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171C3996-D322-4986-A49E-21C090E70746}" xr6:coauthVersionLast="47" xr6:coauthVersionMax="47" xr10:uidLastSave="{00000000-0000-0000-0000-000000000000}"/>
  <bookViews>
    <workbookView xWindow="-90" yWindow="-90" windowWidth="19380" windowHeight="11460" xr2:uid="{00000000-000D-0000-FFFF-FFFF00000000}"/>
  </bookViews>
  <sheets>
    <sheet name="README" sheetId="1" r:id="rId1"/>
    <sheet name="Inputs" sheetId="2" r:id="rId2"/>
    <sheet name="DCF" sheetId="3" r:id="rId3"/>
    <sheet name="Options" sheetId="4" r:id="rId4"/>
    <sheet name="Lattice" sheetId="5" r:id="rId5"/>
    <sheet name="MonteCarlo" sheetId="6" r:id="rId6"/>
    <sheet name="Inversion" sheetId="7" r:id="rId7"/>
    <sheet name="SumOfPar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8" i="8"/>
  <c r="B6" i="8"/>
  <c r="B5" i="8"/>
  <c r="B4" i="8"/>
  <c r="B4" i="7"/>
  <c r="B5" i="7" s="1"/>
  <c r="M1013" i="6"/>
  <c r="X1013" i="6" s="1"/>
  <c r="L1013" i="6"/>
  <c r="W1013" i="6" s="1"/>
  <c r="K1013" i="6"/>
  <c r="V1013" i="6" s="1"/>
  <c r="J1013" i="6"/>
  <c r="U1013" i="6" s="1"/>
  <c r="I1013" i="6"/>
  <c r="T1013" i="6" s="1"/>
  <c r="H1013" i="6"/>
  <c r="S1013" i="6" s="1"/>
  <c r="G1013" i="6"/>
  <c r="R1013" i="6" s="1"/>
  <c r="F1013" i="6"/>
  <c r="Q1013" i="6" s="1"/>
  <c r="E1013" i="6"/>
  <c r="P1013" i="6" s="1"/>
  <c r="D1013" i="6"/>
  <c r="O1013" i="6" s="1"/>
  <c r="C1013" i="6"/>
  <c r="AJ1013" i="6" s="1"/>
  <c r="AP1012" i="6"/>
  <c r="AJ1012" i="6"/>
  <c r="AE1012" i="6"/>
  <c r="AD1012" i="6"/>
  <c r="AA1012" i="6"/>
  <c r="M1012" i="6"/>
  <c r="AT1012" i="6" s="1"/>
  <c r="L1012" i="6"/>
  <c r="W1012" i="6" s="1"/>
  <c r="K1012" i="6"/>
  <c r="J1012" i="6"/>
  <c r="I1012" i="6"/>
  <c r="T1012" i="6" s="1"/>
  <c r="H1012" i="6"/>
  <c r="AO1012" i="6" s="1"/>
  <c r="G1012" i="6"/>
  <c r="F1012" i="6"/>
  <c r="E1012" i="6"/>
  <c r="P1012" i="6" s="1"/>
  <c r="D1012" i="6"/>
  <c r="Z1012" i="6" s="1"/>
  <c r="C1012" i="6"/>
  <c r="N1012" i="6" s="1"/>
  <c r="AK1011" i="6"/>
  <c r="AJ1011" i="6"/>
  <c r="AG1011" i="6"/>
  <c r="Z1011" i="6"/>
  <c r="Y1011" i="6"/>
  <c r="M1011" i="6"/>
  <c r="AI1011" i="6" s="1"/>
  <c r="L1011" i="6"/>
  <c r="AS1011" i="6" s="1"/>
  <c r="K1011" i="6"/>
  <c r="V1011" i="6" s="1"/>
  <c r="J1011" i="6"/>
  <c r="I1011" i="6"/>
  <c r="H1011" i="6"/>
  <c r="S1011" i="6" s="1"/>
  <c r="G1011" i="6"/>
  <c r="F1011" i="6"/>
  <c r="E1011" i="6"/>
  <c r="D1011" i="6"/>
  <c r="O1011" i="6" s="1"/>
  <c r="C1011" i="6"/>
  <c r="N1011" i="6" s="1"/>
  <c r="AL1010" i="6"/>
  <c r="AI1010" i="6"/>
  <c r="AA1010" i="6"/>
  <c r="Z1010" i="6"/>
  <c r="T1010" i="6"/>
  <c r="M1010" i="6"/>
  <c r="AT1010" i="6" s="1"/>
  <c r="L1010" i="6"/>
  <c r="K1010" i="6"/>
  <c r="J1010" i="6"/>
  <c r="I1010" i="6"/>
  <c r="AP1010" i="6" s="1"/>
  <c r="H1010" i="6"/>
  <c r="AO1010" i="6" s="1"/>
  <c r="G1010" i="6"/>
  <c r="R1010" i="6" s="1"/>
  <c r="F1010" i="6"/>
  <c r="AM1010" i="6" s="1"/>
  <c r="E1010" i="6"/>
  <c r="P1010" i="6" s="1"/>
  <c r="D1010" i="6"/>
  <c r="AK1010" i="6" s="1"/>
  <c r="C1010" i="6"/>
  <c r="AJ1009" i="6"/>
  <c r="AG1009" i="6"/>
  <c r="Z1009" i="6"/>
  <c r="Y1009" i="6"/>
  <c r="M1009" i="6"/>
  <c r="L1009" i="6"/>
  <c r="K1009" i="6"/>
  <c r="J1009" i="6"/>
  <c r="AF1009" i="6" s="1"/>
  <c r="I1009" i="6"/>
  <c r="H1009" i="6"/>
  <c r="S1009" i="6" s="1"/>
  <c r="G1009" i="6"/>
  <c r="F1009" i="6"/>
  <c r="Q1009" i="6" s="1"/>
  <c r="E1009" i="6"/>
  <c r="AL1009" i="6" s="1"/>
  <c r="D1009" i="6"/>
  <c r="O1009" i="6" s="1"/>
  <c r="C1009" i="6"/>
  <c r="N1009" i="6" s="1"/>
  <c r="AL1008" i="6"/>
  <c r="AI1008" i="6"/>
  <c r="AE1008" i="6"/>
  <c r="Z1008" i="6"/>
  <c r="X1008" i="6"/>
  <c r="T1008" i="6"/>
  <c r="M1008" i="6"/>
  <c r="AT1008" i="6" s="1"/>
  <c r="L1008" i="6"/>
  <c r="W1008" i="6" s="1"/>
  <c r="K1008" i="6"/>
  <c r="J1008" i="6"/>
  <c r="I1008" i="6"/>
  <c r="AP1008" i="6" s="1"/>
  <c r="H1008" i="6"/>
  <c r="G1008" i="6"/>
  <c r="F1008" i="6"/>
  <c r="E1008" i="6"/>
  <c r="P1008" i="6" s="1"/>
  <c r="D1008" i="6"/>
  <c r="AK1008" i="6" s="1"/>
  <c r="C1008" i="6"/>
  <c r="AS1007" i="6"/>
  <c r="AJ1007" i="6"/>
  <c r="AI1007" i="6"/>
  <c r="AF1007" i="6"/>
  <c r="Z1007" i="6"/>
  <c r="Y1007" i="6"/>
  <c r="U1007" i="6"/>
  <c r="M1007" i="6"/>
  <c r="L1007" i="6"/>
  <c r="AH1007" i="6" s="1"/>
  <c r="K1007" i="6"/>
  <c r="V1007" i="6" s="1"/>
  <c r="J1007" i="6"/>
  <c r="AQ1007" i="6" s="1"/>
  <c r="I1007" i="6"/>
  <c r="H1007" i="6"/>
  <c r="S1007" i="6" s="1"/>
  <c r="G1007" i="6"/>
  <c r="AN1007" i="6" s="1"/>
  <c r="F1007" i="6"/>
  <c r="Q1007" i="6" s="1"/>
  <c r="E1007" i="6"/>
  <c r="D1007" i="6"/>
  <c r="O1007" i="6" s="1"/>
  <c r="C1007" i="6"/>
  <c r="N1007" i="6" s="1"/>
  <c r="AT1006" i="6"/>
  <c r="AS1006" i="6"/>
  <c r="AP1006" i="6"/>
  <c r="AI1006" i="6"/>
  <c r="AF1006" i="6"/>
  <c r="AD1006" i="6"/>
  <c r="AB1006" i="6"/>
  <c r="X1006" i="6"/>
  <c r="W1006" i="6"/>
  <c r="S1006" i="6"/>
  <c r="Q1006" i="6"/>
  <c r="P1006" i="6"/>
  <c r="M1006" i="6"/>
  <c r="L1006" i="6"/>
  <c r="AH1006" i="6" s="1"/>
  <c r="K1006" i="6"/>
  <c r="J1006" i="6"/>
  <c r="I1006" i="6"/>
  <c r="AE1006" i="6" s="1"/>
  <c r="H1006" i="6"/>
  <c r="AO1006" i="6" s="1"/>
  <c r="G1006" i="6"/>
  <c r="AC1006" i="6" s="1"/>
  <c r="F1006" i="6"/>
  <c r="AM1006" i="6" s="1"/>
  <c r="E1006" i="6"/>
  <c r="D1006" i="6"/>
  <c r="C1006" i="6"/>
  <c r="AT1005" i="6"/>
  <c r="AP1005" i="6"/>
  <c r="AO1005" i="6"/>
  <c r="Y1005" i="6"/>
  <c r="W1005" i="6"/>
  <c r="M1005" i="6"/>
  <c r="X1005" i="6" s="1"/>
  <c r="L1005" i="6"/>
  <c r="AH1005" i="6" s="1"/>
  <c r="K1005" i="6"/>
  <c r="AR1005" i="6" s="1"/>
  <c r="J1005" i="6"/>
  <c r="AF1005" i="6" s="1"/>
  <c r="I1005" i="6"/>
  <c r="T1005" i="6" s="1"/>
  <c r="H1005" i="6"/>
  <c r="AD1005" i="6" s="1"/>
  <c r="G1005" i="6"/>
  <c r="F1005" i="6"/>
  <c r="Q1005" i="6" s="1"/>
  <c r="E1005" i="6"/>
  <c r="D1005" i="6"/>
  <c r="O1005" i="6" s="1"/>
  <c r="C1005" i="6"/>
  <c r="AO1004" i="6"/>
  <c r="AE1004" i="6"/>
  <c r="AD1004" i="6"/>
  <c r="AC1004" i="6"/>
  <c r="X1004" i="6"/>
  <c r="W1004" i="6"/>
  <c r="P1004" i="6"/>
  <c r="M1004" i="6"/>
  <c r="AT1004" i="6" s="1"/>
  <c r="L1004" i="6"/>
  <c r="K1004" i="6"/>
  <c r="J1004" i="6"/>
  <c r="U1004" i="6" s="1"/>
  <c r="I1004" i="6"/>
  <c r="T1004" i="6" s="1"/>
  <c r="H1004" i="6"/>
  <c r="S1004" i="6" s="1"/>
  <c r="G1004" i="6"/>
  <c r="F1004" i="6"/>
  <c r="E1004" i="6"/>
  <c r="AL1004" i="6" s="1"/>
  <c r="D1004" i="6"/>
  <c r="Z1004" i="6" s="1"/>
  <c r="C1004" i="6"/>
  <c r="N1004" i="6" s="1"/>
  <c r="AQ1003" i="6"/>
  <c r="AK1003" i="6"/>
  <c r="AH1003" i="6"/>
  <c r="Y1003" i="6"/>
  <c r="U1003" i="6"/>
  <c r="R1003" i="6"/>
  <c r="M1003" i="6"/>
  <c r="L1003" i="6"/>
  <c r="K1003" i="6"/>
  <c r="AG1003" i="6" s="1"/>
  <c r="J1003" i="6"/>
  <c r="AF1003" i="6" s="1"/>
  <c r="I1003" i="6"/>
  <c r="T1003" i="6" s="1"/>
  <c r="H1003" i="6"/>
  <c r="G1003" i="6"/>
  <c r="AN1003" i="6" s="1"/>
  <c r="F1003" i="6"/>
  <c r="Q1003" i="6" s="1"/>
  <c r="E1003" i="6"/>
  <c r="D1003" i="6"/>
  <c r="O1003" i="6" s="1"/>
  <c r="C1003" i="6"/>
  <c r="N1003" i="6" s="1"/>
  <c r="AO1002" i="6"/>
  <c r="AN1002" i="6"/>
  <c r="AC1002" i="6"/>
  <c r="AA1002" i="6"/>
  <c r="W1002" i="6"/>
  <c r="R1002" i="6"/>
  <c r="O1002" i="6"/>
  <c r="M1002" i="6"/>
  <c r="L1002" i="6"/>
  <c r="AH1002" i="6" s="1"/>
  <c r="K1002" i="6"/>
  <c r="J1002" i="6"/>
  <c r="I1002" i="6"/>
  <c r="H1002" i="6"/>
  <c r="S1002" i="6" s="1"/>
  <c r="G1002" i="6"/>
  <c r="F1002" i="6"/>
  <c r="AM1002" i="6" s="1"/>
  <c r="E1002" i="6"/>
  <c r="D1002" i="6"/>
  <c r="Z1002" i="6" s="1"/>
  <c r="C1002" i="6"/>
  <c r="N1002" i="6" s="1"/>
  <c r="AS1001" i="6"/>
  <c r="AI1001" i="6"/>
  <c r="V1001" i="6"/>
  <c r="R1001" i="6"/>
  <c r="Q1001" i="6"/>
  <c r="M1001" i="6"/>
  <c r="X1001" i="6" s="1"/>
  <c r="L1001" i="6"/>
  <c r="W1001" i="6" s="1"/>
  <c r="K1001" i="6"/>
  <c r="AR1001" i="6" s="1"/>
  <c r="J1001" i="6"/>
  <c r="I1001" i="6"/>
  <c r="H1001" i="6"/>
  <c r="S1001" i="6" s="1"/>
  <c r="G1001" i="6"/>
  <c r="AN1001" i="6" s="1"/>
  <c r="F1001" i="6"/>
  <c r="AB1001" i="6" s="1"/>
  <c r="E1001" i="6"/>
  <c r="D1001" i="6"/>
  <c r="C1001" i="6"/>
  <c r="N1001" i="6" s="1"/>
  <c r="AS1000" i="6"/>
  <c r="AQ1000" i="6"/>
  <c r="AM1000" i="6"/>
  <c r="AI1000" i="6"/>
  <c r="R1000" i="6"/>
  <c r="Q1000" i="6"/>
  <c r="O1000" i="6"/>
  <c r="M1000" i="6"/>
  <c r="L1000" i="6"/>
  <c r="W1000" i="6" s="1"/>
  <c r="K1000" i="6"/>
  <c r="J1000" i="6"/>
  <c r="AF1000" i="6" s="1"/>
  <c r="I1000" i="6"/>
  <c r="H1000" i="6"/>
  <c r="AD1000" i="6" s="1"/>
  <c r="G1000" i="6"/>
  <c r="AC1000" i="6" s="1"/>
  <c r="F1000" i="6"/>
  <c r="AB1000" i="6" s="1"/>
  <c r="E1000" i="6"/>
  <c r="D1000" i="6"/>
  <c r="AK1000" i="6" s="1"/>
  <c r="C1000" i="6"/>
  <c r="AS999" i="6"/>
  <c r="AI999" i="6"/>
  <c r="AF999" i="6"/>
  <c r="AA999" i="6"/>
  <c r="X999" i="6"/>
  <c r="W999" i="6"/>
  <c r="Q999" i="6"/>
  <c r="P999" i="6"/>
  <c r="O999" i="6"/>
  <c r="M999" i="6"/>
  <c r="AT999" i="6" s="1"/>
  <c r="L999" i="6"/>
  <c r="AH999" i="6" s="1"/>
  <c r="K999" i="6"/>
  <c r="J999" i="6"/>
  <c r="I999" i="6"/>
  <c r="H999" i="6"/>
  <c r="G999" i="6"/>
  <c r="F999" i="6"/>
  <c r="AB999" i="6" s="1"/>
  <c r="E999" i="6"/>
  <c r="AL999" i="6" s="1"/>
  <c r="D999" i="6"/>
  <c r="C999" i="6"/>
  <c r="AS998" i="6"/>
  <c r="AK998" i="6"/>
  <c r="AH998" i="6"/>
  <c r="R998" i="6"/>
  <c r="Q998" i="6"/>
  <c r="O998" i="6"/>
  <c r="M998" i="6"/>
  <c r="L998" i="6"/>
  <c r="W998" i="6" s="1"/>
  <c r="K998" i="6"/>
  <c r="J998" i="6"/>
  <c r="I998" i="6"/>
  <c r="H998" i="6"/>
  <c r="S998" i="6" s="1"/>
  <c r="G998" i="6"/>
  <c r="AN998" i="6" s="1"/>
  <c r="F998" i="6"/>
  <c r="AB998" i="6" s="1"/>
  <c r="E998" i="6"/>
  <c r="P998" i="6" s="1"/>
  <c r="D998" i="6"/>
  <c r="Z998" i="6" s="1"/>
  <c r="C998" i="6"/>
  <c r="AO997" i="6"/>
  <c r="AM997" i="6"/>
  <c r="U997" i="6"/>
  <c r="Q997" i="6"/>
  <c r="M997" i="6"/>
  <c r="L997" i="6"/>
  <c r="K997" i="6"/>
  <c r="J997" i="6"/>
  <c r="AF997" i="6" s="1"/>
  <c r="I997" i="6"/>
  <c r="H997" i="6"/>
  <c r="G997" i="6"/>
  <c r="F997" i="6"/>
  <c r="AB997" i="6" s="1"/>
  <c r="E997" i="6"/>
  <c r="D997" i="6"/>
  <c r="O997" i="6" s="1"/>
  <c r="C997" i="6"/>
  <c r="AR996" i="6"/>
  <c r="AP996" i="6"/>
  <c r="AK996" i="6"/>
  <c r="AH996" i="6"/>
  <c r="Z996" i="6"/>
  <c r="W996" i="6"/>
  <c r="U996" i="6"/>
  <c r="O996" i="6"/>
  <c r="M996" i="6"/>
  <c r="L996" i="6"/>
  <c r="AS996" i="6" s="1"/>
  <c r="K996" i="6"/>
  <c r="J996" i="6"/>
  <c r="AQ996" i="6" s="1"/>
  <c r="I996" i="6"/>
  <c r="AE996" i="6" s="1"/>
  <c r="H996" i="6"/>
  <c r="G996" i="6"/>
  <c r="AN996" i="6" s="1"/>
  <c r="F996" i="6"/>
  <c r="E996" i="6"/>
  <c r="D996" i="6"/>
  <c r="C996" i="6"/>
  <c r="AJ996" i="6" s="1"/>
  <c r="AS995" i="6"/>
  <c r="AO995" i="6"/>
  <c r="AE995" i="6"/>
  <c r="AD995" i="6"/>
  <c r="S995" i="6"/>
  <c r="P995" i="6"/>
  <c r="M995" i="6"/>
  <c r="AT995" i="6" s="1"/>
  <c r="L995" i="6"/>
  <c r="AH995" i="6" s="1"/>
  <c r="K995" i="6"/>
  <c r="J995" i="6"/>
  <c r="I995" i="6"/>
  <c r="T995" i="6" s="1"/>
  <c r="H995" i="6"/>
  <c r="G995" i="6"/>
  <c r="F995" i="6"/>
  <c r="E995" i="6"/>
  <c r="AL995" i="6" s="1"/>
  <c r="D995" i="6"/>
  <c r="C995" i="6"/>
  <c r="N995" i="6" s="1"/>
  <c r="AQ994" i="6"/>
  <c r="AM994" i="6"/>
  <c r="AL994" i="6"/>
  <c r="AF994" i="6"/>
  <c r="AA994" i="6"/>
  <c r="Z994" i="6"/>
  <c r="M994" i="6"/>
  <c r="L994" i="6"/>
  <c r="K994" i="6"/>
  <c r="J994" i="6"/>
  <c r="U994" i="6" s="1"/>
  <c r="I994" i="6"/>
  <c r="AP994" i="6" s="1"/>
  <c r="H994" i="6"/>
  <c r="S994" i="6" s="1"/>
  <c r="G994" i="6"/>
  <c r="AN994" i="6" s="1"/>
  <c r="F994" i="6"/>
  <c r="Q994" i="6" s="1"/>
  <c r="E994" i="6"/>
  <c r="P994" i="6" s="1"/>
  <c r="D994" i="6"/>
  <c r="AK994" i="6" s="1"/>
  <c r="C994" i="6"/>
  <c r="AJ994" i="6" s="1"/>
  <c r="AS993" i="6"/>
  <c r="AR993" i="6"/>
  <c r="AQ993" i="6"/>
  <c r="AH993" i="6"/>
  <c r="AG993" i="6"/>
  <c r="V993" i="6"/>
  <c r="U993" i="6"/>
  <c r="Q993" i="6"/>
  <c r="P993" i="6"/>
  <c r="M993" i="6"/>
  <c r="AT993" i="6" s="1"/>
  <c r="L993" i="6"/>
  <c r="W993" i="6" s="1"/>
  <c r="K993" i="6"/>
  <c r="J993" i="6"/>
  <c r="AF993" i="6" s="1"/>
  <c r="I993" i="6"/>
  <c r="AE993" i="6" s="1"/>
  <c r="H993" i="6"/>
  <c r="G993" i="6"/>
  <c r="F993" i="6"/>
  <c r="AM993" i="6" s="1"/>
  <c r="E993" i="6"/>
  <c r="AL993" i="6" s="1"/>
  <c r="D993" i="6"/>
  <c r="C993" i="6"/>
  <c r="N993" i="6" s="1"/>
  <c r="AR992" i="6"/>
  <c r="AQ992" i="6"/>
  <c r="AN992" i="6"/>
  <c r="AL992" i="6"/>
  <c r="AG992" i="6"/>
  <c r="AF992" i="6"/>
  <c r="AA992" i="6"/>
  <c r="Z992" i="6"/>
  <c r="U992" i="6"/>
  <c r="N992" i="6"/>
  <c r="M992" i="6"/>
  <c r="AT992" i="6" s="1"/>
  <c r="L992" i="6"/>
  <c r="K992" i="6"/>
  <c r="V992" i="6" s="1"/>
  <c r="J992" i="6"/>
  <c r="I992" i="6"/>
  <c r="H992" i="6"/>
  <c r="G992" i="6"/>
  <c r="F992" i="6"/>
  <c r="Q992" i="6" s="1"/>
  <c r="E992" i="6"/>
  <c r="P992" i="6" s="1"/>
  <c r="D992" i="6"/>
  <c r="AK992" i="6" s="1"/>
  <c r="C992" i="6"/>
  <c r="AR991" i="6"/>
  <c r="AG991" i="6"/>
  <c r="V991" i="6"/>
  <c r="N991" i="6"/>
  <c r="M991" i="6"/>
  <c r="AT991" i="6" s="1"/>
  <c r="L991" i="6"/>
  <c r="W991" i="6" s="1"/>
  <c r="K991" i="6"/>
  <c r="J991" i="6"/>
  <c r="U991" i="6" s="1"/>
  <c r="I991" i="6"/>
  <c r="H991" i="6"/>
  <c r="G991" i="6"/>
  <c r="F991" i="6"/>
  <c r="E991" i="6"/>
  <c r="D991" i="6"/>
  <c r="O991" i="6" s="1"/>
  <c r="C991" i="6"/>
  <c r="AT990" i="6"/>
  <c r="AS990" i="6"/>
  <c r="AM990" i="6"/>
  <c r="AF990" i="6"/>
  <c r="X990" i="6"/>
  <c r="T990" i="6"/>
  <c r="S990" i="6"/>
  <c r="P990" i="6"/>
  <c r="M990" i="6"/>
  <c r="AI990" i="6" s="1"/>
  <c r="L990" i="6"/>
  <c r="W990" i="6" s="1"/>
  <c r="K990" i="6"/>
  <c r="J990" i="6"/>
  <c r="AQ990" i="6" s="1"/>
  <c r="I990" i="6"/>
  <c r="AP990" i="6" s="1"/>
  <c r="H990" i="6"/>
  <c r="G990" i="6"/>
  <c r="F990" i="6"/>
  <c r="Q990" i="6" s="1"/>
  <c r="E990" i="6"/>
  <c r="AA990" i="6" s="1"/>
  <c r="D990" i="6"/>
  <c r="C990" i="6"/>
  <c r="AA989" i="6"/>
  <c r="X989" i="6"/>
  <c r="T989" i="6"/>
  <c r="P989" i="6"/>
  <c r="M989" i="6"/>
  <c r="AI989" i="6" s="1"/>
  <c r="L989" i="6"/>
  <c r="W989" i="6" s="1"/>
  <c r="K989" i="6"/>
  <c r="J989" i="6"/>
  <c r="I989" i="6"/>
  <c r="AE989" i="6" s="1"/>
  <c r="H989" i="6"/>
  <c r="G989" i="6"/>
  <c r="F989" i="6"/>
  <c r="E989" i="6"/>
  <c r="AL989" i="6" s="1"/>
  <c r="D989" i="6"/>
  <c r="O989" i="6" s="1"/>
  <c r="C989" i="6"/>
  <c r="AJ989" i="6" s="1"/>
  <c r="AS988" i="6"/>
  <c r="AN988" i="6"/>
  <c r="AJ988" i="6"/>
  <c r="AD988" i="6"/>
  <c r="W988" i="6"/>
  <c r="V988" i="6"/>
  <c r="U988" i="6"/>
  <c r="N988" i="6"/>
  <c r="M988" i="6"/>
  <c r="L988" i="6"/>
  <c r="AH988" i="6" s="1"/>
  <c r="K988" i="6"/>
  <c r="J988" i="6"/>
  <c r="I988" i="6"/>
  <c r="AP988" i="6" s="1"/>
  <c r="H988" i="6"/>
  <c r="S988" i="6" s="1"/>
  <c r="G988" i="6"/>
  <c r="AC988" i="6" s="1"/>
  <c r="F988" i="6"/>
  <c r="E988" i="6"/>
  <c r="D988" i="6"/>
  <c r="C988" i="6"/>
  <c r="Y988" i="6" s="1"/>
  <c r="AT987" i="6"/>
  <c r="AR987" i="6"/>
  <c r="AB987" i="6"/>
  <c r="X987" i="6"/>
  <c r="W987" i="6"/>
  <c r="T987" i="6"/>
  <c r="Q987" i="6"/>
  <c r="M987" i="6"/>
  <c r="AI987" i="6" s="1"/>
  <c r="L987" i="6"/>
  <c r="AS987" i="6" s="1"/>
  <c r="K987" i="6"/>
  <c r="AG987" i="6" s="1"/>
  <c r="J987" i="6"/>
  <c r="AF987" i="6" s="1"/>
  <c r="I987" i="6"/>
  <c r="H987" i="6"/>
  <c r="G987" i="6"/>
  <c r="F987" i="6"/>
  <c r="AM987" i="6" s="1"/>
  <c r="E987" i="6"/>
  <c r="D987" i="6"/>
  <c r="O987" i="6" s="1"/>
  <c r="C987" i="6"/>
  <c r="AJ987" i="6" s="1"/>
  <c r="AN986" i="6"/>
  <c r="AB986" i="6"/>
  <c r="Y986" i="6"/>
  <c r="U986" i="6"/>
  <c r="R986" i="6"/>
  <c r="N986" i="6"/>
  <c r="M986" i="6"/>
  <c r="L986" i="6"/>
  <c r="K986" i="6"/>
  <c r="V986" i="6" s="1"/>
  <c r="J986" i="6"/>
  <c r="I986" i="6"/>
  <c r="H986" i="6"/>
  <c r="G986" i="6"/>
  <c r="AC986" i="6" s="1"/>
  <c r="F986" i="6"/>
  <c r="Q986" i="6" s="1"/>
  <c r="E986" i="6"/>
  <c r="AL986" i="6" s="1"/>
  <c r="D986" i="6"/>
  <c r="AK986" i="6" s="1"/>
  <c r="C986" i="6"/>
  <c r="AJ986" i="6" s="1"/>
  <c r="AO985" i="6"/>
  <c r="AN985" i="6"/>
  <c r="AK985" i="6"/>
  <c r="AG985" i="6"/>
  <c r="AB985" i="6"/>
  <c r="S985" i="6"/>
  <c r="Q985" i="6"/>
  <c r="P985" i="6"/>
  <c r="M985" i="6"/>
  <c r="L985" i="6"/>
  <c r="K985" i="6"/>
  <c r="J985" i="6"/>
  <c r="I985" i="6"/>
  <c r="H985" i="6"/>
  <c r="AD985" i="6" s="1"/>
  <c r="G985" i="6"/>
  <c r="R985" i="6" s="1"/>
  <c r="F985" i="6"/>
  <c r="AM985" i="6" s="1"/>
  <c r="E985" i="6"/>
  <c r="AA985" i="6" s="1"/>
  <c r="D985" i="6"/>
  <c r="C985" i="6"/>
  <c r="AP984" i="6"/>
  <c r="AN984" i="6"/>
  <c r="AL984" i="6"/>
  <c r="AB984" i="6"/>
  <c r="AA984" i="6"/>
  <c r="R984" i="6"/>
  <c r="P984" i="6"/>
  <c r="M984" i="6"/>
  <c r="L984" i="6"/>
  <c r="AH984" i="6" s="1"/>
  <c r="K984" i="6"/>
  <c r="J984" i="6"/>
  <c r="AQ984" i="6" s="1"/>
  <c r="I984" i="6"/>
  <c r="AE984" i="6" s="1"/>
  <c r="H984" i="6"/>
  <c r="G984" i="6"/>
  <c r="AC984" i="6" s="1"/>
  <c r="F984" i="6"/>
  <c r="Q984" i="6" s="1"/>
  <c r="E984" i="6"/>
  <c r="D984" i="6"/>
  <c r="C984" i="6"/>
  <c r="AS983" i="6"/>
  <c r="AR983" i="6"/>
  <c r="AN983" i="6"/>
  <c r="AM983" i="6"/>
  <c r="AG983" i="6"/>
  <c r="AC983" i="6"/>
  <c r="AB983" i="6"/>
  <c r="V983" i="6"/>
  <c r="Q983" i="6"/>
  <c r="O983" i="6"/>
  <c r="M983" i="6"/>
  <c r="AT983" i="6" s="1"/>
  <c r="L983" i="6"/>
  <c r="K983" i="6"/>
  <c r="J983" i="6"/>
  <c r="I983" i="6"/>
  <c r="H983" i="6"/>
  <c r="AD983" i="6" s="1"/>
  <c r="G983" i="6"/>
  <c r="R983" i="6" s="1"/>
  <c r="F983" i="6"/>
  <c r="E983" i="6"/>
  <c r="D983" i="6"/>
  <c r="AK983" i="6" s="1"/>
  <c r="C983" i="6"/>
  <c r="AJ983" i="6" s="1"/>
  <c r="AS982" i="6"/>
  <c r="AR982" i="6"/>
  <c r="AH982" i="6"/>
  <c r="AG982" i="6"/>
  <c r="AE982" i="6"/>
  <c r="W982" i="6"/>
  <c r="V982" i="6"/>
  <c r="T982" i="6"/>
  <c r="P982" i="6"/>
  <c r="N982" i="6"/>
  <c r="M982" i="6"/>
  <c r="L982" i="6"/>
  <c r="K982" i="6"/>
  <c r="J982" i="6"/>
  <c r="U982" i="6" s="1"/>
  <c r="I982" i="6"/>
  <c r="AP982" i="6" s="1"/>
  <c r="H982" i="6"/>
  <c r="AO982" i="6" s="1"/>
  <c r="G982" i="6"/>
  <c r="F982" i="6"/>
  <c r="AB982" i="6" s="1"/>
  <c r="E982" i="6"/>
  <c r="AA982" i="6" s="1"/>
  <c r="D982" i="6"/>
  <c r="O982" i="6" s="1"/>
  <c r="C982" i="6"/>
  <c r="AS981" i="6"/>
  <c r="AK981" i="6"/>
  <c r="AH981" i="6"/>
  <c r="Z981" i="6"/>
  <c r="Y981" i="6"/>
  <c r="W981" i="6"/>
  <c r="N981" i="6"/>
  <c r="M981" i="6"/>
  <c r="AI981" i="6" s="1"/>
  <c r="L981" i="6"/>
  <c r="K981" i="6"/>
  <c r="J981" i="6"/>
  <c r="I981" i="6"/>
  <c r="H981" i="6"/>
  <c r="S981" i="6" s="1"/>
  <c r="G981" i="6"/>
  <c r="R981" i="6" s="1"/>
  <c r="F981" i="6"/>
  <c r="E981" i="6"/>
  <c r="D981" i="6"/>
  <c r="O981" i="6" s="1"/>
  <c r="C981" i="6"/>
  <c r="AJ981" i="6" s="1"/>
  <c r="AT980" i="6"/>
  <c r="AS980" i="6"/>
  <c r="AQ980" i="6"/>
  <c r="AM980" i="6"/>
  <c r="AF980" i="6"/>
  <c r="W980" i="6"/>
  <c r="T980" i="6"/>
  <c r="Q980" i="6"/>
  <c r="M980" i="6"/>
  <c r="X980" i="6" s="1"/>
  <c r="L980" i="6"/>
  <c r="AH980" i="6" s="1"/>
  <c r="K980" i="6"/>
  <c r="J980" i="6"/>
  <c r="U980" i="6" s="1"/>
  <c r="I980" i="6"/>
  <c r="AP980" i="6" s="1"/>
  <c r="H980" i="6"/>
  <c r="G980" i="6"/>
  <c r="F980" i="6"/>
  <c r="AB980" i="6" s="1"/>
  <c r="E980" i="6"/>
  <c r="P980" i="6" s="1"/>
  <c r="D980" i="6"/>
  <c r="C980" i="6"/>
  <c r="AM979" i="6"/>
  <c r="AL979" i="6"/>
  <c r="AK979" i="6"/>
  <c r="AB979" i="6"/>
  <c r="Z979" i="6"/>
  <c r="Y979" i="6"/>
  <c r="O979" i="6"/>
  <c r="M979" i="6"/>
  <c r="X979" i="6" s="1"/>
  <c r="L979" i="6"/>
  <c r="K979" i="6"/>
  <c r="J979" i="6"/>
  <c r="I979" i="6"/>
  <c r="H979" i="6"/>
  <c r="G979" i="6"/>
  <c r="F979" i="6"/>
  <c r="Q979" i="6" s="1"/>
  <c r="E979" i="6"/>
  <c r="P979" i="6" s="1"/>
  <c r="D979" i="6"/>
  <c r="C979" i="6"/>
  <c r="N979" i="6" s="1"/>
  <c r="AR978" i="6"/>
  <c r="AQ978" i="6"/>
  <c r="AP978" i="6"/>
  <c r="AM978" i="6"/>
  <c r="AH978" i="6"/>
  <c r="W978" i="6"/>
  <c r="U978" i="6"/>
  <c r="Q978" i="6"/>
  <c r="M978" i="6"/>
  <c r="L978" i="6"/>
  <c r="AS978" i="6" s="1"/>
  <c r="K978" i="6"/>
  <c r="V978" i="6" s="1"/>
  <c r="J978" i="6"/>
  <c r="AF978" i="6" s="1"/>
  <c r="I978" i="6"/>
  <c r="AE978" i="6" s="1"/>
  <c r="H978" i="6"/>
  <c r="G978" i="6"/>
  <c r="F978" i="6"/>
  <c r="AB978" i="6" s="1"/>
  <c r="E978" i="6"/>
  <c r="D978" i="6"/>
  <c r="C978" i="6"/>
  <c r="AT977" i="6"/>
  <c r="AI977" i="6"/>
  <c r="AH977" i="6"/>
  <c r="AE977" i="6"/>
  <c r="AB977" i="6"/>
  <c r="U977" i="6"/>
  <c r="S977" i="6"/>
  <c r="Q977" i="6"/>
  <c r="M977" i="6"/>
  <c r="X977" i="6" s="1"/>
  <c r="L977" i="6"/>
  <c r="K977" i="6"/>
  <c r="J977" i="6"/>
  <c r="AQ977" i="6" s="1"/>
  <c r="I977" i="6"/>
  <c r="AP977" i="6" s="1"/>
  <c r="H977" i="6"/>
  <c r="G977" i="6"/>
  <c r="F977" i="6"/>
  <c r="AM977" i="6" s="1"/>
  <c r="E977" i="6"/>
  <c r="P977" i="6" s="1"/>
  <c r="D977" i="6"/>
  <c r="C977" i="6"/>
  <c r="AQ976" i="6"/>
  <c r="AN976" i="6"/>
  <c r="Y976" i="6"/>
  <c r="W976" i="6"/>
  <c r="S976" i="6"/>
  <c r="R976" i="6"/>
  <c r="Q976" i="6"/>
  <c r="M976" i="6"/>
  <c r="L976" i="6"/>
  <c r="AH976" i="6" s="1"/>
  <c r="K976" i="6"/>
  <c r="V976" i="6" s="1"/>
  <c r="J976" i="6"/>
  <c r="AF976" i="6" s="1"/>
  <c r="I976" i="6"/>
  <c r="AP976" i="6" s="1"/>
  <c r="H976" i="6"/>
  <c r="AO976" i="6" s="1"/>
  <c r="G976" i="6"/>
  <c r="AC976" i="6" s="1"/>
  <c r="F976" i="6"/>
  <c r="E976" i="6"/>
  <c r="D976" i="6"/>
  <c r="AK976" i="6" s="1"/>
  <c r="C976" i="6"/>
  <c r="AJ976" i="6" s="1"/>
  <c r="AK975" i="6"/>
  <c r="AJ975" i="6"/>
  <c r="AF975" i="6"/>
  <c r="AE975" i="6"/>
  <c r="Z975" i="6"/>
  <c r="Y975" i="6"/>
  <c r="V975" i="6"/>
  <c r="U975" i="6"/>
  <c r="T975" i="6"/>
  <c r="S975" i="6"/>
  <c r="N975" i="6"/>
  <c r="M975" i="6"/>
  <c r="L975" i="6"/>
  <c r="AS975" i="6" s="1"/>
  <c r="K975" i="6"/>
  <c r="AR975" i="6" s="1"/>
  <c r="J975" i="6"/>
  <c r="AQ975" i="6" s="1"/>
  <c r="I975" i="6"/>
  <c r="AP975" i="6" s="1"/>
  <c r="H975" i="6"/>
  <c r="G975" i="6"/>
  <c r="F975" i="6"/>
  <c r="E975" i="6"/>
  <c r="D975" i="6"/>
  <c r="O975" i="6" s="1"/>
  <c r="C975" i="6"/>
  <c r="AS974" i="6"/>
  <c r="AR974" i="6"/>
  <c r="AP974" i="6"/>
  <c r="AK974" i="6"/>
  <c r="AE974" i="6"/>
  <c r="W974" i="6"/>
  <c r="T974" i="6"/>
  <c r="S974" i="6"/>
  <c r="M974" i="6"/>
  <c r="L974" i="6"/>
  <c r="AH974" i="6" s="1"/>
  <c r="K974" i="6"/>
  <c r="V974" i="6" s="1"/>
  <c r="J974" i="6"/>
  <c r="I974" i="6"/>
  <c r="H974" i="6"/>
  <c r="AO974" i="6" s="1"/>
  <c r="G974" i="6"/>
  <c r="F974" i="6"/>
  <c r="Q974" i="6" s="1"/>
  <c r="E974" i="6"/>
  <c r="AL974" i="6" s="1"/>
  <c r="D974" i="6"/>
  <c r="C974" i="6"/>
  <c r="AJ974" i="6" s="1"/>
  <c r="AK973" i="6"/>
  <c r="AH973" i="6"/>
  <c r="AG973" i="6"/>
  <c r="AF973" i="6"/>
  <c r="Z973" i="6"/>
  <c r="Y973" i="6"/>
  <c r="W973" i="6"/>
  <c r="V973" i="6"/>
  <c r="U973" i="6"/>
  <c r="S973" i="6"/>
  <c r="N973" i="6"/>
  <c r="M973" i="6"/>
  <c r="L973" i="6"/>
  <c r="AS973" i="6" s="1"/>
  <c r="K973" i="6"/>
  <c r="AR973" i="6" s="1"/>
  <c r="J973" i="6"/>
  <c r="AQ973" i="6" s="1"/>
  <c r="I973" i="6"/>
  <c r="H973" i="6"/>
  <c r="G973" i="6"/>
  <c r="F973" i="6"/>
  <c r="E973" i="6"/>
  <c r="D973" i="6"/>
  <c r="O973" i="6" s="1"/>
  <c r="C973" i="6"/>
  <c r="AJ973" i="6" s="1"/>
  <c r="AS972" i="6"/>
  <c r="AR972" i="6"/>
  <c r="AL972" i="6"/>
  <c r="AH972" i="6"/>
  <c r="AF972" i="6"/>
  <c r="AE972" i="6"/>
  <c r="Q972" i="6"/>
  <c r="P972" i="6"/>
  <c r="M972" i="6"/>
  <c r="L972" i="6"/>
  <c r="W972" i="6" s="1"/>
  <c r="K972" i="6"/>
  <c r="V972" i="6" s="1"/>
  <c r="J972" i="6"/>
  <c r="AQ972" i="6" s="1"/>
  <c r="I972" i="6"/>
  <c r="AP972" i="6" s="1"/>
  <c r="H972" i="6"/>
  <c r="G972" i="6"/>
  <c r="F972" i="6"/>
  <c r="E972" i="6"/>
  <c r="AA972" i="6" s="1"/>
  <c r="D972" i="6"/>
  <c r="AK972" i="6" s="1"/>
  <c r="C972" i="6"/>
  <c r="AL971" i="6"/>
  <c r="Z971" i="6"/>
  <c r="U971" i="6"/>
  <c r="O971" i="6"/>
  <c r="N971" i="6"/>
  <c r="M971" i="6"/>
  <c r="L971" i="6"/>
  <c r="K971" i="6"/>
  <c r="J971" i="6"/>
  <c r="AQ971" i="6" s="1"/>
  <c r="I971" i="6"/>
  <c r="AP971" i="6" s="1"/>
  <c r="H971" i="6"/>
  <c r="S971" i="6" s="1"/>
  <c r="G971" i="6"/>
  <c r="F971" i="6"/>
  <c r="Q971" i="6" s="1"/>
  <c r="E971" i="6"/>
  <c r="P971" i="6" s="1"/>
  <c r="D971" i="6"/>
  <c r="AK971" i="6" s="1"/>
  <c r="C971" i="6"/>
  <c r="AJ971" i="6" s="1"/>
  <c r="AR970" i="6"/>
  <c r="AL970" i="6"/>
  <c r="AK970" i="6"/>
  <c r="AJ970" i="6"/>
  <c r="AF970" i="6"/>
  <c r="AA970" i="6"/>
  <c r="Z970" i="6"/>
  <c r="Y970" i="6"/>
  <c r="O970" i="6"/>
  <c r="N970" i="6"/>
  <c r="M970" i="6"/>
  <c r="L970" i="6"/>
  <c r="K970" i="6"/>
  <c r="V970" i="6" s="1"/>
  <c r="J970" i="6"/>
  <c r="AQ970" i="6" s="1"/>
  <c r="I970" i="6"/>
  <c r="H970" i="6"/>
  <c r="G970" i="6"/>
  <c r="AC970" i="6" s="1"/>
  <c r="F970" i="6"/>
  <c r="AM970" i="6" s="1"/>
  <c r="E970" i="6"/>
  <c r="P970" i="6" s="1"/>
  <c r="D970" i="6"/>
  <c r="C970" i="6"/>
  <c r="AT969" i="6"/>
  <c r="AR969" i="6"/>
  <c r="AJ969" i="6"/>
  <c r="AD969" i="6"/>
  <c r="S969" i="6"/>
  <c r="R969" i="6"/>
  <c r="M969" i="6"/>
  <c r="AI969" i="6" s="1"/>
  <c r="L969" i="6"/>
  <c r="K969" i="6"/>
  <c r="V969" i="6" s="1"/>
  <c r="J969" i="6"/>
  <c r="AQ969" i="6" s="1"/>
  <c r="I969" i="6"/>
  <c r="AP969" i="6" s="1"/>
  <c r="H969" i="6"/>
  <c r="AO969" i="6" s="1"/>
  <c r="G969" i="6"/>
  <c r="F969" i="6"/>
  <c r="E969" i="6"/>
  <c r="D969" i="6"/>
  <c r="C969" i="6"/>
  <c r="AM968" i="6"/>
  <c r="AB968" i="6"/>
  <c r="Q968" i="6"/>
  <c r="M968" i="6"/>
  <c r="AI968" i="6" s="1"/>
  <c r="L968" i="6"/>
  <c r="K968" i="6"/>
  <c r="J968" i="6"/>
  <c r="I968" i="6"/>
  <c r="H968" i="6"/>
  <c r="AD968" i="6" s="1"/>
  <c r="G968" i="6"/>
  <c r="F968" i="6"/>
  <c r="E968" i="6"/>
  <c r="D968" i="6"/>
  <c r="C968" i="6"/>
  <c r="AO967" i="6"/>
  <c r="AL967" i="6"/>
  <c r="AK967" i="6"/>
  <c r="AC967" i="6"/>
  <c r="Z967" i="6"/>
  <c r="X967" i="6"/>
  <c r="R967" i="6"/>
  <c r="Q967" i="6"/>
  <c r="M967" i="6"/>
  <c r="AT967" i="6" s="1"/>
  <c r="L967" i="6"/>
  <c r="AH967" i="6" s="1"/>
  <c r="K967" i="6"/>
  <c r="J967" i="6"/>
  <c r="I967" i="6"/>
  <c r="AP967" i="6" s="1"/>
  <c r="H967" i="6"/>
  <c r="G967" i="6"/>
  <c r="AN967" i="6" s="1"/>
  <c r="F967" i="6"/>
  <c r="E967" i="6"/>
  <c r="D967" i="6"/>
  <c r="O967" i="6" s="1"/>
  <c r="C967" i="6"/>
  <c r="AJ967" i="6" s="1"/>
  <c r="AG966" i="6"/>
  <c r="AF966" i="6"/>
  <c r="P966" i="6"/>
  <c r="O966" i="6"/>
  <c r="M966" i="6"/>
  <c r="L966" i="6"/>
  <c r="K966" i="6"/>
  <c r="V966" i="6" s="1"/>
  <c r="J966" i="6"/>
  <c r="U966" i="6" s="1"/>
  <c r="I966" i="6"/>
  <c r="AE966" i="6" s="1"/>
  <c r="H966" i="6"/>
  <c r="G966" i="6"/>
  <c r="R966" i="6" s="1"/>
  <c r="F966" i="6"/>
  <c r="Q966" i="6" s="1"/>
  <c r="E966" i="6"/>
  <c r="D966" i="6"/>
  <c r="Z966" i="6" s="1"/>
  <c r="C966" i="6"/>
  <c r="AT965" i="6"/>
  <c r="AS965" i="6"/>
  <c r="AR965" i="6"/>
  <c r="AP965" i="6"/>
  <c r="AH965" i="6"/>
  <c r="U965" i="6"/>
  <c r="T965" i="6"/>
  <c r="S965" i="6"/>
  <c r="M965" i="6"/>
  <c r="L965" i="6"/>
  <c r="W965" i="6" s="1"/>
  <c r="K965" i="6"/>
  <c r="J965" i="6"/>
  <c r="AF965" i="6" s="1"/>
  <c r="I965" i="6"/>
  <c r="AE965" i="6" s="1"/>
  <c r="H965" i="6"/>
  <c r="G965" i="6"/>
  <c r="R965" i="6" s="1"/>
  <c r="F965" i="6"/>
  <c r="E965" i="6"/>
  <c r="AL965" i="6" s="1"/>
  <c r="D965" i="6"/>
  <c r="C965" i="6"/>
  <c r="N965" i="6" s="1"/>
  <c r="AR964" i="6"/>
  <c r="AQ964" i="6"/>
  <c r="AP964" i="6"/>
  <c r="AF964" i="6"/>
  <c r="W964" i="6"/>
  <c r="U964" i="6"/>
  <c r="T964" i="6"/>
  <c r="N964" i="6"/>
  <c r="M964" i="6"/>
  <c r="X964" i="6" s="1"/>
  <c r="L964" i="6"/>
  <c r="K964" i="6"/>
  <c r="J964" i="6"/>
  <c r="I964" i="6"/>
  <c r="AE964" i="6" s="1"/>
  <c r="H964" i="6"/>
  <c r="G964" i="6"/>
  <c r="F964" i="6"/>
  <c r="Q964" i="6" s="1"/>
  <c r="E964" i="6"/>
  <c r="D964" i="6"/>
  <c r="O964" i="6" s="1"/>
  <c r="C964" i="6"/>
  <c r="AO963" i="6"/>
  <c r="AM963" i="6"/>
  <c r="AL963" i="6"/>
  <c r="AA963" i="6"/>
  <c r="S963" i="6"/>
  <c r="Q963" i="6"/>
  <c r="O963" i="6"/>
  <c r="N963" i="6"/>
  <c r="M963" i="6"/>
  <c r="L963" i="6"/>
  <c r="K963" i="6"/>
  <c r="AR963" i="6" s="1"/>
  <c r="J963" i="6"/>
  <c r="AQ963" i="6" s="1"/>
  <c r="I963" i="6"/>
  <c r="H963" i="6"/>
  <c r="AD963" i="6" s="1"/>
  <c r="G963" i="6"/>
  <c r="F963" i="6"/>
  <c r="AB963" i="6" s="1"/>
  <c r="E963" i="6"/>
  <c r="P963" i="6" s="1"/>
  <c r="D963" i="6"/>
  <c r="C963" i="6"/>
  <c r="AL962" i="6"/>
  <c r="AK962" i="6"/>
  <c r="AF962" i="6"/>
  <c r="Y962" i="6"/>
  <c r="U962" i="6"/>
  <c r="P962" i="6"/>
  <c r="M962" i="6"/>
  <c r="L962" i="6"/>
  <c r="AS962" i="6" s="1"/>
  <c r="K962" i="6"/>
  <c r="J962" i="6"/>
  <c r="AQ962" i="6" s="1"/>
  <c r="I962" i="6"/>
  <c r="H962" i="6"/>
  <c r="AD962" i="6" s="1"/>
  <c r="G962" i="6"/>
  <c r="AN962" i="6" s="1"/>
  <c r="F962" i="6"/>
  <c r="E962" i="6"/>
  <c r="AA962" i="6" s="1"/>
  <c r="D962" i="6"/>
  <c r="O962" i="6" s="1"/>
  <c r="C962" i="6"/>
  <c r="AJ962" i="6" s="1"/>
  <c r="AQ961" i="6"/>
  <c r="AL961" i="6"/>
  <c r="AK961" i="6"/>
  <c r="AJ961" i="6"/>
  <c r="Z961" i="6"/>
  <c r="Y961" i="6"/>
  <c r="O961" i="6"/>
  <c r="M961" i="6"/>
  <c r="L961" i="6"/>
  <c r="K961" i="6"/>
  <c r="AR961" i="6" s="1"/>
  <c r="J961" i="6"/>
  <c r="I961" i="6"/>
  <c r="AE961" i="6" s="1"/>
  <c r="H961" i="6"/>
  <c r="G961" i="6"/>
  <c r="R961" i="6" s="1"/>
  <c r="F961" i="6"/>
  <c r="Q961" i="6" s="1"/>
  <c r="E961" i="6"/>
  <c r="D961" i="6"/>
  <c r="C961" i="6"/>
  <c r="N961" i="6" s="1"/>
  <c r="AS960" i="6"/>
  <c r="AO960" i="6"/>
  <c r="AI960" i="6"/>
  <c r="AG960" i="6"/>
  <c r="AF960" i="6"/>
  <c r="AD960" i="6"/>
  <c r="W960" i="6"/>
  <c r="U960" i="6"/>
  <c r="P960" i="6"/>
  <c r="M960" i="6"/>
  <c r="AT960" i="6" s="1"/>
  <c r="L960" i="6"/>
  <c r="AH960" i="6" s="1"/>
  <c r="K960" i="6"/>
  <c r="V960" i="6" s="1"/>
  <c r="J960" i="6"/>
  <c r="AQ960" i="6" s="1"/>
  <c r="I960" i="6"/>
  <c r="H960" i="6"/>
  <c r="S960" i="6" s="1"/>
  <c r="G960" i="6"/>
  <c r="R960" i="6" s="1"/>
  <c r="F960" i="6"/>
  <c r="E960" i="6"/>
  <c r="D960" i="6"/>
  <c r="O960" i="6" s="1"/>
  <c r="C960" i="6"/>
  <c r="AP959" i="6"/>
  <c r="AK959" i="6"/>
  <c r="Z959" i="6"/>
  <c r="Y959" i="6"/>
  <c r="X959" i="6"/>
  <c r="T959" i="6"/>
  <c r="O959" i="6"/>
  <c r="M959" i="6"/>
  <c r="L959" i="6"/>
  <c r="K959" i="6"/>
  <c r="J959" i="6"/>
  <c r="AF959" i="6" s="1"/>
  <c r="I959" i="6"/>
  <c r="AE959" i="6" s="1"/>
  <c r="H959" i="6"/>
  <c r="AO959" i="6" s="1"/>
  <c r="G959" i="6"/>
  <c r="F959" i="6"/>
  <c r="AB959" i="6" s="1"/>
  <c r="E959" i="6"/>
  <c r="D959" i="6"/>
  <c r="C959" i="6"/>
  <c r="AJ959" i="6" s="1"/>
  <c r="AO958" i="6"/>
  <c r="AI958" i="6"/>
  <c r="AD958" i="6"/>
  <c r="X958" i="6"/>
  <c r="W958" i="6"/>
  <c r="R958" i="6"/>
  <c r="M958" i="6"/>
  <c r="AT958" i="6" s="1"/>
  <c r="L958" i="6"/>
  <c r="K958" i="6"/>
  <c r="AR958" i="6" s="1"/>
  <c r="J958" i="6"/>
  <c r="I958" i="6"/>
  <c r="H958" i="6"/>
  <c r="S958" i="6" s="1"/>
  <c r="G958" i="6"/>
  <c r="F958" i="6"/>
  <c r="E958" i="6"/>
  <c r="P958" i="6" s="1"/>
  <c r="D958" i="6"/>
  <c r="C958" i="6"/>
  <c r="AJ958" i="6" s="1"/>
  <c r="AL957" i="6"/>
  <c r="Y957" i="6"/>
  <c r="X957" i="6"/>
  <c r="W957" i="6"/>
  <c r="M957" i="6"/>
  <c r="AI957" i="6" s="1"/>
  <c r="L957" i="6"/>
  <c r="AH957" i="6" s="1"/>
  <c r="K957" i="6"/>
  <c r="J957" i="6"/>
  <c r="I957" i="6"/>
  <c r="H957" i="6"/>
  <c r="G957" i="6"/>
  <c r="AC957" i="6" s="1"/>
  <c r="F957" i="6"/>
  <c r="AM957" i="6" s="1"/>
  <c r="E957" i="6"/>
  <c r="D957" i="6"/>
  <c r="C957" i="6"/>
  <c r="AJ957" i="6" s="1"/>
  <c r="AL956" i="6"/>
  <c r="AK956" i="6"/>
  <c r="AJ956" i="6"/>
  <c r="AE956" i="6"/>
  <c r="AC956" i="6"/>
  <c r="AB956" i="6"/>
  <c r="AA956" i="6"/>
  <c r="Z956" i="6"/>
  <c r="O956" i="6"/>
  <c r="M956" i="6"/>
  <c r="X956" i="6" s="1"/>
  <c r="L956" i="6"/>
  <c r="K956" i="6"/>
  <c r="J956" i="6"/>
  <c r="I956" i="6"/>
  <c r="T956" i="6" s="1"/>
  <c r="H956" i="6"/>
  <c r="G956" i="6"/>
  <c r="F956" i="6"/>
  <c r="E956" i="6"/>
  <c r="P956" i="6" s="1"/>
  <c r="D956" i="6"/>
  <c r="C956" i="6"/>
  <c r="N956" i="6" s="1"/>
  <c r="AP955" i="6"/>
  <c r="AO955" i="6"/>
  <c r="AN955" i="6"/>
  <c r="AK955" i="6"/>
  <c r="AB955" i="6"/>
  <c r="Y955" i="6"/>
  <c r="P955" i="6"/>
  <c r="M955" i="6"/>
  <c r="X955" i="6" s="1"/>
  <c r="L955" i="6"/>
  <c r="W955" i="6" s="1"/>
  <c r="K955" i="6"/>
  <c r="V955" i="6" s="1"/>
  <c r="J955" i="6"/>
  <c r="I955" i="6"/>
  <c r="H955" i="6"/>
  <c r="G955" i="6"/>
  <c r="R955" i="6" s="1"/>
  <c r="F955" i="6"/>
  <c r="E955" i="6"/>
  <c r="D955" i="6"/>
  <c r="C955" i="6"/>
  <c r="N955" i="6" s="1"/>
  <c r="AO954" i="6"/>
  <c r="AN954" i="6"/>
  <c r="AM954" i="6"/>
  <c r="AK954" i="6"/>
  <c r="AD954" i="6"/>
  <c r="AB954" i="6"/>
  <c r="S954" i="6"/>
  <c r="Q954" i="6"/>
  <c r="P954" i="6"/>
  <c r="N954" i="6"/>
  <c r="M954" i="6"/>
  <c r="L954" i="6"/>
  <c r="W954" i="6" s="1"/>
  <c r="K954" i="6"/>
  <c r="J954" i="6"/>
  <c r="I954" i="6"/>
  <c r="AE954" i="6" s="1"/>
  <c r="H954" i="6"/>
  <c r="G954" i="6"/>
  <c r="R954" i="6" s="1"/>
  <c r="F954" i="6"/>
  <c r="E954" i="6"/>
  <c r="D954" i="6"/>
  <c r="C954" i="6"/>
  <c r="AK953" i="6"/>
  <c r="Q953" i="6"/>
  <c r="P953" i="6"/>
  <c r="M953" i="6"/>
  <c r="L953" i="6"/>
  <c r="K953" i="6"/>
  <c r="J953" i="6"/>
  <c r="I953" i="6"/>
  <c r="AP953" i="6" s="1"/>
  <c r="H953" i="6"/>
  <c r="G953" i="6"/>
  <c r="F953" i="6"/>
  <c r="AM953" i="6" s="1"/>
  <c r="E953" i="6"/>
  <c r="D953" i="6"/>
  <c r="C953" i="6"/>
  <c r="AP952" i="6"/>
  <c r="AO952" i="6"/>
  <c r="AN952" i="6"/>
  <c r="AE952" i="6"/>
  <c r="AD952" i="6"/>
  <c r="AC952" i="6"/>
  <c r="S952" i="6"/>
  <c r="R952" i="6"/>
  <c r="M952" i="6"/>
  <c r="X952" i="6" s="1"/>
  <c r="L952" i="6"/>
  <c r="K952" i="6"/>
  <c r="J952" i="6"/>
  <c r="I952" i="6"/>
  <c r="T952" i="6" s="1"/>
  <c r="H952" i="6"/>
  <c r="G952" i="6"/>
  <c r="F952" i="6"/>
  <c r="E952" i="6"/>
  <c r="D952" i="6"/>
  <c r="C952" i="6"/>
  <c r="AP951" i="6"/>
  <c r="AO951" i="6"/>
  <c r="AN951" i="6"/>
  <c r="S951" i="6"/>
  <c r="R951" i="6"/>
  <c r="M951" i="6"/>
  <c r="X951" i="6" s="1"/>
  <c r="L951" i="6"/>
  <c r="AS951" i="6" s="1"/>
  <c r="K951" i="6"/>
  <c r="J951" i="6"/>
  <c r="AQ951" i="6" s="1"/>
  <c r="I951" i="6"/>
  <c r="T951" i="6" s="1"/>
  <c r="H951" i="6"/>
  <c r="AD951" i="6" s="1"/>
  <c r="G951" i="6"/>
  <c r="AC951" i="6" s="1"/>
  <c r="F951" i="6"/>
  <c r="AB951" i="6" s="1"/>
  <c r="E951" i="6"/>
  <c r="D951" i="6"/>
  <c r="C951" i="6"/>
  <c r="N951" i="6" s="1"/>
  <c r="AQ950" i="6"/>
  <c r="AP950" i="6"/>
  <c r="AO950" i="6"/>
  <c r="AG950" i="6"/>
  <c r="AE950" i="6"/>
  <c r="U950" i="6"/>
  <c r="P950" i="6"/>
  <c r="M950" i="6"/>
  <c r="AI950" i="6" s="1"/>
  <c r="L950" i="6"/>
  <c r="K950" i="6"/>
  <c r="AR950" i="6" s="1"/>
  <c r="J950" i="6"/>
  <c r="AF950" i="6" s="1"/>
  <c r="I950" i="6"/>
  <c r="T950" i="6" s="1"/>
  <c r="H950" i="6"/>
  <c r="G950" i="6"/>
  <c r="F950" i="6"/>
  <c r="E950" i="6"/>
  <c r="AL950" i="6" s="1"/>
  <c r="D950" i="6"/>
  <c r="AK950" i="6" s="1"/>
  <c r="C950" i="6"/>
  <c r="AS949" i="6"/>
  <c r="AQ949" i="6"/>
  <c r="AP949" i="6"/>
  <c r="AF949" i="6"/>
  <c r="AE949" i="6"/>
  <c r="U949" i="6"/>
  <c r="T949" i="6"/>
  <c r="S949" i="6"/>
  <c r="R949" i="6"/>
  <c r="M949" i="6"/>
  <c r="L949" i="6"/>
  <c r="K949" i="6"/>
  <c r="J949" i="6"/>
  <c r="I949" i="6"/>
  <c r="H949" i="6"/>
  <c r="AO949" i="6" s="1"/>
  <c r="G949" i="6"/>
  <c r="AC949" i="6" s="1"/>
  <c r="F949" i="6"/>
  <c r="E949" i="6"/>
  <c r="D949" i="6"/>
  <c r="C949" i="6"/>
  <c r="AO948" i="6"/>
  <c r="AN948" i="6"/>
  <c r="AD948" i="6"/>
  <c r="AC948" i="6"/>
  <c r="Z948" i="6"/>
  <c r="Y948" i="6"/>
  <c r="S948" i="6"/>
  <c r="R948" i="6"/>
  <c r="M948" i="6"/>
  <c r="L948" i="6"/>
  <c r="AS948" i="6" s="1"/>
  <c r="K948" i="6"/>
  <c r="J948" i="6"/>
  <c r="I948" i="6"/>
  <c r="H948" i="6"/>
  <c r="G948" i="6"/>
  <c r="F948" i="6"/>
  <c r="E948" i="6"/>
  <c r="D948" i="6"/>
  <c r="AK948" i="6" s="1"/>
  <c r="C948" i="6"/>
  <c r="AJ948" i="6" s="1"/>
  <c r="AM947" i="6"/>
  <c r="AK947" i="6"/>
  <c r="AJ947" i="6"/>
  <c r="AB947" i="6"/>
  <c r="Y947" i="6"/>
  <c r="O947" i="6"/>
  <c r="M947" i="6"/>
  <c r="L947" i="6"/>
  <c r="AS947" i="6" s="1"/>
  <c r="K947" i="6"/>
  <c r="J947" i="6"/>
  <c r="I947" i="6"/>
  <c r="AP947" i="6" s="1"/>
  <c r="H947" i="6"/>
  <c r="AO947" i="6" s="1"/>
  <c r="G947" i="6"/>
  <c r="R947" i="6" s="1"/>
  <c r="F947" i="6"/>
  <c r="Q947" i="6" s="1"/>
  <c r="E947" i="6"/>
  <c r="D947" i="6"/>
  <c r="Z947" i="6" s="1"/>
  <c r="C947" i="6"/>
  <c r="N947" i="6" s="1"/>
  <c r="AQ946" i="6"/>
  <c r="AO946" i="6"/>
  <c r="AJ946" i="6"/>
  <c r="V946" i="6"/>
  <c r="U946" i="6"/>
  <c r="S946" i="6"/>
  <c r="N946" i="6"/>
  <c r="M946" i="6"/>
  <c r="L946" i="6"/>
  <c r="K946" i="6"/>
  <c r="J946" i="6"/>
  <c r="AF946" i="6" s="1"/>
  <c r="I946" i="6"/>
  <c r="T946" i="6" s="1"/>
  <c r="H946" i="6"/>
  <c r="AD946" i="6" s="1"/>
  <c r="G946" i="6"/>
  <c r="R946" i="6" s="1"/>
  <c r="F946" i="6"/>
  <c r="Q946" i="6" s="1"/>
  <c r="E946" i="6"/>
  <c r="D946" i="6"/>
  <c r="AK946" i="6" s="1"/>
  <c r="C946" i="6"/>
  <c r="Y946" i="6" s="1"/>
  <c r="AQ945" i="6"/>
  <c r="AO945" i="6"/>
  <c r="AN945" i="6"/>
  <c r="AD945" i="6"/>
  <c r="AC945" i="6"/>
  <c r="U945" i="6"/>
  <c r="S945" i="6"/>
  <c r="R945" i="6"/>
  <c r="M945" i="6"/>
  <c r="L945" i="6"/>
  <c r="W945" i="6" s="1"/>
  <c r="K945" i="6"/>
  <c r="J945" i="6"/>
  <c r="AF945" i="6" s="1"/>
  <c r="I945" i="6"/>
  <c r="H945" i="6"/>
  <c r="G945" i="6"/>
  <c r="F945" i="6"/>
  <c r="E945" i="6"/>
  <c r="D945" i="6"/>
  <c r="Z945" i="6" s="1"/>
  <c r="C945" i="6"/>
  <c r="AS944" i="6"/>
  <c r="AR944" i="6"/>
  <c r="AQ944" i="6"/>
  <c r="AP944" i="6"/>
  <c r="AO944" i="6"/>
  <c r="AF944" i="6"/>
  <c r="AC944" i="6"/>
  <c r="W944" i="6"/>
  <c r="U944" i="6"/>
  <c r="O944" i="6"/>
  <c r="M944" i="6"/>
  <c r="L944" i="6"/>
  <c r="AH944" i="6" s="1"/>
  <c r="K944" i="6"/>
  <c r="V944" i="6" s="1"/>
  <c r="J944" i="6"/>
  <c r="I944" i="6"/>
  <c r="AE944" i="6" s="1"/>
  <c r="H944" i="6"/>
  <c r="S944" i="6" s="1"/>
  <c r="G944" i="6"/>
  <c r="F944" i="6"/>
  <c r="AM944" i="6" s="1"/>
  <c r="E944" i="6"/>
  <c r="D944" i="6"/>
  <c r="Z944" i="6" s="1"/>
  <c r="C944" i="6"/>
  <c r="AO943" i="6"/>
  <c r="AM943" i="6"/>
  <c r="AI943" i="6"/>
  <c r="AH943" i="6"/>
  <c r="X943" i="6"/>
  <c r="Q943" i="6"/>
  <c r="O943" i="6"/>
  <c r="M943" i="6"/>
  <c r="AT943" i="6" s="1"/>
  <c r="L943" i="6"/>
  <c r="K943" i="6"/>
  <c r="J943" i="6"/>
  <c r="I943" i="6"/>
  <c r="H943" i="6"/>
  <c r="G943" i="6"/>
  <c r="AC943" i="6" s="1"/>
  <c r="F943" i="6"/>
  <c r="AB943" i="6" s="1"/>
  <c r="E943" i="6"/>
  <c r="P943" i="6" s="1"/>
  <c r="D943" i="6"/>
  <c r="AK943" i="6" s="1"/>
  <c r="C943" i="6"/>
  <c r="AO942" i="6"/>
  <c r="AN942" i="6"/>
  <c r="AM942" i="6"/>
  <c r="AL942" i="6"/>
  <c r="AB942" i="6"/>
  <c r="AA942" i="6"/>
  <c r="Q942" i="6"/>
  <c r="P942" i="6"/>
  <c r="M942" i="6"/>
  <c r="L942" i="6"/>
  <c r="AH942" i="6" s="1"/>
  <c r="K942" i="6"/>
  <c r="V942" i="6" s="1"/>
  <c r="J942" i="6"/>
  <c r="I942" i="6"/>
  <c r="AP942" i="6" s="1"/>
  <c r="H942" i="6"/>
  <c r="G942" i="6"/>
  <c r="R942" i="6" s="1"/>
  <c r="F942" i="6"/>
  <c r="E942" i="6"/>
  <c r="D942" i="6"/>
  <c r="O942" i="6" s="1"/>
  <c r="C942" i="6"/>
  <c r="N942" i="6" s="1"/>
  <c r="AO941" i="6"/>
  <c r="AJ941" i="6"/>
  <c r="AC941" i="6"/>
  <c r="Q941" i="6"/>
  <c r="N941" i="6"/>
  <c r="M941" i="6"/>
  <c r="L941" i="6"/>
  <c r="K941" i="6"/>
  <c r="AR941" i="6" s="1"/>
  <c r="J941" i="6"/>
  <c r="I941" i="6"/>
  <c r="H941" i="6"/>
  <c r="G941" i="6"/>
  <c r="F941" i="6"/>
  <c r="AB941" i="6" s="1"/>
  <c r="E941" i="6"/>
  <c r="P941" i="6" s="1"/>
  <c r="D941" i="6"/>
  <c r="C941" i="6"/>
  <c r="Y941" i="6" s="1"/>
  <c r="AR940" i="6"/>
  <c r="AQ940" i="6"/>
  <c r="AP940" i="6"/>
  <c r="AL940" i="6"/>
  <c r="U940" i="6"/>
  <c r="T940" i="6"/>
  <c r="R940" i="6"/>
  <c r="M940" i="6"/>
  <c r="AT940" i="6" s="1"/>
  <c r="L940" i="6"/>
  <c r="W940" i="6" s="1"/>
  <c r="K940" i="6"/>
  <c r="V940" i="6" s="1"/>
  <c r="J940" i="6"/>
  <c r="AF940" i="6" s="1"/>
  <c r="I940" i="6"/>
  <c r="AE940" i="6" s="1"/>
  <c r="H940" i="6"/>
  <c r="G940" i="6"/>
  <c r="AN940" i="6" s="1"/>
  <c r="F940" i="6"/>
  <c r="Q940" i="6" s="1"/>
  <c r="E940" i="6"/>
  <c r="D940" i="6"/>
  <c r="O940" i="6" s="1"/>
  <c r="C940" i="6"/>
  <c r="AS939" i="6"/>
  <c r="AR939" i="6"/>
  <c r="AK939" i="6"/>
  <c r="AI939" i="6"/>
  <c r="AG939" i="6"/>
  <c r="AF939" i="6"/>
  <c r="AD939" i="6"/>
  <c r="Y939" i="6"/>
  <c r="V939" i="6"/>
  <c r="M939" i="6"/>
  <c r="X939" i="6" s="1"/>
  <c r="L939" i="6"/>
  <c r="K939" i="6"/>
  <c r="J939" i="6"/>
  <c r="U939" i="6" s="1"/>
  <c r="I939" i="6"/>
  <c r="H939" i="6"/>
  <c r="S939" i="6" s="1"/>
  <c r="G939" i="6"/>
  <c r="F939" i="6"/>
  <c r="AM939" i="6" s="1"/>
  <c r="E939" i="6"/>
  <c r="D939" i="6"/>
  <c r="O939" i="6" s="1"/>
  <c r="C939" i="6"/>
  <c r="AJ939" i="6" s="1"/>
  <c r="AQ938" i="6"/>
  <c r="AP938" i="6"/>
  <c r="AO938" i="6"/>
  <c r="AM938" i="6"/>
  <c r="AF938" i="6"/>
  <c r="AD938" i="6"/>
  <c r="AB938" i="6"/>
  <c r="U938" i="6"/>
  <c r="T938" i="6"/>
  <c r="S938" i="6"/>
  <c r="Q938" i="6"/>
  <c r="M938" i="6"/>
  <c r="X938" i="6" s="1"/>
  <c r="L938" i="6"/>
  <c r="K938" i="6"/>
  <c r="J938" i="6"/>
  <c r="I938" i="6"/>
  <c r="AE938" i="6" s="1"/>
  <c r="H938" i="6"/>
  <c r="G938" i="6"/>
  <c r="AC938" i="6" s="1"/>
  <c r="F938" i="6"/>
  <c r="E938" i="6"/>
  <c r="D938" i="6"/>
  <c r="C938" i="6"/>
  <c r="Y938" i="6" s="1"/>
  <c r="AK937" i="6"/>
  <c r="AJ937" i="6"/>
  <c r="AG937" i="6"/>
  <c r="Z937" i="6"/>
  <c r="Y937" i="6"/>
  <c r="V937" i="6"/>
  <c r="U937" i="6"/>
  <c r="T937" i="6"/>
  <c r="O937" i="6"/>
  <c r="N937" i="6"/>
  <c r="M937" i="6"/>
  <c r="L937" i="6"/>
  <c r="K937" i="6"/>
  <c r="AR937" i="6" s="1"/>
  <c r="J937" i="6"/>
  <c r="AF937" i="6" s="1"/>
  <c r="I937" i="6"/>
  <c r="H937" i="6"/>
  <c r="S937" i="6" s="1"/>
  <c r="G937" i="6"/>
  <c r="F937" i="6"/>
  <c r="E937" i="6"/>
  <c r="D937" i="6"/>
  <c r="C937" i="6"/>
  <c r="AS936" i="6"/>
  <c r="AR936" i="6"/>
  <c r="AI936" i="6"/>
  <c r="Y936" i="6"/>
  <c r="X936" i="6"/>
  <c r="R936" i="6"/>
  <c r="M936" i="6"/>
  <c r="AT936" i="6" s="1"/>
  <c r="L936" i="6"/>
  <c r="K936" i="6"/>
  <c r="J936" i="6"/>
  <c r="I936" i="6"/>
  <c r="H936" i="6"/>
  <c r="S936" i="6" s="1"/>
  <c r="G936" i="6"/>
  <c r="F936" i="6"/>
  <c r="E936" i="6"/>
  <c r="AL936" i="6" s="1"/>
  <c r="D936" i="6"/>
  <c r="C936" i="6"/>
  <c r="N936" i="6" s="1"/>
  <c r="AK935" i="6"/>
  <c r="AH935" i="6"/>
  <c r="AF935" i="6"/>
  <c r="AA935" i="6"/>
  <c r="Z935" i="6"/>
  <c r="X935" i="6"/>
  <c r="Q935" i="6"/>
  <c r="O935" i="6"/>
  <c r="M935" i="6"/>
  <c r="L935" i="6"/>
  <c r="W935" i="6" s="1"/>
  <c r="K935" i="6"/>
  <c r="J935" i="6"/>
  <c r="U935" i="6" s="1"/>
  <c r="I935" i="6"/>
  <c r="AP935" i="6" s="1"/>
  <c r="H935" i="6"/>
  <c r="G935" i="6"/>
  <c r="F935" i="6"/>
  <c r="AB935" i="6" s="1"/>
  <c r="E935" i="6"/>
  <c r="D935" i="6"/>
  <c r="C935" i="6"/>
  <c r="AD934" i="6"/>
  <c r="Z934" i="6"/>
  <c r="Y934" i="6"/>
  <c r="M934" i="6"/>
  <c r="L934" i="6"/>
  <c r="AS934" i="6" s="1"/>
  <c r="K934" i="6"/>
  <c r="J934" i="6"/>
  <c r="I934" i="6"/>
  <c r="AP934" i="6" s="1"/>
  <c r="H934" i="6"/>
  <c r="S934" i="6" s="1"/>
  <c r="G934" i="6"/>
  <c r="F934" i="6"/>
  <c r="E934" i="6"/>
  <c r="D934" i="6"/>
  <c r="C934" i="6"/>
  <c r="AJ934" i="6" s="1"/>
  <c r="AM933" i="6"/>
  <c r="AI933" i="6"/>
  <c r="AD933" i="6"/>
  <c r="AA933" i="6"/>
  <c r="Y933" i="6"/>
  <c r="X933" i="6"/>
  <c r="O933" i="6"/>
  <c r="M933" i="6"/>
  <c r="AT933" i="6" s="1"/>
  <c r="L933" i="6"/>
  <c r="K933" i="6"/>
  <c r="J933" i="6"/>
  <c r="I933" i="6"/>
  <c r="H933" i="6"/>
  <c r="AO933" i="6" s="1"/>
  <c r="G933" i="6"/>
  <c r="F933" i="6"/>
  <c r="E933" i="6"/>
  <c r="AL933" i="6" s="1"/>
  <c r="D933" i="6"/>
  <c r="Z933" i="6" s="1"/>
  <c r="C933" i="6"/>
  <c r="N933" i="6" s="1"/>
  <c r="AS932" i="6"/>
  <c r="AP932" i="6"/>
  <c r="AO932" i="6"/>
  <c r="AH932" i="6"/>
  <c r="AE932" i="6"/>
  <c r="AD932" i="6"/>
  <c r="AC932" i="6"/>
  <c r="S932" i="6"/>
  <c r="R932" i="6"/>
  <c r="P932" i="6"/>
  <c r="N932" i="6"/>
  <c r="M932" i="6"/>
  <c r="L932" i="6"/>
  <c r="W932" i="6" s="1"/>
  <c r="K932" i="6"/>
  <c r="J932" i="6"/>
  <c r="I932" i="6"/>
  <c r="T932" i="6" s="1"/>
  <c r="H932" i="6"/>
  <c r="G932" i="6"/>
  <c r="AN932" i="6" s="1"/>
  <c r="F932" i="6"/>
  <c r="AM932" i="6" s="1"/>
  <c r="E932" i="6"/>
  <c r="AL932" i="6" s="1"/>
  <c r="D932" i="6"/>
  <c r="C932" i="6"/>
  <c r="AS931" i="6"/>
  <c r="AR931" i="6"/>
  <c r="AP931" i="6"/>
  <c r="AH931" i="6"/>
  <c r="AG931" i="6"/>
  <c r="AA931" i="6"/>
  <c r="V931" i="6"/>
  <c r="U931" i="6"/>
  <c r="R931" i="6"/>
  <c r="P931" i="6"/>
  <c r="M931" i="6"/>
  <c r="L931" i="6"/>
  <c r="W931" i="6" s="1"/>
  <c r="K931" i="6"/>
  <c r="J931" i="6"/>
  <c r="AF931" i="6" s="1"/>
  <c r="I931" i="6"/>
  <c r="AE931" i="6" s="1"/>
  <c r="H931" i="6"/>
  <c r="G931" i="6"/>
  <c r="AC931" i="6" s="1"/>
  <c r="F931" i="6"/>
  <c r="E931" i="6"/>
  <c r="AL931" i="6" s="1"/>
  <c r="D931" i="6"/>
  <c r="C931" i="6"/>
  <c r="AT930" i="6"/>
  <c r="AO930" i="6"/>
  <c r="AG930" i="6"/>
  <c r="AE930" i="6"/>
  <c r="AD930" i="6"/>
  <c r="O930" i="6"/>
  <c r="M930" i="6"/>
  <c r="AI930" i="6" s="1"/>
  <c r="L930" i="6"/>
  <c r="K930" i="6"/>
  <c r="AR930" i="6" s="1"/>
  <c r="J930" i="6"/>
  <c r="I930" i="6"/>
  <c r="T930" i="6" s="1"/>
  <c r="H930" i="6"/>
  <c r="S930" i="6" s="1"/>
  <c r="G930" i="6"/>
  <c r="F930" i="6"/>
  <c r="E930" i="6"/>
  <c r="P930" i="6" s="1"/>
  <c r="D930" i="6"/>
  <c r="C930" i="6"/>
  <c r="AN929" i="6"/>
  <c r="AM929" i="6"/>
  <c r="AK929" i="6"/>
  <c r="AI929" i="6"/>
  <c r="AC929" i="6"/>
  <c r="AB929" i="6"/>
  <c r="AA929" i="6"/>
  <c r="Q929" i="6"/>
  <c r="P929" i="6"/>
  <c r="O929" i="6"/>
  <c r="M929" i="6"/>
  <c r="L929" i="6"/>
  <c r="AS929" i="6" s="1"/>
  <c r="K929" i="6"/>
  <c r="V929" i="6" s="1"/>
  <c r="J929" i="6"/>
  <c r="U929" i="6" s="1"/>
  <c r="I929" i="6"/>
  <c r="H929" i="6"/>
  <c r="G929" i="6"/>
  <c r="R929" i="6" s="1"/>
  <c r="F929" i="6"/>
  <c r="E929" i="6"/>
  <c r="AL929" i="6" s="1"/>
  <c r="D929" i="6"/>
  <c r="Z929" i="6" s="1"/>
  <c r="C929" i="6"/>
  <c r="AK928" i="6"/>
  <c r="AJ928" i="6"/>
  <c r="Z928" i="6"/>
  <c r="Y928" i="6"/>
  <c r="X928" i="6"/>
  <c r="W928" i="6"/>
  <c r="N928" i="6"/>
  <c r="M928" i="6"/>
  <c r="L928" i="6"/>
  <c r="AH928" i="6" s="1"/>
  <c r="K928" i="6"/>
  <c r="J928" i="6"/>
  <c r="I928" i="6"/>
  <c r="H928" i="6"/>
  <c r="S928" i="6" s="1"/>
  <c r="G928" i="6"/>
  <c r="F928" i="6"/>
  <c r="E928" i="6"/>
  <c r="D928" i="6"/>
  <c r="O928" i="6" s="1"/>
  <c r="C928" i="6"/>
  <c r="AT927" i="6"/>
  <c r="AS927" i="6"/>
  <c r="AH927" i="6"/>
  <c r="AF927" i="6"/>
  <c r="AA927" i="6"/>
  <c r="O927" i="6"/>
  <c r="M927" i="6"/>
  <c r="L927" i="6"/>
  <c r="W927" i="6" s="1"/>
  <c r="K927" i="6"/>
  <c r="J927" i="6"/>
  <c r="U927" i="6" s="1"/>
  <c r="I927" i="6"/>
  <c r="AP927" i="6" s="1"/>
  <c r="H927" i="6"/>
  <c r="G927" i="6"/>
  <c r="F927" i="6"/>
  <c r="E927" i="6"/>
  <c r="D927" i="6"/>
  <c r="C927" i="6"/>
  <c r="AN926" i="6"/>
  <c r="AM926" i="6"/>
  <c r="AL926" i="6"/>
  <c r="AC926" i="6"/>
  <c r="AB926" i="6"/>
  <c r="Q926" i="6"/>
  <c r="P926" i="6"/>
  <c r="M926" i="6"/>
  <c r="L926" i="6"/>
  <c r="K926" i="6"/>
  <c r="J926" i="6"/>
  <c r="U926" i="6" s="1"/>
  <c r="I926" i="6"/>
  <c r="H926" i="6"/>
  <c r="S926" i="6" s="1"/>
  <c r="G926" i="6"/>
  <c r="R926" i="6" s="1"/>
  <c r="F926" i="6"/>
  <c r="E926" i="6"/>
  <c r="AA926" i="6" s="1"/>
  <c r="D926" i="6"/>
  <c r="O926" i="6" s="1"/>
  <c r="C926" i="6"/>
  <c r="N926" i="6" s="1"/>
  <c r="AT925" i="6"/>
  <c r="AN925" i="6"/>
  <c r="V925" i="6"/>
  <c r="T925" i="6"/>
  <c r="R925" i="6"/>
  <c r="M925" i="6"/>
  <c r="X925" i="6" s="1"/>
  <c r="L925" i="6"/>
  <c r="K925" i="6"/>
  <c r="AG925" i="6" s="1"/>
  <c r="J925" i="6"/>
  <c r="U925" i="6" s="1"/>
  <c r="I925" i="6"/>
  <c r="AE925" i="6" s="1"/>
  <c r="H925" i="6"/>
  <c r="S925" i="6" s="1"/>
  <c r="G925" i="6"/>
  <c r="AC925" i="6" s="1"/>
  <c r="F925" i="6"/>
  <c r="E925" i="6"/>
  <c r="D925" i="6"/>
  <c r="O925" i="6" s="1"/>
  <c r="C925" i="6"/>
  <c r="AS924" i="6"/>
  <c r="AO924" i="6"/>
  <c r="AJ924" i="6"/>
  <c r="AI924" i="6"/>
  <c r="AC924" i="6"/>
  <c r="AB924" i="6"/>
  <c r="U924" i="6"/>
  <c r="M924" i="6"/>
  <c r="AT924" i="6" s="1"/>
  <c r="L924" i="6"/>
  <c r="W924" i="6" s="1"/>
  <c r="K924" i="6"/>
  <c r="J924" i="6"/>
  <c r="I924" i="6"/>
  <c r="H924" i="6"/>
  <c r="S924" i="6" s="1"/>
  <c r="G924" i="6"/>
  <c r="R924" i="6" s="1"/>
  <c r="F924" i="6"/>
  <c r="AM924" i="6" s="1"/>
  <c r="E924" i="6"/>
  <c r="D924" i="6"/>
  <c r="AK924" i="6" s="1"/>
  <c r="C924" i="6"/>
  <c r="Y924" i="6" s="1"/>
  <c r="AR923" i="6"/>
  <c r="AN923" i="6"/>
  <c r="AM923" i="6"/>
  <c r="AG923" i="6"/>
  <c r="AC923" i="6"/>
  <c r="AA923" i="6"/>
  <c r="R923" i="6"/>
  <c r="P923" i="6"/>
  <c r="O923" i="6"/>
  <c r="M923" i="6"/>
  <c r="L923" i="6"/>
  <c r="K923" i="6"/>
  <c r="V923" i="6" s="1"/>
  <c r="J923" i="6"/>
  <c r="I923" i="6"/>
  <c r="H923" i="6"/>
  <c r="G923" i="6"/>
  <c r="F923" i="6"/>
  <c r="E923" i="6"/>
  <c r="AL923" i="6" s="1"/>
  <c r="D923" i="6"/>
  <c r="C923" i="6"/>
  <c r="AO922" i="6"/>
  <c r="AN922" i="6"/>
  <c r="AM922" i="6"/>
  <c r="AD922" i="6"/>
  <c r="AC922" i="6"/>
  <c r="R922" i="6"/>
  <c r="P922" i="6"/>
  <c r="M922" i="6"/>
  <c r="AT922" i="6" s="1"/>
  <c r="L922" i="6"/>
  <c r="K922" i="6"/>
  <c r="AR922" i="6" s="1"/>
  <c r="J922" i="6"/>
  <c r="I922" i="6"/>
  <c r="H922" i="6"/>
  <c r="S922" i="6" s="1"/>
  <c r="G922" i="6"/>
  <c r="F922" i="6"/>
  <c r="Q922" i="6" s="1"/>
  <c r="E922" i="6"/>
  <c r="AA922" i="6" s="1"/>
  <c r="D922" i="6"/>
  <c r="C922" i="6"/>
  <c r="Y922" i="6" s="1"/>
  <c r="AT921" i="6"/>
  <c r="AS921" i="6"/>
  <c r="AI921" i="6"/>
  <c r="AC921" i="6"/>
  <c r="X921" i="6"/>
  <c r="V921" i="6"/>
  <c r="S921" i="6"/>
  <c r="M921" i="6"/>
  <c r="L921" i="6"/>
  <c r="K921" i="6"/>
  <c r="AG921" i="6" s="1"/>
  <c r="J921" i="6"/>
  <c r="I921" i="6"/>
  <c r="AP921" i="6" s="1"/>
  <c r="H921" i="6"/>
  <c r="AD921" i="6" s="1"/>
  <c r="G921" i="6"/>
  <c r="R921" i="6" s="1"/>
  <c r="F921" i="6"/>
  <c r="AB921" i="6" s="1"/>
  <c r="E921" i="6"/>
  <c r="P921" i="6" s="1"/>
  <c r="D921" i="6"/>
  <c r="O921" i="6" s="1"/>
  <c r="C921" i="6"/>
  <c r="Z920" i="6"/>
  <c r="W920" i="6"/>
  <c r="O920" i="6"/>
  <c r="M920" i="6"/>
  <c r="L920" i="6"/>
  <c r="K920" i="6"/>
  <c r="J920" i="6"/>
  <c r="U920" i="6" s="1"/>
  <c r="I920" i="6"/>
  <c r="H920" i="6"/>
  <c r="G920" i="6"/>
  <c r="F920" i="6"/>
  <c r="Q920" i="6" s="1"/>
  <c r="E920" i="6"/>
  <c r="D920" i="6"/>
  <c r="AK920" i="6" s="1"/>
  <c r="C920" i="6"/>
  <c r="AT919" i="6"/>
  <c r="AO919" i="6"/>
  <c r="AI919" i="6"/>
  <c r="AE919" i="6"/>
  <c r="AA919" i="6"/>
  <c r="O919" i="6"/>
  <c r="M919" i="6"/>
  <c r="X919" i="6" s="1"/>
  <c r="L919" i="6"/>
  <c r="K919" i="6"/>
  <c r="J919" i="6"/>
  <c r="AQ919" i="6" s="1"/>
  <c r="I919" i="6"/>
  <c r="T919" i="6" s="1"/>
  <c r="H919" i="6"/>
  <c r="S919" i="6" s="1"/>
  <c r="G919" i="6"/>
  <c r="F919" i="6"/>
  <c r="E919" i="6"/>
  <c r="AL919" i="6" s="1"/>
  <c r="D919" i="6"/>
  <c r="C919" i="6"/>
  <c r="AN918" i="6"/>
  <c r="AM918" i="6"/>
  <c r="AL918" i="6"/>
  <c r="AK918" i="6"/>
  <c r="AC918" i="6"/>
  <c r="AB918" i="6"/>
  <c r="AA918" i="6"/>
  <c r="R918" i="6"/>
  <c r="P918" i="6"/>
  <c r="M918" i="6"/>
  <c r="L918" i="6"/>
  <c r="K918" i="6"/>
  <c r="AR918" i="6" s="1"/>
  <c r="J918" i="6"/>
  <c r="I918" i="6"/>
  <c r="H918" i="6"/>
  <c r="G918" i="6"/>
  <c r="F918" i="6"/>
  <c r="Q918" i="6" s="1"/>
  <c r="E918" i="6"/>
  <c r="D918" i="6"/>
  <c r="O918" i="6" s="1"/>
  <c r="C918" i="6"/>
  <c r="AT917" i="6"/>
  <c r="AS917" i="6"/>
  <c r="AP917" i="6"/>
  <c r="AN917" i="6"/>
  <c r="AI917" i="6"/>
  <c r="AH917" i="6"/>
  <c r="X917" i="6"/>
  <c r="W917" i="6"/>
  <c r="V917" i="6"/>
  <c r="R917" i="6"/>
  <c r="Q917" i="6"/>
  <c r="M917" i="6"/>
  <c r="L917" i="6"/>
  <c r="K917" i="6"/>
  <c r="AG917" i="6" s="1"/>
  <c r="J917" i="6"/>
  <c r="AF917" i="6" s="1"/>
  <c r="I917" i="6"/>
  <c r="H917" i="6"/>
  <c r="G917" i="6"/>
  <c r="AC917" i="6" s="1"/>
  <c r="F917" i="6"/>
  <c r="AB917" i="6" s="1"/>
  <c r="E917" i="6"/>
  <c r="AA917" i="6" s="1"/>
  <c r="D917" i="6"/>
  <c r="O917" i="6" s="1"/>
  <c r="C917" i="6"/>
  <c r="AT916" i="6"/>
  <c r="AS916" i="6"/>
  <c r="AN916" i="6"/>
  <c r="AM916" i="6"/>
  <c r="AB916" i="6"/>
  <c r="X916" i="6"/>
  <c r="W916" i="6"/>
  <c r="Q916" i="6"/>
  <c r="O916" i="6"/>
  <c r="M916" i="6"/>
  <c r="AI916" i="6" s="1"/>
  <c r="L916" i="6"/>
  <c r="AH916" i="6" s="1"/>
  <c r="K916" i="6"/>
  <c r="AR916" i="6" s="1"/>
  <c r="J916" i="6"/>
  <c r="I916" i="6"/>
  <c r="H916" i="6"/>
  <c r="G916" i="6"/>
  <c r="R916" i="6" s="1"/>
  <c r="F916" i="6"/>
  <c r="E916" i="6"/>
  <c r="AL916" i="6" s="1"/>
  <c r="D916" i="6"/>
  <c r="C916" i="6"/>
  <c r="N916" i="6" s="1"/>
  <c r="AI915" i="6"/>
  <c r="AH915" i="6"/>
  <c r="V915" i="6"/>
  <c r="M915" i="6"/>
  <c r="L915" i="6"/>
  <c r="K915" i="6"/>
  <c r="J915" i="6"/>
  <c r="AF915" i="6" s="1"/>
  <c r="I915" i="6"/>
  <c r="H915" i="6"/>
  <c r="AO915" i="6" s="1"/>
  <c r="G915" i="6"/>
  <c r="F915" i="6"/>
  <c r="E915" i="6"/>
  <c r="D915" i="6"/>
  <c r="C915" i="6"/>
  <c r="AO914" i="6"/>
  <c r="AN914" i="6"/>
  <c r="AD914" i="6"/>
  <c r="AC914" i="6"/>
  <c r="U914" i="6"/>
  <c r="R914" i="6"/>
  <c r="N914" i="6"/>
  <c r="M914" i="6"/>
  <c r="L914" i="6"/>
  <c r="AH914" i="6" s="1"/>
  <c r="K914" i="6"/>
  <c r="J914" i="6"/>
  <c r="I914" i="6"/>
  <c r="H914" i="6"/>
  <c r="S914" i="6" s="1"/>
  <c r="G914" i="6"/>
  <c r="F914" i="6"/>
  <c r="E914" i="6"/>
  <c r="D914" i="6"/>
  <c r="C914" i="6"/>
  <c r="Y914" i="6" s="1"/>
  <c r="AH913" i="6"/>
  <c r="U913" i="6"/>
  <c r="T913" i="6"/>
  <c r="P913" i="6"/>
  <c r="M913" i="6"/>
  <c r="L913" i="6"/>
  <c r="W913" i="6" s="1"/>
  <c r="K913" i="6"/>
  <c r="V913" i="6" s="1"/>
  <c r="J913" i="6"/>
  <c r="I913" i="6"/>
  <c r="AE913" i="6" s="1"/>
  <c r="H913" i="6"/>
  <c r="G913" i="6"/>
  <c r="F913" i="6"/>
  <c r="E913" i="6"/>
  <c r="AL913" i="6" s="1"/>
  <c r="D913" i="6"/>
  <c r="O913" i="6" s="1"/>
  <c r="C913" i="6"/>
  <c r="AO912" i="6"/>
  <c r="AD912" i="6"/>
  <c r="U912" i="6"/>
  <c r="M912" i="6"/>
  <c r="L912" i="6"/>
  <c r="K912" i="6"/>
  <c r="V912" i="6" s="1"/>
  <c r="J912" i="6"/>
  <c r="I912" i="6"/>
  <c r="H912" i="6"/>
  <c r="S912" i="6" s="1"/>
  <c r="G912" i="6"/>
  <c r="F912" i="6"/>
  <c r="Q912" i="6" s="1"/>
  <c r="E912" i="6"/>
  <c r="P912" i="6" s="1"/>
  <c r="D912" i="6"/>
  <c r="C912" i="6"/>
  <c r="AS911" i="6"/>
  <c r="AR911" i="6"/>
  <c r="AQ911" i="6"/>
  <c r="AF911" i="6"/>
  <c r="X911" i="6"/>
  <c r="W911" i="6"/>
  <c r="V911" i="6"/>
  <c r="T911" i="6"/>
  <c r="O911" i="6"/>
  <c r="M911" i="6"/>
  <c r="L911" i="6"/>
  <c r="AH911" i="6" s="1"/>
  <c r="K911" i="6"/>
  <c r="AG911" i="6" s="1"/>
  <c r="J911" i="6"/>
  <c r="U911" i="6" s="1"/>
  <c r="I911" i="6"/>
  <c r="H911" i="6"/>
  <c r="G911" i="6"/>
  <c r="F911" i="6"/>
  <c r="E911" i="6"/>
  <c r="D911" i="6"/>
  <c r="C911" i="6"/>
  <c r="AP910" i="6"/>
  <c r="AI910" i="6"/>
  <c r="AD910" i="6"/>
  <c r="AC910" i="6"/>
  <c r="U910" i="6"/>
  <c r="M910" i="6"/>
  <c r="AT910" i="6" s="1"/>
  <c r="L910" i="6"/>
  <c r="K910" i="6"/>
  <c r="J910" i="6"/>
  <c r="I910" i="6"/>
  <c r="H910" i="6"/>
  <c r="S910" i="6" s="1"/>
  <c r="G910" i="6"/>
  <c r="AN910" i="6" s="1"/>
  <c r="F910" i="6"/>
  <c r="E910" i="6"/>
  <c r="D910" i="6"/>
  <c r="C910" i="6"/>
  <c r="Y910" i="6" s="1"/>
  <c r="AP909" i="6"/>
  <c r="AM909" i="6"/>
  <c r="AI909" i="6"/>
  <c r="S909" i="6"/>
  <c r="M909" i="6"/>
  <c r="L909" i="6"/>
  <c r="AS909" i="6" s="1"/>
  <c r="K909" i="6"/>
  <c r="J909" i="6"/>
  <c r="I909" i="6"/>
  <c r="AE909" i="6" s="1"/>
  <c r="H909" i="6"/>
  <c r="AO909" i="6" s="1"/>
  <c r="G909" i="6"/>
  <c r="F909" i="6"/>
  <c r="E909" i="6"/>
  <c r="D909" i="6"/>
  <c r="O909" i="6" s="1"/>
  <c r="C909" i="6"/>
  <c r="AP908" i="6"/>
  <c r="AO908" i="6"/>
  <c r="AN908" i="6"/>
  <c r="AL908" i="6"/>
  <c r="AK908" i="6"/>
  <c r="AI908" i="6"/>
  <c r="AH908" i="6"/>
  <c r="AD908" i="6"/>
  <c r="AC908" i="6"/>
  <c r="W908" i="6"/>
  <c r="R908" i="6"/>
  <c r="M908" i="6"/>
  <c r="AT908" i="6" s="1"/>
  <c r="L908" i="6"/>
  <c r="AS908" i="6" s="1"/>
  <c r="K908" i="6"/>
  <c r="J908" i="6"/>
  <c r="U908" i="6" s="1"/>
  <c r="I908" i="6"/>
  <c r="H908" i="6"/>
  <c r="S908" i="6" s="1"/>
  <c r="G908" i="6"/>
  <c r="F908" i="6"/>
  <c r="E908" i="6"/>
  <c r="D908" i="6"/>
  <c r="Z908" i="6" s="1"/>
  <c r="C908" i="6"/>
  <c r="AJ908" i="6" s="1"/>
  <c r="V907" i="6"/>
  <c r="U907" i="6"/>
  <c r="Q907" i="6"/>
  <c r="M907" i="6"/>
  <c r="L907" i="6"/>
  <c r="W907" i="6" s="1"/>
  <c r="K907" i="6"/>
  <c r="J907" i="6"/>
  <c r="I907" i="6"/>
  <c r="H907" i="6"/>
  <c r="G907" i="6"/>
  <c r="F907" i="6"/>
  <c r="AB907" i="6" s="1"/>
  <c r="E907" i="6"/>
  <c r="D907" i="6"/>
  <c r="C907" i="6"/>
  <c r="AJ907" i="6" s="1"/>
  <c r="AO906" i="6"/>
  <c r="AK906" i="6"/>
  <c r="AJ906" i="6"/>
  <c r="Y906" i="6"/>
  <c r="V906" i="6"/>
  <c r="S906" i="6"/>
  <c r="M906" i="6"/>
  <c r="AT906" i="6" s="1"/>
  <c r="L906" i="6"/>
  <c r="W906" i="6" s="1"/>
  <c r="K906" i="6"/>
  <c r="AR906" i="6" s="1"/>
  <c r="J906" i="6"/>
  <c r="I906" i="6"/>
  <c r="H906" i="6"/>
  <c r="AD906" i="6" s="1"/>
  <c r="G906" i="6"/>
  <c r="F906" i="6"/>
  <c r="E906" i="6"/>
  <c r="D906" i="6"/>
  <c r="O906" i="6" s="1"/>
  <c r="C906" i="6"/>
  <c r="N906" i="6" s="1"/>
  <c r="AT905" i="6"/>
  <c r="AS905" i="6"/>
  <c r="AI905" i="6"/>
  <c r="AC905" i="6"/>
  <c r="AB905" i="6"/>
  <c r="X905" i="6"/>
  <c r="W905" i="6"/>
  <c r="V905" i="6"/>
  <c r="M905" i="6"/>
  <c r="L905" i="6"/>
  <c r="AH905" i="6" s="1"/>
  <c r="K905" i="6"/>
  <c r="AR905" i="6" s="1"/>
  <c r="J905" i="6"/>
  <c r="I905" i="6"/>
  <c r="AP905" i="6" s="1"/>
  <c r="H905" i="6"/>
  <c r="G905" i="6"/>
  <c r="F905" i="6"/>
  <c r="E905" i="6"/>
  <c r="D905" i="6"/>
  <c r="O905" i="6" s="1"/>
  <c r="C905" i="6"/>
  <c r="AJ905" i="6" s="1"/>
  <c r="AT904" i="6"/>
  <c r="AD904" i="6"/>
  <c r="AB904" i="6"/>
  <c r="X904" i="6"/>
  <c r="M904" i="6"/>
  <c r="AI904" i="6" s="1"/>
  <c r="L904" i="6"/>
  <c r="K904" i="6"/>
  <c r="J904" i="6"/>
  <c r="I904" i="6"/>
  <c r="AP904" i="6" s="1"/>
  <c r="H904" i="6"/>
  <c r="G904" i="6"/>
  <c r="F904" i="6"/>
  <c r="AM904" i="6" s="1"/>
  <c r="E904" i="6"/>
  <c r="AA904" i="6" s="1"/>
  <c r="D904" i="6"/>
  <c r="C904" i="6"/>
  <c r="Y904" i="6" s="1"/>
  <c r="AE903" i="6"/>
  <c r="U903" i="6"/>
  <c r="T903" i="6"/>
  <c r="M903" i="6"/>
  <c r="L903" i="6"/>
  <c r="K903" i="6"/>
  <c r="J903" i="6"/>
  <c r="I903" i="6"/>
  <c r="AP903" i="6" s="1"/>
  <c r="H903" i="6"/>
  <c r="G903" i="6"/>
  <c r="F903" i="6"/>
  <c r="E903" i="6"/>
  <c r="D903" i="6"/>
  <c r="C903" i="6"/>
  <c r="AT902" i="6"/>
  <c r="AO902" i="6"/>
  <c r="AC902" i="6"/>
  <c r="AB902" i="6"/>
  <c r="AA902" i="6"/>
  <c r="Z902" i="6"/>
  <c r="Y902" i="6"/>
  <c r="M902" i="6"/>
  <c r="X902" i="6" s="1"/>
  <c r="L902" i="6"/>
  <c r="K902" i="6"/>
  <c r="J902" i="6"/>
  <c r="U902" i="6" s="1"/>
  <c r="I902" i="6"/>
  <c r="H902" i="6"/>
  <c r="G902" i="6"/>
  <c r="R902" i="6" s="1"/>
  <c r="F902" i="6"/>
  <c r="E902" i="6"/>
  <c r="D902" i="6"/>
  <c r="C902" i="6"/>
  <c r="N902" i="6" s="1"/>
  <c r="AM901" i="6"/>
  <c r="AJ901" i="6"/>
  <c r="AI901" i="6"/>
  <c r="AD901" i="6"/>
  <c r="AC901" i="6"/>
  <c r="X901" i="6"/>
  <c r="O901" i="6"/>
  <c r="M901" i="6"/>
  <c r="AT901" i="6" s="1"/>
  <c r="L901" i="6"/>
  <c r="W901" i="6" s="1"/>
  <c r="K901" i="6"/>
  <c r="J901" i="6"/>
  <c r="I901" i="6"/>
  <c r="H901" i="6"/>
  <c r="G901" i="6"/>
  <c r="F901" i="6"/>
  <c r="E901" i="6"/>
  <c r="D901" i="6"/>
  <c r="C901" i="6"/>
  <c r="AO900" i="6"/>
  <c r="AN900" i="6"/>
  <c r="AJ900" i="6"/>
  <c r="AH900" i="6"/>
  <c r="AD900" i="6"/>
  <c r="AC900" i="6"/>
  <c r="W900" i="6"/>
  <c r="S900" i="6"/>
  <c r="R900" i="6"/>
  <c r="N900" i="6"/>
  <c r="M900" i="6"/>
  <c r="L900" i="6"/>
  <c r="AS900" i="6" s="1"/>
  <c r="K900" i="6"/>
  <c r="J900" i="6"/>
  <c r="I900" i="6"/>
  <c r="H900" i="6"/>
  <c r="G900" i="6"/>
  <c r="F900" i="6"/>
  <c r="Q900" i="6" s="1"/>
  <c r="E900" i="6"/>
  <c r="AA900" i="6" s="1"/>
  <c r="D900" i="6"/>
  <c r="C900" i="6"/>
  <c r="Y900" i="6" s="1"/>
  <c r="AP899" i="6"/>
  <c r="AN899" i="6"/>
  <c r="AM899" i="6"/>
  <c r="AK899" i="6"/>
  <c r="AB899" i="6"/>
  <c r="AA899" i="6"/>
  <c r="Y899" i="6"/>
  <c r="O899" i="6"/>
  <c r="M899" i="6"/>
  <c r="L899" i="6"/>
  <c r="AH899" i="6" s="1"/>
  <c r="K899" i="6"/>
  <c r="J899" i="6"/>
  <c r="I899" i="6"/>
  <c r="T899" i="6" s="1"/>
  <c r="H899" i="6"/>
  <c r="G899" i="6"/>
  <c r="F899" i="6"/>
  <c r="Q899" i="6" s="1"/>
  <c r="E899" i="6"/>
  <c r="AL899" i="6" s="1"/>
  <c r="D899" i="6"/>
  <c r="Z899" i="6" s="1"/>
  <c r="C899" i="6"/>
  <c r="N899" i="6" s="1"/>
  <c r="AJ898" i="6"/>
  <c r="AI898" i="6"/>
  <c r="AD898" i="6"/>
  <c r="AC898" i="6"/>
  <c r="Y898" i="6"/>
  <c r="M898" i="6"/>
  <c r="X898" i="6" s="1"/>
  <c r="L898" i="6"/>
  <c r="K898" i="6"/>
  <c r="J898" i="6"/>
  <c r="I898" i="6"/>
  <c r="T898" i="6" s="1"/>
  <c r="H898" i="6"/>
  <c r="G898" i="6"/>
  <c r="F898" i="6"/>
  <c r="Q898" i="6" s="1"/>
  <c r="E898" i="6"/>
  <c r="P898" i="6" s="1"/>
  <c r="D898" i="6"/>
  <c r="C898" i="6"/>
  <c r="N898" i="6" s="1"/>
  <c r="AP897" i="6"/>
  <c r="AO897" i="6"/>
  <c r="AL897" i="6"/>
  <c r="AJ897" i="6"/>
  <c r="AI897" i="6"/>
  <c r="AH897" i="6"/>
  <c r="AE897" i="6"/>
  <c r="S897" i="6"/>
  <c r="Q897" i="6"/>
  <c r="O897" i="6"/>
  <c r="M897" i="6"/>
  <c r="L897" i="6"/>
  <c r="K897" i="6"/>
  <c r="V897" i="6" s="1"/>
  <c r="J897" i="6"/>
  <c r="I897" i="6"/>
  <c r="T897" i="6" s="1"/>
  <c r="H897" i="6"/>
  <c r="AD897" i="6" s="1"/>
  <c r="G897" i="6"/>
  <c r="R897" i="6" s="1"/>
  <c r="F897" i="6"/>
  <c r="AB897" i="6" s="1"/>
  <c r="E897" i="6"/>
  <c r="D897" i="6"/>
  <c r="AK897" i="6" s="1"/>
  <c r="C897" i="6"/>
  <c r="Y897" i="6" s="1"/>
  <c r="AP896" i="6"/>
  <c r="AN896" i="6"/>
  <c r="AJ896" i="6"/>
  <c r="AH896" i="6"/>
  <c r="AC896" i="6"/>
  <c r="U896" i="6"/>
  <c r="T896" i="6"/>
  <c r="R896" i="6"/>
  <c r="M896" i="6"/>
  <c r="X896" i="6" s="1"/>
  <c r="L896" i="6"/>
  <c r="K896" i="6"/>
  <c r="J896" i="6"/>
  <c r="I896" i="6"/>
  <c r="AE896" i="6" s="1"/>
  <c r="H896" i="6"/>
  <c r="G896" i="6"/>
  <c r="F896" i="6"/>
  <c r="AB896" i="6" s="1"/>
  <c r="E896" i="6"/>
  <c r="D896" i="6"/>
  <c r="C896" i="6"/>
  <c r="AT895" i="6"/>
  <c r="X895" i="6"/>
  <c r="V895" i="6"/>
  <c r="T895" i="6"/>
  <c r="S895" i="6"/>
  <c r="M895" i="6"/>
  <c r="AI895" i="6" s="1"/>
  <c r="L895" i="6"/>
  <c r="K895" i="6"/>
  <c r="J895" i="6"/>
  <c r="I895" i="6"/>
  <c r="AE895" i="6" s="1"/>
  <c r="H895" i="6"/>
  <c r="AD895" i="6" s="1"/>
  <c r="G895" i="6"/>
  <c r="F895" i="6"/>
  <c r="E895" i="6"/>
  <c r="D895" i="6"/>
  <c r="C895" i="6"/>
  <c r="AJ895" i="6" s="1"/>
  <c r="AJ894" i="6"/>
  <c r="AH894" i="6"/>
  <c r="Z894" i="6"/>
  <c r="Y894" i="6"/>
  <c r="M894" i="6"/>
  <c r="AI894" i="6" s="1"/>
  <c r="L894" i="6"/>
  <c r="K894" i="6"/>
  <c r="J894" i="6"/>
  <c r="I894" i="6"/>
  <c r="H894" i="6"/>
  <c r="G894" i="6"/>
  <c r="F894" i="6"/>
  <c r="E894" i="6"/>
  <c r="D894" i="6"/>
  <c r="C894" i="6"/>
  <c r="N894" i="6" s="1"/>
  <c r="AP893" i="6"/>
  <c r="AO893" i="6"/>
  <c r="AM893" i="6"/>
  <c r="AL893" i="6"/>
  <c r="AK893" i="6"/>
  <c r="AF893" i="6"/>
  <c r="AE893" i="6"/>
  <c r="AD893" i="6"/>
  <c r="Y893" i="6"/>
  <c r="T893" i="6"/>
  <c r="S893" i="6"/>
  <c r="N893" i="6"/>
  <c r="M893" i="6"/>
  <c r="L893" i="6"/>
  <c r="K893" i="6"/>
  <c r="J893" i="6"/>
  <c r="U893" i="6" s="1"/>
  <c r="I893" i="6"/>
  <c r="H893" i="6"/>
  <c r="G893" i="6"/>
  <c r="F893" i="6"/>
  <c r="AB893" i="6" s="1"/>
  <c r="E893" i="6"/>
  <c r="D893" i="6"/>
  <c r="Z893" i="6" s="1"/>
  <c r="C893" i="6"/>
  <c r="AJ893" i="6" s="1"/>
  <c r="AK892" i="6"/>
  <c r="Y892" i="6"/>
  <c r="V892" i="6"/>
  <c r="S892" i="6"/>
  <c r="M892" i="6"/>
  <c r="L892" i="6"/>
  <c r="K892" i="6"/>
  <c r="AG892" i="6" s="1"/>
  <c r="J892" i="6"/>
  <c r="I892" i="6"/>
  <c r="T892" i="6" s="1"/>
  <c r="H892" i="6"/>
  <c r="AD892" i="6" s="1"/>
  <c r="G892" i="6"/>
  <c r="F892" i="6"/>
  <c r="E892" i="6"/>
  <c r="D892" i="6"/>
  <c r="C892" i="6"/>
  <c r="AJ892" i="6" s="1"/>
  <c r="AR891" i="6"/>
  <c r="AO891" i="6"/>
  <c r="V891" i="6"/>
  <c r="U891" i="6"/>
  <c r="R891" i="6"/>
  <c r="Q891" i="6"/>
  <c r="M891" i="6"/>
  <c r="AI891" i="6" s="1"/>
  <c r="L891" i="6"/>
  <c r="K891" i="6"/>
  <c r="AG891" i="6" s="1"/>
  <c r="J891" i="6"/>
  <c r="I891" i="6"/>
  <c r="H891" i="6"/>
  <c r="S891" i="6" s="1"/>
  <c r="G891" i="6"/>
  <c r="AN891" i="6" s="1"/>
  <c r="F891" i="6"/>
  <c r="E891" i="6"/>
  <c r="D891" i="6"/>
  <c r="C891" i="6"/>
  <c r="AT890" i="6"/>
  <c r="AG890" i="6"/>
  <c r="X890" i="6"/>
  <c r="U890" i="6"/>
  <c r="M890" i="6"/>
  <c r="AI890" i="6" s="1"/>
  <c r="L890" i="6"/>
  <c r="K890" i="6"/>
  <c r="J890" i="6"/>
  <c r="AF890" i="6" s="1"/>
  <c r="I890" i="6"/>
  <c r="H890" i="6"/>
  <c r="G890" i="6"/>
  <c r="F890" i="6"/>
  <c r="E890" i="6"/>
  <c r="D890" i="6"/>
  <c r="C890" i="6"/>
  <c r="Y890" i="6" s="1"/>
  <c r="AN889" i="6"/>
  <c r="AK889" i="6"/>
  <c r="AJ889" i="6"/>
  <c r="AF889" i="6"/>
  <c r="AC889" i="6"/>
  <c r="Z889" i="6"/>
  <c r="R889" i="6"/>
  <c r="Q889" i="6"/>
  <c r="N889" i="6"/>
  <c r="M889" i="6"/>
  <c r="L889" i="6"/>
  <c r="AH889" i="6" s="1"/>
  <c r="K889" i="6"/>
  <c r="J889" i="6"/>
  <c r="I889" i="6"/>
  <c r="T889" i="6" s="1"/>
  <c r="H889" i="6"/>
  <c r="G889" i="6"/>
  <c r="F889" i="6"/>
  <c r="E889" i="6"/>
  <c r="D889" i="6"/>
  <c r="O889" i="6" s="1"/>
  <c r="C889" i="6"/>
  <c r="Y889" i="6" s="1"/>
  <c r="AT888" i="6"/>
  <c r="AS888" i="6"/>
  <c r="AR888" i="6"/>
  <c r="AL888" i="6"/>
  <c r="AI888" i="6"/>
  <c r="W888" i="6"/>
  <c r="V888" i="6"/>
  <c r="P888" i="6"/>
  <c r="M888" i="6"/>
  <c r="X888" i="6" s="1"/>
  <c r="L888" i="6"/>
  <c r="AH888" i="6" s="1"/>
  <c r="K888" i="6"/>
  <c r="AG888" i="6" s="1"/>
  <c r="J888" i="6"/>
  <c r="I888" i="6"/>
  <c r="H888" i="6"/>
  <c r="G888" i="6"/>
  <c r="F888" i="6"/>
  <c r="E888" i="6"/>
  <c r="AA888" i="6" s="1"/>
  <c r="D888" i="6"/>
  <c r="C888" i="6"/>
  <c r="AT887" i="6"/>
  <c r="AM887" i="6"/>
  <c r="AB887" i="6"/>
  <c r="Z887" i="6"/>
  <c r="Y887" i="6"/>
  <c r="X887" i="6"/>
  <c r="V887" i="6"/>
  <c r="T887" i="6"/>
  <c r="R887" i="6"/>
  <c r="M887" i="6"/>
  <c r="AI887" i="6" s="1"/>
  <c r="L887" i="6"/>
  <c r="K887" i="6"/>
  <c r="AG887" i="6" s="1"/>
  <c r="J887" i="6"/>
  <c r="I887" i="6"/>
  <c r="AE887" i="6" s="1"/>
  <c r="H887" i="6"/>
  <c r="AD887" i="6" s="1"/>
  <c r="G887" i="6"/>
  <c r="F887" i="6"/>
  <c r="Q887" i="6" s="1"/>
  <c r="E887" i="6"/>
  <c r="D887" i="6"/>
  <c r="O887" i="6" s="1"/>
  <c r="C887" i="6"/>
  <c r="AJ887" i="6" s="1"/>
  <c r="AL886" i="6"/>
  <c r="AA886" i="6"/>
  <c r="Z886" i="6"/>
  <c r="X886" i="6"/>
  <c r="P886" i="6"/>
  <c r="O886" i="6"/>
  <c r="M886" i="6"/>
  <c r="L886" i="6"/>
  <c r="W886" i="6" s="1"/>
  <c r="K886" i="6"/>
  <c r="AG886" i="6" s="1"/>
  <c r="J886" i="6"/>
  <c r="I886" i="6"/>
  <c r="AP886" i="6" s="1"/>
  <c r="H886" i="6"/>
  <c r="G886" i="6"/>
  <c r="AC886" i="6" s="1"/>
  <c r="F886" i="6"/>
  <c r="AM886" i="6" s="1"/>
  <c r="E886" i="6"/>
  <c r="D886" i="6"/>
  <c r="AK886" i="6" s="1"/>
  <c r="C886" i="6"/>
  <c r="AJ886" i="6" s="1"/>
  <c r="AO885" i="6"/>
  <c r="AN885" i="6"/>
  <c r="AD885" i="6"/>
  <c r="R885" i="6"/>
  <c r="P885" i="6"/>
  <c r="M885" i="6"/>
  <c r="L885" i="6"/>
  <c r="K885" i="6"/>
  <c r="J885" i="6"/>
  <c r="I885" i="6"/>
  <c r="H885" i="6"/>
  <c r="S885" i="6" s="1"/>
  <c r="G885" i="6"/>
  <c r="AC885" i="6" s="1"/>
  <c r="F885" i="6"/>
  <c r="E885" i="6"/>
  <c r="AA885" i="6" s="1"/>
  <c r="D885" i="6"/>
  <c r="C885" i="6"/>
  <c r="AT884" i="6"/>
  <c r="AP884" i="6"/>
  <c r="AM884" i="6"/>
  <c r="AD884" i="6"/>
  <c r="Z884" i="6"/>
  <c r="X884" i="6"/>
  <c r="W884" i="6"/>
  <c r="T884" i="6"/>
  <c r="R884" i="6"/>
  <c r="M884" i="6"/>
  <c r="AI884" i="6" s="1"/>
  <c r="L884" i="6"/>
  <c r="K884" i="6"/>
  <c r="AR884" i="6" s="1"/>
  <c r="J884" i="6"/>
  <c r="I884" i="6"/>
  <c r="AE884" i="6" s="1"/>
  <c r="H884" i="6"/>
  <c r="G884" i="6"/>
  <c r="AC884" i="6" s="1"/>
  <c r="F884" i="6"/>
  <c r="Q884" i="6" s="1"/>
  <c r="E884" i="6"/>
  <c r="D884" i="6"/>
  <c r="AK884" i="6" s="1"/>
  <c r="C884" i="6"/>
  <c r="N884" i="6" s="1"/>
  <c r="AN883" i="6"/>
  <c r="AL883" i="6"/>
  <c r="AJ883" i="6"/>
  <c r="AC883" i="6"/>
  <c r="AB883" i="6"/>
  <c r="AA883" i="6"/>
  <c r="Z883" i="6"/>
  <c r="P883" i="6"/>
  <c r="N883" i="6"/>
  <c r="M883" i="6"/>
  <c r="X883" i="6" s="1"/>
  <c r="L883" i="6"/>
  <c r="K883" i="6"/>
  <c r="J883" i="6"/>
  <c r="I883" i="6"/>
  <c r="H883" i="6"/>
  <c r="AO883" i="6" s="1"/>
  <c r="G883" i="6"/>
  <c r="R883" i="6" s="1"/>
  <c r="F883" i="6"/>
  <c r="Q883" i="6" s="1"/>
  <c r="E883" i="6"/>
  <c r="D883" i="6"/>
  <c r="AK883" i="6" s="1"/>
  <c r="C883" i="6"/>
  <c r="Y883" i="6" s="1"/>
  <c r="AT882" i="6"/>
  <c r="AM882" i="6"/>
  <c r="AJ882" i="6"/>
  <c r="AI882" i="6"/>
  <c r="AH882" i="6"/>
  <c r="AG882" i="6"/>
  <c r="AF882" i="6"/>
  <c r="W882" i="6"/>
  <c r="V882" i="6"/>
  <c r="U882" i="6"/>
  <c r="Q882" i="6"/>
  <c r="O882" i="6"/>
  <c r="N882" i="6"/>
  <c r="M882" i="6"/>
  <c r="X882" i="6" s="1"/>
  <c r="L882" i="6"/>
  <c r="AS882" i="6" s="1"/>
  <c r="K882" i="6"/>
  <c r="AR882" i="6" s="1"/>
  <c r="J882" i="6"/>
  <c r="AQ882" i="6" s="1"/>
  <c r="I882" i="6"/>
  <c r="H882" i="6"/>
  <c r="S882" i="6" s="1"/>
  <c r="G882" i="6"/>
  <c r="F882" i="6"/>
  <c r="AB882" i="6" s="1"/>
  <c r="E882" i="6"/>
  <c r="D882" i="6"/>
  <c r="C882" i="6"/>
  <c r="Y882" i="6" s="1"/>
  <c r="AG881" i="6"/>
  <c r="AF881" i="6"/>
  <c r="AB881" i="6"/>
  <c r="AA881" i="6"/>
  <c r="Q881" i="6"/>
  <c r="P881" i="6"/>
  <c r="O881" i="6"/>
  <c r="M881" i="6"/>
  <c r="AI881" i="6" s="1"/>
  <c r="L881" i="6"/>
  <c r="K881" i="6"/>
  <c r="J881" i="6"/>
  <c r="I881" i="6"/>
  <c r="T881" i="6" s="1"/>
  <c r="H881" i="6"/>
  <c r="S881" i="6" s="1"/>
  <c r="G881" i="6"/>
  <c r="F881" i="6"/>
  <c r="AM881" i="6" s="1"/>
  <c r="E881" i="6"/>
  <c r="AL881" i="6" s="1"/>
  <c r="D881" i="6"/>
  <c r="AK881" i="6" s="1"/>
  <c r="C881" i="6"/>
  <c r="AJ881" i="6" s="1"/>
  <c r="AM880" i="6"/>
  <c r="AL880" i="6"/>
  <c r="AK880" i="6"/>
  <c r="AJ880" i="6"/>
  <c r="X880" i="6"/>
  <c r="V880" i="6"/>
  <c r="O880" i="6"/>
  <c r="N880" i="6"/>
  <c r="M880" i="6"/>
  <c r="AT880" i="6" s="1"/>
  <c r="L880" i="6"/>
  <c r="W880" i="6" s="1"/>
  <c r="K880" i="6"/>
  <c r="J880" i="6"/>
  <c r="I880" i="6"/>
  <c r="H880" i="6"/>
  <c r="G880" i="6"/>
  <c r="AC880" i="6" s="1"/>
  <c r="F880" i="6"/>
  <c r="AB880" i="6" s="1"/>
  <c r="E880" i="6"/>
  <c r="D880" i="6"/>
  <c r="Z880" i="6" s="1"/>
  <c r="C880" i="6"/>
  <c r="Y880" i="6" s="1"/>
  <c r="AQ879" i="6"/>
  <c r="AD879" i="6"/>
  <c r="AC879" i="6"/>
  <c r="AB879" i="6"/>
  <c r="AA879" i="6"/>
  <c r="Q879" i="6"/>
  <c r="P879" i="6"/>
  <c r="O879" i="6"/>
  <c r="M879" i="6"/>
  <c r="L879" i="6"/>
  <c r="K879" i="6"/>
  <c r="J879" i="6"/>
  <c r="U879" i="6" s="1"/>
  <c r="I879" i="6"/>
  <c r="H879" i="6"/>
  <c r="AO879" i="6" s="1"/>
  <c r="G879" i="6"/>
  <c r="R879" i="6" s="1"/>
  <c r="F879" i="6"/>
  <c r="AM879" i="6" s="1"/>
  <c r="E879" i="6"/>
  <c r="AL879" i="6" s="1"/>
  <c r="D879" i="6"/>
  <c r="AK879" i="6" s="1"/>
  <c r="C879" i="6"/>
  <c r="AR878" i="6"/>
  <c r="AQ878" i="6"/>
  <c r="AO878" i="6"/>
  <c r="AM878" i="6"/>
  <c r="AK878" i="6"/>
  <c r="AG878" i="6"/>
  <c r="AA878" i="6"/>
  <c r="Z878" i="6"/>
  <c r="V878" i="6"/>
  <c r="U878" i="6"/>
  <c r="Q878" i="6"/>
  <c r="O878" i="6"/>
  <c r="M878" i="6"/>
  <c r="L878" i="6"/>
  <c r="K878" i="6"/>
  <c r="J878" i="6"/>
  <c r="AF878" i="6" s="1"/>
  <c r="I878" i="6"/>
  <c r="AP878" i="6" s="1"/>
  <c r="H878" i="6"/>
  <c r="G878" i="6"/>
  <c r="AC878" i="6" s="1"/>
  <c r="F878" i="6"/>
  <c r="AB878" i="6" s="1"/>
  <c r="E878" i="6"/>
  <c r="P878" i="6" s="1"/>
  <c r="D878" i="6"/>
  <c r="C878" i="6"/>
  <c r="N878" i="6" s="1"/>
  <c r="AT877" i="6"/>
  <c r="AS877" i="6"/>
  <c r="AH877" i="6"/>
  <c r="Y877" i="6"/>
  <c r="W877" i="6"/>
  <c r="M877" i="6"/>
  <c r="X877" i="6" s="1"/>
  <c r="L877" i="6"/>
  <c r="K877" i="6"/>
  <c r="J877" i="6"/>
  <c r="I877" i="6"/>
  <c r="H877" i="6"/>
  <c r="G877" i="6"/>
  <c r="F877" i="6"/>
  <c r="E877" i="6"/>
  <c r="D877" i="6"/>
  <c r="C877" i="6"/>
  <c r="AJ877" i="6" s="1"/>
  <c r="AM876" i="6"/>
  <c r="AJ876" i="6"/>
  <c r="AI876" i="6"/>
  <c r="AH876" i="6"/>
  <c r="AG876" i="6"/>
  <c r="AE876" i="6"/>
  <c r="T876" i="6"/>
  <c r="S876" i="6"/>
  <c r="Q876" i="6"/>
  <c r="M876" i="6"/>
  <c r="L876" i="6"/>
  <c r="K876" i="6"/>
  <c r="J876" i="6"/>
  <c r="I876" i="6"/>
  <c r="AP876" i="6" s="1"/>
  <c r="H876" i="6"/>
  <c r="G876" i="6"/>
  <c r="F876" i="6"/>
  <c r="AB876" i="6" s="1"/>
  <c r="E876" i="6"/>
  <c r="D876" i="6"/>
  <c r="C876" i="6"/>
  <c r="Y876" i="6" s="1"/>
  <c r="AT875" i="6"/>
  <c r="AS875" i="6"/>
  <c r="AR875" i="6"/>
  <c r="AP875" i="6"/>
  <c r="W875" i="6"/>
  <c r="R875" i="6"/>
  <c r="M875" i="6"/>
  <c r="X875" i="6" s="1"/>
  <c r="L875" i="6"/>
  <c r="AH875" i="6" s="1"/>
  <c r="K875" i="6"/>
  <c r="V875" i="6" s="1"/>
  <c r="J875" i="6"/>
  <c r="I875" i="6"/>
  <c r="AE875" i="6" s="1"/>
  <c r="H875" i="6"/>
  <c r="G875" i="6"/>
  <c r="F875" i="6"/>
  <c r="Q875" i="6" s="1"/>
  <c r="E875" i="6"/>
  <c r="D875" i="6"/>
  <c r="O875" i="6" s="1"/>
  <c r="C875" i="6"/>
  <c r="N875" i="6" s="1"/>
  <c r="AF874" i="6"/>
  <c r="AE874" i="6"/>
  <c r="AD874" i="6"/>
  <c r="AC874" i="6"/>
  <c r="AB874" i="6"/>
  <c r="AA874" i="6"/>
  <c r="P874" i="6"/>
  <c r="O874" i="6"/>
  <c r="M874" i="6"/>
  <c r="L874" i="6"/>
  <c r="W874" i="6" s="1"/>
  <c r="K874" i="6"/>
  <c r="J874" i="6"/>
  <c r="I874" i="6"/>
  <c r="H874" i="6"/>
  <c r="S874" i="6" s="1"/>
  <c r="G874" i="6"/>
  <c r="AN874" i="6" s="1"/>
  <c r="F874" i="6"/>
  <c r="AM874" i="6" s="1"/>
  <c r="E874" i="6"/>
  <c r="AL874" i="6" s="1"/>
  <c r="D874" i="6"/>
  <c r="C874" i="6"/>
  <c r="AT873" i="6"/>
  <c r="AS873" i="6"/>
  <c r="AI873" i="6"/>
  <c r="X873" i="6"/>
  <c r="W873" i="6"/>
  <c r="V873" i="6"/>
  <c r="S873" i="6"/>
  <c r="R873" i="6"/>
  <c r="M873" i="6"/>
  <c r="L873" i="6"/>
  <c r="AH873" i="6" s="1"/>
  <c r="K873" i="6"/>
  <c r="AR873" i="6" s="1"/>
  <c r="J873" i="6"/>
  <c r="U873" i="6" s="1"/>
  <c r="I873" i="6"/>
  <c r="H873" i="6"/>
  <c r="G873" i="6"/>
  <c r="F873" i="6"/>
  <c r="Q873" i="6" s="1"/>
  <c r="E873" i="6"/>
  <c r="P873" i="6" s="1"/>
  <c r="D873" i="6"/>
  <c r="C873" i="6"/>
  <c r="AN872" i="6"/>
  <c r="AM872" i="6"/>
  <c r="AF872" i="6"/>
  <c r="AE872" i="6"/>
  <c r="AD872" i="6"/>
  <c r="AC872" i="6"/>
  <c r="AB872" i="6"/>
  <c r="R872" i="6"/>
  <c r="O872" i="6"/>
  <c r="M872" i="6"/>
  <c r="L872" i="6"/>
  <c r="W872" i="6" s="1"/>
  <c r="K872" i="6"/>
  <c r="J872" i="6"/>
  <c r="I872" i="6"/>
  <c r="H872" i="6"/>
  <c r="G872" i="6"/>
  <c r="F872" i="6"/>
  <c r="Q872" i="6" s="1"/>
  <c r="E872" i="6"/>
  <c r="AL872" i="6" s="1"/>
  <c r="D872" i="6"/>
  <c r="C872" i="6"/>
  <c r="AO871" i="6"/>
  <c r="AL871" i="6"/>
  <c r="AD871" i="6"/>
  <c r="V871" i="6"/>
  <c r="U871" i="6"/>
  <c r="S871" i="6"/>
  <c r="R871" i="6"/>
  <c r="N871" i="6"/>
  <c r="M871" i="6"/>
  <c r="L871" i="6"/>
  <c r="K871" i="6"/>
  <c r="AR871" i="6" s="1"/>
  <c r="J871" i="6"/>
  <c r="I871" i="6"/>
  <c r="H871" i="6"/>
  <c r="G871" i="6"/>
  <c r="AN871" i="6" s="1"/>
  <c r="F871" i="6"/>
  <c r="Q871" i="6" s="1"/>
  <c r="E871" i="6"/>
  <c r="P871" i="6" s="1"/>
  <c r="D871" i="6"/>
  <c r="C871" i="6"/>
  <c r="Y871" i="6" s="1"/>
  <c r="AR870" i="6"/>
  <c r="AQ870" i="6"/>
  <c r="AP870" i="6"/>
  <c r="AD870" i="6"/>
  <c r="U870" i="6"/>
  <c r="T870" i="6"/>
  <c r="Q870" i="6"/>
  <c r="P870" i="6"/>
  <c r="M870" i="6"/>
  <c r="L870" i="6"/>
  <c r="W870" i="6" s="1"/>
  <c r="K870" i="6"/>
  <c r="V870" i="6" s="1"/>
  <c r="J870" i="6"/>
  <c r="AF870" i="6" s="1"/>
  <c r="I870" i="6"/>
  <c r="AE870" i="6" s="1"/>
  <c r="H870" i="6"/>
  <c r="S870" i="6" s="1"/>
  <c r="G870" i="6"/>
  <c r="AC870" i="6" s="1"/>
  <c r="F870" i="6"/>
  <c r="AB870" i="6" s="1"/>
  <c r="E870" i="6"/>
  <c r="AL870" i="6" s="1"/>
  <c r="D870" i="6"/>
  <c r="C870" i="6"/>
  <c r="AT869" i="6"/>
  <c r="AS869" i="6"/>
  <c r="AP869" i="6"/>
  <c r="Z869" i="6"/>
  <c r="Y869" i="6"/>
  <c r="X869" i="6"/>
  <c r="O869" i="6"/>
  <c r="M869" i="6"/>
  <c r="AI869" i="6" s="1"/>
  <c r="L869" i="6"/>
  <c r="K869" i="6"/>
  <c r="J869" i="6"/>
  <c r="I869" i="6"/>
  <c r="H869" i="6"/>
  <c r="G869" i="6"/>
  <c r="F869" i="6"/>
  <c r="Q869" i="6" s="1"/>
  <c r="E869" i="6"/>
  <c r="D869" i="6"/>
  <c r="AK869" i="6" s="1"/>
  <c r="C869" i="6"/>
  <c r="AE868" i="6"/>
  <c r="AA868" i="6"/>
  <c r="X868" i="6"/>
  <c r="W868" i="6"/>
  <c r="U868" i="6"/>
  <c r="T868" i="6"/>
  <c r="M868" i="6"/>
  <c r="AT868" i="6" s="1"/>
  <c r="L868" i="6"/>
  <c r="K868" i="6"/>
  <c r="J868" i="6"/>
  <c r="AQ868" i="6" s="1"/>
  <c r="I868" i="6"/>
  <c r="AP868" i="6" s="1"/>
  <c r="H868" i="6"/>
  <c r="G868" i="6"/>
  <c r="F868" i="6"/>
  <c r="E868" i="6"/>
  <c r="AL868" i="6" s="1"/>
  <c r="D868" i="6"/>
  <c r="O868" i="6" s="1"/>
  <c r="C868" i="6"/>
  <c r="AJ867" i="6"/>
  <c r="AI867" i="6"/>
  <c r="AD867" i="6"/>
  <c r="AC867" i="6"/>
  <c r="Y867" i="6"/>
  <c r="R867" i="6"/>
  <c r="Q867" i="6"/>
  <c r="N867" i="6"/>
  <c r="M867" i="6"/>
  <c r="L867" i="6"/>
  <c r="K867" i="6"/>
  <c r="AG867" i="6" s="1"/>
  <c r="J867" i="6"/>
  <c r="U867" i="6" s="1"/>
  <c r="I867" i="6"/>
  <c r="H867" i="6"/>
  <c r="AO867" i="6" s="1"/>
  <c r="G867" i="6"/>
  <c r="AN867" i="6" s="1"/>
  <c r="F867" i="6"/>
  <c r="E867" i="6"/>
  <c r="D867" i="6"/>
  <c r="C867" i="6"/>
  <c r="AQ866" i="6"/>
  <c r="AP866" i="6"/>
  <c r="AI866" i="6"/>
  <c r="AF866" i="6"/>
  <c r="AE866" i="6"/>
  <c r="U866" i="6"/>
  <c r="T866" i="6"/>
  <c r="S866" i="6"/>
  <c r="Q866" i="6"/>
  <c r="P866" i="6"/>
  <c r="O866" i="6"/>
  <c r="M866" i="6"/>
  <c r="L866" i="6"/>
  <c r="W866" i="6" s="1"/>
  <c r="K866" i="6"/>
  <c r="J866" i="6"/>
  <c r="I866" i="6"/>
  <c r="H866" i="6"/>
  <c r="AO866" i="6" s="1"/>
  <c r="G866" i="6"/>
  <c r="F866" i="6"/>
  <c r="AB866" i="6" s="1"/>
  <c r="E866" i="6"/>
  <c r="AL866" i="6" s="1"/>
  <c r="D866" i="6"/>
  <c r="C866" i="6"/>
  <c r="AT865" i="6"/>
  <c r="AS865" i="6"/>
  <c r="Z865" i="6"/>
  <c r="Y865" i="6"/>
  <c r="X865" i="6"/>
  <c r="W865" i="6"/>
  <c r="Q865" i="6"/>
  <c r="O865" i="6"/>
  <c r="M865" i="6"/>
  <c r="AI865" i="6" s="1"/>
  <c r="L865" i="6"/>
  <c r="AH865" i="6" s="1"/>
  <c r="K865" i="6"/>
  <c r="J865" i="6"/>
  <c r="I865" i="6"/>
  <c r="H865" i="6"/>
  <c r="G865" i="6"/>
  <c r="R865" i="6" s="1"/>
  <c r="F865" i="6"/>
  <c r="E865" i="6"/>
  <c r="D865" i="6"/>
  <c r="AK865" i="6" s="1"/>
  <c r="C865" i="6"/>
  <c r="AF864" i="6"/>
  <c r="AE864" i="6"/>
  <c r="AB864" i="6"/>
  <c r="X864" i="6"/>
  <c r="U864" i="6"/>
  <c r="M864" i="6"/>
  <c r="L864" i="6"/>
  <c r="K864" i="6"/>
  <c r="J864" i="6"/>
  <c r="AQ864" i="6" s="1"/>
  <c r="I864" i="6"/>
  <c r="H864" i="6"/>
  <c r="G864" i="6"/>
  <c r="F864" i="6"/>
  <c r="AM864" i="6" s="1"/>
  <c r="E864" i="6"/>
  <c r="AL864" i="6" s="1"/>
  <c r="D864" i="6"/>
  <c r="O864" i="6" s="1"/>
  <c r="C864" i="6"/>
  <c r="AO863" i="6"/>
  <c r="AI863" i="6"/>
  <c r="AH863" i="6"/>
  <c r="AG863" i="6"/>
  <c r="AD863" i="6"/>
  <c r="AC863" i="6"/>
  <c r="U863" i="6"/>
  <c r="S863" i="6"/>
  <c r="R863" i="6"/>
  <c r="M863" i="6"/>
  <c r="L863" i="6"/>
  <c r="K863" i="6"/>
  <c r="AR863" i="6" s="1"/>
  <c r="J863" i="6"/>
  <c r="I863" i="6"/>
  <c r="H863" i="6"/>
  <c r="G863" i="6"/>
  <c r="AN863" i="6" s="1"/>
  <c r="F863" i="6"/>
  <c r="E863" i="6"/>
  <c r="D863" i="6"/>
  <c r="C863" i="6"/>
  <c r="AQ862" i="6"/>
  <c r="U862" i="6"/>
  <c r="S862" i="6"/>
  <c r="O862" i="6"/>
  <c r="M862" i="6"/>
  <c r="X862" i="6" s="1"/>
  <c r="L862" i="6"/>
  <c r="K862" i="6"/>
  <c r="J862" i="6"/>
  <c r="AF862" i="6" s="1"/>
  <c r="I862" i="6"/>
  <c r="H862" i="6"/>
  <c r="AD862" i="6" s="1"/>
  <c r="G862" i="6"/>
  <c r="F862" i="6"/>
  <c r="E862" i="6"/>
  <c r="D862" i="6"/>
  <c r="C862" i="6"/>
  <c r="AS861" i="6"/>
  <c r="AO861" i="6"/>
  <c r="AC861" i="6"/>
  <c r="Z861" i="6"/>
  <c r="U861" i="6"/>
  <c r="S861" i="6"/>
  <c r="R861" i="6"/>
  <c r="M861" i="6"/>
  <c r="L861" i="6"/>
  <c r="AH861" i="6" s="1"/>
  <c r="K861" i="6"/>
  <c r="J861" i="6"/>
  <c r="I861" i="6"/>
  <c r="H861" i="6"/>
  <c r="AD861" i="6" s="1"/>
  <c r="G861" i="6"/>
  <c r="AN861" i="6" s="1"/>
  <c r="F861" i="6"/>
  <c r="E861" i="6"/>
  <c r="P861" i="6" s="1"/>
  <c r="D861" i="6"/>
  <c r="AK861" i="6" s="1"/>
  <c r="C861" i="6"/>
  <c r="N861" i="6" s="1"/>
  <c r="AI860" i="6"/>
  <c r="AF860" i="6"/>
  <c r="X860" i="6"/>
  <c r="W860" i="6"/>
  <c r="U860" i="6"/>
  <c r="M860" i="6"/>
  <c r="AT860" i="6" s="1"/>
  <c r="L860" i="6"/>
  <c r="AH860" i="6" s="1"/>
  <c r="K860" i="6"/>
  <c r="V860" i="6" s="1"/>
  <c r="J860" i="6"/>
  <c r="AQ860" i="6" s="1"/>
  <c r="I860" i="6"/>
  <c r="H860" i="6"/>
  <c r="G860" i="6"/>
  <c r="F860" i="6"/>
  <c r="E860" i="6"/>
  <c r="D860" i="6"/>
  <c r="O860" i="6" s="1"/>
  <c r="C860" i="6"/>
  <c r="AJ860" i="6" s="1"/>
  <c r="AP859" i="6"/>
  <c r="AO859" i="6"/>
  <c r="S859" i="6"/>
  <c r="R859" i="6"/>
  <c r="Q859" i="6"/>
  <c r="M859" i="6"/>
  <c r="L859" i="6"/>
  <c r="K859" i="6"/>
  <c r="J859" i="6"/>
  <c r="I859" i="6"/>
  <c r="H859" i="6"/>
  <c r="AD859" i="6" s="1"/>
  <c r="G859" i="6"/>
  <c r="F859" i="6"/>
  <c r="E859" i="6"/>
  <c r="D859" i="6"/>
  <c r="C859" i="6"/>
  <c r="AR858" i="6"/>
  <c r="AQ858" i="6"/>
  <c r="AN858" i="6"/>
  <c r="AE858" i="6"/>
  <c r="X858" i="6"/>
  <c r="W858" i="6"/>
  <c r="U858" i="6"/>
  <c r="R858" i="6"/>
  <c r="Q858" i="6"/>
  <c r="P858" i="6"/>
  <c r="M858" i="6"/>
  <c r="AT858" i="6" s="1"/>
  <c r="L858" i="6"/>
  <c r="AH858" i="6" s="1"/>
  <c r="K858" i="6"/>
  <c r="V858" i="6" s="1"/>
  <c r="J858" i="6"/>
  <c r="AF858" i="6" s="1"/>
  <c r="I858" i="6"/>
  <c r="AP858" i="6" s="1"/>
  <c r="H858" i="6"/>
  <c r="S858" i="6" s="1"/>
  <c r="G858" i="6"/>
  <c r="AC858" i="6" s="1"/>
  <c r="F858" i="6"/>
  <c r="E858" i="6"/>
  <c r="D858" i="6"/>
  <c r="C858" i="6"/>
  <c r="AO857" i="6"/>
  <c r="AC857" i="6"/>
  <c r="AA857" i="6"/>
  <c r="Z857" i="6"/>
  <c r="Y857" i="6"/>
  <c r="O857" i="6"/>
  <c r="N857" i="6"/>
  <c r="M857" i="6"/>
  <c r="L857" i="6"/>
  <c r="W857" i="6" s="1"/>
  <c r="K857" i="6"/>
  <c r="J857" i="6"/>
  <c r="U857" i="6" s="1"/>
  <c r="I857" i="6"/>
  <c r="H857" i="6"/>
  <c r="S857" i="6" s="1"/>
  <c r="G857" i="6"/>
  <c r="AN857" i="6" s="1"/>
  <c r="F857" i="6"/>
  <c r="AB857" i="6" s="1"/>
  <c r="E857" i="6"/>
  <c r="P857" i="6" s="1"/>
  <c r="D857" i="6"/>
  <c r="AK857" i="6" s="1"/>
  <c r="C857" i="6"/>
  <c r="AJ857" i="6" s="1"/>
  <c r="AQ856" i="6"/>
  <c r="AO856" i="6"/>
  <c r="AI856" i="6"/>
  <c r="AF856" i="6"/>
  <c r="AE856" i="6"/>
  <c r="U856" i="6"/>
  <c r="T856" i="6"/>
  <c r="S856" i="6"/>
  <c r="R856" i="6"/>
  <c r="O856" i="6"/>
  <c r="M856" i="6"/>
  <c r="L856" i="6"/>
  <c r="K856" i="6"/>
  <c r="J856" i="6"/>
  <c r="I856" i="6"/>
  <c r="AP856" i="6" s="1"/>
  <c r="H856" i="6"/>
  <c r="AD856" i="6" s="1"/>
  <c r="G856" i="6"/>
  <c r="AN856" i="6" s="1"/>
  <c r="F856" i="6"/>
  <c r="AB856" i="6" s="1"/>
  <c r="E856" i="6"/>
  <c r="P856" i="6" s="1"/>
  <c r="D856" i="6"/>
  <c r="C856" i="6"/>
  <c r="AT855" i="6"/>
  <c r="AO855" i="6"/>
  <c r="AD855" i="6"/>
  <c r="Z855" i="6"/>
  <c r="Y855" i="6"/>
  <c r="X855" i="6"/>
  <c r="M855" i="6"/>
  <c r="AI855" i="6" s="1"/>
  <c r="L855" i="6"/>
  <c r="K855" i="6"/>
  <c r="J855" i="6"/>
  <c r="I855" i="6"/>
  <c r="H855" i="6"/>
  <c r="S855" i="6" s="1"/>
  <c r="G855" i="6"/>
  <c r="AN855" i="6" s="1"/>
  <c r="F855" i="6"/>
  <c r="E855" i="6"/>
  <c r="AL855" i="6" s="1"/>
  <c r="D855" i="6"/>
  <c r="AK855" i="6" s="1"/>
  <c r="C855" i="6"/>
  <c r="AJ855" i="6" s="1"/>
  <c r="AN854" i="6"/>
  <c r="AI854" i="6"/>
  <c r="AF854" i="6"/>
  <c r="AC854" i="6"/>
  <c r="AA854" i="6"/>
  <c r="Q854" i="6"/>
  <c r="P854" i="6"/>
  <c r="M854" i="6"/>
  <c r="L854" i="6"/>
  <c r="K854" i="6"/>
  <c r="AR854" i="6" s="1"/>
  <c r="J854" i="6"/>
  <c r="I854" i="6"/>
  <c r="H854" i="6"/>
  <c r="G854" i="6"/>
  <c r="R854" i="6" s="1"/>
  <c r="F854" i="6"/>
  <c r="E854" i="6"/>
  <c r="AL854" i="6" s="1"/>
  <c r="D854" i="6"/>
  <c r="O854" i="6" s="1"/>
  <c r="C854" i="6"/>
  <c r="AS853" i="6"/>
  <c r="AO853" i="6"/>
  <c r="AH853" i="6"/>
  <c r="AG853" i="6"/>
  <c r="AD853" i="6"/>
  <c r="AA853" i="6"/>
  <c r="U853" i="6"/>
  <c r="S853" i="6"/>
  <c r="R853" i="6"/>
  <c r="M853" i="6"/>
  <c r="L853" i="6"/>
  <c r="W853" i="6" s="1"/>
  <c r="K853" i="6"/>
  <c r="J853" i="6"/>
  <c r="I853" i="6"/>
  <c r="H853" i="6"/>
  <c r="G853" i="6"/>
  <c r="AN853" i="6" s="1"/>
  <c r="F853" i="6"/>
  <c r="E853" i="6"/>
  <c r="D853" i="6"/>
  <c r="O853" i="6" s="1"/>
  <c r="C853" i="6"/>
  <c r="AN852" i="6"/>
  <c r="AM852" i="6"/>
  <c r="AF852" i="6"/>
  <c r="X852" i="6"/>
  <c r="U852" i="6"/>
  <c r="T852" i="6"/>
  <c r="M852" i="6"/>
  <c r="L852" i="6"/>
  <c r="K852" i="6"/>
  <c r="J852" i="6"/>
  <c r="AQ852" i="6" s="1"/>
  <c r="I852" i="6"/>
  <c r="H852" i="6"/>
  <c r="AD852" i="6" s="1"/>
  <c r="G852" i="6"/>
  <c r="R852" i="6" s="1"/>
  <c r="F852" i="6"/>
  <c r="Q852" i="6" s="1"/>
  <c r="E852" i="6"/>
  <c r="AL852" i="6" s="1"/>
  <c r="D852" i="6"/>
  <c r="O852" i="6" s="1"/>
  <c r="C852" i="6"/>
  <c r="AJ852" i="6" s="1"/>
  <c r="AP851" i="6"/>
  <c r="AO851" i="6"/>
  <c r="AM851" i="6"/>
  <c r="S851" i="6"/>
  <c r="R851" i="6"/>
  <c r="Q851" i="6"/>
  <c r="M851" i="6"/>
  <c r="L851" i="6"/>
  <c r="K851" i="6"/>
  <c r="AG851" i="6" s="1"/>
  <c r="J851" i="6"/>
  <c r="I851" i="6"/>
  <c r="H851" i="6"/>
  <c r="AD851" i="6" s="1"/>
  <c r="G851" i="6"/>
  <c r="F851" i="6"/>
  <c r="AB851" i="6" s="1"/>
  <c r="E851" i="6"/>
  <c r="D851" i="6"/>
  <c r="C851" i="6"/>
  <c r="Y851" i="6" s="1"/>
  <c r="AM850" i="6"/>
  <c r="Q850" i="6"/>
  <c r="P850" i="6"/>
  <c r="M850" i="6"/>
  <c r="L850" i="6"/>
  <c r="AH850" i="6" s="1"/>
  <c r="K850" i="6"/>
  <c r="V850" i="6" s="1"/>
  <c r="J850" i="6"/>
  <c r="I850" i="6"/>
  <c r="AE850" i="6" s="1"/>
  <c r="H850" i="6"/>
  <c r="G850" i="6"/>
  <c r="F850" i="6"/>
  <c r="AB850" i="6" s="1"/>
  <c r="E850" i="6"/>
  <c r="D850" i="6"/>
  <c r="C850" i="6"/>
  <c r="AO849" i="6"/>
  <c r="AN849" i="6"/>
  <c r="AG849" i="6"/>
  <c r="AD849" i="6"/>
  <c r="V849" i="6"/>
  <c r="S849" i="6"/>
  <c r="R849" i="6"/>
  <c r="Q849" i="6"/>
  <c r="N849" i="6"/>
  <c r="M849" i="6"/>
  <c r="L849" i="6"/>
  <c r="W849" i="6" s="1"/>
  <c r="K849" i="6"/>
  <c r="AR849" i="6" s="1"/>
  <c r="J849" i="6"/>
  <c r="I849" i="6"/>
  <c r="H849" i="6"/>
  <c r="G849" i="6"/>
  <c r="AC849" i="6" s="1"/>
  <c r="F849" i="6"/>
  <c r="E849" i="6"/>
  <c r="D849" i="6"/>
  <c r="C849" i="6"/>
  <c r="AJ848" i="6"/>
  <c r="AA848" i="6"/>
  <c r="O848" i="6"/>
  <c r="M848" i="6"/>
  <c r="L848" i="6"/>
  <c r="K848" i="6"/>
  <c r="J848" i="6"/>
  <c r="I848" i="6"/>
  <c r="AE848" i="6" s="1"/>
  <c r="H848" i="6"/>
  <c r="G848" i="6"/>
  <c r="F848" i="6"/>
  <c r="E848" i="6"/>
  <c r="AL848" i="6" s="1"/>
  <c r="D848" i="6"/>
  <c r="C848" i="6"/>
  <c r="AP847" i="6"/>
  <c r="AO847" i="6"/>
  <c r="AN847" i="6"/>
  <c r="AH847" i="6"/>
  <c r="AG847" i="6"/>
  <c r="AD847" i="6"/>
  <c r="V847" i="6"/>
  <c r="S847" i="6"/>
  <c r="R847" i="6"/>
  <c r="M847" i="6"/>
  <c r="L847" i="6"/>
  <c r="K847" i="6"/>
  <c r="AR847" i="6" s="1"/>
  <c r="J847" i="6"/>
  <c r="I847" i="6"/>
  <c r="H847" i="6"/>
  <c r="G847" i="6"/>
  <c r="AC847" i="6" s="1"/>
  <c r="F847" i="6"/>
  <c r="E847" i="6"/>
  <c r="D847" i="6"/>
  <c r="C847" i="6"/>
  <c r="AT846" i="6"/>
  <c r="AS846" i="6"/>
  <c r="AC846" i="6"/>
  <c r="AB846" i="6"/>
  <c r="X846" i="6"/>
  <c r="W846" i="6"/>
  <c r="S846" i="6"/>
  <c r="Q846" i="6"/>
  <c r="M846" i="6"/>
  <c r="AI846" i="6" s="1"/>
  <c r="L846" i="6"/>
  <c r="AH846" i="6" s="1"/>
  <c r="K846" i="6"/>
  <c r="V846" i="6" s="1"/>
  <c r="J846" i="6"/>
  <c r="AQ846" i="6" s="1"/>
  <c r="I846" i="6"/>
  <c r="H846" i="6"/>
  <c r="G846" i="6"/>
  <c r="R846" i="6" s="1"/>
  <c r="F846" i="6"/>
  <c r="AM846" i="6" s="1"/>
  <c r="E846" i="6"/>
  <c r="D846" i="6"/>
  <c r="O846" i="6" s="1"/>
  <c r="C846" i="6"/>
  <c r="AE845" i="6"/>
  <c r="AD845" i="6"/>
  <c r="AB845" i="6"/>
  <c r="AA845" i="6"/>
  <c r="P845" i="6"/>
  <c r="O845" i="6"/>
  <c r="M845" i="6"/>
  <c r="L845" i="6"/>
  <c r="K845" i="6"/>
  <c r="J845" i="6"/>
  <c r="I845" i="6"/>
  <c r="T845" i="6" s="1"/>
  <c r="H845" i="6"/>
  <c r="G845" i="6"/>
  <c r="F845" i="6"/>
  <c r="AM845" i="6" s="1"/>
  <c r="E845" i="6"/>
  <c r="AL845" i="6" s="1"/>
  <c r="D845" i="6"/>
  <c r="Z845" i="6" s="1"/>
  <c r="C845" i="6"/>
  <c r="AQ844" i="6"/>
  <c r="AP844" i="6"/>
  <c r="AO844" i="6"/>
  <c r="AN844" i="6"/>
  <c r="T844" i="6"/>
  <c r="S844" i="6"/>
  <c r="R844" i="6"/>
  <c r="M844" i="6"/>
  <c r="L844" i="6"/>
  <c r="AH844" i="6" s="1"/>
  <c r="K844" i="6"/>
  <c r="J844" i="6"/>
  <c r="AF844" i="6" s="1"/>
  <c r="I844" i="6"/>
  <c r="AE844" i="6" s="1"/>
  <c r="H844" i="6"/>
  <c r="AD844" i="6" s="1"/>
  <c r="G844" i="6"/>
  <c r="AC844" i="6" s="1"/>
  <c r="F844" i="6"/>
  <c r="E844" i="6"/>
  <c r="P844" i="6" s="1"/>
  <c r="D844" i="6"/>
  <c r="O844" i="6" s="1"/>
  <c r="C844" i="6"/>
  <c r="AS843" i="6"/>
  <c r="V843" i="6"/>
  <c r="U843" i="6"/>
  <c r="P843" i="6"/>
  <c r="M843" i="6"/>
  <c r="L843" i="6"/>
  <c r="W843" i="6" s="1"/>
  <c r="K843" i="6"/>
  <c r="J843" i="6"/>
  <c r="AF843" i="6" s="1"/>
  <c r="I843" i="6"/>
  <c r="T843" i="6" s="1"/>
  <c r="H843" i="6"/>
  <c r="G843" i="6"/>
  <c r="F843" i="6"/>
  <c r="E843" i="6"/>
  <c r="AL843" i="6" s="1"/>
  <c r="D843" i="6"/>
  <c r="C843" i="6"/>
  <c r="AT842" i="6"/>
  <c r="AI842" i="6"/>
  <c r="AH842" i="6"/>
  <c r="AE842" i="6"/>
  <c r="X842" i="6"/>
  <c r="W842" i="6"/>
  <c r="M842" i="6"/>
  <c r="L842" i="6"/>
  <c r="AS842" i="6" s="1"/>
  <c r="K842" i="6"/>
  <c r="J842" i="6"/>
  <c r="I842" i="6"/>
  <c r="H842" i="6"/>
  <c r="S842" i="6" s="1"/>
  <c r="G842" i="6"/>
  <c r="AN842" i="6" s="1"/>
  <c r="F842" i="6"/>
  <c r="E842" i="6"/>
  <c r="D842" i="6"/>
  <c r="Z842" i="6" s="1"/>
  <c r="C842" i="6"/>
  <c r="AJ842" i="6" s="1"/>
  <c r="AN841" i="6"/>
  <c r="AM841" i="6"/>
  <c r="AL841" i="6"/>
  <c r="AK841" i="6"/>
  <c r="AC841" i="6"/>
  <c r="AB841" i="6"/>
  <c r="Z841" i="6"/>
  <c r="P841" i="6"/>
  <c r="O841" i="6"/>
  <c r="M841" i="6"/>
  <c r="L841" i="6"/>
  <c r="W841" i="6" s="1"/>
  <c r="K841" i="6"/>
  <c r="J841" i="6"/>
  <c r="I841" i="6"/>
  <c r="AP841" i="6" s="1"/>
  <c r="H841" i="6"/>
  <c r="S841" i="6" s="1"/>
  <c r="G841" i="6"/>
  <c r="R841" i="6" s="1"/>
  <c r="F841" i="6"/>
  <c r="Q841" i="6" s="1"/>
  <c r="E841" i="6"/>
  <c r="AA841" i="6" s="1"/>
  <c r="D841" i="6"/>
  <c r="C841" i="6"/>
  <c r="N841" i="6" s="1"/>
  <c r="AR840" i="6"/>
  <c r="AN840" i="6"/>
  <c r="AM840" i="6"/>
  <c r="X840" i="6"/>
  <c r="V840" i="6"/>
  <c r="R840" i="6"/>
  <c r="Q840" i="6"/>
  <c r="M840" i="6"/>
  <c r="L840" i="6"/>
  <c r="K840" i="6"/>
  <c r="AG840" i="6" s="1"/>
  <c r="J840" i="6"/>
  <c r="AQ840" i="6" s="1"/>
  <c r="I840" i="6"/>
  <c r="H840" i="6"/>
  <c r="G840" i="6"/>
  <c r="AC840" i="6" s="1"/>
  <c r="F840" i="6"/>
  <c r="AB840" i="6" s="1"/>
  <c r="E840" i="6"/>
  <c r="D840" i="6"/>
  <c r="C840" i="6"/>
  <c r="AJ840" i="6" s="1"/>
  <c r="AG839" i="6"/>
  <c r="Z839" i="6"/>
  <c r="Y839" i="6"/>
  <c r="P839" i="6"/>
  <c r="N839" i="6"/>
  <c r="M839" i="6"/>
  <c r="L839" i="6"/>
  <c r="K839" i="6"/>
  <c r="AR839" i="6" s="1"/>
  <c r="J839" i="6"/>
  <c r="AQ839" i="6" s="1"/>
  <c r="I839" i="6"/>
  <c r="H839" i="6"/>
  <c r="G839" i="6"/>
  <c r="R839" i="6" s="1"/>
  <c r="F839" i="6"/>
  <c r="E839" i="6"/>
  <c r="AA839" i="6" s="1"/>
  <c r="D839" i="6"/>
  <c r="O839" i="6" s="1"/>
  <c r="C839" i="6"/>
  <c r="AJ839" i="6" s="1"/>
  <c r="AR838" i="6"/>
  <c r="AQ838" i="6"/>
  <c r="AN838" i="6"/>
  <c r="AM838" i="6"/>
  <c r="Y838" i="6"/>
  <c r="X838" i="6"/>
  <c r="R838" i="6"/>
  <c r="M838" i="6"/>
  <c r="L838" i="6"/>
  <c r="K838" i="6"/>
  <c r="AG838" i="6" s="1"/>
  <c r="J838" i="6"/>
  <c r="I838" i="6"/>
  <c r="AP838" i="6" s="1"/>
  <c r="H838" i="6"/>
  <c r="G838" i="6"/>
  <c r="AC838" i="6" s="1"/>
  <c r="F838" i="6"/>
  <c r="Q838" i="6" s="1"/>
  <c r="E838" i="6"/>
  <c r="D838" i="6"/>
  <c r="C838" i="6"/>
  <c r="AJ838" i="6" s="1"/>
  <c r="AK837" i="6"/>
  <c r="AJ837" i="6"/>
  <c r="AG837" i="6"/>
  <c r="Z837" i="6"/>
  <c r="Y837" i="6"/>
  <c r="P837" i="6"/>
  <c r="N837" i="6"/>
  <c r="M837" i="6"/>
  <c r="L837" i="6"/>
  <c r="K837" i="6"/>
  <c r="AR837" i="6" s="1"/>
  <c r="J837" i="6"/>
  <c r="AQ837" i="6" s="1"/>
  <c r="I837" i="6"/>
  <c r="H837" i="6"/>
  <c r="G837" i="6"/>
  <c r="R837" i="6" s="1"/>
  <c r="F837" i="6"/>
  <c r="E837" i="6"/>
  <c r="AA837" i="6" s="1"/>
  <c r="D837" i="6"/>
  <c r="O837" i="6" s="1"/>
  <c r="C837" i="6"/>
  <c r="AR836" i="6"/>
  <c r="AQ836" i="6"/>
  <c r="AP836" i="6"/>
  <c r="AL836" i="6"/>
  <c r="AK836" i="6"/>
  <c r="AF836" i="6"/>
  <c r="V836" i="6"/>
  <c r="T836" i="6"/>
  <c r="R836" i="6"/>
  <c r="M836" i="6"/>
  <c r="L836" i="6"/>
  <c r="K836" i="6"/>
  <c r="AG836" i="6" s="1"/>
  <c r="J836" i="6"/>
  <c r="U836" i="6" s="1"/>
  <c r="I836" i="6"/>
  <c r="AE836" i="6" s="1"/>
  <c r="H836" i="6"/>
  <c r="G836" i="6"/>
  <c r="AC836" i="6" s="1"/>
  <c r="F836" i="6"/>
  <c r="E836" i="6"/>
  <c r="D836" i="6"/>
  <c r="C836" i="6"/>
  <c r="AR835" i="6"/>
  <c r="AL835" i="6"/>
  <c r="AK835" i="6"/>
  <c r="V835" i="6"/>
  <c r="R835" i="6"/>
  <c r="P835" i="6"/>
  <c r="M835" i="6"/>
  <c r="AT835" i="6" s="1"/>
  <c r="L835" i="6"/>
  <c r="K835" i="6"/>
  <c r="AG835" i="6" s="1"/>
  <c r="J835" i="6"/>
  <c r="AQ835" i="6" s="1"/>
  <c r="I835" i="6"/>
  <c r="H835" i="6"/>
  <c r="G835" i="6"/>
  <c r="F835" i="6"/>
  <c r="E835" i="6"/>
  <c r="AA835" i="6" s="1"/>
  <c r="D835" i="6"/>
  <c r="O835" i="6" s="1"/>
  <c r="C835" i="6"/>
  <c r="AM834" i="6"/>
  <c r="AJ834" i="6"/>
  <c r="AE834" i="6"/>
  <c r="AB834" i="6"/>
  <c r="Z834" i="6"/>
  <c r="S834" i="6"/>
  <c r="Q834" i="6"/>
  <c r="N834" i="6"/>
  <c r="M834" i="6"/>
  <c r="X834" i="6" s="1"/>
  <c r="L834" i="6"/>
  <c r="K834" i="6"/>
  <c r="J834" i="6"/>
  <c r="I834" i="6"/>
  <c r="AP834" i="6" s="1"/>
  <c r="H834" i="6"/>
  <c r="AD834" i="6" s="1"/>
  <c r="G834" i="6"/>
  <c r="AN834" i="6" s="1"/>
  <c r="F834" i="6"/>
  <c r="E834" i="6"/>
  <c r="D834" i="6"/>
  <c r="O834" i="6" s="1"/>
  <c r="C834" i="6"/>
  <c r="Y834" i="6" s="1"/>
  <c r="AR833" i="6"/>
  <c r="AQ833" i="6"/>
  <c r="AK833" i="6"/>
  <c r="AG833" i="6"/>
  <c r="Z833" i="6"/>
  <c r="Y833" i="6"/>
  <c r="U833" i="6"/>
  <c r="T833" i="6"/>
  <c r="M833" i="6"/>
  <c r="L833" i="6"/>
  <c r="K833" i="6"/>
  <c r="V833" i="6" s="1"/>
  <c r="J833" i="6"/>
  <c r="AF833" i="6" s="1"/>
  <c r="I833" i="6"/>
  <c r="AP833" i="6" s="1"/>
  <c r="H833" i="6"/>
  <c r="G833" i="6"/>
  <c r="R833" i="6" s="1"/>
  <c r="F833" i="6"/>
  <c r="E833" i="6"/>
  <c r="D833" i="6"/>
  <c r="O833" i="6" s="1"/>
  <c r="C833" i="6"/>
  <c r="AJ833" i="6" s="1"/>
  <c r="AR832" i="6"/>
  <c r="AQ832" i="6"/>
  <c r="AL832" i="6"/>
  <c r="AB832" i="6"/>
  <c r="AA832" i="6"/>
  <c r="X832" i="6"/>
  <c r="P832" i="6"/>
  <c r="M832" i="6"/>
  <c r="L832" i="6"/>
  <c r="W832" i="6" s="1"/>
  <c r="K832" i="6"/>
  <c r="J832" i="6"/>
  <c r="U832" i="6" s="1"/>
  <c r="I832" i="6"/>
  <c r="H832" i="6"/>
  <c r="G832" i="6"/>
  <c r="AC832" i="6" s="1"/>
  <c r="F832" i="6"/>
  <c r="Q832" i="6" s="1"/>
  <c r="E832" i="6"/>
  <c r="D832" i="6"/>
  <c r="C832" i="6"/>
  <c r="AR831" i="6"/>
  <c r="AO831" i="6"/>
  <c r="AL831" i="6"/>
  <c r="AD831" i="6"/>
  <c r="AC831" i="6"/>
  <c r="S831" i="6"/>
  <c r="R831" i="6"/>
  <c r="N831" i="6"/>
  <c r="M831" i="6"/>
  <c r="L831" i="6"/>
  <c r="W831" i="6" s="1"/>
  <c r="K831" i="6"/>
  <c r="J831" i="6"/>
  <c r="U831" i="6" s="1"/>
  <c r="I831" i="6"/>
  <c r="H831" i="6"/>
  <c r="G831" i="6"/>
  <c r="AN831" i="6" s="1"/>
  <c r="F831" i="6"/>
  <c r="Q831" i="6" s="1"/>
  <c r="E831" i="6"/>
  <c r="D831" i="6"/>
  <c r="C831" i="6"/>
  <c r="AT830" i="6"/>
  <c r="AR830" i="6"/>
  <c r="AQ830" i="6"/>
  <c r="AP830" i="6"/>
  <c r="AK830" i="6"/>
  <c r="AJ830" i="6"/>
  <c r="Z830" i="6"/>
  <c r="V830" i="6"/>
  <c r="T830" i="6"/>
  <c r="O830" i="6"/>
  <c r="N830" i="6"/>
  <c r="M830" i="6"/>
  <c r="L830" i="6"/>
  <c r="K830" i="6"/>
  <c r="AG830" i="6" s="1"/>
  <c r="J830" i="6"/>
  <c r="U830" i="6" s="1"/>
  <c r="I830" i="6"/>
  <c r="AE830" i="6" s="1"/>
  <c r="H830" i="6"/>
  <c r="G830" i="6"/>
  <c r="F830" i="6"/>
  <c r="E830" i="6"/>
  <c r="D830" i="6"/>
  <c r="C830" i="6"/>
  <c r="Y830" i="6" s="1"/>
  <c r="AT829" i="6"/>
  <c r="AS829" i="6"/>
  <c r="AI829" i="6"/>
  <c r="AF829" i="6"/>
  <c r="Y829" i="6"/>
  <c r="X829" i="6"/>
  <c r="N829" i="6"/>
  <c r="M829" i="6"/>
  <c r="L829" i="6"/>
  <c r="AH829" i="6" s="1"/>
  <c r="K829" i="6"/>
  <c r="J829" i="6"/>
  <c r="U829" i="6" s="1"/>
  <c r="I829" i="6"/>
  <c r="H829" i="6"/>
  <c r="G829" i="6"/>
  <c r="F829" i="6"/>
  <c r="E829" i="6"/>
  <c r="D829" i="6"/>
  <c r="C829" i="6"/>
  <c r="AJ829" i="6" s="1"/>
  <c r="AR828" i="6"/>
  <c r="AQ828" i="6"/>
  <c r="AP828" i="6"/>
  <c r="AO828" i="6"/>
  <c r="AM828" i="6"/>
  <c r="AF828" i="6"/>
  <c r="AE828" i="6"/>
  <c r="AD828" i="6"/>
  <c r="V828" i="6"/>
  <c r="T828" i="6"/>
  <c r="S828" i="6"/>
  <c r="M828" i="6"/>
  <c r="AT828" i="6" s="1"/>
  <c r="L828" i="6"/>
  <c r="K828" i="6"/>
  <c r="AG828" i="6" s="1"/>
  <c r="J828" i="6"/>
  <c r="U828" i="6" s="1"/>
  <c r="I828" i="6"/>
  <c r="H828" i="6"/>
  <c r="G828" i="6"/>
  <c r="F828" i="6"/>
  <c r="E828" i="6"/>
  <c r="D828" i="6"/>
  <c r="AK828" i="6" s="1"/>
  <c r="C828" i="6"/>
  <c r="AQ827" i="6"/>
  <c r="Y827" i="6"/>
  <c r="X827" i="6"/>
  <c r="W827" i="6"/>
  <c r="N827" i="6"/>
  <c r="M827" i="6"/>
  <c r="AT827" i="6" s="1"/>
  <c r="L827" i="6"/>
  <c r="K827" i="6"/>
  <c r="J827" i="6"/>
  <c r="I827" i="6"/>
  <c r="H827" i="6"/>
  <c r="G827" i="6"/>
  <c r="F827" i="6"/>
  <c r="E827" i="6"/>
  <c r="D827" i="6"/>
  <c r="Z827" i="6" s="1"/>
  <c r="C827" i="6"/>
  <c r="AJ827" i="6" s="1"/>
  <c r="AT826" i="6"/>
  <c r="AI826" i="6"/>
  <c r="Y826" i="6"/>
  <c r="X826" i="6"/>
  <c r="W826" i="6"/>
  <c r="T826" i="6"/>
  <c r="M826" i="6"/>
  <c r="L826" i="6"/>
  <c r="K826" i="6"/>
  <c r="J826" i="6"/>
  <c r="I826" i="6"/>
  <c r="AP826" i="6" s="1"/>
  <c r="H826" i="6"/>
  <c r="G826" i="6"/>
  <c r="AN826" i="6" s="1"/>
  <c r="F826" i="6"/>
  <c r="E826" i="6"/>
  <c r="D826" i="6"/>
  <c r="O826" i="6" s="1"/>
  <c r="C826" i="6"/>
  <c r="N826" i="6" s="1"/>
  <c r="AJ825" i="6"/>
  <c r="AI825" i="6"/>
  <c r="Y825" i="6"/>
  <c r="M825" i="6"/>
  <c r="L825" i="6"/>
  <c r="K825" i="6"/>
  <c r="J825" i="6"/>
  <c r="U825" i="6" s="1"/>
  <c r="I825" i="6"/>
  <c r="H825" i="6"/>
  <c r="G825" i="6"/>
  <c r="F825" i="6"/>
  <c r="E825" i="6"/>
  <c r="D825" i="6"/>
  <c r="C825" i="6"/>
  <c r="N825" i="6" s="1"/>
  <c r="AO824" i="6"/>
  <c r="AI824" i="6"/>
  <c r="AD824" i="6"/>
  <c r="X824" i="6"/>
  <c r="M824" i="6"/>
  <c r="AT824" i="6" s="1"/>
  <c r="L824" i="6"/>
  <c r="K824" i="6"/>
  <c r="J824" i="6"/>
  <c r="I824" i="6"/>
  <c r="H824" i="6"/>
  <c r="S824" i="6" s="1"/>
  <c r="G824" i="6"/>
  <c r="F824" i="6"/>
  <c r="E824" i="6"/>
  <c r="D824" i="6"/>
  <c r="O824" i="6" s="1"/>
  <c r="C824" i="6"/>
  <c r="N824" i="6" s="1"/>
  <c r="AQ823" i="6"/>
  <c r="AP823" i="6"/>
  <c r="AO823" i="6"/>
  <c r="AN823" i="6"/>
  <c r="AL823" i="6"/>
  <c r="AK823" i="6"/>
  <c r="AJ823" i="6"/>
  <c r="AF823" i="6"/>
  <c r="Y823" i="6"/>
  <c r="U823" i="6"/>
  <c r="T823" i="6"/>
  <c r="S823" i="6"/>
  <c r="N823" i="6"/>
  <c r="M823" i="6"/>
  <c r="L823" i="6"/>
  <c r="AS823" i="6" s="1"/>
  <c r="K823" i="6"/>
  <c r="J823" i="6"/>
  <c r="I823" i="6"/>
  <c r="AE823" i="6" s="1"/>
  <c r="H823" i="6"/>
  <c r="AD823" i="6" s="1"/>
  <c r="G823" i="6"/>
  <c r="F823" i="6"/>
  <c r="AB823" i="6" s="1"/>
  <c r="E823" i="6"/>
  <c r="AA823" i="6" s="1"/>
  <c r="D823" i="6"/>
  <c r="O823" i="6" s="1"/>
  <c r="C823" i="6"/>
  <c r="AO822" i="6"/>
  <c r="AN822" i="6"/>
  <c r="AE822" i="6"/>
  <c r="AD822" i="6"/>
  <c r="AA822" i="6"/>
  <c r="Z822" i="6"/>
  <c r="Y822" i="6"/>
  <c r="S822" i="6"/>
  <c r="M822" i="6"/>
  <c r="L822" i="6"/>
  <c r="K822" i="6"/>
  <c r="J822" i="6"/>
  <c r="I822" i="6"/>
  <c r="T822" i="6" s="1"/>
  <c r="H822" i="6"/>
  <c r="G822" i="6"/>
  <c r="R822" i="6" s="1"/>
  <c r="F822" i="6"/>
  <c r="E822" i="6"/>
  <c r="D822" i="6"/>
  <c r="O822" i="6" s="1"/>
  <c r="C822" i="6"/>
  <c r="AJ822" i="6" s="1"/>
  <c r="AL821" i="6"/>
  <c r="AK821" i="6"/>
  <c r="AJ821" i="6"/>
  <c r="AH821" i="6"/>
  <c r="Z821" i="6"/>
  <c r="Y821" i="6"/>
  <c r="W821" i="6"/>
  <c r="V821" i="6"/>
  <c r="M821" i="6"/>
  <c r="AI821" i="6" s="1"/>
  <c r="L821" i="6"/>
  <c r="AS821" i="6" s="1"/>
  <c r="K821" i="6"/>
  <c r="AR821" i="6" s="1"/>
  <c r="J821" i="6"/>
  <c r="I821" i="6"/>
  <c r="H821" i="6"/>
  <c r="S821" i="6" s="1"/>
  <c r="G821" i="6"/>
  <c r="AN821" i="6" s="1"/>
  <c r="F821" i="6"/>
  <c r="E821" i="6"/>
  <c r="D821" i="6"/>
  <c r="O821" i="6" s="1"/>
  <c r="C821" i="6"/>
  <c r="N821" i="6" s="1"/>
  <c r="AR820" i="6"/>
  <c r="AQ820" i="6"/>
  <c r="AI820" i="6"/>
  <c r="AH820" i="6"/>
  <c r="AF820" i="6"/>
  <c r="AE820" i="6"/>
  <c r="S820" i="6"/>
  <c r="R820" i="6"/>
  <c r="N820" i="6"/>
  <c r="M820" i="6"/>
  <c r="L820" i="6"/>
  <c r="AS820" i="6" s="1"/>
  <c r="K820" i="6"/>
  <c r="J820" i="6"/>
  <c r="U820" i="6" s="1"/>
  <c r="I820" i="6"/>
  <c r="AP820" i="6" s="1"/>
  <c r="H820" i="6"/>
  <c r="AO820" i="6" s="1"/>
  <c r="G820" i="6"/>
  <c r="AN820" i="6" s="1"/>
  <c r="F820" i="6"/>
  <c r="E820" i="6"/>
  <c r="D820" i="6"/>
  <c r="AK820" i="6" s="1"/>
  <c r="C820" i="6"/>
  <c r="Y820" i="6" s="1"/>
  <c r="AS819" i="6"/>
  <c r="AJ819" i="6"/>
  <c r="AC819" i="6"/>
  <c r="Y819" i="6"/>
  <c r="U819" i="6"/>
  <c r="M819" i="6"/>
  <c r="L819" i="6"/>
  <c r="AH819" i="6" s="1"/>
  <c r="K819" i="6"/>
  <c r="AG819" i="6" s="1"/>
  <c r="J819" i="6"/>
  <c r="I819" i="6"/>
  <c r="H819" i="6"/>
  <c r="G819" i="6"/>
  <c r="R819" i="6" s="1"/>
  <c r="F819" i="6"/>
  <c r="AM819" i="6" s="1"/>
  <c r="E819" i="6"/>
  <c r="P819" i="6" s="1"/>
  <c r="D819" i="6"/>
  <c r="Z819" i="6" s="1"/>
  <c r="C819" i="6"/>
  <c r="N819" i="6" s="1"/>
  <c r="AO818" i="6"/>
  <c r="AF818" i="6"/>
  <c r="AE818" i="6"/>
  <c r="AC818" i="6"/>
  <c r="T818" i="6"/>
  <c r="M818" i="6"/>
  <c r="X818" i="6" s="1"/>
  <c r="L818" i="6"/>
  <c r="K818" i="6"/>
  <c r="J818" i="6"/>
  <c r="I818" i="6"/>
  <c r="AP818" i="6" s="1"/>
  <c r="H818" i="6"/>
  <c r="S818" i="6" s="1"/>
  <c r="G818" i="6"/>
  <c r="R818" i="6" s="1"/>
  <c r="F818" i="6"/>
  <c r="E818" i="6"/>
  <c r="D818" i="6"/>
  <c r="Z818" i="6" s="1"/>
  <c r="C818" i="6"/>
  <c r="N818" i="6" s="1"/>
  <c r="AJ817" i="6"/>
  <c r="AI817" i="6"/>
  <c r="Z817" i="6"/>
  <c r="Y817" i="6"/>
  <c r="X817" i="6"/>
  <c r="R817" i="6"/>
  <c r="Q817" i="6"/>
  <c r="M817" i="6"/>
  <c r="AT817" i="6" s="1"/>
  <c r="L817" i="6"/>
  <c r="K817" i="6"/>
  <c r="J817" i="6"/>
  <c r="I817" i="6"/>
  <c r="AP817" i="6" s="1"/>
  <c r="H817" i="6"/>
  <c r="G817" i="6"/>
  <c r="AC817" i="6" s="1"/>
  <c r="F817" i="6"/>
  <c r="AM817" i="6" s="1"/>
  <c r="E817" i="6"/>
  <c r="D817" i="6"/>
  <c r="O817" i="6" s="1"/>
  <c r="C817" i="6"/>
  <c r="N817" i="6" s="1"/>
  <c r="AN816" i="6"/>
  <c r="AL816" i="6"/>
  <c r="AK816" i="6"/>
  <c r="AE816" i="6"/>
  <c r="AB816" i="6"/>
  <c r="M816" i="6"/>
  <c r="L816" i="6"/>
  <c r="K816" i="6"/>
  <c r="J816" i="6"/>
  <c r="AF816" i="6" s="1"/>
  <c r="I816" i="6"/>
  <c r="H816" i="6"/>
  <c r="G816" i="6"/>
  <c r="F816" i="6"/>
  <c r="Q816" i="6" s="1"/>
  <c r="E816" i="6"/>
  <c r="AA816" i="6" s="1"/>
  <c r="D816" i="6"/>
  <c r="Z816" i="6" s="1"/>
  <c r="C816" i="6"/>
  <c r="AQ815" i="6"/>
  <c r="AP815" i="6"/>
  <c r="AK815" i="6"/>
  <c r="AJ815" i="6"/>
  <c r="AE815" i="6"/>
  <c r="Y815" i="6"/>
  <c r="T815" i="6"/>
  <c r="N815" i="6"/>
  <c r="M815" i="6"/>
  <c r="L815" i="6"/>
  <c r="K815" i="6"/>
  <c r="J815" i="6"/>
  <c r="I815" i="6"/>
  <c r="H815" i="6"/>
  <c r="AO815" i="6" s="1"/>
  <c r="G815" i="6"/>
  <c r="F815" i="6"/>
  <c r="Q815" i="6" s="1"/>
  <c r="E815" i="6"/>
  <c r="AA815" i="6" s="1"/>
  <c r="D815" i="6"/>
  <c r="C815" i="6"/>
  <c r="AS814" i="6"/>
  <c r="AQ814" i="6"/>
  <c r="AP814" i="6"/>
  <c r="AO814" i="6"/>
  <c r="AF814" i="6"/>
  <c r="AE814" i="6"/>
  <c r="AD814" i="6"/>
  <c r="X814" i="6"/>
  <c r="U814" i="6"/>
  <c r="T814" i="6"/>
  <c r="Q814" i="6"/>
  <c r="M814" i="6"/>
  <c r="AT814" i="6" s="1"/>
  <c r="L814" i="6"/>
  <c r="K814" i="6"/>
  <c r="J814" i="6"/>
  <c r="I814" i="6"/>
  <c r="H814" i="6"/>
  <c r="S814" i="6" s="1"/>
  <c r="G814" i="6"/>
  <c r="AN814" i="6" s="1"/>
  <c r="F814" i="6"/>
  <c r="AM814" i="6" s="1"/>
  <c r="E814" i="6"/>
  <c r="P814" i="6" s="1"/>
  <c r="D814" i="6"/>
  <c r="C814" i="6"/>
  <c r="AT813" i="6"/>
  <c r="AM813" i="6"/>
  <c r="AK813" i="6"/>
  <c r="Z813" i="6"/>
  <c r="X813" i="6"/>
  <c r="V813" i="6"/>
  <c r="O813" i="6"/>
  <c r="M813" i="6"/>
  <c r="AI813" i="6" s="1"/>
  <c r="L813" i="6"/>
  <c r="AS813" i="6" s="1"/>
  <c r="K813" i="6"/>
  <c r="J813" i="6"/>
  <c r="I813" i="6"/>
  <c r="AE813" i="6" s="1"/>
  <c r="H813" i="6"/>
  <c r="G813" i="6"/>
  <c r="F813" i="6"/>
  <c r="E813" i="6"/>
  <c r="D813" i="6"/>
  <c r="C813" i="6"/>
  <c r="AJ813" i="6" s="1"/>
  <c r="AO812" i="6"/>
  <c r="AJ812" i="6"/>
  <c r="AF812" i="6"/>
  <c r="AC812" i="6"/>
  <c r="N812" i="6"/>
  <c r="M812" i="6"/>
  <c r="AT812" i="6" s="1"/>
  <c r="L812" i="6"/>
  <c r="W812" i="6" s="1"/>
  <c r="K812" i="6"/>
  <c r="J812" i="6"/>
  <c r="I812" i="6"/>
  <c r="H812" i="6"/>
  <c r="G812" i="6"/>
  <c r="R812" i="6" s="1"/>
  <c r="F812" i="6"/>
  <c r="E812" i="6"/>
  <c r="P812" i="6" s="1"/>
  <c r="D812" i="6"/>
  <c r="AK812" i="6" s="1"/>
  <c r="C812" i="6"/>
  <c r="Y812" i="6" s="1"/>
  <c r="AQ811" i="6"/>
  <c r="AP811" i="6"/>
  <c r="AK811" i="6"/>
  <c r="AC811" i="6"/>
  <c r="Z811" i="6"/>
  <c r="O811" i="6"/>
  <c r="N811" i="6"/>
  <c r="M811" i="6"/>
  <c r="L811" i="6"/>
  <c r="AS811" i="6" s="1"/>
  <c r="K811" i="6"/>
  <c r="V811" i="6" s="1"/>
  <c r="J811" i="6"/>
  <c r="I811" i="6"/>
  <c r="T811" i="6" s="1"/>
  <c r="H811" i="6"/>
  <c r="G811" i="6"/>
  <c r="AN811" i="6" s="1"/>
  <c r="F811" i="6"/>
  <c r="AB811" i="6" s="1"/>
  <c r="E811" i="6"/>
  <c r="AA811" i="6" s="1"/>
  <c r="D811" i="6"/>
  <c r="C811" i="6"/>
  <c r="AQ810" i="6"/>
  <c r="AK810" i="6"/>
  <c r="S810" i="6"/>
  <c r="P810" i="6"/>
  <c r="M810" i="6"/>
  <c r="L810" i="6"/>
  <c r="AH810" i="6" s="1"/>
  <c r="K810" i="6"/>
  <c r="V810" i="6" s="1"/>
  <c r="J810" i="6"/>
  <c r="U810" i="6" s="1"/>
  <c r="I810" i="6"/>
  <c r="H810" i="6"/>
  <c r="G810" i="6"/>
  <c r="F810" i="6"/>
  <c r="E810" i="6"/>
  <c r="D810" i="6"/>
  <c r="C810" i="6"/>
  <c r="AQ809" i="6"/>
  <c r="AP809" i="6"/>
  <c r="AD809" i="6"/>
  <c r="AA809" i="6"/>
  <c r="R809" i="6"/>
  <c r="Q809" i="6"/>
  <c r="O809" i="6"/>
  <c r="M809" i="6"/>
  <c r="L809" i="6"/>
  <c r="K809" i="6"/>
  <c r="J809" i="6"/>
  <c r="I809" i="6"/>
  <c r="H809" i="6"/>
  <c r="S809" i="6" s="1"/>
  <c r="G809" i="6"/>
  <c r="AN809" i="6" s="1"/>
  <c r="F809" i="6"/>
  <c r="AB809" i="6" s="1"/>
  <c r="E809" i="6"/>
  <c r="P809" i="6" s="1"/>
  <c r="D809" i="6"/>
  <c r="Z809" i="6" s="1"/>
  <c r="C809" i="6"/>
  <c r="AR808" i="6"/>
  <c r="AQ808" i="6"/>
  <c r="AG808" i="6"/>
  <c r="U808" i="6"/>
  <c r="R808" i="6"/>
  <c r="N808" i="6"/>
  <c r="M808" i="6"/>
  <c r="L808" i="6"/>
  <c r="AH808" i="6" s="1"/>
  <c r="K808" i="6"/>
  <c r="V808" i="6" s="1"/>
  <c r="J808" i="6"/>
  <c r="AF808" i="6" s="1"/>
  <c r="I808" i="6"/>
  <c r="AE808" i="6" s="1"/>
  <c r="H808" i="6"/>
  <c r="G808" i="6"/>
  <c r="AC808" i="6" s="1"/>
  <c r="F808" i="6"/>
  <c r="Q808" i="6" s="1"/>
  <c r="E808" i="6"/>
  <c r="D808" i="6"/>
  <c r="C808" i="6"/>
  <c r="AP807" i="6"/>
  <c r="AO807" i="6"/>
  <c r="AM807" i="6"/>
  <c r="AE807" i="6"/>
  <c r="T807" i="6"/>
  <c r="R807" i="6"/>
  <c r="Q807" i="6"/>
  <c r="O807" i="6"/>
  <c r="M807" i="6"/>
  <c r="L807" i="6"/>
  <c r="K807" i="6"/>
  <c r="AR807" i="6" s="1"/>
  <c r="J807" i="6"/>
  <c r="I807" i="6"/>
  <c r="H807" i="6"/>
  <c r="S807" i="6" s="1"/>
  <c r="G807" i="6"/>
  <c r="AN807" i="6" s="1"/>
  <c r="F807" i="6"/>
  <c r="AB807" i="6" s="1"/>
  <c r="E807" i="6"/>
  <c r="P807" i="6" s="1"/>
  <c r="D807" i="6"/>
  <c r="C807" i="6"/>
  <c r="Y807" i="6" s="1"/>
  <c r="AS806" i="6"/>
  <c r="AQ806" i="6"/>
  <c r="AJ806" i="6"/>
  <c r="AG806" i="6"/>
  <c r="AF806" i="6"/>
  <c r="Y806" i="6"/>
  <c r="U806" i="6"/>
  <c r="S806" i="6"/>
  <c r="N806" i="6"/>
  <c r="M806" i="6"/>
  <c r="L806" i="6"/>
  <c r="K806" i="6"/>
  <c r="V806" i="6" s="1"/>
  <c r="J806" i="6"/>
  <c r="I806" i="6"/>
  <c r="T806" i="6" s="1"/>
  <c r="H806" i="6"/>
  <c r="G806" i="6"/>
  <c r="F806" i="6"/>
  <c r="E806" i="6"/>
  <c r="AA806" i="6" s="1"/>
  <c r="D806" i="6"/>
  <c r="C806" i="6"/>
  <c r="AP805" i="6"/>
  <c r="AE805" i="6"/>
  <c r="AD805" i="6"/>
  <c r="AC805" i="6"/>
  <c r="T805" i="6"/>
  <c r="R805" i="6"/>
  <c r="M805" i="6"/>
  <c r="L805" i="6"/>
  <c r="K805" i="6"/>
  <c r="AG805" i="6" s="1"/>
  <c r="J805" i="6"/>
  <c r="U805" i="6" s="1"/>
  <c r="I805" i="6"/>
  <c r="H805" i="6"/>
  <c r="S805" i="6" s="1"/>
  <c r="G805" i="6"/>
  <c r="AN805" i="6" s="1"/>
  <c r="F805" i="6"/>
  <c r="AB805" i="6" s="1"/>
  <c r="E805" i="6"/>
  <c r="D805" i="6"/>
  <c r="AK805" i="6" s="1"/>
  <c r="C805" i="6"/>
  <c r="AQ804" i="6"/>
  <c r="AL804" i="6"/>
  <c r="AJ804" i="6"/>
  <c r="AF804" i="6"/>
  <c r="AA804" i="6"/>
  <c r="P804" i="6"/>
  <c r="N804" i="6"/>
  <c r="M804" i="6"/>
  <c r="L804" i="6"/>
  <c r="K804" i="6"/>
  <c r="J804" i="6"/>
  <c r="U804" i="6" s="1"/>
  <c r="I804" i="6"/>
  <c r="AP804" i="6" s="1"/>
  <c r="H804" i="6"/>
  <c r="G804" i="6"/>
  <c r="F804" i="6"/>
  <c r="Q804" i="6" s="1"/>
  <c r="E804" i="6"/>
  <c r="D804" i="6"/>
  <c r="O804" i="6" s="1"/>
  <c r="C804" i="6"/>
  <c r="Y804" i="6" s="1"/>
  <c r="AR803" i="6"/>
  <c r="AP803" i="6"/>
  <c r="AO803" i="6"/>
  <c r="AE803" i="6"/>
  <c r="AD803" i="6"/>
  <c r="AC803" i="6"/>
  <c r="V803" i="6"/>
  <c r="T803" i="6"/>
  <c r="R803" i="6"/>
  <c r="M803" i="6"/>
  <c r="L803" i="6"/>
  <c r="W803" i="6" s="1"/>
  <c r="K803" i="6"/>
  <c r="AG803" i="6" s="1"/>
  <c r="J803" i="6"/>
  <c r="U803" i="6" s="1"/>
  <c r="I803" i="6"/>
  <c r="H803" i="6"/>
  <c r="S803" i="6" s="1"/>
  <c r="G803" i="6"/>
  <c r="AN803" i="6" s="1"/>
  <c r="F803" i="6"/>
  <c r="E803" i="6"/>
  <c r="D803" i="6"/>
  <c r="O803" i="6" s="1"/>
  <c r="C803" i="6"/>
  <c r="AQ802" i="6"/>
  <c r="AL802" i="6"/>
  <c r="AF802" i="6"/>
  <c r="AB802" i="6"/>
  <c r="AA802" i="6"/>
  <c r="U802" i="6"/>
  <c r="P802" i="6"/>
  <c r="M802" i="6"/>
  <c r="L802" i="6"/>
  <c r="AH802" i="6" s="1"/>
  <c r="K802" i="6"/>
  <c r="J802" i="6"/>
  <c r="I802" i="6"/>
  <c r="H802" i="6"/>
  <c r="G802" i="6"/>
  <c r="F802" i="6"/>
  <c r="Q802" i="6" s="1"/>
  <c r="E802" i="6"/>
  <c r="D802" i="6"/>
  <c r="O802" i="6" s="1"/>
  <c r="C802" i="6"/>
  <c r="N802" i="6" s="1"/>
  <c r="AR801" i="6"/>
  <c r="AP801" i="6"/>
  <c r="AO801" i="6"/>
  <c r="AH801" i="6"/>
  <c r="AE801" i="6"/>
  <c r="V801" i="6"/>
  <c r="T801" i="6"/>
  <c r="M801" i="6"/>
  <c r="L801" i="6"/>
  <c r="W801" i="6" s="1"/>
  <c r="K801" i="6"/>
  <c r="AG801" i="6" s="1"/>
  <c r="J801" i="6"/>
  <c r="U801" i="6" s="1"/>
  <c r="I801" i="6"/>
  <c r="H801" i="6"/>
  <c r="S801" i="6" s="1"/>
  <c r="G801" i="6"/>
  <c r="F801" i="6"/>
  <c r="AM801" i="6" s="1"/>
  <c r="E801" i="6"/>
  <c r="P801" i="6" s="1"/>
  <c r="D801" i="6"/>
  <c r="C801" i="6"/>
  <c r="AJ800" i="6"/>
  <c r="AI800" i="6"/>
  <c r="Y800" i="6"/>
  <c r="X800" i="6"/>
  <c r="U800" i="6"/>
  <c r="P800" i="6"/>
  <c r="M800" i="6"/>
  <c r="AT800" i="6" s="1"/>
  <c r="L800" i="6"/>
  <c r="AH800" i="6" s="1"/>
  <c r="K800" i="6"/>
  <c r="J800" i="6"/>
  <c r="AF800" i="6" s="1"/>
  <c r="I800" i="6"/>
  <c r="T800" i="6" s="1"/>
  <c r="H800" i="6"/>
  <c r="G800" i="6"/>
  <c r="F800" i="6"/>
  <c r="E800" i="6"/>
  <c r="D800" i="6"/>
  <c r="O800" i="6" s="1"/>
  <c r="C800" i="6"/>
  <c r="N800" i="6" s="1"/>
  <c r="AS799" i="6"/>
  <c r="AO799" i="6"/>
  <c r="AK799" i="6"/>
  <c r="AD799" i="6"/>
  <c r="AA799" i="6"/>
  <c r="Z799" i="6"/>
  <c r="V799" i="6"/>
  <c r="O799" i="6"/>
  <c r="M799" i="6"/>
  <c r="L799" i="6"/>
  <c r="W799" i="6" s="1"/>
  <c r="K799" i="6"/>
  <c r="AG799" i="6" s="1"/>
  <c r="J799" i="6"/>
  <c r="U799" i="6" s="1"/>
  <c r="I799" i="6"/>
  <c r="H799" i="6"/>
  <c r="S799" i="6" s="1"/>
  <c r="G799" i="6"/>
  <c r="F799" i="6"/>
  <c r="E799" i="6"/>
  <c r="P799" i="6" s="1"/>
  <c r="D799" i="6"/>
  <c r="C799" i="6"/>
  <c r="AQ798" i="6"/>
  <c r="AF798" i="6"/>
  <c r="AB798" i="6"/>
  <c r="AA798" i="6"/>
  <c r="X798" i="6"/>
  <c r="U798" i="6"/>
  <c r="P798" i="6"/>
  <c r="N798" i="6"/>
  <c r="M798" i="6"/>
  <c r="AT798" i="6" s="1"/>
  <c r="L798" i="6"/>
  <c r="AH798" i="6" s="1"/>
  <c r="K798" i="6"/>
  <c r="J798" i="6"/>
  <c r="I798" i="6"/>
  <c r="H798" i="6"/>
  <c r="G798" i="6"/>
  <c r="F798" i="6"/>
  <c r="E798" i="6"/>
  <c r="AL798" i="6" s="1"/>
  <c r="D798" i="6"/>
  <c r="C798" i="6"/>
  <c r="AS797" i="6"/>
  <c r="AH797" i="6"/>
  <c r="T797" i="6"/>
  <c r="M797" i="6"/>
  <c r="L797" i="6"/>
  <c r="W797" i="6" s="1"/>
  <c r="K797" i="6"/>
  <c r="J797" i="6"/>
  <c r="I797" i="6"/>
  <c r="H797" i="6"/>
  <c r="G797" i="6"/>
  <c r="AN797" i="6" s="1"/>
  <c r="F797" i="6"/>
  <c r="AB797" i="6" s="1"/>
  <c r="E797" i="6"/>
  <c r="AL797" i="6" s="1"/>
  <c r="D797" i="6"/>
  <c r="C797" i="6"/>
  <c r="AJ797" i="6" s="1"/>
  <c r="AM796" i="6"/>
  <c r="AL796" i="6"/>
  <c r="AG796" i="6"/>
  <c r="AB796" i="6"/>
  <c r="AA796" i="6"/>
  <c r="P796" i="6"/>
  <c r="N796" i="6"/>
  <c r="M796" i="6"/>
  <c r="L796" i="6"/>
  <c r="AH796" i="6" s="1"/>
  <c r="K796" i="6"/>
  <c r="V796" i="6" s="1"/>
  <c r="J796" i="6"/>
  <c r="I796" i="6"/>
  <c r="H796" i="6"/>
  <c r="S796" i="6" s="1"/>
  <c r="G796" i="6"/>
  <c r="AN796" i="6" s="1"/>
  <c r="F796" i="6"/>
  <c r="Q796" i="6" s="1"/>
  <c r="E796" i="6"/>
  <c r="D796" i="6"/>
  <c r="C796" i="6"/>
  <c r="Y796" i="6" s="1"/>
  <c r="AT795" i="6"/>
  <c r="AS795" i="6"/>
  <c r="AR795" i="6"/>
  <c r="Y795" i="6"/>
  <c r="V795" i="6"/>
  <c r="U795" i="6"/>
  <c r="R795" i="6"/>
  <c r="M795" i="6"/>
  <c r="L795" i="6"/>
  <c r="W795" i="6" s="1"/>
  <c r="K795" i="6"/>
  <c r="AG795" i="6" s="1"/>
  <c r="J795" i="6"/>
  <c r="AQ795" i="6" s="1"/>
  <c r="I795" i="6"/>
  <c r="H795" i="6"/>
  <c r="G795" i="6"/>
  <c r="F795" i="6"/>
  <c r="E795" i="6"/>
  <c r="D795" i="6"/>
  <c r="C795" i="6"/>
  <c r="AJ795" i="6" s="1"/>
  <c r="AR794" i="6"/>
  <c r="AI794" i="6"/>
  <c r="AF794" i="6"/>
  <c r="AB794" i="6"/>
  <c r="AA794" i="6"/>
  <c r="X794" i="6"/>
  <c r="U794" i="6"/>
  <c r="P794" i="6"/>
  <c r="M794" i="6"/>
  <c r="AT794" i="6" s="1"/>
  <c r="L794" i="6"/>
  <c r="AH794" i="6" s="1"/>
  <c r="K794" i="6"/>
  <c r="V794" i="6" s="1"/>
  <c r="J794" i="6"/>
  <c r="AQ794" i="6" s="1"/>
  <c r="I794" i="6"/>
  <c r="H794" i="6"/>
  <c r="S794" i="6" s="1"/>
  <c r="G794" i="6"/>
  <c r="AN794" i="6" s="1"/>
  <c r="F794" i="6"/>
  <c r="Q794" i="6" s="1"/>
  <c r="E794" i="6"/>
  <c r="AL794" i="6" s="1"/>
  <c r="D794" i="6"/>
  <c r="C794" i="6"/>
  <c r="AT793" i="6"/>
  <c r="AS793" i="6"/>
  <c r="AH793" i="6"/>
  <c r="AG793" i="6"/>
  <c r="AC793" i="6"/>
  <c r="U793" i="6"/>
  <c r="M793" i="6"/>
  <c r="L793" i="6"/>
  <c r="W793" i="6" s="1"/>
  <c r="K793" i="6"/>
  <c r="AR793" i="6" s="1"/>
  <c r="J793" i="6"/>
  <c r="AQ793" i="6" s="1"/>
  <c r="I793" i="6"/>
  <c r="H793" i="6"/>
  <c r="G793" i="6"/>
  <c r="AN793" i="6" s="1"/>
  <c r="F793" i="6"/>
  <c r="E793" i="6"/>
  <c r="D793" i="6"/>
  <c r="C793" i="6"/>
  <c r="AJ793" i="6" s="1"/>
  <c r="AL792" i="6"/>
  <c r="AI792" i="6"/>
  <c r="AG792" i="6"/>
  <c r="AF792" i="6"/>
  <c r="U792" i="6"/>
  <c r="S792" i="6"/>
  <c r="M792" i="6"/>
  <c r="AT792" i="6" s="1"/>
  <c r="L792" i="6"/>
  <c r="K792" i="6"/>
  <c r="V792" i="6" s="1"/>
  <c r="J792" i="6"/>
  <c r="AQ792" i="6" s="1"/>
  <c r="I792" i="6"/>
  <c r="H792" i="6"/>
  <c r="G792" i="6"/>
  <c r="AN792" i="6" s="1"/>
  <c r="F792" i="6"/>
  <c r="E792" i="6"/>
  <c r="P792" i="6" s="1"/>
  <c r="D792" i="6"/>
  <c r="AK792" i="6" s="1"/>
  <c r="C792" i="6"/>
  <c r="Y792" i="6" s="1"/>
  <c r="AR791" i="6"/>
  <c r="AP791" i="6"/>
  <c r="AM791" i="6"/>
  <c r="AL791" i="6"/>
  <c r="AK791" i="6"/>
  <c r="AF791" i="6"/>
  <c r="Z791" i="6"/>
  <c r="U791" i="6"/>
  <c r="Q791" i="6"/>
  <c r="O791" i="6"/>
  <c r="M791" i="6"/>
  <c r="L791" i="6"/>
  <c r="K791" i="6"/>
  <c r="V791" i="6" s="1"/>
  <c r="J791" i="6"/>
  <c r="AQ791" i="6" s="1"/>
  <c r="I791" i="6"/>
  <c r="T791" i="6" s="1"/>
  <c r="H791" i="6"/>
  <c r="G791" i="6"/>
  <c r="AN791" i="6" s="1"/>
  <c r="F791" i="6"/>
  <c r="AB791" i="6" s="1"/>
  <c r="E791" i="6"/>
  <c r="D791" i="6"/>
  <c r="C791" i="6"/>
  <c r="AJ791" i="6" s="1"/>
  <c r="AQ790" i="6"/>
  <c r="AN790" i="6"/>
  <c r="AL790" i="6"/>
  <c r="AF790" i="6"/>
  <c r="AE790" i="6"/>
  <c r="U790" i="6"/>
  <c r="S790" i="6"/>
  <c r="R790" i="6"/>
  <c r="P790" i="6"/>
  <c r="M790" i="6"/>
  <c r="AT790" i="6" s="1"/>
  <c r="L790" i="6"/>
  <c r="K790" i="6"/>
  <c r="AG790" i="6" s="1"/>
  <c r="J790" i="6"/>
  <c r="I790" i="6"/>
  <c r="H790" i="6"/>
  <c r="AO790" i="6" s="1"/>
  <c r="G790" i="6"/>
  <c r="AC790" i="6" s="1"/>
  <c r="F790" i="6"/>
  <c r="E790" i="6"/>
  <c r="AA790" i="6" s="1"/>
  <c r="D790" i="6"/>
  <c r="C790" i="6"/>
  <c r="N790" i="6" s="1"/>
  <c r="AT789" i="6"/>
  <c r="AP789" i="6"/>
  <c r="X789" i="6"/>
  <c r="V789" i="6"/>
  <c r="T789" i="6"/>
  <c r="S789" i="6"/>
  <c r="M789" i="6"/>
  <c r="AI789" i="6" s="1"/>
  <c r="L789" i="6"/>
  <c r="AH789" i="6" s="1"/>
  <c r="K789" i="6"/>
  <c r="AG789" i="6" s="1"/>
  <c r="J789" i="6"/>
  <c r="AF789" i="6" s="1"/>
  <c r="I789" i="6"/>
  <c r="AE789" i="6" s="1"/>
  <c r="H789" i="6"/>
  <c r="AD789" i="6" s="1"/>
  <c r="G789" i="6"/>
  <c r="R789" i="6" s="1"/>
  <c r="F789" i="6"/>
  <c r="E789" i="6"/>
  <c r="AL789" i="6" s="1"/>
  <c r="D789" i="6"/>
  <c r="Z789" i="6" s="1"/>
  <c r="C789" i="6"/>
  <c r="AP788" i="6"/>
  <c r="AJ788" i="6"/>
  <c r="AF788" i="6"/>
  <c r="AE788" i="6"/>
  <c r="AB788" i="6"/>
  <c r="Z788" i="6"/>
  <c r="Y788" i="6"/>
  <c r="T788" i="6"/>
  <c r="N788" i="6"/>
  <c r="M788" i="6"/>
  <c r="L788" i="6"/>
  <c r="AS788" i="6" s="1"/>
  <c r="K788" i="6"/>
  <c r="AR788" i="6" s="1"/>
  <c r="J788" i="6"/>
  <c r="I788" i="6"/>
  <c r="H788" i="6"/>
  <c r="AD788" i="6" s="1"/>
  <c r="G788" i="6"/>
  <c r="AN788" i="6" s="1"/>
  <c r="F788" i="6"/>
  <c r="Q788" i="6" s="1"/>
  <c r="E788" i="6"/>
  <c r="AL788" i="6" s="1"/>
  <c r="D788" i="6"/>
  <c r="AK788" i="6" s="1"/>
  <c r="C788" i="6"/>
  <c r="AR787" i="6"/>
  <c r="AQ787" i="6"/>
  <c r="AP787" i="6"/>
  <c r="AK787" i="6"/>
  <c r="AG787" i="6"/>
  <c r="AF787" i="6"/>
  <c r="Z787" i="6"/>
  <c r="T787" i="6"/>
  <c r="O787" i="6"/>
  <c r="M787" i="6"/>
  <c r="AT787" i="6" s="1"/>
  <c r="L787" i="6"/>
  <c r="K787" i="6"/>
  <c r="V787" i="6" s="1"/>
  <c r="J787" i="6"/>
  <c r="U787" i="6" s="1"/>
  <c r="I787" i="6"/>
  <c r="AE787" i="6" s="1"/>
  <c r="H787" i="6"/>
  <c r="G787" i="6"/>
  <c r="F787" i="6"/>
  <c r="E787" i="6"/>
  <c r="D787" i="6"/>
  <c r="C787" i="6"/>
  <c r="AR786" i="6"/>
  <c r="AQ786" i="6"/>
  <c r="AN786" i="6"/>
  <c r="AF786" i="6"/>
  <c r="AD786" i="6"/>
  <c r="U786" i="6"/>
  <c r="S786" i="6"/>
  <c r="R786" i="6"/>
  <c r="M786" i="6"/>
  <c r="X786" i="6" s="1"/>
  <c r="L786" i="6"/>
  <c r="K786" i="6"/>
  <c r="J786" i="6"/>
  <c r="I786" i="6"/>
  <c r="H786" i="6"/>
  <c r="AO786" i="6" s="1"/>
  <c r="G786" i="6"/>
  <c r="AC786" i="6" s="1"/>
  <c r="F786" i="6"/>
  <c r="AB786" i="6" s="1"/>
  <c r="E786" i="6"/>
  <c r="D786" i="6"/>
  <c r="C786" i="6"/>
  <c r="Y786" i="6" s="1"/>
  <c r="AT785" i="6"/>
  <c r="AQ785" i="6"/>
  <c r="AF785" i="6"/>
  <c r="V785" i="6"/>
  <c r="R785" i="6"/>
  <c r="Q785" i="6"/>
  <c r="M785" i="6"/>
  <c r="AI785" i="6" s="1"/>
  <c r="L785" i="6"/>
  <c r="W785" i="6" s="1"/>
  <c r="K785" i="6"/>
  <c r="J785" i="6"/>
  <c r="U785" i="6" s="1"/>
  <c r="I785" i="6"/>
  <c r="H785" i="6"/>
  <c r="G785" i="6"/>
  <c r="F785" i="6"/>
  <c r="E785" i="6"/>
  <c r="D785" i="6"/>
  <c r="C785" i="6"/>
  <c r="AM784" i="6"/>
  <c r="AF784" i="6"/>
  <c r="AE784" i="6"/>
  <c r="AA784" i="6"/>
  <c r="Q784" i="6"/>
  <c r="P784" i="6"/>
  <c r="M784" i="6"/>
  <c r="L784" i="6"/>
  <c r="AS784" i="6" s="1"/>
  <c r="K784" i="6"/>
  <c r="J784" i="6"/>
  <c r="I784" i="6"/>
  <c r="H784" i="6"/>
  <c r="G784" i="6"/>
  <c r="R784" i="6" s="1"/>
  <c r="F784" i="6"/>
  <c r="AB784" i="6" s="1"/>
  <c r="E784" i="6"/>
  <c r="AL784" i="6" s="1"/>
  <c r="D784" i="6"/>
  <c r="Z784" i="6" s="1"/>
  <c r="C784" i="6"/>
  <c r="AS783" i="6"/>
  <c r="AH783" i="6"/>
  <c r="AG783" i="6"/>
  <c r="AC783" i="6"/>
  <c r="W783" i="6"/>
  <c r="R783" i="6"/>
  <c r="Q783" i="6"/>
  <c r="O783" i="6"/>
  <c r="M783" i="6"/>
  <c r="L783" i="6"/>
  <c r="K783" i="6"/>
  <c r="V783" i="6" s="1"/>
  <c r="J783" i="6"/>
  <c r="I783" i="6"/>
  <c r="H783" i="6"/>
  <c r="G783" i="6"/>
  <c r="AN783" i="6" s="1"/>
  <c r="F783" i="6"/>
  <c r="E783" i="6"/>
  <c r="D783" i="6"/>
  <c r="AK783" i="6" s="1"/>
  <c r="C783" i="6"/>
  <c r="N783" i="6" s="1"/>
  <c r="AL782" i="6"/>
  <c r="AF782" i="6"/>
  <c r="AE782" i="6"/>
  <c r="T782" i="6"/>
  <c r="P782" i="6"/>
  <c r="M782" i="6"/>
  <c r="L782" i="6"/>
  <c r="AS782" i="6" s="1"/>
  <c r="K782" i="6"/>
  <c r="J782" i="6"/>
  <c r="AQ782" i="6" s="1"/>
  <c r="I782" i="6"/>
  <c r="AP782" i="6" s="1"/>
  <c r="H782" i="6"/>
  <c r="AD782" i="6" s="1"/>
  <c r="G782" i="6"/>
  <c r="F782" i="6"/>
  <c r="Q782" i="6" s="1"/>
  <c r="E782" i="6"/>
  <c r="AA782" i="6" s="1"/>
  <c r="D782" i="6"/>
  <c r="C782" i="6"/>
  <c r="AQ781" i="6"/>
  <c r="AP781" i="6"/>
  <c r="AO781" i="6"/>
  <c r="AF781" i="6"/>
  <c r="AE781" i="6"/>
  <c r="AD781" i="6"/>
  <c r="X781" i="6"/>
  <c r="T781" i="6"/>
  <c r="S781" i="6"/>
  <c r="O781" i="6"/>
  <c r="M781" i="6"/>
  <c r="L781" i="6"/>
  <c r="AS781" i="6" s="1"/>
  <c r="K781" i="6"/>
  <c r="V781" i="6" s="1"/>
  <c r="J781" i="6"/>
  <c r="U781" i="6" s="1"/>
  <c r="I781" i="6"/>
  <c r="H781" i="6"/>
  <c r="G781" i="6"/>
  <c r="F781" i="6"/>
  <c r="E781" i="6"/>
  <c r="D781" i="6"/>
  <c r="C781" i="6"/>
  <c r="AR780" i="6"/>
  <c r="AM780" i="6"/>
  <c r="AB780" i="6"/>
  <c r="V780" i="6"/>
  <c r="T780" i="6"/>
  <c r="R780" i="6"/>
  <c r="M780" i="6"/>
  <c r="X780" i="6" s="1"/>
  <c r="L780" i="6"/>
  <c r="W780" i="6" s="1"/>
  <c r="K780" i="6"/>
  <c r="AG780" i="6" s="1"/>
  <c r="J780" i="6"/>
  <c r="I780" i="6"/>
  <c r="H780" i="6"/>
  <c r="G780" i="6"/>
  <c r="AC780" i="6" s="1"/>
  <c r="F780" i="6"/>
  <c r="Q780" i="6" s="1"/>
  <c r="E780" i="6"/>
  <c r="D780" i="6"/>
  <c r="O780" i="6" s="1"/>
  <c r="C780" i="6"/>
  <c r="AJ780" i="6" s="1"/>
  <c r="AT779" i="6"/>
  <c r="AH779" i="6"/>
  <c r="AB779" i="6"/>
  <c r="X779" i="6"/>
  <c r="W779" i="6"/>
  <c r="Q779" i="6"/>
  <c r="N779" i="6"/>
  <c r="M779" i="6"/>
  <c r="AI779" i="6" s="1"/>
  <c r="L779" i="6"/>
  <c r="AS779" i="6" s="1"/>
  <c r="K779" i="6"/>
  <c r="J779" i="6"/>
  <c r="I779" i="6"/>
  <c r="H779" i="6"/>
  <c r="G779" i="6"/>
  <c r="F779" i="6"/>
  <c r="AM779" i="6" s="1"/>
  <c r="E779" i="6"/>
  <c r="AA779" i="6" s="1"/>
  <c r="D779" i="6"/>
  <c r="O779" i="6" s="1"/>
  <c r="C779" i="6"/>
  <c r="AT778" i="6"/>
  <c r="AN778" i="6"/>
  <c r="AG778" i="6"/>
  <c r="AC778" i="6"/>
  <c r="W778" i="6"/>
  <c r="U778" i="6"/>
  <c r="R778" i="6"/>
  <c r="P778" i="6"/>
  <c r="M778" i="6"/>
  <c r="X778" i="6" s="1"/>
  <c r="L778" i="6"/>
  <c r="AS778" i="6" s="1"/>
  <c r="K778" i="6"/>
  <c r="V778" i="6" s="1"/>
  <c r="J778" i="6"/>
  <c r="I778" i="6"/>
  <c r="AE778" i="6" s="1"/>
  <c r="H778" i="6"/>
  <c r="G778" i="6"/>
  <c r="F778" i="6"/>
  <c r="AM778" i="6" s="1"/>
  <c r="E778" i="6"/>
  <c r="D778" i="6"/>
  <c r="O778" i="6" s="1"/>
  <c r="C778" i="6"/>
  <c r="AO777" i="6"/>
  <c r="AJ777" i="6"/>
  <c r="AD777" i="6"/>
  <c r="Y777" i="6"/>
  <c r="V777" i="6"/>
  <c r="N777" i="6"/>
  <c r="M777" i="6"/>
  <c r="L777" i="6"/>
  <c r="K777" i="6"/>
  <c r="J777" i="6"/>
  <c r="U777" i="6" s="1"/>
  <c r="I777" i="6"/>
  <c r="H777" i="6"/>
  <c r="S777" i="6" s="1"/>
  <c r="G777" i="6"/>
  <c r="F777" i="6"/>
  <c r="E777" i="6"/>
  <c r="D777" i="6"/>
  <c r="C777" i="6"/>
  <c r="AT776" i="6"/>
  <c r="AR776" i="6"/>
  <c r="AP776" i="6"/>
  <c r="AF776" i="6"/>
  <c r="AE776" i="6"/>
  <c r="AB776" i="6"/>
  <c r="U776" i="6"/>
  <c r="R776" i="6"/>
  <c r="O776" i="6"/>
  <c r="M776" i="6"/>
  <c r="AI776" i="6" s="1"/>
  <c r="L776" i="6"/>
  <c r="K776" i="6"/>
  <c r="V776" i="6" s="1"/>
  <c r="J776" i="6"/>
  <c r="AQ776" i="6" s="1"/>
  <c r="I776" i="6"/>
  <c r="T776" i="6" s="1"/>
  <c r="H776" i="6"/>
  <c r="AO776" i="6" s="1"/>
  <c r="G776" i="6"/>
  <c r="F776" i="6"/>
  <c r="Q776" i="6" s="1"/>
  <c r="E776" i="6"/>
  <c r="D776" i="6"/>
  <c r="C776" i="6"/>
  <c r="AJ776" i="6" s="1"/>
  <c r="AL775" i="6"/>
  <c r="Z775" i="6"/>
  <c r="X775" i="6"/>
  <c r="V775" i="6"/>
  <c r="U775" i="6"/>
  <c r="P775" i="6"/>
  <c r="O775" i="6"/>
  <c r="M775" i="6"/>
  <c r="L775" i="6"/>
  <c r="K775" i="6"/>
  <c r="AR775" i="6" s="1"/>
  <c r="J775" i="6"/>
  <c r="I775" i="6"/>
  <c r="H775" i="6"/>
  <c r="G775" i="6"/>
  <c r="F775" i="6"/>
  <c r="E775" i="6"/>
  <c r="AA775" i="6" s="1"/>
  <c r="D775" i="6"/>
  <c r="AK775" i="6" s="1"/>
  <c r="C775" i="6"/>
  <c r="Y775" i="6" s="1"/>
  <c r="AR774" i="6"/>
  <c r="AQ774" i="6"/>
  <c r="AH774" i="6"/>
  <c r="AG774" i="6"/>
  <c r="AA774" i="6"/>
  <c r="X774" i="6"/>
  <c r="W774" i="6"/>
  <c r="V774" i="6"/>
  <c r="T774" i="6"/>
  <c r="P774" i="6"/>
  <c r="O774" i="6"/>
  <c r="M774" i="6"/>
  <c r="AI774" i="6" s="1"/>
  <c r="L774" i="6"/>
  <c r="AS774" i="6" s="1"/>
  <c r="K774" i="6"/>
  <c r="J774" i="6"/>
  <c r="I774" i="6"/>
  <c r="H774" i="6"/>
  <c r="G774" i="6"/>
  <c r="F774" i="6"/>
  <c r="E774" i="6"/>
  <c r="AL774" i="6" s="1"/>
  <c r="D774" i="6"/>
  <c r="C774" i="6"/>
  <c r="AP773" i="6"/>
  <c r="AO773" i="6"/>
  <c r="AD773" i="6"/>
  <c r="AB773" i="6"/>
  <c r="Z773" i="6"/>
  <c r="U773" i="6"/>
  <c r="S773" i="6"/>
  <c r="R773" i="6"/>
  <c r="Q773" i="6"/>
  <c r="M773" i="6"/>
  <c r="L773" i="6"/>
  <c r="K773" i="6"/>
  <c r="J773" i="6"/>
  <c r="I773" i="6"/>
  <c r="H773" i="6"/>
  <c r="G773" i="6"/>
  <c r="AN773" i="6" s="1"/>
  <c r="F773" i="6"/>
  <c r="AM773" i="6" s="1"/>
  <c r="E773" i="6"/>
  <c r="D773" i="6"/>
  <c r="C773" i="6"/>
  <c r="AR772" i="6"/>
  <c r="AO772" i="6"/>
  <c r="AM772" i="6"/>
  <c r="AB772" i="6"/>
  <c r="Y772" i="6"/>
  <c r="T772" i="6"/>
  <c r="R772" i="6"/>
  <c r="Q772" i="6"/>
  <c r="O772" i="6"/>
  <c r="M772" i="6"/>
  <c r="X772" i="6" s="1"/>
  <c r="L772" i="6"/>
  <c r="AH772" i="6" s="1"/>
  <c r="K772" i="6"/>
  <c r="J772" i="6"/>
  <c r="I772" i="6"/>
  <c r="AP772" i="6" s="1"/>
  <c r="H772" i="6"/>
  <c r="G772" i="6"/>
  <c r="F772" i="6"/>
  <c r="E772" i="6"/>
  <c r="D772" i="6"/>
  <c r="Z772" i="6" s="1"/>
  <c r="C772" i="6"/>
  <c r="AS771" i="6"/>
  <c r="V771" i="6"/>
  <c r="U771" i="6"/>
  <c r="T771" i="6"/>
  <c r="M771" i="6"/>
  <c r="L771" i="6"/>
  <c r="W771" i="6" s="1"/>
  <c r="K771" i="6"/>
  <c r="J771" i="6"/>
  <c r="AF771" i="6" s="1"/>
  <c r="I771" i="6"/>
  <c r="AE771" i="6" s="1"/>
  <c r="H771" i="6"/>
  <c r="G771" i="6"/>
  <c r="R771" i="6" s="1"/>
  <c r="F771" i="6"/>
  <c r="E771" i="6"/>
  <c r="D771" i="6"/>
  <c r="C771" i="6"/>
  <c r="AN770" i="6"/>
  <c r="AM770" i="6"/>
  <c r="AL770" i="6"/>
  <c r="AD770" i="6"/>
  <c r="W770" i="6"/>
  <c r="R770" i="6"/>
  <c r="P770" i="6"/>
  <c r="O770" i="6"/>
  <c r="M770" i="6"/>
  <c r="L770" i="6"/>
  <c r="AH770" i="6" s="1"/>
  <c r="K770" i="6"/>
  <c r="J770" i="6"/>
  <c r="I770" i="6"/>
  <c r="AP770" i="6" s="1"/>
  <c r="H770" i="6"/>
  <c r="S770" i="6" s="1"/>
  <c r="G770" i="6"/>
  <c r="AC770" i="6" s="1"/>
  <c r="F770" i="6"/>
  <c r="E770" i="6"/>
  <c r="AA770" i="6" s="1"/>
  <c r="D770" i="6"/>
  <c r="C770" i="6"/>
  <c r="AR769" i="6"/>
  <c r="AQ769" i="6"/>
  <c r="AM769" i="6"/>
  <c r="AA769" i="6"/>
  <c r="Z769" i="6"/>
  <c r="V769" i="6"/>
  <c r="U769" i="6"/>
  <c r="Q769" i="6"/>
  <c r="O769" i="6"/>
  <c r="M769" i="6"/>
  <c r="L769" i="6"/>
  <c r="K769" i="6"/>
  <c r="AG769" i="6" s="1"/>
  <c r="J769" i="6"/>
  <c r="AF769" i="6" s="1"/>
  <c r="I769" i="6"/>
  <c r="AP769" i="6" s="1"/>
  <c r="H769" i="6"/>
  <c r="AO769" i="6" s="1"/>
  <c r="G769" i="6"/>
  <c r="F769" i="6"/>
  <c r="AB769" i="6" s="1"/>
  <c r="E769" i="6"/>
  <c r="D769" i="6"/>
  <c r="AK769" i="6" s="1"/>
  <c r="C769" i="6"/>
  <c r="AQ768" i="6"/>
  <c r="AK768" i="6"/>
  <c r="Z768" i="6"/>
  <c r="N768" i="6"/>
  <c r="M768" i="6"/>
  <c r="L768" i="6"/>
  <c r="K768" i="6"/>
  <c r="AG768" i="6" s="1"/>
  <c r="J768" i="6"/>
  <c r="I768" i="6"/>
  <c r="AP768" i="6" s="1"/>
  <c r="H768" i="6"/>
  <c r="S768" i="6" s="1"/>
  <c r="G768" i="6"/>
  <c r="F768" i="6"/>
  <c r="E768" i="6"/>
  <c r="D768" i="6"/>
  <c r="O768" i="6" s="1"/>
  <c r="C768" i="6"/>
  <c r="AJ768" i="6" s="1"/>
  <c r="AR767" i="6"/>
  <c r="AQ767" i="6"/>
  <c r="AM767" i="6"/>
  <c r="AG767" i="6"/>
  <c r="AF767" i="6"/>
  <c r="AA767" i="6"/>
  <c r="Z767" i="6"/>
  <c r="Q767" i="6"/>
  <c r="O767" i="6"/>
  <c r="M767" i="6"/>
  <c r="L767" i="6"/>
  <c r="AS767" i="6" s="1"/>
  <c r="K767" i="6"/>
  <c r="V767" i="6" s="1"/>
  <c r="J767" i="6"/>
  <c r="U767" i="6" s="1"/>
  <c r="I767" i="6"/>
  <c r="H767" i="6"/>
  <c r="G767" i="6"/>
  <c r="F767" i="6"/>
  <c r="AB767" i="6" s="1"/>
  <c r="E767" i="6"/>
  <c r="D767" i="6"/>
  <c r="AK767" i="6" s="1"/>
  <c r="C767" i="6"/>
  <c r="AS766" i="6"/>
  <c r="AQ766" i="6"/>
  <c r="AP766" i="6"/>
  <c r="AG766" i="6"/>
  <c r="AF766" i="6"/>
  <c r="W766" i="6"/>
  <c r="U766" i="6"/>
  <c r="N766" i="6"/>
  <c r="M766" i="6"/>
  <c r="L766" i="6"/>
  <c r="AH766" i="6" s="1"/>
  <c r="K766" i="6"/>
  <c r="J766" i="6"/>
  <c r="I766" i="6"/>
  <c r="H766" i="6"/>
  <c r="S766" i="6" s="1"/>
  <c r="G766" i="6"/>
  <c r="F766" i="6"/>
  <c r="AM766" i="6" s="1"/>
  <c r="E766" i="6"/>
  <c r="D766" i="6"/>
  <c r="C766" i="6"/>
  <c r="AT765" i="6"/>
  <c r="AS765" i="6"/>
  <c r="AR765" i="6"/>
  <c r="AK765" i="6"/>
  <c r="AG765" i="6"/>
  <c r="AF765" i="6"/>
  <c r="Z765" i="6"/>
  <c r="X765" i="6"/>
  <c r="V765" i="6"/>
  <c r="U765" i="6"/>
  <c r="O765" i="6"/>
  <c r="M765" i="6"/>
  <c r="AI765" i="6" s="1"/>
  <c r="L765" i="6"/>
  <c r="K765" i="6"/>
  <c r="J765" i="6"/>
  <c r="AQ765" i="6" s="1"/>
  <c r="I765" i="6"/>
  <c r="H765" i="6"/>
  <c r="G765" i="6"/>
  <c r="AC765" i="6" s="1"/>
  <c r="F765" i="6"/>
  <c r="E765" i="6"/>
  <c r="AA765" i="6" s="1"/>
  <c r="D765" i="6"/>
  <c r="C765" i="6"/>
  <c r="AQ764" i="6"/>
  <c r="AI764" i="6"/>
  <c r="AH764" i="6"/>
  <c r="AF764" i="6"/>
  <c r="AD764" i="6"/>
  <c r="Y764" i="6"/>
  <c r="W764" i="6"/>
  <c r="U764" i="6"/>
  <c r="R764" i="6"/>
  <c r="P764" i="6"/>
  <c r="N764" i="6"/>
  <c r="M764" i="6"/>
  <c r="L764" i="6"/>
  <c r="AS764" i="6" s="1"/>
  <c r="K764" i="6"/>
  <c r="J764" i="6"/>
  <c r="I764" i="6"/>
  <c r="AP764" i="6" s="1"/>
  <c r="H764" i="6"/>
  <c r="S764" i="6" s="1"/>
  <c r="G764" i="6"/>
  <c r="F764" i="6"/>
  <c r="AM764" i="6" s="1"/>
  <c r="E764" i="6"/>
  <c r="AA764" i="6" s="1"/>
  <c r="D764" i="6"/>
  <c r="C764" i="6"/>
  <c r="AJ764" i="6" s="1"/>
  <c r="AT763" i="6"/>
  <c r="AF763" i="6"/>
  <c r="AE763" i="6"/>
  <c r="AB763" i="6"/>
  <c r="X763" i="6"/>
  <c r="T763" i="6"/>
  <c r="O763" i="6"/>
  <c r="M763" i="6"/>
  <c r="AI763" i="6" s="1"/>
  <c r="L763" i="6"/>
  <c r="K763" i="6"/>
  <c r="AG763" i="6" s="1"/>
  <c r="J763" i="6"/>
  <c r="I763" i="6"/>
  <c r="AP763" i="6" s="1"/>
  <c r="H763" i="6"/>
  <c r="G763" i="6"/>
  <c r="AC763" i="6" s="1"/>
  <c r="F763" i="6"/>
  <c r="E763" i="6"/>
  <c r="D763" i="6"/>
  <c r="AK763" i="6" s="1"/>
  <c r="C763" i="6"/>
  <c r="AS762" i="6"/>
  <c r="AM762" i="6"/>
  <c r="AL762" i="6"/>
  <c r="AK762" i="6"/>
  <c r="AA762" i="6"/>
  <c r="Z762" i="6"/>
  <c r="P762" i="6"/>
  <c r="O762" i="6"/>
  <c r="N762" i="6"/>
  <c r="M762" i="6"/>
  <c r="L762" i="6"/>
  <c r="AH762" i="6" s="1"/>
  <c r="K762" i="6"/>
  <c r="J762" i="6"/>
  <c r="I762" i="6"/>
  <c r="H762" i="6"/>
  <c r="AD762" i="6" s="1"/>
  <c r="G762" i="6"/>
  <c r="F762" i="6"/>
  <c r="E762" i="6"/>
  <c r="D762" i="6"/>
  <c r="C762" i="6"/>
  <c r="AS761" i="6"/>
  <c r="AG761" i="6"/>
  <c r="AF761" i="6"/>
  <c r="Y761" i="6"/>
  <c r="V761" i="6"/>
  <c r="U761" i="6"/>
  <c r="M761" i="6"/>
  <c r="X761" i="6" s="1"/>
  <c r="L761" i="6"/>
  <c r="K761" i="6"/>
  <c r="AR761" i="6" s="1"/>
  <c r="J761" i="6"/>
  <c r="AQ761" i="6" s="1"/>
  <c r="I761" i="6"/>
  <c r="H761" i="6"/>
  <c r="G761" i="6"/>
  <c r="AC761" i="6" s="1"/>
  <c r="F761" i="6"/>
  <c r="E761" i="6"/>
  <c r="AA761" i="6" s="1"/>
  <c r="D761" i="6"/>
  <c r="C761" i="6"/>
  <c r="N761" i="6" s="1"/>
  <c r="AS760" i="6"/>
  <c r="AQ760" i="6"/>
  <c r="Z760" i="6"/>
  <c r="W760" i="6"/>
  <c r="U760" i="6"/>
  <c r="S760" i="6"/>
  <c r="M760" i="6"/>
  <c r="AI760" i="6" s="1"/>
  <c r="L760" i="6"/>
  <c r="AH760" i="6" s="1"/>
  <c r="K760" i="6"/>
  <c r="AG760" i="6" s="1"/>
  <c r="J760" i="6"/>
  <c r="AF760" i="6" s="1"/>
  <c r="I760" i="6"/>
  <c r="H760" i="6"/>
  <c r="AO760" i="6" s="1"/>
  <c r="G760" i="6"/>
  <c r="R760" i="6" s="1"/>
  <c r="F760" i="6"/>
  <c r="AM760" i="6" s="1"/>
  <c r="E760" i="6"/>
  <c r="D760" i="6"/>
  <c r="C760" i="6"/>
  <c r="Y760" i="6" s="1"/>
  <c r="AM759" i="6"/>
  <c r="AG759" i="6"/>
  <c r="AC759" i="6"/>
  <c r="AA759" i="6"/>
  <c r="S759" i="6"/>
  <c r="Q759" i="6"/>
  <c r="O759" i="6"/>
  <c r="M759" i="6"/>
  <c r="L759" i="6"/>
  <c r="AS759" i="6" s="1"/>
  <c r="K759" i="6"/>
  <c r="J759" i="6"/>
  <c r="I759" i="6"/>
  <c r="H759" i="6"/>
  <c r="AD759" i="6" s="1"/>
  <c r="G759" i="6"/>
  <c r="F759" i="6"/>
  <c r="AB759" i="6" s="1"/>
  <c r="E759" i="6"/>
  <c r="D759" i="6"/>
  <c r="C759" i="6"/>
  <c r="AS758" i="6"/>
  <c r="AQ758" i="6"/>
  <c r="AK758" i="6"/>
  <c r="AF758" i="6"/>
  <c r="AE758" i="6"/>
  <c r="U758" i="6"/>
  <c r="T758" i="6"/>
  <c r="S758" i="6"/>
  <c r="O758" i="6"/>
  <c r="M758" i="6"/>
  <c r="L758" i="6"/>
  <c r="K758" i="6"/>
  <c r="AG758" i="6" s="1"/>
  <c r="J758" i="6"/>
  <c r="I758" i="6"/>
  <c r="AP758" i="6" s="1"/>
  <c r="H758" i="6"/>
  <c r="AO758" i="6" s="1"/>
  <c r="G758" i="6"/>
  <c r="R758" i="6" s="1"/>
  <c r="F758" i="6"/>
  <c r="E758" i="6"/>
  <c r="D758" i="6"/>
  <c r="Z758" i="6" s="1"/>
  <c r="C758" i="6"/>
  <c r="N758" i="6" s="1"/>
  <c r="AQ757" i="6"/>
  <c r="AO757" i="6"/>
  <c r="AC757" i="6"/>
  <c r="AA757" i="6"/>
  <c r="Z757" i="6"/>
  <c r="X757" i="6"/>
  <c r="M757" i="6"/>
  <c r="L757" i="6"/>
  <c r="K757" i="6"/>
  <c r="AR757" i="6" s="1"/>
  <c r="J757" i="6"/>
  <c r="I757" i="6"/>
  <c r="H757" i="6"/>
  <c r="AD757" i="6" s="1"/>
  <c r="G757" i="6"/>
  <c r="F757" i="6"/>
  <c r="E757" i="6"/>
  <c r="D757" i="6"/>
  <c r="C757" i="6"/>
  <c r="Y757" i="6" s="1"/>
  <c r="AK756" i="6"/>
  <c r="AF756" i="6"/>
  <c r="Y756" i="6"/>
  <c r="W756" i="6"/>
  <c r="S756" i="6"/>
  <c r="M756" i="6"/>
  <c r="L756" i="6"/>
  <c r="K756" i="6"/>
  <c r="V756" i="6" s="1"/>
  <c r="J756" i="6"/>
  <c r="AQ756" i="6" s="1"/>
  <c r="I756" i="6"/>
  <c r="AE756" i="6" s="1"/>
  <c r="H756" i="6"/>
  <c r="G756" i="6"/>
  <c r="F756" i="6"/>
  <c r="AM756" i="6" s="1"/>
  <c r="E756" i="6"/>
  <c r="D756" i="6"/>
  <c r="C756" i="6"/>
  <c r="AJ756" i="6" s="1"/>
  <c r="AQ755" i="6"/>
  <c r="AO755" i="6"/>
  <c r="AK755" i="6"/>
  <c r="Z755" i="6"/>
  <c r="X755" i="6"/>
  <c r="V755" i="6"/>
  <c r="U755" i="6"/>
  <c r="O755" i="6"/>
  <c r="M755" i="6"/>
  <c r="L755" i="6"/>
  <c r="K755" i="6"/>
  <c r="J755" i="6"/>
  <c r="AF755" i="6" s="1"/>
  <c r="I755" i="6"/>
  <c r="T755" i="6" s="1"/>
  <c r="H755" i="6"/>
  <c r="G755" i="6"/>
  <c r="F755" i="6"/>
  <c r="E755" i="6"/>
  <c r="D755" i="6"/>
  <c r="C755" i="6"/>
  <c r="AJ755" i="6" s="1"/>
  <c r="AS754" i="6"/>
  <c r="AF754" i="6"/>
  <c r="AE754" i="6"/>
  <c r="AD754" i="6"/>
  <c r="T754" i="6"/>
  <c r="S754" i="6"/>
  <c r="P754" i="6"/>
  <c r="O754" i="6"/>
  <c r="M754" i="6"/>
  <c r="L754" i="6"/>
  <c r="K754" i="6"/>
  <c r="J754" i="6"/>
  <c r="I754" i="6"/>
  <c r="AP754" i="6" s="1"/>
  <c r="H754" i="6"/>
  <c r="AO754" i="6" s="1"/>
  <c r="G754" i="6"/>
  <c r="R754" i="6" s="1"/>
  <c r="F754" i="6"/>
  <c r="E754" i="6"/>
  <c r="AA754" i="6" s="1"/>
  <c r="D754" i="6"/>
  <c r="Z754" i="6" s="1"/>
  <c r="C754" i="6"/>
  <c r="N754" i="6" s="1"/>
  <c r="AQ753" i="6"/>
  <c r="AM753" i="6"/>
  <c r="AF753" i="6"/>
  <c r="Z753" i="6"/>
  <c r="V753" i="6"/>
  <c r="Q753" i="6"/>
  <c r="O753" i="6"/>
  <c r="M753" i="6"/>
  <c r="L753" i="6"/>
  <c r="K753" i="6"/>
  <c r="AG753" i="6" s="1"/>
  <c r="J753" i="6"/>
  <c r="U753" i="6" s="1"/>
  <c r="I753" i="6"/>
  <c r="H753" i="6"/>
  <c r="AD753" i="6" s="1"/>
  <c r="G753" i="6"/>
  <c r="AC753" i="6" s="1"/>
  <c r="F753" i="6"/>
  <c r="AB753" i="6" s="1"/>
  <c r="E753" i="6"/>
  <c r="P753" i="6" s="1"/>
  <c r="D753" i="6"/>
  <c r="AK753" i="6" s="1"/>
  <c r="C753" i="6"/>
  <c r="AS752" i="6"/>
  <c r="AQ752" i="6"/>
  <c r="AF752" i="6"/>
  <c r="Y752" i="6"/>
  <c r="U752" i="6"/>
  <c r="M752" i="6"/>
  <c r="L752" i="6"/>
  <c r="AH752" i="6" s="1"/>
  <c r="K752" i="6"/>
  <c r="V752" i="6" s="1"/>
  <c r="J752" i="6"/>
  <c r="I752" i="6"/>
  <c r="H752" i="6"/>
  <c r="G752" i="6"/>
  <c r="F752" i="6"/>
  <c r="AM752" i="6" s="1"/>
  <c r="E752" i="6"/>
  <c r="D752" i="6"/>
  <c r="AK752" i="6" s="1"/>
  <c r="C752" i="6"/>
  <c r="AJ752" i="6" s="1"/>
  <c r="AK751" i="6"/>
  <c r="AJ751" i="6"/>
  <c r="AG751" i="6"/>
  <c r="AF751" i="6"/>
  <c r="X751" i="6"/>
  <c r="V751" i="6"/>
  <c r="T751" i="6"/>
  <c r="O751" i="6"/>
  <c r="M751" i="6"/>
  <c r="L751" i="6"/>
  <c r="K751" i="6"/>
  <c r="AR751" i="6" s="1"/>
  <c r="J751" i="6"/>
  <c r="AQ751" i="6" s="1"/>
  <c r="I751" i="6"/>
  <c r="H751" i="6"/>
  <c r="G751" i="6"/>
  <c r="F751" i="6"/>
  <c r="E751" i="6"/>
  <c r="D751" i="6"/>
  <c r="Z751" i="6" s="1"/>
  <c r="C751" i="6"/>
  <c r="AQ750" i="6"/>
  <c r="AK750" i="6"/>
  <c r="AG750" i="6"/>
  <c r="AF750" i="6"/>
  <c r="AE750" i="6"/>
  <c r="AD750" i="6"/>
  <c r="V750" i="6"/>
  <c r="U750" i="6"/>
  <c r="S750" i="6"/>
  <c r="O750" i="6"/>
  <c r="M750" i="6"/>
  <c r="AI750" i="6" s="1"/>
  <c r="L750" i="6"/>
  <c r="K750" i="6"/>
  <c r="AR750" i="6" s="1"/>
  <c r="J750" i="6"/>
  <c r="I750" i="6"/>
  <c r="AP750" i="6" s="1"/>
  <c r="H750" i="6"/>
  <c r="AO750" i="6" s="1"/>
  <c r="G750" i="6"/>
  <c r="R750" i="6" s="1"/>
  <c r="F750" i="6"/>
  <c r="E750" i="6"/>
  <c r="D750" i="6"/>
  <c r="Z750" i="6" s="1"/>
  <c r="C750" i="6"/>
  <c r="N750" i="6" s="1"/>
  <c r="AT749" i="6"/>
  <c r="AS749" i="6"/>
  <c r="AR749" i="6"/>
  <c r="AM749" i="6"/>
  <c r="AF749" i="6"/>
  <c r="AB749" i="6"/>
  <c r="U749" i="6"/>
  <c r="Q749" i="6"/>
  <c r="O749" i="6"/>
  <c r="M749" i="6"/>
  <c r="AI749" i="6" s="1"/>
  <c r="L749" i="6"/>
  <c r="W749" i="6" s="1"/>
  <c r="K749" i="6"/>
  <c r="AG749" i="6" s="1"/>
  <c r="J749" i="6"/>
  <c r="AQ749" i="6" s="1"/>
  <c r="I749" i="6"/>
  <c r="AP749" i="6" s="1"/>
  <c r="H749" i="6"/>
  <c r="G749" i="6"/>
  <c r="AC749" i="6" s="1"/>
  <c r="F749" i="6"/>
  <c r="E749" i="6"/>
  <c r="P749" i="6" s="1"/>
  <c r="D749" i="6"/>
  <c r="C749" i="6"/>
  <c r="Y749" i="6" s="1"/>
  <c r="AT748" i="6"/>
  <c r="AE748" i="6"/>
  <c r="W748" i="6"/>
  <c r="T748" i="6"/>
  <c r="M748" i="6"/>
  <c r="X748" i="6" s="1"/>
  <c r="L748" i="6"/>
  <c r="AS748" i="6" s="1"/>
  <c r="K748" i="6"/>
  <c r="J748" i="6"/>
  <c r="I748" i="6"/>
  <c r="AP748" i="6" s="1"/>
  <c r="H748" i="6"/>
  <c r="AO748" i="6" s="1"/>
  <c r="G748" i="6"/>
  <c r="F748" i="6"/>
  <c r="E748" i="6"/>
  <c r="D748" i="6"/>
  <c r="Z748" i="6" s="1"/>
  <c r="C748" i="6"/>
  <c r="AS747" i="6"/>
  <c r="AR747" i="6"/>
  <c r="AM747" i="6"/>
  <c r="AL747" i="6"/>
  <c r="AJ747" i="6"/>
  <c r="AB747" i="6"/>
  <c r="S747" i="6"/>
  <c r="Q747" i="6"/>
  <c r="N747" i="6"/>
  <c r="M747" i="6"/>
  <c r="L747" i="6"/>
  <c r="W747" i="6" s="1"/>
  <c r="K747" i="6"/>
  <c r="V747" i="6" s="1"/>
  <c r="J747" i="6"/>
  <c r="I747" i="6"/>
  <c r="H747" i="6"/>
  <c r="G747" i="6"/>
  <c r="F747" i="6"/>
  <c r="E747" i="6"/>
  <c r="D747" i="6"/>
  <c r="C747" i="6"/>
  <c r="Y747" i="6" s="1"/>
  <c r="AT746" i="6"/>
  <c r="AS746" i="6"/>
  <c r="AK746" i="6"/>
  <c r="AH746" i="6"/>
  <c r="AF746" i="6"/>
  <c r="Z746" i="6"/>
  <c r="U746" i="6"/>
  <c r="T746" i="6"/>
  <c r="S746" i="6"/>
  <c r="P746" i="6"/>
  <c r="O746" i="6"/>
  <c r="M746" i="6"/>
  <c r="L746" i="6"/>
  <c r="W746" i="6" s="1"/>
  <c r="K746" i="6"/>
  <c r="J746" i="6"/>
  <c r="AQ746" i="6" s="1"/>
  <c r="I746" i="6"/>
  <c r="H746" i="6"/>
  <c r="G746" i="6"/>
  <c r="R746" i="6" s="1"/>
  <c r="F746" i="6"/>
  <c r="E746" i="6"/>
  <c r="D746" i="6"/>
  <c r="C746" i="6"/>
  <c r="AR745" i="6"/>
  <c r="AM745" i="6"/>
  <c r="AL745" i="6"/>
  <c r="AB745" i="6"/>
  <c r="AA745" i="6"/>
  <c r="Z745" i="6"/>
  <c r="Y745" i="6"/>
  <c r="T745" i="6"/>
  <c r="S745" i="6"/>
  <c r="N745" i="6"/>
  <c r="M745" i="6"/>
  <c r="L745" i="6"/>
  <c r="K745" i="6"/>
  <c r="V745" i="6" s="1"/>
  <c r="J745" i="6"/>
  <c r="U745" i="6" s="1"/>
  <c r="I745" i="6"/>
  <c r="H745" i="6"/>
  <c r="G745" i="6"/>
  <c r="F745" i="6"/>
  <c r="Q745" i="6" s="1"/>
  <c r="E745" i="6"/>
  <c r="P745" i="6" s="1"/>
  <c r="D745" i="6"/>
  <c r="O745" i="6" s="1"/>
  <c r="C745" i="6"/>
  <c r="AJ745" i="6" s="1"/>
  <c r="AR744" i="6"/>
  <c r="AN744" i="6"/>
  <c r="AM744" i="6"/>
  <c r="AD744" i="6"/>
  <c r="AB744" i="6"/>
  <c r="S744" i="6"/>
  <c r="R744" i="6"/>
  <c r="Q744" i="6"/>
  <c r="O744" i="6"/>
  <c r="M744" i="6"/>
  <c r="X744" i="6" s="1"/>
  <c r="L744" i="6"/>
  <c r="K744" i="6"/>
  <c r="J744" i="6"/>
  <c r="U744" i="6" s="1"/>
  <c r="I744" i="6"/>
  <c r="H744" i="6"/>
  <c r="AO744" i="6" s="1"/>
  <c r="G744" i="6"/>
  <c r="AC744" i="6" s="1"/>
  <c r="F744" i="6"/>
  <c r="E744" i="6"/>
  <c r="AL744" i="6" s="1"/>
  <c r="D744" i="6"/>
  <c r="C744" i="6"/>
  <c r="N744" i="6" s="1"/>
  <c r="AS743" i="6"/>
  <c r="AR743" i="6"/>
  <c r="AL743" i="6"/>
  <c r="AE743" i="6"/>
  <c r="Y743" i="6"/>
  <c r="P743" i="6"/>
  <c r="M743" i="6"/>
  <c r="L743" i="6"/>
  <c r="K743" i="6"/>
  <c r="AG743" i="6" s="1"/>
  <c r="J743" i="6"/>
  <c r="I743" i="6"/>
  <c r="H743" i="6"/>
  <c r="G743" i="6"/>
  <c r="F743" i="6"/>
  <c r="E743" i="6"/>
  <c r="AA743" i="6" s="1"/>
  <c r="D743" i="6"/>
  <c r="C743" i="6"/>
  <c r="N743" i="6" s="1"/>
  <c r="AP742" i="6"/>
  <c r="AE742" i="6"/>
  <c r="AD742" i="6"/>
  <c r="T742" i="6"/>
  <c r="S742" i="6"/>
  <c r="M742" i="6"/>
  <c r="L742" i="6"/>
  <c r="AH742" i="6" s="1"/>
  <c r="K742" i="6"/>
  <c r="J742" i="6"/>
  <c r="AQ742" i="6" s="1"/>
  <c r="I742" i="6"/>
  <c r="H742" i="6"/>
  <c r="AO742" i="6" s="1"/>
  <c r="G742" i="6"/>
  <c r="AC742" i="6" s="1"/>
  <c r="F742" i="6"/>
  <c r="E742" i="6"/>
  <c r="D742" i="6"/>
  <c r="AK742" i="6" s="1"/>
  <c r="C742" i="6"/>
  <c r="Y742" i="6" s="1"/>
  <c r="AQ741" i="6"/>
  <c r="AP741" i="6"/>
  <c r="AK741" i="6"/>
  <c r="AD741" i="6"/>
  <c r="Y741" i="6"/>
  <c r="V741" i="6"/>
  <c r="U741" i="6"/>
  <c r="T741" i="6"/>
  <c r="N741" i="6"/>
  <c r="M741" i="6"/>
  <c r="AI741" i="6" s="1"/>
  <c r="L741" i="6"/>
  <c r="K741" i="6"/>
  <c r="J741" i="6"/>
  <c r="AF741" i="6" s="1"/>
  <c r="I741" i="6"/>
  <c r="AE741" i="6" s="1"/>
  <c r="H741" i="6"/>
  <c r="G741" i="6"/>
  <c r="F741" i="6"/>
  <c r="E741" i="6"/>
  <c r="D741" i="6"/>
  <c r="C741" i="6"/>
  <c r="AJ741" i="6" s="1"/>
  <c r="AR740" i="6"/>
  <c r="AQ740" i="6"/>
  <c r="AP740" i="6"/>
  <c r="AA740" i="6"/>
  <c r="V740" i="6"/>
  <c r="S740" i="6"/>
  <c r="M740" i="6"/>
  <c r="L740" i="6"/>
  <c r="AH740" i="6" s="1"/>
  <c r="K740" i="6"/>
  <c r="AG740" i="6" s="1"/>
  <c r="J740" i="6"/>
  <c r="I740" i="6"/>
  <c r="H740" i="6"/>
  <c r="AO740" i="6" s="1"/>
  <c r="G740" i="6"/>
  <c r="AC740" i="6" s="1"/>
  <c r="F740" i="6"/>
  <c r="E740" i="6"/>
  <c r="AL740" i="6" s="1"/>
  <c r="D740" i="6"/>
  <c r="C740" i="6"/>
  <c r="Y740" i="6" s="1"/>
  <c r="AQ739" i="6"/>
  <c r="U739" i="6"/>
  <c r="T739" i="6"/>
  <c r="M739" i="6"/>
  <c r="L739" i="6"/>
  <c r="K739" i="6"/>
  <c r="J739" i="6"/>
  <c r="AF739" i="6" s="1"/>
  <c r="I739" i="6"/>
  <c r="AP739" i="6" s="1"/>
  <c r="H739" i="6"/>
  <c r="AD739" i="6" s="1"/>
  <c r="G739" i="6"/>
  <c r="F739" i="6"/>
  <c r="E739" i="6"/>
  <c r="D739" i="6"/>
  <c r="AK739" i="6" s="1"/>
  <c r="C739" i="6"/>
  <c r="N739" i="6" s="1"/>
  <c r="AO738" i="6"/>
  <c r="AE738" i="6"/>
  <c r="AD738" i="6"/>
  <c r="T738" i="6"/>
  <c r="S738" i="6"/>
  <c r="M738" i="6"/>
  <c r="L738" i="6"/>
  <c r="AH738" i="6" s="1"/>
  <c r="K738" i="6"/>
  <c r="J738" i="6"/>
  <c r="AQ738" i="6" s="1"/>
  <c r="I738" i="6"/>
  <c r="AP738" i="6" s="1"/>
  <c r="H738" i="6"/>
  <c r="G738" i="6"/>
  <c r="F738" i="6"/>
  <c r="E738" i="6"/>
  <c r="D738" i="6"/>
  <c r="O738" i="6" s="1"/>
  <c r="C738" i="6"/>
  <c r="Y738" i="6" s="1"/>
  <c r="AP737" i="6"/>
  <c r="AJ737" i="6"/>
  <c r="U737" i="6"/>
  <c r="M737" i="6"/>
  <c r="L737" i="6"/>
  <c r="K737" i="6"/>
  <c r="J737" i="6"/>
  <c r="AF737" i="6" s="1"/>
  <c r="I737" i="6"/>
  <c r="H737" i="6"/>
  <c r="G737" i="6"/>
  <c r="F737" i="6"/>
  <c r="E737" i="6"/>
  <c r="D737" i="6"/>
  <c r="AK737" i="6" s="1"/>
  <c r="C737" i="6"/>
  <c r="N737" i="6" s="1"/>
  <c r="AR736" i="6"/>
  <c r="AO736" i="6"/>
  <c r="AK736" i="6"/>
  <c r="AE736" i="6"/>
  <c r="AC736" i="6"/>
  <c r="Z736" i="6"/>
  <c r="V736" i="6"/>
  <c r="O736" i="6"/>
  <c r="M736" i="6"/>
  <c r="L736" i="6"/>
  <c r="AH736" i="6" s="1"/>
  <c r="K736" i="6"/>
  <c r="AG736" i="6" s="1"/>
  <c r="J736" i="6"/>
  <c r="AQ736" i="6" s="1"/>
  <c r="I736" i="6"/>
  <c r="T736" i="6" s="1"/>
  <c r="H736" i="6"/>
  <c r="AD736" i="6" s="1"/>
  <c r="G736" i="6"/>
  <c r="F736" i="6"/>
  <c r="E736" i="6"/>
  <c r="AL736" i="6" s="1"/>
  <c r="D736" i="6"/>
  <c r="C736" i="6"/>
  <c r="Y736" i="6" s="1"/>
  <c r="AQ735" i="6"/>
  <c r="AP735" i="6"/>
  <c r="AK735" i="6"/>
  <c r="AJ735" i="6"/>
  <c r="Y735" i="6"/>
  <c r="V735" i="6"/>
  <c r="N735" i="6"/>
  <c r="M735" i="6"/>
  <c r="AI735" i="6" s="1"/>
  <c r="L735" i="6"/>
  <c r="K735" i="6"/>
  <c r="J735" i="6"/>
  <c r="I735" i="6"/>
  <c r="T735" i="6" s="1"/>
  <c r="H735" i="6"/>
  <c r="AD735" i="6" s="1"/>
  <c r="G735" i="6"/>
  <c r="F735" i="6"/>
  <c r="E735" i="6"/>
  <c r="P735" i="6" s="1"/>
  <c r="D735" i="6"/>
  <c r="C735" i="6"/>
  <c r="AO734" i="6"/>
  <c r="AK734" i="6"/>
  <c r="AE734" i="6"/>
  <c r="AD734" i="6"/>
  <c r="AA734" i="6"/>
  <c r="Z734" i="6"/>
  <c r="M734" i="6"/>
  <c r="L734" i="6"/>
  <c r="AH734" i="6" s="1"/>
  <c r="K734" i="6"/>
  <c r="J734" i="6"/>
  <c r="AQ734" i="6" s="1"/>
  <c r="I734" i="6"/>
  <c r="AP734" i="6" s="1"/>
  <c r="H734" i="6"/>
  <c r="S734" i="6" s="1"/>
  <c r="G734" i="6"/>
  <c r="AC734" i="6" s="1"/>
  <c r="F734" i="6"/>
  <c r="E734" i="6"/>
  <c r="AL734" i="6" s="1"/>
  <c r="D734" i="6"/>
  <c r="O734" i="6" s="1"/>
  <c r="C734" i="6"/>
  <c r="Y734" i="6" s="1"/>
  <c r="AP733" i="6"/>
  <c r="AL733" i="6"/>
  <c r="AK733" i="6"/>
  <c r="AJ733" i="6"/>
  <c r="Y733" i="6"/>
  <c r="V733" i="6"/>
  <c r="N733" i="6"/>
  <c r="M733" i="6"/>
  <c r="L733" i="6"/>
  <c r="K733" i="6"/>
  <c r="J733" i="6"/>
  <c r="I733" i="6"/>
  <c r="T733" i="6" s="1"/>
  <c r="H733" i="6"/>
  <c r="S733" i="6" s="1"/>
  <c r="G733" i="6"/>
  <c r="F733" i="6"/>
  <c r="AB733" i="6" s="1"/>
  <c r="E733" i="6"/>
  <c r="AA733" i="6" s="1"/>
  <c r="D733" i="6"/>
  <c r="C733" i="6"/>
  <c r="AQ732" i="6"/>
  <c r="AP732" i="6"/>
  <c r="AL732" i="6"/>
  <c r="AK732" i="6"/>
  <c r="AB732" i="6"/>
  <c r="AA732" i="6"/>
  <c r="Q732" i="6"/>
  <c r="O732" i="6"/>
  <c r="M732" i="6"/>
  <c r="L732" i="6"/>
  <c r="AH732" i="6" s="1"/>
  <c r="K732" i="6"/>
  <c r="AG732" i="6" s="1"/>
  <c r="J732" i="6"/>
  <c r="I732" i="6"/>
  <c r="H732" i="6"/>
  <c r="S732" i="6" s="1"/>
  <c r="G732" i="6"/>
  <c r="F732" i="6"/>
  <c r="AM732" i="6" s="1"/>
  <c r="E732" i="6"/>
  <c r="P732" i="6" s="1"/>
  <c r="D732" i="6"/>
  <c r="Z732" i="6" s="1"/>
  <c r="C732" i="6"/>
  <c r="Y732" i="6" s="1"/>
  <c r="AR731" i="6"/>
  <c r="AL731" i="6"/>
  <c r="AI731" i="6"/>
  <c r="AG731" i="6"/>
  <c r="X731" i="6"/>
  <c r="V731" i="6"/>
  <c r="U731" i="6"/>
  <c r="M731" i="6"/>
  <c r="AT731" i="6" s="1"/>
  <c r="L731" i="6"/>
  <c r="AH731" i="6" s="1"/>
  <c r="K731" i="6"/>
  <c r="J731" i="6"/>
  <c r="I731" i="6"/>
  <c r="H731" i="6"/>
  <c r="AD731" i="6" s="1"/>
  <c r="G731" i="6"/>
  <c r="F731" i="6"/>
  <c r="AB731" i="6" s="1"/>
  <c r="E731" i="6"/>
  <c r="AA731" i="6" s="1"/>
  <c r="D731" i="6"/>
  <c r="C731" i="6"/>
  <c r="AT730" i="6"/>
  <c r="AP730" i="6"/>
  <c r="AI730" i="6"/>
  <c r="W730" i="6"/>
  <c r="T730" i="6"/>
  <c r="R730" i="6"/>
  <c r="M730" i="6"/>
  <c r="X730" i="6" s="1"/>
  <c r="L730" i="6"/>
  <c r="K730" i="6"/>
  <c r="J730" i="6"/>
  <c r="I730" i="6"/>
  <c r="AE730" i="6" s="1"/>
  <c r="H730" i="6"/>
  <c r="G730" i="6"/>
  <c r="AC730" i="6" s="1"/>
  <c r="F730" i="6"/>
  <c r="E730" i="6"/>
  <c r="D730" i="6"/>
  <c r="O730" i="6" s="1"/>
  <c r="C730" i="6"/>
  <c r="AC729" i="6"/>
  <c r="AB729" i="6"/>
  <c r="W729" i="6"/>
  <c r="N729" i="6"/>
  <c r="M729" i="6"/>
  <c r="L729" i="6"/>
  <c r="K729" i="6"/>
  <c r="J729" i="6"/>
  <c r="I729" i="6"/>
  <c r="H729" i="6"/>
  <c r="G729" i="6"/>
  <c r="R729" i="6" s="1"/>
  <c r="F729" i="6"/>
  <c r="E729" i="6"/>
  <c r="P729" i="6" s="1"/>
  <c r="D729" i="6"/>
  <c r="C729" i="6"/>
  <c r="Y729" i="6" s="1"/>
  <c r="AT728" i="6"/>
  <c r="AS728" i="6"/>
  <c r="AI728" i="6"/>
  <c r="AH728" i="6"/>
  <c r="AD728" i="6"/>
  <c r="AC728" i="6"/>
  <c r="AA728" i="6"/>
  <c r="V728" i="6"/>
  <c r="Q728" i="6"/>
  <c r="M728" i="6"/>
  <c r="X728" i="6" s="1"/>
  <c r="L728" i="6"/>
  <c r="W728" i="6" s="1"/>
  <c r="K728" i="6"/>
  <c r="J728" i="6"/>
  <c r="I728" i="6"/>
  <c r="H728" i="6"/>
  <c r="G728" i="6"/>
  <c r="F728" i="6"/>
  <c r="AB728" i="6" s="1"/>
  <c r="E728" i="6"/>
  <c r="AL728" i="6" s="1"/>
  <c r="D728" i="6"/>
  <c r="C728" i="6"/>
  <c r="AT727" i="6"/>
  <c r="AJ727" i="6"/>
  <c r="AI727" i="6"/>
  <c r="AH727" i="6"/>
  <c r="AD727" i="6"/>
  <c r="AB727" i="6"/>
  <c r="X727" i="6"/>
  <c r="R727" i="6"/>
  <c r="Q727" i="6"/>
  <c r="M727" i="6"/>
  <c r="L727" i="6"/>
  <c r="AS727" i="6" s="1"/>
  <c r="K727" i="6"/>
  <c r="AR727" i="6" s="1"/>
  <c r="J727" i="6"/>
  <c r="I727" i="6"/>
  <c r="H727" i="6"/>
  <c r="G727" i="6"/>
  <c r="AC727" i="6" s="1"/>
  <c r="F727" i="6"/>
  <c r="AM727" i="6" s="1"/>
  <c r="E727" i="6"/>
  <c r="P727" i="6" s="1"/>
  <c r="D727" i="6"/>
  <c r="C727" i="6"/>
  <c r="Y727" i="6" s="1"/>
  <c r="AP726" i="6"/>
  <c r="AO726" i="6"/>
  <c r="AM726" i="6"/>
  <c r="AI726" i="6"/>
  <c r="AC726" i="6"/>
  <c r="AB726" i="6"/>
  <c r="P726" i="6"/>
  <c r="O726" i="6"/>
  <c r="M726" i="6"/>
  <c r="L726" i="6"/>
  <c r="K726" i="6"/>
  <c r="J726" i="6"/>
  <c r="I726" i="6"/>
  <c r="T726" i="6" s="1"/>
  <c r="H726" i="6"/>
  <c r="G726" i="6"/>
  <c r="R726" i="6" s="1"/>
  <c r="F726" i="6"/>
  <c r="Q726" i="6" s="1"/>
  <c r="E726" i="6"/>
  <c r="AL726" i="6" s="1"/>
  <c r="D726" i="6"/>
  <c r="C726" i="6"/>
  <c r="AT725" i="6"/>
  <c r="AO725" i="6"/>
  <c r="AN725" i="6"/>
  <c r="AI725" i="6"/>
  <c r="X725" i="6"/>
  <c r="U725" i="6"/>
  <c r="S725" i="6"/>
  <c r="Q725" i="6"/>
  <c r="M725" i="6"/>
  <c r="L725" i="6"/>
  <c r="AS725" i="6" s="1"/>
  <c r="K725" i="6"/>
  <c r="J725" i="6"/>
  <c r="I725" i="6"/>
  <c r="H725" i="6"/>
  <c r="AD725" i="6" s="1"/>
  <c r="G725" i="6"/>
  <c r="R725" i="6" s="1"/>
  <c r="F725" i="6"/>
  <c r="E725" i="6"/>
  <c r="P725" i="6" s="1"/>
  <c r="D725" i="6"/>
  <c r="C725" i="6"/>
  <c r="AT724" i="6"/>
  <c r="AP724" i="6"/>
  <c r="AO724" i="6"/>
  <c r="AD724" i="6"/>
  <c r="AC724" i="6"/>
  <c r="W724" i="6"/>
  <c r="R724" i="6"/>
  <c r="M724" i="6"/>
  <c r="X724" i="6" s="1"/>
  <c r="L724" i="6"/>
  <c r="K724" i="6"/>
  <c r="V724" i="6" s="1"/>
  <c r="J724" i="6"/>
  <c r="I724" i="6"/>
  <c r="T724" i="6" s="1"/>
  <c r="H724" i="6"/>
  <c r="S724" i="6" s="1"/>
  <c r="G724" i="6"/>
  <c r="AN724" i="6" s="1"/>
  <c r="F724" i="6"/>
  <c r="E724" i="6"/>
  <c r="D724" i="6"/>
  <c r="O724" i="6" s="1"/>
  <c r="C724" i="6"/>
  <c r="AT723" i="6"/>
  <c r="AI723" i="6"/>
  <c r="AH723" i="6"/>
  <c r="X723" i="6"/>
  <c r="W723" i="6"/>
  <c r="Q723" i="6"/>
  <c r="P723" i="6"/>
  <c r="M723" i="6"/>
  <c r="L723" i="6"/>
  <c r="AS723" i="6" s="1"/>
  <c r="K723" i="6"/>
  <c r="J723" i="6"/>
  <c r="I723" i="6"/>
  <c r="H723" i="6"/>
  <c r="S723" i="6" s="1"/>
  <c r="G723" i="6"/>
  <c r="R723" i="6" s="1"/>
  <c r="F723" i="6"/>
  <c r="AM723" i="6" s="1"/>
  <c r="E723" i="6"/>
  <c r="D723" i="6"/>
  <c r="C723" i="6"/>
  <c r="AT722" i="6"/>
  <c r="AN722" i="6"/>
  <c r="AI722" i="6"/>
  <c r="AD722" i="6"/>
  <c r="AC722" i="6"/>
  <c r="O722" i="6"/>
  <c r="M722" i="6"/>
  <c r="X722" i="6" s="1"/>
  <c r="L722" i="6"/>
  <c r="K722" i="6"/>
  <c r="V722" i="6" s="1"/>
  <c r="J722" i="6"/>
  <c r="I722" i="6"/>
  <c r="H722" i="6"/>
  <c r="S722" i="6" s="1"/>
  <c r="G722" i="6"/>
  <c r="R722" i="6" s="1"/>
  <c r="F722" i="6"/>
  <c r="AM722" i="6" s="1"/>
  <c r="E722" i="6"/>
  <c r="D722" i="6"/>
  <c r="C722" i="6"/>
  <c r="AN721" i="6"/>
  <c r="AM721" i="6"/>
  <c r="AJ721" i="6"/>
  <c r="AC721" i="6"/>
  <c r="Q721" i="6"/>
  <c r="M721" i="6"/>
  <c r="L721" i="6"/>
  <c r="K721" i="6"/>
  <c r="J721" i="6"/>
  <c r="I721" i="6"/>
  <c r="H721" i="6"/>
  <c r="G721" i="6"/>
  <c r="R721" i="6" s="1"/>
  <c r="F721" i="6"/>
  <c r="AB721" i="6" s="1"/>
  <c r="E721" i="6"/>
  <c r="P721" i="6" s="1"/>
  <c r="D721" i="6"/>
  <c r="C721" i="6"/>
  <c r="N721" i="6" s="1"/>
  <c r="AT720" i="6"/>
  <c r="AP720" i="6"/>
  <c r="AO720" i="6"/>
  <c r="AI720" i="6"/>
  <c r="R720" i="6"/>
  <c r="M720" i="6"/>
  <c r="X720" i="6" s="1"/>
  <c r="L720" i="6"/>
  <c r="K720" i="6"/>
  <c r="J720" i="6"/>
  <c r="I720" i="6"/>
  <c r="T720" i="6" s="1"/>
  <c r="H720" i="6"/>
  <c r="S720" i="6" s="1"/>
  <c r="G720" i="6"/>
  <c r="F720" i="6"/>
  <c r="E720" i="6"/>
  <c r="D720" i="6"/>
  <c r="O720" i="6" s="1"/>
  <c r="C720" i="6"/>
  <c r="AS719" i="6"/>
  <c r="AO719" i="6"/>
  <c r="AJ719" i="6"/>
  <c r="AI719" i="6"/>
  <c r="AB719" i="6"/>
  <c r="X719" i="6"/>
  <c r="W719" i="6"/>
  <c r="S719" i="6"/>
  <c r="M719" i="6"/>
  <c r="AT719" i="6" s="1"/>
  <c r="L719" i="6"/>
  <c r="AH719" i="6" s="1"/>
  <c r="K719" i="6"/>
  <c r="V719" i="6" s="1"/>
  <c r="J719" i="6"/>
  <c r="U719" i="6" s="1"/>
  <c r="I719" i="6"/>
  <c r="H719" i="6"/>
  <c r="AD719" i="6" s="1"/>
  <c r="G719" i="6"/>
  <c r="F719" i="6"/>
  <c r="Q719" i="6" s="1"/>
  <c r="E719" i="6"/>
  <c r="P719" i="6" s="1"/>
  <c r="D719" i="6"/>
  <c r="C719" i="6"/>
  <c r="N719" i="6" s="1"/>
  <c r="AI718" i="6"/>
  <c r="M718" i="6"/>
  <c r="X718" i="6" s="1"/>
  <c r="L718" i="6"/>
  <c r="AS718" i="6" s="1"/>
  <c r="K718" i="6"/>
  <c r="V718" i="6" s="1"/>
  <c r="J718" i="6"/>
  <c r="I718" i="6"/>
  <c r="H718" i="6"/>
  <c r="S718" i="6" s="1"/>
  <c r="G718" i="6"/>
  <c r="F718" i="6"/>
  <c r="E718" i="6"/>
  <c r="D718" i="6"/>
  <c r="O718" i="6" s="1"/>
  <c r="C718" i="6"/>
  <c r="AM717" i="6"/>
  <c r="AJ717" i="6"/>
  <c r="AH717" i="6"/>
  <c r="AC717" i="6"/>
  <c r="AB717" i="6"/>
  <c r="Q717" i="6"/>
  <c r="P717" i="6"/>
  <c r="M717" i="6"/>
  <c r="L717" i="6"/>
  <c r="K717" i="6"/>
  <c r="J717" i="6"/>
  <c r="I717" i="6"/>
  <c r="H717" i="6"/>
  <c r="G717" i="6"/>
  <c r="F717" i="6"/>
  <c r="E717" i="6"/>
  <c r="D717" i="6"/>
  <c r="C717" i="6"/>
  <c r="N717" i="6" s="1"/>
  <c r="AS716" i="6"/>
  <c r="AN716" i="6"/>
  <c r="AH716" i="6"/>
  <c r="AD716" i="6"/>
  <c r="R716" i="6"/>
  <c r="P716" i="6"/>
  <c r="M716" i="6"/>
  <c r="AT716" i="6" s="1"/>
  <c r="L716" i="6"/>
  <c r="W716" i="6" s="1"/>
  <c r="K716" i="6"/>
  <c r="V716" i="6" s="1"/>
  <c r="J716" i="6"/>
  <c r="I716" i="6"/>
  <c r="T716" i="6" s="1"/>
  <c r="H716" i="6"/>
  <c r="S716" i="6" s="1"/>
  <c r="G716" i="6"/>
  <c r="AC716" i="6" s="1"/>
  <c r="F716" i="6"/>
  <c r="E716" i="6"/>
  <c r="AL716" i="6" s="1"/>
  <c r="D716" i="6"/>
  <c r="O716" i="6" s="1"/>
  <c r="C716" i="6"/>
  <c r="AT715" i="6"/>
  <c r="AO715" i="6"/>
  <c r="AN715" i="6"/>
  <c r="AJ715" i="6"/>
  <c r="AI715" i="6"/>
  <c r="X715" i="6"/>
  <c r="W715" i="6"/>
  <c r="V715" i="6"/>
  <c r="S715" i="6"/>
  <c r="Q715" i="6"/>
  <c r="M715" i="6"/>
  <c r="L715" i="6"/>
  <c r="AH715" i="6" s="1"/>
  <c r="K715" i="6"/>
  <c r="J715" i="6"/>
  <c r="I715" i="6"/>
  <c r="H715" i="6"/>
  <c r="AD715" i="6" s="1"/>
  <c r="G715" i="6"/>
  <c r="F715" i="6"/>
  <c r="AM715" i="6" s="1"/>
  <c r="E715" i="6"/>
  <c r="P715" i="6" s="1"/>
  <c r="D715" i="6"/>
  <c r="C715" i="6"/>
  <c r="N715" i="6" s="1"/>
  <c r="AT714" i="6"/>
  <c r="AP714" i="6"/>
  <c r="AI714" i="6"/>
  <c r="AH714" i="6"/>
  <c r="W714" i="6"/>
  <c r="Q714" i="6"/>
  <c r="P714" i="6"/>
  <c r="M714" i="6"/>
  <c r="X714" i="6" s="1"/>
  <c r="L714" i="6"/>
  <c r="AS714" i="6" s="1"/>
  <c r="K714" i="6"/>
  <c r="J714" i="6"/>
  <c r="I714" i="6"/>
  <c r="T714" i="6" s="1"/>
  <c r="H714" i="6"/>
  <c r="G714" i="6"/>
  <c r="F714" i="6"/>
  <c r="AM714" i="6" s="1"/>
  <c r="E714" i="6"/>
  <c r="AL714" i="6" s="1"/>
  <c r="D714" i="6"/>
  <c r="C714" i="6"/>
  <c r="AT713" i="6"/>
  <c r="AM713" i="6"/>
  <c r="AJ713" i="6"/>
  <c r="AI713" i="6"/>
  <c r="AB713" i="6"/>
  <c r="X713" i="6"/>
  <c r="S713" i="6"/>
  <c r="Q713" i="6"/>
  <c r="M713" i="6"/>
  <c r="L713" i="6"/>
  <c r="K713" i="6"/>
  <c r="J713" i="6"/>
  <c r="U713" i="6" s="1"/>
  <c r="I713" i="6"/>
  <c r="H713" i="6"/>
  <c r="AO713" i="6" s="1"/>
  <c r="G713" i="6"/>
  <c r="F713" i="6"/>
  <c r="E713" i="6"/>
  <c r="P713" i="6" s="1"/>
  <c r="D713" i="6"/>
  <c r="C713" i="6"/>
  <c r="N713" i="6" s="1"/>
  <c r="AP712" i="6"/>
  <c r="AN712" i="6"/>
  <c r="AI712" i="6"/>
  <c r="AH712" i="6"/>
  <c r="R712" i="6"/>
  <c r="M712" i="6"/>
  <c r="L712" i="6"/>
  <c r="AS712" i="6" s="1"/>
  <c r="K712" i="6"/>
  <c r="V712" i="6" s="1"/>
  <c r="J712" i="6"/>
  <c r="I712" i="6"/>
  <c r="T712" i="6" s="1"/>
  <c r="H712" i="6"/>
  <c r="G712" i="6"/>
  <c r="AC712" i="6" s="1"/>
  <c r="F712" i="6"/>
  <c r="Q712" i="6" s="1"/>
  <c r="E712" i="6"/>
  <c r="D712" i="6"/>
  <c r="C712" i="6"/>
  <c r="AO711" i="6"/>
  <c r="AJ711" i="6"/>
  <c r="AI711" i="6"/>
  <c r="AD711" i="6"/>
  <c r="AB711" i="6"/>
  <c r="AA711" i="6"/>
  <c r="S711" i="6"/>
  <c r="Q711" i="6"/>
  <c r="M711" i="6"/>
  <c r="L711" i="6"/>
  <c r="K711" i="6"/>
  <c r="AR711" i="6" s="1"/>
  <c r="J711" i="6"/>
  <c r="U711" i="6" s="1"/>
  <c r="I711" i="6"/>
  <c r="H711" i="6"/>
  <c r="G711" i="6"/>
  <c r="F711" i="6"/>
  <c r="AM711" i="6" s="1"/>
  <c r="E711" i="6"/>
  <c r="AL711" i="6" s="1"/>
  <c r="D711" i="6"/>
  <c r="C711" i="6"/>
  <c r="AN710" i="6"/>
  <c r="AM710" i="6"/>
  <c r="AC710" i="6"/>
  <c r="AA710" i="6"/>
  <c r="Q710" i="6"/>
  <c r="P710" i="6"/>
  <c r="M710" i="6"/>
  <c r="L710" i="6"/>
  <c r="AS710" i="6" s="1"/>
  <c r="K710" i="6"/>
  <c r="J710" i="6"/>
  <c r="U710" i="6" s="1"/>
  <c r="I710" i="6"/>
  <c r="H710" i="6"/>
  <c r="S710" i="6" s="1"/>
  <c r="G710" i="6"/>
  <c r="R710" i="6" s="1"/>
  <c r="F710" i="6"/>
  <c r="AB710" i="6" s="1"/>
  <c r="E710" i="6"/>
  <c r="AL710" i="6" s="1"/>
  <c r="D710" i="6"/>
  <c r="O710" i="6" s="1"/>
  <c r="C710" i="6"/>
  <c r="AT709" i="6"/>
  <c r="AS709" i="6"/>
  <c r="AO709" i="6"/>
  <c r="AN709" i="6"/>
  <c r="AM709" i="6"/>
  <c r="AH709" i="6"/>
  <c r="W709" i="6"/>
  <c r="V709" i="6"/>
  <c r="R709" i="6"/>
  <c r="Q709" i="6"/>
  <c r="M709" i="6"/>
  <c r="L709" i="6"/>
  <c r="K709" i="6"/>
  <c r="J709" i="6"/>
  <c r="I709" i="6"/>
  <c r="AE709" i="6" s="1"/>
  <c r="H709" i="6"/>
  <c r="S709" i="6" s="1"/>
  <c r="G709" i="6"/>
  <c r="AC709" i="6" s="1"/>
  <c r="F709" i="6"/>
  <c r="AB709" i="6" s="1"/>
  <c r="E709" i="6"/>
  <c r="D709" i="6"/>
  <c r="O709" i="6" s="1"/>
  <c r="C709" i="6"/>
  <c r="AJ709" i="6" s="1"/>
  <c r="AT708" i="6"/>
  <c r="AO708" i="6"/>
  <c r="AI708" i="6"/>
  <c r="AD708" i="6"/>
  <c r="X708" i="6"/>
  <c r="U708" i="6"/>
  <c r="R708" i="6"/>
  <c r="N708" i="6"/>
  <c r="M708" i="6"/>
  <c r="L708" i="6"/>
  <c r="K708" i="6"/>
  <c r="J708" i="6"/>
  <c r="I708" i="6"/>
  <c r="H708" i="6"/>
  <c r="S708" i="6" s="1"/>
  <c r="G708" i="6"/>
  <c r="F708" i="6"/>
  <c r="E708" i="6"/>
  <c r="D708" i="6"/>
  <c r="O708" i="6" s="1"/>
  <c r="C708" i="6"/>
  <c r="Y708" i="6" s="1"/>
  <c r="AJ707" i="6"/>
  <c r="AF707" i="6"/>
  <c r="AA707" i="6"/>
  <c r="X707" i="6"/>
  <c r="V707" i="6"/>
  <c r="U707" i="6"/>
  <c r="M707" i="6"/>
  <c r="AI707" i="6" s="1"/>
  <c r="L707" i="6"/>
  <c r="K707" i="6"/>
  <c r="AR707" i="6" s="1"/>
  <c r="J707" i="6"/>
  <c r="AQ707" i="6" s="1"/>
  <c r="I707" i="6"/>
  <c r="H707" i="6"/>
  <c r="G707" i="6"/>
  <c r="AC707" i="6" s="1"/>
  <c r="F707" i="6"/>
  <c r="E707" i="6"/>
  <c r="D707" i="6"/>
  <c r="O707" i="6" s="1"/>
  <c r="C707" i="6"/>
  <c r="AO706" i="6"/>
  <c r="AN706" i="6"/>
  <c r="AF706" i="6"/>
  <c r="AA706" i="6"/>
  <c r="U706" i="6"/>
  <c r="T706" i="6"/>
  <c r="M706" i="6"/>
  <c r="L706" i="6"/>
  <c r="K706" i="6"/>
  <c r="J706" i="6"/>
  <c r="AQ706" i="6" s="1"/>
  <c r="I706" i="6"/>
  <c r="AE706" i="6" s="1"/>
  <c r="H706" i="6"/>
  <c r="G706" i="6"/>
  <c r="R706" i="6" s="1"/>
  <c r="F706" i="6"/>
  <c r="E706" i="6"/>
  <c r="D706" i="6"/>
  <c r="C706" i="6"/>
  <c r="AT705" i="6"/>
  <c r="AR705" i="6"/>
  <c r="AL705" i="6"/>
  <c r="AI705" i="6"/>
  <c r="AD705" i="6"/>
  <c r="AC705" i="6"/>
  <c r="X705" i="6"/>
  <c r="V705" i="6"/>
  <c r="R705" i="6"/>
  <c r="P705" i="6"/>
  <c r="M705" i="6"/>
  <c r="L705" i="6"/>
  <c r="K705" i="6"/>
  <c r="AG705" i="6" s="1"/>
  <c r="J705" i="6"/>
  <c r="U705" i="6" s="1"/>
  <c r="I705" i="6"/>
  <c r="AP705" i="6" s="1"/>
  <c r="H705" i="6"/>
  <c r="AO705" i="6" s="1"/>
  <c r="G705" i="6"/>
  <c r="AN705" i="6" s="1"/>
  <c r="F705" i="6"/>
  <c r="E705" i="6"/>
  <c r="AA705" i="6" s="1"/>
  <c r="D705" i="6"/>
  <c r="Z705" i="6" s="1"/>
  <c r="C705" i="6"/>
  <c r="Y705" i="6" s="1"/>
  <c r="AN704" i="6"/>
  <c r="AM704" i="6"/>
  <c r="AL704" i="6"/>
  <c r="AF704" i="6"/>
  <c r="AA704" i="6"/>
  <c r="R704" i="6"/>
  <c r="P704" i="6"/>
  <c r="M704" i="6"/>
  <c r="L704" i="6"/>
  <c r="K704" i="6"/>
  <c r="J704" i="6"/>
  <c r="I704" i="6"/>
  <c r="T704" i="6" s="1"/>
  <c r="H704" i="6"/>
  <c r="G704" i="6"/>
  <c r="AC704" i="6" s="1"/>
  <c r="F704" i="6"/>
  <c r="Q704" i="6" s="1"/>
  <c r="E704" i="6"/>
  <c r="D704" i="6"/>
  <c r="AK704" i="6" s="1"/>
  <c r="C704" i="6"/>
  <c r="AS703" i="6"/>
  <c r="AQ703" i="6"/>
  <c r="AP703" i="6"/>
  <c r="AJ703" i="6"/>
  <c r="Z703" i="6"/>
  <c r="X703" i="6"/>
  <c r="T703" i="6"/>
  <c r="P703" i="6"/>
  <c r="M703" i="6"/>
  <c r="AT703" i="6" s="1"/>
  <c r="L703" i="6"/>
  <c r="K703" i="6"/>
  <c r="AG703" i="6" s="1"/>
  <c r="J703" i="6"/>
  <c r="U703" i="6" s="1"/>
  <c r="I703" i="6"/>
  <c r="AE703" i="6" s="1"/>
  <c r="H703" i="6"/>
  <c r="AO703" i="6" s="1"/>
  <c r="G703" i="6"/>
  <c r="AC703" i="6" s="1"/>
  <c r="F703" i="6"/>
  <c r="E703" i="6"/>
  <c r="D703" i="6"/>
  <c r="C703" i="6"/>
  <c r="AR702" i="6"/>
  <c r="AJ702" i="6"/>
  <c r="AH702" i="6"/>
  <c r="AG702" i="6"/>
  <c r="W702" i="6"/>
  <c r="V702" i="6"/>
  <c r="R702" i="6"/>
  <c r="N702" i="6"/>
  <c r="M702" i="6"/>
  <c r="L702" i="6"/>
  <c r="AS702" i="6" s="1"/>
  <c r="K702" i="6"/>
  <c r="J702" i="6"/>
  <c r="I702" i="6"/>
  <c r="AP702" i="6" s="1"/>
  <c r="H702" i="6"/>
  <c r="G702" i="6"/>
  <c r="F702" i="6"/>
  <c r="E702" i="6"/>
  <c r="D702" i="6"/>
  <c r="C702" i="6"/>
  <c r="Y702" i="6" s="1"/>
  <c r="AN701" i="6"/>
  <c r="AG701" i="6"/>
  <c r="AE701" i="6"/>
  <c r="AA701" i="6"/>
  <c r="M701" i="6"/>
  <c r="L701" i="6"/>
  <c r="K701" i="6"/>
  <c r="J701" i="6"/>
  <c r="AQ701" i="6" s="1"/>
  <c r="I701" i="6"/>
  <c r="AP701" i="6" s="1"/>
  <c r="H701" i="6"/>
  <c r="S701" i="6" s="1"/>
  <c r="G701" i="6"/>
  <c r="AC701" i="6" s="1"/>
  <c r="F701" i="6"/>
  <c r="AB701" i="6" s="1"/>
  <c r="E701" i="6"/>
  <c r="D701" i="6"/>
  <c r="AK701" i="6" s="1"/>
  <c r="C701" i="6"/>
  <c r="AN700" i="6"/>
  <c r="AL700" i="6"/>
  <c r="AD700" i="6"/>
  <c r="AC700" i="6"/>
  <c r="Y700" i="6"/>
  <c r="O700" i="6"/>
  <c r="M700" i="6"/>
  <c r="L700" i="6"/>
  <c r="K700" i="6"/>
  <c r="J700" i="6"/>
  <c r="I700" i="6"/>
  <c r="AP700" i="6" s="1"/>
  <c r="H700" i="6"/>
  <c r="G700" i="6"/>
  <c r="R700" i="6" s="1"/>
  <c r="F700" i="6"/>
  <c r="E700" i="6"/>
  <c r="D700" i="6"/>
  <c r="Z700" i="6" s="1"/>
  <c r="C700" i="6"/>
  <c r="AS699" i="6"/>
  <c r="AR699" i="6"/>
  <c r="AP699" i="6"/>
  <c r="AI699" i="6"/>
  <c r="AE699" i="6"/>
  <c r="W699" i="6"/>
  <c r="T699" i="6"/>
  <c r="S699" i="6"/>
  <c r="Q699" i="6"/>
  <c r="P699" i="6"/>
  <c r="O699" i="6"/>
  <c r="M699" i="6"/>
  <c r="AT699" i="6" s="1"/>
  <c r="L699" i="6"/>
  <c r="AH699" i="6" s="1"/>
  <c r="K699" i="6"/>
  <c r="AG699" i="6" s="1"/>
  <c r="J699" i="6"/>
  <c r="I699" i="6"/>
  <c r="H699" i="6"/>
  <c r="AD699" i="6" s="1"/>
  <c r="G699" i="6"/>
  <c r="F699" i="6"/>
  <c r="AB699" i="6" s="1"/>
  <c r="E699" i="6"/>
  <c r="AA699" i="6" s="1"/>
  <c r="D699" i="6"/>
  <c r="C699" i="6"/>
  <c r="AT698" i="6"/>
  <c r="AS698" i="6"/>
  <c r="AH698" i="6"/>
  <c r="Z698" i="6"/>
  <c r="W698" i="6"/>
  <c r="V698" i="6"/>
  <c r="P698" i="6"/>
  <c r="N698" i="6"/>
  <c r="M698" i="6"/>
  <c r="L698" i="6"/>
  <c r="K698" i="6"/>
  <c r="AG698" i="6" s="1"/>
  <c r="J698" i="6"/>
  <c r="U698" i="6" s="1"/>
  <c r="I698" i="6"/>
  <c r="H698" i="6"/>
  <c r="AO698" i="6" s="1"/>
  <c r="G698" i="6"/>
  <c r="AN698" i="6" s="1"/>
  <c r="F698" i="6"/>
  <c r="E698" i="6"/>
  <c r="AA698" i="6" s="1"/>
  <c r="D698" i="6"/>
  <c r="O698" i="6" s="1"/>
  <c r="C698" i="6"/>
  <c r="AT697" i="6"/>
  <c r="AI697" i="6"/>
  <c r="AB697" i="6"/>
  <c r="Q697" i="6"/>
  <c r="M697" i="6"/>
  <c r="X697" i="6" s="1"/>
  <c r="L697" i="6"/>
  <c r="K697" i="6"/>
  <c r="J697" i="6"/>
  <c r="I697" i="6"/>
  <c r="AP697" i="6" s="1"/>
  <c r="H697" i="6"/>
  <c r="G697" i="6"/>
  <c r="AN697" i="6" s="1"/>
  <c r="F697" i="6"/>
  <c r="AM697" i="6" s="1"/>
  <c r="E697" i="6"/>
  <c r="D697" i="6"/>
  <c r="Z697" i="6" s="1"/>
  <c r="C697" i="6"/>
  <c r="N697" i="6" s="1"/>
  <c r="AN696" i="6"/>
  <c r="AH696" i="6"/>
  <c r="AG696" i="6"/>
  <c r="AC696" i="6"/>
  <c r="N696" i="6"/>
  <c r="M696" i="6"/>
  <c r="L696" i="6"/>
  <c r="AS696" i="6" s="1"/>
  <c r="K696" i="6"/>
  <c r="AR696" i="6" s="1"/>
  <c r="J696" i="6"/>
  <c r="I696" i="6"/>
  <c r="T696" i="6" s="1"/>
  <c r="H696" i="6"/>
  <c r="AO696" i="6" s="1"/>
  <c r="G696" i="6"/>
  <c r="R696" i="6" s="1"/>
  <c r="F696" i="6"/>
  <c r="E696" i="6"/>
  <c r="AA696" i="6" s="1"/>
  <c r="D696" i="6"/>
  <c r="C696" i="6"/>
  <c r="AJ696" i="6" s="1"/>
  <c r="AQ695" i="6"/>
  <c r="AM695" i="6"/>
  <c r="AL695" i="6"/>
  <c r="AH695" i="6"/>
  <c r="AF695" i="6"/>
  <c r="AB695" i="6"/>
  <c r="AA695" i="6"/>
  <c r="Q695" i="6"/>
  <c r="P695" i="6"/>
  <c r="N695" i="6"/>
  <c r="M695" i="6"/>
  <c r="L695" i="6"/>
  <c r="K695" i="6"/>
  <c r="J695" i="6"/>
  <c r="U695" i="6" s="1"/>
  <c r="I695" i="6"/>
  <c r="H695" i="6"/>
  <c r="G695" i="6"/>
  <c r="F695" i="6"/>
  <c r="E695" i="6"/>
  <c r="D695" i="6"/>
  <c r="AK695" i="6" s="1"/>
  <c r="C695" i="6"/>
  <c r="AR694" i="6"/>
  <c r="AN694" i="6"/>
  <c r="AF694" i="6"/>
  <c r="V694" i="6"/>
  <c r="U694" i="6"/>
  <c r="T694" i="6"/>
  <c r="M694" i="6"/>
  <c r="AT694" i="6" s="1"/>
  <c r="L694" i="6"/>
  <c r="K694" i="6"/>
  <c r="AG694" i="6" s="1"/>
  <c r="J694" i="6"/>
  <c r="AQ694" i="6" s="1"/>
  <c r="I694" i="6"/>
  <c r="H694" i="6"/>
  <c r="G694" i="6"/>
  <c r="F694" i="6"/>
  <c r="E694" i="6"/>
  <c r="AL694" i="6" s="1"/>
  <c r="D694" i="6"/>
  <c r="O694" i="6" s="1"/>
  <c r="C694" i="6"/>
  <c r="N694" i="6" s="1"/>
  <c r="AT693" i="6"/>
  <c r="AL693" i="6"/>
  <c r="Z693" i="6"/>
  <c r="W693" i="6"/>
  <c r="S693" i="6"/>
  <c r="P693" i="6"/>
  <c r="O693" i="6"/>
  <c r="M693" i="6"/>
  <c r="X693" i="6" s="1"/>
  <c r="L693" i="6"/>
  <c r="AS693" i="6" s="1"/>
  <c r="K693" i="6"/>
  <c r="AG693" i="6" s="1"/>
  <c r="J693" i="6"/>
  <c r="U693" i="6" s="1"/>
  <c r="I693" i="6"/>
  <c r="T693" i="6" s="1"/>
  <c r="H693" i="6"/>
  <c r="G693" i="6"/>
  <c r="F693" i="6"/>
  <c r="Q693" i="6" s="1"/>
  <c r="E693" i="6"/>
  <c r="AA693" i="6" s="1"/>
  <c r="D693" i="6"/>
  <c r="AK693" i="6" s="1"/>
  <c r="C693" i="6"/>
  <c r="AC692" i="6"/>
  <c r="Z692" i="6"/>
  <c r="N692" i="6"/>
  <c r="M692" i="6"/>
  <c r="L692" i="6"/>
  <c r="K692" i="6"/>
  <c r="J692" i="6"/>
  <c r="AF692" i="6" s="1"/>
  <c r="I692" i="6"/>
  <c r="H692" i="6"/>
  <c r="AO692" i="6" s="1"/>
  <c r="G692" i="6"/>
  <c r="F692" i="6"/>
  <c r="E692" i="6"/>
  <c r="AA692" i="6" s="1"/>
  <c r="D692" i="6"/>
  <c r="O692" i="6" s="1"/>
  <c r="C692" i="6"/>
  <c r="AJ692" i="6" s="1"/>
  <c r="AN691" i="6"/>
  <c r="AM691" i="6"/>
  <c r="AL691" i="6"/>
  <c r="AE691" i="6"/>
  <c r="AB691" i="6"/>
  <c r="V691" i="6"/>
  <c r="T691" i="6"/>
  <c r="Q691" i="6"/>
  <c r="P691" i="6"/>
  <c r="M691" i="6"/>
  <c r="L691" i="6"/>
  <c r="K691" i="6"/>
  <c r="AG691" i="6" s="1"/>
  <c r="J691" i="6"/>
  <c r="AF691" i="6" s="1"/>
  <c r="I691" i="6"/>
  <c r="AP691" i="6" s="1"/>
  <c r="H691" i="6"/>
  <c r="S691" i="6" s="1"/>
  <c r="G691" i="6"/>
  <c r="F691" i="6"/>
  <c r="E691" i="6"/>
  <c r="AA691" i="6" s="1"/>
  <c r="D691" i="6"/>
  <c r="C691" i="6"/>
  <c r="N691" i="6" s="1"/>
  <c r="AS690" i="6"/>
  <c r="AR690" i="6"/>
  <c r="AN690" i="6"/>
  <c r="AK690" i="6"/>
  <c r="Y690" i="6"/>
  <c r="W690" i="6"/>
  <c r="V690" i="6"/>
  <c r="N690" i="6"/>
  <c r="M690" i="6"/>
  <c r="AT690" i="6" s="1"/>
  <c r="L690" i="6"/>
  <c r="AH690" i="6" s="1"/>
  <c r="K690" i="6"/>
  <c r="AG690" i="6" s="1"/>
  <c r="J690" i="6"/>
  <c r="AF690" i="6" s="1"/>
  <c r="I690" i="6"/>
  <c r="T690" i="6" s="1"/>
  <c r="H690" i="6"/>
  <c r="AO690" i="6" s="1"/>
  <c r="G690" i="6"/>
  <c r="R690" i="6" s="1"/>
  <c r="F690" i="6"/>
  <c r="E690" i="6"/>
  <c r="AA690" i="6" s="1"/>
  <c r="D690" i="6"/>
  <c r="O690" i="6" s="1"/>
  <c r="C690" i="6"/>
  <c r="AJ690" i="6" s="1"/>
  <c r="AT689" i="6"/>
  <c r="AH689" i="6"/>
  <c r="AF689" i="6"/>
  <c r="AB689" i="6"/>
  <c r="Q689" i="6"/>
  <c r="N689" i="6"/>
  <c r="M689" i="6"/>
  <c r="L689" i="6"/>
  <c r="AS689" i="6" s="1"/>
  <c r="K689" i="6"/>
  <c r="V689" i="6" s="1"/>
  <c r="J689" i="6"/>
  <c r="I689" i="6"/>
  <c r="H689" i="6"/>
  <c r="G689" i="6"/>
  <c r="F689" i="6"/>
  <c r="AM689" i="6" s="1"/>
  <c r="E689" i="6"/>
  <c r="D689" i="6"/>
  <c r="AK689" i="6" s="1"/>
  <c r="C689" i="6"/>
  <c r="AN688" i="6"/>
  <c r="AL688" i="6"/>
  <c r="AH688" i="6"/>
  <c r="AG688" i="6"/>
  <c r="AC688" i="6"/>
  <c r="Y688" i="6"/>
  <c r="W688" i="6"/>
  <c r="Q688" i="6"/>
  <c r="P688" i="6"/>
  <c r="N688" i="6"/>
  <c r="M688" i="6"/>
  <c r="L688" i="6"/>
  <c r="AS688" i="6" s="1"/>
  <c r="K688" i="6"/>
  <c r="V688" i="6" s="1"/>
  <c r="J688" i="6"/>
  <c r="AQ688" i="6" s="1"/>
  <c r="I688" i="6"/>
  <c r="T688" i="6" s="1"/>
  <c r="H688" i="6"/>
  <c r="G688" i="6"/>
  <c r="R688" i="6" s="1"/>
  <c r="F688" i="6"/>
  <c r="AM688" i="6" s="1"/>
  <c r="E688" i="6"/>
  <c r="AA688" i="6" s="1"/>
  <c r="D688" i="6"/>
  <c r="C688" i="6"/>
  <c r="AJ688" i="6" s="1"/>
  <c r="AT687" i="6"/>
  <c r="AQ687" i="6"/>
  <c r="AI687" i="6"/>
  <c r="AH687" i="6"/>
  <c r="AA687" i="6"/>
  <c r="Z687" i="6"/>
  <c r="X687" i="6"/>
  <c r="W687" i="6"/>
  <c r="P687" i="6"/>
  <c r="O687" i="6"/>
  <c r="M687" i="6"/>
  <c r="L687" i="6"/>
  <c r="AS687" i="6" s="1"/>
  <c r="K687" i="6"/>
  <c r="V687" i="6" s="1"/>
  <c r="J687" i="6"/>
  <c r="I687" i="6"/>
  <c r="H687" i="6"/>
  <c r="G687" i="6"/>
  <c r="AN687" i="6" s="1"/>
  <c r="F687" i="6"/>
  <c r="E687" i="6"/>
  <c r="AL687" i="6" s="1"/>
  <c r="D687" i="6"/>
  <c r="AK687" i="6" s="1"/>
  <c r="C687" i="6"/>
  <c r="N687" i="6" s="1"/>
  <c r="AL686" i="6"/>
  <c r="AG686" i="6"/>
  <c r="Y686" i="6"/>
  <c r="V686" i="6"/>
  <c r="U686" i="6"/>
  <c r="T686" i="6"/>
  <c r="P686" i="6"/>
  <c r="N686" i="6"/>
  <c r="M686" i="6"/>
  <c r="AT686" i="6" s="1"/>
  <c r="L686" i="6"/>
  <c r="AH686" i="6" s="1"/>
  <c r="K686" i="6"/>
  <c r="AR686" i="6" s="1"/>
  <c r="J686" i="6"/>
  <c r="AQ686" i="6" s="1"/>
  <c r="I686" i="6"/>
  <c r="H686" i="6"/>
  <c r="G686" i="6"/>
  <c r="F686" i="6"/>
  <c r="E686" i="6"/>
  <c r="AA686" i="6" s="1"/>
  <c r="D686" i="6"/>
  <c r="O686" i="6" s="1"/>
  <c r="C686" i="6"/>
  <c r="AJ686" i="6" s="1"/>
  <c r="AT685" i="6"/>
  <c r="AQ685" i="6"/>
  <c r="AL685" i="6"/>
  <c r="AH685" i="6"/>
  <c r="AF685" i="6"/>
  <c r="Z685" i="6"/>
  <c r="X685" i="6"/>
  <c r="W685" i="6"/>
  <c r="P685" i="6"/>
  <c r="N685" i="6"/>
  <c r="M685" i="6"/>
  <c r="AI685" i="6" s="1"/>
  <c r="L685" i="6"/>
  <c r="AS685" i="6" s="1"/>
  <c r="K685" i="6"/>
  <c r="J685" i="6"/>
  <c r="U685" i="6" s="1"/>
  <c r="I685" i="6"/>
  <c r="H685" i="6"/>
  <c r="G685" i="6"/>
  <c r="AN685" i="6" s="1"/>
  <c r="F685" i="6"/>
  <c r="AB685" i="6" s="1"/>
  <c r="E685" i="6"/>
  <c r="AA685" i="6" s="1"/>
  <c r="D685" i="6"/>
  <c r="C685" i="6"/>
  <c r="AS684" i="6"/>
  <c r="AG684" i="6"/>
  <c r="AB684" i="6"/>
  <c r="Y684" i="6"/>
  <c r="W684" i="6"/>
  <c r="V684" i="6"/>
  <c r="P684" i="6"/>
  <c r="N684" i="6"/>
  <c r="M684" i="6"/>
  <c r="AT684" i="6" s="1"/>
  <c r="L684" i="6"/>
  <c r="AH684" i="6" s="1"/>
  <c r="K684" i="6"/>
  <c r="AR684" i="6" s="1"/>
  <c r="J684" i="6"/>
  <c r="I684" i="6"/>
  <c r="H684" i="6"/>
  <c r="G684" i="6"/>
  <c r="F684" i="6"/>
  <c r="E684" i="6"/>
  <c r="AA684" i="6" s="1"/>
  <c r="D684" i="6"/>
  <c r="O684" i="6" s="1"/>
  <c r="C684" i="6"/>
  <c r="AJ684" i="6" s="1"/>
  <c r="AT683" i="6"/>
  <c r="AM683" i="6"/>
  <c r="AH683" i="6"/>
  <c r="AA683" i="6"/>
  <c r="X683" i="6"/>
  <c r="Q683" i="6"/>
  <c r="P683" i="6"/>
  <c r="M683" i="6"/>
  <c r="AI683" i="6" s="1"/>
  <c r="L683" i="6"/>
  <c r="AS683" i="6" s="1"/>
  <c r="K683" i="6"/>
  <c r="V683" i="6" s="1"/>
  <c r="J683" i="6"/>
  <c r="I683" i="6"/>
  <c r="H683" i="6"/>
  <c r="G683" i="6"/>
  <c r="AN683" i="6" s="1"/>
  <c r="F683" i="6"/>
  <c r="AB683" i="6" s="1"/>
  <c r="E683" i="6"/>
  <c r="AL683" i="6" s="1"/>
  <c r="D683" i="6"/>
  <c r="C683" i="6"/>
  <c r="N683" i="6" s="1"/>
  <c r="AS682" i="6"/>
  <c r="AR682" i="6"/>
  <c r="AL682" i="6"/>
  <c r="AH682" i="6"/>
  <c r="AG682" i="6"/>
  <c r="Y682" i="6"/>
  <c r="W682" i="6"/>
  <c r="V682" i="6"/>
  <c r="R682" i="6"/>
  <c r="P682" i="6"/>
  <c r="M682" i="6"/>
  <c r="L682" i="6"/>
  <c r="K682" i="6"/>
  <c r="J682" i="6"/>
  <c r="I682" i="6"/>
  <c r="T682" i="6" s="1"/>
  <c r="H682" i="6"/>
  <c r="G682" i="6"/>
  <c r="F682" i="6"/>
  <c r="E682" i="6"/>
  <c r="AA682" i="6" s="1"/>
  <c r="D682" i="6"/>
  <c r="O682" i="6" s="1"/>
  <c r="C682" i="6"/>
  <c r="AJ682" i="6" s="1"/>
  <c r="AT681" i="6"/>
  <c r="AI681" i="6"/>
  <c r="AE681" i="6"/>
  <c r="AB681" i="6"/>
  <c r="AA681" i="6"/>
  <c r="X681" i="6"/>
  <c r="Q681" i="6"/>
  <c r="P681" i="6"/>
  <c r="M681" i="6"/>
  <c r="L681" i="6"/>
  <c r="K681" i="6"/>
  <c r="AG681" i="6" s="1"/>
  <c r="J681" i="6"/>
  <c r="U681" i="6" s="1"/>
  <c r="I681" i="6"/>
  <c r="H681" i="6"/>
  <c r="S681" i="6" s="1"/>
  <c r="G681" i="6"/>
  <c r="AN681" i="6" s="1"/>
  <c r="F681" i="6"/>
  <c r="AM681" i="6" s="1"/>
  <c r="E681" i="6"/>
  <c r="AL681" i="6" s="1"/>
  <c r="D681" i="6"/>
  <c r="C681" i="6"/>
  <c r="AP680" i="6"/>
  <c r="AL680" i="6"/>
  <c r="AK680" i="6"/>
  <c r="AH680" i="6"/>
  <c r="AG680" i="6"/>
  <c r="Y680" i="6"/>
  <c r="W680" i="6"/>
  <c r="V680" i="6"/>
  <c r="N680" i="6"/>
  <c r="M680" i="6"/>
  <c r="L680" i="6"/>
  <c r="AS680" i="6" s="1"/>
  <c r="K680" i="6"/>
  <c r="AR680" i="6" s="1"/>
  <c r="J680" i="6"/>
  <c r="U680" i="6" s="1"/>
  <c r="I680" i="6"/>
  <c r="AE680" i="6" s="1"/>
  <c r="H680" i="6"/>
  <c r="G680" i="6"/>
  <c r="F680" i="6"/>
  <c r="E680" i="6"/>
  <c r="AA680" i="6" s="1"/>
  <c r="D680" i="6"/>
  <c r="C680" i="6"/>
  <c r="AJ680" i="6" s="1"/>
  <c r="AQ679" i="6"/>
  <c r="AN679" i="6"/>
  <c r="AJ679" i="6"/>
  <c r="AF679" i="6"/>
  <c r="AC679" i="6"/>
  <c r="AB679" i="6"/>
  <c r="V679" i="6"/>
  <c r="U679" i="6"/>
  <c r="N679" i="6"/>
  <c r="M679" i="6"/>
  <c r="L679" i="6"/>
  <c r="AS679" i="6" s="1"/>
  <c r="K679" i="6"/>
  <c r="J679" i="6"/>
  <c r="I679" i="6"/>
  <c r="H679" i="6"/>
  <c r="G679" i="6"/>
  <c r="R679" i="6" s="1"/>
  <c r="F679" i="6"/>
  <c r="E679" i="6"/>
  <c r="D679" i="6"/>
  <c r="O679" i="6" s="1"/>
  <c r="C679" i="6"/>
  <c r="Y679" i="6" s="1"/>
  <c r="AR678" i="6"/>
  <c r="AG678" i="6"/>
  <c r="AC678" i="6"/>
  <c r="W678" i="6"/>
  <c r="V678" i="6"/>
  <c r="M678" i="6"/>
  <c r="X678" i="6" s="1"/>
  <c r="L678" i="6"/>
  <c r="AH678" i="6" s="1"/>
  <c r="K678" i="6"/>
  <c r="J678" i="6"/>
  <c r="I678" i="6"/>
  <c r="H678" i="6"/>
  <c r="G678" i="6"/>
  <c r="F678" i="6"/>
  <c r="E678" i="6"/>
  <c r="AA678" i="6" s="1"/>
  <c r="D678" i="6"/>
  <c r="Z678" i="6" s="1"/>
  <c r="C678" i="6"/>
  <c r="AT677" i="6"/>
  <c r="AS677" i="6"/>
  <c r="AO677" i="6"/>
  <c r="AL677" i="6"/>
  <c r="AI677" i="6"/>
  <c r="AH677" i="6"/>
  <c r="X677" i="6"/>
  <c r="W677" i="6"/>
  <c r="P677" i="6"/>
  <c r="N677" i="6"/>
  <c r="M677" i="6"/>
  <c r="L677" i="6"/>
  <c r="K677" i="6"/>
  <c r="J677" i="6"/>
  <c r="I677" i="6"/>
  <c r="AE677" i="6" s="1"/>
  <c r="H677" i="6"/>
  <c r="AD677" i="6" s="1"/>
  <c r="G677" i="6"/>
  <c r="F677" i="6"/>
  <c r="E677" i="6"/>
  <c r="AA677" i="6" s="1"/>
  <c r="D677" i="6"/>
  <c r="C677" i="6"/>
  <c r="Y677" i="6" s="1"/>
  <c r="AT676" i="6"/>
  <c r="AP676" i="6"/>
  <c r="AI676" i="6"/>
  <c r="AH676" i="6"/>
  <c r="W676" i="6"/>
  <c r="Q676" i="6"/>
  <c r="O676" i="6"/>
  <c r="M676" i="6"/>
  <c r="X676" i="6" s="1"/>
  <c r="L676" i="6"/>
  <c r="AS676" i="6" s="1"/>
  <c r="K676" i="6"/>
  <c r="AR676" i="6" s="1"/>
  <c r="J676" i="6"/>
  <c r="I676" i="6"/>
  <c r="H676" i="6"/>
  <c r="G676" i="6"/>
  <c r="F676" i="6"/>
  <c r="AB676" i="6" s="1"/>
  <c r="E676" i="6"/>
  <c r="D676" i="6"/>
  <c r="Z676" i="6" s="1"/>
  <c r="C676" i="6"/>
  <c r="AO675" i="6"/>
  <c r="AL675" i="6"/>
  <c r="AI675" i="6"/>
  <c r="AA675" i="6"/>
  <c r="X675" i="6"/>
  <c r="Q675" i="6"/>
  <c r="P675" i="6"/>
  <c r="M675" i="6"/>
  <c r="AT675" i="6" s="1"/>
  <c r="L675" i="6"/>
  <c r="K675" i="6"/>
  <c r="J675" i="6"/>
  <c r="I675" i="6"/>
  <c r="H675" i="6"/>
  <c r="AD675" i="6" s="1"/>
  <c r="G675" i="6"/>
  <c r="F675" i="6"/>
  <c r="AM675" i="6" s="1"/>
  <c r="E675" i="6"/>
  <c r="D675" i="6"/>
  <c r="AK675" i="6" s="1"/>
  <c r="C675" i="6"/>
  <c r="AS674" i="6"/>
  <c r="AP674" i="6"/>
  <c r="AM674" i="6"/>
  <c r="AH674" i="6"/>
  <c r="AG674" i="6"/>
  <c r="AB674" i="6"/>
  <c r="AA674" i="6"/>
  <c r="V674" i="6"/>
  <c r="T674" i="6"/>
  <c r="S674" i="6"/>
  <c r="Q674" i="6"/>
  <c r="P674" i="6"/>
  <c r="N674" i="6"/>
  <c r="M674" i="6"/>
  <c r="L674" i="6"/>
  <c r="W674" i="6" s="1"/>
  <c r="K674" i="6"/>
  <c r="AR674" i="6" s="1"/>
  <c r="J674" i="6"/>
  <c r="AQ674" i="6" s="1"/>
  <c r="I674" i="6"/>
  <c r="AE674" i="6" s="1"/>
  <c r="H674" i="6"/>
  <c r="AO674" i="6" s="1"/>
  <c r="G674" i="6"/>
  <c r="AC674" i="6" s="1"/>
  <c r="F674" i="6"/>
  <c r="E674" i="6"/>
  <c r="AL674" i="6" s="1"/>
  <c r="D674" i="6"/>
  <c r="C674" i="6"/>
  <c r="AJ674" i="6" s="1"/>
  <c r="AT673" i="6"/>
  <c r="AQ673" i="6"/>
  <c r="AJ673" i="6"/>
  <c r="X673" i="6"/>
  <c r="T673" i="6"/>
  <c r="M673" i="6"/>
  <c r="AI673" i="6" s="1"/>
  <c r="L673" i="6"/>
  <c r="K673" i="6"/>
  <c r="J673" i="6"/>
  <c r="AF673" i="6" s="1"/>
  <c r="I673" i="6"/>
  <c r="AP673" i="6" s="1"/>
  <c r="H673" i="6"/>
  <c r="G673" i="6"/>
  <c r="AN673" i="6" s="1"/>
  <c r="F673" i="6"/>
  <c r="E673" i="6"/>
  <c r="AA673" i="6" s="1"/>
  <c r="D673" i="6"/>
  <c r="C673" i="6"/>
  <c r="Y673" i="6" s="1"/>
  <c r="AE672" i="6"/>
  <c r="AD672" i="6"/>
  <c r="AB672" i="6"/>
  <c r="Q672" i="6"/>
  <c r="O672" i="6"/>
  <c r="M672" i="6"/>
  <c r="L672" i="6"/>
  <c r="K672" i="6"/>
  <c r="J672" i="6"/>
  <c r="AF672" i="6" s="1"/>
  <c r="I672" i="6"/>
  <c r="H672" i="6"/>
  <c r="S672" i="6" s="1"/>
  <c r="G672" i="6"/>
  <c r="F672" i="6"/>
  <c r="AM672" i="6" s="1"/>
  <c r="E672" i="6"/>
  <c r="P672" i="6" s="1"/>
  <c r="D672" i="6"/>
  <c r="Z672" i="6" s="1"/>
  <c r="C672" i="6"/>
  <c r="AJ672" i="6" s="1"/>
  <c r="AO671" i="6"/>
  <c r="AN671" i="6"/>
  <c r="AL671" i="6"/>
  <c r="AD671" i="6"/>
  <c r="X671" i="6"/>
  <c r="R671" i="6"/>
  <c r="N671" i="6"/>
  <c r="M671" i="6"/>
  <c r="AT671" i="6" s="1"/>
  <c r="L671" i="6"/>
  <c r="AH671" i="6" s="1"/>
  <c r="K671" i="6"/>
  <c r="V671" i="6" s="1"/>
  <c r="J671" i="6"/>
  <c r="I671" i="6"/>
  <c r="AP671" i="6" s="1"/>
  <c r="H671" i="6"/>
  <c r="S671" i="6" s="1"/>
  <c r="G671" i="6"/>
  <c r="AC671" i="6" s="1"/>
  <c r="F671" i="6"/>
  <c r="AB671" i="6" s="1"/>
  <c r="E671" i="6"/>
  <c r="P671" i="6" s="1"/>
  <c r="D671" i="6"/>
  <c r="C671" i="6"/>
  <c r="AT670" i="6"/>
  <c r="AR670" i="6"/>
  <c r="AI670" i="6"/>
  <c r="AC670" i="6"/>
  <c r="X670" i="6"/>
  <c r="V670" i="6"/>
  <c r="T670" i="6"/>
  <c r="R670" i="6"/>
  <c r="M670" i="6"/>
  <c r="L670" i="6"/>
  <c r="AH670" i="6" s="1"/>
  <c r="K670" i="6"/>
  <c r="AG670" i="6" s="1"/>
  <c r="J670" i="6"/>
  <c r="AQ670" i="6" s="1"/>
  <c r="I670" i="6"/>
  <c r="H670" i="6"/>
  <c r="G670" i="6"/>
  <c r="AN670" i="6" s="1"/>
  <c r="F670" i="6"/>
  <c r="AM670" i="6" s="1"/>
  <c r="E670" i="6"/>
  <c r="D670" i="6"/>
  <c r="C670" i="6"/>
  <c r="AN669" i="6"/>
  <c r="AL669" i="6"/>
  <c r="AB669" i="6"/>
  <c r="X669" i="6"/>
  <c r="Q669" i="6"/>
  <c r="M669" i="6"/>
  <c r="AT669" i="6" s="1"/>
  <c r="L669" i="6"/>
  <c r="K669" i="6"/>
  <c r="J669" i="6"/>
  <c r="I669" i="6"/>
  <c r="AE669" i="6" s="1"/>
  <c r="H669" i="6"/>
  <c r="G669" i="6"/>
  <c r="AC669" i="6" s="1"/>
  <c r="F669" i="6"/>
  <c r="AM669" i="6" s="1"/>
  <c r="E669" i="6"/>
  <c r="D669" i="6"/>
  <c r="C669" i="6"/>
  <c r="N669" i="6" s="1"/>
  <c r="AR668" i="6"/>
  <c r="AJ668" i="6"/>
  <c r="AH668" i="6"/>
  <c r="AG668" i="6"/>
  <c r="AF668" i="6"/>
  <c r="AD668" i="6"/>
  <c r="X668" i="6"/>
  <c r="U668" i="6"/>
  <c r="T668" i="6"/>
  <c r="R668" i="6"/>
  <c r="O668" i="6"/>
  <c r="M668" i="6"/>
  <c r="L668" i="6"/>
  <c r="AS668" i="6" s="1"/>
  <c r="K668" i="6"/>
  <c r="V668" i="6" s="1"/>
  <c r="J668" i="6"/>
  <c r="AQ668" i="6" s="1"/>
  <c r="I668" i="6"/>
  <c r="H668" i="6"/>
  <c r="S668" i="6" s="1"/>
  <c r="G668" i="6"/>
  <c r="AN668" i="6" s="1"/>
  <c r="F668" i="6"/>
  <c r="E668" i="6"/>
  <c r="D668" i="6"/>
  <c r="AK668" i="6" s="1"/>
  <c r="C668" i="6"/>
  <c r="AO667" i="6"/>
  <c r="AG667" i="6"/>
  <c r="Z667" i="6"/>
  <c r="U667" i="6"/>
  <c r="R667" i="6"/>
  <c r="N667" i="6"/>
  <c r="M667" i="6"/>
  <c r="L667" i="6"/>
  <c r="AS667" i="6" s="1"/>
  <c r="K667" i="6"/>
  <c r="J667" i="6"/>
  <c r="AQ667" i="6" s="1"/>
  <c r="I667" i="6"/>
  <c r="AE667" i="6" s="1"/>
  <c r="H667" i="6"/>
  <c r="G667" i="6"/>
  <c r="F667" i="6"/>
  <c r="E667" i="6"/>
  <c r="AL667" i="6" s="1"/>
  <c r="D667" i="6"/>
  <c r="AK667" i="6" s="1"/>
  <c r="C667" i="6"/>
  <c r="Y667" i="6" s="1"/>
  <c r="AR666" i="6"/>
  <c r="AC666" i="6"/>
  <c r="Z666" i="6"/>
  <c r="R666" i="6"/>
  <c r="Q666" i="6"/>
  <c r="N666" i="6"/>
  <c r="M666" i="6"/>
  <c r="L666" i="6"/>
  <c r="W666" i="6" s="1"/>
  <c r="K666" i="6"/>
  <c r="V666" i="6" s="1"/>
  <c r="J666" i="6"/>
  <c r="AF666" i="6" s="1"/>
  <c r="I666" i="6"/>
  <c r="AE666" i="6" s="1"/>
  <c r="H666" i="6"/>
  <c r="G666" i="6"/>
  <c r="AN666" i="6" s="1"/>
  <c r="F666" i="6"/>
  <c r="AB666" i="6" s="1"/>
  <c r="E666" i="6"/>
  <c r="P666" i="6" s="1"/>
  <c r="D666" i="6"/>
  <c r="AK666" i="6" s="1"/>
  <c r="C666" i="6"/>
  <c r="AP665" i="6"/>
  <c r="AN665" i="6"/>
  <c r="AM665" i="6"/>
  <c r="AL665" i="6"/>
  <c r="AF665" i="6"/>
  <c r="AB665" i="6"/>
  <c r="AA665" i="6"/>
  <c r="Y665" i="6"/>
  <c r="U665" i="6"/>
  <c r="R665" i="6"/>
  <c r="Q665" i="6"/>
  <c r="O665" i="6"/>
  <c r="M665" i="6"/>
  <c r="L665" i="6"/>
  <c r="K665" i="6"/>
  <c r="AR665" i="6" s="1"/>
  <c r="J665" i="6"/>
  <c r="AQ665" i="6" s="1"/>
  <c r="I665" i="6"/>
  <c r="AE665" i="6" s="1"/>
  <c r="H665" i="6"/>
  <c r="G665" i="6"/>
  <c r="AC665" i="6" s="1"/>
  <c r="F665" i="6"/>
  <c r="E665" i="6"/>
  <c r="P665" i="6" s="1"/>
  <c r="D665" i="6"/>
  <c r="Z665" i="6" s="1"/>
  <c r="C665" i="6"/>
  <c r="AJ665" i="6" s="1"/>
  <c r="AT664" i="6"/>
  <c r="AR664" i="6"/>
  <c r="AO664" i="6"/>
  <c r="AG664" i="6"/>
  <c r="AC664" i="6"/>
  <c r="Z664" i="6"/>
  <c r="X664" i="6"/>
  <c r="V664" i="6"/>
  <c r="R664" i="6"/>
  <c r="O664" i="6"/>
  <c r="N664" i="6"/>
  <c r="M664" i="6"/>
  <c r="AI664" i="6" s="1"/>
  <c r="L664" i="6"/>
  <c r="AS664" i="6" s="1"/>
  <c r="K664" i="6"/>
  <c r="J664" i="6"/>
  <c r="I664" i="6"/>
  <c r="AE664" i="6" s="1"/>
  <c r="H664" i="6"/>
  <c r="G664" i="6"/>
  <c r="AN664" i="6" s="1"/>
  <c r="F664" i="6"/>
  <c r="E664" i="6"/>
  <c r="P664" i="6" s="1"/>
  <c r="D664" i="6"/>
  <c r="AK664" i="6" s="1"/>
  <c r="C664" i="6"/>
  <c r="AT663" i="6"/>
  <c r="AM663" i="6"/>
  <c r="AJ663" i="6"/>
  <c r="AI663" i="6"/>
  <c r="AH663" i="6"/>
  <c r="X663" i="6"/>
  <c r="T663" i="6"/>
  <c r="R663" i="6"/>
  <c r="M663" i="6"/>
  <c r="L663" i="6"/>
  <c r="W663" i="6" s="1"/>
  <c r="K663" i="6"/>
  <c r="J663" i="6"/>
  <c r="I663" i="6"/>
  <c r="AE663" i="6" s="1"/>
  <c r="H663" i="6"/>
  <c r="S663" i="6" s="1"/>
  <c r="G663" i="6"/>
  <c r="F663" i="6"/>
  <c r="E663" i="6"/>
  <c r="D663" i="6"/>
  <c r="Z663" i="6" s="1"/>
  <c r="C663" i="6"/>
  <c r="AT662" i="6"/>
  <c r="AQ662" i="6"/>
  <c r="AO662" i="6"/>
  <c r="AN662" i="6"/>
  <c r="AB662" i="6"/>
  <c r="X662" i="6"/>
  <c r="W662" i="6"/>
  <c r="U662" i="6"/>
  <c r="S662" i="6"/>
  <c r="M662" i="6"/>
  <c r="AI662" i="6" s="1"/>
  <c r="L662" i="6"/>
  <c r="AH662" i="6" s="1"/>
  <c r="K662" i="6"/>
  <c r="J662" i="6"/>
  <c r="AF662" i="6" s="1"/>
  <c r="I662" i="6"/>
  <c r="H662" i="6"/>
  <c r="AD662" i="6" s="1"/>
  <c r="G662" i="6"/>
  <c r="R662" i="6" s="1"/>
  <c r="F662" i="6"/>
  <c r="Q662" i="6" s="1"/>
  <c r="E662" i="6"/>
  <c r="D662" i="6"/>
  <c r="C662" i="6"/>
  <c r="Y662" i="6" s="1"/>
  <c r="AR661" i="6"/>
  <c r="AG661" i="6"/>
  <c r="AD661" i="6"/>
  <c r="X661" i="6"/>
  <c r="V661" i="6"/>
  <c r="T661" i="6"/>
  <c r="M661" i="6"/>
  <c r="AI661" i="6" s="1"/>
  <c r="L661" i="6"/>
  <c r="AS661" i="6" s="1"/>
  <c r="K661" i="6"/>
  <c r="J661" i="6"/>
  <c r="I661" i="6"/>
  <c r="AE661" i="6" s="1"/>
  <c r="H661" i="6"/>
  <c r="S661" i="6" s="1"/>
  <c r="G661" i="6"/>
  <c r="F661" i="6"/>
  <c r="E661" i="6"/>
  <c r="D661" i="6"/>
  <c r="C661" i="6"/>
  <c r="AP660" i="6"/>
  <c r="AM660" i="6"/>
  <c r="AL660" i="6"/>
  <c r="AJ660" i="6"/>
  <c r="AD660" i="6"/>
  <c r="AA660" i="6"/>
  <c r="P660" i="6"/>
  <c r="M660" i="6"/>
  <c r="L660" i="6"/>
  <c r="AH660" i="6" s="1"/>
  <c r="K660" i="6"/>
  <c r="AG660" i="6" s="1"/>
  <c r="J660" i="6"/>
  <c r="I660" i="6"/>
  <c r="H660" i="6"/>
  <c r="AO660" i="6" s="1"/>
  <c r="G660" i="6"/>
  <c r="F660" i="6"/>
  <c r="Q660" i="6" s="1"/>
  <c r="E660" i="6"/>
  <c r="D660" i="6"/>
  <c r="C660" i="6"/>
  <c r="AT659" i="6"/>
  <c r="AM659" i="6"/>
  <c r="AK659" i="6"/>
  <c r="AI659" i="6"/>
  <c r="AH659" i="6"/>
  <c r="X659" i="6"/>
  <c r="U659" i="6"/>
  <c r="T659" i="6"/>
  <c r="O659" i="6"/>
  <c r="M659" i="6"/>
  <c r="L659" i="6"/>
  <c r="W659" i="6" s="1"/>
  <c r="K659" i="6"/>
  <c r="J659" i="6"/>
  <c r="AQ659" i="6" s="1"/>
  <c r="I659" i="6"/>
  <c r="AE659" i="6" s="1"/>
  <c r="H659" i="6"/>
  <c r="S659" i="6" s="1"/>
  <c r="G659" i="6"/>
  <c r="F659" i="6"/>
  <c r="E659" i="6"/>
  <c r="D659" i="6"/>
  <c r="Z659" i="6" s="1"/>
  <c r="C659" i="6"/>
  <c r="AJ659" i="6" s="1"/>
  <c r="AT658" i="6"/>
  <c r="AD658" i="6"/>
  <c r="AB658" i="6"/>
  <c r="AA658" i="6"/>
  <c r="X658" i="6"/>
  <c r="S658" i="6"/>
  <c r="M658" i="6"/>
  <c r="AI658" i="6" s="1"/>
  <c r="L658" i="6"/>
  <c r="K658" i="6"/>
  <c r="J658" i="6"/>
  <c r="I658" i="6"/>
  <c r="AP658" i="6" s="1"/>
  <c r="H658" i="6"/>
  <c r="AO658" i="6" s="1"/>
  <c r="G658" i="6"/>
  <c r="F658" i="6"/>
  <c r="Q658" i="6" s="1"/>
  <c r="E658" i="6"/>
  <c r="AL658" i="6" s="1"/>
  <c r="D658" i="6"/>
  <c r="AK658" i="6" s="1"/>
  <c r="C658" i="6"/>
  <c r="Y658" i="6" s="1"/>
  <c r="AN657" i="6"/>
  <c r="AD657" i="6"/>
  <c r="AC657" i="6"/>
  <c r="T657" i="6"/>
  <c r="R657" i="6"/>
  <c r="M657" i="6"/>
  <c r="L657" i="6"/>
  <c r="W657" i="6" s="1"/>
  <c r="K657" i="6"/>
  <c r="J657" i="6"/>
  <c r="I657" i="6"/>
  <c r="AE657" i="6" s="1"/>
  <c r="H657" i="6"/>
  <c r="S657" i="6" s="1"/>
  <c r="G657" i="6"/>
  <c r="F657" i="6"/>
  <c r="AB657" i="6" s="1"/>
  <c r="E657" i="6"/>
  <c r="D657" i="6"/>
  <c r="Z657" i="6" s="1"/>
  <c r="C657" i="6"/>
  <c r="AT656" i="6"/>
  <c r="AQ656" i="6"/>
  <c r="AP656" i="6"/>
  <c r="AO656" i="6"/>
  <c r="AN656" i="6"/>
  <c r="AM656" i="6"/>
  <c r="AI656" i="6"/>
  <c r="AD656" i="6"/>
  <c r="X656" i="6"/>
  <c r="S656" i="6"/>
  <c r="M656" i="6"/>
  <c r="L656" i="6"/>
  <c r="AH656" i="6" s="1"/>
  <c r="K656" i="6"/>
  <c r="AG656" i="6" s="1"/>
  <c r="J656" i="6"/>
  <c r="AF656" i="6" s="1"/>
  <c r="I656" i="6"/>
  <c r="H656" i="6"/>
  <c r="G656" i="6"/>
  <c r="F656" i="6"/>
  <c r="E656" i="6"/>
  <c r="D656" i="6"/>
  <c r="C656" i="6"/>
  <c r="N656" i="6" s="1"/>
  <c r="AT655" i="6"/>
  <c r="AO655" i="6"/>
  <c r="AI655" i="6"/>
  <c r="AG655" i="6"/>
  <c r="X655" i="6"/>
  <c r="M655" i="6"/>
  <c r="L655" i="6"/>
  <c r="K655" i="6"/>
  <c r="AR655" i="6" s="1"/>
  <c r="J655" i="6"/>
  <c r="I655" i="6"/>
  <c r="H655" i="6"/>
  <c r="G655" i="6"/>
  <c r="AC655" i="6" s="1"/>
  <c r="F655" i="6"/>
  <c r="AM655" i="6" s="1"/>
  <c r="E655" i="6"/>
  <c r="D655" i="6"/>
  <c r="C655" i="6"/>
  <c r="AJ655" i="6" s="1"/>
  <c r="AQ654" i="6"/>
  <c r="AN654" i="6"/>
  <c r="AL654" i="6"/>
  <c r="AA654" i="6"/>
  <c r="Z654" i="6"/>
  <c r="U654" i="6"/>
  <c r="R654" i="6"/>
  <c r="M654" i="6"/>
  <c r="L654" i="6"/>
  <c r="K654" i="6"/>
  <c r="J654" i="6"/>
  <c r="AF654" i="6" s="1"/>
  <c r="I654" i="6"/>
  <c r="AP654" i="6" s="1"/>
  <c r="H654" i="6"/>
  <c r="G654" i="6"/>
  <c r="AC654" i="6" s="1"/>
  <c r="F654" i="6"/>
  <c r="Q654" i="6" s="1"/>
  <c r="E654" i="6"/>
  <c r="P654" i="6" s="1"/>
  <c r="D654" i="6"/>
  <c r="AK654" i="6" s="1"/>
  <c r="C654" i="6"/>
  <c r="Y654" i="6" s="1"/>
  <c r="AT653" i="6"/>
  <c r="AS653" i="6"/>
  <c r="AR653" i="6"/>
  <c r="AI653" i="6"/>
  <c r="X653" i="6"/>
  <c r="T653" i="6"/>
  <c r="R653" i="6"/>
  <c r="Q653" i="6"/>
  <c r="M653" i="6"/>
  <c r="L653" i="6"/>
  <c r="W653" i="6" s="1"/>
  <c r="K653" i="6"/>
  <c r="J653" i="6"/>
  <c r="I653" i="6"/>
  <c r="AE653" i="6" s="1"/>
  <c r="H653" i="6"/>
  <c r="G653" i="6"/>
  <c r="AN653" i="6" s="1"/>
  <c r="F653" i="6"/>
  <c r="AB653" i="6" s="1"/>
  <c r="E653" i="6"/>
  <c r="D653" i="6"/>
  <c r="O653" i="6" s="1"/>
  <c r="C653" i="6"/>
  <c r="AT652" i="6"/>
  <c r="AJ652" i="6"/>
  <c r="AI652" i="6"/>
  <c r="AD652" i="6"/>
  <c r="AA652" i="6"/>
  <c r="X652" i="6"/>
  <c r="P652" i="6"/>
  <c r="M652" i="6"/>
  <c r="L652" i="6"/>
  <c r="K652" i="6"/>
  <c r="AG652" i="6" s="1"/>
  <c r="J652" i="6"/>
  <c r="I652" i="6"/>
  <c r="AP652" i="6" s="1"/>
  <c r="H652" i="6"/>
  <c r="G652" i="6"/>
  <c r="F652" i="6"/>
  <c r="E652" i="6"/>
  <c r="AL652" i="6" s="1"/>
  <c r="D652" i="6"/>
  <c r="O652" i="6" s="1"/>
  <c r="C652" i="6"/>
  <c r="AR651" i="6"/>
  <c r="AN651" i="6"/>
  <c r="AK651" i="6"/>
  <c r="AI651" i="6"/>
  <c r="AG651" i="6"/>
  <c r="AF651" i="6"/>
  <c r="AC651" i="6"/>
  <c r="V651" i="6"/>
  <c r="U651" i="6"/>
  <c r="R651" i="6"/>
  <c r="O651" i="6"/>
  <c r="M651" i="6"/>
  <c r="L651" i="6"/>
  <c r="K651" i="6"/>
  <c r="J651" i="6"/>
  <c r="AQ651" i="6" s="1"/>
  <c r="I651" i="6"/>
  <c r="H651" i="6"/>
  <c r="G651" i="6"/>
  <c r="F651" i="6"/>
  <c r="AM651" i="6" s="1"/>
  <c r="E651" i="6"/>
  <c r="D651" i="6"/>
  <c r="Z651" i="6" s="1"/>
  <c r="C651" i="6"/>
  <c r="AJ651" i="6" s="1"/>
  <c r="AT650" i="6"/>
  <c r="AQ650" i="6"/>
  <c r="AI650" i="6"/>
  <c r="AD650" i="6"/>
  <c r="Z650" i="6"/>
  <c r="X650" i="6"/>
  <c r="U650" i="6"/>
  <c r="S650" i="6"/>
  <c r="R650" i="6"/>
  <c r="P650" i="6"/>
  <c r="M650" i="6"/>
  <c r="L650" i="6"/>
  <c r="K650" i="6"/>
  <c r="J650" i="6"/>
  <c r="AF650" i="6" s="1"/>
  <c r="I650" i="6"/>
  <c r="H650" i="6"/>
  <c r="AO650" i="6" s="1"/>
  <c r="G650" i="6"/>
  <c r="F650" i="6"/>
  <c r="E650" i="6"/>
  <c r="AL650" i="6" s="1"/>
  <c r="D650" i="6"/>
  <c r="AK650" i="6" s="1"/>
  <c r="C650" i="6"/>
  <c r="Y650" i="6" s="1"/>
  <c r="AT649" i="6"/>
  <c r="AM649" i="6"/>
  <c r="AI649" i="6"/>
  <c r="AD649" i="6"/>
  <c r="X649" i="6"/>
  <c r="Q649" i="6"/>
  <c r="O649" i="6"/>
  <c r="M649" i="6"/>
  <c r="L649" i="6"/>
  <c r="K649" i="6"/>
  <c r="AR649" i="6" s="1"/>
  <c r="J649" i="6"/>
  <c r="AF649" i="6" s="1"/>
  <c r="I649" i="6"/>
  <c r="H649" i="6"/>
  <c r="S649" i="6" s="1"/>
  <c r="G649" i="6"/>
  <c r="AC649" i="6" s="1"/>
  <c r="F649" i="6"/>
  <c r="AB649" i="6" s="1"/>
  <c r="E649" i="6"/>
  <c r="D649" i="6"/>
  <c r="Z649" i="6" s="1"/>
  <c r="C649" i="6"/>
  <c r="AT648" i="6"/>
  <c r="AP648" i="6"/>
  <c r="AO648" i="6"/>
  <c r="AI648" i="6"/>
  <c r="X648" i="6"/>
  <c r="W648" i="6"/>
  <c r="S648" i="6"/>
  <c r="M648" i="6"/>
  <c r="L648" i="6"/>
  <c r="AH648" i="6" s="1"/>
  <c r="K648" i="6"/>
  <c r="J648" i="6"/>
  <c r="AF648" i="6" s="1"/>
  <c r="I648" i="6"/>
  <c r="H648" i="6"/>
  <c r="AD648" i="6" s="1"/>
  <c r="G648" i="6"/>
  <c r="AN648" i="6" s="1"/>
  <c r="F648" i="6"/>
  <c r="AM648" i="6" s="1"/>
  <c r="E648" i="6"/>
  <c r="D648" i="6"/>
  <c r="C648" i="6"/>
  <c r="N648" i="6" s="1"/>
  <c r="AN647" i="6"/>
  <c r="AC647" i="6"/>
  <c r="O647" i="6"/>
  <c r="M647" i="6"/>
  <c r="L647" i="6"/>
  <c r="K647" i="6"/>
  <c r="J647" i="6"/>
  <c r="AQ647" i="6" s="1"/>
  <c r="I647" i="6"/>
  <c r="H647" i="6"/>
  <c r="G647" i="6"/>
  <c r="R647" i="6" s="1"/>
  <c r="F647" i="6"/>
  <c r="E647" i="6"/>
  <c r="AA647" i="6" s="1"/>
  <c r="D647" i="6"/>
  <c r="C647" i="6"/>
  <c r="AT646" i="6"/>
  <c r="AQ646" i="6"/>
  <c r="AN646" i="6"/>
  <c r="AC646" i="6"/>
  <c r="AA646" i="6"/>
  <c r="Z646" i="6"/>
  <c r="X646" i="6"/>
  <c r="U646" i="6"/>
  <c r="R646" i="6"/>
  <c r="Q646" i="6"/>
  <c r="M646" i="6"/>
  <c r="AI646" i="6" s="1"/>
  <c r="L646" i="6"/>
  <c r="K646" i="6"/>
  <c r="J646" i="6"/>
  <c r="AF646" i="6" s="1"/>
  <c r="I646" i="6"/>
  <c r="AP646" i="6" s="1"/>
  <c r="H646" i="6"/>
  <c r="G646" i="6"/>
  <c r="F646" i="6"/>
  <c r="E646" i="6"/>
  <c r="P646" i="6" s="1"/>
  <c r="D646" i="6"/>
  <c r="C646" i="6"/>
  <c r="Y646" i="6" s="1"/>
  <c r="AK645" i="6"/>
  <c r="AI645" i="6"/>
  <c r="X645" i="6"/>
  <c r="W645" i="6"/>
  <c r="V645" i="6"/>
  <c r="O645" i="6"/>
  <c r="M645" i="6"/>
  <c r="AT645" i="6" s="1"/>
  <c r="L645" i="6"/>
  <c r="AH645" i="6" s="1"/>
  <c r="K645" i="6"/>
  <c r="AR645" i="6" s="1"/>
  <c r="J645" i="6"/>
  <c r="AQ645" i="6" s="1"/>
  <c r="I645" i="6"/>
  <c r="T645" i="6" s="1"/>
  <c r="H645" i="6"/>
  <c r="G645" i="6"/>
  <c r="F645" i="6"/>
  <c r="AM645" i="6" s="1"/>
  <c r="E645" i="6"/>
  <c r="D645" i="6"/>
  <c r="Z645" i="6" s="1"/>
  <c r="C645" i="6"/>
  <c r="AJ645" i="6" s="1"/>
  <c r="AS644" i="6"/>
  <c r="AN644" i="6"/>
  <c r="AJ644" i="6"/>
  <c r="AF644" i="6"/>
  <c r="AC644" i="6"/>
  <c r="T644" i="6"/>
  <c r="R644" i="6"/>
  <c r="N644" i="6"/>
  <c r="M644" i="6"/>
  <c r="L644" i="6"/>
  <c r="AH644" i="6" s="1"/>
  <c r="K644" i="6"/>
  <c r="AG644" i="6" s="1"/>
  <c r="J644" i="6"/>
  <c r="I644" i="6"/>
  <c r="H644" i="6"/>
  <c r="G644" i="6"/>
  <c r="F644" i="6"/>
  <c r="E644" i="6"/>
  <c r="P644" i="6" s="1"/>
  <c r="D644" i="6"/>
  <c r="C644" i="6"/>
  <c r="Y644" i="6" s="1"/>
  <c r="AT643" i="6"/>
  <c r="AO643" i="6"/>
  <c r="AN643" i="6"/>
  <c r="AK643" i="6"/>
  <c r="AC643" i="6"/>
  <c r="AA643" i="6"/>
  <c r="V643" i="6"/>
  <c r="R643" i="6"/>
  <c r="O643" i="6"/>
  <c r="M643" i="6"/>
  <c r="AI643" i="6" s="1"/>
  <c r="L643" i="6"/>
  <c r="AS643" i="6" s="1"/>
  <c r="K643" i="6"/>
  <c r="AG643" i="6" s="1"/>
  <c r="J643" i="6"/>
  <c r="I643" i="6"/>
  <c r="H643" i="6"/>
  <c r="G643" i="6"/>
  <c r="F643" i="6"/>
  <c r="E643" i="6"/>
  <c r="P643" i="6" s="1"/>
  <c r="D643" i="6"/>
  <c r="Z643" i="6" s="1"/>
  <c r="C643" i="6"/>
  <c r="AT642" i="6"/>
  <c r="AQ642" i="6"/>
  <c r="AI642" i="6"/>
  <c r="AG642" i="6"/>
  <c r="AC642" i="6"/>
  <c r="X642" i="6"/>
  <c r="U642" i="6"/>
  <c r="R642" i="6"/>
  <c r="M642" i="6"/>
  <c r="L642" i="6"/>
  <c r="AH642" i="6" s="1"/>
  <c r="K642" i="6"/>
  <c r="V642" i="6" s="1"/>
  <c r="J642" i="6"/>
  <c r="AF642" i="6" s="1"/>
  <c r="I642" i="6"/>
  <c r="H642" i="6"/>
  <c r="G642" i="6"/>
  <c r="AN642" i="6" s="1"/>
  <c r="F642" i="6"/>
  <c r="E642" i="6"/>
  <c r="AL642" i="6" s="1"/>
  <c r="D642" i="6"/>
  <c r="C642" i="6"/>
  <c r="AP641" i="6"/>
  <c r="AO641" i="6"/>
  <c r="AK641" i="6"/>
  <c r="AD641" i="6"/>
  <c r="AC641" i="6"/>
  <c r="W641" i="6"/>
  <c r="U641" i="6"/>
  <c r="Q641" i="6"/>
  <c r="O641" i="6"/>
  <c r="M641" i="6"/>
  <c r="AI641" i="6" s="1"/>
  <c r="L641" i="6"/>
  <c r="K641" i="6"/>
  <c r="J641" i="6"/>
  <c r="I641" i="6"/>
  <c r="H641" i="6"/>
  <c r="S641" i="6" s="1"/>
  <c r="G641" i="6"/>
  <c r="AN641" i="6" s="1"/>
  <c r="F641" i="6"/>
  <c r="AB641" i="6" s="1"/>
  <c r="E641" i="6"/>
  <c r="D641" i="6"/>
  <c r="Z641" i="6" s="1"/>
  <c r="C641" i="6"/>
  <c r="AM640" i="6"/>
  <c r="AL640" i="6"/>
  <c r="AJ640" i="6"/>
  <c r="AA640" i="6"/>
  <c r="W640" i="6"/>
  <c r="P640" i="6"/>
  <c r="M640" i="6"/>
  <c r="L640" i="6"/>
  <c r="AH640" i="6" s="1"/>
  <c r="K640" i="6"/>
  <c r="J640" i="6"/>
  <c r="I640" i="6"/>
  <c r="T640" i="6" s="1"/>
  <c r="H640" i="6"/>
  <c r="AO640" i="6" s="1"/>
  <c r="G640" i="6"/>
  <c r="F640" i="6"/>
  <c r="E640" i="6"/>
  <c r="D640" i="6"/>
  <c r="C640" i="6"/>
  <c r="Y640" i="6" s="1"/>
  <c r="AT639" i="6"/>
  <c r="AM639" i="6"/>
  <c r="AK639" i="6"/>
  <c r="AG639" i="6"/>
  <c r="Z639" i="6"/>
  <c r="X639" i="6"/>
  <c r="T639" i="6"/>
  <c r="O639" i="6"/>
  <c r="N639" i="6"/>
  <c r="M639" i="6"/>
  <c r="AI639" i="6" s="1"/>
  <c r="L639" i="6"/>
  <c r="K639" i="6"/>
  <c r="J639" i="6"/>
  <c r="AF639" i="6" s="1"/>
  <c r="I639" i="6"/>
  <c r="H639" i="6"/>
  <c r="S639" i="6" s="1"/>
  <c r="G639" i="6"/>
  <c r="F639" i="6"/>
  <c r="E639" i="6"/>
  <c r="D639" i="6"/>
  <c r="C639" i="6"/>
  <c r="AT638" i="6"/>
  <c r="AP638" i="6"/>
  <c r="AM638" i="6"/>
  <c r="AJ638" i="6"/>
  <c r="AI638" i="6"/>
  <c r="AC638" i="6"/>
  <c r="X638" i="6"/>
  <c r="Q638" i="6"/>
  <c r="O638" i="6"/>
  <c r="M638" i="6"/>
  <c r="L638" i="6"/>
  <c r="K638" i="6"/>
  <c r="J638" i="6"/>
  <c r="I638" i="6"/>
  <c r="AE638" i="6" s="1"/>
  <c r="H638" i="6"/>
  <c r="G638" i="6"/>
  <c r="F638" i="6"/>
  <c r="AB638" i="6" s="1"/>
  <c r="E638" i="6"/>
  <c r="D638" i="6"/>
  <c r="C638" i="6"/>
  <c r="AT637" i="6"/>
  <c r="AP637" i="6"/>
  <c r="AN637" i="6"/>
  <c r="AH637" i="6"/>
  <c r="AG637" i="6"/>
  <c r="AD637" i="6"/>
  <c r="X637" i="6"/>
  <c r="W637" i="6"/>
  <c r="M637" i="6"/>
  <c r="AI637" i="6" s="1"/>
  <c r="L637" i="6"/>
  <c r="AS637" i="6" s="1"/>
  <c r="K637" i="6"/>
  <c r="V637" i="6" s="1"/>
  <c r="J637" i="6"/>
  <c r="I637" i="6"/>
  <c r="AE637" i="6" s="1"/>
  <c r="H637" i="6"/>
  <c r="S637" i="6" s="1"/>
  <c r="G637" i="6"/>
  <c r="R637" i="6" s="1"/>
  <c r="F637" i="6"/>
  <c r="E637" i="6"/>
  <c r="AL637" i="6" s="1"/>
  <c r="D637" i="6"/>
  <c r="C637" i="6"/>
  <c r="N637" i="6" s="1"/>
  <c r="AN636" i="6"/>
  <c r="AG636" i="6"/>
  <c r="AC636" i="6"/>
  <c r="Z636" i="6"/>
  <c r="U636" i="6"/>
  <c r="O636" i="6"/>
  <c r="M636" i="6"/>
  <c r="L636" i="6"/>
  <c r="W636" i="6" s="1"/>
  <c r="K636" i="6"/>
  <c r="J636" i="6"/>
  <c r="AQ636" i="6" s="1"/>
  <c r="I636" i="6"/>
  <c r="H636" i="6"/>
  <c r="G636" i="6"/>
  <c r="R636" i="6" s="1"/>
  <c r="F636" i="6"/>
  <c r="E636" i="6"/>
  <c r="D636" i="6"/>
  <c r="AK636" i="6" s="1"/>
  <c r="C636" i="6"/>
  <c r="AT635" i="6"/>
  <c r="AR635" i="6"/>
  <c r="AN635" i="6"/>
  <c r="X635" i="6"/>
  <c r="U635" i="6"/>
  <c r="R635" i="6"/>
  <c r="Q635" i="6"/>
  <c r="N635" i="6"/>
  <c r="M635" i="6"/>
  <c r="AI635" i="6" s="1"/>
  <c r="L635" i="6"/>
  <c r="K635" i="6"/>
  <c r="AG635" i="6" s="1"/>
  <c r="J635" i="6"/>
  <c r="AQ635" i="6" s="1"/>
  <c r="I635" i="6"/>
  <c r="H635" i="6"/>
  <c r="S635" i="6" s="1"/>
  <c r="G635" i="6"/>
  <c r="AC635" i="6" s="1"/>
  <c r="F635" i="6"/>
  <c r="E635" i="6"/>
  <c r="AA635" i="6" s="1"/>
  <c r="D635" i="6"/>
  <c r="C635" i="6"/>
  <c r="AS634" i="6"/>
  <c r="AR634" i="6"/>
  <c r="AL634" i="6"/>
  <c r="AJ634" i="6"/>
  <c r="AC634" i="6"/>
  <c r="AA634" i="6"/>
  <c r="W634" i="6"/>
  <c r="P634" i="6"/>
  <c r="M634" i="6"/>
  <c r="L634" i="6"/>
  <c r="AH634" i="6" s="1"/>
  <c r="K634" i="6"/>
  <c r="J634" i="6"/>
  <c r="I634" i="6"/>
  <c r="T634" i="6" s="1"/>
  <c r="H634" i="6"/>
  <c r="S634" i="6" s="1"/>
  <c r="G634" i="6"/>
  <c r="AN634" i="6" s="1"/>
  <c r="F634" i="6"/>
  <c r="E634" i="6"/>
  <c r="D634" i="6"/>
  <c r="C634" i="6"/>
  <c r="Y634" i="6" s="1"/>
  <c r="AR633" i="6"/>
  <c r="AN633" i="6"/>
  <c r="AK633" i="6"/>
  <c r="AG633" i="6"/>
  <c r="AD633" i="6"/>
  <c r="X633" i="6"/>
  <c r="R633" i="6"/>
  <c r="O633" i="6"/>
  <c r="M633" i="6"/>
  <c r="L633" i="6"/>
  <c r="K633" i="6"/>
  <c r="V633" i="6" s="1"/>
  <c r="J633" i="6"/>
  <c r="I633" i="6"/>
  <c r="AE633" i="6" s="1"/>
  <c r="H633" i="6"/>
  <c r="S633" i="6" s="1"/>
  <c r="G633" i="6"/>
  <c r="AC633" i="6" s="1"/>
  <c r="F633" i="6"/>
  <c r="AB633" i="6" s="1"/>
  <c r="E633" i="6"/>
  <c r="P633" i="6" s="1"/>
  <c r="D633" i="6"/>
  <c r="Z633" i="6" s="1"/>
  <c r="C633" i="6"/>
  <c r="AT632" i="6"/>
  <c r="AR632" i="6"/>
  <c r="AO632" i="6"/>
  <c r="AJ632" i="6"/>
  <c r="AC632" i="6"/>
  <c r="AB632" i="6"/>
  <c r="X632" i="6"/>
  <c r="N632" i="6"/>
  <c r="M632" i="6"/>
  <c r="AI632" i="6" s="1"/>
  <c r="L632" i="6"/>
  <c r="K632" i="6"/>
  <c r="J632" i="6"/>
  <c r="I632" i="6"/>
  <c r="H632" i="6"/>
  <c r="S632" i="6" s="1"/>
  <c r="G632" i="6"/>
  <c r="F632" i="6"/>
  <c r="AM632" i="6" s="1"/>
  <c r="E632" i="6"/>
  <c r="D632" i="6"/>
  <c r="C632" i="6"/>
  <c r="Y632" i="6" s="1"/>
  <c r="AP631" i="6"/>
  <c r="AO631" i="6"/>
  <c r="AN631" i="6"/>
  <c r="AK631" i="6"/>
  <c r="AF631" i="6"/>
  <c r="AB631" i="6"/>
  <c r="AA631" i="6"/>
  <c r="X631" i="6"/>
  <c r="R631" i="6"/>
  <c r="M631" i="6"/>
  <c r="L631" i="6"/>
  <c r="K631" i="6"/>
  <c r="J631" i="6"/>
  <c r="I631" i="6"/>
  <c r="AE631" i="6" s="1"/>
  <c r="H631" i="6"/>
  <c r="G631" i="6"/>
  <c r="AC631" i="6" s="1"/>
  <c r="F631" i="6"/>
  <c r="Q631" i="6" s="1"/>
  <c r="E631" i="6"/>
  <c r="P631" i="6" s="1"/>
  <c r="D631" i="6"/>
  <c r="O631" i="6" s="1"/>
  <c r="C631" i="6"/>
  <c r="AT630" i="6"/>
  <c r="AN630" i="6"/>
  <c r="AL630" i="6"/>
  <c r="AJ630" i="6"/>
  <c r="AI630" i="6"/>
  <c r="AC630" i="6"/>
  <c r="T630" i="6"/>
  <c r="R630" i="6"/>
  <c r="M630" i="6"/>
  <c r="X630" i="6" s="1"/>
  <c r="L630" i="6"/>
  <c r="K630" i="6"/>
  <c r="AR630" i="6" s="1"/>
  <c r="J630" i="6"/>
  <c r="U630" i="6" s="1"/>
  <c r="I630" i="6"/>
  <c r="AP630" i="6" s="1"/>
  <c r="H630" i="6"/>
  <c r="G630" i="6"/>
  <c r="F630" i="6"/>
  <c r="E630" i="6"/>
  <c r="D630" i="6"/>
  <c r="C630" i="6"/>
  <c r="Y630" i="6" s="1"/>
  <c r="AS629" i="6"/>
  <c r="AR629" i="6"/>
  <c r="AO629" i="6"/>
  <c r="AK629" i="6"/>
  <c r="AG629" i="6"/>
  <c r="Z629" i="6"/>
  <c r="V629" i="6"/>
  <c r="T629" i="6"/>
  <c r="M629" i="6"/>
  <c r="X629" i="6" s="1"/>
  <c r="L629" i="6"/>
  <c r="K629" i="6"/>
  <c r="J629" i="6"/>
  <c r="AQ629" i="6" s="1"/>
  <c r="I629" i="6"/>
  <c r="H629" i="6"/>
  <c r="G629" i="6"/>
  <c r="F629" i="6"/>
  <c r="E629" i="6"/>
  <c r="D629" i="6"/>
  <c r="O629" i="6" s="1"/>
  <c r="C629" i="6"/>
  <c r="AJ629" i="6" s="1"/>
  <c r="AR628" i="6"/>
  <c r="AP628" i="6"/>
  <c r="AJ628" i="6"/>
  <c r="AI628" i="6"/>
  <c r="AF628" i="6"/>
  <c r="AD628" i="6"/>
  <c r="W628" i="6"/>
  <c r="T628" i="6"/>
  <c r="M628" i="6"/>
  <c r="L628" i="6"/>
  <c r="K628" i="6"/>
  <c r="V628" i="6" s="1"/>
  <c r="J628" i="6"/>
  <c r="I628" i="6"/>
  <c r="AE628" i="6" s="1"/>
  <c r="H628" i="6"/>
  <c r="G628" i="6"/>
  <c r="F628" i="6"/>
  <c r="AB628" i="6" s="1"/>
  <c r="E628" i="6"/>
  <c r="P628" i="6" s="1"/>
  <c r="D628" i="6"/>
  <c r="C628" i="6"/>
  <c r="AN627" i="6"/>
  <c r="AM627" i="6"/>
  <c r="AH627" i="6"/>
  <c r="AB627" i="6"/>
  <c r="Q627" i="6"/>
  <c r="M627" i="6"/>
  <c r="L627" i="6"/>
  <c r="K627" i="6"/>
  <c r="V627" i="6" s="1"/>
  <c r="J627" i="6"/>
  <c r="U627" i="6" s="1"/>
  <c r="I627" i="6"/>
  <c r="H627" i="6"/>
  <c r="S627" i="6" s="1"/>
  <c r="G627" i="6"/>
  <c r="AC627" i="6" s="1"/>
  <c r="F627" i="6"/>
  <c r="E627" i="6"/>
  <c r="D627" i="6"/>
  <c r="AK627" i="6" s="1"/>
  <c r="C627" i="6"/>
  <c r="AT626" i="6"/>
  <c r="AP626" i="6"/>
  <c r="AI626" i="6"/>
  <c r="AE626" i="6"/>
  <c r="X626" i="6"/>
  <c r="V626" i="6"/>
  <c r="T626" i="6"/>
  <c r="M626" i="6"/>
  <c r="L626" i="6"/>
  <c r="K626" i="6"/>
  <c r="J626" i="6"/>
  <c r="I626" i="6"/>
  <c r="H626" i="6"/>
  <c r="G626" i="6"/>
  <c r="F626" i="6"/>
  <c r="E626" i="6"/>
  <c r="D626" i="6"/>
  <c r="C626" i="6"/>
  <c r="AT625" i="6"/>
  <c r="AR625" i="6"/>
  <c r="AO625" i="6"/>
  <c r="AJ625" i="6"/>
  <c r="AG625" i="6"/>
  <c r="AF625" i="6"/>
  <c r="AE625" i="6"/>
  <c r="AC625" i="6"/>
  <c r="U625" i="6"/>
  <c r="N625" i="6"/>
  <c r="M625" i="6"/>
  <c r="L625" i="6"/>
  <c r="K625" i="6"/>
  <c r="V625" i="6" s="1"/>
  <c r="J625" i="6"/>
  <c r="AQ625" i="6" s="1"/>
  <c r="I625" i="6"/>
  <c r="H625" i="6"/>
  <c r="G625" i="6"/>
  <c r="R625" i="6" s="1"/>
  <c r="F625" i="6"/>
  <c r="AM625" i="6" s="1"/>
  <c r="E625" i="6"/>
  <c r="D625" i="6"/>
  <c r="C625" i="6"/>
  <c r="Y625" i="6" s="1"/>
  <c r="AP624" i="6"/>
  <c r="AN624" i="6"/>
  <c r="AL624" i="6"/>
  <c r="AJ624" i="6"/>
  <c r="AF624" i="6"/>
  <c r="AD624" i="6"/>
  <c r="AC624" i="6"/>
  <c r="Y624" i="6"/>
  <c r="T624" i="6"/>
  <c r="R624" i="6"/>
  <c r="N624" i="6"/>
  <c r="M624" i="6"/>
  <c r="L624" i="6"/>
  <c r="K624" i="6"/>
  <c r="J624" i="6"/>
  <c r="I624" i="6"/>
  <c r="AE624" i="6" s="1"/>
  <c r="H624" i="6"/>
  <c r="G624" i="6"/>
  <c r="F624" i="6"/>
  <c r="E624" i="6"/>
  <c r="D624" i="6"/>
  <c r="C624" i="6"/>
  <c r="AT623" i="6"/>
  <c r="AS623" i="6"/>
  <c r="AR623" i="6"/>
  <c r="AQ623" i="6"/>
  <c r="AN623" i="6"/>
  <c r="AG623" i="6"/>
  <c r="AD623" i="6"/>
  <c r="R623" i="6"/>
  <c r="Q623" i="6"/>
  <c r="M623" i="6"/>
  <c r="L623" i="6"/>
  <c r="K623" i="6"/>
  <c r="V623" i="6" s="1"/>
  <c r="J623" i="6"/>
  <c r="I623" i="6"/>
  <c r="H623" i="6"/>
  <c r="AO623" i="6" s="1"/>
  <c r="G623" i="6"/>
  <c r="AC623" i="6" s="1"/>
  <c r="F623" i="6"/>
  <c r="AM623" i="6" s="1"/>
  <c r="E623" i="6"/>
  <c r="D623" i="6"/>
  <c r="C623" i="6"/>
  <c r="AJ622" i="6"/>
  <c r="AD622" i="6"/>
  <c r="AA622" i="6"/>
  <c r="Z622" i="6"/>
  <c r="Y622" i="6"/>
  <c r="V622" i="6"/>
  <c r="N622" i="6"/>
  <c r="M622" i="6"/>
  <c r="L622" i="6"/>
  <c r="K622" i="6"/>
  <c r="AG622" i="6" s="1"/>
  <c r="J622" i="6"/>
  <c r="I622" i="6"/>
  <c r="H622" i="6"/>
  <c r="G622" i="6"/>
  <c r="F622" i="6"/>
  <c r="E622" i="6"/>
  <c r="D622" i="6"/>
  <c r="AK622" i="6" s="1"/>
  <c r="C622" i="6"/>
  <c r="AT621" i="6"/>
  <c r="AS621" i="6"/>
  <c r="AR621" i="6"/>
  <c r="AN621" i="6"/>
  <c r="AJ621" i="6"/>
  <c r="AI621" i="6"/>
  <c r="AG621" i="6"/>
  <c r="AC621" i="6"/>
  <c r="R621" i="6"/>
  <c r="N621" i="6"/>
  <c r="M621" i="6"/>
  <c r="X621" i="6" s="1"/>
  <c r="L621" i="6"/>
  <c r="K621" i="6"/>
  <c r="V621" i="6" s="1"/>
  <c r="J621" i="6"/>
  <c r="I621" i="6"/>
  <c r="H621" i="6"/>
  <c r="G621" i="6"/>
  <c r="F621" i="6"/>
  <c r="E621" i="6"/>
  <c r="AA621" i="6" s="1"/>
  <c r="D621" i="6"/>
  <c r="C621" i="6"/>
  <c r="Y621" i="6" s="1"/>
  <c r="AP620" i="6"/>
  <c r="AN620" i="6"/>
  <c r="AK620" i="6"/>
  <c r="AH620" i="6"/>
  <c r="AD620" i="6"/>
  <c r="AC620" i="6"/>
  <c r="Z620" i="6"/>
  <c r="V620" i="6"/>
  <c r="T620" i="6"/>
  <c r="R620" i="6"/>
  <c r="M620" i="6"/>
  <c r="X620" i="6" s="1"/>
  <c r="L620" i="6"/>
  <c r="K620" i="6"/>
  <c r="AG620" i="6" s="1"/>
  <c r="J620" i="6"/>
  <c r="I620" i="6"/>
  <c r="AE620" i="6" s="1"/>
  <c r="H620" i="6"/>
  <c r="G620" i="6"/>
  <c r="F620" i="6"/>
  <c r="E620" i="6"/>
  <c r="D620" i="6"/>
  <c r="O620" i="6" s="1"/>
  <c r="C620" i="6"/>
  <c r="AS619" i="6"/>
  <c r="AR619" i="6"/>
  <c r="AN619" i="6"/>
  <c r="AJ619" i="6"/>
  <c r="AF619" i="6"/>
  <c r="AC619" i="6"/>
  <c r="Z619" i="6"/>
  <c r="V619" i="6"/>
  <c r="U619" i="6"/>
  <c r="S619" i="6"/>
  <c r="R619" i="6"/>
  <c r="M619" i="6"/>
  <c r="L619" i="6"/>
  <c r="K619" i="6"/>
  <c r="AG619" i="6" s="1"/>
  <c r="J619" i="6"/>
  <c r="AQ619" i="6" s="1"/>
  <c r="I619" i="6"/>
  <c r="H619" i="6"/>
  <c r="AD619" i="6" s="1"/>
  <c r="G619" i="6"/>
  <c r="F619" i="6"/>
  <c r="E619" i="6"/>
  <c r="P619" i="6" s="1"/>
  <c r="D619" i="6"/>
  <c r="C619" i="6"/>
  <c r="AP618" i="6"/>
  <c r="AL618" i="6"/>
  <c r="AK618" i="6"/>
  <c r="AA618" i="6"/>
  <c r="Z618" i="6"/>
  <c r="W618" i="6"/>
  <c r="V618" i="6"/>
  <c r="T618" i="6"/>
  <c r="O618" i="6"/>
  <c r="M618" i="6"/>
  <c r="AT618" i="6" s="1"/>
  <c r="L618" i="6"/>
  <c r="K618" i="6"/>
  <c r="AG618" i="6" s="1"/>
  <c r="J618" i="6"/>
  <c r="AF618" i="6" s="1"/>
  <c r="I618" i="6"/>
  <c r="AE618" i="6" s="1"/>
  <c r="H618" i="6"/>
  <c r="G618" i="6"/>
  <c r="F618" i="6"/>
  <c r="AM618" i="6" s="1"/>
  <c r="E618" i="6"/>
  <c r="P618" i="6" s="1"/>
  <c r="D618" i="6"/>
  <c r="C618" i="6"/>
  <c r="AL617" i="6"/>
  <c r="AC617" i="6"/>
  <c r="AB617" i="6"/>
  <c r="U617" i="6"/>
  <c r="R617" i="6"/>
  <c r="M617" i="6"/>
  <c r="X617" i="6" s="1"/>
  <c r="L617" i="6"/>
  <c r="K617" i="6"/>
  <c r="V617" i="6" s="1"/>
  <c r="J617" i="6"/>
  <c r="AF617" i="6" s="1"/>
  <c r="I617" i="6"/>
  <c r="H617" i="6"/>
  <c r="G617" i="6"/>
  <c r="AN617" i="6" s="1"/>
  <c r="F617" i="6"/>
  <c r="E617" i="6"/>
  <c r="AA617" i="6" s="1"/>
  <c r="D617" i="6"/>
  <c r="C617" i="6"/>
  <c r="AR616" i="6"/>
  <c r="AN616" i="6"/>
  <c r="AK616" i="6"/>
  <c r="W616" i="6"/>
  <c r="R616" i="6"/>
  <c r="Q616" i="6"/>
  <c r="P616" i="6"/>
  <c r="M616" i="6"/>
  <c r="L616" i="6"/>
  <c r="AS616" i="6" s="1"/>
  <c r="K616" i="6"/>
  <c r="AG616" i="6" s="1"/>
  <c r="J616" i="6"/>
  <c r="AF616" i="6" s="1"/>
  <c r="I616" i="6"/>
  <c r="H616" i="6"/>
  <c r="AD616" i="6" s="1"/>
  <c r="G616" i="6"/>
  <c r="AC616" i="6" s="1"/>
  <c r="F616" i="6"/>
  <c r="AM616" i="6" s="1"/>
  <c r="E616" i="6"/>
  <c r="D616" i="6"/>
  <c r="C616" i="6"/>
  <c r="AS615" i="6"/>
  <c r="AL615" i="6"/>
  <c r="AI615" i="6"/>
  <c r="AG615" i="6"/>
  <c r="AF615" i="6"/>
  <c r="AC615" i="6"/>
  <c r="W615" i="6"/>
  <c r="R615" i="6"/>
  <c r="M615" i="6"/>
  <c r="L615" i="6"/>
  <c r="AH615" i="6" s="1"/>
  <c r="K615" i="6"/>
  <c r="J615" i="6"/>
  <c r="I615" i="6"/>
  <c r="H615" i="6"/>
  <c r="G615" i="6"/>
  <c r="AN615" i="6" s="1"/>
  <c r="F615" i="6"/>
  <c r="E615" i="6"/>
  <c r="AA615" i="6" s="1"/>
  <c r="D615" i="6"/>
  <c r="Z615" i="6" s="1"/>
  <c r="C615" i="6"/>
  <c r="AT614" i="6"/>
  <c r="AP614" i="6"/>
  <c r="AM614" i="6"/>
  <c r="AL614" i="6"/>
  <c r="AI614" i="6"/>
  <c r="AC614" i="6"/>
  <c r="T614" i="6"/>
  <c r="R614" i="6"/>
  <c r="M614" i="6"/>
  <c r="X614" i="6" s="1"/>
  <c r="L614" i="6"/>
  <c r="AS614" i="6" s="1"/>
  <c r="K614" i="6"/>
  <c r="J614" i="6"/>
  <c r="I614" i="6"/>
  <c r="AE614" i="6" s="1"/>
  <c r="H614" i="6"/>
  <c r="G614" i="6"/>
  <c r="AN614" i="6" s="1"/>
  <c r="F614" i="6"/>
  <c r="E614" i="6"/>
  <c r="D614" i="6"/>
  <c r="C614" i="6"/>
  <c r="AS613" i="6"/>
  <c r="AO613" i="6"/>
  <c r="AJ613" i="6"/>
  <c r="AF613" i="6"/>
  <c r="AD613" i="6"/>
  <c r="X613" i="6"/>
  <c r="W613" i="6"/>
  <c r="S613" i="6"/>
  <c r="N613" i="6"/>
  <c r="M613" i="6"/>
  <c r="AI613" i="6" s="1"/>
  <c r="L613" i="6"/>
  <c r="AH613" i="6" s="1"/>
  <c r="K613" i="6"/>
  <c r="AR613" i="6" s="1"/>
  <c r="J613" i="6"/>
  <c r="U613" i="6" s="1"/>
  <c r="I613" i="6"/>
  <c r="H613" i="6"/>
  <c r="G613" i="6"/>
  <c r="F613" i="6"/>
  <c r="E613" i="6"/>
  <c r="AA613" i="6" s="1"/>
  <c r="D613" i="6"/>
  <c r="C613" i="6"/>
  <c r="Y613" i="6" s="1"/>
  <c r="AL612" i="6"/>
  <c r="AH612" i="6"/>
  <c r="AC612" i="6"/>
  <c r="AB612" i="6"/>
  <c r="AA612" i="6"/>
  <c r="X612" i="6"/>
  <c r="W612" i="6"/>
  <c r="P612" i="6"/>
  <c r="N612" i="6"/>
  <c r="M612" i="6"/>
  <c r="AI612" i="6" s="1"/>
  <c r="L612" i="6"/>
  <c r="AS612" i="6" s="1"/>
  <c r="K612" i="6"/>
  <c r="J612" i="6"/>
  <c r="I612" i="6"/>
  <c r="H612" i="6"/>
  <c r="AO612" i="6" s="1"/>
  <c r="G612" i="6"/>
  <c r="R612" i="6" s="1"/>
  <c r="F612" i="6"/>
  <c r="AM612" i="6" s="1"/>
  <c r="E612" i="6"/>
  <c r="D612" i="6"/>
  <c r="C612" i="6"/>
  <c r="AT611" i="6"/>
  <c r="AQ611" i="6"/>
  <c r="AN611" i="6"/>
  <c r="AM611" i="6"/>
  <c r="AL611" i="6"/>
  <c r="AI611" i="6"/>
  <c r="AA611" i="6"/>
  <c r="X611" i="6"/>
  <c r="R611" i="6"/>
  <c r="N611" i="6"/>
  <c r="M611" i="6"/>
  <c r="L611" i="6"/>
  <c r="K611" i="6"/>
  <c r="V611" i="6" s="1"/>
  <c r="J611" i="6"/>
  <c r="AF611" i="6" s="1"/>
  <c r="I611" i="6"/>
  <c r="H611" i="6"/>
  <c r="G611" i="6"/>
  <c r="AC611" i="6" s="1"/>
  <c r="F611" i="6"/>
  <c r="E611" i="6"/>
  <c r="P611" i="6" s="1"/>
  <c r="D611" i="6"/>
  <c r="C611" i="6"/>
  <c r="AO610" i="6"/>
  <c r="AG610" i="6"/>
  <c r="X610" i="6"/>
  <c r="S610" i="6"/>
  <c r="Q610" i="6"/>
  <c r="O610" i="6"/>
  <c r="M610" i="6"/>
  <c r="AT610" i="6" s="1"/>
  <c r="L610" i="6"/>
  <c r="K610" i="6"/>
  <c r="J610" i="6"/>
  <c r="I610" i="6"/>
  <c r="H610" i="6"/>
  <c r="AD610" i="6" s="1"/>
  <c r="G610" i="6"/>
  <c r="R610" i="6" s="1"/>
  <c r="F610" i="6"/>
  <c r="AM610" i="6" s="1"/>
  <c r="E610" i="6"/>
  <c r="D610" i="6"/>
  <c r="C610" i="6"/>
  <c r="AT609" i="6"/>
  <c r="AM609" i="6"/>
  <c r="AK609" i="6"/>
  <c r="AD609" i="6"/>
  <c r="Z609" i="6"/>
  <c r="V609" i="6"/>
  <c r="O609" i="6"/>
  <c r="M609" i="6"/>
  <c r="X609" i="6" s="1"/>
  <c r="L609" i="6"/>
  <c r="K609" i="6"/>
  <c r="AR609" i="6" s="1"/>
  <c r="J609" i="6"/>
  <c r="I609" i="6"/>
  <c r="H609" i="6"/>
  <c r="G609" i="6"/>
  <c r="F609" i="6"/>
  <c r="AB609" i="6" s="1"/>
  <c r="E609" i="6"/>
  <c r="AA609" i="6" s="1"/>
  <c r="D609" i="6"/>
  <c r="C609" i="6"/>
  <c r="AO608" i="6"/>
  <c r="AN608" i="6"/>
  <c r="AB608" i="6"/>
  <c r="S608" i="6"/>
  <c r="Q608" i="6"/>
  <c r="P608" i="6"/>
  <c r="M608" i="6"/>
  <c r="L608" i="6"/>
  <c r="K608" i="6"/>
  <c r="AG608" i="6" s="1"/>
  <c r="J608" i="6"/>
  <c r="I608" i="6"/>
  <c r="H608" i="6"/>
  <c r="AD608" i="6" s="1"/>
  <c r="G608" i="6"/>
  <c r="R608" i="6" s="1"/>
  <c r="F608" i="6"/>
  <c r="AM608" i="6" s="1"/>
  <c r="E608" i="6"/>
  <c r="AL608" i="6" s="1"/>
  <c r="D608" i="6"/>
  <c r="O608" i="6" s="1"/>
  <c r="C608" i="6"/>
  <c r="AJ608" i="6" s="1"/>
  <c r="AO607" i="6"/>
  <c r="AK607" i="6"/>
  <c r="AD607" i="6"/>
  <c r="AC607" i="6"/>
  <c r="Z607" i="6"/>
  <c r="O607" i="6"/>
  <c r="M607" i="6"/>
  <c r="L607" i="6"/>
  <c r="K607" i="6"/>
  <c r="J607" i="6"/>
  <c r="I607" i="6"/>
  <c r="H607" i="6"/>
  <c r="S607" i="6" s="1"/>
  <c r="G607" i="6"/>
  <c r="AN607" i="6" s="1"/>
  <c r="F607" i="6"/>
  <c r="E607" i="6"/>
  <c r="AA607" i="6" s="1"/>
  <c r="D607" i="6"/>
  <c r="C607" i="6"/>
  <c r="AS606" i="6"/>
  <c r="AQ606" i="6"/>
  <c r="AN606" i="6"/>
  <c r="AJ606" i="6"/>
  <c r="AF606" i="6"/>
  <c r="AA606" i="6"/>
  <c r="W606" i="6"/>
  <c r="M606" i="6"/>
  <c r="L606" i="6"/>
  <c r="AH606" i="6" s="1"/>
  <c r="K606" i="6"/>
  <c r="AG606" i="6" s="1"/>
  <c r="J606" i="6"/>
  <c r="U606" i="6" s="1"/>
  <c r="I606" i="6"/>
  <c r="H606" i="6"/>
  <c r="G606" i="6"/>
  <c r="R606" i="6" s="1"/>
  <c r="F606" i="6"/>
  <c r="AB606" i="6" s="1"/>
  <c r="E606" i="6"/>
  <c r="D606" i="6"/>
  <c r="C606" i="6"/>
  <c r="AT605" i="6"/>
  <c r="AP605" i="6"/>
  <c r="AK605" i="6"/>
  <c r="AG605" i="6"/>
  <c r="AC605" i="6"/>
  <c r="Z605" i="6"/>
  <c r="M605" i="6"/>
  <c r="X605" i="6" s="1"/>
  <c r="L605" i="6"/>
  <c r="AH605" i="6" s="1"/>
  <c r="K605" i="6"/>
  <c r="AR605" i="6" s="1"/>
  <c r="J605" i="6"/>
  <c r="U605" i="6" s="1"/>
  <c r="I605" i="6"/>
  <c r="H605" i="6"/>
  <c r="G605" i="6"/>
  <c r="AN605" i="6" s="1"/>
  <c r="F605" i="6"/>
  <c r="AB605" i="6" s="1"/>
  <c r="E605" i="6"/>
  <c r="D605" i="6"/>
  <c r="O605" i="6" s="1"/>
  <c r="C605" i="6"/>
  <c r="AQ604" i="6"/>
  <c r="AA604" i="6"/>
  <c r="U604" i="6"/>
  <c r="M604" i="6"/>
  <c r="L604" i="6"/>
  <c r="K604" i="6"/>
  <c r="J604" i="6"/>
  <c r="AF604" i="6" s="1"/>
  <c r="I604" i="6"/>
  <c r="H604" i="6"/>
  <c r="G604" i="6"/>
  <c r="R604" i="6" s="1"/>
  <c r="F604" i="6"/>
  <c r="E604" i="6"/>
  <c r="AL604" i="6" s="1"/>
  <c r="D604" i="6"/>
  <c r="O604" i="6" s="1"/>
  <c r="C604" i="6"/>
  <c r="AP603" i="6"/>
  <c r="AO603" i="6"/>
  <c r="AM603" i="6"/>
  <c r="AD603" i="6"/>
  <c r="AC603" i="6"/>
  <c r="R603" i="6"/>
  <c r="Q603" i="6"/>
  <c r="O603" i="6"/>
  <c r="M603" i="6"/>
  <c r="L603" i="6"/>
  <c r="K603" i="6"/>
  <c r="J603" i="6"/>
  <c r="U603" i="6" s="1"/>
  <c r="I603" i="6"/>
  <c r="H603" i="6"/>
  <c r="S603" i="6" s="1"/>
  <c r="G603" i="6"/>
  <c r="AN603" i="6" s="1"/>
  <c r="F603" i="6"/>
  <c r="AB603" i="6" s="1"/>
  <c r="E603" i="6"/>
  <c r="D603" i="6"/>
  <c r="C603" i="6"/>
  <c r="AQ602" i="6"/>
  <c r="AI602" i="6"/>
  <c r="AA602" i="6"/>
  <c r="P602" i="6"/>
  <c r="M602" i="6"/>
  <c r="AT602" i="6" s="1"/>
  <c r="L602" i="6"/>
  <c r="AS602" i="6" s="1"/>
  <c r="K602" i="6"/>
  <c r="J602" i="6"/>
  <c r="I602" i="6"/>
  <c r="H602" i="6"/>
  <c r="G602" i="6"/>
  <c r="F602" i="6"/>
  <c r="E602" i="6"/>
  <c r="AL602" i="6" s="1"/>
  <c r="D602" i="6"/>
  <c r="O602" i="6" s="1"/>
  <c r="C602" i="6"/>
  <c r="AS601" i="6"/>
  <c r="AH601" i="6"/>
  <c r="AG601" i="6"/>
  <c r="V601" i="6"/>
  <c r="R601" i="6"/>
  <c r="Q601" i="6"/>
  <c r="M601" i="6"/>
  <c r="L601" i="6"/>
  <c r="W601" i="6" s="1"/>
  <c r="K601" i="6"/>
  <c r="AR601" i="6" s="1"/>
  <c r="J601" i="6"/>
  <c r="I601" i="6"/>
  <c r="AP601" i="6" s="1"/>
  <c r="H601" i="6"/>
  <c r="G601" i="6"/>
  <c r="AN601" i="6" s="1"/>
  <c r="F601" i="6"/>
  <c r="AB601" i="6" s="1"/>
  <c r="E601" i="6"/>
  <c r="AA601" i="6" s="1"/>
  <c r="D601" i="6"/>
  <c r="C601" i="6"/>
  <c r="AQ600" i="6"/>
  <c r="AM600" i="6"/>
  <c r="AI600" i="6"/>
  <c r="AB600" i="6"/>
  <c r="AA600" i="6"/>
  <c r="X600" i="6"/>
  <c r="U600" i="6"/>
  <c r="S600" i="6"/>
  <c r="Q600" i="6"/>
  <c r="P600" i="6"/>
  <c r="M600" i="6"/>
  <c r="AT600" i="6" s="1"/>
  <c r="L600" i="6"/>
  <c r="K600" i="6"/>
  <c r="AG600" i="6" s="1"/>
  <c r="J600" i="6"/>
  <c r="AF600" i="6" s="1"/>
  <c r="I600" i="6"/>
  <c r="H600" i="6"/>
  <c r="G600" i="6"/>
  <c r="AN600" i="6" s="1"/>
  <c r="F600" i="6"/>
  <c r="E600" i="6"/>
  <c r="AL600" i="6" s="1"/>
  <c r="D600" i="6"/>
  <c r="C600" i="6"/>
  <c r="AJ600" i="6" s="1"/>
  <c r="AS599" i="6"/>
  <c r="AC599" i="6"/>
  <c r="AA599" i="6"/>
  <c r="W599" i="6"/>
  <c r="V599" i="6"/>
  <c r="R599" i="6"/>
  <c r="M599" i="6"/>
  <c r="L599" i="6"/>
  <c r="AH599" i="6" s="1"/>
  <c r="K599" i="6"/>
  <c r="AR599" i="6" s="1"/>
  <c r="J599" i="6"/>
  <c r="I599" i="6"/>
  <c r="H599" i="6"/>
  <c r="G599" i="6"/>
  <c r="AN599" i="6" s="1"/>
  <c r="F599" i="6"/>
  <c r="AB599" i="6" s="1"/>
  <c r="E599" i="6"/>
  <c r="D599" i="6"/>
  <c r="C599" i="6"/>
  <c r="Y599" i="6" s="1"/>
  <c r="AO598" i="6"/>
  <c r="AJ598" i="6"/>
  <c r="AG598" i="6"/>
  <c r="AB598" i="6"/>
  <c r="S598" i="6"/>
  <c r="O598" i="6"/>
  <c r="M598" i="6"/>
  <c r="L598" i="6"/>
  <c r="K598" i="6"/>
  <c r="J598" i="6"/>
  <c r="I598" i="6"/>
  <c r="AE598" i="6" s="1"/>
  <c r="H598" i="6"/>
  <c r="AD598" i="6" s="1"/>
  <c r="G598" i="6"/>
  <c r="AN598" i="6" s="1"/>
  <c r="F598" i="6"/>
  <c r="Q598" i="6" s="1"/>
  <c r="E598" i="6"/>
  <c r="D598" i="6"/>
  <c r="C598" i="6"/>
  <c r="AK597" i="6"/>
  <c r="AG597" i="6"/>
  <c r="AC597" i="6"/>
  <c r="AA597" i="6"/>
  <c r="Z597" i="6"/>
  <c r="O597" i="6"/>
  <c r="M597" i="6"/>
  <c r="AT597" i="6" s="1"/>
  <c r="L597" i="6"/>
  <c r="K597" i="6"/>
  <c r="AR597" i="6" s="1"/>
  <c r="J597" i="6"/>
  <c r="I597" i="6"/>
  <c r="H597" i="6"/>
  <c r="G597" i="6"/>
  <c r="F597" i="6"/>
  <c r="E597" i="6"/>
  <c r="D597" i="6"/>
  <c r="C597" i="6"/>
  <c r="Y597" i="6" s="1"/>
  <c r="AQ596" i="6"/>
  <c r="AF596" i="6"/>
  <c r="AA596" i="6"/>
  <c r="U596" i="6"/>
  <c r="P596" i="6"/>
  <c r="O596" i="6"/>
  <c r="M596" i="6"/>
  <c r="L596" i="6"/>
  <c r="K596" i="6"/>
  <c r="J596" i="6"/>
  <c r="I596" i="6"/>
  <c r="H596" i="6"/>
  <c r="G596" i="6"/>
  <c r="AN596" i="6" s="1"/>
  <c r="F596" i="6"/>
  <c r="Q596" i="6" s="1"/>
  <c r="E596" i="6"/>
  <c r="AL596" i="6" s="1"/>
  <c r="D596" i="6"/>
  <c r="C596" i="6"/>
  <c r="AJ596" i="6" s="1"/>
  <c r="AS595" i="6"/>
  <c r="AP595" i="6"/>
  <c r="AD595" i="6"/>
  <c r="U595" i="6"/>
  <c r="R595" i="6"/>
  <c r="M595" i="6"/>
  <c r="L595" i="6"/>
  <c r="K595" i="6"/>
  <c r="J595" i="6"/>
  <c r="I595" i="6"/>
  <c r="H595" i="6"/>
  <c r="S595" i="6" s="1"/>
  <c r="G595" i="6"/>
  <c r="F595" i="6"/>
  <c r="E595" i="6"/>
  <c r="D595" i="6"/>
  <c r="C595" i="6"/>
  <c r="AI594" i="6"/>
  <c r="AB594" i="6"/>
  <c r="AA594" i="6"/>
  <c r="P594" i="6"/>
  <c r="M594" i="6"/>
  <c r="AT594" i="6" s="1"/>
  <c r="L594" i="6"/>
  <c r="K594" i="6"/>
  <c r="J594" i="6"/>
  <c r="I594" i="6"/>
  <c r="H594" i="6"/>
  <c r="G594" i="6"/>
  <c r="F594" i="6"/>
  <c r="E594" i="6"/>
  <c r="AL594" i="6" s="1"/>
  <c r="D594" i="6"/>
  <c r="O594" i="6" s="1"/>
  <c r="C594" i="6"/>
  <c r="AS593" i="6"/>
  <c r="AH593" i="6"/>
  <c r="AG593" i="6"/>
  <c r="V593" i="6"/>
  <c r="R593" i="6"/>
  <c r="Q593" i="6"/>
  <c r="M593" i="6"/>
  <c r="L593" i="6"/>
  <c r="W593" i="6" s="1"/>
  <c r="K593" i="6"/>
  <c r="AR593" i="6" s="1"/>
  <c r="J593" i="6"/>
  <c r="I593" i="6"/>
  <c r="AP593" i="6" s="1"/>
  <c r="H593" i="6"/>
  <c r="G593" i="6"/>
  <c r="AN593" i="6" s="1"/>
  <c r="F593" i="6"/>
  <c r="AB593" i="6" s="1"/>
  <c r="E593" i="6"/>
  <c r="AA593" i="6" s="1"/>
  <c r="D593" i="6"/>
  <c r="AK593" i="6" s="1"/>
  <c r="C593" i="6"/>
  <c r="AQ592" i="6"/>
  <c r="AB592" i="6"/>
  <c r="AA592" i="6"/>
  <c r="X592" i="6"/>
  <c r="S592" i="6"/>
  <c r="Q592" i="6"/>
  <c r="P592" i="6"/>
  <c r="M592" i="6"/>
  <c r="L592" i="6"/>
  <c r="AH592" i="6" s="1"/>
  <c r="K592" i="6"/>
  <c r="AG592" i="6" s="1"/>
  <c r="J592" i="6"/>
  <c r="AF592" i="6" s="1"/>
  <c r="I592" i="6"/>
  <c r="H592" i="6"/>
  <c r="AD592" i="6" s="1"/>
  <c r="G592" i="6"/>
  <c r="AN592" i="6" s="1"/>
  <c r="F592" i="6"/>
  <c r="AM592" i="6" s="1"/>
  <c r="E592" i="6"/>
  <c r="AL592" i="6" s="1"/>
  <c r="D592" i="6"/>
  <c r="C592" i="6"/>
  <c r="AJ592" i="6" s="1"/>
  <c r="AS591" i="6"/>
  <c r="AO591" i="6"/>
  <c r="AC591" i="6"/>
  <c r="Z591" i="6"/>
  <c r="V591" i="6"/>
  <c r="R591" i="6"/>
  <c r="M591" i="6"/>
  <c r="L591" i="6"/>
  <c r="K591" i="6"/>
  <c r="AR591" i="6" s="1"/>
  <c r="J591" i="6"/>
  <c r="I591" i="6"/>
  <c r="H591" i="6"/>
  <c r="G591" i="6"/>
  <c r="AN591" i="6" s="1"/>
  <c r="F591" i="6"/>
  <c r="AB591" i="6" s="1"/>
  <c r="E591" i="6"/>
  <c r="AA591" i="6" s="1"/>
  <c r="D591" i="6"/>
  <c r="AK591" i="6" s="1"/>
  <c r="C591" i="6"/>
  <c r="Y591" i="6" s="1"/>
  <c r="AQ590" i="6"/>
  <c r="AF590" i="6"/>
  <c r="AB590" i="6"/>
  <c r="X590" i="6"/>
  <c r="S590" i="6"/>
  <c r="Q590" i="6"/>
  <c r="O590" i="6"/>
  <c r="M590" i="6"/>
  <c r="AT590" i="6" s="1"/>
  <c r="L590" i="6"/>
  <c r="K590" i="6"/>
  <c r="AG590" i="6" s="1"/>
  <c r="J590" i="6"/>
  <c r="U590" i="6" s="1"/>
  <c r="I590" i="6"/>
  <c r="H590" i="6"/>
  <c r="AD590" i="6" s="1"/>
  <c r="G590" i="6"/>
  <c r="AN590" i="6" s="1"/>
  <c r="F590" i="6"/>
  <c r="AM590" i="6" s="1"/>
  <c r="E590" i="6"/>
  <c r="D590" i="6"/>
  <c r="C590" i="6"/>
  <c r="AS589" i="6"/>
  <c r="AH589" i="6"/>
  <c r="AG589" i="6"/>
  <c r="AD589" i="6"/>
  <c r="W589" i="6"/>
  <c r="M589" i="6"/>
  <c r="AT589" i="6" s="1"/>
  <c r="L589" i="6"/>
  <c r="K589" i="6"/>
  <c r="J589" i="6"/>
  <c r="I589" i="6"/>
  <c r="H589" i="6"/>
  <c r="S589" i="6" s="1"/>
  <c r="G589" i="6"/>
  <c r="F589" i="6"/>
  <c r="E589" i="6"/>
  <c r="AA589" i="6" s="1"/>
  <c r="D589" i="6"/>
  <c r="C589" i="6"/>
  <c r="Y589" i="6" s="1"/>
  <c r="AS588" i="6"/>
  <c r="AI588" i="6"/>
  <c r="X588" i="6"/>
  <c r="W588" i="6"/>
  <c r="U588" i="6"/>
  <c r="Q588" i="6"/>
  <c r="M588" i="6"/>
  <c r="AT588" i="6" s="1"/>
  <c r="L588" i="6"/>
  <c r="AH588" i="6" s="1"/>
  <c r="K588" i="6"/>
  <c r="J588" i="6"/>
  <c r="I588" i="6"/>
  <c r="H588" i="6"/>
  <c r="AD588" i="6" s="1"/>
  <c r="G588" i="6"/>
  <c r="F588" i="6"/>
  <c r="AM588" i="6" s="1"/>
  <c r="E588" i="6"/>
  <c r="P588" i="6" s="1"/>
  <c r="D588" i="6"/>
  <c r="C588" i="6"/>
  <c r="AT587" i="6"/>
  <c r="AO587" i="6"/>
  <c r="AM587" i="6"/>
  <c r="AK587" i="6"/>
  <c r="AD587" i="6"/>
  <c r="R587" i="6"/>
  <c r="O587" i="6"/>
  <c r="M587" i="6"/>
  <c r="X587" i="6" s="1"/>
  <c r="L587" i="6"/>
  <c r="K587" i="6"/>
  <c r="J587" i="6"/>
  <c r="U587" i="6" s="1"/>
  <c r="I587" i="6"/>
  <c r="AP587" i="6" s="1"/>
  <c r="H587" i="6"/>
  <c r="S587" i="6" s="1"/>
  <c r="G587" i="6"/>
  <c r="AN587" i="6" s="1"/>
  <c r="F587" i="6"/>
  <c r="AB587" i="6" s="1"/>
  <c r="E587" i="6"/>
  <c r="D587" i="6"/>
  <c r="Z587" i="6" s="1"/>
  <c r="C587" i="6"/>
  <c r="Y587" i="6" s="1"/>
  <c r="AQ586" i="6"/>
  <c r="AO586" i="6"/>
  <c r="AM586" i="6"/>
  <c r="AI586" i="6"/>
  <c r="U586" i="6"/>
  <c r="S586" i="6"/>
  <c r="Q586" i="6"/>
  <c r="M586" i="6"/>
  <c r="AT586" i="6" s="1"/>
  <c r="L586" i="6"/>
  <c r="AS586" i="6" s="1"/>
  <c r="K586" i="6"/>
  <c r="J586" i="6"/>
  <c r="AF586" i="6" s="1"/>
  <c r="I586" i="6"/>
  <c r="H586" i="6"/>
  <c r="AD586" i="6" s="1"/>
  <c r="G586" i="6"/>
  <c r="F586" i="6"/>
  <c r="AB586" i="6" s="1"/>
  <c r="E586" i="6"/>
  <c r="D586" i="6"/>
  <c r="C586" i="6"/>
  <c r="Y586" i="6" s="1"/>
  <c r="AT585" i="6"/>
  <c r="AS585" i="6"/>
  <c r="AQ585" i="6"/>
  <c r="AG585" i="6"/>
  <c r="AB585" i="6"/>
  <c r="W585" i="6"/>
  <c r="S585" i="6"/>
  <c r="P585" i="6"/>
  <c r="M585" i="6"/>
  <c r="X585" i="6" s="1"/>
  <c r="L585" i="6"/>
  <c r="AH585" i="6" s="1"/>
  <c r="K585" i="6"/>
  <c r="AR585" i="6" s="1"/>
  <c r="J585" i="6"/>
  <c r="AF585" i="6" s="1"/>
  <c r="I585" i="6"/>
  <c r="H585" i="6"/>
  <c r="AO585" i="6" s="1"/>
  <c r="G585" i="6"/>
  <c r="AN585" i="6" s="1"/>
  <c r="F585" i="6"/>
  <c r="E585" i="6"/>
  <c r="D585" i="6"/>
  <c r="C585" i="6"/>
  <c r="W584" i="6"/>
  <c r="V584" i="6"/>
  <c r="U584" i="6"/>
  <c r="M584" i="6"/>
  <c r="L584" i="6"/>
  <c r="AS584" i="6" s="1"/>
  <c r="K584" i="6"/>
  <c r="J584" i="6"/>
  <c r="AF584" i="6" s="1"/>
  <c r="I584" i="6"/>
  <c r="H584" i="6"/>
  <c r="G584" i="6"/>
  <c r="F584" i="6"/>
  <c r="E584" i="6"/>
  <c r="P584" i="6" s="1"/>
  <c r="D584" i="6"/>
  <c r="Z584" i="6" s="1"/>
  <c r="C584" i="6"/>
  <c r="AO583" i="6"/>
  <c r="AN583" i="6"/>
  <c r="AM583" i="6"/>
  <c r="AK583" i="6"/>
  <c r="AH583" i="6"/>
  <c r="AD583" i="6"/>
  <c r="AC583" i="6"/>
  <c r="S583" i="6"/>
  <c r="Q583" i="6"/>
  <c r="O583" i="6"/>
  <c r="M583" i="6"/>
  <c r="L583" i="6"/>
  <c r="K583" i="6"/>
  <c r="J583" i="6"/>
  <c r="AQ583" i="6" s="1"/>
  <c r="I583" i="6"/>
  <c r="H583" i="6"/>
  <c r="G583" i="6"/>
  <c r="R583" i="6" s="1"/>
  <c r="F583" i="6"/>
  <c r="AB583" i="6" s="1"/>
  <c r="E583" i="6"/>
  <c r="AL583" i="6" s="1"/>
  <c r="D583" i="6"/>
  <c r="Z583" i="6" s="1"/>
  <c r="C583" i="6"/>
  <c r="Y583" i="6" s="1"/>
  <c r="AS582" i="6"/>
  <c r="AO582" i="6"/>
  <c r="AM582" i="6"/>
  <c r="AH582" i="6"/>
  <c r="S582" i="6"/>
  <c r="Q582" i="6"/>
  <c r="P582" i="6"/>
  <c r="M582" i="6"/>
  <c r="AT582" i="6" s="1"/>
  <c r="L582" i="6"/>
  <c r="W582" i="6" s="1"/>
  <c r="K582" i="6"/>
  <c r="J582" i="6"/>
  <c r="I582" i="6"/>
  <c r="AE582" i="6" s="1"/>
  <c r="H582" i="6"/>
  <c r="AD582" i="6" s="1"/>
  <c r="G582" i="6"/>
  <c r="R582" i="6" s="1"/>
  <c r="F582" i="6"/>
  <c r="AB582" i="6" s="1"/>
  <c r="E582" i="6"/>
  <c r="AL582" i="6" s="1"/>
  <c r="D582" i="6"/>
  <c r="C582" i="6"/>
  <c r="AT581" i="6"/>
  <c r="AS581" i="6"/>
  <c r="AQ581" i="6"/>
  <c r="AM581" i="6"/>
  <c r="AK581" i="6"/>
  <c r="AE581" i="6"/>
  <c r="AB581" i="6"/>
  <c r="W581" i="6"/>
  <c r="V581" i="6"/>
  <c r="Q581" i="6"/>
  <c r="O581" i="6"/>
  <c r="M581" i="6"/>
  <c r="X581" i="6" s="1"/>
  <c r="L581" i="6"/>
  <c r="AH581" i="6" s="1"/>
  <c r="K581" i="6"/>
  <c r="AR581" i="6" s="1"/>
  <c r="J581" i="6"/>
  <c r="AF581" i="6" s="1"/>
  <c r="I581" i="6"/>
  <c r="T581" i="6" s="1"/>
  <c r="H581" i="6"/>
  <c r="G581" i="6"/>
  <c r="F581" i="6"/>
  <c r="E581" i="6"/>
  <c r="D581" i="6"/>
  <c r="Z581" i="6" s="1"/>
  <c r="C581" i="6"/>
  <c r="AJ580" i="6"/>
  <c r="AE580" i="6"/>
  <c r="AB580" i="6"/>
  <c r="Y580" i="6"/>
  <c r="X580" i="6"/>
  <c r="W580" i="6"/>
  <c r="M580" i="6"/>
  <c r="L580" i="6"/>
  <c r="AH580" i="6" s="1"/>
  <c r="K580" i="6"/>
  <c r="V580" i="6" s="1"/>
  <c r="J580" i="6"/>
  <c r="AQ580" i="6" s="1"/>
  <c r="I580" i="6"/>
  <c r="H580" i="6"/>
  <c r="G580" i="6"/>
  <c r="F580" i="6"/>
  <c r="E580" i="6"/>
  <c r="AA580" i="6" s="1"/>
  <c r="D580" i="6"/>
  <c r="Z580" i="6" s="1"/>
  <c r="C580" i="6"/>
  <c r="N580" i="6" s="1"/>
  <c r="AO579" i="6"/>
  <c r="AN579" i="6"/>
  <c r="AI579" i="6"/>
  <c r="AH579" i="6"/>
  <c r="AE579" i="6"/>
  <c r="AD579" i="6"/>
  <c r="S579" i="6"/>
  <c r="Q579" i="6"/>
  <c r="P579" i="6"/>
  <c r="O579" i="6"/>
  <c r="M579" i="6"/>
  <c r="L579" i="6"/>
  <c r="W579" i="6" s="1"/>
  <c r="K579" i="6"/>
  <c r="J579" i="6"/>
  <c r="I579" i="6"/>
  <c r="H579" i="6"/>
  <c r="G579" i="6"/>
  <c r="R579" i="6" s="1"/>
  <c r="F579" i="6"/>
  <c r="AM579" i="6" s="1"/>
  <c r="E579" i="6"/>
  <c r="D579" i="6"/>
  <c r="Z579" i="6" s="1"/>
  <c r="C579" i="6"/>
  <c r="AO578" i="6"/>
  <c r="AM578" i="6"/>
  <c r="AK578" i="6"/>
  <c r="AG578" i="6"/>
  <c r="AB578" i="6"/>
  <c r="U578" i="6"/>
  <c r="S578" i="6"/>
  <c r="Q578" i="6"/>
  <c r="O578" i="6"/>
  <c r="M578" i="6"/>
  <c r="L578" i="6"/>
  <c r="AS578" i="6" s="1"/>
  <c r="K578" i="6"/>
  <c r="J578" i="6"/>
  <c r="AF578" i="6" s="1"/>
  <c r="I578" i="6"/>
  <c r="AE578" i="6" s="1"/>
  <c r="H578" i="6"/>
  <c r="AD578" i="6" s="1"/>
  <c r="G578" i="6"/>
  <c r="R578" i="6" s="1"/>
  <c r="F578" i="6"/>
  <c r="E578" i="6"/>
  <c r="D578" i="6"/>
  <c r="Z578" i="6" s="1"/>
  <c r="C578" i="6"/>
  <c r="AT577" i="6"/>
  <c r="Y577" i="6"/>
  <c r="S577" i="6"/>
  <c r="M577" i="6"/>
  <c r="L577" i="6"/>
  <c r="AS577" i="6" s="1"/>
  <c r="K577" i="6"/>
  <c r="J577" i="6"/>
  <c r="I577" i="6"/>
  <c r="H577" i="6"/>
  <c r="G577" i="6"/>
  <c r="F577" i="6"/>
  <c r="E577" i="6"/>
  <c r="AL577" i="6" s="1"/>
  <c r="D577" i="6"/>
  <c r="C577" i="6"/>
  <c r="AO576" i="6"/>
  <c r="AM576" i="6"/>
  <c r="AB576" i="6"/>
  <c r="V576" i="6"/>
  <c r="Q576" i="6"/>
  <c r="M576" i="6"/>
  <c r="AT576" i="6" s="1"/>
  <c r="L576" i="6"/>
  <c r="K576" i="6"/>
  <c r="AR576" i="6" s="1"/>
  <c r="J576" i="6"/>
  <c r="I576" i="6"/>
  <c r="H576" i="6"/>
  <c r="G576" i="6"/>
  <c r="F576" i="6"/>
  <c r="E576" i="6"/>
  <c r="AL576" i="6" s="1"/>
  <c r="D576" i="6"/>
  <c r="C576" i="6"/>
  <c r="N576" i="6" s="1"/>
  <c r="AS575" i="6"/>
  <c r="AH575" i="6"/>
  <c r="AC575" i="6"/>
  <c r="W575" i="6"/>
  <c r="U575" i="6"/>
  <c r="S575" i="6"/>
  <c r="Q575" i="6"/>
  <c r="M575" i="6"/>
  <c r="L575" i="6"/>
  <c r="K575" i="6"/>
  <c r="J575" i="6"/>
  <c r="I575" i="6"/>
  <c r="H575" i="6"/>
  <c r="AO575" i="6" s="1"/>
  <c r="G575" i="6"/>
  <c r="F575" i="6"/>
  <c r="AM575" i="6" s="1"/>
  <c r="E575" i="6"/>
  <c r="D575" i="6"/>
  <c r="O575" i="6" s="1"/>
  <c r="C575" i="6"/>
  <c r="AK574" i="6"/>
  <c r="AB574" i="6"/>
  <c r="W574" i="6"/>
  <c r="V574" i="6"/>
  <c r="M574" i="6"/>
  <c r="L574" i="6"/>
  <c r="K574" i="6"/>
  <c r="AR574" i="6" s="1"/>
  <c r="J574" i="6"/>
  <c r="I574" i="6"/>
  <c r="AE574" i="6" s="1"/>
  <c r="H574" i="6"/>
  <c r="G574" i="6"/>
  <c r="F574" i="6"/>
  <c r="E574" i="6"/>
  <c r="D574" i="6"/>
  <c r="Z574" i="6" s="1"/>
  <c r="C574" i="6"/>
  <c r="N574" i="6" s="1"/>
  <c r="AQ573" i="6"/>
  <c r="AO573" i="6"/>
  <c r="AJ573" i="6"/>
  <c r="AI573" i="6"/>
  <c r="AG573" i="6"/>
  <c r="M573" i="6"/>
  <c r="AT573" i="6" s="1"/>
  <c r="L573" i="6"/>
  <c r="W573" i="6" s="1"/>
  <c r="K573" i="6"/>
  <c r="J573" i="6"/>
  <c r="I573" i="6"/>
  <c r="T573" i="6" s="1"/>
  <c r="H573" i="6"/>
  <c r="G573" i="6"/>
  <c r="F573" i="6"/>
  <c r="E573" i="6"/>
  <c r="D573" i="6"/>
  <c r="C573" i="6"/>
  <c r="N573" i="6" s="1"/>
  <c r="AO572" i="6"/>
  <c r="AM572" i="6"/>
  <c r="AJ572" i="6"/>
  <c r="AI572" i="6"/>
  <c r="AD572" i="6"/>
  <c r="AC572" i="6"/>
  <c r="S572" i="6"/>
  <c r="R572" i="6"/>
  <c r="Q572" i="6"/>
  <c r="M572" i="6"/>
  <c r="L572" i="6"/>
  <c r="W572" i="6" s="1"/>
  <c r="K572" i="6"/>
  <c r="J572" i="6"/>
  <c r="I572" i="6"/>
  <c r="H572" i="6"/>
  <c r="G572" i="6"/>
  <c r="AN572" i="6" s="1"/>
  <c r="F572" i="6"/>
  <c r="AB572" i="6" s="1"/>
  <c r="E572" i="6"/>
  <c r="D572" i="6"/>
  <c r="O572" i="6" s="1"/>
  <c r="C572" i="6"/>
  <c r="N572" i="6" s="1"/>
  <c r="AQ571" i="6"/>
  <c r="AM571" i="6"/>
  <c r="AJ571" i="6"/>
  <c r="AI571" i="6"/>
  <c r="AE571" i="6"/>
  <c r="X571" i="6"/>
  <c r="V571" i="6"/>
  <c r="U571" i="6"/>
  <c r="O571" i="6"/>
  <c r="M571" i="6"/>
  <c r="AT571" i="6" s="1"/>
  <c r="L571" i="6"/>
  <c r="W571" i="6" s="1"/>
  <c r="K571" i="6"/>
  <c r="AR571" i="6" s="1"/>
  <c r="J571" i="6"/>
  <c r="AF571" i="6" s="1"/>
  <c r="I571" i="6"/>
  <c r="T571" i="6" s="1"/>
  <c r="H571" i="6"/>
  <c r="AD571" i="6" s="1"/>
  <c r="G571" i="6"/>
  <c r="AC571" i="6" s="1"/>
  <c r="F571" i="6"/>
  <c r="E571" i="6"/>
  <c r="D571" i="6"/>
  <c r="C571" i="6"/>
  <c r="N571" i="6" s="1"/>
  <c r="AT570" i="6"/>
  <c r="AQ570" i="6"/>
  <c r="AO570" i="6"/>
  <c r="AG570" i="6"/>
  <c r="AE570" i="6"/>
  <c r="X570" i="6"/>
  <c r="V570" i="6"/>
  <c r="U570" i="6"/>
  <c r="M570" i="6"/>
  <c r="AI570" i="6" s="1"/>
  <c r="L570" i="6"/>
  <c r="W570" i="6" s="1"/>
  <c r="K570" i="6"/>
  <c r="AR570" i="6" s="1"/>
  <c r="J570" i="6"/>
  <c r="AF570" i="6" s="1"/>
  <c r="I570" i="6"/>
  <c r="T570" i="6" s="1"/>
  <c r="H570" i="6"/>
  <c r="G570" i="6"/>
  <c r="F570" i="6"/>
  <c r="E570" i="6"/>
  <c r="D570" i="6"/>
  <c r="C570" i="6"/>
  <c r="AG569" i="6"/>
  <c r="AE569" i="6"/>
  <c r="AC569" i="6"/>
  <c r="X569" i="6"/>
  <c r="V569" i="6"/>
  <c r="U569" i="6"/>
  <c r="M569" i="6"/>
  <c r="AT569" i="6" s="1"/>
  <c r="L569" i="6"/>
  <c r="W569" i="6" s="1"/>
  <c r="K569" i="6"/>
  <c r="AR569" i="6" s="1"/>
  <c r="J569" i="6"/>
  <c r="AF569" i="6" s="1"/>
  <c r="I569" i="6"/>
  <c r="T569" i="6" s="1"/>
  <c r="H569" i="6"/>
  <c r="G569" i="6"/>
  <c r="F569" i="6"/>
  <c r="E569" i="6"/>
  <c r="D569" i="6"/>
  <c r="O569" i="6" s="1"/>
  <c r="C569" i="6"/>
  <c r="N569" i="6" s="1"/>
  <c r="AQ568" i="6"/>
  <c r="AM568" i="6"/>
  <c r="AG568" i="6"/>
  <c r="AE568" i="6"/>
  <c r="AD568" i="6"/>
  <c r="S568" i="6"/>
  <c r="Q568" i="6"/>
  <c r="M568" i="6"/>
  <c r="L568" i="6"/>
  <c r="W568" i="6" s="1"/>
  <c r="K568" i="6"/>
  <c r="J568" i="6"/>
  <c r="I568" i="6"/>
  <c r="T568" i="6" s="1"/>
  <c r="H568" i="6"/>
  <c r="AO568" i="6" s="1"/>
  <c r="G568" i="6"/>
  <c r="F568" i="6"/>
  <c r="AB568" i="6" s="1"/>
  <c r="E568" i="6"/>
  <c r="D568" i="6"/>
  <c r="C568" i="6"/>
  <c r="AS567" i="6"/>
  <c r="AQ567" i="6"/>
  <c r="AO567" i="6"/>
  <c r="AG567" i="6"/>
  <c r="AD567" i="6"/>
  <c r="W567" i="6"/>
  <c r="V567" i="6"/>
  <c r="U567" i="6"/>
  <c r="S567" i="6"/>
  <c r="O567" i="6"/>
  <c r="M567" i="6"/>
  <c r="X567" i="6" s="1"/>
  <c r="L567" i="6"/>
  <c r="AH567" i="6" s="1"/>
  <c r="K567" i="6"/>
  <c r="AR567" i="6" s="1"/>
  <c r="J567" i="6"/>
  <c r="AF567" i="6" s="1"/>
  <c r="I567" i="6"/>
  <c r="T567" i="6" s="1"/>
  <c r="H567" i="6"/>
  <c r="G567" i="6"/>
  <c r="F567" i="6"/>
  <c r="E567" i="6"/>
  <c r="D567" i="6"/>
  <c r="C567" i="6"/>
  <c r="AT566" i="6"/>
  <c r="AS566" i="6"/>
  <c r="AG566" i="6"/>
  <c r="AD566" i="6"/>
  <c r="X566" i="6"/>
  <c r="W566" i="6"/>
  <c r="V566" i="6"/>
  <c r="S566" i="6"/>
  <c r="Q566" i="6"/>
  <c r="M566" i="6"/>
  <c r="AI566" i="6" s="1"/>
  <c r="L566" i="6"/>
  <c r="AH566" i="6" s="1"/>
  <c r="K566" i="6"/>
  <c r="AR566" i="6" s="1"/>
  <c r="J566" i="6"/>
  <c r="AF566" i="6" s="1"/>
  <c r="I566" i="6"/>
  <c r="T566" i="6" s="1"/>
  <c r="H566" i="6"/>
  <c r="AO566" i="6" s="1"/>
  <c r="G566" i="6"/>
  <c r="F566" i="6"/>
  <c r="E566" i="6"/>
  <c r="D566" i="6"/>
  <c r="O566" i="6" s="1"/>
  <c r="C566" i="6"/>
  <c r="AO565" i="6"/>
  <c r="AM565" i="6"/>
  <c r="AG565" i="6"/>
  <c r="AD565" i="6"/>
  <c r="AC565" i="6"/>
  <c r="X565" i="6"/>
  <c r="S565" i="6"/>
  <c r="R565" i="6"/>
  <c r="Q565" i="6"/>
  <c r="M565" i="6"/>
  <c r="L565" i="6"/>
  <c r="K565" i="6"/>
  <c r="J565" i="6"/>
  <c r="I565" i="6"/>
  <c r="T565" i="6" s="1"/>
  <c r="H565" i="6"/>
  <c r="G565" i="6"/>
  <c r="AN565" i="6" s="1"/>
  <c r="F565" i="6"/>
  <c r="AB565" i="6" s="1"/>
  <c r="E565" i="6"/>
  <c r="D565" i="6"/>
  <c r="C565" i="6"/>
  <c r="N565" i="6" s="1"/>
  <c r="AT564" i="6"/>
  <c r="AS564" i="6"/>
  <c r="AQ564" i="6"/>
  <c r="AI564" i="6"/>
  <c r="X564" i="6"/>
  <c r="W564" i="6"/>
  <c r="V564" i="6"/>
  <c r="U564" i="6"/>
  <c r="Q564" i="6"/>
  <c r="M564" i="6"/>
  <c r="L564" i="6"/>
  <c r="AH564" i="6" s="1"/>
  <c r="K564" i="6"/>
  <c r="AR564" i="6" s="1"/>
  <c r="J564" i="6"/>
  <c r="AF564" i="6" s="1"/>
  <c r="I564" i="6"/>
  <c r="H564" i="6"/>
  <c r="G564" i="6"/>
  <c r="F564" i="6"/>
  <c r="E564" i="6"/>
  <c r="D564" i="6"/>
  <c r="O564" i="6" s="1"/>
  <c r="C564" i="6"/>
  <c r="AJ563" i="6"/>
  <c r="AE563" i="6"/>
  <c r="AD563" i="6"/>
  <c r="X563" i="6"/>
  <c r="W563" i="6"/>
  <c r="V563" i="6"/>
  <c r="U563" i="6"/>
  <c r="O563" i="6"/>
  <c r="M563" i="6"/>
  <c r="AI563" i="6" s="1"/>
  <c r="L563" i="6"/>
  <c r="AH563" i="6" s="1"/>
  <c r="K563" i="6"/>
  <c r="AR563" i="6" s="1"/>
  <c r="J563" i="6"/>
  <c r="I563" i="6"/>
  <c r="T563" i="6" s="1"/>
  <c r="H563" i="6"/>
  <c r="G563" i="6"/>
  <c r="F563" i="6"/>
  <c r="E563" i="6"/>
  <c r="D563" i="6"/>
  <c r="C563" i="6"/>
  <c r="N563" i="6" s="1"/>
  <c r="AT562" i="6"/>
  <c r="AS562" i="6"/>
  <c r="AO562" i="6"/>
  <c r="AM562" i="6"/>
  <c r="AI562" i="6"/>
  <c r="AG562" i="6"/>
  <c r="AE562" i="6"/>
  <c r="V562" i="6"/>
  <c r="S562" i="6"/>
  <c r="Q562" i="6"/>
  <c r="M562" i="6"/>
  <c r="X562" i="6" s="1"/>
  <c r="L562" i="6"/>
  <c r="K562" i="6"/>
  <c r="AR562" i="6" s="1"/>
  <c r="J562" i="6"/>
  <c r="AF562" i="6" s="1"/>
  <c r="I562" i="6"/>
  <c r="T562" i="6" s="1"/>
  <c r="H562" i="6"/>
  <c r="AD562" i="6" s="1"/>
  <c r="G562" i="6"/>
  <c r="F562" i="6"/>
  <c r="AB562" i="6" s="1"/>
  <c r="E562" i="6"/>
  <c r="D562" i="6"/>
  <c r="C562" i="6"/>
  <c r="AT561" i="6"/>
  <c r="AS561" i="6"/>
  <c r="AQ561" i="6"/>
  <c r="X561" i="6"/>
  <c r="W561" i="6"/>
  <c r="V561" i="6"/>
  <c r="U561" i="6"/>
  <c r="S561" i="6"/>
  <c r="Q561" i="6"/>
  <c r="M561" i="6"/>
  <c r="AI561" i="6" s="1"/>
  <c r="L561" i="6"/>
  <c r="AH561" i="6" s="1"/>
  <c r="K561" i="6"/>
  <c r="AR561" i="6" s="1"/>
  <c r="J561" i="6"/>
  <c r="AF561" i="6" s="1"/>
  <c r="I561" i="6"/>
  <c r="H561" i="6"/>
  <c r="AO561" i="6" s="1"/>
  <c r="G561" i="6"/>
  <c r="F561" i="6"/>
  <c r="E561" i="6"/>
  <c r="D561" i="6"/>
  <c r="O561" i="6" s="1"/>
  <c r="C561" i="6"/>
  <c r="AK560" i="6"/>
  <c r="AJ560" i="6"/>
  <c r="AG560" i="6"/>
  <c r="AD560" i="6"/>
  <c r="AC560" i="6"/>
  <c r="W560" i="6"/>
  <c r="V560" i="6"/>
  <c r="U560" i="6"/>
  <c r="M560" i="6"/>
  <c r="L560" i="6"/>
  <c r="AH560" i="6" s="1"/>
  <c r="K560" i="6"/>
  <c r="AR560" i="6" s="1"/>
  <c r="J560" i="6"/>
  <c r="I560" i="6"/>
  <c r="AE560" i="6" s="1"/>
  <c r="H560" i="6"/>
  <c r="G560" i="6"/>
  <c r="F560" i="6"/>
  <c r="E560" i="6"/>
  <c r="D560" i="6"/>
  <c r="Z560" i="6" s="1"/>
  <c r="C560" i="6"/>
  <c r="AR559" i="6"/>
  <c r="AP559" i="6"/>
  <c r="AO559" i="6"/>
  <c r="AF559" i="6"/>
  <c r="AE559" i="6"/>
  <c r="AC559" i="6"/>
  <c r="AA559" i="6"/>
  <c r="S559" i="6"/>
  <c r="R559" i="6"/>
  <c r="P559" i="6"/>
  <c r="M559" i="6"/>
  <c r="L559" i="6"/>
  <c r="K559" i="6"/>
  <c r="V559" i="6" s="1"/>
  <c r="J559" i="6"/>
  <c r="I559" i="6"/>
  <c r="T559" i="6" s="1"/>
  <c r="H559" i="6"/>
  <c r="AD559" i="6" s="1"/>
  <c r="G559" i="6"/>
  <c r="AN559" i="6" s="1"/>
  <c r="F559" i="6"/>
  <c r="E559" i="6"/>
  <c r="AL559" i="6" s="1"/>
  <c r="D559" i="6"/>
  <c r="C559" i="6"/>
  <c r="AR558" i="6"/>
  <c r="AM558" i="6"/>
  <c r="AG558" i="6"/>
  <c r="X558" i="6"/>
  <c r="V558" i="6"/>
  <c r="U558" i="6"/>
  <c r="O558" i="6"/>
  <c r="M558" i="6"/>
  <c r="AI558" i="6" s="1"/>
  <c r="L558" i="6"/>
  <c r="K558" i="6"/>
  <c r="J558" i="6"/>
  <c r="I558" i="6"/>
  <c r="AE558" i="6" s="1"/>
  <c r="H558" i="6"/>
  <c r="G558" i="6"/>
  <c r="F558" i="6"/>
  <c r="E558" i="6"/>
  <c r="D558" i="6"/>
  <c r="Z558" i="6" s="1"/>
  <c r="C558" i="6"/>
  <c r="AS557" i="6"/>
  <c r="AR557" i="6"/>
  <c r="AL557" i="6"/>
  <c r="AF557" i="6"/>
  <c r="AE557" i="6"/>
  <c r="AD557" i="6"/>
  <c r="AA557" i="6"/>
  <c r="W557" i="6"/>
  <c r="U557" i="6"/>
  <c r="O557" i="6"/>
  <c r="M557" i="6"/>
  <c r="L557" i="6"/>
  <c r="AH557" i="6" s="1"/>
  <c r="K557" i="6"/>
  <c r="V557" i="6" s="1"/>
  <c r="J557" i="6"/>
  <c r="AQ557" i="6" s="1"/>
  <c r="I557" i="6"/>
  <c r="H557" i="6"/>
  <c r="G557" i="6"/>
  <c r="AN557" i="6" s="1"/>
  <c r="F557" i="6"/>
  <c r="AM557" i="6" s="1"/>
  <c r="E557" i="6"/>
  <c r="P557" i="6" s="1"/>
  <c r="D557" i="6"/>
  <c r="Z557" i="6" s="1"/>
  <c r="C557" i="6"/>
  <c r="AS556" i="6"/>
  <c r="AR556" i="6"/>
  <c r="AQ556" i="6"/>
  <c r="AK556" i="6"/>
  <c r="AG556" i="6"/>
  <c r="U556" i="6"/>
  <c r="S556" i="6"/>
  <c r="O556" i="6"/>
  <c r="N556" i="6"/>
  <c r="M556" i="6"/>
  <c r="L556" i="6"/>
  <c r="K556" i="6"/>
  <c r="V556" i="6" s="1"/>
  <c r="J556" i="6"/>
  <c r="AF556" i="6" s="1"/>
  <c r="I556" i="6"/>
  <c r="H556" i="6"/>
  <c r="AD556" i="6" s="1"/>
  <c r="G556" i="6"/>
  <c r="F556" i="6"/>
  <c r="E556" i="6"/>
  <c r="D556" i="6"/>
  <c r="Z556" i="6" s="1"/>
  <c r="C556" i="6"/>
  <c r="AS555" i="6"/>
  <c r="AR555" i="6"/>
  <c r="AQ555" i="6"/>
  <c r="AL555" i="6"/>
  <c r="AH555" i="6"/>
  <c r="AE555" i="6"/>
  <c r="AA555" i="6"/>
  <c r="W555" i="6"/>
  <c r="U555" i="6"/>
  <c r="T555" i="6"/>
  <c r="R555" i="6"/>
  <c r="P555" i="6"/>
  <c r="M555" i="6"/>
  <c r="L555" i="6"/>
  <c r="K555" i="6"/>
  <c r="V555" i="6" s="1"/>
  <c r="J555" i="6"/>
  <c r="AF555" i="6" s="1"/>
  <c r="I555" i="6"/>
  <c r="AP555" i="6" s="1"/>
  <c r="H555" i="6"/>
  <c r="G555" i="6"/>
  <c r="AC555" i="6" s="1"/>
  <c r="F555" i="6"/>
  <c r="AM555" i="6" s="1"/>
  <c r="E555" i="6"/>
  <c r="D555" i="6"/>
  <c r="AK555" i="6" s="1"/>
  <c r="C555" i="6"/>
  <c r="Y555" i="6" s="1"/>
  <c r="AT554" i="6"/>
  <c r="AM554" i="6"/>
  <c r="AK554" i="6"/>
  <c r="AG554" i="6"/>
  <c r="AB554" i="6"/>
  <c r="Z554" i="6"/>
  <c r="X554" i="6"/>
  <c r="V554" i="6"/>
  <c r="O554" i="6"/>
  <c r="M554" i="6"/>
  <c r="AI554" i="6" s="1"/>
  <c r="L554" i="6"/>
  <c r="K554" i="6"/>
  <c r="AR554" i="6" s="1"/>
  <c r="J554" i="6"/>
  <c r="I554" i="6"/>
  <c r="H554" i="6"/>
  <c r="S554" i="6" s="1"/>
  <c r="G554" i="6"/>
  <c r="F554" i="6"/>
  <c r="Q554" i="6" s="1"/>
  <c r="E554" i="6"/>
  <c r="P554" i="6" s="1"/>
  <c r="D554" i="6"/>
  <c r="C554" i="6"/>
  <c r="N554" i="6" s="1"/>
  <c r="AS553" i="6"/>
  <c r="AR553" i="6"/>
  <c r="AQ553" i="6"/>
  <c r="AL553" i="6"/>
  <c r="AK553" i="6"/>
  <c r="AH553" i="6"/>
  <c r="AF553" i="6"/>
  <c r="Y553" i="6"/>
  <c r="W553" i="6"/>
  <c r="U553" i="6"/>
  <c r="P553" i="6"/>
  <c r="N553" i="6"/>
  <c r="M553" i="6"/>
  <c r="L553" i="6"/>
  <c r="K553" i="6"/>
  <c r="J553" i="6"/>
  <c r="I553" i="6"/>
  <c r="H553" i="6"/>
  <c r="G553" i="6"/>
  <c r="R553" i="6" s="1"/>
  <c r="F553" i="6"/>
  <c r="E553" i="6"/>
  <c r="AA553" i="6" s="1"/>
  <c r="D553" i="6"/>
  <c r="O553" i="6" s="1"/>
  <c r="C553" i="6"/>
  <c r="AJ553" i="6" s="1"/>
  <c r="AK552" i="6"/>
  <c r="AJ552" i="6"/>
  <c r="AH552" i="6"/>
  <c r="AF552" i="6"/>
  <c r="AC552" i="6"/>
  <c r="AB552" i="6"/>
  <c r="Q552" i="6"/>
  <c r="N552" i="6"/>
  <c r="M552" i="6"/>
  <c r="L552" i="6"/>
  <c r="K552" i="6"/>
  <c r="J552" i="6"/>
  <c r="I552" i="6"/>
  <c r="T552" i="6" s="1"/>
  <c r="H552" i="6"/>
  <c r="G552" i="6"/>
  <c r="F552" i="6"/>
  <c r="AM552" i="6" s="1"/>
  <c r="E552" i="6"/>
  <c r="AL552" i="6" s="1"/>
  <c r="D552" i="6"/>
  <c r="Z552" i="6" s="1"/>
  <c r="C552" i="6"/>
  <c r="Y552" i="6" s="1"/>
  <c r="AQ551" i="6"/>
  <c r="AP551" i="6"/>
  <c r="AN551" i="6"/>
  <c r="AL551" i="6"/>
  <c r="AI551" i="6"/>
  <c r="AH551" i="6"/>
  <c r="Y551" i="6"/>
  <c r="U551" i="6"/>
  <c r="T551" i="6"/>
  <c r="P551" i="6"/>
  <c r="M551" i="6"/>
  <c r="L551" i="6"/>
  <c r="W551" i="6" s="1"/>
  <c r="K551" i="6"/>
  <c r="AR551" i="6" s="1"/>
  <c r="J551" i="6"/>
  <c r="AF551" i="6" s="1"/>
  <c r="I551" i="6"/>
  <c r="AE551" i="6" s="1"/>
  <c r="H551" i="6"/>
  <c r="G551" i="6"/>
  <c r="AC551" i="6" s="1"/>
  <c r="F551" i="6"/>
  <c r="E551" i="6"/>
  <c r="AA551" i="6" s="1"/>
  <c r="D551" i="6"/>
  <c r="O551" i="6" s="1"/>
  <c r="C551" i="6"/>
  <c r="AT550" i="6"/>
  <c r="AR550" i="6"/>
  <c r="AO550" i="6"/>
  <c r="AJ550" i="6"/>
  <c r="AG550" i="6"/>
  <c r="AE550" i="6"/>
  <c r="AB550" i="6"/>
  <c r="Y550" i="6"/>
  <c r="V550" i="6"/>
  <c r="Q550" i="6"/>
  <c r="N550" i="6"/>
  <c r="M550" i="6"/>
  <c r="L550" i="6"/>
  <c r="W550" i="6" s="1"/>
  <c r="K550" i="6"/>
  <c r="J550" i="6"/>
  <c r="I550" i="6"/>
  <c r="H550" i="6"/>
  <c r="G550" i="6"/>
  <c r="F550" i="6"/>
  <c r="AM550" i="6" s="1"/>
  <c r="E550" i="6"/>
  <c r="AL550" i="6" s="1"/>
  <c r="D550" i="6"/>
  <c r="C550" i="6"/>
  <c r="AQ549" i="6"/>
  <c r="AL549" i="6"/>
  <c r="AF549" i="6"/>
  <c r="AA549" i="6"/>
  <c r="P549" i="6"/>
  <c r="O549" i="6"/>
  <c r="M549" i="6"/>
  <c r="L549" i="6"/>
  <c r="K549" i="6"/>
  <c r="AR549" i="6" s="1"/>
  <c r="J549" i="6"/>
  <c r="U549" i="6" s="1"/>
  <c r="I549" i="6"/>
  <c r="H549" i="6"/>
  <c r="G549" i="6"/>
  <c r="F549" i="6"/>
  <c r="E549" i="6"/>
  <c r="D549" i="6"/>
  <c r="Z549" i="6" s="1"/>
  <c r="C549" i="6"/>
  <c r="AS548" i="6"/>
  <c r="AQ548" i="6"/>
  <c r="AM548" i="6"/>
  <c r="AK548" i="6"/>
  <c r="AC548" i="6"/>
  <c r="U548" i="6"/>
  <c r="T548" i="6"/>
  <c r="Q548" i="6"/>
  <c r="M548" i="6"/>
  <c r="L548" i="6"/>
  <c r="W548" i="6" s="1"/>
  <c r="K548" i="6"/>
  <c r="J548" i="6"/>
  <c r="AF548" i="6" s="1"/>
  <c r="I548" i="6"/>
  <c r="H548" i="6"/>
  <c r="G548" i="6"/>
  <c r="F548" i="6"/>
  <c r="AB548" i="6" s="1"/>
  <c r="E548" i="6"/>
  <c r="AL548" i="6" s="1"/>
  <c r="D548" i="6"/>
  <c r="Z548" i="6" s="1"/>
  <c r="C548" i="6"/>
  <c r="AL547" i="6"/>
  <c r="AH547" i="6"/>
  <c r="AB547" i="6"/>
  <c r="AA547" i="6"/>
  <c r="R547" i="6"/>
  <c r="P547" i="6"/>
  <c r="N547" i="6"/>
  <c r="M547" i="6"/>
  <c r="AI547" i="6" s="1"/>
  <c r="L547" i="6"/>
  <c r="K547" i="6"/>
  <c r="J547" i="6"/>
  <c r="I547" i="6"/>
  <c r="H547" i="6"/>
  <c r="G547" i="6"/>
  <c r="AC547" i="6" s="1"/>
  <c r="F547" i="6"/>
  <c r="E547" i="6"/>
  <c r="D547" i="6"/>
  <c r="Z547" i="6" s="1"/>
  <c r="C547" i="6"/>
  <c r="AT546" i="6"/>
  <c r="AR546" i="6"/>
  <c r="AQ546" i="6"/>
  <c r="AO546" i="6"/>
  <c r="AM546" i="6"/>
  <c r="V546" i="6"/>
  <c r="S546" i="6"/>
  <c r="Q546" i="6"/>
  <c r="N546" i="6"/>
  <c r="M546" i="6"/>
  <c r="AI546" i="6" s="1"/>
  <c r="L546" i="6"/>
  <c r="K546" i="6"/>
  <c r="AG546" i="6" s="1"/>
  <c r="J546" i="6"/>
  <c r="I546" i="6"/>
  <c r="H546" i="6"/>
  <c r="AD546" i="6" s="1"/>
  <c r="G546" i="6"/>
  <c r="F546" i="6"/>
  <c r="AB546" i="6" s="1"/>
  <c r="E546" i="6"/>
  <c r="AL546" i="6" s="1"/>
  <c r="D546" i="6"/>
  <c r="O546" i="6" s="1"/>
  <c r="C546" i="6"/>
  <c r="AS545" i="6"/>
  <c r="AP545" i="6"/>
  <c r="AH545" i="6"/>
  <c r="AA545" i="6"/>
  <c r="Z545" i="6"/>
  <c r="U545" i="6"/>
  <c r="T545" i="6"/>
  <c r="O545" i="6"/>
  <c r="M545" i="6"/>
  <c r="AI545" i="6" s="1"/>
  <c r="L545" i="6"/>
  <c r="W545" i="6" s="1"/>
  <c r="K545" i="6"/>
  <c r="J545" i="6"/>
  <c r="AQ545" i="6" s="1"/>
  <c r="I545" i="6"/>
  <c r="AE545" i="6" s="1"/>
  <c r="H545" i="6"/>
  <c r="G545" i="6"/>
  <c r="F545" i="6"/>
  <c r="E545" i="6"/>
  <c r="AL545" i="6" s="1"/>
  <c r="D545" i="6"/>
  <c r="AK545" i="6" s="1"/>
  <c r="C545" i="6"/>
  <c r="N545" i="6" s="1"/>
  <c r="AS544" i="6"/>
  <c r="AO544" i="6"/>
  <c r="AM544" i="6"/>
  <c r="AL544" i="6"/>
  <c r="AB544" i="6"/>
  <c r="Q544" i="6"/>
  <c r="O544" i="6"/>
  <c r="N544" i="6"/>
  <c r="M544" i="6"/>
  <c r="L544" i="6"/>
  <c r="K544" i="6"/>
  <c r="J544" i="6"/>
  <c r="I544" i="6"/>
  <c r="H544" i="6"/>
  <c r="G544" i="6"/>
  <c r="F544" i="6"/>
  <c r="E544" i="6"/>
  <c r="D544" i="6"/>
  <c r="C544" i="6"/>
  <c r="AS543" i="6"/>
  <c r="AR543" i="6"/>
  <c r="AQ543" i="6"/>
  <c r="AP543" i="6"/>
  <c r="AM543" i="6"/>
  <c r="AH543" i="6"/>
  <c r="W543" i="6"/>
  <c r="U543" i="6"/>
  <c r="T543" i="6"/>
  <c r="P543" i="6"/>
  <c r="M543" i="6"/>
  <c r="L543" i="6"/>
  <c r="K543" i="6"/>
  <c r="J543" i="6"/>
  <c r="AF543" i="6" s="1"/>
  <c r="I543" i="6"/>
  <c r="AE543" i="6" s="1"/>
  <c r="H543" i="6"/>
  <c r="AD543" i="6" s="1"/>
  <c r="G543" i="6"/>
  <c r="F543" i="6"/>
  <c r="E543" i="6"/>
  <c r="D543" i="6"/>
  <c r="C543" i="6"/>
  <c r="AR542" i="6"/>
  <c r="AK542" i="6"/>
  <c r="AB542" i="6"/>
  <c r="Z542" i="6"/>
  <c r="V542" i="6"/>
  <c r="U542" i="6"/>
  <c r="O542" i="6"/>
  <c r="M542" i="6"/>
  <c r="L542" i="6"/>
  <c r="K542" i="6"/>
  <c r="AG542" i="6" s="1"/>
  <c r="J542" i="6"/>
  <c r="I542" i="6"/>
  <c r="H542" i="6"/>
  <c r="G542" i="6"/>
  <c r="F542" i="6"/>
  <c r="AM542" i="6" s="1"/>
  <c r="E542" i="6"/>
  <c r="AL542" i="6" s="1"/>
  <c r="D542" i="6"/>
  <c r="C542" i="6"/>
  <c r="AS541" i="6"/>
  <c r="AQ541" i="6"/>
  <c r="AP541" i="6"/>
  <c r="AH541" i="6"/>
  <c r="AF541" i="6"/>
  <c r="W541" i="6"/>
  <c r="U541" i="6"/>
  <c r="T541" i="6"/>
  <c r="S541" i="6"/>
  <c r="N541" i="6"/>
  <c r="M541" i="6"/>
  <c r="AI541" i="6" s="1"/>
  <c r="L541" i="6"/>
  <c r="K541" i="6"/>
  <c r="V541" i="6" s="1"/>
  <c r="J541" i="6"/>
  <c r="I541" i="6"/>
  <c r="AE541" i="6" s="1"/>
  <c r="H541" i="6"/>
  <c r="G541" i="6"/>
  <c r="F541" i="6"/>
  <c r="AB541" i="6" s="1"/>
  <c r="E541" i="6"/>
  <c r="D541" i="6"/>
  <c r="C541" i="6"/>
  <c r="AR540" i="6"/>
  <c r="AQ540" i="6"/>
  <c r="AG540" i="6"/>
  <c r="Y540" i="6"/>
  <c r="X540" i="6"/>
  <c r="V540" i="6"/>
  <c r="S540" i="6"/>
  <c r="O540" i="6"/>
  <c r="M540" i="6"/>
  <c r="L540" i="6"/>
  <c r="K540" i="6"/>
  <c r="J540" i="6"/>
  <c r="U540" i="6" s="1"/>
  <c r="I540" i="6"/>
  <c r="H540" i="6"/>
  <c r="AD540" i="6" s="1"/>
  <c r="G540" i="6"/>
  <c r="F540" i="6"/>
  <c r="E540" i="6"/>
  <c r="D540" i="6"/>
  <c r="C540" i="6"/>
  <c r="AS539" i="6"/>
  <c r="AL539" i="6"/>
  <c r="AF539" i="6"/>
  <c r="AE539" i="6"/>
  <c r="AA539" i="6"/>
  <c r="Z539" i="6"/>
  <c r="W539" i="6"/>
  <c r="R539" i="6"/>
  <c r="P539" i="6"/>
  <c r="M539" i="6"/>
  <c r="AI539" i="6" s="1"/>
  <c r="L539" i="6"/>
  <c r="AH539" i="6" s="1"/>
  <c r="K539" i="6"/>
  <c r="AG539" i="6" s="1"/>
  <c r="J539" i="6"/>
  <c r="I539" i="6"/>
  <c r="H539" i="6"/>
  <c r="G539" i="6"/>
  <c r="F539" i="6"/>
  <c r="E539" i="6"/>
  <c r="D539" i="6"/>
  <c r="AK539" i="6" s="1"/>
  <c r="C539" i="6"/>
  <c r="Y539" i="6" s="1"/>
  <c r="AM538" i="6"/>
  <c r="AL538" i="6"/>
  <c r="AC538" i="6"/>
  <c r="AB538" i="6"/>
  <c r="Q538" i="6"/>
  <c r="O538" i="6"/>
  <c r="M538" i="6"/>
  <c r="L538" i="6"/>
  <c r="K538" i="6"/>
  <c r="AG538" i="6" s="1"/>
  <c r="J538" i="6"/>
  <c r="I538" i="6"/>
  <c r="H538" i="6"/>
  <c r="G538" i="6"/>
  <c r="F538" i="6"/>
  <c r="E538" i="6"/>
  <c r="P538" i="6" s="1"/>
  <c r="D538" i="6"/>
  <c r="C538" i="6"/>
  <c r="Y538" i="6" s="1"/>
  <c r="AS537" i="6"/>
  <c r="AQ537" i="6"/>
  <c r="AN537" i="6"/>
  <c r="AL537" i="6"/>
  <c r="AH537" i="6"/>
  <c r="W537" i="6"/>
  <c r="U537" i="6"/>
  <c r="S537" i="6"/>
  <c r="R537" i="6"/>
  <c r="M537" i="6"/>
  <c r="AI537" i="6" s="1"/>
  <c r="L537" i="6"/>
  <c r="K537" i="6"/>
  <c r="J537" i="6"/>
  <c r="AF537" i="6" s="1"/>
  <c r="I537" i="6"/>
  <c r="H537" i="6"/>
  <c r="G537" i="6"/>
  <c r="AC537" i="6" s="1"/>
  <c r="F537" i="6"/>
  <c r="AM537" i="6" s="1"/>
  <c r="E537" i="6"/>
  <c r="AA537" i="6" s="1"/>
  <c r="D537" i="6"/>
  <c r="Z537" i="6" s="1"/>
  <c r="C537" i="6"/>
  <c r="AS536" i="6"/>
  <c r="AK536" i="6"/>
  <c r="AJ536" i="6"/>
  <c r="Z536" i="6"/>
  <c r="Y536" i="6"/>
  <c r="V536" i="6"/>
  <c r="S536" i="6"/>
  <c r="M536" i="6"/>
  <c r="X536" i="6" s="1"/>
  <c r="L536" i="6"/>
  <c r="W536" i="6" s="1"/>
  <c r="K536" i="6"/>
  <c r="J536" i="6"/>
  <c r="I536" i="6"/>
  <c r="H536" i="6"/>
  <c r="AD536" i="6" s="1"/>
  <c r="G536" i="6"/>
  <c r="F536" i="6"/>
  <c r="E536" i="6"/>
  <c r="AL536" i="6" s="1"/>
  <c r="D536" i="6"/>
  <c r="O536" i="6" s="1"/>
  <c r="C536" i="6"/>
  <c r="N536" i="6" s="1"/>
  <c r="AQ535" i="6"/>
  <c r="AN535" i="6"/>
  <c r="AM535" i="6"/>
  <c r="AL535" i="6"/>
  <c r="AH535" i="6"/>
  <c r="AD535" i="6"/>
  <c r="AB535" i="6"/>
  <c r="R535" i="6"/>
  <c r="P535" i="6"/>
  <c r="N535" i="6"/>
  <c r="M535" i="6"/>
  <c r="L535" i="6"/>
  <c r="K535" i="6"/>
  <c r="AR535" i="6" s="1"/>
  <c r="J535" i="6"/>
  <c r="I535" i="6"/>
  <c r="H535" i="6"/>
  <c r="G535" i="6"/>
  <c r="AC535" i="6" s="1"/>
  <c r="F535" i="6"/>
  <c r="Q535" i="6" s="1"/>
  <c r="E535" i="6"/>
  <c r="AA535" i="6" s="1"/>
  <c r="D535" i="6"/>
  <c r="Z535" i="6" s="1"/>
  <c r="C535" i="6"/>
  <c r="AJ535" i="6" s="1"/>
  <c r="AT534" i="6"/>
  <c r="AS534" i="6"/>
  <c r="AR534" i="6"/>
  <c r="AM534" i="6"/>
  <c r="V534" i="6"/>
  <c r="T534" i="6"/>
  <c r="Q534" i="6"/>
  <c r="M534" i="6"/>
  <c r="AI534" i="6" s="1"/>
  <c r="L534" i="6"/>
  <c r="W534" i="6" s="1"/>
  <c r="K534" i="6"/>
  <c r="AG534" i="6" s="1"/>
  <c r="J534" i="6"/>
  <c r="I534" i="6"/>
  <c r="H534" i="6"/>
  <c r="G534" i="6"/>
  <c r="F534" i="6"/>
  <c r="AB534" i="6" s="1"/>
  <c r="E534" i="6"/>
  <c r="D534" i="6"/>
  <c r="C534" i="6"/>
  <c r="Y534" i="6" s="1"/>
  <c r="AL533" i="6"/>
  <c r="AK533" i="6"/>
  <c r="AE533" i="6"/>
  <c r="AB533" i="6"/>
  <c r="AA533" i="6"/>
  <c r="P533" i="6"/>
  <c r="O533" i="6"/>
  <c r="M533" i="6"/>
  <c r="L533" i="6"/>
  <c r="AS533" i="6" s="1"/>
  <c r="K533" i="6"/>
  <c r="J533" i="6"/>
  <c r="I533" i="6"/>
  <c r="H533" i="6"/>
  <c r="G533" i="6"/>
  <c r="F533" i="6"/>
  <c r="Q533" i="6" s="1"/>
  <c r="E533" i="6"/>
  <c r="D533" i="6"/>
  <c r="Z533" i="6" s="1"/>
  <c r="C533" i="6"/>
  <c r="AJ533" i="6" s="1"/>
  <c r="AR532" i="6"/>
  <c r="AQ532" i="6"/>
  <c r="AG532" i="6"/>
  <c r="V532" i="6"/>
  <c r="U532" i="6"/>
  <c r="T532" i="6"/>
  <c r="N532" i="6"/>
  <c r="M532" i="6"/>
  <c r="L532" i="6"/>
  <c r="AS532" i="6" s="1"/>
  <c r="K532" i="6"/>
  <c r="J532" i="6"/>
  <c r="AF532" i="6" s="1"/>
  <c r="I532" i="6"/>
  <c r="H532" i="6"/>
  <c r="G532" i="6"/>
  <c r="AC532" i="6" s="1"/>
  <c r="F532" i="6"/>
  <c r="E532" i="6"/>
  <c r="D532" i="6"/>
  <c r="C532" i="6"/>
  <c r="Y532" i="6" s="1"/>
  <c r="AS531" i="6"/>
  <c r="AQ531" i="6"/>
  <c r="W531" i="6"/>
  <c r="U531" i="6"/>
  <c r="O531" i="6"/>
  <c r="N531" i="6"/>
  <c r="M531" i="6"/>
  <c r="L531" i="6"/>
  <c r="AH531" i="6" s="1"/>
  <c r="K531" i="6"/>
  <c r="J531" i="6"/>
  <c r="AF531" i="6" s="1"/>
  <c r="I531" i="6"/>
  <c r="H531" i="6"/>
  <c r="AD531" i="6" s="1"/>
  <c r="G531" i="6"/>
  <c r="F531" i="6"/>
  <c r="E531" i="6"/>
  <c r="P531" i="6" s="1"/>
  <c r="D531" i="6"/>
  <c r="C531" i="6"/>
  <c r="AR530" i="6"/>
  <c r="AC530" i="6"/>
  <c r="Z530" i="6"/>
  <c r="Y530" i="6"/>
  <c r="T530" i="6"/>
  <c r="N530" i="6"/>
  <c r="M530" i="6"/>
  <c r="L530" i="6"/>
  <c r="K530" i="6"/>
  <c r="V530" i="6" s="1"/>
  <c r="J530" i="6"/>
  <c r="I530" i="6"/>
  <c r="AP530" i="6" s="1"/>
  <c r="H530" i="6"/>
  <c r="G530" i="6"/>
  <c r="F530" i="6"/>
  <c r="E530" i="6"/>
  <c r="D530" i="6"/>
  <c r="AK530" i="6" s="1"/>
  <c r="C530" i="6"/>
  <c r="AJ530" i="6" s="1"/>
  <c r="AS529" i="6"/>
  <c r="AQ529" i="6"/>
  <c r="AL529" i="6"/>
  <c r="AI529" i="6"/>
  <c r="AH529" i="6"/>
  <c r="AG529" i="6"/>
  <c r="AF529" i="6"/>
  <c r="W529" i="6"/>
  <c r="U529" i="6"/>
  <c r="R529" i="6"/>
  <c r="P529" i="6"/>
  <c r="M529" i="6"/>
  <c r="L529" i="6"/>
  <c r="K529" i="6"/>
  <c r="V529" i="6" s="1"/>
  <c r="J529" i="6"/>
  <c r="I529" i="6"/>
  <c r="H529" i="6"/>
  <c r="G529" i="6"/>
  <c r="AC529" i="6" s="1"/>
  <c r="F529" i="6"/>
  <c r="E529" i="6"/>
  <c r="AA529" i="6" s="1"/>
  <c r="D529" i="6"/>
  <c r="C529" i="6"/>
  <c r="Y529" i="6" s="1"/>
  <c r="AR528" i="6"/>
  <c r="AM528" i="6"/>
  <c r="AK528" i="6"/>
  <c r="AF528" i="6"/>
  <c r="AB528" i="6"/>
  <c r="Z528" i="6"/>
  <c r="V528" i="6"/>
  <c r="Q528" i="6"/>
  <c r="O528" i="6"/>
  <c r="M528" i="6"/>
  <c r="L528" i="6"/>
  <c r="K528" i="6"/>
  <c r="AG528" i="6" s="1"/>
  <c r="J528" i="6"/>
  <c r="I528" i="6"/>
  <c r="AE528" i="6" s="1"/>
  <c r="H528" i="6"/>
  <c r="G528" i="6"/>
  <c r="F528" i="6"/>
  <c r="E528" i="6"/>
  <c r="D528" i="6"/>
  <c r="C528" i="6"/>
  <c r="AS527" i="6"/>
  <c r="AH527" i="6"/>
  <c r="AG527" i="6"/>
  <c r="AF527" i="6"/>
  <c r="AD527" i="6"/>
  <c r="U527" i="6"/>
  <c r="T527" i="6"/>
  <c r="S527" i="6"/>
  <c r="P527" i="6"/>
  <c r="M527" i="6"/>
  <c r="AI527" i="6" s="1"/>
  <c r="L527" i="6"/>
  <c r="W527" i="6" s="1"/>
  <c r="K527" i="6"/>
  <c r="J527" i="6"/>
  <c r="AQ527" i="6" s="1"/>
  <c r="I527" i="6"/>
  <c r="AE527" i="6" s="1"/>
  <c r="H527" i="6"/>
  <c r="AO527" i="6" s="1"/>
  <c r="G527" i="6"/>
  <c r="AC527" i="6" s="1"/>
  <c r="F527" i="6"/>
  <c r="E527" i="6"/>
  <c r="D527" i="6"/>
  <c r="C527" i="6"/>
  <c r="AT526" i="6"/>
  <c r="AR526" i="6"/>
  <c r="AB526" i="6"/>
  <c r="X526" i="6"/>
  <c r="V526" i="6"/>
  <c r="T526" i="6"/>
  <c r="S526" i="6"/>
  <c r="Q526" i="6"/>
  <c r="M526" i="6"/>
  <c r="AI526" i="6" s="1"/>
  <c r="L526" i="6"/>
  <c r="W526" i="6" s="1"/>
  <c r="K526" i="6"/>
  <c r="AG526" i="6" s="1"/>
  <c r="J526" i="6"/>
  <c r="I526" i="6"/>
  <c r="AP526" i="6" s="1"/>
  <c r="H526" i="6"/>
  <c r="G526" i="6"/>
  <c r="AC526" i="6" s="1"/>
  <c r="F526" i="6"/>
  <c r="AM526" i="6" s="1"/>
  <c r="E526" i="6"/>
  <c r="AA526" i="6" s="1"/>
  <c r="D526" i="6"/>
  <c r="Z526" i="6" s="1"/>
  <c r="C526" i="6"/>
  <c r="AT525" i="6"/>
  <c r="AH525" i="6"/>
  <c r="Z525" i="6"/>
  <c r="W525" i="6"/>
  <c r="T525" i="6"/>
  <c r="S525" i="6"/>
  <c r="M525" i="6"/>
  <c r="L525" i="6"/>
  <c r="AS525" i="6" s="1"/>
  <c r="K525" i="6"/>
  <c r="J525" i="6"/>
  <c r="I525" i="6"/>
  <c r="AP525" i="6" s="1"/>
  <c r="H525" i="6"/>
  <c r="AO525" i="6" s="1"/>
  <c r="G525" i="6"/>
  <c r="F525" i="6"/>
  <c r="E525" i="6"/>
  <c r="D525" i="6"/>
  <c r="C525" i="6"/>
  <c r="AT524" i="6"/>
  <c r="AM524" i="6"/>
  <c r="AJ524" i="6"/>
  <c r="AB524" i="6"/>
  <c r="AA524" i="6"/>
  <c r="Y524" i="6"/>
  <c r="V524" i="6"/>
  <c r="Q524" i="6"/>
  <c r="P524" i="6"/>
  <c r="N524" i="6"/>
  <c r="M524" i="6"/>
  <c r="L524" i="6"/>
  <c r="K524" i="6"/>
  <c r="AR524" i="6" s="1"/>
  <c r="J524" i="6"/>
  <c r="I524" i="6"/>
  <c r="H524" i="6"/>
  <c r="G524" i="6"/>
  <c r="F524" i="6"/>
  <c r="E524" i="6"/>
  <c r="AL524" i="6" s="1"/>
  <c r="D524" i="6"/>
  <c r="C524" i="6"/>
  <c r="AS523" i="6"/>
  <c r="AR523" i="6"/>
  <c r="AH523" i="6"/>
  <c r="Z523" i="6"/>
  <c r="W523" i="6"/>
  <c r="V523" i="6"/>
  <c r="T523" i="6"/>
  <c r="R523" i="6"/>
  <c r="M523" i="6"/>
  <c r="X523" i="6" s="1"/>
  <c r="L523" i="6"/>
  <c r="K523" i="6"/>
  <c r="AG523" i="6" s="1"/>
  <c r="J523" i="6"/>
  <c r="I523" i="6"/>
  <c r="H523" i="6"/>
  <c r="G523" i="6"/>
  <c r="F523" i="6"/>
  <c r="AB523" i="6" s="1"/>
  <c r="E523" i="6"/>
  <c r="AA523" i="6" s="1"/>
  <c r="D523" i="6"/>
  <c r="C523" i="6"/>
  <c r="N523" i="6" s="1"/>
  <c r="AL522" i="6"/>
  <c r="AJ522" i="6"/>
  <c r="AC522" i="6"/>
  <c r="AB522" i="6"/>
  <c r="AA522" i="6"/>
  <c r="Q522" i="6"/>
  <c r="P522" i="6"/>
  <c r="N522" i="6"/>
  <c r="M522" i="6"/>
  <c r="L522" i="6"/>
  <c r="W522" i="6" s="1"/>
  <c r="K522" i="6"/>
  <c r="AR522" i="6" s="1"/>
  <c r="J522" i="6"/>
  <c r="AF522" i="6" s="1"/>
  <c r="I522" i="6"/>
  <c r="H522" i="6"/>
  <c r="G522" i="6"/>
  <c r="F522" i="6"/>
  <c r="AM522" i="6" s="1"/>
  <c r="E522" i="6"/>
  <c r="D522" i="6"/>
  <c r="C522" i="6"/>
  <c r="Y522" i="6" s="1"/>
  <c r="AS521" i="6"/>
  <c r="AM521" i="6"/>
  <c r="AL521" i="6"/>
  <c r="AI521" i="6"/>
  <c r="AH521" i="6"/>
  <c r="AD521" i="6"/>
  <c r="AB521" i="6"/>
  <c r="P521" i="6"/>
  <c r="N521" i="6"/>
  <c r="M521" i="6"/>
  <c r="X521" i="6" s="1"/>
  <c r="L521" i="6"/>
  <c r="W521" i="6" s="1"/>
  <c r="K521" i="6"/>
  <c r="AR521" i="6" s="1"/>
  <c r="J521" i="6"/>
  <c r="I521" i="6"/>
  <c r="H521" i="6"/>
  <c r="G521" i="6"/>
  <c r="F521" i="6"/>
  <c r="Q521" i="6" s="1"/>
  <c r="E521" i="6"/>
  <c r="AA521" i="6" s="1"/>
  <c r="D521" i="6"/>
  <c r="C521" i="6"/>
  <c r="AN520" i="6"/>
  <c r="AM520" i="6"/>
  <c r="AG520" i="6"/>
  <c r="AE520" i="6"/>
  <c r="AC520" i="6"/>
  <c r="V520" i="6"/>
  <c r="Q520" i="6"/>
  <c r="M520" i="6"/>
  <c r="L520" i="6"/>
  <c r="AS520" i="6" s="1"/>
  <c r="K520" i="6"/>
  <c r="AR520" i="6" s="1"/>
  <c r="J520" i="6"/>
  <c r="I520" i="6"/>
  <c r="H520" i="6"/>
  <c r="G520" i="6"/>
  <c r="R520" i="6" s="1"/>
  <c r="F520" i="6"/>
  <c r="AB520" i="6" s="1"/>
  <c r="E520" i="6"/>
  <c r="D520" i="6"/>
  <c r="C520" i="6"/>
  <c r="AS519" i="6"/>
  <c r="AM519" i="6"/>
  <c r="U519" i="6"/>
  <c r="T519" i="6"/>
  <c r="S519" i="6"/>
  <c r="P519" i="6"/>
  <c r="M519" i="6"/>
  <c r="L519" i="6"/>
  <c r="K519" i="6"/>
  <c r="AG519" i="6" s="1"/>
  <c r="J519" i="6"/>
  <c r="I519" i="6"/>
  <c r="AE519" i="6" s="1"/>
  <c r="H519" i="6"/>
  <c r="G519" i="6"/>
  <c r="AC519" i="6" s="1"/>
  <c r="F519" i="6"/>
  <c r="E519" i="6"/>
  <c r="D519" i="6"/>
  <c r="AK519" i="6" s="1"/>
  <c r="C519" i="6"/>
  <c r="AR518" i="6"/>
  <c r="AQ518" i="6"/>
  <c r="AO518" i="6"/>
  <c r="AN518" i="6"/>
  <c r="V518" i="6"/>
  <c r="U518" i="6"/>
  <c r="S518" i="6"/>
  <c r="N518" i="6"/>
  <c r="M518" i="6"/>
  <c r="L518" i="6"/>
  <c r="K518" i="6"/>
  <c r="AG518" i="6" s="1"/>
  <c r="J518" i="6"/>
  <c r="AF518" i="6" s="1"/>
  <c r="I518" i="6"/>
  <c r="H518" i="6"/>
  <c r="AD518" i="6" s="1"/>
  <c r="G518" i="6"/>
  <c r="F518" i="6"/>
  <c r="E518" i="6"/>
  <c r="D518" i="6"/>
  <c r="C518" i="6"/>
  <c r="AR517" i="6"/>
  <c r="AI517" i="6"/>
  <c r="AC517" i="6"/>
  <c r="X517" i="6"/>
  <c r="Q517" i="6"/>
  <c r="M517" i="6"/>
  <c r="AT517" i="6" s="1"/>
  <c r="L517" i="6"/>
  <c r="K517" i="6"/>
  <c r="AG517" i="6" s="1"/>
  <c r="J517" i="6"/>
  <c r="I517" i="6"/>
  <c r="H517" i="6"/>
  <c r="G517" i="6"/>
  <c r="F517" i="6"/>
  <c r="AM517" i="6" s="1"/>
  <c r="E517" i="6"/>
  <c r="D517" i="6"/>
  <c r="C517" i="6"/>
  <c r="AO516" i="6"/>
  <c r="AN516" i="6"/>
  <c r="AL516" i="6"/>
  <c r="AK516" i="6"/>
  <c r="AH516" i="6"/>
  <c r="AF516" i="6"/>
  <c r="AD516" i="6"/>
  <c r="AC516" i="6"/>
  <c r="S516" i="6"/>
  <c r="R516" i="6"/>
  <c r="N516" i="6"/>
  <c r="M516" i="6"/>
  <c r="AI516" i="6" s="1"/>
  <c r="L516" i="6"/>
  <c r="K516" i="6"/>
  <c r="J516" i="6"/>
  <c r="I516" i="6"/>
  <c r="H516" i="6"/>
  <c r="G516" i="6"/>
  <c r="F516" i="6"/>
  <c r="E516" i="6"/>
  <c r="AA516" i="6" s="1"/>
  <c r="D516" i="6"/>
  <c r="C516" i="6"/>
  <c r="AT515" i="6"/>
  <c r="AM515" i="6"/>
  <c r="AJ515" i="6"/>
  <c r="AI515" i="6"/>
  <c r="AB515" i="6"/>
  <c r="X515" i="6"/>
  <c r="W515" i="6"/>
  <c r="V515" i="6"/>
  <c r="T515" i="6"/>
  <c r="S515" i="6"/>
  <c r="Q515" i="6"/>
  <c r="M515" i="6"/>
  <c r="L515" i="6"/>
  <c r="AS515" i="6" s="1"/>
  <c r="K515" i="6"/>
  <c r="AG515" i="6" s="1"/>
  <c r="J515" i="6"/>
  <c r="I515" i="6"/>
  <c r="H515" i="6"/>
  <c r="AD515" i="6" s="1"/>
  <c r="G515" i="6"/>
  <c r="AC515" i="6" s="1"/>
  <c r="F515" i="6"/>
  <c r="E515" i="6"/>
  <c r="D515" i="6"/>
  <c r="C515" i="6"/>
  <c r="AO514" i="6"/>
  <c r="AN514" i="6"/>
  <c r="AH514" i="6"/>
  <c r="AF514" i="6"/>
  <c r="AD514" i="6"/>
  <c r="AC514" i="6"/>
  <c r="S514" i="6"/>
  <c r="R514" i="6"/>
  <c r="Q514" i="6"/>
  <c r="M514" i="6"/>
  <c r="L514" i="6"/>
  <c r="K514" i="6"/>
  <c r="J514" i="6"/>
  <c r="I514" i="6"/>
  <c r="H514" i="6"/>
  <c r="G514" i="6"/>
  <c r="F514" i="6"/>
  <c r="AM514" i="6" s="1"/>
  <c r="E514" i="6"/>
  <c r="AA514" i="6" s="1"/>
  <c r="D514" i="6"/>
  <c r="C514" i="6"/>
  <c r="AR513" i="6"/>
  <c r="AQ513" i="6"/>
  <c r="Y513" i="6"/>
  <c r="X513" i="6"/>
  <c r="T513" i="6"/>
  <c r="Q513" i="6"/>
  <c r="M513" i="6"/>
  <c r="L513" i="6"/>
  <c r="K513" i="6"/>
  <c r="AG513" i="6" s="1"/>
  <c r="J513" i="6"/>
  <c r="I513" i="6"/>
  <c r="AP513" i="6" s="1"/>
  <c r="H513" i="6"/>
  <c r="AO513" i="6" s="1"/>
  <c r="G513" i="6"/>
  <c r="AC513" i="6" s="1"/>
  <c r="F513" i="6"/>
  <c r="E513" i="6"/>
  <c r="D513" i="6"/>
  <c r="C513" i="6"/>
  <c r="AQ512" i="6"/>
  <c r="AP512" i="6"/>
  <c r="AE512" i="6"/>
  <c r="AD512" i="6"/>
  <c r="Y512" i="6"/>
  <c r="W512" i="6"/>
  <c r="U512" i="6"/>
  <c r="M512" i="6"/>
  <c r="AI512" i="6" s="1"/>
  <c r="L512" i="6"/>
  <c r="K512" i="6"/>
  <c r="J512" i="6"/>
  <c r="AF512" i="6" s="1"/>
  <c r="I512" i="6"/>
  <c r="T512" i="6" s="1"/>
  <c r="H512" i="6"/>
  <c r="G512" i="6"/>
  <c r="AN512" i="6" s="1"/>
  <c r="F512" i="6"/>
  <c r="E512" i="6"/>
  <c r="D512" i="6"/>
  <c r="C512" i="6"/>
  <c r="AJ512" i="6" s="1"/>
  <c r="AR511" i="6"/>
  <c r="AQ511" i="6"/>
  <c r="AM511" i="6"/>
  <c r="AK511" i="6"/>
  <c r="AC511" i="6"/>
  <c r="AB511" i="6"/>
  <c r="T511" i="6"/>
  <c r="Q511" i="6"/>
  <c r="M511" i="6"/>
  <c r="L511" i="6"/>
  <c r="W511" i="6" s="1"/>
  <c r="K511" i="6"/>
  <c r="AG511" i="6" s="1"/>
  <c r="J511" i="6"/>
  <c r="I511" i="6"/>
  <c r="AP511" i="6" s="1"/>
  <c r="H511" i="6"/>
  <c r="G511" i="6"/>
  <c r="F511" i="6"/>
  <c r="E511" i="6"/>
  <c r="D511" i="6"/>
  <c r="O511" i="6" s="1"/>
  <c r="C511" i="6"/>
  <c r="AS510" i="6"/>
  <c r="AP510" i="6"/>
  <c r="AH510" i="6"/>
  <c r="AB510" i="6"/>
  <c r="Y510" i="6"/>
  <c r="W510" i="6"/>
  <c r="S510" i="6"/>
  <c r="Q510" i="6"/>
  <c r="M510" i="6"/>
  <c r="L510" i="6"/>
  <c r="K510" i="6"/>
  <c r="J510" i="6"/>
  <c r="I510" i="6"/>
  <c r="H510" i="6"/>
  <c r="G510" i="6"/>
  <c r="F510" i="6"/>
  <c r="AM510" i="6" s="1"/>
  <c r="E510" i="6"/>
  <c r="D510" i="6"/>
  <c r="C510" i="6"/>
  <c r="AJ510" i="6" s="1"/>
  <c r="AJ509" i="6"/>
  <c r="AG509" i="6"/>
  <c r="Z509" i="6"/>
  <c r="Y509" i="6"/>
  <c r="W509" i="6"/>
  <c r="V509" i="6"/>
  <c r="M509" i="6"/>
  <c r="AI509" i="6" s="1"/>
  <c r="L509" i="6"/>
  <c r="K509" i="6"/>
  <c r="AR509" i="6" s="1"/>
  <c r="J509" i="6"/>
  <c r="I509" i="6"/>
  <c r="H509" i="6"/>
  <c r="G509" i="6"/>
  <c r="F509" i="6"/>
  <c r="E509" i="6"/>
  <c r="D509" i="6"/>
  <c r="O509" i="6" s="1"/>
  <c r="C509" i="6"/>
  <c r="N509" i="6" s="1"/>
  <c r="AQ508" i="6"/>
  <c r="AP508" i="6"/>
  <c r="AO508" i="6"/>
  <c r="AH508" i="6"/>
  <c r="AF508" i="6"/>
  <c r="AE508" i="6"/>
  <c r="AD508" i="6"/>
  <c r="Y508" i="6"/>
  <c r="W508" i="6"/>
  <c r="S508" i="6"/>
  <c r="M508" i="6"/>
  <c r="L508" i="6"/>
  <c r="AS508" i="6" s="1"/>
  <c r="K508" i="6"/>
  <c r="J508" i="6"/>
  <c r="U508" i="6" s="1"/>
  <c r="I508" i="6"/>
  <c r="T508" i="6" s="1"/>
  <c r="H508" i="6"/>
  <c r="G508" i="6"/>
  <c r="F508" i="6"/>
  <c r="E508" i="6"/>
  <c r="D508" i="6"/>
  <c r="O508" i="6" s="1"/>
  <c r="C508" i="6"/>
  <c r="AJ508" i="6" s="1"/>
  <c r="AQ507" i="6"/>
  <c r="AK507" i="6"/>
  <c r="AJ507" i="6"/>
  <c r="Z507" i="6"/>
  <c r="Y507" i="6"/>
  <c r="X507" i="6"/>
  <c r="W507" i="6"/>
  <c r="V507" i="6"/>
  <c r="U507" i="6"/>
  <c r="M507" i="6"/>
  <c r="AT507" i="6" s="1"/>
  <c r="L507" i="6"/>
  <c r="AH507" i="6" s="1"/>
  <c r="K507" i="6"/>
  <c r="J507" i="6"/>
  <c r="AF507" i="6" s="1"/>
  <c r="I507" i="6"/>
  <c r="H507" i="6"/>
  <c r="G507" i="6"/>
  <c r="F507" i="6"/>
  <c r="E507" i="6"/>
  <c r="D507" i="6"/>
  <c r="O507" i="6" s="1"/>
  <c r="C507" i="6"/>
  <c r="N507" i="6" s="1"/>
  <c r="AL506" i="6"/>
  <c r="AI506" i="6"/>
  <c r="AH506" i="6"/>
  <c r="AF506" i="6"/>
  <c r="AD506" i="6"/>
  <c r="AB506" i="6"/>
  <c r="AA506" i="6"/>
  <c r="P506" i="6"/>
  <c r="M506" i="6"/>
  <c r="L506" i="6"/>
  <c r="K506" i="6"/>
  <c r="J506" i="6"/>
  <c r="I506" i="6"/>
  <c r="T506" i="6" s="1"/>
  <c r="H506" i="6"/>
  <c r="G506" i="6"/>
  <c r="F506" i="6"/>
  <c r="E506" i="6"/>
  <c r="D506" i="6"/>
  <c r="C506" i="6"/>
  <c r="AJ506" i="6" s="1"/>
  <c r="AM505" i="6"/>
  <c r="AK505" i="6"/>
  <c r="AJ505" i="6"/>
  <c r="AE505" i="6"/>
  <c r="AB505" i="6"/>
  <c r="Z505" i="6"/>
  <c r="Q505" i="6"/>
  <c r="O505" i="6"/>
  <c r="M505" i="6"/>
  <c r="L505" i="6"/>
  <c r="AS505" i="6" s="1"/>
  <c r="K505" i="6"/>
  <c r="J505" i="6"/>
  <c r="U505" i="6" s="1"/>
  <c r="I505" i="6"/>
  <c r="AP505" i="6" s="1"/>
  <c r="H505" i="6"/>
  <c r="G505" i="6"/>
  <c r="F505" i="6"/>
  <c r="E505" i="6"/>
  <c r="D505" i="6"/>
  <c r="C505" i="6"/>
  <c r="AS504" i="6"/>
  <c r="AP504" i="6"/>
  <c r="AO504" i="6"/>
  <c r="AL504" i="6"/>
  <c r="AE504" i="6"/>
  <c r="AD504" i="6"/>
  <c r="W504" i="6"/>
  <c r="S504" i="6"/>
  <c r="O504" i="6"/>
  <c r="M504" i="6"/>
  <c r="AI504" i="6" s="1"/>
  <c r="L504" i="6"/>
  <c r="AH504" i="6" s="1"/>
  <c r="K504" i="6"/>
  <c r="J504" i="6"/>
  <c r="I504" i="6"/>
  <c r="T504" i="6" s="1"/>
  <c r="H504" i="6"/>
  <c r="G504" i="6"/>
  <c r="R504" i="6" s="1"/>
  <c r="F504" i="6"/>
  <c r="AB504" i="6" s="1"/>
  <c r="E504" i="6"/>
  <c r="P504" i="6" s="1"/>
  <c r="D504" i="6"/>
  <c r="C504" i="6"/>
  <c r="AQ503" i="6"/>
  <c r="AG503" i="6"/>
  <c r="AC503" i="6"/>
  <c r="S503" i="6"/>
  <c r="Q503" i="6"/>
  <c r="M503" i="6"/>
  <c r="L503" i="6"/>
  <c r="K503" i="6"/>
  <c r="AR503" i="6" s="1"/>
  <c r="J503" i="6"/>
  <c r="I503" i="6"/>
  <c r="H503" i="6"/>
  <c r="AD503" i="6" s="1"/>
  <c r="G503" i="6"/>
  <c r="F503" i="6"/>
  <c r="AM503" i="6" s="1"/>
  <c r="E503" i="6"/>
  <c r="D503" i="6"/>
  <c r="C503" i="6"/>
  <c r="AP502" i="6"/>
  <c r="AO502" i="6"/>
  <c r="AF502" i="6"/>
  <c r="AE502" i="6"/>
  <c r="AD502" i="6"/>
  <c r="AC502" i="6"/>
  <c r="U502" i="6"/>
  <c r="S502" i="6"/>
  <c r="R502" i="6"/>
  <c r="M502" i="6"/>
  <c r="AI502" i="6" s="1"/>
  <c r="L502" i="6"/>
  <c r="K502" i="6"/>
  <c r="J502" i="6"/>
  <c r="AQ502" i="6" s="1"/>
  <c r="I502" i="6"/>
  <c r="T502" i="6" s="1"/>
  <c r="H502" i="6"/>
  <c r="G502" i="6"/>
  <c r="AN502" i="6" s="1"/>
  <c r="F502" i="6"/>
  <c r="E502" i="6"/>
  <c r="AA502" i="6" s="1"/>
  <c r="D502" i="6"/>
  <c r="C502" i="6"/>
  <c r="AT501" i="6"/>
  <c r="AM501" i="6"/>
  <c r="AK501" i="6"/>
  <c r="X501" i="6"/>
  <c r="T501" i="6"/>
  <c r="Q501" i="6"/>
  <c r="M501" i="6"/>
  <c r="AI501" i="6" s="1"/>
  <c r="L501" i="6"/>
  <c r="K501" i="6"/>
  <c r="J501" i="6"/>
  <c r="AQ501" i="6" s="1"/>
  <c r="I501" i="6"/>
  <c r="AP501" i="6" s="1"/>
  <c r="H501" i="6"/>
  <c r="G501" i="6"/>
  <c r="AC501" i="6" s="1"/>
  <c r="F501" i="6"/>
  <c r="AB501" i="6" s="1"/>
  <c r="E501" i="6"/>
  <c r="D501" i="6"/>
  <c r="Z501" i="6" s="1"/>
  <c r="C501" i="6"/>
  <c r="AQ500" i="6"/>
  <c r="AP500" i="6"/>
  <c r="AO500" i="6"/>
  <c r="AH500" i="6"/>
  <c r="Y500" i="6"/>
  <c r="U500" i="6"/>
  <c r="S500" i="6"/>
  <c r="R500" i="6"/>
  <c r="M500" i="6"/>
  <c r="AI500" i="6" s="1"/>
  <c r="L500" i="6"/>
  <c r="AS500" i="6" s="1"/>
  <c r="K500" i="6"/>
  <c r="J500" i="6"/>
  <c r="AF500" i="6" s="1"/>
  <c r="I500" i="6"/>
  <c r="T500" i="6" s="1"/>
  <c r="H500" i="6"/>
  <c r="AD500" i="6" s="1"/>
  <c r="G500" i="6"/>
  <c r="F500" i="6"/>
  <c r="E500" i="6"/>
  <c r="D500" i="6"/>
  <c r="C500" i="6"/>
  <c r="AJ500" i="6" s="1"/>
  <c r="AQ499" i="6"/>
  <c r="AO499" i="6"/>
  <c r="AM499" i="6"/>
  <c r="AF499" i="6"/>
  <c r="AB499" i="6"/>
  <c r="W499" i="6"/>
  <c r="S499" i="6"/>
  <c r="Q499" i="6"/>
  <c r="M499" i="6"/>
  <c r="L499" i="6"/>
  <c r="K499" i="6"/>
  <c r="J499" i="6"/>
  <c r="U499" i="6" s="1"/>
  <c r="I499" i="6"/>
  <c r="AP499" i="6" s="1"/>
  <c r="H499" i="6"/>
  <c r="AD499" i="6" s="1"/>
  <c r="G499" i="6"/>
  <c r="F499" i="6"/>
  <c r="E499" i="6"/>
  <c r="D499" i="6"/>
  <c r="C499" i="6"/>
  <c r="AS498" i="6"/>
  <c r="AQ498" i="6"/>
  <c r="AP498" i="6"/>
  <c r="AI498" i="6"/>
  <c r="AA498" i="6"/>
  <c r="Y498" i="6"/>
  <c r="W498" i="6"/>
  <c r="U498" i="6"/>
  <c r="S498" i="6"/>
  <c r="R498" i="6"/>
  <c r="M498" i="6"/>
  <c r="L498" i="6"/>
  <c r="AH498" i="6" s="1"/>
  <c r="K498" i="6"/>
  <c r="J498" i="6"/>
  <c r="AF498" i="6" s="1"/>
  <c r="I498" i="6"/>
  <c r="T498" i="6" s="1"/>
  <c r="H498" i="6"/>
  <c r="AO498" i="6" s="1"/>
  <c r="G498" i="6"/>
  <c r="AC498" i="6" s="1"/>
  <c r="F498" i="6"/>
  <c r="E498" i="6"/>
  <c r="AL498" i="6" s="1"/>
  <c r="D498" i="6"/>
  <c r="C498" i="6"/>
  <c r="AK497" i="6"/>
  <c r="AJ497" i="6"/>
  <c r="AH497" i="6"/>
  <c r="AG497" i="6"/>
  <c r="AF497" i="6"/>
  <c r="AE497" i="6"/>
  <c r="Z497" i="6"/>
  <c r="Y497" i="6"/>
  <c r="O497" i="6"/>
  <c r="M497" i="6"/>
  <c r="L497" i="6"/>
  <c r="W497" i="6" s="1"/>
  <c r="K497" i="6"/>
  <c r="J497" i="6"/>
  <c r="I497" i="6"/>
  <c r="AP497" i="6" s="1"/>
  <c r="H497" i="6"/>
  <c r="G497" i="6"/>
  <c r="AC497" i="6" s="1"/>
  <c r="F497" i="6"/>
  <c r="AB497" i="6" s="1"/>
  <c r="E497" i="6"/>
  <c r="D497" i="6"/>
  <c r="C497" i="6"/>
  <c r="N497" i="6" s="1"/>
  <c r="AS496" i="6"/>
  <c r="AO496" i="6"/>
  <c r="AN496" i="6"/>
  <c r="AM496" i="6"/>
  <c r="AL496" i="6"/>
  <c r="AH496" i="6"/>
  <c r="AD496" i="6"/>
  <c r="AC496" i="6"/>
  <c r="W496" i="6"/>
  <c r="S496" i="6"/>
  <c r="Q496" i="6"/>
  <c r="P496" i="6"/>
  <c r="M496" i="6"/>
  <c r="AI496" i="6" s="1"/>
  <c r="L496" i="6"/>
  <c r="K496" i="6"/>
  <c r="J496" i="6"/>
  <c r="I496" i="6"/>
  <c r="H496" i="6"/>
  <c r="G496" i="6"/>
  <c r="R496" i="6" s="1"/>
  <c r="F496" i="6"/>
  <c r="AB496" i="6" s="1"/>
  <c r="E496" i="6"/>
  <c r="AA496" i="6" s="1"/>
  <c r="D496" i="6"/>
  <c r="O496" i="6" s="1"/>
  <c r="C496" i="6"/>
  <c r="AR495" i="6"/>
  <c r="AM495" i="6"/>
  <c r="AF495" i="6"/>
  <c r="AB495" i="6"/>
  <c r="M495" i="6"/>
  <c r="L495" i="6"/>
  <c r="K495" i="6"/>
  <c r="V495" i="6" s="1"/>
  <c r="J495" i="6"/>
  <c r="AQ495" i="6" s="1"/>
  <c r="I495" i="6"/>
  <c r="H495" i="6"/>
  <c r="AD495" i="6" s="1"/>
  <c r="G495" i="6"/>
  <c r="F495" i="6"/>
  <c r="Q495" i="6" s="1"/>
  <c r="E495" i="6"/>
  <c r="D495" i="6"/>
  <c r="C495" i="6"/>
  <c r="AQ494" i="6"/>
  <c r="AP494" i="6"/>
  <c r="AO494" i="6"/>
  <c r="AF494" i="6"/>
  <c r="AE494" i="6"/>
  <c r="S494" i="6"/>
  <c r="R494" i="6"/>
  <c r="P494" i="6"/>
  <c r="M494" i="6"/>
  <c r="L494" i="6"/>
  <c r="K494" i="6"/>
  <c r="J494" i="6"/>
  <c r="U494" i="6" s="1"/>
  <c r="I494" i="6"/>
  <c r="T494" i="6" s="1"/>
  <c r="H494" i="6"/>
  <c r="AD494" i="6" s="1"/>
  <c r="G494" i="6"/>
  <c r="AN494" i="6" s="1"/>
  <c r="F494" i="6"/>
  <c r="Q494" i="6" s="1"/>
  <c r="E494" i="6"/>
  <c r="D494" i="6"/>
  <c r="C494" i="6"/>
  <c r="AS493" i="6"/>
  <c r="AR493" i="6"/>
  <c r="AO493" i="6"/>
  <c r="AH493" i="6"/>
  <c r="Z493" i="6"/>
  <c r="X493" i="6"/>
  <c r="W493" i="6"/>
  <c r="V493" i="6"/>
  <c r="U493" i="6"/>
  <c r="O493" i="6"/>
  <c r="M493" i="6"/>
  <c r="AI493" i="6" s="1"/>
  <c r="L493" i="6"/>
  <c r="K493" i="6"/>
  <c r="AG493" i="6" s="1"/>
  <c r="J493" i="6"/>
  <c r="AQ493" i="6" s="1"/>
  <c r="I493" i="6"/>
  <c r="AE493" i="6" s="1"/>
  <c r="H493" i="6"/>
  <c r="G493" i="6"/>
  <c r="F493" i="6"/>
  <c r="Q493" i="6" s="1"/>
  <c r="E493" i="6"/>
  <c r="AA493" i="6" s="1"/>
  <c r="D493" i="6"/>
  <c r="AK493" i="6" s="1"/>
  <c r="C493" i="6"/>
  <c r="AH492" i="6"/>
  <c r="AG492" i="6"/>
  <c r="AE492" i="6"/>
  <c r="AC492" i="6"/>
  <c r="W492" i="6"/>
  <c r="R492" i="6"/>
  <c r="O492" i="6"/>
  <c r="M492" i="6"/>
  <c r="AI492" i="6" s="1"/>
  <c r="L492" i="6"/>
  <c r="AS492" i="6" s="1"/>
  <c r="K492" i="6"/>
  <c r="J492" i="6"/>
  <c r="I492" i="6"/>
  <c r="H492" i="6"/>
  <c r="G492" i="6"/>
  <c r="AN492" i="6" s="1"/>
  <c r="F492" i="6"/>
  <c r="E492" i="6"/>
  <c r="AA492" i="6" s="1"/>
  <c r="D492" i="6"/>
  <c r="C492" i="6"/>
  <c r="N492" i="6" s="1"/>
  <c r="AT491" i="6"/>
  <c r="AI491" i="6"/>
  <c r="AE491" i="6"/>
  <c r="U491" i="6"/>
  <c r="Q491" i="6"/>
  <c r="O491" i="6"/>
  <c r="M491" i="6"/>
  <c r="X491" i="6" s="1"/>
  <c r="L491" i="6"/>
  <c r="K491" i="6"/>
  <c r="J491" i="6"/>
  <c r="I491" i="6"/>
  <c r="H491" i="6"/>
  <c r="G491" i="6"/>
  <c r="F491" i="6"/>
  <c r="AB491" i="6" s="1"/>
  <c r="E491" i="6"/>
  <c r="D491" i="6"/>
  <c r="C491" i="6"/>
  <c r="AJ491" i="6" s="1"/>
  <c r="AS490" i="6"/>
  <c r="AR490" i="6"/>
  <c r="AQ490" i="6"/>
  <c r="AP490" i="6"/>
  <c r="W490" i="6"/>
  <c r="S490" i="6"/>
  <c r="Q490" i="6"/>
  <c r="M490" i="6"/>
  <c r="L490" i="6"/>
  <c r="AH490" i="6" s="1"/>
  <c r="K490" i="6"/>
  <c r="V490" i="6" s="1"/>
  <c r="J490" i="6"/>
  <c r="I490" i="6"/>
  <c r="H490" i="6"/>
  <c r="AD490" i="6" s="1"/>
  <c r="G490" i="6"/>
  <c r="AN490" i="6" s="1"/>
  <c r="F490" i="6"/>
  <c r="AB490" i="6" s="1"/>
  <c r="E490" i="6"/>
  <c r="P490" i="6" s="1"/>
  <c r="D490" i="6"/>
  <c r="Z490" i="6" s="1"/>
  <c r="C490" i="6"/>
  <c r="AO489" i="6"/>
  <c r="AK489" i="6"/>
  <c r="AI489" i="6"/>
  <c r="AB489" i="6"/>
  <c r="AA489" i="6"/>
  <c r="Q489" i="6"/>
  <c r="O489" i="6"/>
  <c r="M489" i="6"/>
  <c r="L489" i="6"/>
  <c r="AS489" i="6" s="1"/>
  <c r="K489" i="6"/>
  <c r="AG489" i="6" s="1"/>
  <c r="J489" i="6"/>
  <c r="I489" i="6"/>
  <c r="H489" i="6"/>
  <c r="G489" i="6"/>
  <c r="AC489" i="6" s="1"/>
  <c r="F489" i="6"/>
  <c r="AM489" i="6" s="1"/>
  <c r="E489" i="6"/>
  <c r="P489" i="6" s="1"/>
  <c r="D489" i="6"/>
  <c r="Z489" i="6" s="1"/>
  <c r="C489" i="6"/>
  <c r="AS488" i="6"/>
  <c r="AR488" i="6"/>
  <c r="AQ488" i="6"/>
  <c r="AP488" i="6"/>
  <c r="W488" i="6"/>
  <c r="U488" i="6"/>
  <c r="Q488" i="6"/>
  <c r="M488" i="6"/>
  <c r="AI488" i="6" s="1"/>
  <c r="L488" i="6"/>
  <c r="AH488" i="6" s="1"/>
  <c r="K488" i="6"/>
  <c r="V488" i="6" s="1"/>
  <c r="J488" i="6"/>
  <c r="AF488" i="6" s="1"/>
  <c r="I488" i="6"/>
  <c r="T488" i="6" s="1"/>
  <c r="H488" i="6"/>
  <c r="G488" i="6"/>
  <c r="AC488" i="6" s="1"/>
  <c r="F488" i="6"/>
  <c r="AM488" i="6" s="1"/>
  <c r="E488" i="6"/>
  <c r="P488" i="6" s="1"/>
  <c r="D488" i="6"/>
  <c r="C488" i="6"/>
  <c r="AT487" i="6"/>
  <c r="AS487" i="6"/>
  <c r="AK487" i="6"/>
  <c r="AF487" i="6"/>
  <c r="AC487" i="6"/>
  <c r="Z487" i="6"/>
  <c r="X487" i="6"/>
  <c r="O487" i="6"/>
  <c r="M487" i="6"/>
  <c r="AI487" i="6" s="1"/>
  <c r="L487" i="6"/>
  <c r="K487" i="6"/>
  <c r="AR487" i="6" s="1"/>
  <c r="J487" i="6"/>
  <c r="I487" i="6"/>
  <c r="AE487" i="6" s="1"/>
  <c r="H487" i="6"/>
  <c r="S487" i="6" s="1"/>
  <c r="G487" i="6"/>
  <c r="F487" i="6"/>
  <c r="E487" i="6"/>
  <c r="D487" i="6"/>
  <c r="C487" i="6"/>
  <c r="AS486" i="6"/>
  <c r="AL486" i="6"/>
  <c r="AH486" i="6"/>
  <c r="AF486" i="6"/>
  <c r="Y486" i="6"/>
  <c r="W486" i="6"/>
  <c r="U486" i="6"/>
  <c r="R486" i="6"/>
  <c r="M486" i="6"/>
  <c r="AI486" i="6" s="1"/>
  <c r="L486" i="6"/>
  <c r="K486" i="6"/>
  <c r="J486" i="6"/>
  <c r="AQ486" i="6" s="1"/>
  <c r="I486" i="6"/>
  <c r="H486" i="6"/>
  <c r="S486" i="6" s="1"/>
  <c r="G486" i="6"/>
  <c r="F486" i="6"/>
  <c r="E486" i="6"/>
  <c r="P486" i="6" s="1"/>
  <c r="D486" i="6"/>
  <c r="C486" i="6"/>
  <c r="AT485" i="6"/>
  <c r="AK485" i="6"/>
  <c r="AJ485" i="6"/>
  <c r="AI485" i="6"/>
  <c r="AE485" i="6"/>
  <c r="Z485" i="6"/>
  <c r="X485" i="6"/>
  <c r="O485" i="6"/>
  <c r="N485" i="6"/>
  <c r="M485" i="6"/>
  <c r="L485" i="6"/>
  <c r="AH485" i="6" s="1"/>
  <c r="K485" i="6"/>
  <c r="J485" i="6"/>
  <c r="AF485" i="6" s="1"/>
  <c r="I485" i="6"/>
  <c r="H485" i="6"/>
  <c r="G485" i="6"/>
  <c r="F485" i="6"/>
  <c r="E485" i="6"/>
  <c r="P485" i="6" s="1"/>
  <c r="D485" i="6"/>
  <c r="C485" i="6"/>
  <c r="Y485" i="6" s="1"/>
  <c r="AQ484" i="6"/>
  <c r="AP484" i="6"/>
  <c r="AM484" i="6"/>
  <c r="AK484" i="6"/>
  <c r="AF484" i="6"/>
  <c r="AE484" i="6"/>
  <c r="AC484" i="6"/>
  <c r="U484" i="6"/>
  <c r="T484" i="6"/>
  <c r="S484" i="6"/>
  <c r="Q484" i="6"/>
  <c r="O484" i="6"/>
  <c r="M484" i="6"/>
  <c r="L484" i="6"/>
  <c r="AH484" i="6" s="1"/>
  <c r="K484" i="6"/>
  <c r="AG484" i="6" s="1"/>
  <c r="J484" i="6"/>
  <c r="I484" i="6"/>
  <c r="H484" i="6"/>
  <c r="AD484" i="6" s="1"/>
  <c r="G484" i="6"/>
  <c r="R484" i="6" s="1"/>
  <c r="F484" i="6"/>
  <c r="AB484" i="6" s="1"/>
  <c r="E484" i="6"/>
  <c r="D484" i="6"/>
  <c r="Z484" i="6" s="1"/>
  <c r="C484" i="6"/>
  <c r="Y484" i="6" s="1"/>
  <c r="AQ483" i="6"/>
  <c r="AO483" i="6"/>
  <c r="AM483" i="6"/>
  <c r="AL483" i="6"/>
  <c r="AI483" i="6"/>
  <c r="AA483" i="6"/>
  <c r="Z483" i="6"/>
  <c r="Y483" i="6"/>
  <c r="V483" i="6"/>
  <c r="U483" i="6"/>
  <c r="O483" i="6"/>
  <c r="N483" i="6"/>
  <c r="M483" i="6"/>
  <c r="L483" i="6"/>
  <c r="AS483" i="6" s="1"/>
  <c r="K483" i="6"/>
  <c r="J483" i="6"/>
  <c r="AF483" i="6" s="1"/>
  <c r="I483" i="6"/>
  <c r="H483" i="6"/>
  <c r="G483" i="6"/>
  <c r="AC483" i="6" s="1"/>
  <c r="F483" i="6"/>
  <c r="Q483" i="6" s="1"/>
  <c r="E483" i="6"/>
  <c r="P483" i="6" s="1"/>
  <c r="D483" i="6"/>
  <c r="AK483" i="6" s="1"/>
  <c r="C483" i="6"/>
  <c r="AJ483" i="6" s="1"/>
  <c r="AP482" i="6"/>
  <c r="AO482" i="6"/>
  <c r="AD482" i="6"/>
  <c r="AC482" i="6"/>
  <c r="AB482" i="6"/>
  <c r="Q482" i="6"/>
  <c r="O482" i="6"/>
  <c r="M482" i="6"/>
  <c r="AI482" i="6" s="1"/>
  <c r="L482" i="6"/>
  <c r="AH482" i="6" s="1"/>
  <c r="K482" i="6"/>
  <c r="J482" i="6"/>
  <c r="I482" i="6"/>
  <c r="T482" i="6" s="1"/>
  <c r="H482" i="6"/>
  <c r="S482" i="6" s="1"/>
  <c r="G482" i="6"/>
  <c r="F482" i="6"/>
  <c r="AM482" i="6" s="1"/>
  <c r="E482" i="6"/>
  <c r="D482" i="6"/>
  <c r="C482" i="6"/>
  <c r="AR481" i="6"/>
  <c r="AM481" i="6"/>
  <c r="AK481" i="6"/>
  <c r="AI481" i="6"/>
  <c r="AE481" i="6"/>
  <c r="AB481" i="6"/>
  <c r="T481" i="6"/>
  <c r="Q481" i="6"/>
  <c r="M481" i="6"/>
  <c r="L481" i="6"/>
  <c r="K481" i="6"/>
  <c r="J481" i="6"/>
  <c r="AF481" i="6" s="1"/>
  <c r="I481" i="6"/>
  <c r="AP481" i="6" s="1"/>
  <c r="H481" i="6"/>
  <c r="G481" i="6"/>
  <c r="AC481" i="6" s="1"/>
  <c r="F481" i="6"/>
  <c r="E481" i="6"/>
  <c r="D481" i="6"/>
  <c r="Z481" i="6" s="1"/>
  <c r="C481" i="6"/>
  <c r="AS480" i="6"/>
  <c r="AQ480" i="6"/>
  <c r="AP480" i="6"/>
  <c r="AL480" i="6"/>
  <c r="AF480" i="6"/>
  <c r="W480" i="6"/>
  <c r="U480" i="6"/>
  <c r="S480" i="6"/>
  <c r="O480" i="6"/>
  <c r="M480" i="6"/>
  <c r="AI480" i="6" s="1"/>
  <c r="L480" i="6"/>
  <c r="AH480" i="6" s="1"/>
  <c r="K480" i="6"/>
  <c r="J480" i="6"/>
  <c r="I480" i="6"/>
  <c r="AE480" i="6" s="1"/>
  <c r="H480" i="6"/>
  <c r="G480" i="6"/>
  <c r="F480" i="6"/>
  <c r="E480" i="6"/>
  <c r="P480" i="6" s="1"/>
  <c r="D480" i="6"/>
  <c r="Z480" i="6" s="1"/>
  <c r="C480" i="6"/>
  <c r="Y480" i="6" s="1"/>
  <c r="AT479" i="6"/>
  <c r="AJ479" i="6"/>
  <c r="AI479" i="6"/>
  <c r="AB479" i="6"/>
  <c r="X479" i="6"/>
  <c r="W479" i="6"/>
  <c r="Q479" i="6"/>
  <c r="N479" i="6"/>
  <c r="M479" i="6"/>
  <c r="L479" i="6"/>
  <c r="AH479" i="6" s="1"/>
  <c r="K479" i="6"/>
  <c r="V479" i="6" s="1"/>
  <c r="J479" i="6"/>
  <c r="I479" i="6"/>
  <c r="H479" i="6"/>
  <c r="G479" i="6"/>
  <c r="F479" i="6"/>
  <c r="AM479" i="6" s="1"/>
  <c r="E479" i="6"/>
  <c r="P479" i="6" s="1"/>
  <c r="D479" i="6"/>
  <c r="C479" i="6"/>
  <c r="Y479" i="6" s="1"/>
  <c r="AM478" i="6"/>
  <c r="AK478" i="6"/>
  <c r="AH478" i="6"/>
  <c r="AF478" i="6"/>
  <c r="AC478" i="6"/>
  <c r="Z478" i="6"/>
  <c r="Q478" i="6"/>
  <c r="O478" i="6"/>
  <c r="M478" i="6"/>
  <c r="L478" i="6"/>
  <c r="AS478" i="6" s="1"/>
  <c r="K478" i="6"/>
  <c r="J478" i="6"/>
  <c r="I478" i="6"/>
  <c r="AE478" i="6" s="1"/>
  <c r="H478" i="6"/>
  <c r="G478" i="6"/>
  <c r="R478" i="6" s="1"/>
  <c r="F478" i="6"/>
  <c r="AB478" i="6" s="1"/>
  <c r="E478" i="6"/>
  <c r="D478" i="6"/>
  <c r="C478" i="6"/>
  <c r="AQ477" i="6"/>
  <c r="AO477" i="6"/>
  <c r="AL477" i="6"/>
  <c r="AK477" i="6"/>
  <c r="AJ477" i="6"/>
  <c r="AI477" i="6"/>
  <c r="AF477" i="6"/>
  <c r="Y477" i="6"/>
  <c r="U477" i="6"/>
  <c r="T477" i="6"/>
  <c r="O477" i="6"/>
  <c r="N477" i="6"/>
  <c r="M477" i="6"/>
  <c r="L477" i="6"/>
  <c r="K477" i="6"/>
  <c r="J477" i="6"/>
  <c r="I477" i="6"/>
  <c r="AP477" i="6" s="1"/>
  <c r="H477" i="6"/>
  <c r="G477" i="6"/>
  <c r="AC477" i="6" s="1"/>
  <c r="F477" i="6"/>
  <c r="E477" i="6"/>
  <c r="D477" i="6"/>
  <c r="Z477" i="6" s="1"/>
  <c r="C477" i="6"/>
  <c r="AS476" i="6"/>
  <c r="AO476" i="6"/>
  <c r="AH476" i="6"/>
  <c r="AD476" i="6"/>
  <c r="Y476" i="6"/>
  <c r="W476" i="6"/>
  <c r="N476" i="6"/>
  <c r="M476" i="6"/>
  <c r="AI476" i="6" s="1"/>
  <c r="L476" i="6"/>
  <c r="K476" i="6"/>
  <c r="J476" i="6"/>
  <c r="AQ476" i="6" s="1"/>
  <c r="I476" i="6"/>
  <c r="H476" i="6"/>
  <c r="S476" i="6" s="1"/>
  <c r="G476" i="6"/>
  <c r="F476" i="6"/>
  <c r="E476" i="6"/>
  <c r="D476" i="6"/>
  <c r="O476" i="6" s="1"/>
  <c r="C476" i="6"/>
  <c r="AJ476" i="6" s="1"/>
  <c r="AK475" i="6"/>
  <c r="AG475" i="6"/>
  <c r="AB475" i="6"/>
  <c r="Z475" i="6"/>
  <c r="M475" i="6"/>
  <c r="L475" i="6"/>
  <c r="K475" i="6"/>
  <c r="J475" i="6"/>
  <c r="I475" i="6"/>
  <c r="H475" i="6"/>
  <c r="G475" i="6"/>
  <c r="AC475" i="6" s="1"/>
  <c r="F475" i="6"/>
  <c r="E475" i="6"/>
  <c r="D475" i="6"/>
  <c r="O475" i="6" s="1"/>
  <c r="C475" i="6"/>
  <c r="AN474" i="6"/>
  <c r="AM474" i="6"/>
  <c r="AH474" i="6"/>
  <c r="AG474" i="6"/>
  <c r="AF474" i="6"/>
  <c r="AC474" i="6"/>
  <c r="V474" i="6"/>
  <c r="T474" i="6"/>
  <c r="Q474" i="6"/>
  <c r="N474" i="6"/>
  <c r="M474" i="6"/>
  <c r="AI474" i="6" s="1"/>
  <c r="L474" i="6"/>
  <c r="K474" i="6"/>
  <c r="AR474" i="6" s="1"/>
  <c r="J474" i="6"/>
  <c r="I474" i="6"/>
  <c r="AE474" i="6" s="1"/>
  <c r="H474" i="6"/>
  <c r="S474" i="6" s="1"/>
  <c r="G474" i="6"/>
  <c r="R474" i="6" s="1"/>
  <c r="F474" i="6"/>
  <c r="AB474" i="6" s="1"/>
  <c r="E474" i="6"/>
  <c r="AA474" i="6" s="1"/>
  <c r="D474" i="6"/>
  <c r="C474" i="6"/>
  <c r="AT473" i="6"/>
  <c r="AS473" i="6"/>
  <c r="AJ473" i="6"/>
  <c r="AC473" i="6"/>
  <c r="AB473" i="6"/>
  <c r="Y473" i="6"/>
  <c r="Q473" i="6"/>
  <c r="N473" i="6"/>
  <c r="M473" i="6"/>
  <c r="X473" i="6" s="1"/>
  <c r="L473" i="6"/>
  <c r="W473" i="6" s="1"/>
  <c r="K473" i="6"/>
  <c r="J473" i="6"/>
  <c r="I473" i="6"/>
  <c r="AE473" i="6" s="1"/>
  <c r="H473" i="6"/>
  <c r="AD473" i="6" s="1"/>
  <c r="G473" i="6"/>
  <c r="F473" i="6"/>
  <c r="AM473" i="6" s="1"/>
  <c r="E473" i="6"/>
  <c r="P473" i="6" s="1"/>
  <c r="D473" i="6"/>
  <c r="C473" i="6"/>
  <c r="AO472" i="6"/>
  <c r="AH472" i="6"/>
  <c r="AF472" i="6"/>
  <c r="AD472" i="6"/>
  <c r="AC472" i="6"/>
  <c r="AB472" i="6"/>
  <c r="S472" i="6"/>
  <c r="Q472" i="6"/>
  <c r="P472" i="6"/>
  <c r="N472" i="6"/>
  <c r="M472" i="6"/>
  <c r="L472" i="6"/>
  <c r="K472" i="6"/>
  <c r="J472" i="6"/>
  <c r="I472" i="6"/>
  <c r="H472" i="6"/>
  <c r="G472" i="6"/>
  <c r="R472" i="6" s="1"/>
  <c r="F472" i="6"/>
  <c r="AM472" i="6" s="1"/>
  <c r="E472" i="6"/>
  <c r="AL472" i="6" s="1"/>
  <c r="D472" i="6"/>
  <c r="AK472" i="6" s="1"/>
  <c r="C472" i="6"/>
  <c r="AQ471" i="6"/>
  <c r="AN471" i="6"/>
  <c r="AM471" i="6"/>
  <c r="AC471" i="6"/>
  <c r="T471" i="6"/>
  <c r="Q471" i="6"/>
  <c r="M471" i="6"/>
  <c r="X471" i="6" s="1"/>
  <c r="L471" i="6"/>
  <c r="K471" i="6"/>
  <c r="J471" i="6"/>
  <c r="I471" i="6"/>
  <c r="AP471" i="6" s="1"/>
  <c r="H471" i="6"/>
  <c r="S471" i="6" s="1"/>
  <c r="G471" i="6"/>
  <c r="R471" i="6" s="1"/>
  <c r="F471" i="6"/>
  <c r="AB471" i="6" s="1"/>
  <c r="E471" i="6"/>
  <c r="AL471" i="6" s="1"/>
  <c r="D471" i="6"/>
  <c r="C471" i="6"/>
  <c r="N471" i="6" s="1"/>
  <c r="AO470" i="6"/>
  <c r="AN470" i="6"/>
  <c r="AL470" i="6"/>
  <c r="AI470" i="6"/>
  <c r="AD470" i="6"/>
  <c r="S470" i="6"/>
  <c r="R470" i="6"/>
  <c r="O470" i="6"/>
  <c r="M470" i="6"/>
  <c r="X470" i="6" s="1"/>
  <c r="L470" i="6"/>
  <c r="K470" i="6"/>
  <c r="AG470" i="6" s="1"/>
  <c r="J470" i="6"/>
  <c r="U470" i="6" s="1"/>
  <c r="I470" i="6"/>
  <c r="H470" i="6"/>
  <c r="G470" i="6"/>
  <c r="AC470" i="6" s="1"/>
  <c r="F470" i="6"/>
  <c r="AB470" i="6" s="1"/>
  <c r="E470" i="6"/>
  <c r="D470" i="6"/>
  <c r="Z470" i="6" s="1"/>
  <c r="C470" i="6"/>
  <c r="AS469" i="6"/>
  <c r="AB469" i="6"/>
  <c r="AA469" i="6"/>
  <c r="V469" i="6"/>
  <c r="Q469" i="6"/>
  <c r="P469" i="6"/>
  <c r="M469" i="6"/>
  <c r="L469" i="6"/>
  <c r="W469" i="6" s="1"/>
  <c r="K469" i="6"/>
  <c r="J469" i="6"/>
  <c r="I469" i="6"/>
  <c r="T469" i="6" s="1"/>
  <c r="H469" i="6"/>
  <c r="G469" i="6"/>
  <c r="F469" i="6"/>
  <c r="AM469" i="6" s="1"/>
  <c r="E469" i="6"/>
  <c r="AL469" i="6" s="1"/>
  <c r="D469" i="6"/>
  <c r="C469" i="6"/>
  <c r="AH468" i="6"/>
  <c r="Y468" i="6"/>
  <c r="W468" i="6"/>
  <c r="S468" i="6"/>
  <c r="R468" i="6"/>
  <c r="M468" i="6"/>
  <c r="AI468" i="6" s="1"/>
  <c r="L468" i="6"/>
  <c r="AS468" i="6" s="1"/>
  <c r="K468" i="6"/>
  <c r="AG468" i="6" s="1"/>
  <c r="J468" i="6"/>
  <c r="I468" i="6"/>
  <c r="H468" i="6"/>
  <c r="AO468" i="6" s="1"/>
  <c r="G468" i="6"/>
  <c r="AN468" i="6" s="1"/>
  <c r="F468" i="6"/>
  <c r="E468" i="6"/>
  <c r="D468" i="6"/>
  <c r="C468" i="6"/>
  <c r="AH467" i="6"/>
  <c r="AA467" i="6"/>
  <c r="T467" i="6"/>
  <c r="O467" i="6"/>
  <c r="M467" i="6"/>
  <c r="AT467" i="6" s="1"/>
  <c r="L467" i="6"/>
  <c r="AS467" i="6" s="1"/>
  <c r="K467" i="6"/>
  <c r="J467" i="6"/>
  <c r="U467" i="6" s="1"/>
  <c r="I467" i="6"/>
  <c r="AP467" i="6" s="1"/>
  <c r="H467" i="6"/>
  <c r="G467" i="6"/>
  <c r="AC467" i="6" s="1"/>
  <c r="F467" i="6"/>
  <c r="E467" i="6"/>
  <c r="D467" i="6"/>
  <c r="C467" i="6"/>
  <c r="AS466" i="6"/>
  <c r="AP466" i="6"/>
  <c r="AH466" i="6"/>
  <c r="AE466" i="6"/>
  <c r="Y466" i="6"/>
  <c r="W466" i="6"/>
  <c r="T466" i="6"/>
  <c r="N466" i="6"/>
  <c r="M466" i="6"/>
  <c r="L466" i="6"/>
  <c r="K466" i="6"/>
  <c r="J466" i="6"/>
  <c r="I466" i="6"/>
  <c r="H466" i="6"/>
  <c r="G466" i="6"/>
  <c r="F466" i="6"/>
  <c r="AB466" i="6" s="1"/>
  <c r="E466" i="6"/>
  <c r="D466" i="6"/>
  <c r="C466" i="6"/>
  <c r="AJ466" i="6" s="1"/>
  <c r="AM465" i="6"/>
  <c r="AJ465" i="6"/>
  <c r="AI465" i="6"/>
  <c r="AG465" i="6"/>
  <c r="AA465" i="6"/>
  <c r="X465" i="6"/>
  <c r="N465" i="6"/>
  <c r="M465" i="6"/>
  <c r="AT465" i="6" s="1"/>
  <c r="L465" i="6"/>
  <c r="K465" i="6"/>
  <c r="J465" i="6"/>
  <c r="U465" i="6" s="1"/>
  <c r="I465" i="6"/>
  <c r="T465" i="6" s="1"/>
  <c r="H465" i="6"/>
  <c r="G465" i="6"/>
  <c r="F465" i="6"/>
  <c r="Q465" i="6" s="1"/>
  <c r="E465" i="6"/>
  <c r="AL465" i="6" s="1"/>
  <c r="D465" i="6"/>
  <c r="C465" i="6"/>
  <c r="Y465" i="6" s="1"/>
  <c r="AR464" i="6"/>
  <c r="AP464" i="6"/>
  <c r="AN464" i="6"/>
  <c r="AG464" i="6"/>
  <c r="V464" i="6"/>
  <c r="T464" i="6"/>
  <c r="R464" i="6"/>
  <c r="O464" i="6"/>
  <c r="N464" i="6"/>
  <c r="M464" i="6"/>
  <c r="L464" i="6"/>
  <c r="AS464" i="6" s="1"/>
  <c r="K464" i="6"/>
  <c r="J464" i="6"/>
  <c r="U464" i="6" s="1"/>
  <c r="I464" i="6"/>
  <c r="AE464" i="6" s="1"/>
  <c r="H464" i="6"/>
  <c r="G464" i="6"/>
  <c r="AC464" i="6" s="1"/>
  <c r="F464" i="6"/>
  <c r="E464" i="6"/>
  <c r="D464" i="6"/>
  <c r="C464" i="6"/>
  <c r="Y464" i="6" s="1"/>
  <c r="AT463" i="6"/>
  <c r="AA463" i="6"/>
  <c r="X463" i="6"/>
  <c r="U463" i="6"/>
  <c r="M463" i="6"/>
  <c r="AI463" i="6" s="1"/>
  <c r="L463" i="6"/>
  <c r="AH463" i="6" s="1"/>
  <c r="K463" i="6"/>
  <c r="J463" i="6"/>
  <c r="AQ463" i="6" s="1"/>
  <c r="I463" i="6"/>
  <c r="AE463" i="6" s="1"/>
  <c r="H463" i="6"/>
  <c r="AD463" i="6" s="1"/>
  <c r="G463" i="6"/>
  <c r="F463" i="6"/>
  <c r="E463" i="6"/>
  <c r="D463" i="6"/>
  <c r="C463" i="6"/>
  <c r="AN462" i="6"/>
  <c r="AI462" i="6"/>
  <c r="AH462" i="6"/>
  <c r="AG462" i="6"/>
  <c r="AC462" i="6"/>
  <c r="AB462" i="6"/>
  <c r="T462" i="6"/>
  <c r="R462" i="6"/>
  <c r="P462" i="6"/>
  <c r="N462" i="6"/>
  <c r="M462" i="6"/>
  <c r="L462" i="6"/>
  <c r="K462" i="6"/>
  <c r="J462" i="6"/>
  <c r="I462" i="6"/>
  <c r="AE462" i="6" s="1"/>
  <c r="H462" i="6"/>
  <c r="S462" i="6" s="1"/>
  <c r="G462" i="6"/>
  <c r="F462" i="6"/>
  <c r="Q462" i="6" s="1"/>
  <c r="E462" i="6"/>
  <c r="D462" i="6"/>
  <c r="Z462" i="6" s="1"/>
  <c r="C462" i="6"/>
  <c r="AT461" i="6"/>
  <c r="AS461" i="6"/>
  <c r="AI461" i="6"/>
  <c r="AG461" i="6"/>
  <c r="AC461" i="6"/>
  <c r="AA461" i="6"/>
  <c r="X461" i="6"/>
  <c r="W461" i="6"/>
  <c r="U461" i="6"/>
  <c r="R461" i="6"/>
  <c r="M461" i="6"/>
  <c r="L461" i="6"/>
  <c r="AH461" i="6" s="1"/>
  <c r="K461" i="6"/>
  <c r="J461" i="6"/>
  <c r="I461" i="6"/>
  <c r="H461" i="6"/>
  <c r="AD461" i="6" s="1"/>
  <c r="G461" i="6"/>
  <c r="AN461" i="6" s="1"/>
  <c r="F461" i="6"/>
  <c r="E461" i="6"/>
  <c r="P461" i="6" s="1"/>
  <c r="D461" i="6"/>
  <c r="C461" i="6"/>
  <c r="AM460" i="6"/>
  <c r="AG460" i="6"/>
  <c r="AD460" i="6"/>
  <c r="AB460" i="6"/>
  <c r="AA460" i="6"/>
  <c r="Z460" i="6"/>
  <c r="Q460" i="6"/>
  <c r="O460" i="6"/>
  <c r="M460" i="6"/>
  <c r="L460" i="6"/>
  <c r="K460" i="6"/>
  <c r="J460" i="6"/>
  <c r="I460" i="6"/>
  <c r="H460" i="6"/>
  <c r="S460" i="6" s="1"/>
  <c r="G460" i="6"/>
  <c r="F460" i="6"/>
  <c r="E460" i="6"/>
  <c r="P460" i="6" s="1"/>
  <c r="D460" i="6"/>
  <c r="AK460" i="6" s="1"/>
  <c r="C460" i="6"/>
  <c r="AS459" i="6"/>
  <c r="AR459" i="6"/>
  <c r="AP459" i="6"/>
  <c r="AJ459" i="6"/>
  <c r="T459" i="6"/>
  <c r="R459" i="6"/>
  <c r="P459" i="6"/>
  <c r="N459" i="6"/>
  <c r="M459" i="6"/>
  <c r="L459" i="6"/>
  <c r="K459" i="6"/>
  <c r="J459" i="6"/>
  <c r="AF459" i="6" s="1"/>
  <c r="I459" i="6"/>
  <c r="AE459" i="6" s="1"/>
  <c r="H459" i="6"/>
  <c r="G459" i="6"/>
  <c r="AC459" i="6" s="1"/>
  <c r="F459" i="6"/>
  <c r="Q459" i="6" s="1"/>
  <c r="E459" i="6"/>
  <c r="AA459" i="6" s="1"/>
  <c r="D459" i="6"/>
  <c r="C459" i="6"/>
  <c r="Y459" i="6" s="1"/>
  <c r="AT458" i="6"/>
  <c r="AR458" i="6"/>
  <c r="AG458" i="6"/>
  <c r="AF458" i="6"/>
  <c r="AC458" i="6"/>
  <c r="AA458" i="6"/>
  <c r="X458" i="6"/>
  <c r="V458" i="6"/>
  <c r="T458" i="6"/>
  <c r="N458" i="6"/>
  <c r="M458" i="6"/>
  <c r="AI458" i="6" s="1"/>
  <c r="L458" i="6"/>
  <c r="K458" i="6"/>
  <c r="J458" i="6"/>
  <c r="AQ458" i="6" s="1"/>
  <c r="I458" i="6"/>
  <c r="H458" i="6"/>
  <c r="G458" i="6"/>
  <c r="R458" i="6" s="1"/>
  <c r="F458" i="6"/>
  <c r="E458" i="6"/>
  <c r="D458" i="6"/>
  <c r="Z458" i="6" s="1"/>
  <c r="C458" i="6"/>
  <c r="Y458" i="6" s="1"/>
  <c r="AN457" i="6"/>
  <c r="AM457" i="6"/>
  <c r="AL457" i="6"/>
  <c r="AC457" i="6"/>
  <c r="P457" i="6"/>
  <c r="M457" i="6"/>
  <c r="AI457" i="6" s="1"/>
  <c r="L457" i="6"/>
  <c r="K457" i="6"/>
  <c r="J457" i="6"/>
  <c r="I457" i="6"/>
  <c r="AP457" i="6" s="1"/>
  <c r="H457" i="6"/>
  <c r="AD457" i="6" s="1"/>
  <c r="G457" i="6"/>
  <c r="R457" i="6" s="1"/>
  <c r="F457" i="6"/>
  <c r="Q457" i="6" s="1"/>
  <c r="E457" i="6"/>
  <c r="AA457" i="6" s="1"/>
  <c r="D457" i="6"/>
  <c r="C457" i="6"/>
  <c r="N457" i="6" s="1"/>
  <c r="AT456" i="6"/>
  <c r="AS456" i="6"/>
  <c r="AR456" i="6"/>
  <c r="AN456" i="6"/>
  <c r="AJ456" i="6"/>
  <c r="AI456" i="6"/>
  <c r="AH456" i="6"/>
  <c r="AF456" i="6"/>
  <c r="Z456" i="6"/>
  <c r="X456" i="6"/>
  <c r="V456" i="6"/>
  <c r="U456" i="6"/>
  <c r="R456" i="6"/>
  <c r="P456" i="6"/>
  <c r="O456" i="6"/>
  <c r="M456" i="6"/>
  <c r="L456" i="6"/>
  <c r="W456" i="6" s="1"/>
  <c r="K456" i="6"/>
  <c r="AG456" i="6" s="1"/>
  <c r="J456" i="6"/>
  <c r="AQ456" i="6" s="1"/>
  <c r="I456" i="6"/>
  <c r="H456" i="6"/>
  <c r="AD456" i="6" s="1"/>
  <c r="G456" i="6"/>
  <c r="AC456" i="6" s="1"/>
  <c r="F456" i="6"/>
  <c r="E456" i="6"/>
  <c r="AL456" i="6" s="1"/>
  <c r="D456" i="6"/>
  <c r="AK456" i="6" s="1"/>
  <c r="C456" i="6"/>
  <c r="AT455" i="6"/>
  <c r="AF455" i="6"/>
  <c r="AD455" i="6"/>
  <c r="Z455" i="6"/>
  <c r="X455" i="6"/>
  <c r="M455" i="6"/>
  <c r="AI455" i="6" s="1"/>
  <c r="L455" i="6"/>
  <c r="K455" i="6"/>
  <c r="J455" i="6"/>
  <c r="AQ455" i="6" s="1"/>
  <c r="I455" i="6"/>
  <c r="H455" i="6"/>
  <c r="G455" i="6"/>
  <c r="F455" i="6"/>
  <c r="E455" i="6"/>
  <c r="D455" i="6"/>
  <c r="C455" i="6"/>
  <c r="Y455" i="6" s="1"/>
  <c r="AT454" i="6"/>
  <c r="AN454" i="6"/>
  <c r="AJ454" i="6"/>
  <c r="AI454" i="6"/>
  <c r="AC454" i="6"/>
  <c r="Z454" i="6"/>
  <c r="X454" i="6"/>
  <c r="O454" i="6"/>
  <c r="M454" i="6"/>
  <c r="L454" i="6"/>
  <c r="W454" i="6" s="1"/>
  <c r="K454" i="6"/>
  <c r="J454" i="6"/>
  <c r="U454" i="6" s="1"/>
  <c r="I454" i="6"/>
  <c r="H454" i="6"/>
  <c r="G454" i="6"/>
  <c r="R454" i="6" s="1"/>
  <c r="F454" i="6"/>
  <c r="E454" i="6"/>
  <c r="D454" i="6"/>
  <c r="AK454" i="6" s="1"/>
  <c r="C454" i="6"/>
  <c r="AO453" i="6"/>
  <c r="AN453" i="6"/>
  <c r="AL453" i="6"/>
  <c r="AJ453" i="6"/>
  <c r="AI453" i="6"/>
  <c r="AD453" i="6"/>
  <c r="AC453" i="6"/>
  <c r="AA453" i="6"/>
  <c r="R453" i="6"/>
  <c r="P453" i="6"/>
  <c r="M453" i="6"/>
  <c r="L453" i="6"/>
  <c r="K453" i="6"/>
  <c r="J453" i="6"/>
  <c r="I453" i="6"/>
  <c r="H453" i="6"/>
  <c r="S453" i="6" s="1"/>
  <c r="G453" i="6"/>
  <c r="F453" i="6"/>
  <c r="Q453" i="6" s="1"/>
  <c r="E453" i="6"/>
  <c r="D453" i="6"/>
  <c r="Z453" i="6" s="1"/>
  <c r="C453" i="6"/>
  <c r="Y453" i="6" s="1"/>
  <c r="AR452" i="6"/>
  <c r="AP452" i="6"/>
  <c r="AN452" i="6"/>
  <c r="Z452" i="6"/>
  <c r="W452" i="6"/>
  <c r="U452" i="6"/>
  <c r="T452" i="6"/>
  <c r="O452" i="6"/>
  <c r="M452" i="6"/>
  <c r="X452" i="6" s="1"/>
  <c r="L452" i="6"/>
  <c r="AS452" i="6" s="1"/>
  <c r="K452" i="6"/>
  <c r="J452" i="6"/>
  <c r="I452" i="6"/>
  <c r="AE452" i="6" s="1"/>
  <c r="H452" i="6"/>
  <c r="AO452" i="6" s="1"/>
  <c r="G452" i="6"/>
  <c r="AC452" i="6" s="1"/>
  <c r="F452" i="6"/>
  <c r="E452" i="6"/>
  <c r="P452" i="6" s="1"/>
  <c r="D452" i="6"/>
  <c r="AK452" i="6" s="1"/>
  <c r="C452" i="6"/>
  <c r="N452" i="6" s="1"/>
  <c r="AR451" i="6"/>
  <c r="AC451" i="6"/>
  <c r="AB451" i="6"/>
  <c r="AA451" i="6"/>
  <c r="X451" i="6"/>
  <c r="O451" i="6"/>
  <c r="M451" i="6"/>
  <c r="L451" i="6"/>
  <c r="AS451" i="6" s="1"/>
  <c r="K451" i="6"/>
  <c r="V451" i="6" s="1"/>
  <c r="J451" i="6"/>
  <c r="AQ451" i="6" s="1"/>
  <c r="I451" i="6"/>
  <c r="H451" i="6"/>
  <c r="G451" i="6"/>
  <c r="AN451" i="6" s="1"/>
  <c r="F451" i="6"/>
  <c r="Q451" i="6" s="1"/>
  <c r="E451" i="6"/>
  <c r="D451" i="6"/>
  <c r="AK451" i="6" s="1"/>
  <c r="C451" i="6"/>
  <c r="AR450" i="6"/>
  <c r="AO450" i="6"/>
  <c r="AN450" i="6"/>
  <c r="AH450" i="6"/>
  <c r="AC450" i="6"/>
  <c r="AB450" i="6"/>
  <c r="W450" i="6"/>
  <c r="V450" i="6"/>
  <c r="R450" i="6"/>
  <c r="Q450" i="6"/>
  <c r="M450" i="6"/>
  <c r="AI450" i="6" s="1"/>
  <c r="L450" i="6"/>
  <c r="AS450" i="6" s="1"/>
  <c r="K450" i="6"/>
  <c r="AG450" i="6" s="1"/>
  <c r="J450" i="6"/>
  <c r="I450" i="6"/>
  <c r="H450" i="6"/>
  <c r="G450" i="6"/>
  <c r="F450" i="6"/>
  <c r="AM450" i="6" s="1"/>
  <c r="E450" i="6"/>
  <c r="D450" i="6"/>
  <c r="AK450" i="6" s="1"/>
  <c r="C450" i="6"/>
  <c r="AT449" i="6"/>
  <c r="AN449" i="6"/>
  <c r="AH449" i="6"/>
  <c r="X449" i="6"/>
  <c r="R449" i="6"/>
  <c r="N449" i="6"/>
  <c r="M449" i="6"/>
  <c r="AI449" i="6" s="1"/>
  <c r="L449" i="6"/>
  <c r="AS449" i="6" s="1"/>
  <c r="K449" i="6"/>
  <c r="J449" i="6"/>
  <c r="I449" i="6"/>
  <c r="T449" i="6" s="1"/>
  <c r="H449" i="6"/>
  <c r="S449" i="6" s="1"/>
  <c r="G449" i="6"/>
  <c r="AC449" i="6" s="1"/>
  <c r="F449" i="6"/>
  <c r="Q449" i="6" s="1"/>
  <c r="E449" i="6"/>
  <c r="D449" i="6"/>
  <c r="C449" i="6"/>
  <c r="AT448" i="6"/>
  <c r="AN448" i="6"/>
  <c r="AM448" i="6"/>
  <c r="AI448" i="6"/>
  <c r="AC448" i="6"/>
  <c r="AB448" i="6"/>
  <c r="U448" i="6"/>
  <c r="R448" i="6"/>
  <c r="Q448" i="6"/>
  <c r="M448" i="6"/>
  <c r="X448" i="6" s="1"/>
  <c r="L448" i="6"/>
  <c r="W448" i="6" s="1"/>
  <c r="K448" i="6"/>
  <c r="J448" i="6"/>
  <c r="AQ448" i="6" s="1"/>
  <c r="I448" i="6"/>
  <c r="H448" i="6"/>
  <c r="S448" i="6" s="1"/>
  <c r="G448" i="6"/>
  <c r="F448" i="6"/>
  <c r="E448" i="6"/>
  <c r="D448" i="6"/>
  <c r="Z448" i="6" s="1"/>
  <c r="C448" i="6"/>
  <c r="AR447" i="6"/>
  <c r="AO447" i="6"/>
  <c r="AI447" i="6"/>
  <c r="AC447" i="6"/>
  <c r="AA447" i="6"/>
  <c r="P447" i="6"/>
  <c r="M447" i="6"/>
  <c r="AT447" i="6" s="1"/>
  <c r="L447" i="6"/>
  <c r="K447" i="6"/>
  <c r="V447" i="6" s="1"/>
  <c r="J447" i="6"/>
  <c r="I447" i="6"/>
  <c r="H447" i="6"/>
  <c r="S447" i="6" s="1"/>
  <c r="G447" i="6"/>
  <c r="F447" i="6"/>
  <c r="Q447" i="6" s="1"/>
  <c r="E447" i="6"/>
  <c r="AL447" i="6" s="1"/>
  <c r="D447" i="6"/>
  <c r="C447" i="6"/>
  <c r="AT446" i="6"/>
  <c r="AO446" i="6"/>
  <c r="AN446" i="6"/>
  <c r="AI446" i="6"/>
  <c r="AC446" i="6"/>
  <c r="R446" i="6"/>
  <c r="M446" i="6"/>
  <c r="X446" i="6" s="1"/>
  <c r="L446" i="6"/>
  <c r="K446" i="6"/>
  <c r="J446" i="6"/>
  <c r="I446" i="6"/>
  <c r="H446" i="6"/>
  <c r="S446" i="6" s="1"/>
  <c r="G446" i="6"/>
  <c r="F446" i="6"/>
  <c r="Q446" i="6" s="1"/>
  <c r="E446" i="6"/>
  <c r="D446" i="6"/>
  <c r="C446" i="6"/>
  <c r="Y446" i="6" s="1"/>
  <c r="AT445" i="6"/>
  <c r="AR445" i="6"/>
  <c r="AN445" i="6"/>
  <c r="AG445" i="6"/>
  <c r="AC445" i="6"/>
  <c r="W445" i="6"/>
  <c r="V445" i="6"/>
  <c r="R445" i="6"/>
  <c r="Q445" i="6"/>
  <c r="M445" i="6"/>
  <c r="AI445" i="6" s="1"/>
  <c r="L445" i="6"/>
  <c r="K445" i="6"/>
  <c r="J445" i="6"/>
  <c r="I445" i="6"/>
  <c r="H445" i="6"/>
  <c r="G445" i="6"/>
  <c r="F445" i="6"/>
  <c r="AM445" i="6" s="1"/>
  <c r="E445" i="6"/>
  <c r="D445" i="6"/>
  <c r="Z445" i="6" s="1"/>
  <c r="C445" i="6"/>
  <c r="AS444" i="6"/>
  <c r="AM444" i="6"/>
  <c r="AL444" i="6"/>
  <c r="AH444" i="6"/>
  <c r="AA444" i="6"/>
  <c r="R444" i="6"/>
  <c r="P444" i="6"/>
  <c r="M444" i="6"/>
  <c r="L444" i="6"/>
  <c r="W444" i="6" s="1"/>
  <c r="K444" i="6"/>
  <c r="J444" i="6"/>
  <c r="I444" i="6"/>
  <c r="T444" i="6" s="1"/>
  <c r="H444" i="6"/>
  <c r="AD444" i="6" s="1"/>
  <c r="G444" i="6"/>
  <c r="AN444" i="6" s="1"/>
  <c r="F444" i="6"/>
  <c r="E444" i="6"/>
  <c r="D444" i="6"/>
  <c r="C444" i="6"/>
  <c r="AT443" i="6"/>
  <c r="AM443" i="6"/>
  <c r="AF443" i="6"/>
  <c r="AB443" i="6"/>
  <c r="X443" i="6"/>
  <c r="V443" i="6"/>
  <c r="Q443" i="6"/>
  <c r="M443" i="6"/>
  <c r="AI443" i="6" s="1"/>
  <c r="L443" i="6"/>
  <c r="K443" i="6"/>
  <c r="J443" i="6"/>
  <c r="AQ443" i="6" s="1"/>
  <c r="I443" i="6"/>
  <c r="AE443" i="6" s="1"/>
  <c r="H443" i="6"/>
  <c r="AD443" i="6" s="1"/>
  <c r="G443" i="6"/>
  <c r="R443" i="6" s="1"/>
  <c r="F443" i="6"/>
  <c r="E443" i="6"/>
  <c r="D443" i="6"/>
  <c r="C443" i="6"/>
  <c r="Y443" i="6" s="1"/>
  <c r="AO442" i="6"/>
  <c r="AM442" i="6"/>
  <c r="AI442" i="6"/>
  <c r="AB442" i="6"/>
  <c r="V442" i="6"/>
  <c r="U442" i="6"/>
  <c r="Q442" i="6"/>
  <c r="N442" i="6"/>
  <c r="M442" i="6"/>
  <c r="AT442" i="6" s="1"/>
  <c r="L442" i="6"/>
  <c r="K442" i="6"/>
  <c r="AR442" i="6" s="1"/>
  <c r="J442" i="6"/>
  <c r="I442" i="6"/>
  <c r="H442" i="6"/>
  <c r="S442" i="6" s="1"/>
  <c r="G442" i="6"/>
  <c r="F442" i="6"/>
  <c r="E442" i="6"/>
  <c r="AL442" i="6" s="1"/>
  <c r="D442" i="6"/>
  <c r="C442" i="6"/>
  <c r="Y442" i="6" s="1"/>
  <c r="AT441" i="6"/>
  <c r="AR441" i="6"/>
  <c r="AN441" i="6"/>
  <c r="AM441" i="6"/>
  <c r="AB441" i="6"/>
  <c r="W441" i="6"/>
  <c r="V441" i="6"/>
  <c r="U441" i="6"/>
  <c r="R441" i="6"/>
  <c r="M441" i="6"/>
  <c r="L441" i="6"/>
  <c r="AS441" i="6" s="1"/>
  <c r="K441" i="6"/>
  <c r="AG441" i="6" s="1"/>
  <c r="J441" i="6"/>
  <c r="AQ441" i="6" s="1"/>
  <c r="I441" i="6"/>
  <c r="AP441" i="6" s="1"/>
  <c r="H441" i="6"/>
  <c r="G441" i="6"/>
  <c r="AC441" i="6" s="1"/>
  <c r="F441" i="6"/>
  <c r="Q441" i="6" s="1"/>
  <c r="E441" i="6"/>
  <c r="D441" i="6"/>
  <c r="C441" i="6"/>
  <c r="Y441" i="6" s="1"/>
  <c r="AT440" i="6"/>
  <c r="AO440" i="6"/>
  <c r="AI440" i="6"/>
  <c r="AD440" i="6"/>
  <c r="X440" i="6"/>
  <c r="P440" i="6"/>
  <c r="M440" i="6"/>
  <c r="L440" i="6"/>
  <c r="K440" i="6"/>
  <c r="J440" i="6"/>
  <c r="I440" i="6"/>
  <c r="H440" i="6"/>
  <c r="S440" i="6" s="1"/>
  <c r="G440" i="6"/>
  <c r="F440" i="6"/>
  <c r="AM440" i="6" s="1"/>
  <c r="E440" i="6"/>
  <c r="AA440" i="6" s="1"/>
  <c r="D440" i="6"/>
  <c r="AK440" i="6" s="1"/>
  <c r="C440" i="6"/>
  <c r="AT439" i="6"/>
  <c r="AS439" i="6"/>
  <c r="AP439" i="6"/>
  <c r="AO439" i="6"/>
  <c r="AI439" i="6"/>
  <c r="AH439" i="6"/>
  <c r="X439" i="6"/>
  <c r="T439" i="6"/>
  <c r="Q439" i="6"/>
  <c r="N439" i="6"/>
  <c r="M439" i="6"/>
  <c r="L439" i="6"/>
  <c r="W439" i="6" s="1"/>
  <c r="K439" i="6"/>
  <c r="J439" i="6"/>
  <c r="I439" i="6"/>
  <c r="AE439" i="6" s="1"/>
  <c r="H439" i="6"/>
  <c r="S439" i="6" s="1"/>
  <c r="G439" i="6"/>
  <c r="AC439" i="6" s="1"/>
  <c r="F439" i="6"/>
  <c r="AB439" i="6" s="1"/>
  <c r="E439" i="6"/>
  <c r="AL439" i="6" s="1"/>
  <c r="D439" i="6"/>
  <c r="C439" i="6"/>
  <c r="Y439" i="6" s="1"/>
  <c r="AJ438" i="6"/>
  <c r="AA438" i="6"/>
  <c r="Z438" i="6"/>
  <c r="U438" i="6"/>
  <c r="N438" i="6"/>
  <c r="M438" i="6"/>
  <c r="L438" i="6"/>
  <c r="K438" i="6"/>
  <c r="AG438" i="6" s="1"/>
  <c r="J438" i="6"/>
  <c r="AQ438" i="6" s="1"/>
  <c r="I438" i="6"/>
  <c r="AE438" i="6" s="1"/>
  <c r="H438" i="6"/>
  <c r="AO438" i="6" s="1"/>
  <c r="G438" i="6"/>
  <c r="AC438" i="6" s="1"/>
  <c r="F438" i="6"/>
  <c r="E438" i="6"/>
  <c r="D438" i="6"/>
  <c r="AK438" i="6" s="1"/>
  <c r="C438" i="6"/>
  <c r="Y438" i="6" s="1"/>
  <c r="AR437" i="6"/>
  <c r="AO437" i="6"/>
  <c r="AI437" i="6"/>
  <c r="AG437" i="6"/>
  <c r="AD437" i="6"/>
  <c r="X437" i="6"/>
  <c r="N437" i="6"/>
  <c r="M437" i="6"/>
  <c r="AT437" i="6" s="1"/>
  <c r="L437" i="6"/>
  <c r="AH437" i="6" s="1"/>
  <c r="K437" i="6"/>
  <c r="V437" i="6" s="1"/>
  <c r="J437" i="6"/>
  <c r="AQ437" i="6" s="1"/>
  <c r="I437" i="6"/>
  <c r="AE437" i="6" s="1"/>
  <c r="H437" i="6"/>
  <c r="S437" i="6" s="1"/>
  <c r="G437" i="6"/>
  <c r="F437" i="6"/>
  <c r="E437" i="6"/>
  <c r="AL437" i="6" s="1"/>
  <c r="D437" i="6"/>
  <c r="AK437" i="6" s="1"/>
  <c r="C437" i="6"/>
  <c r="Y437" i="6" s="1"/>
  <c r="AT436" i="6"/>
  <c r="AR436" i="6"/>
  <c r="AP436" i="6"/>
  <c r="AL436" i="6"/>
  <c r="AI436" i="6"/>
  <c r="AD436" i="6"/>
  <c r="AA436" i="6"/>
  <c r="X436" i="6"/>
  <c r="W436" i="6"/>
  <c r="T436" i="6"/>
  <c r="P436" i="6"/>
  <c r="N436" i="6"/>
  <c r="M436" i="6"/>
  <c r="L436" i="6"/>
  <c r="AH436" i="6" s="1"/>
  <c r="K436" i="6"/>
  <c r="V436" i="6" s="1"/>
  <c r="J436" i="6"/>
  <c r="I436" i="6"/>
  <c r="AE436" i="6" s="1"/>
  <c r="H436" i="6"/>
  <c r="S436" i="6" s="1"/>
  <c r="G436" i="6"/>
  <c r="F436" i="6"/>
  <c r="E436" i="6"/>
  <c r="D436" i="6"/>
  <c r="C436" i="6"/>
  <c r="AT435" i="6"/>
  <c r="AN435" i="6"/>
  <c r="AM435" i="6"/>
  <c r="AI435" i="6"/>
  <c r="AC435" i="6"/>
  <c r="AB435" i="6"/>
  <c r="R435" i="6"/>
  <c r="Q435" i="6"/>
  <c r="N435" i="6"/>
  <c r="M435" i="6"/>
  <c r="X435" i="6" s="1"/>
  <c r="L435" i="6"/>
  <c r="W435" i="6" s="1"/>
  <c r="K435" i="6"/>
  <c r="J435" i="6"/>
  <c r="AQ435" i="6" s="1"/>
  <c r="I435" i="6"/>
  <c r="AP435" i="6" s="1"/>
  <c r="H435" i="6"/>
  <c r="G435" i="6"/>
  <c r="F435" i="6"/>
  <c r="E435" i="6"/>
  <c r="P435" i="6" s="1"/>
  <c r="D435" i="6"/>
  <c r="C435" i="6"/>
  <c r="Y435" i="6" s="1"/>
  <c r="AO434" i="6"/>
  <c r="AN434" i="6"/>
  <c r="AL434" i="6"/>
  <c r="Z434" i="6"/>
  <c r="R434" i="6"/>
  <c r="M434" i="6"/>
  <c r="L434" i="6"/>
  <c r="K434" i="6"/>
  <c r="J434" i="6"/>
  <c r="AF434" i="6" s="1"/>
  <c r="I434" i="6"/>
  <c r="H434" i="6"/>
  <c r="S434" i="6" s="1"/>
  <c r="G434" i="6"/>
  <c r="AC434" i="6" s="1"/>
  <c r="F434" i="6"/>
  <c r="E434" i="6"/>
  <c r="AA434" i="6" s="1"/>
  <c r="D434" i="6"/>
  <c r="AK434" i="6" s="1"/>
  <c r="C434" i="6"/>
  <c r="AT433" i="6"/>
  <c r="AS433" i="6"/>
  <c r="AO433" i="6"/>
  <c r="AN433" i="6"/>
  <c r="X433" i="6"/>
  <c r="T433" i="6"/>
  <c r="R433" i="6"/>
  <c r="M433" i="6"/>
  <c r="AI433" i="6" s="1"/>
  <c r="L433" i="6"/>
  <c r="W433" i="6" s="1"/>
  <c r="K433" i="6"/>
  <c r="AG433" i="6" s="1"/>
  <c r="J433" i="6"/>
  <c r="AF433" i="6" s="1"/>
  <c r="I433" i="6"/>
  <c r="AE433" i="6" s="1"/>
  <c r="H433" i="6"/>
  <c r="S433" i="6" s="1"/>
  <c r="G433" i="6"/>
  <c r="AC433" i="6" s="1"/>
  <c r="F433" i="6"/>
  <c r="AM433" i="6" s="1"/>
  <c r="E433" i="6"/>
  <c r="D433" i="6"/>
  <c r="C433" i="6"/>
  <c r="Y433" i="6" s="1"/>
  <c r="AM432" i="6"/>
  <c r="AG432" i="6"/>
  <c r="AA432" i="6"/>
  <c r="Z432" i="6"/>
  <c r="V432" i="6"/>
  <c r="U432" i="6"/>
  <c r="P432" i="6"/>
  <c r="N432" i="6"/>
  <c r="M432" i="6"/>
  <c r="L432" i="6"/>
  <c r="W432" i="6" s="1"/>
  <c r="K432" i="6"/>
  <c r="AR432" i="6" s="1"/>
  <c r="J432" i="6"/>
  <c r="AQ432" i="6" s="1"/>
  <c r="I432" i="6"/>
  <c r="H432" i="6"/>
  <c r="S432" i="6" s="1"/>
  <c r="G432" i="6"/>
  <c r="F432" i="6"/>
  <c r="E432" i="6"/>
  <c r="AL432" i="6" s="1"/>
  <c r="D432" i="6"/>
  <c r="C432" i="6"/>
  <c r="Y432" i="6" s="1"/>
  <c r="AS431" i="6"/>
  <c r="AN431" i="6"/>
  <c r="AM431" i="6"/>
  <c r="AL431" i="6"/>
  <c r="AH431" i="6"/>
  <c r="AB431" i="6"/>
  <c r="AA431" i="6"/>
  <c r="T431" i="6"/>
  <c r="P431" i="6"/>
  <c r="M431" i="6"/>
  <c r="L431" i="6"/>
  <c r="W431" i="6" s="1"/>
  <c r="K431" i="6"/>
  <c r="J431" i="6"/>
  <c r="I431" i="6"/>
  <c r="H431" i="6"/>
  <c r="G431" i="6"/>
  <c r="F431" i="6"/>
  <c r="Q431" i="6" s="1"/>
  <c r="E431" i="6"/>
  <c r="D431" i="6"/>
  <c r="C431" i="6"/>
  <c r="AL430" i="6"/>
  <c r="AH430" i="6"/>
  <c r="Y430" i="6"/>
  <c r="P430" i="6"/>
  <c r="M430" i="6"/>
  <c r="AT430" i="6" s="1"/>
  <c r="L430" i="6"/>
  <c r="W430" i="6" s="1"/>
  <c r="K430" i="6"/>
  <c r="J430" i="6"/>
  <c r="I430" i="6"/>
  <c r="AP430" i="6" s="1"/>
  <c r="H430" i="6"/>
  <c r="G430" i="6"/>
  <c r="F430" i="6"/>
  <c r="E430" i="6"/>
  <c r="AA430" i="6" s="1"/>
  <c r="D430" i="6"/>
  <c r="O430" i="6" s="1"/>
  <c r="C430" i="6"/>
  <c r="AJ430" i="6" s="1"/>
  <c r="AR429" i="6"/>
  <c r="AL429" i="6"/>
  <c r="AH429" i="6"/>
  <c r="Z429" i="6"/>
  <c r="V429" i="6"/>
  <c r="T429" i="6"/>
  <c r="P429" i="6"/>
  <c r="M429" i="6"/>
  <c r="L429" i="6"/>
  <c r="K429" i="6"/>
  <c r="AG429" i="6" s="1"/>
  <c r="J429" i="6"/>
  <c r="I429" i="6"/>
  <c r="AP429" i="6" s="1"/>
  <c r="H429" i="6"/>
  <c r="S429" i="6" s="1"/>
  <c r="G429" i="6"/>
  <c r="F429" i="6"/>
  <c r="Q429" i="6" s="1"/>
  <c r="E429" i="6"/>
  <c r="AA429" i="6" s="1"/>
  <c r="D429" i="6"/>
  <c r="O429" i="6" s="1"/>
  <c r="C429" i="6"/>
  <c r="AR428" i="6"/>
  <c r="AM428" i="6"/>
  <c r="AF428" i="6"/>
  <c r="AB428" i="6"/>
  <c r="Y428" i="6"/>
  <c r="V428" i="6"/>
  <c r="U428" i="6"/>
  <c r="S428" i="6"/>
  <c r="Q428" i="6"/>
  <c r="M428" i="6"/>
  <c r="L428" i="6"/>
  <c r="K428" i="6"/>
  <c r="AG428" i="6" s="1"/>
  <c r="J428" i="6"/>
  <c r="AQ428" i="6" s="1"/>
  <c r="I428" i="6"/>
  <c r="AP428" i="6" s="1"/>
  <c r="H428" i="6"/>
  <c r="G428" i="6"/>
  <c r="F428" i="6"/>
  <c r="E428" i="6"/>
  <c r="D428" i="6"/>
  <c r="O428" i="6" s="1"/>
  <c r="C428" i="6"/>
  <c r="AJ428" i="6" s="1"/>
  <c r="AM427" i="6"/>
  <c r="AL427" i="6"/>
  <c r="AK427" i="6"/>
  <c r="AH427" i="6"/>
  <c r="AE427" i="6"/>
  <c r="AB427" i="6"/>
  <c r="AA427" i="6"/>
  <c r="T427" i="6"/>
  <c r="P427" i="6"/>
  <c r="M427" i="6"/>
  <c r="L427" i="6"/>
  <c r="AS427" i="6" s="1"/>
  <c r="K427" i="6"/>
  <c r="AG427" i="6" s="1"/>
  <c r="J427" i="6"/>
  <c r="I427" i="6"/>
  <c r="AP427" i="6" s="1"/>
  <c r="H427" i="6"/>
  <c r="S427" i="6" s="1"/>
  <c r="G427" i="6"/>
  <c r="AN427" i="6" s="1"/>
  <c r="F427" i="6"/>
  <c r="Q427" i="6" s="1"/>
  <c r="E427" i="6"/>
  <c r="D427" i="6"/>
  <c r="Z427" i="6" s="1"/>
  <c r="C427" i="6"/>
  <c r="AQ426" i="6"/>
  <c r="AM426" i="6"/>
  <c r="AL426" i="6"/>
  <c r="AG426" i="6"/>
  <c r="AB426" i="6"/>
  <c r="Q426" i="6"/>
  <c r="P426" i="6"/>
  <c r="N426" i="6"/>
  <c r="M426" i="6"/>
  <c r="AT426" i="6" s="1"/>
  <c r="L426" i="6"/>
  <c r="W426" i="6" s="1"/>
  <c r="K426" i="6"/>
  <c r="J426" i="6"/>
  <c r="I426" i="6"/>
  <c r="AP426" i="6" s="1"/>
  <c r="H426" i="6"/>
  <c r="G426" i="6"/>
  <c r="F426" i="6"/>
  <c r="E426" i="6"/>
  <c r="AA426" i="6" s="1"/>
  <c r="D426" i="6"/>
  <c r="C426" i="6"/>
  <c r="AJ426" i="6" s="1"/>
  <c r="AR425" i="6"/>
  <c r="AM425" i="6"/>
  <c r="AK425" i="6"/>
  <c r="Z425" i="6"/>
  <c r="V425" i="6"/>
  <c r="T425" i="6"/>
  <c r="P425" i="6"/>
  <c r="M425" i="6"/>
  <c r="AT425" i="6" s="1"/>
  <c r="L425" i="6"/>
  <c r="K425" i="6"/>
  <c r="AG425" i="6" s="1"/>
  <c r="J425" i="6"/>
  <c r="I425" i="6"/>
  <c r="AP425" i="6" s="1"/>
  <c r="H425" i="6"/>
  <c r="S425" i="6" s="1"/>
  <c r="G425" i="6"/>
  <c r="F425" i="6"/>
  <c r="Q425" i="6" s="1"/>
  <c r="E425" i="6"/>
  <c r="AL425" i="6" s="1"/>
  <c r="D425" i="6"/>
  <c r="O425" i="6" s="1"/>
  <c r="C425" i="6"/>
  <c r="AR424" i="6"/>
  <c r="AQ424" i="6"/>
  <c r="AL424" i="6"/>
  <c r="AH424" i="6"/>
  <c r="AF424" i="6"/>
  <c r="Z424" i="6"/>
  <c r="Y424" i="6"/>
  <c r="V424" i="6"/>
  <c r="U424" i="6"/>
  <c r="P424" i="6"/>
  <c r="N424" i="6"/>
  <c r="M424" i="6"/>
  <c r="AT424" i="6" s="1"/>
  <c r="L424" i="6"/>
  <c r="W424" i="6" s="1"/>
  <c r="K424" i="6"/>
  <c r="AG424" i="6" s="1"/>
  <c r="J424" i="6"/>
  <c r="I424" i="6"/>
  <c r="H424" i="6"/>
  <c r="S424" i="6" s="1"/>
  <c r="G424" i="6"/>
  <c r="AN424" i="6" s="1"/>
  <c r="F424" i="6"/>
  <c r="E424" i="6"/>
  <c r="AA424" i="6" s="1"/>
  <c r="D424" i="6"/>
  <c r="O424" i="6" s="1"/>
  <c r="C424" i="6"/>
  <c r="AJ424" i="6" s="1"/>
  <c r="AR423" i="6"/>
  <c r="AM423" i="6"/>
  <c r="AB423" i="6"/>
  <c r="AA423" i="6"/>
  <c r="V423" i="6"/>
  <c r="M423" i="6"/>
  <c r="AT423" i="6" s="1"/>
  <c r="L423" i="6"/>
  <c r="K423" i="6"/>
  <c r="AG423" i="6" s="1"/>
  <c r="J423" i="6"/>
  <c r="AF423" i="6" s="1"/>
  <c r="I423" i="6"/>
  <c r="H423" i="6"/>
  <c r="G423" i="6"/>
  <c r="F423" i="6"/>
  <c r="Q423" i="6" s="1"/>
  <c r="E423" i="6"/>
  <c r="D423" i="6"/>
  <c r="AK423" i="6" s="1"/>
  <c r="C423" i="6"/>
  <c r="AJ423" i="6" s="1"/>
  <c r="AN422" i="6"/>
  <c r="AL422" i="6"/>
  <c r="AH422" i="6"/>
  <c r="Y422" i="6"/>
  <c r="P422" i="6"/>
  <c r="N422" i="6"/>
  <c r="M422" i="6"/>
  <c r="AT422" i="6" s="1"/>
  <c r="L422" i="6"/>
  <c r="W422" i="6" s="1"/>
  <c r="K422" i="6"/>
  <c r="J422" i="6"/>
  <c r="I422" i="6"/>
  <c r="H422" i="6"/>
  <c r="G422" i="6"/>
  <c r="F422" i="6"/>
  <c r="E422" i="6"/>
  <c r="AA422" i="6" s="1"/>
  <c r="D422" i="6"/>
  <c r="O422" i="6" s="1"/>
  <c r="C422" i="6"/>
  <c r="AJ422" i="6" s="1"/>
  <c r="AR421" i="6"/>
  <c r="AL421" i="6"/>
  <c r="Z421" i="6"/>
  <c r="V421" i="6"/>
  <c r="T421" i="6"/>
  <c r="P421" i="6"/>
  <c r="M421" i="6"/>
  <c r="AT421" i="6" s="1"/>
  <c r="L421" i="6"/>
  <c r="AH421" i="6" s="1"/>
  <c r="K421" i="6"/>
  <c r="AG421" i="6" s="1"/>
  <c r="J421" i="6"/>
  <c r="I421" i="6"/>
  <c r="AP421" i="6" s="1"/>
  <c r="H421" i="6"/>
  <c r="G421" i="6"/>
  <c r="F421" i="6"/>
  <c r="Q421" i="6" s="1"/>
  <c r="E421" i="6"/>
  <c r="AA421" i="6" s="1"/>
  <c r="D421" i="6"/>
  <c r="AK421" i="6" s="1"/>
  <c r="C421" i="6"/>
  <c r="Y421" i="6" s="1"/>
  <c r="AS420" i="6"/>
  <c r="AR420" i="6"/>
  <c r="AH420" i="6"/>
  <c r="AG420" i="6"/>
  <c r="Y420" i="6"/>
  <c r="W420" i="6"/>
  <c r="V420" i="6"/>
  <c r="Q420" i="6"/>
  <c r="N420" i="6"/>
  <c r="M420" i="6"/>
  <c r="AT420" i="6" s="1"/>
  <c r="L420" i="6"/>
  <c r="K420" i="6"/>
  <c r="J420" i="6"/>
  <c r="U420" i="6" s="1"/>
  <c r="I420" i="6"/>
  <c r="AP420" i="6" s="1"/>
  <c r="H420" i="6"/>
  <c r="G420" i="6"/>
  <c r="F420" i="6"/>
  <c r="AM420" i="6" s="1"/>
  <c r="E420" i="6"/>
  <c r="AA420" i="6" s="1"/>
  <c r="D420" i="6"/>
  <c r="C420" i="6"/>
  <c r="AJ420" i="6" s="1"/>
  <c r="AR419" i="6"/>
  <c r="AE419" i="6"/>
  <c r="Y419" i="6"/>
  <c r="V419" i="6"/>
  <c r="S419" i="6"/>
  <c r="Q419" i="6"/>
  <c r="M419" i="6"/>
  <c r="L419" i="6"/>
  <c r="K419" i="6"/>
  <c r="AG419" i="6" s="1"/>
  <c r="J419" i="6"/>
  <c r="I419" i="6"/>
  <c r="AP419" i="6" s="1"/>
  <c r="H419" i="6"/>
  <c r="G419" i="6"/>
  <c r="AN419" i="6" s="1"/>
  <c r="F419" i="6"/>
  <c r="AB419" i="6" s="1"/>
  <c r="E419" i="6"/>
  <c r="D419" i="6"/>
  <c r="C419" i="6"/>
  <c r="AJ419" i="6" s="1"/>
  <c r="AR418" i="6"/>
  <c r="AQ418" i="6"/>
  <c r="AL418" i="6"/>
  <c r="AG418" i="6"/>
  <c r="AF418" i="6"/>
  <c r="AE418" i="6"/>
  <c r="AB418" i="6"/>
  <c r="V418" i="6"/>
  <c r="U418" i="6"/>
  <c r="T418" i="6"/>
  <c r="P418" i="6"/>
  <c r="M418" i="6"/>
  <c r="AT418" i="6" s="1"/>
  <c r="L418" i="6"/>
  <c r="K418" i="6"/>
  <c r="J418" i="6"/>
  <c r="I418" i="6"/>
  <c r="AP418" i="6" s="1"/>
  <c r="H418" i="6"/>
  <c r="S418" i="6" s="1"/>
  <c r="G418" i="6"/>
  <c r="F418" i="6"/>
  <c r="AM418" i="6" s="1"/>
  <c r="E418" i="6"/>
  <c r="AA418" i="6" s="1"/>
  <c r="D418" i="6"/>
  <c r="O418" i="6" s="1"/>
  <c r="C418" i="6"/>
  <c r="AR417" i="6"/>
  <c r="AM417" i="6"/>
  <c r="AE417" i="6"/>
  <c r="W417" i="6"/>
  <c r="V417" i="6"/>
  <c r="T417" i="6"/>
  <c r="O417" i="6"/>
  <c r="M417" i="6"/>
  <c r="L417" i="6"/>
  <c r="AS417" i="6" s="1"/>
  <c r="K417" i="6"/>
  <c r="AG417" i="6" s="1"/>
  <c r="J417" i="6"/>
  <c r="I417" i="6"/>
  <c r="AP417" i="6" s="1"/>
  <c r="H417" i="6"/>
  <c r="S417" i="6" s="1"/>
  <c r="G417" i="6"/>
  <c r="F417" i="6"/>
  <c r="AB417" i="6" s="1"/>
  <c r="E417" i="6"/>
  <c r="P417" i="6" s="1"/>
  <c r="D417" i="6"/>
  <c r="C417" i="6"/>
  <c r="AG416" i="6"/>
  <c r="Y416" i="6"/>
  <c r="W416" i="6"/>
  <c r="V416" i="6"/>
  <c r="S416" i="6"/>
  <c r="Q416" i="6"/>
  <c r="M416" i="6"/>
  <c r="AT416" i="6" s="1"/>
  <c r="L416" i="6"/>
  <c r="AH416" i="6" s="1"/>
  <c r="K416" i="6"/>
  <c r="AR416" i="6" s="1"/>
  <c r="J416" i="6"/>
  <c r="U416" i="6" s="1"/>
  <c r="I416" i="6"/>
  <c r="AP416" i="6" s="1"/>
  <c r="H416" i="6"/>
  <c r="G416" i="6"/>
  <c r="F416" i="6"/>
  <c r="AM416" i="6" s="1"/>
  <c r="E416" i="6"/>
  <c r="D416" i="6"/>
  <c r="AK416" i="6" s="1"/>
  <c r="C416" i="6"/>
  <c r="AJ416" i="6" s="1"/>
  <c r="AL415" i="6"/>
  <c r="AA415" i="6"/>
  <c r="Y415" i="6"/>
  <c r="W415" i="6"/>
  <c r="T415" i="6"/>
  <c r="P415" i="6"/>
  <c r="N415" i="6"/>
  <c r="M415" i="6"/>
  <c r="AT415" i="6" s="1"/>
  <c r="L415" i="6"/>
  <c r="AS415" i="6" s="1"/>
  <c r="K415" i="6"/>
  <c r="AG415" i="6" s="1"/>
  <c r="J415" i="6"/>
  <c r="I415" i="6"/>
  <c r="H415" i="6"/>
  <c r="S415" i="6" s="1"/>
  <c r="G415" i="6"/>
  <c r="F415" i="6"/>
  <c r="E415" i="6"/>
  <c r="D415" i="6"/>
  <c r="C415" i="6"/>
  <c r="AJ415" i="6" s="1"/>
  <c r="AS414" i="6"/>
  <c r="AL414" i="6"/>
  <c r="AG414" i="6"/>
  <c r="AB414" i="6"/>
  <c r="Y414" i="6"/>
  <c r="Q414" i="6"/>
  <c r="P414" i="6"/>
  <c r="N414" i="6"/>
  <c r="M414" i="6"/>
  <c r="L414" i="6"/>
  <c r="AH414" i="6" s="1"/>
  <c r="K414" i="6"/>
  <c r="J414" i="6"/>
  <c r="AQ414" i="6" s="1"/>
  <c r="I414" i="6"/>
  <c r="H414" i="6"/>
  <c r="G414" i="6"/>
  <c r="F414" i="6"/>
  <c r="AM414" i="6" s="1"/>
  <c r="E414" i="6"/>
  <c r="AA414" i="6" s="1"/>
  <c r="D414" i="6"/>
  <c r="C414" i="6"/>
  <c r="AJ414" i="6" s="1"/>
  <c r="AM413" i="6"/>
  <c r="AK413" i="6"/>
  <c r="AB413" i="6"/>
  <c r="S413" i="6"/>
  <c r="Q413" i="6"/>
  <c r="M413" i="6"/>
  <c r="AT413" i="6" s="1"/>
  <c r="L413" i="6"/>
  <c r="K413" i="6"/>
  <c r="AG413" i="6" s="1"/>
  <c r="J413" i="6"/>
  <c r="I413" i="6"/>
  <c r="H413" i="6"/>
  <c r="G413" i="6"/>
  <c r="F413" i="6"/>
  <c r="E413" i="6"/>
  <c r="AA413" i="6" s="1"/>
  <c r="D413" i="6"/>
  <c r="C413" i="6"/>
  <c r="AJ413" i="6" s="1"/>
  <c r="AR412" i="6"/>
  <c r="AL412" i="6"/>
  <c r="Z412" i="6"/>
  <c r="V412" i="6"/>
  <c r="P412" i="6"/>
  <c r="M412" i="6"/>
  <c r="AT412" i="6" s="1"/>
  <c r="L412" i="6"/>
  <c r="K412" i="6"/>
  <c r="AG412" i="6" s="1"/>
  <c r="J412" i="6"/>
  <c r="AQ412" i="6" s="1"/>
  <c r="I412" i="6"/>
  <c r="H412" i="6"/>
  <c r="G412" i="6"/>
  <c r="F412" i="6"/>
  <c r="AM412" i="6" s="1"/>
  <c r="E412" i="6"/>
  <c r="AA412" i="6" s="1"/>
  <c r="D412" i="6"/>
  <c r="O412" i="6" s="1"/>
  <c r="C412" i="6"/>
  <c r="AT411" i="6"/>
  <c r="AQ411" i="6"/>
  <c r="AM411" i="6"/>
  <c r="AB411" i="6"/>
  <c r="Y411" i="6"/>
  <c r="W411" i="6"/>
  <c r="S411" i="6"/>
  <c r="Q411" i="6"/>
  <c r="M411" i="6"/>
  <c r="X411" i="6" s="1"/>
  <c r="L411" i="6"/>
  <c r="AS411" i="6" s="1"/>
  <c r="K411" i="6"/>
  <c r="AG411" i="6" s="1"/>
  <c r="J411" i="6"/>
  <c r="I411" i="6"/>
  <c r="AP411" i="6" s="1"/>
  <c r="H411" i="6"/>
  <c r="G411" i="6"/>
  <c r="F411" i="6"/>
  <c r="E411" i="6"/>
  <c r="D411" i="6"/>
  <c r="AK411" i="6" s="1"/>
  <c r="C411" i="6"/>
  <c r="AJ411" i="6" s="1"/>
  <c r="AL410" i="6"/>
  <c r="AF410" i="6"/>
  <c r="AC410" i="6"/>
  <c r="AB410" i="6"/>
  <c r="Y410" i="6"/>
  <c r="Q410" i="6"/>
  <c r="P410" i="6"/>
  <c r="N410" i="6"/>
  <c r="M410" i="6"/>
  <c r="AT410" i="6" s="1"/>
  <c r="L410" i="6"/>
  <c r="AH410" i="6" s="1"/>
  <c r="K410" i="6"/>
  <c r="J410" i="6"/>
  <c r="AQ410" i="6" s="1"/>
  <c r="I410" i="6"/>
  <c r="H410" i="6"/>
  <c r="G410" i="6"/>
  <c r="F410" i="6"/>
  <c r="AM410" i="6" s="1"/>
  <c r="E410" i="6"/>
  <c r="AA410" i="6" s="1"/>
  <c r="D410" i="6"/>
  <c r="C410" i="6"/>
  <c r="AJ410" i="6" s="1"/>
  <c r="AT409" i="6"/>
  <c r="AM409" i="6"/>
  <c r="AH409" i="6"/>
  <c r="AB409" i="6"/>
  <c r="S409" i="6"/>
  <c r="Q409" i="6"/>
  <c r="M409" i="6"/>
  <c r="L409" i="6"/>
  <c r="K409" i="6"/>
  <c r="AG409" i="6" s="1"/>
  <c r="J409" i="6"/>
  <c r="I409" i="6"/>
  <c r="H409" i="6"/>
  <c r="G409" i="6"/>
  <c r="F409" i="6"/>
  <c r="E409" i="6"/>
  <c r="D409" i="6"/>
  <c r="C409" i="6"/>
  <c r="AJ409" i="6" s="1"/>
  <c r="AT408" i="6"/>
  <c r="AS408" i="6"/>
  <c r="AQ408" i="6"/>
  <c r="AO408" i="6"/>
  <c r="AL408" i="6"/>
  <c r="AC408" i="6"/>
  <c r="W408" i="6"/>
  <c r="V408" i="6"/>
  <c r="U408" i="6"/>
  <c r="Q408" i="6"/>
  <c r="P408" i="6"/>
  <c r="M408" i="6"/>
  <c r="L408" i="6"/>
  <c r="AH408" i="6" s="1"/>
  <c r="K408" i="6"/>
  <c r="AG408" i="6" s="1"/>
  <c r="J408" i="6"/>
  <c r="AF408" i="6" s="1"/>
  <c r="I408" i="6"/>
  <c r="H408" i="6"/>
  <c r="AD408" i="6" s="1"/>
  <c r="G408" i="6"/>
  <c r="F408" i="6"/>
  <c r="E408" i="6"/>
  <c r="AA408" i="6" s="1"/>
  <c r="D408" i="6"/>
  <c r="C408" i="6"/>
  <c r="AL407" i="6"/>
  <c r="AK407" i="6"/>
  <c r="AA407" i="6"/>
  <c r="Y407" i="6"/>
  <c r="W407" i="6"/>
  <c r="T407" i="6"/>
  <c r="P407" i="6"/>
  <c r="N407" i="6"/>
  <c r="M407" i="6"/>
  <c r="X407" i="6" s="1"/>
  <c r="L407" i="6"/>
  <c r="AS407" i="6" s="1"/>
  <c r="K407" i="6"/>
  <c r="AG407" i="6" s="1"/>
  <c r="J407" i="6"/>
  <c r="I407" i="6"/>
  <c r="H407" i="6"/>
  <c r="S407" i="6" s="1"/>
  <c r="G407" i="6"/>
  <c r="F407" i="6"/>
  <c r="E407" i="6"/>
  <c r="D407" i="6"/>
  <c r="C407" i="6"/>
  <c r="AJ407" i="6" s="1"/>
  <c r="AL406" i="6"/>
  <c r="AE406" i="6"/>
  <c r="AC406" i="6"/>
  <c r="U406" i="6"/>
  <c r="T406" i="6"/>
  <c r="P406" i="6"/>
  <c r="M406" i="6"/>
  <c r="AT406" i="6" s="1"/>
  <c r="L406" i="6"/>
  <c r="W406" i="6" s="1"/>
  <c r="K406" i="6"/>
  <c r="AG406" i="6" s="1"/>
  <c r="J406" i="6"/>
  <c r="I406" i="6"/>
  <c r="AP406" i="6" s="1"/>
  <c r="H406" i="6"/>
  <c r="G406" i="6"/>
  <c r="R406" i="6" s="1"/>
  <c r="F406" i="6"/>
  <c r="E406" i="6"/>
  <c r="AA406" i="6" s="1"/>
  <c r="D406" i="6"/>
  <c r="O406" i="6" s="1"/>
  <c r="C406" i="6"/>
  <c r="AJ406" i="6" s="1"/>
  <c r="AR405" i="6"/>
  <c r="AP405" i="6"/>
  <c r="AM405" i="6"/>
  <c r="AB405" i="6"/>
  <c r="Z405" i="6"/>
  <c r="W405" i="6"/>
  <c r="V405" i="6"/>
  <c r="T405" i="6"/>
  <c r="P405" i="6"/>
  <c r="O405" i="6"/>
  <c r="M405" i="6"/>
  <c r="L405" i="6"/>
  <c r="AS405" i="6" s="1"/>
  <c r="K405" i="6"/>
  <c r="AG405" i="6" s="1"/>
  <c r="J405" i="6"/>
  <c r="I405" i="6"/>
  <c r="AE405" i="6" s="1"/>
  <c r="H405" i="6"/>
  <c r="G405" i="6"/>
  <c r="R405" i="6" s="1"/>
  <c r="F405" i="6"/>
  <c r="Q405" i="6" s="1"/>
  <c r="E405" i="6"/>
  <c r="D405" i="6"/>
  <c r="AK405" i="6" s="1"/>
  <c r="C405" i="6"/>
  <c r="AJ405" i="6" s="1"/>
  <c r="AR404" i="6"/>
  <c r="AJ404" i="6"/>
  <c r="AF404" i="6"/>
  <c r="Z404" i="6"/>
  <c r="Y404" i="6"/>
  <c r="X404" i="6"/>
  <c r="V404" i="6"/>
  <c r="P404" i="6"/>
  <c r="N404" i="6"/>
  <c r="M404" i="6"/>
  <c r="AI404" i="6" s="1"/>
  <c r="L404" i="6"/>
  <c r="K404" i="6"/>
  <c r="AG404" i="6" s="1"/>
  <c r="J404" i="6"/>
  <c r="U404" i="6" s="1"/>
  <c r="I404" i="6"/>
  <c r="H404" i="6"/>
  <c r="AD404" i="6" s="1"/>
  <c r="G404" i="6"/>
  <c r="F404" i="6"/>
  <c r="E404" i="6"/>
  <c r="D404" i="6"/>
  <c r="O404" i="6" s="1"/>
  <c r="C404" i="6"/>
  <c r="AT403" i="6"/>
  <c r="AP403" i="6"/>
  <c r="AN403" i="6"/>
  <c r="AL403" i="6"/>
  <c r="AE403" i="6"/>
  <c r="AD403" i="6"/>
  <c r="T403" i="6"/>
  <c r="R403" i="6"/>
  <c r="P403" i="6"/>
  <c r="N403" i="6"/>
  <c r="M403" i="6"/>
  <c r="L403" i="6"/>
  <c r="AS403" i="6" s="1"/>
  <c r="K403" i="6"/>
  <c r="J403" i="6"/>
  <c r="I403" i="6"/>
  <c r="H403" i="6"/>
  <c r="G403" i="6"/>
  <c r="AC403" i="6" s="1"/>
  <c r="F403" i="6"/>
  <c r="E403" i="6"/>
  <c r="AA403" i="6" s="1"/>
  <c r="D403" i="6"/>
  <c r="C403" i="6"/>
  <c r="AJ403" i="6" s="1"/>
  <c r="AT402" i="6"/>
  <c r="AR402" i="6"/>
  <c r="AL402" i="6"/>
  <c r="AK402" i="6"/>
  <c r="AC402" i="6"/>
  <c r="X402" i="6"/>
  <c r="V402" i="6"/>
  <c r="T402" i="6"/>
  <c r="P402" i="6"/>
  <c r="N402" i="6"/>
  <c r="M402" i="6"/>
  <c r="AI402" i="6" s="1"/>
  <c r="L402" i="6"/>
  <c r="K402" i="6"/>
  <c r="AG402" i="6" s="1"/>
  <c r="J402" i="6"/>
  <c r="AF402" i="6" s="1"/>
  <c r="I402" i="6"/>
  <c r="AP402" i="6" s="1"/>
  <c r="H402" i="6"/>
  <c r="G402" i="6"/>
  <c r="R402" i="6" s="1"/>
  <c r="F402" i="6"/>
  <c r="AM402" i="6" s="1"/>
  <c r="E402" i="6"/>
  <c r="AA402" i="6" s="1"/>
  <c r="D402" i="6"/>
  <c r="O402" i="6" s="1"/>
  <c r="C402" i="6"/>
  <c r="AT401" i="6"/>
  <c r="AL401" i="6"/>
  <c r="AK401" i="6"/>
  <c r="AA401" i="6"/>
  <c r="Z401" i="6"/>
  <c r="W401" i="6"/>
  <c r="T401" i="6"/>
  <c r="O401" i="6"/>
  <c r="N401" i="6"/>
  <c r="M401" i="6"/>
  <c r="L401" i="6"/>
  <c r="AS401" i="6" s="1"/>
  <c r="K401" i="6"/>
  <c r="J401" i="6"/>
  <c r="U401" i="6" s="1"/>
  <c r="I401" i="6"/>
  <c r="H401" i="6"/>
  <c r="AO401" i="6" s="1"/>
  <c r="G401" i="6"/>
  <c r="R401" i="6" s="1"/>
  <c r="F401" i="6"/>
  <c r="E401" i="6"/>
  <c r="P401" i="6" s="1"/>
  <c r="D401" i="6"/>
  <c r="C401" i="6"/>
  <c r="AJ401" i="6" s="1"/>
  <c r="AQ400" i="6"/>
  <c r="AO400" i="6"/>
  <c r="AK400" i="6"/>
  <c r="AH400" i="6"/>
  <c r="AG400" i="6"/>
  <c r="Y400" i="6"/>
  <c r="S400" i="6"/>
  <c r="Q400" i="6"/>
  <c r="N400" i="6"/>
  <c r="M400" i="6"/>
  <c r="AI400" i="6" s="1"/>
  <c r="L400" i="6"/>
  <c r="W400" i="6" s="1"/>
  <c r="K400" i="6"/>
  <c r="AR400" i="6" s="1"/>
  <c r="J400" i="6"/>
  <c r="U400" i="6" s="1"/>
  <c r="I400" i="6"/>
  <c r="H400" i="6"/>
  <c r="AD400" i="6" s="1"/>
  <c r="G400" i="6"/>
  <c r="F400" i="6"/>
  <c r="AM400" i="6" s="1"/>
  <c r="E400" i="6"/>
  <c r="P400" i="6" s="1"/>
  <c r="D400" i="6"/>
  <c r="O400" i="6" s="1"/>
  <c r="C400" i="6"/>
  <c r="AJ400" i="6" s="1"/>
  <c r="AT399" i="6"/>
  <c r="AN399" i="6"/>
  <c r="AF399" i="6"/>
  <c r="AA399" i="6"/>
  <c r="W399" i="6"/>
  <c r="V399" i="6"/>
  <c r="R399" i="6"/>
  <c r="P399" i="6"/>
  <c r="M399" i="6"/>
  <c r="X399" i="6" s="1"/>
  <c r="L399" i="6"/>
  <c r="AS399" i="6" s="1"/>
  <c r="K399" i="6"/>
  <c r="J399" i="6"/>
  <c r="I399" i="6"/>
  <c r="H399" i="6"/>
  <c r="G399" i="6"/>
  <c r="AC399" i="6" s="1"/>
  <c r="F399" i="6"/>
  <c r="Q399" i="6" s="1"/>
  <c r="E399" i="6"/>
  <c r="AL399" i="6" s="1"/>
  <c r="D399" i="6"/>
  <c r="C399" i="6"/>
  <c r="AL398" i="6"/>
  <c r="AK398" i="6"/>
  <c r="AJ398" i="6"/>
  <c r="AG398" i="6"/>
  <c r="Y398" i="6"/>
  <c r="V398" i="6"/>
  <c r="U398" i="6"/>
  <c r="P398" i="6"/>
  <c r="N398" i="6"/>
  <c r="M398" i="6"/>
  <c r="AI398" i="6" s="1"/>
  <c r="L398" i="6"/>
  <c r="K398" i="6"/>
  <c r="AR398" i="6" s="1"/>
  <c r="J398" i="6"/>
  <c r="AQ398" i="6" s="1"/>
  <c r="I398" i="6"/>
  <c r="H398" i="6"/>
  <c r="G398" i="6"/>
  <c r="R398" i="6" s="1"/>
  <c r="F398" i="6"/>
  <c r="E398" i="6"/>
  <c r="AA398" i="6" s="1"/>
  <c r="D398" i="6"/>
  <c r="O398" i="6" s="1"/>
  <c r="C398" i="6"/>
  <c r="AQ397" i="6"/>
  <c r="AM397" i="6"/>
  <c r="AL397" i="6"/>
  <c r="AH397" i="6"/>
  <c r="AB397" i="6"/>
  <c r="AA397" i="6"/>
  <c r="R397" i="6"/>
  <c r="P397" i="6"/>
  <c r="O397" i="6"/>
  <c r="M397" i="6"/>
  <c r="L397" i="6"/>
  <c r="AS397" i="6" s="1"/>
  <c r="K397" i="6"/>
  <c r="J397" i="6"/>
  <c r="U397" i="6" s="1"/>
  <c r="I397" i="6"/>
  <c r="H397" i="6"/>
  <c r="G397" i="6"/>
  <c r="F397" i="6"/>
  <c r="Q397" i="6" s="1"/>
  <c r="E397" i="6"/>
  <c r="D397" i="6"/>
  <c r="C397" i="6"/>
  <c r="AJ397" i="6" s="1"/>
  <c r="AR396" i="6"/>
  <c r="AQ396" i="6"/>
  <c r="AO396" i="6"/>
  <c r="AG396" i="6"/>
  <c r="AF396" i="6"/>
  <c r="S396" i="6"/>
  <c r="Q396" i="6"/>
  <c r="N396" i="6"/>
  <c r="M396" i="6"/>
  <c r="L396" i="6"/>
  <c r="K396" i="6"/>
  <c r="V396" i="6" s="1"/>
  <c r="J396" i="6"/>
  <c r="U396" i="6" s="1"/>
  <c r="I396" i="6"/>
  <c r="H396" i="6"/>
  <c r="AD396" i="6" s="1"/>
  <c r="G396" i="6"/>
  <c r="F396" i="6"/>
  <c r="AM396" i="6" s="1"/>
  <c r="E396" i="6"/>
  <c r="D396" i="6"/>
  <c r="C396" i="6"/>
  <c r="AT395" i="6"/>
  <c r="AP395" i="6"/>
  <c r="AM395" i="6"/>
  <c r="AH395" i="6"/>
  <c r="AE395" i="6"/>
  <c r="W395" i="6"/>
  <c r="V395" i="6"/>
  <c r="T395" i="6"/>
  <c r="P395" i="6"/>
  <c r="N395" i="6"/>
  <c r="M395" i="6"/>
  <c r="X395" i="6" s="1"/>
  <c r="L395" i="6"/>
  <c r="AS395" i="6" s="1"/>
  <c r="K395" i="6"/>
  <c r="AG395" i="6" s="1"/>
  <c r="J395" i="6"/>
  <c r="I395" i="6"/>
  <c r="H395" i="6"/>
  <c r="G395" i="6"/>
  <c r="F395" i="6"/>
  <c r="Q395" i="6" s="1"/>
  <c r="E395" i="6"/>
  <c r="D395" i="6"/>
  <c r="C395" i="6"/>
  <c r="AT394" i="6"/>
  <c r="AK394" i="6"/>
  <c r="AJ394" i="6"/>
  <c r="AG394" i="6"/>
  <c r="Y394" i="6"/>
  <c r="X394" i="6"/>
  <c r="V394" i="6"/>
  <c r="M394" i="6"/>
  <c r="AI394" i="6" s="1"/>
  <c r="L394" i="6"/>
  <c r="K394" i="6"/>
  <c r="AR394" i="6" s="1"/>
  <c r="J394" i="6"/>
  <c r="AF394" i="6" s="1"/>
  <c r="I394" i="6"/>
  <c r="H394" i="6"/>
  <c r="G394" i="6"/>
  <c r="F394" i="6"/>
  <c r="AM394" i="6" s="1"/>
  <c r="E394" i="6"/>
  <c r="D394" i="6"/>
  <c r="O394" i="6" s="1"/>
  <c r="C394" i="6"/>
  <c r="N394" i="6" s="1"/>
  <c r="AL393" i="6"/>
  <c r="AK393" i="6"/>
  <c r="AH393" i="6"/>
  <c r="AE393" i="6"/>
  <c r="AB393" i="6"/>
  <c r="AA393" i="6"/>
  <c r="Z393" i="6"/>
  <c r="W393" i="6"/>
  <c r="P393" i="6"/>
  <c r="O393" i="6"/>
  <c r="M393" i="6"/>
  <c r="L393" i="6"/>
  <c r="AS393" i="6" s="1"/>
  <c r="K393" i="6"/>
  <c r="AR393" i="6" s="1"/>
  <c r="J393" i="6"/>
  <c r="I393" i="6"/>
  <c r="H393" i="6"/>
  <c r="G393" i="6"/>
  <c r="R393" i="6" s="1"/>
  <c r="F393" i="6"/>
  <c r="Q393" i="6" s="1"/>
  <c r="E393" i="6"/>
  <c r="D393" i="6"/>
  <c r="C393" i="6"/>
  <c r="AR392" i="6"/>
  <c r="AQ392" i="6"/>
  <c r="AN392" i="6"/>
  <c r="AK392" i="6"/>
  <c r="AJ392" i="6"/>
  <c r="AH392" i="6"/>
  <c r="Z392" i="6"/>
  <c r="X392" i="6"/>
  <c r="V392" i="6"/>
  <c r="Q392" i="6"/>
  <c r="N392" i="6"/>
  <c r="M392" i="6"/>
  <c r="AI392" i="6" s="1"/>
  <c r="L392" i="6"/>
  <c r="K392" i="6"/>
  <c r="AG392" i="6" s="1"/>
  <c r="J392" i="6"/>
  <c r="U392" i="6" s="1"/>
  <c r="I392" i="6"/>
  <c r="H392" i="6"/>
  <c r="G392" i="6"/>
  <c r="R392" i="6" s="1"/>
  <c r="F392" i="6"/>
  <c r="E392" i="6"/>
  <c r="P392" i="6" s="1"/>
  <c r="D392" i="6"/>
  <c r="O392" i="6" s="1"/>
  <c r="C392" i="6"/>
  <c r="Y392" i="6" s="1"/>
  <c r="AT391" i="6"/>
  <c r="AI391" i="6"/>
  <c r="AH391" i="6"/>
  <c r="AA391" i="6"/>
  <c r="Y391" i="6"/>
  <c r="W391" i="6"/>
  <c r="P391" i="6"/>
  <c r="M391" i="6"/>
  <c r="X391" i="6" s="1"/>
  <c r="L391" i="6"/>
  <c r="AS391" i="6" s="1"/>
  <c r="K391" i="6"/>
  <c r="J391" i="6"/>
  <c r="I391" i="6"/>
  <c r="H391" i="6"/>
  <c r="AD391" i="6" s="1"/>
  <c r="G391" i="6"/>
  <c r="F391" i="6"/>
  <c r="E391" i="6"/>
  <c r="AL391" i="6" s="1"/>
  <c r="D391" i="6"/>
  <c r="C391" i="6"/>
  <c r="AL390" i="6"/>
  <c r="AK390" i="6"/>
  <c r="AJ390" i="6"/>
  <c r="AF390" i="6"/>
  <c r="AE390" i="6"/>
  <c r="AB390" i="6"/>
  <c r="Y390" i="6"/>
  <c r="V390" i="6"/>
  <c r="U390" i="6"/>
  <c r="P390" i="6"/>
  <c r="N390" i="6"/>
  <c r="M390" i="6"/>
  <c r="AI390" i="6" s="1"/>
  <c r="L390" i="6"/>
  <c r="K390" i="6"/>
  <c r="AR390" i="6" s="1"/>
  <c r="J390" i="6"/>
  <c r="AQ390" i="6" s="1"/>
  <c r="I390" i="6"/>
  <c r="H390" i="6"/>
  <c r="G390" i="6"/>
  <c r="R390" i="6" s="1"/>
  <c r="F390" i="6"/>
  <c r="E390" i="6"/>
  <c r="AA390" i="6" s="1"/>
  <c r="D390" i="6"/>
  <c r="O390" i="6" s="1"/>
  <c r="C390" i="6"/>
  <c r="AP389" i="6"/>
  <c r="AM389" i="6"/>
  <c r="AK389" i="6"/>
  <c r="AE389" i="6"/>
  <c r="AB389" i="6"/>
  <c r="V389" i="6"/>
  <c r="P389" i="6"/>
  <c r="O389" i="6"/>
  <c r="M389" i="6"/>
  <c r="L389" i="6"/>
  <c r="AH389" i="6" s="1"/>
  <c r="K389" i="6"/>
  <c r="AG389" i="6" s="1"/>
  <c r="J389" i="6"/>
  <c r="I389" i="6"/>
  <c r="T389" i="6" s="1"/>
  <c r="H389" i="6"/>
  <c r="G389" i="6"/>
  <c r="R389" i="6" s="1"/>
  <c r="F389" i="6"/>
  <c r="Q389" i="6" s="1"/>
  <c r="E389" i="6"/>
  <c r="D389" i="6"/>
  <c r="Z389" i="6" s="1"/>
  <c r="C389" i="6"/>
  <c r="AJ389" i="6" s="1"/>
  <c r="AT388" i="6"/>
  <c r="AR388" i="6"/>
  <c r="AQ388" i="6"/>
  <c r="AO388" i="6"/>
  <c r="AN388" i="6"/>
  <c r="Y388" i="6"/>
  <c r="X388" i="6"/>
  <c r="V388" i="6"/>
  <c r="S388" i="6"/>
  <c r="M388" i="6"/>
  <c r="AI388" i="6" s="1"/>
  <c r="L388" i="6"/>
  <c r="K388" i="6"/>
  <c r="AG388" i="6" s="1"/>
  <c r="J388" i="6"/>
  <c r="I388" i="6"/>
  <c r="AE388" i="6" s="1"/>
  <c r="H388" i="6"/>
  <c r="AD388" i="6" s="1"/>
  <c r="G388" i="6"/>
  <c r="F388" i="6"/>
  <c r="E388" i="6"/>
  <c r="D388" i="6"/>
  <c r="C388" i="6"/>
  <c r="N388" i="6" s="1"/>
  <c r="AT387" i="6"/>
  <c r="AI387" i="6"/>
  <c r="AF387" i="6"/>
  <c r="AE387" i="6"/>
  <c r="AA387" i="6"/>
  <c r="Y387" i="6"/>
  <c r="V387" i="6"/>
  <c r="T387" i="6"/>
  <c r="M387" i="6"/>
  <c r="X387" i="6" s="1"/>
  <c r="L387" i="6"/>
  <c r="K387" i="6"/>
  <c r="AG387" i="6" s="1"/>
  <c r="J387" i="6"/>
  <c r="I387" i="6"/>
  <c r="AP387" i="6" s="1"/>
  <c r="H387" i="6"/>
  <c r="G387" i="6"/>
  <c r="F387" i="6"/>
  <c r="E387" i="6"/>
  <c r="D387" i="6"/>
  <c r="C387" i="6"/>
  <c r="AJ387" i="6" s="1"/>
  <c r="AQ386" i="6"/>
  <c r="AN386" i="6"/>
  <c r="AL386" i="6"/>
  <c r="AC386" i="6"/>
  <c r="AB386" i="6"/>
  <c r="Z386" i="6"/>
  <c r="Q386" i="6"/>
  <c r="P386" i="6"/>
  <c r="N386" i="6"/>
  <c r="M386" i="6"/>
  <c r="L386" i="6"/>
  <c r="K386" i="6"/>
  <c r="AG386" i="6" s="1"/>
  <c r="J386" i="6"/>
  <c r="AF386" i="6" s="1"/>
  <c r="I386" i="6"/>
  <c r="AP386" i="6" s="1"/>
  <c r="H386" i="6"/>
  <c r="G386" i="6"/>
  <c r="R386" i="6" s="1"/>
  <c r="F386" i="6"/>
  <c r="AM386" i="6" s="1"/>
  <c r="E386" i="6"/>
  <c r="AA386" i="6" s="1"/>
  <c r="D386" i="6"/>
  <c r="O386" i="6" s="1"/>
  <c r="C386" i="6"/>
  <c r="AT385" i="6"/>
  <c r="AR385" i="6"/>
  <c r="AQ385" i="6"/>
  <c r="AL385" i="6"/>
  <c r="AK385" i="6"/>
  <c r="AD385" i="6"/>
  <c r="AA385" i="6"/>
  <c r="W385" i="6"/>
  <c r="S385" i="6"/>
  <c r="P385" i="6"/>
  <c r="M385" i="6"/>
  <c r="L385" i="6"/>
  <c r="AS385" i="6" s="1"/>
  <c r="K385" i="6"/>
  <c r="J385" i="6"/>
  <c r="U385" i="6" s="1"/>
  <c r="I385" i="6"/>
  <c r="AE385" i="6" s="1"/>
  <c r="H385" i="6"/>
  <c r="AO385" i="6" s="1"/>
  <c r="G385" i="6"/>
  <c r="F385" i="6"/>
  <c r="E385" i="6"/>
  <c r="D385" i="6"/>
  <c r="O385" i="6" s="1"/>
  <c r="C385" i="6"/>
  <c r="AJ385" i="6" s="1"/>
  <c r="AR384" i="6"/>
  <c r="AJ384" i="6"/>
  <c r="AG384" i="6"/>
  <c r="Y384" i="6"/>
  <c r="X384" i="6"/>
  <c r="V384" i="6"/>
  <c r="M384" i="6"/>
  <c r="AI384" i="6" s="1"/>
  <c r="L384" i="6"/>
  <c r="AS384" i="6" s="1"/>
  <c r="K384" i="6"/>
  <c r="J384" i="6"/>
  <c r="I384" i="6"/>
  <c r="H384" i="6"/>
  <c r="G384" i="6"/>
  <c r="F384" i="6"/>
  <c r="E384" i="6"/>
  <c r="AA384" i="6" s="1"/>
  <c r="D384" i="6"/>
  <c r="C384" i="6"/>
  <c r="N384" i="6" s="1"/>
  <c r="AH383" i="6"/>
  <c r="AE383" i="6"/>
  <c r="Y383" i="6"/>
  <c r="W383" i="6"/>
  <c r="N383" i="6"/>
  <c r="M383" i="6"/>
  <c r="L383" i="6"/>
  <c r="AS383" i="6" s="1"/>
  <c r="K383" i="6"/>
  <c r="J383" i="6"/>
  <c r="I383" i="6"/>
  <c r="AP383" i="6" s="1"/>
  <c r="H383" i="6"/>
  <c r="G383" i="6"/>
  <c r="F383" i="6"/>
  <c r="E383" i="6"/>
  <c r="D383" i="6"/>
  <c r="C383" i="6"/>
  <c r="AJ383" i="6" s="1"/>
  <c r="AN382" i="6"/>
  <c r="AK382" i="6"/>
  <c r="AJ382" i="6"/>
  <c r="Z382" i="6"/>
  <c r="Y382" i="6"/>
  <c r="T382" i="6"/>
  <c r="R382" i="6"/>
  <c r="M382" i="6"/>
  <c r="L382" i="6"/>
  <c r="K382" i="6"/>
  <c r="J382" i="6"/>
  <c r="I382" i="6"/>
  <c r="AP382" i="6" s="1"/>
  <c r="H382" i="6"/>
  <c r="AO382" i="6" s="1"/>
  <c r="G382" i="6"/>
  <c r="AC382" i="6" s="1"/>
  <c r="F382" i="6"/>
  <c r="E382" i="6"/>
  <c r="D382" i="6"/>
  <c r="O382" i="6" s="1"/>
  <c r="C382" i="6"/>
  <c r="N382" i="6" s="1"/>
  <c r="AQ381" i="6"/>
  <c r="AP381" i="6"/>
  <c r="AO381" i="6"/>
  <c r="AI381" i="6"/>
  <c r="AF381" i="6"/>
  <c r="AE381" i="6"/>
  <c r="W381" i="6"/>
  <c r="U381" i="6"/>
  <c r="S381" i="6"/>
  <c r="Q381" i="6"/>
  <c r="M381" i="6"/>
  <c r="L381" i="6"/>
  <c r="AH381" i="6" s="1"/>
  <c r="K381" i="6"/>
  <c r="J381" i="6"/>
  <c r="I381" i="6"/>
  <c r="T381" i="6" s="1"/>
  <c r="H381" i="6"/>
  <c r="AD381" i="6" s="1"/>
  <c r="G381" i="6"/>
  <c r="AC381" i="6" s="1"/>
  <c r="F381" i="6"/>
  <c r="E381" i="6"/>
  <c r="D381" i="6"/>
  <c r="O381" i="6" s="1"/>
  <c r="C381" i="6"/>
  <c r="AT380" i="6"/>
  <c r="AO380" i="6"/>
  <c r="Y380" i="6"/>
  <c r="W380" i="6"/>
  <c r="V380" i="6"/>
  <c r="T380" i="6"/>
  <c r="S380" i="6"/>
  <c r="M380" i="6"/>
  <c r="X380" i="6" s="1"/>
  <c r="L380" i="6"/>
  <c r="K380" i="6"/>
  <c r="AG380" i="6" s="1"/>
  <c r="J380" i="6"/>
  <c r="AF380" i="6" s="1"/>
  <c r="I380" i="6"/>
  <c r="AP380" i="6" s="1"/>
  <c r="H380" i="6"/>
  <c r="AD380" i="6" s="1"/>
  <c r="G380" i="6"/>
  <c r="AC380" i="6" s="1"/>
  <c r="F380" i="6"/>
  <c r="E380" i="6"/>
  <c r="D380" i="6"/>
  <c r="C380" i="6"/>
  <c r="N380" i="6" s="1"/>
  <c r="AF379" i="6"/>
  <c r="AE379" i="6"/>
  <c r="AD379" i="6"/>
  <c r="Y379" i="6"/>
  <c r="U379" i="6"/>
  <c r="N379" i="6"/>
  <c r="M379" i="6"/>
  <c r="AI379" i="6" s="1"/>
  <c r="L379" i="6"/>
  <c r="K379" i="6"/>
  <c r="J379" i="6"/>
  <c r="AQ379" i="6" s="1"/>
  <c r="I379" i="6"/>
  <c r="H379" i="6"/>
  <c r="S379" i="6" s="1"/>
  <c r="G379" i="6"/>
  <c r="F379" i="6"/>
  <c r="E379" i="6"/>
  <c r="AL379" i="6" s="1"/>
  <c r="D379" i="6"/>
  <c r="O379" i="6" s="1"/>
  <c r="C379" i="6"/>
  <c r="AJ379" i="6" s="1"/>
  <c r="AR378" i="6"/>
  <c r="AO378" i="6"/>
  <c r="AK378" i="6"/>
  <c r="AF378" i="6"/>
  <c r="AE378" i="6"/>
  <c r="AC378" i="6"/>
  <c r="Z378" i="6"/>
  <c r="S378" i="6"/>
  <c r="Q378" i="6"/>
  <c r="O378" i="6"/>
  <c r="M378" i="6"/>
  <c r="L378" i="6"/>
  <c r="K378" i="6"/>
  <c r="J378" i="6"/>
  <c r="I378" i="6"/>
  <c r="AP378" i="6" s="1"/>
  <c r="H378" i="6"/>
  <c r="AD378" i="6" s="1"/>
  <c r="G378" i="6"/>
  <c r="F378" i="6"/>
  <c r="AB378" i="6" s="1"/>
  <c r="E378" i="6"/>
  <c r="D378" i="6"/>
  <c r="C378" i="6"/>
  <c r="AS377" i="6"/>
  <c r="AQ377" i="6"/>
  <c r="AP377" i="6"/>
  <c r="AF377" i="6"/>
  <c r="AC377" i="6"/>
  <c r="AB377" i="6"/>
  <c r="U377" i="6"/>
  <c r="Q377" i="6"/>
  <c r="N377" i="6"/>
  <c r="M377" i="6"/>
  <c r="L377" i="6"/>
  <c r="AH377" i="6" s="1"/>
  <c r="K377" i="6"/>
  <c r="J377" i="6"/>
  <c r="I377" i="6"/>
  <c r="H377" i="6"/>
  <c r="G377" i="6"/>
  <c r="R377" i="6" s="1"/>
  <c r="F377" i="6"/>
  <c r="AM377" i="6" s="1"/>
  <c r="E377" i="6"/>
  <c r="AA377" i="6" s="1"/>
  <c r="D377" i="6"/>
  <c r="O377" i="6" s="1"/>
  <c r="C377" i="6"/>
  <c r="AQ376" i="6"/>
  <c r="AO376" i="6"/>
  <c r="AH376" i="6"/>
  <c r="AF376" i="6"/>
  <c r="AE376" i="6"/>
  <c r="AB376" i="6"/>
  <c r="W376" i="6"/>
  <c r="V376" i="6"/>
  <c r="T376" i="6"/>
  <c r="Q376" i="6"/>
  <c r="M376" i="6"/>
  <c r="L376" i="6"/>
  <c r="AS376" i="6" s="1"/>
  <c r="K376" i="6"/>
  <c r="AG376" i="6" s="1"/>
  <c r="J376" i="6"/>
  <c r="U376" i="6" s="1"/>
  <c r="I376" i="6"/>
  <c r="AP376" i="6" s="1"/>
  <c r="H376" i="6"/>
  <c r="G376" i="6"/>
  <c r="AN376" i="6" s="1"/>
  <c r="F376" i="6"/>
  <c r="AM376" i="6" s="1"/>
  <c r="E376" i="6"/>
  <c r="P376" i="6" s="1"/>
  <c r="D376" i="6"/>
  <c r="C376" i="6"/>
  <c r="AS375" i="6"/>
  <c r="AP375" i="6"/>
  <c r="AL375" i="6"/>
  <c r="AB375" i="6"/>
  <c r="Y375" i="6"/>
  <c r="V375" i="6"/>
  <c r="N375" i="6"/>
  <c r="M375" i="6"/>
  <c r="L375" i="6"/>
  <c r="AH375" i="6" s="1"/>
  <c r="K375" i="6"/>
  <c r="J375" i="6"/>
  <c r="I375" i="6"/>
  <c r="T375" i="6" s="1"/>
  <c r="H375" i="6"/>
  <c r="S375" i="6" s="1"/>
  <c r="G375" i="6"/>
  <c r="F375" i="6"/>
  <c r="AM375" i="6" s="1"/>
  <c r="E375" i="6"/>
  <c r="D375" i="6"/>
  <c r="C375" i="6"/>
  <c r="AJ375" i="6" s="1"/>
  <c r="AM374" i="6"/>
  <c r="AJ374" i="6"/>
  <c r="AF374" i="6"/>
  <c r="AE374" i="6"/>
  <c r="Y374" i="6"/>
  <c r="T374" i="6"/>
  <c r="Q374" i="6"/>
  <c r="M374" i="6"/>
  <c r="AT374" i="6" s="1"/>
  <c r="L374" i="6"/>
  <c r="K374" i="6"/>
  <c r="J374" i="6"/>
  <c r="U374" i="6" s="1"/>
  <c r="I374" i="6"/>
  <c r="AP374" i="6" s="1"/>
  <c r="H374" i="6"/>
  <c r="G374" i="6"/>
  <c r="R374" i="6" s="1"/>
  <c r="F374" i="6"/>
  <c r="AB374" i="6" s="1"/>
  <c r="E374" i="6"/>
  <c r="D374" i="6"/>
  <c r="AK374" i="6" s="1"/>
  <c r="C374" i="6"/>
  <c r="N374" i="6" s="1"/>
  <c r="AP373" i="6"/>
  <c r="AO373" i="6"/>
  <c r="AL373" i="6"/>
  <c r="AK373" i="6"/>
  <c r="AE373" i="6"/>
  <c r="AD373" i="6"/>
  <c r="Z373" i="6"/>
  <c r="Y373" i="6"/>
  <c r="N373" i="6"/>
  <c r="M373" i="6"/>
  <c r="L373" i="6"/>
  <c r="K373" i="6"/>
  <c r="V373" i="6" s="1"/>
  <c r="J373" i="6"/>
  <c r="I373" i="6"/>
  <c r="T373" i="6" s="1"/>
  <c r="H373" i="6"/>
  <c r="S373" i="6" s="1"/>
  <c r="G373" i="6"/>
  <c r="R373" i="6" s="1"/>
  <c r="F373" i="6"/>
  <c r="AM373" i="6" s="1"/>
  <c r="E373" i="6"/>
  <c r="AA373" i="6" s="1"/>
  <c r="D373" i="6"/>
  <c r="O373" i="6" s="1"/>
  <c r="C373" i="6"/>
  <c r="AJ373" i="6" s="1"/>
  <c r="AR372" i="6"/>
  <c r="AQ372" i="6"/>
  <c r="AB372" i="6"/>
  <c r="Q372" i="6"/>
  <c r="P372" i="6"/>
  <c r="M372" i="6"/>
  <c r="L372" i="6"/>
  <c r="K372" i="6"/>
  <c r="AG372" i="6" s="1"/>
  <c r="J372" i="6"/>
  <c r="U372" i="6" s="1"/>
  <c r="I372" i="6"/>
  <c r="H372" i="6"/>
  <c r="AD372" i="6" s="1"/>
  <c r="G372" i="6"/>
  <c r="F372" i="6"/>
  <c r="AM372" i="6" s="1"/>
  <c r="E372" i="6"/>
  <c r="D372" i="6"/>
  <c r="C372" i="6"/>
  <c r="AQ371" i="6"/>
  <c r="AP371" i="6"/>
  <c r="AH371" i="6"/>
  <c r="AC371" i="6"/>
  <c r="R371" i="6"/>
  <c r="Q371" i="6"/>
  <c r="N371" i="6"/>
  <c r="M371" i="6"/>
  <c r="L371" i="6"/>
  <c r="K371" i="6"/>
  <c r="V371" i="6" s="1"/>
  <c r="J371" i="6"/>
  <c r="I371" i="6"/>
  <c r="T371" i="6" s="1"/>
  <c r="H371" i="6"/>
  <c r="G371" i="6"/>
  <c r="AN371" i="6" s="1"/>
  <c r="F371" i="6"/>
  <c r="AM371" i="6" s="1"/>
  <c r="E371" i="6"/>
  <c r="D371" i="6"/>
  <c r="O371" i="6" s="1"/>
  <c r="C371" i="6"/>
  <c r="AO370" i="6"/>
  <c r="AK370" i="6"/>
  <c r="AE370" i="6"/>
  <c r="AB370" i="6"/>
  <c r="S370" i="6"/>
  <c r="Q370" i="6"/>
  <c r="M370" i="6"/>
  <c r="L370" i="6"/>
  <c r="W370" i="6" s="1"/>
  <c r="K370" i="6"/>
  <c r="J370" i="6"/>
  <c r="I370" i="6"/>
  <c r="AP370" i="6" s="1"/>
  <c r="H370" i="6"/>
  <c r="AD370" i="6" s="1"/>
  <c r="G370" i="6"/>
  <c r="F370" i="6"/>
  <c r="AM370" i="6" s="1"/>
  <c r="E370" i="6"/>
  <c r="D370" i="6"/>
  <c r="C370" i="6"/>
  <c r="AP369" i="6"/>
  <c r="AO369" i="6"/>
  <c r="AN369" i="6"/>
  <c r="AL369" i="6"/>
  <c r="AK369" i="6"/>
  <c r="AE369" i="6"/>
  <c r="S369" i="6"/>
  <c r="P369" i="6"/>
  <c r="N369" i="6"/>
  <c r="M369" i="6"/>
  <c r="L369" i="6"/>
  <c r="K369" i="6"/>
  <c r="V369" i="6" s="1"/>
  <c r="J369" i="6"/>
  <c r="I369" i="6"/>
  <c r="T369" i="6" s="1"/>
  <c r="H369" i="6"/>
  <c r="AD369" i="6" s="1"/>
  <c r="G369" i="6"/>
  <c r="F369" i="6"/>
  <c r="E369" i="6"/>
  <c r="AA369" i="6" s="1"/>
  <c r="D369" i="6"/>
  <c r="O369" i="6" s="1"/>
  <c r="C369" i="6"/>
  <c r="AJ368" i="6"/>
  <c r="AH368" i="6"/>
  <c r="Y368" i="6"/>
  <c r="V368" i="6"/>
  <c r="M368" i="6"/>
  <c r="L368" i="6"/>
  <c r="K368" i="6"/>
  <c r="AG368" i="6" s="1"/>
  <c r="J368" i="6"/>
  <c r="U368" i="6" s="1"/>
  <c r="I368" i="6"/>
  <c r="AP368" i="6" s="1"/>
  <c r="H368" i="6"/>
  <c r="G368" i="6"/>
  <c r="R368" i="6" s="1"/>
  <c r="F368" i="6"/>
  <c r="AM368" i="6" s="1"/>
  <c r="E368" i="6"/>
  <c r="P368" i="6" s="1"/>
  <c r="D368" i="6"/>
  <c r="C368" i="6"/>
  <c r="N368" i="6" s="1"/>
  <c r="AP367" i="6"/>
  <c r="AO367" i="6"/>
  <c r="AL367" i="6"/>
  <c r="Z367" i="6"/>
  <c r="Y367" i="6"/>
  <c r="P367" i="6"/>
  <c r="N367" i="6"/>
  <c r="M367" i="6"/>
  <c r="L367" i="6"/>
  <c r="K367" i="6"/>
  <c r="J367" i="6"/>
  <c r="AQ367" i="6" s="1"/>
  <c r="I367" i="6"/>
  <c r="T367" i="6" s="1"/>
  <c r="H367" i="6"/>
  <c r="AD367" i="6" s="1"/>
  <c r="G367" i="6"/>
  <c r="AN367" i="6" s="1"/>
  <c r="F367" i="6"/>
  <c r="E367" i="6"/>
  <c r="AA367" i="6" s="1"/>
  <c r="D367" i="6"/>
  <c r="C367" i="6"/>
  <c r="AJ367" i="6" s="1"/>
  <c r="AN366" i="6"/>
  <c r="AJ366" i="6"/>
  <c r="AH366" i="6"/>
  <c r="AF366" i="6"/>
  <c r="Y366" i="6"/>
  <c r="V366" i="6"/>
  <c r="M366" i="6"/>
  <c r="L366" i="6"/>
  <c r="AS366" i="6" s="1"/>
  <c r="K366" i="6"/>
  <c r="J366" i="6"/>
  <c r="U366" i="6" s="1"/>
  <c r="I366" i="6"/>
  <c r="AP366" i="6" s="1"/>
  <c r="H366" i="6"/>
  <c r="AD366" i="6" s="1"/>
  <c r="G366" i="6"/>
  <c r="R366" i="6" s="1"/>
  <c r="F366" i="6"/>
  <c r="AM366" i="6" s="1"/>
  <c r="E366" i="6"/>
  <c r="D366" i="6"/>
  <c r="AK366" i="6" s="1"/>
  <c r="C366" i="6"/>
  <c r="N366" i="6" s="1"/>
  <c r="AO365" i="6"/>
  <c r="AN365" i="6"/>
  <c r="AL365" i="6"/>
  <c r="AK365" i="6"/>
  <c r="Z365" i="6"/>
  <c r="V365" i="6"/>
  <c r="S365" i="6"/>
  <c r="N365" i="6"/>
  <c r="M365" i="6"/>
  <c r="L365" i="6"/>
  <c r="K365" i="6"/>
  <c r="J365" i="6"/>
  <c r="I365" i="6"/>
  <c r="T365" i="6" s="1"/>
  <c r="H365" i="6"/>
  <c r="AD365" i="6" s="1"/>
  <c r="G365" i="6"/>
  <c r="F365" i="6"/>
  <c r="AM365" i="6" s="1"/>
  <c r="E365" i="6"/>
  <c r="AA365" i="6" s="1"/>
  <c r="D365" i="6"/>
  <c r="O365" i="6" s="1"/>
  <c r="C365" i="6"/>
  <c r="AR364" i="6"/>
  <c r="AQ364" i="6"/>
  <c r="AO364" i="6"/>
  <c r="AB364" i="6"/>
  <c r="V364" i="6"/>
  <c r="Q364" i="6"/>
  <c r="M364" i="6"/>
  <c r="AI364" i="6" s="1"/>
  <c r="L364" i="6"/>
  <c r="AS364" i="6" s="1"/>
  <c r="K364" i="6"/>
  <c r="AG364" i="6" s="1"/>
  <c r="J364" i="6"/>
  <c r="U364" i="6" s="1"/>
  <c r="I364" i="6"/>
  <c r="H364" i="6"/>
  <c r="AD364" i="6" s="1"/>
  <c r="G364" i="6"/>
  <c r="F364" i="6"/>
  <c r="AM364" i="6" s="1"/>
  <c r="E364" i="6"/>
  <c r="P364" i="6" s="1"/>
  <c r="D364" i="6"/>
  <c r="C364" i="6"/>
  <c r="AP363" i="6"/>
  <c r="AE363" i="6"/>
  <c r="AD363" i="6"/>
  <c r="Y363" i="6"/>
  <c r="S363" i="6"/>
  <c r="R363" i="6"/>
  <c r="Q363" i="6"/>
  <c r="N363" i="6"/>
  <c r="M363" i="6"/>
  <c r="X363" i="6" s="1"/>
  <c r="L363" i="6"/>
  <c r="K363" i="6"/>
  <c r="V363" i="6" s="1"/>
  <c r="J363" i="6"/>
  <c r="AQ363" i="6" s="1"/>
  <c r="I363" i="6"/>
  <c r="T363" i="6" s="1"/>
  <c r="H363" i="6"/>
  <c r="AO363" i="6" s="1"/>
  <c r="G363" i="6"/>
  <c r="F363" i="6"/>
  <c r="E363" i="6"/>
  <c r="P363" i="6" s="1"/>
  <c r="D363" i="6"/>
  <c r="O363" i="6" s="1"/>
  <c r="C363" i="6"/>
  <c r="AJ363" i="6" s="1"/>
  <c r="AO362" i="6"/>
  <c r="AK362" i="6"/>
  <c r="AJ362" i="6"/>
  <c r="Y362" i="6"/>
  <c r="X362" i="6"/>
  <c r="T362" i="6"/>
  <c r="S362" i="6"/>
  <c r="M362" i="6"/>
  <c r="AT362" i="6" s="1"/>
  <c r="L362" i="6"/>
  <c r="K362" i="6"/>
  <c r="J362" i="6"/>
  <c r="I362" i="6"/>
  <c r="AP362" i="6" s="1"/>
  <c r="H362" i="6"/>
  <c r="AD362" i="6" s="1"/>
  <c r="G362" i="6"/>
  <c r="F362" i="6"/>
  <c r="E362" i="6"/>
  <c r="D362" i="6"/>
  <c r="C362" i="6"/>
  <c r="N362" i="6" s="1"/>
  <c r="AO361" i="6"/>
  <c r="AH361" i="6"/>
  <c r="AE361" i="6"/>
  <c r="V361" i="6"/>
  <c r="S361" i="6"/>
  <c r="M361" i="6"/>
  <c r="L361" i="6"/>
  <c r="AS361" i="6" s="1"/>
  <c r="K361" i="6"/>
  <c r="J361" i="6"/>
  <c r="I361" i="6"/>
  <c r="H361" i="6"/>
  <c r="AD361" i="6" s="1"/>
  <c r="G361" i="6"/>
  <c r="F361" i="6"/>
  <c r="E361" i="6"/>
  <c r="D361" i="6"/>
  <c r="O361" i="6" s="1"/>
  <c r="C361" i="6"/>
  <c r="N361" i="6" s="1"/>
  <c r="AI360" i="6"/>
  <c r="AH360" i="6"/>
  <c r="AB360" i="6"/>
  <c r="Y360" i="6"/>
  <c r="W360" i="6"/>
  <c r="P360" i="6"/>
  <c r="M360" i="6"/>
  <c r="X360" i="6" s="1"/>
  <c r="L360" i="6"/>
  <c r="AS360" i="6" s="1"/>
  <c r="K360" i="6"/>
  <c r="J360" i="6"/>
  <c r="U360" i="6" s="1"/>
  <c r="I360" i="6"/>
  <c r="H360" i="6"/>
  <c r="G360" i="6"/>
  <c r="F360" i="6"/>
  <c r="E360" i="6"/>
  <c r="D360" i="6"/>
  <c r="C360" i="6"/>
  <c r="N360" i="6" s="1"/>
  <c r="AS359" i="6"/>
  <c r="AH359" i="6"/>
  <c r="AE359" i="6"/>
  <c r="W359" i="6"/>
  <c r="N359" i="6"/>
  <c r="M359" i="6"/>
  <c r="L359" i="6"/>
  <c r="K359" i="6"/>
  <c r="J359" i="6"/>
  <c r="I359" i="6"/>
  <c r="T359" i="6" s="1"/>
  <c r="H359" i="6"/>
  <c r="G359" i="6"/>
  <c r="F359" i="6"/>
  <c r="E359" i="6"/>
  <c r="AA359" i="6" s="1"/>
  <c r="D359" i="6"/>
  <c r="O359" i="6" s="1"/>
  <c r="C359" i="6"/>
  <c r="AR358" i="6"/>
  <c r="AM358" i="6"/>
  <c r="AF358" i="6"/>
  <c r="AB358" i="6"/>
  <c r="Q358" i="6"/>
  <c r="P358" i="6"/>
  <c r="M358" i="6"/>
  <c r="AI358" i="6" s="1"/>
  <c r="L358" i="6"/>
  <c r="K358" i="6"/>
  <c r="AG358" i="6" s="1"/>
  <c r="J358" i="6"/>
  <c r="U358" i="6" s="1"/>
  <c r="I358" i="6"/>
  <c r="AP358" i="6" s="1"/>
  <c r="H358" i="6"/>
  <c r="G358" i="6"/>
  <c r="AN358" i="6" s="1"/>
  <c r="F358" i="6"/>
  <c r="E358" i="6"/>
  <c r="D358" i="6"/>
  <c r="C358" i="6"/>
  <c r="AQ357" i="6"/>
  <c r="AP357" i="6"/>
  <c r="AK357" i="6"/>
  <c r="AE357" i="6"/>
  <c r="Z357" i="6"/>
  <c r="Y357" i="6"/>
  <c r="U357" i="6"/>
  <c r="S357" i="6"/>
  <c r="N357" i="6"/>
  <c r="M357" i="6"/>
  <c r="L357" i="6"/>
  <c r="K357" i="6"/>
  <c r="J357" i="6"/>
  <c r="AF357" i="6" s="1"/>
  <c r="I357" i="6"/>
  <c r="T357" i="6" s="1"/>
  <c r="H357" i="6"/>
  <c r="G357" i="6"/>
  <c r="R357" i="6" s="1"/>
  <c r="F357" i="6"/>
  <c r="E357" i="6"/>
  <c r="D357" i="6"/>
  <c r="O357" i="6" s="1"/>
  <c r="C357" i="6"/>
  <c r="AJ357" i="6" s="1"/>
  <c r="AQ356" i="6"/>
  <c r="AM356" i="6"/>
  <c r="AB356" i="6"/>
  <c r="AA356" i="6"/>
  <c r="X356" i="6"/>
  <c r="M356" i="6"/>
  <c r="AT356" i="6" s="1"/>
  <c r="L356" i="6"/>
  <c r="K356" i="6"/>
  <c r="J356" i="6"/>
  <c r="U356" i="6" s="1"/>
  <c r="I356" i="6"/>
  <c r="AP356" i="6" s="1"/>
  <c r="H356" i="6"/>
  <c r="AD356" i="6" s="1"/>
  <c r="G356" i="6"/>
  <c r="R356" i="6" s="1"/>
  <c r="F356" i="6"/>
  <c r="Q356" i="6" s="1"/>
  <c r="E356" i="6"/>
  <c r="D356" i="6"/>
  <c r="C356" i="6"/>
  <c r="AO355" i="6"/>
  <c r="AG355" i="6"/>
  <c r="AE355" i="6"/>
  <c r="AD355" i="6"/>
  <c r="AC355" i="6"/>
  <c r="U355" i="6"/>
  <c r="S355" i="6"/>
  <c r="N355" i="6"/>
  <c r="M355" i="6"/>
  <c r="L355" i="6"/>
  <c r="K355" i="6"/>
  <c r="J355" i="6"/>
  <c r="AF355" i="6" s="1"/>
  <c r="I355" i="6"/>
  <c r="H355" i="6"/>
  <c r="G355" i="6"/>
  <c r="F355" i="6"/>
  <c r="E355" i="6"/>
  <c r="D355" i="6"/>
  <c r="C355" i="6"/>
  <c r="AJ355" i="6" s="1"/>
  <c r="AT354" i="6"/>
  <c r="AR354" i="6"/>
  <c r="AQ354" i="6"/>
  <c r="AM354" i="6"/>
  <c r="AI354" i="6"/>
  <c r="AF354" i="6"/>
  <c r="AC354" i="6"/>
  <c r="V354" i="6"/>
  <c r="U354" i="6"/>
  <c r="Q354" i="6"/>
  <c r="M354" i="6"/>
  <c r="X354" i="6" s="1"/>
  <c r="L354" i="6"/>
  <c r="AH354" i="6" s="1"/>
  <c r="K354" i="6"/>
  <c r="AG354" i="6" s="1"/>
  <c r="J354" i="6"/>
  <c r="I354" i="6"/>
  <c r="H354" i="6"/>
  <c r="G354" i="6"/>
  <c r="F354" i="6"/>
  <c r="AB354" i="6" s="1"/>
  <c r="E354" i="6"/>
  <c r="D354" i="6"/>
  <c r="C354" i="6"/>
  <c r="AS353" i="6"/>
  <c r="AQ353" i="6"/>
  <c r="AK353" i="6"/>
  <c r="W353" i="6"/>
  <c r="V353" i="6"/>
  <c r="O353" i="6"/>
  <c r="M353" i="6"/>
  <c r="L353" i="6"/>
  <c r="AH353" i="6" s="1"/>
  <c r="K353" i="6"/>
  <c r="AR353" i="6" s="1"/>
  <c r="J353" i="6"/>
  <c r="AF353" i="6" s="1"/>
  <c r="I353" i="6"/>
  <c r="H353" i="6"/>
  <c r="G353" i="6"/>
  <c r="AC353" i="6" s="1"/>
  <c r="F353" i="6"/>
  <c r="AB353" i="6" s="1"/>
  <c r="E353" i="6"/>
  <c r="D353" i="6"/>
  <c r="Z353" i="6" s="1"/>
  <c r="C353" i="6"/>
  <c r="AS352" i="6"/>
  <c r="AC352" i="6"/>
  <c r="AB352" i="6"/>
  <c r="X352" i="6"/>
  <c r="W352" i="6"/>
  <c r="Q352" i="6"/>
  <c r="M352" i="6"/>
  <c r="AI352" i="6" s="1"/>
  <c r="L352" i="6"/>
  <c r="AH352" i="6" s="1"/>
  <c r="K352" i="6"/>
  <c r="AR352" i="6" s="1"/>
  <c r="J352" i="6"/>
  <c r="I352" i="6"/>
  <c r="AE352" i="6" s="1"/>
  <c r="H352" i="6"/>
  <c r="S352" i="6" s="1"/>
  <c r="G352" i="6"/>
  <c r="R352" i="6" s="1"/>
  <c r="F352" i="6"/>
  <c r="AM352" i="6" s="1"/>
  <c r="E352" i="6"/>
  <c r="P352" i="6" s="1"/>
  <c r="D352" i="6"/>
  <c r="C352" i="6"/>
  <c r="AJ352" i="6" s="1"/>
  <c r="AM351" i="6"/>
  <c r="AL351" i="6"/>
  <c r="AK351" i="6"/>
  <c r="AI351" i="6"/>
  <c r="AG351" i="6"/>
  <c r="P351" i="6"/>
  <c r="M351" i="6"/>
  <c r="L351" i="6"/>
  <c r="K351" i="6"/>
  <c r="AR351" i="6" s="1"/>
  <c r="J351" i="6"/>
  <c r="I351" i="6"/>
  <c r="H351" i="6"/>
  <c r="G351" i="6"/>
  <c r="F351" i="6"/>
  <c r="E351" i="6"/>
  <c r="AA351" i="6" s="1"/>
  <c r="D351" i="6"/>
  <c r="C351" i="6"/>
  <c r="AJ351" i="6" s="1"/>
  <c r="AT350" i="6"/>
  <c r="AM350" i="6"/>
  <c r="AC350" i="6"/>
  <c r="AB350" i="6"/>
  <c r="Q350" i="6"/>
  <c r="P350" i="6"/>
  <c r="M350" i="6"/>
  <c r="L350" i="6"/>
  <c r="K350" i="6"/>
  <c r="J350" i="6"/>
  <c r="I350" i="6"/>
  <c r="H350" i="6"/>
  <c r="AD350" i="6" s="1"/>
  <c r="G350" i="6"/>
  <c r="R350" i="6" s="1"/>
  <c r="F350" i="6"/>
  <c r="E350" i="6"/>
  <c r="AL350" i="6" s="1"/>
  <c r="D350" i="6"/>
  <c r="AK350" i="6" s="1"/>
  <c r="C350" i="6"/>
  <c r="AS349" i="6"/>
  <c r="AL349" i="6"/>
  <c r="AH349" i="6"/>
  <c r="W349" i="6"/>
  <c r="Q349" i="6"/>
  <c r="M349" i="6"/>
  <c r="L349" i="6"/>
  <c r="K349" i="6"/>
  <c r="J349" i="6"/>
  <c r="I349" i="6"/>
  <c r="H349" i="6"/>
  <c r="G349" i="6"/>
  <c r="F349" i="6"/>
  <c r="AB349" i="6" s="1"/>
  <c r="E349" i="6"/>
  <c r="D349" i="6"/>
  <c r="C349" i="6"/>
  <c r="AT348" i="6"/>
  <c r="AM348" i="6"/>
  <c r="AI348" i="6"/>
  <c r="AG348" i="6"/>
  <c r="AE348" i="6"/>
  <c r="X348" i="6"/>
  <c r="Q348" i="6"/>
  <c r="M348" i="6"/>
  <c r="L348" i="6"/>
  <c r="K348" i="6"/>
  <c r="J348" i="6"/>
  <c r="I348" i="6"/>
  <c r="AP348" i="6" s="1"/>
  <c r="H348" i="6"/>
  <c r="AD348" i="6" s="1"/>
  <c r="G348" i="6"/>
  <c r="AN348" i="6" s="1"/>
  <c r="F348" i="6"/>
  <c r="AB348" i="6" s="1"/>
  <c r="E348" i="6"/>
  <c r="AA348" i="6" s="1"/>
  <c r="D348" i="6"/>
  <c r="Z348" i="6" s="1"/>
  <c r="C348" i="6"/>
  <c r="AO347" i="6"/>
  <c r="AE347" i="6"/>
  <c r="Y347" i="6"/>
  <c r="U347" i="6"/>
  <c r="S347" i="6"/>
  <c r="N347" i="6"/>
  <c r="M347" i="6"/>
  <c r="AI347" i="6" s="1"/>
  <c r="L347" i="6"/>
  <c r="K347" i="6"/>
  <c r="AG347" i="6" s="1"/>
  <c r="J347" i="6"/>
  <c r="AF347" i="6" s="1"/>
  <c r="I347" i="6"/>
  <c r="T347" i="6" s="1"/>
  <c r="H347" i="6"/>
  <c r="AD347" i="6" s="1"/>
  <c r="G347" i="6"/>
  <c r="F347" i="6"/>
  <c r="AM347" i="6" s="1"/>
  <c r="E347" i="6"/>
  <c r="D347" i="6"/>
  <c r="C347" i="6"/>
  <c r="AJ347" i="6" s="1"/>
  <c r="AN346" i="6"/>
  <c r="AJ346" i="6"/>
  <c r="T346" i="6"/>
  <c r="M346" i="6"/>
  <c r="L346" i="6"/>
  <c r="AH346" i="6" s="1"/>
  <c r="K346" i="6"/>
  <c r="V346" i="6" s="1"/>
  <c r="J346" i="6"/>
  <c r="I346" i="6"/>
  <c r="AP346" i="6" s="1"/>
  <c r="H346" i="6"/>
  <c r="G346" i="6"/>
  <c r="R346" i="6" s="1"/>
  <c r="F346" i="6"/>
  <c r="AM346" i="6" s="1"/>
  <c r="E346" i="6"/>
  <c r="AL346" i="6" s="1"/>
  <c r="D346" i="6"/>
  <c r="Z346" i="6" s="1"/>
  <c r="C346" i="6"/>
  <c r="N346" i="6" s="1"/>
  <c r="AP345" i="6"/>
  <c r="AO345" i="6"/>
  <c r="AH345" i="6"/>
  <c r="Y345" i="6"/>
  <c r="W345" i="6"/>
  <c r="V345" i="6"/>
  <c r="N345" i="6"/>
  <c r="M345" i="6"/>
  <c r="L345" i="6"/>
  <c r="AS345" i="6" s="1"/>
  <c r="K345" i="6"/>
  <c r="J345" i="6"/>
  <c r="AF345" i="6" s="1"/>
  <c r="I345" i="6"/>
  <c r="H345" i="6"/>
  <c r="S345" i="6" s="1"/>
  <c r="G345" i="6"/>
  <c r="AC345" i="6" s="1"/>
  <c r="F345" i="6"/>
  <c r="E345" i="6"/>
  <c r="D345" i="6"/>
  <c r="C345" i="6"/>
  <c r="AJ345" i="6" s="1"/>
  <c r="AQ344" i="6"/>
  <c r="AM344" i="6"/>
  <c r="AI344" i="6"/>
  <c r="AC344" i="6"/>
  <c r="AB344" i="6"/>
  <c r="AA344" i="6"/>
  <c r="T344" i="6"/>
  <c r="Q344" i="6"/>
  <c r="M344" i="6"/>
  <c r="L344" i="6"/>
  <c r="AS344" i="6" s="1"/>
  <c r="K344" i="6"/>
  <c r="AG344" i="6" s="1"/>
  <c r="J344" i="6"/>
  <c r="I344" i="6"/>
  <c r="H344" i="6"/>
  <c r="AD344" i="6" s="1"/>
  <c r="G344" i="6"/>
  <c r="F344" i="6"/>
  <c r="E344" i="6"/>
  <c r="AL344" i="6" s="1"/>
  <c r="D344" i="6"/>
  <c r="C344" i="6"/>
  <c r="AL343" i="6"/>
  <c r="AI343" i="6"/>
  <c r="M343" i="6"/>
  <c r="AT343" i="6" s="1"/>
  <c r="L343" i="6"/>
  <c r="K343" i="6"/>
  <c r="V343" i="6" s="1"/>
  <c r="J343" i="6"/>
  <c r="I343" i="6"/>
  <c r="AP343" i="6" s="1"/>
  <c r="H343" i="6"/>
  <c r="AD343" i="6" s="1"/>
  <c r="G343" i="6"/>
  <c r="AC343" i="6" s="1"/>
  <c r="F343" i="6"/>
  <c r="E343" i="6"/>
  <c r="P343" i="6" s="1"/>
  <c r="D343" i="6"/>
  <c r="O343" i="6" s="1"/>
  <c r="C343" i="6"/>
  <c r="N343" i="6" s="1"/>
  <c r="AQ342" i="6"/>
  <c r="AJ342" i="6"/>
  <c r="AG342" i="6"/>
  <c r="AF342" i="6"/>
  <c r="X342" i="6"/>
  <c r="U342" i="6"/>
  <c r="T342" i="6"/>
  <c r="M342" i="6"/>
  <c r="AI342" i="6" s="1"/>
  <c r="L342" i="6"/>
  <c r="W342" i="6" s="1"/>
  <c r="K342" i="6"/>
  <c r="V342" i="6" s="1"/>
  <c r="J342" i="6"/>
  <c r="I342" i="6"/>
  <c r="H342" i="6"/>
  <c r="AO342" i="6" s="1"/>
  <c r="G342" i="6"/>
  <c r="F342" i="6"/>
  <c r="AB342" i="6" s="1"/>
  <c r="E342" i="6"/>
  <c r="D342" i="6"/>
  <c r="C342" i="6"/>
  <c r="AS341" i="6"/>
  <c r="AN341" i="6"/>
  <c r="AM341" i="6"/>
  <c r="AH341" i="6"/>
  <c r="AC341" i="6"/>
  <c r="AB341" i="6"/>
  <c r="AA341" i="6"/>
  <c r="S341" i="6"/>
  <c r="Q341" i="6"/>
  <c r="M341" i="6"/>
  <c r="AI341" i="6" s="1"/>
  <c r="L341" i="6"/>
  <c r="W341" i="6" s="1"/>
  <c r="K341" i="6"/>
  <c r="AR341" i="6" s="1"/>
  <c r="J341" i="6"/>
  <c r="AF341" i="6" s="1"/>
  <c r="I341" i="6"/>
  <c r="AP341" i="6" s="1"/>
  <c r="H341" i="6"/>
  <c r="G341" i="6"/>
  <c r="R341" i="6" s="1"/>
  <c r="F341" i="6"/>
  <c r="E341" i="6"/>
  <c r="AL341" i="6" s="1"/>
  <c r="D341" i="6"/>
  <c r="C341" i="6"/>
  <c r="Y341" i="6" s="1"/>
  <c r="AS340" i="6"/>
  <c r="AP340" i="6"/>
  <c r="AO340" i="6"/>
  <c r="AJ340" i="6"/>
  <c r="AF340" i="6"/>
  <c r="Y340" i="6"/>
  <c r="T340" i="6"/>
  <c r="S340" i="6"/>
  <c r="M340" i="6"/>
  <c r="AI340" i="6" s="1"/>
  <c r="L340" i="6"/>
  <c r="AH340" i="6" s="1"/>
  <c r="K340" i="6"/>
  <c r="J340" i="6"/>
  <c r="I340" i="6"/>
  <c r="AE340" i="6" s="1"/>
  <c r="H340" i="6"/>
  <c r="AD340" i="6" s="1"/>
  <c r="G340" i="6"/>
  <c r="F340" i="6"/>
  <c r="E340" i="6"/>
  <c r="AA340" i="6" s="1"/>
  <c r="D340" i="6"/>
  <c r="C340" i="6"/>
  <c r="N340" i="6" s="1"/>
  <c r="AT339" i="6"/>
  <c r="AO339" i="6"/>
  <c r="AN339" i="6"/>
  <c r="AM339" i="6"/>
  <c r="AH339" i="6"/>
  <c r="AG339" i="6"/>
  <c r="AD339" i="6"/>
  <c r="X339" i="6"/>
  <c r="V339" i="6"/>
  <c r="S339" i="6"/>
  <c r="M339" i="6"/>
  <c r="AI339" i="6" s="1"/>
  <c r="L339" i="6"/>
  <c r="AS339" i="6" s="1"/>
  <c r="K339" i="6"/>
  <c r="AR339" i="6" s="1"/>
  <c r="J339" i="6"/>
  <c r="U339" i="6" s="1"/>
  <c r="I339" i="6"/>
  <c r="H339" i="6"/>
  <c r="G339" i="6"/>
  <c r="R339" i="6" s="1"/>
  <c r="F339" i="6"/>
  <c r="Q339" i="6" s="1"/>
  <c r="E339" i="6"/>
  <c r="D339" i="6"/>
  <c r="C339" i="6"/>
  <c r="Y339" i="6" s="1"/>
  <c r="AQ338" i="6"/>
  <c r="AJ338" i="6"/>
  <c r="AF338" i="6"/>
  <c r="Y338" i="6"/>
  <c r="X338" i="6"/>
  <c r="U338" i="6"/>
  <c r="M338" i="6"/>
  <c r="AI338" i="6" s="1"/>
  <c r="L338" i="6"/>
  <c r="K338" i="6"/>
  <c r="J338" i="6"/>
  <c r="I338" i="6"/>
  <c r="AE338" i="6" s="1"/>
  <c r="H338" i="6"/>
  <c r="AO338" i="6" s="1"/>
  <c r="G338" i="6"/>
  <c r="F338" i="6"/>
  <c r="E338" i="6"/>
  <c r="AA338" i="6" s="1"/>
  <c r="D338" i="6"/>
  <c r="C338" i="6"/>
  <c r="N338" i="6" s="1"/>
  <c r="AP337" i="6"/>
  <c r="AO337" i="6"/>
  <c r="AN337" i="6"/>
  <c r="AI337" i="6"/>
  <c r="AG337" i="6"/>
  <c r="AD337" i="6"/>
  <c r="AC337" i="6"/>
  <c r="V337" i="6"/>
  <c r="S337" i="6"/>
  <c r="Q337" i="6"/>
  <c r="P337" i="6"/>
  <c r="M337" i="6"/>
  <c r="L337" i="6"/>
  <c r="K337" i="6"/>
  <c r="AR337" i="6" s="1"/>
  <c r="J337" i="6"/>
  <c r="I337" i="6"/>
  <c r="H337" i="6"/>
  <c r="G337" i="6"/>
  <c r="R337" i="6" s="1"/>
  <c r="F337" i="6"/>
  <c r="E337" i="6"/>
  <c r="D337" i="6"/>
  <c r="C337" i="6"/>
  <c r="AR336" i="6"/>
  <c r="AO336" i="6"/>
  <c r="AK336" i="6"/>
  <c r="X336" i="6"/>
  <c r="W336" i="6"/>
  <c r="R336" i="6"/>
  <c r="O336" i="6"/>
  <c r="M336" i="6"/>
  <c r="AI336" i="6" s="1"/>
  <c r="L336" i="6"/>
  <c r="AH336" i="6" s="1"/>
  <c r="K336" i="6"/>
  <c r="V336" i="6" s="1"/>
  <c r="J336" i="6"/>
  <c r="AF336" i="6" s="1"/>
  <c r="I336" i="6"/>
  <c r="H336" i="6"/>
  <c r="S336" i="6" s="1"/>
  <c r="G336" i="6"/>
  <c r="F336" i="6"/>
  <c r="Q336" i="6" s="1"/>
  <c r="E336" i="6"/>
  <c r="D336" i="6"/>
  <c r="Z336" i="6" s="1"/>
  <c r="C336" i="6"/>
  <c r="AT335" i="6"/>
  <c r="AO335" i="6"/>
  <c r="AK335" i="6"/>
  <c r="AI335" i="6"/>
  <c r="AH335" i="6"/>
  <c r="AG335" i="6"/>
  <c r="AC335" i="6"/>
  <c r="AB335" i="6"/>
  <c r="AA335" i="6"/>
  <c r="X335" i="6"/>
  <c r="Q335" i="6"/>
  <c r="P335" i="6"/>
  <c r="M335" i="6"/>
  <c r="L335" i="6"/>
  <c r="AS335" i="6" s="1"/>
  <c r="K335" i="6"/>
  <c r="AR335" i="6" s="1"/>
  <c r="J335" i="6"/>
  <c r="I335" i="6"/>
  <c r="H335" i="6"/>
  <c r="G335" i="6"/>
  <c r="R335" i="6" s="1"/>
  <c r="F335" i="6"/>
  <c r="AM335" i="6" s="1"/>
  <c r="E335" i="6"/>
  <c r="AL335" i="6" s="1"/>
  <c r="D335" i="6"/>
  <c r="Z335" i="6" s="1"/>
  <c r="C335" i="6"/>
  <c r="AT334" i="6"/>
  <c r="AQ334" i="6"/>
  <c r="AF334" i="6"/>
  <c r="AE334" i="6"/>
  <c r="U334" i="6"/>
  <c r="T334" i="6"/>
  <c r="S334" i="6"/>
  <c r="M334" i="6"/>
  <c r="AI334" i="6" s="1"/>
  <c r="L334" i="6"/>
  <c r="AH334" i="6" s="1"/>
  <c r="K334" i="6"/>
  <c r="J334" i="6"/>
  <c r="I334" i="6"/>
  <c r="AP334" i="6" s="1"/>
  <c r="H334" i="6"/>
  <c r="AO334" i="6" s="1"/>
  <c r="G334" i="6"/>
  <c r="F334" i="6"/>
  <c r="E334" i="6"/>
  <c r="AA334" i="6" s="1"/>
  <c r="D334" i="6"/>
  <c r="AK334" i="6" s="1"/>
  <c r="C334" i="6"/>
  <c r="N334" i="6" s="1"/>
  <c r="AS333" i="6"/>
  <c r="AQ333" i="6"/>
  <c r="AO333" i="6"/>
  <c r="AI333" i="6"/>
  <c r="AH333" i="6"/>
  <c r="AG333" i="6"/>
  <c r="AC333" i="6"/>
  <c r="AB333" i="6"/>
  <c r="W333" i="6"/>
  <c r="Q333" i="6"/>
  <c r="M333" i="6"/>
  <c r="L333" i="6"/>
  <c r="K333" i="6"/>
  <c r="AR333" i="6" s="1"/>
  <c r="J333" i="6"/>
  <c r="AF333" i="6" s="1"/>
  <c r="I333" i="6"/>
  <c r="H333" i="6"/>
  <c r="S333" i="6" s="1"/>
  <c r="G333" i="6"/>
  <c r="R333" i="6" s="1"/>
  <c r="F333" i="6"/>
  <c r="AM333" i="6" s="1"/>
  <c r="E333" i="6"/>
  <c r="D333" i="6"/>
  <c r="C333" i="6"/>
  <c r="Y333" i="6" s="1"/>
  <c r="AT332" i="6"/>
  <c r="AB332" i="6"/>
  <c r="X332" i="6"/>
  <c r="T332" i="6"/>
  <c r="M332" i="6"/>
  <c r="AI332" i="6" s="1"/>
  <c r="L332" i="6"/>
  <c r="K332" i="6"/>
  <c r="J332" i="6"/>
  <c r="I332" i="6"/>
  <c r="AP332" i="6" s="1"/>
  <c r="H332" i="6"/>
  <c r="G332" i="6"/>
  <c r="F332" i="6"/>
  <c r="Q332" i="6" s="1"/>
  <c r="E332" i="6"/>
  <c r="AA332" i="6" s="1"/>
  <c r="D332" i="6"/>
  <c r="C332" i="6"/>
  <c r="AT331" i="6"/>
  <c r="AI331" i="6"/>
  <c r="AH331" i="6"/>
  <c r="AD331" i="6"/>
  <c r="AB331" i="6"/>
  <c r="X331" i="6"/>
  <c r="S331" i="6"/>
  <c r="Q331" i="6"/>
  <c r="M331" i="6"/>
  <c r="L331" i="6"/>
  <c r="AS331" i="6" s="1"/>
  <c r="K331" i="6"/>
  <c r="J331" i="6"/>
  <c r="U331" i="6" s="1"/>
  <c r="I331" i="6"/>
  <c r="AP331" i="6" s="1"/>
  <c r="H331" i="6"/>
  <c r="AO331" i="6" s="1"/>
  <c r="G331" i="6"/>
  <c r="F331" i="6"/>
  <c r="AM331" i="6" s="1"/>
  <c r="E331" i="6"/>
  <c r="D331" i="6"/>
  <c r="C331" i="6"/>
  <c r="AQ330" i="6"/>
  <c r="AF330" i="6"/>
  <c r="AE330" i="6"/>
  <c r="Y330" i="6"/>
  <c r="U330" i="6"/>
  <c r="T330" i="6"/>
  <c r="M330" i="6"/>
  <c r="L330" i="6"/>
  <c r="K330" i="6"/>
  <c r="J330" i="6"/>
  <c r="I330" i="6"/>
  <c r="AP330" i="6" s="1"/>
  <c r="H330" i="6"/>
  <c r="S330" i="6" s="1"/>
  <c r="G330" i="6"/>
  <c r="F330" i="6"/>
  <c r="E330" i="6"/>
  <c r="D330" i="6"/>
  <c r="AK330" i="6" s="1"/>
  <c r="C330" i="6"/>
  <c r="N330" i="6" s="1"/>
  <c r="AP329" i="6"/>
  <c r="AO329" i="6"/>
  <c r="AN329" i="6"/>
  <c r="AD329" i="6"/>
  <c r="AC329" i="6"/>
  <c r="AB329" i="6"/>
  <c r="W329" i="6"/>
  <c r="S329" i="6"/>
  <c r="Q329" i="6"/>
  <c r="P329" i="6"/>
  <c r="M329" i="6"/>
  <c r="L329" i="6"/>
  <c r="AS329" i="6" s="1"/>
  <c r="K329" i="6"/>
  <c r="J329" i="6"/>
  <c r="I329" i="6"/>
  <c r="H329" i="6"/>
  <c r="G329" i="6"/>
  <c r="R329" i="6" s="1"/>
  <c r="F329" i="6"/>
  <c r="AM329" i="6" s="1"/>
  <c r="E329" i="6"/>
  <c r="AL329" i="6" s="1"/>
  <c r="D329" i="6"/>
  <c r="C329" i="6"/>
  <c r="AJ328" i="6"/>
  <c r="Y328" i="6"/>
  <c r="S328" i="6"/>
  <c r="M328" i="6"/>
  <c r="L328" i="6"/>
  <c r="K328" i="6"/>
  <c r="V328" i="6" s="1"/>
  <c r="J328" i="6"/>
  <c r="AF328" i="6" s="1"/>
  <c r="I328" i="6"/>
  <c r="H328" i="6"/>
  <c r="AD328" i="6" s="1"/>
  <c r="G328" i="6"/>
  <c r="AC328" i="6" s="1"/>
  <c r="F328" i="6"/>
  <c r="E328" i="6"/>
  <c r="D328" i="6"/>
  <c r="C328" i="6"/>
  <c r="N328" i="6" s="1"/>
  <c r="AP327" i="6"/>
  <c r="AO327" i="6"/>
  <c r="AH327" i="6"/>
  <c r="AD327" i="6"/>
  <c r="U327" i="6"/>
  <c r="S327" i="6"/>
  <c r="Q327" i="6"/>
  <c r="M327" i="6"/>
  <c r="L327" i="6"/>
  <c r="K327" i="6"/>
  <c r="V327" i="6" s="1"/>
  <c r="J327" i="6"/>
  <c r="I327" i="6"/>
  <c r="H327" i="6"/>
  <c r="G327" i="6"/>
  <c r="F327" i="6"/>
  <c r="AM327" i="6" s="1"/>
  <c r="E327" i="6"/>
  <c r="D327" i="6"/>
  <c r="C327" i="6"/>
  <c r="Y327" i="6" s="1"/>
  <c r="AR326" i="6"/>
  <c r="AQ326" i="6"/>
  <c r="AF326" i="6"/>
  <c r="AE326" i="6"/>
  <c r="AD326" i="6"/>
  <c r="Y326" i="6"/>
  <c r="U326" i="6"/>
  <c r="Q326" i="6"/>
  <c r="M326" i="6"/>
  <c r="AT326" i="6" s="1"/>
  <c r="L326" i="6"/>
  <c r="K326" i="6"/>
  <c r="V326" i="6" s="1"/>
  <c r="J326" i="6"/>
  <c r="I326" i="6"/>
  <c r="AP326" i="6" s="1"/>
  <c r="H326" i="6"/>
  <c r="AO326" i="6" s="1"/>
  <c r="G326" i="6"/>
  <c r="AC326" i="6" s="1"/>
  <c r="F326" i="6"/>
  <c r="E326" i="6"/>
  <c r="AA326" i="6" s="1"/>
  <c r="D326" i="6"/>
  <c r="C326" i="6"/>
  <c r="N326" i="6" s="1"/>
  <c r="AS325" i="6"/>
  <c r="AO325" i="6"/>
  <c r="AN325" i="6"/>
  <c r="AD325" i="6"/>
  <c r="AC325" i="6"/>
  <c r="AB325" i="6"/>
  <c r="U325" i="6"/>
  <c r="S325" i="6"/>
  <c r="M325" i="6"/>
  <c r="AI325" i="6" s="1"/>
  <c r="L325" i="6"/>
  <c r="K325" i="6"/>
  <c r="J325" i="6"/>
  <c r="AF325" i="6" s="1"/>
  <c r="I325" i="6"/>
  <c r="H325" i="6"/>
  <c r="G325" i="6"/>
  <c r="R325" i="6" s="1"/>
  <c r="F325" i="6"/>
  <c r="E325" i="6"/>
  <c r="D325" i="6"/>
  <c r="C325" i="6"/>
  <c r="Y325" i="6" s="1"/>
  <c r="AK324" i="6"/>
  <c r="AF324" i="6"/>
  <c r="X324" i="6"/>
  <c r="M324" i="6"/>
  <c r="AT324" i="6" s="1"/>
  <c r="L324" i="6"/>
  <c r="W324" i="6" s="1"/>
  <c r="K324" i="6"/>
  <c r="AR324" i="6" s="1"/>
  <c r="J324" i="6"/>
  <c r="I324" i="6"/>
  <c r="H324" i="6"/>
  <c r="S324" i="6" s="1"/>
  <c r="G324" i="6"/>
  <c r="F324" i="6"/>
  <c r="AM324" i="6" s="1"/>
  <c r="E324" i="6"/>
  <c r="P324" i="6" s="1"/>
  <c r="D324" i="6"/>
  <c r="C324" i="6"/>
  <c r="AJ323" i="6"/>
  <c r="AI323" i="6"/>
  <c r="AE323" i="6"/>
  <c r="Y323" i="6"/>
  <c r="V323" i="6"/>
  <c r="M323" i="6"/>
  <c r="AT323" i="6" s="1"/>
  <c r="L323" i="6"/>
  <c r="K323" i="6"/>
  <c r="J323" i="6"/>
  <c r="AQ323" i="6" s="1"/>
  <c r="I323" i="6"/>
  <c r="H323" i="6"/>
  <c r="AD323" i="6" s="1"/>
  <c r="G323" i="6"/>
  <c r="F323" i="6"/>
  <c r="Q323" i="6" s="1"/>
  <c r="E323" i="6"/>
  <c r="AL323" i="6" s="1"/>
  <c r="D323" i="6"/>
  <c r="C323" i="6"/>
  <c r="N323" i="6" s="1"/>
  <c r="AO322" i="6"/>
  <c r="AK322" i="6"/>
  <c r="AJ322" i="6"/>
  <c r="AI322" i="6"/>
  <c r="Y322" i="6"/>
  <c r="T322" i="6"/>
  <c r="M322" i="6"/>
  <c r="L322" i="6"/>
  <c r="K322" i="6"/>
  <c r="V322" i="6" s="1"/>
  <c r="J322" i="6"/>
  <c r="AQ322" i="6" s="1"/>
  <c r="I322" i="6"/>
  <c r="AE322" i="6" s="1"/>
  <c r="H322" i="6"/>
  <c r="G322" i="6"/>
  <c r="F322" i="6"/>
  <c r="AB322" i="6" s="1"/>
  <c r="E322" i="6"/>
  <c r="P322" i="6" s="1"/>
  <c r="D322" i="6"/>
  <c r="C322" i="6"/>
  <c r="N322" i="6" s="1"/>
  <c r="AP321" i="6"/>
  <c r="AO321" i="6"/>
  <c r="AL321" i="6"/>
  <c r="AE321" i="6"/>
  <c r="AD321" i="6"/>
  <c r="W321" i="6"/>
  <c r="S321" i="6"/>
  <c r="M321" i="6"/>
  <c r="AT321" i="6" s="1"/>
  <c r="L321" i="6"/>
  <c r="K321" i="6"/>
  <c r="J321" i="6"/>
  <c r="I321" i="6"/>
  <c r="T321" i="6" s="1"/>
  <c r="H321" i="6"/>
  <c r="G321" i="6"/>
  <c r="F321" i="6"/>
  <c r="E321" i="6"/>
  <c r="AA321" i="6" s="1"/>
  <c r="D321" i="6"/>
  <c r="C321" i="6"/>
  <c r="AP320" i="6"/>
  <c r="AO320" i="6"/>
  <c r="AF320" i="6"/>
  <c r="AE320" i="6"/>
  <c r="AD320" i="6"/>
  <c r="V320" i="6"/>
  <c r="T320" i="6"/>
  <c r="M320" i="6"/>
  <c r="L320" i="6"/>
  <c r="AS320" i="6" s="1"/>
  <c r="K320" i="6"/>
  <c r="J320" i="6"/>
  <c r="U320" i="6" s="1"/>
  <c r="I320" i="6"/>
  <c r="H320" i="6"/>
  <c r="S320" i="6" s="1"/>
  <c r="G320" i="6"/>
  <c r="F320" i="6"/>
  <c r="E320" i="6"/>
  <c r="D320" i="6"/>
  <c r="AK320" i="6" s="1"/>
  <c r="C320" i="6"/>
  <c r="AP319" i="6"/>
  <c r="AO319" i="6"/>
  <c r="AE319" i="6"/>
  <c r="AD319" i="6"/>
  <c r="Y319" i="6"/>
  <c r="X319" i="6"/>
  <c r="S319" i="6"/>
  <c r="M319" i="6"/>
  <c r="L319" i="6"/>
  <c r="K319" i="6"/>
  <c r="V319" i="6" s="1"/>
  <c r="J319" i="6"/>
  <c r="I319" i="6"/>
  <c r="T319" i="6" s="1"/>
  <c r="H319" i="6"/>
  <c r="G319" i="6"/>
  <c r="F319" i="6"/>
  <c r="E319" i="6"/>
  <c r="AA319" i="6" s="1"/>
  <c r="D319" i="6"/>
  <c r="C319" i="6"/>
  <c r="AS318" i="6"/>
  <c r="AR318" i="6"/>
  <c r="AQ318" i="6"/>
  <c r="AH318" i="6"/>
  <c r="AF318" i="6"/>
  <c r="W318" i="6"/>
  <c r="V318" i="6"/>
  <c r="P318" i="6"/>
  <c r="M318" i="6"/>
  <c r="L318" i="6"/>
  <c r="K318" i="6"/>
  <c r="AG318" i="6" s="1"/>
  <c r="J318" i="6"/>
  <c r="U318" i="6" s="1"/>
  <c r="I318" i="6"/>
  <c r="H318" i="6"/>
  <c r="G318" i="6"/>
  <c r="F318" i="6"/>
  <c r="Q318" i="6" s="1"/>
  <c r="E318" i="6"/>
  <c r="D318" i="6"/>
  <c r="C318" i="6"/>
  <c r="AT317" i="6"/>
  <c r="AQ317" i="6"/>
  <c r="AJ317" i="6"/>
  <c r="AD317" i="6"/>
  <c r="S317" i="6"/>
  <c r="N317" i="6"/>
  <c r="M317" i="6"/>
  <c r="X317" i="6" s="1"/>
  <c r="L317" i="6"/>
  <c r="K317" i="6"/>
  <c r="V317" i="6" s="1"/>
  <c r="J317" i="6"/>
  <c r="I317" i="6"/>
  <c r="H317" i="6"/>
  <c r="AO317" i="6" s="1"/>
  <c r="G317" i="6"/>
  <c r="F317" i="6"/>
  <c r="E317" i="6"/>
  <c r="P317" i="6" s="1"/>
  <c r="D317" i="6"/>
  <c r="AK317" i="6" s="1"/>
  <c r="C317" i="6"/>
  <c r="Y317" i="6" s="1"/>
  <c r="AS316" i="6"/>
  <c r="AR316" i="6"/>
  <c r="AK316" i="6"/>
  <c r="AJ316" i="6"/>
  <c r="AI316" i="6"/>
  <c r="AF316" i="6"/>
  <c r="AB316" i="6"/>
  <c r="Y316" i="6"/>
  <c r="U316" i="6"/>
  <c r="Q316" i="6"/>
  <c r="M316" i="6"/>
  <c r="L316" i="6"/>
  <c r="K316" i="6"/>
  <c r="J316" i="6"/>
  <c r="AQ316" i="6" s="1"/>
  <c r="I316" i="6"/>
  <c r="H316" i="6"/>
  <c r="S316" i="6" s="1"/>
  <c r="G316" i="6"/>
  <c r="F316" i="6"/>
  <c r="AM316" i="6" s="1"/>
  <c r="E316" i="6"/>
  <c r="D316" i="6"/>
  <c r="C316" i="6"/>
  <c r="N316" i="6" s="1"/>
  <c r="AO315" i="6"/>
  <c r="AL315" i="6"/>
  <c r="AJ315" i="6"/>
  <c r="AH315" i="6"/>
  <c r="AE315" i="6"/>
  <c r="W315" i="6"/>
  <c r="T315" i="6"/>
  <c r="S315" i="6"/>
  <c r="N315" i="6"/>
  <c r="M315" i="6"/>
  <c r="AT315" i="6" s="1"/>
  <c r="L315" i="6"/>
  <c r="AS315" i="6" s="1"/>
  <c r="K315" i="6"/>
  <c r="J315" i="6"/>
  <c r="I315" i="6"/>
  <c r="AP315" i="6" s="1"/>
  <c r="H315" i="6"/>
  <c r="AD315" i="6" s="1"/>
  <c r="G315" i="6"/>
  <c r="R315" i="6" s="1"/>
  <c r="F315" i="6"/>
  <c r="E315" i="6"/>
  <c r="P315" i="6" s="1"/>
  <c r="D315" i="6"/>
  <c r="C315" i="6"/>
  <c r="Y315" i="6" s="1"/>
  <c r="AT314" i="6"/>
  <c r="AP314" i="6"/>
  <c r="AK314" i="6"/>
  <c r="AJ314" i="6"/>
  <c r="N314" i="6"/>
  <c r="M314" i="6"/>
  <c r="L314" i="6"/>
  <c r="K314" i="6"/>
  <c r="J314" i="6"/>
  <c r="U314" i="6" s="1"/>
  <c r="I314" i="6"/>
  <c r="AE314" i="6" s="1"/>
  <c r="H314" i="6"/>
  <c r="AO314" i="6" s="1"/>
  <c r="G314" i="6"/>
  <c r="AN314" i="6" s="1"/>
  <c r="F314" i="6"/>
  <c r="AM314" i="6" s="1"/>
  <c r="E314" i="6"/>
  <c r="P314" i="6" s="1"/>
  <c r="D314" i="6"/>
  <c r="C314" i="6"/>
  <c r="Y314" i="6" s="1"/>
  <c r="AP313" i="6"/>
  <c r="AO313" i="6"/>
  <c r="AM313" i="6"/>
  <c r="AK313" i="6"/>
  <c r="AE313" i="6"/>
  <c r="AD313" i="6"/>
  <c r="AB313" i="6"/>
  <c r="T313" i="6"/>
  <c r="S313" i="6"/>
  <c r="P313" i="6"/>
  <c r="M313" i="6"/>
  <c r="L313" i="6"/>
  <c r="W313" i="6" s="1"/>
  <c r="K313" i="6"/>
  <c r="V313" i="6" s="1"/>
  <c r="J313" i="6"/>
  <c r="I313" i="6"/>
  <c r="H313" i="6"/>
  <c r="G313" i="6"/>
  <c r="F313" i="6"/>
  <c r="Q313" i="6" s="1"/>
  <c r="E313" i="6"/>
  <c r="D313" i="6"/>
  <c r="C313" i="6"/>
  <c r="AP312" i="6"/>
  <c r="AB312" i="6"/>
  <c r="Y312" i="6"/>
  <c r="W312" i="6"/>
  <c r="R312" i="6"/>
  <c r="Q312" i="6"/>
  <c r="N312" i="6"/>
  <c r="M312" i="6"/>
  <c r="L312" i="6"/>
  <c r="K312" i="6"/>
  <c r="J312" i="6"/>
  <c r="AQ312" i="6" s="1"/>
  <c r="I312" i="6"/>
  <c r="T312" i="6" s="1"/>
  <c r="H312" i="6"/>
  <c r="G312" i="6"/>
  <c r="AC312" i="6" s="1"/>
  <c r="F312" i="6"/>
  <c r="AM312" i="6" s="1"/>
  <c r="E312" i="6"/>
  <c r="P312" i="6" s="1"/>
  <c r="D312" i="6"/>
  <c r="AK312" i="6" s="1"/>
  <c r="C312" i="6"/>
  <c r="AJ312" i="6" s="1"/>
  <c r="AQ311" i="6"/>
  <c r="AM311" i="6"/>
  <c r="AL311" i="6"/>
  <c r="AI311" i="6"/>
  <c r="AE311" i="6"/>
  <c r="AB311" i="6"/>
  <c r="Z311" i="6"/>
  <c r="Y311" i="6"/>
  <c r="P311" i="6"/>
  <c r="O311" i="6"/>
  <c r="N311" i="6"/>
  <c r="M311" i="6"/>
  <c r="AT311" i="6" s="1"/>
  <c r="L311" i="6"/>
  <c r="K311" i="6"/>
  <c r="J311" i="6"/>
  <c r="I311" i="6"/>
  <c r="T311" i="6" s="1"/>
  <c r="H311" i="6"/>
  <c r="G311" i="6"/>
  <c r="F311" i="6"/>
  <c r="Q311" i="6" s="1"/>
  <c r="E311" i="6"/>
  <c r="AA311" i="6" s="1"/>
  <c r="D311" i="6"/>
  <c r="AK311" i="6" s="1"/>
  <c r="C311" i="6"/>
  <c r="AJ311" i="6" s="1"/>
  <c r="AT310" i="6"/>
  <c r="AO310" i="6"/>
  <c r="AN310" i="6"/>
  <c r="AI310" i="6"/>
  <c r="AD310" i="6"/>
  <c r="S310" i="6"/>
  <c r="R310" i="6"/>
  <c r="Q310" i="6"/>
  <c r="M310" i="6"/>
  <c r="X310" i="6" s="1"/>
  <c r="L310" i="6"/>
  <c r="AH310" i="6" s="1"/>
  <c r="K310" i="6"/>
  <c r="AR310" i="6" s="1"/>
  <c r="J310" i="6"/>
  <c r="I310" i="6"/>
  <c r="T310" i="6" s="1"/>
  <c r="H310" i="6"/>
  <c r="G310" i="6"/>
  <c r="AC310" i="6" s="1"/>
  <c r="F310" i="6"/>
  <c r="AM310" i="6" s="1"/>
  <c r="E310" i="6"/>
  <c r="P310" i="6" s="1"/>
  <c r="D310" i="6"/>
  <c r="AK310" i="6" s="1"/>
  <c r="C310" i="6"/>
  <c r="AP309" i="6"/>
  <c r="AM309" i="6"/>
  <c r="AE309" i="6"/>
  <c r="AD309" i="6"/>
  <c r="Q309" i="6"/>
  <c r="M309" i="6"/>
  <c r="AI309" i="6" s="1"/>
  <c r="L309" i="6"/>
  <c r="K309" i="6"/>
  <c r="V309" i="6" s="1"/>
  <c r="J309" i="6"/>
  <c r="I309" i="6"/>
  <c r="T309" i="6" s="1"/>
  <c r="H309" i="6"/>
  <c r="S309" i="6" s="1"/>
  <c r="G309" i="6"/>
  <c r="F309" i="6"/>
  <c r="AB309" i="6" s="1"/>
  <c r="E309" i="6"/>
  <c r="P309" i="6" s="1"/>
  <c r="D309" i="6"/>
  <c r="AK309" i="6" s="1"/>
  <c r="C309" i="6"/>
  <c r="AT308" i="6"/>
  <c r="AO308" i="6"/>
  <c r="AN308" i="6"/>
  <c r="AJ308" i="6"/>
  <c r="AC308" i="6"/>
  <c r="S308" i="6"/>
  <c r="R308" i="6"/>
  <c r="Q308" i="6"/>
  <c r="M308" i="6"/>
  <c r="L308" i="6"/>
  <c r="K308" i="6"/>
  <c r="AG308" i="6" s="1"/>
  <c r="J308" i="6"/>
  <c r="I308" i="6"/>
  <c r="H308" i="6"/>
  <c r="AD308" i="6" s="1"/>
  <c r="G308" i="6"/>
  <c r="F308" i="6"/>
  <c r="AM308" i="6" s="1"/>
  <c r="E308" i="6"/>
  <c r="D308" i="6"/>
  <c r="C308" i="6"/>
  <c r="AP307" i="6"/>
  <c r="AO307" i="6"/>
  <c r="AJ307" i="6"/>
  <c r="AE307" i="6"/>
  <c r="Y307" i="6"/>
  <c r="S307" i="6"/>
  <c r="R307" i="6"/>
  <c r="M307" i="6"/>
  <c r="L307" i="6"/>
  <c r="K307" i="6"/>
  <c r="J307" i="6"/>
  <c r="AQ307" i="6" s="1"/>
  <c r="I307" i="6"/>
  <c r="T307" i="6" s="1"/>
  <c r="H307" i="6"/>
  <c r="AD307" i="6" s="1"/>
  <c r="G307" i="6"/>
  <c r="AC307" i="6" s="1"/>
  <c r="F307" i="6"/>
  <c r="E307" i="6"/>
  <c r="D307" i="6"/>
  <c r="C307" i="6"/>
  <c r="N307" i="6" s="1"/>
  <c r="AR306" i="6"/>
  <c r="AQ306" i="6"/>
  <c r="AO306" i="6"/>
  <c r="AJ306" i="6"/>
  <c r="AF306" i="6"/>
  <c r="Y306" i="6"/>
  <c r="U306" i="6"/>
  <c r="M306" i="6"/>
  <c r="AT306" i="6" s="1"/>
  <c r="L306" i="6"/>
  <c r="AH306" i="6" s="1"/>
  <c r="K306" i="6"/>
  <c r="V306" i="6" s="1"/>
  <c r="J306" i="6"/>
  <c r="I306" i="6"/>
  <c r="H306" i="6"/>
  <c r="S306" i="6" s="1"/>
  <c r="G306" i="6"/>
  <c r="F306" i="6"/>
  <c r="E306" i="6"/>
  <c r="P306" i="6" s="1"/>
  <c r="D306" i="6"/>
  <c r="C306" i="6"/>
  <c r="N306" i="6" s="1"/>
  <c r="AO305" i="6"/>
  <c r="AH305" i="6"/>
  <c r="AE305" i="6"/>
  <c r="AD305" i="6"/>
  <c r="Z305" i="6"/>
  <c r="V305" i="6"/>
  <c r="S305" i="6"/>
  <c r="M305" i="6"/>
  <c r="L305" i="6"/>
  <c r="K305" i="6"/>
  <c r="J305" i="6"/>
  <c r="AQ305" i="6" s="1"/>
  <c r="I305" i="6"/>
  <c r="H305" i="6"/>
  <c r="G305" i="6"/>
  <c r="F305" i="6"/>
  <c r="AM305" i="6" s="1"/>
  <c r="E305" i="6"/>
  <c r="AA305" i="6" s="1"/>
  <c r="D305" i="6"/>
  <c r="AK305" i="6" s="1"/>
  <c r="C305" i="6"/>
  <c r="N305" i="6" s="1"/>
  <c r="AJ304" i="6"/>
  <c r="AG304" i="6"/>
  <c r="AD304" i="6"/>
  <c r="Y304" i="6"/>
  <c r="V304" i="6"/>
  <c r="U304" i="6"/>
  <c r="M304" i="6"/>
  <c r="L304" i="6"/>
  <c r="W304" i="6" s="1"/>
  <c r="K304" i="6"/>
  <c r="AR304" i="6" s="1"/>
  <c r="J304" i="6"/>
  <c r="I304" i="6"/>
  <c r="H304" i="6"/>
  <c r="G304" i="6"/>
  <c r="AC304" i="6" s="1"/>
  <c r="F304" i="6"/>
  <c r="E304" i="6"/>
  <c r="P304" i="6" s="1"/>
  <c r="D304" i="6"/>
  <c r="AK304" i="6" s="1"/>
  <c r="C304" i="6"/>
  <c r="N304" i="6" s="1"/>
  <c r="AQ303" i="6"/>
  <c r="AL303" i="6"/>
  <c r="AI303" i="6"/>
  <c r="AH303" i="6"/>
  <c r="AA303" i="6"/>
  <c r="W303" i="6"/>
  <c r="V303" i="6"/>
  <c r="P303" i="6"/>
  <c r="O303" i="6"/>
  <c r="M303" i="6"/>
  <c r="L303" i="6"/>
  <c r="AS303" i="6" s="1"/>
  <c r="K303" i="6"/>
  <c r="J303" i="6"/>
  <c r="I303" i="6"/>
  <c r="T303" i="6" s="1"/>
  <c r="H303" i="6"/>
  <c r="G303" i="6"/>
  <c r="F303" i="6"/>
  <c r="E303" i="6"/>
  <c r="D303" i="6"/>
  <c r="C303" i="6"/>
  <c r="Y303" i="6" s="1"/>
  <c r="AS302" i="6"/>
  <c r="AR302" i="6"/>
  <c r="AH302" i="6"/>
  <c r="AG302" i="6"/>
  <c r="AB302" i="6"/>
  <c r="V302" i="6"/>
  <c r="S302" i="6"/>
  <c r="M302" i="6"/>
  <c r="AI302" i="6" s="1"/>
  <c r="L302" i="6"/>
  <c r="W302" i="6" s="1"/>
  <c r="K302" i="6"/>
  <c r="J302" i="6"/>
  <c r="AF302" i="6" s="1"/>
  <c r="I302" i="6"/>
  <c r="AP302" i="6" s="1"/>
  <c r="H302" i="6"/>
  <c r="G302" i="6"/>
  <c r="F302" i="6"/>
  <c r="Q302" i="6" s="1"/>
  <c r="E302" i="6"/>
  <c r="D302" i="6"/>
  <c r="C302" i="6"/>
  <c r="AL301" i="6"/>
  <c r="AG301" i="6"/>
  <c r="AF301" i="6"/>
  <c r="AB301" i="6"/>
  <c r="AA301" i="6"/>
  <c r="Z301" i="6"/>
  <c r="O301" i="6"/>
  <c r="M301" i="6"/>
  <c r="L301" i="6"/>
  <c r="K301" i="6"/>
  <c r="J301" i="6"/>
  <c r="U301" i="6" s="1"/>
  <c r="I301" i="6"/>
  <c r="H301" i="6"/>
  <c r="G301" i="6"/>
  <c r="F301" i="6"/>
  <c r="Q301" i="6" s="1"/>
  <c r="E301" i="6"/>
  <c r="P301" i="6" s="1"/>
  <c r="D301" i="6"/>
  <c r="AK301" i="6" s="1"/>
  <c r="C301" i="6"/>
  <c r="AJ301" i="6" s="1"/>
  <c r="AR300" i="6"/>
  <c r="AJ300" i="6"/>
  <c r="AG300" i="6"/>
  <c r="AF300" i="6"/>
  <c r="AE300" i="6"/>
  <c r="V300" i="6"/>
  <c r="U300" i="6"/>
  <c r="T300" i="6"/>
  <c r="S300" i="6"/>
  <c r="N300" i="6"/>
  <c r="M300" i="6"/>
  <c r="L300" i="6"/>
  <c r="W300" i="6" s="1"/>
  <c r="K300" i="6"/>
  <c r="J300" i="6"/>
  <c r="AQ300" i="6" s="1"/>
  <c r="I300" i="6"/>
  <c r="AP300" i="6" s="1"/>
  <c r="H300" i="6"/>
  <c r="G300" i="6"/>
  <c r="F300" i="6"/>
  <c r="AM300" i="6" s="1"/>
  <c r="E300" i="6"/>
  <c r="D300" i="6"/>
  <c r="C300" i="6"/>
  <c r="Y300" i="6" s="1"/>
  <c r="AR299" i="6"/>
  <c r="AQ299" i="6"/>
  <c r="AE299" i="6"/>
  <c r="AD299" i="6"/>
  <c r="Y299" i="6"/>
  <c r="T299" i="6"/>
  <c r="M299" i="6"/>
  <c r="L299" i="6"/>
  <c r="AS299" i="6" s="1"/>
  <c r="K299" i="6"/>
  <c r="AG299" i="6" s="1"/>
  <c r="J299" i="6"/>
  <c r="U299" i="6" s="1"/>
  <c r="I299" i="6"/>
  <c r="AP299" i="6" s="1"/>
  <c r="H299" i="6"/>
  <c r="G299" i="6"/>
  <c r="F299" i="6"/>
  <c r="Q299" i="6" s="1"/>
  <c r="E299" i="6"/>
  <c r="AA299" i="6" s="1"/>
  <c r="D299" i="6"/>
  <c r="O299" i="6" s="1"/>
  <c r="C299" i="6"/>
  <c r="AJ299" i="6" s="1"/>
  <c r="AR298" i="6"/>
  <c r="AQ298" i="6"/>
  <c r="AM298" i="6"/>
  <c r="AG298" i="6"/>
  <c r="AB298" i="6"/>
  <c r="Z298" i="6"/>
  <c r="V298" i="6"/>
  <c r="U298" i="6"/>
  <c r="P298" i="6"/>
  <c r="M298" i="6"/>
  <c r="L298" i="6"/>
  <c r="W298" i="6" s="1"/>
  <c r="K298" i="6"/>
  <c r="J298" i="6"/>
  <c r="AF298" i="6" s="1"/>
  <c r="I298" i="6"/>
  <c r="H298" i="6"/>
  <c r="G298" i="6"/>
  <c r="F298" i="6"/>
  <c r="Q298" i="6" s="1"/>
  <c r="E298" i="6"/>
  <c r="AL298" i="6" s="1"/>
  <c r="D298" i="6"/>
  <c r="O298" i="6" s="1"/>
  <c r="C298" i="6"/>
  <c r="AS297" i="6"/>
  <c r="AR297" i="6"/>
  <c r="AQ297" i="6"/>
  <c r="AH297" i="6"/>
  <c r="AB297" i="6"/>
  <c r="V297" i="6"/>
  <c r="R297" i="6"/>
  <c r="P297" i="6"/>
  <c r="M297" i="6"/>
  <c r="L297" i="6"/>
  <c r="W297" i="6" s="1"/>
  <c r="K297" i="6"/>
  <c r="AG297" i="6" s="1"/>
  <c r="J297" i="6"/>
  <c r="U297" i="6" s="1"/>
  <c r="I297" i="6"/>
  <c r="H297" i="6"/>
  <c r="AO297" i="6" s="1"/>
  <c r="G297" i="6"/>
  <c r="AC297" i="6" s="1"/>
  <c r="F297" i="6"/>
  <c r="Q297" i="6" s="1"/>
  <c r="E297" i="6"/>
  <c r="AL297" i="6" s="1"/>
  <c r="D297" i="6"/>
  <c r="Z297" i="6" s="1"/>
  <c r="C297" i="6"/>
  <c r="AL296" i="6"/>
  <c r="AF296" i="6"/>
  <c r="AB296" i="6"/>
  <c r="AA296" i="6"/>
  <c r="Z296" i="6"/>
  <c r="Y296" i="6"/>
  <c r="P296" i="6"/>
  <c r="M296" i="6"/>
  <c r="AI296" i="6" s="1"/>
  <c r="L296" i="6"/>
  <c r="W296" i="6" s="1"/>
  <c r="K296" i="6"/>
  <c r="J296" i="6"/>
  <c r="I296" i="6"/>
  <c r="H296" i="6"/>
  <c r="S296" i="6" s="1"/>
  <c r="G296" i="6"/>
  <c r="F296" i="6"/>
  <c r="E296" i="6"/>
  <c r="D296" i="6"/>
  <c r="O296" i="6" s="1"/>
  <c r="C296" i="6"/>
  <c r="AJ296" i="6" s="1"/>
  <c r="AR295" i="6"/>
  <c r="AQ295" i="6"/>
  <c r="AN295" i="6"/>
  <c r="AL295" i="6"/>
  <c r="AH295" i="6"/>
  <c r="AG295" i="6"/>
  <c r="AA295" i="6"/>
  <c r="V295" i="6"/>
  <c r="S295" i="6"/>
  <c r="P295" i="6"/>
  <c r="O295" i="6"/>
  <c r="M295" i="6"/>
  <c r="L295" i="6"/>
  <c r="W295" i="6" s="1"/>
  <c r="K295" i="6"/>
  <c r="J295" i="6"/>
  <c r="U295" i="6" s="1"/>
  <c r="I295" i="6"/>
  <c r="H295" i="6"/>
  <c r="AO295" i="6" s="1"/>
  <c r="G295" i="6"/>
  <c r="AC295" i="6" s="1"/>
  <c r="F295" i="6"/>
  <c r="Q295" i="6" s="1"/>
  <c r="E295" i="6"/>
  <c r="D295" i="6"/>
  <c r="Z295" i="6" s="1"/>
  <c r="C295" i="6"/>
  <c r="AJ294" i="6"/>
  <c r="AG294" i="6"/>
  <c r="Y294" i="6"/>
  <c r="X294" i="6"/>
  <c r="V294" i="6"/>
  <c r="N294" i="6"/>
  <c r="M294" i="6"/>
  <c r="AI294" i="6" s="1"/>
  <c r="L294" i="6"/>
  <c r="K294" i="6"/>
  <c r="AR294" i="6" s="1"/>
  <c r="J294" i="6"/>
  <c r="I294" i="6"/>
  <c r="AP294" i="6" s="1"/>
  <c r="H294" i="6"/>
  <c r="S294" i="6" s="1"/>
  <c r="G294" i="6"/>
  <c r="F294" i="6"/>
  <c r="E294" i="6"/>
  <c r="D294" i="6"/>
  <c r="C294" i="6"/>
  <c r="AR293" i="6"/>
  <c r="AP293" i="6"/>
  <c r="AL293" i="6"/>
  <c r="AD293" i="6"/>
  <c r="AA293" i="6"/>
  <c r="S293" i="6"/>
  <c r="P293" i="6"/>
  <c r="N293" i="6"/>
  <c r="M293" i="6"/>
  <c r="L293" i="6"/>
  <c r="K293" i="6"/>
  <c r="J293" i="6"/>
  <c r="I293" i="6"/>
  <c r="T293" i="6" s="1"/>
  <c r="H293" i="6"/>
  <c r="AO293" i="6" s="1"/>
  <c r="G293" i="6"/>
  <c r="AC293" i="6" s="1"/>
  <c r="F293" i="6"/>
  <c r="Q293" i="6" s="1"/>
  <c r="E293" i="6"/>
  <c r="D293" i="6"/>
  <c r="C293" i="6"/>
  <c r="AJ293" i="6" s="1"/>
  <c r="AT292" i="6"/>
  <c r="AR292" i="6"/>
  <c r="AQ292" i="6"/>
  <c r="AL292" i="6"/>
  <c r="AH292" i="6"/>
  <c r="Y292" i="6"/>
  <c r="X292" i="6"/>
  <c r="V292" i="6"/>
  <c r="U292" i="6"/>
  <c r="P292" i="6"/>
  <c r="N292" i="6"/>
  <c r="M292" i="6"/>
  <c r="AI292" i="6" s="1"/>
  <c r="L292" i="6"/>
  <c r="W292" i="6" s="1"/>
  <c r="K292" i="6"/>
  <c r="AG292" i="6" s="1"/>
  <c r="J292" i="6"/>
  <c r="AF292" i="6" s="1"/>
  <c r="I292" i="6"/>
  <c r="AP292" i="6" s="1"/>
  <c r="H292" i="6"/>
  <c r="S292" i="6" s="1"/>
  <c r="G292" i="6"/>
  <c r="F292" i="6"/>
  <c r="E292" i="6"/>
  <c r="AA292" i="6" s="1"/>
  <c r="D292" i="6"/>
  <c r="C292" i="6"/>
  <c r="AJ292" i="6" s="1"/>
  <c r="AS291" i="6"/>
  <c r="AN291" i="6"/>
  <c r="AG291" i="6"/>
  <c r="AE291" i="6"/>
  <c r="AA291" i="6"/>
  <c r="Z291" i="6"/>
  <c r="T291" i="6"/>
  <c r="R291" i="6"/>
  <c r="N291" i="6"/>
  <c r="M291" i="6"/>
  <c r="L291" i="6"/>
  <c r="K291" i="6"/>
  <c r="J291" i="6"/>
  <c r="I291" i="6"/>
  <c r="AP291" i="6" s="1"/>
  <c r="H291" i="6"/>
  <c r="AO291" i="6" s="1"/>
  <c r="G291" i="6"/>
  <c r="AC291" i="6" s="1"/>
  <c r="F291" i="6"/>
  <c r="E291" i="6"/>
  <c r="P291" i="6" s="1"/>
  <c r="D291" i="6"/>
  <c r="AK291" i="6" s="1"/>
  <c r="C291" i="6"/>
  <c r="AS290" i="6"/>
  <c r="AR290" i="6"/>
  <c r="AM290" i="6"/>
  <c r="AL290" i="6"/>
  <c r="AJ290" i="6"/>
  <c r="AH290" i="6"/>
  <c r="AB290" i="6"/>
  <c r="AA290" i="6"/>
  <c r="Z290" i="6"/>
  <c r="V290" i="6"/>
  <c r="P290" i="6"/>
  <c r="N290" i="6"/>
  <c r="M290" i="6"/>
  <c r="L290" i="6"/>
  <c r="W290" i="6" s="1"/>
  <c r="K290" i="6"/>
  <c r="AG290" i="6" s="1"/>
  <c r="J290" i="6"/>
  <c r="AQ290" i="6" s="1"/>
  <c r="I290" i="6"/>
  <c r="H290" i="6"/>
  <c r="S290" i="6" s="1"/>
  <c r="G290" i="6"/>
  <c r="F290" i="6"/>
  <c r="Q290" i="6" s="1"/>
  <c r="E290" i="6"/>
  <c r="D290" i="6"/>
  <c r="O290" i="6" s="1"/>
  <c r="C290" i="6"/>
  <c r="Y290" i="6" s="1"/>
  <c r="AT289" i="6"/>
  <c r="AN289" i="6"/>
  <c r="AM289" i="6"/>
  <c r="AL289" i="6"/>
  <c r="AH289" i="6"/>
  <c r="AB289" i="6"/>
  <c r="V289" i="6"/>
  <c r="T289" i="6"/>
  <c r="P289" i="6"/>
  <c r="M289" i="6"/>
  <c r="L289" i="6"/>
  <c r="W289" i="6" s="1"/>
  <c r="K289" i="6"/>
  <c r="J289" i="6"/>
  <c r="U289" i="6" s="1"/>
  <c r="I289" i="6"/>
  <c r="AP289" i="6" s="1"/>
  <c r="H289" i="6"/>
  <c r="AO289" i="6" s="1"/>
  <c r="G289" i="6"/>
  <c r="AC289" i="6" s="1"/>
  <c r="F289" i="6"/>
  <c r="Q289" i="6" s="1"/>
  <c r="E289" i="6"/>
  <c r="AA289" i="6" s="1"/>
  <c r="D289" i="6"/>
  <c r="C289" i="6"/>
  <c r="AN288" i="6"/>
  <c r="AM288" i="6"/>
  <c r="Y288" i="6"/>
  <c r="V288" i="6"/>
  <c r="U288" i="6"/>
  <c r="N288" i="6"/>
  <c r="M288" i="6"/>
  <c r="L288" i="6"/>
  <c r="W288" i="6" s="1"/>
  <c r="K288" i="6"/>
  <c r="AG288" i="6" s="1"/>
  <c r="J288" i="6"/>
  <c r="AF288" i="6" s="1"/>
  <c r="I288" i="6"/>
  <c r="H288" i="6"/>
  <c r="G288" i="6"/>
  <c r="F288" i="6"/>
  <c r="E288" i="6"/>
  <c r="D288" i="6"/>
  <c r="C288" i="6"/>
  <c r="AJ288" i="6" s="1"/>
  <c r="AT287" i="6"/>
  <c r="AS287" i="6"/>
  <c r="AR287" i="6"/>
  <c r="AQ287" i="6"/>
  <c r="AK287" i="6"/>
  <c r="AH287" i="6"/>
  <c r="AG287" i="6"/>
  <c r="AE287" i="6"/>
  <c r="AA287" i="6"/>
  <c r="Z287" i="6"/>
  <c r="Y287" i="6"/>
  <c r="V287" i="6"/>
  <c r="T287" i="6"/>
  <c r="N287" i="6"/>
  <c r="M287" i="6"/>
  <c r="L287" i="6"/>
  <c r="W287" i="6" s="1"/>
  <c r="K287" i="6"/>
  <c r="J287" i="6"/>
  <c r="U287" i="6" s="1"/>
  <c r="I287" i="6"/>
  <c r="AP287" i="6" s="1"/>
  <c r="H287" i="6"/>
  <c r="G287" i="6"/>
  <c r="F287" i="6"/>
  <c r="E287" i="6"/>
  <c r="P287" i="6" s="1"/>
  <c r="D287" i="6"/>
  <c r="O287" i="6" s="1"/>
  <c r="C287" i="6"/>
  <c r="AJ287" i="6" s="1"/>
  <c r="AR286" i="6"/>
  <c r="V286" i="6"/>
  <c r="M286" i="6"/>
  <c r="L286" i="6"/>
  <c r="W286" i="6" s="1"/>
  <c r="K286" i="6"/>
  <c r="AG286" i="6" s="1"/>
  <c r="J286" i="6"/>
  <c r="AQ286" i="6" s="1"/>
  <c r="I286" i="6"/>
  <c r="AE286" i="6" s="1"/>
  <c r="H286" i="6"/>
  <c r="S286" i="6" s="1"/>
  <c r="G286" i="6"/>
  <c r="F286" i="6"/>
  <c r="E286" i="6"/>
  <c r="D286" i="6"/>
  <c r="O286" i="6" s="1"/>
  <c r="C286" i="6"/>
  <c r="Y286" i="6" s="1"/>
  <c r="AP285" i="6"/>
  <c r="AH285" i="6"/>
  <c r="AG285" i="6"/>
  <c r="V285" i="6"/>
  <c r="T285" i="6"/>
  <c r="S285" i="6"/>
  <c r="M285" i="6"/>
  <c r="L285" i="6"/>
  <c r="W285" i="6" s="1"/>
  <c r="K285" i="6"/>
  <c r="AR285" i="6" s="1"/>
  <c r="J285" i="6"/>
  <c r="U285" i="6" s="1"/>
  <c r="I285" i="6"/>
  <c r="AE285" i="6" s="1"/>
  <c r="H285" i="6"/>
  <c r="AO285" i="6" s="1"/>
  <c r="G285" i="6"/>
  <c r="AC285" i="6" s="1"/>
  <c r="F285" i="6"/>
  <c r="Q285" i="6" s="1"/>
  <c r="E285" i="6"/>
  <c r="AL285" i="6" s="1"/>
  <c r="D285" i="6"/>
  <c r="C285" i="6"/>
  <c r="AR284" i="6"/>
  <c r="AJ284" i="6"/>
  <c r="Y284" i="6"/>
  <c r="V284" i="6"/>
  <c r="M284" i="6"/>
  <c r="L284" i="6"/>
  <c r="W284" i="6" s="1"/>
  <c r="K284" i="6"/>
  <c r="AG284" i="6" s="1"/>
  <c r="J284" i="6"/>
  <c r="AQ284" i="6" s="1"/>
  <c r="I284" i="6"/>
  <c r="AP284" i="6" s="1"/>
  <c r="H284" i="6"/>
  <c r="S284" i="6" s="1"/>
  <c r="G284" i="6"/>
  <c r="AN284" i="6" s="1"/>
  <c r="F284" i="6"/>
  <c r="AB284" i="6" s="1"/>
  <c r="E284" i="6"/>
  <c r="D284" i="6"/>
  <c r="C284" i="6"/>
  <c r="N284" i="6" s="1"/>
  <c r="AN283" i="6"/>
  <c r="AM283" i="6"/>
  <c r="AL283" i="6"/>
  <c r="AK283" i="6"/>
  <c r="AH283" i="6"/>
  <c r="AF283" i="6"/>
  <c r="AB283" i="6"/>
  <c r="AA283" i="6"/>
  <c r="P283" i="6"/>
  <c r="O283" i="6"/>
  <c r="M283" i="6"/>
  <c r="AT283" i="6" s="1"/>
  <c r="L283" i="6"/>
  <c r="K283" i="6"/>
  <c r="J283" i="6"/>
  <c r="U283" i="6" s="1"/>
  <c r="I283" i="6"/>
  <c r="H283" i="6"/>
  <c r="AO283" i="6" s="1"/>
  <c r="G283" i="6"/>
  <c r="AC283" i="6" s="1"/>
  <c r="F283" i="6"/>
  <c r="Q283" i="6" s="1"/>
  <c r="E283" i="6"/>
  <c r="D283" i="6"/>
  <c r="Z283" i="6" s="1"/>
  <c r="C283" i="6"/>
  <c r="AR282" i="6"/>
  <c r="AN282" i="6"/>
  <c r="AM282" i="6"/>
  <c r="AL282" i="6"/>
  <c r="AK282" i="6"/>
  <c r="AJ282" i="6"/>
  <c r="AG282" i="6"/>
  <c r="Z282" i="6"/>
  <c r="U282" i="6"/>
  <c r="P282" i="6"/>
  <c r="N282" i="6"/>
  <c r="M282" i="6"/>
  <c r="L282" i="6"/>
  <c r="W282" i="6" s="1"/>
  <c r="K282" i="6"/>
  <c r="V282" i="6" s="1"/>
  <c r="J282" i="6"/>
  <c r="AF282" i="6" s="1"/>
  <c r="I282" i="6"/>
  <c r="H282" i="6"/>
  <c r="G282" i="6"/>
  <c r="F282" i="6"/>
  <c r="E282" i="6"/>
  <c r="AA282" i="6" s="1"/>
  <c r="D282" i="6"/>
  <c r="O282" i="6" s="1"/>
  <c r="C282" i="6"/>
  <c r="Y282" i="6" s="1"/>
  <c r="AT281" i="6"/>
  <c r="AR281" i="6"/>
  <c r="AL281" i="6"/>
  <c r="AK281" i="6"/>
  <c r="Z281" i="6"/>
  <c r="Y281" i="6"/>
  <c r="V281" i="6"/>
  <c r="T281" i="6"/>
  <c r="N281" i="6"/>
  <c r="M281" i="6"/>
  <c r="L281" i="6"/>
  <c r="K281" i="6"/>
  <c r="AG281" i="6" s="1"/>
  <c r="J281" i="6"/>
  <c r="I281" i="6"/>
  <c r="AP281" i="6" s="1"/>
  <c r="H281" i="6"/>
  <c r="G281" i="6"/>
  <c r="F281" i="6"/>
  <c r="E281" i="6"/>
  <c r="P281" i="6" s="1"/>
  <c r="D281" i="6"/>
  <c r="O281" i="6" s="1"/>
  <c r="C281" i="6"/>
  <c r="AJ281" i="6" s="1"/>
  <c r="AR280" i="6"/>
  <c r="AJ280" i="6"/>
  <c r="V280" i="6"/>
  <c r="U280" i="6"/>
  <c r="T280" i="6"/>
  <c r="N280" i="6"/>
  <c r="M280" i="6"/>
  <c r="L280" i="6"/>
  <c r="K280" i="6"/>
  <c r="AG280" i="6" s="1"/>
  <c r="J280" i="6"/>
  <c r="AQ280" i="6" s="1"/>
  <c r="I280" i="6"/>
  <c r="AP280" i="6" s="1"/>
  <c r="H280" i="6"/>
  <c r="S280" i="6" s="1"/>
  <c r="G280" i="6"/>
  <c r="F280" i="6"/>
  <c r="E280" i="6"/>
  <c r="D280" i="6"/>
  <c r="O280" i="6" s="1"/>
  <c r="C280" i="6"/>
  <c r="Y280" i="6" s="1"/>
  <c r="AR279" i="6"/>
  <c r="AP279" i="6"/>
  <c r="T279" i="6"/>
  <c r="S279" i="6"/>
  <c r="P279" i="6"/>
  <c r="M279" i="6"/>
  <c r="L279" i="6"/>
  <c r="K279" i="6"/>
  <c r="J279" i="6"/>
  <c r="U279" i="6" s="1"/>
  <c r="I279" i="6"/>
  <c r="AE279" i="6" s="1"/>
  <c r="H279" i="6"/>
  <c r="AO279" i="6" s="1"/>
  <c r="G279" i="6"/>
  <c r="AC279" i="6" s="1"/>
  <c r="F279" i="6"/>
  <c r="Q279" i="6" s="1"/>
  <c r="E279" i="6"/>
  <c r="D279" i="6"/>
  <c r="C279" i="6"/>
  <c r="AR278" i="6"/>
  <c r="AN278" i="6"/>
  <c r="AM278" i="6"/>
  <c r="AJ278" i="6"/>
  <c r="Y278" i="6"/>
  <c r="V278" i="6"/>
  <c r="S278" i="6"/>
  <c r="N278" i="6"/>
  <c r="M278" i="6"/>
  <c r="L278" i="6"/>
  <c r="W278" i="6" s="1"/>
  <c r="K278" i="6"/>
  <c r="AG278" i="6" s="1"/>
  <c r="J278" i="6"/>
  <c r="AQ278" i="6" s="1"/>
  <c r="I278" i="6"/>
  <c r="AP278" i="6" s="1"/>
  <c r="H278" i="6"/>
  <c r="G278" i="6"/>
  <c r="F278" i="6"/>
  <c r="E278" i="6"/>
  <c r="D278" i="6"/>
  <c r="C278" i="6"/>
  <c r="AT277" i="6"/>
  <c r="AS277" i="6"/>
  <c r="AN277" i="6"/>
  <c r="AM277" i="6"/>
  <c r="AL277" i="6"/>
  <c r="AH277" i="6"/>
  <c r="AG277" i="6"/>
  <c r="AE277" i="6"/>
  <c r="AB277" i="6"/>
  <c r="AA277" i="6"/>
  <c r="T277" i="6"/>
  <c r="P277" i="6"/>
  <c r="O277" i="6"/>
  <c r="M277" i="6"/>
  <c r="L277" i="6"/>
  <c r="W277" i="6" s="1"/>
  <c r="K277" i="6"/>
  <c r="J277" i="6"/>
  <c r="U277" i="6" s="1"/>
  <c r="I277" i="6"/>
  <c r="AP277" i="6" s="1"/>
  <c r="H277" i="6"/>
  <c r="AO277" i="6" s="1"/>
  <c r="G277" i="6"/>
  <c r="AC277" i="6" s="1"/>
  <c r="F277" i="6"/>
  <c r="Q277" i="6" s="1"/>
  <c r="E277" i="6"/>
  <c r="D277" i="6"/>
  <c r="C277" i="6"/>
  <c r="AR276" i="6"/>
  <c r="AG276" i="6"/>
  <c r="AB276" i="6"/>
  <c r="X276" i="6"/>
  <c r="U276" i="6"/>
  <c r="S276" i="6"/>
  <c r="Q276" i="6"/>
  <c r="M276" i="6"/>
  <c r="AI276" i="6" s="1"/>
  <c r="L276" i="6"/>
  <c r="W276" i="6" s="1"/>
  <c r="K276" i="6"/>
  <c r="V276" i="6" s="1"/>
  <c r="J276" i="6"/>
  <c r="AF276" i="6" s="1"/>
  <c r="I276" i="6"/>
  <c r="H276" i="6"/>
  <c r="G276" i="6"/>
  <c r="AN276" i="6" s="1"/>
  <c r="F276" i="6"/>
  <c r="AM276" i="6" s="1"/>
  <c r="E276" i="6"/>
  <c r="D276" i="6"/>
  <c r="C276" i="6"/>
  <c r="AT275" i="6"/>
  <c r="AH275" i="6"/>
  <c r="AE275" i="6"/>
  <c r="AD275" i="6"/>
  <c r="AA275" i="6"/>
  <c r="Z275" i="6"/>
  <c r="W275" i="6"/>
  <c r="M275" i="6"/>
  <c r="X275" i="6" s="1"/>
  <c r="L275" i="6"/>
  <c r="AS275" i="6" s="1"/>
  <c r="K275" i="6"/>
  <c r="J275" i="6"/>
  <c r="I275" i="6"/>
  <c r="H275" i="6"/>
  <c r="AO275" i="6" s="1"/>
  <c r="G275" i="6"/>
  <c r="F275" i="6"/>
  <c r="E275" i="6"/>
  <c r="D275" i="6"/>
  <c r="C275" i="6"/>
  <c r="AM274" i="6"/>
  <c r="AL274" i="6"/>
  <c r="AJ274" i="6"/>
  <c r="AH274" i="6"/>
  <c r="AE274" i="6"/>
  <c r="AB274" i="6"/>
  <c r="Z274" i="6"/>
  <c r="Q274" i="6"/>
  <c r="M274" i="6"/>
  <c r="AI274" i="6" s="1"/>
  <c r="L274" i="6"/>
  <c r="K274" i="6"/>
  <c r="J274" i="6"/>
  <c r="AF274" i="6" s="1"/>
  <c r="I274" i="6"/>
  <c r="H274" i="6"/>
  <c r="G274" i="6"/>
  <c r="F274" i="6"/>
  <c r="E274" i="6"/>
  <c r="AA274" i="6" s="1"/>
  <c r="D274" i="6"/>
  <c r="O274" i="6" s="1"/>
  <c r="C274" i="6"/>
  <c r="Y274" i="6" s="1"/>
  <c r="AL273" i="6"/>
  <c r="AI273" i="6"/>
  <c r="AH273" i="6"/>
  <c r="AE273" i="6"/>
  <c r="W273" i="6"/>
  <c r="U273" i="6"/>
  <c r="T273" i="6"/>
  <c r="N273" i="6"/>
  <c r="M273" i="6"/>
  <c r="X273" i="6" s="1"/>
  <c r="L273" i="6"/>
  <c r="AS273" i="6" s="1"/>
  <c r="K273" i="6"/>
  <c r="J273" i="6"/>
  <c r="I273" i="6"/>
  <c r="AP273" i="6" s="1"/>
  <c r="H273" i="6"/>
  <c r="G273" i="6"/>
  <c r="F273" i="6"/>
  <c r="Q273" i="6" s="1"/>
  <c r="E273" i="6"/>
  <c r="AA273" i="6" s="1"/>
  <c r="D273" i="6"/>
  <c r="O273" i="6" s="1"/>
  <c r="C273" i="6"/>
  <c r="AR272" i="6"/>
  <c r="AQ272" i="6"/>
  <c r="AM272" i="6"/>
  <c r="AK272" i="6"/>
  <c r="AB272" i="6"/>
  <c r="Z272" i="6"/>
  <c r="Y272" i="6"/>
  <c r="V272" i="6"/>
  <c r="O272" i="6"/>
  <c r="M272" i="6"/>
  <c r="L272" i="6"/>
  <c r="W272" i="6" s="1"/>
  <c r="K272" i="6"/>
  <c r="AG272" i="6" s="1"/>
  <c r="J272" i="6"/>
  <c r="U272" i="6" s="1"/>
  <c r="I272" i="6"/>
  <c r="H272" i="6"/>
  <c r="G272" i="6"/>
  <c r="R272" i="6" s="1"/>
  <c r="F272" i="6"/>
  <c r="Q272" i="6" s="1"/>
  <c r="E272" i="6"/>
  <c r="P272" i="6" s="1"/>
  <c r="D272" i="6"/>
  <c r="C272" i="6"/>
  <c r="N272" i="6" s="1"/>
  <c r="AR271" i="6"/>
  <c r="AI271" i="6"/>
  <c r="AE271" i="6"/>
  <c r="AA271" i="6"/>
  <c r="Z271" i="6"/>
  <c r="M271" i="6"/>
  <c r="X271" i="6" s="1"/>
  <c r="L271" i="6"/>
  <c r="K271" i="6"/>
  <c r="J271" i="6"/>
  <c r="I271" i="6"/>
  <c r="AP271" i="6" s="1"/>
  <c r="H271" i="6"/>
  <c r="AO271" i="6" s="1"/>
  <c r="G271" i="6"/>
  <c r="AC271" i="6" s="1"/>
  <c r="F271" i="6"/>
  <c r="Q271" i="6" s="1"/>
  <c r="E271" i="6"/>
  <c r="AL271" i="6" s="1"/>
  <c r="D271" i="6"/>
  <c r="O271" i="6" s="1"/>
  <c r="C271" i="6"/>
  <c r="AM270" i="6"/>
  <c r="AK270" i="6"/>
  <c r="AJ270" i="6"/>
  <c r="AF270" i="6"/>
  <c r="AB270" i="6"/>
  <c r="AA270" i="6"/>
  <c r="Y270" i="6"/>
  <c r="Q270" i="6"/>
  <c r="N270" i="6"/>
  <c r="M270" i="6"/>
  <c r="AI270" i="6" s="1"/>
  <c r="L270" i="6"/>
  <c r="AH270" i="6" s="1"/>
  <c r="K270" i="6"/>
  <c r="J270" i="6"/>
  <c r="I270" i="6"/>
  <c r="AP270" i="6" s="1"/>
  <c r="H270" i="6"/>
  <c r="AD270" i="6" s="1"/>
  <c r="G270" i="6"/>
  <c r="R270" i="6" s="1"/>
  <c r="F270" i="6"/>
  <c r="E270" i="6"/>
  <c r="P270" i="6" s="1"/>
  <c r="D270" i="6"/>
  <c r="Z270" i="6" s="1"/>
  <c r="C270" i="6"/>
  <c r="AR269" i="6"/>
  <c r="AN269" i="6"/>
  <c r="AL269" i="6"/>
  <c r="AI269" i="6"/>
  <c r="AB269" i="6"/>
  <c r="AA269" i="6"/>
  <c r="P269" i="6"/>
  <c r="O269" i="6"/>
  <c r="M269" i="6"/>
  <c r="L269" i="6"/>
  <c r="K269" i="6"/>
  <c r="AG269" i="6" s="1"/>
  <c r="J269" i="6"/>
  <c r="U269" i="6" s="1"/>
  <c r="I269" i="6"/>
  <c r="T269" i="6" s="1"/>
  <c r="H269" i="6"/>
  <c r="G269" i="6"/>
  <c r="AC269" i="6" s="1"/>
  <c r="F269" i="6"/>
  <c r="Q269" i="6" s="1"/>
  <c r="E269" i="6"/>
  <c r="D269" i="6"/>
  <c r="Z269" i="6" s="1"/>
  <c r="C269" i="6"/>
  <c r="AJ269" i="6" s="1"/>
  <c r="AS268" i="6"/>
  <c r="AR268" i="6"/>
  <c r="AM268" i="6"/>
  <c r="AG268" i="6"/>
  <c r="AE268" i="6"/>
  <c r="AC268" i="6"/>
  <c r="AB268" i="6"/>
  <c r="V268" i="6"/>
  <c r="Q268" i="6"/>
  <c r="P268" i="6"/>
  <c r="M268" i="6"/>
  <c r="L268" i="6"/>
  <c r="W268" i="6" s="1"/>
  <c r="K268" i="6"/>
  <c r="J268" i="6"/>
  <c r="U268" i="6" s="1"/>
  <c r="I268" i="6"/>
  <c r="AP268" i="6" s="1"/>
  <c r="H268" i="6"/>
  <c r="G268" i="6"/>
  <c r="R268" i="6" s="1"/>
  <c r="F268" i="6"/>
  <c r="E268" i="6"/>
  <c r="AL268" i="6" s="1"/>
  <c r="D268" i="6"/>
  <c r="AK268" i="6" s="1"/>
  <c r="C268" i="6"/>
  <c r="AJ268" i="6" s="1"/>
  <c r="AS267" i="6"/>
  <c r="AN267" i="6"/>
  <c r="AM267" i="6"/>
  <c r="AH267" i="6"/>
  <c r="AB267" i="6"/>
  <c r="S267" i="6"/>
  <c r="R267" i="6"/>
  <c r="M267" i="6"/>
  <c r="L267" i="6"/>
  <c r="W267" i="6" s="1"/>
  <c r="K267" i="6"/>
  <c r="J267" i="6"/>
  <c r="I267" i="6"/>
  <c r="H267" i="6"/>
  <c r="AO267" i="6" s="1"/>
  <c r="G267" i="6"/>
  <c r="AC267" i="6" s="1"/>
  <c r="F267" i="6"/>
  <c r="Q267" i="6" s="1"/>
  <c r="E267" i="6"/>
  <c r="D267" i="6"/>
  <c r="C267" i="6"/>
  <c r="AR266" i="6"/>
  <c r="AQ266" i="6"/>
  <c r="AO266" i="6"/>
  <c r="AN266" i="6"/>
  <c r="AG266" i="6"/>
  <c r="Z266" i="6"/>
  <c r="V266" i="6"/>
  <c r="T266" i="6"/>
  <c r="Q266" i="6"/>
  <c r="O266" i="6"/>
  <c r="M266" i="6"/>
  <c r="AI266" i="6" s="1"/>
  <c r="L266" i="6"/>
  <c r="K266" i="6"/>
  <c r="J266" i="6"/>
  <c r="I266" i="6"/>
  <c r="AP266" i="6" s="1"/>
  <c r="H266" i="6"/>
  <c r="AD266" i="6" s="1"/>
  <c r="G266" i="6"/>
  <c r="F266" i="6"/>
  <c r="E266" i="6"/>
  <c r="D266" i="6"/>
  <c r="AK266" i="6" s="1"/>
  <c r="C266" i="6"/>
  <c r="AS265" i="6"/>
  <c r="AR265" i="6"/>
  <c r="AH265" i="6"/>
  <c r="AG265" i="6"/>
  <c r="AE265" i="6"/>
  <c r="AB265" i="6"/>
  <c r="AA265" i="6"/>
  <c r="W265" i="6"/>
  <c r="U265" i="6"/>
  <c r="T265" i="6"/>
  <c r="P265" i="6"/>
  <c r="M265" i="6"/>
  <c r="AI265" i="6" s="1"/>
  <c r="L265" i="6"/>
  <c r="K265" i="6"/>
  <c r="V265" i="6" s="1"/>
  <c r="J265" i="6"/>
  <c r="AF265" i="6" s="1"/>
  <c r="I265" i="6"/>
  <c r="AP265" i="6" s="1"/>
  <c r="H265" i="6"/>
  <c r="G265" i="6"/>
  <c r="F265" i="6"/>
  <c r="Q265" i="6" s="1"/>
  <c r="E265" i="6"/>
  <c r="AL265" i="6" s="1"/>
  <c r="D265" i="6"/>
  <c r="C265" i="6"/>
  <c r="AT264" i="6"/>
  <c r="AK264" i="6"/>
  <c r="AH264" i="6"/>
  <c r="AG264" i="6"/>
  <c r="V264" i="6"/>
  <c r="M264" i="6"/>
  <c r="AI264" i="6" s="1"/>
  <c r="L264" i="6"/>
  <c r="W264" i="6" s="1"/>
  <c r="K264" i="6"/>
  <c r="AR264" i="6" s="1"/>
  <c r="J264" i="6"/>
  <c r="I264" i="6"/>
  <c r="H264" i="6"/>
  <c r="G264" i="6"/>
  <c r="R264" i="6" s="1"/>
  <c r="F264" i="6"/>
  <c r="E264" i="6"/>
  <c r="D264" i="6"/>
  <c r="Z264" i="6" s="1"/>
  <c r="C264" i="6"/>
  <c r="AK263" i="6"/>
  <c r="Z263" i="6"/>
  <c r="Y263" i="6"/>
  <c r="S263" i="6"/>
  <c r="M263" i="6"/>
  <c r="L263" i="6"/>
  <c r="K263" i="6"/>
  <c r="AR263" i="6" s="1"/>
  <c r="J263" i="6"/>
  <c r="I263" i="6"/>
  <c r="T263" i="6" s="1"/>
  <c r="H263" i="6"/>
  <c r="AO263" i="6" s="1"/>
  <c r="G263" i="6"/>
  <c r="F263" i="6"/>
  <c r="AM263" i="6" s="1"/>
  <c r="E263" i="6"/>
  <c r="D263" i="6"/>
  <c r="O263" i="6" s="1"/>
  <c r="C263" i="6"/>
  <c r="N263" i="6" s="1"/>
  <c r="AO262" i="6"/>
  <c r="AM262" i="6"/>
  <c r="AH262" i="6"/>
  <c r="AG262" i="6"/>
  <c r="S262" i="6"/>
  <c r="Q262" i="6"/>
  <c r="M262" i="6"/>
  <c r="L262" i="6"/>
  <c r="W262" i="6" s="1"/>
  <c r="K262" i="6"/>
  <c r="J262" i="6"/>
  <c r="I262" i="6"/>
  <c r="AP262" i="6" s="1"/>
  <c r="H262" i="6"/>
  <c r="AD262" i="6" s="1"/>
  <c r="G262" i="6"/>
  <c r="F262" i="6"/>
  <c r="AB262" i="6" s="1"/>
  <c r="E262" i="6"/>
  <c r="D262" i="6"/>
  <c r="C262" i="6"/>
  <c r="AS261" i="6"/>
  <c r="AQ261" i="6"/>
  <c r="AP261" i="6"/>
  <c r="AJ261" i="6"/>
  <c r="AF261" i="6"/>
  <c r="Y261" i="6"/>
  <c r="U261" i="6"/>
  <c r="T261" i="6"/>
  <c r="N261" i="6"/>
  <c r="M261" i="6"/>
  <c r="AT261" i="6" s="1"/>
  <c r="L261" i="6"/>
  <c r="K261" i="6"/>
  <c r="V261" i="6" s="1"/>
  <c r="J261" i="6"/>
  <c r="I261" i="6"/>
  <c r="AE261" i="6" s="1"/>
  <c r="H261" i="6"/>
  <c r="G261" i="6"/>
  <c r="F261" i="6"/>
  <c r="E261" i="6"/>
  <c r="D261" i="6"/>
  <c r="Z261" i="6" s="1"/>
  <c r="C261" i="6"/>
  <c r="AT260" i="6"/>
  <c r="AR260" i="6"/>
  <c r="AC260" i="6"/>
  <c r="AA260" i="6"/>
  <c r="X260" i="6"/>
  <c r="V260" i="6"/>
  <c r="T260" i="6"/>
  <c r="R260" i="6"/>
  <c r="M260" i="6"/>
  <c r="AI260" i="6" s="1"/>
  <c r="L260" i="6"/>
  <c r="K260" i="6"/>
  <c r="AG260" i="6" s="1"/>
  <c r="J260" i="6"/>
  <c r="I260" i="6"/>
  <c r="H260" i="6"/>
  <c r="S260" i="6" s="1"/>
  <c r="G260" i="6"/>
  <c r="AN260" i="6" s="1"/>
  <c r="F260" i="6"/>
  <c r="E260" i="6"/>
  <c r="AL260" i="6" s="1"/>
  <c r="D260" i="6"/>
  <c r="C260" i="6"/>
  <c r="N260" i="6" s="1"/>
  <c r="AK259" i="6"/>
  <c r="AH259" i="6"/>
  <c r="Z259" i="6"/>
  <c r="W259" i="6"/>
  <c r="N259" i="6"/>
  <c r="M259" i="6"/>
  <c r="AT259" i="6" s="1"/>
  <c r="L259" i="6"/>
  <c r="AS259" i="6" s="1"/>
  <c r="K259" i="6"/>
  <c r="V259" i="6" s="1"/>
  <c r="J259" i="6"/>
  <c r="AF259" i="6" s="1"/>
  <c r="I259" i="6"/>
  <c r="AP259" i="6" s="1"/>
  <c r="H259" i="6"/>
  <c r="G259" i="6"/>
  <c r="F259" i="6"/>
  <c r="E259" i="6"/>
  <c r="D259" i="6"/>
  <c r="O259" i="6" s="1"/>
  <c r="C259" i="6"/>
  <c r="AO258" i="6"/>
  <c r="AM258" i="6"/>
  <c r="AL258" i="6"/>
  <c r="AK258" i="6"/>
  <c r="AF258" i="6"/>
  <c r="AE258" i="6"/>
  <c r="AD258" i="6"/>
  <c r="S258" i="6"/>
  <c r="O258" i="6"/>
  <c r="M258" i="6"/>
  <c r="X258" i="6" s="1"/>
  <c r="L258" i="6"/>
  <c r="K258" i="6"/>
  <c r="J258" i="6"/>
  <c r="I258" i="6"/>
  <c r="H258" i="6"/>
  <c r="G258" i="6"/>
  <c r="F258" i="6"/>
  <c r="E258" i="6"/>
  <c r="P258" i="6" s="1"/>
  <c r="D258" i="6"/>
  <c r="Z258" i="6" s="1"/>
  <c r="C258" i="6"/>
  <c r="AS257" i="6"/>
  <c r="AR257" i="6"/>
  <c r="AL257" i="6"/>
  <c r="AJ257" i="6"/>
  <c r="V257" i="6"/>
  <c r="S257" i="6"/>
  <c r="P257" i="6"/>
  <c r="M257" i="6"/>
  <c r="L257" i="6"/>
  <c r="K257" i="6"/>
  <c r="AG257" i="6" s="1"/>
  <c r="J257" i="6"/>
  <c r="I257" i="6"/>
  <c r="H257" i="6"/>
  <c r="AO257" i="6" s="1"/>
  <c r="G257" i="6"/>
  <c r="AC257" i="6" s="1"/>
  <c r="F257" i="6"/>
  <c r="AB257" i="6" s="1"/>
  <c r="E257" i="6"/>
  <c r="AA257" i="6" s="1"/>
  <c r="D257" i="6"/>
  <c r="O257" i="6" s="1"/>
  <c r="C257" i="6"/>
  <c r="AS256" i="6"/>
  <c r="AR256" i="6"/>
  <c r="AP256" i="6"/>
  <c r="AL256" i="6"/>
  <c r="AA256" i="6"/>
  <c r="Y256" i="6"/>
  <c r="V256" i="6"/>
  <c r="T256" i="6"/>
  <c r="P256" i="6"/>
  <c r="N256" i="6"/>
  <c r="M256" i="6"/>
  <c r="L256" i="6"/>
  <c r="W256" i="6" s="1"/>
  <c r="K256" i="6"/>
  <c r="AG256" i="6" s="1"/>
  <c r="J256" i="6"/>
  <c r="U256" i="6" s="1"/>
  <c r="I256" i="6"/>
  <c r="AE256" i="6" s="1"/>
  <c r="H256" i="6"/>
  <c r="S256" i="6" s="1"/>
  <c r="G256" i="6"/>
  <c r="AC256" i="6" s="1"/>
  <c r="F256" i="6"/>
  <c r="AM256" i="6" s="1"/>
  <c r="E256" i="6"/>
  <c r="D256" i="6"/>
  <c r="Z256" i="6" s="1"/>
  <c r="C256" i="6"/>
  <c r="AJ256" i="6" s="1"/>
  <c r="AR255" i="6"/>
  <c r="Y255" i="6"/>
  <c r="X255" i="6"/>
  <c r="P255" i="6"/>
  <c r="M255" i="6"/>
  <c r="AT255" i="6" s="1"/>
  <c r="L255" i="6"/>
  <c r="K255" i="6"/>
  <c r="J255" i="6"/>
  <c r="I255" i="6"/>
  <c r="H255" i="6"/>
  <c r="AO255" i="6" s="1"/>
  <c r="G255" i="6"/>
  <c r="AC255" i="6" s="1"/>
  <c r="F255" i="6"/>
  <c r="E255" i="6"/>
  <c r="AL255" i="6" s="1"/>
  <c r="D255" i="6"/>
  <c r="C255" i="6"/>
  <c r="N255" i="6" s="1"/>
  <c r="AS254" i="6"/>
  <c r="AR254" i="6"/>
  <c r="AM254" i="6"/>
  <c r="AH254" i="6"/>
  <c r="AG254" i="6"/>
  <c r="AF254" i="6"/>
  <c r="AA254" i="6"/>
  <c r="V254" i="6"/>
  <c r="Q254" i="6"/>
  <c r="O254" i="6"/>
  <c r="N254" i="6"/>
  <c r="M254" i="6"/>
  <c r="L254" i="6"/>
  <c r="W254" i="6" s="1"/>
  <c r="K254" i="6"/>
  <c r="J254" i="6"/>
  <c r="AQ254" i="6" s="1"/>
  <c r="I254" i="6"/>
  <c r="T254" i="6" s="1"/>
  <c r="H254" i="6"/>
  <c r="G254" i="6"/>
  <c r="F254" i="6"/>
  <c r="AB254" i="6" s="1"/>
  <c r="E254" i="6"/>
  <c r="P254" i="6" s="1"/>
  <c r="D254" i="6"/>
  <c r="AK254" i="6" s="1"/>
  <c r="C254" i="6"/>
  <c r="AT253" i="6"/>
  <c r="AJ253" i="6"/>
  <c r="AI253" i="6"/>
  <c r="AH253" i="6"/>
  <c r="AG253" i="6"/>
  <c r="Y253" i="6"/>
  <c r="X253" i="6"/>
  <c r="W253" i="6"/>
  <c r="N253" i="6"/>
  <c r="M253" i="6"/>
  <c r="L253" i="6"/>
  <c r="AS253" i="6" s="1"/>
  <c r="K253" i="6"/>
  <c r="V253" i="6" s="1"/>
  <c r="J253" i="6"/>
  <c r="AQ253" i="6" s="1"/>
  <c r="I253" i="6"/>
  <c r="H253" i="6"/>
  <c r="G253" i="6"/>
  <c r="F253" i="6"/>
  <c r="E253" i="6"/>
  <c r="D253" i="6"/>
  <c r="AK253" i="6" s="1"/>
  <c r="C253" i="6"/>
  <c r="AN252" i="6"/>
  <c r="AJ252" i="6"/>
  <c r="AG252" i="6"/>
  <c r="AC252" i="6"/>
  <c r="M252" i="6"/>
  <c r="AI252" i="6" s="1"/>
  <c r="L252" i="6"/>
  <c r="K252" i="6"/>
  <c r="J252" i="6"/>
  <c r="AQ252" i="6" s="1"/>
  <c r="I252" i="6"/>
  <c r="H252" i="6"/>
  <c r="S252" i="6" s="1"/>
  <c r="G252" i="6"/>
  <c r="R252" i="6" s="1"/>
  <c r="F252" i="6"/>
  <c r="E252" i="6"/>
  <c r="D252" i="6"/>
  <c r="O252" i="6" s="1"/>
  <c r="C252" i="6"/>
  <c r="Y252" i="6" s="1"/>
  <c r="AP251" i="6"/>
  <c r="AN251" i="6"/>
  <c r="AM251" i="6"/>
  <c r="AL251" i="6"/>
  <c r="AF251" i="6"/>
  <c r="AE251" i="6"/>
  <c r="AB251" i="6"/>
  <c r="T251" i="6"/>
  <c r="S251" i="6"/>
  <c r="P251" i="6"/>
  <c r="M251" i="6"/>
  <c r="AT251" i="6" s="1"/>
  <c r="L251" i="6"/>
  <c r="K251" i="6"/>
  <c r="J251" i="6"/>
  <c r="I251" i="6"/>
  <c r="H251" i="6"/>
  <c r="AO251" i="6" s="1"/>
  <c r="G251" i="6"/>
  <c r="AC251" i="6" s="1"/>
  <c r="F251" i="6"/>
  <c r="Q251" i="6" s="1"/>
  <c r="E251" i="6"/>
  <c r="AA251" i="6" s="1"/>
  <c r="D251" i="6"/>
  <c r="C251" i="6"/>
  <c r="N251" i="6" s="1"/>
  <c r="AR250" i="6"/>
  <c r="AK250" i="6"/>
  <c r="Y250" i="6"/>
  <c r="V250" i="6"/>
  <c r="U250" i="6"/>
  <c r="M250" i="6"/>
  <c r="X250" i="6" s="1"/>
  <c r="L250" i="6"/>
  <c r="AH250" i="6" s="1"/>
  <c r="K250" i="6"/>
  <c r="AG250" i="6" s="1"/>
  <c r="J250" i="6"/>
  <c r="AF250" i="6" s="1"/>
  <c r="I250" i="6"/>
  <c r="H250" i="6"/>
  <c r="AD250" i="6" s="1"/>
  <c r="G250" i="6"/>
  <c r="R250" i="6" s="1"/>
  <c r="F250" i="6"/>
  <c r="E250" i="6"/>
  <c r="AL250" i="6" s="1"/>
  <c r="D250" i="6"/>
  <c r="O250" i="6" s="1"/>
  <c r="C250" i="6"/>
  <c r="N250" i="6" s="1"/>
  <c r="AT249" i="6"/>
  <c r="AR249" i="6"/>
  <c r="Y249" i="6"/>
  <c r="V249" i="6"/>
  <c r="N249" i="6"/>
  <c r="M249" i="6"/>
  <c r="L249" i="6"/>
  <c r="K249" i="6"/>
  <c r="AG249" i="6" s="1"/>
  <c r="J249" i="6"/>
  <c r="I249" i="6"/>
  <c r="H249" i="6"/>
  <c r="S249" i="6" s="1"/>
  <c r="G249" i="6"/>
  <c r="F249" i="6"/>
  <c r="E249" i="6"/>
  <c r="D249" i="6"/>
  <c r="C249" i="6"/>
  <c r="AJ249" i="6" s="1"/>
  <c r="AT248" i="6"/>
  <c r="AR248" i="6"/>
  <c r="AQ248" i="6"/>
  <c r="Y248" i="6"/>
  <c r="X248" i="6"/>
  <c r="T248" i="6"/>
  <c r="Q248" i="6"/>
  <c r="P248" i="6"/>
  <c r="M248" i="6"/>
  <c r="AI248" i="6" s="1"/>
  <c r="L248" i="6"/>
  <c r="K248" i="6"/>
  <c r="AG248" i="6" s="1"/>
  <c r="J248" i="6"/>
  <c r="U248" i="6" s="1"/>
  <c r="I248" i="6"/>
  <c r="AP248" i="6" s="1"/>
  <c r="H248" i="6"/>
  <c r="G248" i="6"/>
  <c r="AN248" i="6" s="1"/>
  <c r="F248" i="6"/>
  <c r="E248" i="6"/>
  <c r="D248" i="6"/>
  <c r="C248" i="6"/>
  <c r="AL247" i="6"/>
  <c r="AI247" i="6"/>
  <c r="AH247" i="6"/>
  <c r="AB247" i="6"/>
  <c r="AA247" i="6"/>
  <c r="W247" i="6"/>
  <c r="P247" i="6"/>
  <c r="N247" i="6"/>
  <c r="M247" i="6"/>
  <c r="L247" i="6"/>
  <c r="AS247" i="6" s="1"/>
  <c r="K247" i="6"/>
  <c r="J247" i="6"/>
  <c r="AF247" i="6" s="1"/>
  <c r="I247" i="6"/>
  <c r="H247" i="6"/>
  <c r="G247" i="6"/>
  <c r="AC247" i="6" s="1"/>
  <c r="F247" i="6"/>
  <c r="Q247" i="6" s="1"/>
  <c r="E247" i="6"/>
  <c r="D247" i="6"/>
  <c r="C247" i="6"/>
  <c r="AR246" i="6"/>
  <c r="AQ246" i="6"/>
  <c r="AG246" i="6"/>
  <c r="AF246" i="6"/>
  <c r="Y246" i="6"/>
  <c r="V246" i="6"/>
  <c r="U246" i="6"/>
  <c r="R246" i="6"/>
  <c r="M246" i="6"/>
  <c r="X246" i="6" s="1"/>
  <c r="L246" i="6"/>
  <c r="AS246" i="6" s="1"/>
  <c r="K246" i="6"/>
  <c r="J246" i="6"/>
  <c r="I246" i="6"/>
  <c r="T246" i="6" s="1"/>
  <c r="H246" i="6"/>
  <c r="G246" i="6"/>
  <c r="AC246" i="6" s="1"/>
  <c r="F246" i="6"/>
  <c r="E246" i="6"/>
  <c r="AA246" i="6" s="1"/>
  <c r="D246" i="6"/>
  <c r="C246" i="6"/>
  <c r="AJ246" i="6" s="1"/>
  <c r="AT245" i="6"/>
  <c r="AI245" i="6"/>
  <c r="AH245" i="6"/>
  <c r="AD245" i="6"/>
  <c r="AB245" i="6"/>
  <c r="X245" i="6"/>
  <c r="R245" i="6"/>
  <c r="M245" i="6"/>
  <c r="L245" i="6"/>
  <c r="AS245" i="6" s="1"/>
  <c r="K245" i="6"/>
  <c r="V245" i="6" s="1"/>
  <c r="J245" i="6"/>
  <c r="I245" i="6"/>
  <c r="H245" i="6"/>
  <c r="G245" i="6"/>
  <c r="AC245" i="6" s="1"/>
  <c r="F245" i="6"/>
  <c r="Q245" i="6" s="1"/>
  <c r="E245" i="6"/>
  <c r="D245" i="6"/>
  <c r="C245" i="6"/>
  <c r="Y245" i="6" s="1"/>
  <c r="AM244" i="6"/>
  <c r="AL244" i="6"/>
  <c r="AA244" i="6"/>
  <c r="Z244" i="6"/>
  <c r="R244" i="6"/>
  <c r="P244" i="6"/>
  <c r="M244" i="6"/>
  <c r="AT244" i="6" s="1"/>
  <c r="L244" i="6"/>
  <c r="K244" i="6"/>
  <c r="J244" i="6"/>
  <c r="AF244" i="6" s="1"/>
  <c r="I244" i="6"/>
  <c r="H244" i="6"/>
  <c r="S244" i="6" s="1"/>
  <c r="G244" i="6"/>
  <c r="AC244" i="6" s="1"/>
  <c r="F244" i="6"/>
  <c r="E244" i="6"/>
  <c r="D244" i="6"/>
  <c r="O244" i="6" s="1"/>
  <c r="C244" i="6"/>
  <c r="AT243" i="6"/>
  <c r="AS243" i="6"/>
  <c r="AL243" i="6"/>
  <c r="AI243" i="6"/>
  <c r="X243" i="6"/>
  <c r="S243" i="6"/>
  <c r="P243" i="6"/>
  <c r="M243" i="6"/>
  <c r="L243" i="6"/>
  <c r="K243" i="6"/>
  <c r="AR243" i="6" s="1"/>
  <c r="J243" i="6"/>
  <c r="AQ243" i="6" s="1"/>
  <c r="I243" i="6"/>
  <c r="H243" i="6"/>
  <c r="AO243" i="6" s="1"/>
  <c r="G243" i="6"/>
  <c r="R243" i="6" s="1"/>
  <c r="F243" i="6"/>
  <c r="AB243" i="6" s="1"/>
  <c r="E243" i="6"/>
  <c r="AA243" i="6" s="1"/>
  <c r="D243" i="6"/>
  <c r="Z243" i="6" s="1"/>
  <c r="C243" i="6"/>
  <c r="AJ243" i="6" s="1"/>
  <c r="AR242" i="6"/>
  <c r="AQ242" i="6"/>
  <c r="AB242" i="6"/>
  <c r="V242" i="6"/>
  <c r="U242" i="6"/>
  <c r="N242" i="6"/>
  <c r="M242" i="6"/>
  <c r="AT242" i="6" s="1"/>
  <c r="L242" i="6"/>
  <c r="K242" i="6"/>
  <c r="AG242" i="6" s="1"/>
  <c r="J242" i="6"/>
  <c r="AF242" i="6" s="1"/>
  <c r="I242" i="6"/>
  <c r="H242" i="6"/>
  <c r="AO242" i="6" s="1"/>
  <c r="G242" i="6"/>
  <c r="R242" i="6" s="1"/>
  <c r="F242" i="6"/>
  <c r="Q242" i="6" s="1"/>
  <c r="E242" i="6"/>
  <c r="P242" i="6" s="1"/>
  <c r="D242" i="6"/>
  <c r="O242" i="6" s="1"/>
  <c r="C242" i="6"/>
  <c r="AS241" i="6"/>
  <c r="AN241" i="6"/>
  <c r="W241" i="6"/>
  <c r="T241" i="6"/>
  <c r="S241" i="6"/>
  <c r="P241" i="6"/>
  <c r="N241" i="6"/>
  <c r="M241" i="6"/>
  <c r="X241" i="6" s="1"/>
  <c r="L241" i="6"/>
  <c r="AH241" i="6" s="1"/>
  <c r="K241" i="6"/>
  <c r="J241" i="6"/>
  <c r="U241" i="6" s="1"/>
  <c r="I241" i="6"/>
  <c r="AP241" i="6" s="1"/>
  <c r="H241" i="6"/>
  <c r="AO241" i="6" s="1"/>
  <c r="G241" i="6"/>
  <c r="F241" i="6"/>
  <c r="AM241" i="6" s="1"/>
  <c r="E241" i="6"/>
  <c r="AA241" i="6" s="1"/>
  <c r="D241" i="6"/>
  <c r="AK241" i="6" s="1"/>
  <c r="C241" i="6"/>
  <c r="AT240" i="6"/>
  <c r="AR240" i="6"/>
  <c r="AG240" i="6"/>
  <c r="AB240" i="6"/>
  <c r="X240" i="6"/>
  <c r="V240" i="6"/>
  <c r="R240" i="6"/>
  <c r="M240" i="6"/>
  <c r="AI240" i="6" s="1"/>
  <c r="L240" i="6"/>
  <c r="K240" i="6"/>
  <c r="J240" i="6"/>
  <c r="I240" i="6"/>
  <c r="AP240" i="6" s="1"/>
  <c r="H240" i="6"/>
  <c r="G240" i="6"/>
  <c r="AN240" i="6" s="1"/>
  <c r="F240" i="6"/>
  <c r="Q240" i="6" s="1"/>
  <c r="E240" i="6"/>
  <c r="D240" i="6"/>
  <c r="C240" i="6"/>
  <c r="Z239" i="6"/>
  <c r="V239" i="6"/>
  <c r="U239" i="6"/>
  <c r="R239" i="6"/>
  <c r="M239" i="6"/>
  <c r="L239" i="6"/>
  <c r="K239" i="6"/>
  <c r="AR239" i="6" s="1"/>
  <c r="J239" i="6"/>
  <c r="I239" i="6"/>
  <c r="H239" i="6"/>
  <c r="G239" i="6"/>
  <c r="F239" i="6"/>
  <c r="AM239" i="6" s="1"/>
  <c r="E239" i="6"/>
  <c r="D239" i="6"/>
  <c r="C239" i="6"/>
  <c r="N239" i="6" s="1"/>
  <c r="AK238" i="6"/>
  <c r="AJ238" i="6"/>
  <c r="AH238" i="6"/>
  <c r="AF238" i="6"/>
  <c r="AD238" i="6"/>
  <c r="Q238" i="6"/>
  <c r="M238" i="6"/>
  <c r="L238" i="6"/>
  <c r="K238" i="6"/>
  <c r="J238" i="6"/>
  <c r="AQ238" i="6" s="1"/>
  <c r="I238" i="6"/>
  <c r="H238" i="6"/>
  <c r="G238" i="6"/>
  <c r="R238" i="6" s="1"/>
  <c r="F238" i="6"/>
  <c r="E238" i="6"/>
  <c r="D238" i="6"/>
  <c r="C238" i="6"/>
  <c r="AS237" i="6"/>
  <c r="AL237" i="6"/>
  <c r="AG237" i="6"/>
  <c r="AF237" i="6"/>
  <c r="AA237" i="6"/>
  <c r="T237" i="6"/>
  <c r="P237" i="6"/>
  <c r="N237" i="6"/>
  <c r="M237" i="6"/>
  <c r="AT237" i="6" s="1"/>
  <c r="L237" i="6"/>
  <c r="W237" i="6" s="1"/>
  <c r="K237" i="6"/>
  <c r="J237" i="6"/>
  <c r="U237" i="6" s="1"/>
  <c r="I237" i="6"/>
  <c r="AE237" i="6" s="1"/>
  <c r="H237" i="6"/>
  <c r="G237" i="6"/>
  <c r="AN237" i="6" s="1"/>
  <c r="F237" i="6"/>
  <c r="AM237" i="6" s="1"/>
  <c r="E237" i="6"/>
  <c r="D237" i="6"/>
  <c r="C237" i="6"/>
  <c r="AR236" i="6"/>
  <c r="AP236" i="6"/>
  <c r="AK236" i="6"/>
  <c r="AJ236" i="6"/>
  <c r="AG236" i="6"/>
  <c r="Z236" i="6"/>
  <c r="Y236" i="6"/>
  <c r="V236" i="6"/>
  <c r="T236" i="6"/>
  <c r="N236" i="6"/>
  <c r="M236" i="6"/>
  <c r="L236" i="6"/>
  <c r="K236" i="6"/>
  <c r="J236" i="6"/>
  <c r="AQ236" i="6" s="1"/>
  <c r="I236" i="6"/>
  <c r="AE236" i="6" s="1"/>
  <c r="H236" i="6"/>
  <c r="G236" i="6"/>
  <c r="F236" i="6"/>
  <c r="E236" i="6"/>
  <c r="D236" i="6"/>
  <c r="O236" i="6" s="1"/>
  <c r="C236" i="6"/>
  <c r="AT235" i="6"/>
  <c r="AJ235" i="6"/>
  <c r="AI235" i="6"/>
  <c r="AH235" i="6"/>
  <c r="AB235" i="6"/>
  <c r="Z235" i="6"/>
  <c r="W235" i="6"/>
  <c r="M235" i="6"/>
  <c r="X235" i="6" s="1"/>
  <c r="L235" i="6"/>
  <c r="AS235" i="6" s="1"/>
  <c r="K235" i="6"/>
  <c r="J235" i="6"/>
  <c r="U235" i="6" s="1"/>
  <c r="I235" i="6"/>
  <c r="AE235" i="6" s="1"/>
  <c r="H235" i="6"/>
  <c r="G235" i="6"/>
  <c r="AN235" i="6" s="1"/>
  <c r="F235" i="6"/>
  <c r="E235" i="6"/>
  <c r="D235" i="6"/>
  <c r="O235" i="6" s="1"/>
  <c r="C235" i="6"/>
  <c r="Y235" i="6" s="1"/>
  <c r="AK234" i="6"/>
  <c r="AG234" i="6"/>
  <c r="AF234" i="6"/>
  <c r="AB234" i="6"/>
  <c r="Z234" i="6"/>
  <c r="R234" i="6"/>
  <c r="O234" i="6"/>
  <c r="M234" i="6"/>
  <c r="AT234" i="6" s="1"/>
  <c r="L234" i="6"/>
  <c r="AS234" i="6" s="1"/>
  <c r="K234" i="6"/>
  <c r="V234" i="6" s="1"/>
  <c r="J234" i="6"/>
  <c r="I234" i="6"/>
  <c r="H234" i="6"/>
  <c r="AO234" i="6" s="1"/>
  <c r="G234" i="6"/>
  <c r="F234" i="6"/>
  <c r="E234" i="6"/>
  <c r="D234" i="6"/>
  <c r="C234" i="6"/>
  <c r="Y234" i="6" s="1"/>
  <c r="AS233" i="6"/>
  <c r="AR233" i="6"/>
  <c r="AN233" i="6"/>
  <c r="AL233" i="6"/>
  <c r="AJ233" i="6"/>
  <c r="Y233" i="6"/>
  <c r="X233" i="6"/>
  <c r="V233" i="6"/>
  <c r="S233" i="6"/>
  <c r="N233" i="6"/>
  <c r="M233" i="6"/>
  <c r="AI233" i="6" s="1"/>
  <c r="L233" i="6"/>
  <c r="K233" i="6"/>
  <c r="AG233" i="6" s="1"/>
  <c r="J233" i="6"/>
  <c r="I233" i="6"/>
  <c r="T233" i="6" s="1"/>
  <c r="H233" i="6"/>
  <c r="G233" i="6"/>
  <c r="F233" i="6"/>
  <c r="AB233" i="6" s="1"/>
  <c r="E233" i="6"/>
  <c r="AA233" i="6" s="1"/>
  <c r="D233" i="6"/>
  <c r="O233" i="6" s="1"/>
  <c r="C233" i="6"/>
  <c r="AS232" i="6"/>
  <c r="AR232" i="6"/>
  <c r="AG232" i="6"/>
  <c r="AE232" i="6"/>
  <c r="AA232" i="6"/>
  <c r="V232" i="6"/>
  <c r="T232" i="6"/>
  <c r="P232" i="6"/>
  <c r="M232" i="6"/>
  <c r="L232" i="6"/>
  <c r="K232" i="6"/>
  <c r="J232" i="6"/>
  <c r="I232" i="6"/>
  <c r="AP232" i="6" s="1"/>
  <c r="H232" i="6"/>
  <c r="AO232" i="6" s="1"/>
  <c r="G232" i="6"/>
  <c r="F232" i="6"/>
  <c r="Q232" i="6" s="1"/>
  <c r="E232" i="6"/>
  <c r="AL232" i="6" s="1"/>
  <c r="D232" i="6"/>
  <c r="C232" i="6"/>
  <c r="AM231" i="6"/>
  <c r="AB231" i="6"/>
  <c r="AA231" i="6"/>
  <c r="X231" i="6"/>
  <c r="W231" i="6"/>
  <c r="V231" i="6"/>
  <c r="P231" i="6"/>
  <c r="M231" i="6"/>
  <c r="AT231" i="6" s="1"/>
  <c r="L231" i="6"/>
  <c r="K231" i="6"/>
  <c r="J231" i="6"/>
  <c r="I231" i="6"/>
  <c r="T231" i="6" s="1"/>
  <c r="H231" i="6"/>
  <c r="G231" i="6"/>
  <c r="F231" i="6"/>
  <c r="Q231" i="6" s="1"/>
  <c r="E231" i="6"/>
  <c r="AL231" i="6" s="1"/>
  <c r="D231" i="6"/>
  <c r="C231" i="6"/>
  <c r="Y231" i="6" s="1"/>
  <c r="AM230" i="6"/>
  <c r="AK230" i="6"/>
  <c r="AJ230" i="6"/>
  <c r="AB230" i="6"/>
  <c r="Z230" i="6"/>
  <c r="X230" i="6"/>
  <c r="O230" i="6"/>
  <c r="N230" i="6"/>
  <c r="M230" i="6"/>
  <c r="AI230" i="6" s="1"/>
  <c r="L230" i="6"/>
  <c r="K230" i="6"/>
  <c r="J230" i="6"/>
  <c r="AF230" i="6" s="1"/>
  <c r="I230" i="6"/>
  <c r="T230" i="6" s="1"/>
  <c r="H230" i="6"/>
  <c r="AO230" i="6" s="1"/>
  <c r="G230" i="6"/>
  <c r="AN230" i="6" s="1"/>
  <c r="F230" i="6"/>
  <c r="Q230" i="6" s="1"/>
  <c r="E230" i="6"/>
  <c r="AA230" i="6" s="1"/>
  <c r="D230" i="6"/>
  <c r="C230" i="6"/>
  <c r="Y230" i="6" s="1"/>
  <c r="AT229" i="6"/>
  <c r="AH229" i="6"/>
  <c r="AE229" i="6"/>
  <c r="AD229" i="6"/>
  <c r="AA229" i="6"/>
  <c r="T229" i="6"/>
  <c r="S229" i="6"/>
  <c r="R229" i="6"/>
  <c r="P229" i="6"/>
  <c r="M229" i="6"/>
  <c r="AI229" i="6" s="1"/>
  <c r="L229" i="6"/>
  <c r="AS229" i="6" s="1"/>
  <c r="K229" i="6"/>
  <c r="V229" i="6" s="1"/>
  <c r="J229" i="6"/>
  <c r="I229" i="6"/>
  <c r="AP229" i="6" s="1"/>
  <c r="H229" i="6"/>
  <c r="AO229" i="6" s="1"/>
  <c r="G229" i="6"/>
  <c r="AC229" i="6" s="1"/>
  <c r="F229" i="6"/>
  <c r="E229" i="6"/>
  <c r="AL229" i="6" s="1"/>
  <c r="D229" i="6"/>
  <c r="C229" i="6"/>
  <c r="AT228" i="6"/>
  <c r="AQ228" i="6"/>
  <c r="Y228" i="6"/>
  <c r="X228" i="6"/>
  <c r="V228" i="6"/>
  <c r="R228" i="6"/>
  <c r="M228" i="6"/>
  <c r="AI228" i="6" s="1"/>
  <c r="L228" i="6"/>
  <c r="AH228" i="6" s="1"/>
  <c r="K228" i="6"/>
  <c r="AG228" i="6" s="1"/>
  <c r="J228" i="6"/>
  <c r="I228" i="6"/>
  <c r="AE228" i="6" s="1"/>
  <c r="H228" i="6"/>
  <c r="G228" i="6"/>
  <c r="F228" i="6"/>
  <c r="Q228" i="6" s="1"/>
  <c r="E228" i="6"/>
  <c r="D228" i="6"/>
  <c r="C228" i="6"/>
  <c r="AI227" i="6"/>
  <c r="AA227" i="6"/>
  <c r="P227" i="6"/>
  <c r="O227" i="6"/>
  <c r="M227" i="6"/>
  <c r="L227" i="6"/>
  <c r="K227" i="6"/>
  <c r="AR227" i="6" s="1"/>
  <c r="J227" i="6"/>
  <c r="I227" i="6"/>
  <c r="H227" i="6"/>
  <c r="AO227" i="6" s="1"/>
  <c r="G227" i="6"/>
  <c r="R227" i="6" s="1"/>
  <c r="F227" i="6"/>
  <c r="E227" i="6"/>
  <c r="AL227" i="6" s="1"/>
  <c r="D227" i="6"/>
  <c r="C227" i="6"/>
  <c r="N227" i="6" s="1"/>
  <c r="AJ226" i="6"/>
  <c r="AG226" i="6"/>
  <c r="O226" i="6"/>
  <c r="M226" i="6"/>
  <c r="AT226" i="6" s="1"/>
  <c r="L226" i="6"/>
  <c r="K226" i="6"/>
  <c r="J226" i="6"/>
  <c r="U226" i="6" s="1"/>
  <c r="I226" i="6"/>
  <c r="H226" i="6"/>
  <c r="G226" i="6"/>
  <c r="AN226" i="6" s="1"/>
  <c r="F226" i="6"/>
  <c r="E226" i="6"/>
  <c r="AL226" i="6" s="1"/>
  <c r="D226" i="6"/>
  <c r="Z226" i="6" s="1"/>
  <c r="C226" i="6"/>
  <c r="N226" i="6" s="1"/>
  <c r="AQ225" i="6"/>
  <c r="AP225" i="6"/>
  <c r="AO225" i="6"/>
  <c r="AF225" i="6"/>
  <c r="AD225" i="6"/>
  <c r="AC225" i="6"/>
  <c r="T225" i="6"/>
  <c r="S225" i="6"/>
  <c r="R225" i="6"/>
  <c r="M225" i="6"/>
  <c r="L225" i="6"/>
  <c r="K225" i="6"/>
  <c r="J225" i="6"/>
  <c r="U225" i="6" s="1"/>
  <c r="I225" i="6"/>
  <c r="AE225" i="6" s="1"/>
  <c r="H225" i="6"/>
  <c r="G225" i="6"/>
  <c r="AN225" i="6" s="1"/>
  <c r="F225" i="6"/>
  <c r="E225" i="6"/>
  <c r="AA225" i="6" s="1"/>
  <c r="D225" i="6"/>
  <c r="O225" i="6" s="1"/>
  <c r="C225" i="6"/>
  <c r="AS224" i="6"/>
  <c r="AQ224" i="6"/>
  <c r="AK224" i="6"/>
  <c r="AF224" i="6"/>
  <c r="Z224" i="6"/>
  <c r="W224" i="6"/>
  <c r="U224" i="6"/>
  <c r="S224" i="6"/>
  <c r="O224" i="6"/>
  <c r="M224" i="6"/>
  <c r="L224" i="6"/>
  <c r="AH224" i="6" s="1"/>
  <c r="K224" i="6"/>
  <c r="J224" i="6"/>
  <c r="I224" i="6"/>
  <c r="T224" i="6" s="1"/>
  <c r="H224" i="6"/>
  <c r="AD224" i="6" s="1"/>
  <c r="G224" i="6"/>
  <c r="R224" i="6" s="1"/>
  <c r="F224" i="6"/>
  <c r="Q224" i="6" s="1"/>
  <c r="E224" i="6"/>
  <c r="D224" i="6"/>
  <c r="C224" i="6"/>
  <c r="AJ224" i="6" s="1"/>
  <c r="AQ223" i="6"/>
  <c r="Z223" i="6"/>
  <c r="Y223" i="6"/>
  <c r="X223" i="6"/>
  <c r="U223" i="6"/>
  <c r="O223" i="6"/>
  <c r="M223" i="6"/>
  <c r="L223" i="6"/>
  <c r="K223" i="6"/>
  <c r="J223" i="6"/>
  <c r="AF223" i="6" s="1"/>
  <c r="I223" i="6"/>
  <c r="H223" i="6"/>
  <c r="G223" i="6"/>
  <c r="F223" i="6"/>
  <c r="E223" i="6"/>
  <c r="AA223" i="6" s="1"/>
  <c r="D223" i="6"/>
  <c r="AK223" i="6" s="1"/>
  <c r="C223" i="6"/>
  <c r="N223" i="6" s="1"/>
  <c r="AS222" i="6"/>
  <c r="AO222" i="6"/>
  <c r="AD222" i="6"/>
  <c r="AC222" i="6"/>
  <c r="Z222" i="6"/>
  <c r="X222" i="6"/>
  <c r="S222" i="6"/>
  <c r="M222" i="6"/>
  <c r="L222" i="6"/>
  <c r="K222" i="6"/>
  <c r="AG222" i="6" s="1"/>
  <c r="J222" i="6"/>
  <c r="AF222" i="6" s="1"/>
  <c r="I222" i="6"/>
  <c r="H222" i="6"/>
  <c r="G222" i="6"/>
  <c r="F222" i="6"/>
  <c r="E222" i="6"/>
  <c r="AL222" i="6" s="1"/>
  <c r="D222" i="6"/>
  <c r="AK222" i="6" s="1"/>
  <c r="C222" i="6"/>
  <c r="N222" i="6" s="1"/>
  <c r="AO221" i="6"/>
  <c r="AM221" i="6"/>
  <c r="AI221" i="6"/>
  <c r="AG221" i="6"/>
  <c r="AF221" i="6"/>
  <c r="AD221" i="6"/>
  <c r="U221" i="6"/>
  <c r="M221" i="6"/>
  <c r="AT221" i="6" s="1"/>
  <c r="L221" i="6"/>
  <c r="K221" i="6"/>
  <c r="J221" i="6"/>
  <c r="AQ221" i="6" s="1"/>
  <c r="I221" i="6"/>
  <c r="T221" i="6" s="1"/>
  <c r="H221" i="6"/>
  <c r="S221" i="6" s="1"/>
  <c r="G221" i="6"/>
  <c r="F221" i="6"/>
  <c r="E221" i="6"/>
  <c r="AA221" i="6" s="1"/>
  <c r="D221" i="6"/>
  <c r="C221" i="6"/>
  <c r="AQ220" i="6"/>
  <c r="AP220" i="6"/>
  <c r="AO220" i="6"/>
  <c r="AC220" i="6"/>
  <c r="Z220" i="6"/>
  <c r="U220" i="6"/>
  <c r="S220" i="6"/>
  <c r="M220" i="6"/>
  <c r="L220" i="6"/>
  <c r="K220" i="6"/>
  <c r="J220" i="6"/>
  <c r="AF220" i="6" s="1"/>
  <c r="I220" i="6"/>
  <c r="T220" i="6" s="1"/>
  <c r="H220" i="6"/>
  <c r="AD220" i="6" s="1"/>
  <c r="G220" i="6"/>
  <c r="F220" i="6"/>
  <c r="E220" i="6"/>
  <c r="D220" i="6"/>
  <c r="O220" i="6" s="1"/>
  <c r="C220" i="6"/>
  <c r="Y220" i="6" s="1"/>
  <c r="AQ219" i="6"/>
  <c r="AP219" i="6"/>
  <c r="AE219" i="6"/>
  <c r="U219" i="6"/>
  <c r="T219" i="6"/>
  <c r="S219" i="6"/>
  <c r="M219" i="6"/>
  <c r="L219" i="6"/>
  <c r="W219" i="6" s="1"/>
  <c r="K219" i="6"/>
  <c r="J219" i="6"/>
  <c r="AF219" i="6" s="1"/>
  <c r="I219" i="6"/>
  <c r="H219" i="6"/>
  <c r="G219" i="6"/>
  <c r="R219" i="6" s="1"/>
  <c r="F219" i="6"/>
  <c r="E219" i="6"/>
  <c r="D219" i="6"/>
  <c r="C219" i="6"/>
  <c r="AQ218" i="6"/>
  <c r="AO218" i="6"/>
  <c r="AF218" i="6"/>
  <c r="Z218" i="6"/>
  <c r="Y218" i="6"/>
  <c r="W218" i="6"/>
  <c r="U218" i="6"/>
  <c r="S218" i="6"/>
  <c r="O218" i="6"/>
  <c r="M218" i="6"/>
  <c r="X218" i="6" s="1"/>
  <c r="L218" i="6"/>
  <c r="K218" i="6"/>
  <c r="AG218" i="6" s="1"/>
  <c r="J218" i="6"/>
  <c r="I218" i="6"/>
  <c r="H218" i="6"/>
  <c r="AD218" i="6" s="1"/>
  <c r="G218" i="6"/>
  <c r="F218" i="6"/>
  <c r="E218" i="6"/>
  <c r="D218" i="6"/>
  <c r="AK218" i="6" s="1"/>
  <c r="C218" i="6"/>
  <c r="N218" i="6" s="1"/>
  <c r="AS217" i="6"/>
  <c r="AQ217" i="6"/>
  <c r="AO217" i="6"/>
  <c r="AF217" i="6"/>
  <c r="AE217" i="6"/>
  <c r="AD217" i="6"/>
  <c r="U217" i="6"/>
  <c r="T217" i="6"/>
  <c r="S217" i="6"/>
  <c r="M217" i="6"/>
  <c r="AI217" i="6" s="1"/>
  <c r="L217" i="6"/>
  <c r="AH217" i="6" s="1"/>
  <c r="K217" i="6"/>
  <c r="AR217" i="6" s="1"/>
  <c r="J217" i="6"/>
  <c r="I217" i="6"/>
  <c r="AP217" i="6" s="1"/>
  <c r="H217" i="6"/>
  <c r="G217" i="6"/>
  <c r="F217" i="6"/>
  <c r="Q217" i="6" s="1"/>
  <c r="E217" i="6"/>
  <c r="D217" i="6"/>
  <c r="Z217" i="6" s="1"/>
  <c r="C217" i="6"/>
  <c r="Y217" i="6" s="1"/>
  <c r="AS216" i="6"/>
  <c r="AM216" i="6"/>
  <c r="AI216" i="6"/>
  <c r="AF216" i="6"/>
  <c r="Z216" i="6"/>
  <c r="W216" i="6"/>
  <c r="S216" i="6"/>
  <c r="M216" i="6"/>
  <c r="AT216" i="6" s="1"/>
  <c r="L216" i="6"/>
  <c r="AH216" i="6" s="1"/>
  <c r="K216" i="6"/>
  <c r="J216" i="6"/>
  <c r="I216" i="6"/>
  <c r="H216" i="6"/>
  <c r="AD216" i="6" s="1"/>
  <c r="G216" i="6"/>
  <c r="F216" i="6"/>
  <c r="E216" i="6"/>
  <c r="D216" i="6"/>
  <c r="AK216" i="6" s="1"/>
  <c r="C216" i="6"/>
  <c r="N216" i="6" s="1"/>
  <c r="AC215" i="6"/>
  <c r="Z215" i="6"/>
  <c r="R215" i="6"/>
  <c r="M215" i="6"/>
  <c r="L215" i="6"/>
  <c r="AH215" i="6" s="1"/>
  <c r="K215" i="6"/>
  <c r="AR215" i="6" s="1"/>
  <c r="J215" i="6"/>
  <c r="I215" i="6"/>
  <c r="H215" i="6"/>
  <c r="AD215" i="6" s="1"/>
  <c r="G215" i="6"/>
  <c r="AN215" i="6" s="1"/>
  <c r="F215" i="6"/>
  <c r="E215" i="6"/>
  <c r="AA215" i="6" s="1"/>
  <c r="D215" i="6"/>
  <c r="C215" i="6"/>
  <c r="AK214" i="6"/>
  <c r="AF214" i="6"/>
  <c r="AD214" i="6"/>
  <c r="Z214" i="6"/>
  <c r="W214" i="6"/>
  <c r="U214" i="6"/>
  <c r="Q214" i="6"/>
  <c r="O214" i="6"/>
  <c r="M214" i="6"/>
  <c r="AT214" i="6" s="1"/>
  <c r="L214" i="6"/>
  <c r="AH214" i="6" s="1"/>
  <c r="K214" i="6"/>
  <c r="AG214" i="6" s="1"/>
  <c r="J214" i="6"/>
  <c r="AQ214" i="6" s="1"/>
  <c r="I214" i="6"/>
  <c r="H214" i="6"/>
  <c r="G214" i="6"/>
  <c r="F214" i="6"/>
  <c r="E214" i="6"/>
  <c r="D214" i="6"/>
  <c r="C214" i="6"/>
  <c r="AJ213" i="6"/>
  <c r="AI213" i="6"/>
  <c r="AF213" i="6"/>
  <c r="AE213" i="6"/>
  <c r="X213" i="6"/>
  <c r="Q213" i="6"/>
  <c r="M213" i="6"/>
  <c r="AT213" i="6" s="1"/>
  <c r="L213" i="6"/>
  <c r="K213" i="6"/>
  <c r="V213" i="6" s="1"/>
  <c r="J213" i="6"/>
  <c r="U213" i="6" s="1"/>
  <c r="I213" i="6"/>
  <c r="H213" i="6"/>
  <c r="AO213" i="6" s="1"/>
  <c r="G213" i="6"/>
  <c r="R213" i="6" s="1"/>
  <c r="F213" i="6"/>
  <c r="AB213" i="6" s="1"/>
  <c r="E213" i="6"/>
  <c r="D213" i="6"/>
  <c r="AK213" i="6" s="1"/>
  <c r="C213" i="6"/>
  <c r="N213" i="6" s="1"/>
  <c r="AS212" i="6"/>
  <c r="AI212" i="6"/>
  <c r="AG212" i="6"/>
  <c r="Z212" i="6"/>
  <c r="U212" i="6"/>
  <c r="T212" i="6"/>
  <c r="O212" i="6"/>
  <c r="M212" i="6"/>
  <c r="L212" i="6"/>
  <c r="AH212" i="6" s="1"/>
  <c r="K212" i="6"/>
  <c r="V212" i="6" s="1"/>
  <c r="J212" i="6"/>
  <c r="AF212" i="6" s="1"/>
  <c r="I212" i="6"/>
  <c r="AE212" i="6" s="1"/>
  <c r="H212" i="6"/>
  <c r="AD212" i="6" s="1"/>
  <c r="G212" i="6"/>
  <c r="R212" i="6" s="1"/>
  <c r="F212" i="6"/>
  <c r="Q212" i="6" s="1"/>
  <c r="E212" i="6"/>
  <c r="AA212" i="6" s="1"/>
  <c r="D212" i="6"/>
  <c r="AK212" i="6" s="1"/>
  <c r="C212" i="6"/>
  <c r="N212" i="6" s="1"/>
  <c r="AS211" i="6"/>
  <c r="Z211" i="6"/>
  <c r="W211" i="6"/>
  <c r="U211" i="6"/>
  <c r="S211" i="6"/>
  <c r="O211" i="6"/>
  <c r="M211" i="6"/>
  <c r="X211" i="6" s="1"/>
  <c r="L211" i="6"/>
  <c r="AH211" i="6" s="1"/>
  <c r="K211" i="6"/>
  <c r="V211" i="6" s="1"/>
  <c r="J211" i="6"/>
  <c r="AF211" i="6" s="1"/>
  <c r="I211" i="6"/>
  <c r="H211" i="6"/>
  <c r="G211" i="6"/>
  <c r="F211" i="6"/>
  <c r="E211" i="6"/>
  <c r="D211" i="6"/>
  <c r="AK211" i="6" s="1"/>
  <c r="C211" i="6"/>
  <c r="AQ210" i="6"/>
  <c r="AL210" i="6"/>
  <c r="AF210" i="6"/>
  <c r="Z210" i="6"/>
  <c r="X210" i="6"/>
  <c r="W210" i="6"/>
  <c r="U210" i="6"/>
  <c r="T210" i="6"/>
  <c r="N210" i="6"/>
  <c r="M210" i="6"/>
  <c r="AT210" i="6" s="1"/>
  <c r="L210" i="6"/>
  <c r="AH210" i="6" s="1"/>
  <c r="K210" i="6"/>
  <c r="V210" i="6" s="1"/>
  <c r="J210" i="6"/>
  <c r="I210" i="6"/>
  <c r="H210" i="6"/>
  <c r="AD210" i="6" s="1"/>
  <c r="G210" i="6"/>
  <c r="AC210" i="6" s="1"/>
  <c r="F210" i="6"/>
  <c r="AM210" i="6" s="1"/>
  <c r="E210" i="6"/>
  <c r="P210" i="6" s="1"/>
  <c r="D210" i="6"/>
  <c r="C210" i="6"/>
  <c r="Y210" i="6" s="1"/>
  <c r="AS209" i="6"/>
  <c r="AI209" i="6"/>
  <c r="AE209" i="6"/>
  <c r="AD209" i="6"/>
  <c r="Z209" i="6"/>
  <c r="X209" i="6"/>
  <c r="W209" i="6"/>
  <c r="M209" i="6"/>
  <c r="AT209" i="6" s="1"/>
  <c r="L209" i="6"/>
  <c r="AH209" i="6" s="1"/>
  <c r="K209" i="6"/>
  <c r="AR209" i="6" s="1"/>
  <c r="J209" i="6"/>
  <c r="U209" i="6" s="1"/>
  <c r="I209" i="6"/>
  <c r="AP209" i="6" s="1"/>
  <c r="H209" i="6"/>
  <c r="G209" i="6"/>
  <c r="F209" i="6"/>
  <c r="Q209" i="6" s="1"/>
  <c r="E209" i="6"/>
  <c r="D209" i="6"/>
  <c r="C209" i="6"/>
  <c r="N209" i="6" s="1"/>
  <c r="AP208" i="6"/>
  <c r="AM208" i="6"/>
  <c r="AL208" i="6"/>
  <c r="AJ208" i="6"/>
  <c r="AE208" i="6"/>
  <c r="Z208" i="6"/>
  <c r="Y208" i="6"/>
  <c r="X208" i="6"/>
  <c r="Q208" i="6"/>
  <c r="M208" i="6"/>
  <c r="L208" i="6"/>
  <c r="K208" i="6"/>
  <c r="J208" i="6"/>
  <c r="AF208" i="6" s="1"/>
  <c r="I208" i="6"/>
  <c r="T208" i="6" s="1"/>
  <c r="H208" i="6"/>
  <c r="AO208" i="6" s="1"/>
  <c r="G208" i="6"/>
  <c r="F208" i="6"/>
  <c r="AB208" i="6" s="1"/>
  <c r="E208" i="6"/>
  <c r="P208" i="6" s="1"/>
  <c r="D208" i="6"/>
  <c r="AK208" i="6" s="1"/>
  <c r="C208" i="6"/>
  <c r="N208" i="6" s="1"/>
  <c r="AQ207" i="6"/>
  <c r="AO207" i="6"/>
  <c r="AM207" i="6"/>
  <c r="AF207" i="6"/>
  <c r="W207" i="6"/>
  <c r="S207" i="6"/>
  <c r="O207" i="6"/>
  <c r="M207" i="6"/>
  <c r="L207" i="6"/>
  <c r="K207" i="6"/>
  <c r="AG207" i="6" s="1"/>
  <c r="J207" i="6"/>
  <c r="U207" i="6" s="1"/>
  <c r="I207" i="6"/>
  <c r="AP207" i="6" s="1"/>
  <c r="H207" i="6"/>
  <c r="AD207" i="6" s="1"/>
  <c r="G207" i="6"/>
  <c r="F207" i="6"/>
  <c r="E207" i="6"/>
  <c r="P207" i="6" s="1"/>
  <c r="D207" i="6"/>
  <c r="Z207" i="6" s="1"/>
  <c r="C207" i="6"/>
  <c r="AK206" i="6"/>
  <c r="AD206" i="6"/>
  <c r="Z206" i="6"/>
  <c r="X206" i="6"/>
  <c r="O206" i="6"/>
  <c r="M206" i="6"/>
  <c r="AT206" i="6" s="1"/>
  <c r="L206" i="6"/>
  <c r="K206" i="6"/>
  <c r="J206" i="6"/>
  <c r="AF206" i="6" s="1"/>
  <c r="I206" i="6"/>
  <c r="H206" i="6"/>
  <c r="S206" i="6" s="1"/>
  <c r="G206" i="6"/>
  <c r="F206" i="6"/>
  <c r="E206" i="6"/>
  <c r="D206" i="6"/>
  <c r="C206" i="6"/>
  <c r="AJ206" i="6" s="1"/>
  <c r="AO205" i="6"/>
  <c r="AM205" i="6"/>
  <c r="AL205" i="6"/>
  <c r="AK205" i="6"/>
  <c r="AE205" i="6"/>
  <c r="AA205" i="6"/>
  <c r="Q205" i="6"/>
  <c r="O205" i="6"/>
  <c r="M205" i="6"/>
  <c r="AI205" i="6" s="1"/>
  <c r="L205" i="6"/>
  <c r="AS205" i="6" s="1"/>
  <c r="K205" i="6"/>
  <c r="AR205" i="6" s="1"/>
  <c r="J205" i="6"/>
  <c r="I205" i="6"/>
  <c r="H205" i="6"/>
  <c r="S205" i="6" s="1"/>
  <c r="G205" i="6"/>
  <c r="F205" i="6"/>
  <c r="AB205" i="6" s="1"/>
  <c r="E205" i="6"/>
  <c r="P205" i="6" s="1"/>
  <c r="D205" i="6"/>
  <c r="Z205" i="6" s="1"/>
  <c r="C205" i="6"/>
  <c r="N205" i="6" s="1"/>
  <c r="AO204" i="6"/>
  <c r="AM204" i="6"/>
  <c r="AK204" i="6"/>
  <c r="R204" i="6"/>
  <c r="Q204" i="6"/>
  <c r="M204" i="6"/>
  <c r="L204" i="6"/>
  <c r="K204" i="6"/>
  <c r="J204" i="6"/>
  <c r="I204" i="6"/>
  <c r="H204" i="6"/>
  <c r="S204" i="6" s="1"/>
  <c r="G204" i="6"/>
  <c r="AN204" i="6" s="1"/>
  <c r="F204" i="6"/>
  <c r="AB204" i="6" s="1"/>
  <c r="E204" i="6"/>
  <c r="D204" i="6"/>
  <c r="Z204" i="6" s="1"/>
  <c r="C204" i="6"/>
  <c r="Y204" i="6" s="1"/>
  <c r="AR203" i="6"/>
  <c r="AQ203" i="6"/>
  <c r="AO203" i="6"/>
  <c r="AK203" i="6"/>
  <c r="AG203" i="6"/>
  <c r="AF203" i="6"/>
  <c r="Z203" i="6"/>
  <c r="U203" i="6"/>
  <c r="Q203" i="6"/>
  <c r="O203" i="6"/>
  <c r="M203" i="6"/>
  <c r="X203" i="6" s="1"/>
  <c r="L203" i="6"/>
  <c r="W203" i="6" s="1"/>
  <c r="K203" i="6"/>
  <c r="V203" i="6" s="1"/>
  <c r="J203" i="6"/>
  <c r="I203" i="6"/>
  <c r="T203" i="6" s="1"/>
  <c r="H203" i="6"/>
  <c r="AD203" i="6" s="1"/>
  <c r="G203" i="6"/>
  <c r="F203" i="6"/>
  <c r="E203" i="6"/>
  <c r="P203" i="6" s="1"/>
  <c r="D203" i="6"/>
  <c r="C203" i="6"/>
  <c r="N203" i="6" s="1"/>
  <c r="AQ202" i="6"/>
  <c r="AG202" i="6"/>
  <c r="AE202" i="6"/>
  <c r="Z202" i="6"/>
  <c r="Y202" i="6"/>
  <c r="N202" i="6"/>
  <c r="M202" i="6"/>
  <c r="L202" i="6"/>
  <c r="K202" i="6"/>
  <c r="V202" i="6" s="1"/>
  <c r="J202" i="6"/>
  <c r="I202" i="6"/>
  <c r="T202" i="6" s="1"/>
  <c r="H202" i="6"/>
  <c r="G202" i="6"/>
  <c r="AN202" i="6" s="1"/>
  <c r="F202" i="6"/>
  <c r="E202" i="6"/>
  <c r="D202" i="6"/>
  <c r="AK202" i="6" s="1"/>
  <c r="C202" i="6"/>
  <c r="AJ202" i="6" s="1"/>
  <c r="AS201" i="6"/>
  <c r="AK201" i="6"/>
  <c r="Z201" i="6"/>
  <c r="S201" i="6"/>
  <c r="R201" i="6"/>
  <c r="O201" i="6"/>
  <c r="M201" i="6"/>
  <c r="L201" i="6"/>
  <c r="K201" i="6"/>
  <c r="J201" i="6"/>
  <c r="U201" i="6" s="1"/>
  <c r="I201" i="6"/>
  <c r="H201" i="6"/>
  <c r="AD201" i="6" s="1"/>
  <c r="G201" i="6"/>
  <c r="F201" i="6"/>
  <c r="AB201" i="6" s="1"/>
  <c r="E201" i="6"/>
  <c r="D201" i="6"/>
  <c r="C201" i="6"/>
  <c r="AR200" i="6"/>
  <c r="AQ200" i="6"/>
  <c r="AJ200" i="6"/>
  <c r="AI200" i="6"/>
  <c r="AG200" i="6"/>
  <c r="U200" i="6"/>
  <c r="T200" i="6"/>
  <c r="R200" i="6"/>
  <c r="Q200" i="6"/>
  <c r="M200" i="6"/>
  <c r="L200" i="6"/>
  <c r="K200" i="6"/>
  <c r="V200" i="6" s="1"/>
  <c r="J200" i="6"/>
  <c r="AF200" i="6" s="1"/>
  <c r="I200" i="6"/>
  <c r="AE200" i="6" s="1"/>
  <c r="H200" i="6"/>
  <c r="AD200" i="6" s="1"/>
  <c r="G200" i="6"/>
  <c r="F200" i="6"/>
  <c r="E200" i="6"/>
  <c r="AA200" i="6" s="1"/>
  <c r="D200" i="6"/>
  <c r="C200" i="6"/>
  <c r="N200" i="6" s="1"/>
  <c r="AS199" i="6"/>
  <c r="AR199" i="6"/>
  <c r="AQ199" i="6"/>
  <c r="AJ199" i="6"/>
  <c r="AA199" i="6"/>
  <c r="Z199" i="6"/>
  <c r="X199" i="6"/>
  <c r="W199" i="6"/>
  <c r="U199" i="6"/>
  <c r="O199" i="6"/>
  <c r="N199" i="6"/>
  <c r="M199" i="6"/>
  <c r="L199" i="6"/>
  <c r="AH199" i="6" s="1"/>
  <c r="K199" i="6"/>
  <c r="V199" i="6" s="1"/>
  <c r="J199" i="6"/>
  <c r="AF199" i="6" s="1"/>
  <c r="I199" i="6"/>
  <c r="H199" i="6"/>
  <c r="S199" i="6" s="1"/>
  <c r="G199" i="6"/>
  <c r="F199" i="6"/>
  <c r="E199" i="6"/>
  <c r="P199" i="6" s="1"/>
  <c r="D199" i="6"/>
  <c r="AK199" i="6" s="1"/>
  <c r="C199" i="6"/>
  <c r="Y199" i="6" s="1"/>
  <c r="AQ198" i="6"/>
  <c r="AM198" i="6"/>
  <c r="AL198" i="6"/>
  <c r="AG198" i="6"/>
  <c r="T198" i="6"/>
  <c r="N198" i="6"/>
  <c r="M198" i="6"/>
  <c r="L198" i="6"/>
  <c r="K198" i="6"/>
  <c r="V198" i="6" s="1"/>
  <c r="J198" i="6"/>
  <c r="U198" i="6" s="1"/>
  <c r="I198" i="6"/>
  <c r="H198" i="6"/>
  <c r="AO198" i="6" s="1"/>
  <c r="G198" i="6"/>
  <c r="AC198" i="6" s="1"/>
  <c r="F198" i="6"/>
  <c r="E198" i="6"/>
  <c r="P198" i="6" s="1"/>
  <c r="D198" i="6"/>
  <c r="C198" i="6"/>
  <c r="AJ198" i="6" s="1"/>
  <c r="AQ197" i="6"/>
  <c r="AO197" i="6"/>
  <c r="AM197" i="6"/>
  <c r="AF197" i="6"/>
  <c r="U197" i="6"/>
  <c r="R197" i="6"/>
  <c r="Q197" i="6"/>
  <c r="M197" i="6"/>
  <c r="L197" i="6"/>
  <c r="AH197" i="6" s="1"/>
  <c r="K197" i="6"/>
  <c r="AR197" i="6" s="1"/>
  <c r="J197" i="6"/>
  <c r="I197" i="6"/>
  <c r="H197" i="6"/>
  <c r="S197" i="6" s="1"/>
  <c r="G197" i="6"/>
  <c r="F197" i="6"/>
  <c r="AB197" i="6" s="1"/>
  <c r="E197" i="6"/>
  <c r="D197" i="6"/>
  <c r="C197" i="6"/>
  <c r="AQ196" i="6"/>
  <c r="AP196" i="6"/>
  <c r="AL196" i="6"/>
  <c r="Y196" i="6"/>
  <c r="S196" i="6"/>
  <c r="R196" i="6"/>
  <c r="O196" i="6"/>
  <c r="M196" i="6"/>
  <c r="L196" i="6"/>
  <c r="K196" i="6"/>
  <c r="AG196" i="6" s="1"/>
  <c r="J196" i="6"/>
  <c r="I196" i="6"/>
  <c r="T196" i="6" s="1"/>
  <c r="H196" i="6"/>
  <c r="AD196" i="6" s="1"/>
  <c r="G196" i="6"/>
  <c r="AN196" i="6" s="1"/>
  <c r="F196" i="6"/>
  <c r="AB196" i="6" s="1"/>
  <c r="E196" i="6"/>
  <c r="D196" i="6"/>
  <c r="C196" i="6"/>
  <c r="AQ195" i="6"/>
  <c r="AP195" i="6"/>
  <c r="AO195" i="6"/>
  <c r="Z195" i="6"/>
  <c r="U195" i="6"/>
  <c r="T195" i="6"/>
  <c r="S195" i="6"/>
  <c r="N195" i="6"/>
  <c r="M195" i="6"/>
  <c r="L195" i="6"/>
  <c r="W195" i="6" s="1"/>
  <c r="K195" i="6"/>
  <c r="J195" i="6"/>
  <c r="AF195" i="6" s="1"/>
  <c r="I195" i="6"/>
  <c r="AE195" i="6" s="1"/>
  <c r="H195" i="6"/>
  <c r="AD195" i="6" s="1"/>
  <c r="G195" i="6"/>
  <c r="F195" i="6"/>
  <c r="AM195" i="6" s="1"/>
  <c r="E195" i="6"/>
  <c r="D195" i="6"/>
  <c r="C195" i="6"/>
  <c r="AJ195" i="6" s="1"/>
  <c r="AQ194" i="6"/>
  <c r="AP194" i="6"/>
  <c r="AJ194" i="6"/>
  <c r="AF194" i="6"/>
  <c r="Y194" i="6"/>
  <c r="U194" i="6"/>
  <c r="T194" i="6"/>
  <c r="M194" i="6"/>
  <c r="L194" i="6"/>
  <c r="K194" i="6"/>
  <c r="J194" i="6"/>
  <c r="I194" i="6"/>
  <c r="AE194" i="6" s="1"/>
  <c r="H194" i="6"/>
  <c r="AO194" i="6" s="1"/>
  <c r="G194" i="6"/>
  <c r="AC194" i="6" s="1"/>
  <c r="F194" i="6"/>
  <c r="E194" i="6"/>
  <c r="D194" i="6"/>
  <c r="C194" i="6"/>
  <c r="N194" i="6" s="1"/>
  <c r="AL193" i="6"/>
  <c r="AI193" i="6"/>
  <c r="AF193" i="6"/>
  <c r="AC193" i="6"/>
  <c r="X193" i="6"/>
  <c r="Q193" i="6"/>
  <c r="M193" i="6"/>
  <c r="AT193" i="6" s="1"/>
  <c r="L193" i="6"/>
  <c r="K193" i="6"/>
  <c r="J193" i="6"/>
  <c r="I193" i="6"/>
  <c r="H193" i="6"/>
  <c r="AO193" i="6" s="1"/>
  <c r="G193" i="6"/>
  <c r="F193" i="6"/>
  <c r="AM193" i="6" s="1"/>
  <c r="E193" i="6"/>
  <c r="D193" i="6"/>
  <c r="Z193" i="6" s="1"/>
  <c r="C193" i="6"/>
  <c r="AR192" i="6"/>
  <c r="AO192" i="6"/>
  <c r="AH192" i="6"/>
  <c r="AD192" i="6"/>
  <c r="T192" i="6"/>
  <c r="R192" i="6"/>
  <c r="O192" i="6"/>
  <c r="N192" i="6"/>
  <c r="M192" i="6"/>
  <c r="L192" i="6"/>
  <c r="K192" i="6"/>
  <c r="V192" i="6" s="1"/>
  <c r="J192" i="6"/>
  <c r="AQ192" i="6" s="1"/>
  <c r="I192" i="6"/>
  <c r="AP192" i="6" s="1"/>
  <c r="H192" i="6"/>
  <c r="S192" i="6" s="1"/>
  <c r="G192" i="6"/>
  <c r="F192" i="6"/>
  <c r="AB192" i="6" s="1"/>
  <c r="E192" i="6"/>
  <c r="P192" i="6" s="1"/>
  <c r="D192" i="6"/>
  <c r="C192" i="6"/>
  <c r="AS191" i="6"/>
  <c r="AQ191" i="6"/>
  <c r="AO191" i="6"/>
  <c r="AD191" i="6"/>
  <c r="AB191" i="6"/>
  <c r="X191" i="6"/>
  <c r="W191" i="6"/>
  <c r="U191" i="6"/>
  <c r="S191" i="6"/>
  <c r="O191" i="6"/>
  <c r="N191" i="6"/>
  <c r="M191" i="6"/>
  <c r="AT191" i="6" s="1"/>
  <c r="L191" i="6"/>
  <c r="AH191" i="6" s="1"/>
  <c r="K191" i="6"/>
  <c r="AR191" i="6" s="1"/>
  <c r="J191" i="6"/>
  <c r="AF191" i="6" s="1"/>
  <c r="I191" i="6"/>
  <c r="H191" i="6"/>
  <c r="G191" i="6"/>
  <c r="F191" i="6"/>
  <c r="E191" i="6"/>
  <c r="AL191" i="6" s="1"/>
  <c r="D191" i="6"/>
  <c r="Z191" i="6" s="1"/>
  <c r="C191" i="6"/>
  <c r="AJ191" i="6" s="1"/>
  <c r="AT190" i="6"/>
  <c r="AD190" i="6"/>
  <c r="U190" i="6"/>
  <c r="T190" i="6"/>
  <c r="Q190" i="6"/>
  <c r="M190" i="6"/>
  <c r="AI190" i="6" s="1"/>
  <c r="L190" i="6"/>
  <c r="K190" i="6"/>
  <c r="V190" i="6" s="1"/>
  <c r="J190" i="6"/>
  <c r="I190" i="6"/>
  <c r="AE190" i="6" s="1"/>
  <c r="H190" i="6"/>
  <c r="S190" i="6" s="1"/>
  <c r="G190" i="6"/>
  <c r="F190" i="6"/>
  <c r="E190" i="6"/>
  <c r="D190" i="6"/>
  <c r="AK190" i="6" s="1"/>
  <c r="C190" i="6"/>
  <c r="AS189" i="6"/>
  <c r="AQ189" i="6"/>
  <c r="AN189" i="6"/>
  <c r="AK189" i="6"/>
  <c r="AD189" i="6"/>
  <c r="Y189" i="6"/>
  <c r="U189" i="6"/>
  <c r="R189" i="6"/>
  <c r="N189" i="6"/>
  <c r="M189" i="6"/>
  <c r="L189" i="6"/>
  <c r="AH189" i="6" s="1"/>
  <c r="K189" i="6"/>
  <c r="AR189" i="6" s="1"/>
  <c r="J189" i="6"/>
  <c r="AF189" i="6" s="1"/>
  <c r="I189" i="6"/>
  <c r="H189" i="6"/>
  <c r="AO189" i="6" s="1"/>
  <c r="G189" i="6"/>
  <c r="AC189" i="6" s="1"/>
  <c r="F189" i="6"/>
  <c r="AB189" i="6" s="1"/>
  <c r="E189" i="6"/>
  <c r="D189" i="6"/>
  <c r="O189" i="6" s="1"/>
  <c r="C189" i="6"/>
  <c r="AJ189" i="6" s="1"/>
  <c r="AT188" i="6"/>
  <c r="AS188" i="6"/>
  <c r="AI188" i="6"/>
  <c r="AH188" i="6"/>
  <c r="Z188" i="6"/>
  <c r="W188" i="6"/>
  <c r="S188" i="6"/>
  <c r="O188" i="6"/>
  <c r="M188" i="6"/>
  <c r="X188" i="6" s="1"/>
  <c r="L188" i="6"/>
  <c r="K188" i="6"/>
  <c r="AR188" i="6" s="1"/>
  <c r="J188" i="6"/>
  <c r="AF188" i="6" s="1"/>
  <c r="I188" i="6"/>
  <c r="H188" i="6"/>
  <c r="G188" i="6"/>
  <c r="AC188" i="6" s="1"/>
  <c r="F188" i="6"/>
  <c r="Q188" i="6" s="1"/>
  <c r="E188" i="6"/>
  <c r="D188" i="6"/>
  <c r="AK188" i="6" s="1"/>
  <c r="C188" i="6"/>
  <c r="AQ187" i="6"/>
  <c r="AL187" i="6"/>
  <c r="AF187" i="6"/>
  <c r="AA187" i="6"/>
  <c r="U187" i="6"/>
  <c r="M187" i="6"/>
  <c r="AI187" i="6" s="1"/>
  <c r="L187" i="6"/>
  <c r="K187" i="6"/>
  <c r="J187" i="6"/>
  <c r="I187" i="6"/>
  <c r="AP187" i="6" s="1"/>
  <c r="H187" i="6"/>
  <c r="AO187" i="6" s="1"/>
  <c r="G187" i="6"/>
  <c r="F187" i="6"/>
  <c r="AB187" i="6" s="1"/>
  <c r="E187" i="6"/>
  <c r="P187" i="6" s="1"/>
  <c r="D187" i="6"/>
  <c r="Z187" i="6" s="1"/>
  <c r="C187" i="6"/>
  <c r="AO186" i="6"/>
  <c r="AK186" i="6"/>
  <c r="AD186" i="6"/>
  <c r="Z186" i="6"/>
  <c r="W186" i="6"/>
  <c r="S186" i="6"/>
  <c r="O186" i="6"/>
  <c r="M186" i="6"/>
  <c r="L186" i="6"/>
  <c r="AH186" i="6" s="1"/>
  <c r="K186" i="6"/>
  <c r="AG186" i="6" s="1"/>
  <c r="J186" i="6"/>
  <c r="U186" i="6" s="1"/>
  <c r="I186" i="6"/>
  <c r="T186" i="6" s="1"/>
  <c r="H186" i="6"/>
  <c r="G186" i="6"/>
  <c r="F186" i="6"/>
  <c r="E186" i="6"/>
  <c r="D186" i="6"/>
  <c r="C186" i="6"/>
  <c r="Y186" i="6" s="1"/>
  <c r="AO185" i="6"/>
  <c r="AL185" i="6"/>
  <c r="AG185" i="6"/>
  <c r="AA185" i="6"/>
  <c r="S185" i="6"/>
  <c r="M185" i="6"/>
  <c r="AT185" i="6" s="1"/>
  <c r="L185" i="6"/>
  <c r="K185" i="6"/>
  <c r="J185" i="6"/>
  <c r="I185" i="6"/>
  <c r="H185" i="6"/>
  <c r="AD185" i="6" s="1"/>
  <c r="G185" i="6"/>
  <c r="R185" i="6" s="1"/>
  <c r="F185" i="6"/>
  <c r="AB185" i="6" s="1"/>
  <c r="E185" i="6"/>
  <c r="P185" i="6" s="1"/>
  <c r="D185" i="6"/>
  <c r="C185" i="6"/>
  <c r="AJ185" i="6" s="1"/>
  <c r="AM184" i="6"/>
  <c r="AK184" i="6"/>
  <c r="AI184" i="6"/>
  <c r="AE184" i="6"/>
  <c r="Z184" i="6"/>
  <c r="Q184" i="6"/>
  <c r="O184" i="6"/>
  <c r="M184" i="6"/>
  <c r="AT184" i="6" s="1"/>
  <c r="L184" i="6"/>
  <c r="K184" i="6"/>
  <c r="AG184" i="6" s="1"/>
  <c r="J184" i="6"/>
  <c r="I184" i="6"/>
  <c r="H184" i="6"/>
  <c r="G184" i="6"/>
  <c r="F184" i="6"/>
  <c r="AB184" i="6" s="1"/>
  <c r="E184" i="6"/>
  <c r="D184" i="6"/>
  <c r="C184" i="6"/>
  <c r="N184" i="6" s="1"/>
  <c r="AQ183" i="6"/>
  <c r="AP183" i="6"/>
  <c r="AI183" i="6"/>
  <c r="AE183" i="6"/>
  <c r="AC183" i="6"/>
  <c r="X183" i="6"/>
  <c r="U183" i="6"/>
  <c r="T183" i="6"/>
  <c r="R183" i="6"/>
  <c r="P183" i="6"/>
  <c r="N183" i="6"/>
  <c r="M183" i="6"/>
  <c r="AT183" i="6" s="1"/>
  <c r="L183" i="6"/>
  <c r="K183" i="6"/>
  <c r="J183" i="6"/>
  <c r="AF183" i="6" s="1"/>
  <c r="I183" i="6"/>
  <c r="H183" i="6"/>
  <c r="AD183" i="6" s="1"/>
  <c r="G183" i="6"/>
  <c r="AN183" i="6" s="1"/>
  <c r="F183" i="6"/>
  <c r="AB183" i="6" s="1"/>
  <c r="E183" i="6"/>
  <c r="AL183" i="6" s="1"/>
  <c r="D183" i="6"/>
  <c r="Z183" i="6" s="1"/>
  <c r="C183" i="6"/>
  <c r="Y183" i="6" s="1"/>
  <c r="AS182" i="6"/>
  <c r="AP182" i="6"/>
  <c r="AM182" i="6"/>
  <c r="AK182" i="6"/>
  <c r="Z182" i="6"/>
  <c r="O182" i="6"/>
  <c r="M182" i="6"/>
  <c r="AI182" i="6" s="1"/>
  <c r="L182" i="6"/>
  <c r="W182" i="6" s="1"/>
  <c r="K182" i="6"/>
  <c r="J182" i="6"/>
  <c r="I182" i="6"/>
  <c r="AE182" i="6" s="1"/>
  <c r="H182" i="6"/>
  <c r="AO182" i="6" s="1"/>
  <c r="G182" i="6"/>
  <c r="F182" i="6"/>
  <c r="AB182" i="6" s="1"/>
  <c r="E182" i="6"/>
  <c r="AL182" i="6" s="1"/>
  <c r="D182" i="6"/>
  <c r="C182" i="6"/>
  <c r="Y182" i="6" s="1"/>
  <c r="AQ181" i="6"/>
  <c r="AP181" i="6"/>
  <c r="AN181" i="6"/>
  <c r="AJ181" i="6"/>
  <c r="AD181" i="6"/>
  <c r="AA181" i="6"/>
  <c r="R181" i="6"/>
  <c r="O181" i="6"/>
  <c r="M181" i="6"/>
  <c r="AT181" i="6" s="1"/>
  <c r="L181" i="6"/>
  <c r="K181" i="6"/>
  <c r="J181" i="6"/>
  <c r="I181" i="6"/>
  <c r="T181" i="6" s="1"/>
  <c r="H181" i="6"/>
  <c r="G181" i="6"/>
  <c r="AC181" i="6" s="1"/>
  <c r="F181" i="6"/>
  <c r="E181" i="6"/>
  <c r="D181" i="6"/>
  <c r="Z181" i="6" s="1"/>
  <c r="C181" i="6"/>
  <c r="Y181" i="6" s="1"/>
  <c r="AS180" i="6"/>
  <c r="AM180" i="6"/>
  <c r="AK180" i="6"/>
  <c r="W180" i="6"/>
  <c r="M180" i="6"/>
  <c r="L180" i="6"/>
  <c r="AH180" i="6" s="1"/>
  <c r="K180" i="6"/>
  <c r="AG180" i="6" s="1"/>
  <c r="J180" i="6"/>
  <c r="AQ180" i="6" s="1"/>
  <c r="I180" i="6"/>
  <c r="H180" i="6"/>
  <c r="AD180" i="6" s="1"/>
  <c r="G180" i="6"/>
  <c r="F180" i="6"/>
  <c r="E180" i="6"/>
  <c r="AA180" i="6" s="1"/>
  <c r="D180" i="6"/>
  <c r="C180" i="6"/>
  <c r="AR179" i="6"/>
  <c r="AQ179" i="6"/>
  <c r="AN179" i="6"/>
  <c r="AK179" i="6"/>
  <c r="AG179" i="6"/>
  <c r="AC179" i="6"/>
  <c r="Z179" i="6"/>
  <c r="Y179" i="6"/>
  <c r="X179" i="6"/>
  <c r="U179" i="6"/>
  <c r="R179" i="6"/>
  <c r="N179" i="6"/>
  <c r="M179" i="6"/>
  <c r="L179" i="6"/>
  <c r="AS179" i="6" s="1"/>
  <c r="K179" i="6"/>
  <c r="V179" i="6" s="1"/>
  <c r="J179" i="6"/>
  <c r="AF179" i="6" s="1"/>
  <c r="I179" i="6"/>
  <c r="H179" i="6"/>
  <c r="AO179" i="6" s="1"/>
  <c r="G179" i="6"/>
  <c r="F179" i="6"/>
  <c r="Q179" i="6" s="1"/>
  <c r="E179" i="6"/>
  <c r="D179" i="6"/>
  <c r="O179" i="6" s="1"/>
  <c r="C179" i="6"/>
  <c r="AJ179" i="6" s="1"/>
  <c r="AK178" i="6"/>
  <c r="Z178" i="6"/>
  <c r="W178" i="6"/>
  <c r="S178" i="6"/>
  <c r="O178" i="6"/>
  <c r="M178" i="6"/>
  <c r="AI178" i="6" s="1"/>
  <c r="L178" i="6"/>
  <c r="AS178" i="6" s="1"/>
  <c r="K178" i="6"/>
  <c r="AR178" i="6" s="1"/>
  <c r="J178" i="6"/>
  <c r="AQ178" i="6" s="1"/>
  <c r="I178" i="6"/>
  <c r="H178" i="6"/>
  <c r="AO178" i="6" s="1"/>
  <c r="G178" i="6"/>
  <c r="R178" i="6" s="1"/>
  <c r="F178" i="6"/>
  <c r="AM178" i="6" s="1"/>
  <c r="E178" i="6"/>
  <c r="D178" i="6"/>
  <c r="C178" i="6"/>
  <c r="AP177" i="6"/>
  <c r="AL177" i="6"/>
  <c r="AG177" i="6"/>
  <c r="AE177" i="6"/>
  <c r="AA177" i="6"/>
  <c r="Y177" i="6"/>
  <c r="T177" i="6"/>
  <c r="S177" i="6"/>
  <c r="N177" i="6"/>
  <c r="M177" i="6"/>
  <c r="X177" i="6" s="1"/>
  <c r="L177" i="6"/>
  <c r="K177" i="6"/>
  <c r="V177" i="6" s="1"/>
  <c r="J177" i="6"/>
  <c r="I177" i="6"/>
  <c r="H177" i="6"/>
  <c r="AD177" i="6" s="1"/>
  <c r="G177" i="6"/>
  <c r="F177" i="6"/>
  <c r="E177" i="6"/>
  <c r="P177" i="6" s="1"/>
  <c r="D177" i="6"/>
  <c r="C177" i="6"/>
  <c r="AJ177" i="6" s="1"/>
  <c r="AI176" i="6"/>
  <c r="AA176" i="6"/>
  <c r="U176" i="6"/>
  <c r="T176" i="6"/>
  <c r="O176" i="6"/>
  <c r="M176" i="6"/>
  <c r="AT176" i="6" s="1"/>
  <c r="L176" i="6"/>
  <c r="AS176" i="6" s="1"/>
  <c r="K176" i="6"/>
  <c r="J176" i="6"/>
  <c r="AF176" i="6" s="1"/>
  <c r="I176" i="6"/>
  <c r="AE176" i="6" s="1"/>
  <c r="H176" i="6"/>
  <c r="AO176" i="6" s="1"/>
  <c r="G176" i="6"/>
  <c r="F176" i="6"/>
  <c r="AM176" i="6" s="1"/>
  <c r="E176" i="6"/>
  <c r="D176" i="6"/>
  <c r="AK176" i="6" s="1"/>
  <c r="C176" i="6"/>
  <c r="AQ175" i="6"/>
  <c r="AL175" i="6"/>
  <c r="AK175" i="6"/>
  <c r="AG175" i="6"/>
  <c r="AB175" i="6"/>
  <c r="S175" i="6"/>
  <c r="P175" i="6"/>
  <c r="O175" i="6"/>
  <c r="M175" i="6"/>
  <c r="L175" i="6"/>
  <c r="K175" i="6"/>
  <c r="J175" i="6"/>
  <c r="I175" i="6"/>
  <c r="H175" i="6"/>
  <c r="AO175" i="6" s="1"/>
  <c r="G175" i="6"/>
  <c r="R175" i="6" s="1"/>
  <c r="F175" i="6"/>
  <c r="Q175" i="6" s="1"/>
  <c r="E175" i="6"/>
  <c r="AA175" i="6" s="1"/>
  <c r="D175" i="6"/>
  <c r="Z175" i="6" s="1"/>
  <c r="C175" i="6"/>
  <c r="AS174" i="6"/>
  <c r="AL174" i="6"/>
  <c r="AK174" i="6"/>
  <c r="AF174" i="6"/>
  <c r="AD174" i="6"/>
  <c r="Z174" i="6"/>
  <c r="R174" i="6"/>
  <c r="O174" i="6"/>
  <c r="M174" i="6"/>
  <c r="L174" i="6"/>
  <c r="K174" i="6"/>
  <c r="AG174" i="6" s="1"/>
  <c r="J174" i="6"/>
  <c r="U174" i="6" s="1"/>
  <c r="I174" i="6"/>
  <c r="H174" i="6"/>
  <c r="AO174" i="6" s="1"/>
  <c r="G174" i="6"/>
  <c r="F174" i="6"/>
  <c r="AM174" i="6" s="1"/>
  <c r="E174" i="6"/>
  <c r="P174" i="6" s="1"/>
  <c r="D174" i="6"/>
  <c r="C174" i="6"/>
  <c r="AS173" i="6"/>
  <c r="AR173" i="6"/>
  <c r="AM173" i="6"/>
  <c r="AG173" i="6"/>
  <c r="X173" i="6"/>
  <c r="U173" i="6"/>
  <c r="T173" i="6"/>
  <c r="Q173" i="6"/>
  <c r="M173" i="6"/>
  <c r="L173" i="6"/>
  <c r="K173" i="6"/>
  <c r="V173" i="6" s="1"/>
  <c r="J173" i="6"/>
  <c r="AF173" i="6" s="1"/>
  <c r="I173" i="6"/>
  <c r="AE173" i="6" s="1"/>
  <c r="H173" i="6"/>
  <c r="G173" i="6"/>
  <c r="F173" i="6"/>
  <c r="AB173" i="6" s="1"/>
  <c r="E173" i="6"/>
  <c r="D173" i="6"/>
  <c r="AK173" i="6" s="1"/>
  <c r="C173" i="6"/>
  <c r="AP172" i="6"/>
  <c r="AI172" i="6"/>
  <c r="AH172" i="6"/>
  <c r="AE172" i="6"/>
  <c r="AD172" i="6"/>
  <c r="X172" i="6"/>
  <c r="T172" i="6"/>
  <c r="S172" i="6"/>
  <c r="O172" i="6"/>
  <c r="M172" i="6"/>
  <c r="AT172" i="6" s="1"/>
  <c r="L172" i="6"/>
  <c r="K172" i="6"/>
  <c r="AG172" i="6" s="1"/>
  <c r="J172" i="6"/>
  <c r="U172" i="6" s="1"/>
  <c r="I172" i="6"/>
  <c r="H172" i="6"/>
  <c r="AO172" i="6" s="1"/>
  <c r="G172" i="6"/>
  <c r="R172" i="6" s="1"/>
  <c r="F172" i="6"/>
  <c r="AM172" i="6" s="1"/>
  <c r="E172" i="6"/>
  <c r="P172" i="6" s="1"/>
  <c r="D172" i="6"/>
  <c r="AK172" i="6" s="1"/>
  <c r="C172" i="6"/>
  <c r="Y172" i="6" s="1"/>
  <c r="AS171" i="6"/>
  <c r="AQ171" i="6"/>
  <c r="AO171" i="6"/>
  <c r="AJ171" i="6"/>
  <c r="Y171" i="6"/>
  <c r="U171" i="6"/>
  <c r="S171" i="6"/>
  <c r="N171" i="6"/>
  <c r="M171" i="6"/>
  <c r="L171" i="6"/>
  <c r="K171" i="6"/>
  <c r="J171" i="6"/>
  <c r="AF171" i="6" s="1"/>
  <c r="I171" i="6"/>
  <c r="H171" i="6"/>
  <c r="AD171" i="6" s="1"/>
  <c r="G171" i="6"/>
  <c r="F171" i="6"/>
  <c r="AM171" i="6" s="1"/>
  <c r="E171" i="6"/>
  <c r="D171" i="6"/>
  <c r="AK171" i="6" s="1"/>
  <c r="C171" i="6"/>
  <c r="AR170" i="6"/>
  <c r="AQ170" i="6"/>
  <c r="AK170" i="6"/>
  <c r="AH170" i="6"/>
  <c r="Z170" i="6"/>
  <c r="W170" i="6"/>
  <c r="V170" i="6"/>
  <c r="U170" i="6"/>
  <c r="S170" i="6"/>
  <c r="O170" i="6"/>
  <c r="M170" i="6"/>
  <c r="L170" i="6"/>
  <c r="AS170" i="6" s="1"/>
  <c r="K170" i="6"/>
  <c r="AG170" i="6" s="1"/>
  <c r="J170" i="6"/>
  <c r="AF170" i="6" s="1"/>
  <c r="I170" i="6"/>
  <c r="H170" i="6"/>
  <c r="AO170" i="6" s="1"/>
  <c r="G170" i="6"/>
  <c r="F170" i="6"/>
  <c r="E170" i="6"/>
  <c r="D170" i="6"/>
  <c r="C170" i="6"/>
  <c r="AR169" i="6"/>
  <c r="AQ169" i="6"/>
  <c r="AL169" i="6"/>
  <c r="AG169" i="6"/>
  <c r="AA169" i="6"/>
  <c r="X169" i="6"/>
  <c r="S169" i="6"/>
  <c r="P169" i="6"/>
  <c r="O169" i="6"/>
  <c r="M169" i="6"/>
  <c r="L169" i="6"/>
  <c r="AS169" i="6" s="1"/>
  <c r="K169" i="6"/>
  <c r="V169" i="6" s="1"/>
  <c r="J169" i="6"/>
  <c r="I169" i="6"/>
  <c r="H169" i="6"/>
  <c r="AO169" i="6" s="1"/>
  <c r="G169" i="6"/>
  <c r="AC169" i="6" s="1"/>
  <c r="F169" i="6"/>
  <c r="E169" i="6"/>
  <c r="D169" i="6"/>
  <c r="C169" i="6"/>
  <c r="AT168" i="6"/>
  <c r="AM168" i="6"/>
  <c r="AK168" i="6"/>
  <c r="Z168" i="6"/>
  <c r="X168" i="6"/>
  <c r="W168" i="6"/>
  <c r="U168" i="6"/>
  <c r="M168" i="6"/>
  <c r="AI168" i="6" s="1"/>
  <c r="L168" i="6"/>
  <c r="AH168" i="6" s="1"/>
  <c r="K168" i="6"/>
  <c r="J168" i="6"/>
  <c r="AQ168" i="6" s="1"/>
  <c r="I168" i="6"/>
  <c r="H168" i="6"/>
  <c r="AO168" i="6" s="1"/>
  <c r="G168" i="6"/>
  <c r="F168" i="6"/>
  <c r="E168" i="6"/>
  <c r="D168" i="6"/>
  <c r="O168" i="6" s="1"/>
  <c r="C168" i="6"/>
  <c r="Y168" i="6" s="1"/>
  <c r="AG167" i="6"/>
  <c r="Z167" i="6"/>
  <c r="Y167" i="6"/>
  <c r="O167" i="6"/>
  <c r="N167" i="6"/>
  <c r="M167" i="6"/>
  <c r="L167" i="6"/>
  <c r="AS167" i="6" s="1"/>
  <c r="K167" i="6"/>
  <c r="V167" i="6" s="1"/>
  <c r="J167" i="6"/>
  <c r="I167" i="6"/>
  <c r="AE167" i="6" s="1"/>
  <c r="H167" i="6"/>
  <c r="G167" i="6"/>
  <c r="AC167" i="6" s="1"/>
  <c r="F167" i="6"/>
  <c r="E167" i="6"/>
  <c r="D167" i="6"/>
  <c r="AK167" i="6" s="1"/>
  <c r="C167" i="6"/>
  <c r="AJ167" i="6" s="1"/>
  <c r="AQ166" i="6"/>
  <c r="AA166" i="6"/>
  <c r="Z166" i="6"/>
  <c r="U166" i="6"/>
  <c r="O166" i="6"/>
  <c r="M166" i="6"/>
  <c r="L166" i="6"/>
  <c r="AS166" i="6" s="1"/>
  <c r="K166" i="6"/>
  <c r="AG166" i="6" s="1"/>
  <c r="J166" i="6"/>
  <c r="AF166" i="6" s="1"/>
  <c r="I166" i="6"/>
  <c r="H166" i="6"/>
  <c r="AO166" i="6" s="1"/>
  <c r="G166" i="6"/>
  <c r="R166" i="6" s="1"/>
  <c r="F166" i="6"/>
  <c r="AM166" i="6" s="1"/>
  <c r="E166" i="6"/>
  <c r="P166" i="6" s="1"/>
  <c r="D166" i="6"/>
  <c r="AK166" i="6" s="1"/>
  <c r="C166" i="6"/>
  <c r="N166" i="6" s="1"/>
  <c r="AQ165" i="6"/>
  <c r="AO165" i="6"/>
  <c r="AM165" i="6"/>
  <c r="AK165" i="6"/>
  <c r="AF165" i="6"/>
  <c r="AB165" i="6"/>
  <c r="Z165" i="6"/>
  <c r="Q165" i="6"/>
  <c r="P165" i="6"/>
  <c r="M165" i="6"/>
  <c r="L165" i="6"/>
  <c r="K165" i="6"/>
  <c r="J165" i="6"/>
  <c r="U165" i="6" s="1"/>
  <c r="I165" i="6"/>
  <c r="AE165" i="6" s="1"/>
  <c r="H165" i="6"/>
  <c r="AD165" i="6" s="1"/>
  <c r="G165" i="6"/>
  <c r="AC165" i="6" s="1"/>
  <c r="F165" i="6"/>
  <c r="E165" i="6"/>
  <c r="AL165" i="6" s="1"/>
  <c r="D165" i="6"/>
  <c r="O165" i="6" s="1"/>
  <c r="C165" i="6"/>
  <c r="AQ164" i="6"/>
  <c r="AM164" i="6"/>
  <c r="AL164" i="6"/>
  <c r="AA164" i="6"/>
  <c r="U164" i="6"/>
  <c r="M164" i="6"/>
  <c r="L164" i="6"/>
  <c r="AH164" i="6" s="1"/>
  <c r="K164" i="6"/>
  <c r="J164" i="6"/>
  <c r="AF164" i="6" s="1"/>
  <c r="I164" i="6"/>
  <c r="AP164" i="6" s="1"/>
  <c r="H164" i="6"/>
  <c r="AO164" i="6" s="1"/>
  <c r="G164" i="6"/>
  <c r="F164" i="6"/>
  <c r="E164" i="6"/>
  <c r="P164" i="6" s="1"/>
  <c r="D164" i="6"/>
  <c r="Z164" i="6" s="1"/>
  <c r="C164" i="6"/>
  <c r="Y164" i="6" s="1"/>
  <c r="AQ163" i="6"/>
  <c r="AO163" i="6"/>
  <c r="AM163" i="6"/>
  <c r="AD163" i="6"/>
  <c r="AB163" i="6"/>
  <c r="U163" i="6"/>
  <c r="S163" i="6"/>
  <c r="Q163" i="6"/>
  <c r="M163" i="6"/>
  <c r="L163" i="6"/>
  <c r="AS163" i="6" s="1"/>
  <c r="K163" i="6"/>
  <c r="V163" i="6" s="1"/>
  <c r="J163" i="6"/>
  <c r="AF163" i="6" s="1"/>
  <c r="I163" i="6"/>
  <c r="H163" i="6"/>
  <c r="G163" i="6"/>
  <c r="F163" i="6"/>
  <c r="E163" i="6"/>
  <c r="D163" i="6"/>
  <c r="Z163" i="6" s="1"/>
  <c r="C163" i="6"/>
  <c r="AL162" i="6"/>
  <c r="AG162" i="6"/>
  <c r="AD162" i="6"/>
  <c r="M162" i="6"/>
  <c r="L162" i="6"/>
  <c r="K162" i="6"/>
  <c r="AR162" i="6" s="1"/>
  <c r="J162" i="6"/>
  <c r="U162" i="6" s="1"/>
  <c r="I162" i="6"/>
  <c r="H162" i="6"/>
  <c r="AO162" i="6" s="1"/>
  <c r="G162" i="6"/>
  <c r="R162" i="6" s="1"/>
  <c r="F162" i="6"/>
  <c r="AM162" i="6" s="1"/>
  <c r="E162" i="6"/>
  <c r="P162" i="6" s="1"/>
  <c r="D162" i="6"/>
  <c r="C162" i="6"/>
  <c r="AQ161" i="6"/>
  <c r="AM161" i="6"/>
  <c r="Q161" i="6"/>
  <c r="M161" i="6"/>
  <c r="X161" i="6" s="1"/>
  <c r="L161" i="6"/>
  <c r="AS161" i="6" s="1"/>
  <c r="K161" i="6"/>
  <c r="J161" i="6"/>
  <c r="AF161" i="6" s="1"/>
  <c r="I161" i="6"/>
  <c r="H161" i="6"/>
  <c r="AO161" i="6" s="1"/>
  <c r="G161" i="6"/>
  <c r="AC161" i="6" s="1"/>
  <c r="F161" i="6"/>
  <c r="AB161" i="6" s="1"/>
  <c r="E161" i="6"/>
  <c r="D161" i="6"/>
  <c r="AK161" i="6" s="1"/>
  <c r="C161" i="6"/>
  <c r="AQ160" i="6"/>
  <c r="AP160" i="6"/>
  <c r="AM160" i="6"/>
  <c r="AK160" i="6"/>
  <c r="AH160" i="6"/>
  <c r="AA160" i="6"/>
  <c r="U160" i="6"/>
  <c r="T160" i="6"/>
  <c r="S160" i="6"/>
  <c r="M160" i="6"/>
  <c r="L160" i="6"/>
  <c r="W160" i="6" s="1"/>
  <c r="K160" i="6"/>
  <c r="J160" i="6"/>
  <c r="AF160" i="6" s="1"/>
  <c r="I160" i="6"/>
  <c r="AE160" i="6" s="1"/>
  <c r="H160" i="6"/>
  <c r="AO160" i="6" s="1"/>
  <c r="G160" i="6"/>
  <c r="F160" i="6"/>
  <c r="E160" i="6"/>
  <c r="P160" i="6" s="1"/>
  <c r="D160" i="6"/>
  <c r="Z160" i="6" s="1"/>
  <c r="C160" i="6"/>
  <c r="AR159" i="6"/>
  <c r="AN159" i="6"/>
  <c r="AJ159" i="6"/>
  <c r="AC159" i="6"/>
  <c r="Y159" i="6"/>
  <c r="X159" i="6"/>
  <c r="V159" i="6"/>
  <c r="T159" i="6"/>
  <c r="R159" i="6"/>
  <c r="N159" i="6"/>
  <c r="M159" i="6"/>
  <c r="AI159" i="6" s="1"/>
  <c r="L159" i="6"/>
  <c r="K159" i="6"/>
  <c r="AG159" i="6" s="1"/>
  <c r="J159" i="6"/>
  <c r="U159" i="6" s="1"/>
  <c r="I159" i="6"/>
  <c r="AP159" i="6" s="1"/>
  <c r="H159" i="6"/>
  <c r="G159" i="6"/>
  <c r="F159" i="6"/>
  <c r="AB159" i="6" s="1"/>
  <c r="E159" i="6"/>
  <c r="AA159" i="6" s="1"/>
  <c r="D159" i="6"/>
  <c r="C159" i="6"/>
  <c r="AS158" i="6"/>
  <c r="AR158" i="6"/>
  <c r="AN158" i="6"/>
  <c r="Z158" i="6"/>
  <c r="W158" i="6"/>
  <c r="N158" i="6"/>
  <c r="M158" i="6"/>
  <c r="L158" i="6"/>
  <c r="AH158" i="6" s="1"/>
  <c r="K158" i="6"/>
  <c r="V158" i="6" s="1"/>
  <c r="J158" i="6"/>
  <c r="I158" i="6"/>
  <c r="T158" i="6" s="1"/>
  <c r="H158" i="6"/>
  <c r="G158" i="6"/>
  <c r="AC158" i="6" s="1"/>
  <c r="F158" i="6"/>
  <c r="E158" i="6"/>
  <c r="D158" i="6"/>
  <c r="O158" i="6" s="1"/>
  <c r="C158" i="6"/>
  <c r="AJ158" i="6" s="1"/>
  <c r="AT157" i="6"/>
  <c r="AR157" i="6"/>
  <c r="AM157" i="6"/>
  <c r="AL157" i="6"/>
  <c r="AJ157" i="6"/>
  <c r="AA157" i="6"/>
  <c r="X157" i="6"/>
  <c r="V157" i="6"/>
  <c r="T157" i="6"/>
  <c r="Q157" i="6"/>
  <c r="P157" i="6"/>
  <c r="N157" i="6"/>
  <c r="M157" i="6"/>
  <c r="AI157" i="6" s="1"/>
  <c r="L157" i="6"/>
  <c r="K157" i="6"/>
  <c r="AG157" i="6" s="1"/>
  <c r="J157" i="6"/>
  <c r="I157" i="6"/>
  <c r="AP157" i="6" s="1"/>
  <c r="H157" i="6"/>
  <c r="G157" i="6"/>
  <c r="AN157" i="6" s="1"/>
  <c r="F157" i="6"/>
  <c r="AB157" i="6" s="1"/>
  <c r="E157" i="6"/>
  <c r="D157" i="6"/>
  <c r="C157" i="6"/>
  <c r="Y157" i="6" s="1"/>
  <c r="AT156" i="6"/>
  <c r="AG156" i="6"/>
  <c r="Z156" i="6"/>
  <c r="X156" i="6"/>
  <c r="W156" i="6"/>
  <c r="P156" i="6"/>
  <c r="M156" i="6"/>
  <c r="AI156" i="6" s="1"/>
  <c r="L156" i="6"/>
  <c r="AH156" i="6" s="1"/>
  <c r="K156" i="6"/>
  <c r="J156" i="6"/>
  <c r="I156" i="6"/>
  <c r="H156" i="6"/>
  <c r="G156" i="6"/>
  <c r="F156" i="6"/>
  <c r="E156" i="6"/>
  <c r="AA156" i="6" s="1"/>
  <c r="D156" i="6"/>
  <c r="O156" i="6" s="1"/>
  <c r="C156" i="6"/>
  <c r="AR155" i="6"/>
  <c r="AN155" i="6"/>
  <c r="AM155" i="6"/>
  <c r="AJ155" i="6"/>
  <c r="AF155" i="6"/>
  <c r="AC155" i="6"/>
  <c r="Y155" i="6"/>
  <c r="X155" i="6"/>
  <c r="T155" i="6"/>
  <c r="R155" i="6"/>
  <c r="Q155" i="6"/>
  <c r="N155" i="6"/>
  <c r="M155" i="6"/>
  <c r="AI155" i="6" s="1"/>
  <c r="L155" i="6"/>
  <c r="K155" i="6"/>
  <c r="AG155" i="6" s="1"/>
  <c r="J155" i="6"/>
  <c r="U155" i="6" s="1"/>
  <c r="I155" i="6"/>
  <c r="AP155" i="6" s="1"/>
  <c r="H155" i="6"/>
  <c r="G155" i="6"/>
  <c r="F155" i="6"/>
  <c r="AB155" i="6" s="1"/>
  <c r="E155" i="6"/>
  <c r="AL155" i="6" s="1"/>
  <c r="D155" i="6"/>
  <c r="C155" i="6"/>
  <c r="AT154" i="6"/>
  <c r="AS154" i="6"/>
  <c r="AR154" i="6"/>
  <c r="AL154" i="6"/>
  <c r="AI154" i="6"/>
  <c r="AE154" i="6"/>
  <c r="AD154" i="6"/>
  <c r="X154" i="6"/>
  <c r="W154" i="6"/>
  <c r="V154" i="6"/>
  <c r="P154" i="6"/>
  <c r="N154" i="6"/>
  <c r="M154" i="6"/>
  <c r="L154" i="6"/>
  <c r="AH154" i="6" s="1"/>
  <c r="K154" i="6"/>
  <c r="AG154" i="6" s="1"/>
  <c r="J154" i="6"/>
  <c r="I154" i="6"/>
  <c r="AP154" i="6" s="1"/>
  <c r="H154" i="6"/>
  <c r="G154" i="6"/>
  <c r="AC154" i="6" s="1"/>
  <c r="F154" i="6"/>
  <c r="E154" i="6"/>
  <c r="AA154" i="6" s="1"/>
  <c r="D154" i="6"/>
  <c r="O154" i="6" s="1"/>
  <c r="C154" i="6"/>
  <c r="AJ154" i="6" s="1"/>
  <c r="AT153" i="6"/>
  <c r="AN153" i="6"/>
  <c r="AL153" i="6"/>
  <c r="AC153" i="6"/>
  <c r="AA153" i="6"/>
  <c r="X153" i="6"/>
  <c r="T153" i="6"/>
  <c r="P153" i="6"/>
  <c r="N153" i="6"/>
  <c r="M153" i="6"/>
  <c r="AI153" i="6" s="1"/>
  <c r="L153" i="6"/>
  <c r="K153" i="6"/>
  <c r="V153" i="6" s="1"/>
  <c r="J153" i="6"/>
  <c r="U153" i="6" s="1"/>
  <c r="I153" i="6"/>
  <c r="AP153" i="6" s="1"/>
  <c r="H153" i="6"/>
  <c r="G153" i="6"/>
  <c r="R153" i="6" s="1"/>
  <c r="F153" i="6"/>
  <c r="E153" i="6"/>
  <c r="D153" i="6"/>
  <c r="C153" i="6"/>
  <c r="AJ153" i="6" s="1"/>
  <c r="AT152" i="6"/>
  <c r="AR152" i="6"/>
  <c r="AP152" i="6"/>
  <c r="AN152" i="6"/>
  <c r="AG152" i="6"/>
  <c r="AC152" i="6"/>
  <c r="V152" i="6"/>
  <c r="T152" i="6"/>
  <c r="R152" i="6"/>
  <c r="N152" i="6"/>
  <c r="M152" i="6"/>
  <c r="X152" i="6" s="1"/>
  <c r="L152" i="6"/>
  <c r="K152" i="6"/>
  <c r="J152" i="6"/>
  <c r="AF152" i="6" s="1"/>
  <c r="I152" i="6"/>
  <c r="AE152" i="6" s="1"/>
  <c r="H152" i="6"/>
  <c r="G152" i="6"/>
  <c r="F152" i="6"/>
  <c r="Q152" i="6" s="1"/>
  <c r="E152" i="6"/>
  <c r="AL152" i="6" s="1"/>
  <c r="D152" i="6"/>
  <c r="O152" i="6" s="1"/>
  <c r="C152" i="6"/>
  <c r="AJ152" i="6" s="1"/>
  <c r="AT151" i="6"/>
  <c r="AN151" i="6"/>
  <c r="AL151" i="6"/>
  <c r="AI151" i="6"/>
  <c r="AC151" i="6"/>
  <c r="AA151" i="6"/>
  <c r="X151" i="6"/>
  <c r="T151" i="6"/>
  <c r="P151" i="6"/>
  <c r="N151" i="6"/>
  <c r="M151" i="6"/>
  <c r="L151" i="6"/>
  <c r="W151" i="6" s="1"/>
  <c r="K151" i="6"/>
  <c r="AR151" i="6" s="1"/>
  <c r="J151" i="6"/>
  <c r="I151" i="6"/>
  <c r="AP151" i="6" s="1"/>
  <c r="H151" i="6"/>
  <c r="G151" i="6"/>
  <c r="R151" i="6" s="1"/>
  <c r="F151" i="6"/>
  <c r="E151" i="6"/>
  <c r="D151" i="6"/>
  <c r="C151" i="6"/>
  <c r="AJ151" i="6" s="1"/>
  <c r="AT150" i="6"/>
  <c r="AR150" i="6"/>
  <c r="AP150" i="6"/>
  <c r="AE150" i="6"/>
  <c r="X150" i="6"/>
  <c r="W150" i="6"/>
  <c r="T150" i="6"/>
  <c r="Q150" i="6"/>
  <c r="M150" i="6"/>
  <c r="AI150" i="6" s="1"/>
  <c r="L150" i="6"/>
  <c r="AS150" i="6" s="1"/>
  <c r="K150" i="6"/>
  <c r="J150" i="6"/>
  <c r="I150" i="6"/>
  <c r="H150" i="6"/>
  <c r="G150" i="6"/>
  <c r="F150" i="6"/>
  <c r="E150" i="6"/>
  <c r="AL150" i="6" s="1"/>
  <c r="D150" i="6"/>
  <c r="O150" i="6" s="1"/>
  <c r="C150" i="6"/>
  <c r="AM149" i="6"/>
  <c r="AL149" i="6"/>
  <c r="AF149" i="6"/>
  <c r="AC149" i="6"/>
  <c r="AA149" i="6"/>
  <c r="X149" i="6"/>
  <c r="Q149" i="6"/>
  <c r="P149" i="6"/>
  <c r="M149" i="6"/>
  <c r="AI149" i="6" s="1"/>
  <c r="L149" i="6"/>
  <c r="K149" i="6"/>
  <c r="J149" i="6"/>
  <c r="U149" i="6" s="1"/>
  <c r="I149" i="6"/>
  <c r="H149" i="6"/>
  <c r="G149" i="6"/>
  <c r="F149" i="6"/>
  <c r="AB149" i="6" s="1"/>
  <c r="E149" i="6"/>
  <c r="D149" i="6"/>
  <c r="Z149" i="6" s="1"/>
  <c r="C149" i="6"/>
  <c r="AR148" i="6"/>
  <c r="AP148" i="6"/>
  <c r="AN148" i="6"/>
  <c r="AI148" i="6"/>
  <c r="AG148" i="6"/>
  <c r="AC148" i="6"/>
  <c r="Z148" i="6"/>
  <c r="V148" i="6"/>
  <c r="T148" i="6"/>
  <c r="R148" i="6"/>
  <c r="N148" i="6"/>
  <c r="M148" i="6"/>
  <c r="AT148" i="6" s="1"/>
  <c r="L148" i="6"/>
  <c r="K148" i="6"/>
  <c r="J148" i="6"/>
  <c r="AF148" i="6" s="1"/>
  <c r="I148" i="6"/>
  <c r="AE148" i="6" s="1"/>
  <c r="H148" i="6"/>
  <c r="G148" i="6"/>
  <c r="F148" i="6"/>
  <c r="E148" i="6"/>
  <c r="D148" i="6"/>
  <c r="O148" i="6" s="1"/>
  <c r="C148" i="6"/>
  <c r="AJ148" i="6" s="1"/>
  <c r="AT147" i="6"/>
  <c r="AI147" i="6"/>
  <c r="AB147" i="6"/>
  <c r="AA147" i="6"/>
  <c r="Y147" i="6"/>
  <c r="X147" i="6"/>
  <c r="W147" i="6"/>
  <c r="Q147" i="6"/>
  <c r="P147" i="6"/>
  <c r="M147" i="6"/>
  <c r="L147" i="6"/>
  <c r="K147" i="6"/>
  <c r="AR147" i="6" s="1"/>
  <c r="J147" i="6"/>
  <c r="U147" i="6" s="1"/>
  <c r="I147" i="6"/>
  <c r="H147" i="6"/>
  <c r="G147" i="6"/>
  <c r="F147" i="6"/>
  <c r="AM147" i="6" s="1"/>
  <c r="E147" i="6"/>
  <c r="AL147" i="6" s="1"/>
  <c r="D147" i="6"/>
  <c r="Z147" i="6" s="1"/>
  <c r="C147" i="6"/>
  <c r="AS146" i="6"/>
  <c r="AP146" i="6"/>
  <c r="AI146" i="6"/>
  <c r="AD146" i="6"/>
  <c r="X146" i="6"/>
  <c r="W146" i="6"/>
  <c r="T146" i="6"/>
  <c r="Q146" i="6"/>
  <c r="M146" i="6"/>
  <c r="AT146" i="6" s="1"/>
  <c r="L146" i="6"/>
  <c r="AH146" i="6" s="1"/>
  <c r="K146" i="6"/>
  <c r="J146" i="6"/>
  <c r="I146" i="6"/>
  <c r="AE146" i="6" s="1"/>
  <c r="H146" i="6"/>
  <c r="S146" i="6" s="1"/>
  <c r="G146" i="6"/>
  <c r="F146" i="6"/>
  <c r="E146" i="6"/>
  <c r="AL146" i="6" s="1"/>
  <c r="D146" i="6"/>
  <c r="O146" i="6" s="1"/>
  <c r="C146" i="6"/>
  <c r="AT145" i="6"/>
  <c r="AL145" i="6"/>
  <c r="AI145" i="6"/>
  <c r="AA145" i="6"/>
  <c r="Y145" i="6"/>
  <c r="X145" i="6"/>
  <c r="T145" i="6"/>
  <c r="P145" i="6"/>
  <c r="N145" i="6"/>
  <c r="M145" i="6"/>
  <c r="L145" i="6"/>
  <c r="K145" i="6"/>
  <c r="AG145" i="6" s="1"/>
  <c r="J145" i="6"/>
  <c r="AF145" i="6" s="1"/>
  <c r="I145" i="6"/>
  <c r="AP145" i="6" s="1"/>
  <c r="H145" i="6"/>
  <c r="G145" i="6"/>
  <c r="R145" i="6" s="1"/>
  <c r="F145" i="6"/>
  <c r="E145" i="6"/>
  <c r="D145" i="6"/>
  <c r="C145" i="6"/>
  <c r="AJ145" i="6" s="1"/>
  <c r="AT144" i="6"/>
  <c r="AR144" i="6"/>
  <c r="AP144" i="6"/>
  <c r="AO144" i="6"/>
  <c r="AI144" i="6"/>
  <c r="AG144" i="6"/>
  <c r="AE144" i="6"/>
  <c r="AC144" i="6"/>
  <c r="X144" i="6"/>
  <c r="W144" i="6"/>
  <c r="V144" i="6"/>
  <c r="T144" i="6"/>
  <c r="N144" i="6"/>
  <c r="M144" i="6"/>
  <c r="L144" i="6"/>
  <c r="AS144" i="6" s="1"/>
  <c r="K144" i="6"/>
  <c r="J144" i="6"/>
  <c r="AF144" i="6" s="1"/>
  <c r="I144" i="6"/>
  <c r="H144" i="6"/>
  <c r="G144" i="6"/>
  <c r="AN144" i="6" s="1"/>
  <c r="F144" i="6"/>
  <c r="E144" i="6"/>
  <c r="D144" i="6"/>
  <c r="C144" i="6"/>
  <c r="AJ144" i="6" s="1"/>
  <c r="AT143" i="6"/>
  <c r="AN143" i="6"/>
  <c r="AM143" i="6"/>
  <c r="AL143" i="6"/>
  <c r="AI143" i="6"/>
  <c r="AF143" i="6"/>
  <c r="AC143" i="6"/>
  <c r="Y143" i="6"/>
  <c r="X143" i="6"/>
  <c r="T143" i="6"/>
  <c r="R143" i="6"/>
  <c r="Q143" i="6"/>
  <c r="N143" i="6"/>
  <c r="M143" i="6"/>
  <c r="L143" i="6"/>
  <c r="K143" i="6"/>
  <c r="AG143" i="6" s="1"/>
  <c r="J143" i="6"/>
  <c r="I143" i="6"/>
  <c r="AP143" i="6" s="1"/>
  <c r="H143" i="6"/>
  <c r="G143" i="6"/>
  <c r="F143" i="6"/>
  <c r="AB143" i="6" s="1"/>
  <c r="E143" i="6"/>
  <c r="P143" i="6" s="1"/>
  <c r="D143" i="6"/>
  <c r="C143" i="6"/>
  <c r="AJ143" i="6" s="1"/>
  <c r="AT142" i="6"/>
  <c r="AS142" i="6"/>
  <c r="AR142" i="6"/>
  <c r="AH142" i="6"/>
  <c r="AB142" i="6"/>
  <c r="W142" i="6"/>
  <c r="V142" i="6"/>
  <c r="N142" i="6"/>
  <c r="M142" i="6"/>
  <c r="AI142" i="6" s="1"/>
  <c r="L142" i="6"/>
  <c r="K142" i="6"/>
  <c r="AG142" i="6" s="1"/>
  <c r="J142" i="6"/>
  <c r="I142" i="6"/>
  <c r="H142" i="6"/>
  <c r="G142" i="6"/>
  <c r="F142" i="6"/>
  <c r="AM142" i="6" s="1"/>
  <c r="E142" i="6"/>
  <c r="AL142" i="6" s="1"/>
  <c r="D142" i="6"/>
  <c r="Z142" i="6" s="1"/>
  <c r="C142" i="6"/>
  <c r="AJ142" i="6" s="1"/>
  <c r="AN141" i="6"/>
  <c r="AJ141" i="6"/>
  <c r="AI141" i="6"/>
  <c r="AF141" i="6"/>
  <c r="AC141" i="6"/>
  <c r="AB141" i="6"/>
  <c r="Y141" i="6"/>
  <c r="W141" i="6"/>
  <c r="T141" i="6"/>
  <c r="R141" i="6"/>
  <c r="Q141" i="6"/>
  <c r="N141" i="6"/>
  <c r="M141" i="6"/>
  <c r="AT141" i="6" s="1"/>
  <c r="L141" i="6"/>
  <c r="K141" i="6"/>
  <c r="AG141" i="6" s="1"/>
  <c r="J141" i="6"/>
  <c r="I141" i="6"/>
  <c r="AP141" i="6" s="1"/>
  <c r="H141" i="6"/>
  <c r="G141" i="6"/>
  <c r="F141" i="6"/>
  <c r="AM141" i="6" s="1"/>
  <c r="E141" i="6"/>
  <c r="AL141" i="6" s="1"/>
  <c r="D141" i="6"/>
  <c r="C141" i="6"/>
  <c r="AT140" i="6"/>
  <c r="AR140" i="6"/>
  <c r="AN140" i="6"/>
  <c r="AI140" i="6"/>
  <c r="AG140" i="6"/>
  <c r="AE140" i="6"/>
  <c r="AC140" i="6"/>
  <c r="AB140" i="6"/>
  <c r="X140" i="6"/>
  <c r="V140" i="6"/>
  <c r="R140" i="6"/>
  <c r="N140" i="6"/>
  <c r="M140" i="6"/>
  <c r="L140" i="6"/>
  <c r="K140" i="6"/>
  <c r="J140" i="6"/>
  <c r="AF140" i="6" s="1"/>
  <c r="I140" i="6"/>
  <c r="AP140" i="6" s="1"/>
  <c r="H140" i="6"/>
  <c r="G140" i="6"/>
  <c r="F140" i="6"/>
  <c r="AM140" i="6" s="1"/>
  <c r="E140" i="6"/>
  <c r="D140" i="6"/>
  <c r="C140" i="6"/>
  <c r="AJ140" i="6" s="1"/>
  <c r="AR139" i="6"/>
  <c r="AN139" i="6"/>
  <c r="AL139" i="6"/>
  <c r="AI139" i="6"/>
  <c r="V139" i="6"/>
  <c r="R139" i="6"/>
  <c r="P139" i="6"/>
  <c r="M139" i="6"/>
  <c r="L139" i="6"/>
  <c r="K139" i="6"/>
  <c r="AG139" i="6" s="1"/>
  <c r="J139" i="6"/>
  <c r="AF139" i="6" s="1"/>
  <c r="I139" i="6"/>
  <c r="H139" i="6"/>
  <c r="G139" i="6"/>
  <c r="AC139" i="6" s="1"/>
  <c r="F139" i="6"/>
  <c r="AM139" i="6" s="1"/>
  <c r="E139" i="6"/>
  <c r="AA139" i="6" s="1"/>
  <c r="D139" i="6"/>
  <c r="C139" i="6"/>
  <c r="AT138" i="6"/>
  <c r="AS138" i="6"/>
  <c r="AP138" i="6"/>
  <c r="AI138" i="6"/>
  <c r="AE138" i="6"/>
  <c r="AC138" i="6"/>
  <c r="Z138" i="6"/>
  <c r="X138" i="6"/>
  <c r="W138" i="6"/>
  <c r="T138" i="6"/>
  <c r="N138" i="6"/>
  <c r="M138" i="6"/>
  <c r="L138" i="6"/>
  <c r="AH138" i="6" s="1"/>
  <c r="K138" i="6"/>
  <c r="AG138" i="6" s="1"/>
  <c r="J138" i="6"/>
  <c r="I138" i="6"/>
  <c r="H138" i="6"/>
  <c r="G138" i="6"/>
  <c r="AN138" i="6" s="1"/>
  <c r="F138" i="6"/>
  <c r="E138" i="6"/>
  <c r="AL138" i="6" s="1"/>
  <c r="D138" i="6"/>
  <c r="C138" i="6"/>
  <c r="AJ138" i="6" s="1"/>
  <c r="AT137" i="6"/>
  <c r="AJ137" i="6"/>
  <c r="AH137" i="6"/>
  <c r="AE137" i="6"/>
  <c r="AB137" i="6"/>
  <c r="Y137" i="6"/>
  <c r="W137" i="6"/>
  <c r="T137" i="6"/>
  <c r="Q137" i="6"/>
  <c r="N137" i="6"/>
  <c r="M137" i="6"/>
  <c r="AI137" i="6" s="1"/>
  <c r="L137" i="6"/>
  <c r="AS137" i="6" s="1"/>
  <c r="K137" i="6"/>
  <c r="AG137" i="6" s="1"/>
  <c r="J137" i="6"/>
  <c r="AQ137" i="6" s="1"/>
  <c r="I137" i="6"/>
  <c r="AP137" i="6" s="1"/>
  <c r="H137" i="6"/>
  <c r="S137" i="6" s="1"/>
  <c r="G137" i="6"/>
  <c r="F137" i="6"/>
  <c r="AM137" i="6" s="1"/>
  <c r="E137" i="6"/>
  <c r="AL137" i="6" s="1"/>
  <c r="D137" i="6"/>
  <c r="C137" i="6"/>
  <c r="AT136" i="6"/>
  <c r="AS136" i="6"/>
  <c r="AR136" i="6"/>
  <c r="AP136" i="6"/>
  <c r="AL136" i="6"/>
  <c r="AK136" i="6"/>
  <c r="AE136" i="6"/>
  <c r="Y136" i="6"/>
  <c r="W136" i="6"/>
  <c r="V136" i="6"/>
  <c r="T136" i="6"/>
  <c r="P136" i="6"/>
  <c r="N136" i="6"/>
  <c r="M136" i="6"/>
  <c r="L136" i="6"/>
  <c r="AH136" i="6" s="1"/>
  <c r="K136" i="6"/>
  <c r="AG136" i="6" s="1"/>
  <c r="J136" i="6"/>
  <c r="AF136" i="6" s="1"/>
  <c r="I136" i="6"/>
  <c r="H136" i="6"/>
  <c r="S136" i="6" s="1"/>
  <c r="G136" i="6"/>
  <c r="AC136" i="6" s="1"/>
  <c r="F136" i="6"/>
  <c r="E136" i="6"/>
  <c r="AA136" i="6" s="1"/>
  <c r="D136" i="6"/>
  <c r="O136" i="6" s="1"/>
  <c r="C136" i="6"/>
  <c r="AJ136" i="6" s="1"/>
  <c r="AT135" i="6"/>
  <c r="AL135" i="6"/>
  <c r="AJ135" i="6"/>
  <c r="AE135" i="6"/>
  <c r="AB135" i="6"/>
  <c r="AA135" i="6"/>
  <c r="X135" i="6"/>
  <c r="T135" i="6"/>
  <c r="P135" i="6"/>
  <c r="N135" i="6"/>
  <c r="M135" i="6"/>
  <c r="AI135" i="6" s="1"/>
  <c r="L135" i="6"/>
  <c r="K135" i="6"/>
  <c r="J135" i="6"/>
  <c r="U135" i="6" s="1"/>
  <c r="I135" i="6"/>
  <c r="AP135" i="6" s="1"/>
  <c r="H135" i="6"/>
  <c r="S135" i="6" s="1"/>
  <c r="G135" i="6"/>
  <c r="AN135" i="6" s="1"/>
  <c r="F135" i="6"/>
  <c r="E135" i="6"/>
  <c r="D135" i="6"/>
  <c r="C135" i="6"/>
  <c r="Y135" i="6" s="1"/>
  <c r="AT134" i="6"/>
  <c r="AP134" i="6"/>
  <c r="AH134" i="6"/>
  <c r="AF134" i="6"/>
  <c r="W134" i="6"/>
  <c r="T134" i="6"/>
  <c r="P134" i="6"/>
  <c r="M134" i="6"/>
  <c r="L134" i="6"/>
  <c r="AS134" i="6" s="1"/>
  <c r="K134" i="6"/>
  <c r="AR134" i="6" s="1"/>
  <c r="J134" i="6"/>
  <c r="I134" i="6"/>
  <c r="AE134" i="6" s="1"/>
  <c r="H134" i="6"/>
  <c r="S134" i="6" s="1"/>
  <c r="G134" i="6"/>
  <c r="F134" i="6"/>
  <c r="Q134" i="6" s="1"/>
  <c r="E134" i="6"/>
  <c r="D134" i="6"/>
  <c r="C134" i="6"/>
  <c r="AA133" i="6"/>
  <c r="Z133" i="6"/>
  <c r="Y133" i="6"/>
  <c r="S133" i="6"/>
  <c r="N133" i="6"/>
  <c r="M133" i="6"/>
  <c r="L133" i="6"/>
  <c r="K133" i="6"/>
  <c r="J133" i="6"/>
  <c r="U133" i="6" s="1"/>
  <c r="I133" i="6"/>
  <c r="H133" i="6"/>
  <c r="G133" i="6"/>
  <c r="F133" i="6"/>
  <c r="Q133" i="6" s="1"/>
  <c r="E133" i="6"/>
  <c r="P133" i="6" s="1"/>
  <c r="D133" i="6"/>
  <c r="C133" i="6"/>
  <c r="AJ133" i="6" s="1"/>
  <c r="AS132" i="6"/>
  <c r="AP132" i="6"/>
  <c r="AH132" i="6"/>
  <c r="AG132" i="6"/>
  <c r="AD132" i="6"/>
  <c r="Z132" i="6"/>
  <c r="Y132" i="6"/>
  <c r="V132" i="6"/>
  <c r="M132" i="6"/>
  <c r="AT132" i="6" s="1"/>
  <c r="L132" i="6"/>
  <c r="W132" i="6" s="1"/>
  <c r="K132" i="6"/>
  <c r="AR132" i="6" s="1"/>
  <c r="J132" i="6"/>
  <c r="I132" i="6"/>
  <c r="H132" i="6"/>
  <c r="G132" i="6"/>
  <c r="F132" i="6"/>
  <c r="AM132" i="6" s="1"/>
  <c r="E132" i="6"/>
  <c r="AL132" i="6" s="1"/>
  <c r="D132" i="6"/>
  <c r="C132" i="6"/>
  <c r="AJ132" i="6" s="1"/>
  <c r="AJ131" i="6"/>
  <c r="AE131" i="6"/>
  <c r="AB131" i="6"/>
  <c r="S131" i="6"/>
  <c r="N131" i="6"/>
  <c r="M131" i="6"/>
  <c r="L131" i="6"/>
  <c r="AS131" i="6" s="1"/>
  <c r="K131" i="6"/>
  <c r="AG131" i="6" s="1"/>
  <c r="J131" i="6"/>
  <c r="I131" i="6"/>
  <c r="H131" i="6"/>
  <c r="G131" i="6"/>
  <c r="F131" i="6"/>
  <c r="AM131" i="6" s="1"/>
  <c r="E131" i="6"/>
  <c r="AA131" i="6" s="1"/>
  <c r="D131" i="6"/>
  <c r="Z131" i="6" s="1"/>
  <c r="C131" i="6"/>
  <c r="Y131" i="6" s="1"/>
  <c r="AS130" i="6"/>
  <c r="AR130" i="6"/>
  <c r="AN130" i="6"/>
  <c r="AH130" i="6"/>
  <c r="AE130" i="6"/>
  <c r="AB130" i="6"/>
  <c r="W130" i="6"/>
  <c r="V130" i="6"/>
  <c r="R130" i="6"/>
  <c r="P130" i="6"/>
  <c r="N130" i="6"/>
  <c r="M130" i="6"/>
  <c r="L130" i="6"/>
  <c r="K130" i="6"/>
  <c r="AG130" i="6" s="1"/>
  <c r="J130" i="6"/>
  <c r="I130" i="6"/>
  <c r="AP130" i="6" s="1"/>
  <c r="H130" i="6"/>
  <c r="G130" i="6"/>
  <c r="AC130" i="6" s="1"/>
  <c r="F130" i="6"/>
  <c r="E130" i="6"/>
  <c r="D130" i="6"/>
  <c r="C130" i="6"/>
  <c r="AJ130" i="6" s="1"/>
  <c r="AT129" i="6"/>
  <c r="AE129" i="6"/>
  <c r="AA129" i="6"/>
  <c r="Z129" i="6"/>
  <c r="Y129" i="6"/>
  <c r="W129" i="6"/>
  <c r="S129" i="6"/>
  <c r="N129" i="6"/>
  <c r="M129" i="6"/>
  <c r="L129" i="6"/>
  <c r="K129" i="6"/>
  <c r="AR129" i="6" s="1"/>
  <c r="J129" i="6"/>
  <c r="U129" i="6" s="1"/>
  <c r="I129" i="6"/>
  <c r="H129" i="6"/>
  <c r="G129" i="6"/>
  <c r="AN129" i="6" s="1"/>
  <c r="F129" i="6"/>
  <c r="Q129" i="6" s="1"/>
  <c r="E129" i="6"/>
  <c r="P129" i="6" s="1"/>
  <c r="D129" i="6"/>
  <c r="C129" i="6"/>
  <c r="AJ129" i="6" s="1"/>
  <c r="AT128" i="6"/>
  <c r="AS128" i="6"/>
  <c r="AP128" i="6"/>
  <c r="AO128" i="6"/>
  <c r="AF128" i="6"/>
  <c r="AE128" i="6"/>
  <c r="W128" i="6"/>
  <c r="T128" i="6"/>
  <c r="Q128" i="6"/>
  <c r="M128" i="6"/>
  <c r="L128" i="6"/>
  <c r="AH128" i="6" s="1"/>
  <c r="K128" i="6"/>
  <c r="J128" i="6"/>
  <c r="I128" i="6"/>
  <c r="H128" i="6"/>
  <c r="S128" i="6" s="1"/>
  <c r="G128" i="6"/>
  <c r="F128" i="6"/>
  <c r="E128" i="6"/>
  <c r="P128" i="6" s="1"/>
  <c r="D128" i="6"/>
  <c r="O128" i="6" s="1"/>
  <c r="C128" i="6"/>
  <c r="AJ127" i="6"/>
  <c r="AE127" i="6"/>
  <c r="AA127" i="6"/>
  <c r="Y127" i="6"/>
  <c r="X127" i="6"/>
  <c r="V127" i="6"/>
  <c r="Q127" i="6"/>
  <c r="N127" i="6"/>
  <c r="M127" i="6"/>
  <c r="AI127" i="6" s="1"/>
  <c r="L127" i="6"/>
  <c r="K127" i="6"/>
  <c r="AG127" i="6" s="1"/>
  <c r="J127" i="6"/>
  <c r="I127" i="6"/>
  <c r="AP127" i="6" s="1"/>
  <c r="H127" i="6"/>
  <c r="G127" i="6"/>
  <c r="F127" i="6"/>
  <c r="AB127" i="6" s="1"/>
  <c r="E127" i="6"/>
  <c r="P127" i="6" s="1"/>
  <c r="D127" i="6"/>
  <c r="C127" i="6"/>
  <c r="AS126" i="6"/>
  <c r="AR126" i="6"/>
  <c r="AP126" i="6"/>
  <c r="AN126" i="6"/>
  <c r="AH126" i="6"/>
  <c r="AG126" i="6"/>
  <c r="AC126" i="6"/>
  <c r="Z126" i="6"/>
  <c r="W126" i="6"/>
  <c r="V126" i="6"/>
  <c r="T126" i="6"/>
  <c r="Q126" i="6"/>
  <c r="M126" i="6"/>
  <c r="L126" i="6"/>
  <c r="K126" i="6"/>
  <c r="J126" i="6"/>
  <c r="I126" i="6"/>
  <c r="AE126" i="6" s="1"/>
  <c r="H126" i="6"/>
  <c r="S126" i="6" s="1"/>
  <c r="G126" i="6"/>
  <c r="R126" i="6" s="1"/>
  <c r="F126" i="6"/>
  <c r="AM126" i="6" s="1"/>
  <c r="E126" i="6"/>
  <c r="AL126" i="6" s="1"/>
  <c r="D126" i="6"/>
  <c r="C126" i="6"/>
  <c r="AT125" i="6"/>
  <c r="AR125" i="6"/>
  <c r="AL125" i="6"/>
  <c r="AJ125" i="6"/>
  <c r="AE125" i="6"/>
  <c r="Y125" i="6"/>
  <c r="X125" i="6"/>
  <c r="V125" i="6"/>
  <c r="T125" i="6"/>
  <c r="P125" i="6"/>
  <c r="N125" i="6"/>
  <c r="M125" i="6"/>
  <c r="AI125" i="6" s="1"/>
  <c r="L125" i="6"/>
  <c r="AS125" i="6" s="1"/>
  <c r="K125" i="6"/>
  <c r="AG125" i="6" s="1"/>
  <c r="J125" i="6"/>
  <c r="I125" i="6"/>
  <c r="AP125" i="6" s="1"/>
  <c r="H125" i="6"/>
  <c r="G125" i="6"/>
  <c r="F125" i="6"/>
  <c r="E125" i="6"/>
  <c r="AA125" i="6" s="1"/>
  <c r="D125" i="6"/>
  <c r="C125" i="6"/>
  <c r="AP124" i="6"/>
  <c r="AN124" i="6"/>
  <c r="AF124" i="6"/>
  <c r="AE124" i="6"/>
  <c r="AC124" i="6"/>
  <c r="V124" i="6"/>
  <c r="R124" i="6"/>
  <c r="P124" i="6"/>
  <c r="N124" i="6"/>
  <c r="M124" i="6"/>
  <c r="L124" i="6"/>
  <c r="W124" i="6" s="1"/>
  <c r="K124" i="6"/>
  <c r="AR124" i="6" s="1"/>
  <c r="J124" i="6"/>
  <c r="I124" i="6"/>
  <c r="T124" i="6" s="1"/>
  <c r="H124" i="6"/>
  <c r="G124" i="6"/>
  <c r="F124" i="6"/>
  <c r="E124" i="6"/>
  <c r="AA124" i="6" s="1"/>
  <c r="D124" i="6"/>
  <c r="C124" i="6"/>
  <c r="AJ124" i="6" s="1"/>
  <c r="AN123" i="6"/>
  <c r="AM123" i="6"/>
  <c r="AB123" i="6"/>
  <c r="S123" i="6"/>
  <c r="P123" i="6"/>
  <c r="M123" i="6"/>
  <c r="L123" i="6"/>
  <c r="K123" i="6"/>
  <c r="AG123" i="6" s="1"/>
  <c r="J123" i="6"/>
  <c r="AF123" i="6" s="1"/>
  <c r="I123" i="6"/>
  <c r="H123" i="6"/>
  <c r="G123" i="6"/>
  <c r="F123" i="6"/>
  <c r="Q123" i="6" s="1"/>
  <c r="E123" i="6"/>
  <c r="AA123" i="6" s="1"/>
  <c r="D123" i="6"/>
  <c r="C123" i="6"/>
  <c r="AS122" i="6"/>
  <c r="AO122" i="6"/>
  <c r="AH122" i="6"/>
  <c r="AC122" i="6"/>
  <c r="AB122" i="6"/>
  <c r="Y122" i="6"/>
  <c r="W122" i="6"/>
  <c r="S122" i="6"/>
  <c r="Q122" i="6"/>
  <c r="N122" i="6"/>
  <c r="M122" i="6"/>
  <c r="AT122" i="6" s="1"/>
  <c r="L122" i="6"/>
  <c r="K122" i="6"/>
  <c r="J122" i="6"/>
  <c r="U122" i="6" s="1"/>
  <c r="I122" i="6"/>
  <c r="H122" i="6"/>
  <c r="AD122" i="6" s="1"/>
  <c r="G122" i="6"/>
  <c r="AN122" i="6" s="1"/>
  <c r="F122" i="6"/>
  <c r="AM122" i="6" s="1"/>
  <c r="E122" i="6"/>
  <c r="P122" i="6" s="1"/>
  <c r="D122" i="6"/>
  <c r="C122" i="6"/>
  <c r="AJ122" i="6" s="1"/>
  <c r="AQ121" i="6"/>
  <c r="AM121" i="6"/>
  <c r="AL121" i="6"/>
  <c r="AF121" i="6"/>
  <c r="AB121" i="6"/>
  <c r="Y121" i="6"/>
  <c r="Q121" i="6"/>
  <c r="P121" i="6"/>
  <c r="M121" i="6"/>
  <c r="AT121" i="6" s="1"/>
  <c r="L121" i="6"/>
  <c r="AS121" i="6" s="1"/>
  <c r="K121" i="6"/>
  <c r="J121" i="6"/>
  <c r="U121" i="6" s="1"/>
  <c r="I121" i="6"/>
  <c r="AP121" i="6" s="1"/>
  <c r="H121" i="6"/>
  <c r="G121" i="6"/>
  <c r="AN121" i="6" s="1"/>
  <c r="F121" i="6"/>
  <c r="E121" i="6"/>
  <c r="AA121" i="6" s="1"/>
  <c r="D121" i="6"/>
  <c r="O121" i="6" s="1"/>
  <c r="C121" i="6"/>
  <c r="AR120" i="6"/>
  <c r="AG120" i="6"/>
  <c r="AF120" i="6"/>
  <c r="Y120" i="6"/>
  <c r="V120" i="6"/>
  <c r="N120" i="6"/>
  <c r="M120" i="6"/>
  <c r="AT120" i="6" s="1"/>
  <c r="L120" i="6"/>
  <c r="AS120" i="6" s="1"/>
  <c r="K120" i="6"/>
  <c r="J120" i="6"/>
  <c r="AQ120" i="6" s="1"/>
  <c r="I120" i="6"/>
  <c r="T120" i="6" s="1"/>
  <c r="H120" i="6"/>
  <c r="AO120" i="6" s="1"/>
  <c r="G120" i="6"/>
  <c r="AC120" i="6" s="1"/>
  <c r="F120" i="6"/>
  <c r="E120" i="6"/>
  <c r="AA120" i="6" s="1"/>
  <c r="D120" i="6"/>
  <c r="C120" i="6"/>
  <c r="AJ120" i="6" s="1"/>
  <c r="AQ119" i="6"/>
  <c r="AL119" i="6"/>
  <c r="AA119" i="6"/>
  <c r="X119" i="6"/>
  <c r="P119" i="6"/>
  <c r="O119" i="6"/>
  <c r="M119" i="6"/>
  <c r="AI119" i="6" s="1"/>
  <c r="L119" i="6"/>
  <c r="K119" i="6"/>
  <c r="AG119" i="6" s="1"/>
  <c r="J119" i="6"/>
  <c r="U119" i="6" s="1"/>
  <c r="I119" i="6"/>
  <c r="AP119" i="6" s="1"/>
  <c r="H119" i="6"/>
  <c r="G119" i="6"/>
  <c r="F119" i="6"/>
  <c r="E119" i="6"/>
  <c r="D119" i="6"/>
  <c r="Z119" i="6" s="1"/>
  <c r="C119" i="6"/>
  <c r="N119" i="6" s="1"/>
  <c r="AT118" i="6"/>
  <c r="AR118" i="6"/>
  <c r="AL118" i="6"/>
  <c r="Y118" i="6"/>
  <c r="N118" i="6"/>
  <c r="M118" i="6"/>
  <c r="L118" i="6"/>
  <c r="K118" i="6"/>
  <c r="V118" i="6" s="1"/>
  <c r="J118" i="6"/>
  <c r="I118" i="6"/>
  <c r="AP118" i="6" s="1"/>
  <c r="H118" i="6"/>
  <c r="S118" i="6" s="1"/>
  <c r="G118" i="6"/>
  <c r="AC118" i="6" s="1"/>
  <c r="F118" i="6"/>
  <c r="AM118" i="6" s="1"/>
  <c r="E118" i="6"/>
  <c r="D118" i="6"/>
  <c r="C118" i="6"/>
  <c r="AJ118" i="6" s="1"/>
  <c r="AT117" i="6"/>
  <c r="AM117" i="6"/>
  <c r="AK117" i="6"/>
  <c r="AB117" i="6"/>
  <c r="X117" i="6"/>
  <c r="T117" i="6"/>
  <c r="Q117" i="6"/>
  <c r="O117" i="6"/>
  <c r="M117" i="6"/>
  <c r="AI117" i="6" s="1"/>
  <c r="L117" i="6"/>
  <c r="W117" i="6" s="1"/>
  <c r="K117" i="6"/>
  <c r="AR117" i="6" s="1"/>
  <c r="J117" i="6"/>
  <c r="AQ117" i="6" s="1"/>
  <c r="I117" i="6"/>
  <c r="AP117" i="6" s="1"/>
  <c r="H117" i="6"/>
  <c r="S117" i="6" s="1"/>
  <c r="G117" i="6"/>
  <c r="F117" i="6"/>
  <c r="E117" i="6"/>
  <c r="D117" i="6"/>
  <c r="Z117" i="6" s="1"/>
  <c r="C117" i="6"/>
  <c r="AK116" i="6"/>
  <c r="AE116" i="6"/>
  <c r="Y116" i="6"/>
  <c r="W116" i="6"/>
  <c r="V116" i="6"/>
  <c r="P116" i="6"/>
  <c r="N116" i="6"/>
  <c r="M116" i="6"/>
  <c r="L116" i="6"/>
  <c r="AH116" i="6" s="1"/>
  <c r="K116" i="6"/>
  <c r="AG116" i="6" s="1"/>
  <c r="J116" i="6"/>
  <c r="I116" i="6"/>
  <c r="AP116" i="6" s="1"/>
  <c r="H116" i="6"/>
  <c r="AO116" i="6" s="1"/>
  <c r="G116" i="6"/>
  <c r="R116" i="6" s="1"/>
  <c r="F116" i="6"/>
  <c r="AM116" i="6" s="1"/>
  <c r="E116" i="6"/>
  <c r="AA116" i="6" s="1"/>
  <c r="D116" i="6"/>
  <c r="O116" i="6" s="1"/>
  <c r="C116" i="6"/>
  <c r="AJ116" i="6" s="1"/>
  <c r="AM115" i="6"/>
  <c r="AL115" i="6"/>
  <c r="AK115" i="6"/>
  <c r="AE115" i="6"/>
  <c r="AB115" i="6"/>
  <c r="S115" i="6"/>
  <c r="Q115" i="6"/>
  <c r="P115" i="6"/>
  <c r="M115" i="6"/>
  <c r="AI115" i="6" s="1"/>
  <c r="L115" i="6"/>
  <c r="AS115" i="6" s="1"/>
  <c r="K115" i="6"/>
  <c r="AG115" i="6" s="1"/>
  <c r="J115" i="6"/>
  <c r="I115" i="6"/>
  <c r="AP115" i="6" s="1"/>
  <c r="H115" i="6"/>
  <c r="G115" i="6"/>
  <c r="AN115" i="6" s="1"/>
  <c r="F115" i="6"/>
  <c r="E115" i="6"/>
  <c r="AA115" i="6" s="1"/>
  <c r="D115" i="6"/>
  <c r="O115" i="6" s="1"/>
  <c r="C115" i="6"/>
  <c r="AS114" i="6"/>
  <c r="AR114" i="6"/>
  <c r="AG114" i="6"/>
  <c r="AC114" i="6"/>
  <c r="Y114" i="6"/>
  <c r="W114" i="6"/>
  <c r="V114" i="6"/>
  <c r="Q114" i="6"/>
  <c r="N114" i="6"/>
  <c r="M114" i="6"/>
  <c r="AT114" i="6" s="1"/>
  <c r="L114" i="6"/>
  <c r="AH114" i="6" s="1"/>
  <c r="K114" i="6"/>
  <c r="J114" i="6"/>
  <c r="AQ114" i="6" s="1"/>
  <c r="I114" i="6"/>
  <c r="H114" i="6"/>
  <c r="G114" i="6"/>
  <c r="AN114" i="6" s="1"/>
  <c r="F114" i="6"/>
  <c r="AM114" i="6" s="1"/>
  <c r="E114" i="6"/>
  <c r="P114" i="6" s="1"/>
  <c r="D114" i="6"/>
  <c r="O114" i="6" s="1"/>
  <c r="C114" i="6"/>
  <c r="AJ114" i="6" s="1"/>
  <c r="AN113" i="6"/>
  <c r="AM113" i="6"/>
  <c r="AL113" i="6"/>
  <c r="AJ113" i="6"/>
  <c r="AI113" i="6"/>
  <c r="AF113" i="6"/>
  <c r="AB113" i="6"/>
  <c r="Y113" i="6"/>
  <c r="V113" i="6"/>
  <c r="T113" i="6"/>
  <c r="P113" i="6"/>
  <c r="M113" i="6"/>
  <c r="L113" i="6"/>
  <c r="K113" i="6"/>
  <c r="AG113" i="6" s="1"/>
  <c r="J113" i="6"/>
  <c r="U113" i="6" s="1"/>
  <c r="I113" i="6"/>
  <c r="AP113" i="6" s="1"/>
  <c r="H113" i="6"/>
  <c r="S113" i="6" s="1"/>
  <c r="G113" i="6"/>
  <c r="F113" i="6"/>
  <c r="Q113" i="6" s="1"/>
  <c r="E113" i="6"/>
  <c r="AA113" i="6" s="1"/>
  <c r="D113" i="6"/>
  <c r="C113" i="6"/>
  <c r="N113" i="6" s="1"/>
  <c r="AS112" i="6"/>
  <c r="AR112" i="6"/>
  <c r="AP112" i="6"/>
  <c r="AH112" i="6"/>
  <c r="AE112" i="6"/>
  <c r="Z112" i="6"/>
  <c r="Y112" i="6"/>
  <c r="W112" i="6"/>
  <c r="V112" i="6"/>
  <c r="T112" i="6"/>
  <c r="S112" i="6"/>
  <c r="M112" i="6"/>
  <c r="L112" i="6"/>
  <c r="K112" i="6"/>
  <c r="AG112" i="6" s="1"/>
  <c r="J112" i="6"/>
  <c r="U112" i="6" s="1"/>
  <c r="I112" i="6"/>
  <c r="H112" i="6"/>
  <c r="G112" i="6"/>
  <c r="F112" i="6"/>
  <c r="AM112" i="6" s="1"/>
  <c r="E112" i="6"/>
  <c r="P112" i="6" s="1"/>
  <c r="D112" i="6"/>
  <c r="C112" i="6"/>
  <c r="AJ112" i="6" s="1"/>
  <c r="AN111" i="6"/>
  <c r="AK111" i="6"/>
  <c r="AI111" i="6"/>
  <c r="AE111" i="6"/>
  <c r="AB111" i="6"/>
  <c r="Y111" i="6"/>
  <c r="T111" i="6"/>
  <c r="O111" i="6"/>
  <c r="M111" i="6"/>
  <c r="L111" i="6"/>
  <c r="K111" i="6"/>
  <c r="V111" i="6" s="1"/>
  <c r="J111" i="6"/>
  <c r="U111" i="6" s="1"/>
  <c r="I111" i="6"/>
  <c r="AP111" i="6" s="1"/>
  <c r="H111" i="6"/>
  <c r="S111" i="6" s="1"/>
  <c r="G111" i="6"/>
  <c r="F111" i="6"/>
  <c r="AM111" i="6" s="1"/>
  <c r="E111" i="6"/>
  <c r="D111" i="6"/>
  <c r="Z111" i="6" s="1"/>
  <c r="C111" i="6"/>
  <c r="N111" i="6" s="1"/>
  <c r="AS110" i="6"/>
  <c r="AO110" i="6"/>
  <c r="AN110" i="6"/>
  <c r="AL110" i="6"/>
  <c r="AH110" i="6"/>
  <c r="AF110" i="6"/>
  <c r="AD110" i="6"/>
  <c r="W110" i="6"/>
  <c r="S110" i="6"/>
  <c r="P110" i="6"/>
  <c r="M110" i="6"/>
  <c r="L110" i="6"/>
  <c r="K110" i="6"/>
  <c r="AG110" i="6" s="1"/>
  <c r="J110" i="6"/>
  <c r="U110" i="6" s="1"/>
  <c r="I110" i="6"/>
  <c r="T110" i="6" s="1"/>
  <c r="H110" i="6"/>
  <c r="G110" i="6"/>
  <c r="AC110" i="6" s="1"/>
  <c r="F110" i="6"/>
  <c r="AM110" i="6" s="1"/>
  <c r="E110" i="6"/>
  <c r="AA110" i="6" s="1"/>
  <c r="D110" i="6"/>
  <c r="Z110" i="6" s="1"/>
  <c r="C110" i="6"/>
  <c r="AK109" i="6"/>
  <c r="AB109" i="6"/>
  <c r="AA109" i="6"/>
  <c r="Y109" i="6"/>
  <c r="X109" i="6"/>
  <c r="Q109" i="6"/>
  <c r="N109" i="6"/>
  <c r="M109" i="6"/>
  <c r="AI109" i="6" s="1"/>
  <c r="L109" i="6"/>
  <c r="K109" i="6"/>
  <c r="V109" i="6" s="1"/>
  <c r="J109" i="6"/>
  <c r="I109" i="6"/>
  <c r="AE109" i="6" s="1"/>
  <c r="H109" i="6"/>
  <c r="S109" i="6" s="1"/>
  <c r="G109" i="6"/>
  <c r="F109" i="6"/>
  <c r="AM109" i="6" s="1"/>
  <c r="E109" i="6"/>
  <c r="P109" i="6" s="1"/>
  <c r="D109" i="6"/>
  <c r="Z109" i="6" s="1"/>
  <c r="C109" i="6"/>
  <c r="AJ109" i="6" s="1"/>
  <c r="AS108" i="6"/>
  <c r="AR108" i="6"/>
  <c r="AQ108" i="6"/>
  <c r="AH108" i="6"/>
  <c r="AG108" i="6"/>
  <c r="AF108" i="6"/>
  <c r="W108" i="6"/>
  <c r="U108" i="6"/>
  <c r="S108" i="6"/>
  <c r="P108" i="6"/>
  <c r="M108" i="6"/>
  <c r="AT108" i="6" s="1"/>
  <c r="L108" i="6"/>
  <c r="K108" i="6"/>
  <c r="V108" i="6" s="1"/>
  <c r="J108" i="6"/>
  <c r="I108" i="6"/>
  <c r="T108" i="6" s="1"/>
  <c r="H108" i="6"/>
  <c r="AO108" i="6" s="1"/>
  <c r="G108" i="6"/>
  <c r="AC108" i="6" s="1"/>
  <c r="F108" i="6"/>
  <c r="AM108" i="6" s="1"/>
  <c r="E108" i="6"/>
  <c r="AA108" i="6" s="1"/>
  <c r="D108" i="6"/>
  <c r="O108" i="6" s="1"/>
  <c r="C108" i="6"/>
  <c r="AH107" i="6"/>
  <c r="W107" i="6"/>
  <c r="V107" i="6"/>
  <c r="T107" i="6"/>
  <c r="O107" i="6"/>
  <c r="M107" i="6"/>
  <c r="AI107" i="6" s="1"/>
  <c r="L107" i="6"/>
  <c r="AS107" i="6" s="1"/>
  <c r="K107" i="6"/>
  <c r="AG107" i="6" s="1"/>
  <c r="J107" i="6"/>
  <c r="AF107" i="6" s="1"/>
  <c r="I107" i="6"/>
  <c r="H107" i="6"/>
  <c r="S107" i="6" s="1"/>
  <c r="G107" i="6"/>
  <c r="AN107" i="6" s="1"/>
  <c r="F107" i="6"/>
  <c r="E107" i="6"/>
  <c r="D107" i="6"/>
  <c r="Z107" i="6" s="1"/>
  <c r="C107" i="6"/>
  <c r="AJ107" i="6" s="1"/>
  <c r="AP106" i="6"/>
  <c r="AL106" i="6"/>
  <c r="AG106" i="6"/>
  <c r="AE106" i="6"/>
  <c r="AC106" i="6"/>
  <c r="T106" i="6"/>
  <c r="R106" i="6"/>
  <c r="Q106" i="6"/>
  <c r="P106" i="6"/>
  <c r="M106" i="6"/>
  <c r="AT106" i="6" s="1"/>
  <c r="L106" i="6"/>
  <c r="AH106" i="6" s="1"/>
  <c r="K106" i="6"/>
  <c r="AR106" i="6" s="1"/>
  <c r="J106" i="6"/>
  <c r="U106" i="6" s="1"/>
  <c r="I106" i="6"/>
  <c r="H106" i="6"/>
  <c r="S106" i="6" s="1"/>
  <c r="G106" i="6"/>
  <c r="AN106" i="6" s="1"/>
  <c r="F106" i="6"/>
  <c r="AM106" i="6" s="1"/>
  <c r="E106" i="6"/>
  <c r="AA106" i="6" s="1"/>
  <c r="D106" i="6"/>
  <c r="C106" i="6"/>
  <c r="N106" i="6" s="1"/>
  <c r="AT105" i="6"/>
  <c r="AR105" i="6"/>
  <c r="AM105" i="6"/>
  <c r="AE105" i="6"/>
  <c r="V105" i="6"/>
  <c r="T105" i="6"/>
  <c r="S105" i="6"/>
  <c r="M105" i="6"/>
  <c r="X105" i="6" s="1"/>
  <c r="L105" i="6"/>
  <c r="AS105" i="6" s="1"/>
  <c r="K105" i="6"/>
  <c r="AG105" i="6" s="1"/>
  <c r="J105" i="6"/>
  <c r="U105" i="6" s="1"/>
  <c r="I105" i="6"/>
  <c r="AP105" i="6" s="1"/>
  <c r="H105" i="6"/>
  <c r="G105" i="6"/>
  <c r="F105" i="6"/>
  <c r="AB105" i="6" s="1"/>
  <c r="E105" i="6"/>
  <c r="P105" i="6" s="1"/>
  <c r="D105" i="6"/>
  <c r="C105" i="6"/>
  <c r="Z104" i="6"/>
  <c r="W104" i="6"/>
  <c r="Q104" i="6"/>
  <c r="P104" i="6"/>
  <c r="M104" i="6"/>
  <c r="L104" i="6"/>
  <c r="AH104" i="6" s="1"/>
  <c r="K104" i="6"/>
  <c r="AG104" i="6" s="1"/>
  <c r="J104" i="6"/>
  <c r="I104" i="6"/>
  <c r="H104" i="6"/>
  <c r="S104" i="6" s="1"/>
  <c r="G104" i="6"/>
  <c r="F104" i="6"/>
  <c r="AM104" i="6" s="1"/>
  <c r="E104" i="6"/>
  <c r="AA104" i="6" s="1"/>
  <c r="D104" i="6"/>
  <c r="O104" i="6" s="1"/>
  <c r="C104" i="6"/>
  <c r="AL103" i="6"/>
  <c r="AJ103" i="6"/>
  <c r="AE103" i="6"/>
  <c r="AA103" i="6"/>
  <c r="Z103" i="6"/>
  <c r="Y103" i="6"/>
  <c r="T103" i="6"/>
  <c r="P103" i="6"/>
  <c r="M103" i="6"/>
  <c r="X103" i="6" s="1"/>
  <c r="L103" i="6"/>
  <c r="AS103" i="6" s="1"/>
  <c r="K103" i="6"/>
  <c r="J103" i="6"/>
  <c r="AF103" i="6" s="1"/>
  <c r="I103" i="6"/>
  <c r="AP103" i="6" s="1"/>
  <c r="H103" i="6"/>
  <c r="G103" i="6"/>
  <c r="AN103" i="6" s="1"/>
  <c r="F103" i="6"/>
  <c r="E103" i="6"/>
  <c r="D103" i="6"/>
  <c r="AK103" i="6" s="1"/>
  <c r="C103" i="6"/>
  <c r="N103" i="6" s="1"/>
  <c r="AS102" i="6"/>
  <c r="AR102" i="6"/>
  <c r="AP102" i="6"/>
  <c r="AO102" i="6"/>
  <c r="AL102" i="6"/>
  <c r="AB102" i="6"/>
  <c r="W102" i="6"/>
  <c r="V102" i="6"/>
  <c r="S102" i="6"/>
  <c r="P102" i="6"/>
  <c r="M102" i="6"/>
  <c r="L102" i="6"/>
  <c r="AH102" i="6" s="1"/>
  <c r="K102" i="6"/>
  <c r="AG102" i="6" s="1"/>
  <c r="J102" i="6"/>
  <c r="AF102" i="6" s="1"/>
  <c r="I102" i="6"/>
  <c r="AE102" i="6" s="1"/>
  <c r="H102" i="6"/>
  <c r="AD102" i="6" s="1"/>
  <c r="G102" i="6"/>
  <c r="R102" i="6" s="1"/>
  <c r="F102" i="6"/>
  <c r="E102" i="6"/>
  <c r="AA102" i="6" s="1"/>
  <c r="D102" i="6"/>
  <c r="C102" i="6"/>
  <c r="N102" i="6" s="1"/>
  <c r="AR101" i="6"/>
  <c r="AI101" i="6"/>
  <c r="Z101" i="6"/>
  <c r="X101" i="6"/>
  <c r="T101" i="6"/>
  <c r="M101" i="6"/>
  <c r="AT101" i="6" s="1"/>
  <c r="L101" i="6"/>
  <c r="K101" i="6"/>
  <c r="AG101" i="6" s="1"/>
  <c r="J101" i="6"/>
  <c r="U101" i="6" s="1"/>
  <c r="I101" i="6"/>
  <c r="AP101" i="6" s="1"/>
  <c r="H101" i="6"/>
  <c r="G101" i="6"/>
  <c r="F101" i="6"/>
  <c r="E101" i="6"/>
  <c r="D101" i="6"/>
  <c r="C101" i="6"/>
  <c r="AJ101" i="6" s="1"/>
  <c r="AL100" i="6"/>
  <c r="AE100" i="6"/>
  <c r="N100" i="6"/>
  <c r="M100" i="6"/>
  <c r="AT100" i="6" s="1"/>
  <c r="L100" i="6"/>
  <c r="AH100" i="6" s="1"/>
  <c r="K100" i="6"/>
  <c r="AR100" i="6" s="1"/>
  <c r="J100" i="6"/>
  <c r="AF100" i="6" s="1"/>
  <c r="I100" i="6"/>
  <c r="T100" i="6" s="1"/>
  <c r="H100" i="6"/>
  <c r="AD100" i="6" s="1"/>
  <c r="G100" i="6"/>
  <c r="R100" i="6" s="1"/>
  <c r="F100" i="6"/>
  <c r="AB100" i="6" s="1"/>
  <c r="E100" i="6"/>
  <c r="D100" i="6"/>
  <c r="O100" i="6" s="1"/>
  <c r="C100" i="6"/>
  <c r="AJ100" i="6" s="1"/>
  <c r="AN99" i="6"/>
  <c r="AM99" i="6"/>
  <c r="AL99" i="6"/>
  <c r="AJ99" i="6"/>
  <c r="AH99" i="6"/>
  <c r="Z99" i="6"/>
  <c r="W99" i="6"/>
  <c r="S99" i="6"/>
  <c r="Q99" i="6"/>
  <c r="P99" i="6"/>
  <c r="M99" i="6"/>
  <c r="AI99" i="6" s="1"/>
  <c r="L99" i="6"/>
  <c r="AS99" i="6" s="1"/>
  <c r="K99" i="6"/>
  <c r="J99" i="6"/>
  <c r="U99" i="6" s="1"/>
  <c r="I99" i="6"/>
  <c r="H99" i="6"/>
  <c r="G99" i="6"/>
  <c r="F99" i="6"/>
  <c r="AB99" i="6" s="1"/>
  <c r="E99" i="6"/>
  <c r="AA99" i="6" s="1"/>
  <c r="D99" i="6"/>
  <c r="AK99" i="6" s="1"/>
  <c r="C99" i="6"/>
  <c r="Y99" i="6" s="1"/>
  <c r="AT98" i="6"/>
  <c r="AE98" i="6"/>
  <c r="AB98" i="6"/>
  <c r="Y98" i="6"/>
  <c r="Q98" i="6"/>
  <c r="N98" i="6"/>
  <c r="M98" i="6"/>
  <c r="L98" i="6"/>
  <c r="AS98" i="6" s="1"/>
  <c r="K98" i="6"/>
  <c r="J98" i="6"/>
  <c r="I98" i="6"/>
  <c r="H98" i="6"/>
  <c r="S98" i="6" s="1"/>
  <c r="G98" i="6"/>
  <c r="AC98" i="6" s="1"/>
  <c r="F98" i="6"/>
  <c r="AM98" i="6" s="1"/>
  <c r="E98" i="6"/>
  <c r="AA98" i="6" s="1"/>
  <c r="D98" i="6"/>
  <c r="C98" i="6"/>
  <c r="AJ98" i="6" s="1"/>
  <c r="AQ97" i="6"/>
  <c r="AM97" i="6"/>
  <c r="AL97" i="6"/>
  <c r="AI97" i="6"/>
  <c r="AF97" i="6"/>
  <c r="AE97" i="6"/>
  <c r="AB97" i="6"/>
  <c r="W97" i="6"/>
  <c r="Q97" i="6"/>
  <c r="P97" i="6"/>
  <c r="N97" i="6"/>
  <c r="M97" i="6"/>
  <c r="AT97" i="6" s="1"/>
  <c r="L97" i="6"/>
  <c r="AS97" i="6" s="1"/>
  <c r="K97" i="6"/>
  <c r="AG97" i="6" s="1"/>
  <c r="J97" i="6"/>
  <c r="U97" i="6" s="1"/>
  <c r="I97" i="6"/>
  <c r="AP97" i="6" s="1"/>
  <c r="H97" i="6"/>
  <c r="S97" i="6" s="1"/>
  <c r="G97" i="6"/>
  <c r="AN97" i="6" s="1"/>
  <c r="F97" i="6"/>
  <c r="E97" i="6"/>
  <c r="AA97" i="6" s="1"/>
  <c r="D97" i="6"/>
  <c r="O97" i="6" s="1"/>
  <c r="C97" i="6"/>
  <c r="AT96" i="6"/>
  <c r="AR96" i="6"/>
  <c r="AP96" i="6"/>
  <c r="AH96" i="6"/>
  <c r="Y96" i="6"/>
  <c r="W96" i="6"/>
  <c r="V96" i="6"/>
  <c r="N96" i="6"/>
  <c r="M96" i="6"/>
  <c r="L96" i="6"/>
  <c r="AS96" i="6" s="1"/>
  <c r="K96" i="6"/>
  <c r="AG96" i="6" s="1"/>
  <c r="J96" i="6"/>
  <c r="AQ96" i="6" s="1"/>
  <c r="I96" i="6"/>
  <c r="AE96" i="6" s="1"/>
  <c r="H96" i="6"/>
  <c r="G96" i="6"/>
  <c r="F96" i="6"/>
  <c r="E96" i="6"/>
  <c r="D96" i="6"/>
  <c r="O96" i="6" s="1"/>
  <c r="C96" i="6"/>
  <c r="AJ96" i="6" s="1"/>
  <c r="AM95" i="6"/>
  <c r="Y95" i="6"/>
  <c r="M95" i="6"/>
  <c r="L95" i="6"/>
  <c r="AS95" i="6" s="1"/>
  <c r="K95" i="6"/>
  <c r="AG95" i="6" s="1"/>
  <c r="J95" i="6"/>
  <c r="U95" i="6" s="1"/>
  <c r="I95" i="6"/>
  <c r="H95" i="6"/>
  <c r="G95" i="6"/>
  <c r="AN95" i="6" s="1"/>
  <c r="F95" i="6"/>
  <c r="Q95" i="6" s="1"/>
  <c r="E95" i="6"/>
  <c r="D95" i="6"/>
  <c r="O95" i="6" s="1"/>
  <c r="C95" i="6"/>
  <c r="AJ95" i="6" s="1"/>
  <c r="AS94" i="6"/>
  <c r="AN94" i="6"/>
  <c r="AL94" i="6"/>
  <c r="AI94" i="6"/>
  <c r="AH94" i="6"/>
  <c r="AE94" i="6"/>
  <c r="AC94" i="6"/>
  <c r="Y94" i="6"/>
  <c r="T94" i="6"/>
  <c r="N94" i="6"/>
  <c r="M94" i="6"/>
  <c r="X94" i="6" s="1"/>
  <c r="L94" i="6"/>
  <c r="W94" i="6" s="1"/>
  <c r="K94" i="6"/>
  <c r="AR94" i="6" s="1"/>
  <c r="J94" i="6"/>
  <c r="AF94" i="6" s="1"/>
  <c r="I94" i="6"/>
  <c r="AP94" i="6" s="1"/>
  <c r="H94" i="6"/>
  <c r="G94" i="6"/>
  <c r="R94" i="6" s="1"/>
  <c r="F94" i="6"/>
  <c r="AM94" i="6" s="1"/>
  <c r="E94" i="6"/>
  <c r="D94" i="6"/>
  <c r="C94" i="6"/>
  <c r="AJ94" i="6" s="1"/>
  <c r="AQ93" i="6"/>
  <c r="AM93" i="6"/>
  <c r="AL93" i="6"/>
  <c r="AK93" i="6"/>
  <c r="AH93" i="6"/>
  <c r="AF93" i="6"/>
  <c r="AB93" i="6"/>
  <c r="Z93" i="6"/>
  <c r="T93" i="6"/>
  <c r="Q93" i="6"/>
  <c r="O93" i="6"/>
  <c r="M93" i="6"/>
  <c r="L93" i="6"/>
  <c r="K93" i="6"/>
  <c r="AG93" i="6" s="1"/>
  <c r="J93" i="6"/>
  <c r="U93" i="6" s="1"/>
  <c r="I93" i="6"/>
  <c r="AP93" i="6" s="1"/>
  <c r="H93" i="6"/>
  <c r="AD93" i="6" s="1"/>
  <c r="G93" i="6"/>
  <c r="F93" i="6"/>
  <c r="E93" i="6"/>
  <c r="P93" i="6" s="1"/>
  <c r="D93" i="6"/>
  <c r="C93" i="6"/>
  <c r="Y93" i="6" s="1"/>
  <c r="AQ92" i="6"/>
  <c r="AP92" i="6"/>
  <c r="AE92" i="6"/>
  <c r="Y92" i="6"/>
  <c r="U92" i="6"/>
  <c r="Q92" i="6"/>
  <c r="N92" i="6"/>
  <c r="M92" i="6"/>
  <c r="L92" i="6"/>
  <c r="AH92" i="6" s="1"/>
  <c r="K92" i="6"/>
  <c r="AG92" i="6" s="1"/>
  <c r="J92" i="6"/>
  <c r="AF92" i="6" s="1"/>
  <c r="I92" i="6"/>
  <c r="T92" i="6" s="1"/>
  <c r="H92" i="6"/>
  <c r="AD92" i="6" s="1"/>
  <c r="G92" i="6"/>
  <c r="R92" i="6" s="1"/>
  <c r="F92" i="6"/>
  <c r="E92" i="6"/>
  <c r="D92" i="6"/>
  <c r="C92" i="6"/>
  <c r="AJ92" i="6" s="1"/>
  <c r="AL91" i="6"/>
  <c r="AE91" i="6"/>
  <c r="AB91" i="6"/>
  <c r="X91" i="6"/>
  <c r="W91" i="6"/>
  <c r="V91" i="6"/>
  <c r="M91" i="6"/>
  <c r="AI91" i="6" s="1"/>
  <c r="L91" i="6"/>
  <c r="K91" i="6"/>
  <c r="AG91" i="6" s="1"/>
  <c r="J91" i="6"/>
  <c r="U91" i="6" s="1"/>
  <c r="I91" i="6"/>
  <c r="H91" i="6"/>
  <c r="G91" i="6"/>
  <c r="R91" i="6" s="1"/>
  <c r="F91" i="6"/>
  <c r="E91" i="6"/>
  <c r="D91" i="6"/>
  <c r="Z91" i="6" s="1"/>
  <c r="C91" i="6"/>
  <c r="Y91" i="6" s="1"/>
  <c r="AP90" i="6"/>
  <c r="AN90" i="6"/>
  <c r="AL90" i="6"/>
  <c r="AE90" i="6"/>
  <c r="V90" i="6"/>
  <c r="P90" i="6"/>
  <c r="N90" i="6"/>
  <c r="M90" i="6"/>
  <c r="L90" i="6"/>
  <c r="W90" i="6" s="1"/>
  <c r="K90" i="6"/>
  <c r="J90" i="6"/>
  <c r="AF90" i="6" s="1"/>
  <c r="I90" i="6"/>
  <c r="T90" i="6" s="1"/>
  <c r="H90" i="6"/>
  <c r="S90" i="6" s="1"/>
  <c r="G90" i="6"/>
  <c r="R90" i="6" s="1"/>
  <c r="F90" i="6"/>
  <c r="E90" i="6"/>
  <c r="AA90" i="6" s="1"/>
  <c r="D90" i="6"/>
  <c r="O90" i="6" s="1"/>
  <c r="C90" i="6"/>
  <c r="AJ90" i="6" s="1"/>
  <c r="AT89" i="6"/>
  <c r="AO89" i="6"/>
  <c r="AN89" i="6"/>
  <c r="AE89" i="6"/>
  <c r="X89" i="6"/>
  <c r="W89" i="6"/>
  <c r="T89" i="6"/>
  <c r="S89" i="6"/>
  <c r="Q89" i="6"/>
  <c r="M89" i="6"/>
  <c r="AI89" i="6" s="1"/>
  <c r="L89" i="6"/>
  <c r="AS89" i="6" s="1"/>
  <c r="K89" i="6"/>
  <c r="J89" i="6"/>
  <c r="U89" i="6" s="1"/>
  <c r="I89" i="6"/>
  <c r="AP89" i="6" s="1"/>
  <c r="H89" i="6"/>
  <c r="AD89" i="6" s="1"/>
  <c r="G89" i="6"/>
  <c r="F89" i="6"/>
  <c r="AB89" i="6" s="1"/>
  <c r="E89" i="6"/>
  <c r="AA89" i="6" s="1"/>
  <c r="D89" i="6"/>
  <c r="C89" i="6"/>
  <c r="AN88" i="6"/>
  <c r="AH88" i="6"/>
  <c r="AE88" i="6"/>
  <c r="AC88" i="6"/>
  <c r="Y88" i="6"/>
  <c r="R88" i="6"/>
  <c r="N88" i="6"/>
  <c r="M88" i="6"/>
  <c r="L88" i="6"/>
  <c r="K88" i="6"/>
  <c r="J88" i="6"/>
  <c r="U88" i="6" s="1"/>
  <c r="I88" i="6"/>
  <c r="H88" i="6"/>
  <c r="S88" i="6" s="1"/>
  <c r="G88" i="6"/>
  <c r="F88" i="6"/>
  <c r="AM88" i="6" s="1"/>
  <c r="E88" i="6"/>
  <c r="D88" i="6"/>
  <c r="Z88" i="6" s="1"/>
  <c r="C88" i="6"/>
  <c r="AJ88" i="6" s="1"/>
  <c r="AT87" i="6"/>
  <c r="AN87" i="6"/>
  <c r="AM87" i="6"/>
  <c r="AK87" i="6"/>
  <c r="AJ87" i="6"/>
  <c r="AE87" i="6"/>
  <c r="W87" i="6"/>
  <c r="V87" i="6"/>
  <c r="T87" i="6"/>
  <c r="N87" i="6"/>
  <c r="M87" i="6"/>
  <c r="X87" i="6" s="1"/>
  <c r="L87" i="6"/>
  <c r="AS87" i="6" s="1"/>
  <c r="K87" i="6"/>
  <c r="AG87" i="6" s="1"/>
  <c r="J87" i="6"/>
  <c r="AQ87" i="6" s="1"/>
  <c r="I87" i="6"/>
  <c r="AP87" i="6" s="1"/>
  <c r="H87" i="6"/>
  <c r="AD87" i="6" s="1"/>
  <c r="G87" i="6"/>
  <c r="R87" i="6" s="1"/>
  <c r="F87" i="6"/>
  <c r="AB87" i="6" s="1"/>
  <c r="E87" i="6"/>
  <c r="AL87" i="6" s="1"/>
  <c r="D87" i="6"/>
  <c r="Z87" i="6" s="1"/>
  <c r="C87" i="6"/>
  <c r="Y87" i="6" s="1"/>
  <c r="AT86" i="6"/>
  <c r="AF86" i="6"/>
  <c r="AC86" i="6"/>
  <c r="Y86" i="6"/>
  <c r="W86" i="6"/>
  <c r="Q86" i="6"/>
  <c r="M86" i="6"/>
  <c r="X86" i="6" s="1"/>
  <c r="L86" i="6"/>
  <c r="AH86" i="6" s="1"/>
  <c r="K86" i="6"/>
  <c r="J86" i="6"/>
  <c r="I86" i="6"/>
  <c r="T86" i="6" s="1"/>
  <c r="H86" i="6"/>
  <c r="S86" i="6" s="1"/>
  <c r="G86" i="6"/>
  <c r="F86" i="6"/>
  <c r="AM86" i="6" s="1"/>
  <c r="E86" i="6"/>
  <c r="AA86" i="6" s="1"/>
  <c r="D86" i="6"/>
  <c r="O86" i="6" s="1"/>
  <c r="C86" i="6"/>
  <c r="AM85" i="6"/>
  <c r="AL85" i="6"/>
  <c r="AI85" i="6"/>
  <c r="AH85" i="6"/>
  <c r="AA85" i="6"/>
  <c r="P85" i="6"/>
  <c r="M85" i="6"/>
  <c r="AT85" i="6" s="1"/>
  <c r="L85" i="6"/>
  <c r="AS85" i="6" s="1"/>
  <c r="K85" i="6"/>
  <c r="AG85" i="6" s="1"/>
  <c r="J85" i="6"/>
  <c r="U85" i="6" s="1"/>
  <c r="I85" i="6"/>
  <c r="AE85" i="6" s="1"/>
  <c r="H85" i="6"/>
  <c r="G85" i="6"/>
  <c r="F85" i="6"/>
  <c r="AB85" i="6" s="1"/>
  <c r="E85" i="6"/>
  <c r="D85" i="6"/>
  <c r="Z85" i="6" s="1"/>
  <c r="C85" i="6"/>
  <c r="N85" i="6" s="1"/>
  <c r="AN84" i="6"/>
  <c r="AJ84" i="6"/>
  <c r="AF84" i="6"/>
  <c r="AE84" i="6"/>
  <c r="AB84" i="6"/>
  <c r="Y84" i="6"/>
  <c r="R84" i="6"/>
  <c r="N84" i="6"/>
  <c r="M84" i="6"/>
  <c r="AI84" i="6" s="1"/>
  <c r="L84" i="6"/>
  <c r="W84" i="6" s="1"/>
  <c r="K84" i="6"/>
  <c r="V84" i="6" s="1"/>
  <c r="J84" i="6"/>
  <c r="AQ84" i="6" s="1"/>
  <c r="I84" i="6"/>
  <c r="H84" i="6"/>
  <c r="G84" i="6"/>
  <c r="AC84" i="6" s="1"/>
  <c r="F84" i="6"/>
  <c r="AM84" i="6" s="1"/>
  <c r="E84" i="6"/>
  <c r="AA84" i="6" s="1"/>
  <c r="D84" i="6"/>
  <c r="C84" i="6"/>
  <c r="AQ83" i="6"/>
  <c r="AO83" i="6"/>
  <c r="AN83" i="6"/>
  <c r="AK83" i="6"/>
  <c r="AH83" i="6"/>
  <c r="AD83" i="6"/>
  <c r="AB83" i="6"/>
  <c r="R83" i="6"/>
  <c r="O83" i="6"/>
  <c r="M83" i="6"/>
  <c r="AT83" i="6" s="1"/>
  <c r="L83" i="6"/>
  <c r="AS83" i="6" s="1"/>
  <c r="K83" i="6"/>
  <c r="AG83" i="6" s="1"/>
  <c r="J83" i="6"/>
  <c r="I83" i="6"/>
  <c r="H83" i="6"/>
  <c r="S83" i="6" s="1"/>
  <c r="G83" i="6"/>
  <c r="AC83" i="6" s="1"/>
  <c r="F83" i="6"/>
  <c r="Q83" i="6" s="1"/>
  <c r="E83" i="6"/>
  <c r="AA83" i="6" s="1"/>
  <c r="D83" i="6"/>
  <c r="Z83" i="6" s="1"/>
  <c r="C83" i="6"/>
  <c r="Y83" i="6" s="1"/>
  <c r="AT82" i="6"/>
  <c r="AS82" i="6"/>
  <c r="AR82" i="6"/>
  <c r="AK82" i="6"/>
  <c r="AI82" i="6"/>
  <c r="AF82" i="6"/>
  <c r="Z82" i="6"/>
  <c r="Y82" i="6"/>
  <c r="V82" i="6"/>
  <c r="N82" i="6"/>
  <c r="M82" i="6"/>
  <c r="X82" i="6" s="1"/>
  <c r="L82" i="6"/>
  <c r="AH82" i="6" s="1"/>
  <c r="K82" i="6"/>
  <c r="AG82" i="6" s="1"/>
  <c r="J82" i="6"/>
  <c r="I82" i="6"/>
  <c r="AE82" i="6" s="1"/>
  <c r="H82" i="6"/>
  <c r="AD82" i="6" s="1"/>
  <c r="G82" i="6"/>
  <c r="R82" i="6" s="1"/>
  <c r="F82" i="6"/>
  <c r="AB82" i="6" s="1"/>
  <c r="E82" i="6"/>
  <c r="D82" i="6"/>
  <c r="O82" i="6" s="1"/>
  <c r="C82" i="6"/>
  <c r="AJ82" i="6" s="1"/>
  <c r="AT81" i="6"/>
  <c r="AO81" i="6"/>
  <c r="AK81" i="6"/>
  <c r="AF81" i="6"/>
  <c r="AE81" i="6"/>
  <c r="AD81" i="6"/>
  <c r="AC81" i="6"/>
  <c r="W81" i="6"/>
  <c r="S81" i="6"/>
  <c r="R81" i="6"/>
  <c r="Q81" i="6"/>
  <c r="M81" i="6"/>
  <c r="X81" i="6" s="1"/>
  <c r="L81" i="6"/>
  <c r="AS81" i="6" s="1"/>
  <c r="K81" i="6"/>
  <c r="J81" i="6"/>
  <c r="U81" i="6" s="1"/>
  <c r="I81" i="6"/>
  <c r="H81" i="6"/>
  <c r="G81" i="6"/>
  <c r="AN81" i="6" s="1"/>
  <c r="F81" i="6"/>
  <c r="AB81" i="6" s="1"/>
  <c r="E81" i="6"/>
  <c r="AA81" i="6" s="1"/>
  <c r="D81" i="6"/>
  <c r="O81" i="6" s="1"/>
  <c r="C81" i="6"/>
  <c r="N81" i="6" s="1"/>
  <c r="AT80" i="6"/>
  <c r="AS80" i="6"/>
  <c r="AR80" i="6"/>
  <c r="AP80" i="6"/>
  <c r="AG80" i="6"/>
  <c r="W80" i="6"/>
  <c r="T80" i="6"/>
  <c r="S80" i="6"/>
  <c r="R80" i="6"/>
  <c r="N80" i="6"/>
  <c r="M80" i="6"/>
  <c r="X80" i="6" s="1"/>
  <c r="L80" i="6"/>
  <c r="AH80" i="6" s="1"/>
  <c r="K80" i="6"/>
  <c r="V80" i="6" s="1"/>
  <c r="J80" i="6"/>
  <c r="U80" i="6" s="1"/>
  <c r="I80" i="6"/>
  <c r="AE80" i="6" s="1"/>
  <c r="H80" i="6"/>
  <c r="AO80" i="6" s="1"/>
  <c r="G80" i="6"/>
  <c r="AC80" i="6" s="1"/>
  <c r="F80" i="6"/>
  <c r="AM80" i="6" s="1"/>
  <c r="E80" i="6"/>
  <c r="AA80" i="6" s="1"/>
  <c r="D80" i="6"/>
  <c r="Z80" i="6" s="1"/>
  <c r="C80" i="6"/>
  <c r="AR79" i="6"/>
  <c r="AP79" i="6"/>
  <c r="AN79" i="6"/>
  <c r="AE79" i="6"/>
  <c r="T79" i="6"/>
  <c r="M79" i="6"/>
  <c r="AI79" i="6" s="1"/>
  <c r="L79" i="6"/>
  <c r="AS79" i="6" s="1"/>
  <c r="K79" i="6"/>
  <c r="J79" i="6"/>
  <c r="I79" i="6"/>
  <c r="H79" i="6"/>
  <c r="S79" i="6" s="1"/>
  <c r="G79" i="6"/>
  <c r="R79" i="6" s="1"/>
  <c r="F79" i="6"/>
  <c r="AM79" i="6" s="1"/>
  <c r="E79" i="6"/>
  <c r="AL79" i="6" s="1"/>
  <c r="D79" i="6"/>
  <c r="AK79" i="6" s="1"/>
  <c r="C79" i="6"/>
  <c r="AQ78" i="6"/>
  <c r="AH78" i="6"/>
  <c r="W78" i="6"/>
  <c r="V78" i="6"/>
  <c r="Q78" i="6"/>
  <c r="M78" i="6"/>
  <c r="X78" i="6" s="1"/>
  <c r="L78" i="6"/>
  <c r="AS78" i="6" s="1"/>
  <c r="K78" i="6"/>
  <c r="AG78" i="6" s="1"/>
  <c r="J78" i="6"/>
  <c r="AF78" i="6" s="1"/>
  <c r="I78" i="6"/>
  <c r="T78" i="6" s="1"/>
  <c r="H78" i="6"/>
  <c r="S78" i="6" s="1"/>
  <c r="G78" i="6"/>
  <c r="AN78" i="6" s="1"/>
  <c r="F78" i="6"/>
  <c r="AM78" i="6" s="1"/>
  <c r="E78" i="6"/>
  <c r="AA78" i="6" s="1"/>
  <c r="D78" i="6"/>
  <c r="C78" i="6"/>
  <c r="N78" i="6" s="1"/>
  <c r="AT77" i="6"/>
  <c r="AR77" i="6"/>
  <c r="AJ77" i="6"/>
  <c r="AE77" i="6"/>
  <c r="AB77" i="6"/>
  <c r="Z77" i="6"/>
  <c r="Y77" i="6"/>
  <c r="T77" i="6"/>
  <c r="R77" i="6"/>
  <c r="N77" i="6"/>
  <c r="M77" i="6"/>
  <c r="X77" i="6" s="1"/>
  <c r="L77" i="6"/>
  <c r="AS77" i="6" s="1"/>
  <c r="K77" i="6"/>
  <c r="AG77" i="6" s="1"/>
  <c r="J77" i="6"/>
  <c r="I77" i="6"/>
  <c r="AP77" i="6" s="1"/>
  <c r="H77" i="6"/>
  <c r="G77" i="6"/>
  <c r="F77" i="6"/>
  <c r="Q77" i="6" s="1"/>
  <c r="E77" i="6"/>
  <c r="P77" i="6" s="1"/>
  <c r="D77" i="6"/>
  <c r="AK77" i="6" s="1"/>
  <c r="C77" i="6"/>
  <c r="AT76" i="6"/>
  <c r="AP76" i="6"/>
  <c r="AO76" i="6"/>
  <c r="AL76" i="6"/>
  <c r="AH76" i="6"/>
  <c r="AG76" i="6"/>
  <c r="AD76" i="6"/>
  <c r="Y76" i="6"/>
  <c r="T76" i="6"/>
  <c r="S76" i="6"/>
  <c r="P76" i="6"/>
  <c r="M76" i="6"/>
  <c r="X76" i="6" s="1"/>
  <c r="L76" i="6"/>
  <c r="AS76" i="6" s="1"/>
  <c r="K76" i="6"/>
  <c r="J76" i="6"/>
  <c r="I76" i="6"/>
  <c r="AE76" i="6" s="1"/>
  <c r="H76" i="6"/>
  <c r="G76" i="6"/>
  <c r="F76" i="6"/>
  <c r="AM76" i="6" s="1"/>
  <c r="E76" i="6"/>
  <c r="AA76" i="6" s="1"/>
  <c r="D76" i="6"/>
  <c r="AK76" i="6" s="1"/>
  <c r="C76" i="6"/>
  <c r="N76" i="6" s="1"/>
  <c r="AT75" i="6"/>
  <c r="AR75" i="6"/>
  <c r="AQ75" i="6"/>
  <c r="AP75" i="6"/>
  <c r="AN75" i="6"/>
  <c r="AF75" i="6"/>
  <c r="AB75" i="6"/>
  <c r="T75" i="6"/>
  <c r="R75" i="6"/>
  <c r="Q75" i="6"/>
  <c r="M75" i="6"/>
  <c r="X75" i="6" s="1"/>
  <c r="L75" i="6"/>
  <c r="AS75" i="6" s="1"/>
  <c r="K75" i="6"/>
  <c r="AG75" i="6" s="1"/>
  <c r="J75" i="6"/>
  <c r="U75" i="6" s="1"/>
  <c r="I75" i="6"/>
  <c r="AE75" i="6" s="1"/>
  <c r="H75" i="6"/>
  <c r="S75" i="6" s="1"/>
  <c r="G75" i="6"/>
  <c r="AC75" i="6" s="1"/>
  <c r="F75" i="6"/>
  <c r="AM75" i="6" s="1"/>
  <c r="E75" i="6"/>
  <c r="AA75" i="6" s="1"/>
  <c r="D75" i="6"/>
  <c r="AK75" i="6" s="1"/>
  <c r="C75" i="6"/>
  <c r="N75" i="6" s="1"/>
  <c r="AT74" i="6"/>
  <c r="AO74" i="6"/>
  <c r="AJ74" i="6"/>
  <c r="AD74" i="6"/>
  <c r="AC74" i="6"/>
  <c r="Y74" i="6"/>
  <c r="X74" i="6"/>
  <c r="R74" i="6"/>
  <c r="N74" i="6"/>
  <c r="M74" i="6"/>
  <c r="AI74" i="6" s="1"/>
  <c r="L74" i="6"/>
  <c r="K74" i="6"/>
  <c r="AG74" i="6" s="1"/>
  <c r="J74" i="6"/>
  <c r="U74" i="6" s="1"/>
  <c r="I74" i="6"/>
  <c r="T74" i="6" s="1"/>
  <c r="H74" i="6"/>
  <c r="S74" i="6" s="1"/>
  <c r="G74" i="6"/>
  <c r="AN74" i="6" s="1"/>
  <c r="F74" i="6"/>
  <c r="AM74" i="6" s="1"/>
  <c r="E74" i="6"/>
  <c r="AA74" i="6" s="1"/>
  <c r="D74" i="6"/>
  <c r="C74" i="6"/>
  <c r="AM73" i="6"/>
  <c r="AK73" i="6"/>
  <c r="AJ73" i="6"/>
  <c r="AB73" i="6"/>
  <c r="Z73" i="6"/>
  <c r="V73" i="6"/>
  <c r="Q73" i="6"/>
  <c r="O73" i="6"/>
  <c r="M73" i="6"/>
  <c r="X73" i="6" s="1"/>
  <c r="L73" i="6"/>
  <c r="AS73" i="6" s="1"/>
  <c r="K73" i="6"/>
  <c r="J73" i="6"/>
  <c r="U73" i="6" s="1"/>
  <c r="I73" i="6"/>
  <c r="AE73" i="6" s="1"/>
  <c r="H73" i="6"/>
  <c r="S73" i="6" s="1"/>
  <c r="G73" i="6"/>
  <c r="R73" i="6" s="1"/>
  <c r="F73" i="6"/>
  <c r="E73" i="6"/>
  <c r="D73" i="6"/>
  <c r="C73" i="6"/>
  <c r="Y73" i="6" s="1"/>
  <c r="AQ72" i="6"/>
  <c r="AL72" i="6"/>
  <c r="AJ72" i="6"/>
  <c r="Y72" i="6"/>
  <c r="N72" i="6"/>
  <c r="M72" i="6"/>
  <c r="X72" i="6" s="1"/>
  <c r="L72" i="6"/>
  <c r="AS72" i="6" s="1"/>
  <c r="K72" i="6"/>
  <c r="AR72" i="6" s="1"/>
  <c r="J72" i="6"/>
  <c r="U72" i="6" s="1"/>
  <c r="I72" i="6"/>
  <c r="AP72" i="6" s="1"/>
  <c r="H72" i="6"/>
  <c r="AO72" i="6" s="1"/>
  <c r="G72" i="6"/>
  <c r="AC72" i="6" s="1"/>
  <c r="F72" i="6"/>
  <c r="AM72" i="6" s="1"/>
  <c r="E72" i="6"/>
  <c r="D72" i="6"/>
  <c r="O72" i="6" s="1"/>
  <c r="C72" i="6"/>
  <c r="AR71" i="6"/>
  <c r="AO71" i="6"/>
  <c r="AN71" i="6"/>
  <c r="AJ71" i="6"/>
  <c r="AI71" i="6"/>
  <c r="AD71" i="6"/>
  <c r="AB71" i="6"/>
  <c r="S71" i="6"/>
  <c r="Q71" i="6"/>
  <c r="M71" i="6"/>
  <c r="L71" i="6"/>
  <c r="AS71" i="6" s="1"/>
  <c r="K71" i="6"/>
  <c r="AG71" i="6" s="1"/>
  <c r="J71" i="6"/>
  <c r="U71" i="6" s="1"/>
  <c r="I71" i="6"/>
  <c r="AP71" i="6" s="1"/>
  <c r="H71" i="6"/>
  <c r="G71" i="6"/>
  <c r="AC71" i="6" s="1"/>
  <c r="F71" i="6"/>
  <c r="AM71" i="6" s="1"/>
  <c r="E71" i="6"/>
  <c r="AA71" i="6" s="1"/>
  <c r="D71" i="6"/>
  <c r="Z71" i="6" s="1"/>
  <c r="C71" i="6"/>
  <c r="Y71" i="6" s="1"/>
  <c r="AT70" i="6"/>
  <c r="AP70" i="6"/>
  <c r="AJ70" i="6"/>
  <c r="AC70" i="6"/>
  <c r="Z70" i="6"/>
  <c r="Y70" i="6"/>
  <c r="U70" i="6"/>
  <c r="T70" i="6"/>
  <c r="N70" i="6"/>
  <c r="M70" i="6"/>
  <c r="X70" i="6" s="1"/>
  <c r="L70" i="6"/>
  <c r="W70" i="6" s="1"/>
  <c r="K70" i="6"/>
  <c r="AR70" i="6" s="1"/>
  <c r="J70" i="6"/>
  <c r="AF70" i="6" s="1"/>
  <c r="I70" i="6"/>
  <c r="AE70" i="6" s="1"/>
  <c r="H70" i="6"/>
  <c r="G70" i="6"/>
  <c r="R70" i="6" s="1"/>
  <c r="F70" i="6"/>
  <c r="AM70" i="6" s="1"/>
  <c r="E70" i="6"/>
  <c r="D70" i="6"/>
  <c r="O70" i="6" s="1"/>
  <c r="C70" i="6"/>
  <c r="AT69" i="6"/>
  <c r="AO69" i="6"/>
  <c r="AJ69" i="6"/>
  <c r="AE69" i="6"/>
  <c r="AD69" i="6"/>
  <c r="S69" i="6"/>
  <c r="Q69" i="6"/>
  <c r="M69" i="6"/>
  <c r="AI69" i="6" s="1"/>
  <c r="L69" i="6"/>
  <c r="W69" i="6" s="1"/>
  <c r="K69" i="6"/>
  <c r="J69" i="6"/>
  <c r="I69" i="6"/>
  <c r="H69" i="6"/>
  <c r="G69" i="6"/>
  <c r="AC69" i="6" s="1"/>
  <c r="F69" i="6"/>
  <c r="AB69" i="6" s="1"/>
  <c r="E69" i="6"/>
  <c r="P69" i="6" s="1"/>
  <c r="D69" i="6"/>
  <c r="O69" i="6" s="1"/>
  <c r="C69" i="6"/>
  <c r="N69" i="6" s="1"/>
  <c r="AP68" i="6"/>
  <c r="AN68" i="6"/>
  <c r="AL68" i="6"/>
  <c r="AJ68" i="6"/>
  <c r="T68" i="6"/>
  <c r="S68" i="6"/>
  <c r="P68" i="6"/>
  <c r="M68" i="6"/>
  <c r="AI68" i="6" s="1"/>
  <c r="L68" i="6"/>
  <c r="K68" i="6"/>
  <c r="J68" i="6"/>
  <c r="U68" i="6" s="1"/>
  <c r="I68" i="6"/>
  <c r="AE68" i="6" s="1"/>
  <c r="H68" i="6"/>
  <c r="AO68" i="6" s="1"/>
  <c r="G68" i="6"/>
  <c r="R68" i="6" s="1"/>
  <c r="F68" i="6"/>
  <c r="AM68" i="6" s="1"/>
  <c r="E68" i="6"/>
  <c r="AA68" i="6" s="1"/>
  <c r="D68" i="6"/>
  <c r="O68" i="6" s="1"/>
  <c r="C68" i="6"/>
  <c r="Y68" i="6" s="1"/>
  <c r="AP67" i="6"/>
  <c r="AN67" i="6"/>
  <c r="AJ67" i="6"/>
  <c r="AE67" i="6"/>
  <c r="V67" i="6"/>
  <c r="T67" i="6"/>
  <c r="M67" i="6"/>
  <c r="L67" i="6"/>
  <c r="AS67" i="6" s="1"/>
  <c r="K67" i="6"/>
  <c r="AG67" i="6" s="1"/>
  <c r="J67" i="6"/>
  <c r="U67" i="6" s="1"/>
  <c r="I67" i="6"/>
  <c r="H67" i="6"/>
  <c r="AO67" i="6" s="1"/>
  <c r="G67" i="6"/>
  <c r="R67" i="6" s="1"/>
  <c r="F67" i="6"/>
  <c r="AB67" i="6" s="1"/>
  <c r="E67" i="6"/>
  <c r="AL67" i="6" s="1"/>
  <c r="D67" i="6"/>
  <c r="C67" i="6"/>
  <c r="Y67" i="6" s="1"/>
  <c r="AT66" i="6"/>
  <c r="AS66" i="6"/>
  <c r="AQ66" i="6"/>
  <c r="AI66" i="6"/>
  <c r="Y66" i="6"/>
  <c r="X66" i="6"/>
  <c r="W66" i="6"/>
  <c r="P66" i="6"/>
  <c r="N66" i="6"/>
  <c r="M66" i="6"/>
  <c r="L66" i="6"/>
  <c r="AH66" i="6" s="1"/>
  <c r="K66" i="6"/>
  <c r="V66" i="6" s="1"/>
  <c r="J66" i="6"/>
  <c r="U66" i="6" s="1"/>
  <c r="I66" i="6"/>
  <c r="AP66" i="6" s="1"/>
  <c r="H66" i="6"/>
  <c r="AO66" i="6" s="1"/>
  <c r="G66" i="6"/>
  <c r="AN66" i="6" s="1"/>
  <c r="F66" i="6"/>
  <c r="AM66" i="6" s="1"/>
  <c r="E66" i="6"/>
  <c r="D66" i="6"/>
  <c r="C66" i="6"/>
  <c r="AJ66" i="6" s="1"/>
  <c r="AA65" i="6"/>
  <c r="Z65" i="6"/>
  <c r="Y65" i="6"/>
  <c r="R65" i="6"/>
  <c r="N65" i="6"/>
  <c r="M65" i="6"/>
  <c r="X65" i="6" s="1"/>
  <c r="L65" i="6"/>
  <c r="AH65" i="6" s="1"/>
  <c r="K65" i="6"/>
  <c r="AG65" i="6" s="1"/>
  <c r="J65" i="6"/>
  <c r="I65" i="6"/>
  <c r="T65" i="6" s="1"/>
  <c r="H65" i="6"/>
  <c r="G65" i="6"/>
  <c r="AN65" i="6" s="1"/>
  <c r="F65" i="6"/>
  <c r="E65" i="6"/>
  <c r="P65" i="6" s="1"/>
  <c r="D65" i="6"/>
  <c r="AK65" i="6" s="1"/>
  <c r="C65" i="6"/>
  <c r="AJ65" i="6" s="1"/>
  <c r="AR64" i="6"/>
  <c r="AP64" i="6"/>
  <c r="AO64" i="6"/>
  <c r="AL64" i="6"/>
  <c r="AK64" i="6"/>
  <c r="AD64" i="6"/>
  <c r="S64" i="6"/>
  <c r="P64" i="6"/>
  <c r="N64" i="6"/>
  <c r="M64" i="6"/>
  <c r="AT64" i="6" s="1"/>
  <c r="L64" i="6"/>
  <c r="AS64" i="6" s="1"/>
  <c r="K64" i="6"/>
  <c r="AG64" i="6" s="1"/>
  <c r="J64" i="6"/>
  <c r="I64" i="6"/>
  <c r="T64" i="6" s="1"/>
  <c r="H64" i="6"/>
  <c r="G64" i="6"/>
  <c r="F64" i="6"/>
  <c r="AM64" i="6" s="1"/>
  <c r="E64" i="6"/>
  <c r="AA64" i="6" s="1"/>
  <c r="D64" i="6"/>
  <c r="O64" i="6" s="1"/>
  <c r="C64" i="6"/>
  <c r="AJ64" i="6" s="1"/>
  <c r="AT63" i="6"/>
  <c r="AR63" i="6"/>
  <c r="AP63" i="6"/>
  <c r="AN63" i="6"/>
  <c r="AM63" i="6"/>
  <c r="W63" i="6"/>
  <c r="V63" i="6"/>
  <c r="T63" i="6"/>
  <c r="R63" i="6"/>
  <c r="M63" i="6"/>
  <c r="AI63" i="6" s="1"/>
  <c r="L63" i="6"/>
  <c r="AS63" i="6" s="1"/>
  <c r="K63" i="6"/>
  <c r="AG63" i="6" s="1"/>
  <c r="J63" i="6"/>
  <c r="AF63" i="6" s="1"/>
  <c r="I63" i="6"/>
  <c r="AE63" i="6" s="1"/>
  <c r="H63" i="6"/>
  <c r="AD63" i="6" s="1"/>
  <c r="G63" i="6"/>
  <c r="AC63" i="6" s="1"/>
  <c r="F63" i="6"/>
  <c r="Q63" i="6" s="1"/>
  <c r="E63" i="6"/>
  <c r="D63" i="6"/>
  <c r="O63" i="6" s="1"/>
  <c r="C63" i="6"/>
  <c r="AG62" i="6"/>
  <c r="Y62" i="6"/>
  <c r="X62" i="6"/>
  <c r="W62" i="6"/>
  <c r="M62" i="6"/>
  <c r="AI62" i="6" s="1"/>
  <c r="L62" i="6"/>
  <c r="AH62" i="6" s="1"/>
  <c r="K62" i="6"/>
  <c r="V62" i="6" s="1"/>
  <c r="J62" i="6"/>
  <c r="U62" i="6" s="1"/>
  <c r="I62" i="6"/>
  <c r="T62" i="6" s="1"/>
  <c r="H62" i="6"/>
  <c r="G62" i="6"/>
  <c r="AC62" i="6" s="1"/>
  <c r="F62" i="6"/>
  <c r="Q62" i="6" s="1"/>
  <c r="E62" i="6"/>
  <c r="AA62" i="6" s="1"/>
  <c r="D62" i="6"/>
  <c r="O62" i="6" s="1"/>
  <c r="C62" i="6"/>
  <c r="AN61" i="6"/>
  <c r="AK61" i="6"/>
  <c r="AJ61" i="6"/>
  <c r="AF61" i="6"/>
  <c r="AA61" i="6"/>
  <c r="Z61" i="6"/>
  <c r="O61" i="6"/>
  <c r="M61" i="6"/>
  <c r="X61" i="6" s="1"/>
  <c r="L61" i="6"/>
  <c r="AH61" i="6" s="1"/>
  <c r="K61" i="6"/>
  <c r="J61" i="6"/>
  <c r="I61" i="6"/>
  <c r="H61" i="6"/>
  <c r="S61" i="6" s="1"/>
  <c r="G61" i="6"/>
  <c r="R61" i="6" s="1"/>
  <c r="F61" i="6"/>
  <c r="AM61" i="6" s="1"/>
  <c r="E61" i="6"/>
  <c r="AL61" i="6" s="1"/>
  <c r="D61" i="6"/>
  <c r="C61" i="6"/>
  <c r="Y61" i="6" s="1"/>
  <c r="AQ60" i="6"/>
  <c r="AP60" i="6"/>
  <c r="AE60" i="6"/>
  <c r="U60" i="6"/>
  <c r="T60" i="6"/>
  <c r="N60" i="6"/>
  <c r="M60" i="6"/>
  <c r="AI60" i="6" s="1"/>
  <c r="L60" i="6"/>
  <c r="AH60" i="6" s="1"/>
  <c r="K60" i="6"/>
  <c r="V60" i="6" s="1"/>
  <c r="J60" i="6"/>
  <c r="AF60" i="6" s="1"/>
  <c r="I60" i="6"/>
  <c r="H60" i="6"/>
  <c r="AO60" i="6" s="1"/>
  <c r="G60" i="6"/>
  <c r="AN60" i="6" s="1"/>
  <c r="F60" i="6"/>
  <c r="AM60" i="6" s="1"/>
  <c r="E60" i="6"/>
  <c r="AA60" i="6" s="1"/>
  <c r="D60" i="6"/>
  <c r="O60" i="6" s="1"/>
  <c r="C60" i="6"/>
  <c r="Y60" i="6" s="1"/>
  <c r="AQ59" i="6"/>
  <c r="AP59" i="6"/>
  <c r="AN59" i="6"/>
  <c r="AE59" i="6"/>
  <c r="X59" i="6"/>
  <c r="T59" i="6"/>
  <c r="P59" i="6"/>
  <c r="M59" i="6"/>
  <c r="AT59" i="6" s="1"/>
  <c r="L59" i="6"/>
  <c r="AS59" i="6" s="1"/>
  <c r="K59" i="6"/>
  <c r="AG59" i="6" s="1"/>
  <c r="J59" i="6"/>
  <c r="I59" i="6"/>
  <c r="H59" i="6"/>
  <c r="S59" i="6" s="1"/>
  <c r="G59" i="6"/>
  <c r="AC59" i="6" s="1"/>
  <c r="F59" i="6"/>
  <c r="E59" i="6"/>
  <c r="D59" i="6"/>
  <c r="Z59" i="6" s="1"/>
  <c r="C59" i="6"/>
  <c r="N59" i="6" s="1"/>
  <c r="AT58" i="6"/>
  <c r="AG58" i="6"/>
  <c r="AF58" i="6"/>
  <c r="Z58" i="6"/>
  <c r="M58" i="6"/>
  <c r="X58" i="6" s="1"/>
  <c r="L58" i="6"/>
  <c r="AS58" i="6" s="1"/>
  <c r="K58" i="6"/>
  <c r="AR58" i="6" s="1"/>
  <c r="J58" i="6"/>
  <c r="AQ58" i="6" s="1"/>
  <c r="I58" i="6"/>
  <c r="AE58" i="6" s="1"/>
  <c r="H58" i="6"/>
  <c r="S58" i="6" s="1"/>
  <c r="G58" i="6"/>
  <c r="AC58" i="6" s="1"/>
  <c r="F58" i="6"/>
  <c r="AB58" i="6" s="1"/>
  <c r="E58" i="6"/>
  <c r="AA58" i="6" s="1"/>
  <c r="D58" i="6"/>
  <c r="C58" i="6"/>
  <c r="AL57" i="6"/>
  <c r="AK57" i="6"/>
  <c r="AI57" i="6"/>
  <c r="AH57" i="6"/>
  <c r="AD57" i="6"/>
  <c r="AC57" i="6"/>
  <c r="Z57" i="6"/>
  <c r="P57" i="6"/>
  <c r="M57" i="6"/>
  <c r="AT57" i="6" s="1"/>
  <c r="L57" i="6"/>
  <c r="AS57" i="6" s="1"/>
  <c r="K57" i="6"/>
  <c r="J57" i="6"/>
  <c r="I57" i="6"/>
  <c r="T57" i="6" s="1"/>
  <c r="H57" i="6"/>
  <c r="G57" i="6"/>
  <c r="AN57" i="6" s="1"/>
  <c r="F57" i="6"/>
  <c r="Q57" i="6" s="1"/>
  <c r="E57" i="6"/>
  <c r="AA57" i="6" s="1"/>
  <c r="D57" i="6"/>
  <c r="O57" i="6" s="1"/>
  <c r="C57" i="6"/>
  <c r="N57" i="6" s="1"/>
  <c r="AR56" i="6"/>
  <c r="AQ56" i="6"/>
  <c r="AP56" i="6"/>
  <c r="AI56" i="6"/>
  <c r="AH56" i="6"/>
  <c r="AG56" i="6"/>
  <c r="AD56" i="6"/>
  <c r="AB56" i="6"/>
  <c r="V56" i="6"/>
  <c r="U56" i="6"/>
  <c r="T56" i="6"/>
  <c r="Q56" i="6"/>
  <c r="M56" i="6"/>
  <c r="X56" i="6" s="1"/>
  <c r="L56" i="6"/>
  <c r="K56" i="6"/>
  <c r="J56" i="6"/>
  <c r="AF56" i="6" s="1"/>
  <c r="I56" i="6"/>
  <c r="AE56" i="6" s="1"/>
  <c r="H56" i="6"/>
  <c r="S56" i="6" s="1"/>
  <c r="G56" i="6"/>
  <c r="R56" i="6" s="1"/>
  <c r="F56" i="6"/>
  <c r="AM56" i="6" s="1"/>
  <c r="E56" i="6"/>
  <c r="AA56" i="6" s="1"/>
  <c r="D56" i="6"/>
  <c r="Z56" i="6" s="1"/>
  <c r="C56" i="6"/>
  <c r="Y56" i="6" s="1"/>
  <c r="AT55" i="6"/>
  <c r="AP55" i="6"/>
  <c r="X55" i="6"/>
  <c r="W55" i="6"/>
  <c r="T55" i="6"/>
  <c r="S55" i="6"/>
  <c r="R55" i="6"/>
  <c r="Q55" i="6"/>
  <c r="M55" i="6"/>
  <c r="AI55" i="6" s="1"/>
  <c r="L55" i="6"/>
  <c r="AS55" i="6" s="1"/>
  <c r="K55" i="6"/>
  <c r="AR55" i="6" s="1"/>
  <c r="J55" i="6"/>
  <c r="U55" i="6" s="1"/>
  <c r="I55" i="6"/>
  <c r="AE55" i="6" s="1"/>
  <c r="H55" i="6"/>
  <c r="AD55" i="6" s="1"/>
  <c r="G55" i="6"/>
  <c r="F55" i="6"/>
  <c r="AB55" i="6" s="1"/>
  <c r="E55" i="6"/>
  <c r="P55" i="6" s="1"/>
  <c r="D55" i="6"/>
  <c r="O55" i="6" s="1"/>
  <c r="C55" i="6"/>
  <c r="AJ55" i="6" s="1"/>
  <c r="AT54" i="6"/>
  <c r="AL54" i="6"/>
  <c r="AI54" i="6"/>
  <c r="AH54" i="6"/>
  <c r="AD54" i="6"/>
  <c r="Y54" i="6"/>
  <c r="X54" i="6"/>
  <c r="T54" i="6"/>
  <c r="N54" i="6"/>
  <c r="M54" i="6"/>
  <c r="L54" i="6"/>
  <c r="AS54" i="6" s="1"/>
  <c r="K54" i="6"/>
  <c r="V54" i="6" s="1"/>
  <c r="J54" i="6"/>
  <c r="AF54" i="6" s="1"/>
  <c r="I54" i="6"/>
  <c r="AP54" i="6" s="1"/>
  <c r="H54" i="6"/>
  <c r="S54" i="6" s="1"/>
  <c r="G54" i="6"/>
  <c r="F54" i="6"/>
  <c r="E54" i="6"/>
  <c r="AA54" i="6" s="1"/>
  <c r="D54" i="6"/>
  <c r="O54" i="6" s="1"/>
  <c r="C54" i="6"/>
  <c r="AJ54" i="6" s="1"/>
  <c r="AR53" i="6"/>
  <c r="AK53" i="6"/>
  <c r="AJ53" i="6"/>
  <c r="AE53" i="6"/>
  <c r="AB53" i="6"/>
  <c r="Z53" i="6"/>
  <c r="V53" i="6"/>
  <c r="O53" i="6"/>
  <c r="N53" i="6"/>
  <c r="M53" i="6"/>
  <c r="X53" i="6" s="1"/>
  <c r="L53" i="6"/>
  <c r="AH53" i="6" s="1"/>
  <c r="K53" i="6"/>
  <c r="AG53" i="6" s="1"/>
  <c r="J53" i="6"/>
  <c r="U53" i="6" s="1"/>
  <c r="I53" i="6"/>
  <c r="H53" i="6"/>
  <c r="G53" i="6"/>
  <c r="AC53" i="6" s="1"/>
  <c r="F53" i="6"/>
  <c r="AM53" i="6" s="1"/>
  <c r="E53" i="6"/>
  <c r="D53" i="6"/>
  <c r="C53" i="6"/>
  <c r="Y53" i="6" s="1"/>
  <c r="AO52" i="6"/>
  <c r="AL52" i="6"/>
  <c r="AJ52" i="6"/>
  <c r="AI52" i="6"/>
  <c r="AE52" i="6"/>
  <c r="Q52" i="6"/>
  <c r="P52" i="6"/>
  <c r="N52" i="6"/>
  <c r="M52" i="6"/>
  <c r="AT52" i="6" s="1"/>
  <c r="L52" i="6"/>
  <c r="AS52" i="6" s="1"/>
  <c r="K52" i="6"/>
  <c r="V52" i="6" s="1"/>
  <c r="J52" i="6"/>
  <c r="AQ52" i="6" s="1"/>
  <c r="I52" i="6"/>
  <c r="AP52" i="6" s="1"/>
  <c r="H52" i="6"/>
  <c r="S52" i="6" s="1"/>
  <c r="G52" i="6"/>
  <c r="F52" i="6"/>
  <c r="AM52" i="6" s="1"/>
  <c r="E52" i="6"/>
  <c r="AA52" i="6" s="1"/>
  <c r="D52" i="6"/>
  <c r="C52" i="6"/>
  <c r="Y52" i="6" s="1"/>
  <c r="AQ51" i="6"/>
  <c r="AP51" i="6"/>
  <c r="AN51" i="6"/>
  <c r="AM51" i="6"/>
  <c r="AI51" i="6"/>
  <c r="AC51" i="6"/>
  <c r="V51" i="6"/>
  <c r="T51" i="6"/>
  <c r="R51" i="6"/>
  <c r="Q51" i="6"/>
  <c r="M51" i="6"/>
  <c r="AT51" i="6" s="1"/>
  <c r="L51" i="6"/>
  <c r="K51" i="6"/>
  <c r="AG51" i="6" s="1"/>
  <c r="J51" i="6"/>
  <c r="U51" i="6" s="1"/>
  <c r="I51" i="6"/>
  <c r="AE51" i="6" s="1"/>
  <c r="H51" i="6"/>
  <c r="S51" i="6" s="1"/>
  <c r="G51" i="6"/>
  <c r="F51" i="6"/>
  <c r="AB51" i="6" s="1"/>
  <c r="E51" i="6"/>
  <c r="AA51" i="6" s="1"/>
  <c r="D51" i="6"/>
  <c r="O51" i="6" s="1"/>
  <c r="C51" i="6"/>
  <c r="N51" i="6" s="1"/>
  <c r="AS50" i="6"/>
  <c r="AP50" i="6"/>
  <c r="AF50" i="6"/>
  <c r="AE50" i="6"/>
  <c r="Z50" i="6"/>
  <c r="Y50" i="6"/>
  <c r="T50" i="6"/>
  <c r="S50" i="6"/>
  <c r="N50" i="6"/>
  <c r="M50" i="6"/>
  <c r="X50" i="6" s="1"/>
  <c r="L50" i="6"/>
  <c r="W50" i="6" s="1"/>
  <c r="K50" i="6"/>
  <c r="V50" i="6" s="1"/>
  <c r="J50" i="6"/>
  <c r="AQ50" i="6" s="1"/>
  <c r="I50" i="6"/>
  <c r="H50" i="6"/>
  <c r="AD50" i="6" s="1"/>
  <c r="G50" i="6"/>
  <c r="F50" i="6"/>
  <c r="AM50" i="6" s="1"/>
  <c r="E50" i="6"/>
  <c r="AA50" i="6" s="1"/>
  <c r="D50" i="6"/>
  <c r="O50" i="6" s="1"/>
  <c r="C50" i="6"/>
  <c r="AJ50" i="6" s="1"/>
  <c r="AP49" i="6"/>
  <c r="X49" i="6"/>
  <c r="W49" i="6"/>
  <c r="T49" i="6"/>
  <c r="P49" i="6"/>
  <c r="M49" i="6"/>
  <c r="AT49" i="6" s="1"/>
  <c r="L49" i="6"/>
  <c r="AS49" i="6" s="1"/>
  <c r="K49" i="6"/>
  <c r="AG49" i="6" s="1"/>
  <c r="J49" i="6"/>
  <c r="U49" i="6" s="1"/>
  <c r="I49" i="6"/>
  <c r="AE49" i="6" s="1"/>
  <c r="H49" i="6"/>
  <c r="G49" i="6"/>
  <c r="R49" i="6" s="1"/>
  <c r="F49" i="6"/>
  <c r="AM49" i="6" s="1"/>
  <c r="E49" i="6"/>
  <c r="D49" i="6"/>
  <c r="C49" i="6"/>
  <c r="N49" i="6" s="1"/>
  <c r="AR48" i="6"/>
  <c r="AL48" i="6"/>
  <c r="AG48" i="6"/>
  <c r="AF48" i="6"/>
  <c r="Z48" i="6"/>
  <c r="Y48" i="6"/>
  <c r="V48" i="6"/>
  <c r="U48" i="6"/>
  <c r="T48" i="6"/>
  <c r="M48" i="6"/>
  <c r="X48" i="6" s="1"/>
  <c r="L48" i="6"/>
  <c r="K48" i="6"/>
  <c r="J48" i="6"/>
  <c r="AQ48" i="6" s="1"/>
  <c r="I48" i="6"/>
  <c r="AE48" i="6" s="1"/>
  <c r="H48" i="6"/>
  <c r="S48" i="6" s="1"/>
  <c r="G48" i="6"/>
  <c r="F48" i="6"/>
  <c r="AM48" i="6" s="1"/>
  <c r="E48" i="6"/>
  <c r="AA48" i="6" s="1"/>
  <c r="D48" i="6"/>
  <c r="O48" i="6" s="1"/>
  <c r="C48" i="6"/>
  <c r="AR47" i="6"/>
  <c r="AP47" i="6"/>
  <c r="X47" i="6"/>
  <c r="W47" i="6"/>
  <c r="S47" i="6"/>
  <c r="M47" i="6"/>
  <c r="AI47" i="6" s="1"/>
  <c r="L47" i="6"/>
  <c r="AS47" i="6" s="1"/>
  <c r="K47" i="6"/>
  <c r="AG47" i="6" s="1"/>
  <c r="J47" i="6"/>
  <c r="U47" i="6" s="1"/>
  <c r="I47" i="6"/>
  <c r="T47" i="6" s="1"/>
  <c r="H47" i="6"/>
  <c r="AO47" i="6" s="1"/>
  <c r="G47" i="6"/>
  <c r="F47" i="6"/>
  <c r="Q47" i="6" s="1"/>
  <c r="E47" i="6"/>
  <c r="P47" i="6" s="1"/>
  <c r="D47" i="6"/>
  <c r="C47" i="6"/>
  <c r="AQ46" i="6"/>
  <c r="AJ46" i="6"/>
  <c r="AH46" i="6"/>
  <c r="AB46" i="6"/>
  <c r="Y46" i="6"/>
  <c r="Q46" i="6"/>
  <c r="N46" i="6"/>
  <c r="M46" i="6"/>
  <c r="L46" i="6"/>
  <c r="AS46" i="6" s="1"/>
  <c r="K46" i="6"/>
  <c r="AR46" i="6" s="1"/>
  <c r="J46" i="6"/>
  <c r="I46" i="6"/>
  <c r="H46" i="6"/>
  <c r="S46" i="6" s="1"/>
  <c r="G46" i="6"/>
  <c r="R46" i="6" s="1"/>
  <c r="F46" i="6"/>
  <c r="AM46" i="6" s="1"/>
  <c r="E46" i="6"/>
  <c r="AA46" i="6" s="1"/>
  <c r="D46" i="6"/>
  <c r="O46" i="6" s="1"/>
  <c r="C46" i="6"/>
  <c r="AS45" i="6"/>
  <c r="AO45" i="6"/>
  <c r="AN45" i="6"/>
  <c r="AI45" i="6"/>
  <c r="AH45" i="6"/>
  <c r="R45" i="6"/>
  <c r="Q45" i="6"/>
  <c r="M45" i="6"/>
  <c r="L45" i="6"/>
  <c r="W45" i="6" s="1"/>
  <c r="K45" i="6"/>
  <c r="AR45" i="6" s="1"/>
  <c r="J45" i="6"/>
  <c r="AF45" i="6" s="1"/>
  <c r="I45" i="6"/>
  <c r="T45" i="6" s="1"/>
  <c r="H45" i="6"/>
  <c r="S45" i="6" s="1"/>
  <c r="G45" i="6"/>
  <c r="AC45" i="6" s="1"/>
  <c r="F45" i="6"/>
  <c r="AB45" i="6" s="1"/>
  <c r="E45" i="6"/>
  <c r="P45" i="6" s="1"/>
  <c r="D45" i="6"/>
  <c r="O45" i="6" s="1"/>
  <c r="C45" i="6"/>
  <c r="N45" i="6" s="1"/>
  <c r="AT44" i="6"/>
  <c r="AN44" i="6"/>
  <c r="AI44" i="6"/>
  <c r="AC44" i="6"/>
  <c r="AA44" i="6"/>
  <c r="R44" i="6"/>
  <c r="M44" i="6"/>
  <c r="X44" i="6" s="1"/>
  <c r="L44" i="6"/>
  <c r="K44" i="6"/>
  <c r="V44" i="6" s="1"/>
  <c r="J44" i="6"/>
  <c r="U44" i="6" s="1"/>
  <c r="I44" i="6"/>
  <c r="T44" i="6" s="1"/>
  <c r="H44" i="6"/>
  <c r="S44" i="6" s="1"/>
  <c r="G44" i="6"/>
  <c r="F44" i="6"/>
  <c r="Q44" i="6" s="1"/>
  <c r="E44" i="6"/>
  <c r="AL44" i="6" s="1"/>
  <c r="D44" i="6"/>
  <c r="Z44" i="6" s="1"/>
  <c r="C44" i="6"/>
  <c r="N44" i="6" s="1"/>
  <c r="AO43" i="6"/>
  <c r="AN43" i="6"/>
  <c r="AD43" i="6"/>
  <c r="AC43" i="6"/>
  <c r="Q43" i="6"/>
  <c r="M43" i="6"/>
  <c r="AI43" i="6" s="1"/>
  <c r="L43" i="6"/>
  <c r="AH43" i="6" s="1"/>
  <c r="K43" i="6"/>
  <c r="AG43" i="6" s="1"/>
  <c r="J43" i="6"/>
  <c r="AF43" i="6" s="1"/>
  <c r="I43" i="6"/>
  <c r="T43" i="6" s="1"/>
  <c r="H43" i="6"/>
  <c r="S43" i="6" s="1"/>
  <c r="G43" i="6"/>
  <c r="R43" i="6" s="1"/>
  <c r="F43" i="6"/>
  <c r="AB43" i="6" s="1"/>
  <c r="E43" i="6"/>
  <c r="P43" i="6" s="1"/>
  <c r="D43" i="6"/>
  <c r="O43" i="6" s="1"/>
  <c r="C43" i="6"/>
  <c r="N43" i="6" s="1"/>
  <c r="AT42" i="6"/>
  <c r="AN42" i="6"/>
  <c r="AI42" i="6"/>
  <c r="AB42" i="6"/>
  <c r="X42" i="6"/>
  <c r="M42" i="6"/>
  <c r="L42" i="6"/>
  <c r="AH42" i="6" s="1"/>
  <c r="K42" i="6"/>
  <c r="V42" i="6" s="1"/>
  <c r="J42" i="6"/>
  <c r="U42" i="6" s="1"/>
  <c r="I42" i="6"/>
  <c r="T42" i="6" s="1"/>
  <c r="H42" i="6"/>
  <c r="S42" i="6" s="1"/>
  <c r="G42" i="6"/>
  <c r="R42" i="6" s="1"/>
  <c r="F42" i="6"/>
  <c r="Q42" i="6" s="1"/>
  <c r="E42" i="6"/>
  <c r="AL42" i="6" s="1"/>
  <c r="D42" i="6"/>
  <c r="Z42" i="6" s="1"/>
  <c r="C42" i="6"/>
  <c r="N42" i="6" s="1"/>
  <c r="AT41" i="6"/>
  <c r="AN41" i="6"/>
  <c r="AI41" i="6"/>
  <c r="AH41" i="6"/>
  <c r="AG41" i="6"/>
  <c r="AD41" i="6"/>
  <c r="AC41" i="6"/>
  <c r="X41" i="6"/>
  <c r="R41" i="6"/>
  <c r="M41" i="6"/>
  <c r="L41" i="6"/>
  <c r="K41" i="6"/>
  <c r="J41" i="6"/>
  <c r="AF41" i="6" s="1"/>
  <c r="I41" i="6"/>
  <c r="T41" i="6" s="1"/>
  <c r="H41" i="6"/>
  <c r="G41" i="6"/>
  <c r="F41" i="6"/>
  <c r="E41" i="6"/>
  <c r="P41" i="6" s="1"/>
  <c r="D41" i="6"/>
  <c r="O41" i="6" s="1"/>
  <c r="C41" i="6"/>
  <c r="N41" i="6" s="1"/>
  <c r="AM40" i="6"/>
  <c r="AI40" i="6"/>
  <c r="AA40" i="6"/>
  <c r="X40" i="6"/>
  <c r="W40" i="6"/>
  <c r="M40" i="6"/>
  <c r="AT40" i="6" s="1"/>
  <c r="L40" i="6"/>
  <c r="AH40" i="6" s="1"/>
  <c r="K40" i="6"/>
  <c r="V40" i="6" s="1"/>
  <c r="J40" i="6"/>
  <c r="U40" i="6" s="1"/>
  <c r="I40" i="6"/>
  <c r="T40" i="6" s="1"/>
  <c r="H40" i="6"/>
  <c r="S40" i="6" s="1"/>
  <c r="G40" i="6"/>
  <c r="AC40" i="6" s="1"/>
  <c r="F40" i="6"/>
  <c r="Q40" i="6" s="1"/>
  <c r="E40" i="6"/>
  <c r="D40" i="6"/>
  <c r="Z40" i="6" s="1"/>
  <c r="C40" i="6"/>
  <c r="N40" i="6" s="1"/>
  <c r="AH39" i="6"/>
  <c r="AG39" i="6"/>
  <c r="AC39" i="6"/>
  <c r="M39" i="6"/>
  <c r="AT39" i="6" s="1"/>
  <c r="L39" i="6"/>
  <c r="W39" i="6" s="1"/>
  <c r="K39" i="6"/>
  <c r="J39" i="6"/>
  <c r="AF39" i="6" s="1"/>
  <c r="I39" i="6"/>
  <c r="T39" i="6" s="1"/>
  <c r="H39" i="6"/>
  <c r="AO39" i="6" s="1"/>
  <c r="G39" i="6"/>
  <c r="AN39" i="6" s="1"/>
  <c r="F39" i="6"/>
  <c r="E39" i="6"/>
  <c r="P39" i="6" s="1"/>
  <c r="D39" i="6"/>
  <c r="O39" i="6" s="1"/>
  <c r="C39" i="6"/>
  <c r="N39" i="6" s="1"/>
  <c r="AI38" i="6"/>
  <c r="AA38" i="6"/>
  <c r="X38" i="6"/>
  <c r="W38" i="6"/>
  <c r="M38" i="6"/>
  <c r="AT38" i="6" s="1"/>
  <c r="L38" i="6"/>
  <c r="AH38" i="6" s="1"/>
  <c r="K38" i="6"/>
  <c r="V38" i="6" s="1"/>
  <c r="J38" i="6"/>
  <c r="U38" i="6" s="1"/>
  <c r="I38" i="6"/>
  <c r="T38" i="6" s="1"/>
  <c r="H38" i="6"/>
  <c r="S38" i="6" s="1"/>
  <c r="G38" i="6"/>
  <c r="R38" i="6" s="1"/>
  <c r="F38" i="6"/>
  <c r="Q38" i="6" s="1"/>
  <c r="E38" i="6"/>
  <c r="D38" i="6"/>
  <c r="Z38" i="6" s="1"/>
  <c r="C38" i="6"/>
  <c r="N38" i="6" s="1"/>
  <c r="AS37" i="6"/>
  <c r="AO37" i="6"/>
  <c r="AH37" i="6"/>
  <c r="X37" i="6"/>
  <c r="W37" i="6"/>
  <c r="V37" i="6"/>
  <c r="M37" i="6"/>
  <c r="AT37" i="6" s="1"/>
  <c r="L37" i="6"/>
  <c r="K37" i="6"/>
  <c r="AR37" i="6" s="1"/>
  <c r="J37" i="6"/>
  <c r="AF37" i="6" s="1"/>
  <c r="I37" i="6"/>
  <c r="T37" i="6" s="1"/>
  <c r="H37" i="6"/>
  <c r="S37" i="6" s="1"/>
  <c r="G37" i="6"/>
  <c r="AC37" i="6" s="1"/>
  <c r="F37" i="6"/>
  <c r="AB37" i="6" s="1"/>
  <c r="E37" i="6"/>
  <c r="P37" i="6" s="1"/>
  <c r="D37" i="6"/>
  <c r="O37" i="6" s="1"/>
  <c r="C37" i="6"/>
  <c r="N37" i="6" s="1"/>
  <c r="AO36" i="6"/>
  <c r="AI36" i="6"/>
  <c r="AC36" i="6"/>
  <c r="X36" i="6"/>
  <c r="M36" i="6"/>
  <c r="AT36" i="6" s="1"/>
  <c r="L36" i="6"/>
  <c r="AH36" i="6" s="1"/>
  <c r="K36" i="6"/>
  <c r="V36" i="6" s="1"/>
  <c r="J36" i="6"/>
  <c r="U36" i="6" s="1"/>
  <c r="I36" i="6"/>
  <c r="T36" i="6" s="1"/>
  <c r="H36" i="6"/>
  <c r="S36" i="6" s="1"/>
  <c r="G36" i="6"/>
  <c r="R36" i="6" s="1"/>
  <c r="F36" i="6"/>
  <c r="Q36" i="6" s="1"/>
  <c r="E36" i="6"/>
  <c r="AL36" i="6" s="1"/>
  <c r="D36" i="6"/>
  <c r="Z36" i="6" s="1"/>
  <c r="C36" i="6"/>
  <c r="N36" i="6" s="1"/>
  <c r="AS35" i="6"/>
  <c r="AO35" i="6"/>
  <c r="AH35" i="6"/>
  <c r="X35" i="6"/>
  <c r="S35" i="6"/>
  <c r="Q35" i="6"/>
  <c r="M35" i="6"/>
  <c r="AT35" i="6" s="1"/>
  <c r="L35" i="6"/>
  <c r="W35" i="6" s="1"/>
  <c r="K35" i="6"/>
  <c r="AR35" i="6" s="1"/>
  <c r="J35" i="6"/>
  <c r="AF35" i="6" s="1"/>
  <c r="I35" i="6"/>
  <c r="T35" i="6" s="1"/>
  <c r="H35" i="6"/>
  <c r="AD35" i="6" s="1"/>
  <c r="G35" i="6"/>
  <c r="AC35" i="6" s="1"/>
  <c r="F35" i="6"/>
  <c r="AB35" i="6" s="1"/>
  <c r="E35" i="6"/>
  <c r="P35" i="6" s="1"/>
  <c r="D35" i="6"/>
  <c r="O35" i="6" s="1"/>
  <c r="C35" i="6"/>
  <c r="N35" i="6" s="1"/>
  <c r="AO34" i="6"/>
  <c r="AM34" i="6"/>
  <c r="AI34" i="6"/>
  <c r="AC34" i="6"/>
  <c r="AB34" i="6"/>
  <c r="W34" i="6"/>
  <c r="R34" i="6"/>
  <c r="Q34" i="6"/>
  <c r="M34" i="6"/>
  <c r="X34" i="6" s="1"/>
  <c r="L34" i="6"/>
  <c r="AH34" i="6" s="1"/>
  <c r="K34" i="6"/>
  <c r="V34" i="6" s="1"/>
  <c r="J34" i="6"/>
  <c r="U34" i="6" s="1"/>
  <c r="I34" i="6"/>
  <c r="T34" i="6" s="1"/>
  <c r="H34" i="6"/>
  <c r="S34" i="6" s="1"/>
  <c r="G34" i="6"/>
  <c r="AN34" i="6" s="1"/>
  <c r="F34" i="6"/>
  <c r="E34" i="6"/>
  <c r="AL34" i="6" s="1"/>
  <c r="D34" i="6"/>
  <c r="Z34" i="6" s="1"/>
  <c r="C34" i="6"/>
  <c r="N34" i="6" s="1"/>
  <c r="AO33" i="6"/>
  <c r="AN33" i="6"/>
  <c r="AH33" i="6"/>
  <c r="X33" i="6"/>
  <c r="W33" i="6"/>
  <c r="R33" i="6"/>
  <c r="M33" i="6"/>
  <c r="AT33" i="6" s="1"/>
  <c r="L33" i="6"/>
  <c r="AS33" i="6" s="1"/>
  <c r="K33" i="6"/>
  <c r="AR33" i="6" s="1"/>
  <c r="J33" i="6"/>
  <c r="AF33" i="6" s="1"/>
  <c r="I33" i="6"/>
  <c r="T33" i="6" s="1"/>
  <c r="H33" i="6"/>
  <c r="S33" i="6" s="1"/>
  <c r="G33" i="6"/>
  <c r="AC33" i="6" s="1"/>
  <c r="F33" i="6"/>
  <c r="AB33" i="6" s="1"/>
  <c r="E33" i="6"/>
  <c r="P33" i="6" s="1"/>
  <c r="D33" i="6"/>
  <c r="O33" i="6" s="1"/>
  <c r="C33" i="6"/>
  <c r="N33" i="6" s="1"/>
  <c r="AO32" i="6"/>
  <c r="AN32" i="6"/>
  <c r="AI32" i="6"/>
  <c r="AC32" i="6"/>
  <c r="X32" i="6"/>
  <c r="W32" i="6"/>
  <c r="R32" i="6"/>
  <c r="M32" i="6"/>
  <c r="AT32" i="6" s="1"/>
  <c r="L32" i="6"/>
  <c r="AH32" i="6" s="1"/>
  <c r="K32" i="6"/>
  <c r="J32" i="6"/>
  <c r="U32" i="6" s="1"/>
  <c r="I32" i="6"/>
  <c r="T32" i="6" s="1"/>
  <c r="H32" i="6"/>
  <c r="S32" i="6" s="1"/>
  <c r="G32" i="6"/>
  <c r="F32" i="6"/>
  <c r="AB32" i="6" s="1"/>
  <c r="E32" i="6"/>
  <c r="P32" i="6" s="1"/>
  <c r="D32" i="6"/>
  <c r="Z32" i="6" s="1"/>
  <c r="C32" i="6"/>
  <c r="N32" i="6" s="1"/>
  <c r="AR31" i="6"/>
  <c r="AO31" i="6"/>
  <c r="AI31" i="6"/>
  <c r="X31" i="6"/>
  <c r="V31" i="6"/>
  <c r="M31" i="6"/>
  <c r="AT31" i="6" s="1"/>
  <c r="L31" i="6"/>
  <c r="AH31" i="6" s="1"/>
  <c r="K31" i="6"/>
  <c r="AG31" i="6" s="1"/>
  <c r="J31" i="6"/>
  <c r="AF31" i="6" s="1"/>
  <c r="I31" i="6"/>
  <c r="T31" i="6" s="1"/>
  <c r="H31" i="6"/>
  <c r="S31" i="6" s="1"/>
  <c r="G31" i="6"/>
  <c r="AC31" i="6" s="1"/>
  <c r="F31" i="6"/>
  <c r="AB31" i="6" s="1"/>
  <c r="E31" i="6"/>
  <c r="D31" i="6"/>
  <c r="O31" i="6" s="1"/>
  <c r="C31" i="6"/>
  <c r="N31" i="6" s="1"/>
  <c r="AO30" i="6"/>
  <c r="AI30" i="6"/>
  <c r="AA30" i="6"/>
  <c r="X30" i="6"/>
  <c r="P30" i="6"/>
  <c r="M30" i="6"/>
  <c r="AT30" i="6" s="1"/>
  <c r="L30" i="6"/>
  <c r="AH30" i="6" s="1"/>
  <c r="K30" i="6"/>
  <c r="J30" i="6"/>
  <c r="U30" i="6" s="1"/>
  <c r="I30" i="6"/>
  <c r="T30" i="6" s="1"/>
  <c r="H30" i="6"/>
  <c r="S30" i="6" s="1"/>
  <c r="G30" i="6"/>
  <c r="R30" i="6" s="1"/>
  <c r="F30" i="6"/>
  <c r="Q30" i="6" s="1"/>
  <c r="E30" i="6"/>
  <c r="AL30" i="6" s="1"/>
  <c r="D30" i="6"/>
  <c r="Z30" i="6" s="1"/>
  <c r="C30" i="6"/>
  <c r="N30" i="6" s="1"/>
  <c r="AT29" i="6"/>
  <c r="AS29" i="6"/>
  <c r="AI29" i="6"/>
  <c r="AD29" i="6"/>
  <c r="X29" i="6"/>
  <c r="W29" i="6"/>
  <c r="Q29" i="6"/>
  <c r="M29" i="6"/>
  <c r="L29" i="6"/>
  <c r="AH29" i="6" s="1"/>
  <c r="K29" i="6"/>
  <c r="V29" i="6" s="1"/>
  <c r="J29" i="6"/>
  <c r="AF29" i="6" s="1"/>
  <c r="I29" i="6"/>
  <c r="T29" i="6" s="1"/>
  <c r="H29" i="6"/>
  <c r="G29" i="6"/>
  <c r="AC29" i="6" s="1"/>
  <c r="F29" i="6"/>
  <c r="AB29" i="6" s="1"/>
  <c r="E29" i="6"/>
  <c r="D29" i="6"/>
  <c r="O29" i="6" s="1"/>
  <c r="C29" i="6"/>
  <c r="N29" i="6" s="1"/>
  <c r="AL28" i="6"/>
  <c r="AA28" i="6"/>
  <c r="W28" i="6"/>
  <c r="M28" i="6"/>
  <c r="X28" i="6" s="1"/>
  <c r="L28" i="6"/>
  <c r="AH28" i="6" s="1"/>
  <c r="K28" i="6"/>
  <c r="J28" i="6"/>
  <c r="U28" i="6" s="1"/>
  <c r="I28" i="6"/>
  <c r="T28" i="6" s="1"/>
  <c r="H28" i="6"/>
  <c r="G28" i="6"/>
  <c r="R28" i="6" s="1"/>
  <c r="F28" i="6"/>
  <c r="Q28" i="6" s="1"/>
  <c r="E28" i="6"/>
  <c r="P28" i="6" s="1"/>
  <c r="D28" i="6"/>
  <c r="Z28" i="6" s="1"/>
  <c r="C28" i="6"/>
  <c r="N28" i="6" s="1"/>
  <c r="AR27" i="6"/>
  <c r="AO27" i="6"/>
  <c r="AI27" i="6"/>
  <c r="AD27" i="6"/>
  <c r="AC27" i="6"/>
  <c r="W27" i="6"/>
  <c r="M27" i="6"/>
  <c r="AT27" i="6" s="1"/>
  <c r="L27" i="6"/>
  <c r="AS27" i="6" s="1"/>
  <c r="K27" i="6"/>
  <c r="V27" i="6" s="1"/>
  <c r="J27" i="6"/>
  <c r="AF27" i="6" s="1"/>
  <c r="I27" i="6"/>
  <c r="T27" i="6" s="1"/>
  <c r="H27" i="6"/>
  <c r="S27" i="6" s="1"/>
  <c r="G27" i="6"/>
  <c r="R27" i="6" s="1"/>
  <c r="F27" i="6"/>
  <c r="AB27" i="6" s="1"/>
  <c r="E27" i="6"/>
  <c r="D27" i="6"/>
  <c r="O27" i="6" s="1"/>
  <c r="C27" i="6"/>
  <c r="N27" i="6" s="1"/>
  <c r="AO26" i="6"/>
  <c r="AL26" i="6"/>
  <c r="AA26" i="6"/>
  <c r="P26" i="6"/>
  <c r="M26" i="6"/>
  <c r="X26" i="6" s="1"/>
  <c r="L26" i="6"/>
  <c r="K26" i="6"/>
  <c r="J26" i="6"/>
  <c r="U26" i="6" s="1"/>
  <c r="I26" i="6"/>
  <c r="T26" i="6" s="1"/>
  <c r="H26" i="6"/>
  <c r="S26" i="6" s="1"/>
  <c r="G26" i="6"/>
  <c r="R26" i="6" s="1"/>
  <c r="F26" i="6"/>
  <c r="Q26" i="6" s="1"/>
  <c r="E26" i="6"/>
  <c r="D26" i="6"/>
  <c r="Z26" i="6" s="1"/>
  <c r="C26" i="6"/>
  <c r="N26" i="6" s="1"/>
  <c r="AS25" i="6"/>
  <c r="AN25" i="6"/>
  <c r="AG25" i="6"/>
  <c r="AD25" i="6"/>
  <c r="W25" i="6"/>
  <c r="R25" i="6"/>
  <c r="Q25" i="6"/>
  <c r="M25" i="6"/>
  <c r="X25" i="6" s="1"/>
  <c r="L25" i="6"/>
  <c r="AH25" i="6" s="1"/>
  <c r="K25" i="6"/>
  <c r="V25" i="6" s="1"/>
  <c r="J25" i="6"/>
  <c r="AF25" i="6" s="1"/>
  <c r="I25" i="6"/>
  <c r="T25" i="6" s="1"/>
  <c r="H25" i="6"/>
  <c r="S25" i="6" s="1"/>
  <c r="G25" i="6"/>
  <c r="AC25" i="6" s="1"/>
  <c r="F25" i="6"/>
  <c r="AB25" i="6" s="1"/>
  <c r="E25" i="6"/>
  <c r="D25" i="6"/>
  <c r="O25" i="6" s="1"/>
  <c r="C25" i="6"/>
  <c r="N25" i="6" s="1"/>
  <c r="AO24" i="6"/>
  <c r="AM24" i="6"/>
  <c r="AA24" i="6"/>
  <c r="W24" i="6"/>
  <c r="Q24" i="6"/>
  <c r="M24" i="6"/>
  <c r="X24" i="6" s="1"/>
  <c r="L24" i="6"/>
  <c r="AH24" i="6" s="1"/>
  <c r="K24" i="6"/>
  <c r="J24" i="6"/>
  <c r="U24" i="6" s="1"/>
  <c r="I24" i="6"/>
  <c r="T24" i="6" s="1"/>
  <c r="H24" i="6"/>
  <c r="S24" i="6" s="1"/>
  <c r="G24" i="6"/>
  <c r="R24" i="6" s="1"/>
  <c r="F24" i="6"/>
  <c r="AB24" i="6" s="1"/>
  <c r="E24" i="6"/>
  <c r="P24" i="6" s="1"/>
  <c r="D24" i="6"/>
  <c r="Z24" i="6" s="1"/>
  <c r="C24" i="6"/>
  <c r="N24" i="6" s="1"/>
  <c r="AT23" i="6"/>
  <c r="AR23" i="6"/>
  <c r="AG23" i="6"/>
  <c r="AD23" i="6"/>
  <c r="X23" i="6"/>
  <c r="V23" i="6"/>
  <c r="R23" i="6"/>
  <c r="M23" i="6"/>
  <c r="AI23" i="6" s="1"/>
  <c r="L23" i="6"/>
  <c r="AH23" i="6" s="1"/>
  <c r="K23" i="6"/>
  <c r="J23" i="6"/>
  <c r="AF23" i="6" s="1"/>
  <c r="I23" i="6"/>
  <c r="T23" i="6" s="1"/>
  <c r="H23" i="6"/>
  <c r="S23" i="6" s="1"/>
  <c r="G23" i="6"/>
  <c r="AC23" i="6" s="1"/>
  <c r="F23" i="6"/>
  <c r="AB23" i="6" s="1"/>
  <c r="E23" i="6"/>
  <c r="D23" i="6"/>
  <c r="O23" i="6" s="1"/>
  <c r="C23" i="6"/>
  <c r="N23" i="6" s="1"/>
  <c r="AT22" i="6"/>
  <c r="AN22" i="6"/>
  <c r="AC22" i="6"/>
  <c r="AB22" i="6"/>
  <c r="X22" i="6"/>
  <c r="R22" i="6"/>
  <c r="P22" i="6"/>
  <c r="M22" i="6"/>
  <c r="AI22" i="6" s="1"/>
  <c r="L22" i="6"/>
  <c r="AH22" i="6" s="1"/>
  <c r="K22" i="6"/>
  <c r="J22" i="6"/>
  <c r="U22" i="6" s="1"/>
  <c r="I22" i="6"/>
  <c r="T22" i="6" s="1"/>
  <c r="H22" i="6"/>
  <c r="S22" i="6" s="1"/>
  <c r="G22" i="6"/>
  <c r="F22" i="6"/>
  <c r="Q22" i="6" s="1"/>
  <c r="E22" i="6"/>
  <c r="AL22" i="6" s="1"/>
  <c r="D22" i="6"/>
  <c r="Z22" i="6" s="1"/>
  <c r="C22" i="6"/>
  <c r="N22" i="6" s="1"/>
  <c r="AT21" i="6"/>
  <c r="AS21" i="6"/>
  <c r="AR21" i="6"/>
  <c r="AI21" i="6"/>
  <c r="AH21" i="6"/>
  <c r="AG21" i="6"/>
  <c r="X21" i="6"/>
  <c r="W21" i="6"/>
  <c r="V21" i="6"/>
  <c r="Q21" i="6"/>
  <c r="M21" i="6"/>
  <c r="L21" i="6"/>
  <c r="K21" i="6"/>
  <c r="J21" i="6"/>
  <c r="AF21" i="6" s="1"/>
  <c r="I21" i="6"/>
  <c r="T21" i="6" s="1"/>
  <c r="H21" i="6"/>
  <c r="G21" i="6"/>
  <c r="AC21" i="6" s="1"/>
  <c r="F21" i="6"/>
  <c r="AB21" i="6" s="1"/>
  <c r="E21" i="6"/>
  <c r="D21" i="6"/>
  <c r="O21" i="6" s="1"/>
  <c r="C21" i="6"/>
  <c r="N21" i="6" s="1"/>
  <c r="AN20" i="6"/>
  <c r="AI20" i="6"/>
  <c r="AC20" i="6"/>
  <c r="AA20" i="6"/>
  <c r="R20" i="6"/>
  <c r="M20" i="6"/>
  <c r="X20" i="6" s="1"/>
  <c r="L20" i="6"/>
  <c r="AH20" i="6" s="1"/>
  <c r="K20" i="6"/>
  <c r="J20" i="6"/>
  <c r="U20" i="6" s="1"/>
  <c r="I20" i="6"/>
  <c r="T20" i="6" s="1"/>
  <c r="H20" i="6"/>
  <c r="G20" i="6"/>
  <c r="F20" i="6"/>
  <c r="AB20" i="6" s="1"/>
  <c r="E20" i="6"/>
  <c r="P20" i="6" s="1"/>
  <c r="D20" i="6"/>
  <c r="Z20" i="6" s="1"/>
  <c r="C20" i="6"/>
  <c r="N20" i="6" s="1"/>
  <c r="AR19" i="6"/>
  <c r="AH19" i="6"/>
  <c r="AG19" i="6"/>
  <c r="AC19" i="6"/>
  <c r="R19" i="6"/>
  <c r="M19" i="6"/>
  <c r="AT19" i="6" s="1"/>
  <c r="L19" i="6"/>
  <c r="W19" i="6" s="1"/>
  <c r="K19" i="6"/>
  <c r="V19" i="6" s="1"/>
  <c r="J19" i="6"/>
  <c r="AF19" i="6" s="1"/>
  <c r="I19" i="6"/>
  <c r="T19" i="6" s="1"/>
  <c r="H19" i="6"/>
  <c r="S19" i="6" s="1"/>
  <c r="G19" i="6"/>
  <c r="AN19" i="6" s="1"/>
  <c r="F19" i="6"/>
  <c r="AB19" i="6" s="1"/>
  <c r="E19" i="6"/>
  <c r="D19" i="6"/>
  <c r="O19" i="6" s="1"/>
  <c r="C19" i="6"/>
  <c r="N19" i="6" s="1"/>
  <c r="AT18" i="6"/>
  <c r="AN18" i="6"/>
  <c r="AL18" i="6"/>
  <c r="AI18" i="6"/>
  <c r="AC18" i="6"/>
  <c r="AA18" i="6"/>
  <c r="R18" i="6"/>
  <c r="P18" i="6"/>
  <c r="M18" i="6"/>
  <c r="X18" i="6" s="1"/>
  <c r="L18" i="6"/>
  <c r="K18" i="6"/>
  <c r="J18" i="6"/>
  <c r="U18" i="6" s="1"/>
  <c r="I18" i="6"/>
  <c r="T18" i="6" s="1"/>
  <c r="H18" i="6"/>
  <c r="S18" i="6" s="1"/>
  <c r="G18" i="6"/>
  <c r="F18" i="6"/>
  <c r="AB18" i="6" s="1"/>
  <c r="E18" i="6"/>
  <c r="D18" i="6"/>
  <c r="Z18" i="6" s="1"/>
  <c r="C18" i="6"/>
  <c r="N18" i="6" s="1"/>
  <c r="AS17" i="6"/>
  <c r="AR17" i="6"/>
  <c r="AN17" i="6"/>
  <c r="AI17" i="6"/>
  <c r="AH17" i="6"/>
  <c r="AG17" i="6"/>
  <c r="AD17" i="6"/>
  <c r="W17" i="6"/>
  <c r="V17" i="6"/>
  <c r="R17" i="6"/>
  <c r="Q17" i="6"/>
  <c r="M17" i="6"/>
  <c r="X17" i="6" s="1"/>
  <c r="L17" i="6"/>
  <c r="K17" i="6"/>
  <c r="J17" i="6"/>
  <c r="AF17" i="6" s="1"/>
  <c r="I17" i="6"/>
  <c r="T17" i="6" s="1"/>
  <c r="H17" i="6"/>
  <c r="S17" i="6" s="1"/>
  <c r="G17" i="6"/>
  <c r="AC17" i="6" s="1"/>
  <c r="F17" i="6"/>
  <c r="AB17" i="6" s="1"/>
  <c r="E17" i="6"/>
  <c r="D17" i="6"/>
  <c r="O17" i="6" s="1"/>
  <c r="C17" i="6"/>
  <c r="N17" i="6" s="1"/>
  <c r="AO16" i="6"/>
  <c r="AL16" i="6"/>
  <c r="AI16" i="6"/>
  <c r="AA16" i="6"/>
  <c r="W16" i="6"/>
  <c r="Q16" i="6"/>
  <c r="M16" i="6"/>
  <c r="X16" i="6" s="1"/>
  <c r="L16" i="6"/>
  <c r="AH16" i="6" s="1"/>
  <c r="K16" i="6"/>
  <c r="J16" i="6"/>
  <c r="U16" i="6" s="1"/>
  <c r="I16" i="6"/>
  <c r="T16" i="6" s="1"/>
  <c r="H16" i="6"/>
  <c r="S16" i="6" s="1"/>
  <c r="G16" i="6"/>
  <c r="AC16" i="6" s="1"/>
  <c r="F16" i="6"/>
  <c r="AB16" i="6" s="1"/>
  <c r="E16" i="6"/>
  <c r="P16" i="6" s="1"/>
  <c r="D16" i="6"/>
  <c r="Z16" i="6" s="1"/>
  <c r="C16" i="6"/>
  <c r="N16" i="6" s="1"/>
  <c r="AT15" i="6"/>
  <c r="AS15" i="6"/>
  <c r="AN15" i="6"/>
  <c r="AI15" i="6"/>
  <c r="X15" i="6"/>
  <c r="W15" i="6"/>
  <c r="R15" i="6"/>
  <c r="Q15" i="6"/>
  <c r="M15" i="6"/>
  <c r="L15" i="6"/>
  <c r="AH15" i="6" s="1"/>
  <c r="K15" i="6"/>
  <c r="AG15" i="6" s="1"/>
  <c r="J15" i="6"/>
  <c r="AF15" i="6" s="1"/>
  <c r="I15" i="6"/>
  <c r="T15" i="6" s="1"/>
  <c r="H15" i="6"/>
  <c r="S15" i="6" s="1"/>
  <c r="G15" i="6"/>
  <c r="AC15" i="6" s="1"/>
  <c r="F15" i="6"/>
  <c r="AB15" i="6" s="1"/>
  <c r="E15" i="6"/>
  <c r="D15" i="6"/>
  <c r="O15" i="6" s="1"/>
  <c r="C15" i="6"/>
  <c r="N15" i="6" s="1"/>
  <c r="AT14" i="6"/>
  <c r="AM14" i="6"/>
  <c r="AI14" i="6"/>
  <c r="AB14" i="6"/>
  <c r="X14" i="6"/>
  <c r="W14" i="6"/>
  <c r="R14" i="6"/>
  <c r="P14" i="6"/>
  <c r="M14" i="6"/>
  <c r="L14" i="6"/>
  <c r="AH14" i="6" s="1"/>
  <c r="K14" i="6"/>
  <c r="J14" i="6"/>
  <c r="U14" i="6" s="1"/>
  <c r="I14" i="6"/>
  <c r="T14" i="6" s="1"/>
  <c r="H14" i="6"/>
  <c r="S14" i="6" s="1"/>
  <c r="G14" i="6"/>
  <c r="AC14" i="6" s="1"/>
  <c r="F14" i="6"/>
  <c r="Q14" i="6" s="1"/>
  <c r="E14" i="6"/>
  <c r="AL14" i="6" s="1"/>
  <c r="D14" i="6"/>
  <c r="Z14" i="6" s="1"/>
  <c r="C14" i="6"/>
  <c r="N14" i="6" s="1"/>
  <c r="M7" i="6"/>
  <c r="L7" i="6"/>
  <c r="K7" i="6"/>
  <c r="J7" i="6"/>
  <c r="I7" i="6"/>
  <c r="H7" i="6"/>
  <c r="G7" i="6"/>
  <c r="F7" i="6"/>
  <c r="E7" i="6"/>
  <c r="D7" i="6"/>
  <c r="C7" i="6"/>
  <c r="M6" i="6"/>
  <c r="L6" i="6"/>
  <c r="K6" i="6"/>
  <c r="J6" i="6"/>
  <c r="I6" i="6"/>
  <c r="H6" i="6"/>
  <c r="G6" i="6"/>
  <c r="F6" i="6"/>
  <c r="E6" i="6"/>
  <c r="D6" i="6"/>
  <c r="C6" i="6"/>
  <c r="M5" i="6"/>
  <c r="L5" i="6"/>
  <c r="K5" i="6"/>
  <c r="J5" i="6"/>
  <c r="I5" i="6"/>
  <c r="H5" i="6"/>
  <c r="G5" i="6"/>
  <c r="F5" i="6"/>
  <c r="E5" i="6"/>
  <c r="D5" i="6"/>
  <c r="C5" i="6"/>
  <c r="B115" i="5"/>
  <c r="C33" i="5"/>
  <c r="M26" i="5"/>
  <c r="L26" i="5"/>
  <c r="K26" i="5"/>
  <c r="J26" i="5"/>
  <c r="I26" i="5"/>
  <c r="H26" i="5"/>
  <c r="G26" i="5"/>
  <c r="F26" i="5"/>
  <c r="E26" i="5"/>
  <c r="D26" i="5"/>
  <c r="N25" i="5"/>
  <c r="M25" i="5"/>
  <c r="L25" i="5"/>
  <c r="K25" i="5"/>
  <c r="J25" i="5"/>
  <c r="I25" i="5"/>
  <c r="H25" i="5"/>
  <c r="G25" i="5"/>
  <c r="F25" i="5"/>
  <c r="E25" i="5"/>
  <c r="D25" i="5"/>
  <c r="N24" i="5"/>
  <c r="M24" i="5"/>
  <c r="L24" i="5"/>
  <c r="K24" i="5"/>
  <c r="J24" i="5"/>
  <c r="I24" i="5"/>
  <c r="H24" i="5"/>
  <c r="G24" i="5"/>
  <c r="F24" i="5"/>
  <c r="E24" i="5"/>
  <c r="D24" i="5"/>
  <c r="B24" i="4"/>
  <c r="C20" i="4"/>
  <c r="B20" i="4"/>
  <c r="C19" i="4"/>
  <c r="B19" i="4"/>
  <c r="C18" i="4"/>
  <c r="B21" i="4" s="1"/>
  <c r="B18" i="4"/>
  <c r="B12" i="4"/>
  <c r="B13" i="4" s="1"/>
  <c r="B11" i="4"/>
  <c r="B86" i="3"/>
  <c r="B85" i="3"/>
  <c r="B84" i="3"/>
  <c r="L69" i="3"/>
  <c r="M64" i="3"/>
  <c r="L64" i="3"/>
  <c r="K64" i="3"/>
  <c r="J64" i="3"/>
  <c r="I64" i="3"/>
  <c r="H64" i="3"/>
  <c r="G64" i="3"/>
  <c r="F64" i="3"/>
  <c r="E64" i="3"/>
  <c r="D64" i="3"/>
  <c r="C64" i="3"/>
  <c r="F62" i="3"/>
  <c r="C63" i="3" s="1"/>
  <c r="L51" i="3"/>
  <c r="M46" i="3"/>
  <c r="L46" i="3"/>
  <c r="K46" i="3"/>
  <c r="J46" i="3"/>
  <c r="I46" i="3"/>
  <c r="H46" i="3"/>
  <c r="G46" i="3"/>
  <c r="F46" i="3"/>
  <c r="E46" i="3"/>
  <c r="D46" i="3"/>
  <c r="C46" i="3"/>
  <c r="F44" i="3"/>
  <c r="B10" i="6" s="1"/>
  <c r="L33" i="3"/>
  <c r="J33" i="3"/>
  <c r="M28" i="3"/>
  <c r="L28" i="3"/>
  <c r="K28" i="3"/>
  <c r="J28" i="3"/>
  <c r="I28" i="3"/>
  <c r="H28" i="3"/>
  <c r="G28" i="3"/>
  <c r="F28" i="3"/>
  <c r="E28" i="3"/>
  <c r="D28" i="3"/>
  <c r="C28" i="3"/>
  <c r="F26" i="3"/>
  <c r="B9" i="6" s="1"/>
  <c r="L15" i="3"/>
  <c r="M10" i="3"/>
  <c r="L10" i="3"/>
  <c r="K10" i="3"/>
  <c r="J10" i="3"/>
  <c r="I10" i="3"/>
  <c r="H10" i="3"/>
  <c r="G10" i="3"/>
  <c r="F10" i="3"/>
  <c r="E10" i="3"/>
  <c r="D10" i="3"/>
  <c r="C10" i="3"/>
  <c r="F8" i="3"/>
  <c r="B8" i="6" s="1"/>
  <c r="M6" i="3"/>
  <c r="M33" i="3" s="1"/>
  <c r="L6" i="3"/>
  <c r="K6" i="3"/>
  <c r="K69" i="3" s="1"/>
  <c r="J6" i="3"/>
  <c r="J51" i="3" s="1"/>
  <c r="I6" i="3"/>
  <c r="I33" i="3" s="1"/>
  <c r="H6" i="3"/>
  <c r="H15" i="3" s="1"/>
  <c r="G6" i="3"/>
  <c r="G15" i="3" s="1"/>
  <c r="F6" i="3"/>
  <c r="F33" i="3" s="1"/>
  <c r="E6" i="3"/>
  <c r="E15" i="3" s="1"/>
  <c r="D6" i="3"/>
  <c r="D15" i="3" s="1"/>
  <c r="C6" i="3"/>
  <c r="C69" i="3" s="1"/>
  <c r="M5" i="3"/>
  <c r="L5" i="3"/>
  <c r="K5" i="3"/>
  <c r="J5" i="3"/>
  <c r="I5" i="3"/>
  <c r="H5" i="3"/>
  <c r="G5" i="3"/>
  <c r="F5" i="3"/>
  <c r="E5" i="3"/>
  <c r="D5" i="3"/>
  <c r="C5" i="3"/>
  <c r="O47" i="6" l="1"/>
  <c r="AK47" i="6"/>
  <c r="W68" i="6"/>
  <c r="AS68" i="6"/>
  <c r="AQ88" i="6"/>
  <c r="AP95" i="6"/>
  <c r="AE95" i="6"/>
  <c r="P101" i="6"/>
  <c r="AL101" i="6"/>
  <c r="AJ104" i="6"/>
  <c r="N104" i="6"/>
  <c r="AU104" i="6" s="1"/>
  <c r="O113" i="6"/>
  <c r="AK113" i="6"/>
  <c r="AA117" i="6"/>
  <c r="AL117" i="6"/>
  <c r="P117" i="6"/>
  <c r="U118" i="6"/>
  <c r="AQ118" i="6"/>
  <c r="AF118" i="6"/>
  <c r="Q119" i="6"/>
  <c r="AM119" i="6"/>
  <c r="AB119" i="6"/>
  <c r="AG122" i="6"/>
  <c r="AR122" i="6"/>
  <c r="V122" i="6"/>
  <c r="X123" i="6"/>
  <c r="AI123" i="6"/>
  <c r="X131" i="6"/>
  <c r="AT131" i="6"/>
  <c r="AP133" i="6"/>
  <c r="T133" i="6"/>
  <c r="AJ134" i="6"/>
  <c r="Y134" i="6"/>
  <c r="N134" i="6"/>
  <c r="AE142" i="6"/>
  <c r="AP142" i="6"/>
  <c r="T142" i="6"/>
  <c r="AJ146" i="6"/>
  <c r="N146" i="6"/>
  <c r="AC147" i="6"/>
  <c r="R147" i="6"/>
  <c r="AS152" i="6"/>
  <c r="AH152" i="6"/>
  <c r="AP161" i="6"/>
  <c r="T161" i="6"/>
  <c r="AK162" i="6"/>
  <c r="O162" i="6"/>
  <c r="V165" i="6"/>
  <c r="AR165" i="6"/>
  <c r="AG165" i="6"/>
  <c r="Q259" i="6"/>
  <c r="AM259" i="6"/>
  <c r="AB259" i="6"/>
  <c r="AO62" i="6"/>
  <c r="S62" i="6"/>
  <c r="AB28" i="6"/>
  <c r="AA34" i="6"/>
  <c r="AP62" i="6"/>
  <c r="U125" i="6"/>
  <c r="AF125" i="6"/>
  <c r="AQ125" i="6"/>
  <c r="AS127" i="6"/>
  <c r="AH127" i="6"/>
  <c r="W127" i="6"/>
  <c r="AC132" i="6"/>
  <c r="AN132" i="6"/>
  <c r="AJ139" i="6"/>
  <c r="N139" i="6"/>
  <c r="S140" i="6"/>
  <c r="AD140" i="6"/>
  <c r="AO140" i="6"/>
  <c r="X158" i="6"/>
  <c r="AT158" i="6"/>
  <c r="Y166" i="6"/>
  <c r="AF167" i="6"/>
  <c r="AQ167" i="6"/>
  <c r="AF169" i="6"/>
  <c r="U169" i="6"/>
  <c r="U175" i="6"/>
  <c r="AF175" i="6"/>
  <c r="AE180" i="6"/>
  <c r="AP180" i="6"/>
  <c r="T180" i="6"/>
  <c r="AK194" i="6"/>
  <c r="O194" i="6"/>
  <c r="Z194" i="6"/>
  <c r="AE206" i="6"/>
  <c r="AP206" i="6"/>
  <c r="T206" i="6"/>
  <c r="AR273" i="6"/>
  <c r="AG273" i="6"/>
  <c r="Q286" i="6"/>
  <c r="AM286" i="6"/>
  <c r="AB286" i="6"/>
  <c r="U293" i="6"/>
  <c r="AF293" i="6"/>
  <c r="AQ293" i="6"/>
  <c r="C9" i="3"/>
  <c r="C11" i="3" s="1"/>
  <c r="I15" i="3"/>
  <c r="AN14" i="6"/>
  <c r="AO15" i="6"/>
  <c r="AM16" i="6"/>
  <c r="AI19" i="6"/>
  <c r="AL20" i="6"/>
  <c r="AI24" i="6"/>
  <c r="AC26" i="6"/>
  <c r="AG27" i="6"/>
  <c r="S28" i="6"/>
  <c r="AO28" i="6"/>
  <c r="AC28" i="6"/>
  <c r="AG29" i="6"/>
  <c r="AB30" i="6"/>
  <c r="AD31" i="6"/>
  <c r="AA32" i="6"/>
  <c r="AD33" i="6"/>
  <c r="AB36" i="6"/>
  <c r="AD37" i="6"/>
  <c r="AC38" i="6"/>
  <c r="AI39" i="6"/>
  <c r="AM44" i="6"/>
  <c r="AD47" i="6"/>
  <c r="AE57" i="6"/>
  <c r="AN58" i="6"/>
  <c r="N63" i="6"/>
  <c r="AJ63" i="6"/>
  <c r="AR67" i="6"/>
  <c r="N68" i="6"/>
  <c r="AO70" i="6"/>
  <c r="S70" i="6"/>
  <c r="AD70" i="6"/>
  <c r="AL71" i="6"/>
  <c r="O74" i="6"/>
  <c r="AK74" i="6"/>
  <c r="V75" i="6"/>
  <c r="AN76" i="6"/>
  <c r="AC76" i="6"/>
  <c r="AL78" i="6"/>
  <c r="AD84" i="6"/>
  <c r="AO84" i="6"/>
  <c r="AD86" i="6"/>
  <c r="W88" i="6"/>
  <c r="AS88" i="6"/>
  <c r="Z89" i="6"/>
  <c r="AK89" i="6"/>
  <c r="AM90" i="6"/>
  <c r="Q90" i="6"/>
  <c r="AP91" i="6"/>
  <c r="T91" i="6"/>
  <c r="O92" i="6"/>
  <c r="Z92" i="6"/>
  <c r="AK92" i="6"/>
  <c r="S92" i="6"/>
  <c r="AD94" i="6"/>
  <c r="AO94" i="6"/>
  <c r="AF98" i="6"/>
  <c r="AQ98" i="6"/>
  <c r="V100" i="6"/>
  <c r="Y104" i="6"/>
  <c r="AS106" i="6"/>
  <c r="AB108" i="6"/>
  <c r="AS111" i="6"/>
  <c r="W111" i="6"/>
  <c r="AD114" i="6"/>
  <c r="AO114" i="6"/>
  <c r="S114" i="6"/>
  <c r="W118" i="6"/>
  <c r="AS118" i="6"/>
  <c r="AH118" i="6"/>
  <c r="Y123" i="6"/>
  <c r="N123" i="6"/>
  <c r="AJ123" i="6"/>
  <c r="AH124" i="6"/>
  <c r="AP129" i="6"/>
  <c r="T129" i="6"/>
  <c r="AL129" i="6"/>
  <c r="AG133" i="6"/>
  <c r="V133" i="6"/>
  <c r="AA134" i="6"/>
  <c r="AL134" i="6"/>
  <c r="AF135" i="6"/>
  <c r="AP147" i="6"/>
  <c r="T147" i="6"/>
  <c r="AS148" i="6"/>
  <c r="W148" i="6"/>
  <c r="AH148" i="6"/>
  <c r="AC150" i="6"/>
  <c r="R150" i="6"/>
  <c r="AN150" i="6"/>
  <c r="AC156" i="6"/>
  <c r="R156" i="6"/>
  <c r="AN156" i="6"/>
  <c r="V161" i="6"/>
  <c r="AR161" i="6"/>
  <c r="P168" i="6"/>
  <c r="AA168" i="6"/>
  <c r="AL168" i="6"/>
  <c r="Y170" i="6"/>
  <c r="BF170" i="6" s="1"/>
  <c r="AJ170" i="6"/>
  <c r="N170" i="6"/>
  <c r="U177" i="6"/>
  <c r="AF177" i="6"/>
  <c r="AQ177" i="6"/>
  <c r="AO184" i="6"/>
  <c r="S184" i="6"/>
  <c r="AQ193" i="6"/>
  <c r="U193" i="6"/>
  <c r="Z196" i="6"/>
  <c r="AK196" i="6"/>
  <c r="AH202" i="6"/>
  <c r="W202" i="6"/>
  <c r="AS202" i="6"/>
  <c r="AQ204" i="6"/>
  <c r="AF204" i="6"/>
  <c r="AH249" i="6"/>
  <c r="AS249" i="6"/>
  <c r="W271" i="6"/>
  <c r="AS271" i="6"/>
  <c r="AH271" i="6"/>
  <c r="O323" i="6"/>
  <c r="Z323" i="6"/>
  <c r="AK323" i="6"/>
  <c r="J15" i="3"/>
  <c r="G51" i="3"/>
  <c r="AO14" i="6"/>
  <c r="AR15" i="6"/>
  <c r="AN16" i="6"/>
  <c r="AO17" i="6"/>
  <c r="AM18" i="6"/>
  <c r="AM20" i="6"/>
  <c r="AN21" i="6"/>
  <c r="AM22" i="6"/>
  <c r="AN23" i="6"/>
  <c r="AL24" i="6"/>
  <c r="AI25" i="6"/>
  <c r="AI26" i="6"/>
  <c r="AH27" i="6"/>
  <c r="AI28" i="6"/>
  <c r="AC30" i="6"/>
  <c r="AG33" i="6"/>
  <c r="AG35" i="6"/>
  <c r="AG37" i="6"/>
  <c r="AR39" i="6"/>
  <c r="V39" i="6"/>
  <c r="AS39" i="6"/>
  <c r="AO41" i="6"/>
  <c r="S41" i="6"/>
  <c r="AT45" i="6"/>
  <c r="X45" i="6"/>
  <c r="V46" i="6"/>
  <c r="AC47" i="6"/>
  <c r="R47" i="6"/>
  <c r="AE47" i="6"/>
  <c r="W48" i="6"/>
  <c r="AH48" i="6"/>
  <c r="Z49" i="6"/>
  <c r="O49" i="6"/>
  <c r="AH52" i="6"/>
  <c r="W52" i="6"/>
  <c r="AC55" i="6"/>
  <c r="AN55" i="6"/>
  <c r="O59" i="6"/>
  <c r="W60" i="6"/>
  <c r="AI61" i="6"/>
  <c r="Y64" i="6"/>
  <c r="BF64" i="6" s="1"/>
  <c r="AG72" i="6"/>
  <c r="V72" i="6"/>
  <c r="AC77" i="6"/>
  <c r="AN77" i="6"/>
  <c r="O79" i="6"/>
  <c r="AP84" i="6"/>
  <c r="T84" i="6"/>
  <c r="AN86" i="6"/>
  <c r="R86" i="6"/>
  <c r="X88" i="6"/>
  <c r="AT88" i="6"/>
  <c r="AH90" i="6"/>
  <c r="AA92" i="6"/>
  <c r="AL92" i="6"/>
  <c r="P92" i="6"/>
  <c r="R93" i="6"/>
  <c r="AN93" i="6"/>
  <c r="AC93" i="6"/>
  <c r="R96" i="6"/>
  <c r="AN96" i="6"/>
  <c r="AC96" i="6"/>
  <c r="AG98" i="6"/>
  <c r="AR98" i="6"/>
  <c r="V98" i="6"/>
  <c r="N99" i="6"/>
  <c r="AJ106" i="6"/>
  <c r="Y106" i="6"/>
  <c r="AR110" i="6"/>
  <c r="X111" i="6"/>
  <c r="AT111" i="6"/>
  <c r="AE114" i="6"/>
  <c r="AP114" i="6"/>
  <c r="T114" i="6"/>
  <c r="AT115" i="6"/>
  <c r="O120" i="6"/>
  <c r="AK120" i="6"/>
  <c r="AC128" i="6"/>
  <c r="R128" i="6"/>
  <c r="AN128" i="6"/>
  <c r="T132" i="6"/>
  <c r="AE132" i="6"/>
  <c r="Y139" i="6"/>
  <c r="AN147" i="6"/>
  <c r="AJ149" i="6"/>
  <c r="N149" i="6"/>
  <c r="Y149" i="6"/>
  <c r="W172" i="6"/>
  <c r="AS172" i="6"/>
  <c r="Z176" i="6"/>
  <c r="Y178" i="6"/>
  <c r="N178" i="6"/>
  <c r="AJ178" i="6"/>
  <c r="AG192" i="6"/>
  <c r="AK215" i="6"/>
  <c r="O215" i="6"/>
  <c r="AJ228" i="6"/>
  <c r="N228" i="6"/>
  <c r="Z245" i="6"/>
  <c r="O245" i="6"/>
  <c r="AK245" i="6"/>
  <c r="Q264" i="6"/>
  <c r="AM264" i="6"/>
  <c r="AB264" i="6"/>
  <c r="W280" i="6"/>
  <c r="AH280" i="6"/>
  <c r="AB26" i="6"/>
  <c r="AC50" i="6"/>
  <c r="AN50" i="6"/>
  <c r="R66" i="6"/>
  <c r="AC66" i="6"/>
  <c r="V88" i="6"/>
  <c r="AR88" i="6"/>
  <c r="AP98" i="6"/>
  <c r="T98" i="6"/>
  <c r="AB101" i="6"/>
  <c r="AM101" i="6"/>
  <c r="U151" i="6"/>
  <c r="AF151" i="6"/>
  <c r="K15" i="3"/>
  <c r="K51" i="3"/>
  <c r="AH18" i="6"/>
  <c r="W18" i="6"/>
  <c r="AO19" i="6"/>
  <c r="AO23" i="6"/>
  <c r="AM38" i="6"/>
  <c r="AK50" i="6"/>
  <c r="AM54" i="6"/>
  <c r="Q54" i="6"/>
  <c r="AB54" i="6"/>
  <c r="AK55" i="6"/>
  <c r="AO57" i="6"/>
  <c r="S57" i="6"/>
  <c r="AL63" i="6"/>
  <c r="P63" i="6"/>
  <c r="AB65" i="6"/>
  <c r="Q65" i="6"/>
  <c r="AD77" i="6"/>
  <c r="AO77" i="6"/>
  <c r="Y79" i="6"/>
  <c r="AJ79" i="6"/>
  <c r="AP83" i="6"/>
  <c r="T83" i="6"/>
  <c r="AE83" i="6"/>
  <c r="Y85" i="6"/>
  <c r="AO86" i="6"/>
  <c r="AM92" i="6"/>
  <c r="AB92" i="6"/>
  <c r="W92" i="6"/>
  <c r="AI95" i="6"/>
  <c r="AT95" i="6"/>
  <c r="AD96" i="6"/>
  <c r="AO96" i="6"/>
  <c r="AH98" i="6"/>
  <c r="W98" i="6"/>
  <c r="AJ102" i="6"/>
  <c r="Y102" i="6"/>
  <c r="R104" i="6"/>
  <c r="AN104" i="6"/>
  <c r="AC104" i="6"/>
  <c r="O106" i="6"/>
  <c r="Z106" i="6"/>
  <c r="AP109" i="6"/>
  <c r="T109" i="6"/>
  <c r="AF114" i="6"/>
  <c r="U114" i="6"/>
  <c r="AL123" i="6"/>
  <c r="AL131" i="6"/>
  <c r="P131" i="6"/>
  <c r="AI133" i="6"/>
  <c r="AT133" i="6"/>
  <c r="X133" i="6"/>
  <c r="AC134" i="6"/>
  <c r="R134" i="6"/>
  <c r="AN134" i="6"/>
  <c r="AS141" i="6"/>
  <c r="AH141" i="6"/>
  <c r="AC146" i="6"/>
  <c r="R146" i="6"/>
  <c r="AE156" i="6"/>
  <c r="T156" i="6"/>
  <c r="AP156" i="6"/>
  <c r="AJ166" i="6"/>
  <c r="P170" i="6"/>
  <c r="AL170" i="6"/>
  <c r="AA170" i="6"/>
  <c r="AH193" i="6"/>
  <c r="AS193" i="6"/>
  <c r="W193" i="6"/>
  <c r="AT195" i="6"/>
  <c r="AI195" i="6"/>
  <c r="AB223" i="6"/>
  <c r="AM223" i="6"/>
  <c r="U234" i="6"/>
  <c r="AQ234" i="6"/>
  <c r="V244" i="6"/>
  <c r="AR244" i="6"/>
  <c r="AH257" i="6"/>
  <c r="W257" i="6"/>
  <c r="AT16" i="6"/>
  <c r="AO18" i="6"/>
  <c r="AT20" i="6"/>
  <c r="AO22" i="6"/>
  <c r="AN24" i="6"/>
  <c r="AO25" i="6"/>
  <c r="AM26" i="6"/>
  <c r="AN27" i="6"/>
  <c r="AM28" i="6"/>
  <c r="AN29" i="6"/>
  <c r="AM30" i="6"/>
  <c r="AN31" i="6"/>
  <c r="AL32" i="6"/>
  <c r="AI33" i="6"/>
  <c r="AI35" i="6"/>
  <c r="AM36" i="6"/>
  <c r="AI37" i="6"/>
  <c r="AN38" i="6"/>
  <c r="P42" i="6"/>
  <c r="AS51" i="6"/>
  <c r="W51" i="6"/>
  <c r="AH51" i="6"/>
  <c r="P53" i="6"/>
  <c r="AL53" i="6"/>
  <c r="AC54" i="6"/>
  <c r="R54" i="6"/>
  <c r="AN54" i="6"/>
  <c r="W56" i="6"/>
  <c r="AS56" i="6"/>
  <c r="R59" i="6"/>
  <c r="AJ60" i="6"/>
  <c r="AP61" i="6"/>
  <c r="T61" i="6"/>
  <c r="AE61" i="6"/>
  <c r="AA63" i="6"/>
  <c r="R64" i="6"/>
  <c r="AC64" i="6"/>
  <c r="AH64" i="6"/>
  <c r="X67" i="6"/>
  <c r="AI67" i="6"/>
  <c r="AN69" i="6"/>
  <c r="R69" i="6"/>
  <c r="AQ70" i="6"/>
  <c r="AT71" i="6"/>
  <c r="X71" i="6"/>
  <c r="AL73" i="6"/>
  <c r="AA73" i="6"/>
  <c r="AF76" i="6"/>
  <c r="AQ76" i="6"/>
  <c r="AI76" i="6"/>
  <c r="Z79" i="6"/>
  <c r="AL80" i="6"/>
  <c r="T81" i="6"/>
  <c r="AP81" i="6"/>
  <c r="T82" i="6"/>
  <c r="AP82" i="6"/>
  <c r="AL83" i="6"/>
  <c r="R89" i="6"/>
  <c r="AC89" i="6"/>
  <c r="T95" i="6"/>
  <c r="AM100" i="6"/>
  <c r="Q100" i="6"/>
  <c r="O102" i="6"/>
  <c r="Z102" i="6"/>
  <c r="AK102" i="6"/>
  <c r="P107" i="6"/>
  <c r="AL107" i="6"/>
  <c r="AJ110" i="6"/>
  <c r="Y110" i="6"/>
  <c r="BF110" i="6" s="1"/>
  <c r="N110" i="6"/>
  <c r="R110" i="6"/>
  <c r="AN112" i="6"/>
  <c r="AC112" i="6"/>
  <c r="R112" i="6"/>
  <c r="AG121" i="6"/>
  <c r="V121" i="6"/>
  <c r="AR121" i="6"/>
  <c r="AS124" i="6"/>
  <c r="AJ126" i="6"/>
  <c r="Y126" i="6"/>
  <c r="N126" i="6"/>
  <c r="AU126" i="6" s="1"/>
  <c r="O130" i="6"/>
  <c r="Z130" i="6"/>
  <c r="AK130" i="6"/>
  <c r="AH140" i="6"/>
  <c r="AS140" i="6"/>
  <c r="W140" i="6"/>
  <c r="AM144" i="6"/>
  <c r="AB144" i="6"/>
  <c r="Q144" i="6"/>
  <c r="Q145" i="6"/>
  <c r="AM145" i="6"/>
  <c r="AN146" i="6"/>
  <c r="Q153" i="6"/>
  <c r="AM153" i="6"/>
  <c r="AA158" i="6"/>
  <c r="P158" i="6"/>
  <c r="AL158" i="6"/>
  <c r="P178" i="6"/>
  <c r="AL178" i="6"/>
  <c r="AA178" i="6"/>
  <c r="X178" i="6"/>
  <c r="AI180" i="6"/>
  <c r="X180" i="6"/>
  <c r="AL228" i="6"/>
  <c r="P228" i="6"/>
  <c r="AA228" i="6"/>
  <c r="Y298" i="6"/>
  <c r="AJ298" i="6"/>
  <c r="N298" i="6"/>
  <c r="Y329" i="6"/>
  <c r="N329" i="6"/>
  <c r="AB330" i="6"/>
  <c r="Q330" i="6"/>
  <c r="AM330" i="6"/>
  <c r="AN35" i="6"/>
  <c r="AN36" i="6"/>
  <c r="AN37" i="6"/>
  <c r="AO38" i="6"/>
  <c r="R39" i="6"/>
  <c r="AL40" i="6"/>
  <c r="P40" i="6"/>
  <c r="AB40" i="6"/>
  <c r="AR41" i="6"/>
  <c r="V41" i="6"/>
  <c r="V45" i="6"/>
  <c r="AC46" i="6"/>
  <c r="AJ48" i="6"/>
  <c r="N48" i="6"/>
  <c r="AN49" i="6"/>
  <c r="AC49" i="6"/>
  <c r="AB49" i="6"/>
  <c r="AR50" i="6"/>
  <c r="AA53" i="6"/>
  <c r="AE54" i="6"/>
  <c r="AJ56" i="6"/>
  <c r="U57" i="6"/>
  <c r="AQ57" i="6"/>
  <c r="AA59" i="6"/>
  <c r="AL59" i="6"/>
  <c r="AK60" i="6"/>
  <c r="U61" i="6"/>
  <c r="AQ61" i="6"/>
  <c r="R62" i="6"/>
  <c r="AB63" i="6"/>
  <c r="AD65" i="6"/>
  <c r="AO65" i="6"/>
  <c r="AC65" i="6"/>
  <c r="N67" i="6"/>
  <c r="N71" i="6"/>
  <c r="AF74" i="6"/>
  <c r="V76" i="6"/>
  <c r="AR76" i="6"/>
  <c r="AJ76" i="6"/>
  <c r="U77" i="6"/>
  <c r="AF77" i="6"/>
  <c r="AM77" i="6"/>
  <c r="AA79" i="6"/>
  <c r="AN80" i="6"/>
  <c r="AH81" i="6"/>
  <c r="AQ82" i="6"/>
  <c r="U82" i="6"/>
  <c r="U86" i="6"/>
  <c r="AQ86" i="6"/>
  <c r="Q87" i="6"/>
  <c r="AL89" i="6"/>
  <c r="U90" i="6"/>
  <c r="AQ90" i="6"/>
  <c r="X95" i="6"/>
  <c r="AG100" i="6"/>
  <c r="U102" i="6"/>
  <c r="AM103" i="6"/>
  <c r="Q103" i="6"/>
  <c r="AB103" i="6"/>
  <c r="AE104" i="6"/>
  <c r="T104" i="6"/>
  <c r="AP104" i="6"/>
  <c r="AB107" i="6"/>
  <c r="Q107" i="6"/>
  <c r="AM107" i="6"/>
  <c r="AN108" i="6"/>
  <c r="AD112" i="6"/>
  <c r="AO112" i="6"/>
  <c r="AJ115" i="6"/>
  <c r="N115" i="6"/>
  <c r="Y115" i="6"/>
  <c r="AI129" i="6"/>
  <c r="X129" i="6"/>
  <c r="AI131" i="6"/>
  <c r="AM138" i="6"/>
  <c r="AB138" i="6"/>
  <c r="V150" i="6"/>
  <c r="AG150" i="6"/>
  <c r="W152" i="6"/>
  <c r="AB153" i="6"/>
  <c r="V156" i="6"/>
  <c r="AR156" i="6"/>
  <c r="AG158" i="6"/>
  <c r="AQ176" i="6"/>
  <c r="AF181" i="6"/>
  <c r="U181" i="6"/>
  <c r="AP201" i="6"/>
  <c r="AE201" i="6"/>
  <c r="T201" i="6"/>
  <c r="AP205" i="6"/>
  <c r="T205" i="6"/>
  <c r="O249" i="6"/>
  <c r="Z249" i="6"/>
  <c r="Z289" i="6"/>
  <c r="O289" i="6"/>
  <c r="AK289" i="6"/>
  <c r="S39" i="6"/>
  <c r="W41" i="6"/>
  <c r="AS41" i="6"/>
  <c r="AA42" i="6"/>
  <c r="AH44" i="6"/>
  <c r="W44" i="6"/>
  <c r="AD45" i="6"/>
  <c r="AG46" i="6"/>
  <c r="S49" i="6"/>
  <c r="AO49" i="6"/>
  <c r="AK49" i="6"/>
  <c r="P51" i="6"/>
  <c r="N56" i="6"/>
  <c r="AL56" i="6"/>
  <c r="AG57" i="6"/>
  <c r="AR57" i="6"/>
  <c r="AP57" i="6"/>
  <c r="R58" i="6"/>
  <c r="AB59" i="6"/>
  <c r="AM59" i="6"/>
  <c r="AL60" i="6"/>
  <c r="AG61" i="6"/>
  <c r="AR61" i="6"/>
  <c r="V61" i="6"/>
  <c r="N62" i="6"/>
  <c r="AJ62" i="6"/>
  <c r="AH63" i="6"/>
  <c r="AE65" i="6"/>
  <c r="AP65" i="6"/>
  <c r="AH68" i="6"/>
  <c r="AP69" i="6"/>
  <c r="T69" i="6"/>
  <c r="P71" i="6"/>
  <c r="W72" i="6"/>
  <c r="AG81" i="6"/>
  <c r="AR81" i="6"/>
  <c r="AI81" i="6"/>
  <c r="AG86" i="6"/>
  <c r="V86" i="6"/>
  <c r="AR86" i="6"/>
  <c r="AA88" i="6"/>
  <c r="P88" i="6"/>
  <c r="AL88" i="6"/>
  <c r="AM89" i="6"/>
  <c r="AG90" i="6"/>
  <c r="AR90" i="6"/>
  <c r="AS90" i="6"/>
  <c r="AO92" i="6"/>
  <c r="AF104" i="6"/>
  <c r="AQ104" i="6"/>
  <c r="Y105" i="6"/>
  <c r="N105" i="6"/>
  <c r="Q105" i="6"/>
  <c r="W106" i="6"/>
  <c r="AA107" i="6"/>
  <c r="AS109" i="6"/>
  <c r="AH109" i="6"/>
  <c r="W109" i="6"/>
  <c r="V110" i="6"/>
  <c r="AL111" i="6"/>
  <c r="P111" i="6"/>
  <c r="AA111" i="6"/>
  <c r="S120" i="6"/>
  <c r="AD120" i="6"/>
  <c r="AT123" i="6"/>
  <c r="AR128" i="6"/>
  <c r="V128" i="6"/>
  <c r="AG128" i="6"/>
  <c r="AP139" i="6"/>
  <c r="T139" i="6"/>
  <c r="S144" i="6"/>
  <c r="AD144" i="6"/>
  <c r="AB145" i="6"/>
  <c r="AN149" i="6"/>
  <c r="R149" i="6"/>
  <c r="Z152" i="6"/>
  <c r="AI158" i="6"/>
  <c r="AM159" i="6"/>
  <c r="AE161" i="6"/>
  <c r="AC163" i="6"/>
  <c r="R163" i="6"/>
  <c r="AN163" i="6"/>
  <c r="AG163" i="6"/>
  <c r="U167" i="6"/>
  <c r="Z169" i="6"/>
  <c r="AK169" i="6"/>
  <c r="V171" i="6"/>
  <c r="AR171" i="6"/>
  <c r="AG171" i="6"/>
  <c r="N214" i="6"/>
  <c r="AJ214" i="6"/>
  <c r="X46" i="6"/>
  <c r="AT46" i="6"/>
  <c r="C45" i="3"/>
  <c r="AC24" i="6"/>
  <c r="AB38" i="6"/>
  <c r="AB41" i="6"/>
  <c r="Q41" i="6"/>
  <c r="X115" i="6"/>
  <c r="AP123" i="6"/>
  <c r="T123" i="6"/>
  <c r="AE123" i="6"/>
  <c r="AP131" i="6"/>
  <c r="T131" i="6"/>
  <c r="AR131" i="6"/>
  <c r="R132" i="6"/>
  <c r="V134" i="6"/>
  <c r="AG134" i="6"/>
  <c r="X142" i="6"/>
  <c r="AR146" i="6"/>
  <c r="V146" i="6"/>
  <c r="AG146" i="6"/>
  <c r="N147" i="6"/>
  <c r="AJ147" i="6"/>
  <c r="AF153" i="6"/>
  <c r="AT160" i="6"/>
  <c r="AI160" i="6"/>
  <c r="AG161" i="6"/>
  <c r="AH162" i="6"/>
  <c r="W162" i="6"/>
  <c r="AS162" i="6"/>
  <c r="AC173" i="6"/>
  <c r="R173" i="6"/>
  <c r="AN173" i="6"/>
  <c r="O177" i="6"/>
  <c r="Z177" i="6"/>
  <c r="AH181" i="6"/>
  <c r="W181" i="6"/>
  <c r="P188" i="6"/>
  <c r="AA188" i="6"/>
  <c r="P195" i="6"/>
  <c r="AA195" i="6"/>
  <c r="AL195" i="6"/>
  <c r="V201" i="6"/>
  <c r="AG201" i="6"/>
  <c r="U204" i="6"/>
  <c r="AJ244" i="6"/>
  <c r="Y244" i="6"/>
  <c r="N244" i="6"/>
  <c r="AA300" i="6"/>
  <c r="P300" i="6"/>
  <c r="AL300" i="6"/>
  <c r="AO301" i="6"/>
  <c r="S301" i="6"/>
  <c r="AD301" i="6"/>
  <c r="Y335" i="6"/>
  <c r="N335" i="6"/>
  <c r="AI370" i="6"/>
  <c r="X370" i="6"/>
  <c r="AT370" i="6"/>
  <c r="AD371" i="6"/>
  <c r="S371" i="6"/>
  <c r="AO371" i="6"/>
  <c r="AA49" i="6"/>
  <c r="AL49" i="6"/>
  <c r="M15" i="3"/>
  <c r="M51" i="3"/>
  <c r="V15" i="6"/>
  <c r="AT17" i="6"/>
  <c r="Q19" i="6"/>
  <c r="AS19" i="6"/>
  <c r="Q20" i="6"/>
  <c r="R21" i="6"/>
  <c r="Q23" i="6"/>
  <c r="AS23" i="6"/>
  <c r="AR25" i="6"/>
  <c r="AH26" i="6"/>
  <c r="W26" i="6"/>
  <c r="AN26" i="6"/>
  <c r="AN28" i="6"/>
  <c r="AR29" i="6"/>
  <c r="AN30" i="6"/>
  <c r="AM32" i="6"/>
  <c r="H33" i="3"/>
  <c r="H69" i="3"/>
  <c r="R16" i="6"/>
  <c r="Q18" i="6"/>
  <c r="AT24" i="6"/>
  <c r="AT28" i="6"/>
  <c r="AU26" i="6"/>
  <c r="W20" i="6"/>
  <c r="AT25" i="6"/>
  <c r="AT26" i="6"/>
  <c r="Q27" i="6"/>
  <c r="R29" i="6"/>
  <c r="Q31" i="6"/>
  <c r="AS31" i="6"/>
  <c r="AT34" i="6"/>
  <c r="Q37" i="6"/>
  <c r="AN40" i="6"/>
  <c r="R40" i="6"/>
  <c r="AG45" i="6"/>
  <c r="AE46" i="6"/>
  <c r="AP46" i="6"/>
  <c r="T46" i="6"/>
  <c r="X52" i="6"/>
  <c r="S53" i="6"/>
  <c r="AO53" i="6"/>
  <c r="P56" i="6"/>
  <c r="AJ58" i="6"/>
  <c r="N58" i="6"/>
  <c r="Y59" i="6"/>
  <c r="AS61" i="6"/>
  <c r="W61" i="6"/>
  <c r="AF64" i="6"/>
  <c r="AQ64" i="6"/>
  <c r="U64" i="6"/>
  <c r="U65" i="6"/>
  <c r="AF65" i="6"/>
  <c r="AQ65" i="6"/>
  <c r="O67" i="6"/>
  <c r="Z67" i="6"/>
  <c r="U69" i="6"/>
  <c r="AQ69" i="6"/>
  <c r="AF73" i="6"/>
  <c r="AS93" i="6"/>
  <c r="W93" i="6"/>
  <c r="AL95" i="6"/>
  <c r="P95" i="6"/>
  <c r="AA95" i="6"/>
  <c r="O98" i="6"/>
  <c r="AK98" i="6"/>
  <c r="V104" i="6"/>
  <c r="AR104" i="6"/>
  <c r="O105" i="6"/>
  <c r="Z105" i="6"/>
  <c r="AK105" i="6"/>
  <c r="AS113" i="6"/>
  <c r="W113" i="6"/>
  <c r="K33" i="3"/>
  <c r="M69" i="3"/>
  <c r="AA14" i="6"/>
  <c r="X19" i="6"/>
  <c r="W22" i="6"/>
  <c r="W23" i="6"/>
  <c r="R31" i="6"/>
  <c r="Q33" i="6"/>
  <c r="P34" i="6"/>
  <c r="R35" i="6"/>
  <c r="P36" i="6"/>
  <c r="R37" i="6"/>
  <c r="X39" i="6"/>
  <c r="AC42" i="6"/>
  <c r="AF46" i="6"/>
  <c r="U46" i="6"/>
  <c r="R50" i="6"/>
  <c r="AP53" i="6"/>
  <c r="T53" i="6"/>
  <c r="O58" i="6"/>
  <c r="AK58" i="6"/>
  <c r="Y58" i="6"/>
  <c r="AN64" i="6"/>
  <c r="AG69" i="6"/>
  <c r="AR69" i="6"/>
  <c r="V69" i="6"/>
  <c r="AH72" i="6"/>
  <c r="T73" i="6"/>
  <c r="AP73" i="6"/>
  <c r="AI73" i="6"/>
  <c r="V74" i="6"/>
  <c r="AR74" i="6"/>
  <c r="N83" i="6"/>
  <c r="AD85" i="6"/>
  <c r="AO85" i="6"/>
  <c r="AF88" i="6"/>
  <c r="X90" i="6"/>
  <c r="AT90" i="6"/>
  <c r="AT93" i="6"/>
  <c r="X93" i="6"/>
  <c r="AB95" i="6"/>
  <c r="AJ97" i="6"/>
  <c r="Y97" i="6"/>
  <c r="Z98" i="6"/>
  <c r="AQ100" i="6"/>
  <c r="U100" i="6"/>
  <c r="Q101" i="6"/>
  <c r="AH103" i="6"/>
  <c r="AA105" i="6"/>
  <c r="AL105" i="6"/>
  <c r="AP107" i="6"/>
  <c r="AE107" i="6"/>
  <c r="AJ108" i="6"/>
  <c r="Y108" i="6"/>
  <c r="N108" i="6"/>
  <c r="Q108" i="6"/>
  <c r="AT113" i="6"/>
  <c r="X113" i="6"/>
  <c r="AJ121" i="6"/>
  <c r="N121" i="6"/>
  <c r="AM125" i="6"/>
  <c r="Q125" i="6"/>
  <c r="AP149" i="6"/>
  <c r="T149" i="6"/>
  <c r="AM151" i="6"/>
  <c r="Q151" i="6"/>
  <c r="AB151" i="6"/>
  <c r="AP158" i="6"/>
  <c r="AE158" i="6"/>
  <c r="AB167" i="6"/>
  <c r="AM167" i="6"/>
  <c r="Q167" i="6"/>
  <c r="Q169" i="6"/>
  <c r="AM169" i="6"/>
  <c r="P180" i="6"/>
  <c r="AL180" i="6"/>
  <c r="AJ190" i="6"/>
  <c r="N190" i="6"/>
  <c r="P206" i="6"/>
  <c r="AL206" i="6"/>
  <c r="AA206" i="6"/>
  <c r="AN208" i="6"/>
  <c r="R208" i="6"/>
  <c r="AB218" i="6"/>
  <c r="Q218" i="6"/>
  <c r="AM218" i="6"/>
  <c r="Z246" i="6"/>
  <c r="O246" i="6"/>
  <c r="AK246" i="6"/>
  <c r="S20" i="6"/>
  <c r="AO20" i="6"/>
  <c r="AT43" i="6"/>
  <c r="X43" i="6"/>
  <c r="AS53" i="6"/>
  <c r="W53" i="6"/>
  <c r="S29" i="6"/>
  <c r="AO29" i="6"/>
  <c r="AA36" i="6"/>
  <c r="AD58" i="6"/>
  <c r="AO58" i="6"/>
  <c r="X68" i="6"/>
  <c r="AT68" i="6"/>
  <c r="T71" i="6"/>
  <c r="AE71" i="6"/>
  <c r="AA82" i="6"/>
  <c r="AL82" i="6"/>
  <c r="P82" i="6"/>
  <c r="U87" i="6"/>
  <c r="AF87" i="6"/>
  <c r="AJ89" i="6"/>
  <c r="Y89" i="6"/>
  <c r="N89" i="6"/>
  <c r="AA96" i="6"/>
  <c r="P96" i="6"/>
  <c r="AL96" i="6"/>
  <c r="AO98" i="6"/>
  <c r="AA101" i="6"/>
  <c r="AD15" i="6"/>
  <c r="Q32" i="6"/>
  <c r="AB39" i="6"/>
  <c r="Q39" i="6"/>
  <c r="AR43" i="6"/>
  <c r="V43" i="6"/>
  <c r="R48" i="6"/>
  <c r="AN48" i="6"/>
  <c r="AN52" i="6"/>
  <c r="R52" i="6"/>
  <c r="O66" i="6"/>
  <c r="AK66" i="6"/>
  <c r="AH74" i="6"/>
  <c r="AS74" i="6"/>
  <c r="W74" i="6"/>
  <c r="P75" i="6"/>
  <c r="Y78" i="6"/>
  <c r="BF78" i="6" s="1"/>
  <c r="AJ78" i="6"/>
  <c r="O84" i="6"/>
  <c r="Z84" i="6"/>
  <c r="AP85" i="6"/>
  <c r="T85" i="6"/>
  <c r="AA91" i="6"/>
  <c r="P91" i="6"/>
  <c r="AS92" i="6"/>
  <c r="O94" i="6"/>
  <c r="Z94" i="6"/>
  <c r="AP99" i="6"/>
  <c r="T99" i="6"/>
  <c r="AE99" i="6"/>
  <c r="U103" i="6"/>
  <c r="AQ103" i="6"/>
  <c r="R108" i="6"/>
  <c r="Y117" i="6"/>
  <c r="AJ117" i="6"/>
  <c r="N117" i="6"/>
  <c r="AP122" i="6"/>
  <c r="T122" i="6"/>
  <c r="AE122" i="6"/>
  <c r="AE133" i="6"/>
  <c r="AC142" i="6"/>
  <c r="AN142" i="6"/>
  <c r="R142" i="6"/>
  <c r="AJ150" i="6"/>
  <c r="N150" i="6"/>
  <c r="AJ156" i="6"/>
  <c r="N156" i="6"/>
  <c r="S162" i="6"/>
  <c r="AB177" i="6"/>
  <c r="Q177" i="6"/>
  <c r="AM177" i="6"/>
  <c r="AF185" i="6"/>
  <c r="AQ185" i="6"/>
  <c r="U185" i="6"/>
  <c r="AH196" i="6"/>
  <c r="AS196" i="6"/>
  <c r="AT201" i="6"/>
  <c r="X201" i="6"/>
  <c r="AI201" i="6"/>
  <c r="AO202" i="6"/>
  <c r="S202" i="6"/>
  <c r="AD202" i="6"/>
  <c r="V219" i="6"/>
  <c r="AG219" i="6"/>
  <c r="AB220" i="6"/>
  <c r="AM220" i="6"/>
  <c r="AD268" i="6"/>
  <c r="AO268" i="6"/>
  <c r="AI288" i="6"/>
  <c r="X288" i="6"/>
  <c r="O315" i="6"/>
  <c r="AK315" i="6"/>
  <c r="AS323" i="6"/>
  <c r="AH323" i="6"/>
  <c r="W323" i="6"/>
  <c r="Z327" i="6"/>
  <c r="O327" i="6"/>
  <c r="AK327" i="6"/>
  <c r="AS60" i="6"/>
  <c r="AD62" i="6"/>
  <c r="Q66" i="6"/>
  <c r="AD19" i="6"/>
  <c r="S21" i="6"/>
  <c r="AO21" i="6"/>
  <c r="AD21" i="6"/>
  <c r="AA22" i="6"/>
  <c r="X27" i="6"/>
  <c r="W30" i="6"/>
  <c r="W31" i="6"/>
  <c r="V33" i="6"/>
  <c r="V35" i="6"/>
  <c r="W36" i="6"/>
  <c r="AL38" i="6"/>
  <c r="P38" i="6"/>
  <c r="AD39" i="6"/>
  <c r="AM42" i="6"/>
  <c r="W43" i="6"/>
  <c r="AS43" i="6"/>
  <c r="AB44" i="6"/>
  <c r="N47" i="6"/>
  <c r="AJ47" i="6"/>
  <c r="AE62" i="6"/>
  <c r="AK67" i="6"/>
  <c r="AR68" i="6"/>
  <c r="AG68" i="6"/>
  <c r="AA70" i="6"/>
  <c r="AL70" i="6"/>
  <c r="P70" i="6"/>
  <c r="AK72" i="6"/>
  <c r="O78" i="6"/>
  <c r="AK78" i="6"/>
  <c r="U79" i="6"/>
  <c r="AF79" i="6"/>
  <c r="AQ79" i="6"/>
  <c r="Y80" i="6"/>
  <c r="AJ80" i="6"/>
  <c r="P83" i="6"/>
  <c r="AJ86" i="6"/>
  <c r="BQ86" i="6" s="1"/>
  <c r="N86" i="6"/>
  <c r="AP88" i="6"/>
  <c r="T88" i="6"/>
  <c r="Q91" i="6"/>
  <c r="AM91" i="6"/>
  <c r="S96" i="6"/>
  <c r="AD98" i="6"/>
  <c r="AS100" i="6"/>
  <c r="W100" i="6"/>
  <c r="O101" i="6"/>
  <c r="AK101" i="6"/>
  <c r="AG103" i="6"/>
  <c r="V103" i="6"/>
  <c r="AF116" i="6"/>
  <c r="U116" i="6"/>
  <c r="AQ116" i="6"/>
  <c r="W120" i="6"/>
  <c r="AH120" i="6"/>
  <c r="AM124" i="6"/>
  <c r="AB124" i="6"/>
  <c r="AB125" i="6"/>
  <c r="U127" i="6"/>
  <c r="AF127" i="6"/>
  <c r="AJ128" i="6"/>
  <c r="BQ128" i="6" s="1"/>
  <c r="Y128" i="6"/>
  <c r="N128" i="6"/>
  <c r="AA132" i="6"/>
  <c r="P132" i="6"/>
  <c r="AL133" i="6"/>
  <c r="AM135" i="6"/>
  <c r="Q135" i="6"/>
  <c r="X139" i="6"/>
  <c r="AT139" i="6"/>
  <c r="AS145" i="6"/>
  <c r="AH145" i="6"/>
  <c r="W145" i="6"/>
  <c r="U157" i="6"/>
  <c r="AF157" i="6"/>
  <c r="Q159" i="6"/>
  <c r="Z162" i="6"/>
  <c r="AR163" i="6"/>
  <c r="AD167" i="6"/>
  <c r="S167" i="6"/>
  <c r="AO167" i="6"/>
  <c r="AF172" i="6"/>
  <c r="AE186" i="6"/>
  <c r="P190" i="6"/>
  <c r="AA190" i="6"/>
  <c r="AL190" i="6"/>
  <c r="AT198" i="6"/>
  <c r="AI198" i="6"/>
  <c r="X198" i="6"/>
  <c r="AN214" i="6"/>
  <c r="R214" i="6"/>
  <c r="AR235" i="6"/>
  <c r="AG235" i="6"/>
  <c r="AG244" i="6"/>
  <c r="AB246" i="6"/>
  <c r="AM246" i="6"/>
  <c r="Q246" i="6"/>
  <c r="AG60" i="6"/>
  <c r="AS62" i="6"/>
  <c r="Z64" i="6"/>
  <c r="O65" i="6"/>
  <c r="AF67" i="6"/>
  <c r="AD68" i="6"/>
  <c r="AI75" i="6"/>
  <c r="O77" i="6"/>
  <c r="AH89" i="6"/>
  <c r="AT94" i="6"/>
  <c r="N95" i="6"/>
  <c r="AI105" i="6"/>
  <c r="AL109" i="6"/>
  <c r="AE110" i="6"/>
  <c r="N112" i="6"/>
  <c r="AE117" i="6"/>
  <c r="AB126" i="6"/>
  <c r="T127" i="6"/>
  <c r="AL127" i="6"/>
  <c r="AM129" i="6"/>
  <c r="N132" i="6"/>
  <c r="AM133" i="6"/>
  <c r="X137" i="6"/>
  <c r="R138" i="6"/>
  <c r="T140" i="6"/>
  <c r="X141" i="6"/>
  <c r="AH144" i="6"/>
  <c r="V145" i="6"/>
  <c r="AF159" i="6"/>
  <c r="AD160" i="6"/>
  <c r="S161" i="6"/>
  <c r="AK163" i="6"/>
  <c r="AD164" i="6"/>
  <c r="AA165" i="6"/>
  <c r="S166" i="6"/>
  <c r="V175" i="6"/>
  <c r="AR175" i="6"/>
  <c r="U192" i="6"/>
  <c r="N197" i="6"/>
  <c r="Y197" i="6"/>
  <c r="AT199" i="6"/>
  <c r="AI199" i="6"/>
  <c r="AF201" i="6"/>
  <c r="AN207" i="6"/>
  <c r="R207" i="6"/>
  <c r="AP215" i="6"/>
  <c r="T215" i="6"/>
  <c r="O219" i="6"/>
  <c r="AK219" i="6"/>
  <c r="Z219" i="6"/>
  <c r="Z221" i="6"/>
  <c r="AK221" i="6"/>
  <c r="AQ226" i="6"/>
  <c r="S238" i="6"/>
  <c r="AO238" i="6"/>
  <c r="AL245" i="6"/>
  <c r="AA245" i="6"/>
  <c r="P245" i="6"/>
  <c r="AM252" i="6"/>
  <c r="AB252" i="6"/>
  <c r="Q252" i="6"/>
  <c r="AC264" i="6"/>
  <c r="AJ267" i="6"/>
  <c r="Y267" i="6"/>
  <c r="N267" i="6"/>
  <c r="AE306" i="6"/>
  <c r="T306" i="6"/>
  <c r="AP306" i="6"/>
  <c r="AE308" i="6"/>
  <c r="T308" i="6"/>
  <c r="AP308" i="6"/>
  <c r="O319" i="6"/>
  <c r="AK319" i="6"/>
  <c r="Z319" i="6"/>
  <c r="N332" i="6"/>
  <c r="Y332" i="6"/>
  <c r="Y337" i="6"/>
  <c r="N337" i="6"/>
  <c r="Q343" i="6"/>
  <c r="AB343" i="6"/>
  <c r="AM343" i="6"/>
  <c r="S353" i="6"/>
  <c r="AO353" i="6"/>
  <c r="AD353" i="6"/>
  <c r="AM355" i="6"/>
  <c r="AB355" i="6"/>
  <c r="Q355" i="6"/>
  <c r="X375" i="6"/>
  <c r="AI375" i="6"/>
  <c r="U384" i="6"/>
  <c r="AQ384" i="6"/>
  <c r="AF384" i="6"/>
  <c r="AJ408" i="6"/>
  <c r="Y408" i="6"/>
  <c r="N408" i="6"/>
  <c r="P409" i="6"/>
  <c r="AL409" i="6"/>
  <c r="AA409" i="6"/>
  <c r="AT584" i="6"/>
  <c r="X584" i="6"/>
  <c r="AI584" i="6"/>
  <c r="Q604" i="6"/>
  <c r="AM604" i="6"/>
  <c r="AB604" i="6"/>
  <c r="W42" i="6"/>
  <c r="AT47" i="6"/>
  <c r="AO50" i="6"/>
  <c r="AD52" i="6"/>
  <c r="AO55" i="6"/>
  <c r="AP58" i="6"/>
  <c r="AT62" i="6"/>
  <c r="AB72" i="6"/>
  <c r="W85" i="6"/>
  <c r="AH87" i="6"/>
  <c r="Y90" i="6"/>
  <c r="AR91" i="6"/>
  <c r="Y100" i="6"/>
  <c r="AD108" i="6"/>
  <c r="Z115" i="6"/>
  <c r="AR116" i="6"/>
  <c r="AG118" i="6"/>
  <c r="AQ122" i="6"/>
  <c r="Y124" i="6"/>
  <c r="AM127" i="6"/>
  <c r="AQ133" i="6"/>
  <c r="R136" i="6"/>
  <c r="AN136" i="6"/>
  <c r="AB139" i="6"/>
  <c r="AA143" i="6"/>
  <c r="R144" i="6"/>
  <c r="AN145" i="6"/>
  <c r="AH150" i="6"/>
  <c r="AI152" i="6"/>
  <c r="Y153" i="6"/>
  <c r="R154" i="6"/>
  <c r="AN154" i="6"/>
  <c r="AA155" i="6"/>
  <c r="AC157" i="6"/>
  <c r="AQ162" i="6"/>
  <c r="AE164" i="6"/>
  <c r="AR167" i="6"/>
  <c r="Z172" i="6"/>
  <c r="AP173" i="6"/>
  <c r="AQ174" i="6"/>
  <c r="S181" i="6"/>
  <c r="AO181" i="6"/>
  <c r="AQ182" i="6"/>
  <c r="AF182" i="6"/>
  <c r="U182" i="6"/>
  <c r="Q185" i="6"/>
  <c r="AM185" i="6"/>
  <c r="AM191" i="6"/>
  <c r="Q191" i="6"/>
  <c r="AF196" i="6"/>
  <c r="U196" i="6"/>
  <c r="O197" i="6"/>
  <c r="AK197" i="6"/>
  <c r="Z197" i="6"/>
  <c r="O200" i="6"/>
  <c r="Z200" i="6"/>
  <c r="AF202" i="6"/>
  <c r="U202" i="6"/>
  <c r="AQ215" i="6"/>
  <c r="AF215" i="6"/>
  <c r="P216" i="6"/>
  <c r="AL216" i="6"/>
  <c r="V217" i="6"/>
  <c r="AG217" i="6"/>
  <c r="N225" i="6"/>
  <c r="Y225" i="6"/>
  <c r="AJ227" i="6"/>
  <c r="Y227" i="6"/>
  <c r="AK237" i="6"/>
  <c r="Z237" i="6"/>
  <c r="T238" i="6"/>
  <c r="AP238" i="6"/>
  <c r="AE238" i="6"/>
  <c r="Z251" i="6"/>
  <c r="AK251" i="6"/>
  <c r="O251" i="6"/>
  <c r="W279" i="6"/>
  <c r="AH279" i="6"/>
  <c r="AS279" i="6"/>
  <c r="AP283" i="6"/>
  <c r="T283" i="6"/>
  <c r="AP290" i="6"/>
  <c r="AE290" i="6"/>
  <c r="T290" i="6"/>
  <c r="U291" i="6"/>
  <c r="AQ291" i="6"/>
  <c r="AF291" i="6"/>
  <c r="AP304" i="6"/>
  <c r="T304" i="6"/>
  <c r="AE304" i="6"/>
  <c r="U308" i="6"/>
  <c r="AF308" i="6"/>
  <c r="W350" i="6"/>
  <c r="AS350" i="6"/>
  <c r="AH350" i="6"/>
  <c r="AN351" i="6"/>
  <c r="AC351" i="6"/>
  <c r="R351" i="6"/>
  <c r="Z354" i="6"/>
  <c r="AK354" i="6"/>
  <c r="O354" i="6"/>
  <c r="AS358" i="6"/>
  <c r="AH358" i="6"/>
  <c r="W358" i="6"/>
  <c r="AA510" i="6"/>
  <c r="AL510" i="6"/>
  <c r="P510" i="6"/>
  <c r="N561" i="6"/>
  <c r="AJ561" i="6"/>
  <c r="AR583" i="6"/>
  <c r="AG583" i="6"/>
  <c r="V583" i="6"/>
  <c r="X85" i="6"/>
  <c r="AS86" i="6"/>
  <c r="AI87" i="6"/>
  <c r="AC90" i="6"/>
  <c r="AE93" i="6"/>
  <c r="Z100" i="6"/>
  <c r="AS104" i="6"/>
  <c r="AB106" i="6"/>
  <c r="AT109" i="6"/>
  <c r="AE113" i="6"/>
  <c r="AS116" i="6"/>
  <c r="AE119" i="6"/>
  <c r="AE121" i="6"/>
  <c r="AT127" i="6"/>
  <c r="Q132" i="6"/>
  <c r="AA137" i="6"/>
  <c r="V138" i="6"/>
  <c r="AR138" i="6"/>
  <c r="AA141" i="6"/>
  <c r="AT149" i="6"/>
  <c r="Y151" i="6"/>
  <c r="T154" i="6"/>
  <c r="AS156" i="6"/>
  <c r="P159" i="6"/>
  <c r="AL159" i="6"/>
  <c r="U161" i="6"/>
  <c r="O163" i="6"/>
  <c r="AK164" i="6"/>
  <c r="W166" i="6"/>
  <c r="AS168" i="6"/>
  <c r="AA172" i="6"/>
  <c r="O173" i="6"/>
  <c r="AQ173" i="6"/>
  <c r="AH174" i="6"/>
  <c r="W174" i="6"/>
  <c r="AR174" i="6"/>
  <c r="AN175" i="6"/>
  <c r="AP176" i="6"/>
  <c r="AO177" i="6"/>
  <c r="O180" i="6"/>
  <c r="Z180" i="6"/>
  <c r="AK181" i="6"/>
  <c r="Y184" i="6"/>
  <c r="AI185" i="6"/>
  <c r="AJ187" i="6"/>
  <c r="Y187" i="6"/>
  <c r="N187" i="6"/>
  <c r="T187" i="6"/>
  <c r="AD188" i="6"/>
  <c r="AO188" i="6"/>
  <c r="O190" i="6"/>
  <c r="R191" i="6"/>
  <c r="AC191" i="6"/>
  <c r="AF192" i="6"/>
  <c r="AE193" i="6"/>
  <c r="T193" i="6"/>
  <c r="O208" i="6"/>
  <c r="O209" i="6"/>
  <c r="AK209" i="6"/>
  <c r="O213" i="6"/>
  <c r="AD226" i="6"/>
  <c r="AO226" i="6"/>
  <c r="S226" i="6"/>
  <c r="AK227" i="6"/>
  <c r="Z227" i="6"/>
  <c r="AA267" i="6"/>
  <c r="P267" i="6"/>
  <c r="AL267" i="6"/>
  <c r="AL307" i="6"/>
  <c r="AA307" i="6"/>
  <c r="P307" i="6"/>
  <c r="AM321" i="6"/>
  <c r="Q321" i="6"/>
  <c r="AJ332" i="6"/>
  <c r="V382" i="6"/>
  <c r="AR382" i="6"/>
  <c r="AG382" i="6"/>
  <c r="AL383" i="6"/>
  <c r="P383" i="6"/>
  <c r="AA383" i="6"/>
  <c r="U417" i="6"/>
  <c r="AF417" i="6"/>
  <c r="AQ417" i="6"/>
  <c r="AD161" i="6"/>
  <c r="N176" i="6"/>
  <c r="AJ176" i="6"/>
  <c r="AB179" i="6"/>
  <c r="AM179" i="6"/>
  <c r="AN184" i="6"/>
  <c r="R184" i="6"/>
  <c r="AE185" i="6"/>
  <c r="T185" i="6"/>
  <c r="AT189" i="6"/>
  <c r="AI189" i="6"/>
  <c r="T191" i="6"/>
  <c r="AE191" i="6"/>
  <c r="P194" i="6"/>
  <c r="AL194" i="6"/>
  <c r="AA194" i="6"/>
  <c r="AH198" i="6"/>
  <c r="W198" i="6"/>
  <c r="AQ201" i="6"/>
  <c r="AT202" i="6"/>
  <c r="AI202" i="6"/>
  <c r="X202" i="6"/>
  <c r="AN203" i="6"/>
  <c r="AC203" i="6"/>
  <c r="R203" i="6"/>
  <c r="T204" i="6"/>
  <c r="AE204" i="6"/>
  <c r="AB209" i="6"/>
  <c r="AM209" i="6"/>
  <c r="Y211" i="6"/>
  <c r="N211" i="6"/>
  <c r="AJ211" i="6"/>
  <c r="BQ211" i="6" s="1"/>
  <c r="S214" i="6"/>
  <c r="AO214" i="6"/>
  <c r="P218" i="6"/>
  <c r="AA218" i="6"/>
  <c r="P236" i="6"/>
  <c r="AA236" i="6"/>
  <c r="AL249" i="6"/>
  <c r="AA249" i="6"/>
  <c r="P249" i="6"/>
  <c r="X257" i="6"/>
  <c r="AI257" i="6"/>
  <c r="N262" i="6"/>
  <c r="AJ262" i="6"/>
  <c r="AQ263" i="6"/>
  <c r="AF263" i="6"/>
  <c r="U263" i="6"/>
  <c r="U275" i="6"/>
  <c r="AQ275" i="6"/>
  <c r="O276" i="6"/>
  <c r="Z276" i="6"/>
  <c r="AK276" i="6"/>
  <c r="W294" i="6"/>
  <c r="AS294" i="6"/>
  <c r="AP296" i="6"/>
  <c r="T296" i="6"/>
  <c r="AE296" i="6"/>
  <c r="S303" i="6"/>
  <c r="AO303" i="6"/>
  <c r="AD303" i="6"/>
  <c r="N350" i="6"/>
  <c r="Y350" i="6"/>
  <c r="AP397" i="6"/>
  <c r="AE397" i="6"/>
  <c r="T397" i="6"/>
  <c r="AQ296" i="6"/>
  <c r="U296" i="6"/>
  <c r="N302" i="6"/>
  <c r="AJ302" i="6"/>
  <c r="Y302" i="6"/>
  <c r="T317" i="6"/>
  <c r="AP317" i="6"/>
  <c r="AE317" i="6"/>
  <c r="AO332" i="6"/>
  <c r="AD332" i="6"/>
  <c r="S332" i="6"/>
  <c r="AD349" i="6"/>
  <c r="S349" i="6"/>
  <c r="AO349" i="6"/>
  <c r="R360" i="6"/>
  <c r="AC360" i="6"/>
  <c r="AP364" i="6"/>
  <c r="AE364" i="6"/>
  <c r="T364" i="6"/>
  <c r="AI386" i="6"/>
  <c r="AT386" i="6"/>
  <c r="X386" i="6"/>
  <c r="AE391" i="6"/>
  <c r="T391" i="6"/>
  <c r="AP391" i="6"/>
  <c r="AB114" i="6"/>
  <c r="Z116" i="6"/>
  <c r="U120" i="6"/>
  <c r="AR123" i="6"/>
  <c r="AG124" i="6"/>
  <c r="AO126" i="6"/>
  <c r="AB129" i="6"/>
  <c r="T130" i="6"/>
  <c r="AH131" i="6"/>
  <c r="AB133" i="6"/>
  <c r="P137" i="6"/>
  <c r="Q139" i="6"/>
  <c r="P141" i="6"/>
  <c r="AC145" i="6"/>
  <c r="AO146" i="6"/>
  <c r="Z154" i="6"/>
  <c r="P155" i="6"/>
  <c r="R157" i="6"/>
  <c r="AT159" i="6"/>
  <c r="O160" i="6"/>
  <c r="AL160" i="6"/>
  <c r="AA162" i="6"/>
  <c r="O164" i="6"/>
  <c r="AS164" i="6"/>
  <c r="V174" i="6"/>
  <c r="P176" i="6"/>
  <c r="AL176" i="6"/>
  <c r="Y176" i="6"/>
  <c r="T182" i="6"/>
  <c r="AJ184" i="6"/>
  <c r="V186" i="6"/>
  <c r="Z190" i="6"/>
  <c r="AP191" i="6"/>
  <c r="W192" i="6"/>
  <c r="AS192" i="6"/>
  <c r="N196" i="6"/>
  <c r="AU196" i="6" s="1"/>
  <c r="AJ196" i="6"/>
  <c r="AN199" i="6"/>
  <c r="R199" i="6"/>
  <c r="AC199" i="6"/>
  <c r="AK200" i="6"/>
  <c r="V204" i="6"/>
  <c r="AR204" i="6"/>
  <c r="S209" i="6"/>
  <c r="AO209" i="6"/>
  <c r="P211" i="6"/>
  <c r="AL211" i="6"/>
  <c r="Z213" i="6"/>
  <c r="U215" i="6"/>
  <c r="U216" i="6"/>
  <c r="AQ216" i="6"/>
  <c r="AN218" i="6"/>
  <c r="R218" i="6"/>
  <c r="AC218" i="6"/>
  <c r="P220" i="6"/>
  <c r="AL220" i="6"/>
  <c r="AA220" i="6"/>
  <c r="AO231" i="6"/>
  <c r="AD231" i="6"/>
  <c r="S231" i="6"/>
  <c r="AP234" i="6"/>
  <c r="T234" i="6"/>
  <c r="AE234" i="6"/>
  <c r="T235" i="6"/>
  <c r="AP239" i="6"/>
  <c r="AE239" i="6"/>
  <c r="AM242" i="6"/>
  <c r="AH243" i="6"/>
  <c r="W243" i="6"/>
  <c r="AP247" i="6"/>
  <c r="T247" i="6"/>
  <c r="AE247" i="6"/>
  <c r="W252" i="6"/>
  <c r="AH252" i="6"/>
  <c r="AP253" i="6"/>
  <c r="T253" i="6"/>
  <c r="AE253" i="6"/>
  <c r="V270" i="6"/>
  <c r="AR270" i="6"/>
  <c r="AG270" i="6"/>
  <c r="R274" i="6"/>
  <c r="AN274" i="6"/>
  <c r="AL279" i="6"/>
  <c r="AA279" i="6"/>
  <c r="AE295" i="6"/>
  <c r="T295" i="6"/>
  <c r="AP295" i="6"/>
  <c r="AR301" i="6"/>
  <c r="V301" i="6"/>
  <c r="O302" i="6"/>
  <c r="Z302" i="6"/>
  <c r="AK302" i="6"/>
  <c r="AP328" i="6"/>
  <c r="T328" i="6"/>
  <c r="AE328" i="6"/>
  <c r="Z331" i="6"/>
  <c r="O331" i="6"/>
  <c r="AK331" i="6"/>
  <c r="O345" i="6"/>
  <c r="Z345" i="6"/>
  <c r="AK345" i="6"/>
  <c r="T349" i="6"/>
  <c r="AE349" i="6"/>
  <c r="AI372" i="6"/>
  <c r="X372" i="6"/>
  <c r="AF91" i="6"/>
  <c r="AF129" i="6"/>
  <c r="AF133" i="6"/>
  <c r="AF162" i="6"/>
  <c r="W164" i="6"/>
  <c r="S173" i="6"/>
  <c r="AD173" i="6"/>
  <c r="AC175" i="6"/>
  <c r="AB186" i="6"/>
  <c r="AM186" i="6"/>
  <c r="X189" i="6"/>
  <c r="O198" i="6"/>
  <c r="AK198" i="6"/>
  <c r="AE199" i="6"/>
  <c r="T199" i="6"/>
  <c r="U206" i="6"/>
  <c r="AQ206" i="6"/>
  <c r="Y207" i="6"/>
  <c r="N207" i="6"/>
  <c r="AJ207" i="6"/>
  <c r="AN211" i="6"/>
  <c r="AC211" i="6"/>
  <c r="AL218" i="6"/>
  <c r="AQ227" i="6"/>
  <c r="U227" i="6"/>
  <c r="AF227" i="6"/>
  <c r="AO233" i="6"/>
  <c r="AD233" i="6"/>
  <c r="V251" i="6"/>
  <c r="AR251" i="6"/>
  <c r="AG251" i="6"/>
  <c r="Y254" i="6"/>
  <c r="AJ254" i="6"/>
  <c r="U260" i="6"/>
  <c r="AQ260" i="6"/>
  <c r="Q284" i="6"/>
  <c r="AM284" i="6"/>
  <c r="AP286" i="6"/>
  <c r="T286" i="6"/>
  <c r="O294" i="6"/>
  <c r="Z294" i="6"/>
  <c r="AK294" i="6"/>
  <c r="AS317" i="6"/>
  <c r="W317" i="6"/>
  <c r="AE324" i="6"/>
  <c r="T324" i="6"/>
  <c r="AP324" i="6"/>
  <c r="W326" i="6"/>
  <c r="AS326" i="6"/>
  <c r="AA327" i="6"/>
  <c r="P327" i="6"/>
  <c r="AL327" i="6"/>
  <c r="AI368" i="6"/>
  <c r="X368" i="6"/>
  <c r="AT368" i="6"/>
  <c r="AL46" i="6"/>
  <c r="AB60" i="6"/>
  <c r="AD66" i="6"/>
  <c r="AG70" i="6"/>
  <c r="AD75" i="6"/>
  <c r="AB78" i="6"/>
  <c r="AD80" i="6"/>
  <c r="AJ91" i="6"/>
  <c r="AF96" i="6"/>
  <c r="S100" i="6"/>
  <c r="AO100" i="6"/>
  <c r="AE101" i="6"/>
  <c r="AL104" i="6"/>
  <c r="AQ106" i="6"/>
  <c r="T121" i="6"/>
  <c r="Y130" i="6"/>
  <c r="AB132" i="6"/>
  <c r="Z146" i="6"/>
  <c r="Z150" i="6"/>
  <c r="S165" i="6"/>
  <c r="AL166" i="6"/>
  <c r="Q171" i="6"/>
  <c r="AD175" i="6"/>
  <c r="AD176" i="6"/>
  <c r="V183" i="6"/>
  <c r="AG183" i="6"/>
  <c r="AH184" i="6"/>
  <c r="W184" i="6"/>
  <c r="AS184" i="6"/>
  <c r="AR184" i="6"/>
  <c r="AN186" i="6"/>
  <c r="R186" i="6"/>
  <c r="AC186" i="6"/>
  <c r="Y188" i="6"/>
  <c r="N188" i="6"/>
  <c r="AJ192" i="6"/>
  <c r="Y192" i="6"/>
  <c r="Z198" i="6"/>
  <c r="AH200" i="6"/>
  <c r="W200" i="6"/>
  <c r="N201" i="6"/>
  <c r="AJ201" i="6"/>
  <c r="Y201" i="6"/>
  <c r="AH203" i="6"/>
  <c r="AS203" i="6"/>
  <c r="V206" i="6"/>
  <c r="AG206" i="6"/>
  <c r="O210" i="6"/>
  <c r="AK210" i="6"/>
  <c r="AB215" i="6"/>
  <c r="Q215" i="6"/>
  <c r="AN217" i="6"/>
  <c r="AC217" i="6"/>
  <c r="R217" i="6"/>
  <c r="AT219" i="6"/>
  <c r="AI219" i="6"/>
  <c r="X219" i="6"/>
  <c r="AF226" i="6"/>
  <c r="AC228" i="6"/>
  <c r="AN228" i="6"/>
  <c r="AL236" i="6"/>
  <c r="AP244" i="6"/>
  <c r="T244" i="6"/>
  <c r="AE244" i="6"/>
  <c r="AD246" i="6"/>
  <c r="S246" i="6"/>
  <c r="AO246" i="6"/>
  <c r="AJ285" i="6"/>
  <c r="N285" i="6"/>
  <c r="W293" i="6"/>
  <c r="AS293" i="6"/>
  <c r="AH293" i="6"/>
  <c r="AI298" i="6"/>
  <c r="AT298" i="6"/>
  <c r="X298" i="6"/>
  <c r="AL299" i="6"/>
  <c r="P299" i="6"/>
  <c r="R313" i="6"/>
  <c r="AN313" i="6"/>
  <c r="AT460" i="6"/>
  <c r="X460" i="6"/>
  <c r="AI460" i="6"/>
  <c r="Q485" i="6"/>
  <c r="AM485" i="6"/>
  <c r="AB485" i="6"/>
  <c r="AD488" i="6"/>
  <c r="AO488" i="6"/>
  <c r="S488" i="6"/>
  <c r="B14" i="4"/>
  <c r="P44" i="6"/>
  <c r="P46" i="6"/>
  <c r="AI49" i="6"/>
  <c r="AD59" i="6"/>
  <c r="AC60" i="6"/>
  <c r="AK62" i="6"/>
  <c r="AA67" i="6"/>
  <c r="AH70" i="6"/>
  <c r="Q74" i="6"/>
  <c r="AC78" i="6"/>
  <c r="Q84" i="6"/>
  <c r="AT84" i="6"/>
  <c r="O85" i="6"/>
  <c r="AK86" i="6"/>
  <c r="AC87" i="6"/>
  <c r="Q88" i="6"/>
  <c r="AK91" i="6"/>
  <c r="T97" i="6"/>
  <c r="P98" i="6"/>
  <c r="AP100" i="6"/>
  <c r="AF101" i="6"/>
  <c r="V106" i="6"/>
  <c r="Q111" i="6"/>
  <c r="T115" i="6"/>
  <c r="T119" i="6"/>
  <c r="R122" i="6"/>
  <c r="AD128" i="6"/>
  <c r="Q131" i="6"/>
  <c r="V137" i="6"/>
  <c r="Q140" i="6"/>
  <c r="V141" i="6"/>
  <c r="V143" i="6"/>
  <c r="AR143" i="6"/>
  <c r="AF147" i="6"/>
  <c r="X148" i="6"/>
  <c r="AR153" i="6"/>
  <c r="V155" i="6"/>
  <c r="AT155" i="6"/>
  <c r="AL156" i="6"/>
  <c r="R158" i="6"/>
  <c r="AS160" i="6"/>
  <c r="O161" i="6"/>
  <c r="AL172" i="6"/>
  <c r="AG178" i="6"/>
  <c r="AL181" i="6"/>
  <c r="P181" i="6"/>
  <c r="AH183" i="6"/>
  <c r="W183" i="6"/>
  <c r="AS183" i="6"/>
  <c r="V187" i="6"/>
  <c r="AR187" i="6"/>
  <c r="AG187" i="6"/>
  <c r="AK192" i="6"/>
  <c r="Z192" i="6"/>
  <c r="V194" i="6"/>
  <c r="AG194" i="6"/>
  <c r="O195" i="6"/>
  <c r="AK195" i="6"/>
  <c r="AT197" i="6"/>
  <c r="X197" i="6"/>
  <c r="AI197" i="6"/>
  <c r="AP202" i="6"/>
  <c r="AC207" i="6"/>
  <c r="AE215" i="6"/>
  <c r="O221" i="6"/>
  <c r="AN222" i="6"/>
  <c r="R222" i="6"/>
  <c r="Y229" i="6"/>
  <c r="N229" i="6"/>
  <c r="AJ229" i="6"/>
  <c r="AB232" i="6"/>
  <c r="AB250" i="6"/>
  <c r="Q250" i="6"/>
  <c r="AM250" i="6"/>
  <c r="AA261" i="6"/>
  <c r="P261" i="6"/>
  <c r="AL261" i="6"/>
  <c r="X267" i="6"/>
  <c r="AT267" i="6"/>
  <c r="AI267" i="6"/>
  <c r="W281" i="6"/>
  <c r="AS281" i="6"/>
  <c r="AH281" i="6"/>
  <c r="AE283" i="6"/>
  <c r="AP297" i="6"/>
  <c r="AE297" i="6"/>
  <c r="T297" i="6"/>
  <c r="AN306" i="6"/>
  <c r="R306" i="6"/>
  <c r="AC306" i="6"/>
  <c r="S322" i="6"/>
  <c r="AD322" i="6"/>
  <c r="AH443" i="6"/>
  <c r="W443" i="6"/>
  <c r="AS443" i="6"/>
  <c r="O255" i="6"/>
  <c r="AK255" i="6"/>
  <c r="AI272" i="6"/>
  <c r="AT272" i="6"/>
  <c r="AP274" i="6"/>
  <c r="T274" i="6"/>
  <c r="AI280" i="6"/>
  <c r="X280" i="6"/>
  <c r="V291" i="6"/>
  <c r="AR291" i="6"/>
  <c r="AR296" i="6"/>
  <c r="AG296" i="6"/>
  <c r="AJ297" i="6"/>
  <c r="N297" i="6"/>
  <c r="W301" i="6"/>
  <c r="AH301" i="6"/>
  <c r="AS301" i="6"/>
  <c r="AA302" i="6"/>
  <c r="AL302" i="6"/>
  <c r="AN305" i="6"/>
  <c r="R305" i="6"/>
  <c r="AC305" i="6"/>
  <c r="Q307" i="6"/>
  <c r="AB307" i="6"/>
  <c r="U310" i="6"/>
  <c r="AF310" i="6"/>
  <c r="N320" i="6"/>
  <c r="AJ320" i="6"/>
  <c r="AC321" i="6"/>
  <c r="R321" i="6"/>
  <c r="AN321" i="6"/>
  <c r="AS322" i="6"/>
  <c r="AH322" i="6"/>
  <c r="AL331" i="6"/>
  <c r="AA331" i="6"/>
  <c r="AS347" i="6"/>
  <c r="AH347" i="6"/>
  <c r="AL354" i="6"/>
  <c r="AA354" i="6"/>
  <c r="N364" i="6"/>
  <c r="AJ364" i="6"/>
  <c r="Y364" i="6"/>
  <c r="AG403" i="6"/>
  <c r="V403" i="6"/>
  <c r="AE446" i="6"/>
  <c r="T446" i="6"/>
  <c r="AE455" i="6"/>
  <c r="T455" i="6"/>
  <c r="AC480" i="6"/>
  <c r="R480" i="6"/>
  <c r="AN480" i="6"/>
  <c r="AB498" i="6"/>
  <c r="Q498" i="6"/>
  <c r="AC541" i="6"/>
  <c r="R541" i="6"/>
  <c r="AN541" i="6"/>
  <c r="N548" i="6"/>
  <c r="Y548" i="6"/>
  <c r="BF548" i="6" s="1"/>
  <c r="AJ548" i="6"/>
  <c r="S570" i="6"/>
  <c r="AD570" i="6"/>
  <c r="AD576" i="6"/>
  <c r="S576" i="6"/>
  <c r="AJ186" i="6"/>
  <c r="Z189" i="6"/>
  <c r="AB190" i="6"/>
  <c r="AM190" i="6"/>
  <c r="Y195" i="6"/>
  <c r="AF198" i="6"/>
  <c r="AF209" i="6"/>
  <c r="AG211" i="6"/>
  <c r="AJ212" i="6"/>
  <c r="AP213" i="6"/>
  <c r="T213" i="6"/>
  <c r="AO216" i="6"/>
  <c r="AK220" i="6"/>
  <c r="AQ222" i="6"/>
  <c r="AT223" i="6"/>
  <c r="AI223" i="6"/>
  <c r="AQ229" i="6"/>
  <c r="U229" i="6"/>
  <c r="AF229" i="6"/>
  <c r="V230" i="6"/>
  <c r="AR230" i="6"/>
  <c r="AG230" i="6"/>
  <c r="R232" i="6"/>
  <c r="AN232" i="6"/>
  <c r="AC236" i="6"/>
  <c r="AN236" i="6"/>
  <c r="O239" i="6"/>
  <c r="AK239" i="6"/>
  <c r="AJ241" i="6"/>
  <c r="Y241" i="6"/>
  <c r="AN246" i="6"/>
  <c r="V247" i="6"/>
  <c r="AR247" i="6"/>
  <c r="N248" i="6"/>
  <c r="AJ248" i="6"/>
  <c r="BQ248" i="6" s="1"/>
  <c r="AO252" i="6"/>
  <c r="AA255" i="6"/>
  <c r="AQ262" i="6"/>
  <c r="U262" i="6"/>
  <c r="AJ265" i="6"/>
  <c r="N265" i="6"/>
  <c r="AL266" i="6"/>
  <c r="AA266" i="6"/>
  <c r="W269" i="6"/>
  <c r="AS269" i="6"/>
  <c r="AJ277" i="6"/>
  <c r="Y277" i="6"/>
  <c r="AR283" i="6"/>
  <c r="V283" i="6"/>
  <c r="AG283" i="6"/>
  <c r="AA285" i="6"/>
  <c r="O288" i="6"/>
  <c r="AK288" i="6"/>
  <c r="Z288" i="6"/>
  <c r="W291" i="6"/>
  <c r="AH291" i="6"/>
  <c r="AM307" i="6"/>
  <c r="Y320" i="6"/>
  <c r="AN359" i="6"/>
  <c r="AC359" i="6"/>
  <c r="Y386" i="6"/>
  <c r="AJ386" i="6"/>
  <c r="R396" i="6"/>
  <c r="AC396" i="6"/>
  <c r="AN396" i="6"/>
  <c r="AQ446" i="6"/>
  <c r="U446" i="6"/>
  <c r="AF446" i="6"/>
  <c r="AQ473" i="6"/>
  <c r="AF473" i="6"/>
  <c r="U473" i="6"/>
  <c r="AJ502" i="6"/>
  <c r="BQ502" i="6" s="1"/>
  <c r="Y502" i="6"/>
  <c r="N502" i="6"/>
  <c r="AU502" i="6" s="1"/>
  <c r="AQ547" i="6"/>
  <c r="U547" i="6"/>
  <c r="AF547" i="6"/>
  <c r="AJ205" i="6"/>
  <c r="Y205" i="6"/>
  <c r="AQ208" i="6"/>
  <c r="U208" i="6"/>
  <c r="AH226" i="6"/>
  <c r="W226" i="6"/>
  <c r="W230" i="6"/>
  <c r="AS230" i="6"/>
  <c r="O231" i="6"/>
  <c r="AK231" i="6"/>
  <c r="P235" i="6"/>
  <c r="AL235" i="6"/>
  <c r="AA235" i="6"/>
  <c r="S236" i="6"/>
  <c r="AD236" i="6"/>
  <c r="V238" i="6"/>
  <c r="AR238" i="6"/>
  <c r="AG238" i="6"/>
  <c r="P239" i="6"/>
  <c r="AL239" i="6"/>
  <c r="Z254" i="6"/>
  <c r="Q255" i="6"/>
  <c r="AM255" i="6"/>
  <c r="AB255" i="6"/>
  <c r="AR262" i="6"/>
  <c r="V262" i="6"/>
  <c r="U264" i="6"/>
  <c r="AQ264" i="6"/>
  <c r="AF264" i="6"/>
  <c r="AM266" i="6"/>
  <c r="AB266" i="6"/>
  <c r="X269" i="6"/>
  <c r="AT269" i="6"/>
  <c r="AC273" i="6"/>
  <c r="R273" i="6"/>
  <c r="V274" i="6"/>
  <c r="AR274" i="6"/>
  <c r="AG274" i="6"/>
  <c r="AK277" i="6"/>
  <c r="Z277" i="6"/>
  <c r="O278" i="6"/>
  <c r="Z278" i="6"/>
  <c r="W283" i="6"/>
  <c r="AS283" i="6"/>
  <c r="Q287" i="6"/>
  <c r="AM287" i="6"/>
  <c r="AA288" i="6"/>
  <c r="P288" i="6"/>
  <c r="O292" i="6"/>
  <c r="AK292" i="6"/>
  <c r="Z292" i="6"/>
  <c r="AA298" i="6"/>
  <c r="AI300" i="6"/>
  <c r="X300" i="6"/>
  <c r="AT300" i="6"/>
  <c r="T305" i="6"/>
  <c r="AP305" i="6"/>
  <c r="AI308" i="6"/>
  <c r="X308" i="6"/>
  <c r="AS319" i="6"/>
  <c r="AH319" i="6"/>
  <c r="N324" i="6"/>
  <c r="AU324" i="6" s="1"/>
  <c r="AJ324" i="6"/>
  <c r="Y324" i="6"/>
  <c r="AR325" i="6"/>
  <c r="AG325" i="6"/>
  <c r="V325" i="6"/>
  <c r="W330" i="6"/>
  <c r="AS330" i="6"/>
  <c r="AH330" i="6"/>
  <c r="AB334" i="6"/>
  <c r="Q334" i="6"/>
  <c r="AB337" i="6"/>
  <c r="AM337" i="6"/>
  <c r="S359" i="6"/>
  <c r="AO359" i="6"/>
  <c r="AD359" i="6"/>
  <c r="AM362" i="6"/>
  <c r="Q362" i="6"/>
  <c r="AB362" i="6"/>
  <c r="AS363" i="6"/>
  <c r="AH363" i="6"/>
  <c r="W363" i="6"/>
  <c r="AL382" i="6"/>
  <c r="P382" i="6"/>
  <c r="AA382" i="6"/>
  <c r="AP424" i="6"/>
  <c r="AE424" i="6"/>
  <c r="U427" i="6"/>
  <c r="AF427" i="6"/>
  <c r="V430" i="6"/>
  <c r="AR430" i="6"/>
  <c r="AT444" i="6"/>
  <c r="X444" i="6"/>
  <c r="AI444" i="6"/>
  <c r="AR177" i="6"/>
  <c r="AD182" i="6"/>
  <c r="N186" i="6"/>
  <c r="AU186" i="6" s="1"/>
  <c r="AM187" i="6"/>
  <c r="AA193" i="6"/>
  <c r="P193" i="6"/>
  <c r="O204" i="6"/>
  <c r="N206" i="6"/>
  <c r="AU206" i="6" s="1"/>
  <c r="AO206" i="6"/>
  <c r="AK207" i="6"/>
  <c r="AI210" i="6"/>
  <c r="AP212" i="6"/>
  <c r="AS215" i="6"/>
  <c r="O216" i="6"/>
  <c r="O217" i="6"/>
  <c r="AK217" i="6"/>
  <c r="V221" i="6"/>
  <c r="AR221" i="6"/>
  <c r="AH222" i="6"/>
  <c r="W222" i="6"/>
  <c r="AF228" i="6"/>
  <c r="U228" i="6"/>
  <c r="AP228" i="6"/>
  <c r="AT233" i="6"/>
  <c r="Q235" i="6"/>
  <c r="AM235" i="6"/>
  <c r="AP237" i="6"/>
  <c r="W238" i="6"/>
  <c r="AS238" i="6"/>
  <c r="AA239" i="6"/>
  <c r="X247" i="6"/>
  <c r="AT247" i="6"/>
  <c r="AA248" i="6"/>
  <c r="AL248" i="6"/>
  <c r="P263" i="6"/>
  <c r="AL263" i="6"/>
  <c r="AA263" i="6"/>
  <c r="R266" i="6"/>
  <c r="AC266" i="6"/>
  <c r="AL275" i="6"/>
  <c r="P275" i="6"/>
  <c r="AA278" i="6"/>
  <c r="P278" i="6"/>
  <c r="AC287" i="6"/>
  <c r="R287" i="6"/>
  <c r="Q288" i="6"/>
  <c r="AB288" i="6"/>
  <c r="AR289" i="6"/>
  <c r="AG289" i="6"/>
  <c r="AS289" i="6"/>
  <c r="AA297" i="6"/>
  <c r="X314" i="6"/>
  <c r="AI314" i="6"/>
  <c r="AP318" i="6"/>
  <c r="AE318" i="6"/>
  <c r="AT319" i="6"/>
  <c r="AI319" i="6"/>
  <c r="AI330" i="6"/>
  <c r="AT330" i="6"/>
  <c r="X330" i="6"/>
  <c r="AD333" i="6"/>
  <c r="AC334" i="6"/>
  <c r="AN334" i="6"/>
  <c r="R334" i="6"/>
  <c r="Q346" i="6"/>
  <c r="AB346" i="6"/>
  <c r="AO348" i="6"/>
  <c r="X349" i="6"/>
  <c r="AT349" i="6"/>
  <c r="X353" i="6"/>
  <c r="AI353" i="6"/>
  <c r="AT353" i="6"/>
  <c r="AH357" i="6"/>
  <c r="W357" i="6"/>
  <c r="AS357" i="6"/>
  <c r="AJ381" i="6"/>
  <c r="N381" i="6"/>
  <c r="Y381" i="6"/>
  <c r="T393" i="6"/>
  <c r="AP393" i="6"/>
  <c r="W425" i="6"/>
  <c r="AS425" i="6"/>
  <c r="AH425" i="6"/>
  <c r="AQ427" i="6"/>
  <c r="O599" i="6"/>
  <c r="Z599" i="6"/>
  <c r="AK599" i="6"/>
  <c r="AG199" i="6"/>
  <c r="S203" i="6"/>
  <c r="AH208" i="6"/>
  <c r="AS208" i="6"/>
  <c r="W208" i="6"/>
  <c r="AJ210" i="6"/>
  <c r="AQ212" i="6"/>
  <c r="AQ213" i="6"/>
  <c r="AH221" i="6"/>
  <c r="AS221" i="6"/>
  <c r="AQ237" i="6"/>
  <c r="AI238" i="6"/>
  <c r="X238" i="6"/>
  <c r="AL253" i="6"/>
  <c r="P253" i="6"/>
  <c r="AA253" i="6"/>
  <c r="AQ258" i="6"/>
  <c r="U258" i="6"/>
  <c r="AD260" i="6"/>
  <c r="AI262" i="6"/>
  <c r="X262" i="6"/>
  <c r="Q275" i="6"/>
  <c r="AB275" i="6"/>
  <c r="Q278" i="6"/>
  <c r="AB278" i="6"/>
  <c r="AA280" i="6"/>
  <c r="P280" i="6"/>
  <c r="U281" i="6"/>
  <c r="AQ281" i="6"/>
  <c r="O284" i="6"/>
  <c r="Z284" i="6"/>
  <c r="AL288" i="6"/>
  <c r="Q292" i="6"/>
  <c r="AB292" i="6"/>
  <c r="U294" i="6"/>
  <c r="AF294" i="6"/>
  <c r="AQ294" i="6"/>
  <c r="V296" i="6"/>
  <c r="AN311" i="6"/>
  <c r="R311" i="6"/>
  <c r="AC311" i="6"/>
  <c r="S312" i="6"/>
  <c r="AD312" i="6"/>
  <c r="AB326" i="6"/>
  <c r="AM326" i="6"/>
  <c r="AR329" i="6"/>
  <c r="V329" i="6"/>
  <c r="AG329" i="6"/>
  <c r="W355" i="6"/>
  <c r="AS355" i="6"/>
  <c r="AH355" i="6"/>
  <c r="AL356" i="6"/>
  <c r="P356" i="6"/>
  <c r="X358" i="6"/>
  <c r="X367" i="6"/>
  <c r="AT367" i="6"/>
  <c r="AI367" i="6"/>
  <c r="AJ369" i="6"/>
  <c r="Y369" i="6"/>
  <c r="AD377" i="6"/>
  <c r="AO377" i="6"/>
  <c r="S377" i="6"/>
  <c r="AS378" i="6"/>
  <c r="W378" i="6"/>
  <c r="AH378" i="6"/>
  <c r="AD392" i="6"/>
  <c r="S392" i="6"/>
  <c r="AO392" i="6"/>
  <c r="U393" i="6"/>
  <c r="AQ393" i="6"/>
  <c r="AD412" i="6"/>
  <c r="AO412" i="6"/>
  <c r="AG491" i="6"/>
  <c r="V491" i="6"/>
  <c r="AR491" i="6"/>
  <c r="AF510" i="6"/>
  <c r="U510" i="6"/>
  <c r="AQ510" i="6"/>
  <c r="AO529" i="6"/>
  <c r="AD529" i="6"/>
  <c r="S529" i="6"/>
  <c r="AQ530" i="6"/>
  <c r="U530" i="6"/>
  <c r="AF530" i="6"/>
  <c r="T572" i="6"/>
  <c r="AE572" i="6"/>
  <c r="AA174" i="6"/>
  <c r="AA183" i="6"/>
  <c r="AS186" i="6"/>
  <c r="AQ188" i="6"/>
  <c r="AF190" i="6"/>
  <c r="AQ190" i="6"/>
  <c r="AK191" i="6"/>
  <c r="AE192" i="6"/>
  <c r="AB193" i="6"/>
  <c r="AQ209" i="6"/>
  <c r="AQ211" i="6"/>
  <c r="AR212" i="6"/>
  <c r="AR213" i="6"/>
  <c r="AO224" i="6"/>
  <c r="AP227" i="6"/>
  <c r="T227" i="6"/>
  <c r="AE227" i="6"/>
  <c r="AG227" i="6"/>
  <c r="Z231" i="6"/>
  <c r="P233" i="6"/>
  <c r="AR237" i="6"/>
  <c r="V237" i="6"/>
  <c r="N240" i="6"/>
  <c r="AJ240" i="6"/>
  <c r="Y240" i="6"/>
  <c r="AC241" i="6"/>
  <c r="R241" i="6"/>
  <c r="AL241" i="6"/>
  <c r="W242" i="6"/>
  <c r="AH242" i="6"/>
  <c r="AS242" i="6"/>
  <c r="AF245" i="6"/>
  <c r="AQ245" i="6"/>
  <c r="AE248" i="6"/>
  <c r="AQ251" i="6"/>
  <c r="U251" i="6"/>
  <c r="V252" i="6"/>
  <c r="AR252" i="6"/>
  <c r="AR258" i="6"/>
  <c r="V258" i="6"/>
  <c r="AG258" i="6"/>
  <c r="U259" i="6"/>
  <c r="AP260" i="6"/>
  <c r="AE260" i="6"/>
  <c r="W261" i="6"/>
  <c r="AH261" i="6"/>
  <c r="AG263" i="6"/>
  <c r="V271" i="6"/>
  <c r="AG271" i="6"/>
  <c r="AQ273" i="6"/>
  <c r="AF273" i="6"/>
  <c r="AC275" i="6"/>
  <c r="R275" i="6"/>
  <c r="AL278" i="6"/>
  <c r="AG279" i="6"/>
  <c r="V279" i="6"/>
  <c r="Q280" i="6"/>
  <c r="AB280" i="6"/>
  <c r="AM280" i="6"/>
  <c r="AI282" i="6"/>
  <c r="X282" i="6"/>
  <c r="P284" i="6"/>
  <c r="AL284" i="6"/>
  <c r="AA284" i="6"/>
  <c r="U286" i="6"/>
  <c r="AJ295" i="6"/>
  <c r="Y295" i="6"/>
  <c r="W299" i="6"/>
  <c r="AH299" i="6"/>
  <c r="O300" i="6"/>
  <c r="Z300" i="6"/>
  <c r="AK300" i="6"/>
  <c r="AO311" i="6"/>
  <c r="S311" i="6"/>
  <c r="AD311" i="6"/>
  <c r="AN312" i="6"/>
  <c r="AI317" i="6"/>
  <c r="N319" i="6"/>
  <c r="AJ319" i="6"/>
  <c r="AS321" i="6"/>
  <c r="AH321" i="6"/>
  <c r="Z328" i="6"/>
  <c r="O328" i="6"/>
  <c r="AK328" i="6"/>
  <c r="N336" i="6"/>
  <c r="AJ336" i="6"/>
  <c r="Y336" i="6"/>
  <c r="W343" i="6"/>
  <c r="AH343" i="6"/>
  <c r="AL347" i="6"/>
  <c r="AA347" i="6"/>
  <c r="W347" i="6"/>
  <c r="Y351" i="6"/>
  <c r="X355" i="6"/>
  <c r="AI355" i="6"/>
  <c r="AM360" i="6"/>
  <c r="Q360" i="6"/>
  <c r="X378" i="6"/>
  <c r="AT378" i="6"/>
  <c r="O388" i="6"/>
  <c r="Z388" i="6"/>
  <c r="AG410" i="6"/>
  <c r="V410" i="6"/>
  <c r="AR410" i="6"/>
  <c r="AB415" i="6"/>
  <c r="Q415" i="6"/>
  <c r="AM415" i="6"/>
  <c r="AE447" i="6"/>
  <c r="T447" i="6"/>
  <c r="W460" i="6"/>
  <c r="AS460" i="6"/>
  <c r="AG463" i="6"/>
  <c r="AR463" i="6"/>
  <c r="V463" i="6"/>
  <c r="AS465" i="6"/>
  <c r="AH465" i="6"/>
  <c r="W465" i="6"/>
  <c r="AR467" i="6"/>
  <c r="V467" i="6"/>
  <c r="AG467" i="6"/>
  <c r="AS491" i="6"/>
  <c r="W491" i="6"/>
  <c r="AG505" i="6"/>
  <c r="V505" i="6"/>
  <c r="AR505" i="6"/>
  <c r="AE529" i="6"/>
  <c r="AP529" i="6"/>
  <c r="T529" i="6"/>
  <c r="AI532" i="6"/>
  <c r="X532" i="6"/>
  <c r="AT532" i="6"/>
  <c r="AD205" i="6"/>
  <c r="W215" i="6"/>
  <c r="X216" i="6"/>
  <c r="N221" i="6"/>
  <c r="Y221" i="6"/>
  <c r="AJ221" i="6"/>
  <c r="U222" i="6"/>
  <c r="AN223" i="6"/>
  <c r="R223" i="6"/>
  <c r="AT224" i="6"/>
  <c r="AI224" i="6"/>
  <c r="AD234" i="6"/>
  <c r="AQ239" i="6"/>
  <c r="AF239" i="6"/>
  <c r="P240" i="6"/>
  <c r="AL240" i="6"/>
  <c r="AA240" i="6"/>
  <c r="AQ244" i="6"/>
  <c r="U244" i="6"/>
  <c r="X249" i="6"/>
  <c r="AI249" i="6"/>
  <c r="P259" i="6"/>
  <c r="AL259" i="6"/>
  <c r="AA259" i="6"/>
  <c r="AF262" i="6"/>
  <c r="AH269" i="6"/>
  <c r="U270" i="6"/>
  <c r="AQ270" i="6"/>
  <c r="AD272" i="6"/>
  <c r="S272" i="6"/>
  <c r="T275" i="6"/>
  <c r="AP275" i="6"/>
  <c r="Y276" i="6"/>
  <c r="N276" i="6"/>
  <c r="AJ276" i="6"/>
  <c r="AL280" i="6"/>
  <c r="AE284" i="6"/>
  <c r="P286" i="6"/>
  <c r="AL286" i="6"/>
  <c r="AA286" i="6"/>
  <c r="AJ289" i="6"/>
  <c r="Y289" i="6"/>
  <c r="Q291" i="6"/>
  <c r="AM291" i="6"/>
  <c r="AB291" i="6"/>
  <c r="Q296" i="6"/>
  <c r="AM296" i="6"/>
  <c r="Q300" i="6"/>
  <c r="AB300" i="6"/>
  <c r="AC301" i="6"/>
  <c r="R301" i="6"/>
  <c r="AN301" i="6"/>
  <c r="AO304" i="6"/>
  <c r="S304" i="6"/>
  <c r="X318" i="6"/>
  <c r="AT318" i="6"/>
  <c r="AI318" i="6"/>
  <c r="Q328" i="6"/>
  <c r="AB328" i="6"/>
  <c r="AM328" i="6"/>
  <c r="Z332" i="6"/>
  <c r="AK332" i="6"/>
  <c r="O332" i="6"/>
  <c r="AN333" i="6"/>
  <c r="AK341" i="6"/>
  <c r="Z341" i="6"/>
  <c r="AI349" i="6"/>
  <c r="V352" i="6"/>
  <c r="AG352" i="6"/>
  <c r="AD360" i="6"/>
  <c r="S360" i="6"/>
  <c r="O408" i="6"/>
  <c r="Z408" i="6"/>
  <c r="AJ418" i="6"/>
  <c r="N418" i="6"/>
  <c r="Y418" i="6"/>
  <c r="AA419" i="6"/>
  <c r="P419" i="6"/>
  <c r="AL419" i="6"/>
  <c r="AG430" i="6"/>
  <c r="AK441" i="6"/>
  <c r="O441" i="6"/>
  <c r="S189" i="6"/>
  <c r="X192" i="6"/>
  <c r="AT192" i="6"/>
  <c r="AP200" i="6"/>
  <c r="AQ205" i="6"/>
  <c r="U205" i="6"/>
  <c r="AF205" i="6"/>
  <c r="P209" i="6"/>
  <c r="AL209" i="6"/>
  <c r="W212" i="6"/>
  <c r="X214" i="6"/>
  <c r="W221" i="6"/>
  <c r="AB222" i="6"/>
  <c r="Q222" i="6"/>
  <c r="Z225" i="6"/>
  <c r="AK225" i="6"/>
  <c r="AT227" i="6"/>
  <c r="X227" i="6"/>
  <c r="T228" i="6"/>
  <c r="AH230" i="6"/>
  <c r="AJ232" i="6"/>
  <c r="Y232" i="6"/>
  <c r="AC233" i="6"/>
  <c r="R233" i="6"/>
  <c r="R236" i="6"/>
  <c r="AJ237" i="6"/>
  <c r="Y237" i="6"/>
  <c r="AC240" i="6"/>
  <c r="AG247" i="6"/>
  <c r="AD252" i="6"/>
  <c r="N258" i="6"/>
  <c r="Y258" i="6"/>
  <c r="AC259" i="6"/>
  <c r="AN259" i="6"/>
  <c r="AK267" i="6"/>
  <c r="Z267" i="6"/>
  <c r="AO269" i="6"/>
  <c r="AD269" i="6"/>
  <c r="W270" i="6"/>
  <c r="AS270" i="6"/>
  <c r="AG275" i="6"/>
  <c r="AR275" i="6"/>
  <c r="AA276" i="6"/>
  <c r="AL276" i="6"/>
  <c r="AJ279" i="6"/>
  <c r="N279" i="6"/>
  <c r="P285" i="6"/>
  <c r="AF286" i="6"/>
  <c r="AM292" i="6"/>
  <c r="V293" i="6"/>
  <c r="AG293" i="6"/>
  <c r="Z299" i="6"/>
  <c r="T301" i="6"/>
  <c r="AP301" i="6"/>
  <c r="AE301" i="6"/>
  <c r="P302" i="6"/>
  <c r="AN303" i="6"/>
  <c r="R303" i="6"/>
  <c r="N318" i="6"/>
  <c r="AJ318" i="6"/>
  <c r="Y318" i="6"/>
  <c r="T318" i="6"/>
  <c r="AK329" i="6"/>
  <c r="Z329" i="6"/>
  <c r="P331" i="6"/>
  <c r="AE332" i="6"/>
  <c r="N348" i="6"/>
  <c r="Y348" i="6"/>
  <c r="S348" i="6"/>
  <c r="AO351" i="6"/>
  <c r="S351" i="6"/>
  <c r="AD351" i="6"/>
  <c r="AA355" i="6"/>
  <c r="AL355" i="6"/>
  <c r="P355" i="6"/>
  <c r="AJ359" i="6"/>
  <c r="Y359" i="6"/>
  <c r="R359" i="6"/>
  <c r="AA361" i="6"/>
  <c r="AL361" i="6"/>
  <c r="P361" i="6"/>
  <c r="AS372" i="6"/>
  <c r="W372" i="6"/>
  <c r="AH372" i="6"/>
  <c r="AJ396" i="6"/>
  <c r="Y396" i="6"/>
  <c r="AM406" i="6"/>
  <c r="Q406" i="6"/>
  <c r="AB406" i="6"/>
  <c r="AK226" i="6"/>
  <c r="AR228" i="6"/>
  <c r="AP233" i="6"/>
  <c r="AH237" i="6"/>
  <c r="Y239" i="6"/>
  <c r="V248" i="6"/>
  <c r="S250" i="6"/>
  <c r="AO250" i="6"/>
  <c r="R255" i="6"/>
  <c r="R257" i="6"/>
  <c r="AN257" i="6"/>
  <c r="Y260" i="6"/>
  <c r="S266" i="6"/>
  <c r="AK269" i="6"/>
  <c r="AF272" i="6"/>
  <c r="AR288" i="6"/>
  <c r="AK295" i="6"/>
  <c r="V299" i="6"/>
  <c r="AM304" i="6"/>
  <c r="Q304" i="6"/>
  <c r="AD306" i="6"/>
  <c r="W325" i="6"/>
  <c r="AH325" i="6"/>
  <c r="AB327" i="6"/>
  <c r="AT340" i="6"/>
  <c r="N341" i="6"/>
  <c r="AU341" i="6" s="1"/>
  <c r="N342" i="6"/>
  <c r="Y342" i="6"/>
  <c r="N344" i="6"/>
  <c r="Y344" i="6"/>
  <c r="AJ344" i="6"/>
  <c r="S344" i="6"/>
  <c r="AL345" i="6"/>
  <c r="AA345" i="6"/>
  <c r="AI350" i="6"/>
  <c r="X350" i="6"/>
  <c r="AN356" i="6"/>
  <c r="X357" i="6"/>
  <c r="AI357" i="6"/>
  <c r="AP360" i="6"/>
  <c r="T360" i="6"/>
  <c r="AE360" i="6"/>
  <c r="AT360" i="6"/>
  <c r="AS369" i="6"/>
  <c r="AH369" i="6"/>
  <c r="W369" i="6"/>
  <c r="N370" i="6"/>
  <c r="Y370" i="6"/>
  <c r="AJ370" i="6"/>
  <c r="N385" i="6"/>
  <c r="AA389" i="6"/>
  <c r="AL389" i="6"/>
  <c r="AJ395" i="6"/>
  <c r="Y395" i="6"/>
  <c r="X434" i="6"/>
  <c r="AT434" i="6"/>
  <c r="AI434" i="6"/>
  <c r="AS446" i="6"/>
  <c r="AH446" i="6"/>
  <c r="W446" i="6"/>
  <c r="AB464" i="6"/>
  <c r="AM464" i="6"/>
  <c r="Q464" i="6"/>
  <c r="O502" i="6"/>
  <c r="Z502" i="6"/>
  <c r="AK502" i="6"/>
  <c r="T549" i="6"/>
  <c r="AE549" i="6"/>
  <c r="AP549" i="6"/>
  <c r="AJ558" i="6"/>
  <c r="Y558" i="6"/>
  <c r="N558" i="6"/>
  <c r="AL337" i="6"/>
  <c r="AA337" i="6"/>
  <c r="AF343" i="6"/>
  <c r="AQ343" i="6"/>
  <c r="U343" i="6"/>
  <c r="Z344" i="6"/>
  <c r="AK344" i="6"/>
  <c r="O344" i="6"/>
  <c r="U346" i="6"/>
  <c r="AQ346" i="6"/>
  <c r="AF346" i="6"/>
  <c r="AK347" i="6"/>
  <c r="Z347" i="6"/>
  <c r="N354" i="6"/>
  <c r="AJ354" i="6"/>
  <c r="N358" i="6"/>
  <c r="Y358" i="6"/>
  <c r="AJ361" i="6"/>
  <c r="Y361" i="6"/>
  <c r="AS365" i="6"/>
  <c r="AH365" i="6"/>
  <c r="W365" i="6"/>
  <c r="AS367" i="6"/>
  <c r="AH367" i="6"/>
  <c r="W367" i="6"/>
  <c r="N372" i="6"/>
  <c r="Y372" i="6"/>
  <c r="BF372" i="6" s="1"/>
  <c r="AS374" i="6"/>
  <c r="AH374" i="6"/>
  <c r="W374" i="6"/>
  <c r="O375" i="6"/>
  <c r="Z375" i="6"/>
  <c r="N378" i="6"/>
  <c r="Y378" i="6"/>
  <c r="AJ378" i="6"/>
  <c r="AM381" i="6"/>
  <c r="AB381" i="6"/>
  <c r="AO393" i="6"/>
  <c r="S393" i="6"/>
  <c r="AD393" i="6"/>
  <c r="AA405" i="6"/>
  <c r="AL405" i="6"/>
  <c r="W412" i="6"/>
  <c r="AS412" i="6"/>
  <c r="AQ422" i="6"/>
  <c r="AF422" i="6"/>
  <c r="AG431" i="6"/>
  <c r="AR431" i="6"/>
  <c r="V431" i="6"/>
  <c r="AN442" i="6"/>
  <c r="R442" i="6"/>
  <c r="AC442" i="6"/>
  <c r="AK461" i="6"/>
  <c r="O461" i="6"/>
  <c r="Z461" i="6"/>
  <c r="AQ489" i="6"/>
  <c r="U489" i="6"/>
  <c r="AF489" i="6"/>
  <c r="AC242" i="6"/>
  <c r="AF248" i="6"/>
  <c r="W274" i="6"/>
  <c r="AS274" i="6"/>
  <c r="P294" i="6"/>
  <c r="AL294" i="6"/>
  <c r="AF304" i="6"/>
  <c r="AQ304" i="6"/>
  <c r="N308" i="6"/>
  <c r="Y308" i="6"/>
  <c r="AG316" i="6"/>
  <c r="V316" i="6"/>
  <c r="AT322" i="6"/>
  <c r="X322" i="6"/>
  <c r="U324" i="6"/>
  <c r="AQ324" i="6"/>
  <c r="AK325" i="6"/>
  <c r="Z325" i="6"/>
  <c r="O325" i="6"/>
  <c r="AP338" i="6"/>
  <c r="T338" i="6"/>
  <c r="Z340" i="6"/>
  <c r="O340" i="6"/>
  <c r="AC347" i="6"/>
  <c r="AN347" i="6"/>
  <c r="R347" i="6"/>
  <c r="AP359" i="6"/>
  <c r="AM363" i="6"/>
  <c r="AB363" i="6"/>
  <c r="AJ365" i="6"/>
  <c r="Y365" i="6"/>
  <c r="X371" i="6"/>
  <c r="AI371" i="6"/>
  <c r="AJ377" i="6"/>
  <c r="BQ377" i="6" s="1"/>
  <c r="Y377" i="6"/>
  <c r="O380" i="6"/>
  <c r="AK380" i="6"/>
  <c r="Z380" i="6"/>
  <c r="Q383" i="6"/>
  <c r="AM383" i="6"/>
  <c r="AB383" i="6"/>
  <c r="W384" i="6"/>
  <c r="AH384" i="6"/>
  <c r="AS387" i="6"/>
  <c r="AH387" i="6"/>
  <c r="W387" i="6"/>
  <c r="AC395" i="6"/>
  <c r="R395" i="6"/>
  <c r="AM398" i="6"/>
  <c r="Q398" i="6"/>
  <c r="AE399" i="6"/>
  <c r="AP399" i="6"/>
  <c r="T399" i="6"/>
  <c r="Q401" i="6"/>
  <c r="AB401" i="6"/>
  <c r="X403" i="6"/>
  <c r="AI403" i="6"/>
  <c r="AR406" i="6"/>
  <c r="V406" i="6"/>
  <c r="AA416" i="6"/>
  <c r="P416" i="6"/>
  <c r="AL416" i="6"/>
  <c r="AS445" i="6"/>
  <c r="AH445" i="6"/>
  <c r="AA450" i="6"/>
  <c r="AL450" i="6"/>
  <c r="P450" i="6"/>
  <c r="S451" i="6"/>
  <c r="AO451" i="6"/>
  <c r="T564" i="6"/>
  <c r="AE564" i="6"/>
  <c r="X221" i="6"/>
  <c r="S227" i="6"/>
  <c r="AR234" i="6"/>
  <c r="AG239" i="6"/>
  <c r="AD242" i="6"/>
  <c r="AM247" i="6"/>
  <c r="AC250" i="6"/>
  <c r="AD255" i="6"/>
  <c r="AF256" i="6"/>
  <c r="V269" i="6"/>
  <c r="P271" i="6"/>
  <c r="Q281" i="6"/>
  <c r="AM281" i="6"/>
  <c r="AJ283" i="6"/>
  <c r="Y283" i="6"/>
  <c r="AH286" i="6"/>
  <c r="AL291" i="6"/>
  <c r="Q294" i="6"/>
  <c r="AM294" i="6"/>
  <c r="AH296" i="6"/>
  <c r="AO299" i="6"/>
  <c r="S299" i="6"/>
  <c r="AJ313" i="6"/>
  <c r="N313" i="6"/>
  <c r="Y313" i="6"/>
  <c r="AH316" i="6"/>
  <c r="W316" i="6"/>
  <c r="P321" i="6"/>
  <c r="AR331" i="6"/>
  <c r="AG331" i="6"/>
  <c r="V331" i="6"/>
  <c r="Z339" i="6"/>
  <c r="O339" i="6"/>
  <c r="W339" i="6"/>
  <c r="X343" i="6"/>
  <c r="AJ349" i="6"/>
  <c r="Y349" i="6"/>
  <c r="AS356" i="6"/>
  <c r="AH356" i="6"/>
  <c r="AM357" i="6"/>
  <c r="Q357" i="6"/>
  <c r="AB357" i="6"/>
  <c r="AN363" i="6"/>
  <c r="AC363" i="6"/>
  <c r="AJ372" i="6"/>
  <c r="AS373" i="6"/>
  <c r="AH373" i="6"/>
  <c r="W373" i="6"/>
  <c r="AO375" i="6"/>
  <c r="AD375" i="6"/>
  <c r="AC383" i="6"/>
  <c r="R383" i="6"/>
  <c r="AN383" i="6"/>
  <c r="AM388" i="6"/>
  <c r="AB388" i="6"/>
  <c r="Q388" i="6"/>
  <c r="U389" i="6"/>
  <c r="AQ389" i="6"/>
  <c r="AB398" i="6"/>
  <c r="AB436" i="6"/>
  <c r="AM436" i="6"/>
  <c r="Q436" i="6"/>
  <c r="AN437" i="6"/>
  <c r="R437" i="6"/>
  <c r="AC437" i="6"/>
  <c r="AI438" i="6"/>
  <c r="AT438" i="6"/>
  <c r="X438" i="6"/>
  <c r="V457" i="6"/>
  <c r="AR457" i="6"/>
  <c r="AG457" i="6"/>
  <c r="AK520" i="6"/>
  <c r="Z520" i="6"/>
  <c r="O520" i="6"/>
  <c r="U526" i="6"/>
  <c r="AF526" i="6"/>
  <c r="AD558" i="6"/>
  <c r="S558" i="6"/>
  <c r="AO615" i="6"/>
  <c r="S615" i="6"/>
  <c r="AD615" i="6"/>
  <c r="AI616" i="6"/>
  <c r="AT616" i="6"/>
  <c r="X616" i="6"/>
  <c r="O202" i="6"/>
  <c r="AJ218" i="6"/>
  <c r="AE220" i="6"/>
  <c r="AE224" i="6"/>
  <c r="AI231" i="6"/>
  <c r="N235" i="6"/>
  <c r="AK235" i="6"/>
  <c r="U238" i="6"/>
  <c r="AD241" i="6"/>
  <c r="AN244" i="6"/>
  <c r="AQ247" i="6"/>
  <c r="AT252" i="6"/>
  <c r="AD257" i="6"/>
  <c r="AJ260" i="6"/>
  <c r="AS262" i="6"/>
  <c r="O264" i="6"/>
  <c r="U266" i="6"/>
  <c r="AF266" i="6"/>
  <c r="Y268" i="6"/>
  <c r="O270" i="6"/>
  <c r="AJ271" i="6"/>
  <c r="N271" i="6"/>
  <c r="T271" i="6"/>
  <c r="AJ273" i="6"/>
  <c r="Y273" i="6"/>
  <c r="P273" i="6"/>
  <c r="AT273" i="6"/>
  <c r="N274" i="6"/>
  <c r="AR277" i="6"/>
  <c r="V277" i="6"/>
  <c r="AE280" i="6"/>
  <c r="AC281" i="6"/>
  <c r="R281" i="6"/>
  <c r="AA281" i="6"/>
  <c r="AI286" i="6"/>
  <c r="X286" i="6"/>
  <c r="AJ286" i="6"/>
  <c r="AE289" i="6"/>
  <c r="AJ291" i="6"/>
  <c r="Y291" i="6"/>
  <c r="O291" i="6"/>
  <c r="AE293" i="6"/>
  <c r="AA294" i="6"/>
  <c r="AS295" i="6"/>
  <c r="N296" i="6"/>
  <c r="AM297" i="6"/>
  <c r="AF299" i="6"/>
  <c r="AQ301" i="6"/>
  <c r="AO309" i="6"/>
  <c r="AP311" i="6"/>
  <c r="AH312" i="6"/>
  <c r="AS312" i="6"/>
  <c r="O313" i="6"/>
  <c r="Z313" i="6"/>
  <c r="X316" i="6"/>
  <c r="AT316" i="6"/>
  <c r="AG320" i="6"/>
  <c r="AR320" i="6"/>
  <c r="AJ321" i="6"/>
  <c r="N321" i="6"/>
  <c r="Y321" i="6"/>
  <c r="AM325" i="6"/>
  <c r="Q325" i="6"/>
  <c r="AS327" i="6"/>
  <c r="W327" i="6"/>
  <c r="U333" i="6"/>
  <c r="AD336" i="6"/>
  <c r="AF337" i="6"/>
  <c r="AQ337" i="6"/>
  <c r="AA339" i="6"/>
  <c r="AL339" i="6"/>
  <c r="P339" i="6"/>
  <c r="Q340" i="6"/>
  <c r="AB340" i="6"/>
  <c r="AD341" i="6"/>
  <c r="AO341" i="6"/>
  <c r="AP342" i="6"/>
  <c r="AE342" i="6"/>
  <c r="AA343" i="6"/>
  <c r="AR345" i="6"/>
  <c r="AG345" i="6"/>
  <c r="AK349" i="6"/>
  <c r="Z349" i="6"/>
  <c r="AD358" i="6"/>
  <c r="AO358" i="6"/>
  <c r="S358" i="6"/>
  <c r="AJ371" i="6"/>
  <c r="BQ371" i="6" s="1"/>
  <c r="Y371" i="6"/>
  <c r="BF371" i="6" s="1"/>
  <c r="AC374" i="6"/>
  <c r="AB380" i="6"/>
  <c r="Q380" i="6"/>
  <c r="R388" i="6"/>
  <c r="AC388" i="6"/>
  <c r="Q391" i="6"/>
  <c r="AM391" i="6"/>
  <c r="AK397" i="6"/>
  <c r="Z397" i="6"/>
  <c r="AM404" i="6"/>
  <c r="AB404" i="6"/>
  <c r="Q404" i="6"/>
  <c r="U405" i="6"/>
  <c r="AQ405" i="6"/>
  <c r="AH412" i="6"/>
  <c r="AS413" i="6"/>
  <c r="W413" i="6"/>
  <c r="AH413" i="6"/>
  <c r="AD414" i="6"/>
  <c r="AO414" i="6"/>
  <c r="AK431" i="6"/>
  <c r="O431" i="6"/>
  <c r="Z431" i="6"/>
  <c r="AC436" i="6"/>
  <c r="AN436" i="6"/>
  <c r="R436" i="6"/>
  <c r="AF466" i="6"/>
  <c r="AQ466" i="6"/>
  <c r="AD469" i="6"/>
  <c r="AO469" i="6"/>
  <c r="AM487" i="6"/>
  <c r="Q487" i="6"/>
  <c r="AB487" i="6"/>
  <c r="AP517" i="6"/>
  <c r="T517" i="6"/>
  <c r="AE517" i="6"/>
  <c r="AA518" i="6"/>
  <c r="AL518" i="6"/>
  <c r="P518" i="6"/>
  <c r="Z534" i="6"/>
  <c r="AK534" i="6"/>
  <c r="O534" i="6"/>
  <c r="AD606" i="6"/>
  <c r="S606" i="6"/>
  <c r="AO606" i="6"/>
  <c r="AL199" i="6"/>
  <c r="AC204" i="6"/>
  <c r="AI206" i="6"/>
  <c r="O222" i="6"/>
  <c r="X229" i="6"/>
  <c r="AE241" i="6"/>
  <c r="AD243" i="6"/>
  <c r="N245" i="6"/>
  <c r="AN245" i="6"/>
  <c r="U247" i="6"/>
  <c r="AG261" i="6"/>
  <c r="AS264" i="6"/>
  <c r="T267" i="6"/>
  <c r="AP267" i="6"/>
  <c r="AE267" i="6"/>
  <c r="AA268" i="6"/>
  <c r="S275" i="6"/>
  <c r="AE278" i="6"/>
  <c r="AF280" i="6"/>
  <c r="AE281" i="6"/>
  <c r="Q282" i="6"/>
  <c r="AB282" i="6"/>
  <c r="AS285" i="6"/>
  <c r="N286" i="6"/>
  <c r="AL287" i="6"/>
  <c r="AF289" i="6"/>
  <c r="AB294" i="6"/>
  <c r="AK298" i="6"/>
  <c r="AM302" i="6"/>
  <c r="AP303" i="6"/>
  <c r="O305" i="6"/>
  <c r="R309" i="6"/>
  <c r="AN309" i="6"/>
  <c r="AC309" i="6"/>
  <c r="AL313" i="6"/>
  <c r="AA313" i="6"/>
  <c r="O321" i="6"/>
  <c r="Z321" i="6"/>
  <c r="AI327" i="6"/>
  <c r="AT327" i="6"/>
  <c r="X327" i="6"/>
  <c r="AD335" i="6"/>
  <c r="S335" i="6"/>
  <c r="W338" i="6"/>
  <c r="AS338" i="6"/>
  <c r="AB339" i="6"/>
  <c r="AC340" i="6"/>
  <c r="R340" i="6"/>
  <c r="AF344" i="6"/>
  <c r="U344" i="6"/>
  <c r="Y346" i="6"/>
  <c r="AN350" i="6"/>
  <c r="AH351" i="6"/>
  <c r="W351" i="6"/>
  <c r="AS351" i="6"/>
  <c r="AM353" i="6"/>
  <c r="Q353" i="6"/>
  <c r="AQ355" i="6"/>
  <c r="W356" i="6"/>
  <c r="AO357" i="6"/>
  <c r="AD357" i="6"/>
  <c r="AJ358" i="6"/>
  <c r="T361" i="6"/>
  <c r="AP361" i="6"/>
  <c r="N376" i="6"/>
  <c r="AU376" i="6" s="1"/>
  <c r="AJ376" i="6"/>
  <c r="Y376" i="6"/>
  <c r="AH379" i="6"/>
  <c r="W379" i="6"/>
  <c r="AC391" i="6"/>
  <c r="R391" i="6"/>
  <c r="AN391" i="6"/>
  <c r="AN395" i="6"/>
  <c r="AP398" i="6"/>
  <c r="AE398" i="6"/>
  <c r="T398" i="6"/>
  <c r="AJ429" i="6"/>
  <c r="N429" i="6"/>
  <c r="AE432" i="6"/>
  <c r="AP432" i="6"/>
  <c r="AA443" i="6"/>
  <c r="P443" i="6"/>
  <c r="AL443" i="6"/>
  <c r="AE448" i="6"/>
  <c r="AP448" i="6"/>
  <c r="T448" i="6"/>
  <c r="AB477" i="6"/>
  <c r="AM477" i="6"/>
  <c r="Q477" i="6"/>
  <c r="U490" i="6"/>
  <c r="AF490" i="6"/>
  <c r="P532" i="6"/>
  <c r="AA532" i="6"/>
  <c r="AE612" i="6"/>
  <c r="AP612" i="6"/>
  <c r="T612" i="6"/>
  <c r="AE246" i="6"/>
  <c r="AQ265" i="6"/>
  <c r="U267" i="6"/>
  <c r="AQ267" i="6"/>
  <c r="AF267" i="6"/>
  <c r="AK275" i="6"/>
  <c r="O275" i="6"/>
  <c r="X303" i="6"/>
  <c r="AT303" i="6"/>
  <c r="N310" i="6"/>
  <c r="AJ310" i="6"/>
  <c r="Y310" i="6"/>
  <c r="X311" i="6"/>
  <c r="AI315" i="6"/>
  <c r="X315" i="6"/>
  <c r="Q317" i="6"/>
  <c r="AM317" i="6"/>
  <c r="AB317" i="6"/>
  <c r="AT320" i="6"/>
  <c r="AI320" i="6"/>
  <c r="T323" i="6"/>
  <c r="AP323" i="6"/>
  <c r="V330" i="6"/>
  <c r="AR330" i="6"/>
  <c r="X334" i="6"/>
  <c r="T336" i="6"/>
  <c r="AP336" i="6"/>
  <c r="AE336" i="6"/>
  <c r="AH337" i="6"/>
  <c r="AS337" i="6"/>
  <c r="W337" i="6"/>
  <c r="AK340" i="6"/>
  <c r="AJ341" i="6"/>
  <c r="V344" i="6"/>
  <c r="AR344" i="6"/>
  <c r="AO344" i="6"/>
  <c r="AA346" i="6"/>
  <c r="X351" i="6"/>
  <c r="AT351" i="6"/>
  <c r="Z352" i="6"/>
  <c r="O352" i="6"/>
  <c r="AK352" i="6"/>
  <c r="AN353" i="6"/>
  <c r="R353" i="6"/>
  <c r="AR355" i="6"/>
  <c r="V355" i="6"/>
  <c r="R365" i="6"/>
  <c r="AC365" i="6"/>
  <c r="AS368" i="6"/>
  <c r="W368" i="6"/>
  <c r="O384" i="6"/>
  <c r="AK384" i="6"/>
  <c r="Z384" i="6"/>
  <c r="AM390" i="6"/>
  <c r="Q390" i="6"/>
  <c r="AI396" i="6"/>
  <c r="X396" i="6"/>
  <c r="AP407" i="6"/>
  <c r="AE407" i="6"/>
  <c r="O426" i="6"/>
  <c r="Z426" i="6"/>
  <c r="W428" i="6"/>
  <c r="AS428" i="6"/>
  <c r="AH428" i="6"/>
  <c r="AI459" i="6"/>
  <c r="X459" i="6"/>
  <c r="AT459" i="6"/>
  <c r="AD478" i="6"/>
  <c r="S478" i="6"/>
  <c r="AP483" i="6"/>
  <c r="AE483" i="6"/>
  <c r="T483" i="6"/>
  <c r="AJ514" i="6"/>
  <c r="Y514" i="6"/>
  <c r="N514" i="6"/>
  <c r="T516" i="6"/>
  <c r="AP516" i="6"/>
  <c r="AE516" i="6"/>
  <c r="AB573" i="6"/>
  <c r="Q573" i="6"/>
  <c r="T314" i="6"/>
  <c r="AP322" i="6"/>
  <c r="Y334" i="6"/>
  <c r="V341" i="6"/>
  <c r="AR342" i="6"/>
  <c r="AO343" i="6"/>
  <c r="W354" i="6"/>
  <c r="AE356" i="6"/>
  <c r="AK359" i="6"/>
  <c r="W361" i="6"/>
  <c r="W364" i="6"/>
  <c r="AP365" i="6"/>
  <c r="Q366" i="6"/>
  <c r="T370" i="6"/>
  <c r="S372" i="6"/>
  <c r="AA375" i="6"/>
  <c r="P375" i="6"/>
  <c r="W375" i="6"/>
  <c r="AP390" i="6"/>
  <c r="T390" i="6"/>
  <c r="O396" i="6"/>
  <c r="Z396" i="6"/>
  <c r="V400" i="6"/>
  <c r="AM408" i="6"/>
  <c r="AB408" i="6"/>
  <c r="AA411" i="6"/>
  <c r="AL411" i="6"/>
  <c r="P411" i="6"/>
  <c r="V422" i="6"/>
  <c r="AR422" i="6"/>
  <c r="P423" i="6"/>
  <c r="AL423" i="6"/>
  <c r="AA433" i="6"/>
  <c r="P433" i="6"/>
  <c r="AH433" i="6"/>
  <c r="AB452" i="6"/>
  <c r="AM452" i="6"/>
  <c r="Q452" i="6"/>
  <c r="R466" i="6"/>
  <c r="AN466" i="6"/>
  <c r="AC466" i="6"/>
  <c r="O479" i="6"/>
  <c r="AK479" i="6"/>
  <c r="Z479" i="6"/>
  <c r="V481" i="6"/>
  <c r="AG481" i="6"/>
  <c r="AS499" i="6"/>
  <c r="AH499" i="6"/>
  <c r="O512" i="6"/>
  <c r="AK512" i="6"/>
  <c r="Z512" i="6"/>
  <c r="U522" i="6"/>
  <c r="AD528" i="6"/>
  <c r="AO528" i="6"/>
  <c r="S528" i="6"/>
  <c r="AJ537" i="6"/>
  <c r="BQ537" i="6" s="1"/>
  <c r="Y537" i="6"/>
  <c r="BF537" i="6" s="1"/>
  <c r="N537" i="6"/>
  <c r="AB564" i="6"/>
  <c r="AM564" i="6"/>
  <c r="AB567" i="6"/>
  <c r="AM567" i="6"/>
  <c r="Q567" i="6"/>
  <c r="AH268" i="6"/>
  <c r="AD279" i="6"/>
  <c r="AD285" i="6"/>
  <c r="AF297" i="6"/>
  <c r="AG306" i="6"/>
  <c r="Z309" i="6"/>
  <c r="AO323" i="6"/>
  <c r="AG326" i="6"/>
  <c r="AO328" i="6"/>
  <c r="AH329" i="6"/>
  <c r="V335" i="6"/>
  <c r="S338" i="6"/>
  <c r="AT338" i="6"/>
  <c r="AJ339" i="6"/>
  <c r="S343" i="6"/>
  <c r="AD345" i="6"/>
  <c r="V351" i="6"/>
  <c r="AG353" i="6"/>
  <c r="AF356" i="6"/>
  <c r="T358" i="6"/>
  <c r="AL359" i="6"/>
  <c r="AE362" i="6"/>
  <c r="X364" i="6"/>
  <c r="S366" i="6"/>
  <c r="S367" i="6"/>
  <c r="Q368" i="6"/>
  <c r="V372" i="6"/>
  <c r="W377" i="6"/>
  <c r="T378" i="6"/>
  <c r="AE382" i="6"/>
  <c r="T385" i="6"/>
  <c r="T386" i="6"/>
  <c r="P387" i="6"/>
  <c r="AL387" i="6"/>
  <c r="AG390" i="6"/>
  <c r="W392" i="6"/>
  <c r="AS392" i="6"/>
  <c r="Q394" i="6"/>
  <c r="AA395" i="6"/>
  <c r="AL395" i="6"/>
  <c r="P413" i="6"/>
  <c r="AL413" i="6"/>
  <c r="AR414" i="6"/>
  <c r="V414" i="6"/>
  <c r="AS416" i="6"/>
  <c r="AJ425" i="6"/>
  <c r="Y425" i="6"/>
  <c r="BF425" i="6" s="1"/>
  <c r="N425" i="6"/>
  <c r="AP431" i="6"/>
  <c r="AE431" i="6"/>
  <c r="V434" i="6"/>
  <c r="AR434" i="6"/>
  <c r="AQ445" i="6"/>
  <c r="AF445" i="6"/>
  <c r="AN447" i="6"/>
  <c r="R447" i="6"/>
  <c r="U468" i="6"/>
  <c r="AQ468" i="6"/>
  <c r="AH470" i="6"/>
  <c r="AS470" i="6"/>
  <c r="W470" i="6"/>
  <c r="AP475" i="6"/>
  <c r="T475" i="6"/>
  <c r="AE475" i="6"/>
  <c r="AG485" i="6"/>
  <c r="AR485" i="6"/>
  <c r="V485" i="6"/>
  <c r="AJ489" i="6"/>
  <c r="Y489" i="6"/>
  <c r="N489" i="6"/>
  <c r="Z494" i="6"/>
  <c r="O494" i="6"/>
  <c r="AP495" i="6"/>
  <c r="AE495" i="6"/>
  <c r="AM500" i="6"/>
  <c r="AB500" i="6"/>
  <c r="AL525" i="6"/>
  <c r="AA525" i="6"/>
  <c r="P525" i="6"/>
  <c r="W549" i="6"/>
  <c r="AS549" i="6"/>
  <c r="AH549" i="6"/>
  <c r="W559" i="6"/>
  <c r="AS559" i="6"/>
  <c r="AH559" i="6"/>
  <c r="AD561" i="6"/>
  <c r="AN564" i="6"/>
  <c r="R564" i="6"/>
  <c r="AR573" i="6"/>
  <c r="V573" i="6"/>
  <c r="AP611" i="6"/>
  <c r="T611" i="6"/>
  <c r="AH272" i="6"/>
  <c r="AH278" i="6"/>
  <c r="AH284" i="6"/>
  <c r="AF295" i="6"/>
  <c r="AK296" i="6"/>
  <c r="AB308" i="6"/>
  <c r="AB310" i="6"/>
  <c r="S323" i="6"/>
  <c r="AJ326" i="6"/>
  <c r="R328" i="6"/>
  <c r="AJ330" i="6"/>
  <c r="W331" i="6"/>
  <c r="AD334" i="6"/>
  <c r="W335" i="6"/>
  <c r="AN335" i="6"/>
  <c r="AG336" i="6"/>
  <c r="V358" i="6"/>
  <c r="AQ358" i="6"/>
  <c r="AF360" i="6"/>
  <c r="AI362" i="6"/>
  <c r="T366" i="6"/>
  <c r="T368" i="6"/>
  <c r="R375" i="6"/>
  <c r="AN375" i="6"/>
  <c r="AM379" i="6"/>
  <c r="Q379" i="6"/>
  <c r="AB379" i="6"/>
  <c r="AE380" i="6"/>
  <c r="AQ382" i="6"/>
  <c r="U382" i="6"/>
  <c r="Q385" i="6"/>
  <c r="AB385" i="6"/>
  <c r="Q387" i="6"/>
  <c r="AM387" i="6"/>
  <c r="U388" i="6"/>
  <c r="AF388" i="6"/>
  <c r="AJ388" i="6"/>
  <c r="AJ399" i="6"/>
  <c r="Y399" i="6"/>
  <c r="BF399" i="6" s="1"/>
  <c r="N399" i="6"/>
  <c r="R400" i="6"/>
  <c r="AN400" i="6"/>
  <c r="AE401" i="6"/>
  <c r="AP401" i="6"/>
  <c r="AQ406" i="6"/>
  <c r="AF406" i="6"/>
  <c r="AP409" i="6"/>
  <c r="AE409" i="6"/>
  <c r="T409" i="6"/>
  <c r="AH411" i="6"/>
  <c r="AA428" i="6"/>
  <c r="AL428" i="6"/>
  <c r="P428" i="6"/>
  <c r="AH442" i="6"/>
  <c r="AS442" i="6"/>
  <c r="W442" i="6"/>
  <c r="AD449" i="6"/>
  <c r="AT451" i="6"/>
  <c r="AI451" i="6"/>
  <c r="W453" i="6"/>
  <c r="AS453" i="6"/>
  <c r="AH453" i="6"/>
  <c r="X472" i="6"/>
  <c r="AT472" i="6"/>
  <c r="AI472" i="6"/>
  <c r="AM476" i="6"/>
  <c r="AB476" i="6"/>
  <c r="Q476" i="6"/>
  <c r="X481" i="6"/>
  <c r="AT481" i="6"/>
  <c r="AS484" i="6"/>
  <c r="W484" i="6"/>
  <c r="Z486" i="6"/>
  <c r="O486" i="6"/>
  <c r="T490" i="6"/>
  <c r="AE490" i="6"/>
  <c r="U492" i="6"/>
  <c r="AF492" i="6"/>
  <c r="AQ492" i="6"/>
  <c r="T510" i="6"/>
  <c r="AE510" i="6"/>
  <c r="AT511" i="6"/>
  <c r="X511" i="6"/>
  <c r="AI511" i="6"/>
  <c r="AF523" i="6"/>
  <c r="U523" i="6"/>
  <c r="AQ523" i="6"/>
  <c r="AJ547" i="6"/>
  <c r="Y547" i="6"/>
  <c r="AI552" i="6"/>
  <c r="X552" i="6"/>
  <c r="AT552" i="6"/>
  <c r="AI619" i="6"/>
  <c r="AT619" i="6"/>
  <c r="X619" i="6"/>
  <c r="N620" i="6"/>
  <c r="Y620" i="6"/>
  <c r="AE622" i="6"/>
  <c r="AP622" i="6"/>
  <c r="T622" i="6"/>
  <c r="R629" i="6"/>
  <c r="AN629" i="6"/>
  <c r="AC629" i="6"/>
  <c r="AD374" i="6"/>
  <c r="S374" i="6"/>
  <c r="T377" i="6"/>
  <c r="AE377" i="6"/>
  <c r="AJ393" i="6"/>
  <c r="N393" i="6"/>
  <c r="AA394" i="6"/>
  <c r="P394" i="6"/>
  <c r="AL394" i="6"/>
  <c r="Y402" i="6"/>
  <c r="AJ402" i="6"/>
  <c r="Q403" i="6"/>
  <c r="AM403" i="6"/>
  <c r="R404" i="6"/>
  <c r="AC404" i="6"/>
  <c r="AN404" i="6"/>
  <c r="AA417" i="6"/>
  <c r="AL417" i="6"/>
  <c r="AP423" i="6"/>
  <c r="T423" i="6"/>
  <c r="AE423" i="6"/>
  <c r="AR426" i="6"/>
  <c r="V426" i="6"/>
  <c r="AL446" i="6"/>
  <c r="P446" i="6"/>
  <c r="AA446" i="6"/>
  <c r="Y462" i="6"/>
  <c r="AJ462" i="6"/>
  <c r="X464" i="6"/>
  <c r="AI464" i="6"/>
  <c r="AT464" i="6"/>
  <c r="AK499" i="6"/>
  <c r="Z499" i="6"/>
  <c r="O499" i="6"/>
  <c r="W503" i="6"/>
  <c r="AS503" i="6"/>
  <c r="AH503" i="6"/>
  <c r="N511" i="6"/>
  <c r="Y511" i="6"/>
  <c r="BF511" i="6" s="1"/>
  <c r="AJ511" i="6"/>
  <c r="AP522" i="6"/>
  <c r="T522" i="6"/>
  <c r="AE522" i="6"/>
  <c r="O529" i="6"/>
  <c r="Z529" i="6"/>
  <c r="AK529" i="6"/>
  <c r="AB532" i="6"/>
  <c r="AM532" i="6"/>
  <c r="Q532" i="6"/>
  <c r="W533" i="6"/>
  <c r="AH533" i="6"/>
  <c r="Y544" i="6"/>
  <c r="AJ544" i="6"/>
  <c r="AF574" i="6"/>
  <c r="AQ574" i="6"/>
  <c r="AN575" i="6"/>
  <c r="R575" i="6"/>
  <c r="AA662" i="6"/>
  <c r="P662" i="6"/>
  <c r="AL662" i="6"/>
  <c r="AS691" i="6"/>
  <c r="W691" i="6"/>
  <c r="AH691" i="6"/>
  <c r="AI701" i="6"/>
  <c r="AT701" i="6"/>
  <c r="X701" i="6"/>
  <c r="AJ360" i="6"/>
  <c r="AF364" i="6"/>
  <c r="AB366" i="6"/>
  <c r="AE371" i="6"/>
  <c r="AP372" i="6"/>
  <c r="T372" i="6"/>
  <c r="AE375" i="6"/>
  <c r="T379" i="6"/>
  <c r="AP379" i="6"/>
  <c r="AS380" i="6"/>
  <c r="AH380" i="6"/>
  <c r="AI382" i="6"/>
  <c r="X382" i="6"/>
  <c r="AM384" i="6"/>
  <c r="Q384" i="6"/>
  <c r="AB384" i="6"/>
  <c r="AE386" i="6"/>
  <c r="AS389" i="6"/>
  <c r="W389" i="6"/>
  <c r="AR389" i="6"/>
  <c r="AJ391" i="6"/>
  <c r="N391" i="6"/>
  <c r="AB394" i="6"/>
  <c r="AB407" i="6"/>
  <c r="AM407" i="6"/>
  <c r="Q407" i="6"/>
  <c r="AR408" i="6"/>
  <c r="AS409" i="6"/>
  <c r="W409" i="6"/>
  <c r="AP413" i="6"/>
  <c r="AE413" i="6"/>
  <c r="T413" i="6"/>
  <c r="AS419" i="6"/>
  <c r="W419" i="6"/>
  <c r="AH419" i="6"/>
  <c r="U423" i="6"/>
  <c r="AQ423" i="6"/>
  <c r="W429" i="6"/>
  <c r="AS429" i="6"/>
  <c r="Q430" i="6"/>
  <c r="AB430" i="6"/>
  <c r="AC443" i="6"/>
  <c r="AN443" i="6"/>
  <c r="AE449" i="6"/>
  <c r="AP449" i="6"/>
  <c r="AO449" i="6"/>
  <c r="AB454" i="6"/>
  <c r="Q454" i="6"/>
  <c r="AM454" i="6"/>
  <c r="AQ469" i="6"/>
  <c r="AF469" i="6"/>
  <c r="U469" i="6"/>
  <c r="AT475" i="6"/>
  <c r="AI475" i="6"/>
  <c r="AB493" i="6"/>
  <c r="AM493" i="6"/>
  <c r="Q509" i="6"/>
  <c r="AM509" i="6"/>
  <c r="AB509" i="6"/>
  <c r="AI520" i="6"/>
  <c r="X520" i="6"/>
  <c r="AT520" i="6"/>
  <c r="AE553" i="6"/>
  <c r="T553" i="6"/>
  <c r="AP553" i="6"/>
  <c r="AQ554" i="6"/>
  <c r="U554" i="6"/>
  <c r="AF554" i="6"/>
  <c r="AO569" i="6"/>
  <c r="AD569" i="6"/>
  <c r="S569" i="6"/>
  <c r="AN307" i="6"/>
  <c r="AB324" i="6"/>
  <c r="T326" i="6"/>
  <c r="N327" i="6"/>
  <c r="V333" i="6"/>
  <c r="AJ334" i="6"/>
  <c r="AI363" i="6"/>
  <c r="AH364" i="6"/>
  <c r="AE365" i="6"/>
  <c r="AC366" i="6"/>
  <c r="AE367" i="6"/>
  <c r="AB368" i="6"/>
  <c r="AE372" i="6"/>
  <c r="AN377" i="6"/>
  <c r="AR380" i="6"/>
  <c r="T383" i="6"/>
  <c r="R384" i="6"/>
  <c r="AN384" i="6"/>
  <c r="R394" i="6"/>
  <c r="AN394" i="6"/>
  <c r="AC394" i="6"/>
  <c r="AJ412" i="6"/>
  <c r="Y412" i="6"/>
  <c r="N412" i="6"/>
  <c r="AP415" i="6"/>
  <c r="AE415" i="6"/>
  <c r="AG422" i="6"/>
  <c r="AB424" i="6"/>
  <c r="AM424" i="6"/>
  <c r="Q424" i="6"/>
  <c r="AM430" i="6"/>
  <c r="AB432" i="6"/>
  <c r="Q432" i="6"/>
  <c r="AG434" i="6"/>
  <c r="X441" i="6"/>
  <c r="AI441" i="6"/>
  <c r="AD448" i="6"/>
  <c r="AL451" i="6"/>
  <c r="P451" i="6"/>
  <c r="AK459" i="6"/>
  <c r="Z459" i="6"/>
  <c r="AA462" i="6"/>
  <c r="AL462" i="6"/>
  <c r="AN465" i="6"/>
  <c r="R465" i="6"/>
  <c r="AC465" i="6"/>
  <c r="Q467" i="6"/>
  <c r="AM467" i="6"/>
  <c r="AB467" i="6"/>
  <c r="AJ468" i="6"/>
  <c r="N468" i="6"/>
  <c r="AU468" i="6" s="1"/>
  <c r="P470" i="6"/>
  <c r="AA470" i="6"/>
  <c r="U471" i="6"/>
  <c r="AF471" i="6"/>
  <c r="X475" i="6"/>
  <c r="U482" i="6"/>
  <c r="AQ482" i="6"/>
  <c r="AF482" i="6"/>
  <c r="T495" i="6"/>
  <c r="AF504" i="6"/>
  <c r="U504" i="6"/>
  <c r="AQ504" i="6"/>
  <c r="AK513" i="6"/>
  <c r="Z513" i="6"/>
  <c r="O513" i="6"/>
  <c r="AJ518" i="6"/>
  <c r="Y518" i="6"/>
  <c r="AA541" i="6"/>
  <c r="AL541" i="6"/>
  <c r="P541" i="6"/>
  <c r="N568" i="6"/>
  <c r="AJ568" i="6"/>
  <c r="AN589" i="6"/>
  <c r="R589" i="6"/>
  <c r="AC589" i="6"/>
  <c r="AG624" i="6"/>
  <c r="V624" i="6"/>
  <c r="AK626" i="6"/>
  <c r="O626" i="6"/>
  <c r="Z626" i="6"/>
  <c r="AJ327" i="6"/>
  <c r="BQ327" i="6" s="1"/>
  <c r="AD338" i="6"/>
  <c r="AG341" i="6"/>
  <c r="AM349" i="6"/>
  <c r="T356" i="6"/>
  <c r="AE358" i="6"/>
  <c r="AQ360" i="6"/>
  <c r="AE366" i="6"/>
  <c r="AE368" i="6"/>
  <c r="AS371" i="6"/>
  <c r="W371" i="6"/>
  <c r="AF372" i="6"/>
  <c r="AG378" i="6"/>
  <c r="V378" i="6"/>
  <c r="AO379" i="6"/>
  <c r="AP385" i="6"/>
  <c r="AR386" i="6"/>
  <c r="V386" i="6"/>
  <c r="AM392" i="6"/>
  <c r="AB392" i="6"/>
  <c r="AM399" i="6"/>
  <c r="AS400" i="6"/>
  <c r="AD410" i="6"/>
  <c r="AO410" i="6"/>
  <c r="AH418" i="6"/>
  <c r="AS418" i="6"/>
  <c r="W418" i="6"/>
  <c r="AS421" i="6"/>
  <c r="W421" i="6"/>
  <c r="AM422" i="6"/>
  <c r="Q422" i="6"/>
  <c r="AB422" i="6"/>
  <c r="AS423" i="6"/>
  <c r="AH423" i="6"/>
  <c r="W423" i="6"/>
  <c r="AG435" i="6"/>
  <c r="AR435" i="6"/>
  <c r="V435" i="6"/>
  <c r="AC440" i="6"/>
  <c r="R440" i="6"/>
  <c r="AN440" i="6"/>
  <c r="V444" i="6"/>
  <c r="AR444" i="6"/>
  <c r="AG444" i="6"/>
  <c r="AI452" i="6"/>
  <c r="AT452" i="6"/>
  <c r="AG479" i="6"/>
  <c r="AR479" i="6"/>
  <c r="AJ492" i="6"/>
  <c r="BQ492" i="6" s="1"/>
  <c r="Y492" i="6"/>
  <c r="Z498" i="6"/>
  <c r="O498" i="6"/>
  <c r="AK498" i="6"/>
  <c r="AT574" i="6"/>
  <c r="X574" i="6"/>
  <c r="AI574" i="6"/>
  <c r="W607" i="6"/>
  <c r="AS607" i="6"/>
  <c r="AH607" i="6"/>
  <c r="AS624" i="6"/>
  <c r="W624" i="6"/>
  <c r="AC672" i="6"/>
  <c r="AN672" i="6"/>
  <c r="R672" i="6"/>
  <c r="AH399" i="6"/>
  <c r="Z400" i="6"/>
  <c r="AE402" i="6"/>
  <c r="W403" i="6"/>
  <c r="U410" i="6"/>
  <c r="AS410" i="6"/>
  <c r="AI411" i="6"/>
  <c r="AB412" i="6"/>
  <c r="U414" i="6"/>
  <c r="AR415" i="6"/>
  <c r="Z422" i="6"/>
  <c r="AA425" i="6"/>
  <c r="V427" i="6"/>
  <c r="AR427" i="6"/>
  <c r="Z430" i="6"/>
  <c r="U435" i="6"/>
  <c r="Z437" i="6"/>
  <c r="AN438" i="6"/>
  <c r="AL440" i="6"/>
  <c r="AC444" i="6"/>
  <c r="X445" i="6"/>
  <c r="W449" i="6"/>
  <c r="AT450" i="6"/>
  <c r="AT453" i="6"/>
  <c r="X453" i="6"/>
  <c r="AA456" i="6"/>
  <c r="AL459" i="6"/>
  <c r="AL461" i="6"/>
  <c r="AR462" i="6"/>
  <c r="V462" i="6"/>
  <c r="O469" i="6"/>
  <c r="AK469" i="6"/>
  <c r="U472" i="6"/>
  <c r="AQ472" i="6"/>
  <c r="V473" i="6"/>
  <c r="AG473" i="6"/>
  <c r="AB483" i="6"/>
  <c r="AS494" i="6"/>
  <c r="W494" i="6"/>
  <c r="N495" i="6"/>
  <c r="AJ495" i="6"/>
  <c r="BQ495" i="6" s="1"/>
  <c r="Y495" i="6"/>
  <c r="BF495" i="6" s="1"/>
  <c r="U495" i="6"/>
  <c r="T496" i="6"/>
  <c r="AE496" i="6"/>
  <c r="AP496" i="6"/>
  <c r="AT499" i="6"/>
  <c r="X499" i="6"/>
  <c r="AI499" i="6"/>
  <c r="AS502" i="6"/>
  <c r="W502" i="6"/>
  <c r="AS506" i="6"/>
  <c r="W506" i="6"/>
  <c r="AH512" i="6"/>
  <c r="AS512" i="6"/>
  <c r="AS514" i="6"/>
  <c r="W514" i="6"/>
  <c r="AJ516" i="6"/>
  <c r="Y516" i="6"/>
  <c r="AJ519" i="6"/>
  <c r="Y519" i="6"/>
  <c r="V522" i="6"/>
  <c r="N542" i="6"/>
  <c r="AJ542" i="6"/>
  <c r="V544" i="6"/>
  <c r="AG544" i="6"/>
  <c r="AR544" i="6"/>
  <c r="AS551" i="6"/>
  <c r="N564" i="6"/>
  <c r="AU564" i="6" s="1"/>
  <c r="AJ564" i="6"/>
  <c r="AB571" i="6"/>
  <c r="Q571" i="6"/>
  <c r="AF572" i="6"/>
  <c r="U572" i="6"/>
  <c r="AQ572" i="6"/>
  <c r="AC585" i="6"/>
  <c r="X607" i="6"/>
  <c r="AT607" i="6"/>
  <c r="AP613" i="6"/>
  <c r="AE613" i="6"/>
  <c r="Y617" i="6"/>
  <c r="BF617" i="6" s="1"/>
  <c r="N617" i="6"/>
  <c r="AJ617" i="6"/>
  <c r="W635" i="6"/>
  <c r="AH635" i="6"/>
  <c r="AI380" i="6"/>
  <c r="AF385" i="6"/>
  <c r="N387" i="6"/>
  <c r="AF392" i="6"/>
  <c r="AI395" i="6"/>
  <c r="AB396" i="6"/>
  <c r="W397" i="6"/>
  <c r="AI399" i="6"/>
  <c r="AB400" i="6"/>
  <c r="Y403" i="6"/>
  <c r="AO404" i="6"/>
  <c r="AH405" i="6"/>
  <c r="Y406" i="6"/>
  <c r="BF406" i="6" s="1"/>
  <c r="N411" i="6"/>
  <c r="AF412" i="6"/>
  <c r="N416" i="6"/>
  <c r="AQ416" i="6"/>
  <c r="AH417" i="6"/>
  <c r="N419" i="6"/>
  <c r="AL420" i="6"/>
  <c r="AB421" i="6"/>
  <c r="Y423" i="6"/>
  <c r="AB425" i="6"/>
  <c r="Y426" i="6"/>
  <c r="W427" i="6"/>
  <c r="N428" i="6"/>
  <c r="AB429" i="6"/>
  <c r="N433" i="6"/>
  <c r="AJ433" i="6"/>
  <c r="AD434" i="6"/>
  <c r="AA437" i="6"/>
  <c r="O438" i="6"/>
  <c r="AM439" i="6"/>
  <c r="AF441" i="6"/>
  <c r="X442" i="6"/>
  <c r="N443" i="6"/>
  <c r="X450" i="6"/>
  <c r="R451" i="6"/>
  <c r="N453" i="6"/>
  <c r="AM455" i="6"/>
  <c r="Q455" i="6"/>
  <c r="AB455" i="6"/>
  <c r="AN459" i="6"/>
  <c r="AD467" i="6"/>
  <c r="AO467" i="6"/>
  <c r="V475" i="6"/>
  <c r="AR475" i="6"/>
  <c r="AA480" i="6"/>
  <c r="AR483" i="6"/>
  <c r="AG483" i="6"/>
  <c r="V487" i="6"/>
  <c r="AM491" i="6"/>
  <c r="AF496" i="6"/>
  <c r="AQ496" i="6"/>
  <c r="U496" i="6"/>
  <c r="AB507" i="6"/>
  <c r="Q507" i="6"/>
  <c r="AM507" i="6"/>
  <c r="R510" i="6"/>
  <c r="AN510" i="6"/>
  <c r="AC510" i="6"/>
  <c r="AB513" i="6"/>
  <c r="AM513" i="6"/>
  <c r="N515" i="6"/>
  <c r="Y515" i="6"/>
  <c r="AJ521" i="6"/>
  <c r="Y521" i="6"/>
  <c r="AD526" i="6"/>
  <c r="AO526" i="6"/>
  <c r="N528" i="6"/>
  <c r="AJ528" i="6"/>
  <c r="Y528" i="6"/>
  <c r="AS550" i="6"/>
  <c r="P558" i="6"/>
  <c r="AL558" i="6"/>
  <c r="N567" i="6"/>
  <c r="AJ567" i="6"/>
  <c r="AR572" i="6"/>
  <c r="V572" i="6"/>
  <c r="X578" i="6"/>
  <c r="AI578" i="6"/>
  <c r="AD580" i="6"/>
  <c r="AO580" i="6"/>
  <c r="S580" i="6"/>
  <c r="AD585" i="6"/>
  <c r="S593" i="6"/>
  <c r="AO593" i="6"/>
  <c r="AD593" i="6"/>
  <c r="Q602" i="6"/>
  <c r="AM602" i="6"/>
  <c r="AB602" i="6"/>
  <c r="AK611" i="6"/>
  <c r="Z611" i="6"/>
  <c r="AQ613" i="6"/>
  <c r="AK628" i="6"/>
  <c r="Z628" i="6"/>
  <c r="O628" i="6"/>
  <c r="AQ632" i="6"/>
  <c r="AF632" i="6"/>
  <c r="U632" i="6"/>
  <c r="AE639" i="6"/>
  <c r="AP639" i="6"/>
  <c r="AL720" i="6"/>
  <c r="P720" i="6"/>
  <c r="AA720" i="6"/>
  <c r="AJ380" i="6"/>
  <c r="AH385" i="6"/>
  <c r="AT390" i="6"/>
  <c r="AT398" i="6"/>
  <c r="AF400" i="6"/>
  <c r="S401" i="6"/>
  <c r="AQ401" i="6"/>
  <c r="S404" i="6"/>
  <c r="AQ404" i="6"/>
  <c r="AT407" i="6"/>
  <c r="Y409" i="6"/>
  <c r="W410" i="6"/>
  <c r="Y413" i="6"/>
  <c r="W414" i="6"/>
  <c r="Z418" i="6"/>
  <c r="AM419" i="6"/>
  <c r="AQ420" i="6"/>
  <c r="AE421" i="6"/>
  <c r="Z423" i="6"/>
  <c r="AE425" i="6"/>
  <c r="AE429" i="6"/>
  <c r="AE430" i="6"/>
  <c r="R438" i="6"/>
  <c r="AP438" i="6"/>
  <c r="AN439" i="6"/>
  <c r="AA442" i="6"/>
  <c r="AJ443" i="6"/>
  <c r="AB445" i="6"/>
  <c r="X447" i="6"/>
  <c r="S450" i="6"/>
  <c r="AD450" i="6"/>
  <c r="Z450" i="6"/>
  <c r="U451" i="6"/>
  <c r="R452" i="6"/>
  <c r="AN455" i="6"/>
  <c r="R455" i="6"/>
  <c r="AC455" i="6"/>
  <c r="AN458" i="6"/>
  <c r="W459" i="6"/>
  <c r="AH459" i="6"/>
  <c r="V460" i="6"/>
  <c r="AR460" i="6"/>
  <c r="AT462" i="6"/>
  <c r="X462" i="6"/>
  <c r="T463" i="6"/>
  <c r="AK464" i="6"/>
  <c r="Z464" i="6"/>
  <c r="Z469" i="6"/>
  <c r="W472" i="6"/>
  <c r="AS472" i="6"/>
  <c r="AR473" i="6"/>
  <c r="AS474" i="6"/>
  <c r="W474" i="6"/>
  <c r="AL474" i="6"/>
  <c r="U476" i="6"/>
  <c r="P477" i="6"/>
  <c r="AA477" i="6"/>
  <c r="W478" i="6"/>
  <c r="AB488" i="6"/>
  <c r="AT493" i="6"/>
  <c r="AR497" i="6"/>
  <c r="V497" i="6"/>
  <c r="AA500" i="6"/>
  <c r="AL500" i="6"/>
  <c r="P500" i="6"/>
  <c r="W500" i="6"/>
  <c r="N503" i="6"/>
  <c r="Y503" i="6"/>
  <c r="BF503" i="6" s="1"/>
  <c r="AJ503" i="6"/>
  <c r="BQ503" i="6" s="1"/>
  <c r="AD510" i="6"/>
  <c r="AO510" i="6"/>
  <c r="P514" i="6"/>
  <c r="O515" i="6"/>
  <c r="Z515" i="6"/>
  <c r="AK515" i="6"/>
  <c r="AA519" i="6"/>
  <c r="AL519" i="6"/>
  <c r="AD522" i="6"/>
  <c r="S522" i="6"/>
  <c r="AE523" i="6"/>
  <c r="AP523" i="6"/>
  <c r="Z532" i="6"/>
  <c r="AK532" i="6"/>
  <c r="O532" i="6"/>
  <c r="AI538" i="6"/>
  <c r="X538" i="6"/>
  <c r="AT538" i="6"/>
  <c r="AJ541" i="6"/>
  <c r="Y541" i="6"/>
  <c r="Y542" i="6"/>
  <c r="AO549" i="6"/>
  <c r="AD549" i="6"/>
  <c r="S549" i="6"/>
  <c r="AO553" i="6"/>
  <c r="AD553" i="6"/>
  <c r="S553" i="6"/>
  <c r="AB558" i="6"/>
  <c r="Q558" i="6"/>
  <c r="X560" i="6"/>
  <c r="AI560" i="6"/>
  <c r="AT560" i="6"/>
  <c r="AB561" i="6"/>
  <c r="AM561" i="6"/>
  <c r="AE573" i="6"/>
  <c r="AR584" i="6"/>
  <c r="AG584" i="6"/>
  <c r="T585" i="6"/>
  <c r="AE585" i="6"/>
  <c r="Z603" i="6"/>
  <c r="AK603" i="6"/>
  <c r="AE627" i="6"/>
  <c r="AP627" i="6"/>
  <c r="T627" i="6"/>
  <c r="S669" i="6"/>
  <c r="AO669" i="6"/>
  <c r="AD669" i="6"/>
  <c r="Z706" i="6"/>
  <c r="AK706" i="6"/>
  <c r="O706" i="6"/>
  <c r="Q402" i="6"/>
  <c r="AN402" i="6"/>
  <c r="AH403" i="6"/>
  <c r="T411" i="6"/>
  <c r="AF414" i="6"/>
  <c r="Q417" i="6"/>
  <c r="T419" i="6"/>
  <c r="P420" i="6"/>
  <c r="O421" i="6"/>
  <c r="AM421" i="6"/>
  <c r="AS424" i="6"/>
  <c r="AH426" i="6"/>
  <c r="T428" i="6"/>
  <c r="AM429" i="6"/>
  <c r="AP433" i="6"/>
  <c r="AF435" i="6"/>
  <c r="AS436" i="6"/>
  <c r="R439" i="6"/>
  <c r="AG447" i="6"/>
  <c r="AF448" i="6"/>
  <c r="AL463" i="6"/>
  <c r="P463" i="6"/>
  <c r="O468" i="6"/>
  <c r="AK468" i="6"/>
  <c r="S473" i="6"/>
  <c r="AJ474" i="6"/>
  <c r="Y474" i="6"/>
  <c r="P474" i="6"/>
  <c r="W482" i="6"/>
  <c r="AS482" i="6"/>
  <c r="AP489" i="6"/>
  <c r="T489" i="6"/>
  <c r="AE489" i="6"/>
  <c r="AA494" i="6"/>
  <c r="AL494" i="6"/>
  <c r="V501" i="6"/>
  <c r="AG501" i="6"/>
  <c r="AR501" i="6"/>
  <c r="X505" i="6"/>
  <c r="AT505" i="6"/>
  <c r="AI505" i="6"/>
  <c r="AA512" i="6"/>
  <c r="AL512" i="6"/>
  <c r="O518" i="6"/>
  <c r="AK518" i="6"/>
  <c r="Z518" i="6"/>
  <c r="AG522" i="6"/>
  <c r="AJ527" i="6"/>
  <c r="BQ527" i="6" s="1"/>
  <c r="Y527" i="6"/>
  <c r="AG530" i="6"/>
  <c r="V533" i="6"/>
  <c r="AG533" i="6"/>
  <c r="AR533" i="6"/>
  <c r="P537" i="6"/>
  <c r="Z538" i="6"/>
  <c r="AK538" i="6"/>
  <c r="V538" i="6"/>
  <c r="Z544" i="6"/>
  <c r="AK544" i="6"/>
  <c r="Y556" i="6"/>
  <c r="BF556" i="6" s="1"/>
  <c r="AJ556" i="6"/>
  <c r="T561" i="6"/>
  <c r="AE561" i="6"/>
  <c r="AD564" i="6"/>
  <c r="AO564" i="6"/>
  <c r="S564" i="6"/>
  <c r="N566" i="6"/>
  <c r="AJ566" i="6"/>
  <c r="AS568" i="6"/>
  <c r="AS574" i="6"/>
  <c r="AH574" i="6"/>
  <c r="AD577" i="6"/>
  <c r="AO577" i="6"/>
  <c r="T579" i="6"/>
  <c r="AP579" i="6"/>
  <c r="Z601" i="6"/>
  <c r="O601" i="6"/>
  <c r="AK601" i="6"/>
  <c r="U602" i="6"/>
  <c r="AF602" i="6"/>
  <c r="AN609" i="6"/>
  <c r="R609" i="6"/>
  <c r="AC609" i="6"/>
  <c r="AE623" i="6"/>
  <c r="AP623" i="6"/>
  <c r="W655" i="6"/>
  <c r="AH655" i="6"/>
  <c r="AR657" i="6"/>
  <c r="V657" i="6"/>
  <c r="AG657" i="6"/>
  <c r="AR663" i="6"/>
  <c r="V663" i="6"/>
  <c r="AG663" i="6"/>
  <c r="AQ682" i="6"/>
  <c r="U682" i="6"/>
  <c r="N406" i="6"/>
  <c r="AH406" i="6"/>
  <c r="Q412" i="6"/>
  <c r="Q418" i="6"/>
  <c r="N430" i="6"/>
  <c r="O434" i="6"/>
  <c r="O437" i="6"/>
  <c r="AJ437" i="6"/>
  <c r="P442" i="6"/>
  <c r="AJ442" i="6"/>
  <c r="AJ446" i="6"/>
  <c r="BQ446" i="6" s="1"/>
  <c r="AF451" i="6"/>
  <c r="AN463" i="6"/>
  <c r="R463" i="6"/>
  <c r="AC463" i="6"/>
  <c r="Z468" i="6"/>
  <c r="AF476" i="6"/>
  <c r="T478" i="6"/>
  <c r="AP478" i="6"/>
  <c r="O481" i="6"/>
  <c r="AP487" i="6"/>
  <c r="T487" i="6"/>
  <c r="AG487" i="6"/>
  <c r="AR489" i="6"/>
  <c r="V489" i="6"/>
  <c r="Y491" i="6"/>
  <c r="N491" i="6"/>
  <c r="AK496" i="6"/>
  <c r="Z496" i="6"/>
  <c r="AQ516" i="6"/>
  <c r="U516" i="6"/>
  <c r="AA520" i="6"/>
  <c r="P520" i="6"/>
  <c r="AA527" i="6"/>
  <c r="AL527" i="6"/>
  <c r="AP528" i="6"/>
  <c r="T528" i="6"/>
  <c r="P534" i="6"/>
  <c r="AA534" i="6"/>
  <c r="AR536" i="6"/>
  <c r="AG536" i="6"/>
  <c r="AJ543" i="6"/>
  <c r="BQ543" i="6" s="1"/>
  <c r="Y543" i="6"/>
  <c r="N543" i="6"/>
  <c r="AJ546" i="6"/>
  <c r="Y546" i="6"/>
  <c r="BF546" i="6" s="1"/>
  <c r="AG548" i="6"/>
  <c r="V548" i="6"/>
  <c r="AR548" i="6"/>
  <c r="P556" i="6"/>
  <c r="AL556" i="6"/>
  <c r="AT565" i="6"/>
  <c r="AI565" i="6"/>
  <c r="Z576" i="6"/>
  <c r="O576" i="6"/>
  <c r="AD581" i="6"/>
  <c r="S581" i="6"/>
  <c r="Z586" i="6"/>
  <c r="O586" i="6"/>
  <c r="AR589" i="6"/>
  <c r="V589" i="6"/>
  <c r="AK595" i="6"/>
  <c r="Z595" i="6"/>
  <c r="O595" i="6"/>
  <c r="AT598" i="6"/>
  <c r="X598" i="6"/>
  <c r="AI598" i="6"/>
  <c r="AF398" i="6"/>
  <c r="AD401" i="6"/>
  <c r="N409" i="6"/>
  <c r="N413" i="6"/>
  <c r="AB416" i="6"/>
  <c r="AK418" i="6"/>
  <c r="AS422" i="6"/>
  <c r="N423" i="6"/>
  <c r="AS430" i="6"/>
  <c r="AF432" i="6"/>
  <c r="AD433" i="6"/>
  <c r="P437" i="6"/>
  <c r="AF438" i="6"/>
  <c r="N446" i="6"/>
  <c r="AG451" i="6"/>
  <c r="AQ452" i="6"/>
  <c r="AF452" i="6"/>
  <c r="AT457" i="6"/>
  <c r="X457" i="6"/>
  <c r="P458" i="6"/>
  <c r="AL458" i="6"/>
  <c r="AC468" i="6"/>
  <c r="AJ471" i="6"/>
  <c r="Y471" i="6"/>
  <c r="Q475" i="6"/>
  <c r="AM475" i="6"/>
  <c r="V476" i="6"/>
  <c r="AG476" i="6"/>
  <c r="U478" i="6"/>
  <c r="AQ478" i="6"/>
  <c r="AA486" i="6"/>
  <c r="Z491" i="6"/>
  <c r="AK491" i="6"/>
  <c r="AH494" i="6"/>
  <c r="AD498" i="6"/>
  <c r="O501" i="6"/>
  <c r="AO506" i="6"/>
  <c r="S506" i="6"/>
  <c r="AD509" i="6"/>
  <c r="AO509" i="6"/>
  <c r="Z511" i="6"/>
  <c r="AI513" i="6"/>
  <c r="AT513" i="6"/>
  <c r="AK531" i="6"/>
  <c r="Z531" i="6"/>
  <c r="AL534" i="6"/>
  <c r="AF535" i="6"/>
  <c r="U535" i="6"/>
  <c r="AK540" i="6"/>
  <c r="Z540" i="6"/>
  <c r="Z546" i="6"/>
  <c r="AK546" i="6"/>
  <c r="AM556" i="6"/>
  <c r="Q556" i="6"/>
  <c r="AB556" i="6"/>
  <c r="R560" i="6"/>
  <c r="AN560" i="6"/>
  <c r="N562" i="6"/>
  <c r="AJ562" i="6"/>
  <c r="BQ562" i="6" s="1"/>
  <c r="AB563" i="6"/>
  <c r="AM563" i="6"/>
  <c r="Q563" i="6"/>
  <c r="AB566" i="6"/>
  <c r="AM566" i="6"/>
  <c r="S573" i="6"/>
  <c r="AD573" i="6"/>
  <c r="AR577" i="6"/>
  <c r="AG577" i="6"/>
  <c r="R585" i="6"/>
  <c r="AL586" i="6"/>
  <c r="P586" i="6"/>
  <c r="AA586" i="6"/>
  <c r="AR587" i="6"/>
  <c r="V587" i="6"/>
  <c r="S597" i="6"/>
  <c r="AD597" i="6"/>
  <c r="AO597" i="6"/>
  <c r="AG617" i="6"/>
  <c r="AR617" i="6"/>
  <c r="AK624" i="6"/>
  <c r="O624" i="6"/>
  <c r="Z624" i="6"/>
  <c r="AQ633" i="6"/>
  <c r="AF633" i="6"/>
  <c r="U633" i="6"/>
  <c r="P648" i="6"/>
  <c r="AA648" i="6"/>
  <c r="AL648" i="6"/>
  <c r="AH407" i="6"/>
  <c r="AH415" i="6"/>
  <c r="AD439" i="6"/>
  <c r="AG454" i="6"/>
  <c r="AR454" i="6"/>
  <c r="AM458" i="6"/>
  <c r="Q458" i="6"/>
  <c r="AD468" i="6"/>
  <c r="O471" i="6"/>
  <c r="Z471" i="6"/>
  <c r="P484" i="6"/>
  <c r="AA484" i="6"/>
  <c r="AO492" i="6"/>
  <c r="S492" i="6"/>
  <c r="AD492" i="6"/>
  <c r="AM497" i="6"/>
  <c r="Q497" i="6"/>
  <c r="AE498" i="6"/>
  <c r="N501" i="6"/>
  <c r="AU501" i="6" s="1"/>
  <c r="Y501" i="6"/>
  <c r="AJ501" i="6"/>
  <c r="AF503" i="6"/>
  <c r="U503" i="6"/>
  <c r="Z504" i="6"/>
  <c r="AK504" i="6"/>
  <c r="AB508" i="6"/>
  <c r="Q508" i="6"/>
  <c r="AM508" i="6"/>
  <c r="AS516" i="6"/>
  <c r="W516" i="6"/>
  <c r="AH519" i="6"/>
  <c r="W519" i="6"/>
  <c r="O523" i="6"/>
  <c r="AK523" i="6"/>
  <c r="O526" i="6"/>
  <c r="AK526" i="6"/>
  <c r="AA531" i="6"/>
  <c r="AL531" i="6"/>
  <c r="AI536" i="6"/>
  <c r="AT536" i="6"/>
  <c r="W542" i="6"/>
  <c r="AS542" i="6"/>
  <c r="AA543" i="6"/>
  <c r="AL543" i="6"/>
  <c r="AR552" i="6"/>
  <c r="V552" i="6"/>
  <c r="AG552" i="6"/>
  <c r="AN563" i="6"/>
  <c r="R563" i="6"/>
  <c r="X568" i="6"/>
  <c r="AT568" i="6"/>
  <c r="AI568" i="6"/>
  <c r="AB569" i="6"/>
  <c r="AM569" i="6"/>
  <c r="Q569" i="6"/>
  <c r="AK576" i="6"/>
  <c r="W577" i="6"/>
  <c r="AH577" i="6"/>
  <c r="AO581" i="6"/>
  <c r="AR582" i="6"/>
  <c r="AG582" i="6"/>
  <c r="Z585" i="6"/>
  <c r="AK585" i="6"/>
  <c r="O585" i="6"/>
  <c r="AS587" i="6"/>
  <c r="AH587" i="6"/>
  <c r="W587" i="6"/>
  <c r="Z593" i="6"/>
  <c r="O593" i="6"/>
  <c r="AS605" i="6"/>
  <c r="W605" i="6"/>
  <c r="AM606" i="6"/>
  <c r="Q606" i="6"/>
  <c r="AN618" i="6"/>
  <c r="R618" i="6"/>
  <c r="AC618" i="6"/>
  <c r="R622" i="6"/>
  <c r="AC622" i="6"/>
  <c r="AN622" i="6"/>
  <c r="AI623" i="6"/>
  <c r="X623" i="6"/>
  <c r="AS635" i="6"/>
  <c r="AT636" i="6"/>
  <c r="X636" i="6"/>
  <c r="AI636" i="6"/>
  <c r="S647" i="6"/>
  <c r="AD647" i="6"/>
  <c r="AO647" i="6"/>
  <c r="Z655" i="6"/>
  <c r="AK655" i="6"/>
  <c r="O655" i="6"/>
  <c r="X400" i="6"/>
  <c r="AH401" i="6"/>
  <c r="AB402" i="6"/>
  <c r="AS406" i="6"/>
  <c r="AI407" i="6"/>
  <c r="AE411" i="6"/>
  <c r="AB420" i="6"/>
  <c r="AS426" i="6"/>
  <c r="AE428" i="6"/>
  <c r="AH432" i="6"/>
  <c r="AS435" i="6"/>
  <c r="AK445" i="6"/>
  <c r="O445" i="6"/>
  <c r="Y448" i="6"/>
  <c r="AJ448" i="6"/>
  <c r="N448" i="6"/>
  <c r="U455" i="6"/>
  <c r="AB458" i="6"/>
  <c r="R460" i="6"/>
  <c r="AN460" i="6"/>
  <c r="AC460" i="6"/>
  <c r="AQ461" i="6"/>
  <c r="AF461" i="6"/>
  <c r="AP463" i="6"/>
  <c r="AR465" i="6"/>
  <c r="V465" i="6"/>
  <c r="AL467" i="6"/>
  <c r="P467" i="6"/>
  <c r="W467" i="6"/>
  <c r="O490" i="6"/>
  <c r="AK490" i="6"/>
  <c r="T492" i="6"/>
  <c r="AP492" i="6"/>
  <c r="AI495" i="6"/>
  <c r="X495" i="6"/>
  <c r="AH502" i="6"/>
  <c r="U506" i="6"/>
  <c r="AQ506" i="6"/>
  <c r="N513" i="6"/>
  <c r="AJ513" i="6"/>
  <c r="BQ513" i="6" s="1"/>
  <c r="AL514" i="6"/>
  <c r="AR515" i="6"/>
  <c r="N517" i="6"/>
  <c r="AJ517" i="6"/>
  <c r="Y517" i="6"/>
  <c r="AL523" i="6"/>
  <c r="P523" i="6"/>
  <c r="P526" i="6"/>
  <c r="AL526" i="6"/>
  <c r="AJ529" i="6"/>
  <c r="N529" i="6"/>
  <c r="Y533" i="6"/>
  <c r="AR538" i="6"/>
  <c r="AM540" i="6"/>
  <c r="AB540" i="6"/>
  <c r="Q540" i="6"/>
  <c r="Q543" i="6"/>
  <c r="AB543" i="6"/>
  <c r="O548" i="6"/>
  <c r="AP550" i="6"/>
  <c r="T550" i="6"/>
  <c r="S563" i="6"/>
  <c r="AO563" i="6"/>
  <c r="AN569" i="6"/>
  <c r="R569" i="6"/>
  <c r="AG572" i="6"/>
  <c r="AF573" i="6"/>
  <c r="U573" i="6"/>
  <c r="X577" i="6"/>
  <c r="AI577" i="6"/>
  <c r="R586" i="6"/>
  <c r="AC586" i="6"/>
  <c r="U594" i="6"/>
  <c r="AQ594" i="6"/>
  <c r="AF594" i="6"/>
  <c r="AR607" i="6"/>
  <c r="AG607" i="6"/>
  <c r="V607" i="6"/>
  <c r="W609" i="6"/>
  <c r="AS609" i="6"/>
  <c r="AH609" i="6"/>
  <c r="Y615" i="6"/>
  <c r="N615" i="6"/>
  <c r="AJ615" i="6"/>
  <c r="BQ615" i="6" s="1"/>
  <c r="AM629" i="6"/>
  <c r="AB629" i="6"/>
  <c r="Q629" i="6"/>
  <c r="AC659" i="6"/>
  <c r="R659" i="6"/>
  <c r="AN659" i="6"/>
  <c r="Q506" i="6"/>
  <c r="AM506" i="6"/>
  <c r="U515" i="6"/>
  <c r="AF515" i="6"/>
  <c r="AQ519" i="6"/>
  <c r="AF519" i="6"/>
  <c r="W524" i="6"/>
  <c r="AS524" i="6"/>
  <c r="AQ533" i="6"/>
  <c r="U533" i="6"/>
  <c r="AF545" i="6"/>
  <c r="AP547" i="6"/>
  <c r="T547" i="6"/>
  <c r="AE547" i="6"/>
  <c r="AT563" i="6"/>
  <c r="AH565" i="6"/>
  <c r="W565" i="6"/>
  <c r="AS565" i="6"/>
  <c r="AR568" i="6"/>
  <c r="V568" i="6"/>
  <c r="N570" i="6"/>
  <c r="AJ570" i="6"/>
  <c r="AD574" i="6"/>
  <c r="S574" i="6"/>
  <c r="AO574" i="6"/>
  <c r="AD594" i="6"/>
  <c r="S594" i="6"/>
  <c r="AO594" i="6"/>
  <c r="AS603" i="6"/>
  <c r="AH603" i="6"/>
  <c r="W603" i="6"/>
  <c r="AQ610" i="6"/>
  <c r="U610" i="6"/>
  <c r="Z612" i="6"/>
  <c r="O612" i="6"/>
  <c r="AK612" i="6"/>
  <c r="AT615" i="6"/>
  <c r="X615" i="6"/>
  <c r="AS628" i="6"/>
  <c r="AH628" i="6"/>
  <c r="AC640" i="6"/>
  <c r="AN640" i="6"/>
  <c r="R640" i="6"/>
  <c r="AB642" i="6"/>
  <c r="AM642" i="6"/>
  <c r="AP683" i="6"/>
  <c r="T683" i="6"/>
  <c r="AE683" i="6"/>
  <c r="AM734" i="6"/>
  <c r="Q734" i="6"/>
  <c r="AB734" i="6"/>
  <c r="AG495" i="6"/>
  <c r="N499" i="6"/>
  <c r="Y499" i="6"/>
  <c r="BF499" i="6" s="1"/>
  <c r="AE506" i="6"/>
  <c r="R508" i="6"/>
  <c r="AC508" i="6"/>
  <c r="Z508" i="6"/>
  <c r="X509" i="6"/>
  <c r="AS535" i="6"/>
  <c r="W535" i="6"/>
  <c r="N540" i="6"/>
  <c r="AJ540" i="6"/>
  <c r="AS547" i="6"/>
  <c r="W547" i="6"/>
  <c r="AK549" i="6"/>
  <c r="Z553" i="6"/>
  <c r="Y554" i="6"/>
  <c r="AT558" i="6"/>
  <c r="U562" i="6"/>
  <c r="U566" i="6"/>
  <c r="AT567" i="6"/>
  <c r="AB570" i="6"/>
  <c r="AM570" i="6"/>
  <c r="Y576" i="6"/>
  <c r="AL579" i="6"/>
  <c r="AA579" i="6"/>
  <c r="AM580" i="6"/>
  <c r="Q580" i="6"/>
  <c r="AS583" i="6"/>
  <c r="W583" i="6"/>
  <c r="AT592" i="6"/>
  <c r="AI592" i="6"/>
  <c r="AT596" i="6"/>
  <c r="X596" i="6"/>
  <c r="AI596" i="6"/>
  <c r="AD602" i="6"/>
  <c r="S602" i="6"/>
  <c r="AO602" i="6"/>
  <c r="AD604" i="6"/>
  <c r="S604" i="6"/>
  <c r="AO604" i="6"/>
  <c r="AE616" i="6"/>
  <c r="AP616" i="6"/>
  <c r="AF623" i="6"/>
  <c r="U623" i="6"/>
  <c r="Z631" i="6"/>
  <c r="AH633" i="6"/>
  <c r="W633" i="6"/>
  <c r="AS633" i="6"/>
  <c r="P641" i="6"/>
  <c r="AA641" i="6"/>
  <c r="AL641" i="6"/>
  <c r="AK648" i="6"/>
  <c r="O648" i="6"/>
  <c r="AO654" i="6"/>
  <c r="S654" i="6"/>
  <c r="AD654" i="6"/>
  <c r="AQ663" i="6"/>
  <c r="U663" i="6"/>
  <c r="AF663" i="6"/>
  <c r="W629" i="6"/>
  <c r="AH629" i="6"/>
  <c r="S646" i="6"/>
  <c r="AO646" i="6"/>
  <c r="AH654" i="6"/>
  <c r="AS654" i="6"/>
  <c r="W654" i="6"/>
  <c r="AN676" i="6"/>
  <c r="R676" i="6"/>
  <c r="AC676" i="6"/>
  <c r="AO462" i="6"/>
  <c r="P465" i="6"/>
  <c r="AH469" i="6"/>
  <c r="AE488" i="6"/>
  <c r="AL489" i="6"/>
  <c r="AG490" i="6"/>
  <c r="P492" i="6"/>
  <c r="AK495" i="6"/>
  <c r="O495" i="6"/>
  <c r="O503" i="6"/>
  <c r="AK503" i="6"/>
  <c r="N506" i="6"/>
  <c r="AU506" i="6" s="1"/>
  <c r="AP506" i="6"/>
  <c r="AK508" i="6"/>
  <c r="O516" i="6"/>
  <c r="Z516" i="6"/>
  <c r="O517" i="6"/>
  <c r="AK517" i="6"/>
  <c r="AH522" i="6"/>
  <c r="AD524" i="6"/>
  <c r="S524" i="6"/>
  <c r="AD525" i="6"/>
  <c r="AQ528" i="6"/>
  <c r="U528" i="6"/>
  <c r="X534" i="6"/>
  <c r="AC539" i="6"/>
  <c r="AN539" i="6"/>
  <c r="O550" i="6"/>
  <c r="AK550" i="6"/>
  <c r="R551" i="6"/>
  <c r="O552" i="6"/>
  <c r="AJ554" i="6"/>
  <c r="BQ554" i="6" s="1"/>
  <c r="AO557" i="6"/>
  <c r="S557" i="6"/>
  <c r="S560" i="6"/>
  <c r="AO560" i="6"/>
  <c r="AG563" i="6"/>
  <c r="AE565" i="6"/>
  <c r="AE566" i="6"/>
  <c r="AO571" i="6"/>
  <c r="AD575" i="6"/>
  <c r="AF579" i="6"/>
  <c r="AQ579" i="6"/>
  <c r="AH591" i="6"/>
  <c r="W591" i="6"/>
  <c r="AR595" i="6"/>
  <c r="V595" i="6"/>
  <c r="AG595" i="6"/>
  <c r="AB596" i="6"/>
  <c r="S601" i="6"/>
  <c r="AO601" i="6"/>
  <c r="AD601" i="6"/>
  <c r="AT604" i="6"/>
  <c r="AI604" i="6"/>
  <c r="AB610" i="6"/>
  <c r="AK613" i="6"/>
  <c r="Z613" i="6"/>
  <c r="AA614" i="6"/>
  <c r="P614" i="6"/>
  <c r="AH614" i="6"/>
  <c r="Y619" i="6"/>
  <c r="N619" i="6"/>
  <c r="P620" i="6"/>
  <c r="AA620" i="6"/>
  <c r="AL620" i="6"/>
  <c r="Y623" i="6"/>
  <c r="N623" i="6"/>
  <c r="AJ623" i="6"/>
  <c r="BQ623" i="6" s="1"/>
  <c r="AJ627" i="6"/>
  <c r="BQ627" i="6" s="1"/>
  <c r="N627" i="6"/>
  <c r="Y627" i="6"/>
  <c r="BF627" i="6" s="1"/>
  <c r="R627" i="6"/>
  <c r="AO628" i="6"/>
  <c r="S628" i="6"/>
  <c r="W632" i="6"/>
  <c r="AH632" i="6"/>
  <c r="AS632" i="6"/>
  <c r="R638" i="6"/>
  <c r="AN638" i="6"/>
  <c r="Q642" i="6"/>
  <c r="U645" i="6"/>
  <c r="AD646" i="6"/>
  <c r="AT654" i="6"/>
  <c r="X654" i="6"/>
  <c r="AI654" i="6"/>
  <c r="AM667" i="6"/>
  <c r="AB667" i="6"/>
  <c r="Q667" i="6"/>
  <c r="N455" i="6"/>
  <c r="AU455" i="6" s="1"/>
  <c r="AJ455" i="6"/>
  <c r="AJ458" i="6"/>
  <c r="AI473" i="6"/>
  <c r="AL492" i="6"/>
  <c r="N505" i="6"/>
  <c r="AU505" i="6" s="1"/>
  <c r="Y505" i="6"/>
  <c r="BF505" i="6" s="1"/>
  <c r="AK509" i="6"/>
  <c r="AP524" i="6"/>
  <c r="T524" i="6"/>
  <c r="AE524" i="6"/>
  <c r="AE525" i="6"/>
  <c r="AM530" i="6"/>
  <c r="Q530" i="6"/>
  <c r="Q536" i="6"/>
  <c r="AM536" i="6"/>
  <c r="AO537" i="6"/>
  <c r="AD537" i="6"/>
  <c r="AO539" i="6"/>
  <c r="S539" i="6"/>
  <c r="AD542" i="6"/>
  <c r="S542" i="6"/>
  <c r="AC545" i="6"/>
  <c r="AN545" i="6"/>
  <c r="R545" i="6"/>
  <c r="X546" i="6"/>
  <c r="T557" i="6"/>
  <c r="AP557" i="6"/>
  <c r="AF563" i="6"/>
  <c r="AQ563" i="6"/>
  <c r="AI567" i="6"/>
  <c r="AI569" i="6"/>
  <c r="X572" i="6"/>
  <c r="AT572" i="6"/>
  <c r="T575" i="6"/>
  <c r="AP575" i="6"/>
  <c r="Q584" i="6"/>
  <c r="AM584" i="6"/>
  <c r="AB584" i="6"/>
  <c r="Q587" i="6"/>
  <c r="R588" i="6"/>
  <c r="AN588" i="6"/>
  <c r="W595" i="6"/>
  <c r="AH595" i="6"/>
  <c r="AH597" i="6"/>
  <c r="W597" i="6"/>
  <c r="AS597" i="6"/>
  <c r="S605" i="6"/>
  <c r="AO605" i="6"/>
  <c r="AD605" i="6"/>
  <c r="AF610" i="6"/>
  <c r="Y616" i="6"/>
  <c r="AJ616" i="6"/>
  <c r="N616" i="6"/>
  <c r="AS618" i="6"/>
  <c r="AH618" i="6"/>
  <c r="AS622" i="6"/>
  <c r="W622" i="6"/>
  <c r="AH622" i="6"/>
  <c r="AQ631" i="6"/>
  <c r="U631" i="6"/>
  <c r="V634" i="6"/>
  <c r="AG634" i="6"/>
  <c r="V672" i="6"/>
  <c r="AG672" i="6"/>
  <c r="AR672" i="6"/>
  <c r="AR692" i="6"/>
  <c r="V692" i="6"/>
  <c r="AG692" i="6"/>
  <c r="AN707" i="6"/>
  <c r="R707" i="6"/>
  <c r="AG488" i="6"/>
  <c r="AC494" i="6"/>
  <c r="AS497" i="6"/>
  <c r="AN498" i="6"/>
  <c r="AE500" i="6"/>
  <c r="Z503" i="6"/>
  <c r="AA504" i="6"/>
  <c r="T505" i="6"/>
  <c r="AS507" i="6"/>
  <c r="AN508" i="6"/>
  <c r="AE511" i="6"/>
  <c r="AO512" i="6"/>
  <c r="S512" i="6"/>
  <c r="T514" i="6"/>
  <c r="AP514" i="6"/>
  <c r="Z517" i="6"/>
  <c r="AT521" i="6"/>
  <c r="U524" i="6"/>
  <c r="AQ524" i="6"/>
  <c r="AF524" i="6"/>
  <c r="AF533" i="6"/>
  <c r="AB536" i="6"/>
  <c r="AP539" i="6"/>
  <c r="T539" i="6"/>
  <c r="AP542" i="6"/>
  <c r="T542" i="6"/>
  <c r="AE542" i="6"/>
  <c r="AO545" i="6"/>
  <c r="S545" i="6"/>
  <c r="AD545" i="6"/>
  <c r="AG559" i="6"/>
  <c r="AF560" i="6"/>
  <c r="AQ560" i="6"/>
  <c r="AF565" i="6"/>
  <c r="AQ565" i="6"/>
  <c r="U565" i="6"/>
  <c r="AQ569" i="6"/>
  <c r="Q574" i="6"/>
  <c r="AM574" i="6"/>
  <c r="AF575" i="6"/>
  <c r="AQ575" i="6"/>
  <c r="AT580" i="6"/>
  <c r="AI580" i="6"/>
  <c r="U581" i="6"/>
  <c r="R584" i="6"/>
  <c r="AN584" i="6"/>
  <c r="AC584" i="6"/>
  <c r="O591" i="6"/>
  <c r="Q594" i="6"/>
  <c r="AM594" i="6"/>
  <c r="AM596" i="6"/>
  <c r="AR615" i="6"/>
  <c r="V615" i="6"/>
  <c r="AQ617" i="6"/>
  <c r="AF621" i="6"/>
  <c r="U621" i="6"/>
  <c r="AQ621" i="6"/>
  <c r="Z627" i="6"/>
  <c r="U628" i="6"/>
  <c r="AQ628" i="6"/>
  <c r="AK637" i="6"/>
  <c r="O637" i="6"/>
  <c r="Z637" i="6"/>
  <c r="AA656" i="6"/>
  <c r="AL656" i="6"/>
  <c r="P656" i="6"/>
  <c r="AG659" i="6"/>
  <c r="V659" i="6"/>
  <c r="AR659" i="6"/>
  <c r="AT660" i="6"/>
  <c r="AI660" i="6"/>
  <c r="X660" i="6"/>
  <c r="U664" i="6"/>
  <c r="AF664" i="6"/>
  <c r="AQ664" i="6"/>
  <c r="AH672" i="6"/>
  <c r="AS672" i="6"/>
  <c r="W672" i="6"/>
  <c r="AT796" i="6"/>
  <c r="X796" i="6"/>
  <c r="AI796" i="6"/>
  <c r="AD446" i="6"/>
  <c r="AB453" i="6"/>
  <c r="AB457" i="6"/>
  <c r="AA472" i="6"/>
  <c r="AE477" i="6"/>
  <c r="AS479" i="6"/>
  <c r="AM490" i="6"/>
  <c r="Z495" i="6"/>
  <c r="AJ499" i="6"/>
  <c r="AB503" i="6"/>
  <c r="Y506" i="6"/>
  <c r="BF506" i="6" s="1"/>
  <c r="AT509" i="6"/>
  <c r="N510" i="6"/>
  <c r="AQ514" i="6"/>
  <c r="U514" i="6"/>
  <c r="AE514" i="6"/>
  <c r="AP515" i="6"/>
  <c r="AE515" i="6"/>
  <c r="AB517" i="6"/>
  <c r="AS522" i="6"/>
  <c r="AG524" i="6"/>
  <c r="AD530" i="6"/>
  <c r="S530" i="6"/>
  <c r="AB530" i="6"/>
  <c r="AP533" i="6"/>
  <c r="T533" i="6"/>
  <c r="AP534" i="6"/>
  <c r="AE534" i="6"/>
  <c r="AQ539" i="6"/>
  <c r="U539" i="6"/>
  <c r="AO540" i="6"/>
  <c r="AF542" i="6"/>
  <c r="AQ542" i="6"/>
  <c r="AP548" i="6"/>
  <c r="AE548" i="6"/>
  <c r="Z550" i="6"/>
  <c r="AK558" i="6"/>
  <c r="AQ559" i="6"/>
  <c r="U559" i="6"/>
  <c r="AS560" i="6"/>
  <c r="AH562" i="6"/>
  <c r="W562" i="6"/>
  <c r="AQ562" i="6"/>
  <c r="AS563" i="6"/>
  <c r="AR565" i="6"/>
  <c r="V565" i="6"/>
  <c r="AJ565" i="6"/>
  <c r="BQ565" i="6" s="1"/>
  <c r="AQ566" i="6"/>
  <c r="AF568" i="6"/>
  <c r="U568" i="6"/>
  <c r="Q570" i="6"/>
  <c r="S571" i="6"/>
  <c r="X573" i="6"/>
  <c r="AG574" i="6"/>
  <c r="AR578" i="6"/>
  <c r="V578" i="6"/>
  <c r="X579" i="6"/>
  <c r="AT579" i="6"/>
  <c r="AS579" i="6"/>
  <c r="AA582" i="6"/>
  <c r="AD584" i="6"/>
  <c r="AO584" i="6"/>
  <c r="S584" i="6"/>
  <c r="AK589" i="6"/>
  <c r="O589" i="6"/>
  <c r="Z589" i="6"/>
  <c r="AD600" i="6"/>
  <c r="AO600" i="6"/>
  <c r="AR603" i="6"/>
  <c r="V603" i="6"/>
  <c r="AG603" i="6"/>
  <c r="X604" i="6"/>
  <c r="U608" i="6"/>
  <c r="AF608" i="6"/>
  <c r="AQ608" i="6"/>
  <c r="AN610" i="6"/>
  <c r="S614" i="6"/>
  <c r="AD614" i="6"/>
  <c r="T616" i="6"/>
  <c r="AI634" i="6"/>
  <c r="X634" i="6"/>
  <c r="AT634" i="6"/>
  <c r="V653" i="6"/>
  <c r="AG653" i="6"/>
  <c r="AP689" i="6"/>
  <c r="AE689" i="6"/>
  <c r="T689" i="6"/>
  <c r="AM736" i="6"/>
  <c r="Q736" i="6"/>
  <c r="AB736" i="6"/>
  <c r="AG737" i="6"/>
  <c r="AR737" i="6"/>
  <c r="V737" i="6"/>
  <c r="AN658" i="6"/>
  <c r="R658" i="6"/>
  <c r="AC658" i="6"/>
  <c r="AB661" i="6"/>
  <c r="Q661" i="6"/>
  <c r="AN597" i="6"/>
  <c r="R597" i="6"/>
  <c r="AQ598" i="6"/>
  <c r="U598" i="6"/>
  <c r="AF598" i="6"/>
  <c r="AT608" i="6"/>
  <c r="X608" i="6"/>
  <c r="AL610" i="6"/>
  <c r="P610" i="6"/>
  <c r="AA610" i="6"/>
  <c r="AC613" i="6"/>
  <c r="AN613" i="6"/>
  <c r="R613" i="6"/>
  <c r="AT617" i="6"/>
  <c r="X625" i="6"/>
  <c r="AI625" i="6"/>
  <c r="N634" i="6"/>
  <c r="V639" i="6"/>
  <c r="AR639" i="6"/>
  <c r="N640" i="6"/>
  <c r="AI644" i="6"/>
  <c r="AT644" i="6"/>
  <c r="X644" i="6"/>
  <c r="AN652" i="6"/>
  <c r="AC652" i="6"/>
  <c r="AN655" i="6"/>
  <c r="Y660" i="6"/>
  <c r="N660" i="6"/>
  <c r="AC661" i="6"/>
  <c r="AN661" i="6"/>
  <c r="AT667" i="6"/>
  <c r="X667" i="6"/>
  <c r="AI667" i="6"/>
  <c r="AK683" i="6"/>
  <c r="O683" i="6"/>
  <c r="Z683" i="6"/>
  <c r="AR713" i="6"/>
  <c r="V713" i="6"/>
  <c r="AG738" i="6"/>
  <c r="V738" i="6"/>
  <c r="AR738" i="6"/>
  <c r="AN775" i="6"/>
  <c r="R775" i="6"/>
  <c r="AC775" i="6"/>
  <c r="AQ638" i="6"/>
  <c r="AF638" i="6"/>
  <c r="U638" i="6"/>
  <c r="AH647" i="6"/>
  <c r="W647" i="6"/>
  <c r="W649" i="6"/>
  <c r="AS649" i="6"/>
  <c r="S652" i="6"/>
  <c r="AO652" i="6"/>
  <c r="AT657" i="6"/>
  <c r="X657" i="6"/>
  <c r="AI657" i="6"/>
  <c r="AB664" i="6"/>
  <c r="AM664" i="6"/>
  <c r="Q664" i="6"/>
  <c r="S666" i="6"/>
  <c r="AO666" i="6"/>
  <c r="AD666" i="6"/>
  <c r="P670" i="6"/>
  <c r="AL670" i="6"/>
  <c r="X679" i="6"/>
  <c r="AI679" i="6"/>
  <c r="AT679" i="6"/>
  <c r="AM686" i="6"/>
  <c r="Q686" i="6"/>
  <c r="AB686" i="6"/>
  <c r="R692" i="6"/>
  <c r="AN692" i="6"/>
  <c r="AB703" i="6"/>
  <c r="AM703" i="6"/>
  <c r="Q703" i="6"/>
  <c r="AR704" i="6"/>
  <c r="V704" i="6"/>
  <c r="AG704" i="6"/>
  <c r="X709" i="6"/>
  <c r="AI709" i="6"/>
  <c r="O731" i="6"/>
  <c r="Z731" i="6"/>
  <c r="AK731" i="6"/>
  <c r="AB774" i="6"/>
  <c r="Q774" i="6"/>
  <c r="AM774" i="6"/>
  <c r="Q777" i="6"/>
  <c r="AM777" i="6"/>
  <c r="P626" i="6"/>
  <c r="AL626" i="6"/>
  <c r="AA626" i="6"/>
  <c r="AJ631" i="6"/>
  <c r="Y631" i="6"/>
  <c r="BF631" i="6" s="1"/>
  <c r="AS642" i="6"/>
  <c r="AI647" i="6"/>
  <c r="X647" i="6"/>
  <c r="AE655" i="6"/>
  <c r="AP655" i="6"/>
  <c r="AF658" i="6"/>
  <c r="AQ658" i="6"/>
  <c r="U658" i="6"/>
  <c r="AT661" i="6"/>
  <c r="AH669" i="6"/>
  <c r="W669" i="6"/>
  <c r="AS669" i="6"/>
  <c r="AA670" i="6"/>
  <c r="AQ671" i="6"/>
  <c r="U671" i="6"/>
  <c r="AF671" i="6"/>
  <c r="R686" i="6"/>
  <c r="AN686" i="6"/>
  <c r="AC686" i="6"/>
  <c r="AH694" i="6"/>
  <c r="W694" i="6"/>
  <c r="AS694" i="6"/>
  <c r="AJ698" i="6"/>
  <c r="BQ698" i="6" s="1"/>
  <c r="Y698" i="6"/>
  <c r="BF698" i="6" s="1"/>
  <c r="P701" i="6"/>
  <c r="AL701" i="6"/>
  <c r="AH704" i="6"/>
  <c r="W704" i="6"/>
  <c r="AS704" i="6"/>
  <c r="W726" i="6"/>
  <c r="AS726" i="6"/>
  <c r="AH726" i="6"/>
  <c r="P636" i="6"/>
  <c r="AA636" i="6"/>
  <c r="AC650" i="6"/>
  <c r="AN650" i="6"/>
  <c r="AE651" i="6"/>
  <c r="T651" i="6"/>
  <c r="AP651" i="6"/>
  <c r="AQ655" i="6"/>
  <c r="U655" i="6"/>
  <c r="AF655" i="6"/>
  <c r="Y656" i="6"/>
  <c r="AJ656" i="6"/>
  <c r="BQ656" i="6" s="1"/>
  <c r="AD664" i="6"/>
  <c r="S664" i="6"/>
  <c r="AQ666" i="6"/>
  <c r="U666" i="6"/>
  <c r="R680" i="6"/>
  <c r="AN680" i="6"/>
  <c r="AC680" i="6"/>
  <c r="AH584" i="6"/>
  <c r="AB588" i="6"/>
  <c r="AD596" i="6"/>
  <c r="S596" i="6"/>
  <c r="AT606" i="6"/>
  <c r="AI606" i="6"/>
  <c r="X606" i="6"/>
  <c r="AA608" i="6"/>
  <c r="P624" i="6"/>
  <c r="AA624" i="6"/>
  <c r="R626" i="6"/>
  <c r="AN626" i="6"/>
  <c r="AC626" i="6"/>
  <c r="AM636" i="6"/>
  <c r="AB636" i="6"/>
  <c r="Q636" i="6"/>
  <c r="AQ637" i="6"/>
  <c r="AF637" i="6"/>
  <c r="AQ641" i="6"/>
  <c r="AF641" i="6"/>
  <c r="AA650" i="6"/>
  <c r="Z653" i="6"/>
  <c r="AK653" i="6"/>
  <c r="AK662" i="6"/>
  <c r="Z662" i="6"/>
  <c r="AS673" i="6"/>
  <c r="AH673" i="6"/>
  <c r="R675" i="6"/>
  <c r="AN675" i="6"/>
  <c r="AC675" i="6"/>
  <c r="AM677" i="6"/>
  <c r="Q677" i="6"/>
  <c r="AB677" i="6"/>
  <c r="S714" i="6"/>
  <c r="AO714" i="6"/>
  <c r="AD714" i="6"/>
  <c r="AR748" i="6"/>
  <c r="AG748" i="6"/>
  <c r="V748" i="6"/>
  <c r="N759" i="6"/>
  <c r="AJ759" i="6"/>
  <c r="Z771" i="6"/>
  <c r="O771" i="6"/>
  <c r="AK771" i="6"/>
  <c r="AT782" i="6"/>
  <c r="AI782" i="6"/>
  <c r="X782" i="6"/>
  <c r="AP785" i="6"/>
  <c r="AE785" i="6"/>
  <c r="T785" i="6"/>
  <c r="O786" i="6"/>
  <c r="Z786" i="6"/>
  <c r="X717" i="6"/>
  <c r="AT717" i="6"/>
  <c r="AI717" i="6"/>
  <c r="AH720" i="6"/>
  <c r="AS720" i="6"/>
  <c r="W720" i="6"/>
  <c r="O530" i="6"/>
  <c r="AM533" i="6"/>
  <c r="Q542" i="6"/>
  <c r="P545" i="6"/>
  <c r="AL554" i="6"/>
  <c r="O560" i="6"/>
  <c r="AJ569" i="6"/>
  <c r="BQ569" i="6" s="1"/>
  <c r="O574" i="6"/>
  <c r="O580" i="6"/>
  <c r="AK580" i="6"/>
  <c r="AG581" i="6"/>
  <c r="AC587" i="6"/>
  <c r="AN595" i="6"/>
  <c r="AC595" i="6"/>
  <c r="AO596" i="6"/>
  <c r="AN604" i="6"/>
  <c r="S609" i="6"/>
  <c r="AO609" i="6"/>
  <c r="AN612" i="6"/>
  <c r="AS627" i="6"/>
  <c r="W627" i="6"/>
  <c r="AO627" i="6"/>
  <c r="AT628" i="6"/>
  <c r="X628" i="6"/>
  <c r="AN632" i="6"/>
  <c r="R632" i="6"/>
  <c r="AD632" i="6"/>
  <c r="AH641" i="6"/>
  <c r="AS641" i="6"/>
  <c r="X643" i="6"/>
  <c r="AN663" i="6"/>
  <c r="AC663" i="6"/>
  <c r="AI666" i="6"/>
  <c r="AT666" i="6"/>
  <c r="X666" i="6"/>
  <c r="AC667" i="6"/>
  <c r="AN667" i="6"/>
  <c r="AK669" i="6"/>
  <c r="O669" i="6"/>
  <c r="Z669" i="6"/>
  <c r="AJ676" i="6"/>
  <c r="BQ676" i="6" s="1"/>
  <c r="N676" i="6"/>
  <c r="AM679" i="6"/>
  <c r="Q679" i="6"/>
  <c r="U689" i="6"/>
  <c r="AQ689" i="6"/>
  <c r="W692" i="6"/>
  <c r="AH692" i="6"/>
  <c r="AS692" i="6"/>
  <c r="AH768" i="6"/>
  <c r="W768" i="6"/>
  <c r="AS768" i="6"/>
  <c r="AF501" i="6"/>
  <c r="N512" i="6"/>
  <c r="AE513" i="6"/>
  <c r="AG561" i="6"/>
  <c r="AC582" i="6"/>
  <c r="AI585" i="6"/>
  <c r="AL590" i="6"/>
  <c r="P590" i="6"/>
  <c r="AA590" i="6"/>
  <c r="S591" i="6"/>
  <c r="AD591" i="6"/>
  <c r="AO592" i="6"/>
  <c r="X594" i="6"/>
  <c r="AL598" i="6"/>
  <c r="P598" i="6"/>
  <c r="AA598" i="6"/>
  <c r="S599" i="6"/>
  <c r="AO599" i="6"/>
  <c r="AD599" i="6"/>
  <c r="AH600" i="6"/>
  <c r="AS600" i="6"/>
  <c r="W600" i="6"/>
  <c r="X602" i="6"/>
  <c r="R605" i="6"/>
  <c r="AI617" i="6"/>
  <c r="AO619" i="6"/>
  <c r="P622" i="6"/>
  <c r="AL622" i="6"/>
  <c r="AE634" i="6"/>
  <c r="AP634" i="6"/>
  <c r="AD635" i="6"/>
  <c r="AE636" i="6"/>
  <c r="AP636" i="6"/>
  <c r="AL636" i="6"/>
  <c r="AK638" i="6"/>
  <c r="Z638" i="6"/>
  <c r="AK642" i="6"/>
  <c r="O642" i="6"/>
  <c r="Z642" i="6"/>
  <c r="AB643" i="6"/>
  <c r="AM643" i="6"/>
  <c r="AS647" i="6"/>
  <c r="AT651" i="6"/>
  <c r="X651" i="6"/>
  <c r="AC653" i="6"/>
  <c r="R655" i="6"/>
  <c r="AC656" i="6"/>
  <c r="R656" i="6"/>
  <c r="AF660" i="6"/>
  <c r="U660" i="6"/>
  <c r="AQ660" i="6"/>
  <c r="R661" i="6"/>
  <c r="Y668" i="6"/>
  <c r="N668" i="6"/>
  <c r="W673" i="6"/>
  <c r="AP685" i="6"/>
  <c r="T685" i="6"/>
  <c r="AE685" i="6"/>
  <c r="AH515" i="6"/>
  <c r="AH534" i="6"/>
  <c r="AA538" i="6"/>
  <c r="AH548" i="6"/>
  <c r="AG564" i="6"/>
  <c r="AE567" i="6"/>
  <c r="AG571" i="6"/>
  <c r="AB579" i="6"/>
  <c r="AI581" i="6"/>
  <c r="AQ588" i="6"/>
  <c r="AF588" i="6"/>
  <c r="V605" i="6"/>
  <c r="AL606" i="6"/>
  <c r="P606" i="6"/>
  <c r="AI608" i="6"/>
  <c r="Y611" i="6"/>
  <c r="AJ611" i="6"/>
  <c r="Y612" i="6"/>
  <c r="BF612" i="6" s="1"/>
  <c r="AJ612" i="6"/>
  <c r="AJ614" i="6"/>
  <c r="BQ614" i="6" s="1"/>
  <c r="Y614" i="6"/>
  <c r="N614" i="6"/>
  <c r="AB616" i="6"/>
  <c r="AS620" i="6"/>
  <c r="W620" i="6"/>
  <c r="AN625" i="6"/>
  <c r="AG626" i="6"/>
  <c r="AR626" i="6"/>
  <c r="AA630" i="6"/>
  <c r="P630" i="6"/>
  <c r="U637" i="6"/>
  <c r="R639" i="6"/>
  <c r="AN639" i="6"/>
  <c r="AC639" i="6"/>
  <c r="AQ640" i="6"/>
  <c r="AF640" i="6"/>
  <c r="U640" i="6"/>
  <c r="W642" i="6"/>
  <c r="AT647" i="6"/>
  <c r="R649" i="6"/>
  <c r="AN649" i="6"/>
  <c r="Y652" i="6"/>
  <c r="BF652" i="6" s="1"/>
  <c r="N652" i="6"/>
  <c r="R652" i="6"/>
  <c r="T655" i="6"/>
  <c r="Z658" i="6"/>
  <c r="AC662" i="6"/>
  <c r="AK671" i="6"/>
  <c r="Z671" i="6"/>
  <c r="O671" i="6"/>
  <c r="V675" i="6"/>
  <c r="AR675" i="6"/>
  <c r="AG675" i="6"/>
  <c r="Y676" i="6"/>
  <c r="AG742" i="6"/>
  <c r="AR742" i="6"/>
  <c r="V742" i="6"/>
  <c r="P708" i="6"/>
  <c r="AA708" i="6"/>
  <c r="AS722" i="6"/>
  <c r="W722" i="6"/>
  <c r="AN728" i="6"/>
  <c r="R728" i="6"/>
  <c r="AA739" i="6"/>
  <c r="AL739" i="6"/>
  <c r="P739" i="6"/>
  <c r="AO753" i="6"/>
  <c r="AB757" i="6"/>
  <c r="Q757" i="6"/>
  <c r="AM757" i="6"/>
  <c r="AI587" i="6"/>
  <c r="U592" i="6"/>
  <c r="AS592" i="6"/>
  <c r="AM593" i="6"/>
  <c r="AO595" i="6"/>
  <c r="AM601" i="6"/>
  <c r="R607" i="6"/>
  <c r="AG609" i="6"/>
  <c r="U611" i="6"/>
  <c r="AR611" i="6"/>
  <c r="AT613" i="6"/>
  <c r="V616" i="6"/>
  <c r="AR627" i="6"/>
  <c r="AT629" i="6"/>
  <c r="AL631" i="6"/>
  <c r="T633" i="6"/>
  <c r="AP633" i="6"/>
  <c r="V635" i="6"/>
  <c r="T637" i="6"/>
  <c r="X640" i="6"/>
  <c r="AI640" i="6"/>
  <c r="AT640" i="6"/>
  <c r="AC645" i="6"/>
  <c r="AN645" i="6"/>
  <c r="R645" i="6"/>
  <c r="AG645" i="6"/>
  <c r="R648" i="6"/>
  <c r="V649" i="6"/>
  <c r="S653" i="6"/>
  <c r="AD653" i="6"/>
  <c r="Z661" i="6"/>
  <c r="AK661" i="6"/>
  <c r="O661" i="6"/>
  <c r="AH665" i="6"/>
  <c r="W665" i="6"/>
  <c r="AS665" i="6"/>
  <c r="T667" i="6"/>
  <c r="AQ669" i="6"/>
  <c r="AF669" i="6"/>
  <c r="U669" i="6"/>
  <c r="AK670" i="6"/>
  <c r="Z670" i="6"/>
  <c r="O670" i="6"/>
  <c r="X672" i="6"/>
  <c r="AI672" i="6"/>
  <c r="AT672" i="6"/>
  <c r="AB673" i="6"/>
  <c r="Q673" i="6"/>
  <c r="AM673" i="6"/>
  <c r="U683" i="6"/>
  <c r="AQ683" i="6"/>
  <c r="AF683" i="6"/>
  <c r="X710" i="6"/>
  <c r="AI710" i="6"/>
  <c r="AT710" i="6"/>
  <c r="T718" i="6"/>
  <c r="AP718" i="6"/>
  <c r="S728" i="6"/>
  <c r="AO728" i="6"/>
  <c r="AD751" i="6"/>
  <c r="S751" i="6"/>
  <c r="AO751" i="6"/>
  <c r="Q792" i="6"/>
  <c r="AM792" i="6"/>
  <c r="AB792" i="6"/>
  <c r="AT700" i="6"/>
  <c r="AI700" i="6"/>
  <c r="X704" i="6"/>
  <c r="AT704" i="6"/>
  <c r="AI704" i="6"/>
  <c r="R717" i="6"/>
  <c r="AN717" i="6"/>
  <c r="AO721" i="6"/>
  <c r="AD721" i="6"/>
  <c r="S721" i="6"/>
  <c r="AG734" i="6"/>
  <c r="V734" i="6"/>
  <c r="AR734" i="6"/>
  <c r="AA737" i="6"/>
  <c r="P737" i="6"/>
  <c r="AL737" i="6"/>
  <c r="AL742" i="6"/>
  <c r="AA742" i="6"/>
  <c r="T810" i="6"/>
  <c r="AP810" i="6"/>
  <c r="AE810" i="6"/>
  <c r="AO588" i="6"/>
  <c r="AI590" i="6"/>
  <c r="AM598" i="6"/>
  <c r="AG599" i="6"/>
  <c r="Q609" i="6"/>
  <c r="AI610" i="6"/>
  <c r="O622" i="6"/>
  <c r="Q625" i="6"/>
  <c r="AI629" i="6"/>
  <c r="Q632" i="6"/>
  <c r="R634" i="6"/>
  <c r="AF635" i="6"/>
  <c r="S643" i="6"/>
  <c r="AD643" i="6"/>
  <c r="AC648" i="6"/>
  <c r="AG649" i="6"/>
  <c r="AF652" i="6"/>
  <c r="AQ652" i="6"/>
  <c r="U652" i="6"/>
  <c r="AH658" i="6"/>
  <c r="W658" i="6"/>
  <c r="AT668" i="6"/>
  <c r="AI668" i="6"/>
  <c r="AM684" i="6"/>
  <c r="Q684" i="6"/>
  <c r="AH722" i="6"/>
  <c r="AL724" i="6"/>
  <c r="P724" i="6"/>
  <c r="AI732" i="6"/>
  <c r="X732" i="6"/>
  <c r="AP759" i="6"/>
  <c r="T759" i="6"/>
  <c r="AE759" i="6"/>
  <c r="AA766" i="6"/>
  <c r="AL766" i="6"/>
  <c r="P766" i="6"/>
  <c r="W777" i="6"/>
  <c r="AS777" i="6"/>
  <c r="AN799" i="6"/>
  <c r="R799" i="6"/>
  <c r="AC799" i="6"/>
  <c r="AT802" i="6"/>
  <c r="X802" i="6"/>
  <c r="AI802" i="6"/>
  <c r="P805" i="6"/>
  <c r="AA805" i="6"/>
  <c r="AO589" i="6"/>
  <c r="AG591" i="6"/>
  <c r="V597" i="6"/>
  <c r="P604" i="6"/>
  <c r="AG611" i="6"/>
  <c r="AG627" i="6"/>
  <c r="AC637" i="6"/>
  <c r="AB639" i="6"/>
  <c r="Q639" i="6"/>
  <c r="AE643" i="6"/>
  <c r="AP643" i="6"/>
  <c r="T643" i="6"/>
  <c r="AQ644" i="6"/>
  <c r="U644" i="6"/>
  <c r="AK646" i="6"/>
  <c r="O646" i="6"/>
  <c r="Z647" i="6"/>
  <c r="AK647" i="6"/>
  <c r="AE649" i="6"/>
  <c r="T649" i="6"/>
  <c r="AP649" i="6"/>
  <c r="W651" i="6"/>
  <c r="AH651" i="6"/>
  <c r="AN660" i="6"/>
  <c r="R660" i="6"/>
  <c r="AC660" i="6"/>
  <c r="AP667" i="6"/>
  <c r="P678" i="6"/>
  <c r="AL678" i="6"/>
  <c r="R684" i="6"/>
  <c r="AN684" i="6"/>
  <c r="AC684" i="6"/>
  <c r="AM690" i="6"/>
  <c r="Q690" i="6"/>
  <c r="AB690" i="6"/>
  <c r="AM694" i="6"/>
  <c r="AB694" i="6"/>
  <c r="Q694" i="6"/>
  <c r="X695" i="6"/>
  <c r="AT695" i="6"/>
  <c r="AI695" i="6"/>
  <c r="AS697" i="6"/>
  <c r="W697" i="6"/>
  <c r="AH697" i="6"/>
  <c r="X700" i="6"/>
  <c r="AR708" i="6"/>
  <c r="V708" i="6"/>
  <c r="AD718" i="6"/>
  <c r="AQ744" i="6"/>
  <c r="AI745" i="6"/>
  <c r="X745" i="6"/>
  <c r="AQ748" i="6"/>
  <c r="AF748" i="6"/>
  <c r="R749" i="6"/>
  <c r="AN749" i="6"/>
  <c r="P756" i="6"/>
  <c r="AL756" i="6"/>
  <c r="AA756" i="6"/>
  <c r="S588" i="6"/>
  <c r="AO590" i="6"/>
  <c r="AC593" i="6"/>
  <c r="AC601" i="6"/>
  <c r="AE630" i="6"/>
  <c r="AF636" i="6"/>
  <c r="AB646" i="6"/>
  <c r="AM646" i="6"/>
  <c r="AA666" i="6"/>
  <c r="Y671" i="6"/>
  <c r="BF671" i="6" s="1"/>
  <c r="AJ671" i="6"/>
  <c r="AN678" i="6"/>
  <c r="R678" i="6"/>
  <c r="AM680" i="6"/>
  <c r="AB680" i="6"/>
  <c r="Q680" i="6"/>
  <c r="AP687" i="6"/>
  <c r="AE687" i="6"/>
  <c r="T687" i="6"/>
  <c r="X691" i="6"/>
  <c r="AT691" i="6"/>
  <c r="AI691" i="6"/>
  <c r="AM696" i="6"/>
  <c r="Q696" i="6"/>
  <c r="AB696" i="6"/>
  <c r="AN702" i="6"/>
  <c r="AC702" i="6"/>
  <c r="AH703" i="6"/>
  <c r="W703" i="6"/>
  <c r="S712" i="6"/>
  <c r="AO712" i="6"/>
  <c r="AD712" i="6"/>
  <c r="AO718" i="6"/>
  <c r="AB720" i="6"/>
  <c r="AM720" i="6"/>
  <c r="Q720" i="6"/>
  <c r="AA741" i="6"/>
  <c r="P741" i="6"/>
  <c r="AL741" i="6"/>
  <c r="AQ763" i="6"/>
  <c r="U763" i="6"/>
  <c r="AN782" i="6"/>
  <c r="R782" i="6"/>
  <c r="AC782" i="6"/>
  <c r="AK699" i="6"/>
  <c r="Z699" i="6"/>
  <c r="N723" i="6"/>
  <c r="AJ723" i="6"/>
  <c r="AL730" i="6"/>
  <c r="P730" i="6"/>
  <c r="AA730" i="6"/>
  <c r="AE752" i="6"/>
  <c r="T752" i="6"/>
  <c r="AP752" i="6"/>
  <c r="AO762" i="6"/>
  <c r="S762" i="6"/>
  <c r="X641" i="6"/>
  <c r="AB654" i="6"/>
  <c r="Z668" i="6"/>
  <c r="R669" i="6"/>
  <c r="Y672" i="6"/>
  <c r="BF672" i="6" s="1"/>
  <c r="O678" i="6"/>
  <c r="AS678" i="6"/>
  <c r="AK685" i="6"/>
  <c r="O685" i="6"/>
  <c r="Q685" i="6"/>
  <c r="P689" i="6"/>
  <c r="AL689" i="6"/>
  <c r="W689" i="6"/>
  <c r="AM693" i="6"/>
  <c r="V696" i="6"/>
  <c r="AE697" i="6"/>
  <c r="AL699" i="6"/>
  <c r="AQ700" i="6"/>
  <c r="U700" i="6"/>
  <c r="T701" i="6"/>
  <c r="S704" i="6"/>
  <c r="AO704" i="6"/>
  <c r="AO710" i="6"/>
  <c r="R713" i="6"/>
  <c r="AN713" i="6"/>
  <c r="AC713" i="6"/>
  <c r="AL718" i="6"/>
  <c r="P718" i="6"/>
  <c r="AH718" i="6"/>
  <c r="AN723" i="6"/>
  <c r="AH724" i="6"/>
  <c r="AS724" i="6"/>
  <c r="W725" i="6"/>
  <c r="Q729" i="6"/>
  <c r="AM729" i="6"/>
  <c r="AH730" i="6"/>
  <c r="AS730" i="6"/>
  <c r="W731" i="6"/>
  <c r="X746" i="6"/>
  <c r="AI746" i="6"/>
  <c r="N749" i="6"/>
  <c r="AK754" i="6"/>
  <c r="U759" i="6"/>
  <c r="AQ759" i="6"/>
  <c r="AF759" i="6"/>
  <c r="AJ762" i="6"/>
  <c r="Y762" i="6"/>
  <c r="BF762" i="6" s="1"/>
  <c r="AT777" i="6"/>
  <c r="X777" i="6"/>
  <c r="Y784" i="6"/>
  <c r="AJ784" i="6"/>
  <c r="BQ784" i="6" s="1"/>
  <c r="N784" i="6"/>
  <c r="AU784" i="6" s="1"/>
  <c r="AA786" i="6"/>
  <c r="AL786" i="6"/>
  <c r="P786" i="6"/>
  <c r="AT641" i="6"/>
  <c r="W644" i="6"/>
  <c r="AB648" i="6"/>
  <c r="V655" i="6"/>
  <c r="O667" i="6"/>
  <c r="AJ667" i="6"/>
  <c r="AC668" i="6"/>
  <c r="AI671" i="6"/>
  <c r="AA672" i="6"/>
  <c r="N673" i="6"/>
  <c r="AD674" i="6"/>
  <c r="AB675" i="6"/>
  <c r="AK681" i="6"/>
  <c r="O681" i="6"/>
  <c r="AM682" i="6"/>
  <c r="AB682" i="6"/>
  <c r="Q682" i="6"/>
  <c r="AA689" i="6"/>
  <c r="AC690" i="6"/>
  <c r="O695" i="6"/>
  <c r="W696" i="6"/>
  <c r="AM699" i="6"/>
  <c r="U701" i="6"/>
  <c r="AI703" i="6"/>
  <c r="AC708" i="6"/>
  <c r="AN708" i="6"/>
  <c r="X711" i="6"/>
  <c r="AT711" i="6"/>
  <c r="W712" i="6"/>
  <c r="AD713" i="6"/>
  <c r="AR715" i="6"/>
  <c r="AG715" i="6"/>
  <c r="T722" i="6"/>
  <c r="AP722" i="6"/>
  <c r="AO723" i="6"/>
  <c r="AB725" i="6"/>
  <c r="AM725" i="6"/>
  <c r="S726" i="6"/>
  <c r="AD726" i="6"/>
  <c r="AN726" i="6"/>
  <c r="AN729" i="6"/>
  <c r="T732" i="6"/>
  <c r="AE732" i="6"/>
  <c r="AB751" i="6"/>
  <c r="Q751" i="6"/>
  <c r="AM751" i="6"/>
  <c r="U754" i="6"/>
  <c r="AQ754" i="6"/>
  <c r="AK760" i="6"/>
  <c r="O760" i="6"/>
  <c r="U768" i="6"/>
  <c r="AF768" i="6"/>
  <c r="AG785" i="6"/>
  <c r="AR785" i="6"/>
  <c r="AL846" i="6"/>
  <c r="P846" i="6"/>
  <c r="X848" i="6"/>
  <c r="AT848" i="6"/>
  <c r="AI848" i="6"/>
  <c r="V676" i="6"/>
  <c r="AK679" i="6"/>
  <c r="Z679" i="6"/>
  <c r="AC682" i="6"/>
  <c r="AN682" i="6"/>
  <c r="AB687" i="6"/>
  <c r="Q687" i="6"/>
  <c r="AQ692" i="6"/>
  <c r="U692" i="6"/>
  <c r="AJ694" i="6"/>
  <c r="Y694" i="6"/>
  <c r="BF694" i="6" s="1"/>
  <c r="AB702" i="6"/>
  <c r="AM702" i="6"/>
  <c r="Q702" i="6"/>
  <c r="AI706" i="6"/>
  <c r="AT706" i="6"/>
  <c r="AR709" i="6"/>
  <c r="AG709" i="6"/>
  <c r="W710" i="6"/>
  <c r="AH710" i="6"/>
  <c r="AL712" i="6"/>
  <c r="P712" i="6"/>
  <c r="AS715" i="6"/>
  <c r="X716" i="6"/>
  <c r="AI716" i="6"/>
  <c r="R718" i="6"/>
  <c r="AC718" i="6"/>
  <c r="AN718" i="6"/>
  <c r="AH725" i="6"/>
  <c r="AD729" i="6"/>
  <c r="S729" i="6"/>
  <c r="AO729" i="6"/>
  <c r="AJ739" i="6"/>
  <c r="Y739" i="6"/>
  <c r="T744" i="6"/>
  <c r="AE744" i="6"/>
  <c r="AP744" i="6"/>
  <c r="AJ746" i="6"/>
  <c r="Y746" i="6"/>
  <c r="AL760" i="6"/>
  <c r="AA760" i="6"/>
  <c r="P760" i="6"/>
  <c r="AD763" i="6"/>
  <c r="S763" i="6"/>
  <c r="AO763" i="6"/>
  <c r="AI771" i="6"/>
  <c r="AT771" i="6"/>
  <c r="V812" i="6"/>
  <c r="AR812" i="6"/>
  <c r="AB813" i="6"/>
  <c r="Q813" i="6"/>
  <c r="AO835" i="6"/>
  <c r="AD835" i="6"/>
  <c r="S835" i="6"/>
  <c r="AA846" i="6"/>
  <c r="U656" i="6"/>
  <c r="AK657" i="6"/>
  <c r="O663" i="6"/>
  <c r="AK663" i="6"/>
  <c r="N672" i="6"/>
  <c r="AU672" i="6" s="1"/>
  <c r="O675" i="6"/>
  <c r="AQ676" i="6"/>
  <c r="U676" i="6"/>
  <c r="AF676" i="6"/>
  <c r="S678" i="6"/>
  <c r="AO678" i="6"/>
  <c r="AD678" i="6"/>
  <c r="AP681" i="6"/>
  <c r="T681" i="6"/>
  <c r="AF681" i="6"/>
  <c r="U687" i="6"/>
  <c r="AF687" i="6"/>
  <c r="R694" i="6"/>
  <c r="AC694" i="6"/>
  <c r="AF701" i="6"/>
  <c r="O704" i="6"/>
  <c r="S705" i="6"/>
  <c r="P706" i="6"/>
  <c r="AL706" i="6"/>
  <c r="X706" i="6"/>
  <c r="S717" i="6"/>
  <c r="AD717" i="6"/>
  <c r="AC720" i="6"/>
  <c r="AN720" i="6"/>
  <c r="X726" i="6"/>
  <c r="AT726" i="6"/>
  <c r="AE728" i="6"/>
  <c r="AP728" i="6"/>
  <c r="T728" i="6"/>
  <c r="AS731" i="6"/>
  <c r="AP747" i="6"/>
  <c r="T747" i="6"/>
  <c r="AE747" i="6"/>
  <c r="AE749" i="6"/>
  <c r="AH758" i="6"/>
  <c r="W758" i="6"/>
  <c r="Z759" i="6"/>
  <c r="AK759" i="6"/>
  <c r="Z764" i="6"/>
  <c r="AK764" i="6"/>
  <c r="O764" i="6"/>
  <c r="AM765" i="6"/>
  <c r="Q765" i="6"/>
  <c r="X771" i="6"/>
  <c r="AC777" i="6"/>
  <c r="AN777" i="6"/>
  <c r="R777" i="6"/>
  <c r="X830" i="6"/>
  <c r="AI830" i="6"/>
  <c r="Y831" i="6"/>
  <c r="AJ831" i="6"/>
  <c r="Z849" i="6"/>
  <c r="O849" i="6"/>
  <c r="AK849" i="6"/>
  <c r="AP677" i="6"/>
  <c r="T677" i="6"/>
  <c r="AP695" i="6"/>
  <c r="T695" i="6"/>
  <c r="AE695" i="6"/>
  <c r="AM698" i="6"/>
  <c r="Q698" i="6"/>
  <c r="R711" i="6"/>
  <c r="AC711" i="6"/>
  <c r="AB723" i="6"/>
  <c r="AI729" i="6"/>
  <c r="AT729" i="6"/>
  <c r="AN730" i="6"/>
  <c r="AL752" i="6"/>
  <c r="P752" i="6"/>
  <c r="AA752" i="6"/>
  <c r="Z761" i="6"/>
  <c r="AK761" i="6"/>
  <c r="O761" i="6"/>
  <c r="AB765" i="6"/>
  <c r="AC766" i="6"/>
  <c r="AN766" i="6"/>
  <c r="R766" i="6"/>
  <c r="AB771" i="6"/>
  <c r="Q771" i="6"/>
  <c r="AM771" i="6"/>
  <c r="AT772" i="6"/>
  <c r="AI772" i="6"/>
  <c r="AN779" i="6"/>
  <c r="R779" i="6"/>
  <c r="AC779" i="6"/>
  <c r="AT810" i="6"/>
  <c r="X810" i="6"/>
  <c r="AI810" i="6"/>
  <c r="AN815" i="6"/>
  <c r="AC815" i="6"/>
  <c r="O657" i="6"/>
  <c r="AK672" i="6"/>
  <c r="AK678" i="6"/>
  <c r="AM687" i="6"/>
  <c r="X689" i="6"/>
  <c r="AI689" i="6"/>
  <c r="T697" i="6"/>
  <c r="R698" i="6"/>
  <c r="AC698" i="6"/>
  <c r="AM700" i="6"/>
  <c r="Q700" i="6"/>
  <c r="AB700" i="6"/>
  <c r="Y703" i="6"/>
  <c r="N703" i="6"/>
  <c r="AC706" i="6"/>
  <c r="AT707" i="6"/>
  <c r="AD710" i="6"/>
  <c r="AA714" i="6"/>
  <c r="R719" i="6"/>
  <c r="AN719" i="6"/>
  <c r="AC719" i="6"/>
  <c r="AR721" i="6"/>
  <c r="V721" i="6"/>
  <c r="AG721" i="6"/>
  <c r="AC723" i="6"/>
  <c r="AQ737" i="6"/>
  <c r="AK740" i="6"/>
  <c r="O740" i="6"/>
  <c r="Z740" i="6"/>
  <c r="AD765" i="6"/>
  <c r="AO765" i="6"/>
  <c r="S765" i="6"/>
  <c r="P768" i="6"/>
  <c r="AL768" i="6"/>
  <c r="AA768" i="6"/>
  <c r="S779" i="6"/>
  <c r="AO779" i="6"/>
  <c r="AD779" i="6"/>
  <c r="W791" i="6"/>
  <c r="AS791" i="6"/>
  <c r="AH791" i="6"/>
  <c r="AG812" i="6"/>
  <c r="AT839" i="6"/>
  <c r="X839" i="6"/>
  <c r="AI839" i="6"/>
  <c r="T638" i="6"/>
  <c r="R641" i="6"/>
  <c r="U648" i="6"/>
  <c r="AQ648" i="6"/>
  <c r="AK649" i="6"/>
  <c r="Q657" i="6"/>
  <c r="P658" i="6"/>
  <c r="AF659" i="6"/>
  <c r="S660" i="6"/>
  <c r="AP663" i="6"/>
  <c r="O666" i="6"/>
  <c r="AM666" i="6"/>
  <c r="AI669" i="6"/>
  <c r="AF670" i="6"/>
  <c r="AA671" i="6"/>
  <c r="AE673" i="6"/>
  <c r="S675" i="6"/>
  <c r="AK676" i="6"/>
  <c r="N682" i="6"/>
  <c r="AU682" i="6" s="1"/>
  <c r="AM685" i="6"/>
  <c r="AR688" i="6"/>
  <c r="AF700" i="6"/>
  <c r="Z704" i="6"/>
  <c r="AB714" i="6"/>
  <c r="R715" i="6"/>
  <c r="AC715" i="6"/>
  <c r="AB715" i="6"/>
  <c r="AO716" i="6"/>
  <c r="AO717" i="6"/>
  <c r="AH721" i="6"/>
  <c r="W721" i="6"/>
  <c r="AS721" i="6"/>
  <c r="AL722" i="6"/>
  <c r="P722" i="6"/>
  <c r="AA722" i="6"/>
  <c r="AD723" i="6"/>
  <c r="AO727" i="6"/>
  <c r="S727" i="6"/>
  <c r="P731" i="6"/>
  <c r="AF733" i="6"/>
  <c r="U733" i="6"/>
  <c r="AQ733" i="6"/>
  <c r="AF735" i="6"/>
  <c r="U735" i="6"/>
  <c r="AE737" i="6"/>
  <c r="T737" i="6"/>
  <c r="AP743" i="6"/>
  <c r="T743" i="6"/>
  <c r="AK744" i="6"/>
  <c r="Z744" i="6"/>
  <c r="U757" i="6"/>
  <c r="AF757" i="6"/>
  <c r="AB761" i="6"/>
  <c r="Q761" i="6"/>
  <c r="AM761" i="6"/>
  <c r="AC764" i="6"/>
  <c r="AN764" i="6"/>
  <c r="AJ770" i="6"/>
  <c r="N770" i="6"/>
  <c r="W775" i="6"/>
  <c r="AH775" i="6"/>
  <c r="AS775" i="6"/>
  <c r="Q800" i="6"/>
  <c r="AB800" i="6"/>
  <c r="AM806" i="6"/>
  <c r="Q806" i="6"/>
  <c r="AB806" i="6"/>
  <c r="T809" i="6"/>
  <c r="AE809" i="6"/>
  <c r="Y810" i="6"/>
  <c r="AJ810" i="6"/>
  <c r="N810" i="6"/>
  <c r="AM812" i="6"/>
  <c r="Q812" i="6"/>
  <c r="AB812" i="6"/>
  <c r="U824" i="6"/>
  <c r="AF824" i="6"/>
  <c r="AQ824" i="6"/>
  <c r="AF667" i="6"/>
  <c r="W668" i="6"/>
  <c r="U672" i="6"/>
  <c r="AQ672" i="6"/>
  <c r="AS686" i="6"/>
  <c r="W686" i="6"/>
  <c r="AM692" i="6"/>
  <c r="Q692" i="6"/>
  <c r="AB692" i="6"/>
  <c r="AP693" i="6"/>
  <c r="AE693" i="6"/>
  <c r="AB693" i="6"/>
  <c r="AS695" i="6"/>
  <c r="W695" i="6"/>
  <c r="P697" i="6"/>
  <c r="AL697" i="6"/>
  <c r="AA697" i="6"/>
  <c r="AB698" i="6"/>
  <c r="AH701" i="6"/>
  <c r="W701" i="6"/>
  <c r="AK708" i="6"/>
  <c r="Z708" i="6"/>
  <c r="AN711" i="6"/>
  <c r="X712" i="6"/>
  <c r="AT712" i="6"/>
  <c r="AN714" i="6"/>
  <c r="R714" i="6"/>
  <c r="AC714" i="6"/>
  <c r="AP716" i="6"/>
  <c r="W717" i="6"/>
  <c r="AS717" i="6"/>
  <c r="W718" i="6"/>
  <c r="X721" i="6"/>
  <c r="AT721" i="6"/>
  <c r="AI721" i="6"/>
  <c r="N725" i="6"/>
  <c r="AU725" i="6" s="1"/>
  <c r="AJ725" i="6"/>
  <c r="BQ725" i="6" s="1"/>
  <c r="X729" i="6"/>
  <c r="Y731" i="6"/>
  <c r="BF731" i="6" s="1"/>
  <c r="N731" i="6"/>
  <c r="AJ731" i="6"/>
  <c r="AG733" i="6"/>
  <c r="AR733" i="6"/>
  <c r="AG735" i="6"/>
  <c r="AR735" i="6"/>
  <c r="AG739" i="6"/>
  <c r="V739" i="6"/>
  <c r="AR739" i="6"/>
  <c r="AM740" i="6"/>
  <c r="AB740" i="6"/>
  <c r="Q740" i="6"/>
  <c r="O742" i="6"/>
  <c r="Z742" i="6"/>
  <c r="AF743" i="6"/>
  <c r="U743" i="6"/>
  <c r="AI747" i="6"/>
  <c r="X747" i="6"/>
  <c r="AT747" i="6"/>
  <c r="P748" i="6"/>
  <c r="AL748" i="6"/>
  <c r="AA748" i="6"/>
  <c r="AR755" i="6"/>
  <c r="AG755" i="6"/>
  <c r="AG757" i="6"/>
  <c r="V757" i="6"/>
  <c r="AI769" i="6"/>
  <c r="AT769" i="6"/>
  <c r="X769" i="6"/>
  <c r="AN776" i="6"/>
  <c r="AC776" i="6"/>
  <c r="AO783" i="6"/>
  <c r="AD783" i="6"/>
  <c r="S783" i="6"/>
  <c r="AK789" i="6"/>
  <c r="O789" i="6"/>
  <c r="AR797" i="6"/>
  <c r="AG797" i="6"/>
  <c r="V797" i="6"/>
  <c r="AB688" i="6"/>
  <c r="Y692" i="6"/>
  <c r="BF692" i="6" s="1"/>
  <c r="AR693" i="6"/>
  <c r="Y696" i="6"/>
  <c r="AR698" i="6"/>
  <c r="AA736" i="6"/>
  <c r="Y737" i="6"/>
  <c r="AK738" i="6"/>
  <c r="AM742" i="6"/>
  <c r="AB742" i="6"/>
  <c r="AJ743" i="6"/>
  <c r="AG744" i="6"/>
  <c r="V744" i="6"/>
  <c r="AG745" i="6"/>
  <c r="U751" i="6"/>
  <c r="Z752" i="6"/>
  <c r="AL753" i="6"/>
  <c r="V754" i="6"/>
  <c r="AG754" i="6"/>
  <c r="AL754" i="6"/>
  <c r="U756" i="6"/>
  <c r="V759" i="6"/>
  <c r="AR759" i="6"/>
  <c r="V763" i="6"/>
  <c r="AC768" i="6"/>
  <c r="AN768" i="6"/>
  <c r="AD768" i="6"/>
  <c r="AE769" i="6"/>
  <c r="AF770" i="6"/>
  <c r="AQ770" i="6"/>
  <c r="S772" i="6"/>
  <c r="AD772" i="6"/>
  <c r="AT774" i="6"/>
  <c r="N775" i="6"/>
  <c r="AJ779" i="6"/>
  <c r="Y779" i="6"/>
  <c r="AF783" i="6"/>
  <c r="U783" i="6"/>
  <c r="AQ783" i="6"/>
  <c r="AR783" i="6"/>
  <c r="S793" i="6"/>
  <c r="AD793" i="6"/>
  <c r="AK840" i="6"/>
  <c r="O840" i="6"/>
  <c r="Z840" i="6"/>
  <c r="AE733" i="6"/>
  <c r="AE735" i="6"/>
  <c r="AA750" i="6"/>
  <c r="P750" i="6"/>
  <c r="AH754" i="6"/>
  <c r="W754" i="6"/>
  <c r="O756" i="6"/>
  <c r="Z756" i="6"/>
  <c r="AM763" i="6"/>
  <c r="Q763" i="6"/>
  <c r="Z766" i="6"/>
  <c r="O766" i="6"/>
  <c r="W773" i="6"/>
  <c r="AH773" i="6"/>
  <c r="AS773" i="6"/>
  <c r="S780" i="6"/>
  <c r="AD780" i="6"/>
  <c r="AO780" i="6"/>
  <c r="AT781" i="6"/>
  <c r="AI781" i="6"/>
  <c r="AQ788" i="6"/>
  <c r="U788" i="6"/>
  <c r="S797" i="6"/>
  <c r="AO797" i="6"/>
  <c r="AE799" i="6"/>
  <c r="T799" i="6"/>
  <c r="AP799" i="6"/>
  <c r="AT804" i="6"/>
  <c r="X804" i="6"/>
  <c r="AI804" i="6"/>
  <c r="AO819" i="6"/>
  <c r="S819" i="6"/>
  <c r="AD819" i="6"/>
  <c r="AC827" i="6"/>
  <c r="R827" i="6"/>
  <c r="AN827" i="6"/>
  <c r="AA834" i="6"/>
  <c r="AL834" i="6"/>
  <c r="P834" i="6"/>
  <c r="AL860" i="6"/>
  <c r="P860" i="6"/>
  <c r="AA860" i="6"/>
  <c r="R862" i="6"/>
  <c r="AC862" i="6"/>
  <c r="AN862" i="6"/>
  <c r="Z863" i="6"/>
  <c r="AK863" i="6"/>
  <c r="O863" i="6"/>
  <c r="AO864" i="6"/>
  <c r="S864" i="6"/>
  <c r="AD864" i="6"/>
  <c r="AK895" i="6"/>
  <c r="O895" i="6"/>
  <c r="Z895" i="6"/>
  <c r="AL915" i="6"/>
  <c r="P915" i="6"/>
  <c r="AA915" i="6"/>
  <c r="T824" i="6"/>
  <c r="AE824" i="6"/>
  <c r="AP824" i="6"/>
  <c r="S730" i="6"/>
  <c r="AO730" i="6"/>
  <c r="AR732" i="6"/>
  <c r="AP736" i="6"/>
  <c r="AA746" i="6"/>
  <c r="AL746" i="6"/>
  <c r="AB755" i="6"/>
  <c r="Q755" i="6"/>
  <c r="U762" i="6"/>
  <c r="AF762" i="6"/>
  <c r="AK766" i="6"/>
  <c r="AK770" i="6"/>
  <c r="Z770" i="6"/>
  <c r="AA773" i="6"/>
  <c r="P773" i="6"/>
  <c r="AL773" i="6"/>
  <c r="AO775" i="6"/>
  <c r="S775" i="6"/>
  <c r="AD775" i="6"/>
  <c r="AB781" i="6"/>
  <c r="Q781" i="6"/>
  <c r="AM781" i="6"/>
  <c r="AP798" i="6"/>
  <c r="T798" i="6"/>
  <c r="W805" i="6"/>
  <c r="AH805" i="6"/>
  <c r="AN806" i="6"/>
  <c r="AC806" i="6"/>
  <c r="R806" i="6"/>
  <c r="U807" i="6"/>
  <c r="AF807" i="6"/>
  <c r="Y808" i="6"/>
  <c r="BF808" i="6" s="1"/>
  <c r="AJ808" i="6"/>
  <c r="BQ808" i="6" s="1"/>
  <c r="P818" i="6"/>
  <c r="AL818" i="6"/>
  <c r="AA818" i="6"/>
  <c r="Q822" i="6"/>
  <c r="AM822" i="6"/>
  <c r="AA833" i="6"/>
  <c r="AL833" i="6"/>
  <c r="P833" i="6"/>
  <c r="AJ835" i="6"/>
  <c r="N835" i="6"/>
  <c r="AU835" i="6" s="1"/>
  <c r="Y835" i="6"/>
  <c r="BF835" i="6" s="1"/>
  <c r="AK867" i="6"/>
  <c r="Z867" i="6"/>
  <c r="O867" i="6"/>
  <c r="P692" i="6"/>
  <c r="O701" i="6"/>
  <c r="AO722" i="6"/>
  <c r="AD730" i="6"/>
  <c r="P733" i="6"/>
  <c r="AE740" i="6"/>
  <c r="T740" i="6"/>
  <c r="AD740" i="6"/>
  <c r="O752" i="6"/>
  <c r="AD760" i="6"/>
  <c r="AL764" i="6"/>
  <c r="U770" i="6"/>
  <c r="N772" i="6"/>
  <c r="AU772" i="6" s="1"/>
  <c r="AJ772" i="6"/>
  <c r="S774" i="6"/>
  <c r="AD774" i="6"/>
  <c r="AO774" i="6"/>
  <c r="AJ775" i="6"/>
  <c r="BQ775" i="6" s="1"/>
  <c r="W787" i="6"/>
  <c r="AH787" i="6"/>
  <c r="AP796" i="6"/>
  <c r="AE796" i="6"/>
  <c r="T796" i="6"/>
  <c r="AR829" i="6"/>
  <c r="V829" i="6"/>
  <c r="AG829" i="6"/>
  <c r="W683" i="6"/>
  <c r="AL684" i="6"/>
  <c r="O689" i="6"/>
  <c r="AH693" i="6"/>
  <c r="R701" i="6"/>
  <c r="AF703" i="6"/>
  <c r="AG707" i="6"/>
  <c r="AD709" i="6"/>
  <c r="AA716" i="6"/>
  <c r="AT718" i="6"/>
  <c r="AM719" i="6"/>
  <c r="AD720" i="6"/>
  <c r="AI724" i="6"/>
  <c r="AC725" i="6"/>
  <c r="N727" i="6"/>
  <c r="AN727" i="6"/>
  <c r="AJ729" i="6"/>
  <c r="V732" i="6"/>
  <c r="T734" i="6"/>
  <c r="S736" i="6"/>
  <c r="AL738" i="6"/>
  <c r="AA738" i="6"/>
  <c r="Z738" i="6"/>
  <c r="AE739" i="6"/>
  <c r="AG741" i="6"/>
  <c r="AR741" i="6"/>
  <c r="Q742" i="6"/>
  <c r="AS750" i="6"/>
  <c r="W750" i="6"/>
  <c r="AH750" i="6"/>
  <c r="AD755" i="6"/>
  <c r="S755" i="6"/>
  <c r="O757" i="6"/>
  <c r="AK757" i="6"/>
  <c r="AA758" i="6"/>
  <c r="AL758" i="6"/>
  <c r="P758" i="6"/>
  <c r="AQ762" i="6"/>
  <c r="AR763" i="6"/>
  <c r="R768" i="6"/>
  <c r="AP774" i="6"/>
  <c r="AE774" i="6"/>
  <c r="V782" i="6"/>
  <c r="AR782" i="6"/>
  <c r="AG782" i="6"/>
  <c r="Z783" i="6"/>
  <c r="AP784" i="6"/>
  <c r="T784" i="6"/>
  <c r="N785" i="6"/>
  <c r="AJ785" i="6"/>
  <c r="Y785" i="6"/>
  <c r="Y790" i="6"/>
  <c r="BF790" i="6" s="1"/>
  <c r="AJ790" i="6"/>
  <c r="BQ790" i="6" s="1"/>
  <c r="Z795" i="6"/>
  <c r="O795" i="6"/>
  <c r="AK795" i="6"/>
  <c r="AR848" i="6"/>
  <c r="AG848" i="6"/>
  <c r="V848" i="6"/>
  <c r="AA852" i="6"/>
  <c r="AI693" i="6"/>
  <c r="AH729" i="6"/>
  <c r="AS729" i="6"/>
  <c r="AA735" i="6"/>
  <c r="AL735" i="6"/>
  <c r="AM738" i="6"/>
  <c r="Q738" i="6"/>
  <c r="AB738" i="6"/>
  <c r="AG747" i="6"/>
  <c r="AH748" i="6"/>
  <c r="AL750" i="6"/>
  <c r="AA753" i="6"/>
  <c r="AM755" i="6"/>
  <c r="AH756" i="6"/>
  <c r="AS756" i="6"/>
  <c r="P757" i="6"/>
  <c r="AL757" i="6"/>
  <c r="AI767" i="6"/>
  <c r="X767" i="6"/>
  <c r="AT767" i="6"/>
  <c r="AR771" i="6"/>
  <c r="AG771" i="6"/>
  <c r="AC773" i="6"/>
  <c r="AA777" i="6"/>
  <c r="P777" i="6"/>
  <c r="AL777" i="6"/>
  <c r="T778" i="6"/>
  <c r="AP778" i="6"/>
  <c r="AI778" i="6"/>
  <c r="U784" i="6"/>
  <c r="AQ784" i="6"/>
  <c r="O785" i="6"/>
  <c r="AK785" i="6"/>
  <c r="Z785" i="6"/>
  <c r="O797" i="6"/>
  <c r="Z797" i="6"/>
  <c r="AK797" i="6"/>
  <c r="AD797" i="6"/>
  <c r="P803" i="6"/>
  <c r="AA803" i="6"/>
  <c r="AI815" i="6"/>
  <c r="AT815" i="6"/>
  <c r="X815" i="6"/>
  <c r="AR842" i="6"/>
  <c r="AG842" i="6"/>
  <c r="V842" i="6"/>
  <c r="P859" i="6"/>
  <c r="AA859" i="6"/>
  <c r="AN869" i="6"/>
  <c r="R869" i="6"/>
  <c r="AC869" i="6"/>
  <c r="AT870" i="6"/>
  <c r="AI870" i="6"/>
  <c r="X870" i="6"/>
  <c r="N873" i="6"/>
  <c r="AU873" i="6" s="1"/>
  <c r="AJ873" i="6"/>
  <c r="Y873" i="6"/>
  <c r="BF873" i="6" s="1"/>
  <c r="AK888" i="6"/>
  <c r="O888" i="6"/>
  <c r="AH747" i="6"/>
  <c r="AD748" i="6"/>
  <c r="V749" i="6"/>
  <c r="W752" i="6"/>
  <c r="AR753" i="6"/>
  <c r="Z763" i="6"/>
  <c r="AK773" i="6"/>
  <c r="O773" i="6"/>
  <c r="AL778" i="6"/>
  <c r="AA778" i="6"/>
  <c r="N786" i="6"/>
  <c r="AU786" i="6" s="1"/>
  <c r="AO789" i="6"/>
  <c r="X792" i="6"/>
  <c r="Y794" i="6"/>
  <c r="AJ794" i="6"/>
  <c r="AB795" i="6"/>
  <c r="AM795" i="6"/>
  <c r="AH795" i="6"/>
  <c r="AQ796" i="6"/>
  <c r="U796" i="6"/>
  <c r="AF796" i="6"/>
  <c r="AJ796" i="6"/>
  <c r="BQ796" i="6" s="1"/>
  <c r="Q798" i="6"/>
  <c r="AM798" i="6"/>
  <c r="AD806" i="6"/>
  <c r="AO806" i="6"/>
  <c r="AD813" i="6"/>
  <c r="S813" i="6"/>
  <c r="AO813" i="6"/>
  <c r="AG824" i="6"/>
  <c r="V824" i="6"/>
  <c r="AR824" i="6"/>
  <c r="AB828" i="6"/>
  <c r="Q828" i="6"/>
  <c r="P838" i="6"/>
  <c r="AL838" i="6"/>
  <c r="AA838" i="6"/>
  <c r="Z873" i="6"/>
  <c r="O873" i="6"/>
  <c r="AK873" i="6"/>
  <c r="AM892" i="6"/>
  <c r="AB892" i="6"/>
  <c r="Q892" i="6"/>
  <c r="AE991" i="6"/>
  <c r="T991" i="6"/>
  <c r="AP991" i="6"/>
  <c r="AQ1001" i="6"/>
  <c r="U1001" i="6"/>
  <c r="AF1001" i="6"/>
  <c r="W1003" i="6"/>
  <c r="AS1003" i="6"/>
  <c r="AO788" i="6"/>
  <c r="S788" i="6"/>
  <c r="AN795" i="6"/>
  <c r="AC795" i="6"/>
  <c r="Y802" i="6"/>
  <c r="BF802" i="6" s="1"/>
  <c r="AJ802" i="6"/>
  <c r="Y814" i="6"/>
  <c r="AJ814" i="6"/>
  <c r="BQ814" i="6" s="1"/>
  <c r="N814" i="6"/>
  <c r="AL826" i="6"/>
  <c r="P826" i="6"/>
  <c r="AA826" i="6"/>
  <c r="AP829" i="6"/>
  <c r="T829" i="6"/>
  <c r="AE829" i="6"/>
  <c r="W837" i="6"/>
  <c r="AS837" i="6"/>
  <c r="AH837" i="6"/>
  <c r="AT845" i="6"/>
  <c r="X845" i="6"/>
  <c r="AI845" i="6"/>
  <c r="S854" i="6"/>
  <c r="AO854" i="6"/>
  <c r="AD854" i="6"/>
  <c r="AT872" i="6"/>
  <c r="X872" i="6"/>
  <c r="AI872" i="6"/>
  <c r="AG885" i="6"/>
  <c r="V885" i="6"/>
  <c r="AR885" i="6"/>
  <c r="V889" i="6"/>
  <c r="AR889" i="6"/>
  <c r="AG889" i="6"/>
  <c r="Z969" i="6"/>
  <c r="AK969" i="6"/>
  <c r="O969" i="6"/>
  <c r="AA800" i="6"/>
  <c r="AL800" i="6"/>
  <c r="AH804" i="6"/>
  <c r="W804" i="6"/>
  <c r="AS804" i="6"/>
  <c r="AS839" i="6"/>
  <c r="W839" i="6"/>
  <c r="AH839" i="6"/>
  <c r="AK851" i="6"/>
  <c r="Z851" i="6"/>
  <c r="O851" i="6"/>
  <c r="Y863" i="6"/>
  <c r="N863" i="6"/>
  <c r="AJ863" i="6"/>
  <c r="BQ863" i="6" s="1"/>
  <c r="AN864" i="6"/>
  <c r="R864" i="6"/>
  <c r="AC864" i="6"/>
  <c r="W879" i="6"/>
  <c r="AS879" i="6"/>
  <c r="AH879" i="6"/>
  <c r="AE838" i="6"/>
  <c r="T838" i="6"/>
  <c r="AI857" i="6"/>
  <c r="X857" i="6"/>
  <c r="W881" i="6"/>
  <c r="AH881" i="6"/>
  <c r="AS881" i="6"/>
  <c r="R893" i="6"/>
  <c r="AC893" i="6"/>
  <c r="X975" i="6"/>
  <c r="AT975" i="6"/>
  <c r="AI975" i="6"/>
  <c r="AG989" i="6"/>
  <c r="V989" i="6"/>
  <c r="AR989" i="6"/>
  <c r="AR779" i="6"/>
  <c r="V779" i="6"/>
  <c r="Y781" i="6"/>
  <c r="BF781" i="6" s="1"/>
  <c r="AJ781" i="6"/>
  <c r="BQ781" i="6" s="1"/>
  <c r="N781" i="6"/>
  <c r="AG791" i="6"/>
  <c r="V793" i="6"/>
  <c r="Z807" i="6"/>
  <c r="AK807" i="6"/>
  <c r="AS816" i="6"/>
  <c r="W816" i="6"/>
  <c r="AH816" i="6"/>
  <c r="T819" i="6"/>
  <c r="AE819" i="6"/>
  <c r="AP819" i="6"/>
  <c r="AG825" i="6"/>
  <c r="AR825" i="6"/>
  <c r="U838" i="6"/>
  <c r="AF838" i="6"/>
  <c r="V844" i="6"/>
  <c r="AR844" i="6"/>
  <c r="AG844" i="6"/>
  <c r="AB855" i="6"/>
  <c r="Q855" i="6"/>
  <c r="V856" i="6"/>
  <c r="AR856" i="6"/>
  <c r="AG856" i="6"/>
  <c r="AF968" i="6"/>
  <c r="AQ968" i="6"/>
  <c r="U968" i="6"/>
  <c r="AG776" i="6"/>
  <c r="AK781" i="6"/>
  <c r="Z781" i="6"/>
  <c r="Q790" i="6"/>
  <c r="AB790" i="6"/>
  <c r="O793" i="6"/>
  <c r="AK793" i="6"/>
  <c r="Z793" i="6"/>
  <c r="O801" i="6"/>
  <c r="AK801" i="6"/>
  <c r="Z801" i="6"/>
  <c r="AF819" i="6"/>
  <c r="AQ819" i="6"/>
  <c r="W825" i="6"/>
  <c r="AS825" i="6"/>
  <c r="AH825" i="6"/>
  <c r="AO830" i="6"/>
  <c r="AD830" i="6"/>
  <c r="S830" i="6"/>
  <c r="AJ832" i="6"/>
  <c r="N832" i="6"/>
  <c r="AU832" i="6" s="1"/>
  <c r="AK843" i="6"/>
  <c r="O843" i="6"/>
  <c r="AM855" i="6"/>
  <c r="AO875" i="6"/>
  <c r="AD875" i="6"/>
  <c r="S875" i="6"/>
  <c r="AQ936" i="6"/>
  <c r="AF936" i="6"/>
  <c r="U936" i="6"/>
  <c r="P937" i="6"/>
  <c r="AA937" i="6"/>
  <c r="AL937" i="6"/>
  <c r="AP943" i="6"/>
  <c r="T943" i="6"/>
  <c r="Z965" i="6"/>
  <c r="O965" i="6"/>
  <c r="AK965" i="6"/>
  <c r="AJ972" i="6"/>
  <c r="BQ972" i="6" s="1"/>
  <c r="Y972" i="6"/>
  <c r="BF972" i="6" s="1"/>
  <c r="AQ974" i="6"/>
  <c r="U974" i="6"/>
  <c r="AF974" i="6"/>
  <c r="V743" i="6"/>
  <c r="AK745" i="6"/>
  <c r="S748" i="6"/>
  <c r="AD758" i="6"/>
  <c r="W762" i="6"/>
  <c r="AD766" i="6"/>
  <c r="AG772" i="6"/>
  <c r="V772" i="6"/>
  <c r="AK772" i="6"/>
  <c r="AR778" i="6"/>
  <c r="AI780" i="6"/>
  <c r="AT780" i="6"/>
  <c r="U782" i="6"/>
  <c r="AA801" i="6"/>
  <c r="AH811" i="6"/>
  <c r="AQ812" i="6"/>
  <c r="U812" i="6"/>
  <c r="AT825" i="6"/>
  <c r="X825" i="6"/>
  <c r="AM827" i="6"/>
  <c r="AB827" i="6"/>
  <c r="Q827" i="6"/>
  <c r="Y832" i="6"/>
  <c r="Z843" i="6"/>
  <c r="R845" i="6"/>
  <c r="AN845" i="6"/>
  <c r="AC845" i="6"/>
  <c r="AP890" i="6"/>
  <c r="T890" i="6"/>
  <c r="AE890" i="6"/>
  <c r="O896" i="6"/>
  <c r="Z896" i="6"/>
  <c r="AK896" i="6"/>
  <c r="AD899" i="6"/>
  <c r="S899" i="6"/>
  <c r="AO899" i="6"/>
  <c r="V909" i="6"/>
  <c r="AG909" i="6"/>
  <c r="AR909" i="6"/>
  <c r="AP915" i="6"/>
  <c r="T915" i="6"/>
  <c r="AE915" i="6"/>
  <c r="Z957" i="6"/>
  <c r="O957" i="6"/>
  <c r="AK957" i="6"/>
  <c r="T783" i="6"/>
  <c r="AE783" i="6"/>
  <c r="AP783" i="6"/>
  <c r="AO784" i="6"/>
  <c r="S784" i="6"/>
  <c r="AD784" i="6"/>
  <c r="V786" i="6"/>
  <c r="AG786" i="6"/>
  <c r="AE797" i="6"/>
  <c r="AP797" i="6"/>
  <c r="Y798" i="6"/>
  <c r="BF798" i="6" s="1"/>
  <c r="AJ798" i="6"/>
  <c r="AN801" i="6"/>
  <c r="AC801" i="6"/>
  <c r="R801" i="6"/>
  <c r="Z803" i="6"/>
  <c r="AK803" i="6"/>
  <c r="AR805" i="6"/>
  <c r="V805" i="6"/>
  <c r="AT808" i="6"/>
  <c r="AI808" i="6"/>
  <c r="S811" i="6"/>
  <c r="AD811" i="6"/>
  <c r="AO811" i="6"/>
  <c r="AD827" i="6"/>
  <c r="AO827" i="6"/>
  <c r="S827" i="6"/>
  <c r="AP835" i="6"/>
  <c r="AE835" i="6"/>
  <c r="AS848" i="6"/>
  <c r="W848" i="6"/>
  <c r="AT850" i="6"/>
  <c r="X850" i="6"/>
  <c r="AI850" i="6"/>
  <c r="AR883" i="6"/>
  <c r="V883" i="6"/>
  <c r="AG883" i="6"/>
  <c r="X907" i="6"/>
  <c r="AT907" i="6"/>
  <c r="AI907" i="6"/>
  <c r="AF810" i="6"/>
  <c r="X812" i="6"/>
  <c r="AC816" i="6"/>
  <c r="R816" i="6"/>
  <c r="V819" i="6"/>
  <c r="R823" i="6"/>
  <c r="AC823" i="6"/>
  <c r="AO825" i="6"/>
  <c r="S825" i="6"/>
  <c r="R828" i="6"/>
  <c r="AC828" i="6"/>
  <c r="AO839" i="6"/>
  <c r="S839" i="6"/>
  <c r="S845" i="6"/>
  <c r="AO845" i="6"/>
  <c r="Z847" i="6"/>
  <c r="AK847" i="6"/>
  <c r="O847" i="6"/>
  <c r="P849" i="6"/>
  <c r="AA849" i="6"/>
  <c r="AL849" i="6"/>
  <c r="T854" i="6"/>
  <c r="AP854" i="6"/>
  <c r="AN964" i="6"/>
  <c r="AC964" i="6"/>
  <c r="R964" i="6"/>
  <c r="P969" i="6"/>
  <c r="AL969" i="6"/>
  <c r="AS770" i="6"/>
  <c r="AP771" i="6"/>
  <c r="X776" i="6"/>
  <c r="AC784" i="6"/>
  <c r="AS785" i="6"/>
  <c r="AA788" i="6"/>
  <c r="AR789" i="6"/>
  <c r="AA792" i="6"/>
  <c r="Y793" i="6"/>
  <c r="BF793" i="6" s="1"/>
  <c r="W794" i="6"/>
  <c r="AS794" i="6"/>
  <c r="N795" i="6"/>
  <c r="AU795" i="6" s="1"/>
  <c r="AR799" i="6"/>
  <c r="AQ800" i="6"/>
  <c r="AH803" i="6"/>
  <c r="AB804" i="6"/>
  <c r="Z805" i="6"/>
  <c r="AP806" i="6"/>
  <c r="AK809" i="6"/>
  <c r="AP813" i="6"/>
  <c r="AI814" i="6"/>
  <c r="AD816" i="6"/>
  <c r="AO816" i="6"/>
  <c r="AN817" i="6"/>
  <c r="W819" i="6"/>
  <c r="AC822" i="6"/>
  <c r="AQ825" i="6"/>
  <c r="AN829" i="6"/>
  <c r="R829" i="6"/>
  <c r="AQ831" i="6"/>
  <c r="N833" i="6"/>
  <c r="AP842" i="6"/>
  <c r="T842" i="6"/>
  <c r="AB849" i="6"/>
  <c r="AM849" i="6"/>
  <c r="AR857" i="6"/>
  <c r="V857" i="6"/>
  <c r="AR861" i="6"/>
  <c r="AG861" i="6"/>
  <c r="V861" i="6"/>
  <c r="AL862" i="6"/>
  <c r="AA862" i="6"/>
  <c r="P862" i="6"/>
  <c r="Z871" i="6"/>
  <c r="AK871" i="6"/>
  <c r="O871" i="6"/>
  <c r="U875" i="6"/>
  <c r="AQ875" i="6"/>
  <c r="P877" i="6"/>
  <c r="AL877" i="6"/>
  <c r="AA877" i="6"/>
  <c r="N892" i="6"/>
  <c r="AU892" i="6" s="1"/>
  <c r="U894" i="6"/>
  <c r="AQ894" i="6"/>
  <c r="AF894" i="6"/>
  <c r="AQ898" i="6"/>
  <c r="U898" i="6"/>
  <c r="AF898" i="6"/>
  <c r="S902" i="6"/>
  <c r="AD902" i="6"/>
  <c r="AF958" i="6"/>
  <c r="AQ958" i="6"/>
  <c r="U958" i="6"/>
  <c r="AC797" i="6"/>
  <c r="AE804" i="6"/>
  <c r="AN808" i="6"/>
  <c r="AO809" i="6"/>
  <c r="AE811" i="6"/>
  <c r="T813" i="6"/>
  <c r="AP816" i="6"/>
  <c r="T816" i="6"/>
  <c r="T820" i="6"/>
  <c r="AA821" i="6"/>
  <c r="P821" i="6"/>
  <c r="AA827" i="6"/>
  <c r="AL827" i="6"/>
  <c r="AO829" i="6"/>
  <c r="S829" i="6"/>
  <c r="AD829" i="6"/>
  <c r="Z835" i="6"/>
  <c r="AD838" i="6"/>
  <c r="AO838" i="6"/>
  <c r="Y843" i="6"/>
  <c r="AJ843" i="6"/>
  <c r="N843" i="6"/>
  <c r="AM847" i="6"/>
  <c r="Q847" i="6"/>
  <c r="AF850" i="6"/>
  <c r="U850" i="6"/>
  <c r="AQ850" i="6"/>
  <c r="AM862" i="6"/>
  <c r="AB862" i="6"/>
  <c r="Q862" i="6"/>
  <c r="AM877" i="6"/>
  <c r="Q877" i="6"/>
  <c r="AB877" i="6"/>
  <c r="W890" i="6"/>
  <c r="AS890" i="6"/>
  <c r="AR894" i="6"/>
  <c r="V894" i="6"/>
  <c r="Y896" i="6"/>
  <c r="N896" i="6"/>
  <c r="AC899" i="6"/>
  <c r="R899" i="6"/>
  <c r="R912" i="6"/>
  <c r="AN912" i="6"/>
  <c r="AC912" i="6"/>
  <c r="AP936" i="6"/>
  <c r="T936" i="6"/>
  <c r="AE936" i="6"/>
  <c r="AE939" i="6"/>
  <c r="AP939" i="6"/>
  <c r="T939" i="6"/>
  <c r="AT822" i="6"/>
  <c r="AI822" i="6"/>
  <c r="AS824" i="6"/>
  <c r="W824" i="6"/>
  <c r="AM826" i="6"/>
  <c r="Q826" i="6"/>
  <c r="O831" i="6"/>
  <c r="Z831" i="6"/>
  <c r="AC843" i="6"/>
  <c r="R843" i="6"/>
  <c r="AN843" i="6"/>
  <c r="W844" i="6"/>
  <c r="AS844" i="6"/>
  <c r="AP864" i="6"/>
  <c r="T864" i="6"/>
  <c r="AQ877" i="6"/>
  <c r="U877" i="6"/>
  <c r="AC892" i="6"/>
  <c r="AN892" i="6"/>
  <c r="R892" i="6"/>
  <c r="AR910" i="6"/>
  <c r="AG910" i="6"/>
  <c r="V910" i="6"/>
  <c r="AN911" i="6"/>
  <c r="R911" i="6"/>
  <c r="W923" i="6"/>
  <c r="AS923" i="6"/>
  <c r="AH923" i="6"/>
  <c r="U934" i="6"/>
  <c r="AF934" i="6"/>
  <c r="AQ934" i="6"/>
  <c r="S935" i="6"/>
  <c r="AD935" i="6"/>
  <c r="AK779" i="6"/>
  <c r="AN784" i="6"/>
  <c r="P788" i="6"/>
  <c r="X790" i="6"/>
  <c r="R791" i="6"/>
  <c r="N792" i="6"/>
  <c r="AI798" i="6"/>
  <c r="T804" i="6"/>
  <c r="W808" i="6"/>
  <c r="R811" i="6"/>
  <c r="P815" i="6"/>
  <c r="O816" i="6"/>
  <c r="AN819" i="6"/>
  <c r="AJ820" i="6"/>
  <c r="AP822" i="6"/>
  <c r="AB826" i="6"/>
  <c r="O828" i="6"/>
  <c r="AO833" i="6"/>
  <c r="AD833" i="6"/>
  <c r="Z836" i="6"/>
  <c r="O836" i="6"/>
  <c r="AD840" i="6"/>
  <c r="AO840" i="6"/>
  <c r="S840" i="6"/>
  <c r="AD843" i="6"/>
  <c r="S843" i="6"/>
  <c r="AO843" i="6"/>
  <c r="AO846" i="6"/>
  <c r="AD846" i="6"/>
  <c r="W851" i="6"/>
  <c r="AH851" i="6"/>
  <c r="AS851" i="6"/>
  <c r="AS867" i="6"/>
  <c r="W867" i="6"/>
  <c r="AH867" i="6"/>
  <c r="AN873" i="6"/>
  <c r="AC873" i="6"/>
  <c r="T875" i="6"/>
  <c r="AR877" i="6"/>
  <c r="V877" i="6"/>
  <c r="AQ884" i="6"/>
  <c r="AF884" i="6"/>
  <c r="AH890" i="6"/>
  <c r="AG894" i="6"/>
  <c r="AS910" i="6"/>
  <c r="W910" i="6"/>
  <c r="AH910" i="6"/>
  <c r="X923" i="6"/>
  <c r="AT923" i="6"/>
  <c r="AI923" i="6"/>
  <c r="P924" i="6"/>
  <c r="AL924" i="6"/>
  <c r="AA924" i="6"/>
  <c r="V934" i="6"/>
  <c r="AR934" i="6"/>
  <c r="W772" i="6"/>
  <c r="AM776" i="6"/>
  <c r="AH785" i="6"/>
  <c r="O792" i="6"/>
  <c r="W796" i="6"/>
  <c r="AH799" i="6"/>
  <c r="AD801" i="6"/>
  <c r="O805" i="6"/>
  <c r="AE806" i="6"/>
  <c r="AN812" i="6"/>
  <c r="AH813" i="6"/>
  <c r="P816" i="6"/>
  <c r="AA817" i="6"/>
  <c r="P817" i="6"/>
  <c r="AN818" i="6"/>
  <c r="AG820" i="6"/>
  <c r="V820" i="6"/>
  <c r="P823" i="6"/>
  <c r="AD825" i="6"/>
  <c r="AE826" i="6"/>
  <c r="AO832" i="6"/>
  <c r="S832" i="6"/>
  <c r="AD832" i="6"/>
  <c r="U834" i="6"/>
  <c r="AQ834" i="6"/>
  <c r="AF834" i="6"/>
  <c r="AK834" i="6"/>
  <c r="P836" i="6"/>
  <c r="AA836" i="6"/>
  <c r="AP837" i="6"/>
  <c r="T837" i="6"/>
  <c r="AE837" i="6"/>
  <c r="AE840" i="6"/>
  <c r="AP840" i="6"/>
  <c r="T840" i="6"/>
  <c r="AS847" i="6"/>
  <c r="W847" i="6"/>
  <c r="AT867" i="6"/>
  <c r="X867" i="6"/>
  <c r="Q868" i="6"/>
  <c r="AM868" i="6"/>
  <c r="AD873" i="6"/>
  <c r="AO873" i="6"/>
  <c r="AD878" i="6"/>
  <c r="S878" i="6"/>
  <c r="T879" i="6"/>
  <c r="AE879" i="6"/>
  <c r="AJ885" i="6"/>
  <c r="Y885" i="6"/>
  <c r="N885" i="6"/>
  <c r="AN904" i="6"/>
  <c r="R904" i="6"/>
  <c r="AC904" i="6"/>
  <c r="AM794" i="6"/>
  <c r="AF795" i="6"/>
  <c r="AS796" i="6"/>
  <c r="Q805" i="6"/>
  <c r="AM805" i="6"/>
  <c r="AA807" i="6"/>
  <c r="AB814" i="6"/>
  <c r="S815" i="6"/>
  <c r="U818" i="6"/>
  <c r="AQ818" i="6"/>
  <c r="X822" i="6"/>
  <c r="AF825" i="6"/>
  <c r="W829" i="6"/>
  <c r="AP832" i="6"/>
  <c r="T832" i="6"/>
  <c r="AE832" i="6"/>
  <c r="AG834" i="6"/>
  <c r="AR834" i="6"/>
  <c r="V834" i="6"/>
  <c r="AB836" i="6"/>
  <c r="Q836" i="6"/>
  <c r="AM836" i="6"/>
  <c r="S838" i="6"/>
  <c r="U840" i="6"/>
  <c r="AF840" i="6"/>
  <c r="X847" i="6"/>
  <c r="AT847" i="6"/>
  <c r="AI847" i="6"/>
  <c r="Y853" i="6"/>
  <c r="N853" i="6"/>
  <c r="AJ853" i="6"/>
  <c r="BQ853" i="6" s="1"/>
  <c r="AE854" i="6"/>
  <c r="AT862" i="6"/>
  <c r="AI862" i="6"/>
  <c r="AB868" i="6"/>
  <c r="AH871" i="6"/>
  <c r="W871" i="6"/>
  <c r="AT874" i="6"/>
  <c r="X874" i="6"/>
  <c r="AI874" i="6"/>
  <c r="AP879" i="6"/>
  <c r="AP882" i="6"/>
  <c r="AE882" i="6"/>
  <c r="T882" i="6"/>
  <c r="O885" i="6"/>
  <c r="Z885" i="6"/>
  <c r="N891" i="6"/>
  <c r="AJ891" i="6"/>
  <c r="Y891" i="6"/>
  <c r="BF891" i="6" s="1"/>
  <c r="AO904" i="6"/>
  <c r="S904" i="6"/>
  <c r="AL907" i="6"/>
  <c r="AA907" i="6"/>
  <c r="P907" i="6"/>
  <c r="R793" i="6"/>
  <c r="R797" i="6"/>
  <c r="AL799" i="6"/>
  <c r="AO805" i="6"/>
  <c r="AD807" i="6"/>
  <c r="AR819" i="6"/>
  <c r="X820" i="6"/>
  <c r="AT820" i="6"/>
  <c r="AL822" i="6"/>
  <c r="P822" i="6"/>
  <c r="AL828" i="6"/>
  <c r="AA828" i="6"/>
  <c r="P828" i="6"/>
  <c r="AK831" i="6"/>
  <c r="AF832" i="6"/>
  <c r="AJ841" i="6"/>
  <c r="BQ841" i="6" s="1"/>
  <c r="Y841" i="6"/>
  <c r="BF841" i="6" s="1"/>
  <c r="Z853" i="6"/>
  <c r="AK853" i="6"/>
  <c r="AD857" i="6"/>
  <c r="AK859" i="6"/>
  <c r="Z859" i="6"/>
  <c r="O859" i="6"/>
  <c r="AD865" i="6"/>
  <c r="S865" i="6"/>
  <c r="AO865" i="6"/>
  <c r="AI871" i="6"/>
  <c r="X871" i="6"/>
  <c r="AT871" i="6"/>
  <c r="AF875" i="6"/>
  <c r="U876" i="6"/>
  <c r="AQ876" i="6"/>
  <c r="AF876" i="6"/>
  <c r="AT886" i="6"/>
  <c r="AI886" i="6"/>
  <c r="AC887" i="6"/>
  <c r="AN887" i="6"/>
  <c r="V901" i="6"/>
  <c r="AR901" i="6"/>
  <c r="AG901" i="6"/>
  <c r="AQ843" i="6"/>
  <c r="AT852" i="6"/>
  <c r="AI852" i="6"/>
  <c r="AO869" i="6"/>
  <c r="AD869" i="6"/>
  <c r="AI880" i="6"/>
  <c r="AQ881" i="6"/>
  <c r="U881" i="6"/>
  <c r="AS884" i="6"/>
  <c r="AH884" i="6"/>
  <c r="AA887" i="6"/>
  <c r="P887" i="6"/>
  <c r="AQ890" i="6"/>
  <c r="AS891" i="6"/>
  <c r="AH891" i="6"/>
  <c r="O892" i="6"/>
  <c r="Z892" i="6"/>
  <c r="S894" i="6"/>
  <c r="AO894" i="6"/>
  <c r="AB915" i="6"/>
  <c r="Q915" i="6"/>
  <c r="AR919" i="6"/>
  <c r="V919" i="6"/>
  <c r="AG919" i="6"/>
  <c r="AR927" i="6"/>
  <c r="V927" i="6"/>
  <c r="AB937" i="6"/>
  <c r="AM937" i="6"/>
  <c r="Q937" i="6"/>
  <c r="W946" i="6"/>
  <c r="AH946" i="6"/>
  <c r="AS946" i="6"/>
  <c r="P959" i="6"/>
  <c r="AL959" i="6"/>
  <c r="AA959" i="6"/>
  <c r="AJ963" i="6"/>
  <c r="Y963" i="6"/>
  <c r="P973" i="6"/>
  <c r="AL973" i="6"/>
  <c r="AC974" i="6"/>
  <c r="AN974" i="6"/>
  <c r="R974" i="6"/>
  <c r="AR980" i="6"/>
  <c r="V980" i="6"/>
  <c r="AG980" i="6"/>
  <c r="V1006" i="6"/>
  <c r="AR1006" i="6"/>
  <c r="AG1006" i="6"/>
  <c r="AB1008" i="6"/>
  <c r="Q1008" i="6"/>
  <c r="AM1008" i="6"/>
  <c r="U1010" i="6"/>
  <c r="AQ1010" i="6"/>
  <c r="AF1010" i="6"/>
  <c r="U835" i="6"/>
  <c r="AN836" i="6"/>
  <c r="AF837" i="6"/>
  <c r="V838" i="6"/>
  <c r="AF839" i="6"/>
  <c r="AD841" i="6"/>
  <c r="AC842" i="6"/>
  <c r="AS850" i="6"/>
  <c r="AM854" i="6"/>
  <c r="AB854" i="6"/>
  <c r="AC855" i="6"/>
  <c r="AT866" i="6"/>
  <c r="X866" i="6"/>
  <c r="AC875" i="6"/>
  <c r="AN875" i="6"/>
  <c r="AF879" i="6"/>
  <c r="AQ889" i="6"/>
  <c r="U889" i="6"/>
  <c r="AS898" i="6"/>
  <c r="W898" i="6"/>
  <c r="AR900" i="6"/>
  <c r="V900" i="6"/>
  <c r="AG900" i="6"/>
  <c r="AN902" i="6"/>
  <c r="AR908" i="6"/>
  <c r="V908" i="6"/>
  <c r="AM915" i="6"/>
  <c r="S918" i="6"/>
  <c r="AO918" i="6"/>
  <c r="AD918" i="6"/>
  <c r="W919" i="6"/>
  <c r="AS919" i="6"/>
  <c r="AH925" i="6"/>
  <c r="W925" i="6"/>
  <c r="X946" i="6"/>
  <c r="AT946" i="6"/>
  <c r="AI946" i="6"/>
  <c r="AK963" i="6"/>
  <c r="Z963" i="6"/>
  <c r="AI889" i="6"/>
  <c r="X889" i="6"/>
  <c r="AT889" i="6"/>
  <c r="AS894" i="6"/>
  <c r="W894" i="6"/>
  <c r="P895" i="6"/>
  <c r="AL895" i="6"/>
  <c r="AS897" i="6"/>
  <c r="W897" i="6"/>
  <c r="AN905" i="6"/>
  <c r="R905" i="6"/>
  <c r="AD911" i="6"/>
  <c r="S911" i="6"/>
  <c r="AL914" i="6"/>
  <c r="P914" i="6"/>
  <c r="AA914" i="6"/>
  <c r="AI922" i="6"/>
  <c r="X922" i="6"/>
  <c r="N929" i="6"/>
  <c r="AU929" i="6" s="1"/>
  <c r="Y929" i="6"/>
  <c r="AJ929" i="6"/>
  <c r="AM930" i="6"/>
  <c r="Q930" i="6"/>
  <c r="AB930" i="6"/>
  <c r="S953" i="6"/>
  <c r="AD953" i="6"/>
  <c r="AO953" i="6"/>
  <c r="Y960" i="6"/>
  <c r="BF960" i="6" s="1"/>
  <c r="N960" i="6"/>
  <c r="AU960" i="6" s="1"/>
  <c r="AB838" i="6"/>
  <c r="AA843" i="6"/>
  <c r="AQ854" i="6"/>
  <c r="U854" i="6"/>
  <c r="AS855" i="6"/>
  <c r="AH855" i="6"/>
  <c r="AT856" i="6"/>
  <c r="X856" i="6"/>
  <c r="AB859" i="6"/>
  <c r="AM859" i="6"/>
  <c r="N865" i="6"/>
  <c r="AU865" i="6" s="1"/>
  <c r="AJ865" i="6"/>
  <c r="V876" i="6"/>
  <c r="AR876" i="6"/>
  <c r="AK882" i="6"/>
  <c r="Z882" i="6"/>
  <c r="AL884" i="6"/>
  <c r="P884" i="6"/>
  <c r="Q885" i="6"/>
  <c r="AB885" i="6"/>
  <c r="Q895" i="6"/>
  <c r="AB895" i="6"/>
  <c r="X897" i="6"/>
  <c r="AT897" i="6"/>
  <c r="AD905" i="6"/>
  <c r="S905" i="6"/>
  <c r="X906" i="6"/>
  <c r="AI906" i="6"/>
  <c r="Q914" i="6"/>
  <c r="AM914" i="6"/>
  <c r="AB914" i="6"/>
  <c r="AN930" i="6"/>
  <c r="AC930" i="6"/>
  <c r="AC933" i="6"/>
  <c r="R933" i="6"/>
  <c r="AN933" i="6"/>
  <c r="AQ942" i="6"/>
  <c r="U942" i="6"/>
  <c r="AF942" i="6"/>
  <c r="V947" i="6"/>
  <c r="AR947" i="6"/>
  <c r="AG947" i="6"/>
  <c r="AM948" i="6"/>
  <c r="Q948" i="6"/>
  <c r="AB948" i="6"/>
  <c r="AK952" i="6"/>
  <c r="Z952" i="6"/>
  <c r="O952" i="6"/>
  <c r="N822" i="6"/>
  <c r="AU822" i="6" s="1"/>
  <c r="AJ826" i="6"/>
  <c r="BQ826" i="6" s="1"/>
  <c r="R832" i="6"/>
  <c r="AM832" i="6"/>
  <c r="T834" i="6"/>
  <c r="AL837" i="6"/>
  <c r="AK839" i="6"/>
  <c r="AO841" i="6"/>
  <c r="AK842" i="6"/>
  <c r="U844" i="6"/>
  <c r="W850" i="6"/>
  <c r="AN851" i="6"/>
  <c r="AC851" i="6"/>
  <c r="AR853" i="6"/>
  <c r="V853" i="6"/>
  <c r="AN859" i="6"/>
  <c r="AC859" i="6"/>
  <c r="AB861" i="6"/>
  <c r="Q861" i="6"/>
  <c r="W861" i="6"/>
  <c r="V864" i="6"/>
  <c r="AR864" i="6"/>
  <c r="AG864" i="6"/>
  <c r="AF868" i="6"/>
  <c r="AC871" i="6"/>
  <c r="AO872" i="6"/>
  <c r="S872" i="6"/>
  <c r="T874" i="6"/>
  <c r="AP874" i="6"/>
  <c r="W876" i="6"/>
  <c r="AS876" i="6"/>
  <c r="AO886" i="6"/>
  <c r="S886" i="6"/>
  <c r="O893" i="6"/>
  <c r="R895" i="6"/>
  <c r="AC895" i="6"/>
  <c r="AA895" i="6"/>
  <c r="R901" i="6"/>
  <c r="AN901" i="6"/>
  <c r="W902" i="6"/>
  <c r="AS902" i="6"/>
  <c r="AH919" i="6"/>
  <c r="AG927" i="6"/>
  <c r="P952" i="6"/>
  <c r="AA952" i="6"/>
  <c r="AL952" i="6"/>
  <c r="AK826" i="6"/>
  <c r="AN832" i="6"/>
  <c r="AE833" i="6"/>
  <c r="AF835" i="6"/>
  <c r="AL839" i="6"/>
  <c r="O842" i="6"/>
  <c r="Q845" i="6"/>
  <c r="AP845" i="6"/>
  <c r="R855" i="6"/>
  <c r="AB858" i="6"/>
  <c r="AM858" i="6"/>
  <c r="AS863" i="6"/>
  <c r="W863" i="6"/>
  <c r="AN866" i="6"/>
  <c r="AC866" i="6"/>
  <c r="N869" i="6"/>
  <c r="AJ869" i="6"/>
  <c r="AP872" i="6"/>
  <c r="T872" i="6"/>
  <c r="U874" i="6"/>
  <c r="AQ874" i="6"/>
  <c r="X876" i="6"/>
  <c r="AT876" i="6"/>
  <c r="Z879" i="6"/>
  <c r="Q880" i="6"/>
  <c r="Y881" i="6"/>
  <c r="AA884" i="6"/>
  <c r="AP887" i="6"/>
  <c r="AL890" i="6"/>
  <c r="P890" i="6"/>
  <c r="AA890" i="6"/>
  <c r="AC891" i="6"/>
  <c r="Q893" i="6"/>
  <c r="AM895" i="6"/>
  <c r="AS896" i="6"/>
  <c r="W896" i="6"/>
  <c r="AH898" i="6"/>
  <c r="S901" i="6"/>
  <c r="AO901" i="6"/>
  <c r="O904" i="6"/>
  <c r="AK904" i="6"/>
  <c r="Z904" i="6"/>
  <c r="O910" i="6"/>
  <c r="AK910" i="6"/>
  <c r="Z910" i="6"/>
  <c r="AS925" i="6"/>
  <c r="X926" i="6"/>
  <c r="AT926" i="6"/>
  <c r="AI926" i="6"/>
  <c r="AK938" i="6"/>
  <c r="O938" i="6"/>
  <c r="Z938" i="6"/>
  <c r="Z941" i="6"/>
  <c r="AK941" i="6"/>
  <c r="O941" i="6"/>
  <c r="X947" i="6"/>
  <c r="AT947" i="6"/>
  <c r="AI947" i="6"/>
  <c r="W949" i="6"/>
  <c r="AH949" i="6"/>
  <c r="T954" i="6"/>
  <c r="AP954" i="6"/>
  <c r="AQ829" i="6"/>
  <c r="AF830" i="6"/>
  <c r="V837" i="6"/>
  <c r="N838" i="6"/>
  <c r="AU838" i="6" s="1"/>
  <c r="U839" i="6"/>
  <c r="N840" i="6"/>
  <c r="AH843" i="6"/>
  <c r="AN846" i="6"/>
  <c r="AT854" i="6"/>
  <c r="X854" i="6"/>
  <c r="AA861" i="6"/>
  <c r="AO862" i="6"/>
  <c r="X863" i="6"/>
  <c r="AT863" i="6"/>
  <c r="AT864" i="6"/>
  <c r="AI864" i="6"/>
  <c r="AJ871" i="6"/>
  <c r="AQ872" i="6"/>
  <c r="U872" i="6"/>
  <c r="AL873" i="6"/>
  <c r="V874" i="6"/>
  <c r="AR874" i="6"/>
  <c r="AO874" i="6"/>
  <c r="N876" i="6"/>
  <c r="P880" i="6"/>
  <c r="AA880" i="6"/>
  <c r="Z881" i="6"/>
  <c r="AB884" i="6"/>
  <c r="AQ886" i="6"/>
  <c r="U886" i="6"/>
  <c r="AR887" i="6"/>
  <c r="P893" i="6"/>
  <c r="AA893" i="6"/>
  <c r="AD894" i="6"/>
  <c r="AP895" i="6"/>
  <c r="R898" i="6"/>
  <c r="AN898" i="6"/>
  <c r="AJ918" i="6"/>
  <c r="BQ918" i="6" s="1"/>
  <c r="Y918" i="6"/>
  <c r="AN927" i="6"/>
  <c r="R927" i="6"/>
  <c r="AC927" i="6"/>
  <c r="AI928" i="6"/>
  <c r="AT928" i="6"/>
  <c r="AF930" i="6"/>
  <c r="AQ930" i="6"/>
  <c r="U930" i="6"/>
  <c r="AA938" i="6"/>
  <c r="P938" i="6"/>
  <c r="AG850" i="6"/>
  <c r="W855" i="6"/>
  <c r="AN865" i="6"/>
  <c r="AC865" i="6"/>
  <c r="AR867" i="6"/>
  <c r="V867" i="6"/>
  <c r="S869" i="6"/>
  <c r="V872" i="6"/>
  <c r="AR872" i="6"/>
  <c r="Z877" i="6"/>
  <c r="O877" i="6"/>
  <c r="AK877" i="6"/>
  <c r="AL885" i="6"/>
  <c r="AR886" i="6"/>
  <c r="V886" i="6"/>
  <c r="AF901" i="6"/>
  <c r="U901" i="6"/>
  <c r="X913" i="6"/>
  <c r="AT913" i="6"/>
  <c r="AI913" i="6"/>
  <c r="Y926" i="6"/>
  <c r="AJ926" i="6"/>
  <c r="BQ926" i="6" s="1"/>
  <c r="S927" i="6"/>
  <c r="AO927" i="6"/>
  <c r="AD927" i="6"/>
  <c r="AN921" i="6"/>
  <c r="Q933" i="6"/>
  <c r="AB933" i="6"/>
  <c r="AN935" i="6"/>
  <c r="R935" i="6"/>
  <c r="AC935" i="6"/>
  <c r="T948" i="6"/>
  <c r="AP948" i="6"/>
  <c r="AB952" i="6"/>
  <c r="AM952" i="6"/>
  <c r="Q952" i="6"/>
  <c r="P957" i="6"/>
  <c r="AA957" i="6"/>
  <c r="AB973" i="6"/>
  <c r="AM973" i="6"/>
  <c r="Q973" i="6"/>
  <c r="AL988" i="6"/>
  <c r="AA988" i="6"/>
  <c r="P988" i="6"/>
  <c r="AF989" i="6"/>
  <c r="U989" i="6"/>
  <c r="AQ989" i="6"/>
  <c r="AP992" i="6"/>
  <c r="T992" i="6"/>
  <c r="AE992" i="6"/>
  <c r="AG995" i="6"/>
  <c r="V995" i="6"/>
  <c r="AR995" i="6"/>
  <c r="AT903" i="6"/>
  <c r="AI903" i="6"/>
  <c r="AR914" i="6"/>
  <c r="V914" i="6"/>
  <c r="AG914" i="6"/>
  <c r="Z916" i="6"/>
  <c r="AK916" i="6"/>
  <c r="AA928" i="6"/>
  <c r="AL928" i="6"/>
  <c r="P928" i="6"/>
  <c r="N943" i="6"/>
  <c r="AJ943" i="6"/>
  <c r="Z949" i="6"/>
  <c r="AK949" i="6"/>
  <c r="O949" i="6"/>
  <c r="AO961" i="6"/>
  <c r="AD961" i="6"/>
  <c r="AO984" i="6"/>
  <c r="AD984" i="6"/>
  <c r="U1008" i="6"/>
  <c r="AQ1008" i="6"/>
  <c r="AF1008" i="6"/>
  <c r="AF1011" i="6"/>
  <c r="U1011" i="6"/>
  <c r="AB852" i="6"/>
  <c r="Q857" i="6"/>
  <c r="S867" i="6"/>
  <c r="AI868" i="6"/>
  <c r="Q874" i="6"/>
  <c r="AI877" i="6"/>
  <c r="S879" i="6"/>
  <c r="R886" i="6"/>
  <c r="AN886" i="6"/>
  <c r="AD891" i="6"/>
  <c r="AQ893" i="6"/>
  <c r="AI900" i="6"/>
  <c r="X900" i="6"/>
  <c r="O908" i="6"/>
  <c r="AT909" i="6"/>
  <c r="X909" i="6"/>
  <c r="AJ914" i="6"/>
  <c r="AL920" i="6"/>
  <c r="P920" i="6"/>
  <c r="AA920" i="6"/>
  <c r="AK922" i="6"/>
  <c r="Z922" i="6"/>
  <c r="X927" i="6"/>
  <c r="AI927" i="6"/>
  <c r="AB928" i="6"/>
  <c r="AM928" i="6"/>
  <c r="Q928" i="6"/>
  <c r="W930" i="6"/>
  <c r="AS930" i="6"/>
  <c r="AH930" i="6"/>
  <c r="AN944" i="6"/>
  <c r="R944" i="6"/>
  <c r="AL949" i="6"/>
  <c r="AA949" i="6"/>
  <c r="P949" i="6"/>
  <c r="AD950" i="6"/>
  <c r="S950" i="6"/>
  <c r="N953" i="6"/>
  <c r="Y953" i="6"/>
  <c r="AT1002" i="6"/>
  <c r="X1002" i="6"/>
  <c r="AI1002" i="6"/>
  <c r="AC852" i="6"/>
  <c r="N855" i="6"/>
  <c r="AU855" i="6" s="1"/>
  <c r="R857" i="6"/>
  <c r="AG858" i="6"/>
  <c r="P864" i="6"/>
  <c r="AI875" i="6"/>
  <c r="N890" i="6"/>
  <c r="AJ890" i="6"/>
  <c r="AT898" i="6"/>
  <c r="AS899" i="6"/>
  <c r="AS915" i="6"/>
  <c r="W915" i="6"/>
  <c r="AB920" i="6"/>
  <c r="W921" i="6"/>
  <c r="AH921" i="6"/>
  <c r="R928" i="6"/>
  <c r="AC928" i="6"/>
  <c r="Q931" i="6"/>
  <c r="AB931" i="6"/>
  <c r="Z936" i="6"/>
  <c r="O936" i="6"/>
  <c r="AK936" i="6"/>
  <c r="AH938" i="6"/>
  <c r="AS938" i="6"/>
  <c r="W938" i="6"/>
  <c r="Y943" i="6"/>
  <c r="BF943" i="6" s="1"/>
  <c r="AJ953" i="6"/>
  <c r="Q956" i="6"/>
  <c r="AM956" i="6"/>
  <c r="AM960" i="6"/>
  <c r="AB960" i="6"/>
  <c r="AH966" i="6"/>
  <c r="W966" i="6"/>
  <c r="AS966" i="6"/>
  <c r="AH969" i="6"/>
  <c r="W969" i="6"/>
  <c r="AS969" i="6"/>
  <c r="AN1009" i="6"/>
  <c r="R1009" i="6"/>
  <c r="AC1009" i="6"/>
  <c r="O855" i="6"/>
  <c r="AC856" i="6"/>
  <c r="AL857" i="6"/>
  <c r="AI858" i="6"/>
  <c r="O861" i="6"/>
  <c r="AE878" i="6"/>
  <c r="AN879" i="6"/>
  <c r="O884" i="6"/>
  <c r="N887" i="6"/>
  <c r="AU887" i="6" s="1"/>
  <c r="X903" i="6"/>
  <c r="AM906" i="6"/>
  <c r="Q906" i="6"/>
  <c r="AB906" i="6"/>
  <c r="AF907" i="6"/>
  <c r="AQ907" i="6"/>
  <c r="T909" i="6"/>
  <c r="AK912" i="6"/>
  <c r="Z912" i="6"/>
  <c r="O912" i="6"/>
  <c r="AT915" i="6"/>
  <c r="X915" i="6"/>
  <c r="AC916" i="6"/>
  <c r="AS918" i="6"/>
  <c r="W918" i="6"/>
  <c r="AC920" i="6"/>
  <c r="R920" i="6"/>
  <c r="AM920" i="6"/>
  <c r="AE923" i="6"/>
  <c r="T923" i="6"/>
  <c r="AF932" i="6"/>
  <c r="U932" i="6"/>
  <c r="AQ932" i="6"/>
  <c r="AH933" i="6"/>
  <c r="W933" i="6"/>
  <c r="AS933" i="6"/>
  <c r="AT935" i="6"/>
  <c r="AI935" i="6"/>
  <c r="Z943" i="6"/>
  <c r="AL946" i="6"/>
  <c r="AA946" i="6"/>
  <c r="P946" i="6"/>
  <c r="R956" i="6"/>
  <c r="AN956" i="6"/>
  <c r="AT966" i="6"/>
  <c r="X966" i="6"/>
  <c r="AI966" i="6"/>
  <c r="AF967" i="6"/>
  <c r="AQ967" i="6"/>
  <c r="U967" i="6"/>
  <c r="AD970" i="6"/>
  <c r="S970" i="6"/>
  <c r="AC978" i="6"/>
  <c r="AN978" i="6"/>
  <c r="R978" i="6"/>
  <c r="AL997" i="6"/>
  <c r="AA997" i="6"/>
  <c r="P997" i="6"/>
  <c r="AC853" i="6"/>
  <c r="AM857" i="6"/>
  <c r="AD866" i="6"/>
  <c r="AO870" i="6"/>
  <c r="AE892" i="6"/>
  <c r="P902" i="6"/>
  <c r="AL902" i="6"/>
  <c r="AL903" i="6"/>
  <c r="P903" i="6"/>
  <c r="AA903" i="6"/>
  <c r="AC906" i="6"/>
  <c r="AN906" i="6"/>
  <c r="R906" i="6"/>
  <c r="P908" i="6"/>
  <c r="AA908" i="6"/>
  <c r="W909" i="6"/>
  <c r="AO910" i="6"/>
  <c r="AI911" i="6"/>
  <c r="AT911" i="6"/>
  <c r="AA912" i="6"/>
  <c r="AL912" i="6"/>
  <c r="U915" i="6"/>
  <c r="S916" i="6"/>
  <c r="AD916" i="6"/>
  <c r="AO916" i="6"/>
  <c r="AI918" i="6"/>
  <c r="X918" i="6"/>
  <c r="S920" i="6"/>
  <c r="AD920" i="6"/>
  <c r="AO920" i="6"/>
  <c r="AN920" i="6"/>
  <c r="AL925" i="6"/>
  <c r="P925" i="6"/>
  <c r="AI925" i="6"/>
  <c r="AN928" i="6"/>
  <c r="AT929" i="6"/>
  <c r="X929" i="6"/>
  <c r="AO931" i="6"/>
  <c r="AD931" i="6"/>
  <c r="S931" i="6"/>
  <c r="AR932" i="6"/>
  <c r="V932" i="6"/>
  <c r="AG932" i="6"/>
  <c r="AA940" i="6"/>
  <c r="P940" i="6"/>
  <c r="AI940" i="6"/>
  <c r="AJ942" i="6"/>
  <c r="Y942" i="6"/>
  <c r="AP970" i="6"/>
  <c r="T970" i="6"/>
  <c r="AE970" i="6"/>
  <c r="Y977" i="6"/>
  <c r="AJ977" i="6"/>
  <c r="N977" i="6"/>
  <c r="AU977" i="6" s="1"/>
  <c r="AD978" i="6"/>
  <c r="AO978" i="6"/>
  <c r="S978" i="6"/>
  <c r="AP983" i="6"/>
  <c r="AE983" i="6"/>
  <c r="AC993" i="6"/>
  <c r="AN993" i="6"/>
  <c r="R993" i="6"/>
  <c r="AB995" i="6"/>
  <c r="Q995" i="6"/>
  <c r="AM995" i="6"/>
  <c r="Z897" i="6"/>
  <c r="W899" i="6"/>
  <c r="AM902" i="6"/>
  <c r="Q902" i="6"/>
  <c r="Q905" i="6"/>
  <c r="AM905" i="6"/>
  <c r="AL909" i="6"/>
  <c r="P909" i="6"/>
  <c r="AH909" i="6"/>
  <c r="AB912" i="6"/>
  <c r="AM912" i="6"/>
  <c r="O914" i="6"/>
  <c r="Z914" i="6"/>
  <c r="AM919" i="6"/>
  <c r="AB919" i="6"/>
  <c r="Q924" i="6"/>
  <c r="V930" i="6"/>
  <c r="AG941" i="6"/>
  <c r="V941" i="6"/>
  <c r="W950" i="6"/>
  <c r="AS950" i="6"/>
  <c r="AH950" i="6"/>
  <c r="R953" i="6"/>
  <c r="AN953" i="6"/>
  <c r="AC953" i="6"/>
  <c r="T958" i="6"/>
  <c r="AE958" i="6"/>
  <c r="Z977" i="6"/>
  <c r="AK977" i="6"/>
  <c r="O977" i="6"/>
  <c r="AC982" i="6"/>
  <c r="R982" i="6"/>
  <c r="AQ983" i="6"/>
  <c r="U983" i="6"/>
  <c r="AF983" i="6"/>
  <c r="AS986" i="6"/>
  <c r="W986" i="6"/>
  <c r="AH986" i="6"/>
  <c r="S993" i="6"/>
  <c r="AD993" i="6"/>
  <c r="AC995" i="6"/>
  <c r="R995" i="6"/>
  <c r="AN995" i="6"/>
  <c r="AR913" i="6"/>
  <c r="AM917" i="6"/>
  <c r="AO921" i="6"/>
  <c r="AL922" i="6"/>
  <c r="X924" i="6"/>
  <c r="AO925" i="6"/>
  <c r="AQ931" i="6"/>
  <c r="AT939" i="6"/>
  <c r="AL941" i="6"/>
  <c r="AS945" i="6"/>
  <c r="W948" i="6"/>
  <c r="AO968" i="6"/>
  <c r="T972" i="6"/>
  <c r="AH990" i="6"/>
  <c r="X996" i="6"/>
  <c r="AI996" i="6"/>
  <c r="AJ998" i="6"/>
  <c r="Y998" i="6"/>
  <c r="BF998" i="6" s="1"/>
  <c r="N998" i="6"/>
  <c r="U999" i="6"/>
  <c r="AQ999" i="6"/>
  <c r="AT1001" i="6"/>
  <c r="AD1003" i="6"/>
  <c r="S1003" i="6"/>
  <c r="AO1003" i="6"/>
  <c r="AN1005" i="6"/>
  <c r="AC1005" i="6"/>
  <c r="AS907" i="6"/>
  <c r="AS913" i="6"/>
  <c r="V916" i="6"/>
  <c r="AG918" i="6"/>
  <c r="AD919" i="6"/>
  <c r="AR921" i="6"/>
  <c r="Z924" i="6"/>
  <c r="AR925" i="6"/>
  <c r="AE927" i="6"/>
  <c r="AH929" i="6"/>
  <c r="T931" i="6"/>
  <c r="AO934" i="6"/>
  <c r="Z939" i="6"/>
  <c r="AM941" i="6"/>
  <c r="AG942" i="6"/>
  <c r="T944" i="6"/>
  <c r="AN949" i="6"/>
  <c r="AJ952" i="6"/>
  <c r="BQ952" i="6" s="1"/>
  <c r="N952" i="6"/>
  <c r="AL960" i="6"/>
  <c r="AA960" i="6"/>
  <c r="X960" i="6"/>
  <c r="Y967" i="6"/>
  <c r="AE968" i="6"/>
  <c r="AP968" i="6"/>
  <c r="T968" i="6"/>
  <c r="Y969" i="6"/>
  <c r="BF969" i="6" s="1"/>
  <c r="N969" i="6"/>
  <c r="AD980" i="6"/>
  <c r="AO980" i="6"/>
  <c r="S980" i="6"/>
  <c r="Z985" i="6"/>
  <c r="O985" i="6"/>
  <c r="AN1011" i="6"/>
  <c r="R1011" i="6"/>
  <c r="AC1011" i="6"/>
  <c r="AD944" i="6"/>
  <c r="Y950" i="6"/>
  <c r="AJ950" i="6"/>
  <c r="BQ950" i="6" s="1"/>
  <c r="N950" i="6"/>
  <c r="AJ954" i="6"/>
  <c r="Y954" i="6"/>
  <c r="BF954" i="6" s="1"/>
  <c r="AO956" i="6"/>
  <c r="S956" i="6"/>
  <c r="AD956" i="6"/>
  <c r="Z958" i="6"/>
  <c r="AK958" i="6"/>
  <c r="O958" i="6"/>
  <c r="AO964" i="6"/>
  <c r="AD964" i="6"/>
  <c r="AG965" i="6"/>
  <c r="V965" i="6"/>
  <c r="AG967" i="6"/>
  <c r="AR967" i="6"/>
  <c r="V967" i="6"/>
  <c r="AA976" i="6"/>
  <c r="AL976" i="6"/>
  <c r="P976" i="6"/>
  <c r="AJ984" i="6"/>
  <c r="N984" i="6"/>
  <c r="AU984" i="6" s="1"/>
  <c r="X986" i="6"/>
  <c r="AI986" i="6"/>
  <c r="AB996" i="6"/>
  <c r="AM996" i="6"/>
  <c r="X1003" i="6"/>
  <c r="AT1003" i="6"/>
  <c r="AI1003" i="6"/>
  <c r="Q1004" i="6"/>
  <c r="AM1004" i="6"/>
  <c r="AB1004" i="6"/>
  <c r="AC1012" i="6"/>
  <c r="R1012" i="6"/>
  <c r="AC940" i="6"/>
  <c r="AH948" i="6"/>
  <c r="O954" i="6"/>
  <c r="Z954" i="6"/>
  <c r="AN959" i="6"/>
  <c r="AC959" i="6"/>
  <c r="X973" i="6"/>
  <c r="AT973" i="6"/>
  <c r="AI973" i="6"/>
  <c r="P975" i="6"/>
  <c r="AL975" i="6"/>
  <c r="AR977" i="6"/>
  <c r="V977" i="6"/>
  <c r="AG977" i="6"/>
  <c r="Y984" i="6"/>
  <c r="BF984" i="6" s="1"/>
  <c r="X988" i="6"/>
  <c r="AI988" i="6"/>
  <c r="AH991" i="6"/>
  <c r="AH997" i="6"/>
  <c r="W997" i="6"/>
  <c r="AS997" i="6"/>
  <c r="R1004" i="6"/>
  <c r="AN1004" i="6"/>
  <c r="AJ902" i="6"/>
  <c r="BQ902" i="6" s="1"/>
  <c r="X908" i="6"/>
  <c r="AJ910" i="6"/>
  <c r="AS914" i="6"/>
  <c r="AG916" i="6"/>
  <c r="AP919" i="6"/>
  <c r="AE921" i="6"/>
  <c r="N924" i="6"/>
  <c r="AU924" i="6" s="1"/>
  <c r="AF925" i="6"/>
  <c r="T927" i="6"/>
  <c r="W929" i="6"/>
  <c r="AP930" i="6"/>
  <c r="P933" i="6"/>
  <c r="AQ935" i="6"/>
  <c r="AJ936" i="6"/>
  <c r="N939" i="6"/>
  <c r="AU939" i="6" s="1"/>
  <c r="W942" i="6"/>
  <c r="AG944" i="6"/>
  <c r="T947" i="6"/>
  <c r="N948" i="6"/>
  <c r="AU948" i="6" s="1"/>
  <c r="V950" i="6"/>
  <c r="Y951" i="6"/>
  <c r="BF951" i="6" s="1"/>
  <c r="AA954" i="6"/>
  <c r="AL954" i="6"/>
  <c r="AM955" i="6"/>
  <c r="Q955" i="6"/>
  <c r="AC955" i="6"/>
  <c r="AN963" i="6"/>
  <c r="AC963" i="6"/>
  <c r="R963" i="6"/>
  <c r="S968" i="6"/>
  <c r="AB975" i="6"/>
  <c r="AM975" i="6"/>
  <c r="Q975" i="6"/>
  <c r="AS977" i="6"/>
  <c r="W977" i="6"/>
  <c r="AK978" i="6"/>
  <c r="O978" i="6"/>
  <c r="Z978" i="6"/>
  <c r="AL981" i="6"/>
  <c r="AA981" i="6"/>
  <c r="P981" i="6"/>
  <c r="AK993" i="6"/>
  <c r="Z993" i="6"/>
  <c r="AT997" i="6"/>
  <c r="AI997" i="6"/>
  <c r="X997" i="6"/>
  <c r="R1005" i="6"/>
  <c r="AQ1009" i="6"/>
  <c r="U1009" i="6"/>
  <c r="AE899" i="6"/>
  <c r="N910" i="6"/>
  <c r="AU910" i="6" s="1"/>
  <c r="W914" i="6"/>
  <c r="AB922" i="6"/>
  <c r="O924" i="6"/>
  <c r="Z926" i="6"/>
  <c r="AA932" i="6"/>
  <c r="T935" i="6"/>
  <c r="AD937" i="6"/>
  <c r="AO939" i="6"/>
  <c r="AA941" i="6"/>
  <c r="AR942" i="6"/>
  <c r="AK944" i="6"/>
  <c r="AH945" i="6"/>
  <c r="AC946" i="6"/>
  <c r="O948" i="6"/>
  <c r="AD949" i="6"/>
  <c r="AP956" i="6"/>
  <c r="AN958" i="6"/>
  <c r="AC958" i="6"/>
  <c r="AR960" i="6"/>
  <c r="X961" i="6"/>
  <c r="AT961" i="6"/>
  <c r="AI961" i="6"/>
  <c r="Z962" i="6"/>
  <c r="N967" i="6"/>
  <c r="AK968" i="6"/>
  <c r="O968" i="6"/>
  <c r="Z968" i="6"/>
  <c r="Y971" i="6"/>
  <c r="BF971" i="6" s="1"/>
  <c r="V985" i="6"/>
  <c r="AR985" i="6"/>
  <c r="AS991" i="6"/>
  <c r="AF1002" i="6"/>
  <c r="U1002" i="6"/>
  <c r="AQ1002" i="6"/>
  <c r="N1005" i="6"/>
  <c r="AJ1005" i="6"/>
  <c r="S1005" i="6"/>
  <c r="V1009" i="6"/>
  <c r="AR1009" i="6"/>
  <c r="U1012" i="6"/>
  <c r="AQ1012" i="6"/>
  <c r="AH907" i="6"/>
  <c r="R910" i="6"/>
  <c r="AG913" i="6"/>
  <c r="AN924" i="6"/>
  <c r="AB932" i="6"/>
  <c r="AG940" i="6"/>
  <c r="Z942" i="6"/>
  <c r="AS942" i="6"/>
  <c r="AL943" i="6"/>
  <c r="AM951" i="6"/>
  <c r="Q951" i="6"/>
  <c r="AJ951" i="6"/>
  <c r="AM959" i="6"/>
  <c r="Q962" i="6"/>
  <c r="AM962" i="6"/>
  <c r="AB962" i="6"/>
  <c r="AL968" i="6"/>
  <c r="P968" i="6"/>
  <c r="AA968" i="6"/>
  <c r="AE976" i="6"/>
  <c r="T976" i="6"/>
  <c r="Z990" i="6"/>
  <c r="O990" i="6"/>
  <c r="AO991" i="6"/>
  <c r="AD991" i="6"/>
  <c r="S991" i="6"/>
  <c r="AR1000" i="6"/>
  <c r="AG1000" i="6"/>
  <c r="V1000" i="6"/>
  <c r="AE1003" i="6"/>
  <c r="U1006" i="6"/>
  <c r="AQ1006" i="6"/>
  <c r="U972" i="6"/>
  <c r="Y974" i="6"/>
  <c r="AG975" i="6"/>
  <c r="AR976" i="6"/>
  <c r="AF977" i="6"/>
  <c r="AI979" i="6"/>
  <c r="AL982" i="6"/>
  <c r="T984" i="6"/>
  <c r="AL985" i="6"/>
  <c r="Z986" i="6"/>
  <c r="U987" i="6"/>
  <c r="AO988" i="6"/>
  <c r="AB992" i="6"/>
  <c r="AB994" i="6"/>
  <c r="W995" i="6"/>
  <c r="R996" i="6"/>
  <c r="AQ997" i="6"/>
  <c r="AM998" i="6"/>
  <c r="AM999" i="6"/>
  <c r="AN1000" i="6"/>
  <c r="AJ1001" i="6"/>
  <c r="AD1002" i="6"/>
  <c r="Y1004" i="6"/>
  <c r="U1005" i="6"/>
  <c r="AQ1005" i="6"/>
  <c r="AD1010" i="6"/>
  <c r="X950" i="6"/>
  <c r="AT950" i="6"/>
  <c r="AJ955" i="6"/>
  <c r="BQ955" i="6" s="1"/>
  <c r="U959" i="6"/>
  <c r="AQ959" i="6"/>
  <c r="AN960" i="6"/>
  <c r="AQ965" i="6"/>
  <c r="AQ966" i="6"/>
  <c r="T971" i="6"/>
  <c r="AD974" i="6"/>
  <c r="AH975" i="6"/>
  <c r="U976" i="6"/>
  <c r="AS976" i="6"/>
  <c r="T978" i="6"/>
  <c r="AJ979" i="6"/>
  <c r="BQ979" i="6" s="1"/>
  <c r="AE980" i="6"/>
  <c r="S982" i="6"/>
  <c r="W984" i="6"/>
  <c r="AS984" i="6"/>
  <c r="AA986" i="6"/>
  <c r="V987" i="6"/>
  <c r="R988" i="6"/>
  <c r="AT989" i="6"/>
  <c r="AL990" i="6"/>
  <c r="AQ991" i="6"/>
  <c r="T993" i="6"/>
  <c r="AP993" i="6"/>
  <c r="AE994" i="6"/>
  <c r="AA995" i="6"/>
  <c r="T996" i="6"/>
  <c r="AO998" i="6"/>
  <c r="AO1000" i="6"/>
  <c r="AM1001" i="6"/>
  <c r="AJ1003" i="6"/>
  <c r="BQ1003" i="6" s="1"/>
  <c r="V1005" i="6"/>
  <c r="AS1005" i="6"/>
  <c r="AC1007" i="6"/>
  <c r="AD1009" i="6"/>
  <c r="AE1010" i="6"/>
  <c r="AD1011" i="6"/>
  <c r="AI1012" i="6"/>
  <c r="AE971" i="6"/>
  <c r="AT979" i="6"/>
  <c r="AI980" i="6"/>
  <c r="S983" i="6"/>
  <c r="AO983" i="6"/>
  <c r="O986" i="6"/>
  <c r="U990" i="6"/>
  <c r="O992" i="6"/>
  <c r="AM992" i="6"/>
  <c r="AB993" i="6"/>
  <c r="N994" i="6"/>
  <c r="AU994" i="6" s="1"/>
  <c r="AI995" i="6"/>
  <c r="AC996" i="6"/>
  <c r="S1000" i="6"/>
  <c r="AI1004" i="6"/>
  <c r="AK1007" i="6"/>
  <c r="AK1009" i="6"/>
  <c r="AO1011" i="6"/>
  <c r="X969" i="6"/>
  <c r="R970" i="6"/>
  <c r="AF971" i="6"/>
  <c r="W975" i="6"/>
  <c r="AL977" i="6"/>
  <c r="P986" i="6"/>
  <c r="AH987" i="6"/>
  <c r="O994" i="6"/>
  <c r="O1004" i="6"/>
  <c r="AG1005" i="6"/>
  <c r="O1008" i="6"/>
  <c r="O1010" i="6"/>
  <c r="O1012" i="6"/>
  <c r="AT957" i="6"/>
  <c r="N962" i="6"/>
  <c r="AN970" i="6"/>
  <c r="AD982" i="6"/>
  <c r="AM986" i="6"/>
  <c r="Z1000" i="6"/>
  <c r="AE951" i="6"/>
  <c r="AB953" i="6"/>
  <c r="Y956" i="6"/>
  <c r="AC960" i="6"/>
  <c r="AO962" i="6"/>
  <c r="W967" i="6"/>
  <c r="AS967" i="6"/>
  <c r="Y983" i="6"/>
  <c r="AA998" i="6"/>
  <c r="Y1001" i="6"/>
  <c r="BF1001" i="6" s="1"/>
  <c r="AI1005" i="6"/>
  <c r="U970" i="6"/>
  <c r="AF982" i="6"/>
  <c r="Z983" i="6"/>
  <c r="AM984" i="6"/>
  <c r="AC985" i="6"/>
  <c r="AB990" i="6"/>
  <c r="T994" i="6"/>
  <c r="AP995" i="6"/>
  <c r="AC998" i="6"/>
  <c r="AC1001" i="6"/>
  <c r="Y1002" i="6"/>
  <c r="BF1002" i="6" s="1"/>
  <c r="AP1004" i="6"/>
  <c r="R1007" i="6"/>
  <c r="X1010" i="6"/>
  <c r="X1011" i="6"/>
  <c r="X1012" i="6"/>
  <c r="C14" i="3"/>
  <c r="D63" i="3"/>
  <c r="C65" i="3"/>
  <c r="C67" i="3"/>
  <c r="CB26" i="6"/>
  <c r="AU20" i="6"/>
  <c r="AU28" i="6"/>
  <c r="V32" i="6"/>
  <c r="AG32" i="6"/>
  <c r="AR32" i="6"/>
  <c r="D9" i="3"/>
  <c r="AU30" i="6"/>
  <c r="C33" i="3"/>
  <c r="D51" i="3"/>
  <c r="E69" i="3"/>
  <c r="P19" i="6"/>
  <c r="AA19" i="6"/>
  <c r="AL19" i="6"/>
  <c r="P27" i="6"/>
  <c r="AA27" i="6"/>
  <c r="AL27" i="6"/>
  <c r="C51" i="3"/>
  <c r="D69" i="3"/>
  <c r="V18" i="6"/>
  <c r="AG18" i="6"/>
  <c r="AR18" i="6"/>
  <c r="V26" i="6"/>
  <c r="AG26" i="6"/>
  <c r="AR26" i="6"/>
  <c r="C15" i="3"/>
  <c r="D33" i="3"/>
  <c r="E51" i="3"/>
  <c r="C66" i="3"/>
  <c r="F69" i="3"/>
  <c r="AU16" i="6"/>
  <c r="AU24" i="6"/>
  <c r="AU32" i="6"/>
  <c r="V16" i="6"/>
  <c r="AG16" i="6"/>
  <c r="AR16" i="6"/>
  <c r="V24" i="6"/>
  <c r="AG24" i="6"/>
  <c r="AR24" i="6"/>
  <c r="AU14" i="6"/>
  <c r="AU22" i="6"/>
  <c r="E33" i="3"/>
  <c r="F51" i="3"/>
  <c r="G69" i="3"/>
  <c r="B27" i="5"/>
  <c r="E28" i="5" s="1"/>
  <c r="V20" i="6"/>
  <c r="AG20" i="6"/>
  <c r="AR20" i="6"/>
  <c r="V28" i="6"/>
  <c r="AG28" i="6"/>
  <c r="AR28" i="6"/>
  <c r="P21" i="6"/>
  <c r="AA21" i="6"/>
  <c r="AL21" i="6"/>
  <c r="P29" i="6"/>
  <c r="AA29" i="6"/>
  <c r="AL29" i="6"/>
  <c r="C12" i="3"/>
  <c r="F15" i="3"/>
  <c r="G33" i="3"/>
  <c r="BQ1013" i="6"/>
  <c r="BQ1011" i="6"/>
  <c r="BQ1012" i="6"/>
  <c r="BQ1009" i="6"/>
  <c r="BQ1007" i="6"/>
  <c r="BQ1005" i="6"/>
  <c r="BQ1001" i="6"/>
  <c r="BQ994" i="6"/>
  <c r="BQ998" i="6"/>
  <c r="BQ996" i="6"/>
  <c r="BQ986" i="6"/>
  <c r="BQ988" i="6"/>
  <c r="BQ981" i="6"/>
  <c r="BQ987" i="6"/>
  <c r="BQ989" i="6"/>
  <c r="BQ976" i="6"/>
  <c r="BQ974" i="6"/>
  <c r="BQ970" i="6"/>
  <c r="BQ983" i="6"/>
  <c r="BQ984" i="6"/>
  <c r="BQ969" i="6"/>
  <c r="BQ956" i="6"/>
  <c r="BQ954" i="6"/>
  <c r="BQ975" i="6"/>
  <c r="BQ962" i="6"/>
  <c r="BQ957" i="6"/>
  <c r="BQ967" i="6"/>
  <c r="BQ973" i="6"/>
  <c r="BQ959" i="6"/>
  <c r="BQ971" i="6"/>
  <c r="BQ947" i="6"/>
  <c r="BQ977" i="6"/>
  <c r="BQ963" i="6"/>
  <c r="BQ961" i="6"/>
  <c r="BQ958" i="6"/>
  <c r="BQ948" i="6"/>
  <c r="BQ953" i="6"/>
  <c r="BQ943" i="6"/>
  <c r="BQ941" i="6"/>
  <c r="BQ939" i="6"/>
  <c r="BQ936" i="6"/>
  <c r="BQ942" i="6"/>
  <c r="BQ951" i="6"/>
  <c r="BQ946" i="6"/>
  <c r="BQ928" i="6"/>
  <c r="BQ929" i="6"/>
  <c r="BQ937" i="6"/>
  <c r="BQ900" i="6"/>
  <c r="BQ914" i="6"/>
  <c r="BQ910" i="6"/>
  <c r="BQ897" i="6"/>
  <c r="BQ895" i="6"/>
  <c r="BQ893" i="6"/>
  <c r="BQ891" i="6"/>
  <c r="BQ908" i="6"/>
  <c r="BQ907" i="6"/>
  <c r="BQ905" i="6"/>
  <c r="BQ901" i="6"/>
  <c r="BQ906" i="6"/>
  <c r="BQ898" i="6"/>
  <c r="BQ924" i="6"/>
  <c r="BQ894" i="6"/>
  <c r="BQ890" i="6"/>
  <c r="BQ882" i="6"/>
  <c r="BQ887" i="6"/>
  <c r="BQ886" i="6"/>
  <c r="BQ877" i="6"/>
  <c r="BQ892" i="6"/>
  <c r="BQ896" i="6"/>
  <c r="BQ885" i="6"/>
  <c r="BQ883" i="6"/>
  <c r="BQ881" i="6"/>
  <c r="BQ934" i="6"/>
  <c r="BQ842" i="6"/>
  <c r="BQ873" i="6"/>
  <c r="BQ869" i="6"/>
  <c r="BQ865" i="6"/>
  <c r="BQ871" i="6"/>
  <c r="BQ848" i="6"/>
  <c r="BQ867" i="6"/>
  <c r="BQ852" i="6"/>
  <c r="BQ840" i="6"/>
  <c r="BQ838" i="6"/>
  <c r="BQ834" i="6"/>
  <c r="BQ832" i="6"/>
  <c r="BQ830" i="6"/>
  <c r="BQ822" i="6"/>
  <c r="BQ820" i="6"/>
  <c r="BQ813" i="6"/>
  <c r="BQ821" i="6"/>
  <c r="BQ833" i="6"/>
  <c r="BQ817" i="6"/>
  <c r="BQ876" i="6"/>
  <c r="BQ837" i="6"/>
  <c r="BQ860" i="6"/>
  <c r="BQ843" i="6"/>
  <c r="BQ857" i="6"/>
  <c r="BQ889" i="6"/>
  <c r="BQ880" i="6"/>
  <c r="BQ839" i="6"/>
  <c r="BQ825" i="6"/>
  <c r="BQ831" i="6"/>
  <c r="BQ827" i="6"/>
  <c r="BQ797" i="6"/>
  <c r="BQ815" i="6"/>
  <c r="BQ835" i="6"/>
  <c r="BQ829" i="6"/>
  <c r="BQ806" i="6"/>
  <c r="BQ794" i="6"/>
  <c r="BQ810" i="6"/>
  <c r="BQ855" i="6"/>
  <c r="BQ795" i="6"/>
  <c r="BQ823" i="6"/>
  <c r="BQ819" i="6"/>
  <c r="BQ793" i="6"/>
  <c r="BQ812" i="6"/>
  <c r="BQ785" i="6"/>
  <c r="BQ788" i="6"/>
  <c r="BQ798" i="6"/>
  <c r="BQ791" i="6"/>
  <c r="BQ772" i="6"/>
  <c r="BQ779" i="6"/>
  <c r="BQ800" i="6"/>
  <c r="BQ804" i="6"/>
  <c r="BQ802" i="6"/>
  <c r="BQ780" i="6"/>
  <c r="BQ770" i="6"/>
  <c r="BQ756" i="6"/>
  <c r="BQ752" i="6"/>
  <c r="BQ777" i="6"/>
  <c r="BQ768" i="6"/>
  <c r="BQ747" i="6"/>
  <c r="BQ746" i="6"/>
  <c r="BQ776" i="6"/>
  <c r="BQ762" i="6"/>
  <c r="BQ743" i="6"/>
  <c r="BQ755" i="6"/>
  <c r="BQ764" i="6"/>
  <c r="BQ751" i="6"/>
  <c r="BQ745" i="6"/>
  <c r="BQ731" i="6"/>
  <c r="BQ741" i="6"/>
  <c r="BQ735" i="6"/>
  <c r="BQ719" i="6"/>
  <c r="BQ713" i="6"/>
  <c r="BQ727" i="6"/>
  <c r="BQ721" i="6"/>
  <c r="BQ759" i="6"/>
  <c r="BQ702" i="6"/>
  <c r="BQ679" i="6"/>
  <c r="BQ739" i="6"/>
  <c r="BQ729" i="6"/>
  <c r="BQ715" i="6"/>
  <c r="BQ692" i="6"/>
  <c r="BQ707" i="6"/>
  <c r="BQ690" i="6"/>
  <c r="BQ684" i="6"/>
  <c r="BQ674" i="6"/>
  <c r="BQ665" i="6"/>
  <c r="BQ711" i="6"/>
  <c r="BQ703" i="6"/>
  <c r="BQ673" i="6"/>
  <c r="BQ680" i="6"/>
  <c r="BQ737" i="6"/>
  <c r="BQ709" i="6"/>
  <c r="BQ688" i="6"/>
  <c r="BQ682" i="6"/>
  <c r="BQ672" i="6"/>
  <c r="BQ629" i="6"/>
  <c r="BQ624" i="6"/>
  <c r="BQ622" i="6"/>
  <c r="BQ616" i="6"/>
  <c r="BQ663" i="6"/>
  <c r="BQ659" i="6"/>
  <c r="BQ655" i="6"/>
  <c r="BQ651" i="6"/>
  <c r="BQ630" i="6"/>
  <c r="BQ671" i="6"/>
  <c r="BQ696" i="6"/>
  <c r="BQ686" i="6"/>
  <c r="BQ668" i="6"/>
  <c r="BQ733" i="6"/>
  <c r="BQ631" i="6"/>
  <c r="BQ644" i="6"/>
  <c r="BQ632" i="6"/>
  <c r="BQ625" i="6"/>
  <c r="BQ619" i="6"/>
  <c r="BQ611" i="6"/>
  <c r="BQ694" i="6"/>
  <c r="BQ640" i="6"/>
  <c r="BQ634" i="6"/>
  <c r="BQ645" i="6"/>
  <c r="BQ638" i="6"/>
  <c r="BQ667" i="6"/>
  <c r="BQ628" i="6"/>
  <c r="BQ612" i="6"/>
  <c r="BQ717" i="6"/>
  <c r="BQ652" i="6"/>
  <c r="BQ596" i="6"/>
  <c r="BQ723" i="6"/>
  <c r="BQ608" i="6"/>
  <c r="BQ573" i="6"/>
  <c r="BQ572" i="6"/>
  <c r="BQ571" i="6"/>
  <c r="BQ570" i="6"/>
  <c r="BQ568" i="6"/>
  <c r="BQ567" i="6"/>
  <c r="BQ566" i="6"/>
  <c r="BQ564" i="6"/>
  <c r="BQ563" i="6"/>
  <c r="BQ561" i="6"/>
  <c r="BQ560" i="6"/>
  <c r="BQ617" i="6"/>
  <c r="BQ598" i="6"/>
  <c r="BQ553" i="6"/>
  <c r="BQ547" i="6"/>
  <c r="BQ621" i="6"/>
  <c r="BQ580" i="6"/>
  <c r="BQ613" i="6"/>
  <c r="BQ546" i="6"/>
  <c r="BQ606" i="6"/>
  <c r="BQ600" i="6"/>
  <c r="BQ550" i="6"/>
  <c r="BQ540" i="6"/>
  <c r="BQ529" i="6"/>
  <c r="BQ660" i="6"/>
  <c r="BQ522" i="6"/>
  <c r="BQ558" i="6"/>
  <c r="BQ544" i="6"/>
  <c r="BQ541" i="6"/>
  <c r="BQ528" i="6"/>
  <c r="BQ521" i="6"/>
  <c r="BQ518" i="6"/>
  <c r="BQ515" i="6"/>
  <c r="BQ511" i="6"/>
  <c r="BQ592" i="6"/>
  <c r="BQ517" i="6"/>
  <c r="BQ542" i="6"/>
  <c r="BQ516" i="6"/>
  <c r="BQ514" i="6"/>
  <c r="BQ512" i="6"/>
  <c r="BQ510" i="6"/>
  <c r="BQ508" i="6"/>
  <c r="BQ506" i="6"/>
  <c r="BQ500" i="6"/>
  <c r="BQ556" i="6"/>
  <c r="BQ552" i="6"/>
  <c r="BQ548" i="6"/>
  <c r="BQ536" i="6"/>
  <c r="BQ535" i="6"/>
  <c r="BQ524" i="6"/>
  <c r="BQ474" i="6"/>
  <c r="BQ465" i="6"/>
  <c r="BQ530" i="6"/>
  <c r="BQ519" i="6"/>
  <c r="BQ497" i="6"/>
  <c r="BQ533" i="6"/>
  <c r="BQ507" i="6"/>
  <c r="BQ509" i="6"/>
  <c r="BQ476" i="6"/>
  <c r="BQ505" i="6"/>
  <c r="BQ499" i="6"/>
  <c r="BQ491" i="6"/>
  <c r="BQ501" i="6"/>
  <c r="BQ473" i="6"/>
  <c r="BQ483" i="6"/>
  <c r="BQ477" i="6"/>
  <c r="BQ466" i="6"/>
  <c r="BQ433" i="6"/>
  <c r="BQ429" i="6"/>
  <c r="BQ425" i="6"/>
  <c r="BQ423" i="6"/>
  <c r="BQ419" i="6"/>
  <c r="BQ415" i="6"/>
  <c r="BQ413" i="6"/>
  <c r="BQ411" i="6"/>
  <c r="BQ409" i="6"/>
  <c r="BQ407" i="6"/>
  <c r="BQ405" i="6"/>
  <c r="BQ403" i="6"/>
  <c r="BQ401" i="6"/>
  <c r="BQ399" i="6"/>
  <c r="BQ397" i="6"/>
  <c r="BQ395" i="6"/>
  <c r="BQ393" i="6"/>
  <c r="BQ391" i="6"/>
  <c r="BQ389" i="6"/>
  <c r="BQ387" i="6"/>
  <c r="BQ385" i="6"/>
  <c r="BQ383" i="6"/>
  <c r="BQ479" i="6"/>
  <c r="BQ485" i="6"/>
  <c r="BQ448" i="6"/>
  <c r="BQ443" i="6"/>
  <c r="BQ489" i="6"/>
  <c r="BQ454" i="6"/>
  <c r="BQ442" i="6"/>
  <c r="BQ462" i="6"/>
  <c r="BQ459" i="6"/>
  <c r="BQ471" i="6"/>
  <c r="BQ468" i="6"/>
  <c r="BQ455" i="6"/>
  <c r="BQ426" i="6"/>
  <c r="BQ416" i="6"/>
  <c r="BQ404" i="6"/>
  <c r="BQ396" i="6"/>
  <c r="BQ388" i="6"/>
  <c r="BQ381" i="6"/>
  <c r="BQ379" i="6"/>
  <c r="BQ375" i="6"/>
  <c r="BQ373" i="6"/>
  <c r="BQ369" i="6"/>
  <c r="BQ367" i="6"/>
  <c r="BQ365" i="6"/>
  <c r="BQ363" i="6"/>
  <c r="BQ361" i="6"/>
  <c r="BQ359" i="6"/>
  <c r="BQ453" i="6"/>
  <c r="BQ412" i="6"/>
  <c r="BQ408" i="6"/>
  <c r="BQ424" i="6"/>
  <c r="BQ398" i="6"/>
  <c r="BQ390" i="6"/>
  <c r="BQ382" i="6"/>
  <c r="BQ422" i="6"/>
  <c r="BQ430" i="6"/>
  <c r="BQ420" i="6"/>
  <c r="BQ400" i="6"/>
  <c r="BQ392" i="6"/>
  <c r="BQ384" i="6"/>
  <c r="BQ380" i="6"/>
  <c r="BQ378" i="6"/>
  <c r="BQ376" i="6"/>
  <c r="BQ374" i="6"/>
  <c r="BQ372" i="6"/>
  <c r="BQ370" i="6"/>
  <c r="BQ368" i="6"/>
  <c r="BQ366" i="6"/>
  <c r="BQ364" i="6"/>
  <c r="BQ362" i="6"/>
  <c r="BQ360" i="6"/>
  <c r="BQ358" i="6"/>
  <c r="BQ438" i="6"/>
  <c r="BQ428" i="6"/>
  <c r="BQ418" i="6"/>
  <c r="BQ402" i="6"/>
  <c r="BQ394" i="6"/>
  <c r="BQ386" i="6"/>
  <c r="BQ344" i="6"/>
  <c r="BQ340" i="6"/>
  <c r="BQ336" i="6"/>
  <c r="BQ332" i="6"/>
  <c r="BQ328" i="6"/>
  <c r="BQ410" i="6"/>
  <c r="BQ324" i="6"/>
  <c r="BQ322" i="6"/>
  <c r="BQ320" i="6"/>
  <c r="BQ458" i="6"/>
  <c r="BQ437" i="6"/>
  <c r="BQ354" i="6"/>
  <c r="BQ323" i="6"/>
  <c r="BQ321" i="6"/>
  <c r="BQ319" i="6"/>
  <c r="BQ317" i="6"/>
  <c r="BQ315" i="6"/>
  <c r="BQ313" i="6"/>
  <c r="BQ311" i="6"/>
  <c r="BQ307" i="6"/>
  <c r="BQ352" i="6"/>
  <c r="BQ351" i="6"/>
  <c r="BQ456" i="6"/>
  <c r="BQ357" i="6"/>
  <c r="BQ339" i="6"/>
  <c r="BQ406" i="6"/>
  <c r="BQ355" i="6"/>
  <c r="BQ342" i="6"/>
  <c r="BQ304" i="6"/>
  <c r="BQ341" i="6"/>
  <c r="BQ318" i="6"/>
  <c r="BQ346" i="6"/>
  <c r="BQ330" i="6"/>
  <c r="BQ316" i="6"/>
  <c r="BQ349" i="6"/>
  <c r="BQ301" i="6"/>
  <c r="BQ299" i="6"/>
  <c r="BQ297" i="6"/>
  <c r="BQ295" i="6"/>
  <c r="BQ293" i="6"/>
  <c r="BQ291" i="6"/>
  <c r="BQ289" i="6"/>
  <c r="BQ287" i="6"/>
  <c r="BQ285" i="6"/>
  <c r="BQ283" i="6"/>
  <c r="BQ281" i="6"/>
  <c r="BQ279" i="6"/>
  <c r="BQ277" i="6"/>
  <c r="BQ345" i="6"/>
  <c r="BQ326" i="6"/>
  <c r="BQ312" i="6"/>
  <c r="BQ414" i="6"/>
  <c r="BQ347" i="6"/>
  <c r="BQ267" i="6"/>
  <c r="BQ296" i="6"/>
  <c r="BQ308" i="6"/>
  <c r="BQ265" i="6"/>
  <c r="BQ310" i="6"/>
  <c r="BQ292" i="6"/>
  <c r="BQ288" i="6"/>
  <c r="BQ282" i="6"/>
  <c r="BQ276" i="6"/>
  <c r="BQ244" i="6"/>
  <c r="BQ302" i="6"/>
  <c r="BQ254" i="6"/>
  <c r="BQ249" i="6"/>
  <c r="BQ338" i="6"/>
  <c r="BQ334" i="6"/>
  <c r="BQ240" i="6"/>
  <c r="BQ235" i="6"/>
  <c r="BQ298" i="6"/>
  <c r="BQ273" i="6"/>
  <c r="BQ284" i="6"/>
  <c r="BQ278" i="6"/>
  <c r="BQ306" i="6"/>
  <c r="BQ294" i="6"/>
  <c r="BQ271" i="6"/>
  <c r="BQ314" i="6"/>
  <c r="BQ270" i="6"/>
  <c r="BQ256" i="6"/>
  <c r="BQ232" i="6"/>
  <c r="BQ227" i="6"/>
  <c r="BQ300" i="6"/>
  <c r="BQ286" i="6"/>
  <c r="BQ280" i="6"/>
  <c r="BQ268" i="6"/>
  <c r="BQ260" i="6"/>
  <c r="BQ230" i="6"/>
  <c r="BQ229" i="6"/>
  <c r="BQ274" i="6"/>
  <c r="BQ241" i="6"/>
  <c r="BQ238" i="6"/>
  <c r="BQ202" i="6"/>
  <c r="BQ237" i="6"/>
  <c r="BQ246" i="6"/>
  <c r="BQ199" i="6"/>
  <c r="BQ269" i="6"/>
  <c r="BQ224" i="6"/>
  <c r="BQ210" i="6"/>
  <c r="BQ198" i="6"/>
  <c r="BQ185" i="6"/>
  <c r="BQ189" i="6"/>
  <c r="BQ170" i="6"/>
  <c r="BQ257" i="6"/>
  <c r="BQ207" i="6"/>
  <c r="BQ206" i="6"/>
  <c r="BQ205" i="6"/>
  <c r="BQ190" i="6"/>
  <c r="BQ195" i="6"/>
  <c r="BQ191" i="6"/>
  <c r="BQ179" i="6"/>
  <c r="BQ208" i="6"/>
  <c r="BQ192" i="6"/>
  <c r="BQ158" i="6"/>
  <c r="BQ156" i="6"/>
  <c r="BQ154" i="6"/>
  <c r="BQ152" i="6"/>
  <c r="BQ150" i="6"/>
  <c r="BQ148" i="6"/>
  <c r="BQ146" i="6"/>
  <c r="BQ144" i="6"/>
  <c r="BQ142" i="6"/>
  <c r="BQ140" i="6"/>
  <c r="BQ138" i="6"/>
  <c r="BQ136" i="6"/>
  <c r="BQ134" i="6"/>
  <c r="BQ132" i="6"/>
  <c r="BQ130" i="6"/>
  <c r="BQ126" i="6"/>
  <c r="BQ124" i="6"/>
  <c r="BQ122" i="6"/>
  <c r="BQ261" i="6"/>
  <c r="BQ243" i="6"/>
  <c r="BQ178" i="6"/>
  <c r="BQ177" i="6"/>
  <c r="BQ184" i="6"/>
  <c r="BQ253" i="6"/>
  <c r="BQ214" i="6"/>
  <c r="BQ186" i="6"/>
  <c r="BQ262" i="6"/>
  <c r="BQ290" i="6"/>
  <c r="BQ252" i="6"/>
  <c r="BQ226" i="6"/>
  <c r="BQ212" i="6"/>
  <c r="BQ196" i="6"/>
  <c r="BQ194" i="6"/>
  <c r="BQ187" i="6"/>
  <c r="BQ157" i="6"/>
  <c r="BQ155" i="6"/>
  <c r="BQ153" i="6"/>
  <c r="BQ151" i="6"/>
  <c r="BQ149" i="6"/>
  <c r="BQ147" i="6"/>
  <c r="BQ145" i="6"/>
  <c r="BQ143" i="6"/>
  <c r="BQ141" i="6"/>
  <c r="BQ139" i="6"/>
  <c r="BQ137" i="6"/>
  <c r="BQ135" i="6"/>
  <c r="BQ133" i="6"/>
  <c r="BQ131" i="6"/>
  <c r="BQ129" i="6"/>
  <c r="BQ127" i="6"/>
  <c r="BQ125" i="6"/>
  <c r="BQ123" i="6"/>
  <c r="BQ121" i="6"/>
  <c r="BQ117" i="6"/>
  <c r="BQ115" i="6"/>
  <c r="BQ113" i="6"/>
  <c r="BQ109" i="6"/>
  <c r="BQ107" i="6"/>
  <c r="BQ103" i="6"/>
  <c r="BQ101" i="6"/>
  <c r="BQ99" i="6"/>
  <c r="BQ97" i="6"/>
  <c r="BQ95" i="6"/>
  <c r="BQ91" i="6"/>
  <c r="BQ89" i="6"/>
  <c r="BQ87" i="6"/>
  <c r="BQ79" i="6"/>
  <c r="BQ77" i="6"/>
  <c r="BQ73" i="6"/>
  <c r="BQ71" i="6"/>
  <c r="BQ69" i="6"/>
  <c r="BQ67" i="6"/>
  <c r="BQ65" i="6"/>
  <c r="BQ63" i="6"/>
  <c r="BQ61" i="6"/>
  <c r="BQ55" i="6"/>
  <c r="BQ53" i="6"/>
  <c r="BQ47" i="6"/>
  <c r="BQ201" i="6"/>
  <c r="BQ181" i="6"/>
  <c r="BQ171" i="6"/>
  <c r="BQ236" i="6"/>
  <c r="BQ218" i="6"/>
  <c r="BQ112" i="6"/>
  <c r="BQ82" i="6"/>
  <c r="BQ58" i="6"/>
  <c r="BQ167" i="6"/>
  <c r="BQ114" i="6"/>
  <c r="BQ221" i="6"/>
  <c r="BQ172" i="6"/>
  <c r="BQ233" i="6"/>
  <c r="BQ228" i="6"/>
  <c r="BQ200" i="6"/>
  <c r="BQ100" i="6"/>
  <c r="BQ78" i="6"/>
  <c r="BQ60" i="6"/>
  <c r="BQ50" i="6"/>
  <c r="BQ176" i="6"/>
  <c r="BQ102" i="6"/>
  <c r="BQ72" i="6"/>
  <c r="BQ66" i="6"/>
  <c r="BQ159" i="6"/>
  <c r="BQ118" i="6"/>
  <c r="BQ104" i="6"/>
  <c r="BQ52" i="6"/>
  <c r="BQ46" i="6"/>
  <c r="BQ120" i="6"/>
  <c r="BQ116" i="6"/>
  <c r="BQ106" i="6"/>
  <c r="BQ84" i="6"/>
  <c r="BQ213" i="6"/>
  <c r="BQ166" i="6"/>
  <c r="BQ70" i="6"/>
  <c r="BQ76" i="6"/>
  <c r="BQ64" i="6"/>
  <c r="BQ108" i="6"/>
  <c r="BQ56" i="6"/>
  <c r="BQ110" i="6"/>
  <c r="BQ48" i="6"/>
  <c r="BQ74" i="6"/>
  <c r="BQ94" i="6"/>
  <c r="BQ80" i="6"/>
  <c r="BQ68" i="6"/>
  <c r="BQ62" i="6"/>
  <c r="BQ54" i="6"/>
  <c r="BQ92" i="6"/>
  <c r="BQ90" i="6"/>
  <c r="BQ98" i="6"/>
  <c r="BQ96" i="6"/>
  <c r="BQ88" i="6"/>
  <c r="BQ21" i="6"/>
  <c r="H51" i="3"/>
  <c r="I69" i="3"/>
  <c r="G29" i="5"/>
  <c r="AU18" i="6"/>
  <c r="P17" i="6"/>
  <c r="AA17" i="6"/>
  <c r="AL17" i="6"/>
  <c r="P25" i="6"/>
  <c r="AA25" i="6"/>
  <c r="AL25" i="6"/>
  <c r="C13" i="3"/>
  <c r="BF1011" i="6"/>
  <c r="BF1009" i="6"/>
  <c r="BF1007" i="6"/>
  <c r="BF1004" i="6"/>
  <c r="BF1005" i="6"/>
  <c r="BF1003" i="6"/>
  <c r="BF981" i="6"/>
  <c r="BF986" i="6"/>
  <c r="BF983" i="6"/>
  <c r="BF988" i="6"/>
  <c r="BF976" i="6"/>
  <c r="BF974" i="6"/>
  <c r="BF970" i="6"/>
  <c r="BF962" i="6"/>
  <c r="BF975" i="6"/>
  <c r="BF973" i="6"/>
  <c r="BF963" i="6"/>
  <c r="BF947" i="6"/>
  <c r="BF942" i="6"/>
  <c r="BF938" i="6"/>
  <c r="BF936" i="6"/>
  <c r="BF934" i="6"/>
  <c r="BF948" i="6"/>
  <c r="BF977" i="6"/>
  <c r="BF956" i="6"/>
  <c r="BF955" i="6"/>
  <c r="BF979" i="6"/>
  <c r="BF957" i="6"/>
  <c r="BF967" i="6"/>
  <c r="BF946" i="6"/>
  <c r="BF937" i="6"/>
  <c r="BF961" i="6"/>
  <c r="BF959" i="6"/>
  <c r="BF941" i="6"/>
  <c r="BF933" i="6"/>
  <c r="BF929" i="6"/>
  <c r="BF939" i="6"/>
  <c r="BF922" i="6"/>
  <c r="BF953" i="6"/>
  <c r="BF928" i="6"/>
  <c r="BF924" i="6"/>
  <c r="BF906" i="6"/>
  <c r="BF926" i="6"/>
  <c r="BF902" i="6"/>
  <c r="BF950" i="6"/>
  <c r="BF918" i="6"/>
  <c r="BF897" i="6"/>
  <c r="BF892" i="6"/>
  <c r="BF904" i="6"/>
  <c r="BF898" i="6"/>
  <c r="BF896" i="6"/>
  <c r="BF893" i="6"/>
  <c r="BF914" i="6"/>
  <c r="BF910" i="6"/>
  <c r="BF900" i="6"/>
  <c r="BF890" i="6"/>
  <c r="BF889" i="6"/>
  <c r="BF899" i="6"/>
  <c r="BF887" i="6"/>
  <c r="BF885" i="6"/>
  <c r="BF881" i="6"/>
  <c r="BF894" i="6"/>
  <c r="BF882" i="6"/>
  <c r="BF880" i="6"/>
  <c r="BF871" i="6"/>
  <c r="BF869" i="6"/>
  <c r="BF865" i="6"/>
  <c r="BF876" i="6"/>
  <c r="BF853" i="6"/>
  <c r="BF877" i="6"/>
  <c r="BF863" i="6"/>
  <c r="BF867" i="6"/>
  <c r="BF857" i="6"/>
  <c r="BF855" i="6"/>
  <c r="BF883" i="6"/>
  <c r="BF838" i="6"/>
  <c r="BF834" i="6"/>
  <c r="BF832" i="6"/>
  <c r="BF826" i="6"/>
  <c r="BF837" i="6"/>
  <c r="BF817" i="6"/>
  <c r="BF839" i="6"/>
  <c r="BF827" i="6"/>
  <c r="BF822" i="6"/>
  <c r="BF812" i="6"/>
  <c r="BF810" i="6"/>
  <c r="BF806" i="6"/>
  <c r="BF830" i="6"/>
  <c r="BF820" i="6"/>
  <c r="BF831" i="6"/>
  <c r="BF815" i="6"/>
  <c r="BF823" i="6"/>
  <c r="BF819" i="6"/>
  <c r="BF843" i="6"/>
  <c r="BF825" i="6"/>
  <c r="BF804" i="6"/>
  <c r="BF800" i="6"/>
  <c r="BF796" i="6"/>
  <c r="BF794" i="6"/>
  <c r="BF792" i="6"/>
  <c r="BF788" i="6"/>
  <c r="BF786" i="6"/>
  <c r="BF784" i="6"/>
  <c r="BF833" i="6"/>
  <c r="BF829" i="6"/>
  <c r="BF814" i="6"/>
  <c r="BF851" i="6"/>
  <c r="BF821" i="6"/>
  <c r="BF785" i="6"/>
  <c r="BF795" i="6"/>
  <c r="BF779" i="6"/>
  <c r="BF777" i="6"/>
  <c r="BF761" i="6"/>
  <c r="BF757" i="6"/>
  <c r="BF775" i="6"/>
  <c r="BF772" i="6"/>
  <c r="BF764" i="6"/>
  <c r="BF760" i="6"/>
  <c r="BF756" i="6"/>
  <c r="BF752" i="6"/>
  <c r="BF807" i="6"/>
  <c r="BF747" i="6"/>
  <c r="BF746" i="6"/>
  <c r="BF745" i="6"/>
  <c r="BF749" i="6"/>
  <c r="BF743" i="6"/>
  <c r="BF738" i="6"/>
  <c r="BF732" i="6"/>
  <c r="BF727" i="6"/>
  <c r="BF737" i="6"/>
  <c r="BF733" i="6"/>
  <c r="BF729" i="6"/>
  <c r="BF705" i="6"/>
  <c r="BF700" i="6"/>
  <c r="BF742" i="6"/>
  <c r="BF736" i="6"/>
  <c r="BF708" i="6"/>
  <c r="BF740" i="6"/>
  <c r="BF734" i="6"/>
  <c r="BF702" i="6"/>
  <c r="BF741" i="6"/>
  <c r="BF696" i="6"/>
  <c r="BF679" i="6"/>
  <c r="BF677" i="6"/>
  <c r="BF690" i="6"/>
  <c r="BF680" i="6"/>
  <c r="BF676" i="6"/>
  <c r="BF673" i="6"/>
  <c r="BF667" i="6"/>
  <c r="BF665" i="6"/>
  <c r="BF684" i="6"/>
  <c r="BF662" i="6"/>
  <c r="BF660" i="6"/>
  <c r="BF658" i="6"/>
  <c r="BF656" i="6"/>
  <c r="BF654" i="6"/>
  <c r="BF650" i="6"/>
  <c r="BF646" i="6"/>
  <c r="BF644" i="6"/>
  <c r="BF640" i="6"/>
  <c r="BF735" i="6"/>
  <c r="BF703" i="6"/>
  <c r="BF668" i="6"/>
  <c r="BF686" i="6"/>
  <c r="BF630" i="6"/>
  <c r="BF739" i="6"/>
  <c r="BF688" i="6"/>
  <c r="BF682" i="6"/>
  <c r="BF632" i="6"/>
  <c r="BF625" i="6"/>
  <c r="BF623" i="6"/>
  <c r="BF621" i="6"/>
  <c r="BF619" i="6"/>
  <c r="BF620" i="6"/>
  <c r="BF634" i="6"/>
  <c r="BF622" i="6"/>
  <c r="BF611" i="6"/>
  <c r="BF586" i="6"/>
  <c r="BF614" i="6"/>
  <c r="BF624" i="6"/>
  <c r="BF613" i="6"/>
  <c r="BF616" i="6"/>
  <c r="BF597" i="6"/>
  <c r="BF589" i="6"/>
  <c r="BF555" i="6"/>
  <c r="BF553" i="6"/>
  <c r="BF551" i="6"/>
  <c r="BF547" i="6"/>
  <c r="BF543" i="6"/>
  <c r="BF541" i="6"/>
  <c r="BF539" i="6"/>
  <c r="BF533" i="6"/>
  <c r="BF529" i="6"/>
  <c r="BF527" i="6"/>
  <c r="BF599" i="6"/>
  <c r="BF591" i="6"/>
  <c r="BF577" i="6"/>
  <c r="BF583" i="6"/>
  <c r="BF576" i="6"/>
  <c r="BF524" i="6"/>
  <c r="BF534" i="6"/>
  <c r="BF519" i="6"/>
  <c r="BF536" i="6"/>
  <c r="BF518" i="6"/>
  <c r="BF552" i="6"/>
  <c r="BF540" i="6"/>
  <c r="BF538" i="6"/>
  <c r="BF615" i="6"/>
  <c r="BF558" i="6"/>
  <c r="BF544" i="6"/>
  <c r="BF550" i="6"/>
  <c r="BF530" i="6"/>
  <c r="BF516" i="6"/>
  <c r="BF514" i="6"/>
  <c r="BF512" i="6"/>
  <c r="BF510" i="6"/>
  <c r="BF508" i="6"/>
  <c r="BF502" i="6"/>
  <c r="BF500" i="6"/>
  <c r="BF498" i="6"/>
  <c r="BF492" i="6"/>
  <c r="BF486" i="6"/>
  <c r="BF484" i="6"/>
  <c r="BF480" i="6"/>
  <c r="BF476" i="6"/>
  <c r="BF474" i="6"/>
  <c r="BF522" i="6"/>
  <c r="BF528" i="6"/>
  <c r="BF485" i="6"/>
  <c r="BF479" i="6"/>
  <c r="BF466" i="6"/>
  <c r="BF554" i="6"/>
  <c r="BF491" i="6"/>
  <c r="BF532" i="6"/>
  <c r="BF515" i="6"/>
  <c r="BF507" i="6"/>
  <c r="BF489" i="6"/>
  <c r="BF483" i="6"/>
  <c r="BF477" i="6"/>
  <c r="BF580" i="6"/>
  <c r="BF513" i="6"/>
  <c r="BF465" i="6"/>
  <c r="BF517" i="6"/>
  <c r="BF473" i="6"/>
  <c r="BF458" i="6"/>
  <c r="BF453" i="6"/>
  <c r="BF587" i="6"/>
  <c r="BF471" i="6"/>
  <c r="BF468" i="6"/>
  <c r="BF459" i="6"/>
  <c r="BF446" i="6"/>
  <c r="BF497" i="6"/>
  <c r="BF455" i="6"/>
  <c r="BF443" i="6"/>
  <c r="BF509" i="6"/>
  <c r="BF442" i="6"/>
  <c r="BF501" i="6"/>
  <c r="BF439" i="6"/>
  <c r="BF438" i="6"/>
  <c r="BF521" i="6"/>
  <c r="BF464" i="6"/>
  <c r="BF433" i="6"/>
  <c r="BF462" i="6"/>
  <c r="BF448" i="6"/>
  <c r="BF432" i="6"/>
  <c r="BF423" i="6"/>
  <c r="BF422" i="6"/>
  <c r="BF398" i="6"/>
  <c r="BF390" i="6"/>
  <c r="BF382" i="6"/>
  <c r="BF381" i="6"/>
  <c r="BF379" i="6"/>
  <c r="BF377" i="6"/>
  <c r="BF430" i="6"/>
  <c r="BF421" i="6"/>
  <c r="BF420" i="6"/>
  <c r="BF413" i="6"/>
  <c r="BF409" i="6"/>
  <c r="BF441" i="6"/>
  <c r="BF403" i="6"/>
  <c r="BF395" i="6"/>
  <c r="BF387" i="6"/>
  <c r="BF428" i="6"/>
  <c r="BF418" i="6"/>
  <c r="BF402" i="6"/>
  <c r="BF394" i="6"/>
  <c r="BF542" i="6"/>
  <c r="BF437" i="6"/>
  <c r="BF426" i="6"/>
  <c r="BF416" i="6"/>
  <c r="BF411" i="6"/>
  <c r="BF407" i="6"/>
  <c r="BF424" i="6"/>
  <c r="BF435" i="6"/>
  <c r="BF415" i="6"/>
  <c r="BF380" i="6"/>
  <c r="BF378" i="6"/>
  <c r="BF364" i="6"/>
  <c r="BF324" i="6"/>
  <c r="BF386" i="6"/>
  <c r="BF376" i="6"/>
  <c r="BF375" i="6"/>
  <c r="BF367" i="6"/>
  <c r="BF341" i="6"/>
  <c r="BF337" i="6"/>
  <c r="BF333" i="6"/>
  <c r="BF329" i="6"/>
  <c r="BF325" i="6"/>
  <c r="BF370" i="6"/>
  <c r="BF362" i="6"/>
  <c r="BF412" i="6"/>
  <c r="BF400" i="6"/>
  <c r="BF396" i="6"/>
  <c r="BF351" i="6"/>
  <c r="BF404" i="6"/>
  <c r="BF368" i="6"/>
  <c r="BF360" i="6"/>
  <c r="BF350" i="6"/>
  <c r="BF349" i="6"/>
  <c r="BF414" i="6"/>
  <c r="BF363" i="6"/>
  <c r="BF348" i="6"/>
  <c r="BF347" i="6"/>
  <c r="BF339" i="6"/>
  <c r="BF335" i="6"/>
  <c r="BF327" i="6"/>
  <c r="BF388" i="6"/>
  <c r="BF374" i="6"/>
  <c r="BF346" i="6"/>
  <c r="BF345" i="6"/>
  <c r="BF419" i="6"/>
  <c r="BF392" i="6"/>
  <c r="BF391" i="6"/>
  <c r="BF383" i="6"/>
  <c r="BF338" i="6"/>
  <c r="BF332" i="6"/>
  <c r="BF318" i="6"/>
  <c r="BF369" i="6"/>
  <c r="BF317" i="6"/>
  <c r="BF316" i="6"/>
  <c r="BF365" i="6"/>
  <c r="BF358" i="6"/>
  <c r="BF315" i="6"/>
  <c r="BF359" i="6"/>
  <c r="BF357" i="6"/>
  <c r="BF340" i="6"/>
  <c r="BF326" i="6"/>
  <c r="BF320" i="6"/>
  <c r="BF314" i="6"/>
  <c r="BF408" i="6"/>
  <c r="BF299" i="6"/>
  <c r="BF295" i="6"/>
  <c r="BF291" i="6"/>
  <c r="BF366" i="6"/>
  <c r="BF334" i="6"/>
  <c r="BF328" i="6"/>
  <c r="BF313" i="6"/>
  <c r="BF373" i="6"/>
  <c r="BF336" i="6"/>
  <c r="BF384" i="6"/>
  <c r="BF361" i="6"/>
  <c r="BF342" i="6"/>
  <c r="BF308" i="6"/>
  <c r="BF410" i="6"/>
  <c r="BF306" i="6"/>
  <c r="BF298" i="6"/>
  <c r="BF289" i="6"/>
  <c r="BF283" i="6"/>
  <c r="BF277" i="6"/>
  <c r="BF330" i="6"/>
  <c r="BF323" i="6"/>
  <c r="BF303" i="6"/>
  <c r="BF294" i="6"/>
  <c r="BF284" i="6"/>
  <c r="BF278" i="6"/>
  <c r="BF322" i="6"/>
  <c r="BF273" i="6"/>
  <c r="BF240" i="6"/>
  <c r="BF235" i="6"/>
  <c r="BF220" i="6"/>
  <c r="BF218" i="6"/>
  <c r="BF212" i="6"/>
  <c r="BF210" i="6"/>
  <c r="BF208" i="6"/>
  <c r="BF204" i="6"/>
  <c r="BF202" i="6"/>
  <c r="BF196" i="6"/>
  <c r="BF194" i="6"/>
  <c r="BF321" i="6"/>
  <c r="BF290" i="6"/>
  <c r="BF272" i="6"/>
  <c r="BF250" i="6"/>
  <c r="BF245" i="6"/>
  <c r="BF300" i="6"/>
  <c r="BF260" i="6"/>
  <c r="BF255" i="6"/>
  <c r="BF236" i="6"/>
  <c r="BF231" i="6"/>
  <c r="BF311" i="6"/>
  <c r="BF286" i="6"/>
  <c r="BF280" i="6"/>
  <c r="BF274" i="6"/>
  <c r="BF270" i="6"/>
  <c r="BF319" i="6"/>
  <c r="BF310" i="6"/>
  <c r="BF296" i="6"/>
  <c r="BF304" i="6"/>
  <c r="BF287" i="6"/>
  <c r="BF281" i="6"/>
  <c r="BF268" i="6"/>
  <c r="BF307" i="6"/>
  <c r="BF292" i="6"/>
  <c r="BF267" i="6"/>
  <c r="BF252" i="6"/>
  <c r="BF228" i="6"/>
  <c r="BF225" i="6"/>
  <c r="BF223" i="6"/>
  <c r="BF221" i="6"/>
  <c r="BF217" i="6"/>
  <c r="BF211" i="6"/>
  <c r="BF207" i="6"/>
  <c r="BF205" i="6"/>
  <c r="BF201" i="6"/>
  <c r="BF199" i="6"/>
  <c r="BF197" i="6"/>
  <c r="BF195" i="6"/>
  <c r="BF189" i="6"/>
  <c r="BF187" i="6"/>
  <c r="BF183" i="6"/>
  <c r="BF181" i="6"/>
  <c r="BF312" i="6"/>
  <c r="BF288" i="6"/>
  <c r="BF282" i="6"/>
  <c r="BF263" i="6"/>
  <c r="BF258" i="6"/>
  <c r="BF234" i="6"/>
  <c r="BF344" i="6"/>
  <c r="BF249" i="6"/>
  <c r="BF227" i="6"/>
  <c r="BF254" i="6"/>
  <c r="BF248" i="6"/>
  <c r="BF239" i="6"/>
  <c r="BF179" i="6"/>
  <c r="BF177" i="6"/>
  <c r="BF171" i="6"/>
  <c r="BF167" i="6"/>
  <c r="BF165" i="6"/>
  <c r="BF163" i="6"/>
  <c r="BF246" i="6"/>
  <c r="BF184" i="6"/>
  <c r="BF178" i="6"/>
  <c r="BF166" i="6"/>
  <c r="BF186" i="6"/>
  <c r="BF302" i="6"/>
  <c r="BF176" i="6"/>
  <c r="BF164" i="6"/>
  <c r="BF232" i="6"/>
  <c r="BF229" i="6"/>
  <c r="BF261" i="6"/>
  <c r="BF244" i="6"/>
  <c r="BF172" i="6"/>
  <c r="BF241" i="6"/>
  <c r="BF159" i="6"/>
  <c r="BF157" i="6"/>
  <c r="BF155" i="6"/>
  <c r="BF153" i="6"/>
  <c r="BF151" i="6"/>
  <c r="BF149" i="6"/>
  <c r="BF147" i="6"/>
  <c r="BF276" i="6"/>
  <c r="BF230" i="6"/>
  <c r="BF182" i="6"/>
  <c r="BF256" i="6"/>
  <c r="BF253" i="6"/>
  <c r="BF233" i="6"/>
  <c r="BF237" i="6"/>
  <c r="BF168" i="6"/>
  <c r="BF145" i="6"/>
  <c r="BF141" i="6"/>
  <c r="BF137" i="6"/>
  <c r="BF129" i="6"/>
  <c r="BF122" i="6"/>
  <c r="BF121" i="6"/>
  <c r="BF114" i="6"/>
  <c r="BF188" i="6"/>
  <c r="BF143" i="6"/>
  <c r="BF139" i="6"/>
  <c r="BF135" i="6"/>
  <c r="BF128" i="6"/>
  <c r="BF120" i="6"/>
  <c r="BF105" i="6"/>
  <c r="BF96" i="6"/>
  <c r="BF94" i="6"/>
  <c r="BF73" i="6"/>
  <c r="BF54" i="6"/>
  <c r="BF192" i="6"/>
  <c r="BF136" i="6"/>
  <c r="BF125" i="6"/>
  <c r="BF115" i="6"/>
  <c r="BF108" i="6"/>
  <c r="BF93" i="6"/>
  <c r="BF84" i="6"/>
  <c r="BF77" i="6"/>
  <c r="BF71" i="6"/>
  <c r="BF46" i="6"/>
  <c r="BF127" i="6"/>
  <c r="BF112" i="6"/>
  <c r="BF91" i="6"/>
  <c r="BF70" i="6"/>
  <c r="BF65" i="6"/>
  <c r="BF58" i="6"/>
  <c r="BF51" i="6"/>
  <c r="BF124" i="6"/>
  <c r="BF89" i="6"/>
  <c r="BF87" i="6"/>
  <c r="BF83" i="6"/>
  <c r="BF76" i="6"/>
  <c r="BF85" i="6"/>
  <c r="BF56" i="6"/>
  <c r="BF132" i="6"/>
  <c r="BF131" i="6"/>
  <c r="BF130" i="6"/>
  <c r="BF82" i="6"/>
  <c r="BF36" i="6"/>
  <c r="BF134" i="6"/>
  <c r="BF133" i="6"/>
  <c r="BF74" i="6"/>
  <c r="BF48" i="6"/>
  <c r="BF154" i="6"/>
  <c r="BF98" i="6"/>
  <c r="BF92" i="6"/>
  <c r="BF90" i="6"/>
  <c r="BF80" i="6"/>
  <c r="BF62" i="6"/>
  <c r="BF111" i="6"/>
  <c r="BF109" i="6"/>
  <c r="BF100" i="6"/>
  <c r="BF95" i="6"/>
  <c r="BF88" i="6"/>
  <c r="BF86" i="6"/>
  <c r="BF68" i="6"/>
  <c r="BF113" i="6"/>
  <c r="BF102" i="6"/>
  <c r="BF97" i="6"/>
  <c r="BF79" i="6"/>
  <c r="BF61" i="6"/>
  <c r="BF49" i="6"/>
  <c r="BF123" i="6"/>
  <c r="BF118" i="6"/>
  <c r="BF104" i="6"/>
  <c r="BF99" i="6"/>
  <c r="BF67" i="6"/>
  <c r="BF60" i="6"/>
  <c r="BF53" i="6"/>
  <c r="BF126" i="6"/>
  <c r="BF117" i="6"/>
  <c r="BF116" i="6"/>
  <c r="BF106" i="6"/>
  <c r="BF103" i="6"/>
  <c r="BF72" i="6"/>
  <c r="BF66" i="6"/>
  <c r="BF50" i="6"/>
  <c r="BF31" i="6"/>
  <c r="BF59" i="6"/>
  <c r="BF52" i="6"/>
  <c r="I51" i="3"/>
  <c r="J69" i="3"/>
  <c r="V30" i="6"/>
  <c r="AG30" i="6"/>
  <c r="AR30" i="6"/>
  <c r="V14" i="6"/>
  <c r="AG14" i="6"/>
  <c r="AR14" i="6"/>
  <c r="V22" i="6"/>
  <c r="AG22" i="6"/>
  <c r="AR22" i="6"/>
  <c r="AU1011" i="6"/>
  <c r="AU1009" i="6"/>
  <c r="AU1003" i="6"/>
  <c r="AU1005" i="6"/>
  <c r="AU1012" i="6"/>
  <c r="AU1004" i="6"/>
  <c r="AU1007" i="6"/>
  <c r="AU1002" i="6"/>
  <c r="AU993" i="6"/>
  <c r="AU991" i="6"/>
  <c r="AU1001" i="6"/>
  <c r="AU995" i="6"/>
  <c r="AU998" i="6"/>
  <c r="AU988" i="6"/>
  <c r="AU986" i="6"/>
  <c r="AU992" i="6"/>
  <c r="AU970" i="6"/>
  <c r="AU982" i="6"/>
  <c r="AU967" i="6"/>
  <c r="AU964" i="6"/>
  <c r="AU979" i="6"/>
  <c r="AU981" i="6"/>
  <c r="AU963" i="6"/>
  <c r="AU975" i="6"/>
  <c r="AU965" i="6"/>
  <c r="AU956" i="6"/>
  <c r="AU955" i="6"/>
  <c r="AU954" i="6"/>
  <c r="AU953" i="6"/>
  <c r="AU952" i="6"/>
  <c r="AU973" i="6"/>
  <c r="AU969" i="6"/>
  <c r="AU971" i="6"/>
  <c r="AU951" i="6"/>
  <c r="AU947" i="6"/>
  <c r="AU943" i="6"/>
  <c r="AU962" i="6"/>
  <c r="AU942" i="6"/>
  <c r="AU932" i="6"/>
  <c r="AU941" i="6"/>
  <c r="AU950" i="6"/>
  <c r="AU946" i="6"/>
  <c r="AU936" i="6"/>
  <c r="AU961" i="6"/>
  <c r="AU937" i="6"/>
  <c r="AU933" i="6"/>
  <c r="AU906" i="6"/>
  <c r="AU899" i="6"/>
  <c r="AU902" i="6"/>
  <c r="AU928" i="6"/>
  <c r="AU916" i="6"/>
  <c r="AU926" i="6"/>
  <c r="AU900" i="6"/>
  <c r="AU893" i="6"/>
  <c r="AU894" i="6"/>
  <c r="AU914" i="6"/>
  <c r="AU898" i="6"/>
  <c r="AU889" i="6"/>
  <c r="AU885" i="6"/>
  <c r="AU883" i="6"/>
  <c r="AU891" i="6"/>
  <c r="AU896" i="6"/>
  <c r="AU884" i="6"/>
  <c r="AU880" i="6"/>
  <c r="AU890" i="6"/>
  <c r="AU875" i="6"/>
  <c r="AU878" i="6"/>
  <c r="AU863" i="6"/>
  <c r="AU867" i="6"/>
  <c r="AU857" i="6"/>
  <c r="AU849" i="6"/>
  <c r="AU876" i="6"/>
  <c r="AU882" i="6"/>
  <c r="AU871" i="6"/>
  <c r="AU869" i="6"/>
  <c r="AU841" i="6"/>
  <c r="AU840" i="6"/>
  <c r="AU834" i="6"/>
  <c r="AU827" i="6"/>
  <c r="AU823" i="6"/>
  <c r="AU818" i="6"/>
  <c r="AU831" i="6"/>
  <c r="AU843" i="6"/>
  <c r="AU829" i="6"/>
  <c r="AU824" i="6"/>
  <c r="AU837" i="6"/>
  <c r="AU833" i="6"/>
  <c r="AU861" i="6"/>
  <c r="AU819" i="6"/>
  <c r="AU808" i="6"/>
  <c r="AU817" i="6"/>
  <c r="AU785" i="6"/>
  <c r="AU810" i="6"/>
  <c r="AU839" i="6"/>
  <c r="AU821" i="6"/>
  <c r="AU853" i="6"/>
  <c r="AU820" i="6"/>
  <c r="AU812" i="6"/>
  <c r="AU830" i="6"/>
  <c r="AU814" i="6"/>
  <c r="AU806" i="6"/>
  <c r="AU826" i="6"/>
  <c r="AU804" i="6"/>
  <c r="AU796" i="6"/>
  <c r="AU788" i="6"/>
  <c r="AU825" i="6"/>
  <c r="AU802" i="6"/>
  <c r="AU792" i="6"/>
  <c r="AU781" i="6"/>
  <c r="AU777" i="6"/>
  <c r="AU815" i="6"/>
  <c r="AU811" i="6"/>
  <c r="AU761" i="6"/>
  <c r="AU759" i="6"/>
  <c r="AU749" i="6"/>
  <c r="AU747" i="6"/>
  <c r="AU745" i="6"/>
  <c r="AU798" i="6"/>
  <c r="AU779" i="6"/>
  <c r="AU770" i="6"/>
  <c r="AU768" i="6"/>
  <c r="AU766" i="6"/>
  <c r="AU744" i="6"/>
  <c r="AU764" i="6"/>
  <c r="AU790" i="6"/>
  <c r="AU762" i="6"/>
  <c r="AU775" i="6"/>
  <c r="AU800" i="6"/>
  <c r="AU750" i="6"/>
  <c r="AU741" i="6"/>
  <c r="AU739" i="6"/>
  <c r="AU737" i="6"/>
  <c r="AU735" i="6"/>
  <c r="AU733" i="6"/>
  <c r="AU743" i="6"/>
  <c r="AU731" i="6"/>
  <c r="AU783" i="6"/>
  <c r="AU723" i="6"/>
  <c r="AU717" i="6"/>
  <c r="AU758" i="6"/>
  <c r="AU754" i="6"/>
  <c r="AU719" i="6"/>
  <c r="AU713" i="6"/>
  <c r="AU708" i="6"/>
  <c r="AU698" i="6"/>
  <c r="AU696" i="6"/>
  <c r="AU694" i="6"/>
  <c r="AU692" i="6"/>
  <c r="AU690" i="6"/>
  <c r="AU688" i="6"/>
  <c r="AU686" i="6"/>
  <c r="AU684" i="6"/>
  <c r="AU727" i="6"/>
  <c r="AU729" i="6"/>
  <c r="AU721" i="6"/>
  <c r="AU715" i="6"/>
  <c r="AU703" i="6"/>
  <c r="AU680" i="6"/>
  <c r="AU677" i="6"/>
  <c r="AU687" i="6"/>
  <c r="AU685" i="6"/>
  <c r="AU674" i="6"/>
  <c r="AU691" i="6"/>
  <c r="AU679" i="6"/>
  <c r="AU697" i="6"/>
  <c r="AU676" i="6"/>
  <c r="AU673" i="6"/>
  <c r="AU667" i="6"/>
  <c r="AU695" i="6"/>
  <c r="AU640" i="6"/>
  <c r="AU669" i="6"/>
  <c r="AU668" i="6"/>
  <c r="AU664" i="6"/>
  <c r="AU683" i="6"/>
  <c r="AU702" i="6"/>
  <c r="AU625" i="6"/>
  <c r="AU623" i="6"/>
  <c r="AU621" i="6"/>
  <c r="AU619" i="6"/>
  <c r="AU617" i="6"/>
  <c r="AU666" i="6"/>
  <c r="AU689" i="6"/>
  <c r="AU614" i="6"/>
  <c r="AU652" i="6"/>
  <c r="AU634" i="6"/>
  <c r="AU620" i="6"/>
  <c r="AU613" i="6"/>
  <c r="AU671" i="6"/>
  <c r="AU635" i="6"/>
  <c r="AU656" i="6"/>
  <c r="AU648" i="6"/>
  <c r="AU660" i="6"/>
  <c r="AU644" i="6"/>
  <c r="AU553" i="6"/>
  <c r="AU580" i="6"/>
  <c r="AU616" i="6"/>
  <c r="AU611" i="6"/>
  <c r="AU576" i="6"/>
  <c r="AU558" i="6"/>
  <c r="AU556" i="6"/>
  <c r="AU554" i="6"/>
  <c r="AU552" i="6"/>
  <c r="AU550" i="6"/>
  <c r="AU548" i="6"/>
  <c r="AU546" i="6"/>
  <c r="AU544" i="6"/>
  <c r="AU542" i="6"/>
  <c r="AU540" i="6"/>
  <c r="AU536" i="6"/>
  <c r="AU532" i="6"/>
  <c r="AU530" i="6"/>
  <c r="AU528" i="6"/>
  <c r="AU524" i="6"/>
  <c r="AU522" i="6"/>
  <c r="AU518" i="6"/>
  <c r="AU566" i="6"/>
  <c r="AU562" i="6"/>
  <c r="AU543" i="6"/>
  <c r="AU574" i="6"/>
  <c r="AU547" i="6"/>
  <c r="AU521" i="6"/>
  <c r="AU572" i="6"/>
  <c r="AU569" i="6"/>
  <c r="AU529" i="6"/>
  <c r="AU639" i="6"/>
  <c r="AU615" i="6"/>
  <c r="AU531" i="6"/>
  <c r="AU624" i="6"/>
  <c r="AU627" i="6"/>
  <c r="AU571" i="6"/>
  <c r="AU565" i="6"/>
  <c r="AU541" i="6"/>
  <c r="AU632" i="6"/>
  <c r="AU622" i="6"/>
  <c r="AU523" i="6"/>
  <c r="AU637" i="6"/>
  <c r="AU537" i="6"/>
  <c r="AU535" i="6"/>
  <c r="AU570" i="6"/>
  <c r="AU516" i="6"/>
  <c r="AU512" i="6"/>
  <c r="AU509" i="6"/>
  <c r="AU464" i="6"/>
  <c r="AU462" i="6"/>
  <c r="AU458" i="6"/>
  <c r="AU563" i="6"/>
  <c r="AU561" i="6"/>
  <c r="AU545" i="6"/>
  <c r="AU517" i="6"/>
  <c r="AU492" i="6"/>
  <c r="AU473" i="6"/>
  <c r="AU612" i="6"/>
  <c r="AU568" i="6"/>
  <c r="AU573" i="6"/>
  <c r="AU515" i="6"/>
  <c r="AU503" i="6"/>
  <c r="AU485" i="6"/>
  <c r="AU479" i="6"/>
  <c r="AU491" i="6"/>
  <c r="AU466" i="6"/>
  <c r="AU514" i="6"/>
  <c r="AU497" i="6"/>
  <c r="AU499" i="6"/>
  <c r="AU489" i="6"/>
  <c r="AU567" i="6"/>
  <c r="AU507" i="6"/>
  <c r="AU510" i="6"/>
  <c r="AU443" i="6"/>
  <c r="AU483" i="6"/>
  <c r="AU474" i="6"/>
  <c r="AU476" i="6"/>
  <c r="AU452" i="6"/>
  <c r="AU511" i="6"/>
  <c r="AU439" i="6"/>
  <c r="AU446" i="6"/>
  <c r="AU436" i="6"/>
  <c r="AU465" i="6"/>
  <c r="AU448" i="6"/>
  <c r="AU435" i="6"/>
  <c r="AU430" i="6"/>
  <c r="AU428" i="6"/>
  <c r="AU426" i="6"/>
  <c r="AU424" i="6"/>
  <c r="AU422" i="6"/>
  <c r="AU420" i="6"/>
  <c r="AU418" i="6"/>
  <c r="AU416" i="6"/>
  <c r="AU414" i="6"/>
  <c r="AU412" i="6"/>
  <c r="AU410" i="6"/>
  <c r="AU408" i="6"/>
  <c r="AU406" i="6"/>
  <c r="AU404" i="6"/>
  <c r="AU402" i="6"/>
  <c r="AU400" i="6"/>
  <c r="AU398" i="6"/>
  <c r="AU396" i="6"/>
  <c r="AU394" i="6"/>
  <c r="AU392" i="6"/>
  <c r="AU390" i="6"/>
  <c r="AU388" i="6"/>
  <c r="AU386" i="6"/>
  <c r="AU384" i="6"/>
  <c r="AU382" i="6"/>
  <c r="AU513" i="6"/>
  <c r="AU477" i="6"/>
  <c r="AU459" i="6"/>
  <c r="AU453" i="6"/>
  <c r="AU449" i="6"/>
  <c r="AU442" i="6"/>
  <c r="AU429" i="6"/>
  <c r="AU425" i="6"/>
  <c r="AU423" i="6"/>
  <c r="AU419" i="6"/>
  <c r="AU415" i="6"/>
  <c r="AU472" i="6"/>
  <c r="AU437" i="6"/>
  <c r="AU411" i="6"/>
  <c r="AU407" i="6"/>
  <c r="AU457" i="6"/>
  <c r="AU399" i="6"/>
  <c r="AU391" i="6"/>
  <c r="AU383" i="6"/>
  <c r="AU432" i="6"/>
  <c r="AU401" i="6"/>
  <c r="AU393" i="6"/>
  <c r="AU385" i="6"/>
  <c r="AU403" i="6"/>
  <c r="AU395" i="6"/>
  <c r="AU387" i="6"/>
  <c r="AU438" i="6"/>
  <c r="AU368" i="6"/>
  <c r="AU360" i="6"/>
  <c r="AU354" i="6"/>
  <c r="AU495" i="6"/>
  <c r="AU471" i="6"/>
  <c r="AU374" i="6"/>
  <c r="AU350" i="6"/>
  <c r="AU380" i="6"/>
  <c r="AU378" i="6"/>
  <c r="AU369" i="6"/>
  <c r="AU361" i="6"/>
  <c r="AU346" i="6"/>
  <c r="AU409" i="6"/>
  <c r="AU358" i="6"/>
  <c r="AU357" i="6"/>
  <c r="AU344" i="6"/>
  <c r="AU343" i="6"/>
  <c r="AU375" i="6"/>
  <c r="AU372" i="6"/>
  <c r="AU364" i="6"/>
  <c r="AU367" i="6"/>
  <c r="AU340" i="6"/>
  <c r="AU336" i="6"/>
  <c r="AU332" i="6"/>
  <c r="AU328" i="6"/>
  <c r="AU379" i="6"/>
  <c r="AU314" i="6"/>
  <c r="AU377" i="6"/>
  <c r="AU363" i="6"/>
  <c r="AU362" i="6"/>
  <c r="AU342" i="6"/>
  <c r="AU323" i="6"/>
  <c r="AU313" i="6"/>
  <c r="AU322" i="6"/>
  <c r="AU319" i="6"/>
  <c r="AU312" i="6"/>
  <c r="AU297" i="6"/>
  <c r="AU293" i="6"/>
  <c r="AU291" i="6"/>
  <c r="AU287" i="6"/>
  <c r="AU285" i="6"/>
  <c r="AU281" i="6"/>
  <c r="AU279" i="6"/>
  <c r="AU433" i="6"/>
  <c r="AU348" i="6"/>
  <c r="AU330" i="6"/>
  <c r="AU327" i="6"/>
  <c r="AU365" i="6"/>
  <c r="AU359" i="6"/>
  <c r="AU345" i="6"/>
  <c r="AU311" i="6"/>
  <c r="AU310" i="6"/>
  <c r="AU347" i="6"/>
  <c r="AU371" i="6"/>
  <c r="AU370" i="6"/>
  <c r="AU413" i="6"/>
  <c r="AU366" i="6"/>
  <c r="AU355" i="6"/>
  <c r="AU337" i="6"/>
  <c r="AU326" i="6"/>
  <c r="AU318" i="6"/>
  <c r="AU302" i="6"/>
  <c r="AU300" i="6"/>
  <c r="AU298" i="6"/>
  <c r="AU296" i="6"/>
  <c r="AU294" i="6"/>
  <c r="AU292" i="6"/>
  <c r="AU290" i="6"/>
  <c r="AU288" i="6"/>
  <c r="AU286" i="6"/>
  <c r="AU284" i="6"/>
  <c r="AU282" i="6"/>
  <c r="AU280" i="6"/>
  <c r="AU278" i="6"/>
  <c r="AU276" i="6"/>
  <c r="AU274" i="6"/>
  <c r="AU272" i="6"/>
  <c r="AU270" i="6"/>
  <c r="AU262" i="6"/>
  <c r="AU260" i="6"/>
  <c r="AU258" i="6"/>
  <c r="AU256" i="6"/>
  <c r="AU254" i="6"/>
  <c r="AU250" i="6"/>
  <c r="AU248" i="6"/>
  <c r="AU244" i="6"/>
  <c r="AU242" i="6"/>
  <c r="AU240" i="6"/>
  <c r="AU236" i="6"/>
  <c r="AU230" i="6"/>
  <c r="AU228" i="6"/>
  <c r="AU226" i="6"/>
  <c r="AU273" i="6"/>
  <c r="AU381" i="6"/>
  <c r="AU315" i="6"/>
  <c r="AU304" i="6"/>
  <c r="AU307" i="6"/>
  <c r="AU271" i="6"/>
  <c r="AU317" i="6"/>
  <c r="AU255" i="6"/>
  <c r="AU241" i="6"/>
  <c r="AU306" i="6"/>
  <c r="AU251" i="6"/>
  <c r="AU227" i="6"/>
  <c r="AU335" i="6"/>
  <c r="AU321" i="6"/>
  <c r="AU267" i="6"/>
  <c r="AU338" i="6"/>
  <c r="AU316" i="6"/>
  <c r="AU265" i="6"/>
  <c r="AU373" i="6"/>
  <c r="AU305" i="6"/>
  <c r="AU329" i="6"/>
  <c r="AU320" i="6"/>
  <c r="AU308" i="6"/>
  <c r="AU263" i="6"/>
  <c r="AU245" i="6"/>
  <c r="AU214" i="6"/>
  <c r="AU210" i="6"/>
  <c r="AU198" i="6"/>
  <c r="AU189" i="6"/>
  <c r="AU247" i="6"/>
  <c r="AU235" i="6"/>
  <c r="AU229" i="6"/>
  <c r="AU221" i="6"/>
  <c r="AU209" i="6"/>
  <c r="AU197" i="6"/>
  <c r="AU334" i="6"/>
  <c r="AU223" i="6"/>
  <c r="AU237" i="6"/>
  <c r="AU218" i="6"/>
  <c r="AU194" i="6"/>
  <c r="AU179" i="6"/>
  <c r="AU177" i="6"/>
  <c r="AU171" i="6"/>
  <c r="AU167" i="6"/>
  <c r="AU165" i="6"/>
  <c r="AU233" i="6"/>
  <c r="AU225" i="6"/>
  <c r="AU205" i="6"/>
  <c r="AU191" i="6"/>
  <c r="AU201" i="6"/>
  <c r="AU187" i="6"/>
  <c r="AU176" i="6"/>
  <c r="AU253" i="6"/>
  <c r="AU239" i="6"/>
  <c r="AU188" i="6"/>
  <c r="AU158" i="6"/>
  <c r="AU156" i="6"/>
  <c r="AU154" i="6"/>
  <c r="AU152" i="6"/>
  <c r="AU150" i="6"/>
  <c r="AU148" i="6"/>
  <c r="AU146" i="6"/>
  <c r="AU144" i="6"/>
  <c r="AU142" i="6"/>
  <c r="AU140" i="6"/>
  <c r="AU138" i="6"/>
  <c r="AU136" i="6"/>
  <c r="AU134" i="6"/>
  <c r="AU132" i="6"/>
  <c r="AU130" i="6"/>
  <c r="AU128" i="6"/>
  <c r="AU124" i="6"/>
  <c r="AU122" i="6"/>
  <c r="AU120" i="6"/>
  <c r="AU118" i="6"/>
  <c r="AU116" i="6"/>
  <c r="AU114" i="6"/>
  <c r="AU112" i="6"/>
  <c r="AU110" i="6"/>
  <c r="AU108" i="6"/>
  <c r="AU106" i="6"/>
  <c r="AU102" i="6"/>
  <c r="AU100" i="6"/>
  <c r="AU98" i="6"/>
  <c r="AU96" i="6"/>
  <c r="AU259" i="6"/>
  <c r="AU207" i="6"/>
  <c r="AU208" i="6"/>
  <c r="AU195" i="6"/>
  <c r="AU192" i="6"/>
  <c r="AU190" i="6"/>
  <c r="AU261" i="6"/>
  <c r="AU216" i="6"/>
  <c r="AU159" i="6"/>
  <c r="AU157" i="6"/>
  <c r="AU155" i="6"/>
  <c r="AU153" i="6"/>
  <c r="AU184" i="6"/>
  <c r="AU249" i="6"/>
  <c r="AU211" i="6"/>
  <c r="AU213" i="6"/>
  <c r="AU200" i="6"/>
  <c r="AU222" i="6"/>
  <c r="AU212" i="6"/>
  <c r="AU199" i="6"/>
  <c r="AU135" i="6"/>
  <c r="AU202" i="6"/>
  <c r="AU203" i="6"/>
  <c r="AU145" i="6"/>
  <c r="AU141" i="6"/>
  <c r="AU137" i="6"/>
  <c r="AU170" i="6"/>
  <c r="AU113" i="6"/>
  <c r="AU74" i="6"/>
  <c r="AU69" i="6"/>
  <c r="AU183" i="6"/>
  <c r="AU151" i="6"/>
  <c r="AU133" i="6"/>
  <c r="AU115" i="6"/>
  <c r="AU83" i="6"/>
  <c r="AU64" i="6"/>
  <c r="AU57" i="6"/>
  <c r="AU56" i="6"/>
  <c r="AU82" i="6"/>
  <c r="AU75" i="6"/>
  <c r="AU47" i="6"/>
  <c r="AU178" i="6"/>
  <c r="AU139" i="6"/>
  <c r="AU123" i="6"/>
  <c r="AU95" i="6"/>
  <c r="AU94" i="6"/>
  <c r="AU90" i="6"/>
  <c r="AU63" i="6"/>
  <c r="AU119" i="6"/>
  <c r="AU117" i="6"/>
  <c r="AU111" i="6"/>
  <c r="AU109" i="6"/>
  <c r="AU97" i="6"/>
  <c r="AU92" i="6"/>
  <c r="AU88" i="6"/>
  <c r="AU86" i="6"/>
  <c r="AU81" i="6"/>
  <c r="AU80" i="6"/>
  <c r="AU62" i="6"/>
  <c r="AU48" i="6"/>
  <c r="AU44" i="6"/>
  <c r="AU42" i="6"/>
  <c r="AU40" i="6"/>
  <c r="AU38" i="6"/>
  <c r="AU36" i="6"/>
  <c r="AU34" i="6"/>
  <c r="AU147" i="6"/>
  <c r="AU125" i="6"/>
  <c r="AU121" i="6"/>
  <c r="AU99" i="6"/>
  <c r="AU68" i="6"/>
  <c r="AU54" i="6"/>
  <c r="AU143" i="6"/>
  <c r="AU127" i="6"/>
  <c r="AU103" i="6"/>
  <c r="AU73" i="6"/>
  <c r="AU129" i="6"/>
  <c r="AU67" i="6"/>
  <c r="AU60" i="6"/>
  <c r="AU53" i="6"/>
  <c r="AU49" i="6"/>
  <c r="AU166" i="6"/>
  <c r="AU105" i="6"/>
  <c r="AU78" i="6"/>
  <c r="AU72" i="6"/>
  <c r="AU66" i="6"/>
  <c r="AU107" i="6"/>
  <c r="AU52" i="6"/>
  <c r="AU50" i="6"/>
  <c r="AU131" i="6"/>
  <c r="AU84" i="6"/>
  <c r="AU77" i="6"/>
  <c r="AU71" i="6"/>
  <c r="AU59" i="6"/>
  <c r="AU45" i="6"/>
  <c r="AU43" i="6"/>
  <c r="AU41" i="6"/>
  <c r="AU39" i="6"/>
  <c r="AU37" i="6"/>
  <c r="AU35" i="6"/>
  <c r="AU33" i="6"/>
  <c r="AU31" i="6"/>
  <c r="AU29" i="6"/>
  <c r="AU27" i="6"/>
  <c r="AU25" i="6"/>
  <c r="AU23" i="6"/>
  <c r="AU21" i="6"/>
  <c r="AU19" i="6"/>
  <c r="AU17" i="6"/>
  <c r="AU15" i="6"/>
  <c r="AU149" i="6"/>
  <c r="AU89" i="6"/>
  <c r="AU87" i="6"/>
  <c r="AU70" i="6"/>
  <c r="AU65" i="6"/>
  <c r="AU58" i="6"/>
  <c r="AU46" i="6"/>
  <c r="AU85" i="6"/>
  <c r="AU76" i="6"/>
  <c r="AU51" i="6"/>
  <c r="C27" i="3"/>
  <c r="I29" i="5"/>
  <c r="P15" i="6"/>
  <c r="AA15" i="6"/>
  <c r="AL15" i="6"/>
  <c r="P23" i="6"/>
  <c r="AA23" i="6"/>
  <c r="AL23" i="6"/>
  <c r="P31" i="6"/>
  <c r="AA31" i="6"/>
  <c r="AL31" i="6"/>
  <c r="O14" i="6"/>
  <c r="U15" i="6"/>
  <c r="O16" i="6"/>
  <c r="U17" i="6"/>
  <c r="O18" i="6"/>
  <c r="U19" i="6"/>
  <c r="O20" i="6"/>
  <c r="U21" i="6"/>
  <c r="O22" i="6"/>
  <c r="U23" i="6"/>
  <c r="O24" i="6"/>
  <c r="U25" i="6"/>
  <c r="O26" i="6"/>
  <c r="AV26" i="6" s="1"/>
  <c r="U27" i="6"/>
  <c r="O28" i="6"/>
  <c r="U29" i="6"/>
  <c r="O30" i="6"/>
  <c r="U31" i="6"/>
  <c r="O32" i="6"/>
  <c r="U33" i="6"/>
  <c r="O34" i="6"/>
  <c r="U35" i="6"/>
  <c r="O36" i="6"/>
  <c r="U37" i="6"/>
  <c r="O38" i="6"/>
  <c r="U39" i="6"/>
  <c r="O40" i="6"/>
  <c r="U41" i="6"/>
  <c r="O42" i="6"/>
  <c r="U43" i="6"/>
  <c r="O44" i="6"/>
  <c r="U45" i="6"/>
  <c r="AR52" i="6"/>
  <c r="AT65" i="6"/>
  <c r="AP78" i="6"/>
  <c r="AS84" i="6"/>
  <c r="AK90" i="6"/>
  <c r="AH95" i="6"/>
  <c r="AM96" i="6"/>
  <c r="AB96" i="6"/>
  <c r="R101" i="6"/>
  <c r="AC101" i="6"/>
  <c r="AD103" i="6"/>
  <c r="AO103" i="6"/>
  <c r="W105" i="6"/>
  <c r="AO106" i="6"/>
  <c r="U107" i="6"/>
  <c r="AQ107" i="6"/>
  <c r="X107" i="6"/>
  <c r="Z108" i="6"/>
  <c r="AP108" i="6"/>
  <c r="AQ110" i="6"/>
  <c r="AQ112" i="6"/>
  <c r="V115" i="6"/>
  <c r="AC116" i="6"/>
  <c r="AN116" i="6"/>
  <c r="T116" i="6"/>
  <c r="O118" i="6"/>
  <c r="Z118" i="6"/>
  <c r="R118" i="6"/>
  <c r="AJ119" i="6"/>
  <c r="BQ119" i="6" s="1"/>
  <c r="R120" i="6"/>
  <c r="AK121" i="6"/>
  <c r="AS123" i="6"/>
  <c r="W123" i="6"/>
  <c r="O125" i="6"/>
  <c r="AK125" i="6"/>
  <c r="X126" i="6"/>
  <c r="AI126" i="6"/>
  <c r="AM128" i="6"/>
  <c r="AB128" i="6"/>
  <c r="AG135" i="6"/>
  <c r="V135" i="6"/>
  <c r="R137" i="6"/>
  <c r="AC137" i="6"/>
  <c r="AN137" i="6"/>
  <c r="AS139" i="6"/>
  <c r="W139" i="6"/>
  <c r="AH139" i="6"/>
  <c r="O141" i="6"/>
  <c r="AK141" i="6"/>
  <c r="Z141" i="6"/>
  <c r="O151" i="6"/>
  <c r="AK151" i="6"/>
  <c r="Z151" i="6"/>
  <c r="S152" i="6"/>
  <c r="AD152" i="6"/>
  <c r="AO152" i="6"/>
  <c r="S158" i="6"/>
  <c r="AO158" i="6"/>
  <c r="V160" i="6"/>
  <c r="AR160" i="6"/>
  <c r="AG160" i="6"/>
  <c r="AC164" i="6"/>
  <c r="AN164" i="6"/>
  <c r="R164" i="6"/>
  <c r="AT186" i="6"/>
  <c r="X186" i="6"/>
  <c r="AI186" i="6"/>
  <c r="AE188" i="6"/>
  <c r="AP188" i="6"/>
  <c r="T188" i="6"/>
  <c r="O52" i="6"/>
  <c r="Z52" i="6"/>
  <c r="AL55" i="6"/>
  <c r="AR59" i="6"/>
  <c r="AO61" i="6"/>
  <c r="AL62" i="6"/>
  <c r="AK63" i="6"/>
  <c r="AI64" i="6"/>
  <c r="AR66" i="6"/>
  <c r="AK69" i="6"/>
  <c r="AD72" i="6"/>
  <c r="AN73" i="6"/>
  <c r="AL74" i="6"/>
  <c r="AJ75" i="6"/>
  <c r="BQ75" i="6" s="1"/>
  <c r="AO79" i="6"/>
  <c r="AL81" i="6"/>
  <c r="AI83" i="6"/>
  <c r="AF85" i="6"/>
  <c r="AL86" i="6"/>
  <c r="O87" i="6"/>
  <c r="O89" i="6"/>
  <c r="N91" i="6"/>
  <c r="AU91" i="6" s="1"/>
  <c r="AC91" i="6"/>
  <c r="AT91" i="6"/>
  <c r="V92" i="6"/>
  <c r="N93" i="6"/>
  <c r="AU93" i="6" s="1"/>
  <c r="AR93" i="6"/>
  <c r="U94" i="6"/>
  <c r="AK94" i="6"/>
  <c r="T96" i="6"/>
  <c r="AK96" i="6"/>
  <c r="AK97" i="6"/>
  <c r="U98" i="6"/>
  <c r="AL98" i="6"/>
  <c r="R99" i="6"/>
  <c r="AC99" i="6"/>
  <c r="AN100" i="6"/>
  <c r="AD101" i="6"/>
  <c r="AO101" i="6"/>
  <c r="V101" i="6"/>
  <c r="AN102" i="6"/>
  <c r="W103" i="6"/>
  <c r="AO104" i="6"/>
  <c r="AQ105" i="6"/>
  <c r="Y107" i="6"/>
  <c r="BF107" i="6" s="1"/>
  <c r="AR107" i="6"/>
  <c r="AB110" i="6"/>
  <c r="AJ111" i="6"/>
  <c r="BQ111" i="6" s="1"/>
  <c r="Z114" i="6"/>
  <c r="AD115" i="6"/>
  <c r="AO115" i="6"/>
  <c r="W115" i="6"/>
  <c r="AL116" i="6"/>
  <c r="AA118" i="6"/>
  <c r="P118" i="6"/>
  <c r="AK118" i="6"/>
  <c r="AK119" i="6"/>
  <c r="AL120" i="6"/>
  <c r="AH123" i="6"/>
  <c r="S124" i="6"/>
  <c r="AD124" i="6"/>
  <c r="AO124" i="6"/>
  <c r="O127" i="6"/>
  <c r="AK127" i="6"/>
  <c r="Z127" i="6"/>
  <c r="S130" i="6"/>
  <c r="AD130" i="6"/>
  <c r="U132" i="6"/>
  <c r="AQ132" i="6"/>
  <c r="AR133" i="6"/>
  <c r="AD134" i="6"/>
  <c r="AS135" i="6"/>
  <c r="W135" i="6"/>
  <c r="AD137" i="6"/>
  <c r="AO137" i="6"/>
  <c r="O144" i="6"/>
  <c r="AK144" i="6"/>
  <c r="Z144" i="6"/>
  <c r="S156" i="6"/>
  <c r="AO156" i="6"/>
  <c r="AA179" i="6"/>
  <c r="AL179" i="6"/>
  <c r="P179" i="6"/>
  <c r="AO40" i="6"/>
  <c r="AO42" i="6"/>
  <c r="AO44" i="6"/>
  <c r="AI46" i="6"/>
  <c r="Y47" i="6"/>
  <c r="BF47" i="6" s="1"/>
  <c r="AL47" i="6"/>
  <c r="AB48" i="6"/>
  <c r="AO48" i="6"/>
  <c r="Q49" i="6"/>
  <c r="AD49" i="6"/>
  <c r="AQ49" i="6"/>
  <c r="AG50" i="6"/>
  <c r="AT50" i="6"/>
  <c r="AJ51" i="6"/>
  <c r="BQ51" i="6" s="1"/>
  <c r="AF52" i="6"/>
  <c r="AD53" i="6"/>
  <c r="AQ53" i="6"/>
  <c r="Z54" i="6"/>
  <c r="AO54" i="6"/>
  <c r="AG55" i="6"/>
  <c r="V55" i="6"/>
  <c r="Y55" i="6"/>
  <c r="BF55" i="6" s="1"/>
  <c r="AM55" i="6"/>
  <c r="V57" i="6"/>
  <c r="AJ57" i="6"/>
  <c r="BQ57" i="6" s="1"/>
  <c r="AM58" i="6"/>
  <c r="Q58" i="6"/>
  <c r="T58" i="6"/>
  <c r="AH58" i="6"/>
  <c r="Q59" i="6"/>
  <c r="P60" i="6"/>
  <c r="AD60" i="6"/>
  <c r="AR60" i="6"/>
  <c r="N61" i="6"/>
  <c r="AU61" i="6" s="1"/>
  <c r="AB61" i="6"/>
  <c r="AN62" i="6"/>
  <c r="U63" i="6"/>
  <c r="AQ63" i="6"/>
  <c r="X63" i="6"/>
  <c r="V64" i="6"/>
  <c r="S65" i="6"/>
  <c r="AA66" i="6"/>
  <c r="AL66" i="6"/>
  <c r="AE66" i="6"/>
  <c r="AC67" i="6"/>
  <c r="AQ67" i="6"/>
  <c r="Z68" i="6"/>
  <c r="X69" i="6"/>
  <c r="AL69" i="6"/>
  <c r="AI70" i="6"/>
  <c r="R71" i="6"/>
  <c r="AF71" i="6"/>
  <c r="Q72" i="6"/>
  <c r="AE72" i="6"/>
  <c r="N73" i="6"/>
  <c r="AO73" i="6"/>
  <c r="W75" i="6"/>
  <c r="AL75" i="6"/>
  <c r="U76" i="6"/>
  <c r="S77" i="6"/>
  <c r="AH77" i="6"/>
  <c r="P78" i="6"/>
  <c r="AD78" i="6"/>
  <c r="AR78" i="6"/>
  <c r="N79" i="6"/>
  <c r="AU79" i="6" s="1"/>
  <c r="AB79" i="6"/>
  <c r="Y81" i="6"/>
  <c r="BF81" i="6" s="1"/>
  <c r="AM81" i="6"/>
  <c r="W82" i="6"/>
  <c r="V83" i="6"/>
  <c r="AJ83" i="6"/>
  <c r="BQ83" i="6" s="1"/>
  <c r="S84" i="6"/>
  <c r="AG84" i="6"/>
  <c r="Q85" i="6"/>
  <c r="P87" i="6"/>
  <c r="AO88" i="6"/>
  <c r="P89" i="6"/>
  <c r="AF89" i="6"/>
  <c r="O91" i="6"/>
  <c r="AN92" i="6"/>
  <c r="V94" i="6"/>
  <c r="AK95" i="6"/>
  <c r="U96" i="6"/>
  <c r="AD97" i="6"/>
  <c r="AO97" i="6"/>
  <c r="V97" i="6"/>
  <c r="AN98" i="6"/>
  <c r="AT107" i="6"/>
  <c r="X108" i="6"/>
  <c r="AI108" i="6"/>
  <c r="R111" i="6"/>
  <c r="AC111" i="6"/>
  <c r="AB112" i="6"/>
  <c r="X114" i="6"/>
  <c r="AI114" i="6"/>
  <c r="T118" i="6"/>
  <c r="AM120" i="6"/>
  <c r="Q120" i="6"/>
  <c r="AB120" i="6"/>
  <c r="AN120" i="6"/>
  <c r="U131" i="6"/>
  <c r="AF131" i="6"/>
  <c r="AA138" i="6"/>
  <c r="P138" i="6"/>
  <c r="AA142" i="6"/>
  <c r="P142" i="6"/>
  <c r="AA144" i="6"/>
  <c r="P144" i="6"/>
  <c r="AL144" i="6"/>
  <c r="AB148" i="6"/>
  <c r="AM148" i="6"/>
  <c r="Q148" i="6"/>
  <c r="W153" i="6"/>
  <c r="AH153" i="6"/>
  <c r="AS153" i="6"/>
  <c r="S154" i="6"/>
  <c r="AO154" i="6"/>
  <c r="U158" i="6"/>
  <c r="AQ158" i="6"/>
  <c r="AF158" i="6"/>
  <c r="AD158" i="6"/>
  <c r="O159" i="6"/>
  <c r="AK159" i="6"/>
  <c r="Z159" i="6"/>
  <c r="AC168" i="6"/>
  <c r="AN168" i="6"/>
  <c r="R168" i="6"/>
  <c r="AD14" i="6"/>
  <c r="AP14" i="6"/>
  <c r="AJ15" i="6"/>
  <c r="BQ15" i="6" s="1"/>
  <c r="AD16" i="6"/>
  <c r="AP16" i="6"/>
  <c r="AJ17" i="6"/>
  <c r="BQ17" i="6" s="1"/>
  <c r="AD18" i="6"/>
  <c r="AP18" i="6"/>
  <c r="AJ19" i="6"/>
  <c r="BQ19" i="6" s="1"/>
  <c r="AD20" i="6"/>
  <c r="AP20" i="6"/>
  <c r="AJ21" i="6"/>
  <c r="AD22" i="6"/>
  <c r="AP22" i="6"/>
  <c r="AJ23" i="6"/>
  <c r="BQ23" i="6" s="1"/>
  <c r="AD24" i="6"/>
  <c r="AP24" i="6"/>
  <c r="AJ25" i="6"/>
  <c r="BQ25" i="6" s="1"/>
  <c r="AD26" i="6"/>
  <c r="AP26" i="6"/>
  <c r="AJ27" i="6"/>
  <c r="BQ27" i="6" s="1"/>
  <c r="AD28" i="6"/>
  <c r="AP28" i="6"/>
  <c r="AJ29" i="6"/>
  <c r="BQ29" i="6" s="1"/>
  <c r="AD30" i="6"/>
  <c r="AP30" i="6"/>
  <c r="AJ31" i="6"/>
  <c r="BQ31" i="6" s="1"/>
  <c r="AD32" i="6"/>
  <c r="AP32" i="6"/>
  <c r="AJ33" i="6"/>
  <c r="BQ33" i="6" s="1"/>
  <c r="AD34" i="6"/>
  <c r="AP34" i="6"/>
  <c r="AJ35" i="6"/>
  <c r="BQ35" i="6" s="1"/>
  <c r="AD36" i="6"/>
  <c r="AP36" i="6"/>
  <c r="AJ37" i="6"/>
  <c r="BQ37" i="6" s="1"/>
  <c r="AD38" i="6"/>
  <c r="AP38" i="6"/>
  <c r="AJ39" i="6"/>
  <c r="BQ39" i="6" s="1"/>
  <c r="AD40" i="6"/>
  <c r="AP40" i="6"/>
  <c r="AJ41" i="6"/>
  <c r="BQ41" i="6" s="1"/>
  <c r="AD42" i="6"/>
  <c r="AP42" i="6"/>
  <c r="AJ43" i="6"/>
  <c r="BQ43" i="6" s="1"/>
  <c r="AD44" i="6"/>
  <c r="AP44" i="6"/>
  <c r="AJ45" i="6"/>
  <c r="BQ45" i="6" s="1"/>
  <c r="W46" i="6"/>
  <c r="Z47" i="6"/>
  <c r="AM47" i="6"/>
  <c r="P48" i="6"/>
  <c r="AC48" i="6"/>
  <c r="AP48" i="6"/>
  <c r="AR49" i="6"/>
  <c r="U50" i="6"/>
  <c r="AH50" i="6"/>
  <c r="X51" i="6"/>
  <c r="AK51" i="6"/>
  <c r="AG52" i="6"/>
  <c r="Q53" i="6"/>
  <c r="Z55" i="6"/>
  <c r="W57" i="6"/>
  <c r="U58" i="6"/>
  <c r="AI58" i="6"/>
  <c r="AH59" i="6"/>
  <c r="Q60" i="6"/>
  <c r="AC61" i="6"/>
  <c r="Z62" i="6"/>
  <c r="Y63" i="6"/>
  <c r="BF63" i="6" s="1"/>
  <c r="W64" i="6"/>
  <c r="AI65" i="6"/>
  <c r="S66" i="6"/>
  <c r="AF66" i="6"/>
  <c r="P67" i="6"/>
  <c r="AD67" i="6"/>
  <c r="AB68" i="6"/>
  <c r="AS69" i="6"/>
  <c r="AH69" i="6"/>
  <c r="Y69" i="6"/>
  <c r="BF69" i="6" s="1"/>
  <c r="AM69" i="6"/>
  <c r="V70" i="6"/>
  <c r="AH71" i="6"/>
  <c r="R72" i="6"/>
  <c r="AF72" i="6"/>
  <c r="AT72" i="6"/>
  <c r="AC73" i="6"/>
  <c r="Z74" i="6"/>
  <c r="Y75" i="6"/>
  <c r="BF75" i="6" s="1"/>
  <c r="AI77" i="6"/>
  <c r="AE78" i="6"/>
  <c r="AT78" i="6"/>
  <c r="AC79" i="6"/>
  <c r="AB80" i="6"/>
  <c r="Z81" i="6"/>
  <c r="W83" i="6"/>
  <c r="AH84" i="6"/>
  <c r="S85" i="6"/>
  <c r="Z86" i="6"/>
  <c r="AP86" i="6"/>
  <c r="Z90" i="6"/>
  <c r="AO90" i="6"/>
  <c r="R95" i="6"/>
  <c r="AC95" i="6"/>
  <c r="V95" i="6"/>
  <c r="X99" i="6"/>
  <c r="Y101" i="6"/>
  <c r="BF101" i="6" s="1"/>
  <c r="AN101" i="6"/>
  <c r="X106" i="6"/>
  <c r="AI106" i="6"/>
  <c r="R109" i="6"/>
  <c r="AC109" i="6"/>
  <c r="X110" i="6"/>
  <c r="AI110" i="6"/>
  <c r="AT110" i="6"/>
  <c r="AD111" i="6"/>
  <c r="AO111" i="6"/>
  <c r="X112" i="6"/>
  <c r="AI112" i="6"/>
  <c r="AT112" i="6"/>
  <c r="R113" i="6"/>
  <c r="AC113" i="6"/>
  <c r="U115" i="6"/>
  <c r="AF115" i="6"/>
  <c r="AQ115" i="6"/>
  <c r="R117" i="6"/>
  <c r="AC117" i="6"/>
  <c r="AN118" i="6"/>
  <c r="R125" i="6"/>
  <c r="AC125" i="6"/>
  <c r="AN125" i="6"/>
  <c r="W125" i="6"/>
  <c r="O126" i="6"/>
  <c r="AK126" i="6"/>
  <c r="AD129" i="6"/>
  <c r="AO129" i="6"/>
  <c r="U130" i="6"/>
  <c r="AQ130" i="6"/>
  <c r="AS133" i="6"/>
  <c r="W133" i="6"/>
  <c r="X134" i="6"/>
  <c r="AI134" i="6"/>
  <c r="AH135" i="6"/>
  <c r="AM136" i="6"/>
  <c r="Q136" i="6"/>
  <c r="U137" i="6"/>
  <c r="AF137" i="6"/>
  <c r="O145" i="6"/>
  <c r="AK145" i="6"/>
  <c r="Z145" i="6"/>
  <c r="P146" i="6"/>
  <c r="AA146" i="6"/>
  <c r="U156" i="6"/>
  <c r="AQ156" i="6"/>
  <c r="AF156" i="6"/>
  <c r="AD156" i="6"/>
  <c r="O157" i="6"/>
  <c r="AK157" i="6"/>
  <c r="Z157" i="6"/>
  <c r="T162" i="6"/>
  <c r="AP162" i="6"/>
  <c r="AE162" i="6"/>
  <c r="N165" i="6"/>
  <c r="AJ165" i="6"/>
  <c r="BQ165" i="6" s="1"/>
  <c r="Y165" i="6"/>
  <c r="AL167" i="6"/>
  <c r="P167" i="6"/>
  <c r="AA167" i="6"/>
  <c r="AE14" i="6"/>
  <c r="AQ14" i="6"/>
  <c r="Y15" i="6"/>
  <c r="BF15" i="6" s="1"/>
  <c r="AK15" i="6"/>
  <c r="AE16" i="6"/>
  <c r="AQ16" i="6"/>
  <c r="Y17" i="6"/>
  <c r="BF17" i="6" s="1"/>
  <c r="AK17" i="6"/>
  <c r="AE18" i="6"/>
  <c r="AQ18" i="6"/>
  <c r="Y19" i="6"/>
  <c r="BF19" i="6" s="1"/>
  <c r="AK19" i="6"/>
  <c r="AE20" i="6"/>
  <c r="AQ20" i="6"/>
  <c r="Y21" i="6"/>
  <c r="BF21" i="6" s="1"/>
  <c r="AK21" i="6"/>
  <c r="AE22" i="6"/>
  <c r="AQ22" i="6"/>
  <c r="Y23" i="6"/>
  <c r="BF23" i="6" s="1"/>
  <c r="AK23" i="6"/>
  <c r="AE24" i="6"/>
  <c r="AQ24" i="6"/>
  <c r="Y25" i="6"/>
  <c r="BF25" i="6" s="1"/>
  <c r="AK25" i="6"/>
  <c r="AE26" i="6"/>
  <c r="AQ26" i="6"/>
  <c r="Y27" i="6"/>
  <c r="BF27" i="6" s="1"/>
  <c r="AK27" i="6"/>
  <c r="AE28" i="6"/>
  <c r="AQ28" i="6"/>
  <c r="Y29" i="6"/>
  <c r="BF29" i="6" s="1"/>
  <c r="AK29" i="6"/>
  <c r="AE30" i="6"/>
  <c r="AQ30" i="6"/>
  <c r="Y31" i="6"/>
  <c r="AK31" i="6"/>
  <c r="AE32" i="6"/>
  <c r="AQ32" i="6"/>
  <c r="Y33" i="6"/>
  <c r="BF33" i="6" s="1"/>
  <c r="AK33" i="6"/>
  <c r="AE34" i="6"/>
  <c r="AQ34" i="6"/>
  <c r="Y35" i="6"/>
  <c r="BF35" i="6" s="1"/>
  <c r="AK35" i="6"/>
  <c r="AE36" i="6"/>
  <c r="AQ36" i="6"/>
  <c r="Y37" i="6"/>
  <c r="BF37" i="6" s="1"/>
  <c r="AK37" i="6"/>
  <c r="AE38" i="6"/>
  <c r="AQ38" i="6"/>
  <c r="Y39" i="6"/>
  <c r="BF39" i="6" s="1"/>
  <c r="AK39" i="6"/>
  <c r="AE40" i="6"/>
  <c r="AQ40" i="6"/>
  <c r="Y41" i="6"/>
  <c r="BF41" i="6" s="1"/>
  <c r="AK41" i="6"/>
  <c r="AE42" i="6"/>
  <c r="AQ42" i="6"/>
  <c r="Y43" i="6"/>
  <c r="BF43" i="6" s="1"/>
  <c r="AK43" i="6"/>
  <c r="AE44" i="6"/>
  <c r="AQ44" i="6"/>
  <c r="Y45" i="6"/>
  <c r="BF45" i="6" s="1"/>
  <c r="AK45" i="6"/>
  <c r="AK46" i="6"/>
  <c r="AA47" i="6"/>
  <c r="AN47" i="6"/>
  <c r="Q48" i="6"/>
  <c r="AD48" i="6"/>
  <c r="AF49" i="6"/>
  <c r="AI50" i="6"/>
  <c r="Y51" i="6"/>
  <c r="AL51" i="6"/>
  <c r="T52" i="6"/>
  <c r="R53" i="6"/>
  <c r="AF53" i="6"/>
  <c r="AT53" i="6"/>
  <c r="AQ54" i="6"/>
  <c r="AA55" i="6"/>
  <c r="AN56" i="6"/>
  <c r="X57" i="6"/>
  <c r="V58" i="6"/>
  <c r="AI59" i="6"/>
  <c r="R60" i="6"/>
  <c r="AT60" i="6"/>
  <c r="P61" i="6"/>
  <c r="AD61" i="6"/>
  <c r="AQ62" i="6"/>
  <c r="Z63" i="6"/>
  <c r="X64" i="6"/>
  <c r="V65" i="6"/>
  <c r="T66" i="6"/>
  <c r="AG66" i="6"/>
  <c r="Q67" i="6"/>
  <c r="AT67" i="6"/>
  <c r="AC68" i="6"/>
  <c r="AQ68" i="6"/>
  <c r="Z69" i="6"/>
  <c r="AK70" i="6"/>
  <c r="AA72" i="6"/>
  <c r="P72" i="6"/>
  <c r="S72" i="6"/>
  <c r="P73" i="6"/>
  <c r="AD73" i="6"/>
  <c r="AQ73" i="6"/>
  <c r="AB74" i="6"/>
  <c r="AP74" i="6"/>
  <c r="Z75" i="6"/>
  <c r="W76" i="6"/>
  <c r="V77" i="6"/>
  <c r="R78" i="6"/>
  <c r="P79" i="6"/>
  <c r="AD79" i="6"/>
  <c r="AQ80" i="6"/>
  <c r="AN82" i="6"/>
  <c r="U83" i="6"/>
  <c r="AF83" i="6"/>
  <c r="X83" i="6"/>
  <c r="U84" i="6"/>
  <c r="R85" i="6"/>
  <c r="AN85" i="6"/>
  <c r="AJ85" i="6"/>
  <c r="BQ85" i="6" s="1"/>
  <c r="AB86" i="6"/>
  <c r="S87" i="6"/>
  <c r="AB88" i="6"/>
  <c r="AB90" i="6"/>
  <c r="S93" i="6"/>
  <c r="AD95" i="6"/>
  <c r="AO95" i="6"/>
  <c r="S95" i="6"/>
  <c r="W95" i="6"/>
  <c r="X97" i="6"/>
  <c r="AQ99" i="6"/>
  <c r="AQ101" i="6"/>
  <c r="AQ102" i="6"/>
  <c r="AR103" i="6"/>
  <c r="AB104" i="6"/>
  <c r="AD106" i="6"/>
  <c r="N107" i="6"/>
  <c r="AE108" i="6"/>
  <c r="AD109" i="6"/>
  <c r="AO109" i="6"/>
  <c r="AD113" i="6"/>
  <c r="AO113" i="6"/>
  <c r="AR115" i="6"/>
  <c r="AN117" i="6"/>
  <c r="AD118" i="6"/>
  <c r="AO118" i="6"/>
  <c r="R119" i="6"/>
  <c r="AC119" i="6"/>
  <c r="V119" i="6"/>
  <c r="AN119" i="6"/>
  <c r="AD121" i="6"/>
  <c r="AO121" i="6"/>
  <c r="S121" i="6"/>
  <c r="W121" i="6"/>
  <c r="X122" i="6"/>
  <c r="AI122" i="6"/>
  <c r="O123" i="6"/>
  <c r="Z123" i="6"/>
  <c r="AK123" i="6"/>
  <c r="AD125" i="6"/>
  <c r="AO125" i="6"/>
  <c r="S125" i="6"/>
  <c r="AA126" i="6"/>
  <c r="P126" i="6"/>
  <c r="R127" i="6"/>
  <c r="AC127" i="6"/>
  <c r="AN127" i="6"/>
  <c r="U128" i="6"/>
  <c r="AQ128" i="6"/>
  <c r="Z128" i="6"/>
  <c r="X132" i="6"/>
  <c r="AI132" i="6"/>
  <c r="AO136" i="6"/>
  <c r="S148" i="6"/>
  <c r="AO148" i="6"/>
  <c r="AH149" i="6"/>
  <c r="AS149" i="6"/>
  <c r="U154" i="6"/>
  <c r="AQ154" i="6"/>
  <c r="AF154" i="6"/>
  <c r="O155" i="6"/>
  <c r="AK155" i="6"/>
  <c r="Z155" i="6"/>
  <c r="AJ160" i="6"/>
  <c r="BQ160" i="6" s="1"/>
  <c r="N160" i="6"/>
  <c r="AU160" i="6" s="1"/>
  <c r="Y160" i="6"/>
  <c r="BF160" i="6" s="1"/>
  <c r="AG164" i="6"/>
  <c r="AR164" i="6"/>
  <c r="V164" i="6"/>
  <c r="T171" i="6"/>
  <c r="AP171" i="6"/>
  <c r="AE171" i="6"/>
  <c r="AN182" i="6"/>
  <c r="R182" i="6"/>
  <c r="AC182" i="6"/>
  <c r="AF14" i="6"/>
  <c r="Z15" i="6"/>
  <c r="AF16" i="6"/>
  <c r="Z17" i="6"/>
  <c r="AF18" i="6"/>
  <c r="Z19" i="6"/>
  <c r="AF20" i="6"/>
  <c r="Z21" i="6"/>
  <c r="AF22" i="6"/>
  <c r="Z23" i="6"/>
  <c r="AF24" i="6"/>
  <c r="Z25" i="6"/>
  <c r="AF26" i="6"/>
  <c r="Z27" i="6"/>
  <c r="AF28" i="6"/>
  <c r="Z29" i="6"/>
  <c r="AF30" i="6"/>
  <c r="Z31" i="6"/>
  <c r="AF32" i="6"/>
  <c r="Z33" i="6"/>
  <c r="AL33" i="6"/>
  <c r="AF34" i="6"/>
  <c r="AR34" i="6"/>
  <c r="Z35" i="6"/>
  <c r="AL35" i="6"/>
  <c r="AF36" i="6"/>
  <c r="AR36" i="6"/>
  <c r="Z37" i="6"/>
  <c r="AL37" i="6"/>
  <c r="AF38" i="6"/>
  <c r="AR38" i="6"/>
  <c r="Z39" i="6"/>
  <c r="AL39" i="6"/>
  <c r="AF40" i="6"/>
  <c r="AR40" i="6"/>
  <c r="Z41" i="6"/>
  <c r="AL41" i="6"/>
  <c r="AF42" i="6"/>
  <c r="AR42" i="6"/>
  <c r="Z43" i="6"/>
  <c r="AL43" i="6"/>
  <c r="AF44" i="6"/>
  <c r="AR44" i="6"/>
  <c r="Z45" i="6"/>
  <c r="AL45" i="6"/>
  <c r="AB47" i="6"/>
  <c r="AH49" i="6"/>
  <c r="Z51" i="6"/>
  <c r="U52" i="6"/>
  <c r="P54" i="6"/>
  <c r="AR54" i="6"/>
  <c r="N55" i="6"/>
  <c r="AU55" i="6" s="1"/>
  <c r="AO56" i="6"/>
  <c r="Y57" i="6"/>
  <c r="BF57" i="6" s="1"/>
  <c r="AM57" i="6"/>
  <c r="W58" i="6"/>
  <c r="V59" i="6"/>
  <c r="AJ59" i="6"/>
  <c r="BQ59" i="6" s="1"/>
  <c r="S60" i="6"/>
  <c r="Q61" i="6"/>
  <c r="AT61" i="6"/>
  <c r="P62" i="6"/>
  <c r="AR62" i="6"/>
  <c r="AO63" i="6"/>
  <c r="AL65" i="6"/>
  <c r="AA69" i="6"/>
  <c r="V71" i="6"/>
  <c r="T72" i="6"/>
  <c r="AT73" i="6"/>
  <c r="AQ74" i="6"/>
  <c r="AO75" i="6"/>
  <c r="W77" i="6"/>
  <c r="Q79" i="6"/>
  <c r="AT79" i="6"/>
  <c r="P80" i="6"/>
  <c r="AQ81" i="6"/>
  <c r="AO82" i="6"/>
  <c r="AM83" i="6"/>
  <c r="AK84" i="6"/>
  <c r="V85" i="6"/>
  <c r="AK85" i="6"/>
  <c r="AI93" i="6"/>
  <c r="AG99" i="6"/>
  <c r="V99" i="6"/>
  <c r="AR99" i="6"/>
  <c r="AS101" i="6"/>
  <c r="W101" i="6"/>
  <c r="AT103" i="6"/>
  <c r="X104" i="6"/>
  <c r="AI104" i="6"/>
  <c r="AD119" i="6"/>
  <c r="AO119" i="6"/>
  <c r="S119" i="6"/>
  <c r="AE120" i="6"/>
  <c r="AP120" i="6"/>
  <c r="AD127" i="6"/>
  <c r="AO127" i="6"/>
  <c r="S127" i="6"/>
  <c r="O135" i="6"/>
  <c r="AK135" i="6"/>
  <c r="S138" i="6"/>
  <c r="AO138" i="6"/>
  <c r="S142" i="6"/>
  <c r="AO142" i="6"/>
  <c r="P150" i="6"/>
  <c r="AA150" i="6"/>
  <c r="AS14" i="6"/>
  <c r="AM15" i="6"/>
  <c r="AS16" i="6"/>
  <c r="AM17" i="6"/>
  <c r="AS18" i="6"/>
  <c r="AM19" i="6"/>
  <c r="AS20" i="6"/>
  <c r="AM21" i="6"/>
  <c r="AS22" i="6"/>
  <c r="AM23" i="6"/>
  <c r="AS24" i="6"/>
  <c r="AM25" i="6"/>
  <c r="AS26" i="6"/>
  <c r="AM27" i="6"/>
  <c r="AS28" i="6"/>
  <c r="AM29" i="6"/>
  <c r="AS30" i="6"/>
  <c r="AM31" i="6"/>
  <c r="AS32" i="6"/>
  <c r="AA33" i="6"/>
  <c r="AM33" i="6"/>
  <c r="AG34" i="6"/>
  <c r="AS34" i="6"/>
  <c r="AA35" i="6"/>
  <c r="AM35" i="6"/>
  <c r="AG36" i="6"/>
  <c r="AS36" i="6"/>
  <c r="AA37" i="6"/>
  <c r="AM37" i="6"/>
  <c r="AG38" i="6"/>
  <c r="AS38" i="6"/>
  <c r="AA39" i="6"/>
  <c r="AM39" i="6"/>
  <c r="AG40" i="6"/>
  <c r="AS40" i="6"/>
  <c r="AA41" i="6"/>
  <c r="AM41" i="6"/>
  <c r="AG42" i="6"/>
  <c r="AS42" i="6"/>
  <c r="AA43" i="6"/>
  <c r="AM43" i="6"/>
  <c r="AG44" i="6"/>
  <c r="AS44" i="6"/>
  <c r="AA45" i="6"/>
  <c r="AM45" i="6"/>
  <c r="Z46" i="6"/>
  <c r="AN46" i="6"/>
  <c r="AS48" i="6"/>
  <c r="V49" i="6"/>
  <c r="AI53" i="6"/>
  <c r="AQ55" i="6"/>
  <c r="AL58" i="6"/>
  <c r="W59" i="6"/>
  <c r="AK59" i="6"/>
  <c r="AM65" i="6"/>
  <c r="S67" i="6"/>
  <c r="AH67" i="6"/>
  <c r="Q68" i="6"/>
  <c r="AF68" i="6"/>
  <c r="AN70" i="6"/>
  <c r="W71" i="6"/>
  <c r="AK71" i="6"/>
  <c r="AI72" i="6"/>
  <c r="P74" i="6"/>
  <c r="AL77" i="6"/>
  <c r="U78" i="6"/>
  <c r="AI78" i="6"/>
  <c r="O80" i="6"/>
  <c r="AK80" i="6"/>
  <c r="Q80" i="6"/>
  <c r="P81" i="6"/>
  <c r="X84" i="6"/>
  <c r="AL84" i="6"/>
  <c r="P86" i="6"/>
  <c r="AD88" i="6"/>
  <c r="AD90" i="6"/>
  <c r="X92" i="6"/>
  <c r="AT92" i="6"/>
  <c r="AC92" i="6"/>
  <c r="AR92" i="6"/>
  <c r="V93" i="6"/>
  <c r="AJ93" i="6"/>
  <c r="BQ93" i="6" s="1"/>
  <c r="AB94" i="6"/>
  <c r="AQ94" i="6"/>
  <c r="AQ95" i="6"/>
  <c r="Z96" i="6"/>
  <c r="Z97" i="6"/>
  <c r="AR97" i="6"/>
  <c r="X98" i="6"/>
  <c r="AI98" i="6"/>
  <c r="AT99" i="6"/>
  <c r="X100" i="6"/>
  <c r="AI100" i="6"/>
  <c r="AC100" i="6"/>
  <c r="X102" i="6"/>
  <c r="AI102" i="6"/>
  <c r="AT102" i="6"/>
  <c r="AC102" i="6"/>
  <c r="AD104" i="6"/>
  <c r="AT104" i="6"/>
  <c r="AF105" i="6"/>
  <c r="AF106" i="6"/>
  <c r="U109" i="6"/>
  <c r="AQ109" i="6"/>
  <c r="AN109" i="6"/>
  <c r="O110" i="6"/>
  <c r="AK110" i="6"/>
  <c r="Q110" i="6"/>
  <c r="AG111" i="6"/>
  <c r="AR111" i="6"/>
  <c r="AQ111" i="6"/>
  <c r="O112" i="6"/>
  <c r="AK112" i="6"/>
  <c r="Q112" i="6"/>
  <c r="AF112" i="6"/>
  <c r="Z113" i="6"/>
  <c r="AQ113" i="6"/>
  <c r="AA114" i="6"/>
  <c r="AL114" i="6"/>
  <c r="R114" i="6"/>
  <c r="X116" i="6"/>
  <c r="AI116" i="6"/>
  <c r="AB116" i="6"/>
  <c r="AT116" i="6"/>
  <c r="U117" i="6"/>
  <c r="AF117" i="6"/>
  <c r="Y119" i="6"/>
  <c r="BF119" i="6" s="1"/>
  <c r="AR119" i="6"/>
  <c r="Z121" i="6"/>
  <c r="AF122" i="6"/>
  <c r="Z125" i="6"/>
  <c r="AG129" i="6"/>
  <c r="V129" i="6"/>
  <c r="AF130" i="6"/>
  <c r="AF132" i="6"/>
  <c r="AH133" i="6"/>
  <c r="O134" i="6"/>
  <c r="Z134" i="6"/>
  <c r="AK134" i="6"/>
  <c r="AB136" i="6"/>
  <c r="AD148" i="6"/>
  <c r="AB150" i="6"/>
  <c r="AM150" i="6"/>
  <c r="O153" i="6"/>
  <c r="AK153" i="6"/>
  <c r="Z153" i="6"/>
  <c r="AT164" i="6"/>
  <c r="X164" i="6"/>
  <c r="AI164" i="6"/>
  <c r="V168" i="6"/>
  <c r="AG168" i="6"/>
  <c r="AR168" i="6"/>
  <c r="AO46" i="6"/>
  <c r="AQ47" i="6"/>
  <c r="AT48" i="6"/>
  <c r="AJ49" i="6"/>
  <c r="BQ49" i="6" s="1"/>
  <c r="AL50" i="6"/>
  <c r="AO51" i="6"/>
  <c r="AK52" i="6"/>
  <c r="AG54" i="6"/>
  <c r="AC56" i="6"/>
  <c r="AB57" i="6"/>
  <c r="U59" i="6"/>
  <c r="AF59" i="6"/>
  <c r="AF62" i="6"/>
  <c r="AB64" i="6"/>
  <c r="AS65" i="6"/>
  <c r="W65" i="6"/>
  <c r="AB70" i="6"/>
  <c r="AH73" i="6"/>
  <c r="AE74" i="6"/>
  <c r="O75" i="6"/>
  <c r="AB76" i="6"/>
  <c r="AH79" i="6"/>
  <c r="AF80" i="6"/>
  <c r="AC82" i="6"/>
  <c r="AE86" i="6"/>
  <c r="AD91" i="6"/>
  <c r="S91" i="6"/>
  <c r="Z95" i="6"/>
  <c r="AR95" i="6"/>
  <c r="N101" i="6"/>
  <c r="AU101" i="6" s="1"/>
  <c r="O103" i="6"/>
  <c r="AH105" i="6"/>
  <c r="AG109" i="6"/>
  <c r="AR109" i="6"/>
  <c r="AA112" i="6"/>
  <c r="AL112" i="6"/>
  <c r="AR113" i="6"/>
  <c r="AD116" i="6"/>
  <c r="AG117" i="6"/>
  <c r="V117" i="6"/>
  <c r="AB118" i="6"/>
  <c r="AT119" i="6"/>
  <c r="O122" i="6"/>
  <c r="Z122" i="6"/>
  <c r="AK122" i="6"/>
  <c r="X128" i="6"/>
  <c r="AI128" i="6"/>
  <c r="AS129" i="6"/>
  <c r="AH129" i="6"/>
  <c r="O132" i="6"/>
  <c r="AK132" i="6"/>
  <c r="O133" i="6"/>
  <c r="AK133" i="6"/>
  <c r="U138" i="6"/>
  <c r="AQ138" i="6"/>
  <c r="AF138" i="6"/>
  <c r="O140" i="6"/>
  <c r="AK140" i="6"/>
  <c r="Z140" i="6"/>
  <c r="U142" i="6"/>
  <c r="AQ142" i="6"/>
  <c r="AF142" i="6"/>
  <c r="U143" i="6"/>
  <c r="AQ143" i="6"/>
  <c r="AN195" i="6"/>
  <c r="R195" i="6"/>
  <c r="AC195" i="6"/>
  <c r="P224" i="6"/>
  <c r="AA224" i="6"/>
  <c r="AL224" i="6"/>
  <c r="AM62" i="6"/>
  <c r="AB62" i="6"/>
  <c r="O88" i="6"/>
  <c r="AK88" i="6"/>
  <c r="AK108" i="6"/>
  <c r="AH115" i="6"/>
  <c r="AS117" i="6"/>
  <c r="AH117" i="6"/>
  <c r="AA122" i="6"/>
  <c r="AL122" i="6"/>
  <c r="O131" i="6"/>
  <c r="AK131" i="6"/>
  <c r="AM134" i="6"/>
  <c r="AB134" i="6"/>
  <c r="AD136" i="6"/>
  <c r="AD138" i="6"/>
  <c r="AA140" i="6"/>
  <c r="P140" i="6"/>
  <c r="AL140" i="6"/>
  <c r="AD142" i="6"/>
  <c r="O149" i="6"/>
  <c r="AK149" i="6"/>
  <c r="S150" i="6"/>
  <c r="AO150" i="6"/>
  <c r="N163" i="6"/>
  <c r="AU163" i="6" s="1"/>
  <c r="Y163" i="6"/>
  <c r="AJ163" i="6"/>
  <c r="BQ163" i="6" s="1"/>
  <c r="AJ14" i="6"/>
  <c r="BQ14" i="6" s="1"/>
  <c r="AP15" i="6"/>
  <c r="AJ16" i="6"/>
  <c r="BQ16" i="6" s="1"/>
  <c r="AP17" i="6"/>
  <c r="AJ18" i="6"/>
  <c r="BQ18" i="6" s="1"/>
  <c r="AP19" i="6"/>
  <c r="AJ20" i="6"/>
  <c r="BQ20" i="6" s="1"/>
  <c r="AP21" i="6"/>
  <c r="AJ22" i="6"/>
  <c r="BQ22" i="6" s="1"/>
  <c r="AP23" i="6"/>
  <c r="AJ24" i="6"/>
  <c r="BQ24" i="6" s="1"/>
  <c r="AP25" i="6"/>
  <c r="AJ26" i="6"/>
  <c r="BQ26" i="6" s="1"/>
  <c r="AP27" i="6"/>
  <c r="AJ28" i="6"/>
  <c r="BQ28" i="6" s="1"/>
  <c r="AP29" i="6"/>
  <c r="AJ30" i="6"/>
  <c r="BQ30" i="6" s="1"/>
  <c r="AP31" i="6"/>
  <c r="AJ32" i="6"/>
  <c r="BQ32" i="6" s="1"/>
  <c r="AP33" i="6"/>
  <c r="AJ34" i="6"/>
  <c r="BQ34" i="6" s="1"/>
  <c r="AP35" i="6"/>
  <c r="AJ36" i="6"/>
  <c r="BQ36" i="6" s="1"/>
  <c r="AP37" i="6"/>
  <c r="AJ38" i="6"/>
  <c r="BQ38" i="6" s="1"/>
  <c r="AP39" i="6"/>
  <c r="AJ40" i="6"/>
  <c r="BQ40" i="6" s="1"/>
  <c r="AP41" i="6"/>
  <c r="AJ42" i="6"/>
  <c r="BQ42" i="6" s="1"/>
  <c r="AP43" i="6"/>
  <c r="AJ44" i="6"/>
  <c r="BQ44" i="6" s="1"/>
  <c r="AP45" i="6"/>
  <c r="AD46" i="6"/>
  <c r="AF47" i="6"/>
  <c r="AI48" i="6"/>
  <c r="Y49" i="6"/>
  <c r="AB50" i="6"/>
  <c r="AD51" i="6"/>
  <c r="U54" i="6"/>
  <c r="AF55" i="6"/>
  <c r="O56" i="6"/>
  <c r="AK56" i="6"/>
  <c r="X60" i="6"/>
  <c r="W67" i="6"/>
  <c r="W73" i="6"/>
  <c r="AA77" i="6"/>
  <c r="W79" i="6"/>
  <c r="AQ85" i="6"/>
  <c r="AO87" i="6"/>
  <c r="AG88" i="6"/>
  <c r="AG89" i="6"/>
  <c r="V89" i="6"/>
  <c r="AN91" i="6"/>
  <c r="Q94" i="6"/>
  <c r="O99" i="6"/>
  <c r="AF99" i="6"/>
  <c r="AH101" i="6"/>
  <c r="AI103" i="6"/>
  <c r="AJ105" i="6"/>
  <c r="BQ105" i="6" s="1"/>
  <c r="AK106" i="6"/>
  <c r="R107" i="6"/>
  <c r="AC107" i="6"/>
  <c r="AK107" i="6"/>
  <c r="AL108" i="6"/>
  <c r="AK114" i="6"/>
  <c r="Q116" i="6"/>
  <c r="X118" i="6"/>
  <c r="AI118" i="6"/>
  <c r="AE118" i="6"/>
  <c r="AS119" i="6"/>
  <c r="W119" i="6"/>
  <c r="AH119" i="6"/>
  <c r="X121" i="6"/>
  <c r="AI121" i="6"/>
  <c r="O124" i="6"/>
  <c r="Z124" i="6"/>
  <c r="Q124" i="6"/>
  <c r="AK124" i="6"/>
  <c r="U126" i="6"/>
  <c r="AQ126" i="6"/>
  <c r="AF126" i="6"/>
  <c r="AT126" i="6"/>
  <c r="AO134" i="6"/>
  <c r="AR135" i="6"/>
  <c r="O137" i="6"/>
  <c r="AK137" i="6"/>
  <c r="Z137" i="6"/>
  <c r="AS143" i="6"/>
  <c r="W143" i="6"/>
  <c r="AH143" i="6"/>
  <c r="AH147" i="6"/>
  <c r="AS147" i="6"/>
  <c r="P152" i="6"/>
  <c r="AA152" i="6"/>
  <c r="N162" i="6"/>
  <c r="AU162" i="6" s="1"/>
  <c r="Y162" i="6"/>
  <c r="BF162" i="6" s="1"/>
  <c r="AJ162" i="6"/>
  <c r="BQ162" i="6" s="1"/>
  <c r="AI175" i="6"/>
  <c r="AT175" i="6"/>
  <c r="X175" i="6"/>
  <c r="Y14" i="6"/>
  <c r="BF14" i="6" s="1"/>
  <c r="AK14" i="6"/>
  <c r="AE15" i="6"/>
  <c r="AQ15" i="6"/>
  <c r="Y16" i="6"/>
  <c r="BF16" i="6" s="1"/>
  <c r="AK16" i="6"/>
  <c r="AE17" i="6"/>
  <c r="AQ17" i="6"/>
  <c r="Y18" i="6"/>
  <c r="BF18" i="6" s="1"/>
  <c r="AK18" i="6"/>
  <c r="AE19" i="6"/>
  <c r="AQ19" i="6"/>
  <c r="Y20" i="6"/>
  <c r="BF20" i="6" s="1"/>
  <c r="AK20" i="6"/>
  <c r="AE21" i="6"/>
  <c r="AQ21" i="6"/>
  <c r="Y22" i="6"/>
  <c r="BF22" i="6" s="1"/>
  <c r="AK22" i="6"/>
  <c r="AE23" i="6"/>
  <c r="AQ23" i="6"/>
  <c r="Y24" i="6"/>
  <c r="BF24" i="6" s="1"/>
  <c r="AK24" i="6"/>
  <c r="AE25" i="6"/>
  <c r="AQ25" i="6"/>
  <c r="Y26" i="6"/>
  <c r="BF26" i="6" s="1"/>
  <c r="AK26" i="6"/>
  <c r="AE27" i="6"/>
  <c r="AQ27" i="6"/>
  <c r="Y28" i="6"/>
  <c r="BF28" i="6" s="1"/>
  <c r="AK28" i="6"/>
  <c r="AE29" i="6"/>
  <c r="AQ29" i="6"/>
  <c r="Y30" i="6"/>
  <c r="BF30" i="6" s="1"/>
  <c r="AK30" i="6"/>
  <c r="AE31" i="6"/>
  <c r="AQ31" i="6"/>
  <c r="Y32" i="6"/>
  <c r="BF32" i="6" s="1"/>
  <c r="AK32" i="6"/>
  <c r="AE33" i="6"/>
  <c r="AQ33" i="6"/>
  <c r="Y34" i="6"/>
  <c r="BF34" i="6" s="1"/>
  <c r="AK34" i="6"/>
  <c r="AE35" i="6"/>
  <c r="AQ35" i="6"/>
  <c r="Y36" i="6"/>
  <c r="AK36" i="6"/>
  <c r="AE37" i="6"/>
  <c r="AQ37" i="6"/>
  <c r="Y38" i="6"/>
  <c r="BF38" i="6" s="1"/>
  <c r="AK38" i="6"/>
  <c r="AE39" i="6"/>
  <c r="AQ39" i="6"/>
  <c r="Y40" i="6"/>
  <c r="BF40" i="6" s="1"/>
  <c r="AK40" i="6"/>
  <c r="AE41" i="6"/>
  <c r="AQ41" i="6"/>
  <c r="Y42" i="6"/>
  <c r="BF42" i="6" s="1"/>
  <c r="AK42" i="6"/>
  <c r="AE43" i="6"/>
  <c r="AQ43" i="6"/>
  <c r="Y44" i="6"/>
  <c r="BF44" i="6" s="1"/>
  <c r="AK44" i="6"/>
  <c r="AE45" i="6"/>
  <c r="AQ45" i="6"/>
  <c r="AH47" i="6"/>
  <c r="P50" i="6"/>
  <c r="AR51" i="6"/>
  <c r="AB52" i="6"/>
  <c r="AH55" i="6"/>
  <c r="AT56" i="6"/>
  <c r="AO59" i="6"/>
  <c r="S63" i="6"/>
  <c r="Q64" i="6"/>
  <c r="AE64" i="6"/>
  <c r="Z66" i="6"/>
  <c r="V68" i="6"/>
  <c r="AF69" i="6"/>
  <c r="Q70" i="6"/>
  <c r="AN72" i="6"/>
  <c r="O76" i="6"/>
  <c r="Z76" i="6"/>
  <c r="Q76" i="6"/>
  <c r="X79" i="6"/>
  <c r="AI80" i="6"/>
  <c r="S82" i="6"/>
  <c r="AR83" i="6"/>
  <c r="AR85" i="6"/>
  <c r="AA87" i="6"/>
  <c r="AQ89" i="6"/>
  <c r="AO91" i="6"/>
  <c r="AG94" i="6"/>
  <c r="Q96" i="6"/>
  <c r="R98" i="6"/>
  <c r="AA100" i="6"/>
  <c r="P100" i="6"/>
  <c r="S103" i="6"/>
  <c r="AK104" i="6"/>
  <c r="R105" i="6"/>
  <c r="AC105" i="6"/>
  <c r="AN105" i="6"/>
  <c r="AD107" i="6"/>
  <c r="AO107" i="6"/>
  <c r="AF111" i="6"/>
  <c r="U123" i="6"/>
  <c r="AQ123" i="6"/>
  <c r="AL124" i="6"/>
  <c r="AA130" i="6"/>
  <c r="AL130" i="6"/>
  <c r="R133" i="6"/>
  <c r="AC133" i="6"/>
  <c r="Z135" i="6"/>
  <c r="X136" i="6"/>
  <c r="AI136" i="6"/>
  <c r="U139" i="6"/>
  <c r="AQ139" i="6"/>
  <c r="AB152" i="6"/>
  <c r="AM152" i="6"/>
  <c r="P163" i="6"/>
  <c r="AL163" i="6"/>
  <c r="AA163" i="6"/>
  <c r="X170" i="6"/>
  <c r="AT170" i="6"/>
  <c r="AI170" i="6"/>
  <c r="AC176" i="6"/>
  <c r="AN176" i="6"/>
  <c r="R176" i="6"/>
  <c r="AB181" i="6"/>
  <c r="AM181" i="6"/>
  <c r="Q181" i="6"/>
  <c r="AH185" i="6"/>
  <c r="W185" i="6"/>
  <c r="AS185" i="6"/>
  <c r="V47" i="6"/>
  <c r="AK48" i="6"/>
  <c r="Q50" i="6"/>
  <c r="AF51" i="6"/>
  <c r="AC52" i="6"/>
  <c r="AN53" i="6"/>
  <c r="W54" i="6"/>
  <c r="AK54" i="6"/>
  <c r="R57" i="6"/>
  <c r="AF57" i="6"/>
  <c r="P58" i="6"/>
  <c r="Z60" i="6"/>
  <c r="AR65" i="6"/>
  <c r="AB66" i="6"/>
  <c r="AM67" i="6"/>
  <c r="AK68" i="6"/>
  <c r="AS70" i="6"/>
  <c r="O71" i="6"/>
  <c r="AQ71" i="6"/>
  <c r="Z72" i="6"/>
  <c r="AG73" i="6"/>
  <c r="AR73" i="6"/>
  <c r="AH75" i="6"/>
  <c r="R76" i="6"/>
  <c r="AQ77" i="6"/>
  <c r="Z78" i="6"/>
  <c r="AO78" i="6"/>
  <c r="AG79" i="6"/>
  <c r="V79" i="6"/>
  <c r="V81" i="6"/>
  <c r="AJ81" i="6"/>
  <c r="BQ81" i="6" s="1"/>
  <c r="AM82" i="6"/>
  <c r="Q82" i="6"/>
  <c r="P84" i="6"/>
  <c r="AR84" i="6"/>
  <c r="AC85" i="6"/>
  <c r="AI86" i="6"/>
  <c r="AR87" i="6"/>
  <c r="AI88" i="6"/>
  <c r="AR89" i="6"/>
  <c r="AI90" i="6"/>
  <c r="AS91" i="6"/>
  <c r="AH91" i="6"/>
  <c r="AQ91" i="6"/>
  <c r="AI92" i="6"/>
  <c r="AA93" i="6"/>
  <c r="AO93" i="6"/>
  <c r="AA94" i="6"/>
  <c r="P94" i="6"/>
  <c r="S94" i="6"/>
  <c r="AF95" i="6"/>
  <c r="AH97" i="6"/>
  <c r="AK100" i="6"/>
  <c r="S101" i="6"/>
  <c r="AM102" i="6"/>
  <c r="Q102" i="6"/>
  <c r="T102" i="6"/>
  <c r="R103" i="6"/>
  <c r="AC103" i="6"/>
  <c r="U104" i="6"/>
  <c r="AD105" i="6"/>
  <c r="AO105" i="6"/>
  <c r="O109" i="6"/>
  <c r="AF109" i="6"/>
  <c r="AP110" i="6"/>
  <c r="AH111" i="6"/>
  <c r="AH113" i="6"/>
  <c r="S116" i="6"/>
  <c r="Q118" i="6"/>
  <c r="AF119" i="6"/>
  <c r="P120" i="6"/>
  <c r="AH121" i="6"/>
  <c r="AH125" i="6"/>
  <c r="AD126" i="6"/>
  <c r="AA128" i="6"/>
  <c r="AL128" i="6"/>
  <c r="AK128" i="6"/>
  <c r="AM130" i="6"/>
  <c r="Q130" i="6"/>
  <c r="AO130" i="6"/>
  <c r="R131" i="6"/>
  <c r="AC131" i="6"/>
  <c r="AN131" i="6"/>
  <c r="V131" i="6"/>
  <c r="AQ131" i="6"/>
  <c r="S132" i="6"/>
  <c r="AO132" i="6"/>
  <c r="AN133" i="6"/>
  <c r="W149" i="6"/>
  <c r="AD150" i="6"/>
  <c r="S223" i="6"/>
  <c r="AD223" i="6"/>
  <c r="AO223" i="6"/>
  <c r="V172" i="6"/>
  <c r="AR172" i="6"/>
  <c r="N175" i="6"/>
  <c r="AU175" i="6" s="1"/>
  <c r="Y175" i="6"/>
  <c r="BF175" i="6" s="1"/>
  <c r="AJ175" i="6"/>
  <c r="BQ175" i="6" s="1"/>
  <c r="AB219" i="6"/>
  <c r="AM219" i="6"/>
  <c r="Q219" i="6"/>
  <c r="T222" i="6"/>
  <c r="AP222" i="6"/>
  <c r="AE222" i="6"/>
  <c r="AH225" i="6"/>
  <c r="W225" i="6"/>
  <c r="AS225" i="6"/>
  <c r="AP243" i="6"/>
  <c r="T243" i="6"/>
  <c r="AE243" i="6"/>
  <c r="T250" i="6"/>
  <c r="AE250" i="6"/>
  <c r="AP250" i="6"/>
  <c r="AJ173" i="6"/>
  <c r="BQ173" i="6" s="1"/>
  <c r="N173" i="6"/>
  <c r="AU173" i="6" s="1"/>
  <c r="V182" i="6"/>
  <c r="AG182" i="6"/>
  <c r="AR182" i="6"/>
  <c r="Z185" i="6"/>
  <c r="AK185" i="6"/>
  <c r="O185" i="6"/>
  <c r="V195" i="6"/>
  <c r="AR195" i="6"/>
  <c r="AG195" i="6"/>
  <c r="AB206" i="6"/>
  <c r="Q206" i="6"/>
  <c r="AB207" i="6"/>
  <c r="Q207" i="6"/>
  <c r="P217" i="6"/>
  <c r="AL217" i="6"/>
  <c r="AA217" i="6"/>
  <c r="AH223" i="6"/>
  <c r="AS223" i="6"/>
  <c r="W223" i="6"/>
  <c r="AB226" i="6"/>
  <c r="Q226" i="6"/>
  <c r="AM226" i="6"/>
  <c r="W239" i="6"/>
  <c r="AS239" i="6"/>
  <c r="AH239" i="6"/>
  <c r="AD141" i="6"/>
  <c r="AO141" i="6"/>
  <c r="S141" i="6"/>
  <c r="AD145" i="6"/>
  <c r="AO145" i="6"/>
  <c r="S145" i="6"/>
  <c r="V149" i="6"/>
  <c r="AG149" i="6"/>
  <c r="U150" i="6"/>
  <c r="AQ150" i="6"/>
  <c r="AD151" i="6"/>
  <c r="AO151" i="6"/>
  <c r="S151" i="6"/>
  <c r="AJ161" i="6"/>
  <c r="BQ161" i="6" s="1"/>
  <c r="N161" i="6"/>
  <c r="AU161" i="6" s="1"/>
  <c r="AE166" i="6"/>
  <c r="AP166" i="6"/>
  <c r="T166" i="6"/>
  <c r="AJ169" i="6"/>
  <c r="BQ169" i="6" s="1"/>
  <c r="N169" i="6"/>
  <c r="AU169" i="6" s="1"/>
  <c r="T174" i="6"/>
  <c r="AP174" i="6"/>
  <c r="AE174" i="6"/>
  <c r="AP179" i="6"/>
  <c r="T179" i="6"/>
  <c r="AT196" i="6"/>
  <c r="AI196" i="6"/>
  <c r="X196" i="6"/>
  <c r="AI167" i="6"/>
  <c r="AT167" i="6"/>
  <c r="X167" i="6"/>
  <c r="AL171" i="6"/>
  <c r="P171" i="6"/>
  <c r="P173" i="6"/>
  <c r="AA173" i="6"/>
  <c r="AL173" i="6"/>
  <c r="AE178" i="6"/>
  <c r="AP178" i="6"/>
  <c r="T178" i="6"/>
  <c r="AN180" i="6"/>
  <c r="R180" i="6"/>
  <c r="AC180" i="6"/>
  <c r="P189" i="6"/>
  <c r="AA189" i="6"/>
  <c r="AL189" i="6"/>
  <c r="AN190" i="6"/>
  <c r="R190" i="6"/>
  <c r="AC190" i="6"/>
  <c r="AH213" i="6"/>
  <c r="W213" i="6"/>
  <c r="AS213" i="6"/>
  <c r="Z120" i="6"/>
  <c r="R123" i="6"/>
  <c r="AC123" i="6"/>
  <c r="V123" i="6"/>
  <c r="AQ127" i="6"/>
  <c r="AD131" i="6"/>
  <c r="AO131" i="6"/>
  <c r="W131" i="6"/>
  <c r="U134" i="6"/>
  <c r="AQ134" i="6"/>
  <c r="AR137" i="6"/>
  <c r="O139" i="6"/>
  <c r="AK139" i="6"/>
  <c r="U141" i="6"/>
  <c r="AQ141" i="6"/>
  <c r="AR141" i="6"/>
  <c r="O143" i="6"/>
  <c r="AK143" i="6"/>
  <c r="U145" i="6"/>
  <c r="AQ145" i="6"/>
  <c r="AR145" i="6"/>
  <c r="AB146" i="6"/>
  <c r="AM146" i="6"/>
  <c r="O147" i="6"/>
  <c r="AK147" i="6"/>
  <c r="AD155" i="6"/>
  <c r="AO155" i="6"/>
  <c r="S155" i="6"/>
  <c r="AD157" i="6"/>
  <c r="AO157" i="6"/>
  <c r="S157" i="6"/>
  <c r="AD159" i="6"/>
  <c r="AO159" i="6"/>
  <c r="S159" i="6"/>
  <c r="P161" i="6"/>
  <c r="AA161" i="6"/>
  <c r="AL161" i="6"/>
  <c r="AP163" i="6"/>
  <c r="T163" i="6"/>
  <c r="AR166" i="6"/>
  <c r="V166" i="6"/>
  <c r="AC170" i="6"/>
  <c r="AN170" i="6"/>
  <c r="R170" i="6"/>
  <c r="AJ172" i="6"/>
  <c r="N172" i="6"/>
  <c r="AU172" i="6" s="1"/>
  <c r="AE179" i="6"/>
  <c r="X96" i="6"/>
  <c r="AI96" i="6"/>
  <c r="R97" i="6"/>
  <c r="AC97" i="6"/>
  <c r="AD99" i="6"/>
  <c r="AO99" i="6"/>
  <c r="X120" i="6"/>
  <c r="AI120" i="6"/>
  <c r="R121" i="6"/>
  <c r="AC121" i="6"/>
  <c r="AD123" i="6"/>
  <c r="AO123" i="6"/>
  <c r="U124" i="6"/>
  <c r="AQ124" i="6"/>
  <c r="AR127" i="6"/>
  <c r="O129" i="6"/>
  <c r="AK129" i="6"/>
  <c r="X130" i="6"/>
  <c r="AI130" i="6"/>
  <c r="AT130" i="6"/>
  <c r="R135" i="6"/>
  <c r="AC135" i="6"/>
  <c r="AF150" i="6"/>
  <c r="V151" i="6"/>
  <c r="AG151" i="6"/>
  <c r="U152" i="6"/>
  <c r="AQ152" i="6"/>
  <c r="AD153" i="6"/>
  <c r="AO153" i="6"/>
  <c r="S153" i="6"/>
  <c r="AC160" i="6"/>
  <c r="AN160" i="6"/>
  <c r="R160" i="6"/>
  <c r="AI165" i="6"/>
  <c r="AT165" i="6"/>
  <c r="X165" i="6"/>
  <c r="AJ168" i="6"/>
  <c r="BQ168" i="6" s="1"/>
  <c r="N168" i="6"/>
  <c r="AU168" i="6" s="1"/>
  <c r="R171" i="6"/>
  <c r="AC171" i="6"/>
  <c r="AN171" i="6"/>
  <c r="AA171" i="6"/>
  <c r="AT194" i="6"/>
  <c r="X194" i="6"/>
  <c r="AI194" i="6"/>
  <c r="AD135" i="6"/>
  <c r="AO135" i="6"/>
  <c r="O138" i="6"/>
  <c r="AK138" i="6"/>
  <c r="Q138" i="6"/>
  <c r="U140" i="6"/>
  <c r="AQ140" i="6"/>
  <c r="O142" i="6"/>
  <c r="AK142" i="6"/>
  <c r="Q142" i="6"/>
  <c r="U144" i="6"/>
  <c r="AQ144" i="6"/>
  <c r="P148" i="6"/>
  <c r="AA148" i="6"/>
  <c r="AL148" i="6"/>
  <c r="AH151" i="6"/>
  <c r="AS151" i="6"/>
  <c r="R161" i="6"/>
  <c r="AN161" i="6"/>
  <c r="Y161" i="6"/>
  <c r="BF161" i="6" s="1"/>
  <c r="AE163" i="6"/>
  <c r="X166" i="6"/>
  <c r="AI166" i="6"/>
  <c r="AT166" i="6"/>
  <c r="AN169" i="6"/>
  <c r="R169" i="6"/>
  <c r="Y169" i="6"/>
  <c r="BF169" i="6" s="1"/>
  <c r="T170" i="6"/>
  <c r="AE170" i="6"/>
  <c r="AP170" i="6"/>
  <c r="Y173" i="6"/>
  <c r="BF173" i="6" s="1"/>
  <c r="AI174" i="6"/>
  <c r="AT174" i="6"/>
  <c r="X174" i="6"/>
  <c r="AE175" i="6"/>
  <c r="AP175" i="6"/>
  <c r="T175" i="6"/>
  <c r="V193" i="6"/>
  <c r="AR193" i="6"/>
  <c r="AG193" i="6"/>
  <c r="P196" i="6"/>
  <c r="AA196" i="6"/>
  <c r="AB202" i="6"/>
  <c r="AM202" i="6"/>
  <c r="Q202" i="6"/>
  <c r="AE211" i="6"/>
  <c r="AP211" i="6"/>
  <c r="T211" i="6"/>
  <c r="T189" i="6"/>
  <c r="AP189" i="6"/>
  <c r="AE189" i="6"/>
  <c r="AR190" i="6"/>
  <c r="AG190" i="6"/>
  <c r="AP197" i="6"/>
  <c r="T197" i="6"/>
  <c r="AE197" i="6"/>
  <c r="P201" i="6"/>
  <c r="AA201" i="6"/>
  <c r="AL201" i="6"/>
  <c r="R115" i="6"/>
  <c r="AC115" i="6"/>
  <c r="AD117" i="6"/>
  <c r="AO117" i="6"/>
  <c r="X124" i="6"/>
  <c r="AI124" i="6"/>
  <c r="AT124" i="6"/>
  <c r="R129" i="6"/>
  <c r="AC129" i="6"/>
  <c r="AQ135" i="6"/>
  <c r="AD139" i="6"/>
  <c r="AO139" i="6"/>
  <c r="S139" i="6"/>
  <c r="AD143" i="6"/>
  <c r="AO143" i="6"/>
  <c r="S143" i="6"/>
  <c r="U146" i="6"/>
  <c r="AQ146" i="6"/>
  <c r="AD147" i="6"/>
  <c r="AO147" i="6"/>
  <c r="S147" i="6"/>
  <c r="Q154" i="6"/>
  <c r="AB154" i="6"/>
  <c r="AM154" i="6"/>
  <c r="W155" i="6"/>
  <c r="AH155" i="6"/>
  <c r="AS155" i="6"/>
  <c r="Q156" i="6"/>
  <c r="AB156" i="6"/>
  <c r="AM156" i="6"/>
  <c r="W157" i="6"/>
  <c r="AH157" i="6"/>
  <c r="AS157" i="6"/>
  <c r="Q158" i="6"/>
  <c r="AB158" i="6"/>
  <c r="AM158" i="6"/>
  <c r="W159" i="6"/>
  <c r="AH159" i="6"/>
  <c r="AS159" i="6"/>
  <c r="AI163" i="6"/>
  <c r="AT163" i="6"/>
  <c r="X163" i="6"/>
  <c r="T169" i="6"/>
  <c r="AE169" i="6"/>
  <c r="AP169" i="6"/>
  <c r="N174" i="6"/>
  <c r="AU174" i="6" s="1"/>
  <c r="Y174" i="6"/>
  <c r="BF174" i="6" s="1"/>
  <c r="AJ174" i="6"/>
  <c r="BQ174" i="6" s="1"/>
  <c r="AC177" i="6"/>
  <c r="AN177" i="6"/>
  <c r="R177" i="6"/>
  <c r="U184" i="6"/>
  <c r="AQ184" i="6"/>
  <c r="AF184" i="6"/>
  <c r="AO210" i="6"/>
  <c r="S210" i="6"/>
  <c r="N215" i="6"/>
  <c r="AU215" i="6" s="1"/>
  <c r="Y215" i="6"/>
  <c r="BF215" i="6" s="1"/>
  <c r="AJ215" i="6"/>
  <c r="BQ215" i="6" s="1"/>
  <c r="P222" i="6"/>
  <c r="AA222" i="6"/>
  <c r="U231" i="6"/>
  <c r="AF231" i="6"/>
  <c r="AQ231" i="6"/>
  <c r="W248" i="6"/>
  <c r="AH248" i="6"/>
  <c r="AS248" i="6"/>
  <c r="N193" i="6"/>
  <c r="AU193" i="6" s="1"/>
  <c r="AJ193" i="6"/>
  <c r="BQ193" i="6" s="1"/>
  <c r="Y193" i="6"/>
  <c r="BF193" i="6" s="1"/>
  <c r="AT211" i="6"/>
  <c r="AI211" i="6"/>
  <c r="T216" i="6"/>
  <c r="AP216" i="6"/>
  <c r="AE216" i="6"/>
  <c r="AE249" i="6"/>
  <c r="AP249" i="6"/>
  <c r="T249" i="6"/>
  <c r="AQ129" i="6"/>
  <c r="AD133" i="6"/>
  <c r="AO133" i="6"/>
  <c r="U136" i="6"/>
  <c r="AQ136" i="6"/>
  <c r="Z136" i="6"/>
  <c r="Z139" i="6"/>
  <c r="Z143" i="6"/>
  <c r="AF146" i="6"/>
  <c r="V147" i="6"/>
  <c r="AG147" i="6"/>
  <c r="U148" i="6"/>
  <c r="AQ148" i="6"/>
  <c r="AD149" i="6"/>
  <c r="AO149" i="6"/>
  <c r="S149" i="6"/>
  <c r="AR149" i="6"/>
  <c r="AI162" i="6"/>
  <c r="AT162" i="6"/>
  <c r="X162" i="6"/>
  <c r="N164" i="6"/>
  <c r="AU164" i="6" s="1"/>
  <c r="AJ164" i="6"/>
  <c r="BQ164" i="6" s="1"/>
  <c r="AN165" i="6"/>
  <c r="R165" i="6"/>
  <c r="AP167" i="6"/>
  <c r="T167" i="6"/>
  <c r="AP168" i="6"/>
  <c r="T168" i="6"/>
  <c r="AE168" i="6"/>
  <c r="AI171" i="6"/>
  <c r="AT171" i="6"/>
  <c r="X171" i="6"/>
  <c r="AG176" i="6"/>
  <c r="AR176" i="6"/>
  <c r="V176" i="6"/>
  <c r="Y180" i="6"/>
  <c r="BF180" i="6" s="1"/>
  <c r="AJ180" i="6"/>
  <c r="BQ180" i="6" s="1"/>
  <c r="N180" i="6"/>
  <c r="AU180" i="6" s="1"/>
  <c r="P186" i="6"/>
  <c r="AL186" i="6"/>
  <c r="AA186" i="6"/>
  <c r="AC187" i="6"/>
  <c r="AN187" i="6"/>
  <c r="R187" i="6"/>
  <c r="AH204" i="6"/>
  <c r="AS204" i="6"/>
  <c r="W204" i="6"/>
  <c r="AM206" i="6"/>
  <c r="AH220" i="6"/>
  <c r="W220" i="6"/>
  <c r="AS220" i="6"/>
  <c r="T245" i="6"/>
  <c r="AE245" i="6"/>
  <c r="AP245" i="6"/>
  <c r="Y138" i="6"/>
  <c r="BF138" i="6" s="1"/>
  <c r="AE139" i="6"/>
  <c r="Y140" i="6"/>
  <c r="BF140" i="6" s="1"/>
  <c r="AE141" i="6"/>
  <c r="Y142" i="6"/>
  <c r="BF142" i="6" s="1"/>
  <c r="AE143" i="6"/>
  <c r="Y144" i="6"/>
  <c r="BF144" i="6" s="1"/>
  <c r="AE145" i="6"/>
  <c r="Y146" i="6"/>
  <c r="BF146" i="6" s="1"/>
  <c r="AK146" i="6"/>
  <c r="AE147" i="6"/>
  <c r="AQ147" i="6"/>
  <c r="Y148" i="6"/>
  <c r="BF148" i="6" s="1"/>
  <c r="AK148" i="6"/>
  <c r="AE149" i="6"/>
  <c r="AQ149" i="6"/>
  <c r="Y150" i="6"/>
  <c r="BF150" i="6" s="1"/>
  <c r="AK150" i="6"/>
  <c r="AE151" i="6"/>
  <c r="AQ151" i="6"/>
  <c r="Y152" i="6"/>
  <c r="BF152" i="6" s="1"/>
  <c r="AK152" i="6"/>
  <c r="AE153" i="6"/>
  <c r="AQ153" i="6"/>
  <c r="Y154" i="6"/>
  <c r="AK154" i="6"/>
  <c r="AE155" i="6"/>
  <c r="AQ155" i="6"/>
  <c r="Y156" i="6"/>
  <c r="BF156" i="6" s="1"/>
  <c r="AK156" i="6"/>
  <c r="AE157" i="6"/>
  <c r="AQ157" i="6"/>
  <c r="Y158" i="6"/>
  <c r="BF158" i="6" s="1"/>
  <c r="AK158" i="6"/>
  <c r="AE159" i="6"/>
  <c r="AQ159" i="6"/>
  <c r="X160" i="6"/>
  <c r="V162" i="6"/>
  <c r="Q164" i="6"/>
  <c r="AB164" i="6"/>
  <c r="T164" i="6"/>
  <c r="AD168" i="6"/>
  <c r="AB169" i="6"/>
  <c r="W171" i="6"/>
  <c r="AH171" i="6"/>
  <c r="Z171" i="6"/>
  <c r="Q176" i="6"/>
  <c r="AB176" i="6"/>
  <c r="AH176" i="6"/>
  <c r="AF178" i="6"/>
  <c r="AT178" i="6"/>
  <c r="AD179" i="6"/>
  <c r="AI181" i="6"/>
  <c r="AO183" i="6"/>
  <c r="T184" i="6"/>
  <c r="AP184" i="6"/>
  <c r="X184" i="6"/>
  <c r="V185" i="6"/>
  <c r="AR185" i="6"/>
  <c r="AE187" i="6"/>
  <c r="AG188" i="6"/>
  <c r="AN191" i="6"/>
  <c r="AM192" i="6"/>
  <c r="AH194" i="6"/>
  <c r="W194" i="6"/>
  <c r="AS194" i="6"/>
  <c r="AD194" i="6"/>
  <c r="AB195" i="6"/>
  <c r="Q195" i="6"/>
  <c r="AE196" i="6"/>
  <c r="AE198" i="6"/>
  <c r="AP198" i="6"/>
  <c r="Y198" i="6"/>
  <c r="BF198" i="6" s="1"/>
  <c r="AR198" i="6"/>
  <c r="AH201" i="6"/>
  <c r="W201" i="6"/>
  <c r="AC202" i="6"/>
  <c r="AA203" i="6"/>
  <c r="AD204" i="6"/>
  <c r="AT205" i="6"/>
  <c r="X205" i="6"/>
  <c r="AT207" i="6"/>
  <c r="AI207" i="6"/>
  <c r="AN210" i="6"/>
  <c r="R210" i="6"/>
  <c r="AD211" i="6"/>
  <c r="AO211" i="6"/>
  <c r="AD213" i="6"/>
  <c r="V220" i="6"/>
  <c r="AR220" i="6"/>
  <c r="AG220" i="6"/>
  <c r="AI226" i="6"/>
  <c r="Q229" i="6"/>
  <c r="AB229" i="6"/>
  <c r="AM229" i="6"/>
  <c r="W232" i="6"/>
  <c r="AH232" i="6"/>
  <c r="U233" i="6"/>
  <c r="AF233" i="6"/>
  <c r="AO237" i="6"/>
  <c r="S237" i="6"/>
  <c r="AD237" i="6"/>
  <c r="Q244" i="6"/>
  <c r="AB244" i="6"/>
  <c r="AF252" i="6"/>
  <c r="U252" i="6"/>
  <c r="AF253" i="6"/>
  <c r="W260" i="6"/>
  <c r="AH260" i="6"/>
  <c r="AS260" i="6"/>
  <c r="X263" i="6"/>
  <c r="AT263" i="6"/>
  <c r="AI278" i="6"/>
  <c r="X278" i="6"/>
  <c r="AT278" i="6"/>
  <c r="AN229" i="6"/>
  <c r="AP231" i="6"/>
  <c r="W236" i="6"/>
  <c r="AH236" i="6"/>
  <c r="AS236" i="6"/>
  <c r="AO239" i="6"/>
  <c r="AD239" i="6"/>
  <c r="S239" i="6"/>
  <c r="AO248" i="6"/>
  <c r="S248" i="6"/>
  <c r="AA250" i="6"/>
  <c r="P250" i="6"/>
  <c r="AJ251" i="6"/>
  <c r="BQ251" i="6" s="1"/>
  <c r="Y251" i="6"/>
  <c r="BF251" i="6" s="1"/>
  <c r="AD254" i="6"/>
  <c r="S254" i="6"/>
  <c r="Z255" i="6"/>
  <c r="Q258" i="6"/>
  <c r="AB258" i="6"/>
  <c r="AP288" i="6"/>
  <c r="T288" i="6"/>
  <c r="AE288" i="6"/>
  <c r="Z356" i="6"/>
  <c r="AK356" i="6"/>
  <c r="O356" i="6"/>
  <c r="AG153" i="6"/>
  <c r="W161" i="6"/>
  <c r="AH161" i="6"/>
  <c r="Z161" i="6"/>
  <c r="T165" i="6"/>
  <c r="Q166" i="6"/>
  <c r="AB166" i="6"/>
  <c r="AH166" i="6"/>
  <c r="R167" i="6"/>
  <c r="AF168" i="6"/>
  <c r="AD169" i="6"/>
  <c r="AD170" i="6"/>
  <c r="AB171" i="6"/>
  <c r="W173" i="6"/>
  <c r="AH173" i="6"/>
  <c r="Z173" i="6"/>
  <c r="Q178" i="6"/>
  <c r="AB178" i="6"/>
  <c r="AH178" i="6"/>
  <c r="S180" i="6"/>
  <c r="X182" i="6"/>
  <c r="AC185" i="6"/>
  <c r="O187" i="6"/>
  <c r="AK187" i="6"/>
  <c r="Q187" i="6"/>
  <c r="AB188" i="6"/>
  <c r="AM188" i="6"/>
  <c r="X190" i="6"/>
  <c r="AO190" i="6"/>
  <c r="V191" i="6"/>
  <c r="AG191" i="6"/>
  <c r="Y191" i="6"/>
  <c r="BF191" i="6" s="1"/>
  <c r="AS197" i="6"/>
  <c r="AT203" i="6"/>
  <c r="AI203" i="6"/>
  <c r="AT204" i="6"/>
  <c r="X204" i="6"/>
  <c r="AI204" i="6"/>
  <c r="AN209" i="6"/>
  <c r="R209" i="6"/>
  <c r="AC209" i="6"/>
  <c r="AE210" i="6"/>
  <c r="AP210" i="6"/>
  <c r="AR210" i="6"/>
  <c r="P214" i="6"/>
  <c r="AA214" i="6"/>
  <c r="AL214" i="6"/>
  <c r="AB216" i="6"/>
  <c r="Q216" i="6"/>
  <c r="AB217" i="6"/>
  <c r="AM217" i="6"/>
  <c r="N219" i="6"/>
  <c r="AU219" i="6" s="1"/>
  <c r="Y219" i="6"/>
  <c r="BF219" i="6" s="1"/>
  <c r="AT220" i="6"/>
  <c r="X220" i="6"/>
  <c r="AI220" i="6"/>
  <c r="AJ220" i="6"/>
  <c r="BQ220" i="6" s="1"/>
  <c r="T223" i="6"/>
  <c r="AE223" i="6"/>
  <c r="AB224" i="6"/>
  <c r="AM224" i="6"/>
  <c r="R226" i="6"/>
  <c r="Z228" i="6"/>
  <c r="AK228" i="6"/>
  <c r="O228" i="6"/>
  <c r="W229" i="6"/>
  <c r="AC231" i="6"/>
  <c r="AN231" i="6"/>
  <c r="R231" i="6"/>
  <c r="W233" i="6"/>
  <c r="AH233" i="6"/>
  <c r="AM234" i="6"/>
  <c r="Q234" i="6"/>
  <c r="AI236" i="6"/>
  <c r="AT236" i="6"/>
  <c r="X236" i="6"/>
  <c r="S240" i="6"/>
  <c r="AD240" i="6"/>
  <c r="AE242" i="6"/>
  <c r="T242" i="6"/>
  <c r="AD244" i="6"/>
  <c r="AO244" i="6"/>
  <c r="AD248" i="6"/>
  <c r="W249" i="6"/>
  <c r="AC258" i="6"/>
  <c r="AN258" i="6"/>
  <c r="R258" i="6"/>
  <c r="W266" i="6"/>
  <c r="AH266" i="6"/>
  <c r="AS266" i="6"/>
  <c r="AI268" i="6"/>
  <c r="X268" i="6"/>
  <c r="AT268" i="6"/>
  <c r="AG311" i="6"/>
  <c r="AR311" i="6"/>
  <c r="V311" i="6"/>
  <c r="AI161" i="6"/>
  <c r="AT161" i="6"/>
  <c r="AC166" i="6"/>
  <c r="AN166" i="6"/>
  <c r="S168" i="6"/>
  <c r="O171" i="6"/>
  <c r="AQ172" i="6"/>
  <c r="AI173" i="6"/>
  <c r="AT173" i="6"/>
  <c r="AO173" i="6"/>
  <c r="AM175" i="6"/>
  <c r="W176" i="6"/>
  <c r="AK177" i="6"/>
  <c r="AC178" i="6"/>
  <c r="AN178" i="6"/>
  <c r="U178" i="6"/>
  <c r="S179" i="6"/>
  <c r="AR183" i="6"/>
  <c r="AD184" i="6"/>
  <c r="N185" i="6"/>
  <c r="AU185" i="6" s="1"/>
  <c r="AF186" i="6"/>
  <c r="AN188" i="6"/>
  <c r="R188" i="6"/>
  <c r="U188" i="6"/>
  <c r="AJ188" i="6"/>
  <c r="BQ188" i="6" s="1"/>
  <c r="W189" i="6"/>
  <c r="AM189" i="6"/>
  <c r="Y190" i="6"/>
  <c r="BF190" i="6" s="1"/>
  <c r="AP190" i="6"/>
  <c r="AA191" i="6"/>
  <c r="AA192" i="6"/>
  <c r="AD193" i="6"/>
  <c r="X195" i="6"/>
  <c r="Q196" i="6"/>
  <c r="V197" i="6"/>
  <c r="AG197" i="6"/>
  <c r="AD197" i="6"/>
  <c r="AD198" i="6"/>
  <c r="AT200" i="6"/>
  <c r="X200" i="6"/>
  <c r="Q201" i="6"/>
  <c r="AE203" i="6"/>
  <c r="N204" i="6"/>
  <c r="AU204" i="6" s="1"/>
  <c r="AJ204" i="6"/>
  <c r="BQ204" i="6" s="1"/>
  <c r="Y209" i="6"/>
  <c r="BF209" i="6" s="1"/>
  <c r="AA211" i="6"/>
  <c r="AG213" i="6"/>
  <c r="AB214" i="6"/>
  <c r="AM214" i="6"/>
  <c r="AN216" i="6"/>
  <c r="R216" i="6"/>
  <c r="AC216" i="6"/>
  <c r="Y216" i="6"/>
  <c r="BF216" i="6" s="1"/>
  <c r="AJ219" i="6"/>
  <c r="BQ219" i="6" s="1"/>
  <c r="N220" i="6"/>
  <c r="AU220" i="6" s="1"/>
  <c r="AN224" i="6"/>
  <c r="AC224" i="6"/>
  <c r="W227" i="6"/>
  <c r="AH227" i="6"/>
  <c r="AS227" i="6"/>
  <c r="AE240" i="6"/>
  <c r="T240" i="6"/>
  <c r="P246" i="6"/>
  <c r="AL246" i="6"/>
  <c r="AI259" i="6"/>
  <c r="Q261" i="6"/>
  <c r="AB261" i="6"/>
  <c r="AM261" i="6"/>
  <c r="Y264" i="6"/>
  <c r="BF264" i="6" s="1"/>
  <c r="N264" i="6"/>
  <c r="AU264" i="6" s="1"/>
  <c r="AJ264" i="6"/>
  <c r="BQ264" i="6" s="1"/>
  <c r="AP282" i="6"/>
  <c r="T282" i="6"/>
  <c r="AE282" i="6"/>
  <c r="W163" i="6"/>
  <c r="AH163" i="6"/>
  <c r="Q168" i="6"/>
  <c r="AB168" i="6"/>
  <c r="W175" i="6"/>
  <c r="AH175" i="6"/>
  <c r="X176" i="6"/>
  <c r="V178" i="6"/>
  <c r="AB180" i="6"/>
  <c r="Q180" i="6"/>
  <c r="U180" i="6"/>
  <c r="X181" i="6"/>
  <c r="Q186" i="6"/>
  <c r="S187" i="6"/>
  <c r="V188" i="6"/>
  <c r="O193" i="6"/>
  <c r="S194" i="6"/>
  <c r="P202" i="6"/>
  <c r="AA202" i="6"/>
  <c r="R202" i="6"/>
  <c r="Y203" i="6"/>
  <c r="BF203" i="6" s="1"/>
  <c r="AJ203" i="6"/>
  <c r="BQ203" i="6" s="1"/>
  <c r="AL207" i="6"/>
  <c r="AT212" i="6"/>
  <c r="X212" i="6"/>
  <c r="P219" i="6"/>
  <c r="AL219" i="6"/>
  <c r="V223" i="6"/>
  <c r="AG223" i="6"/>
  <c r="AR223" i="6"/>
  <c r="V225" i="6"/>
  <c r="AG225" i="6"/>
  <c r="P226" i="6"/>
  <c r="AA226" i="6"/>
  <c r="AM228" i="6"/>
  <c r="AB228" i="6"/>
  <c r="AK232" i="6"/>
  <c r="O232" i="6"/>
  <c r="AF240" i="6"/>
  <c r="AQ240" i="6"/>
  <c r="U240" i="6"/>
  <c r="V241" i="6"/>
  <c r="AG241" i="6"/>
  <c r="AR241" i="6"/>
  <c r="AO249" i="6"/>
  <c r="AD249" i="6"/>
  <c r="T255" i="6"/>
  <c r="AP255" i="6"/>
  <c r="AE255" i="6"/>
  <c r="AI256" i="6"/>
  <c r="X256" i="6"/>
  <c r="AT256" i="6"/>
  <c r="AC261" i="6"/>
  <c r="R261" i="6"/>
  <c r="AN261" i="6"/>
  <c r="U271" i="6"/>
  <c r="AF271" i="6"/>
  <c r="AQ271" i="6"/>
  <c r="AL333" i="6"/>
  <c r="AA333" i="6"/>
  <c r="P333" i="6"/>
  <c r="U255" i="6"/>
  <c r="AF255" i="6"/>
  <c r="AO261" i="6"/>
  <c r="S261" i="6"/>
  <c r="AP276" i="6"/>
  <c r="T276" i="6"/>
  <c r="AE276" i="6"/>
  <c r="AO287" i="6"/>
  <c r="S287" i="6"/>
  <c r="AD287" i="6"/>
  <c r="W165" i="6"/>
  <c r="AH165" i="6"/>
  <c r="Q170" i="6"/>
  <c r="AB170" i="6"/>
  <c r="W177" i="6"/>
  <c r="AH177" i="6"/>
  <c r="AO180" i="6"/>
  <c r="V181" i="6"/>
  <c r="AG181" i="6"/>
  <c r="AT182" i="6"/>
  <c r="O183" i="6"/>
  <c r="W190" i="6"/>
  <c r="AS190" i="6"/>
  <c r="AB194" i="6"/>
  <c r="Q194" i="6"/>
  <c r="AH195" i="6"/>
  <c r="AS195" i="6"/>
  <c r="AM196" i="6"/>
  <c r="AM201" i="6"/>
  <c r="P204" i="6"/>
  <c r="AL204" i="6"/>
  <c r="AN205" i="6"/>
  <c r="R205" i="6"/>
  <c r="AN206" i="6"/>
  <c r="R206" i="6"/>
  <c r="S208" i="6"/>
  <c r="AD208" i="6"/>
  <c r="V209" i="6"/>
  <c r="AG209" i="6"/>
  <c r="P213" i="6"/>
  <c r="AA213" i="6"/>
  <c r="AL213" i="6"/>
  <c r="S213" i="6"/>
  <c r="T214" i="6"/>
  <c r="AE214" i="6"/>
  <c r="AP214" i="6"/>
  <c r="AO215" i="6"/>
  <c r="S215" i="6"/>
  <c r="AN219" i="6"/>
  <c r="AC219" i="6"/>
  <c r="AT225" i="6"/>
  <c r="X225" i="6"/>
  <c r="AI225" i="6"/>
  <c r="X226" i="6"/>
  <c r="S228" i="6"/>
  <c r="AD228" i="6"/>
  <c r="AO228" i="6"/>
  <c r="U230" i="6"/>
  <c r="AG231" i="6"/>
  <c r="AR231" i="6"/>
  <c r="Z232" i="6"/>
  <c r="AT239" i="6"/>
  <c r="X239" i="6"/>
  <c r="AI239" i="6"/>
  <c r="W240" i="6"/>
  <c r="AS240" i="6"/>
  <c r="AH240" i="6"/>
  <c r="AI242" i="6"/>
  <c r="X242" i="6"/>
  <c r="U243" i="6"/>
  <c r="AF243" i="6"/>
  <c r="W244" i="6"/>
  <c r="AH244" i="6"/>
  <c r="AS244" i="6"/>
  <c r="AK247" i="6"/>
  <c r="O247" i="6"/>
  <c r="Z247" i="6"/>
  <c r="R247" i="6"/>
  <c r="AQ249" i="6"/>
  <c r="U249" i="6"/>
  <c r="AF249" i="6"/>
  <c r="U253" i="6"/>
  <c r="AI254" i="6"/>
  <c r="AT254" i="6"/>
  <c r="X254" i="6"/>
  <c r="AG255" i="6"/>
  <c r="V255" i="6"/>
  <c r="Y259" i="6"/>
  <c r="BF259" i="6" s="1"/>
  <c r="AJ259" i="6"/>
  <c r="BQ259" i="6" s="1"/>
  <c r="AB260" i="6"/>
  <c r="AM260" i="6"/>
  <c r="Q260" i="6"/>
  <c r="AD261" i="6"/>
  <c r="AI177" i="6"/>
  <c r="AT177" i="6"/>
  <c r="V189" i="6"/>
  <c r="AG189" i="6"/>
  <c r="P191" i="6"/>
  <c r="Q192" i="6"/>
  <c r="S193" i="6"/>
  <c r="AN194" i="6"/>
  <c r="R194" i="6"/>
  <c r="AM194" i="6"/>
  <c r="W196" i="6"/>
  <c r="AO196" i="6"/>
  <c r="AJ197" i="6"/>
  <c r="BQ197" i="6" s="1"/>
  <c r="S198" i="6"/>
  <c r="P200" i="6"/>
  <c r="AL200" i="6"/>
  <c r="S200" i="6"/>
  <c r="AO200" i="6"/>
  <c r="AN201" i="6"/>
  <c r="AC201" i="6"/>
  <c r="AO201" i="6"/>
  <c r="AL202" i="6"/>
  <c r="AB203" i="6"/>
  <c r="AM203" i="6"/>
  <c r="AL203" i="6"/>
  <c r="AP204" i="6"/>
  <c r="Y206" i="6"/>
  <c r="BF206" i="6" s="1"/>
  <c r="X207" i="6"/>
  <c r="AG210" i="6"/>
  <c r="AM213" i="6"/>
  <c r="AC214" i="6"/>
  <c r="V216" i="6"/>
  <c r="AR216" i="6"/>
  <c r="AG216" i="6"/>
  <c r="T218" i="6"/>
  <c r="AE218" i="6"/>
  <c r="AP218" i="6"/>
  <c r="AD219" i="6"/>
  <c r="AO219" i="6"/>
  <c r="AB221" i="6"/>
  <c r="Q221" i="6"/>
  <c r="V224" i="6"/>
  <c r="AR224" i="6"/>
  <c r="R230" i="6"/>
  <c r="AC230" i="6"/>
  <c r="AQ230" i="6"/>
  <c r="AQ233" i="6"/>
  <c r="AF235" i="6"/>
  <c r="AQ235" i="6"/>
  <c r="AB236" i="6"/>
  <c r="AM236" i="6"/>
  <c r="Q236" i="6"/>
  <c r="Z238" i="6"/>
  <c r="O238" i="6"/>
  <c r="V243" i="6"/>
  <c r="AG243" i="6"/>
  <c r="AN247" i="6"/>
  <c r="AL252" i="6"/>
  <c r="P252" i="6"/>
  <c r="AA252" i="6"/>
  <c r="Q253" i="6"/>
  <c r="AB253" i="6"/>
  <c r="AM253" i="6"/>
  <c r="AH255" i="6"/>
  <c r="AS255" i="6"/>
  <c r="W255" i="6"/>
  <c r="W258" i="6"/>
  <c r="AH258" i="6"/>
  <c r="AS258" i="6"/>
  <c r="O262" i="6"/>
  <c r="Z262" i="6"/>
  <c r="AK262" i="6"/>
  <c r="AO281" i="6"/>
  <c r="S281" i="6"/>
  <c r="AD281" i="6"/>
  <c r="Y331" i="6"/>
  <c r="BF331" i="6" s="1"/>
  <c r="AJ331" i="6"/>
  <c r="BQ331" i="6" s="1"/>
  <c r="N331" i="6"/>
  <c r="AU331" i="6" s="1"/>
  <c r="Q160" i="6"/>
  <c r="AB160" i="6"/>
  <c r="AP165" i="6"/>
  <c r="W167" i="6"/>
  <c r="AH167" i="6"/>
  <c r="AN167" i="6"/>
  <c r="Q172" i="6"/>
  <c r="AB172" i="6"/>
  <c r="W179" i="6"/>
  <c r="AH179" i="6"/>
  <c r="AR181" i="6"/>
  <c r="P184" i="6"/>
  <c r="AA184" i="6"/>
  <c r="AK193" i="6"/>
  <c r="AB199" i="6"/>
  <c r="Q199" i="6"/>
  <c r="AM199" i="6"/>
  <c r="AB200" i="6"/>
  <c r="AM200" i="6"/>
  <c r="T207" i="6"/>
  <c r="AE207" i="6"/>
  <c r="AA208" i="6"/>
  <c r="R211" i="6"/>
  <c r="P212" i="6"/>
  <c r="AL212" i="6"/>
  <c r="S212" i="6"/>
  <c r="AO212" i="6"/>
  <c r="AN213" i="6"/>
  <c r="AC213" i="6"/>
  <c r="AN220" i="6"/>
  <c r="R220" i="6"/>
  <c r="AN221" i="6"/>
  <c r="R221" i="6"/>
  <c r="AC221" i="6"/>
  <c r="AP223" i="6"/>
  <c r="AG224" i="6"/>
  <c r="T226" i="6"/>
  <c r="AE226" i="6"/>
  <c r="AP226" i="6"/>
  <c r="AC226" i="6"/>
  <c r="S230" i="6"/>
  <c r="AD230" i="6"/>
  <c r="AE231" i="6"/>
  <c r="AD232" i="6"/>
  <c r="S232" i="6"/>
  <c r="Q233" i="6"/>
  <c r="AM233" i="6"/>
  <c r="W234" i="6"/>
  <c r="AH234" i="6"/>
  <c r="AA238" i="6"/>
  <c r="AL238" i="6"/>
  <c r="P238" i="6"/>
  <c r="AO240" i="6"/>
  <c r="Y242" i="6"/>
  <c r="BF242" i="6" s="1"/>
  <c r="AJ242" i="6"/>
  <c r="BQ242" i="6" s="1"/>
  <c r="AP242" i="6"/>
  <c r="AJ245" i="6"/>
  <c r="BQ245" i="6" s="1"/>
  <c r="AC253" i="6"/>
  <c r="AN253" i="6"/>
  <c r="R253" i="6"/>
  <c r="AO254" i="6"/>
  <c r="AQ255" i="6"/>
  <c r="T257" i="6"/>
  <c r="AE257" i="6"/>
  <c r="AP257" i="6"/>
  <c r="AA262" i="6"/>
  <c r="AL262" i="6"/>
  <c r="P262" i="6"/>
  <c r="AD264" i="6"/>
  <c r="AO264" i="6"/>
  <c r="S264" i="6"/>
  <c r="AC265" i="6"/>
  <c r="AN265" i="6"/>
  <c r="R265" i="6"/>
  <c r="AI290" i="6"/>
  <c r="X290" i="6"/>
  <c r="AT290" i="6"/>
  <c r="Z293" i="6"/>
  <c r="AK293" i="6"/>
  <c r="O293" i="6"/>
  <c r="AC172" i="6"/>
  <c r="AN172" i="6"/>
  <c r="S174" i="6"/>
  <c r="AS175" i="6"/>
  <c r="AI179" i="6"/>
  <c r="AT179" i="6"/>
  <c r="V180" i="6"/>
  <c r="AR180" i="6"/>
  <c r="AT180" i="6"/>
  <c r="N181" i="6"/>
  <c r="AU181" i="6" s="1"/>
  <c r="N182" i="6"/>
  <c r="AU182" i="6" s="1"/>
  <c r="AJ182" i="6"/>
  <c r="BQ182" i="6" s="1"/>
  <c r="Q182" i="6"/>
  <c r="Q183" i="6"/>
  <c r="AM183" i="6"/>
  <c r="S183" i="6"/>
  <c r="AJ183" i="6"/>
  <c r="BQ183" i="6" s="1"/>
  <c r="X185" i="6"/>
  <c r="AN185" i="6"/>
  <c r="AP186" i="6"/>
  <c r="AH190" i="6"/>
  <c r="AI192" i="6"/>
  <c r="R193" i="6"/>
  <c r="AN193" i="6"/>
  <c r="P197" i="6"/>
  <c r="AA197" i="6"/>
  <c r="AL197" i="6"/>
  <c r="AB198" i="6"/>
  <c r="Q198" i="6"/>
  <c r="AP199" i="6"/>
  <c r="AN200" i="6"/>
  <c r="AC200" i="6"/>
  <c r="AR201" i="6"/>
  <c r="AP203" i="6"/>
  <c r="AC205" i="6"/>
  <c r="AR206" i="6"/>
  <c r="V208" i="6"/>
  <c r="AG208" i="6"/>
  <c r="AR208" i="6"/>
  <c r="AJ209" i="6"/>
  <c r="BQ209" i="6" s="1"/>
  <c r="AB212" i="6"/>
  <c r="AM212" i="6"/>
  <c r="V215" i="6"/>
  <c r="AG215" i="6"/>
  <c r="AJ216" i="6"/>
  <c r="BQ216" i="6" s="1"/>
  <c r="AT217" i="6"/>
  <c r="X217" i="6"/>
  <c r="V218" i="6"/>
  <c r="AR218" i="6"/>
  <c r="AT222" i="6"/>
  <c r="AI222" i="6"/>
  <c r="Q227" i="6"/>
  <c r="AB227" i="6"/>
  <c r="AM227" i="6"/>
  <c r="AE230" i="6"/>
  <c r="AP230" i="6"/>
  <c r="AI234" i="6"/>
  <c r="X234" i="6"/>
  <c r="AM238" i="6"/>
  <c r="AB238" i="6"/>
  <c r="O241" i="6"/>
  <c r="Z241" i="6"/>
  <c r="AK242" i="6"/>
  <c r="Z242" i="6"/>
  <c r="O248" i="6"/>
  <c r="Z248" i="6"/>
  <c r="AK248" i="6"/>
  <c r="AI250" i="6"/>
  <c r="AT250" i="6"/>
  <c r="AO253" i="6"/>
  <c r="S253" i="6"/>
  <c r="AD253" i="6"/>
  <c r="AQ257" i="6"/>
  <c r="U257" i="6"/>
  <c r="AF257" i="6"/>
  <c r="AP264" i="6"/>
  <c r="T264" i="6"/>
  <c r="AE264" i="6"/>
  <c r="AO265" i="6"/>
  <c r="S265" i="6"/>
  <c r="AD265" i="6"/>
  <c r="Q162" i="6"/>
  <c r="AB162" i="6"/>
  <c r="AD166" i="6"/>
  <c r="W169" i="6"/>
  <c r="AH169" i="6"/>
  <c r="Q174" i="6"/>
  <c r="AB174" i="6"/>
  <c r="AD178" i="6"/>
  <c r="AE181" i="6"/>
  <c r="AH182" i="6"/>
  <c r="AK183" i="6"/>
  <c r="V184" i="6"/>
  <c r="AL184" i="6"/>
  <c r="Y185" i="6"/>
  <c r="BF185" i="6" s="1"/>
  <c r="AQ186" i="6"/>
  <c r="AH187" i="6"/>
  <c r="W187" i="6"/>
  <c r="AS187" i="6"/>
  <c r="AN192" i="6"/>
  <c r="AC192" i="6"/>
  <c r="AN198" i="6"/>
  <c r="R198" i="6"/>
  <c r="AD199" i="6"/>
  <c r="AO199" i="6"/>
  <c r="AA204" i="6"/>
  <c r="V205" i="6"/>
  <c r="AG205" i="6"/>
  <c r="AC206" i="6"/>
  <c r="V207" i="6"/>
  <c r="AR207" i="6"/>
  <c r="AA207" i="6"/>
  <c r="AB211" i="6"/>
  <c r="Q211" i="6"/>
  <c r="AM211" i="6"/>
  <c r="AN212" i="6"/>
  <c r="AC212" i="6"/>
  <c r="Y213" i="6"/>
  <c r="BF213" i="6" s="1"/>
  <c r="AH218" i="6"/>
  <c r="AS218" i="6"/>
  <c r="AA219" i="6"/>
  <c r="AE221" i="6"/>
  <c r="AP221" i="6"/>
  <c r="AC227" i="6"/>
  <c r="AN227" i="6"/>
  <c r="W228" i="6"/>
  <c r="AS228" i="6"/>
  <c r="O229" i="6"/>
  <c r="Z229" i="6"/>
  <c r="N231" i="6"/>
  <c r="AU231" i="6" s="1"/>
  <c r="AJ231" i="6"/>
  <c r="BQ231" i="6" s="1"/>
  <c r="U232" i="6"/>
  <c r="AQ232" i="6"/>
  <c r="AF232" i="6"/>
  <c r="Q237" i="6"/>
  <c r="AB237" i="6"/>
  <c r="AN238" i="6"/>
  <c r="AC238" i="6"/>
  <c r="Z240" i="6"/>
  <c r="AK240" i="6"/>
  <c r="O240" i="6"/>
  <c r="AL242" i="6"/>
  <c r="AA242" i="6"/>
  <c r="W246" i="6"/>
  <c r="AH246" i="6"/>
  <c r="AO247" i="6"/>
  <c r="S247" i="6"/>
  <c r="AD247" i="6"/>
  <c r="W251" i="6"/>
  <c r="AH251" i="6"/>
  <c r="AS251" i="6"/>
  <c r="AN256" i="6"/>
  <c r="R256" i="6"/>
  <c r="X259" i="6"/>
  <c r="AN262" i="6"/>
  <c r="R262" i="6"/>
  <c r="AC262" i="6"/>
  <c r="AI263" i="6"/>
  <c r="AO273" i="6"/>
  <c r="S273" i="6"/>
  <c r="AD273" i="6"/>
  <c r="AI284" i="6"/>
  <c r="X284" i="6"/>
  <c r="AT284" i="6"/>
  <c r="AC162" i="6"/>
  <c r="AN162" i="6"/>
  <c r="S164" i="6"/>
  <c r="AS165" i="6"/>
  <c r="AI169" i="6"/>
  <c r="AT169" i="6"/>
  <c r="AM170" i="6"/>
  <c r="AC174" i="6"/>
  <c r="AN174" i="6"/>
  <c r="S176" i="6"/>
  <c r="AS177" i="6"/>
  <c r="AF180" i="6"/>
  <c r="P182" i="6"/>
  <c r="AA182" i="6"/>
  <c r="S182" i="6"/>
  <c r="AP185" i="6"/>
  <c r="AR186" i="6"/>
  <c r="AT187" i="6"/>
  <c r="X187" i="6"/>
  <c r="AD187" i="6"/>
  <c r="Q189" i="6"/>
  <c r="AL192" i="6"/>
  <c r="AP193" i="6"/>
  <c r="AR194" i="6"/>
  <c r="V196" i="6"/>
  <c r="AR196" i="6"/>
  <c r="AN197" i="6"/>
  <c r="AC197" i="6"/>
  <c r="W197" i="6"/>
  <c r="AS200" i="6"/>
  <c r="AR202" i="6"/>
  <c r="AH205" i="6"/>
  <c r="W205" i="6"/>
  <c r="AH206" i="6"/>
  <c r="W206" i="6"/>
  <c r="AS206" i="6"/>
  <c r="AH207" i="6"/>
  <c r="AS207" i="6"/>
  <c r="AT208" i="6"/>
  <c r="AI208" i="6"/>
  <c r="T209" i="6"/>
  <c r="AB210" i="6"/>
  <c r="Q210" i="6"/>
  <c r="AI214" i="6"/>
  <c r="AT215" i="6"/>
  <c r="X215" i="6"/>
  <c r="AI215" i="6"/>
  <c r="N217" i="6"/>
  <c r="AU217" i="6" s="1"/>
  <c r="AJ217" i="6"/>
  <c r="BQ217" i="6" s="1"/>
  <c r="AT218" i="6"/>
  <c r="AI218" i="6"/>
  <c r="AH219" i="6"/>
  <c r="AS219" i="6"/>
  <c r="Y222" i="6"/>
  <c r="BF222" i="6" s="1"/>
  <c r="AJ222" i="6"/>
  <c r="BQ222" i="6" s="1"/>
  <c r="N224" i="6"/>
  <c r="AU224" i="6" s="1"/>
  <c r="Y224" i="6"/>
  <c r="BF224" i="6" s="1"/>
  <c r="AB225" i="6"/>
  <c r="AM225" i="6"/>
  <c r="Q225" i="6"/>
  <c r="AR225" i="6"/>
  <c r="AK229" i="6"/>
  <c r="U236" i="6"/>
  <c r="AF236" i="6"/>
  <c r="AC237" i="6"/>
  <c r="R237" i="6"/>
  <c r="Q241" i="6"/>
  <c r="AB241" i="6"/>
  <c r="AI246" i="6"/>
  <c r="AT246" i="6"/>
  <c r="AI251" i="6"/>
  <c r="X251" i="6"/>
  <c r="AP252" i="6"/>
  <c r="T252" i="6"/>
  <c r="AE252" i="6"/>
  <c r="AO259" i="6"/>
  <c r="S259" i="6"/>
  <c r="AD259" i="6"/>
  <c r="W263" i="6"/>
  <c r="AH263" i="6"/>
  <c r="AS263" i="6"/>
  <c r="AL328" i="6"/>
  <c r="P328" i="6"/>
  <c r="AA328" i="6"/>
  <c r="AS181" i="6"/>
  <c r="AL188" i="6"/>
  <c r="AC196" i="6"/>
  <c r="AG204" i="6"/>
  <c r="AC208" i="6"/>
  <c r="AA209" i="6"/>
  <c r="Y214" i="6"/>
  <c r="BF214" i="6" s="1"/>
  <c r="P215" i="6"/>
  <c r="AL215" i="6"/>
  <c r="AA216" i="6"/>
  <c r="Q220" i="6"/>
  <c r="AC223" i="6"/>
  <c r="Y226" i="6"/>
  <c r="BF226" i="6" s="1"/>
  <c r="V227" i="6"/>
  <c r="AH231" i="6"/>
  <c r="AS231" i="6"/>
  <c r="AI232" i="6"/>
  <c r="X232" i="6"/>
  <c r="AC232" i="6"/>
  <c r="AT232" i="6"/>
  <c r="AE233" i="6"/>
  <c r="N234" i="6"/>
  <c r="AU234" i="6" s="1"/>
  <c r="AJ234" i="6"/>
  <c r="BQ234" i="6" s="1"/>
  <c r="AC235" i="6"/>
  <c r="R235" i="6"/>
  <c r="V235" i="6"/>
  <c r="AQ241" i="6"/>
  <c r="S242" i="6"/>
  <c r="O243" i="6"/>
  <c r="U245" i="6"/>
  <c r="N246" i="6"/>
  <c r="AU246" i="6" s="1"/>
  <c r="R248" i="6"/>
  <c r="Z250" i="6"/>
  <c r="AQ250" i="6"/>
  <c r="R251" i="6"/>
  <c r="N252" i="6"/>
  <c r="AU252" i="6" s="1"/>
  <c r="AR253" i="6"/>
  <c r="AK256" i="6"/>
  <c r="O256" i="6"/>
  <c r="AP258" i="6"/>
  <c r="T258" i="6"/>
  <c r="P260" i="6"/>
  <c r="T262" i="6"/>
  <c r="AE262" i="6"/>
  <c r="R302" i="6"/>
  <c r="AC302" i="6"/>
  <c r="AN302" i="6"/>
  <c r="AA316" i="6"/>
  <c r="AL316" i="6"/>
  <c r="P316" i="6"/>
  <c r="AC184" i="6"/>
  <c r="AI191" i="6"/>
  <c r="AA198" i="6"/>
  <c r="Y200" i="6"/>
  <c r="BF200" i="6" s="1"/>
  <c r="AA210" i="6"/>
  <c r="Y212" i="6"/>
  <c r="V214" i="6"/>
  <c r="AR214" i="6"/>
  <c r="W217" i="6"/>
  <c r="X224" i="6"/>
  <c r="V226" i="6"/>
  <c r="AR226" i="6"/>
  <c r="AR229" i="6"/>
  <c r="N232" i="6"/>
  <c r="AU232" i="6" s="1"/>
  <c r="Z233" i="6"/>
  <c r="AK233" i="6"/>
  <c r="AO235" i="6"/>
  <c r="S235" i="6"/>
  <c r="AD235" i="6"/>
  <c r="Q239" i="6"/>
  <c r="AB239" i="6"/>
  <c r="T239" i="6"/>
  <c r="AN242" i="6"/>
  <c r="N243" i="6"/>
  <c r="AU243" i="6" s="1"/>
  <c r="Y243" i="6"/>
  <c r="BF243" i="6" s="1"/>
  <c r="AB248" i="6"/>
  <c r="AM248" i="6"/>
  <c r="AI255" i="6"/>
  <c r="N257" i="6"/>
  <c r="AU257" i="6" s="1"/>
  <c r="Y257" i="6"/>
  <c r="BF257" i="6" s="1"/>
  <c r="O260" i="6"/>
  <c r="Z260" i="6"/>
  <c r="AK260" i="6"/>
  <c r="Q263" i="6"/>
  <c r="AB263" i="6"/>
  <c r="X265" i="6"/>
  <c r="AT265" i="6"/>
  <c r="Y266" i="6"/>
  <c r="BF266" i="6" s="1"/>
  <c r="AJ266" i="6"/>
  <c r="BQ266" i="6" s="1"/>
  <c r="N266" i="6"/>
  <c r="AU266" i="6" s="1"/>
  <c r="AP298" i="6"/>
  <c r="T298" i="6"/>
  <c r="AE298" i="6"/>
  <c r="U315" i="6"/>
  <c r="AF315" i="6"/>
  <c r="AQ315" i="6"/>
  <c r="AD318" i="6"/>
  <c r="AO318" i="6"/>
  <c r="S318" i="6"/>
  <c r="AQ332" i="6"/>
  <c r="U332" i="6"/>
  <c r="AF332" i="6"/>
  <c r="Q223" i="6"/>
  <c r="P225" i="6"/>
  <c r="AL225" i="6"/>
  <c r="AT230" i="6"/>
  <c r="P234" i="6"/>
  <c r="AA234" i="6"/>
  <c r="S234" i="6"/>
  <c r="AP235" i="6"/>
  <c r="X237" i="6"/>
  <c r="AI237" i="6"/>
  <c r="AC239" i="6"/>
  <c r="AN239" i="6"/>
  <c r="AO245" i="6"/>
  <c r="S245" i="6"/>
  <c r="W245" i="6"/>
  <c r="W250" i="6"/>
  <c r="AS250" i="6"/>
  <c r="Z252" i="6"/>
  <c r="AK252" i="6"/>
  <c r="R254" i="6"/>
  <c r="AC254" i="6"/>
  <c r="U254" i="6"/>
  <c r="AN254" i="6"/>
  <c r="AJ255" i="6"/>
  <c r="BQ255" i="6" s="1"/>
  <c r="Q256" i="6"/>
  <c r="AB256" i="6"/>
  <c r="Z257" i="6"/>
  <c r="AK257" i="6"/>
  <c r="X261" i="6"/>
  <c r="AI261" i="6"/>
  <c r="AC263" i="6"/>
  <c r="R263" i="6"/>
  <c r="AN263" i="6"/>
  <c r="V263" i="6"/>
  <c r="AP272" i="6"/>
  <c r="T272" i="6"/>
  <c r="AE272" i="6"/>
  <c r="AS198" i="6"/>
  <c r="AS210" i="6"/>
  <c r="AR211" i="6"/>
  <c r="AS214" i="6"/>
  <c r="AM215" i="6"/>
  <c r="AR219" i="6"/>
  <c r="AM222" i="6"/>
  <c r="P223" i="6"/>
  <c r="AL223" i="6"/>
  <c r="AP224" i="6"/>
  <c r="AJ225" i="6"/>
  <c r="BQ225" i="6" s="1"/>
  <c r="AS226" i="6"/>
  <c r="AC234" i="6"/>
  <c r="AN234" i="6"/>
  <c r="AL234" i="6"/>
  <c r="O237" i="6"/>
  <c r="Q243" i="6"/>
  <c r="AM243" i="6"/>
  <c r="AK243" i="6"/>
  <c r="AI244" i="6"/>
  <c r="X244" i="6"/>
  <c r="AE254" i="6"/>
  <c r="AP254" i="6"/>
  <c r="AD256" i="6"/>
  <c r="AO256" i="6"/>
  <c r="Q257" i="6"/>
  <c r="AM257" i="6"/>
  <c r="AI258" i="6"/>
  <c r="AT258" i="6"/>
  <c r="T259" i="6"/>
  <c r="AE259" i="6"/>
  <c r="AE263" i="6"/>
  <c r="AP263" i="6"/>
  <c r="Z265" i="6"/>
  <c r="AK265" i="6"/>
  <c r="O265" i="6"/>
  <c r="V267" i="6"/>
  <c r="AG267" i="6"/>
  <c r="AR267" i="6"/>
  <c r="AS314" i="6"/>
  <c r="AH314" i="6"/>
  <c r="W314" i="6"/>
  <c r="V222" i="6"/>
  <c r="AR222" i="6"/>
  <c r="AI241" i="6"/>
  <c r="AT241" i="6"/>
  <c r="AC243" i="6"/>
  <c r="AN243" i="6"/>
  <c r="AG245" i="6"/>
  <c r="AR245" i="6"/>
  <c r="Q249" i="6"/>
  <c r="AB249" i="6"/>
  <c r="AM249" i="6"/>
  <c r="O253" i="6"/>
  <c r="Z253" i="6"/>
  <c r="AK261" i="6"/>
  <c r="O261" i="6"/>
  <c r="AA264" i="6"/>
  <c r="AL264" i="6"/>
  <c r="P264" i="6"/>
  <c r="AD274" i="6"/>
  <c r="S274" i="6"/>
  <c r="AO274" i="6"/>
  <c r="X304" i="6"/>
  <c r="AT304" i="6"/>
  <c r="AI304" i="6"/>
  <c r="AM320" i="6"/>
  <c r="AB320" i="6"/>
  <c r="Q320" i="6"/>
  <c r="R327" i="6"/>
  <c r="AC327" i="6"/>
  <c r="AN327" i="6"/>
  <c r="AK337" i="6"/>
  <c r="Z337" i="6"/>
  <c r="O337" i="6"/>
  <c r="AC342" i="6"/>
  <c r="AN342" i="6"/>
  <c r="R342" i="6"/>
  <c r="P221" i="6"/>
  <c r="AL221" i="6"/>
  <c r="AJ223" i="6"/>
  <c r="BQ223" i="6" s="1"/>
  <c r="AG229" i="6"/>
  <c r="P230" i="6"/>
  <c r="AL230" i="6"/>
  <c r="AM232" i="6"/>
  <c r="N238" i="6"/>
  <c r="AU238" i="6" s="1"/>
  <c r="Y238" i="6"/>
  <c r="BF238" i="6" s="1"/>
  <c r="AF241" i="6"/>
  <c r="Y247" i="6"/>
  <c r="BF247" i="6" s="1"/>
  <c r="AJ247" i="6"/>
  <c r="BQ247" i="6" s="1"/>
  <c r="AC248" i="6"/>
  <c r="AC249" i="6"/>
  <c r="R249" i="6"/>
  <c r="AN249" i="6"/>
  <c r="AJ250" i="6"/>
  <c r="BQ250" i="6" s="1"/>
  <c r="AG259" i="6"/>
  <c r="AR259" i="6"/>
  <c r="Z279" i="6"/>
  <c r="AK279" i="6"/>
  <c r="O279" i="6"/>
  <c r="Z285" i="6"/>
  <c r="AK285" i="6"/>
  <c r="O285" i="6"/>
  <c r="AC299" i="6"/>
  <c r="R299" i="6"/>
  <c r="AN299" i="6"/>
  <c r="AS307" i="6"/>
  <c r="W307" i="6"/>
  <c r="AH307" i="6"/>
  <c r="AJ275" i="6"/>
  <c r="BQ275" i="6" s="1"/>
  <c r="Y275" i="6"/>
  <c r="BF275" i="6" s="1"/>
  <c r="N275" i="6"/>
  <c r="AU275" i="6" s="1"/>
  <c r="Z268" i="6"/>
  <c r="AN268" i="6"/>
  <c r="Y269" i="6"/>
  <c r="BF269" i="6" s="1"/>
  <c r="AM269" i="6"/>
  <c r="X270" i="6"/>
  <c r="AL270" i="6"/>
  <c r="AK271" i="6"/>
  <c r="AJ272" i="6"/>
  <c r="BQ272" i="6" s="1"/>
  <c r="U274" i="6"/>
  <c r="AK274" i="6"/>
  <c r="AD276" i="6"/>
  <c r="AO276" i="6"/>
  <c r="AQ277" i="6"/>
  <c r="AS278" i="6"/>
  <c r="AF279" i="6"/>
  <c r="AD282" i="6"/>
  <c r="AO282" i="6"/>
  <c r="AQ283" i="6"/>
  <c r="AS284" i="6"/>
  <c r="AF285" i="6"/>
  <c r="AD288" i="6"/>
  <c r="AO288" i="6"/>
  <c r="AQ289" i="6"/>
  <c r="T292" i="6"/>
  <c r="AM295" i="6"/>
  <c r="X297" i="6"/>
  <c r="AI297" i="6"/>
  <c r="AT297" i="6"/>
  <c r="AD297" i="6"/>
  <c r="AD298" i="6"/>
  <c r="AO298" i="6"/>
  <c r="AK299" i="6"/>
  <c r="U302" i="6"/>
  <c r="Z303" i="6"/>
  <c r="AK303" i="6"/>
  <c r="AG307" i="6"/>
  <c r="AR307" i="6"/>
  <c r="V307" i="6"/>
  <c r="X309" i="6"/>
  <c r="AT309" i="6"/>
  <c r="V312" i="6"/>
  <c r="AG312" i="6"/>
  <c r="AG314" i="6"/>
  <c r="AR314" i="6"/>
  <c r="V314" i="6"/>
  <c r="O316" i="6"/>
  <c r="Z316" i="6"/>
  <c r="AC318" i="6"/>
  <c r="AN318" i="6"/>
  <c r="AA320" i="6"/>
  <c r="AL320" i="6"/>
  <c r="AO324" i="6"/>
  <c r="AL325" i="6"/>
  <c r="AA325" i="6"/>
  <c r="P325" i="6"/>
  <c r="AK333" i="6"/>
  <c r="O333" i="6"/>
  <c r="Z333" i="6"/>
  <c r="AL336" i="6"/>
  <c r="P336" i="6"/>
  <c r="AA336" i="6"/>
  <c r="V338" i="6"/>
  <c r="AG338" i="6"/>
  <c r="AR338" i="6"/>
  <c r="O372" i="6"/>
  <c r="Z372" i="6"/>
  <c r="AK372" i="6"/>
  <c r="AD384" i="6"/>
  <c r="AO384" i="6"/>
  <c r="S384" i="6"/>
  <c r="AO395" i="6"/>
  <c r="S395" i="6"/>
  <c r="AD395" i="6"/>
  <c r="U375" i="6"/>
  <c r="AF375" i="6"/>
  <c r="AQ375" i="6"/>
  <c r="AC387" i="6"/>
  <c r="AN387" i="6"/>
  <c r="R387" i="6"/>
  <c r="AD227" i="6"/>
  <c r="AO236" i="6"/>
  <c r="AT238" i="6"/>
  <c r="AJ239" i="6"/>
  <c r="BQ239" i="6" s="1"/>
  <c r="AM240" i="6"/>
  <c r="AK244" i="6"/>
  <c r="AM245" i="6"/>
  <c r="AP246" i="6"/>
  <c r="AK249" i="6"/>
  <c r="AN250" i="6"/>
  <c r="AD251" i="6"/>
  <c r="AS252" i="6"/>
  <c r="AL254" i="6"/>
  <c r="AN255" i="6"/>
  <c r="AQ256" i="6"/>
  <c r="AT257" i="6"/>
  <c r="AJ258" i="6"/>
  <c r="BQ258" i="6" s="1"/>
  <c r="AO260" i="6"/>
  <c r="AR261" i="6"/>
  <c r="AT262" i="6"/>
  <c r="AJ263" i="6"/>
  <c r="BQ263" i="6" s="1"/>
  <c r="P266" i="6"/>
  <c r="AE266" i="6"/>
  <c r="O267" i="6"/>
  <c r="AD267" i="6"/>
  <c r="N268" i="6"/>
  <c r="AU268" i="6" s="1"/>
  <c r="AQ268" i="6"/>
  <c r="AP269" i="6"/>
  <c r="AN270" i="6"/>
  <c r="Y271" i="6"/>
  <c r="BF271" i="6" s="1"/>
  <c r="AM271" i="6"/>
  <c r="X272" i="6"/>
  <c r="AL272" i="6"/>
  <c r="V273" i="6"/>
  <c r="AK273" i="6"/>
  <c r="X274" i="6"/>
  <c r="AF275" i="6"/>
  <c r="AQ276" i="6"/>
  <c r="X277" i="6"/>
  <c r="AI277" i="6"/>
  <c r="AD277" i="6"/>
  <c r="AF278" i="6"/>
  <c r="R279" i="6"/>
  <c r="AK280" i="6"/>
  <c r="AN281" i="6"/>
  <c r="AQ282" i="6"/>
  <c r="X283" i="6"/>
  <c r="AI283" i="6"/>
  <c r="AD283" i="6"/>
  <c r="AF284" i="6"/>
  <c r="R285" i="6"/>
  <c r="AK286" i="6"/>
  <c r="AN287" i="6"/>
  <c r="AQ288" i="6"/>
  <c r="X289" i="6"/>
  <c r="AI289" i="6"/>
  <c r="AD289" i="6"/>
  <c r="AF290" i="6"/>
  <c r="R292" i="6"/>
  <c r="AC292" i="6"/>
  <c r="AN292" i="6"/>
  <c r="R293" i="6"/>
  <c r="AT294" i="6"/>
  <c r="O297" i="6"/>
  <c r="AM299" i="6"/>
  <c r="X301" i="6"/>
  <c r="AI301" i="6"/>
  <c r="AT301" i="6"/>
  <c r="AD302" i="6"/>
  <c r="AO302" i="6"/>
  <c r="X302" i="6"/>
  <c r="AM303" i="6"/>
  <c r="Q303" i="6"/>
  <c r="AH304" i="6"/>
  <c r="O306" i="6"/>
  <c r="Z306" i="6"/>
  <c r="AK306" i="6"/>
  <c r="X307" i="6"/>
  <c r="AI307" i="6"/>
  <c r="AA309" i="6"/>
  <c r="V310" i="6"/>
  <c r="AG310" i="6"/>
  <c r="AE310" i="6"/>
  <c r="AS311" i="6"/>
  <c r="AH311" i="6"/>
  <c r="AI312" i="6"/>
  <c r="AT312" i="6"/>
  <c r="AG315" i="6"/>
  <c r="AR315" i="6"/>
  <c r="AM319" i="6"/>
  <c r="Q319" i="6"/>
  <c r="AB319" i="6"/>
  <c r="AC320" i="6"/>
  <c r="AN320" i="6"/>
  <c r="R320" i="6"/>
  <c r="T329" i="6"/>
  <c r="AE329" i="6"/>
  <c r="V332" i="6"/>
  <c r="AG332" i="6"/>
  <c r="AR332" i="6"/>
  <c r="AC336" i="6"/>
  <c r="AN336" i="6"/>
  <c r="X359" i="6"/>
  <c r="AI359" i="6"/>
  <c r="AT359" i="6"/>
  <c r="AA388" i="6"/>
  <c r="AL388" i="6"/>
  <c r="P388" i="6"/>
  <c r="AT266" i="6"/>
  <c r="O268" i="6"/>
  <c r="N269" i="6"/>
  <c r="AU269" i="6" s="1"/>
  <c r="AQ269" i="6"/>
  <c r="AO270" i="6"/>
  <c r="AN271" i="6"/>
  <c r="N277" i="6"/>
  <c r="AU277" i="6" s="1"/>
  <c r="R280" i="6"/>
  <c r="AC280" i="6"/>
  <c r="N283" i="6"/>
  <c r="AU283" i="6" s="1"/>
  <c r="R286" i="6"/>
  <c r="AC286" i="6"/>
  <c r="N289" i="6"/>
  <c r="AU289" i="6" s="1"/>
  <c r="X291" i="6"/>
  <c r="AI291" i="6"/>
  <c r="AT291" i="6"/>
  <c r="AD291" i="6"/>
  <c r="AD292" i="6"/>
  <c r="AO292" i="6"/>
  <c r="AE294" i="6"/>
  <c r="AS298" i="6"/>
  <c r="AH300" i="6"/>
  <c r="N301" i="6"/>
  <c r="AU301" i="6" s="1"/>
  <c r="AQ302" i="6"/>
  <c r="AB305" i="6"/>
  <c r="AA306" i="6"/>
  <c r="AL306" i="6"/>
  <c r="V308" i="6"/>
  <c r="AR308" i="6"/>
  <c r="AC316" i="6"/>
  <c r="AN316" i="6"/>
  <c r="R319" i="6"/>
  <c r="AC319" i="6"/>
  <c r="AF329" i="6"/>
  <c r="U329" i="6"/>
  <c r="AQ329" i="6"/>
  <c r="AH332" i="6"/>
  <c r="W332" i="6"/>
  <c r="T335" i="6"/>
  <c r="AE335" i="6"/>
  <c r="AP335" i="6"/>
  <c r="AN272" i="6"/>
  <c r="AM273" i="6"/>
  <c r="AI275" i="6"/>
  <c r="AS276" i="6"/>
  <c r="AF277" i="6"/>
  <c r="AD280" i="6"/>
  <c r="AO280" i="6"/>
  <c r="AS282" i="6"/>
  <c r="AD286" i="6"/>
  <c r="AO286" i="6"/>
  <c r="AS288" i="6"/>
  <c r="AB295" i="6"/>
  <c r="R296" i="6"/>
  <c r="AC296" i="6"/>
  <c r="AN296" i="6"/>
  <c r="AM306" i="6"/>
  <c r="Q306" i="6"/>
  <c r="W308" i="6"/>
  <c r="AH308" i="6"/>
  <c r="U309" i="6"/>
  <c r="AF309" i="6"/>
  <c r="U313" i="6"/>
  <c r="AF313" i="6"/>
  <c r="AQ313" i="6"/>
  <c r="AD316" i="6"/>
  <c r="AO316" i="6"/>
  <c r="O317" i="6"/>
  <c r="Z317" i="6"/>
  <c r="P323" i="6"/>
  <c r="AA323" i="6"/>
  <c r="AF327" i="6"/>
  <c r="AQ327" i="6"/>
  <c r="AF335" i="6"/>
  <c r="AQ335" i="6"/>
  <c r="U335" i="6"/>
  <c r="AM367" i="6"/>
  <c r="Q367" i="6"/>
  <c r="AB367" i="6"/>
  <c r="AF268" i="6"/>
  <c r="AE269" i="6"/>
  <c r="AC270" i="6"/>
  <c r="AB271" i="6"/>
  <c r="AA272" i="6"/>
  <c r="AO272" i="6"/>
  <c r="Z273" i="6"/>
  <c r="AN273" i="6"/>
  <c r="AQ274" i="6"/>
  <c r="AT276" i="6"/>
  <c r="T278" i="6"/>
  <c r="AM279" i="6"/>
  <c r="AN280" i="6"/>
  <c r="AB281" i="6"/>
  <c r="AT282" i="6"/>
  <c r="T284" i="6"/>
  <c r="AM285" i="6"/>
  <c r="AN286" i="6"/>
  <c r="AB287" i="6"/>
  <c r="AT288" i="6"/>
  <c r="AM293" i="6"/>
  <c r="X295" i="6"/>
  <c r="AI295" i="6"/>
  <c r="AT295" i="6"/>
  <c r="AD295" i="6"/>
  <c r="AD296" i="6"/>
  <c r="AO296" i="6"/>
  <c r="X296" i="6"/>
  <c r="S297" i="6"/>
  <c r="AK297" i="6"/>
  <c r="AA304" i="6"/>
  <c r="AL304" i="6"/>
  <c r="AS305" i="6"/>
  <c r="W305" i="6"/>
  <c r="AK307" i="6"/>
  <c r="O307" i="6"/>
  <c r="AE316" i="6"/>
  <c r="AP316" i="6"/>
  <c r="T316" i="6"/>
  <c r="AA317" i="6"/>
  <c r="AL317" i="6"/>
  <c r="AB323" i="6"/>
  <c r="AM323" i="6"/>
  <c r="AR327" i="6"/>
  <c r="AG327" i="6"/>
  <c r="R331" i="6"/>
  <c r="AC331" i="6"/>
  <c r="AN331" i="6"/>
  <c r="AS332" i="6"/>
  <c r="T333" i="6"/>
  <c r="AE333" i="6"/>
  <c r="AP333" i="6"/>
  <c r="V334" i="6"/>
  <c r="AR334" i="6"/>
  <c r="AG334" i="6"/>
  <c r="T339" i="6"/>
  <c r="AE339" i="6"/>
  <c r="AP339" i="6"/>
  <c r="X252" i="6"/>
  <c r="S255" i="6"/>
  <c r="AH256" i="6"/>
  <c r="AA258" i="6"/>
  <c r="AQ259" i="6"/>
  <c r="AF260" i="6"/>
  <c r="Y262" i="6"/>
  <c r="BF262" i="6" s="1"/>
  <c r="X264" i="6"/>
  <c r="S268" i="6"/>
  <c r="R269" i="6"/>
  <c r="AF269" i="6"/>
  <c r="AE270" i="6"/>
  <c r="AD271" i="6"/>
  <c r="AC274" i="6"/>
  <c r="V275" i="6"/>
  <c r="R277" i="6"/>
  <c r="U278" i="6"/>
  <c r="AK278" i="6"/>
  <c r="Y279" i="6"/>
  <c r="BF279" i="6" s="1"/>
  <c r="AN279" i="6"/>
  <c r="Z280" i="6"/>
  <c r="X281" i="6"/>
  <c r="AI281" i="6"/>
  <c r="R283" i="6"/>
  <c r="U284" i="6"/>
  <c r="AK284" i="6"/>
  <c r="Y285" i="6"/>
  <c r="BF285" i="6" s="1"/>
  <c r="AN285" i="6"/>
  <c r="Z286" i="6"/>
  <c r="X287" i="6"/>
  <c r="AI287" i="6"/>
  <c r="R289" i="6"/>
  <c r="U290" i="6"/>
  <c r="AK290" i="6"/>
  <c r="AS292" i="6"/>
  <c r="Y293" i="6"/>
  <c r="BF293" i="6" s="1"/>
  <c r="AN293" i="6"/>
  <c r="AH294" i="6"/>
  <c r="N295" i="6"/>
  <c r="AU295" i="6" s="1"/>
  <c r="AB299" i="6"/>
  <c r="R300" i="6"/>
  <c r="AC300" i="6"/>
  <c r="AN300" i="6"/>
  <c r="AT302" i="6"/>
  <c r="AB303" i="6"/>
  <c r="X305" i="6"/>
  <c r="AT305" i="6"/>
  <c r="AB306" i="6"/>
  <c r="AS309" i="6"/>
  <c r="W309" i="6"/>
  <c r="AH309" i="6"/>
  <c r="AL309" i="6"/>
  <c r="AR312" i="6"/>
  <c r="AS313" i="6"/>
  <c r="AH313" i="6"/>
  <c r="U319" i="6"/>
  <c r="AF319" i="6"/>
  <c r="AQ319" i="6"/>
  <c r="AM322" i="6"/>
  <c r="Q322" i="6"/>
  <c r="AN323" i="6"/>
  <c r="AC323" i="6"/>
  <c r="R323" i="6"/>
  <c r="AN324" i="6"/>
  <c r="R324" i="6"/>
  <c r="AC324" i="6"/>
  <c r="AT329" i="6"/>
  <c r="X329" i="6"/>
  <c r="AI329" i="6"/>
  <c r="Z330" i="6"/>
  <c r="O330" i="6"/>
  <c r="W334" i="6"/>
  <c r="AS334" i="6"/>
  <c r="R259" i="6"/>
  <c r="T268" i="6"/>
  <c r="S269" i="6"/>
  <c r="AT270" i="6"/>
  <c r="AC272" i="6"/>
  <c r="AB273" i="6"/>
  <c r="AM275" i="6"/>
  <c r="P276" i="6"/>
  <c r="S277" i="6"/>
  <c r="R278" i="6"/>
  <c r="AC278" i="6"/>
  <c r="S283" i="6"/>
  <c r="R284" i="6"/>
  <c r="AC284" i="6"/>
  <c r="S289" i="6"/>
  <c r="R290" i="6"/>
  <c r="AC290" i="6"/>
  <c r="AN290" i="6"/>
  <c r="T294" i="6"/>
  <c r="X299" i="6"/>
  <c r="AI299" i="6"/>
  <c r="AT299" i="6"/>
  <c r="AD300" i="6"/>
  <c r="AO300" i="6"/>
  <c r="AE302" i="6"/>
  <c r="AC303" i="6"/>
  <c r="AN304" i="6"/>
  <c r="R304" i="6"/>
  <c r="O310" i="6"/>
  <c r="Z310" i="6"/>
  <c r="AI313" i="6"/>
  <c r="AT313" i="6"/>
  <c r="X313" i="6"/>
  <c r="AC317" i="6"/>
  <c r="AN317" i="6"/>
  <c r="R317" i="6"/>
  <c r="AG319" i="6"/>
  <c r="AR319" i="6"/>
  <c r="U321" i="6"/>
  <c r="AF321" i="6"/>
  <c r="AQ321" i="6"/>
  <c r="R322" i="6"/>
  <c r="AC322" i="6"/>
  <c r="AN322" i="6"/>
  <c r="AD324" i="6"/>
  <c r="AL330" i="6"/>
  <c r="P330" i="6"/>
  <c r="AB338" i="6"/>
  <c r="AM338" i="6"/>
  <c r="Q338" i="6"/>
  <c r="V340" i="6"/>
  <c r="AR340" i="6"/>
  <c r="AG340" i="6"/>
  <c r="AD263" i="6"/>
  <c r="AN264" i="6"/>
  <c r="Y265" i="6"/>
  <c r="BF265" i="6" s="1"/>
  <c r="AM265" i="6"/>
  <c r="X266" i="6"/>
  <c r="S270" i="6"/>
  <c r="R271" i="6"/>
  <c r="AT271" i="6"/>
  <c r="AS272" i="6"/>
  <c r="P274" i="6"/>
  <c r="AT274" i="6"/>
  <c r="AN275" i="6"/>
  <c r="AH276" i="6"/>
  <c r="AD278" i="6"/>
  <c r="AO278" i="6"/>
  <c r="AQ279" i="6"/>
  <c r="AS280" i="6"/>
  <c r="AF281" i="6"/>
  <c r="S282" i="6"/>
  <c r="AH282" i="6"/>
  <c r="AD284" i="6"/>
  <c r="AO284" i="6"/>
  <c r="AQ285" i="6"/>
  <c r="AS286" i="6"/>
  <c r="AF287" i="6"/>
  <c r="S288" i="6"/>
  <c r="AH288" i="6"/>
  <c r="AD290" i="6"/>
  <c r="AO290" i="6"/>
  <c r="S291" i="6"/>
  <c r="AE292" i="6"/>
  <c r="AS296" i="6"/>
  <c r="Y297" i="6"/>
  <c r="BF297" i="6" s="1"/>
  <c r="AN297" i="6"/>
  <c r="S298" i="6"/>
  <c r="AH298" i="6"/>
  <c r="N299" i="6"/>
  <c r="AU299" i="6" s="1"/>
  <c r="Y305" i="6"/>
  <c r="BF305" i="6" s="1"/>
  <c r="AJ305" i="6"/>
  <c r="BQ305" i="6" s="1"/>
  <c r="AI305" i="6"/>
  <c r="AT307" i="6"/>
  <c r="O308" i="6"/>
  <c r="Z308" i="6"/>
  <c r="AK308" i="6"/>
  <c r="O309" i="6"/>
  <c r="X312" i="6"/>
  <c r="R314" i="6"/>
  <c r="AC314" i="6"/>
  <c r="AG321" i="6"/>
  <c r="AR321" i="6"/>
  <c r="V321" i="6"/>
  <c r="AH326" i="6"/>
  <c r="AH328" i="6"/>
  <c r="AS328" i="6"/>
  <c r="W328" i="6"/>
  <c r="AC338" i="6"/>
  <c r="R338" i="6"/>
  <c r="AN338" i="6"/>
  <c r="AF348" i="6"/>
  <c r="AQ348" i="6"/>
  <c r="U348" i="6"/>
  <c r="AP400" i="6"/>
  <c r="AE400" i="6"/>
  <c r="T400" i="6"/>
  <c r="T270" i="6"/>
  <c r="S271" i="6"/>
  <c r="AB279" i="6"/>
  <c r="AT280" i="6"/>
  <c r="AB285" i="6"/>
  <c r="AT286" i="6"/>
  <c r="AB293" i="6"/>
  <c r="R294" i="6"/>
  <c r="AC294" i="6"/>
  <c r="AN294" i="6"/>
  <c r="R295" i="6"/>
  <c r="AT296" i="6"/>
  <c r="AM301" i="6"/>
  <c r="AB304" i="6"/>
  <c r="AS304" i="6"/>
  <c r="Q305" i="6"/>
  <c r="Z307" i="6"/>
  <c r="AA308" i="6"/>
  <c r="AL308" i="6"/>
  <c r="P308" i="6"/>
  <c r="AQ308" i="6"/>
  <c r="Y309" i="6"/>
  <c r="BF309" i="6" s="1"/>
  <c r="AJ309" i="6"/>
  <c r="BQ309" i="6" s="1"/>
  <c r="N309" i="6"/>
  <c r="AU309" i="6" s="1"/>
  <c r="W310" i="6"/>
  <c r="AP310" i="6"/>
  <c r="W311" i="6"/>
  <c r="S314" i="6"/>
  <c r="AD314" i="6"/>
  <c r="Q315" i="6"/>
  <c r="AB315" i="6"/>
  <c r="AM315" i="6"/>
  <c r="V315" i="6"/>
  <c r="O318" i="6"/>
  <c r="Z318" i="6"/>
  <c r="AK318" i="6"/>
  <c r="R318" i="6"/>
  <c r="P320" i="6"/>
  <c r="N325" i="6"/>
  <c r="AU325" i="6" s="1"/>
  <c r="AI328" i="6"/>
  <c r="AT328" i="6"/>
  <c r="X328" i="6"/>
  <c r="AC330" i="6"/>
  <c r="R330" i="6"/>
  <c r="AN330" i="6"/>
  <c r="W382" i="6"/>
  <c r="AH382" i="6"/>
  <c r="AS382" i="6"/>
  <c r="U391" i="6"/>
  <c r="AQ391" i="6"/>
  <c r="AF391" i="6"/>
  <c r="X279" i="6"/>
  <c r="AI279" i="6"/>
  <c r="X285" i="6"/>
  <c r="AI285" i="6"/>
  <c r="X293" i="6"/>
  <c r="AI293" i="6"/>
  <c r="AT293" i="6"/>
  <c r="AD294" i="6"/>
  <c r="AO294" i="6"/>
  <c r="AS300" i="6"/>
  <c r="Y301" i="6"/>
  <c r="BF301" i="6" s="1"/>
  <c r="N303" i="6"/>
  <c r="AU303" i="6" s="1"/>
  <c r="AL305" i="6"/>
  <c r="P305" i="6"/>
  <c r="W306" i="6"/>
  <c r="AS306" i="6"/>
  <c r="AS308" i="6"/>
  <c r="AC315" i="6"/>
  <c r="AN315" i="6"/>
  <c r="AN319" i="6"/>
  <c r="X321" i="6"/>
  <c r="AI321" i="6"/>
  <c r="U322" i="6"/>
  <c r="AF322" i="6"/>
  <c r="V324" i="6"/>
  <c r="AG324" i="6"/>
  <c r="AI326" i="6"/>
  <c r="X326" i="6"/>
  <c r="AO330" i="6"/>
  <c r="AD330" i="6"/>
  <c r="AA330" i="6"/>
  <c r="AC332" i="6"/>
  <c r="AN332" i="6"/>
  <c r="R332" i="6"/>
  <c r="Z334" i="6"/>
  <c r="O334" i="6"/>
  <c r="AA371" i="6"/>
  <c r="AL371" i="6"/>
  <c r="P371" i="6"/>
  <c r="X376" i="6"/>
  <c r="AI376" i="6"/>
  <c r="AT376" i="6"/>
  <c r="R276" i="6"/>
  <c r="AC276" i="6"/>
  <c r="AT279" i="6"/>
  <c r="R282" i="6"/>
  <c r="AC282" i="6"/>
  <c r="AT285" i="6"/>
  <c r="R288" i="6"/>
  <c r="AC288" i="6"/>
  <c r="R298" i="6"/>
  <c r="AC298" i="6"/>
  <c r="AN298" i="6"/>
  <c r="T302" i="6"/>
  <c r="AJ303" i="6"/>
  <c r="BQ303" i="6" s="1"/>
  <c r="X306" i="6"/>
  <c r="AI306" i="6"/>
  <c r="AQ309" i="6"/>
  <c r="AS310" i="6"/>
  <c r="U312" i="6"/>
  <c r="AF312" i="6"/>
  <c r="AF314" i="6"/>
  <c r="AQ314" i="6"/>
  <c r="R316" i="6"/>
  <c r="AM318" i="6"/>
  <c r="AB318" i="6"/>
  <c r="AG322" i="6"/>
  <c r="AR322" i="6"/>
  <c r="AH324" i="6"/>
  <c r="AS324" i="6"/>
  <c r="AJ325" i="6"/>
  <c r="BQ325" i="6" s="1"/>
  <c r="AQ340" i="6"/>
  <c r="U340" i="6"/>
  <c r="U341" i="6"/>
  <c r="Q342" i="6"/>
  <c r="AH342" i="6"/>
  <c r="X344" i="6"/>
  <c r="AT344" i="6"/>
  <c r="AH344" i="6"/>
  <c r="X345" i="6"/>
  <c r="AI345" i="6"/>
  <c r="AT345" i="6"/>
  <c r="R349" i="6"/>
  <c r="AC349" i="6"/>
  <c r="U352" i="6"/>
  <c r="AF352" i="6"/>
  <c r="AQ352" i="6"/>
  <c r="U353" i="6"/>
  <c r="R355" i="6"/>
  <c r="AN355" i="6"/>
  <c r="N356" i="6"/>
  <c r="AU356" i="6" s="1"/>
  <c r="Y356" i="6"/>
  <c r="BF356" i="6" s="1"/>
  <c r="AJ356" i="6"/>
  <c r="BQ356" i="6" s="1"/>
  <c r="R362" i="6"/>
  <c r="AN362" i="6"/>
  <c r="AI366" i="6"/>
  <c r="AT366" i="6"/>
  <c r="X366" i="6"/>
  <c r="AS370" i="6"/>
  <c r="AH370" i="6"/>
  <c r="AK371" i="6"/>
  <c r="AO372" i="6"/>
  <c r="R379" i="6"/>
  <c r="AN379" i="6"/>
  <c r="AA381" i="6"/>
  <c r="P381" i="6"/>
  <c r="AP392" i="6"/>
  <c r="AE392" i="6"/>
  <c r="T392" i="6"/>
  <c r="AA396" i="6"/>
  <c r="AL396" i="6"/>
  <c r="P396" i="6"/>
  <c r="AA448" i="6"/>
  <c r="AL448" i="6"/>
  <c r="P448" i="6"/>
  <c r="R414" i="6"/>
  <c r="AN414" i="6"/>
  <c r="AC414" i="6"/>
  <c r="S435" i="6"/>
  <c r="AO435" i="6"/>
  <c r="AD435" i="6"/>
  <c r="AE454" i="6"/>
  <c r="AP454" i="6"/>
  <c r="T454" i="6"/>
  <c r="AE303" i="6"/>
  <c r="O304" i="6"/>
  <c r="Z304" i="6"/>
  <c r="AQ310" i="6"/>
  <c r="AO312" i="6"/>
  <c r="AG313" i="6"/>
  <c r="AR313" i="6"/>
  <c r="AH317" i="6"/>
  <c r="AA318" i="6"/>
  <c r="AL318" i="6"/>
  <c r="W319" i="6"/>
  <c r="AL319" i="6"/>
  <c r="O320" i="6"/>
  <c r="Z320" i="6"/>
  <c r="AH320" i="6"/>
  <c r="AB321" i="6"/>
  <c r="W322" i="6"/>
  <c r="T327" i="6"/>
  <c r="AE327" i="6"/>
  <c r="AG328" i="6"/>
  <c r="AA329" i="6"/>
  <c r="AJ333" i="6"/>
  <c r="BQ333" i="6" s="1"/>
  <c r="AT337" i="6"/>
  <c r="X337" i="6"/>
  <c r="AK339" i="6"/>
  <c r="T341" i="6"/>
  <c r="AE341" i="6"/>
  <c r="Z342" i="6"/>
  <c r="O342" i="6"/>
  <c r="S342" i="6"/>
  <c r="AK342" i="6"/>
  <c r="R345" i="6"/>
  <c r="AN345" i="6"/>
  <c r="V348" i="6"/>
  <c r="AR348" i="6"/>
  <c r="O351" i="6"/>
  <c r="Z351" i="6"/>
  <c r="T355" i="6"/>
  <c r="AP355" i="6"/>
  <c r="AA357" i="6"/>
  <c r="AL357" i="6"/>
  <c r="P357" i="6"/>
  <c r="O360" i="6"/>
  <c r="Z360" i="6"/>
  <c r="AK360" i="6"/>
  <c r="AC362" i="6"/>
  <c r="X365" i="6"/>
  <c r="AT365" i="6"/>
  <c r="AI365" i="6"/>
  <c r="AD368" i="6"/>
  <c r="AO368" i="6"/>
  <c r="S368" i="6"/>
  <c r="AC379" i="6"/>
  <c r="R381" i="6"/>
  <c r="AN381" i="6"/>
  <c r="AP384" i="6"/>
  <c r="AE384" i="6"/>
  <c r="T384" i="6"/>
  <c r="AO387" i="6"/>
  <c r="S387" i="6"/>
  <c r="AD387" i="6"/>
  <c r="X389" i="6"/>
  <c r="AT389" i="6"/>
  <c r="AI389" i="6"/>
  <c r="W390" i="6"/>
  <c r="AH390" i="6"/>
  <c r="AS390" i="6"/>
  <c r="AG391" i="6"/>
  <c r="AR391" i="6"/>
  <c r="V391" i="6"/>
  <c r="AO399" i="6"/>
  <c r="S399" i="6"/>
  <c r="AD399" i="6"/>
  <c r="U403" i="6"/>
  <c r="AQ403" i="6"/>
  <c r="AF403" i="6"/>
  <c r="R417" i="6"/>
  <c r="AC417" i="6"/>
  <c r="AN417" i="6"/>
  <c r="AQ439" i="6"/>
  <c r="U439" i="6"/>
  <c r="AF439" i="6"/>
  <c r="AM336" i="6"/>
  <c r="AL342" i="6"/>
  <c r="P342" i="6"/>
  <c r="AM342" i="6"/>
  <c r="AJ343" i="6"/>
  <c r="BQ343" i="6" s="1"/>
  <c r="Y343" i="6"/>
  <c r="BF343" i="6" s="1"/>
  <c r="W348" i="6"/>
  <c r="AH348" i="6"/>
  <c r="AS348" i="6"/>
  <c r="AF349" i="6"/>
  <c r="U349" i="6"/>
  <c r="AQ349" i="6"/>
  <c r="T353" i="6"/>
  <c r="AP353" i="6"/>
  <c r="O358" i="6"/>
  <c r="Z358" i="6"/>
  <c r="AK358" i="6"/>
  <c r="AM361" i="6"/>
  <c r="Q361" i="6"/>
  <c r="AB361" i="6"/>
  <c r="U362" i="6"/>
  <c r="AQ362" i="6"/>
  <c r="AF362" i="6"/>
  <c r="O366" i="6"/>
  <c r="Z366" i="6"/>
  <c r="V377" i="6"/>
  <c r="AG377" i="6"/>
  <c r="AR377" i="6"/>
  <c r="P378" i="6"/>
  <c r="AA378" i="6"/>
  <c r="AL378" i="6"/>
  <c r="AP394" i="6"/>
  <c r="T394" i="6"/>
  <c r="U395" i="6"/>
  <c r="AQ395" i="6"/>
  <c r="AF395" i="6"/>
  <c r="R428" i="6"/>
  <c r="AC428" i="6"/>
  <c r="AN428" i="6"/>
  <c r="AK436" i="6"/>
  <c r="Z436" i="6"/>
  <c r="O436" i="6"/>
  <c r="AP540" i="6"/>
  <c r="AE540" i="6"/>
  <c r="T540" i="6"/>
  <c r="AQ341" i="6"/>
  <c r="Z343" i="6"/>
  <c r="AK343" i="6"/>
  <c r="Q347" i="6"/>
  <c r="AB347" i="6"/>
  <c r="AR349" i="6"/>
  <c r="V349" i="6"/>
  <c r="AG349" i="6"/>
  <c r="AP350" i="6"/>
  <c r="AE350" i="6"/>
  <c r="Q351" i="6"/>
  <c r="AB351" i="6"/>
  <c r="AN357" i="6"/>
  <c r="AC357" i="6"/>
  <c r="R361" i="6"/>
  <c r="AC361" i="6"/>
  <c r="AG362" i="6"/>
  <c r="AR362" i="6"/>
  <c r="V362" i="6"/>
  <c r="AA366" i="6"/>
  <c r="AL366" i="6"/>
  <c r="P366" i="6"/>
  <c r="X369" i="6"/>
  <c r="AI369" i="6"/>
  <c r="AT369" i="6"/>
  <c r="R372" i="6"/>
  <c r="AN372" i="6"/>
  <c r="AC372" i="6"/>
  <c r="AC373" i="6"/>
  <c r="V379" i="6"/>
  <c r="AG379" i="6"/>
  <c r="AR379" i="6"/>
  <c r="P380" i="6"/>
  <c r="AA380" i="6"/>
  <c r="AL380" i="6"/>
  <c r="AG383" i="6"/>
  <c r="AR383" i="6"/>
  <c r="AE394" i="6"/>
  <c r="AG401" i="6"/>
  <c r="V401" i="6"/>
  <c r="AR401" i="6"/>
  <c r="U429" i="6"/>
  <c r="AQ429" i="6"/>
  <c r="AF429" i="6"/>
  <c r="AM434" i="6"/>
  <c r="AB434" i="6"/>
  <c r="Q434" i="6"/>
  <c r="AM345" i="6"/>
  <c r="Q345" i="6"/>
  <c r="AD346" i="6"/>
  <c r="S346" i="6"/>
  <c r="U350" i="6"/>
  <c r="AQ350" i="6"/>
  <c r="AF350" i="6"/>
  <c r="N352" i="6"/>
  <c r="AU352" i="6" s="1"/>
  <c r="Y352" i="6"/>
  <c r="BF352" i="6" s="1"/>
  <c r="AS362" i="6"/>
  <c r="AH362" i="6"/>
  <c r="AK363" i="6"/>
  <c r="U367" i="6"/>
  <c r="AF367" i="6"/>
  <c r="AF368" i="6"/>
  <c r="AA370" i="6"/>
  <c r="AL370" i="6"/>
  <c r="P370" i="6"/>
  <c r="AG374" i="6"/>
  <c r="AR374" i="6"/>
  <c r="AT377" i="6"/>
  <c r="X377" i="6"/>
  <c r="AI377" i="6"/>
  <c r="AC385" i="6"/>
  <c r="AN385" i="6"/>
  <c r="R385" i="6"/>
  <c r="W402" i="6"/>
  <c r="AH402" i="6"/>
  <c r="AS402" i="6"/>
  <c r="U421" i="6"/>
  <c r="AF421" i="6"/>
  <c r="AQ421" i="6"/>
  <c r="AD423" i="6"/>
  <c r="AO423" i="6"/>
  <c r="S423" i="6"/>
  <c r="X432" i="6"/>
  <c r="AI432" i="6"/>
  <c r="AT432" i="6"/>
  <c r="N493" i="6"/>
  <c r="AU493" i="6" s="1"/>
  <c r="Y493" i="6"/>
  <c r="BF493" i="6" s="1"/>
  <c r="AJ493" i="6"/>
  <c r="BQ493" i="6" s="1"/>
  <c r="AA310" i="6"/>
  <c r="AL310" i="6"/>
  <c r="O312" i="6"/>
  <c r="Z312" i="6"/>
  <c r="AE312" i="6"/>
  <c r="AB314" i="6"/>
  <c r="U317" i="6"/>
  <c r="AF317" i="6"/>
  <c r="W320" i="6"/>
  <c r="X323" i="6"/>
  <c r="R326" i="6"/>
  <c r="AN328" i="6"/>
  <c r="O329" i="6"/>
  <c r="AL334" i="6"/>
  <c r="P334" i="6"/>
  <c r="AM334" i="6"/>
  <c r="O335" i="6"/>
  <c r="AF339" i="6"/>
  <c r="AQ339" i="6"/>
  <c r="AT341" i="6"/>
  <c r="X341" i="6"/>
  <c r="R344" i="6"/>
  <c r="AN344" i="6"/>
  <c r="W344" i="6"/>
  <c r="AN349" i="6"/>
  <c r="V350" i="6"/>
  <c r="AG350" i="6"/>
  <c r="AR350" i="6"/>
  <c r="AE353" i="6"/>
  <c r="R358" i="6"/>
  <c r="AC358" i="6"/>
  <c r="AM359" i="6"/>
  <c r="Q359" i="6"/>
  <c r="AA363" i="6"/>
  <c r="AL363" i="6"/>
  <c r="O364" i="6"/>
  <c r="Z364" i="6"/>
  <c r="AK364" i="6"/>
  <c r="S364" i="6"/>
  <c r="AG367" i="6"/>
  <c r="AR367" i="6"/>
  <c r="V367" i="6"/>
  <c r="U371" i="6"/>
  <c r="AF371" i="6"/>
  <c r="Z371" i="6"/>
  <c r="V381" i="6"/>
  <c r="AG381" i="6"/>
  <c r="AR381" i="6"/>
  <c r="X383" i="6"/>
  <c r="AI383" i="6"/>
  <c r="AT383" i="6"/>
  <c r="X393" i="6"/>
  <c r="AI393" i="6"/>
  <c r="AG397" i="6"/>
  <c r="AR397" i="6"/>
  <c r="V397" i="6"/>
  <c r="AP408" i="6"/>
  <c r="T408" i="6"/>
  <c r="AE408" i="6"/>
  <c r="U431" i="6"/>
  <c r="AF431" i="6"/>
  <c r="AQ431" i="6"/>
  <c r="W455" i="6"/>
  <c r="AH455" i="6"/>
  <c r="Y463" i="6"/>
  <c r="BF463" i="6" s="1"/>
  <c r="N463" i="6"/>
  <c r="AU463" i="6" s="1"/>
  <c r="AJ463" i="6"/>
  <c r="BQ463" i="6" s="1"/>
  <c r="O465" i="6"/>
  <c r="Z465" i="6"/>
  <c r="AK465" i="6"/>
  <c r="U303" i="6"/>
  <c r="AF303" i="6"/>
  <c r="AA312" i="6"/>
  <c r="AL312" i="6"/>
  <c r="AC313" i="6"/>
  <c r="Z315" i="6"/>
  <c r="AG317" i="6"/>
  <c r="AR317" i="6"/>
  <c r="X320" i="6"/>
  <c r="T325" i="6"/>
  <c r="AE325" i="6"/>
  <c r="Z326" i="6"/>
  <c r="O326" i="6"/>
  <c r="S326" i="6"/>
  <c r="AK326" i="6"/>
  <c r="T331" i="6"/>
  <c r="AE331" i="6"/>
  <c r="AJ337" i="6"/>
  <c r="BQ337" i="6" s="1"/>
  <c r="AL340" i="6"/>
  <c r="P340" i="6"/>
  <c r="AM340" i="6"/>
  <c r="AA342" i="6"/>
  <c r="AS342" i="6"/>
  <c r="AN343" i="6"/>
  <c r="R343" i="6"/>
  <c r="T351" i="6"/>
  <c r="AE351" i="6"/>
  <c r="AP351" i="6"/>
  <c r="AL352" i="6"/>
  <c r="AA352" i="6"/>
  <c r="AB359" i="6"/>
  <c r="R370" i="6"/>
  <c r="AN370" i="6"/>
  <c r="AI374" i="6"/>
  <c r="X374" i="6"/>
  <c r="R376" i="6"/>
  <c r="AC376" i="6"/>
  <c r="W396" i="6"/>
  <c r="AS396" i="6"/>
  <c r="X414" i="6"/>
  <c r="AI414" i="6"/>
  <c r="AT414" i="6"/>
  <c r="O415" i="6"/>
  <c r="Z415" i="6"/>
  <c r="AK415" i="6"/>
  <c r="AR446" i="6"/>
  <c r="V446" i="6"/>
  <c r="AG446" i="6"/>
  <c r="R469" i="6"/>
  <c r="AN469" i="6"/>
  <c r="AC469" i="6"/>
  <c r="AG303" i="6"/>
  <c r="AR303" i="6"/>
  <c r="U305" i="6"/>
  <c r="AF305" i="6"/>
  <c r="AA315" i="6"/>
  <c r="U323" i="6"/>
  <c r="AF323" i="6"/>
  <c r="Q324" i="6"/>
  <c r="AI324" i="6"/>
  <c r="AP325" i="6"/>
  <c r="AL326" i="6"/>
  <c r="P326" i="6"/>
  <c r="AF331" i="6"/>
  <c r="AQ331" i="6"/>
  <c r="AQ336" i="6"/>
  <c r="U336" i="6"/>
  <c r="AB336" i="6"/>
  <c r="AS336" i="6"/>
  <c r="U337" i="6"/>
  <c r="AH338" i="6"/>
  <c r="AC339" i="6"/>
  <c r="W340" i="6"/>
  <c r="AN340" i="6"/>
  <c r="O341" i="6"/>
  <c r="AD342" i="6"/>
  <c r="AT342" i="6"/>
  <c r="AP344" i="6"/>
  <c r="AE344" i="6"/>
  <c r="T345" i="6"/>
  <c r="AE345" i="6"/>
  <c r="AG346" i="6"/>
  <c r="AR346" i="6"/>
  <c r="AL348" i="6"/>
  <c r="P348" i="6"/>
  <c r="AF351" i="6"/>
  <c r="U351" i="6"/>
  <c r="AQ351" i="6"/>
  <c r="R354" i="6"/>
  <c r="AN354" i="6"/>
  <c r="AG356" i="6"/>
  <c r="AR356" i="6"/>
  <c r="V356" i="6"/>
  <c r="AR357" i="6"/>
  <c r="V357" i="6"/>
  <c r="AG357" i="6"/>
  <c r="AD376" i="6"/>
  <c r="S376" i="6"/>
  <c r="U378" i="6"/>
  <c r="AQ378" i="6"/>
  <c r="P384" i="6"/>
  <c r="W388" i="6"/>
  <c r="AS388" i="6"/>
  <c r="AH388" i="6"/>
  <c r="AH396" i="6"/>
  <c r="Z403" i="6"/>
  <c r="AK403" i="6"/>
  <c r="O403" i="6"/>
  <c r="U409" i="6"/>
  <c r="AF409" i="6"/>
  <c r="AQ409" i="6"/>
  <c r="R412" i="6"/>
  <c r="AN412" i="6"/>
  <c r="AC412" i="6"/>
  <c r="AK419" i="6"/>
  <c r="O419" i="6"/>
  <c r="Z419" i="6"/>
  <c r="AK439" i="6"/>
  <c r="O439" i="6"/>
  <c r="Z439" i="6"/>
  <c r="AG305" i="6"/>
  <c r="AR305" i="6"/>
  <c r="U307" i="6"/>
  <c r="AF307" i="6"/>
  <c r="O314" i="6"/>
  <c r="Z314" i="6"/>
  <c r="Q314" i="6"/>
  <c r="P319" i="6"/>
  <c r="AQ320" i="6"/>
  <c r="AK321" i="6"/>
  <c r="AG323" i="6"/>
  <c r="AR323" i="6"/>
  <c r="O324" i="6"/>
  <c r="Z324" i="6"/>
  <c r="AQ325" i="6"/>
  <c r="AN326" i="6"/>
  <c r="AR328" i="6"/>
  <c r="AJ329" i="6"/>
  <c r="BQ329" i="6" s="1"/>
  <c r="AG330" i="6"/>
  <c r="AT333" i="6"/>
  <c r="X333" i="6"/>
  <c r="AJ335" i="6"/>
  <c r="BQ335" i="6" s="1"/>
  <c r="AT336" i="6"/>
  <c r="X340" i="6"/>
  <c r="P341" i="6"/>
  <c r="T343" i="6"/>
  <c r="AE343" i="6"/>
  <c r="AB345" i="6"/>
  <c r="W346" i="6"/>
  <c r="AS346" i="6"/>
  <c r="AR347" i="6"/>
  <c r="V347" i="6"/>
  <c r="AJ353" i="6"/>
  <c r="BQ353" i="6" s="1"/>
  <c r="N353" i="6"/>
  <c r="AU353" i="6" s="1"/>
  <c r="Y353" i="6"/>
  <c r="BF353" i="6" s="1"/>
  <c r="AD354" i="6"/>
  <c r="S354" i="6"/>
  <c r="AO354" i="6"/>
  <c r="O355" i="6"/>
  <c r="Z355" i="6"/>
  <c r="AK355" i="6"/>
  <c r="AG360" i="6"/>
  <c r="AR360" i="6"/>
  <c r="V360" i="6"/>
  <c r="AN361" i="6"/>
  <c r="R364" i="6"/>
  <c r="AN364" i="6"/>
  <c r="AC364" i="6"/>
  <c r="AQ368" i="6"/>
  <c r="AM369" i="6"/>
  <c r="Q369" i="6"/>
  <c r="AB369" i="6"/>
  <c r="AC370" i="6"/>
  <c r="X373" i="6"/>
  <c r="AT373" i="6"/>
  <c r="AI373" i="6"/>
  <c r="U380" i="6"/>
  <c r="AQ380" i="6"/>
  <c r="AL381" i="6"/>
  <c r="AK383" i="6"/>
  <c r="O383" i="6"/>
  <c r="Z383" i="6"/>
  <c r="AL384" i="6"/>
  <c r="AG385" i="6"/>
  <c r="V385" i="6"/>
  <c r="AO389" i="6"/>
  <c r="AD389" i="6"/>
  <c r="S389" i="6"/>
  <c r="AA400" i="6"/>
  <c r="AL400" i="6"/>
  <c r="AD406" i="6"/>
  <c r="S406" i="6"/>
  <c r="AO406" i="6"/>
  <c r="O410" i="6"/>
  <c r="Z410" i="6"/>
  <c r="AK410" i="6"/>
  <c r="X428" i="6"/>
  <c r="AI428" i="6"/>
  <c r="AT428" i="6"/>
  <c r="AK435" i="6"/>
  <c r="Z435" i="6"/>
  <c r="O435" i="6"/>
  <c r="P439" i="6"/>
  <c r="AA439" i="6"/>
  <c r="AK444" i="6"/>
  <c r="Z444" i="6"/>
  <c r="O444" i="6"/>
  <c r="AA314" i="6"/>
  <c r="AL314" i="6"/>
  <c r="O322" i="6"/>
  <c r="Z322" i="6"/>
  <c r="AA324" i="6"/>
  <c r="AL324" i="6"/>
  <c r="AQ328" i="6"/>
  <c r="U328" i="6"/>
  <c r="AL332" i="6"/>
  <c r="P332" i="6"/>
  <c r="AM332" i="6"/>
  <c r="N333" i="6"/>
  <c r="AU333" i="6" s="1"/>
  <c r="T337" i="6"/>
  <c r="AE337" i="6"/>
  <c r="Z338" i="6"/>
  <c r="O338" i="6"/>
  <c r="AK338" i="6"/>
  <c r="N339" i="6"/>
  <c r="AU339" i="6" s="1"/>
  <c r="X346" i="6"/>
  <c r="AI346" i="6"/>
  <c r="AT346" i="6"/>
  <c r="AO346" i="6"/>
  <c r="R348" i="6"/>
  <c r="AC348" i="6"/>
  <c r="P349" i="6"/>
  <c r="AA349" i="6"/>
  <c r="AD352" i="6"/>
  <c r="AO352" i="6"/>
  <c r="AP354" i="6"/>
  <c r="T354" i="6"/>
  <c r="AE354" i="6"/>
  <c r="X361" i="6"/>
  <c r="AI361" i="6"/>
  <c r="AT361" i="6"/>
  <c r="AA362" i="6"/>
  <c r="AL362" i="6"/>
  <c r="P362" i="6"/>
  <c r="W362" i="6"/>
  <c r="Z363" i="6"/>
  <c r="AG366" i="6"/>
  <c r="AR366" i="6"/>
  <c r="R369" i="6"/>
  <c r="AC369" i="6"/>
  <c r="U370" i="6"/>
  <c r="AQ370" i="6"/>
  <c r="AF370" i="6"/>
  <c r="AN373" i="6"/>
  <c r="O374" i="6"/>
  <c r="Z374" i="6"/>
  <c r="AA379" i="6"/>
  <c r="P379" i="6"/>
  <c r="AD386" i="6"/>
  <c r="S386" i="6"/>
  <c r="AO386" i="6"/>
  <c r="Z387" i="6"/>
  <c r="O387" i="6"/>
  <c r="AK387" i="6"/>
  <c r="AD390" i="6"/>
  <c r="AO390" i="6"/>
  <c r="S390" i="6"/>
  <c r="U407" i="6"/>
  <c r="AF407" i="6"/>
  <c r="AQ407" i="6"/>
  <c r="AD422" i="6"/>
  <c r="AO422" i="6"/>
  <c r="S422" i="6"/>
  <c r="AH434" i="6"/>
  <c r="W434" i="6"/>
  <c r="AS434" i="6"/>
  <c r="AR440" i="6"/>
  <c r="AG440" i="6"/>
  <c r="V440" i="6"/>
  <c r="S441" i="6"/>
  <c r="AD441" i="6"/>
  <c r="AO441" i="6"/>
  <c r="Y460" i="6"/>
  <c r="BF460" i="6" s="1"/>
  <c r="N460" i="6"/>
  <c r="AU460" i="6" s="1"/>
  <c r="AJ460" i="6"/>
  <c r="BQ460" i="6" s="1"/>
  <c r="AG309" i="6"/>
  <c r="AR309" i="6"/>
  <c r="U311" i="6"/>
  <c r="AF311" i="6"/>
  <c r="AA322" i="6"/>
  <c r="AL322" i="6"/>
  <c r="AT325" i="6"/>
  <c r="X325" i="6"/>
  <c r="AL338" i="6"/>
  <c r="P338" i="6"/>
  <c r="AR343" i="6"/>
  <c r="AG343" i="6"/>
  <c r="X347" i="6"/>
  <c r="AT347" i="6"/>
  <c r="Z350" i="6"/>
  <c r="O350" i="6"/>
  <c r="T350" i="6"/>
  <c r="AP352" i="6"/>
  <c r="T352" i="6"/>
  <c r="P353" i="6"/>
  <c r="AA353" i="6"/>
  <c r="AL353" i="6"/>
  <c r="AG359" i="6"/>
  <c r="AR359" i="6"/>
  <c r="V359" i="6"/>
  <c r="U363" i="6"/>
  <c r="AF363" i="6"/>
  <c r="O367" i="6"/>
  <c r="AK367" i="6"/>
  <c r="AG370" i="6"/>
  <c r="AR370" i="6"/>
  <c r="V370" i="6"/>
  <c r="AA374" i="6"/>
  <c r="AL374" i="6"/>
  <c r="P374" i="6"/>
  <c r="V374" i="6"/>
  <c r="V383" i="6"/>
  <c r="AT393" i="6"/>
  <c r="X413" i="6"/>
  <c r="AI413" i="6"/>
  <c r="AP422" i="6"/>
  <c r="T422" i="6"/>
  <c r="AE422" i="6"/>
  <c r="AD426" i="6"/>
  <c r="AO426" i="6"/>
  <c r="S426" i="6"/>
  <c r="X427" i="6"/>
  <c r="AI427" i="6"/>
  <c r="AT427" i="6"/>
  <c r="AJ431" i="6"/>
  <c r="BQ431" i="6" s="1"/>
  <c r="N431" i="6"/>
  <c r="AU431" i="6" s="1"/>
  <c r="Y431" i="6"/>
  <c r="BF431" i="6" s="1"/>
  <c r="R432" i="6"/>
  <c r="AC432" i="6"/>
  <c r="AN432" i="6"/>
  <c r="AH440" i="6"/>
  <c r="AS440" i="6"/>
  <c r="W440" i="6"/>
  <c r="AS455" i="6"/>
  <c r="AL468" i="6"/>
  <c r="AA468" i="6"/>
  <c r="P468" i="6"/>
  <c r="AR499" i="6"/>
  <c r="V499" i="6"/>
  <c r="AG499" i="6"/>
  <c r="AD511" i="6"/>
  <c r="S511" i="6"/>
  <c r="AO511" i="6"/>
  <c r="AS343" i="6"/>
  <c r="P344" i="6"/>
  <c r="AQ345" i="6"/>
  <c r="O346" i="6"/>
  <c r="AC346" i="6"/>
  <c r="AP347" i="6"/>
  <c r="AA350" i="6"/>
  <c r="AO350" i="6"/>
  <c r="AN352" i="6"/>
  <c r="S356" i="6"/>
  <c r="AI356" i="6"/>
  <c r="AA360" i="6"/>
  <c r="AL360" i="6"/>
  <c r="AT364" i="6"/>
  <c r="P365" i="6"/>
  <c r="W366" i="6"/>
  <c r="AO366" i="6"/>
  <c r="AC367" i="6"/>
  <c r="O368" i="6"/>
  <c r="Z368" i="6"/>
  <c r="AT372" i="6"/>
  <c r="P373" i="6"/>
  <c r="AN374" i="6"/>
  <c r="AG375" i="6"/>
  <c r="AR375" i="6"/>
  <c r="AC375" i="6"/>
  <c r="AT375" i="6"/>
  <c r="AR376" i="6"/>
  <c r="AT379" i="6"/>
  <c r="X379" i="6"/>
  <c r="AT381" i="6"/>
  <c r="X381" i="6"/>
  <c r="AM382" i="6"/>
  <c r="Q382" i="6"/>
  <c r="AB382" i="6"/>
  <c r="X385" i="6"/>
  <c r="AI385" i="6"/>
  <c r="U387" i="6"/>
  <c r="AQ387" i="6"/>
  <c r="W394" i="6"/>
  <c r="AH394" i="6"/>
  <c r="AS394" i="6"/>
  <c r="AP404" i="6"/>
  <c r="T404" i="6"/>
  <c r="AE404" i="6"/>
  <c r="O407" i="6"/>
  <c r="Z407" i="6"/>
  <c r="O409" i="6"/>
  <c r="Z409" i="6"/>
  <c r="R411" i="6"/>
  <c r="AC411" i="6"/>
  <c r="AN411" i="6"/>
  <c r="AP414" i="6"/>
  <c r="T414" i="6"/>
  <c r="AE414" i="6"/>
  <c r="U415" i="6"/>
  <c r="AF415" i="6"/>
  <c r="AQ415" i="6"/>
  <c r="U419" i="6"/>
  <c r="AQ419" i="6"/>
  <c r="AF419" i="6"/>
  <c r="R425" i="6"/>
  <c r="AC425" i="6"/>
  <c r="O427" i="6"/>
  <c r="V448" i="6"/>
  <c r="AG448" i="6"/>
  <c r="AR448" i="6"/>
  <c r="Y454" i="6"/>
  <c r="BF454" i="6" s="1"/>
  <c r="N454" i="6"/>
  <c r="AU454" i="6" s="1"/>
  <c r="AT469" i="6"/>
  <c r="AI469" i="6"/>
  <c r="X469" i="6"/>
  <c r="P345" i="6"/>
  <c r="P346" i="6"/>
  <c r="AE346" i="6"/>
  <c r="O347" i="6"/>
  <c r="AQ347" i="6"/>
  <c r="O348" i="6"/>
  <c r="N349" i="6"/>
  <c r="AU349" i="6" s="1"/>
  <c r="AP349" i="6"/>
  <c r="Y354" i="6"/>
  <c r="BF354" i="6" s="1"/>
  <c r="Y355" i="6"/>
  <c r="BF355" i="6" s="1"/>
  <c r="AT357" i="6"/>
  <c r="AT358" i="6"/>
  <c r="P359" i="6"/>
  <c r="U361" i="6"/>
  <c r="AF361" i="6"/>
  <c r="Z361" i="6"/>
  <c r="AQ361" i="6"/>
  <c r="Q365" i="6"/>
  <c r="AQ366" i="6"/>
  <c r="AA368" i="6"/>
  <c r="AL368" i="6"/>
  <c r="AK368" i="6"/>
  <c r="U369" i="6"/>
  <c r="AF369" i="6"/>
  <c r="Z369" i="6"/>
  <c r="AQ369" i="6"/>
  <c r="Q373" i="6"/>
  <c r="AO374" i="6"/>
  <c r="P377" i="6"/>
  <c r="AN378" i="6"/>
  <c r="R378" i="6"/>
  <c r="AN380" i="6"/>
  <c r="R380" i="6"/>
  <c r="AO383" i="6"/>
  <c r="S383" i="6"/>
  <c r="AP396" i="6"/>
  <c r="T396" i="6"/>
  <c r="AE396" i="6"/>
  <c r="AC405" i="6"/>
  <c r="AN405" i="6"/>
  <c r="R410" i="6"/>
  <c r="AN410" i="6"/>
  <c r="AP412" i="6"/>
  <c r="T412" i="6"/>
  <c r="AE412" i="6"/>
  <c r="O416" i="6"/>
  <c r="Z416" i="6"/>
  <c r="X418" i="6"/>
  <c r="AI418" i="6"/>
  <c r="R421" i="6"/>
  <c r="AC421" i="6"/>
  <c r="R424" i="6"/>
  <c r="AC424" i="6"/>
  <c r="AF426" i="6"/>
  <c r="U426" i="6"/>
  <c r="AJ427" i="6"/>
  <c r="BQ427" i="6" s="1"/>
  <c r="N427" i="6"/>
  <c r="AU427" i="6" s="1"/>
  <c r="AD430" i="6"/>
  <c r="AO430" i="6"/>
  <c r="S430" i="6"/>
  <c r="AH438" i="6"/>
  <c r="AS438" i="6"/>
  <c r="W438" i="6"/>
  <c r="V449" i="6"/>
  <c r="AR449" i="6"/>
  <c r="AG449" i="6"/>
  <c r="P347" i="6"/>
  <c r="O349" i="6"/>
  <c r="N351" i="6"/>
  <c r="AU351" i="6" s="1"/>
  <c r="AN360" i="6"/>
  <c r="AG361" i="6"/>
  <c r="AR361" i="6"/>
  <c r="AN368" i="6"/>
  <c r="AG369" i="6"/>
  <c r="AR369" i="6"/>
  <c r="AQ374" i="6"/>
  <c r="AK377" i="6"/>
  <c r="AD382" i="6"/>
  <c r="S382" i="6"/>
  <c r="AC397" i="6"/>
  <c r="AN397" i="6"/>
  <c r="AK399" i="6"/>
  <c r="O399" i="6"/>
  <c r="AC401" i="6"/>
  <c r="AN401" i="6"/>
  <c r="AO405" i="6"/>
  <c r="AD405" i="6"/>
  <c r="S405" i="6"/>
  <c r="R408" i="6"/>
  <c r="AN408" i="6"/>
  <c r="AD424" i="6"/>
  <c r="AO424" i="6"/>
  <c r="X431" i="6"/>
  <c r="AI431" i="6"/>
  <c r="AT431" i="6"/>
  <c r="Y440" i="6"/>
  <c r="BF440" i="6" s="1"/>
  <c r="N440" i="6"/>
  <c r="AU440" i="6" s="1"/>
  <c r="AJ440" i="6"/>
  <c r="BQ440" i="6" s="1"/>
  <c r="AE442" i="6"/>
  <c r="AP442" i="6"/>
  <c r="T442" i="6"/>
  <c r="Y445" i="6"/>
  <c r="BF445" i="6" s="1"/>
  <c r="AJ445" i="6"/>
  <c r="BQ445" i="6" s="1"/>
  <c r="N445" i="6"/>
  <c r="AU445" i="6" s="1"/>
  <c r="Y450" i="6"/>
  <c r="BF450" i="6" s="1"/>
  <c r="N450" i="6"/>
  <c r="AU450" i="6" s="1"/>
  <c r="AJ450" i="6"/>
  <c r="BQ450" i="6" s="1"/>
  <c r="P454" i="6"/>
  <c r="AL454" i="6"/>
  <c r="AA454" i="6"/>
  <c r="P505" i="6"/>
  <c r="AA505" i="6"/>
  <c r="AL505" i="6"/>
  <c r="AM512" i="6"/>
  <c r="AB512" i="6"/>
  <c r="Q512" i="6"/>
  <c r="AO360" i="6"/>
  <c r="O362" i="6"/>
  <c r="Z362" i="6"/>
  <c r="O370" i="6"/>
  <c r="Z370" i="6"/>
  <c r="AL377" i="6"/>
  <c r="AK379" i="6"/>
  <c r="AK381" i="6"/>
  <c r="U383" i="6"/>
  <c r="AQ383" i="6"/>
  <c r="AC389" i="6"/>
  <c r="AN389" i="6"/>
  <c r="AK391" i="6"/>
  <c r="O391" i="6"/>
  <c r="AC393" i="6"/>
  <c r="AN393" i="6"/>
  <c r="AO397" i="6"/>
  <c r="AD397" i="6"/>
  <c r="S397" i="6"/>
  <c r="W404" i="6"/>
  <c r="AS404" i="6"/>
  <c r="R407" i="6"/>
  <c r="AC407" i="6"/>
  <c r="AN407" i="6"/>
  <c r="AP410" i="6"/>
  <c r="T410" i="6"/>
  <c r="AE410" i="6"/>
  <c r="U411" i="6"/>
  <c r="AF411" i="6"/>
  <c r="U413" i="6"/>
  <c r="AF413" i="6"/>
  <c r="X419" i="6"/>
  <c r="AI419" i="6"/>
  <c r="AT419" i="6"/>
  <c r="O420" i="6"/>
  <c r="AK420" i="6"/>
  <c r="U425" i="6"/>
  <c r="AF425" i="6"/>
  <c r="AQ425" i="6"/>
  <c r="AK426" i="6"/>
  <c r="U430" i="6"/>
  <c r="AF430" i="6"/>
  <c r="AS447" i="6"/>
  <c r="AH447" i="6"/>
  <c r="W447" i="6"/>
  <c r="AE456" i="6"/>
  <c r="T456" i="6"/>
  <c r="AP456" i="6"/>
  <c r="S458" i="6"/>
  <c r="AD458" i="6"/>
  <c r="AO458" i="6"/>
  <c r="AE461" i="6"/>
  <c r="T461" i="6"/>
  <c r="AP461" i="6"/>
  <c r="T470" i="6"/>
  <c r="AP470" i="6"/>
  <c r="AE470" i="6"/>
  <c r="U345" i="6"/>
  <c r="T348" i="6"/>
  <c r="S350" i="6"/>
  <c r="AT352" i="6"/>
  <c r="P354" i="6"/>
  <c r="AS354" i="6"/>
  <c r="AT355" i="6"/>
  <c r="AO356" i="6"/>
  <c r="AG363" i="6"/>
  <c r="AR363" i="6"/>
  <c r="AT363" i="6"/>
  <c r="R367" i="6"/>
  <c r="AR368" i="6"/>
  <c r="AG371" i="6"/>
  <c r="AR371" i="6"/>
  <c r="AB371" i="6"/>
  <c r="AT371" i="6"/>
  <c r="Q375" i="6"/>
  <c r="AK375" i="6"/>
  <c r="AD383" i="6"/>
  <c r="Z395" i="6"/>
  <c r="AK395" i="6"/>
  <c r="O395" i="6"/>
  <c r="AD398" i="6"/>
  <c r="AO398" i="6"/>
  <c r="S398" i="6"/>
  <c r="AH404" i="6"/>
  <c r="X412" i="6"/>
  <c r="AI412" i="6"/>
  <c r="AD416" i="6"/>
  <c r="AO416" i="6"/>
  <c r="X417" i="6"/>
  <c r="AI417" i="6"/>
  <c r="AT417" i="6"/>
  <c r="R427" i="6"/>
  <c r="AC427" i="6"/>
  <c r="Y427" i="6"/>
  <c r="BF427" i="6" s="1"/>
  <c r="AK430" i="6"/>
  <c r="AO432" i="6"/>
  <c r="AD432" i="6"/>
  <c r="AQ436" i="6"/>
  <c r="AF436" i="6"/>
  <c r="U436" i="6"/>
  <c r="AQ444" i="6"/>
  <c r="AF444" i="6"/>
  <c r="U444" i="6"/>
  <c r="Y451" i="6"/>
  <c r="BF451" i="6" s="1"/>
  <c r="AJ451" i="6"/>
  <c r="BQ451" i="6" s="1"/>
  <c r="N451" i="6"/>
  <c r="AU451" i="6" s="1"/>
  <c r="AE453" i="6"/>
  <c r="AP453" i="6"/>
  <c r="T453" i="6"/>
  <c r="AE460" i="6"/>
  <c r="T460" i="6"/>
  <c r="AP460" i="6"/>
  <c r="AD475" i="6"/>
  <c r="AO475" i="6"/>
  <c r="S475" i="6"/>
  <c r="Z562" i="6"/>
  <c r="AK562" i="6"/>
  <c r="O562" i="6"/>
  <c r="AK346" i="6"/>
  <c r="AJ348" i="6"/>
  <c r="BQ348" i="6" s="1"/>
  <c r="AA358" i="6"/>
  <c r="AL358" i="6"/>
  <c r="AA364" i="6"/>
  <c r="AL364" i="6"/>
  <c r="U365" i="6"/>
  <c r="AF365" i="6"/>
  <c r="AQ365" i="6"/>
  <c r="AC368" i="6"/>
  <c r="AA372" i="6"/>
  <c r="AL372" i="6"/>
  <c r="U373" i="6"/>
  <c r="AF373" i="6"/>
  <c r="AQ373" i="6"/>
  <c r="O376" i="6"/>
  <c r="Z376" i="6"/>
  <c r="AK376" i="6"/>
  <c r="Z377" i="6"/>
  <c r="AF383" i="6"/>
  <c r="Z385" i="6"/>
  <c r="AO391" i="6"/>
  <c r="S391" i="6"/>
  <c r="AA392" i="6"/>
  <c r="AL392" i="6"/>
  <c r="AG393" i="6"/>
  <c r="V393" i="6"/>
  <c r="Z399" i="6"/>
  <c r="AD402" i="6"/>
  <c r="S402" i="6"/>
  <c r="AO402" i="6"/>
  <c r="X405" i="6"/>
  <c r="AT405" i="6"/>
  <c r="AI405" i="6"/>
  <c r="X410" i="6"/>
  <c r="AI410" i="6"/>
  <c r="O414" i="6"/>
  <c r="Z414" i="6"/>
  <c r="AK414" i="6"/>
  <c r="AF416" i="6"/>
  <c r="AJ417" i="6"/>
  <c r="BQ417" i="6" s="1"/>
  <c r="Y417" i="6"/>
  <c r="BF417" i="6" s="1"/>
  <c r="N417" i="6"/>
  <c r="AU417" i="6" s="1"/>
  <c r="R418" i="6"/>
  <c r="AC418" i="6"/>
  <c r="AN418" i="6"/>
  <c r="AD420" i="6"/>
  <c r="AO420" i="6"/>
  <c r="S420" i="6"/>
  <c r="Z420" i="6"/>
  <c r="X421" i="6"/>
  <c r="AI421" i="6"/>
  <c r="X424" i="6"/>
  <c r="AI424" i="6"/>
  <c r="AB433" i="6"/>
  <c r="Q433" i="6"/>
  <c r="AE434" i="6"/>
  <c r="T434" i="6"/>
  <c r="AP434" i="6"/>
  <c r="AL435" i="6"/>
  <c r="AA435" i="6"/>
  <c r="AM438" i="6"/>
  <c r="Q438" i="6"/>
  <c r="AB438" i="6"/>
  <c r="P441" i="6"/>
  <c r="AA441" i="6"/>
  <c r="AL441" i="6"/>
  <c r="AL449" i="6"/>
  <c r="AA449" i="6"/>
  <c r="P449" i="6"/>
  <c r="W458" i="6"/>
  <c r="AH458" i="6"/>
  <c r="AS458" i="6"/>
  <c r="AK463" i="6"/>
  <c r="Z463" i="6"/>
  <c r="O463" i="6"/>
  <c r="AK348" i="6"/>
  <c r="AJ350" i="6"/>
  <c r="BQ350" i="6" s="1"/>
  <c r="AC356" i="6"/>
  <c r="U359" i="6"/>
  <c r="AF359" i="6"/>
  <c r="Z359" i="6"/>
  <c r="AQ359" i="6"/>
  <c r="AK361" i="6"/>
  <c r="AG365" i="6"/>
  <c r="AR365" i="6"/>
  <c r="AB365" i="6"/>
  <c r="AG373" i="6"/>
  <c r="AR373" i="6"/>
  <c r="AB373" i="6"/>
  <c r="AA376" i="6"/>
  <c r="AL376" i="6"/>
  <c r="AI378" i="6"/>
  <c r="Z379" i="6"/>
  <c r="Z381" i="6"/>
  <c r="W386" i="6"/>
  <c r="AH386" i="6"/>
  <c r="AS386" i="6"/>
  <c r="AP388" i="6"/>
  <c r="T388" i="6"/>
  <c r="Z391" i="6"/>
  <c r="AD394" i="6"/>
  <c r="S394" i="6"/>
  <c r="AO394" i="6"/>
  <c r="X397" i="6"/>
  <c r="AT397" i="6"/>
  <c r="AI397" i="6"/>
  <c r="U399" i="6"/>
  <c r="AQ399" i="6"/>
  <c r="X401" i="6"/>
  <c r="AI401" i="6"/>
  <c r="AO403" i="6"/>
  <c r="S403" i="6"/>
  <c r="AA404" i="6"/>
  <c r="AL404" i="6"/>
  <c r="X408" i="6"/>
  <c r="AI408" i="6"/>
  <c r="Z417" i="6"/>
  <c r="AK417" i="6"/>
  <c r="AQ430" i="6"/>
  <c r="R431" i="6"/>
  <c r="AC431" i="6"/>
  <c r="AE440" i="6"/>
  <c r="AP440" i="6"/>
  <c r="T440" i="6"/>
  <c r="AE445" i="6"/>
  <c r="T445" i="6"/>
  <c r="AP445" i="6"/>
  <c r="AE450" i="6"/>
  <c r="AP450" i="6"/>
  <c r="T450" i="6"/>
  <c r="V459" i="6"/>
  <c r="AG459" i="6"/>
  <c r="W398" i="6"/>
  <c r="AH398" i="6"/>
  <c r="AS398" i="6"/>
  <c r="AG399" i="6"/>
  <c r="AR399" i="6"/>
  <c r="X409" i="6"/>
  <c r="AI409" i="6"/>
  <c r="AK409" i="6"/>
  <c r="O411" i="6"/>
  <c r="Z411" i="6"/>
  <c r="U412" i="6"/>
  <c r="O413" i="6"/>
  <c r="Z413" i="6"/>
  <c r="AQ413" i="6"/>
  <c r="R415" i="6"/>
  <c r="AC415" i="6"/>
  <c r="AN415" i="6"/>
  <c r="AF420" i="6"/>
  <c r="AJ421" i="6"/>
  <c r="BQ421" i="6" s="1"/>
  <c r="N421" i="6"/>
  <c r="AU421" i="6" s="1"/>
  <c r="AN421" i="6"/>
  <c r="AN425" i="6"/>
  <c r="X429" i="6"/>
  <c r="AI429" i="6"/>
  <c r="AT429" i="6"/>
  <c r="AK429" i="6"/>
  <c r="S438" i="6"/>
  <c r="AD438" i="6"/>
  <c r="AK442" i="6"/>
  <c r="O442" i="6"/>
  <c r="Z442" i="6"/>
  <c r="Y461" i="6"/>
  <c r="BF461" i="6" s="1"/>
  <c r="AJ461" i="6"/>
  <c r="BQ461" i="6" s="1"/>
  <c r="N461" i="6"/>
  <c r="AU461" i="6" s="1"/>
  <c r="S464" i="6"/>
  <c r="AO464" i="6"/>
  <c r="AD464" i="6"/>
  <c r="AJ470" i="6"/>
  <c r="BQ470" i="6" s="1"/>
  <c r="Y470" i="6"/>
  <c r="BF470" i="6" s="1"/>
  <c r="N470" i="6"/>
  <c r="AU470" i="6" s="1"/>
  <c r="AD501" i="6"/>
  <c r="AO501" i="6"/>
  <c r="S501" i="6"/>
  <c r="AF382" i="6"/>
  <c r="AT382" i="6"/>
  <c r="U386" i="6"/>
  <c r="AK386" i="6"/>
  <c r="AC390" i="6"/>
  <c r="U394" i="6"/>
  <c r="AC398" i="6"/>
  <c r="U402" i="6"/>
  <c r="X406" i="6"/>
  <c r="AI406" i="6"/>
  <c r="AR409" i="6"/>
  <c r="AR413" i="6"/>
  <c r="AD421" i="6"/>
  <c r="AO421" i="6"/>
  <c r="R422" i="6"/>
  <c r="AC422" i="6"/>
  <c r="U422" i="6"/>
  <c r="R423" i="6"/>
  <c r="AC423" i="6"/>
  <c r="AN423" i="6"/>
  <c r="T424" i="6"/>
  <c r="AD431" i="6"/>
  <c r="AO431" i="6"/>
  <c r="T432" i="6"/>
  <c r="AJ435" i="6"/>
  <c r="BQ435" i="6" s="1"/>
  <c r="AQ440" i="6"/>
  <c r="AF440" i="6"/>
  <c r="U440" i="6"/>
  <c r="AD442" i="6"/>
  <c r="AQ450" i="6"/>
  <c r="U450" i="6"/>
  <c r="AA455" i="6"/>
  <c r="P455" i="6"/>
  <c r="AH457" i="6"/>
  <c r="AS457" i="6"/>
  <c r="AP473" i="6"/>
  <c r="T473" i="6"/>
  <c r="AH477" i="6"/>
  <c r="W477" i="6"/>
  <c r="AS477" i="6"/>
  <c r="P487" i="6"/>
  <c r="AL487" i="6"/>
  <c r="AA487" i="6"/>
  <c r="AD507" i="6"/>
  <c r="AO507" i="6"/>
  <c r="S507" i="6"/>
  <c r="AP521" i="6"/>
  <c r="AE521" i="6"/>
  <c r="T521" i="6"/>
  <c r="AC577" i="6"/>
  <c r="R577" i="6"/>
  <c r="AN577" i="6"/>
  <c r="AD407" i="6"/>
  <c r="AO407" i="6"/>
  <c r="V407" i="6"/>
  <c r="S410" i="6"/>
  <c r="AD411" i="6"/>
  <c r="AO411" i="6"/>
  <c r="V411" i="6"/>
  <c r="S414" i="6"/>
  <c r="AD415" i="6"/>
  <c r="AO415" i="6"/>
  <c r="V415" i="6"/>
  <c r="T416" i="6"/>
  <c r="AD425" i="6"/>
  <c r="AO425" i="6"/>
  <c r="T426" i="6"/>
  <c r="AK433" i="6"/>
  <c r="Z433" i="6"/>
  <c r="O433" i="6"/>
  <c r="AQ434" i="6"/>
  <c r="U434" i="6"/>
  <c r="Q437" i="6"/>
  <c r="AM437" i="6"/>
  <c r="T437" i="6"/>
  <c r="AE441" i="6"/>
  <c r="T441" i="6"/>
  <c r="AQ447" i="6"/>
  <c r="U447" i="6"/>
  <c r="Y467" i="6"/>
  <c r="BF467" i="6" s="1"/>
  <c r="AJ467" i="6"/>
  <c r="BQ467" i="6" s="1"/>
  <c r="N467" i="6"/>
  <c r="AU467" i="6" s="1"/>
  <c r="W471" i="6"/>
  <c r="AH471" i="6"/>
  <c r="AS471" i="6"/>
  <c r="U475" i="6"/>
  <c r="AQ475" i="6"/>
  <c r="AF475" i="6"/>
  <c r="P478" i="6"/>
  <c r="AA478" i="6"/>
  <c r="AL478" i="6"/>
  <c r="V482" i="6"/>
  <c r="AR482" i="6"/>
  <c r="AG482" i="6"/>
  <c r="AF509" i="6"/>
  <c r="AQ509" i="6"/>
  <c r="U509" i="6"/>
  <c r="AM516" i="6"/>
  <c r="AB516" i="6"/>
  <c r="Q516" i="6"/>
  <c r="AD532" i="6"/>
  <c r="AO532" i="6"/>
  <c r="S532" i="6"/>
  <c r="AI548" i="6"/>
  <c r="X548" i="6"/>
  <c r="AT548" i="6"/>
  <c r="Y389" i="6"/>
  <c r="BF389" i="6" s="1"/>
  <c r="AB391" i="6"/>
  <c r="AF393" i="6"/>
  <c r="Z394" i="6"/>
  <c r="AQ394" i="6"/>
  <c r="AT396" i="6"/>
  <c r="Y397" i="6"/>
  <c r="BF397" i="6" s="1"/>
  <c r="AB399" i="6"/>
  <c r="AF401" i="6"/>
  <c r="Z402" i="6"/>
  <c r="AQ402" i="6"/>
  <c r="AT404" i="6"/>
  <c r="Y405" i="6"/>
  <c r="BF405" i="6" s="1"/>
  <c r="AK406" i="6"/>
  <c r="R416" i="6"/>
  <c r="AC416" i="6"/>
  <c r="AN416" i="6"/>
  <c r="X420" i="6"/>
  <c r="AI420" i="6"/>
  <c r="AE420" i="6"/>
  <c r="R426" i="6"/>
  <c r="AC426" i="6"/>
  <c r="AN426" i="6"/>
  <c r="AK428" i="6"/>
  <c r="X430" i="6"/>
  <c r="AI430" i="6"/>
  <c r="AL433" i="6"/>
  <c r="Y436" i="6"/>
  <c r="BF436" i="6" s="1"/>
  <c r="AJ436" i="6"/>
  <c r="BQ436" i="6" s="1"/>
  <c r="AR438" i="6"/>
  <c r="V438" i="6"/>
  <c r="O440" i="6"/>
  <c r="Y444" i="6"/>
  <c r="BF444" i="6" s="1"/>
  <c r="N444" i="6"/>
  <c r="AU444" i="6" s="1"/>
  <c r="AJ444" i="6"/>
  <c r="BQ444" i="6" s="1"/>
  <c r="AK446" i="6"/>
  <c r="O446" i="6"/>
  <c r="Z446" i="6"/>
  <c r="AF447" i="6"/>
  <c r="AS448" i="6"/>
  <c r="AK449" i="6"/>
  <c r="Z449" i="6"/>
  <c r="O449" i="6"/>
  <c r="O450" i="6"/>
  <c r="AF450" i="6"/>
  <c r="AR453" i="6"/>
  <c r="V453" i="6"/>
  <c r="AG453" i="6"/>
  <c r="S454" i="6"/>
  <c r="AD454" i="6"/>
  <c r="AO454" i="6"/>
  <c r="Q456" i="6"/>
  <c r="AM456" i="6"/>
  <c r="AB456" i="6"/>
  <c r="AK457" i="6"/>
  <c r="Z457" i="6"/>
  <c r="O457" i="6"/>
  <c r="W457" i="6"/>
  <c r="AM459" i="6"/>
  <c r="Q463" i="6"/>
  <c r="AB463" i="6"/>
  <c r="AM463" i="6"/>
  <c r="AK467" i="6"/>
  <c r="Z467" i="6"/>
  <c r="AF479" i="6"/>
  <c r="AQ479" i="6"/>
  <c r="U479" i="6"/>
  <c r="AN406" i="6"/>
  <c r="AR407" i="6"/>
  <c r="AR411" i="6"/>
  <c r="AD417" i="6"/>
  <c r="AO417" i="6"/>
  <c r="X422" i="6"/>
  <c r="AI422" i="6"/>
  <c r="X423" i="6"/>
  <c r="AI423" i="6"/>
  <c r="AD427" i="6"/>
  <c r="AO427" i="6"/>
  <c r="AE435" i="6"/>
  <c r="T435" i="6"/>
  <c r="AP437" i="6"/>
  <c r="AK443" i="6"/>
  <c r="O443" i="6"/>
  <c r="Z443" i="6"/>
  <c r="S445" i="6"/>
  <c r="AD445" i="6"/>
  <c r="AO445" i="6"/>
  <c r="AB446" i="6"/>
  <c r="AM446" i="6"/>
  <c r="AB449" i="6"/>
  <c r="AM449" i="6"/>
  <c r="AQ454" i="6"/>
  <c r="AF454" i="6"/>
  <c r="AG455" i="6"/>
  <c r="AR455" i="6"/>
  <c r="V455" i="6"/>
  <c r="AJ464" i="6"/>
  <c r="BQ464" i="6" s="1"/>
  <c r="AK488" i="6"/>
  <c r="Z488" i="6"/>
  <c r="O488" i="6"/>
  <c r="R495" i="6"/>
  <c r="AN495" i="6"/>
  <c r="AC495" i="6"/>
  <c r="AC525" i="6"/>
  <c r="R525" i="6"/>
  <c r="AN525" i="6"/>
  <c r="Z565" i="6"/>
  <c r="AK565" i="6"/>
  <c r="O565" i="6"/>
  <c r="N389" i="6"/>
  <c r="AU389" i="6" s="1"/>
  <c r="X390" i="6"/>
  <c r="AN390" i="6"/>
  <c r="N397" i="6"/>
  <c r="AU397" i="6" s="1"/>
  <c r="X398" i="6"/>
  <c r="AN398" i="6"/>
  <c r="N405" i="6"/>
  <c r="AU405" i="6" s="1"/>
  <c r="R409" i="6"/>
  <c r="AC409" i="6"/>
  <c r="R413" i="6"/>
  <c r="AC413" i="6"/>
  <c r="X415" i="6"/>
  <c r="AI415" i="6"/>
  <c r="AD418" i="6"/>
  <c r="AO418" i="6"/>
  <c r="R419" i="6"/>
  <c r="AC419" i="6"/>
  <c r="O423" i="6"/>
  <c r="X425" i="6"/>
  <c r="AI425" i="6"/>
  <c r="AD428" i="6"/>
  <c r="AO428" i="6"/>
  <c r="R429" i="6"/>
  <c r="AC429" i="6"/>
  <c r="AN429" i="6"/>
  <c r="Y434" i="6"/>
  <c r="BF434" i="6" s="1"/>
  <c r="N434" i="6"/>
  <c r="AU434" i="6" s="1"/>
  <c r="P434" i="6"/>
  <c r="AJ434" i="6"/>
  <c r="BQ434" i="6" s="1"/>
  <c r="AB437" i="6"/>
  <c r="AG439" i="6"/>
  <c r="AR439" i="6"/>
  <c r="V439" i="6"/>
  <c r="Q440" i="6"/>
  <c r="AB440" i="6"/>
  <c r="N441" i="6"/>
  <c r="AU441" i="6" s="1"/>
  <c r="AJ441" i="6"/>
  <c r="BQ441" i="6" s="1"/>
  <c r="AQ442" i="6"/>
  <c r="AF442" i="6"/>
  <c r="U443" i="6"/>
  <c r="AP446" i="6"/>
  <c r="Y447" i="6"/>
  <c r="BF447" i="6" s="1"/>
  <c r="AJ447" i="6"/>
  <c r="BQ447" i="6" s="1"/>
  <c r="N447" i="6"/>
  <c r="AU447" i="6" s="1"/>
  <c r="AD451" i="6"/>
  <c r="AO459" i="6"/>
  <c r="S459" i="6"/>
  <c r="AD459" i="6"/>
  <c r="AQ460" i="6"/>
  <c r="AF460" i="6"/>
  <c r="U460" i="6"/>
  <c r="P464" i="6"/>
  <c r="AL464" i="6"/>
  <c r="AA464" i="6"/>
  <c r="O466" i="6"/>
  <c r="AK466" i="6"/>
  <c r="Z466" i="6"/>
  <c r="AA476" i="6"/>
  <c r="P476" i="6"/>
  <c r="AL476" i="6"/>
  <c r="AC533" i="6"/>
  <c r="AN533" i="6"/>
  <c r="R533" i="6"/>
  <c r="AN562" i="6"/>
  <c r="AC562" i="6"/>
  <c r="R562" i="6"/>
  <c r="AM378" i="6"/>
  <c r="AS379" i="6"/>
  <c r="AM380" i="6"/>
  <c r="AS381" i="6"/>
  <c r="AC384" i="6"/>
  <c r="AM385" i="6"/>
  <c r="AK388" i="6"/>
  <c r="AC392" i="6"/>
  <c r="AM393" i="6"/>
  <c r="AK396" i="6"/>
  <c r="AC400" i="6"/>
  <c r="AM401" i="6"/>
  <c r="AK404" i="6"/>
  <c r="Z406" i="6"/>
  <c r="S408" i="6"/>
  <c r="AD409" i="6"/>
  <c r="AO409" i="6"/>
  <c r="V409" i="6"/>
  <c r="S412" i="6"/>
  <c r="AD413" i="6"/>
  <c r="AO413" i="6"/>
  <c r="V413" i="6"/>
  <c r="AD419" i="6"/>
  <c r="AO419" i="6"/>
  <c r="T420" i="6"/>
  <c r="S421" i="6"/>
  <c r="AK422" i="6"/>
  <c r="AE426" i="6"/>
  <c r="AD429" i="6"/>
  <c r="AO429" i="6"/>
  <c r="T430" i="6"/>
  <c r="S431" i="6"/>
  <c r="AQ433" i="6"/>
  <c r="U433" i="6"/>
  <c r="AO436" i="6"/>
  <c r="AS437" i="6"/>
  <c r="W437" i="6"/>
  <c r="S444" i="6"/>
  <c r="AO444" i="6"/>
  <c r="AK447" i="6"/>
  <c r="Z447" i="6"/>
  <c r="O447" i="6"/>
  <c r="AH448" i="6"/>
  <c r="S452" i="6"/>
  <c r="AD452" i="6"/>
  <c r="AK453" i="6"/>
  <c r="O453" i="6"/>
  <c r="AB459" i="6"/>
  <c r="AA466" i="6"/>
  <c r="P466" i="6"/>
  <c r="AL466" i="6"/>
  <c r="V478" i="6"/>
  <c r="AR478" i="6"/>
  <c r="AG478" i="6"/>
  <c r="AT384" i="6"/>
  <c r="Y385" i="6"/>
  <c r="BF385" i="6" s="1"/>
  <c r="AB387" i="6"/>
  <c r="AR387" i="6"/>
  <c r="AF389" i="6"/>
  <c r="Z390" i="6"/>
  <c r="AT392" i="6"/>
  <c r="Y393" i="6"/>
  <c r="BF393" i="6" s="1"/>
  <c r="AB395" i="6"/>
  <c r="AR395" i="6"/>
  <c r="AF397" i="6"/>
  <c r="Z398" i="6"/>
  <c r="AT400" i="6"/>
  <c r="Y401" i="6"/>
  <c r="BF401" i="6" s="1"/>
  <c r="AB403" i="6"/>
  <c r="AR403" i="6"/>
  <c r="AF405" i="6"/>
  <c r="AK408" i="6"/>
  <c r="AN409" i="6"/>
  <c r="AK412" i="6"/>
  <c r="AN413" i="6"/>
  <c r="X416" i="6"/>
  <c r="AI416" i="6"/>
  <c r="AE416" i="6"/>
  <c r="R420" i="6"/>
  <c r="AC420" i="6"/>
  <c r="AN420" i="6"/>
  <c r="AK424" i="6"/>
  <c r="X426" i="6"/>
  <c r="AI426" i="6"/>
  <c r="Z428" i="6"/>
  <c r="Y429" i="6"/>
  <c r="BF429" i="6" s="1"/>
  <c r="R430" i="6"/>
  <c r="AC430" i="6"/>
  <c r="AN430" i="6"/>
  <c r="AK432" i="6"/>
  <c r="O432" i="6"/>
  <c r="V433" i="6"/>
  <c r="AR433" i="6"/>
  <c r="P438" i="6"/>
  <c r="AL438" i="6"/>
  <c r="Z440" i="6"/>
  <c r="S443" i="6"/>
  <c r="AO443" i="6"/>
  <c r="AK448" i="6"/>
  <c r="O448" i="6"/>
  <c r="AQ449" i="6"/>
  <c r="U449" i="6"/>
  <c r="AF449" i="6"/>
  <c r="AL455" i="6"/>
  <c r="AQ457" i="6"/>
  <c r="U457" i="6"/>
  <c r="AF457" i="6"/>
  <c r="R476" i="6"/>
  <c r="AN476" i="6"/>
  <c r="AC476" i="6"/>
  <c r="V484" i="6"/>
  <c r="AR484" i="6"/>
  <c r="AN486" i="6"/>
  <c r="AC486" i="6"/>
  <c r="AB502" i="6"/>
  <c r="Q502" i="6"/>
  <c r="AM502" i="6"/>
  <c r="AD505" i="6"/>
  <c r="S505" i="6"/>
  <c r="AO505" i="6"/>
  <c r="AG443" i="6"/>
  <c r="AR443" i="6"/>
  <c r="AL452" i="6"/>
  <c r="V454" i="6"/>
  <c r="AE458" i="6"/>
  <c r="AP458" i="6"/>
  <c r="Q461" i="6"/>
  <c r="AB461" i="6"/>
  <c r="AM461" i="6"/>
  <c r="AM462" i="6"/>
  <c r="S466" i="6"/>
  <c r="AO466" i="6"/>
  <c r="AD466" i="6"/>
  <c r="R467" i="6"/>
  <c r="AN467" i="6"/>
  <c r="AB468" i="6"/>
  <c r="AM468" i="6"/>
  <c r="Q468" i="6"/>
  <c r="V468" i="6"/>
  <c r="AR468" i="6"/>
  <c r="S469" i="6"/>
  <c r="O474" i="6"/>
  <c r="Z474" i="6"/>
  <c r="AK474" i="6"/>
  <c r="AJ478" i="6"/>
  <c r="BQ478" i="6" s="1"/>
  <c r="N478" i="6"/>
  <c r="AU478" i="6" s="1"/>
  <c r="Y478" i="6"/>
  <c r="BF478" i="6" s="1"/>
  <c r="AB480" i="6"/>
  <c r="AM480" i="6"/>
  <c r="Q480" i="6"/>
  <c r="T480" i="6"/>
  <c r="Y487" i="6"/>
  <c r="BF487" i="6" s="1"/>
  <c r="AJ487" i="6"/>
  <c r="BQ487" i="6" s="1"/>
  <c r="N487" i="6"/>
  <c r="AU487" i="6" s="1"/>
  <c r="AD489" i="6"/>
  <c r="S489" i="6"/>
  <c r="R493" i="6"/>
  <c r="AN493" i="6"/>
  <c r="AC493" i="6"/>
  <c r="AJ496" i="6"/>
  <c r="BQ496" i="6" s="1"/>
  <c r="Y496" i="6"/>
  <c r="BF496" i="6" s="1"/>
  <c r="N496" i="6"/>
  <c r="AU496" i="6" s="1"/>
  <c r="AK500" i="6"/>
  <c r="O500" i="6"/>
  <c r="Z500" i="6"/>
  <c r="AS501" i="6"/>
  <c r="AH501" i="6"/>
  <c r="W501" i="6"/>
  <c r="T583" i="6"/>
  <c r="AE583" i="6"/>
  <c r="AP583" i="6"/>
  <c r="AS432" i="6"/>
  <c r="AJ439" i="6"/>
  <c r="BQ439" i="6" s="1"/>
  <c r="AH441" i="6"/>
  <c r="AG442" i="6"/>
  <c r="AP443" i="6"/>
  <c r="AD447" i="6"/>
  <c r="Y449" i="6"/>
  <c r="BF449" i="6" s="1"/>
  <c r="AJ449" i="6"/>
  <c r="BQ449" i="6" s="1"/>
  <c r="W451" i="6"/>
  <c r="AH451" i="6"/>
  <c r="AK455" i="6"/>
  <c r="O455" i="6"/>
  <c r="AE457" i="6"/>
  <c r="T457" i="6"/>
  <c r="AQ459" i="6"/>
  <c r="U459" i="6"/>
  <c r="AO460" i="6"/>
  <c r="AO463" i="6"/>
  <c r="S463" i="6"/>
  <c r="W475" i="6"/>
  <c r="AH475" i="6"/>
  <c r="AS475" i="6"/>
  <c r="T476" i="6"/>
  <c r="AE476" i="6"/>
  <c r="AE486" i="6"/>
  <c r="AP486" i="6"/>
  <c r="T486" i="6"/>
  <c r="AJ494" i="6"/>
  <c r="BQ494" i="6" s="1"/>
  <c r="Y494" i="6"/>
  <c r="BF494" i="6" s="1"/>
  <c r="N494" i="6"/>
  <c r="AU494" i="6" s="1"/>
  <c r="AM494" i="6"/>
  <c r="AD497" i="6"/>
  <c r="S497" i="6"/>
  <c r="AJ504" i="6"/>
  <c r="BQ504" i="6" s="1"/>
  <c r="N504" i="6"/>
  <c r="AU504" i="6" s="1"/>
  <c r="Y504" i="6"/>
  <c r="BF504" i="6" s="1"/>
  <c r="AQ505" i="6"/>
  <c r="AF505" i="6"/>
  <c r="X508" i="6"/>
  <c r="AT508" i="6"/>
  <c r="AI508" i="6"/>
  <c r="AP509" i="6"/>
  <c r="AE509" i="6"/>
  <c r="T509" i="6"/>
  <c r="V510" i="6"/>
  <c r="AG510" i="6"/>
  <c r="AR510" i="6"/>
  <c r="Q525" i="6"/>
  <c r="AB525" i="6"/>
  <c r="AM525" i="6"/>
  <c r="V531" i="6"/>
  <c r="AG531" i="6"/>
  <c r="AR531" i="6"/>
  <c r="AP462" i="6"/>
  <c r="AD465" i="6"/>
  <c r="S465" i="6"/>
  <c r="V466" i="6"/>
  <c r="AR466" i="6"/>
  <c r="AG466" i="6"/>
  <c r="T468" i="6"/>
  <c r="AE468" i="6"/>
  <c r="AK470" i="6"/>
  <c r="T472" i="6"/>
  <c r="AE472" i="6"/>
  <c r="AP472" i="6"/>
  <c r="U481" i="6"/>
  <c r="AQ481" i="6"/>
  <c r="AJ482" i="6"/>
  <c r="BQ482" i="6" s="1"/>
  <c r="N482" i="6"/>
  <c r="AU482" i="6" s="1"/>
  <c r="Y482" i="6"/>
  <c r="BF482" i="6" s="1"/>
  <c r="AN484" i="6"/>
  <c r="V486" i="6"/>
  <c r="AR486" i="6"/>
  <c r="AG486" i="6"/>
  <c r="AQ497" i="6"/>
  <c r="U497" i="6"/>
  <c r="AC500" i="6"/>
  <c r="AN500" i="6"/>
  <c r="AS511" i="6"/>
  <c r="AH511" i="6"/>
  <c r="AQ462" i="6"/>
  <c r="U462" i="6"/>
  <c r="AQ464" i="6"/>
  <c r="AF464" i="6"/>
  <c r="AP465" i="6"/>
  <c r="AE465" i="6"/>
  <c r="AO465" i="6"/>
  <c r="AP469" i="6"/>
  <c r="AE469" i="6"/>
  <c r="O473" i="6"/>
  <c r="Z473" i="6"/>
  <c r="AK473" i="6"/>
  <c r="AO474" i="6"/>
  <c r="AD474" i="6"/>
  <c r="AD477" i="6"/>
  <c r="S477" i="6"/>
  <c r="AH489" i="6"/>
  <c r="W489" i="6"/>
  <c r="W495" i="6"/>
  <c r="AS495" i="6"/>
  <c r="AH517" i="6"/>
  <c r="W517" i="6"/>
  <c r="AS517" i="6"/>
  <c r="V537" i="6"/>
  <c r="AG537" i="6"/>
  <c r="AR537" i="6"/>
  <c r="P445" i="6"/>
  <c r="AA445" i="6"/>
  <c r="AB447" i="6"/>
  <c r="AM447" i="6"/>
  <c r="S455" i="6"/>
  <c r="AO455" i="6"/>
  <c r="Y456" i="6"/>
  <c r="BF456" i="6" s="1"/>
  <c r="N456" i="6"/>
  <c r="AU456" i="6" s="1"/>
  <c r="V461" i="6"/>
  <c r="AR461" i="6"/>
  <c r="W463" i="6"/>
  <c r="AS463" i="6"/>
  <c r="X466" i="6"/>
  <c r="AI466" i="6"/>
  <c r="AT466" i="6"/>
  <c r="AF467" i="6"/>
  <c r="Q470" i="6"/>
  <c r="AM470" i="6"/>
  <c r="V472" i="6"/>
  <c r="AG472" i="6"/>
  <c r="AR472" i="6"/>
  <c r="AL473" i="6"/>
  <c r="AA473" i="6"/>
  <c r="R479" i="6"/>
  <c r="AN479" i="6"/>
  <c r="AC479" i="6"/>
  <c r="V480" i="6"/>
  <c r="AR480" i="6"/>
  <c r="AG480" i="6"/>
  <c r="W481" i="6"/>
  <c r="AH481" i="6"/>
  <c r="AS481" i="6"/>
  <c r="AA482" i="6"/>
  <c r="AL482" i="6"/>
  <c r="P482" i="6"/>
  <c r="P501" i="6"/>
  <c r="AA501" i="6"/>
  <c r="AL501" i="6"/>
  <c r="AC504" i="6"/>
  <c r="AN504" i="6"/>
  <c r="P508" i="6"/>
  <c r="AA508" i="6"/>
  <c r="AL508" i="6"/>
  <c r="P528" i="6"/>
  <c r="AL528" i="6"/>
  <c r="AA528" i="6"/>
  <c r="AO551" i="6"/>
  <c r="AD551" i="6"/>
  <c r="S551" i="6"/>
  <c r="T584" i="6"/>
  <c r="AP584" i="6"/>
  <c r="AE584" i="6"/>
  <c r="AJ432" i="6"/>
  <c r="BQ432" i="6" s="1"/>
  <c r="Z441" i="6"/>
  <c r="V452" i="6"/>
  <c r="AG452" i="6"/>
  <c r="AA452" i="6"/>
  <c r="AH454" i="6"/>
  <c r="AS454" i="6"/>
  <c r="O459" i="6"/>
  <c r="W462" i="6"/>
  <c r="AS462" i="6"/>
  <c r="AF462" i="6"/>
  <c r="AF463" i="6"/>
  <c r="W464" i="6"/>
  <c r="AH464" i="6"/>
  <c r="AI467" i="6"/>
  <c r="X467" i="6"/>
  <c r="AF468" i="6"/>
  <c r="AR469" i="6"/>
  <c r="AG469" i="6"/>
  <c r="V470" i="6"/>
  <c r="AQ474" i="6"/>
  <c r="U474" i="6"/>
  <c r="AD479" i="6"/>
  <c r="AO479" i="6"/>
  <c r="S479" i="6"/>
  <c r="AD485" i="6"/>
  <c r="AO485" i="6"/>
  <c r="S485" i="6"/>
  <c r="AJ490" i="6"/>
  <c r="BQ490" i="6" s="1"/>
  <c r="N490" i="6"/>
  <c r="AU490" i="6" s="1"/>
  <c r="Y490" i="6"/>
  <c r="BF490" i="6" s="1"/>
  <c r="AB494" i="6"/>
  <c r="AH495" i="6"/>
  <c r="X497" i="6"/>
  <c r="AT497" i="6"/>
  <c r="AI497" i="6"/>
  <c r="AP503" i="6"/>
  <c r="AE503" i="6"/>
  <c r="T503" i="6"/>
  <c r="AH435" i="6"/>
  <c r="AG436" i="6"/>
  <c r="AF437" i="6"/>
  <c r="T443" i="6"/>
  <c r="Q444" i="6"/>
  <c r="AB444" i="6"/>
  <c r="U445" i="6"/>
  <c r="AL445" i="6"/>
  <c r="AM451" i="6"/>
  <c r="AM453" i="6"/>
  <c r="AP455" i="6"/>
  <c r="Y457" i="6"/>
  <c r="BF457" i="6" s="1"/>
  <c r="AJ457" i="6"/>
  <c r="BQ457" i="6" s="1"/>
  <c r="AK458" i="6"/>
  <c r="O458" i="6"/>
  <c r="AH460" i="6"/>
  <c r="AB465" i="6"/>
  <c r="Q466" i="6"/>
  <c r="AM466" i="6"/>
  <c r="X468" i="6"/>
  <c r="AT468" i="6"/>
  <c r="AR470" i="6"/>
  <c r="AA471" i="6"/>
  <c r="P471" i="6"/>
  <c r="R473" i="6"/>
  <c r="AN473" i="6"/>
  <c r="AR477" i="6"/>
  <c r="AG477" i="6"/>
  <c r="V477" i="6"/>
  <c r="AP479" i="6"/>
  <c r="T479" i="6"/>
  <c r="AE479" i="6"/>
  <c r="U487" i="6"/>
  <c r="AQ487" i="6"/>
  <c r="AJ488" i="6"/>
  <c r="BQ488" i="6" s="1"/>
  <c r="N488" i="6"/>
  <c r="AU488" i="6" s="1"/>
  <c r="Y488" i="6"/>
  <c r="BF488" i="6" s="1"/>
  <c r="V500" i="6"/>
  <c r="AG500" i="6"/>
  <c r="AR500" i="6"/>
  <c r="AH483" i="6"/>
  <c r="W483" i="6"/>
  <c r="W487" i="6"/>
  <c r="AH487" i="6"/>
  <c r="AA488" i="6"/>
  <c r="AL488" i="6"/>
  <c r="R491" i="6"/>
  <c r="AN491" i="6"/>
  <c r="AC491" i="6"/>
  <c r="P495" i="6"/>
  <c r="AA495" i="6"/>
  <c r="AL495" i="6"/>
  <c r="AP507" i="6"/>
  <c r="AE507" i="6"/>
  <c r="T507" i="6"/>
  <c r="U513" i="6"/>
  <c r="AF513" i="6"/>
  <c r="AD538" i="6"/>
  <c r="S538" i="6"/>
  <c r="AO538" i="6"/>
  <c r="U437" i="6"/>
  <c r="T438" i="6"/>
  <c r="AE444" i="6"/>
  <c r="AP444" i="6"/>
  <c r="AE451" i="6"/>
  <c r="T451" i="6"/>
  <c r="Z451" i="6"/>
  <c r="AP451" i="6"/>
  <c r="Y452" i="6"/>
  <c r="BF452" i="6" s="1"/>
  <c r="AJ452" i="6"/>
  <c r="BQ452" i="6" s="1"/>
  <c r="AH452" i="6"/>
  <c r="AQ453" i="6"/>
  <c r="U453" i="6"/>
  <c r="AF453" i="6"/>
  <c r="S456" i="6"/>
  <c r="AO456" i="6"/>
  <c r="U458" i="6"/>
  <c r="AL460" i="6"/>
  <c r="AK462" i="6"/>
  <c r="O462" i="6"/>
  <c r="AQ467" i="6"/>
  <c r="AP468" i="6"/>
  <c r="AD471" i="6"/>
  <c r="AO471" i="6"/>
  <c r="Z472" i="6"/>
  <c r="O472" i="6"/>
  <c r="AP476" i="6"/>
  <c r="P481" i="6"/>
  <c r="AL481" i="6"/>
  <c r="AA481" i="6"/>
  <c r="R490" i="6"/>
  <c r="AC490" i="6"/>
  <c r="AD491" i="6"/>
  <c r="S491" i="6"/>
  <c r="AO491" i="6"/>
  <c r="AO497" i="6"/>
  <c r="R499" i="6"/>
  <c r="AN499" i="6"/>
  <c r="AC499" i="6"/>
  <c r="AT503" i="6"/>
  <c r="AI503" i="6"/>
  <c r="X503" i="6"/>
  <c r="AO547" i="6"/>
  <c r="AD547" i="6"/>
  <c r="S547" i="6"/>
  <c r="AO457" i="6"/>
  <c r="S457" i="6"/>
  <c r="AT471" i="6"/>
  <c r="AI471" i="6"/>
  <c r="AN472" i="6"/>
  <c r="AP474" i="6"/>
  <c r="Y475" i="6"/>
  <c r="BF475" i="6" s="1"/>
  <c r="AJ475" i="6"/>
  <c r="BQ475" i="6" s="1"/>
  <c r="N475" i="6"/>
  <c r="AU475" i="6" s="1"/>
  <c r="AK482" i="6"/>
  <c r="Z482" i="6"/>
  <c r="AD483" i="6"/>
  <c r="S483" i="6"/>
  <c r="AJ484" i="6"/>
  <c r="BQ484" i="6" s="1"/>
  <c r="N484" i="6"/>
  <c r="AU484" i="6" s="1"/>
  <c r="R485" i="6"/>
  <c r="AN485" i="6"/>
  <c r="AC485" i="6"/>
  <c r="W485" i="6"/>
  <c r="AS485" i="6"/>
  <c r="AJ486" i="6"/>
  <c r="BQ486" i="6" s="1"/>
  <c r="N486" i="6"/>
  <c r="AU486" i="6" s="1"/>
  <c r="AT489" i="6"/>
  <c r="X489" i="6"/>
  <c r="AH491" i="6"/>
  <c r="X492" i="6"/>
  <c r="AT492" i="6"/>
  <c r="AJ498" i="6"/>
  <c r="BQ498" i="6" s="1"/>
  <c r="N498" i="6"/>
  <c r="AU498" i="6" s="1"/>
  <c r="P498" i="6"/>
  <c r="Q500" i="6"/>
  <c r="AL502" i="6"/>
  <c r="P502" i="6"/>
  <c r="P503" i="6"/>
  <c r="AA503" i="6"/>
  <c r="AL503" i="6"/>
  <c r="AI507" i="6"/>
  <c r="O510" i="6"/>
  <c r="AK510" i="6"/>
  <c r="Z510" i="6"/>
  <c r="AC512" i="6"/>
  <c r="R512" i="6"/>
  <c r="AD520" i="6"/>
  <c r="AO520" i="6"/>
  <c r="S520" i="6"/>
  <c r="AF521" i="6"/>
  <c r="U521" i="6"/>
  <c r="AQ521" i="6"/>
  <c r="AO533" i="6"/>
  <c r="S533" i="6"/>
  <c r="AD534" i="6"/>
  <c r="S534" i="6"/>
  <c r="AO534" i="6"/>
  <c r="U546" i="6"/>
  <c r="AF546" i="6"/>
  <c r="X549" i="6"/>
  <c r="AT549" i="6"/>
  <c r="AI549" i="6"/>
  <c r="P629" i="6"/>
  <c r="AA629" i="6"/>
  <c r="AL629" i="6"/>
  <c r="P475" i="6"/>
  <c r="AL475" i="6"/>
  <c r="AA475" i="6"/>
  <c r="AD481" i="6"/>
  <c r="AO481" i="6"/>
  <c r="AL484" i="6"/>
  <c r="AP485" i="6"/>
  <c r="T485" i="6"/>
  <c r="AA490" i="6"/>
  <c r="X494" i="6"/>
  <c r="AT494" i="6"/>
  <c r="AI494" i="6"/>
  <c r="AM498" i="6"/>
  <c r="P499" i="6"/>
  <c r="AA499" i="6"/>
  <c r="AL499" i="6"/>
  <c r="T499" i="6"/>
  <c r="U501" i="6"/>
  <c r="R503" i="6"/>
  <c r="AN503" i="6"/>
  <c r="V503" i="6"/>
  <c r="V508" i="6"/>
  <c r="AG508" i="6"/>
  <c r="AR508" i="6"/>
  <c r="S509" i="6"/>
  <c r="X514" i="6"/>
  <c r="AT514" i="6"/>
  <c r="AI514" i="6"/>
  <c r="AQ520" i="6"/>
  <c r="U520" i="6"/>
  <c r="AF520" i="6"/>
  <c r="AD533" i="6"/>
  <c r="AJ549" i="6"/>
  <c r="BQ549" i="6" s="1"/>
  <c r="N549" i="6"/>
  <c r="AU549" i="6" s="1"/>
  <c r="Y549" i="6"/>
  <c r="BF549" i="6" s="1"/>
  <c r="AJ557" i="6"/>
  <c r="BQ557" i="6" s="1"/>
  <c r="N557" i="6"/>
  <c r="AU557" i="6" s="1"/>
  <c r="Y557" i="6"/>
  <c r="BF557" i="6" s="1"/>
  <c r="AN568" i="6"/>
  <c r="AC568" i="6"/>
  <c r="R568" i="6"/>
  <c r="AP447" i="6"/>
  <c r="AO448" i="6"/>
  <c r="N469" i="6"/>
  <c r="AU469" i="6" s="1"/>
  <c r="AJ469" i="6"/>
  <c r="BQ469" i="6" s="1"/>
  <c r="AQ470" i="6"/>
  <c r="AF470" i="6"/>
  <c r="AK471" i="6"/>
  <c r="AK476" i="6"/>
  <c r="Z476" i="6"/>
  <c r="X478" i="6"/>
  <c r="AT478" i="6"/>
  <c r="AI478" i="6"/>
  <c r="X480" i="6"/>
  <c r="AT480" i="6"/>
  <c r="R482" i="6"/>
  <c r="AN482" i="6"/>
  <c r="AB486" i="6"/>
  <c r="AM486" i="6"/>
  <c r="Q486" i="6"/>
  <c r="AK492" i="6"/>
  <c r="Z492" i="6"/>
  <c r="V504" i="6"/>
  <c r="AG504" i="6"/>
  <c r="AR504" i="6"/>
  <c r="AH505" i="6"/>
  <c r="O506" i="6"/>
  <c r="Z506" i="6"/>
  <c r="AK506" i="6"/>
  <c r="R511" i="6"/>
  <c r="AN511" i="6"/>
  <c r="AO517" i="6"/>
  <c r="AD517" i="6"/>
  <c r="S517" i="6"/>
  <c r="Q527" i="6"/>
  <c r="AB527" i="6"/>
  <c r="AM527" i="6"/>
  <c r="R550" i="6"/>
  <c r="AN550" i="6"/>
  <c r="AC550" i="6"/>
  <c r="AN566" i="6"/>
  <c r="R566" i="6"/>
  <c r="AC566" i="6"/>
  <c r="AN573" i="6"/>
  <c r="R573" i="6"/>
  <c r="AC573" i="6"/>
  <c r="AJ480" i="6"/>
  <c r="BQ480" i="6" s="1"/>
  <c r="N480" i="6"/>
  <c r="AU480" i="6" s="1"/>
  <c r="AT483" i="6"/>
  <c r="X483" i="6"/>
  <c r="AO486" i="6"/>
  <c r="AD486" i="6"/>
  <c r="X490" i="6"/>
  <c r="AT490" i="6"/>
  <c r="AI490" i="6"/>
  <c r="Q492" i="6"/>
  <c r="AM492" i="6"/>
  <c r="AK494" i="6"/>
  <c r="X504" i="6"/>
  <c r="AT504" i="6"/>
  <c r="R509" i="6"/>
  <c r="AN509" i="6"/>
  <c r="AC509" i="6"/>
  <c r="AD513" i="6"/>
  <c r="S513" i="6"/>
  <c r="O514" i="6"/>
  <c r="AK514" i="6"/>
  <c r="Z514" i="6"/>
  <c r="U517" i="6"/>
  <c r="AQ517" i="6"/>
  <c r="AF517" i="6"/>
  <c r="AO531" i="6"/>
  <c r="S531" i="6"/>
  <c r="AI556" i="6"/>
  <c r="AT556" i="6"/>
  <c r="X556" i="6"/>
  <c r="AL571" i="6"/>
  <c r="AA571" i="6"/>
  <c r="P571" i="6"/>
  <c r="O625" i="6"/>
  <c r="AK625" i="6"/>
  <c r="Z625" i="6"/>
  <c r="AN506" i="6"/>
  <c r="R506" i="6"/>
  <c r="R507" i="6"/>
  <c r="AN507" i="6"/>
  <c r="U511" i="6"/>
  <c r="AF511" i="6"/>
  <c r="AE531" i="6"/>
  <c r="AP531" i="6"/>
  <c r="T531" i="6"/>
  <c r="AL578" i="6"/>
  <c r="AA578" i="6"/>
  <c r="P578" i="6"/>
  <c r="X593" i="6"/>
  <c r="AI593" i="6"/>
  <c r="AT593" i="6"/>
  <c r="AN567" i="6"/>
  <c r="R567" i="6"/>
  <c r="AC567" i="6"/>
  <c r="AL572" i="6"/>
  <c r="AA572" i="6"/>
  <c r="P572" i="6"/>
  <c r="O623" i="6"/>
  <c r="AK623" i="6"/>
  <c r="Z623" i="6"/>
  <c r="AT477" i="6"/>
  <c r="X477" i="6"/>
  <c r="AN478" i="6"/>
  <c r="Y481" i="6"/>
  <c r="BF481" i="6" s="1"/>
  <c r="AJ481" i="6"/>
  <c r="BQ481" i="6" s="1"/>
  <c r="N481" i="6"/>
  <c r="AU481" i="6" s="1"/>
  <c r="AE482" i="6"/>
  <c r="AD487" i="6"/>
  <c r="AO487" i="6"/>
  <c r="AL490" i="6"/>
  <c r="AP491" i="6"/>
  <c r="T491" i="6"/>
  <c r="AB492" i="6"/>
  <c r="AD493" i="6"/>
  <c r="S493" i="6"/>
  <c r="V496" i="6"/>
  <c r="AG496" i="6"/>
  <c r="AR496" i="6"/>
  <c r="AE499" i="6"/>
  <c r="AC506" i="6"/>
  <c r="X510" i="6"/>
  <c r="AT510" i="6"/>
  <c r="AI510" i="6"/>
  <c r="AS513" i="6"/>
  <c r="AH513" i="6"/>
  <c r="W513" i="6"/>
  <c r="AI530" i="6"/>
  <c r="AT530" i="6"/>
  <c r="X530" i="6"/>
  <c r="AP536" i="6"/>
  <c r="T536" i="6"/>
  <c r="AE536" i="6"/>
  <c r="T537" i="6"/>
  <c r="AE537" i="6"/>
  <c r="AP537" i="6"/>
  <c r="AP538" i="6"/>
  <c r="AE538" i="6"/>
  <c r="T538" i="6"/>
  <c r="AF591" i="6"/>
  <c r="AQ591" i="6"/>
  <c r="U591" i="6"/>
  <c r="X595" i="6"/>
  <c r="AI595" i="6"/>
  <c r="AT595" i="6"/>
  <c r="AO461" i="6"/>
  <c r="S461" i="6"/>
  <c r="AD462" i="6"/>
  <c r="AQ465" i="6"/>
  <c r="AF465" i="6"/>
  <c r="S467" i="6"/>
  <c r="Y469" i="6"/>
  <c r="BF469" i="6" s="1"/>
  <c r="AG471" i="6"/>
  <c r="AR471" i="6"/>
  <c r="V471" i="6"/>
  <c r="AJ472" i="6"/>
  <c r="BQ472" i="6" s="1"/>
  <c r="Y472" i="6"/>
  <c r="BF472" i="6" s="1"/>
  <c r="AR476" i="6"/>
  <c r="AO480" i="6"/>
  <c r="AD480" i="6"/>
  <c r="S481" i="6"/>
  <c r="X484" i="6"/>
  <c r="AT484" i="6"/>
  <c r="AI484" i="6"/>
  <c r="U485" i="6"/>
  <c r="AQ485" i="6"/>
  <c r="X486" i="6"/>
  <c r="AT486" i="6"/>
  <c r="R488" i="6"/>
  <c r="AN488" i="6"/>
  <c r="AQ491" i="6"/>
  <c r="AF491" i="6"/>
  <c r="AP493" i="6"/>
  <c r="T493" i="6"/>
  <c r="AT495" i="6"/>
  <c r="X500" i="6"/>
  <c r="AT500" i="6"/>
  <c r="AM504" i="6"/>
  <c r="Q504" i="6"/>
  <c r="R505" i="6"/>
  <c r="AN505" i="6"/>
  <c r="AC505" i="6"/>
  <c r="W505" i="6"/>
  <c r="AR507" i="6"/>
  <c r="AG507" i="6"/>
  <c r="AC507" i="6"/>
  <c r="AS509" i="6"/>
  <c r="AH509" i="6"/>
  <c r="AQ536" i="6"/>
  <c r="AF536" i="6"/>
  <c r="U536" i="6"/>
  <c r="U538" i="6"/>
  <c r="AF538" i="6"/>
  <c r="AQ538" i="6"/>
  <c r="AI544" i="6"/>
  <c r="AT544" i="6"/>
  <c r="X544" i="6"/>
  <c r="AB577" i="6"/>
  <c r="AM577" i="6"/>
  <c r="Q577" i="6"/>
  <c r="O519" i="6"/>
  <c r="Z519" i="6"/>
  <c r="Z521" i="6"/>
  <c r="O521" i="6"/>
  <c r="AJ526" i="6"/>
  <c r="BQ526" i="6" s="1"/>
  <c r="N526" i="6"/>
  <c r="AU526" i="6" s="1"/>
  <c r="Y526" i="6"/>
  <c r="BF526" i="6" s="1"/>
  <c r="AI528" i="6"/>
  <c r="X528" i="6"/>
  <c r="AT528" i="6"/>
  <c r="AJ551" i="6"/>
  <c r="BQ551" i="6" s="1"/>
  <c r="N551" i="6"/>
  <c r="AU551" i="6" s="1"/>
  <c r="AD552" i="6"/>
  <c r="S552" i="6"/>
  <c r="V586" i="6"/>
  <c r="AR586" i="6"/>
  <c r="AG586" i="6"/>
  <c r="AH594" i="6"/>
  <c r="W594" i="6"/>
  <c r="AS594" i="6"/>
  <c r="N610" i="6"/>
  <c r="AU610" i="6" s="1"/>
  <c r="Y610" i="6"/>
  <c r="BF610" i="6" s="1"/>
  <c r="AJ610" i="6"/>
  <c r="BQ610" i="6" s="1"/>
  <c r="S621" i="6"/>
  <c r="AO621" i="6"/>
  <c r="AD621" i="6"/>
  <c r="U466" i="6"/>
  <c r="P491" i="6"/>
  <c r="AL491" i="6"/>
  <c r="V492" i="6"/>
  <c r="AR492" i="6"/>
  <c r="AF493" i="6"/>
  <c r="V494" i="6"/>
  <c r="AG494" i="6"/>
  <c r="AR494" i="6"/>
  <c r="AO495" i="6"/>
  <c r="X498" i="6"/>
  <c r="AT498" i="6"/>
  <c r="N500" i="6"/>
  <c r="AU500" i="6" s="1"/>
  <c r="P509" i="6"/>
  <c r="AA509" i="6"/>
  <c r="AL509" i="6"/>
  <c r="P511" i="6"/>
  <c r="AA511" i="6"/>
  <c r="AL511" i="6"/>
  <c r="P512" i="6"/>
  <c r="P513" i="6"/>
  <c r="AA513" i="6"/>
  <c r="AL513" i="6"/>
  <c r="P516" i="6"/>
  <c r="P517" i="6"/>
  <c r="AA517" i="6"/>
  <c r="AL517" i="6"/>
  <c r="W518" i="6"/>
  <c r="AS518" i="6"/>
  <c r="AH518" i="6"/>
  <c r="Q537" i="6"/>
  <c r="AB537" i="6"/>
  <c r="Q539" i="6"/>
  <c r="AM539" i="6"/>
  <c r="AB539" i="6"/>
  <c r="P540" i="6"/>
  <c r="AL540" i="6"/>
  <c r="AA540" i="6"/>
  <c r="P542" i="6"/>
  <c r="AA542" i="6"/>
  <c r="AD548" i="6"/>
  <c r="AO548" i="6"/>
  <c r="S548" i="6"/>
  <c r="Z568" i="6"/>
  <c r="AK568" i="6"/>
  <c r="O568" i="6"/>
  <c r="AN570" i="6"/>
  <c r="AC570" i="6"/>
  <c r="X599" i="6"/>
  <c r="AI599" i="6"/>
  <c r="AT599" i="6"/>
  <c r="AH604" i="6"/>
  <c r="AS604" i="6"/>
  <c r="W604" i="6"/>
  <c r="AK630" i="6"/>
  <c r="O630" i="6"/>
  <c r="Z630" i="6"/>
  <c r="AT470" i="6"/>
  <c r="AO473" i="6"/>
  <c r="X476" i="6"/>
  <c r="AT476" i="6"/>
  <c r="X482" i="6"/>
  <c r="AT482" i="6"/>
  <c r="X488" i="6"/>
  <c r="AT488" i="6"/>
  <c r="P493" i="6"/>
  <c r="AL493" i="6"/>
  <c r="X496" i="6"/>
  <c r="AT496" i="6"/>
  <c r="AE501" i="6"/>
  <c r="P507" i="6"/>
  <c r="AA507" i="6"/>
  <c r="AL507" i="6"/>
  <c r="V511" i="6"/>
  <c r="V513" i="6"/>
  <c r="V517" i="6"/>
  <c r="AI518" i="6"/>
  <c r="X518" i="6"/>
  <c r="AT518" i="6"/>
  <c r="Q519" i="6"/>
  <c r="AB519" i="6"/>
  <c r="Z522" i="6"/>
  <c r="O522" i="6"/>
  <c r="AK522" i="6"/>
  <c r="AK527" i="6"/>
  <c r="O527" i="6"/>
  <c r="Z527" i="6"/>
  <c r="X529" i="6"/>
  <c r="AT529" i="6"/>
  <c r="R530" i="6"/>
  <c r="AN530" i="6"/>
  <c r="AK535" i="6"/>
  <c r="O535" i="6"/>
  <c r="AO541" i="6"/>
  <c r="AD541" i="6"/>
  <c r="AC543" i="6"/>
  <c r="R543" i="6"/>
  <c r="AN543" i="6"/>
  <c r="Q545" i="6"/>
  <c r="AB545" i="6"/>
  <c r="AM545" i="6"/>
  <c r="V553" i="6"/>
  <c r="AG553" i="6"/>
  <c r="R580" i="6"/>
  <c r="AC580" i="6"/>
  <c r="AN580" i="6"/>
  <c r="W639" i="6"/>
  <c r="AS639" i="6"/>
  <c r="AH639" i="6"/>
  <c r="R513" i="6"/>
  <c r="AN513" i="6"/>
  <c r="V514" i="6"/>
  <c r="AG514" i="6"/>
  <c r="AR514" i="6"/>
  <c r="AB514" i="6"/>
  <c r="R517" i="6"/>
  <c r="AN517" i="6"/>
  <c r="AC521" i="6"/>
  <c r="AN521" i="6"/>
  <c r="R521" i="6"/>
  <c r="AK525" i="6"/>
  <c r="O525" i="6"/>
  <c r="Q531" i="6"/>
  <c r="AM531" i="6"/>
  <c r="R536" i="6"/>
  <c r="AN536" i="6"/>
  <c r="AC536" i="6"/>
  <c r="R540" i="6"/>
  <c r="AN540" i="6"/>
  <c r="AC540" i="6"/>
  <c r="Q551" i="6"/>
  <c r="AB551" i="6"/>
  <c r="AM551" i="6"/>
  <c r="AL573" i="6"/>
  <c r="AA573" i="6"/>
  <c r="P573" i="6"/>
  <c r="AB589" i="6"/>
  <c r="Q589" i="6"/>
  <c r="AM589" i="6"/>
  <c r="AE467" i="6"/>
  <c r="AH473" i="6"/>
  <c r="R475" i="6"/>
  <c r="AN475" i="6"/>
  <c r="AO478" i="6"/>
  <c r="AL479" i="6"/>
  <c r="AK480" i="6"/>
  <c r="R481" i="6"/>
  <c r="AN481" i="6"/>
  <c r="AO484" i="6"/>
  <c r="AL485" i="6"/>
  <c r="AK486" i="6"/>
  <c r="R487" i="6"/>
  <c r="AN487" i="6"/>
  <c r="AO490" i="6"/>
  <c r="S495" i="6"/>
  <c r="P497" i="6"/>
  <c r="AA497" i="6"/>
  <c r="AL497" i="6"/>
  <c r="T497" i="6"/>
  <c r="R501" i="6"/>
  <c r="AN501" i="6"/>
  <c r="V506" i="6"/>
  <c r="AG506" i="6"/>
  <c r="AR506" i="6"/>
  <c r="P515" i="6"/>
  <c r="AA515" i="6"/>
  <c r="AL515" i="6"/>
  <c r="AM518" i="6"/>
  <c r="Q518" i="6"/>
  <c r="AB518" i="6"/>
  <c r="AR519" i="6"/>
  <c r="V519" i="6"/>
  <c r="AG521" i="6"/>
  <c r="V521" i="6"/>
  <c r="Q529" i="6"/>
  <c r="AB529" i="6"/>
  <c r="AM529" i="6"/>
  <c r="W530" i="6"/>
  <c r="AS530" i="6"/>
  <c r="AH530" i="6"/>
  <c r="AB531" i="6"/>
  <c r="AP532" i="6"/>
  <c r="AE532" i="6"/>
  <c r="R534" i="6"/>
  <c r="AN534" i="6"/>
  <c r="AC534" i="6"/>
  <c r="AP535" i="6"/>
  <c r="T535" i="6"/>
  <c r="AE535" i="6"/>
  <c r="AP546" i="6"/>
  <c r="T546" i="6"/>
  <c r="V547" i="6"/>
  <c r="AG547" i="6"/>
  <c r="AR547" i="6"/>
  <c r="AP554" i="6"/>
  <c r="AE554" i="6"/>
  <c r="T554" i="6"/>
  <c r="W558" i="6"/>
  <c r="AH558" i="6"/>
  <c r="AS558" i="6"/>
  <c r="N582" i="6"/>
  <c r="AU582" i="6" s="1"/>
  <c r="AJ582" i="6"/>
  <c r="BQ582" i="6" s="1"/>
  <c r="AB597" i="6"/>
  <c r="Q597" i="6"/>
  <c r="AM597" i="6"/>
  <c r="N598" i="6"/>
  <c r="AU598" i="6" s="1"/>
  <c r="Y598" i="6"/>
  <c r="BF598" i="6" s="1"/>
  <c r="AH608" i="6"/>
  <c r="AS608" i="6"/>
  <c r="W608" i="6"/>
  <c r="AE471" i="6"/>
  <c r="X474" i="6"/>
  <c r="AT474" i="6"/>
  <c r="AA479" i="6"/>
  <c r="AA485" i="6"/>
  <c r="AA491" i="6"/>
  <c r="R497" i="6"/>
  <c r="AN497" i="6"/>
  <c r="V502" i="6"/>
  <c r="AG502" i="6"/>
  <c r="AR502" i="6"/>
  <c r="AO503" i="6"/>
  <c r="X506" i="6"/>
  <c r="AT506" i="6"/>
  <c r="N508" i="6"/>
  <c r="AU508" i="6" s="1"/>
  <c r="V512" i="6"/>
  <c r="AG512" i="6"/>
  <c r="AR512" i="6"/>
  <c r="R515" i="6"/>
  <c r="AN515" i="6"/>
  <c r="V516" i="6"/>
  <c r="AG516" i="6"/>
  <c r="AR516" i="6"/>
  <c r="X519" i="6"/>
  <c r="AI519" i="6"/>
  <c r="AT519" i="6"/>
  <c r="AK521" i="6"/>
  <c r="AQ525" i="6"/>
  <c r="U525" i="6"/>
  <c r="AF525" i="6"/>
  <c r="V527" i="6"/>
  <c r="AR527" i="6"/>
  <c r="V535" i="6"/>
  <c r="AG535" i="6"/>
  <c r="AI542" i="6"/>
  <c r="X542" i="6"/>
  <c r="AT542" i="6"/>
  <c r="AE546" i="6"/>
  <c r="AD550" i="6"/>
  <c r="S550" i="6"/>
  <c r="R570" i="6"/>
  <c r="Y582" i="6"/>
  <c r="BF582" i="6" s="1"/>
  <c r="T594" i="6"/>
  <c r="AP594" i="6"/>
  <c r="AE594" i="6"/>
  <c r="AB595" i="6"/>
  <c r="Q595" i="6"/>
  <c r="AM595" i="6"/>
  <c r="AO515" i="6"/>
  <c r="AP518" i="6"/>
  <c r="T518" i="6"/>
  <c r="AE518" i="6"/>
  <c r="AC523" i="6"/>
  <c r="AN523" i="6"/>
  <c r="AH524" i="6"/>
  <c r="V525" i="6"/>
  <c r="AR525" i="6"/>
  <c r="AG525" i="6"/>
  <c r="X531" i="6"/>
  <c r="AT531" i="6"/>
  <c r="AI531" i="6"/>
  <c r="W532" i="6"/>
  <c r="AH532" i="6"/>
  <c r="AQ534" i="6"/>
  <c r="U534" i="6"/>
  <c r="AF534" i="6"/>
  <c r="AJ539" i="6"/>
  <c r="BQ539" i="6" s="1"/>
  <c r="N539" i="6"/>
  <c r="AU539" i="6" s="1"/>
  <c r="O541" i="6"/>
  <c r="AK541" i="6"/>
  <c r="Z541" i="6"/>
  <c r="R544" i="6"/>
  <c r="AN544" i="6"/>
  <c r="AC544" i="6"/>
  <c r="W546" i="6"/>
  <c r="AH546" i="6"/>
  <c r="AS546" i="6"/>
  <c r="W554" i="6"/>
  <c r="AH554" i="6"/>
  <c r="AS554" i="6"/>
  <c r="AO555" i="6"/>
  <c r="S555" i="6"/>
  <c r="AD555" i="6"/>
  <c r="AJ559" i="6"/>
  <c r="BQ559" i="6" s="1"/>
  <c r="N559" i="6"/>
  <c r="AU559" i="6" s="1"/>
  <c r="Y559" i="6"/>
  <c r="BF559" i="6" s="1"/>
  <c r="AN561" i="6"/>
  <c r="R561" i="6"/>
  <c r="AC561" i="6"/>
  <c r="AL588" i="6"/>
  <c r="AA588" i="6"/>
  <c r="N593" i="6"/>
  <c r="AU593" i="6" s="1"/>
  <c r="AJ593" i="6"/>
  <c r="BQ593" i="6" s="1"/>
  <c r="Y593" i="6"/>
  <c r="BF593" i="6" s="1"/>
  <c r="T597" i="6"/>
  <c r="AE597" i="6"/>
  <c r="AP597" i="6"/>
  <c r="AE635" i="6"/>
  <c r="T635" i="6"/>
  <c r="AP635" i="6"/>
  <c r="Y636" i="6"/>
  <c r="BF636" i="6" s="1"/>
  <c r="N636" i="6"/>
  <c r="AU636" i="6" s="1"/>
  <c r="AJ636" i="6"/>
  <c r="BQ636" i="6" s="1"/>
  <c r="R477" i="6"/>
  <c r="AN477" i="6"/>
  <c r="R483" i="6"/>
  <c r="AN483" i="6"/>
  <c r="R489" i="6"/>
  <c r="AN489" i="6"/>
  <c r="V498" i="6"/>
  <c r="AG498" i="6"/>
  <c r="AR498" i="6"/>
  <c r="X502" i="6"/>
  <c r="AT502" i="6"/>
  <c r="X512" i="6"/>
  <c r="AT512" i="6"/>
  <c r="AQ515" i="6"/>
  <c r="X516" i="6"/>
  <c r="AT516" i="6"/>
  <c r="N520" i="6"/>
  <c r="AU520" i="6" s="1"/>
  <c r="Y520" i="6"/>
  <c r="BF520" i="6" s="1"/>
  <c r="AJ520" i="6"/>
  <c r="BQ520" i="6" s="1"/>
  <c r="AI522" i="6"/>
  <c r="AT522" i="6"/>
  <c r="X522" i="6"/>
  <c r="AO523" i="6"/>
  <c r="S523" i="6"/>
  <c r="AD523" i="6"/>
  <c r="O524" i="6"/>
  <c r="AK524" i="6"/>
  <c r="Z524" i="6"/>
  <c r="X527" i="6"/>
  <c r="AT527" i="6"/>
  <c r="AR529" i="6"/>
  <c r="AK537" i="6"/>
  <c r="O537" i="6"/>
  <c r="AJ538" i="6"/>
  <c r="BQ538" i="6" s="1"/>
  <c r="N538" i="6"/>
  <c r="AU538" i="6" s="1"/>
  <c r="O543" i="6"/>
  <c r="Z543" i="6"/>
  <c r="AK543" i="6"/>
  <c r="AD544" i="6"/>
  <c r="S544" i="6"/>
  <c r="AJ545" i="6"/>
  <c r="BQ545" i="6" s="1"/>
  <c r="Y545" i="6"/>
  <c r="BF545" i="6" s="1"/>
  <c r="AQ550" i="6"/>
  <c r="U550" i="6"/>
  <c r="AF550" i="6"/>
  <c r="AO552" i="6"/>
  <c r="Q557" i="6"/>
  <c r="AB557" i="6"/>
  <c r="Z559" i="6"/>
  <c r="AK559" i="6"/>
  <c r="O559" i="6"/>
  <c r="AB560" i="6"/>
  <c r="AM560" i="6"/>
  <c r="Q560" i="6"/>
  <c r="AL570" i="6"/>
  <c r="AA570" i="6"/>
  <c r="P570" i="6"/>
  <c r="N584" i="6"/>
  <c r="AU584" i="6" s="1"/>
  <c r="Y584" i="6"/>
  <c r="BF584" i="6" s="1"/>
  <c r="AJ584" i="6"/>
  <c r="BQ584" i="6" s="1"/>
  <c r="T607" i="6"/>
  <c r="AE607" i="6"/>
  <c r="AP607" i="6"/>
  <c r="X627" i="6"/>
  <c r="AI627" i="6"/>
  <c r="AT627" i="6"/>
  <c r="AN519" i="6"/>
  <c r="R522" i="6"/>
  <c r="AN522" i="6"/>
  <c r="AN527" i="6"/>
  <c r="R528" i="6"/>
  <c r="AN528" i="6"/>
  <c r="AC528" i="6"/>
  <c r="X533" i="6"/>
  <c r="AT533" i="6"/>
  <c r="V539" i="6"/>
  <c r="AR539" i="6"/>
  <c r="R542" i="6"/>
  <c r="AN542" i="6"/>
  <c r="AP544" i="6"/>
  <c r="T544" i="6"/>
  <c r="X547" i="6"/>
  <c r="AT547" i="6"/>
  <c r="Q549" i="6"/>
  <c r="AM549" i="6"/>
  <c r="AI550" i="6"/>
  <c r="X550" i="6"/>
  <c r="AP552" i="6"/>
  <c r="AE552" i="6"/>
  <c r="Q559" i="6"/>
  <c r="AM559" i="6"/>
  <c r="Z564" i="6"/>
  <c r="AK564" i="6"/>
  <c r="R576" i="6"/>
  <c r="AC576" i="6"/>
  <c r="N579" i="6"/>
  <c r="AU579" i="6" s="1"/>
  <c r="AJ579" i="6"/>
  <c r="BQ579" i="6" s="1"/>
  <c r="Y579" i="6"/>
  <c r="BF579" i="6" s="1"/>
  <c r="T589" i="6"/>
  <c r="AE589" i="6"/>
  <c r="X591" i="6"/>
  <c r="AI591" i="6"/>
  <c r="AT591" i="6"/>
  <c r="V596" i="6"/>
  <c r="AR596" i="6"/>
  <c r="AG596" i="6"/>
  <c r="N604" i="6"/>
  <c r="AU604" i="6" s="1"/>
  <c r="Y604" i="6"/>
  <c r="BF604" i="6" s="1"/>
  <c r="AJ604" i="6"/>
  <c r="BQ604" i="6" s="1"/>
  <c r="P605" i="6"/>
  <c r="AL605" i="6"/>
  <c r="AA605" i="6"/>
  <c r="AQ612" i="6"/>
  <c r="AF612" i="6"/>
  <c r="U612" i="6"/>
  <c r="U614" i="6"/>
  <c r="AQ614" i="6"/>
  <c r="AF614" i="6"/>
  <c r="AA625" i="6"/>
  <c r="AL625" i="6"/>
  <c r="P625" i="6"/>
  <c r="AQ634" i="6"/>
  <c r="U634" i="6"/>
  <c r="AF634" i="6"/>
  <c r="AK640" i="6"/>
  <c r="O640" i="6"/>
  <c r="Z640" i="6"/>
  <c r="AA644" i="6"/>
  <c r="AL644" i="6"/>
  <c r="AO519" i="6"/>
  <c r="AD519" i="6"/>
  <c r="AP519" i="6"/>
  <c r="AT523" i="6"/>
  <c r="X525" i="6"/>
  <c r="AI525" i="6"/>
  <c r="AQ526" i="6"/>
  <c r="AP527" i="6"/>
  <c r="AJ531" i="6"/>
  <c r="BQ531" i="6" s="1"/>
  <c r="Y531" i="6"/>
  <c r="BF531" i="6" s="1"/>
  <c r="N533" i="6"/>
  <c r="AU533" i="6" s="1"/>
  <c r="N534" i="6"/>
  <c r="AU534" i="6" s="1"/>
  <c r="X535" i="6"/>
  <c r="AT535" i="6"/>
  <c r="AI535" i="6"/>
  <c r="W538" i="6"/>
  <c r="AS538" i="6"/>
  <c r="AR541" i="6"/>
  <c r="AO542" i="6"/>
  <c r="X543" i="6"/>
  <c r="AT543" i="6"/>
  <c r="AI543" i="6"/>
  <c r="AF544" i="6"/>
  <c r="AQ544" i="6"/>
  <c r="AC549" i="6"/>
  <c r="R549" i="6"/>
  <c r="AN549" i="6"/>
  <c r="AQ552" i="6"/>
  <c r="U552" i="6"/>
  <c r="Q553" i="6"/>
  <c r="AB553" i="6"/>
  <c r="AM553" i="6"/>
  <c r="AP558" i="6"/>
  <c r="T558" i="6"/>
  <c r="AL569" i="6"/>
  <c r="AA569" i="6"/>
  <c r="P569" i="6"/>
  <c r="AL581" i="6"/>
  <c r="AA581" i="6"/>
  <c r="P581" i="6"/>
  <c r="AH596" i="6"/>
  <c r="AS596" i="6"/>
  <c r="W596" i="6"/>
  <c r="N603" i="6"/>
  <c r="AU603" i="6" s="1"/>
  <c r="AJ603" i="6"/>
  <c r="BQ603" i="6" s="1"/>
  <c r="Y603" i="6"/>
  <c r="BF603" i="6" s="1"/>
  <c r="AG614" i="6"/>
  <c r="V614" i="6"/>
  <c r="AR614" i="6"/>
  <c r="AB644" i="6"/>
  <c r="AM644" i="6"/>
  <c r="Q644" i="6"/>
  <c r="AL520" i="6"/>
  <c r="AO522" i="6"/>
  <c r="AJ523" i="6"/>
  <c r="BQ523" i="6" s="1"/>
  <c r="Y523" i="6"/>
  <c r="BF523" i="6" s="1"/>
  <c r="R524" i="6"/>
  <c r="AC524" i="6"/>
  <c r="AN524" i="6"/>
  <c r="P530" i="6"/>
  <c r="AL530" i="6"/>
  <c r="X539" i="6"/>
  <c r="AT539" i="6"/>
  <c r="W540" i="6"/>
  <c r="AS540" i="6"/>
  <c r="AC553" i="6"/>
  <c r="AN553" i="6"/>
  <c r="R554" i="6"/>
  <c r="AC554" i="6"/>
  <c r="AN554" i="6"/>
  <c r="X557" i="6"/>
  <c r="AI557" i="6"/>
  <c r="AT557" i="6"/>
  <c r="AF558" i="6"/>
  <c r="AQ558" i="6"/>
  <c r="Z563" i="6"/>
  <c r="AK563" i="6"/>
  <c r="X575" i="6"/>
  <c r="AI575" i="6"/>
  <c r="AF577" i="6"/>
  <c r="AQ577" i="6"/>
  <c r="AF582" i="6"/>
  <c r="U582" i="6"/>
  <c r="AQ582" i="6"/>
  <c r="T600" i="6"/>
  <c r="AP600" i="6"/>
  <c r="AE600" i="6"/>
  <c r="V602" i="6"/>
  <c r="AR602" i="6"/>
  <c r="AG602" i="6"/>
  <c r="AQ522" i="6"/>
  <c r="AO524" i="6"/>
  <c r="AJ525" i="6"/>
  <c r="BQ525" i="6" s="1"/>
  <c r="N525" i="6"/>
  <c r="AU525" i="6" s="1"/>
  <c r="AS526" i="6"/>
  <c r="AN529" i="6"/>
  <c r="AJ532" i="6"/>
  <c r="BQ532" i="6" s="1"/>
  <c r="AI533" i="6"/>
  <c r="O539" i="6"/>
  <c r="AI540" i="6"/>
  <c r="AT540" i="6"/>
  <c r="AF540" i="6"/>
  <c r="X541" i="6"/>
  <c r="AT541" i="6"/>
  <c r="W544" i="6"/>
  <c r="AH544" i="6"/>
  <c r="AE544" i="6"/>
  <c r="V545" i="6"/>
  <c r="AG545" i="6"/>
  <c r="AR545" i="6"/>
  <c r="AK547" i="6"/>
  <c r="O547" i="6"/>
  <c r="W552" i="6"/>
  <c r="AS552" i="6"/>
  <c r="R556" i="6"/>
  <c r="AC556" i="6"/>
  <c r="AN556" i="6"/>
  <c r="R574" i="6"/>
  <c r="AC574" i="6"/>
  <c r="AN574" i="6"/>
  <c r="AF576" i="6"/>
  <c r="U576" i="6"/>
  <c r="AQ576" i="6"/>
  <c r="AN576" i="6"/>
  <c r="AC581" i="6"/>
  <c r="AN581" i="6"/>
  <c r="R581" i="6"/>
  <c r="N590" i="6"/>
  <c r="AU590" i="6" s="1"/>
  <c r="Y590" i="6"/>
  <c r="BF590" i="6" s="1"/>
  <c r="AJ590" i="6"/>
  <c r="BQ590" i="6" s="1"/>
  <c r="AF601" i="6"/>
  <c r="AQ601" i="6"/>
  <c r="U601" i="6"/>
  <c r="AH638" i="6"/>
  <c r="AS638" i="6"/>
  <c r="W638" i="6"/>
  <c r="R518" i="6"/>
  <c r="AC518" i="6"/>
  <c r="AP520" i="6"/>
  <c r="T520" i="6"/>
  <c r="Q523" i="6"/>
  <c r="AM523" i="6"/>
  <c r="AI523" i="6"/>
  <c r="AE526" i="6"/>
  <c r="W528" i="6"/>
  <c r="AS528" i="6"/>
  <c r="AO530" i="6"/>
  <c r="AC531" i="6"/>
  <c r="R531" i="6"/>
  <c r="AN531" i="6"/>
  <c r="R532" i="6"/>
  <c r="AN532" i="6"/>
  <c r="AL532" i="6"/>
  <c r="AJ534" i="6"/>
  <c r="BQ534" i="6" s="1"/>
  <c r="P536" i="6"/>
  <c r="AA536" i="6"/>
  <c r="AH538" i="6"/>
  <c r="AH540" i="6"/>
  <c r="AG541" i="6"/>
  <c r="AC542" i="6"/>
  <c r="Q547" i="6"/>
  <c r="AM547" i="6"/>
  <c r="AB549" i="6"/>
  <c r="Z551" i="6"/>
  <c r="AK551" i="6"/>
  <c r="AJ555" i="6"/>
  <c r="BQ555" i="6" s="1"/>
  <c r="N555" i="6"/>
  <c r="AU555" i="6" s="1"/>
  <c r="AP556" i="6"/>
  <c r="T556" i="6"/>
  <c r="AB559" i="6"/>
  <c r="AT575" i="6"/>
  <c r="AH576" i="6"/>
  <c r="W576" i="6"/>
  <c r="AS576" i="6"/>
  <c r="X582" i="6"/>
  <c r="AI582" i="6"/>
  <c r="AF583" i="6"/>
  <c r="U583" i="6"/>
  <c r="AP589" i="6"/>
  <c r="T599" i="6"/>
  <c r="AE599" i="6"/>
  <c r="AP599" i="6"/>
  <c r="AM619" i="6"/>
  <c r="Q619" i="6"/>
  <c r="AB619" i="6"/>
  <c r="U622" i="6"/>
  <c r="AQ622" i="6"/>
  <c r="AF622" i="6"/>
  <c r="Q624" i="6"/>
  <c r="AB624" i="6"/>
  <c r="AM624" i="6"/>
  <c r="P651" i="6"/>
  <c r="AL651" i="6"/>
  <c r="AA651" i="6"/>
  <c r="Z555" i="6"/>
  <c r="O555" i="6"/>
  <c r="Z561" i="6"/>
  <c r="AK561" i="6"/>
  <c r="AC564" i="6"/>
  <c r="Z567" i="6"/>
  <c r="AK567" i="6"/>
  <c r="AN571" i="6"/>
  <c r="R571" i="6"/>
  <c r="Z573" i="6"/>
  <c r="AK573" i="6"/>
  <c r="O573" i="6"/>
  <c r="AL575" i="6"/>
  <c r="P575" i="6"/>
  <c r="AA575" i="6"/>
  <c r="AI576" i="6"/>
  <c r="X576" i="6"/>
  <c r="AL584" i="6"/>
  <c r="AA584" i="6"/>
  <c r="AF599" i="6"/>
  <c r="AQ599" i="6"/>
  <c r="U599" i="6"/>
  <c r="X601" i="6"/>
  <c r="AI601" i="6"/>
  <c r="AT601" i="6"/>
  <c r="T604" i="6"/>
  <c r="AE604" i="6"/>
  <c r="AP604" i="6"/>
  <c r="Y643" i="6"/>
  <c r="BF643" i="6" s="1"/>
  <c r="AJ643" i="6"/>
  <c r="BQ643" i="6" s="1"/>
  <c r="N643" i="6"/>
  <c r="AU643" i="6" s="1"/>
  <c r="R519" i="6"/>
  <c r="W520" i="6"/>
  <c r="AH520" i="6"/>
  <c r="AO521" i="6"/>
  <c r="S521" i="6"/>
  <c r="AI524" i="6"/>
  <c r="X524" i="6"/>
  <c r="Y525" i="6"/>
  <c r="BF525" i="6" s="1"/>
  <c r="AH526" i="6"/>
  <c r="R527" i="6"/>
  <c r="AH528" i="6"/>
  <c r="AA530" i="6"/>
  <c r="AO535" i="6"/>
  <c r="S535" i="6"/>
  <c r="Y535" i="6"/>
  <c r="BF535" i="6" s="1"/>
  <c r="AO536" i="6"/>
  <c r="Q541" i="6"/>
  <c r="AM541" i="6"/>
  <c r="AH542" i="6"/>
  <c r="AO543" i="6"/>
  <c r="S543" i="6"/>
  <c r="U544" i="6"/>
  <c r="P548" i="6"/>
  <c r="AA548" i="6"/>
  <c r="P552" i="6"/>
  <c r="AA552" i="6"/>
  <c r="Q555" i="6"/>
  <c r="AB555" i="6"/>
  <c r="W556" i="6"/>
  <c r="AH556" i="6"/>
  <c r="AE556" i="6"/>
  <c r="AC557" i="6"/>
  <c r="R557" i="6"/>
  <c r="N560" i="6"/>
  <c r="AU560" i="6" s="1"/>
  <c r="Y560" i="6"/>
  <c r="BF560" i="6" s="1"/>
  <c r="AC563" i="6"/>
  <c r="Z566" i="6"/>
  <c r="AK566" i="6"/>
  <c r="Z570" i="6"/>
  <c r="AK570" i="6"/>
  <c r="O570" i="6"/>
  <c r="Z577" i="6"/>
  <c r="O577" i="6"/>
  <c r="AK577" i="6"/>
  <c r="U577" i="6"/>
  <c r="N578" i="6"/>
  <c r="AU578" i="6" s="1"/>
  <c r="Y578" i="6"/>
  <c r="BF578" i="6" s="1"/>
  <c r="AJ578" i="6"/>
  <c r="BQ578" i="6" s="1"/>
  <c r="AL580" i="6"/>
  <c r="P580" i="6"/>
  <c r="T591" i="6"/>
  <c r="AE591" i="6"/>
  <c r="AP591" i="6"/>
  <c r="N601" i="6"/>
  <c r="AU601" i="6" s="1"/>
  <c r="AJ601" i="6"/>
  <c r="BQ601" i="6" s="1"/>
  <c r="Y601" i="6"/>
  <c r="BF601" i="6" s="1"/>
  <c r="V604" i="6"/>
  <c r="AR604" i="6"/>
  <c r="AG604" i="6"/>
  <c r="Z606" i="6"/>
  <c r="AK606" i="6"/>
  <c r="O606" i="6"/>
  <c r="AB607" i="6"/>
  <c r="AM607" i="6"/>
  <c r="Q607" i="6"/>
  <c r="AB613" i="6"/>
  <c r="AM613" i="6"/>
  <c r="Q613" i="6"/>
  <c r="T619" i="6"/>
  <c r="AP619" i="6"/>
  <c r="AE619" i="6"/>
  <c r="Q626" i="6"/>
  <c r="AB626" i="6"/>
  <c r="AM626" i="6"/>
  <c r="N519" i="6"/>
  <c r="AU519" i="6" s="1"/>
  <c r="R526" i="6"/>
  <c r="AN526" i="6"/>
  <c r="N527" i="6"/>
  <c r="AU527" i="6" s="1"/>
  <c r="P544" i="6"/>
  <c r="AA544" i="6"/>
  <c r="R546" i="6"/>
  <c r="AN546" i="6"/>
  <c r="V549" i="6"/>
  <c r="AG549" i="6"/>
  <c r="X551" i="6"/>
  <c r="AT551" i="6"/>
  <c r="X555" i="6"/>
  <c r="AI555" i="6"/>
  <c r="AT555" i="6"/>
  <c r="R558" i="6"/>
  <c r="AC558" i="6"/>
  <c r="AN558" i="6"/>
  <c r="AL561" i="6"/>
  <c r="AA561" i="6"/>
  <c r="P561" i="6"/>
  <c r="AL563" i="6"/>
  <c r="AA563" i="6"/>
  <c r="P563" i="6"/>
  <c r="AL565" i="6"/>
  <c r="AA565" i="6"/>
  <c r="P565" i="6"/>
  <c r="AL567" i="6"/>
  <c r="AA567" i="6"/>
  <c r="P567" i="6"/>
  <c r="W578" i="6"/>
  <c r="AH578" i="6"/>
  <c r="AR579" i="6"/>
  <c r="V579" i="6"/>
  <c r="AG579" i="6"/>
  <c r="AF580" i="6"/>
  <c r="U580" i="6"/>
  <c r="AL585" i="6"/>
  <c r="AA585" i="6"/>
  <c r="N586" i="6"/>
  <c r="AU586" i="6" s="1"/>
  <c r="AJ586" i="6"/>
  <c r="BQ586" i="6" s="1"/>
  <c r="P587" i="6"/>
  <c r="AL587" i="6"/>
  <c r="AA587" i="6"/>
  <c r="T588" i="6"/>
  <c r="AP588" i="6"/>
  <c r="AE588" i="6"/>
  <c r="AH590" i="6"/>
  <c r="AS590" i="6"/>
  <c r="W590" i="6"/>
  <c r="N592" i="6"/>
  <c r="AU592" i="6" s="1"/>
  <c r="Y592" i="6"/>
  <c r="BF592" i="6" s="1"/>
  <c r="AF593" i="6"/>
  <c r="AQ593" i="6"/>
  <c r="U593" i="6"/>
  <c r="T596" i="6"/>
  <c r="AP596" i="6"/>
  <c r="AH598" i="6"/>
  <c r="AS598" i="6"/>
  <c r="W598" i="6"/>
  <c r="AF607" i="6"/>
  <c r="AQ607" i="6"/>
  <c r="U607" i="6"/>
  <c r="T608" i="6"/>
  <c r="AE608" i="6"/>
  <c r="AP608" i="6"/>
  <c r="N609" i="6"/>
  <c r="AU609" i="6" s="1"/>
  <c r="Y609" i="6"/>
  <c r="BF609" i="6" s="1"/>
  <c r="AJ609" i="6"/>
  <c r="BQ609" i="6" s="1"/>
  <c r="AH610" i="6"/>
  <c r="AS610" i="6"/>
  <c r="W610" i="6"/>
  <c r="AA616" i="6"/>
  <c r="AL616" i="6"/>
  <c r="V641" i="6"/>
  <c r="AR641" i="6"/>
  <c r="AG641" i="6"/>
  <c r="S645" i="6"/>
  <c r="AD645" i="6"/>
  <c r="AO645" i="6"/>
  <c r="AN547" i="6"/>
  <c r="AR575" i="6"/>
  <c r="V575" i="6"/>
  <c r="AG575" i="6"/>
  <c r="T576" i="6"/>
  <c r="AP576" i="6"/>
  <c r="AE576" i="6"/>
  <c r="AR580" i="6"/>
  <c r="AG580" i="6"/>
  <c r="AM585" i="6"/>
  <c r="Q585" i="6"/>
  <c r="N595" i="6"/>
  <c r="AU595" i="6" s="1"/>
  <c r="AJ595" i="6"/>
  <c r="BQ595" i="6" s="1"/>
  <c r="Y595" i="6"/>
  <c r="BF595" i="6" s="1"/>
  <c r="AE596" i="6"/>
  <c r="N600" i="6"/>
  <c r="AU600" i="6" s="1"/>
  <c r="Y600" i="6"/>
  <c r="BF600" i="6" s="1"/>
  <c r="X603" i="6"/>
  <c r="AI603" i="6"/>
  <c r="AT603" i="6"/>
  <c r="T615" i="6"/>
  <c r="AE615" i="6"/>
  <c r="AP615" i="6"/>
  <c r="AS630" i="6"/>
  <c r="AH630" i="6"/>
  <c r="W630" i="6"/>
  <c r="AE530" i="6"/>
  <c r="AH536" i="6"/>
  <c r="X537" i="6"/>
  <c r="AT537" i="6"/>
  <c r="R538" i="6"/>
  <c r="AN538" i="6"/>
  <c r="AD539" i="6"/>
  <c r="V543" i="6"/>
  <c r="AG543" i="6"/>
  <c r="X545" i="6"/>
  <c r="AT545" i="6"/>
  <c r="AC546" i="6"/>
  <c r="P550" i="6"/>
  <c r="AA550" i="6"/>
  <c r="AH550" i="6"/>
  <c r="R552" i="6"/>
  <c r="AN552" i="6"/>
  <c r="AN555" i="6"/>
  <c r="AK557" i="6"/>
  <c r="X559" i="6"/>
  <c r="AI559" i="6"/>
  <c r="AT559" i="6"/>
  <c r="AL560" i="6"/>
  <c r="AA560" i="6"/>
  <c r="P560" i="6"/>
  <c r="AL562" i="6"/>
  <c r="AA562" i="6"/>
  <c r="P562" i="6"/>
  <c r="AL564" i="6"/>
  <c r="AA564" i="6"/>
  <c r="P564" i="6"/>
  <c r="AL566" i="6"/>
  <c r="AA566" i="6"/>
  <c r="P566" i="6"/>
  <c r="AL568" i="6"/>
  <c r="AA568" i="6"/>
  <c r="P568" i="6"/>
  <c r="Z571" i="6"/>
  <c r="AK571" i="6"/>
  <c r="AL574" i="6"/>
  <c r="AA574" i="6"/>
  <c r="P574" i="6"/>
  <c r="Z575" i="6"/>
  <c r="AK575" i="6"/>
  <c r="X583" i="6"/>
  <c r="AI583" i="6"/>
  <c r="AT583" i="6"/>
  <c r="T586" i="6"/>
  <c r="AP586" i="6"/>
  <c r="AE586" i="6"/>
  <c r="N588" i="6"/>
  <c r="AU588" i="6" s="1"/>
  <c r="Y588" i="6"/>
  <c r="BF588" i="6" s="1"/>
  <c r="AJ588" i="6"/>
  <c r="BQ588" i="6" s="1"/>
  <c r="AF589" i="6"/>
  <c r="AQ589" i="6"/>
  <c r="U589" i="6"/>
  <c r="T592" i="6"/>
  <c r="AP592" i="6"/>
  <c r="AE592" i="6"/>
  <c r="V594" i="6"/>
  <c r="AR594" i="6"/>
  <c r="AG594" i="6"/>
  <c r="N596" i="6"/>
  <c r="AU596" i="6" s="1"/>
  <c r="Y596" i="6"/>
  <c r="BF596" i="6" s="1"/>
  <c r="AF597" i="6"/>
  <c r="AQ597" i="6"/>
  <c r="U597" i="6"/>
  <c r="T602" i="6"/>
  <c r="AP602" i="6"/>
  <c r="AE602" i="6"/>
  <c r="T609" i="6"/>
  <c r="AE609" i="6"/>
  <c r="AP609" i="6"/>
  <c r="AO617" i="6"/>
  <c r="AD617" i="6"/>
  <c r="S617" i="6"/>
  <c r="S618" i="6"/>
  <c r="AO618" i="6"/>
  <c r="AD618" i="6"/>
  <c r="Q620" i="6"/>
  <c r="AB620" i="6"/>
  <c r="AM620" i="6"/>
  <c r="S625" i="6"/>
  <c r="AD625" i="6"/>
  <c r="U626" i="6"/>
  <c r="AF626" i="6"/>
  <c r="AQ626" i="6"/>
  <c r="AH586" i="6"/>
  <c r="W586" i="6"/>
  <c r="AH602" i="6"/>
  <c r="W602" i="6"/>
  <c r="P645" i="6"/>
  <c r="AL645" i="6"/>
  <c r="AA645" i="6"/>
  <c r="AB655" i="6"/>
  <c r="Q655" i="6"/>
  <c r="P546" i="6"/>
  <c r="AA546" i="6"/>
  <c r="R548" i="6"/>
  <c r="AN548" i="6"/>
  <c r="V551" i="6"/>
  <c r="AG551" i="6"/>
  <c r="X553" i="6"/>
  <c r="AI553" i="6"/>
  <c r="AT553" i="6"/>
  <c r="AD554" i="6"/>
  <c r="AO554" i="6"/>
  <c r="T560" i="6"/>
  <c r="AP560" i="6"/>
  <c r="Z569" i="6"/>
  <c r="AK569" i="6"/>
  <c r="Z572" i="6"/>
  <c r="AK572" i="6"/>
  <c r="T577" i="6"/>
  <c r="AE577" i="6"/>
  <c r="AP577" i="6"/>
  <c r="Z582" i="6"/>
  <c r="AK582" i="6"/>
  <c r="O582" i="6"/>
  <c r="N585" i="6"/>
  <c r="AU585" i="6" s="1"/>
  <c r="AJ585" i="6"/>
  <c r="BQ585" i="6" s="1"/>
  <c r="Y585" i="6"/>
  <c r="BF585" i="6" s="1"/>
  <c r="S611" i="6"/>
  <c r="AD611" i="6"/>
  <c r="AO611" i="6"/>
  <c r="V613" i="6"/>
  <c r="AG613" i="6"/>
  <c r="AM615" i="6"/>
  <c r="Q615" i="6"/>
  <c r="AB615" i="6"/>
  <c r="U620" i="6"/>
  <c r="AQ620" i="6"/>
  <c r="AF620" i="6"/>
  <c r="AL632" i="6"/>
  <c r="AA632" i="6"/>
  <c r="P632" i="6"/>
  <c r="V650" i="6"/>
  <c r="AR650" i="6"/>
  <c r="AG650" i="6"/>
  <c r="S651" i="6"/>
  <c r="AD651" i="6"/>
  <c r="AO651" i="6"/>
  <c r="AS569" i="6"/>
  <c r="AS570" i="6"/>
  <c r="AS571" i="6"/>
  <c r="AS572" i="6"/>
  <c r="AS573" i="6"/>
  <c r="AB575" i="6"/>
  <c r="AC578" i="6"/>
  <c r="AT578" i="6"/>
  <c r="N581" i="6"/>
  <c r="AU581" i="6" s="1"/>
  <c r="AJ581" i="6"/>
  <c r="BQ581" i="6" s="1"/>
  <c r="N587" i="6"/>
  <c r="AU587" i="6" s="1"/>
  <c r="AJ587" i="6"/>
  <c r="BQ587" i="6" s="1"/>
  <c r="Z588" i="6"/>
  <c r="AK588" i="6"/>
  <c r="P589" i="6"/>
  <c r="AL589" i="6"/>
  <c r="Z592" i="6"/>
  <c r="AK592" i="6"/>
  <c r="R594" i="6"/>
  <c r="AC594" i="6"/>
  <c r="P597" i="6"/>
  <c r="AL597" i="6"/>
  <c r="Z600" i="6"/>
  <c r="AK600" i="6"/>
  <c r="R602" i="6"/>
  <c r="AC602" i="6"/>
  <c r="N606" i="6"/>
  <c r="AU606" i="6" s="1"/>
  <c r="Y606" i="6"/>
  <c r="BF606" i="6" s="1"/>
  <c r="P607" i="6"/>
  <c r="AL607" i="6"/>
  <c r="AF609" i="6"/>
  <c r="AQ609" i="6"/>
  <c r="T617" i="6"/>
  <c r="AE617" i="6"/>
  <c r="AM621" i="6"/>
  <c r="AB621" i="6"/>
  <c r="Q621" i="6"/>
  <c r="AA623" i="6"/>
  <c r="P623" i="6"/>
  <c r="AL623" i="6"/>
  <c r="AG630" i="6"/>
  <c r="V630" i="6"/>
  <c r="Q634" i="6"/>
  <c r="AB634" i="6"/>
  <c r="AM634" i="6"/>
  <c r="AB637" i="6"/>
  <c r="AM637" i="6"/>
  <c r="Q637" i="6"/>
  <c r="S638" i="6"/>
  <c r="AO638" i="6"/>
  <c r="AD638" i="6"/>
  <c r="AD639" i="6"/>
  <c r="AE642" i="6"/>
  <c r="AP642" i="6"/>
  <c r="T642" i="6"/>
  <c r="AH650" i="6"/>
  <c r="AS650" i="6"/>
  <c r="W650" i="6"/>
  <c r="AK656" i="6"/>
  <c r="Z656" i="6"/>
  <c r="O656" i="6"/>
  <c r="AK660" i="6"/>
  <c r="Z660" i="6"/>
  <c r="O660" i="6"/>
  <c r="AH568" i="6"/>
  <c r="AH569" i="6"/>
  <c r="AH570" i="6"/>
  <c r="AH571" i="6"/>
  <c r="AH572" i="6"/>
  <c r="AH573" i="6"/>
  <c r="U574" i="6"/>
  <c r="AJ574" i="6"/>
  <c r="BQ574" i="6" s="1"/>
  <c r="N575" i="6"/>
  <c r="AU575" i="6" s="1"/>
  <c r="AJ575" i="6"/>
  <c r="BQ575" i="6" s="1"/>
  <c r="AE575" i="6"/>
  <c r="AA576" i="6"/>
  <c r="V577" i="6"/>
  <c r="AC579" i="6"/>
  <c r="T580" i="6"/>
  <c r="AP580" i="6"/>
  <c r="AA583" i="6"/>
  <c r="AK584" i="6"/>
  <c r="Z590" i="6"/>
  <c r="AK590" i="6"/>
  <c r="R592" i="6"/>
  <c r="AC592" i="6"/>
  <c r="W592" i="6"/>
  <c r="P595" i="6"/>
  <c r="AL595" i="6"/>
  <c r="Z598" i="6"/>
  <c r="AK598" i="6"/>
  <c r="R600" i="6"/>
  <c r="AC600" i="6"/>
  <c r="P603" i="6"/>
  <c r="AL603" i="6"/>
  <c r="N605" i="6"/>
  <c r="AU605" i="6" s="1"/>
  <c r="Y605" i="6"/>
  <c r="BF605" i="6" s="1"/>
  <c r="AJ605" i="6"/>
  <c r="BQ605" i="6" s="1"/>
  <c r="Q605" i="6"/>
  <c r="AM605" i="6"/>
  <c r="V608" i="6"/>
  <c r="AR608" i="6"/>
  <c r="Z610" i="6"/>
  <c r="AK610" i="6"/>
  <c r="Q611" i="6"/>
  <c r="AB611" i="6"/>
  <c r="S612" i="6"/>
  <c r="AD612" i="6"/>
  <c r="U615" i="6"/>
  <c r="AQ615" i="6"/>
  <c r="O616" i="6"/>
  <c r="Z616" i="6"/>
  <c r="W617" i="6"/>
  <c r="AS617" i="6"/>
  <c r="AH617" i="6"/>
  <c r="AP621" i="6"/>
  <c r="T621" i="6"/>
  <c r="AE621" i="6"/>
  <c r="AR624" i="6"/>
  <c r="T632" i="6"/>
  <c r="AE632" i="6"/>
  <c r="AP632" i="6"/>
  <c r="V638" i="6"/>
  <c r="AR638" i="6"/>
  <c r="AG638" i="6"/>
  <c r="T574" i="6"/>
  <c r="AP574" i="6"/>
  <c r="AA577" i="6"/>
  <c r="AS580" i="6"/>
  <c r="U585" i="6"/>
  <c r="T587" i="6"/>
  <c r="AE587" i="6"/>
  <c r="R590" i="6"/>
  <c r="AC590" i="6"/>
  <c r="P593" i="6"/>
  <c r="AL593" i="6"/>
  <c r="Z596" i="6"/>
  <c r="AK596" i="6"/>
  <c r="R598" i="6"/>
  <c r="AC598" i="6"/>
  <c r="P601" i="6"/>
  <c r="AL601" i="6"/>
  <c r="Z604" i="6"/>
  <c r="AK604" i="6"/>
  <c r="T606" i="6"/>
  <c r="AE606" i="6"/>
  <c r="AP606" i="6"/>
  <c r="V612" i="6"/>
  <c r="AG612" i="6"/>
  <c r="AR612" i="6"/>
  <c r="W621" i="6"/>
  <c r="AH621" i="6"/>
  <c r="T625" i="6"/>
  <c r="AP625" i="6"/>
  <c r="S631" i="6"/>
  <c r="AD631" i="6"/>
  <c r="Y641" i="6"/>
  <c r="BF641" i="6" s="1"/>
  <c r="AJ641" i="6"/>
  <c r="BQ641" i="6" s="1"/>
  <c r="N641" i="6"/>
  <c r="AU641" i="6" s="1"/>
  <c r="P649" i="6"/>
  <c r="AL649" i="6"/>
  <c r="AQ657" i="6"/>
  <c r="U657" i="6"/>
  <c r="AF657" i="6"/>
  <c r="P659" i="6"/>
  <c r="AL659" i="6"/>
  <c r="AA659" i="6"/>
  <c r="AA554" i="6"/>
  <c r="AG555" i="6"/>
  <c r="AA556" i="6"/>
  <c r="AG557" i="6"/>
  <c r="AA558" i="6"/>
  <c r="AM573" i="6"/>
  <c r="Y574" i="6"/>
  <c r="BF574" i="6" s="1"/>
  <c r="P576" i="6"/>
  <c r="AG576" i="6"/>
  <c r="Y581" i="6"/>
  <c r="BF581" i="6" s="1"/>
  <c r="N583" i="6"/>
  <c r="AU583" i="6" s="1"/>
  <c r="AJ583" i="6"/>
  <c r="BQ583" i="6" s="1"/>
  <c r="P583" i="6"/>
  <c r="AQ584" i="6"/>
  <c r="V585" i="6"/>
  <c r="AF587" i="6"/>
  <c r="AQ587" i="6"/>
  <c r="V588" i="6"/>
  <c r="AR588" i="6"/>
  <c r="AC588" i="6"/>
  <c r="N591" i="6"/>
  <c r="AU591" i="6" s="1"/>
  <c r="AJ591" i="6"/>
  <c r="BQ591" i="6" s="1"/>
  <c r="Q591" i="6"/>
  <c r="V592" i="6"/>
  <c r="AR592" i="6"/>
  <c r="T595" i="6"/>
  <c r="AE595" i="6"/>
  <c r="N599" i="6"/>
  <c r="AU599" i="6" s="1"/>
  <c r="AJ599" i="6"/>
  <c r="BQ599" i="6" s="1"/>
  <c r="Q599" i="6"/>
  <c r="V600" i="6"/>
  <c r="AR600" i="6"/>
  <c r="T603" i="6"/>
  <c r="AE603" i="6"/>
  <c r="N608" i="6"/>
  <c r="AU608" i="6" s="1"/>
  <c r="Y608" i="6"/>
  <c r="BF608" i="6" s="1"/>
  <c r="P609" i="6"/>
  <c r="AL609" i="6"/>
  <c r="U609" i="6"/>
  <c r="AK614" i="6"/>
  <c r="O614" i="6"/>
  <c r="Z614" i="6"/>
  <c r="S616" i="6"/>
  <c r="AO616" i="6"/>
  <c r="AI618" i="6"/>
  <c r="X618" i="6"/>
  <c r="AT622" i="6"/>
  <c r="X622" i="6"/>
  <c r="AI622" i="6"/>
  <c r="W623" i="6"/>
  <c r="AH623" i="6"/>
  <c r="P635" i="6"/>
  <c r="AL635" i="6"/>
  <c r="S636" i="6"/>
  <c r="AD636" i="6"/>
  <c r="AO636" i="6"/>
  <c r="AO639" i="6"/>
  <c r="AH646" i="6"/>
  <c r="AS646" i="6"/>
  <c r="W646" i="6"/>
  <c r="V647" i="6"/>
  <c r="AG647" i="6"/>
  <c r="AR647" i="6"/>
  <c r="AS670" i="6"/>
  <c r="W670" i="6"/>
  <c r="Y561" i="6"/>
  <c r="BF561" i="6" s="1"/>
  <c r="Y562" i="6"/>
  <c r="BF562" i="6" s="1"/>
  <c r="Y563" i="6"/>
  <c r="BF563" i="6" s="1"/>
  <c r="Y564" i="6"/>
  <c r="BF564" i="6" s="1"/>
  <c r="Y565" i="6"/>
  <c r="BF565" i="6" s="1"/>
  <c r="Y566" i="6"/>
  <c r="BF566" i="6" s="1"/>
  <c r="Y567" i="6"/>
  <c r="BF567" i="6" s="1"/>
  <c r="Y568" i="6"/>
  <c r="BF568" i="6" s="1"/>
  <c r="Y569" i="6"/>
  <c r="BF569" i="6" s="1"/>
  <c r="Y570" i="6"/>
  <c r="BF570" i="6" s="1"/>
  <c r="Y571" i="6"/>
  <c r="BF571" i="6" s="1"/>
  <c r="Y572" i="6"/>
  <c r="BF572" i="6" s="1"/>
  <c r="Y573" i="6"/>
  <c r="BF573" i="6" s="1"/>
  <c r="T578" i="6"/>
  <c r="AP578" i="6"/>
  <c r="AN578" i="6"/>
  <c r="AP581" i="6"/>
  <c r="V582" i="6"/>
  <c r="AK586" i="6"/>
  <c r="X589" i="6"/>
  <c r="AI589" i="6"/>
  <c r="T590" i="6"/>
  <c r="AP590" i="6"/>
  <c r="AM591" i="6"/>
  <c r="N594" i="6"/>
  <c r="AU594" i="6" s="1"/>
  <c r="Y594" i="6"/>
  <c r="BF594" i="6" s="1"/>
  <c r="AJ594" i="6"/>
  <c r="BQ594" i="6" s="1"/>
  <c r="AF595" i="6"/>
  <c r="AQ595" i="6"/>
  <c r="AA595" i="6"/>
  <c r="X597" i="6"/>
  <c r="AI597" i="6"/>
  <c r="T598" i="6"/>
  <c r="AP598" i="6"/>
  <c r="AM599" i="6"/>
  <c r="N602" i="6"/>
  <c r="AU602" i="6" s="1"/>
  <c r="Y602" i="6"/>
  <c r="BF602" i="6" s="1"/>
  <c r="AJ602" i="6"/>
  <c r="BQ602" i="6" s="1"/>
  <c r="AF603" i="6"/>
  <c r="AQ603" i="6"/>
  <c r="AA603" i="6"/>
  <c r="V606" i="6"/>
  <c r="AR606" i="6"/>
  <c r="Z608" i="6"/>
  <c r="AK608" i="6"/>
  <c r="T610" i="6"/>
  <c r="AE610" i="6"/>
  <c r="AP610" i="6"/>
  <c r="AE611" i="6"/>
  <c r="P615" i="6"/>
  <c r="AP617" i="6"/>
  <c r="AJ620" i="6"/>
  <c r="BQ620" i="6" s="1"/>
  <c r="S629" i="6"/>
  <c r="AD629" i="6"/>
  <c r="AK635" i="6"/>
  <c r="Z635" i="6"/>
  <c r="O635" i="6"/>
  <c r="T662" i="6"/>
  <c r="AE662" i="6"/>
  <c r="AP662" i="6"/>
  <c r="Y664" i="6"/>
  <c r="BF664" i="6" s="1"/>
  <c r="AJ664" i="6"/>
  <c r="BQ664" i="6" s="1"/>
  <c r="AO556" i="6"/>
  <c r="AO558" i="6"/>
  <c r="U579" i="6"/>
  <c r="AK579" i="6"/>
  <c r="P591" i="6"/>
  <c r="AL591" i="6"/>
  <c r="Z594" i="6"/>
  <c r="AK594" i="6"/>
  <c r="R596" i="6"/>
  <c r="AC596" i="6"/>
  <c r="P599" i="6"/>
  <c r="AL599" i="6"/>
  <c r="Z602" i="6"/>
  <c r="AK602" i="6"/>
  <c r="T605" i="6"/>
  <c r="AE605" i="6"/>
  <c r="W611" i="6"/>
  <c r="AS611" i="6"/>
  <c r="Q614" i="6"/>
  <c r="AB614" i="6"/>
  <c r="AM617" i="6"/>
  <c r="Q617" i="6"/>
  <c r="AJ618" i="6"/>
  <c r="BQ618" i="6" s="1"/>
  <c r="N618" i="6"/>
  <c r="AU618" i="6" s="1"/>
  <c r="Y618" i="6"/>
  <c r="BF618" i="6" s="1"/>
  <c r="AI624" i="6"/>
  <c r="AT624" i="6"/>
  <c r="X624" i="6"/>
  <c r="P627" i="6"/>
  <c r="AA627" i="6"/>
  <c r="AL627" i="6"/>
  <c r="AE629" i="6"/>
  <c r="AP629" i="6"/>
  <c r="V631" i="6"/>
  <c r="AG631" i="6"/>
  <c r="AR631" i="6"/>
  <c r="Y637" i="6"/>
  <c r="BF637" i="6" s="1"/>
  <c r="AJ637" i="6"/>
  <c r="BQ637" i="6" s="1"/>
  <c r="P638" i="6"/>
  <c r="AA638" i="6"/>
  <c r="AL638" i="6"/>
  <c r="AA649" i="6"/>
  <c r="T650" i="6"/>
  <c r="AE650" i="6"/>
  <c r="AP650" i="6"/>
  <c r="AP561" i="6"/>
  <c r="AP562" i="6"/>
  <c r="AP563" i="6"/>
  <c r="AP564" i="6"/>
  <c r="AP565" i="6"/>
  <c r="AP566" i="6"/>
  <c r="AP567" i="6"/>
  <c r="AP568" i="6"/>
  <c r="AP569" i="6"/>
  <c r="AP570" i="6"/>
  <c r="AP571" i="6"/>
  <c r="AP572" i="6"/>
  <c r="AP573" i="6"/>
  <c r="Y575" i="6"/>
  <c r="BF575" i="6" s="1"/>
  <c r="AJ576" i="6"/>
  <c r="BQ576" i="6" s="1"/>
  <c r="N577" i="6"/>
  <c r="AU577" i="6" s="1"/>
  <c r="AJ577" i="6"/>
  <c r="BQ577" i="6" s="1"/>
  <c r="P577" i="6"/>
  <c r="AQ578" i="6"/>
  <c r="T582" i="6"/>
  <c r="AP582" i="6"/>
  <c r="AN582" i="6"/>
  <c r="O584" i="6"/>
  <c r="AP585" i="6"/>
  <c r="X586" i="6"/>
  <c r="AN586" i="6"/>
  <c r="AG587" i="6"/>
  <c r="O588" i="6"/>
  <c r="AG588" i="6"/>
  <c r="N589" i="6"/>
  <c r="AU589" i="6" s="1"/>
  <c r="AJ589" i="6"/>
  <c r="BQ589" i="6" s="1"/>
  <c r="V590" i="6"/>
  <c r="AR590" i="6"/>
  <c r="AE590" i="6"/>
  <c r="O592" i="6"/>
  <c r="T593" i="6"/>
  <c r="AE593" i="6"/>
  <c r="AN594" i="6"/>
  <c r="N597" i="6"/>
  <c r="AU597" i="6" s="1"/>
  <c r="AJ597" i="6"/>
  <c r="BQ597" i="6" s="1"/>
  <c r="V598" i="6"/>
  <c r="AR598" i="6"/>
  <c r="O600" i="6"/>
  <c r="T601" i="6"/>
  <c r="AE601" i="6"/>
  <c r="AN602" i="6"/>
  <c r="AF605" i="6"/>
  <c r="AQ605" i="6"/>
  <c r="N607" i="6"/>
  <c r="AU607" i="6" s="1"/>
  <c r="Y607" i="6"/>
  <c r="BF607" i="6" s="1"/>
  <c r="AJ607" i="6"/>
  <c r="BQ607" i="6" s="1"/>
  <c r="V610" i="6"/>
  <c r="AR610" i="6"/>
  <c r="AH611" i="6"/>
  <c r="P613" i="6"/>
  <c r="AL613" i="6"/>
  <c r="AA619" i="6"/>
  <c r="AL619" i="6"/>
  <c r="Y626" i="6"/>
  <c r="BF626" i="6" s="1"/>
  <c r="AJ626" i="6"/>
  <c r="BQ626" i="6" s="1"/>
  <c r="N626" i="6"/>
  <c r="AU626" i="6" s="1"/>
  <c r="AN628" i="6"/>
  <c r="AC628" i="6"/>
  <c r="R628" i="6"/>
  <c r="AS631" i="6"/>
  <c r="W631" i="6"/>
  <c r="AH631" i="6"/>
  <c r="AK632" i="6"/>
  <c r="O632" i="6"/>
  <c r="Z632" i="6"/>
  <c r="AI633" i="6"/>
  <c r="AT633" i="6"/>
  <c r="V636" i="6"/>
  <c r="AR636" i="6"/>
  <c r="AD687" i="6"/>
  <c r="AO687" i="6"/>
  <c r="S687" i="6"/>
  <c r="AE644" i="6"/>
  <c r="AP644" i="6"/>
  <c r="V648" i="6"/>
  <c r="AR648" i="6"/>
  <c r="S665" i="6"/>
  <c r="AD665" i="6"/>
  <c r="AO665" i="6"/>
  <c r="X696" i="6"/>
  <c r="AI696" i="6"/>
  <c r="AT696" i="6"/>
  <c r="AQ643" i="6"/>
  <c r="U643" i="6"/>
  <c r="AB647" i="6"/>
  <c r="AM647" i="6"/>
  <c r="Q647" i="6"/>
  <c r="Q652" i="6"/>
  <c r="AB652" i="6"/>
  <c r="AH653" i="6"/>
  <c r="V654" i="6"/>
  <c r="AR654" i="6"/>
  <c r="AG654" i="6"/>
  <c r="N657" i="6"/>
  <c r="AU657" i="6" s="1"/>
  <c r="Y657" i="6"/>
  <c r="BF657" i="6" s="1"/>
  <c r="AJ657" i="6"/>
  <c r="BQ657" i="6" s="1"/>
  <c r="P663" i="6"/>
  <c r="AL663" i="6"/>
  <c r="AB668" i="6"/>
  <c r="Q668" i="6"/>
  <c r="AM668" i="6"/>
  <c r="V669" i="6"/>
  <c r="AR669" i="6"/>
  <c r="V673" i="6"/>
  <c r="AG673" i="6"/>
  <c r="AR673" i="6"/>
  <c r="AC604" i="6"/>
  <c r="AI605" i="6"/>
  <c r="AC606" i="6"/>
  <c r="AI607" i="6"/>
  <c r="AC608" i="6"/>
  <c r="AI609" i="6"/>
  <c r="AC610" i="6"/>
  <c r="U616" i="6"/>
  <c r="AQ616" i="6"/>
  <c r="AR620" i="6"/>
  <c r="S623" i="6"/>
  <c r="Y628" i="6"/>
  <c r="BF628" i="6" s="1"/>
  <c r="N628" i="6"/>
  <c r="AU628" i="6" s="1"/>
  <c r="AI631" i="6"/>
  <c r="AT631" i="6"/>
  <c r="N633" i="6"/>
  <c r="AU633" i="6" s="1"/>
  <c r="Y633" i="6"/>
  <c r="BF633" i="6" s="1"/>
  <c r="AJ633" i="6"/>
  <c r="BQ633" i="6" s="1"/>
  <c r="Q640" i="6"/>
  <c r="AB640" i="6"/>
  <c r="Y642" i="6"/>
  <c r="BF642" i="6" s="1"/>
  <c r="N642" i="6"/>
  <c r="AU642" i="6" s="1"/>
  <c r="AJ642" i="6"/>
  <c r="BQ642" i="6" s="1"/>
  <c r="AH649" i="6"/>
  <c r="AQ661" i="6"/>
  <c r="U661" i="6"/>
  <c r="AF661" i="6"/>
  <c r="AB663" i="6"/>
  <c r="Q663" i="6"/>
  <c r="X674" i="6"/>
  <c r="AI674" i="6"/>
  <c r="AT674" i="6"/>
  <c r="AS675" i="6"/>
  <c r="W675" i="6"/>
  <c r="AH675" i="6"/>
  <c r="Y681" i="6"/>
  <c r="BF681" i="6" s="1"/>
  <c r="N681" i="6"/>
  <c r="AU681" i="6" s="1"/>
  <c r="AJ681" i="6"/>
  <c r="BQ681" i="6" s="1"/>
  <c r="O611" i="6"/>
  <c r="Q612" i="6"/>
  <c r="T613" i="6"/>
  <c r="AO614" i="6"/>
  <c r="P617" i="6"/>
  <c r="U618" i="6"/>
  <c r="AQ618" i="6"/>
  <c r="W619" i="6"/>
  <c r="AH619" i="6"/>
  <c r="AT620" i="6"/>
  <c r="P621" i="6"/>
  <c r="T623" i="6"/>
  <c r="S624" i="6"/>
  <c r="AO624" i="6"/>
  <c r="AB625" i="6"/>
  <c r="AH626" i="6"/>
  <c r="AS626" i="6"/>
  <c r="Q628" i="6"/>
  <c r="AG628" i="6"/>
  <c r="Q630" i="6"/>
  <c r="AB630" i="6"/>
  <c r="AM630" i="6"/>
  <c r="N631" i="6"/>
  <c r="AU631" i="6" s="1"/>
  <c r="V632" i="6"/>
  <c r="AG632" i="6"/>
  <c r="Q633" i="6"/>
  <c r="T636" i="6"/>
  <c r="AR637" i="6"/>
  <c r="Y639" i="6"/>
  <c r="BF639" i="6" s="1"/>
  <c r="AJ639" i="6"/>
  <c r="BQ639" i="6" s="1"/>
  <c r="W643" i="6"/>
  <c r="AH643" i="6"/>
  <c r="AF643" i="6"/>
  <c r="Q650" i="6"/>
  <c r="AM650" i="6"/>
  <c r="AS657" i="6"/>
  <c r="V665" i="6"/>
  <c r="AG665" i="6"/>
  <c r="T666" i="6"/>
  <c r="AP666" i="6"/>
  <c r="O617" i="6"/>
  <c r="AK617" i="6"/>
  <c r="O621" i="6"/>
  <c r="AK621" i="6"/>
  <c r="W625" i="6"/>
  <c r="AH625" i="6"/>
  <c r="AA628" i="6"/>
  <c r="AL628" i="6"/>
  <c r="AA633" i="6"/>
  <c r="AL633" i="6"/>
  <c r="Y638" i="6"/>
  <c r="BF638" i="6" s="1"/>
  <c r="N638" i="6"/>
  <c r="AU638" i="6" s="1"/>
  <c r="S640" i="6"/>
  <c r="AD640" i="6"/>
  <c r="P642" i="6"/>
  <c r="AA642" i="6"/>
  <c r="AE647" i="6"/>
  <c r="T647" i="6"/>
  <c r="Y648" i="6"/>
  <c r="BF648" i="6" s="1"/>
  <c r="AJ648" i="6"/>
  <c r="BQ648" i="6" s="1"/>
  <c r="AG648" i="6"/>
  <c r="N649" i="6"/>
  <c r="AU649" i="6" s="1"/>
  <c r="Y649" i="6"/>
  <c r="BF649" i="6" s="1"/>
  <c r="AJ649" i="6"/>
  <c r="BQ649" i="6" s="1"/>
  <c r="N653" i="6"/>
  <c r="AU653" i="6" s="1"/>
  <c r="Y653" i="6"/>
  <c r="BF653" i="6" s="1"/>
  <c r="AJ653" i="6"/>
  <c r="BQ653" i="6" s="1"/>
  <c r="W661" i="6"/>
  <c r="AH661" i="6"/>
  <c r="AA663" i="6"/>
  <c r="AG669" i="6"/>
  <c r="S694" i="6"/>
  <c r="AD694" i="6"/>
  <c r="AO694" i="6"/>
  <c r="AT612" i="6"/>
  <c r="AR618" i="6"/>
  <c r="Q622" i="6"/>
  <c r="AB622" i="6"/>
  <c r="U624" i="6"/>
  <c r="AQ624" i="6"/>
  <c r="AS625" i="6"/>
  <c r="AQ627" i="6"/>
  <c r="AF627" i="6"/>
  <c r="AF629" i="6"/>
  <c r="S630" i="6"/>
  <c r="AD630" i="6"/>
  <c r="AO630" i="6"/>
  <c r="AM633" i="6"/>
  <c r="P639" i="6"/>
  <c r="AL639" i="6"/>
  <c r="AE640" i="6"/>
  <c r="AP640" i="6"/>
  <c r="T646" i="6"/>
  <c r="AE646" i="6"/>
  <c r="AF647" i="6"/>
  <c r="T658" i="6"/>
  <c r="AE658" i="6"/>
  <c r="AT665" i="6"/>
  <c r="AI665" i="6"/>
  <c r="O674" i="6"/>
  <c r="Z674" i="6"/>
  <c r="AK674" i="6"/>
  <c r="AK691" i="6"/>
  <c r="O691" i="6"/>
  <c r="Z691" i="6"/>
  <c r="U714" i="6"/>
  <c r="AF714" i="6"/>
  <c r="AQ714" i="6"/>
  <c r="AE671" i="6"/>
  <c r="T671" i="6"/>
  <c r="AP679" i="6"/>
  <c r="AE679" i="6"/>
  <c r="T679" i="6"/>
  <c r="T705" i="6"/>
  <c r="AE705" i="6"/>
  <c r="O615" i="6"/>
  <c r="AK615" i="6"/>
  <c r="O619" i="6"/>
  <c r="AK619" i="6"/>
  <c r="AI620" i="6"/>
  <c r="AL621" i="6"/>
  <c r="S622" i="6"/>
  <c r="AO622" i="6"/>
  <c r="AM622" i="6"/>
  <c r="AB623" i="6"/>
  <c r="AM628" i="6"/>
  <c r="N629" i="6"/>
  <c r="AU629" i="6" s="1"/>
  <c r="Y629" i="6"/>
  <c r="BF629" i="6" s="1"/>
  <c r="AF630" i="6"/>
  <c r="AQ630" i="6"/>
  <c r="AM631" i="6"/>
  <c r="AO633" i="6"/>
  <c r="AK634" i="6"/>
  <c r="O634" i="6"/>
  <c r="Z634" i="6"/>
  <c r="Y635" i="6"/>
  <c r="BF635" i="6" s="1"/>
  <c r="AJ635" i="6"/>
  <c r="BQ635" i="6" s="1"/>
  <c r="V640" i="6"/>
  <c r="AG640" i="6"/>
  <c r="AR640" i="6"/>
  <c r="AE641" i="6"/>
  <c r="T641" i="6"/>
  <c r="S642" i="6"/>
  <c r="AO642" i="6"/>
  <c r="AK644" i="6"/>
  <c r="O644" i="6"/>
  <c r="Z644" i="6"/>
  <c r="AB645" i="6"/>
  <c r="Q645" i="6"/>
  <c r="V646" i="6"/>
  <c r="AR646" i="6"/>
  <c r="AG646" i="6"/>
  <c r="AB650" i="6"/>
  <c r="AB651" i="6"/>
  <c r="Q651" i="6"/>
  <c r="AH652" i="6"/>
  <c r="AS652" i="6"/>
  <c r="W652" i="6"/>
  <c r="P655" i="6"/>
  <c r="AL655" i="6"/>
  <c r="V658" i="6"/>
  <c r="AR658" i="6"/>
  <c r="AG658" i="6"/>
  <c r="N661" i="6"/>
  <c r="AU661" i="6" s="1"/>
  <c r="Y661" i="6"/>
  <c r="BF661" i="6" s="1"/>
  <c r="AJ661" i="6"/>
  <c r="BQ661" i="6" s="1"/>
  <c r="P667" i="6"/>
  <c r="AA667" i="6"/>
  <c r="N712" i="6"/>
  <c r="AU712" i="6" s="1"/>
  <c r="Y712" i="6"/>
  <c r="BF712" i="6" s="1"/>
  <c r="AJ712" i="6"/>
  <c r="BQ712" i="6" s="1"/>
  <c r="O613" i="6"/>
  <c r="AH616" i="6"/>
  <c r="Z621" i="6"/>
  <c r="AR622" i="6"/>
  <c r="AH624" i="6"/>
  <c r="W626" i="6"/>
  <c r="O627" i="6"/>
  <c r="AD627" i="6"/>
  <c r="U629" i="6"/>
  <c r="AB635" i="6"/>
  <c r="AM635" i="6"/>
  <c r="AH636" i="6"/>
  <c r="AS636" i="6"/>
  <c r="AQ639" i="6"/>
  <c r="U639" i="6"/>
  <c r="AA639" i="6"/>
  <c r="AD642" i="6"/>
  <c r="AR643" i="6"/>
  <c r="AE645" i="6"/>
  <c r="AP645" i="6"/>
  <c r="AP647" i="6"/>
  <c r="T648" i="6"/>
  <c r="AE648" i="6"/>
  <c r="S655" i="6"/>
  <c r="AD655" i="6"/>
  <c r="AA655" i="6"/>
  <c r="Q656" i="6"/>
  <c r="AB656" i="6"/>
  <c r="AH657" i="6"/>
  <c r="AB659" i="6"/>
  <c r="Q659" i="6"/>
  <c r="AP659" i="6"/>
  <c r="AB708" i="6"/>
  <c r="AM708" i="6"/>
  <c r="Q708" i="6"/>
  <c r="W614" i="6"/>
  <c r="Z617" i="6"/>
  <c r="Q618" i="6"/>
  <c r="AB618" i="6"/>
  <c r="S620" i="6"/>
  <c r="AO620" i="6"/>
  <c r="S626" i="6"/>
  <c r="AD626" i="6"/>
  <c r="AO626" i="6"/>
  <c r="AD634" i="6"/>
  <c r="AO634" i="6"/>
  <c r="P637" i="6"/>
  <c r="AA637" i="6"/>
  <c r="S644" i="6"/>
  <c r="AD644" i="6"/>
  <c r="AO644" i="6"/>
  <c r="AL646" i="6"/>
  <c r="U647" i="6"/>
  <c r="Z648" i="6"/>
  <c r="AS648" i="6"/>
  <c r="AQ649" i="6"/>
  <c r="U649" i="6"/>
  <c r="AK652" i="6"/>
  <c r="Z652" i="6"/>
  <c r="AM652" i="6"/>
  <c r="AQ653" i="6"/>
  <c r="U653" i="6"/>
  <c r="AF653" i="6"/>
  <c r="T654" i="6"/>
  <c r="AE654" i="6"/>
  <c r="V662" i="6"/>
  <c r="AR662" i="6"/>
  <c r="AG662" i="6"/>
  <c r="X665" i="6"/>
  <c r="AP675" i="6"/>
  <c r="AE675" i="6"/>
  <c r="T675" i="6"/>
  <c r="AS658" i="6"/>
  <c r="AO659" i="6"/>
  <c r="AS662" i="6"/>
  <c r="AO663" i="6"/>
  <c r="P668" i="6"/>
  <c r="AL668" i="6"/>
  <c r="Y669" i="6"/>
  <c r="BF669" i="6" s="1"/>
  <c r="AJ669" i="6"/>
  <c r="BQ669" i="6" s="1"/>
  <c r="Y670" i="6"/>
  <c r="BF670" i="6" s="1"/>
  <c r="AJ670" i="6"/>
  <c r="BQ670" i="6" s="1"/>
  <c r="N670" i="6"/>
  <c r="AU670" i="6" s="1"/>
  <c r="AK677" i="6"/>
  <c r="O677" i="6"/>
  <c r="Z677" i="6"/>
  <c r="AD679" i="6"/>
  <c r="AO679" i="6"/>
  <c r="S679" i="6"/>
  <c r="AG695" i="6"/>
  <c r="AR695" i="6"/>
  <c r="V695" i="6"/>
  <c r="N630" i="6"/>
  <c r="AU630" i="6" s="1"/>
  <c r="Q643" i="6"/>
  <c r="Q648" i="6"/>
  <c r="N650" i="6"/>
  <c r="AU650" i="6" s="1"/>
  <c r="N654" i="6"/>
  <c r="AU654" i="6" s="1"/>
  <c r="W656" i="6"/>
  <c r="N658" i="6"/>
  <c r="AU658" i="6" s="1"/>
  <c r="W660" i="6"/>
  <c r="N662" i="6"/>
  <c r="AU662" i="6" s="1"/>
  <c r="N665" i="6"/>
  <c r="AU665" i="6" s="1"/>
  <c r="S667" i="6"/>
  <c r="AD667" i="6"/>
  <c r="AA669" i="6"/>
  <c r="P669" i="6"/>
  <c r="O673" i="6"/>
  <c r="AK673" i="6"/>
  <c r="Z673" i="6"/>
  <c r="Y675" i="6"/>
  <c r="BF675" i="6" s="1"/>
  <c r="N675" i="6"/>
  <c r="AU675" i="6" s="1"/>
  <c r="AJ675" i="6"/>
  <c r="BQ675" i="6" s="1"/>
  <c r="O696" i="6"/>
  <c r="AK696" i="6"/>
  <c r="Z696" i="6"/>
  <c r="Y699" i="6"/>
  <c r="BF699" i="6" s="1"/>
  <c r="AJ699" i="6"/>
  <c r="BQ699" i="6" s="1"/>
  <c r="N699" i="6"/>
  <c r="AU699" i="6" s="1"/>
  <c r="AF723" i="6"/>
  <c r="AQ723" i="6"/>
  <c r="U723" i="6"/>
  <c r="V644" i="6"/>
  <c r="AR644" i="6"/>
  <c r="N646" i="6"/>
  <c r="AU646" i="6" s="1"/>
  <c r="N647" i="6"/>
  <c r="AU647" i="6" s="1"/>
  <c r="Y647" i="6"/>
  <c r="BF647" i="6" s="1"/>
  <c r="O650" i="6"/>
  <c r="AS651" i="6"/>
  <c r="T652" i="6"/>
  <c r="AE652" i="6"/>
  <c r="P653" i="6"/>
  <c r="AL653" i="6"/>
  <c r="O654" i="6"/>
  <c r="AS655" i="6"/>
  <c r="T656" i="6"/>
  <c r="AE656" i="6"/>
  <c r="P657" i="6"/>
  <c r="AL657" i="6"/>
  <c r="O658" i="6"/>
  <c r="AD659" i="6"/>
  <c r="AS659" i="6"/>
  <c r="T660" i="6"/>
  <c r="AE660" i="6"/>
  <c r="P661" i="6"/>
  <c r="AL661" i="6"/>
  <c r="O662" i="6"/>
  <c r="AD663" i="6"/>
  <c r="AS663" i="6"/>
  <c r="AP664" i="6"/>
  <c r="T664" i="6"/>
  <c r="AB670" i="6"/>
  <c r="Q670" i="6"/>
  <c r="AP672" i="6"/>
  <c r="T672" i="6"/>
  <c r="AL673" i="6"/>
  <c r="P673" i="6"/>
  <c r="R677" i="6"/>
  <c r="AC677" i="6"/>
  <c r="AN677" i="6"/>
  <c r="AR679" i="6"/>
  <c r="AG679" i="6"/>
  <c r="S680" i="6"/>
  <c r="AD680" i="6"/>
  <c r="AO680" i="6"/>
  <c r="AE688" i="6"/>
  <c r="AP688" i="6"/>
  <c r="AL702" i="6"/>
  <c r="P702" i="6"/>
  <c r="AS708" i="6"/>
  <c r="AH708" i="6"/>
  <c r="W708" i="6"/>
  <c r="N722" i="6"/>
  <c r="AU722" i="6" s="1"/>
  <c r="Y722" i="6"/>
  <c r="BF722" i="6" s="1"/>
  <c r="AJ722" i="6"/>
  <c r="BQ722" i="6" s="1"/>
  <c r="X754" i="6"/>
  <c r="AT754" i="6"/>
  <c r="AI754" i="6"/>
  <c r="AS645" i="6"/>
  <c r="AM653" i="6"/>
  <c r="AM657" i="6"/>
  <c r="AM661" i="6"/>
  <c r="AS666" i="6"/>
  <c r="AH666" i="6"/>
  <c r="AE668" i="6"/>
  <c r="AP668" i="6"/>
  <c r="Q671" i="6"/>
  <c r="R674" i="6"/>
  <c r="AN674" i="6"/>
  <c r="Y701" i="6"/>
  <c r="BF701" i="6" s="1"/>
  <c r="AJ701" i="6"/>
  <c r="BQ701" i="6" s="1"/>
  <c r="N701" i="6"/>
  <c r="AU701" i="6" s="1"/>
  <c r="Q707" i="6"/>
  <c r="AB707" i="6"/>
  <c r="AM707" i="6"/>
  <c r="AR729" i="6"/>
  <c r="AG729" i="6"/>
  <c r="V729" i="6"/>
  <c r="W745" i="6"/>
  <c r="AS745" i="6"/>
  <c r="AH745" i="6"/>
  <c r="T631" i="6"/>
  <c r="AS640" i="6"/>
  <c r="AR642" i="6"/>
  <c r="AF645" i="6"/>
  <c r="P647" i="6"/>
  <c r="AL647" i="6"/>
  <c r="AJ647" i="6"/>
  <c r="BQ647" i="6" s="1"/>
  <c r="AO649" i="6"/>
  <c r="AJ650" i="6"/>
  <c r="BQ650" i="6" s="1"/>
  <c r="V652" i="6"/>
  <c r="AR652" i="6"/>
  <c r="AJ654" i="6"/>
  <c r="BQ654" i="6" s="1"/>
  <c r="V656" i="6"/>
  <c r="AR656" i="6"/>
  <c r="AJ658" i="6"/>
  <c r="BQ658" i="6" s="1"/>
  <c r="V660" i="6"/>
  <c r="AR660" i="6"/>
  <c r="AJ662" i="6"/>
  <c r="BQ662" i="6" s="1"/>
  <c r="V667" i="6"/>
  <c r="AR667" i="6"/>
  <c r="S670" i="6"/>
  <c r="AD670" i="6"/>
  <c r="AO670" i="6"/>
  <c r="AM671" i="6"/>
  <c r="R673" i="6"/>
  <c r="AC673" i="6"/>
  <c r="AA702" i="6"/>
  <c r="N716" i="6"/>
  <c r="AU716" i="6" s="1"/>
  <c r="Y716" i="6"/>
  <c r="BF716" i="6" s="1"/>
  <c r="AJ716" i="6"/>
  <c r="BQ716" i="6" s="1"/>
  <c r="Z728" i="6"/>
  <c r="AK728" i="6"/>
  <c r="O728" i="6"/>
  <c r="AO653" i="6"/>
  <c r="AS656" i="6"/>
  <c r="AO657" i="6"/>
  <c r="AB660" i="6"/>
  <c r="AS660" i="6"/>
  <c r="AO661" i="6"/>
  <c r="W664" i="6"/>
  <c r="AH664" i="6"/>
  <c r="AH667" i="6"/>
  <c r="W667" i="6"/>
  <c r="AA668" i="6"/>
  <c r="AE670" i="6"/>
  <c r="AP670" i="6"/>
  <c r="AD673" i="6"/>
  <c r="AO673" i="6"/>
  <c r="S673" i="6"/>
  <c r="AQ677" i="6"/>
  <c r="U677" i="6"/>
  <c r="AF677" i="6"/>
  <c r="AE684" i="6"/>
  <c r="AP684" i="6"/>
  <c r="T684" i="6"/>
  <c r="AG685" i="6"/>
  <c r="AR685" i="6"/>
  <c r="V685" i="6"/>
  <c r="AB722" i="6"/>
  <c r="Q722" i="6"/>
  <c r="AO635" i="6"/>
  <c r="AO637" i="6"/>
  <c r="AM641" i="6"/>
  <c r="AL643" i="6"/>
  <c r="N645" i="6"/>
  <c r="AU645" i="6" s="1"/>
  <c r="Y645" i="6"/>
  <c r="BF645" i="6" s="1"/>
  <c r="AJ646" i="6"/>
  <c r="BQ646" i="6" s="1"/>
  <c r="N651" i="6"/>
  <c r="AU651" i="6" s="1"/>
  <c r="Y651" i="6"/>
  <c r="BF651" i="6" s="1"/>
  <c r="AA653" i="6"/>
  <c r="AP653" i="6"/>
  <c r="AM654" i="6"/>
  <c r="N655" i="6"/>
  <c r="AU655" i="6" s="1"/>
  <c r="Y655" i="6"/>
  <c r="BF655" i="6" s="1"/>
  <c r="AA657" i="6"/>
  <c r="AP657" i="6"/>
  <c r="AM658" i="6"/>
  <c r="N659" i="6"/>
  <c r="AU659" i="6" s="1"/>
  <c r="Y659" i="6"/>
  <c r="BF659" i="6" s="1"/>
  <c r="AA661" i="6"/>
  <c r="AP661" i="6"/>
  <c r="AM662" i="6"/>
  <c r="N663" i="6"/>
  <c r="AU663" i="6" s="1"/>
  <c r="Y663" i="6"/>
  <c r="BF663" i="6" s="1"/>
  <c r="Y666" i="6"/>
  <c r="BF666" i="6" s="1"/>
  <c r="AJ666" i="6"/>
  <c r="BQ666" i="6" s="1"/>
  <c r="AG666" i="6"/>
  <c r="U674" i="6"/>
  <c r="AF674" i="6"/>
  <c r="AS681" i="6"/>
  <c r="AH681" i="6"/>
  <c r="W681" i="6"/>
  <c r="AQ684" i="6"/>
  <c r="AF684" i="6"/>
  <c r="U684" i="6"/>
  <c r="AF727" i="6"/>
  <c r="AQ727" i="6"/>
  <c r="U727" i="6"/>
  <c r="AR671" i="6"/>
  <c r="P676" i="6"/>
  <c r="AA676" i="6"/>
  <c r="AL676" i="6"/>
  <c r="Q678" i="6"/>
  <c r="AB678" i="6"/>
  <c r="AM678" i="6"/>
  <c r="AQ680" i="6"/>
  <c r="AF680" i="6"/>
  <c r="AE692" i="6"/>
  <c r="AP692" i="6"/>
  <c r="T692" i="6"/>
  <c r="U697" i="6"/>
  <c r="AF697" i="6"/>
  <c r="AQ697" i="6"/>
  <c r="AG700" i="6"/>
  <c r="V700" i="6"/>
  <c r="AR700" i="6"/>
  <c r="AD707" i="6"/>
  <c r="S707" i="6"/>
  <c r="AO707" i="6"/>
  <c r="W711" i="6"/>
  <c r="AH711" i="6"/>
  <c r="AT737" i="6"/>
  <c r="X737" i="6"/>
  <c r="AI737" i="6"/>
  <c r="Q739" i="6"/>
  <c r="AM739" i="6"/>
  <c r="AB739" i="6"/>
  <c r="O747" i="6"/>
  <c r="Z747" i="6"/>
  <c r="AK747" i="6"/>
  <c r="AS671" i="6"/>
  <c r="AM676" i="6"/>
  <c r="X682" i="6"/>
  <c r="AI682" i="6"/>
  <c r="AT682" i="6"/>
  <c r="AG687" i="6"/>
  <c r="AR687" i="6"/>
  <c r="Y689" i="6"/>
  <c r="BF689" i="6" s="1"/>
  <c r="AJ689" i="6"/>
  <c r="BQ689" i="6" s="1"/>
  <c r="R691" i="6"/>
  <c r="AC691" i="6"/>
  <c r="AG697" i="6"/>
  <c r="AR697" i="6"/>
  <c r="V697" i="6"/>
  <c r="W700" i="6"/>
  <c r="AS700" i="6"/>
  <c r="AH700" i="6"/>
  <c r="AQ702" i="6"/>
  <c r="AF702" i="6"/>
  <c r="U702" i="6"/>
  <c r="W706" i="6"/>
  <c r="AH706" i="6"/>
  <c r="T710" i="6"/>
  <c r="AE710" i="6"/>
  <c r="AP710" i="6"/>
  <c r="AB716" i="6"/>
  <c r="Q716" i="6"/>
  <c r="AG720" i="6"/>
  <c r="AR720" i="6"/>
  <c r="V720" i="6"/>
  <c r="AR725" i="6"/>
  <c r="AG725" i="6"/>
  <c r="V725" i="6"/>
  <c r="AB730" i="6"/>
  <c r="Q730" i="6"/>
  <c r="AM730" i="6"/>
  <c r="AD685" i="6"/>
  <c r="AO685" i="6"/>
  <c r="S685" i="6"/>
  <c r="AE686" i="6"/>
  <c r="AP686" i="6"/>
  <c r="AA694" i="6"/>
  <c r="P694" i="6"/>
  <c r="AD695" i="6"/>
  <c r="AO695" i="6"/>
  <c r="S695" i="6"/>
  <c r="AQ696" i="6"/>
  <c r="U696" i="6"/>
  <c r="T708" i="6"/>
  <c r="AE708" i="6"/>
  <c r="AP708" i="6"/>
  <c r="AM712" i="6"/>
  <c r="AB712" i="6"/>
  <c r="W769" i="6"/>
  <c r="AH769" i="6"/>
  <c r="AS769" i="6"/>
  <c r="AO668" i="6"/>
  <c r="S676" i="6"/>
  <c r="AD676" i="6"/>
  <c r="AO676" i="6"/>
  <c r="AE678" i="6"/>
  <c r="AP678" i="6"/>
  <c r="T678" i="6"/>
  <c r="X680" i="6"/>
  <c r="AT680" i="6"/>
  <c r="AI680" i="6"/>
  <c r="Y693" i="6"/>
  <c r="BF693" i="6" s="1"/>
  <c r="AJ693" i="6"/>
  <c r="BQ693" i="6" s="1"/>
  <c r="N693" i="6"/>
  <c r="AU693" i="6" s="1"/>
  <c r="AF696" i="6"/>
  <c r="U699" i="6"/>
  <c r="AQ699" i="6"/>
  <c r="AF699" i="6"/>
  <c r="AD701" i="6"/>
  <c r="AO701" i="6"/>
  <c r="AS711" i="6"/>
  <c r="AH713" i="6"/>
  <c r="AS713" i="6"/>
  <c r="W713" i="6"/>
  <c r="T665" i="6"/>
  <c r="AL666" i="6"/>
  <c r="T669" i="6"/>
  <c r="AG671" i="6"/>
  <c r="AL672" i="6"/>
  <c r="AE676" i="6"/>
  <c r="T676" i="6"/>
  <c r="AQ678" i="6"/>
  <c r="AF678" i="6"/>
  <c r="U678" i="6"/>
  <c r="P679" i="6"/>
  <c r="AA679" i="6"/>
  <c r="AL679" i="6"/>
  <c r="Z690" i="6"/>
  <c r="U691" i="6"/>
  <c r="AQ691" i="6"/>
  <c r="X692" i="6"/>
  <c r="AI692" i="6"/>
  <c r="AT692" i="6"/>
  <c r="X702" i="6"/>
  <c r="AT702" i="6"/>
  <c r="AI702" i="6"/>
  <c r="AJ706" i="6"/>
  <c r="BQ706" i="6" s="1"/>
  <c r="N706" i="6"/>
  <c r="AU706" i="6" s="1"/>
  <c r="Y706" i="6"/>
  <c r="BF706" i="6" s="1"/>
  <c r="AS706" i="6"/>
  <c r="Z711" i="6"/>
  <c r="AK711" i="6"/>
  <c r="O711" i="6"/>
  <c r="Z714" i="6"/>
  <c r="AK714" i="6"/>
  <c r="O714" i="6"/>
  <c r="AL664" i="6"/>
  <c r="AK665" i="6"/>
  <c r="AO672" i="6"/>
  <c r="O680" i="6"/>
  <c r="Z680" i="6"/>
  <c r="AD683" i="6"/>
  <c r="AO683" i="6"/>
  <c r="S683" i="6"/>
  <c r="O688" i="6"/>
  <c r="Z688" i="6"/>
  <c r="AK688" i="6"/>
  <c r="AD689" i="6"/>
  <c r="AO689" i="6"/>
  <c r="S689" i="6"/>
  <c r="AQ690" i="6"/>
  <c r="U690" i="6"/>
  <c r="AK697" i="6"/>
  <c r="O697" i="6"/>
  <c r="AE698" i="6"/>
  <c r="AP698" i="6"/>
  <c r="T698" i="6"/>
  <c r="AA700" i="6"/>
  <c r="P700" i="6"/>
  <c r="V701" i="6"/>
  <c r="AR701" i="6"/>
  <c r="U712" i="6"/>
  <c r="AF712" i="6"/>
  <c r="AQ712" i="6"/>
  <c r="AM716" i="6"/>
  <c r="AG730" i="6"/>
  <c r="AR730" i="6"/>
  <c r="V730" i="6"/>
  <c r="Q735" i="6"/>
  <c r="AM735" i="6"/>
  <c r="AB735" i="6"/>
  <c r="AQ698" i="6"/>
  <c r="AF698" i="6"/>
  <c r="O702" i="6"/>
  <c r="AK702" i="6"/>
  <c r="Z702" i="6"/>
  <c r="AM706" i="6"/>
  <c r="Q706" i="6"/>
  <c r="AB706" i="6"/>
  <c r="N710" i="6"/>
  <c r="AU710" i="6" s="1"/>
  <c r="Y710" i="6"/>
  <c r="BF710" i="6" s="1"/>
  <c r="AJ710" i="6"/>
  <c r="BQ710" i="6" s="1"/>
  <c r="U724" i="6"/>
  <c r="AF724" i="6"/>
  <c r="AQ724" i="6"/>
  <c r="AA664" i="6"/>
  <c r="AP669" i="6"/>
  <c r="U670" i="6"/>
  <c r="W671" i="6"/>
  <c r="U673" i="6"/>
  <c r="U675" i="6"/>
  <c r="AF675" i="6"/>
  <c r="AQ675" i="6"/>
  <c r="Z675" i="6"/>
  <c r="AG676" i="6"/>
  <c r="AG677" i="6"/>
  <c r="AR677" i="6"/>
  <c r="V677" i="6"/>
  <c r="AJ678" i="6"/>
  <c r="BQ678" i="6" s="1"/>
  <c r="N678" i="6"/>
  <c r="AU678" i="6" s="1"/>
  <c r="Y678" i="6"/>
  <c r="BF678" i="6" s="1"/>
  <c r="R681" i="6"/>
  <c r="AC681" i="6"/>
  <c r="AE682" i="6"/>
  <c r="AP682" i="6"/>
  <c r="AG683" i="6"/>
  <c r="AR683" i="6"/>
  <c r="AG689" i="6"/>
  <c r="AR689" i="6"/>
  <c r="X690" i="6"/>
  <c r="AI690" i="6"/>
  <c r="R697" i="6"/>
  <c r="AC697" i="6"/>
  <c r="S700" i="6"/>
  <c r="AO700" i="6"/>
  <c r="AL707" i="6"/>
  <c r="P707" i="6"/>
  <c r="T711" i="6"/>
  <c r="AE711" i="6"/>
  <c r="AP711" i="6"/>
  <c r="Y687" i="6"/>
  <c r="BF687" i="6" s="1"/>
  <c r="AJ687" i="6"/>
  <c r="BQ687" i="6" s="1"/>
  <c r="X688" i="6"/>
  <c r="AI688" i="6"/>
  <c r="AE694" i="6"/>
  <c r="AP694" i="6"/>
  <c r="S696" i="6"/>
  <c r="AD696" i="6"/>
  <c r="AD697" i="6"/>
  <c r="AO697" i="6"/>
  <c r="R699" i="6"/>
  <c r="AC699" i="6"/>
  <c r="AN699" i="6"/>
  <c r="AE700" i="6"/>
  <c r="T700" i="6"/>
  <c r="AE704" i="6"/>
  <c r="AP704" i="6"/>
  <c r="Q705" i="6"/>
  <c r="AB705" i="6"/>
  <c r="AQ709" i="6"/>
  <c r="AF709" i="6"/>
  <c r="U709" i="6"/>
  <c r="AF717" i="6"/>
  <c r="AQ717" i="6"/>
  <c r="U717" i="6"/>
  <c r="Q718" i="6"/>
  <c r="AM718" i="6"/>
  <c r="AB718" i="6"/>
  <c r="N730" i="6"/>
  <c r="AU730" i="6" s="1"/>
  <c r="Y730" i="6"/>
  <c r="BF730" i="6" s="1"/>
  <c r="AJ730" i="6"/>
  <c r="BQ730" i="6" s="1"/>
  <c r="AT733" i="6"/>
  <c r="X733" i="6"/>
  <c r="AI738" i="6"/>
  <c r="X738" i="6"/>
  <c r="AT738" i="6"/>
  <c r="AT743" i="6"/>
  <c r="X743" i="6"/>
  <c r="AI743" i="6"/>
  <c r="AI753" i="6"/>
  <c r="AT753" i="6"/>
  <c r="X753" i="6"/>
  <c r="AJ677" i="6"/>
  <c r="BQ677" i="6" s="1"/>
  <c r="AI678" i="6"/>
  <c r="AH679" i="6"/>
  <c r="T680" i="6"/>
  <c r="Z682" i="6"/>
  <c r="S684" i="6"/>
  <c r="AD684" i="6"/>
  <c r="AO684" i="6"/>
  <c r="R685" i="6"/>
  <c r="AC685" i="6"/>
  <c r="AK686" i="6"/>
  <c r="AF688" i="6"/>
  <c r="Z694" i="6"/>
  <c r="Z695" i="6"/>
  <c r="AE696" i="6"/>
  <c r="AP696" i="6"/>
  <c r="S698" i="6"/>
  <c r="AD698" i="6"/>
  <c r="V699" i="6"/>
  <c r="AO699" i="6"/>
  <c r="AR703" i="6"/>
  <c r="V703" i="6"/>
  <c r="AD703" i="6"/>
  <c r="AQ704" i="6"/>
  <c r="U704" i="6"/>
  <c r="AB704" i="6"/>
  <c r="AR710" i="6"/>
  <c r="V710" i="6"/>
  <c r="AG710" i="6"/>
  <c r="AF715" i="6"/>
  <c r="AQ715" i="6"/>
  <c r="U715" i="6"/>
  <c r="AR717" i="6"/>
  <c r="V717" i="6"/>
  <c r="AG717" i="6"/>
  <c r="AG722" i="6"/>
  <c r="AR722" i="6"/>
  <c r="Q724" i="6"/>
  <c r="AM724" i="6"/>
  <c r="AB724" i="6"/>
  <c r="AI742" i="6"/>
  <c r="X742" i="6"/>
  <c r="AT742" i="6"/>
  <c r="AC756" i="6"/>
  <c r="AN756" i="6"/>
  <c r="R756" i="6"/>
  <c r="Y674" i="6"/>
  <c r="BF674" i="6" s="1"/>
  <c r="W679" i="6"/>
  <c r="AD681" i="6"/>
  <c r="AO681" i="6"/>
  <c r="V681" i="6"/>
  <c r="AF682" i="6"/>
  <c r="Z684" i="6"/>
  <c r="S686" i="6"/>
  <c r="AD686" i="6"/>
  <c r="AO686" i="6"/>
  <c r="R687" i="6"/>
  <c r="AC687" i="6"/>
  <c r="P690" i="6"/>
  <c r="Y691" i="6"/>
  <c r="BF691" i="6" s="1"/>
  <c r="AJ691" i="6"/>
  <c r="BQ691" i="6" s="1"/>
  <c r="AF693" i="6"/>
  <c r="X694" i="6"/>
  <c r="AI694" i="6"/>
  <c r="AF705" i="6"/>
  <c r="AQ705" i="6"/>
  <c r="S706" i="6"/>
  <c r="AD706" i="6"/>
  <c r="U718" i="6"/>
  <c r="AF718" i="6"/>
  <c r="AQ718" i="6"/>
  <c r="AR719" i="6"/>
  <c r="AG719" i="6"/>
  <c r="AR723" i="6"/>
  <c r="V723" i="6"/>
  <c r="AG723" i="6"/>
  <c r="AQ681" i="6"/>
  <c r="Y683" i="6"/>
  <c r="BF683" i="6" s="1"/>
  <c r="AJ683" i="6"/>
  <c r="BQ683" i="6" s="1"/>
  <c r="X684" i="6"/>
  <c r="AI684" i="6"/>
  <c r="U688" i="6"/>
  <c r="AL690" i="6"/>
  <c r="AK692" i="6"/>
  <c r="Y695" i="6"/>
  <c r="BF695" i="6" s="1"/>
  <c r="AJ695" i="6"/>
  <c r="BQ695" i="6" s="1"/>
  <c r="X698" i="6"/>
  <c r="AI698" i="6"/>
  <c r="AJ700" i="6"/>
  <c r="BQ700" i="6" s="1"/>
  <c r="N700" i="6"/>
  <c r="AU700" i="6" s="1"/>
  <c r="AM701" i="6"/>
  <c r="Q701" i="6"/>
  <c r="S702" i="6"/>
  <c r="AO702" i="6"/>
  <c r="AK703" i="6"/>
  <c r="O703" i="6"/>
  <c r="N704" i="6"/>
  <c r="AU704" i="6" s="1"/>
  <c r="Y704" i="6"/>
  <c r="BF704" i="6" s="1"/>
  <c r="AJ704" i="6"/>
  <c r="BQ704" i="6" s="1"/>
  <c r="W705" i="6"/>
  <c r="AS705" i="6"/>
  <c r="AH705" i="6"/>
  <c r="T707" i="6"/>
  <c r="AE707" i="6"/>
  <c r="AP707" i="6"/>
  <c r="Z709" i="6"/>
  <c r="AK709" i="6"/>
  <c r="AG714" i="6"/>
  <c r="AR714" i="6"/>
  <c r="V714" i="6"/>
  <c r="AI736" i="6"/>
  <c r="X736" i="6"/>
  <c r="AT736" i="6"/>
  <c r="Z681" i="6"/>
  <c r="AR681" i="6"/>
  <c r="AK682" i="6"/>
  <c r="Z686" i="6"/>
  <c r="S688" i="6"/>
  <c r="AD688" i="6"/>
  <c r="AO688" i="6"/>
  <c r="R689" i="6"/>
  <c r="AC689" i="6"/>
  <c r="AN689" i="6"/>
  <c r="AL692" i="6"/>
  <c r="AK694" i="6"/>
  <c r="P696" i="6"/>
  <c r="Y697" i="6"/>
  <c r="BF697" i="6" s="1"/>
  <c r="AJ697" i="6"/>
  <c r="BQ697" i="6" s="1"/>
  <c r="AK700" i="6"/>
  <c r="AE702" i="6"/>
  <c r="T702" i="6"/>
  <c r="AA703" i="6"/>
  <c r="AL703" i="6"/>
  <c r="S703" i="6"/>
  <c r="V706" i="6"/>
  <c r="AG706" i="6"/>
  <c r="AR706" i="6"/>
  <c r="AL709" i="6"/>
  <c r="P709" i="6"/>
  <c r="AA709" i="6"/>
  <c r="O715" i="6"/>
  <c r="Z715" i="6"/>
  <c r="AK715" i="6"/>
  <c r="AG716" i="6"/>
  <c r="AR716" i="6"/>
  <c r="U720" i="6"/>
  <c r="AF720" i="6"/>
  <c r="AQ720" i="6"/>
  <c r="AD732" i="6"/>
  <c r="AO732" i="6"/>
  <c r="AO733" i="6"/>
  <c r="AD733" i="6"/>
  <c r="AR746" i="6"/>
  <c r="AG746" i="6"/>
  <c r="V746" i="6"/>
  <c r="Q750" i="6"/>
  <c r="AB750" i="6"/>
  <c r="AM750" i="6"/>
  <c r="R767" i="6"/>
  <c r="AN767" i="6"/>
  <c r="AC767" i="6"/>
  <c r="Y685" i="6"/>
  <c r="BF685" i="6" s="1"/>
  <c r="AJ685" i="6"/>
  <c r="BQ685" i="6" s="1"/>
  <c r="X686" i="6"/>
  <c r="AI686" i="6"/>
  <c r="S690" i="6"/>
  <c r="AD690" i="6"/>
  <c r="AD691" i="6"/>
  <c r="AO691" i="6"/>
  <c r="R693" i="6"/>
  <c r="AC693" i="6"/>
  <c r="AN693" i="6"/>
  <c r="AL696" i="6"/>
  <c r="AK698" i="6"/>
  <c r="R703" i="6"/>
  <c r="AN703" i="6"/>
  <c r="AM705" i="6"/>
  <c r="AH707" i="6"/>
  <c r="AS707" i="6"/>
  <c r="W707" i="6"/>
  <c r="AL708" i="6"/>
  <c r="AF711" i="6"/>
  <c r="AQ711" i="6"/>
  <c r="Z712" i="6"/>
  <c r="AK712" i="6"/>
  <c r="O712" i="6"/>
  <c r="N718" i="6"/>
  <c r="AU718" i="6" s="1"/>
  <c r="Y718" i="6"/>
  <c r="BF718" i="6" s="1"/>
  <c r="AJ718" i="6"/>
  <c r="BQ718" i="6" s="1"/>
  <c r="U726" i="6"/>
  <c r="AF726" i="6"/>
  <c r="AQ726" i="6"/>
  <c r="S677" i="6"/>
  <c r="AT678" i="6"/>
  <c r="P680" i="6"/>
  <c r="S682" i="6"/>
  <c r="AD682" i="6"/>
  <c r="AO682" i="6"/>
  <c r="R683" i="6"/>
  <c r="AC683" i="6"/>
  <c r="AK684" i="6"/>
  <c r="AF686" i="6"/>
  <c r="AT688" i="6"/>
  <c r="Z689" i="6"/>
  <c r="AE690" i="6"/>
  <c r="AP690" i="6"/>
  <c r="AR691" i="6"/>
  <c r="S692" i="6"/>
  <c r="AD692" i="6"/>
  <c r="AD693" i="6"/>
  <c r="AO693" i="6"/>
  <c r="V693" i="6"/>
  <c r="AQ693" i="6"/>
  <c r="R695" i="6"/>
  <c r="AC695" i="6"/>
  <c r="AN695" i="6"/>
  <c r="S697" i="6"/>
  <c r="AL698" i="6"/>
  <c r="AS701" i="6"/>
  <c r="AD702" i="6"/>
  <c r="AK705" i="6"/>
  <c r="O705" i="6"/>
  <c r="AG713" i="6"/>
  <c r="AF721" i="6"/>
  <c r="AQ721" i="6"/>
  <c r="U721" i="6"/>
  <c r="N724" i="6"/>
  <c r="AU724" i="6" s="1"/>
  <c r="Y724" i="6"/>
  <c r="BF724" i="6" s="1"/>
  <c r="AJ724" i="6"/>
  <c r="BQ724" i="6" s="1"/>
  <c r="AG726" i="6"/>
  <c r="AR726" i="6"/>
  <c r="V726" i="6"/>
  <c r="O729" i="6"/>
  <c r="Z729" i="6"/>
  <c r="AK729" i="6"/>
  <c r="AI733" i="6"/>
  <c r="AT739" i="6"/>
  <c r="X739" i="6"/>
  <c r="AI739" i="6"/>
  <c r="Q741" i="6"/>
  <c r="AM741" i="6"/>
  <c r="AB741" i="6"/>
  <c r="X699" i="6"/>
  <c r="N705" i="6"/>
  <c r="AU705" i="6" s="1"/>
  <c r="AP706" i="6"/>
  <c r="AF708" i="6"/>
  <c r="AQ708" i="6"/>
  <c r="T709" i="6"/>
  <c r="AG711" i="6"/>
  <c r="AA712" i="6"/>
  <c r="O713" i="6"/>
  <c r="Z713" i="6"/>
  <c r="AK713" i="6"/>
  <c r="Z716" i="6"/>
  <c r="AK716" i="6"/>
  <c r="AA718" i="6"/>
  <c r="O719" i="6"/>
  <c r="Z719" i="6"/>
  <c r="AK719" i="6"/>
  <c r="Z722" i="6"/>
  <c r="AK722" i="6"/>
  <c r="AA724" i="6"/>
  <c r="O725" i="6"/>
  <c r="Z725" i="6"/>
  <c r="AK725" i="6"/>
  <c r="V727" i="6"/>
  <c r="T729" i="6"/>
  <c r="AE729" i="6"/>
  <c r="AP729" i="6"/>
  <c r="Z730" i="6"/>
  <c r="AK730" i="6"/>
  <c r="Q733" i="6"/>
  <c r="AM733" i="6"/>
  <c r="AC735" i="6"/>
  <c r="R735" i="6"/>
  <c r="AN735" i="6"/>
  <c r="N738" i="6"/>
  <c r="AU738" i="6" s="1"/>
  <c r="AJ738" i="6"/>
  <c r="BQ738" i="6" s="1"/>
  <c r="AC741" i="6"/>
  <c r="R741" i="6"/>
  <c r="AN741" i="6"/>
  <c r="AA747" i="6"/>
  <c r="P747" i="6"/>
  <c r="AJ749" i="6"/>
  <c r="BQ749" i="6" s="1"/>
  <c r="X758" i="6"/>
  <c r="AT758" i="6"/>
  <c r="AI758" i="6"/>
  <c r="T762" i="6"/>
  <c r="AE762" i="6"/>
  <c r="AP762" i="6"/>
  <c r="AB789" i="6"/>
  <c r="Q789" i="6"/>
  <c r="AM789" i="6"/>
  <c r="N711" i="6"/>
  <c r="AU711" i="6" s="1"/>
  <c r="Y711" i="6"/>
  <c r="BF711" i="6" s="1"/>
  <c r="P711" i="6"/>
  <c r="AA713" i="6"/>
  <c r="AL713" i="6"/>
  <c r="T715" i="6"/>
  <c r="AE715" i="6"/>
  <c r="AP715" i="6"/>
  <c r="AA719" i="6"/>
  <c r="AL719" i="6"/>
  <c r="T721" i="6"/>
  <c r="AE721" i="6"/>
  <c r="AP721" i="6"/>
  <c r="AA725" i="6"/>
  <c r="AL725" i="6"/>
  <c r="T727" i="6"/>
  <c r="AE727" i="6"/>
  <c r="AP727" i="6"/>
  <c r="W727" i="6"/>
  <c r="N728" i="6"/>
  <c r="AU728" i="6" s="1"/>
  <c r="Y728" i="6"/>
  <c r="BF728" i="6" s="1"/>
  <c r="AJ728" i="6"/>
  <c r="BQ728" i="6" s="1"/>
  <c r="P728" i="6"/>
  <c r="AM728" i="6"/>
  <c r="AF729" i="6"/>
  <c r="AQ729" i="6"/>
  <c r="R732" i="6"/>
  <c r="AN732" i="6"/>
  <c r="AC733" i="6"/>
  <c r="R733" i="6"/>
  <c r="AN733" i="6"/>
  <c r="AO735" i="6"/>
  <c r="S735" i="6"/>
  <c r="AN736" i="6"/>
  <c r="R736" i="6"/>
  <c r="AH739" i="6"/>
  <c r="AS739" i="6"/>
  <c r="W739" i="6"/>
  <c r="AO741" i="6"/>
  <c r="S741" i="6"/>
  <c r="AN742" i="6"/>
  <c r="R742" i="6"/>
  <c r="P751" i="6"/>
  <c r="AA751" i="6"/>
  <c r="AL751" i="6"/>
  <c r="Z710" i="6"/>
  <c r="AK710" i="6"/>
  <c r="AG712" i="6"/>
  <c r="AR712" i="6"/>
  <c r="N714" i="6"/>
  <c r="AU714" i="6" s="1"/>
  <c r="Y714" i="6"/>
  <c r="BF714" i="6" s="1"/>
  <c r="AJ714" i="6"/>
  <c r="BQ714" i="6" s="1"/>
  <c r="AG718" i="6"/>
  <c r="AR718" i="6"/>
  <c r="N720" i="6"/>
  <c r="AU720" i="6" s="1"/>
  <c r="Y720" i="6"/>
  <c r="BF720" i="6" s="1"/>
  <c r="AJ720" i="6"/>
  <c r="BQ720" i="6" s="1"/>
  <c r="AG724" i="6"/>
  <c r="AR724" i="6"/>
  <c r="N726" i="6"/>
  <c r="AU726" i="6" s="1"/>
  <c r="Y726" i="6"/>
  <c r="BF726" i="6" s="1"/>
  <c r="AJ726" i="6"/>
  <c r="BQ726" i="6" s="1"/>
  <c r="AC731" i="6"/>
  <c r="R731" i="6"/>
  <c r="AN731" i="6"/>
  <c r="AI734" i="6"/>
  <c r="X734" i="6"/>
  <c r="AT734" i="6"/>
  <c r="Q737" i="6"/>
  <c r="AM737" i="6"/>
  <c r="AI740" i="6"/>
  <c r="X740" i="6"/>
  <c r="AT740" i="6"/>
  <c r="Q743" i="6"/>
  <c r="AM743" i="6"/>
  <c r="R751" i="6"/>
  <c r="AN751" i="6"/>
  <c r="AC751" i="6"/>
  <c r="AB787" i="6"/>
  <c r="AM787" i="6"/>
  <c r="Q787" i="6"/>
  <c r="AI791" i="6"/>
  <c r="X791" i="6"/>
  <c r="AT791" i="6"/>
  <c r="O717" i="6"/>
  <c r="Z717" i="6"/>
  <c r="AK717" i="6"/>
  <c r="Z720" i="6"/>
  <c r="AK720" i="6"/>
  <c r="O723" i="6"/>
  <c r="Z723" i="6"/>
  <c r="AK723" i="6"/>
  <c r="Z726" i="6"/>
  <c r="AK726" i="6"/>
  <c r="AO731" i="6"/>
  <c r="S731" i="6"/>
  <c r="U732" i="6"/>
  <c r="AF732" i="6"/>
  <c r="N734" i="6"/>
  <c r="AU734" i="6" s="1"/>
  <c r="AJ734" i="6"/>
  <c r="BQ734" i="6" s="1"/>
  <c r="AC737" i="6"/>
  <c r="R737" i="6"/>
  <c r="AN737" i="6"/>
  <c r="N740" i="6"/>
  <c r="AU740" i="6" s="1"/>
  <c r="AJ740" i="6"/>
  <c r="BQ740" i="6" s="1"/>
  <c r="AC743" i="6"/>
  <c r="R743" i="6"/>
  <c r="AN743" i="6"/>
  <c r="AC752" i="6"/>
  <c r="AN752" i="6"/>
  <c r="R752" i="6"/>
  <c r="R774" i="6"/>
  <c r="AN774" i="6"/>
  <c r="AC774" i="6"/>
  <c r="AH777" i="6"/>
  <c r="N707" i="6"/>
  <c r="AU707" i="6" s="1"/>
  <c r="Y707" i="6"/>
  <c r="BF707" i="6" s="1"/>
  <c r="AP709" i="6"/>
  <c r="V711" i="6"/>
  <c r="T713" i="6"/>
  <c r="AE713" i="6"/>
  <c r="AP713" i="6"/>
  <c r="AA717" i="6"/>
  <c r="AL717" i="6"/>
  <c r="T719" i="6"/>
  <c r="AE719" i="6"/>
  <c r="AP719" i="6"/>
  <c r="AA723" i="6"/>
  <c r="AL723" i="6"/>
  <c r="T725" i="6"/>
  <c r="AE725" i="6"/>
  <c r="AP725" i="6"/>
  <c r="T731" i="6"/>
  <c r="AP731" i="6"/>
  <c r="AH735" i="6"/>
  <c r="AS735" i="6"/>
  <c r="W735" i="6"/>
  <c r="AO737" i="6"/>
  <c r="S737" i="6"/>
  <c r="AB737" i="6"/>
  <c r="AN738" i="6"/>
  <c r="R738" i="6"/>
  <c r="AH741" i="6"/>
  <c r="AS741" i="6"/>
  <c r="W741" i="6"/>
  <c r="AO743" i="6"/>
  <c r="S743" i="6"/>
  <c r="AB743" i="6"/>
  <c r="R745" i="6"/>
  <c r="AC745" i="6"/>
  <c r="AN745" i="6"/>
  <c r="AQ747" i="6"/>
  <c r="AF747" i="6"/>
  <c r="U747" i="6"/>
  <c r="Q748" i="6"/>
  <c r="AB748" i="6"/>
  <c r="AM748" i="6"/>
  <c r="AO752" i="6"/>
  <c r="AD752" i="6"/>
  <c r="S752" i="6"/>
  <c r="P755" i="6"/>
  <c r="AA755" i="6"/>
  <c r="AL755" i="6"/>
  <c r="Q758" i="6"/>
  <c r="AB758" i="6"/>
  <c r="AM758" i="6"/>
  <c r="AD704" i="6"/>
  <c r="Z707" i="6"/>
  <c r="AK707" i="6"/>
  <c r="AG708" i="6"/>
  <c r="AF713" i="6"/>
  <c r="AQ713" i="6"/>
  <c r="U716" i="6"/>
  <c r="AF716" i="6"/>
  <c r="AQ716" i="6"/>
  <c r="AF719" i="6"/>
  <c r="AQ719" i="6"/>
  <c r="U722" i="6"/>
  <c r="AF722" i="6"/>
  <c r="AQ722" i="6"/>
  <c r="AF725" i="6"/>
  <c r="AQ725" i="6"/>
  <c r="AG727" i="6"/>
  <c r="U730" i="6"/>
  <c r="AF730" i="6"/>
  <c r="AQ730" i="6"/>
  <c r="AF731" i="6"/>
  <c r="AQ731" i="6"/>
  <c r="AC732" i="6"/>
  <c r="AS733" i="6"/>
  <c r="W733" i="6"/>
  <c r="AH733" i="6"/>
  <c r="AT735" i="6"/>
  <c r="X735" i="6"/>
  <c r="AD737" i="6"/>
  <c r="AT741" i="6"/>
  <c r="X741" i="6"/>
  <c r="AD743" i="6"/>
  <c r="AC748" i="6"/>
  <c r="AN748" i="6"/>
  <c r="R748" i="6"/>
  <c r="Q756" i="6"/>
  <c r="AB756" i="6"/>
  <c r="AO778" i="6"/>
  <c r="AD778" i="6"/>
  <c r="S778" i="6"/>
  <c r="Z718" i="6"/>
  <c r="AK718" i="6"/>
  <c r="O721" i="6"/>
  <c r="Z721" i="6"/>
  <c r="AK721" i="6"/>
  <c r="Z724" i="6"/>
  <c r="AK724" i="6"/>
  <c r="AA726" i="6"/>
  <c r="O727" i="6"/>
  <c r="Z727" i="6"/>
  <c r="AK727" i="6"/>
  <c r="U728" i="6"/>
  <c r="AF728" i="6"/>
  <c r="AQ728" i="6"/>
  <c r="AA729" i="6"/>
  <c r="AL729" i="6"/>
  <c r="AE731" i="6"/>
  <c r="N732" i="6"/>
  <c r="AU732" i="6" s="1"/>
  <c r="N736" i="6"/>
  <c r="AU736" i="6" s="1"/>
  <c r="AJ736" i="6"/>
  <c r="BQ736" i="6" s="1"/>
  <c r="AC739" i="6"/>
  <c r="R739" i="6"/>
  <c r="AN739" i="6"/>
  <c r="N742" i="6"/>
  <c r="AU742" i="6" s="1"/>
  <c r="AJ742" i="6"/>
  <c r="BQ742" i="6" s="1"/>
  <c r="AD749" i="6"/>
  <c r="AO749" i="6"/>
  <c r="S749" i="6"/>
  <c r="Z701" i="6"/>
  <c r="AJ705" i="6"/>
  <c r="BQ705" i="6" s="1"/>
  <c r="AJ708" i="6"/>
  <c r="BQ708" i="6" s="1"/>
  <c r="N709" i="6"/>
  <c r="AU709" i="6" s="1"/>
  <c r="Y709" i="6"/>
  <c r="BF709" i="6" s="1"/>
  <c r="AF710" i="6"/>
  <c r="AQ710" i="6"/>
  <c r="AA715" i="6"/>
  <c r="AL715" i="6"/>
  <c r="T717" i="6"/>
  <c r="AE717" i="6"/>
  <c r="AP717" i="6"/>
  <c r="AA721" i="6"/>
  <c r="AL721" i="6"/>
  <c r="T723" i="6"/>
  <c r="AE723" i="6"/>
  <c r="AP723" i="6"/>
  <c r="AA727" i="6"/>
  <c r="AL727" i="6"/>
  <c r="AG728" i="6"/>
  <c r="AR728" i="6"/>
  <c r="U729" i="6"/>
  <c r="AJ732" i="6"/>
  <c r="BQ732" i="6" s="1"/>
  <c r="AN734" i="6"/>
  <c r="R734" i="6"/>
  <c r="AH737" i="6"/>
  <c r="AS737" i="6"/>
  <c r="W737" i="6"/>
  <c r="AC738" i="6"/>
  <c r="AO739" i="6"/>
  <c r="S739" i="6"/>
  <c r="AN740" i="6"/>
  <c r="R740" i="6"/>
  <c r="AH743" i="6"/>
  <c r="W743" i="6"/>
  <c r="AJ744" i="6"/>
  <c r="BQ744" i="6" s="1"/>
  <c r="Y744" i="6"/>
  <c r="BF744" i="6" s="1"/>
  <c r="Q746" i="6"/>
  <c r="AB746" i="6"/>
  <c r="AM746" i="6"/>
  <c r="W753" i="6"/>
  <c r="AH753" i="6"/>
  <c r="AS753" i="6"/>
  <c r="AL771" i="6"/>
  <c r="P771" i="6"/>
  <c r="AA771" i="6"/>
  <c r="W757" i="6"/>
  <c r="AH757" i="6"/>
  <c r="AD761" i="6"/>
  <c r="AO761" i="6"/>
  <c r="S761" i="6"/>
  <c r="R769" i="6"/>
  <c r="AN769" i="6"/>
  <c r="AC769" i="6"/>
  <c r="AE712" i="6"/>
  <c r="Y713" i="6"/>
  <c r="BF713" i="6" s="1"/>
  <c r="AE714" i="6"/>
  <c r="Y715" i="6"/>
  <c r="BF715" i="6" s="1"/>
  <c r="AE716" i="6"/>
  <c r="Y717" i="6"/>
  <c r="BF717" i="6" s="1"/>
  <c r="AE718" i="6"/>
  <c r="Y719" i="6"/>
  <c r="BF719" i="6" s="1"/>
  <c r="AE720" i="6"/>
  <c r="Y721" i="6"/>
  <c r="BF721" i="6" s="1"/>
  <c r="AE722" i="6"/>
  <c r="Y723" i="6"/>
  <c r="BF723" i="6" s="1"/>
  <c r="AE724" i="6"/>
  <c r="Y725" i="6"/>
  <c r="BF725" i="6" s="1"/>
  <c r="AE726" i="6"/>
  <c r="P734" i="6"/>
  <c r="P736" i="6"/>
  <c r="P738" i="6"/>
  <c r="P740" i="6"/>
  <c r="P742" i="6"/>
  <c r="AD745" i="6"/>
  <c r="AO745" i="6"/>
  <c r="AC746" i="6"/>
  <c r="AN746" i="6"/>
  <c r="R747" i="6"/>
  <c r="AC747" i="6"/>
  <c r="AN747" i="6"/>
  <c r="R755" i="6"/>
  <c r="AN755" i="6"/>
  <c r="AC755" i="6"/>
  <c r="AP756" i="6"/>
  <c r="AI757" i="6"/>
  <c r="AT757" i="6"/>
  <c r="AJ760" i="6"/>
  <c r="BQ760" i="6" s="1"/>
  <c r="N760" i="6"/>
  <c r="AU760" i="6" s="1"/>
  <c r="AP761" i="6"/>
  <c r="T761" i="6"/>
  <c r="AE761" i="6"/>
  <c r="W763" i="6"/>
  <c r="AH763" i="6"/>
  <c r="AS763" i="6"/>
  <c r="Q764" i="6"/>
  <c r="AB764" i="6"/>
  <c r="X768" i="6"/>
  <c r="AT768" i="6"/>
  <c r="AI768" i="6"/>
  <c r="AD769" i="6"/>
  <c r="S769" i="6"/>
  <c r="AT773" i="6"/>
  <c r="AI773" i="6"/>
  <c r="X773" i="6"/>
  <c r="AL776" i="6"/>
  <c r="P776" i="6"/>
  <c r="AA776" i="6"/>
  <c r="W732" i="6"/>
  <c r="AS732" i="6"/>
  <c r="W744" i="6"/>
  <c r="AH744" i="6"/>
  <c r="AS744" i="6"/>
  <c r="AP745" i="6"/>
  <c r="AE745" i="6"/>
  <c r="AO746" i="6"/>
  <c r="AD746" i="6"/>
  <c r="AD747" i="6"/>
  <c r="AO747" i="6"/>
  <c r="AJ750" i="6"/>
  <c r="BQ750" i="6" s="1"/>
  <c r="Y750" i="6"/>
  <c r="BF750" i="6" s="1"/>
  <c r="AP751" i="6"/>
  <c r="AE751" i="6"/>
  <c r="AJ753" i="6"/>
  <c r="BQ753" i="6" s="1"/>
  <c r="N753" i="6"/>
  <c r="AU753" i="6" s="1"/>
  <c r="AQ743" i="6"/>
  <c r="AI744" i="6"/>
  <c r="AT744" i="6"/>
  <c r="AA744" i="6"/>
  <c r="AF745" i="6"/>
  <c r="AQ745" i="6"/>
  <c r="AE746" i="6"/>
  <c r="AP746" i="6"/>
  <c r="Q752" i="6"/>
  <c r="AB752" i="6"/>
  <c r="AP755" i="6"/>
  <c r="AE755" i="6"/>
  <c r="T756" i="6"/>
  <c r="AJ757" i="6"/>
  <c r="BQ757" i="6" s="1"/>
  <c r="N757" i="6"/>
  <c r="AU757" i="6" s="1"/>
  <c r="AC762" i="6"/>
  <c r="AN762" i="6"/>
  <c r="R762" i="6"/>
  <c r="N765" i="6"/>
  <c r="AU765" i="6" s="1"/>
  <c r="Y765" i="6"/>
  <c r="BF765" i="6" s="1"/>
  <c r="AJ765" i="6"/>
  <c r="BQ765" i="6" s="1"/>
  <c r="AN771" i="6"/>
  <c r="Q775" i="6"/>
  <c r="AB775" i="6"/>
  <c r="AM775" i="6"/>
  <c r="AP792" i="6"/>
  <c r="T792" i="6"/>
  <c r="AE792" i="6"/>
  <c r="P744" i="6"/>
  <c r="Z749" i="6"/>
  <c r="AK749" i="6"/>
  <c r="Y753" i="6"/>
  <c r="BF753" i="6" s="1"/>
  <c r="AJ754" i="6"/>
  <c r="BQ754" i="6" s="1"/>
  <c r="Y754" i="6"/>
  <c r="BF754" i="6" s="1"/>
  <c r="AO756" i="6"/>
  <c r="AD756" i="6"/>
  <c r="X766" i="6"/>
  <c r="AT766" i="6"/>
  <c r="AI766" i="6"/>
  <c r="AD767" i="6"/>
  <c r="AO767" i="6"/>
  <c r="S767" i="6"/>
  <c r="Q768" i="6"/>
  <c r="AB768" i="6"/>
  <c r="AM768" i="6"/>
  <c r="N778" i="6"/>
  <c r="AU778" i="6" s="1"/>
  <c r="Y778" i="6"/>
  <c r="BF778" i="6" s="1"/>
  <c r="AJ778" i="6"/>
  <c r="BQ778" i="6" s="1"/>
  <c r="AK782" i="6"/>
  <c r="Z782" i="6"/>
  <c r="O782" i="6"/>
  <c r="AT732" i="6"/>
  <c r="U734" i="6"/>
  <c r="AF734" i="6"/>
  <c r="U736" i="6"/>
  <c r="AF736" i="6"/>
  <c r="U738" i="6"/>
  <c r="AF738" i="6"/>
  <c r="U740" i="6"/>
  <c r="AF740" i="6"/>
  <c r="U742" i="6"/>
  <c r="AF742" i="6"/>
  <c r="O748" i="6"/>
  <c r="AA749" i="6"/>
  <c r="AL749" i="6"/>
  <c r="AS757" i="6"/>
  <c r="AJ758" i="6"/>
  <c r="BQ758" i="6" s="1"/>
  <c r="Y758" i="6"/>
  <c r="BF758" i="6" s="1"/>
  <c r="W759" i="6"/>
  <c r="AH759" i="6"/>
  <c r="T760" i="6"/>
  <c r="AP760" i="6"/>
  <c r="AE760" i="6"/>
  <c r="AP767" i="6"/>
  <c r="T767" i="6"/>
  <c r="AE767" i="6"/>
  <c r="AR770" i="6"/>
  <c r="V770" i="6"/>
  <c r="AE793" i="6"/>
  <c r="AP793" i="6"/>
  <c r="T793" i="6"/>
  <c r="Q731" i="6"/>
  <c r="AM731" i="6"/>
  <c r="O733" i="6"/>
  <c r="Z733" i="6"/>
  <c r="O735" i="6"/>
  <c r="Z735" i="6"/>
  <c r="O737" i="6"/>
  <c r="Z737" i="6"/>
  <c r="O739" i="6"/>
  <c r="Z739" i="6"/>
  <c r="O741" i="6"/>
  <c r="Z741" i="6"/>
  <c r="O743" i="6"/>
  <c r="Z743" i="6"/>
  <c r="AK743" i="6"/>
  <c r="AJ748" i="6"/>
  <c r="BQ748" i="6" s="1"/>
  <c r="N748" i="6"/>
  <c r="AU748" i="6" s="1"/>
  <c r="Y748" i="6"/>
  <c r="BF748" i="6" s="1"/>
  <c r="AK748" i="6"/>
  <c r="N751" i="6"/>
  <c r="AU751" i="6" s="1"/>
  <c r="Y751" i="6"/>
  <c r="BF751" i="6" s="1"/>
  <c r="AP753" i="6"/>
  <c r="T753" i="6"/>
  <c r="AE753" i="6"/>
  <c r="AI759" i="6"/>
  <c r="AT759" i="6"/>
  <c r="X759" i="6"/>
  <c r="AJ766" i="6"/>
  <c r="BQ766" i="6" s="1"/>
  <c r="Y766" i="6"/>
  <c r="BF766" i="6" s="1"/>
  <c r="AG770" i="6"/>
  <c r="AH776" i="6"/>
  <c r="AS776" i="6"/>
  <c r="W776" i="6"/>
  <c r="T779" i="6"/>
  <c r="AE779" i="6"/>
  <c r="AP779" i="6"/>
  <c r="AG826" i="6"/>
  <c r="AR826" i="6"/>
  <c r="V826" i="6"/>
  <c r="W734" i="6"/>
  <c r="AS734" i="6"/>
  <c r="W736" i="6"/>
  <c r="AS736" i="6"/>
  <c r="W738" i="6"/>
  <c r="AS738" i="6"/>
  <c r="W740" i="6"/>
  <c r="AS740" i="6"/>
  <c r="W742" i="6"/>
  <c r="AS742" i="6"/>
  <c r="Q754" i="6"/>
  <c r="AB754" i="6"/>
  <c r="AM754" i="6"/>
  <c r="N755" i="6"/>
  <c r="AU755" i="6" s="1"/>
  <c r="Y755" i="6"/>
  <c r="BF755" i="6" s="1"/>
  <c r="AP757" i="6"/>
  <c r="T757" i="6"/>
  <c r="AE757" i="6"/>
  <c r="AR760" i="6"/>
  <c r="V760" i="6"/>
  <c r="X762" i="6"/>
  <c r="AT762" i="6"/>
  <c r="AI762" i="6"/>
  <c r="AP765" i="6"/>
  <c r="T765" i="6"/>
  <c r="AE765" i="6"/>
  <c r="X770" i="6"/>
  <c r="AT770" i="6"/>
  <c r="AI770" i="6"/>
  <c r="AC771" i="6"/>
  <c r="AF779" i="6"/>
  <c r="AQ779" i="6"/>
  <c r="U779" i="6"/>
  <c r="N774" i="6"/>
  <c r="AU774" i="6" s="1"/>
  <c r="Y774" i="6"/>
  <c r="BF774" i="6" s="1"/>
  <c r="AJ774" i="6"/>
  <c r="BQ774" i="6" s="1"/>
  <c r="AE786" i="6"/>
  <c r="T786" i="6"/>
  <c r="AP825" i="6"/>
  <c r="AE825" i="6"/>
  <c r="T825" i="6"/>
  <c r="AM829" i="6"/>
  <c r="AB829" i="6"/>
  <c r="Q829" i="6"/>
  <c r="N763" i="6"/>
  <c r="AU763" i="6" s="1"/>
  <c r="Y763" i="6"/>
  <c r="BF763" i="6" s="1"/>
  <c r="W765" i="6"/>
  <c r="AH765" i="6"/>
  <c r="AD771" i="6"/>
  <c r="AO771" i="6"/>
  <c r="AL772" i="6"/>
  <c r="P772" i="6"/>
  <c r="AA772" i="6"/>
  <c r="T775" i="6"/>
  <c r="AE775" i="6"/>
  <c r="AP775" i="6"/>
  <c r="T777" i="6"/>
  <c r="AE777" i="6"/>
  <c r="AP777" i="6"/>
  <c r="AL780" i="6"/>
  <c r="P780" i="6"/>
  <c r="AA780" i="6"/>
  <c r="P781" i="6"/>
  <c r="AA781" i="6"/>
  <c r="AL781" i="6"/>
  <c r="AI783" i="6"/>
  <c r="X783" i="6"/>
  <c r="AT783" i="6"/>
  <c r="AO787" i="6"/>
  <c r="AD787" i="6"/>
  <c r="S787" i="6"/>
  <c r="N789" i="6"/>
  <c r="AU789" i="6" s="1"/>
  <c r="AJ789" i="6"/>
  <c r="BQ789" i="6" s="1"/>
  <c r="Y789" i="6"/>
  <c r="BF789" i="6" s="1"/>
  <c r="O790" i="6"/>
  <c r="AK790" i="6"/>
  <c r="Z790" i="6"/>
  <c r="AK794" i="6"/>
  <c r="O794" i="6"/>
  <c r="Z794" i="6"/>
  <c r="S795" i="6"/>
  <c r="AO795" i="6"/>
  <c r="AD795" i="6"/>
  <c r="AB803" i="6"/>
  <c r="Q803" i="6"/>
  <c r="W833" i="6"/>
  <c r="AH833" i="6"/>
  <c r="AS833" i="6"/>
  <c r="X760" i="6"/>
  <c r="AT760" i="6"/>
  <c r="W761" i="6"/>
  <c r="AH761" i="6"/>
  <c r="AR762" i="6"/>
  <c r="V762" i="6"/>
  <c r="AJ763" i="6"/>
  <c r="BQ763" i="6" s="1"/>
  <c r="AR773" i="6"/>
  <c r="V773" i="6"/>
  <c r="AG773" i="6"/>
  <c r="Q778" i="6"/>
  <c r="AB778" i="6"/>
  <c r="AO782" i="6"/>
  <c r="S782" i="6"/>
  <c r="U748" i="6"/>
  <c r="AI748" i="6"/>
  <c r="T749" i="6"/>
  <c r="AH749" i="6"/>
  <c r="AC750" i="6"/>
  <c r="AN750" i="6"/>
  <c r="T750" i="6"/>
  <c r="AR752" i="6"/>
  <c r="AR756" i="6"/>
  <c r="AI761" i="6"/>
  <c r="AT761" i="6"/>
  <c r="AL763" i="6"/>
  <c r="P763" i="6"/>
  <c r="T764" i="6"/>
  <c r="AE764" i="6"/>
  <c r="Q766" i="6"/>
  <c r="AB766" i="6"/>
  <c r="W767" i="6"/>
  <c r="AH767" i="6"/>
  <c r="AC772" i="6"/>
  <c r="AN772" i="6"/>
  <c r="AR777" i="6"/>
  <c r="AG777" i="6"/>
  <c r="AH786" i="6"/>
  <c r="AS786" i="6"/>
  <c r="W786" i="6"/>
  <c r="AJ801" i="6"/>
  <c r="BQ801" i="6" s="1"/>
  <c r="N801" i="6"/>
  <c r="AU801" i="6" s="1"/>
  <c r="Y801" i="6"/>
  <c r="BF801" i="6" s="1"/>
  <c r="AP802" i="6"/>
  <c r="AE802" i="6"/>
  <c r="T802" i="6"/>
  <c r="AF744" i="6"/>
  <c r="X752" i="6"/>
  <c r="AT752" i="6"/>
  <c r="AC754" i="6"/>
  <c r="AN754" i="6"/>
  <c r="X756" i="6"/>
  <c r="AT756" i="6"/>
  <c r="AC758" i="6"/>
  <c r="AN758" i="6"/>
  <c r="AL759" i="6"/>
  <c r="P759" i="6"/>
  <c r="R763" i="6"/>
  <c r="AN763" i="6"/>
  <c r="AR764" i="6"/>
  <c r="V764" i="6"/>
  <c r="Q770" i="6"/>
  <c r="AB770" i="6"/>
  <c r="AI775" i="6"/>
  <c r="AT775" i="6"/>
  <c r="AE780" i="6"/>
  <c r="AP780" i="6"/>
  <c r="P783" i="6"/>
  <c r="AL783" i="6"/>
  <c r="AA783" i="6"/>
  <c r="X749" i="6"/>
  <c r="N752" i="6"/>
  <c r="AU752" i="6" s="1"/>
  <c r="S753" i="6"/>
  <c r="N756" i="6"/>
  <c r="AU756" i="6" s="1"/>
  <c r="S757" i="6"/>
  <c r="AJ761" i="6"/>
  <c r="BQ761" i="6" s="1"/>
  <c r="AG762" i="6"/>
  <c r="AL765" i="6"/>
  <c r="P765" i="6"/>
  <c r="T766" i="6"/>
  <c r="AE766" i="6"/>
  <c r="N767" i="6"/>
  <c r="AU767" i="6" s="1"/>
  <c r="Y767" i="6"/>
  <c r="BF767" i="6" s="1"/>
  <c r="AJ767" i="6"/>
  <c r="BQ767" i="6" s="1"/>
  <c r="Y768" i="6"/>
  <c r="BF768" i="6" s="1"/>
  <c r="AQ772" i="6"/>
  <c r="U772" i="6"/>
  <c r="AF772" i="6"/>
  <c r="AJ773" i="6"/>
  <c r="BQ773" i="6" s="1"/>
  <c r="N773" i="6"/>
  <c r="AU773" i="6" s="1"/>
  <c r="Y773" i="6"/>
  <c r="BF773" i="6" s="1"/>
  <c r="AG775" i="6"/>
  <c r="AF778" i="6"/>
  <c r="AQ778" i="6"/>
  <c r="P779" i="6"/>
  <c r="AL779" i="6"/>
  <c r="AF780" i="6"/>
  <c r="AQ780" i="6"/>
  <c r="U780" i="6"/>
  <c r="V784" i="6"/>
  <c r="AG784" i="6"/>
  <c r="AR784" i="6"/>
  <c r="AO785" i="6"/>
  <c r="AD785" i="6"/>
  <c r="S785" i="6"/>
  <c r="N746" i="6"/>
  <c r="AU746" i="6" s="1"/>
  <c r="W751" i="6"/>
  <c r="AH751" i="6"/>
  <c r="AS751" i="6"/>
  <c r="W755" i="6"/>
  <c r="AH755" i="6"/>
  <c r="AS755" i="6"/>
  <c r="R759" i="6"/>
  <c r="AN759" i="6"/>
  <c r="AO759" i="6"/>
  <c r="Q760" i="6"/>
  <c r="AB760" i="6"/>
  <c r="AL761" i="6"/>
  <c r="P761" i="6"/>
  <c r="X764" i="6"/>
  <c r="AT764" i="6"/>
  <c r="AG764" i="6"/>
  <c r="T768" i="6"/>
  <c r="AE768" i="6"/>
  <c r="N769" i="6"/>
  <c r="AU769" i="6" s="1"/>
  <c r="Y769" i="6"/>
  <c r="BF769" i="6" s="1"/>
  <c r="AJ769" i="6"/>
  <c r="BQ769" i="6" s="1"/>
  <c r="Y770" i="6"/>
  <c r="BF770" i="6" s="1"/>
  <c r="AH771" i="6"/>
  <c r="U774" i="6"/>
  <c r="AF774" i="6"/>
  <c r="S776" i="6"/>
  <c r="AD776" i="6"/>
  <c r="AP786" i="6"/>
  <c r="AH792" i="6"/>
  <c r="AS792" i="6"/>
  <c r="W792" i="6"/>
  <c r="AI751" i="6"/>
  <c r="AT751" i="6"/>
  <c r="AG752" i="6"/>
  <c r="R753" i="6"/>
  <c r="AN753" i="6"/>
  <c r="AI755" i="6"/>
  <c r="AT755" i="6"/>
  <c r="AG756" i="6"/>
  <c r="R757" i="6"/>
  <c r="AN757" i="6"/>
  <c r="AC760" i="6"/>
  <c r="AN760" i="6"/>
  <c r="AA763" i="6"/>
  <c r="R765" i="6"/>
  <c r="AN765" i="6"/>
  <c r="AR766" i="6"/>
  <c r="V766" i="6"/>
  <c r="AL767" i="6"/>
  <c r="P767" i="6"/>
  <c r="T770" i="6"/>
  <c r="AE770" i="6"/>
  <c r="N771" i="6"/>
  <c r="AU771" i="6" s="1"/>
  <c r="Y771" i="6"/>
  <c r="BF771" i="6" s="1"/>
  <c r="AJ771" i="6"/>
  <c r="BQ771" i="6" s="1"/>
  <c r="AE772" i="6"/>
  <c r="O777" i="6"/>
  <c r="Z777" i="6"/>
  <c r="AK777" i="6"/>
  <c r="AH781" i="6"/>
  <c r="W781" i="6"/>
  <c r="Y787" i="6"/>
  <c r="BF787" i="6" s="1"/>
  <c r="N787" i="6"/>
  <c r="AU787" i="6" s="1"/>
  <c r="AJ787" i="6"/>
  <c r="BQ787" i="6" s="1"/>
  <c r="AH788" i="6"/>
  <c r="W788" i="6"/>
  <c r="AB793" i="6"/>
  <c r="AM793" i="6"/>
  <c r="Q793" i="6"/>
  <c r="AT745" i="6"/>
  <c r="X750" i="6"/>
  <c r="AT750" i="6"/>
  <c r="AI752" i="6"/>
  <c r="AR754" i="6"/>
  <c r="AI756" i="6"/>
  <c r="AR758" i="6"/>
  <c r="V758" i="6"/>
  <c r="Y759" i="6"/>
  <c r="BF759" i="6" s="1"/>
  <c r="R761" i="6"/>
  <c r="AN761" i="6"/>
  <c r="Q762" i="6"/>
  <c r="AB762" i="6"/>
  <c r="AR768" i="6"/>
  <c r="V768" i="6"/>
  <c r="AL769" i="6"/>
  <c r="P769" i="6"/>
  <c r="T769" i="6"/>
  <c r="S771" i="6"/>
  <c r="AN780" i="6"/>
  <c r="AJ782" i="6"/>
  <c r="BQ782" i="6" s="1"/>
  <c r="Y782" i="6"/>
  <c r="BF782" i="6" s="1"/>
  <c r="N782" i="6"/>
  <c r="AU782" i="6" s="1"/>
  <c r="AT788" i="6"/>
  <c r="AI788" i="6"/>
  <c r="X788" i="6"/>
  <c r="AM803" i="6"/>
  <c r="AS772" i="6"/>
  <c r="AF775" i="6"/>
  <c r="AQ775" i="6"/>
  <c r="AI777" i="6"/>
  <c r="AH778" i="6"/>
  <c r="AG779" i="6"/>
  <c r="AH780" i="6"/>
  <c r="AT786" i="6"/>
  <c r="AI786" i="6"/>
  <c r="AN787" i="6"/>
  <c r="AC787" i="6"/>
  <c r="AN789" i="6"/>
  <c r="AC789" i="6"/>
  <c r="P791" i="6"/>
  <c r="AA791" i="6"/>
  <c r="P793" i="6"/>
  <c r="AA793" i="6"/>
  <c r="AL793" i="6"/>
  <c r="AJ803" i="6"/>
  <c r="BQ803" i="6" s="1"/>
  <c r="N803" i="6"/>
  <c r="AU803" i="6" s="1"/>
  <c r="Y803" i="6"/>
  <c r="BF803" i="6" s="1"/>
  <c r="AQ771" i="6"/>
  <c r="AF777" i="6"/>
  <c r="AQ777" i="6"/>
  <c r="V788" i="6"/>
  <c r="AG788" i="6"/>
  <c r="AJ799" i="6"/>
  <c r="BQ799" i="6" s="1"/>
  <c r="N799" i="6"/>
  <c r="AU799" i="6" s="1"/>
  <c r="Y799" i="6"/>
  <c r="BF799" i="6" s="1"/>
  <c r="N864" i="6"/>
  <c r="AU864" i="6" s="1"/>
  <c r="Y864" i="6"/>
  <c r="BF864" i="6" s="1"/>
  <c r="AJ864" i="6"/>
  <c r="BQ864" i="6" s="1"/>
  <c r="AA825" i="6"/>
  <c r="P825" i="6"/>
  <c r="AL825" i="6"/>
  <c r="Z774" i="6"/>
  <c r="AK774" i="6"/>
  <c r="AH784" i="6"/>
  <c r="W784" i="6"/>
  <c r="P785" i="6"/>
  <c r="AL785" i="6"/>
  <c r="AA785" i="6"/>
  <c r="X797" i="6"/>
  <c r="AI797" i="6"/>
  <c r="AT797" i="6"/>
  <c r="AP800" i="6"/>
  <c r="AE800" i="6"/>
  <c r="V804" i="6"/>
  <c r="AR804" i="6"/>
  <c r="AG804" i="6"/>
  <c r="O806" i="6"/>
  <c r="AK806" i="6"/>
  <c r="Z806" i="6"/>
  <c r="AM825" i="6"/>
  <c r="AB825" i="6"/>
  <c r="Q825" i="6"/>
  <c r="AF847" i="6"/>
  <c r="AQ847" i="6"/>
  <c r="U847" i="6"/>
  <c r="N776" i="6"/>
  <c r="AU776" i="6" s="1"/>
  <c r="Y776" i="6"/>
  <c r="BF776" i="6" s="1"/>
  <c r="R781" i="6"/>
  <c r="AC781" i="6"/>
  <c r="AM782" i="6"/>
  <c r="AB782" i="6"/>
  <c r="Y783" i="6"/>
  <c r="BF783" i="6" s="1"/>
  <c r="AJ783" i="6"/>
  <c r="BQ783" i="6" s="1"/>
  <c r="AT784" i="6"/>
  <c r="AI784" i="6"/>
  <c r="X784" i="6"/>
  <c r="AB785" i="6"/>
  <c r="AM785" i="6"/>
  <c r="V790" i="6"/>
  <c r="AR790" i="6"/>
  <c r="AM797" i="6"/>
  <c r="X853" i="6"/>
  <c r="AI853" i="6"/>
  <c r="AT853" i="6"/>
  <c r="AO764" i="6"/>
  <c r="AO766" i="6"/>
  <c r="AO768" i="6"/>
  <c r="AO770" i="6"/>
  <c r="Z776" i="6"/>
  <c r="AK776" i="6"/>
  <c r="AB777" i="6"/>
  <c r="Z779" i="6"/>
  <c r="AN781" i="6"/>
  <c r="AN785" i="6"/>
  <c r="AC785" i="6"/>
  <c r="AH790" i="6"/>
  <c r="W790" i="6"/>
  <c r="AS790" i="6"/>
  <c r="Q797" i="6"/>
  <c r="P813" i="6"/>
  <c r="AA813" i="6"/>
  <c r="AL813" i="6"/>
  <c r="T773" i="6"/>
  <c r="AE773" i="6"/>
  <c r="Z778" i="6"/>
  <c r="AK778" i="6"/>
  <c r="N780" i="6"/>
  <c r="AU780" i="6" s="1"/>
  <c r="Y780" i="6"/>
  <c r="BF780" i="6" s="1"/>
  <c r="AS780" i="6"/>
  <c r="AB783" i="6"/>
  <c r="AM783" i="6"/>
  <c r="O784" i="6"/>
  <c r="AK784" i="6"/>
  <c r="R787" i="6"/>
  <c r="AE795" i="6"/>
  <c r="T795" i="6"/>
  <c r="AP795" i="6"/>
  <c r="P797" i="6"/>
  <c r="AA797" i="6"/>
  <c r="AD808" i="6"/>
  <c r="AO808" i="6"/>
  <c r="S808" i="6"/>
  <c r="AN813" i="6"/>
  <c r="AC813" i="6"/>
  <c r="R813" i="6"/>
  <c r="Q818" i="6"/>
  <c r="AB818" i="6"/>
  <c r="AM818" i="6"/>
  <c r="P830" i="6"/>
  <c r="AA830" i="6"/>
  <c r="AL830" i="6"/>
  <c r="AF773" i="6"/>
  <c r="AQ773" i="6"/>
  <c r="Z780" i="6"/>
  <c r="AK780" i="6"/>
  <c r="AR781" i="6"/>
  <c r="AG781" i="6"/>
  <c r="P787" i="6"/>
  <c r="AL787" i="6"/>
  <c r="AA787" i="6"/>
  <c r="P789" i="6"/>
  <c r="AA789" i="6"/>
  <c r="N791" i="6"/>
  <c r="AU791" i="6" s="1"/>
  <c r="Y791" i="6"/>
  <c r="BF791" i="6" s="1"/>
  <c r="R796" i="6"/>
  <c r="AC796" i="6"/>
  <c r="AH782" i="6"/>
  <c r="W782" i="6"/>
  <c r="Q786" i="6"/>
  <c r="AM786" i="6"/>
  <c r="X793" i="6"/>
  <c r="AI793" i="6"/>
  <c r="AP794" i="6"/>
  <c r="T794" i="6"/>
  <c r="AH806" i="6"/>
  <c r="W806" i="6"/>
  <c r="U815" i="6"/>
  <c r="AF815" i="6"/>
  <c r="AC824" i="6"/>
  <c r="R824" i="6"/>
  <c r="AN824" i="6"/>
  <c r="AJ786" i="6"/>
  <c r="BQ786" i="6" s="1"/>
  <c r="AI787" i="6"/>
  <c r="X787" i="6"/>
  <c r="AC788" i="6"/>
  <c r="R788" i="6"/>
  <c r="W789" i="6"/>
  <c r="AS789" i="6"/>
  <c r="AP790" i="6"/>
  <c r="T790" i="6"/>
  <c r="AE794" i="6"/>
  <c r="P795" i="6"/>
  <c r="AL795" i="6"/>
  <c r="AA795" i="6"/>
  <c r="AD804" i="6"/>
  <c r="AO804" i="6"/>
  <c r="AT806" i="6"/>
  <c r="X806" i="6"/>
  <c r="AI806" i="6"/>
  <c r="X807" i="6"/>
  <c r="AI807" i="6"/>
  <c r="AT807" i="6"/>
  <c r="V815" i="6"/>
  <c r="AG815" i="6"/>
  <c r="AR815" i="6"/>
  <c r="AK786" i="6"/>
  <c r="AS787" i="6"/>
  <c r="AM788" i="6"/>
  <c r="AE791" i="6"/>
  <c r="AD792" i="6"/>
  <c r="AO792" i="6"/>
  <c r="O808" i="6"/>
  <c r="Z808" i="6"/>
  <c r="AK808" i="6"/>
  <c r="X811" i="6"/>
  <c r="AI811" i="6"/>
  <c r="AT811" i="6"/>
  <c r="Y816" i="6"/>
  <c r="BF816" i="6" s="1"/>
  <c r="AJ816" i="6"/>
  <c r="BQ816" i="6" s="1"/>
  <c r="N816" i="6"/>
  <c r="AU816" i="6" s="1"/>
  <c r="AB820" i="6"/>
  <c r="AM820" i="6"/>
  <c r="Q820" i="6"/>
  <c r="X785" i="6"/>
  <c r="O788" i="6"/>
  <c r="AJ792" i="6"/>
  <c r="BQ792" i="6" s="1"/>
  <c r="X795" i="6"/>
  <c r="AI795" i="6"/>
  <c r="AE798" i="6"/>
  <c r="AB801" i="6"/>
  <c r="Q801" i="6"/>
  <c r="V802" i="6"/>
  <c r="AR802" i="6"/>
  <c r="AG802" i="6"/>
  <c r="S804" i="6"/>
  <c r="X809" i="6"/>
  <c r="AI809" i="6"/>
  <c r="AT809" i="6"/>
  <c r="AJ828" i="6"/>
  <c r="BQ828" i="6" s="1"/>
  <c r="Y828" i="6"/>
  <c r="BF828" i="6" s="1"/>
  <c r="N828" i="6"/>
  <c r="AU828" i="6" s="1"/>
  <c r="AB799" i="6"/>
  <c r="AM799" i="6"/>
  <c r="Q799" i="6"/>
  <c r="V800" i="6"/>
  <c r="AR800" i="6"/>
  <c r="AG800" i="6"/>
  <c r="R810" i="6"/>
  <c r="AC810" i="6"/>
  <c r="AN810" i="6"/>
  <c r="T812" i="6"/>
  <c r="AE812" i="6"/>
  <c r="AP812" i="6"/>
  <c r="AG816" i="6"/>
  <c r="V816" i="6"/>
  <c r="AR816" i="6"/>
  <c r="T827" i="6"/>
  <c r="AE827" i="6"/>
  <c r="AP827" i="6"/>
  <c r="X837" i="6"/>
  <c r="AT837" i="6"/>
  <c r="AI837" i="6"/>
  <c r="AH845" i="6"/>
  <c r="AS845" i="6"/>
  <c r="W845" i="6"/>
  <c r="AQ789" i="6"/>
  <c r="U789" i="6"/>
  <c r="AM790" i="6"/>
  <c r="AD791" i="6"/>
  <c r="AO791" i="6"/>
  <c r="S791" i="6"/>
  <c r="AD794" i="6"/>
  <c r="AO794" i="6"/>
  <c r="V798" i="6"/>
  <c r="AG798" i="6"/>
  <c r="AR798" i="6"/>
  <c r="AJ805" i="6"/>
  <c r="BQ805" i="6" s="1"/>
  <c r="N805" i="6"/>
  <c r="AU805" i="6" s="1"/>
  <c r="Y805" i="6"/>
  <c r="BF805" i="6" s="1"/>
  <c r="AJ809" i="6"/>
  <c r="BQ809" i="6" s="1"/>
  <c r="N809" i="6"/>
  <c r="AU809" i="6" s="1"/>
  <c r="Y809" i="6"/>
  <c r="BF809" i="6" s="1"/>
  <c r="AD810" i="6"/>
  <c r="AO810" i="6"/>
  <c r="AM824" i="6"/>
  <c r="AB824" i="6"/>
  <c r="Q824" i="6"/>
  <c r="R826" i="6"/>
  <c r="AC826" i="6"/>
  <c r="AI790" i="6"/>
  <c r="Z792" i="6"/>
  <c r="AR792" i="6"/>
  <c r="N793" i="6"/>
  <c r="AU793" i="6" s="1"/>
  <c r="AF793" i="6"/>
  <c r="N797" i="6"/>
  <c r="AU797" i="6" s="1"/>
  <c r="R798" i="6"/>
  <c r="AC798" i="6"/>
  <c r="AN798" i="6"/>
  <c r="W798" i="6"/>
  <c r="R800" i="6"/>
  <c r="AC800" i="6"/>
  <c r="AN800" i="6"/>
  <c r="W800" i="6"/>
  <c r="R802" i="6"/>
  <c r="AC802" i="6"/>
  <c r="AN802" i="6"/>
  <c r="W802" i="6"/>
  <c r="AJ807" i="6"/>
  <c r="BQ807" i="6" s="1"/>
  <c r="N807" i="6"/>
  <c r="AU807" i="6" s="1"/>
  <c r="AG809" i="6"/>
  <c r="AR809" i="6"/>
  <c r="V809" i="6"/>
  <c r="N813" i="6"/>
  <c r="AU813" i="6" s="1"/>
  <c r="Y813" i="6"/>
  <c r="BF813" i="6" s="1"/>
  <c r="AJ818" i="6"/>
  <c r="BQ818" i="6" s="1"/>
  <c r="Y818" i="6"/>
  <c r="BF818" i="6" s="1"/>
  <c r="O818" i="6"/>
  <c r="AC825" i="6"/>
  <c r="AN825" i="6"/>
  <c r="R825" i="6"/>
  <c r="AD826" i="6"/>
  <c r="AO826" i="6"/>
  <c r="S826" i="6"/>
  <c r="O829" i="6"/>
  <c r="Z829" i="6"/>
  <c r="AK829" i="6"/>
  <c r="AI831" i="6"/>
  <c r="AT831" i="6"/>
  <c r="X831" i="6"/>
  <c r="R794" i="6"/>
  <c r="AC794" i="6"/>
  <c r="O796" i="6"/>
  <c r="AK796" i="6"/>
  <c r="AD798" i="6"/>
  <c r="AO798" i="6"/>
  <c r="AS798" i="6"/>
  <c r="AD800" i="6"/>
  <c r="AO800" i="6"/>
  <c r="AS800" i="6"/>
  <c r="AD802" i="6"/>
  <c r="AO802" i="6"/>
  <c r="AS802" i="6"/>
  <c r="AS809" i="6"/>
  <c r="W809" i="6"/>
  <c r="AH809" i="6"/>
  <c r="AM810" i="6"/>
  <c r="Q810" i="6"/>
  <c r="AB810" i="6"/>
  <c r="AH812" i="6"/>
  <c r="AS812" i="6"/>
  <c r="X816" i="6"/>
  <c r="AI816" i="6"/>
  <c r="AT816" i="6"/>
  <c r="AF845" i="6"/>
  <c r="U845" i="6"/>
  <c r="AQ845" i="6"/>
  <c r="AF848" i="6"/>
  <c r="U848" i="6"/>
  <c r="AQ848" i="6"/>
  <c r="AC850" i="6"/>
  <c r="AN850" i="6"/>
  <c r="R850" i="6"/>
  <c r="AD796" i="6"/>
  <c r="AO796" i="6"/>
  <c r="X799" i="6"/>
  <c r="AI799" i="6"/>
  <c r="AT799" i="6"/>
  <c r="X801" i="6"/>
  <c r="AI801" i="6"/>
  <c r="AT801" i="6"/>
  <c r="X803" i="6"/>
  <c r="AI803" i="6"/>
  <c r="AT803" i="6"/>
  <c r="X805" i="6"/>
  <c r="AI805" i="6"/>
  <c r="AT805" i="6"/>
  <c r="W815" i="6"/>
  <c r="AH815" i="6"/>
  <c r="AB830" i="6"/>
  <c r="AM830" i="6"/>
  <c r="Q830" i="6"/>
  <c r="AD877" i="6"/>
  <c r="AO877" i="6"/>
  <c r="S877" i="6"/>
  <c r="AO793" i="6"/>
  <c r="Q795" i="6"/>
  <c r="Z796" i="6"/>
  <c r="AR796" i="6"/>
  <c r="Y797" i="6"/>
  <c r="BF797" i="6" s="1"/>
  <c r="R804" i="6"/>
  <c r="AC804" i="6"/>
  <c r="AN804" i="6"/>
  <c r="Y811" i="6"/>
  <c r="BF811" i="6" s="1"/>
  <c r="AJ811" i="6"/>
  <c r="BQ811" i="6" s="1"/>
  <c r="AG827" i="6"/>
  <c r="AR827" i="6"/>
  <c r="V827" i="6"/>
  <c r="AC830" i="6"/>
  <c r="AN830" i="6"/>
  <c r="R830" i="6"/>
  <c r="AF817" i="6"/>
  <c r="AQ817" i="6"/>
  <c r="U817" i="6"/>
  <c r="U822" i="6"/>
  <c r="AF822" i="6"/>
  <c r="AQ822" i="6"/>
  <c r="AS828" i="6"/>
  <c r="W828" i="6"/>
  <c r="AH828" i="6"/>
  <c r="AJ836" i="6"/>
  <c r="BQ836" i="6" s="1"/>
  <c r="N836" i="6"/>
  <c r="AU836" i="6" s="1"/>
  <c r="Y836" i="6"/>
  <c r="BF836" i="6" s="1"/>
  <c r="N854" i="6"/>
  <c r="AU854" i="6" s="1"/>
  <c r="Y854" i="6"/>
  <c r="BF854" i="6" s="1"/>
  <c r="AJ854" i="6"/>
  <c r="BQ854" i="6" s="1"/>
  <c r="AD790" i="6"/>
  <c r="AC791" i="6"/>
  <c r="N794" i="6"/>
  <c r="AU794" i="6" s="1"/>
  <c r="U797" i="6"/>
  <c r="AF797" i="6"/>
  <c r="AQ797" i="6"/>
  <c r="AG807" i="6"/>
  <c r="V807" i="6"/>
  <c r="AA808" i="6"/>
  <c r="AL808" i="6"/>
  <c r="P808" i="6"/>
  <c r="P811" i="6"/>
  <c r="AL811" i="6"/>
  <c r="V814" i="6"/>
  <c r="AG814" i="6"/>
  <c r="AR814" i="6"/>
  <c r="AG817" i="6"/>
  <c r="AR817" i="6"/>
  <c r="V817" i="6"/>
  <c r="AG822" i="6"/>
  <c r="AR822" i="6"/>
  <c r="V822" i="6"/>
  <c r="X844" i="6"/>
  <c r="AI844" i="6"/>
  <c r="AT844" i="6"/>
  <c r="R792" i="6"/>
  <c r="AC792" i="6"/>
  <c r="AG794" i="6"/>
  <c r="O798" i="6"/>
  <c r="Z798" i="6"/>
  <c r="AK798" i="6"/>
  <c r="S798" i="6"/>
  <c r="S800" i="6"/>
  <c r="AL801" i="6"/>
  <c r="S802" i="6"/>
  <c r="AL803" i="6"/>
  <c r="AL805" i="6"/>
  <c r="AS807" i="6"/>
  <c r="W807" i="6"/>
  <c r="AH807" i="6"/>
  <c r="AM808" i="6"/>
  <c r="AB808" i="6"/>
  <c r="S812" i="6"/>
  <c r="AD812" i="6"/>
  <c r="AH814" i="6"/>
  <c r="W814" i="6"/>
  <c r="AS815" i="6"/>
  <c r="AS817" i="6"/>
  <c r="W817" i="6"/>
  <c r="AH817" i="6"/>
  <c r="AK818" i="6"/>
  <c r="AT821" i="6"/>
  <c r="X821" i="6"/>
  <c r="AS822" i="6"/>
  <c r="AH822" i="6"/>
  <c r="W822" i="6"/>
  <c r="AM823" i="6"/>
  <c r="Q823" i="6"/>
  <c r="AL824" i="6"/>
  <c r="AA824" i="6"/>
  <c r="P824" i="6"/>
  <c r="P806" i="6"/>
  <c r="AR806" i="6"/>
  <c r="AC807" i="6"/>
  <c r="AQ807" i="6"/>
  <c r="T808" i="6"/>
  <c r="AC809" i="6"/>
  <c r="W810" i="6"/>
  <c r="Q811" i="6"/>
  <c r="AC814" i="6"/>
  <c r="AD815" i="6"/>
  <c r="AB819" i="6"/>
  <c r="AA820" i="6"/>
  <c r="AL820" i="6"/>
  <c r="P820" i="6"/>
  <c r="Z823" i="6"/>
  <c r="V825" i="6"/>
  <c r="U826" i="6"/>
  <c r="AQ826" i="6"/>
  <c r="AF826" i="6"/>
  <c r="U827" i="6"/>
  <c r="AF827" i="6"/>
  <c r="AA829" i="6"/>
  <c r="AL829" i="6"/>
  <c r="P829" i="6"/>
  <c r="N844" i="6"/>
  <c r="AU844" i="6" s="1"/>
  <c r="AJ844" i="6"/>
  <c r="BQ844" i="6" s="1"/>
  <c r="Y844" i="6"/>
  <c r="BF844" i="6" s="1"/>
  <c r="R860" i="6"/>
  <c r="AC860" i="6"/>
  <c r="AN860" i="6"/>
  <c r="V823" i="6"/>
  <c r="AG823" i="6"/>
  <c r="AR823" i="6"/>
  <c r="AS826" i="6"/>
  <c r="AH826" i="6"/>
  <c r="AH827" i="6"/>
  <c r="AS827" i="6"/>
  <c r="X833" i="6"/>
  <c r="AT833" i="6"/>
  <c r="AI833" i="6"/>
  <c r="W835" i="6"/>
  <c r="AH835" i="6"/>
  <c r="AS835" i="6"/>
  <c r="S836" i="6"/>
  <c r="AD836" i="6"/>
  <c r="AO836" i="6"/>
  <c r="W840" i="6"/>
  <c r="AH840" i="6"/>
  <c r="AS840" i="6"/>
  <c r="AL842" i="6"/>
  <c r="AA842" i="6"/>
  <c r="P842" i="6"/>
  <c r="N846" i="6"/>
  <c r="AU846" i="6" s="1"/>
  <c r="Y846" i="6"/>
  <c r="BF846" i="6" s="1"/>
  <c r="AJ846" i="6"/>
  <c r="BQ846" i="6" s="1"/>
  <c r="Y847" i="6"/>
  <c r="BF847" i="6" s="1"/>
  <c r="N847" i="6"/>
  <c r="AU847" i="6" s="1"/>
  <c r="AJ847" i="6"/>
  <c r="BQ847" i="6" s="1"/>
  <c r="AQ799" i="6"/>
  <c r="AK800" i="6"/>
  <c r="AQ801" i="6"/>
  <c r="AK802" i="6"/>
  <c r="AQ803" i="6"/>
  <c r="AK804" i="6"/>
  <c r="AQ805" i="6"/>
  <c r="X808" i="6"/>
  <c r="W813" i="6"/>
  <c r="O814" i="6"/>
  <c r="Z814" i="6"/>
  <c r="O815" i="6"/>
  <c r="Z815" i="6"/>
  <c r="AK817" i="6"/>
  <c r="AK822" i="6"/>
  <c r="W823" i="6"/>
  <c r="AH823" i="6"/>
  <c r="V832" i="6"/>
  <c r="AG832" i="6"/>
  <c r="AF799" i="6"/>
  <c r="Z800" i="6"/>
  <c r="AF801" i="6"/>
  <c r="Z802" i="6"/>
  <c r="AF803" i="6"/>
  <c r="Z804" i="6"/>
  <c r="AF805" i="6"/>
  <c r="AP808" i="6"/>
  <c r="AR810" i="6"/>
  <c r="U813" i="6"/>
  <c r="AF813" i="6"/>
  <c r="AA814" i="6"/>
  <c r="AL814" i="6"/>
  <c r="R814" i="6"/>
  <c r="R815" i="6"/>
  <c r="S816" i="6"/>
  <c r="AL817" i="6"/>
  <c r="O819" i="6"/>
  <c r="AK819" i="6"/>
  <c r="Q819" i="6"/>
  <c r="AC820" i="6"/>
  <c r="R821" i="6"/>
  <c r="AC821" i="6"/>
  <c r="AI823" i="6"/>
  <c r="AT823" i="6"/>
  <c r="X823" i="6"/>
  <c r="AS830" i="6"/>
  <c r="W830" i="6"/>
  <c r="AI849" i="6"/>
  <c r="AT849" i="6"/>
  <c r="X849" i="6"/>
  <c r="Z870" i="6"/>
  <c r="AK870" i="6"/>
  <c r="O870" i="6"/>
  <c r="AM800" i="6"/>
  <c r="AS801" i="6"/>
  <c r="AM802" i="6"/>
  <c r="AS803" i="6"/>
  <c r="AM804" i="6"/>
  <c r="AS805" i="6"/>
  <c r="AS810" i="6"/>
  <c r="W811" i="6"/>
  <c r="O812" i="6"/>
  <c r="Z812" i="6"/>
  <c r="AG813" i="6"/>
  <c r="AR813" i="6"/>
  <c r="AM815" i="6"/>
  <c r="AB815" i="6"/>
  <c r="AA819" i="6"/>
  <c r="AL819" i="6"/>
  <c r="AD820" i="6"/>
  <c r="AD821" i="6"/>
  <c r="AO821" i="6"/>
  <c r="AH830" i="6"/>
  <c r="AI838" i="6"/>
  <c r="AT838" i="6"/>
  <c r="AF841" i="6"/>
  <c r="U841" i="6"/>
  <c r="AQ841" i="6"/>
  <c r="U811" i="6"/>
  <c r="AF811" i="6"/>
  <c r="AM811" i="6"/>
  <c r="AA812" i="6"/>
  <c r="AL812" i="6"/>
  <c r="AG818" i="6"/>
  <c r="V818" i="6"/>
  <c r="AR818" i="6"/>
  <c r="AE821" i="6"/>
  <c r="AP821" i="6"/>
  <c r="T821" i="6"/>
  <c r="O827" i="6"/>
  <c r="AK827" i="6"/>
  <c r="Q837" i="6"/>
  <c r="AB837" i="6"/>
  <c r="AM837" i="6"/>
  <c r="AR841" i="6"/>
  <c r="AG841" i="6"/>
  <c r="V841" i="6"/>
  <c r="S852" i="6"/>
  <c r="AO852" i="6"/>
  <c r="AL806" i="6"/>
  <c r="AS808" i="6"/>
  <c r="AL809" i="6"/>
  <c r="O810" i="6"/>
  <c r="Z810" i="6"/>
  <c r="AG811" i="6"/>
  <c r="AR811" i="6"/>
  <c r="AI812" i="6"/>
  <c r="AQ813" i="6"/>
  <c r="AK814" i="6"/>
  <c r="AL815" i="6"/>
  <c r="AM816" i="6"/>
  <c r="S817" i="6"/>
  <c r="AD817" i="6"/>
  <c r="AO817" i="6"/>
  <c r="AS818" i="6"/>
  <c r="W818" i="6"/>
  <c r="AH818" i="6"/>
  <c r="AQ821" i="6"/>
  <c r="U821" i="6"/>
  <c r="AF821" i="6"/>
  <c r="Y824" i="6"/>
  <c r="BF824" i="6" s="1"/>
  <c r="AJ824" i="6"/>
  <c r="BQ824" i="6" s="1"/>
  <c r="AC829" i="6"/>
  <c r="T831" i="6"/>
  <c r="AE831" i="6"/>
  <c r="AP831" i="6"/>
  <c r="Q833" i="6"/>
  <c r="AB833" i="6"/>
  <c r="AM833" i="6"/>
  <c r="AP839" i="6"/>
  <c r="AE839" i="6"/>
  <c r="T839" i="6"/>
  <c r="AL807" i="6"/>
  <c r="U809" i="6"/>
  <c r="AF809" i="6"/>
  <c r="AM809" i="6"/>
  <c r="AA810" i="6"/>
  <c r="AL810" i="6"/>
  <c r="AG810" i="6"/>
  <c r="U816" i="6"/>
  <c r="AQ816" i="6"/>
  <c r="T817" i="6"/>
  <c r="AE817" i="6"/>
  <c r="AI818" i="6"/>
  <c r="AT818" i="6"/>
  <c r="AG821" i="6"/>
  <c r="Z824" i="6"/>
  <c r="AK824" i="6"/>
  <c r="O825" i="6"/>
  <c r="Z825" i="6"/>
  <c r="AK825" i="6"/>
  <c r="Z828" i="6"/>
  <c r="O832" i="6"/>
  <c r="Z832" i="6"/>
  <c r="AK832" i="6"/>
  <c r="AO837" i="6"/>
  <c r="AD837" i="6"/>
  <c r="S837" i="6"/>
  <c r="T846" i="6"/>
  <c r="AE846" i="6"/>
  <c r="AP846" i="6"/>
  <c r="AD848" i="6"/>
  <c r="AO848" i="6"/>
  <c r="S848" i="6"/>
  <c r="AI851" i="6"/>
  <c r="AT851" i="6"/>
  <c r="X851" i="6"/>
  <c r="AB863" i="6"/>
  <c r="AM863" i="6"/>
  <c r="Q863" i="6"/>
  <c r="AI827" i="6"/>
  <c r="AT832" i="6"/>
  <c r="AI832" i="6"/>
  <c r="AC835" i="6"/>
  <c r="AN835" i="6"/>
  <c r="AK838" i="6"/>
  <c r="O838" i="6"/>
  <c r="Z838" i="6"/>
  <c r="Q839" i="6"/>
  <c r="AB839" i="6"/>
  <c r="AM839" i="6"/>
  <c r="AH856" i="6"/>
  <c r="W856" i="6"/>
  <c r="AS856" i="6"/>
  <c r="Y930" i="6"/>
  <c r="BF930" i="6" s="1"/>
  <c r="AJ930" i="6"/>
  <c r="BQ930" i="6" s="1"/>
  <c r="N930" i="6"/>
  <c r="AU930" i="6" s="1"/>
  <c r="X819" i="6"/>
  <c r="AI819" i="6"/>
  <c r="AT819" i="6"/>
  <c r="AN828" i="6"/>
  <c r="V831" i="6"/>
  <c r="AG831" i="6"/>
  <c r="AF831" i="6"/>
  <c r="R834" i="6"/>
  <c r="AC834" i="6"/>
  <c r="AO834" i="6"/>
  <c r="W836" i="6"/>
  <c r="AH836" i="6"/>
  <c r="AS836" i="6"/>
  <c r="AC839" i="6"/>
  <c r="AN839" i="6"/>
  <c r="Y840" i="6"/>
  <c r="BF840" i="6" s="1"/>
  <c r="AT841" i="6"/>
  <c r="AI841" i="6"/>
  <c r="X841" i="6"/>
  <c r="AM843" i="6"/>
  <c r="Q843" i="6"/>
  <c r="AB843" i="6"/>
  <c r="AL844" i="6"/>
  <c r="AA844" i="6"/>
  <c r="AJ851" i="6"/>
  <c r="BQ851" i="6" s="1"/>
  <c r="N851" i="6"/>
  <c r="AU851" i="6" s="1"/>
  <c r="Z858" i="6"/>
  <c r="AK858" i="6"/>
  <c r="O858" i="6"/>
  <c r="W883" i="6"/>
  <c r="AH883" i="6"/>
  <c r="AS883" i="6"/>
  <c r="O820" i="6"/>
  <c r="Z820" i="6"/>
  <c r="AM821" i="6"/>
  <c r="Q821" i="6"/>
  <c r="AB821" i="6"/>
  <c r="AH831" i="6"/>
  <c r="AS831" i="6"/>
  <c r="AI836" i="6"/>
  <c r="AT836" i="6"/>
  <c r="AQ842" i="6"/>
  <c r="U842" i="6"/>
  <c r="AF842" i="6"/>
  <c r="AM844" i="6"/>
  <c r="AB844" i="6"/>
  <c r="Q844" i="6"/>
  <c r="AJ845" i="6"/>
  <c r="BQ845" i="6" s="1"/>
  <c r="N845" i="6"/>
  <c r="AU845" i="6" s="1"/>
  <c r="AF859" i="6"/>
  <c r="AQ859" i="6"/>
  <c r="U859" i="6"/>
  <c r="AK891" i="6"/>
  <c r="Z891" i="6"/>
  <c r="O891" i="6"/>
  <c r="AD860" i="6"/>
  <c r="AO860" i="6"/>
  <c r="S860" i="6"/>
  <c r="S868" i="6"/>
  <c r="AD868" i="6"/>
  <c r="AO868" i="6"/>
  <c r="Z846" i="6"/>
  <c r="AK846" i="6"/>
  <c r="P847" i="6"/>
  <c r="AA847" i="6"/>
  <c r="AL847" i="6"/>
  <c r="AE860" i="6"/>
  <c r="AP860" i="6"/>
  <c r="T860" i="6"/>
  <c r="T865" i="6"/>
  <c r="AE865" i="6"/>
  <c r="AP865" i="6"/>
  <c r="W834" i="6"/>
  <c r="AH834" i="6"/>
  <c r="AS834" i="6"/>
  <c r="X835" i="6"/>
  <c r="AI835" i="6"/>
  <c r="AH854" i="6"/>
  <c r="AS854" i="6"/>
  <c r="W854" i="6"/>
  <c r="T855" i="6"/>
  <c r="AE855" i="6"/>
  <c r="AP855" i="6"/>
  <c r="W878" i="6"/>
  <c r="AH878" i="6"/>
  <c r="AS878" i="6"/>
  <c r="X828" i="6"/>
  <c r="AI828" i="6"/>
  <c r="N842" i="6"/>
  <c r="AU842" i="6" s="1"/>
  <c r="Y842" i="6"/>
  <c r="BF842" i="6" s="1"/>
  <c r="Q848" i="6"/>
  <c r="AM848" i="6"/>
  <c r="AJ859" i="6"/>
  <c r="BQ859" i="6" s="1"/>
  <c r="N859" i="6"/>
  <c r="AU859" i="6" s="1"/>
  <c r="Y859" i="6"/>
  <c r="BF859" i="6" s="1"/>
  <c r="X836" i="6"/>
  <c r="AL840" i="6"/>
  <c r="P840" i="6"/>
  <c r="AA840" i="6"/>
  <c r="AT843" i="6"/>
  <c r="X843" i="6"/>
  <c r="AI843" i="6"/>
  <c r="Y845" i="6"/>
  <c r="BF845" i="6" s="1"/>
  <c r="R848" i="6"/>
  <c r="AC848" i="6"/>
  <c r="AN848" i="6"/>
  <c r="AB848" i="6"/>
  <c r="AR855" i="6"/>
  <c r="AG855" i="6"/>
  <c r="V855" i="6"/>
  <c r="AH832" i="6"/>
  <c r="AS832" i="6"/>
  <c r="W838" i="6"/>
  <c r="AH838" i="6"/>
  <c r="AS838" i="6"/>
  <c r="AI840" i="6"/>
  <c r="AT840" i="6"/>
  <c r="T841" i="6"/>
  <c r="AE841" i="6"/>
  <c r="AP843" i="6"/>
  <c r="Z844" i="6"/>
  <c r="AK844" i="6"/>
  <c r="AR845" i="6"/>
  <c r="V845" i="6"/>
  <c r="N850" i="6"/>
  <c r="AU850" i="6" s="1"/>
  <c r="Y850" i="6"/>
  <c r="BF850" i="6" s="1"/>
  <c r="AF865" i="6"/>
  <c r="AQ865" i="6"/>
  <c r="U865" i="6"/>
  <c r="AB925" i="6"/>
  <c r="AM925" i="6"/>
  <c r="Q925" i="6"/>
  <c r="P863" i="6"/>
  <c r="AA863" i="6"/>
  <c r="AL863" i="6"/>
  <c r="AH864" i="6"/>
  <c r="W864" i="6"/>
  <c r="R868" i="6"/>
  <c r="AC868" i="6"/>
  <c r="AN868" i="6"/>
  <c r="R877" i="6"/>
  <c r="AC877" i="6"/>
  <c r="AN877" i="6"/>
  <c r="AI899" i="6"/>
  <c r="X899" i="6"/>
  <c r="AT899" i="6"/>
  <c r="AS926" i="6"/>
  <c r="W926" i="6"/>
  <c r="AH926" i="6"/>
  <c r="AB817" i="6"/>
  <c r="AD818" i="6"/>
  <c r="W820" i="6"/>
  <c r="AB822" i="6"/>
  <c r="AH824" i="6"/>
  <c r="Z826" i="6"/>
  <c r="P827" i="6"/>
  <c r="S833" i="6"/>
  <c r="AI834" i="6"/>
  <c r="AT834" i="6"/>
  <c r="Q835" i="6"/>
  <c r="AB835" i="6"/>
  <c r="AM835" i="6"/>
  <c r="T835" i="6"/>
  <c r="AC837" i="6"/>
  <c r="AN837" i="6"/>
  <c r="U837" i="6"/>
  <c r="V839" i="6"/>
  <c r="AH841" i="6"/>
  <c r="AS841" i="6"/>
  <c r="R842" i="6"/>
  <c r="AR846" i="6"/>
  <c r="T847" i="6"/>
  <c r="AE847" i="6"/>
  <c r="AH849" i="6"/>
  <c r="AS849" i="6"/>
  <c r="AB853" i="6"/>
  <c r="AM853" i="6"/>
  <c r="Q853" i="6"/>
  <c r="AF855" i="6"/>
  <c r="AQ855" i="6"/>
  <c r="U855" i="6"/>
  <c r="AM856" i="6"/>
  <c r="Q856" i="6"/>
  <c r="N858" i="6"/>
  <c r="AU858" i="6" s="1"/>
  <c r="Y858" i="6"/>
  <c r="BF858" i="6" s="1"/>
  <c r="AJ858" i="6"/>
  <c r="BQ858" i="6" s="1"/>
  <c r="X861" i="6"/>
  <c r="AI861" i="6"/>
  <c r="AT861" i="6"/>
  <c r="AE877" i="6"/>
  <c r="AP877" i="6"/>
  <c r="T877" i="6"/>
  <c r="W887" i="6"/>
  <c r="AH887" i="6"/>
  <c r="AS887" i="6"/>
  <c r="AP907" i="6"/>
  <c r="T907" i="6"/>
  <c r="AE907" i="6"/>
  <c r="P831" i="6"/>
  <c r="AA831" i="6"/>
  <c r="AC833" i="6"/>
  <c r="AN833" i="6"/>
  <c r="Q842" i="6"/>
  <c r="AB842" i="6"/>
  <c r="AG845" i="6"/>
  <c r="AF846" i="6"/>
  <c r="U846" i="6"/>
  <c r="AD850" i="6"/>
  <c r="AO850" i="6"/>
  <c r="S850" i="6"/>
  <c r="AE852" i="6"/>
  <c r="AP852" i="6"/>
  <c r="Z854" i="6"/>
  <c r="AK854" i="6"/>
  <c r="AL858" i="6"/>
  <c r="AA858" i="6"/>
  <c r="AR859" i="6"/>
  <c r="V859" i="6"/>
  <c r="AG859" i="6"/>
  <c r="Y861" i="6"/>
  <c r="BF861" i="6" s="1"/>
  <c r="AJ861" i="6"/>
  <c r="BQ861" i="6" s="1"/>
  <c r="T862" i="6"/>
  <c r="AE862" i="6"/>
  <c r="AP862" i="6"/>
  <c r="AF869" i="6"/>
  <c r="AQ869" i="6"/>
  <c r="U869" i="6"/>
  <c r="AE885" i="6"/>
  <c r="T885" i="6"/>
  <c r="AP885" i="6"/>
  <c r="AB831" i="6"/>
  <c r="AM831" i="6"/>
  <c r="AM842" i="6"/>
  <c r="AE843" i="6"/>
  <c r="AB847" i="6"/>
  <c r="AJ849" i="6"/>
  <c r="BQ849" i="6" s="1"/>
  <c r="Y849" i="6"/>
  <c r="BF849" i="6" s="1"/>
  <c r="AP850" i="6"/>
  <c r="T850" i="6"/>
  <c r="P851" i="6"/>
  <c r="AL851" i="6"/>
  <c r="AA851" i="6"/>
  <c r="W859" i="6"/>
  <c r="AH859" i="6"/>
  <c r="AS859" i="6"/>
  <c r="AR869" i="6"/>
  <c r="V869" i="6"/>
  <c r="AG869" i="6"/>
  <c r="AQ885" i="6"/>
  <c r="U885" i="6"/>
  <c r="AF885" i="6"/>
  <c r="AD842" i="6"/>
  <c r="AO842" i="6"/>
  <c r="AK845" i="6"/>
  <c r="T848" i="6"/>
  <c r="V852" i="6"/>
  <c r="AG852" i="6"/>
  <c r="AR852" i="6"/>
  <c r="AI859" i="6"/>
  <c r="AT859" i="6"/>
  <c r="X859" i="6"/>
  <c r="V862" i="6"/>
  <c r="AG862" i="6"/>
  <c r="AR862" i="6"/>
  <c r="AS864" i="6"/>
  <c r="N866" i="6"/>
  <c r="AU866" i="6" s="1"/>
  <c r="Y866" i="6"/>
  <c r="BF866" i="6" s="1"/>
  <c r="AJ866" i="6"/>
  <c r="BQ866" i="6" s="1"/>
  <c r="P867" i="6"/>
  <c r="AA867" i="6"/>
  <c r="AL867" i="6"/>
  <c r="AH869" i="6"/>
  <c r="W869" i="6"/>
  <c r="AE883" i="6"/>
  <c r="T883" i="6"/>
  <c r="AP883" i="6"/>
  <c r="AC890" i="6"/>
  <c r="AN890" i="6"/>
  <c r="R890" i="6"/>
  <c r="AD839" i="6"/>
  <c r="AG846" i="6"/>
  <c r="AP848" i="6"/>
  <c r="AJ850" i="6"/>
  <c r="BQ850" i="6" s="1"/>
  <c r="AH852" i="6"/>
  <c r="AS852" i="6"/>
  <c r="W852" i="6"/>
  <c r="Q860" i="6"/>
  <c r="AB860" i="6"/>
  <c r="AM860" i="6"/>
  <c r="AH862" i="6"/>
  <c r="AS862" i="6"/>
  <c r="W862" i="6"/>
  <c r="Z866" i="6"/>
  <c r="AK866" i="6"/>
  <c r="AB867" i="6"/>
  <c r="AM867" i="6"/>
  <c r="AQ883" i="6"/>
  <c r="AF883" i="6"/>
  <c r="U883" i="6"/>
  <c r="W885" i="6"/>
  <c r="AH885" i="6"/>
  <c r="AS885" i="6"/>
  <c r="Y886" i="6"/>
  <c r="BF886" i="6" s="1"/>
  <c r="N886" i="6"/>
  <c r="AU886" i="6" s="1"/>
  <c r="AO890" i="6"/>
  <c r="AD890" i="6"/>
  <c r="S890" i="6"/>
  <c r="P882" i="6"/>
  <c r="AA882" i="6"/>
  <c r="AL882" i="6"/>
  <c r="AA892" i="6"/>
  <c r="P892" i="6"/>
  <c r="AL892" i="6"/>
  <c r="AM910" i="6"/>
  <c r="Q910" i="6"/>
  <c r="AB910" i="6"/>
  <c r="T857" i="6"/>
  <c r="AE857" i="6"/>
  <c r="AP857" i="6"/>
  <c r="AR865" i="6"/>
  <c r="V865" i="6"/>
  <c r="AG865" i="6"/>
  <c r="AL875" i="6"/>
  <c r="P875" i="6"/>
  <c r="AA875" i="6"/>
  <c r="O876" i="6"/>
  <c r="Z876" i="6"/>
  <c r="AK876" i="6"/>
  <c r="T849" i="6"/>
  <c r="AE849" i="6"/>
  <c r="AP849" i="6"/>
  <c r="Z850" i="6"/>
  <c r="AK850" i="6"/>
  <c r="O850" i="6"/>
  <c r="AF851" i="6"/>
  <c r="AQ851" i="6"/>
  <c r="U851" i="6"/>
  <c r="P855" i="6"/>
  <c r="AA855" i="6"/>
  <c r="N856" i="6"/>
  <c r="AU856" i="6" s="1"/>
  <c r="Y856" i="6"/>
  <c r="BF856" i="6" s="1"/>
  <c r="AJ856" i="6"/>
  <c r="BQ856" i="6" s="1"/>
  <c r="AF857" i="6"/>
  <c r="AQ857" i="6"/>
  <c r="AM875" i="6"/>
  <c r="AB875" i="6"/>
  <c r="AA876" i="6"/>
  <c r="AL876" i="6"/>
  <c r="P876" i="6"/>
  <c r="AJ879" i="6"/>
  <c r="BQ879" i="6" s="1"/>
  <c r="N879" i="6"/>
  <c r="AU879" i="6" s="1"/>
  <c r="Y879" i="6"/>
  <c r="BF879" i="6" s="1"/>
  <c r="AR843" i="6"/>
  <c r="AG843" i="6"/>
  <c r="AF849" i="6"/>
  <c r="AQ849" i="6"/>
  <c r="U849" i="6"/>
  <c r="AL850" i="6"/>
  <c r="AA850" i="6"/>
  <c r="AR851" i="6"/>
  <c r="V851" i="6"/>
  <c r="AD858" i="6"/>
  <c r="AO858" i="6"/>
  <c r="V881" i="6"/>
  <c r="AR881" i="6"/>
  <c r="AH848" i="6"/>
  <c r="P853" i="6"/>
  <c r="AL853" i="6"/>
  <c r="V854" i="6"/>
  <c r="AG854" i="6"/>
  <c r="AL856" i="6"/>
  <c r="AA856" i="6"/>
  <c r="AH857" i="6"/>
  <c r="AS857" i="6"/>
  <c r="T869" i="6"/>
  <c r="AE869" i="6"/>
  <c r="N870" i="6"/>
  <c r="AU870" i="6" s="1"/>
  <c r="Y870" i="6"/>
  <c r="BF870" i="6" s="1"/>
  <c r="AJ870" i="6"/>
  <c r="BQ870" i="6" s="1"/>
  <c r="R876" i="6"/>
  <c r="AN876" i="6"/>
  <c r="AC876" i="6"/>
  <c r="Z856" i="6"/>
  <c r="AK856" i="6"/>
  <c r="T858" i="6"/>
  <c r="V863" i="6"/>
  <c r="Z864" i="6"/>
  <c r="AK864" i="6"/>
  <c r="Q864" i="6"/>
  <c r="R866" i="6"/>
  <c r="V868" i="6"/>
  <c r="AG868" i="6"/>
  <c r="R870" i="6"/>
  <c r="AM870" i="6"/>
  <c r="T871" i="6"/>
  <c r="AE871" i="6"/>
  <c r="AP871" i="6"/>
  <c r="AS871" i="6"/>
  <c r="N872" i="6"/>
  <c r="AU872" i="6" s="1"/>
  <c r="Y872" i="6"/>
  <c r="BF872" i="6" s="1"/>
  <c r="AJ872" i="6"/>
  <c r="BQ872" i="6" s="1"/>
  <c r="P872" i="6"/>
  <c r="AD876" i="6"/>
  <c r="AO876" i="6"/>
  <c r="X878" i="6"/>
  <c r="AI878" i="6"/>
  <c r="AT878" i="6"/>
  <c r="R882" i="6"/>
  <c r="AC882" i="6"/>
  <c r="AN882" i="6"/>
  <c r="Y884" i="6"/>
  <c r="BF884" i="6" s="1"/>
  <c r="AJ884" i="6"/>
  <c r="BQ884" i="6" s="1"/>
  <c r="AA891" i="6"/>
  <c r="P891" i="6"/>
  <c r="AL891" i="6"/>
  <c r="T863" i="6"/>
  <c r="AE863" i="6"/>
  <c r="AH868" i="6"/>
  <c r="AS868" i="6"/>
  <c r="AR868" i="6"/>
  <c r="AN870" i="6"/>
  <c r="AF871" i="6"/>
  <c r="AQ871" i="6"/>
  <c r="Z872" i="6"/>
  <c r="AK872" i="6"/>
  <c r="AD880" i="6"/>
  <c r="S880" i="6"/>
  <c r="AO880" i="6"/>
  <c r="AD882" i="6"/>
  <c r="AO882" i="6"/>
  <c r="AB891" i="6"/>
  <c r="AM891" i="6"/>
  <c r="AR902" i="6"/>
  <c r="AG902" i="6"/>
  <c r="V902" i="6"/>
  <c r="T922" i="6"/>
  <c r="AE922" i="6"/>
  <c r="AP922" i="6"/>
  <c r="N862" i="6"/>
  <c r="AU862" i="6" s="1"/>
  <c r="Y862" i="6"/>
  <c r="BF862" i="6" s="1"/>
  <c r="AF863" i="6"/>
  <c r="AQ863" i="6"/>
  <c r="AM866" i="6"/>
  <c r="T867" i="6"/>
  <c r="AE867" i="6"/>
  <c r="T873" i="6"/>
  <c r="AE873" i="6"/>
  <c r="AP873" i="6"/>
  <c r="N874" i="6"/>
  <c r="AU874" i="6" s="1"/>
  <c r="Y874" i="6"/>
  <c r="BF874" i="6" s="1"/>
  <c r="AJ874" i="6"/>
  <c r="BQ874" i="6" s="1"/>
  <c r="Y878" i="6"/>
  <c r="BF878" i="6" s="1"/>
  <c r="AJ878" i="6"/>
  <c r="BQ878" i="6" s="1"/>
  <c r="AP880" i="6"/>
  <c r="T880" i="6"/>
  <c r="AE880" i="6"/>
  <c r="Q886" i="6"/>
  <c r="AB886" i="6"/>
  <c r="AC888" i="6"/>
  <c r="R888" i="6"/>
  <c r="AN888" i="6"/>
  <c r="AF922" i="6"/>
  <c r="AQ922" i="6"/>
  <c r="U922" i="6"/>
  <c r="AT857" i="6"/>
  <c r="AR860" i="6"/>
  <c r="Z862" i="6"/>
  <c r="AK862" i="6"/>
  <c r="AF867" i="6"/>
  <c r="AQ867" i="6"/>
  <c r="AP867" i="6"/>
  <c r="AF873" i="6"/>
  <c r="AQ873" i="6"/>
  <c r="Z874" i="6"/>
  <c r="AK874" i="6"/>
  <c r="AF877" i="6"/>
  <c r="U880" i="6"/>
  <c r="AF880" i="6"/>
  <c r="AQ880" i="6"/>
  <c r="AO888" i="6"/>
  <c r="S888" i="6"/>
  <c r="AD888" i="6"/>
  <c r="P889" i="6"/>
  <c r="AA889" i="6"/>
  <c r="AL889" i="6"/>
  <c r="N940" i="6"/>
  <c r="AU940" i="6" s="1"/>
  <c r="Y940" i="6"/>
  <c r="BF940" i="6" s="1"/>
  <c r="AJ940" i="6"/>
  <c r="BQ940" i="6" s="1"/>
  <c r="T853" i="6"/>
  <c r="AE853" i="6"/>
  <c r="AS860" i="6"/>
  <c r="T861" i="6"/>
  <c r="AE861" i="6"/>
  <c r="AL861" i="6"/>
  <c r="AP863" i="6"/>
  <c r="P865" i="6"/>
  <c r="AA865" i="6"/>
  <c r="N868" i="6"/>
  <c r="AU868" i="6" s="1"/>
  <c r="Y868" i="6"/>
  <c r="BF868" i="6" s="1"/>
  <c r="P868" i="6"/>
  <c r="P869" i="6"/>
  <c r="AA869" i="6"/>
  <c r="R874" i="6"/>
  <c r="AG877" i="6"/>
  <c r="V879" i="6"/>
  <c r="AG879" i="6"/>
  <c r="AR879" i="6"/>
  <c r="AG880" i="6"/>
  <c r="AR880" i="6"/>
  <c r="R881" i="6"/>
  <c r="AC881" i="6"/>
  <c r="AN881" i="6"/>
  <c r="AE888" i="6"/>
  <c r="AP888" i="6"/>
  <c r="T888" i="6"/>
  <c r="AB889" i="6"/>
  <c r="AM889" i="6"/>
  <c r="N912" i="6"/>
  <c r="AU912" i="6" s="1"/>
  <c r="AJ912" i="6"/>
  <c r="BQ912" i="6" s="1"/>
  <c r="Y912" i="6"/>
  <c r="BF912" i="6" s="1"/>
  <c r="N848" i="6"/>
  <c r="AU848" i="6" s="1"/>
  <c r="Y848" i="6"/>
  <c r="BF848" i="6" s="1"/>
  <c r="P848" i="6"/>
  <c r="N852" i="6"/>
  <c r="AU852" i="6" s="1"/>
  <c r="Y852" i="6"/>
  <c r="BF852" i="6" s="1"/>
  <c r="P852" i="6"/>
  <c r="AF853" i="6"/>
  <c r="AQ853" i="6"/>
  <c r="AG857" i="6"/>
  <c r="N860" i="6"/>
  <c r="AU860" i="6" s="1"/>
  <c r="Y860" i="6"/>
  <c r="BF860" i="6" s="1"/>
  <c r="AF861" i="6"/>
  <c r="AQ861" i="6"/>
  <c r="AM861" i="6"/>
  <c r="AB865" i="6"/>
  <c r="AM865" i="6"/>
  <c r="Z868" i="6"/>
  <c r="AK868" i="6"/>
  <c r="AB869" i="6"/>
  <c r="AM869" i="6"/>
  <c r="AA870" i="6"/>
  <c r="AG871" i="6"/>
  <c r="AH880" i="6"/>
  <c r="AS880" i="6"/>
  <c r="AD881" i="6"/>
  <c r="AO881" i="6"/>
  <c r="AF888" i="6"/>
  <c r="AQ888" i="6"/>
  <c r="U888" i="6"/>
  <c r="AK890" i="6"/>
  <c r="O890" i="6"/>
  <c r="Z890" i="6"/>
  <c r="AR898" i="6"/>
  <c r="V898" i="6"/>
  <c r="AG898" i="6"/>
  <c r="AL900" i="6"/>
  <c r="P900" i="6"/>
  <c r="Q908" i="6"/>
  <c r="AB908" i="6"/>
  <c r="AM908" i="6"/>
  <c r="Z848" i="6"/>
  <c r="AK848" i="6"/>
  <c r="AR850" i="6"/>
  <c r="Z852" i="6"/>
  <c r="AK852" i="6"/>
  <c r="Z860" i="6"/>
  <c r="AK860" i="6"/>
  <c r="AJ862" i="6"/>
  <c r="BQ862" i="6" s="1"/>
  <c r="V866" i="6"/>
  <c r="AG866" i="6"/>
  <c r="AA866" i="6"/>
  <c r="AJ875" i="6"/>
  <c r="BQ875" i="6" s="1"/>
  <c r="Y875" i="6"/>
  <c r="BF875" i="6" s="1"/>
  <c r="X879" i="6"/>
  <c r="AT879" i="6"/>
  <c r="AI879" i="6"/>
  <c r="AE881" i="6"/>
  <c r="AP881" i="6"/>
  <c r="T851" i="6"/>
  <c r="AE851" i="6"/>
  <c r="AP853" i="6"/>
  <c r="AS858" i="6"/>
  <c r="T859" i="6"/>
  <c r="AE859" i="6"/>
  <c r="AL859" i="6"/>
  <c r="AG860" i="6"/>
  <c r="AP861" i="6"/>
  <c r="AA864" i="6"/>
  <c r="AL865" i="6"/>
  <c r="AH866" i="6"/>
  <c r="AS866" i="6"/>
  <c r="AR866" i="6"/>
  <c r="AJ868" i="6"/>
  <c r="BQ868" i="6" s="1"/>
  <c r="AL869" i="6"/>
  <c r="AA872" i="6"/>
  <c r="AG873" i="6"/>
  <c r="Z875" i="6"/>
  <c r="AK875" i="6"/>
  <c r="S883" i="6"/>
  <c r="AD883" i="6"/>
  <c r="AQ887" i="6"/>
  <c r="U887" i="6"/>
  <c r="AF887" i="6"/>
  <c r="Q890" i="6"/>
  <c r="AB890" i="6"/>
  <c r="AM890" i="6"/>
  <c r="S907" i="6"/>
  <c r="AD907" i="6"/>
  <c r="AO907" i="6"/>
  <c r="AI883" i="6"/>
  <c r="AT883" i="6"/>
  <c r="AI885" i="6"/>
  <c r="AT885" i="6"/>
  <c r="AS895" i="6"/>
  <c r="W895" i="6"/>
  <c r="T900" i="6"/>
  <c r="AE900" i="6"/>
  <c r="AP900" i="6"/>
  <c r="T906" i="6"/>
  <c r="AE906" i="6"/>
  <c r="AP906" i="6"/>
  <c r="AG870" i="6"/>
  <c r="AS870" i="6"/>
  <c r="AA871" i="6"/>
  <c r="AM871" i="6"/>
  <c r="AG872" i="6"/>
  <c r="AS872" i="6"/>
  <c r="AA873" i="6"/>
  <c r="AM873" i="6"/>
  <c r="AG874" i="6"/>
  <c r="AS874" i="6"/>
  <c r="AG875" i="6"/>
  <c r="T878" i="6"/>
  <c r="X881" i="6"/>
  <c r="AT881" i="6"/>
  <c r="U884" i="6"/>
  <c r="AN884" i="6"/>
  <c r="S889" i="6"/>
  <c r="AD889" i="6"/>
  <c r="AO889" i="6"/>
  <c r="AQ891" i="6"/>
  <c r="AF891" i="6"/>
  <c r="AH895" i="6"/>
  <c r="S896" i="6"/>
  <c r="AD896" i="6"/>
  <c r="AO896" i="6"/>
  <c r="AS904" i="6"/>
  <c r="W904" i="6"/>
  <c r="AH904" i="6"/>
  <c r="AH870" i="6"/>
  <c r="AB871" i="6"/>
  <c r="AH872" i="6"/>
  <c r="AB873" i="6"/>
  <c r="AH874" i="6"/>
  <c r="N877" i="6"/>
  <c r="AU877" i="6" s="1"/>
  <c r="R878" i="6"/>
  <c r="AN878" i="6"/>
  <c r="N881" i="6"/>
  <c r="AU881" i="6" s="1"/>
  <c r="O883" i="6"/>
  <c r="AO884" i="6"/>
  <c r="S884" i="6"/>
  <c r="T886" i="6"/>
  <c r="AE886" i="6"/>
  <c r="AE889" i="6"/>
  <c r="AP889" i="6"/>
  <c r="AR890" i="6"/>
  <c r="V890" i="6"/>
  <c r="Y888" i="6"/>
  <c r="BF888" i="6" s="1"/>
  <c r="N888" i="6"/>
  <c r="AU888" i="6" s="1"/>
  <c r="AJ888" i="6"/>
  <c r="BQ888" i="6" s="1"/>
  <c r="U892" i="6"/>
  <c r="AQ892" i="6"/>
  <c r="AN894" i="6"/>
  <c r="R894" i="6"/>
  <c r="Q911" i="6"/>
  <c r="AB911" i="6"/>
  <c r="AM911" i="6"/>
  <c r="Z931" i="6"/>
  <c r="AK931" i="6"/>
  <c r="O931" i="6"/>
  <c r="AM945" i="6"/>
  <c r="Q945" i="6"/>
  <c r="AB945" i="6"/>
  <c r="AK885" i="6"/>
  <c r="AK887" i="6"/>
  <c r="AC894" i="6"/>
  <c r="U897" i="6"/>
  <c r="AQ897" i="6"/>
  <c r="AF897" i="6"/>
  <c r="X920" i="6"/>
  <c r="AI920" i="6"/>
  <c r="AT920" i="6"/>
  <c r="AL934" i="6"/>
  <c r="P934" i="6"/>
  <c r="AA934" i="6"/>
  <c r="V884" i="6"/>
  <c r="AG884" i="6"/>
  <c r="AH886" i="6"/>
  <c r="AS886" i="6"/>
  <c r="AD886" i="6"/>
  <c r="S887" i="6"/>
  <c r="AO887" i="6"/>
  <c r="AL887" i="6"/>
  <c r="W889" i="6"/>
  <c r="AS889" i="6"/>
  <c r="AS892" i="6"/>
  <c r="W892" i="6"/>
  <c r="AH892" i="6"/>
  <c r="AF892" i="6"/>
  <c r="AP894" i="6"/>
  <c r="AE894" i="6"/>
  <c r="T894" i="6"/>
  <c r="AM903" i="6"/>
  <c r="Q903" i="6"/>
  <c r="AB903" i="6"/>
  <c r="AL878" i="6"/>
  <c r="R880" i="6"/>
  <c r="AN880" i="6"/>
  <c r="AM883" i="6"/>
  <c r="X885" i="6"/>
  <c r="AM885" i="6"/>
  <c r="AF886" i="6"/>
  <c r="Q888" i="6"/>
  <c r="AB888" i="6"/>
  <c r="AM888" i="6"/>
  <c r="AT892" i="6"/>
  <c r="AI892" i="6"/>
  <c r="X892" i="6"/>
  <c r="AT896" i="6"/>
  <c r="AI896" i="6"/>
  <c r="AR924" i="6"/>
  <c r="V924" i="6"/>
  <c r="AG924" i="6"/>
  <c r="AR896" i="6"/>
  <c r="V896" i="6"/>
  <c r="AF900" i="6"/>
  <c r="AQ900" i="6"/>
  <c r="U900" i="6"/>
  <c r="AL901" i="6"/>
  <c r="P901" i="6"/>
  <c r="AA901" i="6"/>
  <c r="R903" i="6"/>
  <c r="AC903" i="6"/>
  <c r="AN903" i="6"/>
  <c r="X912" i="6"/>
  <c r="AI912" i="6"/>
  <c r="AT912" i="6"/>
  <c r="Z888" i="6"/>
  <c r="AE891" i="6"/>
  <c r="T891" i="6"/>
  <c r="W891" i="6"/>
  <c r="X894" i="6"/>
  <c r="AT894" i="6"/>
  <c r="AO895" i="6"/>
  <c r="AG896" i="6"/>
  <c r="Q901" i="6"/>
  <c r="AB901" i="6"/>
  <c r="AR904" i="6"/>
  <c r="V904" i="6"/>
  <c r="AG904" i="6"/>
  <c r="AP891" i="6"/>
  <c r="AK902" i="6"/>
  <c r="O902" i="6"/>
  <c r="AO913" i="6"/>
  <c r="S913" i="6"/>
  <c r="AD913" i="6"/>
  <c r="AH918" i="6"/>
  <c r="S923" i="6"/>
  <c r="AD923" i="6"/>
  <c r="AO923" i="6"/>
  <c r="AG893" i="6"/>
  <c r="V893" i="6"/>
  <c r="AR893" i="6"/>
  <c r="O898" i="6"/>
  <c r="Z898" i="6"/>
  <c r="AK898" i="6"/>
  <c r="V903" i="6"/>
  <c r="AG903" i="6"/>
  <c r="AR903" i="6"/>
  <c r="Z907" i="6"/>
  <c r="AK907" i="6"/>
  <c r="O907" i="6"/>
  <c r="Z915" i="6"/>
  <c r="AK915" i="6"/>
  <c r="O915" i="6"/>
  <c r="X891" i="6"/>
  <c r="AT891" i="6"/>
  <c r="AO892" i="6"/>
  <c r="AA894" i="6"/>
  <c r="AL894" i="6"/>
  <c r="P894" i="6"/>
  <c r="AA898" i="6"/>
  <c r="AL898" i="6"/>
  <c r="W903" i="6"/>
  <c r="AH903" i="6"/>
  <c r="AS903" i="6"/>
  <c r="AJ904" i="6"/>
  <c r="BQ904" i="6" s="1"/>
  <c r="N904" i="6"/>
  <c r="AU904" i="6" s="1"/>
  <c r="AQ917" i="6"/>
  <c r="U917" i="6"/>
  <c r="AP892" i="6"/>
  <c r="AI893" i="6"/>
  <c r="AT893" i="6"/>
  <c r="X893" i="6"/>
  <c r="AM894" i="6"/>
  <c r="AB894" i="6"/>
  <c r="Q894" i="6"/>
  <c r="P897" i="6"/>
  <c r="AA897" i="6"/>
  <c r="V899" i="6"/>
  <c r="AR899" i="6"/>
  <c r="AG899" i="6"/>
  <c r="AF909" i="6"/>
  <c r="AQ909" i="6"/>
  <c r="U909" i="6"/>
  <c r="U895" i="6"/>
  <c r="AF895" i="6"/>
  <c r="AQ895" i="6"/>
  <c r="AG897" i="6"/>
  <c r="AR897" i="6"/>
  <c r="AO903" i="6"/>
  <c r="S903" i="6"/>
  <c r="AD903" i="6"/>
  <c r="U905" i="6"/>
  <c r="AQ905" i="6"/>
  <c r="AF905" i="6"/>
  <c r="Q913" i="6"/>
  <c r="AB913" i="6"/>
  <c r="AM913" i="6"/>
  <c r="AF916" i="6"/>
  <c r="AQ916" i="6"/>
  <c r="U916" i="6"/>
  <c r="AQ923" i="6"/>
  <c r="AF923" i="6"/>
  <c r="U923" i="6"/>
  <c r="T924" i="6"/>
  <c r="AE924" i="6"/>
  <c r="AP924" i="6"/>
  <c r="AR892" i="6"/>
  <c r="AN893" i="6"/>
  <c r="O894" i="6"/>
  <c r="AK894" i="6"/>
  <c r="AG895" i="6"/>
  <c r="AR895" i="6"/>
  <c r="AQ896" i="6"/>
  <c r="AF896" i="6"/>
  <c r="U899" i="6"/>
  <c r="AQ899" i="6"/>
  <c r="AF899" i="6"/>
  <c r="AF904" i="6"/>
  <c r="AQ904" i="6"/>
  <c r="U904" i="6"/>
  <c r="AG907" i="6"/>
  <c r="AR907" i="6"/>
  <c r="T910" i="6"/>
  <c r="AE910" i="6"/>
  <c r="W912" i="6"/>
  <c r="AH912" i="6"/>
  <c r="AS912" i="6"/>
  <c r="R913" i="6"/>
  <c r="AC913" i="6"/>
  <c r="AN913" i="6"/>
  <c r="X931" i="6"/>
  <c r="AI931" i="6"/>
  <c r="AT931" i="6"/>
  <c r="AS893" i="6"/>
  <c r="W893" i="6"/>
  <c r="AH893" i="6"/>
  <c r="Y895" i="6"/>
  <c r="BF895" i="6" s="1"/>
  <c r="N895" i="6"/>
  <c r="AU895" i="6" s="1"/>
  <c r="AM898" i="6"/>
  <c r="AB898" i="6"/>
  <c r="O900" i="6"/>
  <c r="Z900" i="6"/>
  <c r="AK900" i="6"/>
  <c r="AQ901" i="6"/>
  <c r="Y916" i="6"/>
  <c r="BF916" i="6" s="1"/>
  <c r="AJ916" i="6"/>
  <c r="BQ916" i="6" s="1"/>
  <c r="AH920" i="6"/>
  <c r="AS920" i="6"/>
  <c r="AH922" i="6"/>
  <c r="AS922" i="6"/>
  <c r="W922" i="6"/>
  <c r="N923" i="6"/>
  <c r="AU923" i="6" s="1"/>
  <c r="Y923" i="6"/>
  <c r="BF923" i="6" s="1"/>
  <c r="AJ923" i="6"/>
  <c r="BQ923" i="6" s="1"/>
  <c r="Q927" i="6"/>
  <c r="AB927" i="6"/>
  <c r="AM927" i="6"/>
  <c r="AM897" i="6"/>
  <c r="S898" i="6"/>
  <c r="AO898" i="6"/>
  <c r="AM900" i="6"/>
  <c r="AB900" i="6"/>
  <c r="AL905" i="6"/>
  <c r="P905" i="6"/>
  <c r="AA905" i="6"/>
  <c r="AF906" i="6"/>
  <c r="AQ906" i="6"/>
  <c r="U906" i="6"/>
  <c r="R915" i="6"/>
  <c r="AC915" i="6"/>
  <c r="AN915" i="6"/>
  <c r="P916" i="6"/>
  <c r="AA916" i="6"/>
  <c r="N921" i="6"/>
  <c r="AU921" i="6" s="1"/>
  <c r="Y921" i="6"/>
  <c r="BF921" i="6" s="1"/>
  <c r="AJ921" i="6"/>
  <c r="BQ921" i="6" s="1"/>
  <c r="N925" i="6"/>
  <c r="AU925" i="6" s="1"/>
  <c r="Y925" i="6"/>
  <c r="BF925" i="6" s="1"/>
  <c r="AJ925" i="6"/>
  <c r="BQ925" i="6" s="1"/>
  <c r="T928" i="6"/>
  <c r="AE928" i="6"/>
  <c r="AP928" i="6"/>
  <c r="AA896" i="6"/>
  <c r="P896" i="6"/>
  <c r="AC897" i="6"/>
  <c r="AN897" i="6"/>
  <c r="AE898" i="6"/>
  <c r="AP898" i="6"/>
  <c r="AH902" i="6"/>
  <c r="P904" i="6"/>
  <c r="AL904" i="6"/>
  <c r="N908" i="6"/>
  <c r="AU908" i="6" s="1"/>
  <c r="Y908" i="6"/>
  <c r="BF908" i="6" s="1"/>
  <c r="AD909" i="6"/>
  <c r="S915" i="6"/>
  <c r="AD915" i="6"/>
  <c r="Y920" i="6"/>
  <c r="BF920" i="6" s="1"/>
  <c r="AJ920" i="6"/>
  <c r="BQ920" i="6" s="1"/>
  <c r="N920" i="6"/>
  <c r="AU920" i="6" s="1"/>
  <c r="V935" i="6"/>
  <c r="AR935" i="6"/>
  <c r="AG935" i="6"/>
  <c r="AN895" i="6"/>
  <c r="AM896" i="6"/>
  <c r="Q896" i="6"/>
  <c r="AL896" i="6"/>
  <c r="AI902" i="6"/>
  <c r="AH906" i="6"/>
  <c r="AS906" i="6"/>
  <c r="P910" i="6"/>
  <c r="AA910" i="6"/>
  <c r="AL910" i="6"/>
  <c r="X914" i="6"/>
  <c r="AI914" i="6"/>
  <c r="AT914" i="6"/>
  <c r="AL921" i="6"/>
  <c r="AA921" i="6"/>
  <c r="T901" i="6"/>
  <c r="AE901" i="6"/>
  <c r="AP901" i="6"/>
  <c r="AF903" i="6"/>
  <c r="AQ903" i="6"/>
  <c r="R907" i="6"/>
  <c r="AC907" i="6"/>
  <c r="AR912" i="6"/>
  <c r="AG912" i="6"/>
  <c r="AF913" i="6"/>
  <c r="AQ913" i="6"/>
  <c r="T914" i="6"/>
  <c r="AE914" i="6"/>
  <c r="AP914" i="6"/>
  <c r="Q923" i="6"/>
  <c r="AB923" i="6"/>
  <c r="AF924" i="6"/>
  <c r="AQ924" i="6"/>
  <c r="Z925" i="6"/>
  <c r="AK925" i="6"/>
  <c r="AR926" i="6"/>
  <c r="V926" i="6"/>
  <c r="AG926" i="6"/>
  <c r="AI932" i="6"/>
  <c r="X932" i="6"/>
  <c r="AT932" i="6"/>
  <c r="AI941" i="6"/>
  <c r="AT941" i="6"/>
  <c r="X941" i="6"/>
  <c r="P899" i="6"/>
  <c r="AH901" i="6"/>
  <c r="AS901" i="6"/>
  <c r="Q904" i="6"/>
  <c r="T905" i="6"/>
  <c r="AE905" i="6"/>
  <c r="N909" i="6"/>
  <c r="AU909" i="6" s="1"/>
  <c r="Y909" i="6"/>
  <c r="BF909" i="6" s="1"/>
  <c r="AJ909" i="6"/>
  <c r="BQ909" i="6" s="1"/>
  <c r="AL911" i="6"/>
  <c r="P911" i="6"/>
  <c r="AA911" i="6"/>
  <c r="AL917" i="6"/>
  <c r="P917" i="6"/>
  <c r="AN919" i="6"/>
  <c r="R919" i="6"/>
  <c r="AC919" i="6"/>
  <c r="AQ921" i="6"/>
  <c r="U921" i="6"/>
  <c r="AF921" i="6"/>
  <c r="Z932" i="6"/>
  <c r="AK932" i="6"/>
  <c r="O932" i="6"/>
  <c r="X944" i="6"/>
  <c r="AT944" i="6"/>
  <c r="AI944" i="6"/>
  <c r="N897" i="6"/>
  <c r="AU897" i="6" s="1"/>
  <c r="AT900" i="6"/>
  <c r="N903" i="6"/>
  <c r="AU903" i="6" s="1"/>
  <c r="Y903" i="6"/>
  <c r="BF903" i="6" s="1"/>
  <c r="AJ903" i="6"/>
  <c r="BQ903" i="6" s="1"/>
  <c r="AG905" i="6"/>
  <c r="AF908" i="6"/>
  <c r="AQ908" i="6"/>
  <c r="N913" i="6"/>
  <c r="AU913" i="6" s="1"/>
  <c r="Y913" i="6"/>
  <c r="BF913" i="6" s="1"/>
  <c r="AJ913" i="6"/>
  <c r="BQ913" i="6" s="1"/>
  <c r="AG915" i="6"/>
  <c r="AR915" i="6"/>
  <c r="T929" i="6"/>
  <c r="AE929" i="6"/>
  <c r="AP929" i="6"/>
  <c r="AJ899" i="6"/>
  <c r="BQ899" i="6" s="1"/>
  <c r="N901" i="6"/>
  <c r="AU901" i="6" s="1"/>
  <c r="Y901" i="6"/>
  <c r="BF901" i="6" s="1"/>
  <c r="T902" i="6"/>
  <c r="AE902" i="6"/>
  <c r="AP902" i="6"/>
  <c r="Z903" i="6"/>
  <c r="AK903" i="6"/>
  <c r="O903" i="6"/>
  <c r="P906" i="6"/>
  <c r="AA906" i="6"/>
  <c r="AL906" i="6"/>
  <c r="AN907" i="6"/>
  <c r="Q909" i="6"/>
  <c r="AB909" i="6"/>
  <c r="S917" i="6"/>
  <c r="AD917" i="6"/>
  <c r="AO917" i="6"/>
  <c r="T918" i="6"/>
  <c r="AE918" i="6"/>
  <c r="AP918" i="6"/>
  <c r="U919" i="6"/>
  <c r="AF919" i="6"/>
  <c r="AR928" i="6"/>
  <c r="V928" i="6"/>
  <c r="AG928" i="6"/>
  <c r="Z901" i="6"/>
  <c r="AK901" i="6"/>
  <c r="R909" i="6"/>
  <c r="AC909" i="6"/>
  <c r="AN909" i="6"/>
  <c r="AE911" i="6"/>
  <c r="AP911" i="6"/>
  <c r="AC911" i="6"/>
  <c r="AK914" i="6"/>
  <c r="T917" i="6"/>
  <c r="AE917" i="6"/>
  <c r="AF918" i="6"/>
  <c r="AQ918" i="6"/>
  <c r="U918" i="6"/>
  <c r="AR920" i="6"/>
  <c r="V920" i="6"/>
  <c r="AG920" i="6"/>
  <c r="AL927" i="6"/>
  <c r="P927" i="6"/>
  <c r="AS937" i="6"/>
  <c r="W937" i="6"/>
  <c r="AH937" i="6"/>
  <c r="AO905" i="6"/>
  <c r="AM907" i="6"/>
  <c r="T908" i="6"/>
  <c r="AE908" i="6"/>
  <c r="Z918" i="6"/>
  <c r="Z921" i="6"/>
  <c r="AK921" i="6"/>
  <c r="Q921" i="6"/>
  <c r="AP923" i="6"/>
  <c r="AF928" i="6"/>
  <c r="AQ928" i="6"/>
  <c r="AS928" i="6"/>
  <c r="N931" i="6"/>
  <c r="AU931" i="6" s="1"/>
  <c r="Y931" i="6"/>
  <c r="BF931" i="6" s="1"/>
  <c r="AJ931" i="6"/>
  <c r="BQ931" i="6" s="1"/>
  <c r="Y932" i="6"/>
  <c r="BF932" i="6" s="1"/>
  <c r="AJ932" i="6"/>
  <c r="BQ932" i="6" s="1"/>
  <c r="Z906" i="6"/>
  <c r="AF910" i="6"/>
  <c r="AQ910" i="6"/>
  <c r="X910" i="6"/>
  <c r="N919" i="6"/>
  <c r="AU919" i="6" s="1"/>
  <c r="Y919" i="6"/>
  <c r="BF919" i="6" s="1"/>
  <c r="AJ919" i="6"/>
  <c r="BQ919" i="6" s="1"/>
  <c r="P919" i="6"/>
  <c r="Z930" i="6"/>
  <c r="AK930" i="6"/>
  <c r="AB934" i="6"/>
  <c r="AM934" i="6"/>
  <c r="Q934" i="6"/>
  <c r="Z940" i="6"/>
  <c r="AK940" i="6"/>
  <c r="N905" i="6"/>
  <c r="AU905" i="6" s="1"/>
  <c r="Y905" i="6"/>
  <c r="BF905" i="6" s="1"/>
  <c r="AA909" i="6"/>
  <c r="AO911" i="6"/>
  <c r="AA913" i="6"/>
  <c r="AP913" i="6"/>
  <c r="AQ915" i="6"/>
  <c r="AR917" i="6"/>
  <c r="N918" i="6"/>
  <c r="AU918" i="6" s="1"/>
  <c r="AT918" i="6"/>
  <c r="Z919" i="6"/>
  <c r="AK919" i="6"/>
  <c r="Q919" i="6"/>
  <c r="T921" i="6"/>
  <c r="N922" i="6"/>
  <c r="AU922" i="6" s="1"/>
  <c r="AH924" i="6"/>
  <c r="AP925" i="6"/>
  <c r="AA930" i="6"/>
  <c r="AL930" i="6"/>
  <c r="AP933" i="6"/>
  <c r="T933" i="6"/>
  <c r="AE933" i="6"/>
  <c r="AN934" i="6"/>
  <c r="R934" i="6"/>
  <c r="AC934" i="6"/>
  <c r="V949" i="6"/>
  <c r="AG949" i="6"/>
  <c r="AR949" i="6"/>
  <c r="Z905" i="6"/>
  <c r="AK905" i="6"/>
  <c r="N917" i="6"/>
  <c r="AU917" i="6" s="1"/>
  <c r="Y917" i="6"/>
  <c r="BF917" i="6" s="1"/>
  <c r="AJ917" i="6"/>
  <c r="BQ917" i="6" s="1"/>
  <c r="AM921" i="6"/>
  <c r="O922" i="6"/>
  <c r="AG922" i="6"/>
  <c r="AA925" i="6"/>
  <c r="AQ933" i="6"/>
  <c r="U933" i="6"/>
  <c r="AF933" i="6"/>
  <c r="P939" i="6"/>
  <c r="AA939" i="6"/>
  <c r="AL939" i="6"/>
  <c r="N907" i="6"/>
  <c r="AU907" i="6" s="1"/>
  <c r="Y907" i="6"/>
  <c r="BF907" i="6" s="1"/>
  <c r="N915" i="6"/>
  <c r="AU915" i="6" s="1"/>
  <c r="Y915" i="6"/>
  <c r="BF915" i="6" s="1"/>
  <c r="AJ915" i="6"/>
  <c r="BQ915" i="6" s="1"/>
  <c r="T916" i="6"/>
  <c r="AE916" i="6"/>
  <c r="AP916" i="6"/>
  <c r="Z917" i="6"/>
  <c r="AK917" i="6"/>
  <c r="S929" i="6"/>
  <c r="AD929" i="6"/>
  <c r="AO929" i="6"/>
  <c r="V933" i="6"/>
  <c r="AG933" i="6"/>
  <c r="AB939" i="6"/>
  <c r="Q939" i="6"/>
  <c r="P936" i="6"/>
  <c r="AA936" i="6"/>
  <c r="AN939" i="6"/>
  <c r="R939" i="6"/>
  <c r="AC939" i="6"/>
  <c r="AI953" i="6"/>
  <c r="AT953" i="6"/>
  <c r="X953" i="6"/>
  <c r="AF902" i="6"/>
  <c r="AQ902" i="6"/>
  <c r="AG906" i="6"/>
  <c r="Z909" i="6"/>
  <c r="AK909" i="6"/>
  <c r="N911" i="6"/>
  <c r="AU911" i="6" s="1"/>
  <c r="Y911" i="6"/>
  <c r="BF911" i="6" s="1"/>
  <c r="AJ911" i="6"/>
  <c r="BQ911" i="6" s="1"/>
  <c r="T912" i="6"/>
  <c r="AE912" i="6"/>
  <c r="AP912" i="6"/>
  <c r="Z913" i="6"/>
  <c r="AK913" i="6"/>
  <c r="AF914" i="6"/>
  <c r="AQ914" i="6"/>
  <c r="T920" i="6"/>
  <c r="AE920" i="6"/>
  <c r="AP920" i="6"/>
  <c r="AJ922" i="6"/>
  <c r="BQ922" i="6" s="1"/>
  <c r="Z923" i="6"/>
  <c r="AK923" i="6"/>
  <c r="AD925" i="6"/>
  <c r="T926" i="6"/>
  <c r="AE926" i="6"/>
  <c r="AP926" i="6"/>
  <c r="N927" i="6"/>
  <c r="AU927" i="6" s="1"/>
  <c r="Y927" i="6"/>
  <c r="BF927" i="6" s="1"/>
  <c r="AJ927" i="6"/>
  <c r="BQ927" i="6" s="1"/>
  <c r="U928" i="6"/>
  <c r="AF929" i="6"/>
  <c r="AQ929" i="6"/>
  <c r="AB936" i="6"/>
  <c r="AM936" i="6"/>
  <c r="Q936" i="6"/>
  <c r="T904" i="6"/>
  <c r="AE904" i="6"/>
  <c r="AG908" i="6"/>
  <c r="Z911" i="6"/>
  <c r="AK911" i="6"/>
  <c r="AF912" i="6"/>
  <c r="AQ912" i="6"/>
  <c r="V918" i="6"/>
  <c r="AF920" i="6"/>
  <c r="AQ920" i="6"/>
  <c r="V922" i="6"/>
  <c r="AF926" i="6"/>
  <c r="AQ926" i="6"/>
  <c r="Z927" i="6"/>
  <c r="AK927" i="6"/>
  <c r="AG929" i="6"/>
  <c r="AR929" i="6"/>
  <c r="AR933" i="6"/>
  <c r="AH941" i="6"/>
  <c r="AS941" i="6"/>
  <c r="W941" i="6"/>
  <c r="AQ925" i="6"/>
  <c r="AK926" i="6"/>
  <c r="AQ927" i="6"/>
  <c r="R930" i="6"/>
  <c r="Q932" i="6"/>
  <c r="T934" i="6"/>
  <c r="AE934" i="6"/>
  <c r="AC936" i="6"/>
  <c r="AN936" i="6"/>
  <c r="X937" i="6"/>
  <c r="AT937" i="6"/>
  <c r="AI937" i="6"/>
  <c r="V938" i="6"/>
  <c r="AG938" i="6"/>
  <c r="AR938" i="6"/>
  <c r="S942" i="6"/>
  <c r="AD942" i="6"/>
  <c r="N949" i="6"/>
  <c r="AU949" i="6" s="1"/>
  <c r="Y949" i="6"/>
  <c r="BF949" i="6" s="1"/>
  <c r="AJ949" i="6"/>
  <c r="BQ949" i="6" s="1"/>
  <c r="U952" i="6"/>
  <c r="AF952" i="6"/>
  <c r="AQ952" i="6"/>
  <c r="AO966" i="6"/>
  <c r="S966" i="6"/>
  <c r="AD966" i="6"/>
  <c r="AO936" i="6"/>
  <c r="AD936" i="6"/>
  <c r="AM940" i="6"/>
  <c r="AB940" i="6"/>
  <c r="AE942" i="6"/>
  <c r="T942" i="6"/>
  <c r="AJ944" i="6"/>
  <c r="BQ944" i="6" s="1"/>
  <c r="Y944" i="6"/>
  <c r="BF944" i="6" s="1"/>
  <c r="N944" i="6"/>
  <c r="AU944" i="6" s="1"/>
  <c r="AP966" i="6"/>
  <c r="T966" i="6"/>
  <c r="Y935" i="6"/>
  <c r="BF935" i="6" s="1"/>
  <c r="AJ935" i="6"/>
  <c r="BQ935" i="6" s="1"/>
  <c r="N935" i="6"/>
  <c r="AU935" i="6" s="1"/>
  <c r="AT938" i="6"/>
  <c r="AI938" i="6"/>
  <c r="AF943" i="6"/>
  <c r="AQ943" i="6"/>
  <c r="U943" i="6"/>
  <c r="AA951" i="6"/>
  <c r="AL951" i="6"/>
  <c r="P951" i="6"/>
  <c r="S940" i="6"/>
  <c r="AD940" i="6"/>
  <c r="AO940" i="6"/>
  <c r="AG943" i="6"/>
  <c r="AR943" i="6"/>
  <c r="V943" i="6"/>
  <c r="AA944" i="6"/>
  <c r="AL944" i="6"/>
  <c r="P944" i="6"/>
  <c r="AF947" i="6"/>
  <c r="AQ947" i="6"/>
  <c r="U947" i="6"/>
  <c r="AO926" i="6"/>
  <c r="AO928" i="6"/>
  <c r="X930" i="6"/>
  <c r="S933" i="6"/>
  <c r="AT934" i="6"/>
  <c r="X934" i="6"/>
  <c r="AI934" i="6"/>
  <c r="P935" i="6"/>
  <c r="AL935" i="6"/>
  <c r="V936" i="6"/>
  <c r="AG936" i="6"/>
  <c r="N938" i="6"/>
  <c r="AU938" i="6" s="1"/>
  <c r="AJ938" i="6"/>
  <c r="BQ938" i="6" s="1"/>
  <c r="AS943" i="6"/>
  <c r="W943" i="6"/>
  <c r="AI945" i="6"/>
  <c r="AT945" i="6"/>
  <c r="X945" i="6"/>
  <c r="AF948" i="6"/>
  <c r="AQ948" i="6"/>
  <c r="U948" i="6"/>
  <c r="AD924" i="6"/>
  <c r="AD926" i="6"/>
  <c r="AD928" i="6"/>
  <c r="AM931" i="6"/>
  <c r="AJ933" i="6"/>
  <c r="BQ933" i="6" s="1"/>
  <c r="AH936" i="6"/>
  <c r="W936" i="6"/>
  <c r="X942" i="6"/>
  <c r="AT942" i="6"/>
  <c r="AI942" i="6"/>
  <c r="R950" i="6"/>
  <c r="AC950" i="6"/>
  <c r="AN950" i="6"/>
  <c r="AN931" i="6"/>
  <c r="AK933" i="6"/>
  <c r="U941" i="6"/>
  <c r="AQ941" i="6"/>
  <c r="AF941" i="6"/>
  <c r="X982" i="6"/>
  <c r="AI982" i="6"/>
  <c r="AT982" i="6"/>
  <c r="AK934" i="6"/>
  <c r="O934" i="6"/>
  <c r="AH961" i="6"/>
  <c r="AS961" i="6"/>
  <c r="W961" i="6"/>
  <c r="AQ981" i="6"/>
  <c r="U981" i="6"/>
  <c r="AF981" i="6"/>
  <c r="AE935" i="6"/>
  <c r="AL945" i="6"/>
  <c r="P945" i="6"/>
  <c r="AA945" i="6"/>
  <c r="AN946" i="6"/>
  <c r="AI948" i="6"/>
  <c r="AT948" i="6"/>
  <c r="X948" i="6"/>
  <c r="V959" i="6"/>
  <c r="AG959" i="6"/>
  <c r="AR959" i="6"/>
  <c r="AB965" i="6"/>
  <c r="AM965" i="6"/>
  <c r="Q965" i="6"/>
  <c r="U956" i="6"/>
  <c r="AF956" i="6"/>
  <c r="AQ956" i="6"/>
  <c r="V968" i="6"/>
  <c r="AG968" i="6"/>
  <c r="AR968" i="6"/>
  <c r="AL1000" i="6"/>
  <c r="P1000" i="6"/>
  <c r="AA1000" i="6"/>
  <c r="Q944" i="6"/>
  <c r="AP946" i="6"/>
  <c r="U955" i="6"/>
  <c r="AF955" i="6"/>
  <c r="AQ955" i="6"/>
  <c r="AG956" i="6"/>
  <c r="AR956" i="6"/>
  <c r="AD957" i="6"/>
  <c r="S957" i="6"/>
  <c r="AO957" i="6"/>
  <c r="T963" i="6"/>
  <c r="AE963" i="6"/>
  <c r="AP963" i="6"/>
  <c r="AH934" i="6"/>
  <c r="W934" i="6"/>
  <c r="AN937" i="6"/>
  <c r="R937" i="6"/>
  <c r="AC937" i="6"/>
  <c r="W939" i="6"/>
  <c r="AH939" i="6"/>
  <c r="T945" i="6"/>
  <c r="AP945" i="6"/>
  <c r="AE945" i="6"/>
  <c r="AM949" i="6"/>
  <c r="Q949" i="6"/>
  <c r="AG951" i="6"/>
  <c r="AR951" i="6"/>
  <c r="V951" i="6"/>
  <c r="AE962" i="6"/>
  <c r="AP962" i="6"/>
  <c r="T962" i="6"/>
  <c r="AO937" i="6"/>
  <c r="AL947" i="6"/>
  <c r="P947" i="6"/>
  <c r="AA947" i="6"/>
  <c r="AS952" i="6"/>
  <c r="W952" i="6"/>
  <c r="AH952" i="6"/>
  <c r="U953" i="6"/>
  <c r="AF953" i="6"/>
  <c r="AQ953" i="6"/>
  <c r="AI954" i="6"/>
  <c r="AT954" i="6"/>
  <c r="X954" i="6"/>
  <c r="Y968" i="6"/>
  <c r="BF968" i="6" s="1"/>
  <c r="AJ968" i="6"/>
  <c r="BQ968" i="6" s="1"/>
  <c r="N968" i="6"/>
  <c r="AU968" i="6" s="1"/>
  <c r="X971" i="6"/>
  <c r="AI971" i="6"/>
  <c r="AT971" i="6"/>
  <c r="N934" i="6"/>
  <c r="AU934" i="6" s="1"/>
  <c r="AO935" i="6"/>
  <c r="AE937" i="6"/>
  <c r="AP937" i="6"/>
  <c r="AQ937" i="6"/>
  <c r="AL938" i="6"/>
  <c r="AD941" i="6"/>
  <c r="S941" i="6"/>
  <c r="AK942" i="6"/>
  <c r="R943" i="6"/>
  <c r="AN943" i="6"/>
  <c r="AG945" i="6"/>
  <c r="V945" i="6"/>
  <c r="AR945" i="6"/>
  <c r="AR946" i="6"/>
  <c r="AG946" i="6"/>
  <c r="V953" i="6"/>
  <c r="AG953" i="6"/>
  <c r="AR953" i="6"/>
  <c r="AH979" i="6"/>
  <c r="AS979" i="6"/>
  <c r="W979" i="6"/>
  <c r="R938" i="6"/>
  <c r="AN938" i="6"/>
  <c r="AH940" i="6"/>
  <c r="AS940" i="6"/>
  <c r="AP941" i="6"/>
  <c r="T941" i="6"/>
  <c r="AE941" i="6"/>
  <c r="AD943" i="6"/>
  <c r="S943" i="6"/>
  <c r="AB944" i="6"/>
  <c r="AE946" i="6"/>
  <c r="AB949" i="6"/>
  <c r="V956" i="6"/>
  <c r="AB958" i="6"/>
  <c r="AM958" i="6"/>
  <c r="Q958" i="6"/>
  <c r="AM964" i="6"/>
  <c r="AB964" i="6"/>
  <c r="AS935" i="6"/>
  <c r="AQ939" i="6"/>
  <c r="AH947" i="6"/>
  <c r="AR948" i="6"/>
  <c r="V948" i="6"/>
  <c r="AG948" i="6"/>
  <c r="AI949" i="6"/>
  <c r="AT949" i="6"/>
  <c r="N958" i="6"/>
  <c r="AU958" i="6" s="1"/>
  <c r="Y958" i="6"/>
  <c r="BF958" i="6" s="1"/>
  <c r="AA964" i="6"/>
  <c r="AL964" i="6"/>
  <c r="P964" i="6"/>
  <c r="AG934" i="6"/>
  <c r="X940" i="6"/>
  <c r="AC942" i="6"/>
  <c r="AA943" i="6"/>
  <c r="AB950" i="6"/>
  <c r="AM950" i="6"/>
  <c r="Q950" i="6"/>
  <c r="U951" i="6"/>
  <c r="AF951" i="6"/>
  <c r="AG952" i="6"/>
  <c r="AR952" i="6"/>
  <c r="V952" i="6"/>
  <c r="AH953" i="6"/>
  <c r="AS953" i="6"/>
  <c r="W953" i="6"/>
  <c r="AG955" i="6"/>
  <c r="AR955" i="6"/>
  <c r="W959" i="6"/>
  <c r="AH959" i="6"/>
  <c r="AS959" i="6"/>
  <c r="AE943" i="6"/>
  <c r="O945" i="6"/>
  <c r="O946" i="6"/>
  <c r="Z946" i="6"/>
  <c r="P948" i="6"/>
  <c r="AA948" i="6"/>
  <c r="AL948" i="6"/>
  <c r="AI952" i="6"/>
  <c r="AT952" i="6"/>
  <c r="AE957" i="6"/>
  <c r="T957" i="6"/>
  <c r="AP957" i="6"/>
  <c r="N980" i="6"/>
  <c r="AU980" i="6" s="1"/>
  <c r="Y980" i="6"/>
  <c r="BF980" i="6" s="1"/>
  <c r="AJ980" i="6"/>
  <c r="BQ980" i="6" s="1"/>
  <c r="AI985" i="6"/>
  <c r="AT985" i="6"/>
  <c r="X985" i="6"/>
  <c r="AM935" i="6"/>
  <c r="N945" i="6"/>
  <c r="AU945" i="6" s="1"/>
  <c r="Y945" i="6"/>
  <c r="BF945" i="6" s="1"/>
  <c r="AJ945" i="6"/>
  <c r="BQ945" i="6" s="1"/>
  <c r="AC947" i="6"/>
  <c r="AN947" i="6"/>
  <c r="W947" i="6"/>
  <c r="X949" i="6"/>
  <c r="U954" i="6"/>
  <c r="AF954" i="6"/>
  <c r="AQ954" i="6"/>
  <c r="AQ957" i="6"/>
  <c r="U957" i="6"/>
  <c r="AF957" i="6"/>
  <c r="AT963" i="6"/>
  <c r="AI963" i="6"/>
  <c r="X963" i="6"/>
  <c r="AC972" i="6"/>
  <c r="AN972" i="6"/>
  <c r="R972" i="6"/>
  <c r="Z980" i="6"/>
  <c r="AK980" i="6"/>
  <c r="O980" i="6"/>
  <c r="R941" i="6"/>
  <c r="AN941" i="6"/>
  <c r="AK945" i="6"/>
  <c r="AB946" i="6"/>
  <c r="AM946" i="6"/>
  <c r="S947" i="6"/>
  <c r="AD947" i="6"/>
  <c r="AR957" i="6"/>
  <c r="V957" i="6"/>
  <c r="AG957" i="6"/>
  <c r="P965" i="6"/>
  <c r="AA965" i="6"/>
  <c r="AA950" i="6"/>
  <c r="AS956" i="6"/>
  <c r="AH956" i="6"/>
  <c r="AI959" i="6"/>
  <c r="AT959" i="6"/>
  <c r="T960" i="6"/>
  <c r="AE960" i="6"/>
  <c r="V962" i="6"/>
  <c r="AR962" i="6"/>
  <c r="AG962" i="6"/>
  <c r="AN965" i="6"/>
  <c r="AC965" i="6"/>
  <c r="AH968" i="6"/>
  <c r="AS968" i="6"/>
  <c r="W968" i="6"/>
  <c r="S955" i="6"/>
  <c r="AD955" i="6"/>
  <c r="AI956" i="6"/>
  <c r="AT956" i="6"/>
  <c r="AH962" i="6"/>
  <c r="W962" i="6"/>
  <c r="Y964" i="6"/>
  <c r="BF964" i="6" s="1"/>
  <c r="AJ964" i="6"/>
  <c r="BQ964" i="6" s="1"/>
  <c r="AO965" i="6"/>
  <c r="AD965" i="6"/>
  <c r="AT968" i="6"/>
  <c r="X968" i="6"/>
  <c r="U979" i="6"/>
  <c r="AF979" i="6"/>
  <c r="AQ979" i="6"/>
  <c r="AD1008" i="6"/>
  <c r="S1008" i="6"/>
  <c r="AO1008" i="6"/>
  <c r="AE947" i="6"/>
  <c r="T955" i="6"/>
  <c r="AE955" i="6"/>
  <c r="AS957" i="6"/>
  <c r="AT962" i="6"/>
  <c r="AI962" i="6"/>
  <c r="Z964" i="6"/>
  <c r="AK964" i="6"/>
  <c r="AA974" i="6"/>
  <c r="P974" i="6"/>
  <c r="AG979" i="6"/>
  <c r="AR979" i="6"/>
  <c r="V979" i="6"/>
  <c r="AP981" i="6"/>
  <c r="T981" i="6"/>
  <c r="AE981" i="6"/>
  <c r="O950" i="6"/>
  <c r="Z950" i="6"/>
  <c r="W951" i="6"/>
  <c r="AH951" i="6"/>
  <c r="Y952" i="6"/>
  <c r="BF952" i="6" s="1"/>
  <c r="AG954" i="6"/>
  <c r="AR954" i="6"/>
  <c r="V954" i="6"/>
  <c r="AH955" i="6"/>
  <c r="AS955" i="6"/>
  <c r="W956" i="6"/>
  <c r="AP961" i="6"/>
  <c r="T961" i="6"/>
  <c r="U963" i="6"/>
  <c r="AF963" i="6"/>
  <c r="AO972" i="6"/>
  <c r="S972" i="6"/>
  <c r="AD972" i="6"/>
  <c r="AL983" i="6"/>
  <c r="P983" i="6"/>
  <c r="AA983" i="6"/>
  <c r="AI951" i="6"/>
  <c r="AT951" i="6"/>
  <c r="T953" i="6"/>
  <c r="AE953" i="6"/>
  <c r="AS954" i="6"/>
  <c r="AH954" i="6"/>
  <c r="AI955" i="6"/>
  <c r="AT955" i="6"/>
  <c r="AA958" i="6"/>
  <c r="AL958" i="6"/>
  <c r="U961" i="6"/>
  <c r="AF961" i="6"/>
  <c r="AG963" i="6"/>
  <c r="V963" i="6"/>
  <c r="T969" i="6"/>
  <c r="AE969" i="6"/>
  <c r="AP973" i="6"/>
  <c r="T973" i="6"/>
  <c r="AE973" i="6"/>
  <c r="S959" i="6"/>
  <c r="AD959" i="6"/>
  <c r="AP960" i="6"/>
  <c r="V961" i="6"/>
  <c r="AG961" i="6"/>
  <c r="X962" i="6"/>
  <c r="AH963" i="6"/>
  <c r="AS963" i="6"/>
  <c r="W963" i="6"/>
  <c r="U969" i="6"/>
  <c r="AF969" i="6"/>
  <c r="Z1001" i="6"/>
  <c r="O1001" i="6"/>
  <c r="AK1001" i="6"/>
  <c r="O951" i="6"/>
  <c r="Z951" i="6"/>
  <c r="AC954" i="6"/>
  <c r="N957" i="6"/>
  <c r="AU957" i="6" s="1"/>
  <c r="N959" i="6"/>
  <c r="AU959" i="6" s="1"/>
  <c r="S964" i="6"/>
  <c r="W970" i="6"/>
  <c r="AH970" i="6"/>
  <c r="AS970" i="6"/>
  <c r="R975" i="6"/>
  <c r="AC975" i="6"/>
  <c r="AN975" i="6"/>
  <c r="AJ978" i="6"/>
  <c r="BQ978" i="6" s="1"/>
  <c r="N978" i="6"/>
  <c r="AU978" i="6" s="1"/>
  <c r="Y978" i="6"/>
  <c r="BF978" i="6" s="1"/>
  <c r="AM989" i="6"/>
  <c r="Q989" i="6"/>
  <c r="AB989" i="6"/>
  <c r="O953" i="6"/>
  <c r="Z953" i="6"/>
  <c r="Z960" i="6"/>
  <c r="AK960" i="6"/>
  <c r="N966" i="6"/>
  <c r="AU966" i="6" s="1"/>
  <c r="Y966" i="6"/>
  <c r="BF966" i="6" s="1"/>
  <c r="S967" i="6"/>
  <c r="AD967" i="6"/>
  <c r="AG969" i="6"/>
  <c r="AI970" i="6"/>
  <c r="AT970" i="6"/>
  <c r="X970" i="6"/>
  <c r="O976" i="6"/>
  <c r="Z976" i="6"/>
  <c r="AL987" i="6"/>
  <c r="P987" i="6"/>
  <c r="AA987" i="6"/>
  <c r="R989" i="6"/>
  <c r="AC989" i="6"/>
  <c r="AN989" i="6"/>
  <c r="AE948" i="6"/>
  <c r="AA953" i="6"/>
  <c r="AL953" i="6"/>
  <c r="O955" i="6"/>
  <c r="Z955" i="6"/>
  <c r="V958" i="6"/>
  <c r="AG958" i="6"/>
  <c r="Q959" i="6"/>
  <c r="Q960" i="6"/>
  <c r="P961" i="6"/>
  <c r="AA961" i="6"/>
  <c r="S961" i="6"/>
  <c r="S962" i="6"/>
  <c r="AJ966" i="6"/>
  <c r="BQ966" i="6" s="1"/>
  <c r="T967" i="6"/>
  <c r="AE967" i="6"/>
  <c r="R968" i="6"/>
  <c r="AC968" i="6"/>
  <c r="AN968" i="6"/>
  <c r="T977" i="6"/>
  <c r="AL978" i="6"/>
  <c r="P978" i="6"/>
  <c r="AA978" i="6"/>
  <c r="AA955" i="6"/>
  <c r="AL955" i="6"/>
  <c r="AH958" i="6"/>
  <c r="AS958" i="6"/>
  <c r="R959" i="6"/>
  <c r="AB961" i="6"/>
  <c r="AM961" i="6"/>
  <c r="X965" i="6"/>
  <c r="AI965" i="6"/>
  <c r="AA966" i="6"/>
  <c r="AL966" i="6"/>
  <c r="AK966" i="6"/>
  <c r="R977" i="6"/>
  <c r="AC977" i="6"/>
  <c r="AN977" i="6"/>
  <c r="AN987" i="6"/>
  <c r="AC987" i="6"/>
  <c r="R987" i="6"/>
  <c r="AB957" i="6"/>
  <c r="Q957" i="6"/>
  <c r="AP958" i="6"/>
  <c r="AN961" i="6"/>
  <c r="AC961" i="6"/>
  <c r="R962" i="6"/>
  <c r="AC962" i="6"/>
  <c r="AM966" i="6"/>
  <c r="AB966" i="6"/>
  <c r="AD979" i="6"/>
  <c r="AO979" i="6"/>
  <c r="S979" i="6"/>
  <c r="AK951" i="6"/>
  <c r="AN957" i="6"/>
  <c r="R957" i="6"/>
  <c r="AJ960" i="6"/>
  <c r="BQ960" i="6" s="1"/>
  <c r="AJ965" i="6"/>
  <c r="BQ965" i="6" s="1"/>
  <c r="Y965" i="6"/>
  <c r="BF965" i="6" s="1"/>
  <c r="AN966" i="6"/>
  <c r="AC966" i="6"/>
  <c r="AP979" i="6"/>
  <c r="T979" i="6"/>
  <c r="AE979" i="6"/>
  <c r="O974" i="6"/>
  <c r="Z974" i="6"/>
  <c r="AB976" i="6"/>
  <c r="AM976" i="6"/>
  <c r="AR981" i="6"/>
  <c r="V981" i="6"/>
  <c r="AG981" i="6"/>
  <c r="AF995" i="6"/>
  <c r="AQ995" i="6"/>
  <c r="U995" i="6"/>
  <c r="V964" i="6"/>
  <c r="AG964" i="6"/>
  <c r="Q970" i="6"/>
  <c r="AB970" i="6"/>
  <c r="O972" i="6"/>
  <c r="Z972" i="6"/>
  <c r="AB974" i="6"/>
  <c r="AM974" i="6"/>
  <c r="AO986" i="6"/>
  <c r="S986" i="6"/>
  <c r="AD986" i="6"/>
  <c r="Q988" i="6"/>
  <c r="AB988" i="6"/>
  <c r="AM988" i="6"/>
  <c r="AH964" i="6"/>
  <c r="AS964" i="6"/>
  <c r="AR966" i="6"/>
  <c r="AO970" i="6"/>
  <c r="AR971" i="6"/>
  <c r="V971" i="6"/>
  <c r="AG971" i="6"/>
  <c r="R973" i="6"/>
  <c r="AC973" i="6"/>
  <c r="AN973" i="6"/>
  <c r="X978" i="6"/>
  <c r="AI978" i="6"/>
  <c r="AT978" i="6"/>
  <c r="AJ982" i="6"/>
  <c r="BQ982" i="6" s="1"/>
  <c r="Y982" i="6"/>
  <c r="BF982" i="6" s="1"/>
  <c r="AT964" i="6"/>
  <c r="AI964" i="6"/>
  <c r="AI967" i="6"/>
  <c r="AS971" i="6"/>
  <c r="W971" i="6"/>
  <c r="AH971" i="6"/>
  <c r="AB972" i="6"/>
  <c r="AM972" i="6"/>
  <c r="AD976" i="6"/>
  <c r="AK982" i="6"/>
  <c r="Z982" i="6"/>
  <c r="AK984" i="6"/>
  <c r="O984" i="6"/>
  <c r="Z984" i="6"/>
  <c r="AA980" i="6"/>
  <c r="AL980" i="6"/>
  <c r="AD973" i="6"/>
  <c r="AO973" i="6"/>
  <c r="AD975" i="6"/>
  <c r="AO975" i="6"/>
  <c r="AD977" i="6"/>
  <c r="AO977" i="6"/>
  <c r="AJ985" i="6"/>
  <c r="BQ985" i="6" s="1"/>
  <c r="N985" i="6"/>
  <c r="AU985" i="6" s="1"/>
  <c r="Y985" i="6"/>
  <c r="BF985" i="6" s="1"/>
  <c r="V994" i="6"/>
  <c r="AG994" i="6"/>
  <c r="AR994" i="6"/>
  <c r="R980" i="6"/>
  <c r="AN980" i="6"/>
  <c r="W994" i="6"/>
  <c r="AS994" i="6"/>
  <c r="AH994" i="6"/>
  <c r="P967" i="6"/>
  <c r="AA967" i="6"/>
  <c r="Q969" i="6"/>
  <c r="AB969" i="6"/>
  <c r="AM969" i="6"/>
  <c r="R971" i="6"/>
  <c r="AC971" i="6"/>
  <c r="AN971" i="6"/>
  <c r="V984" i="6"/>
  <c r="AG984" i="6"/>
  <c r="AR984" i="6"/>
  <c r="AI994" i="6"/>
  <c r="AT994" i="6"/>
  <c r="X994" i="6"/>
  <c r="AB967" i="6"/>
  <c r="AM967" i="6"/>
  <c r="AC969" i="6"/>
  <c r="AN969" i="6"/>
  <c r="AD971" i="6"/>
  <c r="AO971" i="6"/>
  <c r="X972" i="6"/>
  <c r="AI972" i="6"/>
  <c r="AT972" i="6"/>
  <c r="X974" i="6"/>
  <c r="AI974" i="6"/>
  <c r="AT974" i="6"/>
  <c r="X976" i="6"/>
  <c r="AI976" i="6"/>
  <c r="AT976" i="6"/>
  <c r="Q981" i="6"/>
  <c r="AB981" i="6"/>
  <c r="AM981" i="6"/>
  <c r="V999" i="6"/>
  <c r="AG999" i="6"/>
  <c r="AR999" i="6"/>
  <c r="N972" i="6"/>
  <c r="AU972" i="6" s="1"/>
  <c r="N974" i="6"/>
  <c r="AU974" i="6" s="1"/>
  <c r="N976" i="6"/>
  <c r="AU976" i="6" s="1"/>
  <c r="AC981" i="6"/>
  <c r="AN981" i="6"/>
  <c r="X984" i="6"/>
  <c r="AI984" i="6"/>
  <c r="AT984" i="6"/>
  <c r="O988" i="6"/>
  <c r="Z988" i="6"/>
  <c r="AK988" i="6"/>
  <c r="R979" i="6"/>
  <c r="AC979" i="6"/>
  <c r="AN979" i="6"/>
  <c r="AC980" i="6"/>
  <c r="AD981" i="6"/>
  <c r="AO981" i="6"/>
  <c r="Q982" i="6"/>
  <c r="AM982" i="6"/>
  <c r="T986" i="6"/>
  <c r="AE986" i="6"/>
  <c r="AP986" i="6"/>
  <c r="S987" i="6"/>
  <c r="AD987" i="6"/>
  <c r="AO987" i="6"/>
  <c r="S989" i="6"/>
  <c r="AD989" i="6"/>
  <c r="AR990" i="6"/>
  <c r="V990" i="6"/>
  <c r="AA991" i="6"/>
  <c r="P991" i="6"/>
  <c r="AL991" i="6"/>
  <c r="X981" i="6"/>
  <c r="AT981" i="6"/>
  <c r="AN982" i="6"/>
  <c r="W983" i="6"/>
  <c r="AH983" i="6"/>
  <c r="AF986" i="6"/>
  <c r="AQ986" i="6"/>
  <c r="AE987" i="6"/>
  <c r="AP987" i="6"/>
  <c r="AG990" i="6"/>
  <c r="AM991" i="6"/>
  <c r="Q991" i="6"/>
  <c r="AB991" i="6"/>
  <c r="AA969" i="6"/>
  <c r="AG970" i="6"/>
  <c r="AA971" i="6"/>
  <c r="AM971" i="6"/>
  <c r="AG972" i="6"/>
  <c r="AA973" i="6"/>
  <c r="AG974" i="6"/>
  <c r="AA975" i="6"/>
  <c r="AG976" i="6"/>
  <c r="AA977" i="6"/>
  <c r="AG978" i="6"/>
  <c r="AA979" i="6"/>
  <c r="AI983" i="6"/>
  <c r="X983" i="6"/>
  <c r="AP985" i="6"/>
  <c r="T985" i="6"/>
  <c r="AE985" i="6"/>
  <c r="AR986" i="6"/>
  <c r="AG986" i="6"/>
  <c r="AN991" i="6"/>
  <c r="R991" i="6"/>
  <c r="AC991" i="6"/>
  <c r="X993" i="6"/>
  <c r="AI993" i="6"/>
  <c r="AB971" i="6"/>
  <c r="AQ982" i="6"/>
  <c r="N983" i="6"/>
  <c r="AU983" i="6" s="1"/>
  <c r="U985" i="6"/>
  <c r="AF985" i="6"/>
  <c r="AQ985" i="6"/>
  <c r="AO989" i="6"/>
  <c r="N990" i="6"/>
  <c r="AU990" i="6" s="1"/>
  <c r="Y990" i="6"/>
  <c r="BF990" i="6" s="1"/>
  <c r="AJ990" i="6"/>
  <c r="BQ990" i="6" s="1"/>
  <c r="AD992" i="6"/>
  <c r="AO992" i="6"/>
  <c r="S992" i="6"/>
  <c r="AF998" i="6"/>
  <c r="AQ998" i="6"/>
  <c r="U998" i="6"/>
  <c r="U984" i="6"/>
  <c r="AF984" i="6"/>
  <c r="W985" i="6"/>
  <c r="AH985" i="6"/>
  <c r="AS985" i="6"/>
  <c r="AP989" i="6"/>
  <c r="AR998" i="6"/>
  <c r="V998" i="6"/>
  <c r="AG998" i="6"/>
  <c r="T988" i="6"/>
  <c r="AE988" i="6"/>
  <c r="AJ993" i="6"/>
  <c r="BQ993" i="6" s="1"/>
  <c r="Y993" i="6"/>
  <c r="BF993" i="6" s="1"/>
  <c r="O993" i="6"/>
  <c r="W992" i="6"/>
  <c r="AS992" i="6"/>
  <c r="AQ987" i="6"/>
  <c r="AR988" i="6"/>
  <c r="AG988" i="6"/>
  <c r="AS989" i="6"/>
  <c r="AK990" i="6"/>
  <c r="AF991" i="6"/>
  <c r="X992" i="6"/>
  <c r="AI992" i="6"/>
  <c r="V997" i="6"/>
  <c r="AG997" i="6"/>
  <c r="AR997" i="6"/>
  <c r="T983" i="6"/>
  <c r="S984" i="6"/>
  <c r="AT986" i="6"/>
  <c r="AT988" i="6"/>
  <c r="R990" i="6"/>
  <c r="AC990" i="6"/>
  <c r="AN990" i="6"/>
  <c r="AH992" i="6"/>
  <c r="AK995" i="6"/>
  <c r="O995" i="6"/>
  <c r="Z995" i="6"/>
  <c r="N989" i="6"/>
  <c r="AU989" i="6" s="1"/>
  <c r="Y989" i="6"/>
  <c r="BF989" i="6" s="1"/>
  <c r="AD990" i="6"/>
  <c r="AO990" i="6"/>
  <c r="Y992" i="6"/>
  <c r="BF992" i="6" s="1"/>
  <c r="AJ992" i="6"/>
  <c r="BQ992" i="6" s="1"/>
  <c r="AO993" i="6"/>
  <c r="N987" i="6"/>
  <c r="AU987" i="6" s="1"/>
  <c r="Y987" i="6"/>
  <c r="BF987" i="6" s="1"/>
  <c r="Z989" i="6"/>
  <c r="AK989" i="6"/>
  <c r="Y994" i="6"/>
  <c r="BF994" i="6" s="1"/>
  <c r="AG996" i="6"/>
  <c r="V996" i="6"/>
  <c r="Y1000" i="6"/>
  <c r="BF1000" i="6" s="1"/>
  <c r="AJ1000" i="6"/>
  <c r="BQ1000" i="6" s="1"/>
  <c r="N1000" i="6"/>
  <c r="AU1000" i="6" s="1"/>
  <c r="Z987" i="6"/>
  <c r="AK987" i="6"/>
  <c r="AH989" i="6"/>
  <c r="AJ991" i="6"/>
  <c r="BQ991" i="6" s="1"/>
  <c r="Y991" i="6"/>
  <c r="BF991" i="6" s="1"/>
  <c r="P996" i="6"/>
  <c r="AA996" i="6"/>
  <c r="AL996" i="6"/>
  <c r="Z991" i="6"/>
  <c r="AK991" i="6"/>
  <c r="T1002" i="6"/>
  <c r="AP1002" i="6"/>
  <c r="AE1002" i="6"/>
  <c r="AF988" i="6"/>
  <c r="AQ988" i="6"/>
  <c r="AE990" i="6"/>
  <c r="AA993" i="6"/>
  <c r="R997" i="6"/>
  <c r="AN997" i="6"/>
  <c r="AC997" i="6"/>
  <c r="AP999" i="6"/>
  <c r="T999" i="6"/>
  <c r="AE999" i="6"/>
  <c r="Q996" i="6"/>
  <c r="R999" i="6"/>
  <c r="AN999" i="6"/>
  <c r="AC999" i="6"/>
  <c r="X1000" i="6"/>
  <c r="AT1000" i="6"/>
  <c r="AO1001" i="6"/>
  <c r="AD1001" i="6"/>
  <c r="Y1010" i="6"/>
  <c r="BF1010" i="6" s="1"/>
  <c r="N1010" i="6"/>
  <c r="AU1010" i="6" s="1"/>
  <c r="AJ1010" i="6"/>
  <c r="BQ1010" i="6" s="1"/>
  <c r="X998" i="6"/>
  <c r="AI998" i="6"/>
  <c r="AD999" i="6"/>
  <c r="S999" i="6"/>
  <c r="V1002" i="6"/>
  <c r="AR1002" i="6"/>
  <c r="AG1002" i="6"/>
  <c r="R992" i="6"/>
  <c r="AC992" i="6"/>
  <c r="R994" i="6"/>
  <c r="AC994" i="6"/>
  <c r="S996" i="6"/>
  <c r="AD996" i="6"/>
  <c r="AO996" i="6"/>
  <c r="AD997" i="6"/>
  <c r="S997" i="6"/>
  <c r="AD994" i="6"/>
  <c r="AO994" i="6"/>
  <c r="AP997" i="6"/>
  <c r="T997" i="6"/>
  <c r="AE997" i="6"/>
  <c r="AO999" i="6"/>
  <c r="X991" i="6"/>
  <c r="AI991" i="6"/>
  <c r="Y995" i="6"/>
  <c r="BF995" i="6" s="1"/>
  <c r="AJ995" i="6"/>
  <c r="BQ995" i="6" s="1"/>
  <c r="AT998" i="6"/>
  <c r="T998" i="6"/>
  <c r="AE998" i="6"/>
  <c r="AP998" i="6"/>
  <c r="AL1001" i="6"/>
  <c r="P1001" i="6"/>
  <c r="AA1001" i="6"/>
  <c r="AN1008" i="6"/>
  <c r="AC1008" i="6"/>
  <c r="R1008" i="6"/>
  <c r="V1004" i="6"/>
  <c r="AG1004" i="6"/>
  <c r="AR1004" i="6"/>
  <c r="P1005" i="6"/>
  <c r="AA1005" i="6"/>
  <c r="AL1005" i="6"/>
  <c r="AI1009" i="6"/>
  <c r="AT1009" i="6"/>
  <c r="X1009" i="6"/>
  <c r="T1011" i="6"/>
  <c r="AE1011" i="6"/>
  <c r="AP1011" i="6"/>
  <c r="Y996" i="6"/>
  <c r="BF996" i="6" s="1"/>
  <c r="Q1012" i="6"/>
  <c r="AB1012" i="6"/>
  <c r="AM1012" i="6"/>
  <c r="N997" i="6"/>
  <c r="AU997" i="6" s="1"/>
  <c r="Y997" i="6"/>
  <c r="BF997" i="6" s="1"/>
  <c r="AJ997" i="6"/>
  <c r="BQ997" i="6" s="1"/>
  <c r="N999" i="6"/>
  <c r="AU999" i="6" s="1"/>
  <c r="Y999" i="6"/>
  <c r="BF999" i="6" s="1"/>
  <c r="AJ999" i="6"/>
  <c r="BQ999" i="6" s="1"/>
  <c r="T1000" i="6"/>
  <c r="AP1000" i="6"/>
  <c r="AP1001" i="6"/>
  <c r="T1001" i="6"/>
  <c r="Y1008" i="6"/>
  <c r="BF1008" i="6" s="1"/>
  <c r="AJ1008" i="6"/>
  <c r="BQ1008" i="6" s="1"/>
  <c r="N1008" i="6"/>
  <c r="AU1008" i="6" s="1"/>
  <c r="Z997" i="6"/>
  <c r="AK997" i="6"/>
  <c r="Z999" i="6"/>
  <c r="AK999" i="6"/>
  <c r="AE1001" i="6"/>
  <c r="Y1006" i="6"/>
  <c r="BF1006" i="6" s="1"/>
  <c r="N1006" i="6"/>
  <c r="AU1006" i="6" s="1"/>
  <c r="AJ1006" i="6"/>
  <c r="BQ1006" i="6" s="1"/>
  <c r="X995" i="6"/>
  <c r="N996" i="6"/>
  <c r="AU996" i="6" s="1"/>
  <c r="AT996" i="6"/>
  <c r="AL1002" i="6"/>
  <c r="P1002" i="6"/>
  <c r="AK1006" i="6"/>
  <c r="Z1006" i="6"/>
  <c r="O1006" i="6"/>
  <c r="AF996" i="6"/>
  <c r="AL998" i="6"/>
  <c r="AE1000" i="6"/>
  <c r="AH1001" i="6"/>
  <c r="AR1003" i="6"/>
  <c r="V1003" i="6"/>
  <c r="AG1001" i="6"/>
  <c r="AB1002" i="6"/>
  <c r="AS1002" i="6"/>
  <c r="AA1004" i="6"/>
  <c r="P1003" i="6"/>
  <c r="AA1003" i="6"/>
  <c r="AL1003" i="6"/>
  <c r="AH1004" i="6"/>
  <c r="AS1004" i="6"/>
  <c r="AB1005" i="6"/>
  <c r="AM1005" i="6"/>
  <c r="AA1006" i="6"/>
  <c r="AL1006" i="6"/>
  <c r="AE1007" i="6"/>
  <c r="AP1007" i="6"/>
  <c r="T1007" i="6"/>
  <c r="U1000" i="6"/>
  <c r="AH1000" i="6"/>
  <c r="Q1002" i="6"/>
  <c r="AB1003" i="6"/>
  <c r="AM1003" i="6"/>
  <c r="AP1003" i="6"/>
  <c r="T1006" i="6"/>
  <c r="AG1007" i="6"/>
  <c r="AH1012" i="6"/>
  <c r="AS1012" i="6"/>
  <c r="AN1006" i="6"/>
  <c r="R1006" i="6"/>
  <c r="AE1009" i="6"/>
  <c r="AP1009" i="6"/>
  <c r="T1009" i="6"/>
  <c r="V1010" i="6"/>
  <c r="AG1010" i="6"/>
  <c r="AR1010" i="6"/>
  <c r="AD998" i="6"/>
  <c r="AJ1002" i="6"/>
  <c r="BQ1002" i="6" s="1"/>
  <c r="AJ1004" i="6"/>
  <c r="BQ1004" i="6" s="1"/>
  <c r="AH1010" i="6"/>
  <c r="AS1010" i="6"/>
  <c r="W1010" i="6"/>
  <c r="AK1002" i="6"/>
  <c r="AC1003" i="6"/>
  <c r="AK1004" i="6"/>
  <c r="AT1007" i="6"/>
  <c r="X1007" i="6"/>
  <c r="P1011" i="6"/>
  <c r="AA1011" i="6"/>
  <c r="AL1011" i="6"/>
  <c r="AE1005" i="6"/>
  <c r="AR1007" i="6"/>
  <c r="AB1011" i="6"/>
  <c r="AM1011" i="6"/>
  <c r="Q1011" i="6"/>
  <c r="AD1007" i="6"/>
  <c r="W1009" i="6"/>
  <c r="AH1009" i="6"/>
  <c r="S1010" i="6"/>
  <c r="AQ1004" i="6"/>
  <c r="AK1005" i="6"/>
  <c r="P1007" i="6"/>
  <c r="AA1007" i="6"/>
  <c r="P1009" i="6"/>
  <c r="AA1009" i="6"/>
  <c r="AO1009" i="6"/>
  <c r="Q1010" i="6"/>
  <c r="AB1010" i="6"/>
  <c r="W1011" i="6"/>
  <c r="AH1011" i="6"/>
  <c r="Z1003" i="6"/>
  <c r="AF1004" i="6"/>
  <c r="Z1005" i="6"/>
  <c r="AB1007" i="6"/>
  <c r="AM1007" i="6"/>
  <c r="AL1007" i="6"/>
  <c r="V1008" i="6"/>
  <c r="AG1008" i="6"/>
  <c r="AA1008" i="6"/>
  <c r="AR1008" i="6"/>
  <c r="AB1009" i="6"/>
  <c r="AM1009" i="6"/>
  <c r="AC1010" i="6"/>
  <c r="AN1010" i="6"/>
  <c r="W1007" i="6"/>
  <c r="AO1007" i="6"/>
  <c r="AH1008" i="6"/>
  <c r="AS1008" i="6"/>
  <c r="AS1009" i="6"/>
  <c r="V1012" i="6"/>
  <c r="AG1012" i="6"/>
  <c r="AR1012" i="6"/>
  <c r="S1012" i="6"/>
  <c r="Y1013" i="6"/>
  <c r="BF1013" i="6" s="1"/>
  <c r="AK1013" i="6"/>
  <c r="AF1012" i="6"/>
  <c r="N1013" i="6"/>
  <c r="AU1013" i="6" s="1"/>
  <c r="Z1013" i="6"/>
  <c r="AL1013" i="6"/>
  <c r="AA1013" i="6"/>
  <c r="AM1013" i="6"/>
  <c r="AB1013" i="6"/>
  <c r="AN1013" i="6"/>
  <c r="AC1013" i="6"/>
  <c r="AO1013" i="6"/>
  <c r="AD1013" i="6"/>
  <c r="AP1013" i="6"/>
  <c r="AQ1011" i="6"/>
  <c r="Y1012" i="6"/>
  <c r="BF1012" i="6" s="1"/>
  <c r="AK1012" i="6"/>
  <c r="AE1013" i="6"/>
  <c r="AQ1013" i="6"/>
  <c r="AR1011" i="6"/>
  <c r="AL1012" i="6"/>
  <c r="AF1013" i="6"/>
  <c r="AR1013" i="6"/>
  <c r="AG1013" i="6"/>
  <c r="AS1013" i="6"/>
  <c r="AT1011" i="6"/>
  <c r="AN1012" i="6"/>
  <c r="AH1013" i="6"/>
  <c r="AT1013" i="6"/>
  <c r="AI1013" i="6"/>
  <c r="G28" i="5" l="1"/>
  <c r="D45" i="3"/>
  <c r="C47" i="3"/>
  <c r="C48" i="3" s="1"/>
  <c r="C49" i="3"/>
  <c r="E29" i="5"/>
  <c r="F28" i="5"/>
  <c r="J29" i="5"/>
  <c r="N28" i="5"/>
  <c r="M28" i="5"/>
  <c r="D29" i="5"/>
  <c r="D34" i="5" s="1"/>
  <c r="I28" i="5"/>
  <c r="BG1008" i="6"/>
  <c r="CM1008" i="6"/>
  <c r="CX992" i="6"/>
  <c r="BR992" i="6"/>
  <c r="CB734" i="6"/>
  <c r="AV734" i="6"/>
  <c r="CM718" i="6"/>
  <c r="BG718" i="6"/>
  <c r="CX697" i="6"/>
  <c r="BR697" i="6"/>
  <c r="CX687" i="6"/>
  <c r="BR687" i="6"/>
  <c r="BR658" i="6"/>
  <c r="CX658" i="6"/>
  <c r="AV701" i="6"/>
  <c r="CB701" i="6"/>
  <c r="AV670" i="6"/>
  <c r="CB670" i="6"/>
  <c r="CM712" i="6"/>
  <c r="BG712" i="6"/>
  <c r="CB649" i="6"/>
  <c r="AV649" i="6"/>
  <c r="CB633" i="6"/>
  <c r="AV633" i="6"/>
  <c r="CX589" i="6"/>
  <c r="BR589" i="6"/>
  <c r="CM566" i="6"/>
  <c r="BG566" i="6"/>
  <c r="CB608" i="6"/>
  <c r="AV608" i="6"/>
  <c r="CB583" i="6"/>
  <c r="AV583" i="6"/>
  <c r="BR581" i="6"/>
  <c r="CX581" i="6"/>
  <c r="CM601" i="6"/>
  <c r="BG601" i="6"/>
  <c r="CM525" i="6"/>
  <c r="BG525" i="6"/>
  <c r="BG579" i="6"/>
  <c r="CM579" i="6"/>
  <c r="BR593" i="6"/>
  <c r="CX593" i="6"/>
  <c r="CM598" i="6"/>
  <c r="BG598" i="6"/>
  <c r="CX526" i="6"/>
  <c r="BR526" i="6"/>
  <c r="BG472" i="6"/>
  <c r="CM472" i="6"/>
  <c r="AV549" i="6"/>
  <c r="CB549" i="6"/>
  <c r="BR496" i="6"/>
  <c r="CX496" i="6"/>
  <c r="BR444" i="6"/>
  <c r="CX444" i="6"/>
  <c r="CX467" i="6"/>
  <c r="BR467" i="6"/>
  <c r="AV470" i="6"/>
  <c r="CB470" i="6"/>
  <c r="CX417" i="6"/>
  <c r="BR417" i="6"/>
  <c r="BR450" i="6"/>
  <c r="CX450" i="6"/>
  <c r="AV301" i="6"/>
  <c r="CB301" i="6"/>
  <c r="CX266" i="6"/>
  <c r="BR266" i="6"/>
  <c r="BR245" i="6"/>
  <c r="CX245" i="6"/>
  <c r="CM206" i="6"/>
  <c r="BG206" i="6"/>
  <c r="BR215" i="6"/>
  <c r="CX215" i="6"/>
  <c r="CM174" i="6"/>
  <c r="BG174" i="6"/>
  <c r="BG40" i="6"/>
  <c r="CM40" i="6"/>
  <c r="BG34" i="6"/>
  <c r="CM34" i="6"/>
  <c r="CM28" i="6"/>
  <c r="BG28" i="6"/>
  <c r="CM22" i="6"/>
  <c r="BG22" i="6"/>
  <c r="CM16" i="6"/>
  <c r="BG16" i="6"/>
  <c r="BR34" i="6"/>
  <c r="CX34" i="6"/>
  <c r="BR22" i="6"/>
  <c r="CX22" i="6"/>
  <c r="CX43" i="6"/>
  <c r="BR43" i="6"/>
  <c r="CX35" i="6"/>
  <c r="BR35" i="6"/>
  <c r="CX19" i="6"/>
  <c r="BR19" i="6"/>
  <c r="CB847" i="6"/>
  <c r="AV847" i="6"/>
  <c r="BG797" i="6"/>
  <c r="CM797" i="6"/>
  <c r="AV793" i="6"/>
  <c r="CB793" i="6"/>
  <c r="BR799" i="6"/>
  <c r="CX799" i="6"/>
  <c r="CM768" i="6"/>
  <c r="BG768" i="6"/>
  <c r="CM715" i="6"/>
  <c r="BG715" i="6"/>
  <c r="CB609" i="6"/>
  <c r="AV609" i="6"/>
  <c r="CM593" i="6"/>
  <c r="BG593" i="6"/>
  <c r="AV526" i="6"/>
  <c r="CB526" i="6"/>
  <c r="CX439" i="6"/>
  <c r="BR439" i="6"/>
  <c r="AV467" i="6"/>
  <c r="CB467" i="6"/>
  <c r="BG417" i="6"/>
  <c r="CM417" i="6"/>
  <c r="CM996" i="6"/>
  <c r="BG996" i="6"/>
  <c r="CX965" i="6"/>
  <c r="BR965" i="6"/>
  <c r="AV958" i="6"/>
  <c r="CB958" i="6"/>
  <c r="AV917" i="6"/>
  <c r="CB917" i="6"/>
  <c r="CX912" i="6"/>
  <c r="BR912" i="6"/>
  <c r="CM884" i="6"/>
  <c r="BG884" i="6"/>
  <c r="BG886" i="6"/>
  <c r="CM886" i="6"/>
  <c r="BG866" i="6"/>
  <c r="CM866" i="6"/>
  <c r="BG818" i="6"/>
  <c r="CM818" i="6"/>
  <c r="AV816" i="6"/>
  <c r="CB816" i="6"/>
  <c r="BG787" i="6"/>
  <c r="CM787" i="6"/>
  <c r="AV752" i="6"/>
  <c r="CB752" i="6"/>
  <c r="CM714" i="6"/>
  <c r="BG714" i="6"/>
  <c r="BG1000" i="6"/>
  <c r="CM1000" i="6"/>
  <c r="BR960" i="6"/>
  <c r="CX960" i="6"/>
  <c r="CM931" i="6"/>
  <c r="BG931" i="6"/>
  <c r="CX916" i="6"/>
  <c r="BR916" i="6"/>
  <c r="CB912" i="6"/>
  <c r="AV912" i="6"/>
  <c r="CB866" i="6"/>
  <c r="AV866" i="6"/>
  <c r="CB836" i="6"/>
  <c r="AV836" i="6"/>
  <c r="BG805" i="6"/>
  <c r="CM805" i="6"/>
  <c r="CM776" i="6"/>
  <c r="BG776" i="6"/>
  <c r="BG767" i="6"/>
  <c r="CM767" i="6"/>
  <c r="BG755" i="6"/>
  <c r="CM755" i="6"/>
  <c r="CM748" i="6"/>
  <c r="BG748" i="6"/>
  <c r="AV757" i="6"/>
  <c r="CB757" i="6"/>
  <c r="CM725" i="6"/>
  <c r="BG725" i="6"/>
  <c r="CM713" i="6"/>
  <c r="BG713" i="6"/>
  <c r="CB742" i="6"/>
  <c r="AV742" i="6"/>
  <c r="CX726" i="6"/>
  <c r="BR726" i="6"/>
  <c r="AV714" i="6"/>
  <c r="CB714" i="6"/>
  <c r="CM711" i="6"/>
  <c r="BG711" i="6"/>
  <c r="AV718" i="6"/>
  <c r="CB718" i="6"/>
  <c r="CX685" i="6"/>
  <c r="BR685" i="6"/>
  <c r="BG697" i="6"/>
  <c r="CM697" i="6"/>
  <c r="CX683" i="6"/>
  <c r="BR683" i="6"/>
  <c r="CM687" i="6"/>
  <c r="BG687" i="6"/>
  <c r="CX666" i="6"/>
  <c r="BR666" i="6"/>
  <c r="CM655" i="6"/>
  <c r="BG655" i="6"/>
  <c r="CX701" i="6"/>
  <c r="BR701" i="6"/>
  <c r="AV699" i="6"/>
  <c r="CB699" i="6"/>
  <c r="BR670" i="6"/>
  <c r="CX670" i="6"/>
  <c r="AV712" i="6"/>
  <c r="CB712" i="6"/>
  <c r="CB589" i="6"/>
  <c r="AV589" i="6"/>
  <c r="CM565" i="6"/>
  <c r="BG565" i="6"/>
  <c r="BR591" i="6"/>
  <c r="CX591" i="6"/>
  <c r="CM581" i="6"/>
  <c r="BG581" i="6"/>
  <c r="CB581" i="6"/>
  <c r="AV581" i="6"/>
  <c r="BR586" i="6"/>
  <c r="CX586" i="6"/>
  <c r="BR601" i="6"/>
  <c r="CX601" i="6"/>
  <c r="CX579" i="6"/>
  <c r="BR579" i="6"/>
  <c r="CB593" i="6"/>
  <c r="AV593" i="6"/>
  <c r="AV539" i="6"/>
  <c r="CB539" i="6"/>
  <c r="CB598" i="6"/>
  <c r="AV598" i="6"/>
  <c r="BR472" i="6"/>
  <c r="CX472" i="6"/>
  <c r="CX469" i="6"/>
  <c r="BR469" i="6"/>
  <c r="BR549" i="6"/>
  <c r="CX549" i="6"/>
  <c r="AV486" i="6"/>
  <c r="CB486" i="6"/>
  <c r="BG504" i="6"/>
  <c r="CM504" i="6"/>
  <c r="CM478" i="6"/>
  <c r="BG478" i="6"/>
  <c r="CB444" i="6"/>
  <c r="AV444" i="6"/>
  <c r="CM467" i="6"/>
  <c r="BG467" i="6"/>
  <c r="CM470" i="6"/>
  <c r="BG470" i="6"/>
  <c r="AV450" i="6"/>
  <c r="CB450" i="6"/>
  <c r="CM355" i="6"/>
  <c r="BG355" i="6"/>
  <c r="CB333" i="6"/>
  <c r="AV333" i="6"/>
  <c r="AV283" i="6"/>
  <c r="CB283" i="6"/>
  <c r="BR223" i="6"/>
  <c r="CX223" i="6"/>
  <c r="BG266" i="6"/>
  <c r="CM266" i="6"/>
  <c r="AV232" i="6"/>
  <c r="CB232" i="6"/>
  <c r="CX182" i="6"/>
  <c r="BR182" i="6"/>
  <c r="CM193" i="6"/>
  <c r="BG193" i="6"/>
  <c r="CM215" i="6"/>
  <c r="BG215" i="6"/>
  <c r="AV174" i="6"/>
  <c r="CB174" i="6"/>
  <c r="CB169" i="6"/>
  <c r="AV169" i="6"/>
  <c r="BG160" i="6"/>
  <c r="CM160" i="6"/>
  <c r="BR165" i="6"/>
  <c r="CX165" i="6"/>
  <c r="CM69" i="6"/>
  <c r="BG69" i="6"/>
  <c r="CB93" i="6"/>
  <c r="AV93" i="6"/>
  <c r="CX75" i="6"/>
  <c r="BR75" i="6"/>
  <c r="CX693" i="6"/>
  <c r="BR693" i="6"/>
  <c r="CB918" i="6"/>
  <c r="AV918" i="6"/>
  <c r="CM813" i="6"/>
  <c r="BG813" i="6"/>
  <c r="AV805" i="6"/>
  <c r="CB805" i="6"/>
  <c r="CM816" i="6"/>
  <c r="BG816" i="6"/>
  <c r="BR786" i="6"/>
  <c r="CX786" i="6"/>
  <c r="AV776" i="6"/>
  <c r="CB776" i="6"/>
  <c r="AV746" i="6"/>
  <c r="CB746" i="6"/>
  <c r="CB767" i="6"/>
  <c r="AV767" i="6"/>
  <c r="BG789" i="6"/>
  <c r="CM789" i="6"/>
  <c r="AV755" i="6"/>
  <c r="CB755" i="6"/>
  <c r="CM766" i="6"/>
  <c r="BG766" i="6"/>
  <c r="AV748" i="6"/>
  <c r="CB748" i="6"/>
  <c r="BR757" i="6"/>
  <c r="CX757" i="6"/>
  <c r="CM726" i="6"/>
  <c r="BG726" i="6"/>
  <c r="CB711" i="6"/>
  <c r="AV711" i="6"/>
  <c r="CM685" i="6"/>
  <c r="BG685" i="6"/>
  <c r="CB700" i="6"/>
  <c r="AV700" i="6"/>
  <c r="BG683" i="6"/>
  <c r="CM683" i="6"/>
  <c r="CM666" i="6"/>
  <c r="BG666" i="6"/>
  <c r="AV655" i="6"/>
  <c r="CB655" i="6"/>
  <c r="CM701" i="6"/>
  <c r="BG701" i="6"/>
  <c r="CX699" i="6"/>
  <c r="BR699" i="6"/>
  <c r="CB630" i="6"/>
  <c r="AV630" i="6"/>
  <c r="CM670" i="6"/>
  <c r="BG670" i="6"/>
  <c r="BR648" i="6"/>
  <c r="CX648" i="6"/>
  <c r="CX681" i="6"/>
  <c r="BR681" i="6"/>
  <c r="CX657" i="6"/>
  <c r="BR657" i="6"/>
  <c r="CX577" i="6"/>
  <c r="BR577" i="6"/>
  <c r="CX637" i="6"/>
  <c r="BR637" i="6"/>
  <c r="BR620" i="6"/>
  <c r="CX620" i="6"/>
  <c r="CM564" i="6"/>
  <c r="BG564" i="6"/>
  <c r="CB591" i="6"/>
  <c r="AV591" i="6"/>
  <c r="CM592" i="6"/>
  <c r="BG592" i="6"/>
  <c r="CB586" i="6"/>
  <c r="AV586" i="6"/>
  <c r="AV527" i="6"/>
  <c r="CB527" i="6"/>
  <c r="CB601" i="6"/>
  <c r="AV601" i="6"/>
  <c r="CM604" i="6"/>
  <c r="BG604" i="6"/>
  <c r="CB579" i="6"/>
  <c r="AV579" i="6"/>
  <c r="CX584" i="6"/>
  <c r="BR584" i="6"/>
  <c r="BR636" i="6"/>
  <c r="CX636" i="6"/>
  <c r="BR539" i="6"/>
  <c r="CX539" i="6"/>
  <c r="AV500" i="6"/>
  <c r="CB500" i="6"/>
  <c r="CB481" i="6"/>
  <c r="AV481" i="6"/>
  <c r="CB469" i="6"/>
  <c r="AV469" i="6"/>
  <c r="BR486" i="6"/>
  <c r="CX486" i="6"/>
  <c r="CB475" i="6"/>
  <c r="AV475" i="6"/>
  <c r="AV504" i="6"/>
  <c r="CB504" i="6"/>
  <c r="AV478" i="6"/>
  <c r="CB478" i="6"/>
  <c r="BG429" i="6"/>
  <c r="CM429" i="6"/>
  <c r="CM393" i="6"/>
  <c r="BG393" i="6"/>
  <c r="CB447" i="6"/>
  <c r="AV447" i="6"/>
  <c r="CM444" i="6"/>
  <c r="BG444" i="6"/>
  <c r="CX470" i="6"/>
  <c r="BR470" i="6"/>
  <c r="CM450" i="6"/>
  <c r="BG450" i="6"/>
  <c r="CB351" i="6"/>
  <c r="AV351" i="6"/>
  <c r="AV427" i="6"/>
  <c r="CB427" i="6"/>
  <c r="CM354" i="6"/>
  <c r="BG354" i="6"/>
  <c r="AV454" i="6"/>
  <c r="CB454" i="6"/>
  <c r="CX493" i="6"/>
  <c r="BR493" i="6"/>
  <c r="BR263" i="6"/>
  <c r="CX263" i="6"/>
  <c r="CM243" i="6"/>
  <c r="BG243" i="6"/>
  <c r="BR231" i="6"/>
  <c r="CX231" i="6"/>
  <c r="BG185" i="6"/>
  <c r="CM185" i="6"/>
  <c r="CB182" i="6"/>
  <c r="AV182" i="6"/>
  <c r="CX242" i="6"/>
  <c r="BR242" i="6"/>
  <c r="BR197" i="6"/>
  <c r="CX197" i="6"/>
  <c r="BR188" i="6"/>
  <c r="CX188" i="6"/>
  <c r="BG251" i="6"/>
  <c r="CM251" i="6"/>
  <c r="BG158" i="6"/>
  <c r="CM158" i="6"/>
  <c r="BG152" i="6"/>
  <c r="CM152" i="6"/>
  <c r="BG146" i="6"/>
  <c r="CM146" i="6"/>
  <c r="BR193" i="6"/>
  <c r="CX193" i="6"/>
  <c r="CB215" i="6"/>
  <c r="AV215" i="6"/>
  <c r="BG161" i="6"/>
  <c r="CM161" i="6"/>
  <c r="BR169" i="6"/>
  <c r="CX169" i="6"/>
  <c r="BR44" i="6"/>
  <c r="CX44" i="6"/>
  <c r="BR32" i="6"/>
  <c r="CX32" i="6"/>
  <c r="BR20" i="6"/>
  <c r="CX20" i="6"/>
  <c r="CB160" i="6"/>
  <c r="AV160" i="6"/>
  <c r="CM41" i="6"/>
  <c r="BG41" i="6"/>
  <c r="CM35" i="6"/>
  <c r="BG35" i="6"/>
  <c r="CM29" i="6"/>
  <c r="BG29" i="6"/>
  <c r="CM23" i="6"/>
  <c r="BG23" i="6"/>
  <c r="CM17" i="6"/>
  <c r="BG17" i="6"/>
  <c r="CX51" i="6"/>
  <c r="BR51" i="6"/>
  <c r="BR1006" i="6"/>
  <c r="CX1006" i="6"/>
  <c r="BG995" i="6"/>
  <c r="CM995" i="6"/>
  <c r="CX1000" i="6"/>
  <c r="BR1000" i="6"/>
  <c r="CX990" i="6"/>
  <c r="BR990" i="6"/>
  <c r="BR931" i="6"/>
  <c r="CX931" i="6"/>
  <c r="BR909" i="6"/>
  <c r="CX909" i="6"/>
  <c r="AV872" i="6"/>
  <c r="CB872" i="6"/>
  <c r="AV879" i="6"/>
  <c r="CB879" i="6"/>
  <c r="CM847" i="6"/>
  <c r="BG847" i="6"/>
  <c r="BG836" i="6"/>
  <c r="CM836" i="6"/>
  <c r="CX809" i="6"/>
  <c r="BR809" i="6"/>
  <c r="BR767" i="6"/>
  <c r="CX767" i="6"/>
  <c r="CX742" i="6"/>
  <c r="BR742" i="6"/>
  <c r="CX749" i="6"/>
  <c r="BR749" i="6"/>
  <c r="CB1006" i="6"/>
  <c r="AV1006" i="6"/>
  <c r="BR1010" i="6"/>
  <c r="CX1010" i="6"/>
  <c r="BG990" i="6"/>
  <c r="CM990" i="6"/>
  <c r="CB966" i="6"/>
  <c r="AV966" i="6"/>
  <c r="CM952" i="6"/>
  <c r="BG952" i="6"/>
  <c r="CX935" i="6"/>
  <c r="BR935" i="6"/>
  <c r="AV901" i="6"/>
  <c r="CB901" i="6"/>
  <c r="BG909" i="6"/>
  <c r="CM909" i="6"/>
  <c r="CB860" i="6"/>
  <c r="AV860" i="6"/>
  <c r="BR879" i="6"/>
  <c r="CX879" i="6"/>
  <c r="CB851" i="6"/>
  <c r="AV851" i="6"/>
  <c r="BR846" i="6"/>
  <c r="CX846" i="6"/>
  <c r="BR818" i="6"/>
  <c r="CX818" i="6"/>
  <c r="BR816" i="6"/>
  <c r="CX816" i="6"/>
  <c r="BR604" i="6"/>
  <c r="CX604" i="6"/>
  <c r="BG1013" i="6"/>
  <c r="CM1013" i="6"/>
  <c r="BG1006" i="6"/>
  <c r="CM1006" i="6"/>
  <c r="CB1010" i="6"/>
  <c r="AV1010" i="6"/>
  <c r="CM989" i="6"/>
  <c r="BG989" i="6"/>
  <c r="CB990" i="6"/>
  <c r="AV990" i="6"/>
  <c r="BG985" i="6"/>
  <c r="CM985" i="6"/>
  <c r="CX945" i="6"/>
  <c r="BR945" i="6"/>
  <c r="CX933" i="6"/>
  <c r="BR933" i="6"/>
  <c r="CM935" i="6"/>
  <c r="BG935" i="6"/>
  <c r="CB931" i="6"/>
  <c r="AV931" i="6"/>
  <c r="CX899" i="6"/>
  <c r="BR899" i="6"/>
  <c r="CX903" i="6"/>
  <c r="BR903" i="6"/>
  <c r="CB909" i="6"/>
  <c r="AV909" i="6"/>
  <c r="CM908" i="6"/>
  <c r="BG908" i="6"/>
  <c r="CM916" i="6"/>
  <c r="BG916" i="6"/>
  <c r="CB845" i="6"/>
  <c r="AV845" i="6"/>
  <c r="CX851" i="6"/>
  <c r="BR851" i="6"/>
  <c r="CM846" i="6"/>
  <c r="BG846" i="6"/>
  <c r="BR836" i="6"/>
  <c r="CX836" i="6"/>
  <c r="BR999" i="6"/>
  <c r="CX999" i="6"/>
  <c r="CM1010" i="6"/>
  <c r="BG1010" i="6"/>
  <c r="AV989" i="6"/>
  <c r="CB989" i="6"/>
  <c r="AV985" i="6"/>
  <c r="CB985" i="6"/>
  <c r="CM982" i="6"/>
  <c r="BG982" i="6"/>
  <c r="CM945" i="6"/>
  <c r="BG945" i="6"/>
  <c r="BR938" i="6"/>
  <c r="CX938" i="6"/>
  <c r="BR911" i="6"/>
  <c r="CX911" i="6"/>
  <c r="CX919" i="6"/>
  <c r="BR919" i="6"/>
  <c r="BG903" i="6"/>
  <c r="CM903" i="6"/>
  <c r="CB908" i="6"/>
  <c r="AV908" i="6"/>
  <c r="BR845" i="6"/>
  <c r="CX845" i="6"/>
  <c r="CB930" i="6"/>
  <c r="AV930" i="6"/>
  <c r="AV846" i="6"/>
  <c r="CB846" i="6"/>
  <c r="CB813" i="6"/>
  <c r="AV813" i="6"/>
  <c r="BR805" i="6"/>
  <c r="CX805" i="6"/>
  <c r="AV828" i="6"/>
  <c r="CB828" i="6"/>
  <c r="CX789" i="6"/>
  <c r="BR789" i="6"/>
  <c r="BR766" i="6"/>
  <c r="CX766" i="6"/>
  <c r="BR748" i="6"/>
  <c r="CX748" i="6"/>
  <c r="CM723" i="6"/>
  <c r="BG723" i="6"/>
  <c r="AV726" i="6"/>
  <c r="CB726" i="6"/>
  <c r="CX700" i="6"/>
  <c r="BR700" i="6"/>
  <c r="CM663" i="6"/>
  <c r="BG663" i="6"/>
  <c r="BR654" i="6"/>
  <c r="CX654" i="6"/>
  <c r="BG699" i="6"/>
  <c r="CM699" i="6"/>
  <c r="BR669" i="6"/>
  <c r="CX669" i="6"/>
  <c r="CM648" i="6"/>
  <c r="BG648" i="6"/>
  <c r="AV631" i="6"/>
  <c r="CB631" i="6"/>
  <c r="AV681" i="6"/>
  <c r="CB681" i="6"/>
  <c r="AV628" i="6"/>
  <c r="CB628" i="6"/>
  <c r="CM657" i="6"/>
  <c r="BG657" i="6"/>
  <c r="CX597" i="6"/>
  <c r="BR597" i="6"/>
  <c r="CB577" i="6"/>
  <c r="AV577" i="6"/>
  <c r="CM637" i="6"/>
  <c r="BG637" i="6"/>
  <c r="CM618" i="6"/>
  <c r="BG618" i="6"/>
  <c r="BR594" i="6"/>
  <c r="CX594" i="6"/>
  <c r="CM563" i="6"/>
  <c r="BG563" i="6"/>
  <c r="BR588" i="6"/>
  <c r="CX588" i="6"/>
  <c r="CB592" i="6"/>
  <c r="AV592" i="6"/>
  <c r="CB604" i="6"/>
  <c r="AV604" i="6"/>
  <c r="CM584" i="6"/>
  <c r="BG584" i="6"/>
  <c r="AV538" i="6"/>
  <c r="CB538" i="6"/>
  <c r="AV636" i="6"/>
  <c r="CB636" i="6"/>
  <c r="CM582" i="6"/>
  <c r="BG582" i="6"/>
  <c r="CX481" i="6"/>
  <c r="BR481" i="6"/>
  <c r="CX475" i="6"/>
  <c r="BR475" i="6"/>
  <c r="CM482" i="6"/>
  <c r="BG482" i="6"/>
  <c r="BR504" i="6"/>
  <c r="CX504" i="6"/>
  <c r="BR478" i="6"/>
  <c r="CX478" i="6"/>
  <c r="CX447" i="6"/>
  <c r="BR447" i="6"/>
  <c r="AV405" i="6"/>
  <c r="CB405" i="6"/>
  <c r="CX348" i="6"/>
  <c r="BR348" i="6"/>
  <c r="AV445" i="6"/>
  <c r="CB445" i="6"/>
  <c r="CX427" i="6"/>
  <c r="BR427" i="6"/>
  <c r="CM454" i="6"/>
  <c r="BG454" i="6"/>
  <c r="BG431" i="6"/>
  <c r="CM431" i="6"/>
  <c r="CM493" i="6"/>
  <c r="BG493" i="6"/>
  <c r="CX333" i="6"/>
  <c r="BR333" i="6"/>
  <c r="BG297" i="6"/>
  <c r="CM297" i="6"/>
  <c r="AV295" i="6"/>
  <c r="CB295" i="6"/>
  <c r="BG285" i="6"/>
  <c r="CM285" i="6"/>
  <c r="CM269" i="6"/>
  <c r="BG269" i="6"/>
  <c r="CB243" i="6"/>
  <c r="AV243" i="6"/>
  <c r="CB231" i="6"/>
  <c r="AV231" i="6"/>
  <c r="BG213" i="6"/>
  <c r="CM213" i="6"/>
  <c r="AV181" i="6"/>
  <c r="CB181" i="6"/>
  <c r="BG242" i="6"/>
  <c r="CM242" i="6"/>
  <c r="BR203" i="6"/>
  <c r="CX203" i="6"/>
  <c r="CX251" i="6"/>
  <c r="BR251" i="6"/>
  <c r="AV180" i="6"/>
  <c r="CB180" i="6"/>
  <c r="AV193" i="6"/>
  <c r="CB193" i="6"/>
  <c r="BG173" i="6"/>
  <c r="CM173" i="6"/>
  <c r="BR175" i="6"/>
  <c r="CX175" i="6"/>
  <c r="CX160" i="6"/>
  <c r="BR160" i="6"/>
  <c r="CX41" i="6"/>
  <c r="BR41" i="6"/>
  <c r="CX33" i="6"/>
  <c r="BR33" i="6"/>
  <c r="CX25" i="6"/>
  <c r="BR25" i="6"/>
  <c r="CX17" i="6"/>
  <c r="BR17" i="6"/>
  <c r="CX57" i="6"/>
  <c r="BR57" i="6"/>
  <c r="CX111" i="6"/>
  <c r="BR111" i="6"/>
  <c r="BG958" i="6"/>
  <c r="CM958" i="6"/>
  <c r="CB907" i="6"/>
  <c r="AV907" i="6"/>
  <c r="BG932" i="6"/>
  <c r="CM932" i="6"/>
  <c r="BR862" i="6"/>
  <c r="CX862" i="6"/>
  <c r="CX884" i="6"/>
  <c r="BR884" i="6"/>
  <c r="CM879" i="6"/>
  <c r="BG879" i="6"/>
  <c r="CX678" i="6"/>
  <c r="BR678" i="6"/>
  <c r="CX706" i="6"/>
  <c r="BR706" i="6"/>
  <c r="CB650" i="6"/>
  <c r="AV650" i="6"/>
  <c r="CM649" i="6"/>
  <c r="BG649" i="6"/>
  <c r="CM633" i="6"/>
  <c r="BG633" i="6"/>
  <c r="CM567" i="6"/>
  <c r="BG567" i="6"/>
  <c r="CM608" i="6"/>
  <c r="BG608" i="6"/>
  <c r="CB587" i="6"/>
  <c r="AV587" i="6"/>
  <c r="CM549" i="6"/>
  <c r="BG549" i="6"/>
  <c r="CM452" i="6"/>
  <c r="BG452" i="6"/>
  <c r="BG496" i="6"/>
  <c r="CM496" i="6"/>
  <c r="CX350" i="6"/>
  <c r="BR350" i="6"/>
  <c r="CM966" i="6"/>
  <c r="BG966" i="6"/>
  <c r="AV934" i="6"/>
  <c r="CB934" i="6"/>
  <c r="CB935" i="6"/>
  <c r="AV935" i="6"/>
  <c r="BG901" i="6"/>
  <c r="CM901" i="6"/>
  <c r="CM860" i="6"/>
  <c r="BG860" i="6"/>
  <c r="BG999" i="6"/>
  <c r="CM999" i="6"/>
  <c r="BG994" i="6"/>
  <c r="CM994" i="6"/>
  <c r="AV976" i="6"/>
  <c r="CB976" i="6"/>
  <c r="CX985" i="6"/>
  <c r="BR985" i="6"/>
  <c r="BR982" i="6"/>
  <c r="CX982" i="6"/>
  <c r="AV945" i="6"/>
  <c r="CB945" i="6"/>
  <c r="CB968" i="6"/>
  <c r="AV968" i="6"/>
  <c r="AV938" i="6"/>
  <c r="CB938" i="6"/>
  <c r="CX922" i="6"/>
  <c r="BR922" i="6"/>
  <c r="CM911" i="6"/>
  <c r="BG911" i="6"/>
  <c r="CB922" i="6"/>
  <c r="AV922" i="6"/>
  <c r="BG919" i="6"/>
  <c r="CM919" i="6"/>
  <c r="CB903" i="6"/>
  <c r="AV903" i="6"/>
  <c r="BR925" i="6"/>
  <c r="CX925" i="6"/>
  <c r="CM859" i="6"/>
  <c r="BG859" i="6"/>
  <c r="BR930" i="6"/>
  <c r="CX930" i="6"/>
  <c r="BG828" i="6"/>
  <c r="CM828" i="6"/>
  <c r="CM770" i="6"/>
  <c r="BG770" i="6"/>
  <c r="AV789" i="6"/>
  <c r="CB789" i="6"/>
  <c r="BR774" i="6"/>
  <c r="CX774" i="6"/>
  <c r="BR778" i="6"/>
  <c r="CX778" i="6"/>
  <c r="AV753" i="6"/>
  <c r="CB753" i="6"/>
  <c r="CB760" i="6"/>
  <c r="AV760" i="6"/>
  <c r="CM709" i="6"/>
  <c r="BG709" i="6"/>
  <c r="CB705" i="6"/>
  <c r="AV705" i="6"/>
  <c r="CX710" i="6"/>
  <c r="BR710" i="6"/>
  <c r="AV663" i="6"/>
  <c r="CB663" i="6"/>
  <c r="CM669" i="6"/>
  <c r="BG669" i="6"/>
  <c r="CX661" i="6"/>
  <c r="BR661" i="6"/>
  <c r="CM681" i="6"/>
  <c r="BG681" i="6"/>
  <c r="CM628" i="6"/>
  <c r="BG628" i="6"/>
  <c r="CB657" i="6"/>
  <c r="AV657" i="6"/>
  <c r="BR607" i="6"/>
  <c r="CX607" i="6"/>
  <c r="CB597" i="6"/>
  <c r="AV597" i="6"/>
  <c r="CX576" i="6"/>
  <c r="BR576" i="6"/>
  <c r="CB618" i="6"/>
  <c r="AV618" i="6"/>
  <c r="BR664" i="6"/>
  <c r="CX664" i="6"/>
  <c r="BR602" i="6"/>
  <c r="CX602" i="6"/>
  <c r="BG594" i="6"/>
  <c r="CM594" i="6"/>
  <c r="CM562" i="6"/>
  <c r="BG562" i="6"/>
  <c r="CM574" i="6"/>
  <c r="BG574" i="6"/>
  <c r="CM596" i="6"/>
  <c r="BG596" i="6"/>
  <c r="CM588" i="6"/>
  <c r="BG588" i="6"/>
  <c r="CX532" i="6"/>
  <c r="BR532" i="6"/>
  <c r="CB584" i="6"/>
  <c r="AV584" i="6"/>
  <c r="CX538" i="6"/>
  <c r="BR538" i="6"/>
  <c r="CM636" i="6"/>
  <c r="BG636" i="6"/>
  <c r="CM481" i="6"/>
  <c r="BG481" i="6"/>
  <c r="BG475" i="6"/>
  <c r="CM475" i="6"/>
  <c r="CM490" i="6"/>
  <c r="BG490" i="6"/>
  <c r="AV482" i="6"/>
  <c r="CB482" i="6"/>
  <c r="CM447" i="6"/>
  <c r="BG447" i="6"/>
  <c r="CM397" i="6"/>
  <c r="BG397" i="6"/>
  <c r="CX445" i="6"/>
  <c r="BR445" i="6"/>
  <c r="CB349" i="6"/>
  <c r="AV349" i="6"/>
  <c r="AV431" i="6"/>
  <c r="CB431" i="6"/>
  <c r="AV493" i="6"/>
  <c r="CB493" i="6"/>
  <c r="AV277" i="6"/>
  <c r="CB277" i="6"/>
  <c r="CX247" i="6"/>
  <c r="BR247" i="6"/>
  <c r="BG226" i="6"/>
  <c r="CM226" i="6"/>
  <c r="BR217" i="6"/>
  <c r="CX217" i="6"/>
  <c r="BR216" i="6"/>
  <c r="CX216" i="6"/>
  <c r="BG203" i="6"/>
  <c r="CM203" i="6"/>
  <c r="CX264" i="6"/>
  <c r="BR264" i="6"/>
  <c r="BG144" i="6"/>
  <c r="CM144" i="6"/>
  <c r="BR180" i="6"/>
  <c r="CX180" i="6"/>
  <c r="BG175" i="6"/>
  <c r="CM175" i="6"/>
  <c r="BG44" i="6"/>
  <c r="CM44" i="6"/>
  <c r="BG38" i="6"/>
  <c r="CM38" i="6"/>
  <c r="CM32" i="6"/>
  <c r="BG32" i="6"/>
  <c r="CM26" i="6"/>
  <c r="BG26" i="6"/>
  <c r="CM20" i="6"/>
  <c r="BG20" i="6"/>
  <c r="CM14" i="6"/>
  <c r="BG14" i="6"/>
  <c r="BR42" i="6"/>
  <c r="CX42" i="6"/>
  <c r="BR30" i="6"/>
  <c r="CX30" i="6"/>
  <c r="BR18" i="6"/>
  <c r="CX18" i="6"/>
  <c r="AV101" i="6"/>
  <c r="CB101" i="6"/>
  <c r="CM75" i="6"/>
  <c r="BG75" i="6"/>
  <c r="E35" i="5"/>
  <c r="C60" i="5"/>
  <c r="CM607" i="6"/>
  <c r="BG607" i="6"/>
  <c r="CM575" i="6"/>
  <c r="BG575" i="6"/>
  <c r="BR618" i="6"/>
  <c r="CX618" i="6"/>
  <c r="CM664" i="6"/>
  <c r="BG664" i="6"/>
  <c r="BG602" i="6"/>
  <c r="CM602" i="6"/>
  <c r="CB594" i="6"/>
  <c r="AV594" i="6"/>
  <c r="CM573" i="6"/>
  <c r="BG573" i="6"/>
  <c r="CM561" i="6"/>
  <c r="BG561" i="6"/>
  <c r="CB596" i="6"/>
  <c r="AV596" i="6"/>
  <c r="CB588" i="6"/>
  <c r="AV588" i="6"/>
  <c r="CM600" i="6"/>
  <c r="BG600" i="6"/>
  <c r="AV519" i="6"/>
  <c r="CB519" i="6"/>
  <c r="CM535" i="6"/>
  <c r="BG535" i="6"/>
  <c r="AV534" i="6"/>
  <c r="CB534" i="6"/>
  <c r="CX582" i="6"/>
  <c r="BR582" i="6"/>
  <c r="AV551" i="6"/>
  <c r="CB551" i="6"/>
  <c r="CM469" i="6"/>
  <c r="BG469" i="6"/>
  <c r="AV490" i="6"/>
  <c r="CB490" i="6"/>
  <c r="BR482" i="6"/>
  <c r="CX482" i="6"/>
  <c r="BR449" i="6"/>
  <c r="CX449" i="6"/>
  <c r="BR434" i="6"/>
  <c r="CX434" i="6"/>
  <c r="AV451" i="6"/>
  <c r="CB451" i="6"/>
  <c r="BG427" i="6"/>
  <c r="CM427" i="6"/>
  <c r="CM445" i="6"/>
  <c r="BG445" i="6"/>
  <c r="CX431" i="6"/>
  <c r="BR431" i="6"/>
  <c r="CM353" i="6"/>
  <c r="BG353" i="6"/>
  <c r="CB303" i="6"/>
  <c r="AV303" i="6"/>
  <c r="CB325" i="6"/>
  <c r="AV325" i="6"/>
  <c r="CM271" i="6"/>
  <c r="BG271" i="6"/>
  <c r="CM247" i="6"/>
  <c r="BG247" i="6"/>
  <c r="CB252" i="6"/>
  <c r="AV252" i="6"/>
  <c r="CB217" i="6"/>
  <c r="AV217" i="6"/>
  <c r="AV264" i="6"/>
  <c r="CB264" i="6"/>
  <c r="CB168" i="6"/>
  <c r="AV168" i="6"/>
  <c r="AV175" i="6"/>
  <c r="CB175" i="6"/>
  <c r="BR1004" i="6"/>
  <c r="CX1004" i="6"/>
  <c r="BR1008" i="6"/>
  <c r="CX1008" i="6"/>
  <c r="AV915" i="6"/>
  <c r="CB915" i="6"/>
  <c r="CB904" i="6"/>
  <c r="AV904" i="6"/>
  <c r="AV940" i="6"/>
  <c r="CB940" i="6"/>
  <c r="CM850" i="6"/>
  <c r="BG850" i="6"/>
  <c r="CB771" i="6"/>
  <c r="AV771" i="6"/>
  <c r="CB765" i="6"/>
  <c r="AV765" i="6"/>
  <c r="AV730" i="6"/>
  <c r="CB730" i="6"/>
  <c r="BR716" i="6"/>
  <c r="CX716" i="6"/>
  <c r="CB653" i="6"/>
  <c r="AV653" i="6"/>
  <c r="CB575" i="6"/>
  <c r="AV575" i="6"/>
  <c r="CM560" i="6"/>
  <c r="BG560" i="6"/>
  <c r="CB590" i="6"/>
  <c r="AV590" i="6"/>
  <c r="BG523" i="6"/>
  <c r="CM523" i="6"/>
  <c r="AV557" i="6"/>
  <c r="CB557" i="6"/>
  <c r="AV389" i="6"/>
  <c r="CB389" i="6"/>
  <c r="AV999" i="6"/>
  <c r="CB999" i="6"/>
  <c r="CX708" i="6"/>
  <c r="BR708" i="6"/>
  <c r="CB736" i="6"/>
  <c r="AV736" i="6"/>
  <c r="BG707" i="6"/>
  <c r="CM707" i="6"/>
  <c r="CX740" i="6"/>
  <c r="BR740" i="6"/>
  <c r="CX720" i="6"/>
  <c r="BR720" i="6"/>
  <c r="CM728" i="6"/>
  <c r="BG728" i="6"/>
  <c r="CX738" i="6"/>
  <c r="BR738" i="6"/>
  <c r="CM704" i="6"/>
  <c r="BG704" i="6"/>
  <c r="CX695" i="6"/>
  <c r="BR695" i="6"/>
  <c r="AV710" i="6"/>
  <c r="CB710" i="6"/>
  <c r="CM651" i="6"/>
  <c r="BG651" i="6"/>
  <c r="BR650" i="6"/>
  <c r="CX650" i="6"/>
  <c r="CM722" i="6"/>
  <c r="BG722" i="6"/>
  <c r="AV647" i="6"/>
  <c r="CB647" i="6"/>
  <c r="CB662" i="6"/>
  <c r="AV662" i="6"/>
  <c r="CB661" i="6"/>
  <c r="AV661" i="6"/>
  <c r="CM629" i="6"/>
  <c r="BG629" i="6"/>
  <c r="AV642" i="6"/>
  <c r="CB642" i="6"/>
  <c r="AV626" i="6"/>
  <c r="CB626" i="6"/>
  <c r="CB607" i="6"/>
  <c r="AV607" i="6"/>
  <c r="CB602" i="6"/>
  <c r="AV602" i="6"/>
  <c r="CM572" i="6"/>
  <c r="BG572" i="6"/>
  <c r="BR599" i="6"/>
  <c r="CX599" i="6"/>
  <c r="CM606" i="6"/>
  <c r="BG606" i="6"/>
  <c r="BG585" i="6"/>
  <c r="CM585" i="6"/>
  <c r="CB600" i="6"/>
  <c r="AV600" i="6"/>
  <c r="AV555" i="6"/>
  <c r="CB555" i="6"/>
  <c r="AV533" i="6"/>
  <c r="CB533" i="6"/>
  <c r="AV508" i="6"/>
  <c r="CB508" i="6"/>
  <c r="CB582" i="6"/>
  <c r="AV582" i="6"/>
  <c r="BR610" i="6"/>
  <c r="CX610" i="6"/>
  <c r="BR551" i="6"/>
  <c r="CX551" i="6"/>
  <c r="AV480" i="6"/>
  <c r="CB480" i="6"/>
  <c r="AV498" i="6"/>
  <c r="CB498" i="6"/>
  <c r="BR490" i="6"/>
  <c r="CX490" i="6"/>
  <c r="CM449" i="6"/>
  <c r="BG449" i="6"/>
  <c r="CB487" i="6"/>
  <c r="AV487" i="6"/>
  <c r="AV397" i="6"/>
  <c r="CB397" i="6"/>
  <c r="BR436" i="6"/>
  <c r="CX436" i="6"/>
  <c r="AV461" i="6"/>
  <c r="CB461" i="6"/>
  <c r="CX451" i="6"/>
  <c r="BR451" i="6"/>
  <c r="CB353" i="6"/>
  <c r="AV353" i="6"/>
  <c r="BR335" i="6"/>
  <c r="CX335" i="6"/>
  <c r="CX325" i="6"/>
  <c r="BR325" i="6"/>
  <c r="BG301" i="6"/>
  <c r="CM301" i="6"/>
  <c r="BG293" i="6"/>
  <c r="CM293" i="6"/>
  <c r="CX258" i="6"/>
  <c r="BR258" i="6"/>
  <c r="BR234" i="6"/>
  <c r="CX234" i="6"/>
  <c r="BG264" i="6"/>
  <c r="CM264" i="6"/>
  <c r="CM209" i="6"/>
  <c r="BG209" i="6"/>
  <c r="BR220" i="6"/>
  <c r="CX220" i="6"/>
  <c r="BG156" i="6"/>
  <c r="CM156" i="6"/>
  <c r="BG150" i="6"/>
  <c r="CM150" i="6"/>
  <c r="BG142" i="6"/>
  <c r="CM142" i="6"/>
  <c r="BR168" i="6"/>
  <c r="CX168" i="6"/>
  <c r="BR40" i="6"/>
  <c r="CX40" i="6"/>
  <c r="BR16" i="6"/>
  <c r="CX16" i="6"/>
  <c r="CX49" i="6"/>
  <c r="BR49" i="6"/>
  <c r="CM45" i="6"/>
  <c r="BG45" i="6"/>
  <c r="CM21" i="6"/>
  <c r="BG21" i="6"/>
  <c r="CX39" i="6"/>
  <c r="BR39" i="6"/>
  <c r="CX31" i="6"/>
  <c r="BR31" i="6"/>
  <c r="CX15" i="6"/>
  <c r="BR15" i="6"/>
  <c r="CB61" i="6"/>
  <c r="AV61" i="6"/>
  <c r="CM107" i="6"/>
  <c r="BG107" i="6"/>
  <c r="CB895" i="6"/>
  <c r="AV895" i="6"/>
  <c r="BR856" i="6"/>
  <c r="CX856" i="6"/>
  <c r="BG842" i="6"/>
  <c r="CM842" i="6"/>
  <c r="CM824" i="6"/>
  <c r="BG824" i="6"/>
  <c r="BR854" i="6"/>
  <c r="CX854" i="6"/>
  <c r="CM717" i="6"/>
  <c r="BG717" i="6"/>
  <c r="CM706" i="6"/>
  <c r="BG706" i="6"/>
  <c r="BR662" i="6"/>
  <c r="CX662" i="6"/>
  <c r="CM641" i="6"/>
  <c r="BG641" i="6"/>
  <c r="CX609" i="6"/>
  <c r="BR609" i="6"/>
  <c r="CM578" i="6"/>
  <c r="BG578" i="6"/>
  <c r="AV520" i="6"/>
  <c r="CB520" i="6"/>
  <c r="BG993" i="6"/>
  <c r="CM993" i="6"/>
  <c r="AV974" i="6"/>
  <c r="CB974" i="6"/>
  <c r="BR968" i="6"/>
  <c r="CX968" i="6"/>
  <c r="CB944" i="6"/>
  <c r="AV944" i="6"/>
  <c r="AV911" i="6"/>
  <c r="CB911" i="6"/>
  <c r="BG905" i="6"/>
  <c r="CM905" i="6"/>
  <c r="AV919" i="6"/>
  <c r="CB919" i="6"/>
  <c r="BG925" i="6"/>
  <c r="CM925" i="6"/>
  <c r="BR923" i="6"/>
  <c r="CX923" i="6"/>
  <c r="CX888" i="6"/>
  <c r="BR888" i="6"/>
  <c r="AV881" i="6"/>
  <c r="CB881" i="6"/>
  <c r="CB859" i="6"/>
  <c r="AV859" i="6"/>
  <c r="BG930" i="6"/>
  <c r="CM930" i="6"/>
  <c r="CM844" i="6"/>
  <c r="BG844" i="6"/>
  <c r="CX828" i="6"/>
  <c r="BR828" i="6"/>
  <c r="BG803" i="6"/>
  <c r="CM803" i="6"/>
  <c r="BR769" i="6"/>
  <c r="CX769" i="6"/>
  <c r="CM773" i="6"/>
  <c r="BG773" i="6"/>
  <c r="BG801" i="6"/>
  <c r="CM801" i="6"/>
  <c r="BR763" i="6"/>
  <c r="CX763" i="6"/>
  <c r="CM774" i="6"/>
  <c r="BG774" i="6"/>
  <c r="BG778" i="6"/>
  <c r="CM778" i="6"/>
  <c r="BR753" i="6"/>
  <c r="CX753" i="6"/>
  <c r="BR760" i="6"/>
  <c r="CX760" i="6"/>
  <c r="CM721" i="6"/>
  <c r="BG721" i="6"/>
  <c r="CB709" i="6"/>
  <c r="AV709" i="6"/>
  <c r="CX736" i="6"/>
  <c r="BR736" i="6"/>
  <c r="BR728" i="6"/>
  <c r="CX728" i="6"/>
  <c r="BR704" i="6"/>
  <c r="CX704" i="6"/>
  <c r="CM710" i="6"/>
  <c r="BG710" i="6"/>
  <c r="CX722" i="6"/>
  <c r="BR722" i="6"/>
  <c r="CM647" i="6"/>
  <c r="BG647" i="6"/>
  <c r="CM488" i="6"/>
  <c r="BG488" i="6"/>
  <c r="CX457" i="6"/>
  <c r="BR457" i="6"/>
  <c r="CB456" i="6"/>
  <c r="AV456" i="6"/>
  <c r="AV494" i="6"/>
  <c r="CB494" i="6"/>
  <c r="CX487" i="6"/>
  <c r="BR487" i="6"/>
  <c r="AV434" i="6"/>
  <c r="CB434" i="6"/>
  <c r="CM436" i="6"/>
  <c r="BG436" i="6"/>
  <c r="BR461" i="6"/>
  <c r="CX461" i="6"/>
  <c r="CM451" i="6"/>
  <c r="BG451" i="6"/>
  <c r="BR460" i="6"/>
  <c r="CX460" i="6"/>
  <c r="CB339" i="6"/>
  <c r="AV339" i="6"/>
  <c r="CX353" i="6"/>
  <c r="BR353" i="6"/>
  <c r="CX463" i="6"/>
  <c r="BR463" i="6"/>
  <c r="CX239" i="6"/>
  <c r="BR239" i="6"/>
  <c r="CM275" i="6"/>
  <c r="BG275" i="6"/>
  <c r="BG238" i="6"/>
  <c r="CM238" i="6"/>
  <c r="CB234" i="6"/>
  <c r="AV234" i="6"/>
  <c r="BR259" i="6"/>
  <c r="CX259" i="6"/>
  <c r="BR204" i="6"/>
  <c r="CX204" i="6"/>
  <c r="AV185" i="6"/>
  <c r="CB185" i="6"/>
  <c r="CM191" i="6"/>
  <c r="BG191" i="6"/>
  <c r="CX164" i="6"/>
  <c r="BR164" i="6"/>
  <c r="BG169" i="6"/>
  <c r="CM169" i="6"/>
  <c r="BR161" i="6"/>
  <c r="CX161" i="6"/>
  <c r="CX85" i="6"/>
  <c r="BR85" i="6"/>
  <c r="CB665" i="6"/>
  <c r="AV665" i="6"/>
  <c r="CM661" i="6"/>
  <c r="BG661" i="6"/>
  <c r="BR642" i="6"/>
  <c r="CX642" i="6"/>
  <c r="BR997" i="6"/>
  <c r="CX997" i="6"/>
  <c r="BG991" i="6"/>
  <c r="CM991" i="6"/>
  <c r="CX993" i="6"/>
  <c r="BR993" i="6"/>
  <c r="AV972" i="6"/>
  <c r="CB972" i="6"/>
  <c r="BG968" i="6"/>
  <c r="CM968" i="6"/>
  <c r="BG944" i="6"/>
  <c r="CM944" i="6"/>
  <c r="AV905" i="6"/>
  <c r="CB905" i="6"/>
  <c r="CB897" i="6"/>
  <c r="AV897" i="6"/>
  <c r="AV925" i="6"/>
  <c r="CB925" i="6"/>
  <c r="BG923" i="6"/>
  <c r="CM923" i="6"/>
  <c r="CB888" i="6"/>
  <c r="AV888" i="6"/>
  <c r="CM875" i="6"/>
  <c r="BG875" i="6"/>
  <c r="CM852" i="6"/>
  <c r="BG852" i="6"/>
  <c r="CX878" i="6"/>
  <c r="BR878" i="6"/>
  <c r="CM849" i="6"/>
  <c r="BG849" i="6"/>
  <c r="CX859" i="6"/>
  <c r="BR859" i="6"/>
  <c r="CX844" i="6"/>
  <c r="BR844" i="6"/>
  <c r="AV794" i="6"/>
  <c r="CB794" i="6"/>
  <c r="CX811" i="6"/>
  <c r="BR811" i="6"/>
  <c r="CX792" i="6"/>
  <c r="BR792" i="6"/>
  <c r="BR864" i="6"/>
  <c r="CX864" i="6"/>
  <c r="AV803" i="6"/>
  <c r="CB803" i="6"/>
  <c r="AV782" i="6"/>
  <c r="CB782" i="6"/>
  <c r="BG769" i="6"/>
  <c r="CM769" i="6"/>
  <c r="CB773" i="6"/>
  <c r="AV773" i="6"/>
  <c r="AV801" i="6"/>
  <c r="CB801" i="6"/>
  <c r="BG763" i="6"/>
  <c r="CM763" i="6"/>
  <c r="CB774" i="6"/>
  <c r="AV774" i="6"/>
  <c r="CB778" i="6"/>
  <c r="AV778" i="6"/>
  <c r="BG754" i="6"/>
  <c r="CM754" i="6"/>
  <c r="BG997" i="6"/>
  <c r="CM997" i="6"/>
  <c r="CX991" i="6"/>
  <c r="BR991" i="6"/>
  <c r="CM987" i="6"/>
  <c r="BG987" i="6"/>
  <c r="CB983" i="6"/>
  <c r="AV983" i="6"/>
  <c r="AV959" i="6"/>
  <c r="CB959" i="6"/>
  <c r="BR944" i="6"/>
  <c r="CX944" i="6"/>
  <c r="BR927" i="6"/>
  <c r="CX927" i="6"/>
  <c r="BR915" i="6"/>
  <c r="CX915" i="6"/>
  <c r="CX921" i="6"/>
  <c r="BR921" i="6"/>
  <c r="AV923" i="6"/>
  <c r="CB923" i="6"/>
  <c r="BG888" i="6"/>
  <c r="CM888" i="6"/>
  <c r="CX875" i="6"/>
  <c r="BR875" i="6"/>
  <c r="CB852" i="6"/>
  <c r="AV852" i="6"/>
  <c r="BR940" i="6"/>
  <c r="CX940" i="6"/>
  <c r="CM878" i="6"/>
  <c r="BG878" i="6"/>
  <c r="CM862" i="6"/>
  <c r="BG862" i="6"/>
  <c r="BR849" i="6"/>
  <c r="CX849" i="6"/>
  <c r="CB844" i="6"/>
  <c r="AV844" i="6"/>
  <c r="BG811" i="6"/>
  <c r="CM811" i="6"/>
  <c r="CB807" i="6"/>
  <c r="AV807" i="6"/>
  <c r="BR783" i="6"/>
  <c r="CX783" i="6"/>
  <c r="BG864" i="6"/>
  <c r="CM864" i="6"/>
  <c r="BR803" i="6"/>
  <c r="CX803" i="6"/>
  <c r="CM782" i="6"/>
  <c r="BG782" i="6"/>
  <c r="BR771" i="6"/>
  <c r="CX771" i="6"/>
  <c r="CB769" i="6"/>
  <c r="AV769" i="6"/>
  <c r="CX773" i="6"/>
  <c r="BR773" i="6"/>
  <c r="BR801" i="6"/>
  <c r="CX801" i="6"/>
  <c r="CB763" i="6"/>
  <c r="AV763" i="6"/>
  <c r="BR754" i="6"/>
  <c r="CX754" i="6"/>
  <c r="BR765" i="6"/>
  <c r="CX765" i="6"/>
  <c r="CM719" i="6"/>
  <c r="BG719" i="6"/>
  <c r="CX705" i="6"/>
  <c r="BR705" i="6"/>
  <c r="AV732" i="6"/>
  <c r="CB732" i="6"/>
  <c r="AV707" i="6"/>
  <c r="CB707" i="6"/>
  <c r="CB740" i="6"/>
  <c r="AV740" i="6"/>
  <c r="CM720" i="6"/>
  <c r="BG720" i="6"/>
  <c r="AV728" i="6"/>
  <c r="CB728" i="6"/>
  <c r="CB738" i="6"/>
  <c r="AV738" i="6"/>
  <c r="CX724" i="6"/>
  <c r="BR724" i="6"/>
  <c r="CB704" i="6"/>
  <c r="AV704" i="6"/>
  <c r="BG695" i="6"/>
  <c r="CM695" i="6"/>
  <c r="CX691" i="6"/>
  <c r="BR691" i="6"/>
  <c r="CX677" i="6"/>
  <c r="BR677" i="6"/>
  <c r="BR730" i="6"/>
  <c r="CX730" i="6"/>
  <c r="AV651" i="6"/>
  <c r="CB651" i="6"/>
  <c r="AV722" i="6"/>
  <c r="CB722" i="6"/>
  <c r="CB646" i="6"/>
  <c r="AV646" i="6"/>
  <c r="CX675" i="6"/>
  <c r="BR675" i="6"/>
  <c r="CB629" i="6"/>
  <c r="AV629" i="6"/>
  <c r="CX653" i="6"/>
  <c r="BR653" i="6"/>
  <c r="CM642" i="6"/>
  <c r="BG642" i="6"/>
  <c r="BR626" i="6"/>
  <c r="CX626" i="6"/>
  <c r="CM571" i="6"/>
  <c r="BG571" i="6"/>
  <c r="CB599" i="6"/>
  <c r="AV599" i="6"/>
  <c r="AV641" i="6"/>
  <c r="CB641" i="6"/>
  <c r="CB606" i="6"/>
  <c r="AV606" i="6"/>
  <c r="CX585" i="6"/>
  <c r="BR585" i="6"/>
  <c r="BR555" i="6"/>
  <c r="CX555" i="6"/>
  <c r="CX534" i="6"/>
  <c r="BR534" i="6"/>
  <c r="BR590" i="6"/>
  <c r="CX590" i="6"/>
  <c r="AV525" i="6"/>
  <c r="CB525" i="6"/>
  <c r="CM603" i="6"/>
  <c r="BG603" i="6"/>
  <c r="BG531" i="6"/>
  <c r="CM531" i="6"/>
  <c r="CX520" i="6"/>
  <c r="BR520" i="6"/>
  <c r="BG559" i="6"/>
  <c r="CM559" i="6"/>
  <c r="CM610" i="6"/>
  <c r="BG610" i="6"/>
  <c r="BR480" i="6"/>
  <c r="CX480" i="6"/>
  <c r="BR498" i="6"/>
  <c r="CX498" i="6"/>
  <c r="AV1008" i="6"/>
  <c r="CB1008" i="6"/>
  <c r="AV997" i="6"/>
  <c r="CB997" i="6"/>
  <c r="AV987" i="6"/>
  <c r="CB987" i="6"/>
  <c r="BR966" i="6"/>
  <c r="CX966" i="6"/>
  <c r="CB957" i="6"/>
  <c r="AV957" i="6"/>
  <c r="BR964" i="6"/>
  <c r="CX964" i="6"/>
  <c r="CX949" i="6"/>
  <c r="BR949" i="6"/>
  <c r="BG927" i="6"/>
  <c r="CM927" i="6"/>
  <c r="BG915" i="6"/>
  <c r="CM915" i="6"/>
  <c r="CX913" i="6"/>
  <c r="BR913" i="6"/>
  <c r="CB920" i="6"/>
  <c r="AV920" i="6"/>
  <c r="BG921" i="6"/>
  <c r="CM921" i="6"/>
  <c r="AV877" i="6"/>
  <c r="CB877" i="6"/>
  <c r="CM868" i="6"/>
  <c r="BG868" i="6"/>
  <c r="CM940" i="6"/>
  <c r="BG940" i="6"/>
  <c r="CX874" i="6"/>
  <c r="BR874" i="6"/>
  <c r="CB862" i="6"/>
  <c r="AV862" i="6"/>
  <c r="BR870" i="6"/>
  <c r="CX870" i="6"/>
  <c r="BR850" i="6"/>
  <c r="CX850" i="6"/>
  <c r="CM845" i="6"/>
  <c r="BG845" i="6"/>
  <c r="CX824" i="6"/>
  <c r="BR824" i="6"/>
  <c r="BR807" i="6"/>
  <c r="CX807" i="6"/>
  <c r="BG791" i="6"/>
  <c r="CM791" i="6"/>
  <c r="BG780" i="6"/>
  <c r="CM780" i="6"/>
  <c r="CM783" i="6"/>
  <c r="BG783" i="6"/>
  <c r="CB864" i="6"/>
  <c r="AV864" i="6"/>
  <c r="BR782" i="6"/>
  <c r="CX782" i="6"/>
  <c r="BG759" i="6"/>
  <c r="CM759" i="6"/>
  <c r="CM771" i="6"/>
  <c r="BG771" i="6"/>
  <c r="BR761" i="6"/>
  <c r="CX761" i="6"/>
  <c r="BG758" i="6"/>
  <c r="CM758" i="6"/>
  <c r="BG753" i="6"/>
  <c r="CM753" i="6"/>
  <c r="BG765" i="6"/>
  <c r="CM765" i="6"/>
  <c r="BG750" i="6"/>
  <c r="CM750" i="6"/>
  <c r="CM744" i="6"/>
  <c r="BG744" i="6"/>
  <c r="AV720" i="6"/>
  <c r="CB720" i="6"/>
  <c r="CM724" i="6"/>
  <c r="BG724" i="6"/>
  <c r="BG691" i="6"/>
  <c r="CM691" i="6"/>
  <c r="BG730" i="6"/>
  <c r="CM730" i="6"/>
  <c r="AV693" i="6"/>
  <c r="CB693" i="6"/>
  <c r="CX689" i="6"/>
  <c r="BR689" i="6"/>
  <c r="CM659" i="6"/>
  <c r="BG659" i="6"/>
  <c r="BR646" i="6"/>
  <c r="CX646" i="6"/>
  <c r="BR647" i="6"/>
  <c r="CX647" i="6"/>
  <c r="CB675" i="6"/>
  <c r="AV675" i="6"/>
  <c r="CB658" i="6"/>
  <c r="AV658" i="6"/>
  <c r="CM653" i="6"/>
  <c r="BG653" i="6"/>
  <c r="BR639" i="6"/>
  <c r="CX639" i="6"/>
  <c r="BG626" i="6"/>
  <c r="CM626" i="6"/>
  <c r="CM570" i="6"/>
  <c r="BG570" i="6"/>
  <c r="CX641" i="6"/>
  <c r="BR641" i="6"/>
  <c r="CX605" i="6"/>
  <c r="BR605" i="6"/>
  <c r="CX575" i="6"/>
  <c r="BR575" i="6"/>
  <c r="CB585" i="6"/>
  <c r="AV585" i="6"/>
  <c r="CM595" i="6"/>
  <c r="BG595" i="6"/>
  <c r="CX578" i="6"/>
  <c r="BR578" i="6"/>
  <c r="AV643" i="6"/>
  <c r="CB643" i="6"/>
  <c r="CM590" i="6"/>
  <c r="BG590" i="6"/>
  <c r="CX525" i="6"/>
  <c r="BR525" i="6"/>
  <c r="CX603" i="6"/>
  <c r="BR603" i="6"/>
  <c r="BR531" i="6"/>
  <c r="CX531" i="6"/>
  <c r="BG545" i="6"/>
  <c r="CM545" i="6"/>
  <c r="BG520" i="6"/>
  <c r="CM520" i="6"/>
  <c r="AV559" i="6"/>
  <c r="CB559" i="6"/>
  <c r="CB610" i="6"/>
  <c r="AV610" i="6"/>
  <c r="BG557" i="6"/>
  <c r="CM557" i="6"/>
  <c r="AV484" i="6"/>
  <c r="CB484" i="6"/>
  <c r="AV488" i="6"/>
  <c r="CB488" i="6"/>
  <c r="CM457" i="6"/>
  <c r="BG457" i="6"/>
  <c r="BG456" i="6"/>
  <c r="CM456" i="6"/>
  <c r="BG494" i="6"/>
  <c r="CM494" i="6"/>
  <c r="BG487" i="6"/>
  <c r="CM487" i="6"/>
  <c r="CM401" i="6"/>
  <c r="BG401" i="6"/>
  <c r="CM385" i="6"/>
  <c r="BG385" i="6"/>
  <c r="CM434" i="6"/>
  <c r="BG434" i="6"/>
  <c r="BR435" i="6"/>
  <c r="CX435" i="6"/>
  <c r="CM461" i="6"/>
  <c r="BG461" i="6"/>
  <c r="AV421" i="6"/>
  <c r="CB421" i="6"/>
  <c r="AV460" i="6"/>
  <c r="CB460" i="6"/>
  <c r="AV463" i="6"/>
  <c r="CB463" i="6"/>
  <c r="CX356" i="6"/>
  <c r="BR356" i="6"/>
  <c r="CB309" i="6"/>
  <c r="AV309" i="6"/>
  <c r="AV269" i="6"/>
  <c r="CB269" i="6"/>
  <c r="CX275" i="6"/>
  <c r="BR275" i="6"/>
  <c r="AV238" i="6"/>
  <c r="CB238" i="6"/>
  <c r="CM224" i="6"/>
  <c r="BG224" i="6"/>
  <c r="BR183" i="6"/>
  <c r="CX183" i="6"/>
  <c r="BG259" i="6"/>
  <c r="CM259" i="6"/>
  <c r="CB220" i="6"/>
  <c r="AV220" i="6"/>
  <c r="AV204" i="6"/>
  <c r="CB204" i="6"/>
  <c r="BG140" i="6"/>
  <c r="CM140" i="6"/>
  <c r="CB164" i="6"/>
  <c r="AV164" i="6"/>
  <c r="CB172" i="6"/>
  <c r="AV172" i="6"/>
  <c r="BG42" i="6"/>
  <c r="CM42" i="6"/>
  <c r="CM30" i="6"/>
  <c r="BG30" i="6"/>
  <c r="CM24" i="6"/>
  <c r="BG24" i="6"/>
  <c r="CM18" i="6"/>
  <c r="BG18" i="6"/>
  <c r="CX162" i="6"/>
  <c r="BR162" i="6"/>
  <c r="BR38" i="6"/>
  <c r="CX38" i="6"/>
  <c r="BR26" i="6"/>
  <c r="CX26" i="6"/>
  <c r="BR14" i="6"/>
  <c r="CX14" i="6"/>
  <c r="CX93" i="6"/>
  <c r="BR93" i="6"/>
  <c r="AW26" i="6"/>
  <c r="CC26" i="6"/>
  <c r="CX421" i="6"/>
  <c r="BR421" i="6"/>
  <c r="BR440" i="6"/>
  <c r="CX440" i="6"/>
  <c r="BG460" i="6"/>
  <c r="CM460" i="6"/>
  <c r="CM463" i="6"/>
  <c r="BG463" i="6"/>
  <c r="BG343" i="6"/>
  <c r="CM343" i="6"/>
  <c r="BG356" i="6"/>
  <c r="CM356" i="6"/>
  <c r="BR309" i="6"/>
  <c r="CX309" i="6"/>
  <c r="CX305" i="6"/>
  <c r="BR305" i="6"/>
  <c r="CM265" i="6"/>
  <c r="BG265" i="6"/>
  <c r="CB268" i="6"/>
  <c r="AV268" i="6"/>
  <c r="CM257" i="6"/>
  <c r="BG257" i="6"/>
  <c r="CB224" i="6"/>
  <c r="AV224" i="6"/>
  <c r="BR209" i="6"/>
  <c r="CX209" i="6"/>
  <c r="CB331" i="6"/>
  <c r="AV331" i="6"/>
  <c r="BG162" i="6"/>
  <c r="CM162" i="6"/>
  <c r="BR163" i="6"/>
  <c r="CX163" i="6"/>
  <c r="CX45" i="6"/>
  <c r="BR45" i="6"/>
  <c r="CX37" i="6"/>
  <c r="BR37" i="6"/>
  <c r="CX29" i="6"/>
  <c r="BR29" i="6"/>
  <c r="CM81" i="6"/>
  <c r="BG81" i="6"/>
  <c r="BG978" i="6"/>
  <c r="CM978" i="6"/>
  <c r="BG964" i="6"/>
  <c r="CM964" i="6"/>
  <c r="AV927" i="6"/>
  <c r="CB927" i="6"/>
  <c r="AV921" i="6"/>
  <c r="CB921" i="6"/>
  <c r="AV868" i="6"/>
  <c r="CB868" i="6"/>
  <c r="BG870" i="6"/>
  <c r="CM870" i="6"/>
  <c r="BR858" i="6"/>
  <c r="CX858" i="6"/>
  <c r="AV780" i="6"/>
  <c r="CB780" i="6"/>
  <c r="BG799" i="6"/>
  <c r="CM799" i="6"/>
  <c r="BR758" i="6"/>
  <c r="CX758" i="6"/>
  <c r="BR750" i="6"/>
  <c r="CX750" i="6"/>
  <c r="CX744" i="6"/>
  <c r="BR744" i="6"/>
  <c r="AV724" i="6"/>
  <c r="CB724" i="6"/>
  <c r="BG674" i="6"/>
  <c r="CM674" i="6"/>
  <c r="BG689" i="6"/>
  <c r="CM689" i="6"/>
  <c r="AV659" i="6"/>
  <c r="CB659" i="6"/>
  <c r="BG675" i="6"/>
  <c r="CM675" i="6"/>
  <c r="CX635" i="6"/>
  <c r="BR635" i="6"/>
  <c r="CM605" i="6"/>
  <c r="BG605" i="6"/>
  <c r="BR545" i="6"/>
  <c r="CX545" i="6"/>
  <c r="BR484" i="6"/>
  <c r="CX484" i="6"/>
  <c r="BR494" i="6"/>
  <c r="CX494" i="6"/>
  <c r="BR1002" i="6"/>
  <c r="CX1002" i="6"/>
  <c r="CM980" i="6"/>
  <c r="BG980" i="6"/>
  <c r="CX917" i="6"/>
  <c r="BR917" i="6"/>
  <c r="BR932" i="6"/>
  <c r="CX932" i="6"/>
  <c r="AV913" i="6"/>
  <c r="CB913" i="6"/>
  <c r="CM920" i="6"/>
  <c r="BG920" i="6"/>
  <c r="BG895" i="6"/>
  <c r="CM895" i="6"/>
  <c r="CX904" i="6"/>
  <c r="BR904" i="6"/>
  <c r="BR868" i="6"/>
  <c r="CX868" i="6"/>
  <c r="AV848" i="6"/>
  <c r="CB848" i="6"/>
  <c r="AV874" i="6"/>
  <c r="CB874" i="6"/>
  <c r="BR872" i="6"/>
  <c r="CX872" i="6"/>
  <c r="AV870" i="6"/>
  <c r="CB870" i="6"/>
  <c r="CX861" i="6"/>
  <c r="BR861" i="6"/>
  <c r="CM858" i="6"/>
  <c r="BG858" i="6"/>
  <c r="CB850" i="6"/>
  <c r="AV850" i="6"/>
  <c r="CB842" i="6"/>
  <c r="AV842" i="6"/>
  <c r="CX847" i="6"/>
  <c r="BR847" i="6"/>
  <c r="CM854" i="6"/>
  <c r="BG854" i="6"/>
  <c r="BG809" i="6"/>
  <c r="CM809" i="6"/>
  <c r="AV799" i="6"/>
  <c r="CB799" i="6"/>
  <c r="CX787" i="6"/>
  <c r="BR787" i="6"/>
  <c r="AV756" i="6"/>
  <c r="CB756" i="6"/>
  <c r="BG751" i="6"/>
  <c r="CM751" i="6"/>
  <c r="CX732" i="6"/>
  <c r="BR732" i="6"/>
  <c r="AV678" i="6"/>
  <c r="CB678" i="6"/>
  <c r="AV706" i="6"/>
  <c r="CB706" i="6"/>
  <c r="BG693" i="6"/>
  <c r="CM693" i="6"/>
  <c r="AV645" i="6"/>
  <c r="CB645" i="6"/>
  <c r="CM716" i="6"/>
  <c r="BG716" i="6"/>
  <c r="CB654" i="6"/>
  <c r="AV654" i="6"/>
  <c r="CM635" i="6"/>
  <c r="BG635" i="6"/>
  <c r="CX649" i="6"/>
  <c r="BR649" i="6"/>
  <c r="CB638" i="6"/>
  <c r="AV638" i="6"/>
  <c r="BR633" i="6"/>
  <c r="CX633" i="6"/>
  <c r="CM568" i="6"/>
  <c r="BG568" i="6"/>
  <c r="CB605" i="6"/>
  <c r="AV605" i="6"/>
  <c r="CX574" i="6"/>
  <c r="BR574" i="6"/>
  <c r="BR587" i="6"/>
  <c r="CX587" i="6"/>
  <c r="CB595" i="6"/>
  <c r="AV595" i="6"/>
  <c r="CM609" i="6"/>
  <c r="BG609" i="6"/>
  <c r="CB578" i="6"/>
  <c r="AV578" i="6"/>
  <c r="CB560" i="6"/>
  <c r="AV560" i="6"/>
  <c r="CM643" i="6"/>
  <c r="BG643" i="6"/>
  <c r="CX523" i="6"/>
  <c r="BR523" i="6"/>
  <c r="BG526" i="6"/>
  <c r="CM526" i="6"/>
  <c r="BR557" i="6"/>
  <c r="CX557" i="6"/>
  <c r="CX452" i="6"/>
  <c r="BR452" i="6"/>
  <c r="BR432" i="6"/>
  <c r="CX432" i="6"/>
  <c r="AV496" i="6"/>
  <c r="CB496" i="6"/>
  <c r="AV441" i="6"/>
  <c r="CB441" i="6"/>
  <c r="BR464" i="6"/>
  <c r="CX464" i="6"/>
  <c r="CM405" i="6"/>
  <c r="BG405" i="6"/>
  <c r="CM389" i="6"/>
  <c r="BG389" i="6"/>
  <c r="AV417" i="6"/>
  <c r="CB417" i="6"/>
  <c r="AV440" i="6"/>
  <c r="CB440" i="6"/>
  <c r="CX329" i="6"/>
  <c r="BR329" i="6"/>
  <c r="CX337" i="6"/>
  <c r="BR337" i="6"/>
  <c r="CM352" i="6"/>
  <c r="BG352" i="6"/>
  <c r="CX343" i="6"/>
  <c r="BR343" i="6"/>
  <c r="AV356" i="6"/>
  <c r="CB356" i="6"/>
  <c r="BR303" i="6"/>
  <c r="CX303" i="6"/>
  <c r="CM309" i="6"/>
  <c r="BG309" i="6"/>
  <c r="BG305" i="6"/>
  <c r="CM305" i="6"/>
  <c r="AV289" i="6"/>
  <c r="CB289" i="6"/>
  <c r="CX272" i="6"/>
  <c r="BR272" i="6"/>
  <c r="CB257" i="6"/>
  <c r="AV257" i="6"/>
  <c r="BG214" i="6"/>
  <c r="CM214" i="6"/>
  <c r="BR222" i="6"/>
  <c r="CX222" i="6"/>
  <c r="BR331" i="6"/>
  <c r="CX331" i="6"/>
  <c r="CM216" i="6"/>
  <c r="BG216" i="6"/>
  <c r="CM219" i="6"/>
  <c r="BG219" i="6"/>
  <c r="BG198" i="6"/>
  <c r="CM198" i="6"/>
  <c r="BG138" i="6"/>
  <c r="CM138" i="6"/>
  <c r="AV173" i="6"/>
  <c r="CB173" i="6"/>
  <c r="CX81" i="6"/>
  <c r="BR81" i="6"/>
  <c r="AV162" i="6"/>
  <c r="CB162" i="6"/>
  <c r="CX105" i="6"/>
  <c r="BR105" i="6"/>
  <c r="BR36" i="6"/>
  <c r="CX36" i="6"/>
  <c r="BR24" i="6"/>
  <c r="CX24" i="6"/>
  <c r="BG57" i="6"/>
  <c r="CM57" i="6"/>
  <c r="CM43" i="6"/>
  <c r="BG43" i="6"/>
  <c r="CM37" i="6"/>
  <c r="BG37" i="6"/>
  <c r="CM25" i="6"/>
  <c r="BG25" i="6"/>
  <c r="CM19" i="6"/>
  <c r="BG19" i="6"/>
  <c r="BG101" i="6"/>
  <c r="CM101" i="6"/>
  <c r="CX980" i="6"/>
  <c r="BR980" i="6"/>
  <c r="CM949" i="6"/>
  <c r="BG949" i="6"/>
  <c r="BG913" i="6"/>
  <c r="CM913" i="6"/>
  <c r="CX920" i="6"/>
  <c r="BR920" i="6"/>
  <c r="CM848" i="6"/>
  <c r="BG848" i="6"/>
  <c r="BG874" i="6"/>
  <c r="CM874" i="6"/>
  <c r="AV797" i="6"/>
  <c r="CB797" i="6"/>
  <c r="CB791" i="6"/>
  <c r="AV791" i="6"/>
  <c r="CM678" i="6"/>
  <c r="BG678" i="6"/>
  <c r="CM645" i="6"/>
  <c r="BG645" i="6"/>
  <c r="CM639" i="6"/>
  <c r="BG639" i="6"/>
  <c r="CM569" i="6"/>
  <c r="BG569" i="6"/>
  <c r="CX595" i="6"/>
  <c r="BR595" i="6"/>
  <c r="CX643" i="6"/>
  <c r="BR643" i="6"/>
  <c r="CB603" i="6"/>
  <c r="AV603" i="6"/>
  <c r="CX559" i="6"/>
  <c r="BR559" i="6"/>
  <c r="BR488" i="6"/>
  <c r="CX488" i="6"/>
  <c r="CX441" i="6"/>
  <c r="BR441" i="6"/>
  <c r="CB996" i="6"/>
  <c r="AV996" i="6"/>
  <c r="AV978" i="6"/>
  <c r="CB978" i="6"/>
  <c r="AV949" i="6"/>
  <c r="CB949" i="6"/>
  <c r="CM907" i="6"/>
  <c r="BG907" i="6"/>
  <c r="BG856" i="6"/>
  <c r="CM856" i="6"/>
  <c r="CM1012" i="6"/>
  <c r="BG1012" i="6"/>
  <c r="AV1013" i="6"/>
  <c r="CB1013" i="6"/>
  <c r="BR995" i="6"/>
  <c r="CX995" i="6"/>
  <c r="CB1000" i="6"/>
  <c r="AV1000" i="6"/>
  <c r="BG992" i="6"/>
  <c r="CM992" i="6"/>
  <c r="CM965" i="6"/>
  <c r="BG965" i="6"/>
  <c r="BR978" i="6"/>
  <c r="CX978" i="6"/>
  <c r="CB980" i="6"/>
  <c r="AV980" i="6"/>
  <c r="BG917" i="6"/>
  <c r="CM917" i="6"/>
  <c r="CM912" i="6"/>
  <c r="BG912" i="6"/>
  <c r="BG872" i="6"/>
  <c r="CM872" i="6"/>
  <c r="CB856" i="6"/>
  <c r="AV856" i="6"/>
  <c r="AV886" i="6"/>
  <c r="CB886" i="6"/>
  <c r="BR866" i="6"/>
  <c r="CX866" i="6"/>
  <c r="CM861" i="6"/>
  <c r="BG861" i="6"/>
  <c r="AV858" i="6"/>
  <c r="CB858" i="6"/>
  <c r="BG840" i="6"/>
  <c r="CM840" i="6"/>
  <c r="AV854" i="6"/>
  <c r="CB854" i="6"/>
  <c r="CB809" i="6"/>
  <c r="AV809" i="6"/>
  <c r="CB787" i="6"/>
  <c r="AV787" i="6"/>
  <c r="AV751" i="6"/>
  <c r="CB751" i="6"/>
  <c r="CX734" i="6"/>
  <c r="BR734" i="6"/>
  <c r="CX714" i="6"/>
  <c r="BR714" i="6"/>
  <c r="CX718" i="6"/>
  <c r="BR718" i="6"/>
  <c r="AV716" i="6"/>
  <c r="CB716" i="6"/>
  <c r="CX712" i="6"/>
  <c r="BR712" i="6"/>
  <c r="CM638" i="6"/>
  <c r="BG638" i="6"/>
  <c r="CX583" i="6"/>
  <c r="BR583" i="6"/>
  <c r="CM440" i="6"/>
  <c r="BG440" i="6"/>
  <c r="AV352" i="6"/>
  <c r="CB352" i="6"/>
  <c r="AV299" i="6"/>
  <c r="CB299" i="6"/>
  <c r="BG279" i="6"/>
  <c r="CM279" i="6"/>
  <c r="BG262" i="6"/>
  <c r="CM262" i="6"/>
  <c r="BR250" i="6"/>
  <c r="CX250" i="6"/>
  <c r="BR225" i="6"/>
  <c r="CX225" i="6"/>
  <c r="CX255" i="6"/>
  <c r="BR255" i="6"/>
  <c r="CB266" i="6"/>
  <c r="AV266" i="6"/>
  <c r="BG200" i="6"/>
  <c r="CM200" i="6"/>
  <c r="BG222" i="6"/>
  <c r="CM222" i="6"/>
  <c r="CM331" i="6"/>
  <c r="BG331" i="6"/>
  <c r="BG190" i="6"/>
  <c r="CM190" i="6"/>
  <c r="CB219" i="6"/>
  <c r="AV219" i="6"/>
  <c r="CX174" i="6"/>
  <c r="BR174" i="6"/>
  <c r="BR173" i="6"/>
  <c r="CX173" i="6"/>
  <c r="AV163" i="6"/>
  <c r="CB163" i="6"/>
  <c r="CM119" i="6"/>
  <c r="BG119" i="6"/>
  <c r="CM63" i="6"/>
  <c r="BG63" i="6"/>
  <c r="AV79" i="6"/>
  <c r="CB79" i="6"/>
  <c r="CB65" i="6"/>
  <c r="AV65" i="6"/>
  <c r="CB29" i="6"/>
  <c r="AV29" i="6"/>
  <c r="AV84" i="6"/>
  <c r="CB84" i="6"/>
  <c r="AV49" i="6"/>
  <c r="CB49" i="6"/>
  <c r="CB68" i="6"/>
  <c r="AV68" i="6"/>
  <c r="AV48" i="6"/>
  <c r="CB48" i="6"/>
  <c r="AV55" i="6"/>
  <c r="CB55" i="6"/>
  <c r="CB56" i="6"/>
  <c r="AV56" i="6"/>
  <c r="CB170" i="6"/>
  <c r="AV170" i="6"/>
  <c r="CB222" i="6"/>
  <c r="AV222" i="6"/>
  <c r="AV157" i="6"/>
  <c r="CB157" i="6"/>
  <c r="AV207" i="6"/>
  <c r="CB207" i="6"/>
  <c r="AV116" i="6"/>
  <c r="CB116" i="6"/>
  <c r="AV140" i="6"/>
  <c r="CB140" i="6"/>
  <c r="AV233" i="6"/>
  <c r="CB233" i="6"/>
  <c r="CB186" i="6"/>
  <c r="AV186" i="6"/>
  <c r="AV247" i="6"/>
  <c r="CB247" i="6"/>
  <c r="AV251" i="6"/>
  <c r="CB251" i="6"/>
  <c r="CB381" i="6"/>
  <c r="AV381" i="6"/>
  <c r="AV246" i="6"/>
  <c r="CB246" i="6"/>
  <c r="CB270" i="6"/>
  <c r="AV270" i="6"/>
  <c r="CB294" i="6"/>
  <c r="AV294" i="6"/>
  <c r="CB370" i="6"/>
  <c r="AV370" i="6"/>
  <c r="CB348" i="6"/>
  <c r="AV348" i="6"/>
  <c r="AV297" i="6"/>
  <c r="CB297" i="6"/>
  <c r="CB362" i="6"/>
  <c r="AV362" i="6"/>
  <c r="AV364" i="6"/>
  <c r="CB364" i="6"/>
  <c r="CB369" i="6"/>
  <c r="AV369" i="6"/>
  <c r="AV368" i="6"/>
  <c r="CB368" i="6"/>
  <c r="AV437" i="6"/>
  <c r="CB437" i="6"/>
  <c r="AV398" i="6"/>
  <c r="CB398" i="6"/>
  <c r="AV422" i="6"/>
  <c r="CB422" i="6"/>
  <c r="AV479" i="6"/>
  <c r="CB479" i="6"/>
  <c r="AV545" i="6"/>
  <c r="CB545" i="6"/>
  <c r="AV516" i="6"/>
  <c r="CB516" i="6"/>
  <c r="AV632" i="6"/>
  <c r="CB632" i="6"/>
  <c r="CB569" i="6"/>
  <c r="AV569" i="6"/>
  <c r="CB635" i="6"/>
  <c r="AV635" i="6"/>
  <c r="CB617" i="6"/>
  <c r="AV617" i="6"/>
  <c r="AV664" i="6"/>
  <c r="CB664" i="6"/>
  <c r="AV691" i="6"/>
  <c r="CB691" i="6"/>
  <c r="AV690" i="6"/>
  <c r="CB690" i="6"/>
  <c r="CB758" i="6"/>
  <c r="AV758" i="6"/>
  <c r="AV731" i="6"/>
  <c r="CB731" i="6"/>
  <c r="CB749" i="6"/>
  <c r="AV749" i="6"/>
  <c r="CB811" i="6"/>
  <c r="AV811" i="6"/>
  <c r="CB820" i="6"/>
  <c r="AV820" i="6"/>
  <c r="AV837" i="6"/>
  <c r="CB837" i="6"/>
  <c r="AV823" i="6"/>
  <c r="CB823" i="6"/>
  <c r="CB841" i="6"/>
  <c r="AV841" i="6"/>
  <c r="CB873" i="6"/>
  <c r="AV873" i="6"/>
  <c r="CB890" i="6"/>
  <c r="AV890" i="6"/>
  <c r="AV885" i="6"/>
  <c r="CB885" i="6"/>
  <c r="CB929" i="6"/>
  <c r="AV929" i="6"/>
  <c r="CB950" i="6"/>
  <c r="AV950" i="6"/>
  <c r="CB951" i="6"/>
  <c r="AV951" i="6"/>
  <c r="AV965" i="6"/>
  <c r="CB965" i="6"/>
  <c r="CM27" i="6"/>
  <c r="BG27" i="6"/>
  <c r="CM72" i="6"/>
  <c r="BG72" i="6"/>
  <c r="BG104" i="6"/>
  <c r="CM104" i="6"/>
  <c r="CM88" i="6"/>
  <c r="BG88" i="6"/>
  <c r="BG154" i="6"/>
  <c r="CM154" i="6"/>
  <c r="BG64" i="6"/>
  <c r="CM64" i="6"/>
  <c r="BG112" i="6"/>
  <c r="CM112" i="6"/>
  <c r="CM143" i="6"/>
  <c r="BG143" i="6"/>
  <c r="BG180" i="6"/>
  <c r="CM180" i="6"/>
  <c r="CM149" i="6"/>
  <c r="BG149" i="6"/>
  <c r="BG246" i="6"/>
  <c r="CM246" i="6"/>
  <c r="BG258" i="6"/>
  <c r="CM258" i="6"/>
  <c r="BG187" i="6"/>
  <c r="CM187" i="6"/>
  <c r="BG211" i="6"/>
  <c r="CM211" i="6"/>
  <c r="BG292" i="6"/>
  <c r="CM292" i="6"/>
  <c r="BG274" i="6"/>
  <c r="CM274" i="6"/>
  <c r="BG272" i="6"/>
  <c r="CM272" i="6"/>
  <c r="BG289" i="6"/>
  <c r="CM289" i="6"/>
  <c r="BG328" i="6"/>
  <c r="CM328" i="6"/>
  <c r="CM314" i="6"/>
  <c r="BG314" i="6"/>
  <c r="BG317" i="6"/>
  <c r="CM317" i="6"/>
  <c r="CM346" i="6"/>
  <c r="BG346" i="6"/>
  <c r="BG349" i="6"/>
  <c r="CM349" i="6"/>
  <c r="BG425" i="6"/>
  <c r="CM425" i="6"/>
  <c r="BG367" i="6"/>
  <c r="CM367" i="6"/>
  <c r="BG415" i="6"/>
  <c r="CM415" i="6"/>
  <c r="BG409" i="6"/>
  <c r="CM409" i="6"/>
  <c r="BG422" i="6"/>
  <c r="CM422" i="6"/>
  <c r="CM521" i="6"/>
  <c r="BG521" i="6"/>
  <c r="BG509" i="6"/>
  <c r="CM509" i="6"/>
  <c r="CM453" i="6"/>
  <c r="BG453" i="6"/>
  <c r="CM477" i="6"/>
  <c r="BG477" i="6"/>
  <c r="CM466" i="6"/>
  <c r="BG466" i="6"/>
  <c r="CM476" i="6"/>
  <c r="BG476" i="6"/>
  <c r="BG500" i="6"/>
  <c r="CM500" i="6"/>
  <c r="BG518" i="6"/>
  <c r="CM518" i="6"/>
  <c r="CM622" i="6"/>
  <c r="BG622" i="6"/>
  <c r="BG625" i="6"/>
  <c r="CM625" i="6"/>
  <c r="CM640" i="6"/>
  <c r="BG640" i="6"/>
  <c r="BG684" i="6"/>
  <c r="CM684" i="6"/>
  <c r="BG679" i="6"/>
  <c r="CM679" i="6"/>
  <c r="CM708" i="6"/>
  <c r="BG708" i="6"/>
  <c r="BG747" i="6"/>
  <c r="CM747" i="6"/>
  <c r="CM851" i="6"/>
  <c r="BG851" i="6"/>
  <c r="BG790" i="6"/>
  <c r="CM790" i="6"/>
  <c r="CM820" i="6"/>
  <c r="BG820" i="6"/>
  <c r="BG822" i="6"/>
  <c r="CM822" i="6"/>
  <c r="BG891" i="6"/>
  <c r="CM891" i="6"/>
  <c r="CM910" i="6"/>
  <c r="BG910" i="6"/>
  <c r="CM924" i="6"/>
  <c r="BG924" i="6"/>
  <c r="CM939" i="6"/>
  <c r="BG939" i="6"/>
  <c r="BG937" i="6"/>
  <c r="CM937" i="6"/>
  <c r="CM936" i="6"/>
  <c r="BG936" i="6"/>
  <c r="CM988" i="6"/>
  <c r="BG988" i="6"/>
  <c r="CX21" i="6"/>
  <c r="BR21" i="6"/>
  <c r="CX86" i="6"/>
  <c r="BR86" i="6"/>
  <c r="BR94" i="6"/>
  <c r="CX94" i="6"/>
  <c r="CX70" i="6"/>
  <c r="BR70" i="6"/>
  <c r="BR66" i="6"/>
  <c r="CX66" i="6"/>
  <c r="CX172" i="6"/>
  <c r="BR172" i="6"/>
  <c r="BR171" i="6"/>
  <c r="CX171" i="6"/>
  <c r="BR59" i="6"/>
  <c r="CX59" i="6"/>
  <c r="CX83" i="6"/>
  <c r="BR83" i="6"/>
  <c r="CX107" i="6"/>
  <c r="BR107" i="6"/>
  <c r="CX131" i="6"/>
  <c r="BR131" i="6"/>
  <c r="CX155" i="6"/>
  <c r="BR155" i="6"/>
  <c r="CX248" i="6"/>
  <c r="BR248" i="6"/>
  <c r="CX134" i="6"/>
  <c r="BR134" i="6"/>
  <c r="CX158" i="6"/>
  <c r="BR158" i="6"/>
  <c r="BR206" i="6"/>
  <c r="CX206" i="6"/>
  <c r="CX269" i="6"/>
  <c r="BR269" i="6"/>
  <c r="CX274" i="6"/>
  <c r="BR274" i="6"/>
  <c r="CX286" i="6"/>
  <c r="BR286" i="6"/>
  <c r="CX278" i="6"/>
  <c r="BR278" i="6"/>
  <c r="CX302" i="6"/>
  <c r="BR302" i="6"/>
  <c r="CX296" i="6"/>
  <c r="BR296" i="6"/>
  <c r="BR299" i="6"/>
  <c r="CX299" i="6"/>
  <c r="CX342" i="6"/>
  <c r="BR342" i="6"/>
  <c r="BR307" i="6"/>
  <c r="CX307" i="6"/>
  <c r="CX458" i="6"/>
  <c r="BR458" i="6"/>
  <c r="CX360" i="6"/>
  <c r="BR360" i="6"/>
  <c r="CX392" i="6"/>
  <c r="BR392" i="6"/>
  <c r="CX408" i="6"/>
  <c r="BR408" i="6"/>
  <c r="CX375" i="6"/>
  <c r="BR375" i="6"/>
  <c r="BR468" i="6"/>
  <c r="CX468" i="6"/>
  <c r="CX454" i="6"/>
  <c r="BR454" i="6"/>
  <c r="CX389" i="6"/>
  <c r="BR389" i="6"/>
  <c r="CX413" i="6"/>
  <c r="BR413" i="6"/>
  <c r="CX501" i="6"/>
  <c r="BR501" i="6"/>
  <c r="BR510" i="6"/>
  <c r="CX510" i="6"/>
  <c r="CX511" i="6"/>
  <c r="BR511" i="6"/>
  <c r="BR606" i="6"/>
  <c r="CX606" i="6"/>
  <c r="BR621" i="6"/>
  <c r="CX621" i="6"/>
  <c r="BR566" i="6"/>
  <c r="CX566" i="6"/>
  <c r="BR638" i="6"/>
  <c r="CX638" i="6"/>
  <c r="BR625" i="6"/>
  <c r="CX625" i="6"/>
  <c r="CX651" i="6"/>
  <c r="BR651" i="6"/>
  <c r="BR674" i="6"/>
  <c r="CX674" i="6"/>
  <c r="CX679" i="6"/>
  <c r="BR679" i="6"/>
  <c r="BR762" i="6"/>
  <c r="CX762" i="6"/>
  <c r="BR779" i="6"/>
  <c r="CX779" i="6"/>
  <c r="BR812" i="6"/>
  <c r="CX812" i="6"/>
  <c r="BR835" i="6"/>
  <c r="CX835" i="6"/>
  <c r="BR831" i="6"/>
  <c r="CX831" i="6"/>
  <c r="BR817" i="6"/>
  <c r="CX817" i="6"/>
  <c r="CX863" i="6"/>
  <c r="BR863" i="6"/>
  <c r="BR869" i="6"/>
  <c r="CX869" i="6"/>
  <c r="BR887" i="6"/>
  <c r="CX887" i="6"/>
  <c r="CX973" i="6"/>
  <c r="BR973" i="6"/>
  <c r="CX983" i="6"/>
  <c r="BR983" i="6"/>
  <c r="CX1001" i="6"/>
  <c r="BR1001" i="6"/>
  <c r="BR1013" i="6"/>
  <c r="CX1013" i="6"/>
  <c r="AV16" i="6"/>
  <c r="CB16" i="6"/>
  <c r="C16" i="3"/>
  <c r="CB70" i="6"/>
  <c r="AV70" i="6"/>
  <c r="CB31" i="6"/>
  <c r="AV31" i="6"/>
  <c r="AV91" i="6"/>
  <c r="CB91" i="6"/>
  <c r="CB53" i="6"/>
  <c r="AV53" i="6"/>
  <c r="AV99" i="6"/>
  <c r="CB99" i="6"/>
  <c r="CB62" i="6"/>
  <c r="AV62" i="6"/>
  <c r="AV63" i="6"/>
  <c r="CB63" i="6"/>
  <c r="CB57" i="6"/>
  <c r="AV57" i="6"/>
  <c r="CB200" i="6"/>
  <c r="AV200" i="6"/>
  <c r="CB159" i="6"/>
  <c r="AV159" i="6"/>
  <c r="AV259" i="6"/>
  <c r="CB259" i="6"/>
  <c r="AV118" i="6"/>
  <c r="CB118" i="6"/>
  <c r="AV142" i="6"/>
  <c r="CB142" i="6"/>
  <c r="CB239" i="6"/>
  <c r="AV239" i="6"/>
  <c r="AV161" i="6"/>
  <c r="CB161" i="6"/>
  <c r="CB194" i="6"/>
  <c r="AV194" i="6"/>
  <c r="AV275" i="6"/>
  <c r="CB275" i="6"/>
  <c r="CB306" i="6"/>
  <c r="AV306" i="6"/>
  <c r="AV273" i="6"/>
  <c r="CB273" i="6"/>
  <c r="CB248" i="6"/>
  <c r="AV248" i="6"/>
  <c r="AV272" i="6"/>
  <c r="CB272" i="6"/>
  <c r="AV296" i="6"/>
  <c r="CB296" i="6"/>
  <c r="CB371" i="6"/>
  <c r="AV371" i="6"/>
  <c r="CB433" i="6"/>
  <c r="AV433" i="6"/>
  <c r="CB363" i="6"/>
  <c r="AV363" i="6"/>
  <c r="AV372" i="6"/>
  <c r="CB372" i="6"/>
  <c r="AV378" i="6"/>
  <c r="CB378" i="6"/>
  <c r="AV438" i="6"/>
  <c r="CB438" i="6"/>
  <c r="CB432" i="6"/>
  <c r="AV432" i="6"/>
  <c r="AV472" i="6"/>
  <c r="CB472" i="6"/>
  <c r="CB400" i="6"/>
  <c r="AV400" i="6"/>
  <c r="AV424" i="6"/>
  <c r="CB424" i="6"/>
  <c r="CB439" i="6"/>
  <c r="AV439" i="6"/>
  <c r="CB499" i="6"/>
  <c r="AV499" i="6"/>
  <c r="AV485" i="6"/>
  <c r="CB485" i="6"/>
  <c r="AV541" i="6"/>
  <c r="CB541" i="6"/>
  <c r="CB572" i="6"/>
  <c r="AV572" i="6"/>
  <c r="AV540" i="6"/>
  <c r="CB540" i="6"/>
  <c r="AV619" i="6"/>
  <c r="CB619" i="6"/>
  <c r="AV668" i="6"/>
  <c r="CB668" i="6"/>
  <c r="AV674" i="6"/>
  <c r="CB674" i="6"/>
  <c r="AV692" i="6"/>
  <c r="CB692" i="6"/>
  <c r="AV743" i="6"/>
  <c r="CB743" i="6"/>
  <c r="CB815" i="6"/>
  <c r="AV815" i="6"/>
  <c r="CB788" i="6"/>
  <c r="AV788" i="6"/>
  <c r="CB835" i="6"/>
  <c r="AV835" i="6"/>
  <c r="CB865" i="6"/>
  <c r="AV865" i="6"/>
  <c r="AV887" i="6"/>
  <c r="CB887" i="6"/>
  <c r="CB900" i="6"/>
  <c r="AV900" i="6"/>
  <c r="AV899" i="6"/>
  <c r="CB899" i="6"/>
  <c r="CB948" i="6"/>
  <c r="AV948" i="6"/>
  <c r="CB975" i="6"/>
  <c r="AV975" i="6"/>
  <c r="AV970" i="6"/>
  <c r="CB970" i="6"/>
  <c r="CB998" i="6"/>
  <c r="AV998" i="6"/>
  <c r="AV1007" i="6"/>
  <c r="CB1007" i="6"/>
  <c r="BG103" i="6"/>
  <c r="CM103" i="6"/>
  <c r="BG118" i="6"/>
  <c r="CM118" i="6"/>
  <c r="BG95" i="6"/>
  <c r="CM95" i="6"/>
  <c r="BG48" i="6"/>
  <c r="CM48" i="6"/>
  <c r="CM82" i="6"/>
  <c r="BG82" i="6"/>
  <c r="BG76" i="6"/>
  <c r="CM76" i="6"/>
  <c r="CM127" i="6"/>
  <c r="BG127" i="6"/>
  <c r="CM192" i="6"/>
  <c r="BG192" i="6"/>
  <c r="BG148" i="6"/>
  <c r="CM148" i="6"/>
  <c r="CM168" i="6"/>
  <c r="BG168" i="6"/>
  <c r="CM151" i="6"/>
  <c r="BG151" i="6"/>
  <c r="BG229" i="6"/>
  <c r="CM229" i="6"/>
  <c r="BG239" i="6"/>
  <c r="CM239" i="6"/>
  <c r="BG189" i="6"/>
  <c r="CM189" i="6"/>
  <c r="CM307" i="6"/>
  <c r="BG307" i="6"/>
  <c r="BG280" i="6"/>
  <c r="CM280" i="6"/>
  <c r="CM208" i="6"/>
  <c r="BG208" i="6"/>
  <c r="CM273" i="6"/>
  <c r="BG273" i="6"/>
  <c r="BG298" i="6"/>
  <c r="CM298" i="6"/>
  <c r="BG334" i="6"/>
  <c r="CM334" i="6"/>
  <c r="CM320" i="6"/>
  <c r="BG320" i="6"/>
  <c r="BG369" i="6"/>
  <c r="CM369" i="6"/>
  <c r="BG374" i="6"/>
  <c r="CM374" i="6"/>
  <c r="CM350" i="6"/>
  <c r="BG350" i="6"/>
  <c r="BG375" i="6"/>
  <c r="CM375" i="6"/>
  <c r="CM435" i="6"/>
  <c r="BG435" i="6"/>
  <c r="BG413" i="6"/>
  <c r="CM413" i="6"/>
  <c r="BG423" i="6"/>
  <c r="CM423" i="6"/>
  <c r="CM438" i="6"/>
  <c r="BG438" i="6"/>
  <c r="CM443" i="6"/>
  <c r="BG443" i="6"/>
  <c r="BG458" i="6"/>
  <c r="CM458" i="6"/>
  <c r="BG483" i="6"/>
  <c r="CM483" i="6"/>
  <c r="CM479" i="6"/>
  <c r="BG479" i="6"/>
  <c r="CM502" i="6"/>
  <c r="BG502" i="6"/>
  <c r="BG536" i="6"/>
  <c r="CM536" i="6"/>
  <c r="BG524" i="6"/>
  <c r="CM524" i="6"/>
  <c r="CM577" i="6"/>
  <c r="BG577" i="6"/>
  <c r="CM537" i="6"/>
  <c r="BG537" i="6"/>
  <c r="CM631" i="6"/>
  <c r="BG631" i="6"/>
  <c r="CM627" i="6"/>
  <c r="BG627" i="6"/>
  <c r="BG694" i="6"/>
  <c r="CM694" i="6"/>
  <c r="BG743" i="6"/>
  <c r="CM743" i="6"/>
  <c r="BG807" i="6"/>
  <c r="CM807" i="6"/>
  <c r="CM772" i="6"/>
  <c r="BG772" i="6"/>
  <c r="BG814" i="6"/>
  <c r="CM814" i="6"/>
  <c r="CM792" i="6"/>
  <c r="BG792" i="6"/>
  <c r="BG827" i="6"/>
  <c r="CM827" i="6"/>
  <c r="CM876" i="6"/>
  <c r="BG876" i="6"/>
  <c r="CM914" i="6"/>
  <c r="BG914" i="6"/>
  <c r="CM928" i="6"/>
  <c r="BG928" i="6"/>
  <c r="BG929" i="6"/>
  <c r="CM929" i="6"/>
  <c r="CM946" i="6"/>
  <c r="BG946" i="6"/>
  <c r="BG938" i="6"/>
  <c r="CM938" i="6"/>
  <c r="CX23" i="6"/>
  <c r="BR23" i="6"/>
  <c r="CX88" i="6"/>
  <c r="BR88" i="6"/>
  <c r="CX74" i="6"/>
  <c r="BR74" i="6"/>
  <c r="BR28" i="6"/>
  <c r="CX28" i="6"/>
  <c r="CX166" i="6"/>
  <c r="BR166" i="6"/>
  <c r="BR72" i="6"/>
  <c r="CX72" i="6"/>
  <c r="BR221" i="6"/>
  <c r="CX221" i="6"/>
  <c r="CX61" i="6"/>
  <c r="BR61" i="6"/>
  <c r="CX109" i="6"/>
  <c r="BR109" i="6"/>
  <c r="CX133" i="6"/>
  <c r="BR133" i="6"/>
  <c r="CX157" i="6"/>
  <c r="BR157" i="6"/>
  <c r="BR177" i="6"/>
  <c r="CX177" i="6"/>
  <c r="CX136" i="6"/>
  <c r="BR136" i="6"/>
  <c r="CX192" i="6"/>
  <c r="BR192" i="6"/>
  <c r="BR207" i="6"/>
  <c r="CX207" i="6"/>
  <c r="BR199" i="6"/>
  <c r="CX199" i="6"/>
  <c r="CX300" i="6"/>
  <c r="BR300" i="6"/>
  <c r="CX284" i="6"/>
  <c r="BR284" i="6"/>
  <c r="BR277" i="6"/>
  <c r="CX277" i="6"/>
  <c r="BR301" i="6"/>
  <c r="CX301" i="6"/>
  <c r="CX344" i="6"/>
  <c r="BR344" i="6"/>
  <c r="CX362" i="6"/>
  <c r="BR362" i="6"/>
  <c r="CX400" i="6"/>
  <c r="BR400" i="6"/>
  <c r="CX412" i="6"/>
  <c r="BR412" i="6"/>
  <c r="BR377" i="6"/>
  <c r="CX377" i="6"/>
  <c r="BR391" i="6"/>
  <c r="CX391" i="6"/>
  <c r="CX415" i="6"/>
  <c r="BR415" i="6"/>
  <c r="CX477" i="6"/>
  <c r="BR477" i="6"/>
  <c r="BR537" i="6"/>
  <c r="CX537" i="6"/>
  <c r="BR512" i="6"/>
  <c r="CX512" i="6"/>
  <c r="CX513" i="6"/>
  <c r="BR513" i="6"/>
  <c r="CX522" i="6"/>
  <c r="BR522" i="6"/>
  <c r="BR543" i="6"/>
  <c r="CX543" i="6"/>
  <c r="BR567" i="6"/>
  <c r="CX567" i="6"/>
  <c r="CX723" i="6"/>
  <c r="BR723" i="6"/>
  <c r="CX645" i="6"/>
  <c r="BR645" i="6"/>
  <c r="CX627" i="6"/>
  <c r="BR627" i="6"/>
  <c r="BR655" i="6"/>
  <c r="CX655" i="6"/>
  <c r="BR672" i="6"/>
  <c r="CX672" i="6"/>
  <c r="CX702" i="6"/>
  <c r="BR702" i="6"/>
  <c r="BR735" i="6"/>
  <c r="CX735" i="6"/>
  <c r="BR790" i="6"/>
  <c r="CX790" i="6"/>
  <c r="BR752" i="6"/>
  <c r="CX752" i="6"/>
  <c r="BR808" i="6"/>
  <c r="CX808" i="6"/>
  <c r="BR793" i="6"/>
  <c r="CX793" i="6"/>
  <c r="BR815" i="6"/>
  <c r="CX815" i="6"/>
  <c r="CX825" i="6"/>
  <c r="BR825" i="6"/>
  <c r="BR833" i="6"/>
  <c r="CX833" i="6"/>
  <c r="CX814" i="6"/>
  <c r="BR814" i="6"/>
  <c r="BR838" i="6"/>
  <c r="CX838" i="6"/>
  <c r="CX873" i="6"/>
  <c r="BR873" i="6"/>
  <c r="CX905" i="6"/>
  <c r="BR905" i="6"/>
  <c r="CX910" i="6"/>
  <c r="BR910" i="6"/>
  <c r="BR942" i="6"/>
  <c r="CX942" i="6"/>
  <c r="CX948" i="6"/>
  <c r="BR948" i="6"/>
  <c r="BR967" i="6"/>
  <c r="CX967" i="6"/>
  <c r="BR988" i="6"/>
  <c r="CX988" i="6"/>
  <c r="CX1005" i="6"/>
  <c r="BR1005" i="6"/>
  <c r="CB87" i="6"/>
  <c r="AV87" i="6"/>
  <c r="CB33" i="6"/>
  <c r="AV33" i="6"/>
  <c r="AV60" i="6"/>
  <c r="CB60" i="6"/>
  <c r="CB80" i="6"/>
  <c r="AV80" i="6"/>
  <c r="AV90" i="6"/>
  <c r="CB90" i="6"/>
  <c r="CB64" i="6"/>
  <c r="AV64" i="6"/>
  <c r="AV137" i="6"/>
  <c r="CB137" i="6"/>
  <c r="CB213" i="6"/>
  <c r="AV213" i="6"/>
  <c r="CB216" i="6"/>
  <c r="AV216" i="6"/>
  <c r="AV96" i="6"/>
  <c r="CB96" i="6"/>
  <c r="AV120" i="6"/>
  <c r="CB120" i="6"/>
  <c r="AV144" i="6"/>
  <c r="CB144" i="6"/>
  <c r="CB253" i="6"/>
  <c r="AV253" i="6"/>
  <c r="CB206" i="6"/>
  <c r="AV206" i="6"/>
  <c r="CB189" i="6"/>
  <c r="AV189" i="6"/>
  <c r="CB305" i="6"/>
  <c r="AV305" i="6"/>
  <c r="AV241" i="6"/>
  <c r="CB241" i="6"/>
  <c r="AV226" i="6"/>
  <c r="CB226" i="6"/>
  <c r="AV250" i="6"/>
  <c r="CB250" i="6"/>
  <c r="CB274" i="6"/>
  <c r="AV274" i="6"/>
  <c r="CB298" i="6"/>
  <c r="AV298" i="6"/>
  <c r="CB347" i="6"/>
  <c r="AV347" i="6"/>
  <c r="CB377" i="6"/>
  <c r="AV377" i="6"/>
  <c r="CB375" i="6"/>
  <c r="AV375" i="6"/>
  <c r="AV380" i="6"/>
  <c r="CB380" i="6"/>
  <c r="AV468" i="6"/>
  <c r="CB468" i="6"/>
  <c r="AV477" i="6"/>
  <c r="CB477" i="6"/>
  <c r="CB402" i="6"/>
  <c r="AV402" i="6"/>
  <c r="AV426" i="6"/>
  <c r="CB426" i="6"/>
  <c r="AV511" i="6"/>
  <c r="CB511" i="6"/>
  <c r="CB443" i="6"/>
  <c r="AV443" i="6"/>
  <c r="AV502" i="6"/>
  <c r="CB502" i="6"/>
  <c r="CB561" i="6"/>
  <c r="AV561" i="6"/>
  <c r="CB570" i="6"/>
  <c r="AV570" i="6"/>
  <c r="CB565" i="6"/>
  <c r="AV565" i="6"/>
  <c r="AV518" i="6"/>
  <c r="CB518" i="6"/>
  <c r="AV542" i="6"/>
  <c r="CB542" i="6"/>
  <c r="CB576" i="6"/>
  <c r="AV576" i="6"/>
  <c r="AV553" i="6"/>
  <c r="CB553" i="6"/>
  <c r="AV671" i="6"/>
  <c r="CB671" i="6"/>
  <c r="AV689" i="6"/>
  <c r="CB689" i="6"/>
  <c r="AV621" i="6"/>
  <c r="CB621" i="6"/>
  <c r="CB669" i="6"/>
  <c r="AV669" i="6"/>
  <c r="AV695" i="6"/>
  <c r="CB695" i="6"/>
  <c r="CB715" i="6"/>
  <c r="AV715" i="6"/>
  <c r="AV694" i="6"/>
  <c r="CB694" i="6"/>
  <c r="CB733" i="6"/>
  <c r="AV733" i="6"/>
  <c r="AV796" i="6"/>
  <c r="CB796" i="6"/>
  <c r="CB853" i="6"/>
  <c r="AV853" i="6"/>
  <c r="CB869" i="6"/>
  <c r="AV869" i="6"/>
  <c r="CB889" i="6"/>
  <c r="AV889" i="6"/>
  <c r="CB906" i="6"/>
  <c r="AV906" i="6"/>
  <c r="AV939" i="6"/>
  <c r="CB939" i="6"/>
  <c r="CB971" i="6"/>
  <c r="AV971" i="6"/>
  <c r="CB1004" i="6"/>
  <c r="AV1004" i="6"/>
  <c r="CM31" i="6"/>
  <c r="BG31" i="6"/>
  <c r="BG106" i="6"/>
  <c r="CM106" i="6"/>
  <c r="CM123" i="6"/>
  <c r="BG123" i="6"/>
  <c r="BG100" i="6"/>
  <c r="CM100" i="6"/>
  <c r="CM55" i="6"/>
  <c r="BG55" i="6"/>
  <c r="BG130" i="6"/>
  <c r="CM130" i="6"/>
  <c r="BG83" i="6"/>
  <c r="CM83" i="6"/>
  <c r="CM46" i="6"/>
  <c r="BG46" i="6"/>
  <c r="CM54" i="6"/>
  <c r="BG54" i="6"/>
  <c r="CM188" i="6"/>
  <c r="BG188" i="6"/>
  <c r="CM237" i="6"/>
  <c r="BG237" i="6"/>
  <c r="BG153" i="6"/>
  <c r="CM153" i="6"/>
  <c r="BG232" i="6"/>
  <c r="CM232" i="6"/>
  <c r="BG163" i="6"/>
  <c r="CM163" i="6"/>
  <c r="BG248" i="6"/>
  <c r="CM248" i="6"/>
  <c r="CM263" i="6"/>
  <c r="BG263" i="6"/>
  <c r="BG268" i="6"/>
  <c r="CM268" i="6"/>
  <c r="BG286" i="6"/>
  <c r="CM286" i="6"/>
  <c r="BG210" i="6"/>
  <c r="CM210" i="6"/>
  <c r="BG322" i="6"/>
  <c r="CM322" i="6"/>
  <c r="BG306" i="6"/>
  <c r="CM306" i="6"/>
  <c r="BG366" i="6"/>
  <c r="CM366" i="6"/>
  <c r="BG326" i="6"/>
  <c r="CM326" i="6"/>
  <c r="BG318" i="6"/>
  <c r="CM318" i="6"/>
  <c r="BG388" i="6"/>
  <c r="CM388" i="6"/>
  <c r="CM362" i="6"/>
  <c r="BG362" i="6"/>
  <c r="BG376" i="6"/>
  <c r="CM376" i="6"/>
  <c r="BG424" i="6"/>
  <c r="CM424" i="6"/>
  <c r="BG420" i="6"/>
  <c r="CM420" i="6"/>
  <c r="CM455" i="6"/>
  <c r="BG455" i="6"/>
  <c r="CM473" i="6"/>
  <c r="BG473" i="6"/>
  <c r="BG489" i="6"/>
  <c r="CM489" i="6"/>
  <c r="CM485" i="6"/>
  <c r="BG485" i="6"/>
  <c r="BG480" i="6"/>
  <c r="CM480" i="6"/>
  <c r="BG544" i="6"/>
  <c r="CM544" i="6"/>
  <c r="BG556" i="6"/>
  <c r="CM556" i="6"/>
  <c r="BG617" i="6"/>
  <c r="CM617" i="6"/>
  <c r="BG539" i="6"/>
  <c r="CM539" i="6"/>
  <c r="CM589" i="6"/>
  <c r="BG589" i="6"/>
  <c r="CM612" i="6"/>
  <c r="BG612" i="6"/>
  <c r="BG632" i="6"/>
  <c r="CM632" i="6"/>
  <c r="BG630" i="6"/>
  <c r="CM630" i="6"/>
  <c r="CM644" i="6"/>
  <c r="BG644" i="6"/>
  <c r="CM676" i="6"/>
  <c r="BG676" i="6"/>
  <c r="BG696" i="6"/>
  <c r="CM696" i="6"/>
  <c r="BG749" i="6"/>
  <c r="CM749" i="6"/>
  <c r="CM775" i="6"/>
  <c r="BG775" i="6"/>
  <c r="BG794" i="6"/>
  <c r="CM794" i="6"/>
  <c r="CM873" i="6"/>
  <c r="BG873" i="6"/>
  <c r="BG839" i="6"/>
  <c r="CM839" i="6"/>
  <c r="CM865" i="6"/>
  <c r="BG865" i="6"/>
  <c r="BG881" i="6"/>
  <c r="CM881" i="6"/>
  <c r="CM950" i="6"/>
  <c r="BG950" i="6"/>
  <c r="CM953" i="6"/>
  <c r="BG953" i="6"/>
  <c r="BG933" i="6"/>
  <c r="CM933" i="6"/>
  <c r="CM967" i="6"/>
  <c r="BG967" i="6"/>
  <c r="CM960" i="6"/>
  <c r="BG960" i="6"/>
  <c r="BG983" i="6"/>
  <c r="CM983" i="6"/>
  <c r="CM1003" i="6"/>
  <c r="BG1003" i="6"/>
  <c r="CX96" i="6"/>
  <c r="BR96" i="6"/>
  <c r="CX48" i="6"/>
  <c r="BR48" i="6"/>
  <c r="BR213" i="6"/>
  <c r="CX213" i="6"/>
  <c r="BR102" i="6"/>
  <c r="CX102" i="6"/>
  <c r="BR114" i="6"/>
  <c r="CX114" i="6"/>
  <c r="BR63" i="6"/>
  <c r="CX63" i="6"/>
  <c r="CX87" i="6"/>
  <c r="BR87" i="6"/>
  <c r="CX135" i="6"/>
  <c r="BR135" i="6"/>
  <c r="BR187" i="6"/>
  <c r="CX187" i="6"/>
  <c r="CX178" i="6"/>
  <c r="BR178" i="6"/>
  <c r="CX138" i="6"/>
  <c r="BR138" i="6"/>
  <c r="BR208" i="6"/>
  <c r="CX208" i="6"/>
  <c r="BR257" i="6"/>
  <c r="CX257" i="6"/>
  <c r="BR211" i="6"/>
  <c r="CX211" i="6"/>
  <c r="CX227" i="6"/>
  <c r="BR227" i="6"/>
  <c r="CX273" i="6"/>
  <c r="BR273" i="6"/>
  <c r="CX244" i="6"/>
  <c r="BR244" i="6"/>
  <c r="CX267" i="6"/>
  <c r="BR267" i="6"/>
  <c r="BR279" i="6"/>
  <c r="CX279" i="6"/>
  <c r="BR355" i="6"/>
  <c r="CX355" i="6"/>
  <c r="CX311" i="6"/>
  <c r="BR311" i="6"/>
  <c r="BR320" i="6"/>
  <c r="CX320" i="6"/>
  <c r="CX386" i="6"/>
  <c r="BR386" i="6"/>
  <c r="CX364" i="6"/>
  <c r="BR364" i="6"/>
  <c r="CX420" i="6"/>
  <c r="BR420" i="6"/>
  <c r="CX453" i="6"/>
  <c r="BR453" i="6"/>
  <c r="BR379" i="6"/>
  <c r="CX379" i="6"/>
  <c r="CX393" i="6"/>
  <c r="BR393" i="6"/>
  <c r="BR492" i="6"/>
  <c r="CX492" i="6"/>
  <c r="CX491" i="6"/>
  <c r="BR491" i="6"/>
  <c r="CX524" i="6"/>
  <c r="BR524" i="6"/>
  <c r="BR514" i="6"/>
  <c r="CX514" i="6"/>
  <c r="CX515" i="6"/>
  <c r="BR515" i="6"/>
  <c r="CX546" i="6"/>
  <c r="BR546" i="6"/>
  <c r="BR598" i="6"/>
  <c r="CX598" i="6"/>
  <c r="BR568" i="6"/>
  <c r="CX568" i="6"/>
  <c r="BR632" i="6"/>
  <c r="CX632" i="6"/>
  <c r="BR659" i="6"/>
  <c r="CX659" i="6"/>
  <c r="CX682" i="6"/>
  <c r="BR682" i="6"/>
  <c r="CX684" i="6"/>
  <c r="BR684" i="6"/>
  <c r="BR759" i="6"/>
  <c r="CX759" i="6"/>
  <c r="BR741" i="6"/>
  <c r="CX741" i="6"/>
  <c r="BR756" i="6"/>
  <c r="CX756" i="6"/>
  <c r="CX772" i="6"/>
  <c r="BR772" i="6"/>
  <c r="CX819" i="6"/>
  <c r="BR819" i="6"/>
  <c r="BR839" i="6"/>
  <c r="CX839" i="6"/>
  <c r="BR840" i="6"/>
  <c r="CX840" i="6"/>
  <c r="CX882" i="6"/>
  <c r="BR882" i="6"/>
  <c r="BR929" i="6"/>
  <c r="CX929" i="6"/>
  <c r="BR936" i="6"/>
  <c r="CX936" i="6"/>
  <c r="BR958" i="6"/>
  <c r="CX958" i="6"/>
  <c r="BR957" i="6"/>
  <c r="CX957" i="6"/>
  <c r="BR970" i="6"/>
  <c r="CX970" i="6"/>
  <c r="BR986" i="6"/>
  <c r="CX986" i="6"/>
  <c r="BR1003" i="6"/>
  <c r="CX1003" i="6"/>
  <c r="AV22" i="6"/>
  <c r="CB22" i="6"/>
  <c r="CB89" i="6"/>
  <c r="AV89" i="6"/>
  <c r="CB35" i="6"/>
  <c r="AV35" i="6"/>
  <c r="CB131" i="6"/>
  <c r="AV131" i="6"/>
  <c r="CB67" i="6"/>
  <c r="AV67" i="6"/>
  <c r="CB121" i="6"/>
  <c r="AV121" i="6"/>
  <c r="AV81" i="6"/>
  <c r="CB81" i="6"/>
  <c r="AV94" i="6"/>
  <c r="CB94" i="6"/>
  <c r="CB83" i="6"/>
  <c r="AV83" i="6"/>
  <c r="AV141" i="6"/>
  <c r="CB141" i="6"/>
  <c r="AV261" i="6"/>
  <c r="CB261" i="6"/>
  <c r="AV98" i="6"/>
  <c r="CB98" i="6"/>
  <c r="AV122" i="6"/>
  <c r="CB122" i="6"/>
  <c r="AV146" i="6"/>
  <c r="CB146" i="6"/>
  <c r="CB165" i="6"/>
  <c r="AV165" i="6"/>
  <c r="CB218" i="6"/>
  <c r="AV218" i="6"/>
  <c r="CB198" i="6"/>
  <c r="AV198" i="6"/>
  <c r="CB373" i="6"/>
  <c r="AV373" i="6"/>
  <c r="AV228" i="6"/>
  <c r="CB228" i="6"/>
  <c r="AV276" i="6"/>
  <c r="CB276" i="6"/>
  <c r="CB300" i="6"/>
  <c r="AV300" i="6"/>
  <c r="AV279" i="6"/>
  <c r="CB279" i="6"/>
  <c r="CB312" i="6"/>
  <c r="AV312" i="6"/>
  <c r="CB314" i="6"/>
  <c r="AV314" i="6"/>
  <c r="CB343" i="6"/>
  <c r="AV343" i="6"/>
  <c r="AV383" i="6"/>
  <c r="CB383" i="6"/>
  <c r="AV415" i="6"/>
  <c r="CB415" i="6"/>
  <c r="CB442" i="6"/>
  <c r="AV442" i="6"/>
  <c r="AV513" i="6"/>
  <c r="CB513" i="6"/>
  <c r="CB404" i="6"/>
  <c r="AV404" i="6"/>
  <c r="AV428" i="6"/>
  <c r="CB428" i="6"/>
  <c r="AV455" i="6"/>
  <c r="CB455" i="6"/>
  <c r="CB497" i="6"/>
  <c r="AV497" i="6"/>
  <c r="CB503" i="6"/>
  <c r="AV503" i="6"/>
  <c r="CB563" i="6"/>
  <c r="AV563" i="6"/>
  <c r="AV535" i="6"/>
  <c r="CB535" i="6"/>
  <c r="CB571" i="6"/>
  <c r="AV571" i="6"/>
  <c r="AV521" i="6"/>
  <c r="CB521" i="6"/>
  <c r="AV544" i="6"/>
  <c r="CB544" i="6"/>
  <c r="CB613" i="6"/>
  <c r="AV613" i="6"/>
  <c r="AV623" i="6"/>
  <c r="CB623" i="6"/>
  <c r="CB721" i="6"/>
  <c r="AV721" i="6"/>
  <c r="AV696" i="6"/>
  <c r="CB696" i="6"/>
  <c r="AV735" i="6"/>
  <c r="CB735" i="6"/>
  <c r="CB790" i="6"/>
  <c r="AV790" i="6"/>
  <c r="CB777" i="6"/>
  <c r="AV777" i="6"/>
  <c r="AV804" i="6"/>
  <c r="CB804" i="6"/>
  <c r="CB821" i="6"/>
  <c r="AV821" i="6"/>
  <c r="CB824" i="6"/>
  <c r="AV824" i="6"/>
  <c r="CB822" i="6"/>
  <c r="AV822" i="6"/>
  <c r="CB867" i="6"/>
  <c r="AV867" i="6"/>
  <c r="CB969" i="6"/>
  <c r="AV969" i="6"/>
  <c r="CM52" i="6"/>
  <c r="BG52" i="6"/>
  <c r="CM33" i="6"/>
  <c r="BG33" i="6"/>
  <c r="BG116" i="6"/>
  <c r="CM116" i="6"/>
  <c r="CM49" i="6"/>
  <c r="BG49" i="6"/>
  <c r="CM109" i="6"/>
  <c r="BG109" i="6"/>
  <c r="BG131" i="6"/>
  <c r="CM131" i="6"/>
  <c r="CM87" i="6"/>
  <c r="BG87" i="6"/>
  <c r="CM71" i="6"/>
  <c r="BG71" i="6"/>
  <c r="CM73" i="6"/>
  <c r="BG73" i="6"/>
  <c r="BG114" i="6"/>
  <c r="CM114" i="6"/>
  <c r="BG233" i="6"/>
  <c r="CM233" i="6"/>
  <c r="BG155" i="6"/>
  <c r="CM155" i="6"/>
  <c r="CM164" i="6"/>
  <c r="BG164" i="6"/>
  <c r="BG165" i="6"/>
  <c r="CM165" i="6"/>
  <c r="BG254" i="6"/>
  <c r="CM254" i="6"/>
  <c r="BG282" i="6"/>
  <c r="CM282" i="6"/>
  <c r="CM217" i="6"/>
  <c r="BG217" i="6"/>
  <c r="BG281" i="6"/>
  <c r="CM281" i="6"/>
  <c r="CM311" i="6"/>
  <c r="BG311" i="6"/>
  <c r="BG290" i="6"/>
  <c r="CM290" i="6"/>
  <c r="BG212" i="6"/>
  <c r="CM212" i="6"/>
  <c r="BG278" i="6"/>
  <c r="CM278" i="6"/>
  <c r="BG410" i="6"/>
  <c r="CM410" i="6"/>
  <c r="BG291" i="6"/>
  <c r="CM291" i="6"/>
  <c r="BG340" i="6"/>
  <c r="CM340" i="6"/>
  <c r="CM332" i="6"/>
  <c r="BG332" i="6"/>
  <c r="CM327" i="6"/>
  <c r="BG327" i="6"/>
  <c r="BG360" i="6"/>
  <c r="CM360" i="6"/>
  <c r="CM370" i="6"/>
  <c r="BG370" i="6"/>
  <c r="BG386" i="6"/>
  <c r="CM386" i="6"/>
  <c r="BG407" i="6"/>
  <c r="CM407" i="6"/>
  <c r="BG421" i="6"/>
  <c r="CM421" i="6"/>
  <c r="CM432" i="6"/>
  <c r="BG432" i="6"/>
  <c r="BG517" i="6"/>
  <c r="CM517" i="6"/>
  <c r="BG507" i="6"/>
  <c r="CM507" i="6"/>
  <c r="CM499" i="6"/>
  <c r="BG499" i="6"/>
  <c r="CM506" i="6"/>
  <c r="BG506" i="6"/>
  <c r="BG558" i="6"/>
  <c r="CM558" i="6"/>
  <c r="CM591" i="6"/>
  <c r="BG591" i="6"/>
  <c r="CM541" i="6"/>
  <c r="BG541" i="6"/>
  <c r="CM597" i="6"/>
  <c r="BG597" i="6"/>
  <c r="CM614" i="6"/>
  <c r="BG614" i="6"/>
  <c r="BG682" i="6"/>
  <c r="CM682" i="6"/>
  <c r="BG686" i="6"/>
  <c r="CM686" i="6"/>
  <c r="CM646" i="6"/>
  <c r="BG646" i="6"/>
  <c r="CM680" i="6"/>
  <c r="BG680" i="6"/>
  <c r="BG752" i="6"/>
  <c r="CM752" i="6"/>
  <c r="CM777" i="6"/>
  <c r="BG777" i="6"/>
  <c r="BG793" i="6"/>
  <c r="CM793" i="6"/>
  <c r="CM796" i="6"/>
  <c r="BG796" i="6"/>
  <c r="CM830" i="6"/>
  <c r="BG830" i="6"/>
  <c r="BG817" i="6"/>
  <c r="CM817" i="6"/>
  <c r="BG883" i="6"/>
  <c r="CM883" i="6"/>
  <c r="CM869" i="6"/>
  <c r="BG869" i="6"/>
  <c r="BG885" i="6"/>
  <c r="CM885" i="6"/>
  <c r="CM902" i="6"/>
  <c r="BG902" i="6"/>
  <c r="CM954" i="6"/>
  <c r="BG954" i="6"/>
  <c r="CM942" i="6"/>
  <c r="BG942" i="6"/>
  <c r="CM962" i="6"/>
  <c r="BG962" i="6"/>
  <c r="CM984" i="6"/>
  <c r="BG984" i="6"/>
  <c r="CM998" i="6"/>
  <c r="BG998" i="6"/>
  <c r="CM1007" i="6"/>
  <c r="BG1007" i="6"/>
  <c r="AV18" i="6"/>
  <c r="CB18" i="6"/>
  <c r="CX27" i="6"/>
  <c r="BR27" i="6"/>
  <c r="CX98" i="6"/>
  <c r="BR98" i="6"/>
  <c r="BR110" i="6"/>
  <c r="CX110" i="6"/>
  <c r="CX84" i="6"/>
  <c r="BR84" i="6"/>
  <c r="CX176" i="6"/>
  <c r="BR176" i="6"/>
  <c r="BR167" i="6"/>
  <c r="CX167" i="6"/>
  <c r="BR181" i="6"/>
  <c r="CX181" i="6"/>
  <c r="CX65" i="6"/>
  <c r="BR65" i="6"/>
  <c r="CX89" i="6"/>
  <c r="BR89" i="6"/>
  <c r="CX113" i="6"/>
  <c r="BR113" i="6"/>
  <c r="CX137" i="6"/>
  <c r="BR137" i="6"/>
  <c r="BR194" i="6"/>
  <c r="CX194" i="6"/>
  <c r="BR262" i="6"/>
  <c r="CX262" i="6"/>
  <c r="BR219" i="6"/>
  <c r="CX219" i="6"/>
  <c r="BR140" i="6"/>
  <c r="CX140" i="6"/>
  <c r="CX232" i="6"/>
  <c r="BR232" i="6"/>
  <c r="CX298" i="6"/>
  <c r="BR298" i="6"/>
  <c r="CX347" i="6"/>
  <c r="BR347" i="6"/>
  <c r="BR281" i="6"/>
  <c r="CX281" i="6"/>
  <c r="CX349" i="6"/>
  <c r="BR349" i="6"/>
  <c r="CX406" i="6"/>
  <c r="BR406" i="6"/>
  <c r="CX313" i="6"/>
  <c r="BR313" i="6"/>
  <c r="BR322" i="6"/>
  <c r="CX322" i="6"/>
  <c r="CX394" i="6"/>
  <c r="BR394" i="6"/>
  <c r="CX366" i="6"/>
  <c r="BR366" i="6"/>
  <c r="CX430" i="6"/>
  <c r="BR430" i="6"/>
  <c r="BR381" i="6"/>
  <c r="CX381" i="6"/>
  <c r="CX395" i="6"/>
  <c r="BR395" i="6"/>
  <c r="CX419" i="6"/>
  <c r="BR419" i="6"/>
  <c r="CX446" i="6"/>
  <c r="BR446" i="6"/>
  <c r="CX499" i="6"/>
  <c r="BR499" i="6"/>
  <c r="CX554" i="6"/>
  <c r="BR554" i="6"/>
  <c r="BR516" i="6"/>
  <c r="CX516" i="6"/>
  <c r="CX518" i="6"/>
  <c r="BR518" i="6"/>
  <c r="BR547" i="6"/>
  <c r="CX547" i="6"/>
  <c r="BR569" i="6"/>
  <c r="CX569" i="6"/>
  <c r="BR596" i="6"/>
  <c r="CX596" i="6"/>
  <c r="BR634" i="6"/>
  <c r="CX634" i="6"/>
  <c r="BR644" i="6"/>
  <c r="CX644" i="6"/>
  <c r="BR663" i="6"/>
  <c r="CX663" i="6"/>
  <c r="CX688" i="6"/>
  <c r="BR688" i="6"/>
  <c r="CX690" i="6"/>
  <c r="BR690" i="6"/>
  <c r="CX721" i="6"/>
  <c r="BR721" i="6"/>
  <c r="BR781" i="6"/>
  <c r="CX781" i="6"/>
  <c r="BR770" i="6"/>
  <c r="CX770" i="6"/>
  <c r="BR791" i="6"/>
  <c r="CX791" i="6"/>
  <c r="CX823" i="6"/>
  <c r="BR823" i="6"/>
  <c r="BR797" i="6"/>
  <c r="CX797" i="6"/>
  <c r="CX880" i="6"/>
  <c r="BR880" i="6"/>
  <c r="BR852" i="6"/>
  <c r="CX852" i="6"/>
  <c r="CX890" i="6"/>
  <c r="BR890" i="6"/>
  <c r="BR961" i="6"/>
  <c r="CX961" i="6"/>
  <c r="BR962" i="6"/>
  <c r="CX962" i="6"/>
  <c r="BR972" i="6"/>
  <c r="CX972" i="6"/>
  <c r="BR1007" i="6"/>
  <c r="CX1007" i="6"/>
  <c r="AV14" i="6"/>
  <c r="CB14" i="6"/>
  <c r="AV30" i="6"/>
  <c r="CB30" i="6"/>
  <c r="AV149" i="6"/>
  <c r="CB149" i="6"/>
  <c r="CB37" i="6"/>
  <c r="AV37" i="6"/>
  <c r="CB50" i="6"/>
  <c r="AV50" i="6"/>
  <c r="AV129" i="6"/>
  <c r="CB129" i="6"/>
  <c r="CB125" i="6"/>
  <c r="AV125" i="6"/>
  <c r="AV86" i="6"/>
  <c r="CB86" i="6"/>
  <c r="AV95" i="6"/>
  <c r="CB95" i="6"/>
  <c r="AV145" i="6"/>
  <c r="CB145" i="6"/>
  <c r="AV190" i="6"/>
  <c r="CB190" i="6"/>
  <c r="AV100" i="6"/>
  <c r="CB100" i="6"/>
  <c r="AV124" i="6"/>
  <c r="CB124" i="6"/>
  <c r="AV148" i="6"/>
  <c r="CB148" i="6"/>
  <c r="CB176" i="6"/>
  <c r="AV176" i="6"/>
  <c r="CB167" i="6"/>
  <c r="AV167" i="6"/>
  <c r="AV237" i="6"/>
  <c r="CB237" i="6"/>
  <c r="CB210" i="6"/>
  <c r="AV210" i="6"/>
  <c r="AV265" i="6"/>
  <c r="CB265" i="6"/>
  <c r="CB230" i="6"/>
  <c r="AV230" i="6"/>
  <c r="CB254" i="6"/>
  <c r="AV254" i="6"/>
  <c r="CB278" i="6"/>
  <c r="AV278" i="6"/>
  <c r="AV302" i="6"/>
  <c r="CB302" i="6"/>
  <c r="CB310" i="6"/>
  <c r="AV310" i="6"/>
  <c r="AV281" i="6"/>
  <c r="CB281" i="6"/>
  <c r="CB319" i="6"/>
  <c r="AV319" i="6"/>
  <c r="CB344" i="6"/>
  <c r="AV344" i="6"/>
  <c r="AV387" i="6"/>
  <c r="CB387" i="6"/>
  <c r="AV391" i="6"/>
  <c r="CB391" i="6"/>
  <c r="AV449" i="6"/>
  <c r="CB449" i="6"/>
  <c r="CB382" i="6"/>
  <c r="AV382" i="6"/>
  <c r="AV406" i="6"/>
  <c r="CB406" i="6"/>
  <c r="AV430" i="6"/>
  <c r="CB430" i="6"/>
  <c r="CB452" i="6"/>
  <c r="AV452" i="6"/>
  <c r="AV506" i="6"/>
  <c r="CB506" i="6"/>
  <c r="AV515" i="6"/>
  <c r="CB515" i="6"/>
  <c r="AV547" i="6"/>
  <c r="CB547" i="6"/>
  <c r="CB522" i="6"/>
  <c r="AV522" i="6"/>
  <c r="AV546" i="6"/>
  <c r="CB546" i="6"/>
  <c r="AV620" i="6"/>
  <c r="CB620" i="6"/>
  <c r="AV625" i="6"/>
  <c r="CB625" i="6"/>
  <c r="CB640" i="6"/>
  <c r="AV640" i="6"/>
  <c r="CB667" i="6"/>
  <c r="AV667" i="6"/>
  <c r="AV685" i="6"/>
  <c r="CB685" i="6"/>
  <c r="CB729" i="6"/>
  <c r="AV729" i="6"/>
  <c r="AV698" i="6"/>
  <c r="CB698" i="6"/>
  <c r="AV737" i="6"/>
  <c r="CB737" i="6"/>
  <c r="CB770" i="6"/>
  <c r="AV770" i="6"/>
  <c r="CB781" i="6"/>
  <c r="AV781" i="6"/>
  <c r="CB826" i="6"/>
  <c r="AV826" i="6"/>
  <c r="AV839" i="6"/>
  <c r="CB839" i="6"/>
  <c r="AV829" i="6"/>
  <c r="CB829" i="6"/>
  <c r="CB827" i="6"/>
  <c r="AV827" i="6"/>
  <c r="CB898" i="6"/>
  <c r="AV898" i="6"/>
  <c r="CB926" i="6"/>
  <c r="AV926" i="6"/>
  <c r="CB937" i="6"/>
  <c r="AV937" i="6"/>
  <c r="AV941" i="6"/>
  <c r="CB941" i="6"/>
  <c r="CB973" i="6"/>
  <c r="AV973" i="6"/>
  <c r="CB963" i="6"/>
  <c r="AV963" i="6"/>
  <c r="CB1012" i="6"/>
  <c r="AV1012" i="6"/>
  <c r="BG59" i="6"/>
  <c r="CM59" i="6"/>
  <c r="CM117" i="6"/>
  <c r="BG117" i="6"/>
  <c r="CM61" i="6"/>
  <c r="BG61" i="6"/>
  <c r="BG111" i="6"/>
  <c r="CM111" i="6"/>
  <c r="CM74" i="6"/>
  <c r="BG74" i="6"/>
  <c r="BG132" i="6"/>
  <c r="CM132" i="6"/>
  <c r="CM89" i="6"/>
  <c r="BG89" i="6"/>
  <c r="CM77" i="6"/>
  <c r="BG77" i="6"/>
  <c r="CM78" i="6"/>
  <c r="BG78" i="6"/>
  <c r="CM121" i="6"/>
  <c r="BG121" i="6"/>
  <c r="CM253" i="6"/>
  <c r="BG253" i="6"/>
  <c r="BG157" i="6"/>
  <c r="CM157" i="6"/>
  <c r="CM176" i="6"/>
  <c r="BG176" i="6"/>
  <c r="BG167" i="6"/>
  <c r="CM167" i="6"/>
  <c r="CM227" i="6"/>
  <c r="BG227" i="6"/>
  <c r="BG288" i="6"/>
  <c r="CM288" i="6"/>
  <c r="BG195" i="6"/>
  <c r="CM195" i="6"/>
  <c r="BG287" i="6"/>
  <c r="CM287" i="6"/>
  <c r="BG231" i="6"/>
  <c r="CM231" i="6"/>
  <c r="BG284" i="6"/>
  <c r="CM284" i="6"/>
  <c r="CM308" i="6"/>
  <c r="BG308" i="6"/>
  <c r="BG357" i="6"/>
  <c r="CM357" i="6"/>
  <c r="CM338" i="6"/>
  <c r="BG338" i="6"/>
  <c r="BG368" i="6"/>
  <c r="CM368" i="6"/>
  <c r="BG411" i="6"/>
  <c r="CM411" i="6"/>
  <c r="BG418" i="6"/>
  <c r="CM418" i="6"/>
  <c r="BG430" i="6"/>
  <c r="CM430" i="6"/>
  <c r="CM448" i="6"/>
  <c r="BG448" i="6"/>
  <c r="CM439" i="6"/>
  <c r="BG439" i="6"/>
  <c r="CM497" i="6"/>
  <c r="BG497" i="6"/>
  <c r="CM465" i="6"/>
  <c r="BG465" i="6"/>
  <c r="CM515" i="6"/>
  <c r="BG515" i="6"/>
  <c r="BG528" i="6"/>
  <c r="CM528" i="6"/>
  <c r="CM484" i="6"/>
  <c r="BG484" i="6"/>
  <c r="BG508" i="6"/>
  <c r="CM508" i="6"/>
  <c r="CM576" i="6"/>
  <c r="BG576" i="6"/>
  <c r="CM599" i="6"/>
  <c r="BG599" i="6"/>
  <c r="BG543" i="6"/>
  <c r="CM543" i="6"/>
  <c r="BG688" i="6"/>
  <c r="CM688" i="6"/>
  <c r="CM665" i="6"/>
  <c r="BG665" i="6"/>
  <c r="BG690" i="6"/>
  <c r="CM690" i="6"/>
  <c r="BG741" i="6"/>
  <c r="CM741" i="6"/>
  <c r="CM729" i="6"/>
  <c r="BG729" i="6"/>
  <c r="CM798" i="6"/>
  <c r="BG798" i="6"/>
  <c r="BG837" i="6"/>
  <c r="CM837" i="6"/>
  <c r="CM871" i="6"/>
  <c r="BG871" i="6"/>
  <c r="CM893" i="6"/>
  <c r="BG893" i="6"/>
  <c r="CM926" i="6"/>
  <c r="BG926" i="6"/>
  <c r="CM941" i="6"/>
  <c r="BG941" i="6"/>
  <c r="CM957" i="6"/>
  <c r="BG957" i="6"/>
  <c r="CM947" i="6"/>
  <c r="BG947" i="6"/>
  <c r="CM986" i="6"/>
  <c r="BG986" i="6"/>
  <c r="CM1005" i="6"/>
  <c r="BG1005" i="6"/>
  <c r="BG1009" i="6"/>
  <c r="CM1009" i="6"/>
  <c r="CX90" i="6"/>
  <c r="BR90" i="6"/>
  <c r="CX56" i="6"/>
  <c r="BR56" i="6"/>
  <c r="BR106" i="6"/>
  <c r="CX106" i="6"/>
  <c r="CX50" i="6"/>
  <c r="BR50" i="6"/>
  <c r="BR201" i="6"/>
  <c r="CX201" i="6"/>
  <c r="CX67" i="6"/>
  <c r="BR67" i="6"/>
  <c r="CX91" i="6"/>
  <c r="BR91" i="6"/>
  <c r="CX115" i="6"/>
  <c r="BR115" i="6"/>
  <c r="CX139" i="6"/>
  <c r="BR139" i="6"/>
  <c r="BR196" i="6"/>
  <c r="CX196" i="6"/>
  <c r="CX186" i="6"/>
  <c r="BR186" i="6"/>
  <c r="BR243" i="6"/>
  <c r="CX243" i="6"/>
  <c r="CX142" i="6"/>
  <c r="BR142" i="6"/>
  <c r="BR179" i="6"/>
  <c r="CX179" i="6"/>
  <c r="CX170" i="6"/>
  <c r="BR170" i="6"/>
  <c r="BR235" i="6"/>
  <c r="CX235" i="6"/>
  <c r="CX276" i="6"/>
  <c r="BR276" i="6"/>
  <c r="CX414" i="6"/>
  <c r="BR414" i="6"/>
  <c r="BR283" i="6"/>
  <c r="CX283" i="6"/>
  <c r="CX316" i="6"/>
  <c r="BR316" i="6"/>
  <c r="CX315" i="6"/>
  <c r="BR315" i="6"/>
  <c r="BR324" i="6"/>
  <c r="CX324" i="6"/>
  <c r="CX402" i="6"/>
  <c r="BR402" i="6"/>
  <c r="CX368" i="6"/>
  <c r="BR368" i="6"/>
  <c r="BR359" i="6"/>
  <c r="CX359" i="6"/>
  <c r="CX388" i="6"/>
  <c r="BR388" i="6"/>
  <c r="CX495" i="6"/>
  <c r="BR495" i="6"/>
  <c r="CX489" i="6"/>
  <c r="BR489" i="6"/>
  <c r="CX397" i="6"/>
  <c r="BR397" i="6"/>
  <c r="CX505" i="6"/>
  <c r="BR505" i="6"/>
  <c r="CX497" i="6"/>
  <c r="BR497" i="6"/>
  <c r="BR617" i="6"/>
  <c r="CX617" i="6"/>
  <c r="BR570" i="6"/>
  <c r="CX570" i="6"/>
  <c r="BR652" i="6"/>
  <c r="CX652" i="6"/>
  <c r="CX668" i="6"/>
  <c r="BR668" i="6"/>
  <c r="BR614" i="6"/>
  <c r="CX614" i="6"/>
  <c r="CX709" i="6"/>
  <c r="BR709" i="6"/>
  <c r="CX707" i="6"/>
  <c r="BR707" i="6"/>
  <c r="BR731" i="6"/>
  <c r="CX731" i="6"/>
  <c r="BR780" i="6"/>
  <c r="CX780" i="6"/>
  <c r="CX889" i="6"/>
  <c r="BR889" i="6"/>
  <c r="BR821" i="6"/>
  <c r="CX821" i="6"/>
  <c r="CX820" i="6"/>
  <c r="BR820" i="6"/>
  <c r="CX867" i="6"/>
  <c r="BR867" i="6"/>
  <c r="BR881" i="6"/>
  <c r="CX881" i="6"/>
  <c r="CX907" i="6"/>
  <c r="BR907" i="6"/>
  <c r="CX926" i="6"/>
  <c r="BR926" i="6"/>
  <c r="BR963" i="6"/>
  <c r="CX963" i="6"/>
  <c r="CX975" i="6"/>
  <c r="BR975" i="6"/>
  <c r="BR974" i="6"/>
  <c r="CX974" i="6"/>
  <c r="CX996" i="6"/>
  <c r="BR996" i="6"/>
  <c r="BR1009" i="6"/>
  <c r="CX1009" i="6"/>
  <c r="D11" i="3"/>
  <c r="E9" i="3"/>
  <c r="D13" i="3"/>
  <c r="CB15" i="6"/>
  <c r="AV15" i="6"/>
  <c r="CB39" i="6"/>
  <c r="AV39" i="6"/>
  <c r="CB52" i="6"/>
  <c r="AV52" i="6"/>
  <c r="AV147" i="6"/>
  <c r="CB147" i="6"/>
  <c r="AV88" i="6"/>
  <c r="CB88" i="6"/>
  <c r="AV123" i="6"/>
  <c r="CB123" i="6"/>
  <c r="CB115" i="6"/>
  <c r="AV115" i="6"/>
  <c r="CB203" i="6"/>
  <c r="AV203" i="6"/>
  <c r="CB211" i="6"/>
  <c r="AV211" i="6"/>
  <c r="AV192" i="6"/>
  <c r="CB192" i="6"/>
  <c r="AV102" i="6"/>
  <c r="CB102" i="6"/>
  <c r="AV126" i="6"/>
  <c r="CB126" i="6"/>
  <c r="AV150" i="6"/>
  <c r="CB150" i="6"/>
  <c r="CB187" i="6"/>
  <c r="AV187" i="6"/>
  <c r="CB223" i="6"/>
  <c r="AV223" i="6"/>
  <c r="CB214" i="6"/>
  <c r="AV214" i="6"/>
  <c r="AV316" i="6"/>
  <c r="CB316" i="6"/>
  <c r="CB255" i="6"/>
  <c r="AV255" i="6"/>
  <c r="AV256" i="6"/>
  <c r="CB256" i="6"/>
  <c r="AV280" i="6"/>
  <c r="CB280" i="6"/>
  <c r="CB311" i="6"/>
  <c r="AV311" i="6"/>
  <c r="CB322" i="6"/>
  <c r="AV322" i="6"/>
  <c r="CB379" i="6"/>
  <c r="AV379" i="6"/>
  <c r="CB357" i="6"/>
  <c r="AV357" i="6"/>
  <c r="CB350" i="6"/>
  <c r="AV350" i="6"/>
  <c r="AV395" i="6"/>
  <c r="CB395" i="6"/>
  <c r="AV399" i="6"/>
  <c r="CB399" i="6"/>
  <c r="AV419" i="6"/>
  <c r="CB419" i="6"/>
  <c r="CB453" i="6"/>
  <c r="AV453" i="6"/>
  <c r="CB384" i="6"/>
  <c r="AV384" i="6"/>
  <c r="AV408" i="6"/>
  <c r="CB408" i="6"/>
  <c r="AV435" i="6"/>
  <c r="CB435" i="6"/>
  <c r="AV476" i="6"/>
  <c r="CB476" i="6"/>
  <c r="AV510" i="6"/>
  <c r="CB510" i="6"/>
  <c r="AV514" i="6"/>
  <c r="CB514" i="6"/>
  <c r="CB573" i="6"/>
  <c r="AV573" i="6"/>
  <c r="CB458" i="6"/>
  <c r="AV458" i="6"/>
  <c r="AV537" i="6"/>
  <c r="CB537" i="6"/>
  <c r="CB574" i="6"/>
  <c r="AV574" i="6"/>
  <c r="CB524" i="6"/>
  <c r="AV524" i="6"/>
  <c r="AV548" i="6"/>
  <c r="CB548" i="6"/>
  <c r="CB634" i="6"/>
  <c r="AV634" i="6"/>
  <c r="AV673" i="6"/>
  <c r="CB673" i="6"/>
  <c r="CB727" i="6"/>
  <c r="AV727" i="6"/>
  <c r="AV739" i="6"/>
  <c r="CB739" i="6"/>
  <c r="CB779" i="6"/>
  <c r="AV779" i="6"/>
  <c r="CB759" i="6"/>
  <c r="AV759" i="6"/>
  <c r="CB792" i="6"/>
  <c r="AV792" i="6"/>
  <c r="CB810" i="6"/>
  <c r="AV810" i="6"/>
  <c r="CB817" i="6"/>
  <c r="AV817" i="6"/>
  <c r="CB843" i="6"/>
  <c r="AV843" i="6"/>
  <c r="CB855" i="6"/>
  <c r="AV855" i="6"/>
  <c r="CB916" i="6"/>
  <c r="AV916" i="6"/>
  <c r="CB977" i="6"/>
  <c r="AV977" i="6"/>
  <c r="CB994" i="6"/>
  <c r="AV994" i="6"/>
  <c r="AV1005" i="6"/>
  <c r="CB1005" i="6"/>
  <c r="CM79" i="6"/>
  <c r="BG79" i="6"/>
  <c r="BG133" i="6"/>
  <c r="CM133" i="6"/>
  <c r="BG124" i="6"/>
  <c r="CM124" i="6"/>
  <c r="CM84" i="6"/>
  <c r="BG84" i="6"/>
  <c r="BG94" i="6"/>
  <c r="CM94" i="6"/>
  <c r="BG122" i="6"/>
  <c r="CM122" i="6"/>
  <c r="BG256" i="6"/>
  <c r="CM256" i="6"/>
  <c r="BG159" i="6"/>
  <c r="CM159" i="6"/>
  <c r="CM197" i="6"/>
  <c r="BG197" i="6"/>
  <c r="CM221" i="6"/>
  <c r="BG221" i="6"/>
  <c r="CM304" i="6"/>
  <c r="BG304" i="6"/>
  <c r="BG236" i="6"/>
  <c r="CM236" i="6"/>
  <c r="CM321" i="6"/>
  <c r="BG321" i="6"/>
  <c r="BG294" i="6"/>
  <c r="CM294" i="6"/>
  <c r="BG295" i="6"/>
  <c r="CM295" i="6"/>
  <c r="BG359" i="6"/>
  <c r="CM359" i="6"/>
  <c r="CM335" i="6"/>
  <c r="BG335" i="6"/>
  <c r="BG404" i="6"/>
  <c r="CM404" i="6"/>
  <c r="BG406" i="6"/>
  <c r="CM406" i="6"/>
  <c r="BG416" i="6"/>
  <c r="CM416" i="6"/>
  <c r="BG428" i="6"/>
  <c r="CM428" i="6"/>
  <c r="BG462" i="6"/>
  <c r="CM462" i="6"/>
  <c r="CM446" i="6"/>
  <c r="BG446" i="6"/>
  <c r="BG532" i="6"/>
  <c r="CM532" i="6"/>
  <c r="BG486" i="6"/>
  <c r="CM486" i="6"/>
  <c r="BG510" i="6"/>
  <c r="CM510" i="6"/>
  <c r="CM616" i="6"/>
  <c r="BG616" i="6"/>
  <c r="CM634" i="6"/>
  <c r="BG634" i="6"/>
  <c r="CM650" i="6"/>
  <c r="BG650" i="6"/>
  <c r="CM667" i="6"/>
  <c r="BG667" i="6"/>
  <c r="BG698" i="6"/>
  <c r="CM698" i="6"/>
  <c r="BG736" i="6"/>
  <c r="CM736" i="6"/>
  <c r="CM733" i="6"/>
  <c r="BG733" i="6"/>
  <c r="BG756" i="6"/>
  <c r="CM756" i="6"/>
  <c r="CM779" i="6"/>
  <c r="BG779" i="6"/>
  <c r="CM829" i="6"/>
  <c r="BG829" i="6"/>
  <c r="CM800" i="6"/>
  <c r="BG800" i="6"/>
  <c r="CM819" i="6"/>
  <c r="BG819" i="6"/>
  <c r="CM826" i="6"/>
  <c r="BG826" i="6"/>
  <c r="CM855" i="6"/>
  <c r="BG855" i="6"/>
  <c r="BG887" i="6"/>
  <c r="CM887" i="6"/>
  <c r="CM896" i="6"/>
  <c r="BG896" i="6"/>
  <c r="BG979" i="6"/>
  <c r="CM979" i="6"/>
  <c r="BG963" i="6"/>
  <c r="CM963" i="6"/>
  <c r="BG1011" i="6"/>
  <c r="CM1011" i="6"/>
  <c r="CX92" i="6"/>
  <c r="BR92" i="6"/>
  <c r="BR108" i="6"/>
  <c r="CX108" i="6"/>
  <c r="BR116" i="6"/>
  <c r="CX116" i="6"/>
  <c r="CX60" i="6"/>
  <c r="BR60" i="6"/>
  <c r="CX58" i="6"/>
  <c r="BR58" i="6"/>
  <c r="CX69" i="6"/>
  <c r="BR69" i="6"/>
  <c r="CX117" i="6"/>
  <c r="BR117" i="6"/>
  <c r="CX141" i="6"/>
  <c r="BR141" i="6"/>
  <c r="BR212" i="6"/>
  <c r="CX212" i="6"/>
  <c r="CX261" i="6"/>
  <c r="BR261" i="6"/>
  <c r="CX144" i="6"/>
  <c r="BR144" i="6"/>
  <c r="BR189" i="6"/>
  <c r="CX189" i="6"/>
  <c r="BR246" i="6"/>
  <c r="CX246" i="6"/>
  <c r="CX256" i="6"/>
  <c r="BR256" i="6"/>
  <c r="BR240" i="6"/>
  <c r="CX240" i="6"/>
  <c r="CX282" i="6"/>
  <c r="BR282" i="6"/>
  <c r="CX312" i="6"/>
  <c r="BR312" i="6"/>
  <c r="BR285" i="6"/>
  <c r="CX285" i="6"/>
  <c r="CX330" i="6"/>
  <c r="BR330" i="6"/>
  <c r="BR339" i="6"/>
  <c r="CX339" i="6"/>
  <c r="BR317" i="6"/>
  <c r="CX317" i="6"/>
  <c r="CX410" i="6"/>
  <c r="BR410" i="6"/>
  <c r="CX418" i="6"/>
  <c r="BR418" i="6"/>
  <c r="CX370" i="6"/>
  <c r="BR370" i="6"/>
  <c r="CX422" i="6"/>
  <c r="BR422" i="6"/>
  <c r="BR361" i="6"/>
  <c r="CX361" i="6"/>
  <c r="CX396" i="6"/>
  <c r="BR396" i="6"/>
  <c r="CX443" i="6"/>
  <c r="BR443" i="6"/>
  <c r="BR399" i="6"/>
  <c r="CX399" i="6"/>
  <c r="CX423" i="6"/>
  <c r="BR423" i="6"/>
  <c r="CX519" i="6"/>
  <c r="BR519" i="6"/>
  <c r="BR660" i="6"/>
  <c r="CX660" i="6"/>
  <c r="CX613" i="6"/>
  <c r="BR613" i="6"/>
  <c r="BR656" i="6"/>
  <c r="CX656" i="6"/>
  <c r="BR571" i="6"/>
  <c r="CX571" i="6"/>
  <c r="CX717" i="6"/>
  <c r="BR717" i="6"/>
  <c r="BR640" i="6"/>
  <c r="CX640" i="6"/>
  <c r="CX676" i="6"/>
  <c r="BR676" i="6"/>
  <c r="CX616" i="6"/>
  <c r="BR616" i="6"/>
  <c r="BR737" i="6"/>
  <c r="CX737" i="6"/>
  <c r="CX692" i="6"/>
  <c r="BR692" i="6"/>
  <c r="CX745" i="6"/>
  <c r="BR745" i="6"/>
  <c r="CX776" i="6"/>
  <c r="BR776" i="6"/>
  <c r="CX802" i="6"/>
  <c r="BR802" i="6"/>
  <c r="BR795" i="6"/>
  <c r="CX795" i="6"/>
  <c r="BR857" i="6"/>
  <c r="CX857" i="6"/>
  <c r="BR822" i="6"/>
  <c r="CX822" i="6"/>
  <c r="CX848" i="6"/>
  <c r="BR848" i="6"/>
  <c r="BR883" i="6"/>
  <c r="CX883" i="6"/>
  <c r="CX894" i="6"/>
  <c r="BR894" i="6"/>
  <c r="CX908" i="6"/>
  <c r="BR908" i="6"/>
  <c r="CX939" i="6"/>
  <c r="BR939" i="6"/>
  <c r="CX952" i="6"/>
  <c r="BR952" i="6"/>
  <c r="BR976" i="6"/>
  <c r="CX976" i="6"/>
  <c r="CX998" i="6"/>
  <c r="BR998" i="6"/>
  <c r="C68" i="3"/>
  <c r="C70" i="3" s="1"/>
  <c r="C29" i="3"/>
  <c r="C31" i="3"/>
  <c r="D27" i="3"/>
  <c r="CB17" i="6"/>
  <c r="AV17" i="6"/>
  <c r="CB41" i="6"/>
  <c r="AV41" i="6"/>
  <c r="AV107" i="6"/>
  <c r="CB107" i="6"/>
  <c r="CB73" i="6"/>
  <c r="AV73" i="6"/>
  <c r="AV34" i="6"/>
  <c r="CB34" i="6"/>
  <c r="AV92" i="6"/>
  <c r="CB92" i="6"/>
  <c r="CB139" i="6"/>
  <c r="AV139" i="6"/>
  <c r="CB133" i="6"/>
  <c r="AV133" i="6"/>
  <c r="CB202" i="6"/>
  <c r="AV202" i="6"/>
  <c r="CB249" i="6"/>
  <c r="AV249" i="6"/>
  <c r="AV195" i="6"/>
  <c r="CB195" i="6"/>
  <c r="AV104" i="6"/>
  <c r="CB104" i="6"/>
  <c r="AV128" i="6"/>
  <c r="CB128" i="6"/>
  <c r="AV152" i="6"/>
  <c r="CB152" i="6"/>
  <c r="CB196" i="6"/>
  <c r="AV196" i="6"/>
  <c r="CB171" i="6"/>
  <c r="AV171" i="6"/>
  <c r="AV334" i="6"/>
  <c r="CB334" i="6"/>
  <c r="AV245" i="6"/>
  <c r="CB245" i="6"/>
  <c r="AV324" i="6"/>
  <c r="CB324" i="6"/>
  <c r="CB317" i="6"/>
  <c r="AV317" i="6"/>
  <c r="CB258" i="6"/>
  <c r="AV258" i="6"/>
  <c r="AV282" i="6"/>
  <c r="CB282" i="6"/>
  <c r="CB318" i="6"/>
  <c r="AV318" i="6"/>
  <c r="CB341" i="6"/>
  <c r="AV341" i="6"/>
  <c r="AV285" i="6"/>
  <c r="CB285" i="6"/>
  <c r="CB313" i="6"/>
  <c r="AV313" i="6"/>
  <c r="AV358" i="6"/>
  <c r="CB358" i="6"/>
  <c r="CB374" i="6"/>
  <c r="AV374" i="6"/>
  <c r="AV403" i="6"/>
  <c r="CB403" i="6"/>
  <c r="CB457" i="6"/>
  <c r="AV457" i="6"/>
  <c r="CB386" i="6"/>
  <c r="AV386" i="6"/>
  <c r="AV410" i="6"/>
  <c r="CB410" i="6"/>
  <c r="AV448" i="6"/>
  <c r="CB448" i="6"/>
  <c r="CB501" i="6"/>
  <c r="AV501" i="6"/>
  <c r="CB568" i="6"/>
  <c r="AV568" i="6"/>
  <c r="AV627" i="6"/>
  <c r="CB627" i="6"/>
  <c r="CB550" i="6"/>
  <c r="AV550" i="6"/>
  <c r="AV676" i="6"/>
  <c r="CB676" i="6"/>
  <c r="AV687" i="6"/>
  <c r="CB687" i="6"/>
  <c r="CB708" i="6"/>
  <c r="AV708" i="6"/>
  <c r="AV741" i="6"/>
  <c r="CB741" i="6"/>
  <c r="CB764" i="6"/>
  <c r="AV764" i="6"/>
  <c r="CB772" i="6"/>
  <c r="AV772" i="6"/>
  <c r="CB761" i="6"/>
  <c r="AV761" i="6"/>
  <c r="CB802" i="6"/>
  <c r="AV802" i="6"/>
  <c r="CB806" i="6"/>
  <c r="AV806" i="6"/>
  <c r="CB785" i="6"/>
  <c r="AV785" i="6"/>
  <c r="AV808" i="6"/>
  <c r="CB808" i="6"/>
  <c r="CB863" i="6"/>
  <c r="AV863" i="6"/>
  <c r="AV880" i="6"/>
  <c r="CB880" i="6"/>
  <c r="CB924" i="6"/>
  <c r="AV924" i="6"/>
  <c r="CB932" i="6"/>
  <c r="AV932" i="6"/>
  <c r="AV960" i="6"/>
  <c r="CB960" i="6"/>
  <c r="AV981" i="6"/>
  <c r="CB981" i="6"/>
  <c r="CB992" i="6"/>
  <c r="AV992" i="6"/>
  <c r="AV1003" i="6"/>
  <c r="CB1003" i="6"/>
  <c r="CM15" i="6"/>
  <c r="BG15" i="6"/>
  <c r="CM39" i="6"/>
  <c r="BG39" i="6"/>
  <c r="BG126" i="6"/>
  <c r="CM126" i="6"/>
  <c r="BG97" i="6"/>
  <c r="CM97" i="6"/>
  <c r="CM62" i="6"/>
  <c r="BG62" i="6"/>
  <c r="BG134" i="6"/>
  <c r="CM134" i="6"/>
  <c r="BG36" i="6"/>
  <c r="CM36" i="6"/>
  <c r="BG47" i="6"/>
  <c r="CM47" i="6"/>
  <c r="BG51" i="6"/>
  <c r="CM51" i="6"/>
  <c r="CM93" i="6"/>
  <c r="BG93" i="6"/>
  <c r="BG96" i="6"/>
  <c r="CM96" i="6"/>
  <c r="CM129" i="6"/>
  <c r="BG129" i="6"/>
  <c r="BG170" i="6"/>
  <c r="CM170" i="6"/>
  <c r="BG241" i="6"/>
  <c r="CM241" i="6"/>
  <c r="BG302" i="6"/>
  <c r="CM302" i="6"/>
  <c r="BG171" i="6"/>
  <c r="CM171" i="6"/>
  <c r="CM312" i="6"/>
  <c r="BG312" i="6"/>
  <c r="BG199" i="6"/>
  <c r="CM199" i="6"/>
  <c r="CM223" i="6"/>
  <c r="BG223" i="6"/>
  <c r="BG255" i="6"/>
  <c r="CM255" i="6"/>
  <c r="BG194" i="6"/>
  <c r="CM194" i="6"/>
  <c r="BG218" i="6"/>
  <c r="CM218" i="6"/>
  <c r="BG303" i="6"/>
  <c r="CM303" i="6"/>
  <c r="CM342" i="6"/>
  <c r="BG342" i="6"/>
  <c r="CM383" i="6"/>
  <c r="BG383" i="6"/>
  <c r="CM339" i="6"/>
  <c r="BG339" i="6"/>
  <c r="BG426" i="6"/>
  <c r="CM426" i="6"/>
  <c r="CM387" i="6"/>
  <c r="BG387" i="6"/>
  <c r="CM377" i="6"/>
  <c r="BG377" i="6"/>
  <c r="CM459" i="6"/>
  <c r="BG459" i="6"/>
  <c r="BG495" i="6"/>
  <c r="CM495" i="6"/>
  <c r="CM491" i="6"/>
  <c r="BG491" i="6"/>
  <c r="CM512" i="6"/>
  <c r="BG512" i="6"/>
  <c r="CM519" i="6"/>
  <c r="BG519" i="6"/>
  <c r="CM547" i="6"/>
  <c r="BG547" i="6"/>
  <c r="CM739" i="6"/>
  <c r="BG739" i="6"/>
  <c r="CM668" i="6"/>
  <c r="BG668" i="6"/>
  <c r="CM652" i="6"/>
  <c r="BG652" i="6"/>
  <c r="BG742" i="6"/>
  <c r="CM742" i="6"/>
  <c r="CM737" i="6"/>
  <c r="BG737" i="6"/>
  <c r="BG757" i="6"/>
  <c r="CM757" i="6"/>
  <c r="BG795" i="6"/>
  <c r="CM795" i="6"/>
  <c r="CM802" i="6"/>
  <c r="BG802" i="6"/>
  <c r="CM806" i="6"/>
  <c r="BG806" i="6"/>
  <c r="CM835" i="6"/>
  <c r="BG835" i="6"/>
  <c r="CM857" i="6"/>
  <c r="BG857" i="6"/>
  <c r="CM899" i="6"/>
  <c r="BG899" i="6"/>
  <c r="CM898" i="6"/>
  <c r="BG898" i="6"/>
  <c r="CM955" i="6"/>
  <c r="BG955" i="6"/>
  <c r="BG969" i="6"/>
  <c r="CM969" i="6"/>
  <c r="BR120" i="6"/>
  <c r="CX120" i="6"/>
  <c r="CX78" i="6"/>
  <c r="BR78" i="6"/>
  <c r="CX82" i="6"/>
  <c r="BR82" i="6"/>
  <c r="BR47" i="6"/>
  <c r="CX47" i="6"/>
  <c r="BR71" i="6"/>
  <c r="CX71" i="6"/>
  <c r="CX95" i="6"/>
  <c r="BR95" i="6"/>
  <c r="CX119" i="6"/>
  <c r="BR119" i="6"/>
  <c r="CX143" i="6"/>
  <c r="BR143" i="6"/>
  <c r="BR214" i="6"/>
  <c r="CX214" i="6"/>
  <c r="BR122" i="6"/>
  <c r="CX122" i="6"/>
  <c r="CX146" i="6"/>
  <c r="BR146" i="6"/>
  <c r="BR191" i="6"/>
  <c r="CX191" i="6"/>
  <c r="CX270" i="6"/>
  <c r="BR270" i="6"/>
  <c r="CX288" i="6"/>
  <c r="BR288" i="6"/>
  <c r="CX326" i="6"/>
  <c r="BR326" i="6"/>
  <c r="BR287" i="6"/>
  <c r="CX287" i="6"/>
  <c r="CX357" i="6"/>
  <c r="BR357" i="6"/>
  <c r="CX319" i="6"/>
  <c r="BR319" i="6"/>
  <c r="CX428" i="6"/>
  <c r="BR428" i="6"/>
  <c r="CX372" i="6"/>
  <c r="BR372" i="6"/>
  <c r="CX363" i="6"/>
  <c r="BR363" i="6"/>
  <c r="CX404" i="6"/>
  <c r="BR404" i="6"/>
  <c r="CX471" i="6"/>
  <c r="BR471" i="6"/>
  <c r="BR448" i="6"/>
  <c r="CX448" i="6"/>
  <c r="CX401" i="6"/>
  <c r="BR401" i="6"/>
  <c r="CX425" i="6"/>
  <c r="BR425" i="6"/>
  <c r="CX483" i="6"/>
  <c r="BR483" i="6"/>
  <c r="BR476" i="6"/>
  <c r="CX476" i="6"/>
  <c r="CX542" i="6"/>
  <c r="BR542" i="6"/>
  <c r="BR521" i="6"/>
  <c r="CX521" i="6"/>
  <c r="BR529" i="6"/>
  <c r="CX529" i="6"/>
  <c r="CX580" i="6"/>
  <c r="BR580" i="6"/>
  <c r="BR553" i="6"/>
  <c r="CX553" i="6"/>
  <c r="BR560" i="6"/>
  <c r="CX560" i="6"/>
  <c r="BR572" i="6"/>
  <c r="CX572" i="6"/>
  <c r="BR612" i="6"/>
  <c r="CX612" i="6"/>
  <c r="CX694" i="6"/>
  <c r="BR694" i="6"/>
  <c r="BR631" i="6"/>
  <c r="CX631" i="6"/>
  <c r="CX686" i="6"/>
  <c r="BR686" i="6"/>
  <c r="CX727" i="6"/>
  <c r="BR727" i="6"/>
  <c r="BR751" i="6"/>
  <c r="CX751" i="6"/>
  <c r="BR855" i="6"/>
  <c r="CX855" i="6"/>
  <c r="BR843" i="6"/>
  <c r="CX843" i="6"/>
  <c r="CX871" i="6"/>
  <c r="BR871" i="6"/>
  <c r="BR842" i="6"/>
  <c r="CX842" i="6"/>
  <c r="BR885" i="6"/>
  <c r="CX885" i="6"/>
  <c r="BR902" i="6"/>
  <c r="CX902" i="6"/>
  <c r="CX914" i="6"/>
  <c r="BR914" i="6"/>
  <c r="CX941" i="6"/>
  <c r="BR941" i="6"/>
  <c r="CX977" i="6"/>
  <c r="BR977" i="6"/>
  <c r="CX954" i="6"/>
  <c r="BR954" i="6"/>
  <c r="E63" i="3"/>
  <c r="D65" i="3"/>
  <c r="D67" i="3"/>
  <c r="CB51" i="6"/>
  <c r="AV51" i="6"/>
  <c r="CB19" i="6"/>
  <c r="AV19" i="6"/>
  <c r="CB43" i="6"/>
  <c r="AV43" i="6"/>
  <c r="CB66" i="6"/>
  <c r="AV66" i="6"/>
  <c r="AV36" i="6"/>
  <c r="CB36" i="6"/>
  <c r="AV97" i="6"/>
  <c r="CB97" i="6"/>
  <c r="CB151" i="6"/>
  <c r="AV151" i="6"/>
  <c r="CB135" i="6"/>
  <c r="AV135" i="6"/>
  <c r="AV106" i="6"/>
  <c r="CB106" i="6"/>
  <c r="AV130" i="6"/>
  <c r="CB130" i="6"/>
  <c r="AV154" i="6"/>
  <c r="CB154" i="6"/>
  <c r="CB201" i="6"/>
  <c r="AV201" i="6"/>
  <c r="AV197" i="6"/>
  <c r="CB197" i="6"/>
  <c r="CB263" i="6"/>
  <c r="AV263" i="6"/>
  <c r="AV338" i="6"/>
  <c r="CB338" i="6"/>
  <c r="AV271" i="6"/>
  <c r="CB271" i="6"/>
  <c r="AV236" i="6"/>
  <c r="CB236" i="6"/>
  <c r="AV260" i="6"/>
  <c r="CB260" i="6"/>
  <c r="CB284" i="6"/>
  <c r="AV284" i="6"/>
  <c r="AV326" i="6"/>
  <c r="CB326" i="6"/>
  <c r="CB345" i="6"/>
  <c r="AV345" i="6"/>
  <c r="AV287" i="6"/>
  <c r="CB287" i="6"/>
  <c r="CB323" i="6"/>
  <c r="AV323" i="6"/>
  <c r="AV328" i="6"/>
  <c r="CB328" i="6"/>
  <c r="AV376" i="6"/>
  <c r="CB376" i="6"/>
  <c r="AV471" i="6"/>
  <c r="CB471" i="6"/>
  <c r="AV407" i="6"/>
  <c r="CB407" i="6"/>
  <c r="AV423" i="6"/>
  <c r="CB423" i="6"/>
  <c r="CB388" i="6"/>
  <c r="AV388" i="6"/>
  <c r="AV412" i="6"/>
  <c r="CB412" i="6"/>
  <c r="AV465" i="6"/>
  <c r="CB465" i="6"/>
  <c r="CB507" i="6"/>
  <c r="AV507" i="6"/>
  <c r="AV466" i="6"/>
  <c r="CB466" i="6"/>
  <c r="CB462" i="6"/>
  <c r="AV462" i="6"/>
  <c r="AV624" i="6"/>
  <c r="CB624" i="6"/>
  <c r="AV543" i="6"/>
  <c r="CB543" i="6"/>
  <c r="AV528" i="6"/>
  <c r="CB528" i="6"/>
  <c r="CB552" i="6"/>
  <c r="AV552" i="6"/>
  <c r="CB652" i="6"/>
  <c r="AV652" i="6"/>
  <c r="AV702" i="6"/>
  <c r="CB702" i="6"/>
  <c r="CB713" i="6"/>
  <c r="AV713" i="6"/>
  <c r="AV750" i="6"/>
  <c r="CB750" i="6"/>
  <c r="AV744" i="6"/>
  <c r="CB744" i="6"/>
  <c r="CB784" i="6"/>
  <c r="AV784" i="6"/>
  <c r="CB825" i="6"/>
  <c r="AV825" i="6"/>
  <c r="AV814" i="6"/>
  <c r="CB814" i="6"/>
  <c r="AV819" i="6"/>
  <c r="CB819" i="6"/>
  <c r="CB871" i="6"/>
  <c r="AV871" i="6"/>
  <c r="CB961" i="6"/>
  <c r="AV961" i="6"/>
  <c r="AV942" i="6"/>
  <c r="CB942" i="6"/>
  <c r="CB952" i="6"/>
  <c r="AV952" i="6"/>
  <c r="CB979" i="6"/>
  <c r="AV979" i="6"/>
  <c r="AV984" i="6"/>
  <c r="CB984" i="6"/>
  <c r="AV995" i="6"/>
  <c r="CB995" i="6"/>
  <c r="CM53" i="6"/>
  <c r="BG53" i="6"/>
  <c r="BG102" i="6"/>
  <c r="CM102" i="6"/>
  <c r="CM80" i="6"/>
  <c r="BG80" i="6"/>
  <c r="CM56" i="6"/>
  <c r="BG56" i="6"/>
  <c r="BG58" i="6"/>
  <c r="CM58" i="6"/>
  <c r="CM105" i="6"/>
  <c r="BG105" i="6"/>
  <c r="BG182" i="6"/>
  <c r="CM182" i="6"/>
  <c r="CM186" i="6"/>
  <c r="BG186" i="6"/>
  <c r="CM201" i="6"/>
  <c r="BG201" i="6"/>
  <c r="CM225" i="6"/>
  <c r="BG225" i="6"/>
  <c r="BG296" i="6"/>
  <c r="CM296" i="6"/>
  <c r="BG260" i="6"/>
  <c r="CM260" i="6"/>
  <c r="BG196" i="6"/>
  <c r="CM196" i="6"/>
  <c r="BG220" i="6"/>
  <c r="CM220" i="6"/>
  <c r="BG323" i="6"/>
  <c r="CM323" i="6"/>
  <c r="BG361" i="6"/>
  <c r="CM361" i="6"/>
  <c r="BG299" i="6"/>
  <c r="CM299" i="6"/>
  <c r="BG315" i="6"/>
  <c r="CM315" i="6"/>
  <c r="CM391" i="6"/>
  <c r="BG391" i="6"/>
  <c r="CM347" i="6"/>
  <c r="BG347" i="6"/>
  <c r="CM351" i="6"/>
  <c r="BG351" i="6"/>
  <c r="BG325" i="6"/>
  <c r="CM325" i="6"/>
  <c r="CM324" i="6"/>
  <c r="BG324" i="6"/>
  <c r="CM437" i="6"/>
  <c r="BG437" i="6"/>
  <c r="CM395" i="6"/>
  <c r="BG395" i="6"/>
  <c r="CM379" i="6"/>
  <c r="BG379" i="6"/>
  <c r="BG501" i="6"/>
  <c r="CM501" i="6"/>
  <c r="BG468" i="6"/>
  <c r="CM468" i="6"/>
  <c r="BG513" i="6"/>
  <c r="CM513" i="6"/>
  <c r="BG522" i="6"/>
  <c r="CM522" i="6"/>
  <c r="CM514" i="6"/>
  <c r="BG514" i="6"/>
  <c r="BG615" i="6"/>
  <c r="CM615" i="6"/>
  <c r="BG534" i="6"/>
  <c r="CM534" i="6"/>
  <c r="CM620" i="6"/>
  <c r="BG620" i="6"/>
  <c r="CM654" i="6"/>
  <c r="BG654" i="6"/>
  <c r="CM671" i="6"/>
  <c r="BG671" i="6"/>
  <c r="CM727" i="6"/>
  <c r="BG727" i="6"/>
  <c r="BG745" i="6"/>
  <c r="CM745" i="6"/>
  <c r="BG760" i="6"/>
  <c r="CM760" i="6"/>
  <c r="BG785" i="6"/>
  <c r="CM785" i="6"/>
  <c r="CM833" i="6"/>
  <c r="BG833" i="6"/>
  <c r="CM804" i="6"/>
  <c r="BG804" i="6"/>
  <c r="BG823" i="6"/>
  <c r="CM823" i="6"/>
  <c r="CM808" i="6"/>
  <c r="BG808" i="6"/>
  <c r="CM841" i="6"/>
  <c r="BG841" i="6"/>
  <c r="CM867" i="6"/>
  <c r="BG867" i="6"/>
  <c r="CM906" i="6"/>
  <c r="BG906" i="6"/>
  <c r="CM922" i="6"/>
  <c r="BG922" i="6"/>
  <c r="CM959" i="6"/>
  <c r="BG959" i="6"/>
  <c r="CM956" i="6"/>
  <c r="BG956" i="6"/>
  <c r="BG970" i="6"/>
  <c r="CM970" i="6"/>
  <c r="BR46" i="6"/>
  <c r="CX46" i="6"/>
  <c r="CX100" i="6"/>
  <c r="BR100" i="6"/>
  <c r="CX112" i="6"/>
  <c r="BR112" i="6"/>
  <c r="CX73" i="6"/>
  <c r="BR73" i="6"/>
  <c r="CX97" i="6"/>
  <c r="BR97" i="6"/>
  <c r="CX121" i="6"/>
  <c r="BR121" i="6"/>
  <c r="CX145" i="6"/>
  <c r="BR145" i="6"/>
  <c r="BR253" i="6"/>
  <c r="CX253" i="6"/>
  <c r="CX124" i="6"/>
  <c r="BR124" i="6"/>
  <c r="CX148" i="6"/>
  <c r="BR148" i="6"/>
  <c r="BR195" i="6"/>
  <c r="CX195" i="6"/>
  <c r="CX237" i="6"/>
  <c r="BR237" i="6"/>
  <c r="CX229" i="6"/>
  <c r="BR229" i="6"/>
  <c r="CX314" i="6"/>
  <c r="BR314" i="6"/>
  <c r="CX334" i="6"/>
  <c r="BR334" i="6"/>
  <c r="CX292" i="6"/>
  <c r="BR292" i="6"/>
  <c r="BR289" i="6"/>
  <c r="CX289" i="6"/>
  <c r="CX346" i="6"/>
  <c r="BR346" i="6"/>
  <c r="BR456" i="6"/>
  <c r="CX456" i="6"/>
  <c r="CX321" i="6"/>
  <c r="BR321" i="6"/>
  <c r="CX438" i="6"/>
  <c r="BR438" i="6"/>
  <c r="CX374" i="6"/>
  <c r="BR374" i="6"/>
  <c r="CX382" i="6"/>
  <c r="BR382" i="6"/>
  <c r="BR365" i="6"/>
  <c r="CX365" i="6"/>
  <c r="CX416" i="6"/>
  <c r="BR416" i="6"/>
  <c r="CX459" i="6"/>
  <c r="BR459" i="6"/>
  <c r="CX485" i="6"/>
  <c r="BR485" i="6"/>
  <c r="BR403" i="6"/>
  <c r="CX403" i="6"/>
  <c r="CX503" i="6"/>
  <c r="BR503" i="6"/>
  <c r="BR535" i="6"/>
  <c r="CX535" i="6"/>
  <c r="BR500" i="6"/>
  <c r="CX500" i="6"/>
  <c r="CX528" i="6"/>
  <c r="BR528" i="6"/>
  <c r="CX540" i="6"/>
  <c r="BR540" i="6"/>
  <c r="BR561" i="6"/>
  <c r="CX561" i="6"/>
  <c r="BR573" i="6"/>
  <c r="CX573" i="6"/>
  <c r="BR623" i="6"/>
  <c r="CX623" i="6"/>
  <c r="CX611" i="6"/>
  <c r="BR611" i="6"/>
  <c r="CX696" i="6"/>
  <c r="BR696" i="6"/>
  <c r="CX680" i="6"/>
  <c r="BR680" i="6"/>
  <c r="CX715" i="6"/>
  <c r="BR715" i="6"/>
  <c r="BR784" i="6"/>
  <c r="CX784" i="6"/>
  <c r="BR810" i="6"/>
  <c r="CX810" i="6"/>
  <c r="BR860" i="6"/>
  <c r="CX860" i="6"/>
  <c r="BR826" i="6"/>
  <c r="CX826" i="6"/>
  <c r="CX896" i="6"/>
  <c r="BR896" i="6"/>
  <c r="CX924" i="6"/>
  <c r="BR924" i="6"/>
  <c r="BR891" i="6"/>
  <c r="CX891" i="6"/>
  <c r="CX928" i="6"/>
  <c r="BR928" i="6"/>
  <c r="CX943" i="6"/>
  <c r="BR943" i="6"/>
  <c r="CX956" i="6"/>
  <c r="BR956" i="6"/>
  <c r="CX989" i="6"/>
  <c r="BR989" i="6"/>
  <c r="CB76" i="6"/>
  <c r="AV76" i="6"/>
  <c r="CB21" i="6"/>
  <c r="AV21" i="6"/>
  <c r="CB45" i="6"/>
  <c r="AV45" i="6"/>
  <c r="CB72" i="6"/>
  <c r="AV72" i="6"/>
  <c r="AV103" i="6"/>
  <c r="CB103" i="6"/>
  <c r="AV38" i="6"/>
  <c r="CB38" i="6"/>
  <c r="AV109" i="6"/>
  <c r="CB109" i="6"/>
  <c r="CB178" i="6"/>
  <c r="AV178" i="6"/>
  <c r="AV183" i="6"/>
  <c r="CB183" i="6"/>
  <c r="CB184" i="6"/>
  <c r="AV184" i="6"/>
  <c r="AV108" i="6"/>
  <c r="CB108" i="6"/>
  <c r="AV132" i="6"/>
  <c r="CB132" i="6"/>
  <c r="AV156" i="6"/>
  <c r="CB156" i="6"/>
  <c r="AV209" i="6"/>
  <c r="CB209" i="6"/>
  <c r="CB308" i="6"/>
  <c r="AV308" i="6"/>
  <c r="AV267" i="6"/>
  <c r="CB267" i="6"/>
  <c r="CB307" i="6"/>
  <c r="AV307" i="6"/>
  <c r="CB262" i="6"/>
  <c r="AV262" i="6"/>
  <c r="AV286" i="6"/>
  <c r="CB286" i="6"/>
  <c r="CB337" i="6"/>
  <c r="AV337" i="6"/>
  <c r="CB359" i="6"/>
  <c r="AV359" i="6"/>
  <c r="AV332" i="6"/>
  <c r="CB332" i="6"/>
  <c r="AV409" i="6"/>
  <c r="CB409" i="6"/>
  <c r="AV495" i="6"/>
  <c r="CB495" i="6"/>
  <c r="AV385" i="6"/>
  <c r="CB385" i="6"/>
  <c r="AV411" i="6"/>
  <c r="CB411" i="6"/>
  <c r="AV425" i="6"/>
  <c r="CB425" i="6"/>
  <c r="CB390" i="6"/>
  <c r="AV390" i="6"/>
  <c r="AV414" i="6"/>
  <c r="CB414" i="6"/>
  <c r="AV474" i="6"/>
  <c r="CB474" i="6"/>
  <c r="CB567" i="6"/>
  <c r="AV567" i="6"/>
  <c r="AV491" i="6"/>
  <c r="CB491" i="6"/>
  <c r="AV612" i="6"/>
  <c r="CB612" i="6"/>
  <c r="AV464" i="6"/>
  <c r="CB464" i="6"/>
  <c r="CB637" i="6"/>
  <c r="AV637" i="6"/>
  <c r="AV531" i="6"/>
  <c r="CB531" i="6"/>
  <c r="CB530" i="6"/>
  <c r="AV530" i="6"/>
  <c r="CB554" i="6"/>
  <c r="AV554" i="6"/>
  <c r="CB614" i="6"/>
  <c r="AV614" i="6"/>
  <c r="CB677" i="6"/>
  <c r="AV677" i="6"/>
  <c r="AV682" i="6"/>
  <c r="CB682" i="6"/>
  <c r="CB719" i="6"/>
  <c r="AV719" i="6"/>
  <c r="CB717" i="6"/>
  <c r="AV717" i="6"/>
  <c r="CB766" i="6"/>
  <c r="AV766" i="6"/>
  <c r="CB798" i="6"/>
  <c r="AV798" i="6"/>
  <c r="CB786" i="6"/>
  <c r="AV786" i="6"/>
  <c r="CB830" i="6"/>
  <c r="AV830" i="6"/>
  <c r="CB831" i="6"/>
  <c r="AV831" i="6"/>
  <c r="CB834" i="6"/>
  <c r="AV834" i="6"/>
  <c r="CB882" i="6"/>
  <c r="AV882" i="6"/>
  <c r="CB892" i="6"/>
  <c r="AV892" i="6"/>
  <c r="CB884" i="6"/>
  <c r="AV884" i="6"/>
  <c r="CB910" i="6"/>
  <c r="AV910" i="6"/>
  <c r="AV933" i="6"/>
  <c r="CB933" i="6"/>
  <c r="CB936" i="6"/>
  <c r="AV936" i="6"/>
  <c r="AV962" i="6"/>
  <c r="CB962" i="6"/>
  <c r="CB953" i="6"/>
  <c r="AV953" i="6"/>
  <c r="AV964" i="6"/>
  <c r="CB964" i="6"/>
  <c r="CB986" i="6"/>
  <c r="AV986" i="6"/>
  <c r="CB1001" i="6"/>
  <c r="AV1001" i="6"/>
  <c r="CM60" i="6"/>
  <c r="BG60" i="6"/>
  <c r="BG113" i="6"/>
  <c r="CM113" i="6"/>
  <c r="BG65" i="6"/>
  <c r="CM65" i="6"/>
  <c r="BG108" i="6"/>
  <c r="CM108" i="6"/>
  <c r="BG120" i="6"/>
  <c r="CM120" i="6"/>
  <c r="CM137" i="6"/>
  <c r="BG137" i="6"/>
  <c r="BG230" i="6"/>
  <c r="CM230" i="6"/>
  <c r="CM172" i="6"/>
  <c r="BG172" i="6"/>
  <c r="BG249" i="6"/>
  <c r="CM249" i="6"/>
  <c r="CM399" i="6"/>
  <c r="BG399" i="6"/>
  <c r="BG228" i="6"/>
  <c r="CM228" i="6"/>
  <c r="CM310" i="6"/>
  <c r="BG310" i="6"/>
  <c r="BG384" i="6"/>
  <c r="CM384" i="6"/>
  <c r="CM358" i="6"/>
  <c r="BG358" i="6"/>
  <c r="BG392" i="6"/>
  <c r="CM392" i="6"/>
  <c r="BG348" i="6"/>
  <c r="CM348" i="6"/>
  <c r="BG329" i="6"/>
  <c r="CM329" i="6"/>
  <c r="BG364" i="6"/>
  <c r="CM364" i="6"/>
  <c r="CM403" i="6"/>
  <c r="BG403" i="6"/>
  <c r="CM381" i="6"/>
  <c r="BG381" i="6"/>
  <c r="CM433" i="6"/>
  <c r="BG433" i="6"/>
  <c r="CM442" i="6"/>
  <c r="BG442" i="6"/>
  <c r="BG471" i="6"/>
  <c r="CM471" i="6"/>
  <c r="CM511" i="6"/>
  <c r="BG511" i="6"/>
  <c r="CM503" i="6"/>
  <c r="BG503" i="6"/>
  <c r="CM492" i="6"/>
  <c r="BG492" i="6"/>
  <c r="CM516" i="6"/>
  <c r="BG516" i="6"/>
  <c r="BG548" i="6"/>
  <c r="CM548" i="6"/>
  <c r="BG527" i="6"/>
  <c r="CM527" i="6"/>
  <c r="BG551" i="6"/>
  <c r="CM551" i="6"/>
  <c r="CM703" i="6"/>
  <c r="BG703" i="6"/>
  <c r="CM656" i="6"/>
  <c r="BG656" i="6"/>
  <c r="CM673" i="6"/>
  <c r="BG673" i="6"/>
  <c r="CM677" i="6"/>
  <c r="BG677" i="6"/>
  <c r="CM702" i="6"/>
  <c r="BG702" i="6"/>
  <c r="CM700" i="6"/>
  <c r="BG700" i="6"/>
  <c r="CM731" i="6"/>
  <c r="BG731" i="6"/>
  <c r="CM762" i="6"/>
  <c r="BG762" i="6"/>
  <c r="BG761" i="6"/>
  <c r="CM761" i="6"/>
  <c r="CM825" i="6"/>
  <c r="BG825" i="6"/>
  <c r="CM815" i="6"/>
  <c r="BG815" i="6"/>
  <c r="CM810" i="6"/>
  <c r="BG810" i="6"/>
  <c r="CM832" i="6"/>
  <c r="BG832" i="6"/>
  <c r="CM863" i="6"/>
  <c r="BG863" i="6"/>
  <c r="CM880" i="6"/>
  <c r="BG880" i="6"/>
  <c r="BG889" i="6"/>
  <c r="CM889" i="6"/>
  <c r="CM904" i="6"/>
  <c r="BG904" i="6"/>
  <c r="CM951" i="6"/>
  <c r="BG951" i="6"/>
  <c r="BG977" i="6"/>
  <c r="CM977" i="6"/>
  <c r="BG972" i="6"/>
  <c r="CM972" i="6"/>
  <c r="CM981" i="6"/>
  <c r="BG981" i="6"/>
  <c r="CM1001" i="6"/>
  <c r="BG1001" i="6"/>
  <c r="CX54" i="6"/>
  <c r="BR54" i="6"/>
  <c r="BR52" i="6"/>
  <c r="CX52" i="6"/>
  <c r="BR200" i="6"/>
  <c r="CX200" i="6"/>
  <c r="CX99" i="6"/>
  <c r="BR99" i="6"/>
  <c r="CX123" i="6"/>
  <c r="BR123" i="6"/>
  <c r="CX147" i="6"/>
  <c r="BR147" i="6"/>
  <c r="BR226" i="6"/>
  <c r="CX226" i="6"/>
  <c r="BR126" i="6"/>
  <c r="CX126" i="6"/>
  <c r="CX150" i="6"/>
  <c r="BR150" i="6"/>
  <c r="BR185" i="6"/>
  <c r="CX185" i="6"/>
  <c r="BR202" i="6"/>
  <c r="CX202" i="6"/>
  <c r="BR230" i="6"/>
  <c r="CX230" i="6"/>
  <c r="CX271" i="6"/>
  <c r="BR271" i="6"/>
  <c r="CX338" i="6"/>
  <c r="BR338" i="6"/>
  <c r="CX310" i="6"/>
  <c r="BR310" i="6"/>
  <c r="CX345" i="6"/>
  <c r="BR345" i="6"/>
  <c r="BR291" i="6"/>
  <c r="CX291" i="6"/>
  <c r="CX318" i="6"/>
  <c r="BR318" i="6"/>
  <c r="BR351" i="6"/>
  <c r="CX351" i="6"/>
  <c r="CX323" i="6"/>
  <c r="BR323" i="6"/>
  <c r="CX328" i="6"/>
  <c r="BR328" i="6"/>
  <c r="CX376" i="6"/>
  <c r="BR376" i="6"/>
  <c r="CX390" i="6"/>
  <c r="BR390" i="6"/>
  <c r="BR367" i="6"/>
  <c r="CX367" i="6"/>
  <c r="CX426" i="6"/>
  <c r="BR426" i="6"/>
  <c r="BR462" i="6"/>
  <c r="CX462" i="6"/>
  <c r="CX479" i="6"/>
  <c r="BR479" i="6"/>
  <c r="BR405" i="6"/>
  <c r="CX405" i="6"/>
  <c r="CX429" i="6"/>
  <c r="BR429" i="6"/>
  <c r="CX530" i="6"/>
  <c r="BR530" i="6"/>
  <c r="CX536" i="6"/>
  <c r="BR536" i="6"/>
  <c r="BR502" i="6"/>
  <c r="CX502" i="6"/>
  <c r="CX517" i="6"/>
  <c r="BR517" i="6"/>
  <c r="BR541" i="6"/>
  <c r="CX541" i="6"/>
  <c r="CX550" i="6"/>
  <c r="BR550" i="6"/>
  <c r="BR562" i="6"/>
  <c r="CX562" i="6"/>
  <c r="CX628" i="6"/>
  <c r="BR628" i="6"/>
  <c r="BR733" i="6"/>
  <c r="CX733" i="6"/>
  <c r="BR622" i="6"/>
  <c r="CX622" i="6"/>
  <c r="CX673" i="6"/>
  <c r="BR673" i="6"/>
  <c r="CX713" i="6"/>
  <c r="BR713" i="6"/>
  <c r="BR764" i="6"/>
  <c r="CX764" i="6"/>
  <c r="CX746" i="6"/>
  <c r="BR746" i="6"/>
  <c r="CX804" i="6"/>
  <c r="BR804" i="6"/>
  <c r="CX794" i="6"/>
  <c r="BR794" i="6"/>
  <c r="CX853" i="6"/>
  <c r="BR853" i="6"/>
  <c r="BR892" i="6"/>
  <c r="CX892" i="6"/>
  <c r="BR893" i="6"/>
  <c r="CX893" i="6"/>
  <c r="CX900" i="6"/>
  <c r="BR900" i="6"/>
  <c r="CX953" i="6"/>
  <c r="BR953" i="6"/>
  <c r="BR947" i="6"/>
  <c r="CX947" i="6"/>
  <c r="CX979" i="6"/>
  <c r="BR979" i="6"/>
  <c r="M29" i="5"/>
  <c r="K29" i="5"/>
  <c r="L28" i="5"/>
  <c r="N29" i="5"/>
  <c r="K28" i="5"/>
  <c r="L29" i="5"/>
  <c r="H28" i="5"/>
  <c r="J28" i="5"/>
  <c r="AV28" i="6"/>
  <c r="CB28" i="6"/>
  <c r="CB85" i="6"/>
  <c r="AV85" i="6"/>
  <c r="CB23" i="6"/>
  <c r="AV23" i="6"/>
  <c r="CB59" i="6"/>
  <c r="AV59" i="6"/>
  <c r="CB78" i="6"/>
  <c r="AV78" i="6"/>
  <c r="AV127" i="6"/>
  <c r="CB127" i="6"/>
  <c r="AV40" i="6"/>
  <c r="CB40" i="6"/>
  <c r="AV111" i="6"/>
  <c r="CB111" i="6"/>
  <c r="AV47" i="6"/>
  <c r="CB47" i="6"/>
  <c r="AV69" i="6"/>
  <c r="CB69" i="6"/>
  <c r="CB199" i="6"/>
  <c r="AV199" i="6"/>
  <c r="AV208" i="6"/>
  <c r="CB208" i="6"/>
  <c r="AV110" i="6"/>
  <c r="CB110" i="6"/>
  <c r="AV134" i="6"/>
  <c r="CB134" i="6"/>
  <c r="AV158" i="6"/>
  <c r="CB158" i="6"/>
  <c r="AV191" i="6"/>
  <c r="CB191" i="6"/>
  <c r="CB177" i="6"/>
  <c r="AV177" i="6"/>
  <c r="CB221" i="6"/>
  <c r="AV221" i="6"/>
  <c r="CB320" i="6"/>
  <c r="AV320" i="6"/>
  <c r="CB321" i="6"/>
  <c r="AV321" i="6"/>
  <c r="CB304" i="6"/>
  <c r="AV304" i="6"/>
  <c r="CB240" i="6"/>
  <c r="AV240" i="6"/>
  <c r="AV288" i="6"/>
  <c r="CB288" i="6"/>
  <c r="CB355" i="6"/>
  <c r="AV355" i="6"/>
  <c r="CB365" i="6"/>
  <c r="AV365" i="6"/>
  <c r="AV291" i="6"/>
  <c r="CB291" i="6"/>
  <c r="AV336" i="6"/>
  <c r="CB336" i="6"/>
  <c r="AV393" i="6"/>
  <c r="CB393" i="6"/>
  <c r="AV392" i="6"/>
  <c r="CB392" i="6"/>
  <c r="AV416" i="6"/>
  <c r="CB416" i="6"/>
  <c r="CB436" i="6"/>
  <c r="AV436" i="6"/>
  <c r="CB473" i="6"/>
  <c r="AV473" i="6"/>
  <c r="AV523" i="6"/>
  <c r="CB523" i="6"/>
  <c r="AV615" i="6"/>
  <c r="CB615" i="6"/>
  <c r="CB562" i="6"/>
  <c r="AV562" i="6"/>
  <c r="CB532" i="6"/>
  <c r="AV532" i="6"/>
  <c r="CB556" i="6"/>
  <c r="AV556" i="6"/>
  <c r="AV611" i="6"/>
  <c r="CB611" i="6"/>
  <c r="CB644" i="6"/>
  <c r="AV644" i="6"/>
  <c r="AV672" i="6"/>
  <c r="CB672" i="6"/>
  <c r="AV697" i="6"/>
  <c r="CB697" i="6"/>
  <c r="AV680" i="6"/>
  <c r="CB680" i="6"/>
  <c r="AV684" i="6"/>
  <c r="CB684" i="6"/>
  <c r="CB725" i="6"/>
  <c r="AV725" i="6"/>
  <c r="CB723" i="6"/>
  <c r="AV723" i="6"/>
  <c r="CB800" i="6"/>
  <c r="AV800" i="6"/>
  <c r="CB768" i="6"/>
  <c r="AV768" i="6"/>
  <c r="CB861" i="6"/>
  <c r="AV861" i="6"/>
  <c r="AV832" i="6"/>
  <c r="CB832" i="6"/>
  <c r="CB876" i="6"/>
  <c r="AV876" i="6"/>
  <c r="CB896" i="6"/>
  <c r="AV896" i="6"/>
  <c r="CB914" i="6"/>
  <c r="AV914" i="6"/>
  <c r="CB928" i="6"/>
  <c r="AV928" i="6"/>
  <c r="CB954" i="6"/>
  <c r="AV954" i="6"/>
  <c r="AV967" i="6"/>
  <c r="CB967" i="6"/>
  <c r="AV991" i="6"/>
  <c r="CB991" i="6"/>
  <c r="CM67" i="6"/>
  <c r="BG67" i="6"/>
  <c r="CM90" i="6"/>
  <c r="BG90" i="6"/>
  <c r="CM85" i="6"/>
  <c r="BG85" i="6"/>
  <c r="BG70" i="6"/>
  <c r="CM70" i="6"/>
  <c r="CM115" i="6"/>
  <c r="BG115" i="6"/>
  <c r="BG128" i="6"/>
  <c r="CM128" i="6"/>
  <c r="CM141" i="6"/>
  <c r="BG141" i="6"/>
  <c r="BG244" i="6"/>
  <c r="CM244" i="6"/>
  <c r="BG166" i="6"/>
  <c r="CM166" i="6"/>
  <c r="BG177" i="6"/>
  <c r="CM177" i="6"/>
  <c r="BG181" i="6"/>
  <c r="CM181" i="6"/>
  <c r="CM205" i="6"/>
  <c r="BG205" i="6"/>
  <c r="CM319" i="6"/>
  <c r="BG319" i="6"/>
  <c r="BG300" i="6"/>
  <c r="CM300" i="6"/>
  <c r="CM330" i="6"/>
  <c r="BG330" i="6"/>
  <c r="CM336" i="6"/>
  <c r="BG336" i="6"/>
  <c r="BG365" i="6"/>
  <c r="CM365" i="6"/>
  <c r="BG419" i="6"/>
  <c r="CM419" i="6"/>
  <c r="BG363" i="6"/>
  <c r="CM363" i="6"/>
  <c r="BG396" i="6"/>
  <c r="CM396" i="6"/>
  <c r="BG333" i="6"/>
  <c r="CM333" i="6"/>
  <c r="BG372" i="6"/>
  <c r="CM372" i="6"/>
  <c r="BG542" i="6"/>
  <c r="CM542" i="6"/>
  <c r="CM441" i="6"/>
  <c r="BG441" i="6"/>
  <c r="BG382" i="6"/>
  <c r="CM382" i="6"/>
  <c r="BG505" i="6"/>
  <c r="CM505" i="6"/>
  <c r="BG530" i="6"/>
  <c r="CM530" i="6"/>
  <c r="BG538" i="6"/>
  <c r="CM538" i="6"/>
  <c r="BG529" i="6"/>
  <c r="CM529" i="6"/>
  <c r="BG553" i="6"/>
  <c r="CM553" i="6"/>
  <c r="CM613" i="6"/>
  <c r="BG613" i="6"/>
  <c r="BG619" i="6"/>
  <c r="CM619" i="6"/>
  <c r="BG735" i="6"/>
  <c r="CM735" i="6"/>
  <c r="CM658" i="6"/>
  <c r="BG658" i="6"/>
  <c r="BG692" i="6"/>
  <c r="CM692" i="6"/>
  <c r="BG705" i="6"/>
  <c r="CM705" i="6"/>
  <c r="BG732" i="6"/>
  <c r="CM732" i="6"/>
  <c r="CM764" i="6"/>
  <c r="BG764" i="6"/>
  <c r="CM784" i="6"/>
  <c r="BG784" i="6"/>
  <c r="BG812" i="6"/>
  <c r="CM812" i="6"/>
  <c r="BG834" i="6"/>
  <c r="CM834" i="6"/>
  <c r="CM877" i="6"/>
  <c r="BG877" i="6"/>
  <c r="BG890" i="6"/>
  <c r="CM890" i="6"/>
  <c r="BG892" i="6"/>
  <c r="CM892" i="6"/>
  <c r="CM943" i="6"/>
  <c r="BG943" i="6"/>
  <c r="BG948" i="6"/>
  <c r="CM948" i="6"/>
  <c r="BG971" i="6"/>
  <c r="CM971" i="6"/>
  <c r="BG974" i="6"/>
  <c r="CM974" i="6"/>
  <c r="CM1002" i="6"/>
  <c r="BG1002" i="6"/>
  <c r="CX62" i="6"/>
  <c r="BR62" i="6"/>
  <c r="BR104" i="6"/>
  <c r="CX104" i="6"/>
  <c r="CX228" i="6"/>
  <c r="BR228" i="6"/>
  <c r="BR218" i="6"/>
  <c r="CX218" i="6"/>
  <c r="CX53" i="6"/>
  <c r="BR53" i="6"/>
  <c r="BR77" i="6"/>
  <c r="CX77" i="6"/>
  <c r="CX101" i="6"/>
  <c r="BR101" i="6"/>
  <c r="CX125" i="6"/>
  <c r="BR125" i="6"/>
  <c r="CX149" i="6"/>
  <c r="BR149" i="6"/>
  <c r="CX252" i="6"/>
  <c r="BR252" i="6"/>
  <c r="BR184" i="6"/>
  <c r="CX184" i="6"/>
  <c r="CX128" i="6"/>
  <c r="BR128" i="6"/>
  <c r="CX152" i="6"/>
  <c r="BR152" i="6"/>
  <c r="CX190" i="6"/>
  <c r="BR190" i="6"/>
  <c r="BR198" i="6"/>
  <c r="CX198" i="6"/>
  <c r="CX260" i="6"/>
  <c r="BR260" i="6"/>
  <c r="CX294" i="6"/>
  <c r="BR294" i="6"/>
  <c r="BR249" i="6"/>
  <c r="CX249" i="6"/>
  <c r="BR293" i="6"/>
  <c r="CX293" i="6"/>
  <c r="CX341" i="6"/>
  <c r="BR341" i="6"/>
  <c r="CX352" i="6"/>
  <c r="BR352" i="6"/>
  <c r="BR332" i="6"/>
  <c r="CX332" i="6"/>
  <c r="CX378" i="6"/>
  <c r="BR378" i="6"/>
  <c r="CX398" i="6"/>
  <c r="BR398" i="6"/>
  <c r="CX369" i="6"/>
  <c r="BR369" i="6"/>
  <c r="CX383" i="6"/>
  <c r="BR383" i="6"/>
  <c r="CX407" i="6"/>
  <c r="BR407" i="6"/>
  <c r="CX509" i="6"/>
  <c r="BR509" i="6"/>
  <c r="CX465" i="6"/>
  <c r="BR465" i="6"/>
  <c r="CX548" i="6"/>
  <c r="BR548" i="6"/>
  <c r="BR527" i="6"/>
  <c r="CX527" i="6"/>
  <c r="CX544" i="6"/>
  <c r="BR544" i="6"/>
  <c r="BR563" i="6"/>
  <c r="CX563" i="6"/>
  <c r="BR671" i="6"/>
  <c r="CX671" i="6"/>
  <c r="BR624" i="6"/>
  <c r="CX624" i="6"/>
  <c r="BR703" i="6"/>
  <c r="CX703" i="6"/>
  <c r="CX698" i="6"/>
  <c r="BR698" i="6"/>
  <c r="CX719" i="6"/>
  <c r="BR719" i="6"/>
  <c r="BR755" i="6"/>
  <c r="CX755" i="6"/>
  <c r="CX775" i="6"/>
  <c r="BR775" i="6"/>
  <c r="CX798" i="6"/>
  <c r="BR798" i="6"/>
  <c r="CX796" i="6"/>
  <c r="BR796" i="6"/>
  <c r="BR827" i="6"/>
  <c r="CX827" i="6"/>
  <c r="CX837" i="6"/>
  <c r="BR837" i="6"/>
  <c r="BR830" i="6"/>
  <c r="CX830" i="6"/>
  <c r="BR877" i="6"/>
  <c r="CX877" i="6"/>
  <c r="BR898" i="6"/>
  <c r="CX898" i="6"/>
  <c r="CX895" i="6"/>
  <c r="BR895" i="6"/>
  <c r="CX950" i="6"/>
  <c r="BR950" i="6"/>
  <c r="BR987" i="6"/>
  <c r="CX987" i="6"/>
  <c r="CX994" i="6"/>
  <c r="BR994" i="6"/>
  <c r="AV20" i="6"/>
  <c r="CB20" i="6"/>
  <c r="CB46" i="6"/>
  <c r="AV46" i="6"/>
  <c r="CB25" i="6"/>
  <c r="AV25" i="6"/>
  <c r="CB71" i="6"/>
  <c r="AV71" i="6"/>
  <c r="AV105" i="6"/>
  <c r="CB105" i="6"/>
  <c r="CB143" i="6"/>
  <c r="AV143" i="6"/>
  <c r="AV42" i="6"/>
  <c r="CB42" i="6"/>
  <c r="CB117" i="6"/>
  <c r="AV117" i="6"/>
  <c r="AV75" i="6"/>
  <c r="CB75" i="6"/>
  <c r="AV74" i="6"/>
  <c r="CB74" i="6"/>
  <c r="CB212" i="6"/>
  <c r="AV212" i="6"/>
  <c r="AV153" i="6"/>
  <c r="CB153" i="6"/>
  <c r="AV112" i="6"/>
  <c r="CB112" i="6"/>
  <c r="AV136" i="6"/>
  <c r="CB136" i="6"/>
  <c r="CB205" i="6"/>
  <c r="AV205" i="6"/>
  <c r="CB179" i="6"/>
  <c r="AV179" i="6"/>
  <c r="AV229" i="6"/>
  <c r="CB229" i="6"/>
  <c r="CB329" i="6"/>
  <c r="AV329" i="6"/>
  <c r="CB335" i="6"/>
  <c r="AV335" i="6"/>
  <c r="CB315" i="6"/>
  <c r="AV315" i="6"/>
  <c r="CB242" i="6"/>
  <c r="AV242" i="6"/>
  <c r="CB290" i="6"/>
  <c r="AV290" i="6"/>
  <c r="AV366" i="6"/>
  <c r="CB366" i="6"/>
  <c r="CB327" i="6"/>
  <c r="AV327" i="6"/>
  <c r="AV293" i="6"/>
  <c r="CB293" i="6"/>
  <c r="AV342" i="6"/>
  <c r="CB342" i="6"/>
  <c r="AV340" i="6"/>
  <c r="CB340" i="6"/>
  <c r="CB346" i="6"/>
  <c r="AV346" i="6"/>
  <c r="AV354" i="6"/>
  <c r="CB354" i="6"/>
  <c r="AV401" i="6"/>
  <c r="CB401" i="6"/>
  <c r="AV429" i="6"/>
  <c r="CB429" i="6"/>
  <c r="AV459" i="6"/>
  <c r="CB459" i="6"/>
  <c r="CB394" i="6"/>
  <c r="AV394" i="6"/>
  <c r="AV418" i="6"/>
  <c r="CB418" i="6"/>
  <c r="CB446" i="6"/>
  <c r="AV446" i="6"/>
  <c r="AV492" i="6"/>
  <c r="CB492" i="6"/>
  <c r="AV509" i="6"/>
  <c r="CB509" i="6"/>
  <c r="AV639" i="6"/>
  <c r="CB639" i="6"/>
  <c r="CB564" i="6"/>
  <c r="AV564" i="6"/>
  <c r="CB558" i="6"/>
  <c r="AV558" i="6"/>
  <c r="CB616" i="6"/>
  <c r="AV616" i="6"/>
  <c r="CB660" i="6"/>
  <c r="AV660" i="6"/>
  <c r="CB666" i="6"/>
  <c r="AV666" i="6"/>
  <c r="AV683" i="6"/>
  <c r="CB683" i="6"/>
  <c r="CB703" i="6"/>
  <c r="AV703" i="6"/>
  <c r="AV686" i="6"/>
  <c r="CB686" i="6"/>
  <c r="CB775" i="6"/>
  <c r="AV775" i="6"/>
  <c r="CB745" i="6"/>
  <c r="AV745" i="6"/>
  <c r="AV833" i="6"/>
  <c r="CB833" i="6"/>
  <c r="CB838" i="6"/>
  <c r="AV838" i="6"/>
  <c r="CB849" i="6"/>
  <c r="AV849" i="6"/>
  <c r="CB878" i="6"/>
  <c r="AV878" i="6"/>
  <c r="AV891" i="6"/>
  <c r="CB891" i="6"/>
  <c r="AV894" i="6"/>
  <c r="CB894" i="6"/>
  <c r="CB902" i="6"/>
  <c r="AV902" i="6"/>
  <c r="CB946" i="6"/>
  <c r="AV946" i="6"/>
  <c r="CB943" i="6"/>
  <c r="AV943" i="6"/>
  <c r="AV955" i="6"/>
  <c r="CB955" i="6"/>
  <c r="AV982" i="6"/>
  <c r="CB982" i="6"/>
  <c r="AV993" i="6"/>
  <c r="CB993" i="6"/>
  <c r="CB1009" i="6"/>
  <c r="AV1009" i="6"/>
  <c r="CM50" i="6"/>
  <c r="BG50" i="6"/>
  <c r="BG99" i="6"/>
  <c r="CM99" i="6"/>
  <c r="CM68" i="6"/>
  <c r="BG68" i="6"/>
  <c r="BG92" i="6"/>
  <c r="CM92" i="6"/>
  <c r="CM91" i="6"/>
  <c r="BG91" i="6"/>
  <c r="CM125" i="6"/>
  <c r="BG125" i="6"/>
  <c r="BG135" i="6"/>
  <c r="CM135" i="6"/>
  <c r="CM145" i="6"/>
  <c r="BG145" i="6"/>
  <c r="BG276" i="6"/>
  <c r="CM276" i="6"/>
  <c r="CM261" i="6"/>
  <c r="BG261" i="6"/>
  <c r="BG178" i="6"/>
  <c r="CM178" i="6"/>
  <c r="BG179" i="6"/>
  <c r="CM179" i="6"/>
  <c r="CM344" i="6"/>
  <c r="BG344" i="6"/>
  <c r="CM183" i="6"/>
  <c r="BG183" i="6"/>
  <c r="BG207" i="6"/>
  <c r="CM207" i="6"/>
  <c r="BG252" i="6"/>
  <c r="CM252" i="6"/>
  <c r="BG245" i="6"/>
  <c r="CM245" i="6"/>
  <c r="BG202" i="6"/>
  <c r="CM202" i="6"/>
  <c r="CM235" i="6"/>
  <c r="BG235" i="6"/>
  <c r="BG277" i="6"/>
  <c r="CM277" i="6"/>
  <c r="BG373" i="6"/>
  <c r="CM373" i="6"/>
  <c r="BG371" i="6"/>
  <c r="CM371" i="6"/>
  <c r="BG400" i="6"/>
  <c r="CM400" i="6"/>
  <c r="BG337" i="6"/>
  <c r="CM337" i="6"/>
  <c r="CM378" i="6"/>
  <c r="BG378" i="6"/>
  <c r="BG394" i="6"/>
  <c r="CM394" i="6"/>
  <c r="BG390" i="6"/>
  <c r="CM390" i="6"/>
  <c r="BG464" i="6"/>
  <c r="CM464" i="6"/>
  <c r="BG546" i="6"/>
  <c r="CM546" i="6"/>
  <c r="BG550" i="6"/>
  <c r="CM550" i="6"/>
  <c r="BG540" i="6"/>
  <c r="CM540" i="6"/>
  <c r="CM583" i="6"/>
  <c r="BG583" i="6"/>
  <c r="BG555" i="6"/>
  <c r="CM555" i="6"/>
  <c r="BG586" i="6"/>
  <c r="CM586" i="6"/>
  <c r="BG621" i="6"/>
  <c r="CM621" i="6"/>
  <c r="CM660" i="6"/>
  <c r="BG660" i="6"/>
  <c r="BG734" i="6"/>
  <c r="CM734" i="6"/>
  <c r="BG738" i="6"/>
  <c r="CM738" i="6"/>
  <c r="BG746" i="6"/>
  <c r="CM746" i="6"/>
  <c r="CM786" i="6"/>
  <c r="BG786" i="6"/>
  <c r="BG843" i="6"/>
  <c r="CM843" i="6"/>
  <c r="CM831" i="6"/>
  <c r="BG831" i="6"/>
  <c r="CM882" i="6"/>
  <c r="BG882" i="6"/>
  <c r="BG897" i="6"/>
  <c r="CM897" i="6"/>
  <c r="BG961" i="6"/>
  <c r="CM961" i="6"/>
  <c r="BG973" i="6"/>
  <c r="CM973" i="6"/>
  <c r="BG976" i="6"/>
  <c r="CM976" i="6"/>
  <c r="CM1004" i="6"/>
  <c r="BG1004" i="6"/>
  <c r="BR68" i="6"/>
  <c r="CX68" i="6"/>
  <c r="CX64" i="6"/>
  <c r="BR64" i="6"/>
  <c r="BR118" i="6"/>
  <c r="CX118" i="6"/>
  <c r="BR233" i="6"/>
  <c r="CX233" i="6"/>
  <c r="CX236" i="6"/>
  <c r="BR236" i="6"/>
  <c r="CX55" i="6"/>
  <c r="BR55" i="6"/>
  <c r="CX79" i="6"/>
  <c r="BR79" i="6"/>
  <c r="CX103" i="6"/>
  <c r="BR103" i="6"/>
  <c r="CX127" i="6"/>
  <c r="BR127" i="6"/>
  <c r="CX151" i="6"/>
  <c r="BR151" i="6"/>
  <c r="CX290" i="6"/>
  <c r="BR290" i="6"/>
  <c r="CX130" i="6"/>
  <c r="BR130" i="6"/>
  <c r="CX154" i="6"/>
  <c r="BR154" i="6"/>
  <c r="BR210" i="6"/>
  <c r="CX210" i="6"/>
  <c r="BR238" i="6"/>
  <c r="CX238" i="6"/>
  <c r="CX268" i="6"/>
  <c r="BR268" i="6"/>
  <c r="CX306" i="6"/>
  <c r="BR306" i="6"/>
  <c r="BR254" i="6"/>
  <c r="CX254" i="6"/>
  <c r="CX265" i="6"/>
  <c r="BR265" i="6"/>
  <c r="BR295" i="6"/>
  <c r="CX295" i="6"/>
  <c r="BR304" i="6"/>
  <c r="CX304" i="6"/>
  <c r="CX354" i="6"/>
  <c r="BR354" i="6"/>
  <c r="BR336" i="6"/>
  <c r="CX336" i="6"/>
  <c r="CX380" i="6"/>
  <c r="BR380" i="6"/>
  <c r="CX424" i="6"/>
  <c r="BR424" i="6"/>
  <c r="CX371" i="6"/>
  <c r="BR371" i="6"/>
  <c r="CX442" i="6"/>
  <c r="BR442" i="6"/>
  <c r="CX385" i="6"/>
  <c r="BR385" i="6"/>
  <c r="CX409" i="6"/>
  <c r="BR409" i="6"/>
  <c r="BR433" i="6"/>
  <c r="CX433" i="6"/>
  <c r="CX473" i="6"/>
  <c r="BR473" i="6"/>
  <c r="CX507" i="6"/>
  <c r="BR507" i="6"/>
  <c r="CX552" i="6"/>
  <c r="BR552" i="6"/>
  <c r="BR506" i="6"/>
  <c r="CX506" i="6"/>
  <c r="BR592" i="6"/>
  <c r="CX592" i="6"/>
  <c r="CX558" i="6"/>
  <c r="BR558" i="6"/>
  <c r="BR564" i="6"/>
  <c r="CX564" i="6"/>
  <c r="BR667" i="6"/>
  <c r="CX667" i="6"/>
  <c r="BR630" i="6"/>
  <c r="CX630" i="6"/>
  <c r="CX629" i="6"/>
  <c r="BR629" i="6"/>
  <c r="CX711" i="6"/>
  <c r="BR711" i="6"/>
  <c r="CX729" i="6"/>
  <c r="BR729" i="6"/>
  <c r="CX725" i="6"/>
  <c r="BR725" i="6"/>
  <c r="CX743" i="6"/>
  <c r="BR743" i="6"/>
  <c r="BR768" i="6"/>
  <c r="CX768" i="6"/>
  <c r="CX800" i="6"/>
  <c r="BR800" i="6"/>
  <c r="BR788" i="6"/>
  <c r="CX788" i="6"/>
  <c r="BR806" i="6"/>
  <c r="CX806" i="6"/>
  <c r="CX813" i="6"/>
  <c r="BR813" i="6"/>
  <c r="BR832" i="6"/>
  <c r="CX832" i="6"/>
  <c r="CX918" i="6"/>
  <c r="BR918" i="6"/>
  <c r="BR906" i="6"/>
  <c r="CX906" i="6"/>
  <c r="CX897" i="6"/>
  <c r="BR897" i="6"/>
  <c r="BR937" i="6"/>
  <c r="CX937" i="6"/>
  <c r="CX946" i="6"/>
  <c r="BR946" i="6"/>
  <c r="CX971" i="6"/>
  <c r="BR971" i="6"/>
  <c r="BR969" i="6"/>
  <c r="CX969" i="6"/>
  <c r="BR1012" i="6"/>
  <c r="CX1012" i="6"/>
  <c r="AV32" i="6"/>
  <c r="CB32" i="6"/>
  <c r="CB58" i="6"/>
  <c r="AV58" i="6"/>
  <c r="CB27" i="6"/>
  <c r="AV27" i="6"/>
  <c r="CB77" i="6"/>
  <c r="AV77" i="6"/>
  <c r="CB166" i="6"/>
  <c r="AV166" i="6"/>
  <c r="CB54" i="6"/>
  <c r="AV54" i="6"/>
  <c r="AV44" i="6"/>
  <c r="CB44" i="6"/>
  <c r="AV119" i="6"/>
  <c r="CB119" i="6"/>
  <c r="AV82" i="6"/>
  <c r="CB82" i="6"/>
  <c r="AV113" i="6"/>
  <c r="CB113" i="6"/>
  <c r="AV155" i="6"/>
  <c r="CB155" i="6"/>
  <c r="AV114" i="6"/>
  <c r="CB114" i="6"/>
  <c r="AV138" i="6"/>
  <c r="CB138" i="6"/>
  <c r="AV188" i="6"/>
  <c r="CB188" i="6"/>
  <c r="CB225" i="6"/>
  <c r="AV225" i="6"/>
  <c r="AV235" i="6"/>
  <c r="CB235" i="6"/>
  <c r="CB227" i="6"/>
  <c r="AV227" i="6"/>
  <c r="CB244" i="6"/>
  <c r="AV244" i="6"/>
  <c r="AV292" i="6"/>
  <c r="CB292" i="6"/>
  <c r="AV413" i="6"/>
  <c r="CB413" i="6"/>
  <c r="AV330" i="6"/>
  <c r="CB330" i="6"/>
  <c r="CB367" i="6"/>
  <c r="AV367" i="6"/>
  <c r="CB361" i="6"/>
  <c r="AV361" i="6"/>
  <c r="AV360" i="6"/>
  <c r="CB360" i="6"/>
  <c r="AV396" i="6"/>
  <c r="CB396" i="6"/>
  <c r="AV420" i="6"/>
  <c r="CB420" i="6"/>
  <c r="AV483" i="6"/>
  <c r="CB483" i="6"/>
  <c r="AV489" i="6"/>
  <c r="CB489" i="6"/>
  <c r="AV505" i="6"/>
  <c r="CB505" i="6"/>
  <c r="CB517" i="6"/>
  <c r="AV517" i="6"/>
  <c r="AV512" i="6"/>
  <c r="CB512" i="6"/>
  <c r="CB622" i="6"/>
  <c r="AV622" i="6"/>
  <c r="AV529" i="6"/>
  <c r="CB529" i="6"/>
  <c r="CB566" i="6"/>
  <c r="AV566" i="6"/>
  <c r="AV536" i="6"/>
  <c r="CB536" i="6"/>
  <c r="CB580" i="6"/>
  <c r="AV580" i="6"/>
  <c r="CB648" i="6"/>
  <c r="AV648" i="6"/>
  <c r="CB656" i="6"/>
  <c r="AV656" i="6"/>
  <c r="AV679" i="6"/>
  <c r="CB679" i="6"/>
  <c r="AV688" i="6"/>
  <c r="CB688" i="6"/>
  <c r="AV754" i="6"/>
  <c r="CB754" i="6"/>
  <c r="CB783" i="6"/>
  <c r="AV783" i="6"/>
  <c r="CB762" i="6"/>
  <c r="AV762" i="6"/>
  <c r="CB747" i="6"/>
  <c r="AV747" i="6"/>
  <c r="CB812" i="6"/>
  <c r="AV812" i="6"/>
  <c r="AV795" i="6"/>
  <c r="CB795" i="6"/>
  <c r="AV818" i="6"/>
  <c r="CB818" i="6"/>
  <c r="CB840" i="6"/>
  <c r="AV840" i="6"/>
  <c r="CB857" i="6"/>
  <c r="AV857" i="6"/>
  <c r="AV875" i="6"/>
  <c r="CB875" i="6"/>
  <c r="AV883" i="6"/>
  <c r="CB883" i="6"/>
  <c r="AV893" i="6"/>
  <c r="CB893" i="6"/>
  <c r="AV947" i="6"/>
  <c r="CB947" i="6"/>
  <c r="CB956" i="6"/>
  <c r="AV956" i="6"/>
  <c r="CB988" i="6"/>
  <c r="AV988" i="6"/>
  <c r="CB1002" i="6"/>
  <c r="AV1002" i="6"/>
  <c r="CB1011" i="6"/>
  <c r="AV1011" i="6"/>
  <c r="CM66" i="6"/>
  <c r="BG66" i="6"/>
  <c r="CM86" i="6"/>
  <c r="BG86" i="6"/>
  <c r="BG98" i="6"/>
  <c r="CM98" i="6"/>
  <c r="BG110" i="6"/>
  <c r="CM110" i="6"/>
  <c r="BG136" i="6"/>
  <c r="CM136" i="6"/>
  <c r="CM139" i="6"/>
  <c r="BG139" i="6"/>
  <c r="CM147" i="6"/>
  <c r="BG147" i="6"/>
  <c r="BG184" i="6"/>
  <c r="CM184" i="6"/>
  <c r="BG234" i="6"/>
  <c r="CM234" i="6"/>
  <c r="CM267" i="6"/>
  <c r="BG267" i="6"/>
  <c r="BG270" i="6"/>
  <c r="CM270" i="6"/>
  <c r="BG250" i="6"/>
  <c r="CM250" i="6"/>
  <c r="CM204" i="6"/>
  <c r="BG204" i="6"/>
  <c r="BG240" i="6"/>
  <c r="CM240" i="6"/>
  <c r="BG283" i="6"/>
  <c r="CM283" i="6"/>
  <c r="CM313" i="6"/>
  <c r="BG313" i="6"/>
  <c r="BG408" i="6"/>
  <c r="CM408" i="6"/>
  <c r="BG316" i="6"/>
  <c r="CM316" i="6"/>
  <c r="BG345" i="6"/>
  <c r="CM345" i="6"/>
  <c r="BG414" i="6"/>
  <c r="CM414" i="6"/>
  <c r="BG412" i="6"/>
  <c r="CM412" i="6"/>
  <c r="BG341" i="6"/>
  <c r="CM341" i="6"/>
  <c r="CM380" i="6"/>
  <c r="BG380" i="6"/>
  <c r="BG402" i="6"/>
  <c r="CM402" i="6"/>
  <c r="BG398" i="6"/>
  <c r="CM398" i="6"/>
  <c r="CM587" i="6"/>
  <c r="BG587" i="6"/>
  <c r="CM580" i="6"/>
  <c r="BG580" i="6"/>
  <c r="BG554" i="6"/>
  <c r="CM554" i="6"/>
  <c r="BG474" i="6"/>
  <c r="CM474" i="6"/>
  <c r="CM498" i="6"/>
  <c r="BG498" i="6"/>
  <c r="BG552" i="6"/>
  <c r="CM552" i="6"/>
  <c r="BG533" i="6"/>
  <c r="CM533" i="6"/>
  <c r="CM624" i="6"/>
  <c r="BG624" i="6"/>
  <c r="CM611" i="6"/>
  <c r="BG611" i="6"/>
  <c r="BG623" i="6"/>
  <c r="CM623" i="6"/>
  <c r="CM662" i="6"/>
  <c r="BG662" i="6"/>
  <c r="CM672" i="6"/>
  <c r="BG672" i="6"/>
  <c r="BG740" i="6"/>
  <c r="CM740" i="6"/>
  <c r="BG781" i="6"/>
  <c r="CM781" i="6"/>
  <c r="CM821" i="6"/>
  <c r="BG821" i="6"/>
  <c r="BG788" i="6"/>
  <c r="CM788" i="6"/>
  <c r="BG838" i="6"/>
  <c r="CM838" i="6"/>
  <c r="CM853" i="6"/>
  <c r="BG853" i="6"/>
  <c r="CM894" i="6"/>
  <c r="BG894" i="6"/>
  <c r="CM900" i="6"/>
  <c r="BG900" i="6"/>
  <c r="CM918" i="6"/>
  <c r="BG918" i="6"/>
  <c r="BG934" i="6"/>
  <c r="CM934" i="6"/>
  <c r="BG975" i="6"/>
  <c r="CM975" i="6"/>
  <c r="CX80" i="6"/>
  <c r="BR80" i="6"/>
  <c r="CX76" i="6"/>
  <c r="BR76" i="6"/>
  <c r="BR159" i="6"/>
  <c r="CX159" i="6"/>
  <c r="CX129" i="6"/>
  <c r="BR129" i="6"/>
  <c r="CX153" i="6"/>
  <c r="BR153" i="6"/>
  <c r="CX132" i="6"/>
  <c r="BR132" i="6"/>
  <c r="CX156" i="6"/>
  <c r="BR156" i="6"/>
  <c r="BR205" i="6"/>
  <c r="CX205" i="6"/>
  <c r="BR224" i="6"/>
  <c r="CX224" i="6"/>
  <c r="BR241" i="6"/>
  <c r="CX241" i="6"/>
  <c r="CX280" i="6"/>
  <c r="BR280" i="6"/>
  <c r="CX308" i="6"/>
  <c r="BR308" i="6"/>
  <c r="BR297" i="6"/>
  <c r="CX297" i="6"/>
  <c r="BR327" i="6"/>
  <c r="CX327" i="6"/>
  <c r="CX437" i="6"/>
  <c r="BR437" i="6"/>
  <c r="CX340" i="6"/>
  <c r="BR340" i="6"/>
  <c r="CX358" i="6"/>
  <c r="BR358" i="6"/>
  <c r="CX384" i="6"/>
  <c r="BR384" i="6"/>
  <c r="BR373" i="6"/>
  <c r="CX373" i="6"/>
  <c r="BR455" i="6"/>
  <c r="CX455" i="6"/>
  <c r="CX387" i="6"/>
  <c r="BR387" i="6"/>
  <c r="CX411" i="6"/>
  <c r="BR411" i="6"/>
  <c r="BR466" i="6"/>
  <c r="CX466" i="6"/>
  <c r="BR533" i="6"/>
  <c r="CX533" i="6"/>
  <c r="BR474" i="6"/>
  <c r="CX474" i="6"/>
  <c r="CX556" i="6"/>
  <c r="BR556" i="6"/>
  <c r="BR508" i="6"/>
  <c r="CX508" i="6"/>
  <c r="BR600" i="6"/>
  <c r="CX600" i="6"/>
  <c r="BR565" i="6"/>
  <c r="CX565" i="6"/>
  <c r="BR608" i="6"/>
  <c r="CX608" i="6"/>
  <c r="BR615" i="6"/>
  <c r="CX615" i="6"/>
  <c r="BR619" i="6"/>
  <c r="CX619" i="6"/>
  <c r="BR665" i="6"/>
  <c r="CX665" i="6"/>
  <c r="BR739" i="6"/>
  <c r="CX739" i="6"/>
  <c r="CX747" i="6"/>
  <c r="BR747" i="6"/>
  <c r="CX777" i="6"/>
  <c r="BR777" i="6"/>
  <c r="CX785" i="6"/>
  <c r="BR785" i="6"/>
  <c r="CX829" i="6"/>
  <c r="BR829" i="6"/>
  <c r="CX876" i="6"/>
  <c r="BR876" i="6"/>
  <c r="CX841" i="6"/>
  <c r="BR841" i="6"/>
  <c r="BR834" i="6"/>
  <c r="CX834" i="6"/>
  <c r="BR865" i="6"/>
  <c r="CX865" i="6"/>
  <c r="BR934" i="6"/>
  <c r="CX934" i="6"/>
  <c r="CX886" i="6"/>
  <c r="BR886" i="6"/>
  <c r="BR901" i="6"/>
  <c r="CX901" i="6"/>
  <c r="BR951" i="6"/>
  <c r="CX951" i="6"/>
  <c r="CX955" i="6"/>
  <c r="BR955" i="6"/>
  <c r="CX959" i="6"/>
  <c r="BR959" i="6"/>
  <c r="CX984" i="6"/>
  <c r="BR984" i="6"/>
  <c r="CX981" i="6"/>
  <c r="BR981" i="6"/>
  <c r="BR1011" i="6"/>
  <c r="CX1011" i="6"/>
  <c r="F29" i="5"/>
  <c r="AV24" i="6"/>
  <c r="CB24" i="6"/>
  <c r="H29" i="5"/>
  <c r="D28" i="5"/>
  <c r="D33" i="5" s="1"/>
  <c r="C50" i="3" l="1"/>
  <c r="C52" i="3" s="1"/>
  <c r="E45" i="3"/>
  <c r="D47" i="3"/>
  <c r="D49" i="3"/>
  <c r="CN79" i="6"/>
  <c r="BH79" i="6"/>
  <c r="CC843" i="6"/>
  <c r="AW843" i="6"/>
  <c r="CC574" i="6"/>
  <c r="AW574" i="6"/>
  <c r="CC311" i="6"/>
  <c r="AW311" i="6"/>
  <c r="CC223" i="6"/>
  <c r="AW223" i="6"/>
  <c r="CC211" i="6"/>
  <c r="AW211" i="6"/>
  <c r="CC52" i="6"/>
  <c r="AW52" i="6"/>
  <c r="CY996" i="6"/>
  <c r="BS996" i="6"/>
  <c r="CY495" i="6"/>
  <c r="BS495" i="6"/>
  <c r="BS315" i="6"/>
  <c r="CY315" i="6"/>
  <c r="CY170" i="6"/>
  <c r="BS170" i="6"/>
  <c r="CY139" i="6"/>
  <c r="BS139" i="6"/>
  <c r="CN947" i="6"/>
  <c r="BH947" i="6"/>
  <c r="CN308" i="6"/>
  <c r="BH308" i="6"/>
  <c r="BH227" i="6"/>
  <c r="CN227" i="6"/>
  <c r="CN78" i="6"/>
  <c r="BH78" i="6"/>
  <c r="CN61" i="6"/>
  <c r="BH61" i="6"/>
  <c r="AW729" i="6"/>
  <c r="CC729" i="6"/>
  <c r="CC344" i="6"/>
  <c r="AW344" i="6"/>
  <c r="CC254" i="6"/>
  <c r="AW254" i="6"/>
  <c r="CC176" i="6"/>
  <c r="AW176" i="6"/>
  <c r="BS518" i="6"/>
  <c r="CY518" i="6"/>
  <c r="CY395" i="6"/>
  <c r="BS395" i="6"/>
  <c r="CY313" i="6"/>
  <c r="BS313" i="6"/>
  <c r="BS232" i="6"/>
  <c r="CY232" i="6"/>
  <c r="BS113" i="6"/>
  <c r="CY113" i="6"/>
  <c r="BS84" i="6"/>
  <c r="CY84" i="6"/>
  <c r="CN998" i="6"/>
  <c r="BH998" i="6"/>
  <c r="BH506" i="6"/>
  <c r="CN506" i="6"/>
  <c r="CN311" i="6"/>
  <c r="BH311" i="6"/>
  <c r="BH164" i="6"/>
  <c r="CN164" i="6"/>
  <c r="BH87" i="6"/>
  <c r="CN87" i="6"/>
  <c r="CN52" i="6"/>
  <c r="BH52" i="6"/>
  <c r="CC563" i="6"/>
  <c r="AW563" i="6"/>
  <c r="AW312" i="6"/>
  <c r="CC312" i="6"/>
  <c r="CC198" i="6"/>
  <c r="AW198" i="6"/>
  <c r="CC67" i="6"/>
  <c r="AW67" i="6"/>
  <c r="CY882" i="6"/>
  <c r="BS882" i="6"/>
  <c r="BS491" i="6"/>
  <c r="CY491" i="6"/>
  <c r="BS364" i="6"/>
  <c r="CY364" i="6"/>
  <c r="CY267" i="6"/>
  <c r="BS267" i="6"/>
  <c r="BH1003" i="6"/>
  <c r="CN1003" i="6"/>
  <c r="CN950" i="6"/>
  <c r="BH950" i="6"/>
  <c r="CN775" i="6"/>
  <c r="BH775" i="6"/>
  <c r="CN237" i="6"/>
  <c r="BH237" i="6"/>
  <c r="CN55" i="6"/>
  <c r="BH55" i="6"/>
  <c r="CC971" i="6"/>
  <c r="AW971" i="6"/>
  <c r="CC375" i="6"/>
  <c r="AW375" i="6"/>
  <c r="CC64" i="6"/>
  <c r="AW64" i="6"/>
  <c r="CY1005" i="6"/>
  <c r="BS1005" i="6"/>
  <c r="CY905" i="6"/>
  <c r="BS905" i="6"/>
  <c r="CY702" i="6"/>
  <c r="BS702" i="6"/>
  <c r="CY477" i="6"/>
  <c r="BS477" i="6"/>
  <c r="BS362" i="6"/>
  <c r="CY362" i="6"/>
  <c r="CY133" i="6"/>
  <c r="BS133" i="6"/>
  <c r="CN631" i="6"/>
  <c r="BH631" i="6"/>
  <c r="BH479" i="6"/>
  <c r="CN479" i="6"/>
  <c r="CN320" i="6"/>
  <c r="BH320" i="6"/>
  <c r="CN307" i="6"/>
  <c r="BH307" i="6"/>
  <c r="CC975" i="6"/>
  <c r="AW975" i="6"/>
  <c r="CC835" i="6"/>
  <c r="AW835" i="6"/>
  <c r="CC499" i="6"/>
  <c r="AW499" i="6"/>
  <c r="CC194" i="6"/>
  <c r="AW194" i="6"/>
  <c r="CC159" i="6"/>
  <c r="AW159" i="6"/>
  <c r="CC53" i="6"/>
  <c r="AW53" i="6"/>
  <c r="BS375" i="6"/>
  <c r="CY375" i="6"/>
  <c r="BS342" i="6"/>
  <c r="CY342" i="6"/>
  <c r="BS274" i="6"/>
  <c r="CY274" i="6"/>
  <c r="BS155" i="6"/>
  <c r="CY155" i="6"/>
  <c r="BS172" i="6"/>
  <c r="CY172" i="6"/>
  <c r="CN988" i="6"/>
  <c r="BH988" i="6"/>
  <c r="CN708" i="6"/>
  <c r="BH708" i="6"/>
  <c r="AW873" i="6"/>
  <c r="CC873" i="6"/>
  <c r="CC749" i="6"/>
  <c r="AW749" i="6"/>
  <c r="AW617" i="6"/>
  <c r="CC617" i="6"/>
  <c r="AW270" i="6"/>
  <c r="CC270" i="6"/>
  <c r="AW170" i="6"/>
  <c r="CC170" i="6"/>
  <c r="BH638" i="6"/>
  <c r="CN638" i="6"/>
  <c r="CN861" i="6"/>
  <c r="BH861" i="6"/>
  <c r="CY643" i="6"/>
  <c r="BS643" i="6"/>
  <c r="AW791" i="6"/>
  <c r="CC791" i="6"/>
  <c r="BH949" i="6"/>
  <c r="CN949" i="6"/>
  <c r="CN43" i="6"/>
  <c r="BH43" i="6"/>
  <c r="CY81" i="6"/>
  <c r="BS81" i="6"/>
  <c r="BS337" i="6"/>
  <c r="CY337" i="6"/>
  <c r="AW595" i="6"/>
  <c r="CC595" i="6"/>
  <c r="AW638" i="6"/>
  <c r="CC638" i="6"/>
  <c r="BS787" i="6"/>
  <c r="CY787" i="6"/>
  <c r="AW850" i="6"/>
  <c r="CC850" i="6"/>
  <c r="CC268" i="6"/>
  <c r="AW268" i="6"/>
  <c r="BH463" i="6"/>
  <c r="CN463" i="6"/>
  <c r="BH30" i="6"/>
  <c r="CN30" i="6"/>
  <c r="CC220" i="6"/>
  <c r="AW220" i="6"/>
  <c r="CN461" i="6"/>
  <c r="BH461" i="6"/>
  <c r="AW610" i="6"/>
  <c r="CC610" i="6"/>
  <c r="BS525" i="6"/>
  <c r="CY525" i="6"/>
  <c r="CY575" i="6"/>
  <c r="BS575" i="6"/>
  <c r="BH653" i="6"/>
  <c r="CN653" i="6"/>
  <c r="CY689" i="6"/>
  <c r="BS689" i="6"/>
  <c r="BH744" i="6"/>
  <c r="CN744" i="6"/>
  <c r="CN771" i="6"/>
  <c r="BH771" i="6"/>
  <c r="AW862" i="6"/>
  <c r="CC862" i="6"/>
  <c r="AW920" i="6"/>
  <c r="CC920" i="6"/>
  <c r="CC957" i="6"/>
  <c r="AW957" i="6"/>
  <c r="AW629" i="6"/>
  <c r="CC629" i="6"/>
  <c r="BS677" i="6"/>
  <c r="CY677" i="6"/>
  <c r="CN719" i="6"/>
  <c r="BH719" i="6"/>
  <c r="AW769" i="6"/>
  <c r="CC769" i="6"/>
  <c r="CC807" i="6"/>
  <c r="AW807" i="6"/>
  <c r="BS991" i="6"/>
  <c r="CY991" i="6"/>
  <c r="BS792" i="6"/>
  <c r="CY792" i="6"/>
  <c r="CY878" i="6"/>
  <c r="BS878" i="6"/>
  <c r="AW897" i="6"/>
  <c r="CC897" i="6"/>
  <c r="BS353" i="6"/>
  <c r="CY353" i="6"/>
  <c r="CN647" i="6"/>
  <c r="BH647" i="6"/>
  <c r="AW709" i="6"/>
  <c r="CC709" i="6"/>
  <c r="BH844" i="6"/>
  <c r="CN844" i="6"/>
  <c r="CY39" i="6"/>
  <c r="BS39" i="6"/>
  <c r="AW487" i="6"/>
  <c r="CC487" i="6"/>
  <c r="BH722" i="6"/>
  <c r="CN722" i="6"/>
  <c r="BS738" i="6"/>
  <c r="CY738" i="6"/>
  <c r="CY708" i="6"/>
  <c r="BS708" i="6"/>
  <c r="CN560" i="6"/>
  <c r="BH560" i="6"/>
  <c r="AW771" i="6"/>
  <c r="CC771" i="6"/>
  <c r="CN247" i="6"/>
  <c r="BH247" i="6"/>
  <c r="BH445" i="6"/>
  <c r="CN445" i="6"/>
  <c r="AW594" i="6"/>
  <c r="CC594" i="6"/>
  <c r="BH14" i="6"/>
  <c r="CN14" i="6"/>
  <c r="AW349" i="6"/>
  <c r="CC349" i="6"/>
  <c r="CN588" i="6"/>
  <c r="BH588" i="6"/>
  <c r="CN628" i="6"/>
  <c r="BH628" i="6"/>
  <c r="AW705" i="6"/>
  <c r="CC705" i="6"/>
  <c r="AW903" i="6"/>
  <c r="CC903" i="6"/>
  <c r="CC968" i="6"/>
  <c r="AW968" i="6"/>
  <c r="CY350" i="6"/>
  <c r="BS350" i="6"/>
  <c r="CN567" i="6"/>
  <c r="BH567" i="6"/>
  <c r="BH879" i="6"/>
  <c r="CN879" i="6"/>
  <c r="CY111" i="6"/>
  <c r="BS111" i="6"/>
  <c r="BS160" i="6"/>
  <c r="CY160" i="6"/>
  <c r="BH269" i="6"/>
  <c r="CN269" i="6"/>
  <c r="CY447" i="6"/>
  <c r="BS447" i="6"/>
  <c r="CN582" i="6"/>
  <c r="BH582" i="6"/>
  <c r="CY597" i="6"/>
  <c r="BS597" i="6"/>
  <c r="CN723" i="6"/>
  <c r="BH723" i="6"/>
  <c r="CC813" i="6"/>
  <c r="AW813" i="6"/>
  <c r="BS919" i="6"/>
  <c r="CY919" i="6"/>
  <c r="AW845" i="6"/>
  <c r="CC845" i="6"/>
  <c r="CC931" i="6"/>
  <c r="AW931" i="6"/>
  <c r="BH989" i="6"/>
  <c r="CN989" i="6"/>
  <c r="AW1006" i="6"/>
  <c r="CC1006" i="6"/>
  <c r="CN847" i="6"/>
  <c r="BH847" i="6"/>
  <c r="CY1000" i="6"/>
  <c r="BS1000" i="6"/>
  <c r="CN29" i="6"/>
  <c r="BH29" i="6"/>
  <c r="AW182" i="6"/>
  <c r="CC182" i="6"/>
  <c r="BH444" i="6"/>
  <c r="CN444" i="6"/>
  <c r="AW475" i="6"/>
  <c r="CC475" i="6"/>
  <c r="CC586" i="6"/>
  <c r="AW586" i="6"/>
  <c r="BS577" i="6"/>
  <c r="CY577" i="6"/>
  <c r="CY699" i="6"/>
  <c r="BS699" i="6"/>
  <c r="BH685" i="6"/>
  <c r="CN685" i="6"/>
  <c r="BH816" i="6"/>
  <c r="CN816" i="6"/>
  <c r="CC93" i="6"/>
  <c r="AW93" i="6"/>
  <c r="BH215" i="6"/>
  <c r="CN215" i="6"/>
  <c r="AW444" i="6"/>
  <c r="CC444" i="6"/>
  <c r="BH687" i="6"/>
  <c r="CN687" i="6"/>
  <c r="BH748" i="6"/>
  <c r="CN748" i="6"/>
  <c r="AW866" i="6"/>
  <c r="CC866" i="6"/>
  <c r="BH714" i="6"/>
  <c r="CN714" i="6"/>
  <c r="CN996" i="6"/>
  <c r="BH996" i="6"/>
  <c r="AW609" i="6"/>
  <c r="CC609" i="6"/>
  <c r="AW847" i="6"/>
  <c r="CC847" i="6"/>
  <c r="BH16" i="6"/>
  <c r="CN16" i="6"/>
  <c r="BS417" i="6"/>
  <c r="CY417" i="6"/>
  <c r="CN601" i="6"/>
  <c r="BH601" i="6"/>
  <c r="AW633" i="6"/>
  <c r="CC633" i="6"/>
  <c r="BS687" i="6"/>
  <c r="CY687" i="6"/>
  <c r="CY729" i="6"/>
  <c r="BS729" i="6"/>
  <c r="BS130" i="6"/>
  <c r="CY130" i="6"/>
  <c r="CN660" i="6"/>
  <c r="BH660" i="6"/>
  <c r="CY901" i="6"/>
  <c r="BS901" i="6"/>
  <c r="CN234" i="6"/>
  <c r="BH234" i="6"/>
  <c r="CC114" i="6"/>
  <c r="AW114" i="6"/>
  <c r="CN371" i="6"/>
  <c r="BH371" i="6"/>
  <c r="BH92" i="6"/>
  <c r="CN92" i="6"/>
  <c r="CC354" i="6"/>
  <c r="AW354" i="6"/>
  <c r="CY987" i="6"/>
  <c r="BS987" i="6"/>
  <c r="BH530" i="6"/>
  <c r="CN530" i="6"/>
  <c r="CN166" i="6"/>
  <c r="BH166" i="6"/>
  <c r="CC697" i="6"/>
  <c r="AW697" i="6"/>
  <c r="AW288" i="6"/>
  <c r="CC288" i="6"/>
  <c r="CN471" i="6"/>
  <c r="BH471" i="6"/>
  <c r="BH120" i="6"/>
  <c r="CN120" i="6"/>
  <c r="CC409" i="6"/>
  <c r="AW409" i="6"/>
  <c r="BS156" i="6"/>
  <c r="CY156" i="6"/>
  <c r="CY80" i="6"/>
  <c r="BS80" i="6"/>
  <c r="BH672" i="6"/>
  <c r="CN672" i="6"/>
  <c r="CN204" i="6"/>
  <c r="BH204" i="6"/>
  <c r="CN66" i="6"/>
  <c r="BH66" i="6"/>
  <c r="CC77" i="6"/>
  <c r="AW77" i="6"/>
  <c r="CY371" i="6"/>
  <c r="BS371" i="6"/>
  <c r="CY64" i="6"/>
  <c r="BS64" i="6"/>
  <c r="CN583" i="6"/>
  <c r="BH583" i="6"/>
  <c r="CN145" i="6"/>
  <c r="BH145" i="6"/>
  <c r="AW943" i="6"/>
  <c r="CC943" i="6"/>
  <c r="AW703" i="6"/>
  <c r="CC703" i="6"/>
  <c r="CC394" i="6"/>
  <c r="AW394" i="6"/>
  <c r="AW242" i="6"/>
  <c r="CC242" i="6"/>
  <c r="CC205" i="6"/>
  <c r="AW205" i="6"/>
  <c r="AW25" i="6"/>
  <c r="CC25" i="6"/>
  <c r="CY796" i="6"/>
  <c r="BS796" i="6"/>
  <c r="BS548" i="6"/>
  <c r="CY548" i="6"/>
  <c r="BH613" i="6"/>
  <c r="CN613" i="6"/>
  <c r="CN141" i="6"/>
  <c r="BH141" i="6"/>
  <c r="CC896" i="6"/>
  <c r="AW896" i="6"/>
  <c r="AW644" i="6"/>
  <c r="CC644" i="6"/>
  <c r="CC304" i="6"/>
  <c r="AW304" i="6"/>
  <c r="AW23" i="6"/>
  <c r="CC23" i="6"/>
  <c r="BS550" i="6"/>
  <c r="CY550" i="6"/>
  <c r="BS390" i="6"/>
  <c r="CY390" i="6"/>
  <c r="BH981" i="6"/>
  <c r="CN981" i="6"/>
  <c r="CN880" i="6"/>
  <c r="BH880" i="6"/>
  <c r="CN673" i="6"/>
  <c r="BH673" i="6"/>
  <c r="CN433" i="6"/>
  <c r="BH433" i="6"/>
  <c r="AW953" i="6"/>
  <c r="CC953" i="6"/>
  <c r="AW798" i="6"/>
  <c r="CC798" i="6"/>
  <c r="CC359" i="6"/>
  <c r="AW359" i="6"/>
  <c r="CC308" i="6"/>
  <c r="AW308" i="6"/>
  <c r="CC45" i="6"/>
  <c r="AW45" i="6"/>
  <c r="CY346" i="6"/>
  <c r="BS346" i="6"/>
  <c r="BS121" i="6"/>
  <c r="CY121" i="6"/>
  <c r="CN841" i="6"/>
  <c r="BH841" i="6"/>
  <c r="CN351" i="6"/>
  <c r="BH351" i="6"/>
  <c r="BH201" i="6"/>
  <c r="CN201" i="6"/>
  <c r="CN80" i="6"/>
  <c r="BH80" i="6"/>
  <c r="CC825" i="6"/>
  <c r="AW825" i="6"/>
  <c r="CC345" i="6"/>
  <c r="AW345" i="6"/>
  <c r="CY631" i="6"/>
  <c r="BS631" i="6"/>
  <c r="CN171" i="6"/>
  <c r="BH171" i="6"/>
  <c r="BH97" i="6"/>
  <c r="CN97" i="6"/>
  <c r="CC808" i="6"/>
  <c r="AW808" i="6"/>
  <c r="AW245" i="6"/>
  <c r="CC245" i="6"/>
  <c r="BS410" i="6"/>
  <c r="CY410" i="6"/>
  <c r="CY261" i="6"/>
  <c r="BS261" i="6"/>
  <c r="CY60" i="6"/>
  <c r="BS60" i="6"/>
  <c r="CN800" i="6"/>
  <c r="BH800" i="6"/>
  <c r="CN321" i="6"/>
  <c r="BH321" i="6"/>
  <c r="CY934" i="6"/>
  <c r="BS934" i="6"/>
  <c r="CY615" i="6"/>
  <c r="BS615" i="6"/>
  <c r="BS474" i="6"/>
  <c r="CY474" i="6"/>
  <c r="BS373" i="6"/>
  <c r="CY373" i="6"/>
  <c r="BS297" i="6"/>
  <c r="CY297" i="6"/>
  <c r="BH552" i="6"/>
  <c r="CN552" i="6"/>
  <c r="CN398" i="6"/>
  <c r="BH398" i="6"/>
  <c r="CN345" i="6"/>
  <c r="BH345" i="6"/>
  <c r="CC893" i="6"/>
  <c r="AW893" i="6"/>
  <c r="CC795" i="6"/>
  <c r="AW795" i="6"/>
  <c r="CC688" i="6"/>
  <c r="AW688" i="6"/>
  <c r="CC489" i="6"/>
  <c r="AW489" i="6"/>
  <c r="AW235" i="6"/>
  <c r="CC235" i="6"/>
  <c r="CC113" i="6"/>
  <c r="AW113" i="6"/>
  <c r="BS832" i="6"/>
  <c r="CY832" i="6"/>
  <c r="CY667" i="6"/>
  <c r="BS667" i="6"/>
  <c r="BS295" i="6"/>
  <c r="CY295" i="6"/>
  <c r="CY210" i="6"/>
  <c r="BS210" i="6"/>
  <c r="CN897" i="6"/>
  <c r="BH897" i="6"/>
  <c r="CN738" i="6"/>
  <c r="BH738" i="6"/>
  <c r="CN394" i="6"/>
  <c r="BH394" i="6"/>
  <c r="BH277" i="6"/>
  <c r="CN277" i="6"/>
  <c r="BH99" i="6"/>
  <c r="CN99" i="6"/>
  <c r="CC340" i="6"/>
  <c r="AW340" i="6"/>
  <c r="CC75" i="6"/>
  <c r="AW75" i="6"/>
  <c r="CY703" i="6"/>
  <c r="BS703" i="6"/>
  <c r="CY249" i="6"/>
  <c r="BS249" i="6"/>
  <c r="BS77" i="6"/>
  <c r="CY77" i="6"/>
  <c r="CN890" i="6"/>
  <c r="BH890" i="6"/>
  <c r="BH732" i="6"/>
  <c r="CN732" i="6"/>
  <c r="BH382" i="6"/>
  <c r="CN382" i="6"/>
  <c r="CN363" i="6"/>
  <c r="BH363" i="6"/>
  <c r="CC523" i="6"/>
  <c r="AW523" i="6"/>
  <c r="CC336" i="6"/>
  <c r="AW336" i="6"/>
  <c r="CC158" i="6"/>
  <c r="AW158" i="6"/>
  <c r="CC47" i="6"/>
  <c r="AW47" i="6"/>
  <c r="BS892" i="6"/>
  <c r="CY892" i="6"/>
  <c r="BS291" i="6"/>
  <c r="CY291" i="6"/>
  <c r="BS202" i="6"/>
  <c r="CY202" i="6"/>
  <c r="BH761" i="6"/>
  <c r="CN761" i="6"/>
  <c r="CN392" i="6"/>
  <c r="BH392" i="6"/>
  <c r="BH249" i="6"/>
  <c r="CN249" i="6"/>
  <c r="CN65" i="6"/>
  <c r="BH65" i="6"/>
  <c r="CC612" i="6"/>
  <c r="AW612" i="6"/>
  <c r="CC425" i="6"/>
  <c r="AW425" i="6"/>
  <c r="AW183" i="6"/>
  <c r="CC183" i="6"/>
  <c r="CY810" i="6"/>
  <c r="BS810" i="6"/>
  <c r="BS623" i="6"/>
  <c r="CY623" i="6"/>
  <c r="BS535" i="6"/>
  <c r="CY535" i="6"/>
  <c r="BS365" i="6"/>
  <c r="CY365" i="6"/>
  <c r="CN970" i="6"/>
  <c r="BH970" i="6"/>
  <c r="CN760" i="6"/>
  <c r="BH760" i="6"/>
  <c r="CN534" i="6"/>
  <c r="BH534" i="6"/>
  <c r="CN501" i="6"/>
  <c r="BH501" i="6"/>
  <c r="CN323" i="6"/>
  <c r="BH323" i="6"/>
  <c r="AW466" i="6"/>
  <c r="CC466" i="6"/>
  <c r="CC407" i="6"/>
  <c r="AW407" i="6"/>
  <c r="AW338" i="6"/>
  <c r="CC338" i="6"/>
  <c r="CC106" i="6"/>
  <c r="AW106" i="6"/>
  <c r="CY941" i="6"/>
  <c r="BS941" i="6"/>
  <c r="BS694" i="6"/>
  <c r="CY694" i="6"/>
  <c r="CY401" i="6"/>
  <c r="BS401" i="6"/>
  <c r="BS428" i="6"/>
  <c r="CY428" i="6"/>
  <c r="BS270" i="6"/>
  <c r="CY270" i="6"/>
  <c r="CY119" i="6"/>
  <c r="BS119" i="6"/>
  <c r="BH835" i="6"/>
  <c r="CN835" i="6"/>
  <c r="BH512" i="6"/>
  <c r="CN512" i="6"/>
  <c r="AW785" i="6"/>
  <c r="CC785" i="6"/>
  <c r="CC568" i="6"/>
  <c r="AW568" i="6"/>
  <c r="CC318" i="6"/>
  <c r="AW318" i="6"/>
  <c r="C30" i="3"/>
  <c r="C32" i="3" s="1"/>
  <c r="CY857" i="6"/>
  <c r="BS857" i="6"/>
  <c r="BS737" i="6"/>
  <c r="CY737" i="6"/>
  <c r="CY656" i="6"/>
  <c r="BS656" i="6"/>
  <c r="CN979" i="6"/>
  <c r="BH979" i="6"/>
  <c r="BH698" i="6"/>
  <c r="CN698" i="6"/>
  <c r="BH486" i="6"/>
  <c r="CN486" i="6"/>
  <c r="BH406" i="6"/>
  <c r="CN406" i="6"/>
  <c r="CN256" i="6"/>
  <c r="BH256" i="6"/>
  <c r="CC739" i="6"/>
  <c r="AW739" i="6"/>
  <c r="AW476" i="6"/>
  <c r="CC476" i="6"/>
  <c r="CC399" i="6"/>
  <c r="AW399" i="6"/>
  <c r="CY881" i="6"/>
  <c r="BS881" i="6"/>
  <c r="BS731" i="6"/>
  <c r="CY731" i="6"/>
  <c r="BS570" i="6"/>
  <c r="CY570" i="6"/>
  <c r="BS106" i="6"/>
  <c r="CY106" i="6"/>
  <c r="CN837" i="6"/>
  <c r="BH837" i="6"/>
  <c r="BH688" i="6"/>
  <c r="CN688" i="6"/>
  <c r="CN528" i="6"/>
  <c r="BH528" i="6"/>
  <c r="BH430" i="6"/>
  <c r="CN430" i="6"/>
  <c r="AW941" i="6"/>
  <c r="CC941" i="6"/>
  <c r="AW839" i="6"/>
  <c r="CC839" i="6"/>
  <c r="CC546" i="6"/>
  <c r="AW546" i="6"/>
  <c r="CC430" i="6"/>
  <c r="AW430" i="6"/>
  <c r="CC95" i="6"/>
  <c r="AW95" i="6"/>
  <c r="AW149" i="6"/>
  <c r="CC149" i="6"/>
  <c r="BS961" i="6"/>
  <c r="CY961" i="6"/>
  <c r="BS791" i="6"/>
  <c r="CY791" i="6"/>
  <c r="CY663" i="6"/>
  <c r="BS663" i="6"/>
  <c r="CN885" i="6"/>
  <c r="BH885" i="6"/>
  <c r="BH793" i="6"/>
  <c r="CN793" i="6"/>
  <c r="BH682" i="6"/>
  <c r="CN682" i="6"/>
  <c r="BH407" i="6"/>
  <c r="CN407" i="6"/>
  <c r="BH340" i="6"/>
  <c r="CN340" i="6"/>
  <c r="AW804" i="6"/>
  <c r="CC804" i="6"/>
  <c r="AW623" i="6"/>
  <c r="CC623" i="6"/>
  <c r="CC513" i="6"/>
  <c r="AW513" i="6"/>
  <c r="AW261" i="6"/>
  <c r="CC261" i="6"/>
  <c r="CY986" i="6"/>
  <c r="BS986" i="6"/>
  <c r="BS741" i="6"/>
  <c r="CY741" i="6"/>
  <c r="BS568" i="6"/>
  <c r="CY568" i="6"/>
  <c r="BS208" i="6"/>
  <c r="CY208" i="6"/>
  <c r="CY63" i="6"/>
  <c r="BS63" i="6"/>
  <c r="CN632" i="6"/>
  <c r="BH632" i="6"/>
  <c r="BH544" i="6"/>
  <c r="CN544" i="6"/>
  <c r="BH420" i="6"/>
  <c r="CN420" i="6"/>
  <c r="BH326" i="6"/>
  <c r="CN326" i="6"/>
  <c r="CN268" i="6"/>
  <c r="BH268" i="6"/>
  <c r="AW796" i="6"/>
  <c r="CC796" i="6"/>
  <c r="AW621" i="6"/>
  <c r="CC621" i="6"/>
  <c r="CC518" i="6"/>
  <c r="AW518" i="6"/>
  <c r="CC511" i="6"/>
  <c r="AW511" i="6"/>
  <c r="AW226" i="6"/>
  <c r="CC226" i="6"/>
  <c r="CC144" i="6"/>
  <c r="AW144" i="6"/>
  <c r="BS815" i="6"/>
  <c r="CY815" i="6"/>
  <c r="BS567" i="6"/>
  <c r="CY567" i="6"/>
  <c r="CY199" i="6"/>
  <c r="BS199" i="6"/>
  <c r="CY28" i="6"/>
  <c r="BS28" i="6"/>
  <c r="CN929" i="6"/>
  <c r="BH929" i="6"/>
  <c r="BH814" i="6"/>
  <c r="CN814" i="6"/>
  <c r="BH413" i="6"/>
  <c r="CN413" i="6"/>
  <c r="BH148" i="6"/>
  <c r="CN148" i="6"/>
  <c r="BH95" i="6"/>
  <c r="CN95" i="6"/>
  <c r="AW668" i="6"/>
  <c r="CC668" i="6"/>
  <c r="AW438" i="6"/>
  <c r="CC438" i="6"/>
  <c r="AW296" i="6"/>
  <c r="CC296" i="6"/>
  <c r="BS887" i="6"/>
  <c r="CY887" i="6"/>
  <c r="CY812" i="6"/>
  <c r="BS812" i="6"/>
  <c r="BS625" i="6"/>
  <c r="CY625" i="6"/>
  <c r="BS510" i="6"/>
  <c r="CY510" i="6"/>
  <c r="BH891" i="6"/>
  <c r="CN891" i="6"/>
  <c r="CN518" i="6"/>
  <c r="BH518" i="6"/>
  <c r="CN509" i="6"/>
  <c r="BH509" i="6"/>
  <c r="BH425" i="6"/>
  <c r="CN425" i="6"/>
  <c r="BH289" i="6"/>
  <c r="CN289" i="6"/>
  <c r="CN258" i="6"/>
  <c r="BH258" i="6"/>
  <c r="BH64" i="6"/>
  <c r="CN64" i="6"/>
  <c r="AW965" i="6"/>
  <c r="CC965" i="6"/>
  <c r="CC479" i="6"/>
  <c r="AW479" i="6"/>
  <c r="CC364" i="6"/>
  <c r="AW364" i="6"/>
  <c r="AW233" i="6"/>
  <c r="CC233" i="6"/>
  <c r="CC84" i="6"/>
  <c r="AW84" i="6"/>
  <c r="AW163" i="6"/>
  <c r="CC163" i="6"/>
  <c r="CN222" i="6"/>
  <c r="BH222" i="6"/>
  <c r="CN262" i="6"/>
  <c r="BH262" i="6"/>
  <c r="AW751" i="6"/>
  <c r="CC751" i="6"/>
  <c r="BH917" i="6"/>
  <c r="CN917" i="6"/>
  <c r="CY995" i="6"/>
  <c r="BS995" i="6"/>
  <c r="CC978" i="6"/>
  <c r="AW978" i="6"/>
  <c r="CY331" i="6"/>
  <c r="BS331" i="6"/>
  <c r="CN305" i="6"/>
  <c r="BH305" i="6"/>
  <c r="BS464" i="6"/>
  <c r="CY464" i="6"/>
  <c r="CN526" i="6"/>
  <c r="BH526" i="6"/>
  <c r="BH693" i="6"/>
  <c r="CN693" i="6"/>
  <c r="AW848" i="6"/>
  <c r="CC848" i="6"/>
  <c r="BS932" i="6"/>
  <c r="CY932" i="6"/>
  <c r="CY545" i="6"/>
  <c r="BS545" i="6"/>
  <c r="BH674" i="6"/>
  <c r="CN674" i="6"/>
  <c r="AW780" i="6"/>
  <c r="CC780" i="6"/>
  <c r="BH964" i="6"/>
  <c r="CN964" i="6"/>
  <c r="BS163" i="6"/>
  <c r="CY163" i="6"/>
  <c r="CY14" i="6"/>
  <c r="BS14" i="6"/>
  <c r="CC269" i="6"/>
  <c r="AW269" i="6"/>
  <c r="BH494" i="6"/>
  <c r="CN494" i="6"/>
  <c r="BH791" i="6"/>
  <c r="CN791" i="6"/>
  <c r="CY480" i="6"/>
  <c r="BS480" i="6"/>
  <c r="AW525" i="6"/>
  <c r="CC525" i="6"/>
  <c r="AW641" i="6"/>
  <c r="CC641" i="6"/>
  <c r="AW728" i="6"/>
  <c r="CC728" i="6"/>
  <c r="CY940" i="6"/>
  <c r="BS940" i="6"/>
  <c r="CY915" i="6"/>
  <c r="BS915" i="6"/>
  <c r="CC801" i="6"/>
  <c r="AW801" i="6"/>
  <c r="BH991" i="6"/>
  <c r="CN991" i="6"/>
  <c r="BS161" i="6"/>
  <c r="CY161" i="6"/>
  <c r="BS259" i="6"/>
  <c r="CY259" i="6"/>
  <c r="AW434" i="6"/>
  <c r="CC434" i="6"/>
  <c r="BS763" i="6"/>
  <c r="CY763" i="6"/>
  <c r="BH925" i="6"/>
  <c r="CN925" i="6"/>
  <c r="CC974" i="6"/>
  <c r="AW974" i="6"/>
  <c r="CY662" i="6"/>
  <c r="BS662" i="6"/>
  <c r="CY856" i="6"/>
  <c r="BS856" i="6"/>
  <c r="BS168" i="6"/>
  <c r="CY168" i="6"/>
  <c r="CN264" i="6"/>
  <c r="BH264" i="6"/>
  <c r="CY335" i="6"/>
  <c r="BS335" i="6"/>
  <c r="CY610" i="6"/>
  <c r="BS610" i="6"/>
  <c r="CN585" i="6"/>
  <c r="BH585" i="6"/>
  <c r="AW626" i="6"/>
  <c r="CC626" i="6"/>
  <c r="CY1004" i="6"/>
  <c r="BS1004" i="6"/>
  <c r="AW490" i="6"/>
  <c r="CC490" i="6"/>
  <c r="AW519" i="6"/>
  <c r="CC519" i="6"/>
  <c r="D61" i="5"/>
  <c r="F36" i="5"/>
  <c r="BH175" i="6"/>
  <c r="CN175" i="6"/>
  <c r="CY217" i="6"/>
  <c r="BS217" i="6"/>
  <c r="CN475" i="6"/>
  <c r="BH475" i="6"/>
  <c r="BS664" i="6"/>
  <c r="CY664" i="6"/>
  <c r="AW789" i="6"/>
  <c r="CC789" i="6"/>
  <c r="BH999" i="6"/>
  <c r="CN999" i="6"/>
  <c r="CY203" i="6"/>
  <c r="BS203" i="6"/>
  <c r="BH431" i="6"/>
  <c r="CN431" i="6"/>
  <c r="BS588" i="6"/>
  <c r="CY588" i="6"/>
  <c r="CY669" i="6"/>
  <c r="BS669" i="6"/>
  <c r="AW989" i="6"/>
  <c r="CC989" i="6"/>
  <c r="CY818" i="6"/>
  <c r="BS818" i="6"/>
  <c r="AW901" i="6"/>
  <c r="CC901" i="6"/>
  <c r="BS44" i="6"/>
  <c r="CY44" i="6"/>
  <c r="BH152" i="6"/>
  <c r="CN152" i="6"/>
  <c r="AW454" i="6"/>
  <c r="CC454" i="6"/>
  <c r="CY636" i="6"/>
  <c r="BS636" i="6"/>
  <c r="AW755" i="6"/>
  <c r="CC755" i="6"/>
  <c r="CC283" i="6"/>
  <c r="AW283" i="6"/>
  <c r="CY472" i="6"/>
  <c r="BS472" i="6"/>
  <c r="BS586" i="6"/>
  <c r="CY586" i="6"/>
  <c r="AW712" i="6"/>
  <c r="CC712" i="6"/>
  <c r="AW714" i="6"/>
  <c r="CC714" i="6"/>
  <c r="CN886" i="6"/>
  <c r="BH886" i="6"/>
  <c r="CY215" i="6"/>
  <c r="BS215" i="6"/>
  <c r="BH472" i="6"/>
  <c r="CN472" i="6"/>
  <c r="BS153" i="6"/>
  <c r="CY153" i="6"/>
  <c r="CC1002" i="6"/>
  <c r="AW1002" i="6"/>
  <c r="CC747" i="6"/>
  <c r="AW747" i="6"/>
  <c r="BS1011" i="6"/>
  <c r="CY1011" i="6"/>
  <c r="CY665" i="6"/>
  <c r="BS665" i="6"/>
  <c r="BS159" i="6"/>
  <c r="CY159" i="6"/>
  <c r="BH283" i="6"/>
  <c r="CN283" i="6"/>
  <c r="BH98" i="6"/>
  <c r="CN98" i="6"/>
  <c r="CC360" i="6"/>
  <c r="AW360" i="6"/>
  <c r="CY906" i="6"/>
  <c r="BS906" i="6"/>
  <c r="BS506" i="6"/>
  <c r="CY506" i="6"/>
  <c r="BH973" i="6"/>
  <c r="CN973" i="6"/>
  <c r="CN464" i="6"/>
  <c r="BH464" i="6"/>
  <c r="CC891" i="6"/>
  <c r="AW891" i="6"/>
  <c r="CC229" i="6"/>
  <c r="AW229" i="6"/>
  <c r="CN333" i="6"/>
  <c r="BH333" i="6"/>
  <c r="CY351" i="6"/>
  <c r="BS351" i="6"/>
  <c r="BS226" i="6"/>
  <c r="CY226" i="6"/>
  <c r="BH527" i="6"/>
  <c r="CN527" i="6"/>
  <c r="BH228" i="6"/>
  <c r="CN228" i="6"/>
  <c r="CC682" i="6"/>
  <c r="AW682" i="6"/>
  <c r="BH513" i="6"/>
  <c r="CN513" i="6"/>
  <c r="CY984" i="6"/>
  <c r="BS984" i="6"/>
  <c r="BS785" i="6"/>
  <c r="CY785" i="6"/>
  <c r="CN853" i="6"/>
  <c r="BH853" i="6"/>
  <c r="CN147" i="6"/>
  <c r="BH147" i="6"/>
  <c r="CC566" i="6"/>
  <c r="AW566" i="6"/>
  <c r="CC367" i="6"/>
  <c r="AW367" i="6"/>
  <c r="BS971" i="6"/>
  <c r="CY971" i="6"/>
  <c r="CY743" i="6"/>
  <c r="BS743" i="6"/>
  <c r="BS507" i="6"/>
  <c r="CY507" i="6"/>
  <c r="BS103" i="6"/>
  <c r="CY103" i="6"/>
  <c r="BH183" i="6"/>
  <c r="CN183" i="6"/>
  <c r="AW849" i="6"/>
  <c r="CC849" i="6"/>
  <c r="CC564" i="6"/>
  <c r="AW564" i="6"/>
  <c r="CY895" i="6"/>
  <c r="BS895" i="6"/>
  <c r="BS398" i="6"/>
  <c r="CY398" i="6"/>
  <c r="BS128" i="6"/>
  <c r="CY128" i="6"/>
  <c r="CN1002" i="6"/>
  <c r="BH1002" i="6"/>
  <c r="CN319" i="6"/>
  <c r="BH319" i="6"/>
  <c r="CN67" i="6"/>
  <c r="BH67" i="6"/>
  <c r="AW723" i="6"/>
  <c r="CC723" i="6"/>
  <c r="CY713" i="6"/>
  <c r="BS713" i="6"/>
  <c r="BS429" i="6"/>
  <c r="CY429" i="6"/>
  <c r="BS123" i="6"/>
  <c r="CY123" i="6"/>
  <c r="BH516" i="6"/>
  <c r="CN516" i="6"/>
  <c r="CC892" i="6"/>
  <c r="AW892" i="6"/>
  <c r="CC614" i="6"/>
  <c r="AW614" i="6"/>
  <c r="CY928" i="6"/>
  <c r="BS928" i="6"/>
  <c r="CY237" i="6"/>
  <c r="BS237" i="6"/>
  <c r="CC952" i="6"/>
  <c r="AW952" i="6"/>
  <c r="AW652" i="6"/>
  <c r="CC652" i="6"/>
  <c r="AW43" i="6"/>
  <c r="CC43" i="6"/>
  <c r="CN218" i="6"/>
  <c r="BH218" i="6"/>
  <c r="CC981" i="6"/>
  <c r="AW981" i="6"/>
  <c r="CC627" i="6"/>
  <c r="AW627" i="6"/>
  <c r="AW104" i="6"/>
  <c r="CC104" i="6"/>
  <c r="CC92" i="6"/>
  <c r="AW92" i="6"/>
  <c r="CY939" i="6"/>
  <c r="BS939" i="6"/>
  <c r="CY443" i="6"/>
  <c r="BS443" i="6"/>
  <c r="BS282" i="6"/>
  <c r="CY282" i="6"/>
  <c r="CY959" i="6"/>
  <c r="BS959" i="6"/>
  <c r="CY777" i="6"/>
  <c r="BS777" i="6"/>
  <c r="BS384" i="6"/>
  <c r="CY384" i="6"/>
  <c r="BS308" i="6"/>
  <c r="CY308" i="6"/>
  <c r="BS132" i="6"/>
  <c r="CY132" i="6"/>
  <c r="CN662" i="6"/>
  <c r="BH662" i="6"/>
  <c r="BH498" i="6"/>
  <c r="CN498" i="6"/>
  <c r="CN139" i="6"/>
  <c r="BH139" i="6"/>
  <c r="CC1011" i="6"/>
  <c r="AW1011" i="6"/>
  <c r="CC812" i="6"/>
  <c r="AW812" i="6"/>
  <c r="CC225" i="6"/>
  <c r="AW225" i="6"/>
  <c r="AW27" i="6"/>
  <c r="CC27" i="6"/>
  <c r="CY946" i="6"/>
  <c r="BS946" i="6"/>
  <c r="CY813" i="6"/>
  <c r="BS813" i="6"/>
  <c r="CY725" i="6"/>
  <c r="BS725" i="6"/>
  <c r="CY473" i="6"/>
  <c r="BS473" i="6"/>
  <c r="BS424" i="6"/>
  <c r="CY424" i="6"/>
  <c r="BS265" i="6"/>
  <c r="CY265" i="6"/>
  <c r="BS154" i="6"/>
  <c r="CY154" i="6"/>
  <c r="CY79" i="6"/>
  <c r="BS79" i="6"/>
  <c r="BH882" i="6"/>
  <c r="CN882" i="6"/>
  <c r="BH378" i="6"/>
  <c r="CN378" i="6"/>
  <c r="BH235" i="6"/>
  <c r="CN235" i="6"/>
  <c r="BH344" i="6"/>
  <c r="CN344" i="6"/>
  <c r="CN50" i="6"/>
  <c r="BH50" i="6"/>
  <c r="CC946" i="6"/>
  <c r="AW946" i="6"/>
  <c r="CC838" i="6"/>
  <c r="AW838" i="6"/>
  <c r="CC315" i="6"/>
  <c r="AW315" i="6"/>
  <c r="CC117" i="6"/>
  <c r="AW117" i="6"/>
  <c r="CC46" i="6"/>
  <c r="AW46" i="6"/>
  <c r="CY798" i="6"/>
  <c r="BS798" i="6"/>
  <c r="BS465" i="6"/>
  <c r="CY465" i="6"/>
  <c r="BS378" i="6"/>
  <c r="CY378" i="6"/>
  <c r="BS294" i="6"/>
  <c r="CY294" i="6"/>
  <c r="CY53" i="6"/>
  <c r="BS53" i="6"/>
  <c r="BH877" i="6"/>
  <c r="CN877" i="6"/>
  <c r="CN441" i="6"/>
  <c r="BH441" i="6"/>
  <c r="CN205" i="6"/>
  <c r="BH205" i="6"/>
  <c r="CC876" i="6"/>
  <c r="AW876" i="6"/>
  <c r="AW725" i="6"/>
  <c r="CC725" i="6"/>
  <c r="AW473" i="6"/>
  <c r="CC473" i="6"/>
  <c r="CC321" i="6"/>
  <c r="AW321" i="6"/>
  <c r="CC85" i="6"/>
  <c r="AW85" i="6"/>
  <c r="CY979" i="6"/>
  <c r="BS979" i="6"/>
  <c r="CY853" i="6"/>
  <c r="BS853" i="6"/>
  <c r="BS673" i="6"/>
  <c r="CY673" i="6"/>
  <c r="CY376" i="6"/>
  <c r="BS376" i="6"/>
  <c r="CY345" i="6"/>
  <c r="BS345" i="6"/>
  <c r="BS99" i="6"/>
  <c r="CY99" i="6"/>
  <c r="CN863" i="6"/>
  <c r="BH863" i="6"/>
  <c r="CN762" i="6"/>
  <c r="BH762" i="6"/>
  <c r="CN656" i="6"/>
  <c r="BH656" i="6"/>
  <c r="BH492" i="6"/>
  <c r="CN492" i="6"/>
  <c r="CN381" i="6"/>
  <c r="BH381" i="6"/>
  <c r="CN358" i="6"/>
  <c r="BH358" i="6"/>
  <c r="CN172" i="6"/>
  <c r="BH172" i="6"/>
  <c r="AW882" i="6"/>
  <c r="CC882" i="6"/>
  <c r="AW766" i="6"/>
  <c r="CC766" i="6"/>
  <c r="CC554" i="6"/>
  <c r="AW554" i="6"/>
  <c r="CC337" i="6"/>
  <c r="AW337" i="6"/>
  <c r="AW178" i="6"/>
  <c r="CC178" i="6"/>
  <c r="AW21" i="6"/>
  <c r="CC21" i="6"/>
  <c r="CY503" i="6"/>
  <c r="BS503" i="6"/>
  <c r="BS382" i="6"/>
  <c r="CY382" i="6"/>
  <c r="CY97" i="6"/>
  <c r="BS97" i="6"/>
  <c r="CN956" i="6"/>
  <c r="BH956" i="6"/>
  <c r="CN808" i="6"/>
  <c r="BH808" i="6"/>
  <c r="CN379" i="6"/>
  <c r="BH379" i="6"/>
  <c r="CN347" i="6"/>
  <c r="BH347" i="6"/>
  <c r="BH186" i="6"/>
  <c r="CN186" i="6"/>
  <c r="CC784" i="6"/>
  <c r="AW784" i="6"/>
  <c r="CC552" i="6"/>
  <c r="AW552" i="6"/>
  <c r="CC507" i="6"/>
  <c r="AW507" i="6"/>
  <c r="AW263" i="6"/>
  <c r="CC263" i="6"/>
  <c r="AW135" i="6"/>
  <c r="CC135" i="6"/>
  <c r="AW19" i="6"/>
  <c r="CC19" i="6"/>
  <c r="BS843" i="6"/>
  <c r="CY843" i="6"/>
  <c r="CY529" i="6"/>
  <c r="BS529" i="6"/>
  <c r="BS120" i="6"/>
  <c r="CY120" i="6"/>
  <c r="CN742" i="6"/>
  <c r="BH742" i="6"/>
  <c r="BH426" i="6"/>
  <c r="CN426" i="6"/>
  <c r="BH194" i="6"/>
  <c r="CN194" i="6"/>
  <c r="CN302" i="6"/>
  <c r="BH302" i="6"/>
  <c r="CN51" i="6"/>
  <c r="BH51" i="6"/>
  <c r="BH126" i="6"/>
  <c r="CN126" i="6"/>
  <c r="AW960" i="6"/>
  <c r="CC960" i="6"/>
  <c r="CC741" i="6"/>
  <c r="AW741" i="6"/>
  <c r="CC403" i="6"/>
  <c r="AW403" i="6"/>
  <c r="AW334" i="6"/>
  <c r="CC334" i="6"/>
  <c r="AW195" i="6"/>
  <c r="CC195" i="6"/>
  <c r="AW34" i="6"/>
  <c r="CC34" i="6"/>
  <c r="CY908" i="6"/>
  <c r="BS908" i="6"/>
  <c r="CY616" i="6"/>
  <c r="BS616" i="6"/>
  <c r="CY613" i="6"/>
  <c r="BS613" i="6"/>
  <c r="BS396" i="6"/>
  <c r="CY396" i="6"/>
  <c r="BH896" i="6"/>
  <c r="CN896" i="6"/>
  <c r="CN829" i="6"/>
  <c r="BH829" i="6"/>
  <c r="CN667" i="6"/>
  <c r="BH667" i="6"/>
  <c r="CC817" i="6"/>
  <c r="AW817" i="6"/>
  <c r="AW727" i="6"/>
  <c r="CC727" i="6"/>
  <c r="AW187" i="6"/>
  <c r="CC187" i="6"/>
  <c r="AW203" i="6"/>
  <c r="CC203" i="6"/>
  <c r="AW39" i="6"/>
  <c r="CC39" i="6"/>
  <c r="CY867" i="6"/>
  <c r="BS867" i="6"/>
  <c r="CY707" i="6"/>
  <c r="BS707" i="6"/>
  <c r="BS388" i="6"/>
  <c r="CY388" i="6"/>
  <c r="CY316" i="6"/>
  <c r="BS316" i="6"/>
  <c r="BS115" i="6"/>
  <c r="CY115" i="6"/>
  <c r="CY56" i="6"/>
  <c r="BS56" i="6"/>
  <c r="CN957" i="6"/>
  <c r="BH957" i="6"/>
  <c r="CN798" i="6"/>
  <c r="BH798" i="6"/>
  <c r="BH515" i="6"/>
  <c r="CN515" i="6"/>
  <c r="CN77" i="6"/>
  <c r="BH77" i="6"/>
  <c r="CN117" i="6"/>
  <c r="BH117" i="6"/>
  <c r="CC937" i="6"/>
  <c r="AW937" i="6"/>
  <c r="CC826" i="6"/>
  <c r="AW826" i="6"/>
  <c r="CC522" i="6"/>
  <c r="AW522" i="6"/>
  <c r="CC319" i="6"/>
  <c r="AW319" i="6"/>
  <c r="CC230" i="6"/>
  <c r="AW230" i="6"/>
  <c r="BS890" i="6"/>
  <c r="CY890" i="6"/>
  <c r="BS406" i="6"/>
  <c r="CY406" i="6"/>
  <c r="CY89" i="6"/>
  <c r="BS89" i="6"/>
  <c r="BH984" i="6"/>
  <c r="CN984" i="6"/>
  <c r="CN869" i="6"/>
  <c r="BH869" i="6"/>
  <c r="CN777" i="6"/>
  <c r="BH777" i="6"/>
  <c r="CN614" i="6"/>
  <c r="BH614" i="6"/>
  <c r="CN499" i="6"/>
  <c r="BH499" i="6"/>
  <c r="AW969" i="6"/>
  <c r="CC969" i="6"/>
  <c r="CC777" i="6"/>
  <c r="AW777" i="6"/>
  <c r="AW613" i="6"/>
  <c r="CC613" i="6"/>
  <c r="CC503" i="6"/>
  <c r="AW503" i="6"/>
  <c r="AW442" i="6"/>
  <c r="CC442" i="6"/>
  <c r="CC218" i="6"/>
  <c r="AW218" i="6"/>
  <c r="AW131" i="6"/>
  <c r="CC131" i="6"/>
  <c r="BS386" i="6"/>
  <c r="CY386" i="6"/>
  <c r="BS244" i="6"/>
  <c r="CY244" i="6"/>
  <c r="BS138" i="6"/>
  <c r="CY138" i="6"/>
  <c r="CN612" i="6"/>
  <c r="BH612" i="6"/>
  <c r="BH263" i="6"/>
  <c r="CN263" i="6"/>
  <c r="CN188" i="6"/>
  <c r="BH188" i="6"/>
  <c r="AW733" i="6"/>
  <c r="CC733" i="6"/>
  <c r="CC565" i="6"/>
  <c r="AW565" i="6"/>
  <c r="CC377" i="6"/>
  <c r="AW377" i="6"/>
  <c r="CY873" i="6"/>
  <c r="BS873" i="6"/>
  <c r="BS415" i="6"/>
  <c r="CY415" i="6"/>
  <c r="CY344" i="6"/>
  <c r="BS344" i="6"/>
  <c r="CY109" i="6"/>
  <c r="BS109" i="6"/>
  <c r="CY74" i="6"/>
  <c r="BS74" i="6"/>
  <c r="CN928" i="6"/>
  <c r="BH928" i="6"/>
  <c r="CN772" i="6"/>
  <c r="BH772" i="6"/>
  <c r="BH537" i="6"/>
  <c r="CN537" i="6"/>
  <c r="CN435" i="6"/>
  <c r="BH435" i="6"/>
  <c r="BH192" i="6"/>
  <c r="CN192" i="6"/>
  <c r="CC948" i="6"/>
  <c r="AW948" i="6"/>
  <c r="AW788" i="6"/>
  <c r="CC788" i="6"/>
  <c r="AW439" i="6"/>
  <c r="CC439" i="6"/>
  <c r="CC200" i="6"/>
  <c r="AW200" i="6"/>
  <c r="BS501" i="6"/>
  <c r="CY501" i="6"/>
  <c r="BS408" i="6"/>
  <c r="CY408" i="6"/>
  <c r="CY269" i="6"/>
  <c r="BS269" i="6"/>
  <c r="BS131" i="6"/>
  <c r="CY131" i="6"/>
  <c r="BH936" i="6"/>
  <c r="CN936" i="6"/>
  <c r="BH521" i="6"/>
  <c r="CN521" i="6"/>
  <c r="CC951" i="6"/>
  <c r="AW951" i="6"/>
  <c r="AW841" i="6"/>
  <c r="CC841" i="6"/>
  <c r="AW635" i="6"/>
  <c r="CC635" i="6"/>
  <c r="CC362" i="6"/>
  <c r="AW362" i="6"/>
  <c r="CC56" i="6"/>
  <c r="AW56" i="6"/>
  <c r="AW29" i="6"/>
  <c r="CC29" i="6"/>
  <c r="CY712" i="6"/>
  <c r="BS712" i="6"/>
  <c r="CC787" i="6"/>
  <c r="AW787" i="6"/>
  <c r="AW980" i="6"/>
  <c r="CC980" i="6"/>
  <c r="CC996" i="6"/>
  <c r="AW996" i="6"/>
  <c r="CY595" i="6"/>
  <c r="BS595" i="6"/>
  <c r="CY980" i="6"/>
  <c r="BS980" i="6"/>
  <c r="CN309" i="6"/>
  <c r="BH309" i="6"/>
  <c r="BS329" i="6"/>
  <c r="CY329" i="6"/>
  <c r="CY523" i="6"/>
  <c r="BS523" i="6"/>
  <c r="CY649" i="6"/>
  <c r="BS649" i="6"/>
  <c r="CN858" i="6"/>
  <c r="BH858" i="6"/>
  <c r="BS917" i="6"/>
  <c r="CY917" i="6"/>
  <c r="CN605" i="6"/>
  <c r="BH605" i="6"/>
  <c r="BH265" i="6"/>
  <c r="CN265" i="6"/>
  <c r="CC309" i="6"/>
  <c r="AW309" i="6"/>
  <c r="CN590" i="6"/>
  <c r="BH590" i="6"/>
  <c r="CY605" i="6"/>
  <c r="BS605" i="6"/>
  <c r="AW658" i="6"/>
  <c r="CC658" i="6"/>
  <c r="BS874" i="6"/>
  <c r="CY874" i="6"/>
  <c r="BS913" i="6"/>
  <c r="CY913" i="6"/>
  <c r="CN610" i="6"/>
  <c r="BH610" i="6"/>
  <c r="CC599" i="6"/>
  <c r="AW599" i="6"/>
  <c r="CY675" i="6"/>
  <c r="BS675" i="6"/>
  <c r="BS691" i="6"/>
  <c r="CY691" i="6"/>
  <c r="BH720" i="6"/>
  <c r="CN720" i="6"/>
  <c r="AW852" i="6"/>
  <c r="CC852" i="6"/>
  <c r="CC773" i="6"/>
  <c r="AW773" i="6"/>
  <c r="CY811" i="6"/>
  <c r="BS811" i="6"/>
  <c r="CN852" i="6"/>
  <c r="BH852" i="6"/>
  <c r="CC234" i="6"/>
  <c r="AW234" i="6"/>
  <c r="AW339" i="6"/>
  <c r="CC339" i="6"/>
  <c r="BS487" i="6"/>
  <c r="CY487" i="6"/>
  <c r="CY722" i="6"/>
  <c r="BS722" i="6"/>
  <c r="CN721" i="6"/>
  <c r="BH721" i="6"/>
  <c r="CN706" i="6"/>
  <c r="BH706" i="6"/>
  <c r="AW895" i="6"/>
  <c r="CC895" i="6"/>
  <c r="CN21" i="6"/>
  <c r="BH21" i="6"/>
  <c r="AW353" i="6"/>
  <c r="CC353" i="6"/>
  <c r="CN449" i="6"/>
  <c r="BH449" i="6"/>
  <c r="AW582" i="6"/>
  <c r="CC582" i="6"/>
  <c r="CN606" i="6"/>
  <c r="BH606" i="6"/>
  <c r="BH728" i="6"/>
  <c r="CN728" i="6"/>
  <c r="AW575" i="6"/>
  <c r="CC575" i="6"/>
  <c r="CN850" i="6"/>
  <c r="BH850" i="6"/>
  <c r="BH271" i="6"/>
  <c r="CN271" i="6"/>
  <c r="BH469" i="6"/>
  <c r="CN469" i="6"/>
  <c r="CN600" i="6"/>
  <c r="BH600" i="6"/>
  <c r="BH75" i="6"/>
  <c r="CN75" i="6"/>
  <c r="BH20" i="6"/>
  <c r="CN20" i="6"/>
  <c r="CY445" i="6"/>
  <c r="BS445" i="6"/>
  <c r="CN481" i="6"/>
  <c r="BH481" i="6"/>
  <c r="CN596" i="6"/>
  <c r="BH596" i="6"/>
  <c r="CC618" i="6"/>
  <c r="AW618" i="6"/>
  <c r="BH681" i="6"/>
  <c r="CN681" i="6"/>
  <c r="CN709" i="6"/>
  <c r="BH709" i="6"/>
  <c r="CN770" i="6"/>
  <c r="BH770" i="6"/>
  <c r="CN860" i="6"/>
  <c r="BH860" i="6"/>
  <c r="CN633" i="6"/>
  <c r="BH633" i="6"/>
  <c r="CY884" i="6"/>
  <c r="BS884" i="6"/>
  <c r="CY57" i="6"/>
  <c r="BS57" i="6"/>
  <c r="CN454" i="6"/>
  <c r="BH454" i="6"/>
  <c r="CN563" i="6"/>
  <c r="BH563" i="6"/>
  <c r="BH657" i="6"/>
  <c r="CN657" i="6"/>
  <c r="CN1010" i="6"/>
  <c r="BH1010" i="6"/>
  <c r="CN916" i="6"/>
  <c r="BH916" i="6"/>
  <c r="CN935" i="6"/>
  <c r="BH935" i="6"/>
  <c r="AW1010" i="6"/>
  <c r="CC1010" i="6"/>
  <c r="BS935" i="6"/>
  <c r="CY935" i="6"/>
  <c r="BS749" i="6"/>
  <c r="CY749" i="6"/>
  <c r="CN35" i="6"/>
  <c r="BH35" i="6"/>
  <c r="CN354" i="6"/>
  <c r="BH354" i="6"/>
  <c r="AW447" i="6"/>
  <c r="CC447" i="6"/>
  <c r="CY584" i="6"/>
  <c r="BS584" i="6"/>
  <c r="CN592" i="6"/>
  <c r="BH592" i="6"/>
  <c r="CY657" i="6"/>
  <c r="BS657" i="6"/>
  <c r="BH701" i="6"/>
  <c r="CN701" i="6"/>
  <c r="AW711" i="6"/>
  <c r="CC711" i="6"/>
  <c r="BH69" i="6"/>
  <c r="CN69" i="6"/>
  <c r="CN193" i="6"/>
  <c r="BH193" i="6"/>
  <c r="AW333" i="6"/>
  <c r="CC333" i="6"/>
  <c r="BH478" i="6"/>
  <c r="CN478" i="6"/>
  <c r="AW598" i="6"/>
  <c r="CC598" i="6"/>
  <c r="AW581" i="6"/>
  <c r="CC581" i="6"/>
  <c r="CY683" i="6"/>
  <c r="BS683" i="6"/>
  <c r="CY726" i="6"/>
  <c r="BS726" i="6"/>
  <c r="AW912" i="6"/>
  <c r="CC912" i="6"/>
  <c r="BH884" i="6"/>
  <c r="CN884" i="6"/>
  <c r="CN715" i="6"/>
  <c r="BH715" i="6"/>
  <c r="CY19" i="6"/>
  <c r="BS19" i="6"/>
  <c r="BH22" i="6"/>
  <c r="CN22" i="6"/>
  <c r="BH206" i="6"/>
  <c r="CN206" i="6"/>
  <c r="BS526" i="6"/>
  <c r="CY526" i="6"/>
  <c r="AW649" i="6"/>
  <c r="CC649" i="6"/>
  <c r="BS697" i="6"/>
  <c r="CY697" i="6"/>
  <c r="C47" i="5"/>
  <c r="E33" i="5"/>
  <c r="E34" i="5"/>
  <c r="CY865" i="6"/>
  <c r="BS865" i="6"/>
  <c r="CY608" i="6"/>
  <c r="BS608" i="6"/>
  <c r="BS533" i="6"/>
  <c r="CY533" i="6"/>
  <c r="BH975" i="6"/>
  <c r="CN975" i="6"/>
  <c r="CN838" i="6"/>
  <c r="BH838" i="6"/>
  <c r="BH402" i="6"/>
  <c r="CN402" i="6"/>
  <c r="CN316" i="6"/>
  <c r="BH316" i="6"/>
  <c r="BH250" i="6"/>
  <c r="CN250" i="6"/>
  <c r="CC883" i="6"/>
  <c r="AW883" i="6"/>
  <c r="AW679" i="6"/>
  <c r="CC679" i="6"/>
  <c r="AW529" i="6"/>
  <c r="CC529" i="6"/>
  <c r="CC483" i="6"/>
  <c r="AW483" i="6"/>
  <c r="AW330" i="6"/>
  <c r="CC330" i="6"/>
  <c r="CC82" i="6"/>
  <c r="AW82" i="6"/>
  <c r="BS564" i="6"/>
  <c r="CY564" i="6"/>
  <c r="CY68" i="6"/>
  <c r="BS68" i="6"/>
  <c r="CN734" i="6"/>
  <c r="BH734" i="6"/>
  <c r="CN540" i="6"/>
  <c r="BH540" i="6"/>
  <c r="BH135" i="6"/>
  <c r="CN135" i="6"/>
  <c r="CC683" i="6"/>
  <c r="AW683" i="6"/>
  <c r="AW639" i="6"/>
  <c r="CC639" i="6"/>
  <c r="AW459" i="6"/>
  <c r="CC459" i="6"/>
  <c r="AW342" i="6"/>
  <c r="CC342" i="6"/>
  <c r="CC136" i="6"/>
  <c r="AW136" i="6"/>
  <c r="CY898" i="6"/>
  <c r="BS898" i="6"/>
  <c r="CY624" i="6"/>
  <c r="BS624" i="6"/>
  <c r="BS184" i="6"/>
  <c r="CY184" i="6"/>
  <c r="BH974" i="6"/>
  <c r="CN974" i="6"/>
  <c r="CN705" i="6"/>
  <c r="BH705" i="6"/>
  <c r="BH553" i="6"/>
  <c r="CN553" i="6"/>
  <c r="BH419" i="6"/>
  <c r="CN419" i="6"/>
  <c r="BH128" i="6"/>
  <c r="CN128" i="6"/>
  <c r="CC991" i="6"/>
  <c r="AW991" i="6"/>
  <c r="AW611" i="6"/>
  <c r="CC611" i="6"/>
  <c r="CC291" i="6"/>
  <c r="AW291" i="6"/>
  <c r="CC134" i="6"/>
  <c r="AW134" i="6"/>
  <c r="CC111" i="6"/>
  <c r="AW111" i="6"/>
  <c r="CY541" i="6"/>
  <c r="BS541" i="6"/>
  <c r="CY405" i="6"/>
  <c r="BS405" i="6"/>
  <c r="BS185" i="6"/>
  <c r="CY185" i="6"/>
  <c r="BH972" i="6"/>
  <c r="CN972" i="6"/>
  <c r="BH113" i="6"/>
  <c r="CN113" i="6"/>
  <c r="CC962" i="6"/>
  <c r="AW962" i="6"/>
  <c r="CC491" i="6"/>
  <c r="AW491" i="6"/>
  <c r="CC411" i="6"/>
  <c r="AW411" i="6"/>
  <c r="CC209" i="6"/>
  <c r="AW209" i="6"/>
  <c r="CY891" i="6"/>
  <c r="BS891" i="6"/>
  <c r="BS784" i="6"/>
  <c r="CY784" i="6"/>
  <c r="BS573" i="6"/>
  <c r="CY573" i="6"/>
  <c r="BS289" i="6"/>
  <c r="CY289" i="6"/>
  <c r="CY195" i="6"/>
  <c r="BS195" i="6"/>
  <c r="BH745" i="6"/>
  <c r="CN745" i="6"/>
  <c r="CN615" i="6"/>
  <c r="BH615" i="6"/>
  <c r="CN220" i="6"/>
  <c r="BH220" i="6"/>
  <c r="BH102" i="6"/>
  <c r="CN102" i="6"/>
  <c r="AW942" i="6"/>
  <c r="CC942" i="6"/>
  <c r="CC471" i="6"/>
  <c r="AW471" i="6"/>
  <c r="AW326" i="6"/>
  <c r="CC326" i="6"/>
  <c r="CY914" i="6"/>
  <c r="BS914" i="6"/>
  <c r="BS319" i="6"/>
  <c r="CY319" i="6"/>
  <c r="CY95" i="6"/>
  <c r="BS95" i="6"/>
  <c r="CN806" i="6"/>
  <c r="BH806" i="6"/>
  <c r="CN652" i="6"/>
  <c r="BH652" i="6"/>
  <c r="BH491" i="6"/>
  <c r="CN491" i="6"/>
  <c r="CN339" i="6"/>
  <c r="BH339" i="6"/>
  <c r="CN39" i="6"/>
  <c r="BH39" i="6"/>
  <c r="AW932" i="6"/>
  <c r="CC932" i="6"/>
  <c r="CC806" i="6"/>
  <c r="AW806" i="6"/>
  <c r="AW708" i="6"/>
  <c r="CC708" i="6"/>
  <c r="CC501" i="6"/>
  <c r="AW501" i="6"/>
  <c r="CC374" i="6"/>
  <c r="AW374" i="6"/>
  <c r="CC171" i="6"/>
  <c r="AW171" i="6"/>
  <c r="CC249" i="6"/>
  <c r="AW249" i="6"/>
  <c r="CC73" i="6"/>
  <c r="AW73" i="6"/>
  <c r="BS795" i="6"/>
  <c r="CY795" i="6"/>
  <c r="BS317" i="6"/>
  <c r="CY317" i="6"/>
  <c r="BS240" i="6"/>
  <c r="CY240" i="6"/>
  <c r="CY212" i="6"/>
  <c r="BS212" i="6"/>
  <c r="BS116" i="6"/>
  <c r="CY116" i="6"/>
  <c r="BH532" i="6"/>
  <c r="CN532" i="6"/>
  <c r="BH404" i="6"/>
  <c r="CN404" i="6"/>
  <c r="BH236" i="6"/>
  <c r="CN236" i="6"/>
  <c r="BH122" i="6"/>
  <c r="CN122" i="6"/>
  <c r="AW1005" i="6"/>
  <c r="CC1005" i="6"/>
  <c r="AW537" i="6"/>
  <c r="CC537" i="6"/>
  <c r="AW435" i="6"/>
  <c r="CC435" i="6"/>
  <c r="CC395" i="6"/>
  <c r="AW395" i="6"/>
  <c r="AW280" i="6"/>
  <c r="CC280" i="6"/>
  <c r="BS974" i="6"/>
  <c r="CY974" i="6"/>
  <c r="BS617" i="6"/>
  <c r="CY617" i="6"/>
  <c r="BS179" i="6"/>
  <c r="CY179" i="6"/>
  <c r="BH543" i="6"/>
  <c r="CN543" i="6"/>
  <c r="BH418" i="6"/>
  <c r="CN418" i="6"/>
  <c r="BH284" i="6"/>
  <c r="CN284" i="6"/>
  <c r="CN167" i="6"/>
  <c r="BH167" i="6"/>
  <c r="CC685" i="6"/>
  <c r="AW685" i="6"/>
  <c r="CC406" i="6"/>
  <c r="AW406" i="6"/>
  <c r="CC148" i="6"/>
  <c r="AW148" i="6"/>
  <c r="CC86" i="6"/>
  <c r="AW86" i="6"/>
  <c r="AW30" i="6"/>
  <c r="CC30" i="6"/>
  <c r="CY770" i="6"/>
  <c r="BS770" i="6"/>
  <c r="CY644" i="6"/>
  <c r="BS644" i="6"/>
  <c r="CY516" i="6"/>
  <c r="BS516" i="6"/>
  <c r="CY381" i="6"/>
  <c r="BS381" i="6"/>
  <c r="BS140" i="6"/>
  <c r="CY140" i="6"/>
  <c r="BS110" i="6"/>
  <c r="CY110" i="6"/>
  <c r="CN386" i="6"/>
  <c r="BH386" i="6"/>
  <c r="BH291" i="6"/>
  <c r="CN291" i="6"/>
  <c r="BH281" i="6"/>
  <c r="CN281" i="6"/>
  <c r="CN155" i="6"/>
  <c r="BH155" i="6"/>
  <c r="CN131" i="6"/>
  <c r="BH131" i="6"/>
  <c r="CC279" i="6"/>
  <c r="AW279" i="6"/>
  <c r="AW141" i="6"/>
  <c r="CC141" i="6"/>
  <c r="BS970" i="6"/>
  <c r="CY970" i="6"/>
  <c r="BS840" i="6"/>
  <c r="CY840" i="6"/>
  <c r="BS759" i="6"/>
  <c r="CY759" i="6"/>
  <c r="BS598" i="6"/>
  <c r="CY598" i="6"/>
  <c r="CY492" i="6"/>
  <c r="BS492" i="6"/>
  <c r="BS114" i="6"/>
  <c r="CY114" i="6"/>
  <c r="CN983" i="6"/>
  <c r="BH983" i="6"/>
  <c r="BH881" i="6"/>
  <c r="CN881" i="6"/>
  <c r="CN749" i="6"/>
  <c r="BH749" i="6"/>
  <c r="BH480" i="6"/>
  <c r="CN480" i="6"/>
  <c r="BH424" i="6"/>
  <c r="CN424" i="6"/>
  <c r="BH366" i="6"/>
  <c r="CN366" i="6"/>
  <c r="BH100" i="6"/>
  <c r="CN100" i="6"/>
  <c r="AW939" i="6"/>
  <c r="CC939" i="6"/>
  <c r="CC689" i="6"/>
  <c r="AW689" i="6"/>
  <c r="AW426" i="6"/>
  <c r="CC426" i="6"/>
  <c r="CC241" i="6"/>
  <c r="AW241" i="6"/>
  <c r="AW120" i="6"/>
  <c r="CC120" i="6"/>
  <c r="AW90" i="6"/>
  <c r="CC90" i="6"/>
  <c r="CY988" i="6"/>
  <c r="BS988" i="6"/>
  <c r="BS793" i="6"/>
  <c r="CY793" i="6"/>
  <c r="BS672" i="6"/>
  <c r="CY672" i="6"/>
  <c r="CY543" i="6"/>
  <c r="BS543" i="6"/>
  <c r="CY207" i="6"/>
  <c r="BS207" i="6"/>
  <c r="CN483" i="6"/>
  <c r="BH483" i="6"/>
  <c r="BH334" i="6"/>
  <c r="CN334" i="6"/>
  <c r="BH189" i="6"/>
  <c r="CN189" i="6"/>
  <c r="BH118" i="6"/>
  <c r="CN118" i="6"/>
  <c r="AW619" i="6"/>
  <c r="CC619" i="6"/>
  <c r="CC378" i="6"/>
  <c r="AW378" i="6"/>
  <c r="AW272" i="6"/>
  <c r="CC272" i="6"/>
  <c r="AW161" i="6"/>
  <c r="CC161" i="6"/>
  <c r="CC91" i="6"/>
  <c r="AW91" i="6"/>
  <c r="AW16" i="6"/>
  <c r="CC16" i="6"/>
  <c r="CY869" i="6"/>
  <c r="BS869" i="6"/>
  <c r="CY779" i="6"/>
  <c r="BS779" i="6"/>
  <c r="CY638" i="6"/>
  <c r="BS638" i="6"/>
  <c r="BS299" i="6"/>
  <c r="CY299" i="6"/>
  <c r="CY66" i="6"/>
  <c r="BS66" i="6"/>
  <c r="BH822" i="6"/>
  <c r="CN822" i="6"/>
  <c r="CN679" i="6"/>
  <c r="BH679" i="6"/>
  <c r="BH500" i="6"/>
  <c r="CN500" i="6"/>
  <c r="CN349" i="6"/>
  <c r="BH349" i="6"/>
  <c r="CN272" i="6"/>
  <c r="BH272" i="6"/>
  <c r="BH246" i="6"/>
  <c r="CN246" i="6"/>
  <c r="BH154" i="6"/>
  <c r="CN154" i="6"/>
  <c r="CC731" i="6"/>
  <c r="AW731" i="6"/>
  <c r="AW422" i="6"/>
  <c r="CC422" i="6"/>
  <c r="AW246" i="6"/>
  <c r="CC246" i="6"/>
  <c r="CC140" i="6"/>
  <c r="AW140" i="6"/>
  <c r="BS173" i="6"/>
  <c r="CY173" i="6"/>
  <c r="BH200" i="6"/>
  <c r="CN200" i="6"/>
  <c r="BH279" i="6"/>
  <c r="CN279" i="6"/>
  <c r="BS866" i="6"/>
  <c r="CY866" i="6"/>
  <c r="CC1013" i="6"/>
  <c r="AW1013" i="6"/>
  <c r="CC797" i="6"/>
  <c r="AW797" i="6"/>
  <c r="CN57" i="6"/>
  <c r="BH57" i="6"/>
  <c r="AW173" i="6"/>
  <c r="CC173" i="6"/>
  <c r="CY222" i="6"/>
  <c r="BS222" i="6"/>
  <c r="AW441" i="6"/>
  <c r="CC441" i="6"/>
  <c r="CY587" i="6"/>
  <c r="BS587" i="6"/>
  <c r="AW706" i="6"/>
  <c r="CC706" i="6"/>
  <c r="CC799" i="6"/>
  <c r="AW799" i="6"/>
  <c r="BS868" i="6"/>
  <c r="CY868" i="6"/>
  <c r="AW724" i="6"/>
  <c r="CC724" i="6"/>
  <c r="CY858" i="6"/>
  <c r="BS858" i="6"/>
  <c r="BH978" i="6"/>
  <c r="CN978" i="6"/>
  <c r="CN162" i="6"/>
  <c r="BH162" i="6"/>
  <c r="CN460" i="6"/>
  <c r="BH460" i="6"/>
  <c r="CY26" i="6"/>
  <c r="BS26" i="6"/>
  <c r="BH42" i="6"/>
  <c r="CN42" i="6"/>
  <c r="CN259" i="6"/>
  <c r="BH259" i="6"/>
  <c r="CY435" i="6"/>
  <c r="BS435" i="6"/>
  <c r="CN456" i="6"/>
  <c r="BH456" i="6"/>
  <c r="AW559" i="6"/>
  <c r="CC559" i="6"/>
  <c r="CC693" i="6"/>
  <c r="AW693" i="6"/>
  <c r="BH750" i="6"/>
  <c r="CN750" i="6"/>
  <c r="BH759" i="6"/>
  <c r="CN759" i="6"/>
  <c r="BS807" i="6"/>
  <c r="CY807" i="6"/>
  <c r="CY966" i="6"/>
  <c r="BS966" i="6"/>
  <c r="BS590" i="6"/>
  <c r="CY590" i="6"/>
  <c r="BS765" i="6"/>
  <c r="CY765" i="6"/>
  <c r="CY771" i="6"/>
  <c r="BS771" i="6"/>
  <c r="CN811" i="6"/>
  <c r="BH811" i="6"/>
  <c r="BS927" i="6"/>
  <c r="CY927" i="6"/>
  <c r="BH997" i="6"/>
  <c r="CN997" i="6"/>
  <c r="AW905" i="6"/>
  <c r="CC905" i="6"/>
  <c r="BS997" i="6"/>
  <c r="CY997" i="6"/>
  <c r="CN169" i="6"/>
  <c r="BH169" i="6"/>
  <c r="BH801" i="6"/>
  <c r="CN801" i="6"/>
  <c r="CN930" i="6"/>
  <c r="BH930" i="6"/>
  <c r="AW919" i="6"/>
  <c r="CC919" i="6"/>
  <c r="BH993" i="6"/>
  <c r="CN993" i="6"/>
  <c r="BH142" i="6"/>
  <c r="CN142" i="6"/>
  <c r="BS234" i="6"/>
  <c r="CY234" i="6"/>
  <c r="AW642" i="6"/>
  <c r="CC642" i="6"/>
  <c r="CY650" i="6"/>
  <c r="BS650" i="6"/>
  <c r="AW999" i="6"/>
  <c r="CC999" i="6"/>
  <c r="AW175" i="6"/>
  <c r="CC175" i="6"/>
  <c r="BH427" i="6"/>
  <c r="CN427" i="6"/>
  <c r="CN602" i="6"/>
  <c r="BH602" i="6"/>
  <c r="BS180" i="6"/>
  <c r="CY180" i="6"/>
  <c r="BH226" i="6"/>
  <c r="CN226" i="6"/>
  <c r="BH919" i="6"/>
  <c r="CN919" i="6"/>
  <c r="AW945" i="6"/>
  <c r="CC945" i="6"/>
  <c r="BH496" i="6"/>
  <c r="CN496" i="6"/>
  <c r="BS175" i="6"/>
  <c r="CY175" i="6"/>
  <c r="CN242" i="6"/>
  <c r="BH242" i="6"/>
  <c r="BH285" i="6"/>
  <c r="CN285" i="6"/>
  <c r="CY478" i="6"/>
  <c r="BS478" i="6"/>
  <c r="AW636" i="6"/>
  <c r="CC636" i="6"/>
  <c r="BH699" i="6"/>
  <c r="CN699" i="6"/>
  <c r="BS748" i="6"/>
  <c r="CY748" i="6"/>
  <c r="AW846" i="6"/>
  <c r="CC846" i="6"/>
  <c r="BS911" i="6"/>
  <c r="CY911" i="6"/>
  <c r="BS846" i="6"/>
  <c r="CY846" i="6"/>
  <c r="AW879" i="6"/>
  <c r="CC879" i="6"/>
  <c r="CN995" i="6"/>
  <c r="BH995" i="6"/>
  <c r="BS169" i="6"/>
  <c r="CY169" i="6"/>
  <c r="BH158" i="6"/>
  <c r="CN158" i="6"/>
  <c r="BH185" i="6"/>
  <c r="CN185" i="6"/>
  <c r="CY486" i="6"/>
  <c r="BS486" i="6"/>
  <c r="BH789" i="6"/>
  <c r="CN789" i="6"/>
  <c r="CC805" i="6"/>
  <c r="AW805" i="6"/>
  <c r="CY670" i="6"/>
  <c r="BS670" i="6"/>
  <c r="BH755" i="6"/>
  <c r="CN755" i="6"/>
  <c r="AW752" i="6"/>
  <c r="CC752" i="6"/>
  <c r="BH417" i="6"/>
  <c r="CN417" i="6"/>
  <c r="AW470" i="6"/>
  <c r="CC470" i="6"/>
  <c r="CY581" i="6"/>
  <c r="BS581" i="6"/>
  <c r="AW994" i="6"/>
  <c r="CC994" i="6"/>
  <c r="CC810" i="6"/>
  <c r="AW810" i="6"/>
  <c r="AW458" i="6"/>
  <c r="CC458" i="6"/>
  <c r="AW350" i="6"/>
  <c r="CC350" i="6"/>
  <c r="CC115" i="6"/>
  <c r="AW115" i="6"/>
  <c r="AW15" i="6"/>
  <c r="CC15" i="6"/>
  <c r="CY975" i="6"/>
  <c r="BS975" i="6"/>
  <c r="CY820" i="6"/>
  <c r="BS820" i="6"/>
  <c r="CY709" i="6"/>
  <c r="BS709" i="6"/>
  <c r="BS497" i="6"/>
  <c r="CY497" i="6"/>
  <c r="BS142" i="6"/>
  <c r="CY142" i="6"/>
  <c r="CY91" i="6"/>
  <c r="BS91" i="6"/>
  <c r="CY90" i="6"/>
  <c r="BS90" i="6"/>
  <c r="CN941" i="6"/>
  <c r="BH941" i="6"/>
  <c r="CN729" i="6"/>
  <c r="BH729" i="6"/>
  <c r="CN599" i="6"/>
  <c r="BH599" i="6"/>
  <c r="CN465" i="6"/>
  <c r="BH465" i="6"/>
  <c r="BH176" i="6"/>
  <c r="CN176" i="6"/>
  <c r="BH89" i="6"/>
  <c r="CN89" i="6"/>
  <c r="AW926" i="6"/>
  <c r="CC926" i="6"/>
  <c r="AW781" i="6"/>
  <c r="CC781" i="6"/>
  <c r="AW667" i="6"/>
  <c r="CC667" i="6"/>
  <c r="CC382" i="6"/>
  <c r="AW382" i="6"/>
  <c r="AW125" i="6"/>
  <c r="CC125" i="6"/>
  <c r="BS554" i="6"/>
  <c r="CY554" i="6"/>
  <c r="BS430" i="6"/>
  <c r="CY430" i="6"/>
  <c r="BS349" i="6"/>
  <c r="CY349" i="6"/>
  <c r="BS65" i="6"/>
  <c r="CY65" i="6"/>
  <c r="BS98" i="6"/>
  <c r="CY98" i="6"/>
  <c r="CN962" i="6"/>
  <c r="BH962" i="6"/>
  <c r="CN597" i="6"/>
  <c r="BH597" i="6"/>
  <c r="BH370" i="6"/>
  <c r="CN370" i="6"/>
  <c r="BH217" i="6"/>
  <c r="CN217" i="6"/>
  <c r="CN109" i="6"/>
  <c r="BH109" i="6"/>
  <c r="CC867" i="6"/>
  <c r="AW867" i="6"/>
  <c r="AW790" i="6"/>
  <c r="CC790" i="6"/>
  <c r="AW497" i="6"/>
  <c r="CC497" i="6"/>
  <c r="CC300" i="6"/>
  <c r="AW300" i="6"/>
  <c r="AW165" i="6"/>
  <c r="CC165" i="6"/>
  <c r="CC83" i="6"/>
  <c r="AW83" i="6"/>
  <c r="AW35" i="6"/>
  <c r="CC35" i="6"/>
  <c r="BS684" i="6"/>
  <c r="CY684" i="6"/>
  <c r="BS546" i="6"/>
  <c r="CY546" i="6"/>
  <c r="CY393" i="6"/>
  <c r="BS393" i="6"/>
  <c r="CY273" i="6"/>
  <c r="BS273" i="6"/>
  <c r="CY178" i="6"/>
  <c r="BS178" i="6"/>
  <c r="BH960" i="6"/>
  <c r="CN960" i="6"/>
  <c r="CN865" i="6"/>
  <c r="BH865" i="6"/>
  <c r="CN589" i="6"/>
  <c r="BH589" i="6"/>
  <c r="BH485" i="6"/>
  <c r="CN485" i="6"/>
  <c r="CN54" i="6"/>
  <c r="BH54" i="6"/>
  <c r="BH123" i="6"/>
  <c r="CN123" i="6"/>
  <c r="CC906" i="6"/>
  <c r="AW906" i="6"/>
  <c r="CC570" i="6"/>
  <c r="AW570" i="6"/>
  <c r="CC402" i="6"/>
  <c r="AW402" i="6"/>
  <c r="CC347" i="6"/>
  <c r="AW347" i="6"/>
  <c r="CC305" i="6"/>
  <c r="AW305" i="6"/>
  <c r="AW80" i="6"/>
  <c r="CC80" i="6"/>
  <c r="BS522" i="6"/>
  <c r="CY522" i="6"/>
  <c r="CY192" i="6"/>
  <c r="BS192" i="6"/>
  <c r="CY61" i="6"/>
  <c r="BS61" i="6"/>
  <c r="CY88" i="6"/>
  <c r="BS88" i="6"/>
  <c r="CN914" i="6"/>
  <c r="BH914" i="6"/>
  <c r="CN577" i="6"/>
  <c r="BH577" i="6"/>
  <c r="CN127" i="6"/>
  <c r="BH127" i="6"/>
  <c r="AW815" i="6"/>
  <c r="CC815" i="6"/>
  <c r="CC248" i="6"/>
  <c r="AW248" i="6"/>
  <c r="CC239" i="6"/>
  <c r="AW239" i="6"/>
  <c r="CC57" i="6"/>
  <c r="AW57" i="6"/>
  <c r="AW31" i="6"/>
  <c r="CC31" i="6"/>
  <c r="CY863" i="6"/>
  <c r="BS863" i="6"/>
  <c r="BS413" i="6"/>
  <c r="CY413" i="6"/>
  <c r="BS392" i="6"/>
  <c r="CY392" i="6"/>
  <c r="BS296" i="6"/>
  <c r="CY296" i="6"/>
  <c r="BS107" i="6"/>
  <c r="CY107" i="6"/>
  <c r="CY70" i="6"/>
  <c r="BS70" i="6"/>
  <c r="CN820" i="6"/>
  <c r="BH820" i="6"/>
  <c r="BH476" i="6"/>
  <c r="CN476" i="6"/>
  <c r="BH346" i="6"/>
  <c r="CN346" i="6"/>
  <c r="CN149" i="6"/>
  <c r="BH149" i="6"/>
  <c r="BH88" i="6"/>
  <c r="CN88" i="6"/>
  <c r="CC950" i="6"/>
  <c r="AW950" i="6"/>
  <c r="CC758" i="6"/>
  <c r="AW758" i="6"/>
  <c r="CC569" i="6"/>
  <c r="AW569" i="6"/>
  <c r="CC381" i="6"/>
  <c r="AW381" i="6"/>
  <c r="CC65" i="6"/>
  <c r="AW65" i="6"/>
  <c r="BS174" i="6"/>
  <c r="CY174" i="6"/>
  <c r="CC266" i="6"/>
  <c r="AW266" i="6"/>
  <c r="CC809" i="6"/>
  <c r="AW809" i="6"/>
  <c r="CN1012" i="6"/>
  <c r="BH1012" i="6"/>
  <c r="CY441" i="6"/>
  <c r="BS441" i="6"/>
  <c r="CN569" i="6"/>
  <c r="BH569" i="6"/>
  <c r="BH643" i="6"/>
  <c r="CN643" i="6"/>
  <c r="CY574" i="6"/>
  <c r="BS574" i="6"/>
  <c r="CN635" i="6"/>
  <c r="BH635" i="6"/>
  <c r="CY861" i="6"/>
  <c r="BS861" i="6"/>
  <c r="CY904" i="6"/>
  <c r="BS904" i="6"/>
  <c r="CN980" i="6"/>
  <c r="BH980" i="6"/>
  <c r="CY635" i="6"/>
  <c r="BS635" i="6"/>
  <c r="CY744" i="6"/>
  <c r="BS744" i="6"/>
  <c r="CN81" i="6"/>
  <c r="BH81" i="6"/>
  <c r="CC331" i="6"/>
  <c r="AW331" i="6"/>
  <c r="CY305" i="6"/>
  <c r="BS305" i="6"/>
  <c r="CC172" i="6"/>
  <c r="AW172" i="6"/>
  <c r="CY356" i="6"/>
  <c r="BS356" i="6"/>
  <c r="CN434" i="6"/>
  <c r="BH434" i="6"/>
  <c r="BH457" i="6"/>
  <c r="CN457" i="6"/>
  <c r="CY641" i="6"/>
  <c r="BS641" i="6"/>
  <c r="AW675" i="6"/>
  <c r="CC675" i="6"/>
  <c r="CY824" i="6"/>
  <c r="BS824" i="6"/>
  <c r="CN940" i="6"/>
  <c r="BH940" i="6"/>
  <c r="BS534" i="6"/>
  <c r="CY534" i="6"/>
  <c r="CN571" i="6"/>
  <c r="BH571" i="6"/>
  <c r="AW646" i="6"/>
  <c r="CC646" i="6"/>
  <c r="CC740" i="6"/>
  <c r="AW740" i="6"/>
  <c r="CN782" i="6"/>
  <c r="BH782" i="6"/>
  <c r="AW844" i="6"/>
  <c r="CC844" i="6"/>
  <c r="CY875" i="6"/>
  <c r="BS875" i="6"/>
  <c r="BH875" i="6"/>
  <c r="CN875" i="6"/>
  <c r="BS164" i="6"/>
  <c r="CY164" i="6"/>
  <c r="BH710" i="6"/>
  <c r="CN710" i="6"/>
  <c r="CN773" i="6"/>
  <c r="BH773" i="6"/>
  <c r="AW859" i="6"/>
  <c r="CC859" i="6"/>
  <c r="CN717" i="6"/>
  <c r="BH717" i="6"/>
  <c r="CN107" i="6"/>
  <c r="BH107" i="6"/>
  <c r="CN45" i="6"/>
  <c r="BH45" i="6"/>
  <c r="BS258" i="6"/>
  <c r="CY258" i="6"/>
  <c r="CY451" i="6"/>
  <c r="BS451" i="6"/>
  <c r="CN629" i="6"/>
  <c r="BH629" i="6"/>
  <c r="BH651" i="6"/>
  <c r="CN651" i="6"/>
  <c r="CY720" i="6"/>
  <c r="BS720" i="6"/>
  <c r="AW653" i="6"/>
  <c r="CC653" i="6"/>
  <c r="CC168" i="6"/>
  <c r="AW168" i="6"/>
  <c r="CC325" i="6"/>
  <c r="AW325" i="6"/>
  <c r="AW588" i="6"/>
  <c r="CC588" i="6"/>
  <c r="CN664" i="6"/>
  <c r="BH664" i="6"/>
  <c r="BH26" i="6"/>
  <c r="CN26" i="6"/>
  <c r="CY247" i="6"/>
  <c r="BS247" i="6"/>
  <c r="BH397" i="6"/>
  <c r="CN397" i="6"/>
  <c r="CN636" i="6"/>
  <c r="BH636" i="6"/>
  <c r="CN574" i="6"/>
  <c r="BH574" i="6"/>
  <c r="CY576" i="6"/>
  <c r="BS576" i="6"/>
  <c r="CY661" i="6"/>
  <c r="BS661" i="6"/>
  <c r="CC760" i="6"/>
  <c r="AW760" i="6"/>
  <c r="AW922" i="6"/>
  <c r="CC922" i="6"/>
  <c r="CN452" i="6"/>
  <c r="BH452" i="6"/>
  <c r="CN649" i="6"/>
  <c r="BH649" i="6"/>
  <c r="CY17" i="6"/>
  <c r="BS17" i="6"/>
  <c r="BS427" i="6"/>
  <c r="CY427" i="6"/>
  <c r="CC930" i="6"/>
  <c r="AW930" i="6"/>
  <c r="CN908" i="6"/>
  <c r="BH908" i="6"/>
  <c r="BS933" i="6"/>
  <c r="CY933" i="6"/>
  <c r="AW851" i="6"/>
  <c r="CC851" i="6"/>
  <c r="CN952" i="6"/>
  <c r="BH952" i="6"/>
  <c r="BS742" i="6"/>
  <c r="CY742" i="6"/>
  <c r="CN41" i="6"/>
  <c r="BH41" i="6"/>
  <c r="BH393" i="6"/>
  <c r="CN393" i="6"/>
  <c r="AW469" i="6"/>
  <c r="CC469" i="6"/>
  <c r="CC579" i="6"/>
  <c r="AW579" i="6"/>
  <c r="AW591" i="6"/>
  <c r="CC591" i="6"/>
  <c r="BS681" i="6"/>
  <c r="CY681" i="6"/>
  <c r="BH726" i="6"/>
  <c r="CN726" i="6"/>
  <c r="AW767" i="6"/>
  <c r="CC767" i="6"/>
  <c r="CN813" i="6"/>
  <c r="BH813" i="6"/>
  <c r="BS182" i="6"/>
  <c r="CY182" i="6"/>
  <c r="CN355" i="6"/>
  <c r="BH355" i="6"/>
  <c r="CN581" i="6"/>
  <c r="BH581" i="6"/>
  <c r="CC742" i="6"/>
  <c r="AW742" i="6"/>
  <c r="CY916" i="6"/>
  <c r="BS916" i="6"/>
  <c r="CY912" i="6"/>
  <c r="BS912" i="6"/>
  <c r="CN768" i="6"/>
  <c r="BH768" i="6"/>
  <c r="CY35" i="6"/>
  <c r="BS35" i="6"/>
  <c r="BH28" i="6"/>
  <c r="CN28" i="6"/>
  <c r="CY467" i="6"/>
  <c r="BS467" i="6"/>
  <c r="CN598" i="6"/>
  <c r="BH598" i="6"/>
  <c r="CC583" i="6"/>
  <c r="AW583" i="6"/>
  <c r="BH712" i="6"/>
  <c r="CN712" i="6"/>
  <c r="BH718" i="6"/>
  <c r="CN718" i="6"/>
  <c r="CC509" i="6"/>
  <c r="AW509" i="6"/>
  <c r="CC429" i="6"/>
  <c r="AW429" i="6"/>
  <c r="CC293" i="6"/>
  <c r="AW293" i="6"/>
  <c r="AW112" i="6"/>
  <c r="CC112" i="6"/>
  <c r="AW42" i="6"/>
  <c r="CC42" i="6"/>
  <c r="AW20" i="6"/>
  <c r="CC20" i="6"/>
  <c r="CY877" i="6"/>
  <c r="BS877" i="6"/>
  <c r="CY671" i="6"/>
  <c r="BS671" i="6"/>
  <c r="BS332" i="6"/>
  <c r="CY332" i="6"/>
  <c r="CY218" i="6"/>
  <c r="BS218" i="6"/>
  <c r="BH971" i="6"/>
  <c r="CN971" i="6"/>
  <c r="CN834" i="6"/>
  <c r="BH834" i="6"/>
  <c r="BH692" i="6"/>
  <c r="CN692" i="6"/>
  <c r="BH529" i="6"/>
  <c r="CN529" i="6"/>
  <c r="CN542" i="6"/>
  <c r="BH542" i="6"/>
  <c r="CN365" i="6"/>
  <c r="BH365" i="6"/>
  <c r="BH181" i="6"/>
  <c r="CN181" i="6"/>
  <c r="CC967" i="6"/>
  <c r="AW967" i="6"/>
  <c r="CC832" i="6"/>
  <c r="AW832" i="6"/>
  <c r="CC684" i="6"/>
  <c r="AW684" i="6"/>
  <c r="AW110" i="6"/>
  <c r="CC110" i="6"/>
  <c r="AW40" i="6"/>
  <c r="CC40" i="6"/>
  <c r="AW28" i="6"/>
  <c r="CC28" i="6"/>
  <c r="BS947" i="6"/>
  <c r="CY947" i="6"/>
  <c r="CY622" i="6"/>
  <c r="BS622" i="6"/>
  <c r="CY200" i="6"/>
  <c r="BS200" i="6"/>
  <c r="BH977" i="6"/>
  <c r="CN977" i="6"/>
  <c r="CN384" i="6"/>
  <c r="BH384" i="6"/>
  <c r="BH230" i="6"/>
  <c r="CN230" i="6"/>
  <c r="CC385" i="6"/>
  <c r="AW385" i="6"/>
  <c r="AW286" i="6"/>
  <c r="CC286" i="6"/>
  <c r="CC156" i="6"/>
  <c r="AW156" i="6"/>
  <c r="CC109" i="6"/>
  <c r="AW109" i="6"/>
  <c r="BS561" i="6"/>
  <c r="CY561" i="6"/>
  <c r="CY403" i="6"/>
  <c r="BS403" i="6"/>
  <c r="BH823" i="6"/>
  <c r="CN823" i="6"/>
  <c r="CN196" i="6"/>
  <c r="BH196" i="6"/>
  <c r="BH182" i="6"/>
  <c r="CN182" i="6"/>
  <c r="AW744" i="6"/>
  <c r="CC744" i="6"/>
  <c r="AW528" i="6"/>
  <c r="CC528" i="6"/>
  <c r="AW465" i="6"/>
  <c r="CC465" i="6"/>
  <c r="CC376" i="6"/>
  <c r="AW376" i="6"/>
  <c r="CC197" i="6"/>
  <c r="AW197" i="6"/>
  <c r="BS542" i="6"/>
  <c r="CY542" i="6"/>
  <c r="BS471" i="6"/>
  <c r="CY471" i="6"/>
  <c r="CY357" i="6"/>
  <c r="BS357" i="6"/>
  <c r="BS146" i="6"/>
  <c r="CY146" i="6"/>
  <c r="CN955" i="6"/>
  <c r="BH955" i="6"/>
  <c r="CN802" i="6"/>
  <c r="BH802" i="6"/>
  <c r="BH668" i="6"/>
  <c r="CN668" i="6"/>
  <c r="BH383" i="6"/>
  <c r="CN383" i="6"/>
  <c r="CN223" i="6"/>
  <c r="BH223" i="6"/>
  <c r="CN15" i="6"/>
  <c r="BH15" i="6"/>
  <c r="AW924" i="6"/>
  <c r="CC924" i="6"/>
  <c r="AW802" i="6"/>
  <c r="CC802" i="6"/>
  <c r="CC258" i="6"/>
  <c r="AW258" i="6"/>
  <c r="AW196" i="6"/>
  <c r="CC196" i="6"/>
  <c r="CC202" i="6"/>
  <c r="AW202" i="6"/>
  <c r="CY660" i="6"/>
  <c r="BS660" i="6"/>
  <c r="BS361" i="6"/>
  <c r="CY361" i="6"/>
  <c r="CY339" i="6"/>
  <c r="BS339" i="6"/>
  <c r="BS108" i="6"/>
  <c r="CY108" i="6"/>
  <c r="CN887" i="6"/>
  <c r="BH887" i="6"/>
  <c r="BH94" i="6"/>
  <c r="CN94" i="6"/>
  <c r="CC673" i="6"/>
  <c r="AW673" i="6"/>
  <c r="AW408" i="6"/>
  <c r="CC408" i="6"/>
  <c r="AW256" i="6"/>
  <c r="CC256" i="6"/>
  <c r="CC150" i="6"/>
  <c r="AW150" i="6"/>
  <c r="BS359" i="6"/>
  <c r="CY359" i="6"/>
  <c r="BS283" i="6"/>
  <c r="CY283" i="6"/>
  <c r="BH411" i="6"/>
  <c r="CN411" i="6"/>
  <c r="BH231" i="6"/>
  <c r="CN231" i="6"/>
  <c r="CN59" i="6"/>
  <c r="BH59" i="6"/>
  <c r="CC547" i="6"/>
  <c r="AW547" i="6"/>
  <c r="CC281" i="6"/>
  <c r="AW281" i="6"/>
  <c r="CC265" i="6"/>
  <c r="AW265" i="6"/>
  <c r="CC124" i="6"/>
  <c r="AW124" i="6"/>
  <c r="AW14" i="6"/>
  <c r="CC14" i="6"/>
  <c r="BS852" i="6"/>
  <c r="CY852" i="6"/>
  <c r="CY781" i="6"/>
  <c r="BS781" i="6"/>
  <c r="CY634" i="6"/>
  <c r="BS634" i="6"/>
  <c r="CY219" i="6"/>
  <c r="BS219" i="6"/>
  <c r="CN883" i="6"/>
  <c r="BH883" i="6"/>
  <c r="BH752" i="6"/>
  <c r="CN752" i="6"/>
  <c r="BH507" i="6"/>
  <c r="CN507" i="6"/>
  <c r="BH410" i="6"/>
  <c r="CN410" i="6"/>
  <c r="CN233" i="6"/>
  <c r="BH233" i="6"/>
  <c r="CC544" i="6"/>
  <c r="AW544" i="6"/>
  <c r="CC415" i="6"/>
  <c r="AW415" i="6"/>
  <c r="CY957" i="6"/>
  <c r="BS957" i="6"/>
  <c r="CY839" i="6"/>
  <c r="BS839" i="6"/>
  <c r="CY320" i="6"/>
  <c r="BS320" i="6"/>
  <c r="BS102" i="6"/>
  <c r="CY102" i="6"/>
  <c r="BH696" i="6"/>
  <c r="CN696" i="6"/>
  <c r="BH376" i="6"/>
  <c r="CN376" i="6"/>
  <c r="CN306" i="6"/>
  <c r="BH306" i="6"/>
  <c r="CN248" i="6"/>
  <c r="BH248" i="6"/>
  <c r="CC694" i="6"/>
  <c r="AW694" i="6"/>
  <c r="AW671" i="6"/>
  <c r="CC671" i="6"/>
  <c r="AW96" i="6"/>
  <c r="CC96" i="6"/>
  <c r="BS967" i="6"/>
  <c r="CY967" i="6"/>
  <c r="BS838" i="6"/>
  <c r="CY838" i="6"/>
  <c r="CY808" i="6"/>
  <c r="BS808" i="6"/>
  <c r="CY655" i="6"/>
  <c r="BS655" i="6"/>
  <c r="CY391" i="6"/>
  <c r="BS391" i="6"/>
  <c r="BS301" i="6"/>
  <c r="CY301" i="6"/>
  <c r="CN807" i="6"/>
  <c r="BH807" i="6"/>
  <c r="BH458" i="6"/>
  <c r="CN458" i="6"/>
  <c r="CN375" i="6"/>
  <c r="BH375" i="6"/>
  <c r="CN298" i="6"/>
  <c r="BH298" i="6"/>
  <c r="BH239" i="6"/>
  <c r="CN239" i="6"/>
  <c r="BH103" i="6"/>
  <c r="CN103" i="6"/>
  <c r="CC899" i="6"/>
  <c r="AW899" i="6"/>
  <c r="CC540" i="6"/>
  <c r="AW540" i="6"/>
  <c r="AW424" i="6"/>
  <c r="CC424" i="6"/>
  <c r="CC372" i="6"/>
  <c r="AW372" i="6"/>
  <c r="BS1013" i="6"/>
  <c r="CY1013" i="6"/>
  <c r="CY762" i="6"/>
  <c r="BS762" i="6"/>
  <c r="BS566" i="6"/>
  <c r="CY566" i="6"/>
  <c r="CY206" i="6"/>
  <c r="BS206" i="6"/>
  <c r="BH937" i="6"/>
  <c r="CN937" i="6"/>
  <c r="BH684" i="6"/>
  <c r="CN684" i="6"/>
  <c r="BH422" i="6"/>
  <c r="CN422" i="6"/>
  <c r="CN274" i="6"/>
  <c r="BH274" i="6"/>
  <c r="AW823" i="6"/>
  <c r="CC823" i="6"/>
  <c r="CC398" i="6"/>
  <c r="AW398" i="6"/>
  <c r="CC297" i="6"/>
  <c r="AW297" i="6"/>
  <c r="AW116" i="6"/>
  <c r="CC116" i="6"/>
  <c r="CC55" i="6"/>
  <c r="AW55" i="6"/>
  <c r="CC299" i="6"/>
  <c r="AW299" i="6"/>
  <c r="AW716" i="6"/>
  <c r="CC716" i="6"/>
  <c r="AW886" i="6"/>
  <c r="CC886" i="6"/>
  <c r="BS978" i="6"/>
  <c r="CY978" i="6"/>
  <c r="BH874" i="6"/>
  <c r="CN874" i="6"/>
  <c r="BH101" i="6"/>
  <c r="CN101" i="6"/>
  <c r="CY24" i="6"/>
  <c r="BS24" i="6"/>
  <c r="BH138" i="6"/>
  <c r="CN138" i="6"/>
  <c r="CN214" i="6"/>
  <c r="BH214" i="6"/>
  <c r="CY303" i="6"/>
  <c r="BS303" i="6"/>
  <c r="AW440" i="6"/>
  <c r="CC440" i="6"/>
  <c r="CC496" i="6"/>
  <c r="AW496" i="6"/>
  <c r="AW678" i="6"/>
  <c r="CC678" i="6"/>
  <c r="CN809" i="6"/>
  <c r="BH809" i="6"/>
  <c r="BH870" i="6"/>
  <c r="CN870" i="6"/>
  <c r="CY440" i="6"/>
  <c r="BS440" i="6"/>
  <c r="BS38" i="6"/>
  <c r="CY38" i="6"/>
  <c r="CY183" i="6"/>
  <c r="BS183" i="6"/>
  <c r="CN520" i="6"/>
  <c r="BH520" i="6"/>
  <c r="AW643" i="6"/>
  <c r="CC643" i="6"/>
  <c r="CN730" i="6"/>
  <c r="BH730" i="6"/>
  <c r="BH765" i="6"/>
  <c r="CN765" i="6"/>
  <c r="BS782" i="6"/>
  <c r="CY782" i="6"/>
  <c r="BH915" i="6"/>
  <c r="CN915" i="6"/>
  <c r="AW987" i="6"/>
  <c r="CC987" i="6"/>
  <c r="BH559" i="6"/>
  <c r="CN559" i="6"/>
  <c r="BH695" i="6"/>
  <c r="CN695" i="6"/>
  <c r="BS754" i="6"/>
  <c r="CY754" i="6"/>
  <c r="BS944" i="6"/>
  <c r="CY944" i="6"/>
  <c r="BH754" i="6"/>
  <c r="CN754" i="6"/>
  <c r="BH769" i="6"/>
  <c r="CN769" i="6"/>
  <c r="AW794" i="6"/>
  <c r="CC794" i="6"/>
  <c r="CN944" i="6"/>
  <c r="BH944" i="6"/>
  <c r="CY642" i="6"/>
  <c r="BS642" i="6"/>
  <c r="CN238" i="6"/>
  <c r="BH238" i="6"/>
  <c r="BS460" i="6"/>
  <c r="CY460" i="6"/>
  <c r="CC494" i="6"/>
  <c r="AW494" i="6"/>
  <c r="CY760" i="6"/>
  <c r="BS760" i="6"/>
  <c r="CN905" i="6"/>
  <c r="BH905" i="6"/>
  <c r="AW520" i="6"/>
  <c r="CC520" i="6"/>
  <c r="BH150" i="6"/>
  <c r="CN150" i="6"/>
  <c r="CY490" i="6"/>
  <c r="BS490" i="6"/>
  <c r="CC508" i="6"/>
  <c r="AW508" i="6"/>
  <c r="CY599" i="6"/>
  <c r="BS599" i="6"/>
  <c r="CC389" i="6"/>
  <c r="AW389" i="6"/>
  <c r="AW940" i="6"/>
  <c r="CC940" i="6"/>
  <c r="AW451" i="6"/>
  <c r="CC451" i="6"/>
  <c r="CC551" i="6"/>
  <c r="AW551" i="6"/>
  <c r="CC101" i="6"/>
  <c r="AW101" i="6"/>
  <c r="BH144" i="6"/>
  <c r="CN144" i="6"/>
  <c r="BH828" i="6"/>
  <c r="CN828" i="6"/>
  <c r="BS982" i="6"/>
  <c r="CY982" i="6"/>
  <c r="CN901" i="6"/>
  <c r="BH901" i="6"/>
  <c r="CY862" i="6"/>
  <c r="BS862" i="6"/>
  <c r="CN173" i="6"/>
  <c r="BH173" i="6"/>
  <c r="AW181" i="6"/>
  <c r="CC181" i="6"/>
  <c r="CC295" i="6"/>
  <c r="AW295" i="6"/>
  <c r="CY504" i="6"/>
  <c r="BS504" i="6"/>
  <c r="CC538" i="6"/>
  <c r="AW538" i="6"/>
  <c r="CY594" i="6"/>
  <c r="BS594" i="6"/>
  <c r="AW628" i="6"/>
  <c r="CC628" i="6"/>
  <c r="CY654" i="6"/>
  <c r="BS654" i="6"/>
  <c r="CY766" i="6"/>
  <c r="BS766" i="6"/>
  <c r="BS938" i="6"/>
  <c r="CY938" i="6"/>
  <c r="BS999" i="6"/>
  <c r="CY999" i="6"/>
  <c r="BH1006" i="6"/>
  <c r="CN1006" i="6"/>
  <c r="AW872" i="6"/>
  <c r="CC872" i="6"/>
  <c r="BS1006" i="6"/>
  <c r="CY1006" i="6"/>
  <c r="CN161" i="6"/>
  <c r="BH161" i="6"/>
  <c r="BH251" i="6"/>
  <c r="CN251" i="6"/>
  <c r="BS231" i="6"/>
  <c r="CY231" i="6"/>
  <c r="CC427" i="6"/>
  <c r="AW427" i="6"/>
  <c r="AW655" i="6"/>
  <c r="CC655" i="6"/>
  <c r="BS165" i="6"/>
  <c r="CY165" i="6"/>
  <c r="BH504" i="6"/>
  <c r="CN504" i="6"/>
  <c r="AW539" i="6"/>
  <c r="CC539" i="6"/>
  <c r="AW699" i="6"/>
  <c r="CC699" i="6"/>
  <c r="BH697" i="6"/>
  <c r="CN697" i="6"/>
  <c r="BH767" i="6"/>
  <c r="CN767" i="6"/>
  <c r="CN787" i="6"/>
  <c r="BH787" i="6"/>
  <c r="CC467" i="6"/>
  <c r="AW467" i="6"/>
  <c r="BS245" i="6"/>
  <c r="CY245" i="6"/>
  <c r="CY955" i="6"/>
  <c r="BS955" i="6"/>
  <c r="BS280" i="6"/>
  <c r="CY280" i="6"/>
  <c r="BH380" i="6"/>
  <c r="CN380" i="6"/>
  <c r="AW656" i="6"/>
  <c r="CC656" i="6"/>
  <c r="CN1004" i="6"/>
  <c r="BH1004" i="6"/>
  <c r="CC902" i="6"/>
  <c r="AW902" i="6"/>
  <c r="AW335" i="6"/>
  <c r="CC335" i="6"/>
  <c r="AW556" i="6"/>
  <c r="CC556" i="6"/>
  <c r="CC320" i="6"/>
  <c r="AW320" i="6"/>
  <c r="CY328" i="6"/>
  <c r="BS328" i="6"/>
  <c r="CN703" i="6"/>
  <c r="BH703" i="6"/>
  <c r="CC936" i="6"/>
  <c r="AW936" i="6"/>
  <c r="CC530" i="6"/>
  <c r="AW530" i="6"/>
  <c r="CC76" i="6"/>
  <c r="AW76" i="6"/>
  <c r="BS148" i="6"/>
  <c r="CY148" i="6"/>
  <c r="BH959" i="6"/>
  <c r="CN959" i="6"/>
  <c r="BH514" i="6"/>
  <c r="CN514" i="6"/>
  <c r="CC961" i="6"/>
  <c r="AW961" i="6"/>
  <c r="CC51" i="6"/>
  <c r="AW51" i="6"/>
  <c r="CY612" i="6"/>
  <c r="BS612" i="6"/>
  <c r="CY448" i="6"/>
  <c r="BS448" i="6"/>
  <c r="BS191" i="6"/>
  <c r="CY191" i="6"/>
  <c r="CN969" i="6"/>
  <c r="BH969" i="6"/>
  <c r="BH255" i="6"/>
  <c r="CN255" i="6"/>
  <c r="BH47" i="6"/>
  <c r="CN47" i="6"/>
  <c r="BH304" i="6"/>
  <c r="CN304" i="6"/>
  <c r="BS565" i="6"/>
  <c r="CY565" i="6"/>
  <c r="BH934" i="6"/>
  <c r="CN934" i="6"/>
  <c r="BH474" i="6"/>
  <c r="CN474" i="6"/>
  <c r="CN270" i="6"/>
  <c r="BH270" i="6"/>
  <c r="AW875" i="6"/>
  <c r="CC875" i="6"/>
  <c r="CC188" i="6"/>
  <c r="AW188" i="6"/>
  <c r="BS937" i="6"/>
  <c r="CY937" i="6"/>
  <c r="CN337" i="6"/>
  <c r="BH337" i="6"/>
  <c r="CN179" i="6"/>
  <c r="BH179" i="6"/>
  <c r="AW833" i="6"/>
  <c r="CC833" i="6"/>
  <c r="BH821" i="6"/>
  <c r="CN821" i="6"/>
  <c r="CC762" i="6"/>
  <c r="AW762" i="6"/>
  <c r="BS236" i="6"/>
  <c r="CY236" i="6"/>
  <c r="AW660" i="6"/>
  <c r="CC660" i="6"/>
  <c r="AW327" i="6"/>
  <c r="CC327" i="6"/>
  <c r="AW143" i="6"/>
  <c r="CC143" i="6"/>
  <c r="BS352" i="6"/>
  <c r="CY352" i="6"/>
  <c r="BS228" i="6"/>
  <c r="CY228" i="6"/>
  <c r="CN658" i="6"/>
  <c r="BH658" i="6"/>
  <c r="BH336" i="6"/>
  <c r="CN336" i="6"/>
  <c r="CC355" i="6"/>
  <c r="AW355" i="6"/>
  <c r="CY323" i="6"/>
  <c r="BS323" i="6"/>
  <c r="CN951" i="6"/>
  <c r="BH951" i="6"/>
  <c r="CN310" i="6"/>
  <c r="BH310" i="6"/>
  <c r="AW719" i="6"/>
  <c r="CC719" i="6"/>
  <c r="CY896" i="6"/>
  <c r="BS896" i="6"/>
  <c r="CY485" i="6"/>
  <c r="BS485" i="6"/>
  <c r="CY334" i="6"/>
  <c r="BS334" i="6"/>
  <c r="BS124" i="6"/>
  <c r="CY124" i="6"/>
  <c r="BS112" i="6"/>
  <c r="CY112" i="6"/>
  <c r="CN922" i="6"/>
  <c r="BH922" i="6"/>
  <c r="BH804" i="6"/>
  <c r="CN804" i="6"/>
  <c r="BH671" i="6"/>
  <c r="CN671" i="6"/>
  <c r="BH437" i="6"/>
  <c r="CN437" i="6"/>
  <c r="CN105" i="6"/>
  <c r="BH105" i="6"/>
  <c r="CC871" i="6"/>
  <c r="AW871" i="6"/>
  <c r="CC201" i="6"/>
  <c r="AW201" i="6"/>
  <c r="CY902" i="6"/>
  <c r="BS902" i="6"/>
  <c r="BS751" i="6"/>
  <c r="CY751" i="6"/>
  <c r="BS572" i="6"/>
  <c r="CY572" i="6"/>
  <c r="BS71" i="6"/>
  <c r="CY71" i="6"/>
  <c r="CN495" i="6"/>
  <c r="BH495" i="6"/>
  <c r="CN170" i="6"/>
  <c r="BH170" i="6"/>
  <c r="BH36" i="6"/>
  <c r="CN36" i="6"/>
  <c r="CC687" i="6"/>
  <c r="AW687" i="6"/>
  <c r="AW448" i="6"/>
  <c r="CC448" i="6"/>
  <c r="CC358" i="6"/>
  <c r="AW358" i="6"/>
  <c r="CC107" i="6"/>
  <c r="AW107" i="6"/>
  <c r="CY998" i="6"/>
  <c r="BS998" i="6"/>
  <c r="CY776" i="6"/>
  <c r="BS776" i="6"/>
  <c r="BS519" i="6"/>
  <c r="CY519" i="6"/>
  <c r="BS422" i="6"/>
  <c r="CY422" i="6"/>
  <c r="BS330" i="6"/>
  <c r="CY330" i="6"/>
  <c r="BS117" i="6"/>
  <c r="CY117" i="6"/>
  <c r="CY92" i="6"/>
  <c r="BS92" i="6"/>
  <c r="CN855" i="6"/>
  <c r="BH855" i="6"/>
  <c r="BH634" i="6"/>
  <c r="CN634" i="6"/>
  <c r="CN221" i="6"/>
  <c r="BH221" i="6"/>
  <c r="CN84" i="6"/>
  <c r="BH84" i="6"/>
  <c r="CC977" i="6"/>
  <c r="AW977" i="6"/>
  <c r="AW792" i="6"/>
  <c r="CC792" i="6"/>
  <c r="AW634" i="6"/>
  <c r="CC634" i="6"/>
  <c r="CC573" i="6"/>
  <c r="AW573" i="6"/>
  <c r="CC384" i="6"/>
  <c r="AW384" i="6"/>
  <c r="CC357" i="6"/>
  <c r="AW357" i="6"/>
  <c r="AW255" i="6"/>
  <c r="CC255" i="6"/>
  <c r="CY505" i="6"/>
  <c r="BS505" i="6"/>
  <c r="CY368" i="6"/>
  <c r="BS368" i="6"/>
  <c r="BS414" i="6"/>
  <c r="CY414" i="6"/>
  <c r="CY67" i="6"/>
  <c r="BS67" i="6"/>
  <c r="CN926" i="6"/>
  <c r="BH926" i="6"/>
  <c r="CN576" i="6"/>
  <c r="BH576" i="6"/>
  <c r="BH497" i="6"/>
  <c r="CN497" i="6"/>
  <c r="AW1012" i="6"/>
  <c r="CC1012" i="6"/>
  <c r="CC898" i="6"/>
  <c r="AW898" i="6"/>
  <c r="CC770" i="6"/>
  <c r="AW770" i="6"/>
  <c r="AW640" i="6"/>
  <c r="CC640" i="6"/>
  <c r="AW310" i="6"/>
  <c r="CC310" i="6"/>
  <c r="CC210" i="6"/>
  <c r="AW210" i="6"/>
  <c r="CY880" i="6"/>
  <c r="BS880" i="6"/>
  <c r="CY721" i="6"/>
  <c r="BS721" i="6"/>
  <c r="CY499" i="6"/>
  <c r="BS499" i="6"/>
  <c r="BS366" i="6"/>
  <c r="CY366" i="6"/>
  <c r="CY27" i="6"/>
  <c r="BS27" i="6"/>
  <c r="BH942" i="6"/>
  <c r="CN942" i="6"/>
  <c r="BH680" i="6"/>
  <c r="CN680" i="6"/>
  <c r="BH541" i="6"/>
  <c r="CN541" i="6"/>
  <c r="CN49" i="6"/>
  <c r="BH49" i="6"/>
  <c r="CC822" i="6"/>
  <c r="AW822" i="6"/>
  <c r="CC89" i="6"/>
  <c r="AW89" i="6"/>
  <c r="CY819" i="6"/>
  <c r="BS819" i="6"/>
  <c r="BS682" i="6"/>
  <c r="CY682" i="6"/>
  <c r="BS515" i="6"/>
  <c r="CY515" i="6"/>
  <c r="CY311" i="6"/>
  <c r="BS311" i="6"/>
  <c r="BS227" i="6"/>
  <c r="CY227" i="6"/>
  <c r="CN967" i="6"/>
  <c r="BH967" i="6"/>
  <c r="BH676" i="6"/>
  <c r="CN676" i="6"/>
  <c r="BH362" i="6"/>
  <c r="CN362" i="6"/>
  <c r="CN46" i="6"/>
  <c r="BH46" i="6"/>
  <c r="CC889" i="6"/>
  <c r="AW889" i="6"/>
  <c r="AW715" i="6"/>
  <c r="CC715" i="6"/>
  <c r="CC561" i="6"/>
  <c r="AW561" i="6"/>
  <c r="AW298" i="6"/>
  <c r="CC298" i="6"/>
  <c r="CC189" i="6"/>
  <c r="AW189" i="6"/>
  <c r="CC216" i="6"/>
  <c r="AW216" i="6"/>
  <c r="BS948" i="6"/>
  <c r="CY948" i="6"/>
  <c r="CY814" i="6"/>
  <c r="BS814" i="6"/>
  <c r="CY627" i="6"/>
  <c r="BS627" i="6"/>
  <c r="CY513" i="6"/>
  <c r="BS513" i="6"/>
  <c r="BS136" i="6"/>
  <c r="CY136" i="6"/>
  <c r="CY23" i="6"/>
  <c r="BS23" i="6"/>
  <c r="CN876" i="6"/>
  <c r="BH876" i="6"/>
  <c r="CN443" i="6"/>
  <c r="BH443" i="6"/>
  <c r="BH350" i="6"/>
  <c r="CN350" i="6"/>
  <c r="BH273" i="6"/>
  <c r="CN273" i="6"/>
  <c r="AW900" i="6"/>
  <c r="CC900" i="6"/>
  <c r="CC572" i="6"/>
  <c r="AW572" i="6"/>
  <c r="CC400" i="6"/>
  <c r="AW400" i="6"/>
  <c r="CC363" i="6"/>
  <c r="AW363" i="6"/>
  <c r="AW70" i="6"/>
  <c r="CC70" i="6"/>
  <c r="BS1001" i="6"/>
  <c r="CY1001" i="6"/>
  <c r="CY679" i="6"/>
  <c r="BS679" i="6"/>
  <c r="CY389" i="6"/>
  <c r="BS389" i="6"/>
  <c r="CY360" i="6"/>
  <c r="BS360" i="6"/>
  <c r="BS302" i="6"/>
  <c r="CY302" i="6"/>
  <c r="BS158" i="6"/>
  <c r="CY158" i="6"/>
  <c r="CY83" i="6"/>
  <c r="BS83" i="6"/>
  <c r="BH939" i="6"/>
  <c r="CN939" i="6"/>
  <c r="CN640" i="6"/>
  <c r="BH640" i="6"/>
  <c r="BH466" i="6"/>
  <c r="CN466" i="6"/>
  <c r="CC929" i="6"/>
  <c r="AW929" i="6"/>
  <c r="CC348" i="6"/>
  <c r="AW348" i="6"/>
  <c r="CC219" i="6"/>
  <c r="AW219" i="6"/>
  <c r="BS255" i="6"/>
  <c r="CY255" i="6"/>
  <c r="CY718" i="6"/>
  <c r="BS718" i="6"/>
  <c r="AW856" i="6"/>
  <c r="CC856" i="6"/>
  <c r="CN965" i="6"/>
  <c r="BH965" i="6"/>
  <c r="CN639" i="6"/>
  <c r="BH639" i="6"/>
  <c r="BH848" i="6"/>
  <c r="CN848" i="6"/>
  <c r="CN19" i="6"/>
  <c r="BH19" i="6"/>
  <c r="CC257" i="6"/>
  <c r="AW257" i="6"/>
  <c r="CC560" i="6"/>
  <c r="AW560" i="6"/>
  <c r="AW605" i="6"/>
  <c r="CC605" i="6"/>
  <c r="AW654" i="6"/>
  <c r="CC654" i="6"/>
  <c r="BS732" i="6"/>
  <c r="CY732" i="6"/>
  <c r="CN854" i="6"/>
  <c r="BH854" i="6"/>
  <c r="CY29" i="6"/>
  <c r="BS29" i="6"/>
  <c r="BS421" i="6"/>
  <c r="CY421" i="6"/>
  <c r="CY162" i="6"/>
  <c r="BS162" i="6"/>
  <c r="CC164" i="6"/>
  <c r="AW164" i="6"/>
  <c r="CN224" i="6"/>
  <c r="BH224" i="6"/>
  <c r="BH385" i="6"/>
  <c r="CN385" i="6"/>
  <c r="CY578" i="6"/>
  <c r="BS578" i="6"/>
  <c r="CN570" i="6"/>
  <c r="BH570" i="6"/>
  <c r="AW864" i="6"/>
  <c r="CC864" i="6"/>
  <c r="CN845" i="6"/>
  <c r="BH845" i="6"/>
  <c r="CN868" i="6"/>
  <c r="BH868" i="6"/>
  <c r="BS520" i="6"/>
  <c r="CY520" i="6"/>
  <c r="CC704" i="6"/>
  <c r="AW704" i="6"/>
  <c r="AW763" i="6"/>
  <c r="CC763" i="6"/>
  <c r="AW778" i="6"/>
  <c r="CC778" i="6"/>
  <c r="CY844" i="6"/>
  <c r="BS844" i="6"/>
  <c r="AW888" i="6"/>
  <c r="CC888" i="6"/>
  <c r="BH661" i="6"/>
  <c r="CN661" i="6"/>
  <c r="BH191" i="6"/>
  <c r="CN191" i="6"/>
  <c r="BH275" i="6"/>
  <c r="CN275" i="6"/>
  <c r="BH451" i="6"/>
  <c r="CN451" i="6"/>
  <c r="AW456" i="6"/>
  <c r="CC456" i="6"/>
  <c r="CN578" i="6"/>
  <c r="BH578" i="6"/>
  <c r="CC61" i="6"/>
  <c r="AW61" i="6"/>
  <c r="CY49" i="6"/>
  <c r="BS49" i="6"/>
  <c r="CN572" i="6"/>
  <c r="BH572" i="6"/>
  <c r="AW661" i="6"/>
  <c r="CC661" i="6"/>
  <c r="BS740" i="6"/>
  <c r="CY740" i="6"/>
  <c r="AW904" i="6"/>
  <c r="CC904" i="6"/>
  <c r="CC303" i="6"/>
  <c r="AW303" i="6"/>
  <c r="CY582" i="6"/>
  <c r="BS582" i="6"/>
  <c r="AW596" i="6"/>
  <c r="CC596" i="6"/>
  <c r="BH32" i="6"/>
  <c r="CN32" i="6"/>
  <c r="BS264" i="6"/>
  <c r="CY264" i="6"/>
  <c r="BH447" i="6"/>
  <c r="CN447" i="6"/>
  <c r="BS538" i="6"/>
  <c r="CY538" i="6"/>
  <c r="CN562" i="6"/>
  <c r="BH562" i="6"/>
  <c r="CC597" i="6"/>
  <c r="AW597" i="6"/>
  <c r="CN669" i="6"/>
  <c r="BH669" i="6"/>
  <c r="BH911" i="6"/>
  <c r="CN911" i="6"/>
  <c r="BS985" i="6"/>
  <c r="CY985" i="6"/>
  <c r="AW935" i="6"/>
  <c r="CC935" i="6"/>
  <c r="BH549" i="6"/>
  <c r="CN549" i="6"/>
  <c r="AW650" i="6"/>
  <c r="CC650" i="6"/>
  <c r="CY25" i="6"/>
  <c r="BS25" i="6"/>
  <c r="BH482" i="6"/>
  <c r="CN482" i="6"/>
  <c r="CN584" i="6"/>
  <c r="BH584" i="6"/>
  <c r="BH618" i="6"/>
  <c r="CN618" i="6"/>
  <c r="CN663" i="6"/>
  <c r="BH663" i="6"/>
  <c r="BS789" i="6"/>
  <c r="CY789" i="6"/>
  <c r="BH945" i="6"/>
  <c r="CN945" i="6"/>
  <c r="AW909" i="6"/>
  <c r="CC909" i="6"/>
  <c r="CY945" i="6"/>
  <c r="BS945" i="6"/>
  <c r="CC966" i="6"/>
  <c r="AW966" i="6"/>
  <c r="BS51" i="6"/>
  <c r="CY51" i="6"/>
  <c r="CC160" i="6"/>
  <c r="AW160" i="6"/>
  <c r="CC215" i="6"/>
  <c r="AW215" i="6"/>
  <c r="CN243" i="6"/>
  <c r="BH243" i="6"/>
  <c r="AW351" i="6"/>
  <c r="CC351" i="6"/>
  <c r="AW481" i="6"/>
  <c r="CC481" i="6"/>
  <c r="CN604" i="6"/>
  <c r="BH604" i="6"/>
  <c r="CN564" i="6"/>
  <c r="BH564" i="6"/>
  <c r="BH666" i="6"/>
  <c r="CN666" i="6"/>
  <c r="CC918" i="6"/>
  <c r="AW918" i="6"/>
  <c r="AW593" i="6"/>
  <c r="CC593" i="6"/>
  <c r="BS701" i="6"/>
  <c r="CY701" i="6"/>
  <c r="BS685" i="6"/>
  <c r="CY685" i="6"/>
  <c r="CN713" i="6"/>
  <c r="BH713" i="6"/>
  <c r="CN776" i="6"/>
  <c r="BH776" i="6"/>
  <c r="CN931" i="6"/>
  <c r="BH931" i="6"/>
  <c r="CY439" i="6"/>
  <c r="BS439" i="6"/>
  <c r="CY43" i="6"/>
  <c r="BS43" i="6"/>
  <c r="BS266" i="6"/>
  <c r="CY266" i="6"/>
  <c r="AW608" i="6"/>
  <c r="CC608" i="6"/>
  <c r="CC734" i="6"/>
  <c r="AW734" i="6"/>
  <c r="CC622" i="6"/>
  <c r="AW622" i="6"/>
  <c r="CY55" i="6"/>
  <c r="BS55" i="6"/>
  <c r="CC1009" i="6"/>
  <c r="AW1009" i="6"/>
  <c r="AW666" i="6"/>
  <c r="CC666" i="6"/>
  <c r="BS260" i="6"/>
  <c r="CY260" i="6"/>
  <c r="AW436" i="6"/>
  <c r="CC436" i="6"/>
  <c r="CY517" i="6"/>
  <c r="BS517" i="6"/>
  <c r="BS310" i="6"/>
  <c r="CY310" i="6"/>
  <c r="BS150" i="6"/>
  <c r="CY150" i="6"/>
  <c r="CN832" i="6"/>
  <c r="BH832" i="6"/>
  <c r="BH503" i="6"/>
  <c r="CN503" i="6"/>
  <c r="CC834" i="6"/>
  <c r="AW834" i="6"/>
  <c r="CC567" i="6"/>
  <c r="AW567" i="6"/>
  <c r="CY924" i="6"/>
  <c r="BS924" i="6"/>
  <c r="BS374" i="6"/>
  <c r="CY374" i="6"/>
  <c r="BS73" i="6"/>
  <c r="CY73" i="6"/>
  <c r="CN727" i="6"/>
  <c r="BH727" i="6"/>
  <c r="BH391" i="6"/>
  <c r="CN391" i="6"/>
  <c r="CN53" i="6"/>
  <c r="BH53" i="6"/>
  <c r="AW151" i="6"/>
  <c r="CC151" i="6"/>
  <c r="CY855" i="6"/>
  <c r="BS855" i="6"/>
  <c r="BH241" i="6"/>
  <c r="CN241" i="6"/>
  <c r="CY894" i="6"/>
  <c r="BS894" i="6"/>
  <c r="CY802" i="6"/>
  <c r="BS802" i="6"/>
  <c r="CY676" i="6"/>
  <c r="BS676" i="6"/>
  <c r="BS256" i="6"/>
  <c r="CY256" i="6"/>
  <c r="CY141" i="6"/>
  <c r="BS141" i="6"/>
  <c r="CN779" i="6"/>
  <c r="BH779" i="6"/>
  <c r="CN650" i="6"/>
  <c r="BH650" i="6"/>
  <c r="BH446" i="6"/>
  <c r="CN446" i="6"/>
  <c r="BS834" i="6"/>
  <c r="CY834" i="6"/>
  <c r="BS466" i="6"/>
  <c r="CY466" i="6"/>
  <c r="BH623" i="6"/>
  <c r="CN623" i="6"/>
  <c r="BH408" i="6"/>
  <c r="CN408" i="6"/>
  <c r="CC420" i="6"/>
  <c r="AW420" i="6"/>
  <c r="CC119" i="6"/>
  <c r="AW119" i="6"/>
  <c r="CY806" i="6"/>
  <c r="BS806" i="6"/>
  <c r="CY433" i="6"/>
  <c r="BS433" i="6"/>
  <c r="BS254" i="6"/>
  <c r="CY254" i="6"/>
  <c r="BH550" i="6"/>
  <c r="CN550" i="6"/>
  <c r="AW24" i="6"/>
  <c r="CC24" i="6"/>
  <c r="CY340" i="6"/>
  <c r="BS340" i="6"/>
  <c r="CN918" i="6"/>
  <c r="BH918" i="6"/>
  <c r="BH267" i="6"/>
  <c r="CN267" i="6"/>
  <c r="AW857" i="6"/>
  <c r="CC857" i="6"/>
  <c r="BS897" i="6"/>
  <c r="CY897" i="6"/>
  <c r="CY306" i="6"/>
  <c r="BS306" i="6"/>
  <c r="CN91" i="6"/>
  <c r="BH91" i="6"/>
  <c r="CC745" i="6"/>
  <c r="AW745" i="6"/>
  <c r="CY407" i="6"/>
  <c r="BS407" i="6"/>
  <c r="CY149" i="6"/>
  <c r="BS149" i="6"/>
  <c r="CC954" i="6"/>
  <c r="AW954" i="6"/>
  <c r="CC532" i="6"/>
  <c r="AW532" i="6"/>
  <c r="CC221" i="6"/>
  <c r="AW221" i="6"/>
  <c r="CY804" i="6"/>
  <c r="BS804" i="6"/>
  <c r="BS338" i="6"/>
  <c r="CY338" i="6"/>
  <c r="CN810" i="6"/>
  <c r="BH810" i="6"/>
  <c r="CN511" i="6"/>
  <c r="BH511" i="6"/>
  <c r="CN137" i="6"/>
  <c r="BH137" i="6"/>
  <c r="AW831" i="6"/>
  <c r="CC831" i="6"/>
  <c r="CC262" i="6"/>
  <c r="AW262" i="6"/>
  <c r="CY989" i="6"/>
  <c r="BS989" i="6"/>
  <c r="CY680" i="6"/>
  <c r="BS680" i="6"/>
  <c r="BS540" i="6"/>
  <c r="CY540" i="6"/>
  <c r="CY438" i="6"/>
  <c r="BS438" i="6"/>
  <c r="CY951" i="6"/>
  <c r="BS951" i="6"/>
  <c r="BS739" i="6"/>
  <c r="CY739" i="6"/>
  <c r="BS241" i="6"/>
  <c r="CY241" i="6"/>
  <c r="CN554" i="6"/>
  <c r="BH554" i="6"/>
  <c r="BH110" i="6"/>
  <c r="CN110" i="6"/>
  <c r="CC512" i="6"/>
  <c r="AW512" i="6"/>
  <c r="AW292" i="6"/>
  <c r="CC292" i="6"/>
  <c r="AW44" i="6"/>
  <c r="CC44" i="6"/>
  <c r="CY592" i="6"/>
  <c r="BS592" i="6"/>
  <c r="CY336" i="6"/>
  <c r="BS336" i="6"/>
  <c r="BH976" i="6"/>
  <c r="CN976" i="6"/>
  <c r="BH621" i="6"/>
  <c r="CN621" i="6"/>
  <c r="CN400" i="6"/>
  <c r="BH400" i="6"/>
  <c r="CN178" i="6"/>
  <c r="BH178" i="6"/>
  <c r="CC993" i="6"/>
  <c r="AW993" i="6"/>
  <c r="CC492" i="6"/>
  <c r="AW492" i="6"/>
  <c r="AW153" i="6"/>
  <c r="CC153" i="6"/>
  <c r="BS755" i="6"/>
  <c r="CY755" i="6"/>
  <c r="CY198" i="6"/>
  <c r="BS198" i="6"/>
  <c r="CN812" i="6"/>
  <c r="BH812" i="6"/>
  <c r="CN538" i="6"/>
  <c r="BH538" i="6"/>
  <c r="BH177" i="6"/>
  <c r="CN177" i="6"/>
  <c r="CN70" i="6"/>
  <c r="BH70" i="6"/>
  <c r="AW680" i="6"/>
  <c r="CC680" i="6"/>
  <c r="AW416" i="6"/>
  <c r="CC416" i="6"/>
  <c r="AW208" i="6"/>
  <c r="CC208" i="6"/>
  <c r="AW127" i="6"/>
  <c r="CC127" i="6"/>
  <c r="BS733" i="6"/>
  <c r="CY733" i="6"/>
  <c r="CY502" i="6"/>
  <c r="BS502" i="6"/>
  <c r="BS462" i="6"/>
  <c r="CY462" i="6"/>
  <c r="BS126" i="6"/>
  <c r="CY126" i="6"/>
  <c r="BS52" i="6"/>
  <c r="CY52" i="6"/>
  <c r="BH551" i="6"/>
  <c r="CN551" i="6"/>
  <c r="CN364" i="6"/>
  <c r="BH364" i="6"/>
  <c r="AW933" i="6"/>
  <c r="CC933" i="6"/>
  <c r="AW531" i="6"/>
  <c r="CC531" i="6"/>
  <c r="CC474" i="6"/>
  <c r="AW474" i="6"/>
  <c r="AW495" i="6"/>
  <c r="CC495" i="6"/>
  <c r="CC132" i="6"/>
  <c r="AW132" i="6"/>
  <c r="AW38" i="6"/>
  <c r="CC38" i="6"/>
  <c r="BH522" i="6"/>
  <c r="CN522" i="6"/>
  <c r="CN315" i="6"/>
  <c r="BH315" i="6"/>
  <c r="BH260" i="6"/>
  <c r="CN260" i="6"/>
  <c r="AW995" i="6"/>
  <c r="CC995" i="6"/>
  <c r="CC750" i="6"/>
  <c r="AW750" i="6"/>
  <c r="CC543" i="6"/>
  <c r="AW543" i="6"/>
  <c r="AW412" i="6"/>
  <c r="CC412" i="6"/>
  <c r="CC328" i="6"/>
  <c r="AW328" i="6"/>
  <c r="AW260" i="6"/>
  <c r="CC260" i="6"/>
  <c r="CC97" i="6"/>
  <c r="AW97" i="6"/>
  <c r="D66" i="3"/>
  <c r="D68" i="3" s="1"/>
  <c r="D70" i="3" s="1"/>
  <c r="CY727" i="6"/>
  <c r="BS727" i="6"/>
  <c r="BS404" i="6"/>
  <c r="CY404" i="6"/>
  <c r="CN898" i="6"/>
  <c r="BH898" i="6"/>
  <c r="BH739" i="6"/>
  <c r="CN739" i="6"/>
  <c r="CN459" i="6"/>
  <c r="BH459" i="6"/>
  <c r="CN342" i="6"/>
  <c r="BH342" i="6"/>
  <c r="CN129" i="6"/>
  <c r="BH129" i="6"/>
  <c r="CC761" i="6"/>
  <c r="AW761" i="6"/>
  <c r="CC313" i="6"/>
  <c r="AW313" i="6"/>
  <c r="CC317" i="6"/>
  <c r="AW317" i="6"/>
  <c r="AW133" i="6"/>
  <c r="CC133" i="6"/>
  <c r="AW41" i="6"/>
  <c r="CC41" i="6"/>
  <c r="BS883" i="6"/>
  <c r="CY883" i="6"/>
  <c r="CY640" i="6"/>
  <c r="BS640" i="6"/>
  <c r="BS246" i="6"/>
  <c r="CY246" i="6"/>
  <c r="BH756" i="6"/>
  <c r="CN756" i="6"/>
  <c r="CN462" i="6"/>
  <c r="BH462" i="6"/>
  <c r="CN359" i="6"/>
  <c r="BH359" i="6"/>
  <c r="CC126" i="6"/>
  <c r="AW126" i="6"/>
  <c r="CC123" i="6"/>
  <c r="AW123" i="6"/>
  <c r="BS963" i="6"/>
  <c r="CY963" i="6"/>
  <c r="CY821" i="6"/>
  <c r="BS821" i="6"/>
  <c r="CY614" i="6"/>
  <c r="BS614" i="6"/>
  <c r="BS243" i="6"/>
  <c r="CY243" i="6"/>
  <c r="BH1009" i="6"/>
  <c r="CN1009" i="6"/>
  <c r="BH741" i="6"/>
  <c r="CN741" i="6"/>
  <c r="CN368" i="6"/>
  <c r="BH368" i="6"/>
  <c r="BH287" i="6"/>
  <c r="CN287" i="6"/>
  <c r="CN157" i="6"/>
  <c r="BH157" i="6"/>
  <c r="BH132" i="6"/>
  <c r="CN132" i="6"/>
  <c r="CC515" i="6"/>
  <c r="AW515" i="6"/>
  <c r="AW449" i="6"/>
  <c r="CC449" i="6"/>
  <c r="AW100" i="6"/>
  <c r="CC100" i="6"/>
  <c r="AW129" i="6"/>
  <c r="CC129" i="6"/>
  <c r="CY1007" i="6"/>
  <c r="BS1007" i="6"/>
  <c r="CY596" i="6"/>
  <c r="BS596" i="6"/>
  <c r="BS281" i="6"/>
  <c r="CY281" i="6"/>
  <c r="BS262" i="6"/>
  <c r="CY262" i="6"/>
  <c r="CY181" i="6"/>
  <c r="BS181" i="6"/>
  <c r="BH817" i="6"/>
  <c r="CN817" i="6"/>
  <c r="CN517" i="6"/>
  <c r="BH517" i="6"/>
  <c r="CN360" i="6"/>
  <c r="BH360" i="6"/>
  <c r="BH278" i="6"/>
  <c r="CN278" i="6"/>
  <c r="CN282" i="6"/>
  <c r="BH282" i="6"/>
  <c r="BH114" i="6"/>
  <c r="CN114" i="6"/>
  <c r="CC735" i="6"/>
  <c r="AW735" i="6"/>
  <c r="AW521" i="6"/>
  <c r="CC521" i="6"/>
  <c r="AW455" i="6"/>
  <c r="CC455" i="6"/>
  <c r="CC383" i="6"/>
  <c r="AW383" i="6"/>
  <c r="AW276" i="6"/>
  <c r="CC276" i="6"/>
  <c r="CC146" i="6"/>
  <c r="AW146" i="6"/>
  <c r="CC94" i="6"/>
  <c r="AW94" i="6"/>
  <c r="CY958" i="6"/>
  <c r="BS958" i="6"/>
  <c r="CY379" i="6"/>
  <c r="BS379" i="6"/>
  <c r="BS187" i="6"/>
  <c r="CY187" i="6"/>
  <c r="BS213" i="6"/>
  <c r="CY213" i="6"/>
  <c r="BH839" i="6"/>
  <c r="CN839" i="6"/>
  <c r="BH539" i="6"/>
  <c r="CN539" i="6"/>
  <c r="CN489" i="6"/>
  <c r="BH489" i="6"/>
  <c r="CN322" i="6"/>
  <c r="BH322" i="6"/>
  <c r="BH163" i="6"/>
  <c r="CN163" i="6"/>
  <c r="BH106" i="6"/>
  <c r="CN106" i="6"/>
  <c r="CC553" i="6"/>
  <c r="AW553" i="6"/>
  <c r="CC477" i="6"/>
  <c r="AW477" i="6"/>
  <c r="CC60" i="6"/>
  <c r="AW60" i="6"/>
  <c r="BS752" i="6"/>
  <c r="CY752" i="6"/>
  <c r="CY377" i="6"/>
  <c r="BS377" i="6"/>
  <c r="BS277" i="6"/>
  <c r="CY277" i="6"/>
  <c r="CY221" i="6"/>
  <c r="BS221" i="6"/>
  <c r="BH743" i="6"/>
  <c r="CN743" i="6"/>
  <c r="BH524" i="6"/>
  <c r="CN524" i="6"/>
  <c r="CN229" i="6"/>
  <c r="BH229" i="6"/>
  <c r="CN76" i="6"/>
  <c r="BH76" i="6"/>
  <c r="AW1007" i="6"/>
  <c r="CC1007" i="6"/>
  <c r="AW743" i="6"/>
  <c r="CC743" i="6"/>
  <c r="CC273" i="6"/>
  <c r="AW273" i="6"/>
  <c r="CC142" i="6"/>
  <c r="AW142" i="6"/>
  <c r="CC63" i="6"/>
  <c r="AW63" i="6"/>
  <c r="BS817" i="6"/>
  <c r="CY817" i="6"/>
  <c r="BS621" i="6"/>
  <c r="CY621" i="6"/>
  <c r="BS94" i="6"/>
  <c r="CY94" i="6"/>
  <c r="CN790" i="6"/>
  <c r="BH790" i="6"/>
  <c r="BH409" i="6"/>
  <c r="CN409" i="6"/>
  <c r="CN317" i="6"/>
  <c r="BH317" i="6"/>
  <c r="CN292" i="6"/>
  <c r="BH292" i="6"/>
  <c r="BH180" i="6"/>
  <c r="CN180" i="6"/>
  <c r="BH104" i="6"/>
  <c r="CN104" i="6"/>
  <c r="CC837" i="6"/>
  <c r="AW837" i="6"/>
  <c r="CC690" i="6"/>
  <c r="AW690" i="6"/>
  <c r="AW632" i="6"/>
  <c r="CC632" i="6"/>
  <c r="AW437" i="6"/>
  <c r="CC437" i="6"/>
  <c r="AW251" i="6"/>
  <c r="CC251" i="6"/>
  <c r="AW207" i="6"/>
  <c r="CC207" i="6"/>
  <c r="AW48" i="6"/>
  <c r="CC48" i="6"/>
  <c r="CC79" i="6"/>
  <c r="AW79" i="6"/>
  <c r="AW352" i="6"/>
  <c r="CC352" i="6"/>
  <c r="AW854" i="6"/>
  <c r="CC854" i="6"/>
  <c r="BH856" i="6"/>
  <c r="CN856" i="6"/>
  <c r="CY488" i="6"/>
  <c r="BS488" i="6"/>
  <c r="BS36" i="6"/>
  <c r="CY36" i="6"/>
  <c r="BH198" i="6"/>
  <c r="CN198" i="6"/>
  <c r="CC356" i="6"/>
  <c r="AW356" i="6"/>
  <c r="CC417" i="6"/>
  <c r="AW417" i="6"/>
  <c r="CY432" i="6"/>
  <c r="BS432" i="6"/>
  <c r="AW870" i="6"/>
  <c r="CC870" i="6"/>
  <c r="BH895" i="6"/>
  <c r="CN895" i="6"/>
  <c r="CY1002" i="6"/>
  <c r="BS1002" i="6"/>
  <c r="BH675" i="6"/>
  <c r="CN675" i="6"/>
  <c r="BS750" i="6"/>
  <c r="CY750" i="6"/>
  <c r="AW868" i="6"/>
  <c r="CC868" i="6"/>
  <c r="BS209" i="6"/>
  <c r="CY209" i="6"/>
  <c r="BS309" i="6"/>
  <c r="CY309" i="6"/>
  <c r="AW463" i="6"/>
  <c r="CC463" i="6"/>
  <c r="AW488" i="6"/>
  <c r="CC488" i="6"/>
  <c r="BH545" i="6"/>
  <c r="CN545" i="6"/>
  <c r="CY647" i="6"/>
  <c r="BS647" i="6"/>
  <c r="BH691" i="6"/>
  <c r="CN691" i="6"/>
  <c r="CN753" i="6"/>
  <c r="BH753" i="6"/>
  <c r="BH927" i="6"/>
  <c r="CN927" i="6"/>
  <c r="AW997" i="6"/>
  <c r="CC997" i="6"/>
  <c r="BS555" i="6"/>
  <c r="CY555" i="6"/>
  <c r="BS626" i="6"/>
  <c r="CY626" i="6"/>
  <c r="AW722" i="6"/>
  <c r="CC722" i="6"/>
  <c r="AW707" i="6"/>
  <c r="CC707" i="6"/>
  <c r="BS803" i="6"/>
  <c r="CY803" i="6"/>
  <c r="CY849" i="6"/>
  <c r="BS849" i="6"/>
  <c r="BH888" i="6"/>
  <c r="CN888" i="6"/>
  <c r="AW959" i="6"/>
  <c r="CC959" i="6"/>
  <c r="AW782" i="6"/>
  <c r="CC782" i="6"/>
  <c r="CN968" i="6"/>
  <c r="BH968" i="6"/>
  <c r="CY704" i="6"/>
  <c r="BS704" i="6"/>
  <c r="BS753" i="6"/>
  <c r="CY753" i="6"/>
  <c r="BS769" i="6"/>
  <c r="CY769" i="6"/>
  <c r="CC881" i="6"/>
  <c r="AW881" i="6"/>
  <c r="AW911" i="6"/>
  <c r="CC911" i="6"/>
  <c r="CY854" i="6"/>
  <c r="BS854" i="6"/>
  <c r="BH156" i="6"/>
  <c r="CN156" i="6"/>
  <c r="BH293" i="6"/>
  <c r="CN293" i="6"/>
  <c r="AW461" i="6"/>
  <c r="CC461" i="6"/>
  <c r="CC498" i="6"/>
  <c r="AW498" i="6"/>
  <c r="CC533" i="6"/>
  <c r="AW533" i="6"/>
  <c r="AW710" i="6"/>
  <c r="CC710" i="6"/>
  <c r="CC557" i="6"/>
  <c r="AW557" i="6"/>
  <c r="CY716" i="6"/>
  <c r="BS716" i="6"/>
  <c r="CC264" i="6"/>
  <c r="AW264" i="6"/>
  <c r="CY434" i="6"/>
  <c r="BS434" i="6"/>
  <c r="CY618" i="6"/>
  <c r="BS618" i="6"/>
  <c r="CY18" i="6"/>
  <c r="BS18" i="6"/>
  <c r="CC277" i="6"/>
  <c r="AW277" i="6"/>
  <c r="AW753" i="6"/>
  <c r="CC753" i="6"/>
  <c r="BS930" i="6"/>
  <c r="CY930" i="6"/>
  <c r="CN932" i="6"/>
  <c r="BH932" i="6"/>
  <c r="AW193" i="6"/>
  <c r="CC193" i="6"/>
  <c r="BH213" i="6"/>
  <c r="CN213" i="6"/>
  <c r="BH297" i="6"/>
  <c r="CN297" i="6"/>
  <c r="AW445" i="6"/>
  <c r="CC445" i="6"/>
  <c r="CC681" i="6"/>
  <c r="AW681" i="6"/>
  <c r="BS845" i="6"/>
  <c r="CY845" i="6"/>
  <c r="BS836" i="6"/>
  <c r="CY836" i="6"/>
  <c r="BH1013" i="6"/>
  <c r="CN1013" i="6"/>
  <c r="CY879" i="6"/>
  <c r="BS879" i="6"/>
  <c r="BS767" i="6"/>
  <c r="CY767" i="6"/>
  <c r="CY909" i="6"/>
  <c r="BS909" i="6"/>
  <c r="BS188" i="6"/>
  <c r="CY188" i="6"/>
  <c r="BH429" i="6"/>
  <c r="CN429" i="6"/>
  <c r="CY648" i="6"/>
  <c r="BS648" i="6"/>
  <c r="BS757" i="6"/>
  <c r="CY757" i="6"/>
  <c r="CC746" i="6"/>
  <c r="AW746" i="6"/>
  <c r="CN160" i="6"/>
  <c r="BH160" i="6"/>
  <c r="AW232" i="6"/>
  <c r="CC232" i="6"/>
  <c r="AW450" i="6"/>
  <c r="CC450" i="6"/>
  <c r="CC486" i="6"/>
  <c r="AW486" i="6"/>
  <c r="CY591" i="6"/>
  <c r="BS591" i="6"/>
  <c r="CC816" i="6"/>
  <c r="AW816" i="6"/>
  <c r="AW917" i="6"/>
  <c r="CC917" i="6"/>
  <c r="BS799" i="6"/>
  <c r="CY799" i="6"/>
  <c r="BH34" i="6"/>
  <c r="CN34" i="6"/>
  <c r="CY444" i="6"/>
  <c r="BS444" i="6"/>
  <c r="CY593" i="6"/>
  <c r="BS593" i="6"/>
  <c r="AW670" i="6"/>
  <c r="CC670" i="6"/>
  <c r="CY358" i="6"/>
  <c r="BS358" i="6"/>
  <c r="BS558" i="6"/>
  <c r="CY558" i="6"/>
  <c r="CN831" i="6"/>
  <c r="BH831" i="6"/>
  <c r="BH125" i="6"/>
  <c r="CN125" i="6"/>
  <c r="CY509" i="6"/>
  <c r="BS509" i="6"/>
  <c r="BS252" i="6"/>
  <c r="CY252" i="6"/>
  <c r="CN115" i="6"/>
  <c r="BH115" i="6"/>
  <c r="CC365" i="6"/>
  <c r="AW365" i="6"/>
  <c r="BS794" i="6"/>
  <c r="CY794" i="6"/>
  <c r="CY479" i="6"/>
  <c r="BS479" i="6"/>
  <c r="CN731" i="6"/>
  <c r="BH731" i="6"/>
  <c r="BH403" i="6"/>
  <c r="CN403" i="6"/>
  <c r="CN60" i="6"/>
  <c r="BH60" i="6"/>
  <c r="AW717" i="6"/>
  <c r="CC717" i="6"/>
  <c r="CY715" i="6"/>
  <c r="BS715" i="6"/>
  <c r="BS292" i="6"/>
  <c r="CY292" i="6"/>
  <c r="BH395" i="6"/>
  <c r="CN395" i="6"/>
  <c r="AW284" i="6"/>
  <c r="CC284" i="6"/>
  <c r="BS521" i="6"/>
  <c r="CY521" i="6"/>
  <c r="AW282" i="6"/>
  <c r="CC282" i="6"/>
  <c r="CN335" i="6"/>
  <c r="BH335" i="6"/>
  <c r="CN788" i="6"/>
  <c r="BH788" i="6"/>
  <c r="BH136" i="6"/>
  <c r="CN136" i="6"/>
  <c r="CC413" i="6"/>
  <c r="AW413" i="6"/>
  <c r="BH202" i="6"/>
  <c r="CN202" i="6"/>
  <c r="BS841" i="6"/>
  <c r="CY841" i="6"/>
  <c r="CY411" i="6"/>
  <c r="BS411" i="6"/>
  <c r="BS129" i="6"/>
  <c r="CY129" i="6"/>
  <c r="CN611" i="6"/>
  <c r="BH611" i="6"/>
  <c r="CN313" i="6"/>
  <c r="BH313" i="6"/>
  <c r="AW988" i="6"/>
  <c r="CC988" i="6"/>
  <c r="AW648" i="6"/>
  <c r="CC648" i="6"/>
  <c r="CY711" i="6"/>
  <c r="BS711" i="6"/>
  <c r="BS409" i="6"/>
  <c r="CY409" i="6"/>
  <c r="BS290" i="6"/>
  <c r="CY290" i="6"/>
  <c r="AW329" i="6"/>
  <c r="CC329" i="6"/>
  <c r="BS994" i="6"/>
  <c r="CY994" i="6"/>
  <c r="AW861" i="6"/>
  <c r="CC861" i="6"/>
  <c r="CY953" i="6"/>
  <c r="BS953" i="6"/>
  <c r="CN700" i="6"/>
  <c r="BH700" i="6"/>
  <c r="CC1001" i="6"/>
  <c r="AW1001" i="6"/>
  <c r="CY600" i="6"/>
  <c r="BS600" i="6"/>
  <c r="CN341" i="6"/>
  <c r="BH341" i="6"/>
  <c r="CC396" i="6"/>
  <c r="AW396" i="6"/>
  <c r="CC138" i="6"/>
  <c r="AW138" i="6"/>
  <c r="AW32" i="6"/>
  <c r="CC32" i="6"/>
  <c r="BS788" i="6"/>
  <c r="CY788" i="6"/>
  <c r="CN843" i="6"/>
  <c r="BH843" i="6"/>
  <c r="CN546" i="6"/>
  <c r="BH546" i="6"/>
  <c r="CN245" i="6"/>
  <c r="BH245" i="6"/>
  <c r="AW894" i="6"/>
  <c r="CC894" i="6"/>
  <c r="CC401" i="6"/>
  <c r="AW401" i="6"/>
  <c r="CY830" i="6"/>
  <c r="BS830" i="6"/>
  <c r="BS563" i="6"/>
  <c r="CY563" i="6"/>
  <c r="CN948" i="6"/>
  <c r="BH948" i="6"/>
  <c r="CN372" i="6"/>
  <c r="BH372" i="6"/>
  <c r="CY876" i="6"/>
  <c r="BS876" i="6"/>
  <c r="CY387" i="6"/>
  <c r="BS387" i="6"/>
  <c r="CY437" i="6"/>
  <c r="BS437" i="6"/>
  <c r="CN900" i="6"/>
  <c r="BH900" i="6"/>
  <c r="BH624" i="6"/>
  <c r="CN624" i="6"/>
  <c r="CN580" i="6"/>
  <c r="BH580" i="6"/>
  <c r="CC956" i="6"/>
  <c r="AW956" i="6"/>
  <c r="CC840" i="6"/>
  <c r="AW840" i="6"/>
  <c r="AW783" i="6"/>
  <c r="CC783" i="6"/>
  <c r="AW580" i="6"/>
  <c r="CC580" i="6"/>
  <c r="CC517" i="6"/>
  <c r="AW517" i="6"/>
  <c r="CC244" i="6"/>
  <c r="AW244" i="6"/>
  <c r="AW54" i="6"/>
  <c r="CC54" i="6"/>
  <c r="CY800" i="6"/>
  <c r="BS800" i="6"/>
  <c r="CY629" i="6"/>
  <c r="BS629" i="6"/>
  <c r="CY385" i="6"/>
  <c r="BS385" i="6"/>
  <c r="CY354" i="6"/>
  <c r="BS354" i="6"/>
  <c r="BS268" i="6"/>
  <c r="CY268" i="6"/>
  <c r="CY151" i="6"/>
  <c r="BS151" i="6"/>
  <c r="BH786" i="6"/>
  <c r="CN786" i="6"/>
  <c r="CN261" i="6"/>
  <c r="BH261" i="6"/>
  <c r="AW775" i="6"/>
  <c r="CC775" i="6"/>
  <c r="CC616" i="6"/>
  <c r="AW616" i="6"/>
  <c r="AW446" i="6"/>
  <c r="CC446" i="6"/>
  <c r="CC212" i="6"/>
  <c r="AW212" i="6"/>
  <c r="BS837" i="6"/>
  <c r="CY837" i="6"/>
  <c r="CY719" i="6"/>
  <c r="BS719" i="6"/>
  <c r="BS544" i="6"/>
  <c r="CY544" i="6"/>
  <c r="CY383" i="6"/>
  <c r="BS383" i="6"/>
  <c r="BS341" i="6"/>
  <c r="CY341" i="6"/>
  <c r="BS190" i="6"/>
  <c r="CY190" i="6"/>
  <c r="CY125" i="6"/>
  <c r="BS125" i="6"/>
  <c r="BH943" i="6"/>
  <c r="CN943" i="6"/>
  <c r="CN784" i="6"/>
  <c r="BH784" i="6"/>
  <c r="CN330" i="6"/>
  <c r="BH330" i="6"/>
  <c r="CN85" i="6"/>
  <c r="BH85" i="6"/>
  <c r="CC928" i="6"/>
  <c r="AW928" i="6"/>
  <c r="AW768" i="6"/>
  <c r="CC768" i="6"/>
  <c r="CC562" i="6"/>
  <c r="AW562" i="6"/>
  <c r="AW177" i="6"/>
  <c r="CC177" i="6"/>
  <c r="CC199" i="6"/>
  <c r="AW199" i="6"/>
  <c r="CC78" i="6"/>
  <c r="AW78" i="6"/>
  <c r="CY900" i="6"/>
  <c r="BS900" i="6"/>
  <c r="CY746" i="6"/>
  <c r="BS746" i="6"/>
  <c r="CY628" i="6"/>
  <c r="BS628" i="6"/>
  <c r="BS536" i="6"/>
  <c r="CY536" i="6"/>
  <c r="BS426" i="6"/>
  <c r="CY426" i="6"/>
  <c r="CY271" i="6"/>
  <c r="BS271" i="6"/>
  <c r="BS54" i="6"/>
  <c r="CY54" i="6"/>
  <c r="CN904" i="6"/>
  <c r="BH904" i="6"/>
  <c r="CN815" i="6"/>
  <c r="BH815" i="6"/>
  <c r="CN702" i="6"/>
  <c r="BH702" i="6"/>
  <c r="AW986" i="6"/>
  <c r="CC986" i="6"/>
  <c r="AW910" i="6"/>
  <c r="CC910" i="6"/>
  <c r="CC830" i="6"/>
  <c r="AW830" i="6"/>
  <c r="AW637" i="6"/>
  <c r="CC637" i="6"/>
  <c r="CC307" i="6"/>
  <c r="AW307" i="6"/>
  <c r="CY956" i="6"/>
  <c r="BS956" i="6"/>
  <c r="BS696" i="6"/>
  <c r="CY696" i="6"/>
  <c r="BS528" i="6"/>
  <c r="CY528" i="6"/>
  <c r="CY459" i="6"/>
  <c r="BS459" i="6"/>
  <c r="CY321" i="6"/>
  <c r="BS321" i="6"/>
  <c r="CY314" i="6"/>
  <c r="BS314" i="6"/>
  <c r="BS100" i="6"/>
  <c r="CY100" i="6"/>
  <c r="CN906" i="6"/>
  <c r="BH906" i="6"/>
  <c r="CN833" i="6"/>
  <c r="BH833" i="6"/>
  <c r="CN654" i="6"/>
  <c r="BH654" i="6"/>
  <c r="CN324" i="6"/>
  <c r="BH324" i="6"/>
  <c r="AW713" i="6"/>
  <c r="CC713" i="6"/>
  <c r="CC388" i="6"/>
  <c r="AW388" i="6"/>
  <c r="CC323" i="6"/>
  <c r="AW323" i="6"/>
  <c r="E65" i="3"/>
  <c r="E67" i="3"/>
  <c r="F63" i="3"/>
  <c r="BS885" i="6"/>
  <c r="CY885" i="6"/>
  <c r="BS560" i="6"/>
  <c r="CY560" i="6"/>
  <c r="CY476" i="6"/>
  <c r="BS476" i="6"/>
  <c r="BS287" i="6"/>
  <c r="CY287" i="6"/>
  <c r="BS122" i="6"/>
  <c r="CY122" i="6"/>
  <c r="BS47" i="6"/>
  <c r="CY47" i="6"/>
  <c r="BH795" i="6"/>
  <c r="CN795" i="6"/>
  <c r="BH199" i="6"/>
  <c r="CN199" i="6"/>
  <c r="BH134" i="6"/>
  <c r="CN134" i="6"/>
  <c r="AW1003" i="6"/>
  <c r="CC1003" i="6"/>
  <c r="CC880" i="6"/>
  <c r="AW880" i="6"/>
  <c r="AW676" i="6"/>
  <c r="CC676" i="6"/>
  <c r="CC410" i="6"/>
  <c r="AW410" i="6"/>
  <c r="CC152" i="6"/>
  <c r="AW152" i="6"/>
  <c r="BS848" i="6"/>
  <c r="CY848" i="6"/>
  <c r="BS745" i="6"/>
  <c r="CY745" i="6"/>
  <c r="CY717" i="6"/>
  <c r="BS717" i="6"/>
  <c r="BS423" i="6"/>
  <c r="CY423" i="6"/>
  <c r="BS370" i="6"/>
  <c r="CY370" i="6"/>
  <c r="CY69" i="6"/>
  <c r="BS69" i="6"/>
  <c r="CN826" i="6"/>
  <c r="BH826" i="6"/>
  <c r="BH733" i="6"/>
  <c r="CN733" i="6"/>
  <c r="CN616" i="6"/>
  <c r="BH616" i="6"/>
  <c r="BH197" i="6"/>
  <c r="CN197" i="6"/>
  <c r="AW916" i="6"/>
  <c r="CC916" i="6"/>
  <c r="CC759" i="6"/>
  <c r="AW759" i="6"/>
  <c r="AW453" i="6"/>
  <c r="CC453" i="6"/>
  <c r="CC379" i="6"/>
  <c r="AW379" i="6"/>
  <c r="E11" i="3"/>
  <c r="E13" i="3"/>
  <c r="F9" i="3"/>
  <c r="CY926" i="6"/>
  <c r="BS926" i="6"/>
  <c r="BS889" i="6"/>
  <c r="CY889" i="6"/>
  <c r="CY668" i="6"/>
  <c r="BS668" i="6"/>
  <c r="CY397" i="6"/>
  <c r="BS397" i="6"/>
  <c r="BS402" i="6"/>
  <c r="CY402" i="6"/>
  <c r="BS276" i="6"/>
  <c r="CY276" i="6"/>
  <c r="BS186" i="6"/>
  <c r="CY186" i="6"/>
  <c r="BH1005" i="6"/>
  <c r="CN1005" i="6"/>
  <c r="BH893" i="6"/>
  <c r="CN893" i="6"/>
  <c r="CN439" i="6"/>
  <c r="BH439" i="6"/>
  <c r="CN338" i="6"/>
  <c r="BH338" i="6"/>
  <c r="CN253" i="6"/>
  <c r="BH253" i="6"/>
  <c r="BH74" i="6"/>
  <c r="CN74" i="6"/>
  <c r="CC963" i="6"/>
  <c r="AW963" i="6"/>
  <c r="CC827" i="6"/>
  <c r="AW827" i="6"/>
  <c r="CC50" i="6"/>
  <c r="AW50" i="6"/>
  <c r="BS690" i="6"/>
  <c r="CY690" i="6"/>
  <c r="CY446" i="6"/>
  <c r="BS446" i="6"/>
  <c r="BS394" i="6"/>
  <c r="CY394" i="6"/>
  <c r="CY347" i="6"/>
  <c r="BS347" i="6"/>
  <c r="CN954" i="6"/>
  <c r="BH954" i="6"/>
  <c r="CN830" i="6"/>
  <c r="BH830" i="6"/>
  <c r="CN646" i="6"/>
  <c r="BH646" i="6"/>
  <c r="CN591" i="6"/>
  <c r="BH591" i="6"/>
  <c r="BH432" i="6"/>
  <c r="CN432" i="6"/>
  <c r="CN327" i="6"/>
  <c r="BH327" i="6"/>
  <c r="CN73" i="6"/>
  <c r="BH73" i="6"/>
  <c r="CC824" i="6"/>
  <c r="AW824" i="6"/>
  <c r="CC571" i="6"/>
  <c r="AW571" i="6"/>
  <c r="CC343" i="6"/>
  <c r="AW343" i="6"/>
  <c r="BS772" i="6"/>
  <c r="CY772" i="6"/>
  <c r="CY453" i="6"/>
  <c r="BS453" i="6"/>
  <c r="BS135" i="6"/>
  <c r="CY135" i="6"/>
  <c r="CY48" i="6"/>
  <c r="BS48" i="6"/>
  <c r="CN873" i="6"/>
  <c r="BH873" i="6"/>
  <c r="CN644" i="6"/>
  <c r="BH644" i="6"/>
  <c r="BH473" i="6"/>
  <c r="CN473" i="6"/>
  <c r="CN31" i="6"/>
  <c r="BH31" i="6"/>
  <c r="AW869" i="6"/>
  <c r="CC869" i="6"/>
  <c r="AW576" i="6"/>
  <c r="CC576" i="6"/>
  <c r="CC274" i="6"/>
  <c r="AW274" i="6"/>
  <c r="AW206" i="6"/>
  <c r="CC206" i="6"/>
  <c r="CC213" i="6"/>
  <c r="AW213" i="6"/>
  <c r="AW33" i="6"/>
  <c r="CC33" i="6"/>
  <c r="CY645" i="6"/>
  <c r="BS645" i="6"/>
  <c r="BS412" i="6"/>
  <c r="CY412" i="6"/>
  <c r="BS284" i="6"/>
  <c r="CY284" i="6"/>
  <c r="CN438" i="6"/>
  <c r="BH438" i="6"/>
  <c r="CN208" i="6"/>
  <c r="BH208" i="6"/>
  <c r="CN151" i="6"/>
  <c r="BH151" i="6"/>
  <c r="BH82" i="6"/>
  <c r="CN82" i="6"/>
  <c r="CC998" i="6"/>
  <c r="AW998" i="6"/>
  <c r="AW433" i="6"/>
  <c r="CC433" i="6"/>
  <c r="CC306" i="6"/>
  <c r="AW306" i="6"/>
  <c r="AW62" i="6"/>
  <c r="CC62" i="6"/>
  <c r="BS983" i="6"/>
  <c r="CY983" i="6"/>
  <c r="CY454" i="6"/>
  <c r="BS454" i="6"/>
  <c r="BS458" i="6"/>
  <c r="CY458" i="6"/>
  <c r="BS278" i="6"/>
  <c r="CY278" i="6"/>
  <c r="BS134" i="6"/>
  <c r="CY134" i="6"/>
  <c r="CY86" i="6"/>
  <c r="BS86" i="6"/>
  <c r="CN924" i="6"/>
  <c r="BH924" i="6"/>
  <c r="CN851" i="6"/>
  <c r="BH851" i="6"/>
  <c r="CN477" i="6"/>
  <c r="BH477" i="6"/>
  <c r="BH314" i="6"/>
  <c r="CN314" i="6"/>
  <c r="BH143" i="6"/>
  <c r="CN143" i="6"/>
  <c r="CN72" i="6"/>
  <c r="BH72" i="6"/>
  <c r="CC820" i="6"/>
  <c r="AW820" i="6"/>
  <c r="CC370" i="6"/>
  <c r="AW370" i="6"/>
  <c r="AW68" i="6"/>
  <c r="CC68" i="6"/>
  <c r="BH63" i="6"/>
  <c r="CN63" i="6"/>
  <c r="BH440" i="6"/>
  <c r="CN440" i="6"/>
  <c r="CY714" i="6"/>
  <c r="BS714" i="6"/>
  <c r="BH907" i="6"/>
  <c r="CN907" i="6"/>
  <c r="CY559" i="6"/>
  <c r="BS559" i="6"/>
  <c r="BH645" i="6"/>
  <c r="CN645" i="6"/>
  <c r="CY920" i="6"/>
  <c r="BS920" i="6"/>
  <c r="CN25" i="6"/>
  <c r="BH25" i="6"/>
  <c r="BS105" i="6"/>
  <c r="CY105" i="6"/>
  <c r="CN219" i="6"/>
  <c r="BH219" i="6"/>
  <c r="BS272" i="6"/>
  <c r="CY272" i="6"/>
  <c r="CY343" i="6"/>
  <c r="BS343" i="6"/>
  <c r="BH389" i="6"/>
  <c r="CN389" i="6"/>
  <c r="CY452" i="6"/>
  <c r="BS452" i="6"/>
  <c r="AW578" i="6"/>
  <c r="CC578" i="6"/>
  <c r="CN568" i="6"/>
  <c r="BH568" i="6"/>
  <c r="BH716" i="6"/>
  <c r="CN716" i="6"/>
  <c r="CY847" i="6"/>
  <c r="BS847" i="6"/>
  <c r="CN920" i="6"/>
  <c r="BH920" i="6"/>
  <c r="CY37" i="6"/>
  <c r="BS37" i="6"/>
  <c r="AW224" i="6"/>
  <c r="CC224" i="6"/>
  <c r="BH18" i="6"/>
  <c r="CN18" i="6"/>
  <c r="BH401" i="6"/>
  <c r="CN401" i="6"/>
  <c r="CN595" i="6"/>
  <c r="BH595" i="6"/>
  <c r="BH724" i="6"/>
  <c r="CN724" i="6"/>
  <c r="CN783" i="6"/>
  <c r="BH783" i="6"/>
  <c r="BS949" i="6"/>
  <c r="CY949" i="6"/>
  <c r="CY585" i="6"/>
  <c r="BS585" i="6"/>
  <c r="CN642" i="6"/>
  <c r="BH642" i="6"/>
  <c r="CY724" i="6"/>
  <c r="BS724" i="6"/>
  <c r="CN862" i="6"/>
  <c r="BH862" i="6"/>
  <c r="CC983" i="6"/>
  <c r="AW983" i="6"/>
  <c r="AW774" i="6"/>
  <c r="CC774" i="6"/>
  <c r="CY859" i="6"/>
  <c r="BS859" i="6"/>
  <c r="AW665" i="6"/>
  <c r="CC665" i="6"/>
  <c r="CY239" i="6"/>
  <c r="BS239" i="6"/>
  <c r="CY457" i="6"/>
  <c r="BS457" i="6"/>
  <c r="CY888" i="6"/>
  <c r="BS888" i="6"/>
  <c r="AW944" i="6"/>
  <c r="CC944" i="6"/>
  <c r="CY609" i="6"/>
  <c r="BS609" i="6"/>
  <c r="BH824" i="6"/>
  <c r="CN824" i="6"/>
  <c r="CY15" i="6"/>
  <c r="BS15" i="6"/>
  <c r="AW602" i="6"/>
  <c r="CC602" i="6"/>
  <c r="AW662" i="6"/>
  <c r="CC662" i="6"/>
  <c r="CY695" i="6"/>
  <c r="BS695" i="6"/>
  <c r="CC217" i="6"/>
  <c r="AW217" i="6"/>
  <c r="CN353" i="6"/>
  <c r="BH353" i="6"/>
  <c r="CN561" i="6"/>
  <c r="BH561" i="6"/>
  <c r="CN575" i="6"/>
  <c r="BH575" i="6"/>
  <c r="AW584" i="6"/>
  <c r="CC584" i="6"/>
  <c r="CN859" i="6"/>
  <c r="BH859" i="6"/>
  <c r="CY922" i="6"/>
  <c r="BS922" i="6"/>
  <c r="AW587" i="6"/>
  <c r="CC587" i="6"/>
  <c r="CY706" i="6"/>
  <c r="BS706" i="6"/>
  <c r="AW907" i="6"/>
  <c r="CC907" i="6"/>
  <c r="CY33" i="6"/>
  <c r="BS33" i="6"/>
  <c r="CC231" i="6"/>
  <c r="AW231" i="6"/>
  <c r="BS333" i="6"/>
  <c r="CY333" i="6"/>
  <c r="CY348" i="6"/>
  <c r="BS348" i="6"/>
  <c r="BS475" i="6"/>
  <c r="CY475" i="6"/>
  <c r="AW604" i="6"/>
  <c r="CC604" i="6"/>
  <c r="CN637" i="6"/>
  <c r="BH637" i="6"/>
  <c r="CY700" i="6"/>
  <c r="BS700" i="6"/>
  <c r="CC908" i="6"/>
  <c r="AW908" i="6"/>
  <c r="BH982" i="6"/>
  <c r="CN982" i="6"/>
  <c r="BH846" i="6"/>
  <c r="CN846" i="6"/>
  <c r="BS903" i="6"/>
  <c r="CY903" i="6"/>
  <c r="AW860" i="6"/>
  <c r="CC860" i="6"/>
  <c r="CY809" i="6"/>
  <c r="BS809" i="6"/>
  <c r="CN17" i="6"/>
  <c r="BH17" i="6"/>
  <c r="BH450" i="6"/>
  <c r="CN450" i="6"/>
  <c r="AW601" i="6"/>
  <c r="CC601" i="6"/>
  <c r="CN670" i="6"/>
  <c r="BH670" i="6"/>
  <c r="CY693" i="6"/>
  <c r="BS693" i="6"/>
  <c r="AW169" i="6"/>
  <c r="CC169" i="6"/>
  <c r="BH470" i="6"/>
  <c r="CN470" i="6"/>
  <c r="CY579" i="6"/>
  <c r="BS579" i="6"/>
  <c r="CN565" i="6"/>
  <c r="BH565" i="6"/>
  <c r="CN655" i="6"/>
  <c r="BH655" i="6"/>
  <c r="CN725" i="6"/>
  <c r="BH725" i="6"/>
  <c r="CN566" i="6"/>
  <c r="BH566" i="6"/>
  <c r="CY992" i="6"/>
  <c r="BS992" i="6"/>
  <c r="AW102" i="6"/>
  <c r="CC102" i="6"/>
  <c r="CC88" i="6"/>
  <c r="AW88" i="6"/>
  <c r="D12" i="3"/>
  <c r="D14" i="3" s="1"/>
  <c r="D16" i="3" s="1"/>
  <c r="BS201" i="6"/>
  <c r="CY201" i="6"/>
  <c r="BH690" i="6"/>
  <c r="CN690" i="6"/>
  <c r="BH508" i="6"/>
  <c r="CN508" i="6"/>
  <c r="BH195" i="6"/>
  <c r="CN195" i="6"/>
  <c r="CC737" i="6"/>
  <c r="AW737" i="6"/>
  <c r="AW625" i="6"/>
  <c r="CC625" i="6"/>
  <c r="CC506" i="6"/>
  <c r="AW506" i="6"/>
  <c r="CC391" i="6"/>
  <c r="AW391" i="6"/>
  <c r="AW302" i="6"/>
  <c r="CC302" i="6"/>
  <c r="AW237" i="6"/>
  <c r="CC237" i="6"/>
  <c r="AW190" i="6"/>
  <c r="CC190" i="6"/>
  <c r="BS972" i="6"/>
  <c r="CY972" i="6"/>
  <c r="BS797" i="6"/>
  <c r="CY797" i="6"/>
  <c r="BS569" i="6"/>
  <c r="CY569" i="6"/>
  <c r="CY194" i="6"/>
  <c r="BS194" i="6"/>
  <c r="BS167" i="6"/>
  <c r="CY167" i="6"/>
  <c r="AW18" i="6"/>
  <c r="CC18" i="6"/>
  <c r="BH212" i="6"/>
  <c r="CN212" i="6"/>
  <c r="BH254" i="6"/>
  <c r="CN254" i="6"/>
  <c r="BH116" i="6"/>
  <c r="CN116" i="6"/>
  <c r="CC696" i="6"/>
  <c r="AW696" i="6"/>
  <c r="AW428" i="6"/>
  <c r="CC428" i="6"/>
  <c r="CC228" i="6"/>
  <c r="AW228" i="6"/>
  <c r="CC122" i="6"/>
  <c r="AW122" i="6"/>
  <c r="CC81" i="6"/>
  <c r="AW81" i="6"/>
  <c r="AW22" i="6"/>
  <c r="CC22" i="6"/>
  <c r="BS936" i="6"/>
  <c r="CY936" i="6"/>
  <c r="CY659" i="6"/>
  <c r="BS659" i="6"/>
  <c r="CY514" i="6"/>
  <c r="BS514" i="6"/>
  <c r="CY355" i="6"/>
  <c r="BS355" i="6"/>
  <c r="CY211" i="6"/>
  <c r="BS211" i="6"/>
  <c r="CN933" i="6"/>
  <c r="BH933" i="6"/>
  <c r="CN617" i="6"/>
  <c r="BH617" i="6"/>
  <c r="CN388" i="6"/>
  <c r="BH388" i="6"/>
  <c r="BH210" i="6"/>
  <c r="CN210" i="6"/>
  <c r="BH232" i="6"/>
  <c r="CN232" i="6"/>
  <c r="BH83" i="6"/>
  <c r="CN83" i="6"/>
  <c r="CC695" i="6"/>
  <c r="AW695" i="6"/>
  <c r="CC502" i="6"/>
  <c r="AW502" i="6"/>
  <c r="CC468" i="6"/>
  <c r="AW468" i="6"/>
  <c r="CY942" i="6"/>
  <c r="BS942" i="6"/>
  <c r="BS833" i="6"/>
  <c r="CY833" i="6"/>
  <c r="BS790" i="6"/>
  <c r="CY790" i="6"/>
  <c r="CY512" i="6"/>
  <c r="BS512" i="6"/>
  <c r="BS177" i="6"/>
  <c r="CY177" i="6"/>
  <c r="CY72" i="6"/>
  <c r="BS72" i="6"/>
  <c r="BH938" i="6"/>
  <c r="CN938" i="6"/>
  <c r="BH827" i="6"/>
  <c r="CN827" i="6"/>
  <c r="BH694" i="6"/>
  <c r="CN694" i="6"/>
  <c r="CN536" i="6"/>
  <c r="BH536" i="6"/>
  <c r="BH374" i="6"/>
  <c r="CN374" i="6"/>
  <c r="AW887" i="6"/>
  <c r="CC887" i="6"/>
  <c r="AW692" i="6"/>
  <c r="CC692" i="6"/>
  <c r="AW541" i="6"/>
  <c r="CC541" i="6"/>
  <c r="AW472" i="6"/>
  <c r="CC472" i="6"/>
  <c r="AW118" i="6"/>
  <c r="CC118" i="6"/>
  <c r="CY831" i="6"/>
  <c r="BS831" i="6"/>
  <c r="CY674" i="6"/>
  <c r="BS674" i="6"/>
  <c r="CY606" i="6"/>
  <c r="BS606" i="6"/>
  <c r="BS59" i="6"/>
  <c r="CY59" i="6"/>
  <c r="BH625" i="6"/>
  <c r="CN625" i="6"/>
  <c r="BH415" i="6"/>
  <c r="CN415" i="6"/>
  <c r="BH211" i="6"/>
  <c r="CN211" i="6"/>
  <c r="AW885" i="6"/>
  <c r="CC885" i="6"/>
  <c r="CC691" i="6"/>
  <c r="AW691" i="6"/>
  <c r="CC516" i="6"/>
  <c r="AW516" i="6"/>
  <c r="CC368" i="6"/>
  <c r="AW368" i="6"/>
  <c r="AW247" i="6"/>
  <c r="CC247" i="6"/>
  <c r="AW157" i="6"/>
  <c r="CC157" i="6"/>
  <c r="BH190" i="6"/>
  <c r="CN190" i="6"/>
  <c r="CY225" i="6"/>
  <c r="BS225" i="6"/>
  <c r="BH840" i="6"/>
  <c r="CN840" i="6"/>
  <c r="BH872" i="6"/>
  <c r="CN872" i="6"/>
  <c r="CN992" i="6"/>
  <c r="BH992" i="6"/>
  <c r="CN751" i="6"/>
  <c r="BH751" i="6"/>
  <c r="BS872" i="6"/>
  <c r="CY872" i="6"/>
  <c r="CY494" i="6"/>
  <c r="BS494" i="6"/>
  <c r="AW659" i="6"/>
  <c r="CC659" i="6"/>
  <c r="CY758" i="6"/>
  <c r="BS758" i="6"/>
  <c r="AW921" i="6"/>
  <c r="CC921" i="6"/>
  <c r="CN356" i="6"/>
  <c r="BH356" i="6"/>
  <c r="AX26" i="6"/>
  <c r="CD26" i="6"/>
  <c r="BH140" i="6"/>
  <c r="CN140" i="6"/>
  <c r="AW238" i="6"/>
  <c r="CC238" i="6"/>
  <c r="AW460" i="6"/>
  <c r="CC460" i="6"/>
  <c r="AW484" i="6"/>
  <c r="CC484" i="6"/>
  <c r="CY531" i="6"/>
  <c r="BS531" i="6"/>
  <c r="BH626" i="6"/>
  <c r="CN626" i="6"/>
  <c r="CY646" i="6"/>
  <c r="BS646" i="6"/>
  <c r="CN758" i="6"/>
  <c r="BH758" i="6"/>
  <c r="CY850" i="6"/>
  <c r="BS850" i="6"/>
  <c r="CC877" i="6"/>
  <c r="AW877" i="6"/>
  <c r="AW1008" i="6"/>
  <c r="CC1008" i="6"/>
  <c r="BH531" i="6"/>
  <c r="CN531" i="6"/>
  <c r="AW651" i="6"/>
  <c r="CC651" i="6"/>
  <c r="CC732" i="6"/>
  <c r="AW732" i="6"/>
  <c r="BS801" i="6"/>
  <c r="CY801" i="6"/>
  <c r="BH864" i="6"/>
  <c r="CN864" i="6"/>
  <c r="AW923" i="6"/>
  <c r="CC923" i="6"/>
  <c r="CC803" i="6"/>
  <c r="AW803" i="6"/>
  <c r="BH923" i="6"/>
  <c r="CN923" i="6"/>
  <c r="CC972" i="6"/>
  <c r="AW972" i="6"/>
  <c r="AW185" i="6"/>
  <c r="CC185" i="6"/>
  <c r="CY461" i="6"/>
  <c r="BS461" i="6"/>
  <c r="CY728" i="6"/>
  <c r="BS728" i="6"/>
  <c r="BH778" i="6"/>
  <c r="CN778" i="6"/>
  <c r="BH803" i="6"/>
  <c r="CN803" i="6"/>
  <c r="CY16" i="6"/>
  <c r="BS16" i="6"/>
  <c r="BS220" i="6"/>
  <c r="CY220" i="6"/>
  <c r="BH301" i="6"/>
  <c r="CN301" i="6"/>
  <c r="CY436" i="6"/>
  <c r="BS436" i="6"/>
  <c r="CC480" i="6"/>
  <c r="AW480" i="6"/>
  <c r="CC555" i="6"/>
  <c r="AW555" i="6"/>
  <c r="CN707" i="6"/>
  <c r="BH707" i="6"/>
  <c r="BH523" i="6"/>
  <c r="CN523" i="6"/>
  <c r="CC730" i="6"/>
  <c r="AW730" i="6"/>
  <c r="AW915" i="6"/>
  <c r="CC915" i="6"/>
  <c r="CY449" i="6"/>
  <c r="BS449" i="6"/>
  <c r="CC534" i="6"/>
  <c r="AW534" i="6"/>
  <c r="CY30" i="6"/>
  <c r="BS30" i="6"/>
  <c r="BH38" i="6"/>
  <c r="CN38" i="6"/>
  <c r="CN203" i="6"/>
  <c r="BH203" i="6"/>
  <c r="CC493" i="6"/>
  <c r="AW493" i="6"/>
  <c r="AW482" i="6"/>
  <c r="CC482" i="6"/>
  <c r="CN594" i="6"/>
  <c r="BH594" i="6"/>
  <c r="CY607" i="6"/>
  <c r="BS607" i="6"/>
  <c r="AW663" i="6"/>
  <c r="CC663" i="6"/>
  <c r="CY778" i="6"/>
  <c r="BS778" i="6"/>
  <c r="CC976" i="6"/>
  <c r="AW976" i="6"/>
  <c r="AW934" i="6"/>
  <c r="CC934" i="6"/>
  <c r="AW180" i="6"/>
  <c r="CC180" i="6"/>
  <c r="CC631" i="6"/>
  <c r="AW631" i="6"/>
  <c r="CC828" i="6"/>
  <c r="AW828" i="6"/>
  <c r="CN985" i="6"/>
  <c r="BH985" i="6"/>
  <c r="CY604" i="6"/>
  <c r="BS604" i="6"/>
  <c r="BH990" i="6"/>
  <c r="CN990" i="6"/>
  <c r="CY931" i="6"/>
  <c r="BS931" i="6"/>
  <c r="CY20" i="6"/>
  <c r="BS20" i="6"/>
  <c r="BS193" i="6"/>
  <c r="CY193" i="6"/>
  <c r="BS197" i="6"/>
  <c r="CY197" i="6"/>
  <c r="BS263" i="6"/>
  <c r="CY263" i="6"/>
  <c r="AW478" i="6"/>
  <c r="CC478" i="6"/>
  <c r="CC500" i="6"/>
  <c r="AW500" i="6"/>
  <c r="CY620" i="6"/>
  <c r="BS620" i="6"/>
  <c r="BH683" i="6"/>
  <c r="CN683" i="6"/>
  <c r="CC748" i="6"/>
  <c r="AW748" i="6"/>
  <c r="AW776" i="6"/>
  <c r="CC776" i="6"/>
  <c r="CN266" i="6"/>
  <c r="BH266" i="6"/>
  <c r="CY549" i="6"/>
  <c r="BS549" i="6"/>
  <c r="AW718" i="6"/>
  <c r="CC718" i="6"/>
  <c r="BH805" i="6"/>
  <c r="CN805" i="6"/>
  <c r="CY960" i="6"/>
  <c r="BS960" i="6"/>
  <c r="BH818" i="6"/>
  <c r="CN818" i="6"/>
  <c r="CC958" i="6"/>
  <c r="AW958" i="6"/>
  <c r="CC526" i="6"/>
  <c r="AW526" i="6"/>
  <c r="CC793" i="6"/>
  <c r="AW793" i="6"/>
  <c r="CY22" i="6"/>
  <c r="BS22" i="6"/>
  <c r="BH40" i="6"/>
  <c r="CN40" i="6"/>
  <c r="CC301" i="6"/>
  <c r="AW301" i="6"/>
  <c r="BS496" i="6"/>
  <c r="CY496" i="6"/>
  <c r="CN579" i="6"/>
  <c r="BH579" i="6"/>
  <c r="AW701" i="6"/>
  <c r="CC701" i="6"/>
  <c r="CC316" i="6"/>
  <c r="AW316" i="6"/>
  <c r="BS981" i="6"/>
  <c r="CY981" i="6"/>
  <c r="CY886" i="6"/>
  <c r="BS886" i="6"/>
  <c r="CY829" i="6"/>
  <c r="BS829" i="6"/>
  <c r="BS556" i="6"/>
  <c r="CY556" i="6"/>
  <c r="CY76" i="6"/>
  <c r="BS76" i="6"/>
  <c r="CN894" i="6"/>
  <c r="BH894" i="6"/>
  <c r="CN587" i="6"/>
  <c r="BH587" i="6"/>
  <c r="BH86" i="6"/>
  <c r="CN86" i="6"/>
  <c r="CC361" i="6"/>
  <c r="AW361" i="6"/>
  <c r="AW227" i="6"/>
  <c r="CC227" i="6"/>
  <c r="AW166" i="6"/>
  <c r="CC166" i="6"/>
  <c r="CY918" i="6"/>
  <c r="BS918" i="6"/>
  <c r="BS552" i="6"/>
  <c r="CY552" i="6"/>
  <c r="CY442" i="6"/>
  <c r="BS442" i="6"/>
  <c r="CY127" i="6"/>
  <c r="BS127" i="6"/>
  <c r="CN68" i="6"/>
  <c r="BH68" i="6"/>
  <c r="CC878" i="6"/>
  <c r="AW878" i="6"/>
  <c r="AW558" i="6"/>
  <c r="CC558" i="6"/>
  <c r="CC346" i="6"/>
  <c r="AW346" i="6"/>
  <c r="CC290" i="6"/>
  <c r="AW290" i="6"/>
  <c r="CC179" i="6"/>
  <c r="AW179" i="6"/>
  <c r="CC71" i="6"/>
  <c r="AW71" i="6"/>
  <c r="CY950" i="6"/>
  <c r="BS950" i="6"/>
  <c r="BS698" i="6"/>
  <c r="CY698" i="6"/>
  <c r="BS369" i="6"/>
  <c r="CY369" i="6"/>
  <c r="BS152" i="6"/>
  <c r="CY152" i="6"/>
  <c r="CY101" i="6"/>
  <c r="BS101" i="6"/>
  <c r="CY62" i="6"/>
  <c r="BS62" i="6"/>
  <c r="CN764" i="6"/>
  <c r="BH764" i="6"/>
  <c r="BH90" i="6"/>
  <c r="CN90" i="6"/>
  <c r="AW914" i="6"/>
  <c r="CC914" i="6"/>
  <c r="AW800" i="6"/>
  <c r="CC800" i="6"/>
  <c r="AW240" i="6"/>
  <c r="CC240" i="6"/>
  <c r="CC59" i="6"/>
  <c r="AW59" i="6"/>
  <c r="BS530" i="6"/>
  <c r="CY530" i="6"/>
  <c r="CY318" i="6"/>
  <c r="BS318" i="6"/>
  <c r="CY147" i="6"/>
  <c r="BS147" i="6"/>
  <c r="CN1001" i="6"/>
  <c r="BH1001" i="6"/>
  <c r="CN825" i="6"/>
  <c r="BH825" i="6"/>
  <c r="BH677" i="6"/>
  <c r="CN677" i="6"/>
  <c r="CN442" i="6"/>
  <c r="BH442" i="6"/>
  <c r="BH399" i="6"/>
  <c r="CN399" i="6"/>
  <c r="AW884" i="6"/>
  <c r="CC884" i="6"/>
  <c r="AW786" i="6"/>
  <c r="CC786" i="6"/>
  <c r="AW677" i="6"/>
  <c r="CC677" i="6"/>
  <c r="CC390" i="6"/>
  <c r="AW390" i="6"/>
  <c r="CC184" i="6"/>
  <c r="AW184" i="6"/>
  <c r="CC72" i="6"/>
  <c r="AW72" i="6"/>
  <c r="CY943" i="6"/>
  <c r="BS943" i="6"/>
  <c r="BS611" i="6"/>
  <c r="CY611" i="6"/>
  <c r="BS416" i="6"/>
  <c r="CY416" i="6"/>
  <c r="CY229" i="6"/>
  <c r="BS229" i="6"/>
  <c r="CY145" i="6"/>
  <c r="BS145" i="6"/>
  <c r="CN867" i="6"/>
  <c r="BH867" i="6"/>
  <c r="CN620" i="6"/>
  <c r="BH620" i="6"/>
  <c r="CN225" i="6"/>
  <c r="BH225" i="6"/>
  <c r="BH56" i="6"/>
  <c r="CN56" i="6"/>
  <c r="AW979" i="6"/>
  <c r="CC979" i="6"/>
  <c r="AW462" i="6"/>
  <c r="CC462" i="6"/>
  <c r="CC66" i="6"/>
  <c r="AW66" i="6"/>
  <c r="BS842" i="6"/>
  <c r="CY842" i="6"/>
  <c r="BS553" i="6"/>
  <c r="CY553" i="6"/>
  <c r="CY214" i="6"/>
  <c r="BS214" i="6"/>
  <c r="CN757" i="6"/>
  <c r="BH757" i="6"/>
  <c r="CN303" i="6"/>
  <c r="BH303" i="6"/>
  <c r="BH96" i="6"/>
  <c r="CN96" i="6"/>
  <c r="CC285" i="6"/>
  <c r="AW285" i="6"/>
  <c r="CC324" i="6"/>
  <c r="AW324" i="6"/>
  <c r="CC128" i="6"/>
  <c r="AW128" i="6"/>
  <c r="CY952" i="6"/>
  <c r="BS952" i="6"/>
  <c r="BS692" i="6"/>
  <c r="CY692" i="6"/>
  <c r="BS418" i="6"/>
  <c r="CY418" i="6"/>
  <c r="CY312" i="6"/>
  <c r="BS312" i="6"/>
  <c r="BS144" i="6"/>
  <c r="CY144" i="6"/>
  <c r="BS58" i="6"/>
  <c r="CY58" i="6"/>
  <c r="BH819" i="6"/>
  <c r="CN819" i="6"/>
  <c r="AW855" i="6"/>
  <c r="CC855" i="6"/>
  <c r="AW779" i="6"/>
  <c r="CC779" i="6"/>
  <c r="CC524" i="6"/>
  <c r="AW524" i="6"/>
  <c r="CC322" i="6"/>
  <c r="AW322" i="6"/>
  <c r="CC214" i="6"/>
  <c r="AW214" i="6"/>
  <c r="BS907" i="6"/>
  <c r="CY907" i="6"/>
  <c r="BS489" i="6"/>
  <c r="CY489" i="6"/>
  <c r="CY50" i="6"/>
  <c r="BS50" i="6"/>
  <c r="CN986" i="6"/>
  <c r="BH986" i="6"/>
  <c r="CN871" i="6"/>
  <c r="BH871" i="6"/>
  <c r="CN665" i="6"/>
  <c r="BH665" i="6"/>
  <c r="BH484" i="6"/>
  <c r="CN484" i="6"/>
  <c r="CN448" i="6"/>
  <c r="BH448" i="6"/>
  <c r="CN121" i="6"/>
  <c r="BH121" i="6"/>
  <c r="CC973" i="6"/>
  <c r="AW973" i="6"/>
  <c r="AW452" i="6"/>
  <c r="CC452" i="6"/>
  <c r="AW278" i="6"/>
  <c r="CC278" i="6"/>
  <c r="AW167" i="6"/>
  <c r="CC167" i="6"/>
  <c r="AW37" i="6"/>
  <c r="CC37" i="6"/>
  <c r="BS823" i="6"/>
  <c r="CY823" i="6"/>
  <c r="BS688" i="6"/>
  <c r="CY688" i="6"/>
  <c r="BS419" i="6"/>
  <c r="CY419" i="6"/>
  <c r="BS298" i="6"/>
  <c r="CY298" i="6"/>
  <c r="CY137" i="6"/>
  <c r="BS137" i="6"/>
  <c r="CY176" i="6"/>
  <c r="BS176" i="6"/>
  <c r="BH1007" i="6"/>
  <c r="CN1007" i="6"/>
  <c r="CN902" i="6"/>
  <c r="BH902" i="6"/>
  <c r="CN796" i="6"/>
  <c r="BH796" i="6"/>
  <c r="BH332" i="6"/>
  <c r="CN332" i="6"/>
  <c r="CN71" i="6"/>
  <c r="BH71" i="6"/>
  <c r="CN33" i="6"/>
  <c r="BH33" i="6"/>
  <c r="CC821" i="6"/>
  <c r="AW821" i="6"/>
  <c r="AW721" i="6"/>
  <c r="CC721" i="6"/>
  <c r="CC404" i="6"/>
  <c r="AW404" i="6"/>
  <c r="AW314" i="6"/>
  <c r="CC314" i="6"/>
  <c r="CC373" i="6"/>
  <c r="AW373" i="6"/>
  <c r="CC121" i="6"/>
  <c r="AW121" i="6"/>
  <c r="BS524" i="6"/>
  <c r="CY524" i="6"/>
  <c r="BS420" i="6"/>
  <c r="CY420" i="6"/>
  <c r="CY87" i="6"/>
  <c r="BS87" i="6"/>
  <c r="BS96" i="6"/>
  <c r="CY96" i="6"/>
  <c r="CN953" i="6"/>
  <c r="BH953" i="6"/>
  <c r="BH455" i="6"/>
  <c r="CN455" i="6"/>
  <c r="CC1004" i="6"/>
  <c r="AW1004" i="6"/>
  <c r="CC853" i="6"/>
  <c r="AW853" i="6"/>
  <c r="AW669" i="6"/>
  <c r="CC669" i="6"/>
  <c r="AW443" i="6"/>
  <c r="CC443" i="6"/>
  <c r="CC253" i="6"/>
  <c r="AW253" i="6"/>
  <c r="CC87" i="6"/>
  <c r="AW87" i="6"/>
  <c r="CY910" i="6"/>
  <c r="BS910" i="6"/>
  <c r="BS825" i="6"/>
  <c r="CY825" i="6"/>
  <c r="CY723" i="6"/>
  <c r="BS723" i="6"/>
  <c r="BS400" i="6"/>
  <c r="CY400" i="6"/>
  <c r="BS300" i="6"/>
  <c r="CY300" i="6"/>
  <c r="BS157" i="6"/>
  <c r="CY157" i="6"/>
  <c r="CY166" i="6"/>
  <c r="BS166" i="6"/>
  <c r="CN946" i="6"/>
  <c r="BH946" i="6"/>
  <c r="CN792" i="6"/>
  <c r="BH792" i="6"/>
  <c r="CN627" i="6"/>
  <c r="BH627" i="6"/>
  <c r="BH502" i="6"/>
  <c r="CN502" i="6"/>
  <c r="CN168" i="6"/>
  <c r="BH168" i="6"/>
  <c r="AW865" i="6"/>
  <c r="CC865" i="6"/>
  <c r="AW432" i="6"/>
  <c r="CC432" i="6"/>
  <c r="CC371" i="6"/>
  <c r="AW371" i="6"/>
  <c r="CY973" i="6"/>
  <c r="BS973" i="6"/>
  <c r="CY651" i="6"/>
  <c r="BS651" i="6"/>
  <c r="BS511" i="6"/>
  <c r="CY511" i="6"/>
  <c r="BS286" i="6"/>
  <c r="CY286" i="6"/>
  <c r="BS248" i="6"/>
  <c r="CY248" i="6"/>
  <c r="CY21" i="6"/>
  <c r="BS21" i="6"/>
  <c r="CN910" i="6"/>
  <c r="BH910" i="6"/>
  <c r="BH622" i="6"/>
  <c r="CN622" i="6"/>
  <c r="BH453" i="6"/>
  <c r="CN453" i="6"/>
  <c r="CN27" i="6"/>
  <c r="BH27" i="6"/>
  <c r="AW890" i="6"/>
  <c r="CC890" i="6"/>
  <c r="CC811" i="6"/>
  <c r="AW811" i="6"/>
  <c r="CC369" i="6"/>
  <c r="AW369" i="6"/>
  <c r="CC294" i="6"/>
  <c r="AW294" i="6"/>
  <c r="AW186" i="6"/>
  <c r="CC186" i="6"/>
  <c r="CC222" i="6"/>
  <c r="AW222" i="6"/>
  <c r="CN119" i="6"/>
  <c r="BH119" i="6"/>
  <c r="CN331" i="6"/>
  <c r="BH331" i="6"/>
  <c r="BS583" i="6"/>
  <c r="CY583" i="6"/>
  <c r="BS734" i="6"/>
  <c r="CY734" i="6"/>
  <c r="CN912" i="6"/>
  <c r="BH912" i="6"/>
  <c r="AW1000" i="6"/>
  <c r="CC1000" i="6"/>
  <c r="AW603" i="6"/>
  <c r="CC603" i="6"/>
  <c r="BH678" i="6"/>
  <c r="CN678" i="6"/>
  <c r="CN37" i="6"/>
  <c r="BH37" i="6"/>
  <c r="CN216" i="6"/>
  <c r="BH216" i="6"/>
  <c r="CN352" i="6"/>
  <c r="BH352" i="6"/>
  <c r="BH405" i="6"/>
  <c r="CN405" i="6"/>
  <c r="CN609" i="6"/>
  <c r="BH609" i="6"/>
  <c r="AW842" i="6"/>
  <c r="CC842" i="6"/>
  <c r="CY45" i="6"/>
  <c r="BS45" i="6"/>
  <c r="CN257" i="6"/>
  <c r="BH257" i="6"/>
  <c r="CY93" i="6"/>
  <c r="BS93" i="6"/>
  <c r="BH24" i="6"/>
  <c r="CN24" i="6"/>
  <c r="CY275" i="6"/>
  <c r="BS275" i="6"/>
  <c r="CY603" i="6"/>
  <c r="BS603" i="6"/>
  <c r="CC585" i="6"/>
  <c r="AW585" i="6"/>
  <c r="CN659" i="6"/>
  <c r="BH659" i="6"/>
  <c r="CN603" i="6"/>
  <c r="BH603" i="6"/>
  <c r="AW606" i="6"/>
  <c r="CC606" i="6"/>
  <c r="CY653" i="6"/>
  <c r="BS653" i="6"/>
  <c r="CC738" i="6"/>
  <c r="AW738" i="6"/>
  <c r="BS705" i="6"/>
  <c r="CY705" i="6"/>
  <c r="CY773" i="6"/>
  <c r="BS773" i="6"/>
  <c r="CN878" i="6"/>
  <c r="BH878" i="6"/>
  <c r="BS921" i="6"/>
  <c r="CY921" i="6"/>
  <c r="BH987" i="6"/>
  <c r="CN987" i="6"/>
  <c r="CN849" i="6"/>
  <c r="BH849" i="6"/>
  <c r="BS993" i="6"/>
  <c r="CY993" i="6"/>
  <c r="CY85" i="6"/>
  <c r="BS85" i="6"/>
  <c r="CY463" i="6"/>
  <c r="BS463" i="6"/>
  <c r="BH436" i="6"/>
  <c r="CN436" i="6"/>
  <c r="BH488" i="6"/>
  <c r="CN488" i="6"/>
  <c r="BS736" i="6"/>
  <c r="CY736" i="6"/>
  <c r="BH774" i="6"/>
  <c r="CN774" i="6"/>
  <c r="BS828" i="6"/>
  <c r="CY828" i="6"/>
  <c r="CN641" i="6"/>
  <c r="BH641" i="6"/>
  <c r="CY31" i="6"/>
  <c r="BS31" i="6"/>
  <c r="BH209" i="6"/>
  <c r="CN209" i="6"/>
  <c r="BS325" i="6"/>
  <c r="CY325" i="6"/>
  <c r="AW600" i="6"/>
  <c r="CC600" i="6"/>
  <c r="AW607" i="6"/>
  <c r="CC607" i="6"/>
  <c r="BH704" i="6"/>
  <c r="CN704" i="6"/>
  <c r="CC736" i="6"/>
  <c r="AW736" i="6"/>
  <c r="AW590" i="6"/>
  <c r="CC590" i="6"/>
  <c r="AW765" i="6"/>
  <c r="CC765" i="6"/>
  <c r="CC252" i="6"/>
  <c r="AW252" i="6"/>
  <c r="BS431" i="6"/>
  <c r="CY431" i="6"/>
  <c r="BH535" i="6"/>
  <c r="CN535" i="6"/>
  <c r="CN573" i="6"/>
  <c r="BH573" i="6"/>
  <c r="CN607" i="6"/>
  <c r="BH607" i="6"/>
  <c r="BH490" i="6"/>
  <c r="CN490" i="6"/>
  <c r="BS532" i="6"/>
  <c r="CY532" i="6"/>
  <c r="AW657" i="6"/>
  <c r="CC657" i="6"/>
  <c r="CY710" i="6"/>
  <c r="BS710" i="6"/>
  <c r="CN966" i="6"/>
  <c r="BH966" i="6"/>
  <c r="CN608" i="6"/>
  <c r="BH608" i="6"/>
  <c r="CY678" i="6"/>
  <c r="BS678" i="6"/>
  <c r="CY41" i="6"/>
  <c r="BS41" i="6"/>
  <c r="CY251" i="6"/>
  <c r="BS251" i="6"/>
  <c r="CC243" i="6"/>
  <c r="AW243" i="6"/>
  <c r="BH493" i="6"/>
  <c r="CN493" i="6"/>
  <c r="BS481" i="6"/>
  <c r="CY481" i="6"/>
  <c r="AW592" i="6"/>
  <c r="CC592" i="6"/>
  <c r="AW577" i="6"/>
  <c r="CC577" i="6"/>
  <c r="CN648" i="6"/>
  <c r="BH648" i="6"/>
  <c r="CY851" i="6"/>
  <c r="BS851" i="6"/>
  <c r="BS899" i="6"/>
  <c r="CY899" i="6"/>
  <c r="CC990" i="6"/>
  <c r="AW990" i="6"/>
  <c r="BS990" i="6"/>
  <c r="CY990" i="6"/>
  <c r="CN23" i="6"/>
  <c r="BH23" i="6"/>
  <c r="BS242" i="6"/>
  <c r="CY242" i="6"/>
  <c r="BS493" i="6"/>
  <c r="CY493" i="6"/>
  <c r="BS470" i="6"/>
  <c r="CY470" i="6"/>
  <c r="CY637" i="6"/>
  <c r="BS637" i="6"/>
  <c r="AW630" i="6"/>
  <c r="CC630" i="6"/>
  <c r="AW700" i="6"/>
  <c r="CC700" i="6"/>
  <c r="CN766" i="6"/>
  <c r="BH766" i="6"/>
  <c r="CY75" i="6"/>
  <c r="BS75" i="6"/>
  <c r="BH467" i="6"/>
  <c r="CN467" i="6"/>
  <c r="BS469" i="6"/>
  <c r="CY469" i="6"/>
  <c r="CC589" i="6"/>
  <c r="AW589" i="6"/>
  <c r="CY666" i="6"/>
  <c r="BS666" i="6"/>
  <c r="CN711" i="6"/>
  <c r="BH711" i="6"/>
  <c r="CC836" i="6"/>
  <c r="AW836" i="6"/>
  <c r="CY965" i="6"/>
  <c r="BS965" i="6"/>
  <c r="CN593" i="6"/>
  <c r="BH593" i="6"/>
  <c r="CN174" i="6"/>
  <c r="BH174" i="6"/>
  <c r="BH525" i="6"/>
  <c r="CN525" i="6"/>
  <c r="CY589" i="6"/>
  <c r="BS589" i="6"/>
  <c r="BS747" i="6"/>
  <c r="CY747" i="6"/>
  <c r="CC58" i="6"/>
  <c r="AW58" i="6"/>
  <c r="BS380" i="6"/>
  <c r="CY380" i="6"/>
  <c r="CY775" i="6"/>
  <c r="BS775" i="6"/>
  <c r="CY508" i="6"/>
  <c r="BS508" i="6"/>
  <c r="CY224" i="6"/>
  <c r="BS224" i="6"/>
  <c r="BH781" i="6"/>
  <c r="CN781" i="6"/>
  <c r="BH412" i="6"/>
  <c r="CN412" i="6"/>
  <c r="CY1012" i="6"/>
  <c r="BS1012" i="6"/>
  <c r="CY233" i="6"/>
  <c r="BS233" i="6"/>
  <c r="CN586" i="6"/>
  <c r="BH586" i="6"/>
  <c r="BH252" i="6"/>
  <c r="CN252" i="6"/>
  <c r="CC982" i="6"/>
  <c r="AW982" i="6"/>
  <c r="CC366" i="6"/>
  <c r="AW366" i="6"/>
  <c r="CC105" i="6"/>
  <c r="AW105" i="6"/>
  <c r="BS104" i="6"/>
  <c r="CY104" i="6"/>
  <c r="BH735" i="6"/>
  <c r="CN735" i="6"/>
  <c r="CC392" i="6"/>
  <c r="AW392" i="6"/>
  <c r="CN329" i="6"/>
  <c r="BH329" i="6"/>
  <c r="CC414" i="6"/>
  <c r="AW414" i="6"/>
  <c r="CC108" i="6"/>
  <c r="AW108" i="6"/>
  <c r="CC103" i="6"/>
  <c r="AW103" i="6"/>
  <c r="BS826" i="6"/>
  <c r="CY826" i="6"/>
  <c r="BS253" i="6"/>
  <c r="CY253" i="6"/>
  <c r="BH299" i="6"/>
  <c r="CN299" i="6"/>
  <c r="CN296" i="6"/>
  <c r="BH296" i="6"/>
  <c r="CN58" i="6"/>
  <c r="BH58" i="6"/>
  <c r="AW984" i="6"/>
  <c r="CC984" i="6"/>
  <c r="AW819" i="6"/>
  <c r="CC819" i="6"/>
  <c r="CC624" i="6"/>
  <c r="AW624" i="6"/>
  <c r="CC236" i="6"/>
  <c r="AW236" i="6"/>
  <c r="CC154" i="6"/>
  <c r="AW154" i="6"/>
  <c r="AW36" i="6"/>
  <c r="CC36" i="6"/>
  <c r="CY954" i="6"/>
  <c r="BS954" i="6"/>
  <c r="BS686" i="6"/>
  <c r="CY686" i="6"/>
  <c r="CY483" i="6"/>
  <c r="BS483" i="6"/>
  <c r="CY363" i="6"/>
  <c r="BS363" i="6"/>
  <c r="CY326" i="6"/>
  <c r="BS326" i="6"/>
  <c r="CY82" i="6"/>
  <c r="BS82" i="6"/>
  <c r="BH899" i="6"/>
  <c r="CN899" i="6"/>
  <c r="BH547" i="6"/>
  <c r="CN547" i="6"/>
  <c r="CN377" i="6"/>
  <c r="BH377" i="6"/>
  <c r="CN312" i="6"/>
  <c r="BH312" i="6"/>
  <c r="CN62" i="6"/>
  <c r="BH62" i="6"/>
  <c r="CC992" i="6"/>
  <c r="AW992" i="6"/>
  <c r="AW863" i="6"/>
  <c r="CC863" i="6"/>
  <c r="CC772" i="6"/>
  <c r="AW772" i="6"/>
  <c r="CC550" i="6"/>
  <c r="AW550" i="6"/>
  <c r="CC386" i="6"/>
  <c r="AW386" i="6"/>
  <c r="AW139" i="6"/>
  <c r="CC139" i="6"/>
  <c r="AW17" i="6"/>
  <c r="CC17" i="6"/>
  <c r="BS976" i="6"/>
  <c r="CY976" i="6"/>
  <c r="BS285" i="6"/>
  <c r="CY285" i="6"/>
  <c r="CY189" i="6"/>
  <c r="BS189" i="6"/>
  <c r="CN1011" i="6"/>
  <c r="BH1011" i="6"/>
  <c r="BH428" i="6"/>
  <c r="CN428" i="6"/>
  <c r="BH295" i="6"/>
  <c r="CN295" i="6"/>
  <c r="BH124" i="6"/>
  <c r="CN124" i="6"/>
  <c r="CC548" i="6"/>
  <c r="AW548" i="6"/>
  <c r="CC514" i="6"/>
  <c r="AW514" i="6"/>
  <c r="BS619" i="6"/>
  <c r="CY619" i="6"/>
  <c r="CY455" i="6"/>
  <c r="BS455" i="6"/>
  <c r="CY327" i="6"/>
  <c r="BS327" i="6"/>
  <c r="BS205" i="6"/>
  <c r="CY205" i="6"/>
  <c r="CN740" i="6"/>
  <c r="BH740" i="6"/>
  <c r="BH533" i="6"/>
  <c r="CN533" i="6"/>
  <c r="BH414" i="6"/>
  <c r="CN414" i="6"/>
  <c r="BH240" i="6"/>
  <c r="CN240" i="6"/>
  <c r="CN184" i="6"/>
  <c r="BH184" i="6"/>
  <c r="CC947" i="6"/>
  <c r="AW947" i="6"/>
  <c r="CC818" i="6"/>
  <c r="AW818" i="6"/>
  <c r="CC754" i="6"/>
  <c r="AW754" i="6"/>
  <c r="AW536" i="6"/>
  <c r="CC536" i="6"/>
  <c r="CC505" i="6"/>
  <c r="AW505" i="6"/>
  <c r="AW155" i="6"/>
  <c r="CC155" i="6"/>
  <c r="CY969" i="6"/>
  <c r="BS969" i="6"/>
  <c r="CY768" i="6"/>
  <c r="BS768" i="6"/>
  <c r="BS630" i="6"/>
  <c r="CY630" i="6"/>
  <c r="BS304" i="6"/>
  <c r="CY304" i="6"/>
  <c r="BS238" i="6"/>
  <c r="CY238" i="6"/>
  <c r="BS118" i="6"/>
  <c r="CY118" i="6"/>
  <c r="CN961" i="6"/>
  <c r="BH961" i="6"/>
  <c r="BH746" i="6"/>
  <c r="CN746" i="6"/>
  <c r="BH555" i="6"/>
  <c r="CN555" i="6"/>
  <c r="BH390" i="6"/>
  <c r="CN390" i="6"/>
  <c r="CN373" i="6"/>
  <c r="BH373" i="6"/>
  <c r="CN207" i="6"/>
  <c r="BH207" i="6"/>
  <c r="CN276" i="6"/>
  <c r="BH276" i="6"/>
  <c r="AW955" i="6"/>
  <c r="CC955" i="6"/>
  <c r="AW686" i="6"/>
  <c r="CC686" i="6"/>
  <c r="AW418" i="6"/>
  <c r="CC418" i="6"/>
  <c r="AW74" i="6"/>
  <c r="CC74" i="6"/>
  <c r="BS827" i="6"/>
  <c r="CY827" i="6"/>
  <c r="CY527" i="6"/>
  <c r="BS527" i="6"/>
  <c r="BS293" i="6"/>
  <c r="CY293" i="6"/>
  <c r="CN892" i="6"/>
  <c r="BH892" i="6"/>
  <c r="BH619" i="6"/>
  <c r="CN619" i="6"/>
  <c r="CN505" i="6"/>
  <c r="BH505" i="6"/>
  <c r="CN396" i="6"/>
  <c r="BH396" i="6"/>
  <c r="BH300" i="6"/>
  <c r="CN300" i="6"/>
  <c r="CN244" i="6"/>
  <c r="BH244" i="6"/>
  <c r="AW672" i="6"/>
  <c r="CC672" i="6"/>
  <c r="AW615" i="6"/>
  <c r="CC615" i="6"/>
  <c r="CC393" i="6"/>
  <c r="AW393" i="6"/>
  <c r="AW191" i="6"/>
  <c r="CC191" i="6"/>
  <c r="CC69" i="6"/>
  <c r="AW69" i="6"/>
  <c r="BS893" i="6"/>
  <c r="CY893" i="6"/>
  <c r="CY764" i="6"/>
  <c r="BS764" i="6"/>
  <c r="BS562" i="6"/>
  <c r="CY562" i="6"/>
  <c r="CY367" i="6"/>
  <c r="BS367" i="6"/>
  <c r="BS230" i="6"/>
  <c r="CY230" i="6"/>
  <c r="BH889" i="6"/>
  <c r="CN889" i="6"/>
  <c r="CN548" i="6"/>
  <c r="BH548" i="6"/>
  <c r="CN348" i="6"/>
  <c r="BH348" i="6"/>
  <c r="BH108" i="6"/>
  <c r="CN108" i="6"/>
  <c r="AW964" i="6"/>
  <c r="CC964" i="6"/>
  <c r="AW464" i="6"/>
  <c r="CC464" i="6"/>
  <c r="CC332" i="6"/>
  <c r="AW332" i="6"/>
  <c r="CC267" i="6"/>
  <c r="AW267" i="6"/>
  <c r="BS860" i="6"/>
  <c r="CY860" i="6"/>
  <c r="BS500" i="6"/>
  <c r="CY500" i="6"/>
  <c r="BS456" i="6"/>
  <c r="CY456" i="6"/>
  <c r="BS46" i="6"/>
  <c r="CY46" i="6"/>
  <c r="CN785" i="6"/>
  <c r="BH785" i="6"/>
  <c r="BH468" i="6"/>
  <c r="CN468" i="6"/>
  <c r="CN325" i="6"/>
  <c r="BH325" i="6"/>
  <c r="CN361" i="6"/>
  <c r="BH361" i="6"/>
  <c r="CC814" i="6"/>
  <c r="AW814" i="6"/>
  <c r="CC702" i="6"/>
  <c r="AW702" i="6"/>
  <c r="CC423" i="6"/>
  <c r="AW423" i="6"/>
  <c r="CC287" i="6"/>
  <c r="AW287" i="6"/>
  <c r="AW271" i="6"/>
  <c r="CC271" i="6"/>
  <c r="CC130" i="6"/>
  <c r="AW130" i="6"/>
  <c r="CY977" i="6"/>
  <c r="BS977" i="6"/>
  <c r="CY871" i="6"/>
  <c r="BS871" i="6"/>
  <c r="CY580" i="6"/>
  <c r="BS580" i="6"/>
  <c r="BS425" i="6"/>
  <c r="CY425" i="6"/>
  <c r="BS372" i="6"/>
  <c r="CY372" i="6"/>
  <c r="BS288" i="6"/>
  <c r="CY288" i="6"/>
  <c r="CY143" i="6"/>
  <c r="BS143" i="6"/>
  <c r="BS78" i="6"/>
  <c r="CY78" i="6"/>
  <c r="CN857" i="6"/>
  <c r="BH857" i="6"/>
  <c r="BH737" i="6"/>
  <c r="CN737" i="6"/>
  <c r="BH519" i="6"/>
  <c r="CN519" i="6"/>
  <c r="BH387" i="6"/>
  <c r="CN387" i="6"/>
  <c r="BH93" i="6"/>
  <c r="CN93" i="6"/>
  <c r="AW764" i="6"/>
  <c r="CC764" i="6"/>
  <c r="AW457" i="6"/>
  <c r="CC457" i="6"/>
  <c r="AW341" i="6"/>
  <c r="CC341" i="6"/>
  <c r="E27" i="3"/>
  <c r="D29" i="3"/>
  <c r="D31" i="3"/>
  <c r="BS822" i="6"/>
  <c r="CY822" i="6"/>
  <c r="BS571" i="6"/>
  <c r="CY571" i="6"/>
  <c r="CY399" i="6"/>
  <c r="BS399" i="6"/>
  <c r="BH963" i="6"/>
  <c r="CN963" i="6"/>
  <c r="CN736" i="6"/>
  <c r="BH736" i="6"/>
  <c r="BH510" i="6"/>
  <c r="CN510" i="6"/>
  <c r="BH416" i="6"/>
  <c r="CN416" i="6"/>
  <c r="BH294" i="6"/>
  <c r="CN294" i="6"/>
  <c r="CN159" i="6"/>
  <c r="BH159" i="6"/>
  <c r="CN133" i="6"/>
  <c r="BH133" i="6"/>
  <c r="CC510" i="6"/>
  <c r="AW510" i="6"/>
  <c r="CC419" i="6"/>
  <c r="AW419" i="6"/>
  <c r="CC192" i="6"/>
  <c r="AW192" i="6"/>
  <c r="AW147" i="6"/>
  <c r="CC147" i="6"/>
  <c r="BS1009" i="6"/>
  <c r="CY1009" i="6"/>
  <c r="BS780" i="6"/>
  <c r="CY780" i="6"/>
  <c r="CY652" i="6"/>
  <c r="BS652" i="6"/>
  <c r="BS324" i="6"/>
  <c r="CY324" i="6"/>
  <c r="BS235" i="6"/>
  <c r="CY235" i="6"/>
  <c r="CY196" i="6"/>
  <c r="BS196" i="6"/>
  <c r="CN357" i="6"/>
  <c r="BH357" i="6"/>
  <c r="CN288" i="6"/>
  <c r="BH288" i="6"/>
  <c r="CN111" i="6"/>
  <c r="BH111" i="6"/>
  <c r="AW829" i="6"/>
  <c r="CC829" i="6"/>
  <c r="AW698" i="6"/>
  <c r="CC698" i="6"/>
  <c r="CC620" i="6"/>
  <c r="AW620" i="6"/>
  <c r="CC387" i="6"/>
  <c r="AW387" i="6"/>
  <c r="AW145" i="6"/>
  <c r="CC145" i="6"/>
  <c r="BS962" i="6"/>
  <c r="CY962" i="6"/>
  <c r="BS547" i="6"/>
  <c r="CY547" i="6"/>
  <c r="CY322" i="6"/>
  <c r="BS322" i="6"/>
  <c r="BH686" i="6"/>
  <c r="CN686" i="6"/>
  <c r="CN558" i="6"/>
  <c r="BH558" i="6"/>
  <c r="BH421" i="6"/>
  <c r="CN421" i="6"/>
  <c r="BH290" i="6"/>
  <c r="CN290" i="6"/>
  <c r="BH165" i="6"/>
  <c r="CN165" i="6"/>
  <c r="CC535" i="6"/>
  <c r="AW535" i="6"/>
  <c r="AW98" i="6"/>
  <c r="CC98" i="6"/>
  <c r="BS1003" i="6"/>
  <c r="CY1003" i="6"/>
  <c r="BS929" i="6"/>
  <c r="CY929" i="6"/>
  <c r="BS756" i="6"/>
  <c r="CY756" i="6"/>
  <c r="CY632" i="6"/>
  <c r="BS632" i="6"/>
  <c r="BS279" i="6"/>
  <c r="CY279" i="6"/>
  <c r="CY257" i="6"/>
  <c r="BS257" i="6"/>
  <c r="CN794" i="6"/>
  <c r="BH794" i="6"/>
  <c r="CN630" i="6"/>
  <c r="BH630" i="6"/>
  <c r="CN556" i="6"/>
  <c r="BH556" i="6"/>
  <c r="CN318" i="6"/>
  <c r="BH318" i="6"/>
  <c r="BH286" i="6"/>
  <c r="CN286" i="6"/>
  <c r="CN153" i="6"/>
  <c r="BH153" i="6"/>
  <c r="BH130" i="6"/>
  <c r="CN130" i="6"/>
  <c r="AW542" i="6"/>
  <c r="CC542" i="6"/>
  <c r="CC380" i="6"/>
  <c r="AW380" i="6"/>
  <c r="CC250" i="6"/>
  <c r="AW250" i="6"/>
  <c r="AW137" i="6"/>
  <c r="CC137" i="6"/>
  <c r="BS735" i="6"/>
  <c r="CY735" i="6"/>
  <c r="CY537" i="6"/>
  <c r="BS537" i="6"/>
  <c r="BH423" i="6"/>
  <c r="CN423" i="6"/>
  <c r="CN369" i="6"/>
  <c r="BH369" i="6"/>
  <c r="BH280" i="6"/>
  <c r="CN280" i="6"/>
  <c r="BH48" i="6"/>
  <c r="CN48" i="6"/>
  <c r="CC970" i="6"/>
  <c r="AW970" i="6"/>
  <c r="CC674" i="6"/>
  <c r="AW674" i="6"/>
  <c r="AW485" i="6"/>
  <c r="CC485" i="6"/>
  <c r="CC275" i="6"/>
  <c r="AW275" i="6"/>
  <c r="AW259" i="6"/>
  <c r="CC259" i="6"/>
  <c r="CC99" i="6"/>
  <c r="AW99" i="6"/>
  <c r="BS835" i="6"/>
  <c r="CY835" i="6"/>
  <c r="CY468" i="6"/>
  <c r="BS468" i="6"/>
  <c r="BS307" i="6"/>
  <c r="CY307" i="6"/>
  <c r="BS171" i="6"/>
  <c r="CY171" i="6"/>
  <c r="BH747" i="6"/>
  <c r="CN747" i="6"/>
  <c r="CN367" i="6"/>
  <c r="BH367" i="6"/>
  <c r="BH328" i="6"/>
  <c r="CN328" i="6"/>
  <c r="BH187" i="6"/>
  <c r="CN187" i="6"/>
  <c r="BH112" i="6"/>
  <c r="CN112" i="6"/>
  <c r="AW664" i="6"/>
  <c r="CC664" i="6"/>
  <c r="CC545" i="6"/>
  <c r="AW545" i="6"/>
  <c r="CC49" i="6"/>
  <c r="AW49" i="6"/>
  <c r="BS250" i="6"/>
  <c r="CY250" i="6"/>
  <c r="AW858" i="6"/>
  <c r="CC858" i="6"/>
  <c r="AW949" i="6"/>
  <c r="CC949" i="6"/>
  <c r="BH913" i="6"/>
  <c r="CN913" i="6"/>
  <c r="AW162" i="6"/>
  <c r="CC162" i="6"/>
  <c r="CC289" i="6"/>
  <c r="AW289" i="6"/>
  <c r="BS557" i="6"/>
  <c r="CY557" i="6"/>
  <c r="CY633" i="6"/>
  <c r="BS633" i="6"/>
  <c r="AW645" i="6"/>
  <c r="CC645" i="6"/>
  <c r="AW756" i="6"/>
  <c r="CC756" i="6"/>
  <c r="AW874" i="6"/>
  <c r="CC874" i="6"/>
  <c r="AW913" i="6"/>
  <c r="CC913" i="6"/>
  <c r="CY484" i="6"/>
  <c r="BS484" i="6"/>
  <c r="BH689" i="6"/>
  <c r="CN689" i="6"/>
  <c r="BH799" i="6"/>
  <c r="CN799" i="6"/>
  <c r="AW927" i="6"/>
  <c r="CC927" i="6"/>
  <c r="CN343" i="6"/>
  <c r="BH343" i="6"/>
  <c r="CC204" i="6"/>
  <c r="AW204" i="6"/>
  <c r="CC421" i="6"/>
  <c r="AW421" i="6"/>
  <c r="CN487" i="6"/>
  <c r="BH487" i="6"/>
  <c r="BH557" i="6"/>
  <c r="CN557" i="6"/>
  <c r="CY639" i="6"/>
  <c r="BS639" i="6"/>
  <c r="AW720" i="6"/>
  <c r="CC720" i="6"/>
  <c r="BS761" i="6"/>
  <c r="CY761" i="6"/>
  <c r="BH780" i="6"/>
  <c r="CN780" i="6"/>
  <c r="BS870" i="6"/>
  <c r="CY870" i="6"/>
  <c r="BH921" i="6"/>
  <c r="CN921" i="6"/>
  <c r="CY964" i="6"/>
  <c r="BS964" i="6"/>
  <c r="CY498" i="6"/>
  <c r="BS498" i="6"/>
  <c r="BS730" i="6"/>
  <c r="CY730" i="6"/>
  <c r="CY783" i="6"/>
  <c r="BS783" i="6"/>
  <c r="CN763" i="6"/>
  <c r="BH763" i="6"/>
  <c r="BS864" i="6"/>
  <c r="CY864" i="6"/>
  <c r="AW925" i="6"/>
  <c r="CC925" i="6"/>
  <c r="BS204" i="6"/>
  <c r="CY204" i="6"/>
  <c r="BS923" i="6"/>
  <c r="CY923" i="6"/>
  <c r="BS968" i="6"/>
  <c r="CY968" i="6"/>
  <c r="BH842" i="6"/>
  <c r="CN842" i="6"/>
  <c r="BS40" i="6"/>
  <c r="CY40" i="6"/>
  <c r="CC397" i="6"/>
  <c r="AW397" i="6"/>
  <c r="BS551" i="6"/>
  <c r="CY551" i="6"/>
  <c r="AW647" i="6"/>
  <c r="CC647" i="6"/>
  <c r="CY1008" i="6"/>
  <c r="BS1008" i="6"/>
  <c r="CY482" i="6"/>
  <c r="BS482" i="6"/>
  <c r="BS42" i="6"/>
  <c r="CY42" i="6"/>
  <c r="BH44" i="6"/>
  <c r="CN44" i="6"/>
  <c r="CY216" i="6"/>
  <c r="BS216" i="6"/>
  <c r="CC431" i="6"/>
  <c r="AW431" i="6"/>
  <c r="CY602" i="6"/>
  <c r="BS602" i="6"/>
  <c r="CY774" i="6"/>
  <c r="BS774" i="6"/>
  <c r="BS925" i="6"/>
  <c r="CY925" i="6"/>
  <c r="AW938" i="6"/>
  <c r="CC938" i="6"/>
  <c r="BH994" i="6"/>
  <c r="CN994" i="6"/>
  <c r="BH958" i="6"/>
  <c r="CN958" i="6"/>
  <c r="CC405" i="6"/>
  <c r="AW405" i="6"/>
  <c r="AW726" i="6"/>
  <c r="CC726" i="6"/>
  <c r="BS805" i="6"/>
  <c r="CY805" i="6"/>
  <c r="BH903" i="6"/>
  <c r="CN903" i="6"/>
  <c r="AW985" i="6"/>
  <c r="CC985" i="6"/>
  <c r="CY816" i="6"/>
  <c r="BS816" i="6"/>
  <c r="BH909" i="6"/>
  <c r="CN909" i="6"/>
  <c r="CY1010" i="6"/>
  <c r="BS1010" i="6"/>
  <c r="BH836" i="6"/>
  <c r="CN836" i="6"/>
  <c r="CY32" i="6"/>
  <c r="BS32" i="6"/>
  <c r="BH146" i="6"/>
  <c r="CN146" i="6"/>
  <c r="CC504" i="6"/>
  <c r="AW504" i="6"/>
  <c r="CY539" i="6"/>
  <c r="BS539" i="6"/>
  <c r="AW527" i="6"/>
  <c r="CC527" i="6"/>
  <c r="BS786" i="6"/>
  <c r="CY786" i="6"/>
  <c r="AW174" i="6"/>
  <c r="CC174" i="6"/>
  <c r="CY223" i="6"/>
  <c r="BS223" i="6"/>
  <c r="CY601" i="6"/>
  <c r="BS601" i="6"/>
  <c r="AW757" i="6"/>
  <c r="CC757" i="6"/>
  <c r="CN1000" i="6"/>
  <c r="BH1000" i="6"/>
  <c r="BH866" i="6"/>
  <c r="CN866" i="6"/>
  <c r="BH797" i="6"/>
  <c r="CN797" i="6"/>
  <c r="BS34" i="6"/>
  <c r="CY34" i="6"/>
  <c r="CY450" i="6"/>
  <c r="BS450" i="6"/>
  <c r="CC549" i="6"/>
  <c r="AW549" i="6"/>
  <c r="CY658" i="6"/>
  <c r="BS658" i="6"/>
  <c r="BH1008" i="6"/>
  <c r="CN1008" i="6"/>
  <c r="D48" i="3" l="1"/>
  <c r="D50" i="3" s="1"/>
  <c r="D52" i="3" s="1"/>
  <c r="F45" i="3"/>
  <c r="E47" i="3"/>
  <c r="E49" i="3"/>
  <c r="C34" i="3"/>
  <c r="CD549" i="6"/>
  <c r="AX549" i="6"/>
  <c r="AX405" i="6"/>
  <c r="CD405" i="6"/>
  <c r="BI153" i="6"/>
  <c r="CO153" i="6"/>
  <c r="BT196" i="6"/>
  <c r="CZ196" i="6"/>
  <c r="CZ78" i="6"/>
  <c r="BT78" i="6"/>
  <c r="CZ230" i="6"/>
  <c r="BT230" i="6"/>
  <c r="BT118" i="6"/>
  <c r="CZ118" i="6"/>
  <c r="AX17" i="6"/>
  <c r="CD17" i="6"/>
  <c r="CZ469" i="6"/>
  <c r="BT469" i="6"/>
  <c r="BI987" i="6"/>
  <c r="CO987" i="6"/>
  <c r="BT552" i="6"/>
  <c r="CZ552" i="6"/>
  <c r="CZ197" i="6"/>
  <c r="BT197" i="6"/>
  <c r="CD484" i="6"/>
  <c r="AX484" i="6"/>
  <c r="BT923" i="6"/>
  <c r="CZ923" i="6"/>
  <c r="BT279" i="6"/>
  <c r="CZ279" i="6"/>
  <c r="CO361" i="6"/>
  <c r="BI361" i="6"/>
  <c r="BI448" i="6"/>
  <c r="CO448" i="6"/>
  <c r="CZ216" i="6"/>
  <c r="BT216" i="6"/>
  <c r="BT500" i="6"/>
  <c r="CZ500" i="6"/>
  <c r="CD418" i="6"/>
  <c r="AX418" i="6"/>
  <c r="BT619" i="6"/>
  <c r="CZ619" i="6"/>
  <c r="AX462" i="6"/>
  <c r="CD462" i="6"/>
  <c r="BI630" i="6"/>
  <c r="CO630" i="6"/>
  <c r="BI288" i="6"/>
  <c r="CO288" i="6"/>
  <c r="BI133" i="6"/>
  <c r="CO133" i="6"/>
  <c r="AX341" i="6"/>
  <c r="CD341" i="6"/>
  <c r="BI737" i="6"/>
  <c r="CO737" i="6"/>
  <c r="BT425" i="6"/>
  <c r="CZ425" i="6"/>
  <c r="CO468" i="6"/>
  <c r="BI468" i="6"/>
  <c r="BT893" i="6"/>
  <c r="CZ893" i="6"/>
  <c r="BT293" i="6"/>
  <c r="CZ293" i="6"/>
  <c r="AX955" i="6"/>
  <c r="CD955" i="6"/>
  <c r="BI746" i="6"/>
  <c r="CO746" i="6"/>
  <c r="BT285" i="6"/>
  <c r="CZ285" i="6"/>
  <c r="CO547" i="6"/>
  <c r="BI547" i="6"/>
  <c r="BT686" i="6"/>
  <c r="CZ686" i="6"/>
  <c r="AX819" i="6"/>
  <c r="CD819" i="6"/>
  <c r="BI735" i="6"/>
  <c r="CO735" i="6"/>
  <c r="CO525" i="6"/>
  <c r="BI525" i="6"/>
  <c r="AX700" i="6"/>
  <c r="CD700" i="6"/>
  <c r="AX577" i="6"/>
  <c r="CD577" i="6"/>
  <c r="CZ532" i="6"/>
  <c r="BT532" i="6"/>
  <c r="AX600" i="6"/>
  <c r="CD600" i="6"/>
  <c r="BI774" i="6"/>
  <c r="CO774" i="6"/>
  <c r="BT993" i="6"/>
  <c r="CZ993" i="6"/>
  <c r="BT705" i="6"/>
  <c r="CZ705" i="6"/>
  <c r="CZ583" i="6"/>
  <c r="BT583" i="6"/>
  <c r="BT400" i="6"/>
  <c r="CZ400" i="6"/>
  <c r="CD443" i="6"/>
  <c r="AX443" i="6"/>
  <c r="BT96" i="6"/>
  <c r="CZ96" i="6"/>
  <c r="AX314" i="6"/>
  <c r="CD314" i="6"/>
  <c r="BI332" i="6"/>
  <c r="CO332" i="6"/>
  <c r="BT298" i="6"/>
  <c r="CZ298" i="6"/>
  <c r="AX278" i="6"/>
  <c r="CD278" i="6"/>
  <c r="BT58" i="6"/>
  <c r="CZ58" i="6"/>
  <c r="BI56" i="6"/>
  <c r="CO56" i="6"/>
  <c r="BT416" i="6"/>
  <c r="CZ416" i="6"/>
  <c r="AX677" i="6"/>
  <c r="CD677" i="6"/>
  <c r="CD240" i="6"/>
  <c r="AX240" i="6"/>
  <c r="BT496" i="6"/>
  <c r="CZ496" i="6"/>
  <c r="CD478" i="6"/>
  <c r="AX478" i="6"/>
  <c r="CO990" i="6"/>
  <c r="BI990" i="6"/>
  <c r="CD934" i="6"/>
  <c r="AX934" i="6"/>
  <c r="CD482" i="6"/>
  <c r="AX482" i="6"/>
  <c r="BI778" i="6"/>
  <c r="CO778" i="6"/>
  <c r="BI531" i="6"/>
  <c r="CO531" i="6"/>
  <c r="BI626" i="6"/>
  <c r="CO626" i="6"/>
  <c r="AY26" i="6"/>
  <c r="CE26" i="6"/>
  <c r="BT872" i="6"/>
  <c r="CZ872" i="6"/>
  <c r="BI190" i="6"/>
  <c r="CO190" i="6"/>
  <c r="AX885" i="6"/>
  <c r="CD885" i="6"/>
  <c r="AX887" i="6"/>
  <c r="CD887" i="6"/>
  <c r="CD428" i="6"/>
  <c r="AX428" i="6"/>
  <c r="BT167" i="6"/>
  <c r="CZ167" i="6"/>
  <c r="AX237" i="6"/>
  <c r="CD237" i="6"/>
  <c r="CO195" i="6"/>
  <c r="BI195" i="6"/>
  <c r="AX102" i="6"/>
  <c r="CD102" i="6"/>
  <c r="BI450" i="6"/>
  <c r="CO450" i="6"/>
  <c r="BI1008" i="6"/>
  <c r="CO1008" i="6"/>
  <c r="BI866" i="6"/>
  <c r="CO866" i="6"/>
  <c r="CZ786" i="6"/>
  <c r="BT786" i="6"/>
  <c r="CO836" i="6"/>
  <c r="BI836" i="6"/>
  <c r="BT805" i="6"/>
  <c r="CZ805" i="6"/>
  <c r="BT925" i="6"/>
  <c r="CZ925" i="6"/>
  <c r="BT42" i="6"/>
  <c r="CZ42" i="6"/>
  <c r="BT40" i="6"/>
  <c r="CZ40" i="6"/>
  <c r="BT864" i="6"/>
  <c r="CZ864" i="6"/>
  <c r="BI921" i="6"/>
  <c r="CO921" i="6"/>
  <c r="CO557" i="6"/>
  <c r="BI557" i="6"/>
  <c r="CO799" i="6"/>
  <c r="BI799" i="6"/>
  <c r="AX645" i="6"/>
  <c r="CD645" i="6"/>
  <c r="AX949" i="6"/>
  <c r="CD949" i="6"/>
  <c r="BI112" i="6"/>
  <c r="CO112" i="6"/>
  <c r="CZ307" i="6"/>
  <c r="BT307" i="6"/>
  <c r="CD485" i="6"/>
  <c r="AX485" i="6"/>
  <c r="CO423" i="6"/>
  <c r="BI423" i="6"/>
  <c r="CD542" i="6"/>
  <c r="AX542" i="6"/>
  <c r="BT929" i="6"/>
  <c r="CZ929" i="6"/>
  <c r="CO421" i="6"/>
  <c r="BI421" i="6"/>
  <c r="CD145" i="6"/>
  <c r="AX145" i="6"/>
  <c r="CZ780" i="6"/>
  <c r="BT780" i="6"/>
  <c r="BI963" i="6"/>
  <c r="CO963" i="6"/>
  <c r="BI857" i="6"/>
  <c r="CO857" i="6"/>
  <c r="CZ580" i="6"/>
  <c r="BT580" i="6"/>
  <c r="CD423" i="6"/>
  <c r="AX423" i="6"/>
  <c r="BI785" i="6"/>
  <c r="CO785" i="6"/>
  <c r="AX332" i="6"/>
  <c r="CD332" i="6"/>
  <c r="CD69" i="6"/>
  <c r="AX69" i="6"/>
  <c r="CZ992" i="6"/>
  <c r="BT992" i="6"/>
  <c r="BI17" i="6"/>
  <c r="CO17" i="6"/>
  <c r="AX908" i="6"/>
  <c r="CD908" i="6"/>
  <c r="CZ922" i="6"/>
  <c r="BT922" i="6"/>
  <c r="AX217" i="6"/>
  <c r="CD217" i="6"/>
  <c r="CZ609" i="6"/>
  <c r="BT609" i="6"/>
  <c r="CZ859" i="6"/>
  <c r="BT859" i="6"/>
  <c r="CZ585" i="6"/>
  <c r="BT585" i="6"/>
  <c r="CO568" i="6"/>
  <c r="BI568" i="6"/>
  <c r="CO219" i="6"/>
  <c r="BI219" i="6"/>
  <c r="CD820" i="6"/>
  <c r="AX820" i="6"/>
  <c r="BI924" i="6"/>
  <c r="CO924" i="6"/>
  <c r="BI151" i="6"/>
  <c r="CO151" i="6"/>
  <c r="BI31" i="6"/>
  <c r="CO31" i="6"/>
  <c r="BT453" i="6"/>
  <c r="CZ453" i="6"/>
  <c r="CO327" i="6"/>
  <c r="BI327" i="6"/>
  <c r="CZ347" i="6"/>
  <c r="BT347" i="6"/>
  <c r="AX963" i="6"/>
  <c r="CD963" i="6"/>
  <c r="BI199" i="6"/>
  <c r="CO199" i="6"/>
  <c r="CZ560" i="6"/>
  <c r="BT560" i="6"/>
  <c r="CO324" i="6"/>
  <c r="BI324" i="6"/>
  <c r="CZ321" i="6"/>
  <c r="BT321" i="6"/>
  <c r="CO904" i="6"/>
  <c r="BI904" i="6"/>
  <c r="BT746" i="6"/>
  <c r="CZ746" i="6"/>
  <c r="CZ125" i="6"/>
  <c r="BT125" i="6"/>
  <c r="CZ800" i="6"/>
  <c r="BT800" i="6"/>
  <c r="CD840" i="6"/>
  <c r="AX840" i="6"/>
  <c r="BT387" i="6"/>
  <c r="CZ387" i="6"/>
  <c r="CD401" i="6"/>
  <c r="AX401" i="6"/>
  <c r="CO700" i="6"/>
  <c r="BI700" i="6"/>
  <c r="BI788" i="6"/>
  <c r="CO788" i="6"/>
  <c r="BT479" i="6"/>
  <c r="CZ479" i="6"/>
  <c r="CZ444" i="6"/>
  <c r="BT444" i="6"/>
  <c r="CD486" i="6"/>
  <c r="AX486" i="6"/>
  <c r="CZ648" i="6"/>
  <c r="BT648" i="6"/>
  <c r="BT18" i="6"/>
  <c r="CZ18" i="6"/>
  <c r="BT854" i="6"/>
  <c r="CZ854" i="6"/>
  <c r="CO968" i="6"/>
  <c r="BI968" i="6"/>
  <c r="CO753" i="6"/>
  <c r="BI753" i="6"/>
  <c r="AX837" i="6"/>
  <c r="CD837" i="6"/>
  <c r="CO790" i="6"/>
  <c r="BI790" i="6"/>
  <c r="CD273" i="6"/>
  <c r="AX273" i="6"/>
  <c r="AX477" i="6"/>
  <c r="CD477" i="6"/>
  <c r="CD94" i="6"/>
  <c r="AX94" i="6"/>
  <c r="AX735" i="6"/>
  <c r="CD735" i="6"/>
  <c r="CZ821" i="6"/>
  <c r="BT821" i="6"/>
  <c r="CD317" i="6"/>
  <c r="AX317" i="6"/>
  <c r="CD474" i="6"/>
  <c r="AX474" i="6"/>
  <c r="CZ198" i="6"/>
  <c r="BT198" i="6"/>
  <c r="CO400" i="6"/>
  <c r="BI400" i="6"/>
  <c r="CZ951" i="6"/>
  <c r="BT951" i="6"/>
  <c r="AX221" i="6"/>
  <c r="CD221" i="6"/>
  <c r="CO91" i="6"/>
  <c r="BI91" i="6"/>
  <c r="CZ340" i="6"/>
  <c r="BT340" i="6"/>
  <c r="AX119" i="6"/>
  <c r="CD119" i="6"/>
  <c r="CZ802" i="6"/>
  <c r="BT802" i="6"/>
  <c r="CD151" i="6"/>
  <c r="AX151" i="6"/>
  <c r="BT310" i="6"/>
  <c r="CZ310" i="6"/>
  <c r="AX593" i="6"/>
  <c r="CD593" i="6"/>
  <c r="AX351" i="6"/>
  <c r="CD351" i="6"/>
  <c r="CZ985" i="6"/>
  <c r="BT985" i="6"/>
  <c r="BI447" i="6"/>
  <c r="CO447" i="6"/>
  <c r="AX904" i="6"/>
  <c r="CD904" i="6"/>
  <c r="CD888" i="6"/>
  <c r="AX888" i="6"/>
  <c r="CZ732" i="6"/>
  <c r="BT732" i="6"/>
  <c r="BI848" i="6"/>
  <c r="CO848" i="6"/>
  <c r="CZ1001" i="6"/>
  <c r="BT1001" i="6"/>
  <c r="BI273" i="6"/>
  <c r="CO273" i="6"/>
  <c r="AX298" i="6"/>
  <c r="CD298" i="6"/>
  <c r="CO676" i="6"/>
  <c r="BI676" i="6"/>
  <c r="BI942" i="6"/>
  <c r="CO942" i="6"/>
  <c r="CO497" i="6"/>
  <c r="BI497" i="6"/>
  <c r="CD792" i="6"/>
  <c r="AX792" i="6"/>
  <c r="AX719" i="6"/>
  <c r="CD719" i="6"/>
  <c r="BT236" i="6"/>
  <c r="CZ236" i="6"/>
  <c r="CZ937" i="6"/>
  <c r="BT937" i="6"/>
  <c r="CZ565" i="6"/>
  <c r="BT565" i="6"/>
  <c r="BT148" i="6"/>
  <c r="CZ148" i="6"/>
  <c r="CO380" i="6"/>
  <c r="BI380" i="6"/>
  <c r="BI767" i="6"/>
  <c r="CO767" i="6"/>
  <c r="AX655" i="6"/>
  <c r="CD655" i="6"/>
  <c r="AX872" i="6"/>
  <c r="CD872" i="6"/>
  <c r="CD628" i="6"/>
  <c r="AX628" i="6"/>
  <c r="BI769" i="6"/>
  <c r="CO769" i="6"/>
  <c r="AX987" i="6"/>
  <c r="CD987" i="6"/>
  <c r="CD678" i="6"/>
  <c r="AX678" i="6"/>
  <c r="CO103" i="6"/>
  <c r="BI103" i="6"/>
  <c r="BT301" i="6"/>
  <c r="CZ301" i="6"/>
  <c r="AX96" i="6"/>
  <c r="CD96" i="6"/>
  <c r="BI696" i="6"/>
  <c r="CO696" i="6"/>
  <c r="BT283" i="6"/>
  <c r="CZ283" i="6"/>
  <c r="BI94" i="6"/>
  <c r="CO94" i="6"/>
  <c r="CD528" i="6"/>
  <c r="AX528" i="6"/>
  <c r="CZ561" i="6"/>
  <c r="BT561" i="6"/>
  <c r="AX40" i="6"/>
  <c r="CD40" i="6"/>
  <c r="AX112" i="6"/>
  <c r="CD112" i="6"/>
  <c r="CD469" i="6"/>
  <c r="AX469" i="6"/>
  <c r="BT933" i="6"/>
  <c r="CZ933" i="6"/>
  <c r="CZ296" i="6"/>
  <c r="BT296" i="6"/>
  <c r="BI485" i="6"/>
  <c r="CO485" i="6"/>
  <c r="CO370" i="6"/>
  <c r="BI370" i="6"/>
  <c r="BT430" i="6"/>
  <c r="CZ430" i="6"/>
  <c r="AX926" i="6"/>
  <c r="CD926" i="6"/>
  <c r="BI755" i="6"/>
  <c r="CO755" i="6"/>
  <c r="CO158" i="6"/>
  <c r="BI158" i="6"/>
  <c r="AX846" i="6"/>
  <c r="CD846" i="6"/>
  <c r="BT180" i="6"/>
  <c r="CZ180" i="6"/>
  <c r="CD642" i="6"/>
  <c r="AX642" i="6"/>
  <c r="CO801" i="6"/>
  <c r="BI801" i="6"/>
  <c r="BI759" i="6"/>
  <c r="CO759" i="6"/>
  <c r="CD441" i="6"/>
  <c r="AX441" i="6"/>
  <c r="BT866" i="6"/>
  <c r="CZ866" i="6"/>
  <c r="CD422" i="6"/>
  <c r="AX422" i="6"/>
  <c r="CO500" i="6"/>
  <c r="BI500" i="6"/>
  <c r="AX120" i="6"/>
  <c r="CD120" i="6"/>
  <c r="CO366" i="6"/>
  <c r="BI366" i="6"/>
  <c r="BT114" i="6"/>
  <c r="CZ114" i="6"/>
  <c r="CD141" i="6"/>
  <c r="AX141" i="6"/>
  <c r="BT974" i="6"/>
  <c r="CZ974" i="6"/>
  <c r="CO122" i="6"/>
  <c r="BI122" i="6"/>
  <c r="BT240" i="6"/>
  <c r="CZ240" i="6"/>
  <c r="CZ319" i="6"/>
  <c r="BT319" i="6"/>
  <c r="CZ784" i="6"/>
  <c r="BT784" i="6"/>
  <c r="CO113" i="6"/>
  <c r="BI113" i="6"/>
  <c r="CO553" i="6"/>
  <c r="BI553" i="6"/>
  <c r="CO402" i="6"/>
  <c r="BI402" i="6"/>
  <c r="D47" i="5"/>
  <c r="F33" i="5"/>
  <c r="F34" i="5"/>
  <c r="CZ19" i="6"/>
  <c r="BT19" i="6"/>
  <c r="BI354" i="6"/>
  <c r="CO354" i="6"/>
  <c r="CO916" i="6"/>
  <c r="BI916" i="6"/>
  <c r="CZ884" i="6"/>
  <c r="BT884" i="6"/>
  <c r="AX618" i="6"/>
  <c r="CD618" i="6"/>
  <c r="BI600" i="6"/>
  <c r="CO600" i="6"/>
  <c r="BI606" i="6"/>
  <c r="CO606" i="6"/>
  <c r="CO706" i="6"/>
  <c r="BI706" i="6"/>
  <c r="BI852" i="6"/>
  <c r="CO852" i="6"/>
  <c r="CZ675" i="6"/>
  <c r="BT675" i="6"/>
  <c r="CZ605" i="6"/>
  <c r="BT605" i="6"/>
  <c r="BI858" i="6"/>
  <c r="CO858" i="6"/>
  <c r="CZ595" i="6"/>
  <c r="BT595" i="6"/>
  <c r="AX56" i="6"/>
  <c r="CD56" i="6"/>
  <c r="CO772" i="6"/>
  <c r="BI772" i="6"/>
  <c r="CZ873" i="6"/>
  <c r="BT873" i="6"/>
  <c r="BI612" i="6"/>
  <c r="CO612" i="6"/>
  <c r="CO614" i="6"/>
  <c r="BI614" i="6"/>
  <c r="CO117" i="6"/>
  <c r="BI117" i="6"/>
  <c r="CO51" i="6"/>
  <c r="BI51" i="6"/>
  <c r="BT529" i="6"/>
  <c r="CZ529" i="6"/>
  <c r="CD552" i="6"/>
  <c r="AX552" i="6"/>
  <c r="CO956" i="6"/>
  <c r="BI956" i="6"/>
  <c r="AX337" i="6"/>
  <c r="CD337" i="6"/>
  <c r="CO381" i="6"/>
  <c r="BI381" i="6"/>
  <c r="CZ345" i="6"/>
  <c r="BT345" i="6"/>
  <c r="AX321" i="6"/>
  <c r="CD321" i="6"/>
  <c r="CD46" i="6"/>
  <c r="AX46" i="6"/>
  <c r="BI662" i="6"/>
  <c r="CO662" i="6"/>
  <c r="CD981" i="6"/>
  <c r="AX981" i="6"/>
  <c r="CZ928" i="6"/>
  <c r="BT928" i="6"/>
  <c r="CZ713" i="6"/>
  <c r="BT713" i="6"/>
  <c r="BI853" i="6"/>
  <c r="CO853" i="6"/>
  <c r="BI464" i="6"/>
  <c r="CO464" i="6"/>
  <c r="CO475" i="6"/>
  <c r="BI475" i="6"/>
  <c r="CZ1004" i="6"/>
  <c r="BT1004" i="6"/>
  <c r="BT940" i="6"/>
  <c r="CZ940" i="6"/>
  <c r="AX364" i="6"/>
  <c r="CD364" i="6"/>
  <c r="BT812" i="6"/>
  <c r="CZ812" i="6"/>
  <c r="BI632" i="6"/>
  <c r="CO632" i="6"/>
  <c r="CZ857" i="6"/>
  <c r="BT857" i="6"/>
  <c r="BT941" i="6"/>
  <c r="CZ941" i="6"/>
  <c r="CO501" i="6"/>
  <c r="BI501" i="6"/>
  <c r="CD47" i="6"/>
  <c r="AX47" i="6"/>
  <c r="AX340" i="6"/>
  <c r="CD340" i="6"/>
  <c r="CZ210" i="6"/>
  <c r="BT210" i="6"/>
  <c r="AX489" i="6"/>
  <c r="CD489" i="6"/>
  <c r="CO321" i="6"/>
  <c r="BI321" i="6"/>
  <c r="AX808" i="6"/>
  <c r="CD808" i="6"/>
  <c r="CO80" i="6"/>
  <c r="BI80" i="6"/>
  <c r="CD45" i="6"/>
  <c r="AX45" i="6"/>
  <c r="BI673" i="6"/>
  <c r="CO673" i="6"/>
  <c r="AX304" i="6"/>
  <c r="CD304" i="6"/>
  <c r="CZ796" i="6"/>
  <c r="BT796" i="6"/>
  <c r="CO66" i="6"/>
  <c r="BI66" i="6"/>
  <c r="CZ987" i="6"/>
  <c r="BT987" i="6"/>
  <c r="CZ901" i="6"/>
  <c r="BT901" i="6"/>
  <c r="CO601" i="6"/>
  <c r="BI601" i="6"/>
  <c r="CD93" i="6"/>
  <c r="AX93" i="6"/>
  <c r="BI723" i="6"/>
  <c r="CO723" i="6"/>
  <c r="CZ111" i="6"/>
  <c r="BT111" i="6"/>
  <c r="CD268" i="6"/>
  <c r="AX268" i="6"/>
  <c r="CZ81" i="6"/>
  <c r="BT81" i="6"/>
  <c r="BI708" i="6"/>
  <c r="CO708" i="6"/>
  <c r="CD975" i="6"/>
  <c r="AX975" i="6"/>
  <c r="AX375" i="6"/>
  <c r="CD375" i="6"/>
  <c r="CD198" i="6"/>
  <c r="AX198" i="6"/>
  <c r="CO311" i="6"/>
  <c r="BI311" i="6"/>
  <c r="CZ313" i="6"/>
  <c r="BT313" i="6"/>
  <c r="CZ139" i="6"/>
  <c r="BT139" i="6"/>
  <c r="CD211" i="6"/>
  <c r="AX211" i="6"/>
  <c r="BT539" i="6"/>
  <c r="CZ539" i="6"/>
  <c r="CZ1008" i="6"/>
  <c r="BT1008" i="6"/>
  <c r="AX421" i="6"/>
  <c r="CD421" i="6"/>
  <c r="CZ257" i="6"/>
  <c r="BT257" i="6"/>
  <c r="CD155" i="6"/>
  <c r="AX155" i="6"/>
  <c r="BI209" i="6"/>
  <c r="CO209" i="6"/>
  <c r="CZ825" i="6"/>
  <c r="BT825" i="6"/>
  <c r="AX247" i="6"/>
  <c r="CD247" i="6"/>
  <c r="AX22" i="6"/>
  <c r="CD22" i="6"/>
  <c r="CZ569" i="6"/>
  <c r="BT569" i="6"/>
  <c r="BI690" i="6"/>
  <c r="CO690" i="6"/>
  <c r="CD169" i="6"/>
  <c r="AX169" i="6"/>
  <c r="CZ949" i="6"/>
  <c r="BT949" i="6"/>
  <c r="BT105" i="6"/>
  <c r="CZ105" i="6"/>
  <c r="BI958" i="6"/>
  <c r="CO958" i="6"/>
  <c r="CZ730" i="6"/>
  <c r="BT730" i="6"/>
  <c r="BI48" i="6"/>
  <c r="CO48" i="6"/>
  <c r="CZ235" i="6"/>
  <c r="BT235" i="6"/>
  <c r="BT822" i="6"/>
  <c r="CZ822" i="6"/>
  <c r="CD130" i="6"/>
  <c r="AX130" i="6"/>
  <c r="CO312" i="6"/>
  <c r="BI312" i="6"/>
  <c r="CO329" i="6"/>
  <c r="BI329" i="6"/>
  <c r="CZ75" i="6"/>
  <c r="BT75" i="6"/>
  <c r="BT463" i="6"/>
  <c r="CZ463" i="6"/>
  <c r="CO352" i="6"/>
  <c r="BI352" i="6"/>
  <c r="CZ176" i="6"/>
  <c r="BT176" i="6"/>
  <c r="BT498" i="6"/>
  <c r="CZ498" i="6"/>
  <c r="CD419" i="6"/>
  <c r="AX419" i="6"/>
  <c r="BT288" i="6"/>
  <c r="CZ288" i="6"/>
  <c r="CZ562" i="6"/>
  <c r="BT562" i="6"/>
  <c r="CO390" i="6"/>
  <c r="BI390" i="6"/>
  <c r="CO299" i="6"/>
  <c r="BI299" i="6"/>
  <c r="CZ826" i="6"/>
  <c r="BT826" i="6"/>
  <c r="BT527" i="6"/>
  <c r="CZ527" i="6"/>
  <c r="BI276" i="6"/>
  <c r="CO276" i="6"/>
  <c r="CO961" i="6"/>
  <c r="BI961" i="6"/>
  <c r="CZ969" i="6"/>
  <c r="BT969" i="6"/>
  <c r="AX947" i="6"/>
  <c r="CD947" i="6"/>
  <c r="CZ954" i="6"/>
  <c r="BT954" i="6"/>
  <c r="AX103" i="6"/>
  <c r="CD103" i="6"/>
  <c r="BT233" i="6"/>
  <c r="CZ233" i="6"/>
  <c r="CZ775" i="6"/>
  <c r="BT775" i="6"/>
  <c r="CO174" i="6"/>
  <c r="BI174" i="6"/>
  <c r="AX589" i="6"/>
  <c r="CD589" i="6"/>
  <c r="BT678" i="6"/>
  <c r="CZ678" i="6"/>
  <c r="CO849" i="6"/>
  <c r="BI849" i="6"/>
  <c r="AX738" i="6"/>
  <c r="CD738" i="6"/>
  <c r="CZ603" i="6"/>
  <c r="BT603" i="6"/>
  <c r="BI331" i="6"/>
  <c r="CO331" i="6"/>
  <c r="AX811" i="6"/>
  <c r="CD811" i="6"/>
  <c r="CZ21" i="6"/>
  <c r="BT21" i="6"/>
  <c r="AX371" i="6"/>
  <c r="CD371" i="6"/>
  <c r="BI792" i="6"/>
  <c r="CO792" i="6"/>
  <c r="CZ723" i="6"/>
  <c r="BT723" i="6"/>
  <c r="CZ87" i="6"/>
  <c r="BT87" i="6"/>
  <c r="AX404" i="6"/>
  <c r="CD404" i="6"/>
  <c r="BI796" i="6"/>
  <c r="CO796" i="6"/>
  <c r="CO871" i="6"/>
  <c r="BI871" i="6"/>
  <c r="AX322" i="6"/>
  <c r="CD322" i="6"/>
  <c r="CD324" i="6"/>
  <c r="AX324" i="6"/>
  <c r="CO225" i="6"/>
  <c r="BI225" i="6"/>
  <c r="BI1001" i="6"/>
  <c r="CO1001" i="6"/>
  <c r="CD290" i="6"/>
  <c r="AX290" i="6"/>
  <c r="CZ442" i="6"/>
  <c r="BT442" i="6"/>
  <c r="CZ886" i="6"/>
  <c r="BT886" i="6"/>
  <c r="CD301" i="6"/>
  <c r="AX301" i="6"/>
  <c r="CZ604" i="6"/>
  <c r="BT604" i="6"/>
  <c r="CD976" i="6"/>
  <c r="AX976" i="6"/>
  <c r="AX493" i="6"/>
  <c r="CD493" i="6"/>
  <c r="CZ436" i="6"/>
  <c r="BT436" i="6"/>
  <c r="BT728" i="6"/>
  <c r="CZ728" i="6"/>
  <c r="BT531" i="6"/>
  <c r="CZ531" i="6"/>
  <c r="CO356" i="6"/>
  <c r="BI356" i="6"/>
  <c r="BI751" i="6"/>
  <c r="CO751" i="6"/>
  <c r="CZ831" i="6"/>
  <c r="BT831" i="6"/>
  <c r="CD502" i="6"/>
  <c r="AX502" i="6"/>
  <c r="BI617" i="6"/>
  <c r="CO617" i="6"/>
  <c r="AX696" i="6"/>
  <c r="CD696" i="6"/>
  <c r="CZ194" i="6"/>
  <c r="BT194" i="6"/>
  <c r="CZ658" i="6"/>
  <c r="BT658" i="6"/>
  <c r="BI1000" i="6"/>
  <c r="CO1000" i="6"/>
  <c r="BT1010" i="6"/>
  <c r="CZ1010" i="6"/>
  <c r="CZ774" i="6"/>
  <c r="BT774" i="6"/>
  <c r="BT482" i="6"/>
  <c r="CZ482" i="6"/>
  <c r="BI763" i="6"/>
  <c r="CO763" i="6"/>
  <c r="BI487" i="6"/>
  <c r="CO487" i="6"/>
  <c r="CZ633" i="6"/>
  <c r="BT633" i="6"/>
  <c r="BT468" i="6"/>
  <c r="CZ468" i="6"/>
  <c r="AX674" i="6"/>
  <c r="CD674" i="6"/>
  <c r="BT537" i="6"/>
  <c r="CZ537" i="6"/>
  <c r="BI794" i="6"/>
  <c r="CO794" i="6"/>
  <c r="CO558" i="6"/>
  <c r="BI558" i="6"/>
  <c r="CD387" i="6"/>
  <c r="AX387" i="6"/>
  <c r="CO357" i="6"/>
  <c r="BI357" i="6"/>
  <c r="BI159" i="6"/>
  <c r="CO159" i="6"/>
  <c r="BT399" i="6"/>
  <c r="CZ399" i="6"/>
  <c r="CD457" i="6"/>
  <c r="AX457" i="6"/>
  <c r="BI889" i="6"/>
  <c r="CO889" i="6"/>
  <c r="BI300" i="6"/>
  <c r="CO300" i="6"/>
  <c r="CZ205" i="6"/>
  <c r="BT205" i="6"/>
  <c r="CO124" i="6"/>
  <c r="BI124" i="6"/>
  <c r="BT976" i="6"/>
  <c r="CZ976" i="6"/>
  <c r="AX863" i="6"/>
  <c r="CD863" i="6"/>
  <c r="CO899" i="6"/>
  <c r="BI899" i="6"/>
  <c r="AX984" i="6"/>
  <c r="CD984" i="6"/>
  <c r="BT104" i="6"/>
  <c r="CZ104" i="6"/>
  <c r="CD630" i="6"/>
  <c r="AX630" i="6"/>
  <c r="BT990" i="6"/>
  <c r="CZ990" i="6"/>
  <c r="AX592" i="6"/>
  <c r="CD592" i="6"/>
  <c r="BI490" i="6"/>
  <c r="CO490" i="6"/>
  <c r="AX765" i="6"/>
  <c r="CD765" i="6"/>
  <c r="CZ325" i="6"/>
  <c r="BT325" i="6"/>
  <c r="CZ736" i="6"/>
  <c r="BT736" i="6"/>
  <c r="AX842" i="6"/>
  <c r="CD842" i="6"/>
  <c r="BI678" i="6"/>
  <c r="CO678" i="6"/>
  <c r="CD669" i="6"/>
  <c r="AX669" i="6"/>
  <c r="BT419" i="6"/>
  <c r="CZ419" i="6"/>
  <c r="AX452" i="6"/>
  <c r="CD452" i="6"/>
  <c r="BT144" i="6"/>
  <c r="CZ144" i="6"/>
  <c r="BT553" i="6"/>
  <c r="CZ553" i="6"/>
  <c r="BT611" i="6"/>
  <c r="CZ611" i="6"/>
  <c r="CD786" i="6"/>
  <c r="AX786" i="6"/>
  <c r="AX800" i="6"/>
  <c r="CD800" i="6"/>
  <c r="BT152" i="6"/>
  <c r="CZ152" i="6"/>
  <c r="CO86" i="6"/>
  <c r="BI86" i="6"/>
  <c r="CO818" i="6"/>
  <c r="BI818" i="6"/>
  <c r="AX776" i="6"/>
  <c r="CD776" i="6"/>
  <c r="BT263" i="6"/>
  <c r="CZ263" i="6"/>
  <c r="AX915" i="6"/>
  <c r="CD915" i="6"/>
  <c r="AX923" i="6"/>
  <c r="CD923" i="6"/>
  <c r="CD1008" i="6"/>
  <c r="AX1008" i="6"/>
  <c r="CD157" i="6"/>
  <c r="AX157" i="6"/>
  <c r="BI211" i="6"/>
  <c r="CO211" i="6"/>
  <c r="CO374" i="6"/>
  <c r="BI374" i="6"/>
  <c r="BT177" i="6"/>
  <c r="CZ177" i="6"/>
  <c r="CZ936" i="6"/>
  <c r="BT936" i="6"/>
  <c r="AX302" i="6"/>
  <c r="CD302" i="6"/>
  <c r="CO508" i="6"/>
  <c r="BI508" i="6"/>
  <c r="CO470" i="6"/>
  <c r="BI470" i="6"/>
  <c r="CZ333" i="6"/>
  <c r="BT333" i="6"/>
  <c r="BI18" i="6"/>
  <c r="CO18" i="6"/>
  <c r="BI907" i="6"/>
  <c r="CO907" i="6"/>
  <c r="CZ983" i="6"/>
  <c r="BT983" i="6"/>
  <c r="AX33" i="6"/>
  <c r="CD33" i="6"/>
  <c r="BI1005" i="6"/>
  <c r="CO1005" i="6"/>
  <c r="BT889" i="6"/>
  <c r="CZ889" i="6"/>
  <c r="AX410" i="6"/>
  <c r="CD410" i="6"/>
  <c r="CD637" i="6"/>
  <c r="AX637" i="6"/>
  <c r="CD768" i="6"/>
  <c r="AX768" i="6"/>
  <c r="BT837" i="6"/>
  <c r="CZ837" i="6"/>
  <c r="CO786" i="6"/>
  <c r="BI786" i="6"/>
  <c r="AX32" i="6"/>
  <c r="CD32" i="6"/>
  <c r="BT409" i="6"/>
  <c r="CZ409" i="6"/>
  <c r="CZ129" i="6"/>
  <c r="BT129" i="6"/>
  <c r="BT292" i="6"/>
  <c r="CZ292" i="6"/>
  <c r="BI125" i="6"/>
  <c r="CO125" i="6"/>
  <c r="CO1013" i="6"/>
  <c r="BI1013" i="6"/>
  <c r="BI213" i="6"/>
  <c r="CO213" i="6"/>
  <c r="AX710" i="6"/>
  <c r="CD710" i="6"/>
  <c r="AX707" i="6"/>
  <c r="CD707" i="6"/>
  <c r="CZ309" i="6"/>
  <c r="BT309" i="6"/>
  <c r="BI895" i="6"/>
  <c r="CO895" i="6"/>
  <c r="BT36" i="6"/>
  <c r="CZ36" i="6"/>
  <c r="AX48" i="6"/>
  <c r="CD48" i="6"/>
  <c r="BI743" i="6"/>
  <c r="CO743" i="6"/>
  <c r="BI539" i="6"/>
  <c r="CO539" i="6"/>
  <c r="CO817" i="6"/>
  <c r="BI817" i="6"/>
  <c r="AX129" i="6"/>
  <c r="CD129" i="6"/>
  <c r="CO287" i="6"/>
  <c r="BI287" i="6"/>
  <c r="BI756" i="6"/>
  <c r="CO756" i="6"/>
  <c r="BI739" i="6"/>
  <c r="CO739" i="6"/>
  <c r="CD260" i="6"/>
  <c r="AX260" i="6"/>
  <c r="BI260" i="6"/>
  <c r="CO260" i="6"/>
  <c r="BT126" i="6"/>
  <c r="CZ126" i="6"/>
  <c r="AX416" i="6"/>
  <c r="CD416" i="6"/>
  <c r="AX292" i="6"/>
  <c r="CD292" i="6"/>
  <c r="AX831" i="6"/>
  <c r="CD831" i="6"/>
  <c r="BI446" i="6"/>
  <c r="CO446" i="6"/>
  <c r="CO53" i="6"/>
  <c r="BI53" i="6"/>
  <c r="AX567" i="6"/>
  <c r="CD567" i="6"/>
  <c r="BT517" i="6"/>
  <c r="CZ517" i="6"/>
  <c r="CD622" i="6"/>
  <c r="AX622" i="6"/>
  <c r="CO931" i="6"/>
  <c r="BI931" i="6"/>
  <c r="AX918" i="6"/>
  <c r="CD918" i="6"/>
  <c r="CO243" i="6"/>
  <c r="BI243" i="6"/>
  <c r="CZ844" i="6"/>
  <c r="BT844" i="6"/>
  <c r="CO845" i="6"/>
  <c r="BI845" i="6"/>
  <c r="CD164" i="6"/>
  <c r="AX164" i="6"/>
  <c r="BI639" i="6"/>
  <c r="CO639" i="6"/>
  <c r="AX348" i="6"/>
  <c r="CD348" i="6"/>
  <c r="BT627" i="6"/>
  <c r="CZ627" i="6"/>
  <c r="AX561" i="6"/>
  <c r="CD561" i="6"/>
  <c r="BI967" i="6"/>
  <c r="CO967" i="6"/>
  <c r="AX89" i="6"/>
  <c r="CD89" i="6"/>
  <c r="CZ27" i="6"/>
  <c r="BT27" i="6"/>
  <c r="BI576" i="6"/>
  <c r="CO576" i="6"/>
  <c r="AX977" i="6"/>
  <c r="CD977" i="6"/>
  <c r="AX107" i="6"/>
  <c r="CD107" i="6"/>
  <c r="CO495" i="6"/>
  <c r="BI495" i="6"/>
  <c r="CD871" i="6"/>
  <c r="AX871" i="6"/>
  <c r="CO310" i="6"/>
  <c r="BI310" i="6"/>
  <c r="CD762" i="6"/>
  <c r="AX762" i="6"/>
  <c r="CD188" i="6"/>
  <c r="AX188" i="6"/>
  <c r="CZ612" i="6"/>
  <c r="BT612" i="6"/>
  <c r="CD76" i="6"/>
  <c r="AX76" i="6"/>
  <c r="CD427" i="6"/>
  <c r="AX427" i="6"/>
  <c r="CZ594" i="6"/>
  <c r="BT594" i="6"/>
  <c r="CZ862" i="6"/>
  <c r="BT862" i="6"/>
  <c r="CD551" i="6"/>
  <c r="AX551" i="6"/>
  <c r="BT490" i="6"/>
  <c r="CZ490" i="6"/>
  <c r="CZ183" i="6"/>
  <c r="BT183" i="6"/>
  <c r="CD496" i="6"/>
  <c r="AX496" i="6"/>
  <c r="AX55" i="6"/>
  <c r="CD55" i="6"/>
  <c r="BT391" i="6"/>
  <c r="CZ391" i="6"/>
  <c r="BI233" i="6"/>
  <c r="CO233" i="6"/>
  <c r="BT634" i="6"/>
  <c r="CZ634" i="6"/>
  <c r="AX281" i="6"/>
  <c r="CD281" i="6"/>
  <c r="CO887" i="6"/>
  <c r="BI887" i="6"/>
  <c r="AX109" i="6"/>
  <c r="CD109" i="6"/>
  <c r="CO542" i="6"/>
  <c r="BI542" i="6"/>
  <c r="CD293" i="6"/>
  <c r="AX293" i="6"/>
  <c r="BI598" i="6"/>
  <c r="CO598" i="6"/>
  <c r="CZ916" i="6"/>
  <c r="BT916" i="6"/>
  <c r="BI908" i="6"/>
  <c r="CO908" i="6"/>
  <c r="CD168" i="6"/>
  <c r="AX168" i="6"/>
  <c r="CD740" i="6"/>
  <c r="AX740" i="6"/>
  <c r="CZ305" i="6"/>
  <c r="BT305" i="6"/>
  <c r="CZ904" i="6"/>
  <c r="BT904" i="6"/>
  <c r="CZ441" i="6"/>
  <c r="BT441" i="6"/>
  <c r="CD381" i="6"/>
  <c r="AX381" i="6"/>
  <c r="CD248" i="6"/>
  <c r="AX248" i="6"/>
  <c r="CZ61" i="6"/>
  <c r="BT61" i="6"/>
  <c r="CD402" i="6"/>
  <c r="AX402" i="6"/>
  <c r="BI589" i="6"/>
  <c r="CO589" i="6"/>
  <c r="BI597" i="6"/>
  <c r="CO597" i="6"/>
  <c r="BT90" i="6"/>
  <c r="CZ90" i="6"/>
  <c r="BT975" i="6"/>
  <c r="CZ975" i="6"/>
  <c r="BT670" i="6"/>
  <c r="CZ670" i="6"/>
  <c r="BI602" i="6"/>
  <c r="CO602" i="6"/>
  <c r="BI169" i="6"/>
  <c r="CO169" i="6"/>
  <c r="CZ771" i="6"/>
  <c r="BT771" i="6"/>
  <c r="CZ222" i="6"/>
  <c r="BT222" i="6"/>
  <c r="AX731" i="6"/>
  <c r="CD731" i="6"/>
  <c r="BI679" i="6"/>
  <c r="CO679" i="6"/>
  <c r="CZ869" i="6"/>
  <c r="BT869" i="6"/>
  <c r="BT543" i="6"/>
  <c r="CZ543" i="6"/>
  <c r="AX241" i="6"/>
  <c r="CD241" i="6"/>
  <c r="BT492" i="6"/>
  <c r="CZ492" i="6"/>
  <c r="CD279" i="6"/>
  <c r="AX279" i="6"/>
  <c r="AX374" i="6"/>
  <c r="CD374" i="6"/>
  <c r="BI339" i="6"/>
  <c r="CO339" i="6"/>
  <c r="CZ914" i="6"/>
  <c r="BT914" i="6"/>
  <c r="BI615" i="6"/>
  <c r="CO615" i="6"/>
  <c r="CZ891" i="6"/>
  <c r="BT891" i="6"/>
  <c r="CD291" i="6"/>
  <c r="AX291" i="6"/>
  <c r="BI705" i="6"/>
  <c r="CO705" i="6"/>
  <c r="CO734" i="6"/>
  <c r="BI734" i="6"/>
  <c r="CO838" i="6"/>
  <c r="BI838" i="6"/>
  <c r="AX581" i="6"/>
  <c r="CD581" i="6"/>
  <c r="AX711" i="6"/>
  <c r="CD711" i="6"/>
  <c r="CO936" i="6"/>
  <c r="BI936" i="6"/>
  <c r="AX439" i="6"/>
  <c r="CD439" i="6"/>
  <c r="AX442" i="6"/>
  <c r="CD442" i="6"/>
  <c r="BT890" i="6"/>
  <c r="CZ890" i="6"/>
  <c r="BT115" i="6"/>
  <c r="CZ115" i="6"/>
  <c r="CD203" i="6"/>
  <c r="AX203" i="6"/>
  <c r="BI896" i="6"/>
  <c r="CO896" i="6"/>
  <c r="CD195" i="6"/>
  <c r="AX195" i="6"/>
  <c r="CO877" i="6"/>
  <c r="BI877" i="6"/>
  <c r="BI344" i="6"/>
  <c r="CO344" i="6"/>
  <c r="BT265" i="6"/>
  <c r="CZ265" i="6"/>
  <c r="AX27" i="6"/>
  <c r="CD27" i="6"/>
  <c r="BT282" i="6"/>
  <c r="CZ282" i="6"/>
  <c r="CZ398" i="6"/>
  <c r="BT398" i="6"/>
  <c r="CZ507" i="6"/>
  <c r="BT507" i="6"/>
  <c r="CO527" i="6"/>
  <c r="BI527" i="6"/>
  <c r="CO283" i="6"/>
  <c r="BI283" i="6"/>
  <c r="CZ153" i="6"/>
  <c r="BT153" i="6"/>
  <c r="CZ586" i="6"/>
  <c r="BT586" i="6"/>
  <c r="CO152" i="6"/>
  <c r="BI152" i="6"/>
  <c r="CZ588" i="6"/>
  <c r="BT588" i="6"/>
  <c r="CZ168" i="6"/>
  <c r="BT168" i="6"/>
  <c r="CD434" i="6"/>
  <c r="AX434" i="6"/>
  <c r="CO494" i="6"/>
  <c r="BI494" i="6"/>
  <c r="CO674" i="6"/>
  <c r="BI674" i="6"/>
  <c r="BT464" i="6"/>
  <c r="CZ464" i="6"/>
  <c r="CD751" i="6"/>
  <c r="AX751" i="6"/>
  <c r="CO425" i="6"/>
  <c r="BI425" i="6"/>
  <c r="CO148" i="6"/>
  <c r="BI148" i="6"/>
  <c r="CZ567" i="6"/>
  <c r="BT567" i="6"/>
  <c r="CD621" i="6"/>
  <c r="AX621" i="6"/>
  <c r="AX261" i="6"/>
  <c r="CD261" i="6"/>
  <c r="BI682" i="6"/>
  <c r="CO682" i="6"/>
  <c r="CD149" i="6"/>
  <c r="AX149" i="6"/>
  <c r="BI430" i="6"/>
  <c r="CO430" i="6"/>
  <c r="CZ731" i="6"/>
  <c r="BT731" i="6"/>
  <c r="BI406" i="6"/>
  <c r="CO406" i="6"/>
  <c r="BI835" i="6"/>
  <c r="CO835" i="6"/>
  <c r="BT623" i="6"/>
  <c r="CZ623" i="6"/>
  <c r="CO249" i="6"/>
  <c r="BI249" i="6"/>
  <c r="CO732" i="6"/>
  <c r="BI732" i="6"/>
  <c r="CO552" i="6"/>
  <c r="BI552" i="6"/>
  <c r="CD943" i="6"/>
  <c r="AX943" i="6"/>
  <c r="CO120" i="6"/>
  <c r="BI120" i="6"/>
  <c r="BI714" i="6"/>
  <c r="CO714" i="6"/>
  <c r="CD475" i="6"/>
  <c r="AX475" i="6"/>
  <c r="CD1006" i="6"/>
  <c r="AX1006" i="6"/>
  <c r="AX705" i="6"/>
  <c r="CD705" i="6"/>
  <c r="BI445" i="6"/>
  <c r="CO445" i="6"/>
  <c r="BI722" i="6"/>
  <c r="CO722" i="6"/>
  <c r="CZ353" i="6"/>
  <c r="BT353" i="6"/>
  <c r="AX769" i="6"/>
  <c r="CD769" i="6"/>
  <c r="AX862" i="6"/>
  <c r="CD862" i="6"/>
  <c r="BT525" i="6"/>
  <c r="CZ525" i="6"/>
  <c r="BI638" i="6"/>
  <c r="CO638" i="6"/>
  <c r="CZ375" i="6"/>
  <c r="BT375" i="6"/>
  <c r="BT362" i="6"/>
  <c r="CZ362" i="6"/>
  <c r="BI1003" i="6"/>
  <c r="CO1003" i="6"/>
  <c r="AX729" i="6"/>
  <c r="CD729" i="6"/>
  <c r="CD191" i="6"/>
  <c r="AX191" i="6"/>
  <c r="AX590" i="6"/>
  <c r="CD590" i="6"/>
  <c r="CD890" i="6"/>
  <c r="AX890" i="6"/>
  <c r="BT688" i="6"/>
  <c r="CZ688" i="6"/>
  <c r="CD884" i="6"/>
  <c r="AX884" i="6"/>
  <c r="BT981" i="6"/>
  <c r="CZ981" i="6"/>
  <c r="CD944" i="6"/>
  <c r="AX944" i="6"/>
  <c r="CD224" i="6"/>
  <c r="AX224" i="6"/>
  <c r="AX62" i="6"/>
  <c r="CD62" i="6"/>
  <c r="AX647" i="6"/>
  <c r="CD647" i="6"/>
  <c r="CD137" i="6"/>
  <c r="AX137" i="6"/>
  <c r="CO1011" i="6"/>
  <c r="BI1011" i="6"/>
  <c r="CZ363" i="6"/>
  <c r="BT363" i="6"/>
  <c r="CD982" i="6"/>
  <c r="AX982" i="6"/>
  <c r="CD836" i="6"/>
  <c r="AX836" i="6"/>
  <c r="AX243" i="6"/>
  <c r="CD243" i="6"/>
  <c r="BI641" i="6"/>
  <c r="CO641" i="6"/>
  <c r="CZ93" i="6"/>
  <c r="BT93" i="6"/>
  <c r="CO912" i="6"/>
  <c r="BI912" i="6"/>
  <c r="BI343" i="6"/>
  <c r="CO343" i="6"/>
  <c r="BT632" i="6"/>
  <c r="CZ632" i="6"/>
  <c r="AX615" i="6"/>
  <c r="CD615" i="6"/>
  <c r="BI414" i="6"/>
  <c r="CO414" i="6"/>
  <c r="CZ493" i="6"/>
  <c r="BT493" i="6"/>
  <c r="CD527" i="6"/>
  <c r="AX527" i="6"/>
  <c r="AX726" i="6"/>
  <c r="CD726" i="6"/>
  <c r="BI842" i="6"/>
  <c r="CO842" i="6"/>
  <c r="BT870" i="6"/>
  <c r="CZ870" i="6"/>
  <c r="CO689" i="6"/>
  <c r="BI689" i="6"/>
  <c r="AX858" i="6"/>
  <c r="CD858" i="6"/>
  <c r="CO187" i="6"/>
  <c r="BI187" i="6"/>
  <c r="CO130" i="6"/>
  <c r="BI130" i="6"/>
  <c r="BT1003" i="6"/>
  <c r="CZ1003" i="6"/>
  <c r="CZ1009" i="6"/>
  <c r="BT1009" i="6"/>
  <c r="CZ871" i="6"/>
  <c r="BT871" i="6"/>
  <c r="AX702" i="6"/>
  <c r="CD702" i="6"/>
  <c r="CO396" i="6"/>
  <c r="BI396" i="6"/>
  <c r="CO207" i="6"/>
  <c r="BI207" i="6"/>
  <c r="CO184" i="6"/>
  <c r="BI184" i="6"/>
  <c r="CZ327" i="6"/>
  <c r="BT327" i="6"/>
  <c r="CD992" i="6"/>
  <c r="AX992" i="6"/>
  <c r="CZ82" i="6"/>
  <c r="BT82" i="6"/>
  <c r="CO58" i="6"/>
  <c r="BI58" i="6"/>
  <c r="CD108" i="6"/>
  <c r="AX108" i="6"/>
  <c r="AX105" i="6"/>
  <c r="CD105" i="6"/>
  <c r="CZ1012" i="6"/>
  <c r="BT1012" i="6"/>
  <c r="CO593" i="6"/>
  <c r="BI593" i="6"/>
  <c r="BT637" i="6"/>
  <c r="CZ637" i="6"/>
  <c r="CD990" i="6"/>
  <c r="AX990" i="6"/>
  <c r="BI608" i="6"/>
  <c r="CO608" i="6"/>
  <c r="BI607" i="6"/>
  <c r="CO607" i="6"/>
  <c r="CZ653" i="6"/>
  <c r="BT653" i="6"/>
  <c r="BT275" i="6"/>
  <c r="CZ275" i="6"/>
  <c r="BI609" i="6"/>
  <c r="CO609" i="6"/>
  <c r="CO119" i="6"/>
  <c r="BI119" i="6"/>
  <c r="CO946" i="6"/>
  <c r="BI946" i="6"/>
  <c r="CD853" i="6"/>
  <c r="AX853" i="6"/>
  <c r="BI902" i="6"/>
  <c r="CO902" i="6"/>
  <c r="AX973" i="6"/>
  <c r="CD973" i="6"/>
  <c r="BI986" i="6"/>
  <c r="CO986" i="6"/>
  <c r="CD524" i="6"/>
  <c r="AX524" i="6"/>
  <c r="CZ312" i="6"/>
  <c r="BT312" i="6"/>
  <c r="CD285" i="6"/>
  <c r="AX285" i="6"/>
  <c r="CO620" i="6"/>
  <c r="BI620" i="6"/>
  <c r="BT943" i="6"/>
  <c r="CZ943" i="6"/>
  <c r="CZ147" i="6"/>
  <c r="BT147" i="6"/>
  <c r="AX346" i="6"/>
  <c r="CD346" i="6"/>
  <c r="CO587" i="6"/>
  <c r="BI587" i="6"/>
  <c r="CZ960" i="6"/>
  <c r="BT960" i="6"/>
  <c r="CD748" i="6"/>
  <c r="AX748" i="6"/>
  <c r="CO985" i="6"/>
  <c r="BI985" i="6"/>
  <c r="CZ778" i="6"/>
  <c r="BT778" i="6"/>
  <c r="CO203" i="6"/>
  <c r="BI203" i="6"/>
  <c r="AX730" i="6"/>
  <c r="CD730" i="6"/>
  <c r="CZ461" i="6"/>
  <c r="BT461" i="6"/>
  <c r="CD877" i="6"/>
  <c r="AX877" i="6"/>
  <c r="CO992" i="6"/>
  <c r="BI992" i="6"/>
  <c r="CO536" i="6"/>
  <c r="BI536" i="6"/>
  <c r="BT512" i="6"/>
  <c r="CZ512" i="6"/>
  <c r="CD695" i="6"/>
  <c r="AX695" i="6"/>
  <c r="CO933" i="6"/>
  <c r="BI933" i="6"/>
  <c r="CD391" i="6"/>
  <c r="AX391" i="6"/>
  <c r="BI566" i="6"/>
  <c r="CO566" i="6"/>
  <c r="CZ809" i="6"/>
  <c r="BT809" i="6"/>
  <c r="BT700" i="6"/>
  <c r="CZ700" i="6"/>
  <c r="AX231" i="6"/>
  <c r="CD231" i="6"/>
  <c r="BI859" i="6"/>
  <c r="CO859" i="6"/>
  <c r="BT695" i="6"/>
  <c r="CZ695" i="6"/>
  <c r="BT714" i="6"/>
  <c r="CZ714" i="6"/>
  <c r="CO72" i="6"/>
  <c r="BI72" i="6"/>
  <c r="BT86" i="6"/>
  <c r="CZ86" i="6"/>
  <c r="CO208" i="6"/>
  <c r="BI208" i="6"/>
  <c r="CD213" i="6"/>
  <c r="AX213" i="6"/>
  <c r="CZ926" i="6"/>
  <c r="BT926" i="6"/>
  <c r="AX916" i="6"/>
  <c r="CD916" i="6"/>
  <c r="BT370" i="6"/>
  <c r="CZ370" i="6"/>
  <c r="CO795" i="6"/>
  <c r="BI795" i="6"/>
  <c r="CZ885" i="6"/>
  <c r="BT885" i="6"/>
  <c r="BI654" i="6"/>
  <c r="CO654" i="6"/>
  <c r="BT459" i="6"/>
  <c r="CZ459" i="6"/>
  <c r="CD830" i="6"/>
  <c r="AX830" i="6"/>
  <c r="CZ900" i="6"/>
  <c r="BT900" i="6"/>
  <c r="CD928" i="6"/>
  <c r="AX928" i="6"/>
  <c r="CD212" i="6"/>
  <c r="AX212" i="6"/>
  <c r="CZ151" i="6"/>
  <c r="BT151" i="6"/>
  <c r="AX956" i="6"/>
  <c r="CD956" i="6"/>
  <c r="CZ876" i="6"/>
  <c r="BT876" i="6"/>
  <c r="AX138" i="6"/>
  <c r="CD138" i="6"/>
  <c r="CZ953" i="6"/>
  <c r="BT953" i="6"/>
  <c r="CZ711" i="6"/>
  <c r="BT711" i="6"/>
  <c r="BT411" i="6"/>
  <c r="CZ411" i="6"/>
  <c r="CO335" i="6"/>
  <c r="BI335" i="6"/>
  <c r="CZ715" i="6"/>
  <c r="BT715" i="6"/>
  <c r="CO831" i="6"/>
  <c r="BI831" i="6"/>
  <c r="BT618" i="6"/>
  <c r="CZ618" i="6"/>
  <c r="CD533" i="6"/>
  <c r="AX533" i="6"/>
  <c r="BT488" i="6"/>
  <c r="CZ488" i="6"/>
  <c r="CZ221" i="6"/>
  <c r="BT221" i="6"/>
  <c r="CD553" i="6"/>
  <c r="AX553" i="6"/>
  <c r="AX146" i="6"/>
  <c r="CD146" i="6"/>
  <c r="BT181" i="6"/>
  <c r="CZ181" i="6"/>
  <c r="CO368" i="6"/>
  <c r="BI368" i="6"/>
  <c r="CD313" i="6"/>
  <c r="AX313" i="6"/>
  <c r="CO898" i="6"/>
  <c r="BI898" i="6"/>
  <c r="AX328" i="6"/>
  <c r="CD328" i="6"/>
  <c r="CO315" i="6"/>
  <c r="BI315" i="6"/>
  <c r="CD512" i="6"/>
  <c r="AX512" i="6"/>
  <c r="BT438" i="6"/>
  <c r="CZ438" i="6"/>
  <c r="BI137" i="6"/>
  <c r="CO137" i="6"/>
  <c r="AX532" i="6"/>
  <c r="CD532" i="6"/>
  <c r="CZ306" i="6"/>
  <c r="BT306" i="6"/>
  <c r="AX420" i="6"/>
  <c r="CD420" i="6"/>
  <c r="BI650" i="6"/>
  <c r="CO650" i="6"/>
  <c r="CZ894" i="6"/>
  <c r="BT894" i="6"/>
  <c r="AX909" i="6"/>
  <c r="CD909" i="6"/>
  <c r="CO482" i="6"/>
  <c r="BI482" i="6"/>
  <c r="BI911" i="6"/>
  <c r="CO911" i="6"/>
  <c r="BT264" i="6"/>
  <c r="CZ264" i="6"/>
  <c r="CZ740" i="6"/>
  <c r="BT740" i="6"/>
  <c r="AX456" i="6"/>
  <c r="CD456" i="6"/>
  <c r="CD654" i="6"/>
  <c r="AX654" i="6"/>
  <c r="BT158" i="6"/>
  <c r="CZ158" i="6"/>
  <c r="CD70" i="6"/>
  <c r="AX70" i="6"/>
  <c r="CO350" i="6"/>
  <c r="BI350" i="6"/>
  <c r="AX310" i="6"/>
  <c r="CD310" i="6"/>
  <c r="CD255" i="6"/>
  <c r="AX255" i="6"/>
  <c r="BT117" i="6"/>
  <c r="CZ117" i="6"/>
  <c r="BT112" i="6"/>
  <c r="CZ112" i="6"/>
  <c r="CZ228" i="6"/>
  <c r="BT228" i="6"/>
  <c r="CO304" i="6"/>
  <c r="BI304" i="6"/>
  <c r="CD556" i="6"/>
  <c r="AX556" i="6"/>
  <c r="CZ280" i="6"/>
  <c r="BT280" i="6"/>
  <c r="CO697" i="6"/>
  <c r="BI697" i="6"/>
  <c r="BI1006" i="6"/>
  <c r="CO1006" i="6"/>
  <c r="CZ460" i="6"/>
  <c r="BT460" i="6"/>
  <c r="BI754" i="6"/>
  <c r="CO754" i="6"/>
  <c r="BI915" i="6"/>
  <c r="CO915" i="6"/>
  <c r="CO101" i="6"/>
  <c r="BI101" i="6"/>
  <c r="CO422" i="6"/>
  <c r="BI422" i="6"/>
  <c r="BT1013" i="6"/>
  <c r="CZ1013" i="6"/>
  <c r="CO239" i="6"/>
  <c r="BI239" i="6"/>
  <c r="CD671" i="6"/>
  <c r="AX671" i="6"/>
  <c r="BT102" i="6"/>
  <c r="CZ102" i="6"/>
  <c r="CZ359" i="6"/>
  <c r="BT359" i="6"/>
  <c r="CD196" i="6"/>
  <c r="AX196" i="6"/>
  <c r="CO383" i="6"/>
  <c r="BI383" i="6"/>
  <c r="BT471" i="6"/>
  <c r="CZ471" i="6"/>
  <c r="CD744" i="6"/>
  <c r="AX744" i="6"/>
  <c r="BI977" i="6"/>
  <c r="CO977" i="6"/>
  <c r="CD110" i="6"/>
  <c r="AX110" i="6"/>
  <c r="BT332" i="6"/>
  <c r="CZ332" i="6"/>
  <c r="AX767" i="6"/>
  <c r="CD767" i="6"/>
  <c r="CO393" i="6"/>
  <c r="BI393" i="6"/>
  <c r="AX922" i="6"/>
  <c r="CD922" i="6"/>
  <c r="CO397" i="6"/>
  <c r="BI397" i="6"/>
  <c r="CZ258" i="6"/>
  <c r="BT258" i="6"/>
  <c r="BI710" i="6"/>
  <c r="CO710" i="6"/>
  <c r="AX675" i="6"/>
  <c r="CD675" i="6"/>
  <c r="CO346" i="6"/>
  <c r="BI346" i="6"/>
  <c r="BT392" i="6"/>
  <c r="CZ392" i="6"/>
  <c r="BT546" i="6"/>
  <c r="CZ546" i="6"/>
  <c r="AX497" i="6"/>
  <c r="CD497" i="6"/>
  <c r="CZ554" i="6"/>
  <c r="BT554" i="6"/>
  <c r="CO89" i="6"/>
  <c r="BI89" i="6"/>
  <c r="AX994" i="6"/>
  <c r="CD994" i="6"/>
  <c r="CZ169" i="6"/>
  <c r="BT169" i="6"/>
  <c r="BT748" i="6"/>
  <c r="CZ748" i="6"/>
  <c r="CZ175" i="6"/>
  <c r="BT175" i="6"/>
  <c r="CZ234" i="6"/>
  <c r="BT234" i="6"/>
  <c r="BI750" i="6"/>
  <c r="CO750" i="6"/>
  <c r="BI42" i="6"/>
  <c r="CO42" i="6"/>
  <c r="AX724" i="6"/>
  <c r="CD724" i="6"/>
  <c r="CO279" i="6"/>
  <c r="BI279" i="6"/>
  <c r="CD619" i="6"/>
  <c r="AX619" i="6"/>
  <c r="CO424" i="6"/>
  <c r="BI424" i="6"/>
  <c r="BT110" i="6"/>
  <c r="CZ110" i="6"/>
  <c r="AX30" i="6"/>
  <c r="CD30" i="6"/>
  <c r="BI284" i="6"/>
  <c r="CO284" i="6"/>
  <c r="CD280" i="6"/>
  <c r="AX280" i="6"/>
  <c r="BI236" i="6"/>
  <c r="CO236" i="6"/>
  <c r="CZ317" i="6"/>
  <c r="BT317" i="6"/>
  <c r="CO972" i="6"/>
  <c r="BI972" i="6"/>
  <c r="AX342" i="6"/>
  <c r="CD342" i="6"/>
  <c r="CD529" i="6"/>
  <c r="AX529" i="6"/>
  <c r="BI715" i="6"/>
  <c r="CO715" i="6"/>
  <c r="BI35" i="6"/>
  <c r="CO35" i="6"/>
  <c r="BI1010" i="6"/>
  <c r="CO1010" i="6"/>
  <c r="CO633" i="6"/>
  <c r="BI633" i="6"/>
  <c r="BI596" i="6"/>
  <c r="CO596" i="6"/>
  <c r="BI721" i="6"/>
  <c r="CO721" i="6"/>
  <c r="CZ811" i="6"/>
  <c r="BT811" i="6"/>
  <c r="AX599" i="6"/>
  <c r="CD599" i="6"/>
  <c r="BI590" i="6"/>
  <c r="CO590" i="6"/>
  <c r="CZ649" i="6"/>
  <c r="BT649" i="6"/>
  <c r="CD996" i="6"/>
  <c r="AX996" i="6"/>
  <c r="AX362" i="6"/>
  <c r="CD362" i="6"/>
  <c r="CO928" i="6"/>
  <c r="BI928" i="6"/>
  <c r="CD377" i="6"/>
  <c r="AX377" i="6"/>
  <c r="AX503" i="6"/>
  <c r="CD503" i="6"/>
  <c r="BI777" i="6"/>
  <c r="CO777" i="6"/>
  <c r="AX230" i="6"/>
  <c r="CD230" i="6"/>
  <c r="CO77" i="6"/>
  <c r="BI77" i="6"/>
  <c r="BT316" i="6"/>
  <c r="CZ316" i="6"/>
  <c r="CO302" i="6"/>
  <c r="BI302" i="6"/>
  <c r="CD784" i="6"/>
  <c r="AX784" i="6"/>
  <c r="CZ97" i="6"/>
  <c r="BT97" i="6"/>
  <c r="AX554" i="6"/>
  <c r="CD554" i="6"/>
  <c r="BT376" i="6"/>
  <c r="CZ376" i="6"/>
  <c r="CZ53" i="6"/>
  <c r="BT53" i="6"/>
  <c r="CD117" i="6"/>
  <c r="AX117" i="6"/>
  <c r="AX225" i="6"/>
  <c r="CD225" i="6"/>
  <c r="BT443" i="6"/>
  <c r="CZ443" i="6"/>
  <c r="CO218" i="6"/>
  <c r="BI218" i="6"/>
  <c r="AX614" i="6"/>
  <c r="CD614" i="6"/>
  <c r="CZ895" i="6"/>
  <c r="BT895" i="6"/>
  <c r="CZ743" i="6"/>
  <c r="BT743" i="6"/>
  <c r="BT472" i="6"/>
  <c r="CZ472" i="6"/>
  <c r="CZ217" i="6"/>
  <c r="BT217" i="6"/>
  <c r="CZ856" i="6"/>
  <c r="BT856" i="6"/>
  <c r="AX269" i="6"/>
  <c r="CD269" i="6"/>
  <c r="BT545" i="6"/>
  <c r="CZ545" i="6"/>
  <c r="CO305" i="6"/>
  <c r="BI305" i="6"/>
  <c r="CO262" i="6"/>
  <c r="BI262" i="6"/>
  <c r="CD479" i="6"/>
  <c r="AX479" i="6"/>
  <c r="CO509" i="6"/>
  <c r="BI509" i="6"/>
  <c r="CZ63" i="6"/>
  <c r="BT63" i="6"/>
  <c r="AX513" i="6"/>
  <c r="CD513" i="6"/>
  <c r="AX95" i="6"/>
  <c r="CD95" i="6"/>
  <c r="CO528" i="6"/>
  <c r="BI528" i="6"/>
  <c r="BT881" i="6"/>
  <c r="CZ881" i="6"/>
  <c r="BT119" i="6"/>
  <c r="CZ119" i="6"/>
  <c r="AX106" i="6"/>
  <c r="CD106" i="6"/>
  <c r="CO534" i="6"/>
  <c r="BI534" i="6"/>
  <c r="BT810" i="6"/>
  <c r="CZ810" i="6"/>
  <c r="CO392" i="6"/>
  <c r="BI392" i="6"/>
  <c r="CD158" i="6"/>
  <c r="AX158" i="6"/>
  <c r="BI890" i="6"/>
  <c r="CO890" i="6"/>
  <c r="CD688" i="6"/>
  <c r="AX688" i="6"/>
  <c r="BI800" i="6"/>
  <c r="CO800" i="6"/>
  <c r="AX308" i="6"/>
  <c r="CD308" i="6"/>
  <c r="BI880" i="6"/>
  <c r="CO880" i="6"/>
  <c r="BI145" i="6"/>
  <c r="CO145" i="6"/>
  <c r="BI204" i="6"/>
  <c r="CO204" i="6"/>
  <c r="BI471" i="6"/>
  <c r="CO471" i="6"/>
  <c r="AX354" i="6"/>
  <c r="CD354" i="6"/>
  <c r="BI660" i="6"/>
  <c r="CO660" i="6"/>
  <c r="CZ597" i="6"/>
  <c r="BT597" i="6"/>
  <c r="BI628" i="6"/>
  <c r="CO628" i="6"/>
  <c r="BI247" i="6"/>
  <c r="CO247" i="6"/>
  <c r="BI719" i="6"/>
  <c r="CO719" i="6"/>
  <c r="BI771" i="6"/>
  <c r="CO771" i="6"/>
  <c r="BI43" i="6"/>
  <c r="CO43" i="6"/>
  <c r="BI988" i="6"/>
  <c r="CO988" i="6"/>
  <c r="CD53" i="6"/>
  <c r="AX53" i="6"/>
  <c r="CO307" i="6"/>
  <c r="BI307" i="6"/>
  <c r="CZ477" i="6"/>
  <c r="BT477" i="6"/>
  <c r="AX971" i="6"/>
  <c r="CD971" i="6"/>
  <c r="BT267" i="6"/>
  <c r="CZ267" i="6"/>
  <c r="BT395" i="6"/>
  <c r="CZ395" i="6"/>
  <c r="CO61" i="6"/>
  <c r="BI61" i="6"/>
  <c r="CZ170" i="6"/>
  <c r="BT170" i="6"/>
  <c r="AX223" i="6"/>
  <c r="CD223" i="6"/>
  <c r="CO429" i="6"/>
  <c r="BI429" i="6"/>
  <c r="CZ836" i="6"/>
  <c r="BT836" i="6"/>
  <c r="CD193" i="6"/>
  <c r="AX193" i="6"/>
  <c r="AX911" i="6"/>
  <c r="CD911" i="6"/>
  <c r="CD782" i="6"/>
  <c r="AX782" i="6"/>
  <c r="AX722" i="6"/>
  <c r="CD722" i="6"/>
  <c r="CO691" i="6"/>
  <c r="BI691" i="6"/>
  <c r="CZ209" i="6"/>
  <c r="BT209" i="6"/>
  <c r="AX870" i="6"/>
  <c r="CD870" i="6"/>
  <c r="CD207" i="6"/>
  <c r="AX207" i="6"/>
  <c r="BI104" i="6"/>
  <c r="CO104" i="6"/>
  <c r="BT94" i="6"/>
  <c r="CZ94" i="6"/>
  <c r="AX743" i="6"/>
  <c r="CD743" i="6"/>
  <c r="CO839" i="6"/>
  <c r="BI839" i="6"/>
  <c r="BI114" i="6"/>
  <c r="CO114" i="6"/>
  <c r="AX100" i="6"/>
  <c r="CD100" i="6"/>
  <c r="BT963" i="6"/>
  <c r="CZ963" i="6"/>
  <c r="BT246" i="6"/>
  <c r="CZ246" i="6"/>
  <c r="CD531" i="6"/>
  <c r="AX531" i="6"/>
  <c r="BT462" i="6"/>
  <c r="CZ462" i="6"/>
  <c r="CD680" i="6"/>
  <c r="AX680" i="6"/>
  <c r="BT755" i="6"/>
  <c r="CZ755" i="6"/>
  <c r="BI621" i="6"/>
  <c r="CO621" i="6"/>
  <c r="AX24" i="6"/>
  <c r="CD24" i="6"/>
  <c r="CD834" i="6"/>
  <c r="AX834" i="6"/>
  <c r="CD734" i="6"/>
  <c r="AX734" i="6"/>
  <c r="BI776" i="6"/>
  <c r="CO776" i="6"/>
  <c r="AX215" i="6"/>
  <c r="CD215" i="6"/>
  <c r="CZ25" i="6"/>
  <c r="BT25" i="6"/>
  <c r="BI669" i="6"/>
  <c r="CO669" i="6"/>
  <c r="CZ162" i="6"/>
  <c r="BT162" i="6"/>
  <c r="BI965" i="6"/>
  <c r="CO965" i="6"/>
  <c r="AX929" i="6"/>
  <c r="CD929" i="6"/>
  <c r="AX363" i="6"/>
  <c r="CD363" i="6"/>
  <c r="BI443" i="6"/>
  <c r="CO443" i="6"/>
  <c r="BT814" i="6"/>
  <c r="CZ814" i="6"/>
  <c r="CD822" i="6"/>
  <c r="AX822" i="6"/>
  <c r="BI926" i="6"/>
  <c r="CO926" i="6"/>
  <c r="AX357" i="6"/>
  <c r="CD357" i="6"/>
  <c r="BI84" i="6"/>
  <c r="CO84" i="6"/>
  <c r="AX358" i="6"/>
  <c r="CD358" i="6"/>
  <c r="CO105" i="6"/>
  <c r="BI105" i="6"/>
  <c r="CO951" i="6"/>
  <c r="BI951" i="6"/>
  <c r="CD51" i="6"/>
  <c r="AX51" i="6"/>
  <c r="CD530" i="6"/>
  <c r="AX530" i="6"/>
  <c r="CZ955" i="6"/>
  <c r="BT955" i="6"/>
  <c r="AX538" i="6"/>
  <c r="CD538" i="6"/>
  <c r="BI901" i="6"/>
  <c r="CO901" i="6"/>
  <c r="CO238" i="6"/>
  <c r="BI238" i="6"/>
  <c r="AX372" i="6"/>
  <c r="CD372" i="6"/>
  <c r="CO298" i="6"/>
  <c r="BI298" i="6"/>
  <c r="BT655" i="6"/>
  <c r="CZ655" i="6"/>
  <c r="CD694" i="6"/>
  <c r="AX694" i="6"/>
  <c r="CZ320" i="6"/>
  <c r="BT320" i="6"/>
  <c r="BT781" i="6"/>
  <c r="CZ781" i="6"/>
  <c r="CD547" i="6"/>
  <c r="AX547" i="6"/>
  <c r="CD150" i="6"/>
  <c r="AX150" i="6"/>
  <c r="CD258" i="6"/>
  <c r="AX258" i="6"/>
  <c r="CD156" i="6"/>
  <c r="AX156" i="6"/>
  <c r="BT200" i="6"/>
  <c r="CZ200" i="6"/>
  <c r="AX684" i="6"/>
  <c r="CD684" i="6"/>
  <c r="CZ671" i="6"/>
  <c r="BT671" i="6"/>
  <c r="CD429" i="6"/>
  <c r="AX429" i="6"/>
  <c r="CZ467" i="6"/>
  <c r="BT467" i="6"/>
  <c r="CD742" i="6"/>
  <c r="AX742" i="6"/>
  <c r="BI41" i="6"/>
  <c r="CO41" i="6"/>
  <c r="CD930" i="6"/>
  <c r="AX930" i="6"/>
  <c r="CD760" i="6"/>
  <c r="AX760" i="6"/>
  <c r="CZ247" i="6"/>
  <c r="BT247" i="6"/>
  <c r="CO45" i="6"/>
  <c r="BI45" i="6"/>
  <c r="BT641" i="6"/>
  <c r="CZ641" i="6"/>
  <c r="CD331" i="6"/>
  <c r="AX331" i="6"/>
  <c r="CZ861" i="6"/>
  <c r="BT861" i="6"/>
  <c r="BI1012" i="6"/>
  <c r="CO1012" i="6"/>
  <c r="AX569" i="6"/>
  <c r="CD569" i="6"/>
  <c r="BT192" i="6"/>
  <c r="CZ192" i="6"/>
  <c r="AX570" i="6"/>
  <c r="CD570" i="6"/>
  <c r="CO865" i="6"/>
  <c r="BI865" i="6"/>
  <c r="CO962" i="6"/>
  <c r="BI962" i="6"/>
  <c r="CZ91" i="6"/>
  <c r="BT91" i="6"/>
  <c r="CZ581" i="6"/>
  <c r="BT581" i="6"/>
  <c r="CD805" i="6"/>
  <c r="AX805" i="6"/>
  <c r="BI995" i="6"/>
  <c r="CO995" i="6"/>
  <c r="CD693" i="6"/>
  <c r="AX693" i="6"/>
  <c r="BT26" i="6"/>
  <c r="CZ26" i="6"/>
  <c r="BI131" i="6"/>
  <c r="CO131" i="6"/>
  <c r="CD86" i="6"/>
  <c r="AX86" i="6"/>
  <c r="CD395" i="6"/>
  <c r="AX395" i="6"/>
  <c r="AX501" i="6"/>
  <c r="CD501" i="6"/>
  <c r="CD209" i="6"/>
  <c r="AX209" i="6"/>
  <c r="CZ68" i="6"/>
  <c r="BT68" i="6"/>
  <c r="BT697" i="6"/>
  <c r="CZ697" i="6"/>
  <c r="AX598" i="6"/>
  <c r="CD598" i="6"/>
  <c r="BI701" i="6"/>
  <c r="CO701" i="6"/>
  <c r="CO469" i="6"/>
  <c r="BI469" i="6"/>
  <c r="AX582" i="6"/>
  <c r="CD582" i="6"/>
  <c r="CZ131" i="6"/>
  <c r="BT131" i="6"/>
  <c r="CD788" i="6"/>
  <c r="AX788" i="6"/>
  <c r="BT138" i="6"/>
  <c r="CZ138" i="6"/>
  <c r="CD187" i="6"/>
  <c r="AX187" i="6"/>
  <c r="BT396" i="6"/>
  <c r="CZ396" i="6"/>
  <c r="AX334" i="6"/>
  <c r="CD334" i="6"/>
  <c r="CZ843" i="6"/>
  <c r="BT843" i="6"/>
  <c r="BI492" i="6"/>
  <c r="CO492" i="6"/>
  <c r="CD473" i="6"/>
  <c r="AX473" i="6"/>
  <c r="BI235" i="6"/>
  <c r="CO235" i="6"/>
  <c r="BT424" i="6"/>
  <c r="CZ424" i="6"/>
  <c r="BT132" i="6"/>
  <c r="CZ132" i="6"/>
  <c r="AX723" i="6"/>
  <c r="CD723" i="6"/>
  <c r="CZ785" i="6"/>
  <c r="BT785" i="6"/>
  <c r="BT226" i="6"/>
  <c r="CZ226" i="6"/>
  <c r="BI973" i="6"/>
  <c r="CO973" i="6"/>
  <c r="CZ159" i="6"/>
  <c r="BT159" i="6"/>
  <c r="BI472" i="6"/>
  <c r="CO472" i="6"/>
  <c r="BT44" i="6"/>
  <c r="CZ44" i="6"/>
  <c r="CO431" i="6"/>
  <c r="BI431" i="6"/>
  <c r="CD626" i="6"/>
  <c r="AX626" i="6"/>
  <c r="BT259" i="6"/>
  <c r="CZ259" i="6"/>
  <c r="AX728" i="6"/>
  <c r="CD728" i="6"/>
  <c r="BT887" i="6"/>
  <c r="CZ887" i="6"/>
  <c r="CO413" i="6"/>
  <c r="BI413" i="6"/>
  <c r="BT815" i="6"/>
  <c r="CZ815" i="6"/>
  <c r="CD796" i="6"/>
  <c r="AX796" i="6"/>
  <c r="CO793" i="6"/>
  <c r="BI793" i="6"/>
  <c r="CO486" i="6"/>
  <c r="BI486" i="6"/>
  <c r="CO99" i="6"/>
  <c r="BI99" i="6"/>
  <c r="BT295" i="6"/>
  <c r="CZ295" i="6"/>
  <c r="BT297" i="6"/>
  <c r="CZ297" i="6"/>
  <c r="CO97" i="6"/>
  <c r="BI97" i="6"/>
  <c r="BI201" i="6"/>
  <c r="CO201" i="6"/>
  <c r="CD644" i="6"/>
  <c r="AX644" i="6"/>
  <c r="AX25" i="6"/>
  <c r="CD25" i="6"/>
  <c r="BT417" i="6"/>
  <c r="CZ417" i="6"/>
  <c r="AX866" i="6"/>
  <c r="CD866" i="6"/>
  <c r="CO816" i="6"/>
  <c r="BI816" i="6"/>
  <c r="BI444" i="6"/>
  <c r="CO444" i="6"/>
  <c r="BI989" i="6"/>
  <c r="CO989" i="6"/>
  <c r="CO879" i="6"/>
  <c r="BI879" i="6"/>
  <c r="CD487" i="6"/>
  <c r="AX487" i="6"/>
  <c r="CD897" i="6"/>
  <c r="AX897" i="6"/>
  <c r="AX610" i="6"/>
  <c r="CD610" i="6"/>
  <c r="AX850" i="6"/>
  <c r="CD850" i="6"/>
  <c r="CD170" i="6"/>
  <c r="AX170" i="6"/>
  <c r="AX312" i="6"/>
  <c r="CD312" i="6"/>
  <c r="CO506" i="6"/>
  <c r="BI506" i="6"/>
  <c r="CD757" i="6"/>
  <c r="AX757" i="6"/>
  <c r="BI909" i="6"/>
  <c r="CO909" i="6"/>
  <c r="BT968" i="6"/>
  <c r="CZ968" i="6"/>
  <c r="BI780" i="6"/>
  <c r="CO780" i="6"/>
  <c r="BT557" i="6"/>
  <c r="CZ557" i="6"/>
  <c r="BT250" i="6"/>
  <c r="CZ250" i="6"/>
  <c r="BI328" i="6"/>
  <c r="CO328" i="6"/>
  <c r="BT835" i="6"/>
  <c r="CZ835" i="6"/>
  <c r="BT735" i="6"/>
  <c r="CZ735" i="6"/>
  <c r="AX98" i="6"/>
  <c r="CD98" i="6"/>
  <c r="CO686" i="6"/>
  <c r="BI686" i="6"/>
  <c r="CD147" i="6"/>
  <c r="AX147" i="6"/>
  <c r="BI294" i="6"/>
  <c r="CO294" i="6"/>
  <c r="CZ571" i="6"/>
  <c r="BT571" i="6"/>
  <c r="CZ143" i="6"/>
  <c r="BT143" i="6"/>
  <c r="CZ977" i="6"/>
  <c r="BT977" i="6"/>
  <c r="AX814" i="6"/>
  <c r="CD814" i="6"/>
  <c r="CZ367" i="6"/>
  <c r="BT367" i="6"/>
  <c r="AX393" i="6"/>
  <c r="CD393" i="6"/>
  <c r="BI505" i="6"/>
  <c r="CO505" i="6"/>
  <c r="CO373" i="6"/>
  <c r="BI373" i="6"/>
  <c r="AX505" i="6"/>
  <c r="CD505" i="6"/>
  <c r="BT455" i="6"/>
  <c r="CZ455" i="6"/>
  <c r="CO62" i="6"/>
  <c r="BI62" i="6"/>
  <c r="BT326" i="6"/>
  <c r="CZ326" i="6"/>
  <c r="CD154" i="6"/>
  <c r="AX154" i="6"/>
  <c r="BI296" i="6"/>
  <c r="CO296" i="6"/>
  <c r="CD414" i="6"/>
  <c r="AX414" i="6"/>
  <c r="AX366" i="6"/>
  <c r="CD366" i="6"/>
  <c r="CD58" i="6"/>
  <c r="AX58" i="6"/>
  <c r="BT965" i="6"/>
  <c r="CZ965" i="6"/>
  <c r="CO966" i="6"/>
  <c r="BI966" i="6"/>
  <c r="CO573" i="6"/>
  <c r="BI573" i="6"/>
  <c r="CD736" i="6"/>
  <c r="AX736" i="6"/>
  <c r="CZ31" i="6"/>
  <c r="BT31" i="6"/>
  <c r="CD222" i="6"/>
  <c r="AX222" i="6"/>
  <c r="BI27" i="6"/>
  <c r="CO27" i="6"/>
  <c r="BT166" i="6"/>
  <c r="CZ166" i="6"/>
  <c r="CZ910" i="6"/>
  <c r="BT910" i="6"/>
  <c r="CD1004" i="6"/>
  <c r="AX1004" i="6"/>
  <c r="CD821" i="6"/>
  <c r="AX821" i="6"/>
  <c r="CO121" i="6"/>
  <c r="BI121" i="6"/>
  <c r="CZ50" i="6"/>
  <c r="BT50" i="6"/>
  <c r="CD66" i="6"/>
  <c r="AX66" i="6"/>
  <c r="BI867" i="6"/>
  <c r="CO867" i="6"/>
  <c r="CD72" i="6"/>
  <c r="AX72" i="6"/>
  <c r="CZ318" i="6"/>
  <c r="BT318" i="6"/>
  <c r="CZ918" i="6"/>
  <c r="BT918" i="6"/>
  <c r="BI894" i="6"/>
  <c r="CO894" i="6"/>
  <c r="AX316" i="6"/>
  <c r="CD316" i="6"/>
  <c r="BT22" i="6"/>
  <c r="CZ22" i="6"/>
  <c r="AX828" i="6"/>
  <c r="CD828" i="6"/>
  <c r="BT850" i="6"/>
  <c r="CZ850" i="6"/>
  <c r="CZ758" i="6"/>
  <c r="BT758" i="6"/>
  <c r="AX368" i="6"/>
  <c r="CD368" i="6"/>
  <c r="CZ211" i="6"/>
  <c r="BT211" i="6"/>
  <c r="AX81" i="6"/>
  <c r="CD81" i="6"/>
  <c r="CD506" i="6"/>
  <c r="AX506" i="6"/>
  <c r="BI725" i="6"/>
  <c r="CO725" i="6"/>
  <c r="BT693" i="6"/>
  <c r="CZ693" i="6"/>
  <c r="BI637" i="6"/>
  <c r="CO637" i="6"/>
  <c r="CZ33" i="6"/>
  <c r="BT33" i="6"/>
  <c r="CZ888" i="6"/>
  <c r="BT888" i="6"/>
  <c r="AX983" i="6"/>
  <c r="CD983" i="6"/>
  <c r="CO783" i="6"/>
  <c r="BI783" i="6"/>
  <c r="CZ37" i="6"/>
  <c r="BT37" i="6"/>
  <c r="CZ452" i="6"/>
  <c r="BT452" i="6"/>
  <c r="BI25" i="6"/>
  <c r="CO25" i="6"/>
  <c r="AX306" i="6"/>
  <c r="CD306" i="6"/>
  <c r="BI438" i="6"/>
  <c r="CO438" i="6"/>
  <c r="BI644" i="6"/>
  <c r="CO644" i="6"/>
  <c r="CD343" i="6"/>
  <c r="AX343" i="6"/>
  <c r="BI591" i="6"/>
  <c r="CO591" i="6"/>
  <c r="BT446" i="6"/>
  <c r="CZ446" i="6"/>
  <c r="CO253" i="6"/>
  <c r="BI253" i="6"/>
  <c r="F13" i="3"/>
  <c r="G9" i="3"/>
  <c r="F11" i="3"/>
  <c r="BI197" i="6"/>
  <c r="CO197" i="6"/>
  <c r="BT423" i="6"/>
  <c r="CZ423" i="6"/>
  <c r="AX676" i="6"/>
  <c r="CD676" i="6"/>
  <c r="BT47" i="6"/>
  <c r="CZ47" i="6"/>
  <c r="BI833" i="6"/>
  <c r="CO833" i="6"/>
  <c r="BT271" i="6"/>
  <c r="CZ271" i="6"/>
  <c r="CD78" i="6"/>
  <c r="AX78" i="6"/>
  <c r="CO85" i="6"/>
  <c r="BI85" i="6"/>
  <c r="CD244" i="6"/>
  <c r="AX244" i="6"/>
  <c r="BI580" i="6"/>
  <c r="CO580" i="6"/>
  <c r="CO372" i="6"/>
  <c r="BI372" i="6"/>
  <c r="BI245" i="6"/>
  <c r="CO245" i="6"/>
  <c r="AX396" i="6"/>
  <c r="CD396" i="6"/>
  <c r="CD365" i="6"/>
  <c r="AX365" i="6"/>
  <c r="BI932" i="6"/>
  <c r="CO932" i="6"/>
  <c r="CZ434" i="6"/>
  <c r="BT434" i="6"/>
  <c r="CD498" i="6"/>
  <c r="AX498" i="6"/>
  <c r="CD881" i="6"/>
  <c r="AX881" i="6"/>
  <c r="BT647" i="6"/>
  <c r="CZ647" i="6"/>
  <c r="BT432" i="6"/>
  <c r="CZ432" i="6"/>
  <c r="BI282" i="6"/>
  <c r="CO282" i="6"/>
  <c r="CD123" i="6"/>
  <c r="AX123" i="6"/>
  <c r="CZ640" i="6"/>
  <c r="BT640" i="6"/>
  <c r="AX761" i="6"/>
  <c r="CD761" i="6"/>
  <c r="BT502" i="6"/>
  <c r="CZ502" i="6"/>
  <c r="CO70" i="6"/>
  <c r="BI70" i="6"/>
  <c r="CO511" i="6"/>
  <c r="BI511" i="6"/>
  <c r="AX954" i="6"/>
  <c r="CD954" i="6"/>
  <c r="CO779" i="6"/>
  <c r="BI779" i="6"/>
  <c r="CO391" i="6"/>
  <c r="BI391" i="6"/>
  <c r="CD436" i="6"/>
  <c r="AX436" i="6"/>
  <c r="BI666" i="6"/>
  <c r="CO666" i="6"/>
  <c r="BI945" i="6"/>
  <c r="CO945" i="6"/>
  <c r="BI32" i="6"/>
  <c r="CO32" i="6"/>
  <c r="AX661" i="6"/>
  <c r="CD661" i="6"/>
  <c r="BI451" i="6"/>
  <c r="CO451" i="6"/>
  <c r="AX778" i="6"/>
  <c r="CD778" i="6"/>
  <c r="AX864" i="6"/>
  <c r="CD864" i="6"/>
  <c r="AX605" i="6"/>
  <c r="CD605" i="6"/>
  <c r="BT302" i="6"/>
  <c r="CZ302" i="6"/>
  <c r="AX715" i="6"/>
  <c r="CD715" i="6"/>
  <c r="BT227" i="6"/>
  <c r="CZ227" i="6"/>
  <c r="BT366" i="6"/>
  <c r="CZ366" i="6"/>
  <c r="CD640" i="6"/>
  <c r="AX640" i="6"/>
  <c r="BT330" i="6"/>
  <c r="CZ330" i="6"/>
  <c r="CZ71" i="6"/>
  <c r="BT71" i="6"/>
  <c r="BT124" i="6"/>
  <c r="CZ124" i="6"/>
  <c r="CZ352" i="6"/>
  <c r="BT352" i="6"/>
  <c r="CO821" i="6"/>
  <c r="BI821" i="6"/>
  <c r="AX875" i="6"/>
  <c r="CD875" i="6"/>
  <c r="CO47" i="6"/>
  <c r="BI47" i="6"/>
  <c r="AX335" i="6"/>
  <c r="CD335" i="6"/>
  <c r="CD699" i="6"/>
  <c r="AX699" i="6"/>
  <c r="CZ231" i="6"/>
  <c r="BT231" i="6"/>
  <c r="BT999" i="6"/>
  <c r="CZ999" i="6"/>
  <c r="AX451" i="6"/>
  <c r="CD451" i="6"/>
  <c r="CO150" i="6"/>
  <c r="BI150" i="6"/>
  <c r="CZ944" i="6"/>
  <c r="BT944" i="6"/>
  <c r="BT782" i="6"/>
  <c r="CZ782" i="6"/>
  <c r="BT38" i="6"/>
  <c r="CZ38" i="6"/>
  <c r="AX440" i="6"/>
  <c r="CD440" i="6"/>
  <c r="BI874" i="6"/>
  <c r="CO874" i="6"/>
  <c r="AX116" i="6"/>
  <c r="CD116" i="6"/>
  <c r="CO684" i="6"/>
  <c r="BI684" i="6"/>
  <c r="BI410" i="6"/>
  <c r="CO410" i="6"/>
  <c r="BT108" i="6"/>
  <c r="CZ108" i="6"/>
  <c r="BI668" i="6"/>
  <c r="CO668" i="6"/>
  <c r="CZ542" i="6"/>
  <c r="BT542" i="6"/>
  <c r="CO182" i="6"/>
  <c r="BI182" i="6"/>
  <c r="CO529" i="6"/>
  <c r="BI529" i="6"/>
  <c r="BI726" i="6"/>
  <c r="CO726" i="6"/>
  <c r="AX653" i="6"/>
  <c r="CD653" i="6"/>
  <c r="CZ164" i="6"/>
  <c r="BT164" i="6"/>
  <c r="CD646" i="6"/>
  <c r="AX646" i="6"/>
  <c r="CO476" i="6"/>
  <c r="BI476" i="6"/>
  <c r="BT413" i="6"/>
  <c r="CZ413" i="6"/>
  <c r="AX815" i="6"/>
  <c r="CD815" i="6"/>
  <c r="BT684" i="6"/>
  <c r="CZ684" i="6"/>
  <c r="CD790" i="6"/>
  <c r="AX790" i="6"/>
  <c r="CD125" i="6"/>
  <c r="AX125" i="6"/>
  <c r="BI176" i="6"/>
  <c r="CO176" i="6"/>
  <c r="AX15" i="6"/>
  <c r="CD15" i="6"/>
  <c r="BI699" i="6"/>
  <c r="CO699" i="6"/>
  <c r="CO496" i="6"/>
  <c r="BI496" i="6"/>
  <c r="CO427" i="6"/>
  <c r="BI427" i="6"/>
  <c r="CO142" i="6"/>
  <c r="BI142" i="6"/>
  <c r="BT997" i="6"/>
  <c r="CZ997" i="6"/>
  <c r="CZ765" i="6"/>
  <c r="BT765" i="6"/>
  <c r="BT868" i="6"/>
  <c r="CZ868" i="6"/>
  <c r="CD173" i="6"/>
  <c r="AX173" i="6"/>
  <c r="BI200" i="6"/>
  <c r="CO200" i="6"/>
  <c r="CO154" i="6"/>
  <c r="BI154" i="6"/>
  <c r="CO822" i="6"/>
  <c r="BI822" i="6"/>
  <c r="AX16" i="6"/>
  <c r="CD16" i="6"/>
  <c r="CO118" i="6"/>
  <c r="BI118" i="6"/>
  <c r="BT672" i="6"/>
  <c r="CZ672" i="6"/>
  <c r="AX426" i="6"/>
  <c r="CD426" i="6"/>
  <c r="CO480" i="6"/>
  <c r="BI480" i="6"/>
  <c r="CZ598" i="6"/>
  <c r="BT598" i="6"/>
  <c r="BT140" i="6"/>
  <c r="CZ140" i="6"/>
  <c r="BI418" i="6"/>
  <c r="CO418" i="6"/>
  <c r="CO404" i="6"/>
  <c r="BI404" i="6"/>
  <c r="BT795" i="6"/>
  <c r="CZ795" i="6"/>
  <c r="CO491" i="6"/>
  <c r="BI491" i="6"/>
  <c r="AX326" i="6"/>
  <c r="CD326" i="6"/>
  <c r="BI745" i="6"/>
  <c r="CO745" i="6"/>
  <c r="BT185" i="6"/>
  <c r="CZ185" i="6"/>
  <c r="AX611" i="6"/>
  <c r="CD611" i="6"/>
  <c r="CO974" i="6"/>
  <c r="BI974" i="6"/>
  <c r="AX459" i="6"/>
  <c r="CD459" i="6"/>
  <c r="CD679" i="6"/>
  <c r="AX679" i="6"/>
  <c r="BI975" i="6"/>
  <c r="CO975" i="6"/>
  <c r="CZ657" i="6"/>
  <c r="BT657" i="6"/>
  <c r="BI860" i="6"/>
  <c r="CO860" i="6"/>
  <c r="BI481" i="6"/>
  <c r="CO481" i="6"/>
  <c r="BI449" i="6"/>
  <c r="CO449" i="6"/>
  <c r="BT722" i="6"/>
  <c r="CZ722" i="6"/>
  <c r="AX773" i="6"/>
  <c r="CD773" i="6"/>
  <c r="BI610" i="6"/>
  <c r="CO610" i="6"/>
  <c r="AX309" i="6"/>
  <c r="CD309" i="6"/>
  <c r="BT523" i="6"/>
  <c r="CZ523" i="6"/>
  <c r="BT269" i="6"/>
  <c r="CZ269" i="6"/>
  <c r="CD948" i="6"/>
  <c r="AX948" i="6"/>
  <c r="CZ74" i="6"/>
  <c r="BT74" i="6"/>
  <c r="AX565" i="6"/>
  <c r="CD565" i="6"/>
  <c r="CO869" i="6"/>
  <c r="BI869" i="6"/>
  <c r="AX319" i="6"/>
  <c r="CD319" i="6"/>
  <c r="BT613" i="6"/>
  <c r="CZ613" i="6"/>
  <c r="AX403" i="6"/>
  <c r="CD403" i="6"/>
  <c r="BI656" i="6"/>
  <c r="CO656" i="6"/>
  <c r="CD315" i="6"/>
  <c r="AX315" i="6"/>
  <c r="CZ473" i="6"/>
  <c r="BT473" i="6"/>
  <c r="AX812" i="6"/>
  <c r="CD812" i="6"/>
  <c r="CZ939" i="6"/>
  <c r="BT939" i="6"/>
  <c r="AX892" i="6"/>
  <c r="CD892" i="6"/>
  <c r="CO67" i="6"/>
  <c r="BI67" i="6"/>
  <c r="AX564" i="6"/>
  <c r="CD564" i="6"/>
  <c r="BT984" i="6"/>
  <c r="CZ984" i="6"/>
  <c r="CZ351" i="6"/>
  <c r="BT351" i="6"/>
  <c r="CZ665" i="6"/>
  <c r="BT665" i="6"/>
  <c r="CZ215" i="6"/>
  <c r="BT215" i="6"/>
  <c r="AX283" i="6"/>
  <c r="CD283" i="6"/>
  <c r="CZ203" i="6"/>
  <c r="BT203" i="6"/>
  <c r="CO585" i="6"/>
  <c r="BI585" i="6"/>
  <c r="CZ662" i="6"/>
  <c r="BT662" i="6"/>
  <c r="BT14" i="6"/>
  <c r="CZ14" i="6"/>
  <c r="CZ331" i="6"/>
  <c r="BT331" i="6"/>
  <c r="CO222" i="6"/>
  <c r="BI222" i="6"/>
  <c r="CO518" i="6"/>
  <c r="BI518" i="6"/>
  <c r="AX144" i="6"/>
  <c r="CD144" i="6"/>
  <c r="CO268" i="6"/>
  <c r="BI268" i="6"/>
  <c r="CO885" i="6"/>
  <c r="BI885" i="6"/>
  <c r="AX430" i="6"/>
  <c r="CD430" i="6"/>
  <c r="CD399" i="6"/>
  <c r="AX399" i="6"/>
  <c r="AX318" i="6"/>
  <c r="CD318" i="6"/>
  <c r="BI760" i="6"/>
  <c r="CO760" i="6"/>
  <c r="AX336" i="6"/>
  <c r="CD336" i="6"/>
  <c r="CZ667" i="6"/>
  <c r="BT667" i="6"/>
  <c r="CD795" i="6"/>
  <c r="AX795" i="6"/>
  <c r="CZ60" i="6"/>
  <c r="BT60" i="6"/>
  <c r="CO171" i="6"/>
  <c r="BI171" i="6"/>
  <c r="CO351" i="6"/>
  <c r="BI351" i="6"/>
  <c r="AX359" i="6"/>
  <c r="CD359" i="6"/>
  <c r="CD896" i="6"/>
  <c r="AX896" i="6"/>
  <c r="CD205" i="6"/>
  <c r="AX205" i="6"/>
  <c r="BI583" i="6"/>
  <c r="CO583" i="6"/>
  <c r="AX931" i="6"/>
  <c r="CD931" i="6"/>
  <c r="CO582" i="6"/>
  <c r="BI582" i="6"/>
  <c r="BI567" i="6"/>
  <c r="CO567" i="6"/>
  <c r="BI588" i="6"/>
  <c r="CO588" i="6"/>
  <c r="CZ39" i="6"/>
  <c r="BT39" i="6"/>
  <c r="CZ878" i="6"/>
  <c r="BT878" i="6"/>
  <c r="BI461" i="6"/>
  <c r="CO461" i="6"/>
  <c r="CD159" i="6"/>
  <c r="AX159" i="6"/>
  <c r="CO320" i="6"/>
  <c r="BI320" i="6"/>
  <c r="CZ702" i="6"/>
  <c r="BT702" i="6"/>
  <c r="CO55" i="6"/>
  <c r="BI55" i="6"/>
  <c r="AX563" i="6"/>
  <c r="CD563" i="6"/>
  <c r="CO998" i="6"/>
  <c r="BI998" i="6"/>
  <c r="CO78" i="6"/>
  <c r="BI78" i="6"/>
  <c r="CD311" i="6"/>
  <c r="AX311" i="6"/>
  <c r="BT842" i="6"/>
  <c r="CZ842" i="6"/>
  <c r="AX914" i="6"/>
  <c r="CD914" i="6"/>
  <c r="CO301" i="6"/>
  <c r="BI301" i="6"/>
  <c r="BI864" i="6"/>
  <c r="CO864" i="6"/>
  <c r="AX118" i="6"/>
  <c r="CD118" i="6"/>
  <c r="BI116" i="6"/>
  <c r="CO116" i="6"/>
  <c r="AX774" i="6"/>
  <c r="CD774" i="6"/>
  <c r="AX578" i="6"/>
  <c r="CD578" i="6"/>
  <c r="CO473" i="6"/>
  <c r="BI473" i="6"/>
  <c r="CZ772" i="6"/>
  <c r="BT772" i="6"/>
  <c r="BI432" i="6"/>
  <c r="CO432" i="6"/>
  <c r="BT394" i="6"/>
  <c r="CZ394" i="6"/>
  <c r="CO74" i="6"/>
  <c r="BI74" i="6"/>
  <c r="CZ186" i="6"/>
  <c r="BT186" i="6"/>
  <c r="F65" i="3"/>
  <c r="F67" i="3"/>
  <c r="G63" i="3"/>
  <c r="CZ54" i="6"/>
  <c r="BT54" i="6"/>
  <c r="BT190" i="6"/>
  <c r="CZ190" i="6"/>
  <c r="AX54" i="6"/>
  <c r="CD54" i="6"/>
  <c r="CZ794" i="6"/>
  <c r="BT794" i="6"/>
  <c r="BI34" i="6"/>
  <c r="CO34" i="6"/>
  <c r="CD450" i="6"/>
  <c r="AX450" i="6"/>
  <c r="BT450" i="6"/>
  <c r="CZ450" i="6"/>
  <c r="CZ601" i="6"/>
  <c r="BT601" i="6"/>
  <c r="CD504" i="6"/>
  <c r="AX504" i="6"/>
  <c r="BT816" i="6"/>
  <c r="CZ816" i="6"/>
  <c r="CD431" i="6"/>
  <c r="AX431" i="6"/>
  <c r="CD204" i="6"/>
  <c r="AX204" i="6"/>
  <c r="AX289" i="6"/>
  <c r="CD289" i="6"/>
  <c r="AX49" i="6"/>
  <c r="CD49" i="6"/>
  <c r="CO367" i="6"/>
  <c r="BI367" i="6"/>
  <c r="AX99" i="6"/>
  <c r="CD99" i="6"/>
  <c r="CD535" i="6"/>
  <c r="AX535" i="6"/>
  <c r="CZ322" i="6"/>
  <c r="BT322" i="6"/>
  <c r="AX192" i="6"/>
  <c r="CD192" i="6"/>
  <c r="CO93" i="6"/>
  <c r="BI93" i="6"/>
  <c r="BT456" i="6"/>
  <c r="CZ456" i="6"/>
  <c r="CD964" i="6"/>
  <c r="AX964" i="6"/>
  <c r="AX74" i="6"/>
  <c r="CD74" i="6"/>
  <c r="CZ238" i="6"/>
  <c r="BT238" i="6"/>
  <c r="CO240" i="6"/>
  <c r="BI240" i="6"/>
  <c r="BI428" i="6"/>
  <c r="CO428" i="6"/>
  <c r="CD139" i="6"/>
  <c r="AX139" i="6"/>
  <c r="CO412" i="6"/>
  <c r="BI412" i="6"/>
  <c r="BI467" i="6"/>
  <c r="CO467" i="6"/>
  <c r="BT470" i="6"/>
  <c r="CZ470" i="6"/>
  <c r="BT899" i="6"/>
  <c r="CZ899" i="6"/>
  <c r="CO493" i="6"/>
  <c r="BI493" i="6"/>
  <c r="BI436" i="6"/>
  <c r="CO436" i="6"/>
  <c r="BT921" i="6"/>
  <c r="CZ921" i="6"/>
  <c r="AX606" i="6"/>
  <c r="CD606" i="6"/>
  <c r="BI24" i="6"/>
  <c r="CO24" i="6"/>
  <c r="CO405" i="6"/>
  <c r="BI405" i="6"/>
  <c r="AX1000" i="6"/>
  <c r="CD1000" i="6"/>
  <c r="CZ286" i="6"/>
  <c r="BT286" i="6"/>
  <c r="AX865" i="6"/>
  <c r="CD865" i="6"/>
  <c r="CZ524" i="6"/>
  <c r="BT524" i="6"/>
  <c r="CO1007" i="6"/>
  <c r="BI1007" i="6"/>
  <c r="BT823" i="6"/>
  <c r="CZ823" i="6"/>
  <c r="CD779" i="6"/>
  <c r="AX779" i="6"/>
  <c r="BT418" i="6"/>
  <c r="CZ418" i="6"/>
  <c r="BI96" i="6"/>
  <c r="CO96" i="6"/>
  <c r="CO399" i="6"/>
  <c r="BI399" i="6"/>
  <c r="CO90" i="6"/>
  <c r="BI90" i="6"/>
  <c r="BT698" i="6"/>
  <c r="CZ698" i="6"/>
  <c r="AX558" i="6"/>
  <c r="CD558" i="6"/>
  <c r="CO805" i="6"/>
  <c r="BI805" i="6"/>
  <c r="CO683" i="6"/>
  <c r="BI683" i="6"/>
  <c r="CZ193" i="6"/>
  <c r="BT193" i="6"/>
  <c r="AX663" i="6"/>
  <c r="CD663" i="6"/>
  <c r="BI38" i="6"/>
  <c r="CO38" i="6"/>
  <c r="CO523" i="6"/>
  <c r="BI523" i="6"/>
  <c r="CZ220" i="6"/>
  <c r="BT220" i="6"/>
  <c r="CD185" i="6"/>
  <c r="AX185" i="6"/>
  <c r="BT801" i="6"/>
  <c r="CZ801" i="6"/>
  <c r="CD460" i="6"/>
  <c r="AX460" i="6"/>
  <c r="BI872" i="6"/>
  <c r="CO872" i="6"/>
  <c r="BI625" i="6"/>
  <c r="CO625" i="6"/>
  <c r="CD472" i="6"/>
  <c r="AX472" i="6"/>
  <c r="BI694" i="6"/>
  <c r="CO694" i="6"/>
  <c r="CZ790" i="6"/>
  <c r="BT790" i="6"/>
  <c r="CO83" i="6"/>
  <c r="BI83" i="6"/>
  <c r="CO254" i="6"/>
  <c r="BI254" i="6"/>
  <c r="BT797" i="6"/>
  <c r="CZ797" i="6"/>
  <c r="BT201" i="6"/>
  <c r="CZ201" i="6"/>
  <c r="AX860" i="6"/>
  <c r="CD860" i="6"/>
  <c r="AX584" i="6"/>
  <c r="CD584" i="6"/>
  <c r="CD662" i="6"/>
  <c r="AX662" i="6"/>
  <c r="BI440" i="6"/>
  <c r="CO440" i="6"/>
  <c r="BI143" i="6"/>
  <c r="CO143" i="6"/>
  <c r="BT134" i="6"/>
  <c r="CZ134" i="6"/>
  <c r="CD206" i="6"/>
  <c r="AX206" i="6"/>
  <c r="BT276" i="6"/>
  <c r="CZ276" i="6"/>
  <c r="CO616" i="6"/>
  <c r="BI616" i="6"/>
  <c r="CZ717" i="6"/>
  <c r="BT717" i="6"/>
  <c r="CD880" i="6"/>
  <c r="AX880" i="6"/>
  <c r="E66" i="3"/>
  <c r="E68" i="3" s="1"/>
  <c r="E70" i="3" s="1"/>
  <c r="BT528" i="6"/>
  <c r="CZ528" i="6"/>
  <c r="CD910" i="6"/>
  <c r="AX910" i="6"/>
  <c r="CZ341" i="6"/>
  <c r="BT341" i="6"/>
  <c r="CD446" i="6"/>
  <c r="AX446" i="6"/>
  <c r="CZ268" i="6"/>
  <c r="BT268" i="6"/>
  <c r="AX861" i="6"/>
  <c r="CD861" i="6"/>
  <c r="CD648" i="6"/>
  <c r="AX648" i="6"/>
  <c r="CZ841" i="6"/>
  <c r="BT841" i="6"/>
  <c r="AX282" i="6"/>
  <c r="CD282" i="6"/>
  <c r="AX717" i="6"/>
  <c r="CD717" i="6"/>
  <c r="CZ558" i="6"/>
  <c r="BT558" i="6"/>
  <c r="BT799" i="6"/>
  <c r="CZ799" i="6"/>
  <c r="AX232" i="6"/>
  <c r="CD232" i="6"/>
  <c r="CZ188" i="6"/>
  <c r="BT188" i="6"/>
  <c r="CZ845" i="6"/>
  <c r="BT845" i="6"/>
  <c r="AX959" i="6"/>
  <c r="CD959" i="6"/>
  <c r="CZ626" i="6"/>
  <c r="BT626" i="6"/>
  <c r="AX868" i="6"/>
  <c r="CD868" i="6"/>
  <c r="BI856" i="6"/>
  <c r="CO856" i="6"/>
  <c r="CD251" i="6"/>
  <c r="AX251" i="6"/>
  <c r="BI180" i="6"/>
  <c r="CO180" i="6"/>
  <c r="BT621" i="6"/>
  <c r="CZ621" i="6"/>
  <c r="CD1007" i="6"/>
  <c r="AX1007" i="6"/>
  <c r="BT277" i="6"/>
  <c r="CZ277" i="6"/>
  <c r="BI106" i="6"/>
  <c r="CO106" i="6"/>
  <c r="BT213" i="6"/>
  <c r="CZ213" i="6"/>
  <c r="AX276" i="6"/>
  <c r="CD276" i="6"/>
  <c r="CZ262" i="6"/>
  <c r="BT262" i="6"/>
  <c r="CD449" i="6"/>
  <c r="AX449" i="6"/>
  <c r="BI741" i="6"/>
  <c r="CO741" i="6"/>
  <c r="CZ404" i="6"/>
  <c r="BT404" i="6"/>
  <c r="AX412" i="6"/>
  <c r="CD412" i="6"/>
  <c r="BI522" i="6"/>
  <c r="CO522" i="6"/>
  <c r="AX933" i="6"/>
  <c r="CD933" i="6"/>
  <c r="CD153" i="6"/>
  <c r="AX153" i="6"/>
  <c r="CO976" i="6"/>
  <c r="BI976" i="6"/>
  <c r="BI110" i="6"/>
  <c r="CO110" i="6"/>
  <c r="BT540" i="6"/>
  <c r="CZ540" i="6"/>
  <c r="BT897" i="6"/>
  <c r="CZ897" i="6"/>
  <c r="CO550" i="6"/>
  <c r="BI550" i="6"/>
  <c r="CO408" i="6"/>
  <c r="BI408" i="6"/>
  <c r="BI727" i="6"/>
  <c r="CO727" i="6"/>
  <c r="BI713" i="6"/>
  <c r="CO713" i="6"/>
  <c r="CO564" i="6"/>
  <c r="BI564" i="6"/>
  <c r="AX160" i="6"/>
  <c r="CD160" i="6"/>
  <c r="AX597" i="6"/>
  <c r="CD597" i="6"/>
  <c r="BI572" i="6"/>
  <c r="CO572" i="6"/>
  <c r="BI570" i="6"/>
  <c r="CO570" i="6"/>
  <c r="AX560" i="6"/>
  <c r="CD560" i="6"/>
  <c r="BT360" i="6"/>
  <c r="CZ360" i="6"/>
  <c r="AX400" i="6"/>
  <c r="CD400" i="6"/>
  <c r="CO876" i="6"/>
  <c r="BI876" i="6"/>
  <c r="CD889" i="6"/>
  <c r="AX889" i="6"/>
  <c r="CZ311" i="6"/>
  <c r="BT311" i="6"/>
  <c r="CO49" i="6"/>
  <c r="BI49" i="6"/>
  <c r="BT499" i="6"/>
  <c r="CZ499" i="6"/>
  <c r="CD770" i="6"/>
  <c r="AX770" i="6"/>
  <c r="CZ67" i="6"/>
  <c r="BT67" i="6"/>
  <c r="CD384" i="6"/>
  <c r="AX384" i="6"/>
  <c r="CO221" i="6"/>
  <c r="BI221" i="6"/>
  <c r="CZ334" i="6"/>
  <c r="BT334" i="6"/>
  <c r="CZ323" i="6"/>
  <c r="BT323" i="6"/>
  <c r="CO270" i="6"/>
  <c r="BI270" i="6"/>
  <c r="AX961" i="6"/>
  <c r="CD961" i="6"/>
  <c r="CD936" i="6"/>
  <c r="AX936" i="6"/>
  <c r="CD902" i="6"/>
  <c r="AX902" i="6"/>
  <c r="BT504" i="6"/>
  <c r="CZ504" i="6"/>
  <c r="CZ642" i="6"/>
  <c r="BT642" i="6"/>
  <c r="CZ440" i="6"/>
  <c r="BT440" i="6"/>
  <c r="CZ303" i="6"/>
  <c r="BT303" i="6"/>
  <c r="CD297" i="6"/>
  <c r="AX297" i="6"/>
  <c r="CO375" i="6"/>
  <c r="BI375" i="6"/>
  <c r="CZ808" i="6"/>
  <c r="BT808" i="6"/>
  <c r="CO248" i="6"/>
  <c r="BI248" i="6"/>
  <c r="BT839" i="6"/>
  <c r="CZ839" i="6"/>
  <c r="CO59" i="6"/>
  <c r="BI59" i="6"/>
  <c r="CZ339" i="6"/>
  <c r="BT339" i="6"/>
  <c r="BI802" i="6"/>
  <c r="CO802" i="6"/>
  <c r="CD197" i="6"/>
  <c r="AX197" i="6"/>
  <c r="BI196" i="6"/>
  <c r="CO196" i="6"/>
  <c r="BT622" i="6"/>
  <c r="CZ622" i="6"/>
  <c r="CD832" i="6"/>
  <c r="AX832" i="6"/>
  <c r="BT877" i="6"/>
  <c r="CZ877" i="6"/>
  <c r="AX509" i="6"/>
  <c r="CD509" i="6"/>
  <c r="CO581" i="6"/>
  <c r="BI581" i="6"/>
  <c r="CZ661" i="6"/>
  <c r="BT661" i="6"/>
  <c r="BT720" i="6"/>
  <c r="CZ720" i="6"/>
  <c r="CO107" i="6"/>
  <c r="BI107" i="6"/>
  <c r="CO571" i="6"/>
  <c r="BI571" i="6"/>
  <c r="CO81" i="6"/>
  <c r="BI81" i="6"/>
  <c r="BI635" i="6"/>
  <c r="CO635" i="6"/>
  <c r="AX809" i="6"/>
  <c r="CD809" i="6"/>
  <c r="CD758" i="6"/>
  <c r="AX758" i="6"/>
  <c r="CO820" i="6"/>
  <c r="BI820" i="6"/>
  <c r="CZ863" i="6"/>
  <c r="BT863" i="6"/>
  <c r="BI127" i="6"/>
  <c r="CO127" i="6"/>
  <c r="CD906" i="6"/>
  <c r="AX906" i="6"/>
  <c r="CD867" i="6"/>
  <c r="AX867" i="6"/>
  <c r="AX382" i="6"/>
  <c r="CD382" i="6"/>
  <c r="CO465" i="6"/>
  <c r="BI465" i="6"/>
  <c r="AX115" i="6"/>
  <c r="CD115" i="6"/>
  <c r="BI460" i="6"/>
  <c r="CO460" i="6"/>
  <c r="CD799" i="6"/>
  <c r="AX799" i="6"/>
  <c r="CO57" i="6"/>
  <c r="BI57" i="6"/>
  <c r="CZ66" i="6"/>
  <c r="BT66" i="6"/>
  <c r="CD91" i="6"/>
  <c r="AX91" i="6"/>
  <c r="CD689" i="6"/>
  <c r="AX689" i="6"/>
  <c r="CO749" i="6"/>
  <c r="BI749" i="6"/>
  <c r="BI155" i="6"/>
  <c r="CO155" i="6"/>
  <c r="CZ381" i="6"/>
  <c r="BT381" i="6"/>
  <c r="AX148" i="6"/>
  <c r="CD148" i="6"/>
  <c r="BI652" i="6"/>
  <c r="CO652" i="6"/>
  <c r="AX471" i="6"/>
  <c r="CD471" i="6"/>
  <c r="BT195" i="6"/>
  <c r="CZ195" i="6"/>
  <c r="AX411" i="6"/>
  <c r="CD411" i="6"/>
  <c r="BT405" i="6"/>
  <c r="CZ405" i="6"/>
  <c r="CD991" i="6"/>
  <c r="AX991" i="6"/>
  <c r="AX883" i="6"/>
  <c r="CD883" i="6"/>
  <c r="AX649" i="6"/>
  <c r="CD649" i="6"/>
  <c r="BI884" i="6"/>
  <c r="CO884" i="6"/>
  <c r="BI478" i="6"/>
  <c r="CO478" i="6"/>
  <c r="BT749" i="6"/>
  <c r="CZ749" i="6"/>
  <c r="BI657" i="6"/>
  <c r="CO657" i="6"/>
  <c r="CO271" i="6"/>
  <c r="BI271" i="6"/>
  <c r="AX980" i="6"/>
  <c r="CD980" i="6"/>
  <c r="CD635" i="6"/>
  <c r="AX635" i="6"/>
  <c r="BT244" i="6"/>
  <c r="CZ244" i="6"/>
  <c r="CD613" i="6"/>
  <c r="AX613" i="6"/>
  <c r="CO515" i="6"/>
  <c r="BI515" i="6"/>
  <c r="CZ388" i="6"/>
  <c r="BT388" i="6"/>
  <c r="AX727" i="6"/>
  <c r="CD727" i="6"/>
  <c r="BI194" i="6"/>
  <c r="CO194" i="6"/>
  <c r="AX19" i="6"/>
  <c r="CD19" i="6"/>
  <c r="BI186" i="6"/>
  <c r="CO186" i="6"/>
  <c r="CZ382" i="6"/>
  <c r="BT382" i="6"/>
  <c r="CD766" i="6"/>
  <c r="AX766" i="6"/>
  <c r="CZ673" i="6"/>
  <c r="BT673" i="6"/>
  <c r="AX725" i="6"/>
  <c r="CD725" i="6"/>
  <c r="CZ294" i="6"/>
  <c r="BT294" i="6"/>
  <c r="CO378" i="6"/>
  <c r="BI378" i="6"/>
  <c r="BT308" i="6"/>
  <c r="CZ308" i="6"/>
  <c r="AX43" i="6"/>
  <c r="CD43" i="6"/>
  <c r="BT971" i="6"/>
  <c r="CZ971" i="6"/>
  <c r="BT506" i="6"/>
  <c r="CZ506" i="6"/>
  <c r="AX901" i="6"/>
  <c r="CD901" i="6"/>
  <c r="BI175" i="6"/>
  <c r="CO175" i="6"/>
  <c r="CZ161" i="6"/>
  <c r="BT161" i="6"/>
  <c r="CD641" i="6"/>
  <c r="AX641" i="6"/>
  <c r="CZ932" i="6"/>
  <c r="BT932" i="6"/>
  <c r="AX965" i="6"/>
  <c r="CD965" i="6"/>
  <c r="CD296" i="6"/>
  <c r="AX296" i="6"/>
  <c r="CO814" i="6"/>
  <c r="BI814" i="6"/>
  <c r="BT208" i="6"/>
  <c r="CZ208" i="6"/>
  <c r="CD623" i="6"/>
  <c r="AX623" i="6"/>
  <c r="BI688" i="6"/>
  <c r="CO688" i="6"/>
  <c r="CO698" i="6"/>
  <c r="BI698" i="6"/>
  <c r="CZ270" i="6"/>
  <c r="BT270" i="6"/>
  <c r="AX338" i="6"/>
  <c r="CD338" i="6"/>
  <c r="CD183" i="6"/>
  <c r="AX183" i="6"/>
  <c r="BI761" i="6"/>
  <c r="CO761" i="6"/>
  <c r="BT77" i="6"/>
  <c r="CZ77" i="6"/>
  <c r="CO277" i="6"/>
  <c r="BI277" i="6"/>
  <c r="CZ373" i="6"/>
  <c r="BT373" i="6"/>
  <c r="CO981" i="6"/>
  <c r="BI981" i="6"/>
  <c r="CO672" i="6"/>
  <c r="BI672" i="6"/>
  <c r="AX288" i="6"/>
  <c r="CD288" i="6"/>
  <c r="BI92" i="6"/>
  <c r="CO92" i="6"/>
  <c r="BT130" i="6"/>
  <c r="CZ130" i="6"/>
  <c r="BI16" i="6"/>
  <c r="CO16" i="6"/>
  <c r="CO748" i="6"/>
  <c r="BI748" i="6"/>
  <c r="CO685" i="6"/>
  <c r="BI685" i="6"/>
  <c r="AX182" i="6"/>
  <c r="CD182" i="6"/>
  <c r="CD771" i="6"/>
  <c r="AX771" i="6"/>
  <c r="BT677" i="6"/>
  <c r="CZ677" i="6"/>
  <c r="BI744" i="6"/>
  <c r="CO744" i="6"/>
  <c r="CZ787" i="6"/>
  <c r="BT787" i="6"/>
  <c r="BI949" i="6"/>
  <c r="CO949" i="6"/>
  <c r="AX270" i="6"/>
  <c r="CD270" i="6"/>
  <c r="CZ172" i="6"/>
  <c r="BT172" i="6"/>
  <c r="CZ364" i="6"/>
  <c r="BT364" i="6"/>
  <c r="CZ518" i="6"/>
  <c r="BT518" i="6"/>
  <c r="CZ315" i="6"/>
  <c r="BT315" i="6"/>
  <c r="CO303" i="6"/>
  <c r="BI303" i="6"/>
  <c r="BT145" i="6"/>
  <c r="CZ145" i="6"/>
  <c r="AX184" i="6"/>
  <c r="CD184" i="6"/>
  <c r="BI442" i="6"/>
  <c r="CO442" i="6"/>
  <c r="BI764" i="6"/>
  <c r="CO764" i="6"/>
  <c r="CZ950" i="6"/>
  <c r="BT950" i="6"/>
  <c r="CD878" i="6"/>
  <c r="AX878" i="6"/>
  <c r="BT76" i="6"/>
  <c r="CZ76" i="6"/>
  <c r="AX793" i="6"/>
  <c r="CD793" i="6"/>
  <c r="BT620" i="6"/>
  <c r="CZ620" i="6"/>
  <c r="BT20" i="6"/>
  <c r="CZ20" i="6"/>
  <c r="CD631" i="6"/>
  <c r="AX631" i="6"/>
  <c r="CZ607" i="6"/>
  <c r="BT607" i="6"/>
  <c r="BT30" i="6"/>
  <c r="CZ30" i="6"/>
  <c r="BI707" i="6"/>
  <c r="CO707" i="6"/>
  <c r="BT16" i="6"/>
  <c r="CZ16" i="6"/>
  <c r="CD972" i="6"/>
  <c r="AX972" i="6"/>
  <c r="CD732" i="6"/>
  <c r="AX732" i="6"/>
  <c r="BI758" i="6"/>
  <c r="CO758" i="6"/>
  <c r="CD516" i="6"/>
  <c r="AX516" i="6"/>
  <c r="CZ355" i="6"/>
  <c r="BT355" i="6"/>
  <c r="CD122" i="6"/>
  <c r="AX122" i="6"/>
  <c r="BI655" i="6"/>
  <c r="CO655" i="6"/>
  <c r="BI670" i="6"/>
  <c r="CO670" i="6"/>
  <c r="CO575" i="6"/>
  <c r="BI575" i="6"/>
  <c r="BT457" i="6"/>
  <c r="CZ457" i="6"/>
  <c r="BI862" i="6"/>
  <c r="CO862" i="6"/>
  <c r="CO920" i="6"/>
  <c r="BI920" i="6"/>
  <c r="CZ920" i="6"/>
  <c r="BT920" i="6"/>
  <c r="CD274" i="6"/>
  <c r="AX274" i="6"/>
  <c r="CO873" i="6"/>
  <c r="BI873" i="6"/>
  <c r="AX571" i="6"/>
  <c r="CD571" i="6"/>
  <c r="BI646" i="6"/>
  <c r="CO646" i="6"/>
  <c r="BI338" i="6"/>
  <c r="CO338" i="6"/>
  <c r="E12" i="3"/>
  <c r="E14" i="3" s="1"/>
  <c r="BT122" i="6"/>
  <c r="CZ122" i="6"/>
  <c r="CD323" i="6"/>
  <c r="AX323" i="6"/>
  <c r="BI906" i="6"/>
  <c r="CO906" i="6"/>
  <c r="CD199" i="6"/>
  <c r="AX199" i="6"/>
  <c r="BI330" i="6"/>
  <c r="CO330" i="6"/>
  <c r="BT383" i="6"/>
  <c r="CZ383" i="6"/>
  <c r="AX616" i="6"/>
  <c r="CD616" i="6"/>
  <c r="BT354" i="6"/>
  <c r="CZ354" i="6"/>
  <c r="CD517" i="6"/>
  <c r="AX517" i="6"/>
  <c r="BI948" i="6"/>
  <c r="CO948" i="6"/>
  <c r="CO546" i="6"/>
  <c r="BI546" i="6"/>
  <c r="CO341" i="6"/>
  <c r="BI341" i="6"/>
  <c r="BI60" i="6"/>
  <c r="CO60" i="6"/>
  <c r="CO115" i="6"/>
  <c r="BI115" i="6"/>
  <c r="BT358" i="6"/>
  <c r="CZ358" i="6"/>
  <c r="BI160" i="6"/>
  <c r="CO160" i="6"/>
  <c r="CZ909" i="6"/>
  <c r="BT909" i="6"/>
  <c r="AX681" i="6"/>
  <c r="CD681" i="6"/>
  <c r="CD264" i="6"/>
  <c r="AX264" i="6"/>
  <c r="CD417" i="6"/>
  <c r="AX417" i="6"/>
  <c r="CO292" i="6"/>
  <c r="BI292" i="6"/>
  <c r="CO76" i="6"/>
  <c r="BI76" i="6"/>
  <c r="CZ377" i="6"/>
  <c r="BT377" i="6"/>
  <c r="CD383" i="6"/>
  <c r="AX383" i="6"/>
  <c r="AX515" i="6"/>
  <c r="CD515" i="6"/>
  <c r="AX126" i="6"/>
  <c r="CD126" i="6"/>
  <c r="BI129" i="6"/>
  <c r="CO129" i="6"/>
  <c r="CZ727" i="6"/>
  <c r="BT727" i="6"/>
  <c r="CD543" i="6"/>
  <c r="AX543" i="6"/>
  <c r="CO364" i="6"/>
  <c r="BI364" i="6"/>
  <c r="CD492" i="6"/>
  <c r="AX492" i="6"/>
  <c r="CZ336" i="6"/>
  <c r="BT336" i="6"/>
  <c r="BI554" i="6"/>
  <c r="CO554" i="6"/>
  <c r="BT680" i="6"/>
  <c r="CZ680" i="6"/>
  <c r="CO810" i="6"/>
  <c r="BI810" i="6"/>
  <c r="BT149" i="6"/>
  <c r="CZ149" i="6"/>
  <c r="CZ141" i="6"/>
  <c r="BT141" i="6"/>
  <c r="CO503" i="6"/>
  <c r="BI503" i="6"/>
  <c r="BT260" i="6"/>
  <c r="CZ260" i="6"/>
  <c r="AX608" i="6"/>
  <c r="CD608" i="6"/>
  <c r="BT789" i="6"/>
  <c r="CZ789" i="6"/>
  <c r="CD650" i="6"/>
  <c r="AX650" i="6"/>
  <c r="AX596" i="6"/>
  <c r="CD596" i="6"/>
  <c r="CO275" i="6"/>
  <c r="BI275" i="6"/>
  <c r="AX763" i="6"/>
  <c r="CD763" i="6"/>
  <c r="BT421" i="6"/>
  <c r="CZ421" i="6"/>
  <c r="AX856" i="6"/>
  <c r="CD856" i="6"/>
  <c r="CO466" i="6"/>
  <c r="BI466" i="6"/>
  <c r="CZ948" i="6"/>
  <c r="BT948" i="6"/>
  <c r="BT422" i="6"/>
  <c r="CZ422" i="6"/>
  <c r="AX448" i="6"/>
  <c r="CD448" i="6"/>
  <c r="CZ572" i="6"/>
  <c r="BT572" i="6"/>
  <c r="BI437" i="6"/>
  <c r="CO437" i="6"/>
  <c r="CD143" i="6"/>
  <c r="AX143" i="6"/>
  <c r="CD833" i="6"/>
  <c r="AX833" i="6"/>
  <c r="CO255" i="6"/>
  <c r="BI255" i="6"/>
  <c r="BT245" i="6"/>
  <c r="CZ245" i="6"/>
  <c r="CD539" i="6"/>
  <c r="AX539" i="6"/>
  <c r="BI251" i="6"/>
  <c r="CO251" i="6"/>
  <c r="BT938" i="6"/>
  <c r="CZ938" i="6"/>
  <c r="BT982" i="6"/>
  <c r="CZ982" i="6"/>
  <c r="CD940" i="6"/>
  <c r="AX940" i="6"/>
  <c r="AX520" i="6"/>
  <c r="CD520" i="6"/>
  <c r="BT754" i="6"/>
  <c r="CZ754" i="6"/>
  <c r="BI765" i="6"/>
  <c r="CO765" i="6"/>
  <c r="BT978" i="6"/>
  <c r="CZ978" i="6"/>
  <c r="BI937" i="6"/>
  <c r="CO937" i="6"/>
  <c r="CD424" i="6"/>
  <c r="AX424" i="6"/>
  <c r="BI507" i="6"/>
  <c r="CO507" i="6"/>
  <c r="BT852" i="6"/>
  <c r="CZ852" i="6"/>
  <c r="AX256" i="6"/>
  <c r="CD256" i="6"/>
  <c r="AX802" i="6"/>
  <c r="CD802" i="6"/>
  <c r="CD286" i="6"/>
  <c r="AX286" i="6"/>
  <c r="CO692" i="6"/>
  <c r="BI692" i="6"/>
  <c r="BI28" i="6"/>
  <c r="CO28" i="6"/>
  <c r="CZ681" i="6"/>
  <c r="BT681" i="6"/>
  <c r="CZ742" i="6"/>
  <c r="BT742" i="6"/>
  <c r="BT427" i="6"/>
  <c r="CZ427" i="6"/>
  <c r="BI26" i="6"/>
  <c r="CO26" i="6"/>
  <c r="BI875" i="6"/>
  <c r="CO875" i="6"/>
  <c r="BI457" i="6"/>
  <c r="CO457" i="6"/>
  <c r="CZ522" i="6"/>
  <c r="BT522" i="6"/>
  <c r="CO960" i="6"/>
  <c r="BI960" i="6"/>
  <c r="AX35" i="6"/>
  <c r="CD35" i="6"/>
  <c r="BT98" i="6"/>
  <c r="CZ98" i="6"/>
  <c r="BT142" i="6"/>
  <c r="CZ142" i="6"/>
  <c r="CD470" i="6"/>
  <c r="AX470" i="6"/>
  <c r="CO789" i="6"/>
  <c r="BI789" i="6"/>
  <c r="CD879" i="6"/>
  <c r="AX879" i="6"/>
  <c r="CD636" i="6"/>
  <c r="AX636" i="6"/>
  <c r="AX945" i="6"/>
  <c r="CD945" i="6"/>
  <c r="CD175" i="6"/>
  <c r="AX175" i="6"/>
  <c r="CO993" i="6"/>
  <c r="BI993" i="6"/>
  <c r="AX905" i="6"/>
  <c r="CD905" i="6"/>
  <c r="CZ590" i="6"/>
  <c r="BT590" i="6"/>
  <c r="AX559" i="6"/>
  <c r="CD559" i="6"/>
  <c r="CZ173" i="6"/>
  <c r="BT173" i="6"/>
  <c r="BI246" i="6"/>
  <c r="CO246" i="6"/>
  <c r="CO189" i="6"/>
  <c r="BI189" i="6"/>
  <c r="BT793" i="6"/>
  <c r="CZ793" i="6"/>
  <c r="CZ759" i="6"/>
  <c r="BT759" i="6"/>
  <c r="CO543" i="6"/>
  <c r="BI543" i="6"/>
  <c r="AX435" i="6"/>
  <c r="CD435" i="6"/>
  <c r="CO532" i="6"/>
  <c r="BI532" i="6"/>
  <c r="AX708" i="6"/>
  <c r="CD708" i="6"/>
  <c r="BT184" i="6"/>
  <c r="CZ184" i="6"/>
  <c r="CD639" i="6"/>
  <c r="AX639" i="6"/>
  <c r="CZ564" i="6"/>
  <c r="BT564" i="6"/>
  <c r="BT533" i="6"/>
  <c r="CZ533" i="6"/>
  <c r="BI592" i="6"/>
  <c r="CO592" i="6"/>
  <c r="CO563" i="6"/>
  <c r="BI563" i="6"/>
  <c r="CO770" i="6"/>
  <c r="BI770" i="6"/>
  <c r="BT445" i="6"/>
  <c r="CZ445" i="6"/>
  <c r="BI850" i="6"/>
  <c r="CO850" i="6"/>
  <c r="AX787" i="6"/>
  <c r="CD787" i="6"/>
  <c r="CZ109" i="6"/>
  <c r="BT109" i="6"/>
  <c r="AX777" i="6"/>
  <c r="CD777" i="6"/>
  <c r="CD522" i="6"/>
  <c r="AX522" i="6"/>
  <c r="BI798" i="6"/>
  <c r="CO798" i="6"/>
  <c r="BT707" i="6"/>
  <c r="CZ707" i="6"/>
  <c r="CD817" i="6"/>
  <c r="AX817" i="6"/>
  <c r="CZ616" i="6"/>
  <c r="BT616" i="6"/>
  <c r="AX741" i="6"/>
  <c r="CD741" i="6"/>
  <c r="BI347" i="6"/>
  <c r="CO347" i="6"/>
  <c r="BT503" i="6"/>
  <c r="CZ503" i="6"/>
  <c r="BI762" i="6"/>
  <c r="CO762" i="6"/>
  <c r="CZ853" i="6"/>
  <c r="BT853" i="6"/>
  <c r="AX876" i="6"/>
  <c r="CD876" i="6"/>
  <c r="CD838" i="6"/>
  <c r="AX838" i="6"/>
  <c r="CZ725" i="6"/>
  <c r="BT725" i="6"/>
  <c r="CD1011" i="6"/>
  <c r="AX1011" i="6"/>
  <c r="CD92" i="6"/>
  <c r="AX92" i="6"/>
  <c r="CO319" i="6"/>
  <c r="BI319" i="6"/>
  <c r="AX367" i="6"/>
  <c r="CD367" i="6"/>
  <c r="BI333" i="6"/>
  <c r="CO333" i="6"/>
  <c r="CZ906" i="6"/>
  <c r="BT906" i="6"/>
  <c r="BI886" i="6"/>
  <c r="CO886" i="6"/>
  <c r="BT818" i="6"/>
  <c r="CZ818" i="6"/>
  <c r="E62" i="5"/>
  <c r="G37" i="5"/>
  <c r="CZ610" i="6"/>
  <c r="BT610" i="6"/>
  <c r="CD974" i="6"/>
  <c r="AX974" i="6"/>
  <c r="CD978" i="6"/>
  <c r="AX978" i="6"/>
  <c r="CO929" i="6"/>
  <c r="BI929" i="6"/>
  <c r="BT663" i="6"/>
  <c r="CZ663" i="6"/>
  <c r="AX546" i="6"/>
  <c r="CD546" i="6"/>
  <c r="BI837" i="6"/>
  <c r="CO837" i="6"/>
  <c r="BI979" i="6"/>
  <c r="CO979" i="6"/>
  <c r="AX568" i="6"/>
  <c r="CD568" i="6"/>
  <c r="AX407" i="6"/>
  <c r="CD407" i="6"/>
  <c r="CO970" i="6"/>
  <c r="BI970" i="6"/>
  <c r="AX425" i="6"/>
  <c r="CD425" i="6"/>
  <c r="CD523" i="6"/>
  <c r="AX523" i="6"/>
  <c r="BT249" i="6"/>
  <c r="CZ249" i="6"/>
  <c r="CO394" i="6"/>
  <c r="BI394" i="6"/>
  <c r="CD893" i="6"/>
  <c r="AX893" i="6"/>
  <c r="CZ261" i="6"/>
  <c r="BT261" i="6"/>
  <c r="BT631" i="6"/>
  <c r="CZ631" i="6"/>
  <c r="BI841" i="6"/>
  <c r="CO841" i="6"/>
  <c r="BI141" i="6"/>
  <c r="CO141" i="6"/>
  <c r="BT64" i="6"/>
  <c r="CZ64" i="6"/>
  <c r="CZ80" i="6"/>
  <c r="BT80" i="6"/>
  <c r="AX697" i="6"/>
  <c r="CD697" i="6"/>
  <c r="CO371" i="6"/>
  <c r="BI371" i="6"/>
  <c r="CZ729" i="6"/>
  <c r="BT729" i="6"/>
  <c r="BT699" i="6"/>
  <c r="CZ699" i="6"/>
  <c r="BI29" i="6"/>
  <c r="CO29" i="6"/>
  <c r="CZ447" i="6"/>
  <c r="BT447" i="6"/>
  <c r="BT350" i="6"/>
  <c r="CZ350" i="6"/>
  <c r="BI560" i="6"/>
  <c r="CO560" i="6"/>
  <c r="BT689" i="6"/>
  <c r="CZ689" i="6"/>
  <c r="CD220" i="6"/>
  <c r="AX220" i="6"/>
  <c r="CD194" i="6"/>
  <c r="AX194" i="6"/>
  <c r="CZ905" i="6"/>
  <c r="BT905" i="6"/>
  <c r="BI237" i="6"/>
  <c r="CO237" i="6"/>
  <c r="CO52" i="6"/>
  <c r="BI52" i="6"/>
  <c r="CD176" i="6"/>
  <c r="AX176" i="6"/>
  <c r="BT495" i="6"/>
  <c r="CZ495" i="6"/>
  <c r="AX574" i="6"/>
  <c r="CD574" i="6"/>
  <c r="BI278" i="6"/>
  <c r="CO278" i="6"/>
  <c r="BT281" i="6"/>
  <c r="CZ281" i="6"/>
  <c r="BI1009" i="6"/>
  <c r="CO1009" i="6"/>
  <c r="CZ883" i="6"/>
  <c r="BT883" i="6"/>
  <c r="AX38" i="6"/>
  <c r="CD38" i="6"/>
  <c r="BT733" i="6"/>
  <c r="CZ733" i="6"/>
  <c r="BI177" i="6"/>
  <c r="CO177" i="6"/>
  <c r="AX857" i="6"/>
  <c r="CD857" i="6"/>
  <c r="CZ254" i="6"/>
  <c r="BT254" i="6"/>
  <c r="BI623" i="6"/>
  <c r="CO623" i="6"/>
  <c r="CO832" i="6"/>
  <c r="BI832" i="6"/>
  <c r="BI604" i="6"/>
  <c r="CO604" i="6"/>
  <c r="BI663" i="6"/>
  <c r="CO663" i="6"/>
  <c r="CO562" i="6"/>
  <c r="BI562" i="6"/>
  <c r="CZ582" i="6"/>
  <c r="BT582" i="6"/>
  <c r="CZ49" i="6"/>
  <c r="BT49" i="6"/>
  <c r="CD704" i="6"/>
  <c r="AX704" i="6"/>
  <c r="CZ578" i="6"/>
  <c r="BT578" i="6"/>
  <c r="CZ29" i="6"/>
  <c r="BT29" i="6"/>
  <c r="AX257" i="6"/>
  <c r="CD257" i="6"/>
  <c r="BT718" i="6"/>
  <c r="CZ718" i="6"/>
  <c r="BI640" i="6"/>
  <c r="CO640" i="6"/>
  <c r="BT389" i="6"/>
  <c r="CZ389" i="6"/>
  <c r="AX572" i="6"/>
  <c r="CD572" i="6"/>
  <c r="CZ23" i="6"/>
  <c r="BT23" i="6"/>
  <c r="CD216" i="6"/>
  <c r="AX216" i="6"/>
  <c r="CO46" i="6"/>
  <c r="BI46" i="6"/>
  <c r="CZ721" i="6"/>
  <c r="BT721" i="6"/>
  <c r="CD898" i="6"/>
  <c r="AX898" i="6"/>
  <c r="AX573" i="6"/>
  <c r="CD573" i="6"/>
  <c r="AX687" i="6"/>
  <c r="CD687" i="6"/>
  <c r="BT485" i="6"/>
  <c r="CZ485" i="6"/>
  <c r="CD355" i="6"/>
  <c r="AX355" i="6"/>
  <c r="CO179" i="6"/>
  <c r="BI179" i="6"/>
  <c r="CO969" i="6"/>
  <c r="BI969" i="6"/>
  <c r="BI703" i="6"/>
  <c r="CO703" i="6"/>
  <c r="CO1004" i="6"/>
  <c r="BI1004" i="6"/>
  <c r="AX467" i="6"/>
  <c r="CD467" i="6"/>
  <c r="CO161" i="6"/>
  <c r="BI161" i="6"/>
  <c r="CZ766" i="6"/>
  <c r="BT766" i="6"/>
  <c r="CD295" i="6"/>
  <c r="AX295" i="6"/>
  <c r="AX389" i="6"/>
  <c r="CD389" i="6"/>
  <c r="BI905" i="6"/>
  <c r="CO905" i="6"/>
  <c r="BI944" i="6"/>
  <c r="CO944" i="6"/>
  <c r="CO730" i="6"/>
  <c r="BI730" i="6"/>
  <c r="CO214" i="6"/>
  <c r="BI214" i="6"/>
  <c r="CD398" i="6"/>
  <c r="AX398" i="6"/>
  <c r="CZ206" i="6"/>
  <c r="BT206" i="6"/>
  <c r="AX540" i="6"/>
  <c r="CD540" i="6"/>
  <c r="CO306" i="6"/>
  <c r="BI306" i="6"/>
  <c r="CZ957" i="6"/>
  <c r="BT957" i="6"/>
  <c r="CO955" i="6"/>
  <c r="BI955" i="6"/>
  <c r="AX376" i="6"/>
  <c r="CD376" i="6"/>
  <c r="CD385" i="6"/>
  <c r="AX385" i="6"/>
  <c r="AX967" i="6"/>
  <c r="CD967" i="6"/>
  <c r="CO834" i="6"/>
  <c r="BI834" i="6"/>
  <c r="CZ35" i="6"/>
  <c r="BT35" i="6"/>
  <c r="BI355" i="6"/>
  <c r="CO355" i="6"/>
  <c r="CO952" i="6"/>
  <c r="BI952" i="6"/>
  <c r="CZ17" i="6"/>
  <c r="BT17" i="6"/>
  <c r="CZ576" i="6"/>
  <c r="BT576" i="6"/>
  <c r="BI664" i="6"/>
  <c r="CO664" i="6"/>
  <c r="BI717" i="6"/>
  <c r="CO717" i="6"/>
  <c r="BT875" i="6"/>
  <c r="CZ875" i="6"/>
  <c r="BI434" i="6"/>
  <c r="CO434" i="6"/>
  <c r="BT744" i="6"/>
  <c r="CZ744" i="6"/>
  <c r="CZ574" i="6"/>
  <c r="BT574" i="6"/>
  <c r="CD266" i="6"/>
  <c r="AX266" i="6"/>
  <c r="CD950" i="6"/>
  <c r="AX950" i="6"/>
  <c r="BT70" i="6"/>
  <c r="CZ70" i="6"/>
  <c r="CO577" i="6"/>
  <c r="BI577" i="6"/>
  <c r="BT178" i="6"/>
  <c r="CZ178" i="6"/>
  <c r="CD83" i="6"/>
  <c r="AX83" i="6"/>
  <c r="CO109" i="6"/>
  <c r="BI109" i="6"/>
  <c r="BI599" i="6"/>
  <c r="CO599" i="6"/>
  <c r="BT486" i="6"/>
  <c r="CZ486" i="6"/>
  <c r="BT478" i="6"/>
  <c r="CZ478" i="6"/>
  <c r="CZ966" i="6"/>
  <c r="BT966" i="6"/>
  <c r="BI456" i="6"/>
  <c r="CO456" i="6"/>
  <c r="CO162" i="6"/>
  <c r="BI162" i="6"/>
  <c r="AX797" i="6"/>
  <c r="CD797" i="6"/>
  <c r="AX140" i="6"/>
  <c r="CD140" i="6"/>
  <c r="BI272" i="6"/>
  <c r="CO272" i="6"/>
  <c r="CZ988" i="6"/>
  <c r="BT988" i="6"/>
  <c r="BT516" i="6"/>
  <c r="CZ516" i="6"/>
  <c r="CD406" i="6"/>
  <c r="AX406" i="6"/>
  <c r="AX73" i="6"/>
  <c r="CD73" i="6"/>
  <c r="CD806" i="6"/>
  <c r="AX806" i="6"/>
  <c r="CO806" i="6"/>
  <c r="BI806" i="6"/>
  <c r="AX491" i="6"/>
  <c r="CD491" i="6"/>
  <c r="BT541" i="6"/>
  <c r="CZ541" i="6"/>
  <c r="CZ624" i="6"/>
  <c r="BT624" i="6"/>
  <c r="AX683" i="6"/>
  <c r="CD683" i="6"/>
  <c r="CD82" i="6"/>
  <c r="AX82" i="6"/>
  <c r="CZ608" i="6"/>
  <c r="BT608" i="6"/>
  <c r="CZ526" i="6"/>
  <c r="BT526" i="6"/>
  <c r="AX912" i="6"/>
  <c r="CD912" i="6"/>
  <c r="AX333" i="6"/>
  <c r="CD333" i="6"/>
  <c r="CZ935" i="6"/>
  <c r="BT935" i="6"/>
  <c r="CD353" i="6"/>
  <c r="AX353" i="6"/>
  <c r="CZ487" i="6"/>
  <c r="BT487" i="6"/>
  <c r="AX852" i="6"/>
  <c r="CD852" i="6"/>
  <c r="BT913" i="6"/>
  <c r="CZ913" i="6"/>
  <c r="BI265" i="6"/>
  <c r="CO265" i="6"/>
  <c r="CZ329" i="6"/>
  <c r="BT329" i="6"/>
  <c r="AX841" i="6"/>
  <c r="CD841" i="6"/>
  <c r="BT408" i="6"/>
  <c r="CZ408" i="6"/>
  <c r="BI192" i="6"/>
  <c r="CO192" i="6"/>
  <c r="AX733" i="6"/>
  <c r="CD733" i="6"/>
  <c r="CZ386" i="6"/>
  <c r="BT386" i="6"/>
  <c r="CO984" i="6"/>
  <c r="BI984" i="6"/>
  <c r="BI426" i="6"/>
  <c r="CO426" i="6"/>
  <c r="CD135" i="6"/>
  <c r="AX135" i="6"/>
  <c r="CD882" i="6"/>
  <c r="AX882" i="6"/>
  <c r="BT378" i="6"/>
  <c r="CZ378" i="6"/>
  <c r="BI882" i="6"/>
  <c r="CO882" i="6"/>
  <c r="CZ384" i="6"/>
  <c r="BT384" i="6"/>
  <c r="CD652" i="6"/>
  <c r="AX652" i="6"/>
  <c r="CO516" i="6"/>
  <c r="BI516" i="6"/>
  <c r="AX849" i="6"/>
  <c r="CD849" i="6"/>
  <c r="CO513" i="6"/>
  <c r="BI513" i="6"/>
  <c r="CZ1011" i="6"/>
  <c r="BT1011" i="6"/>
  <c r="CD755" i="6"/>
  <c r="AX755" i="6"/>
  <c r="BI999" i="6"/>
  <c r="CO999" i="6"/>
  <c r="CO991" i="6"/>
  <c r="BI991" i="6"/>
  <c r="AX525" i="6"/>
  <c r="CD525" i="6"/>
  <c r="CZ163" i="6"/>
  <c r="BT163" i="6"/>
  <c r="AX848" i="6"/>
  <c r="CD848" i="6"/>
  <c r="CD163" i="6"/>
  <c r="AX163" i="6"/>
  <c r="BI64" i="6"/>
  <c r="CO64" i="6"/>
  <c r="CO891" i="6"/>
  <c r="BI891" i="6"/>
  <c r="CD438" i="6"/>
  <c r="AX438" i="6"/>
  <c r="CD226" i="6"/>
  <c r="AX226" i="6"/>
  <c r="BI326" i="6"/>
  <c r="CO326" i="6"/>
  <c r="CZ568" i="6"/>
  <c r="BT568" i="6"/>
  <c r="AX804" i="6"/>
  <c r="CD804" i="6"/>
  <c r="CD476" i="6"/>
  <c r="AX476" i="6"/>
  <c r="BT428" i="6"/>
  <c r="CZ428" i="6"/>
  <c r="CZ202" i="6"/>
  <c r="BT202" i="6"/>
  <c r="CZ832" i="6"/>
  <c r="BT832" i="6"/>
  <c r="BT474" i="6"/>
  <c r="CZ474" i="6"/>
  <c r="AX798" i="6"/>
  <c r="CD798" i="6"/>
  <c r="CZ390" i="6"/>
  <c r="BT390" i="6"/>
  <c r="AX242" i="6"/>
  <c r="CD242" i="6"/>
  <c r="CD847" i="6"/>
  <c r="AX847" i="6"/>
  <c r="CO687" i="6"/>
  <c r="BI687" i="6"/>
  <c r="AX845" i="6"/>
  <c r="CD845" i="6"/>
  <c r="AX349" i="6"/>
  <c r="CD349" i="6"/>
  <c r="CO844" i="6"/>
  <c r="BI844" i="6"/>
  <c r="BT792" i="6"/>
  <c r="CZ792" i="6"/>
  <c r="CD629" i="6"/>
  <c r="AX629" i="6"/>
  <c r="CD638" i="6"/>
  <c r="AX638" i="6"/>
  <c r="AX791" i="6"/>
  <c r="CD791" i="6"/>
  <c r="CD617" i="6"/>
  <c r="AX617" i="6"/>
  <c r="CZ155" i="6"/>
  <c r="BT155" i="6"/>
  <c r="BI479" i="6"/>
  <c r="CO479" i="6"/>
  <c r="CZ491" i="6"/>
  <c r="BT491" i="6"/>
  <c r="BT84" i="6"/>
  <c r="CZ84" i="6"/>
  <c r="BI227" i="6"/>
  <c r="CO227" i="6"/>
  <c r="CD970" i="6"/>
  <c r="AX970" i="6"/>
  <c r="CZ46" i="6"/>
  <c r="BT46" i="6"/>
  <c r="BT827" i="6"/>
  <c r="CZ827" i="6"/>
  <c r="AX603" i="6"/>
  <c r="CD603" i="6"/>
  <c r="CD432" i="6"/>
  <c r="AX432" i="6"/>
  <c r="BT420" i="6"/>
  <c r="CZ420" i="6"/>
  <c r="CZ369" i="6"/>
  <c r="BT369" i="6"/>
  <c r="CO415" i="6"/>
  <c r="BI415" i="6"/>
  <c r="AX894" i="6"/>
  <c r="CD894" i="6"/>
  <c r="AX913" i="6"/>
  <c r="CD913" i="6"/>
  <c r="AX236" i="6"/>
  <c r="CD236" i="6"/>
  <c r="BT710" i="6"/>
  <c r="CZ710" i="6"/>
  <c r="CO878" i="6"/>
  <c r="BI878" i="6"/>
  <c r="CD87" i="6"/>
  <c r="AX87" i="6"/>
  <c r="AX121" i="6"/>
  <c r="CD121" i="6"/>
  <c r="CD545" i="6"/>
  <c r="AX545" i="6"/>
  <c r="CO318" i="6"/>
  <c r="BI318" i="6"/>
  <c r="BI619" i="6"/>
  <c r="CO619" i="6"/>
  <c r="CD536" i="6"/>
  <c r="AX536" i="6"/>
  <c r="BT747" i="6"/>
  <c r="CZ747" i="6"/>
  <c r="CO535" i="6"/>
  <c r="BI535" i="6"/>
  <c r="AX186" i="6"/>
  <c r="CD186" i="6"/>
  <c r="BI455" i="6"/>
  <c r="CO455" i="6"/>
  <c r="AX37" i="6"/>
  <c r="CD37" i="6"/>
  <c r="CZ489" i="6"/>
  <c r="BT489" i="6"/>
  <c r="BT692" i="6"/>
  <c r="CZ692" i="6"/>
  <c r="CD166" i="6"/>
  <c r="AX166" i="6"/>
  <c r="CD701" i="6"/>
  <c r="AX701" i="6"/>
  <c r="AX718" i="6"/>
  <c r="CD718" i="6"/>
  <c r="AX238" i="6"/>
  <c r="CD238" i="6"/>
  <c r="AX659" i="6"/>
  <c r="CD659" i="6"/>
  <c r="CO840" i="6"/>
  <c r="BI840" i="6"/>
  <c r="BT59" i="6"/>
  <c r="CZ59" i="6"/>
  <c r="CD541" i="6"/>
  <c r="AX541" i="6"/>
  <c r="BI827" i="6"/>
  <c r="CO827" i="6"/>
  <c r="BT833" i="6"/>
  <c r="CZ833" i="6"/>
  <c r="BI232" i="6"/>
  <c r="CO232" i="6"/>
  <c r="BI212" i="6"/>
  <c r="CO212" i="6"/>
  <c r="BT972" i="6"/>
  <c r="CZ972" i="6"/>
  <c r="CD625" i="6"/>
  <c r="AX625" i="6"/>
  <c r="CZ903" i="6"/>
  <c r="BT903" i="6"/>
  <c r="AX604" i="6"/>
  <c r="CD604" i="6"/>
  <c r="AX907" i="6"/>
  <c r="CD907" i="6"/>
  <c r="BI724" i="6"/>
  <c r="CO724" i="6"/>
  <c r="CO389" i="6"/>
  <c r="BI389" i="6"/>
  <c r="CO63" i="6"/>
  <c r="BI63" i="6"/>
  <c r="BI314" i="6"/>
  <c r="CO314" i="6"/>
  <c r="BT278" i="6"/>
  <c r="CZ278" i="6"/>
  <c r="AX433" i="6"/>
  <c r="CD433" i="6"/>
  <c r="BT284" i="6"/>
  <c r="CZ284" i="6"/>
  <c r="BT690" i="6"/>
  <c r="CZ690" i="6"/>
  <c r="AX917" i="6"/>
  <c r="CD917" i="6"/>
  <c r="CO579" i="6"/>
  <c r="BI579" i="6"/>
  <c r="CD526" i="6"/>
  <c r="AX526" i="6"/>
  <c r="BT549" i="6"/>
  <c r="CZ549" i="6"/>
  <c r="CD500" i="6"/>
  <c r="AX500" i="6"/>
  <c r="BT931" i="6"/>
  <c r="CZ931" i="6"/>
  <c r="BI594" i="6"/>
  <c r="CO594" i="6"/>
  <c r="AX534" i="6"/>
  <c r="CD534" i="6"/>
  <c r="CD555" i="6"/>
  <c r="AX555" i="6"/>
  <c r="CZ646" i="6"/>
  <c r="BT646" i="6"/>
  <c r="BT494" i="6"/>
  <c r="CZ494" i="6"/>
  <c r="CZ225" i="6"/>
  <c r="BT225" i="6"/>
  <c r="AX691" i="6"/>
  <c r="CD691" i="6"/>
  <c r="CZ606" i="6"/>
  <c r="BT606" i="6"/>
  <c r="BT942" i="6"/>
  <c r="CZ942" i="6"/>
  <c r="BT514" i="6"/>
  <c r="CZ514" i="6"/>
  <c r="AX228" i="6"/>
  <c r="CD228" i="6"/>
  <c r="AX737" i="6"/>
  <c r="CD737" i="6"/>
  <c r="CD88" i="6"/>
  <c r="AX88" i="6"/>
  <c r="CO565" i="6"/>
  <c r="BI565" i="6"/>
  <c r="CZ706" i="6"/>
  <c r="BT706" i="6"/>
  <c r="BI561" i="6"/>
  <c r="CO561" i="6"/>
  <c r="CZ15" i="6"/>
  <c r="BT15" i="6"/>
  <c r="CZ239" i="6"/>
  <c r="BT239" i="6"/>
  <c r="BT724" i="6"/>
  <c r="CZ724" i="6"/>
  <c r="CO595" i="6"/>
  <c r="BI595" i="6"/>
  <c r="CZ847" i="6"/>
  <c r="BT847" i="6"/>
  <c r="CZ343" i="6"/>
  <c r="BT343" i="6"/>
  <c r="BI477" i="6"/>
  <c r="CO477" i="6"/>
  <c r="AX998" i="6"/>
  <c r="CD998" i="6"/>
  <c r="BT48" i="6"/>
  <c r="CZ48" i="6"/>
  <c r="AX824" i="6"/>
  <c r="CD824" i="6"/>
  <c r="CO830" i="6"/>
  <c r="BI830" i="6"/>
  <c r="CD50" i="6"/>
  <c r="AX50" i="6"/>
  <c r="BI439" i="6"/>
  <c r="CO439" i="6"/>
  <c r="BT397" i="6"/>
  <c r="CZ397" i="6"/>
  <c r="BI733" i="6"/>
  <c r="CO733" i="6"/>
  <c r="CZ745" i="6"/>
  <c r="BT745" i="6"/>
  <c r="AX1003" i="6"/>
  <c r="CD1003" i="6"/>
  <c r="BT287" i="6"/>
  <c r="CZ287" i="6"/>
  <c r="CD388" i="6"/>
  <c r="AX388" i="6"/>
  <c r="CZ956" i="6"/>
  <c r="BT956" i="6"/>
  <c r="BI702" i="6"/>
  <c r="CO702" i="6"/>
  <c r="BI784" i="6"/>
  <c r="CO784" i="6"/>
  <c r="BT385" i="6"/>
  <c r="CZ385" i="6"/>
  <c r="CO900" i="6"/>
  <c r="BI900" i="6"/>
  <c r="BI843" i="6"/>
  <c r="CO843" i="6"/>
  <c r="CZ600" i="6"/>
  <c r="BT600" i="6"/>
  <c r="CO313" i="6"/>
  <c r="BI313" i="6"/>
  <c r="AX413" i="6"/>
  <c r="CD413" i="6"/>
  <c r="CD816" i="6"/>
  <c r="AX816" i="6"/>
  <c r="CD746" i="6"/>
  <c r="AX746" i="6"/>
  <c r="BT716" i="6"/>
  <c r="CZ716" i="6"/>
  <c r="CZ849" i="6"/>
  <c r="BT849" i="6"/>
  <c r="AX356" i="6"/>
  <c r="CD356" i="6"/>
  <c r="CO317" i="6"/>
  <c r="BI317" i="6"/>
  <c r="CD63" i="6"/>
  <c r="AX63" i="6"/>
  <c r="BI229" i="6"/>
  <c r="CO229" i="6"/>
  <c r="CO322" i="6"/>
  <c r="BI322" i="6"/>
  <c r="CZ379" i="6"/>
  <c r="BT379" i="6"/>
  <c r="CO360" i="6"/>
  <c r="BI360" i="6"/>
  <c r="CZ596" i="6"/>
  <c r="BT596" i="6"/>
  <c r="CO359" i="6"/>
  <c r="BI359" i="6"/>
  <c r="BI342" i="6"/>
  <c r="CO342" i="6"/>
  <c r="CD750" i="6"/>
  <c r="AX750" i="6"/>
  <c r="CD132" i="6"/>
  <c r="AX132" i="6"/>
  <c r="CO538" i="6"/>
  <c r="BI538" i="6"/>
  <c r="CD993" i="6"/>
  <c r="AX993" i="6"/>
  <c r="CZ592" i="6"/>
  <c r="BT592" i="6"/>
  <c r="CZ989" i="6"/>
  <c r="BT989" i="6"/>
  <c r="BT407" i="6"/>
  <c r="CZ407" i="6"/>
  <c r="BT433" i="6"/>
  <c r="CZ433" i="6"/>
  <c r="BI241" i="6"/>
  <c r="CO241" i="6"/>
  <c r="CZ73" i="6"/>
  <c r="BT73" i="6"/>
  <c r="CD666" i="6"/>
  <c r="AX666" i="6"/>
  <c r="CZ266" i="6"/>
  <c r="BT266" i="6"/>
  <c r="BT685" i="6"/>
  <c r="CZ685" i="6"/>
  <c r="BT51" i="6"/>
  <c r="CZ51" i="6"/>
  <c r="CO549" i="6"/>
  <c r="BI549" i="6"/>
  <c r="BI191" i="6"/>
  <c r="CO191" i="6"/>
  <c r="BT515" i="6"/>
  <c r="CZ515" i="6"/>
  <c r="CO541" i="6"/>
  <c r="BI541" i="6"/>
  <c r="BT414" i="6"/>
  <c r="CZ414" i="6"/>
  <c r="BI634" i="6"/>
  <c r="CO634" i="6"/>
  <c r="BT519" i="6"/>
  <c r="CZ519" i="6"/>
  <c r="BT751" i="6"/>
  <c r="CZ751" i="6"/>
  <c r="BI671" i="6"/>
  <c r="CO671" i="6"/>
  <c r="AX327" i="6"/>
  <c r="CD327" i="6"/>
  <c r="CO474" i="6"/>
  <c r="BI474" i="6"/>
  <c r="CO514" i="6"/>
  <c r="BI514" i="6"/>
  <c r="CO504" i="6"/>
  <c r="BI504" i="6"/>
  <c r="CO828" i="6"/>
  <c r="BI828" i="6"/>
  <c r="CO695" i="6"/>
  <c r="BI695" i="6"/>
  <c r="BI870" i="6"/>
  <c r="CO870" i="6"/>
  <c r="AX886" i="6"/>
  <c r="CD886" i="6"/>
  <c r="BI458" i="6"/>
  <c r="CO458" i="6"/>
  <c r="CZ838" i="6"/>
  <c r="BT838" i="6"/>
  <c r="BI752" i="6"/>
  <c r="CO752" i="6"/>
  <c r="AX14" i="6"/>
  <c r="CD14" i="6"/>
  <c r="CO231" i="6"/>
  <c r="BI231" i="6"/>
  <c r="CD408" i="6"/>
  <c r="AX408" i="6"/>
  <c r="CZ361" i="6"/>
  <c r="BT361" i="6"/>
  <c r="CD924" i="6"/>
  <c r="AX924" i="6"/>
  <c r="BI823" i="6"/>
  <c r="CO823" i="6"/>
  <c r="CZ947" i="6"/>
  <c r="BT947" i="6"/>
  <c r="AX20" i="6"/>
  <c r="CD20" i="6"/>
  <c r="BI718" i="6"/>
  <c r="CO718" i="6"/>
  <c r="AX591" i="6"/>
  <c r="CD591" i="6"/>
  <c r="BI651" i="6"/>
  <c r="CO651" i="6"/>
  <c r="CZ534" i="6"/>
  <c r="BT534" i="6"/>
  <c r="AX31" i="6"/>
  <c r="CD31" i="6"/>
  <c r="AX80" i="6"/>
  <c r="CD80" i="6"/>
  <c r="CO123" i="6"/>
  <c r="BI123" i="6"/>
  <c r="BT65" i="6"/>
  <c r="CZ65" i="6"/>
  <c r="CD667" i="6"/>
  <c r="AX667" i="6"/>
  <c r="CZ497" i="6"/>
  <c r="BT497" i="6"/>
  <c r="AX350" i="6"/>
  <c r="CD350" i="6"/>
  <c r="CO417" i="6"/>
  <c r="BI417" i="6"/>
  <c r="CZ846" i="6"/>
  <c r="BT846" i="6"/>
  <c r="BI919" i="6"/>
  <c r="CO919" i="6"/>
  <c r="AX999" i="6"/>
  <c r="CD999" i="6"/>
  <c r="AX919" i="6"/>
  <c r="CD919" i="6"/>
  <c r="BI997" i="6"/>
  <c r="CO997" i="6"/>
  <c r="CD706" i="6"/>
  <c r="AX706" i="6"/>
  <c r="BT299" i="6"/>
  <c r="CZ299" i="6"/>
  <c r="CD161" i="6"/>
  <c r="AX161" i="6"/>
  <c r="BI334" i="6"/>
  <c r="CO334" i="6"/>
  <c r="AX939" i="6"/>
  <c r="CD939" i="6"/>
  <c r="BI881" i="6"/>
  <c r="CO881" i="6"/>
  <c r="CZ840" i="6"/>
  <c r="BT840" i="6"/>
  <c r="CO281" i="6"/>
  <c r="BI281" i="6"/>
  <c r="BT179" i="6"/>
  <c r="CZ179" i="6"/>
  <c r="CD537" i="6"/>
  <c r="AX537" i="6"/>
  <c r="BT116" i="6"/>
  <c r="CZ116" i="6"/>
  <c r="CD942" i="6"/>
  <c r="AX942" i="6"/>
  <c r="BT289" i="6"/>
  <c r="CZ289" i="6"/>
  <c r="CO128" i="6"/>
  <c r="BI128" i="6"/>
  <c r="BI250" i="6"/>
  <c r="CO250" i="6"/>
  <c r="BT726" i="6"/>
  <c r="CZ726" i="6"/>
  <c r="CO193" i="6"/>
  <c r="BI193" i="6"/>
  <c r="CZ584" i="6"/>
  <c r="BT584" i="6"/>
  <c r="BI454" i="6"/>
  <c r="CO454" i="6"/>
  <c r="BI709" i="6"/>
  <c r="CO709" i="6"/>
  <c r="BI21" i="6"/>
  <c r="CO21" i="6"/>
  <c r="BI605" i="6"/>
  <c r="CO605" i="6"/>
  <c r="CO309" i="6"/>
  <c r="BI309" i="6"/>
  <c r="BT712" i="6"/>
  <c r="CZ712" i="6"/>
  <c r="AX951" i="6"/>
  <c r="CD951" i="6"/>
  <c r="BI435" i="6"/>
  <c r="CO435" i="6"/>
  <c r="CZ344" i="6"/>
  <c r="BT344" i="6"/>
  <c r="BI188" i="6"/>
  <c r="CO188" i="6"/>
  <c r="CZ89" i="6"/>
  <c r="BT89" i="6"/>
  <c r="CD826" i="6"/>
  <c r="AX826" i="6"/>
  <c r="CO957" i="6"/>
  <c r="BI957" i="6"/>
  <c r="CZ867" i="6"/>
  <c r="BT867" i="6"/>
  <c r="BI667" i="6"/>
  <c r="CO667" i="6"/>
  <c r="CZ908" i="6"/>
  <c r="BT908" i="6"/>
  <c r="CO742" i="6"/>
  <c r="BI742" i="6"/>
  <c r="CO379" i="6"/>
  <c r="BI379" i="6"/>
  <c r="CO172" i="6"/>
  <c r="BI172" i="6"/>
  <c r="BI863" i="6"/>
  <c r="CO863" i="6"/>
  <c r="CZ979" i="6"/>
  <c r="BT979" i="6"/>
  <c r="BI205" i="6"/>
  <c r="CO205" i="6"/>
  <c r="CD946" i="6"/>
  <c r="AX946" i="6"/>
  <c r="CZ79" i="6"/>
  <c r="BT79" i="6"/>
  <c r="CZ813" i="6"/>
  <c r="BT813" i="6"/>
  <c r="BI139" i="6"/>
  <c r="CO139" i="6"/>
  <c r="CZ777" i="6"/>
  <c r="BT777" i="6"/>
  <c r="AX952" i="6"/>
  <c r="CD952" i="6"/>
  <c r="CO1002" i="6"/>
  <c r="BI1002" i="6"/>
  <c r="AX566" i="6"/>
  <c r="CD566" i="6"/>
  <c r="CD682" i="6"/>
  <c r="AX682" i="6"/>
  <c r="AX229" i="6"/>
  <c r="CD229" i="6"/>
  <c r="AX360" i="6"/>
  <c r="CD360" i="6"/>
  <c r="CD747" i="6"/>
  <c r="AX747" i="6"/>
  <c r="BT636" i="6"/>
  <c r="CZ636" i="6"/>
  <c r="CZ335" i="6"/>
  <c r="BT335" i="6"/>
  <c r="CD801" i="6"/>
  <c r="AX801" i="6"/>
  <c r="BT480" i="6"/>
  <c r="CZ480" i="6"/>
  <c r="BT995" i="6"/>
  <c r="CZ995" i="6"/>
  <c r="CD84" i="6"/>
  <c r="AX84" i="6"/>
  <c r="CO258" i="6"/>
  <c r="BI258" i="6"/>
  <c r="BT28" i="6"/>
  <c r="CZ28" i="6"/>
  <c r="AX511" i="6"/>
  <c r="CD511" i="6"/>
  <c r="AX739" i="6"/>
  <c r="CD739" i="6"/>
  <c r="CZ656" i="6"/>
  <c r="BT656" i="6"/>
  <c r="BT401" i="6"/>
  <c r="CZ401" i="6"/>
  <c r="CD612" i="6"/>
  <c r="AX612" i="6"/>
  <c r="CO363" i="6"/>
  <c r="BI363" i="6"/>
  <c r="BT703" i="6"/>
  <c r="CZ703" i="6"/>
  <c r="CO738" i="6"/>
  <c r="BI738" i="6"/>
  <c r="AX113" i="6"/>
  <c r="CD113" i="6"/>
  <c r="CO345" i="6"/>
  <c r="BI345" i="6"/>
  <c r="BT615" i="6"/>
  <c r="CZ615" i="6"/>
  <c r="CD345" i="6"/>
  <c r="AX345" i="6"/>
  <c r="CD394" i="6"/>
  <c r="AX394" i="6"/>
  <c r="CZ371" i="6"/>
  <c r="BT371" i="6"/>
  <c r="CO166" i="6"/>
  <c r="BI166" i="6"/>
  <c r="AX114" i="6"/>
  <c r="CD114" i="6"/>
  <c r="CZ1000" i="6"/>
  <c r="BT1000" i="6"/>
  <c r="CD968" i="6"/>
  <c r="AX968" i="6"/>
  <c r="CZ708" i="6"/>
  <c r="BT708" i="6"/>
  <c r="CD957" i="6"/>
  <c r="AX957" i="6"/>
  <c r="BT643" i="6"/>
  <c r="CZ643" i="6"/>
  <c r="CD749" i="6"/>
  <c r="AX749" i="6"/>
  <c r="AX499" i="6"/>
  <c r="CD499" i="6"/>
  <c r="BI631" i="6"/>
  <c r="CO631" i="6"/>
  <c r="BT1005" i="6"/>
  <c r="CZ1005" i="6"/>
  <c r="CO775" i="6"/>
  <c r="BI775" i="6"/>
  <c r="CZ882" i="6"/>
  <c r="BT882" i="6"/>
  <c r="CD254" i="6"/>
  <c r="AX254" i="6"/>
  <c r="CO308" i="6"/>
  <c r="BI308" i="6"/>
  <c r="CZ996" i="6"/>
  <c r="BT996" i="6"/>
  <c r="CD843" i="6"/>
  <c r="AX843" i="6"/>
  <c r="CZ602" i="6"/>
  <c r="BT602" i="6"/>
  <c r="CZ783" i="6"/>
  <c r="BT783" i="6"/>
  <c r="BT484" i="6"/>
  <c r="CZ484" i="6"/>
  <c r="AX620" i="6"/>
  <c r="CD620" i="6"/>
  <c r="CD764" i="6"/>
  <c r="AX764" i="6"/>
  <c r="AX464" i="6"/>
  <c r="CD464" i="6"/>
  <c r="CO295" i="6"/>
  <c r="BI295" i="6"/>
  <c r="AX36" i="6"/>
  <c r="CD36" i="6"/>
  <c r="BT380" i="6"/>
  <c r="CZ380" i="6"/>
  <c r="CZ481" i="6"/>
  <c r="BT481" i="6"/>
  <c r="CO488" i="6"/>
  <c r="BI488" i="6"/>
  <c r="CZ248" i="6"/>
  <c r="BT248" i="6"/>
  <c r="AX721" i="6"/>
  <c r="CD721" i="6"/>
  <c r="BI40" i="6"/>
  <c r="CO40" i="6"/>
  <c r="AX921" i="6"/>
  <c r="CD921" i="6"/>
  <c r="BT761" i="6"/>
  <c r="CZ761" i="6"/>
  <c r="BI286" i="6"/>
  <c r="CO286" i="6"/>
  <c r="CD698" i="6"/>
  <c r="AX698" i="6"/>
  <c r="BI416" i="6"/>
  <c r="CO416" i="6"/>
  <c r="CD386" i="6"/>
  <c r="AX386" i="6"/>
  <c r="CZ851" i="6"/>
  <c r="BT851" i="6"/>
  <c r="CO603" i="6"/>
  <c r="BI603" i="6"/>
  <c r="BI168" i="6"/>
  <c r="CO168" i="6"/>
  <c r="BI33" i="6"/>
  <c r="CO33" i="6"/>
  <c r="CZ223" i="6"/>
  <c r="BT223" i="6"/>
  <c r="AX250" i="6"/>
  <c r="CD250" i="6"/>
  <c r="CO387" i="6"/>
  <c r="BI387" i="6"/>
  <c r="CO108" i="6"/>
  <c r="BI108" i="6"/>
  <c r="CZ304" i="6"/>
  <c r="BT304" i="6"/>
  <c r="BI781" i="6"/>
  <c r="CO781" i="6"/>
  <c r="CO704" i="6"/>
  <c r="BI704" i="6"/>
  <c r="BI453" i="6"/>
  <c r="CO453" i="6"/>
  <c r="BT511" i="6"/>
  <c r="CZ511" i="6"/>
  <c r="BT157" i="6"/>
  <c r="CZ157" i="6"/>
  <c r="AX855" i="6"/>
  <c r="CD855" i="6"/>
  <c r="CZ530" i="6"/>
  <c r="BT530" i="6"/>
  <c r="AX602" i="6"/>
  <c r="CD602" i="6"/>
  <c r="CO111" i="6"/>
  <c r="BI111" i="6"/>
  <c r="CZ652" i="6"/>
  <c r="BT652" i="6"/>
  <c r="CD510" i="6"/>
  <c r="AX510" i="6"/>
  <c r="CO736" i="6"/>
  <c r="BI736" i="6"/>
  <c r="E29" i="3"/>
  <c r="F27" i="3"/>
  <c r="E31" i="3"/>
  <c r="CO519" i="6"/>
  <c r="BI519" i="6"/>
  <c r="CZ372" i="6"/>
  <c r="BT372" i="6"/>
  <c r="AX271" i="6"/>
  <c r="CD271" i="6"/>
  <c r="CZ860" i="6"/>
  <c r="BT860" i="6"/>
  <c r="AX672" i="6"/>
  <c r="CD672" i="6"/>
  <c r="AX686" i="6"/>
  <c r="CD686" i="6"/>
  <c r="CO555" i="6"/>
  <c r="BI555" i="6"/>
  <c r="BT630" i="6"/>
  <c r="CZ630" i="6"/>
  <c r="CO533" i="6"/>
  <c r="BI533" i="6"/>
  <c r="BT253" i="6"/>
  <c r="CZ253" i="6"/>
  <c r="BI252" i="6"/>
  <c r="CO252" i="6"/>
  <c r="CZ242" i="6"/>
  <c r="BT242" i="6"/>
  <c r="AX657" i="6"/>
  <c r="CD657" i="6"/>
  <c r="BT431" i="6"/>
  <c r="CZ431" i="6"/>
  <c r="AX607" i="6"/>
  <c r="CD607" i="6"/>
  <c r="CZ828" i="6"/>
  <c r="BT828" i="6"/>
  <c r="CZ734" i="6"/>
  <c r="BT734" i="6"/>
  <c r="CO622" i="6"/>
  <c r="BI622" i="6"/>
  <c r="CO502" i="6"/>
  <c r="BI502" i="6"/>
  <c r="CZ300" i="6"/>
  <c r="BT300" i="6"/>
  <c r="CD167" i="6"/>
  <c r="AX167" i="6"/>
  <c r="BI484" i="6"/>
  <c r="CO484" i="6"/>
  <c r="CZ907" i="6"/>
  <c r="BT907" i="6"/>
  <c r="BI819" i="6"/>
  <c r="CO819" i="6"/>
  <c r="AX979" i="6"/>
  <c r="CD979" i="6"/>
  <c r="BI677" i="6"/>
  <c r="CO677" i="6"/>
  <c r="CD227" i="6"/>
  <c r="AX227" i="6"/>
  <c r="CZ556" i="6"/>
  <c r="BT556" i="6"/>
  <c r="CD180" i="6"/>
  <c r="AX180" i="6"/>
  <c r="CO803" i="6"/>
  <c r="BI803" i="6"/>
  <c r="BI923" i="6"/>
  <c r="CO923" i="6"/>
  <c r="AX651" i="6"/>
  <c r="CD651" i="6"/>
  <c r="CO140" i="6"/>
  <c r="BI140" i="6"/>
  <c r="CD692" i="6"/>
  <c r="AX692" i="6"/>
  <c r="BI938" i="6"/>
  <c r="CO938" i="6"/>
  <c r="BI210" i="6"/>
  <c r="CO210" i="6"/>
  <c r="AX18" i="6"/>
  <c r="CD18" i="6"/>
  <c r="AX190" i="6"/>
  <c r="CD190" i="6"/>
  <c r="AX601" i="6"/>
  <c r="CD601" i="6"/>
  <c r="BI846" i="6"/>
  <c r="CO846" i="6"/>
  <c r="CZ475" i="6"/>
  <c r="BT475" i="6"/>
  <c r="BI645" i="6"/>
  <c r="CO645" i="6"/>
  <c r="AX68" i="6"/>
  <c r="CD68" i="6"/>
  <c r="BT458" i="6"/>
  <c r="CZ458" i="6"/>
  <c r="BT412" i="6"/>
  <c r="CZ412" i="6"/>
  <c r="AX576" i="6"/>
  <c r="CD576" i="6"/>
  <c r="CO826" i="6"/>
  <c r="BI826" i="6"/>
  <c r="BT476" i="6"/>
  <c r="CZ476" i="6"/>
  <c r="BT100" i="6"/>
  <c r="CZ100" i="6"/>
  <c r="CZ536" i="6"/>
  <c r="BT536" i="6"/>
  <c r="CD177" i="6"/>
  <c r="AX177" i="6"/>
  <c r="CZ544" i="6"/>
  <c r="BT544" i="6"/>
  <c r="AX775" i="6"/>
  <c r="CD775" i="6"/>
  <c r="AX580" i="6"/>
  <c r="CD580" i="6"/>
  <c r="CZ563" i="6"/>
  <c r="BT563" i="6"/>
  <c r="AX329" i="6"/>
  <c r="CD329" i="6"/>
  <c r="AX284" i="6"/>
  <c r="CD284" i="6"/>
  <c r="CO403" i="6"/>
  <c r="BI403" i="6"/>
  <c r="CZ252" i="6"/>
  <c r="BT252" i="6"/>
  <c r="CD670" i="6"/>
  <c r="AX670" i="6"/>
  <c r="CZ767" i="6"/>
  <c r="BT767" i="6"/>
  <c r="CD445" i="6"/>
  <c r="AX445" i="6"/>
  <c r="CD753" i="6"/>
  <c r="AX753" i="6"/>
  <c r="CO293" i="6"/>
  <c r="BI293" i="6"/>
  <c r="BT753" i="6"/>
  <c r="CZ753" i="6"/>
  <c r="AX997" i="6"/>
  <c r="CD997" i="6"/>
  <c r="CD488" i="6"/>
  <c r="AX488" i="6"/>
  <c r="BI675" i="6"/>
  <c r="CO675" i="6"/>
  <c r="AX352" i="6"/>
  <c r="CD352" i="6"/>
  <c r="AX632" i="6"/>
  <c r="CD632" i="6"/>
  <c r="BT752" i="6"/>
  <c r="CZ752" i="6"/>
  <c r="AX455" i="6"/>
  <c r="CD455" i="6"/>
  <c r="CO132" i="6"/>
  <c r="BI132" i="6"/>
  <c r="CZ243" i="6"/>
  <c r="BT243" i="6"/>
  <c r="AX41" i="6"/>
  <c r="CD41" i="6"/>
  <c r="CO551" i="6"/>
  <c r="BI551" i="6"/>
  <c r="CD127" i="6"/>
  <c r="AX127" i="6"/>
  <c r="BT241" i="6"/>
  <c r="CZ241" i="6"/>
  <c r="BT338" i="6"/>
  <c r="CZ338" i="6"/>
  <c r="CO267" i="6"/>
  <c r="BI267" i="6"/>
  <c r="BT466" i="6"/>
  <c r="CZ466" i="6"/>
  <c r="BT256" i="6"/>
  <c r="CZ256" i="6"/>
  <c r="CZ855" i="6"/>
  <c r="BT855" i="6"/>
  <c r="CD1009" i="6"/>
  <c r="AX1009" i="6"/>
  <c r="CZ43" i="6"/>
  <c r="BT43" i="6"/>
  <c r="CD966" i="6"/>
  <c r="AX966" i="6"/>
  <c r="CD303" i="6"/>
  <c r="AX303" i="6"/>
  <c r="CD61" i="6"/>
  <c r="AX61" i="6"/>
  <c r="BI854" i="6"/>
  <c r="CO854" i="6"/>
  <c r="BI19" i="6"/>
  <c r="CO19" i="6"/>
  <c r="BT679" i="6"/>
  <c r="CZ679" i="6"/>
  <c r="CD189" i="6"/>
  <c r="AX189" i="6"/>
  <c r="CZ880" i="6"/>
  <c r="BT880" i="6"/>
  <c r="BT368" i="6"/>
  <c r="CZ368" i="6"/>
  <c r="BI855" i="6"/>
  <c r="CO855" i="6"/>
  <c r="BT776" i="6"/>
  <c r="CZ776" i="6"/>
  <c r="CZ902" i="6"/>
  <c r="BT902" i="6"/>
  <c r="CZ896" i="6"/>
  <c r="BT896" i="6"/>
  <c r="BI337" i="6"/>
  <c r="CO337" i="6"/>
  <c r="CZ328" i="6"/>
  <c r="BT328" i="6"/>
  <c r="BI787" i="6"/>
  <c r="CO787" i="6"/>
  <c r="CZ654" i="6"/>
  <c r="BT654" i="6"/>
  <c r="CZ599" i="6"/>
  <c r="BT599" i="6"/>
  <c r="CZ760" i="6"/>
  <c r="BT760" i="6"/>
  <c r="CO809" i="6"/>
  <c r="BI809" i="6"/>
  <c r="AX899" i="6"/>
  <c r="CD899" i="6"/>
  <c r="CO807" i="6"/>
  <c r="BI807" i="6"/>
  <c r="AX415" i="6"/>
  <c r="CD415" i="6"/>
  <c r="BI883" i="6"/>
  <c r="CO883" i="6"/>
  <c r="CD124" i="6"/>
  <c r="AX124" i="6"/>
  <c r="CD673" i="6"/>
  <c r="AX673" i="6"/>
  <c r="CZ660" i="6"/>
  <c r="BT660" i="6"/>
  <c r="BI15" i="6"/>
  <c r="CO15" i="6"/>
  <c r="BT403" i="6"/>
  <c r="CZ403" i="6"/>
  <c r="CO768" i="6"/>
  <c r="BI768" i="6"/>
  <c r="AX579" i="6"/>
  <c r="CD579" i="6"/>
  <c r="BI649" i="6"/>
  <c r="CO649" i="6"/>
  <c r="BI574" i="6"/>
  <c r="CO574" i="6"/>
  <c r="CO629" i="6"/>
  <c r="BI629" i="6"/>
  <c r="BI940" i="6"/>
  <c r="CO940" i="6"/>
  <c r="BT356" i="6"/>
  <c r="CZ356" i="6"/>
  <c r="BT635" i="6"/>
  <c r="CZ635" i="6"/>
  <c r="CD57" i="6"/>
  <c r="AX57" i="6"/>
  <c r="BI914" i="6"/>
  <c r="CO914" i="6"/>
  <c r="CD305" i="6"/>
  <c r="AX305" i="6"/>
  <c r="CO54" i="6"/>
  <c r="BI54" i="6"/>
  <c r="BT273" i="6"/>
  <c r="CZ273" i="6"/>
  <c r="BI729" i="6"/>
  <c r="CO729" i="6"/>
  <c r="CZ709" i="6"/>
  <c r="BT709" i="6"/>
  <c r="CZ650" i="6"/>
  <c r="BT650" i="6"/>
  <c r="CO930" i="6"/>
  <c r="BI930" i="6"/>
  <c r="CZ435" i="6"/>
  <c r="BT435" i="6"/>
  <c r="CZ587" i="6"/>
  <c r="BT587" i="6"/>
  <c r="CD1013" i="6"/>
  <c r="AX1013" i="6"/>
  <c r="CO349" i="6"/>
  <c r="BI349" i="6"/>
  <c r="BT638" i="6"/>
  <c r="CZ638" i="6"/>
  <c r="BI483" i="6"/>
  <c r="CO483" i="6"/>
  <c r="CO983" i="6"/>
  <c r="BI983" i="6"/>
  <c r="CZ644" i="6"/>
  <c r="BT644" i="6"/>
  <c r="AX685" i="6"/>
  <c r="CD685" i="6"/>
  <c r="BT212" i="6"/>
  <c r="CZ212" i="6"/>
  <c r="CD249" i="6"/>
  <c r="AX249" i="6"/>
  <c r="BT95" i="6"/>
  <c r="CZ95" i="6"/>
  <c r="CD962" i="6"/>
  <c r="AX962" i="6"/>
  <c r="AX111" i="6"/>
  <c r="CD111" i="6"/>
  <c r="CZ898" i="6"/>
  <c r="BT898" i="6"/>
  <c r="BI316" i="6"/>
  <c r="CO316" i="6"/>
  <c r="CZ865" i="6"/>
  <c r="BT865" i="6"/>
  <c r="CO206" i="6"/>
  <c r="BI206" i="6"/>
  <c r="CD1010" i="6"/>
  <c r="AX1010" i="6"/>
  <c r="BI20" i="6"/>
  <c r="CO20" i="6"/>
  <c r="AX575" i="6"/>
  <c r="CD575" i="6"/>
  <c r="CD339" i="6"/>
  <c r="AX339" i="6"/>
  <c r="BI720" i="6"/>
  <c r="CO720" i="6"/>
  <c r="BT874" i="6"/>
  <c r="CZ874" i="6"/>
  <c r="BT501" i="6"/>
  <c r="CZ501" i="6"/>
  <c r="AX131" i="6"/>
  <c r="CD131" i="6"/>
  <c r="AX969" i="6"/>
  <c r="CD969" i="6"/>
  <c r="CD960" i="6"/>
  <c r="AX960" i="6"/>
  <c r="CD263" i="6"/>
  <c r="AX263" i="6"/>
  <c r="AX21" i="6"/>
  <c r="CD21" i="6"/>
  <c r="CZ465" i="6"/>
  <c r="BT465" i="6"/>
  <c r="AX104" i="6"/>
  <c r="CD104" i="6"/>
  <c r="BT123" i="6"/>
  <c r="CZ123" i="6"/>
  <c r="BI183" i="6"/>
  <c r="CO183" i="6"/>
  <c r="AX714" i="6"/>
  <c r="CD714" i="6"/>
  <c r="AX989" i="6"/>
  <c r="CD989" i="6"/>
  <c r="AX789" i="6"/>
  <c r="CD789" i="6"/>
  <c r="AX519" i="6"/>
  <c r="CD519" i="6"/>
  <c r="BI925" i="6"/>
  <c r="CO925" i="6"/>
  <c r="BI964" i="6"/>
  <c r="CO964" i="6"/>
  <c r="CO693" i="6"/>
  <c r="BI693" i="6"/>
  <c r="BT510" i="6"/>
  <c r="CZ510" i="6"/>
  <c r="AX668" i="6"/>
  <c r="CD668" i="6"/>
  <c r="BI420" i="6"/>
  <c r="CO420" i="6"/>
  <c r="BT741" i="6"/>
  <c r="CZ741" i="6"/>
  <c r="BI340" i="6"/>
  <c r="CO340" i="6"/>
  <c r="BT791" i="6"/>
  <c r="CZ791" i="6"/>
  <c r="CD839" i="6"/>
  <c r="AX839" i="6"/>
  <c r="BT106" i="6"/>
  <c r="CZ106" i="6"/>
  <c r="CD785" i="6"/>
  <c r="AX785" i="6"/>
  <c r="CD466" i="6"/>
  <c r="AX466" i="6"/>
  <c r="CZ365" i="6"/>
  <c r="BT365" i="6"/>
  <c r="BT291" i="6"/>
  <c r="CZ291" i="6"/>
  <c r="BT410" i="6"/>
  <c r="CZ410" i="6"/>
  <c r="BT121" i="6"/>
  <c r="CZ121" i="6"/>
  <c r="AX953" i="6"/>
  <c r="CD953" i="6"/>
  <c r="CZ550" i="6"/>
  <c r="BT550" i="6"/>
  <c r="BI613" i="6"/>
  <c r="CO613" i="6"/>
  <c r="BT156" i="6"/>
  <c r="CZ156" i="6"/>
  <c r="BT687" i="6"/>
  <c r="CZ687" i="6"/>
  <c r="AX609" i="6"/>
  <c r="CD609" i="6"/>
  <c r="CD444" i="6"/>
  <c r="AX444" i="6"/>
  <c r="CZ577" i="6"/>
  <c r="BT577" i="6"/>
  <c r="BT919" i="6"/>
  <c r="CZ919" i="6"/>
  <c r="CO269" i="6"/>
  <c r="BI269" i="6"/>
  <c r="BI14" i="6"/>
  <c r="CO14" i="6"/>
  <c r="AX709" i="6"/>
  <c r="CD709" i="6"/>
  <c r="BT991" i="6"/>
  <c r="CZ991" i="6"/>
  <c r="BI653" i="6"/>
  <c r="CO653" i="6"/>
  <c r="BI30" i="6"/>
  <c r="CO30" i="6"/>
  <c r="AX595" i="6"/>
  <c r="CD595" i="6"/>
  <c r="CZ274" i="6"/>
  <c r="BT274" i="6"/>
  <c r="CO87" i="6"/>
  <c r="BI87" i="6"/>
  <c r="CZ113" i="6"/>
  <c r="BT113" i="6"/>
  <c r="BT402" i="6"/>
  <c r="CZ402" i="6"/>
  <c r="CD379" i="6"/>
  <c r="AX379" i="6"/>
  <c r="BT696" i="6"/>
  <c r="CZ696" i="6"/>
  <c r="AX986" i="6"/>
  <c r="CD986" i="6"/>
  <c r="BT426" i="6"/>
  <c r="CZ426" i="6"/>
  <c r="CO624" i="6"/>
  <c r="BI624" i="6"/>
  <c r="BT994" i="6"/>
  <c r="CZ994" i="6"/>
  <c r="CD988" i="6"/>
  <c r="AX988" i="6"/>
  <c r="CO202" i="6"/>
  <c r="BI202" i="6"/>
  <c r="BT521" i="6"/>
  <c r="CZ521" i="6"/>
  <c r="CZ930" i="6"/>
  <c r="BT930" i="6"/>
  <c r="AX461" i="6"/>
  <c r="CD461" i="6"/>
  <c r="CZ769" i="6"/>
  <c r="BT769" i="6"/>
  <c r="BI888" i="6"/>
  <c r="CO888" i="6"/>
  <c r="BT555" i="6"/>
  <c r="CZ555" i="6"/>
  <c r="CO545" i="6"/>
  <c r="BI545" i="6"/>
  <c r="BT750" i="6"/>
  <c r="CZ750" i="6"/>
  <c r="AX854" i="6"/>
  <c r="CD854" i="6"/>
  <c r="AX437" i="6"/>
  <c r="CD437" i="6"/>
  <c r="BT817" i="6"/>
  <c r="CZ817" i="6"/>
  <c r="CO163" i="6"/>
  <c r="BI163" i="6"/>
  <c r="BT187" i="6"/>
  <c r="CZ187" i="6"/>
  <c r="BT34" i="6"/>
  <c r="CZ34" i="6"/>
  <c r="CO146" i="6"/>
  <c r="BI146" i="6"/>
  <c r="AX985" i="6"/>
  <c r="CD985" i="6"/>
  <c r="CO994" i="6"/>
  <c r="BI994" i="6"/>
  <c r="BT551" i="6"/>
  <c r="CZ551" i="6"/>
  <c r="CZ204" i="6"/>
  <c r="BT204" i="6"/>
  <c r="AX720" i="6"/>
  <c r="CD720" i="6"/>
  <c r="AX874" i="6"/>
  <c r="CD874" i="6"/>
  <c r="CD162" i="6"/>
  <c r="AX162" i="6"/>
  <c r="BI747" i="6"/>
  <c r="CO747" i="6"/>
  <c r="CD259" i="6"/>
  <c r="AX259" i="6"/>
  <c r="BI280" i="6"/>
  <c r="CO280" i="6"/>
  <c r="BI165" i="6"/>
  <c r="CO165" i="6"/>
  <c r="BT547" i="6"/>
  <c r="CZ547" i="6"/>
  <c r="AX829" i="6"/>
  <c r="CD829" i="6"/>
  <c r="BT324" i="6"/>
  <c r="CZ324" i="6"/>
  <c r="CO510" i="6"/>
  <c r="BI510" i="6"/>
  <c r="D30" i="3"/>
  <c r="D32" i="3" s="1"/>
  <c r="D34" i="3" s="1"/>
  <c r="BI325" i="6"/>
  <c r="CO325" i="6"/>
  <c r="CO348" i="6"/>
  <c r="BI348" i="6"/>
  <c r="CZ764" i="6"/>
  <c r="BT764" i="6"/>
  <c r="BI892" i="6"/>
  <c r="CO892" i="6"/>
  <c r="CD754" i="6"/>
  <c r="AX754" i="6"/>
  <c r="CD514" i="6"/>
  <c r="AX514" i="6"/>
  <c r="CZ189" i="6"/>
  <c r="BT189" i="6"/>
  <c r="AX550" i="6"/>
  <c r="CD550" i="6"/>
  <c r="CO377" i="6"/>
  <c r="BI377" i="6"/>
  <c r="CZ483" i="6"/>
  <c r="BT483" i="6"/>
  <c r="AX624" i="6"/>
  <c r="CD624" i="6"/>
  <c r="AX392" i="6"/>
  <c r="CD392" i="6"/>
  <c r="CZ224" i="6"/>
  <c r="BT224" i="6"/>
  <c r="CZ589" i="6"/>
  <c r="BT589" i="6"/>
  <c r="BI711" i="6"/>
  <c r="CO711" i="6"/>
  <c r="CO766" i="6"/>
  <c r="BI766" i="6"/>
  <c r="BI648" i="6"/>
  <c r="CO648" i="6"/>
  <c r="CZ251" i="6"/>
  <c r="BT251" i="6"/>
  <c r="CZ85" i="6"/>
  <c r="BT85" i="6"/>
  <c r="CZ773" i="6"/>
  <c r="BT773" i="6"/>
  <c r="BI659" i="6"/>
  <c r="CO659" i="6"/>
  <c r="CO257" i="6"/>
  <c r="BI257" i="6"/>
  <c r="CO216" i="6"/>
  <c r="BI216" i="6"/>
  <c r="CD294" i="6"/>
  <c r="AX294" i="6"/>
  <c r="BT651" i="6"/>
  <c r="CZ651" i="6"/>
  <c r="AX253" i="6"/>
  <c r="CD253" i="6"/>
  <c r="CO953" i="6"/>
  <c r="BI953" i="6"/>
  <c r="CD373" i="6"/>
  <c r="AX373" i="6"/>
  <c r="CO71" i="6"/>
  <c r="BI71" i="6"/>
  <c r="BT137" i="6"/>
  <c r="CZ137" i="6"/>
  <c r="CZ952" i="6"/>
  <c r="BT952" i="6"/>
  <c r="CO757" i="6"/>
  <c r="BI757" i="6"/>
  <c r="BT229" i="6"/>
  <c r="CZ229" i="6"/>
  <c r="CD390" i="6"/>
  <c r="AX390" i="6"/>
  <c r="CD59" i="6"/>
  <c r="AX59" i="6"/>
  <c r="CZ62" i="6"/>
  <c r="BT62" i="6"/>
  <c r="CD71" i="6"/>
  <c r="AX71" i="6"/>
  <c r="CO68" i="6"/>
  <c r="BI68" i="6"/>
  <c r="BT32" i="6"/>
  <c r="CZ32" i="6"/>
  <c r="AX397" i="6"/>
  <c r="CD397" i="6"/>
  <c r="BT964" i="6"/>
  <c r="CZ964" i="6"/>
  <c r="CZ639" i="6"/>
  <c r="BT639" i="6"/>
  <c r="CD275" i="6"/>
  <c r="AX275" i="6"/>
  <c r="CO369" i="6"/>
  <c r="BI369" i="6"/>
  <c r="AX380" i="6"/>
  <c r="CD380" i="6"/>
  <c r="CO556" i="6"/>
  <c r="BI556" i="6"/>
  <c r="CO797" i="6"/>
  <c r="BI797" i="6"/>
  <c r="CD174" i="6"/>
  <c r="AX174" i="6"/>
  <c r="BI903" i="6"/>
  <c r="CO903" i="6"/>
  <c r="CD938" i="6"/>
  <c r="AX938" i="6"/>
  <c r="BI44" i="6"/>
  <c r="CO44" i="6"/>
  <c r="AX925" i="6"/>
  <c r="CD925" i="6"/>
  <c r="AX927" i="6"/>
  <c r="CD927" i="6"/>
  <c r="CD756" i="6"/>
  <c r="AX756" i="6"/>
  <c r="BI913" i="6"/>
  <c r="CO913" i="6"/>
  <c r="AX664" i="6"/>
  <c r="CD664" i="6"/>
  <c r="CZ171" i="6"/>
  <c r="BT171" i="6"/>
  <c r="BT756" i="6"/>
  <c r="CZ756" i="6"/>
  <c r="BI290" i="6"/>
  <c r="CO290" i="6"/>
  <c r="CZ962" i="6"/>
  <c r="BT962" i="6"/>
  <c r="AX287" i="6"/>
  <c r="CD287" i="6"/>
  <c r="CD267" i="6"/>
  <c r="AX267" i="6"/>
  <c r="CO548" i="6"/>
  <c r="BI548" i="6"/>
  <c r="CO244" i="6"/>
  <c r="BI244" i="6"/>
  <c r="CZ768" i="6"/>
  <c r="BT768" i="6"/>
  <c r="AX818" i="6"/>
  <c r="CD818" i="6"/>
  <c r="CO740" i="6"/>
  <c r="BI740" i="6"/>
  <c r="CD548" i="6"/>
  <c r="AX548" i="6"/>
  <c r="AX772" i="6"/>
  <c r="CD772" i="6"/>
  <c r="CO586" i="6"/>
  <c r="BI586" i="6"/>
  <c r="BT508" i="6"/>
  <c r="CZ508" i="6"/>
  <c r="BT666" i="6"/>
  <c r="CZ666" i="6"/>
  <c r="BI23" i="6"/>
  <c r="CO23" i="6"/>
  <c r="CZ41" i="6"/>
  <c r="BT41" i="6"/>
  <c r="AX252" i="6"/>
  <c r="CD252" i="6"/>
  <c r="AX585" i="6"/>
  <c r="CD585" i="6"/>
  <c r="CZ45" i="6"/>
  <c r="BT45" i="6"/>
  <c r="BI37" i="6"/>
  <c r="CO37" i="6"/>
  <c r="AX369" i="6"/>
  <c r="CD369" i="6"/>
  <c r="CO910" i="6"/>
  <c r="BI910" i="6"/>
  <c r="BT973" i="6"/>
  <c r="CZ973" i="6"/>
  <c r="BI627" i="6"/>
  <c r="CO627" i="6"/>
  <c r="BI665" i="6"/>
  <c r="CO665" i="6"/>
  <c r="CD214" i="6"/>
  <c r="AX214" i="6"/>
  <c r="CD128" i="6"/>
  <c r="AX128" i="6"/>
  <c r="CZ214" i="6"/>
  <c r="BT214" i="6"/>
  <c r="CO825" i="6"/>
  <c r="BI825" i="6"/>
  <c r="CZ101" i="6"/>
  <c r="BT101" i="6"/>
  <c r="CD179" i="6"/>
  <c r="AX179" i="6"/>
  <c r="CZ127" i="6"/>
  <c r="BT127" i="6"/>
  <c r="AX361" i="6"/>
  <c r="CD361" i="6"/>
  <c r="CZ829" i="6"/>
  <c r="BT829" i="6"/>
  <c r="CD958" i="6"/>
  <c r="AX958" i="6"/>
  <c r="CO266" i="6"/>
  <c r="BI266" i="6"/>
  <c r="CZ449" i="6"/>
  <c r="BT449" i="6"/>
  <c r="CD480" i="6"/>
  <c r="AX480" i="6"/>
  <c r="CD803" i="6"/>
  <c r="AX803" i="6"/>
  <c r="BT674" i="6"/>
  <c r="CZ674" i="6"/>
  <c r="CZ72" i="6"/>
  <c r="BT72" i="6"/>
  <c r="AX468" i="6"/>
  <c r="CD468" i="6"/>
  <c r="CO388" i="6"/>
  <c r="BI388" i="6"/>
  <c r="BT659" i="6"/>
  <c r="CZ659" i="6"/>
  <c r="CZ579" i="6"/>
  <c r="BT579" i="6"/>
  <c r="CZ348" i="6"/>
  <c r="BT348" i="6"/>
  <c r="BI353" i="6"/>
  <c r="CO353" i="6"/>
  <c r="BI642" i="6"/>
  <c r="CO642" i="6"/>
  <c r="BT559" i="6"/>
  <c r="CZ559" i="6"/>
  <c r="AX370" i="6"/>
  <c r="CD370" i="6"/>
  <c r="BI851" i="6"/>
  <c r="CO851" i="6"/>
  <c r="CZ454" i="6"/>
  <c r="BT454" i="6"/>
  <c r="CZ645" i="6"/>
  <c r="BT645" i="6"/>
  <c r="CO73" i="6"/>
  <c r="BI73" i="6"/>
  <c r="CO954" i="6"/>
  <c r="BI954" i="6"/>
  <c r="AX827" i="6"/>
  <c r="CD827" i="6"/>
  <c r="BT668" i="6"/>
  <c r="CZ668" i="6"/>
  <c r="AX453" i="6"/>
  <c r="CD453" i="6"/>
  <c r="CZ848" i="6"/>
  <c r="BT848" i="6"/>
  <c r="CO134" i="6"/>
  <c r="BI134" i="6"/>
  <c r="CZ314" i="6"/>
  <c r="BT314" i="6"/>
  <c r="CD307" i="6"/>
  <c r="AX307" i="6"/>
  <c r="CO815" i="6"/>
  <c r="BI815" i="6"/>
  <c r="CZ628" i="6"/>
  <c r="BT628" i="6"/>
  <c r="AX562" i="6"/>
  <c r="CD562" i="6"/>
  <c r="CZ719" i="6"/>
  <c r="BT719" i="6"/>
  <c r="BI261" i="6"/>
  <c r="CO261" i="6"/>
  <c r="CZ629" i="6"/>
  <c r="BT629" i="6"/>
  <c r="CZ437" i="6"/>
  <c r="BT437" i="6"/>
  <c r="BT830" i="6"/>
  <c r="CZ830" i="6"/>
  <c r="AX1001" i="6"/>
  <c r="CD1001" i="6"/>
  <c r="BI611" i="6"/>
  <c r="CO611" i="6"/>
  <c r="BI731" i="6"/>
  <c r="CO731" i="6"/>
  <c r="CZ509" i="6"/>
  <c r="BT509" i="6"/>
  <c r="CZ593" i="6"/>
  <c r="BT593" i="6"/>
  <c r="CZ591" i="6"/>
  <c r="BT591" i="6"/>
  <c r="BT879" i="6"/>
  <c r="CZ879" i="6"/>
  <c r="AX277" i="6"/>
  <c r="CD277" i="6"/>
  <c r="CD557" i="6"/>
  <c r="AX557" i="6"/>
  <c r="CZ704" i="6"/>
  <c r="BT704" i="6"/>
  <c r="CZ1002" i="6"/>
  <c r="BT1002" i="6"/>
  <c r="CD79" i="6"/>
  <c r="AX79" i="6"/>
  <c r="AX690" i="6"/>
  <c r="CD690" i="6"/>
  <c r="AX142" i="6"/>
  <c r="CD142" i="6"/>
  <c r="CD60" i="6"/>
  <c r="AX60" i="6"/>
  <c r="BI489" i="6"/>
  <c r="CO489" i="6"/>
  <c r="BT958" i="6"/>
  <c r="CZ958" i="6"/>
  <c r="CO517" i="6"/>
  <c r="BI517" i="6"/>
  <c r="BT1007" i="6"/>
  <c r="CZ1007" i="6"/>
  <c r="BI157" i="6"/>
  <c r="CO157" i="6"/>
  <c r="CZ614" i="6"/>
  <c r="BT614" i="6"/>
  <c r="BI462" i="6"/>
  <c r="CO462" i="6"/>
  <c r="BI459" i="6"/>
  <c r="CO459" i="6"/>
  <c r="AX97" i="6"/>
  <c r="CD97" i="6"/>
  <c r="CO812" i="6"/>
  <c r="BI812" i="6"/>
  <c r="CO178" i="6"/>
  <c r="BI178" i="6"/>
  <c r="CD262" i="6"/>
  <c r="AX262" i="6"/>
  <c r="BT804" i="6"/>
  <c r="CZ804" i="6"/>
  <c r="CD745" i="6"/>
  <c r="AX745" i="6"/>
  <c r="BI918" i="6"/>
  <c r="CO918" i="6"/>
  <c r="CZ806" i="6"/>
  <c r="BT806" i="6"/>
  <c r="BT676" i="6"/>
  <c r="CZ676" i="6"/>
  <c r="CZ374" i="6"/>
  <c r="BT374" i="6"/>
  <c r="BT150" i="6"/>
  <c r="CZ150" i="6"/>
  <c r="CZ701" i="6"/>
  <c r="BT701" i="6"/>
  <c r="CD481" i="6"/>
  <c r="AX481" i="6"/>
  <c r="CO618" i="6"/>
  <c r="BI618" i="6"/>
  <c r="CD935" i="6"/>
  <c r="AX935" i="6"/>
  <c r="BT538" i="6"/>
  <c r="CZ538" i="6"/>
  <c r="BI661" i="6"/>
  <c r="CO661" i="6"/>
  <c r="BT520" i="6"/>
  <c r="CZ520" i="6"/>
  <c r="CO385" i="6"/>
  <c r="BI385" i="6"/>
  <c r="BT255" i="6"/>
  <c r="CZ255" i="6"/>
  <c r="BI939" i="6"/>
  <c r="CO939" i="6"/>
  <c r="CD900" i="6"/>
  <c r="AX900" i="6"/>
  <c r="BT136" i="6"/>
  <c r="CZ136" i="6"/>
  <c r="CO362" i="6"/>
  <c r="BI362" i="6"/>
  <c r="BT682" i="6"/>
  <c r="CZ682" i="6"/>
  <c r="CO680" i="6"/>
  <c r="BI680" i="6"/>
  <c r="AX1012" i="6"/>
  <c r="CD1012" i="6"/>
  <c r="CD634" i="6"/>
  <c r="AX634" i="6"/>
  <c r="BI36" i="6"/>
  <c r="CO36" i="6"/>
  <c r="BI804" i="6"/>
  <c r="CO804" i="6"/>
  <c r="BI336" i="6"/>
  <c r="CO336" i="6"/>
  <c r="CD660" i="6"/>
  <c r="AX660" i="6"/>
  <c r="CO934" i="6"/>
  <c r="BI934" i="6"/>
  <c r="CZ191" i="6"/>
  <c r="BT191" i="6"/>
  <c r="BI959" i="6"/>
  <c r="CO959" i="6"/>
  <c r="CD656" i="6"/>
  <c r="AX656" i="6"/>
  <c r="BT165" i="6"/>
  <c r="CZ165" i="6"/>
  <c r="BT1006" i="6"/>
  <c r="CZ1006" i="6"/>
  <c r="CD181" i="6"/>
  <c r="AX181" i="6"/>
  <c r="CO144" i="6"/>
  <c r="BI144" i="6"/>
  <c r="CD794" i="6"/>
  <c r="AX794" i="6"/>
  <c r="BI559" i="6"/>
  <c r="CO559" i="6"/>
  <c r="CD643" i="6"/>
  <c r="AX643" i="6"/>
  <c r="CO138" i="6"/>
  <c r="BI138" i="6"/>
  <c r="AX716" i="6"/>
  <c r="CD716" i="6"/>
  <c r="CD823" i="6"/>
  <c r="AX823" i="6"/>
  <c r="CZ566" i="6"/>
  <c r="BT566" i="6"/>
  <c r="CZ967" i="6"/>
  <c r="BT967" i="6"/>
  <c r="CO376" i="6"/>
  <c r="BI376" i="6"/>
  <c r="CO411" i="6"/>
  <c r="BI411" i="6"/>
  <c r="BT146" i="6"/>
  <c r="CZ146" i="6"/>
  <c r="CD465" i="6"/>
  <c r="AX465" i="6"/>
  <c r="BI230" i="6"/>
  <c r="CO230" i="6"/>
  <c r="AX28" i="6"/>
  <c r="CD28" i="6"/>
  <c r="BI181" i="6"/>
  <c r="CO181" i="6"/>
  <c r="BI971" i="6"/>
  <c r="CO971" i="6"/>
  <c r="AX42" i="6"/>
  <c r="CD42" i="6"/>
  <c r="BI712" i="6"/>
  <c r="CO712" i="6"/>
  <c r="CZ182" i="6"/>
  <c r="BT182" i="6"/>
  <c r="AX851" i="6"/>
  <c r="CD851" i="6"/>
  <c r="AX588" i="6"/>
  <c r="CD588" i="6"/>
  <c r="AX859" i="6"/>
  <c r="CD859" i="6"/>
  <c r="AX844" i="6"/>
  <c r="CD844" i="6"/>
  <c r="BI643" i="6"/>
  <c r="CO643" i="6"/>
  <c r="CZ174" i="6"/>
  <c r="BT174" i="6"/>
  <c r="CO88" i="6"/>
  <c r="BI88" i="6"/>
  <c r="BT107" i="6"/>
  <c r="CZ107" i="6"/>
  <c r="CD165" i="6"/>
  <c r="AX165" i="6"/>
  <c r="BI217" i="6"/>
  <c r="CO217" i="6"/>
  <c r="CZ349" i="6"/>
  <c r="BT349" i="6"/>
  <c r="AX781" i="6"/>
  <c r="CD781" i="6"/>
  <c r="AX458" i="6"/>
  <c r="CD458" i="6"/>
  <c r="CD752" i="6"/>
  <c r="AX752" i="6"/>
  <c r="CO185" i="6"/>
  <c r="BI185" i="6"/>
  <c r="BT911" i="6"/>
  <c r="CZ911" i="6"/>
  <c r="CO285" i="6"/>
  <c r="BI285" i="6"/>
  <c r="BI226" i="6"/>
  <c r="CO226" i="6"/>
  <c r="BT927" i="6"/>
  <c r="CZ927" i="6"/>
  <c r="CZ807" i="6"/>
  <c r="BT807" i="6"/>
  <c r="CO978" i="6"/>
  <c r="BI978" i="6"/>
  <c r="AX246" i="6"/>
  <c r="CD246" i="6"/>
  <c r="CD272" i="6"/>
  <c r="AX272" i="6"/>
  <c r="CD90" i="6"/>
  <c r="AX90" i="6"/>
  <c r="CO100" i="6"/>
  <c r="BI100" i="6"/>
  <c r="BT970" i="6"/>
  <c r="CZ970" i="6"/>
  <c r="CO291" i="6"/>
  <c r="BI291" i="6"/>
  <c r="CZ617" i="6"/>
  <c r="BT617" i="6"/>
  <c r="AX1005" i="6"/>
  <c r="CD1005" i="6"/>
  <c r="AX932" i="6"/>
  <c r="CD932" i="6"/>
  <c r="BI102" i="6"/>
  <c r="CO102" i="6"/>
  <c r="CZ573" i="6"/>
  <c r="BT573" i="6"/>
  <c r="CO419" i="6"/>
  <c r="BI419" i="6"/>
  <c r="BI135" i="6"/>
  <c r="CO135" i="6"/>
  <c r="AX330" i="6"/>
  <c r="CD330" i="6"/>
  <c r="BT683" i="6"/>
  <c r="CZ683" i="6"/>
  <c r="CO935" i="6"/>
  <c r="BI935" i="6"/>
  <c r="BT57" i="6"/>
  <c r="CZ57" i="6"/>
  <c r="AX234" i="6"/>
  <c r="CD234" i="6"/>
  <c r="CZ980" i="6"/>
  <c r="BT980" i="6"/>
  <c r="CD200" i="6"/>
  <c r="AX200" i="6"/>
  <c r="CD218" i="6"/>
  <c r="AX218" i="6"/>
  <c r="BI499" i="6"/>
  <c r="CO499" i="6"/>
  <c r="AX937" i="6"/>
  <c r="CD937" i="6"/>
  <c r="CZ56" i="6"/>
  <c r="BT56" i="6"/>
  <c r="BI829" i="6"/>
  <c r="CO829" i="6"/>
  <c r="AX507" i="6"/>
  <c r="CD507" i="6"/>
  <c r="CO808" i="6"/>
  <c r="BI808" i="6"/>
  <c r="CO358" i="6"/>
  <c r="BI358" i="6"/>
  <c r="CD85" i="6"/>
  <c r="AX85" i="6"/>
  <c r="BI441" i="6"/>
  <c r="CO441" i="6"/>
  <c r="CZ798" i="6"/>
  <c r="BT798" i="6"/>
  <c r="CO50" i="6"/>
  <c r="BI50" i="6"/>
  <c r="CZ946" i="6"/>
  <c r="BT946" i="6"/>
  <c r="CZ959" i="6"/>
  <c r="BT959" i="6"/>
  <c r="AX627" i="6"/>
  <c r="CD627" i="6"/>
  <c r="BT237" i="6"/>
  <c r="CZ237" i="6"/>
  <c r="BI147" i="6"/>
  <c r="CO147" i="6"/>
  <c r="CD891" i="6"/>
  <c r="AX891" i="6"/>
  <c r="CD1002" i="6"/>
  <c r="AX1002" i="6"/>
  <c r="CZ669" i="6"/>
  <c r="BT669" i="6"/>
  <c r="BI264" i="6"/>
  <c r="CO264" i="6"/>
  <c r="BT915" i="6"/>
  <c r="CZ915" i="6"/>
  <c r="BI526" i="6"/>
  <c r="CO526" i="6"/>
  <c r="CZ199" i="6"/>
  <c r="BT199" i="6"/>
  <c r="AX518" i="6"/>
  <c r="CD518" i="6"/>
  <c r="CZ986" i="6"/>
  <c r="BT986" i="6"/>
  <c r="BI256" i="6"/>
  <c r="CO256" i="6"/>
  <c r="CO323" i="6"/>
  <c r="BI323" i="6"/>
  <c r="CO65" i="6"/>
  <c r="BI65" i="6"/>
  <c r="AX75" i="6"/>
  <c r="CD75" i="6"/>
  <c r="BI897" i="6"/>
  <c r="CO897" i="6"/>
  <c r="CO398" i="6"/>
  <c r="BI398" i="6"/>
  <c r="CZ934" i="6"/>
  <c r="BT934" i="6"/>
  <c r="AX825" i="6"/>
  <c r="CD825" i="6"/>
  <c r="CZ346" i="6"/>
  <c r="BT346" i="6"/>
  <c r="BI433" i="6"/>
  <c r="CO433" i="6"/>
  <c r="CD77" i="6"/>
  <c r="AX77" i="6"/>
  <c r="AX409" i="6"/>
  <c r="CD409" i="6"/>
  <c r="CO234" i="6"/>
  <c r="BI234" i="6"/>
  <c r="CO996" i="6"/>
  <c r="BI996" i="6"/>
  <c r="AX586" i="6"/>
  <c r="CD586" i="6"/>
  <c r="BI847" i="6"/>
  <c r="CO847" i="6"/>
  <c r="AX813" i="6"/>
  <c r="CD813" i="6"/>
  <c r="BI647" i="6"/>
  <c r="CO647" i="6"/>
  <c r="AX807" i="6"/>
  <c r="CD807" i="6"/>
  <c r="CZ575" i="6"/>
  <c r="BT575" i="6"/>
  <c r="CO861" i="6"/>
  <c r="BI861" i="6"/>
  <c r="AX835" i="6"/>
  <c r="CD835" i="6"/>
  <c r="CZ133" i="6"/>
  <c r="BT133" i="6"/>
  <c r="CD64" i="6"/>
  <c r="AX64" i="6"/>
  <c r="CO950" i="6"/>
  <c r="BI950" i="6"/>
  <c r="CD67" i="6"/>
  <c r="AX67" i="6"/>
  <c r="AX344" i="6"/>
  <c r="CD344" i="6"/>
  <c r="CO947" i="6"/>
  <c r="BI947" i="6"/>
  <c r="CD52" i="6"/>
  <c r="AX52" i="6"/>
  <c r="CO79" i="6"/>
  <c r="BI79" i="6"/>
  <c r="CO982" i="6"/>
  <c r="BI982" i="6"/>
  <c r="AX587" i="6"/>
  <c r="CD587" i="6"/>
  <c r="CO824" i="6"/>
  <c r="BI824" i="6"/>
  <c r="CD665" i="6"/>
  <c r="AX665" i="6"/>
  <c r="CO401" i="6"/>
  <c r="BI401" i="6"/>
  <c r="BI716" i="6"/>
  <c r="CO716" i="6"/>
  <c r="CZ272" i="6"/>
  <c r="BT272" i="6"/>
  <c r="BI82" i="6"/>
  <c r="CO82" i="6"/>
  <c r="AX869" i="6"/>
  <c r="CD869" i="6"/>
  <c r="CZ135" i="6"/>
  <c r="BT135" i="6"/>
  <c r="CO893" i="6"/>
  <c r="BI893" i="6"/>
  <c r="AX759" i="6"/>
  <c r="CD759" i="6"/>
  <c r="CZ69" i="6"/>
  <c r="BT69" i="6"/>
  <c r="CD152" i="6"/>
  <c r="AX152" i="6"/>
  <c r="AX713" i="6"/>
  <c r="CD713" i="6"/>
  <c r="BI943" i="6"/>
  <c r="CO943" i="6"/>
  <c r="AX783" i="6"/>
  <c r="CD783" i="6"/>
  <c r="CZ788" i="6"/>
  <c r="BT788" i="6"/>
  <c r="CZ290" i="6"/>
  <c r="BT290" i="6"/>
  <c r="CO136" i="6"/>
  <c r="BI136" i="6"/>
  <c r="CO395" i="6"/>
  <c r="BI395" i="6"/>
  <c r="BT757" i="6"/>
  <c r="CZ757" i="6"/>
  <c r="CO297" i="6"/>
  <c r="BI297" i="6"/>
  <c r="CO156" i="6"/>
  <c r="BI156" i="6"/>
  <c r="BT803" i="6"/>
  <c r="CZ803" i="6"/>
  <c r="BI927" i="6"/>
  <c r="CO927" i="6"/>
  <c r="AX463" i="6"/>
  <c r="CD463" i="6"/>
  <c r="BI198" i="6"/>
  <c r="CO198" i="6"/>
  <c r="CO409" i="6"/>
  <c r="BI409" i="6"/>
  <c r="CO524" i="6"/>
  <c r="BI524" i="6"/>
  <c r="AX521" i="6"/>
  <c r="CD521" i="6"/>
  <c r="CD133" i="6"/>
  <c r="AX133" i="6"/>
  <c r="CD995" i="6"/>
  <c r="AX995" i="6"/>
  <c r="AX495" i="6"/>
  <c r="CD495" i="6"/>
  <c r="CZ52" i="6"/>
  <c r="BT52" i="6"/>
  <c r="CD208" i="6"/>
  <c r="AX208" i="6"/>
  <c r="AX44" i="6"/>
  <c r="CD44" i="6"/>
  <c r="BT739" i="6"/>
  <c r="CZ739" i="6"/>
  <c r="BT834" i="6"/>
  <c r="CZ834" i="6"/>
  <c r="CZ924" i="6"/>
  <c r="BT924" i="6"/>
  <c r="CZ55" i="6"/>
  <c r="BT55" i="6"/>
  <c r="BT439" i="6"/>
  <c r="CZ439" i="6"/>
  <c r="CZ945" i="6"/>
  <c r="BT945" i="6"/>
  <c r="BI584" i="6"/>
  <c r="CO584" i="6"/>
  <c r="BI578" i="6"/>
  <c r="CO578" i="6"/>
  <c r="BI868" i="6"/>
  <c r="CO868" i="6"/>
  <c r="CO224" i="6"/>
  <c r="BI224" i="6"/>
  <c r="AX219" i="6"/>
  <c r="CD219" i="6"/>
  <c r="BT83" i="6"/>
  <c r="CZ83" i="6"/>
  <c r="BT513" i="6"/>
  <c r="CZ513" i="6"/>
  <c r="CZ819" i="6"/>
  <c r="BT819" i="6"/>
  <c r="CD210" i="6"/>
  <c r="AX210" i="6"/>
  <c r="CZ505" i="6"/>
  <c r="BT505" i="6"/>
  <c r="BT92" i="6"/>
  <c r="CZ92" i="6"/>
  <c r="CZ998" i="6"/>
  <c r="BT998" i="6"/>
  <c r="CO170" i="6"/>
  <c r="BI170" i="6"/>
  <c r="CD201" i="6"/>
  <c r="AX201" i="6"/>
  <c r="BI922" i="6"/>
  <c r="CO922" i="6"/>
  <c r="BI658" i="6"/>
  <c r="CO658" i="6"/>
  <c r="CZ448" i="6"/>
  <c r="BT448" i="6"/>
  <c r="AX320" i="6"/>
  <c r="CD320" i="6"/>
  <c r="CO173" i="6"/>
  <c r="BI173" i="6"/>
  <c r="AX101" i="6"/>
  <c r="CD101" i="6"/>
  <c r="CD508" i="6"/>
  <c r="AX508" i="6"/>
  <c r="CD494" i="6"/>
  <c r="AX494" i="6"/>
  <c r="CO520" i="6"/>
  <c r="BI520" i="6"/>
  <c r="BT24" i="6"/>
  <c r="CZ24" i="6"/>
  <c r="CD299" i="6"/>
  <c r="AX299" i="6"/>
  <c r="CO274" i="6"/>
  <c r="BI274" i="6"/>
  <c r="CZ762" i="6"/>
  <c r="BT762" i="6"/>
  <c r="AX544" i="6"/>
  <c r="CD544" i="6"/>
  <c r="CZ219" i="6"/>
  <c r="BT219" i="6"/>
  <c r="CD265" i="6"/>
  <c r="AX265" i="6"/>
  <c r="CD202" i="6"/>
  <c r="AX202" i="6"/>
  <c r="CO223" i="6"/>
  <c r="BI223" i="6"/>
  <c r="CZ357" i="6"/>
  <c r="BT357" i="6"/>
  <c r="CO384" i="6"/>
  <c r="BI384" i="6"/>
  <c r="CO365" i="6"/>
  <c r="BI365" i="6"/>
  <c r="CZ218" i="6"/>
  <c r="BT218" i="6"/>
  <c r="AX583" i="6"/>
  <c r="CD583" i="6"/>
  <c r="CZ912" i="6"/>
  <c r="BT912" i="6"/>
  <c r="CO813" i="6"/>
  <c r="BI813" i="6"/>
  <c r="BI452" i="6"/>
  <c r="CO452" i="6"/>
  <c r="BI636" i="6"/>
  <c r="CO636" i="6"/>
  <c r="AX325" i="6"/>
  <c r="CD325" i="6"/>
  <c r="CZ451" i="6"/>
  <c r="BT451" i="6"/>
  <c r="BI773" i="6"/>
  <c r="CO773" i="6"/>
  <c r="CO782" i="6"/>
  <c r="BI782" i="6"/>
  <c r="CZ824" i="6"/>
  <c r="BT824" i="6"/>
  <c r="AX172" i="6"/>
  <c r="CD172" i="6"/>
  <c r="CO980" i="6"/>
  <c r="BI980" i="6"/>
  <c r="BI569" i="6"/>
  <c r="CO569" i="6"/>
  <c r="CD65" i="6"/>
  <c r="AX65" i="6"/>
  <c r="BI149" i="6"/>
  <c r="CO149" i="6"/>
  <c r="CD239" i="6"/>
  <c r="AX239" i="6"/>
  <c r="BT88" i="6"/>
  <c r="CZ88" i="6"/>
  <c r="AX347" i="6"/>
  <c r="CD347" i="6"/>
  <c r="BT393" i="6"/>
  <c r="CZ393" i="6"/>
  <c r="CD300" i="6"/>
  <c r="AX300" i="6"/>
  <c r="CO941" i="6"/>
  <c r="BI941" i="6"/>
  <c r="CZ820" i="6"/>
  <c r="BT820" i="6"/>
  <c r="AX810" i="6"/>
  <c r="CD810" i="6"/>
  <c r="BI242" i="6"/>
  <c r="CO242" i="6"/>
  <c r="CO811" i="6"/>
  <c r="BI811" i="6"/>
  <c r="CO259" i="6"/>
  <c r="BI259" i="6"/>
  <c r="CZ858" i="6"/>
  <c r="BT858" i="6"/>
  <c r="CZ779" i="6"/>
  <c r="BT779" i="6"/>
  <c r="AX378" i="6"/>
  <c r="CD378" i="6"/>
  <c r="BT207" i="6"/>
  <c r="CZ207" i="6"/>
  <c r="CO386" i="6"/>
  <c r="BI386" i="6"/>
  <c r="CZ770" i="6"/>
  <c r="BT770" i="6"/>
  <c r="CO167" i="6"/>
  <c r="BI167" i="6"/>
  <c r="CD171" i="6"/>
  <c r="AX171" i="6"/>
  <c r="BI39" i="6"/>
  <c r="CO39" i="6"/>
  <c r="CO220" i="6"/>
  <c r="BI220" i="6"/>
  <c r="CD134" i="6"/>
  <c r="AX134" i="6"/>
  <c r="CD136" i="6"/>
  <c r="AX136" i="6"/>
  <c r="CO540" i="6"/>
  <c r="BI540" i="6"/>
  <c r="AX483" i="6"/>
  <c r="CD483" i="6"/>
  <c r="D48" i="5"/>
  <c r="F35" i="5"/>
  <c r="D60" i="5"/>
  <c r="BI22" i="6"/>
  <c r="CO22" i="6"/>
  <c r="CO69" i="6"/>
  <c r="BI69" i="6"/>
  <c r="CD447" i="6"/>
  <c r="AX447" i="6"/>
  <c r="CO681" i="6"/>
  <c r="BI681" i="6"/>
  <c r="CO75" i="6"/>
  <c r="BI75" i="6"/>
  <c r="BI728" i="6"/>
  <c r="CO728" i="6"/>
  <c r="AX895" i="6"/>
  <c r="CD895" i="6"/>
  <c r="BT691" i="6"/>
  <c r="CZ691" i="6"/>
  <c r="CD658" i="6"/>
  <c r="AX658" i="6"/>
  <c r="BT917" i="6"/>
  <c r="CZ917" i="6"/>
  <c r="AX29" i="6"/>
  <c r="CD29" i="6"/>
  <c r="CO521" i="6"/>
  <c r="BI521" i="6"/>
  <c r="BI537" i="6"/>
  <c r="CO537" i="6"/>
  <c r="BT415" i="6"/>
  <c r="CZ415" i="6"/>
  <c r="CO263" i="6"/>
  <c r="BI263" i="6"/>
  <c r="BT406" i="6"/>
  <c r="CZ406" i="6"/>
  <c r="AX39" i="6"/>
  <c r="CD39" i="6"/>
  <c r="AX34" i="6"/>
  <c r="CD34" i="6"/>
  <c r="CO126" i="6"/>
  <c r="BI126" i="6"/>
  <c r="BT120" i="6"/>
  <c r="CZ120" i="6"/>
  <c r="CD178" i="6"/>
  <c r="AX178" i="6"/>
  <c r="CZ99" i="6"/>
  <c r="BT99" i="6"/>
  <c r="BT154" i="6"/>
  <c r="CZ154" i="6"/>
  <c r="CO498" i="6"/>
  <c r="BI498" i="6"/>
  <c r="BT429" i="6"/>
  <c r="CZ429" i="6"/>
  <c r="BT128" i="6"/>
  <c r="CZ128" i="6"/>
  <c r="CZ103" i="6"/>
  <c r="BT103" i="6"/>
  <c r="CO228" i="6"/>
  <c r="BI228" i="6"/>
  <c r="BI98" i="6"/>
  <c r="CO98" i="6"/>
  <c r="AX712" i="6"/>
  <c r="CD712" i="6"/>
  <c r="AX454" i="6"/>
  <c r="CD454" i="6"/>
  <c r="CZ664" i="6"/>
  <c r="BT664" i="6"/>
  <c r="CD490" i="6"/>
  <c r="AX490" i="6"/>
  <c r="CZ763" i="6"/>
  <c r="BT763" i="6"/>
  <c r="CO791" i="6"/>
  <c r="BI791" i="6"/>
  <c r="AX780" i="6"/>
  <c r="CD780" i="6"/>
  <c r="BI917" i="6"/>
  <c r="CO917" i="6"/>
  <c r="AX233" i="6"/>
  <c r="CD233" i="6"/>
  <c r="CO289" i="6"/>
  <c r="BI289" i="6"/>
  <c r="BT625" i="6"/>
  <c r="CZ625" i="6"/>
  <c r="CO95" i="6"/>
  <c r="BI95" i="6"/>
  <c r="CO544" i="6"/>
  <c r="BI544" i="6"/>
  <c r="CO407" i="6"/>
  <c r="BI407" i="6"/>
  <c r="BT961" i="6"/>
  <c r="CZ961" i="6"/>
  <c r="AX941" i="6"/>
  <c r="CD941" i="6"/>
  <c r="CZ570" i="6"/>
  <c r="BT570" i="6"/>
  <c r="BT737" i="6"/>
  <c r="CZ737" i="6"/>
  <c r="CO512" i="6"/>
  <c r="BI512" i="6"/>
  <c r="BT694" i="6"/>
  <c r="CZ694" i="6"/>
  <c r="BT535" i="6"/>
  <c r="CZ535" i="6"/>
  <c r="BT892" i="6"/>
  <c r="CZ892" i="6"/>
  <c r="CO382" i="6"/>
  <c r="BI382" i="6"/>
  <c r="CD235" i="6"/>
  <c r="AX235" i="6"/>
  <c r="CD245" i="6"/>
  <c r="AX245" i="6"/>
  <c r="AX23" i="6"/>
  <c r="CD23" i="6"/>
  <c r="BT548" i="6"/>
  <c r="CZ548" i="6"/>
  <c r="AX703" i="6"/>
  <c r="CD703" i="6"/>
  <c r="BI530" i="6"/>
  <c r="CO530" i="6"/>
  <c r="CD633" i="6"/>
  <c r="AX633" i="6"/>
  <c r="BI215" i="6"/>
  <c r="CO215" i="6"/>
  <c r="CZ160" i="6"/>
  <c r="BT160" i="6"/>
  <c r="AX903" i="6"/>
  <c r="CD903" i="6"/>
  <c r="AX594" i="6"/>
  <c r="CD594" i="6"/>
  <c r="CZ738" i="6"/>
  <c r="BT738" i="6"/>
  <c r="AX920" i="6"/>
  <c r="CD920" i="6"/>
  <c r="BI463" i="6"/>
  <c r="CO463" i="6"/>
  <c r="CZ337" i="6"/>
  <c r="BT337" i="6"/>
  <c r="AX873" i="6"/>
  <c r="CD873" i="6"/>
  <c r="CZ342" i="6"/>
  <c r="BT342" i="6"/>
  <c r="BI164" i="6"/>
  <c r="CO164" i="6"/>
  <c r="BT232" i="6"/>
  <c r="CZ232" i="6"/>
  <c r="E48" i="3" l="1"/>
  <c r="E50" i="3" s="1"/>
  <c r="E52" i="3" s="1"/>
  <c r="F47" i="3"/>
  <c r="G45" i="3"/>
  <c r="F49" i="3"/>
  <c r="E16" i="3"/>
  <c r="CE988" i="6"/>
  <c r="AY988" i="6"/>
  <c r="BU664" i="6"/>
  <c r="DA664" i="6"/>
  <c r="BJ69" i="6"/>
  <c r="CP69" i="6"/>
  <c r="BJ578" i="6"/>
  <c r="CP578" i="6"/>
  <c r="AY869" i="6"/>
  <c r="CE869" i="6"/>
  <c r="CE586" i="6"/>
  <c r="AY586" i="6"/>
  <c r="BJ135" i="6"/>
  <c r="CP135" i="6"/>
  <c r="CE246" i="6"/>
  <c r="AY246" i="6"/>
  <c r="BJ217" i="6"/>
  <c r="CP217" i="6"/>
  <c r="CE42" i="6"/>
  <c r="AY42" i="6"/>
  <c r="CE142" i="6"/>
  <c r="AY142" i="6"/>
  <c r="BU337" i="6"/>
  <c r="DA337" i="6"/>
  <c r="DA160" i="6"/>
  <c r="BU160" i="6"/>
  <c r="BJ407" i="6"/>
  <c r="CP407" i="6"/>
  <c r="CP126" i="6"/>
  <c r="BJ126" i="6"/>
  <c r="DA393" i="6"/>
  <c r="BU393" i="6"/>
  <c r="BJ569" i="6"/>
  <c r="CP569" i="6"/>
  <c r="CE583" i="6"/>
  <c r="AY583" i="6"/>
  <c r="DA513" i="6"/>
  <c r="BU513" i="6"/>
  <c r="BJ584" i="6"/>
  <c r="CP584" i="6"/>
  <c r="DA739" i="6"/>
  <c r="BU739" i="6"/>
  <c r="BJ927" i="6"/>
  <c r="CP927" i="6"/>
  <c r="BJ82" i="6"/>
  <c r="CP82" i="6"/>
  <c r="AY587" i="6"/>
  <c r="CE587" i="6"/>
  <c r="AY825" i="6"/>
  <c r="CE825" i="6"/>
  <c r="BU915" i="6"/>
  <c r="DA915" i="6"/>
  <c r="BU237" i="6"/>
  <c r="DA237" i="6"/>
  <c r="BJ441" i="6"/>
  <c r="CP441" i="6"/>
  <c r="CE234" i="6"/>
  <c r="AY234" i="6"/>
  <c r="AY859" i="6"/>
  <c r="CE859" i="6"/>
  <c r="CP971" i="6"/>
  <c r="BJ971" i="6"/>
  <c r="BU1006" i="6"/>
  <c r="DA1006" i="6"/>
  <c r="BU255" i="6"/>
  <c r="DA255" i="6"/>
  <c r="BU1007" i="6"/>
  <c r="DA1007" i="6"/>
  <c r="AY690" i="6"/>
  <c r="CE690" i="6"/>
  <c r="DA879" i="6"/>
  <c r="BU879" i="6"/>
  <c r="CE1001" i="6"/>
  <c r="AY1001" i="6"/>
  <c r="CE562" i="6"/>
  <c r="AY562" i="6"/>
  <c r="BJ353" i="6"/>
  <c r="CP353" i="6"/>
  <c r="DA973" i="6"/>
  <c r="BU973" i="6"/>
  <c r="CE252" i="6"/>
  <c r="AY252" i="6"/>
  <c r="AY772" i="6"/>
  <c r="CE772" i="6"/>
  <c r="BJ44" i="6"/>
  <c r="CP44" i="6"/>
  <c r="AY380" i="6"/>
  <c r="CE380" i="6"/>
  <c r="BU32" i="6"/>
  <c r="DA32" i="6"/>
  <c r="DA229" i="6"/>
  <c r="BU229" i="6"/>
  <c r="BJ659" i="6"/>
  <c r="CP659" i="6"/>
  <c r="BJ711" i="6"/>
  <c r="CP711" i="6"/>
  <c r="AY829" i="6"/>
  <c r="CE829" i="6"/>
  <c r="CE985" i="6"/>
  <c r="AY985" i="6"/>
  <c r="CE437" i="6"/>
  <c r="AY437" i="6"/>
  <c r="BU994" i="6"/>
  <c r="DA994" i="6"/>
  <c r="DA402" i="6"/>
  <c r="BU402" i="6"/>
  <c r="BJ653" i="6"/>
  <c r="CP653" i="6"/>
  <c r="DA741" i="6"/>
  <c r="BU741" i="6"/>
  <c r="BJ925" i="6"/>
  <c r="CP925" i="6"/>
  <c r="DA123" i="6"/>
  <c r="BU123" i="6"/>
  <c r="AY969" i="6"/>
  <c r="CE969" i="6"/>
  <c r="CE575" i="6"/>
  <c r="AY575" i="6"/>
  <c r="AY685" i="6"/>
  <c r="CE685" i="6"/>
  <c r="BJ729" i="6"/>
  <c r="CP729" i="6"/>
  <c r="BU635" i="6"/>
  <c r="DA635" i="6"/>
  <c r="CE579" i="6"/>
  <c r="AY579" i="6"/>
  <c r="BJ675" i="6"/>
  <c r="CP675" i="6"/>
  <c r="AY329" i="6"/>
  <c r="CE329" i="6"/>
  <c r="BU458" i="6"/>
  <c r="DA458" i="6"/>
  <c r="CE190" i="6"/>
  <c r="AY190" i="6"/>
  <c r="CE651" i="6"/>
  <c r="AY651" i="6"/>
  <c r="BJ677" i="6"/>
  <c r="CP677" i="6"/>
  <c r="DA431" i="6"/>
  <c r="BU431" i="6"/>
  <c r="BU630" i="6"/>
  <c r="DA630" i="6"/>
  <c r="AY23" i="6"/>
  <c r="CE23" i="6"/>
  <c r="AY454" i="6"/>
  <c r="CE454" i="6"/>
  <c r="AY895" i="6"/>
  <c r="CE895" i="6"/>
  <c r="CP220" i="6"/>
  <c r="BJ220" i="6"/>
  <c r="CP512" i="6"/>
  <c r="BJ512" i="6"/>
  <c r="CP498" i="6"/>
  <c r="BJ498" i="6"/>
  <c r="BU207" i="6"/>
  <c r="DA207" i="6"/>
  <c r="AY347" i="6"/>
  <c r="CE347" i="6"/>
  <c r="AY325" i="6"/>
  <c r="CE325" i="6"/>
  <c r="CE521" i="6"/>
  <c r="AY521" i="6"/>
  <c r="AY633" i="6"/>
  <c r="CE633" i="6"/>
  <c r="CE235" i="6"/>
  <c r="AY235" i="6"/>
  <c r="BJ95" i="6"/>
  <c r="CP95" i="6"/>
  <c r="CP791" i="6"/>
  <c r="BJ791" i="6"/>
  <c r="BJ75" i="6"/>
  <c r="CP75" i="6"/>
  <c r="BJ39" i="6"/>
  <c r="CP39" i="6"/>
  <c r="AY378" i="6"/>
  <c r="CE378" i="6"/>
  <c r="AY810" i="6"/>
  <c r="CE810" i="6"/>
  <c r="DA88" i="6"/>
  <c r="BU88" i="6"/>
  <c r="AY172" i="6"/>
  <c r="CE172" i="6"/>
  <c r="CP636" i="6"/>
  <c r="BJ636" i="6"/>
  <c r="DA92" i="6"/>
  <c r="BU92" i="6"/>
  <c r="AY219" i="6"/>
  <c r="CE219" i="6"/>
  <c r="BU439" i="6"/>
  <c r="DA439" i="6"/>
  <c r="CE759" i="6"/>
  <c r="AY759" i="6"/>
  <c r="BJ716" i="6"/>
  <c r="CP716" i="6"/>
  <c r="BJ647" i="6"/>
  <c r="CP647" i="6"/>
  <c r="AY409" i="6"/>
  <c r="CE409" i="6"/>
  <c r="BJ499" i="6"/>
  <c r="CP499" i="6"/>
  <c r="CP102" i="6"/>
  <c r="BJ102" i="6"/>
  <c r="BU927" i="6"/>
  <c r="DA927" i="6"/>
  <c r="CE458" i="6"/>
  <c r="AY458" i="6"/>
  <c r="AY851" i="6"/>
  <c r="CE851" i="6"/>
  <c r="AY28" i="6"/>
  <c r="CE28" i="6"/>
  <c r="BJ559" i="6"/>
  <c r="CP559" i="6"/>
  <c r="BJ804" i="6"/>
  <c r="CP804" i="6"/>
  <c r="DA520" i="6"/>
  <c r="BU520" i="6"/>
  <c r="CP459" i="6"/>
  <c r="BJ459" i="6"/>
  <c r="BU958" i="6"/>
  <c r="DA958" i="6"/>
  <c r="BU668" i="6"/>
  <c r="DA668" i="6"/>
  <c r="BJ851" i="6"/>
  <c r="CP851" i="6"/>
  <c r="AY361" i="6"/>
  <c r="CE361" i="6"/>
  <c r="AY369" i="6"/>
  <c r="CE369" i="6"/>
  <c r="BJ23" i="6"/>
  <c r="CP23" i="6"/>
  <c r="CE287" i="6"/>
  <c r="AY287" i="6"/>
  <c r="BJ913" i="6"/>
  <c r="CP913" i="6"/>
  <c r="BJ903" i="6"/>
  <c r="CP903" i="6"/>
  <c r="BU651" i="6"/>
  <c r="DA651" i="6"/>
  <c r="BJ325" i="6"/>
  <c r="CP325" i="6"/>
  <c r="CP165" i="6"/>
  <c r="BJ165" i="6"/>
  <c r="AY720" i="6"/>
  <c r="CE720" i="6"/>
  <c r="BU34" i="6"/>
  <c r="DA34" i="6"/>
  <c r="BU750" i="6"/>
  <c r="DA750" i="6"/>
  <c r="DA426" i="6"/>
  <c r="BU426" i="6"/>
  <c r="AY709" i="6"/>
  <c r="CE709" i="6"/>
  <c r="CE609" i="6"/>
  <c r="AY609" i="6"/>
  <c r="DA121" i="6"/>
  <c r="BU121" i="6"/>
  <c r="BU106" i="6"/>
  <c r="DA106" i="6"/>
  <c r="AY668" i="6"/>
  <c r="CE668" i="6"/>
  <c r="CE789" i="6"/>
  <c r="AY789" i="6"/>
  <c r="BU501" i="6"/>
  <c r="DA501" i="6"/>
  <c r="CP940" i="6"/>
  <c r="BJ940" i="6"/>
  <c r="DA403" i="6"/>
  <c r="BU403" i="6"/>
  <c r="CE415" i="6"/>
  <c r="AY415" i="6"/>
  <c r="BU776" i="6"/>
  <c r="DA776" i="6"/>
  <c r="BJ19" i="6"/>
  <c r="CP19" i="6"/>
  <c r="BU241" i="6"/>
  <c r="DA241" i="6"/>
  <c r="AY455" i="6"/>
  <c r="CE455" i="6"/>
  <c r="AY997" i="6"/>
  <c r="CE997" i="6"/>
  <c r="CE580" i="6"/>
  <c r="AY580" i="6"/>
  <c r="DA476" i="6"/>
  <c r="BU476" i="6"/>
  <c r="BJ645" i="6"/>
  <c r="CP645" i="6"/>
  <c r="CP210" i="6"/>
  <c r="BJ210" i="6"/>
  <c r="BJ819" i="6"/>
  <c r="CP819" i="6"/>
  <c r="AY686" i="6"/>
  <c r="CE686" i="6"/>
  <c r="F31" i="3"/>
  <c r="G27" i="3"/>
  <c r="F29" i="3"/>
  <c r="DA530" i="6"/>
  <c r="BU530" i="6"/>
  <c r="AY698" i="6"/>
  <c r="CE698" i="6"/>
  <c r="DA248" i="6"/>
  <c r="BU248" i="6"/>
  <c r="AY843" i="6"/>
  <c r="CE843" i="6"/>
  <c r="BU708" i="6"/>
  <c r="DA708" i="6"/>
  <c r="AY394" i="6"/>
  <c r="CE394" i="6"/>
  <c r="CE801" i="6"/>
  <c r="AY801" i="6"/>
  <c r="AY682" i="6"/>
  <c r="CE682" i="6"/>
  <c r="DA813" i="6"/>
  <c r="BU813" i="6"/>
  <c r="CP172" i="6"/>
  <c r="BJ172" i="6"/>
  <c r="CP957" i="6"/>
  <c r="BJ957" i="6"/>
  <c r="DA840" i="6"/>
  <c r="BU840" i="6"/>
  <c r="CE706" i="6"/>
  <c r="AY706" i="6"/>
  <c r="BJ417" i="6"/>
  <c r="CP417" i="6"/>
  <c r="BJ231" i="6"/>
  <c r="CP231" i="6"/>
  <c r="CP541" i="6"/>
  <c r="BJ541" i="6"/>
  <c r="DA266" i="6"/>
  <c r="BU266" i="6"/>
  <c r="BU989" i="6"/>
  <c r="DA989" i="6"/>
  <c r="CE746" i="6"/>
  <c r="AY746" i="6"/>
  <c r="BJ900" i="6"/>
  <c r="CP900" i="6"/>
  <c r="AY50" i="6"/>
  <c r="CE50" i="6"/>
  <c r="DA343" i="6"/>
  <c r="BU343" i="6"/>
  <c r="BU646" i="6"/>
  <c r="DA646" i="6"/>
  <c r="BU489" i="6"/>
  <c r="DA489" i="6"/>
  <c r="CE536" i="6"/>
  <c r="AY536" i="6"/>
  <c r="CP878" i="6"/>
  <c r="BJ878" i="6"/>
  <c r="DA369" i="6"/>
  <c r="BU369" i="6"/>
  <c r="CE970" i="6"/>
  <c r="AY970" i="6"/>
  <c r="AY617" i="6"/>
  <c r="CE617" i="6"/>
  <c r="CE652" i="6"/>
  <c r="AY652" i="6"/>
  <c r="CE353" i="6"/>
  <c r="AY353" i="6"/>
  <c r="AY82" i="6"/>
  <c r="CE82" i="6"/>
  <c r="AY806" i="6"/>
  <c r="CE806" i="6"/>
  <c r="BJ955" i="6"/>
  <c r="CP955" i="6"/>
  <c r="CP214" i="6"/>
  <c r="BJ214" i="6"/>
  <c r="BU766" i="6"/>
  <c r="DA766" i="6"/>
  <c r="CP179" i="6"/>
  <c r="BJ179" i="6"/>
  <c r="BU721" i="6"/>
  <c r="DA721" i="6"/>
  <c r="DA49" i="6"/>
  <c r="BU49" i="6"/>
  <c r="BU883" i="6"/>
  <c r="DA883" i="6"/>
  <c r="AY176" i="6"/>
  <c r="CE176" i="6"/>
  <c r="BU729" i="6"/>
  <c r="DA729" i="6"/>
  <c r="AY523" i="6"/>
  <c r="CE523" i="6"/>
  <c r="BU610" i="6"/>
  <c r="DA610" i="6"/>
  <c r="DA616" i="6"/>
  <c r="BU616" i="6"/>
  <c r="DA109" i="6"/>
  <c r="BU109" i="6"/>
  <c r="CP532" i="6"/>
  <c r="BJ532" i="6"/>
  <c r="CE175" i="6"/>
  <c r="AY175" i="6"/>
  <c r="BJ692" i="6"/>
  <c r="CP692" i="6"/>
  <c r="AY424" i="6"/>
  <c r="CE424" i="6"/>
  <c r="CE940" i="6"/>
  <c r="AY940" i="6"/>
  <c r="BJ255" i="6"/>
  <c r="CP255" i="6"/>
  <c r="BJ275" i="6"/>
  <c r="CP275" i="6"/>
  <c r="BJ503" i="6"/>
  <c r="CP503" i="6"/>
  <c r="CP292" i="6"/>
  <c r="BJ292" i="6"/>
  <c r="AY517" i="6"/>
  <c r="CE517" i="6"/>
  <c r="AY516" i="6"/>
  <c r="CE516" i="6"/>
  <c r="AY623" i="6"/>
  <c r="CE623" i="6"/>
  <c r="CE641" i="6"/>
  <c r="AY641" i="6"/>
  <c r="CE766" i="6"/>
  <c r="AY766" i="6"/>
  <c r="DA388" i="6"/>
  <c r="BU388" i="6"/>
  <c r="BJ271" i="6"/>
  <c r="CP271" i="6"/>
  <c r="CE91" i="6"/>
  <c r="AY91" i="6"/>
  <c r="CP465" i="6"/>
  <c r="BJ465" i="6"/>
  <c r="CP820" i="6"/>
  <c r="BJ820" i="6"/>
  <c r="CP107" i="6"/>
  <c r="BJ107" i="6"/>
  <c r="CE832" i="6"/>
  <c r="AY832" i="6"/>
  <c r="CP59" i="6"/>
  <c r="BJ59" i="6"/>
  <c r="DA303" i="6"/>
  <c r="BU303" i="6"/>
  <c r="DA67" i="6"/>
  <c r="BU67" i="6"/>
  <c r="CP876" i="6"/>
  <c r="BJ876" i="6"/>
  <c r="BJ741" i="6"/>
  <c r="CP741" i="6"/>
  <c r="DA277" i="6"/>
  <c r="BU277" i="6"/>
  <c r="AY868" i="6"/>
  <c r="CE868" i="6"/>
  <c r="DA799" i="6"/>
  <c r="BU799" i="6"/>
  <c r="AY861" i="6"/>
  <c r="CE861" i="6"/>
  <c r="DA134" i="6"/>
  <c r="BU134" i="6"/>
  <c r="DA201" i="6"/>
  <c r="BU201" i="6"/>
  <c r="DA418" i="6"/>
  <c r="BU418" i="6"/>
  <c r="CP436" i="6"/>
  <c r="BJ436" i="6"/>
  <c r="BU456" i="6"/>
  <c r="DA456" i="6"/>
  <c r="AY54" i="6"/>
  <c r="CE54" i="6"/>
  <c r="CE311" i="6"/>
  <c r="AY311" i="6"/>
  <c r="BJ320" i="6"/>
  <c r="CP320" i="6"/>
  <c r="CP268" i="6"/>
  <c r="BJ268" i="6"/>
  <c r="BU662" i="6"/>
  <c r="DA662" i="6"/>
  <c r="BU351" i="6"/>
  <c r="DA351" i="6"/>
  <c r="CP974" i="6"/>
  <c r="BJ974" i="6"/>
  <c r="BJ427" i="6"/>
  <c r="CP427" i="6"/>
  <c r="CE790" i="6"/>
  <c r="AY790" i="6"/>
  <c r="DA164" i="6"/>
  <c r="BU164" i="6"/>
  <c r="CP821" i="6"/>
  <c r="BJ821" i="6"/>
  <c r="AY436" i="6"/>
  <c r="CE436" i="6"/>
  <c r="AY78" i="6"/>
  <c r="CE78" i="6"/>
  <c r="DA693" i="6"/>
  <c r="BU693" i="6"/>
  <c r="BU250" i="6"/>
  <c r="DA250" i="6"/>
  <c r="DA417" i="6"/>
  <c r="BU417" i="6"/>
  <c r="DA295" i="6"/>
  <c r="BU295" i="6"/>
  <c r="BU44" i="6"/>
  <c r="DA44" i="6"/>
  <c r="AY723" i="6"/>
  <c r="CE723" i="6"/>
  <c r="BU26" i="6"/>
  <c r="DA26" i="6"/>
  <c r="AY684" i="6"/>
  <c r="CE684" i="6"/>
  <c r="BU781" i="6"/>
  <c r="DA781" i="6"/>
  <c r="AY743" i="6"/>
  <c r="CE743" i="6"/>
  <c r="AY971" i="6"/>
  <c r="CE971" i="6"/>
  <c r="BJ771" i="6"/>
  <c r="CP771" i="6"/>
  <c r="CE354" i="6"/>
  <c r="AY354" i="6"/>
  <c r="BJ800" i="6"/>
  <c r="CP800" i="6"/>
  <c r="AY513" i="6"/>
  <c r="CE513" i="6"/>
  <c r="DA545" i="6"/>
  <c r="BU545" i="6"/>
  <c r="BU316" i="6"/>
  <c r="DA316" i="6"/>
  <c r="BJ715" i="6"/>
  <c r="CP715" i="6"/>
  <c r="DA748" i="6"/>
  <c r="BU748" i="6"/>
  <c r="DA546" i="6"/>
  <c r="BU546" i="6"/>
  <c r="BJ977" i="6"/>
  <c r="CP977" i="6"/>
  <c r="DA102" i="6"/>
  <c r="BU102" i="6"/>
  <c r="BJ915" i="6"/>
  <c r="CP915" i="6"/>
  <c r="AY310" i="6"/>
  <c r="CE310" i="6"/>
  <c r="CP650" i="6"/>
  <c r="BJ650" i="6"/>
  <c r="BU181" i="6"/>
  <c r="DA181" i="6"/>
  <c r="DA618" i="6"/>
  <c r="BU618" i="6"/>
  <c r="DA86" i="6"/>
  <c r="BU86" i="6"/>
  <c r="DA700" i="6"/>
  <c r="BU700" i="6"/>
  <c r="DA512" i="6"/>
  <c r="BU512" i="6"/>
  <c r="CE346" i="6"/>
  <c r="AY346" i="6"/>
  <c r="BU525" i="6"/>
  <c r="DA525" i="6"/>
  <c r="CE705" i="6"/>
  <c r="AY705" i="6"/>
  <c r="AY27" i="6"/>
  <c r="CE27" i="6"/>
  <c r="AY711" i="6"/>
  <c r="CE711" i="6"/>
  <c r="AY731" i="6"/>
  <c r="CE731" i="6"/>
  <c r="BU975" i="6"/>
  <c r="DA975" i="6"/>
  <c r="CE109" i="6"/>
  <c r="AY109" i="6"/>
  <c r="CE55" i="6"/>
  <c r="AY55" i="6"/>
  <c r="CP639" i="6"/>
  <c r="BJ639" i="6"/>
  <c r="AY831" i="6"/>
  <c r="CE831" i="6"/>
  <c r="BJ739" i="6"/>
  <c r="CP739" i="6"/>
  <c r="BJ743" i="6"/>
  <c r="CP743" i="6"/>
  <c r="CE710" i="6"/>
  <c r="AY710" i="6"/>
  <c r="DA409" i="6"/>
  <c r="BU409" i="6"/>
  <c r="AY410" i="6"/>
  <c r="CE410" i="6"/>
  <c r="BJ18" i="6"/>
  <c r="CP18" i="6"/>
  <c r="BU177" i="6"/>
  <c r="DA177" i="6"/>
  <c r="AY915" i="6"/>
  <c r="CE915" i="6"/>
  <c r="AY800" i="6"/>
  <c r="CE800" i="6"/>
  <c r="DA419" i="6"/>
  <c r="BU419" i="6"/>
  <c r="CE765" i="6"/>
  <c r="AY765" i="6"/>
  <c r="AY984" i="6"/>
  <c r="CE984" i="6"/>
  <c r="BJ300" i="6"/>
  <c r="CP300" i="6"/>
  <c r="BJ1000" i="6"/>
  <c r="CP1000" i="6"/>
  <c r="CE493" i="6"/>
  <c r="AY493" i="6"/>
  <c r="CP796" i="6"/>
  <c r="BJ796" i="6"/>
  <c r="DA678" i="6"/>
  <c r="BU678" i="6"/>
  <c r="DA498" i="6"/>
  <c r="BU498" i="6"/>
  <c r="CP958" i="6"/>
  <c r="BJ958" i="6"/>
  <c r="AY22" i="6"/>
  <c r="CE22" i="6"/>
  <c r="CE421" i="6"/>
  <c r="AY421" i="6"/>
  <c r="AY364" i="6"/>
  <c r="CE364" i="6"/>
  <c r="AY56" i="6"/>
  <c r="CE56" i="6"/>
  <c r="BJ354" i="6"/>
  <c r="CP354" i="6"/>
  <c r="BU784" i="6"/>
  <c r="DA784" i="6"/>
  <c r="CE441" i="6"/>
  <c r="AY441" i="6"/>
  <c r="BJ158" i="6"/>
  <c r="CP158" i="6"/>
  <c r="DA296" i="6"/>
  <c r="BU296" i="6"/>
  <c r="CE528" i="6"/>
  <c r="AY528" i="6"/>
  <c r="BJ103" i="6"/>
  <c r="CP103" i="6"/>
  <c r="AY151" i="6"/>
  <c r="CE151" i="6"/>
  <c r="DA951" i="6"/>
  <c r="BU951" i="6"/>
  <c r="CP753" i="6"/>
  <c r="BJ753" i="6"/>
  <c r="BU444" i="6"/>
  <c r="DA444" i="6"/>
  <c r="CE840" i="6"/>
  <c r="AY840" i="6"/>
  <c r="CP324" i="6"/>
  <c r="BJ324" i="6"/>
  <c r="BJ568" i="6"/>
  <c r="CP568" i="6"/>
  <c r="CE423" i="6"/>
  <c r="AY423" i="6"/>
  <c r="CP421" i="6"/>
  <c r="BJ421" i="6"/>
  <c r="DA786" i="6"/>
  <c r="BU786" i="6"/>
  <c r="AY934" i="6"/>
  <c r="CE934" i="6"/>
  <c r="CP525" i="6"/>
  <c r="BJ525" i="6"/>
  <c r="BU469" i="6"/>
  <c r="DA469" i="6"/>
  <c r="DA342" i="6"/>
  <c r="BU342" i="6"/>
  <c r="CE178" i="6"/>
  <c r="AY178" i="6"/>
  <c r="AY920" i="6"/>
  <c r="CE920" i="6"/>
  <c r="DA737" i="6"/>
  <c r="BU737" i="6"/>
  <c r="BJ98" i="6"/>
  <c r="CP98" i="6"/>
  <c r="AY29" i="6"/>
  <c r="CE29" i="6"/>
  <c r="CE171" i="6"/>
  <c r="AY171" i="6"/>
  <c r="CE239" i="6"/>
  <c r="AY239" i="6"/>
  <c r="BU505" i="6"/>
  <c r="DA505" i="6"/>
  <c r="DA52" i="6"/>
  <c r="BU52" i="6"/>
  <c r="AY52" i="6"/>
  <c r="CE52" i="6"/>
  <c r="DA946" i="6"/>
  <c r="BU946" i="6"/>
  <c r="DA182" i="6"/>
  <c r="BU182" i="6"/>
  <c r="DA509" i="6"/>
  <c r="BU509" i="6"/>
  <c r="AY480" i="6"/>
  <c r="CE480" i="6"/>
  <c r="DA962" i="6"/>
  <c r="BU962" i="6"/>
  <c r="BU639" i="6"/>
  <c r="DA639" i="6"/>
  <c r="AY294" i="6"/>
  <c r="CE294" i="6"/>
  <c r="CP545" i="6"/>
  <c r="BJ545" i="6"/>
  <c r="DA274" i="6"/>
  <c r="BU274" i="6"/>
  <c r="CP206" i="6"/>
  <c r="BJ206" i="6"/>
  <c r="CP930" i="6"/>
  <c r="BJ930" i="6"/>
  <c r="BJ629" i="6"/>
  <c r="CP629" i="6"/>
  <c r="BU855" i="6"/>
  <c r="DA855" i="6"/>
  <c r="AY127" i="6"/>
  <c r="CE127" i="6"/>
  <c r="BU252" i="6"/>
  <c r="DA252" i="6"/>
  <c r="CP826" i="6"/>
  <c r="BJ826" i="6"/>
  <c r="CE180" i="6"/>
  <c r="AY180" i="6"/>
  <c r="BU703" i="6"/>
  <c r="DA703" i="6"/>
  <c r="AY951" i="6"/>
  <c r="CE951" i="6"/>
  <c r="BJ454" i="6"/>
  <c r="CP454" i="6"/>
  <c r="DA289" i="6"/>
  <c r="BU289" i="6"/>
  <c r="AY80" i="6"/>
  <c r="CE80" i="6"/>
  <c r="AY20" i="6"/>
  <c r="CE20" i="6"/>
  <c r="BJ870" i="6"/>
  <c r="CP870" i="6"/>
  <c r="AY327" i="6"/>
  <c r="CE327" i="6"/>
  <c r="BJ342" i="6"/>
  <c r="CP342" i="6"/>
  <c r="CP229" i="6"/>
  <c r="BJ229" i="6"/>
  <c r="DA287" i="6"/>
  <c r="BU287" i="6"/>
  <c r="DA514" i="6"/>
  <c r="BU514" i="6"/>
  <c r="DA549" i="6"/>
  <c r="BU549" i="6"/>
  <c r="CE433" i="6"/>
  <c r="AY433" i="6"/>
  <c r="CE907" i="6"/>
  <c r="AY907" i="6"/>
  <c r="BJ232" i="6"/>
  <c r="CP232" i="6"/>
  <c r="CE659" i="6"/>
  <c r="AY659" i="6"/>
  <c r="AY349" i="6"/>
  <c r="CE349" i="6"/>
  <c r="AY798" i="6"/>
  <c r="CE798" i="6"/>
  <c r="AY804" i="6"/>
  <c r="CE804" i="6"/>
  <c r="CP64" i="6"/>
  <c r="BJ64" i="6"/>
  <c r="BJ999" i="6"/>
  <c r="CP999" i="6"/>
  <c r="CP426" i="6"/>
  <c r="BJ426" i="6"/>
  <c r="AY841" i="6"/>
  <c r="CE841" i="6"/>
  <c r="CE140" i="6"/>
  <c r="AY140" i="6"/>
  <c r="BU486" i="6"/>
  <c r="DA486" i="6"/>
  <c r="BU70" i="6"/>
  <c r="DA70" i="6"/>
  <c r="BU875" i="6"/>
  <c r="DA875" i="6"/>
  <c r="CP355" i="6"/>
  <c r="BJ355" i="6"/>
  <c r="CP640" i="6"/>
  <c r="BJ640" i="6"/>
  <c r="CP623" i="6"/>
  <c r="BJ623" i="6"/>
  <c r="DA689" i="6"/>
  <c r="BU689" i="6"/>
  <c r="CP841" i="6"/>
  <c r="BJ841" i="6"/>
  <c r="BJ837" i="6"/>
  <c r="CP837" i="6"/>
  <c r="AY367" i="6"/>
  <c r="CE367" i="6"/>
  <c r="AY876" i="6"/>
  <c r="CE876" i="6"/>
  <c r="BJ592" i="6"/>
  <c r="CP592" i="6"/>
  <c r="BJ246" i="6"/>
  <c r="CP246" i="6"/>
  <c r="DA142" i="6"/>
  <c r="BU142" i="6"/>
  <c r="BJ875" i="6"/>
  <c r="CP875" i="6"/>
  <c r="BU422" i="6"/>
  <c r="DA422" i="6"/>
  <c r="BJ554" i="6"/>
  <c r="CP554" i="6"/>
  <c r="BJ129" i="6"/>
  <c r="CP129" i="6"/>
  <c r="DA358" i="6"/>
  <c r="BU358" i="6"/>
  <c r="BJ906" i="6"/>
  <c r="CP906" i="6"/>
  <c r="CE571" i="6"/>
  <c r="AY571" i="6"/>
  <c r="BU457" i="6"/>
  <c r="DA457" i="6"/>
  <c r="BU30" i="6"/>
  <c r="DA30" i="6"/>
  <c r="DA76" i="6"/>
  <c r="BU76" i="6"/>
  <c r="BU145" i="6"/>
  <c r="DA145" i="6"/>
  <c r="CE270" i="6"/>
  <c r="AY270" i="6"/>
  <c r="AY182" i="6"/>
  <c r="CE182" i="6"/>
  <c r="AY288" i="6"/>
  <c r="CE288" i="6"/>
  <c r="BJ761" i="6"/>
  <c r="CP761" i="6"/>
  <c r="AY43" i="6"/>
  <c r="CE43" i="6"/>
  <c r="CE883" i="6"/>
  <c r="AY883" i="6"/>
  <c r="CP652" i="6"/>
  <c r="BJ652" i="6"/>
  <c r="AY961" i="6"/>
  <c r="CE961" i="6"/>
  <c r="CE597" i="6"/>
  <c r="AY597" i="6"/>
  <c r="BJ408" i="6"/>
  <c r="CP408" i="6"/>
  <c r="AY153" i="6"/>
  <c r="CE153" i="6"/>
  <c r="CE449" i="6"/>
  <c r="AY449" i="6"/>
  <c r="AY1007" i="6"/>
  <c r="CE1007" i="6"/>
  <c r="BU626" i="6"/>
  <c r="DA626" i="6"/>
  <c r="DA558" i="6"/>
  <c r="BU558" i="6"/>
  <c r="DA268" i="6"/>
  <c r="BU268" i="6"/>
  <c r="CE880" i="6"/>
  <c r="AY880" i="6"/>
  <c r="CP523" i="6"/>
  <c r="BJ523" i="6"/>
  <c r="CE779" i="6"/>
  <c r="AY779" i="6"/>
  <c r="BJ493" i="6"/>
  <c r="CP493" i="6"/>
  <c r="CP93" i="6"/>
  <c r="BJ93" i="6"/>
  <c r="BU601" i="6"/>
  <c r="DA601" i="6"/>
  <c r="DA394" i="6"/>
  <c r="BU394" i="6"/>
  <c r="CP116" i="6"/>
  <c r="BJ116" i="6"/>
  <c r="BJ567" i="6"/>
  <c r="CP567" i="6"/>
  <c r="AY359" i="6"/>
  <c r="CE359" i="6"/>
  <c r="AY336" i="6"/>
  <c r="CE336" i="6"/>
  <c r="AY812" i="6"/>
  <c r="CE812" i="6"/>
  <c r="AY319" i="6"/>
  <c r="CE319" i="6"/>
  <c r="DA523" i="6"/>
  <c r="BU523" i="6"/>
  <c r="CP481" i="6"/>
  <c r="BJ481" i="6"/>
  <c r="DA795" i="6"/>
  <c r="BU795" i="6"/>
  <c r="AY426" i="6"/>
  <c r="CE426" i="6"/>
  <c r="CP200" i="6"/>
  <c r="BJ200" i="6"/>
  <c r="BJ668" i="6"/>
  <c r="CP668" i="6"/>
  <c r="AY440" i="6"/>
  <c r="CE440" i="6"/>
  <c r="BU999" i="6"/>
  <c r="DA999" i="6"/>
  <c r="DA366" i="6"/>
  <c r="BU366" i="6"/>
  <c r="CE778" i="6"/>
  <c r="AY778" i="6"/>
  <c r="DA502" i="6"/>
  <c r="BU502" i="6"/>
  <c r="BU647" i="6"/>
  <c r="DA647" i="6"/>
  <c r="AY396" i="6"/>
  <c r="CE396" i="6"/>
  <c r="CP197" i="6"/>
  <c r="BJ197" i="6"/>
  <c r="CP783" i="6"/>
  <c r="BJ783" i="6"/>
  <c r="DA318" i="6"/>
  <c r="BU318" i="6"/>
  <c r="AY821" i="6"/>
  <c r="CE821" i="6"/>
  <c r="BU31" i="6"/>
  <c r="DA31" i="6"/>
  <c r="BJ686" i="6"/>
  <c r="CP686" i="6"/>
  <c r="CP879" i="6"/>
  <c r="BJ879" i="6"/>
  <c r="BJ99" i="6"/>
  <c r="CP99" i="6"/>
  <c r="AY209" i="6"/>
  <c r="CE209" i="6"/>
  <c r="CE693" i="6"/>
  <c r="AY693" i="6"/>
  <c r="CP865" i="6"/>
  <c r="BJ865" i="6"/>
  <c r="AY331" i="6"/>
  <c r="CE331" i="6"/>
  <c r="DA320" i="6"/>
  <c r="BU320" i="6"/>
  <c r="BJ105" i="6"/>
  <c r="CP105" i="6"/>
  <c r="DA477" i="6"/>
  <c r="BU477" i="6"/>
  <c r="AY688" i="6"/>
  <c r="CE688" i="6"/>
  <c r="DA63" i="6"/>
  <c r="BU63" i="6"/>
  <c r="CP77" i="6"/>
  <c r="BJ77" i="6"/>
  <c r="CE529" i="6"/>
  <c r="AY529" i="6"/>
  <c r="BU169" i="6"/>
  <c r="DA169" i="6"/>
  <c r="CE744" i="6"/>
  <c r="AY744" i="6"/>
  <c r="AY671" i="6"/>
  <c r="CE671" i="6"/>
  <c r="BJ304" i="6"/>
  <c r="CP304" i="6"/>
  <c r="BJ350" i="6"/>
  <c r="CP350" i="6"/>
  <c r="BJ315" i="6"/>
  <c r="CP315" i="6"/>
  <c r="CP831" i="6"/>
  <c r="BJ831" i="6"/>
  <c r="BU900" i="6"/>
  <c r="DA900" i="6"/>
  <c r="CP72" i="6"/>
  <c r="BJ72" i="6"/>
  <c r="DA809" i="6"/>
  <c r="BU809" i="6"/>
  <c r="BJ536" i="6"/>
  <c r="CP536" i="6"/>
  <c r="BU778" i="6"/>
  <c r="DA778" i="6"/>
  <c r="BU147" i="6"/>
  <c r="DA147" i="6"/>
  <c r="DA82" i="6"/>
  <c r="BU82" i="6"/>
  <c r="BU493" i="6"/>
  <c r="DA493" i="6"/>
  <c r="DA93" i="6"/>
  <c r="BU93" i="6"/>
  <c r="CP1011" i="6"/>
  <c r="BJ1011" i="6"/>
  <c r="AY1006" i="6"/>
  <c r="CE1006" i="6"/>
  <c r="BJ732" i="6"/>
  <c r="CP732" i="6"/>
  <c r="CP148" i="6"/>
  <c r="BJ148" i="6"/>
  <c r="CE434" i="6"/>
  <c r="AY434" i="6"/>
  <c r="CP283" i="6"/>
  <c r="BJ283" i="6"/>
  <c r="DA891" i="6"/>
  <c r="BU891" i="6"/>
  <c r="DA222" i="6"/>
  <c r="BU222" i="6"/>
  <c r="AY381" i="6"/>
  <c r="CE381" i="6"/>
  <c r="BJ887" i="6"/>
  <c r="CP887" i="6"/>
  <c r="AY496" i="6"/>
  <c r="CE496" i="6"/>
  <c r="CE427" i="6"/>
  <c r="AY427" i="6"/>
  <c r="AY871" i="6"/>
  <c r="CE871" i="6"/>
  <c r="AY164" i="6"/>
  <c r="CE164" i="6"/>
  <c r="AY622" i="6"/>
  <c r="CE622" i="6"/>
  <c r="DA333" i="6"/>
  <c r="BU333" i="6"/>
  <c r="BJ374" i="6"/>
  <c r="CP374" i="6"/>
  <c r="CE786" i="6"/>
  <c r="AY786" i="6"/>
  <c r="CE669" i="6"/>
  <c r="AY669" i="6"/>
  <c r="BJ899" i="6"/>
  <c r="CP899" i="6"/>
  <c r="BJ558" i="6"/>
  <c r="CP558" i="6"/>
  <c r="BU658" i="6"/>
  <c r="DA658" i="6"/>
  <c r="CE976" i="6"/>
  <c r="AY976" i="6"/>
  <c r="CP299" i="6"/>
  <c r="BJ299" i="6"/>
  <c r="DA176" i="6"/>
  <c r="BU176" i="6"/>
  <c r="CE130" i="6"/>
  <c r="AY130" i="6"/>
  <c r="BU1008" i="6"/>
  <c r="DA1008" i="6"/>
  <c r="CE198" i="6"/>
  <c r="AY198" i="6"/>
  <c r="DA111" i="6"/>
  <c r="BU111" i="6"/>
  <c r="CP66" i="6"/>
  <c r="BJ66" i="6"/>
  <c r="BJ501" i="6"/>
  <c r="CP501" i="6"/>
  <c r="DA928" i="6"/>
  <c r="BU928" i="6"/>
  <c r="CP381" i="6"/>
  <c r="BJ381" i="6"/>
  <c r="CP117" i="6"/>
  <c r="BJ117" i="6"/>
  <c r="BU595" i="6"/>
  <c r="DA595" i="6"/>
  <c r="BU19" i="6"/>
  <c r="DA19" i="6"/>
  <c r="BU114" i="6"/>
  <c r="DA114" i="6"/>
  <c r="CE655" i="6"/>
  <c r="AY655" i="6"/>
  <c r="BU236" i="6"/>
  <c r="DA236" i="6"/>
  <c r="AY298" i="6"/>
  <c r="CE298" i="6"/>
  <c r="CE904" i="6"/>
  <c r="AY904" i="6"/>
  <c r="AY735" i="6"/>
  <c r="CE735" i="6"/>
  <c r="BU453" i="6"/>
  <c r="DA453" i="6"/>
  <c r="CE908" i="6"/>
  <c r="AY908" i="6"/>
  <c r="CP112" i="6"/>
  <c r="BJ112" i="6"/>
  <c r="BU864" i="6"/>
  <c r="DA864" i="6"/>
  <c r="CE237" i="6"/>
  <c r="AY237" i="6"/>
  <c r="BU872" i="6"/>
  <c r="DA872" i="6"/>
  <c r="DA416" i="6"/>
  <c r="BU416" i="6"/>
  <c r="AY314" i="6"/>
  <c r="CE314" i="6"/>
  <c r="DA993" i="6"/>
  <c r="BU993" i="6"/>
  <c r="CP746" i="6"/>
  <c r="BJ746" i="6"/>
  <c r="BJ737" i="6"/>
  <c r="CP737" i="6"/>
  <c r="BU619" i="6"/>
  <c r="DA619" i="6"/>
  <c r="DA279" i="6"/>
  <c r="BU279" i="6"/>
  <c r="CP153" i="6"/>
  <c r="BJ153" i="6"/>
  <c r="CE490" i="6"/>
  <c r="AY490" i="6"/>
  <c r="CP263" i="6"/>
  <c r="BJ263" i="6"/>
  <c r="CE703" i="6"/>
  <c r="AY703" i="6"/>
  <c r="CE941" i="6"/>
  <c r="AY941" i="6"/>
  <c r="DA154" i="6"/>
  <c r="BU154" i="6"/>
  <c r="BU779" i="6"/>
  <c r="DA779" i="6"/>
  <c r="DA824" i="6"/>
  <c r="BU824" i="6"/>
  <c r="CP384" i="6"/>
  <c r="BJ384" i="6"/>
  <c r="AY494" i="6"/>
  <c r="CE494" i="6"/>
  <c r="CP224" i="6"/>
  <c r="BJ224" i="6"/>
  <c r="CP409" i="6"/>
  <c r="BJ409" i="6"/>
  <c r="BJ893" i="6"/>
  <c r="CP893" i="6"/>
  <c r="BU133" i="6"/>
  <c r="DA133" i="6"/>
  <c r="CE77" i="6"/>
  <c r="AY77" i="6"/>
  <c r="CE1002" i="6"/>
  <c r="AY1002" i="6"/>
  <c r="AY218" i="6"/>
  <c r="CE218" i="6"/>
  <c r="AY90" i="6"/>
  <c r="CE90" i="6"/>
  <c r="DA174" i="6"/>
  <c r="BU174" i="6"/>
  <c r="BU566" i="6"/>
  <c r="DA566" i="6"/>
  <c r="DA629" i="6"/>
  <c r="BU629" i="6"/>
  <c r="BU127" i="6"/>
  <c r="DA127" i="6"/>
  <c r="AY756" i="6"/>
  <c r="CE756" i="6"/>
  <c r="DA62" i="6"/>
  <c r="BU62" i="6"/>
  <c r="CE305" i="6"/>
  <c r="AY305" i="6"/>
  <c r="BJ807" i="6"/>
  <c r="CP807" i="6"/>
  <c r="BU907" i="6"/>
  <c r="DA907" i="6"/>
  <c r="DA734" i="6"/>
  <c r="BU734" i="6"/>
  <c r="BJ781" i="6"/>
  <c r="CP781" i="6"/>
  <c r="BJ33" i="6"/>
  <c r="CP33" i="6"/>
  <c r="CE464" i="6"/>
  <c r="AY464" i="6"/>
  <c r="BU1005" i="6"/>
  <c r="DA1005" i="6"/>
  <c r="AY511" i="6"/>
  <c r="CE511" i="6"/>
  <c r="BJ561" i="6"/>
  <c r="CP561" i="6"/>
  <c r="BU570" i="6"/>
  <c r="DA570" i="6"/>
  <c r="BU763" i="6"/>
  <c r="DA763" i="6"/>
  <c r="DA99" i="6"/>
  <c r="BU99" i="6"/>
  <c r="AY483" i="6"/>
  <c r="CE483" i="6"/>
  <c r="CE813" i="6"/>
  <c r="AY813" i="6"/>
  <c r="BJ897" i="6"/>
  <c r="CP897" i="6"/>
  <c r="DA683" i="6"/>
  <c r="BU683" i="6"/>
  <c r="CP226" i="6"/>
  <c r="BJ226" i="6"/>
  <c r="CP230" i="6"/>
  <c r="BJ230" i="6"/>
  <c r="BJ959" i="6"/>
  <c r="CP959" i="6"/>
  <c r="BJ36" i="6"/>
  <c r="CP36" i="6"/>
  <c r="DA136" i="6"/>
  <c r="BU136" i="6"/>
  <c r="BJ661" i="6"/>
  <c r="CP661" i="6"/>
  <c r="DA150" i="6"/>
  <c r="BU150" i="6"/>
  <c r="BU804" i="6"/>
  <c r="DA804" i="6"/>
  <c r="BJ462" i="6"/>
  <c r="CP462" i="6"/>
  <c r="BJ489" i="6"/>
  <c r="CP489" i="6"/>
  <c r="AY827" i="6"/>
  <c r="CE827" i="6"/>
  <c r="AY370" i="6"/>
  <c r="CE370" i="6"/>
  <c r="BU659" i="6"/>
  <c r="DA659" i="6"/>
  <c r="BJ37" i="6"/>
  <c r="CP37" i="6"/>
  <c r="BU666" i="6"/>
  <c r="DA666" i="6"/>
  <c r="CE818" i="6"/>
  <c r="AY818" i="6"/>
  <c r="BU137" i="6"/>
  <c r="DA137" i="6"/>
  <c r="AY392" i="6"/>
  <c r="CE392" i="6"/>
  <c r="BJ280" i="6"/>
  <c r="CP280" i="6"/>
  <c r="DA187" i="6"/>
  <c r="BU187" i="6"/>
  <c r="DA521" i="6"/>
  <c r="BU521" i="6"/>
  <c r="CE986" i="6"/>
  <c r="AY986" i="6"/>
  <c r="BJ14" i="6"/>
  <c r="CP14" i="6"/>
  <c r="DA687" i="6"/>
  <c r="BU687" i="6"/>
  <c r="BU410" i="6"/>
  <c r="DA410" i="6"/>
  <c r="DA510" i="6"/>
  <c r="BU510" i="6"/>
  <c r="CE989" i="6"/>
  <c r="AY989" i="6"/>
  <c r="AY21" i="6"/>
  <c r="CE21" i="6"/>
  <c r="BU874" i="6"/>
  <c r="DA874" i="6"/>
  <c r="DA95" i="6"/>
  <c r="BU95" i="6"/>
  <c r="BJ483" i="6"/>
  <c r="CP483" i="6"/>
  <c r="BJ15" i="6"/>
  <c r="CP15" i="6"/>
  <c r="CP787" i="6"/>
  <c r="BJ787" i="6"/>
  <c r="BJ855" i="6"/>
  <c r="CP855" i="6"/>
  <c r="BJ854" i="6"/>
  <c r="CP854" i="6"/>
  <c r="DA752" i="6"/>
  <c r="BU752" i="6"/>
  <c r="BU753" i="6"/>
  <c r="DA753" i="6"/>
  <c r="CE775" i="6"/>
  <c r="AY775" i="6"/>
  <c r="CP938" i="6"/>
  <c r="BJ938" i="6"/>
  <c r="CP252" i="6"/>
  <c r="BJ252" i="6"/>
  <c r="CE672" i="6"/>
  <c r="AY672" i="6"/>
  <c r="CP736" i="6"/>
  <c r="BJ736" i="6"/>
  <c r="BU304" i="6"/>
  <c r="DA304" i="6"/>
  <c r="CP488" i="6"/>
  <c r="BJ488" i="6"/>
  <c r="AY764" i="6"/>
  <c r="CE764" i="6"/>
  <c r="DA996" i="6"/>
  <c r="BU996" i="6"/>
  <c r="CE968" i="6"/>
  <c r="AY968" i="6"/>
  <c r="CE345" i="6"/>
  <c r="AY345" i="6"/>
  <c r="CP363" i="6"/>
  <c r="BJ363" i="6"/>
  <c r="DA335" i="6"/>
  <c r="BU335" i="6"/>
  <c r="DA79" i="6"/>
  <c r="BU79" i="6"/>
  <c r="CP379" i="6"/>
  <c r="BJ379" i="6"/>
  <c r="CE826" i="6"/>
  <c r="AY826" i="6"/>
  <c r="BU584" i="6"/>
  <c r="DA584" i="6"/>
  <c r="AY942" i="6"/>
  <c r="CE942" i="6"/>
  <c r="DA947" i="6"/>
  <c r="BU947" i="6"/>
  <c r="BJ695" i="6"/>
  <c r="CP695" i="6"/>
  <c r="CE666" i="6"/>
  <c r="AY666" i="6"/>
  <c r="BU592" i="6"/>
  <c r="DA592" i="6"/>
  <c r="BJ359" i="6"/>
  <c r="CP359" i="6"/>
  <c r="CE63" i="6"/>
  <c r="AY63" i="6"/>
  <c r="CE816" i="6"/>
  <c r="AY816" i="6"/>
  <c r="CP830" i="6"/>
  <c r="BJ830" i="6"/>
  <c r="DA847" i="6"/>
  <c r="BU847" i="6"/>
  <c r="DA706" i="6"/>
  <c r="BU706" i="6"/>
  <c r="CE555" i="6"/>
  <c r="AY555" i="6"/>
  <c r="CE526" i="6"/>
  <c r="AY526" i="6"/>
  <c r="BU568" i="6"/>
  <c r="DA568" i="6"/>
  <c r="CE163" i="6"/>
  <c r="AY163" i="6"/>
  <c r="CE755" i="6"/>
  <c r="AY755" i="6"/>
  <c r="DA384" i="6"/>
  <c r="BU384" i="6"/>
  <c r="CP984" i="6"/>
  <c r="BJ984" i="6"/>
  <c r="BU329" i="6"/>
  <c r="DA329" i="6"/>
  <c r="DA935" i="6"/>
  <c r="BU935" i="6"/>
  <c r="AY950" i="6"/>
  <c r="CE950" i="6"/>
  <c r="BU35" i="6"/>
  <c r="DA35" i="6"/>
  <c r="DA957" i="6"/>
  <c r="BU957" i="6"/>
  <c r="BJ730" i="6"/>
  <c r="CP730" i="6"/>
  <c r="CP161" i="6"/>
  <c r="BJ161" i="6"/>
  <c r="AY355" i="6"/>
  <c r="CE355" i="6"/>
  <c r="CP46" i="6"/>
  <c r="BJ46" i="6"/>
  <c r="DA582" i="6"/>
  <c r="BU582" i="6"/>
  <c r="BU254" i="6"/>
  <c r="DA254" i="6"/>
  <c r="CP52" i="6"/>
  <c r="BJ52" i="6"/>
  <c r="CP371" i="6"/>
  <c r="BJ371" i="6"/>
  <c r="H38" i="5"/>
  <c r="F63" i="5"/>
  <c r="BJ319" i="6"/>
  <c r="CP319" i="6"/>
  <c r="BU853" i="6"/>
  <c r="DA853" i="6"/>
  <c r="AY817" i="6"/>
  <c r="CE817" i="6"/>
  <c r="DA173" i="6"/>
  <c r="BU173" i="6"/>
  <c r="AY286" i="6"/>
  <c r="CE286" i="6"/>
  <c r="AY833" i="6"/>
  <c r="CE833" i="6"/>
  <c r="DA948" i="6"/>
  <c r="BU948" i="6"/>
  <c r="BU336" i="6"/>
  <c r="DA336" i="6"/>
  <c r="CE417" i="6"/>
  <c r="AY417" i="6"/>
  <c r="BJ115" i="6"/>
  <c r="CP115" i="6"/>
  <c r="AY323" i="6"/>
  <c r="CE323" i="6"/>
  <c r="CP873" i="6"/>
  <c r="BJ873" i="6"/>
  <c r="BJ575" i="6"/>
  <c r="CP575" i="6"/>
  <c r="BU607" i="6"/>
  <c r="DA607" i="6"/>
  <c r="AY878" i="6"/>
  <c r="CE878" i="6"/>
  <c r="CP303" i="6"/>
  <c r="BJ303" i="6"/>
  <c r="CP685" i="6"/>
  <c r="BJ685" i="6"/>
  <c r="BJ672" i="6"/>
  <c r="CP672" i="6"/>
  <c r="CE183" i="6"/>
  <c r="AY183" i="6"/>
  <c r="DA161" i="6"/>
  <c r="BU161" i="6"/>
  <c r="DA382" i="6"/>
  <c r="BU382" i="6"/>
  <c r="BJ515" i="6"/>
  <c r="CP515" i="6"/>
  <c r="CE991" i="6"/>
  <c r="AY991" i="6"/>
  <c r="DA66" i="6"/>
  <c r="BU66" i="6"/>
  <c r="CE758" i="6"/>
  <c r="AY758" i="6"/>
  <c r="BU440" i="6"/>
  <c r="DA440" i="6"/>
  <c r="CP270" i="6"/>
  <c r="BJ270" i="6"/>
  <c r="CE770" i="6"/>
  <c r="AY770" i="6"/>
  <c r="CP143" i="6"/>
  <c r="BJ143" i="6"/>
  <c r="DA797" i="6"/>
  <c r="BU797" i="6"/>
  <c r="CP625" i="6"/>
  <c r="BJ625" i="6"/>
  <c r="AY558" i="6"/>
  <c r="CE558" i="6"/>
  <c r="AY1000" i="6"/>
  <c r="CE1000" i="6"/>
  <c r="BJ428" i="6"/>
  <c r="CP428" i="6"/>
  <c r="AY49" i="6"/>
  <c r="CE49" i="6"/>
  <c r="DA190" i="6"/>
  <c r="BU190" i="6"/>
  <c r="CP78" i="6"/>
  <c r="BJ78" i="6"/>
  <c r="CE159" i="6"/>
  <c r="AY159" i="6"/>
  <c r="BJ582" i="6"/>
  <c r="CP582" i="6"/>
  <c r="BJ351" i="6"/>
  <c r="CP351" i="6"/>
  <c r="BJ585" i="6"/>
  <c r="CP585" i="6"/>
  <c r="BU473" i="6"/>
  <c r="DA473" i="6"/>
  <c r="CP869" i="6"/>
  <c r="BJ869" i="6"/>
  <c r="CP404" i="6"/>
  <c r="BJ404" i="6"/>
  <c r="CE173" i="6"/>
  <c r="AY173" i="6"/>
  <c r="CP496" i="6"/>
  <c r="BJ496" i="6"/>
  <c r="BU231" i="6"/>
  <c r="DA231" i="6"/>
  <c r="BU352" i="6"/>
  <c r="DA352" i="6"/>
  <c r="BJ391" i="6"/>
  <c r="CP391" i="6"/>
  <c r="CE881" i="6"/>
  <c r="AY881" i="6"/>
  <c r="F12" i="3"/>
  <c r="F14" i="3" s="1"/>
  <c r="F16" i="3" s="1"/>
  <c r="CP644" i="6"/>
  <c r="BJ644" i="6"/>
  <c r="BJ725" i="6"/>
  <c r="CP725" i="6"/>
  <c r="BU850" i="6"/>
  <c r="DA850" i="6"/>
  <c r="AY366" i="6"/>
  <c r="CE366" i="6"/>
  <c r="BU455" i="6"/>
  <c r="DA455" i="6"/>
  <c r="AY814" i="6"/>
  <c r="CE814" i="6"/>
  <c r="DA557" i="6"/>
  <c r="BU557" i="6"/>
  <c r="AY312" i="6"/>
  <c r="CE312" i="6"/>
  <c r="AY25" i="6"/>
  <c r="CE25" i="6"/>
  <c r="DA887" i="6"/>
  <c r="BU887" i="6"/>
  <c r="BJ472" i="6"/>
  <c r="CP472" i="6"/>
  <c r="DA132" i="6"/>
  <c r="BU132" i="6"/>
  <c r="CE334" i="6"/>
  <c r="AY334" i="6"/>
  <c r="CE582" i="6"/>
  <c r="AY582" i="6"/>
  <c r="BJ41" i="6"/>
  <c r="CP41" i="6"/>
  <c r="BU200" i="6"/>
  <c r="DA200" i="6"/>
  <c r="BJ901" i="6"/>
  <c r="CP901" i="6"/>
  <c r="DA814" i="6"/>
  <c r="BU814" i="6"/>
  <c r="CP669" i="6"/>
  <c r="BJ669" i="6"/>
  <c r="AY24" i="6"/>
  <c r="CE24" i="6"/>
  <c r="BU246" i="6"/>
  <c r="DA246" i="6"/>
  <c r="DA94" i="6"/>
  <c r="BU94" i="6"/>
  <c r="AY722" i="6"/>
  <c r="CE722" i="6"/>
  <c r="CE223" i="6"/>
  <c r="AY223" i="6"/>
  <c r="BJ719" i="6"/>
  <c r="CP719" i="6"/>
  <c r="CP471" i="6"/>
  <c r="BJ471" i="6"/>
  <c r="CE106" i="6"/>
  <c r="AY106" i="6"/>
  <c r="AY269" i="6"/>
  <c r="CE269" i="6"/>
  <c r="AY614" i="6"/>
  <c r="CE614" i="6"/>
  <c r="DA376" i="6"/>
  <c r="BU376" i="6"/>
  <c r="AY362" i="6"/>
  <c r="CE362" i="6"/>
  <c r="BJ721" i="6"/>
  <c r="CP721" i="6"/>
  <c r="CP284" i="6"/>
  <c r="BJ284" i="6"/>
  <c r="CE724" i="6"/>
  <c r="AY724" i="6"/>
  <c r="DA392" i="6"/>
  <c r="BU392" i="6"/>
  <c r="AY922" i="6"/>
  <c r="CE922" i="6"/>
  <c r="CP754" i="6"/>
  <c r="BJ754" i="6"/>
  <c r="BU264" i="6"/>
  <c r="DA264" i="6"/>
  <c r="AY420" i="6"/>
  <c r="CE420" i="6"/>
  <c r="CE146" i="6"/>
  <c r="AY146" i="6"/>
  <c r="CE138" i="6"/>
  <c r="AY138" i="6"/>
  <c r="DA370" i="6"/>
  <c r="BU370" i="6"/>
  <c r="BJ986" i="6"/>
  <c r="CP986" i="6"/>
  <c r="BJ609" i="6"/>
  <c r="CP609" i="6"/>
  <c r="BU637" i="6"/>
  <c r="DA637" i="6"/>
  <c r="AY702" i="6"/>
  <c r="CE702" i="6"/>
  <c r="AY858" i="6"/>
  <c r="CE858" i="6"/>
  <c r="BU981" i="6"/>
  <c r="DA981" i="6"/>
  <c r="AY729" i="6"/>
  <c r="CE729" i="6"/>
  <c r="CE862" i="6"/>
  <c r="AY862" i="6"/>
  <c r="CP430" i="6"/>
  <c r="BJ430" i="6"/>
  <c r="DA265" i="6"/>
  <c r="BU265" i="6"/>
  <c r="DA115" i="6"/>
  <c r="BU115" i="6"/>
  <c r="CE581" i="6"/>
  <c r="AY581" i="6"/>
  <c r="BU492" i="6"/>
  <c r="DA492" i="6"/>
  <c r="DA90" i="6"/>
  <c r="BU90" i="6"/>
  <c r="CP908" i="6"/>
  <c r="BJ908" i="6"/>
  <c r="CE89" i="6"/>
  <c r="AY89" i="6"/>
  <c r="AY292" i="6"/>
  <c r="CE292" i="6"/>
  <c r="CP756" i="6"/>
  <c r="BJ756" i="6"/>
  <c r="AY48" i="6"/>
  <c r="CE48" i="6"/>
  <c r="CP213" i="6"/>
  <c r="BJ213" i="6"/>
  <c r="AY32" i="6"/>
  <c r="CE32" i="6"/>
  <c r="BU889" i="6"/>
  <c r="DA889" i="6"/>
  <c r="BU263" i="6"/>
  <c r="DA263" i="6"/>
  <c r="CP490" i="6"/>
  <c r="BJ490" i="6"/>
  <c r="BJ889" i="6"/>
  <c r="CP889" i="6"/>
  <c r="CP487" i="6"/>
  <c r="BJ487" i="6"/>
  <c r="CP751" i="6"/>
  <c r="BJ751" i="6"/>
  <c r="BJ1001" i="6"/>
  <c r="CP1001" i="6"/>
  <c r="AY404" i="6"/>
  <c r="CE404" i="6"/>
  <c r="AY811" i="6"/>
  <c r="CE811" i="6"/>
  <c r="CE589" i="6"/>
  <c r="AY589" i="6"/>
  <c r="CE947" i="6"/>
  <c r="AY947" i="6"/>
  <c r="DA105" i="6"/>
  <c r="BU105" i="6"/>
  <c r="AY247" i="6"/>
  <c r="CE247" i="6"/>
  <c r="AY808" i="6"/>
  <c r="CE808" i="6"/>
  <c r="DA940" i="6"/>
  <c r="BU940" i="6"/>
  <c r="BJ606" i="6"/>
  <c r="CP606" i="6"/>
  <c r="DA319" i="6"/>
  <c r="BU319" i="6"/>
  <c r="BJ366" i="6"/>
  <c r="CP366" i="6"/>
  <c r="AY678" i="6"/>
  <c r="CE678" i="6"/>
  <c r="BU802" i="6"/>
  <c r="DA802" i="6"/>
  <c r="CP400" i="6"/>
  <c r="BJ400" i="6"/>
  <c r="CE94" i="6"/>
  <c r="AY94" i="6"/>
  <c r="CP968" i="6"/>
  <c r="BJ968" i="6"/>
  <c r="BU800" i="6"/>
  <c r="DA800" i="6"/>
  <c r="BU560" i="6"/>
  <c r="DA560" i="6"/>
  <c r="DA585" i="6"/>
  <c r="BU585" i="6"/>
  <c r="DA580" i="6"/>
  <c r="BU580" i="6"/>
  <c r="BJ990" i="6"/>
  <c r="CP990" i="6"/>
  <c r="AY418" i="6"/>
  <c r="CE418" i="6"/>
  <c r="DA103" i="6"/>
  <c r="BU103" i="6"/>
  <c r="AY658" i="6"/>
  <c r="CE658" i="6"/>
  <c r="BU892" i="6"/>
  <c r="DA892" i="6"/>
  <c r="BU232" i="6"/>
  <c r="DA232" i="6"/>
  <c r="AY39" i="6"/>
  <c r="CE39" i="6"/>
  <c r="DA820" i="6"/>
  <c r="BU820" i="6"/>
  <c r="DA55" i="6"/>
  <c r="BU55" i="6"/>
  <c r="CP297" i="6"/>
  <c r="BJ297" i="6"/>
  <c r="BJ401" i="6"/>
  <c r="CP401" i="6"/>
  <c r="BJ808" i="6"/>
  <c r="CP808" i="6"/>
  <c r="AY794" i="6"/>
  <c r="CE794" i="6"/>
  <c r="BU704" i="6"/>
  <c r="DA704" i="6"/>
  <c r="AY307" i="6"/>
  <c r="CE307" i="6"/>
  <c r="CE214" i="6"/>
  <c r="AY214" i="6"/>
  <c r="CE174" i="6"/>
  <c r="AY174" i="6"/>
  <c r="BU251" i="6"/>
  <c r="DA251" i="6"/>
  <c r="AY514" i="6"/>
  <c r="CE514" i="6"/>
  <c r="DA204" i="6"/>
  <c r="BU204" i="6"/>
  <c r="AY839" i="6"/>
  <c r="CE839" i="6"/>
  <c r="DA475" i="6"/>
  <c r="BU475" i="6"/>
  <c r="E30" i="3"/>
  <c r="E32" i="3" s="1"/>
  <c r="E34" i="3" s="1"/>
  <c r="DA738" i="6"/>
  <c r="BU738" i="6"/>
  <c r="BJ382" i="6"/>
  <c r="CP382" i="6"/>
  <c r="BJ228" i="6"/>
  <c r="CP228" i="6"/>
  <c r="BJ681" i="6"/>
  <c r="CP681" i="6"/>
  <c r="CP452" i="6"/>
  <c r="BJ452" i="6"/>
  <c r="AY544" i="6"/>
  <c r="CE544" i="6"/>
  <c r="CP658" i="6"/>
  <c r="BJ658" i="6"/>
  <c r="AY783" i="6"/>
  <c r="CE783" i="6"/>
  <c r="CE518" i="6"/>
  <c r="AY518" i="6"/>
  <c r="CE932" i="6"/>
  <c r="AY932" i="6"/>
  <c r="CE781" i="6"/>
  <c r="AY781" i="6"/>
  <c r="CP164" i="6"/>
  <c r="BJ164" i="6"/>
  <c r="CP530" i="6"/>
  <c r="BJ530" i="6"/>
  <c r="BU625" i="6"/>
  <c r="DA625" i="6"/>
  <c r="BU406" i="6"/>
  <c r="DA406" i="6"/>
  <c r="BU917" i="6"/>
  <c r="DA917" i="6"/>
  <c r="CP540" i="6"/>
  <c r="BJ540" i="6"/>
  <c r="CP167" i="6"/>
  <c r="BJ167" i="6"/>
  <c r="BU858" i="6"/>
  <c r="DA858" i="6"/>
  <c r="BJ941" i="6"/>
  <c r="CP941" i="6"/>
  <c r="CP782" i="6"/>
  <c r="BJ782" i="6"/>
  <c r="CP813" i="6"/>
  <c r="BJ813" i="6"/>
  <c r="DA357" i="6"/>
  <c r="BU357" i="6"/>
  <c r="DA762" i="6"/>
  <c r="BU762" i="6"/>
  <c r="CE508" i="6"/>
  <c r="AY508" i="6"/>
  <c r="AY210" i="6"/>
  <c r="CE210" i="6"/>
  <c r="BU924" i="6"/>
  <c r="DA924" i="6"/>
  <c r="BU135" i="6"/>
  <c r="DA135" i="6"/>
  <c r="AY665" i="6"/>
  <c r="CE665" i="6"/>
  <c r="BJ947" i="6"/>
  <c r="CP947" i="6"/>
  <c r="BU199" i="6"/>
  <c r="DA199" i="6"/>
  <c r="CE891" i="6"/>
  <c r="AY891" i="6"/>
  <c r="CP50" i="6"/>
  <c r="BJ50" i="6"/>
  <c r="CE200" i="6"/>
  <c r="AY200" i="6"/>
  <c r="CE272" i="6"/>
  <c r="AY272" i="6"/>
  <c r="BJ285" i="6"/>
  <c r="CP285" i="6"/>
  <c r="DA349" i="6"/>
  <c r="BU349" i="6"/>
  <c r="AY465" i="6"/>
  <c r="CE465" i="6"/>
  <c r="AY823" i="6"/>
  <c r="CE823" i="6"/>
  <c r="BJ144" i="6"/>
  <c r="CP144" i="6"/>
  <c r="BU191" i="6"/>
  <c r="DA191" i="6"/>
  <c r="AY634" i="6"/>
  <c r="CE634" i="6"/>
  <c r="CE900" i="6"/>
  <c r="AY900" i="6"/>
  <c r="DA374" i="6"/>
  <c r="BU374" i="6"/>
  <c r="CE262" i="6"/>
  <c r="AY262" i="6"/>
  <c r="DA614" i="6"/>
  <c r="BU614" i="6"/>
  <c r="AY60" i="6"/>
  <c r="CE60" i="6"/>
  <c r="CE557" i="6"/>
  <c r="AY557" i="6"/>
  <c r="DA314" i="6"/>
  <c r="BU314" i="6"/>
  <c r="CP954" i="6"/>
  <c r="BJ954" i="6"/>
  <c r="CP388" i="6"/>
  <c r="BJ388" i="6"/>
  <c r="BU449" i="6"/>
  <c r="DA449" i="6"/>
  <c r="CE179" i="6"/>
  <c r="AY179" i="6"/>
  <c r="DA45" i="6"/>
  <c r="BU45" i="6"/>
  <c r="BU768" i="6"/>
  <c r="DA768" i="6"/>
  <c r="CP797" i="6"/>
  <c r="BJ797" i="6"/>
  <c r="CE59" i="6"/>
  <c r="AY59" i="6"/>
  <c r="CP71" i="6"/>
  <c r="BJ71" i="6"/>
  <c r="CP216" i="6"/>
  <c r="BJ216" i="6"/>
  <c r="AY754" i="6"/>
  <c r="CE754" i="6"/>
  <c r="CP510" i="6"/>
  <c r="BJ510" i="6"/>
  <c r="CE259" i="6"/>
  <c r="AY259" i="6"/>
  <c r="CP163" i="6"/>
  <c r="BJ163" i="6"/>
  <c r="CP202" i="6"/>
  <c r="BJ202" i="6"/>
  <c r="CP269" i="6"/>
  <c r="BJ269" i="6"/>
  <c r="BJ693" i="6"/>
  <c r="CP693" i="6"/>
  <c r="CE263" i="6"/>
  <c r="AY263" i="6"/>
  <c r="BU865" i="6"/>
  <c r="DA865" i="6"/>
  <c r="CE249" i="6"/>
  <c r="AY249" i="6"/>
  <c r="BU650" i="6"/>
  <c r="DA650" i="6"/>
  <c r="BU660" i="6"/>
  <c r="DA660" i="6"/>
  <c r="BU328" i="6"/>
  <c r="DA328" i="6"/>
  <c r="AY61" i="6"/>
  <c r="CE61" i="6"/>
  <c r="CP551" i="6"/>
  <c r="BJ551" i="6"/>
  <c r="CP293" i="6"/>
  <c r="BJ293" i="6"/>
  <c r="BJ403" i="6"/>
  <c r="CP403" i="6"/>
  <c r="DA544" i="6"/>
  <c r="BU544" i="6"/>
  <c r="AY692" i="6"/>
  <c r="CE692" i="6"/>
  <c r="BU556" i="6"/>
  <c r="DA556" i="6"/>
  <c r="DA828" i="6"/>
  <c r="BU828" i="6"/>
  <c r="BU860" i="6"/>
  <c r="DA860" i="6"/>
  <c r="CE855" i="6"/>
  <c r="AY855" i="6"/>
  <c r="CP168" i="6"/>
  <c r="BJ168" i="6"/>
  <c r="BJ286" i="6"/>
  <c r="CP286" i="6"/>
  <c r="BJ631" i="6"/>
  <c r="CP631" i="6"/>
  <c r="BU28" i="6"/>
  <c r="DA28" i="6"/>
  <c r="CE566" i="6"/>
  <c r="AY566" i="6"/>
  <c r="BU712" i="6"/>
  <c r="DA712" i="6"/>
  <c r="CP881" i="6"/>
  <c r="BJ881" i="6"/>
  <c r="BJ997" i="6"/>
  <c r="CP997" i="6"/>
  <c r="AY350" i="6"/>
  <c r="CE350" i="6"/>
  <c r="AY31" i="6"/>
  <c r="CE31" i="6"/>
  <c r="AY14" i="6"/>
  <c r="CE14" i="6"/>
  <c r="CP671" i="6"/>
  <c r="BJ671" i="6"/>
  <c r="DA515" i="6"/>
  <c r="BU515" i="6"/>
  <c r="DA385" i="6"/>
  <c r="BU385" i="6"/>
  <c r="AY1003" i="6"/>
  <c r="CE1003" i="6"/>
  <c r="DA942" i="6"/>
  <c r="BU942" i="6"/>
  <c r="BU278" i="6"/>
  <c r="DA278" i="6"/>
  <c r="AY604" i="6"/>
  <c r="CE604" i="6"/>
  <c r="DA833" i="6"/>
  <c r="BU833" i="6"/>
  <c r="CE238" i="6"/>
  <c r="AY238" i="6"/>
  <c r="AY37" i="6"/>
  <c r="CE37" i="6"/>
  <c r="CP619" i="6"/>
  <c r="BJ619" i="6"/>
  <c r="BU710" i="6"/>
  <c r="DA710" i="6"/>
  <c r="DA420" i="6"/>
  <c r="BU420" i="6"/>
  <c r="BJ227" i="6"/>
  <c r="CP227" i="6"/>
  <c r="CE791" i="6"/>
  <c r="AY791" i="6"/>
  <c r="CE845" i="6"/>
  <c r="AY845" i="6"/>
  <c r="BU474" i="6"/>
  <c r="DA474" i="6"/>
  <c r="CE683" i="6"/>
  <c r="AY683" i="6"/>
  <c r="AY73" i="6"/>
  <c r="CE73" i="6"/>
  <c r="CE797" i="6"/>
  <c r="AY797" i="6"/>
  <c r="BJ599" i="6"/>
  <c r="CP599" i="6"/>
  <c r="BJ717" i="6"/>
  <c r="CP717" i="6"/>
  <c r="BU718" i="6"/>
  <c r="DA718" i="6"/>
  <c r="CP1009" i="6"/>
  <c r="BJ1009" i="6"/>
  <c r="BJ560" i="6"/>
  <c r="CP560" i="6"/>
  <c r="BU631" i="6"/>
  <c r="DA631" i="6"/>
  <c r="CE425" i="6"/>
  <c r="AY425" i="6"/>
  <c r="AY546" i="6"/>
  <c r="CE546" i="6"/>
  <c r="CE787" i="6"/>
  <c r="AY787" i="6"/>
  <c r="BU533" i="6"/>
  <c r="DA533" i="6"/>
  <c r="CE435" i="6"/>
  <c r="AY435" i="6"/>
  <c r="AY945" i="6"/>
  <c r="CE945" i="6"/>
  <c r="BU98" i="6"/>
  <c r="DA98" i="6"/>
  <c r="BJ26" i="6"/>
  <c r="CP26" i="6"/>
  <c r="CP937" i="6"/>
  <c r="BJ937" i="6"/>
  <c r="DA982" i="6"/>
  <c r="BU982" i="6"/>
  <c r="AY596" i="6"/>
  <c r="CE596" i="6"/>
  <c r="CE126" i="6"/>
  <c r="AY126" i="6"/>
  <c r="DA354" i="6"/>
  <c r="BU354" i="6"/>
  <c r="CP758" i="6"/>
  <c r="BJ758" i="6"/>
  <c r="BJ949" i="6"/>
  <c r="CP949" i="6"/>
  <c r="DA208" i="6"/>
  <c r="BU208" i="6"/>
  <c r="DA308" i="6"/>
  <c r="BU308" i="6"/>
  <c r="BJ657" i="6"/>
  <c r="CP657" i="6"/>
  <c r="CE148" i="6"/>
  <c r="AY148" i="6"/>
  <c r="AY382" i="6"/>
  <c r="CE382" i="6"/>
  <c r="BU720" i="6"/>
  <c r="DA720" i="6"/>
  <c r="DA622" i="6"/>
  <c r="BU622" i="6"/>
  <c r="BU839" i="6"/>
  <c r="DA839" i="6"/>
  <c r="AY400" i="6"/>
  <c r="CE400" i="6"/>
  <c r="AY160" i="6"/>
  <c r="CE160" i="6"/>
  <c r="BJ550" i="6"/>
  <c r="CP550" i="6"/>
  <c r="DA262" i="6"/>
  <c r="BU262" i="6"/>
  <c r="CE446" i="6"/>
  <c r="AY446" i="6"/>
  <c r="BU717" i="6"/>
  <c r="DA717" i="6"/>
  <c r="CP254" i="6"/>
  <c r="BJ254" i="6"/>
  <c r="CP405" i="6"/>
  <c r="BJ405" i="6"/>
  <c r="CP240" i="6"/>
  <c r="BJ240" i="6"/>
  <c r="DA54" i="6"/>
  <c r="BU54" i="6"/>
  <c r="CP432" i="6"/>
  <c r="BJ432" i="6"/>
  <c r="CE118" i="6"/>
  <c r="AY118" i="6"/>
  <c r="CP760" i="6"/>
  <c r="BJ760" i="6"/>
  <c r="CE144" i="6"/>
  <c r="AY144" i="6"/>
  <c r="DA984" i="6"/>
  <c r="BU984" i="6"/>
  <c r="CE309" i="6"/>
  <c r="AY309" i="6"/>
  <c r="BJ860" i="6"/>
  <c r="CP860" i="6"/>
  <c r="CE611" i="6"/>
  <c r="AY611" i="6"/>
  <c r="BU672" i="6"/>
  <c r="DA672" i="6"/>
  <c r="BU684" i="6"/>
  <c r="DA684" i="6"/>
  <c r="CE653" i="6"/>
  <c r="AY653" i="6"/>
  <c r="BU108" i="6"/>
  <c r="DA108" i="6"/>
  <c r="BU38" i="6"/>
  <c r="DA38" i="6"/>
  <c r="BU227" i="6"/>
  <c r="DA227" i="6"/>
  <c r="CP451" i="6"/>
  <c r="BJ451" i="6"/>
  <c r="CE761" i="6"/>
  <c r="AY761" i="6"/>
  <c r="BJ245" i="6"/>
  <c r="CP245" i="6"/>
  <c r="DA271" i="6"/>
  <c r="BU271" i="6"/>
  <c r="G11" i="3"/>
  <c r="H9" i="3"/>
  <c r="G13" i="3"/>
  <c r="CE506" i="6"/>
  <c r="AY506" i="6"/>
  <c r="AY72" i="6"/>
  <c r="CE72" i="6"/>
  <c r="CE1004" i="6"/>
  <c r="AY1004" i="6"/>
  <c r="CE736" i="6"/>
  <c r="AY736" i="6"/>
  <c r="AY414" i="6"/>
  <c r="CE414" i="6"/>
  <c r="DA977" i="6"/>
  <c r="BU977" i="6"/>
  <c r="CE170" i="6"/>
  <c r="AY170" i="6"/>
  <c r="AY644" i="6"/>
  <c r="CE644" i="6"/>
  <c r="CP486" i="6"/>
  <c r="BJ486" i="6"/>
  <c r="BU159" i="6"/>
  <c r="DA159" i="6"/>
  <c r="BJ469" i="6"/>
  <c r="CP469" i="6"/>
  <c r="CE742" i="6"/>
  <c r="AY742" i="6"/>
  <c r="CE156" i="6"/>
  <c r="AY156" i="6"/>
  <c r="AY694" i="6"/>
  <c r="CE694" i="6"/>
  <c r="BU25" i="6"/>
  <c r="DA25" i="6"/>
  <c r="AY782" i="6"/>
  <c r="CE782" i="6"/>
  <c r="BU170" i="6"/>
  <c r="DA170" i="6"/>
  <c r="CP307" i="6"/>
  <c r="BJ307" i="6"/>
  <c r="BJ509" i="6"/>
  <c r="CP509" i="6"/>
  <c r="BU856" i="6"/>
  <c r="DA856" i="6"/>
  <c r="CP218" i="6"/>
  <c r="BJ218" i="6"/>
  <c r="CE996" i="6"/>
  <c r="AY996" i="6"/>
  <c r="BJ346" i="6"/>
  <c r="CP346" i="6"/>
  <c r="CP393" i="6"/>
  <c r="BJ393" i="6"/>
  <c r="CP239" i="6"/>
  <c r="BJ239" i="6"/>
  <c r="BU460" i="6"/>
  <c r="DA460" i="6"/>
  <c r="BU228" i="6"/>
  <c r="DA228" i="6"/>
  <c r="AY70" i="6"/>
  <c r="CE70" i="6"/>
  <c r="BU306" i="6"/>
  <c r="DA306" i="6"/>
  <c r="CE553" i="6"/>
  <c r="AY553" i="6"/>
  <c r="BU715" i="6"/>
  <c r="DA715" i="6"/>
  <c r="DA876" i="6"/>
  <c r="BU876" i="6"/>
  <c r="AY830" i="6"/>
  <c r="CE830" i="6"/>
  <c r="CP992" i="6"/>
  <c r="BJ992" i="6"/>
  <c r="BJ985" i="6"/>
  <c r="CP985" i="6"/>
  <c r="BJ593" i="6"/>
  <c r="CP593" i="6"/>
  <c r="CE992" i="6"/>
  <c r="AY992" i="6"/>
  <c r="DA871" i="6"/>
  <c r="BU871" i="6"/>
  <c r="BJ689" i="6"/>
  <c r="CP689" i="6"/>
  <c r="AY137" i="6"/>
  <c r="CE137" i="6"/>
  <c r="AY884" i="6"/>
  <c r="CE884" i="6"/>
  <c r="CE475" i="6"/>
  <c r="AY475" i="6"/>
  <c r="CP249" i="6"/>
  <c r="BJ249" i="6"/>
  <c r="AY149" i="6"/>
  <c r="CE149" i="6"/>
  <c r="CP425" i="6"/>
  <c r="BJ425" i="6"/>
  <c r="DA168" i="6"/>
  <c r="BU168" i="6"/>
  <c r="CP527" i="6"/>
  <c r="BJ527" i="6"/>
  <c r="DA771" i="6"/>
  <c r="BU771" i="6"/>
  <c r="BU441" i="6"/>
  <c r="DA441" i="6"/>
  <c r="BU916" i="6"/>
  <c r="DA916" i="6"/>
  <c r="BU183" i="6"/>
  <c r="DA183" i="6"/>
  <c r="AY76" i="6"/>
  <c r="CE76" i="6"/>
  <c r="BJ495" i="6"/>
  <c r="CP495" i="6"/>
  <c r="CP845" i="6"/>
  <c r="BJ845" i="6"/>
  <c r="BJ287" i="6"/>
  <c r="CP287" i="6"/>
  <c r="CP1013" i="6"/>
  <c r="BJ1013" i="6"/>
  <c r="CP786" i="6"/>
  <c r="BJ786" i="6"/>
  <c r="BJ470" i="6"/>
  <c r="CP470" i="6"/>
  <c r="AY457" i="6"/>
  <c r="CE457" i="6"/>
  <c r="DA194" i="6"/>
  <c r="BU194" i="6"/>
  <c r="BJ356" i="6"/>
  <c r="CP356" i="6"/>
  <c r="BU604" i="6"/>
  <c r="DA604" i="6"/>
  <c r="BJ225" i="6"/>
  <c r="CP225" i="6"/>
  <c r="DA87" i="6"/>
  <c r="BU87" i="6"/>
  <c r="BJ174" i="6"/>
  <c r="CP174" i="6"/>
  <c r="DA969" i="6"/>
  <c r="BU969" i="6"/>
  <c r="BJ390" i="6"/>
  <c r="CP390" i="6"/>
  <c r="BJ352" i="6"/>
  <c r="CP352" i="6"/>
  <c r="BU949" i="6"/>
  <c r="DA949" i="6"/>
  <c r="DA825" i="6"/>
  <c r="BU825" i="6"/>
  <c r="BU796" i="6"/>
  <c r="DA796" i="6"/>
  <c r="BJ321" i="6"/>
  <c r="CP321" i="6"/>
  <c r="DA1004" i="6"/>
  <c r="BU1004" i="6"/>
  <c r="CE981" i="6"/>
  <c r="AY981" i="6"/>
  <c r="CP614" i="6"/>
  <c r="BJ614" i="6"/>
  <c r="E48" i="5"/>
  <c r="E60" i="5"/>
  <c r="G35" i="5"/>
  <c r="BJ759" i="6"/>
  <c r="CP759" i="6"/>
  <c r="CP755" i="6"/>
  <c r="BJ755" i="6"/>
  <c r="BU933" i="6"/>
  <c r="DA933" i="6"/>
  <c r="BJ94" i="6"/>
  <c r="CP94" i="6"/>
  <c r="BJ767" i="6"/>
  <c r="CP767" i="6"/>
  <c r="AY719" i="6"/>
  <c r="CE719" i="6"/>
  <c r="BJ273" i="6"/>
  <c r="CP273" i="6"/>
  <c r="CP447" i="6"/>
  <c r="BJ447" i="6"/>
  <c r="DA479" i="6"/>
  <c r="BU479" i="6"/>
  <c r="BJ31" i="6"/>
  <c r="CP31" i="6"/>
  <c r="BJ17" i="6"/>
  <c r="CP17" i="6"/>
  <c r="BU929" i="6"/>
  <c r="DA929" i="6"/>
  <c r="AY949" i="6"/>
  <c r="CE949" i="6"/>
  <c r="BU40" i="6"/>
  <c r="DA40" i="6"/>
  <c r="BJ866" i="6"/>
  <c r="CP866" i="6"/>
  <c r="BU167" i="6"/>
  <c r="DA167" i="6"/>
  <c r="CF26" i="6"/>
  <c r="AZ26" i="6"/>
  <c r="CP56" i="6"/>
  <c r="BJ56" i="6"/>
  <c r="BU96" i="6"/>
  <c r="DA96" i="6"/>
  <c r="BJ774" i="6"/>
  <c r="CP774" i="6"/>
  <c r="BJ735" i="6"/>
  <c r="CP735" i="6"/>
  <c r="AY955" i="6"/>
  <c r="CE955" i="6"/>
  <c r="AY341" i="6"/>
  <c r="CE341" i="6"/>
  <c r="BU923" i="6"/>
  <c r="DA923" i="6"/>
  <c r="AY17" i="6"/>
  <c r="CE17" i="6"/>
  <c r="CE405" i="6"/>
  <c r="AY405" i="6"/>
  <c r="AY447" i="6"/>
  <c r="CE447" i="6"/>
  <c r="CP149" i="6"/>
  <c r="BJ149" i="6"/>
  <c r="CP922" i="6"/>
  <c r="BJ922" i="6"/>
  <c r="BJ868" i="6"/>
  <c r="CP868" i="6"/>
  <c r="AY495" i="6"/>
  <c r="CE495" i="6"/>
  <c r="CP198" i="6"/>
  <c r="BJ198" i="6"/>
  <c r="BU757" i="6"/>
  <c r="DA757" i="6"/>
  <c r="CP943" i="6"/>
  <c r="BJ943" i="6"/>
  <c r="AY835" i="6"/>
  <c r="CE835" i="6"/>
  <c r="CP847" i="6"/>
  <c r="BJ847" i="6"/>
  <c r="CP433" i="6"/>
  <c r="BJ433" i="6"/>
  <c r="CE75" i="6"/>
  <c r="AY75" i="6"/>
  <c r="AY507" i="6"/>
  <c r="CE507" i="6"/>
  <c r="AY330" i="6"/>
  <c r="CE330" i="6"/>
  <c r="AY1005" i="6"/>
  <c r="CE1005" i="6"/>
  <c r="CP643" i="6"/>
  <c r="BJ643" i="6"/>
  <c r="BJ712" i="6"/>
  <c r="CP712" i="6"/>
  <c r="BU538" i="6"/>
  <c r="DA538" i="6"/>
  <c r="BJ731" i="6"/>
  <c r="CP731" i="6"/>
  <c r="BJ261" i="6"/>
  <c r="CP261" i="6"/>
  <c r="BU559" i="6"/>
  <c r="DA559" i="6"/>
  <c r="CP665" i="6"/>
  <c r="BJ665" i="6"/>
  <c r="DA508" i="6"/>
  <c r="BU508" i="6"/>
  <c r="BJ290" i="6"/>
  <c r="CP290" i="6"/>
  <c r="CE927" i="6"/>
  <c r="AY927" i="6"/>
  <c r="BU964" i="6"/>
  <c r="DA964" i="6"/>
  <c r="CP648" i="6"/>
  <c r="BJ648" i="6"/>
  <c r="AY624" i="6"/>
  <c r="CE624" i="6"/>
  <c r="DA551" i="6"/>
  <c r="BU551" i="6"/>
  <c r="DA555" i="6"/>
  <c r="BU555" i="6"/>
  <c r="DA696" i="6"/>
  <c r="BU696" i="6"/>
  <c r="CE595" i="6"/>
  <c r="AY595" i="6"/>
  <c r="DA156" i="6"/>
  <c r="BU156" i="6"/>
  <c r="DA291" i="6"/>
  <c r="BU291" i="6"/>
  <c r="DA791" i="6"/>
  <c r="BU791" i="6"/>
  <c r="AY714" i="6"/>
  <c r="CE714" i="6"/>
  <c r="BJ720" i="6"/>
  <c r="CP720" i="6"/>
  <c r="BU638" i="6"/>
  <c r="DA638" i="6"/>
  <c r="CP914" i="6"/>
  <c r="BJ914" i="6"/>
  <c r="BJ574" i="6"/>
  <c r="CP574" i="6"/>
  <c r="CE899" i="6"/>
  <c r="AY899" i="6"/>
  <c r="DA368" i="6"/>
  <c r="BU368" i="6"/>
  <c r="BU256" i="6"/>
  <c r="DA256" i="6"/>
  <c r="AY632" i="6"/>
  <c r="CE632" i="6"/>
  <c r="CE576" i="6"/>
  <c r="AY576" i="6"/>
  <c r="BJ846" i="6"/>
  <c r="CP846" i="6"/>
  <c r="CP484" i="6"/>
  <c r="BJ484" i="6"/>
  <c r="DA253" i="6"/>
  <c r="BU253" i="6"/>
  <c r="AY510" i="6"/>
  <c r="CE510" i="6"/>
  <c r="CP108" i="6"/>
  <c r="BJ108" i="6"/>
  <c r="BJ603" i="6"/>
  <c r="CP603" i="6"/>
  <c r="BU481" i="6"/>
  <c r="DA481" i="6"/>
  <c r="BJ308" i="6"/>
  <c r="CP308" i="6"/>
  <c r="BU1000" i="6"/>
  <c r="DA1000" i="6"/>
  <c r="AY612" i="6"/>
  <c r="CE612" i="6"/>
  <c r="CP258" i="6"/>
  <c r="BJ258" i="6"/>
  <c r="CP1002" i="6"/>
  <c r="BJ1002" i="6"/>
  <c r="AY946" i="6"/>
  <c r="CE946" i="6"/>
  <c r="CP742" i="6"/>
  <c r="BJ742" i="6"/>
  <c r="DA89" i="6"/>
  <c r="BU89" i="6"/>
  <c r="CP309" i="6"/>
  <c r="BJ309" i="6"/>
  <c r="CP193" i="6"/>
  <c r="BJ193" i="6"/>
  <c r="BU497" i="6"/>
  <c r="DA497" i="6"/>
  <c r="DA534" i="6"/>
  <c r="BU534" i="6"/>
  <c r="BJ828" i="6"/>
  <c r="CP828" i="6"/>
  <c r="DA73" i="6"/>
  <c r="BU73" i="6"/>
  <c r="CE993" i="6"/>
  <c r="AY993" i="6"/>
  <c r="BU596" i="6"/>
  <c r="DA596" i="6"/>
  <c r="BJ317" i="6"/>
  <c r="CP317" i="6"/>
  <c r="BU745" i="6"/>
  <c r="DA745" i="6"/>
  <c r="BJ595" i="6"/>
  <c r="CP595" i="6"/>
  <c r="BJ565" i="6"/>
  <c r="CP565" i="6"/>
  <c r="BU606" i="6"/>
  <c r="DA606" i="6"/>
  <c r="BJ579" i="6"/>
  <c r="CP579" i="6"/>
  <c r="BU903" i="6"/>
  <c r="DA903" i="6"/>
  <c r="BJ318" i="6"/>
  <c r="CP318" i="6"/>
  <c r="AY432" i="6"/>
  <c r="CE432" i="6"/>
  <c r="AY638" i="6"/>
  <c r="CE638" i="6"/>
  <c r="CP687" i="6"/>
  <c r="BJ687" i="6"/>
  <c r="DA832" i="6"/>
  <c r="BU832" i="6"/>
  <c r="DA1011" i="6"/>
  <c r="BU1011" i="6"/>
  <c r="DA386" i="6"/>
  <c r="BU386" i="6"/>
  <c r="DA624" i="6"/>
  <c r="BU624" i="6"/>
  <c r="AY406" i="6"/>
  <c r="CE406" i="6"/>
  <c r="BJ162" i="6"/>
  <c r="CP162" i="6"/>
  <c r="BJ109" i="6"/>
  <c r="CP109" i="6"/>
  <c r="CE266" i="6"/>
  <c r="AY266" i="6"/>
  <c r="CP834" i="6"/>
  <c r="BJ834" i="6"/>
  <c r="BJ306" i="6"/>
  <c r="CP306" i="6"/>
  <c r="CE216" i="6"/>
  <c r="AY216" i="6"/>
  <c r="BJ562" i="6"/>
  <c r="CP562" i="6"/>
  <c r="DA261" i="6"/>
  <c r="BU261" i="6"/>
  <c r="CP970" i="6"/>
  <c r="BJ970" i="6"/>
  <c r="AY92" i="6"/>
  <c r="CE92" i="6"/>
  <c r="BU564" i="6"/>
  <c r="DA564" i="6"/>
  <c r="CP543" i="6"/>
  <c r="BJ543" i="6"/>
  <c r="AY636" i="6"/>
  <c r="CE636" i="6"/>
  <c r="AY143" i="6"/>
  <c r="CE143" i="6"/>
  <c r="BJ466" i="6"/>
  <c r="CP466" i="6"/>
  <c r="AY650" i="6"/>
  <c r="CE650" i="6"/>
  <c r="BU141" i="6"/>
  <c r="DA141" i="6"/>
  <c r="AY492" i="6"/>
  <c r="CE492" i="6"/>
  <c r="CE264" i="6"/>
  <c r="AY264" i="6"/>
  <c r="AY274" i="6"/>
  <c r="CE274" i="6"/>
  <c r="CE732" i="6"/>
  <c r="AY732" i="6"/>
  <c r="CE631" i="6"/>
  <c r="AY631" i="6"/>
  <c r="DA950" i="6"/>
  <c r="BU950" i="6"/>
  <c r="DA315" i="6"/>
  <c r="BU315" i="6"/>
  <c r="BU787" i="6"/>
  <c r="DA787" i="6"/>
  <c r="CP748" i="6"/>
  <c r="BJ748" i="6"/>
  <c r="CP981" i="6"/>
  <c r="BJ981" i="6"/>
  <c r="CP814" i="6"/>
  <c r="BJ814" i="6"/>
  <c r="BJ378" i="6"/>
  <c r="CP378" i="6"/>
  <c r="AY613" i="6"/>
  <c r="CE613" i="6"/>
  <c r="DA381" i="6"/>
  <c r="BU381" i="6"/>
  <c r="CP57" i="6"/>
  <c r="BJ57" i="6"/>
  <c r="AY867" i="6"/>
  <c r="CE867" i="6"/>
  <c r="BU661" i="6"/>
  <c r="DA661" i="6"/>
  <c r="CP248" i="6"/>
  <c r="BJ248" i="6"/>
  <c r="BU642" i="6"/>
  <c r="DA642" i="6"/>
  <c r="DA323" i="6"/>
  <c r="BU323" i="6"/>
  <c r="BJ564" i="6"/>
  <c r="CP564" i="6"/>
  <c r="AY933" i="6"/>
  <c r="CE933" i="6"/>
  <c r="BU621" i="6"/>
  <c r="DA621" i="6"/>
  <c r="AY959" i="6"/>
  <c r="CE959" i="6"/>
  <c r="AY717" i="6"/>
  <c r="CE717" i="6"/>
  <c r="CP440" i="6"/>
  <c r="BJ440" i="6"/>
  <c r="BJ872" i="6"/>
  <c r="CP872" i="6"/>
  <c r="BJ38" i="6"/>
  <c r="CP38" i="6"/>
  <c r="BU698" i="6"/>
  <c r="DA698" i="6"/>
  <c r="BU823" i="6"/>
  <c r="DA823" i="6"/>
  <c r="BU899" i="6"/>
  <c r="DA899" i="6"/>
  <c r="AY192" i="6"/>
  <c r="CE192" i="6"/>
  <c r="CE289" i="6"/>
  <c r="AY289" i="6"/>
  <c r="BU450" i="6"/>
  <c r="DA450" i="6"/>
  <c r="DA772" i="6"/>
  <c r="BU772" i="6"/>
  <c r="CP998" i="6"/>
  <c r="BJ998" i="6"/>
  <c r="CP171" i="6"/>
  <c r="BJ171" i="6"/>
  <c r="CP518" i="6"/>
  <c r="BJ518" i="6"/>
  <c r="DA203" i="6"/>
  <c r="BU203" i="6"/>
  <c r="CE315" i="6"/>
  <c r="AY315" i="6"/>
  <c r="BU657" i="6"/>
  <c r="DA657" i="6"/>
  <c r="BJ118" i="6"/>
  <c r="CP118" i="6"/>
  <c r="AY699" i="6"/>
  <c r="CE699" i="6"/>
  <c r="CP779" i="6"/>
  <c r="BJ779" i="6"/>
  <c r="BU640" i="6"/>
  <c r="DA640" i="6"/>
  <c r="AY498" i="6"/>
  <c r="CE498" i="6"/>
  <c r="BJ372" i="6"/>
  <c r="CP372" i="6"/>
  <c r="CP438" i="6"/>
  <c r="BJ438" i="6"/>
  <c r="CE983" i="6"/>
  <c r="AY983" i="6"/>
  <c r="AY828" i="6"/>
  <c r="CE828" i="6"/>
  <c r="AY505" i="6"/>
  <c r="CE505" i="6"/>
  <c r="CE98" i="6"/>
  <c r="AY98" i="6"/>
  <c r="BJ780" i="6"/>
  <c r="CP780" i="6"/>
  <c r="BJ989" i="6"/>
  <c r="CP989" i="6"/>
  <c r="AY728" i="6"/>
  <c r="CE728" i="6"/>
  <c r="BU424" i="6"/>
  <c r="DA424" i="6"/>
  <c r="DA396" i="6"/>
  <c r="BU396" i="6"/>
  <c r="AY501" i="6"/>
  <c r="CE501" i="6"/>
  <c r="CP995" i="6"/>
  <c r="BJ995" i="6"/>
  <c r="CE570" i="6"/>
  <c r="AY570" i="6"/>
  <c r="BU641" i="6"/>
  <c r="DA641" i="6"/>
  <c r="CE538" i="6"/>
  <c r="AY538" i="6"/>
  <c r="AY358" i="6"/>
  <c r="CE358" i="6"/>
  <c r="BJ443" i="6"/>
  <c r="CP443" i="6"/>
  <c r="CP621" i="6"/>
  <c r="BJ621" i="6"/>
  <c r="BU963" i="6"/>
  <c r="DA963" i="6"/>
  <c r="BJ104" i="6"/>
  <c r="CP104" i="6"/>
  <c r="BJ247" i="6"/>
  <c r="CP247" i="6"/>
  <c r="CP204" i="6"/>
  <c r="BJ204" i="6"/>
  <c r="CP890" i="6"/>
  <c r="BJ890" i="6"/>
  <c r="DA119" i="6"/>
  <c r="BU119" i="6"/>
  <c r="AY554" i="6"/>
  <c r="CE554" i="6"/>
  <c r="CE230" i="6"/>
  <c r="AY230" i="6"/>
  <c r="BJ596" i="6"/>
  <c r="CP596" i="6"/>
  <c r="AY342" i="6"/>
  <c r="CE342" i="6"/>
  <c r="AY30" i="6"/>
  <c r="CE30" i="6"/>
  <c r="BJ42" i="6"/>
  <c r="CP42" i="6"/>
  <c r="CE994" i="6"/>
  <c r="AY994" i="6"/>
  <c r="BU471" i="6"/>
  <c r="DA471" i="6"/>
  <c r="BJ911" i="6"/>
  <c r="CP911" i="6"/>
  <c r="CE328" i="6"/>
  <c r="AY328" i="6"/>
  <c r="AY916" i="6"/>
  <c r="CE916" i="6"/>
  <c r="BU714" i="6"/>
  <c r="DA714" i="6"/>
  <c r="BJ566" i="6"/>
  <c r="CP566" i="6"/>
  <c r="BU943" i="6"/>
  <c r="DA943" i="6"/>
  <c r="AY973" i="6"/>
  <c r="CE973" i="6"/>
  <c r="DA275" i="6"/>
  <c r="BU275" i="6"/>
  <c r="BJ414" i="6"/>
  <c r="CP414" i="6"/>
  <c r="BJ641" i="6"/>
  <c r="CP641" i="6"/>
  <c r="BJ1003" i="6"/>
  <c r="CP1003" i="6"/>
  <c r="CE769" i="6"/>
  <c r="AY769" i="6"/>
  <c r="BJ344" i="6"/>
  <c r="CP344" i="6"/>
  <c r="BU890" i="6"/>
  <c r="DA890" i="6"/>
  <c r="BJ615" i="6"/>
  <c r="CP615" i="6"/>
  <c r="AY241" i="6"/>
  <c r="CE241" i="6"/>
  <c r="BJ597" i="6"/>
  <c r="CP597" i="6"/>
  <c r="CE281" i="6"/>
  <c r="AY281" i="6"/>
  <c r="BJ967" i="6"/>
  <c r="CP967" i="6"/>
  <c r="DA517" i="6"/>
  <c r="BU517" i="6"/>
  <c r="AY416" i="6"/>
  <c r="CE416" i="6"/>
  <c r="BU36" i="6"/>
  <c r="DA36" i="6"/>
  <c r="BJ1005" i="6"/>
  <c r="CP1005" i="6"/>
  <c r="CP211" i="6"/>
  <c r="BJ211" i="6"/>
  <c r="CE776" i="6"/>
  <c r="AY776" i="6"/>
  <c r="BU611" i="6"/>
  <c r="DA611" i="6"/>
  <c r="BJ678" i="6"/>
  <c r="CP678" i="6"/>
  <c r="AY592" i="6"/>
  <c r="CE592" i="6"/>
  <c r="AY863" i="6"/>
  <c r="CE863" i="6"/>
  <c r="CP794" i="6"/>
  <c r="BJ794" i="6"/>
  <c r="BJ763" i="6"/>
  <c r="CP763" i="6"/>
  <c r="BJ331" i="6"/>
  <c r="CP331" i="6"/>
  <c r="DA822" i="6"/>
  <c r="BU822" i="6"/>
  <c r="BU539" i="6"/>
  <c r="DA539" i="6"/>
  <c r="AY375" i="6"/>
  <c r="CE375" i="6"/>
  <c r="BJ723" i="6"/>
  <c r="CP723" i="6"/>
  <c r="DA941" i="6"/>
  <c r="BU941" i="6"/>
  <c r="AY337" i="6"/>
  <c r="CE337" i="6"/>
  <c r="BJ858" i="6"/>
  <c r="CP858" i="6"/>
  <c r="BJ600" i="6"/>
  <c r="CP600" i="6"/>
  <c r="E47" i="5"/>
  <c r="G33" i="5"/>
  <c r="G34" i="5"/>
  <c r="CP801" i="6"/>
  <c r="BJ801" i="6"/>
  <c r="CE469" i="6"/>
  <c r="AY469" i="6"/>
  <c r="BJ380" i="6"/>
  <c r="CP380" i="6"/>
  <c r="AY792" i="6"/>
  <c r="CE792" i="6"/>
  <c r="BU1001" i="6"/>
  <c r="DA1001" i="6"/>
  <c r="DA985" i="6"/>
  <c r="BU985" i="6"/>
  <c r="DA198" i="6"/>
  <c r="BU198" i="6"/>
  <c r="BU125" i="6"/>
  <c r="DA125" i="6"/>
  <c r="DA859" i="6"/>
  <c r="BU859" i="6"/>
  <c r="DA992" i="6"/>
  <c r="BU992" i="6"/>
  <c r="AY542" i="6"/>
  <c r="CE542" i="6"/>
  <c r="AY428" i="6"/>
  <c r="CE428" i="6"/>
  <c r="AY478" i="6"/>
  <c r="CE478" i="6"/>
  <c r="AY443" i="6"/>
  <c r="CE443" i="6"/>
  <c r="AY484" i="6"/>
  <c r="CE484" i="6"/>
  <c r="AY549" i="6"/>
  <c r="CE549" i="6"/>
  <c r="CP289" i="6"/>
  <c r="BJ289" i="6"/>
  <c r="CE594" i="6"/>
  <c r="AY594" i="6"/>
  <c r="BJ259" i="6"/>
  <c r="CP259" i="6"/>
  <c r="CE65" i="6"/>
  <c r="AY65" i="6"/>
  <c r="BU912" i="6"/>
  <c r="DA912" i="6"/>
  <c r="CP274" i="6"/>
  <c r="BJ274" i="6"/>
  <c r="AY201" i="6"/>
  <c r="CE201" i="6"/>
  <c r="BJ824" i="6"/>
  <c r="CP824" i="6"/>
  <c r="CP861" i="6"/>
  <c r="BJ861" i="6"/>
  <c r="DA346" i="6"/>
  <c r="BU346" i="6"/>
  <c r="BU798" i="6"/>
  <c r="DA798" i="6"/>
  <c r="DA980" i="6"/>
  <c r="BU980" i="6"/>
  <c r="BU617" i="6"/>
  <c r="DA617" i="6"/>
  <c r="AY181" i="6"/>
  <c r="CE181" i="6"/>
  <c r="AY935" i="6"/>
  <c r="CE935" i="6"/>
  <c r="CP178" i="6"/>
  <c r="BJ178" i="6"/>
  <c r="BU719" i="6"/>
  <c r="DA719" i="6"/>
  <c r="CP134" i="6"/>
  <c r="BJ134" i="6"/>
  <c r="CP73" i="6"/>
  <c r="BJ73" i="6"/>
  <c r="CP266" i="6"/>
  <c r="BJ266" i="6"/>
  <c r="DA101" i="6"/>
  <c r="BU101" i="6"/>
  <c r="BJ586" i="6"/>
  <c r="CP586" i="6"/>
  <c r="CP244" i="6"/>
  <c r="BJ244" i="6"/>
  <c r="CP556" i="6"/>
  <c r="BJ556" i="6"/>
  <c r="AY390" i="6"/>
  <c r="CE390" i="6"/>
  <c r="AY373" i="6"/>
  <c r="CE373" i="6"/>
  <c r="CP257" i="6"/>
  <c r="BJ257" i="6"/>
  <c r="CP766" i="6"/>
  <c r="BJ766" i="6"/>
  <c r="BU483" i="6"/>
  <c r="DA483" i="6"/>
  <c r="BJ994" i="6"/>
  <c r="CP994" i="6"/>
  <c r="AY379" i="6"/>
  <c r="CE379" i="6"/>
  <c r="AY960" i="6"/>
  <c r="CE960" i="6"/>
  <c r="AY339" i="6"/>
  <c r="CE339" i="6"/>
  <c r="CP349" i="6"/>
  <c r="BJ349" i="6"/>
  <c r="BU709" i="6"/>
  <c r="DA709" i="6"/>
  <c r="CE57" i="6"/>
  <c r="AY57" i="6"/>
  <c r="AY673" i="6"/>
  <c r="CE673" i="6"/>
  <c r="CP809" i="6"/>
  <c r="BJ809" i="6"/>
  <c r="DA880" i="6"/>
  <c r="BU880" i="6"/>
  <c r="CE303" i="6"/>
  <c r="AY303" i="6"/>
  <c r="CE753" i="6"/>
  <c r="AY753" i="6"/>
  <c r="CE177" i="6"/>
  <c r="AY177" i="6"/>
  <c r="BJ140" i="6"/>
  <c r="CP140" i="6"/>
  <c r="AY227" i="6"/>
  <c r="CE227" i="6"/>
  <c r="CE167" i="6"/>
  <c r="AY167" i="6"/>
  <c r="CP533" i="6"/>
  <c r="BJ533" i="6"/>
  <c r="BU157" i="6"/>
  <c r="DA157" i="6"/>
  <c r="DA761" i="6"/>
  <c r="BU761" i="6"/>
  <c r="CE620" i="6"/>
  <c r="AY620" i="6"/>
  <c r="AY499" i="6"/>
  <c r="CE499" i="6"/>
  <c r="BU615" i="6"/>
  <c r="DA615" i="6"/>
  <c r="BU636" i="6"/>
  <c r="DA636" i="6"/>
  <c r="BU116" i="6"/>
  <c r="DA116" i="6"/>
  <c r="AY939" i="6"/>
  <c r="CE939" i="6"/>
  <c r="CE919" i="6"/>
  <c r="AY919" i="6"/>
  <c r="BJ823" i="6"/>
  <c r="CP823" i="6"/>
  <c r="CP752" i="6"/>
  <c r="BJ752" i="6"/>
  <c r="BU751" i="6"/>
  <c r="DA751" i="6"/>
  <c r="CP191" i="6"/>
  <c r="BJ191" i="6"/>
  <c r="CE413" i="6"/>
  <c r="AY413" i="6"/>
  <c r="CP784" i="6"/>
  <c r="BJ784" i="6"/>
  <c r="AY824" i="6"/>
  <c r="CE824" i="6"/>
  <c r="CE534" i="6"/>
  <c r="AY534" i="6"/>
  <c r="BJ314" i="6"/>
  <c r="CP314" i="6"/>
  <c r="CP827" i="6"/>
  <c r="BJ827" i="6"/>
  <c r="CE718" i="6"/>
  <c r="AY718" i="6"/>
  <c r="BJ455" i="6"/>
  <c r="CP455" i="6"/>
  <c r="CE236" i="6"/>
  <c r="AY236" i="6"/>
  <c r="DA84" i="6"/>
  <c r="BU84" i="6"/>
  <c r="BJ326" i="6"/>
  <c r="CP326" i="6"/>
  <c r="AY848" i="6"/>
  <c r="CE848" i="6"/>
  <c r="BJ882" i="6"/>
  <c r="CP882" i="6"/>
  <c r="CP265" i="6"/>
  <c r="BJ265" i="6"/>
  <c r="AY333" i="6"/>
  <c r="CE333" i="6"/>
  <c r="CP664" i="6"/>
  <c r="BJ664" i="6"/>
  <c r="BJ944" i="6"/>
  <c r="CP944" i="6"/>
  <c r="CE467" i="6"/>
  <c r="AY467" i="6"/>
  <c r="DA485" i="6"/>
  <c r="BU485" i="6"/>
  <c r="AY257" i="6"/>
  <c r="CE257" i="6"/>
  <c r="CE857" i="6"/>
  <c r="AY857" i="6"/>
  <c r="DA281" i="6"/>
  <c r="BU281" i="6"/>
  <c r="BJ237" i="6"/>
  <c r="CP237" i="6"/>
  <c r="DA350" i="6"/>
  <c r="BU350" i="6"/>
  <c r="CE697" i="6"/>
  <c r="AY697" i="6"/>
  <c r="BU663" i="6"/>
  <c r="DA663" i="6"/>
  <c r="DA818" i="6"/>
  <c r="BU818" i="6"/>
  <c r="CP762" i="6"/>
  <c r="BJ762" i="6"/>
  <c r="BU707" i="6"/>
  <c r="DA707" i="6"/>
  <c r="BJ850" i="6"/>
  <c r="CP850" i="6"/>
  <c r="AY559" i="6"/>
  <c r="CE559" i="6"/>
  <c r="AY35" i="6"/>
  <c r="CE35" i="6"/>
  <c r="DA427" i="6"/>
  <c r="BU427" i="6"/>
  <c r="AY802" i="6"/>
  <c r="CE802" i="6"/>
  <c r="DA978" i="6"/>
  <c r="BU978" i="6"/>
  <c r="BU938" i="6"/>
  <c r="DA938" i="6"/>
  <c r="AY515" i="6"/>
  <c r="CE515" i="6"/>
  <c r="CP60" i="6"/>
  <c r="BJ60" i="6"/>
  <c r="AY616" i="6"/>
  <c r="CE616" i="6"/>
  <c r="DA122" i="6"/>
  <c r="BU122" i="6"/>
  <c r="CP670" i="6"/>
  <c r="BJ670" i="6"/>
  <c r="AY338" i="6"/>
  <c r="CE338" i="6"/>
  <c r="CP175" i="6"/>
  <c r="BJ175" i="6"/>
  <c r="BJ186" i="6"/>
  <c r="CP186" i="6"/>
  <c r="BU749" i="6"/>
  <c r="DA749" i="6"/>
  <c r="DA405" i="6"/>
  <c r="BU405" i="6"/>
  <c r="AY809" i="6"/>
  <c r="CE809" i="6"/>
  <c r="CP196" i="6"/>
  <c r="BJ196" i="6"/>
  <c r="DA499" i="6"/>
  <c r="BU499" i="6"/>
  <c r="DA360" i="6"/>
  <c r="BU360" i="6"/>
  <c r="DA845" i="6"/>
  <c r="BU845" i="6"/>
  <c r="BU341" i="6"/>
  <c r="DA341" i="6"/>
  <c r="BJ616" i="6"/>
  <c r="CP616" i="6"/>
  <c r="AY662" i="6"/>
  <c r="CE662" i="6"/>
  <c r="CP83" i="6"/>
  <c r="BJ83" i="6"/>
  <c r="CE460" i="6"/>
  <c r="AY460" i="6"/>
  <c r="CP90" i="6"/>
  <c r="BJ90" i="6"/>
  <c r="CP1007" i="6"/>
  <c r="BJ1007" i="6"/>
  <c r="DA238" i="6"/>
  <c r="BU238" i="6"/>
  <c r="DA322" i="6"/>
  <c r="BU322" i="6"/>
  <c r="CE204" i="6"/>
  <c r="AY204" i="6"/>
  <c r="AY450" i="6"/>
  <c r="CE450" i="6"/>
  <c r="G65" i="3"/>
  <c r="G67" i="3"/>
  <c r="H63" i="3"/>
  <c r="BJ864" i="6"/>
  <c r="CP864" i="6"/>
  <c r="CP461" i="6"/>
  <c r="BJ461" i="6"/>
  <c r="CE931" i="6"/>
  <c r="AY931" i="6"/>
  <c r="AY318" i="6"/>
  <c r="CE318" i="6"/>
  <c r="CE564" i="6"/>
  <c r="AY564" i="6"/>
  <c r="CE565" i="6"/>
  <c r="AY565" i="6"/>
  <c r="BJ610" i="6"/>
  <c r="CP610" i="6"/>
  <c r="BU185" i="6"/>
  <c r="DA185" i="6"/>
  <c r="BJ418" i="6"/>
  <c r="CP418" i="6"/>
  <c r="BU868" i="6"/>
  <c r="DA868" i="6"/>
  <c r="CP699" i="6"/>
  <c r="BJ699" i="6"/>
  <c r="AY815" i="6"/>
  <c r="CE815" i="6"/>
  <c r="BJ726" i="6"/>
  <c r="CP726" i="6"/>
  <c r="BJ410" i="6"/>
  <c r="CP410" i="6"/>
  <c r="BU782" i="6"/>
  <c r="DA782" i="6"/>
  <c r="DA124" i="6"/>
  <c r="BU124" i="6"/>
  <c r="AY715" i="6"/>
  <c r="CE715" i="6"/>
  <c r="CE661" i="6"/>
  <c r="AY661" i="6"/>
  <c r="CP833" i="6"/>
  <c r="BJ833" i="6"/>
  <c r="CP253" i="6"/>
  <c r="BJ253" i="6"/>
  <c r="BU888" i="6"/>
  <c r="DA888" i="6"/>
  <c r="BU910" i="6"/>
  <c r="DA910" i="6"/>
  <c r="BJ573" i="6"/>
  <c r="CP573" i="6"/>
  <c r="BJ373" i="6"/>
  <c r="CP373" i="6"/>
  <c r="BU143" i="6"/>
  <c r="DA143" i="6"/>
  <c r="BJ793" i="6"/>
  <c r="CP793" i="6"/>
  <c r="CE187" i="6"/>
  <c r="AY187" i="6"/>
  <c r="CE395" i="6"/>
  <c r="AY395" i="6"/>
  <c r="CE805" i="6"/>
  <c r="AY805" i="6"/>
  <c r="CP45" i="6"/>
  <c r="BJ45" i="6"/>
  <c r="DA467" i="6"/>
  <c r="BU467" i="6"/>
  <c r="CE258" i="6"/>
  <c r="AY258" i="6"/>
  <c r="DA955" i="6"/>
  <c r="BU955" i="6"/>
  <c r="AY207" i="6"/>
  <c r="CE207" i="6"/>
  <c r="CP61" i="6"/>
  <c r="BJ61" i="6"/>
  <c r="CE53" i="6"/>
  <c r="AY53" i="6"/>
  <c r="CE158" i="6"/>
  <c r="AY158" i="6"/>
  <c r="AY479" i="6"/>
  <c r="CE479" i="6"/>
  <c r="DA217" i="6"/>
  <c r="BU217" i="6"/>
  <c r="DA97" i="6"/>
  <c r="BU97" i="6"/>
  <c r="BU649" i="6"/>
  <c r="DA649" i="6"/>
  <c r="BJ633" i="6"/>
  <c r="CP633" i="6"/>
  <c r="CP972" i="6"/>
  <c r="BJ972" i="6"/>
  <c r="CP89" i="6"/>
  <c r="BJ89" i="6"/>
  <c r="CP383" i="6"/>
  <c r="BJ383" i="6"/>
  <c r="CP482" i="6"/>
  <c r="BJ482" i="6"/>
  <c r="CP898" i="6"/>
  <c r="BJ898" i="6"/>
  <c r="DA221" i="6"/>
  <c r="BU221" i="6"/>
  <c r="CP335" i="6"/>
  <c r="BJ335" i="6"/>
  <c r="BU926" i="6"/>
  <c r="DA926" i="6"/>
  <c r="CE391" i="6"/>
  <c r="AY391" i="6"/>
  <c r="CE877" i="6"/>
  <c r="AY877" i="6"/>
  <c r="CE748" i="6"/>
  <c r="AY748" i="6"/>
  <c r="CP620" i="6"/>
  <c r="BJ620" i="6"/>
  <c r="BU653" i="6"/>
  <c r="DA653" i="6"/>
  <c r="BU1012" i="6"/>
  <c r="DA1012" i="6"/>
  <c r="DA327" i="6"/>
  <c r="BU327" i="6"/>
  <c r="DA1009" i="6"/>
  <c r="BU1009" i="6"/>
  <c r="DA353" i="6"/>
  <c r="BU353" i="6"/>
  <c r="CE751" i="6"/>
  <c r="AY751" i="6"/>
  <c r="BU588" i="6"/>
  <c r="DA588" i="6"/>
  <c r="DA507" i="6"/>
  <c r="BU507" i="6"/>
  <c r="CP877" i="6"/>
  <c r="BJ877" i="6"/>
  <c r="CP838" i="6"/>
  <c r="BJ838" i="6"/>
  <c r="DA914" i="6"/>
  <c r="BU914" i="6"/>
  <c r="BU904" i="6"/>
  <c r="DA904" i="6"/>
  <c r="DA612" i="6"/>
  <c r="BU612" i="6"/>
  <c r="BU844" i="6"/>
  <c r="DA844" i="6"/>
  <c r="CP508" i="6"/>
  <c r="BJ508" i="6"/>
  <c r="AY157" i="6"/>
  <c r="CE157" i="6"/>
  <c r="BJ818" i="6"/>
  <c r="CP818" i="6"/>
  <c r="CE301" i="6"/>
  <c r="AY301" i="6"/>
  <c r="AY324" i="6"/>
  <c r="CE324" i="6"/>
  <c r="BU723" i="6"/>
  <c r="DA723" i="6"/>
  <c r="BU603" i="6"/>
  <c r="DA603" i="6"/>
  <c r="BU775" i="6"/>
  <c r="DA775" i="6"/>
  <c r="CP961" i="6"/>
  <c r="BJ961" i="6"/>
  <c r="BU562" i="6"/>
  <c r="DA562" i="6"/>
  <c r="DA235" i="6"/>
  <c r="BU235" i="6"/>
  <c r="CE169" i="6"/>
  <c r="AY169" i="6"/>
  <c r="CE211" i="6"/>
  <c r="AY211" i="6"/>
  <c r="AY975" i="6"/>
  <c r="CE975" i="6"/>
  <c r="CE93" i="6"/>
  <c r="AY93" i="6"/>
  <c r="BU857" i="6"/>
  <c r="DA857" i="6"/>
  <c r="CP475" i="6"/>
  <c r="BJ475" i="6"/>
  <c r="CP956" i="6"/>
  <c r="BJ956" i="6"/>
  <c r="BU605" i="6"/>
  <c r="DA605" i="6"/>
  <c r="BU240" i="6"/>
  <c r="DA240" i="6"/>
  <c r="CE120" i="6"/>
  <c r="AY120" i="6"/>
  <c r="AY926" i="6"/>
  <c r="CE926" i="6"/>
  <c r="DA283" i="6"/>
  <c r="BU283" i="6"/>
  <c r="CE987" i="6"/>
  <c r="AY987" i="6"/>
  <c r="CE119" i="6"/>
  <c r="AY119" i="6"/>
  <c r="AY477" i="6"/>
  <c r="CE477" i="6"/>
  <c r="BU854" i="6"/>
  <c r="DA854" i="6"/>
  <c r="CP788" i="6"/>
  <c r="BJ788" i="6"/>
  <c r="CP199" i="6"/>
  <c r="BJ199" i="6"/>
  <c r="CP151" i="6"/>
  <c r="BJ151" i="6"/>
  <c r="BJ857" i="6"/>
  <c r="CP857" i="6"/>
  <c r="CE645" i="6"/>
  <c r="AY645" i="6"/>
  <c r="BU42" i="6"/>
  <c r="DA42" i="6"/>
  <c r="CP1008" i="6"/>
  <c r="BJ1008" i="6"/>
  <c r="CP626" i="6"/>
  <c r="BJ626" i="6"/>
  <c r="BU58" i="6"/>
  <c r="DA58" i="6"/>
  <c r="AY600" i="6"/>
  <c r="CE600" i="6"/>
  <c r="AY819" i="6"/>
  <c r="CE819" i="6"/>
  <c r="DA293" i="6"/>
  <c r="BU293" i="6"/>
  <c r="CP133" i="6"/>
  <c r="BJ133" i="6"/>
  <c r="DA500" i="6"/>
  <c r="BU500" i="6"/>
  <c r="DA118" i="6"/>
  <c r="BU118" i="6"/>
  <c r="CE136" i="6"/>
  <c r="AY136" i="6"/>
  <c r="DA770" i="6"/>
  <c r="BU770" i="6"/>
  <c r="AY300" i="6"/>
  <c r="CE300" i="6"/>
  <c r="BJ223" i="6"/>
  <c r="CP223" i="6"/>
  <c r="DA819" i="6"/>
  <c r="BU819" i="6"/>
  <c r="AY995" i="6"/>
  <c r="CE995" i="6"/>
  <c r="BJ395" i="6"/>
  <c r="CP395" i="6"/>
  <c r="BJ65" i="6"/>
  <c r="CP65" i="6"/>
  <c r="CE747" i="6"/>
  <c r="AY747" i="6"/>
  <c r="DA908" i="6"/>
  <c r="BU908" i="6"/>
  <c r="CE537" i="6"/>
  <c r="AY537" i="6"/>
  <c r="CE667" i="6"/>
  <c r="AY667" i="6"/>
  <c r="AY924" i="6"/>
  <c r="CE924" i="6"/>
  <c r="DA838" i="6"/>
  <c r="BU838" i="6"/>
  <c r="CP504" i="6"/>
  <c r="BJ504" i="6"/>
  <c r="CP549" i="6"/>
  <c r="BJ549" i="6"/>
  <c r="CP538" i="6"/>
  <c r="BJ538" i="6"/>
  <c r="BJ360" i="6"/>
  <c r="CP360" i="6"/>
  <c r="BJ313" i="6"/>
  <c r="CP313" i="6"/>
  <c r="AY88" i="6"/>
  <c r="CE88" i="6"/>
  <c r="BJ63" i="6"/>
  <c r="CP63" i="6"/>
  <c r="AY625" i="6"/>
  <c r="CE625" i="6"/>
  <c r="CE541" i="6"/>
  <c r="AY541" i="6"/>
  <c r="CE701" i="6"/>
  <c r="AY701" i="6"/>
  <c r="CE545" i="6"/>
  <c r="AY545" i="6"/>
  <c r="BU491" i="6"/>
  <c r="DA491" i="6"/>
  <c r="AY629" i="6"/>
  <c r="CE629" i="6"/>
  <c r="CE847" i="6"/>
  <c r="AY847" i="6"/>
  <c r="DA202" i="6"/>
  <c r="BU202" i="6"/>
  <c r="CE226" i="6"/>
  <c r="AY226" i="6"/>
  <c r="DA163" i="6"/>
  <c r="BU163" i="6"/>
  <c r="BJ513" i="6"/>
  <c r="CP513" i="6"/>
  <c r="CE83" i="6"/>
  <c r="AY83" i="6"/>
  <c r="BU574" i="6"/>
  <c r="DA574" i="6"/>
  <c r="DA576" i="6"/>
  <c r="BU576" i="6"/>
  <c r="CP1004" i="6"/>
  <c r="BJ1004" i="6"/>
  <c r="BU23" i="6"/>
  <c r="DA23" i="6"/>
  <c r="BU29" i="6"/>
  <c r="DA29" i="6"/>
  <c r="BU905" i="6"/>
  <c r="DA905" i="6"/>
  <c r="BU447" i="6"/>
  <c r="DA447" i="6"/>
  <c r="DA80" i="6"/>
  <c r="BU80" i="6"/>
  <c r="CE893" i="6"/>
  <c r="AY893" i="6"/>
  <c r="BJ929" i="6"/>
  <c r="CP929" i="6"/>
  <c r="CE1011" i="6"/>
  <c r="AY1011" i="6"/>
  <c r="AY639" i="6"/>
  <c r="CE639" i="6"/>
  <c r="DA759" i="6"/>
  <c r="BU759" i="6"/>
  <c r="BU590" i="6"/>
  <c r="DA590" i="6"/>
  <c r="AY879" i="6"/>
  <c r="CE879" i="6"/>
  <c r="CP960" i="6"/>
  <c r="BJ960" i="6"/>
  <c r="DA742" i="6"/>
  <c r="BU742" i="6"/>
  <c r="BJ364" i="6"/>
  <c r="CP364" i="6"/>
  <c r="CE383" i="6"/>
  <c r="AY383" i="6"/>
  <c r="CP341" i="6"/>
  <c r="BJ341" i="6"/>
  <c r="BU920" i="6"/>
  <c r="DA920" i="6"/>
  <c r="CE972" i="6"/>
  <c r="AY972" i="6"/>
  <c r="BU518" i="6"/>
  <c r="DA518" i="6"/>
  <c r="DA373" i="6"/>
  <c r="BU373" i="6"/>
  <c r="DA270" i="6"/>
  <c r="BU270" i="6"/>
  <c r="AY296" i="6"/>
  <c r="CE296" i="6"/>
  <c r="BU294" i="6"/>
  <c r="DA294" i="6"/>
  <c r="CE799" i="6"/>
  <c r="AY799" i="6"/>
  <c r="AY906" i="6"/>
  <c r="CE906" i="6"/>
  <c r="BJ581" i="6"/>
  <c r="CP581" i="6"/>
  <c r="CE197" i="6"/>
  <c r="AY197" i="6"/>
  <c r="DA808" i="6"/>
  <c r="BU808" i="6"/>
  <c r="DA334" i="6"/>
  <c r="BU334" i="6"/>
  <c r="BJ49" i="6"/>
  <c r="CP49" i="6"/>
  <c r="BU897" i="6"/>
  <c r="DA897" i="6"/>
  <c r="BJ522" i="6"/>
  <c r="CP522" i="6"/>
  <c r="AY276" i="6"/>
  <c r="CE276" i="6"/>
  <c r="BJ180" i="6"/>
  <c r="CP180" i="6"/>
  <c r="AY282" i="6"/>
  <c r="CE282" i="6"/>
  <c r="CE663" i="6"/>
  <c r="AY663" i="6"/>
  <c r="BJ24" i="6"/>
  <c r="CP24" i="6"/>
  <c r="BU470" i="6"/>
  <c r="DA470" i="6"/>
  <c r="BJ473" i="6"/>
  <c r="CP473" i="6"/>
  <c r="CP301" i="6"/>
  <c r="BJ301" i="6"/>
  <c r="DA878" i="6"/>
  <c r="BU878" i="6"/>
  <c r="DA60" i="6"/>
  <c r="BU60" i="6"/>
  <c r="CE399" i="6"/>
  <c r="AY399" i="6"/>
  <c r="CP222" i="6"/>
  <c r="BJ222" i="6"/>
  <c r="CP67" i="6"/>
  <c r="BJ67" i="6"/>
  <c r="BU74" i="6"/>
  <c r="DA74" i="6"/>
  <c r="BU765" i="6"/>
  <c r="DA765" i="6"/>
  <c r="CP529" i="6"/>
  <c r="BJ529" i="6"/>
  <c r="BJ684" i="6"/>
  <c r="CP684" i="6"/>
  <c r="DA944" i="6"/>
  <c r="BU944" i="6"/>
  <c r="DA71" i="6"/>
  <c r="BU71" i="6"/>
  <c r="AY123" i="6"/>
  <c r="CE123" i="6"/>
  <c r="BU434" i="6"/>
  <c r="DA434" i="6"/>
  <c r="AY306" i="6"/>
  <c r="CE306" i="6"/>
  <c r="CE81" i="6"/>
  <c r="AY81" i="6"/>
  <c r="BU22" i="6"/>
  <c r="DA22" i="6"/>
  <c r="BJ867" i="6"/>
  <c r="CP867" i="6"/>
  <c r="BJ296" i="6"/>
  <c r="CP296" i="6"/>
  <c r="DA735" i="6"/>
  <c r="BU735" i="6"/>
  <c r="DA968" i="6"/>
  <c r="BU968" i="6"/>
  <c r="CE850" i="6"/>
  <c r="AY850" i="6"/>
  <c r="BJ444" i="6"/>
  <c r="CP444" i="6"/>
  <c r="CP201" i="6"/>
  <c r="BJ201" i="6"/>
  <c r="DA259" i="6"/>
  <c r="BU259" i="6"/>
  <c r="CP973" i="6"/>
  <c r="BJ973" i="6"/>
  <c r="BJ235" i="6"/>
  <c r="CP235" i="6"/>
  <c r="BJ701" i="6"/>
  <c r="CP701" i="6"/>
  <c r="DA192" i="6"/>
  <c r="BU192" i="6"/>
  <c r="BU655" i="6"/>
  <c r="DA655" i="6"/>
  <c r="CP84" i="6"/>
  <c r="BJ84" i="6"/>
  <c r="AY363" i="6"/>
  <c r="CE363" i="6"/>
  <c r="CE215" i="6"/>
  <c r="AY215" i="6"/>
  <c r="DA755" i="6"/>
  <c r="BU755" i="6"/>
  <c r="CE100" i="6"/>
  <c r="AY100" i="6"/>
  <c r="CE911" i="6"/>
  <c r="AY911" i="6"/>
  <c r="BJ628" i="6"/>
  <c r="CP628" i="6"/>
  <c r="CP145" i="6"/>
  <c r="BJ145" i="6"/>
  <c r="BU881" i="6"/>
  <c r="DA881" i="6"/>
  <c r="BU443" i="6"/>
  <c r="DA443" i="6"/>
  <c r="CP777" i="6"/>
  <c r="BJ777" i="6"/>
  <c r="BU110" i="6"/>
  <c r="DA110" i="6"/>
  <c r="CP750" i="6"/>
  <c r="BJ750" i="6"/>
  <c r="AY675" i="6"/>
  <c r="CE675" i="6"/>
  <c r="CE767" i="6"/>
  <c r="AY767" i="6"/>
  <c r="DA1013" i="6"/>
  <c r="BU1013" i="6"/>
  <c r="CP1006" i="6"/>
  <c r="BJ1006" i="6"/>
  <c r="BU112" i="6"/>
  <c r="DA112" i="6"/>
  <c r="DA158" i="6"/>
  <c r="BU158" i="6"/>
  <c r="CE532" i="6"/>
  <c r="AY532" i="6"/>
  <c r="CE956" i="6"/>
  <c r="AY956" i="6"/>
  <c r="BU459" i="6"/>
  <c r="DA459" i="6"/>
  <c r="DA695" i="6"/>
  <c r="BU695" i="6"/>
  <c r="BJ902" i="6"/>
  <c r="CP902" i="6"/>
  <c r="BU870" i="6"/>
  <c r="DA870" i="6"/>
  <c r="AY615" i="6"/>
  <c r="CE615" i="6"/>
  <c r="AY243" i="6"/>
  <c r="CE243" i="6"/>
  <c r="AY647" i="6"/>
  <c r="CE647" i="6"/>
  <c r="BU688" i="6"/>
  <c r="DA688" i="6"/>
  <c r="DA362" i="6"/>
  <c r="BU362" i="6"/>
  <c r="BJ714" i="6"/>
  <c r="CP714" i="6"/>
  <c r="BU623" i="6"/>
  <c r="DA623" i="6"/>
  <c r="BJ682" i="6"/>
  <c r="CP682" i="6"/>
  <c r="CE442" i="6"/>
  <c r="AY442" i="6"/>
  <c r="DA543" i="6"/>
  <c r="BU543" i="6"/>
  <c r="CP169" i="6"/>
  <c r="BJ169" i="6"/>
  <c r="BJ589" i="6"/>
  <c r="CP589" i="6"/>
  <c r="BJ598" i="6"/>
  <c r="CP598" i="6"/>
  <c r="BU634" i="6"/>
  <c r="DA634" i="6"/>
  <c r="BU490" i="6"/>
  <c r="DA490" i="6"/>
  <c r="AY107" i="6"/>
  <c r="CE107" i="6"/>
  <c r="CE561" i="6"/>
  <c r="AY561" i="6"/>
  <c r="CE567" i="6"/>
  <c r="AY567" i="6"/>
  <c r="DA126" i="6"/>
  <c r="BU126" i="6"/>
  <c r="AY129" i="6"/>
  <c r="CE129" i="6"/>
  <c r="BJ895" i="6"/>
  <c r="CP895" i="6"/>
  <c r="CP125" i="6"/>
  <c r="BJ125" i="6"/>
  <c r="BU837" i="6"/>
  <c r="DA837" i="6"/>
  <c r="AY33" i="6"/>
  <c r="CE33" i="6"/>
  <c r="DA553" i="6"/>
  <c r="BU553" i="6"/>
  <c r="CE842" i="6"/>
  <c r="AY842" i="6"/>
  <c r="DA990" i="6"/>
  <c r="BU990" i="6"/>
  <c r="DA976" i="6"/>
  <c r="BU976" i="6"/>
  <c r="DA399" i="6"/>
  <c r="BU399" i="6"/>
  <c r="BU537" i="6"/>
  <c r="DA537" i="6"/>
  <c r="DA482" i="6"/>
  <c r="BU482" i="6"/>
  <c r="AY696" i="6"/>
  <c r="CE696" i="6"/>
  <c r="BU531" i="6"/>
  <c r="DA531" i="6"/>
  <c r="BU463" i="6"/>
  <c r="DA463" i="6"/>
  <c r="CP209" i="6"/>
  <c r="BJ209" i="6"/>
  <c r="AY304" i="6"/>
  <c r="CE304" i="6"/>
  <c r="AY489" i="6"/>
  <c r="CE489" i="6"/>
  <c r="CP662" i="6"/>
  <c r="BJ662" i="6"/>
  <c r="BJ612" i="6"/>
  <c r="CP612" i="6"/>
  <c r="AY618" i="6"/>
  <c r="CE618" i="6"/>
  <c r="CP402" i="6"/>
  <c r="BJ402" i="6"/>
  <c r="CP122" i="6"/>
  <c r="BJ122" i="6"/>
  <c r="CP500" i="6"/>
  <c r="BJ500" i="6"/>
  <c r="CE642" i="6"/>
  <c r="AY642" i="6"/>
  <c r="BJ497" i="6"/>
  <c r="CP497" i="6"/>
  <c r="BU340" i="6"/>
  <c r="DA340" i="6"/>
  <c r="AY474" i="6"/>
  <c r="CE474" i="6"/>
  <c r="CE273" i="6"/>
  <c r="AY273" i="6"/>
  <c r="BJ700" i="6"/>
  <c r="CP700" i="6"/>
  <c r="BU609" i="6"/>
  <c r="DA609" i="6"/>
  <c r="CE69" i="6"/>
  <c r="AY69" i="6"/>
  <c r="BJ423" i="6"/>
  <c r="CP423" i="6"/>
  <c r="CP799" i="6"/>
  <c r="BJ799" i="6"/>
  <c r="DA532" i="6"/>
  <c r="BU532" i="6"/>
  <c r="DA216" i="6"/>
  <c r="BU216" i="6"/>
  <c r="DA197" i="6"/>
  <c r="BU197" i="6"/>
  <c r="BU230" i="6"/>
  <c r="DA230" i="6"/>
  <c r="CP934" i="6"/>
  <c r="BJ934" i="6"/>
  <c r="DA365" i="6"/>
  <c r="BU365" i="6"/>
  <c r="CP773" i="6"/>
  <c r="BJ773" i="6"/>
  <c r="AY101" i="6"/>
  <c r="CE101" i="6"/>
  <c r="DA834" i="6"/>
  <c r="BU834" i="6"/>
  <c r="CE463" i="6"/>
  <c r="AY463" i="6"/>
  <c r="AY713" i="6"/>
  <c r="CE713" i="6"/>
  <c r="CE344" i="6"/>
  <c r="AY344" i="6"/>
  <c r="BJ526" i="6"/>
  <c r="CP526" i="6"/>
  <c r="CP147" i="6"/>
  <c r="BJ147" i="6"/>
  <c r="BJ829" i="6"/>
  <c r="CP829" i="6"/>
  <c r="BU911" i="6"/>
  <c r="DA911" i="6"/>
  <c r="AY844" i="6"/>
  <c r="CE844" i="6"/>
  <c r="DA146" i="6"/>
  <c r="BU146" i="6"/>
  <c r="AY716" i="6"/>
  <c r="CE716" i="6"/>
  <c r="AY1012" i="6"/>
  <c r="CE1012" i="6"/>
  <c r="BJ939" i="6"/>
  <c r="CP939" i="6"/>
  <c r="BU676" i="6"/>
  <c r="DA676" i="6"/>
  <c r="CP157" i="6"/>
  <c r="BJ157" i="6"/>
  <c r="CE277" i="6"/>
  <c r="AY277" i="6"/>
  <c r="BJ611" i="6"/>
  <c r="CP611" i="6"/>
  <c r="CP642" i="6"/>
  <c r="BJ642" i="6"/>
  <c r="AY468" i="6"/>
  <c r="CE468" i="6"/>
  <c r="BJ627" i="6"/>
  <c r="CP627" i="6"/>
  <c r="CE585" i="6"/>
  <c r="AY585" i="6"/>
  <c r="DA756" i="6"/>
  <c r="BU756" i="6"/>
  <c r="CE925" i="6"/>
  <c r="AY925" i="6"/>
  <c r="CE397" i="6"/>
  <c r="AY397" i="6"/>
  <c r="BJ892" i="6"/>
  <c r="CP892" i="6"/>
  <c r="BU324" i="6"/>
  <c r="DA324" i="6"/>
  <c r="CP747" i="6"/>
  <c r="BJ747" i="6"/>
  <c r="DA817" i="6"/>
  <c r="BU817" i="6"/>
  <c r="BJ888" i="6"/>
  <c r="CP888" i="6"/>
  <c r="BJ30" i="6"/>
  <c r="CP30" i="6"/>
  <c r="BU919" i="6"/>
  <c r="DA919" i="6"/>
  <c r="CP613" i="6"/>
  <c r="BJ613" i="6"/>
  <c r="BJ340" i="6"/>
  <c r="CP340" i="6"/>
  <c r="CP964" i="6"/>
  <c r="BJ964" i="6"/>
  <c r="CP183" i="6"/>
  <c r="BJ183" i="6"/>
  <c r="BJ316" i="6"/>
  <c r="CP316" i="6"/>
  <c r="BU212" i="6"/>
  <c r="DA212" i="6"/>
  <c r="BJ649" i="6"/>
  <c r="CP649" i="6"/>
  <c r="CP337" i="6"/>
  <c r="BJ337" i="6"/>
  <c r="DA466" i="6"/>
  <c r="BU466" i="6"/>
  <c r="AY41" i="6"/>
  <c r="CE41" i="6"/>
  <c r="CE352" i="6"/>
  <c r="AY352" i="6"/>
  <c r="AY284" i="6"/>
  <c r="CE284" i="6"/>
  <c r="BU412" i="6"/>
  <c r="DA412" i="6"/>
  <c r="CE601" i="6"/>
  <c r="AY601" i="6"/>
  <c r="CE607" i="6"/>
  <c r="AY607" i="6"/>
  <c r="CE271" i="6"/>
  <c r="AY271" i="6"/>
  <c r="BU652" i="6"/>
  <c r="DA652" i="6"/>
  <c r="CP387" i="6"/>
  <c r="BJ387" i="6"/>
  <c r="DA851" i="6"/>
  <c r="BU851" i="6"/>
  <c r="CE254" i="6"/>
  <c r="AY254" i="6"/>
  <c r="CE749" i="6"/>
  <c r="AY749" i="6"/>
  <c r="CP345" i="6"/>
  <c r="BJ345" i="6"/>
  <c r="AY84" i="6"/>
  <c r="CE84" i="6"/>
  <c r="AY873" i="6"/>
  <c r="CE873" i="6"/>
  <c r="CE903" i="6"/>
  <c r="AY903" i="6"/>
  <c r="BU548" i="6"/>
  <c r="DA548" i="6"/>
  <c r="DA535" i="6"/>
  <c r="BU535" i="6"/>
  <c r="DA961" i="6"/>
  <c r="BU961" i="6"/>
  <c r="CE233" i="6"/>
  <c r="AY233" i="6"/>
  <c r="DA128" i="6"/>
  <c r="BU128" i="6"/>
  <c r="DA120" i="6"/>
  <c r="BU120" i="6"/>
  <c r="DA415" i="6"/>
  <c r="BU415" i="6"/>
  <c r="DA691" i="6"/>
  <c r="BU691" i="6"/>
  <c r="CE134" i="6"/>
  <c r="AY134" i="6"/>
  <c r="CP386" i="6"/>
  <c r="BJ386" i="6"/>
  <c r="CP811" i="6"/>
  <c r="BJ811" i="6"/>
  <c r="BU451" i="6"/>
  <c r="DA451" i="6"/>
  <c r="AY202" i="6"/>
  <c r="CE202" i="6"/>
  <c r="CE299" i="6"/>
  <c r="AY299" i="6"/>
  <c r="CP173" i="6"/>
  <c r="BJ173" i="6"/>
  <c r="CP170" i="6"/>
  <c r="BJ170" i="6"/>
  <c r="AY133" i="6"/>
  <c r="CE133" i="6"/>
  <c r="BJ136" i="6"/>
  <c r="CP136" i="6"/>
  <c r="CE152" i="6"/>
  <c r="AY152" i="6"/>
  <c r="CE67" i="6"/>
  <c r="AY67" i="6"/>
  <c r="DA575" i="6"/>
  <c r="BU575" i="6"/>
  <c r="BJ996" i="6"/>
  <c r="CP996" i="6"/>
  <c r="BJ323" i="6"/>
  <c r="CP323" i="6"/>
  <c r="DA56" i="6"/>
  <c r="BU56" i="6"/>
  <c r="BJ419" i="6"/>
  <c r="CP419" i="6"/>
  <c r="CP291" i="6"/>
  <c r="BJ291" i="6"/>
  <c r="CP978" i="6"/>
  <c r="BJ978" i="6"/>
  <c r="CP185" i="6"/>
  <c r="BJ185" i="6"/>
  <c r="CE165" i="6"/>
  <c r="AY165" i="6"/>
  <c r="BJ411" i="6"/>
  <c r="CP411" i="6"/>
  <c r="BJ138" i="6"/>
  <c r="CP138" i="6"/>
  <c r="CE660" i="6"/>
  <c r="AY660" i="6"/>
  <c r="BJ680" i="6"/>
  <c r="CP680" i="6"/>
  <c r="CP618" i="6"/>
  <c r="BJ618" i="6"/>
  <c r="DA806" i="6"/>
  <c r="BU806" i="6"/>
  <c r="BJ812" i="6"/>
  <c r="CP812" i="6"/>
  <c r="BU848" i="6"/>
  <c r="DA848" i="6"/>
  <c r="BU645" i="6"/>
  <c r="DA645" i="6"/>
  <c r="DA72" i="6"/>
  <c r="BU72" i="6"/>
  <c r="CE958" i="6"/>
  <c r="AY958" i="6"/>
  <c r="CP825" i="6"/>
  <c r="BJ825" i="6"/>
  <c r="CP548" i="6"/>
  <c r="BJ548" i="6"/>
  <c r="BU171" i="6"/>
  <c r="DA171" i="6"/>
  <c r="BJ953" i="6"/>
  <c r="CP953" i="6"/>
  <c r="CP377" i="6"/>
  <c r="BJ377" i="6"/>
  <c r="BU764" i="6"/>
  <c r="DA764" i="6"/>
  <c r="CE162" i="6"/>
  <c r="AY162" i="6"/>
  <c r="BU769" i="6"/>
  <c r="DA769" i="6"/>
  <c r="DA577" i="6"/>
  <c r="BU577" i="6"/>
  <c r="DA550" i="6"/>
  <c r="BU550" i="6"/>
  <c r="CE466" i="6"/>
  <c r="AY466" i="6"/>
  <c r="DA898" i="6"/>
  <c r="BU898" i="6"/>
  <c r="CE1013" i="6"/>
  <c r="AY1013" i="6"/>
  <c r="CE124" i="6"/>
  <c r="AY124" i="6"/>
  <c r="BU760" i="6"/>
  <c r="DA760" i="6"/>
  <c r="BU896" i="6"/>
  <c r="DA896" i="6"/>
  <c r="AY189" i="6"/>
  <c r="CE189" i="6"/>
  <c r="AY966" i="6"/>
  <c r="CE966" i="6"/>
  <c r="CP267" i="6"/>
  <c r="BJ267" i="6"/>
  <c r="DA243" i="6"/>
  <c r="BU243" i="6"/>
  <c r="CE445" i="6"/>
  <c r="AY445" i="6"/>
  <c r="BU536" i="6"/>
  <c r="DA536" i="6"/>
  <c r="DA300" i="6"/>
  <c r="BU300" i="6"/>
  <c r="DA372" i="6"/>
  <c r="BU372" i="6"/>
  <c r="DA511" i="6"/>
  <c r="BU511" i="6"/>
  <c r="CE921" i="6"/>
  <c r="AY921" i="6"/>
  <c r="DA380" i="6"/>
  <c r="BU380" i="6"/>
  <c r="BU484" i="6"/>
  <c r="DA484" i="6"/>
  <c r="CE114" i="6"/>
  <c r="AY114" i="6"/>
  <c r="DA401" i="6"/>
  <c r="BU401" i="6"/>
  <c r="AY952" i="6"/>
  <c r="CE952" i="6"/>
  <c r="CP205" i="6"/>
  <c r="BJ205" i="6"/>
  <c r="BJ188" i="6"/>
  <c r="CP188" i="6"/>
  <c r="BJ605" i="6"/>
  <c r="CP605" i="6"/>
  <c r="BU726" i="6"/>
  <c r="DA726" i="6"/>
  <c r="BJ334" i="6"/>
  <c r="CP334" i="6"/>
  <c r="CE999" i="6"/>
  <c r="AY999" i="6"/>
  <c r="BJ651" i="6"/>
  <c r="CP651" i="6"/>
  <c r="BU519" i="6"/>
  <c r="DA519" i="6"/>
  <c r="CP241" i="6"/>
  <c r="BJ241" i="6"/>
  <c r="CE356" i="6"/>
  <c r="AY356" i="6"/>
  <c r="CP702" i="6"/>
  <c r="BJ702" i="6"/>
  <c r="BJ733" i="6"/>
  <c r="CP733" i="6"/>
  <c r="BU48" i="6"/>
  <c r="DA48" i="6"/>
  <c r="BU724" i="6"/>
  <c r="DA724" i="6"/>
  <c r="CE691" i="6"/>
  <c r="AY691" i="6"/>
  <c r="BJ594" i="6"/>
  <c r="CP594" i="6"/>
  <c r="CE917" i="6"/>
  <c r="AY917" i="6"/>
  <c r="AY186" i="6"/>
  <c r="CE186" i="6"/>
  <c r="CE913" i="6"/>
  <c r="AY913" i="6"/>
  <c r="CE603" i="6"/>
  <c r="AY603" i="6"/>
  <c r="DA378" i="6"/>
  <c r="BU378" i="6"/>
  <c r="AY733" i="6"/>
  <c r="CE733" i="6"/>
  <c r="BU913" i="6"/>
  <c r="DA913" i="6"/>
  <c r="CE912" i="6"/>
  <c r="AY912" i="6"/>
  <c r="BU541" i="6"/>
  <c r="DA541" i="6"/>
  <c r="DA516" i="6"/>
  <c r="BU516" i="6"/>
  <c r="CP456" i="6"/>
  <c r="BJ456" i="6"/>
  <c r="AY967" i="6"/>
  <c r="CE967" i="6"/>
  <c r="CE540" i="6"/>
  <c r="AY540" i="6"/>
  <c r="BJ905" i="6"/>
  <c r="CP905" i="6"/>
  <c r="CE687" i="6"/>
  <c r="AY687" i="6"/>
  <c r="BJ663" i="6"/>
  <c r="CP663" i="6"/>
  <c r="CP177" i="6"/>
  <c r="BJ177" i="6"/>
  <c r="CP278" i="6"/>
  <c r="BJ278" i="6"/>
  <c r="CE407" i="6"/>
  <c r="AY407" i="6"/>
  <c r="BJ886" i="6"/>
  <c r="CP886" i="6"/>
  <c r="BU503" i="6"/>
  <c r="DA503" i="6"/>
  <c r="BJ798" i="6"/>
  <c r="CP798" i="6"/>
  <c r="BU445" i="6"/>
  <c r="DA445" i="6"/>
  <c r="CE256" i="6"/>
  <c r="AY256" i="6"/>
  <c r="BJ765" i="6"/>
  <c r="CP765" i="6"/>
  <c r="BJ251" i="6"/>
  <c r="CP251" i="6"/>
  <c r="CP437" i="6"/>
  <c r="BJ437" i="6"/>
  <c r="CE856" i="6"/>
  <c r="AY856" i="6"/>
  <c r="DA789" i="6"/>
  <c r="BU789" i="6"/>
  <c r="BU149" i="6"/>
  <c r="DA149" i="6"/>
  <c r="CE681" i="6"/>
  <c r="AY681" i="6"/>
  <c r="DA383" i="6"/>
  <c r="BU383" i="6"/>
  <c r="BJ655" i="6"/>
  <c r="CP655" i="6"/>
  <c r="BU20" i="6"/>
  <c r="DA20" i="6"/>
  <c r="CP764" i="6"/>
  <c r="BJ764" i="6"/>
  <c r="BJ744" i="6"/>
  <c r="CP744" i="6"/>
  <c r="BJ16" i="6"/>
  <c r="CP16" i="6"/>
  <c r="AY901" i="6"/>
  <c r="CE901" i="6"/>
  <c r="AY19" i="6"/>
  <c r="CE19" i="6"/>
  <c r="BU244" i="6"/>
  <c r="DA244" i="6"/>
  <c r="CP478" i="6"/>
  <c r="BJ478" i="6"/>
  <c r="CE411" i="6"/>
  <c r="AY411" i="6"/>
  <c r="CP155" i="6"/>
  <c r="BJ155" i="6"/>
  <c r="BJ635" i="6"/>
  <c r="CP635" i="6"/>
  <c r="DA504" i="6"/>
  <c r="BU504" i="6"/>
  <c r="CE560" i="6"/>
  <c r="AY560" i="6"/>
  <c r="BJ713" i="6"/>
  <c r="CP713" i="6"/>
  <c r="CE251" i="6"/>
  <c r="AY251" i="6"/>
  <c r="DA188" i="6"/>
  <c r="BU188" i="6"/>
  <c r="DA841" i="6"/>
  <c r="BU841" i="6"/>
  <c r="CE910" i="6"/>
  <c r="AY910" i="6"/>
  <c r="BU790" i="6"/>
  <c r="DA790" i="6"/>
  <c r="DA193" i="6"/>
  <c r="BU193" i="6"/>
  <c r="CP399" i="6"/>
  <c r="BJ399" i="6"/>
  <c r="BU524" i="6"/>
  <c r="DA524" i="6"/>
  <c r="CE535" i="6"/>
  <c r="AY535" i="6"/>
  <c r="CE431" i="6"/>
  <c r="AY431" i="6"/>
  <c r="F66" i="3"/>
  <c r="F68" i="3" s="1"/>
  <c r="F70" i="3" s="1"/>
  <c r="CE563" i="6"/>
  <c r="AY563" i="6"/>
  <c r="BJ583" i="6"/>
  <c r="CP583" i="6"/>
  <c r="CE283" i="6"/>
  <c r="AY283" i="6"/>
  <c r="CP656" i="6"/>
  <c r="BJ656" i="6"/>
  <c r="AY773" i="6"/>
  <c r="CE773" i="6"/>
  <c r="CP975" i="6"/>
  <c r="BJ975" i="6"/>
  <c r="BJ745" i="6"/>
  <c r="CP745" i="6"/>
  <c r="DA140" i="6"/>
  <c r="BU140" i="6"/>
  <c r="AY16" i="6"/>
  <c r="CE16" i="6"/>
  <c r="AY15" i="6"/>
  <c r="CE15" i="6"/>
  <c r="DA413" i="6"/>
  <c r="BU413" i="6"/>
  <c r="AY335" i="6"/>
  <c r="CE335" i="6"/>
  <c r="BU302" i="6"/>
  <c r="DA302" i="6"/>
  <c r="BJ32" i="6"/>
  <c r="CP32" i="6"/>
  <c r="AY954" i="6"/>
  <c r="CE954" i="6"/>
  <c r="BJ580" i="6"/>
  <c r="CP580" i="6"/>
  <c r="DA47" i="6"/>
  <c r="BU47" i="6"/>
  <c r="BU33" i="6"/>
  <c r="DA33" i="6"/>
  <c r="BU211" i="6"/>
  <c r="DA211" i="6"/>
  <c r="AY66" i="6"/>
  <c r="CE66" i="6"/>
  <c r="CP966" i="6"/>
  <c r="BJ966" i="6"/>
  <c r="CE154" i="6"/>
  <c r="AY154" i="6"/>
  <c r="BU571" i="6"/>
  <c r="DA571" i="6"/>
  <c r="BJ816" i="6"/>
  <c r="CP816" i="6"/>
  <c r="BJ97" i="6"/>
  <c r="CP97" i="6"/>
  <c r="AY796" i="6"/>
  <c r="CE796" i="6"/>
  <c r="AY626" i="6"/>
  <c r="CE626" i="6"/>
  <c r="AY473" i="6"/>
  <c r="CE473" i="6"/>
  <c r="AY86" i="6"/>
  <c r="CE86" i="6"/>
  <c r="DA581" i="6"/>
  <c r="BU581" i="6"/>
  <c r="DA247" i="6"/>
  <c r="BU247" i="6"/>
  <c r="CE429" i="6"/>
  <c r="AY429" i="6"/>
  <c r="CE150" i="6"/>
  <c r="AY150" i="6"/>
  <c r="CP298" i="6"/>
  <c r="BJ298" i="6"/>
  <c r="CE530" i="6"/>
  <c r="AY530" i="6"/>
  <c r="AY680" i="6"/>
  <c r="CE680" i="6"/>
  <c r="AY193" i="6"/>
  <c r="CE193" i="6"/>
  <c r="DA597" i="6"/>
  <c r="BU597" i="6"/>
  <c r="CP392" i="6"/>
  <c r="BJ392" i="6"/>
  <c r="BJ528" i="6"/>
  <c r="CP528" i="6"/>
  <c r="CP262" i="6"/>
  <c r="BJ262" i="6"/>
  <c r="CE784" i="6"/>
  <c r="AY784" i="6"/>
  <c r="DA317" i="6"/>
  <c r="BU317" i="6"/>
  <c r="CP424" i="6"/>
  <c r="BJ424" i="6"/>
  <c r="DA234" i="6"/>
  <c r="BU234" i="6"/>
  <c r="DA554" i="6"/>
  <c r="BU554" i="6"/>
  <c r="CE196" i="6"/>
  <c r="AY196" i="6"/>
  <c r="BJ422" i="6"/>
  <c r="CP422" i="6"/>
  <c r="CP697" i="6"/>
  <c r="BJ697" i="6"/>
  <c r="AY654" i="6"/>
  <c r="CE654" i="6"/>
  <c r="AY313" i="6"/>
  <c r="CE313" i="6"/>
  <c r="BU151" i="6"/>
  <c r="DA151" i="6"/>
  <c r="AY213" i="6"/>
  <c r="CE213" i="6"/>
  <c r="BJ933" i="6"/>
  <c r="CP933" i="6"/>
  <c r="BU461" i="6"/>
  <c r="DA461" i="6"/>
  <c r="DA960" i="6"/>
  <c r="BU960" i="6"/>
  <c r="CE285" i="6"/>
  <c r="AY285" i="6"/>
  <c r="CE853" i="6"/>
  <c r="AY853" i="6"/>
  <c r="CP184" i="6"/>
  <c r="BJ184" i="6"/>
  <c r="CE836" i="6"/>
  <c r="AY836" i="6"/>
  <c r="CE890" i="6"/>
  <c r="AY890" i="6"/>
  <c r="DA375" i="6"/>
  <c r="BU375" i="6"/>
  <c r="CP120" i="6"/>
  <c r="BJ120" i="6"/>
  <c r="CP152" i="6"/>
  <c r="BJ152" i="6"/>
  <c r="DA398" i="6"/>
  <c r="BU398" i="6"/>
  <c r="AY195" i="6"/>
  <c r="CE195" i="6"/>
  <c r="CP734" i="6"/>
  <c r="BJ734" i="6"/>
  <c r="BU869" i="6"/>
  <c r="DA869" i="6"/>
  <c r="AY402" i="6"/>
  <c r="CE402" i="6"/>
  <c r="DA305" i="6"/>
  <c r="BU305" i="6"/>
  <c r="CE293" i="6"/>
  <c r="AY293" i="6"/>
  <c r="CE551" i="6"/>
  <c r="AY551" i="6"/>
  <c r="CE188" i="6"/>
  <c r="AY188" i="6"/>
  <c r="CP243" i="6"/>
  <c r="BJ243" i="6"/>
  <c r="CP53" i="6"/>
  <c r="BJ53" i="6"/>
  <c r="BJ817" i="6"/>
  <c r="CP817" i="6"/>
  <c r="DA309" i="6"/>
  <c r="BU309" i="6"/>
  <c r="CE768" i="6"/>
  <c r="AY768" i="6"/>
  <c r="DA983" i="6"/>
  <c r="BU983" i="6"/>
  <c r="CE1008" i="6"/>
  <c r="AY1008" i="6"/>
  <c r="CP86" i="6"/>
  <c r="BJ86" i="6"/>
  <c r="DA736" i="6"/>
  <c r="BU736" i="6"/>
  <c r="AY630" i="6"/>
  <c r="CE630" i="6"/>
  <c r="BJ124" i="6"/>
  <c r="CP124" i="6"/>
  <c r="BU774" i="6"/>
  <c r="DA774" i="6"/>
  <c r="BU886" i="6"/>
  <c r="DA886" i="6"/>
  <c r="DA75" i="6"/>
  <c r="BU75" i="6"/>
  <c r="AY155" i="6"/>
  <c r="CE155" i="6"/>
  <c r="BU139" i="6"/>
  <c r="DA139" i="6"/>
  <c r="BJ601" i="6"/>
  <c r="CP601" i="6"/>
  <c r="DA210" i="6"/>
  <c r="BU210" i="6"/>
  <c r="AY46" i="6"/>
  <c r="CE46" i="6"/>
  <c r="AY552" i="6"/>
  <c r="CE552" i="6"/>
  <c r="BU873" i="6"/>
  <c r="DA873" i="6"/>
  <c r="BU675" i="6"/>
  <c r="DA675" i="6"/>
  <c r="BU884" i="6"/>
  <c r="DA884" i="6"/>
  <c r="DA430" i="6"/>
  <c r="BU430" i="6"/>
  <c r="CE112" i="6"/>
  <c r="AY112" i="6"/>
  <c r="CP696" i="6"/>
  <c r="BJ696" i="6"/>
  <c r="BJ769" i="6"/>
  <c r="CP769" i="6"/>
  <c r="DA148" i="6"/>
  <c r="BU148" i="6"/>
  <c r="BJ848" i="6"/>
  <c r="CP848" i="6"/>
  <c r="CE351" i="6"/>
  <c r="AY351" i="6"/>
  <c r="BU18" i="6"/>
  <c r="DA18" i="6"/>
  <c r="BU746" i="6"/>
  <c r="DA746" i="6"/>
  <c r="AY963" i="6"/>
  <c r="CE963" i="6"/>
  <c r="BJ924" i="6"/>
  <c r="CP924" i="6"/>
  <c r="BJ963" i="6"/>
  <c r="CP963" i="6"/>
  <c r="BU925" i="6"/>
  <c r="DA925" i="6"/>
  <c r="BJ450" i="6"/>
  <c r="CP450" i="6"/>
  <c r="CE887" i="6"/>
  <c r="AY887" i="6"/>
  <c r="CP531" i="6"/>
  <c r="BJ531" i="6"/>
  <c r="DA496" i="6"/>
  <c r="BU496" i="6"/>
  <c r="AY278" i="6"/>
  <c r="CE278" i="6"/>
  <c r="DA400" i="6"/>
  <c r="BU400" i="6"/>
  <c r="BU686" i="6"/>
  <c r="DA686" i="6"/>
  <c r="DA893" i="6"/>
  <c r="BU893" i="6"/>
  <c r="BJ288" i="6"/>
  <c r="CP288" i="6"/>
  <c r="CP111" i="6"/>
  <c r="BJ111" i="6"/>
  <c r="AY386" i="6"/>
  <c r="CE386" i="6"/>
  <c r="DA783" i="6"/>
  <c r="BU783" i="6"/>
  <c r="BU882" i="6"/>
  <c r="DA882" i="6"/>
  <c r="CP166" i="6"/>
  <c r="BJ166" i="6"/>
  <c r="BU656" i="6"/>
  <c r="DA656" i="6"/>
  <c r="DA777" i="6"/>
  <c r="BU777" i="6"/>
  <c r="BU979" i="6"/>
  <c r="DA979" i="6"/>
  <c r="DA344" i="6"/>
  <c r="BU344" i="6"/>
  <c r="CE161" i="6"/>
  <c r="AY161" i="6"/>
  <c r="DA361" i="6"/>
  <c r="BU361" i="6"/>
  <c r="CP514" i="6"/>
  <c r="BJ514" i="6"/>
  <c r="CE132" i="6"/>
  <c r="AY132" i="6"/>
  <c r="DA379" i="6"/>
  <c r="BU379" i="6"/>
  <c r="DA849" i="6"/>
  <c r="BU849" i="6"/>
  <c r="BU600" i="6"/>
  <c r="DA600" i="6"/>
  <c r="DA956" i="6"/>
  <c r="BU956" i="6"/>
  <c r="BU239" i="6"/>
  <c r="DA239" i="6"/>
  <c r="DA225" i="6"/>
  <c r="BU225" i="6"/>
  <c r="CP389" i="6"/>
  <c r="BJ389" i="6"/>
  <c r="CE166" i="6"/>
  <c r="AY166" i="6"/>
  <c r="CP535" i="6"/>
  <c r="BJ535" i="6"/>
  <c r="AY438" i="6"/>
  <c r="CE438" i="6"/>
  <c r="AY882" i="6"/>
  <c r="CE882" i="6"/>
  <c r="DA526" i="6"/>
  <c r="BU526" i="6"/>
  <c r="DA988" i="6"/>
  <c r="BU988" i="6"/>
  <c r="DA966" i="6"/>
  <c r="BU966" i="6"/>
  <c r="BU17" i="6"/>
  <c r="DA17" i="6"/>
  <c r="CE385" i="6"/>
  <c r="AY385" i="6"/>
  <c r="DA206" i="6"/>
  <c r="BU206" i="6"/>
  <c r="BU578" i="6"/>
  <c r="DA578" i="6"/>
  <c r="AY194" i="6"/>
  <c r="CE194" i="6"/>
  <c r="CP394" i="6"/>
  <c r="BJ394" i="6"/>
  <c r="CE978" i="6"/>
  <c r="AY978" i="6"/>
  <c r="DA906" i="6"/>
  <c r="BU906" i="6"/>
  <c r="BU725" i="6"/>
  <c r="DA725" i="6"/>
  <c r="CE522" i="6"/>
  <c r="AY522" i="6"/>
  <c r="CP770" i="6"/>
  <c r="BJ770" i="6"/>
  <c r="BJ789" i="6"/>
  <c r="CP789" i="6"/>
  <c r="DA522" i="6"/>
  <c r="BU522" i="6"/>
  <c r="DA681" i="6"/>
  <c r="BU681" i="6"/>
  <c r="CE539" i="6"/>
  <c r="AY539" i="6"/>
  <c r="BU572" i="6"/>
  <c r="DA572" i="6"/>
  <c r="BJ810" i="6"/>
  <c r="CP810" i="6"/>
  <c r="CE543" i="6"/>
  <c r="AY543" i="6"/>
  <c r="DA377" i="6"/>
  <c r="BU377" i="6"/>
  <c r="BU909" i="6"/>
  <c r="DA909" i="6"/>
  <c r="BJ546" i="6"/>
  <c r="CP546" i="6"/>
  <c r="CP920" i="6"/>
  <c r="BJ920" i="6"/>
  <c r="CE122" i="6"/>
  <c r="AY122" i="6"/>
  <c r="DA364" i="6"/>
  <c r="BU364" i="6"/>
  <c r="CP277" i="6"/>
  <c r="BJ277" i="6"/>
  <c r="CP698" i="6"/>
  <c r="BJ698" i="6"/>
  <c r="CE635" i="6"/>
  <c r="AY635" i="6"/>
  <c r="CP749" i="6"/>
  <c r="BJ749" i="6"/>
  <c r="CP81" i="6"/>
  <c r="BJ81" i="6"/>
  <c r="CP375" i="6"/>
  <c r="BJ375" i="6"/>
  <c r="AY902" i="6"/>
  <c r="CE902" i="6"/>
  <c r="BJ221" i="6"/>
  <c r="CP221" i="6"/>
  <c r="DA311" i="6"/>
  <c r="BU311" i="6"/>
  <c r="DA540" i="6"/>
  <c r="BU540" i="6"/>
  <c r="AY412" i="6"/>
  <c r="CE412" i="6"/>
  <c r="DA213" i="6"/>
  <c r="BU213" i="6"/>
  <c r="BU276" i="6"/>
  <c r="DA276" i="6"/>
  <c r="AY584" i="6"/>
  <c r="CE584" i="6"/>
  <c r="DA801" i="6"/>
  <c r="BU801" i="6"/>
  <c r="CE606" i="6"/>
  <c r="AY606" i="6"/>
  <c r="BJ467" i="6"/>
  <c r="CP467" i="6"/>
  <c r="AY74" i="6"/>
  <c r="CE74" i="6"/>
  <c r="BJ34" i="6"/>
  <c r="CP34" i="6"/>
  <c r="BU186" i="6"/>
  <c r="DA186" i="6"/>
  <c r="BJ55" i="6"/>
  <c r="CP55" i="6"/>
  <c r="BU39" i="6"/>
  <c r="DA39" i="6"/>
  <c r="AY205" i="6"/>
  <c r="CE205" i="6"/>
  <c r="CE795" i="6"/>
  <c r="AY795" i="6"/>
  <c r="DA331" i="6"/>
  <c r="BU331" i="6"/>
  <c r="BU215" i="6"/>
  <c r="DA215" i="6"/>
  <c r="CE948" i="6"/>
  <c r="AY948" i="6"/>
  <c r="CE679" i="6"/>
  <c r="AY679" i="6"/>
  <c r="BU598" i="6"/>
  <c r="DA598" i="6"/>
  <c r="CP822" i="6"/>
  <c r="BJ822" i="6"/>
  <c r="CP476" i="6"/>
  <c r="BJ476" i="6"/>
  <c r="BJ182" i="6"/>
  <c r="CP182" i="6"/>
  <c r="CP150" i="6"/>
  <c r="BJ150" i="6"/>
  <c r="CP47" i="6"/>
  <c r="BJ47" i="6"/>
  <c r="BJ511" i="6"/>
  <c r="CP511" i="6"/>
  <c r="CE244" i="6"/>
  <c r="AY244" i="6"/>
  <c r="BU446" i="6"/>
  <c r="DA446" i="6"/>
  <c r="BJ25" i="6"/>
  <c r="CP25" i="6"/>
  <c r="AY316" i="6"/>
  <c r="CE316" i="6"/>
  <c r="BU166" i="6"/>
  <c r="DA166" i="6"/>
  <c r="BJ505" i="6"/>
  <c r="CP505" i="6"/>
  <c r="BU835" i="6"/>
  <c r="DA835" i="6"/>
  <c r="BJ909" i="6"/>
  <c r="CP909" i="6"/>
  <c r="CE610" i="6"/>
  <c r="AY610" i="6"/>
  <c r="BU226" i="6"/>
  <c r="DA226" i="6"/>
  <c r="DA138" i="6"/>
  <c r="BU138" i="6"/>
  <c r="AY598" i="6"/>
  <c r="CE598" i="6"/>
  <c r="CE569" i="6"/>
  <c r="AY569" i="6"/>
  <c r="AY357" i="6"/>
  <c r="CE357" i="6"/>
  <c r="CE929" i="6"/>
  <c r="AY929" i="6"/>
  <c r="BJ776" i="6"/>
  <c r="CP776" i="6"/>
  <c r="BJ114" i="6"/>
  <c r="CP114" i="6"/>
  <c r="CE870" i="6"/>
  <c r="AY870" i="6"/>
  <c r="DA395" i="6"/>
  <c r="BU395" i="6"/>
  <c r="BJ988" i="6"/>
  <c r="CP988" i="6"/>
  <c r="BJ880" i="6"/>
  <c r="CP880" i="6"/>
  <c r="BU472" i="6"/>
  <c r="DA472" i="6"/>
  <c r="CE225" i="6"/>
  <c r="AY225" i="6"/>
  <c r="AY503" i="6"/>
  <c r="CE503" i="6"/>
  <c r="BJ590" i="6"/>
  <c r="CP590" i="6"/>
  <c r="CP1010" i="6"/>
  <c r="BJ1010" i="6"/>
  <c r="BJ710" i="6"/>
  <c r="CP710" i="6"/>
  <c r="BU332" i="6"/>
  <c r="DA332" i="6"/>
  <c r="DA117" i="6"/>
  <c r="BU117" i="6"/>
  <c r="CE909" i="6"/>
  <c r="AY909" i="6"/>
  <c r="CP137" i="6"/>
  <c r="BJ137" i="6"/>
  <c r="DA488" i="6"/>
  <c r="BU488" i="6"/>
  <c r="DA411" i="6"/>
  <c r="BU411" i="6"/>
  <c r="CP654" i="6"/>
  <c r="BJ654" i="6"/>
  <c r="BJ859" i="6"/>
  <c r="CP859" i="6"/>
  <c r="BJ607" i="6"/>
  <c r="CP607" i="6"/>
  <c r="AY105" i="6"/>
  <c r="CE105" i="6"/>
  <c r="BU1003" i="6"/>
  <c r="DA1003" i="6"/>
  <c r="BJ842" i="6"/>
  <c r="CP842" i="6"/>
  <c r="BU632" i="6"/>
  <c r="DA632" i="6"/>
  <c r="AY62" i="6"/>
  <c r="CE62" i="6"/>
  <c r="BJ722" i="6"/>
  <c r="CP722" i="6"/>
  <c r="BJ835" i="6"/>
  <c r="CP835" i="6"/>
  <c r="AY261" i="6"/>
  <c r="CE261" i="6"/>
  <c r="BU464" i="6"/>
  <c r="DA464" i="6"/>
  <c r="AY439" i="6"/>
  <c r="CE439" i="6"/>
  <c r="BJ339" i="6"/>
  <c r="CP339" i="6"/>
  <c r="BJ602" i="6"/>
  <c r="CP602" i="6"/>
  <c r="BJ233" i="6"/>
  <c r="CP233" i="6"/>
  <c r="AY977" i="6"/>
  <c r="CE977" i="6"/>
  <c r="DA627" i="6"/>
  <c r="BU627" i="6"/>
  <c r="BJ260" i="6"/>
  <c r="CP260" i="6"/>
  <c r="BU292" i="6"/>
  <c r="DA292" i="6"/>
  <c r="AY302" i="6"/>
  <c r="CE302" i="6"/>
  <c r="DA144" i="6"/>
  <c r="BU144" i="6"/>
  <c r="CP159" i="6"/>
  <c r="BJ159" i="6"/>
  <c r="CE674" i="6"/>
  <c r="AY674" i="6"/>
  <c r="CP617" i="6"/>
  <c r="BJ617" i="6"/>
  <c r="BU728" i="6"/>
  <c r="DA728" i="6"/>
  <c r="AY322" i="6"/>
  <c r="CE322" i="6"/>
  <c r="CP792" i="6"/>
  <c r="BJ792" i="6"/>
  <c r="CE738" i="6"/>
  <c r="AY738" i="6"/>
  <c r="DA233" i="6"/>
  <c r="BU233" i="6"/>
  <c r="BJ276" i="6"/>
  <c r="CP276" i="6"/>
  <c r="BU288" i="6"/>
  <c r="DA288" i="6"/>
  <c r="BJ48" i="6"/>
  <c r="CP48" i="6"/>
  <c r="CP690" i="6"/>
  <c r="BJ690" i="6"/>
  <c r="CP708" i="6"/>
  <c r="BJ708" i="6"/>
  <c r="CP673" i="6"/>
  <c r="BJ673" i="6"/>
  <c r="BJ632" i="6"/>
  <c r="CP632" i="6"/>
  <c r="CP464" i="6"/>
  <c r="BJ464" i="6"/>
  <c r="CP553" i="6"/>
  <c r="BJ553" i="6"/>
  <c r="AY422" i="6"/>
  <c r="CE422" i="6"/>
  <c r="BJ370" i="6"/>
  <c r="CP370" i="6"/>
  <c r="AY628" i="6"/>
  <c r="CE628" i="6"/>
  <c r="BU565" i="6"/>
  <c r="DA565" i="6"/>
  <c r="DA732" i="6"/>
  <c r="BU732" i="6"/>
  <c r="BJ91" i="6"/>
  <c r="CP91" i="6"/>
  <c r="CE317" i="6"/>
  <c r="AY317" i="6"/>
  <c r="CP790" i="6"/>
  <c r="BJ790" i="6"/>
  <c r="BU648" i="6"/>
  <c r="DA648" i="6"/>
  <c r="CE401" i="6"/>
  <c r="AY401" i="6"/>
  <c r="CP904" i="6"/>
  <c r="BJ904" i="6"/>
  <c r="BU347" i="6"/>
  <c r="DA347" i="6"/>
  <c r="AY820" i="6"/>
  <c r="CE820" i="6"/>
  <c r="BU780" i="6"/>
  <c r="DA780" i="6"/>
  <c r="AY485" i="6"/>
  <c r="CE485" i="6"/>
  <c r="CP557" i="6"/>
  <c r="BJ557" i="6"/>
  <c r="CE240" i="6"/>
  <c r="AY240" i="6"/>
  <c r="DA583" i="6"/>
  <c r="BU583" i="6"/>
  <c r="CP547" i="6"/>
  <c r="BJ547" i="6"/>
  <c r="CP468" i="6"/>
  <c r="BJ468" i="6"/>
  <c r="DA78" i="6"/>
  <c r="BU78" i="6"/>
  <c r="BJ980" i="6"/>
  <c r="CP980" i="6"/>
  <c r="DA218" i="6"/>
  <c r="BU218" i="6"/>
  <c r="CE265" i="6"/>
  <c r="AY265" i="6"/>
  <c r="BU998" i="6"/>
  <c r="DA998" i="6"/>
  <c r="DA945" i="6"/>
  <c r="BU945" i="6"/>
  <c r="DA290" i="6"/>
  <c r="BU290" i="6"/>
  <c r="DA69" i="6"/>
  <c r="BU69" i="6"/>
  <c r="DA272" i="6"/>
  <c r="BU272" i="6"/>
  <c r="CP982" i="6"/>
  <c r="BJ982" i="6"/>
  <c r="CP950" i="6"/>
  <c r="BJ950" i="6"/>
  <c r="CP234" i="6"/>
  <c r="BJ234" i="6"/>
  <c r="BU934" i="6"/>
  <c r="DA934" i="6"/>
  <c r="CE85" i="6"/>
  <c r="AY85" i="6"/>
  <c r="BU573" i="6"/>
  <c r="DA573" i="6"/>
  <c r="DA807" i="6"/>
  <c r="BU807" i="6"/>
  <c r="AY752" i="6"/>
  <c r="CE752" i="6"/>
  <c r="BJ376" i="6"/>
  <c r="CP376" i="6"/>
  <c r="CE643" i="6"/>
  <c r="AY643" i="6"/>
  <c r="CP385" i="6"/>
  <c r="BJ385" i="6"/>
  <c r="CE481" i="6"/>
  <c r="AY481" i="6"/>
  <c r="BJ517" i="6"/>
  <c r="CP517" i="6"/>
  <c r="AY79" i="6"/>
  <c r="CE79" i="6"/>
  <c r="BU591" i="6"/>
  <c r="DA591" i="6"/>
  <c r="BU628" i="6"/>
  <c r="DA628" i="6"/>
  <c r="BU454" i="6"/>
  <c r="DA454" i="6"/>
  <c r="BU348" i="6"/>
  <c r="DA348" i="6"/>
  <c r="DA829" i="6"/>
  <c r="BU829" i="6"/>
  <c r="DA214" i="6"/>
  <c r="BU214" i="6"/>
  <c r="CP910" i="6"/>
  <c r="BJ910" i="6"/>
  <c r="BU41" i="6"/>
  <c r="DA41" i="6"/>
  <c r="AY548" i="6"/>
  <c r="CE548" i="6"/>
  <c r="CE267" i="6"/>
  <c r="AY267" i="6"/>
  <c r="AY938" i="6"/>
  <c r="CE938" i="6"/>
  <c r="BJ369" i="6"/>
  <c r="CP369" i="6"/>
  <c r="CP68" i="6"/>
  <c r="BJ68" i="6"/>
  <c r="CP757" i="6"/>
  <c r="BJ757" i="6"/>
  <c r="DA773" i="6"/>
  <c r="BU773" i="6"/>
  <c r="DA589" i="6"/>
  <c r="BU589" i="6"/>
  <c r="BJ348" i="6"/>
  <c r="CP348" i="6"/>
  <c r="CP146" i="6"/>
  <c r="BJ146" i="6"/>
  <c r="BJ624" i="6"/>
  <c r="CP624" i="6"/>
  <c r="DA113" i="6"/>
  <c r="BU113" i="6"/>
  <c r="AY444" i="6"/>
  <c r="CE444" i="6"/>
  <c r="CE785" i="6"/>
  <c r="AY785" i="6"/>
  <c r="BU644" i="6"/>
  <c r="DA644" i="6"/>
  <c r="BU587" i="6"/>
  <c r="DA587" i="6"/>
  <c r="CP768" i="6"/>
  <c r="BJ768" i="6"/>
  <c r="DA599" i="6"/>
  <c r="BU599" i="6"/>
  <c r="DA902" i="6"/>
  <c r="BU902" i="6"/>
  <c r="BU43" i="6"/>
  <c r="DA43" i="6"/>
  <c r="CP132" i="6"/>
  <c r="BJ132" i="6"/>
  <c r="AY488" i="6"/>
  <c r="CE488" i="6"/>
  <c r="BU767" i="6"/>
  <c r="DA767" i="6"/>
  <c r="BU563" i="6"/>
  <c r="DA563" i="6"/>
  <c r="CP502" i="6"/>
  <c r="BJ502" i="6"/>
  <c r="CP555" i="6"/>
  <c r="BJ555" i="6"/>
  <c r="BJ519" i="6"/>
  <c r="CP519" i="6"/>
  <c r="BJ453" i="6"/>
  <c r="CP453" i="6"/>
  <c r="CE250" i="6"/>
  <c r="AY250" i="6"/>
  <c r="BJ40" i="6"/>
  <c r="CP40" i="6"/>
  <c r="CE36" i="6"/>
  <c r="AY36" i="6"/>
  <c r="BU643" i="6"/>
  <c r="DA643" i="6"/>
  <c r="AY113" i="6"/>
  <c r="CE113" i="6"/>
  <c r="DA995" i="6"/>
  <c r="BU995" i="6"/>
  <c r="AY360" i="6"/>
  <c r="CE360" i="6"/>
  <c r="CP667" i="6"/>
  <c r="BJ667" i="6"/>
  <c r="BJ21" i="6"/>
  <c r="CP21" i="6"/>
  <c r="BJ250" i="6"/>
  <c r="CP250" i="6"/>
  <c r="BU179" i="6"/>
  <c r="DA179" i="6"/>
  <c r="BJ919" i="6"/>
  <c r="CP919" i="6"/>
  <c r="DA65" i="6"/>
  <c r="BU65" i="6"/>
  <c r="CE591" i="6"/>
  <c r="AY591" i="6"/>
  <c r="BJ458" i="6"/>
  <c r="CP458" i="6"/>
  <c r="CP634" i="6"/>
  <c r="BJ634" i="6"/>
  <c r="DA51" i="6"/>
  <c r="BU51" i="6"/>
  <c r="BU433" i="6"/>
  <c r="DA433" i="6"/>
  <c r="DA397" i="6"/>
  <c r="BU397" i="6"/>
  <c r="CE998" i="6"/>
  <c r="AY998" i="6"/>
  <c r="AY737" i="6"/>
  <c r="CE737" i="6"/>
  <c r="DA931" i="6"/>
  <c r="BU931" i="6"/>
  <c r="DA690" i="6"/>
  <c r="BU690" i="6"/>
  <c r="DA972" i="6"/>
  <c r="BU972" i="6"/>
  <c r="DA59" i="6"/>
  <c r="BU59" i="6"/>
  <c r="AY121" i="6"/>
  <c r="CE121" i="6"/>
  <c r="AY894" i="6"/>
  <c r="CE894" i="6"/>
  <c r="BU827" i="6"/>
  <c r="DA827" i="6"/>
  <c r="BJ479" i="6"/>
  <c r="CP479" i="6"/>
  <c r="BU792" i="6"/>
  <c r="DA792" i="6"/>
  <c r="CE242" i="6"/>
  <c r="AY242" i="6"/>
  <c r="DA428" i="6"/>
  <c r="BU428" i="6"/>
  <c r="AY525" i="6"/>
  <c r="CE525" i="6"/>
  <c r="CE849" i="6"/>
  <c r="AY849" i="6"/>
  <c r="CP192" i="6"/>
  <c r="BJ192" i="6"/>
  <c r="AY852" i="6"/>
  <c r="CE852" i="6"/>
  <c r="AY491" i="6"/>
  <c r="CE491" i="6"/>
  <c r="BU178" i="6"/>
  <c r="DA178" i="6"/>
  <c r="DA744" i="6"/>
  <c r="BU744" i="6"/>
  <c r="CE389" i="6"/>
  <c r="AY389" i="6"/>
  <c r="BJ703" i="6"/>
  <c r="CP703" i="6"/>
  <c r="CE573" i="6"/>
  <c r="AY573" i="6"/>
  <c r="CE572" i="6"/>
  <c r="AY572" i="6"/>
  <c r="BJ604" i="6"/>
  <c r="CP604" i="6"/>
  <c r="DA733" i="6"/>
  <c r="BU733" i="6"/>
  <c r="CE574" i="6"/>
  <c r="AY574" i="6"/>
  <c r="BJ29" i="6"/>
  <c r="CP29" i="6"/>
  <c r="BU64" i="6"/>
  <c r="DA64" i="6"/>
  <c r="CE568" i="6"/>
  <c r="AY568" i="6"/>
  <c r="CP347" i="6"/>
  <c r="BJ347" i="6"/>
  <c r="BU184" i="6"/>
  <c r="DA184" i="6"/>
  <c r="DA793" i="6"/>
  <c r="BU793" i="6"/>
  <c r="AY905" i="6"/>
  <c r="CE905" i="6"/>
  <c r="BU852" i="6"/>
  <c r="DA852" i="6"/>
  <c r="BU754" i="6"/>
  <c r="DA754" i="6"/>
  <c r="DA421" i="6"/>
  <c r="BU421" i="6"/>
  <c r="CE608" i="6"/>
  <c r="AY608" i="6"/>
  <c r="BJ330" i="6"/>
  <c r="CP330" i="6"/>
  <c r="BJ338" i="6"/>
  <c r="CP338" i="6"/>
  <c r="BU16" i="6"/>
  <c r="DA16" i="6"/>
  <c r="DA620" i="6"/>
  <c r="BU620" i="6"/>
  <c r="BJ442" i="6"/>
  <c r="CP442" i="6"/>
  <c r="BU677" i="6"/>
  <c r="DA677" i="6"/>
  <c r="DA130" i="6"/>
  <c r="BU130" i="6"/>
  <c r="AY965" i="6"/>
  <c r="CE965" i="6"/>
  <c r="DA506" i="6"/>
  <c r="BU506" i="6"/>
  <c r="AY725" i="6"/>
  <c r="CE725" i="6"/>
  <c r="CP194" i="6"/>
  <c r="BJ194" i="6"/>
  <c r="CP884" i="6"/>
  <c r="BJ884" i="6"/>
  <c r="BU195" i="6"/>
  <c r="DA195" i="6"/>
  <c r="CP460" i="6"/>
  <c r="BJ460" i="6"/>
  <c r="BJ127" i="6"/>
  <c r="CP127" i="6"/>
  <c r="AY509" i="6"/>
  <c r="CE509" i="6"/>
  <c r="BJ802" i="6"/>
  <c r="CP802" i="6"/>
  <c r="BJ570" i="6"/>
  <c r="CP570" i="6"/>
  <c r="BJ727" i="6"/>
  <c r="CP727" i="6"/>
  <c r="DA404" i="6"/>
  <c r="BU404" i="6"/>
  <c r="AY648" i="6"/>
  <c r="CE648" i="6"/>
  <c r="AY206" i="6"/>
  <c r="CE206" i="6"/>
  <c r="CE185" i="6"/>
  <c r="AY185" i="6"/>
  <c r="CP683" i="6"/>
  <c r="BJ683" i="6"/>
  <c r="BJ412" i="6"/>
  <c r="CP412" i="6"/>
  <c r="CE964" i="6"/>
  <c r="AY964" i="6"/>
  <c r="BU794" i="6"/>
  <c r="DA794" i="6"/>
  <c r="CE578" i="6"/>
  <c r="AY578" i="6"/>
  <c r="AY914" i="6"/>
  <c r="CE914" i="6"/>
  <c r="AY430" i="6"/>
  <c r="CE430" i="6"/>
  <c r="AY892" i="6"/>
  <c r="CE892" i="6"/>
  <c r="CE403" i="6"/>
  <c r="AY403" i="6"/>
  <c r="BU722" i="6"/>
  <c r="DA722" i="6"/>
  <c r="CE326" i="6"/>
  <c r="AY326" i="6"/>
  <c r="BU997" i="6"/>
  <c r="DA997" i="6"/>
  <c r="CP176" i="6"/>
  <c r="BJ176" i="6"/>
  <c r="CE116" i="6"/>
  <c r="AY116" i="6"/>
  <c r="BU330" i="6"/>
  <c r="DA330" i="6"/>
  <c r="CE605" i="6"/>
  <c r="AY605" i="6"/>
  <c r="BJ945" i="6"/>
  <c r="CP945" i="6"/>
  <c r="BJ282" i="6"/>
  <c r="CP282" i="6"/>
  <c r="BJ932" i="6"/>
  <c r="CP932" i="6"/>
  <c r="CE676" i="6"/>
  <c r="AY676" i="6"/>
  <c r="BU452" i="6"/>
  <c r="DA452" i="6"/>
  <c r="DA50" i="6"/>
  <c r="BU50" i="6"/>
  <c r="CE757" i="6"/>
  <c r="AY757" i="6"/>
  <c r="CE897" i="6"/>
  <c r="AY897" i="6"/>
  <c r="BJ431" i="6"/>
  <c r="CP431" i="6"/>
  <c r="BU785" i="6"/>
  <c r="DA785" i="6"/>
  <c r="AY788" i="6"/>
  <c r="CE788" i="6"/>
  <c r="DA91" i="6"/>
  <c r="BU91" i="6"/>
  <c r="CE760" i="6"/>
  <c r="AY760" i="6"/>
  <c r="BU671" i="6"/>
  <c r="DA671" i="6"/>
  <c r="CE547" i="6"/>
  <c r="AY547" i="6"/>
  <c r="CE51" i="6"/>
  <c r="AY51" i="6"/>
  <c r="CE734" i="6"/>
  <c r="AY734" i="6"/>
  <c r="CP839" i="6"/>
  <c r="BJ839" i="6"/>
  <c r="DA209" i="6"/>
  <c r="BU209" i="6"/>
  <c r="DA836" i="6"/>
  <c r="BU836" i="6"/>
  <c r="CP305" i="6"/>
  <c r="BJ305" i="6"/>
  <c r="BU743" i="6"/>
  <c r="DA743" i="6"/>
  <c r="AY117" i="6"/>
  <c r="CE117" i="6"/>
  <c r="CP302" i="6"/>
  <c r="BJ302" i="6"/>
  <c r="AY377" i="6"/>
  <c r="CE377" i="6"/>
  <c r="AY619" i="6"/>
  <c r="CE619" i="6"/>
  <c r="DA175" i="6"/>
  <c r="BU175" i="6"/>
  <c r="DA258" i="6"/>
  <c r="BU258" i="6"/>
  <c r="CE110" i="6"/>
  <c r="AY110" i="6"/>
  <c r="DA359" i="6"/>
  <c r="BU359" i="6"/>
  <c r="BJ101" i="6"/>
  <c r="CP101" i="6"/>
  <c r="BU280" i="6"/>
  <c r="DA280" i="6"/>
  <c r="AY255" i="6"/>
  <c r="CE255" i="6"/>
  <c r="DA894" i="6"/>
  <c r="BU894" i="6"/>
  <c r="BJ368" i="6"/>
  <c r="CP368" i="6"/>
  <c r="AY533" i="6"/>
  <c r="CE533" i="6"/>
  <c r="BU711" i="6"/>
  <c r="DA711" i="6"/>
  <c r="CE212" i="6"/>
  <c r="AY212" i="6"/>
  <c r="BU885" i="6"/>
  <c r="DA885" i="6"/>
  <c r="CP208" i="6"/>
  <c r="BJ208" i="6"/>
  <c r="AY695" i="6"/>
  <c r="CE695" i="6"/>
  <c r="BJ587" i="6"/>
  <c r="CP587" i="6"/>
  <c r="DA312" i="6"/>
  <c r="BU312" i="6"/>
  <c r="CP946" i="6"/>
  <c r="BJ946" i="6"/>
  <c r="CE108" i="6"/>
  <c r="AY108" i="6"/>
  <c r="CP207" i="6"/>
  <c r="BJ207" i="6"/>
  <c r="CP130" i="6"/>
  <c r="BJ130" i="6"/>
  <c r="AY982" i="6"/>
  <c r="CE982" i="6"/>
  <c r="AY224" i="6"/>
  <c r="CE224" i="6"/>
  <c r="CE943" i="6"/>
  <c r="AY943" i="6"/>
  <c r="AY621" i="6"/>
  <c r="CE621" i="6"/>
  <c r="BJ674" i="6"/>
  <c r="CP674" i="6"/>
  <c r="BU586" i="6"/>
  <c r="DA586" i="6"/>
  <c r="CP936" i="6"/>
  <c r="BJ936" i="6"/>
  <c r="DA61" i="6"/>
  <c r="BU61" i="6"/>
  <c r="CE740" i="6"/>
  <c r="AY740" i="6"/>
  <c r="BJ542" i="6"/>
  <c r="CP542" i="6"/>
  <c r="BU862" i="6"/>
  <c r="DA862" i="6"/>
  <c r="CE762" i="6"/>
  <c r="AY762" i="6"/>
  <c r="CE260" i="6"/>
  <c r="AY260" i="6"/>
  <c r="BU129" i="6"/>
  <c r="DA129" i="6"/>
  <c r="CE637" i="6"/>
  <c r="AY637" i="6"/>
  <c r="DA936" i="6"/>
  <c r="BU936" i="6"/>
  <c r="DA325" i="6"/>
  <c r="BU325" i="6"/>
  <c r="DA205" i="6"/>
  <c r="BU205" i="6"/>
  <c r="CP357" i="6"/>
  <c r="BJ357" i="6"/>
  <c r="CE502" i="6"/>
  <c r="AY502" i="6"/>
  <c r="BU436" i="6"/>
  <c r="DA436" i="6"/>
  <c r="BU442" i="6"/>
  <c r="DA442" i="6"/>
  <c r="CP871" i="6"/>
  <c r="BJ871" i="6"/>
  <c r="BJ849" i="6"/>
  <c r="CP849" i="6"/>
  <c r="CE419" i="6"/>
  <c r="AY419" i="6"/>
  <c r="CP329" i="6"/>
  <c r="BJ329" i="6"/>
  <c r="DA730" i="6"/>
  <c r="BU730" i="6"/>
  <c r="BU569" i="6"/>
  <c r="DA569" i="6"/>
  <c r="DA257" i="6"/>
  <c r="BU257" i="6"/>
  <c r="DA313" i="6"/>
  <c r="BU313" i="6"/>
  <c r="DA81" i="6"/>
  <c r="BU81" i="6"/>
  <c r="BU901" i="6"/>
  <c r="DA901" i="6"/>
  <c r="AY45" i="6"/>
  <c r="CE45" i="6"/>
  <c r="BJ772" i="6"/>
  <c r="CP772" i="6"/>
  <c r="BJ916" i="6"/>
  <c r="CP916" i="6"/>
  <c r="DA974" i="6"/>
  <c r="BU974" i="6"/>
  <c r="BU180" i="6"/>
  <c r="DA180" i="6"/>
  <c r="CE40" i="6"/>
  <c r="AY40" i="6"/>
  <c r="CE96" i="6"/>
  <c r="AY96" i="6"/>
  <c r="CP942" i="6"/>
  <c r="BJ942" i="6"/>
  <c r="CE593" i="6"/>
  <c r="AY593" i="6"/>
  <c r="CE217" i="6"/>
  <c r="AY217" i="6"/>
  <c r="AY332" i="6"/>
  <c r="CE332" i="6"/>
  <c r="BU805" i="6"/>
  <c r="DA805" i="6"/>
  <c r="CE102" i="6"/>
  <c r="AY102" i="6"/>
  <c r="CE885" i="6"/>
  <c r="AY885" i="6"/>
  <c r="BJ778" i="6"/>
  <c r="CP778" i="6"/>
  <c r="BU298" i="6"/>
  <c r="DA298" i="6"/>
  <c r="AY577" i="6"/>
  <c r="CE577" i="6"/>
  <c r="BJ630" i="6"/>
  <c r="CP630" i="6"/>
  <c r="BJ448" i="6"/>
  <c r="CP448" i="6"/>
  <c r="BU552" i="6"/>
  <c r="DA552" i="6"/>
  <c r="BJ256" i="6"/>
  <c r="CP256" i="6"/>
  <c r="BJ264" i="6"/>
  <c r="CP264" i="6"/>
  <c r="AY627" i="6"/>
  <c r="CE627" i="6"/>
  <c r="CE937" i="6"/>
  <c r="AY937" i="6"/>
  <c r="DA57" i="6"/>
  <c r="BU57" i="6"/>
  <c r="DA970" i="6"/>
  <c r="BU970" i="6"/>
  <c r="DA107" i="6"/>
  <c r="BU107" i="6"/>
  <c r="AY588" i="6"/>
  <c r="CE588" i="6"/>
  <c r="CP181" i="6"/>
  <c r="BJ181" i="6"/>
  <c r="DA165" i="6"/>
  <c r="BU165" i="6"/>
  <c r="BJ336" i="6"/>
  <c r="CP336" i="6"/>
  <c r="BU682" i="6"/>
  <c r="DA682" i="6"/>
  <c r="BJ918" i="6"/>
  <c r="CP918" i="6"/>
  <c r="AY97" i="6"/>
  <c r="CE97" i="6"/>
  <c r="DA830" i="6"/>
  <c r="BU830" i="6"/>
  <c r="CE453" i="6"/>
  <c r="AY453" i="6"/>
  <c r="BU674" i="6"/>
  <c r="DA674" i="6"/>
  <c r="AY664" i="6"/>
  <c r="CE664" i="6"/>
  <c r="AY253" i="6"/>
  <c r="CE253" i="6"/>
  <c r="AY550" i="6"/>
  <c r="CE550" i="6"/>
  <c r="DA547" i="6"/>
  <c r="BU547" i="6"/>
  <c r="CE874" i="6"/>
  <c r="AY874" i="6"/>
  <c r="CE854" i="6"/>
  <c r="AY854" i="6"/>
  <c r="AY461" i="6"/>
  <c r="CE461" i="6"/>
  <c r="BU991" i="6"/>
  <c r="DA991" i="6"/>
  <c r="AY953" i="6"/>
  <c r="CE953" i="6"/>
  <c r="CP420" i="6"/>
  <c r="BJ420" i="6"/>
  <c r="CE519" i="6"/>
  <c r="AY519" i="6"/>
  <c r="CE104" i="6"/>
  <c r="AY104" i="6"/>
  <c r="AY131" i="6"/>
  <c r="CE131" i="6"/>
  <c r="BJ20" i="6"/>
  <c r="CP20" i="6"/>
  <c r="CE111" i="6"/>
  <c r="AY111" i="6"/>
  <c r="DA273" i="6"/>
  <c r="BU273" i="6"/>
  <c r="DA356" i="6"/>
  <c r="BU356" i="6"/>
  <c r="CP883" i="6"/>
  <c r="BJ883" i="6"/>
  <c r="BU679" i="6"/>
  <c r="DA679" i="6"/>
  <c r="BU338" i="6"/>
  <c r="DA338" i="6"/>
  <c r="BU100" i="6"/>
  <c r="DA100" i="6"/>
  <c r="AY68" i="6"/>
  <c r="CE68" i="6"/>
  <c r="AY18" i="6"/>
  <c r="CE18" i="6"/>
  <c r="BJ923" i="6"/>
  <c r="CP923" i="6"/>
  <c r="AY979" i="6"/>
  <c r="CE979" i="6"/>
  <c r="CE657" i="6"/>
  <c r="AY657" i="6"/>
  <c r="CP704" i="6"/>
  <c r="BJ704" i="6"/>
  <c r="DA223" i="6"/>
  <c r="BU223" i="6"/>
  <c r="CP295" i="6"/>
  <c r="BJ295" i="6"/>
  <c r="BU602" i="6"/>
  <c r="DA602" i="6"/>
  <c r="BJ775" i="6"/>
  <c r="CP775" i="6"/>
  <c r="CE957" i="6"/>
  <c r="AY957" i="6"/>
  <c r="DA371" i="6"/>
  <c r="BU371" i="6"/>
  <c r="CP738" i="6"/>
  <c r="BJ738" i="6"/>
  <c r="BU867" i="6"/>
  <c r="DA867" i="6"/>
  <c r="BJ128" i="6"/>
  <c r="CP128" i="6"/>
  <c r="BJ281" i="6"/>
  <c r="CP281" i="6"/>
  <c r="BU846" i="6"/>
  <c r="DA846" i="6"/>
  <c r="CP123" i="6"/>
  <c r="BJ123" i="6"/>
  <c r="AY408" i="6"/>
  <c r="CE408" i="6"/>
  <c r="CP474" i="6"/>
  <c r="BJ474" i="6"/>
  <c r="CE750" i="6"/>
  <c r="AY750" i="6"/>
  <c r="BJ322" i="6"/>
  <c r="CP322" i="6"/>
  <c r="AY388" i="6"/>
  <c r="CE388" i="6"/>
  <c r="BU15" i="6"/>
  <c r="DA15" i="6"/>
  <c r="AY500" i="6"/>
  <c r="CE500" i="6"/>
  <c r="CP840" i="6"/>
  <c r="BJ840" i="6"/>
  <c r="AY87" i="6"/>
  <c r="CE87" i="6"/>
  <c r="CP415" i="6"/>
  <c r="BJ415" i="6"/>
  <c r="DA46" i="6"/>
  <c r="BU46" i="6"/>
  <c r="BU155" i="6"/>
  <c r="DA155" i="6"/>
  <c r="BJ844" i="6"/>
  <c r="CP844" i="6"/>
  <c r="DA390" i="6"/>
  <c r="BU390" i="6"/>
  <c r="AY476" i="6"/>
  <c r="CE476" i="6"/>
  <c r="CP891" i="6"/>
  <c r="BJ891" i="6"/>
  <c r="BJ991" i="6"/>
  <c r="CP991" i="6"/>
  <c r="CP516" i="6"/>
  <c r="BJ516" i="6"/>
  <c r="AY135" i="6"/>
  <c r="CE135" i="6"/>
  <c r="BU487" i="6"/>
  <c r="DA487" i="6"/>
  <c r="BU608" i="6"/>
  <c r="DA608" i="6"/>
  <c r="CP806" i="6"/>
  <c r="BJ806" i="6"/>
  <c r="BJ577" i="6"/>
  <c r="CP577" i="6"/>
  <c r="CP952" i="6"/>
  <c r="BJ952" i="6"/>
  <c r="AY398" i="6"/>
  <c r="CE398" i="6"/>
  <c r="CE295" i="6"/>
  <c r="AY295" i="6"/>
  <c r="BJ969" i="6"/>
  <c r="CP969" i="6"/>
  <c r="CE898" i="6"/>
  <c r="AY898" i="6"/>
  <c r="CE704" i="6"/>
  <c r="AY704" i="6"/>
  <c r="CP832" i="6"/>
  <c r="BJ832" i="6"/>
  <c r="CE220" i="6"/>
  <c r="AY220" i="6"/>
  <c r="CE974" i="6"/>
  <c r="AY974" i="6"/>
  <c r="CE838" i="6"/>
  <c r="AY838" i="6"/>
  <c r="BJ563" i="6"/>
  <c r="CP563" i="6"/>
  <c r="CP189" i="6"/>
  <c r="BJ189" i="6"/>
  <c r="CP993" i="6"/>
  <c r="BJ993" i="6"/>
  <c r="AY470" i="6"/>
  <c r="CE470" i="6"/>
  <c r="BU727" i="6"/>
  <c r="DA727" i="6"/>
  <c r="CP76" i="6"/>
  <c r="BJ76" i="6"/>
  <c r="CE199" i="6"/>
  <c r="AY199" i="6"/>
  <c r="DA355" i="6"/>
  <c r="BU355" i="6"/>
  <c r="DA172" i="6"/>
  <c r="BU172" i="6"/>
  <c r="AY771" i="6"/>
  <c r="CE771" i="6"/>
  <c r="BU932" i="6"/>
  <c r="DA932" i="6"/>
  <c r="DA673" i="6"/>
  <c r="BU673" i="6"/>
  <c r="AY689" i="6"/>
  <c r="CE689" i="6"/>
  <c r="BU863" i="6"/>
  <c r="DA863" i="6"/>
  <c r="BJ571" i="6"/>
  <c r="CP571" i="6"/>
  <c r="DA339" i="6"/>
  <c r="BU339" i="6"/>
  <c r="CE297" i="6"/>
  <c r="AY297" i="6"/>
  <c r="AY936" i="6"/>
  <c r="CE936" i="6"/>
  <c r="AY384" i="6"/>
  <c r="CE384" i="6"/>
  <c r="CE889" i="6"/>
  <c r="AY889" i="6"/>
  <c r="CP110" i="6"/>
  <c r="BJ110" i="6"/>
  <c r="BJ106" i="6"/>
  <c r="CP106" i="6"/>
  <c r="BJ856" i="6"/>
  <c r="CP856" i="6"/>
  <c r="CE232" i="6"/>
  <c r="AY232" i="6"/>
  <c r="DA528" i="6"/>
  <c r="BU528" i="6"/>
  <c r="AY860" i="6"/>
  <c r="CE860" i="6"/>
  <c r="BJ694" i="6"/>
  <c r="CP694" i="6"/>
  <c r="BJ96" i="6"/>
  <c r="CP96" i="6"/>
  <c r="AY865" i="6"/>
  <c r="CE865" i="6"/>
  <c r="BU921" i="6"/>
  <c r="DA921" i="6"/>
  <c r="AY99" i="6"/>
  <c r="CE99" i="6"/>
  <c r="DA816" i="6"/>
  <c r="BU816" i="6"/>
  <c r="BJ74" i="6"/>
  <c r="CP74" i="6"/>
  <c r="BU702" i="6"/>
  <c r="DA702" i="6"/>
  <c r="AY896" i="6"/>
  <c r="CE896" i="6"/>
  <c r="BU667" i="6"/>
  <c r="DA667" i="6"/>
  <c r="CP885" i="6"/>
  <c r="BJ885" i="6"/>
  <c r="DA665" i="6"/>
  <c r="BU665" i="6"/>
  <c r="BU939" i="6"/>
  <c r="DA939" i="6"/>
  <c r="BJ491" i="6"/>
  <c r="CP491" i="6"/>
  <c r="CP480" i="6"/>
  <c r="BJ480" i="6"/>
  <c r="BJ154" i="6"/>
  <c r="CP154" i="6"/>
  <c r="BJ142" i="6"/>
  <c r="CP142" i="6"/>
  <c r="AY125" i="6"/>
  <c r="CE125" i="6"/>
  <c r="AY646" i="6"/>
  <c r="CE646" i="6"/>
  <c r="DA542" i="6"/>
  <c r="BU542" i="6"/>
  <c r="AY640" i="6"/>
  <c r="CE640" i="6"/>
  <c r="BJ70" i="6"/>
  <c r="CP70" i="6"/>
  <c r="AY365" i="6"/>
  <c r="CE365" i="6"/>
  <c r="CP85" i="6"/>
  <c r="BJ85" i="6"/>
  <c r="BJ591" i="6"/>
  <c r="CP591" i="6"/>
  <c r="CP637" i="6"/>
  <c r="BJ637" i="6"/>
  <c r="AY368" i="6"/>
  <c r="CE368" i="6"/>
  <c r="BJ894" i="6"/>
  <c r="CP894" i="6"/>
  <c r="BJ27" i="6"/>
  <c r="CP27" i="6"/>
  <c r="BU965" i="6"/>
  <c r="DA965" i="6"/>
  <c r="BU326" i="6"/>
  <c r="DA326" i="6"/>
  <c r="CE393" i="6"/>
  <c r="AY393" i="6"/>
  <c r="CP294" i="6"/>
  <c r="BJ294" i="6"/>
  <c r="BJ328" i="6"/>
  <c r="CP328" i="6"/>
  <c r="AY866" i="6"/>
  <c r="CE866" i="6"/>
  <c r="DA297" i="6"/>
  <c r="BU297" i="6"/>
  <c r="DA815" i="6"/>
  <c r="BU815" i="6"/>
  <c r="CP492" i="6"/>
  <c r="BJ492" i="6"/>
  <c r="DA697" i="6"/>
  <c r="BU697" i="6"/>
  <c r="CP131" i="6"/>
  <c r="BJ131" i="6"/>
  <c r="BJ1012" i="6"/>
  <c r="CP1012" i="6"/>
  <c r="AY372" i="6"/>
  <c r="CE372" i="6"/>
  <c r="BJ926" i="6"/>
  <c r="CP926" i="6"/>
  <c r="BJ965" i="6"/>
  <c r="CP965" i="6"/>
  <c r="BU462" i="6"/>
  <c r="DA462" i="6"/>
  <c r="DA267" i="6"/>
  <c r="BU267" i="6"/>
  <c r="BJ43" i="6"/>
  <c r="CP43" i="6"/>
  <c r="CP660" i="6"/>
  <c r="BJ660" i="6"/>
  <c r="AY308" i="6"/>
  <c r="CE308" i="6"/>
  <c r="DA810" i="6"/>
  <c r="BU810" i="6"/>
  <c r="CE95" i="6"/>
  <c r="AY95" i="6"/>
  <c r="CE599" i="6"/>
  <c r="AY599" i="6"/>
  <c r="BJ35" i="6"/>
  <c r="CP35" i="6"/>
  <c r="BJ236" i="6"/>
  <c r="CP236" i="6"/>
  <c r="AY497" i="6"/>
  <c r="CE497" i="6"/>
  <c r="CE456" i="6"/>
  <c r="AY456" i="6"/>
  <c r="BU438" i="6"/>
  <c r="DA438" i="6"/>
  <c r="AY231" i="6"/>
  <c r="CE231" i="6"/>
  <c r="CE730" i="6"/>
  <c r="AY730" i="6"/>
  <c r="BJ608" i="6"/>
  <c r="CP608" i="6"/>
  <c r="AY726" i="6"/>
  <c r="CE726" i="6"/>
  <c r="CP343" i="6"/>
  <c r="BJ343" i="6"/>
  <c r="AY590" i="6"/>
  <c r="CE590" i="6"/>
  <c r="CP638" i="6"/>
  <c r="BJ638" i="6"/>
  <c r="CP445" i="6"/>
  <c r="BJ445" i="6"/>
  <c r="BJ406" i="6"/>
  <c r="CP406" i="6"/>
  <c r="BU282" i="6"/>
  <c r="DA282" i="6"/>
  <c r="BJ896" i="6"/>
  <c r="CP896" i="6"/>
  <c r="BJ705" i="6"/>
  <c r="CP705" i="6"/>
  <c r="AY374" i="6"/>
  <c r="CE374" i="6"/>
  <c r="BJ679" i="6"/>
  <c r="CP679" i="6"/>
  <c r="BU670" i="6"/>
  <c r="DA670" i="6"/>
  <c r="DA391" i="6"/>
  <c r="BU391" i="6"/>
  <c r="BJ576" i="6"/>
  <c r="CP576" i="6"/>
  <c r="AY348" i="6"/>
  <c r="CE348" i="6"/>
  <c r="AY918" i="6"/>
  <c r="CE918" i="6"/>
  <c r="CP446" i="6"/>
  <c r="BJ446" i="6"/>
  <c r="CP539" i="6"/>
  <c r="BJ539" i="6"/>
  <c r="CE707" i="6"/>
  <c r="AY707" i="6"/>
  <c r="BJ907" i="6"/>
  <c r="CP907" i="6"/>
  <c r="CE923" i="6"/>
  <c r="AY923" i="6"/>
  <c r="DA152" i="6"/>
  <c r="BU152" i="6"/>
  <c r="AY452" i="6"/>
  <c r="CE452" i="6"/>
  <c r="BU104" i="6"/>
  <c r="DA104" i="6"/>
  <c r="BU468" i="6"/>
  <c r="DA468" i="6"/>
  <c r="BU1010" i="6"/>
  <c r="DA1010" i="6"/>
  <c r="AY371" i="6"/>
  <c r="CE371" i="6"/>
  <c r="AY103" i="6"/>
  <c r="CE103" i="6"/>
  <c r="DA527" i="6"/>
  <c r="BU527" i="6"/>
  <c r="CE340" i="6"/>
  <c r="AY340" i="6"/>
  <c r="DA812" i="6"/>
  <c r="BU812" i="6"/>
  <c r="BJ853" i="6"/>
  <c r="CP853" i="6"/>
  <c r="AY321" i="6"/>
  <c r="CE321" i="6"/>
  <c r="DA529" i="6"/>
  <c r="BU529" i="6"/>
  <c r="BJ852" i="6"/>
  <c r="CP852" i="6"/>
  <c r="BJ113" i="6"/>
  <c r="CP113" i="6"/>
  <c r="AY141" i="6"/>
  <c r="CE141" i="6"/>
  <c r="BU561" i="6"/>
  <c r="DA561" i="6"/>
  <c r="BU937" i="6"/>
  <c r="DA937" i="6"/>
  <c r="CP676" i="6"/>
  <c r="BJ676" i="6"/>
  <c r="CE888" i="6"/>
  <c r="AY888" i="6"/>
  <c r="DA821" i="6"/>
  <c r="BU821" i="6"/>
  <c r="AY486" i="6"/>
  <c r="CE486" i="6"/>
  <c r="DA321" i="6"/>
  <c r="BU321" i="6"/>
  <c r="BJ327" i="6"/>
  <c r="CP327" i="6"/>
  <c r="BJ219" i="6"/>
  <c r="CP219" i="6"/>
  <c r="BU922" i="6"/>
  <c r="DA922" i="6"/>
  <c r="AY145" i="6"/>
  <c r="CE145" i="6"/>
  <c r="DA307" i="6"/>
  <c r="BU307" i="6"/>
  <c r="CP836" i="6"/>
  <c r="BJ836" i="6"/>
  <c r="CP195" i="6"/>
  <c r="BJ195" i="6"/>
  <c r="AY482" i="6"/>
  <c r="CE482" i="6"/>
  <c r="BJ361" i="6"/>
  <c r="CP361" i="6"/>
  <c r="BU694" i="6"/>
  <c r="DA694" i="6"/>
  <c r="BJ917" i="6"/>
  <c r="CP917" i="6"/>
  <c r="DA429" i="6"/>
  <c r="BU429" i="6"/>
  <c r="CP537" i="6"/>
  <c r="BJ537" i="6"/>
  <c r="BJ22" i="6"/>
  <c r="CP22" i="6"/>
  <c r="CE245" i="6"/>
  <c r="AY245" i="6"/>
  <c r="BJ544" i="6"/>
  <c r="CP544" i="6"/>
  <c r="BJ521" i="6"/>
  <c r="CP521" i="6"/>
  <c r="BJ242" i="6"/>
  <c r="CP242" i="6"/>
  <c r="BU24" i="6"/>
  <c r="DA24" i="6"/>
  <c r="AY320" i="6"/>
  <c r="CE320" i="6"/>
  <c r="DA83" i="6"/>
  <c r="BU83" i="6"/>
  <c r="CE44" i="6"/>
  <c r="AY44" i="6"/>
  <c r="DA803" i="6"/>
  <c r="BU803" i="6"/>
  <c r="AY807" i="6"/>
  <c r="CE807" i="6"/>
  <c r="CP463" i="6"/>
  <c r="BJ463" i="6"/>
  <c r="BJ215" i="6"/>
  <c r="CP215" i="6"/>
  <c r="CE780" i="6"/>
  <c r="AY780" i="6"/>
  <c r="CE712" i="6"/>
  <c r="AY712" i="6"/>
  <c r="CE34" i="6"/>
  <c r="AY34" i="6"/>
  <c r="BJ728" i="6"/>
  <c r="CP728" i="6"/>
  <c r="E49" i="5"/>
  <c r="E61" i="5"/>
  <c r="G36" i="5"/>
  <c r="BJ365" i="6"/>
  <c r="CP365" i="6"/>
  <c r="DA219" i="6"/>
  <c r="BU219" i="6"/>
  <c r="BJ520" i="6"/>
  <c r="CP520" i="6"/>
  <c r="BU448" i="6"/>
  <c r="DA448" i="6"/>
  <c r="AY208" i="6"/>
  <c r="CE208" i="6"/>
  <c r="CP524" i="6"/>
  <c r="BJ524" i="6"/>
  <c r="BJ156" i="6"/>
  <c r="CP156" i="6"/>
  <c r="BU788" i="6"/>
  <c r="DA788" i="6"/>
  <c r="CP79" i="6"/>
  <c r="BJ79" i="6"/>
  <c r="AY64" i="6"/>
  <c r="CE64" i="6"/>
  <c r="BJ398" i="6"/>
  <c r="CP398" i="6"/>
  <c r="DA986" i="6"/>
  <c r="BU986" i="6"/>
  <c r="BU669" i="6"/>
  <c r="DA669" i="6"/>
  <c r="BU959" i="6"/>
  <c r="DA959" i="6"/>
  <c r="BJ358" i="6"/>
  <c r="CP358" i="6"/>
  <c r="BJ935" i="6"/>
  <c r="CP935" i="6"/>
  <c r="BJ100" i="6"/>
  <c r="CP100" i="6"/>
  <c r="CP88" i="6"/>
  <c r="BJ88" i="6"/>
  <c r="DA967" i="6"/>
  <c r="BU967" i="6"/>
  <c r="CE656" i="6"/>
  <c r="AY656" i="6"/>
  <c r="BJ362" i="6"/>
  <c r="CP362" i="6"/>
  <c r="BU701" i="6"/>
  <c r="DA701" i="6"/>
  <c r="CE745" i="6"/>
  <c r="AY745" i="6"/>
  <c r="DA1002" i="6"/>
  <c r="BU1002" i="6"/>
  <c r="BU593" i="6"/>
  <c r="DA593" i="6"/>
  <c r="BU437" i="6"/>
  <c r="DA437" i="6"/>
  <c r="CP815" i="6"/>
  <c r="BJ815" i="6"/>
  <c r="DA579" i="6"/>
  <c r="BU579" i="6"/>
  <c r="CE803" i="6"/>
  <c r="AY803" i="6"/>
  <c r="CE128" i="6"/>
  <c r="AY128" i="6"/>
  <c r="CP740" i="6"/>
  <c r="BJ740" i="6"/>
  <c r="CE275" i="6"/>
  <c r="AY275" i="6"/>
  <c r="CE71" i="6"/>
  <c r="AY71" i="6"/>
  <c r="DA952" i="6"/>
  <c r="BU952" i="6"/>
  <c r="DA85" i="6"/>
  <c r="BU85" i="6"/>
  <c r="DA224" i="6"/>
  <c r="BU224" i="6"/>
  <c r="BU189" i="6"/>
  <c r="DA189" i="6"/>
  <c r="DA930" i="6"/>
  <c r="BU930" i="6"/>
  <c r="CP87" i="6"/>
  <c r="BJ87" i="6"/>
  <c r="DA465" i="6"/>
  <c r="BU465" i="6"/>
  <c r="CE1010" i="6"/>
  <c r="AY1010" i="6"/>
  <c r="CE962" i="6"/>
  <c r="AY962" i="6"/>
  <c r="CP983" i="6"/>
  <c r="BJ983" i="6"/>
  <c r="BU435" i="6"/>
  <c r="DA435" i="6"/>
  <c r="CP54" i="6"/>
  <c r="BJ54" i="6"/>
  <c r="BU654" i="6"/>
  <c r="DA654" i="6"/>
  <c r="CE1009" i="6"/>
  <c r="AY1009" i="6"/>
  <c r="AY670" i="6"/>
  <c r="CE670" i="6"/>
  <c r="CP803" i="6"/>
  <c r="BJ803" i="6"/>
  <c r="BJ622" i="6"/>
  <c r="CP622" i="6"/>
  <c r="DA242" i="6"/>
  <c r="BU242" i="6"/>
  <c r="CE602" i="6"/>
  <c r="AY602" i="6"/>
  <c r="CP416" i="6"/>
  <c r="BJ416" i="6"/>
  <c r="AY721" i="6"/>
  <c r="CE721" i="6"/>
  <c r="AY739" i="6"/>
  <c r="CE739" i="6"/>
  <c r="BU480" i="6"/>
  <c r="DA480" i="6"/>
  <c r="CE229" i="6"/>
  <c r="AY229" i="6"/>
  <c r="CP139" i="6"/>
  <c r="BJ139" i="6"/>
  <c r="BJ863" i="6"/>
  <c r="CP863" i="6"/>
  <c r="BJ435" i="6"/>
  <c r="CP435" i="6"/>
  <c r="BJ709" i="6"/>
  <c r="CP709" i="6"/>
  <c r="DA299" i="6"/>
  <c r="BU299" i="6"/>
  <c r="BJ718" i="6"/>
  <c r="CP718" i="6"/>
  <c r="AY886" i="6"/>
  <c r="CE886" i="6"/>
  <c r="BU414" i="6"/>
  <c r="DA414" i="6"/>
  <c r="DA685" i="6"/>
  <c r="BU685" i="6"/>
  <c r="DA407" i="6"/>
  <c r="BU407" i="6"/>
  <c r="BU716" i="6"/>
  <c r="DA716" i="6"/>
  <c r="CP843" i="6"/>
  <c r="BJ843" i="6"/>
  <c r="BJ439" i="6"/>
  <c r="CP439" i="6"/>
  <c r="BJ477" i="6"/>
  <c r="CP477" i="6"/>
  <c r="CE228" i="6"/>
  <c r="AY228" i="6"/>
  <c r="DA494" i="6"/>
  <c r="BU494" i="6"/>
  <c r="BU284" i="6"/>
  <c r="DA284" i="6"/>
  <c r="BJ724" i="6"/>
  <c r="CP724" i="6"/>
  <c r="CP212" i="6"/>
  <c r="BJ212" i="6"/>
  <c r="DA692" i="6"/>
  <c r="BU692" i="6"/>
  <c r="BU747" i="6"/>
  <c r="DA747" i="6"/>
  <c r="BU408" i="6"/>
  <c r="DA408" i="6"/>
  <c r="BJ272" i="6"/>
  <c r="CP272" i="6"/>
  <c r="BU478" i="6"/>
  <c r="DA478" i="6"/>
  <c r="BJ434" i="6"/>
  <c r="CP434" i="6"/>
  <c r="AY376" i="6"/>
  <c r="CE376" i="6"/>
  <c r="DA389" i="6"/>
  <c r="BU389" i="6"/>
  <c r="CE38" i="6"/>
  <c r="AY38" i="6"/>
  <c r="DA495" i="6"/>
  <c r="BU495" i="6"/>
  <c r="BU699" i="6"/>
  <c r="DA699" i="6"/>
  <c r="CP141" i="6"/>
  <c r="BJ141" i="6"/>
  <c r="BU249" i="6"/>
  <c r="DA249" i="6"/>
  <c r="BJ979" i="6"/>
  <c r="CP979" i="6"/>
  <c r="BJ333" i="6"/>
  <c r="CP333" i="6"/>
  <c r="AY741" i="6"/>
  <c r="CE741" i="6"/>
  <c r="AY777" i="6"/>
  <c r="CE777" i="6"/>
  <c r="CE708" i="6"/>
  <c r="AY708" i="6"/>
  <c r="CP457" i="6"/>
  <c r="BJ457" i="6"/>
  <c r="BJ28" i="6"/>
  <c r="CP28" i="6"/>
  <c r="BJ507" i="6"/>
  <c r="CP507" i="6"/>
  <c r="CE520" i="6"/>
  <c r="AY520" i="6"/>
  <c r="DA245" i="6"/>
  <c r="BU245" i="6"/>
  <c r="AY448" i="6"/>
  <c r="CE448" i="6"/>
  <c r="CE763" i="6"/>
  <c r="AY763" i="6"/>
  <c r="BU260" i="6"/>
  <c r="DA260" i="6"/>
  <c r="BU680" i="6"/>
  <c r="DA680" i="6"/>
  <c r="CP160" i="6"/>
  <c r="BJ160" i="6"/>
  <c r="CP948" i="6"/>
  <c r="BJ948" i="6"/>
  <c r="CP646" i="6"/>
  <c r="BJ646" i="6"/>
  <c r="BJ862" i="6"/>
  <c r="CP862" i="6"/>
  <c r="BJ707" i="6"/>
  <c r="CP707" i="6"/>
  <c r="CE793" i="6"/>
  <c r="AY793" i="6"/>
  <c r="AY184" i="6"/>
  <c r="CE184" i="6"/>
  <c r="CP92" i="6"/>
  <c r="BJ92" i="6"/>
  <c r="DA77" i="6"/>
  <c r="BU77" i="6"/>
  <c r="BJ688" i="6"/>
  <c r="CP688" i="6"/>
  <c r="DA971" i="6"/>
  <c r="BU971" i="6"/>
  <c r="AY727" i="6"/>
  <c r="CE727" i="6"/>
  <c r="AY980" i="6"/>
  <c r="CE980" i="6"/>
  <c r="CE649" i="6"/>
  <c r="AY649" i="6"/>
  <c r="CE471" i="6"/>
  <c r="AY471" i="6"/>
  <c r="AY115" i="6"/>
  <c r="CE115" i="6"/>
  <c r="DA877" i="6"/>
  <c r="BU877" i="6"/>
  <c r="BJ572" i="6"/>
  <c r="CP572" i="6"/>
  <c r="CP976" i="6"/>
  <c r="BJ976" i="6"/>
  <c r="CE472" i="6"/>
  <c r="AY472" i="6"/>
  <c r="DA220" i="6"/>
  <c r="BU220" i="6"/>
  <c r="CP805" i="6"/>
  <c r="BJ805" i="6"/>
  <c r="BU286" i="6"/>
  <c r="DA286" i="6"/>
  <c r="AY139" i="6"/>
  <c r="CE139" i="6"/>
  <c r="CP367" i="6"/>
  <c r="BJ367" i="6"/>
  <c r="CE504" i="6"/>
  <c r="AY504" i="6"/>
  <c r="AY774" i="6"/>
  <c r="CE774" i="6"/>
  <c r="BU842" i="6"/>
  <c r="DA842" i="6"/>
  <c r="BJ588" i="6"/>
  <c r="CP588" i="6"/>
  <c r="BU14" i="6"/>
  <c r="DA14" i="6"/>
  <c r="BU613" i="6"/>
  <c r="DA613" i="6"/>
  <c r="DA269" i="6"/>
  <c r="BU269" i="6"/>
  <c r="CP449" i="6"/>
  <c r="BJ449" i="6"/>
  <c r="CE459" i="6"/>
  <c r="AY459" i="6"/>
  <c r="BJ874" i="6"/>
  <c r="CP874" i="6"/>
  <c r="CE451" i="6"/>
  <c r="AY451" i="6"/>
  <c r="AY875" i="6"/>
  <c r="CE875" i="6"/>
  <c r="CE864" i="6"/>
  <c r="AY864" i="6"/>
  <c r="BJ666" i="6"/>
  <c r="CP666" i="6"/>
  <c r="BU432" i="6"/>
  <c r="DA432" i="6"/>
  <c r="DA423" i="6"/>
  <c r="BU423" i="6"/>
  <c r="CE343" i="6"/>
  <c r="AY343" i="6"/>
  <c r="BU37" i="6"/>
  <c r="DA37" i="6"/>
  <c r="DA758" i="6"/>
  <c r="BU758" i="6"/>
  <c r="DA918" i="6"/>
  <c r="BU918" i="6"/>
  <c r="CP121" i="6"/>
  <c r="BJ121" i="6"/>
  <c r="AY222" i="6"/>
  <c r="CE222" i="6"/>
  <c r="AY58" i="6"/>
  <c r="CE58" i="6"/>
  <c r="CP62" i="6"/>
  <c r="BJ62" i="6"/>
  <c r="DA367" i="6"/>
  <c r="BU367" i="6"/>
  <c r="AY147" i="6"/>
  <c r="CE147" i="6"/>
  <c r="CP506" i="6"/>
  <c r="BJ506" i="6"/>
  <c r="CE487" i="6"/>
  <c r="AY487" i="6"/>
  <c r="CP413" i="6"/>
  <c r="BJ413" i="6"/>
  <c r="BU843" i="6"/>
  <c r="DA843" i="6"/>
  <c r="BU131" i="6"/>
  <c r="DA131" i="6"/>
  <c r="DA68" i="6"/>
  <c r="BU68" i="6"/>
  <c r="CP962" i="6"/>
  <c r="BJ962" i="6"/>
  <c r="BU861" i="6"/>
  <c r="DA861" i="6"/>
  <c r="CE930" i="6"/>
  <c r="AY930" i="6"/>
  <c r="BJ238" i="6"/>
  <c r="CP238" i="6"/>
  <c r="BJ951" i="6"/>
  <c r="CP951" i="6"/>
  <c r="CE822" i="6"/>
  <c r="AY822" i="6"/>
  <c r="DA162" i="6"/>
  <c r="BU162" i="6"/>
  <c r="CE834" i="6"/>
  <c r="AY834" i="6"/>
  <c r="CE531" i="6"/>
  <c r="AY531" i="6"/>
  <c r="BJ691" i="6"/>
  <c r="CP691" i="6"/>
  <c r="BJ429" i="6"/>
  <c r="CP429" i="6"/>
  <c r="BJ534" i="6"/>
  <c r="CP534" i="6"/>
  <c r="BU895" i="6"/>
  <c r="DA895" i="6"/>
  <c r="DA53" i="6"/>
  <c r="BU53" i="6"/>
  <c r="CP928" i="6"/>
  <c r="BJ928" i="6"/>
  <c r="DA811" i="6"/>
  <c r="BU811" i="6"/>
  <c r="AY280" i="6"/>
  <c r="CE280" i="6"/>
  <c r="BJ279" i="6"/>
  <c r="CP279" i="6"/>
  <c r="CP397" i="6"/>
  <c r="BJ397" i="6"/>
  <c r="AY556" i="6"/>
  <c r="CE556" i="6"/>
  <c r="DA740" i="6"/>
  <c r="BU740" i="6"/>
  <c r="AY512" i="6"/>
  <c r="CE512" i="6"/>
  <c r="DA953" i="6"/>
  <c r="BU953" i="6"/>
  <c r="AY928" i="6"/>
  <c r="CE928" i="6"/>
  <c r="BJ795" i="6"/>
  <c r="CP795" i="6"/>
  <c r="CP203" i="6"/>
  <c r="BJ203" i="6"/>
  <c r="CE524" i="6"/>
  <c r="AY524" i="6"/>
  <c r="CP119" i="6"/>
  <c r="BJ119" i="6"/>
  <c r="CE990" i="6"/>
  <c r="AY990" i="6"/>
  <c r="CP58" i="6"/>
  <c r="BJ58" i="6"/>
  <c r="CP396" i="6"/>
  <c r="BJ396" i="6"/>
  <c r="CP187" i="6"/>
  <c r="BJ187" i="6"/>
  <c r="CE527" i="6"/>
  <c r="AY527" i="6"/>
  <c r="BJ912" i="6"/>
  <c r="CP912" i="6"/>
  <c r="DA363" i="6"/>
  <c r="BU363" i="6"/>
  <c r="AY944" i="6"/>
  <c r="CE944" i="6"/>
  <c r="AY191" i="6"/>
  <c r="CE191" i="6"/>
  <c r="BJ552" i="6"/>
  <c r="CP552" i="6"/>
  <c r="DA731" i="6"/>
  <c r="BU731" i="6"/>
  <c r="BU567" i="6"/>
  <c r="DA567" i="6"/>
  <c r="CP494" i="6"/>
  <c r="BJ494" i="6"/>
  <c r="BU153" i="6"/>
  <c r="DA153" i="6"/>
  <c r="CE203" i="6"/>
  <c r="AY203" i="6"/>
  <c r="CE291" i="6"/>
  <c r="AY291" i="6"/>
  <c r="CE279" i="6"/>
  <c r="AY279" i="6"/>
  <c r="CE248" i="6"/>
  <c r="AY248" i="6"/>
  <c r="AY168" i="6"/>
  <c r="CE168" i="6"/>
  <c r="BU594" i="6"/>
  <c r="DA594" i="6"/>
  <c r="BJ310" i="6"/>
  <c r="CP310" i="6"/>
  <c r="BU27" i="6"/>
  <c r="DA27" i="6"/>
  <c r="BJ931" i="6"/>
  <c r="CP931" i="6"/>
  <c r="CE387" i="6"/>
  <c r="AY387" i="6"/>
  <c r="DA633" i="6"/>
  <c r="BU633" i="6"/>
  <c r="DA831" i="6"/>
  <c r="BU831" i="6"/>
  <c r="AY290" i="6"/>
  <c r="CE290" i="6"/>
  <c r="BU21" i="6"/>
  <c r="DA21" i="6"/>
  <c r="DA954" i="6"/>
  <c r="BU954" i="6"/>
  <c r="DA826" i="6"/>
  <c r="BU826" i="6"/>
  <c r="BJ312" i="6"/>
  <c r="CP312" i="6"/>
  <c r="CP311" i="6"/>
  <c r="BJ311" i="6"/>
  <c r="CE268" i="6"/>
  <c r="AY268" i="6"/>
  <c r="BU987" i="6"/>
  <c r="DA987" i="6"/>
  <c r="CP80" i="6"/>
  <c r="BJ80" i="6"/>
  <c r="CE47" i="6"/>
  <c r="AY47" i="6"/>
  <c r="BU713" i="6"/>
  <c r="DA713" i="6"/>
  <c r="BU345" i="6"/>
  <c r="DA345" i="6"/>
  <c r="CP51" i="6"/>
  <c r="BJ51" i="6"/>
  <c r="BJ706" i="6"/>
  <c r="CP706" i="6"/>
  <c r="BU866" i="6"/>
  <c r="DA866" i="6"/>
  <c r="CE846" i="6"/>
  <c r="AY846" i="6"/>
  <c r="BJ485" i="6"/>
  <c r="CP485" i="6"/>
  <c r="DA301" i="6"/>
  <c r="BU301" i="6"/>
  <c r="CE872" i="6"/>
  <c r="AY872" i="6"/>
  <c r="DA310" i="6"/>
  <c r="BU310" i="6"/>
  <c r="CE221" i="6"/>
  <c r="AY221" i="6"/>
  <c r="AY837" i="6"/>
  <c r="CE837" i="6"/>
  <c r="DA387" i="6"/>
  <c r="BU387" i="6"/>
  <c r="BJ785" i="6"/>
  <c r="CP785" i="6"/>
  <c r="BJ921" i="6"/>
  <c r="CP921" i="6"/>
  <c r="BJ190" i="6"/>
  <c r="CP190" i="6"/>
  <c r="CE677" i="6"/>
  <c r="AY677" i="6"/>
  <c r="BJ332" i="6"/>
  <c r="CP332" i="6"/>
  <c r="BU705" i="6"/>
  <c r="DA705" i="6"/>
  <c r="CE700" i="6"/>
  <c r="AY700" i="6"/>
  <c r="DA285" i="6"/>
  <c r="BU285" i="6"/>
  <c r="DA425" i="6"/>
  <c r="BU425" i="6"/>
  <c r="CE462" i="6"/>
  <c r="AY462" i="6"/>
  <c r="BJ987" i="6"/>
  <c r="CP987" i="6"/>
  <c r="BU196" i="6"/>
  <c r="DA196" i="6"/>
  <c r="G49" i="3" l="1"/>
  <c r="H45" i="3"/>
  <c r="G47" i="3"/>
  <c r="G48" i="3" s="1"/>
  <c r="F48" i="3"/>
  <c r="F50" i="3" s="1"/>
  <c r="F52" i="3" s="1"/>
  <c r="CF265" i="6"/>
  <c r="AZ265" i="6"/>
  <c r="BV583" i="6"/>
  <c r="DB583" i="6"/>
  <c r="CQ553" i="6"/>
  <c r="BK553" i="6"/>
  <c r="CF909" i="6"/>
  <c r="AZ909" i="6"/>
  <c r="CF870" i="6"/>
  <c r="AZ870" i="6"/>
  <c r="BK81" i="6"/>
  <c r="CQ81" i="6"/>
  <c r="CF122" i="6"/>
  <c r="AZ122" i="6"/>
  <c r="CQ770" i="6"/>
  <c r="BK770" i="6"/>
  <c r="DB988" i="6"/>
  <c r="BV988" i="6"/>
  <c r="CQ389" i="6"/>
  <c r="BK389" i="6"/>
  <c r="DB379" i="6"/>
  <c r="BV379" i="6"/>
  <c r="AZ768" i="6"/>
  <c r="CF768" i="6"/>
  <c r="CF551" i="6"/>
  <c r="AZ551" i="6"/>
  <c r="CF836" i="6"/>
  <c r="AZ836" i="6"/>
  <c r="CF784" i="6"/>
  <c r="AZ784" i="6"/>
  <c r="BV581" i="6"/>
  <c r="DB581" i="6"/>
  <c r="BK975" i="6"/>
  <c r="CQ975" i="6"/>
  <c r="CF560" i="6"/>
  <c r="AZ560" i="6"/>
  <c r="CF856" i="6"/>
  <c r="AZ856" i="6"/>
  <c r="DB516" i="6"/>
  <c r="BV516" i="6"/>
  <c r="AZ603" i="6"/>
  <c r="CF603" i="6"/>
  <c r="BV380" i="6"/>
  <c r="DB380" i="6"/>
  <c r="CF445" i="6"/>
  <c r="AZ445" i="6"/>
  <c r="BV577" i="6"/>
  <c r="DB577" i="6"/>
  <c r="CF152" i="6"/>
  <c r="AZ152" i="6"/>
  <c r="BV866" i="6"/>
  <c r="DB866" i="6"/>
  <c r="CQ931" i="6"/>
  <c r="BK931" i="6"/>
  <c r="CF58" i="6"/>
  <c r="AZ58" i="6"/>
  <c r="BV14" i="6"/>
  <c r="DB14" i="6"/>
  <c r="CF139" i="6"/>
  <c r="AZ139" i="6"/>
  <c r="CQ160" i="6"/>
  <c r="BK160" i="6"/>
  <c r="CF520" i="6"/>
  <c r="AZ520" i="6"/>
  <c r="BV495" i="6"/>
  <c r="DB495" i="6"/>
  <c r="DB299" i="6"/>
  <c r="BV299" i="6"/>
  <c r="DB930" i="6"/>
  <c r="BV930" i="6"/>
  <c r="CF275" i="6"/>
  <c r="AZ275" i="6"/>
  <c r="CF656" i="6"/>
  <c r="AZ656" i="6"/>
  <c r="BV219" i="6"/>
  <c r="DB219" i="6"/>
  <c r="BK544" i="6"/>
  <c r="CQ544" i="6"/>
  <c r="DB694" i="6"/>
  <c r="BV694" i="6"/>
  <c r="CF145" i="6"/>
  <c r="AZ145" i="6"/>
  <c r="CQ113" i="6"/>
  <c r="BK113" i="6"/>
  <c r="DB104" i="6"/>
  <c r="BV104" i="6"/>
  <c r="DB670" i="6"/>
  <c r="BV670" i="6"/>
  <c r="BK406" i="6"/>
  <c r="CQ406" i="6"/>
  <c r="CQ608" i="6"/>
  <c r="BK608" i="6"/>
  <c r="CQ236" i="6"/>
  <c r="BK236" i="6"/>
  <c r="CF372" i="6"/>
  <c r="AZ372" i="6"/>
  <c r="BV965" i="6"/>
  <c r="DB965" i="6"/>
  <c r="CF125" i="6"/>
  <c r="AZ125" i="6"/>
  <c r="CF860" i="6"/>
  <c r="AZ860" i="6"/>
  <c r="CQ571" i="6"/>
  <c r="BK571" i="6"/>
  <c r="DB155" i="6"/>
  <c r="BV155" i="6"/>
  <c r="BV15" i="6"/>
  <c r="DB15" i="6"/>
  <c r="BV100" i="6"/>
  <c r="DB100" i="6"/>
  <c r="AZ953" i="6"/>
  <c r="CF953" i="6"/>
  <c r="AZ550" i="6"/>
  <c r="CF550" i="6"/>
  <c r="CF97" i="6"/>
  <c r="AZ97" i="6"/>
  <c r="AZ588" i="6"/>
  <c r="CF588" i="6"/>
  <c r="CQ264" i="6"/>
  <c r="BK264" i="6"/>
  <c r="BV298" i="6"/>
  <c r="DB298" i="6"/>
  <c r="BK849" i="6"/>
  <c r="CQ849" i="6"/>
  <c r="BV586" i="6"/>
  <c r="DB586" i="6"/>
  <c r="CF695" i="6"/>
  <c r="AZ695" i="6"/>
  <c r="BK368" i="6"/>
  <c r="CQ368" i="6"/>
  <c r="AZ117" i="6"/>
  <c r="CF117" i="6"/>
  <c r="AZ788" i="6"/>
  <c r="CF788" i="6"/>
  <c r="BV452" i="6"/>
  <c r="DB452" i="6"/>
  <c r="BV330" i="6"/>
  <c r="DB330" i="6"/>
  <c r="AZ965" i="6"/>
  <c r="CF965" i="6"/>
  <c r="BK338" i="6"/>
  <c r="CQ338" i="6"/>
  <c r="CF905" i="6"/>
  <c r="AZ905" i="6"/>
  <c r="BK29" i="6"/>
  <c r="CQ29" i="6"/>
  <c r="CQ703" i="6"/>
  <c r="BK703" i="6"/>
  <c r="BK479" i="6"/>
  <c r="CQ479" i="6"/>
  <c r="DB179" i="6"/>
  <c r="BV179" i="6"/>
  <c r="CF113" i="6"/>
  <c r="AZ113" i="6"/>
  <c r="BK519" i="6"/>
  <c r="CQ519" i="6"/>
  <c r="DB644" i="6"/>
  <c r="BV644" i="6"/>
  <c r="CQ348" i="6"/>
  <c r="BK348" i="6"/>
  <c r="CF938" i="6"/>
  <c r="AZ938" i="6"/>
  <c r="CQ517" i="6"/>
  <c r="BK517" i="6"/>
  <c r="DB347" i="6"/>
  <c r="BV347" i="6"/>
  <c r="CQ91" i="6"/>
  <c r="BK91" i="6"/>
  <c r="BK48" i="6"/>
  <c r="CQ48" i="6"/>
  <c r="AZ322" i="6"/>
  <c r="CF322" i="6"/>
  <c r="AZ302" i="6"/>
  <c r="CF302" i="6"/>
  <c r="BK602" i="6"/>
  <c r="CQ602" i="6"/>
  <c r="CQ722" i="6"/>
  <c r="BK722" i="6"/>
  <c r="CQ607" i="6"/>
  <c r="BK607" i="6"/>
  <c r="AZ503" i="6"/>
  <c r="CF503" i="6"/>
  <c r="CF598" i="6"/>
  <c r="AZ598" i="6"/>
  <c r="BK505" i="6"/>
  <c r="CQ505" i="6"/>
  <c r="BK511" i="6"/>
  <c r="CQ511" i="6"/>
  <c r="BV598" i="6"/>
  <c r="DB598" i="6"/>
  <c r="AZ205" i="6"/>
  <c r="CF205" i="6"/>
  <c r="BK467" i="6"/>
  <c r="CQ467" i="6"/>
  <c r="CF412" i="6"/>
  <c r="AZ412" i="6"/>
  <c r="BK810" i="6"/>
  <c r="CQ810" i="6"/>
  <c r="AZ194" i="6"/>
  <c r="CF194" i="6"/>
  <c r="BV979" i="6"/>
  <c r="DB979" i="6"/>
  <c r="AZ386" i="6"/>
  <c r="CF386" i="6"/>
  <c r="AZ278" i="6"/>
  <c r="CF278" i="6"/>
  <c r="CQ963" i="6"/>
  <c r="BK963" i="6"/>
  <c r="CQ848" i="6"/>
  <c r="BK848" i="6"/>
  <c r="BV884" i="6"/>
  <c r="DB884" i="6"/>
  <c r="CQ601" i="6"/>
  <c r="BK601" i="6"/>
  <c r="CQ124" i="6"/>
  <c r="BK124" i="6"/>
  <c r="AZ195" i="6"/>
  <c r="CF195" i="6"/>
  <c r="BK933" i="6"/>
  <c r="CQ933" i="6"/>
  <c r="BK422" i="6"/>
  <c r="CQ422" i="6"/>
  <c r="CF680" i="6"/>
  <c r="AZ680" i="6"/>
  <c r="CQ816" i="6"/>
  <c r="BK816" i="6"/>
  <c r="BV33" i="6"/>
  <c r="DB33" i="6"/>
  <c r="AZ335" i="6"/>
  <c r="CF335" i="6"/>
  <c r="DB790" i="6"/>
  <c r="BV790" i="6"/>
  <c r="DB244" i="6"/>
  <c r="BV244" i="6"/>
  <c r="BV20" i="6"/>
  <c r="DB20" i="6"/>
  <c r="BK798" i="6"/>
  <c r="CQ798" i="6"/>
  <c r="CQ663" i="6"/>
  <c r="BK663" i="6"/>
  <c r="BV724" i="6"/>
  <c r="DB724" i="6"/>
  <c r="BV519" i="6"/>
  <c r="DB519" i="6"/>
  <c r="BK188" i="6"/>
  <c r="CQ188" i="6"/>
  <c r="DB760" i="6"/>
  <c r="BV760" i="6"/>
  <c r="DB171" i="6"/>
  <c r="BV171" i="6"/>
  <c r="BV848" i="6"/>
  <c r="DB848" i="6"/>
  <c r="CQ138" i="6"/>
  <c r="BK138" i="6"/>
  <c r="CQ419" i="6"/>
  <c r="BK419" i="6"/>
  <c r="AZ202" i="6"/>
  <c r="CF202" i="6"/>
  <c r="BV548" i="6"/>
  <c r="DB548" i="6"/>
  <c r="CQ340" i="6"/>
  <c r="BK340" i="6"/>
  <c r="AZ844" i="6"/>
  <c r="CF844" i="6"/>
  <c r="CF713" i="6"/>
  <c r="AZ713" i="6"/>
  <c r="CQ423" i="6"/>
  <c r="BK423" i="6"/>
  <c r="BV340" i="6"/>
  <c r="DB340" i="6"/>
  <c r="AZ618" i="6"/>
  <c r="CF618" i="6"/>
  <c r="BV463" i="6"/>
  <c r="DB463" i="6"/>
  <c r="AZ107" i="6"/>
  <c r="CF107" i="6"/>
  <c r="DB688" i="6"/>
  <c r="BV688" i="6"/>
  <c r="BK444" i="6"/>
  <c r="CQ444" i="6"/>
  <c r="BV22" i="6"/>
  <c r="DB22" i="6"/>
  <c r="BV470" i="6"/>
  <c r="DB470" i="6"/>
  <c r="CQ522" i="6"/>
  <c r="BK522" i="6"/>
  <c r="CQ581" i="6"/>
  <c r="BK581" i="6"/>
  <c r="BK364" i="6"/>
  <c r="CQ364" i="6"/>
  <c r="AZ639" i="6"/>
  <c r="CF639" i="6"/>
  <c r="BV905" i="6"/>
  <c r="DB905" i="6"/>
  <c r="CF629" i="6"/>
  <c r="AZ629" i="6"/>
  <c r="BK63" i="6"/>
  <c r="CQ63" i="6"/>
  <c r="AZ300" i="6"/>
  <c r="CF300" i="6"/>
  <c r="BV42" i="6"/>
  <c r="DB42" i="6"/>
  <c r="BV854" i="6"/>
  <c r="DB854" i="6"/>
  <c r="DB857" i="6"/>
  <c r="BV857" i="6"/>
  <c r="BV562" i="6"/>
  <c r="DB562" i="6"/>
  <c r="BV904" i="6"/>
  <c r="DB904" i="6"/>
  <c r="CQ633" i="6"/>
  <c r="BK633" i="6"/>
  <c r="BK373" i="6"/>
  <c r="CQ373" i="6"/>
  <c r="AZ815" i="6"/>
  <c r="CF815" i="6"/>
  <c r="BK90" i="6"/>
  <c r="CQ90" i="6"/>
  <c r="DB845" i="6"/>
  <c r="BV845" i="6"/>
  <c r="DB427" i="6"/>
  <c r="BV427" i="6"/>
  <c r="BV818" i="6"/>
  <c r="DB818" i="6"/>
  <c r="AZ857" i="6"/>
  <c r="CF857" i="6"/>
  <c r="AZ236" i="6"/>
  <c r="CF236" i="6"/>
  <c r="BK809" i="6"/>
  <c r="CQ809" i="6"/>
  <c r="CQ266" i="6"/>
  <c r="BK266" i="6"/>
  <c r="CF594" i="6"/>
  <c r="AZ594" i="6"/>
  <c r="DB985" i="6"/>
  <c r="BV985" i="6"/>
  <c r="F48" i="5"/>
  <c r="F60" i="5"/>
  <c r="H35" i="5"/>
  <c r="BK723" i="6"/>
  <c r="CQ723" i="6"/>
  <c r="DB943" i="6"/>
  <c r="BV943" i="6"/>
  <c r="BV471" i="6"/>
  <c r="DB471" i="6"/>
  <c r="CQ104" i="6"/>
  <c r="BK104" i="6"/>
  <c r="DB641" i="6"/>
  <c r="BV641" i="6"/>
  <c r="CF728" i="6"/>
  <c r="AZ728" i="6"/>
  <c r="AZ699" i="6"/>
  <c r="CF699" i="6"/>
  <c r="BV899" i="6"/>
  <c r="DB899" i="6"/>
  <c r="CF717" i="6"/>
  <c r="AZ717" i="6"/>
  <c r="DB642" i="6"/>
  <c r="BV642" i="6"/>
  <c r="CF613" i="6"/>
  <c r="AZ613" i="6"/>
  <c r="CF492" i="6"/>
  <c r="AZ492" i="6"/>
  <c r="CF406" i="6"/>
  <c r="AZ406" i="6"/>
  <c r="CF638" i="6"/>
  <c r="AZ638" i="6"/>
  <c r="CQ565" i="6"/>
  <c r="BK565" i="6"/>
  <c r="DB1000" i="6"/>
  <c r="BV1000" i="6"/>
  <c r="CF714" i="6"/>
  <c r="AZ714" i="6"/>
  <c r="BK290" i="6"/>
  <c r="CQ290" i="6"/>
  <c r="BV538" i="6"/>
  <c r="DB538" i="6"/>
  <c r="BK774" i="6"/>
  <c r="CQ774" i="6"/>
  <c r="BV40" i="6"/>
  <c r="DB40" i="6"/>
  <c r="DB969" i="6"/>
  <c r="BV969" i="6"/>
  <c r="DB194" i="6"/>
  <c r="BV194" i="6"/>
  <c r="BK845" i="6"/>
  <c r="CQ845" i="6"/>
  <c r="BV771" i="6"/>
  <c r="DB771" i="6"/>
  <c r="AZ475" i="6"/>
  <c r="CF475" i="6"/>
  <c r="CF553" i="6"/>
  <c r="AZ553" i="6"/>
  <c r="CQ393" i="6"/>
  <c r="BK393" i="6"/>
  <c r="CQ307" i="6"/>
  <c r="BK307" i="6"/>
  <c r="AZ742" i="6"/>
  <c r="CF742" i="6"/>
  <c r="BV977" i="6"/>
  <c r="DB977" i="6"/>
  <c r="BV227" i="6"/>
  <c r="DB227" i="6"/>
  <c r="BV717" i="6"/>
  <c r="DB717" i="6"/>
  <c r="BV839" i="6"/>
  <c r="DB839" i="6"/>
  <c r="CF596" i="6"/>
  <c r="AZ596" i="6"/>
  <c r="CQ560" i="6"/>
  <c r="BK560" i="6"/>
  <c r="CF73" i="6"/>
  <c r="AZ73" i="6"/>
  <c r="CF604" i="6"/>
  <c r="AZ604" i="6"/>
  <c r="BV712" i="6"/>
  <c r="DB712" i="6"/>
  <c r="CQ403" i="6"/>
  <c r="BK403" i="6"/>
  <c r="DB650" i="6"/>
  <c r="BV650" i="6"/>
  <c r="DB449" i="6"/>
  <c r="BV449" i="6"/>
  <c r="CQ144" i="6"/>
  <c r="BK144" i="6"/>
  <c r="BV135" i="6"/>
  <c r="DB135" i="6"/>
  <c r="BV917" i="6"/>
  <c r="DB917" i="6"/>
  <c r="CQ681" i="6"/>
  <c r="BK681" i="6"/>
  <c r="AZ839" i="6"/>
  <c r="CF839" i="6"/>
  <c r="AZ307" i="6"/>
  <c r="CF307" i="6"/>
  <c r="BV800" i="6"/>
  <c r="DB800" i="6"/>
  <c r="BK366" i="6"/>
  <c r="CQ366" i="6"/>
  <c r="CF32" i="6"/>
  <c r="AZ32" i="6"/>
  <c r="DB637" i="6"/>
  <c r="BV637" i="6"/>
  <c r="CF420" i="6"/>
  <c r="AZ420" i="6"/>
  <c r="BV246" i="6"/>
  <c r="DB246" i="6"/>
  <c r="BK41" i="6"/>
  <c r="CQ41" i="6"/>
  <c r="AZ25" i="6"/>
  <c r="CF25" i="6"/>
  <c r="BV850" i="6"/>
  <c r="DB850" i="6"/>
  <c r="BV352" i="6"/>
  <c r="DB352" i="6"/>
  <c r="DB473" i="6"/>
  <c r="BV473" i="6"/>
  <c r="CQ672" i="6"/>
  <c r="BK672" i="6"/>
  <c r="AZ833" i="6"/>
  <c r="CF833" i="6"/>
  <c r="I39" i="5"/>
  <c r="G64" i="5"/>
  <c r="CF355" i="6"/>
  <c r="AZ355" i="6"/>
  <c r="BV568" i="6"/>
  <c r="DB568" i="6"/>
  <c r="BK15" i="6"/>
  <c r="CQ15" i="6"/>
  <c r="BK37" i="6"/>
  <c r="CQ37" i="6"/>
  <c r="BV804" i="6"/>
  <c r="DB804" i="6"/>
  <c r="BK893" i="6"/>
  <c r="CQ893" i="6"/>
  <c r="BV779" i="6"/>
  <c r="DB779" i="6"/>
  <c r="CF314" i="6"/>
  <c r="AZ314" i="6"/>
  <c r="CQ899" i="6"/>
  <c r="BK899" i="6"/>
  <c r="AZ164" i="6"/>
  <c r="CF164" i="6"/>
  <c r="AZ1006" i="6"/>
  <c r="CF1006" i="6"/>
  <c r="BV778" i="6"/>
  <c r="DB778" i="6"/>
  <c r="BK315" i="6"/>
  <c r="CQ315" i="6"/>
  <c r="BV999" i="6"/>
  <c r="DB999" i="6"/>
  <c r="CQ567" i="6"/>
  <c r="BK567" i="6"/>
  <c r="AZ1007" i="6"/>
  <c r="CF1007" i="6"/>
  <c r="BK906" i="6"/>
  <c r="CQ906" i="6"/>
  <c r="DB70" i="6"/>
  <c r="BV70" i="6"/>
  <c r="BK342" i="6"/>
  <c r="CQ342" i="6"/>
  <c r="BK454" i="6"/>
  <c r="CQ454" i="6"/>
  <c r="CF127" i="6"/>
  <c r="AZ127" i="6"/>
  <c r="CF22" i="6"/>
  <c r="AZ22" i="6"/>
  <c r="BK1000" i="6"/>
  <c r="CQ1000" i="6"/>
  <c r="CF915" i="6"/>
  <c r="AZ915" i="6"/>
  <c r="BK743" i="6"/>
  <c r="CQ743" i="6"/>
  <c r="BV975" i="6"/>
  <c r="DB975" i="6"/>
  <c r="BV26" i="6"/>
  <c r="DB26" i="6"/>
  <c r="CQ427" i="6"/>
  <c r="BK427" i="6"/>
  <c r="CQ275" i="6"/>
  <c r="BK275" i="6"/>
  <c r="AZ176" i="6"/>
  <c r="CF176" i="6"/>
  <c r="AZ617" i="6"/>
  <c r="CF617" i="6"/>
  <c r="DB646" i="6"/>
  <c r="BV646" i="6"/>
  <c r="DB708" i="6"/>
  <c r="BV708" i="6"/>
  <c r="DB403" i="6"/>
  <c r="BV403" i="6"/>
  <c r="BV121" i="6"/>
  <c r="DB121" i="6"/>
  <c r="CF287" i="6"/>
  <c r="AZ287" i="6"/>
  <c r="CQ636" i="6"/>
  <c r="BK636" i="6"/>
  <c r="CF521" i="6"/>
  <c r="AZ521" i="6"/>
  <c r="BK220" i="6"/>
  <c r="CQ220" i="6"/>
  <c r="CF579" i="6"/>
  <c r="AZ579" i="6"/>
  <c r="BV123" i="6"/>
  <c r="DB123" i="6"/>
  <c r="AZ437" i="6"/>
  <c r="CF437" i="6"/>
  <c r="BV739" i="6"/>
  <c r="DB739" i="6"/>
  <c r="CQ126" i="6"/>
  <c r="BK126" i="6"/>
  <c r="CQ724" i="6"/>
  <c r="BK724" i="6"/>
  <c r="CQ718" i="6"/>
  <c r="BK718" i="6"/>
  <c r="BK362" i="6"/>
  <c r="CQ362" i="6"/>
  <c r="BK358" i="6"/>
  <c r="CQ358" i="6"/>
  <c r="CQ520" i="6"/>
  <c r="BK520" i="6"/>
  <c r="CF712" i="6"/>
  <c r="AZ712" i="6"/>
  <c r="CF44" i="6"/>
  <c r="AZ44" i="6"/>
  <c r="DB821" i="6"/>
  <c r="BV821" i="6"/>
  <c r="AZ340" i="6"/>
  <c r="CF340" i="6"/>
  <c r="CQ539" i="6"/>
  <c r="BK539" i="6"/>
  <c r="BK660" i="6"/>
  <c r="CQ660" i="6"/>
  <c r="DB297" i="6"/>
  <c r="BV297" i="6"/>
  <c r="CQ85" i="6"/>
  <c r="BK85" i="6"/>
  <c r="DB665" i="6"/>
  <c r="BV665" i="6"/>
  <c r="BV816" i="6"/>
  <c r="DB816" i="6"/>
  <c r="DB172" i="6"/>
  <c r="BV172" i="6"/>
  <c r="CQ993" i="6"/>
  <c r="BK993" i="6"/>
  <c r="CQ832" i="6"/>
  <c r="BK832" i="6"/>
  <c r="CQ952" i="6"/>
  <c r="BK952" i="6"/>
  <c r="BK516" i="6"/>
  <c r="CQ516" i="6"/>
  <c r="BK123" i="6"/>
  <c r="CQ123" i="6"/>
  <c r="BV371" i="6"/>
  <c r="DB371" i="6"/>
  <c r="CQ704" i="6"/>
  <c r="BK704" i="6"/>
  <c r="CF111" i="6"/>
  <c r="AZ111" i="6"/>
  <c r="AZ217" i="6"/>
  <c r="CF217" i="6"/>
  <c r="DB974" i="6"/>
  <c r="BV974" i="6"/>
  <c r="DB313" i="6"/>
  <c r="BV313" i="6"/>
  <c r="DB205" i="6"/>
  <c r="BV205" i="6"/>
  <c r="AZ762" i="6"/>
  <c r="CF762" i="6"/>
  <c r="CQ130" i="6"/>
  <c r="BK130" i="6"/>
  <c r="CF110" i="6"/>
  <c r="AZ110" i="6"/>
  <c r="AZ734" i="6"/>
  <c r="CF734" i="6"/>
  <c r="CF403" i="6"/>
  <c r="AZ403" i="6"/>
  <c r="CF964" i="6"/>
  <c r="AZ964" i="6"/>
  <c r="BV404" i="6"/>
  <c r="DB404" i="6"/>
  <c r="CQ460" i="6"/>
  <c r="BK460" i="6"/>
  <c r="BK192" i="6"/>
  <c r="CQ192" i="6"/>
  <c r="DB690" i="6"/>
  <c r="BV690" i="6"/>
  <c r="DB51" i="6"/>
  <c r="BV51" i="6"/>
  <c r="CQ132" i="6"/>
  <c r="BK132" i="6"/>
  <c r="BV829" i="6"/>
  <c r="DB829" i="6"/>
  <c r="BV807" i="6"/>
  <c r="DB807" i="6"/>
  <c r="CQ982" i="6"/>
  <c r="BK982" i="6"/>
  <c r="BV425" i="6"/>
  <c r="DB425" i="6"/>
  <c r="BV310" i="6"/>
  <c r="DB310" i="6"/>
  <c r="CF291" i="6"/>
  <c r="AZ291" i="6"/>
  <c r="BK187" i="6"/>
  <c r="CQ187" i="6"/>
  <c r="BK203" i="6"/>
  <c r="CQ203" i="6"/>
  <c r="DB53" i="6"/>
  <c r="BV53" i="6"/>
  <c r="AZ834" i="6"/>
  <c r="CF834" i="6"/>
  <c r="AZ487" i="6"/>
  <c r="CF487" i="6"/>
  <c r="DB423" i="6"/>
  <c r="BV423" i="6"/>
  <c r="AZ980" i="6"/>
  <c r="CF980" i="6"/>
  <c r="AZ184" i="6"/>
  <c r="CF184" i="6"/>
  <c r="AZ741" i="6"/>
  <c r="CF741" i="6"/>
  <c r="CQ272" i="6"/>
  <c r="BK272" i="6"/>
  <c r="BV284" i="6"/>
  <c r="DB284" i="6"/>
  <c r="BV716" i="6"/>
  <c r="DB716" i="6"/>
  <c r="DB480" i="6"/>
  <c r="BV480" i="6"/>
  <c r="BK622" i="6"/>
  <c r="CQ622" i="6"/>
  <c r="DB435" i="6"/>
  <c r="BV435" i="6"/>
  <c r="BV437" i="6"/>
  <c r="DB437" i="6"/>
  <c r="BV959" i="6"/>
  <c r="DB959" i="6"/>
  <c r="DB788" i="6"/>
  <c r="BV788" i="6"/>
  <c r="CF780" i="6"/>
  <c r="AZ780" i="6"/>
  <c r="BV83" i="6"/>
  <c r="DB83" i="6"/>
  <c r="CF245" i="6"/>
  <c r="AZ245" i="6"/>
  <c r="CF888" i="6"/>
  <c r="AZ888" i="6"/>
  <c r="DB527" i="6"/>
  <c r="BV527" i="6"/>
  <c r="CQ446" i="6"/>
  <c r="BK446" i="6"/>
  <c r="BK445" i="6"/>
  <c r="CQ445" i="6"/>
  <c r="CF730" i="6"/>
  <c r="AZ730" i="6"/>
  <c r="CQ885" i="6"/>
  <c r="BK885" i="6"/>
  <c r="DB528" i="6"/>
  <c r="BV528" i="6"/>
  <c r="AZ889" i="6"/>
  <c r="CF889" i="6"/>
  <c r="DB355" i="6"/>
  <c r="BV355" i="6"/>
  <c r="CQ189" i="6"/>
  <c r="BK189" i="6"/>
  <c r="CF704" i="6"/>
  <c r="AZ704" i="6"/>
  <c r="DB46" i="6"/>
  <c r="BV46" i="6"/>
  <c r="AZ957" i="6"/>
  <c r="CF957" i="6"/>
  <c r="AZ657" i="6"/>
  <c r="CF657" i="6"/>
  <c r="BV107" i="6"/>
  <c r="DB107" i="6"/>
  <c r="AZ593" i="6"/>
  <c r="CF593" i="6"/>
  <c r="DB257" i="6"/>
  <c r="BV257" i="6"/>
  <c r="BK871" i="6"/>
  <c r="CQ871" i="6"/>
  <c r="DB325" i="6"/>
  <c r="BV325" i="6"/>
  <c r="BK207" i="6"/>
  <c r="CQ207" i="6"/>
  <c r="BK208" i="6"/>
  <c r="CQ208" i="6"/>
  <c r="DB894" i="6"/>
  <c r="BV894" i="6"/>
  <c r="DB258" i="6"/>
  <c r="BV258" i="6"/>
  <c r="CF51" i="6"/>
  <c r="AZ51" i="6"/>
  <c r="CF676" i="6"/>
  <c r="AZ676" i="6"/>
  <c r="CF116" i="6"/>
  <c r="AZ116" i="6"/>
  <c r="DB130" i="6"/>
  <c r="BV130" i="6"/>
  <c r="DB793" i="6"/>
  <c r="BV793" i="6"/>
  <c r="CF574" i="6"/>
  <c r="AZ574" i="6"/>
  <c r="CF389" i="6"/>
  <c r="AZ389" i="6"/>
  <c r="AZ849" i="6"/>
  <c r="CF849" i="6"/>
  <c r="BV931" i="6"/>
  <c r="DB931" i="6"/>
  <c r="CQ634" i="6"/>
  <c r="BK634" i="6"/>
  <c r="CQ555" i="6"/>
  <c r="BK555" i="6"/>
  <c r="AZ785" i="6"/>
  <c r="CF785" i="6"/>
  <c r="BV589" i="6"/>
  <c r="DB589" i="6"/>
  <c r="CF267" i="6"/>
  <c r="AZ267" i="6"/>
  <c r="AZ481" i="6"/>
  <c r="CF481" i="6"/>
  <c r="DB272" i="6"/>
  <c r="BV272" i="6"/>
  <c r="DB218" i="6"/>
  <c r="BV218" i="6"/>
  <c r="CF240" i="6"/>
  <c r="AZ240" i="6"/>
  <c r="BK904" i="6"/>
  <c r="CQ904" i="6"/>
  <c r="BV732" i="6"/>
  <c r="DB732" i="6"/>
  <c r="CQ464" i="6"/>
  <c r="BK464" i="6"/>
  <c r="BV117" i="6"/>
  <c r="DB117" i="6"/>
  <c r="AZ225" i="6"/>
  <c r="CF225" i="6"/>
  <c r="BV138" i="6"/>
  <c r="DB138" i="6"/>
  <c r="CQ47" i="6"/>
  <c r="BK47" i="6"/>
  <c r="CF679" i="6"/>
  <c r="AZ679" i="6"/>
  <c r="CF606" i="6"/>
  <c r="AZ606" i="6"/>
  <c r="BV540" i="6"/>
  <c r="DB540" i="6"/>
  <c r="CQ749" i="6"/>
  <c r="BK749" i="6"/>
  <c r="BK920" i="6"/>
  <c r="CQ920" i="6"/>
  <c r="CF522" i="6"/>
  <c r="AZ522" i="6"/>
  <c r="BV526" i="6"/>
  <c r="DB526" i="6"/>
  <c r="BV225" i="6"/>
  <c r="DB225" i="6"/>
  <c r="CF132" i="6"/>
  <c r="AZ132" i="6"/>
  <c r="BV777" i="6"/>
  <c r="DB777" i="6"/>
  <c r="BK111" i="6"/>
  <c r="CQ111" i="6"/>
  <c r="DB496" i="6"/>
  <c r="BV496" i="6"/>
  <c r="BV148" i="6"/>
  <c r="DB148" i="6"/>
  <c r="DB309" i="6"/>
  <c r="BV309" i="6"/>
  <c r="CF293" i="6"/>
  <c r="AZ293" i="6"/>
  <c r="DB398" i="6"/>
  <c r="BV398" i="6"/>
  <c r="BK184" i="6"/>
  <c r="CQ184" i="6"/>
  <c r="AZ196" i="6"/>
  <c r="CF196" i="6"/>
  <c r="CQ262" i="6"/>
  <c r="BK262" i="6"/>
  <c r="AZ530" i="6"/>
  <c r="CF530" i="6"/>
  <c r="BV47" i="6"/>
  <c r="DB47" i="6"/>
  <c r="BV413" i="6"/>
  <c r="DB413" i="6"/>
  <c r="CF431" i="6"/>
  <c r="AZ431" i="6"/>
  <c r="CF910" i="6"/>
  <c r="AZ910" i="6"/>
  <c r="DB504" i="6"/>
  <c r="BV504" i="6"/>
  <c r="CQ437" i="6"/>
  <c r="BK437" i="6"/>
  <c r="CF687" i="6"/>
  <c r="AZ687" i="6"/>
  <c r="CF913" i="6"/>
  <c r="AZ913" i="6"/>
  <c r="CQ205" i="6"/>
  <c r="BK205" i="6"/>
  <c r="CF921" i="6"/>
  <c r="AZ921" i="6"/>
  <c r="DB243" i="6"/>
  <c r="BV243" i="6"/>
  <c r="CF124" i="6"/>
  <c r="AZ124" i="6"/>
  <c r="BK548" i="6"/>
  <c r="CQ548" i="6"/>
  <c r="BV56" i="6"/>
  <c r="DB56" i="6"/>
  <c r="DB120" i="6"/>
  <c r="BV120" i="6"/>
  <c r="AZ903" i="6"/>
  <c r="CF903" i="6"/>
  <c r="BV851" i="6"/>
  <c r="DB851" i="6"/>
  <c r="CQ613" i="6"/>
  <c r="BK613" i="6"/>
  <c r="CF463" i="6"/>
  <c r="AZ463" i="6"/>
  <c r="CF69" i="6"/>
  <c r="AZ69" i="6"/>
  <c r="BV990" i="6"/>
  <c r="DB990" i="6"/>
  <c r="CF442" i="6"/>
  <c r="AZ442" i="6"/>
  <c r="DB1013" i="6"/>
  <c r="BV1013" i="6"/>
  <c r="DB755" i="6"/>
  <c r="BV755" i="6"/>
  <c r="CF850" i="6"/>
  <c r="AZ850" i="6"/>
  <c r="CF81" i="6"/>
  <c r="AZ81" i="6"/>
  <c r="CF399" i="6"/>
  <c r="AZ399" i="6"/>
  <c r="BV742" i="6"/>
  <c r="DB742" i="6"/>
  <c r="AZ1011" i="6"/>
  <c r="CF1011" i="6"/>
  <c r="DB838" i="6"/>
  <c r="BV838" i="6"/>
  <c r="DB770" i="6"/>
  <c r="BV770" i="6"/>
  <c r="AZ645" i="6"/>
  <c r="CF645" i="6"/>
  <c r="CF93" i="6"/>
  <c r="AZ93" i="6"/>
  <c r="CQ961" i="6"/>
  <c r="BK961" i="6"/>
  <c r="DB914" i="6"/>
  <c r="BV914" i="6"/>
  <c r="DB353" i="6"/>
  <c r="BV353" i="6"/>
  <c r="CF748" i="6"/>
  <c r="AZ748" i="6"/>
  <c r="CQ898" i="6"/>
  <c r="BK898" i="6"/>
  <c r="CQ61" i="6"/>
  <c r="BK61" i="6"/>
  <c r="CF805" i="6"/>
  <c r="AZ805" i="6"/>
  <c r="CQ699" i="6"/>
  <c r="BK699" i="6"/>
  <c r="CF564" i="6"/>
  <c r="AZ564" i="6"/>
  <c r="G66" i="3"/>
  <c r="G68" i="3" s="1"/>
  <c r="G70" i="3" s="1"/>
  <c r="DB749" i="6"/>
  <c r="BV749" i="6"/>
  <c r="CF616" i="6"/>
  <c r="AZ616" i="6"/>
  <c r="CF333" i="6"/>
  <c r="AZ333" i="6"/>
  <c r="AZ824" i="6"/>
  <c r="CF824" i="6"/>
  <c r="BK823" i="6"/>
  <c r="CQ823" i="6"/>
  <c r="AZ499" i="6"/>
  <c r="CF499" i="6"/>
  <c r="AZ227" i="6"/>
  <c r="CF227" i="6"/>
  <c r="AZ960" i="6"/>
  <c r="CF960" i="6"/>
  <c r="CF373" i="6"/>
  <c r="AZ373" i="6"/>
  <c r="CF181" i="6"/>
  <c r="AZ181" i="6"/>
  <c r="BK824" i="6"/>
  <c r="CQ824" i="6"/>
  <c r="CF428" i="6"/>
  <c r="AZ428" i="6"/>
  <c r="H34" i="5"/>
  <c r="H33" i="5"/>
  <c r="F47" i="5"/>
  <c r="CF994" i="6"/>
  <c r="AZ994" i="6"/>
  <c r="CF570" i="6"/>
  <c r="AZ570" i="6"/>
  <c r="BK438" i="6"/>
  <c r="CQ438" i="6"/>
  <c r="CQ998" i="6"/>
  <c r="BK998" i="6"/>
  <c r="CQ248" i="6"/>
  <c r="BK248" i="6"/>
  <c r="DB950" i="6"/>
  <c r="BV950" i="6"/>
  <c r="DB624" i="6"/>
  <c r="BV624" i="6"/>
  <c r="CQ742" i="6"/>
  <c r="BK742" i="6"/>
  <c r="BK484" i="6"/>
  <c r="CQ484" i="6"/>
  <c r="CF899" i="6"/>
  <c r="AZ899" i="6"/>
  <c r="DB791" i="6"/>
  <c r="BV791" i="6"/>
  <c r="DB551" i="6"/>
  <c r="BV551" i="6"/>
  <c r="DB508" i="6"/>
  <c r="BV508" i="6"/>
  <c r="CQ433" i="6"/>
  <c r="BK433" i="6"/>
  <c r="BK321" i="6"/>
  <c r="CQ321" i="6"/>
  <c r="CQ593" i="6"/>
  <c r="BK593" i="6"/>
  <c r="H13" i="3"/>
  <c r="H11" i="3"/>
  <c r="I9" i="3"/>
  <c r="CQ432" i="6"/>
  <c r="BK432" i="6"/>
  <c r="AZ446" i="6"/>
  <c r="CF446" i="6"/>
  <c r="BV622" i="6"/>
  <c r="DB622" i="6"/>
  <c r="DB208" i="6"/>
  <c r="BV208" i="6"/>
  <c r="DB982" i="6"/>
  <c r="BV982" i="6"/>
  <c r="CQ1009" i="6"/>
  <c r="BK1009" i="6"/>
  <c r="CF683" i="6"/>
  <c r="AZ683" i="6"/>
  <c r="CF566" i="6"/>
  <c r="AZ566" i="6"/>
  <c r="CQ293" i="6"/>
  <c r="BK293" i="6"/>
  <c r="AZ249" i="6"/>
  <c r="CF249" i="6"/>
  <c r="CQ163" i="6"/>
  <c r="BK163" i="6"/>
  <c r="CF59" i="6"/>
  <c r="AZ59" i="6"/>
  <c r="BK388" i="6"/>
  <c r="CQ388" i="6"/>
  <c r="AZ262" i="6"/>
  <c r="CF262" i="6"/>
  <c r="BK50" i="6"/>
  <c r="CQ50" i="6"/>
  <c r="CQ782" i="6"/>
  <c r="BK782" i="6"/>
  <c r="CF518" i="6"/>
  <c r="AZ518" i="6"/>
  <c r="DB204" i="6"/>
  <c r="BV204" i="6"/>
  <c r="DB820" i="6"/>
  <c r="BV820" i="6"/>
  <c r="CQ968" i="6"/>
  <c r="BK968" i="6"/>
  <c r="BV319" i="6"/>
  <c r="DB319" i="6"/>
  <c r="CF947" i="6"/>
  <c r="AZ947" i="6"/>
  <c r="BK487" i="6"/>
  <c r="CQ487" i="6"/>
  <c r="CQ213" i="6"/>
  <c r="BK213" i="6"/>
  <c r="DB90" i="6"/>
  <c r="BV90" i="6"/>
  <c r="CF862" i="6"/>
  <c r="AZ862" i="6"/>
  <c r="CQ471" i="6"/>
  <c r="BK471" i="6"/>
  <c r="CF582" i="6"/>
  <c r="AZ582" i="6"/>
  <c r="BK143" i="6"/>
  <c r="CQ143" i="6"/>
  <c r="CF991" i="6"/>
  <c r="AZ991" i="6"/>
  <c r="CQ685" i="6"/>
  <c r="BK685" i="6"/>
  <c r="BK371" i="6"/>
  <c r="CQ371" i="6"/>
  <c r="CQ161" i="6"/>
  <c r="BK161" i="6"/>
  <c r="AZ526" i="6"/>
  <c r="CF526" i="6"/>
  <c r="CF63" i="6"/>
  <c r="AZ63" i="6"/>
  <c r="BK363" i="6"/>
  <c r="CQ363" i="6"/>
  <c r="DB150" i="6"/>
  <c r="BV150" i="6"/>
  <c r="CQ226" i="6"/>
  <c r="BK226" i="6"/>
  <c r="DB62" i="6"/>
  <c r="BV62" i="6"/>
  <c r="CQ409" i="6"/>
  <c r="BK409" i="6"/>
  <c r="BV154" i="6"/>
  <c r="DB154" i="6"/>
  <c r="BV279" i="6"/>
  <c r="DB279" i="6"/>
  <c r="BV416" i="6"/>
  <c r="DB416" i="6"/>
  <c r="BV176" i="6"/>
  <c r="DB176" i="6"/>
  <c r="CF669" i="6"/>
  <c r="AZ669" i="6"/>
  <c r="BV891" i="6"/>
  <c r="DB891" i="6"/>
  <c r="CQ1011" i="6"/>
  <c r="BK1011" i="6"/>
  <c r="CQ77" i="6"/>
  <c r="BK77" i="6"/>
  <c r="BV523" i="6"/>
  <c r="DB523" i="6"/>
  <c r="CQ116" i="6"/>
  <c r="BK116" i="6"/>
  <c r="CQ523" i="6"/>
  <c r="BK523" i="6"/>
  <c r="AZ449" i="6"/>
  <c r="CF449" i="6"/>
  <c r="AZ883" i="6"/>
  <c r="CF883" i="6"/>
  <c r="BV358" i="6"/>
  <c r="DB358" i="6"/>
  <c r="DB689" i="6"/>
  <c r="BV689" i="6"/>
  <c r="CF433" i="6"/>
  <c r="AZ433" i="6"/>
  <c r="BV946" i="6"/>
  <c r="DB946" i="6"/>
  <c r="BK958" i="6"/>
  <c r="CQ958" i="6"/>
  <c r="DB512" i="6"/>
  <c r="BV512" i="6"/>
  <c r="CQ974" i="6"/>
  <c r="BK974" i="6"/>
  <c r="DB67" i="6"/>
  <c r="BV67" i="6"/>
  <c r="CQ465" i="6"/>
  <c r="BK465" i="6"/>
  <c r="BV109" i="6"/>
  <c r="DB109" i="6"/>
  <c r="CF970" i="6"/>
  <c r="AZ970" i="6"/>
  <c r="BV343" i="6"/>
  <c r="DB343" i="6"/>
  <c r="BK541" i="6"/>
  <c r="CQ541" i="6"/>
  <c r="CQ172" i="6"/>
  <c r="BK172" i="6"/>
  <c r="CF686" i="6"/>
  <c r="AZ686" i="6"/>
  <c r="CF997" i="6"/>
  <c r="AZ997" i="6"/>
  <c r="CF720" i="6"/>
  <c r="AZ720" i="6"/>
  <c r="DB958" i="6"/>
  <c r="BV958" i="6"/>
  <c r="AZ851" i="6"/>
  <c r="CF851" i="6"/>
  <c r="CQ647" i="6"/>
  <c r="BK647" i="6"/>
  <c r="CQ677" i="6"/>
  <c r="BK677" i="6"/>
  <c r="BV32" i="6"/>
  <c r="DB32" i="6"/>
  <c r="BK353" i="6"/>
  <c r="CQ353" i="6"/>
  <c r="DB255" i="6"/>
  <c r="BV255" i="6"/>
  <c r="BV237" i="6"/>
  <c r="DB237" i="6"/>
  <c r="CQ217" i="6"/>
  <c r="BK217" i="6"/>
  <c r="BK69" i="6"/>
  <c r="CQ69" i="6"/>
  <c r="CQ190" i="6"/>
  <c r="BK190" i="6"/>
  <c r="BV21" i="6"/>
  <c r="DB21" i="6"/>
  <c r="BV861" i="6"/>
  <c r="DB861" i="6"/>
  <c r="BV286" i="6"/>
  <c r="DB286" i="6"/>
  <c r="CF38" i="6"/>
  <c r="AZ38" i="6"/>
  <c r="DB494" i="6"/>
  <c r="BV494" i="6"/>
  <c r="BK35" i="6"/>
  <c r="CQ35" i="6"/>
  <c r="AZ866" i="6"/>
  <c r="CF866" i="6"/>
  <c r="CF365" i="6"/>
  <c r="AZ365" i="6"/>
  <c r="BV846" i="6"/>
  <c r="DB846" i="6"/>
  <c r="DB991" i="6"/>
  <c r="BV991" i="6"/>
  <c r="AZ19" i="6"/>
  <c r="CF19" i="6"/>
  <c r="CQ655" i="6"/>
  <c r="BK655" i="6"/>
  <c r="BV503" i="6"/>
  <c r="DB503" i="6"/>
  <c r="DB541" i="6"/>
  <c r="BV541" i="6"/>
  <c r="BV48" i="6"/>
  <c r="DB48" i="6"/>
  <c r="CQ651" i="6"/>
  <c r="BK651" i="6"/>
  <c r="BV769" i="6"/>
  <c r="DB769" i="6"/>
  <c r="BK812" i="6"/>
  <c r="CQ812" i="6"/>
  <c r="CQ411" i="6"/>
  <c r="BK411" i="6"/>
  <c r="CQ136" i="6"/>
  <c r="BK136" i="6"/>
  <c r="DB451" i="6"/>
  <c r="BV451" i="6"/>
  <c r="DB412" i="6"/>
  <c r="BV412" i="6"/>
  <c r="CQ649" i="6"/>
  <c r="BK649" i="6"/>
  <c r="BV324" i="6"/>
  <c r="DB324" i="6"/>
  <c r="BK627" i="6"/>
  <c r="CQ627" i="6"/>
  <c r="DB676" i="6"/>
  <c r="BV676" i="6"/>
  <c r="BV911" i="6"/>
  <c r="DB911" i="6"/>
  <c r="BV230" i="6"/>
  <c r="DB230" i="6"/>
  <c r="BK497" i="6"/>
  <c r="CQ497" i="6"/>
  <c r="CQ612" i="6"/>
  <c r="BK612" i="6"/>
  <c r="DB531" i="6"/>
  <c r="BV531" i="6"/>
  <c r="CQ895" i="6"/>
  <c r="BK895" i="6"/>
  <c r="DB490" i="6"/>
  <c r="BV490" i="6"/>
  <c r="AZ647" i="6"/>
  <c r="CF647" i="6"/>
  <c r="DB459" i="6"/>
  <c r="BV459" i="6"/>
  <c r="BV443" i="6"/>
  <c r="DB443" i="6"/>
  <c r="CQ701" i="6"/>
  <c r="BK701" i="6"/>
  <c r="BK684" i="6"/>
  <c r="CQ684" i="6"/>
  <c r="BK24" i="6"/>
  <c r="CQ24" i="6"/>
  <c r="BV897" i="6"/>
  <c r="DB897" i="6"/>
  <c r="CF906" i="6"/>
  <c r="AZ906" i="6"/>
  <c r="DB518" i="6"/>
  <c r="BV518" i="6"/>
  <c r="BV29" i="6"/>
  <c r="DB29" i="6"/>
  <c r="BK513" i="6"/>
  <c r="CQ513" i="6"/>
  <c r="BV491" i="6"/>
  <c r="DB491" i="6"/>
  <c r="CF88" i="6"/>
  <c r="AZ88" i="6"/>
  <c r="CQ65" i="6"/>
  <c r="BK65" i="6"/>
  <c r="AZ819" i="6"/>
  <c r="CF819" i="6"/>
  <c r="AZ477" i="6"/>
  <c r="CF477" i="6"/>
  <c r="DB240" i="6"/>
  <c r="BV240" i="6"/>
  <c r="CQ818" i="6"/>
  <c r="BK818" i="6"/>
  <c r="BV649" i="6"/>
  <c r="DB649" i="6"/>
  <c r="CQ573" i="6"/>
  <c r="BK573" i="6"/>
  <c r="AZ715" i="6"/>
  <c r="CF715" i="6"/>
  <c r="CF460" i="6"/>
  <c r="AZ460" i="6"/>
  <c r="BV360" i="6"/>
  <c r="DB360" i="6"/>
  <c r="BK60" i="6"/>
  <c r="CQ60" i="6"/>
  <c r="CQ265" i="6"/>
  <c r="BK265" i="6"/>
  <c r="CQ784" i="6"/>
  <c r="BK784" i="6"/>
  <c r="CF919" i="6"/>
  <c r="AZ919" i="6"/>
  <c r="AZ620" i="6"/>
  <c r="CF620" i="6"/>
  <c r="CQ73" i="6"/>
  <c r="BK73" i="6"/>
  <c r="CQ289" i="6"/>
  <c r="BK289" i="6"/>
  <c r="CF375" i="6"/>
  <c r="AZ375" i="6"/>
  <c r="AZ863" i="6"/>
  <c r="CF863" i="6"/>
  <c r="BK1005" i="6"/>
  <c r="CQ1005" i="6"/>
  <c r="CQ597" i="6"/>
  <c r="BK597" i="6"/>
  <c r="BK1003" i="6"/>
  <c r="CQ1003" i="6"/>
  <c r="CQ566" i="6"/>
  <c r="BK566" i="6"/>
  <c r="AZ554" i="6"/>
  <c r="CF554" i="6"/>
  <c r="BV963" i="6"/>
  <c r="DB963" i="6"/>
  <c r="CQ989" i="6"/>
  <c r="BK989" i="6"/>
  <c r="CQ118" i="6"/>
  <c r="BK118" i="6"/>
  <c r="BV823" i="6"/>
  <c r="DB823" i="6"/>
  <c r="AZ959" i="6"/>
  <c r="CF959" i="6"/>
  <c r="BK378" i="6"/>
  <c r="CQ378" i="6"/>
  <c r="DB141" i="6"/>
  <c r="BV141" i="6"/>
  <c r="BV564" i="6"/>
  <c r="DB564" i="6"/>
  <c r="BK306" i="6"/>
  <c r="CQ306" i="6"/>
  <c r="CF432" i="6"/>
  <c r="AZ432" i="6"/>
  <c r="CQ595" i="6"/>
  <c r="BK595" i="6"/>
  <c r="BK828" i="6"/>
  <c r="CQ828" i="6"/>
  <c r="BK308" i="6"/>
  <c r="CQ308" i="6"/>
  <c r="CQ712" i="6"/>
  <c r="BK712" i="6"/>
  <c r="AZ495" i="6"/>
  <c r="CF495" i="6"/>
  <c r="AZ17" i="6"/>
  <c r="CF17" i="6"/>
  <c r="DB96" i="6"/>
  <c r="BV96" i="6"/>
  <c r="AZ949" i="6"/>
  <c r="CF949" i="6"/>
  <c r="CQ273" i="6"/>
  <c r="BK273" i="6"/>
  <c r="CQ759" i="6"/>
  <c r="BK759" i="6"/>
  <c r="BK527" i="6"/>
  <c r="CQ527" i="6"/>
  <c r="G12" i="3"/>
  <c r="G14" i="3" s="1"/>
  <c r="BV38" i="6"/>
  <c r="DB38" i="6"/>
  <c r="CQ860" i="6"/>
  <c r="BK860" i="6"/>
  <c r="DB533" i="6"/>
  <c r="BV533" i="6"/>
  <c r="BV710" i="6"/>
  <c r="DB710" i="6"/>
  <c r="BV278" i="6"/>
  <c r="DB278" i="6"/>
  <c r="CF14" i="6"/>
  <c r="AZ14" i="6"/>
  <c r="BV860" i="6"/>
  <c r="DB860" i="6"/>
  <c r="CF823" i="6"/>
  <c r="AZ823" i="6"/>
  <c r="DB924" i="6"/>
  <c r="BV924" i="6"/>
  <c r="DB406" i="6"/>
  <c r="BV406" i="6"/>
  <c r="CQ228" i="6"/>
  <c r="BK228" i="6"/>
  <c r="DB704" i="6"/>
  <c r="BV704" i="6"/>
  <c r="CF418" i="6"/>
  <c r="AZ418" i="6"/>
  <c r="CQ609" i="6"/>
  <c r="BK609" i="6"/>
  <c r="DB264" i="6"/>
  <c r="BV264" i="6"/>
  <c r="BK721" i="6"/>
  <c r="CQ721" i="6"/>
  <c r="CF24" i="6"/>
  <c r="AZ24" i="6"/>
  <c r="AZ312" i="6"/>
  <c r="CF312" i="6"/>
  <c r="BK725" i="6"/>
  <c r="CQ725" i="6"/>
  <c r="DB231" i="6"/>
  <c r="BV231" i="6"/>
  <c r="BK585" i="6"/>
  <c r="CQ585" i="6"/>
  <c r="AZ49" i="6"/>
  <c r="CF49" i="6"/>
  <c r="AZ323" i="6"/>
  <c r="CF323" i="6"/>
  <c r="CF286" i="6"/>
  <c r="AZ286" i="6"/>
  <c r="BV329" i="6"/>
  <c r="DB329" i="6"/>
  <c r="CF942" i="6"/>
  <c r="AZ942" i="6"/>
  <c r="BV304" i="6"/>
  <c r="DB304" i="6"/>
  <c r="DB753" i="6"/>
  <c r="BV753" i="6"/>
  <c r="CQ483" i="6"/>
  <c r="BK483" i="6"/>
  <c r="DB410" i="6"/>
  <c r="BV410" i="6"/>
  <c r="BK280" i="6"/>
  <c r="CQ280" i="6"/>
  <c r="BV659" i="6"/>
  <c r="DB659" i="6"/>
  <c r="BV763" i="6"/>
  <c r="DB763" i="6"/>
  <c r="BK33" i="6"/>
  <c r="CQ33" i="6"/>
  <c r="CF90" i="6"/>
  <c r="AZ90" i="6"/>
  <c r="BV453" i="6"/>
  <c r="DB453" i="6"/>
  <c r="DB114" i="6"/>
  <c r="BV114" i="6"/>
  <c r="BK501" i="6"/>
  <c r="CQ501" i="6"/>
  <c r="AZ871" i="6"/>
  <c r="CF871" i="6"/>
  <c r="CQ536" i="6"/>
  <c r="BK536" i="6"/>
  <c r="BK350" i="6"/>
  <c r="CQ350" i="6"/>
  <c r="AZ331" i="6"/>
  <c r="CF331" i="6"/>
  <c r="BK686" i="6"/>
  <c r="CQ686" i="6"/>
  <c r="CF396" i="6"/>
  <c r="AZ396" i="6"/>
  <c r="CF440" i="6"/>
  <c r="AZ440" i="6"/>
  <c r="DB145" i="6"/>
  <c r="BV145" i="6"/>
  <c r="CQ246" i="6"/>
  <c r="BK246" i="6"/>
  <c r="DB486" i="6"/>
  <c r="BV486" i="6"/>
  <c r="AZ804" i="6"/>
  <c r="CF804" i="6"/>
  <c r="AZ327" i="6"/>
  <c r="CF327" i="6"/>
  <c r="AZ951" i="6"/>
  <c r="CF951" i="6"/>
  <c r="BV855" i="6"/>
  <c r="DB855" i="6"/>
  <c r="AZ294" i="6"/>
  <c r="CF294" i="6"/>
  <c r="AZ29" i="6"/>
  <c r="CF29" i="6"/>
  <c r="DB469" i="6"/>
  <c r="BV469" i="6"/>
  <c r="CQ568" i="6"/>
  <c r="BK568" i="6"/>
  <c r="CF151" i="6"/>
  <c r="AZ151" i="6"/>
  <c r="DB784" i="6"/>
  <c r="BV784" i="6"/>
  <c r="BK300" i="6"/>
  <c r="CQ300" i="6"/>
  <c r="DB177" i="6"/>
  <c r="BV177" i="6"/>
  <c r="BK739" i="6"/>
  <c r="CQ739" i="6"/>
  <c r="CF731" i="6"/>
  <c r="AZ731" i="6"/>
  <c r="AZ310" i="6"/>
  <c r="CF310" i="6"/>
  <c r="BK715" i="6"/>
  <c r="CQ715" i="6"/>
  <c r="BK771" i="6"/>
  <c r="CQ771" i="6"/>
  <c r="CF723" i="6"/>
  <c r="AZ723" i="6"/>
  <c r="CF78" i="6"/>
  <c r="AZ78" i="6"/>
  <c r="CF54" i="6"/>
  <c r="AZ54" i="6"/>
  <c r="AZ861" i="6"/>
  <c r="CF861" i="6"/>
  <c r="CF623" i="6"/>
  <c r="AZ623" i="6"/>
  <c r="BK255" i="6"/>
  <c r="CQ255" i="6"/>
  <c r="DB883" i="6"/>
  <c r="BV883" i="6"/>
  <c r="BK955" i="6"/>
  <c r="CQ955" i="6"/>
  <c r="AZ843" i="6"/>
  <c r="CF843" i="6"/>
  <c r="BK940" i="6"/>
  <c r="CQ940" i="6"/>
  <c r="AZ609" i="6"/>
  <c r="CF609" i="6"/>
  <c r="CQ165" i="6"/>
  <c r="BK165" i="6"/>
  <c r="CQ459" i="6"/>
  <c r="BK459" i="6"/>
  <c r="AZ458" i="6"/>
  <c r="CF458" i="6"/>
  <c r="AZ651" i="6"/>
  <c r="CF651" i="6"/>
  <c r="CF985" i="6"/>
  <c r="AZ985" i="6"/>
  <c r="CF562" i="6"/>
  <c r="AZ562" i="6"/>
  <c r="AZ246" i="6"/>
  <c r="CF246" i="6"/>
  <c r="BV987" i="6"/>
  <c r="DB987" i="6"/>
  <c r="BV27" i="6"/>
  <c r="DB27" i="6"/>
  <c r="BK552" i="6"/>
  <c r="CQ552" i="6"/>
  <c r="AZ556" i="6"/>
  <c r="CF556" i="6"/>
  <c r="AZ222" i="6"/>
  <c r="CF222" i="6"/>
  <c r="BK874" i="6"/>
  <c r="CQ874" i="6"/>
  <c r="CQ588" i="6"/>
  <c r="BK588" i="6"/>
  <c r="CF793" i="6"/>
  <c r="AZ793" i="6"/>
  <c r="DB407" i="6"/>
  <c r="BV407" i="6"/>
  <c r="CQ803" i="6"/>
  <c r="BK803" i="6"/>
  <c r="CQ983" i="6"/>
  <c r="BK983" i="6"/>
  <c r="CQ740" i="6"/>
  <c r="BK740" i="6"/>
  <c r="DB967" i="6"/>
  <c r="BV967" i="6"/>
  <c r="BK361" i="6"/>
  <c r="CQ361" i="6"/>
  <c r="DB922" i="6"/>
  <c r="BV922" i="6"/>
  <c r="CQ852" i="6"/>
  <c r="BK852" i="6"/>
  <c r="CF452" i="6"/>
  <c r="AZ452" i="6"/>
  <c r="CQ679" i="6"/>
  <c r="BK679" i="6"/>
  <c r="BK43" i="6"/>
  <c r="CQ43" i="6"/>
  <c r="BK1012" i="6"/>
  <c r="CQ1012" i="6"/>
  <c r="BK27" i="6"/>
  <c r="CQ27" i="6"/>
  <c r="CQ142" i="6"/>
  <c r="BK142" i="6"/>
  <c r="AZ99" i="6"/>
  <c r="CF99" i="6"/>
  <c r="BV863" i="6"/>
  <c r="DB863" i="6"/>
  <c r="CQ577" i="6"/>
  <c r="BK577" i="6"/>
  <c r="CQ991" i="6"/>
  <c r="BK991" i="6"/>
  <c r="CF388" i="6"/>
  <c r="AZ388" i="6"/>
  <c r="BV338" i="6"/>
  <c r="DB338" i="6"/>
  <c r="BK20" i="6"/>
  <c r="CQ20" i="6"/>
  <c r="AZ253" i="6"/>
  <c r="CF253" i="6"/>
  <c r="BK918" i="6"/>
  <c r="CQ918" i="6"/>
  <c r="CQ256" i="6"/>
  <c r="BK256" i="6"/>
  <c r="CQ778" i="6"/>
  <c r="BK778" i="6"/>
  <c r="CQ916" i="6"/>
  <c r="BK916" i="6"/>
  <c r="BV862" i="6"/>
  <c r="DB862" i="6"/>
  <c r="CQ674" i="6"/>
  <c r="BK674" i="6"/>
  <c r="BV743" i="6"/>
  <c r="DB743" i="6"/>
  <c r="DB785" i="6"/>
  <c r="BV785" i="6"/>
  <c r="CF892" i="6"/>
  <c r="AZ892" i="6"/>
  <c r="BK412" i="6"/>
  <c r="CQ412" i="6"/>
  <c r="BK727" i="6"/>
  <c r="CQ727" i="6"/>
  <c r="DB195" i="6"/>
  <c r="BV195" i="6"/>
  <c r="BK330" i="6"/>
  <c r="CQ330" i="6"/>
  <c r="DB827" i="6"/>
  <c r="BV827" i="6"/>
  <c r="CQ250" i="6"/>
  <c r="BK250" i="6"/>
  <c r="DB643" i="6"/>
  <c r="BV643" i="6"/>
  <c r="BV43" i="6"/>
  <c r="DB43" i="6"/>
  <c r="BV348" i="6"/>
  <c r="DB348" i="6"/>
  <c r="BV573" i="6"/>
  <c r="DB573" i="6"/>
  <c r="DB288" i="6"/>
  <c r="BV288" i="6"/>
  <c r="BV728" i="6"/>
  <c r="DB728" i="6"/>
  <c r="DB292" i="6"/>
  <c r="BV292" i="6"/>
  <c r="BK339" i="6"/>
  <c r="CQ339" i="6"/>
  <c r="CF62" i="6"/>
  <c r="AZ62" i="6"/>
  <c r="BK859" i="6"/>
  <c r="CQ859" i="6"/>
  <c r="CQ114" i="6"/>
  <c r="BK114" i="6"/>
  <c r="DB166" i="6"/>
  <c r="BV166" i="6"/>
  <c r="BV39" i="6"/>
  <c r="DB39" i="6"/>
  <c r="BV572" i="6"/>
  <c r="DB572" i="6"/>
  <c r="BV578" i="6"/>
  <c r="DB578" i="6"/>
  <c r="CQ924" i="6"/>
  <c r="BK924" i="6"/>
  <c r="BV675" i="6"/>
  <c r="DB675" i="6"/>
  <c r="DB139" i="6"/>
  <c r="BV139" i="6"/>
  <c r="CF630" i="6"/>
  <c r="AZ630" i="6"/>
  <c r="AZ213" i="6"/>
  <c r="CF213" i="6"/>
  <c r="CF86" i="6"/>
  <c r="AZ86" i="6"/>
  <c r="BV571" i="6"/>
  <c r="DB571" i="6"/>
  <c r="AZ773" i="6"/>
  <c r="CF773" i="6"/>
  <c r="BV285" i="6"/>
  <c r="DB285" i="6"/>
  <c r="CF872" i="6"/>
  <c r="AZ872" i="6"/>
  <c r="BK51" i="6"/>
  <c r="CQ51" i="6"/>
  <c r="AZ268" i="6"/>
  <c r="CF268" i="6"/>
  <c r="AZ203" i="6"/>
  <c r="CF203" i="6"/>
  <c r="BK396" i="6"/>
  <c r="CQ396" i="6"/>
  <c r="CQ397" i="6"/>
  <c r="BK397" i="6"/>
  <c r="DB162" i="6"/>
  <c r="BV162" i="6"/>
  <c r="CQ962" i="6"/>
  <c r="BK962" i="6"/>
  <c r="BK506" i="6"/>
  <c r="CQ506" i="6"/>
  <c r="BK121" i="6"/>
  <c r="CQ121" i="6"/>
  <c r="AZ459" i="6"/>
  <c r="CF459" i="6"/>
  <c r="CQ805" i="6"/>
  <c r="BK805" i="6"/>
  <c r="CQ572" i="6"/>
  <c r="BK572" i="6"/>
  <c r="AZ727" i="6"/>
  <c r="CF727" i="6"/>
  <c r="BV680" i="6"/>
  <c r="DB680" i="6"/>
  <c r="BK507" i="6"/>
  <c r="CQ507" i="6"/>
  <c r="BK333" i="6"/>
  <c r="CQ333" i="6"/>
  <c r="DB408" i="6"/>
  <c r="BV408" i="6"/>
  <c r="BK709" i="6"/>
  <c r="CQ709" i="6"/>
  <c r="AZ739" i="6"/>
  <c r="CF739" i="6"/>
  <c r="DB189" i="6"/>
  <c r="BV189" i="6"/>
  <c r="BV593" i="6"/>
  <c r="DB593" i="6"/>
  <c r="DB669" i="6"/>
  <c r="BV669" i="6"/>
  <c r="CQ156" i="6"/>
  <c r="BK156" i="6"/>
  <c r="BK365" i="6"/>
  <c r="CQ365" i="6"/>
  <c r="BK676" i="6"/>
  <c r="CQ676" i="6"/>
  <c r="DB529" i="6"/>
  <c r="BV529" i="6"/>
  <c r="BV152" i="6"/>
  <c r="DB152" i="6"/>
  <c r="BK638" i="6"/>
  <c r="CQ638" i="6"/>
  <c r="AZ599" i="6"/>
  <c r="CF599" i="6"/>
  <c r="DB267" i="6"/>
  <c r="BV267" i="6"/>
  <c r="BK131" i="6"/>
  <c r="CQ131" i="6"/>
  <c r="CF232" i="6"/>
  <c r="AZ232" i="6"/>
  <c r="AZ199" i="6"/>
  <c r="CF199" i="6"/>
  <c r="AZ898" i="6"/>
  <c r="CF898" i="6"/>
  <c r="BK806" i="6"/>
  <c r="CQ806" i="6"/>
  <c r="BK891" i="6"/>
  <c r="CQ891" i="6"/>
  <c r="CQ415" i="6"/>
  <c r="BK415" i="6"/>
  <c r="DB970" i="6"/>
  <c r="BV970" i="6"/>
  <c r="AZ885" i="6"/>
  <c r="CF885" i="6"/>
  <c r="BK942" i="6"/>
  <c r="CQ942" i="6"/>
  <c r="DB936" i="6"/>
  <c r="BV936" i="6"/>
  <c r="CF108" i="6"/>
  <c r="AZ108" i="6"/>
  <c r="DB175" i="6"/>
  <c r="BV175" i="6"/>
  <c r="CQ305" i="6"/>
  <c r="BK305" i="6"/>
  <c r="CF547" i="6"/>
  <c r="AZ547" i="6"/>
  <c r="CQ176" i="6"/>
  <c r="BK176" i="6"/>
  <c r="CQ683" i="6"/>
  <c r="BK683" i="6"/>
  <c r="BK884" i="6"/>
  <c r="CQ884" i="6"/>
  <c r="AZ608" i="6"/>
  <c r="CF608" i="6"/>
  <c r="BV733" i="6"/>
  <c r="DB733" i="6"/>
  <c r="BV744" i="6"/>
  <c r="DB744" i="6"/>
  <c r="CF36" i="6"/>
  <c r="AZ36" i="6"/>
  <c r="BK502" i="6"/>
  <c r="CQ502" i="6"/>
  <c r="BV902" i="6"/>
  <c r="DB902" i="6"/>
  <c r="DB773" i="6"/>
  <c r="BV773" i="6"/>
  <c r="CQ385" i="6"/>
  <c r="BK385" i="6"/>
  <c r="CF85" i="6"/>
  <c r="AZ85" i="6"/>
  <c r="DB69" i="6"/>
  <c r="BV69" i="6"/>
  <c r="CQ557" i="6"/>
  <c r="BK557" i="6"/>
  <c r="CF401" i="6"/>
  <c r="AZ401" i="6"/>
  <c r="BK617" i="6"/>
  <c r="CQ617" i="6"/>
  <c r="CQ654" i="6"/>
  <c r="BK654" i="6"/>
  <c r="CQ150" i="6"/>
  <c r="BK150" i="6"/>
  <c r="CF948" i="6"/>
  <c r="AZ948" i="6"/>
  <c r="DB801" i="6"/>
  <c r="BV801" i="6"/>
  <c r="DB311" i="6"/>
  <c r="BV311" i="6"/>
  <c r="AZ635" i="6"/>
  <c r="CF635" i="6"/>
  <c r="CF539" i="6"/>
  <c r="AZ539" i="6"/>
  <c r="DB206" i="6"/>
  <c r="BV206" i="6"/>
  <c r="BK514" i="6"/>
  <c r="CQ514" i="6"/>
  <c r="CQ531" i="6"/>
  <c r="BK531" i="6"/>
  <c r="BV736" i="6"/>
  <c r="DB736" i="6"/>
  <c r="BV305" i="6"/>
  <c r="DB305" i="6"/>
  <c r="CQ152" i="6"/>
  <c r="BK152" i="6"/>
  <c r="AZ853" i="6"/>
  <c r="CF853" i="6"/>
  <c r="BV554" i="6"/>
  <c r="DB554" i="6"/>
  <c r="BK298" i="6"/>
  <c r="CQ298" i="6"/>
  <c r="CF154" i="6"/>
  <c r="AZ154" i="6"/>
  <c r="BK656" i="6"/>
  <c r="CQ656" i="6"/>
  <c r="CF535" i="6"/>
  <c r="AZ535" i="6"/>
  <c r="DB841" i="6"/>
  <c r="BV841" i="6"/>
  <c r="DB383" i="6"/>
  <c r="BV383" i="6"/>
  <c r="AZ912" i="6"/>
  <c r="CF912" i="6"/>
  <c r="CF999" i="6"/>
  <c r="AZ999" i="6"/>
  <c r="BV511" i="6"/>
  <c r="DB511" i="6"/>
  <c r="CQ267" i="6"/>
  <c r="BK267" i="6"/>
  <c r="CF1013" i="6"/>
  <c r="AZ1013" i="6"/>
  <c r="AZ162" i="6"/>
  <c r="CF162" i="6"/>
  <c r="BK825" i="6"/>
  <c r="CQ825" i="6"/>
  <c r="DB806" i="6"/>
  <c r="BV806" i="6"/>
  <c r="CF165" i="6"/>
  <c r="AZ165" i="6"/>
  <c r="BK811" i="6"/>
  <c r="CQ811" i="6"/>
  <c r="DB128" i="6"/>
  <c r="BV128" i="6"/>
  <c r="CQ387" i="6"/>
  <c r="BK387" i="6"/>
  <c r="DB834" i="6"/>
  <c r="BV834" i="6"/>
  <c r="DB197" i="6"/>
  <c r="BV197" i="6"/>
  <c r="CF642" i="6"/>
  <c r="AZ642" i="6"/>
  <c r="CQ662" i="6"/>
  <c r="BK662" i="6"/>
  <c r="CF842" i="6"/>
  <c r="AZ842" i="6"/>
  <c r="CF956" i="6"/>
  <c r="AZ956" i="6"/>
  <c r="AZ767" i="6"/>
  <c r="CF767" i="6"/>
  <c r="AZ215" i="6"/>
  <c r="CF215" i="6"/>
  <c r="DB968" i="6"/>
  <c r="BV968" i="6"/>
  <c r="CQ529" i="6"/>
  <c r="BK529" i="6"/>
  <c r="BV60" i="6"/>
  <c r="DB60" i="6"/>
  <c r="AZ663" i="6"/>
  <c r="CF663" i="6"/>
  <c r="CF799" i="6"/>
  <c r="AZ799" i="6"/>
  <c r="CF972" i="6"/>
  <c r="AZ972" i="6"/>
  <c r="BK960" i="6"/>
  <c r="CQ960" i="6"/>
  <c r="DB163" i="6"/>
  <c r="BV163" i="6"/>
  <c r="CF545" i="6"/>
  <c r="AZ545" i="6"/>
  <c r="CF136" i="6"/>
  <c r="AZ136" i="6"/>
  <c r="AZ119" i="6"/>
  <c r="CF119" i="6"/>
  <c r="CQ838" i="6"/>
  <c r="BK838" i="6"/>
  <c r="DB1009" i="6"/>
  <c r="BV1009" i="6"/>
  <c r="CF877" i="6"/>
  <c r="AZ877" i="6"/>
  <c r="BK482" i="6"/>
  <c r="CQ482" i="6"/>
  <c r="BV97" i="6"/>
  <c r="DB97" i="6"/>
  <c r="CF395" i="6"/>
  <c r="AZ395" i="6"/>
  <c r="DB124" i="6"/>
  <c r="BV124" i="6"/>
  <c r="CF450" i="6"/>
  <c r="AZ450" i="6"/>
  <c r="CQ186" i="6"/>
  <c r="BK186" i="6"/>
  <c r="AZ35" i="6"/>
  <c r="CF35" i="6"/>
  <c r="BV663" i="6"/>
  <c r="DB663" i="6"/>
  <c r="AZ257" i="6"/>
  <c r="CF257" i="6"/>
  <c r="BK455" i="6"/>
  <c r="CQ455" i="6"/>
  <c r="CQ140" i="6"/>
  <c r="BK140" i="6"/>
  <c r="CF673" i="6"/>
  <c r="AZ673" i="6"/>
  <c r="CF379" i="6"/>
  <c r="AZ379" i="6"/>
  <c r="AZ390" i="6"/>
  <c r="CF390" i="6"/>
  <c r="DB617" i="6"/>
  <c r="BV617" i="6"/>
  <c r="AZ201" i="6"/>
  <c r="CF201" i="6"/>
  <c r="AZ542" i="6"/>
  <c r="CF542" i="6"/>
  <c r="BV1001" i="6"/>
  <c r="DB1001" i="6"/>
  <c r="BV119" i="6"/>
  <c r="DB119" i="6"/>
  <c r="BK621" i="6"/>
  <c r="CQ621" i="6"/>
  <c r="BK995" i="6"/>
  <c r="CQ995" i="6"/>
  <c r="BV772" i="6"/>
  <c r="DB772" i="6"/>
  <c r="BK814" i="6"/>
  <c r="CQ814" i="6"/>
  <c r="CF631" i="6"/>
  <c r="AZ631" i="6"/>
  <c r="CQ834" i="6"/>
  <c r="BK834" i="6"/>
  <c r="DB386" i="6"/>
  <c r="BV386" i="6"/>
  <c r="DB534" i="6"/>
  <c r="BV534" i="6"/>
  <c r="DB291" i="6"/>
  <c r="BV291" i="6"/>
  <c r="CQ665" i="6"/>
  <c r="BK665" i="6"/>
  <c r="CQ643" i="6"/>
  <c r="BK643" i="6"/>
  <c r="CQ847" i="6"/>
  <c r="BK847" i="6"/>
  <c r="BK56" i="6"/>
  <c r="CQ56" i="6"/>
  <c r="H36" i="5"/>
  <c r="F49" i="5"/>
  <c r="F61" i="5"/>
  <c r="DB796" i="6"/>
  <c r="BV796" i="6"/>
  <c r="BK174" i="6"/>
  <c r="CQ174" i="6"/>
  <c r="CF457" i="6"/>
  <c r="AZ457" i="6"/>
  <c r="BK495" i="6"/>
  <c r="CQ495" i="6"/>
  <c r="CF884" i="6"/>
  <c r="AZ884" i="6"/>
  <c r="CQ985" i="6"/>
  <c r="BK985" i="6"/>
  <c r="BV306" i="6"/>
  <c r="DB306" i="6"/>
  <c r="CQ346" i="6"/>
  <c r="BK346" i="6"/>
  <c r="DB170" i="6"/>
  <c r="BV170" i="6"/>
  <c r="CQ469" i="6"/>
  <c r="BK469" i="6"/>
  <c r="CF414" i="6"/>
  <c r="AZ414" i="6"/>
  <c r="DB271" i="6"/>
  <c r="BV271" i="6"/>
  <c r="CF309" i="6"/>
  <c r="AZ309" i="6"/>
  <c r="DB54" i="6"/>
  <c r="BV54" i="6"/>
  <c r="DB262" i="6"/>
  <c r="BV262" i="6"/>
  <c r="BK937" i="6"/>
  <c r="CQ937" i="6"/>
  <c r="AZ787" i="6"/>
  <c r="CF787" i="6"/>
  <c r="BK619" i="6"/>
  <c r="CQ619" i="6"/>
  <c r="DB942" i="6"/>
  <c r="BV942" i="6"/>
  <c r="BV828" i="6"/>
  <c r="DB828" i="6"/>
  <c r="CQ551" i="6"/>
  <c r="BK551" i="6"/>
  <c r="CF259" i="6"/>
  <c r="AZ259" i="6"/>
  <c r="CQ797" i="6"/>
  <c r="BK797" i="6"/>
  <c r="BK954" i="6"/>
  <c r="CQ954" i="6"/>
  <c r="BV374" i="6"/>
  <c r="DB374" i="6"/>
  <c r="CF891" i="6"/>
  <c r="AZ891" i="6"/>
  <c r="CF94" i="6"/>
  <c r="AZ94" i="6"/>
  <c r="AZ589" i="6"/>
  <c r="CF589" i="6"/>
  <c r="CQ754" i="6"/>
  <c r="BK754" i="6"/>
  <c r="CQ669" i="6"/>
  <c r="BK669" i="6"/>
  <c r="CF334" i="6"/>
  <c r="AZ334" i="6"/>
  <c r="DB557" i="6"/>
  <c r="BV557" i="6"/>
  <c r="BK644" i="6"/>
  <c r="CQ644" i="6"/>
  <c r="CQ496" i="6"/>
  <c r="BK496" i="6"/>
  <c r="AZ770" i="6"/>
  <c r="CF770" i="6"/>
  <c r="CQ303" i="6"/>
  <c r="BK303" i="6"/>
  <c r="DB173" i="6"/>
  <c r="BV173" i="6"/>
  <c r="BK52" i="6"/>
  <c r="CQ52" i="6"/>
  <c r="BK984" i="6"/>
  <c r="CQ984" i="6"/>
  <c r="CF555" i="6"/>
  <c r="AZ555" i="6"/>
  <c r="CF345" i="6"/>
  <c r="AZ345" i="6"/>
  <c r="CQ736" i="6"/>
  <c r="BK736" i="6"/>
  <c r="DB752" i="6"/>
  <c r="BV752" i="6"/>
  <c r="BV95" i="6"/>
  <c r="DB95" i="6"/>
  <c r="DB687" i="6"/>
  <c r="BV687" i="6"/>
  <c r="BV683" i="6"/>
  <c r="DB683" i="6"/>
  <c r="BK224" i="6"/>
  <c r="CQ224" i="6"/>
  <c r="AZ941" i="6"/>
  <c r="CF941" i="6"/>
  <c r="BK66" i="6"/>
  <c r="CQ66" i="6"/>
  <c r="CQ299" i="6"/>
  <c r="BK299" i="6"/>
  <c r="AZ786" i="6"/>
  <c r="CF786" i="6"/>
  <c r="CF427" i="6"/>
  <c r="AZ427" i="6"/>
  <c r="CQ283" i="6"/>
  <c r="BK283" i="6"/>
  <c r="BV93" i="6"/>
  <c r="DB93" i="6"/>
  <c r="DB809" i="6"/>
  <c r="BV809" i="6"/>
  <c r="DB63" i="6"/>
  <c r="BV63" i="6"/>
  <c r="BK865" i="6"/>
  <c r="CQ865" i="6"/>
  <c r="DB394" i="6"/>
  <c r="BV394" i="6"/>
  <c r="AZ880" i="6"/>
  <c r="CF880" i="6"/>
  <c r="BV76" i="6"/>
  <c r="DB76" i="6"/>
  <c r="BK623" i="6"/>
  <c r="CQ623" i="6"/>
  <c r="CF140" i="6"/>
  <c r="AZ140" i="6"/>
  <c r="DB549" i="6"/>
  <c r="BV549" i="6"/>
  <c r="CQ525" i="6"/>
  <c r="BK525" i="6"/>
  <c r="CQ324" i="6"/>
  <c r="BK324" i="6"/>
  <c r="DB498" i="6"/>
  <c r="BV498" i="6"/>
  <c r="DB700" i="6"/>
  <c r="BV700" i="6"/>
  <c r="DB799" i="6"/>
  <c r="BV799" i="6"/>
  <c r="DB303" i="6"/>
  <c r="BV303" i="6"/>
  <c r="CF91" i="6"/>
  <c r="AZ91" i="6"/>
  <c r="AZ940" i="6"/>
  <c r="CF940" i="6"/>
  <c r="BV616" i="6"/>
  <c r="DB616" i="6"/>
  <c r="DB49" i="6"/>
  <c r="BV49" i="6"/>
  <c r="DB369" i="6"/>
  <c r="BV369" i="6"/>
  <c r="BV813" i="6"/>
  <c r="DB813" i="6"/>
  <c r="DB248" i="6"/>
  <c r="BV248" i="6"/>
  <c r="BK819" i="6"/>
  <c r="CQ819" i="6"/>
  <c r="CF455" i="6"/>
  <c r="AZ455" i="6"/>
  <c r="BK23" i="6"/>
  <c r="CQ23" i="6"/>
  <c r="CQ716" i="6"/>
  <c r="BK716" i="6"/>
  <c r="AZ172" i="6"/>
  <c r="CF172" i="6"/>
  <c r="BK75" i="6"/>
  <c r="CQ75" i="6"/>
  <c r="CF325" i="6"/>
  <c r="AZ325" i="6"/>
  <c r="AZ895" i="6"/>
  <c r="CF895" i="6"/>
  <c r="DB635" i="6"/>
  <c r="BV635" i="6"/>
  <c r="CQ925" i="6"/>
  <c r="BK925" i="6"/>
  <c r="AZ380" i="6"/>
  <c r="CF380" i="6"/>
  <c r="DB1006" i="6"/>
  <c r="BV1006" i="6"/>
  <c r="BV915" i="6"/>
  <c r="DB915" i="6"/>
  <c r="CQ584" i="6"/>
  <c r="BK584" i="6"/>
  <c r="CQ407" i="6"/>
  <c r="BK407" i="6"/>
  <c r="DB664" i="6"/>
  <c r="BV664" i="6"/>
  <c r="CQ921" i="6"/>
  <c r="BK921" i="6"/>
  <c r="BK310" i="6"/>
  <c r="CQ310" i="6"/>
  <c r="CQ795" i="6"/>
  <c r="BK795" i="6"/>
  <c r="BV389" i="6"/>
  <c r="DB389" i="6"/>
  <c r="CF962" i="6"/>
  <c r="AZ962" i="6"/>
  <c r="DB1002" i="6"/>
  <c r="BV1002" i="6"/>
  <c r="DB986" i="6"/>
  <c r="BV986" i="6"/>
  <c r="CQ215" i="6"/>
  <c r="BK215" i="6"/>
  <c r="BK22" i="6"/>
  <c r="CQ22" i="6"/>
  <c r="AZ103" i="6"/>
  <c r="CF103" i="6"/>
  <c r="CF918" i="6"/>
  <c r="AZ918" i="6"/>
  <c r="BK70" i="6"/>
  <c r="CQ70" i="6"/>
  <c r="BK775" i="6"/>
  <c r="CQ775" i="6"/>
  <c r="CF131" i="6"/>
  <c r="AZ131" i="6"/>
  <c r="DB682" i="6"/>
  <c r="BV682" i="6"/>
  <c r="DB552" i="6"/>
  <c r="BV552" i="6"/>
  <c r="CQ772" i="6"/>
  <c r="BK772" i="6"/>
  <c r="DB442" i="6"/>
  <c r="BV442" i="6"/>
  <c r="AZ621" i="6"/>
  <c r="CF621" i="6"/>
  <c r="CQ431" i="6"/>
  <c r="BK431" i="6"/>
  <c r="BV677" i="6"/>
  <c r="DB677" i="6"/>
  <c r="AZ894" i="6"/>
  <c r="CF894" i="6"/>
  <c r="AZ444" i="6"/>
  <c r="CF444" i="6"/>
  <c r="DB454" i="6"/>
  <c r="BV454" i="6"/>
  <c r="BV565" i="6"/>
  <c r="DB565" i="6"/>
  <c r="DB632" i="6"/>
  <c r="BV632" i="6"/>
  <c r="BV332" i="6"/>
  <c r="DB332" i="6"/>
  <c r="BK776" i="6"/>
  <c r="CQ776" i="6"/>
  <c r="CF316" i="6"/>
  <c r="AZ316" i="6"/>
  <c r="BK288" i="6"/>
  <c r="CQ288" i="6"/>
  <c r="CF155" i="6"/>
  <c r="AZ155" i="6"/>
  <c r="CQ528" i="6"/>
  <c r="BK528" i="6"/>
  <c r="CF473" i="6"/>
  <c r="AZ473" i="6"/>
  <c r="CQ580" i="6"/>
  <c r="BK580" i="6"/>
  <c r="AZ15" i="6"/>
  <c r="CF15" i="6"/>
  <c r="AZ901" i="6"/>
  <c r="CF901" i="6"/>
  <c r="CQ251" i="6"/>
  <c r="BK251" i="6"/>
  <c r="BK905" i="6"/>
  <c r="CQ905" i="6"/>
  <c r="BK733" i="6"/>
  <c r="CQ733" i="6"/>
  <c r="CF133" i="6"/>
  <c r="AZ133" i="6"/>
  <c r="CF468" i="6"/>
  <c r="AZ468" i="6"/>
  <c r="BK829" i="6"/>
  <c r="CQ829" i="6"/>
  <c r="BV609" i="6"/>
  <c r="DB609" i="6"/>
  <c r="CF696" i="6"/>
  <c r="AZ696" i="6"/>
  <c r="AZ129" i="6"/>
  <c r="CF129" i="6"/>
  <c r="AZ243" i="6"/>
  <c r="CF243" i="6"/>
  <c r="DB881" i="6"/>
  <c r="BV881" i="6"/>
  <c r="AZ924" i="6"/>
  <c r="CF924" i="6"/>
  <c r="AZ600" i="6"/>
  <c r="CF600" i="6"/>
  <c r="AZ975" i="6"/>
  <c r="CF975" i="6"/>
  <c r="DB775" i="6"/>
  <c r="BV775" i="6"/>
  <c r="AZ207" i="6"/>
  <c r="CF207" i="6"/>
  <c r="BV910" i="6"/>
  <c r="DB910" i="6"/>
  <c r="BV868" i="6"/>
  <c r="DB868" i="6"/>
  <c r="CF318" i="6"/>
  <c r="AZ318" i="6"/>
  <c r="AZ204" i="6"/>
  <c r="CF204" i="6"/>
  <c r="CQ83" i="6"/>
  <c r="BK83" i="6"/>
  <c r="BV499" i="6"/>
  <c r="DB499" i="6"/>
  <c r="CQ175" i="6"/>
  <c r="BK175" i="6"/>
  <c r="CF697" i="6"/>
  <c r="AZ697" i="6"/>
  <c r="BV485" i="6"/>
  <c r="DB485" i="6"/>
  <c r="CF718" i="6"/>
  <c r="AZ718" i="6"/>
  <c r="CF413" i="6"/>
  <c r="AZ413" i="6"/>
  <c r="BV761" i="6"/>
  <c r="DB761" i="6"/>
  <c r="CF177" i="6"/>
  <c r="AZ177" i="6"/>
  <c r="CF57" i="6"/>
  <c r="AZ57" i="6"/>
  <c r="BK556" i="6"/>
  <c r="CQ556" i="6"/>
  <c r="CQ134" i="6"/>
  <c r="BK134" i="6"/>
  <c r="DB980" i="6"/>
  <c r="BV980" i="6"/>
  <c r="BK274" i="6"/>
  <c r="CQ274" i="6"/>
  <c r="CQ600" i="6"/>
  <c r="BK600" i="6"/>
  <c r="DB539" i="6"/>
  <c r="BV539" i="6"/>
  <c r="AZ592" i="6"/>
  <c r="CF592" i="6"/>
  <c r="BV36" i="6"/>
  <c r="DB36" i="6"/>
  <c r="AZ241" i="6"/>
  <c r="CF241" i="6"/>
  <c r="CQ641" i="6"/>
  <c r="BK641" i="6"/>
  <c r="BV714" i="6"/>
  <c r="DB714" i="6"/>
  <c r="CQ42" i="6"/>
  <c r="BK42" i="6"/>
  <c r="CQ780" i="6"/>
  <c r="BK780" i="6"/>
  <c r="BK372" i="6"/>
  <c r="CQ372" i="6"/>
  <c r="BV657" i="6"/>
  <c r="DB657" i="6"/>
  <c r="BV698" i="6"/>
  <c r="DB698" i="6"/>
  <c r="DB621" i="6"/>
  <c r="BV621" i="6"/>
  <c r="BV661" i="6"/>
  <c r="DB661" i="6"/>
  <c r="CF650" i="6"/>
  <c r="AZ650" i="6"/>
  <c r="CF92" i="6"/>
  <c r="AZ92" i="6"/>
  <c r="BK318" i="6"/>
  <c r="CQ318" i="6"/>
  <c r="BV745" i="6"/>
  <c r="DB745" i="6"/>
  <c r="AZ946" i="6"/>
  <c r="CF946" i="6"/>
  <c r="DB481" i="6"/>
  <c r="BV481" i="6"/>
  <c r="BK846" i="6"/>
  <c r="CQ846" i="6"/>
  <c r="BK574" i="6"/>
  <c r="CQ574" i="6"/>
  <c r="AZ624" i="6"/>
  <c r="CF624" i="6"/>
  <c r="BK868" i="6"/>
  <c r="CQ868" i="6"/>
  <c r="BV923" i="6"/>
  <c r="DB923" i="6"/>
  <c r="BV929" i="6"/>
  <c r="DB929" i="6"/>
  <c r="CF719" i="6"/>
  <c r="AZ719" i="6"/>
  <c r="DB825" i="6"/>
  <c r="BV825" i="6"/>
  <c r="DB87" i="6"/>
  <c r="BV87" i="6"/>
  <c r="DB168" i="6"/>
  <c r="BV168" i="6"/>
  <c r="CQ992" i="6"/>
  <c r="BK992" i="6"/>
  <c r="AZ996" i="6"/>
  <c r="CF996" i="6"/>
  <c r="AZ736" i="6"/>
  <c r="CF736" i="6"/>
  <c r="BV108" i="6"/>
  <c r="DB108" i="6"/>
  <c r="BV720" i="6"/>
  <c r="DB720" i="6"/>
  <c r="BK949" i="6"/>
  <c r="CQ949" i="6"/>
  <c r="BV718" i="6"/>
  <c r="DB718" i="6"/>
  <c r="DB474" i="6"/>
  <c r="BV474" i="6"/>
  <c r="AZ31" i="6"/>
  <c r="CF31" i="6"/>
  <c r="BV28" i="6"/>
  <c r="DB28" i="6"/>
  <c r="BV865" i="6"/>
  <c r="DB865" i="6"/>
  <c r="CF465" i="6"/>
  <c r="AZ465" i="6"/>
  <c r="AZ210" i="6"/>
  <c r="CF210" i="6"/>
  <c r="BK941" i="6"/>
  <c r="CQ941" i="6"/>
  <c r="DB625" i="6"/>
  <c r="BV625" i="6"/>
  <c r="AZ783" i="6"/>
  <c r="CF783" i="6"/>
  <c r="BK382" i="6"/>
  <c r="CQ382" i="6"/>
  <c r="CF514" i="6"/>
  <c r="AZ514" i="6"/>
  <c r="CF794" i="6"/>
  <c r="AZ794" i="6"/>
  <c r="AZ39" i="6"/>
  <c r="CF39" i="6"/>
  <c r="CQ990" i="6"/>
  <c r="BK990" i="6"/>
  <c r="BK606" i="6"/>
  <c r="CQ606" i="6"/>
  <c r="CQ889" i="6"/>
  <c r="BK889" i="6"/>
  <c r="CF48" i="6"/>
  <c r="AZ48" i="6"/>
  <c r="DB492" i="6"/>
  <c r="BV492" i="6"/>
  <c r="CF729" i="6"/>
  <c r="AZ729" i="6"/>
  <c r="BK986" i="6"/>
  <c r="CQ986" i="6"/>
  <c r="AZ362" i="6"/>
  <c r="CF362" i="6"/>
  <c r="BK719" i="6"/>
  <c r="CQ719" i="6"/>
  <c r="BK351" i="6"/>
  <c r="CQ351" i="6"/>
  <c r="BK428" i="6"/>
  <c r="CQ428" i="6"/>
  <c r="BK515" i="6"/>
  <c r="CQ515" i="6"/>
  <c r="BK115" i="6"/>
  <c r="CQ115" i="6"/>
  <c r="CQ730" i="6"/>
  <c r="BK730" i="6"/>
  <c r="BK359" i="6"/>
  <c r="CQ359" i="6"/>
  <c r="BV584" i="6"/>
  <c r="DB584" i="6"/>
  <c r="AZ392" i="6"/>
  <c r="CF392" i="6"/>
  <c r="AZ370" i="6"/>
  <c r="CF370" i="6"/>
  <c r="CQ661" i="6"/>
  <c r="BK661" i="6"/>
  <c r="BV570" i="6"/>
  <c r="DB570" i="6"/>
  <c r="CQ781" i="6"/>
  <c r="BK781" i="6"/>
  <c r="AZ756" i="6"/>
  <c r="CF756" i="6"/>
  <c r="AZ218" i="6"/>
  <c r="CF218" i="6"/>
  <c r="DB619" i="6"/>
  <c r="BV619" i="6"/>
  <c r="BV872" i="6"/>
  <c r="DB872" i="6"/>
  <c r="AZ735" i="6"/>
  <c r="CF735" i="6"/>
  <c r="BV19" i="6"/>
  <c r="DB19" i="6"/>
  <c r="BK304" i="6"/>
  <c r="CQ304" i="6"/>
  <c r="BV31" i="6"/>
  <c r="DB31" i="6"/>
  <c r="BV647" i="6"/>
  <c r="DB647" i="6"/>
  <c r="CQ668" i="6"/>
  <c r="BK668" i="6"/>
  <c r="CF319" i="6"/>
  <c r="AZ319" i="6"/>
  <c r="CF153" i="6"/>
  <c r="AZ153" i="6"/>
  <c r="AZ43" i="6"/>
  <c r="CF43" i="6"/>
  <c r="BK129" i="6"/>
  <c r="CQ129" i="6"/>
  <c r="CQ592" i="6"/>
  <c r="BK592" i="6"/>
  <c r="AZ798" i="6"/>
  <c r="CF798" i="6"/>
  <c r="CQ870" i="6"/>
  <c r="BK870" i="6"/>
  <c r="DB703" i="6"/>
  <c r="BV703" i="6"/>
  <c r="CQ629" i="6"/>
  <c r="BK629" i="6"/>
  <c r="DB639" i="6"/>
  <c r="BV639" i="6"/>
  <c r="CF52" i="6"/>
  <c r="AZ52" i="6"/>
  <c r="CQ98" i="6"/>
  <c r="BK98" i="6"/>
  <c r="BK103" i="6"/>
  <c r="CQ103" i="6"/>
  <c r="BK354" i="6"/>
  <c r="CQ354" i="6"/>
  <c r="CF984" i="6"/>
  <c r="AZ984" i="6"/>
  <c r="BK18" i="6"/>
  <c r="CQ18" i="6"/>
  <c r="AZ831" i="6"/>
  <c r="CF831" i="6"/>
  <c r="CF711" i="6"/>
  <c r="AZ711" i="6"/>
  <c r="CQ915" i="6"/>
  <c r="BK915" i="6"/>
  <c r="BV316" i="6"/>
  <c r="DB316" i="6"/>
  <c r="AZ971" i="6"/>
  <c r="CF971" i="6"/>
  <c r="BV44" i="6"/>
  <c r="DB44" i="6"/>
  <c r="AZ436" i="6"/>
  <c r="CF436" i="6"/>
  <c r="DB351" i="6"/>
  <c r="BV351" i="6"/>
  <c r="BV456" i="6"/>
  <c r="DB456" i="6"/>
  <c r="CF516" i="6"/>
  <c r="AZ516" i="6"/>
  <c r="AZ806" i="6"/>
  <c r="CF806" i="6"/>
  <c r="AZ50" i="6"/>
  <c r="CF50" i="6"/>
  <c r="BK231" i="6"/>
  <c r="CQ231" i="6"/>
  <c r="CQ210" i="6"/>
  <c r="BK210" i="6"/>
  <c r="DB520" i="6"/>
  <c r="BV520" i="6"/>
  <c r="AZ759" i="6"/>
  <c r="CF759" i="6"/>
  <c r="DB88" i="6"/>
  <c r="BV88" i="6"/>
  <c r="CQ791" i="6"/>
  <c r="BK791" i="6"/>
  <c r="AZ190" i="6"/>
  <c r="CF190" i="6"/>
  <c r="BV741" i="6"/>
  <c r="DB741" i="6"/>
  <c r="AZ1001" i="6"/>
  <c r="CF1001" i="6"/>
  <c r="BK971" i="6"/>
  <c r="CQ971" i="6"/>
  <c r="BV513" i="6"/>
  <c r="DB513" i="6"/>
  <c r="DB160" i="6"/>
  <c r="BV160" i="6"/>
  <c r="AZ988" i="6"/>
  <c r="CF988" i="6"/>
  <c r="BK546" i="6"/>
  <c r="CQ546" i="6"/>
  <c r="BV725" i="6"/>
  <c r="DB725" i="6"/>
  <c r="BV873" i="6"/>
  <c r="DB873" i="6"/>
  <c r="BK635" i="6"/>
  <c r="CQ635" i="6"/>
  <c r="BK886" i="6"/>
  <c r="CQ886" i="6"/>
  <c r="AZ186" i="6"/>
  <c r="CF186" i="6"/>
  <c r="AZ952" i="6"/>
  <c r="CF952" i="6"/>
  <c r="BK323" i="6"/>
  <c r="CQ323" i="6"/>
  <c r="AZ284" i="6"/>
  <c r="CF284" i="6"/>
  <c r="BK892" i="6"/>
  <c r="CQ892" i="6"/>
  <c r="BK939" i="6"/>
  <c r="CQ939" i="6"/>
  <c r="BV634" i="6"/>
  <c r="DB634" i="6"/>
  <c r="BK682" i="6"/>
  <c r="CQ682" i="6"/>
  <c r="CQ235" i="6"/>
  <c r="BK235" i="6"/>
  <c r="AZ306" i="6"/>
  <c r="CF306" i="6"/>
  <c r="BK49" i="6"/>
  <c r="CQ49" i="6"/>
  <c r="CQ929" i="6"/>
  <c r="BK929" i="6"/>
  <c r="BV23" i="6"/>
  <c r="DB23" i="6"/>
  <c r="BK313" i="6"/>
  <c r="CQ313" i="6"/>
  <c r="CQ395" i="6"/>
  <c r="BK395" i="6"/>
  <c r="BK857" i="6"/>
  <c r="CQ857" i="6"/>
  <c r="CF157" i="6"/>
  <c r="AZ157" i="6"/>
  <c r="DB992" i="6"/>
  <c r="BV992" i="6"/>
  <c r="CF700" i="6"/>
  <c r="AZ700" i="6"/>
  <c r="DB301" i="6"/>
  <c r="BV301" i="6"/>
  <c r="CQ311" i="6"/>
  <c r="BK311" i="6"/>
  <c r="DB831" i="6"/>
  <c r="BV831" i="6"/>
  <c r="BK58" i="6"/>
  <c r="CQ58" i="6"/>
  <c r="CF822" i="6"/>
  <c r="AZ822" i="6"/>
  <c r="DB68" i="6"/>
  <c r="BV68" i="6"/>
  <c r="DB918" i="6"/>
  <c r="BV918" i="6"/>
  <c r="BK449" i="6"/>
  <c r="CQ449" i="6"/>
  <c r="DB220" i="6"/>
  <c r="BV220" i="6"/>
  <c r="CQ707" i="6"/>
  <c r="BK707" i="6"/>
  <c r="BV260" i="6"/>
  <c r="DB260" i="6"/>
  <c r="BK28" i="6"/>
  <c r="CQ28" i="6"/>
  <c r="BK979" i="6"/>
  <c r="CQ979" i="6"/>
  <c r="BV747" i="6"/>
  <c r="DB747" i="6"/>
  <c r="CQ435" i="6"/>
  <c r="BK435" i="6"/>
  <c r="CF721" i="6"/>
  <c r="AZ721" i="6"/>
  <c r="AZ670" i="6"/>
  <c r="CF670" i="6"/>
  <c r="BK463" i="6"/>
  <c r="CQ463" i="6"/>
  <c r="BK537" i="6"/>
  <c r="CQ537" i="6"/>
  <c r="CQ195" i="6"/>
  <c r="BK195" i="6"/>
  <c r="CF923" i="6"/>
  <c r="AZ923" i="6"/>
  <c r="CF95" i="6"/>
  <c r="AZ95" i="6"/>
  <c r="BV697" i="6"/>
  <c r="DB697" i="6"/>
  <c r="BK294" i="6"/>
  <c r="CQ294" i="6"/>
  <c r="BK480" i="6"/>
  <c r="CQ480" i="6"/>
  <c r="BV673" i="6"/>
  <c r="DB673" i="6"/>
  <c r="BK76" i="6"/>
  <c r="CQ76" i="6"/>
  <c r="AZ838" i="6"/>
  <c r="CF838" i="6"/>
  <c r="AZ750" i="6"/>
  <c r="CF750" i="6"/>
  <c r="CQ883" i="6"/>
  <c r="BK883" i="6"/>
  <c r="CF104" i="6"/>
  <c r="AZ104" i="6"/>
  <c r="CF854" i="6"/>
  <c r="AZ854" i="6"/>
  <c r="DB57" i="6"/>
  <c r="BV57" i="6"/>
  <c r="CF102" i="6"/>
  <c r="AZ102" i="6"/>
  <c r="CF96" i="6"/>
  <c r="AZ96" i="6"/>
  <c r="DB730" i="6"/>
  <c r="BV730" i="6"/>
  <c r="AZ637" i="6"/>
  <c r="CF637" i="6"/>
  <c r="AZ740" i="6"/>
  <c r="CF740" i="6"/>
  <c r="AZ943" i="6"/>
  <c r="CF943" i="6"/>
  <c r="BK946" i="6"/>
  <c r="CQ946" i="6"/>
  <c r="AZ212" i="6"/>
  <c r="CF212" i="6"/>
  <c r="DB836" i="6"/>
  <c r="BV836" i="6"/>
  <c r="CF897" i="6"/>
  <c r="AZ897" i="6"/>
  <c r="CF185" i="6"/>
  <c r="AZ185" i="6"/>
  <c r="CQ194" i="6"/>
  <c r="BK194" i="6"/>
  <c r="BV421" i="6"/>
  <c r="DB421" i="6"/>
  <c r="CQ347" i="6"/>
  <c r="BK347" i="6"/>
  <c r="DB428" i="6"/>
  <c r="BV428" i="6"/>
  <c r="AZ998" i="6"/>
  <c r="CF998" i="6"/>
  <c r="AZ591" i="6"/>
  <c r="CF591" i="6"/>
  <c r="CQ667" i="6"/>
  <c r="BK667" i="6"/>
  <c r="BV599" i="6"/>
  <c r="DB599" i="6"/>
  <c r="DB113" i="6"/>
  <c r="BV113" i="6"/>
  <c r="CQ757" i="6"/>
  <c r="BK757" i="6"/>
  <c r="AZ643" i="6"/>
  <c r="CF643" i="6"/>
  <c r="DB290" i="6"/>
  <c r="BV290" i="6"/>
  <c r="DB78" i="6"/>
  <c r="BV78" i="6"/>
  <c r="BK673" i="6"/>
  <c r="CQ673" i="6"/>
  <c r="DB233" i="6"/>
  <c r="BV233" i="6"/>
  <c r="CF674" i="6"/>
  <c r="AZ674" i="6"/>
  <c r="BV627" i="6"/>
  <c r="DB627" i="6"/>
  <c r="BV411" i="6"/>
  <c r="DB411" i="6"/>
  <c r="CF929" i="6"/>
  <c r="AZ929" i="6"/>
  <c r="AZ610" i="6"/>
  <c r="CF610" i="6"/>
  <c r="BK698" i="6"/>
  <c r="CQ698" i="6"/>
  <c r="DB681" i="6"/>
  <c r="BV681" i="6"/>
  <c r="DB906" i="6"/>
  <c r="BV906" i="6"/>
  <c r="CF385" i="6"/>
  <c r="AZ385" i="6"/>
  <c r="DB956" i="6"/>
  <c r="BV956" i="6"/>
  <c r="BV361" i="6"/>
  <c r="DB361" i="6"/>
  <c r="BK166" i="6"/>
  <c r="CQ166" i="6"/>
  <c r="BV893" i="6"/>
  <c r="DB893" i="6"/>
  <c r="CF887" i="6"/>
  <c r="AZ887" i="6"/>
  <c r="BK696" i="6"/>
  <c r="CQ696" i="6"/>
  <c r="DB75" i="6"/>
  <c r="BV75" i="6"/>
  <c r="BK86" i="6"/>
  <c r="CQ86" i="6"/>
  <c r="CQ53" i="6"/>
  <c r="BK53" i="6"/>
  <c r="CQ120" i="6"/>
  <c r="BK120" i="6"/>
  <c r="CF285" i="6"/>
  <c r="AZ285" i="6"/>
  <c r="DB234" i="6"/>
  <c r="BV234" i="6"/>
  <c r="BK392" i="6"/>
  <c r="CQ392" i="6"/>
  <c r="CF150" i="6"/>
  <c r="AZ150" i="6"/>
  <c r="CQ966" i="6"/>
  <c r="BK966" i="6"/>
  <c r="CF283" i="6"/>
  <c r="AZ283" i="6"/>
  <c r="DB188" i="6"/>
  <c r="BV188" i="6"/>
  <c r="BK155" i="6"/>
  <c r="CQ155" i="6"/>
  <c r="CF681" i="6"/>
  <c r="AZ681" i="6"/>
  <c r="CF407" i="6"/>
  <c r="AZ407" i="6"/>
  <c r="AZ540" i="6"/>
  <c r="CF540" i="6"/>
  <c r="CF917" i="6"/>
  <c r="AZ917" i="6"/>
  <c r="BK702" i="6"/>
  <c r="CQ702" i="6"/>
  <c r="DB401" i="6"/>
  <c r="BV401" i="6"/>
  <c r="BV372" i="6"/>
  <c r="DB372" i="6"/>
  <c r="DB898" i="6"/>
  <c r="BV898" i="6"/>
  <c r="CF958" i="6"/>
  <c r="AZ958" i="6"/>
  <c r="BK618" i="6"/>
  <c r="CQ618" i="6"/>
  <c r="CQ185" i="6"/>
  <c r="BK185" i="6"/>
  <c r="CQ170" i="6"/>
  <c r="BK170" i="6"/>
  <c r="BK386" i="6"/>
  <c r="CQ386" i="6"/>
  <c r="AZ233" i="6"/>
  <c r="CF233" i="6"/>
  <c r="CF352" i="6"/>
  <c r="AZ352" i="6"/>
  <c r="CF397" i="6"/>
  <c r="AZ397" i="6"/>
  <c r="BK642" i="6"/>
  <c r="CQ642" i="6"/>
  <c r="BK147" i="6"/>
  <c r="CQ147" i="6"/>
  <c r="DB216" i="6"/>
  <c r="BV216" i="6"/>
  <c r="CQ500" i="6"/>
  <c r="BK500" i="6"/>
  <c r="DB482" i="6"/>
  <c r="BV482" i="6"/>
  <c r="DB553" i="6"/>
  <c r="BV553" i="6"/>
  <c r="DB126" i="6"/>
  <c r="BV126" i="6"/>
  <c r="AZ532" i="6"/>
  <c r="CF532" i="6"/>
  <c r="BK145" i="6"/>
  <c r="CQ145" i="6"/>
  <c r="BK973" i="6"/>
  <c r="CQ973" i="6"/>
  <c r="BV735" i="6"/>
  <c r="DB735" i="6"/>
  <c r="DB878" i="6"/>
  <c r="BV878" i="6"/>
  <c r="BV334" i="6"/>
  <c r="DB334" i="6"/>
  <c r="CF893" i="6"/>
  <c r="AZ893" i="6"/>
  <c r="CQ1004" i="6"/>
  <c r="BK1004" i="6"/>
  <c r="CF226" i="6"/>
  <c r="AZ226" i="6"/>
  <c r="AZ701" i="6"/>
  <c r="CF701" i="6"/>
  <c r="CF667" i="6"/>
  <c r="AZ667" i="6"/>
  <c r="BV118" i="6"/>
  <c r="DB118" i="6"/>
  <c r="BK151" i="6"/>
  <c r="CQ151" i="6"/>
  <c r="CF987" i="6"/>
  <c r="AZ987" i="6"/>
  <c r="AZ211" i="6"/>
  <c r="CF211" i="6"/>
  <c r="BK508" i="6"/>
  <c r="CQ508" i="6"/>
  <c r="CQ877" i="6"/>
  <c r="BK877" i="6"/>
  <c r="DB327" i="6"/>
  <c r="BV327" i="6"/>
  <c r="CF391" i="6"/>
  <c r="AZ391" i="6"/>
  <c r="CQ383" i="6"/>
  <c r="BK383" i="6"/>
  <c r="BV217" i="6"/>
  <c r="DB217" i="6"/>
  <c r="BV955" i="6"/>
  <c r="DB955" i="6"/>
  <c r="AZ187" i="6"/>
  <c r="CF187" i="6"/>
  <c r="CF931" i="6"/>
  <c r="AZ931" i="6"/>
  <c r="AZ515" i="6"/>
  <c r="CF515" i="6"/>
  <c r="AZ559" i="6"/>
  <c r="CF559" i="6"/>
  <c r="CQ882" i="6"/>
  <c r="BK882" i="6"/>
  <c r="AZ939" i="6"/>
  <c r="CF939" i="6"/>
  <c r="CQ994" i="6"/>
  <c r="BK994" i="6"/>
  <c r="CF549" i="6"/>
  <c r="AZ549" i="6"/>
  <c r="AZ792" i="6"/>
  <c r="CF792" i="6"/>
  <c r="DB822" i="6"/>
  <c r="BV822" i="6"/>
  <c r="CQ890" i="6"/>
  <c r="BK890" i="6"/>
  <c r="CF98" i="6"/>
  <c r="AZ98" i="6"/>
  <c r="CF315" i="6"/>
  <c r="AZ315" i="6"/>
  <c r="CQ981" i="6"/>
  <c r="BK981" i="6"/>
  <c r="CF732" i="6"/>
  <c r="AZ732" i="6"/>
  <c r="CQ970" i="6"/>
  <c r="BK970" i="6"/>
  <c r="AZ266" i="6"/>
  <c r="CF266" i="6"/>
  <c r="DB1011" i="6"/>
  <c r="BV1011" i="6"/>
  <c r="CQ1002" i="6"/>
  <c r="BK1002" i="6"/>
  <c r="CF576" i="6"/>
  <c r="AZ576" i="6"/>
  <c r="BK914" i="6"/>
  <c r="CQ914" i="6"/>
  <c r="BV156" i="6"/>
  <c r="DB156" i="6"/>
  <c r="BK648" i="6"/>
  <c r="CQ648" i="6"/>
  <c r="BK922" i="6"/>
  <c r="CQ922" i="6"/>
  <c r="CG26" i="6"/>
  <c r="BA26" i="6"/>
  <c r="CQ470" i="6"/>
  <c r="BK470" i="6"/>
  <c r="CF76" i="6"/>
  <c r="AZ76" i="6"/>
  <c r="AZ137" i="6"/>
  <c r="CF137" i="6"/>
  <c r="CF70" i="6"/>
  <c r="AZ70" i="6"/>
  <c r="CF782" i="6"/>
  <c r="AZ782" i="6"/>
  <c r="DB159" i="6"/>
  <c r="BV159" i="6"/>
  <c r="AZ653" i="6"/>
  <c r="CF653" i="6"/>
  <c r="DB984" i="6"/>
  <c r="BV984" i="6"/>
  <c r="CQ240" i="6"/>
  <c r="BK240" i="6"/>
  <c r="BK758" i="6"/>
  <c r="CQ758" i="6"/>
  <c r="AZ845" i="6"/>
  <c r="CF845" i="6"/>
  <c r="CF263" i="6"/>
  <c r="AZ263" i="6"/>
  <c r="BK510" i="6"/>
  <c r="CQ510" i="6"/>
  <c r="BV314" i="6"/>
  <c r="DB314" i="6"/>
  <c r="CF900" i="6"/>
  <c r="AZ900" i="6"/>
  <c r="BV349" i="6"/>
  <c r="DB349" i="6"/>
  <c r="CF508" i="6"/>
  <c r="AZ508" i="6"/>
  <c r="CQ530" i="6"/>
  <c r="BK530" i="6"/>
  <c r="CQ658" i="6"/>
  <c r="BK658" i="6"/>
  <c r="BV738" i="6"/>
  <c r="DB738" i="6"/>
  <c r="BV580" i="6"/>
  <c r="DB580" i="6"/>
  <c r="BK400" i="6"/>
  <c r="CQ400" i="6"/>
  <c r="DB940" i="6"/>
  <c r="BV940" i="6"/>
  <c r="BK490" i="6"/>
  <c r="CQ490" i="6"/>
  <c r="BK756" i="6"/>
  <c r="CQ756" i="6"/>
  <c r="CF581" i="6"/>
  <c r="AZ581" i="6"/>
  <c r="BV370" i="6"/>
  <c r="DB370" i="6"/>
  <c r="BV376" i="6"/>
  <c r="DB376" i="6"/>
  <c r="AZ223" i="6"/>
  <c r="CF223" i="6"/>
  <c r="DB814" i="6"/>
  <c r="BV814" i="6"/>
  <c r="DB132" i="6"/>
  <c r="BV132" i="6"/>
  <c r="CF173" i="6"/>
  <c r="AZ173" i="6"/>
  <c r="CQ270" i="6"/>
  <c r="BK270" i="6"/>
  <c r="DB382" i="6"/>
  <c r="BV382" i="6"/>
  <c r="CF417" i="6"/>
  <c r="AZ417" i="6"/>
  <c r="DB957" i="6"/>
  <c r="BV957" i="6"/>
  <c r="DB384" i="6"/>
  <c r="BV384" i="6"/>
  <c r="BV706" i="6"/>
  <c r="DB706" i="6"/>
  <c r="CF826" i="6"/>
  <c r="AZ826" i="6"/>
  <c r="CF968" i="6"/>
  <c r="AZ968" i="6"/>
  <c r="CF672" i="6"/>
  <c r="AZ672" i="6"/>
  <c r="BV136" i="6"/>
  <c r="DB136" i="6"/>
  <c r="BV734" i="6"/>
  <c r="DB734" i="6"/>
  <c r="CF1002" i="6"/>
  <c r="AZ1002" i="6"/>
  <c r="AZ703" i="6"/>
  <c r="CF703" i="6"/>
  <c r="AZ237" i="6"/>
  <c r="CF237" i="6"/>
  <c r="CF904" i="6"/>
  <c r="AZ904" i="6"/>
  <c r="DB111" i="6"/>
  <c r="BV111" i="6"/>
  <c r="CF976" i="6"/>
  <c r="AZ976" i="6"/>
  <c r="CF434" i="6"/>
  <c r="AZ434" i="6"/>
  <c r="BK72" i="6"/>
  <c r="CQ72" i="6"/>
  <c r="CF693" i="6"/>
  <c r="AZ693" i="6"/>
  <c r="DB502" i="6"/>
  <c r="BV502" i="6"/>
  <c r="BK200" i="6"/>
  <c r="CQ200" i="6"/>
  <c r="DB268" i="6"/>
  <c r="BV268" i="6"/>
  <c r="CQ640" i="6"/>
  <c r="BK640" i="6"/>
  <c r="DB514" i="6"/>
  <c r="BV514" i="6"/>
  <c r="AZ180" i="6"/>
  <c r="CF180" i="6"/>
  <c r="CQ930" i="6"/>
  <c r="BK930" i="6"/>
  <c r="DB962" i="6"/>
  <c r="BV962" i="6"/>
  <c r="DB52" i="6"/>
  <c r="BV52" i="6"/>
  <c r="BV737" i="6"/>
  <c r="DB737" i="6"/>
  <c r="AZ840" i="6"/>
  <c r="CF840" i="6"/>
  <c r="AZ528" i="6"/>
  <c r="CF528" i="6"/>
  <c r="BV678" i="6"/>
  <c r="DB678" i="6"/>
  <c r="AZ765" i="6"/>
  <c r="CF765" i="6"/>
  <c r="CQ639" i="6"/>
  <c r="BK639" i="6"/>
  <c r="DB86" i="6"/>
  <c r="BV86" i="6"/>
  <c r="BV102" i="6"/>
  <c r="DB102" i="6"/>
  <c r="DB545" i="6"/>
  <c r="BV545" i="6"/>
  <c r="DB295" i="6"/>
  <c r="BV295" i="6"/>
  <c r="BK821" i="6"/>
  <c r="CQ821" i="6"/>
  <c r="BK436" i="6"/>
  <c r="CQ436" i="6"/>
  <c r="CQ59" i="6"/>
  <c r="BK59" i="6"/>
  <c r="CQ878" i="6"/>
  <c r="BK878" i="6"/>
  <c r="BV241" i="6"/>
  <c r="DB241" i="6"/>
  <c r="BV501" i="6"/>
  <c r="DB501" i="6"/>
  <c r="AZ709" i="6"/>
  <c r="CF709" i="6"/>
  <c r="BK325" i="6"/>
  <c r="CQ325" i="6"/>
  <c r="CF369" i="6"/>
  <c r="AZ369" i="6"/>
  <c r="BV927" i="6"/>
  <c r="DB927" i="6"/>
  <c r="CF347" i="6"/>
  <c r="AZ347" i="6"/>
  <c r="AZ454" i="6"/>
  <c r="CF454" i="6"/>
  <c r="BK729" i="6"/>
  <c r="CQ729" i="6"/>
  <c r="AZ829" i="6"/>
  <c r="CF829" i="6"/>
  <c r="CQ44" i="6"/>
  <c r="BK44" i="6"/>
  <c r="AZ825" i="6"/>
  <c r="CF825" i="6"/>
  <c r="BK135" i="6"/>
  <c r="CQ135" i="6"/>
  <c r="BV432" i="6"/>
  <c r="DB432" i="6"/>
  <c r="DB877" i="6"/>
  <c r="BV877" i="6"/>
  <c r="DB224" i="6"/>
  <c r="BV224" i="6"/>
  <c r="BK88" i="6"/>
  <c r="CQ88" i="6"/>
  <c r="F62" i="5"/>
  <c r="F50" i="5"/>
  <c r="H37" i="5"/>
  <c r="AZ320" i="6"/>
  <c r="CF320" i="6"/>
  <c r="CF482" i="6"/>
  <c r="AZ482" i="6"/>
  <c r="CF231" i="6"/>
  <c r="AZ231" i="6"/>
  <c r="CQ244" i="6"/>
  <c r="BK244" i="6"/>
  <c r="DB859" i="6"/>
  <c r="BV859" i="6"/>
  <c r="BK858" i="6"/>
  <c r="CQ858" i="6"/>
  <c r="BK678" i="6"/>
  <c r="CQ678" i="6"/>
  <c r="CF416" i="6"/>
  <c r="AZ416" i="6"/>
  <c r="BK615" i="6"/>
  <c r="CQ615" i="6"/>
  <c r="BK414" i="6"/>
  <c r="CQ414" i="6"/>
  <c r="AZ916" i="6"/>
  <c r="CF916" i="6"/>
  <c r="CF30" i="6"/>
  <c r="AZ30" i="6"/>
  <c r="CQ443" i="6"/>
  <c r="BK443" i="6"/>
  <c r="AZ501" i="6"/>
  <c r="CF501" i="6"/>
  <c r="CF498" i="6"/>
  <c r="AZ498" i="6"/>
  <c r="BV450" i="6"/>
  <c r="DB450" i="6"/>
  <c r="CQ38" i="6"/>
  <c r="BK38" i="6"/>
  <c r="CF933" i="6"/>
  <c r="AZ933" i="6"/>
  <c r="AZ867" i="6"/>
  <c r="CF867" i="6"/>
  <c r="CQ466" i="6"/>
  <c r="BK466" i="6"/>
  <c r="BV903" i="6"/>
  <c r="DB903" i="6"/>
  <c r="CQ317" i="6"/>
  <c r="BK317" i="6"/>
  <c r="BV497" i="6"/>
  <c r="DB497" i="6"/>
  <c r="CQ603" i="6"/>
  <c r="BK603" i="6"/>
  <c r="BV559" i="6"/>
  <c r="DB559" i="6"/>
  <c r="AZ1005" i="6"/>
  <c r="CF1005" i="6"/>
  <c r="AZ835" i="6"/>
  <c r="CF835" i="6"/>
  <c r="CF341" i="6"/>
  <c r="AZ341" i="6"/>
  <c r="BK17" i="6"/>
  <c r="CQ17" i="6"/>
  <c r="CQ767" i="6"/>
  <c r="BK767" i="6"/>
  <c r="CQ614" i="6"/>
  <c r="BK614" i="6"/>
  <c r="CQ786" i="6"/>
  <c r="BK786" i="6"/>
  <c r="CQ425" i="6"/>
  <c r="BK425" i="6"/>
  <c r="BK218" i="6"/>
  <c r="CQ218" i="6"/>
  <c r="BK486" i="6"/>
  <c r="CQ486" i="6"/>
  <c r="CF1004" i="6"/>
  <c r="AZ1004" i="6"/>
  <c r="BK245" i="6"/>
  <c r="CQ245" i="6"/>
  <c r="BK550" i="6"/>
  <c r="CQ550" i="6"/>
  <c r="CF382" i="6"/>
  <c r="AZ382" i="6"/>
  <c r="BK26" i="6"/>
  <c r="CQ26" i="6"/>
  <c r="AZ546" i="6"/>
  <c r="CF546" i="6"/>
  <c r="BK717" i="6"/>
  <c r="CQ717" i="6"/>
  <c r="AZ37" i="6"/>
  <c r="CF37" i="6"/>
  <c r="AZ1003" i="6"/>
  <c r="CF1003" i="6"/>
  <c r="CF350" i="6"/>
  <c r="AZ350" i="6"/>
  <c r="CQ631" i="6"/>
  <c r="BK631" i="6"/>
  <c r="DB556" i="6"/>
  <c r="BV556" i="6"/>
  <c r="AZ61" i="6"/>
  <c r="CF61" i="6"/>
  <c r="DB768" i="6"/>
  <c r="BV768" i="6"/>
  <c r="DB199" i="6"/>
  <c r="BV199" i="6"/>
  <c r="BV858" i="6"/>
  <c r="DB858" i="6"/>
  <c r="BV251" i="6"/>
  <c r="DB251" i="6"/>
  <c r="BK808" i="6"/>
  <c r="CQ808" i="6"/>
  <c r="BV232" i="6"/>
  <c r="DB232" i="6"/>
  <c r="AZ811" i="6"/>
  <c r="CF811" i="6"/>
  <c r="BV981" i="6"/>
  <c r="DB981" i="6"/>
  <c r="CF922" i="6"/>
  <c r="AZ922" i="6"/>
  <c r="AZ814" i="6"/>
  <c r="CF814" i="6"/>
  <c r="CQ582" i="6"/>
  <c r="BK582" i="6"/>
  <c r="AZ1000" i="6"/>
  <c r="CF1000" i="6"/>
  <c r="AZ878" i="6"/>
  <c r="CF878" i="6"/>
  <c r="CF817" i="6"/>
  <c r="AZ817" i="6"/>
  <c r="BV254" i="6"/>
  <c r="DB254" i="6"/>
  <c r="BV592" i="6"/>
  <c r="DB592" i="6"/>
  <c r="CQ854" i="6"/>
  <c r="BK854" i="6"/>
  <c r="BV874" i="6"/>
  <c r="DB874" i="6"/>
  <c r="BK14" i="6"/>
  <c r="CQ14" i="6"/>
  <c r="DB137" i="6"/>
  <c r="BV137" i="6"/>
  <c r="CF827" i="6"/>
  <c r="AZ827" i="6"/>
  <c r="BK897" i="6"/>
  <c r="CQ897" i="6"/>
  <c r="CQ561" i="6"/>
  <c r="BK561" i="6"/>
  <c r="BV127" i="6"/>
  <c r="DB127" i="6"/>
  <c r="CF494" i="6"/>
  <c r="AZ494" i="6"/>
  <c r="BK737" i="6"/>
  <c r="CQ737" i="6"/>
  <c r="BV595" i="6"/>
  <c r="DB595" i="6"/>
  <c r="BK374" i="6"/>
  <c r="CQ374" i="6"/>
  <c r="CF496" i="6"/>
  <c r="AZ496" i="6"/>
  <c r="BV493" i="6"/>
  <c r="DB493" i="6"/>
  <c r="AZ671" i="6"/>
  <c r="CF671" i="6"/>
  <c r="CF688" i="6"/>
  <c r="AZ688" i="6"/>
  <c r="AZ821" i="6"/>
  <c r="CF821" i="6"/>
  <c r="CF812" i="6"/>
  <c r="AZ812" i="6"/>
  <c r="BV601" i="6"/>
  <c r="DB601" i="6"/>
  <c r="BK408" i="6"/>
  <c r="CQ408" i="6"/>
  <c r="CQ761" i="6"/>
  <c r="BK761" i="6"/>
  <c r="BV30" i="6"/>
  <c r="DB30" i="6"/>
  <c r="BK554" i="6"/>
  <c r="CQ554" i="6"/>
  <c r="AZ876" i="6"/>
  <c r="CF876" i="6"/>
  <c r="CF841" i="6"/>
  <c r="AZ841" i="6"/>
  <c r="CF349" i="6"/>
  <c r="AZ349" i="6"/>
  <c r="CF20" i="6"/>
  <c r="AZ20" i="6"/>
  <c r="CF934" i="6"/>
  <c r="AZ934" i="6"/>
  <c r="CF56" i="6"/>
  <c r="AZ56" i="6"/>
  <c r="CF410" i="6"/>
  <c r="AZ410" i="6"/>
  <c r="AZ27" i="6"/>
  <c r="CF27" i="6"/>
  <c r="AZ743" i="6"/>
  <c r="CF743" i="6"/>
  <c r="DB662" i="6"/>
  <c r="BV662" i="6"/>
  <c r="AZ868" i="6"/>
  <c r="CF868" i="6"/>
  <c r="BK271" i="6"/>
  <c r="CQ271" i="6"/>
  <c r="AZ517" i="6"/>
  <c r="CF517" i="6"/>
  <c r="CF424" i="6"/>
  <c r="AZ424" i="6"/>
  <c r="BV610" i="6"/>
  <c r="DB610" i="6"/>
  <c r="BV721" i="6"/>
  <c r="DB721" i="6"/>
  <c r="CF82" i="6"/>
  <c r="AZ82" i="6"/>
  <c r="BK900" i="6"/>
  <c r="CQ900" i="6"/>
  <c r="CQ417" i="6"/>
  <c r="BK417" i="6"/>
  <c r="CF682" i="6"/>
  <c r="AZ682" i="6"/>
  <c r="CF698" i="6"/>
  <c r="AZ698" i="6"/>
  <c r="AZ789" i="6"/>
  <c r="CF789" i="6"/>
  <c r="BV426" i="6"/>
  <c r="DB426" i="6"/>
  <c r="CQ102" i="6"/>
  <c r="BK102" i="6"/>
  <c r="DB879" i="6"/>
  <c r="BV879" i="6"/>
  <c r="CF583" i="6"/>
  <c r="AZ583" i="6"/>
  <c r="AZ586" i="6"/>
  <c r="CF586" i="6"/>
  <c r="AZ963" i="6"/>
  <c r="CF963" i="6"/>
  <c r="BV919" i="6"/>
  <c r="DB919" i="6"/>
  <c r="CQ785" i="6"/>
  <c r="BK785" i="6"/>
  <c r="DB153" i="6"/>
  <c r="BV153" i="6"/>
  <c r="AZ928" i="6"/>
  <c r="CF928" i="6"/>
  <c r="CF147" i="6"/>
  <c r="AZ147" i="6"/>
  <c r="AZ763" i="6"/>
  <c r="CF763" i="6"/>
  <c r="BV692" i="6"/>
  <c r="DB692" i="6"/>
  <c r="BK416" i="6"/>
  <c r="CQ416" i="6"/>
  <c r="DB85" i="6"/>
  <c r="BV85" i="6"/>
  <c r="CF803" i="6"/>
  <c r="AZ803" i="6"/>
  <c r="BV24" i="6"/>
  <c r="DB24" i="6"/>
  <c r="CF321" i="6"/>
  <c r="AZ321" i="6"/>
  <c r="AZ348" i="6"/>
  <c r="CF348" i="6"/>
  <c r="CF640" i="6"/>
  <c r="AZ640" i="6"/>
  <c r="AZ865" i="6"/>
  <c r="CF865" i="6"/>
  <c r="BK969" i="6"/>
  <c r="CQ969" i="6"/>
  <c r="CF476" i="6"/>
  <c r="AZ476" i="6"/>
  <c r="CQ128" i="6"/>
  <c r="BK128" i="6"/>
  <c r="CQ923" i="6"/>
  <c r="BK923" i="6"/>
  <c r="DB436" i="6"/>
  <c r="BV436" i="6"/>
  <c r="CF619" i="6"/>
  <c r="AZ619" i="6"/>
  <c r="CF914" i="6"/>
  <c r="AZ914" i="6"/>
  <c r="BV628" i="6"/>
  <c r="DB628" i="6"/>
  <c r="DB934" i="6"/>
  <c r="BV934" i="6"/>
  <c r="DB648" i="6"/>
  <c r="BV648" i="6"/>
  <c r="DB464" i="6"/>
  <c r="BV464" i="6"/>
  <c r="CQ842" i="6"/>
  <c r="BK842" i="6"/>
  <c r="BK710" i="6"/>
  <c r="CQ710" i="6"/>
  <c r="BK25" i="6"/>
  <c r="CQ25" i="6"/>
  <c r="BV215" i="6"/>
  <c r="DB215" i="6"/>
  <c r="CF584" i="6"/>
  <c r="AZ584" i="6"/>
  <c r="CQ221" i="6"/>
  <c r="BK221" i="6"/>
  <c r="BV909" i="6"/>
  <c r="DB909" i="6"/>
  <c r="AZ438" i="6"/>
  <c r="CF438" i="6"/>
  <c r="BV746" i="6"/>
  <c r="DB746" i="6"/>
  <c r="AZ552" i="6"/>
  <c r="CF552" i="6"/>
  <c r="CF402" i="6"/>
  <c r="AZ402" i="6"/>
  <c r="AZ313" i="6"/>
  <c r="CF313" i="6"/>
  <c r="CF626" i="6"/>
  <c r="AZ626" i="6"/>
  <c r="CF954" i="6"/>
  <c r="AZ954" i="6"/>
  <c r="BK16" i="6"/>
  <c r="CQ16" i="6"/>
  <c r="CQ765" i="6"/>
  <c r="BK765" i="6"/>
  <c r="BK334" i="6"/>
  <c r="CQ334" i="6"/>
  <c r="AZ966" i="6"/>
  <c r="CF966" i="6"/>
  <c r="DB764" i="6"/>
  <c r="BV764" i="6"/>
  <c r="BK996" i="6"/>
  <c r="CQ996" i="6"/>
  <c r="CF84" i="6"/>
  <c r="AZ84" i="6"/>
  <c r="BK30" i="6"/>
  <c r="CQ30" i="6"/>
  <c r="BK700" i="6"/>
  <c r="CQ700" i="6"/>
  <c r="AZ489" i="6"/>
  <c r="CF489" i="6"/>
  <c r="DB623" i="6"/>
  <c r="BV623" i="6"/>
  <c r="DB434" i="6"/>
  <c r="BV434" i="6"/>
  <c r="BV920" i="6"/>
  <c r="DB920" i="6"/>
  <c r="BV605" i="6"/>
  <c r="DB605" i="6"/>
  <c r="BV603" i="6"/>
  <c r="DB603" i="6"/>
  <c r="DB782" i="6"/>
  <c r="BV782" i="6"/>
  <c r="BK418" i="6"/>
  <c r="CQ418" i="6"/>
  <c r="BV322" i="6"/>
  <c r="DB322" i="6"/>
  <c r="CF467" i="6"/>
  <c r="AZ467" i="6"/>
  <c r="BK827" i="6"/>
  <c r="CQ827" i="6"/>
  <c r="DB269" i="6"/>
  <c r="BV269" i="6"/>
  <c r="CF472" i="6"/>
  <c r="AZ472" i="6"/>
  <c r="BK688" i="6"/>
  <c r="CQ688" i="6"/>
  <c r="BV249" i="6"/>
  <c r="DB249" i="6"/>
  <c r="DB414" i="6"/>
  <c r="BV414" i="6"/>
  <c r="CQ863" i="6"/>
  <c r="BK863" i="6"/>
  <c r="BK398" i="6"/>
  <c r="CQ398" i="6"/>
  <c r="CQ836" i="6"/>
  <c r="BK836" i="6"/>
  <c r="CQ343" i="6"/>
  <c r="BK343" i="6"/>
  <c r="BV810" i="6"/>
  <c r="DB810" i="6"/>
  <c r="CQ492" i="6"/>
  <c r="BK492" i="6"/>
  <c r="BK637" i="6"/>
  <c r="CQ637" i="6"/>
  <c r="CF297" i="6"/>
  <c r="AZ297" i="6"/>
  <c r="CF295" i="6"/>
  <c r="AZ295" i="6"/>
  <c r="DB390" i="6"/>
  <c r="BV390" i="6"/>
  <c r="BK474" i="6"/>
  <c r="CQ474" i="6"/>
  <c r="CF519" i="6"/>
  <c r="AZ519" i="6"/>
  <c r="CF453" i="6"/>
  <c r="AZ453" i="6"/>
  <c r="AZ937" i="6"/>
  <c r="CF937" i="6"/>
  <c r="AZ760" i="6"/>
  <c r="CF760" i="6"/>
  <c r="CF578" i="6"/>
  <c r="AZ578" i="6"/>
  <c r="CF572" i="6"/>
  <c r="AZ572" i="6"/>
  <c r="CF242" i="6"/>
  <c r="AZ242" i="6"/>
  <c r="DB397" i="6"/>
  <c r="BV397" i="6"/>
  <c r="DB65" i="6"/>
  <c r="BV65" i="6"/>
  <c r="CF250" i="6"/>
  <c r="AZ250" i="6"/>
  <c r="BK910" i="6"/>
  <c r="CQ910" i="6"/>
  <c r="BV945" i="6"/>
  <c r="DB945" i="6"/>
  <c r="AZ738" i="6"/>
  <c r="CF738" i="6"/>
  <c r="DB488" i="6"/>
  <c r="BV488" i="6"/>
  <c r="CQ1010" i="6"/>
  <c r="BK1010" i="6"/>
  <c r="BK476" i="6"/>
  <c r="CQ476" i="6"/>
  <c r="BV331" i="6"/>
  <c r="DB331" i="6"/>
  <c r="CQ277" i="6"/>
  <c r="BK277" i="6"/>
  <c r="DB377" i="6"/>
  <c r="BV377" i="6"/>
  <c r="DB522" i="6"/>
  <c r="BV522" i="6"/>
  <c r="CF978" i="6"/>
  <c r="AZ978" i="6"/>
  <c r="CQ535" i="6"/>
  <c r="BK535" i="6"/>
  <c r="CF161" i="6"/>
  <c r="AZ161" i="6"/>
  <c r="CF112" i="6"/>
  <c r="AZ112" i="6"/>
  <c r="AZ1008" i="6"/>
  <c r="CF1008" i="6"/>
  <c r="CQ243" i="6"/>
  <c r="BK243" i="6"/>
  <c r="BV375" i="6"/>
  <c r="DB375" i="6"/>
  <c r="DB960" i="6"/>
  <c r="BV960" i="6"/>
  <c r="BK424" i="6"/>
  <c r="CQ424" i="6"/>
  <c r="BV597" i="6"/>
  <c r="DB597" i="6"/>
  <c r="CF429" i="6"/>
  <c r="AZ429" i="6"/>
  <c r="BV140" i="6"/>
  <c r="DB140" i="6"/>
  <c r="CQ399" i="6"/>
  <c r="BK399" i="6"/>
  <c r="CF251" i="6"/>
  <c r="AZ251" i="6"/>
  <c r="CF411" i="6"/>
  <c r="AZ411" i="6"/>
  <c r="BK278" i="6"/>
  <c r="CQ278" i="6"/>
  <c r="CF356" i="6"/>
  <c r="AZ356" i="6"/>
  <c r="CF114" i="6"/>
  <c r="AZ114" i="6"/>
  <c r="DB300" i="6"/>
  <c r="BV300" i="6"/>
  <c r="CF466" i="6"/>
  <c r="AZ466" i="6"/>
  <c r="BK377" i="6"/>
  <c r="CQ377" i="6"/>
  <c r="DB72" i="6"/>
  <c r="BV72" i="6"/>
  <c r="CQ978" i="6"/>
  <c r="BK978" i="6"/>
  <c r="BV575" i="6"/>
  <c r="DB575" i="6"/>
  <c r="CQ173" i="6"/>
  <c r="BK173" i="6"/>
  <c r="CF134" i="6"/>
  <c r="AZ134" i="6"/>
  <c r="DB961" i="6"/>
  <c r="BV961" i="6"/>
  <c r="CQ345" i="6"/>
  <c r="BK345" i="6"/>
  <c r="CF271" i="6"/>
  <c r="AZ271" i="6"/>
  <c r="CQ183" i="6"/>
  <c r="BK183" i="6"/>
  <c r="CF925" i="6"/>
  <c r="AZ925" i="6"/>
  <c r="CQ773" i="6"/>
  <c r="BK773" i="6"/>
  <c r="BV532" i="6"/>
  <c r="DB532" i="6"/>
  <c r="CF273" i="6"/>
  <c r="AZ273" i="6"/>
  <c r="CQ122" i="6"/>
  <c r="BK122" i="6"/>
  <c r="CF567" i="6"/>
  <c r="AZ567" i="6"/>
  <c r="BV158" i="6"/>
  <c r="DB158" i="6"/>
  <c r="CQ750" i="6"/>
  <c r="BK750" i="6"/>
  <c r="BK84" i="6"/>
  <c r="CQ84" i="6"/>
  <c r="BV259" i="6"/>
  <c r="DB259" i="6"/>
  <c r="CQ301" i="6"/>
  <c r="BK301" i="6"/>
  <c r="BV808" i="6"/>
  <c r="DB808" i="6"/>
  <c r="BK341" i="6"/>
  <c r="CQ341" i="6"/>
  <c r="DB80" i="6"/>
  <c r="BV80" i="6"/>
  <c r="BV576" i="6"/>
  <c r="DB576" i="6"/>
  <c r="DB202" i="6"/>
  <c r="BV202" i="6"/>
  <c r="CF541" i="6"/>
  <c r="AZ541" i="6"/>
  <c r="CQ538" i="6"/>
  <c r="BK538" i="6"/>
  <c r="CF537" i="6"/>
  <c r="AZ537" i="6"/>
  <c r="BV819" i="6"/>
  <c r="DB819" i="6"/>
  <c r="DB500" i="6"/>
  <c r="BV500" i="6"/>
  <c r="CQ626" i="6"/>
  <c r="BK626" i="6"/>
  <c r="BK199" i="6"/>
  <c r="CQ199" i="6"/>
  <c r="BV283" i="6"/>
  <c r="DB283" i="6"/>
  <c r="BK956" i="6"/>
  <c r="CQ956" i="6"/>
  <c r="CF169" i="6"/>
  <c r="AZ169" i="6"/>
  <c r="BK89" i="6"/>
  <c r="CQ89" i="6"/>
  <c r="CF258" i="6"/>
  <c r="AZ258" i="6"/>
  <c r="BK253" i="6"/>
  <c r="CQ253" i="6"/>
  <c r="BK461" i="6"/>
  <c r="CQ461" i="6"/>
  <c r="AZ662" i="6"/>
  <c r="CF662" i="6"/>
  <c r="AZ338" i="6"/>
  <c r="CF338" i="6"/>
  <c r="DB938" i="6"/>
  <c r="BV938" i="6"/>
  <c r="BK850" i="6"/>
  <c r="CQ850" i="6"/>
  <c r="AZ848" i="6"/>
  <c r="CF848" i="6"/>
  <c r="BV116" i="6"/>
  <c r="DB116" i="6"/>
  <c r="DB157" i="6"/>
  <c r="BV157" i="6"/>
  <c r="BV709" i="6"/>
  <c r="DB709" i="6"/>
  <c r="DB483" i="6"/>
  <c r="BV483" i="6"/>
  <c r="BV719" i="6"/>
  <c r="DB719" i="6"/>
  <c r="BV798" i="6"/>
  <c r="DB798" i="6"/>
  <c r="BV912" i="6"/>
  <c r="DB912" i="6"/>
  <c r="CF484" i="6"/>
  <c r="AZ484" i="6"/>
  <c r="BK380" i="6"/>
  <c r="CQ380" i="6"/>
  <c r="DB517" i="6"/>
  <c r="BV517" i="6"/>
  <c r="DB275" i="6"/>
  <c r="BV275" i="6"/>
  <c r="CF328" i="6"/>
  <c r="AZ328" i="6"/>
  <c r="BK204" i="6"/>
  <c r="CQ204" i="6"/>
  <c r="BV396" i="6"/>
  <c r="DB396" i="6"/>
  <c r="DB203" i="6"/>
  <c r="BV203" i="6"/>
  <c r="CF289" i="6"/>
  <c r="AZ289" i="6"/>
  <c r="CQ57" i="6"/>
  <c r="BK57" i="6"/>
  <c r="CQ748" i="6"/>
  <c r="BK748" i="6"/>
  <c r="BV261" i="6"/>
  <c r="DB261" i="6"/>
  <c r="DB832" i="6"/>
  <c r="BV832" i="6"/>
  <c r="CQ193" i="6"/>
  <c r="BK193" i="6"/>
  <c r="CQ258" i="6"/>
  <c r="BK258" i="6"/>
  <c r="CQ108" i="6"/>
  <c r="BK108" i="6"/>
  <c r="AZ595" i="6"/>
  <c r="CF595" i="6"/>
  <c r="CQ943" i="6"/>
  <c r="BK943" i="6"/>
  <c r="BK149" i="6"/>
  <c r="CQ149" i="6"/>
  <c r="BV949" i="6"/>
  <c r="DB949" i="6"/>
  <c r="CQ225" i="6"/>
  <c r="BK225" i="6"/>
  <c r="DB183" i="6"/>
  <c r="BV183" i="6"/>
  <c r="BK689" i="6"/>
  <c r="CQ689" i="6"/>
  <c r="AZ830" i="6"/>
  <c r="CF830" i="6"/>
  <c r="BV228" i="6"/>
  <c r="DB228" i="6"/>
  <c r="BV25" i="6"/>
  <c r="DB25" i="6"/>
  <c r="AZ761" i="6"/>
  <c r="CF761" i="6"/>
  <c r="CF144" i="6"/>
  <c r="AZ144" i="6"/>
  <c r="CQ405" i="6"/>
  <c r="BK405" i="6"/>
  <c r="CF148" i="6"/>
  <c r="AZ148" i="6"/>
  <c r="BV354" i="6"/>
  <c r="DB354" i="6"/>
  <c r="CF425" i="6"/>
  <c r="AZ425" i="6"/>
  <c r="CF791" i="6"/>
  <c r="AZ791" i="6"/>
  <c r="AZ238" i="6"/>
  <c r="CF238" i="6"/>
  <c r="DB385" i="6"/>
  <c r="BV385" i="6"/>
  <c r="DB45" i="6"/>
  <c r="BV45" i="6"/>
  <c r="CF557" i="6"/>
  <c r="AZ557" i="6"/>
  <c r="DB762" i="6"/>
  <c r="BV762" i="6"/>
  <c r="CQ167" i="6"/>
  <c r="BK167" i="6"/>
  <c r="CQ164" i="6"/>
  <c r="BK164" i="6"/>
  <c r="AZ174" i="6"/>
  <c r="CF174" i="6"/>
  <c r="BV585" i="6"/>
  <c r="DB585" i="6"/>
  <c r="BV115" i="6"/>
  <c r="DB115" i="6"/>
  <c r="CF138" i="6"/>
  <c r="AZ138" i="6"/>
  <c r="DB392" i="6"/>
  <c r="BV392" i="6"/>
  <c r="CF881" i="6"/>
  <c r="AZ881" i="6"/>
  <c r="BK404" i="6"/>
  <c r="CQ404" i="6"/>
  <c r="CF159" i="6"/>
  <c r="AZ159" i="6"/>
  <c r="DB161" i="6"/>
  <c r="BV161" i="6"/>
  <c r="BV582" i="6"/>
  <c r="DB582" i="6"/>
  <c r="AZ755" i="6"/>
  <c r="CF755" i="6"/>
  <c r="BV847" i="6"/>
  <c r="DB847" i="6"/>
  <c r="AZ666" i="6"/>
  <c r="CF666" i="6"/>
  <c r="BK379" i="6"/>
  <c r="CQ379" i="6"/>
  <c r="DB996" i="6"/>
  <c r="BV996" i="6"/>
  <c r="CQ252" i="6"/>
  <c r="BK252" i="6"/>
  <c r="CF986" i="6"/>
  <c r="AZ986" i="6"/>
  <c r="AZ818" i="6"/>
  <c r="CF818" i="6"/>
  <c r="AZ813" i="6"/>
  <c r="CF813" i="6"/>
  <c r="DB629" i="6"/>
  <c r="BV629" i="6"/>
  <c r="CF77" i="6"/>
  <c r="AZ77" i="6"/>
  <c r="BK384" i="6"/>
  <c r="CQ384" i="6"/>
  <c r="BK263" i="6"/>
  <c r="CQ263" i="6"/>
  <c r="CQ746" i="6"/>
  <c r="BK746" i="6"/>
  <c r="BK117" i="6"/>
  <c r="CQ117" i="6"/>
  <c r="AZ198" i="6"/>
  <c r="CF198" i="6"/>
  <c r="DB333" i="6"/>
  <c r="BV333" i="6"/>
  <c r="CQ148" i="6"/>
  <c r="BK148" i="6"/>
  <c r="BV82" i="6"/>
  <c r="DB82" i="6"/>
  <c r="CF744" i="6"/>
  <c r="AZ744" i="6"/>
  <c r="DB477" i="6"/>
  <c r="BV477" i="6"/>
  <c r="BV318" i="6"/>
  <c r="DB318" i="6"/>
  <c r="CF778" i="6"/>
  <c r="AZ778" i="6"/>
  <c r="CQ93" i="6"/>
  <c r="BK93" i="6"/>
  <c r="BV558" i="6"/>
  <c r="DB558" i="6"/>
  <c r="AZ597" i="6"/>
  <c r="CF597" i="6"/>
  <c r="BK355" i="6"/>
  <c r="CQ355" i="6"/>
  <c r="BK426" i="6"/>
  <c r="CQ426" i="6"/>
  <c r="AZ659" i="6"/>
  <c r="CF659" i="6"/>
  <c r="DB287" i="6"/>
  <c r="BV287" i="6"/>
  <c r="CQ826" i="6"/>
  <c r="BK826" i="6"/>
  <c r="CQ206" i="6"/>
  <c r="BK206" i="6"/>
  <c r="DB786" i="6"/>
  <c r="BV786" i="6"/>
  <c r="DB296" i="6"/>
  <c r="BV296" i="6"/>
  <c r="BK796" i="6"/>
  <c r="CQ796" i="6"/>
  <c r="BV419" i="6"/>
  <c r="DB419" i="6"/>
  <c r="BV409" i="6"/>
  <c r="DB409" i="6"/>
  <c r="CF55" i="6"/>
  <c r="AZ55" i="6"/>
  <c r="CF705" i="6"/>
  <c r="AZ705" i="6"/>
  <c r="DB618" i="6"/>
  <c r="BV618" i="6"/>
  <c r="DB417" i="6"/>
  <c r="BV417" i="6"/>
  <c r="BV164" i="6"/>
  <c r="DB164" i="6"/>
  <c r="CQ268" i="6"/>
  <c r="BK268" i="6"/>
  <c r="DB418" i="6"/>
  <c r="BV418" i="6"/>
  <c r="BV277" i="6"/>
  <c r="DB277" i="6"/>
  <c r="AZ832" i="6"/>
  <c r="CF832" i="6"/>
  <c r="BV388" i="6"/>
  <c r="DB388" i="6"/>
  <c r="BK292" i="6"/>
  <c r="CQ292" i="6"/>
  <c r="CQ179" i="6"/>
  <c r="BK179" i="6"/>
  <c r="CF353" i="6"/>
  <c r="AZ353" i="6"/>
  <c r="AZ536" i="6"/>
  <c r="CF536" i="6"/>
  <c r="CF746" i="6"/>
  <c r="AZ746" i="6"/>
  <c r="AZ706" i="6"/>
  <c r="CF706" i="6"/>
  <c r="CF801" i="6"/>
  <c r="AZ801" i="6"/>
  <c r="BV530" i="6"/>
  <c r="DB530" i="6"/>
  <c r="BK645" i="6"/>
  <c r="CQ645" i="6"/>
  <c r="BK19" i="6"/>
  <c r="CQ19" i="6"/>
  <c r="BV651" i="6"/>
  <c r="DB651" i="6"/>
  <c r="CF361" i="6"/>
  <c r="AZ361" i="6"/>
  <c r="BK804" i="6"/>
  <c r="CQ804" i="6"/>
  <c r="BV439" i="6"/>
  <c r="DB439" i="6"/>
  <c r="CF810" i="6"/>
  <c r="AZ810" i="6"/>
  <c r="BK95" i="6"/>
  <c r="CQ95" i="6"/>
  <c r="DB207" i="6"/>
  <c r="BV207" i="6"/>
  <c r="AZ23" i="6"/>
  <c r="CF23" i="6"/>
  <c r="DB458" i="6"/>
  <c r="BV458" i="6"/>
  <c r="CF685" i="6"/>
  <c r="AZ685" i="6"/>
  <c r="CQ653" i="6"/>
  <c r="BK653" i="6"/>
  <c r="BK711" i="6"/>
  <c r="CQ711" i="6"/>
  <c r="AZ772" i="6"/>
  <c r="CF772" i="6"/>
  <c r="AZ859" i="6"/>
  <c r="CF859" i="6"/>
  <c r="AZ587" i="6"/>
  <c r="CF587" i="6"/>
  <c r="BV337" i="6"/>
  <c r="DB337" i="6"/>
  <c r="AZ290" i="6"/>
  <c r="CF290" i="6"/>
  <c r="BV842" i="6"/>
  <c r="DB842" i="6"/>
  <c r="AZ228" i="6"/>
  <c r="CF228" i="6"/>
  <c r="CF128" i="6"/>
  <c r="AZ128" i="6"/>
  <c r="CQ524" i="6"/>
  <c r="BK524" i="6"/>
  <c r="CQ219" i="6"/>
  <c r="BK219" i="6"/>
  <c r="BK894" i="6"/>
  <c r="CQ894" i="6"/>
  <c r="DB667" i="6"/>
  <c r="BV667" i="6"/>
  <c r="CF689" i="6"/>
  <c r="AZ689" i="6"/>
  <c r="CQ563" i="6"/>
  <c r="BK563" i="6"/>
  <c r="CQ281" i="6"/>
  <c r="BK281" i="6"/>
  <c r="BV679" i="6"/>
  <c r="DB679" i="6"/>
  <c r="AZ664" i="6"/>
  <c r="CF664" i="6"/>
  <c r="BV569" i="6"/>
  <c r="DB569" i="6"/>
  <c r="BK542" i="6"/>
  <c r="CQ542" i="6"/>
  <c r="BV885" i="6"/>
  <c r="DB885" i="6"/>
  <c r="DB184" i="6"/>
  <c r="BV184" i="6"/>
  <c r="CF525" i="6"/>
  <c r="AZ525" i="6"/>
  <c r="CQ458" i="6"/>
  <c r="BK458" i="6"/>
  <c r="BK276" i="6"/>
  <c r="CQ276" i="6"/>
  <c r="AZ873" i="6"/>
  <c r="CF873" i="6"/>
  <c r="BV345" i="6"/>
  <c r="DB345" i="6"/>
  <c r="BV594" i="6"/>
  <c r="DB594" i="6"/>
  <c r="CQ534" i="6"/>
  <c r="BK534" i="6"/>
  <c r="AZ774" i="6"/>
  <c r="CF774" i="6"/>
  <c r="CQ457" i="6"/>
  <c r="BK457" i="6"/>
  <c r="AZ1010" i="6"/>
  <c r="CF1010" i="6"/>
  <c r="CF745" i="6"/>
  <c r="AZ745" i="6"/>
  <c r="BK327" i="6"/>
  <c r="CQ327" i="6"/>
  <c r="CF590" i="6"/>
  <c r="AZ590" i="6"/>
  <c r="AZ936" i="6"/>
  <c r="CF936" i="6"/>
  <c r="AZ87" i="6"/>
  <c r="CF87" i="6"/>
  <c r="DB674" i="6"/>
  <c r="BV674" i="6"/>
  <c r="CQ448" i="6"/>
  <c r="BK448" i="6"/>
  <c r="BV997" i="6"/>
  <c r="DB997" i="6"/>
  <c r="BK802" i="6"/>
  <c r="CQ802" i="6"/>
  <c r="CQ604" i="6"/>
  <c r="BK604" i="6"/>
  <c r="CQ40" i="6"/>
  <c r="BK40" i="6"/>
  <c r="BV507" i="6"/>
  <c r="DB507" i="6"/>
  <c r="DB196" i="6"/>
  <c r="BV196" i="6"/>
  <c r="DB705" i="6"/>
  <c r="BV705" i="6"/>
  <c r="BK485" i="6"/>
  <c r="CQ485" i="6"/>
  <c r="BV713" i="6"/>
  <c r="DB713" i="6"/>
  <c r="BK312" i="6"/>
  <c r="CQ312" i="6"/>
  <c r="AZ168" i="6"/>
  <c r="CF168" i="6"/>
  <c r="CF280" i="6"/>
  <c r="AZ280" i="6"/>
  <c r="CQ429" i="6"/>
  <c r="BK429" i="6"/>
  <c r="BK951" i="6"/>
  <c r="CQ951" i="6"/>
  <c r="DB131" i="6"/>
  <c r="BV131" i="6"/>
  <c r="AZ471" i="6"/>
  <c r="CF471" i="6"/>
  <c r="DB77" i="6"/>
  <c r="BV77" i="6"/>
  <c r="BK646" i="6"/>
  <c r="CQ646" i="6"/>
  <c r="CF708" i="6"/>
  <c r="AZ708" i="6"/>
  <c r="BK141" i="6"/>
  <c r="CQ141" i="6"/>
  <c r="BK212" i="6"/>
  <c r="CQ212" i="6"/>
  <c r="BK139" i="6"/>
  <c r="CQ139" i="6"/>
  <c r="CF602" i="6"/>
  <c r="AZ602" i="6"/>
  <c r="DB465" i="6"/>
  <c r="BV465" i="6"/>
  <c r="DB952" i="6"/>
  <c r="BV952" i="6"/>
  <c r="BV579" i="6"/>
  <c r="DB579" i="6"/>
  <c r="BK728" i="6"/>
  <c r="CQ728" i="6"/>
  <c r="AZ807" i="6"/>
  <c r="CF807" i="6"/>
  <c r="CQ242" i="6"/>
  <c r="BK242" i="6"/>
  <c r="BV561" i="6"/>
  <c r="DB561" i="6"/>
  <c r="CQ853" i="6"/>
  <c r="BK853" i="6"/>
  <c r="DB1010" i="6"/>
  <c r="BV1010" i="6"/>
  <c r="BK907" i="6"/>
  <c r="CQ907" i="6"/>
  <c r="CQ576" i="6"/>
  <c r="BK576" i="6"/>
  <c r="BK896" i="6"/>
  <c r="CQ896" i="6"/>
  <c r="BK965" i="6"/>
  <c r="CQ965" i="6"/>
  <c r="CQ491" i="6"/>
  <c r="BK491" i="6"/>
  <c r="BV702" i="6"/>
  <c r="DB702" i="6"/>
  <c r="CQ96" i="6"/>
  <c r="BK96" i="6"/>
  <c r="CQ106" i="6"/>
  <c r="BK106" i="6"/>
  <c r="DB932" i="6"/>
  <c r="BV932" i="6"/>
  <c r="BV727" i="6"/>
  <c r="DB727" i="6"/>
  <c r="DB487" i="6"/>
  <c r="BV487" i="6"/>
  <c r="BV867" i="6"/>
  <c r="DB867" i="6"/>
  <c r="CF18" i="6"/>
  <c r="AZ18" i="6"/>
  <c r="CQ630" i="6"/>
  <c r="BK630" i="6"/>
  <c r="DB805" i="6"/>
  <c r="BV805" i="6"/>
  <c r="BV901" i="6"/>
  <c r="DB901" i="6"/>
  <c r="DB129" i="6"/>
  <c r="BV129" i="6"/>
  <c r="AZ224" i="6"/>
  <c r="CF224" i="6"/>
  <c r="BV711" i="6"/>
  <c r="DB711" i="6"/>
  <c r="BK101" i="6"/>
  <c r="CQ101" i="6"/>
  <c r="CF377" i="6"/>
  <c r="AZ377" i="6"/>
  <c r="BK945" i="6"/>
  <c r="CQ945" i="6"/>
  <c r="AZ206" i="6"/>
  <c r="CF206" i="6"/>
  <c r="AZ509" i="6"/>
  <c r="CF509" i="6"/>
  <c r="CF725" i="6"/>
  <c r="AZ725" i="6"/>
  <c r="DB754" i="6"/>
  <c r="BV754" i="6"/>
  <c r="AZ491" i="6"/>
  <c r="CF491" i="6"/>
  <c r="CF360" i="6"/>
  <c r="AZ360" i="6"/>
  <c r="BV767" i="6"/>
  <c r="DB767" i="6"/>
  <c r="CQ624" i="6"/>
  <c r="BK624" i="6"/>
  <c r="BV591" i="6"/>
  <c r="DB591" i="6"/>
  <c r="BK376" i="6"/>
  <c r="CQ376" i="6"/>
  <c r="BV780" i="6"/>
  <c r="DB780" i="6"/>
  <c r="BK370" i="6"/>
  <c r="CQ370" i="6"/>
  <c r="AZ977" i="6"/>
  <c r="CF977" i="6"/>
  <c r="AZ261" i="6"/>
  <c r="CF261" i="6"/>
  <c r="BV1003" i="6"/>
  <c r="DB1003" i="6"/>
  <c r="BK988" i="6"/>
  <c r="CQ988" i="6"/>
  <c r="CF357" i="6"/>
  <c r="AZ357" i="6"/>
  <c r="CQ909" i="6"/>
  <c r="BK909" i="6"/>
  <c r="BV446" i="6"/>
  <c r="DB446" i="6"/>
  <c r="CQ34" i="6"/>
  <c r="BK34" i="6"/>
  <c r="DB276" i="6"/>
  <c r="BV276" i="6"/>
  <c r="AZ902" i="6"/>
  <c r="CF902" i="6"/>
  <c r="BV17" i="6"/>
  <c r="DB17" i="6"/>
  <c r="BV600" i="6"/>
  <c r="DB600" i="6"/>
  <c r="DB882" i="6"/>
  <c r="BV882" i="6"/>
  <c r="DB686" i="6"/>
  <c r="BV686" i="6"/>
  <c r="BK450" i="6"/>
  <c r="CQ450" i="6"/>
  <c r="BV18" i="6"/>
  <c r="DB18" i="6"/>
  <c r="CF46" i="6"/>
  <c r="AZ46" i="6"/>
  <c r="DB886" i="6"/>
  <c r="BV886" i="6"/>
  <c r="BV869" i="6"/>
  <c r="DB869" i="6"/>
  <c r="AZ654" i="6"/>
  <c r="CF654" i="6"/>
  <c r="CF796" i="6"/>
  <c r="AZ796" i="6"/>
  <c r="AZ66" i="6"/>
  <c r="CF66" i="6"/>
  <c r="BK32" i="6"/>
  <c r="CQ32" i="6"/>
  <c r="CQ583" i="6"/>
  <c r="BK583" i="6"/>
  <c r="BK744" i="6"/>
  <c r="CQ744" i="6"/>
  <c r="DB149" i="6"/>
  <c r="BV149" i="6"/>
  <c r="AZ967" i="6"/>
  <c r="CF967" i="6"/>
  <c r="CF733" i="6"/>
  <c r="AZ733" i="6"/>
  <c r="BK594" i="6"/>
  <c r="CQ594" i="6"/>
  <c r="BV726" i="6"/>
  <c r="DB726" i="6"/>
  <c r="CF189" i="6"/>
  <c r="AZ189" i="6"/>
  <c r="BK680" i="6"/>
  <c r="CQ680" i="6"/>
  <c r="AZ41" i="6"/>
  <c r="CF41" i="6"/>
  <c r="BK888" i="6"/>
  <c r="CQ888" i="6"/>
  <c r="BK611" i="6"/>
  <c r="CQ611" i="6"/>
  <c r="CF716" i="6"/>
  <c r="AZ716" i="6"/>
  <c r="CQ526" i="6"/>
  <c r="BK526" i="6"/>
  <c r="AZ304" i="6"/>
  <c r="CF304" i="6"/>
  <c r="DB537" i="6"/>
  <c r="BV537" i="6"/>
  <c r="AZ33" i="6"/>
  <c r="CF33" i="6"/>
  <c r="CQ589" i="6"/>
  <c r="BK589" i="6"/>
  <c r="BK714" i="6"/>
  <c r="CQ714" i="6"/>
  <c r="BV870" i="6"/>
  <c r="DB870" i="6"/>
  <c r="BK628" i="6"/>
  <c r="CQ628" i="6"/>
  <c r="BK296" i="6"/>
  <c r="CQ296" i="6"/>
  <c r="CF123" i="6"/>
  <c r="AZ123" i="6"/>
  <c r="DB74" i="6"/>
  <c r="BV74" i="6"/>
  <c r="CQ180" i="6"/>
  <c r="BK180" i="6"/>
  <c r="AZ296" i="6"/>
  <c r="CF296" i="6"/>
  <c r="BV590" i="6"/>
  <c r="DB590" i="6"/>
  <c r="BV723" i="6"/>
  <c r="DB723" i="6"/>
  <c r="BV844" i="6"/>
  <c r="DB844" i="6"/>
  <c r="BV1012" i="6"/>
  <c r="DB1012" i="6"/>
  <c r="BV926" i="6"/>
  <c r="DB926" i="6"/>
  <c r="AZ479" i="6"/>
  <c r="CF479" i="6"/>
  <c r="CQ793" i="6"/>
  <c r="BK793" i="6"/>
  <c r="BK410" i="6"/>
  <c r="CQ410" i="6"/>
  <c r="DB185" i="6"/>
  <c r="BV185" i="6"/>
  <c r="DB238" i="6"/>
  <c r="BV238" i="6"/>
  <c r="BK670" i="6"/>
  <c r="CQ670" i="6"/>
  <c r="DB978" i="6"/>
  <c r="BV978" i="6"/>
  <c r="BK533" i="6"/>
  <c r="CQ533" i="6"/>
  <c r="CF303" i="6"/>
  <c r="AZ303" i="6"/>
  <c r="BK349" i="6"/>
  <c r="CQ349" i="6"/>
  <c r="CQ766" i="6"/>
  <c r="BK766" i="6"/>
  <c r="BK178" i="6"/>
  <c r="CQ178" i="6"/>
  <c r="BV346" i="6"/>
  <c r="DB346" i="6"/>
  <c r="CF65" i="6"/>
  <c r="AZ65" i="6"/>
  <c r="CF469" i="6"/>
  <c r="AZ469" i="6"/>
  <c r="CF337" i="6"/>
  <c r="AZ337" i="6"/>
  <c r="BK331" i="6"/>
  <c r="CQ331" i="6"/>
  <c r="DB611" i="6"/>
  <c r="BV611" i="6"/>
  <c r="DB890" i="6"/>
  <c r="BV890" i="6"/>
  <c r="AZ342" i="6"/>
  <c r="CF342" i="6"/>
  <c r="AZ358" i="6"/>
  <c r="CF358" i="6"/>
  <c r="AZ505" i="6"/>
  <c r="CF505" i="6"/>
  <c r="DB640" i="6"/>
  <c r="BV640" i="6"/>
  <c r="CQ872" i="6"/>
  <c r="BK872" i="6"/>
  <c r="CQ564" i="6"/>
  <c r="BK564" i="6"/>
  <c r="CF274" i="6"/>
  <c r="AZ274" i="6"/>
  <c r="AZ143" i="6"/>
  <c r="CF143" i="6"/>
  <c r="BK109" i="6"/>
  <c r="CQ109" i="6"/>
  <c r="BK579" i="6"/>
  <c r="CQ579" i="6"/>
  <c r="BV596" i="6"/>
  <c r="DB596" i="6"/>
  <c r="CF632" i="6"/>
  <c r="AZ632" i="6"/>
  <c r="DB638" i="6"/>
  <c r="BV638" i="6"/>
  <c r="DB964" i="6"/>
  <c r="BV964" i="6"/>
  <c r="BK261" i="6"/>
  <c r="CQ261" i="6"/>
  <c r="AZ330" i="6"/>
  <c r="CF330" i="6"/>
  <c r="CF955" i="6"/>
  <c r="AZ955" i="6"/>
  <c r="DB167" i="6"/>
  <c r="BV167" i="6"/>
  <c r="BK31" i="6"/>
  <c r="CQ31" i="6"/>
  <c r="CQ94" i="6"/>
  <c r="BK94" i="6"/>
  <c r="CF981" i="6"/>
  <c r="AZ981" i="6"/>
  <c r="CQ1013" i="6"/>
  <c r="BK1013" i="6"/>
  <c r="DB871" i="6"/>
  <c r="BV871" i="6"/>
  <c r="DB876" i="6"/>
  <c r="BV876" i="6"/>
  <c r="DB684" i="6"/>
  <c r="BV684" i="6"/>
  <c r="AZ160" i="6"/>
  <c r="CF160" i="6"/>
  <c r="BV98" i="6"/>
  <c r="DB98" i="6"/>
  <c r="CQ599" i="6"/>
  <c r="BK599" i="6"/>
  <c r="CQ997" i="6"/>
  <c r="BK997" i="6"/>
  <c r="BK286" i="6"/>
  <c r="CQ286" i="6"/>
  <c r="CF692" i="6"/>
  <c r="AZ692" i="6"/>
  <c r="BV328" i="6"/>
  <c r="DB328" i="6"/>
  <c r="BK693" i="6"/>
  <c r="CQ693" i="6"/>
  <c r="AZ754" i="6"/>
  <c r="CF754" i="6"/>
  <c r="CF634" i="6"/>
  <c r="AZ634" i="6"/>
  <c r="CQ285" i="6"/>
  <c r="BK285" i="6"/>
  <c r="CQ947" i="6"/>
  <c r="BK947" i="6"/>
  <c r="AZ544" i="6"/>
  <c r="CF544" i="6"/>
  <c r="CQ401" i="6"/>
  <c r="BK401" i="6"/>
  <c r="DB892" i="6"/>
  <c r="BV892" i="6"/>
  <c r="BV802" i="6"/>
  <c r="DB802" i="6"/>
  <c r="CF808" i="6"/>
  <c r="AZ808" i="6"/>
  <c r="CF404" i="6"/>
  <c r="AZ404" i="6"/>
  <c r="DB263" i="6"/>
  <c r="BV263" i="6"/>
  <c r="AZ292" i="6"/>
  <c r="CF292" i="6"/>
  <c r="CF858" i="6"/>
  <c r="AZ858" i="6"/>
  <c r="CF614" i="6"/>
  <c r="AZ614" i="6"/>
  <c r="CF722" i="6"/>
  <c r="AZ722" i="6"/>
  <c r="CQ901" i="6"/>
  <c r="BK901" i="6"/>
  <c r="BK472" i="6"/>
  <c r="CQ472" i="6"/>
  <c r="DB455" i="6"/>
  <c r="BV455" i="6"/>
  <c r="AZ558" i="6"/>
  <c r="CF558" i="6"/>
  <c r="DB440" i="6"/>
  <c r="BV440" i="6"/>
  <c r="BV607" i="6"/>
  <c r="DB607" i="6"/>
  <c r="BV336" i="6"/>
  <c r="DB336" i="6"/>
  <c r="BV853" i="6"/>
  <c r="DB853" i="6"/>
  <c r="BV35" i="6"/>
  <c r="DB35" i="6"/>
  <c r="CQ855" i="6"/>
  <c r="BK855" i="6"/>
  <c r="AZ21" i="6"/>
  <c r="CF21" i="6"/>
  <c r="CQ489" i="6"/>
  <c r="BK489" i="6"/>
  <c r="CQ36" i="6"/>
  <c r="BK36" i="6"/>
  <c r="AZ511" i="6"/>
  <c r="CF511" i="6"/>
  <c r="BV907" i="6"/>
  <c r="DB907" i="6"/>
  <c r="BV864" i="6"/>
  <c r="DB864" i="6"/>
  <c r="AZ298" i="6"/>
  <c r="CF298" i="6"/>
  <c r="DB658" i="6"/>
  <c r="BV658" i="6"/>
  <c r="CQ887" i="6"/>
  <c r="BK887" i="6"/>
  <c r="DB900" i="6"/>
  <c r="BV900" i="6"/>
  <c r="AZ209" i="6"/>
  <c r="CF209" i="6"/>
  <c r="CF426" i="6"/>
  <c r="AZ426" i="6"/>
  <c r="CF336" i="6"/>
  <c r="AZ336" i="6"/>
  <c r="AZ288" i="6"/>
  <c r="CF288" i="6"/>
  <c r="BV457" i="6"/>
  <c r="DB457" i="6"/>
  <c r="BV422" i="6"/>
  <c r="DB422" i="6"/>
  <c r="CF367" i="6"/>
  <c r="AZ367" i="6"/>
  <c r="AZ80" i="6"/>
  <c r="CF80" i="6"/>
  <c r="CF480" i="6"/>
  <c r="AZ480" i="6"/>
  <c r="BV505" i="6"/>
  <c r="DB505" i="6"/>
  <c r="CF920" i="6"/>
  <c r="AZ920" i="6"/>
  <c r="DB444" i="6"/>
  <c r="BV444" i="6"/>
  <c r="CF364" i="6"/>
  <c r="AZ364" i="6"/>
  <c r="BK977" i="6"/>
  <c r="CQ977" i="6"/>
  <c r="AZ513" i="6"/>
  <c r="CF513" i="6"/>
  <c r="BV781" i="6"/>
  <c r="DB781" i="6"/>
  <c r="BK692" i="6"/>
  <c r="CQ692" i="6"/>
  <c r="CF523" i="6"/>
  <c r="AZ523" i="6"/>
  <c r="DB476" i="6"/>
  <c r="BV476" i="6"/>
  <c r="CF235" i="6"/>
  <c r="AZ235" i="6"/>
  <c r="CQ498" i="6"/>
  <c r="BK498" i="6"/>
  <c r="CF575" i="6"/>
  <c r="AZ575" i="6"/>
  <c r="DB402" i="6"/>
  <c r="BV402" i="6"/>
  <c r="AZ252" i="6"/>
  <c r="CF252" i="6"/>
  <c r="AZ234" i="6"/>
  <c r="CF234" i="6"/>
  <c r="CF142" i="6"/>
  <c r="AZ142" i="6"/>
  <c r="AZ374" i="6"/>
  <c r="CF374" i="6"/>
  <c r="CQ328" i="6"/>
  <c r="BK328" i="6"/>
  <c r="CQ154" i="6"/>
  <c r="BK154" i="6"/>
  <c r="BV921" i="6"/>
  <c r="DB921" i="6"/>
  <c r="CF384" i="6"/>
  <c r="AZ384" i="6"/>
  <c r="BK322" i="6"/>
  <c r="CQ322" i="6"/>
  <c r="AZ979" i="6"/>
  <c r="CF979" i="6"/>
  <c r="CF461" i="6"/>
  <c r="AZ461" i="6"/>
  <c r="CF255" i="6"/>
  <c r="AZ255" i="6"/>
  <c r="CQ932" i="6"/>
  <c r="BK932" i="6"/>
  <c r="CF430" i="6"/>
  <c r="AZ430" i="6"/>
  <c r="CQ570" i="6"/>
  <c r="BK570" i="6"/>
  <c r="AZ737" i="6"/>
  <c r="CF737" i="6"/>
  <c r="BK21" i="6"/>
  <c r="CQ21" i="6"/>
  <c r="AZ548" i="6"/>
  <c r="CF548" i="6"/>
  <c r="BK980" i="6"/>
  <c r="CQ980" i="6"/>
  <c r="BK632" i="6"/>
  <c r="CQ632" i="6"/>
  <c r="CQ260" i="6"/>
  <c r="BK260" i="6"/>
  <c r="AZ439" i="6"/>
  <c r="CF439" i="6"/>
  <c r="BV472" i="6"/>
  <c r="DB472" i="6"/>
  <c r="BV226" i="6"/>
  <c r="DB226" i="6"/>
  <c r="BK55" i="6"/>
  <c r="CQ55" i="6"/>
  <c r="CF882" i="6"/>
  <c r="AZ882" i="6"/>
  <c r="DB239" i="6"/>
  <c r="BV239" i="6"/>
  <c r="DB656" i="6"/>
  <c r="BV656" i="6"/>
  <c r="CQ769" i="6"/>
  <c r="BK769" i="6"/>
  <c r="BK817" i="6"/>
  <c r="CQ817" i="6"/>
  <c r="DB151" i="6"/>
  <c r="BV151" i="6"/>
  <c r="DB212" i="6"/>
  <c r="BV212" i="6"/>
  <c r="AZ944" i="6"/>
  <c r="CF944" i="6"/>
  <c r="CQ279" i="6"/>
  <c r="BK279" i="6"/>
  <c r="BK666" i="6"/>
  <c r="CQ666" i="6"/>
  <c r="AZ1009" i="6"/>
  <c r="CF1009" i="6"/>
  <c r="BV937" i="6"/>
  <c r="DB937" i="6"/>
  <c r="CF371" i="6"/>
  <c r="AZ371" i="6"/>
  <c r="BK705" i="6"/>
  <c r="CQ705" i="6"/>
  <c r="DB438" i="6"/>
  <c r="BV438" i="6"/>
  <c r="DB462" i="6"/>
  <c r="BV462" i="6"/>
  <c r="CF368" i="6"/>
  <c r="AZ368" i="6"/>
  <c r="CF896" i="6"/>
  <c r="AZ896" i="6"/>
  <c r="CQ856" i="6"/>
  <c r="BK856" i="6"/>
  <c r="BV608" i="6"/>
  <c r="DB608" i="6"/>
  <c r="BV602" i="6"/>
  <c r="DB602" i="6"/>
  <c r="CQ336" i="6"/>
  <c r="BK336" i="6"/>
  <c r="AZ45" i="6"/>
  <c r="CF45" i="6"/>
  <c r="BV280" i="6"/>
  <c r="DB280" i="6"/>
  <c r="DB671" i="6"/>
  <c r="BV671" i="6"/>
  <c r="BK282" i="6"/>
  <c r="CQ282" i="6"/>
  <c r="BK442" i="6"/>
  <c r="CQ442" i="6"/>
  <c r="DB178" i="6"/>
  <c r="BV178" i="6"/>
  <c r="AZ121" i="6"/>
  <c r="CF121" i="6"/>
  <c r="BV563" i="6"/>
  <c r="DB563" i="6"/>
  <c r="BV41" i="6"/>
  <c r="DB41" i="6"/>
  <c r="AZ485" i="6"/>
  <c r="CF485" i="6"/>
  <c r="AZ628" i="6"/>
  <c r="CF628" i="6"/>
  <c r="CQ880" i="6"/>
  <c r="BK880" i="6"/>
  <c r="CQ182" i="6"/>
  <c r="BK182" i="6"/>
  <c r="BV186" i="6"/>
  <c r="DB186" i="6"/>
  <c r="CF16" i="6"/>
  <c r="AZ16" i="6"/>
  <c r="BV524" i="6"/>
  <c r="DB524" i="6"/>
  <c r="BV913" i="6"/>
  <c r="DB913" i="6"/>
  <c r="DB652" i="6"/>
  <c r="BV652" i="6"/>
  <c r="BK316" i="6"/>
  <c r="CQ316" i="6"/>
  <c r="AZ1012" i="6"/>
  <c r="CF1012" i="6"/>
  <c r="CF101" i="6"/>
  <c r="AZ101" i="6"/>
  <c r="CQ598" i="6"/>
  <c r="BK598" i="6"/>
  <c r="CF615" i="6"/>
  <c r="AZ615" i="6"/>
  <c r="CF675" i="6"/>
  <c r="AZ675" i="6"/>
  <c r="CF363" i="6"/>
  <c r="AZ363" i="6"/>
  <c r="BV765" i="6"/>
  <c r="DB765" i="6"/>
  <c r="AZ282" i="6"/>
  <c r="CF282" i="6"/>
  <c r="BV294" i="6"/>
  <c r="DB294" i="6"/>
  <c r="CF879" i="6"/>
  <c r="AZ879" i="6"/>
  <c r="BK360" i="6"/>
  <c r="CQ360" i="6"/>
  <c r="CF995" i="6"/>
  <c r="AZ995" i="6"/>
  <c r="DB58" i="6"/>
  <c r="BV58" i="6"/>
  <c r="BV888" i="6"/>
  <c r="DB888" i="6"/>
  <c r="BK196" i="6"/>
  <c r="CQ196" i="6"/>
  <c r="BV350" i="6"/>
  <c r="DB350" i="6"/>
  <c r="BK191" i="6"/>
  <c r="CQ191" i="6"/>
  <c r="AZ753" i="6"/>
  <c r="CF753" i="6"/>
  <c r="DB387" i="6"/>
  <c r="BV387" i="6"/>
  <c r="DB633" i="6"/>
  <c r="BV633" i="6"/>
  <c r="CQ494" i="6"/>
  <c r="BK494" i="6"/>
  <c r="BV363" i="6"/>
  <c r="DB363" i="6"/>
  <c r="CF990" i="6"/>
  <c r="AZ990" i="6"/>
  <c r="BV953" i="6"/>
  <c r="DB953" i="6"/>
  <c r="DB367" i="6"/>
  <c r="BV367" i="6"/>
  <c r="DB758" i="6"/>
  <c r="BV758" i="6"/>
  <c r="CF864" i="6"/>
  <c r="AZ864" i="6"/>
  <c r="CF504" i="6"/>
  <c r="AZ504" i="6"/>
  <c r="CF115" i="6"/>
  <c r="AZ115" i="6"/>
  <c r="CQ862" i="6"/>
  <c r="BK862" i="6"/>
  <c r="AZ376" i="6"/>
  <c r="CF376" i="6"/>
  <c r="CQ477" i="6"/>
  <c r="BK477" i="6"/>
  <c r="CQ100" i="6"/>
  <c r="BK100" i="6"/>
  <c r="AZ208" i="6"/>
  <c r="CF208" i="6"/>
  <c r="BV429" i="6"/>
  <c r="DB429" i="6"/>
  <c r="DB321" i="6"/>
  <c r="BV321" i="6"/>
  <c r="AZ456" i="6"/>
  <c r="CF456" i="6"/>
  <c r="CF393" i="6"/>
  <c r="AZ393" i="6"/>
  <c r="BV542" i="6"/>
  <c r="DB542" i="6"/>
  <c r="CF974" i="6"/>
  <c r="AZ974" i="6"/>
  <c r="CQ840" i="6"/>
  <c r="BK840" i="6"/>
  <c r="CQ295" i="6"/>
  <c r="BK295" i="6"/>
  <c r="BV356" i="6"/>
  <c r="DB356" i="6"/>
  <c r="CF874" i="6"/>
  <c r="AZ874" i="6"/>
  <c r="DB165" i="6"/>
  <c r="BV165" i="6"/>
  <c r="CF40" i="6"/>
  <c r="AZ40" i="6"/>
  <c r="BK329" i="6"/>
  <c r="CQ329" i="6"/>
  <c r="CF502" i="6"/>
  <c r="AZ502" i="6"/>
  <c r="DB61" i="6"/>
  <c r="BV61" i="6"/>
  <c r="BV312" i="6"/>
  <c r="DB312" i="6"/>
  <c r="DB209" i="6"/>
  <c r="BV209" i="6"/>
  <c r="AZ757" i="6"/>
  <c r="CF757" i="6"/>
  <c r="CF326" i="6"/>
  <c r="AZ326" i="6"/>
  <c r="BV620" i="6"/>
  <c r="DB620" i="6"/>
  <c r="CF568" i="6"/>
  <c r="AZ568" i="6"/>
  <c r="DB59" i="6"/>
  <c r="BV59" i="6"/>
  <c r="CQ768" i="6"/>
  <c r="BK768" i="6"/>
  <c r="BK68" i="6"/>
  <c r="CQ68" i="6"/>
  <c r="CQ234" i="6"/>
  <c r="BK234" i="6"/>
  <c r="BK468" i="6"/>
  <c r="CQ468" i="6"/>
  <c r="BK790" i="6"/>
  <c r="CQ790" i="6"/>
  <c r="CQ708" i="6"/>
  <c r="BK708" i="6"/>
  <c r="CQ159" i="6"/>
  <c r="BK159" i="6"/>
  <c r="AZ256" i="6"/>
  <c r="CF256" i="6"/>
  <c r="AZ846" i="6"/>
  <c r="CF846" i="6"/>
  <c r="CF47" i="6"/>
  <c r="AZ47" i="6"/>
  <c r="BV826" i="6"/>
  <c r="DB826" i="6"/>
  <c r="CF387" i="6"/>
  <c r="AZ387" i="6"/>
  <c r="AZ248" i="6"/>
  <c r="CF248" i="6"/>
  <c r="CQ119" i="6"/>
  <c r="BK119" i="6"/>
  <c r="BV811" i="6"/>
  <c r="DB811" i="6"/>
  <c r="BK62" i="6"/>
  <c r="CQ62" i="6"/>
  <c r="BK367" i="6"/>
  <c r="CQ367" i="6"/>
  <c r="CQ976" i="6"/>
  <c r="BK976" i="6"/>
  <c r="CF448" i="6"/>
  <c r="AZ448" i="6"/>
  <c r="BK434" i="6"/>
  <c r="CQ434" i="6"/>
  <c r="CQ439" i="6"/>
  <c r="BK439" i="6"/>
  <c r="CF886" i="6"/>
  <c r="AZ886" i="6"/>
  <c r="DB654" i="6"/>
  <c r="BV654" i="6"/>
  <c r="BV701" i="6"/>
  <c r="DB701" i="6"/>
  <c r="CQ935" i="6"/>
  <c r="BK935" i="6"/>
  <c r="CF64" i="6"/>
  <c r="AZ64" i="6"/>
  <c r="BV448" i="6"/>
  <c r="DB448" i="6"/>
  <c r="CF34" i="6"/>
  <c r="AZ34" i="6"/>
  <c r="DB803" i="6"/>
  <c r="BV803" i="6"/>
  <c r="BV307" i="6"/>
  <c r="DB307" i="6"/>
  <c r="BV812" i="6"/>
  <c r="DB812" i="6"/>
  <c r="CF707" i="6"/>
  <c r="AZ707" i="6"/>
  <c r="DB391" i="6"/>
  <c r="BV391" i="6"/>
  <c r="DB815" i="6"/>
  <c r="BV815" i="6"/>
  <c r="CQ110" i="6"/>
  <c r="BK110" i="6"/>
  <c r="DB339" i="6"/>
  <c r="BV339" i="6"/>
  <c r="AZ220" i="6"/>
  <c r="CF220" i="6"/>
  <c r="CQ738" i="6"/>
  <c r="BK738" i="6"/>
  <c r="BV223" i="6"/>
  <c r="DB223" i="6"/>
  <c r="DB273" i="6"/>
  <c r="BV273" i="6"/>
  <c r="BK420" i="6"/>
  <c r="CQ420" i="6"/>
  <c r="DB547" i="6"/>
  <c r="BV547" i="6"/>
  <c r="DB830" i="6"/>
  <c r="BV830" i="6"/>
  <c r="BK181" i="6"/>
  <c r="CQ181" i="6"/>
  <c r="DB81" i="6"/>
  <c r="BV81" i="6"/>
  <c r="CF419" i="6"/>
  <c r="AZ419" i="6"/>
  <c r="BK357" i="6"/>
  <c r="CQ357" i="6"/>
  <c r="AZ260" i="6"/>
  <c r="CF260" i="6"/>
  <c r="CQ936" i="6"/>
  <c r="BK936" i="6"/>
  <c r="BV359" i="6"/>
  <c r="DB359" i="6"/>
  <c r="BK302" i="6"/>
  <c r="CQ302" i="6"/>
  <c r="BK839" i="6"/>
  <c r="CQ839" i="6"/>
  <c r="DB91" i="6"/>
  <c r="BV91" i="6"/>
  <c r="DB50" i="6"/>
  <c r="BV50" i="6"/>
  <c r="AZ605" i="6"/>
  <c r="CF605" i="6"/>
  <c r="DB506" i="6"/>
  <c r="BV506" i="6"/>
  <c r="CF573" i="6"/>
  <c r="AZ573" i="6"/>
  <c r="DB972" i="6"/>
  <c r="BV972" i="6"/>
  <c r="DB995" i="6"/>
  <c r="BV995" i="6"/>
  <c r="CQ146" i="6"/>
  <c r="BK146" i="6"/>
  <c r="DB214" i="6"/>
  <c r="BV214" i="6"/>
  <c r="CQ950" i="6"/>
  <c r="BK950" i="6"/>
  <c r="BK547" i="6"/>
  <c r="CQ547" i="6"/>
  <c r="CF317" i="6"/>
  <c r="AZ317" i="6"/>
  <c r="BK690" i="6"/>
  <c r="CQ690" i="6"/>
  <c r="BK792" i="6"/>
  <c r="CQ792" i="6"/>
  <c r="BV144" i="6"/>
  <c r="DB144" i="6"/>
  <c r="BK137" i="6"/>
  <c r="CQ137" i="6"/>
  <c r="DB395" i="6"/>
  <c r="BV395" i="6"/>
  <c r="CF569" i="6"/>
  <c r="AZ569" i="6"/>
  <c r="AZ244" i="6"/>
  <c r="CF244" i="6"/>
  <c r="CQ822" i="6"/>
  <c r="BK822" i="6"/>
  <c r="CF795" i="6"/>
  <c r="AZ795" i="6"/>
  <c r="DB213" i="6"/>
  <c r="BV213" i="6"/>
  <c r="BK375" i="6"/>
  <c r="CQ375" i="6"/>
  <c r="BV364" i="6"/>
  <c r="DB364" i="6"/>
  <c r="CF543" i="6"/>
  <c r="AZ543" i="6"/>
  <c r="BK394" i="6"/>
  <c r="CQ394" i="6"/>
  <c r="DB966" i="6"/>
  <c r="BV966" i="6"/>
  <c r="AZ166" i="6"/>
  <c r="CF166" i="6"/>
  <c r="DB849" i="6"/>
  <c r="BV849" i="6"/>
  <c r="BV344" i="6"/>
  <c r="DB344" i="6"/>
  <c r="DB783" i="6"/>
  <c r="BV783" i="6"/>
  <c r="BV400" i="6"/>
  <c r="DB400" i="6"/>
  <c r="CF351" i="6"/>
  <c r="AZ351" i="6"/>
  <c r="BV430" i="6"/>
  <c r="DB430" i="6"/>
  <c r="DB210" i="6"/>
  <c r="BV210" i="6"/>
  <c r="DB983" i="6"/>
  <c r="BV983" i="6"/>
  <c r="AZ188" i="6"/>
  <c r="CF188" i="6"/>
  <c r="CQ734" i="6"/>
  <c r="BK734" i="6"/>
  <c r="CF890" i="6"/>
  <c r="AZ890" i="6"/>
  <c r="CQ697" i="6"/>
  <c r="BK697" i="6"/>
  <c r="DB317" i="6"/>
  <c r="BV317" i="6"/>
  <c r="BV247" i="6"/>
  <c r="DB247" i="6"/>
  <c r="CF563" i="6"/>
  <c r="AZ563" i="6"/>
  <c r="DB193" i="6"/>
  <c r="BV193" i="6"/>
  <c r="BK478" i="6"/>
  <c r="CQ478" i="6"/>
  <c r="CQ764" i="6"/>
  <c r="BK764" i="6"/>
  <c r="BV789" i="6"/>
  <c r="DB789" i="6"/>
  <c r="CQ177" i="6"/>
  <c r="BK177" i="6"/>
  <c r="CQ456" i="6"/>
  <c r="BK456" i="6"/>
  <c r="BV378" i="6"/>
  <c r="DB378" i="6"/>
  <c r="CF691" i="6"/>
  <c r="AZ691" i="6"/>
  <c r="BK241" i="6"/>
  <c r="CQ241" i="6"/>
  <c r="BV550" i="6"/>
  <c r="DB550" i="6"/>
  <c r="CF660" i="6"/>
  <c r="AZ660" i="6"/>
  <c r="CQ291" i="6"/>
  <c r="BK291" i="6"/>
  <c r="AZ67" i="6"/>
  <c r="CF67" i="6"/>
  <c r="CF299" i="6"/>
  <c r="AZ299" i="6"/>
  <c r="DB691" i="6"/>
  <c r="BV691" i="6"/>
  <c r="DB535" i="6"/>
  <c r="BV535" i="6"/>
  <c r="CF749" i="6"/>
  <c r="AZ749" i="6"/>
  <c r="AZ607" i="6"/>
  <c r="CF607" i="6"/>
  <c r="DB466" i="6"/>
  <c r="BV466" i="6"/>
  <c r="CQ964" i="6"/>
  <c r="BK964" i="6"/>
  <c r="DB817" i="6"/>
  <c r="BV817" i="6"/>
  <c r="DB756" i="6"/>
  <c r="BV756" i="6"/>
  <c r="CF277" i="6"/>
  <c r="AZ277" i="6"/>
  <c r="BV146" i="6"/>
  <c r="DB146" i="6"/>
  <c r="CF344" i="6"/>
  <c r="AZ344" i="6"/>
  <c r="BV365" i="6"/>
  <c r="DB365" i="6"/>
  <c r="CQ799" i="6"/>
  <c r="BK799" i="6"/>
  <c r="BK402" i="6"/>
  <c r="CQ402" i="6"/>
  <c r="CQ209" i="6"/>
  <c r="BK209" i="6"/>
  <c r="BV399" i="6"/>
  <c r="DB399" i="6"/>
  <c r="CF561" i="6"/>
  <c r="AZ561" i="6"/>
  <c r="CQ169" i="6"/>
  <c r="BK169" i="6"/>
  <c r="BV362" i="6"/>
  <c r="DB362" i="6"/>
  <c r="CF911" i="6"/>
  <c r="AZ911" i="6"/>
  <c r="CQ201" i="6"/>
  <c r="BK201" i="6"/>
  <c r="DB71" i="6"/>
  <c r="BV71" i="6"/>
  <c r="CQ67" i="6"/>
  <c r="BK67" i="6"/>
  <c r="AZ197" i="6"/>
  <c r="CF197" i="6"/>
  <c r="DB270" i="6"/>
  <c r="BV270" i="6"/>
  <c r="CF383" i="6"/>
  <c r="AZ383" i="6"/>
  <c r="BV759" i="6"/>
  <c r="DB759" i="6"/>
  <c r="CF847" i="6"/>
  <c r="AZ847" i="6"/>
  <c r="CQ549" i="6"/>
  <c r="BK549" i="6"/>
  <c r="BV908" i="6"/>
  <c r="DB908" i="6"/>
  <c r="BK133" i="6"/>
  <c r="CQ133" i="6"/>
  <c r="BK1008" i="6"/>
  <c r="CQ1008" i="6"/>
  <c r="CQ788" i="6"/>
  <c r="BK788" i="6"/>
  <c r="CQ475" i="6"/>
  <c r="BK475" i="6"/>
  <c r="DB235" i="6"/>
  <c r="BV235" i="6"/>
  <c r="BV612" i="6"/>
  <c r="DB612" i="6"/>
  <c r="CQ335" i="6"/>
  <c r="BK335" i="6"/>
  <c r="CQ972" i="6"/>
  <c r="BK972" i="6"/>
  <c r="CF158" i="6"/>
  <c r="AZ158" i="6"/>
  <c r="BV467" i="6"/>
  <c r="DB467" i="6"/>
  <c r="BK833" i="6"/>
  <c r="CQ833" i="6"/>
  <c r="BK616" i="6"/>
  <c r="CQ616" i="6"/>
  <c r="AZ809" i="6"/>
  <c r="CF809" i="6"/>
  <c r="BV707" i="6"/>
  <c r="DB707" i="6"/>
  <c r="BK237" i="6"/>
  <c r="CQ237" i="6"/>
  <c r="CQ944" i="6"/>
  <c r="BK944" i="6"/>
  <c r="BK326" i="6"/>
  <c r="CQ326" i="6"/>
  <c r="BK314" i="6"/>
  <c r="CQ314" i="6"/>
  <c r="DB751" i="6"/>
  <c r="BV751" i="6"/>
  <c r="DB636" i="6"/>
  <c r="BV636" i="6"/>
  <c r="CQ586" i="6"/>
  <c r="BK586" i="6"/>
  <c r="AZ443" i="6"/>
  <c r="CF443" i="6"/>
  <c r="BV125" i="6"/>
  <c r="DB125" i="6"/>
  <c r="DB941" i="6"/>
  <c r="BV941" i="6"/>
  <c r="AZ776" i="6"/>
  <c r="CF776" i="6"/>
  <c r="AZ538" i="6"/>
  <c r="CF538" i="6"/>
  <c r="BK779" i="6"/>
  <c r="CQ779" i="6"/>
  <c r="CQ518" i="6"/>
  <c r="BK518" i="6"/>
  <c r="BK440" i="6"/>
  <c r="CQ440" i="6"/>
  <c r="DB323" i="6"/>
  <c r="BV323" i="6"/>
  <c r="DB381" i="6"/>
  <c r="BV381" i="6"/>
  <c r="CF264" i="6"/>
  <c r="AZ264" i="6"/>
  <c r="BK687" i="6"/>
  <c r="CQ687" i="6"/>
  <c r="CF993" i="6"/>
  <c r="AZ993" i="6"/>
  <c r="CQ309" i="6"/>
  <c r="BK309" i="6"/>
  <c r="BV696" i="6"/>
  <c r="DB696" i="6"/>
  <c r="CF927" i="6"/>
  <c r="AZ927" i="6"/>
  <c r="BV479" i="6"/>
  <c r="DB479" i="6"/>
  <c r="BK352" i="6"/>
  <c r="CQ352" i="6"/>
  <c r="BV604" i="6"/>
  <c r="DB604" i="6"/>
  <c r="DB916" i="6"/>
  <c r="BV916" i="6"/>
  <c r="CF149" i="6"/>
  <c r="AZ149" i="6"/>
  <c r="DB460" i="6"/>
  <c r="BV460" i="6"/>
  <c r="BV856" i="6"/>
  <c r="DB856" i="6"/>
  <c r="CF694" i="6"/>
  <c r="AZ694" i="6"/>
  <c r="AZ644" i="6"/>
  <c r="CF644" i="6"/>
  <c r="CF72" i="6"/>
  <c r="AZ72" i="6"/>
  <c r="CQ451" i="6"/>
  <c r="BK451" i="6"/>
  <c r="BK760" i="6"/>
  <c r="CQ760" i="6"/>
  <c r="CQ254" i="6"/>
  <c r="BK254" i="6"/>
  <c r="CF126" i="6"/>
  <c r="AZ126" i="6"/>
  <c r="CF797" i="6"/>
  <c r="AZ797" i="6"/>
  <c r="DB833" i="6"/>
  <c r="BV833" i="6"/>
  <c r="BV515" i="6"/>
  <c r="DB515" i="6"/>
  <c r="CQ881" i="6"/>
  <c r="BK881" i="6"/>
  <c r="BK168" i="6"/>
  <c r="CQ168" i="6"/>
  <c r="DB544" i="6"/>
  <c r="BV544" i="6"/>
  <c r="CQ269" i="6"/>
  <c r="BK269" i="6"/>
  <c r="BK216" i="6"/>
  <c r="CQ216" i="6"/>
  <c r="CF179" i="6"/>
  <c r="AZ179" i="6"/>
  <c r="CF272" i="6"/>
  <c r="AZ272" i="6"/>
  <c r="DB357" i="6"/>
  <c r="BV357" i="6"/>
  <c r="CQ540" i="6"/>
  <c r="BK540" i="6"/>
  <c r="CF781" i="6"/>
  <c r="AZ781" i="6"/>
  <c r="CQ452" i="6"/>
  <c r="BK452" i="6"/>
  <c r="DB475" i="6"/>
  <c r="BV475" i="6"/>
  <c r="AZ214" i="6"/>
  <c r="CF214" i="6"/>
  <c r="CQ297" i="6"/>
  <c r="BK297" i="6"/>
  <c r="CF89" i="6"/>
  <c r="AZ89" i="6"/>
  <c r="BV265" i="6"/>
  <c r="DB265" i="6"/>
  <c r="CF146" i="6"/>
  <c r="AZ146" i="6"/>
  <c r="CF724" i="6"/>
  <c r="AZ724" i="6"/>
  <c r="BV94" i="6"/>
  <c r="DB94" i="6"/>
  <c r="BV887" i="6"/>
  <c r="DB887" i="6"/>
  <c r="BK869" i="6"/>
  <c r="CQ869" i="6"/>
  <c r="BK78" i="6"/>
  <c r="CQ78" i="6"/>
  <c r="BK625" i="6"/>
  <c r="CQ625" i="6"/>
  <c r="AZ758" i="6"/>
  <c r="CF758" i="6"/>
  <c r="AZ183" i="6"/>
  <c r="CF183" i="6"/>
  <c r="BV948" i="6"/>
  <c r="DB948" i="6"/>
  <c r="BK46" i="6"/>
  <c r="CQ46" i="6"/>
  <c r="CF163" i="6"/>
  <c r="AZ163" i="6"/>
  <c r="CQ830" i="6"/>
  <c r="BK830" i="6"/>
  <c r="BV79" i="6"/>
  <c r="DB79" i="6"/>
  <c r="CQ938" i="6"/>
  <c r="BK938" i="6"/>
  <c r="CQ787" i="6"/>
  <c r="BK787" i="6"/>
  <c r="CF989" i="6"/>
  <c r="AZ989" i="6"/>
  <c r="BV521" i="6"/>
  <c r="DB521" i="6"/>
  <c r="DB824" i="6"/>
  <c r="BV824" i="6"/>
  <c r="CF490" i="6"/>
  <c r="AZ490" i="6"/>
  <c r="BV993" i="6"/>
  <c r="DB993" i="6"/>
  <c r="CQ112" i="6"/>
  <c r="BK112" i="6"/>
  <c r="BK381" i="6"/>
  <c r="CQ381" i="6"/>
  <c r="BK831" i="6"/>
  <c r="CQ831" i="6"/>
  <c r="BK783" i="6"/>
  <c r="CQ783" i="6"/>
  <c r="BV366" i="6"/>
  <c r="DB366" i="6"/>
  <c r="BV795" i="6"/>
  <c r="DB795" i="6"/>
  <c r="CF571" i="6"/>
  <c r="AZ571" i="6"/>
  <c r="CQ229" i="6"/>
  <c r="BK229" i="6"/>
  <c r="BV289" i="6"/>
  <c r="DB289" i="6"/>
  <c r="DB274" i="6"/>
  <c r="BV274" i="6"/>
  <c r="BV509" i="6"/>
  <c r="DB509" i="6"/>
  <c r="CF239" i="6"/>
  <c r="AZ239" i="6"/>
  <c r="AZ178" i="6"/>
  <c r="CF178" i="6"/>
  <c r="CQ421" i="6"/>
  <c r="BK421" i="6"/>
  <c r="CQ753" i="6"/>
  <c r="BK753" i="6"/>
  <c r="CF421" i="6"/>
  <c r="AZ421" i="6"/>
  <c r="AZ493" i="6"/>
  <c r="CF493" i="6"/>
  <c r="CF710" i="6"/>
  <c r="AZ710" i="6"/>
  <c r="CF109" i="6"/>
  <c r="AZ109" i="6"/>
  <c r="BV546" i="6"/>
  <c r="DB546" i="6"/>
  <c r="CF790" i="6"/>
  <c r="AZ790" i="6"/>
  <c r="DB201" i="6"/>
  <c r="BV201" i="6"/>
  <c r="BK107" i="6"/>
  <c r="CQ107" i="6"/>
  <c r="AZ766" i="6"/>
  <c r="CF766" i="6"/>
  <c r="CF175" i="6"/>
  <c r="AZ175" i="6"/>
  <c r="CF652" i="6"/>
  <c r="AZ652" i="6"/>
  <c r="BV840" i="6"/>
  <c r="DB840" i="6"/>
  <c r="F30" i="3"/>
  <c r="F32" i="3" s="1"/>
  <c r="F34" i="3" s="1"/>
  <c r="BV776" i="6"/>
  <c r="DB776" i="6"/>
  <c r="AZ668" i="6"/>
  <c r="CF668" i="6"/>
  <c r="DB750" i="6"/>
  <c r="BV750" i="6"/>
  <c r="CQ903" i="6"/>
  <c r="BK903" i="6"/>
  <c r="CQ851" i="6"/>
  <c r="BK851" i="6"/>
  <c r="BK559" i="6"/>
  <c r="CQ559" i="6"/>
  <c r="BK499" i="6"/>
  <c r="CQ499" i="6"/>
  <c r="AZ219" i="6"/>
  <c r="CF219" i="6"/>
  <c r="AZ378" i="6"/>
  <c r="CF378" i="6"/>
  <c r="DB630" i="6"/>
  <c r="BV630" i="6"/>
  <c r="CF329" i="6"/>
  <c r="AZ329" i="6"/>
  <c r="CQ659" i="6"/>
  <c r="BK659" i="6"/>
  <c r="CF690" i="6"/>
  <c r="AZ690" i="6"/>
  <c r="BK82" i="6"/>
  <c r="CQ82" i="6"/>
  <c r="CQ569" i="6"/>
  <c r="BK569" i="6"/>
  <c r="AZ869" i="6"/>
  <c r="CF869" i="6"/>
  <c r="BK987" i="6"/>
  <c r="CQ987" i="6"/>
  <c r="CQ332" i="6"/>
  <c r="BK332" i="6"/>
  <c r="AZ837" i="6"/>
  <c r="CF837" i="6"/>
  <c r="BV567" i="6"/>
  <c r="DB567" i="6"/>
  <c r="BK912" i="6"/>
  <c r="CQ912" i="6"/>
  <c r="CF512" i="6"/>
  <c r="AZ512" i="6"/>
  <c r="BK691" i="6"/>
  <c r="CQ691" i="6"/>
  <c r="CQ238" i="6"/>
  <c r="BK238" i="6"/>
  <c r="BV843" i="6"/>
  <c r="DB843" i="6"/>
  <c r="BV37" i="6"/>
  <c r="DB37" i="6"/>
  <c r="CF875" i="6"/>
  <c r="AZ875" i="6"/>
  <c r="BV613" i="6"/>
  <c r="DB613" i="6"/>
  <c r="AZ649" i="6"/>
  <c r="CF649" i="6"/>
  <c r="BK92" i="6"/>
  <c r="CQ92" i="6"/>
  <c r="CQ948" i="6"/>
  <c r="BK948" i="6"/>
  <c r="DB245" i="6"/>
  <c r="BV245" i="6"/>
  <c r="CQ843" i="6"/>
  <c r="BK843" i="6"/>
  <c r="AZ229" i="6"/>
  <c r="CF229" i="6"/>
  <c r="BV242" i="6"/>
  <c r="DB242" i="6"/>
  <c r="BK54" i="6"/>
  <c r="CQ54" i="6"/>
  <c r="CQ87" i="6"/>
  <c r="BK87" i="6"/>
  <c r="AZ71" i="6"/>
  <c r="CF71" i="6"/>
  <c r="BK815" i="6"/>
  <c r="CQ815" i="6"/>
  <c r="CQ79" i="6"/>
  <c r="BK79" i="6"/>
  <c r="CQ521" i="6"/>
  <c r="BK521" i="6"/>
  <c r="CQ917" i="6"/>
  <c r="BK917" i="6"/>
  <c r="CF486" i="6"/>
  <c r="AZ486" i="6"/>
  <c r="AZ141" i="6"/>
  <c r="CF141" i="6"/>
  <c r="DB468" i="6"/>
  <c r="BV468" i="6"/>
  <c r="DB282" i="6"/>
  <c r="BV282" i="6"/>
  <c r="CF726" i="6"/>
  <c r="AZ726" i="6"/>
  <c r="AZ497" i="6"/>
  <c r="CF497" i="6"/>
  <c r="AZ308" i="6"/>
  <c r="CF308" i="6"/>
  <c r="BK926" i="6"/>
  <c r="CQ926" i="6"/>
  <c r="BV326" i="6"/>
  <c r="DB326" i="6"/>
  <c r="CQ591" i="6"/>
  <c r="BK591" i="6"/>
  <c r="CF646" i="6"/>
  <c r="AZ646" i="6"/>
  <c r="DB939" i="6"/>
  <c r="BV939" i="6"/>
  <c r="BK74" i="6"/>
  <c r="CQ74" i="6"/>
  <c r="BK694" i="6"/>
  <c r="CQ694" i="6"/>
  <c r="AZ771" i="6"/>
  <c r="CF771" i="6"/>
  <c r="CF470" i="6"/>
  <c r="AZ470" i="6"/>
  <c r="CF398" i="6"/>
  <c r="AZ398" i="6"/>
  <c r="CF135" i="6"/>
  <c r="AZ135" i="6"/>
  <c r="BK844" i="6"/>
  <c r="CQ844" i="6"/>
  <c r="CF500" i="6"/>
  <c r="AZ500" i="6"/>
  <c r="CF408" i="6"/>
  <c r="AZ408" i="6"/>
  <c r="AZ68" i="6"/>
  <c r="CF68" i="6"/>
  <c r="CF627" i="6"/>
  <c r="AZ627" i="6"/>
  <c r="CF577" i="6"/>
  <c r="AZ577" i="6"/>
  <c r="AZ332" i="6"/>
  <c r="CF332" i="6"/>
  <c r="BV180" i="6"/>
  <c r="DB180" i="6"/>
  <c r="CF982" i="6"/>
  <c r="AZ982" i="6"/>
  <c r="BK587" i="6"/>
  <c r="CQ587" i="6"/>
  <c r="CF533" i="6"/>
  <c r="AZ533" i="6"/>
  <c r="BV722" i="6"/>
  <c r="DB722" i="6"/>
  <c r="DB794" i="6"/>
  <c r="BV794" i="6"/>
  <c r="AZ648" i="6"/>
  <c r="CF648" i="6"/>
  <c r="BK127" i="6"/>
  <c r="CQ127" i="6"/>
  <c r="BV16" i="6"/>
  <c r="DB16" i="6"/>
  <c r="BV852" i="6"/>
  <c r="DB852" i="6"/>
  <c r="BV64" i="6"/>
  <c r="DB64" i="6"/>
  <c r="AZ852" i="6"/>
  <c r="CF852" i="6"/>
  <c r="DB792" i="6"/>
  <c r="BV792" i="6"/>
  <c r="DB433" i="6"/>
  <c r="BV433" i="6"/>
  <c r="CQ919" i="6"/>
  <c r="BK919" i="6"/>
  <c r="CQ453" i="6"/>
  <c r="BK453" i="6"/>
  <c r="CF488" i="6"/>
  <c r="AZ488" i="6"/>
  <c r="BV587" i="6"/>
  <c r="DB587" i="6"/>
  <c r="BK369" i="6"/>
  <c r="CQ369" i="6"/>
  <c r="AZ79" i="6"/>
  <c r="CF79" i="6"/>
  <c r="AZ752" i="6"/>
  <c r="CF752" i="6"/>
  <c r="BV998" i="6"/>
  <c r="DB998" i="6"/>
  <c r="AZ820" i="6"/>
  <c r="CF820" i="6"/>
  <c r="CF422" i="6"/>
  <c r="AZ422" i="6"/>
  <c r="BK233" i="6"/>
  <c r="CQ233" i="6"/>
  <c r="BK835" i="6"/>
  <c r="CQ835" i="6"/>
  <c r="AZ105" i="6"/>
  <c r="CF105" i="6"/>
  <c r="CQ590" i="6"/>
  <c r="BK590" i="6"/>
  <c r="DB835" i="6"/>
  <c r="BV835" i="6"/>
  <c r="CF74" i="6"/>
  <c r="AZ74" i="6"/>
  <c r="CQ789" i="6"/>
  <c r="BK789" i="6"/>
  <c r="BV925" i="6"/>
  <c r="DB925" i="6"/>
  <c r="BV774" i="6"/>
  <c r="DB774" i="6"/>
  <c r="BV461" i="6"/>
  <c r="DB461" i="6"/>
  <c r="CF193" i="6"/>
  <c r="AZ193" i="6"/>
  <c r="BK97" i="6"/>
  <c r="CQ97" i="6"/>
  <c r="DB211" i="6"/>
  <c r="BV211" i="6"/>
  <c r="BV302" i="6"/>
  <c r="DB302" i="6"/>
  <c r="CQ745" i="6"/>
  <c r="BK745" i="6"/>
  <c r="BK713" i="6"/>
  <c r="CQ713" i="6"/>
  <c r="BV445" i="6"/>
  <c r="DB445" i="6"/>
  <c r="CQ605" i="6"/>
  <c r="BK605" i="6"/>
  <c r="DB484" i="6"/>
  <c r="BV484" i="6"/>
  <c r="DB536" i="6"/>
  <c r="BV536" i="6"/>
  <c r="BV896" i="6"/>
  <c r="DB896" i="6"/>
  <c r="BK953" i="6"/>
  <c r="CQ953" i="6"/>
  <c r="BV645" i="6"/>
  <c r="DB645" i="6"/>
  <c r="CF474" i="6"/>
  <c r="AZ474" i="6"/>
  <c r="BV837" i="6"/>
  <c r="DB837" i="6"/>
  <c r="CQ902" i="6"/>
  <c r="BK902" i="6"/>
  <c r="BV112" i="6"/>
  <c r="DB112" i="6"/>
  <c r="BV110" i="6"/>
  <c r="DB110" i="6"/>
  <c r="BV655" i="6"/>
  <c r="DB655" i="6"/>
  <c r="BK867" i="6"/>
  <c r="CQ867" i="6"/>
  <c r="BK473" i="6"/>
  <c r="CQ473" i="6"/>
  <c r="AZ276" i="6"/>
  <c r="CF276" i="6"/>
  <c r="DB447" i="6"/>
  <c r="BV447" i="6"/>
  <c r="BV574" i="6"/>
  <c r="DB574" i="6"/>
  <c r="CF625" i="6"/>
  <c r="AZ625" i="6"/>
  <c r="CQ223" i="6"/>
  <c r="BK223" i="6"/>
  <c r="AZ926" i="6"/>
  <c r="CF926" i="6"/>
  <c r="AZ324" i="6"/>
  <c r="CF324" i="6"/>
  <c r="BV588" i="6"/>
  <c r="DB588" i="6"/>
  <c r="BV653" i="6"/>
  <c r="DB653" i="6"/>
  <c r="DB143" i="6"/>
  <c r="BV143" i="6"/>
  <c r="CQ726" i="6"/>
  <c r="BK726" i="6"/>
  <c r="CQ610" i="6"/>
  <c r="BK610" i="6"/>
  <c r="BK864" i="6"/>
  <c r="CQ864" i="6"/>
  <c r="BK1007" i="6"/>
  <c r="CQ1007" i="6"/>
  <c r="BV405" i="6"/>
  <c r="DB405" i="6"/>
  <c r="DB122" i="6"/>
  <c r="BV122" i="6"/>
  <c r="CQ762" i="6"/>
  <c r="BK762" i="6"/>
  <c r="DB281" i="6"/>
  <c r="BV281" i="6"/>
  <c r="CQ664" i="6"/>
  <c r="BK664" i="6"/>
  <c r="BV84" i="6"/>
  <c r="DB84" i="6"/>
  <c r="AZ534" i="6"/>
  <c r="CF534" i="6"/>
  <c r="BK752" i="6"/>
  <c r="CQ752" i="6"/>
  <c r="CF167" i="6"/>
  <c r="AZ167" i="6"/>
  <c r="DB880" i="6"/>
  <c r="BV880" i="6"/>
  <c r="BK257" i="6"/>
  <c r="CQ257" i="6"/>
  <c r="DB101" i="6"/>
  <c r="BV101" i="6"/>
  <c r="CQ861" i="6"/>
  <c r="BK861" i="6"/>
  <c r="DB198" i="6"/>
  <c r="BV198" i="6"/>
  <c r="CQ801" i="6"/>
  <c r="BK801" i="6"/>
  <c r="CQ763" i="6"/>
  <c r="BK763" i="6"/>
  <c r="BK967" i="6"/>
  <c r="CQ967" i="6"/>
  <c r="CQ344" i="6"/>
  <c r="BK344" i="6"/>
  <c r="AZ973" i="6"/>
  <c r="CF973" i="6"/>
  <c r="BK911" i="6"/>
  <c r="CQ911" i="6"/>
  <c r="BK596" i="6"/>
  <c r="CQ596" i="6"/>
  <c r="BK247" i="6"/>
  <c r="CQ247" i="6"/>
  <c r="BV424" i="6"/>
  <c r="DB424" i="6"/>
  <c r="CF828" i="6"/>
  <c r="AZ828" i="6"/>
  <c r="AZ192" i="6"/>
  <c r="CF192" i="6"/>
  <c r="DB787" i="6"/>
  <c r="BV787" i="6"/>
  <c r="CF636" i="6"/>
  <c r="AZ636" i="6"/>
  <c r="CQ562" i="6"/>
  <c r="BK562" i="6"/>
  <c r="BK162" i="6"/>
  <c r="CQ162" i="6"/>
  <c r="BV606" i="6"/>
  <c r="DB606" i="6"/>
  <c r="AZ612" i="6"/>
  <c r="CF612" i="6"/>
  <c r="CF510" i="6"/>
  <c r="AZ510" i="6"/>
  <c r="BV256" i="6"/>
  <c r="DB256" i="6"/>
  <c r="CQ720" i="6"/>
  <c r="BK720" i="6"/>
  <c r="BK731" i="6"/>
  <c r="CQ731" i="6"/>
  <c r="AZ507" i="6"/>
  <c r="CF507" i="6"/>
  <c r="DB757" i="6"/>
  <c r="BV757" i="6"/>
  <c r="AZ447" i="6"/>
  <c r="CF447" i="6"/>
  <c r="BK735" i="6"/>
  <c r="CQ735" i="6"/>
  <c r="BK866" i="6"/>
  <c r="CQ866" i="6"/>
  <c r="BV933" i="6"/>
  <c r="DB933" i="6"/>
  <c r="DB1004" i="6"/>
  <c r="BV1004" i="6"/>
  <c r="CQ249" i="6"/>
  <c r="BK249" i="6"/>
  <c r="AZ992" i="6"/>
  <c r="CF992" i="6"/>
  <c r="CQ239" i="6"/>
  <c r="BK239" i="6"/>
  <c r="CF156" i="6"/>
  <c r="AZ156" i="6"/>
  <c r="AZ170" i="6"/>
  <c r="CF170" i="6"/>
  <c r="CF506" i="6"/>
  <c r="AZ506" i="6"/>
  <c r="BV672" i="6"/>
  <c r="DB672" i="6"/>
  <c r="AZ400" i="6"/>
  <c r="CF400" i="6"/>
  <c r="CQ657" i="6"/>
  <c r="BK657" i="6"/>
  <c r="AZ945" i="6"/>
  <c r="CF945" i="6"/>
  <c r="BV631" i="6"/>
  <c r="DB631" i="6"/>
  <c r="CQ227" i="6"/>
  <c r="BK227" i="6"/>
  <c r="DB660" i="6"/>
  <c r="BV660" i="6"/>
  <c r="AZ60" i="6"/>
  <c r="CF60" i="6"/>
  <c r="DB191" i="6"/>
  <c r="BV191" i="6"/>
  <c r="CF665" i="6"/>
  <c r="AZ665" i="6"/>
  <c r="AZ658" i="6"/>
  <c r="CF658" i="6"/>
  <c r="BV560" i="6"/>
  <c r="DB560" i="6"/>
  <c r="CF678" i="6"/>
  <c r="AZ678" i="6"/>
  <c r="CF247" i="6"/>
  <c r="AZ247" i="6"/>
  <c r="CQ1001" i="6"/>
  <c r="BK1001" i="6"/>
  <c r="BV889" i="6"/>
  <c r="DB889" i="6"/>
  <c r="CF702" i="6"/>
  <c r="AZ702" i="6"/>
  <c r="CF269" i="6"/>
  <c r="AZ269" i="6"/>
  <c r="DB200" i="6"/>
  <c r="BV200" i="6"/>
  <c r="AZ366" i="6"/>
  <c r="CF366" i="6"/>
  <c r="CQ391" i="6"/>
  <c r="BK391" i="6"/>
  <c r="CQ575" i="6"/>
  <c r="BK575" i="6"/>
  <c r="BK319" i="6"/>
  <c r="CQ319" i="6"/>
  <c r="AZ950" i="6"/>
  <c r="CF950" i="6"/>
  <c r="CQ695" i="6"/>
  <c r="BK695" i="6"/>
  <c r="AZ764" i="6"/>
  <c r="CF764" i="6"/>
  <c r="DB666" i="6"/>
  <c r="BV666" i="6"/>
  <c r="CQ462" i="6"/>
  <c r="BK462" i="6"/>
  <c r="BK959" i="6"/>
  <c r="CQ959" i="6"/>
  <c r="AZ483" i="6"/>
  <c r="CF483" i="6"/>
  <c r="BV1005" i="6"/>
  <c r="DB1005" i="6"/>
  <c r="BK807" i="6"/>
  <c r="CQ807" i="6"/>
  <c r="BV566" i="6"/>
  <c r="DB566" i="6"/>
  <c r="BV133" i="6"/>
  <c r="DB133" i="6"/>
  <c r="BV236" i="6"/>
  <c r="DB236" i="6"/>
  <c r="DB1008" i="6"/>
  <c r="BV1008" i="6"/>
  <c r="BK558" i="6"/>
  <c r="CQ558" i="6"/>
  <c r="AZ622" i="6"/>
  <c r="CF622" i="6"/>
  <c r="CF381" i="6"/>
  <c r="AZ381" i="6"/>
  <c r="CQ732" i="6"/>
  <c r="BK732" i="6"/>
  <c r="DB147" i="6"/>
  <c r="BV147" i="6"/>
  <c r="DB169" i="6"/>
  <c r="BV169" i="6"/>
  <c r="BK105" i="6"/>
  <c r="CQ105" i="6"/>
  <c r="BK99" i="6"/>
  <c r="CQ99" i="6"/>
  <c r="CF359" i="6"/>
  <c r="AZ359" i="6"/>
  <c r="CQ493" i="6"/>
  <c r="BK493" i="6"/>
  <c r="BV626" i="6"/>
  <c r="DB626" i="6"/>
  <c r="AZ961" i="6"/>
  <c r="CF961" i="6"/>
  <c r="AZ182" i="6"/>
  <c r="CF182" i="6"/>
  <c r="BK875" i="6"/>
  <c r="CQ875" i="6"/>
  <c r="BK837" i="6"/>
  <c r="CQ837" i="6"/>
  <c r="BV875" i="6"/>
  <c r="DB875" i="6"/>
  <c r="CQ999" i="6"/>
  <c r="BK999" i="6"/>
  <c r="CQ232" i="6"/>
  <c r="BK232" i="6"/>
  <c r="BV252" i="6"/>
  <c r="DB252" i="6"/>
  <c r="CQ158" i="6"/>
  <c r="BK158" i="6"/>
  <c r="AZ800" i="6"/>
  <c r="CF800" i="6"/>
  <c r="BV525" i="6"/>
  <c r="DB525" i="6"/>
  <c r="DB181" i="6"/>
  <c r="BV181" i="6"/>
  <c r="BK800" i="6"/>
  <c r="CQ800" i="6"/>
  <c r="CF684" i="6"/>
  <c r="AZ684" i="6"/>
  <c r="BV250" i="6"/>
  <c r="DB250" i="6"/>
  <c r="BK320" i="6"/>
  <c r="CQ320" i="6"/>
  <c r="BK741" i="6"/>
  <c r="CQ741" i="6"/>
  <c r="BK503" i="6"/>
  <c r="CQ503" i="6"/>
  <c r="BV729" i="6"/>
  <c r="DB729" i="6"/>
  <c r="DB766" i="6"/>
  <c r="BV766" i="6"/>
  <c r="DB489" i="6"/>
  <c r="BV489" i="6"/>
  <c r="BV989" i="6"/>
  <c r="DB989" i="6"/>
  <c r="AZ394" i="6"/>
  <c r="CF394" i="6"/>
  <c r="G31" i="3"/>
  <c r="H27" i="3"/>
  <c r="G29" i="3"/>
  <c r="CF580" i="6"/>
  <c r="AZ580" i="6"/>
  <c r="CF415" i="6"/>
  <c r="AZ415" i="6"/>
  <c r="DB92" i="6"/>
  <c r="BV92" i="6"/>
  <c r="BK512" i="6"/>
  <c r="CQ512" i="6"/>
  <c r="DB431" i="6"/>
  <c r="BV431" i="6"/>
  <c r="BV229" i="6"/>
  <c r="DB229" i="6"/>
  <c r="BV973" i="6"/>
  <c r="DB973" i="6"/>
  <c r="BV393" i="6"/>
  <c r="DB393" i="6"/>
  <c r="CF42" i="6"/>
  <c r="AZ42" i="6"/>
  <c r="BK706" i="6"/>
  <c r="CQ706" i="6"/>
  <c r="AZ191" i="6"/>
  <c r="CF191" i="6"/>
  <c r="BV895" i="6"/>
  <c r="DB895" i="6"/>
  <c r="BV971" i="6"/>
  <c r="DB971" i="6"/>
  <c r="BV685" i="6"/>
  <c r="DB685" i="6"/>
  <c r="CF462" i="6"/>
  <c r="AZ462" i="6"/>
  <c r="AZ677" i="6"/>
  <c r="CF677" i="6"/>
  <c r="AZ221" i="6"/>
  <c r="CF221" i="6"/>
  <c r="BK80" i="6"/>
  <c r="CQ80" i="6"/>
  <c r="DB954" i="6"/>
  <c r="BV954" i="6"/>
  <c r="CF279" i="6"/>
  <c r="AZ279" i="6"/>
  <c r="DB731" i="6"/>
  <c r="BV731" i="6"/>
  <c r="CF527" i="6"/>
  <c r="AZ527" i="6"/>
  <c r="AZ524" i="6"/>
  <c r="CF524" i="6"/>
  <c r="BV740" i="6"/>
  <c r="DB740" i="6"/>
  <c r="CQ928" i="6"/>
  <c r="BK928" i="6"/>
  <c r="CF531" i="6"/>
  <c r="AZ531" i="6"/>
  <c r="CF930" i="6"/>
  <c r="AZ930" i="6"/>
  <c r="CQ413" i="6"/>
  <c r="BK413" i="6"/>
  <c r="CF343" i="6"/>
  <c r="AZ343" i="6"/>
  <c r="AZ451" i="6"/>
  <c r="CF451" i="6"/>
  <c r="CF777" i="6"/>
  <c r="AZ777" i="6"/>
  <c r="BV699" i="6"/>
  <c r="DB699" i="6"/>
  <c r="DB478" i="6"/>
  <c r="BV478" i="6"/>
  <c r="BV415" i="6"/>
  <c r="DB415" i="6"/>
  <c r="CF254" i="6"/>
  <c r="AZ254" i="6"/>
  <c r="AZ601" i="6"/>
  <c r="CF601" i="6"/>
  <c r="BK337" i="6"/>
  <c r="CQ337" i="6"/>
  <c r="CQ747" i="6"/>
  <c r="BK747" i="6"/>
  <c r="CF585" i="6"/>
  <c r="AZ585" i="6"/>
  <c r="BK157" i="6"/>
  <c r="CQ157" i="6"/>
  <c r="BK934" i="6"/>
  <c r="CQ934" i="6"/>
  <c r="DB976" i="6"/>
  <c r="BV976" i="6"/>
  <c r="BK125" i="6"/>
  <c r="CQ125" i="6"/>
  <c r="DB543" i="6"/>
  <c r="BV543" i="6"/>
  <c r="DB695" i="6"/>
  <c r="BV695" i="6"/>
  <c r="CQ1006" i="6"/>
  <c r="BK1006" i="6"/>
  <c r="CQ777" i="6"/>
  <c r="BK777" i="6"/>
  <c r="CF100" i="6"/>
  <c r="AZ100" i="6"/>
  <c r="DB192" i="6"/>
  <c r="BV192" i="6"/>
  <c r="BV944" i="6"/>
  <c r="DB944" i="6"/>
  <c r="CQ222" i="6"/>
  <c r="BK222" i="6"/>
  <c r="BV373" i="6"/>
  <c r="DB373" i="6"/>
  <c r="CF83" i="6"/>
  <c r="AZ83" i="6"/>
  <c r="CQ504" i="6"/>
  <c r="BK504" i="6"/>
  <c r="CF747" i="6"/>
  <c r="AZ747" i="6"/>
  <c r="DB293" i="6"/>
  <c r="BV293" i="6"/>
  <c r="CF120" i="6"/>
  <c r="AZ120" i="6"/>
  <c r="CF301" i="6"/>
  <c r="AZ301" i="6"/>
  <c r="AZ751" i="6"/>
  <c r="CF751" i="6"/>
  <c r="BK620" i="6"/>
  <c r="CQ620" i="6"/>
  <c r="BV221" i="6"/>
  <c r="DB221" i="6"/>
  <c r="AZ53" i="6"/>
  <c r="CF53" i="6"/>
  <c r="CQ45" i="6"/>
  <c r="BK45" i="6"/>
  <c r="AZ661" i="6"/>
  <c r="CF661" i="6"/>
  <c r="CF565" i="6"/>
  <c r="AZ565" i="6"/>
  <c r="H67" i="3"/>
  <c r="I63" i="3"/>
  <c r="H65" i="3"/>
  <c r="BV341" i="6"/>
  <c r="DB341" i="6"/>
  <c r="AZ802" i="6"/>
  <c r="CF802" i="6"/>
  <c r="DB615" i="6"/>
  <c r="BV615" i="6"/>
  <c r="AZ339" i="6"/>
  <c r="CF339" i="6"/>
  <c r="AZ935" i="6"/>
  <c r="CF935" i="6"/>
  <c r="CQ259" i="6"/>
  <c r="BK259" i="6"/>
  <c r="CF478" i="6"/>
  <c r="AZ478" i="6"/>
  <c r="BK794" i="6"/>
  <c r="CQ794" i="6"/>
  <c r="CQ211" i="6"/>
  <c r="BK211" i="6"/>
  <c r="CF281" i="6"/>
  <c r="AZ281" i="6"/>
  <c r="AZ769" i="6"/>
  <c r="CF769" i="6"/>
  <c r="CF230" i="6"/>
  <c r="AZ230" i="6"/>
  <c r="AZ983" i="6"/>
  <c r="CF983" i="6"/>
  <c r="CQ171" i="6"/>
  <c r="BK171" i="6"/>
  <c r="BV315" i="6"/>
  <c r="DB315" i="6"/>
  <c r="CQ543" i="6"/>
  <c r="BK543" i="6"/>
  <c r="AZ216" i="6"/>
  <c r="CF216" i="6"/>
  <c r="DB73" i="6"/>
  <c r="BV73" i="6"/>
  <c r="DB89" i="6"/>
  <c r="BV89" i="6"/>
  <c r="DB253" i="6"/>
  <c r="BV253" i="6"/>
  <c r="BV368" i="6"/>
  <c r="DB368" i="6"/>
  <c r="DB555" i="6"/>
  <c r="BV555" i="6"/>
  <c r="CF75" i="6"/>
  <c r="AZ75" i="6"/>
  <c r="BK198" i="6"/>
  <c r="CQ198" i="6"/>
  <c r="CF405" i="6"/>
  <c r="AZ405" i="6"/>
  <c r="BK447" i="6"/>
  <c r="CQ447" i="6"/>
  <c r="CQ755" i="6"/>
  <c r="BK755" i="6"/>
  <c r="BK390" i="6"/>
  <c r="CQ390" i="6"/>
  <c r="BK356" i="6"/>
  <c r="CQ356" i="6"/>
  <c r="CQ287" i="6"/>
  <c r="BK287" i="6"/>
  <c r="BV441" i="6"/>
  <c r="DB441" i="6"/>
  <c r="BV715" i="6"/>
  <c r="DB715" i="6"/>
  <c r="BK509" i="6"/>
  <c r="CQ509" i="6"/>
  <c r="CF611" i="6"/>
  <c r="AZ611" i="6"/>
  <c r="CF118" i="6"/>
  <c r="AZ118" i="6"/>
  <c r="BV308" i="6"/>
  <c r="DB308" i="6"/>
  <c r="AZ435" i="6"/>
  <c r="CF435" i="6"/>
  <c r="BV420" i="6"/>
  <c r="DB420" i="6"/>
  <c r="BK671" i="6"/>
  <c r="CQ671" i="6"/>
  <c r="AZ855" i="6"/>
  <c r="CF855" i="6"/>
  <c r="CQ202" i="6"/>
  <c r="BK202" i="6"/>
  <c r="CQ71" i="6"/>
  <c r="BK71" i="6"/>
  <c r="BV614" i="6"/>
  <c r="DB614" i="6"/>
  <c r="AZ200" i="6"/>
  <c r="CF200" i="6"/>
  <c r="BK813" i="6"/>
  <c r="CQ813" i="6"/>
  <c r="AZ932" i="6"/>
  <c r="CF932" i="6"/>
  <c r="BV55" i="6"/>
  <c r="DB55" i="6"/>
  <c r="DB103" i="6"/>
  <c r="BV103" i="6"/>
  <c r="DB105" i="6"/>
  <c r="BV105" i="6"/>
  <c r="CQ751" i="6"/>
  <c r="BK751" i="6"/>
  <c r="CQ908" i="6"/>
  <c r="BK908" i="6"/>
  <c r="BK430" i="6"/>
  <c r="CQ430" i="6"/>
  <c r="BK284" i="6"/>
  <c r="CQ284" i="6"/>
  <c r="CF106" i="6"/>
  <c r="AZ106" i="6"/>
  <c r="DB190" i="6"/>
  <c r="BV190" i="6"/>
  <c r="DB797" i="6"/>
  <c r="BV797" i="6"/>
  <c r="DB66" i="6"/>
  <c r="BV66" i="6"/>
  <c r="BK873" i="6"/>
  <c r="CQ873" i="6"/>
  <c r="BV935" i="6"/>
  <c r="DB935" i="6"/>
  <c r="AZ816" i="6"/>
  <c r="CF816" i="6"/>
  <c r="BV947" i="6"/>
  <c r="DB947" i="6"/>
  <c r="BV335" i="6"/>
  <c r="DB335" i="6"/>
  <c r="BK488" i="6"/>
  <c r="CQ488" i="6"/>
  <c r="AZ775" i="6"/>
  <c r="CF775" i="6"/>
  <c r="DB510" i="6"/>
  <c r="BV510" i="6"/>
  <c r="DB187" i="6"/>
  <c r="BV187" i="6"/>
  <c r="CQ230" i="6"/>
  <c r="BK230" i="6"/>
  <c r="DB99" i="6"/>
  <c r="BV99" i="6"/>
  <c r="CF464" i="6"/>
  <c r="AZ464" i="6"/>
  <c r="AZ305" i="6"/>
  <c r="CF305" i="6"/>
  <c r="DB174" i="6"/>
  <c r="BV174" i="6"/>
  <c r="BK153" i="6"/>
  <c r="CQ153" i="6"/>
  <c r="CF908" i="6"/>
  <c r="AZ908" i="6"/>
  <c r="AZ655" i="6"/>
  <c r="CF655" i="6"/>
  <c r="DB928" i="6"/>
  <c r="BV928" i="6"/>
  <c r="CF130" i="6"/>
  <c r="AZ130" i="6"/>
  <c r="DB222" i="6"/>
  <c r="BV222" i="6"/>
  <c r="CF529" i="6"/>
  <c r="AZ529" i="6"/>
  <c r="BV320" i="6"/>
  <c r="DB320" i="6"/>
  <c r="BK879" i="6"/>
  <c r="CQ879" i="6"/>
  <c r="BK197" i="6"/>
  <c r="CQ197" i="6"/>
  <c r="BK481" i="6"/>
  <c r="CQ481" i="6"/>
  <c r="CF779" i="6"/>
  <c r="AZ779" i="6"/>
  <c r="BK652" i="6"/>
  <c r="CQ652" i="6"/>
  <c r="CF270" i="6"/>
  <c r="AZ270" i="6"/>
  <c r="BV142" i="6"/>
  <c r="DB142" i="6"/>
  <c r="BK841" i="6"/>
  <c r="CQ841" i="6"/>
  <c r="BK64" i="6"/>
  <c r="CQ64" i="6"/>
  <c r="CF907" i="6"/>
  <c r="AZ907" i="6"/>
  <c r="CQ545" i="6"/>
  <c r="BK545" i="6"/>
  <c r="DB182" i="6"/>
  <c r="BV182" i="6"/>
  <c r="AZ171" i="6"/>
  <c r="CF171" i="6"/>
  <c r="BV342" i="6"/>
  <c r="DB342" i="6"/>
  <c r="CF423" i="6"/>
  <c r="AZ423" i="6"/>
  <c r="BV951" i="6"/>
  <c r="DB951" i="6"/>
  <c r="CF441" i="6"/>
  <c r="AZ441" i="6"/>
  <c r="AZ346" i="6"/>
  <c r="CF346" i="6"/>
  <c r="BK650" i="6"/>
  <c r="CQ650" i="6"/>
  <c r="DB748" i="6"/>
  <c r="BV748" i="6"/>
  <c r="CF354" i="6"/>
  <c r="AZ354" i="6"/>
  <c r="BV693" i="6"/>
  <c r="DB693" i="6"/>
  <c r="AZ311" i="6"/>
  <c r="CF311" i="6"/>
  <c r="BV134" i="6"/>
  <c r="DB134" i="6"/>
  <c r="BK876" i="6"/>
  <c r="CQ876" i="6"/>
  <c r="CQ820" i="6"/>
  <c r="BK820" i="6"/>
  <c r="AZ641" i="6"/>
  <c r="CF641" i="6"/>
  <c r="CQ532" i="6"/>
  <c r="BK532" i="6"/>
  <c r="CQ214" i="6"/>
  <c r="BK214" i="6"/>
  <c r="DB266" i="6"/>
  <c r="BV266" i="6"/>
  <c r="CQ957" i="6"/>
  <c r="BK957" i="6"/>
  <c r="BV106" i="6"/>
  <c r="DB106" i="6"/>
  <c r="BV34" i="6"/>
  <c r="DB34" i="6"/>
  <c r="CQ913" i="6"/>
  <c r="BK913" i="6"/>
  <c r="DB668" i="6"/>
  <c r="BV668" i="6"/>
  <c r="CF28" i="6"/>
  <c r="AZ28" i="6"/>
  <c r="CF409" i="6"/>
  <c r="AZ409" i="6"/>
  <c r="BK39" i="6"/>
  <c r="CQ39" i="6"/>
  <c r="CF633" i="6"/>
  <c r="AZ633" i="6"/>
  <c r="BK675" i="6"/>
  <c r="CQ675" i="6"/>
  <c r="AZ969" i="6"/>
  <c r="CF969" i="6"/>
  <c r="BV994" i="6"/>
  <c r="DB994" i="6"/>
  <c r="DB1007" i="6"/>
  <c r="BV1007" i="6"/>
  <c r="BK441" i="6"/>
  <c r="CQ441" i="6"/>
  <c r="CQ927" i="6"/>
  <c r="BK927" i="6"/>
  <c r="BK578" i="6"/>
  <c r="CQ578" i="6"/>
  <c r="G50" i="3" l="1"/>
  <c r="G52" i="3" s="1"/>
  <c r="I45" i="3"/>
  <c r="H47" i="3"/>
  <c r="H48" i="3" s="1"/>
  <c r="H50" i="3" s="1"/>
  <c r="H52" i="3" s="1"/>
  <c r="H49" i="3"/>
  <c r="G16" i="3"/>
  <c r="BA188" i="6"/>
  <c r="CG188" i="6"/>
  <c r="BA244" i="6"/>
  <c r="CG244" i="6"/>
  <c r="CR690" i="6"/>
  <c r="BL690" i="6"/>
  <c r="CR357" i="6"/>
  <c r="BL357" i="6"/>
  <c r="CR367" i="6"/>
  <c r="BL367" i="6"/>
  <c r="DC826" i="6"/>
  <c r="BW826" i="6"/>
  <c r="BL790" i="6"/>
  <c r="CR790" i="6"/>
  <c r="BW356" i="6"/>
  <c r="DC356" i="6"/>
  <c r="CG456" i="6"/>
  <c r="BA456" i="6"/>
  <c r="CG376" i="6"/>
  <c r="BA376" i="6"/>
  <c r="DC765" i="6"/>
  <c r="BW765" i="6"/>
  <c r="BA1012" i="6"/>
  <c r="CG1012" i="6"/>
  <c r="BW186" i="6"/>
  <c r="DC186" i="6"/>
  <c r="DC563" i="6"/>
  <c r="BW563" i="6"/>
  <c r="BW280" i="6"/>
  <c r="DC280" i="6"/>
  <c r="DC937" i="6"/>
  <c r="BW937" i="6"/>
  <c r="BL632" i="6"/>
  <c r="CR632" i="6"/>
  <c r="CG142" i="6"/>
  <c r="BA142" i="6"/>
  <c r="BA235" i="6"/>
  <c r="CG235" i="6"/>
  <c r="BA426" i="6"/>
  <c r="CG426" i="6"/>
  <c r="BL855" i="6"/>
  <c r="CR855" i="6"/>
  <c r="CG858" i="6"/>
  <c r="BA858" i="6"/>
  <c r="BW892" i="6"/>
  <c r="DC892" i="6"/>
  <c r="BL599" i="6"/>
  <c r="CR599" i="6"/>
  <c r="CR1013" i="6"/>
  <c r="BL1013" i="6"/>
  <c r="DC640" i="6"/>
  <c r="BW640" i="6"/>
  <c r="BL766" i="6"/>
  <c r="CR766" i="6"/>
  <c r="DC238" i="6"/>
  <c r="BW238" i="6"/>
  <c r="BL876" i="6"/>
  <c r="CR876" i="6"/>
  <c r="CR650" i="6"/>
  <c r="BL650" i="6"/>
  <c r="BA171" i="6"/>
  <c r="CG171" i="6"/>
  <c r="DC142" i="6"/>
  <c r="BW142" i="6"/>
  <c r="CR879" i="6"/>
  <c r="BL879" i="6"/>
  <c r="CG655" i="6"/>
  <c r="BA655" i="6"/>
  <c r="BW335" i="6"/>
  <c r="DC335" i="6"/>
  <c r="BA200" i="6"/>
  <c r="CG200" i="6"/>
  <c r="BW420" i="6"/>
  <c r="DC420" i="6"/>
  <c r="BW715" i="6"/>
  <c r="DC715" i="6"/>
  <c r="CR447" i="6"/>
  <c r="BL447" i="6"/>
  <c r="BL794" i="6"/>
  <c r="CR794" i="6"/>
  <c r="BA802" i="6"/>
  <c r="CG802" i="6"/>
  <c r="DC293" i="6"/>
  <c r="BW293" i="6"/>
  <c r="BW543" i="6"/>
  <c r="DC543" i="6"/>
  <c r="CR747" i="6"/>
  <c r="BL747" i="6"/>
  <c r="CG677" i="6"/>
  <c r="BA677" i="6"/>
  <c r="CR706" i="6"/>
  <c r="BL706" i="6"/>
  <c r="DC431" i="6"/>
  <c r="BW431" i="6"/>
  <c r="BL503" i="6"/>
  <c r="CR503" i="6"/>
  <c r="DC626" i="6"/>
  <c r="BW626" i="6"/>
  <c r="DC236" i="6"/>
  <c r="BW236" i="6"/>
  <c r="BL959" i="6"/>
  <c r="CR959" i="6"/>
  <c r="CR319" i="6"/>
  <c r="BL319" i="6"/>
  <c r="CG658" i="6"/>
  <c r="BA658" i="6"/>
  <c r="BW631" i="6"/>
  <c r="DC631" i="6"/>
  <c r="BA170" i="6"/>
  <c r="CG170" i="6"/>
  <c r="DC933" i="6"/>
  <c r="BW933" i="6"/>
  <c r="CR731" i="6"/>
  <c r="BL731" i="6"/>
  <c r="BL162" i="6"/>
  <c r="CR162" i="6"/>
  <c r="BW424" i="6"/>
  <c r="DC424" i="6"/>
  <c r="BL967" i="6"/>
  <c r="CR967" i="6"/>
  <c r="BL257" i="6"/>
  <c r="CR257" i="6"/>
  <c r="BL864" i="6"/>
  <c r="CR864" i="6"/>
  <c r="BA324" i="6"/>
  <c r="CG324" i="6"/>
  <c r="BA276" i="6"/>
  <c r="CG276" i="6"/>
  <c r="BW302" i="6"/>
  <c r="DC302" i="6"/>
  <c r="DC925" i="6"/>
  <c r="BW925" i="6"/>
  <c r="BL835" i="6"/>
  <c r="CR835" i="6"/>
  <c r="BA79" i="6"/>
  <c r="CG79" i="6"/>
  <c r="BL127" i="6"/>
  <c r="CR127" i="6"/>
  <c r="CG771" i="6"/>
  <c r="BA771" i="6"/>
  <c r="BW326" i="6"/>
  <c r="DC326" i="6"/>
  <c r="BL815" i="6"/>
  <c r="CR815" i="6"/>
  <c r="BL912" i="6"/>
  <c r="CR912" i="6"/>
  <c r="DC630" i="6"/>
  <c r="BW630" i="6"/>
  <c r="CR903" i="6"/>
  <c r="BL903" i="6"/>
  <c r="CG652" i="6"/>
  <c r="BA652" i="6"/>
  <c r="CR421" i="6"/>
  <c r="BL421" i="6"/>
  <c r="BL229" i="6"/>
  <c r="CR229" i="6"/>
  <c r="BA989" i="6"/>
  <c r="CG989" i="6"/>
  <c r="CG89" i="6"/>
  <c r="BA89" i="6"/>
  <c r="BL540" i="6"/>
  <c r="CR540" i="6"/>
  <c r="BW544" i="6"/>
  <c r="DC544" i="6"/>
  <c r="CG126" i="6"/>
  <c r="BA126" i="6"/>
  <c r="CG694" i="6"/>
  <c r="BA694" i="6"/>
  <c r="CR586" i="6"/>
  <c r="BL586" i="6"/>
  <c r="BA158" i="6"/>
  <c r="CG158" i="6"/>
  <c r="CR788" i="6"/>
  <c r="BL788" i="6"/>
  <c r="BL201" i="6"/>
  <c r="CR201" i="6"/>
  <c r="BL209" i="6"/>
  <c r="CR209" i="6"/>
  <c r="BA277" i="6"/>
  <c r="CG277" i="6"/>
  <c r="CG749" i="6"/>
  <c r="BA749" i="6"/>
  <c r="CG660" i="6"/>
  <c r="BA660" i="6"/>
  <c r="CR177" i="6"/>
  <c r="BL177" i="6"/>
  <c r="DC983" i="6"/>
  <c r="BW983" i="6"/>
  <c r="CG569" i="6"/>
  <c r="BA569" i="6"/>
  <c r="CG317" i="6"/>
  <c r="BA317" i="6"/>
  <c r="DC972" i="6"/>
  <c r="BW972" i="6"/>
  <c r="BA419" i="6"/>
  <c r="CG419" i="6"/>
  <c r="BW273" i="6"/>
  <c r="DC273" i="6"/>
  <c r="BW815" i="6"/>
  <c r="DC815" i="6"/>
  <c r="CG34" i="6"/>
  <c r="BA34" i="6"/>
  <c r="BA886" i="6"/>
  <c r="CG886" i="6"/>
  <c r="CG47" i="6"/>
  <c r="BA47" i="6"/>
  <c r="BA502" i="6"/>
  <c r="CG502" i="6"/>
  <c r="CR295" i="6"/>
  <c r="BL295" i="6"/>
  <c r="BW321" i="6"/>
  <c r="DC321" i="6"/>
  <c r="CR862" i="6"/>
  <c r="BL862" i="6"/>
  <c r="CG995" i="6"/>
  <c r="BA995" i="6"/>
  <c r="CG363" i="6"/>
  <c r="BA363" i="6"/>
  <c r="BL182" i="6"/>
  <c r="CR182" i="6"/>
  <c r="CG368" i="6"/>
  <c r="BA368" i="6"/>
  <c r="BW151" i="6"/>
  <c r="DC151" i="6"/>
  <c r="BL932" i="6"/>
  <c r="CR932" i="6"/>
  <c r="BL977" i="6"/>
  <c r="CR977" i="6"/>
  <c r="CG80" i="6"/>
  <c r="BA80" i="6"/>
  <c r="BW864" i="6"/>
  <c r="DC864" i="6"/>
  <c r="BA558" i="6"/>
  <c r="CG558" i="6"/>
  <c r="BA754" i="6"/>
  <c r="CG754" i="6"/>
  <c r="BA330" i="6"/>
  <c r="CG330" i="6"/>
  <c r="CR579" i="6"/>
  <c r="BL579" i="6"/>
  <c r="BL331" i="6"/>
  <c r="CR331" i="6"/>
  <c r="BW1012" i="6"/>
  <c r="DC1012" i="6"/>
  <c r="CR611" i="6"/>
  <c r="BL611" i="6"/>
  <c r="CR594" i="6"/>
  <c r="BL594" i="6"/>
  <c r="CR32" i="6"/>
  <c r="BL32" i="6"/>
  <c r="BW17" i="6"/>
  <c r="DC17" i="6"/>
  <c r="DC780" i="6"/>
  <c r="BW780" i="6"/>
  <c r="BA491" i="6"/>
  <c r="CG491" i="6"/>
  <c r="CR896" i="6"/>
  <c r="BL896" i="6"/>
  <c r="BA168" i="6"/>
  <c r="CG168" i="6"/>
  <c r="BW507" i="6"/>
  <c r="DC507" i="6"/>
  <c r="BA1010" i="6"/>
  <c r="CG1010" i="6"/>
  <c r="BA873" i="6"/>
  <c r="CG873" i="6"/>
  <c r="BL542" i="6"/>
  <c r="CR542" i="6"/>
  <c r="CG228" i="6"/>
  <c r="BA228" i="6"/>
  <c r="BA361" i="6"/>
  <c r="CG361" i="6"/>
  <c r="DC417" i="6"/>
  <c r="BW417" i="6"/>
  <c r="CG778" i="6"/>
  <c r="BA778" i="6"/>
  <c r="DC333" i="6"/>
  <c r="BW333" i="6"/>
  <c r="CG77" i="6"/>
  <c r="BA77" i="6"/>
  <c r="BW996" i="6"/>
  <c r="DC996" i="6"/>
  <c r="DC161" i="6"/>
  <c r="BW161" i="6"/>
  <c r="BA557" i="6"/>
  <c r="CG557" i="6"/>
  <c r="DC832" i="6"/>
  <c r="BW832" i="6"/>
  <c r="CG484" i="6"/>
  <c r="BA484" i="6"/>
  <c r="BW157" i="6"/>
  <c r="DC157" i="6"/>
  <c r="BA537" i="6"/>
  <c r="CG537" i="6"/>
  <c r="CG925" i="6"/>
  <c r="BA925" i="6"/>
  <c r="BL173" i="6"/>
  <c r="CR173" i="6"/>
  <c r="BW300" i="6"/>
  <c r="DC300" i="6"/>
  <c r="CR399" i="6"/>
  <c r="BL399" i="6"/>
  <c r="BA978" i="6"/>
  <c r="CG978" i="6"/>
  <c r="BL1010" i="6"/>
  <c r="CR1010" i="6"/>
  <c r="BW65" i="6"/>
  <c r="DC65" i="6"/>
  <c r="BA297" i="6"/>
  <c r="CG297" i="6"/>
  <c r="DC269" i="6"/>
  <c r="BW269" i="6"/>
  <c r="CG402" i="6"/>
  <c r="BA402" i="6"/>
  <c r="CG584" i="6"/>
  <c r="BA584" i="6"/>
  <c r="BW648" i="6"/>
  <c r="DC648" i="6"/>
  <c r="CR923" i="6"/>
  <c r="BL923" i="6"/>
  <c r="BA517" i="6"/>
  <c r="CG517" i="6"/>
  <c r="BA876" i="6"/>
  <c r="CG876" i="6"/>
  <c r="CR374" i="6"/>
  <c r="BL374" i="6"/>
  <c r="BL897" i="6"/>
  <c r="CR897" i="6"/>
  <c r="BW592" i="6"/>
  <c r="DC592" i="6"/>
  <c r="CG814" i="6"/>
  <c r="BA814" i="6"/>
  <c r="BW251" i="6"/>
  <c r="DC251" i="6"/>
  <c r="CR26" i="6"/>
  <c r="BL26" i="6"/>
  <c r="BL218" i="6"/>
  <c r="CR218" i="6"/>
  <c r="DC450" i="6"/>
  <c r="BW450" i="6"/>
  <c r="CR414" i="6"/>
  <c r="BL414" i="6"/>
  <c r="BW224" i="6"/>
  <c r="DC224" i="6"/>
  <c r="CR44" i="6"/>
  <c r="BL44" i="6"/>
  <c r="BA369" i="6"/>
  <c r="CG369" i="6"/>
  <c r="CR59" i="6"/>
  <c r="BL59" i="6"/>
  <c r="BW86" i="6"/>
  <c r="DC86" i="6"/>
  <c r="CR640" i="6"/>
  <c r="BL640" i="6"/>
  <c r="CG434" i="6"/>
  <c r="BA434" i="6"/>
  <c r="BA1002" i="6"/>
  <c r="CG1002" i="6"/>
  <c r="CG173" i="6"/>
  <c r="BA173" i="6"/>
  <c r="BA581" i="6"/>
  <c r="CG581" i="6"/>
  <c r="DC984" i="6"/>
  <c r="BW984" i="6"/>
  <c r="BA76" i="6"/>
  <c r="CG76" i="6"/>
  <c r="BL970" i="6"/>
  <c r="CR970" i="6"/>
  <c r="DC822" i="6"/>
  <c r="BW822" i="6"/>
  <c r="CR383" i="6"/>
  <c r="BL383" i="6"/>
  <c r="CG987" i="6"/>
  <c r="BA987" i="6"/>
  <c r="CR1004" i="6"/>
  <c r="BL1004" i="6"/>
  <c r="BW216" i="6"/>
  <c r="DC216" i="6"/>
  <c r="BA681" i="6"/>
  <c r="CG681" i="6"/>
  <c r="BW75" i="6"/>
  <c r="DC75" i="6"/>
  <c r="DC956" i="6"/>
  <c r="BW956" i="6"/>
  <c r="CG929" i="6"/>
  <c r="BA929" i="6"/>
  <c r="BW78" i="6"/>
  <c r="DC78" i="6"/>
  <c r="CR667" i="6"/>
  <c r="BL667" i="6"/>
  <c r="BL194" i="6"/>
  <c r="CR194" i="6"/>
  <c r="BW57" i="6"/>
  <c r="DC57" i="6"/>
  <c r="CG923" i="6"/>
  <c r="BA923" i="6"/>
  <c r="CR435" i="6"/>
  <c r="BL435" i="6"/>
  <c r="DC220" i="6"/>
  <c r="BW220" i="6"/>
  <c r="BW831" i="6"/>
  <c r="DC831" i="6"/>
  <c r="BW88" i="6"/>
  <c r="DC88" i="6"/>
  <c r="BA984" i="6"/>
  <c r="CG984" i="6"/>
  <c r="BL629" i="6"/>
  <c r="CR629" i="6"/>
  <c r="CG48" i="6"/>
  <c r="BA48" i="6"/>
  <c r="BA514" i="6"/>
  <c r="CG514" i="6"/>
  <c r="BA465" i="6"/>
  <c r="CG465" i="6"/>
  <c r="BW168" i="6"/>
  <c r="DC168" i="6"/>
  <c r="BL641" i="6"/>
  <c r="CR641" i="6"/>
  <c r="BA133" i="6"/>
  <c r="CG133" i="6"/>
  <c r="CR580" i="6"/>
  <c r="BL580" i="6"/>
  <c r="BW552" i="6"/>
  <c r="DC552" i="6"/>
  <c r="CR407" i="6"/>
  <c r="BL407" i="6"/>
  <c r="BW635" i="6"/>
  <c r="DC635" i="6"/>
  <c r="BW49" i="6"/>
  <c r="DC49" i="6"/>
  <c r="BW700" i="6"/>
  <c r="DC700" i="6"/>
  <c r="BW809" i="6"/>
  <c r="DC809" i="6"/>
  <c r="DC752" i="6"/>
  <c r="BW752" i="6"/>
  <c r="DC173" i="6"/>
  <c r="BW173" i="6"/>
  <c r="CG334" i="6"/>
  <c r="BA334" i="6"/>
  <c r="BW942" i="6"/>
  <c r="DC942" i="6"/>
  <c r="BA309" i="6"/>
  <c r="CG309" i="6"/>
  <c r="BW796" i="6"/>
  <c r="DC796" i="6"/>
  <c r="BL814" i="6"/>
  <c r="CR814" i="6"/>
  <c r="CG542" i="6"/>
  <c r="BA542" i="6"/>
  <c r="BL960" i="6"/>
  <c r="CR960" i="6"/>
  <c r="BW511" i="6"/>
  <c r="DC511" i="6"/>
  <c r="BL656" i="6"/>
  <c r="CR656" i="6"/>
  <c r="DC305" i="6"/>
  <c r="BW305" i="6"/>
  <c r="CG635" i="6"/>
  <c r="BA635" i="6"/>
  <c r="CR617" i="6"/>
  <c r="BL617" i="6"/>
  <c r="CG608" i="6"/>
  <c r="BA608" i="6"/>
  <c r="CR131" i="6"/>
  <c r="BL131" i="6"/>
  <c r="CR676" i="6"/>
  <c r="BL676" i="6"/>
  <c r="BA739" i="6"/>
  <c r="CG739" i="6"/>
  <c r="CG727" i="6"/>
  <c r="BA727" i="6"/>
  <c r="CR51" i="6"/>
  <c r="BL51" i="6"/>
  <c r="CG213" i="6"/>
  <c r="BA213" i="6"/>
  <c r="DC572" i="6"/>
  <c r="BW572" i="6"/>
  <c r="BL339" i="6"/>
  <c r="CR339" i="6"/>
  <c r="BW43" i="6"/>
  <c r="DC43" i="6"/>
  <c r="CR727" i="6"/>
  <c r="BL727" i="6"/>
  <c r="BW862" i="6"/>
  <c r="DC862" i="6"/>
  <c r="CR20" i="6"/>
  <c r="BL20" i="6"/>
  <c r="BA99" i="6"/>
  <c r="CG99" i="6"/>
  <c r="CG222" i="6"/>
  <c r="BA222" i="6"/>
  <c r="BA246" i="6"/>
  <c r="CG246" i="6"/>
  <c r="BL255" i="6"/>
  <c r="CR255" i="6"/>
  <c r="BL771" i="6"/>
  <c r="CR771" i="6"/>
  <c r="BL300" i="6"/>
  <c r="CR300" i="6"/>
  <c r="BA294" i="6"/>
  <c r="CG294" i="6"/>
  <c r="BL350" i="6"/>
  <c r="CR350" i="6"/>
  <c r="CG323" i="6"/>
  <c r="BA323" i="6"/>
  <c r="BW278" i="6"/>
  <c r="DC278" i="6"/>
  <c r="CR527" i="6"/>
  <c r="BL527" i="6"/>
  <c r="BA495" i="6"/>
  <c r="CG495" i="6"/>
  <c r="CR306" i="6"/>
  <c r="BL306" i="6"/>
  <c r="BW360" i="6"/>
  <c r="DC360" i="6"/>
  <c r="BL513" i="6"/>
  <c r="CR513" i="6"/>
  <c r="CR684" i="6"/>
  <c r="BL684" i="6"/>
  <c r="DC861" i="6"/>
  <c r="BW861" i="6"/>
  <c r="BW237" i="6"/>
  <c r="DC237" i="6"/>
  <c r="CG851" i="6"/>
  <c r="BA851" i="6"/>
  <c r="CR541" i="6"/>
  <c r="BL541" i="6"/>
  <c r="BW358" i="6"/>
  <c r="DC358" i="6"/>
  <c r="DC279" i="6"/>
  <c r="BW279" i="6"/>
  <c r="CR363" i="6"/>
  <c r="BL363" i="6"/>
  <c r="H12" i="3"/>
  <c r="H14" i="3" s="1"/>
  <c r="H16" i="3" s="1"/>
  <c r="DC791" i="6"/>
  <c r="BW791" i="6"/>
  <c r="BL248" i="6"/>
  <c r="CR248" i="6"/>
  <c r="G48" i="5"/>
  <c r="G60" i="5"/>
  <c r="I35" i="5"/>
  <c r="BA227" i="6"/>
  <c r="CG227" i="6"/>
  <c r="CG645" i="6"/>
  <c r="BA645" i="6"/>
  <c r="BW56" i="6"/>
  <c r="DC56" i="6"/>
  <c r="BW413" i="6"/>
  <c r="DC413" i="6"/>
  <c r="BW777" i="6"/>
  <c r="DC777" i="6"/>
  <c r="CG225" i="6"/>
  <c r="BA225" i="6"/>
  <c r="BA593" i="6"/>
  <c r="CG593" i="6"/>
  <c r="CR445" i="6"/>
  <c r="BL445" i="6"/>
  <c r="BA980" i="6"/>
  <c r="CG980" i="6"/>
  <c r="BL187" i="6"/>
  <c r="CR187" i="6"/>
  <c r="BW829" i="6"/>
  <c r="DC829" i="6"/>
  <c r="BW404" i="6"/>
  <c r="DC404" i="6"/>
  <c r="BA762" i="6"/>
  <c r="CG762" i="6"/>
  <c r="BL660" i="6"/>
  <c r="CR660" i="6"/>
  <c r="BW975" i="6"/>
  <c r="DC975" i="6"/>
  <c r="BL454" i="6"/>
  <c r="CR454" i="6"/>
  <c r="BW999" i="6"/>
  <c r="DC999" i="6"/>
  <c r="DC568" i="6"/>
  <c r="BW568" i="6"/>
  <c r="DC352" i="6"/>
  <c r="BW352" i="6"/>
  <c r="BW839" i="6"/>
  <c r="DC839" i="6"/>
  <c r="CG594" i="6"/>
  <c r="BA594" i="6"/>
  <c r="DC427" i="6"/>
  <c r="BW427" i="6"/>
  <c r="BL522" i="6"/>
  <c r="CR522" i="6"/>
  <c r="BL340" i="6"/>
  <c r="CR340" i="6"/>
  <c r="DC171" i="6"/>
  <c r="BW171" i="6"/>
  <c r="CR816" i="6"/>
  <c r="BL816" i="6"/>
  <c r="BL601" i="6"/>
  <c r="CR601" i="6"/>
  <c r="CR722" i="6"/>
  <c r="BL722" i="6"/>
  <c r="BW347" i="6"/>
  <c r="DC347" i="6"/>
  <c r="BA113" i="6"/>
  <c r="CG113" i="6"/>
  <c r="BW155" i="6"/>
  <c r="DC155" i="6"/>
  <c r="BL236" i="6"/>
  <c r="CR236" i="6"/>
  <c r="BA145" i="6"/>
  <c r="CG145" i="6"/>
  <c r="DC930" i="6"/>
  <c r="BW930" i="6"/>
  <c r="BA139" i="6"/>
  <c r="CG139" i="6"/>
  <c r="CG560" i="6"/>
  <c r="BA560" i="6"/>
  <c r="BA527" i="6"/>
  <c r="CG527" i="6"/>
  <c r="H31" i="3"/>
  <c r="H29" i="3"/>
  <c r="I27" i="3"/>
  <c r="BW181" i="6"/>
  <c r="DC181" i="6"/>
  <c r="BW147" i="6"/>
  <c r="DC147" i="6"/>
  <c r="BL664" i="6"/>
  <c r="CR664" i="6"/>
  <c r="CR902" i="6"/>
  <c r="BL902" i="6"/>
  <c r="DC536" i="6"/>
  <c r="BW536" i="6"/>
  <c r="DC433" i="6"/>
  <c r="BW433" i="6"/>
  <c r="BA982" i="6"/>
  <c r="CG982" i="6"/>
  <c r="BA408" i="6"/>
  <c r="CG408" i="6"/>
  <c r="DC468" i="6"/>
  <c r="BW468" i="6"/>
  <c r="CR843" i="6"/>
  <c r="BL843" i="6"/>
  <c r="CG875" i="6"/>
  <c r="BA875" i="6"/>
  <c r="DC840" i="6"/>
  <c r="BW840" i="6"/>
  <c r="DC289" i="6"/>
  <c r="BW289" i="6"/>
  <c r="BL831" i="6"/>
  <c r="CR831" i="6"/>
  <c r="DC521" i="6"/>
  <c r="BW521" i="6"/>
  <c r="CR78" i="6"/>
  <c r="BL78" i="6"/>
  <c r="BW265" i="6"/>
  <c r="DC265" i="6"/>
  <c r="CG644" i="6"/>
  <c r="BA644" i="6"/>
  <c r="BW604" i="6"/>
  <c r="DC604" i="6"/>
  <c r="CG443" i="6"/>
  <c r="BA443" i="6"/>
  <c r="BW467" i="6"/>
  <c r="DC467" i="6"/>
  <c r="DC399" i="6"/>
  <c r="BW399" i="6"/>
  <c r="DC146" i="6"/>
  <c r="BW146" i="6"/>
  <c r="CG607" i="6"/>
  <c r="BA607" i="6"/>
  <c r="CR420" i="6"/>
  <c r="BL420" i="6"/>
  <c r="CG28" i="6"/>
  <c r="BA28" i="6"/>
  <c r="DC266" i="6"/>
  <c r="BW266" i="6"/>
  <c r="BW182" i="6"/>
  <c r="DC182" i="6"/>
  <c r="CG270" i="6"/>
  <c r="BA270" i="6"/>
  <c r="CG908" i="6"/>
  <c r="BA908" i="6"/>
  <c r="BL230" i="6"/>
  <c r="CR230" i="6"/>
  <c r="BW190" i="6"/>
  <c r="DC190" i="6"/>
  <c r="DC105" i="6"/>
  <c r="BW105" i="6"/>
  <c r="BA405" i="6"/>
  <c r="CG405" i="6"/>
  <c r="DC89" i="6"/>
  <c r="BW89" i="6"/>
  <c r="CG478" i="6"/>
  <c r="BA478" i="6"/>
  <c r="BA53" i="6"/>
  <c r="CG53" i="6"/>
  <c r="BW944" i="6"/>
  <c r="DC944" i="6"/>
  <c r="DC699" i="6"/>
  <c r="BW699" i="6"/>
  <c r="CG930" i="6"/>
  <c r="BA930" i="6"/>
  <c r="BW731" i="6"/>
  <c r="DC731" i="6"/>
  <c r="CG462" i="6"/>
  <c r="BA462" i="6"/>
  <c r="BL493" i="6"/>
  <c r="CR493" i="6"/>
  <c r="CR732" i="6"/>
  <c r="BL732" i="6"/>
  <c r="CR462" i="6"/>
  <c r="BL462" i="6"/>
  <c r="CR575" i="6"/>
  <c r="BL575" i="6"/>
  <c r="CG665" i="6"/>
  <c r="BA665" i="6"/>
  <c r="BA156" i="6"/>
  <c r="CG156" i="6"/>
  <c r="CR720" i="6"/>
  <c r="BL720" i="6"/>
  <c r="CR562" i="6"/>
  <c r="BL562" i="6"/>
  <c r="BL763" i="6"/>
  <c r="CR763" i="6"/>
  <c r="BW880" i="6"/>
  <c r="DC880" i="6"/>
  <c r="DC281" i="6"/>
  <c r="BW281" i="6"/>
  <c r="CR610" i="6"/>
  <c r="BL610" i="6"/>
  <c r="BW484" i="6"/>
  <c r="DC484" i="6"/>
  <c r="BW211" i="6"/>
  <c r="DC211" i="6"/>
  <c r="BL789" i="6"/>
  <c r="CR789" i="6"/>
  <c r="BW792" i="6"/>
  <c r="DC792" i="6"/>
  <c r="CG500" i="6"/>
  <c r="BA500" i="6"/>
  <c r="DC245" i="6"/>
  <c r="BW245" i="6"/>
  <c r="BA869" i="6"/>
  <c r="CG869" i="6"/>
  <c r="BW546" i="6"/>
  <c r="DC546" i="6"/>
  <c r="CR381" i="6"/>
  <c r="BL381" i="6"/>
  <c r="CR46" i="6"/>
  <c r="BL46" i="6"/>
  <c r="BL869" i="6"/>
  <c r="CR869" i="6"/>
  <c r="BL352" i="6"/>
  <c r="CR352" i="6"/>
  <c r="CR687" i="6"/>
  <c r="BL687" i="6"/>
  <c r="CR779" i="6"/>
  <c r="BL779" i="6"/>
  <c r="CR237" i="6"/>
  <c r="BL237" i="6"/>
  <c r="DC759" i="6"/>
  <c r="BW759" i="6"/>
  <c r="BW247" i="6"/>
  <c r="DC247" i="6"/>
  <c r="BW344" i="6"/>
  <c r="DC344" i="6"/>
  <c r="BW364" i="6"/>
  <c r="DC364" i="6"/>
  <c r="BL839" i="6"/>
  <c r="CR839" i="6"/>
  <c r="BL62" i="6"/>
  <c r="CR62" i="6"/>
  <c r="CR468" i="6"/>
  <c r="BL468" i="6"/>
  <c r="BW620" i="6"/>
  <c r="DC620" i="6"/>
  <c r="BW953" i="6"/>
  <c r="DC953" i="6"/>
  <c r="BA753" i="6"/>
  <c r="CG753" i="6"/>
  <c r="CR316" i="6"/>
  <c r="BL316" i="6"/>
  <c r="BA121" i="6"/>
  <c r="CG121" i="6"/>
  <c r="BA45" i="6"/>
  <c r="CG45" i="6"/>
  <c r="BL55" i="6"/>
  <c r="CR55" i="6"/>
  <c r="BL980" i="6"/>
  <c r="CR980" i="6"/>
  <c r="DC921" i="6"/>
  <c r="BW921" i="6"/>
  <c r="BW476" i="6"/>
  <c r="DC476" i="6"/>
  <c r="BA364" i="6"/>
  <c r="CG364" i="6"/>
  <c r="CG367" i="6"/>
  <c r="BA367" i="6"/>
  <c r="DC455" i="6"/>
  <c r="BW455" i="6"/>
  <c r="CR401" i="6"/>
  <c r="BL401" i="6"/>
  <c r="BA981" i="6"/>
  <c r="CG981" i="6"/>
  <c r="CG337" i="6"/>
  <c r="BA337" i="6"/>
  <c r="BW185" i="6"/>
  <c r="DC185" i="6"/>
  <c r="BA123" i="6"/>
  <c r="CG123" i="6"/>
  <c r="BA733" i="6"/>
  <c r="CG733" i="6"/>
  <c r="BW754" i="6"/>
  <c r="DC754" i="6"/>
  <c r="BL630" i="6"/>
  <c r="CR630" i="6"/>
  <c r="CR106" i="6"/>
  <c r="BL106" i="6"/>
  <c r="CR576" i="6"/>
  <c r="BL576" i="6"/>
  <c r="CR40" i="6"/>
  <c r="BL40" i="6"/>
  <c r="CR457" i="6"/>
  <c r="BL457" i="6"/>
  <c r="DC667" i="6"/>
  <c r="BW667" i="6"/>
  <c r="CG859" i="6"/>
  <c r="BA859" i="6"/>
  <c r="CG23" i="6"/>
  <c r="BA23" i="6"/>
  <c r="CG706" i="6"/>
  <c r="BA706" i="6"/>
  <c r="BW388" i="6"/>
  <c r="DC388" i="6"/>
  <c r="BL796" i="6"/>
  <c r="CR796" i="6"/>
  <c r="CG659" i="6"/>
  <c r="BA659" i="6"/>
  <c r="BW115" i="6"/>
  <c r="DC115" i="6"/>
  <c r="BW354" i="6"/>
  <c r="DC354" i="6"/>
  <c r="DC228" i="6"/>
  <c r="BW228" i="6"/>
  <c r="CR149" i="6"/>
  <c r="BL149" i="6"/>
  <c r="BW396" i="6"/>
  <c r="DC396" i="6"/>
  <c r="CG662" i="6"/>
  <c r="BA662" i="6"/>
  <c r="CR956" i="6"/>
  <c r="BL956" i="6"/>
  <c r="BL341" i="6"/>
  <c r="CR341" i="6"/>
  <c r="DC158" i="6"/>
  <c r="BW158" i="6"/>
  <c r="BW375" i="6"/>
  <c r="DC375" i="6"/>
  <c r="CG937" i="6"/>
  <c r="BA937" i="6"/>
  <c r="BL398" i="6"/>
  <c r="CR398" i="6"/>
  <c r="DC603" i="6"/>
  <c r="BW603" i="6"/>
  <c r="CR700" i="6"/>
  <c r="BL700" i="6"/>
  <c r="BL334" i="6"/>
  <c r="CR334" i="6"/>
  <c r="CG348" i="6"/>
  <c r="BA348" i="6"/>
  <c r="BW692" i="6"/>
  <c r="DC692" i="6"/>
  <c r="DC919" i="6"/>
  <c r="BW919" i="6"/>
  <c r="CR102" i="6"/>
  <c r="BL102" i="6"/>
  <c r="CG56" i="6"/>
  <c r="BA56" i="6"/>
  <c r="CG827" i="6"/>
  <c r="BA827" i="6"/>
  <c r="BA922" i="6"/>
  <c r="CG922" i="6"/>
  <c r="CG350" i="6"/>
  <c r="BA350" i="6"/>
  <c r="CG382" i="6"/>
  <c r="BA382" i="6"/>
  <c r="CR425" i="6"/>
  <c r="BL425" i="6"/>
  <c r="BA498" i="6"/>
  <c r="CG498" i="6"/>
  <c r="BA231" i="6"/>
  <c r="CG231" i="6"/>
  <c r="BW737" i="6"/>
  <c r="DC737" i="6"/>
  <c r="DC706" i="6"/>
  <c r="BW706" i="6"/>
  <c r="DC738" i="6"/>
  <c r="BW738" i="6"/>
  <c r="BW314" i="6"/>
  <c r="DC314" i="6"/>
  <c r="DC156" i="6"/>
  <c r="BW156" i="6"/>
  <c r="CG559" i="6"/>
  <c r="BA559" i="6"/>
  <c r="CR145" i="6"/>
  <c r="BL145" i="6"/>
  <c r="CR386" i="6"/>
  <c r="BL386" i="6"/>
  <c r="BW372" i="6"/>
  <c r="DC372" i="6"/>
  <c r="BL392" i="6"/>
  <c r="CR392" i="6"/>
  <c r="CG943" i="6"/>
  <c r="BA943" i="6"/>
  <c r="CR76" i="6"/>
  <c r="BL76" i="6"/>
  <c r="BL857" i="6"/>
  <c r="CR857" i="6"/>
  <c r="BA306" i="6"/>
  <c r="CG306" i="6"/>
  <c r="BA284" i="6"/>
  <c r="CG284" i="6"/>
  <c r="BW873" i="6"/>
  <c r="DC873" i="6"/>
  <c r="BW513" i="6"/>
  <c r="DC513" i="6"/>
  <c r="BA806" i="6"/>
  <c r="CG806" i="6"/>
  <c r="BA971" i="6"/>
  <c r="CG971" i="6"/>
  <c r="BA43" i="6"/>
  <c r="CG43" i="6"/>
  <c r="CR304" i="6"/>
  <c r="BL304" i="6"/>
  <c r="BA756" i="6"/>
  <c r="CG756" i="6"/>
  <c r="DC584" i="6"/>
  <c r="BW584" i="6"/>
  <c r="CR351" i="6"/>
  <c r="BL351" i="6"/>
  <c r="CR949" i="6"/>
  <c r="BL949" i="6"/>
  <c r="BL868" i="6"/>
  <c r="CR868" i="6"/>
  <c r="DC745" i="6"/>
  <c r="BW745" i="6"/>
  <c r="BW698" i="6"/>
  <c r="DC698" i="6"/>
  <c r="CR274" i="6"/>
  <c r="BL274" i="6"/>
  <c r="DC761" i="6"/>
  <c r="BW761" i="6"/>
  <c r="BW499" i="6"/>
  <c r="DC499" i="6"/>
  <c r="CG207" i="6"/>
  <c r="BA207" i="6"/>
  <c r="BA243" i="6"/>
  <c r="CG243" i="6"/>
  <c r="BL776" i="6"/>
  <c r="CR776" i="6"/>
  <c r="CG894" i="6"/>
  <c r="BA894" i="6"/>
  <c r="BA103" i="6"/>
  <c r="CG103" i="6"/>
  <c r="DC389" i="6"/>
  <c r="BW389" i="6"/>
  <c r="BL23" i="6"/>
  <c r="CR23" i="6"/>
  <c r="CR623" i="6"/>
  <c r="BL623" i="6"/>
  <c r="CR66" i="6"/>
  <c r="BL66" i="6"/>
  <c r="BW374" i="6"/>
  <c r="DC374" i="6"/>
  <c r="BW306" i="6"/>
  <c r="DC306" i="6"/>
  <c r="DC291" i="6"/>
  <c r="BW291" i="6"/>
  <c r="DC124" i="6"/>
  <c r="BW124" i="6"/>
  <c r="BL838" i="6"/>
  <c r="CR838" i="6"/>
  <c r="CG972" i="6"/>
  <c r="BA972" i="6"/>
  <c r="BW197" i="6"/>
  <c r="DC197" i="6"/>
  <c r="BW806" i="6"/>
  <c r="DC806" i="6"/>
  <c r="CG999" i="6"/>
  <c r="BA999" i="6"/>
  <c r="BA154" i="6"/>
  <c r="CG154" i="6"/>
  <c r="DC311" i="6"/>
  <c r="BW311" i="6"/>
  <c r="BA401" i="6"/>
  <c r="CG401" i="6"/>
  <c r="BA108" i="6"/>
  <c r="CG108" i="6"/>
  <c r="DC267" i="6"/>
  <c r="BW267" i="6"/>
  <c r="CR572" i="6"/>
  <c r="BL572" i="6"/>
  <c r="DC162" i="6"/>
  <c r="BW162" i="6"/>
  <c r="CG872" i="6"/>
  <c r="BA872" i="6"/>
  <c r="CG630" i="6"/>
  <c r="BA630" i="6"/>
  <c r="BW292" i="6"/>
  <c r="DC292" i="6"/>
  <c r="DC643" i="6"/>
  <c r="BW643" i="6"/>
  <c r="BL916" i="6"/>
  <c r="CR916" i="6"/>
  <c r="CR142" i="6"/>
  <c r="BL142" i="6"/>
  <c r="CR852" i="6"/>
  <c r="BL852" i="6"/>
  <c r="CR803" i="6"/>
  <c r="BL803" i="6"/>
  <c r="CG562" i="6"/>
  <c r="BA562" i="6"/>
  <c r="CG623" i="6"/>
  <c r="BA623" i="6"/>
  <c r="DC784" i="6"/>
  <c r="BW784" i="6"/>
  <c r="BW145" i="6"/>
  <c r="DC145" i="6"/>
  <c r="BL536" i="6"/>
  <c r="CR536" i="6"/>
  <c r="DC753" i="6"/>
  <c r="BW753" i="6"/>
  <c r="BW406" i="6"/>
  <c r="DC406" i="6"/>
  <c r="BL759" i="6"/>
  <c r="CR759" i="6"/>
  <c r="CR712" i="6"/>
  <c r="BL712" i="6"/>
  <c r="CR989" i="6"/>
  <c r="BL989" i="6"/>
  <c r="CG460" i="6"/>
  <c r="BA460" i="6"/>
  <c r="CR701" i="6"/>
  <c r="BL701" i="6"/>
  <c r="BW531" i="6"/>
  <c r="DC531" i="6"/>
  <c r="CR411" i="6"/>
  <c r="BL411" i="6"/>
  <c r="DC255" i="6"/>
  <c r="BW255" i="6"/>
  <c r="DC958" i="6"/>
  <c r="BW958" i="6"/>
  <c r="BW512" i="6"/>
  <c r="DC512" i="6"/>
  <c r="BL1011" i="6"/>
  <c r="CR1011" i="6"/>
  <c r="CG63" i="6"/>
  <c r="BA63" i="6"/>
  <c r="CG518" i="6"/>
  <c r="BA518" i="6"/>
  <c r="CR163" i="6"/>
  <c r="BL163" i="6"/>
  <c r="DC982" i="6"/>
  <c r="BW982" i="6"/>
  <c r="BA428" i="6"/>
  <c r="CG428" i="6"/>
  <c r="BA748" i="6"/>
  <c r="CG748" i="6"/>
  <c r="DC770" i="6"/>
  <c r="BW770" i="6"/>
  <c r="CG850" i="6"/>
  <c r="BA850" i="6"/>
  <c r="BA463" i="6"/>
  <c r="CG463" i="6"/>
  <c r="BA687" i="6"/>
  <c r="CG687" i="6"/>
  <c r="BA293" i="6"/>
  <c r="CG293" i="6"/>
  <c r="BA132" i="6"/>
  <c r="CG132" i="6"/>
  <c r="DC272" i="6"/>
  <c r="BW272" i="6"/>
  <c r="CR634" i="6"/>
  <c r="BL634" i="6"/>
  <c r="DC130" i="6"/>
  <c r="BW130" i="6"/>
  <c r="BW355" i="6"/>
  <c r="DC355" i="6"/>
  <c r="BL446" i="6"/>
  <c r="CR446" i="6"/>
  <c r="BW788" i="6"/>
  <c r="DC788" i="6"/>
  <c r="DC423" i="6"/>
  <c r="BW423" i="6"/>
  <c r="BA291" i="6"/>
  <c r="CG291" i="6"/>
  <c r="CR132" i="6"/>
  <c r="BL132" i="6"/>
  <c r="CG964" i="6"/>
  <c r="BA964" i="6"/>
  <c r="BW205" i="6"/>
  <c r="DC205" i="6"/>
  <c r="DC172" i="6"/>
  <c r="BW172" i="6"/>
  <c r="CR539" i="6"/>
  <c r="BL539" i="6"/>
  <c r="CR636" i="6"/>
  <c r="BL636" i="6"/>
  <c r="BA355" i="6"/>
  <c r="CG355" i="6"/>
  <c r="CG32" i="6"/>
  <c r="BA32" i="6"/>
  <c r="BA553" i="6"/>
  <c r="CG553" i="6"/>
  <c r="CR565" i="6"/>
  <c r="BL565" i="6"/>
  <c r="CG717" i="6"/>
  <c r="BA717" i="6"/>
  <c r="DC904" i="6"/>
  <c r="BW904" i="6"/>
  <c r="CR63" i="6"/>
  <c r="BL63" i="6"/>
  <c r="DC463" i="6"/>
  <c r="BW463" i="6"/>
  <c r="BL798" i="6"/>
  <c r="CR798" i="6"/>
  <c r="BW979" i="6"/>
  <c r="DC979" i="6"/>
  <c r="BW598" i="6"/>
  <c r="DC598" i="6"/>
  <c r="CR338" i="6"/>
  <c r="BL338" i="6"/>
  <c r="BL368" i="6"/>
  <c r="CR368" i="6"/>
  <c r="CG588" i="6"/>
  <c r="BA588" i="6"/>
  <c r="DC577" i="6"/>
  <c r="BW577" i="6"/>
  <c r="BA768" i="6"/>
  <c r="CG768" i="6"/>
  <c r="BL81" i="6"/>
  <c r="CR81" i="6"/>
  <c r="CG311" i="6"/>
  <c r="BA311" i="6"/>
  <c r="BL837" i="6"/>
  <c r="CR837" i="6"/>
  <c r="DC947" i="6"/>
  <c r="BW947" i="6"/>
  <c r="CG435" i="6"/>
  <c r="BA435" i="6"/>
  <c r="CG983" i="6"/>
  <c r="BA983" i="6"/>
  <c r="DC341" i="6"/>
  <c r="BW341" i="6"/>
  <c r="CG747" i="6"/>
  <c r="BA747" i="6"/>
  <c r="CR741" i="6"/>
  <c r="BL741" i="6"/>
  <c r="BW875" i="6"/>
  <c r="DC875" i="6"/>
  <c r="DC889" i="6"/>
  <c r="BW889" i="6"/>
  <c r="CG945" i="6"/>
  <c r="BA945" i="6"/>
  <c r="BL866" i="6"/>
  <c r="CR866" i="6"/>
  <c r="BA926" i="6"/>
  <c r="CG926" i="6"/>
  <c r="BW837" i="6"/>
  <c r="DC837" i="6"/>
  <c r="BL233" i="6"/>
  <c r="CR233" i="6"/>
  <c r="BL926" i="6"/>
  <c r="CR926" i="6"/>
  <c r="CG71" i="6"/>
  <c r="BA71" i="6"/>
  <c r="BW37" i="6"/>
  <c r="DC37" i="6"/>
  <c r="CR569" i="6"/>
  <c r="BL569" i="6"/>
  <c r="BW750" i="6"/>
  <c r="DC750" i="6"/>
  <c r="BA109" i="6"/>
  <c r="CG109" i="6"/>
  <c r="CG571" i="6"/>
  <c r="BA571" i="6"/>
  <c r="CR297" i="6"/>
  <c r="BL297" i="6"/>
  <c r="CG264" i="6"/>
  <c r="BA264" i="6"/>
  <c r="DC636" i="6"/>
  <c r="BW636" i="6"/>
  <c r="BW535" i="6"/>
  <c r="DC535" i="6"/>
  <c r="BW210" i="6"/>
  <c r="DC210" i="6"/>
  <c r="DC849" i="6"/>
  <c r="BW849" i="6"/>
  <c r="DC395" i="6"/>
  <c r="BW395" i="6"/>
  <c r="CG573" i="6"/>
  <c r="BA573" i="6"/>
  <c r="CR234" i="6"/>
  <c r="BL234" i="6"/>
  <c r="BA326" i="6"/>
  <c r="CG326" i="6"/>
  <c r="BA115" i="6"/>
  <c r="CG115" i="6"/>
  <c r="BA990" i="6"/>
  <c r="CG990" i="6"/>
  <c r="CG675" i="6"/>
  <c r="BA675" i="6"/>
  <c r="DC652" i="6"/>
  <c r="BW652" i="6"/>
  <c r="BL880" i="6"/>
  <c r="CR880" i="6"/>
  <c r="DC178" i="6"/>
  <c r="BW178" i="6"/>
  <c r="BL336" i="6"/>
  <c r="CR336" i="6"/>
  <c r="DC462" i="6"/>
  <c r="BW462" i="6"/>
  <c r="BA255" i="6"/>
  <c r="CG255" i="6"/>
  <c r="CR154" i="6"/>
  <c r="BL154" i="6"/>
  <c r="BA234" i="6"/>
  <c r="CG234" i="6"/>
  <c r="CG209" i="6"/>
  <c r="BA209" i="6"/>
  <c r="DC907" i="6"/>
  <c r="BW907" i="6"/>
  <c r="BW35" i="6"/>
  <c r="DC35" i="6"/>
  <c r="BA292" i="6"/>
  <c r="CG292" i="6"/>
  <c r="CR693" i="6"/>
  <c r="BL693" i="6"/>
  <c r="DC98" i="6"/>
  <c r="BW98" i="6"/>
  <c r="BL261" i="6"/>
  <c r="CR261" i="6"/>
  <c r="BL109" i="6"/>
  <c r="CR109" i="6"/>
  <c r="BA505" i="6"/>
  <c r="CG505" i="6"/>
  <c r="CR349" i="6"/>
  <c r="BL349" i="6"/>
  <c r="DC844" i="6"/>
  <c r="BW844" i="6"/>
  <c r="BA33" i="6"/>
  <c r="CG33" i="6"/>
  <c r="CR888" i="6"/>
  <c r="BL888" i="6"/>
  <c r="BA66" i="6"/>
  <c r="CG66" i="6"/>
  <c r="BW18" i="6"/>
  <c r="DC18" i="6"/>
  <c r="BA902" i="6"/>
  <c r="CG902" i="6"/>
  <c r="CR988" i="6"/>
  <c r="BL988" i="6"/>
  <c r="BL376" i="6"/>
  <c r="CR376" i="6"/>
  <c r="BL101" i="6"/>
  <c r="CR101" i="6"/>
  <c r="CG807" i="6"/>
  <c r="BA807" i="6"/>
  <c r="BL139" i="6"/>
  <c r="CR139" i="6"/>
  <c r="CG471" i="6"/>
  <c r="BA471" i="6"/>
  <c r="BL312" i="6"/>
  <c r="CR312" i="6"/>
  <c r="CG87" i="6"/>
  <c r="BA87" i="6"/>
  <c r="BL276" i="6"/>
  <c r="CR276" i="6"/>
  <c r="DC569" i="6"/>
  <c r="BW569" i="6"/>
  <c r="BW842" i="6"/>
  <c r="DC842" i="6"/>
  <c r="DC207" i="6"/>
  <c r="BW207" i="6"/>
  <c r="BA746" i="6"/>
  <c r="CG746" i="6"/>
  <c r="DC618" i="6"/>
  <c r="BW618" i="6"/>
  <c r="BW296" i="6"/>
  <c r="DC296" i="6"/>
  <c r="BW629" i="6"/>
  <c r="DC629" i="6"/>
  <c r="BA159" i="6"/>
  <c r="CG159" i="6"/>
  <c r="DC45" i="6"/>
  <c r="BW45" i="6"/>
  <c r="CG148" i="6"/>
  <c r="BA148" i="6"/>
  <c r="BL943" i="6"/>
  <c r="CR943" i="6"/>
  <c r="BL538" i="6"/>
  <c r="CR538" i="6"/>
  <c r="CG567" i="6"/>
  <c r="BA567" i="6"/>
  <c r="CR183" i="6"/>
  <c r="BL183" i="6"/>
  <c r="BA114" i="6"/>
  <c r="CG114" i="6"/>
  <c r="BL243" i="6"/>
  <c r="CR243" i="6"/>
  <c r="DC522" i="6"/>
  <c r="BW522" i="6"/>
  <c r="BW488" i="6"/>
  <c r="DC488" i="6"/>
  <c r="DC397" i="6"/>
  <c r="BW397" i="6"/>
  <c r="CG453" i="6"/>
  <c r="BA453" i="6"/>
  <c r="BL863" i="6"/>
  <c r="CR863" i="6"/>
  <c r="BL765" i="6"/>
  <c r="CR765" i="6"/>
  <c r="BW934" i="6"/>
  <c r="DC934" i="6"/>
  <c r="CR128" i="6"/>
  <c r="BL128" i="6"/>
  <c r="CG321" i="6"/>
  <c r="BA321" i="6"/>
  <c r="BL900" i="6"/>
  <c r="CR900" i="6"/>
  <c r="CR271" i="6"/>
  <c r="BL271" i="6"/>
  <c r="BL554" i="6"/>
  <c r="CR554" i="6"/>
  <c r="CG821" i="6"/>
  <c r="BA821" i="6"/>
  <c r="DC595" i="6"/>
  <c r="BW595" i="6"/>
  <c r="DC254" i="6"/>
  <c r="BW254" i="6"/>
  <c r="DC858" i="6"/>
  <c r="BW858" i="6"/>
  <c r="BA835" i="6"/>
  <c r="CG835" i="6"/>
  <c r="DC903" i="6"/>
  <c r="BW903" i="6"/>
  <c r="BL615" i="6"/>
  <c r="CR615" i="6"/>
  <c r="DC877" i="6"/>
  <c r="BW877" i="6"/>
  <c r="BL639" i="6"/>
  <c r="CR639" i="6"/>
  <c r="BW52" i="6"/>
  <c r="DC52" i="6"/>
  <c r="DC268" i="6"/>
  <c r="BW268" i="6"/>
  <c r="CG976" i="6"/>
  <c r="BA976" i="6"/>
  <c r="BW384" i="6"/>
  <c r="DC384" i="6"/>
  <c r="DC132" i="6"/>
  <c r="BW132" i="6"/>
  <c r="CR658" i="6"/>
  <c r="BL658" i="6"/>
  <c r="CR470" i="6"/>
  <c r="BL470" i="6"/>
  <c r="CG732" i="6"/>
  <c r="BA732" i="6"/>
  <c r="BA391" i="6"/>
  <c r="CG391" i="6"/>
  <c r="BA893" i="6"/>
  <c r="CG893" i="6"/>
  <c r="BL170" i="6"/>
  <c r="CR170" i="6"/>
  <c r="DC401" i="6"/>
  <c r="BW401" i="6"/>
  <c r="DC234" i="6"/>
  <c r="BW234" i="6"/>
  <c r="BA385" i="6"/>
  <c r="CG385" i="6"/>
  <c r="BW290" i="6"/>
  <c r="DC290" i="6"/>
  <c r="BA185" i="6"/>
  <c r="CG185" i="6"/>
  <c r="CG854" i="6"/>
  <c r="BA854" i="6"/>
  <c r="BL195" i="6"/>
  <c r="CR195" i="6"/>
  <c r="CR311" i="6"/>
  <c r="BL311" i="6"/>
  <c r="CR395" i="6"/>
  <c r="BL395" i="6"/>
  <c r="CR235" i="6"/>
  <c r="BL235" i="6"/>
  <c r="BA516" i="6"/>
  <c r="CG516" i="6"/>
  <c r="BW703" i="6"/>
  <c r="DC703" i="6"/>
  <c r="BA153" i="6"/>
  <c r="CG153" i="6"/>
  <c r="CR781" i="6"/>
  <c r="BL781" i="6"/>
  <c r="CR889" i="6"/>
  <c r="BL889" i="6"/>
  <c r="DC87" i="6"/>
  <c r="BW87" i="6"/>
  <c r="BW980" i="6"/>
  <c r="DC980" i="6"/>
  <c r="BA413" i="6"/>
  <c r="CG413" i="6"/>
  <c r="CR83" i="6"/>
  <c r="BL83" i="6"/>
  <c r="DC775" i="6"/>
  <c r="BW775" i="6"/>
  <c r="BA473" i="6"/>
  <c r="CG473" i="6"/>
  <c r="BW682" i="6"/>
  <c r="DC682" i="6"/>
  <c r="CR795" i="6"/>
  <c r="BL795" i="6"/>
  <c r="BL584" i="6"/>
  <c r="CR584" i="6"/>
  <c r="CG455" i="6"/>
  <c r="BA455" i="6"/>
  <c r="BW498" i="6"/>
  <c r="DC498" i="6"/>
  <c r="BL736" i="6"/>
  <c r="CR736" i="6"/>
  <c r="CR303" i="6"/>
  <c r="BL303" i="6"/>
  <c r="CR669" i="6"/>
  <c r="BL669" i="6"/>
  <c r="DC271" i="6"/>
  <c r="BW271" i="6"/>
  <c r="BL985" i="6"/>
  <c r="CR985" i="6"/>
  <c r="DC772" i="6"/>
  <c r="BW772" i="6"/>
  <c r="CG201" i="6"/>
  <c r="BA201" i="6"/>
  <c r="CR455" i="6"/>
  <c r="BL455" i="6"/>
  <c r="BA215" i="6"/>
  <c r="CG215" i="6"/>
  <c r="DC736" i="6"/>
  <c r="BW736" i="6"/>
  <c r="BW902" i="6"/>
  <c r="DC902" i="6"/>
  <c r="BL884" i="6"/>
  <c r="CR884" i="6"/>
  <c r="CR891" i="6"/>
  <c r="BL891" i="6"/>
  <c r="CR365" i="6"/>
  <c r="BL365" i="6"/>
  <c r="CR709" i="6"/>
  <c r="BL709" i="6"/>
  <c r="BW39" i="6"/>
  <c r="DC39" i="6"/>
  <c r="CR412" i="6"/>
  <c r="BL412" i="6"/>
  <c r="BW338" i="6"/>
  <c r="DC338" i="6"/>
  <c r="BA556" i="6"/>
  <c r="CG556" i="6"/>
  <c r="CG609" i="6"/>
  <c r="BA609" i="6"/>
  <c r="BL715" i="6"/>
  <c r="CR715" i="6"/>
  <c r="BW855" i="6"/>
  <c r="DC855" i="6"/>
  <c r="BL33" i="6"/>
  <c r="CR33" i="6"/>
  <c r="BA49" i="6"/>
  <c r="CG49" i="6"/>
  <c r="BL721" i="6"/>
  <c r="CR721" i="6"/>
  <c r="BW710" i="6"/>
  <c r="DC710" i="6"/>
  <c r="DC564" i="6"/>
  <c r="BW564" i="6"/>
  <c r="BL1005" i="6"/>
  <c r="CR1005" i="6"/>
  <c r="BA620" i="6"/>
  <c r="CG620" i="6"/>
  <c r="BA477" i="6"/>
  <c r="CG477" i="6"/>
  <c r="BW29" i="6"/>
  <c r="DC29" i="6"/>
  <c r="CR627" i="6"/>
  <c r="BL627" i="6"/>
  <c r="BW503" i="6"/>
  <c r="DC503" i="6"/>
  <c r="CG866" i="6"/>
  <c r="BA866" i="6"/>
  <c r="BW21" i="6"/>
  <c r="DC21" i="6"/>
  <c r="BW343" i="6"/>
  <c r="DC343" i="6"/>
  <c r="BA883" i="6"/>
  <c r="CG883" i="6"/>
  <c r="DC154" i="6"/>
  <c r="BW154" i="6"/>
  <c r="BL143" i="6"/>
  <c r="CR143" i="6"/>
  <c r="BL487" i="6"/>
  <c r="CR487" i="6"/>
  <c r="BL593" i="6"/>
  <c r="CR593" i="6"/>
  <c r="BA899" i="6"/>
  <c r="CG899" i="6"/>
  <c r="BL998" i="6"/>
  <c r="CR998" i="6"/>
  <c r="BA499" i="6"/>
  <c r="CG499" i="6"/>
  <c r="BL548" i="6"/>
  <c r="CR548" i="6"/>
  <c r="DC47" i="6"/>
  <c r="BW47" i="6"/>
  <c r="DC540" i="6"/>
  <c r="BW540" i="6"/>
  <c r="DC117" i="6"/>
  <c r="BW117" i="6"/>
  <c r="BL208" i="6"/>
  <c r="CR208" i="6"/>
  <c r="DC107" i="6"/>
  <c r="BW107" i="6"/>
  <c r="BW716" i="6"/>
  <c r="DC716" i="6"/>
  <c r="BW371" i="6"/>
  <c r="DC371" i="6"/>
  <c r="BL358" i="6"/>
  <c r="CR358" i="6"/>
  <c r="BW739" i="6"/>
  <c r="DC739" i="6"/>
  <c r="CG617" i="6"/>
  <c r="BA617" i="6"/>
  <c r="BL743" i="6"/>
  <c r="CR743" i="6"/>
  <c r="BL342" i="6"/>
  <c r="CR342" i="6"/>
  <c r="CR315" i="6"/>
  <c r="BL315" i="6"/>
  <c r="DC779" i="6"/>
  <c r="BW779" i="6"/>
  <c r="DC850" i="6"/>
  <c r="BW850" i="6"/>
  <c r="DC917" i="6"/>
  <c r="BW917" i="6"/>
  <c r="DC712" i="6"/>
  <c r="BW712" i="6"/>
  <c r="BW717" i="6"/>
  <c r="DC717" i="6"/>
  <c r="DC40" i="6"/>
  <c r="BW40" i="6"/>
  <c r="DC471" i="6"/>
  <c r="BW471" i="6"/>
  <c r="CR266" i="6"/>
  <c r="BL266" i="6"/>
  <c r="DC845" i="6"/>
  <c r="BW845" i="6"/>
  <c r="BA629" i="6"/>
  <c r="CG629" i="6"/>
  <c r="BW760" i="6"/>
  <c r="DC760" i="6"/>
  <c r="CG680" i="6"/>
  <c r="BA680" i="6"/>
  <c r="BL517" i="6"/>
  <c r="CR517" i="6"/>
  <c r="DC179" i="6"/>
  <c r="BW179" i="6"/>
  <c r="BA695" i="6"/>
  <c r="CG695" i="6"/>
  <c r="BA97" i="6"/>
  <c r="CG97" i="6"/>
  <c r="CR571" i="6"/>
  <c r="BL571" i="6"/>
  <c r="CR608" i="6"/>
  <c r="BL608" i="6"/>
  <c r="BW694" i="6"/>
  <c r="DC694" i="6"/>
  <c r="DC299" i="6"/>
  <c r="BW299" i="6"/>
  <c r="CG445" i="6"/>
  <c r="BA445" i="6"/>
  <c r="BW379" i="6"/>
  <c r="DC379" i="6"/>
  <c r="CG870" i="6"/>
  <c r="BA870" i="6"/>
  <c r="BL198" i="6"/>
  <c r="CR198" i="6"/>
  <c r="I67" i="3"/>
  <c r="J63" i="3"/>
  <c r="I65" i="3"/>
  <c r="BW92" i="6"/>
  <c r="DC92" i="6"/>
  <c r="DC587" i="6"/>
  <c r="BW587" i="6"/>
  <c r="BW994" i="6"/>
  <c r="DC994" i="6"/>
  <c r="DC134" i="6"/>
  <c r="BW134" i="6"/>
  <c r="BA346" i="6"/>
  <c r="CG346" i="6"/>
  <c r="BW320" i="6"/>
  <c r="DC320" i="6"/>
  <c r="BW614" i="6"/>
  <c r="DC614" i="6"/>
  <c r="BW441" i="6"/>
  <c r="DC441" i="6"/>
  <c r="DC192" i="6"/>
  <c r="BW192" i="6"/>
  <c r="CG777" i="6"/>
  <c r="BA777" i="6"/>
  <c r="CG394" i="6"/>
  <c r="BA394" i="6"/>
  <c r="DC525" i="6"/>
  <c r="BW525" i="6"/>
  <c r="BW133" i="6"/>
  <c r="DC133" i="6"/>
  <c r="BL247" i="6"/>
  <c r="CR247" i="6"/>
  <c r="BL473" i="6"/>
  <c r="CR473" i="6"/>
  <c r="CR369" i="6"/>
  <c r="BL369" i="6"/>
  <c r="CG648" i="6"/>
  <c r="BA648" i="6"/>
  <c r="DC180" i="6"/>
  <c r="BW180" i="6"/>
  <c r="CR694" i="6"/>
  <c r="BL694" i="6"/>
  <c r="BA141" i="6"/>
  <c r="CG141" i="6"/>
  <c r="DC567" i="6"/>
  <c r="BW567" i="6"/>
  <c r="BA175" i="6"/>
  <c r="CG175" i="6"/>
  <c r="CR112" i="6"/>
  <c r="BL112" i="6"/>
  <c r="BL787" i="6"/>
  <c r="CR787" i="6"/>
  <c r="BW357" i="6"/>
  <c r="DC357" i="6"/>
  <c r="CR254" i="6"/>
  <c r="BL254" i="6"/>
  <c r="CR972" i="6"/>
  <c r="BL972" i="6"/>
  <c r="BA383" i="6"/>
  <c r="CG383" i="6"/>
  <c r="CG911" i="6"/>
  <c r="BA911" i="6"/>
  <c r="DC756" i="6"/>
  <c r="BW756" i="6"/>
  <c r="BW317" i="6"/>
  <c r="DC317" i="6"/>
  <c r="DC81" i="6"/>
  <c r="BW81" i="6"/>
  <c r="DC391" i="6"/>
  <c r="BW391" i="6"/>
  <c r="BL439" i="6"/>
  <c r="CR439" i="6"/>
  <c r="CR840" i="6"/>
  <c r="BL840" i="6"/>
  <c r="DC668" i="6"/>
  <c r="BW668" i="6"/>
  <c r="BL214" i="6"/>
  <c r="CR214" i="6"/>
  <c r="CG441" i="6"/>
  <c r="BA441" i="6"/>
  <c r="CR545" i="6"/>
  <c r="BL545" i="6"/>
  <c r="BA529" i="6"/>
  <c r="CG529" i="6"/>
  <c r="DC187" i="6"/>
  <c r="BW187" i="6"/>
  <c r="BA106" i="6"/>
  <c r="CG106" i="6"/>
  <c r="DC103" i="6"/>
  <c r="BW103" i="6"/>
  <c r="CR71" i="6"/>
  <c r="BL71" i="6"/>
  <c r="CR287" i="6"/>
  <c r="BL287" i="6"/>
  <c r="DC73" i="6"/>
  <c r="BW73" i="6"/>
  <c r="CG230" i="6"/>
  <c r="BA230" i="6"/>
  <c r="CR259" i="6"/>
  <c r="BL259" i="6"/>
  <c r="H66" i="3"/>
  <c r="H68" i="3" s="1"/>
  <c r="H70" i="3" s="1"/>
  <c r="DC221" i="6"/>
  <c r="BW221" i="6"/>
  <c r="CR125" i="6"/>
  <c r="BL125" i="6"/>
  <c r="BL337" i="6"/>
  <c r="CR337" i="6"/>
  <c r="BA531" i="6"/>
  <c r="CG531" i="6"/>
  <c r="BA279" i="6"/>
  <c r="CG279" i="6"/>
  <c r="CR512" i="6"/>
  <c r="BL512" i="6"/>
  <c r="BA359" i="6"/>
  <c r="CG359" i="6"/>
  <c r="BA381" i="6"/>
  <c r="CG381" i="6"/>
  <c r="DC666" i="6"/>
  <c r="BW666" i="6"/>
  <c r="CR391" i="6"/>
  <c r="BL391" i="6"/>
  <c r="BL1001" i="6"/>
  <c r="CR1001" i="6"/>
  <c r="DC191" i="6"/>
  <c r="BW191" i="6"/>
  <c r="BL657" i="6"/>
  <c r="CR657" i="6"/>
  <c r="BL239" i="6"/>
  <c r="CR239" i="6"/>
  <c r="CG636" i="6"/>
  <c r="BA636" i="6"/>
  <c r="CR801" i="6"/>
  <c r="BL801" i="6"/>
  <c r="BA167" i="6"/>
  <c r="CG167" i="6"/>
  <c r="BL762" i="6"/>
  <c r="CR762" i="6"/>
  <c r="CR726" i="6"/>
  <c r="BL726" i="6"/>
  <c r="BL223" i="6"/>
  <c r="CR223" i="6"/>
  <c r="CG474" i="6"/>
  <c r="BA474" i="6"/>
  <c r="BL605" i="6"/>
  <c r="CR605" i="6"/>
  <c r="CG74" i="6"/>
  <c r="BA74" i="6"/>
  <c r="BA422" i="6"/>
  <c r="CG422" i="6"/>
  <c r="BW794" i="6"/>
  <c r="DC794" i="6"/>
  <c r="CG486" i="6"/>
  <c r="BA486" i="6"/>
  <c r="CR87" i="6"/>
  <c r="BL87" i="6"/>
  <c r="BL948" i="6"/>
  <c r="CR948" i="6"/>
  <c r="BA378" i="6"/>
  <c r="CG378" i="6"/>
  <c r="BA178" i="6"/>
  <c r="CG178" i="6"/>
  <c r="BW948" i="6"/>
  <c r="DC948" i="6"/>
  <c r="DC887" i="6"/>
  <c r="BW887" i="6"/>
  <c r="BL168" i="6"/>
  <c r="CR168" i="6"/>
  <c r="BW856" i="6"/>
  <c r="DC856" i="6"/>
  <c r="BW479" i="6"/>
  <c r="DC479" i="6"/>
  <c r="CG538" i="6"/>
  <c r="BA538" i="6"/>
  <c r="BW707" i="6"/>
  <c r="DC707" i="6"/>
  <c r="BL1008" i="6"/>
  <c r="CR1008" i="6"/>
  <c r="CR402" i="6"/>
  <c r="BL402" i="6"/>
  <c r="BW550" i="6"/>
  <c r="DC550" i="6"/>
  <c r="DC789" i="6"/>
  <c r="BW789" i="6"/>
  <c r="CR375" i="6"/>
  <c r="BL375" i="6"/>
  <c r="CR547" i="6"/>
  <c r="BL547" i="6"/>
  <c r="BL302" i="6"/>
  <c r="CR302" i="6"/>
  <c r="DC223" i="6"/>
  <c r="BW223" i="6"/>
  <c r="DC448" i="6"/>
  <c r="BW448" i="6"/>
  <c r="DC811" i="6"/>
  <c r="BW811" i="6"/>
  <c r="CG846" i="6"/>
  <c r="BA846" i="6"/>
  <c r="BL329" i="6"/>
  <c r="CR329" i="6"/>
  <c r="DC429" i="6"/>
  <c r="BW429" i="6"/>
  <c r="CR191" i="6"/>
  <c r="BL191" i="6"/>
  <c r="BL360" i="6"/>
  <c r="CR360" i="6"/>
  <c r="CG1009" i="6"/>
  <c r="BA1009" i="6"/>
  <c r="CR817" i="6"/>
  <c r="BL817" i="6"/>
  <c r="DC226" i="6"/>
  <c r="BW226" i="6"/>
  <c r="BA548" i="6"/>
  <c r="CG548" i="6"/>
  <c r="BA523" i="6"/>
  <c r="CG523" i="6"/>
  <c r="BW444" i="6"/>
  <c r="DC444" i="6"/>
  <c r="DC900" i="6"/>
  <c r="BW900" i="6"/>
  <c r="DC263" i="6"/>
  <c r="BW263" i="6"/>
  <c r="CR94" i="6"/>
  <c r="BL94" i="6"/>
  <c r="BW964" i="6"/>
  <c r="DC964" i="6"/>
  <c r="BA469" i="6"/>
  <c r="CG469" i="6"/>
  <c r="BA303" i="6"/>
  <c r="CG303" i="6"/>
  <c r="DC537" i="6"/>
  <c r="BW537" i="6"/>
  <c r="BA796" i="6"/>
  <c r="CG796" i="6"/>
  <c r="BW276" i="6"/>
  <c r="DC276" i="6"/>
  <c r="CG725" i="6"/>
  <c r="BA725" i="6"/>
  <c r="CG18" i="6"/>
  <c r="BA18" i="6"/>
  <c r="CR96" i="6"/>
  <c r="BL96" i="6"/>
  <c r="BW131" i="6"/>
  <c r="DC131" i="6"/>
  <c r="CR604" i="6"/>
  <c r="BL604" i="6"/>
  <c r="CR458" i="6"/>
  <c r="BL458" i="6"/>
  <c r="CG772" i="6"/>
  <c r="BA772" i="6"/>
  <c r="DC651" i="6"/>
  <c r="BW651" i="6"/>
  <c r="CG832" i="6"/>
  <c r="BA832" i="6"/>
  <c r="CR426" i="6"/>
  <c r="BL426" i="6"/>
  <c r="BW318" i="6"/>
  <c r="DC318" i="6"/>
  <c r="CG198" i="6"/>
  <c r="BA198" i="6"/>
  <c r="CR379" i="6"/>
  <c r="BL379" i="6"/>
  <c r="BW585" i="6"/>
  <c r="DC585" i="6"/>
  <c r="BA830" i="6"/>
  <c r="CG830" i="6"/>
  <c r="BW261" i="6"/>
  <c r="DC261" i="6"/>
  <c r="BL204" i="6"/>
  <c r="CR204" i="6"/>
  <c r="BW912" i="6"/>
  <c r="DC912" i="6"/>
  <c r="DC116" i="6"/>
  <c r="BW116" i="6"/>
  <c r="BL461" i="6"/>
  <c r="CR461" i="6"/>
  <c r="DC283" i="6"/>
  <c r="BW283" i="6"/>
  <c r="BW808" i="6"/>
  <c r="DC808" i="6"/>
  <c r="DC575" i="6"/>
  <c r="BW575" i="6"/>
  <c r="DC140" i="6"/>
  <c r="BW140" i="6"/>
  <c r="BL637" i="6"/>
  <c r="CR637" i="6"/>
  <c r="CR827" i="6"/>
  <c r="BL827" i="6"/>
  <c r="DC605" i="6"/>
  <c r="BW605" i="6"/>
  <c r="CR30" i="6"/>
  <c r="BL30" i="6"/>
  <c r="BA552" i="6"/>
  <c r="CG552" i="6"/>
  <c r="DC215" i="6"/>
  <c r="BW215" i="6"/>
  <c r="CG763" i="6"/>
  <c r="BA763" i="6"/>
  <c r="CG963" i="6"/>
  <c r="BA963" i="6"/>
  <c r="CG82" i="6"/>
  <c r="BA82" i="6"/>
  <c r="CG934" i="6"/>
  <c r="BA934" i="6"/>
  <c r="BA688" i="6"/>
  <c r="CG688" i="6"/>
  <c r="BW137" i="6"/>
  <c r="DC137" i="6"/>
  <c r="CG817" i="6"/>
  <c r="BA817" i="6"/>
  <c r="DC199" i="6"/>
  <c r="BW199" i="6"/>
  <c r="CR786" i="6"/>
  <c r="BL786" i="6"/>
  <c r="CR466" i="6"/>
  <c r="BL466" i="6"/>
  <c r="BA416" i="6"/>
  <c r="CG416" i="6"/>
  <c r="BA482" i="6"/>
  <c r="CG482" i="6"/>
  <c r="BA829" i="6"/>
  <c r="CG829" i="6"/>
  <c r="BL325" i="6"/>
  <c r="CR325" i="6"/>
  <c r="CR436" i="6"/>
  <c r="BL436" i="6"/>
  <c r="DC734" i="6"/>
  <c r="BW734" i="6"/>
  <c r="BL756" i="6"/>
  <c r="CR756" i="6"/>
  <c r="CR510" i="6"/>
  <c r="BL510" i="6"/>
  <c r="CG653" i="6"/>
  <c r="BA653" i="6"/>
  <c r="BL914" i="6"/>
  <c r="CR914" i="6"/>
  <c r="BA792" i="6"/>
  <c r="CG792" i="6"/>
  <c r="CG515" i="6"/>
  <c r="BA515" i="6"/>
  <c r="BL151" i="6"/>
  <c r="CR151" i="6"/>
  <c r="CG532" i="6"/>
  <c r="BA532" i="6"/>
  <c r="BL147" i="6"/>
  <c r="CR147" i="6"/>
  <c r="BL155" i="6"/>
  <c r="CR155" i="6"/>
  <c r="CR696" i="6"/>
  <c r="BL696" i="6"/>
  <c r="BW411" i="6"/>
  <c r="DC411" i="6"/>
  <c r="CG591" i="6"/>
  <c r="BA591" i="6"/>
  <c r="BA740" i="6"/>
  <c r="CG740" i="6"/>
  <c r="DC673" i="6"/>
  <c r="BW673" i="6"/>
  <c r="DC747" i="6"/>
  <c r="BW747" i="6"/>
  <c r="CR449" i="6"/>
  <c r="BL449" i="6"/>
  <c r="BL323" i="6"/>
  <c r="CR323" i="6"/>
  <c r="BW725" i="6"/>
  <c r="DC725" i="6"/>
  <c r="BL971" i="6"/>
  <c r="CR971" i="6"/>
  <c r="CG759" i="6"/>
  <c r="BA759" i="6"/>
  <c r="BW316" i="6"/>
  <c r="DC316" i="6"/>
  <c r="CR354" i="6"/>
  <c r="BL354" i="6"/>
  <c r="BW19" i="6"/>
  <c r="DC19" i="6"/>
  <c r="CR359" i="6"/>
  <c r="BL359" i="6"/>
  <c r="CR719" i="6"/>
  <c r="BL719" i="6"/>
  <c r="CR382" i="6"/>
  <c r="BL382" i="6"/>
  <c r="BW865" i="6"/>
  <c r="DC865" i="6"/>
  <c r="BW720" i="6"/>
  <c r="DC720" i="6"/>
  <c r="BA624" i="6"/>
  <c r="CG624" i="6"/>
  <c r="CR318" i="6"/>
  <c r="BL318" i="6"/>
  <c r="DC657" i="6"/>
  <c r="BW657" i="6"/>
  <c r="BA241" i="6"/>
  <c r="CG241" i="6"/>
  <c r="BA129" i="6"/>
  <c r="CG129" i="6"/>
  <c r="BL733" i="6"/>
  <c r="CR733" i="6"/>
  <c r="DC332" i="6"/>
  <c r="BW332" i="6"/>
  <c r="DC677" i="6"/>
  <c r="BW677" i="6"/>
  <c r="CR22" i="6"/>
  <c r="BL22" i="6"/>
  <c r="CG895" i="6"/>
  <c r="BA895" i="6"/>
  <c r="DC616" i="6"/>
  <c r="BW616" i="6"/>
  <c r="BW76" i="6"/>
  <c r="DC76" i="6"/>
  <c r="DC93" i="6"/>
  <c r="BW93" i="6"/>
  <c r="BA941" i="6"/>
  <c r="CG941" i="6"/>
  <c r="BL954" i="6"/>
  <c r="CR954" i="6"/>
  <c r="BL619" i="6"/>
  <c r="CR619" i="6"/>
  <c r="DC534" i="6"/>
  <c r="BW534" i="6"/>
  <c r="BW617" i="6"/>
  <c r="DC617" i="6"/>
  <c r="BA395" i="6"/>
  <c r="CG395" i="6"/>
  <c r="CG799" i="6"/>
  <c r="BA799" i="6"/>
  <c r="DC834" i="6"/>
  <c r="BW834" i="6"/>
  <c r="CR531" i="6"/>
  <c r="BL531" i="6"/>
  <c r="DC801" i="6"/>
  <c r="BW801" i="6"/>
  <c r="CR557" i="6"/>
  <c r="BL557" i="6"/>
  <c r="CR683" i="6"/>
  <c r="BL683" i="6"/>
  <c r="DC936" i="6"/>
  <c r="BW936" i="6"/>
  <c r="CR156" i="6"/>
  <c r="BL156" i="6"/>
  <c r="BW408" i="6"/>
  <c r="DC408" i="6"/>
  <c r="BL805" i="6"/>
  <c r="CR805" i="6"/>
  <c r="CR397" i="6"/>
  <c r="BL397" i="6"/>
  <c r="BW139" i="6"/>
  <c r="DC139" i="6"/>
  <c r="DC166" i="6"/>
  <c r="BW166" i="6"/>
  <c r="BL250" i="6"/>
  <c r="CR250" i="6"/>
  <c r="CG892" i="6"/>
  <c r="BA892" i="6"/>
  <c r="BL778" i="6"/>
  <c r="CR778" i="6"/>
  <c r="CG388" i="6"/>
  <c r="BA388" i="6"/>
  <c r="BW922" i="6"/>
  <c r="DC922" i="6"/>
  <c r="BW407" i="6"/>
  <c r="DC407" i="6"/>
  <c r="CG985" i="6"/>
  <c r="BA985" i="6"/>
  <c r="BA151" i="6"/>
  <c r="CG151" i="6"/>
  <c r="CG440" i="6"/>
  <c r="BA440" i="6"/>
  <c r="DC264" i="6"/>
  <c r="BW264" i="6"/>
  <c r="BW924" i="6"/>
  <c r="DC924" i="6"/>
  <c r="DC533" i="6"/>
  <c r="BW533" i="6"/>
  <c r="CR273" i="6"/>
  <c r="BL273" i="6"/>
  <c r="BW141" i="6"/>
  <c r="DC141" i="6"/>
  <c r="CG919" i="6"/>
  <c r="BA919" i="6"/>
  <c r="DC518" i="6"/>
  <c r="BW518" i="6"/>
  <c r="BL612" i="6"/>
  <c r="CR612" i="6"/>
  <c r="BL655" i="6"/>
  <c r="CR655" i="6"/>
  <c r="BL190" i="6"/>
  <c r="CR190" i="6"/>
  <c r="CG720" i="6"/>
  <c r="BA720" i="6"/>
  <c r="BA970" i="6"/>
  <c r="CG970" i="6"/>
  <c r="CR409" i="6"/>
  <c r="BL409" i="6"/>
  <c r="CG582" i="6"/>
  <c r="BA582" i="6"/>
  <c r="BA947" i="6"/>
  <c r="CG947" i="6"/>
  <c r="CR782" i="6"/>
  <c r="BL782" i="6"/>
  <c r="DC208" i="6"/>
  <c r="BW208" i="6"/>
  <c r="CG564" i="6"/>
  <c r="BA564" i="6"/>
  <c r="DC353" i="6"/>
  <c r="BW353" i="6"/>
  <c r="DC838" i="6"/>
  <c r="BW838" i="6"/>
  <c r="DC755" i="6"/>
  <c r="BW755" i="6"/>
  <c r="BL613" i="6"/>
  <c r="CR613" i="6"/>
  <c r="CG124" i="6"/>
  <c r="BA124" i="6"/>
  <c r="BL437" i="6"/>
  <c r="CR437" i="6"/>
  <c r="DC309" i="6"/>
  <c r="BW309" i="6"/>
  <c r="CG606" i="6"/>
  <c r="BA606" i="6"/>
  <c r="CR464" i="6"/>
  <c r="BL464" i="6"/>
  <c r="BA116" i="6"/>
  <c r="CG116" i="6"/>
  <c r="DC527" i="6"/>
  <c r="BW527" i="6"/>
  <c r="DC51" i="6"/>
  <c r="BW51" i="6"/>
  <c r="BA403" i="6"/>
  <c r="CG403" i="6"/>
  <c r="DC313" i="6"/>
  <c r="BW313" i="6"/>
  <c r="BA287" i="6"/>
  <c r="CG287" i="6"/>
  <c r="CG915" i="6"/>
  <c r="BA915" i="6"/>
  <c r="BW70" i="6"/>
  <c r="DC70" i="6"/>
  <c r="CG604" i="6"/>
  <c r="BA604" i="6"/>
  <c r="CG638" i="6"/>
  <c r="BA638" i="6"/>
  <c r="BW943" i="6"/>
  <c r="DC943" i="6"/>
  <c r="BW562" i="6"/>
  <c r="DC562" i="6"/>
  <c r="BW470" i="6"/>
  <c r="DC470" i="6"/>
  <c r="BA618" i="6"/>
  <c r="CG618" i="6"/>
  <c r="BW548" i="6"/>
  <c r="DC548" i="6"/>
  <c r="BW20" i="6"/>
  <c r="DC20" i="6"/>
  <c r="BW884" i="6"/>
  <c r="DC884" i="6"/>
  <c r="BA194" i="6"/>
  <c r="CG194" i="6"/>
  <c r="BL511" i="6"/>
  <c r="CR511" i="6"/>
  <c r="CR602" i="6"/>
  <c r="BL602" i="6"/>
  <c r="BA965" i="6"/>
  <c r="CG965" i="6"/>
  <c r="BW14" i="6"/>
  <c r="DC14" i="6"/>
  <c r="BL975" i="6"/>
  <c r="CR975" i="6"/>
  <c r="CG879" i="6"/>
  <c r="BA879" i="6"/>
  <c r="BW438" i="6"/>
  <c r="DC438" i="6"/>
  <c r="BL769" i="6"/>
  <c r="CR769" i="6"/>
  <c r="BL328" i="6"/>
  <c r="CR328" i="6"/>
  <c r="DC853" i="6"/>
  <c r="BW853" i="6"/>
  <c r="DC328" i="6"/>
  <c r="BW328" i="6"/>
  <c r="BA160" i="6"/>
  <c r="CG160" i="6"/>
  <c r="BA358" i="6"/>
  <c r="CG358" i="6"/>
  <c r="CR410" i="6"/>
  <c r="BL410" i="6"/>
  <c r="BW723" i="6"/>
  <c r="DC723" i="6"/>
  <c r="BL296" i="6"/>
  <c r="CR296" i="6"/>
  <c r="BA41" i="6"/>
  <c r="CG41" i="6"/>
  <c r="BA967" i="6"/>
  <c r="CG967" i="6"/>
  <c r="CR450" i="6"/>
  <c r="BL450" i="6"/>
  <c r="BW1003" i="6"/>
  <c r="DC1003" i="6"/>
  <c r="DC591" i="6"/>
  <c r="BW591" i="6"/>
  <c r="BW711" i="6"/>
  <c r="DC711" i="6"/>
  <c r="BL907" i="6"/>
  <c r="CR907" i="6"/>
  <c r="CR728" i="6"/>
  <c r="BL728" i="6"/>
  <c r="BL212" i="6"/>
  <c r="CR212" i="6"/>
  <c r="BW713" i="6"/>
  <c r="DC713" i="6"/>
  <c r="CG936" i="6"/>
  <c r="BA936" i="6"/>
  <c r="CG774" i="6"/>
  <c r="BA774" i="6"/>
  <c r="CG664" i="6"/>
  <c r="BA664" i="6"/>
  <c r="BL894" i="6"/>
  <c r="CR894" i="6"/>
  <c r="BA290" i="6"/>
  <c r="CG290" i="6"/>
  <c r="CG705" i="6"/>
  <c r="BA705" i="6"/>
  <c r="DC786" i="6"/>
  <c r="BW786" i="6"/>
  <c r="BW477" i="6"/>
  <c r="DC477" i="6"/>
  <c r="DC385" i="6"/>
  <c r="BW385" i="6"/>
  <c r="CR405" i="6"/>
  <c r="BL405" i="6"/>
  <c r="CR748" i="6"/>
  <c r="BL748" i="6"/>
  <c r="CG328" i="6"/>
  <c r="BA328" i="6"/>
  <c r="BA541" i="6"/>
  <c r="CG541" i="6"/>
  <c r="CR301" i="6"/>
  <c r="BL301" i="6"/>
  <c r="CR122" i="6"/>
  <c r="BL122" i="6"/>
  <c r="BA271" i="6"/>
  <c r="CG271" i="6"/>
  <c r="CR978" i="6"/>
  <c r="BL978" i="6"/>
  <c r="CG356" i="6"/>
  <c r="BA356" i="6"/>
  <c r="BA429" i="6"/>
  <c r="CG429" i="6"/>
  <c r="BW377" i="6"/>
  <c r="DC377" i="6"/>
  <c r="CG242" i="6"/>
  <c r="BA242" i="6"/>
  <c r="BA519" i="6"/>
  <c r="CG519" i="6"/>
  <c r="CR492" i="6"/>
  <c r="BL492" i="6"/>
  <c r="BW414" i="6"/>
  <c r="DC414" i="6"/>
  <c r="CG467" i="6"/>
  <c r="BA467" i="6"/>
  <c r="CG84" i="6"/>
  <c r="BA84" i="6"/>
  <c r="BA476" i="6"/>
  <c r="CG476" i="6"/>
  <c r="BA147" i="6"/>
  <c r="CG147" i="6"/>
  <c r="BW426" i="6"/>
  <c r="DC426" i="6"/>
  <c r="CG868" i="6"/>
  <c r="BA868" i="6"/>
  <c r="BW30" i="6"/>
  <c r="DC30" i="6"/>
  <c r="CR737" i="6"/>
  <c r="BL737" i="6"/>
  <c r="DC981" i="6"/>
  <c r="BW981" i="6"/>
  <c r="CG1003" i="6"/>
  <c r="BA1003" i="6"/>
  <c r="BL550" i="6"/>
  <c r="CR550" i="6"/>
  <c r="CG1005" i="6"/>
  <c r="BA1005" i="6"/>
  <c r="CG501" i="6"/>
  <c r="BA501" i="6"/>
  <c r="DC962" i="6"/>
  <c r="BW962" i="6"/>
  <c r="BW111" i="6"/>
  <c r="DC111" i="6"/>
  <c r="BW957" i="6"/>
  <c r="DC957" i="6"/>
  <c r="DC814" i="6"/>
  <c r="BW814" i="6"/>
  <c r="BL530" i="6"/>
  <c r="CR530" i="6"/>
  <c r="BA263" i="6"/>
  <c r="CG263" i="6"/>
  <c r="DC159" i="6"/>
  <c r="BW159" i="6"/>
  <c r="CG576" i="6"/>
  <c r="BA576" i="6"/>
  <c r="CR981" i="6"/>
  <c r="BL981" i="6"/>
  <c r="BA549" i="6"/>
  <c r="CG549" i="6"/>
  <c r="BA931" i="6"/>
  <c r="CG931" i="6"/>
  <c r="DC327" i="6"/>
  <c r="BW327" i="6"/>
  <c r="DC126" i="6"/>
  <c r="BW126" i="6"/>
  <c r="CR185" i="6"/>
  <c r="BL185" i="6"/>
  <c r="BW188" i="6"/>
  <c r="DC188" i="6"/>
  <c r="BA285" i="6"/>
  <c r="CG285" i="6"/>
  <c r="CG887" i="6"/>
  <c r="BA887" i="6"/>
  <c r="BW906" i="6"/>
  <c r="DC906" i="6"/>
  <c r="CG897" i="6"/>
  <c r="BA897" i="6"/>
  <c r="BA104" i="6"/>
  <c r="CG104" i="6"/>
  <c r="DC918" i="6"/>
  <c r="BW918" i="6"/>
  <c r="DC301" i="6"/>
  <c r="BW301" i="6"/>
  <c r="DC520" i="6"/>
  <c r="BW520" i="6"/>
  <c r="CR915" i="6"/>
  <c r="BL915" i="6"/>
  <c r="CR870" i="6"/>
  <c r="BL870" i="6"/>
  <c r="BA319" i="6"/>
  <c r="CG319" i="6"/>
  <c r="BL730" i="6"/>
  <c r="CR730" i="6"/>
  <c r="BW825" i="6"/>
  <c r="DC825" i="6"/>
  <c r="CG92" i="6"/>
  <c r="BA92" i="6"/>
  <c r="CR134" i="6"/>
  <c r="BL134" i="6"/>
  <c r="CG718" i="6"/>
  <c r="BA718" i="6"/>
  <c r="BA696" i="6"/>
  <c r="CG696" i="6"/>
  <c r="BL528" i="6"/>
  <c r="CR528" i="6"/>
  <c r="BW632" i="6"/>
  <c r="DC632" i="6"/>
  <c r="CR431" i="6"/>
  <c r="BL431" i="6"/>
  <c r="BA131" i="6"/>
  <c r="CG131" i="6"/>
  <c r="BL215" i="6"/>
  <c r="CR215" i="6"/>
  <c r="CG325" i="6"/>
  <c r="BA325" i="6"/>
  <c r="BL324" i="6"/>
  <c r="CR324" i="6"/>
  <c r="CR283" i="6"/>
  <c r="BL283" i="6"/>
  <c r="BA345" i="6"/>
  <c r="CG345" i="6"/>
  <c r="BL754" i="6"/>
  <c r="CR754" i="6"/>
  <c r="CR797" i="6"/>
  <c r="BL797" i="6"/>
  <c r="BA414" i="6"/>
  <c r="CG414" i="6"/>
  <c r="BA884" i="6"/>
  <c r="CG884" i="6"/>
  <c r="I37" i="5"/>
  <c r="G62" i="5"/>
  <c r="G50" i="5"/>
  <c r="BL995" i="6"/>
  <c r="CR995" i="6"/>
  <c r="BA257" i="6"/>
  <c r="CG257" i="6"/>
  <c r="BA119" i="6"/>
  <c r="CG119" i="6"/>
  <c r="CG767" i="6"/>
  <c r="BA767" i="6"/>
  <c r="CR825" i="6"/>
  <c r="BL825" i="6"/>
  <c r="BA912" i="6"/>
  <c r="CG912" i="6"/>
  <c r="BL298" i="6"/>
  <c r="CR298" i="6"/>
  <c r="CR502" i="6"/>
  <c r="BL502" i="6"/>
  <c r="CR806" i="6"/>
  <c r="BL806" i="6"/>
  <c r="CG599" i="6"/>
  <c r="BA599" i="6"/>
  <c r="DC285" i="6"/>
  <c r="BW285" i="6"/>
  <c r="BW728" i="6"/>
  <c r="DC728" i="6"/>
  <c r="BL27" i="6"/>
  <c r="CR27" i="6"/>
  <c r="BL552" i="6"/>
  <c r="CR552" i="6"/>
  <c r="CR940" i="6"/>
  <c r="BL940" i="6"/>
  <c r="CG861" i="6"/>
  <c r="BA861" i="6"/>
  <c r="CG310" i="6"/>
  <c r="BA310" i="6"/>
  <c r="BA951" i="6"/>
  <c r="CG951" i="6"/>
  <c r="BA871" i="6"/>
  <c r="CG871" i="6"/>
  <c r="DC763" i="6"/>
  <c r="BW763" i="6"/>
  <c r="BW304" i="6"/>
  <c r="DC304" i="6"/>
  <c r="CR585" i="6"/>
  <c r="BL585" i="6"/>
  <c r="BL308" i="6"/>
  <c r="CR308" i="6"/>
  <c r="BW963" i="6"/>
  <c r="DC963" i="6"/>
  <c r="CG863" i="6"/>
  <c r="BA863" i="6"/>
  <c r="CG715" i="6"/>
  <c r="BA715" i="6"/>
  <c r="CG819" i="6"/>
  <c r="BA819" i="6"/>
  <c r="DC443" i="6"/>
  <c r="BW443" i="6"/>
  <c r="DC324" i="6"/>
  <c r="BW324" i="6"/>
  <c r="CR812" i="6"/>
  <c r="BL812" i="6"/>
  <c r="BL35" i="6"/>
  <c r="CR35" i="6"/>
  <c r="CR353" i="6"/>
  <c r="BL353" i="6"/>
  <c r="CR958" i="6"/>
  <c r="BL958" i="6"/>
  <c r="CG449" i="6"/>
  <c r="BA449" i="6"/>
  <c r="BW891" i="6"/>
  <c r="DC891" i="6"/>
  <c r="CG526" i="6"/>
  <c r="BA526" i="6"/>
  <c r="BA249" i="6"/>
  <c r="CG249" i="6"/>
  <c r="BL824" i="6"/>
  <c r="CR824" i="6"/>
  <c r="CR823" i="6"/>
  <c r="BL823" i="6"/>
  <c r="BA530" i="6"/>
  <c r="CG530" i="6"/>
  <c r="DC225" i="6"/>
  <c r="BW225" i="6"/>
  <c r="BA481" i="6"/>
  <c r="CG481" i="6"/>
  <c r="DC931" i="6"/>
  <c r="BW931" i="6"/>
  <c r="BL207" i="6"/>
  <c r="CR207" i="6"/>
  <c r="CG657" i="6"/>
  <c r="BA657" i="6"/>
  <c r="CG889" i="6"/>
  <c r="BA889" i="6"/>
  <c r="BW959" i="6"/>
  <c r="DC959" i="6"/>
  <c r="BW284" i="6"/>
  <c r="DC284" i="6"/>
  <c r="BA487" i="6"/>
  <c r="CG487" i="6"/>
  <c r="BW310" i="6"/>
  <c r="DC310" i="6"/>
  <c r="CR123" i="6"/>
  <c r="BL123" i="6"/>
  <c r="DC816" i="6"/>
  <c r="BW816" i="6"/>
  <c r="CG340" i="6"/>
  <c r="BA340" i="6"/>
  <c r="CR362" i="6"/>
  <c r="BL362" i="6"/>
  <c r="CG437" i="6"/>
  <c r="BA437" i="6"/>
  <c r="BA176" i="6"/>
  <c r="CG176" i="6"/>
  <c r="BW778" i="6"/>
  <c r="DC778" i="6"/>
  <c r="CR893" i="6"/>
  <c r="BL893" i="6"/>
  <c r="H65" i="5"/>
  <c r="J40" i="5"/>
  <c r="CG25" i="6"/>
  <c r="BA25" i="6"/>
  <c r="BL366" i="6"/>
  <c r="CR366" i="6"/>
  <c r="BW135" i="6"/>
  <c r="DC135" i="6"/>
  <c r="BW227" i="6"/>
  <c r="DC227" i="6"/>
  <c r="BA475" i="6"/>
  <c r="CG475" i="6"/>
  <c r="CR774" i="6"/>
  <c r="BL774" i="6"/>
  <c r="DC899" i="6"/>
  <c r="BW899" i="6"/>
  <c r="BW857" i="6"/>
  <c r="DC857" i="6"/>
  <c r="DC244" i="6"/>
  <c r="BW244" i="6"/>
  <c r="CR848" i="6"/>
  <c r="BL848" i="6"/>
  <c r="BA938" i="6"/>
  <c r="CG938" i="6"/>
  <c r="CG860" i="6"/>
  <c r="BA860" i="6"/>
  <c r="CG58" i="6"/>
  <c r="BA58" i="6"/>
  <c r="CR389" i="6"/>
  <c r="BL389" i="6"/>
  <c r="CG909" i="6"/>
  <c r="BA909" i="6"/>
  <c r="BW308" i="6"/>
  <c r="DC308" i="6"/>
  <c r="DC976" i="6"/>
  <c r="BW976" i="6"/>
  <c r="BL867" i="6"/>
  <c r="CR867" i="6"/>
  <c r="CG852" i="6"/>
  <c r="BA852" i="6"/>
  <c r="BA332" i="6"/>
  <c r="CG332" i="6"/>
  <c r="BL844" i="6"/>
  <c r="CR844" i="6"/>
  <c r="BL74" i="6"/>
  <c r="CR74" i="6"/>
  <c r="BA308" i="6"/>
  <c r="CG308" i="6"/>
  <c r="DC843" i="6"/>
  <c r="BW843" i="6"/>
  <c r="BA837" i="6"/>
  <c r="CG837" i="6"/>
  <c r="CG710" i="6"/>
  <c r="BA710" i="6"/>
  <c r="BA239" i="6"/>
  <c r="CG239" i="6"/>
  <c r="CR938" i="6"/>
  <c r="BL938" i="6"/>
  <c r="CG272" i="6"/>
  <c r="BA272" i="6"/>
  <c r="CR881" i="6"/>
  <c r="BL881" i="6"/>
  <c r="DC460" i="6"/>
  <c r="BW460" i="6"/>
  <c r="CG927" i="6"/>
  <c r="BA927" i="6"/>
  <c r="BW381" i="6"/>
  <c r="DC381" i="6"/>
  <c r="DC751" i="6"/>
  <c r="BW751" i="6"/>
  <c r="BL335" i="6"/>
  <c r="CR335" i="6"/>
  <c r="DC270" i="6"/>
  <c r="BW270" i="6"/>
  <c r="CR799" i="6"/>
  <c r="BL799" i="6"/>
  <c r="BW817" i="6"/>
  <c r="DC817" i="6"/>
  <c r="BW691" i="6"/>
  <c r="DC691" i="6"/>
  <c r="BL764" i="6"/>
  <c r="CR764" i="6"/>
  <c r="CR697" i="6"/>
  <c r="BL697" i="6"/>
  <c r="DC213" i="6"/>
  <c r="BW213" i="6"/>
  <c r="CR950" i="6"/>
  <c r="BL950" i="6"/>
  <c r="BW506" i="6"/>
  <c r="DC506" i="6"/>
  <c r="BL738" i="6"/>
  <c r="CR738" i="6"/>
  <c r="CG707" i="6"/>
  <c r="BA707" i="6"/>
  <c r="CG64" i="6"/>
  <c r="BA64" i="6"/>
  <c r="BL119" i="6"/>
  <c r="CR119" i="6"/>
  <c r="CG40" i="6"/>
  <c r="BA40" i="6"/>
  <c r="BA974" i="6"/>
  <c r="CG974" i="6"/>
  <c r="CG504" i="6"/>
  <c r="BA504" i="6"/>
  <c r="CG615" i="6"/>
  <c r="BA615" i="6"/>
  <c r="BA461" i="6"/>
  <c r="CG461" i="6"/>
  <c r="CG252" i="6"/>
  <c r="BA252" i="6"/>
  <c r="BW422" i="6"/>
  <c r="DC422" i="6"/>
  <c r="BA511" i="6"/>
  <c r="CG511" i="6"/>
  <c r="CR472" i="6"/>
  <c r="BL472" i="6"/>
  <c r="BA544" i="6"/>
  <c r="CG544" i="6"/>
  <c r="BA143" i="6"/>
  <c r="CG143" i="6"/>
  <c r="CR913" i="6"/>
  <c r="BL913" i="6"/>
  <c r="BL532" i="6"/>
  <c r="CR532" i="6"/>
  <c r="CG907" i="6"/>
  <c r="BA907" i="6"/>
  <c r="BA779" i="6"/>
  <c r="CG779" i="6"/>
  <c r="DC222" i="6"/>
  <c r="BW222" i="6"/>
  <c r="DC174" i="6"/>
  <c r="BW174" i="6"/>
  <c r="BW510" i="6"/>
  <c r="DC510" i="6"/>
  <c r="BL202" i="6"/>
  <c r="CR202" i="6"/>
  <c r="BA118" i="6"/>
  <c r="CG118" i="6"/>
  <c r="CG75" i="6"/>
  <c r="BA75" i="6"/>
  <c r="BL620" i="6"/>
  <c r="CR620" i="6"/>
  <c r="BA601" i="6"/>
  <c r="CG601" i="6"/>
  <c r="BL928" i="6"/>
  <c r="CR928" i="6"/>
  <c r="DC954" i="6"/>
  <c r="BW954" i="6"/>
  <c r="DC489" i="6"/>
  <c r="BW489" i="6"/>
  <c r="CR158" i="6"/>
  <c r="BL158" i="6"/>
  <c r="BA247" i="6"/>
  <c r="CG247" i="6"/>
  <c r="BA510" i="6"/>
  <c r="CG510" i="6"/>
  <c r="DC787" i="6"/>
  <c r="BW787" i="6"/>
  <c r="BW198" i="6"/>
  <c r="DC198" i="6"/>
  <c r="DC122" i="6"/>
  <c r="BW122" i="6"/>
  <c r="BW143" i="6"/>
  <c r="DC143" i="6"/>
  <c r="CG625" i="6"/>
  <c r="BA625" i="6"/>
  <c r="BA193" i="6"/>
  <c r="CG193" i="6"/>
  <c r="BW835" i="6"/>
  <c r="DC835" i="6"/>
  <c r="BA488" i="6"/>
  <c r="CG488" i="6"/>
  <c r="CG577" i="6"/>
  <c r="BA577" i="6"/>
  <c r="BA135" i="6"/>
  <c r="CG135" i="6"/>
  <c r="BW939" i="6"/>
  <c r="DC939" i="6"/>
  <c r="CR917" i="6"/>
  <c r="BL917" i="6"/>
  <c r="BL238" i="6"/>
  <c r="CR238" i="6"/>
  <c r="CR332" i="6"/>
  <c r="BL332" i="6"/>
  <c r="CR82" i="6"/>
  <c r="BL82" i="6"/>
  <c r="BA219" i="6"/>
  <c r="CG219" i="6"/>
  <c r="CG668" i="6"/>
  <c r="BA668" i="6"/>
  <c r="BA766" i="6"/>
  <c r="CG766" i="6"/>
  <c r="DC795" i="6"/>
  <c r="BW795" i="6"/>
  <c r="DC993" i="6"/>
  <c r="BW993" i="6"/>
  <c r="BA183" i="6"/>
  <c r="CG183" i="6"/>
  <c r="DC94" i="6"/>
  <c r="BW94" i="6"/>
  <c r="CG214" i="6"/>
  <c r="BA214" i="6"/>
  <c r="BL760" i="6"/>
  <c r="CR760" i="6"/>
  <c r="CG776" i="6"/>
  <c r="BA776" i="6"/>
  <c r="CG809" i="6"/>
  <c r="BA809" i="6"/>
  <c r="CR133" i="6"/>
  <c r="BL133" i="6"/>
  <c r="BW362" i="6"/>
  <c r="DC362" i="6"/>
  <c r="BL241" i="6"/>
  <c r="CR241" i="6"/>
  <c r="BW430" i="6"/>
  <c r="DC430" i="6"/>
  <c r="BA166" i="6"/>
  <c r="CG166" i="6"/>
  <c r="BL137" i="6"/>
  <c r="CR137" i="6"/>
  <c r="BW359" i="6"/>
  <c r="DC359" i="6"/>
  <c r="BL181" i="6"/>
  <c r="CR181" i="6"/>
  <c r="CR434" i="6"/>
  <c r="BL434" i="6"/>
  <c r="BA256" i="6"/>
  <c r="CG256" i="6"/>
  <c r="CR68" i="6"/>
  <c r="BL68" i="6"/>
  <c r="BA757" i="6"/>
  <c r="CG757" i="6"/>
  <c r="BA208" i="6"/>
  <c r="CG208" i="6"/>
  <c r="BW363" i="6"/>
  <c r="DC363" i="6"/>
  <c r="DC350" i="6"/>
  <c r="BW350" i="6"/>
  <c r="DC913" i="6"/>
  <c r="BW913" i="6"/>
  <c r="CG628" i="6"/>
  <c r="BA628" i="6"/>
  <c r="CR442" i="6"/>
  <c r="BL442" i="6"/>
  <c r="DC602" i="6"/>
  <c r="BW602" i="6"/>
  <c r="BL666" i="6"/>
  <c r="CR666" i="6"/>
  <c r="BW472" i="6"/>
  <c r="DC472" i="6"/>
  <c r="BL21" i="6"/>
  <c r="CR21" i="6"/>
  <c r="BW402" i="6"/>
  <c r="DC402" i="6"/>
  <c r="BA920" i="6"/>
  <c r="CG920" i="6"/>
  <c r="CR887" i="6"/>
  <c r="BL887" i="6"/>
  <c r="CR36" i="6"/>
  <c r="BL36" i="6"/>
  <c r="CR901" i="6"/>
  <c r="BL901" i="6"/>
  <c r="CG404" i="6"/>
  <c r="BA404" i="6"/>
  <c r="BL947" i="6"/>
  <c r="CR947" i="6"/>
  <c r="CG692" i="6"/>
  <c r="BA692" i="6"/>
  <c r="BW684" i="6"/>
  <c r="DC684" i="6"/>
  <c r="DC638" i="6"/>
  <c r="BW638" i="6"/>
  <c r="CG274" i="6"/>
  <c r="BA274" i="6"/>
  <c r="CG65" i="6"/>
  <c r="BA65" i="6"/>
  <c r="CR793" i="6"/>
  <c r="BL793" i="6"/>
  <c r="BW149" i="6"/>
  <c r="DC149" i="6"/>
  <c r="BW686" i="6"/>
  <c r="DC686" i="6"/>
  <c r="CR34" i="6"/>
  <c r="BL34" i="6"/>
  <c r="BL624" i="6"/>
  <c r="CR624" i="6"/>
  <c r="BW1010" i="6"/>
  <c r="DC1010" i="6"/>
  <c r="CG590" i="6"/>
  <c r="BA590" i="6"/>
  <c r="BL534" i="6"/>
  <c r="CR534" i="6"/>
  <c r="BA525" i="6"/>
  <c r="CG525" i="6"/>
  <c r="BL219" i="6"/>
  <c r="CR219" i="6"/>
  <c r="BL711" i="6"/>
  <c r="CR711" i="6"/>
  <c r="BL95" i="6"/>
  <c r="CR95" i="6"/>
  <c r="BL19" i="6"/>
  <c r="CR19" i="6"/>
  <c r="BA536" i="6"/>
  <c r="CG536" i="6"/>
  <c r="DC277" i="6"/>
  <c r="BW277" i="6"/>
  <c r="CR355" i="6"/>
  <c r="BL355" i="6"/>
  <c r="BL117" i="6"/>
  <c r="CR117" i="6"/>
  <c r="CG813" i="6"/>
  <c r="BA813" i="6"/>
  <c r="CG666" i="6"/>
  <c r="BA666" i="6"/>
  <c r="CR404" i="6"/>
  <c r="BL404" i="6"/>
  <c r="BA174" i="6"/>
  <c r="CG174" i="6"/>
  <c r="CR689" i="6"/>
  <c r="BL689" i="6"/>
  <c r="BA595" i="6"/>
  <c r="CG595" i="6"/>
  <c r="BW798" i="6"/>
  <c r="DC798" i="6"/>
  <c r="CG848" i="6"/>
  <c r="BA848" i="6"/>
  <c r="BL253" i="6"/>
  <c r="CR253" i="6"/>
  <c r="BL199" i="6"/>
  <c r="CR199" i="6"/>
  <c r="CG1008" i="6"/>
  <c r="BA1008" i="6"/>
  <c r="BA738" i="6"/>
  <c r="CG738" i="6"/>
  <c r="DC920" i="6"/>
  <c r="BW920" i="6"/>
  <c r="CR16" i="6"/>
  <c r="BL16" i="6"/>
  <c r="DC746" i="6"/>
  <c r="BW746" i="6"/>
  <c r="BL25" i="6"/>
  <c r="CR25" i="6"/>
  <c r="BW628" i="6"/>
  <c r="DC628" i="6"/>
  <c r="BW24" i="6"/>
  <c r="DC24" i="6"/>
  <c r="BW662" i="6"/>
  <c r="DC662" i="6"/>
  <c r="CG20" i="6"/>
  <c r="BA20" i="6"/>
  <c r="BL761" i="6"/>
  <c r="CR761" i="6"/>
  <c r="BA494" i="6"/>
  <c r="CG494" i="6"/>
  <c r="DC768" i="6"/>
  <c r="BW768" i="6"/>
  <c r="BL614" i="6"/>
  <c r="CR614" i="6"/>
  <c r="BL443" i="6"/>
  <c r="CR443" i="6"/>
  <c r="DC432" i="6"/>
  <c r="BW432" i="6"/>
  <c r="BL729" i="6"/>
  <c r="CR729" i="6"/>
  <c r="CG709" i="6"/>
  <c r="BA709" i="6"/>
  <c r="CR821" i="6"/>
  <c r="BL821" i="6"/>
  <c r="CG765" i="6"/>
  <c r="BA765" i="6"/>
  <c r="BL200" i="6"/>
  <c r="CR200" i="6"/>
  <c r="DC136" i="6"/>
  <c r="BW136" i="6"/>
  <c r="CR490" i="6"/>
  <c r="BL490" i="6"/>
  <c r="DC118" i="6"/>
  <c r="BW118" i="6"/>
  <c r="BW334" i="6"/>
  <c r="DC334" i="6"/>
  <c r="CR642" i="6"/>
  <c r="BL642" i="6"/>
  <c r="BL702" i="6"/>
  <c r="CR702" i="6"/>
  <c r="BW627" i="6"/>
  <c r="DC627" i="6"/>
  <c r="CG643" i="6"/>
  <c r="BA643" i="6"/>
  <c r="BA998" i="6"/>
  <c r="CG998" i="6"/>
  <c r="CG637" i="6"/>
  <c r="BA637" i="6"/>
  <c r="CR480" i="6"/>
  <c r="BL480" i="6"/>
  <c r="CR537" i="6"/>
  <c r="BL537" i="6"/>
  <c r="CR979" i="6"/>
  <c r="BL979" i="6"/>
  <c r="CR313" i="6"/>
  <c r="BL313" i="6"/>
  <c r="CR682" i="6"/>
  <c r="BL682" i="6"/>
  <c r="BA952" i="6"/>
  <c r="CG952" i="6"/>
  <c r="BL546" i="6"/>
  <c r="CR546" i="6"/>
  <c r="CG1001" i="6"/>
  <c r="BA1001" i="6"/>
  <c r="DC456" i="6"/>
  <c r="BW456" i="6"/>
  <c r="BL103" i="6"/>
  <c r="CR103" i="6"/>
  <c r="BA735" i="6"/>
  <c r="CG735" i="6"/>
  <c r="BW570" i="6"/>
  <c r="DC570" i="6"/>
  <c r="BA362" i="6"/>
  <c r="CG362" i="6"/>
  <c r="CR606" i="6"/>
  <c r="BL606" i="6"/>
  <c r="BA783" i="6"/>
  <c r="CG783" i="6"/>
  <c r="BW28" i="6"/>
  <c r="DC28" i="6"/>
  <c r="DC108" i="6"/>
  <c r="BW108" i="6"/>
  <c r="CR574" i="6"/>
  <c r="BL574" i="6"/>
  <c r="BL372" i="6"/>
  <c r="CR372" i="6"/>
  <c r="DC36" i="6"/>
  <c r="BW36" i="6"/>
  <c r="BA204" i="6"/>
  <c r="CG204" i="6"/>
  <c r="BA975" i="6"/>
  <c r="CG975" i="6"/>
  <c r="BL905" i="6"/>
  <c r="CR905" i="6"/>
  <c r="CR310" i="6"/>
  <c r="BL310" i="6"/>
  <c r="DC915" i="6"/>
  <c r="BW915" i="6"/>
  <c r="BL819" i="6"/>
  <c r="CR819" i="6"/>
  <c r="BA940" i="6"/>
  <c r="CG940" i="6"/>
  <c r="CG880" i="6"/>
  <c r="BA880" i="6"/>
  <c r="BL224" i="6"/>
  <c r="CR224" i="6"/>
  <c r="BA770" i="6"/>
  <c r="CG770" i="6"/>
  <c r="BA787" i="6"/>
  <c r="CG787" i="6"/>
  <c r="BW386" i="6"/>
  <c r="DC386" i="6"/>
  <c r="BA136" i="6"/>
  <c r="CG136" i="6"/>
  <c r="CG956" i="6"/>
  <c r="BA956" i="6"/>
  <c r="CR387" i="6"/>
  <c r="BL387" i="6"/>
  <c r="DC383" i="6"/>
  <c r="BW383" i="6"/>
  <c r="CG948" i="6"/>
  <c r="BA948" i="6"/>
  <c r="BW69" i="6"/>
  <c r="DC69" i="6"/>
  <c r="CG36" i="6"/>
  <c r="BA36" i="6"/>
  <c r="BL176" i="6"/>
  <c r="CR176" i="6"/>
  <c r="DC669" i="6"/>
  <c r="BW669" i="6"/>
  <c r="CR114" i="6"/>
  <c r="BL114" i="6"/>
  <c r="BW288" i="6"/>
  <c r="DC288" i="6"/>
  <c r="BW827" i="6"/>
  <c r="DC827" i="6"/>
  <c r="DC785" i="6"/>
  <c r="BW785" i="6"/>
  <c r="BL256" i="6"/>
  <c r="CR256" i="6"/>
  <c r="CR991" i="6"/>
  <c r="BL991" i="6"/>
  <c r="CG793" i="6"/>
  <c r="BA793" i="6"/>
  <c r="CG54" i="6"/>
  <c r="BA54" i="6"/>
  <c r="BA731" i="6"/>
  <c r="CG731" i="6"/>
  <c r="CR568" i="6"/>
  <c r="BL568" i="6"/>
  <c r="CG396" i="6"/>
  <c r="BA396" i="6"/>
  <c r="BA942" i="6"/>
  <c r="CG942" i="6"/>
  <c r="DC231" i="6"/>
  <c r="BW231" i="6"/>
  <c r="BL609" i="6"/>
  <c r="CR609" i="6"/>
  <c r="CG823" i="6"/>
  <c r="BA823" i="6"/>
  <c r="CR860" i="6"/>
  <c r="BL860" i="6"/>
  <c r="BA375" i="6"/>
  <c r="CG375" i="6"/>
  <c r="CR784" i="6"/>
  <c r="BL784" i="6"/>
  <c r="CR573" i="6"/>
  <c r="BL573" i="6"/>
  <c r="CR65" i="6"/>
  <c r="BL65" i="6"/>
  <c r="CG906" i="6"/>
  <c r="BA906" i="6"/>
  <c r="BW459" i="6"/>
  <c r="DC459" i="6"/>
  <c r="BL649" i="6"/>
  <c r="CR649" i="6"/>
  <c r="BW494" i="6"/>
  <c r="DC494" i="6"/>
  <c r="CG997" i="6"/>
  <c r="BA997" i="6"/>
  <c r="CR523" i="6"/>
  <c r="BL523" i="6"/>
  <c r="CG669" i="6"/>
  <c r="BA669" i="6"/>
  <c r="BW62" i="6"/>
  <c r="DC62" i="6"/>
  <c r="BL161" i="6"/>
  <c r="CR161" i="6"/>
  <c r="CR471" i="6"/>
  <c r="BL471" i="6"/>
  <c r="CR293" i="6"/>
  <c r="BL293" i="6"/>
  <c r="BL321" i="6"/>
  <c r="CR321" i="6"/>
  <c r="CR484" i="6"/>
  <c r="BL484" i="6"/>
  <c r="BL438" i="6"/>
  <c r="CR438" i="6"/>
  <c r="CG181" i="6"/>
  <c r="BA181" i="6"/>
  <c r="BL699" i="6"/>
  <c r="CR699" i="6"/>
  <c r="DC914" i="6"/>
  <c r="BW914" i="6"/>
  <c r="DC1013" i="6"/>
  <c r="BW1013" i="6"/>
  <c r="BW243" i="6"/>
  <c r="DC243" i="6"/>
  <c r="DC504" i="6"/>
  <c r="BW504" i="6"/>
  <c r="BL262" i="6"/>
  <c r="CR262" i="6"/>
  <c r="CG679" i="6"/>
  <c r="BA679" i="6"/>
  <c r="BA267" i="6"/>
  <c r="CG267" i="6"/>
  <c r="CG676" i="6"/>
  <c r="BA676" i="6"/>
  <c r="DC325" i="6"/>
  <c r="BW325" i="6"/>
  <c r="DC528" i="6"/>
  <c r="BW528" i="6"/>
  <c r="BA888" i="6"/>
  <c r="CG888" i="6"/>
  <c r="CR272" i="6"/>
  <c r="BL272" i="6"/>
  <c r="BW690" i="6"/>
  <c r="DC690" i="6"/>
  <c r="DC974" i="6"/>
  <c r="BW974" i="6"/>
  <c r="DC665" i="6"/>
  <c r="BW665" i="6"/>
  <c r="BW821" i="6"/>
  <c r="DC821" i="6"/>
  <c r="CR718" i="6"/>
  <c r="BL718" i="6"/>
  <c r="CR275" i="6"/>
  <c r="BL275" i="6"/>
  <c r="CR144" i="6"/>
  <c r="BL144" i="6"/>
  <c r="CG73" i="6"/>
  <c r="BA73" i="6"/>
  <c r="BA406" i="6"/>
  <c r="CG406" i="6"/>
  <c r="BL809" i="6"/>
  <c r="CR809" i="6"/>
  <c r="CR90" i="6"/>
  <c r="BL90" i="6"/>
  <c r="DC905" i="6"/>
  <c r="BW905" i="6"/>
  <c r="BW22" i="6"/>
  <c r="DC22" i="6"/>
  <c r="DC340" i="6"/>
  <c r="BW340" i="6"/>
  <c r="CG202" i="6"/>
  <c r="BA202" i="6"/>
  <c r="BL188" i="6"/>
  <c r="CR188" i="6"/>
  <c r="CR422" i="6"/>
  <c r="BL422" i="6"/>
  <c r="CR810" i="6"/>
  <c r="BL810" i="6"/>
  <c r="BL505" i="6"/>
  <c r="CR505" i="6"/>
  <c r="BA302" i="6"/>
  <c r="CG302" i="6"/>
  <c r="BL479" i="6"/>
  <c r="CR479" i="6"/>
  <c r="BW330" i="6"/>
  <c r="DC330" i="6"/>
  <c r="BW586" i="6"/>
  <c r="DC586" i="6"/>
  <c r="CG550" i="6"/>
  <c r="BA550" i="6"/>
  <c r="CR406" i="6"/>
  <c r="BL406" i="6"/>
  <c r="BL544" i="6"/>
  <c r="CR544" i="6"/>
  <c r="BW495" i="6"/>
  <c r="DC495" i="6"/>
  <c r="BW380" i="6"/>
  <c r="DC380" i="6"/>
  <c r="DC581" i="6"/>
  <c r="BW581" i="6"/>
  <c r="BL31" i="6"/>
  <c r="CR31" i="6"/>
  <c r="CG342" i="6"/>
  <c r="BA342" i="6"/>
  <c r="CR533" i="6"/>
  <c r="BL533" i="6"/>
  <c r="BW590" i="6"/>
  <c r="DC590" i="6"/>
  <c r="BL628" i="6"/>
  <c r="CR628" i="6"/>
  <c r="BA304" i="6"/>
  <c r="CG304" i="6"/>
  <c r="CR680" i="6"/>
  <c r="BL680" i="6"/>
  <c r="CG654" i="6"/>
  <c r="BA654" i="6"/>
  <c r="BA261" i="6"/>
  <c r="CG261" i="6"/>
  <c r="BA509" i="6"/>
  <c r="CG509" i="6"/>
  <c r="CG224" i="6"/>
  <c r="BA224" i="6"/>
  <c r="BW867" i="6"/>
  <c r="DC867" i="6"/>
  <c r="DC702" i="6"/>
  <c r="BW702" i="6"/>
  <c r="BW579" i="6"/>
  <c r="DC579" i="6"/>
  <c r="BL141" i="6"/>
  <c r="CR141" i="6"/>
  <c r="BL951" i="6"/>
  <c r="CR951" i="6"/>
  <c r="BL485" i="6"/>
  <c r="CR485" i="6"/>
  <c r="BL802" i="6"/>
  <c r="CR802" i="6"/>
  <c r="DC679" i="6"/>
  <c r="BW679" i="6"/>
  <c r="BL653" i="6"/>
  <c r="CR653" i="6"/>
  <c r="BA810" i="6"/>
  <c r="CG810" i="6"/>
  <c r="CG353" i="6"/>
  <c r="BA353" i="6"/>
  <c r="BW418" i="6"/>
  <c r="DC418" i="6"/>
  <c r="CG55" i="6"/>
  <c r="BA55" i="6"/>
  <c r="BL206" i="6"/>
  <c r="CR206" i="6"/>
  <c r="BA744" i="6"/>
  <c r="CG744" i="6"/>
  <c r="CR746" i="6"/>
  <c r="BL746" i="6"/>
  <c r="CG881" i="6"/>
  <c r="BA881" i="6"/>
  <c r="BL164" i="6"/>
  <c r="CR164" i="6"/>
  <c r="CG144" i="6"/>
  <c r="BA144" i="6"/>
  <c r="DC183" i="6"/>
  <c r="BW183" i="6"/>
  <c r="CR108" i="6"/>
  <c r="BL108" i="6"/>
  <c r="CR57" i="6"/>
  <c r="BL57" i="6"/>
  <c r="DC275" i="6"/>
  <c r="BW275" i="6"/>
  <c r="BA258" i="6"/>
  <c r="CG258" i="6"/>
  <c r="CR626" i="6"/>
  <c r="BL626" i="6"/>
  <c r="DC202" i="6"/>
  <c r="BW202" i="6"/>
  <c r="BA273" i="6"/>
  <c r="CG273" i="6"/>
  <c r="CR345" i="6"/>
  <c r="BL345" i="6"/>
  <c r="BW72" i="6"/>
  <c r="DC72" i="6"/>
  <c r="CG112" i="6"/>
  <c r="BA112" i="6"/>
  <c r="CR277" i="6"/>
  <c r="BL277" i="6"/>
  <c r="CG572" i="6"/>
  <c r="BA572" i="6"/>
  <c r="DC434" i="6"/>
  <c r="BW434" i="6"/>
  <c r="CG954" i="6"/>
  <c r="BA954" i="6"/>
  <c r="BA914" i="6"/>
  <c r="CG914" i="6"/>
  <c r="BA803" i="6"/>
  <c r="CG803" i="6"/>
  <c r="CG789" i="6"/>
  <c r="BA789" i="6"/>
  <c r="BW721" i="6"/>
  <c r="DC721" i="6"/>
  <c r="CG671" i="6"/>
  <c r="BA671" i="6"/>
  <c r="CR14" i="6"/>
  <c r="BL14" i="6"/>
  <c r="BA878" i="6"/>
  <c r="CG878" i="6"/>
  <c r="CG811" i="6"/>
  <c r="BA811" i="6"/>
  <c r="BA37" i="6"/>
  <c r="CG37" i="6"/>
  <c r="CR245" i="6"/>
  <c r="BL245" i="6"/>
  <c r="BW559" i="6"/>
  <c r="DC559" i="6"/>
  <c r="BA867" i="6"/>
  <c r="CG867" i="6"/>
  <c r="CR678" i="6"/>
  <c r="BL678" i="6"/>
  <c r="BA320" i="6"/>
  <c r="CG320" i="6"/>
  <c r="DC295" i="6"/>
  <c r="BW295" i="6"/>
  <c r="CR930" i="6"/>
  <c r="BL930" i="6"/>
  <c r="BW502" i="6"/>
  <c r="DC502" i="6"/>
  <c r="CG904" i="6"/>
  <c r="BA904" i="6"/>
  <c r="CG672" i="6"/>
  <c r="BA672" i="6"/>
  <c r="BA417" i="6"/>
  <c r="CG417" i="6"/>
  <c r="DC940" i="6"/>
  <c r="BW940" i="6"/>
  <c r="BA508" i="6"/>
  <c r="CG508" i="6"/>
  <c r="BA782" i="6"/>
  <c r="CG782" i="6"/>
  <c r="CH26" i="6"/>
  <c r="BB26" i="6"/>
  <c r="CR1002" i="6"/>
  <c r="BL1002" i="6"/>
  <c r="CG315" i="6"/>
  <c r="BA315" i="6"/>
  <c r="CR994" i="6"/>
  <c r="BL994" i="6"/>
  <c r="CR877" i="6"/>
  <c r="BL877" i="6"/>
  <c r="CG667" i="6"/>
  <c r="BA667" i="6"/>
  <c r="DC878" i="6"/>
  <c r="BW878" i="6"/>
  <c r="DC553" i="6"/>
  <c r="BW553" i="6"/>
  <c r="BA397" i="6"/>
  <c r="CG397" i="6"/>
  <c r="CG917" i="6"/>
  <c r="BA917" i="6"/>
  <c r="BA283" i="6"/>
  <c r="CG283" i="6"/>
  <c r="CR120" i="6"/>
  <c r="BL120" i="6"/>
  <c r="BW681" i="6"/>
  <c r="DC681" i="6"/>
  <c r="CG674" i="6"/>
  <c r="BA674" i="6"/>
  <c r="BL757" i="6"/>
  <c r="CR757" i="6"/>
  <c r="BW428" i="6"/>
  <c r="DC428" i="6"/>
  <c r="DC836" i="6"/>
  <c r="BW836" i="6"/>
  <c r="DC730" i="6"/>
  <c r="BW730" i="6"/>
  <c r="CR883" i="6"/>
  <c r="BL883" i="6"/>
  <c r="BW68" i="6"/>
  <c r="DC68" i="6"/>
  <c r="CG700" i="6"/>
  <c r="BA700" i="6"/>
  <c r="BL210" i="6"/>
  <c r="CR210" i="6"/>
  <c r="DC351" i="6"/>
  <c r="BW351" i="6"/>
  <c r="CG711" i="6"/>
  <c r="BA711" i="6"/>
  <c r="CR98" i="6"/>
  <c r="BL98" i="6"/>
  <c r="BL668" i="6"/>
  <c r="CR668" i="6"/>
  <c r="BL661" i="6"/>
  <c r="CR661" i="6"/>
  <c r="BL990" i="6"/>
  <c r="CR990" i="6"/>
  <c r="BW625" i="6"/>
  <c r="DC625" i="6"/>
  <c r="CG719" i="6"/>
  <c r="BA719" i="6"/>
  <c r="CG650" i="6"/>
  <c r="BA650" i="6"/>
  <c r="BL780" i="6"/>
  <c r="CR780" i="6"/>
  <c r="CG318" i="6"/>
  <c r="BA318" i="6"/>
  <c r="BL251" i="6"/>
  <c r="CR251" i="6"/>
  <c r="BA155" i="6"/>
  <c r="CG155" i="6"/>
  <c r="BW986" i="6"/>
  <c r="DC986" i="6"/>
  <c r="CR921" i="6"/>
  <c r="BL921" i="6"/>
  <c r="DC1006" i="6"/>
  <c r="BW1006" i="6"/>
  <c r="DC248" i="6"/>
  <c r="BW248" i="6"/>
  <c r="CG91" i="6"/>
  <c r="BA91" i="6"/>
  <c r="CR525" i="6"/>
  <c r="BL525" i="6"/>
  <c r="BW394" i="6"/>
  <c r="DC394" i="6"/>
  <c r="BA427" i="6"/>
  <c r="CG427" i="6"/>
  <c r="BA555" i="6"/>
  <c r="CG555" i="6"/>
  <c r="CR496" i="6"/>
  <c r="BL496" i="6"/>
  <c r="BA259" i="6"/>
  <c r="CG259" i="6"/>
  <c r="CR469" i="6"/>
  <c r="BL469" i="6"/>
  <c r="BL56" i="6"/>
  <c r="CR56" i="6"/>
  <c r="CR621" i="6"/>
  <c r="BL621" i="6"/>
  <c r="CG390" i="6"/>
  <c r="BA390" i="6"/>
  <c r="DC663" i="6"/>
  <c r="BW663" i="6"/>
  <c r="BW97" i="6"/>
  <c r="DC97" i="6"/>
  <c r="CG663" i="6"/>
  <c r="BA663" i="6"/>
  <c r="BA162" i="6"/>
  <c r="CG162" i="6"/>
  <c r="BW554" i="6"/>
  <c r="DC554" i="6"/>
  <c r="CR514" i="6"/>
  <c r="BL514" i="6"/>
  <c r="CR942" i="6"/>
  <c r="BL942" i="6"/>
  <c r="BA898" i="6"/>
  <c r="CG898" i="6"/>
  <c r="CR638" i="6"/>
  <c r="BL638" i="6"/>
  <c r="BL333" i="6"/>
  <c r="CR333" i="6"/>
  <c r="BA459" i="6"/>
  <c r="CG459" i="6"/>
  <c r="BL396" i="6"/>
  <c r="CR396" i="6"/>
  <c r="CG773" i="6"/>
  <c r="BA773" i="6"/>
  <c r="DC675" i="6"/>
  <c r="BW675" i="6"/>
  <c r="BL1012" i="6"/>
  <c r="CR1012" i="6"/>
  <c r="CR361" i="6"/>
  <c r="BL361" i="6"/>
  <c r="BW27" i="6"/>
  <c r="DC27" i="6"/>
  <c r="CG651" i="6"/>
  <c r="BA651" i="6"/>
  <c r="CG843" i="6"/>
  <c r="BA843" i="6"/>
  <c r="BA327" i="6"/>
  <c r="CG327" i="6"/>
  <c r="BL501" i="6"/>
  <c r="CR501" i="6"/>
  <c r="DC659" i="6"/>
  <c r="BW659" i="6"/>
  <c r="CG949" i="6"/>
  <c r="BA949" i="6"/>
  <c r="BL828" i="6"/>
  <c r="CR828" i="6"/>
  <c r="BL378" i="6"/>
  <c r="CR378" i="6"/>
  <c r="BA554" i="6"/>
  <c r="CG554" i="6"/>
  <c r="BL497" i="6"/>
  <c r="CR497" i="6"/>
  <c r="DC769" i="6"/>
  <c r="BW769" i="6"/>
  <c r="CG19" i="6"/>
  <c r="BA19" i="6"/>
  <c r="BW32" i="6"/>
  <c r="DC32" i="6"/>
  <c r="BW109" i="6"/>
  <c r="DC109" i="6"/>
  <c r="DC946" i="6"/>
  <c r="BW946" i="6"/>
  <c r="BW319" i="6"/>
  <c r="DC319" i="6"/>
  <c r="BL50" i="6"/>
  <c r="CR50" i="6"/>
  <c r="DC622" i="6"/>
  <c r="BW622" i="6"/>
  <c r="BL433" i="6"/>
  <c r="CR433" i="6"/>
  <c r="BL742" i="6"/>
  <c r="CR742" i="6"/>
  <c r="CG570" i="6"/>
  <c r="BA570" i="6"/>
  <c r="BA824" i="6"/>
  <c r="CG824" i="6"/>
  <c r="CG1011" i="6"/>
  <c r="BA1011" i="6"/>
  <c r="BW851" i="6"/>
  <c r="DC851" i="6"/>
  <c r="DC148" i="6"/>
  <c r="BW148" i="6"/>
  <c r="DC526" i="6"/>
  <c r="BW526" i="6"/>
  <c r="DC732" i="6"/>
  <c r="BW732" i="6"/>
  <c r="CG849" i="6"/>
  <c r="BA849" i="6"/>
  <c r="CG957" i="6"/>
  <c r="BA957" i="6"/>
  <c r="DC437" i="6"/>
  <c r="BW437" i="6"/>
  <c r="BA834" i="6"/>
  <c r="CG834" i="6"/>
  <c r="DC425" i="6"/>
  <c r="BW425" i="6"/>
  <c r="BA734" i="6"/>
  <c r="CG734" i="6"/>
  <c r="CR516" i="6"/>
  <c r="BL516" i="6"/>
  <c r="BW123" i="6"/>
  <c r="DC123" i="6"/>
  <c r="BW121" i="6"/>
  <c r="DC121" i="6"/>
  <c r="BL1000" i="6"/>
  <c r="CR1000" i="6"/>
  <c r="CR906" i="6"/>
  <c r="BL906" i="6"/>
  <c r="CG1006" i="6"/>
  <c r="BA1006" i="6"/>
  <c r="BW804" i="6"/>
  <c r="DC804" i="6"/>
  <c r="BA833" i="6"/>
  <c r="CG833" i="6"/>
  <c r="BL41" i="6"/>
  <c r="CR41" i="6"/>
  <c r="BW800" i="6"/>
  <c r="DC800" i="6"/>
  <c r="BW977" i="6"/>
  <c r="DC977" i="6"/>
  <c r="BW771" i="6"/>
  <c r="DC771" i="6"/>
  <c r="DC538" i="6"/>
  <c r="BW538" i="6"/>
  <c r="CG699" i="6"/>
  <c r="BA699" i="6"/>
  <c r="BL723" i="6"/>
  <c r="CR723" i="6"/>
  <c r="CR423" i="6"/>
  <c r="BL423" i="6"/>
  <c r="CR419" i="6"/>
  <c r="BL419" i="6"/>
  <c r="DC790" i="6"/>
  <c r="BW790" i="6"/>
  <c r="BL963" i="6"/>
  <c r="CR963" i="6"/>
  <c r="BA412" i="6"/>
  <c r="CG412" i="6"/>
  <c r="CG598" i="6"/>
  <c r="BA598" i="6"/>
  <c r="CR348" i="6"/>
  <c r="BL348" i="6"/>
  <c r="CR703" i="6"/>
  <c r="BL703" i="6"/>
  <c r="BA125" i="6"/>
  <c r="CG125" i="6"/>
  <c r="DC670" i="6"/>
  <c r="BW670" i="6"/>
  <c r="CG520" i="6"/>
  <c r="BA520" i="6"/>
  <c r="CR931" i="6"/>
  <c r="BL931" i="6"/>
  <c r="BA784" i="6"/>
  <c r="CG784" i="6"/>
  <c r="BW988" i="6"/>
  <c r="DC988" i="6"/>
  <c r="CR553" i="6"/>
  <c r="BL553" i="6"/>
  <c r="CG726" i="6"/>
  <c r="BA726" i="6"/>
  <c r="CR521" i="6"/>
  <c r="BL521" i="6"/>
  <c r="BL499" i="6"/>
  <c r="CR499" i="6"/>
  <c r="BW776" i="6"/>
  <c r="DC776" i="6"/>
  <c r="BL107" i="6"/>
  <c r="CR107" i="6"/>
  <c r="CG493" i="6"/>
  <c r="BA493" i="6"/>
  <c r="BW509" i="6"/>
  <c r="DC509" i="6"/>
  <c r="BW366" i="6"/>
  <c r="DC366" i="6"/>
  <c r="DC79" i="6"/>
  <c r="BW79" i="6"/>
  <c r="BA758" i="6"/>
  <c r="CG758" i="6"/>
  <c r="BW515" i="6"/>
  <c r="DC515" i="6"/>
  <c r="BW696" i="6"/>
  <c r="DC696" i="6"/>
  <c r="CR314" i="6"/>
  <c r="BL314" i="6"/>
  <c r="CR616" i="6"/>
  <c r="BL616" i="6"/>
  <c r="BW612" i="6"/>
  <c r="DC612" i="6"/>
  <c r="BW908" i="6"/>
  <c r="DC908" i="6"/>
  <c r="CG197" i="6"/>
  <c r="BA197" i="6"/>
  <c r="BW365" i="6"/>
  <c r="DC365" i="6"/>
  <c r="CR478" i="6"/>
  <c r="BL478" i="6"/>
  <c r="DC144" i="6"/>
  <c r="BW144" i="6"/>
  <c r="CG605" i="6"/>
  <c r="BA605" i="6"/>
  <c r="CG220" i="6"/>
  <c r="BA220" i="6"/>
  <c r="BW812" i="6"/>
  <c r="DC812" i="6"/>
  <c r="BA248" i="6"/>
  <c r="CG248" i="6"/>
  <c r="BW542" i="6"/>
  <c r="DC542" i="6"/>
  <c r="BL196" i="6"/>
  <c r="CR196" i="6"/>
  <c r="BW294" i="6"/>
  <c r="DC294" i="6"/>
  <c r="DC524" i="6"/>
  <c r="BW524" i="6"/>
  <c r="BA485" i="6"/>
  <c r="CG485" i="6"/>
  <c r="BL282" i="6"/>
  <c r="CR282" i="6"/>
  <c r="BW608" i="6"/>
  <c r="DC608" i="6"/>
  <c r="BL705" i="6"/>
  <c r="CR705" i="6"/>
  <c r="CG439" i="6"/>
  <c r="BA439" i="6"/>
  <c r="BA737" i="6"/>
  <c r="CG737" i="6"/>
  <c r="BA979" i="6"/>
  <c r="CG979" i="6"/>
  <c r="CG374" i="6"/>
  <c r="BA374" i="6"/>
  <c r="CG575" i="6"/>
  <c r="BA575" i="6"/>
  <c r="BW658" i="6"/>
  <c r="DC658" i="6"/>
  <c r="BL489" i="6"/>
  <c r="CR489" i="6"/>
  <c r="CG722" i="6"/>
  <c r="BA722" i="6"/>
  <c r="BA808" i="6"/>
  <c r="CG808" i="6"/>
  <c r="CR285" i="6"/>
  <c r="BL285" i="6"/>
  <c r="DC876" i="6"/>
  <c r="BW876" i="6"/>
  <c r="DC167" i="6"/>
  <c r="BW167" i="6"/>
  <c r="CG632" i="6"/>
  <c r="BA632" i="6"/>
  <c r="CR564" i="6"/>
  <c r="BL564" i="6"/>
  <c r="DC890" i="6"/>
  <c r="BW890" i="6"/>
  <c r="DC978" i="6"/>
  <c r="BW978" i="6"/>
  <c r="BL526" i="6"/>
  <c r="CR526" i="6"/>
  <c r="CG189" i="6"/>
  <c r="BA189" i="6"/>
  <c r="DC882" i="6"/>
  <c r="BW882" i="6"/>
  <c r="BW129" i="6"/>
  <c r="DC129" i="6"/>
  <c r="DC487" i="6"/>
  <c r="BW487" i="6"/>
  <c r="BL491" i="6"/>
  <c r="CR491" i="6"/>
  <c r="BL853" i="6"/>
  <c r="CR853" i="6"/>
  <c r="DC952" i="6"/>
  <c r="BW952" i="6"/>
  <c r="CG708" i="6"/>
  <c r="BA708" i="6"/>
  <c r="CR429" i="6"/>
  <c r="BL429" i="6"/>
  <c r="DC705" i="6"/>
  <c r="BW705" i="6"/>
  <c r="DC184" i="6"/>
  <c r="BW184" i="6"/>
  <c r="CR281" i="6"/>
  <c r="BL281" i="6"/>
  <c r="CR524" i="6"/>
  <c r="BL524" i="6"/>
  <c r="BL645" i="6"/>
  <c r="CR645" i="6"/>
  <c r="CG597" i="6"/>
  <c r="BA597" i="6"/>
  <c r="CG818" i="6"/>
  <c r="BA818" i="6"/>
  <c r="BW847" i="6"/>
  <c r="DC847" i="6"/>
  <c r="BA238" i="6"/>
  <c r="CG238" i="6"/>
  <c r="BW719" i="6"/>
  <c r="DC719" i="6"/>
  <c r="BL850" i="6"/>
  <c r="CR850" i="6"/>
  <c r="BW259" i="6"/>
  <c r="DC259" i="6"/>
  <c r="CR278" i="6"/>
  <c r="BL278" i="6"/>
  <c r="DC597" i="6"/>
  <c r="BW597" i="6"/>
  <c r="BW945" i="6"/>
  <c r="DC945" i="6"/>
  <c r="CR474" i="6"/>
  <c r="BL474" i="6"/>
  <c r="BW810" i="6"/>
  <c r="DC810" i="6"/>
  <c r="DC249" i="6"/>
  <c r="BW249" i="6"/>
  <c r="BW322" i="6"/>
  <c r="DC322" i="6"/>
  <c r="BL996" i="6"/>
  <c r="CR996" i="6"/>
  <c r="CG438" i="6"/>
  <c r="BA438" i="6"/>
  <c r="CR710" i="6"/>
  <c r="BL710" i="6"/>
  <c r="BL969" i="6"/>
  <c r="CR969" i="6"/>
  <c r="BA928" i="6"/>
  <c r="CG928" i="6"/>
  <c r="BA698" i="6"/>
  <c r="CG698" i="6"/>
  <c r="CG349" i="6"/>
  <c r="BA349" i="6"/>
  <c r="CG1004" i="6"/>
  <c r="BA1004" i="6"/>
  <c r="BL767" i="6"/>
  <c r="CR767" i="6"/>
  <c r="BL603" i="6"/>
  <c r="CR603" i="6"/>
  <c r="BA933" i="6"/>
  <c r="CG933" i="6"/>
  <c r="CG30" i="6"/>
  <c r="BA30" i="6"/>
  <c r="G63" i="5"/>
  <c r="G51" i="5"/>
  <c r="I38" i="5"/>
  <c r="CG454" i="6"/>
  <c r="BA454" i="6"/>
  <c r="BW501" i="6"/>
  <c r="DC501" i="6"/>
  <c r="BW678" i="6"/>
  <c r="DC678" i="6"/>
  <c r="BA223" i="6"/>
  <c r="CG223" i="6"/>
  <c r="BA845" i="6"/>
  <c r="CG845" i="6"/>
  <c r="BA187" i="6"/>
  <c r="CG187" i="6"/>
  <c r="BL618" i="6"/>
  <c r="CR618" i="6"/>
  <c r="BW893" i="6"/>
  <c r="DC893" i="6"/>
  <c r="BL294" i="6"/>
  <c r="CR294" i="6"/>
  <c r="BL463" i="6"/>
  <c r="CR463" i="6"/>
  <c r="CR28" i="6"/>
  <c r="BL28" i="6"/>
  <c r="BW23" i="6"/>
  <c r="DC23" i="6"/>
  <c r="DC634" i="6"/>
  <c r="BW634" i="6"/>
  <c r="CG186" i="6"/>
  <c r="BA186" i="6"/>
  <c r="BW741" i="6"/>
  <c r="DC741" i="6"/>
  <c r="BA798" i="6"/>
  <c r="CG798" i="6"/>
  <c r="DC872" i="6"/>
  <c r="BW872" i="6"/>
  <c r="CR115" i="6"/>
  <c r="BL115" i="6"/>
  <c r="BL986" i="6"/>
  <c r="CR986" i="6"/>
  <c r="CG31" i="6"/>
  <c r="BA31" i="6"/>
  <c r="BA736" i="6"/>
  <c r="CG736" i="6"/>
  <c r="CR846" i="6"/>
  <c r="BL846" i="6"/>
  <c r="CG592" i="6"/>
  <c r="BA592" i="6"/>
  <c r="BL556" i="6"/>
  <c r="CR556" i="6"/>
  <c r="BW485" i="6"/>
  <c r="DC485" i="6"/>
  <c r="CG600" i="6"/>
  <c r="BA600" i="6"/>
  <c r="DC609" i="6"/>
  <c r="BW609" i="6"/>
  <c r="DC565" i="6"/>
  <c r="BW565" i="6"/>
  <c r="CG621" i="6"/>
  <c r="BA621" i="6"/>
  <c r="BL775" i="6"/>
  <c r="CR775" i="6"/>
  <c r="CR75" i="6"/>
  <c r="BL75" i="6"/>
  <c r="BW683" i="6"/>
  <c r="DC683" i="6"/>
  <c r="CG589" i="6"/>
  <c r="BA589" i="6"/>
  <c r="BL937" i="6"/>
  <c r="CR937" i="6"/>
  <c r="BL495" i="6"/>
  <c r="CR495" i="6"/>
  <c r="CR847" i="6"/>
  <c r="BL847" i="6"/>
  <c r="BL834" i="6"/>
  <c r="CR834" i="6"/>
  <c r="BA379" i="6"/>
  <c r="CG379" i="6"/>
  <c r="BA545" i="6"/>
  <c r="CG545" i="6"/>
  <c r="CG842" i="6"/>
  <c r="BA842" i="6"/>
  <c r="DC128" i="6"/>
  <c r="BW128" i="6"/>
  <c r="BA1013" i="6"/>
  <c r="CG1013" i="6"/>
  <c r="DC841" i="6"/>
  <c r="BW841" i="6"/>
  <c r="BW206" i="6"/>
  <c r="DC206" i="6"/>
  <c r="CR150" i="6"/>
  <c r="BL150" i="6"/>
  <c r="BA85" i="6"/>
  <c r="CG85" i="6"/>
  <c r="BA547" i="6"/>
  <c r="CG547" i="6"/>
  <c r="BL924" i="6"/>
  <c r="CR924" i="6"/>
  <c r="CR577" i="6"/>
  <c r="BL577" i="6"/>
  <c r="BW967" i="6"/>
  <c r="DC967" i="6"/>
  <c r="CR588" i="6"/>
  <c r="BL588" i="6"/>
  <c r="BA78" i="6"/>
  <c r="CG78" i="6"/>
  <c r="BW469" i="6"/>
  <c r="DC469" i="6"/>
  <c r="DC114" i="6"/>
  <c r="BW114" i="6"/>
  <c r="BA418" i="6"/>
  <c r="CG418" i="6"/>
  <c r="DC96" i="6"/>
  <c r="BW96" i="6"/>
  <c r="BL595" i="6"/>
  <c r="CR595" i="6"/>
  <c r="CR566" i="6"/>
  <c r="BL566" i="6"/>
  <c r="CR265" i="6"/>
  <c r="BL265" i="6"/>
  <c r="BA88" i="6"/>
  <c r="CG88" i="6"/>
  <c r="BW412" i="6"/>
  <c r="DC412" i="6"/>
  <c r="BL651" i="6"/>
  <c r="CR651" i="6"/>
  <c r="DC991" i="6"/>
  <c r="BW991" i="6"/>
  <c r="CG38" i="6"/>
  <c r="BA38" i="6"/>
  <c r="BL677" i="6"/>
  <c r="CR677" i="6"/>
  <c r="CG686" i="6"/>
  <c r="BA686" i="6"/>
  <c r="BL465" i="6"/>
  <c r="CR465" i="6"/>
  <c r="CG433" i="6"/>
  <c r="BA433" i="6"/>
  <c r="CR116" i="6"/>
  <c r="BL116" i="6"/>
  <c r="BL226" i="6"/>
  <c r="CR226" i="6"/>
  <c r="CG862" i="6"/>
  <c r="BA862" i="6"/>
  <c r="CR968" i="6"/>
  <c r="BL968" i="6"/>
  <c r="CG566" i="6"/>
  <c r="BA566" i="6"/>
  <c r="BA373" i="6"/>
  <c r="CG373" i="6"/>
  <c r="CG333" i="6"/>
  <c r="BA333" i="6"/>
  <c r="CG805" i="6"/>
  <c r="BA805" i="6"/>
  <c r="BL961" i="6"/>
  <c r="CR961" i="6"/>
  <c r="CG442" i="6"/>
  <c r="BA442" i="6"/>
  <c r="CG921" i="6"/>
  <c r="BA921" i="6"/>
  <c r="CG910" i="6"/>
  <c r="BA910" i="6"/>
  <c r="DC496" i="6"/>
  <c r="BW496" i="6"/>
  <c r="BA522" i="6"/>
  <c r="CG522" i="6"/>
  <c r="CR47" i="6"/>
  <c r="BL47" i="6"/>
  <c r="BA389" i="6"/>
  <c r="CG389" i="6"/>
  <c r="CG51" i="6"/>
  <c r="BA51" i="6"/>
  <c r="BW46" i="6"/>
  <c r="DC46" i="6"/>
  <c r="BL885" i="6"/>
  <c r="CR885" i="6"/>
  <c r="BA245" i="6"/>
  <c r="CG245" i="6"/>
  <c r="BW435" i="6"/>
  <c r="DC435" i="6"/>
  <c r="DC53" i="6"/>
  <c r="BW53" i="6"/>
  <c r="CR982" i="6"/>
  <c r="BL982" i="6"/>
  <c r="CG110" i="6"/>
  <c r="BA110" i="6"/>
  <c r="BL952" i="6"/>
  <c r="CR952" i="6"/>
  <c r="CR85" i="6"/>
  <c r="BL85" i="6"/>
  <c r="CG44" i="6"/>
  <c r="BA44" i="6"/>
  <c r="CR724" i="6"/>
  <c r="BL724" i="6"/>
  <c r="CG579" i="6"/>
  <c r="BA579" i="6"/>
  <c r="DC403" i="6"/>
  <c r="BW403" i="6"/>
  <c r="CR427" i="6"/>
  <c r="BL427" i="6"/>
  <c r="CG22" i="6"/>
  <c r="BA22" i="6"/>
  <c r="CR672" i="6"/>
  <c r="BL672" i="6"/>
  <c r="BW449" i="6"/>
  <c r="DC449" i="6"/>
  <c r="CR560" i="6"/>
  <c r="BL560" i="6"/>
  <c r="CG492" i="6"/>
  <c r="BA492" i="6"/>
  <c r="CG728" i="6"/>
  <c r="BA728" i="6"/>
  <c r="I36" i="5"/>
  <c r="G61" i="5"/>
  <c r="G49" i="5"/>
  <c r="CG236" i="6"/>
  <c r="BA236" i="6"/>
  <c r="BA815" i="6"/>
  <c r="CG815" i="6"/>
  <c r="BW854" i="6"/>
  <c r="DC854" i="6"/>
  <c r="CG639" i="6"/>
  <c r="BA639" i="6"/>
  <c r="CR444" i="6"/>
  <c r="BL444" i="6"/>
  <c r="DC519" i="6"/>
  <c r="BW519" i="6"/>
  <c r="CR933" i="6"/>
  <c r="BL933" i="6"/>
  <c r="BA322" i="6"/>
  <c r="CG322" i="6"/>
  <c r="BW452" i="6"/>
  <c r="DC452" i="6"/>
  <c r="BL849" i="6"/>
  <c r="CR849" i="6"/>
  <c r="BA953" i="6"/>
  <c r="CG953" i="6"/>
  <c r="DC219" i="6"/>
  <c r="BW219" i="6"/>
  <c r="BA603" i="6"/>
  <c r="CG603" i="6"/>
  <c r="BA969" i="6"/>
  <c r="CG969" i="6"/>
  <c r="CR504" i="6"/>
  <c r="BL504" i="6"/>
  <c r="BW685" i="6"/>
  <c r="DC685" i="6"/>
  <c r="DC989" i="6"/>
  <c r="BW989" i="6"/>
  <c r="CR578" i="6"/>
  <c r="BL578" i="6"/>
  <c r="DC693" i="6"/>
  <c r="BW693" i="6"/>
  <c r="BW935" i="6"/>
  <c r="DC935" i="6"/>
  <c r="CG769" i="6"/>
  <c r="BA769" i="6"/>
  <c r="BA622" i="6"/>
  <c r="CG622" i="6"/>
  <c r="BA764" i="6"/>
  <c r="CG764" i="6"/>
  <c r="CG400" i="6"/>
  <c r="BA400" i="6"/>
  <c r="BA992" i="6"/>
  <c r="CG992" i="6"/>
  <c r="CR911" i="6"/>
  <c r="BL911" i="6"/>
  <c r="DC645" i="6"/>
  <c r="BW645" i="6"/>
  <c r="BW445" i="6"/>
  <c r="DC445" i="6"/>
  <c r="BA820" i="6"/>
  <c r="CG820" i="6"/>
  <c r="BW64" i="6"/>
  <c r="DC64" i="6"/>
  <c r="CG497" i="6"/>
  <c r="BA497" i="6"/>
  <c r="BL54" i="6"/>
  <c r="CR54" i="6"/>
  <c r="CR92" i="6"/>
  <c r="BL92" i="6"/>
  <c r="CG690" i="6"/>
  <c r="BA690" i="6"/>
  <c r="CG490" i="6"/>
  <c r="BA490" i="6"/>
  <c r="DC475" i="6"/>
  <c r="BW475" i="6"/>
  <c r="CG179" i="6"/>
  <c r="BA179" i="6"/>
  <c r="BL451" i="6"/>
  <c r="CR451" i="6"/>
  <c r="BA149" i="6"/>
  <c r="CG149" i="6"/>
  <c r="BW323" i="6"/>
  <c r="DC323" i="6"/>
  <c r="BA299" i="6"/>
  <c r="CG299" i="6"/>
  <c r="BA691" i="6"/>
  <c r="CG691" i="6"/>
  <c r="BA890" i="6"/>
  <c r="CG890" i="6"/>
  <c r="DC966" i="6"/>
  <c r="BW966" i="6"/>
  <c r="BA795" i="6"/>
  <c r="CG795" i="6"/>
  <c r="DC214" i="6"/>
  <c r="BW214" i="6"/>
  <c r="BL936" i="6"/>
  <c r="CR936" i="6"/>
  <c r="BL935" i="6"/>
  <c r="CR935" i="6"/>
  <c r="CG448" i="6"/>
  <c r="BA448" i="6"/>
  <c r="CR159" i="6"/>
  <c r="BL159" i="6"/>
  <c r="BW209" i="6"/>
  <c r="DC209" i="6"/>
  <c r="CR100" i="6"/>
  <c r="BL100" i="6"/>
  <c r="CR494" i="6"/>
  <c r="BL494" i="6"/>
  <c r="CR598" i="6"/>
  <c r="BL598" i="6"/>
  <c r="CR279" i="6"/>
  <c r="BL279" i="6"/>
  <c r="DC336" i="6"/>
  <c r="BW336" i="6"/>
  <c r="CR927" i="6"/>
  <c r="BL927" i="6"/>
  <c r="CG354" i="6"/>
  <c r="BA354" i="6"/>
  <c r="CG130" i="6"/>
  <c r="BA130" i="6"/>
  <c r="DC555" i="6"/>
  <c r="BW555" i="6"/>
  <c r="BA281" i="6"/>
  <c r="CG281" i="6"/>
  <c r="CG751" i="6"/>
  <c r="BA751" i="6"/>
  <c r="DC393" i="6"/>
  <c r="BW393" i="6"/>
  <c r="DC766" i="6"/>
  <c r="BW766" i="6"/>
  <c r="CR695" i="6"/>
  <c r="BL695" i="6"/>
  <c r="CG678" i="6"/>
  <c r="BA678" i="6"/>
  <c r="DC660" i="6"/>
  <c r="BW660" i="6"/>
  <c r="CR249" i="6"/>
  <c r="BL249" i="6"/>
  <c r="BL861" i="6"/>
  <c r="CR861" i="6"/>
  <c r="CR590" i="6"/>
  <c r="BL590" i="6"/>
  <c r="BL453" i="6"/>
  <c r="CR453" i="6"/>
  <c r="BA533" i="6"/>
  <c r="CG533" i="6"/>
  <c r="CG627" i="6"/>
  <c r="BA627" i="6"/>
  <c r="CG398" i="6"/>
  <c r="BA398" i="6"/>
  <c r="BL873" i="6"/>
  <c r="CR873" i="6"/>
  <c r="CG932" i="6"/>
  <c r="BA932" i="6"/>
  <c r="CG339" i="6"/>
  <c r="BA339" i="6"/>
  <c r="BA301" i="6"/>
  <c r="CG301" i="6"/>
  <c r="BL1006" i="6"/>
  <c r="CR1006" i="6"/>
  <c r="CG451" i="6"/>
  <c r="BA451" i="6"/>
  <c r="DC740" i="6"/>
  <c r="BW740" i="6"/>
  <c r="BL80" i="6"/>
  <c r="CR80" i="6"/>
  <c r="BW895" i="6"/>
  <c r="DC895" i="6"/>
  <c r="BA580" i="6"/>
  <c r="CG580" i="6"/>
  <c r="DC252" i="6"/>
  <c r="BW252" i="6"/>
  <c r="BA182" i="6"/>
  <c r="CG182" i="6"/>
  <c r="BL105" i="6"/>
  <c r="CR105" i="6"/>
  <c r="BL558" i="6"/>
  <c r="CR558" i="6"/>
  <c r="BW1005" i="6"/>
  <c r="DC1005" i="6"/>
  <c r="BW672" i="6"/>
  <c r="DC672" i="6"/>
  <c r="CG612" i="6"/>
  <c r="BA612" i="6"/>
  <c r="BA192" i="6"/>
  <c r="CG192" i="6"/>
  <c r="BA973" i="6"/>
  <c r="CG973" i="6"/>
  <c r="BA534" i="6"/>
  <c r="CG534" i="6"/>
  <c r="DC405" i="6"/>
  <c r="BW405" i="6"/>
  <c r="DC653" i="6"/>
  <c r="BW653" i="6"/>
  <c r="DC574" i="6"/>
  <c r="BW574" i="6"/>
  <c r="DC110" i="6"/>
  <c r="BW110" i="6"/>
  <c r="BL953" i="6"/>
  <c r="CR953" i="6"/>
  <c r="CR713" i="6"/>
  <c r="BL713" i="6"/>
  <c r="DC461" i="6"/>
  <c r="BW461" i="6"/>
  <c r="BW998" i="6"/>
  <c r="DC998" i="6"/>
  <c r="BW852" i="6"/>
  <c r="DC852" i="6"/>
  <c r="DC242" i="6"/>
  <c r="BW242" i="6"/>
  <c r="CG649" i="6"/>
  <c r="BA649" i="6"/>
  <c r="CR691" i="6"/>
  <c r="BL691" i="6"/>
  <c r="CR987" i="6"/>
  <c r="BL987" i="6"/>
  <c r="BL659" i="6"/>
  <c r="CR659" i="6"/>
  <c r="DC201" i="6"/>
  <c r="BW201" i="6"/>
  <c r="BA421" i="6"/>
  <c r="CG421" i="6"/>
  <c r="BW274" i="6"/>
  <c r="DC274" i="6"/>
  <c r="BW824" i="6"/>
  <c r="DC824" i="6"/>
  <c r="CR830" i="6"/>
  <c r="BL830" i="6"/>
  <c r="CG146" i="6"/>
  <c r="BA146" i="6"/>
  <c r="BL452" i="6"/>
  <c r="CR452" i="6"/>
  <c r="BW833" i="6"/>
  <c r="DC833" i="6"/>
  <c r="BA72" i="6"/>
  <c r="CG72" i="6"/>
  <c r="BW916" i="6"/>
  <c r="DC916" i="6"/>
  <c r="BL309" i="6"/>
  <c r="CR309" i="6"/>
  <c r="DC235" i="6"/>
  <c r="BW235" i="6"/>
  <c r="CR549" i="6"/>
  <c r="BL549" i="6"/>
  <c r="CR67" i="6"/>
  <c r="BL67" i="6"/>
  <c r="CG561" i="6"/>
  <c r="BA561" i="6"/>
  <c r="BA344" i="6"/>
  <c r="CG344" i="6"/>
  <c r="BW466" i="6"/>
  <c r="DC466" i="6"/>
  <c r="BW193" i="6"/>
  <c r="DC193" i="6"/>
  <c r="BL734" i="6"/>
  <c r="CR734" i="6"/>
  <c r="CR822" i="6"/>
  <c r="BL822" i="6"/>
  <c r="CR146" i="6"/>
  <c r="BL146" i="6"/>
  <c r="BW50" i="6"/>
  <c r="DC50" i="6"/>
  <c r="DC547" i="6"/>
  <c r="BW547" i="6"/>
  <c r="DC339" i="6"/>
  <c r="BW339" i="6"/>
  <c r="CR976" i="6"/>
  <c r="BL976" i="6"/>
  <c r="BA387" i="6"/>
  <c r="CG387" i="6"/>
  <c r="CR708" i="6"/>
  <c r="BL708" i="6"/>
  <c r="DC59" i="6"/>
  <c r="BW59" i="6"/>
  <c r="CG874" i="6"/>
  <c r="BA874" i="6"/>
  <c r="BA393" i="6"/>
  <c r="CG393" i="6"/>
  <c r="BL477" i="6"/>
  <c r="CR477" i="6"/>
  <c r="DC758" i="6"/>
  <c r="BW758" i="6"/>
  <c r="BW633" i="6"/>
  <c r="DC633" i="6"/>
  <c r="BA101" i="6"/>
  <c r="CG101" i="6"/>
  <c r="CG16" i="6"/>
  <c r="BA16" i="6"/>
  <c r="BW671" i="6"/>
  <c r="DC671" i="6"/>
  <c r="CR856" i="6"/>
  <c r="BL856" i="6"/>
  <c r="CG371" i="6"/>
  <c r="BA371" i="6"/>
  <c r="DC239" i="6"/>
  <c r="BW239" i="6"/>
  <c r="CR260" i="6"/>
  <c r="BL260" i="6"/>
  <c r="CR570" i="6"/>
  <c r="BL570" i="6"/>
  <c r="BW781" i="6"/>
  <c r="DC781" i="6"/>
  <c r="BW505" i="6"/>
  <c r="DC505" i="6"/>
  <c r="BA288" i="6"/>
  <c r="CG288" i="6"/>
  <c r="DC607" i="6"/>
  <c r="BW607" i="6"/>
  <c r="BL286" i="6"/>
  <c r="CR286" i="6"/>
  <c r="DC346" i="6"/>
  <c r="BW346" i="6"/>
  <c r="BA479" i="6"/>
  <c r="CG479" i="6"/>
  <c r="BA296" i="6"/>
  <c r="CG296" i="6"/>
  <c r="DC870" i="6"/>
  <c r="BW870" i="6"/>
  <c r="CR744" i="6"/>
  <c r="BL744" i="6"/>
  <c r="BW869" i="6"/>
  <c r="DC869" i="6"/>
  <c r="BW446" i="6"/>
  <c r="DC446" i="6"/>
  <c r="BA977" i="6"/>
  <c r="CG977" i="6"/>
  <c r="DC767" i="6"/>
  <c r="BW767" i="6"/>
  <c r="CG206" i="6"/>
  <c r="BA206" i="6"/>
  <c r="BW997" i="6"/>
  <c r="DC997" i="6"/>
  <c r="BL327" i="6"/>
  <c r="CR327" i="6"/>
  <c r="DC594" i="6"/>
  <c r="BW594" i="6"/>
  <c r="BA685" i="6"/>
  <c r="CG685" i="6"/>
  <c r="CR179" i="6"/>
  <c r="BL179" i="6"/>
  <c r="CR268" i="6"/>
  <c r="BL268" i="6"/>
  <c r="CR826" i="6"/>
  <c r="BL826" i="6"/>
  <c r="BA986" i="6"/>
  <c r="CG986" i="6"/>
  <c r="BW392" i="6"/>
  <c r="DC392" i="6"/>
  <c r="CR167" i="6"/>
  <c r="BL167" i="6"/>
  <c r="CG791" i="6"/>
  <c r="BA791" i="6"/>
  <c r="BL225" i="6"/>
  <c r="CR225" i="6"/>
  <c r="CR258" i="6"/>
  <c r="BL258" i="6"/>
  <c r="BA289" i="6"/>
  <c r="CG289" i="6"/>
  <c r="DC517" i="6"/>
  <c r="BW517" i="6"/>
  <c r="DC483" i="6"/>
  <c r="BW483" i="6"/>
  <c r="BW938" i="6"/>
  <c r="DC938" i="6"/>
  <c r="DC500" i="6"/>
  <c r="BW500" i="6"/>
  <c r="DC961" i="6"/>
  <c r="BW961" i="6"/>
  <c r="BA411" i="6"/>
  <c r="CG411" i="6"/>
  <c r="CG161" i="6"/>
  <c r="BA161" i="6"/>
  <c r="CG578" i="6"/>
  <c r="BA578" i="6"/>
  <c r="BW390" i="6"/>
  <c r="DC390" i="6"/>
  <c r="CR343" i="6"/>
  <c r="BL343" i="6"/>
  <c r="BW623" i="6"/>
  <c r="DC623" i="6"/>
  <c r="BW764" i="6"/>
  <c r="DC764" i="6"/>
  <c r="CG626" i="6"/>
  <c r="BA626" i="6"/>
  <c r="CR842" i="6"/>
  <c r="BL842" i="6"/>
  <c r="CG619" i="6"/>
  <c r="BA619" i="6"/>
  <c r="DC85" i="6"/>
  <c r="BW85" i="6"/>
  <c r="BW153" i="6"/>
  <c r="DC153" i="6"/>
  <c r="BA586" i="6"/>
  <c r="CG586" i="6"/>
  <c r="DC610" i="6"/>
  <c r="BW610" i="6"/>
  <c r="BA743" i="6"/>
  <c r="CG743" i="6"/>
  <c r="CR408" i="6"/>
  <c r="BL408" i="6"/>
  <c r="BW493" i="6"/>
  <c r="DC493" i="6"/>
  <c r="BW127" i="6"/>
  <c r="DC127" i="6"/>
  <c r="BW874" i="6"/>
  <c r="DC874" i="6"/>
  <c r="CG1000" i="6"/>
  <c r="BA1000" i="6"/>
  <c r="DC232" i="6"/>
  <c r="BW232" i="6"/>
  <c r="BA61" i="6"/>
  <c r="CG61" i="6"/>
  <c r="BL717" i="6"/>
  <c r="CR717" i="6"/>
  <c r="CR858" i="6"/>
  <c r="BL858" i="6"/>
  <c r="CG347" i="6"/>
  <c r="BA347" i="6"/>
  <c r="DC545" i="6"/>
  <c r="BW545" i="6"/>
  <c r="BA693" i="6"/>
  <c r="CG693" i="6"/>
  <c r="BA968" i="6"/>
  <c r="CG968" i="6"/>
  <c r="BW382" i="6"/>
  <c r="DC382" i="6"/>
  <c r="CG70" i="6"/>
  <c r="BA70" i="6"/>
  <c r="DC1011" i="6"/>
  <c r="BW1011" i="6"/>
  <c r="CG98" i="6"/>
  <c r="BA98" i="6"/>
  <c r="BW482" i="6"/>
  <c r="DC482" i="6"/>
  <c r="CG352" i="6"/>
  <c r="BA352" i="6"/>
  <c r="CG958" i="6"/>
  <c r="BA958" i="6"/>
  <c r="BL966" i="6"/>
  <c r="CR966" i="6"/>
  <c r="CR53" i="6"/>
  <c r="BL53" i="6"/>
  <c r="DC233" i="6"/>
  <c r="BW233" i="6"/>
  <c r="DC113" i="6"/>
  <c r="BW113" i="6"/>
  <c r="CR347" i="6"/>
  <c r="BL347" i="6"/>
  <c r="CG96" i="6"/>
  <c r="BA96" i="6"/>
  <c r="CG822" i="6"/>
  <c r="BA822" i="6"/>
  <c r="DC992" i="6"/>
  <c r="BW992" i="6"/>
  <c r="CR929" i="6"/>
  <c r="BL929" i="6"/>
  <c r="BA52" i="6"/>
  <c r="CG52" i="6"/>
  <c r="CR592" i="6"/>
  <c r="BL592" i="6"/>
  <c r="BW619" i="6"/>
  <c r="DC619" i="6"/>
  <c r="CG729" i="6"/>
  <c r="BA729" i="6"/>
  <c r="BW474" i="6"/>
  <c r="DC474" i="6"/>
  <c r="BW481" i="6"/>
  <c r="DC481" i="6"/>
  <c r="CR42" i="6"/>
  <c r="BL42" i="6"/>
  <c r="BW539" i="6"/>
  <c r="DC539" i="6"/>
  <c r="BA57" i="6"/>
  <c r="CG57" i="6"/>
  <c r="BA697" i="6"/>
  <c r="CG697" i="6"/>
  <c r="DC454" i="6"/>
  <c r="BW454" i="6"/>
  <c r="BW442" i="6"/>
  <c r="DC442" i="6"/>
  <c r="DC1002" i="6"/>
  <c r="BW1002" i="6"/>
  <c r="BW303" i="6"/>
  <c r="DC303" i="6"/>
  <c r="DC549" i="6"/>
  <c r="BW549" i="6"/>
  <c r="BW687" i="6"/>
  <c r="DC687" i="6"/>
  <c r="BA94" i="6"/>
  <c r="CG94" i="6"/>
  <c r="CR551" i="6"/>
  <c r="BL551" i="6"/>
  <c r="DC262" i="6"/>
  <c r="BW262" i="6"/>
  <c r="BW170" i="6"/>
  <c r="DC170" i="6"/>
  <c r="BA457" i="6"/>
  <c r="CG457" i="6"/>
  <c r="DC119" i="6"/>
  <c r="BW119" i="6"/>
  <c r="BA35" i="6"/>
  <c r="CG35" i="6"/>
  <c r="CR482" i="6"/>
  <c r="BL482" i="6"/>
  <c r="BW60" i="6"/>
  <c r="DC60" i="6"/>
  <c r="BA853" i="6"/>
  <c r="CG853" i="6"/>
  <c r="BW744" i="6"/>
  <c r="DC744" i="6"/>
  <c r="BA885" i="6"/>
  <c r="CG885" i="6"/>
  <c r="CG199" i="6"/>
  <c r="BA199" i="6"/>
  <c r="DC152" i="6"/>
  <c r="BW152" i="6"/>
  <c r="DC593" i="6"/>
  <c r="BW593" i="6"/>
  <c r="BL507" i="6"/>
  <c r="CR507" i="6"/>
  <c r="CR121" i="6"/>
  <c r="BL121" i="6"/>
  <c r="CG203" i="6"/>
  <c r="BA203" i="6"/>
  <c r="DC571" i="6"/>
  <c r="BW571" i="6"/>
  <c r="BL859" i="6"/>
  <c r="CR859" i="6"/>
  <c r="DC573" i="6"/>
  <c r="BW573" i="6"/>
  <c r="CR330" i="6"/>
  <c r="BL330" i="6"/>
  <c r="BW743" i="6"/>
  <c r="DC743" i="6"/>
  <c r="BL918" i="6"/>
  <c r="CR918" i="6"/>
  <c r="BL43" i="6"/>
  <c r="CR43" i="6"/>
  <c r="BW987" i="6"/>
  <c r="DC987" i="6"/>
  <c r="CG458" i="6"/>
  <c r="BA458" i="6"/>
  <c r="BL955" i="6"/>
  <c r="CR955" i="6"/>
  <c r="CR739" i="6"/>
  <c r="BL739" i="6"/>
  <c r="BA804" i="6"/>
  <c r="CG804" i="6"/>
  <c r="CR686" i="6"/>
  <c r="BL686" i="6"/>
  <c r="BL280" i="6"/>
  <c r="CR280" i="6"/>
  <c r="BW329" i="6"/>
  <c r="DC329" i="6"/>
  <c r="CR725" i="6"/>
  <c r="BL725" i="6"/>
  <c r="DC860" i="6"/>
  <c r="BW860" i="6"/>
  <c r="DC38" i="6"/>
  <c r="BW38" i="6"/>
  <c r="CG959" i="6"/>
  <c r="BA959" i="6"/>
  <c r="DC649" i="6"/>
  <c r="BW649" i="6"/>
  <c r="DC897" i="6"/>
  <c r="BW897" i="6"/>
  <c r="CG647" i="6"/>
  <c r="BA647" i="6"/>
  <c r="DC230" i="6"/>
  <c r="BW230" i="6"/>
  <c r="CR69" i="6"/>
  <c r="BL69" i="6"/>
  <c r="BW176" i="6"/>
  <c r="DC176" i="6"/>
  <c r="CR371" i="6"/>
  <c r="BL371" i="6"/>
  <c r="BA262" i="6"/>
  <c r="CG262" i="6"/>
  <c r="CG446" i="6"/>
  <c r="BA446" i="6"/>
  <c r="DC508" i="6"/>
  <c r="BW508" i="6"/>
  <c r="BW624" i="6"/>
  <c r="DC624" i="6"/>
  <c r="BA994" i="6"/>
  <c r="CG994" i="6"/>
  <c r="DC742" i="6"/>
  <c r="BW742" i="6"/>
  <c r="CG903" i="6"/>
  <c r="BA903" i="6"/>
  <c r="BA196" i="6"/>
  <c r="CG196" i="6"/>
  <c r="BL904" i="6"/>
  <c r="CR904" i="6"/>
  <c r="DC589" i="6"/>
  <c r="BW589" i="6"/>
  <c r="BL871" i="6"/>
  <c r="CR871" i="6"/>
  <c r="BA741" i="6"/>
  <c r="CG741" i="6"/>
  <c r="BL192" i="6"/>
  <c r="CR192" i="6"/>
  <c r="CG217" i="6"/>
  <c r="BA217" i="6"/>
  <c r="CG1007" i="6"/>
  <c r="BA1007" i="6"/>
  <c r="BA164" i="6"/>
  <c r="CG164" i="6"/>
  <c r="BL37" i="6"/>
  <c r="CR37" i="6"/>
  <c r="DC246" i="6"/>
  <c r="BW246" i="6"/>
  <c r="BA307" i="6"/>
  <c r="CG307" i="6"/>
  <c r="BA742" i="6"/>
  <c r="CG742" i="6"/>
  <c r="BL845" i="6"/>
  <c r="CR845" i="6"/>
  <c r="BL290" i="6"/>
  <c r="CR290" i="6"/>
  <c r="BW688" i="6"/>
  <c r="DC688" i="6"/>
  <c r="CG713" i="6"/>
  <c r="BA713" i="6"/>
  <c r="CR138" i="6"/>
  <c r="BL138" i="6"/>
  <c r="BW644" i="6"/>
  <c r="DC644" i="6"/>
  <c r="DC104" i="6"/>
  <c r="BW104" i="6"/>
  <c r="CG656" i="6"/>
  <c r="BA656" i="6"/>
  <c r="BL160" i="6"/>
  <c r="CR160" i="6"/>
  <c r="BW516" i="6"/>
  <c r="DC516" i="6"/>
  <c r="CG836" i="6"/>
  <c r="BA836" i="6"/>
  <c r="BL770" i="6"/>
  <c r="CR770" i="6"/>
  <c r="BL153" i="6"/>
  <c r="CR153" i="6"/>
  <c r="BA800" i="6"/>
  <c r="CG800" i="6"/>
  <c r="DC256" i="6"/>
  <c r="BW256" i="6"/>
  <c r="BL596" i="6"/>
  <c r="CR596" i="6"/>
  <c r="BL97" i="6"/>
  <c r="CR97" i="6"/>
  <c r="BL675" i="6"/>
  <c r="CR675" i="6"/>
  <c r="BW951" i="6"/>
  <c r="DC951" i="6"/>
  <c r="DC55" i="6"/>
  <c r="BW55" i="6"/>
  <c r="BL356" i="6"/>
  <c r="CR356" i="6"/>
  <c r="DC196" i="6"/>
  <c r="BW196" i="6"/>
  <c r="CG745" i="6"/>
  <c r="BA745" i="6"/>
  <c r="CR563" i="6"/>
  <c r="BL563" i="6"/>
  <c r="BW409" i="6"/>
  <c r="DC409" i="6"/>
  <c r="BW82" i="6"/>
  <c r="DC82" i="6"/>
  <c r="CG755" i="6"/>
  <c r="BA755" i="6"/>
  <c r="BL89" i="6"/>
  <c r="CR89" i="6"/>
  <c r="DC576" i="6"/>
  <c r="BW576" i="6"/>
  <c r="CR84" i="6"/>
  <c r="BL84" i="6"/>
  <c r="DC532" i="6"/>
  <c r="BW532" i="6"/>
  <c r="CR424" i="6"/>
  <c r="BL424" i="6"/>
  <c r="BW331" i="6"/>
  <c r="DC331" i="6"/>
  <c r="CR910" i="6"/>
  <c r="BL910" i="6"/>
  <c r="CR688" i="6"/>
  <c r="BL688" i="6"/>
  <c r="CR418" i="6"/>
  <c r="BL418" i="6"/>
  <c r="BW909" i="6"/>
  <c r="DC909" i="6"/>
  <c r="BA865" i="6"/>
  <c r="CG865" i="6"/>
  <c r="BA583" i="6"/>
  <c r="CG583" i="6"/>
  <c r="BA682" i="6"/>
  <c r="CG682" i="6"/>
  <c r="BA424" i="6"/>
  <c r="CG424" i="6"/>
  <c r="CG841" i="6"/>
  <c r="BA841" i="6"/>
  <c r="CG496" i="6"/>
  <c r="BA496" i="6"/>
  <c r="CR561" i="6"/>
  <c r="BL561" i="6"/>
  <c r="CR854" i="6"/>
  <c r="BL854" i="6"/>
  <c r="CR582" i="6"/>
  <c r="BL582" i="6"/>
  <c r="BW556" i="6"/>
  <c r="DC556" i="6"/>
  <c r="CR38" i="6"/>
  <c r="BL38" i="6"/>
  <c r="DC859" i="6"/>
  <c r="BW859" i="6"/>
  <c r="CR135" i="6"/>
  <c r="BL135" i="6"/>
  <c r="DC241" i="6"/>
  <c r="BW241" i="6"/>
  <c r="CG528" i="6"/>
  <c r="BA528" i="6"/>
  <c r="BA180" i="6"/>
  <c r="CG180" i="6"/>
  <c r="BW376" i="6"/>
  <c r="DC376" i="6"/>
  <c r="CR400" i="6"/>
  <c r="BL400" i="6"/>
  <c r="DC349" i="6"/>
  <c r="BW349" i="6"/>
  <c r="BL758" i="6"/>
  <c r="CR758" i="6"/>
  <c r="CR922" i="6"/>
  <c r="BL922" i="6"/>
  <c r="BA939" i="6"/>
  <c r="CG939" i="6"/>
  <c r="BW955" i="6"/>
  <c r="DC955" i="6"/>
  <c r="CR508" i="6"/>
  <c r="BL508" i="6"/>
  <c r="CG701" i="6"/>
  <c r="BA701" i="6"/>
  <c r="BW735" i="6"/>
  <c r="DC735" i="6"/>
  <c r="CG540" i="6"/>
  <c r="BA540" i="6"/>
  <c r="BL166" i="6"/>
  <c r="CR166" i="6"/>
  <c r="CR698" i="6"/>
  <c r="BL698" i="6"/>
  <c r="BA212" i="6"/>
  <c r="CG212" i="6"/>
  <c r="BA750" i="6"/>
  <c r="CG750" i="6"/>
  <c r="BW697" i="6"/>
  <c r="DC697" i="6"/>
  <c r="CG670" i="6"/>
  <c r="BA670" i="6"/>
  <c r="DC260" i="6"/>
  <c r="BW260" i="6"/>
  <c r="BL939" i="6"/>
  <c r="CR939" i="6"/>
  <c r="BL886" i="6"/>
  <c r="CR886" i="6"/>
  <c r="CG988" i="6"/>
  <c r="BA988" i="6"/>
  <c r="BA190" i="6"/>
  <c r="CG190" i="6"/>
  <c r="BL231" i="6"/>
  <c r="CR231" i="6"/>
  <c r="CG436" i="6"/>
  <c r="BA436" i="6"/>
  <c r="CG831" i="6"/>
  <c r="BA831" i="6"/>
  <c r="DC647" i="6"/>
  <c r="BW647" i="6"/>
  <c r="BA370" i="6"/>
  <c r="CG370" i="6"/>
  <c r="BL515" i="6"/>
  <c r="CR515" i="6"/>
  <c r="BA39" i="6"/>
  <c r="CG39" i="6"/>
  <c r="BL941" i="6"/>
  <c r="CR941" i="6"/>
  <c r="BA996" i="6"/>
  <c r="CG996" i="6"/>
  <c r="DC929" i="6"/>
  <c r="BW929" i="6"/>
  <c r="DC661" i="6"/>
  <c r="BW661" i="6"/>
  <c r="DC868" i="6"/>
  <c r="BW868" i="6"/>
  <c r="BA924" i="6"/>
  <c r="CG924" i="6"/>
  <c r="BL829" i="6"/>
  <c r="CR829" i="6"/>
  <c r="CG901" i="6"/>
  <c r="BA901" i="6"/>
  <c r="BL288" i="6"/>
  <c r="CR288" i="6"/>
  <c r="CR70" i="6"/>
  <c r="BL70" i="6"/>
  <c r="BA380" i="6"/>
  <c r="CG380" i="6"/>
  <c r="BA172" i="6"/>
  <c r="CG172" i="6"/>
  <c r="BW813" i="6"/>
  <c r="DC813" i="6"/>
  <c r="BL865" i="6"/>
  <c r="CR865" i="6"/>
  <c r="BA786" i="6"/>
  <c r="CG786" i="6"/>
  <c r="CR984" i="6"/>
  <c r="BL984" i="6"/>
  <c r="CR644" i="6"/>
  <c r="BL644" i="6"/>
  <c r="BL643" i="6"/>
  <c r="CR643" i="6"/>
  <c r="CG631" i="6"/>
  <c r="BA631" i="6"/>
  <c r="BA673" i="6"/>
  <c r="CG673" i="6"/>
  <c r="BL186" i="6"/>
  <c r="CR186" i="6"/>
  <c r="CG877" i="6"/>
  <c r="BA877" i="6"/>
  <c r="DC163" i="6"/>
  <c r="BW163" i="6"/>
  <c r="CR529" i="6"/>
  <c r="BL529" i="6"/>
  <c r="CR662" i="6"/>
  <c r="BL662" i="6"/>
  <c r="CR267" i="6"/>
  <c r="BL267" i="6"/>
  <c r="BA535" i="6"/>
  <c r="CG535" i="6"/>
  <c r="CR152" i="6"/>
  <c r="BL152" i="6"/>
  <c r="BA539" i="6"/>
  <c r="CG539" i="6"/>
  <c r="CR654" i="6"/>
  <c r="BL654" i="6"/>
  <c r="CR385" i="6"/>
  <c r="BL385" i="6"/>
  <c r="CR305" i="6"/>
  <c r="BL305" i="6"/>
  <c r="DC970" i="6"/>
  <c r="BW970" i="6"/>
  <c r="BA232" i="6"/>
  <c r="CG232" i="6"/>
  <c r="BW529" i="6"/>
  <c r="DC529" i="6"/>
  <c r="DC189" i="6"/>
  <c r="BW189" i="6"/>
  <c r="CG86" i="6"/>
  <c r="BA86" i="6"/>
  <c r="CG62" i="6"/>
  <c r="BA62" i="6"/>
  <c r="DC195" i="6"/>
  <c r="BW195" i="6"/>
  <c r="CR674" i="6"/>
  <c r="BL674" i="6"/>
  <c r="CR679" i="6"/>
  <c r="BL679" i="6"/>
  <c r="BL740" i="6"/>
  <c r="CR740" i="6"/>
  <c r="CR459" i="6"/>
  <c r="BL459" i="6"/>
  <c r="DC883" i="6"/>
  <c r="BW883" i="6"/>
  <c r="CG723" i="6"/>
  <c r="BA723" i="6"/>
  <c r="DC177" i="6"/>
  <c r="BW177" i="6"/>
  <c r="DC486" i="6"/>
  <c r="BW486" i="6"/>
  <c r="BW410" i="6"/>
  <c r="DC410" i="6"/>
  <c r="BA286" i="6"/>
  <c r="CG286" i="6"/>
  <c r="DC704" i="6"/>
  <c r="BW704" i="6"/>
  <c r="CG14" i="6"/>
  <c r="BA14" i="6"/>
  <c r="CG432" i="6"/>
  <c r="BA432" i="6"/>
  <c r="CR289" i="6"/>
  <c r="BL289" i="6"/>
  <c r="CR818" i="6"/>
  <c r="BL818" i="6"/>
  <c r="BW490" i="6"/>
  <c r="DC490" i="6"/>
  <c r="BW451" i="6"/>
  <c r="DC451" i="6"/>
  <c r="BL217" i="6"/>
  <c r="CR217" i="6"/>
  <c r="BL647" i="6"/>
  <c r="CR647" i="6"/>
  <c r="BL172" i="6"/>
  <c r="CR172" i="6"/>
  <c r="DC67" i="6"/>
  <c r="BW67" i="6"/>
  <c r="DC689" i="6"/>
  <c r="BW689" i="6"/>
  <c r="DC150" i="6"/>
  <c r="BW150" i="6"/>
  <c r="CR685" i="6"/>
  <c r="BL685" i="6"/>
  <c r="BW90" i="6"/>
  <c r="DC90" i="6"/>
  <c r="DC820" i="6"/>
  <c r="BW820" i="6"/>
  <c r="BA683" i="6"/>
  <c r="CG683" i="6"/>
  <c r="CR432" i="6"/>
  <c r="BL432" i="6"/>
  <c r="CG616" i="6"/>
  <c r="BA616" i="6"/>
  <c r="BL61" i="6"/>
  <c r="CR61" i="6"/>
  <c r="CG93" i="6"/>
  <c r="BA93" i="6"/>
  <c r="BA399" i="6"/>
  <c r="CG399" i="6"/>
  <c r="DC120" i="6"/>
  <c r="BW120" i="6"/>
  <c r="BL205" i="6"/>
  <c r="CR205" i="6"/>
  <c r="BA431" i="6"/>
  <c r="CG431" i="6"/>
  <c r="CG240" i="6"/>
  <c r="BA240" i="6"/>
  <c r="BA574" i="6"/>
  <c r="CG574" i="6"/>
  <c r="DC258" i="6"/>
  <c r="BW258" i="6"/>
  <c r="DC257" i="6"/>
  <c r="BW257" i="6"/>
  <c r="BA704" i="6"/>
  <c r="CG704" i="6"/>
  <c r="CG730" i="6"/>
  <c r="BA730" i="6"/>
  <c r="CR460" i="6"/>
  <c r="BL460" i="6"/>
  <c r="CR130" i="6"/>
  <c r="BL130" i="6"/>
  <c r="BA111" i="6"/>
  <c r="CG111" i="6"/>
  <c r="BL832" i="6"/>
  <c r="CR832" i="6"/>
  <c r="DC297" i="6"/>
  <c r="BW297" i="6"/>
  <c r="CG712" i="6"/>
  <c r="BA712" i="6"/>
  <c r="DC708" i="6"/>
  <c r="BW708" i="6"/>
  <c r="BA127" i="6"/>
  <c r="CG127" i="6"/>
  <c r="CR567" i="6"/>
  <c r="BL567" i="6"/>
  <c r="BL899" i="6"/>
  <c r="CR899" i="6"/>
  <c r="BW473" i="6"/>
  <c r="DC473" i="6"/>
  <c r="BA420" i="6"/>
  <c r="CG420" i="6"/>
  <c r="BW650" i="6"/>
  <c r="DC650" i="6"/>
  <c r="CG596" i="6"/>
  <c r="BA596" i="6"/>
  <c r="CR307" i="6"/>
  <c r="BL307" i="6"/>
  <c r="BW194" i="6"/>
  <c r="DC194" i="6"/>
  <c r="CG714" i="6"/>
  <c r="BA714" i="6"/>
  <c r="CG613" i="6"/>
  <c r="BA613" i="6"/>
  <c r="DC641" i="6"/>
  <c r="BW641" i="6"/>
  <c r="BA857" i="6"/>
  <c r="CG857" i="6"/>
  <c r="CR373" i="6"/>
  <c r="BL373" i="6"/>
  <c r="DC42" i="6"/>
  <c r="BW42" i="6"/>
  <c r="BL364" i="6"/>
  <c r="CR364" i="6"/>
  <c r="DC724" i="6"/>
  <c r="BW724" i="6"/>
  <c r="BA335" i="6"/>
  <c r="CG335" i="6"/>
  <c r="BA195" i="6"/>
  <c r="CG195" i="6"/>
  <c r="BA278" i="6"/>
  <c r="CG278" i="6"/>
  <c r="CR467" i="6"/>
  <c r="BL467" i="6"/>
  <c r="BA503" i="6"/>
  <c r="CG503" i="6"/>
  <c r="BL48" i="6"/>
  <c r="CR48" i="6"/>
  <c r="BL29" i="6"/>
  <c r="CR29" i="6"/>
  <c r="BA788" i="6"/>
  <c r="CG788" i="6"/>
  <c r="BW298" i="6"/>
  <c r="DC298" i="6"/>
  <c r="DC100" i="6"/>
  <c r="BW100" i="6"/>
  <c r="BW965" i="6"/>
  <c r="DC965" i="6"/>
  <c r="BW866" i="6"/>
  <c r="DC866" i="6"/>
  <c r="BW583" i="6"/>
  <c r="DC583" i="6"/>
  <c r="BL320" i="6"/>
  <c r="CR320" i="6"/>
  <c r="CR284" i="6"/>
  <c r="BL284" i="6"/>
  <c r="BA935" i="6"/>
  <c r="CG935" i="6"/>
  <c r="CG83" i="6"/>
  <c r="BA83" i="6"/>
  <c r="CG254" i="6"/>
  <c r="BA254" i="6"/>
  <c r="CR322" i="6"/>
  <c r="BL322" i="6"/>
  <c r="CR498" i="6"/>
  <c r="BL498" i="6"/>
  <c r="CG480" i="6"/>
  <c r="BA480" i="6"/>
  <c r="CG336" i="6"/>
  <c r="BA336" i="6"/>
  <c r="BW440" i="6"/>
  <c r="DC440" i="6"/>
  <c r="CG614" i="6"/>
  <c r="BA614" i="6"/>
  <c r="CG634" i="6"/>
  <c r="BA634" i="6"/>
  <c r="CR997" i="6"/>
  <c r="BL997" i="6"/>
  <c r="BW871" i="6"/>
  <c r="DC871" i="6"/>
  <c r="CG955" i="6"/>
  <c r="BA955" i="6"/>
  <c r="CR872" i="6"/>
  <c r="BL872" i="6"/>
  <c r="BW611" i="6"/>
  <c r="DC611" i="6"/>
  <c r="BL180" i="6"/>
  <c r="CR180" i="6"/>
  <c r="CG716" i="6"/>
  <c r="BA716" i="6"/>
  <c r="CR583" i="6"/>
  <c r="BL583" i="6"/>
  <c r="DC886" i="6"/>
  <c r="BW886" i="6"/>
  <c r="CR909" i="6"/>
  <c r="BL909" i="6"/>
  <c r="BA360" i="6"/>
  <c r="CG360" i="6"/>
  <c r="BW465" i="6"/>
  <c r="DC465" i="6"/>
  <c r="BA280" i="6"/>
  <c r="CG280" i="6"/>
  <c r="BL448" i="6"/>
  <c r="CR448" i="6"/>
  <c r="CG128" i="6"/>
  <c r="BA128" i="6"/>
  <c r="BW337" i="6"/>
  <c r="DC337" i="6"/>
  <c r="DC439" i="6"/>
  <c r="BW439" i="6"/>
  <c r="DC530" i="6"/>
  <c r="BW530" i="6"/>
  <c r="BW558" i="6"/>
  <c r="DC558" i="6"/>
  <c r="CR263" i="6"/>
  <c r="BL263" i="6"/>
  <c r="CG761" i="6"/>
  <c r="BA761" i="6"/>
  <c r="CR377" i="6"/>
  <c r="BL377" i="6"/>
  <c r="BA237" i="6"/>
  <c r="CG237" i="6"/>
  <c r="BL441" i="6"/>
  <c r="CR441" i="6"/>
  <c r="BL39" i="6"/>
  <c r="CR39" i="6"/>
  <c r="DC106" i="6"/>
  <c r="BW106" i="6"/>
  <c r="BW342" i="6"/>
  <c r="DC342" i="6"/>
  <c r="BL841" i="6"/>
  <c r="CR841" i="6"/>
  <c r="BL197" i="6"/>
  <c r="CR197" i="6"/>
  <c r="CR488" i="6"/>
  <c r="BL488" i="6"/>
  <c r="BL813" i="6"/>
  <c r="CR813" i="6"/>
  <c r="BL671" i="6"/>
  <c r="CR671" i="6"/>
  <c r="BL509" i="6"/>
  <c r="CR509" i="6"/>
  <c r="BW368" i="6"/>
  <c r="DC368" i="6"/>
  <c r="DC315" i="6"/>
  <c r="BW315" i="6"/>
  <c r="BL45" i="6"/>
  <c r="CR45" i="6"/>
  <c r="BA120" i="6"/>
  <c r="CG120" i="6"/>
  <c r="BL222" i="6"/>
  <c r="CR222" i="6"/>
  <c r="BW695" i="6"/>
  <c r="DC695" i="6"/>
  <c r="CG585" i="6"/>
  <c r="BA585" i="6"/>
  <c r="BW478" i="6"/>
  <c r="DC478" i="6"/>
  <c r="BA524" i="6"/>
  <c r="CG524" i="6"/>
  <c r="CG221" i="6"/>
  <c r="BA221" i="6"/>
  <c r="BA191" i="6"/>
  <c r="CG191" i="6"/>
  <c r="G30" i="3"/>
  <c r="G32" i="3"/>
  <c r="G34" i="3" s="1"/>
  <c r="BW729" i="6"/>
  <c r="DC729" i="6"/>
  <c r="BL800" i="6"/>
  <c r="CR800" i="6"/>
  <c r="BA961" i="6"/>
  <c r="CG961" i="6"/>
  <c r="CG483" i="6"/>
  <c r="BA483" i="6"/>
  <c r="BA950" i="6"/>
  <c r="CG950" i="6"/>
  <c r="BW560" i="6"/>
  <c r="DC560" i="6"/>
  <c r="CG507" i="6"/>
  <c r="BA507" i="6"/>
  <c r="DC606" i="6"/>
  <c r="BW606" i="6"/>
  <c r="BW84" i="6"/>
  <c r="DC84" i="6"/>
  <c r="BL1007" i="6"/>
  <c r="CR1007" i="6"/>
  <c r="BW588" i="6"/>
  <c r="DC588" i="6"/>
  <c r="DC112" i="6"/>
  <c r="BW112" i="6"/>
  <c r="BW896" i="6"/>
  <c r="DC896" i="6"/>
  <c r="DC774" i="6"/>
  <c r="BW774" i="6"/>
  <c r="BA105" i="6"/>
  <c r="CG105" i="6"/>
  <c r="BA752" i="6"/>
  <c r="CG752" i="6"/>
  <c r="BW16" i="6"/>
  <c r="DC16" i="6"/>
  <c r="BL587" i="6"/>
  <c r="CR587" i="6"/>
  <c r="CG68" i="6"/>
  <c r="BA68" i="6"/>
  <c r="BA229" i="6"/>
  <c r="CG229" i="6"/>
  <c r="BW613" i="6"/>
  <c r="DC613" i="6"/>
  <c r="CG329" i="6"/>
  <c r="BA329" i="6"/>
  <c r="BL851" i="6"/>
  <c r="CR851" i="6"/>
  <c r="BA790" i="6"/>
  <c r="CG790" i="6"/>
  <c r="BL753" i="6"/>
  <c r="CR753" i="6"/>
  <c r="BA163" i="6"/>
  <c r="CG163" i="6"/>
  <c r="CG781" i="6"/>
  <c r="BA781" i="6"/>
  <c r="CR269" i="6"/>
  <c r="BL269" i="6"/>
  <c r="BA797" i="6"/>
  <c r="CG797" i="6"/>
  <c r="BA993" i="6"/>
  <c r="CG993" i="6"/>
  <c r="CR518" i="6"/>
  <c r="BL518" i="6"/>
  <c r="CR944" i="6"/>
  <c r="BL944" i="6"/>
  <c r="BL475" i="6"/>
  <c r="CR475" i="6"/>
  <c r="BA847" i="6"/>
  <c r="CG847" i="6"/>
  <c r="DC71" i="6"/>
  <c r="BW71" i="6"/>
  <c r="CR291" i="6"/>
  <c r="BL291" i="6"/>
  <c r="CR456" i="6"/>
  <c r="BL456" i="6"/>
  <c r="CG563" i="6"/>
  <c r="BA563" i="6"/>
  <c r="DC783" i="6"/>
  <c r="BW783" i="6"/>
  <c r="BA543" i="6"/>
  <c r="CG543" i="6"/>
  <c r="BW995" i="6"/>
  <c r="DC995" i="6"/>
  <c r="DC91" i="6"/>
  <c r="BW91" i="6"/>
  <c r="CR110" i="6"/>
  <c r="BL110" i="6"/>
  <c r="DC803" i="6"/>
  <c r="BW803" i="6"/>
  <c r="BW654" i="6"/>
  <c r="DC654" i="6"/>
  <c r="CG568" i="6"/>
  <c r="BA568" i="6"/>
  <c r="DC61" i="6"/>
  <c r="BW61" i="6"/>
  <c r="BW367" i="6"/>
  <c r="DC367" i="6"/>
  <c r="DC387" i="6"/>
  <c r="BW387" i="6"/>
  <c r="BW58" i="6"/>
  <c r="DC58" i="6"/>
  <c r="BA896" i="6"/>
  <c r="CG896" i="6"/>
  <c r="DC212" i="6"/>
  <c r="BW212" i="6"/>
  <c r="CG882" i="6"/>
  <c r="BA882" i="6"/>
  <c r="BA430" i="6"/>
  <c r="CG430" i="6"/>
  <c r="CG384" i="6"/>
  <c r="BA384" i="6"/>
  <c r="CG513" i="6"/>
  <c r="BA513" i="6"/>
  <c r="BA298" i="6"/>
  <c r="CG298" i="6"/>
  <c r="CG21" i="6"/>
  <c r="BA21" i="6"/>
  <c r="BW802" i="6"/>
  <c r="DC802" i="6"/>
  <c r="DC596" i="6"/>
  <c r="BW596" i="6"/>
  <c r="BL178" i="6"/>
  <c r="CR178" i="6"/>
  <c r="BL670" i="6"/>
  <c r="CR670" i="6"/>
  <c r="BW926" i="6"/>
  <c r="DC926" i="6"/>
  <c r="CR714" i="6"/>
  <c r="BL714" i="6"/>
  <c r="BW726" i="6"/>
  <c r="DC726" i="6"/>
  <c r="BW600" i="6"/>
  <c r="DC600" i="6"/>
  <c r="CR370" i="6"/>
  <c r="BL370" i="6"/>
  <c r="CR945" i="6"/>
  <c r="BL945" i="6"/>
  <c r="BW901" i="6"/>
  <c r="DC901" i="6"/>
  <c r="BW727" i="6"/>
  <c r="DC727" i="6"/>
  <c r="BL965" i="6"/>
  <c r="CR965" i="6"/>
  <c r="DC561" i="6"/>
  <c r="BW561" i="6"/>
  <c r="BL646" i="6"/>
  <c r="CR646" i="6"/>
  <c r="DC345" i="6"/>
  <c r="BW345" i="6"/>
  <c r="DC885" i="6"/>
  <c r="BW885" i="6"/>
  <c r="DC458" i="6"/>
  <c r="BW458" i="6"/>
  <c r="CG801" i="6"/>
  <c r="BA801" i="6"/>
  <c r="DC287" i="6"/>
  <c r="BW287" i="6"/>
  <c r="CR93" i="6"/>
  <c r="BL93" i="6"/>
  <c r="CR148" i="6"/>
  <c r="BL148" i="6"/>
  <c r="BL252" i="6"/>
  <c r="CR252" i="6"/>
  <c r="CG138" i="6"/>
  <c r="BA138" i="6"/>
  <c r="DC762" i="6"/>
  <c r="BW762" i="6"/>
  <c r="BA425" i="6"/>
  <c r="CG425" i="6"/>
  <c r="BL193" i="6"/>
  <c r="CR193" i="6"/>
  <c r="DC203" i="6"/>
  <c r="BW203" i="6"/>
  <c r="CG169" i="6"/>
  <c r="BA169" i="6"/>
  <c r="BW80" i="6"/>
  <c r="DC80" i="6"/>
  <c r="BL750" i="6"/>
  <c r="CR750" i="6"/>
  <c r="BL773" i="6"/>
  <c r="CR773" i="6"/>
  <c r="BA134" i="6"/>
  <c r="CG134" i="6"/>
  <c r="CG466" i="6"/>
  <c r="BA466" i="6"/>
  <c r="BA251" i="6"/>
  <c r="CG251" i="6"/>
  <c r="DC960" i="6"/>
  <c r="BW960" i="6"/>
  <c r="CR535" i="6"/>
  <c r="BL535" i="6"/>
  <c r="CG250" i="6"/>
  <c r="BA250" i="6"/>
  <c r="BA295" i="6"/>
  <c r="CG295" i="6"/>
  <c r="BL836" i="6"/>
  <c r="CR836" i="6"/>
  <c r="CG472" i="6"/>
  <c r="BA472" i="6"/>
  <c r="BW782" i="6"/>
  <c r="DC782" i="6"/>
  <c r="BL221" i="6"/>
  <c r="CR221" i="6"/>
  <c r="DC464" i="6"/>
  <c r="BW464" i="6"/>
  <c r="BW436" i="6"/>
  <c r="DC436" i="6"/>
  <c r="CG640" i="6"/>
  <c r="BA640" i="6"/>
  <c r="BL785" i="6"/>
  <c r="CR785" i="6"/>
  <c r="CG27" i="6"/>
  <c r="BA27" i="6"/>
  <c r="DC601" i="6"/>
  <c r="BW601" i="6"/>
  <c r="BL808" i="6"/>
  <c r="CR808" i="6"/>
  <c r="CG546" i="6"/>
  <c r="BA546" i="6"/>
  <c r="CR486" i="6"/>
  <c r="BL486" i="6"/>
  <c r="BL17" i="6"/>
  <c r="CR17" i="6"/>
  <c r="BW497" i="6"/>
  <c r="DC497" i="6"/>
  <c r="CG916" i="6"/>
  <c r="BA916" i="6"/>
  <c r="BL878" i="6"/>
  <c r="CR878" i="6"/>
  <c r="BW514" i="6"/>
  <c r="DC514" i="6"/>
  <c r="CG826" i="6"/>
  <c r="BA826" i="6"/>
  <c r="BL270" i="6"/>
  <c r="CR270" i="6"/>
  <c r="BA900" i="6"/>
  <c r="CG900" i="6"/>
  <c r="CR240" i="6"/>
  <c r="BL240" i="6"/>
  <c r="BL890" i="6"/>
  <c r="CR890" i="6"/>
  <c r="CR882" i="6"/>
  <c r="BL882" i="6"/>
  <c r="BA226" i="6"/>
  <c r="CG226" i="6"/>
  <c r="CR500" i="6"/>
  <c r="BL500" i="6"/>
  <c r="DC898" i="6"/>
  <c r="BW898" i="6"/>
  <c r="BA407" i="6"/>
  <c r="CG407" i="6"/>
  <c r="CG150" i="6"/>
  <c r="BA150" i="6"/>
  <c r="BA102" i="6"/>
  <c r="CG102" i="6"/>
  <c r="BA95" i="6"/>
  <c r="CG95" i="6"/>
  <c r="CG721" i="6"/>
  <c r="BA721" i="6"/>
  <c r="BL707" i="6"/>
  <c r="CR707" i="6"/>
  <c r="BA157" i="6"/>
  <c r="CG157" i="6"/>
  <c r="DC160" i="6"/>
  <c r="BW160" i="6"/>
  <c r="CR791" i="6"/>
  <c r="BL791" i="6"/>
  <c r="BW639" i="6"/>
  <c r="DC639" i="6"/>
  <c r="BW492" i="6"/>
  <c r="DC492" i="6"/>
  <c r="BA794" i="6"/>
  <c r="CG794" i="6"/>
  <c r="CR992" i="6"/>
  <c r="BL992" i="6"/>
  <c r="BW621" i="6"/>
  <c r="DC621" i="6"/>
  <c r="CR600" i="6"/>
  <c r="BL600" i="6"/>
  <c r="CG177" i="6"/>
  <c r="BA177" i="6"/>
  <c r="CR175" i="6"/>
  <c r="BL175" i="6"/>
  <c r="BW881" i="6"/>
  <c r="DC881" i="6"/>
  <c r="BA468" i="6"/>
  <c r="CG468" i="6"/>
  <c r="CG316" i="6"/>
  <c r="BA316" i="6"/>
  <c r="CR772" i="6"/>
  <c r="BL772" i="6"/>
  <c r="BA918" i="6"/>
  <c r="CG918" i="6"/>
  <c r="BA962" i="6"/>
  <c r="CG962" i="6"/>
  <c r="DC664" i="6"/>
  <c r="BW664" i="6"/>
  <c r="CR925" i="6"/>
  <c r="BL925" i="6"/>
  <c r="CR716" i="6"/>
  <c r="BL716" i="6"/>
  <c r="BW369" i="6"/>
  <c r="DC369" i="6"/>
  <c r="DC799" i="6"/>
  <c r="BW799" i="6"/>
  <c r="CG140" i="6"/>
  <c r="BA140" i="6"/>
  <c r="BW63" i="6"/>
  <c r="DC63" i="6"/>
  <c r="CR299" i="6"/>
  <c r="BL299" i="6"/>
  <c r="DC557" i="6"/>
  <c r="BW557" i="6"/>
  <c r="CG891" i="6"/>
  <c r="BA891" i="6"/>
  <c r="BW54" i="6"/>
  <c r="DC54" i="6"/>
  <c r="CR346" i="6"/>
  <c r="BL346" i="6"/>
  <c r="DC1001" i="6"/>
  <c r="BW1001" i="6"/>
  <c r="BL811" i="6"/>
  <c r="CR811" i="6"/>
  <c r="BW733" i="6"/>
  <c r="DC733" i="6"/>
  <c r="BW680" i="6"/>
  <c r="DC680" i="6"/>
  <c r="CR506" i="6"/>
  <c r="BL506" i="6"/>
  <c r="BA268" i="6"/>
  <c r="CG268" i="6"/>
  <c r="DC578" i="6"/>
  <c r="BW578" i="6"/>
  <c r="BW348" i="6"/>
  <c r="DC348" i="6"/>
  <c r="BA253" i="6"/>
  <c r="CG253" i="6"/>
  <c r="BW863" i="6"/>
  <c r="DC863" i="6"/>
  <c r="CR874" i="6"/>
  <c r="BL874" i="6"/>
  <c r="CG29" i="6"/>
  <c r="BA29" i="6"/>
  <c r="CG331" i="6"/>
  <c r="BA331" i="6"/>
  <c r="DC453" i="6"/>
  <c r="BW453" i="6"/>
  <c r="CG312" i="6"/>
  <c r="BA312" i="6"/>
  <c r="CG17" i="6"/>
  <c r="BA17" i="6"/>
  <c r="BW823" i="6"/>
  <c r="DC823" i="6"/>
  <c r="BL1003" i="6"/>
  <c r="CR1003" i="6"/>
  <c r="CR60" i="6"/>
  <c r="BL60" i="6"/>
  <c r="DC491" i="6"/>
  <c r="BW491" i="6"/>
  <c r="CR24" i="6"/>
  <c r="BL24" i="6"/>
  <c r="BW911" i="6"/>
  <c r="DC911" i="6"/>
  <c r="BW48" i="6"/>
  <c r="DC48" i="6"/>
  <c r="DC846" i="6"/>
  <c r="BW846" i="6"/>
  <c r="BW286" i="6"/>
  <c r="DC286" i="6"/>
  <c r="BW523" i="6"/>
  <c r="DC523" i="6"/>
  <c r="BW416" i="6"/>
  <c r="DC416" i="6"/>
  <c r="CR388" i="6"/>
  <c r="BL388" i="6"/>
  <c r="DC551" i="6"/>
  <c r="BW551" i="6"/>
  <c r="DC950" i="6"/>
  <c r="BW950" i="6"/>
  <c r="BA960" i="6"/>
  <c r="CG960" i="6"/>
  <c r="DC990" i="6"/>
  <c r="BW990" i="6"/>
  <c r="BL184" i="6"/>
  <c r="CR184" i="6"/>
  <c r="BL111" i="6"/>
  <c r="CR111" i="6"/>
  <c r="BL920" i="6"/>
  <c r="CR920" i="6"/>
  <c r="DC138" i="6"/>
  <c r="BW138" i="6"/>
  <c r="BA785" i="6"/>
  <c r="CG785" i="6"/>
  <c r="BW83" i="6"/>
  <c r="DC83" i="6"/>
  <c r="BL622" i="6"/>
  <c r="CR622" i="6"/>
  <c r="CG184" i="6"/>
  <c r="BA184" i="6"/>
  <c r="BL203" i="6"/>
  <c r="CR203" i="6"/>
  <c r="DC807" i="6"/>
  <c r="BW807" i="6"/>
  <c r="BL220" i="6"/>
  <c r="CR220" i="6"/>
  <c r="BW26" i="6"/>
  <c r="DC26" i="6"/>
  <c r="BL15" i="6"/>
  <c r="CR15" i="6"/>
  <c r="BA839" i="6"/>
  <c r="CG839" i="6"/>
  <c r="DC985" i="6"/>
  <c r="BW985" i="6"/>
  <c r="BL633" i="6"/>
  <c r="CR633" i="6"/>
  <c r="CR581" i="6"/>
  <c r="BL581" i="6"/>
  <c r="BL663" i="6"/>
  <c r="CR663" i="6"/>
  <c r="CR124" i="6"/>
  <c r="BL124" i="6"/>
  <c r="BL607" i="6"/>
  <c r="CR607" i="6"/>
  <c r="CR91" i="6"/>
  <c r="BL91" i="6"/>
  <c r="CG905" i="6"/>
  <c r="BA905" i="6"/>
  <c r="CR264" i="6"/>
  <c r="BL264" i="6"/>
  <c r="BA372" i="6"/>
  <c r="CG372" i="6"/>
  <c r="BL113" i="6"/>
  <c r="CR113" i="6"/>
  <c r="BA275" i="6"/>
  <c r="CG275" i="6"/>
  <c r="CG152" i="6"/>
  <c r="BA152" i="6"/>
  <c r="CG856" i="6"/>
  <c r="BA856" i="6"/>
  <c r="BA551" i="6"/>
  <c r="CG551" i="6"/>
  <c r="BA122" i="6"/>
  <c r="CG122" i="6"/>
  <c r="BA265" i="6"/>
  <c r="CG265" i="6"/>
  <c r="BL652" i="6"/>
  <c r="CR652" i="6"/>
  <c r="BA816" i="6"/>
  <c r="CG816" i="6"/>
  <c r="BA100" i="6"/>
  <c r="CG100" i="6"/>
  <c r="CG42" i="6"/>
  <c r="BA42" i="6"/>
  <c r="BW566" i="6"/>
  <c r="DC566" i="6"/>
  <c r="CR735" i="6"/>
  <c r="BL735" i="6"/>
  <c r="CG216" i="6"/>
  <c r="BA216" i="6"/>
  <c r="CG565" i="6"/>
  <c r="BA565" i="6"/>
  <c r="BL777" i="6"/>
  <c r="CR777" i="6"/>
  <c r="BW971" i="6"/>
  <c r="DC971" i="6"/>
  <c r="BA415" i="6"/>
  <c r="CG415" i="6"/>
  <c r="DC250" i="6"/>
  <c r="BW250" i="6"/>
  <c r="CR875" i="6"/>
  <c r="BL875" i="6"/>
  <c r="BL99" i="6"/>
  <c r="CR99" i="6"/>
  <c r="BL807" i="6"/>
  <c r="CR807" i="6"/>
  <c r="BA366" i="6"/>
  <c r="CG366" i="6"/>
  <c r="BA60" i="6"/>
  <c r="CG60" i="6"/>
  <c r="CG447" i="6"/>
  <c r="BA447" i="6"/>
  <c r="BL752" i="6"/>
  <c r="CR752" i="6"/>
  <c r="DC655" i="6"/>
  <c r="BW655" i="6"/>
  <c r="BW722" i="6"/>
  <c r="DC722" i="6"/>
  <c r="CG724" i="6"/>
  <c r="BA724" i="6"/>
  <c r="DC941" i="6"/>
  <c r="BW941" i="6"/>
  <c r="CR169" i="6"/>
  <c r="BL169" i="6"/>
  <c r="BL964" i="6"/>
  <c r="CR964" i="6"/>
  <c r="CG351" i="6"/>
  <c r="BA351" i="6"/>
  <c r="DC830" i="6"/>
  <c r="BW830" i="6"/>
  <c r="BL768" i="6"/>
  <c r="CR768" i="6"/>
  <c r="DC165" i="6"/>
  <c r="BW165" i="6"/>
  <c r="CG864" i="6"/>
  <c r="BA864" i="6"/>
  <c r="DC656" i="6"/>
  <c r="BW656" i="6"/>
  <c r="CR692" i="6"/>
  <c r="BL692" i="6"/>
  <c r="BW457" i="6"/>
  <c r="DC457" i="6"/>
  <c r="BA633" i="6"/>
  <c r="CG633" i="6"/>
  <c r="BA423" i="6"/>
  <c r="CG423" i="6"/>
  <c r="CG611" i="6"/>
  <c r="BA611" i="6"/>
  <c r="CR543" i="6"/>
  <c r="BL543" i="6"/>
  <c r="BL934" i="6"/>
  <c r="CR934" i="6"/>
  <c r="CG684" i="6"/>
  <c r="BA684" i="6"/>
  <c r="DC200" i="6"/>
  <c r="BW200" i="6"/>
  <c r="DC757" i="6"/>
  <c r="BW757" i="6"/>
  <c r="CG646" i="6"/>
  <c r="BA646" i="6"/>
  <c r="DC34" i="6"/>
  <c r="BW34" i="6"/>
  <c r="CG641" i="6"/>
  <c r="BA641" i="6"/>
  <c r="CR64" i="6"/>
  <c r="BL64" i="6"/>
  <c r="BL481" i="6"/>
  <c r="CR481" i="6"/>
  <c r="BA305" i="6"/>
  <c r="CG305" i="6"/>
  <c r="BA775" i="6"/>
  <c r="CG775" i="6"/>
  <c r="CR430" i="6"/>
  <c r="BL430" i="6"/>
  <c r="CG855" i="6"/>
  <c r="BA855" i="6"/>
  <c r="CR390" i="6"/>
  <c r="BL390" i="6"/>
  <c r="BL820" i="6"/>
  <c r="CR820" i="6"/>
  <c r="DC748" i="6"/>
  <c r="BW748" i="6"/>
  <c r="DC928" i="6"/>
  <c r="BW928" i="6"/>
  <c r="CG464" i="6"/>
  <c r="BA464" i="6"/>
  <c r="BW66" i="6"/>
  <c r="DC66" i="6"/>
  <c r="BL908" i="6"/>
  <c r="CR908" i="6"/>
  <c r="BL755" i="6"/>
  <c r="CR755" i="6"/>
  <c r="BL211" i="6"/>
  <c r="CR211" i="6"/>
  <c r="BW615" i="6"/>
  <c r="DC615" i="6"/>
  <c r="CG661" i="6"/>
  <c r="BA661" i="6"/>
  <c r="BW373" i="6"/>
  <c r="DC373" i="6"/>
  <c r="BL157" i="6"/>
  <c r="CR157" i="6"/>
  <c r="DC415" i="6"/>
  <c r="BW415" i="6"/>
  <c r="BA343" i="6"/>
  <c r="CG343" i="6"/>
  <c r="BW973" i="6"/>
  <c r="DC973" i="6"/>
  <c r="CR232" i="6"/>
  <c r="BL232" i="6"/>
  <c r="DC169" i="6"/>
  <c r="BW169" i="6"/>
  <c r="DC1008" i="6"/>
  <c r="BW1008" i="6"/>
  <c r="BA269" i="6"/>
  <c r="CG269" i="6"/>
  <c r="BL227" i="6"/>
  <c r="CR227" i="6"/>
  <c r="CG506" i="6"/>
  <c r="BA506" i="6"/>
  <c r="DC1004" i="6"/>
  <c r="BW1004" i="6"/>
  <c r="CG828" i="6"/>
  <c r="BA828" i="6"/>
  <c r="CR344" i="6"/>
  <c r="BL344" i="6"/>
  <c r="BW101" i="6"/>
  <c r="DC101" i="6"/>
  <c r="BW447" i="6"/>
  <c r="DC447" i="6"/>
  <c r="CR745" i="6"/>
  <c r="BL745" i="6"/>
  <c r="CR919" i="6"/>
  <c r="BL919" i="6"/>
  <c r="CG470" i="6"/>
  <c r="BA470" i="6"/>
  <c r="BL591" i="6"/>
  <c r="CR591" i="6"/>
  <c r="BW282" i="6"/>
  <c r="DC282" i="6"/>
  <c r="CR79" i="6"/>
  <c r="BL79" i="6"/>
  <c r="BA512" i="6"/>
  <c r="CG512" i="6"/>
  <c r="BL559" i="6"/>
  <c r="CR559" i="6"/>
  <c r="BL783" i="6"/>
  <c r="CR783" i="6"/>
  <c r="BL625" i="6"/>
  <c r="CR625" i="6"/>
  <c r="BL216" i="6"/>
  <c r="CR216" i="6"/>
  <c r="BL440" i="6"/>
  <c r="CR440" i="6"/>
  <c r="BW125" i="6"/>
  <c r="DC125" i="6"/>
  <c r="BL326" i="6"/>
  <c r="CR326" i="6"/>
  <c r="BL833" i="6"/>
  <c r="CR833" i="6"/>
  <c r="BA67" i="6"/>
  <c r="CG67" i="6"/>
  <c r="BW378" i="6"/>
  <c r="DC378" i="6"/>
  <c r="BW400" i="6"/>
  <c r="DC400" i="6"/>
  <c r="CR394" i="6"/>
  <c r="BL394" i="6"/>
  <c r="BL792" i="6"/>
  <c r="CR792" i="6"/>
  <c r="CG260" i="6"/>
  <c r="BA260" i="6"/>
  <c r="DC307" i="6"/>
  <c r="BW307" i="6"/>
  <c r="BW701" i="6"/>
  <c r="DC701" i="6"/>
  <c r="BW312" i="6"/>
  <c r="DC312" i="6"/>
  <c r="BW888" i="6"/>
  <c r="DC888" i="6"/>
  <c r="BA282" i="6"/>
  <c r="CG282" i="6"/>
  <c r="BW41" i="6"/>
  <c r="DC41" i="6"/>
  <c r="CG944" i="6"/>
  <c r="BA944" i="6"/>
  <c r="BW1007" i="6"/>
  <c r="DC1007" i="6"/>
  <c r="BA409" i="6"/>
  <c r="CG409" i="6"/>
  <c r="BL957" i="6"/>
  <c r="CR957" i="6"/>
  <c r="BW99" i="6"/>
  <c r="DC99" i="6"/>
  <c r="DC797" i="6"/>
  <c r="BW797" i="6"/>
  <c r="BL751" i="6"/>
  <c r="CR751" i="6"/>
  <c r="DC253" i="6"/>
  <c r="BW253" i="6"/>
  <c r="CR171" i="6"/>
  <c r="BL171" i="6"/>
  <c r="CR413" i="6"/>
  <c r="BL413" i="6"/>
  <c r="DC229" i="6"/>
  <c r="BW229" i="6"/>
  <c r="CR999" i="6"/>
  <c r="BL999" i="6"/>
  <c r="CG702" i="6"/>
  <c r="BA702" i="6"/>
  <c r="BW74" i="6"/>
  <c r="DC74" i="6"/>
  <c r="BL589" i="6"/>
  <c r="CR589" i="6"/>
  <c r="BA46" i="6"/>
  <c r="CG46" i="6"/>
  <c r="BA357" i="6"/>
  <c r="CG357" i="6"/>
  <c r="BA377" i="6"/>
  <c r="CG377" i="6"/>
  <c r="DC805" i="6"/>
  <c r="BW805" i="6"/>
  <c r="DC932" i="6"/>
  <c r="BW932" i="6"/>
  <c r="BL242" i="6"/>
  <c r="CR242" i="6"/>
  <c r="CG602" i="6"/>
  <c r="BA602" i="6"/>
  <c r="DC77" i="6"/>
  <c r="BW77" i="6"/>
  <c r="BW674" i="6"/>
  <c r="DC674" i="6"/>
  <c r="BA689" i="6"/>
  <c r="CG689" i="6"/>
  <c r="BA587" i="6"/>
  <c r="CG587" i="6"/>
  <c r="BL804" i="6"/>
  <c r="CR804" i="6"/>
  <c r="BL292" i="6"/>
  <c r="CR292" i="6"/>
  <c r="BW164" i="6"/>
  <c r="DC164" i="6"/>
  <c r="DC419" i="6"/>
  <c r="BW419" i="6"/>
  <c r="CR384" i="6"/>
  <c r="BL384" i="6"/>
  <c r="DC582" i="6"/>
  <c r="BW582" i="6"/>
  <c r="BW25" i="6"/>
  <c r="DC25" i="6"/>
  <c r="BW949" i="6"/>
  <c r="DC949" i="6"/>
  <c r="BL380" i="6"/>
  <c r="CR380" i="6"/>
  <c r="DC709" i="6"/>
  <c r="BW709" i="6"/>
  <c r="BA338" i="6"/>
  <c r="CG338" i="6"/>
  <c r="BW819" i="6"/>
  <c r="DC819" i="6"/>
  <c r="CR476" i="6"/>
  <c r="BL476" i="6"/>
  <c r="BA760" i="6"/>
  <c r="CG760" i="6"/>
  <c r="CG489" i="6"/>
  <c r="BA489" i="6"/>
  <c r="BA966" i="6"/>
  <c r="CG966" i="6"/>
  <c r="CG313" i="6"/>
  <c r="BA313" i="6"/>
  <c r="CR416" i="6"/>
  <c r="BL416" i="6"/>
  <c r="DC879" i="6"/>
  <c r="BW879" i="6"/>
  <c r="CR417" i="6"/>
  <c r="BL417" i="6"/>
  <c r="BA410" i="6"/>
  <c r="CG410" i="6"/>
  <c r="BA812" i="6"/>
  <c r="CG812" i="6"/>
  <c r="CR631" i="6"/>
  <c r="BL631" i="6"/>
  <c r="CG341" i="6"/>
  <c r="BA341" i="6"/>
  <c r="CR317" i="6"/>
  <c r="BL317" i="6"/>
  <c r="CR244" i="6"/>
  <c r="BL244" i="6"/>
  <c r="CR88" i="6"/>
  <c r="BL88" i="6"/>
  <c r="BA825" i="6"/>
  <c r="CG825" i="6"/>
  <c r="DC927" i="6"/>
  <c r="BW927" i="6"/>
  <c r="DC102" i="6"/>
  <c r="BW102" i="6"/>
  <c r="BA840" i="6"/>
  <c r="CG840" i="6"/>
  <c r="CR72" i="6"/>
  <c r="BL72" i="6"/>
  <c r="CG703" i="6"/>
  <c r="BA703" i="6"/>
  <c r="BW370" i="6"/>
  <c r="DC370" i="6"/>
  <c r="BW580" i="6"/>
  <c r="DC580" i="6"/>
  <c r="BA137" i="6"/>
  <c r="CG137" i="6"/>
  <c r="CR648" i="6"/>
  <c r="BL648" i="6"/>
  <c r="CG266" i="6"/>
  <c r="BA266" i="6"/>
  <c r="DC217" i="6"/>
  <c r="BW217" i="6"/>
  <c r="BA211" i="6"/>
  <c r="CG211" i="6"/>
  <c r="BL973" i="6"/>
  <c r="CR973" i="6"/>
  <c r="BA233" i="6"/>
  <c r="CG233" i="6"/>
  <c r="CR86" i="6"/>
  <c r="BL86" i="6"/>
  <c r="BW361" i="6"/>
  <c r="DC361" i="6"/>
  <c r="CG610" i="6"/>
  <c r="BA610" i="6"/>
  <c r="BL673" i="6"/>
  <c r="CR673" i="6"/>
  <c r="DC599" i="6"/>
  <c r="BW599" i="6"/>
  <c r="DC421" i="6"/>
  <c r="BW421" i="6"/>
  <c r="BL946" i="6"/>
  <c r="CR946" i="6"/>
  <c r="CG838" i="6"/>
  <c r="BA838" i="6"/>
  <c r="CR58" i="6"/>
  <c r="BL58" i="6"/>
  <c r="BL49" i="6"/>
  <c r="CR49" i="6"/>
  <c r="CR892" i="6"/>
  <c r="BL892" i="6"/>
  <c r="BL635" i="6"/>
  <c r="CR635" i="6"/>
  <c r="BA50" i="6"/>
  <c r="CG50" i="6"/>
  <c r="DC44" i="6"/>
  <c r="BW44" i="6"/>
  <c r="CR18" i="6"/>
  <c r="BL18" i="6"/>
  <c r="BL129" i="6"/>
  <c r="CR129" i="6"/>
  <c r="BW31" i="6"/>
  <c r="DC31" i="6"/>
  <c r="BA218" i="6"/>
  <c r="CG218" i="6"/>
  <c r="CG392" i="6"/>
  <c r="BA392" i="6"/>
  <c r="CR428" i="6"/>
  <c r="BL428" i="6"/>
  <c r="CG210" i="6"/>
  <c r="BA210" i="6"/>
  <c r="DC718" i="6"/>
  <c r="BW718" i="6"/>
  <c r="DC923" i="6"/>
  <c r="BW923" i="6"/>
  <c r="BA946" i="6"/>
  <c r="CG946" i="6"/>
  <c r="BW714" i="6"/>
  <c r="DC714" i="6"/>
  <c r="DC910" i="6"/>
  <c r="BW910" i="6"/>
  <c r="CG15" i="6"/>
  <c r="BA15" i="6"/>
  <c r="CG444" i="6"/>
  <c r="BA444" i="6"/>
  <c r="BW95" i="6"/>
  <c r="DC95" i="6"/>
  <c r="CR52" i="6"/>
  <c r="BL52" i="6"/>
  <c r="BW828" i="6"/>
  <c r="DC828" i="6"/>
  <c r="BL174" i="6"/>
  <c r="CR174" i="6"/>
  <c r="BL665" i="6"/>
  <c r="CR665" i="6"/>
  <c r="CR140" i="6"/>
  <c r="BL140" i="6"/>
  <c r="CG450" i="6"/>
  <c r="BA450" i="6"/>
  <c r="DC1009" i="6"/>
  <c r="BW1009" i="6"/>
  <c r="DC968" i="6"/>
  <c r="BW968" i="6"/>
  <c r="CG642" i="6"/>
  <c r="BA642" i="6"/>
  <c r="CG165" i="6"/>
  <c r="BA165" i="6"/>
  <c r="BW773" i="6"/>
  <c r="DC773" i="6"/>
  <c r="DC175" i="6"/>
  <c r="BW175" i="6"/>
  <c r="CR415" i="6"/>
  <c r="BL415" i="6"/>
  <c r="CR962" i="6"/>
  <c r="BL962" i="6"/>
  <c r="CG452" i="6"/>
  <c r="BA452" i="6"/>
  <c r="CR983" i="6"/>
  <c r="BL983" i="6"/>
  <c r="CR165" i="6"/>
  <c r="BL165" i="6"/>
  <c r="CR246" i="6"/>
  <c r="BL246" i="6"/>
  <c r="CG90" i="6"/>
  <c r="BA90" i="6"/>
  <c r="BL483" i="6"/>
  <c r="CR483" i="6"/>
  <c r="CG24" i="6"/>
  <c r="BA24" i="6"/>
  <c r="BL228" i="6"/>
  <c r="CR228" i="6"/>
  <c r="CR118" i="6"/>
  <c r="BL118" i="6"/>
  <c r="BL597" i="6"/>
  <c r="CR597" i="6"/>
  <c r="BL73" i="6"/>
  <c r="CR73" i="6"/>
  <c r="DC240" i="6"/>
  <c r="BW240" i="6"/>
  <c r="CR895" i="6"/>
  <c r="BL895" i="6"/>
  <c r="DC676" i="6"/>
  <c r="BW676" i="6"/>
  <c r="CR136" i="6"/>
  <c r="BL136" i="6"/>
  <c r="DC541" i="6"/>
  <c r="BW541" i="6"/>
  <c r="BA365" i="6"/>
  <c r="CG365" i="6"/>
  <c r="CR974" i="6"/>
  <c r="BL974" i="6"/>
  <c r="CR77" i="6"/>
  <c r="BL77" i="6"/>
  <c r="CG991" i="6"/>
  <c r="BA991" i="6"/>
  <c r="BL213" i="6"/>
  <c r="CR213" i="6"/>
  <c r="DC204" i="6"/>
  <c r="BW204" i="6"/>
  <c r="CG59" i="6"/>
  <c r="BA59" i="6"/>
  <c r="BL1009" i="6"/>
  <c r="CR1009" i="6"/>
  <c r="I13" i="3"/>
  <c r="J9" i="3"/>
  <c r="I11" i="3"/>
  <c r="I33" i="5"/>
  <c r="G47" i="5"/>
  <c r="I34" i="5"/>
  <c r="DC749" i="6"/>
  <c r="BW749" i="6"/>
  <c r="CR898" i="6"/>
  <c r="BL898" i="6"/>
  <c r="BA81" i="6"/>
  <c r="CG81" i="6"/>
  <c r="CG69" i="6"/>
  <c r="BA69" i="6"/>
  <c r="CG913" i="6"/>
  <c r="BA913" i="6"/>
  <c r="BW398" i="6"/>
  <c r="DC398" i="6"/>
  <c r="CR749" i="6"/>
  <c r="BL749" i="6"/>
  <c r="DC218" i="6"/>
  <c r="BW218" i="6"/>
  <c r="CR555" i="6"/>
  <c r="BL555" i="6"/>
  <c r="DC793" i="6"/>
  <c r="BW793" i="6"/>
  <c r="BW894" i="6"/>
  <c r="DC894" i="6"/>
  <c r="BL189" i="6"/>
  <c r="CR189" i="6"/>
  <c r="CG780" i="6"/>
  <c r="BA780" i="6"/>
  <c r="DC480" i="6"/>
  <c r="BW480" i="6"/>
  <c r="CR704" i="6"/>
  <c r="BL704" i="6"/>
  <c r="CR993" i="6"/>
  <c r="BL993" i="6"/>
  <c r="CR520" i="6"/>
  <c r="BL520" i="6"/>
  <c r="CR126" i="6"/>
  <c r="BL126" i="6"/>
  <c r="BA521" i="6"/>
  <c r="CG521" i="6"/>
  <c r="BW646" i="6"/>
  <c r="DC646" i="6"/>
  <c r="CG314" i="6"/>
  <c r="BA314" i="6"/>
  <c r="DC637" i="6"/>
  <c r="BW637" i="6"/>
  <c r="CR681" i="6"/>
  <c r="BL681" i="6"/>
  <c r="CR403" i="6"/>
  <c r="BL403" i="6"/>
  <c r="CR393" i="6"/>
  <c r="BL393" i="6"/>
  <c r="BW969" i="6"/>
  <c r="DC969" i="6"/>
  <c r="BW1000" i="6"/>
  <c r="DC1000" i="6"/>
  <c r="DC642" i="6"/>
  <c r="BW642" i="6"/>
  <c r="CR104" i="6"/>
  <c r="BL104" i="6"/>
  <c r="BW818" i="6"/>
  <c r="DC818" i="6"/>
  <c r="BA300" i="6"/>
  <c r="CG300" i="6"/>
  <c r="BA107" i="6"/>
  <c r="CG107" i="6"/>
  <c r="BA844" i="6"/>
  <c r="CG844" i="6"/>
  <c r="DC848" i="6"/>
  <c r="BW848" i="6"/>
  <c r="BW33" i="6"/>
  <c r="DC33" i="6"/>
  <c r="CG386" i="6"/>
  <c r="BA386" i="6"/>
  <c r="BA205" i="6"/>
  <c r="CG205" i="6"/>
  <c r="CR519" i="6"/>
  <c r="BL519" i="6"/>
  <c r="BA117" i="6"/>
  <c r="CG117" i="6"/>
  <c r="BW15" i="6"/>
  <c r="DC15" i="6"/>
  <c r="J45" i="3" l="1"/>
  <c r="I47" i="3"/>
  <c r="I48" i="3" s="1"/>
  <c r="I50" i="3" s="1"/>
  <c r="I52" i="3" s="1"/>
  <c r="I49" i="3"/>
  <c r="BX894" i="6"/>
  <c r="DD894" i="6"/>
  <c r="CS665" i="6"/>
  <c r="BM665" i="6"/>
  <c r="BM380" i="6"/>
  <c r="CS380" i="6"/>
  <c r="BB282" i="6"/>
  <c r="CH282" i="6"/>
  <c r="CH896" i="6"/>
  <c r="BB896" i="6"/>
  <c r="DD613" i="6"/>
  <c r="BX613" i="6"/>
  <c r="BM45" i="6"/>
  <c r="CS45" i="6"/>
  <c r="DD465" i="6"/>
  <c r="BX465" i="6"/>
  <c r="CS29" i="6"/>
  <c r="BM29" i="6"/>
  <c r="BB800" i="6"/>
  <c r="CH800" i="6"/>
  <c r="BX624" i="6"/>
  <c r="DD624" i="6"/>
  <c r="DD687" i="6"/>
  <c r="BX687" i="6"/>
  <c r="BX642" i="6"/>
  <c r="DD642" i="6"/>
  <c r="CH69" i="6"/>
  <c r="BB69" i="6"/>
  <c r="CH24" i="6"/>
  <c r="BB24" i="6"/>
  <c r="BM428" i="6"/>
  <c r="CS428" i="6"/>
  <c r="CS72" i="6"/>
  <c r="BM72" i="6"/>
  <c r="CH506" i="6"/>
  <c r="BB506" i="6"/>
  <c r="CH646" i="6"/>
  <c r="BB646" i="6"/>
  <c r="DD345" i="6"/>
  <c r="BX345" i="6"/>
  <c r="BX1000" i="6"/>
  <c r="DD1000" i="6"/>
  <c r="CH81" i="6"/>
  <c r="BB81" i="6"/>
  <c r="BM483" i="6"/>
  <c r="CS483" i="6"/>
  <c r="BX25" i="6"/>
  <c r="DD25" i="6"/>
  <c r="BM804" i="6"/>
  <c r="CS804" i="6"/>
  <c r="CS242" i="6"/>
  <c r="BM242" i="6"/>
  <c r="BM589" i="6"/>
  <c r="CS589" i="6"/>
  <c r="BB409" i="6"/>
  <c r="CH409" i="6"/>
  <c r="DD312" i="6"/>
  <c r="BX312" i="6"/>
  <c r="DD400" i="6"/>
  <c r="BX400" i="6"/>
  <c r="CS440" i="6"/>
  <c r="BM440" i="6"/>
  <c r="DD447" i="6"/>
  <c r="BX447" i="6"/>
  <c r="BM227" i="6"/>
  <c r="CS227" i="6"/>
  <c r="BB343" i="6"/>
  <c r="CH343" i="6"/>
  <c r="CS211" i="6"/>
  <c r="BM211" i="6"/>
  <c r="CH305" i="6"/>
  <c r="BB305" i="6"/>
  <c r="BB423" i="6"/>
  <c r="CH423" i="6"/>
  <c r="BB60" i="6"/>
  <c r="CH60" i="6"/>
  <c r="BB415" i="6"/>
  <c r="CH415" i="6"/>
  <c r="CH265" i="6"/>
  <c r="BB265" i="6"/>
  <c r="BM113" i="6"/>
  <c r="CS113" i="6"/>
  <c r="CS15" i="6"/>
  <c r="BM15" i="6"/>
  <c r="BM622" i="6"/>
  <c r="CS622" i="6"/>
  <c r="BM184" i="6"/>
  <c r="CS184" i="6"/>
  <c r="DD911" i="6"/>
  <c r="BX911" i="6"/>
  <c r="BX863" i="6"/>
  <c r="DD863" i="6"/>
  <c r="DD680" i="6"/>
  <c r="BX680" i="6"/>
  <c r="DD369" i="6"/>
  <c r="BX369" i="6"/>
  <c r="BB102" i="6"/>
  <c r="CH102" i="6"/>
  <c r="DD514" i="6"/>
  <c r="BX514" i="6"/>
  <c r="DD436" i="6"/>
  <c r="BX436" i="6"/>
  <c r="BB295" i="6"/>
  <c r="CH295" i="6"/>
  <c r="CH134" i="6"/>
  <c r="BB134" i="6"/>
  <c r="CS193" i="6"/>
  <c r="BM193" i="6"/>
  <c r="CS646" i="6"/>
  <c r="BM646" i="6"/>
  <c r="BM178" i="6"/>
  <c r="CS178" i="6"/>
  <c r="BM753" i="6"/>
  <c r="CS753" i="6"/>
  <c r="BX896" i="6"/>
  <c r="DD896" i="6"/>
  <c r="DD729" i="6"/>
  <c r="BX729" i="6"/>
  <c r="BX368" i="6"/>
  <c r="DD368" i="6"/>
  <c r="BM841" i="6"/>
  <c r="CS841" i="6"/>
  <c r="BX337" i="6"/>
  <c r="DD337" i="6"/>
  <c r="DD440" i="6"/>
  <c r="BX440" i="6"/>
  <c r="BX965" i="6"/>
  <c r="DD965" i="6"/>
  <c r="BB503" i="6"/>
  <c r="CH503" i="6"/>
  <c r="BM364" i="6"/>
  <c r="CS364" i="6"/>
  <c r="BB420" i="6"/>
  <c r="CH420" i="6"/>
  <c r="BB431" i="6"/>
  <c r="CH431" i="6"/>
  <c r="DD451" i="6"/>
  <c r="BX451" i="6"/>
  <c r="BB673" i="6"/>
  <c r="CH673" i="6"/>
  <c r="BM865" i="6"/>
  <c r="CS865" i="6"/>
  <c r="BB996" i="6"/>
  <c r="CH996" i="6"/>
  <c r="BM939" i="6"/>
  <c r="CS939" i="6"/>
  <c r="BX955" i="6"/>
  <c r="DD955" i="6"/>
  <c r="BX376" i="6"/>
  <c r="DD376" i="6"/>
  <c r="CS675" i="6"/>
  <c r="BM675" i="6"/>
  <c r="BM770" i="6"/>
  <c r="CS770" i="6"/>
  <c r="BX644" i="6"/>
  <c r="DD644" i="6"/>
  <c r="BB742" i="6"/>
  <c r="CH742" i="6"/>
  <c r="CH196" i="6"/>
  <c r="BB196" i="6"/>
  <c r="BM955" i="6"/>
  <c r="CS955" i="6"/>
  <c r="BM507" i="6"/>
  <c r="CS507" i="6"/>
  <c r="CH853" i="6"/>
  <c r="BB853" i="6"/>
  <c r="BX170" i="6"/>
  <c r="DD170" i="6"/>
  <c r="DD303" i="6"/>
  <c r="BX303" i="6"/>
  <c r="DD539" i="6"/>
  <c r="BX539" i="6"/>
  <c r="BB968" i="6"/>
  <c r="CH968" i="6"/>
  <c r="CS717" i="6"/>
  <c r="BM717" i="6"/>
  <c r="BX493" i="6"/>
  <c r="DD493" i="6"/>
  <c r="CS225" i="6"/>
  <c r="BM225" i="6"/>
  <c r="BB288" i="6"/>
  <c r="CH288" i="6"/>
  <c r="CH387" i="6"/>
  <c r="BB387" i="6"/>
  <c r="BX833" i="6"/>
  <c r="DD833" i="6"/>
  <c r="BB421" i="6"/>
  <c r="CH421" i="6"/>
  <c r="BB192" i="6"/>
  <c r="CH192" i="6"/>
  <c r="BB182" i="6"/>
  <c r="CH182" i="6"/>
  <c r="CS451" i="6"/>
  <c r="BM451" i="6"/>
  <c r="CS54" i="6"/>
  <c r="BM54" i="6"/>
  <c r="BX935" i="6"/>
  <c r="DD935" i="6"/>
  <c r="CH969" i="6"/>
  <c r="BB969" i="6"/>
  <c r="CH322" i="6"/>
  <c r="BB322" i="6"/>
  <c r="BB815" i="6"/>
  <c r="CH815" i="6"/>
  <c r="CS724" i="6"/>
  <c r="BM724" i="6"/>
  <c r="DD53" i="6"/>
  <c r="BX53" i="6"/>
  <c r="BB442" i="6"/>
  <c r="CH442" i="6"/>
  <c r="CS968" i="6"/>
  <c r="BM968" i="6"/>
  <c r="BB686" i="6"/>
  <c r="CH686" i="6"/>
  <c r="DD114" i="6"/>
  <c r="BX114" i="6"/>
  <c r="CS847" i="6"/>
  <c r="BM847" i="6"/>
  <c r="BM115" i="6"/>
  <c r="CS115" i="6"/>
  <c r="H64" i="5"/>
  <c r="H52" i="5"/>
  <c r="J39" i="5"/>
  <c r="BX945" i="6"/>
  <c r="DD945" i="6"/>
  <c r="CH238" i="6"/>
  <c r="BB238" i="6"/>
  <c r="CS853" i="6"/>
  <c r="BM853" i="6"/>
  <c r="BM526" i="6"/>
  <c r="CS526" i="6"/>
  <c r="DD608" i="6"/>
  <c r="BX608" i="6"/>
  <c r="BX542" i="6"/>
  <c r="DD542" i="6"/>
  <c r="BX509" i="6"/>
  <c r="DD509" i="6"/>
  <c r="CS963" i="6"/>
  <c r="BM963" i="6"/>
  <c r="BX804" i="6"/>
  <c r="DD804" i="6"/>
  <c r="CH824" i="6"/>
  <c r="BB824" i="6"/>
  <c r="DD319" i="6"/>
  <c r="BX319" i="6"/>
  <c r="CS497" i="6"/>
  <c r="BM497" i="6"/>
  <c r="BM501" i="6"/>
  <c r="CS501" i="6"/>
  <c r="BM1012" i="6"/>
  <c r="CS1012" i="6"/>
  <c r="BB155" i="6"/>
  <c r="CH155" i="6"/>
  <c r="DD625" i="6"/>
  <c r="BX625" i="6"/>
  <c r="BB283" i="6"/>
  <c r="CH283" i="6"/>
  <c r="CH508" i="6"/>
  <c r="BB508" i="6"/>
  <c r="DD721" i="6"/>
  <c r="BX721" i="6"/>
  <c r="BM206" i="6"/>
  <c r="CS206" i="6"/>
  <c r="CS31" i="6"/>
  <c r="BM31" i="6"/>
  <c r="CS699" i="6"/>
  <c r="BM699" i="6"/>
  <c r="DD494" i="6"/>
  <c r="BX494" i="6"/>
  <c r="BB942" i="6"/>
  <c r="CH942" i="6"/>
  <c r="CS224" i="6"/>
  <c r="BM224" i="6"/>
  <c r="CS905" i="6"/>
  <c r="BM905" i="6"/>
  <c r="CH735" i="6"/>
  <c r="BB735" i="6"/>
  <c r="BB998" i="6"/>
  <c r="CH998" i="6"/>
  <c r="CH494" i="6"/>
  <c r="BB494" i="6"/>
  <c r="CS25" i="6"/>
  <c r="BM25" i="6"/>
  <c r="CS199" i="6"/>
  <c r="BM199" i="6"/>
  <c r="CH174" i="6"/>
  <c r="BB174" i="6"/>
  <c r="CH525" i="6"/>
  <c r="BB525" i="6"/>
  <c r="DD686" i="6"/>
  <c r="BX686" i="6"/>
  <c r="DD684" i="6"/>
  <c r="BX684" i="6"/>
  <c r="CH208" i="6"/>
  <c r="BB208" i="6"/>
  <c r="DD359" i="6"/>
  <c r="BX359" i="6"/>
  <c r="BB183" i="6"/>
  <c r="CH183" i="6"/>
  <c r="CH118" i="6"/>
  <c r="BB118" i="6"/>
  <c r="BB511" i="6"/>
  <c r="CH511" i="6"/>
  <c r="BB974" i="6"/>
  <c r="CH974" i="6"/>
  <c r="DD506" i="6"/>
  <c r="BX506" i="6"/>
  <c r="DD817" i="6"/>
  <c r="BX817" i="6"/>
  <c r="CH332" i="6"/>
  <c r="BB332" i="6"/>
  <c r="BX857" i="6"/>
  <c r="DD857" i="6"/>
  <c r="CS366" i="6"/>
  <c r="BM366" i="6"/>
  <c r="BB487" i="6"/>
  <c r="CH487" i="6"/>
  <c r="BB249" i="6"/>
  <c r="CH249" i="6"/>
  <c r="BM35" i="6"/>
  <c r="CS35" i="6"/>
  <c r="BB871" i="6"/>
  <c r="CH871" i="6"/>
  <c r="CS27" i="6"/>
  <c r="BM27" i="6"/>
  <c r="BM298" i="6"/>
  <c r="CS298" i="6"/>
  <c r="CS995" i="6"/>
  <c r="BM995" i="6"/>
  <c r="BM431" i="6"/>
  <c r="CS431" i="6"/>
  <c r="CH92" i="6"/>
  <c r="BB92" i="6"/>
  <c r="BX520" i="6"/>
  <c r="DD520" i="6"/>
  <c r="BB887" i="6"/>
  <c r="CH887" i="6"/>
  <c r="CH1005" i="6"/>
  <c r="BB1005" i="6"/>
  <c r="CH868" i="6"/>
  <c r="BB868" i="6"/>
  <c r="CH356" i="6"/>
  <c r="BB356" i="6"/>
  <c r="CH328" i="6"/>
  <c r="BB328" i="6"/>
  <c r="CH705" i="6"/>
  <c r="BB705" i="6"/>
  <c r="CS410" i="6"/>
  <c r="BM410" i="6"/>
  <c r="CS602" i="6"/>
  <c r="BM602" i="6"/>
  <c r="DD527" i="6"/>
  <c r="BX527" i="6"/>
  <c r="CH124" i="6"/>
  <c r="BB124" i="6"/>
  <c r="BX208" i="6"/>
  <c r="DD208" i="6"/>
  <c r="CH720" i="6"/>
  <c r="BB720" i="6"/>
  <c r="CH892" i="6"/>
  <c r="BB892" i="6"/>
  <c r="BM531" i="6"/>
  <c r="CS531" i="6"/>
  <c r="DD616" i="6"/>
  <c r="BX616" i="6"/>
  <c r="DD747" i="6"/>
  <c r="BX747" i="6"/>
  <c r="BX199" i="6"/>
  <c r="DD199" i="6"/>
  <c r="CH963" i="6"/>
  <c r="BB963" i="6"/>
  <c r="CS827" i="6"/>
  <c r="BM827" i="6"/>
  <c r="BX651" i="6"/>
  <c r="DD651" i="6"/>
  <c r="CH18" i="6"/>
  <c r="BB18" i="6"/>
  <c r="BM191" i="6"/>
  <c r="CS191" i="6"/>
  <c r="BX223" i="6"/>
  <c r="DD223" i="6"/>
  <c r="CS402" i="6"/>
  <c r="BM402" i="6"/>
  <c r="BM87" i="6"/>
  <c r="CS87" i="6"/>
  <c r="BB474" i="6"/>
  <c r="CH474" i="6"/>
  <c r="CH636" i="6"/>
  <c r="BB636" i="6"/>
  <c r="BX666" i="6"/>
  <c r="DD666" i="6"/>
  <c r="DD73" i="6"/>
  <c r="BX73" i="6"/>
  <c r="BM369" i="6"/>
  <c r="CS369" i="6"/>
  <c r="CH777" i="6"/>
  <c r="BB777" i="6"/>
  <c r="DD134" i="6"/>
  <c r="BX134" i="6"/>
  <c r="BM198" i="6"/>
  <c r="CS198" i="6"/>
  <c r="DD371" i="6"/>
  <c r="BX371" i="6"/>
  <c r="BM487" i="6"/>
  <c r="CS487" i="6"/>
  <c r="CS1005" i="6"/>
  <c r="BM1005" i="6"/>
  <c r="BX855" i="6"/>
  <c r="DD855" i="6"/>
  <c r="BX39" i="6"/>
  <c r="DD39" i="6"/>
  <c r="CS584" i="6"/>
  <c r="BM584" i="6"/>
  <c r="BB413" i="6"/>
  <c r="CH413" i="6"/>
  <c r="BX703" i="6"/>
  <c r="DD703" i="6"/>
  <c r="BM170" i="6"/>
  <c r="CS170" i="6"/>
  <c r="DD488" i="6"/>
  <c r="BX488" i="6"/>
  <c r="CS538" i="6"/>
  <c r="BM538" i="6"/>
  <c r="BX296" i="6"/>
  <c r="DD296" i="6"/>
  <c r="BM276" i="6"/>
  <c r="CS276" i="6"/>
  <c r="BM101" i="6"/>
  <c r="CS101" i="6"/>
  <c r="BM261" i="6"/>
  <c r="CS261" i="6"/>
  <c r="CH326" i="6"/>
  <c r="BB326" i="6"/>
  <c r="DD535" i="6"/>
  <c r="BX535" i="6"/>
  <c r="BX750" i="6"/>
  <c r="DD750" i="6"/>
  <c r="BX837" i="6"/>
  <c r="DD837" i="6"/>
  <c r="BM837" i="6"/>
  <c r="CS837" i="6"/>
  <c r="CH588" i="6"/>
  <c r="BB588" i="6"/>
  <c r="DD463" i="6"/>
  <c r="BX463" i="6"/>
  <c r="CH32" i="6"/>
  <c r="BB32" i="6"/>
  <c r="CH964" i="6"/>
  <c r="BB964" i="6"/>
  <c r="DD982" i="6"/>
  <c r="BX982" i="6"/>
  <c r="BX958" i="6"/>
  <c r="DD958" i="6"/>
  <c r="BM989" i="6"/>
  <c r="CS989" i="6"/>
  <c r="CS142" i="6"/>
  <c r="BM142" i="6"/>
  <c r="BX162" i="6"/>
  <c r="DD162" i="6"/>
  <c r="DD124" i="6"/>
  <c r="BX124" i="6"/>
  <c r="CH207" i="6"/>
  <c r="BB207" i="6"/>
  <c r="CS386" i="6"/>
  <c r="BM386" i="6"/>
  <c r="BX706" i="6"/>
  <c r="DD706" i="6"/>
  <c r="CH350" i="6"/>
  <c r="BB350" i="6"/>
  <c r="CH937" i="6"/>
  <c r="BB937" i="6"/>
  <c r="BM457" i="6"/>
  <c r="CS457" i="6"/>
  <c r="BX455" i="6"/>
  <c r="DD455" i="6"/>
  <c r="BB500" i="6"/>
  <c r="CH500" i="6"/>
  <c r="DD281" i="6"/>
  <c r="BX281" i="6"/>
  <c r="BB665" i="6"/>
  <c r="CH665" i="6"/>
  <c r="DD89" i="6"/>
  <c r="BX89" i="6"/>
  <c r="BB270" i="6"/>
  <c r="CH270" i="6"/>
  <c r="DD146" i="6"/>
  <c r="BX146" i="6"/>
  <c r="CH875" i="6"/>
  <c r="BB875" i="6"/>
  <c r="BX536" i="6"/>
  <c r="DD536" i="6"/>
  <c r="CS236" i="6"/>
  <c r="BM236" i="6"/>
  <c r="BX839" i="6"/>
  <c r="DD839" i="6"/>
  <c r="CS660" i="6"/>
  <c r="BM660" i="6"/>
  <c r="CS363" i="6"/>
  <c r="BM363" i="6"/>
  <c r="BX861" i="6"/>
  <c r="DD861" i="6"/>
  <c r="BM527" i="6"/>
  <c r="CS527" i="6"/>
  <c r="CS51" i="6"/>
  <c r="BM51" i="6"/>
  <c r="CS617" i="6"/>
  <c r="BM617" i="6"/>
  <c r="BB542" i="6"/>
  <c r="CH542" i="6"/>
  <c r="DD173" i="6"/>
  <c r="BX173" i="6"/>
  <c r="BM407" i="6"/>
  <c r="CS407" i="6"/>
  <c r="CS667" i="6"/>
  <c r="BM667" i="6"/>
  <c r="CS640" i="6"/>
  <c r="BM640" i="6"/>
  <c r="CS414" i="6"/>
  <c r="BM414" i="6"/>
  <c r="CH228" i="6"/>
  <c r="BB228" i="6"/>
  <c r="BM896" i="6"/>
  <c r="CS896" i="6"/>
  <c r="CS611" i="6"/>
  <c r="BM611" i="6"/>
  <c r="CH368" i="6"/>
  <c r="BB368" i="6"/>
  <c r="BM295" i="6"/>
  <c r="CS295" i="6"/>
  <c r="BM177" i="6"/>
  <c r="CS177" i="6"/>
  <c r="BM788" i="6"/>
  <c r="CS788" i="6"/>
  <c r="CS903" i="6"/>
  <c r="BM903" i="6"/>
  <c r="BM731" i="6"/>
  <c r="CS731" i="6"/>
  <c r="BB677" i="6"/>
  <c r="CH677" i="6"/>
  <c r="CS447" i="6"/>
  <c r="BM447" i="6"/>
  <c r="BM879" i="6"/>
  <c r="CS879" i="6"/>
  <c r="CH456" i="6"/>
  <c r="BB456" i="6"/>
  <c r="BM690" i="6"/>
  <c r="CS690" i="6"/>
  <c r="BX33" i="6"/>
  <c r="DD33" i="6"/>
  <c r="BB410" i="6"/>
  <c r="CH410" i="6"/>
  <c r="DD901" i="6"/>
  <c r="BX901" i="6"/>
  <c r="BB524" i="6"/>
  <c r="CH524" i="6"/>
  <c r="BM180" i="6"/>
  <c r="CS180" i="6"/>
  <c r="CH574" i="6"/>
  <c r="BB574" i="6"/>
  <c r="BB750" i="6"/>
  <c r="CH750" i="6"/>
  <c r="CH164" i="6"/>
  <c r="BB164" i="6"/>
  <c r="BB804" i="6"/>
  <c r="CH804" i="6"/>
  <c r="DD916" i="6"/>
  <c r="BX916" i="6"/>
  <c r="K9" i="3"/>
  <c r="J11" i="3"/>
  <c r="J13" i="3"/>
  <c r="BB642" i="6"/>
  <c r="CH642" i="6"/>
  <c r="BM413" i="6"/>
  <c r="CS413" i="6"/>
  <c r="BB611" i="6"/>
  <c r="CH611" i="6"/>
  <c r="DD250" i="6"/>
  <c r="BX250" i="6"/>
  <c r="BB513" i="6"/>
  <c r="CH513" i="6"/>
  <c r="CH844" i="6"/>
  <c r="BB844" i="6"/>
  <c r="BM1009" i="6"/>
  <c r="CS1009" i="6"/>
  <c r="DD714" i="6"/>
  <c r="BX714" i="6"/>
  <c r="BM946" i="6"/>
  <c r="CS946" i="6"/>
  <c r="BM898" i="6"/>
  <c r="CS898" i="6"/>
  <c r="BX1009" i="6"/>
  <c r="DD1009" i="6"/>
  <c r="DD421" i="6"/>
  <c r="BX421" i="6"/>
  <c r="DD102" i="6"/>
  <c r="BX102" i="6"/>
  <c r="DD932" i="6"/>
  <c r="BX932" i="6"/>
  <c r="DD415" i="6"/>
  <c r="BX415" i="6"/>
  <c r="CH724" i="6"/>
  <c r="BB724" i="6"/>
  <c r="DD557" i="6"/>
  <c r="BX557" i="6"/>
  <c r="CH316" i="6"/>
  <c r="BB316" i="6"/>
  <c r="BX160" i="6"/>
  <c r="DD160" i="6"/>
  <c r="BB150" i="6"/>
  <c r="CH150" i="6"/>
  <c r="DD464" i="6"/>
  <c r="BX464" i="6"/>
  <c r="CH250" i="6"/>
  <c r="BB250" i="6"/>
  <c r="DD287" i="6"/>
  <c r="BX287" i="6"/>
  <c r="BX561" i="6"/>
  <c r="DD561" i="6"/>
  <c r="DD596" i="6"/>
  <c r="BX596" i="6"/>
  <c r="BX91" i="6"/>
  <c r="DD91" i="6"/>
  <c r="BM291" i="6"/>
  <c r="CS291" i="6"/>
  <c r="DD112" i="6"/>
  <c r="BX112" i="6"/>
  <c r="CH761" i="6"/>
  <c r="BB761" i="6"/>
  <c r="BB128" i="6"/>
  <c r="CH128" i="6"/>
  <c r="DD886" i="6"/>
  <c r="BX886" i="6"/>
  <c r="CH955" i="6"/>
  <c r="BB955" i="6"/>
  <c r="CH336" i="6"/>
  <c r="BB336" i="6"/>
  <c r="DD100" i="6"/>
  <c r="BX100" i="6"/>
  <c r="BM467" i="6"/>
  <c r="CS467" i="6"/>
  <c r="DD42" i="6"/>
  <c r="BX42" i="6"/>
  <c r="CH714" i="6"/>
  <c r="BB714" i="6"/>
  <c r="DD297" i="6"/>
  <c r="BX297" i="6"/>
  <c r="CS432" i="6"/>
  <c r="BM432" i="6"/>
  <c r="DD689" i="6"/>
  <c r="BX689" i="6"/>
  <c r="BM459" i="6"/>
  <c r="CS459" i="6"/>
  <c r="BB86" i="6"/>
  <c r="CH86" i="6"/>
  <c r="BM385" i="6"/>
  <c r="CS385" i="6"/>
  <c r="CS662" i="6"/>
  <c r="BM662" i="6"/>
  <c r="BB631" i="6"/>
  <c r="CH631" i="6"/>
  <c r="BB436" i="6"/>
  <c r="CH436" i="6"/>
  <c r="DD260" i="6"/>
  <c r="BX260" i="6"/>
  <c r="BM688" i="6"/>
  <c r="CS688" i="6"/>
  <c r="DD576" i="6"/>
  <c r="BX576" i="6"/>
  <c r="BB745" i="6"/>
  <c r="CH745" i="6"/>
  <c r="BB836" i="6"/>
  <c r="CH836" i="6"/>
  <c r="CS138" i="6"/>
  <c r="BM138" i="6"/>
  <c r="CH903" i="6"/>
  <c r="BB903" i="6"/>
  <c r="BX897" i="6"/>
  <c r="DD897" i="6"/>
  <c r="BB458" i="6"/>
  <c r="CH458" i="6"/>
  <c r="BX573" i="6"/>
  <c r="DD573" i="6"/>
  <c r="BX593" i="6"/>
  <c r="DD593" i="6"/>
  <c r="DD262" i="6"/>
  <c r="BX262" i="6"/>
  <c r="DD1002" i="6"/>
  <c r="BX1002" i="6"/>
  <c r="CS42" i="6"/>
  <c r="BM42" i="6"/>
  <c r="BX113" i="6"/>
  <c r="DD113" i="6"/>
  <c r="BM408" i="6"/>
  <c r="CS408" i="6"/>
  <c r="BB619" i="6"/>
  <c r="CH619" i="6"/>
  <c r="CH791" i="6"/>
  <c r="BB791" i="6"/>
  <c r="CS179" i="6"/>
  <c r="BM179" i="6"/>
  <c r="BX767" i="6"/>
  <c r="DD767" i="6"/>
  <c r="CS856" i="6"/>
  <c r="BM856" i="6"/>
  <c r="CS976" i="6"/>
  <c r="BM976" i="6"/>
  <c r="BM549" i="6"/>
  <c r="CS549" i="6"/>
  <c r="BX201" i="6"/>
  <c r="DD201" i="6"/>
  <c r="DD574" i="6"/>
  <c r="BX574" i="6"/>
  <c r="BB612" i="6"/>
  <c r="CH612" i="6"/>
  <c r="BX252" i="6"/>
  <c r="DD252" i="6"/>
  <c r="CH627" i="6"/>
  <c r="BB627" i="6"/>
  <c r="BX660" i="6"/>
  <c r="DD660" i="6"/>
  <c r="BM279" i="6"/>
  <c r="CS279" i="6"/>
  <c r="BB448" i="6"/>
  <c r="CH448" i="6"/>
  <c r="CH179" i="6"/>
  <c r="BB179" i="6"/>
  <c r="BB497" i="6"/>
  <c r="CH497" i="6"/>
  <c r="DD693" i="6"/>
  <c r="BX693" i="6"/>
  <c r="BM933" i="6"/>
  <c r="CS933" i="6"/>
  <c r="CH236" i="6"/>
  <c r="BB236" i="6"/>
  <c r="DD449" i="6"/>
  <c r="BX449" i="6"/>
  <c r="BB389" i="6"/>
  <c r="CH389" i="6"/>
  <c r="CH88" i="6"/>
  <c r="BB88" i="6"/>
  <c r="BM924" i="6"/>
  <c r="CS924" i="6"/>
  <c r="BB1013" i="6"/>
  <c r="CH1013" i="6"/>
  <c r="CS775" i="6"/>
  <c r="BM775" i="6"/>
  <c r="BM556" i="6"/>
  <c r="CS556" i="6"/>
  <c r="BX23" i="6"/>
  <c r="DD23" i="6"/>
  <c r="BB187" i="6"/>
  <c r="CH187" i="6"/>
  <c r="CH349" i="6"/>
  <c r="BB349" i="6"/>
  <c r="BX597" i="6"/>
  <c r="DD597" i="6"/>
  <c r="BX184" i="6"/>
  <c r="DD184" i="6"/>
  <c r="DD978" i="6"/>
  <c r="BX978" i="6"/>
  <c r="BM285" i="6"/>
  <c r="CS285" i="6"/>
  <c r="CH374" i="6"/>
  <c r="BB374" i="6"/>
  <c r="BB493" i="6"/>
  <c r="CH493" i="6"/>
  <c r="BM553" i="6"/>
  <c r="CS553" i="6"/>
  <c r="DD790" i="6"/>
  <c r="BX790" i="6"/>
  <c r="BB1006" i="6"/>
  <c r="CH1006" i="6"/>
  <c r="BX732" i="6"/>
  <c r="DD732" i="6"/>
  <c r="CH570" i="6"/>
  <c r="BB570" i="6"/>
  <c r="BX946" i="6"/>
  <c r="DD946" i="6"/>
  <c r="BX675" i="6"/>
  <c r="DD675" i="6"/>
  <c r="BB91" i="6"/>
  <c r="CH91" i="6"/>
  <c r="CH917" i="6"/>
  <c r="BB917" i="6"/>
  <c r="BM994" i="6"/>
  <c r="CS994" i="6"/>
  <c r="DD940" i="6"/>
  <c r="BX940" i="6"/>
  <c r="DD295" i="6"/>
  <c r="BX295" i="6"/>
  <c r="CH789" i="6"/>
  <c r="BB789" i="6"/>
  <c r="BM277" i="6"/>
  <c r="CS277" i="6"/>
  <c r="CS626" i="6"/>
  <c r="BM626" i="6"/>
  <c r="CH144" i="6"/>
  <c r="BB144" i="6"/>
  <c r="CH55" i="6"/>
  <c r="BB55" i="6"/>
  <c r="DD581" i="6"/>
  <c r="BX581" i="6"/>
  <c r="BM422" i="6"/>
  <c r="CS422" i="6"/>
  <c r="CS90" i="6"/>
  <c r="BM90" i="6"/>
  <c r="CS718" i="6"/>
  <c r="BM718" i="6"/>
  <c r="CH181" i="6"/>
  <c r="BB181" i="6"/>
  <c r="BB396" i="6"/>
  <c r="CH396" i="6"/>
  <c r="CH956" i="6"/>
  <c r="BB956" i="6"/>
  <c r="BB880" i="6"/>
  <c r="CH880" i="6"/>
  <c r="BM313" i="6"/>
  <c r="CS313" i="6"/>
  <c r="CH643" i="6"/>
  <c r="BB643" i="6"/>
  <c r="BM490" i="6"/>
  <c r="CS490" i="6"/>
  <c r="DD746" i="6"/>
  <c r="BX746" i="6"/>
  <c r="CS404" i="6"/>
  <c r="BM404" i="6"/>
  <c r="BB692" i="6"/>
  <c r="CH692" i="6"/>
  <c r="CS442" i="6"/>
  <c r="BM442" i="6"/>
  <c r="CH809" i="6"/>
  <c r="BB809" i="6"/>
  <c r="DD993" i="6"/>
  <c r="BX993" i="6"/>
  <c r="CS332" i="6"/>
  <c r="BM332" i="6"/>
  <c r="DD954" i="6"/>
  <c r="BX954" i="6"/>
  <c r="CH40" i="6"/>
  <c r="BB40" i="6"/>
  <c r="BM950" i="6"/>
  <c r="CS950" i="6"/>
  <c r="BM799" i="6"/>
  <c r="CS799" i="6"/>
  <c r="DD460" i="6"/>
  <c r="BX460" i="6"/>
  <c r="CH852" i="6"/>
  <c r="BB852" i="6"/>
  <c r="CH58" i="6"/>
  <c r="BB58" i="6"/>
  <c r="DD899" i="6"/>
  <c r="BX899" i="6"/>
  <c r="BB25" i="6"/>
  <c r="CH25" i="6"/>
  <c r="CS362" i="6"/>
  <c r="BM362" i="6"/>
  <c r="BB526" i="6"/>
  <c r="CH526" i="6"/>
  <c r="CS812" i="6"/>
  <c r="BM812" i="6"/>
  <c r="CH345" i="6"/>
  <c r="BB345" i="6"/>
  <c r="CH931" i="6"/>
  <c r="BB931" i="6"/>
  <c r="CS530" i="6"/>
  <c r="BM530" i="6"/>
  <c r="DD414" i="6"/>
  <c r="BX414" i="6"/>
  <c r="DD713" i="6"/>
  <c r="BX713" i="6"/>
  <c r="BX1003" i="6"/>
  <c r="DD1003" i="6"/>
  <c r="CS769" i="6"/>
  <c r="BM769" i="6"/>
  <c r="CH618" i="6"/>
  <c r="BB618" i="6"/>
  <c r="BX70" i="6"/>
  <c r="DD70" i="6"/>
  <c r="DD141" i="6"/>
  <c r="BX141" i="6"/>
  <c r="BB151" i="6"/>
  <c r="CH151" i="6"/>
  <c r="DD408" i="6"/>
  <c r="BX408" i="6"/>
  <c r="BB129" i="6"/>
  <c r="CH129" i="6"/>
  <c r="BX865" i="6"/>
  <c r="DD865" i="6"/>
  <c r="BX316" i="6"/>
  <c r="DD316" i="6"/>
  <c r="BM155" i="6"/>
  <c r="CS155" i="6"/>
  <c r="BM914" i="6"/>
  <c r="CS914" i="6"/>
  <c r="CS325" i="6"/>
  <c r="BM325" i="6"/>
  <c r="BM461" i="6"/>
  <c r="CS461" i="6"/>
  <c r="DD585" i="6"/>
  <c r="BX585" i="6"/>
  <c r="BB469" i="6"/>
  <c r="CH469" i="6"/>
  <c r="BB523" i="6"/>
  <c r="CH523" i="6"/>
  <c r="BM168" i="6"/>
  <c r="CS168" i="6"/>
  <c r="CS337" i="6"/>
  <c r="BM337" i="6"/>
  <c r="CH529" i="6"/>
  <c r="BB529" i="6"/>
  <c r="CS439" i="6"/>
  <c r="BM439" i="6"/>
  <c r="BB383" i="6"/>
  <c r="CH383" i="6"/>
  <c r="CH175" i="6"/>
  <c r="BB175" i="6"/>
  <c r="CH870" i="6"/>
  <c r="BB870" i="6"/>
  <c r="CS571" i="6"/>
  <c r="BM571" i="6"/>
  <c r="BX564" i="6"/>
  <c r="DD564" i="6"/>
  <c r="CS709" i="6"/>
  <c r="BM709" i="6"/>
  <c r="CS669" i="6"/>
  <c r="BM669" i="6"/>
  <c r="BM795" i="6"/>
  <c r="CS795" i="6"/>
  <c r="BB821" i="6"/>
  <c r="CH821" i="6"/>
  <c r="DD522" i="6"/>
  <c r="BX522" i="6"/>
  <c r="BX618" i="6"/>
  <c r="DD618" i="6"/>
  <c r="BB87" i="6"/>
  <c r="CH87" i="6"/>
  <c r="DD98" i="6"/>
  <c r="BX98" i="6"/>
  <c r="CS234" i="6"/>
  <c r="BM234" i="6"/>
  <c r="DD636" i="6"/>
  <c r="BX636" i="6"/>
  <c r="CS569" i="6"/>
  <c r="BM569" i="6"/>
  <c r="BB747" i="6"/>
  <c r="CH747" i="6"/>
  <c r="DD355" i="6"/>
  <c r="BX355" i="6"/>
  <c r="BB687" i="6"/>
  <c r="CH687" i="6"/>
  <c r="BX145" i="6"/>
  <c r="DD145" i="6"/>
  <c r="CH154" i="6"/>
  <c r="BB154" i="6"/>
  <c r="CS23" i="6"/>
  <c r="BM23" i="6"/>
  <c r="CS868" i="6"/>
  <c r="BM868" i="6"/>
  <c r="BB43" i="6"/>
  <c r="CH43" i="6"/>
  <c r="CH306" i="6"/>
  <c r="BB306" i="6"/>
  <c r="DD692" i="6"/>
  <c r="BX692" i="6"/>
  <c r="DD396" i="6"/>
  <c r="BX396" i="6"/>
  <c r="BM796" i="6"/>
  <c r="CS796" i="6"/>
  <c r="CH733" i="6"/>
  <c r="BB733" i="6"/>
  <c r="CS55" i="6"/>
  <c r="BM55" i="6"/>
  <c r="BX620" i="6"/>
  <c r="DD620" i="6"/>
  <c r="BX247" i="6"/>
  <c r="DD247" i="6"/>
  <c r="BM869" i="6"/>
  <c r="CS869" i="6"/>
  <c r="BX731" i="6"/>
  <c r="DD731" i="6"/>
  <c r="DD265" i="6"/>
  <c r="BX265" i="6"/>
  <c r="DD171" i="6"/>
  <c r="BX171" i="6"/>
  <c r="BX352" i="6"/>
  <c r="DD352" i="6"/>
  <c r="BM771" i="6"/>
  <c r="CS771" i="6"/>
  <c r="DD862" i="6"/>
  <c r="BX862" i="6"/>
  <c r="BB465" i="6"/>
  <c r="CH465" i="6"/>
  <c r="BX831" i="6"/>
  <c r="DD831" i="6"/>
  <c r="BX216" i="6"/>
  <c r="DD216" i="6"/>
  <c r="CH76" i="6"/>
  <c r="BB76" i="6"/>
  <c r="BX592" i="6"/>
  <c r="DD592" i="6"/>
  <c r="DD648" i="6"/>
  <c r="BX648" i="6"/>
  <c r="BM1010" i="6"/>
  <c r="CS1010" i="6"/>
  <c r="CH537" i="6"/>
  <c r="BB537" i="6"/>
  <c r="BX996" i="6"/>
  <c r="DD996" i="6"/>
  <c r="BB558" i="6"/>
  <c r="CH558" i="6"/>
  <c r="DD273" i="6"/>
  <c r="BX273" i="6"/>
  <c r="CS540" i="6"/>
  <c r="BM540" i="6"/>
  <c r="BM127" i="6"/>
  <c r="CS127" i="6"/>
  <c r="CH324" i="6"/>
  <c r="BB324" i="6"/>
  <c r="CS959" i="6"/>
  <c r="BM959" i="6"/>
  <c r="BM766" i="6"/>
  <c r="CS766" i="6"/>
  <c r="CS855" i="6"/>
  <c r="BM855" i="6"/>
  <c r="BX280" i="6"/>
  <c r="DD280" i="6"/>
  <c r="BB701" i="6"/>
  <c r="CH701" i="6"/>
  <c r="BX55" i="6"/>
  <c r="DD55" i="6"/>
  <c r="DD59" i="6"/>
  <c r="BX59" i="6"/>
  <c r="I12" i="3"/>
  <c r="I14" i="3" s="1"/>
  <c r="I16" i="3" s="1"/>
  <c r="BM228" i="6"/>
  <c r="CS228" i="6"/>
  <c r="BX164" i="6"/>
  <c r="DD164" i="6"/>
  <c r="BX99" i="6"/>
  <c r="DD99" i="6"/>
  <c r="CS559" i="6"/>
  <c r="BM559" i="6"/>
  <c r="BM752" i="6"/>
  <c r="CS752" i="6"/>
  <c r="BM920" i="6"/>
  <c r="CS920" i="6"/>
  <c r="BB268" i="6"/>
  <c r="CH268" i="6"/>
  <c r="DD492" i="6"/>
  <c r="BX492" i="6"/>
  <c r="CS17" i="6"/>
  <c r="BM17" i="6"/>
  <c r="BM252" i="6"/>
  <c r="CS252" i="6"/>
  <c r="BB298" i="6"/>
  <c r="CH298" i="6"/>
  <c r="BM475" i="6"/>
  <c r="CS475" i="6"/>
  <c r="DD84" i="6"/>
  <c r="BX84" i="6"/>
  <c r="DD583" i="6"/>
  <c r="BX583" i="6"/>
  <c r="BB127" i="6"/>
  <c r="CH127" i="6"/>
  <c r="CS647" i="6"/>
  <c r="BM647" i="6"/>
  <c r="CH370" i="6"/>
  <c r="BB370" i="6"/>
  <c r="BX764" i="6"/>
  <c r="DD764" i="6"/>
  <c r="BB986" i="6"/>
  <c r="CH986" i="6"/>
  <c r="BM286" i="6"/>
  <c r="CS286" i="6"/>
  <c r="BB534" i="6"/>
  <c r="CH534" i="6"/>
  <c r="BX848" i="6"/>
  <c r="DD848" i="6"/>
  <c r="CS993" i="6"/>
  <c r="BM993" i="6"/>
  <c r="CS77" i="6"/>
  <c r="BM77" i="6"/>
  <c r="CH452" i="6"/>
  <c r="BB452" i="6"/>
  <c r="DD44" i="6"/>
  <c r="BX44" i="6"/>
  <c r="BM244" i="6"/>
  <c r="CS244" i="6"/>
  <c r="CS745" i="6"/>
  <c r="BM745" i="6"/>
  <c r="CS169" i="6"/>
  <c r="BM169" i="6"/>
  <c r="BB184" i="6"/>
  <c r="CH184" i="6"/>
  <c r="CS506" i="6"/>
  <c r="BM506" i="6"/>
  <c r="BM945" i="6"/>
  <c r="CS945" i="6"/>
  <c r="BB117" i="6"/>
  <c r="CH117" i="6"/>
  <c r="BX828" i="6"/>
  <c r="DD828" i="6"/>
  <c r="BB50" i="6"/>
  <c r="CH50" i="6"/>
  <c r="CH840" i="6"/>
  <c r="BB840" i="6"/>
  <c r="BM519" i="6"/>
  <c r="CS519" i="6"/>
  <c r="DD480" i="6"/>
  <c r="BX480" i="6"/>
  <c r="BX218" i="6"/>
  <c r="DD218" i="6"/>
  <c r="CH59" i="6"/>
  <c r="BB59" i="6"/>
  <c r="CH90" i="6"/>
  <c r="BB90" i="6"/>
  <c r="BM415" i="6"/>
  <c r="CS415" i="6"/>
  <c r="CS52" i="6"/>
  <c r="BM52" i="6"/>
  <c r="BB341" i="6"/>
  <c r="CH341" i="6"/>
  <c r="BM416" i="6"/>
  <c r="CS416" i="6"/>
  <c r="BX582" i="6"/>
  <c r="DD582" i="6"/>
  <c r="BX253" i="6"/>
  <c r="DD253" i="6"/>
  <c r="BX200" i="6"/>
  <c r="DD200" i="6"/>
  <c r="BX990" i="6"/>
  <c r="DD990" i="6"/>
  <c r="CS24" i="6"/>
  <c r="BM24" i="6"/>
  <c r="CH312" i="6"/>
  <c r="BB312" i="6"/>
  <c r="CS716" i="6"/>
  <c r="BM716" i="6"/>
  <c r="BB107" i="6"/>
  <c r="CH107" i="6"/>
  <c r="BX969" i="6"/>
  <c r="DD969" i="6"/>
  <c r="DD646" i="6"/>
  <c r="BX646" i="6"/>
  <c r="BB365" i="6"/>
  <c r="CH365" i="6"/>
  <c r="CS73" i="6"/>
  <c r="BM73" i="6"/>
  <c r="BB946" i="6"/>
  <c r="CH946" i="6"/>
  <c r="BB218" i="6"/>
  <c r="CH218" i="6"/>
  <c r="CS635" i="6"/>
  <c r="BM635" i="6"/>
  <c r="BB233" i="6"/>
  <c r="CH233" i="6"/>
  <c r="BB137" i="6"/>
  <c r="CH137" i="6"/>
  <c r="BX819" i="6"/>
  <c r="DD819" i="6"/>
  <c r="CH587" i="6"/>
  <c r="BB587" i="6"/>
  <c r="BX74" i="6"/>
  <c r="DD74" i="6"/>
  <c r="BX1007" i="6"/>
  <c r="DD1007" i="6"/>
  <c r="DD701" i="6"/>
  <c r="BX701" i="6"/>
  <c r="BX378" i="6"/>
  <c r="DD378" i="6"/>
  <c r="CS216" i="6"/>
  <c r="BM216" i="6"/>
  <c r="DD282" i="6"/>
  <c r="BX282" i="6"/>
  <c r="BX101" i="6"/>
  <c r="DD101" i="6"/>
  <c r="CH269" i="6"/>
  <c r="BB269" i="6"/>
  <c r="BM755" i="6"/>
  <c r="CS755" i="6"/>
  <c r="BM820" i="6"/>
  <c r="CS820" i="6"/>
  <c r="BM481" i="6"/>
  <c r="CS481" i="6"/>
  <c r="BB633" i="6"/>
  <c r="CH633" i="6"/>
  <c r="BM768" i="6"/>
  <c r="CS768" i="6"/>
  <c r="CH366" i="6"/>
  <c r="BB366" i="6"/>
  <c r="BX971" i="6"/>
  <c r="DD971" i="6"/>
  <c r="DD566" i="6"/>
  <c r="BX566" i="6"/>
  <c r="BB122" i="6"/>
  <c r="CH122" i="6"/>
  <c r="CH372" i="6"/>
  <c r="BB372" i="6"/>
  <c r="CS663" i="6"/>
  <c r="BM663" i="6"/>
  <c r="DD26" i="6"/>
  <c r="BX26" i="6"/>
  <c r="DD83" i="6"/>
  <c r="BX83" i="6"/>
  <c r="DD416" i="6"/>
  <c r="BX416" i="6"/>
  <c r="BB253" i="6"/>
  <c r="CH253" i="6"/>
  <c r="DD733" i="6"/>
  <c r="BX733" i="6"/>
  <c r="DD621" i="6"/>
  <c r="BX621" i="6"/>
  <c r="BM890" i="6"/>
  <c r="CS890" i="6"/>
  <c r="BM878" i="6"/>
  <c r="CS878" i="6"/>
  <c r="BM808" i="6"/>
  <c r="CS808" i="6"/>
  <c r="BM773" i="6"/>
  <c r="CS773" i="6"/>
  <c r="BB425" i="6"/>
  <c r="CH425" i="6"/>
  <c r="BX600" i="6"/>
  <c r="DD600" i="6"/>
  <c r="BB430" i="6"/>
  <c r="CH430" i="6"/>
  <c r="DD367" i="6"/>
  <c r="BX367" i="6"/>
  <c r="CH993" i="6"/>
  <c r="BB993" i="6"/>
  <c r="CH790" i="6"/>
  <c r="BB790" i="6"/>
  <c r="CS587" i="6"/>
  <c r="BM587" i="6"/>
  <c r="DD560" i="6"/>
  <c r="BX560" i="6"/>
  <c r="DD695" i="6"/>
  <c r="BX695" i="6"/>
  <c r="BM509" i="6"/>
  <c r="CS509" i="6"/>
  <c r="BX342" i="6"/>
  <c r="DD342" i="6"/>
  <c r="CH935" i="6"/>
  <c r="BB935" i="6"/>
  <c r="DD473" i="6"/>
  <c r="BX473" i="6"/>
  <c r="CH704" i="6"/>
  <c r="BB704" i="6"/>
  <c r="BM205" i="6"/>
  <c r="CS205" i="6"/>
  <c r="DD490" i="6"/>
  <c r="BX490" i="6"/>
  <c r="BB286" i="6"/>
  <c r="CH286" i="6"/>
  <c r="BX813" i="6"/>
  <c r="DD813" i="6"/>
  <c r="BM829" i="6"/>
  <c r="CS829" i="6"/>
  <c r="CS941" i="6"/>
  <c r="BM941" i="6"/>
  <c r="BM166" i="6"/>
  <c r="CS166" i="6"/>
  <c r="CH939" i="6"/>
  <c r="BB939" i="6"/>
  <c r="BB180" i="6"/>
  <c r="CH180" i="6"/>
  <c r="BX556" i="6"/>
  <c r="DD556" i="6"/>
  <c r="BB424" i="6"/>
  <c r="CH424" i="6"/>
  <c r="BM97" i="6"/>
  <c r="CS97" i="6"/>
  <c r="CH307" i="6"/>
  <c r="BB307" i="6"/>
  <c r="CS192" i="6"/>
  <c r="BM192" i="6"/>
  <c r="BB262" i="6"/>
  <c r="CH262" i="6"/>
  <c r="BX329" i="6"/>
  <c r="DD329" i="6"/>
  <c r="DD60" i="6"/>
  <c r="BX60" i="6"/>
  <c r="BB52" i="6"/>
  <c r="CH52" i="6"/>
  <c r="DD482" i="6"/>
  <c r="BX482" i="6"/>
  <c r="BB693" i="6"/>
  <c r="CH693" i="6"/>
  <c r="CH61" i="6"/>
  <c r="BB61" i="6"/>
  <c r="BX390" i="6"/>
  <c r="DD390" i="6"/>
  <c r="BX938" i="6"/>
  <c r="DD938" i="6"/>
  <c r="BB296" i="6"/>
  <c r="CH296" i="6"/>
  <c r="BX505" i="6"/>
  <c r="DD505" i="6"/>
  <c r="BM477" i="6"/>
  <c r="CS477" i="6"/>
  <c r="CS734" i="6"/>
  <c r="BM734" i="6"/>
  <c r="CS452" i="6"/>
  <c r="BM452" i="6"/>
  <c r="BX852" i="6"/>
  <c r="DD852" i="6"/>
  <c r="CS1006" i="6"/>
  <c r="BM1006" i="6"/>
  <c r="CH281" i="6"/>
  <c r="BB281" i="6"/>
  <c r="CH890" i="6"/>
  <c r="BB890" i="6"/>
  <c r="BB992" i="6"/>
  <c r="CH992" i="6"/>
  <c r="CH603" i="6"/>
  <c r="BB603" i="6"/>
  <c r="BM672" i="6"/>
  <c r="CS672" i="6"/>
  <c r="CH44" i="6"/>
  <c r="BB44" i="6"/>
  <c r="CS47" i="6"/>
  <c r="BM47" i="6"/>
  <c r="CH862" i="6"/>
  <c r="BB862" i="6"/>
  <c r="BM265" i="6"/>
  <c r="CS265" i="6"/>
  <c r="DD128" i="6"/>
  <c r="BX128" i="6"/>
  <c r="BB621" i="6"/>
  <c r="CH621" i="6"/>
  <c r="CH592" i="6"/>
  <c r="BB592" i="6"/>
  <c r="DD872" i="6"/>
  <c r="BX872" i="6"/>
  <c r="CS28" i="6"/>
  <c r="BM28" i="6"/>
  <c r="BM996" i="6"/>
  <c r="CS996" i="6"/>
  <c r="BX847" i="6"/>
  <c r="DD847" i="6"/>
  <c r="BM491" i="6"/>
  <c r="CS491" i="6"/>
  <c r="BM282" i="6"/>
  <c r="CS282" i="6"/>
  <c r="BB248" i="6"/>
  <c r="CH248" i="6"/>
  <c r="DD365" i="6"/>
  <c r="BX365" i="6"/>
  <c r="DD696" i="6"/>
  <c r="BX696" i="6"/>
  <c r="BB125" i="6"/>
  <c r="CH125" i="6"/>
  <c r="DD771" i="6"/>
  <c r="BX771" i="6"/>
  <c r="BB734" i="6"/>
  <c r="CH734" i="6"/>
  <c r="BB554" i="6"/>
  <c r="CH554" i="6"/>
  <c r="CH327" i="6"/>
  <c r="BB327" i="6"/>
  <c r="CH898" i="6"/>
  <c r="BB898" i="6"/>
  <c r="BX97" i="6"/>
  <c r="DD97" i="6"/>
  <c r="BB259" i="6"/>
  <c r="CH259" i="6"/>
  <c r="BM251" i="6"/>
  <c r="CS251" i="6"/>
  <c r="BM990" i="6"/>
  <c r="CS990" i="6"/>
  <c r="CS210" i="6"/>
  <c r="BM210" i="6"/>
  <c r="DD428" i="6"/>
  <c r="BX428" i="6"/>
  <c r="BB37" i="6"/>
  <c r="CH37" i="6"/>
  <c r="BM802" i="6"/>
  <c r="CS802" i="6"/>
  <c r="BX867" i="6"/>
  <c r="DD867" i="6"/>
  <c r="CH304" i="6"/>
  <c r="BB304" i="6"/>
  <c r="BX586" i="6"/>
  <c r="DD586" i="6"/>
  <c r="CH888" i="6"/>
  <c r="BB888" i="6"/>
  <c r="BM262" i="6"/>
  <c r="CS262" i="6"/>
  <c r="BM161" i="6"/>
  <c r="CS161" i="6"/>
  <c r="CS649" i="6"/>
  <c r="BM649" i="6"/>
  <c r="BB375" i="6"/>
  <c r="CH375" i="6"/>
  <c r="CS256" i="6"/>
  <c r="BM256" i="6"/>
  <c r="BM176" i="6"/>
  <c r="CS176" i="6"/>
  <c r="BB975" i="6"/>
  <c r="CH975" i="6"/>
  <c r="DD28" i="6"/>
  <c r="BX28" i="6"/>
  <c r="BM103" i="6"/>
  <c r="CS103" i="6"/>
  <c r="CS729" i="6"/>
  <c r="BM729" i="6"/>
  <c r="CS761" i="6"/>
  <c r="BM761" i="6"/>
  <c r="BM253" i="6"/>
  <c r="CS253" i="6"/>
  <c r="BB536" i="6"/>
  <c r="CH536" i="6"/>
  <c r="CS534" i="6"/>
  <c r="BM534" i="6"/>
  <c r="BX149" i="6"/>
  <c r="DD149" i="6"/>
  <c r="BB920" i="6"/>
  <c r="CH920" i="6"/>
  <c r="BB757" i="6"/>
  <c r="CH757" i="6"/>
  <c r="BM137" i="6"/>
  <c r="CS137" i="6"/>
  <c r="BB488" i="6"/>
  <c r="CH488" i="6"/>
  <c r="BX198" i="6"/>
  <c r="DD198" i="6"/>
  <c r="BM202" i="6"/>
  <c r="CS202" i="6"/>
  <c r="BM532" i="6"/>
  <c r="CS532" i="6"/>
  <c r="DD422" i="6"/>
  <c r="BX422" i="6"/>
  <c r="CH837" i="6"/>
  <c r="BB837" i="6"/>
  <c r="BX284" i="6"/>
  <c r="DD284" i="6"/>
  <c r="BB481" i="6"/>
  <c r="CH481" i="6"/>
  <c r="BX963" i="6"/>
  <c r="DD963" i="6"/>
  <c r="CH951" i="6"/>
  <c r="BB951" i="6"/>
  <c r="DD728" i="6"/>
  <c r="BX728" i="6"/>
  <c r="BB912" i="6"/>
  <c r="CH912" i="6"/>
  <c r="BM283" i="6"/>
  <c r="CS283" i="6"/>
  <c r="DD301" i="6"/>
  <c r="BX301" i="6"/>
  <c r="BX814" i="6"/>
  <c r="DD814" i="6"/>
  <c r="BM492" i="6"/>
  <c r="CS492" i="6"/>
  <c r="CS978" i="6"/>
  <c r="BM978" i="6"/>
  <c r="BM748" i="6"/>
  <c r="CS748" i="6"/>
  <c r="CS450" i="6"/>
  <c r="BM450" i="6"/>
  <c r="CH915" i="6"/>
  <c r="BB915" i="6"/>
  <c r="BM782" i="6"/>
  <c r="CS782" i="6"/>
  <c r="BM273" i="6"/>
  <c r="CS273" i="6"/>
  <c r="BB985" i="6"/>
  <c r="CH985" i="6"/>
  <c r="BM156" i="6"/>
  <c r="CS156" i="6"/>
  <c r="DD834" i="6"/>
  <c r="BX834" i="6"/>
  <c r="CH895" i="6"/>
  <c r="BB895" i="6"/>
  <c r="CS382" i="6"/>
  <c r="BM382" i="6"/>
  <c r="CH759" i="6"/>
  <c r="BB759" i="6"/>
  <c r="BX673" i="6"/>
  <c r="DD673" i="6"/>
  <c r="CH653" i="6"/>
  <c r="BB653" i="6"/>
  <c r="BB817" i="6"/>
  <c r="CH817" i="6"/>
  <c r="CH763" i="6"/>
  <c r="BB763" i="6"/>
  <c r="DD116" i="6"/>
  <c r="BX116" i="6"/>
  <c r="BM379" i="6"/>
  <c r="CS379" i="6"/>
  <c r="CH772" i="6"/>
  <c r="BB772" i="6"/>
  <c r="BB725" i="6"/>
  <c r="CH725" i="6"/>
  <c r="DD429" i="6"/>
  <c r="BX429" i="6"/>
  <c r="BX887" i="6"/>
  <c r="DD887" i="6"/>
  <c r="BB486" i="6"/>
  <c r="CH486" i="6"/>
  <c r="BM125" i="6"/>
  <c r="CS125" i="6"/>
  <c r="BM287" i="6"/>
  <c r="CS287" i="6"/>
  <c r="BM545" i="6"/>
  <c r="CS545" i="6"/>
  <c r="DD391" i="6"/>
  <c r="BX391" i="6"/>
  <c r="CS972" i="6"/>
  <c r="BM972" i="6"/>
  <c r="BX567" i="6"/>
  <c r="DD567" i="6"/>
  <c r="BX192" i="6"/>
  <c r="DD192" i="6"/>
  <c r="BX760" i="6"/>
  <c r="DD760" i="6"/>
  <c r="DD717" i="6"/>
  <c r="BX717" i="6"/>
  <c r="BM342" i="6"/>
  <c r="CS342" i="6"/>
  <c r="DD716" i="6"/>
  <c r="BX716" i="6"/>
  <c r="CS548" i="6"/>
  <c r="BM548" i="6"/>
  <c r="BM143" i="6"/>
  <c r="CS143" i="6"/>
  <c r="BX503" i="6"/>
  <c r="DD503" i="6"/>
  <c r="CS715" i="6"/>
  <c r="BM715" i="6"/>
  <c r="CH215" i="6"/>
  <c r="BB215" i="6"/>
  <c r="BX980" i="6"/>
  <c r="DD980" i="6"/>
  <c r="CH516" i="6"/>
  <c r="BB516" i="6"/>
  <c r="BB185" i="6"/>
  <c r="CH185" i="6"/>
  <c r="CH893" i="6"/>
  <c r="BB893" i="6"/>
  <c r="DD384" i="6"/>
  <c r="BX384" i="6"/>
  <c r="CS615" i="6"/>
  <c r="BM615" i="6"/>
  <c r="BX934" i="6"/>
  <c r="DD934" i="6"/>
  <c r="CS943" i="6"/>
  <c r="BM943" i="6"/>
  <c r="CS376" i="6"/>
  <c r="BM376" i="6"/>
  <c r="BB33" i="6"/>
  <c r="CH33" i="6"/>
  <c r="CH234" i="6"/>
  <c r="BB234" i="6"/>
  <c r="CS880" i="6"/>
  <c r="BM880" i="6"/>
  <c r="BB926" i="6"/>
  <c r="CH926" i="6"/>
  <c r="CS63" i="6"/>
  <c r="BM63" i="6"/>
  <c r="BM132" i="6"/>
  <c r="CS132" i="6"/>
  <c r="DD130" i="6"/>
  <c r="BX130" i="6"/>
  <c r="CS163" i="6"/>
  <c r="BM163" i="6"/>
  <c r="DD255" i="6"/>
  <c r="BX255" i="6"/>
  <c r="CS712" i="6"/>
  <c r="BM712" i="6"/>
  <c r="BX784" i="6"/>
  <c r="DD784" i="6"/>
  <c r="CS572" i="6"/>
  <c r="BM572" i="6"/>
  <c r="CH999" i="6"/>
  <c r="BB999" i="6"/>
  <c r="DD291" i="6"/>
  <c r="BX291" i="6"/>
  <c r="DD389" i="6"/>
  <c r="BX389" i="6"/>
  <c r="BM949" i="6"/>
  <c r="CS949" i="6"/>
  <c r="BM145" i="6"/>
  <c r="CS145" i="6"/>
  <c r="CH348" i="6"/>
  <c r="BB348" i="6"/>
  <c r="BM149" i="6"/>
  <c r="CS149" i="6"/>
  <c r="CS40" i="6"/>
  <c r="BM40" i="6"/>
  <c r="BB367" i="6"/>
  <c r="CH367" i="6"/>
  <c r="BM468" i="6"/>
  <c r="CS468" i="6"/>
  <c r="BX759" i="6"/>
  <c r="DD759" i="6"/>
  <c r="CS46" i="6"/>
  <c r="BM46" i="6"/>
  <c r="CS575" i="6"/>
  <c r="BM575" i="6"/>
  <c r="BB930" i="6"/>
  <c r="CH930" i="6"/>
  <c r="DD399" i="6"/>
  <c r="BX399" i="6"/>
  <c r="CS78" i="6"/>
  <c r="BM78" i="6"/>
  <c r="BM843" i="6"/>
  <c r="CS843" i="6"/>
  <c r="BM902" i="6"/>
  <c r="CS902" i="6"/>
  <c r="BB527" i="6"/>
  <c r="CH527" i="6"/>
  <c r="DD155" i="6"/>
  <c r="BX155" i="6"/>
  <c r="BB762" i="6"/>
  <c r="CH762" i="6"/>
  <c r="CH593" i="6"/>
  <c r="BB593" i="6"/>
  <c r="CH227" i="6"/>
  <c r="BB227" i="6"/>
  <c r="DD279" i="6"/>
  <c r="BX279" i="6"/>
  <c r="CS684" i="6"/>
  <c r="BM684" i="6"/>
  <c r="CS727" i="6"/>
  <c r="BM727" i="6"/>
  <c r="BB727" i="6"/>
  <c r="CH727" i="6"/>
  <c r="CH635" i="6"/>
  <c r="BB635" i="6"/>
  <c r="BX752" i="6"/>
  <c r="DD752" i="6"/>
  <c r="BX220" i="6"/>
  <c r="DD220" i="6"/>
  <c r="CS1004" i="6"/>
  <c r="BM1004" i="6"/>
  <c r="DD984" i="6"/>
  <c r="BX984" i="6"/>
  <c r="BX450" i="6"/>
  <c r="DD450" i="6"/>
  <c r="CH584" i="6"/>
  <c r="BB584" i="6"/>
  <c r="CH77" i="6"/>
  <c r="BB77" i="6"/>
  <c r="CH660" i="6"/>
  <c r="BB660" i="6"/>
  <c r="BB89" i="6"/>
  <c r="CH89" i="6"/>
  <c r="DD630" i="6"/>
  <c r="BX630" i="6"/>
  <c r="BX933" i="6"/>
  <c r="DD933" i="6"/>
  <c r="BX236" i="6"/>
  <c r="DD236" i="6"/>
  <c r="CS747" i="6"/>
  <c r="BM747" i="6"/>
  <c r="DD142" i="6"/>
  <c r="BX142" i="6"/>
  <c r="DD640" i="6"/>
  <c r="BX640" i="6"/>
  <c r="BX563" i="6"/>
  <c r="DD563" i="6"/>
  <c r="BX818" i="6"/>
  <c r="DD818" i="6"/>
  <c r="CS520" i="6"/>
  <c r="BM520" i="6"/>
  <c r="CH610" i="6"/>
  <c r="BB610" i="6"/>
  <c r="BB489" i="6"/>
  <c r="CH489" i="6"/>
  <c r="DD985" i="6"/>
  <c r="BX985" i="6"/>
  <c r="CH596" i="6"/>
  <c r="BB596" i="6"/>
  <c r="DD177" i="6"/>
  <c r="BX177" i="6"/>
  <c r="CS152" i="6"/>
  <c r="BM152" i="6"/>
  <c r="CS70" i="6"/>
  <c r="BM70" i="6"/>
  <c r="BB988" i="6"/>
  <c r="CH988" i="6"/>
  <c r="BM135" i="6"/>
  <c r="CS135" i="6"/>
  <c r="DD38" i="6"/>
  <c r="BX38" i="6"/>
  <c r="BM691" i="6"/>
  <c r="CS691" i="6"/>
  <c r="DD749" i="6"/>
  <c r="BX749" i="6"/>
  <c r="DD541" i="6"/>
  <c r="BX541" i="6"/>
  <c r="CS246" i="6"/>
  <c r="BM246" i="6"/>
  <c r="BB450" i="6"/>
  <c r="CH450" i="6"/>
  <c r="DD923" i="6"/>
  <c r="BX923" i="6"/>
  <c r="CS892" i="6"/>
  <c r="BM892" i="6"/>
  <c r="DD927" i="6"/>
  <c r="BX927" i="6"/>
  <c r="CH313" i="6"/>
  <c r="BB313" i="6"/>
  <c r="CS384" i="6"/>
  <c r="BM384" i="6"/>
  <c r="BX805" i="6"/>
  <c r="DD805" i="6"/>
  <c r="BX1008" i="6"/>
  <c r="DD1008" i="6"/>
  <c r="CS64" i="6"/>
  <c r="BM64" i="6"/>
  <c r="CH42" i="6"/>
  <c r="BB42" i="6"/>
  <c r="CS264" i="6"/>
  <c r="BM264" i="6"/>
  <c r="BX453" i="6"/>
  <c r="DD453" i="6"/>
  <c r="CS925" i="6"/>
  <c r="BM925" i="6"/>
  <c r="CS240" i="6"/>
  <c r="BM240" i="6"/>
  <c r="BX601" i="6"/>
  <c r="DD601" i="6"/>
  <c r="CH801" i="6"/>
  <c r="BB801" i="6"/>
  <c r="BB882" i="6"/>
  <c r="CH882" i="6"/>
  <c r="DD71" i="6"/>
  <c r="BX71" i="6"/>
  <c r="BM263" i="6"/>
  <c r="CS263" i="6"/>
  <c r="CS583" i="6"/>
  <c r="BM583" i="6"/>
  <c r="BB480" i="6"/>
  <c r="CH480" i="6"/>
  <c r="CS654" i="6"/>
  <c r="BM654" i="6"/>
  <c r="BM922" i="6"/>
  <c r="CS922" i="6"/>
  <c r="CS582" i="6"/>
  <c r="BM582" i="6"/>
  <c r="BX649" i="6"/>
  <c r="DD649" i="6"/>
  <c r="BM551" i="6"/>
  <c r="CS551" i="6"/>
  <c r="BX233" i="6"/>
  <c r="DD233" i="6"/>
  <c r="DD545" i="6"/>
  <c r="BX545" i="6"/>
  <c r="BX232" i="6"/>
  <c r="DD232" i="6"/>
  <c r="CH578" i="6"/>
  <c r="BB578" i="6"/>
  <c r="BX483" i="6"/>
  <c r="DD483" i="6"/>
  <c r="CS167" i="6"/>
  <c r="BM167" i="6"/>
  <c r="DD339" i="6"/>
  <c r="BX339" i="6"/>
  <c r="DD235" i="6"/>
  <c r="BX235" i="6"/>
  <c r="BB146" i="6"/>
  <c r="CH146" i="6"/>
  <c r="BX653" i="6"/>
  <c r="DD653" i="6"/>
  <c r="CH678" i="6"/>
  <c r="BB678" i="6"/>
  <c r="DD555" i="6"/>
  <c r="BX555" i="6"/>
  <c r="CS598" i="6"/>
  <c r="BM598" i="6"/>
  <c r="BX475" i="6"/>
  <c r="DD475" i="6"/>
  <c r="BB400" i="6"/>
  <c r="CH400" i="6"/>
  <c r="BX219" i="6"/>
  <c r="DD219" i="6"/>
  <c r="DD519" i="6"/>
  <c r="BX519" i="6"/>
  <c r="BX435" i="6"/>
  <c r="DD435" i="6"/>
  <c r="BM961" i="6"/>
  <c r="CS961" i="6"/>
  <c r="CS677" i="6"/>
  <c r="BM677" i="6"/>
  <c r="DD469" i="6"/>
  <c r="BX469" i="6"/>
  <c r="CH547" i="6"/>
  <c r="BB547" i="6"/>
  <c r="BM495" i="6"/>
  <c r="CS495" i="6"/>
  <c r="BB845" i="6"/>
  <c r="CH845" i="6"/>
  <c r="CH30" i="6"/>
  <c r="BB30" i="6"/>
  <c r="BM278" i="6"/>
  <c r="CS278" i="6"/>
  <c r="CH818" i="6"/>
  <c r="BB818" i="6"/>
  <c r="BX705" i="6"/>
  <c r="DD705" i="6"/>
  <c r="BX487" i="6"/>
  <c r="DD487" i="6"/>
  <c r="DD890" i="6"/>
  <c r="BX890" i="6"/>
  <c r="CH197" i="6"/>
  <c r="BB197" i="6"/>
  <c r="CS703" i="6"/>
  <c r="BM703" i="6"/>
  <c r="BM419" i="6"/>
  <c r="CS419" i="6"/>
  <c r="BM906" i="6"/>
  <c r="CS906" i="6"/>
  <c r="DD425" i="6"/>
  <c r="BX425" i="6"/>
  <c r="BX526" i="6"/>
  <c r="DD526" i="6"/>
  <c r="BB843" i="6"/>
  <c r="CH843" i="6"/>
  <c r="BB773" i="6"/>
  <c r="CH773" i="6"/>
  <c r="CS942" i="6"/>
  <c r="BM942" i="6"/>
  <c r="BX663" i="6"/>
  <c r="DD663" i="6"/>
  <c r="CS496" i="6"/>
  <c r="BM496" i="6"/>
  <c r="DD248" i="6"/>
  <c r="BX248" i="6"/>
  <c r="CH318" i="6"/>
  <c r="BB318" i="6"/>
  <c r="CH700" i="6"/>
  <c r="BB700" i="6"/>
  <c r="CH315" i="6"/>
  <c r="BB315" i="6"/>
  <c r="CH811" i="6"/>
  <c r="BB811" i="6"/>
  <c r="CH112" i="6"/>
  <c r="BB112" i="6"/>
  <c r="CH224" i="6"/>
  <c r="BB224" i="6"/>
  <c r="BX528" i="6"/>
  <c r="DD528" i="6"/>
  <c r="DD504" i="6"/>
  <c r="BX504" i="6"/>
  <c r="CS860" i="6"/>
  <c r="BM860" i="6"/>
  <c r="CS568" i="6"/>
  <c r="BM568" i="6"/>
  <c r="BX785" i="6"/>
  <c r="DD785" i="6"/>
  <c r="CH36" i="6"/>
  <c r="BB36" i="6"/>
  <c r="DD456" i="6"/>
  <c r="BX456" i="6"/>
  <c r="BM979" i="6"/>
  <c r="CS979" i="6"/>
  <c r="DD136" i="6"/>
  <c r="BX136" i="6"/>
  <c r="DD432" i="6"/>
  <c r="BX432" i="6"/>
  <c r="CH20" i="6"/>
  <c r="BB20" i="6"/>
  <c r="CS16" i="6"/>
  <c r="BM16" i="6"/>
  <c r="CH848" i="6"/>
  <c r="BB848" i="6"/>
  <c r="CH666" i="6"/>
  <c r="BB666" i="6"/>
  <c r="CH590" i="6"/>
  <c r="BB590" i="6"/>
  <c r="CS793" i="6"/>
  <c r="BM793" i="6"/>
  <c r="BB628" i="6"/>
  <c r="CH628" i="6"/>
  <c r="BM68" i="6"/>
  <c r="CS68" i="6"/>
  <c r="CH776" i="6"/>
  <c r="BB776" i="6"/>
  <c r="DD795" i="6"/>
  <c r="BX795" i="6"/>
  <c r="BX787" i="6"/>
  <c r="DD787" i="6"/>
  <c r="CS913" i="6"/>
  <c r="BM913" i="6"/>
  <c r="BB252" i="6"/>
  <c r="CH252" i="6"/>
  <c r="BX213" i="6"/>
  <c r="DD213" i="6"/>
  <c r="DD270" i="6"/>
  <c r="BX270" i="6"/>
  <c r="CS881" i="6"/>
  <c r="BM881" i="6"/>
  <c r="DD843" i="6"/>
  <c r="BX843" i="6"/>
  <c r="CH860" i="6"/>
  <c r="BB860" i="6"/>
  <c r="CS774" i="6"/>
  <c r="BM774" i="6"/>
  <c r="I66" i="5"/>
  <c r="K41" i="5"/>
  <c r="CH340" i="6"/>
  <c r="BB340" i="6"/>
  <c r="BX225" i="6"/>
  <c r="DD225" i="6"/>
  <c r="DD324" i="6"/>
  <c r="BX324" i="6"/>
  <c r="CH310" i="6"/>
  <c r="BB310" i="6"/>
  <c r="DD285" i="6"/>
  <c r="BX285" i="6"/>
  <c r="BM825" i="6"/>
  <c r="CS825" i="6"/>
  <c r="H63" i="5"/>
  <c r="H51" i="5"/>
  <c r="J38" i="5"/>
  <c r="DD632" i="6"/>
  <c r="BX632" i="6"/>
  <c r="BX825" i="6"/>
  <c r="DD825" i="6"/>
  <c r="BB285" i="6"/>
  <c r="CH285" i="6"/>
  <c r="CH549" i="6"/>
  <c r="BB549" i="6"/>
  <c r="CS550" i="6"/>
  <c r="BM550" i="6"/>
  <c r="DD426" i="6"/>
  <c r="BX426" i="6"/>
  <c r="BB290" i="6"/>
  <c r="CH290" i="6"/>
  <c r="CS212" i="6"/>
  <c r="BM212" i="6"/>
  <c r="CH358" i="6"/>
  <c r="BB358" i="6"/>
  <c r="DD438" i="6"/>
  <c r="BX438" i="6"/>
  <c r="CS511" i="6"/>
  <c r="BM511" i="6"/>
  <c r="DD470" i="6"/>
  <c r="BX470" i="6"/>
  <c r="BB116" i="6"/>
  <c r="CH116" i="6"/>
  <c r="CS613" i="6"/>
  <c r="BM613" i="6"/>
  <c r="CS190" i="6"/>
  <c r="BM190" i="6"/>
  <c r="CS250" i="6"/>
  <c r="BM250" i="6"/>
  <c r="CS619" i="6"/>
  <c r="BM619" i="6"/>
  <c r="CH241" i="6"/>
  <c r="BB241" i="6"/>
  <c r="BM147" i="6"/>
  <c r="CS147" i="6"/>
  <c r="CH829" i="6"/>
  <c r="BB829" i="6"/>
  <c r="CS637" i="6"/>
  <c r="BM637" i="6"/>
  <c r="BX964" i="6"/>
  <c r="DD964" i="6"/>
  <c r="BB548" i="6"/>
  <c r="CH548" i="6"/>
  <c r="BM302" i="6"/>
  <c r="CS302" i="6"/>
  <c r="CS1008" i="6"/>
  <c r="BM1008" i="6"/>
  <c r="CS223" i="6"/>
  <c r="BM223" i="6"/>
  <c r="BM239" i="6"/>
  <c r="CS239" i="6"/>
  <c r="BB381" i="6"/>
  <c r="CH381" i="6"/>
  <c r="BM473" i="6"/>
  <c r="CS473" i="6"/>
  <c r="DD994" i="6"/>
  <c r="BX994" i="6"/>
  <c r="DD712" i="6"/>
  <c r="BX712" i="6"/>
  <c r="DD107" i="6"/>
  <c r="BX107" i="6"/>
  <c r="DD154" i="6"/>
  <c r="BX154" i="6"/>
  <c r="CS627" i="6"/>
  <c r="BM627" i="6"/>
  <c r="CH609" i="6"/>
  <c r="BB609" i="6"/>
  <c r="BM365" i="6"/>
  <c r="CS365" i="6"/>
  <c r="CS455" i="6"/>
  <c r="BM455" i="6"/>
  <c r="CS303" i="6"/>
  <c r="BM303" i="6"/>
  <c r="DD87" i="6"/>
  <c r="BX87" i="6"/>
  <c r="BM235" i="6"/>
  <c r="CS235" i="6"/>
  <c r="BB976" i="6"/>
  <c r="CH976" i="6"/>
  <c r="DD903" i="6"/>
  <c r="BX903" i="6"/>
  <c r="CH148" i="6"/>
  <c r="BB148" i="6"/>
  <c r="BM988" i="6"/>
  <c r="CS988" i="6"/>
  <c r="BX844" i="6"/>
  <c r="DD844" i="6"/>
  <c r="BM693" i="6"/>
  <c r="CS693" i="6"/>
  <c r="BM154" i="6"/>
  <c r="CS154" i="6"/>
  <c r="BX652" i="6"/>
  <c r="DD652" i="6"/>
  <c r="CH573" i="6"/>
  <c r="BB573" i="6"/>
  <c r="BB264" i="6"/>
  <c r="CH264" i="6"/>
  <c r="BX341" i="6"/>
  <c r="DD341" i="6"/>
  <c r="BM368" i="6"/>
  <c r="CS368" i="6"/>
  <c r="BB355" i="6"/>
  <c r="CH355" i="6"/>
  <c r="CH463" i="6"/>
  <c r="BB463" i="6"/>
  <c r="BM916" i="6"/>
  <c r="CS916" i="6"/>
  <c r="BX499" i="6"/>
  <c r="DD499" i="6"/>
  <c r="BB971" i="6"/>
  <c r="CH971" i="6"/>
  <c r="CS857" i="6"/>
  <c r="BM857" i="6"/>
  <c r="DD737" i="6"/>
  <c r="BX737" i="6"/>
  <c r="BB922" i="6"/>
  <c r="CH922" i="6"/>
  <c r="DD375" i="6"/>
  <c r="BX375" i="6"/>
  <c r="DD388" i="6"/>
  <c r="BX388" i="6"/>
  <c r="BB123" i="6"/>
  <c r="CH123" i="6"/>
  <c r="BB45" i="6"/>
  <c r="CH45" i="6"/>
  <c r="DD792" i="6"/>
  <c r="BX792" i="6"/>
  <c r="BX880" i="6"/>
  <c r="DD880" i="6"/>
  <c r="BB405" i="6"/>
  <c r="CH405" i="6"/>
  <c r="BX182" i="6"/>
  <c r="DD182" i="6"/>
  <c r="CH560" i="6"/>
  <c r="BB560" i="6"/>
  <c r="BX568" i="6"/>
  <c r="DD568" i="6"/>
  <c r="CH225" i="6"/>
  <c r="BB225" i="6"/>
  <c r="H61" i="5"/>
  <c r="H49" i="5"/>
  <c r="J36" i="5"/>
  <c r="BX278" i="6"/>
  <c r="DD278" i="6"/>
  <c r="BM255" i="6"/>
  <c r="CS255" i="6"/>
  <c r="BM814" i="6"/>
  <c r="CS814" i="6"/>
  <c r="BX552" i="6"/>
  <c r="DD552" i="6"/>
  <c r="BB514" i="6"/>
  <c r="CH514" i="6"/>
  <c r="DD78" i="6"/>
  <c r="BX78" i="6"/>
  <c r="DD86" i="6"/>
  <c r="BX86" i="6"/>
  <c r="CS897" i="6"/>
  <c r="BM897" i="6"/>
  <c r="CH978" i="6"/>
  <c r="BB978" i="6"/>
  <c r="DD157" i="6"/>
  <c r="BX157" i="6"/>
  <c r="BM542" i="6"/>
  <c r="CS542" i="6"/>
  <c r="BB491" i="6"/>
  <c r="CH491" i="6"/>
  <c r="BX1012" i="6"/>
  <c r="DD1012" i="6"/>
  <c r="DD864" i="6"/>
  <c r="BX864" i="6"/>
  <c r="BM182" i="6"/>
  <c r="CS182" i="6"/>
  <c r="BB502" i="6"/>
  <c r="CH502" i="6"/>
  <c r="BB419" i="6"/>
  <c r="CH419" i="6"/>
  <c r="CH158" i="6"/>
  <c r="BB158" i="6"/>
  <c r="CH79" i="6"/>
  <c r="BB79" i="6"/>
  <c r="CS864" i="6"/>
  <c r="BM864" i="6"/>
  <c r="BX715" i="6"/>
  <c r="DD715" i="6"/>
  <c r="BB426" i="6"/>
  <c r="CH426" i="6"/>
  <c r="DD356" i="6"/>
  <c r="BX356" i="6"/>
  <c r="BB244" i="6"/>
  <c r="CH244" i="6"/>
  <c r="CS213" i="6"/>
  <c r="BM213" i="6"/>
  <c r="J34" i="5"/>
  <c r="J33" i="5"/>
  <c r="H47" i="5"/>
  <c r="CS18" i="6"/>
  <c r="BM18" i="6"/>
  <c r="BX217" i="6"/>
  <c r="DD217" i="6"/>
  <c r="BX229" i="6"/>
  <c r="DD229" i="6"/>
  <c r="BM232" i="6"/>
  <c r="CS232" i="6"/>
  <c r="DD34" i="6"/>
  <c r="BX34" i="6"/>
  <c r="CH152" i="6"/>
  <c r="BB152" i="6"/>
  <c r="DD950" i="6"/>
  <c r="BX950" i="6"/>
  <c r="CS175" i="6"/>
  <c r="BM175" i="6"/>
  <c r="CS500" i="6"/>
  <c r="BM500" i="6"/>
  <c r="BB634" i="6"/>
  <c r="CH634" i="6"/>
  <c r="CH656" i="6"/>
  <c r="BB656" i="6"/>
  <c r="BM597" i="6"/>
  <c r="CS597" i="6"/>
  <c r="BX95" i="6"/>
  <c r="DD95" i="6"/>
  <c r="BX31" i="6"/>
  <c r="DD31" i="6"/>
  <c r="BM973" i="6"/>
  <c r="CS973" i="6"/>
  <c r="DD580" i="6"/>
  <c r="BX580" i="6"/>
  <c r="CH338" i="6"/>
  <c r="BB338" i="6"/>
  <c r="BB689" i="6"/>
  <c r="CH689" i="6"/>
  <c r="BM751" i="6"/>
  <c r="CS751" i="6"/>
  <c r="BB67" i="6"/>
  <c r="CH67" i="6"/>
  <c r="CS625" i="6"/>
  <c r="BM625" i="6"/>
  <c r="BM591" i="6"/>
  <c r="CS591" i="6"/>
  <c r="BM157" i="6"/>
  <c r="CS157" i="6"/>
  <c r="CS908" i="6"/>
  <c r="BM908" i="6"/>
  <c r="BX457" i="6"/>
  <c r="DD457" i="6"/>
  <c r="DD722" i="6"/>
  <c r="BX722" i="6"/>
  <c r="CS807" i="6"/>
  <c r="BM807" i="6"/>
  <c r="BB551" i="6"/>
  <c r="CH551" i="6"/>
  <c r="CS220" i="6"/>
  <c r="BM220" i="6"/>
  <c r="CH785" i="6"/>
  <c r="BB785" i="6"/>
  <c r="BB960" i="6"/>
  <c r="CH960" i="6"/>
  <c r="DD523" i="6"/>
  <c r="BX523" i="6"/>
  <c r="DD348" i="6"/>
  <c r="BX348" i="6"/>
  <c r="BM811" i="6"/>
  <c r="CS811" i="6"/>
  <c r="CH468" i="6"/>
  <c r="BB468" i="6"/>
  <c r="BB157" i="6"/>
  <c r="CH157" i="6"/>
  <c r="BB407" i="6"/>
  <c r="CH407" i="6"/>
  <c r="CS221" i="6"/>
  <c r="BM221" i="6"/>
  <c r="BM750" i="6"/>
  <c r="CS750" i="6"/>
  <c r="CS965" i="6"/>
  <c r="BM965" i="6"/>
  <c r="DD726" i="6"/>
  <c r="BX726" i="6"/>
  <c r="BX802" i="6"/>
  <c r="DD802" i="6"/>
  <c r="BX995" i="6"/>
  <c r="DD995" i="6"/>
  <c r="BB797" i="6"/>
  <c r="CH797" i="6"/>
  <c r="CS851" i="6"/>
  <c r="BM851" i="6"/>
  <c r="DD16" i="6"/>
  <c r="BX16" i="6"/>
  <c r="DD588" i="6"/>
  <c r="BX588" i="6"/>
  <c r="BB950" i="6"/>
  <c r="CH950" i="6"/>
  <c r="CH191" i="6"/>
  <c r="BB191" i="6"/>
  <c r="CS222" i="6"/>
  <c r="BM222" i="6"/>
  <c r="CS671" i="6"/>
  <c r="BM671" i="6"/>
  <c r="CS448" i="6"/>
  <c r="BM448" i="6"/>
  <c r="BX871" i="6"/>
  <c r="DD871" i="6"/>
  <c r="BX298" i="6"/>
  <c r="DD298" i="6"/>
  <c r="BB278" i="6"/>
  <c r="CH278" i="6"/>
  <c r="BX194" i="6"/>
  <c r="DD194" i="6"/>
  <c r="CS899" i="6"/>
  <c r="BM899" i="6"/>
  <c r="CS832" i="6"/>
  <c r="BM832" i="6"/>
  <c r="BB683" i="6"/>
  <c r="CH683" i="6"/>
  <c r="DD410" i="6"/>
  <c r="BX410" i="6"/>
  <c r="CS740" i="6"/>
  <c r="BM740" i="6"/>
  <c r="CS643" i="6"/>
  <c r="BM643" i="6"/>
  <c r="CH172" i="6"/>
  <c r="BB172" i="6"/>
  <c r="BB924" i="6"/>
  <c r="CH924" i="6"/>
  <c r="BB39" i="6"/>
  <c r="CH39" i="6"/>
  <c r="BM231" i="6"/>
  <c r="CS231" i="6"/>
  <c r="BB682" i="6"/>
  <c r="CH682" i="6"/>
  <c r="CS89" i="6"/>
  <c r="BM89" i="6"/>
  <c r="CS596" i="6"/>
  <c r="BM596" i="6"/>
  <c r="DD516" i="6"/>
  <c r="BX516" i="6"/>
  <c r="CH741" i="6"/>
  <c r="BB741" i="6"/>
  <c r="BM280" i="6"/>
  <c r="CS280" i="6"/>
  <c r="BX987" i="6"/>
  <c r="DD987" i="6"/>
  <c r="CS859" i="6"/>
  <c r="BM859" i="6"/>
  <c r="BX442" i="6"/>
  <c r="DD442" i="6"/>
  <c r="BX481" i="6"/>
  <c r="DD481" i="6"/>
  <c r="CH743" i="6"/>
  <c r="BB743" i="6"/>
  <c r="BB685" i="6"/>
  <c r="CH685" i="6"/>
  <c r="BB977" i="6"/>
  <c r="CH977" i="6"/>
  <c r="BB479" i="6"/>
  <c r="CH479" i="6"/>
  <c r="BX781" i="6"/>
  <c r="DD781" i="6"/>
  <c r="BX671" i="6"/>
  <c r="DD671" i="6"/>
  <c r="CH393" i="6"/>
  <c r="BB393" i="6"/>
  <c r="BX193" i="6"/>
  <c r="DD193" i="6"/>
  <c r="CS659" i="6"/>
  <c r="BM659" i="6"/>
  <c r="BX998" i="6"/>
  <c r="DD998" i="6"/>
  <c r="DD672" i="6"/>
  <c r="BX672" i="6"/>
  <c r="CH580" i="6"/>
  <c r="BB580" i="6"/>
  <c r="BB301" i="6"/>
  <c r="CH301" i="6"/>
  <c r="CH533" i="6"/>
  <c r="BB533" i="6"/>
  <c r="BM935" i="6"/>
  <c r="CS935" i="6"/>
  <c r="BB691" i="6"/>
  <c r="CH691" i="6"/>
  <c r="BX64" i="6"/>
  <c r="DD64" i="6"/>
  <c r="CH22" i="6"/>
  <c r="BB22" i="6"/>
  <c r="CS85" i="6"/>
  <c r="BM85" i="6"/>
  <c r="CH805" i="6"/>
  <c r="BB805" i="6"/>
  <c r="CH38" i="6"/>
  <c r="BB38" i="6"/>
  <c r="CS566" i="6"/>
  <c r="BM566" i="6"/>
  <c r="CH842" i="6"/>
  <c r="BB842" i="6"/>
  <c r="DD565" i="6"/>
  <c r="BX565" i="6"/>
  <c r="CS846" i="6"/>
  <c r="BM846" i="6"/>
  <c r="BB698" i="6"/>
  <c r="CH698" i="6"/>
  <c r="DD322" i="6"/>
  <c r="BX322" i="6"/>
  <c r="CH808" i="6"/>
  <c r="BB808" i="6"/>
  <c r="BB979" i="6"/>
  <c r="CH979" i="6"/>
  <c r="BB485" i="6"/>
  <c r="CH485" i="6"/>
  <c r="DD812" i="6"/>
  <c r="BX812" i="6"/>
  <c r="BX515" i="6"/>
  <c r="DD515" i="6"/>
  <c r="BM107" i="6"/>
  <c r="CS107" i="6"/>
  <c r="BX988" i="6"/>
  <c r="DD988" i="6"/>
  <c r="BX977" i="6"/>
  <c r="DD977" i="6"/>
  <c r="CS742" i="6"/>
  <c r="BM742" i="6"/>
  <c r="DD109" i="6"/>
  <c r="BX109" i="6"/>
  <c r="BM378" i="6"/>
  <c r="CS378" i="6"/>
  <c r="CS661" i="6"/>
  <c r="BM661" i="6"/>
  <c r="BM757" i="6"/>
  <c r="CS757" i="6"/>
  <c r="CH397" i="6"/>
  <c r="BB397" i="6"/>
  <c r="BB417" i="6"/>
  <c r="CH417" i="6"/>
  <c r="CH320" i="6"/>
  <c r="BB320" i="6"/>
  <c r="BB803" i="6"/>
  <c r="CH803" i="6"/>
  <c r="BB258" i="6"/>
  <c r="CH258" i="6"/>
  <c r="BM164" i="6"/>
  <c r="CS164" i="6"/>
  <c r="DD418" i="6"/>
  <c r="BX418" i="6"/>
  <c r="CS485" i="6"/>
  <c r="BM485" i="6"/>
  <c r="CS628" i="6"/>
  <c r="BM628" i="6"/>
  <c r="BX380" i="6"/>
  <c r="DD380" i="6"/>
  <c r="BX330" i="6"/>
  <c r="DD330" i="6"/>
  <c r="BM188" i="6"/>
  <c r="CS188" i="6"/>
  <c r="CS809" i="6"/>
  <c r="BM809" i="6"/>
  <c r="DD821" i="6"/>
  <c r="BX821" i="6"/>
  <c r="CS438" i="6"/>
  <c r="BM438" i="6"/>
  <c r="DD62" i="6"/>
  <c r="BX62" i="6"/>
  <c r="BX459" i="6"/>
  <c r="DD459" i="6"/>
  <c r="BB136" i="6"/>
  <c r="CH136" i="6"/>
  <c r="CH940" i="6"/>
  <c r="BB940" i="6"/>
  <c r="BB204" i="6"/>
  <c r="CH204" i="6"/>
  <c r="BB783" i="6"/>
  <c r="CH783" i="6"/>
  <c r="BX627" i="6"/>
  <c r="DD627" i="6"/>
  <c r="CS19" i="6"/>
  <c r="BM19" i="6"/>
  <c r="CS947" i="6"/>
  <c r="BM947" i="6"/>
  <c r="BX402" i="6"/>
  <c r="DD402" i="6"/>
  <c r="CH166" i="6"/>
  <c r="BB166" i="6"/>
  <c r="BM238" i="6"/>
  <c r="CS238" i="6"/>
  <c r="BX835" i="6"/>
  <c r="DD835" i="6"/>
  <c r="BM928" i="6"/>
  <c r="CS928" i="6"/>
  <c r="DD510" i="6"/>
  <c r="BX510" i="6"/>
  <c r="BM119" i="6"/>
  <c r="CS119" i="6"/>
  <c r="BM867" i="6"/>
  <c r="CS867" i="6"/>
  <c r="BX959" i="6"/>
  <c r="DD959" i="6"/>
  <c r="DD891" i="6"/>
  <c r="BX891" i="6"/>
  <c r="BM308" i="6"/>
  <c r="CS308" i="6"/>
  <c r="DD918" i="6"/>
  <c r="BX918" i="6"/>
  <c r="BM981" i="6"/>
  <c r="CS981" i="6"/>
  <c r="CH1003" i="6"/>
  <c r="BB1003" i="6"/>
  <c r="BM405" i="6"/>
  <c r="CS405" i="6"/>
  <c r="CS728" i="6"/>
  <c r="BM728" i="6"/>
  <c r="CH879" i="6"/>
  <c r="BB879" i="6"/>
  <c r="CS464" i="6"/>
  <c r="BM464" i="6"/>
  <c r="BX755" i="6"/>
  <c r="DD755" i="6"/>
  <c r="DD533" i="6"/>
  <c r="BX533" i="6"/>
  <c r="BX166" i="6"/>
  <c r="DD166" i="6"/>
  <c r="DD936" i="6"/>
  <c r="BX936" i="6"/>
  <c r="CH799" i="6"/>
  <c r="BB799" i="6"/>
  <c r="CS22" i="6"/>
  <c r="BM22" i="6"/>
  <c r="BX657" i="6"/>
  <c r="DD657" i="6"/>
  <c r="CS719" i="6"/>
  <c r="BM719" i="6"/>
  <c r="BB532" i="6"/>
  <c r="CH532" i="6"/>
  <c r="CS510" i="6"/>
  <c r="BM510" i="6"/>
  <c r="BX215" i="6"/>
  <c r="DD215" i="6"/>
  <c r="DD140" i="6"/>
  <c r="BX140" i="6"/>
  <c r="CH198" i="6"/>
  <c r="BB198" i="6"/>
  <c r="CS458" i="6"/>
  <c r="BM458" i="6"/>
  <c r="BM94" i="6"/>
  <c r="CS94" i="6"/>
  <c r="BX226" i="6"/>
  <c r="DD226" i="6"/>
  <c r="BM547" i="6"/>
  <c r="CS547" i="6"/>
  <c r="CS726" i="6"/>
  <c r="BM726" i="6"/>
  <c r="BX221" i="6"/>
  <c r="DD221" i="6"/>
  <c r="BM71" i="6"/>
  <c r="CS71" i="6"/>
  <c r="BB441" i="6"/>
  <c r="CH441" i="6"/>
  <c r="DD81" i="6"/>
  <c r="BX81" i="6"/>
  <c r="CS254" i="6"/>
  <c r="BM254" i="6"/>
  <c r="BX587" i="6"/>
  <c r="DD587" i="6"/>
  <c r="DD379" i="6"/>
  <c r="BX379" i="6"/>
  <c r="BB97" i="6"/>
  <c r="CH97" i="6"/>
  <c r="CH629" i="6"/>
  <c r="BB629" i="6"/>
  <c r="BM743" i="6"/>
  <c r="CS743" i="6"/>
  <c r="BB499" i="6"/>
  <c r="CH499" i="6"/>
  <c r="DD710" i="6"/>
  <c r="BX710" i="6"/>
  <c r="DD682" i="6"/>
  <c r="BX682" i="6"/>
  <c r="BX290" i="6"/>
  <c r="DD290" i="6"/>
  <c r="CH391" i="6"/>
  <c r="BB391" i="6"/>
  <c r="BM554" i="6"/>
  <c r="CS554" i="6"/>
  <c r="CS765" i="6"/>
  <c r="BM765" i="6"/>
  <c r="BM243" i="6"/>
  <c r="CS243" i="6"/>
  <c r="CH746" i="6"/>
  <c r="BB746" i="6"/>
  <c r="BM312" i="6"/>
  <c r="CS312" i="6"/>
  <c r="BX37" i="6"/>
  <c r="DD37" i="6"/>
  <c r="CS866" i="6"/>
  <c r="BM866" i="6"/>
  <c r="CH311" i="6"/>
  <c r="BB311" i="6"/>
  <c r="CS338" i="6"/>
  <c r="BM338" i="6"/>
  <c r="DD904" i="6"/>
  <c r="BX904" i="6"/>
  <c r="CS636" i="6"/>
  <c r="BM636" i="6"/>
  <c r="CS634" i="6"/>
  <c r="BM634" i="6"/>
  <c r="CH850" i="6"/>
  <c r="BB850" i="6"/>
  <c r="BB518" i="6"/>
  <c r="CH518" i="6"/>
  <c r="BM411" i="6"/>
  <c r="CS411" i="6"/>
  <c r="BB623" i="6"/>
  <c r="CH623" i="6"/>
  <c r="BX643" i="6"/>
  <c r="DD643" i="6"/>
  <c r="DD267" i="6"/>
  <c r="BX267" i="6"/>
  <c r="BX761" i="6"/>
  <c r="DD761" i="6"/>
  <c r="CS351" i="6"/>
  <c r="BM351" i="6"/>
  <c r="CS76" i="6"/>
  <c r="BM76" i="6"/>
  <c r="CH559" i="6"/>
  <c r="BB559" i="6"/>
  <c r="CH827" i="6"/>
  <c r="BB827" i="6"/>
  <c r="DD158" i="6"/>
  <c r="BX158" i="6"/>
  <c r="BX228" i="6"/>
  <c r="DD228" i="6"/>
  <c r="BB706" i="6"/>
  <c r="CH706" i="6"/>
  <c r="CS576" i="6"/>
  <c r="BM576" i="6"/>
  <c r="BM237" i="6"/>
  <c r="CS237" i="6"/>
  <c r="BM381" i="6"/>
  <c r="CS381" i="6"/>
  <c r="CS462" i="6"/>
  <c r="BM462" i="6"/>
  <c r="DD699" i="6"/>
  <c r="BX699" i="6"/>
  <c r="DD105" i="6"/>
  <c r="BX105" i="6"/>
  <c r="DD266" i="6"/>
  <c r="BX266" i="6"/>
  <c r="DD521" i="6"/>
  <c r="BX521" i="6"/>
  <c r="DD468" i="6"/>
  <c r="BX468" i="6"/>
  <c r="BB113" i="6"/>
  <c r="CH113" i="6"/>
  <c r="CS340" i="6"/>
  <c r="BM340" i="6"/>
  <c r="BX404" i="6"/>
  <c r="DD404" i="6"/>
  <c r="BB323" i="6"/>
  <c r="CH323" i="6"/>
  <c r="DD305" i="6"/>
  <c r="BX305" i="6"/>
  <c r="CS580" i="6"/>
  <c r="BM580" i="6"/>
  <c r="CH48" i="6"/>
  <c r="BB48" i="6"/>
  <c r="CS435" i="6"/>
  <c r="BM435" i="6"/>
  <c r="CH929" i="6"/>
  <c r="BB929" i="6"/>
  <c r="CH987" i="6"/>
  <c r="BB987" i="6"/>
  <c r="CS59" i="6"/>
  <c r="BM59" i="6"/>
  <c r="BM374" i="6"/>
  <c r="CS374" i="6"/>
  <c r="BB402" i="6"/>
  <c r="CH402" i="6"/>
  <c r="BM399" i="6"/>
  <c r="CS399" i="6"/>
  <c r="BB484" i="6"/>
  <c r="CH484" i="6"/>
  <c r="BX333" i="6"/>
  <c r="DD333" i="6"/>
  <c r="BX780" i="6"/>
  <c r="DD780" i="6"/>
  <c r="CH80" i="6"/>
  <c r="BB80" i="6"/>
  <c r="CH363" i="6"/>
  <c r="BB363" i="6"/>
  <c r="CH47" i="6"/>
  <c r="BB47" i="6"/>
  <c r="DD972" i="6"/>
  <c r="BX972" i="6"/>
  <c r="BB749" i="6"/>
  <c r="CH749" i="6"/>
  <c r="BM586" i="6"/>
  <c r="CS586" i="6"/>
  <c r="DD626" i="6"/>
  <c r="BX626" i="6"/>
  <c r="BM1013" i="6"/>
  <c r="CS1013" i="6"/>
  <c r="CS713" i="6"/>
  <c r="BM713" i="6"/>
  <c r="BM393" i="6"/>
  <c r="CS393" i="6"/>
  <c r="CH780" i="6"/>
  <c r="BB780" i="6"/>
  <c r="CS749" i="6"/>
  <c r="BM749" i="6"/>
  <c r="BX204" i="6"/>
  <c r="DD204" i="6"/>
  <c r="BX175" i="6"/>
  <c r="DD175" i="6"/>
  <c r="BX599" i="6"/>
  <c r="DD599" i="6"/>
  <c r="CS631" i="6"/>
  <c r="BM631" i="6"/>
  <c r="BB702" i="6"/>
  <c r="CH702" i="6"/>
  <c r="BB944" i="6"/>
  <c r="CH944" i="6"/>
  <c r="DD307" i="6"/>
  <c r="BX307" i="6"/>
  <c r="CS344" i="6"/>
  <c r="BM344" i="6"/>
  <c r="CS390" i="6"/>
  <c r="BM390" i="6"/>
  <c r="BB684" i="6"/>
  <c r="CH684" i="6"/>
  <c r="DD830" i="6"/>
  <c r="BX830" i="6"/>
  <c r="CS581" i="6"/>
  <c r="BM581" i="6"/>
  <c r="BX491" i="6"/>
  <c r="DD491" i="6"/>
  <c r="BM299" i="6"/>
  <c r="CS299" i="6"/>
  <c r="BM992" i="6"/>
  <c r="CS992" i="6"/>
  <c r="BB916" i="6"/>
  <c r="CH916" i="6"/>
  <c r="BM535" i="6"/>
  <c r="CS535" i="6"/>
  <c r="BX762" i="6"/>
  <c r="DD762" i="6"/>
  <c r="DD61" i="6"/>
  <c r="BX61" i="6"/>
  <c r="DD106" i="6"/>
  <c r="BX106" i="6"/>
  <c r="BM284" i="6"/>
  <c r="CS284" i="6"/>
  <c r="BM373" i="6"/>
  <c r="CS373" i="6"/>
  <c r="BX257" i="6"/>
  <c r="DD257" i="6"/>
  <c r="DD120" i="6"/>
  <c r="BX120" i="6"/>
  <c r="DD67" i="6"/>
  <c r="BX67" i="6"/>
  <c r="CS818" i="6"/>
  <c r="BM818" i="6"/>
  <c r="DD189" i="6"/>
  <c r="BX189" i="6"/>
  <c r="BM529" i="6"/>
  <c r="CS529" i="6"/>
  <c r="BB670" i="6"/>
  <c r="CH670" i="6"/>
  <c r="BB540" i="6"/>
  <c r="CH540" i="6"/>
  <c r="BB528" i="6"/>
  <c r="CH528" i="6"/>
  <c r="CS910" i="6"/>
  <c r="BM910" i="6"/>
  <c r="BX196" i="6"/>
  <c r="DD196" i="6"/>
  <c r="BB713" i="6"/>
  <c r="CH713" i="6"/>
  <c r="DD246" i="6"/>
  <c r="BX246" i="6"/>
  <c r="DD742" i="6"/>
  <c r="BX742" i="6"/>
  <c r="CS371" i="6"/>
  <c r="BM371" i="6"/>
  <c r="DD152" i="6"/>
  <c r="BX152" i="6"/>
  <c r="BM482" i="6"/>
  <c r="CS482" i="6"/>
  <c r="CS929" i="6"/>
  <c r="BM929" i="6"/>
  <c r="CH98" i="6"/>
  <c r="BB98" i="6"/>
  <c r="CS842" i="6"/>
  <c r="BM842" i="6"/>
  <c r="CS578" i="6"/>
  <c r="BM578" i="6"/>
  <c r="CH205" i="6"/>
  <c r="BB205" i="6"/>
  <c r="BB300" i="6"/>
  <c r="CH300" i="6"/>
  <c r="BB521" i="6"/>
  <c r="CH521" i="6"/>
  <c r="BB386" i="6"/>
  <c r="CH386" i="6"/>
  <c r="BM403" i="6"/>
  <c r="CS403" i="6"/>
  <c r="CS126" i="6"/>
  <c r="BM126" i="6"/>
  <c r="H48" i="5"/>
  <c r="H60" i="5"/>
  <c r="J35" i="5"/>
  <c r="BM136" i="6"/>
  <c r="CS136" i="6"/>
  <c r="CS118" i="6"/>
  <c r="BM118" i="6"/>
  <c r="BM165" i="6"/>
  <c r="CS165" i="6"/>
  <c r="CS140" i="6"/>
  <c r="BM140" i="6"/>
  <c r="CH444" i="6"/>
  <c r="BB444" i="6"/>
  <c r="DD718" i="6"/>
  <c r="BX718" i="6"/>
  <c r="BX709" i="6"/>
  <c r="DD709" i="6"/>
  <c r="DD419" i="6"/>
  <c r="BX419" i="6"/>
  <c r="CS999" i="6"/>
  <c r="BM999" i="6"/>
  <c r="DD797" i="6"/>
  <c r="BX797" i="6"/>
  <c r="CH260" i="6"/>
  <c r="BB260" i="6"/>
  <c r="CH470" i="6"/>
  <c r="BB470" i="6"/>
  <c r="CH828" i="6"/>
  <c r="BB828" i="6"/>
  <c r="DD169" i="6"/>
  <c r="BX169" i="6"/>
  <c r="CH855" i="6"/>
  <c r="BB855" i="6"/>
  <c r="CH641" i="6"/>
  <c r="BB641" i="6"/>
  <c r="BM692" i="6"/>
  <c r="CS692" i="6"/>
  <c r="CH351" i="6"/>
  <c r="BB351" i="6"/>
  <c r="BX655" i="6"/>
  <c r="DD655" i="6"/>
  <c r="CH856" i="6"/>
  <c r="BB856" i="6"/>
  <c r="CH905" i="6"/>
  <c r="BB905" i="6"/>
  <c r="BX807" i="6"/>
  <c r="DD807" i="6"/>
  <c r="DD138" i="6"/>
  <c r="BX138" i="6"/>
  <c r="CS60" i="6"/>
  <c r="BM60" i="6"/>
  <c r="CH331" i="6"/>
  <c r="BB331" i="6"/>
  <c r="DD578" i="6"/>
  <c r="BX578" i="6"/>
  <c r="BX1001" i="6"/>
  <c r="DD1001" i="6"/>
  <c r="BX664" i="6"/>
  <c r="DD664" i="6"/>
  <c r="DD898" i="6"/>
  <c r="BX898" i="6"/>
  <c r="BB27" i="6"/>
  <c r="CH27" i="6"/>
  <c r="BX960" i="6"/>
  <c r="DD960" i="6"/>
  <c r="BB138" i="6"/>
  <c r="CH138" i="6"/>
  <c r="BX458" i="6"/>
  <c r="DD458" i="6"/>
  <c r="CS714" i="6"/>
  <c r="BM714" i="6"/>
  <c r="BB21" i="6"/>
  <c r="CH21" i="6"/>
  <c r="BX212" i="6"/>
  <c r="DD212" i="6"/>
  <c r="CH568" i="6"/>
  <c r="BB568" i="6"/>
  <c r="BM269" i="6"/>
  <c r="CS269" i="6"/>
  <c r="BB329" i="6"/>
  <c r="CH329" i="6"/>
  <c r="BB483" i="6"/>
  <c r="CH483" i="6"/>
  <c r="CH221" i="6"/>
  <c r="BB221" i="6"/>
  <c r="CH716" i="6"/>
  <c r="BB716" i="6"/>
  <c r="CS997" i="6"/>
  <c r="BM997" i="6"/>
  <c r="CS498" i="6"/>
  <c r="BM498" i="6"/>
  <c r="BM307" i="6"/>
  <c r="CS307" i="6"/>
  <c r="CS567" i="6"/>
  <c r="BM567" i="6"/>
  <c r="DD258" i="6"/>
  <c r="BX258" i="6"/>
  <c r="BX820" i="6"/>
  <c r="DD820" i="6"/>
  <c r="BM289" i="6"/>
  <c r="CS289" i="6"/>
  <c r="DD486" i="6"/>
  <c r="BX486" i="6"/>
  <c r="CS679" i="6"/>
  <c r="BM679" i="6"/>
  <c r="BX163" i="6"/>
  <c r="DD163" i="6"/>
  <c r="CS644" i="6"/>
  <c r="BM644" i="6"/>
  <c r="DD868" i="6"/>
  <c r="BX868" i="6"/>
  <c r="DD241" i="6"/>
  <c r="BX241" i="6"/>
  <c r="CS854" i="6"/>
  <c r="BM854" i="6"/>
  <c r="BB755" i="6"/>
  <c r="CH755" i="6"/>
  <c r="BX256" i="6"/>
  <c r="DD256" i="6"/>
  <c r="CH959" i="6"/>
  <c r="BB959" i="6"/>
  <c r="BM686" i="6"/>
  <c r="CS686" i="6"/>
  <c r="DD571" i="6"/>
  <c r="BX571" i="6"/>
  <c r="BB199" i="6"/>
  <c r="CH199" i="6"/>
  <c r="BX454" i="6"/>
  <c r="DD454" i="6"/>
  <c r="DD992" i="6"/>
  <c r="BX992" i="6"/>
  <c r="CS53" i="6"/>
  <c r="BM53" i="6"/>
  <c r="BX1011" i="6"/>
  <c r="DD1011" i="6"/>
  <c r="CH347" i="6"/>
  <c r="BB347" i="6"/>
  <c r="CH1000" i="6"/>
  <c r="BB1000" i="6"/>
  <c r="DD610" i="6"/>
  <c r="BX610" i="6"/>
  <c r="CH626" i="6"/>
  <c r="BB626" i="6"/>
  <c r="CH161" i="6"/>
  <c r="BB161" i="6"/>
  <c r="DD517" i="6"/>
  <c r="BX517" i="6"/>
  <c r="DD594" i="6"/>
  <c r="BX594" i="6"/>
  <c r="BX346" i="6"/>
  <c r="DD346" i="6"/>
  <c r="CS570" i="6"/>
  <c r="BM570" i="6"/>
  <c r="CH16" i="6"/>
  <c r="BB16" i="6"/>
  <c r="CH874" i="6"/>
  <c r="BB874" i="6"/>
  <c r="DD547" i="6"/>
  <c r="BX547" i="6"/>
  <c r="BM830" i="6"/>
  <c r="CS830" i="6"/>
  <c r="CS987" i="6"/>
  <c r="BM987" i="6"/>
  <c r="DD461" i="6"/>
  <c r="BX461" i="6"/>
  <c r="DD405" i="6"/>
  <c r="BX405" i="6"/>
  <c r="CH339" i="6"/>
  <c r="BB339" i="6"/>
  <c r="BM695" i="6"/>
  <c r="CS695" i="6"/>
  <c r="CH130" i="6"/>
  <c r="BB130" i="6"/>
  <c r="BM494" i="6"/>
  <c r="CS494" i="6"/>
  <c r="CH490" i="6"/>
  <c r="BB490" i="6"/>
  <c r="DD989" i="6"/>
  <c r="BX989" i="6"/>
  <c r="CS444" i="6"/>
  <c r="BM444" i="6"/>
  <c r="H62" i="5"/>
  <c r="H50" i="5"/>
  <c r="J37" i="5"/>
  <c r="CH245" i="6"/>
  <c r="BB245" i="6"/>
  <c r="BB522" i="6"/>
  <c r="CH522" i="6"/>
  <c r="CS226" i="6"/>
  <c r="BM226" i="6"/>
  <c r="BB78" i="6"/>
  <c r="CH78" i="6"/>
  <c r="BB85" i="6"/>
  <c r="CH85" i="6"/>
  <c r="CS937" i="6"/>
  <c r="BM937" i="6"/>
  <c r="BB798" i="6"/>
  <c r="CH798" i="6"/>
  <c r="BM463" i="6"/>
  <c r="CS463" i="6"/>
  <c r="CH223" i="6"/>
  <c r="BB223" i="6"/>
  <c r="DD249" i="6"/>
  <c r="BX249" i="6"/>
  <c r="CH597" i="6"/>
  <c r="BB597" i="6"/>
  <c r="BM429" i="6"/>
  <c r="CS429" i="6"/>
  <c r="CS564" i="6"/>
  <c r="BM564" i="6"/>
  <c r="CH722" i="6"/>
  <c r="BB722" i="6"/>
  <c r="BX524" i="6"/>
  <c r="DD524" i="6"/>
  <c r="CH220" i="6"/>
  <c r="BB220" i="6"/>
  <c r="BM348" i="6"/>
  <c r="CS348" i="6"/>
  <c r="BM423" i="6"/>
  <c r="CS423" i="6"/>
  <c r="DD148" i="6"/>
  <c r="BX148" i="6"/>
  <c r="CH651" i="6"/>
  <c r="BB651" i="6"/>
  <c r="BM514" i="6"/>
  <c r="CS514" i="6"/>
  <c r="BB390" i="6"/>
  <c r="CH390" i="6"/>
  <c r="BX1006" i="6"/>
  <c r="DD1006" i="6"/>
  <c r="BB674" i="6"/>
  <c r="CH674" i="6"/>
  <c r="DD553" i="6"/>
  <c r="BX553" i="6"/>
  <c r="CS1002" i="6"/>
  <c r="BM1002" i="6"/>
  <c r="BB672" i="6"/>
  <c r="CH672" i="6"/>
  <c r="CS678" i="6"/>
  <c r="BM678" i="6"/>
  <c r="DD275" i="6"/>
  <c r="BX275" i="6"/>
  <c r="CH881" i="6"/>
  <c r="BB881" i="6"/>
  <c r="CH353" i="6"/>
  <c r="BB353" i="6"/>
  <c r="CH202" i="6"/>
  <c r="BB202" i="6"/>
  <c r="DD665" i="6"/>
  <c r="BX665" i="6"/>
  <c r="BX325" i="6"/>
  <c r="DD325" i="6"/>
  <c r="CS484" i="6"/>
  <c r="BM484" i="6"/>
  <c r="BB669" i="6"/>
  <c r="CH669" i="6"/>
  <c r="CH906" i="6"/>
  <c r="BB906" i="6"/>
  <c r="CH823" i="6"/>
  <c r="BB823" i="6"/>
  <c r="DD36" i="6"/>
  <c r="BX36" i="6"/>
  <c r="CS606" i="6"/>
  <c r="BM606" i="6"/>
  <c r="CH1001" i="6"/>
  <c r="BB1001" i="6"/>
  <c r="BM537" i="6"/>
  <c r="CS537" i="6"/>
  <c r="DD920" i="6"/>
  <c r="BX920" i="6"/>
  <c r="CH813" i="6"/>
  <c r="BB813" i="6"/>
  <c r="CH65" i="6"/>
  <c r="BB65" i="6"/>
  <c r="BB404" i="6"/>
  <c r="CH404" i="6"/>
  <c r="DD913" i="6"/>
  <c r="BX913" i="6"/>
  <c r="CS917" i="6"/>
  <c r="BM917" i="6"/>
  <c r="BX174" i="6"/>
  <c r="DD174" i="6"/>
  <c r="CH64" i="6"/>
  <c r="BB64" i="6"/>
  <c r="BM697" i="6"/>
  <c r="CS697" i="6"/>
  <c r="BB272" i="6"/>
  <c r="CH272" i="6"/>
  <c r="DD976" i="6"/>
  <c r="BX976" i="6"/>
  <c r="CS893" i="6"/>
  <c r="BM893" i="6"/>
  <c r="DD816" i="6"/>
  <c r="BX816" i="6"/>
  <c r="CH889" i="6"/>
  <c r="BB889" i="6"/>
  <c r="BB449" i="6"/>
  <c r="CH449" i="6"/>
  <c r="BX443" i="6"/>
  <c r="DD443" i="6"/>
  <c r="CS585" i="6"/>
  <c r="BM585" i="6"/>
  <c r="CH861" i="6"/>
  <c r="BB861" i="6"/>
  <c r="CH599" i="6"/>
  <c r="BB599" i="6"/>
  <c r="CH767" i="6"/>
  <c r="BB767" i="6"/>
  <c r="CH884" i="6"/>
  <c r="BB884" i="6"/>
  <c r="BM324" i="6"/>
  <c r="CS324" i="6"/>
  <c r="CS528" i="6"/>
  <c r="BM528" i="6"/>
  <c r="BM730" i="6"/>
  <c r="CS730" i="6"/>
  <c r="BX188" i="6"/>
  <c r="DD188" i="6"/>
  <c r="BX957" i="6"/>
  <c r="DD957" i="6"/>
  <c r="BB147" i="6"/>
  <c r="CH147" i="6"/>
  <c r="CH519" i="6"/>
  <c r="BB519" i="6"/>
  <c r="CH271" i="6"/>
  <c r="BB271" i="6"/>
  <c r="BM894" i="6"/>
  <c r="CS894" i="6"/>
  <c r="BB967" i="6"/>
  <c r="CH967" i="6"/>
  <c r="CH160" i="6"/>
  <c r="BB160" i="6"/>
  <c r="BB194" i="6"/>
  <c r="CH194" i="6"/>
  <c r="BX562" i="6"/>
  <c r="DD562" i="6"/>
  <c r="CH287" i="6"/>
  <c r="BB287" i="6"/>
  <c r="CH947" i="6"/>
  <c r="BB947" i="6"/>
  <c r="CS655" i="6"/>
  <c r="BM655" i="6"/>
  <c r="DD407" i="6"/>
  <c r="BX407" i="6"/>
  <c r="BM954" i="6"/>
  <c r="CS954" i="6"/>
  <c r="BM971" i="6"/>
  <c r="CS971" i="6"/>
  <c r="BB740" i="6"/>
  <c r="CH740" i="6"/>
  <c r="BB482" i="6"/>
  <c r="CH482" i="6"/>
  <c r="BX137" i="6"/>
  <c r="DD137" i="6"/>
  <c r="DD912" i="6"/>
  <c r="BX912" i="6"/>
  <c r="DD276" i="6"/>
  <c r="BX276" i="6"/>
  <c r="CS329" i="6"/>
  <c r="BM329" i="6"/>
  <c r="DD707" i="6"/>
  <c r="BX707" i="6"/>
  <c r="DD948" i="6"/>
  <c r="BX948" i="6"/>
  <c r="DD794" i="6"/>
  <c r="BX794" i="6"/>
  <c r="CS657" i="6"/>
  <c r="BM657" i="6"/>
  <c r="CH359" i="6"/>
  <c r="BB359" i="6"/>
  <c r="BB141" i="6"/>
  <c r="CH141" i="6"/>
  <c r="BM247" i="6"/>
  <c r="CS247" i="6"/>
  <c r="BX441" i="6"/>
  <c r="DD441" i="6"/>
  <c r="BB445" i="6"/>
  <c r="CH445" i="6"/>
  <c r="DD845" i="6"/>
  <c r="BX845" i="6"/>
  <c r="DD917" i="6"/>
  <c r="BX917" i="6"/>
  <c r="CH617" i="6"/>
  <c r="BB617" i="6"/>
  <c r="BM891" i="6"/>
  <c r="CS891" i="6"/>
  <c r="CH201" i="6"/>
  <c r="BB201" i="6"/>
  <c r="CS889" i="6"/>
  <c r="BM889" i="6"/>
  <c r="BM395" i="6"/>
  <c r="CS395" i="6"/>
  <c r="BB732" i="6"/>
  <c r="CH732" i="6"/>
  <c r="DD268" i="6"/>
  <c r="BX268" i="6"/>
  <c r="BM271" i="6"/>
  <c r="CS271" i="6"/>
  <c r="DD45" i="6"/>
  <c r="BX45" i="6"/>
  <c r="BX207" i="6"/>
  <c r="DD207" i="6"/>
  <c r="BB471" i="6"/>
  <c r="CH471" i="6"/>
  <c r="BM349" i="6"/>
  <c r="CS349" i="6"/>
  <c r="BB675" i="6"/>
  <c r="CH675" i="6"/>
  <c r="DD395" i="6"/>
  <c r="BX395" i="6"/>
  <c r="BM297" i="6"/>
  <c r="CS297" i="6"/>
  <c r="CH71" i="6"/>
  <c r="BB71" i="6"/>
  <c r="CH945" i="6"/>
  <c r="BB945" i="6"/>
  <c r="BB983" i="6"/>
  <c r="CH983" i="6"/>
  <c r="BB291" i="6"/>
  <c r="CH291" i="6"/>
  <c r="BM759" i="6"/>
  <c r="CS759" i="6"/>
  <c r="DD806" i="6"/>
  <c r="BX806" i="6"/>
  <c r="DD306" i="6"/>
  <c r="BX306" i="6"/>
  <c r="BB103" i="6"/>
  <c r="CH103" i="6"/>
  <c r="BB806" i="6"/>
  <c r="CH806" i="6"/>
  <c r="CH231" i="6"/>
  <c r="BB231" i="6"/>
  <c r="BM334" i="6"/>
  <c r="CS334" i="6"/>
  <c r="BX185" i="6"/>
  <c r="DD185" i="6"/>
  <c r="CH364" i="6"/>
  <c r="BB364" i="6"/>
  <c r="BB121" i="6"/>
  <c r="CH121" i="6"/>
  <c r="BM62" i="6"/>
  <c r="CS62" i="6"/>
  <c r="BM789" i="6"/>
  <c r="CS789" i="6"/>
  <c r="CS763" i="6"/>
  <c r="BM763" i="6"/>
  <c r="BX467" i="6"/>
  <c r="DD467" i="6"/>
  <c r="CS664" i="6"/>
  <c r="BM664" i="6"/>
  <c r="DD358" i="6"/>
  <c r="BX358" i="6"/>
  <c r="CS513" i="6"/>
  <c r="BM513" i="6"/>
  <c r="CH246" i="6"/>
  <c r="BB246" i="6"/>
  <c r="BX43" i="6"/>
  <c r="DD43" i="6"/>
  <c r="CH739" i="6"/>
  <c r="BB739" i="6"/>
  <c r="DD796" i="6"/>
  <c r="BX796" i="6"/>
  <c r="BX809" i="6"/>
  <c r="DD809" i="6"/>
  <c r="CH581" i="6"/>
  <c r="BB581" i="6"/>
  <c r="CS218" i="6"/>
  <c r="BM218" i="6"/>
  <c r="BB873" i="6"/>
  <c r="CH873" i="6"/>
  <c r="BM331" i="6"/>
  <c r="CS331" i="6"/>
  <c r="CH989" i="6"/>
  <c r="BB989" i="6"/>
  <c r="BM912" i="6"/>
  <c r="CS912" i="6"/>
  <c r="BM835" i="6"/>
  <c r="CS835" i="6"/>
  <c r="BM257" i="6"/>
  <c r="CS257" i="6"/>
  <c r="BB170" i="6"/>
  <c r="CH170" i="6"/>
  <c r="DD543" i="6"/>
  <c r="BX543" i="6"/>
  <c r="DD420" i="6"/>
  <c r="BX420" i="6"/>
  <c r="CH171" i="6"/>
  <c r="BB171" i="6"/>
  <c r="CH235" i="6"/>
  <c r="BB235" i="6"/>
  <c r="BX186" i="6"/>
  <c r="DD186" i="6"/>
  <c r="BM790" i="6"/>
  <c r="CS790" i="6"/>
  <c r="BB188" i="6"/>
  <c r="CH188" i="6"/>
  <c r="BM189" i="6"/>
  <c r="CS189" i="6"/>
  <c r="DD773" i="6"/>
  <c r="BX773" i="6"/>
  <c r="BM129" i="6"/>
  <c r="CS129" i="6"/>
  <c r="BM49" i="6"/>
  <c r="CS49" i="6"/>
  <c r="CS673" i="6"/>
  <c r="BM673" i="6"/>
  <c r="BB211" i="6"/>
  <c r="CH211" i="6"/>
  <c r="BX370" i="6"/>
  <c r="DD370" i="6"/>
  <c r="BB825" i="6"/>
  <c r="CH825" i="6"/>
  <c r="CH812" i="6"/>
  <c r="BB812" i="6"/>
  <c r="CH966" i="6"/>
  <c r="BB966" i="6"/>
  <c r="DD674" i="6"/>
  <c r="BX674" i="6"/>
  <c r="BB377" i="6"/>
  <c r="CH377" i="6"/>
  <c r="BX41" i="6"/>
  <c r="DD41" i="6"/>
  <c r="BM833" i="6"/>
  <c r="CS833" i="6"/>
  <c r="BM783" i="6"/>
  <c r="CS783" i="6"/>
  <c r="DD373" i="6"/>
  <c r="BX373" i="6"/>
  <c r="DD66" i="6"/>
  <c r="BX66" i="6"/>
  <c r="CS934" i="6"/>
  <c r="BM934" i="6"/>
  <c r="BM99" i="6"/>
  <c r="CS99" i="6"/>
  <c r="BM777" i="6"/>
  <c r="CS777" i="6"/>
  <c r="CH100" i="6"/>
  <c r="BB100" i="6"/>
  <c r="BM633" i="6"/>
  <c r="CS633" i="6"/>
  <c r="BX286" i="6"/>
  <c r="DD286" i="6"/>
  <c r="BX63" i="6"/>
  <c r="DD63" i="6"/>
  <c r="DD881" i="6"/>
  <c r="BX881" i="6"/>
  <c r="BB794" i="6"/>
  <c r="CH794" i="6"/>
  <c r="CS707" i="6"/>
  <c r="BM707" i="6"/>
  <c r="CH900" i="6"/>
  <c r="BB900" i="6"/>
  <c r="BX497" i="6"/>
  <c r="DD497" i="6"/>
  <c r="DD782" i="6"/>
  <c r="BX782" i="6"/>
  <c r="DD80" i="6"/>
  <c r="BX80" i="6"/>
  <c r="BX727" i="6"/>
  <c r="DD727" i="6"/>
  <c r="CH543" i="6"/>
  <c r="BB543" i="6"/>
  <c r="CH847" i="6"/>
  <c r="BB847" i="6"/>
  <c r="BB752" i="6"/>
  <c r="CH752" i="6"/>
  <c r="BM1007" i="6"/>
  <c r="CS1007" i="6"/>
  <c r="BB120" i="6"/>
  <c r="CH120" i="6"/>
  <c r="CS813" i="6"/>
  <c r="BM813" i="6"/>
  <c r="BM39" i="6"/>
  <c r="CS39" i="6"/>
  <c r="BX558" i="6"/>
  <c r="DD558" i="6"/>
  <c r="BB280" i="6"/>
  <c r="CH280" i="6"/>
  <c r="CS320" i="6"/>
  <c r="BM320" i="6"/>
  <c r="CH788" i="6"/>
  <c r="BB788" i="6"/>
  <c r="BB195" i="6"/>
  <c r="CH195" i="6"/>
  <c r="BB857" i="6"/>
  <c r="CH857" i="6"/>
  <c r="BB111" i="6"/>
  <c r="CH111" i="6"/>
  <c r="BB399" i="6"/>
  <c r="CH399" i="6"/>
  <c r="BM172" i="6"/>
  <c r="CS172" i="6"/>
  <c r="DD529" i="6"/>
  <c r="BX529" i="6"/>
  <c r="CH539" i="6"/>
  <c r="BB539" i="6"/>
  <c r="CH380" i="6"/>
  <c r="BB380" i="6"/>
  <c r="CS515" i="6"/>
  <c r="BM515" i="6"/>
  <c r="BB190" i="6"/>
  <c r="CH190" i="6"/>
  <c r="DD697" i="6"/>
  <c r="BX697" i="6"/>
  <c r="DD735" i="6"/>
  <c r="BX735" i="6"/>
  <c r="BM758" i="6"/>
  <c r="CS758" i="6"/>
  <c r="CH583" i="6"/>
  <c r="BB583" i="6"/>
  <c r="BX331" i="6"/>
  <c r="DD331" i="6"/>
  <c r="BM356" i="6"/>
  <c r="CS356" i="6"/>
  <c r="BM160" i="6"/>
  <c r="CS160" i="6"/>
  <c r="DD688" i="6"/>
  <c r="BX688" i="6"/>
  <c r="BM37" i="6"/>
  <c r="CS37" i="6"/>
  <c r="BM871" i="6"/>
  <c r="CS871" i="6"/>
  <c r="BB994" i="6"/>
  <c r="CH994" i="6"/>
  <c r="BX176" i="6"/>
  <c r="DD176" i="6"/>
  <c r="BM43" i="6"/>
  <c r="CS43" i="6"/>
  <c r="BB35" i="6"/>
  <c r="CH35" i="6"/>
  <c r="BB94" i="6"/>
  <c r="CH94" i="6"/>
  <c r="DD474" i="6"/>
  <c r="BX474" i="6"/>
  <c r="DD392" i="6"/>
  <c r="BX392" i="6"/>
  <c r="DD446" i="6"/>
  <c r="BX446" i="6"/>
  <c r="DD466" i="6"/>
  <c r="BX466" i="6"/>
  <c r="CS309" i="6"/>
  <c r="BM309" i="6"/>
  <c r="BX1005" i="6"/>
  <c r="DD1005" i="6"/>
  <c r="BX895" i="6"/>
  <c r="DD895" i="6"/>
  <c r="CS453" i="6"/>
  <c r="BM453" i="6"/>
  <c r="BM936" i="6"/>
  <c r="CS936" i="6"/>
  <c r="CH299" i="6"/>
  <c r="BB299" i="6"/>
  <c r="BB820" i="6"/>
  <c r="CH820" i="6"/>
  <c r="BB764" i="6"/>
  <c r="CH764" i="6"/>
  <c r="CH953" i="6"/>
  <c r="BB953" i="6"/>
  <c r="CH728" i="6"/>
  <c r="BB728" i="6"/>
  <c r="BM427" i="6"/>
  <c r="CS427" i="6"/>
  <c r="DD496" i="6"/>
  <c r="BX496" i="6"/>
  <c r="CH333" i="6"/>
  <c r="BB333" i="6"/>
  <c r="CS116" i="6"/>
  <c r="BM116" i="6"/>
  <c r="DD991" i="6"/>
  <c r="BX991" i="6"/>
  <c r="CS588" i="6"/>
  <c r="BM588" i="6"/>
  <c r="CS150" i="6"/>
  <c r="BM150" i="6"/>
  <c r="CH589" i="6"/>
  <c r="BB589" i="6"/>
  <c r="BX609" i="6"/>
  <c r="DD609" i="6"/>
  <c r="CH933" i="6"/>
  <c r="BB933" i="6"/>
  <c r="BB928" i="6"/>
  <c r="CH928" i="6"/>
  <c r="DD259" i="6"/>
  <c r="BX259" i="6"/>
  <c r="DD129" i="6"/>
  <c r="BX129" i="6"/>
  <c r="CH737" i="6"/>
  <c r="BB737" i="6"/>
  <c r="DD908" i="6"/>
  <c r="BX908" i="6"/>
  <c r="CH758" i="6"/>
  <c r="BB758" i="6"/>
  <c r="DD776" i="6"/>
  <c r="BX776" i="6"/>
  <c r="CH784" i="6"/>
  <c r="BB784" i="6"/>
  <c r="BX800" i="6"/>
  <c r="DD800" i="6"/>
  <c r="CS1000" i="6"/>
  <c r="BM1000" i="6"/>
  <c r="BB834" i="6"/>
  <c r="CH834" i="6"/>
  <c r="CS433" i="6"/>
  <c r="BM433" i="6"/>
  <c r="DD32" i="6"/>
  <c r="BX32" i="6"/>
  <c r="CS828" i="6"/>
  <c r="BM828" i="6"/>
  <c r="CS396" i="6"/>
  <c r="BM396" i="6"/>
  <c r="CH555" i="6"/>
  <c r="BB555" i="6"/>
  <c r="CS780" i="6"/>
  <c r="BM780" i="6"/>
  <c r="CS668" i="6"/>
  <c r="BM668" i="6"/>
  <c r="DD68" i="6"/>
  <c r="BX68" i="6"/>
  <c r="BB878" i="6"/>
  <c r="CH878" i="6"/>
  <c r="BB914" i="6"/>
  <c r="CH914" i="6"/>
  <c r="DD72" i="6"/>
  <c r="BX72" i="6"/>
  <c r="BM951" i="6"/>
  <c r="CS951" i="6"/>
  <c r="BB509" i="6"/>
  <c r="CH509" i="6"/>
  <c r="DD590" i="6"/>
  <c r="BX590" i="6"/>
  <c r="BX495" i="6"/>
  <c r="DD495" i="6"/>
  <c r="BM479" i="6"/>
  <c r="CS479" i="6"/>
  <c r="BB406" i="6"/>
  <c r="CH406" i="6"/>
  <c r="BX243" i="6"/>
  <c r="DD243" i="6"/>
  <c r="CH731" i="6"/>
  <c r="BB731" i="6"/>
  <c r="BX827" i="6"/>
  <c r="DD827" i="6"/>
  <c r="BX69" i="6"/>
  <c r="DD69" i="6"/>
  <c r="DD386" i="6"/>
  <c r="BX386" i="6"/>
  <c r="BM819" i="6"/>
  <c r="CS819" i="6"/>
  <c r="CS702" i="6"/>
  <c r="BM702" i="6"/>
  <c r="CS200" i="6"/>
  <c r="BM200" i="6"/>
  <c r="CS443" i="6"/>
  <c r="BM443" i="6"/>
  <c r="DD662" i="6"/>
  <c r="BX662" i="6"/>
  <c r="BX798" i="6"/>
  <c r="DD798" i="6"/>
  <c r="BM95" i="6"/>
  <c r="CS95" i="6"/>
  <c r="BX1010" i="6"/>
  <c r="DD1010" i="6"/>
  <c r="CS21" i="6"/>
  <c r="BM21" i="6"/>
  <c r="BB256" i="6"/>
  <c r="CH256" i="6"/>
  <c r="DD430" i="6"/>
  <c r="BX430" i="6"/>
  <c r="BM760" i="6"/>
  <c r="CS760" i="6"/>
  <c r="CH766" i="6"/>
  <c r="BB766" i="6"/>
  <c r="BB193" i="6"/>
  <c r="CH193" i="6"/>
  <c r="BB510" i="6"/>
  <c r="CH510" i="6"/>
  <c r="CH601" i="6"/>
  <c r="BB601" i="6"/>
  <c r="BB143" i="6"/>
  <c r="CH143" i="6"/>
  <c r="CH461" i="6"/>
  <c r="BB461" i="6"/>
  <c r="BM335" i="6"/>
  <c r="CS335" i="6"/>
  <c r="CH308" i="6"/>
  <c r="BB308" i="6"/>
  <c r="CH938" i="6"/>
  <c r="BB938" i="6"/>
  <c r="BB475" i="6"/>
  <c r="CH475" i="6"/>
  <c r="BB530" i="6"/>
  <c r="CH530" i="6"/>
  <c r="CH325" i="6"/>
  <c r="BB325" i="6"/>
  <c r="CS185" i="6"/>
  <c r="BM185" i="6"/>
  <c r="CH576" i="6"/>
  <c r="BB576" i="6"/>
  <c r="DD981" i="6"/>
  <c r="BX981" i="6"/>
  <c r="BB242" i="6"/>
  <c r="CH242" i="6"/>
  <c r="CS122" i="6"/>
  <c r="BM122" i="6"/>
  <c r="DD385" i="6"/>
  <c r="BX385" i="6"/>
  <c r="BB664" i="6"/>
  <c r="CH664" i="6"/>
  <c r="DD328" i="6"/>
  <c r="BX328" i="6"/>
  <c r="BX313" i="6"/>
  <c r="DD313" i="6"/>
  <c r="CH606" i="6"/>
  <c r="BB606" i="6"/>
  <c r="BX838" i="6"/>
  <c r="DD838" i="6"/>
  <c r="CH582" i="6"/>
  <c r="BB582" i="6"/>
  <c r="BM683" i="6"/>
  <c r="CS683" i="6"/>
  <c r="BX677" i="6"/>
  <c r="DD677" i="6"/>
  <c r="CS318" i="6"/>
  <c r="BM318" i="6"/>
  <c r="CS359" i="6"/>
  <c r="BM359" i="6"/>
  <c r="CH591" i="6"/>
  <c r="BB591" i="6"/>
  <c r="DD575" i="6"/>
  <c r="BX575" i="6"/>
  <c r="CS604" i="6"/>
  <c r="BM604" i="6"/>
  <c r="DD263" i="6"/>
  <c r="BX263" i="6"/>
  <c r="CS817" i="6"/>
  <c r="BM817" i="6"/>
  <c r="CH846" i="6"/>
  <c r="BB846" i="6"/>
  <c r="BM375" i="6"/>
  <c r="CS375" i="6"/>
  <c r="BB538" i="6"/>
  <c r="CH538" i="6"/>
  <c r="DD191" i="6"/>
  <c r="BX191" i="6"/>
  <c r="BM512" i="6"/>
  <c r="CS512" i="6"/>
  <c r="BX103" i="6"/>
  <c r="DD103" i="6"/>
  <c r="CS694" i="6"/>
  <c r="BM694" i="6"/>
  <c r="BB695" i="6"/>
  <c r="CH695" i="6"/>
  <c r="CS208" i="6"/>
  <c r="BM208" i="6"/>
  <c r="CS998" i="6"/>
  <c r="BM998" i="6"/>
  <c r="BB883" i="6"/>
  <c r="CH883" i="6"/>
  <c r="BX29" i="6"/>
  <c r="DD29" i="6"/>
  <c r="CS721" i="6"/>
  <c r="BM721" i="6"/>
  <c r="BB556" i="6"/>
  <c r="CH556" i="6"/>
  <c r="CS736" i="6"/>
  <c r="BM736" i="6"/>
  <c r="BB473" i="6"/>
  <c r="CH473" i="6"/>
  <c r="CH385" i="6"/>
  <c r="BB385" i="6"/>
  <c r="CH835" i="6"/>
  <c r="BB835" i="6"/>
  <c r="CS863" i="6"/>
  <c r="BM863" i="6"/>
  <c r="CH114" i="6"/>
  <c r="BB114" i="6"/>
  <c r="CH902" i="6"/>
  <c r="BB902" i="6"/>
  <c r="BB292" i="6"/>
  <c r="CH292" i="6"/>
  <c r="CH255" i="6"/>
  <c r="BB255" i="6"/>
  <c r="BB717" i="6"/>
  <c r="CH717" i="6"/>
  <c r="BM539" i="6"/>
  <c r="CS539" i="6"/>
  <c r="DD423" i="6"/>
  <c r="BX423" i="6"/>
  <c r="BX272" i="6"/>
  <c r="DD272" i="6"/>
  <c r="BX770" i="6"/>
  <c r="DD770" i="6"/>
  <c r="CH63" i="6"/>
  <c r="BB63" i="6"/>
  <c r="CH562" i="6"/>
  <c r="BB562" i="6"/>
  <c r="CH894" i="6"/>
  <c r="BB894" i="6"/>
  <c r="CS274" i="6"/>
  <c r="BM274" i="6"/>
  <c r="DD584" i="6"/>
  <c r="BX584" i="6"/>
  <c r="BB943" i="6"/>
  <c r="CH943" i="6"/>
  <c r="DD156" i="6"/>
  <c r="BX156" i="6"/>
  <c r="CH56" i="6"/>
  <c r="BB56" i="6"/>
  <c r="CS700" i="6"/>
  <c r="BM700" i="6"/>
  <c r="BB23" i="6"/>
  <c r="CH23" i="6"/>
  <c r="BM106" i="6"/>
  <c r="CS106" i="6"/>
  <c r="BB337" i="6"/>
  <c r="CH337" i="6"/>
  <c r="CS316" i="6"/>
  <c r="BM316" i="6"/>
  <c r="CS779" i="6"/>
  <c r="BM779" i="6"/>
  <c r="CS562" i="6"/>
  <c r="BM562" i="6"/>
  <c r="CS732" i="6"/>
  <c r="BM732" i="6"/>
  <c r="CH28" i="6"/>
  <c r="BB28" i="6"/>
  <c r="CH443" i="6"/>
  <c r="BB443" i="6"/>
  <c r="BB139" i="6"/>
  <c r="CH139" i="6"/>
  <c r="DD347" i="6"/>
  <c r="BX347" i="6"/>
  <c r="CS522" i="6"/>
  <c r="BM522" i="6"/>
  <c r="DD999" i="6"/>
  <c r="BX999" i="6"/>
  <c r="BX829" i="6"/>
  <c r="DD829" i="6"/>
  <c r="BX777" i="6"/>
  <c r="DD777" i="6"/>
  <c r="BM541" i="6"/>
  <c r="CS541" i="6"/>
  <c r="CH222" i="6"/>
  <c r="BB222" i="6"/>
  <c r="CS676" i="6"/>
  <c r="BM676" i="6"/>
  <c r="CH923" i="6"/>
  <c r="BB923" i="6"/>
  <c r="DD956" i="6"/>
  <c r="BX956" i="6"/>
  <c r="BM383" i="6"/>
  <c r="CS383" i="6"/>
  <c r="CH173" i="6"/>
  <c r="BB173" i="6"/>
  <c r="CS26" i="6"/>
  <c r="BM26" i="6"/>
  <c r="DD269" i="6"/>
  <c r="BX269" i="6"/>
  <c r="BX832" i="6"/>
  <c r="DD832" i="6"/>
  <c r="CH778" i="6"/>
  <c r="BB778" i="6"/>
  <c r="CS579" i="6"/>
  <c r="BM579" i="6"/>
  <c r="CH995" i="6"/>
  <c r="BB995" i="6"/>
  <c r="CH317" i="6"/>
  <c r="BB317" i="6"/>
  <c r="BB694" i="6"/>
  <c r="CH694" i="6"/>
  <c r="DD925" i="6"/>
  <c r="BX925" i="6"/>
  <c r="DD293" i="6"/>
  <c r="BX293" i="6"/>
  <c r="CS650" i="6"/>
  <c r="BM650" i="6"/>
  <c r="BB142" i="6"/>
  <c r="CH142" i="6"/>
  <c r="DD826" i="6"/>
  <c r="BX826" i="6"/>
  <c r="BM681" i="6"/>
  <c r="CS681" i="6"/>
  <c r="BB991" i="6"/>
  <c r="CH991" i="6"/>
  <c r="CH165" i="6"/>
  <c r="BB165" i="6"/>
  <c r="BB210" i="6"/>
  <c r="CH210" i="6"/>
  <c r="BB703" i="6"/>
  <c r="CH703" i="6"/>
  <c r="CS919" i="6"/>
  <c r="BM919" i="6"/>
  <c r="CH464" i="6"/>
  <c r="BB464" i="6"/>
  <c r="BM543" i="6"/>
  <c r="CS543" i="6"/>
  <c r="CH565" i="6"/>
  <c r="BB565" i="6"/>
  <c r="CH140" i="6"/>
  <c r="BB140" i="6"/>
  <c r="BB721" i="6"/>
  <c r="CH721" i="6"/>
  <c r="BB169" i="6"/>
  <c r="CH169" i="6"/>
  <c r="BM488" i="6"/>
  <c r="CS488" i="6"/>
  <c r="CS322" i="6"/>
  <c r="BM322" i="6"/>
  <c r="BB93" i="6"/>
  <c r="CH93" i="6"/>
  <c r="BB432" i="6"/>
  <c r="CH432" i="6"/>
  <c r="CS674" i="6"/>
  <c r="BM674" i="6"/>
  <c r="BB877" i="6"/>
  <c r="CH877" i="6"/>
  <c r="DD349" i="6"/>
  <c r="BX349" i="6"/>
  <c r="BM424" i="6"/>
  <c r="CS424" i="6"/>
  <c r="CS69" i="6"/>
  <c r="BM69" i="6"/>
  <c r="BB203" i="6"/>
  <c r="CH203" i="6"/>
  <c r="CH822" i="6"/>
  <c r="BB822" i="6"/>
  <c r="BB932" i="6"/>
  <c r="CH932" i="6"/>
  <c r="CS590" i="6"/>
  <c r="BM590" i="6"/>
  <c r="BX766" i="6"/>
  <c r="DD766" i="6"/>
  <c r="CH354" i="6"/>
  <c r="BB354" i="6"/>
  <c r="BM100" i="6"/>
  <c r="CS100" i="6"/>
  <c r="BX214" i="6"/>
  <c r="DD214" i="6"/>
  <c r="BB690" i="6"/>
  <c r="CH690" i="6"/>
  <c r="CH639" i="6"/>
  <c r="BB639" i="6"/>
  <c r="BM952" i="6"/>
  <c r="CS952" i="6"/>
  <c r="CS885" i="6"/>
  <c r="BM885" i="6"/>
  <c r="CS595" i="6"/>
  <c r="BM595" i="6"/>
  <c r="CH545" i="6"/>
  <c r="BB545" i="6"/>
  <c r="BB736" i="6"/>
  <c r="CH736" i="6"/>
  <c r="DD741" i="6"/>
  <c r="BX741" i="6"/>
  <c r="BM294" i="6"/>
  <c r="CS294" i="6"/>
  <c r="DD678" i="6"/>
  <c r="BX678" i="6"/>
  <c r="BB708" i="6"/>
  <c r="CH708" i="6"/>
  <c r="DD882" i="6"/>
  <c r="BX882" i="6"/>
  <c r="CH632" i="6"/>
  <c r="BB632" i="6"/>
  <c r="CH439" i="6"/>
  <c r="BB439" i="6"/>
  <c r="CH605" i="6"/>
  <c r="BB605" i="6"/>
  <c r="DD79" i="6"/>
  <c r="BX79" i="6"/>
  <c r="BM931" i="6"/>
  <c r="CS931" i="6"/>
  <c r="CH598" i="6"/>
  <c r="BB598" i="6"/>
  <c r="DD437" i="6"/>
  <c r="BX437" i="6"/>
  <c r="BX622" i="6"/>
  <c r="DD622" i="6"/>
  <c r="BB19" i="6"/>
  <c r="CH19" i="6"/>
  <c r="CH949" i="6"/>
  <c r="BB949" i="6"/>
  <c r="CS621" i="6"/>
  <c r="BM621" i="6"/>
  <c r="CS921" i="6"/>
  <c r="BM921" i="6"/>
  <c r="BB650" i="6"/>
  <c r="CH650" i="6"/>
  <c r="BM98" i="6"/>
  <c r="CS98" i="6"/>
  <c r="BM883" i="6"/>
  <c r="CS883" i="6"/>
  <c r="BX878" i="6"/>
  <c r="DD878" i="6"/>
  <c r="BC26" i="6"/>
  <c r="CI26" i="6"/>
  <c r="BB904" i="6"/>
  <c r="CH904" i="6"/>
  <c r="CS14" i="6"/>
  <c r="BM14" i="6"/>
  <c r="BB954" i="6"/>
  <c r="CH954" i="6"/>
  <c r="CS345" i="6"/>
  <c r="BM345" i="6"/>
  <c r="CS57" i="6"/>
  <c r="BM57" i="6"/>
  <c r="BM746" i="6"/>
  <c r="CS746" i="6"/>
  <c r="BM533" i="6"/>
  <c r="CS533" i="6"/>
  <c r="DD340" i="6"/>
  <c r="BX340" i="6"/>
  <c r="CH73" i="6"/>
  <c r="BB73" i="6"/>
  <c r="DD974" i="6"/>
  <c r="BX974" i="6"/>
  <c r="CH676" i="6"/>
  <c r="BB676" i="6"/>
  <c r="DD1013" i="6"/>
  <c r="BX1013" i="6"/>
  <c r="BM523" i="6"/>
  <c r="CS523" i="6"/>
  <c r="CS65" i="6"/>
  <c r="BM65" i="6"/>
  <c r="CH54" i="6"/>
  <c r="BB54" i="6"/>
  <c r="CH948" i="6"/>
  <c r="BB948" i="6"/>
  <c r="DD915" i="6"/>
  <c r="BX915" i="6"/>
  <c r="CS480" i="6"/>
  <c r="BM480" i="6"/>
  <c r="CS642" i="6"/>
  <c r="BM642" i="6"/>
  <c r="CH765" i="6"/>
  <c r="BB765" i="6"/>
  <c r="BB274" i="6"/>
  <c r="CH274" i="6"/>
  <c r="CS901" i="6"/>
  <c r="BM901" i="6"/>
  <c r="DD350" i="6"/>
  <c r="BX350" i="6"/>
  <c r="CS434" i="6"/>
  <c r="BM434" i="6"/>
  <c r="BB214" i="6"/>
  <c r="CH214" i="6"/>
  <c r="CH668" i="6"/>
  <c r="BB668" i="6"/>
  <c r="BB625" i="6"/>
  <c r="CH625" i="6"/>
  <c r="BX222" i="6"/>
  <c r="DD222" i="6"/>
  <c r="CH615" i="6"/>
  <c r="BB615" i="6"/>
  <c r="CH707" i="6"/>
  <c r="BB707" i="6"/>
  <c r="BX751" i="6"/>
  <c r="DD751" i="6"/>
  <c r="CS938" i="6"/>
  <c r="BM938" i="6"/>
  <c r="CS848" i="6"/>
  <c r="BM848" i="6"/>
  <c r="BM123" i="6"/>
  <c r="CS123" i="6"/>
  <c r="CH657" i="6"/>
  <c r="BB657" i="6"/>
  <c r="BM823" i="6"/>
  <c r="CS823" i="6"/>
  <c r="CS958" i="6"/>
  <c r="BM958" i="6"/>
  <c r="CH819" i="6"/>
  <c r="BB819" i="6"/>
  <c r="BM940" i="6"/>
  <c r="CS940" i="6"/>
  <c r="CS806" i="6"/>
  <c r="BM806" i="6"/>
  <c r="BB414" i="6"/>
  <c r="CH414" i="6"/>
  <c r="BB696" i="6"/>
  <c r="CH696" i="6"/>
  <c r="CH319" i="6"/>
  <c r="BB319" i="6"/>
  <c r="BB104" i="6"/>
  <c r="CH104" i="6"/>
  <c r="BX111" i="6"/>
  <c r="DD111" i="6"/>
  <c r="BB476" i="6"/>
  <c r="CH476" i="6"/>
  <c r="CS907" i="6"/>
  <c r="BM907" i="6"/>
  <c r="BB41" i="6"/>
  <c r="CH41" i="6"/>
  <c r="BM975" i="6"/>
  <c r="CS975" i="6"/>
  <c r="DD884" i="6"/>
  <c r="BX884" i="6"/>
  <c r="BX943" i="6"/>
  <c r="DD943" i="6"/>
  <c r="BM612" i="6"/>
  <c r="CS612" i="6"/>
  <c r="BX924" i="6"/>
  <c r="DD924" i="6"/>
  <c r="BX922" i="6"/>
  <c r="DD922" i="6"/>
  <c r="BX139" i="6"/>
  <c r="DD139" i="6"/>
  <c r="CH395" i="6"/>
  <c r="BB395" i="6"/>
  <c r="BB941" i="6"/>
  <c r="CH941" i="6"/>
  <c r="DD725" i="6"/>
  <c r="BX725" i="6"/>
  <c r="BM151" i="6"/>
  <c r="CS151" i="6"/>
  <c r="BM756" i="6"/>
  <c r="CS756" i="6"/>
  <c r="BB416" i="6"/>
  <c r="CH416" i="6"/>
  <c r="BB688" i="6"/>
  <c r="CH688" i="6"/>
  <c r="BB552" i="6"/>
  <c r="CH552" i="6"/>
  <c r="CS204" i="6"/>
  <c r="BM204" i="6"/>
  <c r="DD318" i="6"/>
  <c r="BX318" i="6"/>
  <c r="BB796" i="6"/>
  <c r="CH796" i="6"/>
  <c r="CH178" i="6"/>
  <c r="BB178" i="6"/>
  <c r="BB422" i="6"/>
  <c r="CH422" i="6"/>
  <c r="BM762" i="6"/>
  <c r="CS762" i="6"/>
  <c r="CS214" i="6"/>
  <c r="BM214" i="6"/>
  <c r="BX317" i="6"/>
  <c r="DD317" i="6"/>
  <c r="DD357" i="6"/>
  <c r="BX357" i="6"/>
  <c r="DD133" i="6"/>
  <c r="BX133" i="6"/>
  <c r="DD614" i="6"/>
  <c r="BX614" i="6"/>
  <c r="DD92" i="6"/>
  <c r="BX92" i="6"/>
  <c r="DD299" i="6"/>
  <c r="BX299" i="6"/>
  <c r="DD179" i="6"/>
  <c r="BX179" i="6"/>
  <c r="CS266" i="6"/>
  <c r="BM266" i="6"/>
  <c r="DD850" i="6"/>
  <c r="BX850" i="6"/>
  <c r="DD117" i="6"/>
  <c r="BX117" i="6"/>
  <c r="DD772" i="6"/>
  <c r="BX772" i="6"/>
  <c r="BX775" i="6"/>
  <c r="DD775" i="6"/>
  <c r="CS781" i="6"/>
  <c r="BM781" i="6"/>
  <c r="BM311" i="6"/>
  <c r="CS311" i="6"/>
  <c r="DD234" i="6"/>
  <c r="BX234" i="6"/>
  <c r="BM470" i="6"/>
  <c r="CS470" i="6"/>
  <c r="DD858" i="6"/>
  <c r="BX858" i="6"/>
  <c r="BB453" i="6"/>
  <c r="CH453" i="6"/>
  <c r="BM183" i="6"/>
  <c r="CS183" i="6"/>
  <c r="BX462" i="6"/>
  <c r="DD462" i="6"/>
  <c r="BX849" i="6"/>
  <c r="DD849" i="6"/>
  <c r="CH571" i="6"/>
  <c r="BB571" i="6"/>
  <c r="DD889" i="6"/>
  <c r="BX889" i="6"/>
  <c r="BB435" i="6"/>
  <c r="CH435" i="6"/>
  <c r="CS81" i="6"/>
  <c r="BM81" i="6"/>
  <c r="DD598" i="6"/>
  <c r="BX598" i="6"/>
  <c r="DD531" i="6"/>
  <c r="BX531" i="6"/>
  <c r="DD406" i="6"/>
  <c r="BX406" i="6"/>
  <c r="BX292" i="6"/>
  <c r="DD292" i="6"/>
  <c r="BB108" i="6"/>
  <c r="CH108" i="6"/>
  <c r="BX197" i="6"/>
  <c r="DD197" i="6"/>
  <c r="BX374" i="6"/>
  <c r="DD374" i="6"/>
  <c r="BX513" i="6"/>
  <c r="DD513" i="6"/>
  <c r="CH498" i="6"/>
  <c r="BB498" i="6"/>
  <c r="CS341" i="6"/>
  <c r="BM341" i="6"/>
  <c r="BX354" i="6"/>
  <c r="DD354" i="6"/>
  <c r="DD476" i="6"/>
  <c r="BX476" i="6"/>
  <c r="BM839" i="6"/>
  <c r="CS839" i="6"/>
  <c r="BX546" i="6"/>
  <c r="DD546" i="6"/>
  <c r="BX211" i="6"/>
  <c r="DD211" i="6"/>
  <c r="DD944" i="6"/>
  <c r="BX944" i="6"/>
  <c r="BX190" i="6"/>
  <c r="DD190" i="6"/>
  <c r="BM831" i="6"/>
  <c r="CS831" i="6"/>
  <c r="BB408" i="6"/>
  <c r="CH408" i="6"/>
  <c r="BX147" i="6"/>
  <c r="DD147" i="6"/>
  <c r="DD930" i="6"/>
  <c r="BX930" i="6"/>
  <c r="CS722" i="6"/>
  <c r="BM722" i="6"/>
  <c r="DD427" i="6"/>
  <c r="BX427" i="6"/>
  <c r="BM248" i="6"/>
  <c r="CS248" i="6"/>
  <c r="BX360" i="6"/>
  <c r="DD360" i="6"/>
  <c r="BM350" i="6"/>
  <c r="CS350" i="6"/>
  <c r="BM339" i="6"/>
  <c r="CS339" i="6"/>
  <c r="CS656" i="6"/>
  <c r="BM656" i="6"/>
  <c r="CH309" i="6"/>
  <c r="BB309" i="6"/>
  <c r="DD700" i="6"/>
  <c r="BX700" i="6"/>
  <c r="BB133" i="6"/>
  <c r="CH133" i="6"/>
  <c r="CS629" i="6"/>
  <c r="BM629" i="6"/>
  <c r="BB369" i="6"/>
  <c r="CH369" i="6"/>
  <c r="BB876" i="6"/>
  <c r="CH876" i="6"/>
  <c r="BX300" i="6"/>
  <c r="DD300" i="6"/>
  <c r="CH1010" i="6"/>
  <c r="BB1010" i="6"/>
  <c r="BX17" i="6"/>
  <c r="DD17" i="6"/>
  <c r="BM977" i="6"/>
  <c r="CS977" i="6"/>
  <c r="CH886" i="6"/>
  <c r="BB886" i="6"/>
  <c r="BB277" i="6"/>
  <c r="CH277" i="6"/>
  <c r="BM229" i="6"/>
  <c r="CS229" i="6"/>
  <c r="CS815" i="6"/>
  <c r="BM815" i="6"/>
  <c r="CS967" i="6"/>
  <c r="BM967" i="6"/>
  <c r="DD631" i="6"/>
  <c r="BX631" i="6"/>
  <c r="BM503" i="6"/>
  <c r="CS503" i="6"/>
  <c r="CH200" i="6"/>
  <c r="BB200" i="6"/>
  <c r="BM599" i="6"/>
  <c r="CS599" i="6"/>
  <c r="CH1012" i="6"/>
  <c r="BB1012" i="6"/>
  <c r="DD398" i="6"/>
  <c r="BX398" i="6"/>
  <c r="DD676" i="6"/>
  <c r="BX676" i="6"/>
  <c r="BB15" i="6"/>
  <c r="CH15" i="6"/>
  <c r="CS88" i="6"/>
  <c r="BM88" i="6"/>
  <c r="CH661" i="6"/>
  <c r="BB661" i="6"/>
  <c r="BB29" i="6"/>
  <c r="CH29" i="6"/>
  <c r="BM558" i="6"/>
  <c r="CS558" i="6"/>
  <c r="BM80" i="6"/>
  <c r="CS80" i="6"/>
  <c r="BX323" i="6"/>
  <c r="DD323" i="6"/>
  <c r="BX445" i="6"/>
  <c r="DD445" i="6"/>
  <c r="BB622" i="6"/>
  <c r="CH622" i="6"/>
  <c r="DD685" i="6"/>
  <c r="BX685" i="6"/>
  <c r="CS849" i="6"/>
  <c r="BM849" i="6"/>
  <c r="BB492" i="6"/>
  <c r="CH492" i="6"/>
  <c r="DD403" i="6"/>
  <c r="BX403" i="6"/>
  <c r="BB110" i="6"/>
  <c r="CH110" i="6"/>
  <c r="BB910" i="6"/>
  <c r="CH910" i="6"/>
  <c r="BB433" i="6"/>
  <c r="CH433" i="6"/>
  <c r="DD96" i="6"/>
  <c r="BX96" i="6"/>
  <c r="CH600" i="6"/>
  <c r="BB600" i="6"/>
  <c r="BB31" i="6"/>
  <c r="CH31" i="6"/>
  <c r="CH186" i="6"/>
  <c r="BB186" i="6"/>
  <c r="CS603" i="6"/>
  <c r="BM603" i="6"/>
  <c r="BM969" i="6"/>
  <c r="CS969" i="6"/>
  <c r="DD810" i="6"/>
  <c r="BX810" i="6"/>
  <c r="CS850" i="6"/>
  <c r="BM850" i="6"/>
  <c r="CS645" i="6"/>
  <c r="BM645" i="6"/>
  <c r="BM489" i="6"/>
  <c r="CS489" i="6"/>
  <c r="BX294" i="6"/>
  <c r="DD294" i="6"/>
  <c r="DD612" i="6"/>
  <c r="BX612" i="6"/>
  <c r="CS499" i="6"/>
  <c r="BM499" i="6"/>
  <c r="CS723" i="6"/>
  <c r="BM723" i="6"/>
  <c r="BM41" i="6"/>
  <c r="CS41" i="6"/>
  <c r="BX121" i="6"/>
  <c r="DD121" i="6"/>
  <c r="BX851" i="6"/>
  <c r="DD851" i="6"/>
  <c r="BX27" i="6"/>
  <c r="DD27" i="6"/>
  <c r="CH459" i="6"/>
  <c r="BB459" i="6"/>
  <c r="BX554" i="6"/>
  <c r="DD554" i="6"/>
  <c r="BB427" i="6"/>
  <c r="CH427" i="6"/>
  <c r="DD681" i="6"/>
  <c r="BX681" i="6"/>
  <c r="BB867" i="6"/>
  <c r="CH867" i="6"/>
  <c r="CH810" i="6"/>
  <c r="BB810" i="6"/>
  <c r="BM141" i="6"/>
  <c r="CS141" i="6"/>
  <c r="CH261" i="6"/>
  <c r="BB261" i="6"/>
  <c r="BM544" i="6"/>
  <c r="CS544" i="6"/>
  <c r="BB302" i="6"/>
  <c r="CH302" i="6"/>
  <c r="CS321" i="6"/>
  <c r="BM321" i="6"/>
  <c r="CS609" i="6"/>
  <c r="BM609" i="6"/>
  <c r="DD288" i="6"/>
  <c r="BX288" i="6"/>
  <c r="CH787" i="6"/>
  <c r="BB787" i="6"/>
  <c r="BM372" i="6"/>
  <c r="CS372" i="6"/>
  <c r="CH362" i="6"/>
  <c r="BB362" i="6"/>
  <c r="CS546" i="6"/>
  <c r="BM546" i="6"/>
  <c r="BM614" i="6"/>
  <c r="CS614" i="6"/>
  <c r="DD24" i="6"/>
  <c r="BX24" i="6"/>
  <c r="BB738" i="6"/>
  <c r="CH738" i="6"/>
  <c r="CH595" i="6"/>
  <c r="BB595" i="6"/>
  <c r="BM117" i="6"/>
  <c r="CS117" i="6"/>
  <c r="CS711" i="6"/>
  <c r="BM711" i="6"/>
  <c r="BM624" i="6"/>
  <c r="CS624" i="6"/>
  <c r="DD472" i="6"/>
  <c r="BX472" i="6"/>
  <c r="BM241" i="6"/>
  <c r="CS241" i="6"/>
  <c r="BX939" i="6"/>
  <c r="DD939" i="6"/>
  <c r="CH247" i="6"/>
  <c r="BB247" i="6"/>
  <c r="BM620" i="6"/>
  <c r="CS620" i="6"/>
  <c r="BB544" i="6"/>
  <c r="CH544" i="6"/>
  <c r="BM764" i="6"/>
  <c r="CS764" i="6"/>
  <c r="BM74" i="6"/>
  <c r="CS74" i="6"/>
  <c r="DD308" i="6"/>
  <c r="BX308" i="6"/>
  <c r="DD227" i="6"/>
  <c r="BX227" i="6"/>
  <c r="BX778" i="6"/>
  <c r="DD778" i="6"/>
  <c r="DD304" i="6"/>
  <c r="BX304" i="6"/>
  <c r="BB119" i="6"/>
  <c r="CH119" i="6"/>
  <c r="CS797" i="6"/>
  <c r="BM797" i="6"/>
  <c r="CH718" i="6"/>
  <c r="BB718" i="6"/>
  <c r="CS870" i="6"/>
  <c r="BM870" i="6"/>
  <c r="CH897" i="6"/>
  <c r="BB897" i="6"/>
  <c r="DD126" i="6"/>
  <c r="BX126" i="6"/>
  <c r="DD159" i="6"/>
  <c r="BX159" i="6"/>
  <c r="DD962" i="6"/>
  <c r="BX962" i="6"/>
  <c r="BM737" i="6"/>
  <c r="CS737" i="6"/>
  <c r="CH84" i="6"/>
  <c r="BB84" i="6"/>
  <c r="BM301" i="6"/>
  <c r="CS301" i="6"/>
  <c r="CH774" i="6"/>
  <c r="BB774" i="6"/>
  <c r="BX853" i="6"/>
  <c r="DD853" i="6"/>
  <c r="CH638" i="6"/>
  <c r="BB638" i="6"/>
  <c r="DD309" i="6"/>
  <c r="BX309" i="6"/>
  <c r="DD353" i="6"/>
  <c r="BX353" i="6"/>
  <c r="BM409" i="6"/>
  <c r="CS409" i="6"/>
  <c r="DD518" i="6"/>
  <c r="BX518" i="6"/>
  <c r="BX264" i="6"/>
  <c r="DD264" i="6"/>
  <c r="BB388" i="6"/>
  <c r="CH388" i="6"/>
  <c r="BM397" i="6"/>
  <c r="CS397" i="6"/>
  <c r="BM557" i="6"/>
  <c r="CS557" i="6"/>
  <c r="DD93" i="6"/>
  <c r="BX93" i="6"/>
  <c r="DD332" i="6"/>
  <c r="BX332" i="6"/>
  <c r="BB515" i="6"/>
  <c r="CH515" i="6"/>
  <c r="DD734" i="6"/>
  <c r="BX734" i="6"/>
  <c r="CS466" i="6"/>
  <c r="BM466" i="6"/>
  <c r="CH934" i="6"/>
  <c r="BB934" i="6"/>
  <c r="CS30" i="6"/>
  <c r="BM30" i="6"/>
  <c r="BM426" i="6"/>
  <c r="CS426" i="6"/>
  <c r="DD537" i="6"/>
  <c r="BX537" i="6"/>
  <c r="BX900" i="6"/>
  <c r="DD900" i="6"/>
  <c r="CH1009" i="6"/>
  <c r="BB1009" i="6"/>
  <c r="BX811" i="6"/>
  <c r="DD811" i="6"/>
  <c r="BX789" i="6"/>
  <c r="DD789" i="6"/>
  <c r="CH74" i="6"/>
  <c r="BB74" i="6"/>
  <c r="BM259" i="6"/>
  <c r="CS259" i="6"/>
  <c r="BX668" i="6"/>
  <c r="DD668" i="6"/>
  <c r="BX756" i="6"/>
  <c r="DD756" i="6"/>
  <c r="BX180" i="6"/>
  <c r="DD180" i="6"/>
  <c r="DD525" i="6"/>
  <c r="BX525" i="6"/>
  <c r="I68" i="3"/>
  <c r="I70" i="3" s="1"/>
  <c r="I66" i="3"/>
  <c r="DD739" i="6"/>
  <c r="BX739" i="6"/>
  <c r="CH899" i="6"/>
  <c r="BB899" i="6"/>
  <c r="DD343" i="6"/>
  <c r="BX343" i="6"/>
  <c r="BB477" i="6"/>
  <c r="CH477" i="6"/>
  <c r="CH49" i="6"/>
  <c r="BB49" i="6"/>
  <c r="BX338" i="6"/>
  <c r="DD338" i="6"/>
  <c r="BM884" i="6"/>
  <c r="CS884" i="6"/>
  <c r="DD498" i="6"/>
  <c r="BX498" i="6"/>
  <c r="DD52" i="6"/>
  <c r="BX52" i="6"/>
  <c r="CS900" i="6"/>
  <c r="BM900" i="6"/>
  <c r="BB159" i="6"/>
  <c r="CH159" i="6"/>
  <c r="DD842" i="6"/>
  <c r="BX842" i="6"/>
  <c r="BM139" i="6"/>
  <c r="CS139" i="6"/>
  <c r="DD18" i="6"/>
  <c r="BX18" i="6"/>
  <c r="BB505" i="6"/>
  <c r="CH505" i="6"/>
  <c r="BX35" i="6"/>
  <c r="DD35" i="6"/>
  <c r="BB990" i="6"/>
  <c r="CH990" i="6"/>
  <c r="BM926" i="6"/>
  <c r="CS926" i="6"/>
  <c r="CS565" i="6"/>
  <c r="BM565" i="6"/>
  <c r="BX172" i="6"/>
  <c r="DD172" i="6"/>
  <c r="CS701" i="6"/>
  <c r="BM701" i="6"/>
  <c r="BX753" i="6"/>
  <c r="DD753" i="6"/>
  <c r="BM803" i="6"/>
  <c r="CS803" i="6"/>
  <c r="BB630" i="6"/>
  <c r="CH630" i="6"/>
  <c r="BB972" i="6"/>
  <c r="CH972" i="6"/>
  <c r="BM66" i="6"/>
  <c r="CS66" i="6"/>
  <c r="BM425" i="6"/>
  <c r="CS425" i="6"/>
  <c r="BM102" i="6"/>
  <c r="CS102" i="6"/>
  <c r="BX603" i="6"/>
  <c r="DD603" i="6"/>
  <c r="CS956" i="6"/>
  <c r="BM956" i="6"/>
  <c r="CH859" i="6"/>
  <c r="BB859" i="6"/>
  <c r="DD921" i="6"/>
  <c r="BX921" i="6"/>
  <c r="BM687" i="6"/>
  <c r="CS687" i="6"/>
  <c r="CS720" i="6"/>
  <c r="BM720" i="6"/>
  <c r="BM420" i="6"/>
  <c r="CS420" i="6"/>
  <c r="DD289" i="6"/>
  <c r="BX289" i="6"/>
  <c r="CS454" i="6"/>
  <c r="BM454" i="6"/>
  <c r="BM187" i="6"/>
  <c r="CS187" i="6"/>
  <c r="DD413" i="6"/>
  <c r="BX413" i="6"/>
  <c r="DD791" i="6"/>
  <c r="BX791" i="6"/>
  <c r="CH851" i="6"/>
  <c r="BB851" i="6"/>
  <c r="BM306" i="6"/>
  <c r="CS306" i="6"/>
  <c r="BX572" i="6"/>
  <c r="DD572" i="6"/>
  <c r="BM131" i="6"/>
  <c r="CS131" i="6"/>
  <c r="DD822" i="6"/>
  <c r="BX822" i="6"/>
  <c r="CS44" i="6"/>
  <c r="BM44" i="6"/>
  <c r="DD417" i="6"/>
  <c r="BX417" i="6"/>
  <c r="CS32" i="6"/>
  <c r="BM32" i="6"/>
  <c r="CS862" i="6"/>
  <c r="BM862" i="6"/>
  <c r="CH34" i="6"/>
  <c r="BB34" i="6"/>
  <c r="CH569" i="6"/>
  <c r="BB569" i="6"/>
  <c r="BB126" i="6"/>
  <c r="CH126" i="6"/>
  <c r="BM421" i="6"/>
  <c r="CS421" i="6"/>
  <c r="BB658" i="6"/>
  <c r="CH658" i="6"/>
  <c r="DD431" i="6"/>
  <c r="BX431" i="6"/>
  <c r="BX765" i="6"/>
  <c r="DD765" i="6"/>
  <c r="BM367" i="6"/>
  <c r="CS367" i="6"/>
  <c r="CS104" i="6"/>
  <c r="BM104" i="6"/>
  <c r="CH913" i="6"/>
  <c r="BB913" i="6"/>
  <c r="BM983" i="6"/>
  <c r="CS983" i="6"/>
  <c r="CS58" i="6"/>
  <c r="BM58" i="6"/>
  <c r="DD77" i="6"/>
  <c r="BX77" i="6"/>
  <c r="DD1004" i="6"/>
  <c r="BX1004" i="6"/>
  <c r="BM430" i="6"/>
  <c r="CS430" i="6"/>
  <c r="BX656" i="6"/>
  <c r="DD656" i="6"/>
  <c r="BM875" i="6"/>
  <c r="CS875" i="6"/>
  <c r="CS91" i="6"/>
  <c r="BM91" i="6"/>
  <c r="BX846" i="6"/>
  <c r="DD846" i="6"/>
  <c r="BM346" i="6"/>
  <c r="CS346" i="6"/>
  <c r="CH472" i="6"/>
  <c r="BB472" i="6"/>
  <c r="DD885" i="6"/>
  <c r="BX885" i="6"/>
  <c r="BX783" i="6"/>
  <c r="DD783" i="6"/>
  <c r="CH781" i="6"/>
  <c r="BB781" i="6"/>
  <c r="BX530" i="6"/>
  <c r="DD530" i="6"/>
  <c r="BM130" i="6"/>
  <c r="CS130" i="6"/>
  <c r="BM984" i="6"/>
  <c r="CS984" i="6"/>
  <c r="BX661" i="6"/>
  <c r="DD661" i="6"/>
  <c r="CS561" i="6"/>
  <c r="BM561" i="6"/>
  <c r="BX589" i="6"/>
  <c r="DD589" i="6"/>
  <c r="DD119" i="6"/>
  <c r="BX119" i="6"/>
  <c r="BB729" i="6"/>
  <c r="CH729" i="6"/>
  <c r="CH70" i="6"/>
  <c r="BB70" i="6"/>
  <c r="BM260" i="6"/>
  <c r="CS260" i="6"/>
  <c r="CS326" i="6"/>
  <c r="BM326" i="6"/>
  <c r="BB962" i="6"/>
  <c r="CH962" i="6"/>
  <c r="BM270" i="6"/>
  <c r="CS270" i="6"/>
  <c r="CH251" i="6"/>
  <c r="BB251" i="6"/>
  <c r="BX926" i="6"/>
  <c r="DD926" i="6"/>
  <c r="BB961" i="6"/>
  <c r="CH961" i="6"/>
  <c r="CS441" i="6"/>
  <c r="BM441" i="6"/>
  <c r="DD90" i="6"/>
  <c r="BX90" i="6"/>
  <c r="BB232" i="6"/>
  <c r="CH232" i="6"/>
  <c r="DD82" i="6"/>
  <c r="BX82" i="6"/>
  <c r="BM290" i="6"/>
  <c r="CS290" i="6"/>
  <c r="CH586" i="6"/>
  <c r="BB586" i="6"/>
  <c r="BB289" i="6"/>
  <c r="CH289" i="6"/>
  <c r="BX869" i="6"/>
  <c r="DD869" i="6"/>
  <c r="BB101" i="6"/>
  <c r="CH101" i="6"/>
  <c r="CH344" i="6"/>
  <c r="BB344" i="6"/>
  <c r="BX824" i="6"/>
  <c r="DD824" i="6"/>
  <c r="DD793" i="6"/>
  <c r="BX793" i="6"/>
  <c r="BB266" i="6"/>
  <c r="CH266" i="6"/>
  <c r="DD928" i="6"/>
  <c r="BX928" i="6"/>
  <c r="CH447" i="6"/>
  <c r="BB447" i="6"/>
  <c r="DD551" i="6"/>
  <c r="BX551" i="6"/>
  <c r="CS874" i="6"/>
  <c r="BM874" i="6"/>
  <c r="DD799" i="6"/>
  <c r="BX799" i="6"/>
  <c r="CH177" i="6"/>
  <c r="BB177" i="6"/>
  <c r="BB826" i="6"/>
  <c r="CH826" i="6"/>
  <c r="CH640" i="6"/>
  <c r="BB640" i="6"/>
  <c r="BX203" i="6"/>
  <c r="DD203" i="6"/>
  <c r="DD803" i="6"/>
  <c r="BX803" i="6"/>
  <c r="CS944" i="6"/>
  <c r="BM944" i="6"/>
  <c r="DD606" i="6"/>
  <c r="BX606" i="6"/>
  <c r="BX439" i="6"/>
  <c r="DD439" i="6"/>
  <c r="BX647" i="6"/>
  <c r="DD647" i="6"/>
  <c r="CS400" i="6"/>
  <c r="BM400" i="6"/>
  <c r="BB496" i="6"/>
  <c r="CH496" i="6"/>
  <c r="BX532" i="6"/>
  <c r="DD532" i="6"/>
  <c r="DD230" i="6"/>
  <c r="BX230" i="6"/>
  <c r="DD549" i="6"/>
  <c r="BX549" i="6"/>
  <c r="CH958" i="6"/>
  <c r="BB958" i="6"/>
  <c r="CS826" i="6"/>
  <c r="BM826" i="6"/>
  <c r="BX607" i="6"/>
  <c r="DD607" i="6"/>
  <c r="CS708" i="6"/>
  <c r="BM708" i="6"/>
  <c r="CH561" i="6"/>
  <c r="BB561" i="6"/>
  <c r="DD740" i="6"/>
  <c r="BX740" i="6"/>
  <c r="CS927" i="6"/>
  <c r="BM927" i="6"/>
  <c r="BX645" i="6"/>
  <c r="DD645" i="6"/>
  <c r="BM504" i="6"/>
  <c r="CS504" i="6"/>
  <c r="DD46" i="6"/>
  <c r="BX46" i="6"/>
  <c r="BB373" i="6"/>
  <c r="CH373" i="6"/>
  <c r="CS651" i="6"/>
  <c r="BM651" i="6"/>
  <c r="BX967" i="6"/>
  <c r="DD967" i="6"/>
  <c r="BX206" i="6"/>
  <c r="DD206" i="6"/>
  <c r="DD683" i="6"/>
  <c r="BX683" i="6"/>
  <c r="DD893" i="6"/>
  <c r="BX893" i="6"/>
  <c r="CS474" i="6"/>
  <c r="BM474" i="6"/>
  <c r="BM524" i="6"/>
  <c r="CS524" i="6"/>
  <c r="CH189" i="6"/>
  <c r="BB189" i="6"/>
  <c r="BM616" i="6"/>
  <c r="CS616" i="6"/>
  <c r="BM521" i="6"/>
  <c r="CS521" i="6"/>
  <c r="CH699" i="6"/>
  <c r="BB699" i="6"/>
  <c r="BX659" i="6"/>
  <c r="DD659" i="6"/>
  <c r="BB719" i="6"/>
  <c r="CH719" i="6"/>
  <c r="BB711" i="6"/>
  <c r="CH711" i="6"/>
  <c r="DD730" i="6"/>
  <c r="BX730" i="6"/>
  <c r="CS120" i="6"/>
  <c r="BM120" i="6"/>
  <c r="BB667" i="6"/>
  <c r="CH667" i="6"/>
  <c r="CH671" i="6"/>
  <c r="BB671" i="6"/>
  <c r="DD434" i="6"/>
  <c r="BX434" i="6"/>
  <c r="CS108" i="6"/>
  <c r="BM108" i="6"/>
  <c r="BB654" i="6"/>
  <c r="CH654" i="6"/>
  <c r="CH342" i="6"/>
  <c r="BB342" i="6"/>
  <c r="CS406" i="6"/>
  <c r="BM406" i="6"/>
  <c r="CS144" i="6"/>
  <c r="BM144" i="6"/>
  <c r="BX914" i="6"/>
  <c r="DD914" i="6"/>
  <c r="BM293" i="6"/>
  <c r="CS293" i="6"/>
  <c r="CH997" i="6"/>
  <c r="BB997" i="6"/>
  <c r="CS573" i="6"/>
  <c r="BM573" i="6"/>
  <c r="DD231" i="6"/>
  <c r="BX231" i="6"/>
  <c r="CH793" i="6"/>
  <c r="BB793" i="6"/>
  <c r="CS114" i="6"/>
  <c r="BM114" i="6"/>
  <c r="DD383" i="6"/>
  <c r="BX383" i="6"/>
  <c r="CH637" i="6"/>
  <c r="BB637" i="6"/>
  <c r="BM821" i="6"/>
  <c r="CS821" i="6"/>
  <c r="BX768" i="6"/>
  <c r="DD768" i="6"/>
  <c r="CH1008" i="6"/>
  <c r="BB1008" i="6"/>
  <c r="BM689" i="6"/>
  <c r="CS689" i="6"/>
  <c r="CS355" i="6"/>
  <c r="BM355" i="6"/>
  <c r="CS34" i="6"/>
  <c r="BM34" i="6"/>
  <c r="DD638" i="6"/>
  <c r="BX638" i="6"/>
  <c r="CS36" i="6"/>
  <c r="BM36" i="6"/>
  <c r="DD94" i="6"/>
  <c r="BX94" i="6"/>
  <c r="BM158" i="6"/>
  <c r="CS158" i="6"/>
  <c r="CH75" i="6"/>
  <c r="BB75" i="6"/>
  <c r="CS472" i="6"/>
  <c r="BM472" i="6"/>
  <c r="BB504" i="6"/>
  <c r="CH504" i="6"/>
  <c r="CH909" i="6"/>
  <c r="BB909" i="6"/>
  <c r="DD244" i="6"/>
  <c r="BX244" i="6"/>
  <c r="CS353" i="6"/>
  <c r="BM353" i="6"/>
  <c r="BB715" i="6"/>
  <c r="CH715" i="6"/>
  <c r="BX763" i="6"/>
  <c r="DD763" i="6"/>
  <c r="CS502" i="6"/>
  <c r="BM502" i="6"/>
  <c r="CS215" i="6"/>
  <c r="BM215" i="6"/>
  <c r="DD377" i="6"/>
  <c r="BX377" i="6"/>
  <c r="BX477" i="6"/>
  <c r="DD477" i="6"/>
  <c r="DD711" i="6"/>
  <c r="BX711" i="6"/>
  <c r="BM296" i="6"/>
  <c r="CS296" i="6"/>
  <c r="DD14" i="6"/>
  <c r="BX14" i="6"/>
  <c r="DD20" i="6"/>
  <c r="BX20" i="6"/>
  <c r="CH403" i="6"/>
  <c r="BB403" i="6"/>
  <c r="BX617" i="6"/>
  <c r="DD617" i="6"/>
  <c r="CH624" i="6"/>
  <c r="BB624" i="6"/>
  <c r="BX19" i="6"/>
  <c r="DD19" i="6"/>
  <c r="BM323" i="6"/>
  <c r="CS323" i="6"/>
  <c r="DD411" i="6"/>
  <c r="BX411" i="6"/>
  <c r="DD808" i="6"/>
  <c r="BX808" i="6"/>
  <c r="BX261" i="6"/>
  <c r="DD261" i="6"/>
  <c r="DD131" i="6"/>
  <c r="BX131" i="6"/>
  <c r="BX479" i="6"/>
  <c r="DD479" i="6"/>
  <c r="CH378" i="6"/>
  <c r="BB378" i="6"/>
  <c r="CH167" i="6"/>
  <c r="BB167" i="6"/>
  <c r="BM1001" i="6"/>
  <c r="CS1001" i="6"/>
  <c r="BB279" i="6"/>
  <c r="CH279" i="6"/>
  <c r="BB106" i="6"/>
  <c r="CH106" i="6"/>
  <c r="CS787" i="6"/>
  <c r="BM787" i="6"/>
  <c r="DD320" i="6"/>
  <c r="BX320" i="6"/>
  <c r="J67" i="3"/>
  <c r="J65" i="3"/>
  <c r="K63" i="3"/>
  <c r="BX471" i="6"/>
  <c r="DD471" i="6"/>
  <c r="BX779" i="6"/>
  <c r="DD779" i="6"/>
  <c r="BX540" i="6"/>
  <c r="DD540" i="6"/>
  <c r="BM412" i="6"/>
  <c r="CS412" i="6"/>
  <c r="CH455" i="6"/>
  <c r="BB455" i="6"/>
  <c r="CS83" i="6"/>
  <c r="BM83" i="6"/>
  <c r="DD401" i="6"/>
  <c r="BX401" i="6"/>
  <c r="CS658" i="6"/>
  <c r="BM658" i="6"/>
  <c r="DD254" i="6"/>
  <c r="BX254" i="6"/>
  <c r="CH321" i="6"/>
  <c r="BB321" i="6"/>
  <c r="DD397" i="6"/>
  <c r="BX397" i="6"/>
  <c r="CH567" i="6"/>
  <c r="BB567" i="6"/>
  <c r="DD569" i="6"/>
  <c r="BX569" i="6"/>
  <c r="BB807" i="6"/>
  <c r="CH807" i="6"/>
  <c r="BX907" i="6"/>
  <c r="DD907" i="6"/>
  <c r="DD947" i="6"/>
  <c r="BX947" i="6"/>
  <c r="CH768" i="6"/>
  <c r="BB768" i="6"/>
  <c r="DD979" i="6"/>
  <c r="BX979" i="6"/>
  <c r="DD788" i="6"/>
  <c r="BX788" i="6"/>
  <c r="CH132" i="6"/>
  <c r="BB132" i="6"/>
  <c r="CH748" i="6"/>
  <c r="BB748" i="6"/>
  <c r="CS1011" i="6"/>
  <c r="BM1011" i="6"/>
  <c r="CH401" i="6"/>
  <c r="BB401" i="6"/>
  <c r="CS776" i="6"/>
  <c r="BM776" i="6"/>
  <c r="DD698" i="6"/>
  <c r="BX698" i="6"/>
  <c r="BB756" i="6"/>
  <c r="CH756" i="6"/>
  <c r="BX873" i="6"/>
  <c r="DD873" i="6"/>
  <c r="CS392" i="6"/>
  <c r="BM392" i="6"/>
  <c r="BX314" i="6"/>
  <c r="DD314" i="6"/>
  <c r="BX115" i="6"/>
  <c r="DD115" i="6"/>
  <c r="CS630" i="6"/>
  <c r="BM630" i="6"/>
  <c r="BB981" i="6"/>
  <c r="CH981" i="6"/>
  <c r="BB753" i="6"/>
  <c r="CH753" i="6"/>
  <c r="BX364" i="6"/>
  <c r="DD364" i="6"/>
  <c r="BB869" i="6"/>
  <c r="CH869" i="6"/>
  <c r="DD484" i="6"/>
  <c r="BX484" i="6"/>
  <c r="BM493" i="6"/>
  <c r="CS493" i="6"/>
  <c r="CH53" i="6"/>
  <c r="BB53" i="6"/>
  <c r="CS230" i="6"/>
  <c r="BM230" i="6"/>
  <c r="DD604" i="6"/>
  <c r="BX604" i="6"/>
  <c r="BB982" i="6"/>
  <c r="CH982" i="6"/>
  <c r="DD181" i="6"/>
  <c r="BX181" i="6"/>
  <c r="CH594" i="6"/>
  <c r="BB594" i="6"/>
  <c r="BB294" i="6"/>
  <c r="CH294" i="6"/>
  <c r="BB99" i="6"/>
  <c r="CH99" i="6"/>
  <c r="BX511" i="6"/>
  <c r="DD511" i="6"/>
  <c r="DD942" i="6"/>
  <c r="BX942" i="6"/>
  <c r="BX49" i="6"/>
  <c r="DD49" i="6"/>
  <c r="CS641" i="6"/>
  <c r="BM641" i="6"/>
  <c r="BB984" i="6"/>
  <c r="CH984" i="6"/>
  <c r="DD57" i="6"/>
  <c r="BX57" i="6"/>
  <c r="BX75" i="6"/>
  <c r="DD75" i="6"/>
  <c r="BB1002" i="6"/>
  <c r="CH1002" i="6"/>
  <c r="DD251" i="6"/>
  <c r="BX251" i="6"/>
  <c r="BB517" i="6"/>
  <c r="CH517" i="6"/>
  <c r="CH297" i="6"/>
  <c r="BB297" i="6"/>
  <c r="BM173" i="6"/>
  <c r="CS173" i="6"/>
  <c r="CH557" i="6"/>
  <c r="BB557" i="6"/>
  <c r="BX507" i="6"/>
  <c r="DD507" i="6"/>
  <c r="CH330" i="6"/>
  <c r="BB330" i="6"/>
  <c r="BM932" i="6"/>
  <c r="CS932" i="6"/>
  <c r="CS209" i="6"/>
  <c r="BM209" i="6"/>
  <c r="BX326" i="6"/>
  <c r="DD326" i="6"/>
  <c r="BX302" i="6"/>
  <c r="DD302" i="6"/>
  <c r="DD424" i="6"/>
  <c r="BX424" i="6"/>
  <c r="BB802" i="6"/>
  <c r="CH802" i="6"/>
  <c r="DD335" i="6"/>
  <c r="BX335" i="6"/>
  <c r="BM876" i="6"/>
  <c r="CS876" i="6"/>
  <c r="BX892" i="6"/>
  <c r="DD892" i="6"/>
  <c r="CS632" i="6"/>
  <c r="BM632" i="6"/>
  <c r="BM258" i="6"/>
  <c r="CS258" i="6"/>
  <c r="DD239" i="6"/>
  <c r="BX239" i="6"/>
  <c r="CH649" i="6"/>
  <c r="BB649" i="6"/>
  <c r="BB379" i="6"/>
  <c r="CH379" i="6"/>
  <c r="BX501" i="6"/>
  <c r="DD501" i="6"/>
  <c r="CS710" i="6"/>
  <c r="BM710" i="6"/>
  <c r="DD952" i="6"/>
  <c r="BX952" i="6"/>
  <c r="DD167" i="6"/>
  <c r="BX167" i="6"/>
  <c r="DD144" i="6"/>
  <c r="BX144" i="6"/>
  <c r="BB520" i="6"/>
  <c r="CH520" i="6"/>
  <c r="BB957" i="6"/>
  <c r="CH957" i="6"/>
  <c r="BB1011" i="6"/>
  <c r="CH1011" i="6"/>
  <c r="BX769" i="6"/>
  <c r="DD769" i="6"/>
  <c r="BM361" i="6"/>
  <c r="CS361" i="6"/>
  <c r="BM310" i="6"/>
  <c r="CS310" i="6"/>
  <c r="BX973" i="6"/>
  <c r="DD973" i="6"/>
  <c r="CS652" i="6"/>
  <c r="BM652" i="6"/>
  <c r="CH163" i="6"/>
  <c r="BB163" i="6"/>
  <c r="DD478" i="6"/>
  <c r="BX478" i="6"/>
  <c r="CH360" i="6"/>
  <c r="BB360" i="6"/>
  <c r="BX866" i="6"/>
  <c r="DD866" i="6"/>
  <c r="DD650" i="6"/>
  <c r="BX650" i="6"/>
  <c r="CS217" i="6"/>
  <c r="BM217" i="6"/>
  <c r="BB535" i="6"/>
  <c r="CH535" i="6"/>
  <c r="BM186" i="6"/>
  <c r="CS186" i="6"/>
  <c r="BM288" i="6"/>
  <c r="CS288" i="6"/>
  <c r="BM886" i="6"/>
  <c r="CS886" i="6"/>
  <c r="CH212" i="6"/>
  <c r="BB212" i="6"/>
  <c r="BX909" i="6"/>
  <c r="DD909" i="6"/>
  <c r="DD409" i="6"/>
  <c r="BX409" i="6"/>
  <c r="DD951" i="6"/>
  <c r="BX951" i="6"/>
  <c r="BM153" i="6"/>
  <c r="CS153" i="6"/>
  <c r="BM845" i="6"/>
  <c r="CS845" i="6"/>
  <c r="CS904" i="6"/>
  <c r="BM904" i="6"/>
  <c r="BX743" i="6"/>
  <c r="DD743" i="6"/>
  <c r="DD744" i="6"/>
  <c r="BX744" i="6"/>
  <c r="BB457" i="6"/>
  <c r="CH457" i="6"/>
  <c r="CH57" i="6"/>
  <c r="BB57" i="6"/>
  <c r="DD619" i="6"/>
  <c r="BX619" i="6"/>
  <c r="DD382" i="6"/>
  <c r="BX382" i="6"/>
  <c r="DD127" i="6"/>
  <c r="BX127" i="6"/>
  <c r="DD153" i="6"/>
  <c r="BX153" i="6"/>
  <c r="BX623" i="6"/>
  <c r="DD623" i="6"/>
  <c r="DD997" i="6"/>
  <c r="BX997" i="6"/>
  <c r="BX633" i="6"/>
  <c r="DD633" i="6"/>
  <c r="BB72" i="6"/>
  <c r="CH72" i="6"/>
  <c r="DD274" i="6"/>
  <c r="BX274" i="6"/>
  <c r="BM953" i="6"/>
  <c r="CS953" i="6"/>
  <c r="BB973" i="6"/>
  <c r="CH973" i="6"/>
  <c r="BM105" i="6"/>
  <c r="CS105" i="6"/>
  <c r="BM873" i="6"/>
  <c r="CS873" i="6"/>
  <c r="CS861" i="6"/>
  <c r="BM861" i="6"/>
  <c r="BX209" i="6"/>
  <c r="DD209" i="6"/>
  <c r="BB795" i="6"/>
  <c r="CH795" i="6"/>
  <c r="BB149" i="6"/>
  <c r="CH149" i="6"/>
  <c r="DD452" i="6"/>
  <c r="BX452" i="6"/>
  <c r="BX854" i="6"/>
  <c r="DD854" i="6"/>
  <c r="CS560" i="6"/>
  <c r="BM560" i="6"/>
  <c r="CH579" i="6"/>
  <c r="BB579" i="6"/>
  <c r="BM982" i="6"/>
  <c r="CS982" i="6"/>
  <c r="CH51" i="6"/>
  <c r="BB51" i="6"/>
  <c r="CH921" i="6"/>
  <c r="BB921" i="6"/>
  <c r="CH566" i="6"/>
  <c r="BB566" i="6"/>
  <c r="BM577" i="6"/>
  <c r="CS577" i="6"/>
  <c r="BX841" i="6"/>
  <c r="DD841" i="6"/>
  <c r="CS75" i="6"/>
  <c r="BM75" i="6"/>
  <c r="DD634" i="6"/>
  <c r="BX634" i="6"/>
  <c r="CH454" i="6"/>
  <c r="BB454" i="6"/>
  <c r="CS767" i="6"/>
  <c r="BM767" i="6"/>
  <c r="DD719" i="6"/>
  <c r="BX719" i="6"/>
  <c r="DD658" i="6"/>
  <c r="BX658" i="6"/>
  <c r="CS705" i="6"/>
  <c r="BM705" i="6"/>
  <c r="BM196" i="6"/>
  <c r="CS196" i="6"/>
  <c r="BX366" i="6"/>
  <c r="DD366" i="6"/>
  <c r="BB412" i="6"/>
  <c r="CH412" i="6"/>
  <c r="CH833" i="6"/>
  <c r="BB833" i="6"/>
  <c r="DD123" i="6"/>
  <c r="BX123" i="6"/>
  <c r="BM50" i="6"/>
  <c r="CS50" i="6"/>
  <c r="CS333" i="6"/>
  <c r="BM333" i="6"/>
  <c r="CH162" i="6"/>
  <c r="BB162" i="6"/>
  <c r="CS56" i="6"/>
  <c r="BM56" i="6"/>
  <c r="BX394" i="6"/>
  <c r="DD394" i="6"/>
  <c r="BX986" i="6"/>
  <c r="DD986" i="6"/>
  <c r="BB782" i="6"/>
  <c r="CH782" i="6"/>
  <c r="DD502" i="6"/>
  <c r="BX502" i="6"/>
  <c r="BX559" i="6"/>
  <c r="DD559" i="6"/>
  <c r="CH273" i="6"/>
  <c r="BB273" i="6"/>
  <c r="CH744" i="6"/>
  <c r="BB744" i="6"/>
  <c r="CS653" i="6"/>
  <c r="BM653" i="6"/>
  <c r="DD579" i="6"/>
  <c r="BX579" i="6"/>
  <c r="CS505" i="6"/>
  <c r="BM505" i="6"/>
  <c r="DD22" i="6"/>
  <c r="BX22" i="6"/>
  <c r="DD690" i="6"/>
  <c r="BX690" i="6"/>
  <c r="BB267" i="6"/>
  <c r="CH267" i="6"/>
  <c r="CH770" i="6"/>
  <c r="BB770" i="6"/>
  <c r="DD570" i="6"/>
  <c r="BX570" i="6"/>
  <c r="CH952" i="6"/>
  <c r="BB952" i="6"/>
  <c r="BX334" i="6"/>
  <c r="DD334" i="6"/>
  <c r="DD628" i="6"/>
  <c r="BX628" i="6"/>
  <c r="CS219" i="6"/>
  <c r="BM219" i="6"/>
  <c r="CS666" i="6"/>
  <c r="BM666" i="6"/>
  <c r="DD363" i="6"/>
  <c r="BX363" i="6"/>
  <c r="BM181" i="6"/>
  <c r="CS181" i="6"/>
  <c r="BX362" i="6"/>
  <c r="DD362" i="6"/>
  <c r="CH219" i="6"/>
  <c r="BB219" i="6"/>
  <c r="BB135" i="6"/>
  <c r="CH135" i="6"/>
  <c r="DD143" i="6"/>
  <c r="BX143" i="6"/>
  <c r="CH779" i="6"/>
  <c r="BB779" i="6"/>
  <c r="CS738" i="6"/>
  <c r="BM738" i="6"/>
  <c r="DD691" i="6"/>
  <c r="BX691" i="6"/>
  <c r="DD381" i="6"/>
  <c r="BX381" i="6"/>
  <c r="BB239" i="6"/>
  <c r="CH239" i="6"/>
  <c r="BM844" i="6"/>
  <c r="CS844" i="6"/>
  <c r="DD135" i="6"/>
  <c r="BX135" i="6"/>
  <c r="CH176" i="6"/>
  <c r="BB176" i="6"/>
  <c r="DD310" i="6"/>
  <c r="BX310" i="6"/>
  <c r="BM207" i="6"/>
  <c r="CS207" i="6"/>
  <c r="BM824" i="6"/>
  <c r="CS824" i="6"/>
  <c r="BM552" i="6"/>
  <c r="CS552" i="6"/>
  <c r="BB257" i="6"/>
  <c r="CH257" i="6"/>
  <c r="CS134" i="6"/>
  <c r="BM134" i="6"/>
  <c r="CS915" i="6"/>
  <c r="BM915" i="6"/>
  <c r="DD327" i="6"/>
  <c r="BX327" i="6"/>
  <c r="BB501" i="6"/>
  <c r="CH501" i="6"/>
  <c r="BB467" i="6"/>
  <c r="CH467" i="6"/>
  <c r="DD786" i="6"/>
  <c r="BX786" i="6"/>
  <c r="BB936" i="6"/>
  <c r="CH936" i="6"/>
  <c r="BX591" i="6"/>
  <c r="DD591" i="6"/>
  <c r="CH604" i="6"/>
  <c r="BB604" i="6"/>
  <c r="BX51" i="6"/>
  <c r="DD51" i="6"/>
  <c r="CH564" i="6"/>
  <c r="BB564" i="6"/>
  <c r="CH919" i="6"/>
  <c r="BB919" i="6"/>
  <c r="CH440" i="6"/>
  <c r="BB440" i="6"/>
  <c r="DD801" i="6"/>
  <c r="BX801" i="6"/>
  <c r="BX534" i="6"/>
  <c r="DD534" i="6"/>
  <c r="CS354" i="6"/>
  <c r="BM354" i="6"/>
  <c r="CS449" i="6"/>
  <c r="BM449" i="6"/>
  <c r="CS696" i="6"/>
  <c r="BM696" i="6"/>
  <c r="CS436" i="6"/>
  <c r="BM436" i="6"/>
  <c r="BM786" i="6"/>
  <c r="CS786" i="6"/>
  <c r="CH82" i="6"/>
  <c r="BB82" i="6"/>
  <c r="BX605" i="6"/>
  <c r="DD605" i="6"/>
  <c r="DD283" i="6"/>
  <c r="BX283" i="6"/>
  <c r="CH832" i="6"/>
  <c r="BB832" i="6"/>
  <c r="BM96" i="6"/>
  <c r="CS96" i="6"/>
  <c r="BX448" i="6"/>
  <c r="DD448" i="6"/>
  <c r="BM801" i="6"/>
  <c r="CS801" i="6"/>
  <c r="BM391" i="6"/>
  <c r="CS391" i="6"/>
  <c r="CH230" i="6"/>
  <c r="BB230" i="6"/>
  <c r="BX187" i="6"/>
  <c r="DD187" i="6"/>
  <c r="BM840" i="6"/>
  <c r="CS840" i="6"/>
  <c r="CH911" i="6"/>
  <c r="BB911" i="6"/>
  <c r="CS112" i="6"/>
  <c r="BM112" i="6"/>
  <c r="CH648" i="6"/>
  <c r="BB648" i="6"/>
  <c r="BB394" i="6"/>
  <c r="CH394" i="6"/>
  <c r="DD694" i="6"/>
  <c r="BX694" i="6"/>
  <c r="BM517" i="6"/>
  <c r="CS517" i="6"/>
  <c r="BM358" i="6"/>
  <c r="CS358" i="6"/>
  <c r="CS593" i="6"/>
  <c r="BM593" i="6"/>
  <c r="BX21" i="6"/>
  <c r="DD21" i="6"/>
  <c r="CH620" i="6"/>
  <c r="BB620" i="6"/>
  <c r="BM33" i="6"/>
  <c r="CS33" i="6"/>
  <c r="DD902" i="6"/>
  <c r="BX902" i="6"/>
  <c r="BM985" i="6"/>
  <c r="CS985" i="6"/>
  <c r="BB153" i="6"/>
  <c r="CH153" i="6"/>
  <c r="BM195" i="6"/>
  <c r="CS195" i="6"/>
  <c r="CS639" i="6"/>
  <c r="BM639" i="6"/>
  <c r="DD629" i="6"/>
  <c r="BX629" i="6"/>
  <c r="BB66" i="6"/>
  <c r="CH66" i="6"/>
  <c r="BM109" i="6"/>
  <c r="CS109" i="6"/>
  <c r="BM336" i="6"/>
  <c r="CS336" i="6"/>
  <c r="BB115" i="6"/>
  <c r="CH115" i="6"/>
  <c r="BX210" i="6"/>
  <c r="DD210" i="6"/>
  <c r="BB109" i="6"/>
  <c r="CH109" i="6"/>
  <c r="BM233" i="6"/>
  <c r="CS233" i="6"/>
  <c r="DD875" i="6"/>
  <c r="BX875" i="6"/>
  <c r="DD577" i="6"/>
  <c r="BX577" i="6"/>
  <c r="BB460" i="6"/>
  <c r="CH460" i="6"/>
  <c r="CS852" i="6"/>
  <c r="BM852" i="6"/>
  <c r="CH872" i="6"/>
  <c r="BB872" i="6"/>
  <c r="DD311" i="6"/>
  <c r="BX311" i="6"/>
  <c r="CS623" i="6"/>
  <c r="BM623" i="6"/>
  <c r="BX745" i="6"/>
  <c r="DD745" i="6"/>
  <c r="CS304" i="6"/>
  <c r="BM304" i="6"/>
  <c r="BX738" i="6"/>
  <c r="DD738" i="6"/>
  <c r="BB382" i="6"/>
  <c r="CH382" i="6"/>
  <c r="DD919" i="6"/>
  <c r="BX919" i="6"/>
  <c r="BB662" i="6"/>
  <c r="CH662" i="6"/>
  <c r="CH659" i="6"/>
  <c r="BB659" i="6"/>
  <c r="DD667" i="6"/>
  <c r="BX667" i="6"/>
  <c r="BM401" i="6"/>
  <c r="CS401" i="6"/>
  <c r="BX245" i="6"/>
  <c r="DD245" i="6"/>
  <c r="BM610" i="6"/>
  <c r="CS610" i="6"/>
  <c r="CH462" i="6"/>
  <c r="BB462" i="6"/>
  <c r="CH478" i="6"/>
  <c r="BB478" i="6"/>
  <c r="CH908" i="6"/>
  <c r="BB908" i="6"/>
  <c r="CH607" i="6"/>
  <c r="BB607" i="6"/>
  <c r="BB644" i="6"/>
  <c r="CH644" i="6"/>
  <c r="DD840" i="6"/>
  <c r="BX840" i="6"/>
  <c r="DD433" i="6"/>
  <c r="BX433" i="6"/>
  <c r="I31" i="3"/>
  <c r="I29" i="3"/>
  <c r="J27" i="3"/>
  <c r="BB145" i="6"/>
  <c r="CH145" i="6"/>
  <c r="CS601" i="6"/>
  <c r="BM601" i="6"/>
  <c r="BX975" i="6"/>
  <c r="DD975" i="6"/>
  <c r="BB980" i="6"/>
  <c r="CH980" i="6"/>
  <c r="BX56" i="6"/>
  <c r="DD56" i="6"/>
  <c r="CS20" i="6"/>
  <c r="BM20" i="6"/>
  <c r="CH213" i="6"/>
  <c r="BB213" i="6"/>
  <c r="CH608" i="6"/>
  <c r="BB608" i="6"/>
  <c r="CH334" i="6"/>
  <c r="BB334" i="6"/>
  <c r="CH434" i="6"/>
  <c r="BB434" i="6"/>
  <c r="BB814" i="6"/>
  <c r="CH814" i="6"/>
  <c r="CS923" i="6"/>
  <c r="BM923" i="6"/>
  <c r="CH925" i="6"/>
  <c r="BB925" i="6"/>
  <c r="DD161" i="6"/>
  <c r="BX161" i="6"/>
  <c r="CS594" i="6"/>
  <c r="BM594" i="6"/>
  <c r="DD983" i="6"/>
  <c r="BX983" i="6"/>
  <c r="CH652" i="6"/>
  <c r="BB652" i="6"/>
  <c r="BB771" i="6"/>
  <c r="CH771" i="6"/>
  <c r="CS319" i="6"/>
  <c r="BM319" i="6"/>
  <c r="BM706" i="6"/>
  <c r="CS706" i="6"/>
  <c r="CH655" i="6"/>
  <c r="BB655" i="6"/>
  <c r="BX238" i="6"/>
  <c r="DD238" i="6"/>
  <c r="CH858" i="6"/>
  <c r="BB858" i="6"/>
  <c r="BX937" i="6"/>
  <c r="DD937" i="6"/>
  <c r="CH376" i="6"/>
  <c r="BB376" i="6"/>
  <c r="CS357" i="6"/>
  <c r="BM357" i="6"/>
  <c r="CH357" i="6"/>
  <c r="BB357" i="6"/>
  <c r="BM792" i="6"/>
  <c r="CS792" i="6"/>
  <c r="BM964" i="6"/>
  <c r="CS964" i="6"/>
  <c r="BB816" i="6"/>
  <c r="CH816" i="6"/>
  <c r="CS203" i="6"/>
  <c r="BM203" i="6"/>
  <c r="CS1003" i="6"/>
  <c r="BM1003" i="6"/>
  <c r="CS785" i="6"/>
  <c r="BM785" i="6"/>
  <c r="DD654" i="6"/>
  <c r="BX654" i="6"/>
  <c r="BB105" i="6"/>
  <c r="CH105" i="6"/>
  <c r="BB335" i="6"/>
  <c r="CH335" i="6"/>
  <c r="BB865" i="6"/>
  <c r="CH865" i="6"/>
  <c r="BM918" i="6"/>
  <c r="CS918" i="6"/>
  <c r="BB885" i="6"/>
  <c r="CH885" i="6"/>
  <c r="BB697" i="6"/>
  <c r="CH697" i="6"/>
  <c r="BM966" i="6"/>
  <c r="CS966" i="6"/>
  <c r="DD874" i="6"/>
  <c r="BX874" i="6"/>
  <c r="BB411" i="6"/>
  <c r="CH411" i="6"/>
  <c r="BM327" i="6"/>
  <c r="CS327" i="6"/>
  <c r="DD50" i="6"/>
  <c r="BX50" i="6"/>
  <c r="BX637" i="6"/>
  <c r="DD637" i="6"/>
  <c r="CS895" i="6"/>
  <c r="BM895" i="6"/>
  <c r="DD910" i="6"/>
  <c r="BX910" i="6"/>
  <c r="CH838" i="6"/>
  <c r="BB838" i="6"/>
  <c r="BM417" i="6"/>
  <c r="CS417" i="6"/>
  <c r="CH602" i="6"/>
  <c r="BB602" i="6"/>
  <c r="CS394" i="6"/>
  <c r="BM394" i="6"/>
  <c r="CH864" i="6"/>
  <c r="BB864" i="6"/>
  <c r="CH216" i="6"/>
  <c r="BB216" i="6"/>
  <c r="CS486" i="6"/>
  <c r="BM486" i="6"/>
  <c r="BB466" i="6"/>
  <c r="CH466" i="6"/>
  <c r="CS148" i="6"/>
  <c r="BM148" i="6"/>
  <c r="CH563" i="6"/>
  <c r="BB563" i="6"/>
  <c r="DD774" i="6"/>
  <c r="BX774" i="6"/>
  <c r="BX315" i="6"/>
  <c r="DD315" i="6"/>
  <c r="CH614" i="6"/>
  <c r="BB614" i="6"/>
  <c r="CH254" i="6"/>
  <c r="BB254" i="6"/>
  <c r="DD724" i="6"/>
  <c r="BX724" i="6"/>
  <c r="BX641" i="6"/>
  <c r="DD641" i="6"/>
  <c r="DD708" i="6"/>
  <c r="BX708" i="6"/>
  <c r="CS460" i="6"/>
  <c r="BM460" i="6"/>
  <c r="BB240" i="6"/>
  <c r="CH240" i="6"/>
  <c r="BM685" i="6"/>
  <c r="CS685" i="6"/>
  <c r="CH14" i="6"/>
  <c r="BB14" i="6"/>
  <c r="BB723" i="6"/>
  <c r="CH723" i="6"/>
  <c r="BX195" i="6"/>
  <c r="DD195" i="6"/>
  <c r="BX970" i="6"/>
  <c r="DD970" i="6"/>
  <c r="DD929" i="6"/>
  <c r="BX929" i="6"/>
  <c r="CS508" i="6"/>
  <c r="BM508" i="6"/>
  <c r="BX859" i="6"/>
  <c r="DD859" i="6"/>
  <c r="DD104" i="6"/>
  <c r="BX104" i="6"/>
  <c r="BB1007" i="6"/>
  <c r="CH1007" i="6"/>
  <c r="DD508" i="6"/>
  <c r="BX508" i="6"/>
  <c r="DD860" i="6"/>
  <c r="BX860" i="6"/>
  <c r="BM739" i="6"/>
  <c r="CS739" i="6"/>
  <c r="BM121" i="6"/>
  <c r="CS121" i="6"/>
  <c r="CH96" i="6"/>
  <c r="BB96" i="6"/>
  <c r="CS858" i="6"/>
  <c r="BM858" i="6"/>
  <c r="BX961" i="6"/>
  <c r="DD961" i="6"/>
  <c r="BM744" i="6"/>
  <c r="CS744" i="6"/>
  <c r="CS146" i="6"/>
  <c r="BM146" i="6"/>
  <c r="DD393" i="6"/>
  <c r="BX393" i="6"/>
  <c r="CS92" i="6"/>
  <c r="BM92" i="6"/>
  <c r="CH769" i="6"/>
  <c r="BB769" i="6"/>
  <c r="CS574" i="6"/>
  <c r="BM574" i="6"/>
  <c r="BX15" i="6"/>
  <c r="DD15" i="6"/>
  <c r="BM174" i="6"/>
  <c r="CS174" i="6"/>
  <c r="DD361" i="6"/>
  <c r="BX361" i="6"/>
  <c r="BB760" i="6"/>
  <c r="CH760" i="6"/>
  <c r="BX949" i="6"/>
  <c r="DD949" i="6"/>
  <c r="BM292" i="6"/>
  <c r="CS292" i="6"/>
  <c r="BB46" i="6"/>
  <c r="CH46" i="6"/>
  <c r="CS957" i="6"/>
  <c r="BM957" i="6"/>
  <c r="DD888" i="6"/>
  <c r="BX888" i="6"/>
  <c r="BX125" i="6"/>
  <c r="DD125" i="6"/>
  <c r="CH512" i="6"/>
  <c r="BB512" i="6"/>
  <c r="BX615" i="6"/>
  <c r="DD615" i="6"/>
  <c r="CH775" i="6"/>
  <c r="BB775" i="6"/>
  <c r="CH275" i="6"/>
  <c r="BB275" i="6"/>
  <c r="CS607" i="6"/>
  <c r="BM607" i="6"/>
  <c r="CH839" i="6"/>
  <c r="BB839" i="6"/>
  <c r="BM111" i="6"/>
  <c r="CS111" i="6"/>
  <c r="BX48" i="6"/>
  <c r="DD48" i="6"/>
  <c r="BX823" i="6"/>
  <c r="DD823" i="6"/>
  <c r="DD54" i="6"/>
  <c r="BX54" i="6"/>
  <c r="BB918" i="6"/>
  <c r="CH918" i="6"/>
  <c r="BX639" i="6"/>
  <c r="DD639" i="6"/>
  <c r="BB95" i="6"/>
  <c r="CH95" i="6"/>
  <c r="CH226" i="6"/>
  <c r="BB226" i="6"/>
  <c r="BM836" i="6"/>
  <c r="CS836" i="6"/>
  <c r="CS670" i="6"/>
  <c r="BM670" i="6"/>
  <c r="DD58" i="6"/>
  <c r="BX58" i="6"/>
  <c r="BB229" i="6"/>
  <c r="CH229" i="6"/>
  <c r="BM800" i="6"/>
  <c r="CS800" i="6"/>
  <c r="CS197" i="6"/>
  <c r="BM197" i="6"/>
  <c r="BB237" i="6"/>
  <c r="CH237" i="6"/>
  <c r="BX611" i="6"/>
  <c r="DD611" i="6"/>
  <c r="CS48" i="6"/>
  <c r="BM48" i="6"/>
  <c r="BM61" i="6"/>
  <c r="CS61" i="6"/>
  <c r="BB786" i="6"/>
  <c r="CH786" i="6"/>
  <c r="CH314" i="6"/>
  <c r="BB314" i="6"/>
  <c r="BM704" i="6"/>
  <c r="CS704" i="6"/>
  <c r="BM555" i="6"/>
  <c r="CS555" i="6"/>
  <c r="CS974" i="6"/>
  <c r="BM974" i="6"/>
  <c r="BX240" i="6"/>
  <c r="DD240" i="6"/>
  <c r="CS962" i="6"/>
  <c r="BM962" i="6"/>
  <c r="BX968" i="6"/>
  <c r="DD968" i="6"/>
  <c r="BB392" i="6"/>
  <c r="CH392" i="6"/>
  <c r="CS86" i="6"/>
  <c r="BM86" i="6"/>
  <c r="CS648" i="6"/>
  <c r="BM648" i="6"/>
  <c r="CS317" i="6"/>
  <c r="BM317" i="6"/>
  <c r="DD879" i="6"/>
  <c r="BX879" i="6"/>
  <c r="BM476" i="6"/>
  <c r="CS476" i="6"/>
  <c r="CS171" i="6"/>
  <c r="BM171" i="6"/>
  <c r="BM79" i="6"/>
  <c r="CS79" i="6"/>
  <c r="DD748" i="6"/>
  <c r="BX748" i="6"/>
  <c r="BX757" i="6"/>
  <c r="DD757" i="6"/>
  <c r="DD165" i="6"/>
  <c r="BX165" i="6"/>
  <c r="BX941" i="6"/>
  <c r="DD941" i="6"/>
  <c r="BM735" i="6"/>
  <c r="CS735" i="6"/>
  <c r="BM124" i="6"/>
  <c r="CS124" i="6"/>
  <c r="CS388" i="6"/>
  <c r="BM388" i="6"/>
  <c r="BB17" i="6"/>
  <c r="CH17" i="6"/>
  <c r="CH891" i="6"/>
  <c r="BB891" i="6"/>
  <c r="CS772" i="6"/>
  <c r="BM772" i="6"/>
  <c r="CS600" i="6"/>
  <c r="BM600" i="6"/>
  <c r="CS791" i="6"/>
  <c r="BM791" i="6"/>
  <c r="CS882" i="6"/>
  <c r="BM882" i="6"/>
  <c r="BB546" i="6"/>
  <c r="CH546" i="6"/>
  <c r="CS93" i="6"/>
  <c r="BM93" i="6"/>
  <c r="CS370" i="6"/>
  <c r="BM370" i="6"/>
  <c r="BB384" i="6"/>
  <c r="CH384" i="6"/>
  <c r="DD387" i="6"/>
  <c r="BX387" i="6"/>
  <c r="CS110" i="6"/>
  <c r="BM110" i="6"/>
  <c r="CS456" i="6"/>
  <c r="BM456" i="6"/>
  <c r="CS518" i="6"/>
  <c r="BM518" i="6"/>
  <c r="CH68" i="6"/>
  <c r="BB68" i="6"/>
  <c r="BB507" i="6"/>
  <c r="CH507" i="6"/>
  <c r="CH585" i="6"/>
  <c r="BB585" i="6"/>
  <c r="BM377" i="6"/>
  <c r="CS377" i="6"/>
  <c r="CS909" i="6"/>
  <c r="BM909" i="6"/>
  <c r="CS872" i="6"/>
  <c r="BM872" i="6"/>
  <c r="CH83" i="6"/>
  <c r="BB83" i="6"/>
  <c r="BB613" i="6"/>
  <c r="CH613" i="6"/>
  <c r="CH712" i="6"/>
  <c r="BB712" i="6"/>
  <c r="CH730" i="6"/>
  <c r="BB730" i="6"/>
  <c r="CH616" i="6"/>
  <c r="BB616" i="6"/>
  <c r="DD150" i="6"/>
  <c r="BX150" i="6"/>
  <c r="DD704" i="6"/>
  <c r="BX704" i="6"/>
  <c r="DD883" i="6"/>
  <c r="BX883" i="6"/>
  <c r="BB62" i="6"/>
  <c r="CH62" i="6"/>
  <c r="CS305" i="6"/>
  <c r="BM305" i="6"/>
  <c r="BM267" i="6"/>
  <c r="CS267" i="6"/>
  <c r="CH901" i="6"/>
  <c r="BB901" i="6"/>
  <c r="CH831" i="6"/>
  <c r="BB831" i="6"/>
  <c r="BM698" i="6"/>
  <c r="CS698" i="6"/>
  <c r="CS38" i="6"/>
  <c r="BM38" i="6"/>
  <c r="CH841" i="6"/>
  <c r="BB841" i="6"/>
  <c r="BM418" i="6"/>
  <c r="CS418" i="6"/>
  <c r="CS84" i="6"/>
  <c r="BM84" i="6"/>
  <c r="CS563" i="6"/>
  <c r="BM563" i="6"/>
  <c r="CH217" i="6"/>
  <c r="BB217" i="6"/>
  <c r="BB446" i="6"/>
  <c r="CH446" i="6"/>
  <c r="CH647" i="6"/>
  <c r="BB647" i="6"/>
  <c r="CS725" i="6"/>
  <c r="BM725" i="6"/>
  <c r="CS330" i="6"/>
  <c r="BM330" i="6"/>
  <c r="CS592" i="6"/>
  <c r="BM592" i="6"/>
  <c r="BM347" i="6"/>
  <c r="CS347" i="6"/>
  <c r="CH352" i="6"/>
  <c r="BB352" i="6"/>
  <c r="DD85" i="6"/>
  <c r="BX85" i="6"/>
  <c r="CS343" i="6"/>
  <c r="BM343" i="6"/>
  <c r="DD500" i="6"/>
  <c r="BX500" i="6"/>
  <c r="CS268" i="6"/>
  <c r="BM268" i="6"/>
  <c r="CH206" i="6"/>
  <c r="BB206" i="6"/>
  <c r="DD870" i="6"/>
  <c r="BX870" i="6"/>
  <c r="CH371" i="6"/>
  <c r="BB371" i="6"/>
  <c r="BX758" i="6"/>
  <c r="DD758" i="6"/>
  <c r="CS822" i="6"/>
  <c r="BM822" i="6"/>
  <c r="CS67" i="6"/>
  <c r="BM67" i="6"/>
  <c r="BX242" i="6"/>
  <c r="DD242" i="6"/>
  <c r="DD110" i="6"/>
  <c r="BX110" i="6"/>
  <c r="BB451" i="6"/>
  <c r="CH451" i="6"/>
  <c r="BB398" i="6"/>
  <c r="CH398" i="6"/>
  <c r="BM249" i="6"/>
  <c r="CS249" i="6"/>
  <c r="BB751" i="6"/>
  <c r="CH751" i="6"/>
  <c r="DD336" i="6"/>
  <c r="BX336" i="6"/>
  <c r="CS159" i="6"/>
  <c r="BM159" i="6"/>
  <c r="DD966" i="6"/>
  <c r="BX966" i="6"/>
  <c r="CS911" i="6"/>
  <c r="BM911" i="6"/>
  <c r="CS465" i="6"/>
  <c r="BM465" i="6"/>
  <c r="DD412" i="6"/>
  <c r="BX412" i="6"/>
  <c r="BB418" i="6"/>
  <c r="CH418" i="6"/>
  <c r="BM834" i="6"/>
  <c r="CS834" i="6"/>
  <c r="BX485" i="6"/>
  <c r="DD485" i="6"/>
  <c r="CS986" i="6"/>
  <c r="BM986" i="6"/>
  <c r="BM618" i="6"/>
  <c r="CS618" i="6"/>
  <c r="BB1004" i="6"/>
  <c r="CH1004" i="6"/>
  <c r="CH438" i="6"/>
  <c r="BB438" i="6"/>
  <c r="BM281" i="6"/>
  <c r="CS281" i="6"/>
  <c r="BX876" i="6"/>
  <c r="DD876" i="6"/>
  <c r="CH575" i="6"/>
  <c r="BB575" i="6"/>
  <c r="BM478" i="6"/>
  <c r="CS478" i="6"/>
  <c r="BM314" i="6"/>
  <c r="CS314" i="6"/>
  <c r="CH726" i="6"/>
  <c r="BB726" i="6"/>
  <c r="BX670" i="6"/>
  <c r="DD670" i="6"/>
  <c r="BX538" i="6"/>
  <c r="DD538" i="6"/>
  <c r="BM516" i="6"/>
  <c r="CS516" i="6"/>
  <c r="BB849" i="6"/>
  <c r="CH849" i="6"/>
  <c r="CS638" i="6"/>
  <c r="BM638" i="6"/>
  <c r="CH663" i="6"/>
  <c r="BB663" i="6"/>
  <c r="CS469" i="6"/>
  <c r="BM469" i="6"/>
  <c r="BM525" i="6"/>
  <c r="CS525" i="6"/>
  <c r="DD351" i="6"/>
  <c r="BX351" i="6"/>
  <c r="BX836" i="6"/>
  <c r="DD836" i="6"/>
  <c r="CS877" i="6"/>
  <c r="BM877" i="6"/>
  <c r="CS930" i="6"/>
  <c r="BM930" i="6"/>
  <c r="BM245" i="6"/>
  <c r="CS245" i="6"/>
  <c r="CH572" i="6"/>
  <c r="BB572" i="6"/>
  <c r="BX202" i="6"/>
  <c r="DD202" i="6"/>
  <c r="DD183" i="6"/>
  <c r="BX183" i="6"/>
  <c r="BX679" i="6"/>
  <c r="DD679" i="6"/>
  <c r="BX702" i="6"/>
  <c r="DD702" i="6"/>
  <c r="CS680" i="6"/>
  <c r="BM680" i="6"/>
  <c r="BB550" i="6"/>
  <c r="CH550" i="6"/>
  <c r="CS810" i="6"/>
  <c r="BM810" i="6"/>
  <c r="DD905" i="6"/>
  <c r="BX905" i="6"/>
  <c r="BM275" i="6"/>
  <c r="CS275" i="6"/>
  <c r="CS272" i="6"/>
  <c r="BM272" i="6"/>
  <c r="BB679" i="6"/>
  <c r="CH679" i="6"/>
  <c r="CS471" i="6"/>
  <c r="BM471" i="6"/>
  <c r="BM784" i="6"/>
  <c r="CS784" i="6"/>
  <c r="CS991" i="6"/>
  <c r="BM991" i="6"/>
  <c r="BX669" i="6"/>
  <c r="DD669" i="6"/>
  <c r="BM387" i="6"/>
  <c r="CS387" i="6"/>
  <c r="DD108" i="6"/>
  <c r="BX108" i="6"/>
  <c r="CS682" i="6"/>
  <c r="BM682" i="6"/>
  <c r="DD118" i="6"/>
  <c r="BX118" i="6"/>
  <c r="CH709" i="6"/>
  <c r="BB709" i="6"/>
  <c r="DD277" i="6"/>
  <c r="BX277" i="6"/>
  <c r="CS887" i="6"/>
  <c r="BM887" i="6"/>
  <c r="DD602" i="6"/>
  <c r="BX602" i="6"/>
  <c r="BM133" i="6"/>
  <c r="CS133" i="6"/>
  <c r="CS82" i="6"/>
  <c r="BM82" i="6"/>
  <c r="CH577" i="6"/>
  <c r="BB577" i="6"/>
  <c r="DD122" i="6"/>
  <c r="BX122" i="6"/>
  <c r="BX489" i="6"/>
  <c r="DD489" i="6"/>
  <c r="CH907" i="6"/>
  <c r="BB907" i="6"/>
  <c r="CH927" i="6"/>
  <c r="BB927" i="6"/>
  <c r="CH710" i="6"/>
  <c r="BB710" i="6"/>
  <c r="BM389" i="6"/>
  <c r="CS389" i="6"/>
  <c r="CH437" i="6"/>
  <c r="BB437" i="6"/>
  <c r="DD931" i="6"/>
  <c r="BX931" i="6"/>
  <c r="CH863" i="6"/>
  <c r="BB863" i="6"/>
  <c r="BM754" i="6"/>
  <c r="CS754" i="6"/>
  <c r="BB131" i="6"/>
  <c r="CH131" i="6"/>
  <c r="BX906" i="6"/>
  <c r="DD906" i="6"/>
  <c r="CH263" i="6"/>
  <c r="BB263" i="6"/>
  <c r="DD30" i="6"/>
  <c r="BX30" i="6"/>
  <c r="BB429" i="6"/>
  <c r="CH429" i="6"/>
  <c r="CH541" i="6"/>
  <c r="BB541" i="6"/>
  <c r="DD723" i="6"/>
  <c r="BX723" i="6"/>
  <c r="BM328" i="6"/>
  <c r="CS328" i="6"/>
  <c r="CH965" i="6"/>
  <c r="BB965" i="6"/>
  <c r="BX548" i="6"/>
  <c r="DD548" i="6"/>
  <c r="CS437" i="6"/>
  <c r="BM437" i="6"/>
  <c r="CH970" i="6"/>
  <c r="BB970" i="6"/>
  <c r="CS778" i="6"/>
  <c r="BM778" i="6"/>
  <c r="CS805" i="6"/>
  <c r="BM805" i="6"/>
  <c r="DD76" i="6"/>
  <c r="BX76" i="6"/>
  <c r="BM733" i="6"/>
  <c r="CS733" i="6"/>
  <c r="DD720" i="6"/>
  <c r="BX720" i="6"/>
  <c r="BB792" i="6"/>
  <c r="CH792" i="6"/>
  <c r="BB830" i="6"/>
  <c r="CH830" i="6"/>
  <c r="BB303" i="6"/>
  <c r="CH303" i="6"/>
  <c r="BX444" i="6"/>
  <c r="DD444" i="6"/>
  <c r="BM360" i="6"/>
  <c r="CS360" i="6"/>
  <c r="BX550" i="6"/>
  <c r="DD550" i="6"/>
  <c r="BX856" i="6"/>
  <c r="DD856" i="6"/>
  <c r="CS948" i="6"/>
  <c r="BM948" i="6"/>
  <c r="CS605" i="6"/>
  <c r="BM605" i="6"/>
  <c r="BB531" i="6"/>
  <c r="CH531" i="6"/>
  <c r="CH346" i="6"/>
  <c r="BB346" i="6"/>
  <c r="CS608" i="6"/>
  <c r="BM608" i="6"/>
  <c r="CH680" i="6"/>
  <c r="BB680" i="6"/>
  <c r="DD40" i="6"/>
  <c r="BX40" i="6"/>
  <c r="CS315" i="6"/>
  <c r="BM315" i="6"/>
  <c r="DD47" i="6"/>
  <c r="BX47" i="6"/>
  <c r="CH866" i="6"/>
  <c r="BB866" i="6"/>
  <c r="DD736" i="6"/>
  <c r="BX736" i="6"/>
  <c r="DD271" i="6"/>
  <c r="BX271" i="6"/>
  <c r="CH854" i="6"/>
  <c r="BB854" i="6"/>
  <c r="DD132" i="6"/>
  <c r="BX132" i="6"/>
  <c r="DD877" i="6"/>
  <c r="BX877" i="6"/>
  <c r="BX595" i="6"/>
  <c r="DD595" i="6"/>
  <c r="CS128" i="6"/>
  <c r="BM128" i="6"/>
  <c r="BM888" i="6"/>
  <c r="CS888" i="6"/>
  <c r="CH209" i="6"/>
  <c r="BB209" i="6"/>
  <c r="BX178" i="6"/>
  <c r="DD178" i="6"/>
  <c r="BM741" i="6"/>
  <c r="CS741" i="6"/>
  <c r="BM798" i="6"/>
  <c r="CS798" i="6"/>
  <c r="BB553" i="6"/>
  <c r="CH553" i="6"/>
  <c r="BX205" i="6"/>
  <c r="DD205" i="6"/>
  <c r="CS446" i="6"/>
  <c r="BM446" i="6"/>
  <c r="CH293" i="6"/>
  <c r="BB293" i="6"/>
  <c r="BB428" i="6"/>
  <c r="CH428" i="6"/>
  <c r="DD512" i="6"/>
  <c r="BX512" i="6"/>
  <c r="BM536" i="6"/>
  <c r="CS536" i="6"/>
  <c r="BM838" i="6"/>
  <c r="CS838" i="6"/>
  <c r="BB243" i="6"/>
  <c r="CH243" i="6"/>
  <c r="BB284" i="6"/>
  <c r="CH284" i="6"/>
  <c r="BX372" i="6"/>
  <c r="DD372" i="6"/>
  <c r="CS398" i="6"/>
  <c r="BM398" i="6"/>
  <c r="BX754" i="6"/>
  <c r="DD754" i="6"/>
  <c r="BM980" i="6"/>
  <c r="CS980" i="6"/>
  <c r="DD953" i="6"/>
  <c r="BX953" i="6"/>
  <c r="DD344" i="6"/>
  <c r="BX344" i="6"/>
  <c r="CS352" i="6"/>
  <c r="BM352" i="6"/>
  <c r="CH156" i="6"/>
  <c r="BB156" i="6"/>
  <c r="H30" i="3"/>
  <c r="H32" i="3" s="1"/>
  <c r="H34" i="3" s="1"/>
  <c r="BM816" i="6"/>
  <c r="CS816" i="6"/>
  <c r="CS445" i="6"/>
  <c r="BM445" i="6"/>
  <c r="CH645" i="6"/>
  <c r="BB645" i="6"/>
  <c r="BX237" i="6"/>
  <c r="DD237" i="6"/>
  <c r="BB495" i="6"/>
  <c r="CH495" i="6"/>
  <c r="BM300" i="6"/>
  <c r="CS300" i="6"/>
  <c r="BM960" i="6"/>
  <c r="CS960" i="6"/>
  <c r="BX635" i="6"/>
  <c r="DD635" i="6"/>
  <c r="BX168" i="6"/>
  <c r="DD168" i="6"/>
  <c r="DD88" i="6"/>
  <c r="BX88" i="6"/>
  <c r="BM194" i="6"/>
  <c r="CS194" i="6"/>
  <c r="BB681" i="6"/>
  <c r="CH681" i="6"/>
  <c r="CS970" i="6"/>
  <c r="BM970" i="6"/>
  <c r="BX224" i="6"/>
  <c r="DD224" i="6"/>
  <c r="DD65" i="6"/>
  <c r="BX65" i="6"/>
  <c r="BB361" i="6"/>
  <c r="CH361" i="6"/>
  <c r="BB168" i="6"/>
  <c r="CH168" i="6"/>
  <c r="BB754" i="6"/>
  <c r="CH754" i="6"/>
  <c r="DD151" i="6"/>
  <c r="BX151" i="6"/>
  <c r="DD321" i="6"/>
  <c r="BX321" i="6"/>
  <c r="BX815" i="6"/>
  <c r="DD815" i="6"/>
  <c r="BM201" i="6"/>
  <c r="CS201" i="6"/>
  <c r="BX544" i="6"/>
  <c r="DD544" i="6"/>
  <c r="BB276" i="6"/>
  <c r="CH276" i="6"/>
  <c r="BM162" i="6"/>
  <c r="CS162" i="6"/>
  <c r="BM794" i="6"/>
  <c r="CS794" i="6"/>
  <c r="J49" i="3" l="1"/>
  <c r="J47" i="3"/>
  <c r="K45" i="3"/>
  <c r="CT573" i="6"/>
  <c r="BN573" i="6"/>
  <c r="BC342" i="6"/>
  <c r="CI342" i="6"/>
  <c r="CT120" i="6"/>
  <c r="BN120" i="6"/>
  <c r="BY683" i="6"/>
  <c r="DE683" i="6"/>
  <c r="BY803" i="6"/>
  <c r="DE803" i="6"/>
  <c r="BN874" i="6"/>
  <c r="CT874" i="6"/>
  <c r="CI70" i="6"/>
  <c r="BC70" i="6"/>
  <c r="BC472" i="6"/>
  <c r="CI472" i="6"/>
  <c r="BN104" i="6"/>
  <c r="CT104" i="6"/>
  <c r="BY417" i="6"/>
  <c r="DE417" i="6"/>
  <c r="BC851" i="6"/>
  <c r="CI851" i="6"/>
  <c r="CI49" i="6"/>
  <c r="BC49" i="6"/>
  <c r="BY525" i="6"/>
  <c r="DE525" i="6"/>
  <c r="CT30" i="6"/>
  <c r="BN30" i="6"/>
  <c r="DE93" i="6"/>
  <c r="BY93" i="6"/>
  <c r="CI897" i="6"/>
  <c r="BC897" i="6"/>
  <c r="BN711" i="6"/>
  <c r="CT711" i="6"/>
  <c r="BN546" i="6"/>
  <c r="CT546" i="6"/>
  <c r="CT321" i="6"/>
  <c r="BN321" i="6"/>
  <c r="CT603" i="6"/>
  <c r="BN603" i="6"/>
  <c r="BC661" i="6"/>
  <c r="CI661" i="6"/>
  <c r="CI309" i="6"/>
  <c r="BC309" i="6"/>
  <c r="BY427" i="6"/>
  <c r="DE427" i="6"/>
  <c r="BY299" i="6"/>
  <c r="DE299" i="6"/>
  <c r="CT214" i="6"/>
  <c r="BN214" i="6"/>
  <c r="BN204" i="6"/>
  <c r="CT204" i="6"/>
  <c r="DE725" i="6"/>
  <c r="BY725" i="6"/>
  <c r="BN806" i="6"/>
  <c r="CT806" i="6"/>
  <c r="CT901" i="6"/>
  <c r="BN901" i="6"/>
  <c r="CI948" i="6"/>
  <c r="BC948" i="6"/>
  <c r="BY974" i="6"/>
  <c r="DE974" i="6"/>
  <c r="BN345" i="6"/>
  <c r="CT345" i="6"/>
  <c r="BC605" i="6"/>
  <c r="CI605" i="6"/>
  <c r="CT322" i="6"/>
  <c r="BN322" i="6"/>
  <c r="DE925" i="6"/>
  <c r="BY925" i="6"/>
  <c r="BC923" i="6"/>
  <c r="CI923" i="6"/>
  <c r="DE999" i="6"/>
  <c r="BY999" i="6"/>
  <c r="CT732" i="6"/>
  <c r="BN732" i="6"/>
  <c r="BN274" i="6"/>
  <c r="CT274" i="6"/>
  <c r="BY423" i="6"/>
  <c r="DE423" i="6"/>
  <c r="CI114" i="6"/>
  <c r="BC114" i="6"/>
  <c r="BC591" i="6"/>
  <c r="CI591" i="6"/>
  <c r="CT122" i="6"/>
  <c r="BN122" i="6"/>
  <c r="BY430" i="6"/>
  <c r="DE430" i="6"/>
  <c r="DE662" i="6"/>
  <c r="BY662" i="6"/>
  <c r="CT828" i="6"/>
  <c r="BN828" i="6"/>
  <c r="CI784" i="6"/>
  <c r="BC784" i="6"/>
  <c r="BY259" i="6"/>
  <c r="DE259" i="6"/>
  <c r="CT588" i="6"/>
  <c r="BN588" i="6"/>
  <c r="BC728" i="6"/>
  <c r="CI728" i="6"/>
  <c r="BN453" i="6"/>
  <c r="CT453" i="6"/>
  <c r="DE392" i="6"/>
  <c r="BY392" i="6"/>
  <c r="BN515" i="6"/>
  <c r="CT515" i="6"/>
  <c r="BC847" i="6"/>
  <c r="CI847" i="6"/>
  <c r="BC900" i="6"/>
  <c r="CI900" i="6"/>
  <c r="BY373" i="6"/>
  <c r="DE373" i="6"/>
  <c r="CI966" i="6"/>
  <c r="BC966" i="6"/>
  <c r="CT218" i="6"/>
  <c r="BN218" i="6"/>
  <c r="CI246" i="6"/>
  <c r="BC246" i="6"/>
  <c r="CT763" i="6"/>
  <c r="BN763" i="6"/>
  <c r="BY395" i="6"/>
  <c r="DE395" i="6"/>
  <c r="DE707" i="6"/>
  <c r="BY707" i="6"/>
  <c r="CI287" i="6"/>
  <c r="BC287" i="6"/>
  <c r="CI271" i="6"/>
  <c r="BC271" i="6"/>
  <c r="BN528" i="6"/>
  <c r="CT528" i="6"/>
  <c r="CT585" i="6"/>
  <c r="BN585" i="6"/>
  <c r="BY976" i="6"/>
  <c r="DE976" i="6"/>
  <c r="DE913" i="6"/>
  <c r="BY913" i="6"/>
  <c r="CI1001" i="6"/>
  <c r="BC1001" i="6"/>
  <c r="CT484" i="6"/>
  <c r="BN484" i="6"/>
  <c r="BY275" i="6"/>
  <c r="DE275" i="6"/>
  <c r="BC597" i="6"/>
  <c r="CI597" i="6"/>
  <c r="BN695" i="6"/>
  <c r="CT695" i="6"/>
  <c r="DE1011" i="6"/>
  <c r="BY1011" i="6"/>
  <c r="BN686" i="6"/>
  <c r="CT686" i="6"/>
  <c r="BY820" i="6"/>
  <c r="DE820" i="6"/>
  <c r="BY212" i="6"/>
  <c r="DE212" i="6"/>
  <c r="BC27" i="6"/>
  <c r="CI27" i="6"/>
  <c r="CI205" i="6"/>
  <c r="BC205" i="6"/>
  <c r="DE152" i="6"/>
  <c r="BY152" i="6"/>
  <c r="CT910" i="6"/>
  <c r="BN910" i="6"/>
  <c r="CT818" i="6"/>
  <c r="BN818" i="6"/>
  <c r="DE106" i="6"/>
  <c r="BY106" i="6"/>
  <c r="CT344" i="6"/>
  <c r="BN344" i="6"/>
  <c r="CI363" i="6"/>
  <c r="BC363" i="6"/>
  <c r="CI48" i="6"/>
  <c r="BC48" i="6"/>
  <c r="BN462" i="6"/>
  <c r="CT462" i="6"/>
  <c r="BY158" i="6"/>
  <c r="DE158" i="6"/>
  <c r="BY267" i="6"/>
  <c r="DE267" i="6"/>
  <c r="BN634" i="6"/>
  <c r="CT634" i="6"/>
  <c r="CI391" i="6"/>
  <c r="BC391" i="6"/>
  <c r="BC629" i="6"/>
  <c r="CI629" i="6"/>
  <c r="BN438" i="6"/>
  <c r="CT438" i="6"/>
  <c r="BN628" i="6"/>
  <c r="CT628" i="6"/>
  <c r="CI320" i="6"/>
  <c r="BC320" i="6"/>
  <c r="BY109" i="6"/>
  <c r="DE109" i="6"/>
  <c r="DE812" i="6"/>
  <c r="BY812" i="6"/>
  <c r="CT846" i="6"/>
  <c r="BN846" i="6"/>
  <c r="BN85" i="6"/>
  <c r="CT85" i="6"/>
  <c r="CI393" i="6"/>
  <c r="BC393" i="6"/>
  <c r="CI743" i="6"/>
  <c r="BC743" i="6"/>
  <c r="CI741" i="6"/>
  <c r="BC741" i="6"/>
  <c r="DE588" i="6"/>
  <c r="BY588" i="6"/>
  <c r="DE726" i="6"/>
  <c r="BY726" i="6"/>
  <c r="BC468" i="6"/>
  <c r="CI468" i="6"/>
  <c r="CT220" i="6"/>
  <c r="BN220" i="6"/>
  <c r="BC338" i="6"/>
  <c r="CI338" i="6"/>
  <c r="BC656" i="6"/>
  <c r="CI656" i="6"/>
  <c r="DE34" i="6"/>
  <c r="BY34" i="6"/>
  <c r="K35" i="5"/>
  <c r="I48" i="5"/>
  <c r="I60" i="5"/>
  <c r="CT255" i="6"/>
  <c r="BN255" i="6"/>
  <c r="DE388" i="6"/>
  <c r="BY388" i="6"/>
  <c r="CT303" i="6"/>
  <c r="BN303" i="6"/>
  <c r="BY107" i="6"/>
  <c r="DE107" i="6"/>
  <c r="CT223" i="6"/>
  <c r="BN223" i="6"/>
  <c r="CI829" i="6"/>
  <c r="BC829" i="6"/>
  <c r="CT613" i="6"/>
  <c r="BN613" i="6"/>
  <c r="CT212" i="6"/>
  <c r="BN212" i="6"/>
  <c r="DE663" i="6"/>
  <c r="BY663" i="6"/>
  <c r="CT906" i="6"/>
  <c r="BN906" i="6"/>
  <c r="DE705" i="6"/>
  <c r="BY705" i="6"/>
  <c r="BY483" i="6"/>
  <c r="DE483" i="6"/>
  <c r="DE649" i="6"/>
  <c r="BY649" i="6"/>
  <c r="CT263" i="6"/>
  <c r="BN263" i="6"/>
  <c r="DE805" i="6"/>
  <c r="BY805" i="6"/>
  <c r="BC450" i="6"/>
  <c r="CI450" i="6"/>
  <c r="BN135" i="6"/>
  <c r="CT135" i="6"/>
  <c r="CI89" i="6"/>
  <c r="BC89" i="6"/>
  <c r="CI527" i="6"/>
  <c r="BC527" i="6"/>
  <c r="BN149" i="6"/>
  <c r="CT149" i="6"/>
  <c r="CT545" i="6"/>
  <c r="BN545" i="6"/>
  <c r="BC725" i="6"/>
  <c r="CI725" i="6"/>
  <c r="BN156" i="6"/>
  <c r="CT156" i="6"/>
  <c r="CT748" i="6"/>
  <c r="BN748" i="6"/>
  <c r="BC912" i="6"/>
  <c r="CI912" i="6"/>
  <c r="BN137" i="6"/>
  <c r="CT137" i="6"/>
  <c r="BN253" i="6"/>
  <c r="CT253" i="6"/>
  <c r="CT176" i="6"/>
  <c r="BN176" i="6"/>
  <c r="CT996" i="6"/>
  <c r="BN996" i="6"/>
  <c r="CT265" i="6"/>
  <c r="BN265" i="6"/>
  <c r="BC992" i="6"/>
  <c r="CI992" i="6"/>
  <c r="BC262" i="6"/>
  <c r="CI262" i="6"/>
  <c r="CI180" i="6"/>
  <c r="BC180" i="6"/>
  <c r="CI286" i="6"/>
  <c r="BC286" i="6"/>
  <c r="DE342" i="6"/>
  <c r="BY342" i="6"/>
  <c r="CT808" i="6"/>
  <c r="BN808" i="6"/>
  <c r="BN820" i="6"/>
  <c r="CT820" i="6"/>
  <c r="BY378" i="6"/>
  <c r="DE378" i="6"/>
  <c r="CI137" i="6"/>
  <c r="BC137" i="6"/>
  <c r="CI365" i="6"/>
  <c r="BC365" i="6"/>
  <c r="CI341" i="6"/>
  <c r="BC341" i="6"/>
  <c r="CT945" i="6"/>
  <c r="BN945" i="6"/>
  <c r="BN286" i="6"/>
  <c r="CT286" i="6"/>
  <c r="BY164" i="6"/>
  <c r="DE164" i="6"/>
  <c r="BY280" i="6"/>
  <c r="DE280" i="6"/>
  <c r="BN869" i="6"/>
  <c r="CT869" i="6"/>
  <c r="CT569" i="6"/>
  <c r="BN569" i="6"/>
  <c r="BY522" i="6"/>
  <c r="DE522" i="6"/>
  <c r="CT571" i="6"/>
  <c r="BN571" i="6"/>
  <c r="CT337" i="6"/>
  <c r="BN337" i="6"/>
  <c r="CT325" i="6"/>
  <c r="BN325" i="6"/>
  <c r="DE408" i="6"/>
  <c r="BY408" i="6"/>
  <c r="CI58" i="6"/>
  <c r="BC58" i="6"/>
  <c r="BY954" i="6"/>
  <c r="DE954" i="6"/>
  <c r="BN404" i="6"/>
  <c r="CT404" i="6"/>
  <c r="CI956" i="6"/>
  <c r="BC956" i="6"/>
  <c r="DE581" i="6"/>
  <c r="BY581" i="6"/>
  <c r="BY295" i="6"/>
  <c r="DE295" i="6"/>
  <c r="CI349" i="6"/>
  <c r="BC349" i="6"/>
  <c r="BN432" i="6"/>
  <c r="CT432" i="6"/>
  <c r="BC336" i="6"/>
  <c r="CI336" i="6"/>
  <c r="DE464" i="6"/>
  <c r="BY464" i="6"/>
  <c r="BY415" i="6"/>
  <c r="DE415" i="6"/>
  <c r="CI804" i="6"/>
  <c r="BC804" i="6"/>
  <c r="CT295" i="6"/>
  <c r="BN295" i="6"/>
  <c r="BC665" i="6"/>
  <c r="CI665" i="6"/>
  <c r="DE855" i="6"/>
  <c r="BY855" i="6"/>
  <c r="BN87" i="6"/>
  <c r="CT87" i="6"/>
  <c r="BC887" i="6"/>
  <c r="CI887" i="6"/>
  <c r="DE857" i="6"/>
  <c r="BY857" i="6"/>
  <c r="CI155" i="6"/>
  <c r="BC155" i="6"/>
  <c r="BY804" i="6"/>
  <c r="DE804" i="6"/>
  <c r="BY114" i="6"/>
  <c r="DE114" i="6"/>
  <c r="CT225" i="6"/>
  <c r="BN225" i="6"/>
  <c r="BN193" i="6"/>
  <c r="CT193" i="6"/>
  <c r="DE369" i="6"/>
  <c r="BY369" i="6"/>
  <c r="BN15" i="6"/>
  <c r="CT15" i="6"/>
  <c r="CI305" i="6"/>
  <c r="BC305" i="6"/>
  <c r="DE400" i="6"/>
  <c r="BY400" i="6"/>
  <c r="BC506" i="6"/>
  <c r="CI506" i="6"/>
  <c r="BY687" i="6"/>
  <c r="DE687" i="6"/>
  <c r="DE613" i="6"/>
  <c r="BY613" i="6"/>
  <c r="CT521" i="6"/>
  <c r="BN521" i="6"/>
  <c r="CT504" i="6"/>
  <c r="BN504" i="6"/>
  <c r="DE607" i="6"/>
  <c r="BY607" i="6"/>
  <c r="CI496" i="6"/>
  <c r="BC496" i="6"/>
  <c r="BY824" i="6"/>
  <c r="DE824" i="6"/>
  <c r="BN290" i="6"/>
  <c r="CT290" i="6"/>
  <c r="BY926" i="6"/>
  <c r="DE926" i="6"/>
  <c r="BN984" i="6"/>
  <c r="CT984" i="6"/>
  <c r="BN430" i="6"/>
  <c r="CT430" i="6"/>
  <c r="BN421" i="6"/>
  <c r="CT421" i="6"/>
  <c r="BN420" i="6"/>
  <c r="CT420" i="6"/>
  <c r="BY603" i="6"/>
  <c r="DE603" i="6"/>
  <c r="BN803" i="6"/>
  <c r="CT803" i="6"/>
  <c r="BC990" i="6"/>
  <c r="CI990" i="6"/>
  <c r="CI159" i="6"/>
  <c r="BC159" i="6"/>
  <c r="DE789" i="6"/>
  <c r="BY789" i="6"/>
  <c r="BN409" i="6"/>
  <c r="CT409" i="6"/>
  <c r="CT301" i="6"/>
  <c r="BN301" i="6"/>
  <c r="DE778" i="6"/>
  <c r="BY778" i="6"/>
  <c r="BN620" i="6"/>
  <c r="CT620" i="6"/>
  <c r="BC867" i="6"/>
  <c r="CI867" i="6"/>
  <c r="BY851" i="6"/>
  <c r="DE851" i="6"/>
  <c r="BY294" i="6"/>
  <c r="DE294" i="6"/>
  <c r="BC910" i="6"/>
  <c r="CI910" i="6"/>
  <c r="BC622" i="6"/>
  <c r="CI622" i="6"/>
  <c r="CT599" i="6"/>
  <c r="BN599" i="6"/>
  <c r="BN229" i="6"/>
  <c r="CT229" i="6"/>
  <c r="BY300" i="6"/>
  <c r="DE300" i="6"/>
  <c r="DE190" i="6"/>
  <c r="BY190" i="6"/>
  <c r="BY354" i="6"/>
  <c r="DE354" i="6"/>
  <c r="CI108" i="6"/>
  <c r="BC108" i="6"/>
  <c r="BC435" i="6"/>
  <c r="CI435" i="6"/>
  <c r="BC453" i="6"/>
  <c r="CI453" i="6"/>
  <c r="BY775" i="6"/>
  <c r="DE775" i="6"/>
  <c r="CT612" i="6"/>
  <c r="BN612" i="6"/>
  <c r="BC476" i="6"/>
  <c r="CI476" i="6"/>
  <c r="BN123" i="6"/>
  <c r="CT123" i="6"/>
  <c r="DE222" i="6"/>
  <c r="BY222" i="6"/>
  <c r="BN883" i="6"/>
  <c r="CT883" i="6"/>
  <c r="BC19" i="6"/>
  <c r="CI19" i="6"/>
  <c r="BN294" i="6"/>
  <c r="CT294" i="6"/>
  <c r="CT952" i="6"/>
  <c r="BN952" i="6"/>
  <c r="BY766" i="6"/>
  <c r="DE766" i="6"/>
  <c r="BN424" i="6"/>
  <c r="CT424" i="6"/>
  <c r="CT543" i="6"/>
  <c r="BN543" i="6"/>
  <c r="BC991" i="6"/>
  <c r="CI991" i="6"/>
  <c r="BY832" i="6"/>
  <c r="DE832" i="6"/>
  <c r="BC23" i="6"/>
  <c r="CI23" i="6"/>
  <c r="CI556" i="6"/>
  <c r="BC556" i="6"/>
  <c r="BC695" i="6"/>
  <c r="CI695" i="6"/>
  <c r="BN375" i="6"/>
  <c r="CT375" i="6"/>
  <c r="BY838" i="6"/>
  <c r="DE838" i="6"/>
  <c r="CI530" i="6"/>
  <c r="BC530" i="6"/>
  <c r="CI143" i="6"/>
  <c r="BC143" i="6"/>
  <c r="BY69" i="6"/>
  <c r="DE69" i="6"/>
  <c r="BY495" i="6"/>
  <c r="DE495" i="6"/>
  <c r="CI878" i="6"/>
  <c r="BC878" i="6"/>
  <c r="BC994" i="6"/>
  <c r="CI994" i="6"/>
  <c r="BY331" i="6"/>
  <c r="DE331" i="6"/>
  <c r="CI111" i="6"/>
  <c r="BC111" i="6"/>
  <c r="BY558" i="6"/>
  <c r="DE558" i="6"/>
  <c r="BN633" i="6"/>
  <c r="CT633" i="6"/>
  <c r="BN49" i="6"/>
  <c r="CT49" i="6"/>
  <c r="BY186" i="6"/>
  <c r="DE186" i="6"/>
  <c r="BN257" i="6"/>
  <c r="CT257" i="6"/>
  <c r="CT334" i="6"/>
  <c r="BN334" i="6"/>
  <c r="CT759" i="6"/>
  <c r="BN759" i="6"/>
  <c r="CT271" i="6"/>
  <c r="BN271" i="6"/>
  <c r="BN891" i="6"/>
  <c r="CT891" i="6"/>
  <c r="BN247" i="6"/>
  <c r="CT247" i="6"/>
  <c r="BC740" i="6"/>
  <c r="CI740" i="6"/>
  <c r="DE1006" i="6"/>
  <c r="BY1006" i="6"/>
  <c r="CT348" i="6"/>
  <c r="BN348" i="6"/>
  <c r="BC85" i="6"/>
  <c r="CI85" i="6"/>
  <c r="BN444" i="6"/>
  <c r="CT444" i="6"/>
  <c r="CI339" i="6"/>
  <c r="BC339" i="6"/>
  <c r="CI874" i="6"/>
  <c r="BC874" i="6"/>
  <c r="BC161" i="6"/>
  <c r="CI161" i="6"/>
  <c r="BN53" i="6"/>
  <c r="CT53" i="6"/>
  <c r="CI959" i="6"/>
  <c r="BC959" i="6"/>
  <c r="CT644" i="6"/>
  <c r="BN644" i="6"/>
  <c r="DE258" i="6"/>
  <c r="BY258" i="6"/>
  <c r="CI221" i="6"/>
  <c r="BC221" i="6"/>
  <c r="DE898" i="6"/>
  <c r="BY898" i="6"/>
  <c r="DE138" i="6"/>
  <c r="BY138" i="6"/>
  <c r="CI260" i="6"/>
  <c r="BC260" i="6"/>
  <c r="BC444" i="6"/>
  <c r="CI444" i="6"/>
  <c r="BN299" i="6"/>
  <c r="CT299" i="6"/>
  <c r="BY175" i="6"/>
  <c r="DE175" i="6"/>
  <c r="BN1013" i="6"/>
  <c r="CT1013" i="6"/>
  <c r="CI402" i="6"/>
  <c r="BC402" i="6"/>
  <c r="CI113" i="6"/>
  <c r="BC113" i="6"/>
  <c r="BY37" i="6"/>
  <c r="DE37" i="6"/>
  <c r="BC441" i="6"/>
  <c r="CI441" i="6"/>
  <c r="BN94" i="6"/>
  <c r="CT94" i="6"/>
  <c r="CI532" i="6"/>
  <c r="BC532" i="6"/>
  <c r="BY166" i="6"/>
  <c r="DE166" i="6"/>
  <c r="BN405" i="6"/>
  <c r="CT405" i="6"/>
  <c r="DE959" i="6"/>
  <c r="BY959" i="6"/>
  <c r="BN238" i="6"/>
  <c r="CT238" i="6"/>
  <c r="BC783" i="6"/>
  <c r="CI783" i="6"/>
  <c r="BC301" i="6"/>
  <c r="CI301" i="6"/>
  <c r="BC39" i="6"/>
  <c r="CI39" i="6"/>
  <c r="BC683" i="6"/>
  <c r="CI683" i="6"/>
  <c r="BY871" i="6"/>
  <c r="DE871" i="6"/>
  <c r="BN157" i="6"/>
  <c r="CT157" i="6"/>
  <c r="CT213" i="6"/>
  <c r="BN213" i="6"/>
  <c r="CI79" i="6"/>
  <c r="BC79" i="6"/>
  <c r="DE86" i="6"/>
  <c r="BY86" i="6"/>
  <c r="BY182" i="6"/>
  <c r="DE182" i="6"/>
  <c r="BY499" i="6"/>
  <c r="DE499" i="6"/>
  <c r="CI264" i="6"/>
  <c r="BC264" i="6"/>
  <c r="BN988" i="6"/>
  <c r="CT988" i="6"/>
  <c r="DE825" i="6"/>
  <c r="BY825" i="6"/>
  <c r="DE324" i="6"/>
  <c r="BY324" i="6"/>
  <c r="DE843" i="6"/>
  <c r="BY843" i="6"/>
  <c r="BC590" i="6"/>
  <c r="CI590" i="6"/>
  <c r="BY136" i="6"/>
  <c r="DE136" i="6"/>
  <c r="CT860" i="6"/>
  <c r="BN860" i="6"/>
  <c r="CI315" i="6"/>
  <c r="BC315" i="6"/>
  <c r="BN942" i="6"/>
  <c r="CT942" i="6"/>
  <c r="CI818" i="6"/>
  <c r="BC818" i="6"/>
  <c r="DE469" i="6"/>
  <c r="BY469" i="6"/>
  <c r="CI578" i="6"/>
  <c r="BC578" i="6"/>
  <c r="CT582" i="6"/>
  <c r="BN582" i="6"/>
  <c r="DE71" i="6"/>
  <c r="BY71" i="6"/>
  <c r="BN384" i="6"/>
  <c r="CT384" i="6"/>
  <c r="CT246" i="6"/>
  <c r="BN246" i="6"/>
  <c r="DE142" i="6"/>
  <c r="BY142" i="6"/>
  <c r="BC660" i="6"/>
  <c r="CI660" i="6"/>
  <c r="BY279" i="6"/>
  <c r="DE279" i="6"/>
  <c r="BN46" i="6"/>
  <c r="CT46" i="6"/>
  <c r="CI348" i="6"/>
  <c r="BC348" i="6"/>
  <c r="CT572" i="6"/>
  <c r="BN572" i="6"/>
  <c r="CI893" i="6"/>
  <c r="BC893" i="6"/>
  <c r="BC772" i="6"/>
  <c r="CI772" i="6"/>
  <c r="CT978" i="6"/>
  <c r="BN978" i="6"/>
  <c r="DE728" i="6"/>
  <c r="BY728" i="6"/>
  <c r="BY422" i="6"/>
  <c r="DE422" i="6"/>
  <c r="CT761" i="6"/>
  <c r="BN761" i="6"/>
  <c r="CT256" i="6"/>
  <c r="BN256" i="6"/>
  <c r="CT210" i="6"/>
  <c r="BN210" i="6"/>
  <c r="CI327" i="6"/>
  <c r="BC327" i="6"/>
  <c r="BY365" i="6"/>
  <c r="DE365" i="6"/>
  <c r="CT28" i="6"/>
  <c r="BN28" i="6"/>
  <c r="CI862" i="6"/>
  <c r="BC862" i="6"/>
  <c r="CI890" i="6"/>
  <c r="BC890" i="6"/>
  <c r="BN192" i="6"/>
  <c r="CT192" i="6"/>
  <c r="CI939" i="6"/>
  <c r="BC939" i="6"/>
  <c r="BY490" i="6"/>
  <c r="DE490" i="6"/>
  <c r="BY367" i="6"/>
  <c r="DE367" i="6"/>
  <c r="DE83" i="6"/>
  <c r="BY83" i="6"/>
  <c r="DE701" i="6"/>
  <c r="BY701" i="6"/>
  <c r="DE646" i="6"/>
  <c r="BY646" i="6"/>
  <c r="BN52" i="6"/>
  <c r="CT52" i="6"/>
  <c r="BN506" i="6"/>
  <c r="CT506" i="6"/>
  <c r="BC452" i="6"/>
  <c r="CI452" i="6"/>
  <c r="DE84" i="6"/>
  <c r="BY84" i="6"/>
  <c r="CT855" i="6"/>
  <c r="BN855" i="6"/>
  <c r="BY273" i="6"/>
  <c r="DE273" i="6"/>
  <c r="BY692" i="6"/>
  <c r="DE692" i="6"/>
  <c r="DE1003" i="6"/>
  <c r="BY1003" i="6"/>
  <c r="BY946" i="6"/>
  <c r="DE946" i="6"/>
  <c r="CI493" i="6"/>
  <c r="BC493" i="6"/>
  <c r="BC1013" i="6"/>
  <c r="CI1013" i="6"/>
  <c r="CT933" i="6"/>
  <c r="BN933" i="6"/>
  <c r="DE660" i="6"/>
  <c r="BY660" i="6"/>
  <c r="BN549" i="6"/>
  <c r="CT549" i="6"/>
  <c r="CI619" i="6"/>
  <c r="BC619" i="6"/>
  <c r="BY593" i="6"/>
  <c r="DE593" i="6"/>
  <c r="BC836" i="6"/>
  <c r="CI836" i="6"/>
  <c r="BC631" i="6"/>
  <c r="CI631" i="6"/>
  <c r="CT291" i="6"/>
  <c r="BN291" i="6"/>
  <c r="CT946" i="6"/>
  <c r="BN946" i="6"/>
  <c r="BC611" i="6"/>
  <c r="CI611" i="6"/>
  <c r="CI164" i="6"/>
  <c r="BC164" i="6"/>
  <c r="CI368" i="6"/>
  <c r="BC368" i="6"/>
  <c r="BN667" i="6"/>
  <c r="CT667" i="6"/>
  <c r="BY281" i="6"/>
  <c r="DE281" i="6"/>
  <c r="CI588" i="6"/>
  <c r="BC588" i="6"/>
  <c r="CT1005" i="6"/>
  <c r="BN1005" i="6"/>
  <c r="BN402" i="6"/>
  <c r="CT402" i="6"/>
  <c r="BC963" i="6"/>
  <c r="CI963" i="6"/>
  <c r="BC720" i="6"/>
  <c r="CI720" i="6"/>
  <c r="BC705" i="6"/>
  <c r="CI705" i="6"/>
  <c r="BC332" i="6"/>
  <c r="CI332" i="6"/>
  <c r="BC174" i="6"/>
  <c r="CI174" i="6"/>
  <c r="CT905" i="6"/>
  <c r="BN905" i="6"/>
  <c r="CT963" i="6"/>
  <c r="BN963" i="6"/>
  <c r="BC238" i="6"/>
  <c r="CI238" i="6"/>
  <c r="CI815" i="6"/>
  <c r="BC815" i="6"/>
  <c r="CI182" i="6"/>
  <c r="BC182" i="6"/>
  <c r="BY170" i="6"/>
  <c r="DE170" i="6"/>
  <c r="DE644" i="6"/>
  <c r="BY644" i="6"/>
  <c r="BC996" i="6"/>
  <c r="CI996" i="6"/>
  <c r="CT364" i="6"/>
  <c r="BN364" i="6"/>
  <c r="BY368" i="6"/>
  <c r="DE368" i="6"/>
  <c r="DE25" i="6"/>
  <c r="BY25" i="6"/>
  <c r="DE65" i="6"/>
  <c r="BY65" i="6"/>
  <c r="CT605" i="6"/>
  <c r="BN605" i="6"/>
  <c r="BC901" i="6"/>
  <c r="CI901" i="6"/>
  <c r="BN962" i="6"/>
  <c r="CT962" i="6"/>
  <c r="CT858" i="6"/>
  <c r="BN858" i="6"/>
  <c r="BN516" i="6"/>
  <c r="CT516" i="6"/>
  <c r="BY758" i="6"/>
  <c r="DE758" i="6"/>
  <c r="CT267" i="6"/>
  <c r="BN267" i="6"/>
  <c r="CI546" i="6"/>
  <c r="BC546" i="6"/>
  <c r="DE240" i="6"/>
  <c r="BY240" i="6"/>
  <c r="BY125" i="6"/>
  <c r="DE125" i="6"/>
  <c r="DE641" i="6"/>
  <c r="BY641" i="6"/>
  <c r="BC697" i="6"/>
  <c r="CI697" i="6"/>
  <c r="BY238" i="6"/>
  <c r="DE238" i="6"/>
  <c r="DE840" i="6"/>
  <c r="BY840" i="6"/>
  <c r="CT134" i="6"/>
  <c r="BN134" i="6"/>
  <c r="BY502" i="6"/>
  <c r="DE502" i="6"/>
  <c r="CI51" i="6"/>
  <c r="BC51" i="6"/>
  <c r="BY478" i="6"/>
  <c r="DE478" i="6"/>
  <c r="BC455" i="6"/>
  <c r="CI455" i="6"/>
  <c r="BY532" i="6"/>
  <c r="DE532" i="6"/>
  <c r="BY151" i="6"/>
  <c r="DE151" i="6"/>
  <c r="CI680" i="6"/>
  <c r="BC680" i="6"/>
  <c r="CI970" i="6"/>
  <c r="BC970" i="6"/>
  <c r="BN682" i="6"/>
  <c r="CT682" i="6"/>
  <c r="DE966" i="6"/>
  <c r="BY966" i="6"/>
  <c r="DE85" i="6"/>
  <c r="BY85" i="6"/>
  <c r="BN305" i="6"/>
  <c r="CT305" i="6"/>
  <c r="CT110" i="6"/>
  <c r="BN110" i="6"/>
  <c r="BN648" i="6"/>
  <c r="CT648" i="6"/>
  <c r="DE58" i="6"/>
  <c r="BY58" i="6"/>
  <c r="BY888" i="6"/>
  <c r="DE888" i="6"/>
  <c r="BY393" i="6"/>
  <c r="DE393" i="6"/>
  <c r="BC14" i="6"/>
  <c r="CI14" i="6"/>
  <c r="CI602" i="6"/>
  <c r="BC602" i="6"/>
  <c r="CI357" i="6"/>
  <c r="BC357" i="6"/>
  <c r="BN96" i="6"/>
  <c r="CT96" i="6"/>
  <c r="BC936" i="6"/>
  <c r="CI936" i="6"/>
  <c r="BN196" i="6"/>
  <c r="CT196" i="6"/>
  <c r="CI149" i="6"/>
  <c r="BC149" i="6"/>
  <c r="BC869" i="6"/>
  <c r="CI869" i="6"/>
  <c r="DE638" i="6"/>
  <c r="BY638" i="6"/>
  <c r="BN980" i="6"/>
  <c r="CT980" i="6"/>
  <c r="DE205" i="6"/>
  <c r="BY205" i="6"/>
  <c r="CT888" i="6"/>
  <c r="BN888" i="6"/>
  <c r="DE856" i="6"/>
  <c r="BY856" i="6"/>
  <c r="CI792" i="6"/>
  <c r="BC792" i="6"/>
  <c r="CT754" i="6"/>
  <c r="BN754" i="6"/>
  <c r="BN133" i="6"/>
  <c r="CT133" i="6"/>
  <c r="CI550" i="6"/>
  <c r="BC550" i="6"/>
  <c r="BN525" i="6"/>
  <c r="CT525" i="6"/>
  <c r="DE538" i="6"/>
  <c r="BY538" i="6"/>
  <c r="BY876" i="6"/>
  <c r="DE876" i="6"/>
  <c r="DE485" i="6"/>
  <c r="BY485" i="6"/>
  <c r="BC451" i="6"/>
  <c r="CI451" i="6"/>
  <c r="BN377" i="6"/>
  <c r="CT377" i="6"/>
  <c r="BC918" i="6"/>
  <c r="CI918" i="6"/>
  <c r="BN121" i="6"/>
  <c r="CT121" i="6"/>
  <c r="DE859" i="6"/>
  <c r="BY859" i="6"/>
  <c r="BC885" i="6"/>
  <c r="CI885" i="6"/>
  <c r="BY975" i="6"/>
  <c r="DE975" i="6"/>
  <c r="CI872" i="6"/>
  <c r="BC872" i="6"/>
  <c r="BY629" i="6"/>
  <c r="DE629" i="6"/>
  <c r="BY694" i="6"/>
  <c r="DE694" i="6"/>
  <c r="CI832" i="6"/>
  <c r="BC832" i="6"/>
  <c r="BN696" i="6"/>
  <c r="CT696" i="6"/>
  <c r="BC919" i="6"/>
  <c r="CI919" i="6"/>
  <c r="BY786" i="6"/>
  <c r="DE786" i="6"/>
  <c r="BY135" i="6"/>
  <c r="DE135" i="6"/>
  <c r="BC779" i="6"/>
  <c r="CI779" i="6"/>
  <c r="BY363" i="6"/>
  <c r="DE363" i="6"/>
  <c r="DE570" i="6"/>
  <c r="BY570" i="6"/>
  <c r="DE579" i="6"/>
  <c r="BY579" i="6"/>
  <c r="CT705" i="6"/>
  <c r="BN705" i="6"/>
  <c r="CT75" i="6"/>
  <c r="BN75" i="6"/>
  <c r="BY153" i="6"/>
  <c r="DE153" i="6"/>
  <c r="BY744" i="6"/>
  <c r="DE744" i="6"/>
  <c r="BY409" i="6"/>
  <c r="DE409" i="6"/>
  <c r="BC163" i="6"/>
  <c r="CI163" i="6"/>
  <c r="CT710" i="6"/>
  <c r="BN710" i="6"/>
  <c r="CT632" i="6"/>
  <c r="BN632" i="6"/>
  <c r="CI557" i="6"/>
  <c r="BC557" i="6"/>
  <c r="DE604" i="6"/>
  <c r="BY604" i="6"/>
  <c r="BN392" i="6"/>
  <c r="CT392" i="6"/>
  <c r="BN1011" i="6"/>
  <c r="CT1011" i="6"/>
  <c r="DE947" i="6"/>
  <c r="BY947" i="6"/>
  <c r="CI321" i="6"/>
  <c r="BC321" i="6"/>
  <c r="BN323" i="6"/>
  <c r="CT323" i="6"/>
  <c r="BC504" i="6"/>
  <c r="CI504" i="6"/>
  <c r="CT821" i="6"/>
  <c r="BN821" i="6"/>
  <c r="CT128" i="6"/>
  <c r="BN128" i="6"/>
  <c r="BY736" i="6"/>
  <c r="DE736" i="6"/>
  <c r="CT608" i="6"/>
  <c r="BN608" i="6"/>
  <c r="DE720" i="6"/>
  <c r="BY720" i="6"/>
  <c r="BN437" i="6"/>
  <c r="CT437" i="6"/>
  <c r="BC863" i="6"/>
  <c r="CI863" i="6"/>
  <c r="CI907" i="6"/>
  <c r="BC907" i="6"/>
  <c r="DE602" i="6"/>
  <c r="BY602" i="6"/>
  <c r="BY108" i="6"/>
  <c r="DE108" i="6"/>
  <c r="CT680" i="6"/>
  <c r="BN680" i="6"/>
  <c r="BN469" i="6"/>
  <c r="CT469" i="6"/>
  <c r="BN159" i="6"/>
  <c r="CT159" i="6"/>
  <c r="BY110" i="6"/>
  <c r="DE110" i="6"/>
  <c r="DE870" i="6"/>
  <c r="BY870" i="6"/>
  <c r="CI352" i="6"/>
  <c r="BC352" i="6"/>
  <c r="CT38" i="6"/>
  <c r="BN38" i="6"/>
  <c r="BC712" i="6"/>
  <c r="CI712" i="6"/>
  <c r="BC585" i="6"/>
  <c r="CI585" i="6"/>
  <c r="BY387" i="6"/>
  <c r="DE387" i="6"/>
  <c r="CT791" i="6"/>
  <c r="BN791" i="6"/>
  <c r="CT86" i="6"/>
  <c r="BN86" i="6"/>
  <c r="BN670" i="6"/>
  <c r="CT670" i="6"/>
  <c r="BY54" i="6"/>
  <c r="DE54" i="6"/>
  <c r="CI275" i="6"/>
  <c r="BC275" i="6"/>
  <c r="CT957" i="6"/>
  <c r="BN957" i="6"/>
  <c r="CT146" i="6"/>
  <c r="BN146" i="6"/>
  <c r="CT508" i="6"/>
  <c r="BN508" i="6"/>
  <c r="BC254" i="6"/>
  <c r="CI254" i="6"/>
  <c r="CT1003" i="6"/>
  <c r="BN1003" i="6"/>
  <c r="BN357" i="6"/>
  <c r="CT357" i="6"/>
  <c r="DE161" i="6"/>
  <c r="BY161" i="6"/>
  <c r="BC608" i="6"/>
  <c r="CI608" i="6"/>
  <c r="CT601" i="6"/>
  <c r="BN601" i="6"/>
  <c r="BC644" i="6"/>
  <c r="CI644" i="6"/>
  <c r="BY245" i="6"/>
  <c r="DE245" i="6"/>
  <c r="CI382" i="6"/>
  <c r="BC382" i="6"/>
  <c r="CI109" i="6"/>
  <c r="BC109" i="6"/>
  <c r="BN33" i="6"/>
  <c r="CT33" i="6"/>
  <c r="BY187" i="6"/>
  <c r="DE187" i="6"/>
  <c r="CI257" i="6"/>
  <c r="BC257" i="6"/>
  <c r="BC782" i="6"/>
  <c r="CI782" i="6"/>
  <c r="BN50" i="6"/>
  <c r="CT50" i="6"/>
  <c r="BN982" i="6"/>
  <c r="CT982" i="6"/>
  <c r="BC795" i="6"/>
  <c r="CI795" i="6"/>
  <c r="CT953" i="6"/>
  <c r="BN953" i="6"/>
  <c r="CI535" i="6"/>
  <c r="BC535" i="6"/>
  <c r="BC1011" i="6"/>
  <c r="CI1011" i="6"/>
  <c r="BY302" i="6"/>
  <c r="DE302" i="6"/>
  <c r="BY75" i="6"/>
  <c r="DE75" i="6"/>
  <c r="DE511" i="6"/>
  <c r="BY511" i="6"/>
  <c r="DE364" i="6"/>
  <c r="BY364" i="6"/>
  <c r="BN412" i="6"/>
  <c r="CT412" i="6"/>
  <c r="CT787" i="6"/>
  <c r="BN787" i="6"/>
  <c r="BN472" i="6"/>
  <c r="CT472" i="6"/>
  <c r="CT34" i="6"/>
  <c r="BN34" i="6"/>
  <c r="BC637" i="6"/>
  <c r="CI637" i="6"/>
  <c r="BC997" i="6"/>
  <c r="CI997" i="6"/>
  <c r="BY730" i="6"/>
  <c r="DE730" i="6"/>
  <c r="CT826" i="6"/>
  <c r="BN826" i="6"/>
  <c r="BN400" i="6"/>
  <c r="CT400" i="6"/>
  <c r="BY551" i="6"/>
  <c r="DE551" i="6"/>
  <c r="BC344" i="6"/>
  <c r="CI344" i="6"/>
  <c r="BY82" i="6"/>
  <c r="DE82" i="6"/>
  <c r="CI251" i="6"/>
  <c r="BC251" i="6"/>
  <c r="DE1004" i="6"/>
  <c r="BY1004" i="6"/>
  <c r="CT44" i="6"/>
  <c r="BN44" i="6"/>
  <c r="BY791" i="6"/>
  <c r="DE791" i="6"/>
  <c r="CT720" i="6"/>
  <c r="BN720" i="6"/>
  <c r="CT900" i="6"/>
  <c r="BN900" i="6"/>
  <c r="CI934" i="6"/>
  <c r="BC934" i="6"/>
  <c r="BY353" i="6"/>
  <c r="DE353" i="6"/>
  <c r="CI84" i="6"/>
  <c r="BC84" i="6"/>
  <c r="CT870" i="6"/>
  <c r="BN870" i="6"/>
  <c r="BY227" i="6"/>
  <c r="DE227" i="6"/>
  <c r="CI247" i="6"/>
  <c r="BC247" i="6"/>
  <c r="CI362" i="6"/>
  <c r="BC362" i="6"/>
  <c r="BY681" i="6"/>
  <c r="DE681" i="6"/>
  <c r="BC186" i="6"/>
  <c r="CI186" i="6"/>
  <c r="BN88" i="6"/>
  <c r="CT88" i="6"/>
  <c r="CI200" i="6"/>
  <c r="BC200" i="6"/>
  <c r="CT656" i="6"/>
  <c r="BN656" i="6"/>
  <c r="CT722" i="6"/>
  <c r="BN722" i="6"/>
  <c r="BY944" i="6"/>
  <c r="DE944" i="6"/>
  <c r="CT341" i="6"/>
  <c r="BN341" i="6"/>
  <c r="DE889" i="6"/>
  <c r="BY889" i="6"/>
  <c r="DE858" i="6"/>
  <c r="BY858" i="6"/>
  <c r="DE772" i="6"/>
  <c r="BY772" i="6"/>
  <c r="DE92" i="6"/>
  <c r="BY92" i="6"/>
  <c r="CT848" i="6"/>
  <c r="BN848" i="6"/>
  <c r="CI54" i="6"/>
  <c r="BC54" i="6"/>
  <c r="CI73" i="6"/>
  <c r="BC73" i="6"/>
  <c r="BC439" i="6"/>
  <c r="CI439" i="6"/>
  <c r="BY741" i="6"/>
  <c r="DE741" i="6"/>
  <c r="BC639" i="6"/>
  <c r="CI639" i="6"/>
  <c r="CT590" i="6"/>
  <c r="BN590" i="6"/>
  <c r="DE349" i="6"/>
  <c r="BY349" i="6"/>
  <c r="BC464" i="6"/>
  <c r="CI464" i="6"/>
  <c r="BY269" i="6"/>
  <c r="DE269" i="6"/>
  <c r="BN676" i="6"/>
  <c r="CT676" i="6"/>
  <c r="BN522" i="6"/>
  <c r="CT522" i="6"/>
  <c r="CT562" i="6"/>
  <c r="BN562" i="6"/>
  <c r="CT700" i="6"/>
  <c r="BN700" i="6"/>
  <c r="CI894" i="6"/>
  <c r="BC894" i="6"/>
  <c r="CT863" i="6"/>
  <c r="BN863" i="6"/>
  <c r="BN721" i="6"/>
  <c r="CT721" i="6"/>
  <c r="BN694" i="6"/>
  <c r="CT694" i="6"/>
  <c r="CI846" i="6"/>
  <c r="BC846" i="6"/>
  <c r="BN359" i="6"/>
  <c r="CT359" i="6"/>
  <c r="BC606" i="6"/>
  <c r="CI606" i="6"/>
  <c r="BC601" i="6"/>
  <c r="CI601" i="6"/>
  <c r="CT443" i="6"/>
  <c r="BN443" i="6"/>
  <c r="DE590" i="6"/>
  <c r="BY590" i="6"/>
  <c r="DE68" i="6"/>
  <c r="BY68" i="6"/>
  <c r="DE32" i="6"/>
  <c r="BY32" i="6"/>
  <c r="DE776" i="6"/>
  <c r="BY776" i="6"/>
  <c r="DE991" i="6"/>
  <c r="BY991" i="6"/>
  <c r="CI953" i="6"/>
  <c r="BC953" i="6"/>
  <c r="DE474" i="6"/>
  <c r="BY474" i="6"/>
  <c r="CI583" i="6"/>
  <c r="BC583" i="6"/>
  <c r="CI380" i="6"/>
  <c r="BC380" i="6"/>
  <c r="CI543" i="6"/>
  <c r="BC543" i="6"/>
  <c r="CT707" i="6"/>
  <c r="BN707" i="6"/>
  <c r="CI100" i="6"/>
  <c r="BC100" i="6"/>
  <c r="CI812" i="6"/>
  <c r="BC812" i="6"/>
  <c r="CI235" i="6"/>
  <c r="BC235" i="6"/>
  <c r="BC581" i="6"/>
  <c r="CI581" i="6"/>
  <c r="BN513" i="6"/>
  <c r="CT513" i="6"/>
  <c r="CI231" i="6"/>
  <c r="BC231" i="6"/>
  <c r="DE268" i="6"/>
  <c r="BY268" i="6"/>
  <c r="CI617" i="6"/>
  <c r="BC617" i="6"/>
  <c r="CT329" i="6"/>
  <c r="BN329" i="6"/>
  <c r="CI519" i="6"/>
  <c r="BC519" i="6"/>
  <c r="CT606" i="6"/>
  <c r="BN606" i="6"/>
  <c r="CT678" i="6"/>
  <c r="BN678" i="6"/>
  <c r="CI220" i="6"/>
  <c r="BC220" i="6"/>
  <c r="BY249" i="6"/>
  <c r="DE249" i="6"/>
  <c r="BC21" i="6"/>
  <c r="CI21" i="6"/>
  <c r="BN692" i="6"/>
  <c r="CT692" i="6"/>
  <c r="BN126" i="6"/>
  <c r="CT126" i="6"/>
  <c r="CT578" i="6"/>
  <c r="BN578" i="6"/>
  <c r="BN371" i="6"/>
  <c r="CT371" i="6"/>
  <c r="DE67" i="6"/>
  <c r="BY67" i="6"/>
  <c r="BY61" i="6"/>
  <c r="DE61" i="6"/>
  <c r="DE307" i="6"/>
  <c r="BY307" i="6"/>
  <c r="DE626" i="6"/>
  <c r="BY626" i="6"/>
  <c r="CI80" i="6"/>
  <c r="BC80" i="6"/>
  <c r="CT580" i="6"/>
  <c r="BN580" i="6"/>
  <c r="BY468" i="6"/>
  <c r="DE468" i="6"/>
  <c r="CI827" i="6"/>
  <c r="BC827" i="6"/>
  <c r="CT636" i="6"/>
  <c r="BN636" i="6"/>
  <c r="CT458" i="6"/>
  <c r="BN458" i="6"/>
  <c r="BN719" i="6"/>
  <c r="CT719" i="6"/>
  <c r="BY533" i="6"/>
  <c r="DE533" i="6"/>
  <c r="CI1003" i="6"/>
  <c r="BC1003" i="6"/>
  <c r="CI166" i="6"/>
  <c r="BC166" i="6"/>
  <c r="DE821" i="6"/>
  <c r="BY821" i="6"/>
  <c r="BN485" i="6"/>
  <c r="CT485" i="6"/>
  <c r="BN742" i="6"/>
  <c r="CT742" i="6"/>
  <c r="DE565" i="6"/>
  <c r="BY565" i="6"/>
  <c r="BC22" i="6"/>
  <c r="CI22" i="6"/>
  <c r="BC580" i="6"/>
  <c r="CI580" i="6"/>
  <c r="BY516" i="6"/>
  <c r="DE516" i="6"/>
  <c r="BN832" i="6"/>
  <c r="CT832" i="6"/>
  <c r="BN448" i="6"/>
  <c r="CT448" i="6"/>
  <c r="DE16" i="6"/>
  <c r="BY16" i="6"/>
  <c r="CT965" i="6"/>
  <c r="BN965" i="6"/>
  <c r="DE580" i="6"/>
  <c r="BY580" i="6"/>
  <c r="BY1012" i="6"/>
  <c r="DE1012" i="6"/>
  <c r="BY278" i="6"/>
  <c r="DE278" i="6"/>
  <c r="BY375" i="6"/>
  <c r="DE375" i="6"/>
  <c r="BC573" i="6"/>
  <c r="CI573" i="6"/>
  <c r="BC148" i="6"/>
  <c r="CI148" i="6"/>
  <c r="BN455" i="6"/>
  <c r="CT455" i="6"/>
  <c r="DE712" i="6"/>
  <c r="BY712" i="6"/>
  <c r="BN1008" i="6"/>
  <c r="CT1008" i="6"/>
  <c r="DE632" i="6"/>
  <c r="BY632" i="6"/>
  <c r="BY787" i="6"/>
  <c r="DE787" i="6"/>
  <c r="BN419" i="6"/>
  <c r="CT419" i="6"/>
  <c r="DE219" i="6"/>
  <c r="BY219" i="6"/>
  <c r="DE653" i="6"/>
  <c r="BY653" i="6"/>
  <c r="DE453" i="6"/>
  <c r="BY453" i="6"/>
  <c r="BC988" i="6"/>
  <c r="CI988" i="6"/>
  <c r="CI489" i="6"/>
  <c r="BC489" i="6"/>
  <c r="BY220" i="6"/>
  <c r="DE220" i="6"/>
  <c r="CT902" i="6"/>
  <c r="BN902" i="6"/>
  <c r="CT132" i="6"/>
  <c r="BN132" i="6"/>
  <c r="BC33" i="6"/>
  <c r="CI33" i="6"/>
  <c r="BY503" i="6"/>
  <c r="DE503" i="6"/>
  <c r="BY760" i="6"/>
  <c r="DE760" i="6"/>
  <c r="BN287" i="6"/>
  <c r="CT287" i="6"/>
  <c r="BY673" i="6"/>
  <c r="DE673" i="6"/>
  <c r="BC985" i="6"/>
  <c r="CI985" i="6"/>
  <c r="BC757" i="6"/>
  <c r="CI757" i="6"/>
  <c r="DE586" i="6"/>
  <c r="BY586" i="6"/>
  <c r="BN477" i="6"/>
  <c r="CT477" i="6"/>
  <c r="CI693" i="6"/>
  <c r="BC693" i="6"/>
  <c r="BN509" i="6"/>
  <c r="CT509" i="6"/>
  <c r="BN878" i="6"/>
  <c r="CT878" i="6"/>
  <c r="BY971" i="6"/>
  <c r="DE971" i="6"/>
  <c r="BN755" i="6"/>
  <c r="CT755" i="6"/>
  <c r="BC233" i="6"/>
  <c r="CI233" i="6"/>
  <c r="BY990" i="6"/>
  <c r="DE990" i="6"/>
  <c r="BN519" i="6"/>
  <c r="CT519" i="6"/>
  <c r="BC986" i="6"/>
  <c r="CI986" i="6"/>
  <c r="CI268" i="6"/>
  <c r="BC268" i="6"/>
  <c r="CT228" i="6"/>
  <c r="BN228" i="6"/>
  <c r="DE592" i="6"/>
  <c r="BY592" i="6"/>
  <c r="CT771" i="6"/>
  <c r="BN771" i="6"/>
  <c r="BY247" i="6"/>
  <c r="DE247" i="6"/>
  <c r="BY145" i="6"/>
  <c r="DE145" i="6"/>
  <c r="DE636" i="6"/>
  <c r="BY636" i="6"/>
  <c r="CI870" i="6"/>
  <c r="BC870" i="6"/>
  <c r="DE713" i="6"/>
  <c r="BY713" i="6"/>
  <c r="CT812" i="6"/>
  <c r="BN812" i="6"/>
  <c r="BC852" i="6"/>
  <c r="CI852" i="6"/>
  <c r="CT332" i="6"/>
  <c r="BN332" i="6"/>
  <c r="BY746" i="6"/>
  <c r="DE746" i="6"/>
  <c r="CI55" i="6"/>
  <c r="BC55" i="6"/>
  <c r="DE940" i="6"/>
  <c r="BY940" i="6"/>
  <c r="BC570" i="6"/>
  <c r="CI570" i="6"/>
  <c r="CI374" i="6"/>
  <c r="BC374" i="6"/>
  <c r="BY693" i="6"/>
  <c r="DE693" i="6"/>
  <c r="BC627" i="6"/>
  <c r="CI627" i="6"/>
  <c r="CT976" i="6"/>
  <c r="BN976" i="6"/>
  <c r="BN662" i="6"/>
  <c r="CT662" i="6"/>
  <c r="BY297" i="6"/>
  <c r="DE297" i="6"/>
  <c r="CI955" i="6"/>
  <c r="BC955" i="6"/>
  <c r="BY932" i="6"/>
  <c r="DE932" i="6"/>
  <c r="DE714" i="6"/>
  <c r="BY714" i="6"/>
  <c r="CI410" i="6"/>
  <c r="BC410" i="6"/>
  <c r="CI677" i="6"/>
  <c r="BC677" i="6"/>
  <c r="BN527" i="6"/>
  <c r="CT527" i="6"/>
  <c r="BY536" i="6"/>
  <c r="DE536" i="6"/>
  <c r="DE706" i="6"/>
  <c r="BY706" i="6"/>
  <c r="CT989" i="6"/>
  <c r="BN989" i="6"/>
  <c r="BN261" i="6"/>
  <c r="CT261" i="6"/>
  <c r="BN170" i="6"/>
  <c r="CT170" i="6"/>
  <c r="CT369" i="6"/>
  <c r="BN369" i="6"/>
  <c r="BY520" i="6"/>
  <c r="DE520" i="6"/>
  <c r="BC871" i="6"/>
  <c r="CI871" i="6"/>
  <c r="BC183" i="6"/>
  <c r="CI183" i="6"/>
  <c r="BN206" i="6"/>
  <c r="CT206" i="6"/>
  <c r="CT1012" i="6"/>
  <c r="BN1012" i="6"/>
  <c r="CI322" i="6"/>
  <c r="BC322" i="6"/>
  <c r="BC853" i="6"/>
  <c r="CI853" i="6"/>
  <c r="DE729" i="6"/>
  <c r="BY729" i="6"/>
  <c r="BC134" i="6"/>
  <c r="CI134" i="6"/>
  <c r="BY680" i="6"/>
  <c r="DE680" i="6"/>
  <c r="CT211" i="6"/>
  <c r="BN211" i="6"/>
  <c r="BY312" i="6"/>
  <c r="DE312" i="6"/>
  <c r="CT72" i="6"/>
  <c r="BN72" i="6"/>
  <c r="BC896" i="6"/>
  <c r="CI896" i="6"/>
  <c r="CT315" i="6"/>
  <c r="BN315" i="6"/>
  <c r="DE905" i="6"/>
  <c r="BY905" i="6"/>
  <c r="BN465" i="6"/>
  <c r="CT465" i="6"/>
  <c r="CT330" i="6"/>
  <c r="BN330" i="6"/>
  <c r="BN518" i="6"/>
  <c r="CT518" i="6"/>
  <c r="DE879" i="6"/>
  <c r="BY879" i="6"/>
  <c r="CI512" i="6"/>
  <c r="BC512" i="6"/>
  <c r="BC864" i="6"/>
  <c r="CI864" i="6"/>
  <c r="DE745" i="6"/>
  <c r="BY745" i="6"/>
  <c r="DE534" i="6"/>
  <c r="BY534" i="6"/>
  <c r="BY633" i="6"/>
  <c r="DE633" i="6"/>
  <c r="DE635" i="6"/>
  <c r="BY635" i="6"/>
  <c r="CI131" i="6"/>
  <c r="BC131" i="6"/>
  <c r="BN418" i="6"/>
  <c r="CT418" i="6"/>
  <c r="DE639" i="6"/>
  <c r="BY639" i="6"/>
  <c r="DE637" i="6"/>
  <c r="BY637" i="6"/>
  <c r="DE919" i="6"/>
  <c r="BY919" i="6"/>
  <c r="DE952" i="6"/>
  <c r="BY952" i="6"/>
  <c r="BY768" i="6"/>
  <c r="DE768" i="6"/>
  <c r="BC667" i="6"/>
  <c r="CI667" i="6"/>
  <c r="CT260" i="6"/>
  <c r="BN260" i="6"/>
  <c r="DE661" i="6"/>
  <c r="BY661" i="6"/>
  <c r="DE656" i="6"/>
  <c r="BY656" i="6"/>
  <c r="BN426" i="6"/>
  <c r="CT426" i="6"/>
  <c r="CI544" i="6"/>
  <c r="BC544" i="6"/>
  <c r="CT614" i="6"/>
  <c r="BN614" i="6"/>
  <c r="BC433" i="6"/>
  <c r="CI433" i="6"/>
  <c r="BN970" i="6"/>
  <c r="CT970" i="6"/>
  <c r="BC927" i="6"/>
  <c r="CI927" i="6"/>
  <c r="CI371" i="6"/>
  <c r="BC371" i="6"/>
  <c r="CI841" i="6"/>
  <c r="BC841" i="6"/>
  <c r="CI730" i="6"/>
  <c r="BC730" i="6"/>
  <c r="CT882" i="6"/>
  <c r="BN882" i="6"/>
  <c r="BN388" i="6"/>
  <c r="CT388" i="6"/>
  <c r="CT974" i="6"/>
  <c r="BN974" i="6"/>
  <c r="DE361" i="6"/>
  <c r="BY361" i="6"/>
  <c r="BN148" i="6"/>
  <c r="CT148" i="6"/>
  <c r="CT785" i="6"/>
  <c r="BN785" i="6"/>
  <c r="CT594" i="6"/>
  <c r="BN594" i="6"/>
  <c r="CI66" i="6"/>
  <c r="BC66" i="6"/>
  <c r="CT840" i="6"/>
  <c r="BN840" i="6"/>
  <c r="CI973" i="6"/>
  <c r="BC973" i="6"/>
  <c r="BC457" i="6"/>
  <c r="CI457" i="6"/>
  <c r="DE769" i="6"/>
  <c r="BY769" i="6"/>
  <c r="BN258" i="6"/>
  <c r="CT258" i="6"/>
  <c r="BY507" i="6"/>
  <c r="DE507" i="6"/>
  <c r="BC1002" i="6"/>
  <c r="CI1002" i="6"/>
  <c r="CI982" i="6"/>
  <c r="BC982" i="6"/>
  <c r="BY314" i="6"/>
  <c r="DE314" i="6"/>
  <c r="DE320" i="6"/>
  <c r="BY320" i="6"/>
  <c r="CI378" i="6"/>
  <c r="BC378" i="6"/>
  <c r="DE14" i="6"/>
  <c r="BY14" i="6"/>
  <c r="CT502" i="6"/>
  <c r="BN502" i="6"/>
  <c r="CT162" i="6"/>
  <c r="BN162" i="6"/>
  <c r="BN960" i="6"/>
  <c r="CT960" i="6"/>
  <c r="BN816" i="6"/>
  <c r="CT816" i="6"/>
  <c r="BN838" i="6"/>
  <c r="CT838" i="6"/>
  <c r="CI276" i="6"/>
  <c r="BC276" i="6"/>
  <c r="BC754" i="6"/>
  <c r="CI754" i="6"/>
  <c r="CI681" i="6"/>
  <c r="BC681" i="6"/>
  <c r="BN300" i="6"/>
  <c r="CT300" i="6"/>
  <c r="BN536" i="6"/>
  <c r="CT536" i="6"/>
  <c r="DE550" i="6"/>
  <c r="BY550" i="6"/>
  <c r="CI429" i="6"/>
  <c r="BC429" i="6"/>
  <c r="DE670" i="6"/>
  <c r="BY670" i="6"/>
  <c r="BC446" i="6"/>
  <c r="CI446" i="6"/>
  <c r="CT739" i="6"/>
  <c r="BN739" i="6"/>
  <c r="BN918" i="6"/>
  <c r="CT918" i="6"/>
  <c r="BC607" i="6"/>
  <c r="CI607" i="6"/>
  <c r="CT852" i="6"/>
  <c r="BN852" i="6"/>
  <c r="BC564" i="6"/>
  <c r="CI564" i="6"/>
  <c r="CT666" i="6"/>
  <c r="BN666" i="6"/>
  <c r="CT653" i="6"/>
  <c r="BN653" i="6"/>
  <c r="BY123" i="6"/>
  <c r="DE123" i="6"/>
  <c r="DE658" i="6"/>
  <c r="BY658" i="6"/>
  <c r="CI579" i="6"/>
  <c r="BC579" i="6"/>
  <c r="DE274" i="6"/>
  <c r="BY274" i="6"/>
  <c r="CT217" i="6"/>
  <c r="BN217" i="6"/>
  <c r="CT652" i="6"/>
  <c r="BN652" i="6"/>
  <c r="DE57" i="6"/>
  <c r="BY57" i="6"/>
  <c r="BN230" i="6"/>
  <c r="CT230" i="6"/>
  <c r="BC748" i="6"/>
  <c r="CI748" i="6"/>
  <c r="DE254" i="6"/>
  <c r="BY254" i="6"/>
  <c r="BY479" i="6"/>
  <c r="DE479" i="6"/>
  <c r="DE19" i="6"/>
  <c r="BY19" i="6"/>
  <c r="BN296" i="6"/>
  <c r="CT296" i="6"/>
  <c r="DE763" i="6"/>
  <c r="BY763" i="6"/>
  <c r="BC654" i="6"/>
  <c r="CI654" i="6"/>
  <c r="CT616" i="6"/>
  <c r="BN616" i="6"/>
  <c r="DE206" i="6"/>
  <c r="BY206" i="6"/>
  <c r="DE645" i="6"/>
  <c r="BY645" i="6"/>
  <c r="DE203" i="6"/>
  <c r="BY203" i="6"/>
  <c r="BC729" i="6"/>
  <c r="CI729" i="6"/>
  <c r="CT130" i="6"/>
  <c r="BN130" i="6"/>
  <c r="CT346" i="6"/>
  <c r="BN346" i="6"/>
  <c r="BC126" i="6"/>
  <c r="CI126" i="6"/>
  <c r="BN102" i="6"/>
  <c r="CT102" i="6"/>
  <c r="DE753" i="6"/>
  <c r="BY753" i="6"/>
  <c r="BY35" i="6"/>
  <c r="DE35" i="6"/>
  <c r="BC477" i="6"/>
  <c r="CI477" i="6"/>
  <c r="DE180" i="6"/>
  <c r="BY180" i="6"/>
  <c r="BY811" i="6"/>
  <c r="DE811" i="6"/>
  <c r="CT557" i="6"/>
  <c r="BN557" i="6"/>
  <c r="BN117" i="6"/>
  <c r="CT117" i="6"/>
  <c r="CI302" i="6"/>
  <c r="BC302" i="6"/>
  <c r="BY121" i="6"/>
  <c r="DE121" i="6"/>
  <c r="BN489" i="6"/>
  <c r="CT489" i="6"/>
  <c r="CI110" i="6"/>
  <c r="BC110" i="6"/>
  <c r="DE445" i="6"/>
  <c r="BY445" i="6"/>
  <c r="BC277" i="6"/>
  <c r="CI277" i="6"/>
  <c r="BC876" i="6"/>
  <c r="CI876" i="6"/>
  <c r="BY292" i="6"/>
  <c r="DE292" i="6"/>
  <c r="BN762" i="6"/>
  <c r="CT762" i="6"/>
  <c r="CI552" i="6"/>
  <c r="BC552" i="6"/>
  <c r="CI941" i="6"/>
  <c r="BC941" i="6"/>
  <c r="DE943" i="6"/>
  <c r="BY943" i="6"/>
  <c r="BY111" i="6"/>
  <c r="DE111" i="6"/>
  <c r="BN940" i="6"/>
  <c r="CT940" i="6"/>
  <c r="CI625" i="6"/>
  <c r="BC625" i="6"/>
  <c r="CI274" i="6"/>
  <c r="BC274" i="6"/>
  <c r="CI954" i="6"/>
  <c r="BC954" i="6"/>
  <c r="BN98" i="6"/>
  <c r="CT98" i="6"/>
  <c r="BY622" i="6"/>
  <c r="DE622" i="6"/>
  <c r="CT488" i="6"/>
  <c r="BN488" i="6"/>
  <c r="BN681" i="6"/>
  <c r="CT681" i="6"/>
  <c r="CI694" i="6"/>
  <c r="BC694" i="6"/>
  <c r="BN539" i="6"/>
  <c r="CT539" i="6"/>
  <c r="BC242" i="6"/>
  <c r="CI242" i="6"/>
  <c r="CI475" i="6"/>
  <c r="BC475" i="6"/>
  <c r="CI256" i="6"/>
  <c r="BC256" i="6"/>
  <c r="DE827" i="6"/>
  <c r="BY827" i="6"/>
  <c r="BC928" i="6"/>
  <c r="CI928" i="6"/>
  <c r="DE895" i="6"/>
  <c r="BY895" i="6"/>
  <c r="BN871" i="6"/>
  <c r="CT871" i="6"/>
  <c r="BC857" i="6"/>
  <c r="CI857" i="6"/>
  <c r="BN39" i="6"/>
  <c r="CT39" i="6"/>
  <c r="BN783" i="6"/>
  <c r="CT783" i="6"/>
  <c r="BN129" i="6"/>
  <c r="CT129" i="6"/>
  <c r="CT835" i="6"/>
  <c r="BN835" i="6"/>
  <c r="BN789" i="6"/>
  <c r="CT789" i="6"/>
  <c r="BC291" i="6"/>
  <c r="CI291" i="6"/>
  <c r="BC675" i="6"/>
  <c r="CI675" i="6"/>
  <c r="CI141" i="6"/>
  <c r="BC141" i="6"/>
  <c r="BN971" i="6"/>
  <c r="CT971" i="6"/>
  <c r="DE562" i="6"/>
  <c r="BY562" i="6"/>
  <c r="CT324" i="6"/>
  <c r="BN324" i="6"/>
  <c r="DE443" i="6"/>
  <c r="BY443" i="6"/>
  <c r="CI272" i="6"/>
  <c r="BC272" i="6"/>
  <c r="CI404" i="6"/>
  <c r="BC404" i="6"/>
  <c r="BY325" i="6"/>
  <c r="DE325" i="6"/>
  <c r="CI390" i="6"/>
  <c r="BC390" i="6"/>
  <c r="CI78" i="6"/>
  <c r="BC78" i="6"/>
  <c r="DE989" i="6"/>
  <c r="BY989" i="6"/>
  <c r="BY405" i="6"/>
  <c r="DE405" i="6"/>
  <c r="BC16" i="6"/>
  <c r="CI16" i="6"/>
  <c r="CI626" i="6"/>
  <c r="BC626" i="6"/>
  <c r="BY992" i="6"/>
  <c r="DE992" i="6"/>
  <c r="CT567" i="6"/>
  <c r="BN567" i="6"/>
  <c r="CT714" i="6"/>
  <c r="BN714" i="6"/>
  <c r="BC641" i="6"/>
  <c r="CI641" i="6"/>
  <c r="BY797" i="6"/>
  <c r="DE797" i="6"/>
  <c r="BN140" i="6"/>
  <c r="CT140" i="6"/>
  <c r="BC528" i="6"/>
  <c r="CI528" i="6"/>
  <c r="BY491" i="6"/>
  <c r="DE491" i="6"/>
  <c r="BY204" i="6"/>
  <c r="DE204" i="6"/>
  <c r="CT374" i="6"/>
  <c r="BN374" i="6"/>
  <c r="BN381" i="6"/>
  <c r="CT381" i="6"/>
  <c r="DE643" i="6"/>
  <c r="BY643" i="6"/>
  <c r="CT312" i="6"/>
  <c r="BN312" i="6"/>
  <c r="BY290" i="6"/>
  <c r="DE290" i="6"/>
  <c r="BC97" i="6"/>
  <c r="CI97" i="6"/>
  <c r="CT71" i="6"/>
  <c r="BN71" i="6"/>
  <c r="BN867" i="6"/>
  <c r="CT867" i="6"/>
  <c r="CI204" i="6"/>
  <c r="BC204" i="6"/>
  <c r="CI417" i="6"/>
  <c r="BC417" i="6"/>
  <c r="CI485" i="6"/>
  <c r="BC485" i="6"/>
  <c r="DE671" i="6"/>
  <c r="BY671" i="6"/>
  <c r="BY481" i="6"/>
  <c r="DE481" i="6"/>
  <c r="BC924" i="6"/>
  <c r="CI924" i="6"/>
  <c r="CT811" i="6"/>
  <c r="BN811" i="6"/>
  <c r="CI551" i="6"/>
  <c r="BC551" i="6"/>
  <c r="CT591" i="6"/>
  <c r="BN591" i="6"/>
  <c r="CI634" i="6"/>
  <c r="BC634" i="6"/>
  <c r="BN232" i="6"/>
  <c r="CT232" i="6"/>
  <c r="BC158" i="6"/>
  <c r="CI158" i="6"/>
  <c r="DE78" i="6"/>
  <c r="BY78" i="6"/>
  <c r="I50" i="5"/>
  <c r="K37" i="5"/>
  <c r="I62" i="5"/>
  <c r="CI405" i="6"/>
  <c r="BC405" i="6"/>
  <c r="BN916" i="6"/>
  <c r="CT916" i="6"/>
  <c r="BN147" i="6"/>
  <c r="CT147" i="6"/>
  <c r="CI116" i="6"/>
  <c r="BC116" i="6"/>
  <c r="CI290" i="6"/>
  <c r="BC290" i="6"/>
  <c r="CT881" i="6"/>
  <c r="BN881" i="6"/>
  <c r="DE795" i="6"/>
  <c r="BY795" i="6"/>
  <c r="BC666" i="6"/>
  <c r="CI666" i="6"/>
  <c r="DE504" i="6"/>
  <c r="BY504" i="6"/>
  <c r="BC700" i="6"/>
  <c r="CI700" i="6"/>
  <c r="BN703" i="6"/>
  <c r="CT703" i="6"/>
  <c r="BN677" i="6"/>
  <c r="CT677" i="6"/>
  <c r="BN264" i="6"/>
  <c r="CT264" i="6"/>
  <c r="CI313" i="6"/>
  <c r="BC313" i="6"/>
  <c r="BY541" i="6"/>
  <c r="DE541" i="6"/>
  <c r="CT70" i="6"/>
  <c r="BN70" i="6"/>
  <c r="BC610" i="6"/>
  <c r="CI610" i="6"/>
  <c r="BN747" i="6"/>
  <c r="CT747" i="6"/>
  <c r="BC77" i="6"/>
  <c r="CI77" i="6"/>
  <c r="BC227" i="6"/>
  <c r="CI227" i="6"/>
  <c r="CT63" i="6"/>
  <c r="BN63" i="6"/>
  <c r="CT376" i="6"/>
  <c r="BN376" i="6"/>
  <c r="BC759" i="6"/>
  <c r="CI759" i="6"/>
  <c r="CI951" i="6"/>
  <c r="BC951" i="6"/>
  <c r="BN729" i="6"/>
  <c r="CT729" i="6"/>
  <c r="CI304" i="6"/>
  <c r="BC304" i="6"/>
  <c r="DE872" i="6"/>
  <c r="BY872" i="6"/>
  <c r="CT47" i="6"/>
  <c r="BN47" i="6"/>
  <c r="CI281" i="6"/>
  <c r="BC281" i="6"/>
  <c r="DE482" i="6"/>
  <c r="BY482" i="6"/>
  <c r="CI307" i="6"/>
  <c r="BC307" i="6"/>
  <c r="BY695" i="6"/>
  <c r="DE695" i="6"/>
  <c r="DE26" i="6"/>
  <c r="BY26" i="6"/>
  <c r="CI366" i="6"/>
  <c r="BC366" i="6"/>
  <c r="CI269" i="6"/>
  <c r="BC269" i="6"/>
  <c r="CT635" i="6"/>
  <c r="BN635" i="6"/>
  <c r="CI840" i="6"/>
  <c r="BC840" i="6"/>
  <c r="CT77" i="6"/>
  <c r="BN77" i="6"/>
  <c r="CI76" i="6"/>
  <c r="BC76" i="6"/>
  <c r="CI306" i="6"/>
  <c r="BC306" i="6"/>
  <c r="CI821" i="6"/>
  <c r="BC821" i="6"/>
  <c r="CT168" i="6"/>
  <c r="BN168" i="6"/>
  <c r="BN914" i="6"/>
  <c r="CT914" i="6"/>
  <c r="CI151" i="6"/>
  <c r="BC151" i="6"/>
  <c r="CI396" i="6"/>
  <c r="BC396" i="6"/>
  <c r="BN924" i="6"/>
  <c r="CT924" i="6"/>
  <c r="BN408" i="6"/>
  <c r="CT408" i="6"/>
  <c r="DE573" i="6"/>
  <c r="BY573" i="6"/>
  <c r="CI745" i="6"/>
  <c r="BC745" i="6"/>
  <c r="DE91" i="6"/>
  <c r="BY91" i="6"/>
  <c r="BC150" i="6"/>
  <c r="CI150" i="6"/>
  <c r="BN413" i="6"/>
  <c r="CT413" i="6"/>
  <c r="CT611" i="6"/>
  <c r="BN611" i="6"/>
  <c r="CI875" i="6"/>
  <c r="BC875" i="6"/>
  <c r="BN386" i="6"/>
  <c r="CT386" i="6"/>
  <c r="DE73" i="6"/>
  <c r="BY73" i="6"/>
  <c r="BC328" i="6"/>
  <c r="CI328" i="6"/>
  <c r="CI92" i="6"/>
  <c r="BC92" i="6"/>
  <c r="DE817" i="6"/>
  <c r="BY817" i="6"/>
  <c r="BY359" i="6"/>
  <c r="DE359" i="6"/>
  <c r="CT199" i="6"/>
  <c r="BN199" i="6"/>
  <c r="CT224" i="6"/>
  <c r="BN224" i="6"/>
  <c r="DE721" i="6"/>
  <c r="BY721" i="6"/>
  <c r="CI686" i="6"/>
  <c r="BC686" i="6"/>
  <c r="BC192" i="6"/>
  <c r="CI192" i="6"/>
  <c r="BY493" i="6"/>
  <c r="DE493" i="6"/>
  <c r="BN770" i="6"/>
  <c r="CT770" i="6"/>
  <c r="BN865" i="6"/>
  <c r="CT865" i="6"/>
  <c r="CI503" i="6"/>
  <c r="BC503" i="6"/>
  <c r="BN113" i="6"/>
  <c r="CT113" i="6"/>
  <c r="BN483" i="6"/>
  <c r="CT483" i="6"/>
  <c r="BY624" i="6"/>
  <c r="DE624" i="6"/>
  <c r="BC156" i="6"/>
  <c r="CI156" i="6"/>
  <c r="BN398" i="6"/>
  <c r="CT398" i="6"/>
  <c r="BY512" i="6"/>
  <c r="DE512" i="6"/>
  <c r="BC866" i="6"/>
  <c r="CI866" i="6"/>
  <c r="CI346" i="6"/>
  <c r="BC346" i="6"/>
  <c r="DE30" i="6"/>
  <c r="BY30" i="6"/>
  <c r="BY931" i="6"/>
  <c r="DE931" i="6"/>
  <c r="CT887" i="6"/>
  <c r="BN887" i="6"/>
  <c r="BN272" i="6"/>
  <c r="CT272" i="6"/>
  <c r="CT930" i="6"/>
  <c r="BN930" i="6"/>
  <c r="BC663" i="6"/>
  <c r="CI663" i="6"/>
  <c r="BC726" i="6"/>
  <c r="CI726" i="6"/>
  <c r="BC438" i="6"/>
  <c r="CI438" i="6"/>
  <c r="DE336" i="6"/>
  <c r="BY336" i="6"/>
  <c r="CI206" i="6"/>
  <c r="BC206" i="6"/>
  <c r="CI217" i="6"/>
  <c r="BC217" i="6"/>
  <c r="BY883" i="6"/>
  <c r="DE883" i="6"/>
  <c r="CT600" i="6"/>
  <c r="BN600" i="6"/>
  <c r="BN171" i="6"/>
  <c r="CT171" i="6"/>
  <c r="BC775" i="6"/>
  <c r="CI775" i="6"/>
  <c r="DE860" i="6"/>
  <c r="BY860" i="6"/>
  <c r="DE929" i="6"/>
  <c r="BY929" i="6"/>
  <c r="BC614" i="6"/>
  <c r="CI614" i="6"/>
  <c r="BN486" i="6"/>
  <c r="CT486" i="6"/>
  <c r="CI838" i="6"/>
  <c r="BC838" i="6"/>
  <c r="CT203" i="6"/>
  <c r="BN203" i="6"/>
  <c r="CI376" i="6"/>
  <c r="BC376" i="6"/>
  <c r="CT319" i="6"/>
  <c r="BN319" i="6"/>
  <c r="BC925" i="6"/>
  <c r="CI925" i="6"/>
  <c r="CI213" i="6"/>
  <c r="BC213" i="6"/>
  <c r="BN401" i="6"/>
  <c r="CT401" i="6"/>
  <c r="BY738" i="6"/>
  <c r="DE738" i="6"/>
  <c r="BY210" i="6"/>
  <c r="DE210" i="6"/>
  <c r="CI394" i="6"/>
  <c r="BC394" i="6"/>
  <c r="CI467" i="6"/>
  <c r="BC467" i="6"/>
  <c r="BN552" i="6"/>
  <c r="CT552" i="6"/>
  <c r="CT844" i="6"/>
  <c r="BN844" i="6"/>
  <c r="BY986" i="6"/>
  <c r="DE986" i="6"/>
  <c r="BY841" i="6"/>
  <c r="DE841" i="6"/>
  <c r="BY209" i="6"/>
  <c r="DE209" i="6"/>
  <c r="BY743" i="6"/>
  <c r="DE743" i="6"/>
  <c r="DE909" i="6"/>
  <c r="BY909" i="6"/>
  <c r="CI957" i="6"/>
  <c r="BC957" i="6"/>
  <c r="DE501" i="6"/>
  <c r="BY501" i="6"/>
  <c r="BY892" i="6"/>
  <c r="DE892" i="6"/>
  <c r="BY326" i="6"/>
  <c r="DE326" i="6"/>
  <c r="CT173" i="6"/>
  <c r="BN173" i="6"/>
  <c r="CI99" i="6"/>
  <c r="BC99" i="6"/>
  <c r="BC753" i="6"/>
  <c r="CI753" i="6"/>
  <c r="BY873" i="6"/>
  <c r="DE873" i="6"/>
  <c r="DE907" i="6"/>
  <c r="BY907" i="6"/>
  <c r="DE540" i="6"/>
  <c r="BY540" i="6"/>
  <c r="BY131" i="6"/>
  <c r="DE131" i="6"/>
  <c r="BC624" i="6"/>
  <c r="CI624" i="6"/>
  <c r="DE711" i="6"/>
  <c r="BY711" i="6"/>
  <c r="CI75" i="6"/>
  <c r="BC75" i="6"/>
  <c r="CT355" i="6"/>
  <c r="BN355" i="6"/>
  <c r="BY383" i="6"/>
  <c r="DE383" i="6"/>
  <c r="CT108" i="6"/>
  <c r="BN108" i="6"/>
  <c r="BC189" i="6"/>
  <c r="CI189" i="6"/>
  <c r="CT927" i="6"/>
  <c r="BN927" i="6"/>
  <c r="BC958" i="6"/>
  <c r="CI958" i="6"/>
  <c r="BC640" i="6"/>
  <c r="CI640" i="6"/>
  <c r="BC447" i="6"/>
  <c r="CI447" i="6"/>
  <c r="BY119" i="6"/>
  <c r="DE119" i="6"/>
  <c r="DE77" i="6"/>
  <c r="BY77" i="6"/>
  <c r="BC569" i="6"/>
  <c r="CI569" i="6"/>
  <c r="DE822" i="6"/>
  <c r="BY822" i="6"/>
  <c r="BY413" i="6"/>
  <c r="DE413" i="6"/>
  <c r="BN701" i="6"/>
  <c r="CT701" i="6"/>
  <c r="DE52" i="6"/>
  <c r="BY52" i="6"/>
  <c r="DE343" i="6"/>
  <c r="BY343" i="6"/>
  <c r="BC1009" i="6"/>
  <c r="CI1009" i="6"/>
  <c r="CT466" i="6"/>
  <c r="BN466" i="6"/>
  <c r="DE309" i="6"/>
  <c r="BY309" i="6"/>
  <c r="BC718" i="6"/>
  <c r="CI718" i="6"/>
  <c r="DE308" i="6"/>
  <c r="BY308" i="6"/>
  <c r="BC595" i="6"/>
  <c r="CI595" i="6"/>
  <c r="CT645" i="6"/>
  <c r="BN645" i="6"/>
  <c r="BY403" i="6"/>
  <c r="DE403" i="6"/>
  <c r="CI886" i="6"/>
  <c r="BC886" i="6"/>
  <c r="DE930" i="6"/>
  <c r="BY930" i="6"/>
  <c r="BC498" i="6"/>
  <c r="CI498" i="6"/>
  <c r="DE406" i="6"/>
  <c r="BY406" i="6"/>
  <c r="BC571" i="6"/>
  <c r="CI571" i="6"/>
  <c r="BY117" i="6"/>
  <c r="DE117" i="6"/>
  <c r="DE614" i="6"/>
  <c r="BY614" i="6"/>
  <c r="CI395" i="6"/>
  <c r="BC395" i="6"/>
  <c r="BY884" i="6"/>
  <c r="DE884" i="6"/>
  <c r="CI819" i="6"/>
  <c r="BC819" i="6"/>
  <c r="BN938" i="6"/>
  <c r="CT938" i="6"/>
  <c r="BC668" i="6"/>
  <c r="CI668" i="6"/>
  <c r="CI765" i="6"/>
  <c r="BC765" i="6"/>
  <c r="CT65" i="6"/>
  <c r="BN65" i="6"/>
  <c r="BY340" i="6"/>
  <c r="DE340" i="6"/>
  <c r="CT14" i="6"/>
  <c r="BN14" i="6"/>
  <c r="DE437" i="6"/>
  <c r="BY437" i="6"/>
  <c r="BC632" i="6"/>
  <c r="CI632" i="6"/>
  <c r="CT919" i="6"/>
  <c r="BN919" i="6"/>
  <c r="DE826" i="6"/>
  <c r="BY826" i="6"/>
  <c r="CI317" i="6"/>
  <c r="BC317" i="6"/>
  <c r="CT26" i="6"/>
  <c r="BN26" i="6"/>
  <c r="CI222" i="6"/>
  <c r="BC222" i="6"/>
  <c r="DE347" i="6"/>
  <c r="BY347" i="6"/>
  <c r="CT779" i="6"/>
  <c r="BN779" i="6"/>
  <c r="CI56" i="6"/>
  <c r="BC56" i="6"/>
  <c r="BC562" i="6"/>
  <c r="CI562" i="6"/>
  <c r="CI835" i="6"/>
  <c r="BC835" i="6"/>
  <c r="CT817" i="6"/>
  <c r="BN817" i="6"/>
  <c r="CT318" i="6"/>
  <c r="BN318" i="6"/>
  <c r="DE981" i="6"/>
  <c r="BY981" i="6"/>
  <c r="CI938" i="6"/>
  <c r="BC938" i="6"/>
  <c r="BN21" i="6"/>
  <c r="CT21" i="6"/>
  <c r="BN200" i="6"/>
  <c r="CT200" i="6"/>
  <c r="CI731" i="6"/>
  <c r="BC731" i="6"/>
  <c r="CT668" i="6"/>
  <c r="BN668" i="6"/>
  <c r="CT433" i="6"/>
  <c r="BN433" i="6"/>
  <c r="BC758" i="6"/>
  <c r="CI758" i="6"/>
  <c r="BC933" i="6"/>
  <c r="CI933" i="6"/>
  <c r="CT116" i="6"/>
  <c r="BN116" i="6"/>
  <c r="BC539" i="6"/>
  <c r="CI539" i="6"/>
  <c r="CT813" i="6"/>
  <c r="BN813" i="6"/>
  <c r="DE773" i="6"/>
  <c r="BY773" i="6"/>
  <c r="CI171" i="6"/>
  <c r="BC171" i="6"/>
  <c r="DE358" i="6"/>
  <c r="BY358" i="6"/>
  <c r="DE917" i="6"/>
  <c r="BY917" i="6"/>
  <c r="CI359" i="6"/>
  <c r="BC359" i="6"/>
  <c r="BY276" i="6"/>
  <c r="DE276" i="6"/>
  <c r="CI884" i="6"/>
  <c r="BC884" i="6"/>
  <c r="CI65" i="6"/>
  <c r="BC65" i="6"/>
  <c r="DE36" i="6"/>
  <c r="BY36" i="6"/>
  <c r="DE665" i="6"/>
  <c r="BY665" i="6"/>
  <c r="CI223" i="6"/>
  <c r="BC223" i="6"/>
  <c r="BN226" i="6"/>
  <c r="CT226" i="6"/>
  <c r="BY256" i="6"/>
  <c r="DE256" i="6"/>
  <c r="BY163" i="6"/>
  <c r="DE163" i="6"/>
  <c r="CI483" i="6"/>
  <c r="BC483" i="6"/>
  <c r="DE664" i="6"/>
  <c r="BY664" i="6"/>
  <c r="DE807" i="6"/>
  <c r="BY807" i="6"/>
  <c r="CT842" i="6"/>
  <c r="BN842" i="6"/>
  <c r="BY742" i="6"/>
  <c r="DE742" i="6"/>
  <c r="BY120" i="6"/>
  <c r="DE120" i="6"/>
  <c r="CT581" i="6"/>
  <c r="BN581" i="6"/>
  <c r="BN749" i="6"/>
  <c r="CT749" i="6"/>
  <c r="CT59" i="6"/>
  <c r="BN59" i="6"/>
  <c r="DE305" i="6"/>
  <c r="BY305" i="6"/>
  <c r="BY521" i="6"/>
  <c r="DE521" i="6"/>
  <c r="CI559" i="6"/>
  <c r="BC559" i="6"/>
  <c r="BY904" i="6"/>
  <c r="DE904" i="6"/>
  <c r="CI746" i="6"/>
  <c r="BC746" i="6"/>
  <c r="BY682" i="6"/>
  <c r="DE682" i="6"/>
  <c r="BY379" i="6"/>
  <c r="DE379" i="6"/>
  <c r="BC198" i="6"/>
  <c r="CI198" i="6"/>
  <c r="CI940" i="6"/>
  <c r="BC940" i="6"/>
  <c r="CT809" i="6"/>
  <c r="BN809" i="6"/>
  <c r="BY418" i="6"/>
  <c r="DE418" i="6"/>
  <c r="CI397" i="6"/>
  <c r="BC397" i="6"/>
  <c r="BC842" i="6"/>
  <c r="CI842" i="6"/>
  <c r="DE672" i="6"/>
  <c r="BY672" i="6"/>
  <c r="CT596" i="6"/>
  <c r="BN596" i="6"/>
  <c r="BC172" i="6"/>
  <c r="CI172" i="6"/>
  <c r="CT899" i="6"/>
  <c r="BN899" i="6"/>
  <c r="BN671" i="6"/>
  <c r="CT671" i="6"/>
  <c r="CT851" i="6"/>
  <c r="BN851" i="6"/>
  <c r="DE348" i="6"/>
  <c r="BY348" i="6"/>
  <c r="CT807" i="6"/>
  <c r="BN807" i="6"/>
  <c r="BN625" i="6"/>
  <c r="CT625" i="6"/>
  <c r="CT500" i="6"/>
  <c r="BN500" i="6"/>
  <c r="BC244" i="6"/>
  <c r="CI244" i="6"/>
  <c r="CI491" i="6"/>
  <c r="BC491" i="6"/>
  <c r="BC463" i="6"/>
  <c r="CI463" i="6"/>
  <c r="DE903" i="6"/>
  <c r="BY903" i="6"/>
  <c r="BY994" i="6"/>
  <c r="DE994" i="6"/>
  <c r="CI241" i="6"/>
  <c r="BC241" i="6"/>
  <c r="DE470" i="6"/>
  <c r="BY470" i="6"/>
  <c r="BY426" i="6"/>
  <c r="DE426" i="6"/>
  <c r="I64" i="5"/>
  <c r="K39" i="5"/>
  <c r="I52" i="5"/>
  <c r="BY225" i="6"/>
  <c r="DE225" i="6"/>
  <c r="BN979" i="6"/>
  <c r="CT979" i="6"/>
  <c r="BC773" i="6"/>
  <c r="CI773" i="6"/>
  <c r="BN278" i="6"/>
  <c r="CT278" i="6"/>
  <c r="CI400" i="6"/>
  <c r="BC400" i="6"/>
  <c r="BC146" i="6"/>
  <c r="CI146" i="6"/>
  <c r="DE232" i="6"/>
  <c r="BY232" i="6"/>
  <c r="BN922" i="6"/>
  <c r="CT922" i="6"/>
  <c r="CI882" i="6"/>
  <c r="BC882" i="6"/>
  <c r="BY752" i="6"/>
  <c r="DE752" i="6"/>
  <c r="CT843" i="6"/>
  <c r="BN843" i="6"/>
  <c r="DE759" i="6"/>
  <c r="BY759" i="6"/>
  <c r="BN145" i="6"/>
  <c r="CT145" i="6"/>
  <c r="BY784" i="6"/>
  <c r="DE784" i="6"/>
  <c r="BC185" i="6"/>
  <c r="CI185" i="6"/>
  <c r="BN143" i="6"/>
  <c r="CT143" i="6"/>
  <c r="BY192" i="6"/>
  <c r="DE192" i="6"/>
  <c r="BN125" i="6"/>
  <c r="CT125" i="6"/>
  <c r="BN379" i="6"/>
  <c r="CT379" i="6"/>
  <c r="CT273" i="6"/>
  <c r="BN273" i="6"/>
  <c r="CT492" i="6"/>
  <c r="BN492" i="6"/>
  <c r="BN532" i="6"/>
  <c r="CT532" i="6"/>
  <c r="BC920" i="6"/>
  <c r="CI920" i="6"/>
  <c r="CI375" i="6"/>
  <c r="BC375" i="6"/>
  <c r="BN990" i="6"/>
  <c r="CT990" i="6"/>
  <c r="CI554" i="6"/>
  <c r="BC554" i="6"/>
  <c r="CI248" i="6"/>
  <c r="BC248" i="6"/>
  <c r="DE505" i="6"/>
  <c r="BY505" i="6"/>
  <c r="CT166" i="6"/>
  <c r="BN166" i="6"/>
  <c r="BN205" i="6"/>
  <c r="CT205" i="6"/>
  <c r="CI430" i="6"/>
  <c r="BC430" i="6"/>
  <c r="CT890" i="6"/>
  <c r="BN890" i="6"/>
  <c r="BY1007" i="6"/>
  <c r="DE1007" i="6"/>
  <c r="BY969" i="6"/>
  <c r="DE969" i="6"/>
  <c r="DE200" i="6"/>
  <c r="BY200" i="6"/>
  <c r="BN415" i="6"/>
  <c r="CT415" i="6"/>
  <c r="BC184" i="6"/>
  <c r="CI184" i="6"/>
  <c r="BY764" i="6"/>
  <c r="DE764" i="6"/>
  <c r="BN475" i="6"/>
  <c r="CT475" i="6"/>
  <c r="BN920" i="6"/>
  <c r="CT920" i="6"/>
  <c r="CT766" i="6"/>
  <c r="BN766" i="6"/>
  <c r="CI558" i="6"/>
  <c r="BC558" i="6"/>
  <c r="BY352" i="6"/>
  <c r="DE352" i="6"/>
  <c r="BY620" i="6"/>
  <c r="DE620" i="6"/>
  <c r="BC687" i="6"/>
  <c r="CI687" i="6"/>
  <c r="BN234" i="6"/>
  <c r="CT234" i="6"/>
  <c r="CI175" i="6"/>
  <c r="BC175" i="6"/>
  <c r="BY141" i="6"/>
  <c r="DE141" i="6"/>
  <c r="DE414" i="6"/>
  <c r="BY414" i="6"/>
  <c r="DE460" i="6"/>
  <c r="BY460" i="6"/>
  <c r="DE993" i="6"/>
  <c r="BY993" i="6"/>
  <c r="BC181" i="6"/>
  <c r="CI181" i="6"/>
  <c r="BC144" i="6"/>
  <c r="CI144" i="6"/>
  <c r="CI88" i="6"/>
  <c r="BC88" i="6"/>
  <c r="CT856" i="6"/>
  <c r="BN856" i="6"/>
  <c r="DE576" i="6"/>
  <c r="BY576" i="6"/>
  <c r="BC714" i="6"/>
  <c r="CI714" i="6"/>
  <c r="BY886" i="6"/>
  <c r="DE886" i="6"/>
  <c r="DE596" i="6"/>
  <c r="BY596" i="6"/>
  <c r="BY102" i="6"/>
  <c r="DE102" i="6"/>
  <c r="BC750" i="6"/>
  <c r="CI750" i="6"/>
  <c r="BY33" i="6"/>
  <c r="DE33" i="6"/>
  <c r="CT731" i="6"/>
  <c r="BN731" i="6"/>
  <c r="BN407" i="6"/>
  <c r="CT407" i="6"/>
  <c r="DE861" i="6"/>
  <c r="BY861" i="6"/>
  <c r="CI500" i="6"/>
  <c r="BC500" i="6"/>
  <c r="DE958" i="6"/>
  <c r="BY958" i="6"/>
  <c r="BN837" i="6"/>
  <c r="CT837" i="6"/>
  <c r="BN101" i="6"/>
  <c r="CT101" i="6"/>
  <c r="DE703" i="6"/>
  <c r="BY703" i="6"/>
  <c r="BN487" i="6"/>
  <c r="CT487" i="6"/>
  <c r="DE223" i="6"/>
  <c r="BY223" i="6"/>
  <c r="BY199" i="6"/>
  <c r="DE199" i="6"/>
  <c r="BY208" i="6"/>
  <c r="DE208" i="6"/>
  <c r="BN35" i="6"/>
  <c r="CT35" i="6"/>
  <c r="BN501" i="6"/>
  <c r="CT501" i="6"/>
  <c r="BY509" i="6"/>
  <c r="DE509" i="6"/>
  <c r="BY945" i="6"/>
  <c r="DE945" i="6"/>
  <c r="CT968" i="6"/>
  <c r="BN968" i="6"/>
  <c r="CI969" i="6"/>
  <c r="BC969" i="6"/>
  <c r="BN717" i="6"/>
  <c r="CT717" i="6"/>
  <c r="BN675" i="6"/>
  <c r="CT675" i="6"/>
  <c r="BC265" i="6"/>
  <c r="CI265" i="6"/>
  <c r="CI81" i="6"/>
  <c r="BC81" i="6"/>
  <c r="DE183" i="6"/>
  <c r="BY183" i="6"/>
  <c r="CT84" i="6"/>
  <c r="BN84" i="6"/>
  <c r="CI412" i="6"/>
  <c r="BC412" i="6"/>
  <c r="DE224" i="6"/>
  <c r="BY224" i="6"/>
  <c r="DE202" i="6"/>
  <c r="BY202" i="6"/>
  <c r="CI398" i="6"/>
  <c r="BC398" i="6"/>
  <c r="BC17" i="6"/>
  <c r="CI17" i="6"/>
  <c r="BC229" i="6"/>
  <c r="CI229" i="6"/>
  <c r="BN792" i="6"/>
  <c r="CT792" i="6"/>
  <c r="CI980" i="6"/>
  <c r="BC980" i="6"/>
  <c r="CT738" i="6"/>
  <c r="BN738" i="6"/>
  <c r="BN505" i="6"/>
  <c r="CT505" i="6"/>
  <c r="DE951" i="6"/>
  <c r="BY951" i="6"/>
  <c r="BY397" i="6"/>
  <c r="DE397" i="6"/>
  <c r="BN926" i="6"/>
  <c r="CT926" i="6"/>
  <c r="DE878" i="6"/>
  <c r="BY878" i="6"/>
  <c r="BY271" i="6"/>
  <c r="DE271" i="6"/>
  <c r="CI541" i="6"/>
  <c r="BC541" i="6"/>
  <c r="BN471" i="6"/>
  <c r="CT471" i="6"/>
  <c r="BC572" i="6"/>
  <c r="CI572" i="6"/>
  <c r="BC647" i="6"/>
  <c r="CI647" i="6"/>
  <c r="BY748" i="6"/>
  <c r="DE748" i="6"/>
  <c r="CT48" i="6"/>
  <c r="BN48" i="6"/>
  <c r="CT607" i="6"/>
  <c r="BN607" i="6"/>
  <c r="DE724" i="6"/>
  <c r="BY724" i="6"/>
  <c r="BY50" i="6"/>
  <c r="DE50" i="6"/>
  <c r="BC655" i="6"/>
  <c r="CI655" i="6"/>
  <c r="BC334" i="6"/>
  <c r="CI334" i="6"/>
  <c r="CT610" i="6"/>
  <c r="BN610" i="6"/>
  <c r="BN233" i="6"/>
  <c r="CT233" i="6"/>
  <c r="CT517" i="6"/>
  <c r="BN517" i="6"/>
  <c r="CT181" i="6"/>
  <c r="BN181" i="6"/>
  <c r="DE623" i="6"/>
  <c r="BY623" i="6"/>
  <c r="CT186" i="6"/>
  <c r="BN186" i="6"/>
  <c r="BY754" i="6"/>
  <c r="DE754" i="6"/>
  <c r="CI553" i="6"/>
  <c r="BC553" i="6"/>
  <c r="CI679" i="6"/>
  <c r="BC679" i="6"/>
  <c r="CT245" i="6"/>
  <c r="BN245" i="6"/>
  <c r="BN281" i="6"/>
  <c r="CT281" i="6"/>
  <c r="CT834" i="6"/>
  <c r="BN834" i="6"/>
  <c r="CI62" i="6"/>
  <c r="BC62" i="6"/>
  <c r="BN124" i="6"/>
  <c r="CT124" i="6"/>
  <c r="BN79" i="6"/>
  <c r="CT79" i="6"/>
  <c r="CT555" i="6"/>
  <c r="BN555" i="6"/>
  <c r="DE611" i="6"/>
  <c r="BY611" i="6"/>
  <c r="CT174" i="6"/>
  <c r="BN174" i="6"/>
  <c r="BN685" i="6"/>
  <c r="CT685" i="6"/>
  <c r="CI466" i="6"/>
  <c r="BC466" i="6"/>
  <c r="BN417" i="6"/>
  <c r="CT417" i="6"/>
  <c r="BN327" i="6"/>
  <c r="CT327" i="6"/>
  <c r="CT706" i="6"/>
  <c r="BN706" i="6"/>
  <c r="CT639" i="6"/>
  <c r="BN639" i="6"/>
  <c r="BC620" i="6"/>
  <c r="CI620" i="6"/>
  <c r="BC230" i="6"/>
  <c r="CI230" i="6"/>
  <c r="BY283" i="6"/>
  <c r="DE283" i="6"/>
  <c r="CT449" i="6"/>
  <c r="BN449" i="6"/>
  <c r="BY143" i="6"/>
  <c r="DE143" i="6"/>
  <c r="BC770" i="6"/>
  <c r="CI770" i="6"/>
  <c r="BY127" i="6"/>
  <c r="DE127" i="6"/>
  <c r="DE544" i="6"/>
  <c r="BY544" i="6"/>
  <c r="CI168" i="6"/>
  <c r="BC168" i="6"/>
  <c r="BN194" i="6"/>
  <c r="CT194" i="6"/>
  <c r="CI495" i="6"/>
  <c r="BC495" i="6"/>
  <c r="BN798" i="6"/>
  <c r="CT798" i="6"/>
  <c r="BY595" i="6"/>
  <c r="DE595" i="6"/>
  <c r="CT360" i="6"/>
  <c r="BN360" i="6"/>
  <c r="CT733" i="6"/>
  <c r="BN733" i="6"/>
  <c r="BY548" i="6"/>
  <c r="DE548" i="6"/>
  <c r="BY489" i="6"/>
  <c r="DE489" i="6"/>
  <c r="CT387" i="6"/>
  <c r="BN387" i="6"/>
  <c r="BY702" i="6"/>
  <c r="DE702" i="6"/>
  <c r="CI418" i="6"/>
  <c r="BC418" i="6"/>
  <c r="BY242" i="6"/>
  <c r="DE242" i="6"/>
  <c r="BN347" i="6"/>
  <c r="CT347" i="6"/>
  <c r="BN698" i="6"/>
  <c r="CT698" i="6"/>
  <c r="CI613" i="6"/>
  <c r="BC613" i="6"/>
  <c r="CI507" i="6"/>
  <c r="BC507" i="6"/>
  <c r="CI384" i="6"/>
  <c r="BC384" i="6"/>
  <c r="CT735" i="6"/>
  <c r="BN735" i="6"/>
  <c r="CI392" i="6"/>
  <c r="BC392" i="6"/>
  <c r="BN704" i="6"/>
  <c r="CT704" i="6"/>
  <c r="CI237" i="6"/>
  <c r="BC237" i="6"/>
  <c r="BN836" i="6"/>
  <c r="CT836" i="6"/>
  <c r="DE823" i="6"/>
  <c r="BY823" i="6"/>
  <c r="CI46" i="6"/>
  <c r="BC46" i="6"/>
  <c r="DE15" i="6"/>
  <c r="BY15" i="6"/>
  <c r="CT744" i="6"/>
  <c r="BN744" i="6"/>
  <c r="BC240" i="6"/>
  <c r="CI240" i="6"/>
  <c r="BC411" i="6"/>
  <c r="CI411" i="6"/>
  <c r="BC865" i="6"/>
  <c r="CI865" i="6"/>
  <c r="CI145" i="6"/>
  <c r="BC145" i="6"/>
  <c r="BC908" i="6"/>
  <c r="CI908" i="6"/>
  <c r="DE667" i="6"/>
  <c r="BY667" i="6"/>
  <c r="CT304" i="6"/>
  <c r="BN304" i="6"/>
  <c r="BC648" i="6"/>
  <c r="CI648" i="6"/>
  <c r="CT354" i="6"/>
  <c r="BN354" i="6"/>
  <c r="CT219" i="6"/>
  <c r="BN219" i="6"/>
  <c r="CI744" i="6"/>
  <c r="BC744" i="6"/>
  <c r="CI833" i="6"/>
  <c r="BC833" i="6"/>
  <c r="DE719" i="6"/>
  <c r="BY719" i="6"/>
  <c r="CT560" i="6"/>
  <c r="BN560" i="6"/>
  <c r="CT861" i="6"/>
  <c r="BN861" i="6"/>
  <c r="DE382" i="6"/>
  <c r="BY382" i="6"/>
  <c r="CT904" i="6"/>
  <c r="BN904" i="6"/>
  <c r="CI212" i="6"/>
  <c r="BC212" i="6"/>
  <c r="DE650" i="6"/>
  <c r="BY650" i="6"/>
  <c r="CT209" i="6"/>
  <c r="BN209" i="6"/>
  <c r="BC297" i="6"/>
  <c r="CI297" i="6"/>
  <c r="BC53" i="6"/>
  <c r="CI53" i="6"/>
  <c r="BC132" i="6"/>
  <c r="CI132" i="6"/>
  <c r="BN658" i="6"/>
  <c r="CT658" i="6"/>
  <c r="CI106" i="6"/>
  <c r="BC106" i="6"/>
  <c r="BC715" i="6"/>
  <c r="CI715" i="6"/>
  <c r="BN293" i="6"/>
  <c r="CT293" i="6"/>
  <c r="BC711" i="6"/>
  <c r="CI711" i="6"/>
  <c r="BY967" i="6"/>
  <c r="DE967" i="6"/>
  <c r="DE647" i="6"/>
  <c r="BY647" i="6"/>
  <c r="BC101" i="6"/>
  <c r="CI101" i="6"/>
  <c r="CI232" i="6"/>
  <c r="BC232" i="6"/>
  <c r="BN270" i="6"/>
  <c r="CT270" i="6"/>
  <c r="DE530" i="6"/>
  <c r="BY530" i="6"/>
  <c r="DE846" i="6"/>
  <c r="BY846" i="6"/>
  <c r="BN367" i="6"/>
  <c r="CT367" i="6"/>
  <c r="BN687" i="6"/>
  <c r="CT687" i="6"/>
  <c r="BN425" i="6"/>
  <c r="CT425" i="6"/>
  <c r="CI505" i="6"/>
  <c r="BC505" i="6"/>
  <c r="BY756" i="6"/>
  <c r="DE756" i="6"/>
  <c r="BN397" i="6"/>
  <c r="CT397" i="6"/>
  <c r="CT737" i="6"/>
  <c r="BN737" i="6"/>
  <c r="BY939" i="6"/>
  <c r="DE939" i="6"/>
  <c r="CT372" i="6"/>
  <c r="BN372" i="6"/>
  <c r="BN544" i="6"/>
  <c r="CT544" i="6"/>
  <c r="CI427" i="6"/>
  <c r="BC427" i="6"/>
  <c r="BN41" i="6"/>
  <c r="CT41" i="6"/>
  <c r="BC31" i="6"/>
  <c r="CI31" i="6"/>
  <c r="DE323" i="6"/>
  <c r="BY323" i="6"/>
  <c r="BC15" i="6"/>
  <c r="CI15" i="6"/>
  <c r="BN503" i="6"/>
  <c r="CT503" i="6"/>
  <c r="CI369" i="6"/>
  <c r="BC369" i="6"/>
  <c r="BN339" i="6"/>
  <c r="CT339" i="6"/>
  <c r="BY211" i="6"/>
  <c r="DE211" i="6"/>
  <c r="CT470" i="6"/>
  <c r="BN470" i="6"/>
  <c r="CI422" i="6"/>
  <c r="BC422" i="6"/>
  <c r="CI688" i="6"/>
  <c r="BC688" i="6"/>
  <c r="CI104" i="6"/>
  <c r="BC104" i="6"/>
  <c r="BC650" i="6"/>
  <c r="CI650" i="6"/>
  <c r="BC736" i="6"/>
  <c r="CI736" i="6"/>
  <c r="CI690" i="6"/>
  <c r="BC690" i="6"/>
  <c r="BC932" i="6"/>
  <c r="CI932" i="6"/>
  <c r="BC877" i="6"/>
  <c r="CI877" i="6"/>
  <c r="BC169" i="6"/>
  <c r="CI169" i="6"/>
  <c r="BC717" i="6"/>
  <c r="CI717" i="6"/>
  <c r="DE29" i="6"/>
  <c r="BY29" i="6"/>
  <c r="BY103" i="6"/>
  <c r="DE103" i="6"/>
  <c r="BY313" i="6"/>
  <c r="DE313" i="6"/>
  <c r="CI510" i="6"/>
  <c r="BC510" i="6"/>
  <c r="CI509" i="6"/>
  <c r="BC509" i="6"/>
  <c r="BC764" i="6"/>
  <c r="CI764" i="6"/>
  <c r="BY1005" i="6"/>
  <c r="DE1005" i="6"/>
  <c r="CI94" i="6"/>
  <c r="BC94" i="6"/>
  <c r="BN37" i="6"/>
  <c r="CT37" i="6"/>
  <c r="BN758" i="6"/>
  <c r="CT758" i="6"/>
  <c r="CI195" i="6"/>
  <c r="BC195" i="6"/>
  <c r="DE727" i="6"/>
  <c r="BY727" i="6"/>
  <c r="CI794" i="6"/>
  <c r="BC794" i="6"/>
  <c r="CT777" i="6"/>
  <c r="BN777" i="6"/>
  <c r="CT833" i="6"/>
  <c r="BN833" i="6"/>
  <c r="CI825" i="6"/>
  <c r="BC825" i="6"/>
  <c r="BN912" i="6"/>
  <c r="CT912" i="6"/>
  <c r="DE809" i="6"/>
  <c r="BY809" i="6"/>
  <c r="CT62" i="6"/>
  <c r="BN62" i="6"/>
  <c r="CI806" i="6"/>
  <c r="BC806" i="6"/>
  <c r="BC983" i="6"/>
  <c r="CI983" i="6"/>
  <c r="CT349" i="6"/>
  <c r="BN349" i="6"/>
  <c r="BC732" i="6"/>
  <c r="CI732" i="6"/>
  <c r="BN954" i="6"/>
  <c r="CT954" i="6"/>
  <c r="CI194" i="6"/>
  <c r="BC194" i="6"/>
  <c r="CI147" i="6"/>
  <c r="BC147" i="6"/>
  <c r="BC449" i="6"/>
  <c r="CI449" i="6"/>
  <c r="BN697" i="6"/>
  <c r="CT697" i="6"/>
  <c r="BC672" i="6"/>
  <c r="CI672" i="6"/>
  <c r="CT514" i="6"/>
  <c r="BN514" i="6"/>
  <c r="DE524" i="6"/>
  <c r="BY524" i="6"/>
  <c r="CI490" i="6"/>
  <c r="BC490" i="6"/>
  <c r="BY461" i="6"/>
  <c r="DE461" i="6"/>
  <c r="CT570" i="6"/>
  <c r="BN570" i="6"/>
  <c r="BY610" i="6"/>
  <c r="DE610" i="6"/>
  <c r="BN679" i="6"/>
  <c r="CT679" i="6"/>
  <c r="CI905" i="6"/>
  <c r="BC905" i="6"/>
  <c r="BC855" i="6"/>
  <c r="CI855" i="6"/>
  <c r="CT999" i="6"/>
  <c r="BN999" i="6"/>
  <c r="BN403" i="6"/>
  <c r="CT403" i="6"/>
  <c r="BC540" i="6"/>
  <c r="CI540" i="6"/>
  <c r="BY762" i="6"/>
  <c r="DE762" i="6"/>
  <c r="CI944" i="6"/>
  <c r="BC944" i="6"/>
  <c r="CT586" i="6"/>
  <c r="BN586" i="6"/>
  <c r="DE780" i="6"/>
  <c r="BY780" i="6"/>
  <c r="BN237" i="6"/>
  <c r="CT237" i="6"/>
  <c r="CI623" i="6"/>
  <c r="BC623" i="6"/>
  <c r="BY221" i="6"/>
  <c r="DE221" i="6"/>
  <c r="DE657" i="6"/>
  <c r="BY657" i="6"/>
  <c r="BY755" i="6"/>
  <c r="DE755" i="6"/>
  <c r="CT981" i="6"/>
  <c r="BN981" i="6"/>
  <c r="BN119" i="6"/>
  <c r="CT119" i="6"/>
  <c r="DE402" i="6"/>
  <c r="BY402" i="6"/>
  <c r="BY977" i="6"/>
  <c r="DE977" i="6"/>
  <c r="CI979" i="6"/>
  <c r="BC979" i="6"/>
  <c r="DE64" i="6"/>
  <c r="BY64" i="6"/>
  <c r="DE781" i="6"/>
  <c r="BY781" i="6"/>
  <c r="DE442" i="6"/>
  <c r="BY442" i="6"/>
  <c r="CT750" i="6"/>
  <c r="BN750" i="6"/>
  <c r="BN973" i="6"/>
  <c r="CT973" i="6"/>
  <c r="BY229" i="6"/>
  <c r="DE229" i="6"/>
  <c r="DE356" i="6"/>
  <c r="BY356" i="6"/>
  <c r="BY880" i="6"/>
  <c r="DE880" i="6"/>
  <c r="BC922" i="6"/>
  <c r="CI922" i="6"/>
  <c r="DE652" i="6"/>
  <c r="BY652" i="6"/>
  <c r="CT365" i="6"/>
  <c r="BN365" i="6"/>
  <c r="BN302" i="6"/>
  <c r="CT302" i="6"/>
  <c r="BC340" i="6"/>
  <c r="CI340" i="6"/>
  <c r="DE270" i="6"/>
  <c r="BY270" i="6"/>
  <c r="CI776" i="6"/>
  <c r="BC776" i="6"/>
  <c r="CI848" i="6"/>
  <c r="BC848" i="6"/>
  <c r="DE456" i="6"/>
  <c r="BY456" i="6"/>
  <c r="CI318" i="6"/>
  <c r="BC318" i="6"/>
  <c r="BC197" i="6"/>
  <c r="CI197" i="6"/>
  <c r="BC30" i="6"/>
  <c r="CI30" i="6"/>
  <c r="BY235" i="6"/>
  <c r="DE235" i="6"/>
  <c r="BY545" i="6"/>
  <c r="DE545" i="6"/>
  <c r="BN654" i="6"/>
  <c r="CT654" i="6"/>
  <c r="BC801" i="6"/>
  <c r="CI801" i="6"/>
  <c r="BC42" i="6"/>
  <c r="CI42" i="6"/>
  <c r="DE927" i="6"/>
  <c r="BY927" i="6"/>
  <c r="BY749" i="6"/>
  <c r="DE749" i="6"/>
  <c r="BN152" i="6"/>
  <c r="CT152" i="6"/>
  <c r="BN520" i="6"/>
  <c r="CT520" i="6"/>
  <c r="CI584" i="6"/>
  <c r="BC584" i="6"/>
  <c r="BC635" i="6"/>
  <c r="CI635" i="6"/>
  <c r="BC593" i="6"/>
  <c r="CI593" i="6"/>
  <c r="CT78" i="6"/>
  <c r="BN78" i="6"/>
  <c r="CT712" i="6"/>
  <c r="BN712" i="6"/>
  <c r="BN943" i="6"/>
  <c r="CT943" i="6"/>
  <c r="CI516" i="6"/>
  <c r="BC516" i="6"/>
  <c r="BN548" i="6"/>
  <c r="CT548" i="6"/>
  <c r="DE116" i="6"/>
  <c r="BY116" i="6"/>
  <c r="BN382" i="6"/>
  <c r="CT382" i="6"/>
  <c r="CT649" i="6"/>
  <c r="BN649" i="6"/>
  <c r="BC592" i="6"/>
  <c r="CI592" i="6"/>
  <c r="BC44" i="6"/>
  <c r="CI44" i="6"/>
  <c r="BN1006" i="6"/>
  <c r="CT1006" i="6"/>
  <c r="BN941" i="6"/>
  <c r="CT941" i="6"/>
  <c r="BC704" i="6"/>
  <c r="CI704" i="6"/>
  <c r="DE560" i="6"/>
  <c r="BY560" i="6"/>
  <c r="DE621" i="6"/>
  <c r="BY621" i="6"/>
  <c r="CT663" i="6"/>
  <c r="BN663" i="6"/>
  <c r="CI90" i="6"/>
  <c r="BC90" i="6"/>
  <c r="CT169" i="6"/>
  <c r="BN169" i="6"/>
  <c r="BN993" i="6"/>
  <c r="CT993" i="6"/>
  <c r="CI370" i="6"/>
  <c r="BC370" i="6"/>
  <c r="DE59" i="6"/>
  <c r="BY59" i="6"/>
  <c r="CT959" i="6"/>
  <c r="BN959" i="6"/>
  <c r="DE171" i="6"/>
  <c r="BY171" i="6"/>
  <c r="CT55" i="6"/>
  <c r="BN55" i="6"/>
  <c r="BY355" i="6"/>
  <c r="DE355" i="6"/>
  <c r="CT795" i="6"/>
  <c r="BN795" i="6"/>
  <c r="CI523" i="6"/>
  <c r="BC523" i="6"/>
  <c r="BN155" i="6"/>
  <c r="CT155" i="6"/>
  <c r="BC526" i="6"/>
  <c r="CI526" i="6"/>
  <c r="CT490" i="6"/>
  <c r="BN490" i="6"/>
  <c r="BN994" i="6"/>
  <c r="CT994" i="6"/>
  <c r="DE732" i="6"/>
  <c r="BY732" i="6"/>
  <c r="CT285" i="6"/>
  <c r="BN285" i="6"/>
  <c r="BC187" i="6"/>
  <c r="CI187" i="6"/>
  <c r="CI497" i="6"/>
  <c r="BC497" i="6"/>
  <c r="BY252" i="6"/>
  <c r="DE252" i="6"/>
  <c r="BY113" i="6"/>
  <c r="DE113" i="6"/>
  <c r="BC458" i="6"/>
  <c r="CI458" i="6"/>
  <c r="CT385" i="6"/>
  <c r="BN385" i="6"/>
  <c r="BY160" i="6"/>
  <c r="DE160" i="6"/>
  <c r="BN1009" i="6"/>
  <c r="CT1009" i="6"/>
  <c r="BC642" i="6"/>
  <c r="CI642" i="6"/>
  <c r="BC574" i="6"/>
  <c r="CI574" i="6"/>
  <c r="CT903" i="6"/>
  <c r="BN903" i="6"/>
  <c r="DE173" i="6"/>
  <c r="BY173" i="6"/>
  <c r="BN363" i="6"/>
  <c r="CT363" i="6"/>
  <c r="DE146" i="6"/>
  <c r="BY146" i="6"/>
  <c r="CI207" i="6"/>
  <c r="BC207" i="6"/>
  <c r="BY982" i="6"/>
  <c r="DE982" i="6"/>
  <c r="BY371" i="6"/>
  <c r="DE371" i="6"/>
  <c r="DE747" i="6"/>
  <c r="BY747" i="6"/>
  <c r="BC124" i="6"/>
  <c r="CI124" i="6"/>
  <c r="CI356" i="6"/>
  <c r="BC356" i="6"/>
  <c r="BY506" i="6"/>
  <c r="DE506" i="6"/>
  <c r="CI208" i="6"/>
  <c r="BC208" i="6"/>
  <c r="BN25" i="6"/>
  <c r="CT25" i="6"/>
  <c r="CI508" i="6"/>
  <c r="BC508" i="6"/>
  <c r="BN497" i="6"/>
  <c r="CT497" i="6"/>
  <c r="I65" i="5"/>
  <c r="I53" i="5"/>
  <c r="K40" i="5"/>
  <c r="CI421" i="6"/>
  <c r="BC421" i="6"/>
  <c r="BN507" i="6"/>
  <c r="CT507" i="6"/>
  <c r="BC673" i="6"/>
  <c r="CI673" i="6"/>
  <c r="BY965" i="6"/>
  <c r="DE965" i="6"/>
  <c r="BY896" i="6"/>
  <c r="DE896" i="6"/>
  <c r="BC295" i="6"/>
  <c r="CI295" i="6"/>
  <c r="DE863" i="6"/>
  <c r="BY863" i="6"/>
  <c r="BC343" i="6"/>
  <c r="CI343" i="6"/>
  <c r="CI409" i="6"/>
  <c r="BC409" i="6"/>
  <c r="BN428" i="6"/>
  <c r="CT428" i="6"/>
  <c r="CI800" i="6"/>
  <c r="BC800" i="6"/>
  <c r="CI282" i="6"/>
  <c r="BC282" i="6"/>
  <c r="DE344" i="6"/>
  <c r="BY344" i="6"/>
  <c r="DE132" i="6"/>
  <c r="BY132" i="6"/>
  <c r="CT991" i="6"/>
  <c r="BN991" i="6"/>
  <c r="CT822" i="6"/>
  <c r="BN822" i="6"/>
  <c r="CT872" i="6"/>
  <c r="BN872" i="6"/>
  <c r="DE165" i="6"/>
  <c r="BY165" i="6"/>
  <c r="BC769" i="6"/>
  <c r="CI769" i="6"/>
  <c r="DE708" i="6"/>
  <c r="BY708" i="6"/>
  <c r="BC858" i="6"/>
  <c r="CI858" i="6"/>
  <c r="CI153" i="6"/>
  <c r="BC153" i="6"/>
  <c r="BN873" i="6"/>
  <c r="CT873" i="6"/>
  <c r="BN794" i="6"/>
  <c r="CT794" i="6"/>
  <c r="BC830" i="6"/>
  <c r="CI830" i="6"/>
  <c r="BC760" i="6"/>
  <c r="CI760" i="6"/>
  <c r="CT352" i="6"/>
  <c r="BN352" i="6"/>
  <c r="DE877" i="6"/>
  <c r="BY877" i="6"/>
  <c r="DE47" i="6"/>
  <c r="BY47" i="6"/>
  <c r="DE76" i="6"/>
  <c r="BY76" i="6"/>
  <c r="BC263" i="6"/>
  <c r="CI263" i="6"/>
  <c r="BY122" i="6"/>
  <c r="DE122" i="6"/>
  <c r="BY277" i="6"/>
  <c r="DE277" i="6"/>
  <c r="CT877" i="6"/>
  <c r="BN877" i="6"/>
  <c r="CT638" i="6"/>
  <c r="BN638" i="6"/>
  <c r="BN268" i="6"/>
  <c r="CT268" i="6"/>
  <c r="CT563" i="6"/>
  <c r="BN563" i="6"/>
  <c r="DE704" i="6"/>
  <c r="BY704" i="6"/>
  <c r="CI83" i="6"/>
  <c r="BC83" i="6"/>
  <c r="CT370" i="6"/>
  <c r="BN370" i="6"/>
  <c r="CT197" i="6"/>
  <c r="BN197" i="6"/>
  <c r="CI216" i="6"/>
  <c r="BC216" i="6"/>
  <c r="DE874" i="6"/>
  <c r="BY874" i="6"/>
  <c r="J31" i="3"/>
  <c r="K27" i="3"/>
  <c r="J29" i="3"/>
  <c r="BC115" i="6"/>
  <c r="CI115" i="6"/>
  <c r="DE21" i="6"/>
  <c r="BY21" i="6"/>
  <c r="CT391" i="6"/>
  <c r="BN391" i="6"/>
  <c r="CI501" i="6"/>
  <c r="BC501" i="6"/>
  <c r="BC239" i="6"/>
  <c r="CI239" i="6"/>
  <c r="DE394" i="6"/>
  <c r="BY394" i="6"/>
  <c r="CI72" i="6"/>
  <c r="BC72" i="6"/>
  <c r="BY973" i="6"/>
  <c r="DE973" i="6"/>
  <c r="CI379" i="6"/>
  <c r="BC379" i="6"/>
  <c r="CI984" i="6"/>
  <c r="BC984" i="6"/>
  <c r="CI294" i="6"/>
  <c r="BC294" i="6"/>
  <c r="BC981" i="6"/>
  <c r="CI981" i="6"/>
  <c r="CI807" i="6"/>
  <c r="BC807" i="6"/>
  <c r="BY779" i="6"/>
  <c r="DE779" i="6"/>
  <c r="CT114" i="6"/>
  <c r="BN114" i="6"/>
  <c r="DE434" i="6"/>
  <c r="BY434" i="6"/>
  <c r="CT651" i="6"/>
  <c r="BN651" i="6"/>
  <c r="BY549" i="6"/>
  <c r="DE549" i="6"/>
  <c r="BC781" i="6"/>
  <c r="CI781" i="6"/>
  <c r="CT58" i="6"/>
  <c r="BN58" i="6"/>
  <c r="BC34" i="6"/>
  <c r="CI34" i="6"/>
  <c r="DE921" i="6"/>
  <c r="BY921" i="6"/>
  <c r="DE18" i="6"/>
  <c r="BY18" i="6"/>
  <c r="DE498" i="6"/>
  <c r="BY498" i="6"/>
  <c r="CI899" i="6"/>
  <c r="BC899" i="6"/>
  <c r="BY734" i="6"/>
  <c r="DE734" i="6"/>
  <c r="BC638" i="6"/>
  <c r="CI638" i="6"/>
  <c r="DE962" i="6"/>
  <c r="BY962" i="6"/>
  <c r="CT797" i="6"/>
  <c r="BN797" i="6"/>
  <c r="CI787" i="6"/>
  <c r="BC787" i="6"/>
  <c r="CI261" i="6"/>
  <c r="BC261" i="6"/>
  <c r="BN723" i="6"/>
  <c r="CT723" i="6"/>
  <c r="CT850" i="6"/>
  <c r="BN850" i="6"/>
  <c r="BC600" i="6"/>
  <c r="CI600" i="6"/>
  <c r="BY676" i="6"/>
  <c r="DE676" i="6"/>
  <c r="BN629" i="6"/>
  <c r="CT629" i="6"/>
  <c r="BY531" i="6"/>
  <c r="DE531" i="6"/>
  <c r="DE234" i="6"/>
  <c r="BY234" i="6"/>
  <c r="DE850" i="6"/>
  <c r="BY850" i="6"/>
  <c r="BY133" i="6"/>
  <c r="DE133" i="6"/>
  <c r="CI178" i="6"/>
  <c r="BC178" i="6"/>
  <c r="CI319" i="6"/>
  <c r="BC319" i="6"/>
  <c r="CT958" i="6"/>
  <c r="BN958" i="6"/>
  <c r="BN642" i="6"/>
  <c r="CT642" i="6"/>
  <c r="CT921" i="6"/>
  <c r="BN921" i="6"/>
  <c r="BC598" i="6"/>
  <c r="CI598" i="6"/>
  <c r="DE882" i="6"/>
  <c r="BY882" i="6"/>
  <c r="BC545" i="6"/>
  <c r="CI545" i="6"/>
  <c r="BC822" i="6"/>
  <c r="CI822" i="6"/>
  <c r="CT674" i="6"/>
  <c r="BN674" i="6"/>
  <c r="CI995" i="6"/>
  <c r="BC995" i="6"/>
  <c r="BC173" i="6"/>
  <c r="CI173" i="6"/>
  <c r="CT316" i="6"/>
  <c r="BN316" i="6"/>
  <c r="BY156" i="6"/>
  <c r="DE156" i="6"/>
  <c r="CI63" i="6"/>
  <c r="BC63" i="6"/>
  <c r="CI255" i="6"/>
  <c r="BC255" i="6"/>
  <c r="CI385" i="6"/>
  <c r="BC385" i="6"/>
  <c r="BY263" i="6"/>
  <c r="DE263" i="6"/>
  <c r="BY328" i="6"/>
  <c r="DE328" i="6"/>
  <c r="CI576" i="6"/>
  <c r="BC576" i="6"/>
  <c r="CI308" i="6"/>
  <c r="BC308" i="6"/>
  <c r="CT702" i="6"/>
  <c r="BN702" i="6"/>
  <c r="CT780" i="6"/>
  <c r="BN780" i="6"/>
  <c r="DE908" i="6"/>
  <c r="BY908" i="6"/>
  <c r="CI333" i="6"/>
  <c r="BC333" i="6"/>
  <c r="CT309" i="6"/>
  <c r="BN309" i="6"/>
  <c r="DE688" i="6"/>
  <c r="BY688" i="6"/>
  <c r="BY735" i="6"/>
  <c r="DE735" i="6"/>
  <c r="BY529" i="6"/>
  <c r="DE529" i="6"/>
  <c r="CI788" i="6"/>
  <c r="BC788" i="6"/>
  <c r="BY80" i="6"/>
  <c r="DE80" i="6"/>
  <c r="DE881" i="6"/>
  <c r="BY881" i="6"/>
  <c r="BY420" i="6"/>
  <c r="DE420" i="6"/>
  <c r="CI989" i="6"/>
  <c r="BC989" i="6"/>
  <c r="BY796" i="6"/>
  <c r="DE796" i="6"/>
  <c r="BC945" i="6"/>
  <c r="CI945" i="6"/>
  <c r="BY845" i="6"/>
  <c r="DE845" i="6"/>
  <c r="CT657" i="6"/>
  <c r="BN657" i="6"/>
  <c r="BY912" i="6"/>
  <c r="DE912" i="6"/>
  <c r="BY407" i="6"/>
  <c r="DE407" i="6"/>
  <c r="CI160" i="6"/>
  <c r="BC160" i="6"/>
  <c r="CI767" i="6"/>
  <c r="BC767" i="6"/>
  <c r="BC889" i="6"/>
  <c r="CI889" i="6"/>
  <c r="CI64" i="6"/>
  <c r="BC64" i="6"/>
  <c r="CI813" i="6"/>
  <c r="BC813" i="6"/>
  <c r="CI823" i="6"/>
  <c r="BC823" i="6"/>
  <c r="BC202" i="6"/>
  <c r="CI202" i="6"/>
  <c r="BN1002" i="6"/>
  <c r="CT1002" i="6"/>
  <c r="BC651" i="6"/>
  <c r="CI651" i="6"/>
  <c r="BC722" i="6"/>
  <c r="CI722" i="6"/>
  <c r="DE454" i="6"/>
  <c r="BY454" i="6"/>
  <c r="CI755" i="6"/>
  <c r="BC755" i="6"/>
  <c r="BN307" i="6"/>
  <c r="CT307" i="6"/>
  <c r="BC329" i="6"/>
  <c r="CI329" i="6"/>
  <c r="DE458" i="6"/>
  <c r="BY458" i="6"/>
  <c r="DE1001" i="6"/>
  <c r="BY1001" i="6"/>
  <c r="CT165" i="6"/>
  <c r="BN165" i="6"/>
  <c r="CI98" i="6"/>
  <c r="BC98" i="6"/>
  <c r="BY246" i="6"/>
  <c r="DE246" i="6"/>
  <c r="DE830" i="6"/>
  <c r="BY830" i="6"/>
  <c r="CI780" i="6"/>
  <c r="BC780" i="6"/>
  <c r="BC987" i="6"/>
  <c r="CI987" i="6"/>
  <c r="DE266" i="6"/>
  <c r="BY266" i="6"/>
  <c r="CT576" i="6"/>
  <c r="BN576" i="6"/>
  <c r="BN76" i="6"/>
  <c r="CT76" i="6"/>
  <c r="CT338" i="6"/>
  <c r="BN338" i="6"/>
  <c r="DE710" i="6"/>
  <c r="BY710" i="6"/>
  <c r="CT726" i="6"/>
  <c r="BN726" i="6"/>
  <c r="DE140" i="6"/>
  <c r="BY140" i="6"/>
  <c r="CT22" i="6"/>
  <c r="BN22" i="6"/>
  <c r="CT464" i="6"/>
  <c r="BN464" i="6"/>
  <c r="BY918" i="6"/>
  <c r="DE918" i="6"/>
  <c r="BY510" i="6"/>
  <c r="DE510" i="6"/>
  <c r="CT947" i="6"/>
  <c r="BN947" i="6"/>
  <c r="CI808" i="6"/>
  <c r="BC808" i="6"/>
  <c r="CT566" i="6"/>
  <c r="BN566" i="6"/>
  <c r="CT859" i="6"/>
  <c r="BN859" i="6"/>
  <c r="BN89" i="6"/>
  <c r="CT89" i="6"/>
  <c r="CT643" i="6"/>
  <c r="BN643" i="6"/>
  <c r="CT222" i="6"/>
  <c r="BN222" i="6"/>
  <c r="CT221" i="6"/>
  <c r="BN221" i="6"/>
  <c r="BY523" i="6"/>
  <c r="DE523" i="6"/>
  <c r="DE722" i="6"/>
  <c r="BY722" i="6"/>
  <c r="CT175" i="6"/>
  <c r="BN175" i="6"/>
  <c r="CI419" i="6"/>
  <c r="BC419" i="6"/>
  <c r="BN542" i="6"/>
  <c r="CT542" i="6"/>
  <c r="CI514" i="6"/>
  <c r="BC514" i="6"/>
  <c r="CI225" i="6"/>
  <c r="BC225" i="6"/>
  <c r="BY792" i="6"/>
  <c r="DE792" i="6"/>
  <c r="BY737" i="6"/>
  <c r="DE737" i="6"/>
  <c r="BC609" i="6"/>
  <c r="CI609" i="6"/>
  <c r="BN619" i="6"/>
  <c r="CT619" i="6"/>
  <c r="BN511" i="6"/>
  <c r="CT511" i="6"/>
  <c r="BN550" i="6"/>
  <c r="CT550" i="6"/>
  <c r="DE528" i="6"/>
  <c r="BY528" i="6"/>
  <c r="BC843" i="6"/>
  <c r="CI843" i="6"/>
  <c r="BN961" i="6"/>
  <c r="CT961" i="6"/>
  <c r="BY475" i="6"/>
  <c r="DE475" i="6"/>
  <c r="BY236" i="6"/>
  <c r="DE236" i="6"/>
  <c r="BN468" i="6"/>
  <c r="CT468" i="6"/>
  <c r="CT949" i="6"/>
  <c r="BN949" i="6"/>
  <c r="DE567" i="6"/>
  <c r="BY567" i="6"/>
  <c r="BC486" i="6"/>
  <c r="CI486" i="6"/>
  <c r="CT782" i="6"/>
  <c r="BN782" i="6"/>
  <c r="BY814" i="6"/>
  <c r="DE814" i="6"/>
  <c r="DE963" i="6"/>
  <c r="BY963" i="6"/>
  <c r="CT202" i="6"/>
  <c r="BN202" i="6"/>
  <c r="BY149" i="6"/>
  <c r="DE149" i="6"/>
  <c r="BN103" i="6"/>
  <c r="CT103" i="6"/>
  <c r="BY867" i="6"/>
  <c r="DE867" i="6"/>
  <c r="BN251" i="6"/>
  <c r="CT251" i="6"/>
  <c r="BC734" i="6"/>
  <c r="CI734" i="6"/>
  <c r="BN282" i="6"/>
  <c r="CT282" i="6"/>
  <c r="CI296" i="6"/>
  <c r="BC296" i="6"/>
  <c r="CI52" i="6"/>
  <c r="BC52" i="6"/>
  <c r="BN97" i="6"/>
  <c r="CT97" i="6"/>
  <c r="DE600" i="6"/>
  <c r="BY600" i="6"/>
  <c r="BN768" i="6"/>
  <c r="CT768" i="6"/>
  <c r="BY101" i="6"/>
  <c r="DE101" i="6"/>
  <c r="BY74" i="6"/>
  <c r="DE74" i="6"/>
  <c r="CI218" i="6"/>
  <c r="BC218" i="6"/>
  <c r="BC107" i="6"/>
  <c r="CI107" i="6"/>
  <c r="BY253" i="6"/>
  <c r="DE253" i="6"/>
  <c r="CI50" i="6"/>
  <c r="BC50" i="6"/>
  <c r="CI298" i="6"/>
  <c r="BC298" i="6"/>
  <c r="BN752" i="6"/>
  <c r="CT752" i="6"/>
  <c r="DE996" i="6"/>
  <c r="BY996" i="6"/>
  <c r="DE216" i="6"/>
  <c r="BY216" i="6"/>
  <c r="BC43" i="6"/>
  <c r="CI43" i="6"/>
  <c r="DE98" i="6"/>
  <c r="BY98" i="6"/>
  <c r="BN669" i="6"/>
  <c r="CT669" i="6"/>
  <c r="BN530" i="6"/>
  <c r="CT530" i="6"/>
  <c r="CT362" i="6"/>
  <c r="BN362" i="6"/>
  <c r="CI809" i="6"/>
  <c r="BC809" i="6"/>
  <c r="BC643" i="6"/>
  <c r="CI643" i="6"/>
  <c r="CT718" i="6"/>
  <c r="BN718" i="6"/>
  <c r="CT626" i="6"/>
  <c r="BN626" i="6"/>
  <c r="BC917" i="6"/>
  <c r="CI917" i="6"/>
  <c r="BY978" i="6"/>
  <c r="DE978" i="6"/>
  <c r="CI179" i="6"/>
  <c r="BC179" i="6"/>
  <c r="CT42" i="6"/>
  <c r="BN42" i="6"/>
  <c r="DE42" i="6"/>
  <c r="BY42" i="6"/>
  <c r="CI316" i="6"/>
  <c r="BC316" i="6"/>
  <c r="BY421" i="6"/>
  <c r="DE421" i="6"/>
  <c r="BC844" i="6"/>
  <c r="CI844" i="6"/>
  <c r="BN690" i="6"/>
  <c r="CT690" i="6"/>
  <c r="CT896" i="6"/>
  <c r="BN896" i="6"/>
  <c r="DE455" i="6"/>
  <c r="BY455" i="6"/>
  <c r="BY837" i="6"/>
  <c r="DE837" i="6"/>
  <c r="BN276" i="6"/>
  <c r="CT276" i="6"/>
  <c r="BC413" i="6"/>
  <c r="CI413" i="6"/>
  <c r="DE666" i="6"/>
  <c r="BY666" i="6"/>
  <c r="BN191" i="6"/>
  <c r="CT191" i="6"/>
  <c r="BN431" i="6"/>
  <c r="CT431" i="6"/>
  <c r="BC249" i="6"/>
  <c r="CI249" i="6"/>
  <c r="CI942" i="6"/>
  <c r="BC942" i="6"/>
  <c r="DE542" i="6"/>
  <c r="BY542" i="6"/>
  <c r="DE451" i="6"/>
  <c r="BY451" i="6"/>
  <c r="DE440" i="6"/>
  <c r="BY440" i="6"/>
  <c r="DE436" i="6"/>
  <c r="BY436" i="6"/>
  <c r="DE911" i="6"/>
  <c r="BY911" i="6"/>
  <c r="BC24" i="6"/>
  <c r="CI24" i="6"/>
  <c r="BN29" i="6"/>
  <c r="CT29" i="6"/>
  <c r="BC723" i="6"/>
  <c r="CI723" i="6"/>
  <c r="CT436" i="6"/>
  <c r="BN436" i="6"/>
  <c r="DE88" i="6"/>
  <c r="BY88" i="6"/>
  <c r="CI965" i="6"/>
  <c r="BC965" i="6"/>
  <c r="BC437" i="6"/>
  <c r="CI437" i="6"/>
  <c r="DE412" i="6"/>
  <c r="BY412" i="6"/>
  <c r="BN67" i="6"/>
  <c r="CT67" i="6"/>
  <c r="CT592" i="6"/>
  <c r="BN592" i="6"/>
  <c r="CI831" i="6"/>
  <c r="BC831" i="6"/>
  <c r="CI68" i="6"/>
  <c r="BC68" i="6"/>
  <c r="CT772" i="6"/>
  <c r="BN772" i="6"/>
  <c r="CI314" i="6"/>
  <c r="BC314" i="6"/>
  <c r="BC226" i="6"/>
  <c r="CI226" i="6"/>
  <c r="CT574" i="6"/>
  <c r="BN574" i="6"/>
  <c r="DE508" i="6"/>
  <c r="BY508" i="6"/>
  <c r="BN460" i="6"/>
  <c r="CT460" i="6"/>
  <c r="BY910" i="6"/>
  <c r="DE910" i="6"/>
  <c r="CT923" i="6"/>
  <c r="BN923" i="6"/>
  <c r="CT20" i="6"/>
  <c r="BN20" i="6"/>
  <c r="BC460" i="6"/>
  <c r="CI460" i="6"/>
  <c r="BN195" i="6"/>
  <c r="CT195" i="6"/>
  <c r="DE605" i="6"/>
  <c r="BY605" i="6"/>
  <c r="DE51" i="6"/>
  <c r="BY51" i="6"/>
  <c r="BN824" i="6"/>
  <c r="CT824" i="6"/>
  <c r="CI135" i="6"/>
  <c r="BC135" i="6"/>
  <c r="BC267" i="6"/>
  <c r="CI267" i="6"/>
  <c r="CT577" i="6"/>
  <c r="BN577" i="6"/>
  <c r="CI520" i="6"/>
  <c r="BC520" i="6"/>
  <c r="BN876" i="6"/>
  <c r="CT876" i="6"/>
  <c r="CI756" i="6"/>
  <c r="BC756" i="6"/>
  <c r="CT353" i="6"/>
  <c r="BN353" i="6"/>
  <c r="BY740" i="6"/>
  <c r="DE740" i="6"/>
  <c r="BY928" i="6"/>
  <c r="DE928" i="6"/>
  <c r="DE90" i="6"/>
  <c r="BY90" i="6"/>
  <c r="BN91" i="6"/>
  <c r="CT91" i="6"/>
  <c r="DE631" i="6"/>
  <c r="BY631" i="6"/>
  <c r="BN201" i="6"/>
  <c r="CT201" i="6"/>
  <c r="CI361" i="6"/>
  <c r="BC361" i="6"/>
  <c r="BY237" i="6"/>
  <c r="DE237" i="6"/>
  <c r="DE372" i="6"/>
  <c r="BY372" i="6"/>
  <c r="CI428" i="6"/>
  <c r="BC428" i="6"/>
  <c r="CT741" i="6"/>
  <c r="BN741" i="6"/>
  <c r="CI531" i="6"/>
  <c r="BC531" i="6"/>
  <c r="DE444" i="6"/>
  <c r="BY444" i="6"/>
  <c r="DE669" i="6"/>
  <c r="BY669" i="6"/>
  <c r="CT275" i="6"/>
  <c r="BN275" i="6"/>
  <c r="DE679" i="6"/>
  <c r="BY679" i="6"/>
  <c r="CT314" i="6"/>
  <c r="BN314" i="6"/>
  <c r="BC1004" i="6"/>
  <c r="CI1004" i="6"/>
  <c r="BC751" i="6"/>
  <c r="CI751" i="6"/>
  <c r="BY941" i="6"/>
  <c r="DE941" i="6"/>
  <c r="CT476" i="6"/>
  <c r="BN476" i="6"/>
  <c r="BY968" i="6"/>
  <c r="DE968" i="6"/>
  <c r="BY48" i="6"/>
  <c r="DE48" i="6"/>
  <c r="DE615" i="6"/>
  <c r="BY615" i="6"/>
  <c r="BN292" i="6"/>
  <c r="CT292" i="6"/>
  <c r="DE961" i="6"/>
  <c r="BY961" i="6"/>
  <c r="BY970" i="6"/>
  <c r="DE970" i="6"/>
  <c r="BY315" i="6"/>
  <c r="DE315" i="6"/>
  <c r="BC335" i="6"/>
  <c r="CI335" i="6"/>
  <c r="BC816" i="6"/>
  <c r="CI816" i="6"/>
  <c r="DE937" i="6"/>
  <c r="BY937" i="6"/>
  <c r="CI771" i="6"/>
  <c r="BC771" i="6"/>
  <c r="I30" i="3"/>
  <c r="I32" i="3" s="1"/>
  <c r="I34" i="3" s="1"/>
  <c r="CI478" i="6"/>
  <c r="BC478" i="6"/>
  <c r="BC659" i="6"/>
  <c r="CI659" i="6"/>
  <c r="DE577" i="6"/>
  <c r="BY577" i="6"/>
  <c r="CT593" i="6"/>
  <c r="BN593" i="6"/>
  <c r="CT112" i="6"/>
  <c r="BN112" i="6"/>
  <c r="CI82" i="6"/>
  <c r="BC82" i="6"/>
  <c r="BC604" i="6"/>
  <c r="CI604" i="6"/>
  <c r="BY327" i="6"/>
  <c r="DE327" i="6"/>
  <c r="BY381" i="6"/>
  <c r="DE381" i="6"/>
  <c r="CI219" i="6"/>
  <c r="BC219" i="6"/>
  <c r="DE628" i="6"/>
  <c r="BY628" i="6"/>
  <c r="DE690" i="6"/>
  <c r="BY690" i="6"/>
  <c r="CI273" i="6"/>
  <c r="BC273" i="6"/>
  <c r="CT56" i="6"/>
  <c r="BN56" i="6"/>
  <c r="CT767" i="6"/>
  <c r="BN767" i="6"/>
  <c r="BC566" i="6"/>
  <c r="CI566" i="6"/>
  <c r="DE619" i="6"/>
  <c r="BY619" i="6"/>
  <c r="DE144" i="6"/>
  <c r="BY144" i="6"/>
  <c r="BC649" i="6"/>
  <c r="CI649" i="6"/>
  <c r="BY335" i="6"/>
  <c r="DE335" i="6"/>
  <c r="CT641" i="6"/>
  <c r="BN641" i="6"/>
  <c r="CI594" i="6"/>
  <c r="BC594" i="6"/>
  <c r="CT630" i="6"/>
  <c r="BN630" i="6"/>
  <c r="BY698" i="6"/>
  <c r="DE698" i="6"/>
  <c r="BY788" i="6"/>
  <c r="DE788" i="6"/>
  <c r="DE569" i="6"/>
  <c r="BY569" i="6"/>
  <c r="BY401" i="6"/>
  <c r="DE401" i="6"/>
  <c r="BC279" i="6"/>
  <c r="CI279" i="6"/>
  <c r="BY261" i="6"/>
  <c r="DE261" i="6"/>
  <c r="DE617" i="6"/>
  <c r="BY617" i="6"/>
  <c r="BY477" i="6"/>
  <c r="DE477" i="6"/>
  <c r="BN158" i="6"/>
  <c r="CT158" i="6"/>
  <c r="BN689" i="6"/>
  <c r="CT689" i="6"/>
  <c r="DE914" i="6"/>
  <c r="BY914" i="6"/>
  <c r="BC719" i="6"/>
  <c r="CI719" i="6"/>
  <c r="BN524" i="6"/>
  <c r="CT524" i="6"/>
  <c r="DE439" i="6"/>
  <c r="BY439" i="6"/>
  <c r="BC826" i="6"/>
  <c r="CI826" i="6"/>
  <c r="DE869" i="6"/>
  <c r="BY869" i="6"/>
  <c r="BC962" i="6"/>
  <c r="CI962" i="6"/>
  <c r="DE589" i="6"/>
  <c r="BY589" i="6"/>
  <c r="DE765" i="6"/>
  <c r="BY765" i="6"/>
  <c r="BN131" i="6"/>
  <c r="CT131" i="6"/>
  <c r="CT187" i="6"/>
  <c r="BN187" i="6"/>
  <c r="CT66" i="6"/>
  <c r="BN66" i="6"/>
  <c r="BY172" i="6"/>
  <c r="DE172" i="6"/>
  <c r="DE668" i="6"/>
  <c r="BY668" i="6"/>
  <c r="BY900" i="6"/>
  <c r="DE900" i="6"/>
  <c r="CI388" i="6"/>
  <c r="BC388" i="6"/>
  <c r="CT74" i="6"/>
  <c r="BN74" i="6"/>
  <c r="CT241" i="6"/>
  <c r="BN241" i="6"/>
  <c r="BC738" i="6"/>
  <c r="CI738" i="6"/>
  <c r="BY554" i="6"/>
  <c r="DE554" i="6"/>
  <c r="BC492" i="6"/>
  <c r="CI492" i="6"/>
  <c r="BN80" i="6"/>
  <c r="CT80" i="6"/>
  <c r="BN977" i="6"/>
  <c r="CT977" i="6"/>
  <c r="CT350" i="6"/>
  <c r="BN350" i="6"/>
  <c r="BY147" i="6"/>
  <c r="DE147" i="6"/>
  <c r="DE546" i="6"/>
  <c r="BY546" i="6"/>
  <c r="DE513" i="6"/>
  <c r="BY513" i="6"/>
  <c r="DE849" i="6"/>
  <c r="BY849" i="6"/>
  <c r="CI416" i="6"/>
  <c r="BC416" i="6"/>
  <c r="BY139" i="6"/>
  <c r="DE139" i="6"/>
  <c r="BN975" i="6"/>
  <c r="CT975" i="6"/>
  <c r="DE751" i="6"/>
  <c r="BY751" i="6"/>
  <c r="CI214" i="6"/>
  <c r="BC214" i="6"/>
  <c r="BN523" i="6"/>
  <c r="CT523" i="6"/>
  <c r="CT533" i="6"/>
  <c r="BN533" i="6"/>
  <c r="BC904" i="6"/>
  <c r="CI904" i="6"/>
  <c r="DE214" i="6"/>
  <c r="BY214" i="6"/>
  <c r="BC721" i="6"/>
  <c r="CI721" i="6"/>
  <c r="CI703" i="6"/>
  <c r="BC703" i="6"/>
  <c r="BC142" i="6"/>
  <c r="CI142" i="6"/>
  <c r="CT541" i="6"/>
  <c r="BN541" i="6"/>
  <c r="CI139" i="6"/>
  <c r="BC139" i="6"/>
  <c r="BC883" i="6"/>
  <c r="CI883" i="6"/>
  <c r="BN512" i="6"/>
  <c r="CT512" i="6"/>
  <c r="DE677" i="6"/>
  <c r="BY677" i="6"/>
  <c r="BC193" i="6"/>
  <c r="CI193" i="6"/>
  <c r="BY1010" i="6"/>
  <c r="DE1010" i="6"/>
  <c r="BY243" i="6"/>
  <c r="DE243" i="6"/>
  <c r="CT951" i="6"/>
  <c r="BN951" i="6"/>
  <c r="CI834" i="6"/>
  <c r="BC834" i="6"/>
  <c r="DE609" i="6"/>
  <c r="BY609" i="6"/>
  <c r="BC820" i="6"/>
  <c r="CI820" i="6"/>
  <c r="BC35" i="6"/>
  <c r="CI35" i="6"/>
  <c r="CI120" i="6"/>
  <c r="BC120" i="6"/>
  <c r="BN99" i="6"/>
  <c r="CT99" i="6"/>
  <c r="BY41" i="6"/>
  <c r="DE41" i="6"/>
  <c r="DE370" i="6"/>
  <c r="BY370" i="6"/>
  <c r="BN189" i="6"/>
  <c r="CT189" i="6"/>
  <c r="CI121" i="6"/>
  <c r="BC121" i="6"/>
  <c r="CI103" i="6"/>
  <c r="BC103" i="6"/>
  <c r="BC471" i="6"/>
  <c r="CI471" i="6"/>
  <c r="BN395" i="6"/>
  <c r="CT395" i="6"/>
  <c r="DE957" i="6"/>
  <c r="BY957" i="6"/>
  <c r="CT463" i="6"/>
  <c r="BN463" i="6"/>
  <c r="BC522" i="6"/>
  <c r="CI522" i="6"/>
  <c r="CT987" i="6"/>
  <c r="BN987" i="6"/>
  <c r="BC1000" i="6"/>
  <c r="CI1000" i="6"/>
  <c r="CT854" i="6"/>
  <c r="BN854" i="6"/>
  <c r="DE486" i="6"/>
  <c r="BY486" i="6"/>
  <c r="CT498" i="6"/>
  <c r="BN498" i="6"/>
  <c r="DE578" i="6"/>
  <c r="BY578" i="6"/>
  <c r="BC856" i="6"/>
  <c r="CI856" i="6"/>
  <c r="BY169" i="6"/>
  <c r="DE169" i="6"/>
  <c r="BY419" i="6"/>
  <c r="DE419" i="6"/>
  <c r="BN118" i="6"/>
  <c r="CT118" i="6"/>
  <c r="CI386" i="6"/>
  <c r="BC386" i="6"/>
  <c r="BC670" i="6"/>
  <c r="CI670" i="6"/>
  <c r="BY257" i="6"/>
  <c r="DE257" i="6"/>
  <c r="CT535" i="6"/>
  <c r="BN535" i="6"/>
  <c r="BC702" i="6"/>
  <c r="CI702" i="6"/>
  <c r="BC749" i="6"/>
  <c r="CI749" i="6"/>
  <c r="BY333" i="6"/>
  <c r="DE333" i="6"/>
  <c r="CI323" i="6"/>
  <c r="BC323" i="6"/>
  <c r="BN411" i="6"/>
  <c r="CT411" i="6"/>
  <c r="BN243" i="6"/>
  <c r="CT243" i="6"/>
  <c r="DE587" i="6"/>
  <c r="BY587" i="6"/>
  <c r="BC136" i="6"/>
  <c r="CI136" i="6"/>
  <c r="BN188" i="6"/>
  <c r="CT188" i="6"/>
  <c r="CT164" i="6"/>
  <c r="BN164" i="6"/>
  <c r="BN757" i="6"/>
  <c r="CT757" i="6"/>
  <c r="BY988" i="6"/>
  <c r="DE988" i="6"/>
  <c r="BC691" i="6"/>
  <c r="CI691" i="6"/>
  <c r="BY998" i="6"/>
  <c r="DE998" i="6"/>
  <c r="CI479" i="6"/>
  <c r="BC479" i="6"/>
  <c r="DE194" i="6"/>
  <c r="BY194" i="6"/>
  <c r="BC797" i="6"/>
  <c r="CI797" i="6"/>
  <c r="CI67" i="6"/>
  <c r="BC67" i="6"/>
  <c r="DE31" i="6"/>
  <c r="BY31" i="6"/>
  <c r="DE217" i="6"/>
  <c r="BY217" i="6"/>
  <c r="BY157" i="6"/>
  <c r="DE157" i="6"/>
  <c r="CI355" i="6"/>
  <c r="BC355" i="6"/>
  <c r="BN154" i="6"/>
  <c r="CT154" i="6"/>
  <c r="CI976" i="6"/>
  <c r="BC976" i="6"/>
  <c r="BN473" i="6"/>
  <c r="CT473" i="6"/>
  <c r="CI548" i="6"/>
  <c r="BC548" i="6"/>
  <c r="L42" i="5"/>
  <c r="J67" i="5"/>
  <c r="CT16" i="6"/>
  <c r="BN16" i="6"/>
  <c r="BC36" i="6"/>
  <c r="CI36" i="6"/>
  <c r="CI224" i="6"/>
  <c r="BC224" i="6"/>
  <c r="BY248" i="6"/>
  <c r="DE248" i="6"/>
  <c r="BY890" i="6"/>
  <c r="DE890" i="6"/>
  <c r="CT598" i="6"/>
  <c r="BN598" i="6"/>
  <c r="BY339" i="6"/>
  <c r="DE339" i="6"/>
  <c r="CT64" i="6"/>
  <c r="BN64" i="6"/>
  <c r="CT892" i="6"/>
  <c r="BN892" i="6"/>
  <c r="DE177" i="6"/>
  <c r="BY177" i="6"/>
  <c r="BY399" i="6"/>
  <c r="DE399" i="6"/>
  <c r="BY389" i="6"/>
  <c r="DE389" i="6"/>
  <c r="BY255" i="6"/>
  <c r="DE255" i="6"/>
  <c r="DE716" i="6"/>
  <c r="BY716" i="6"/>
  <c r="CT972" i="6"/>
  <c r="BN972" i="6"/>
  <c r="CI763" i="6"/>
  <c r="BC763" i="6"/>
  <c r="BC895" i="6"/>
  <c r="CI895" i="6"/>
  <c r="BC915" i="6"/>
  <c r="CI915" i="6"/>
  <c r="BY301" i="6"/>
  <c r="DE301" i="6"/>
  <c r="BN534" i="6"/>
  <c r="CT534" i="6"/>
  <c r="DE28" i="6"/>
  <c r="BY28" i="6"/>
  <c r="BY771" i="6"/>
  <c r="DE771" i="6"/>
  <c r="DE60" i="6"/>
  <c r="BY60" i="6"/>
  <c r="BY473" i="6"/>
  <c r="DE473" i="6"/>
  <c r="CT587" i="6"/>
  <c r="BN587" i="6"/>
  <c r="BY733" i="6"/>
  <c r="DE733" i="6"/>
  <c r="CI372" i="6"/>
  <c r="BC372" i="6"/>
  <c r="BY282" i="6"/>
  <c r="DE282" i="6"/>
  <c r="BC587" i="6"/>
  <c r="CI587" i="6"/>
  <c r="CT716" i="6"/>
  <c r="BN716" i="6"/>
  <c r="BC59" i="6"/>
  <c r="CI59" i="6"/>
  <c r="BN745" i="6"/>
  <c r="CT745" i="6"/>
  <c r="CT647" i="6"/>
  <c r="BN647" i="6"/>
  <c r="CT559" i="6"/>
  <c r="BN559" i="6"/>
  <c r="CI324" i="6"/>
  <c r="BC324" i="6"/>
  <c r="BC537" i="6"/>
  <c r="CI537" i="6"/>
  <c r="BY265" i="6"/>
  <c r="DE265" i="6"/>
  <c r="CI733" i="6"/>
  <c r="BC733" i="6"/>
  <c r="CT868" i="6"/>
  <c r="BN868" i="6"/>
  <c r="CI383" i="6"/>
  <c r="BC383" i="6"/>
  <c r="CI469" i="6"/>
  <c r="BC469" i="6"/>
  <c r="DE316" i="6"/>
  <c r="BY316" i="6"/>
  <c r="DE70" i="6"/>
  <c r="BY70" i="6"/>
  <c r="CT799" i="6"/>
  <c r="BN799" i="6"/>
  <c r="BC1006" i="6"/>
  <c r="CI1006" i="6"/>
  <c r="DE23" i="6"/>
  <c r="BY23" i="6"/>
  <c r="CI389" i="6"/>
  <c r="BC389" i="6"/>
  <c r="BC612" i="6"/>
  <c r="CI612" i="6"/>
  <c r="DE767" i="6"/>
  <c r="BY767" i="6"/>
  <c r="DE897" i="6"/>
  <c r="BY897" i="6"/>
  <c r="BN688" i="6"/>
  <c r="CT688" i="6"/>
  <c r="CI86" i="6"/>
  <c r="BC86" i="6"/>
  <c r="BC128" i="6"/>
  <c r="CI128" i="6"/>
  <c r="DE561" i="6"/>
  <c r="BY561" i="6"/>
  <c r="J12" i="3"/>
  <c r="J14" i="3" s="1"/>
  <c r="J16" i="3" s="1"/>
  <c r="BC456" i="6"/>
  <c r="CI456" i="6"/>
  <c r="CI228" i="6"/>
  <c r="BC228" i="6"/>
  <c r="CT660" i="6"/>
  <c r="BN660" i="6"/>
  <c r="DE124" i="6"/>
  <c r="BY124" i="6"/>
  <c r="CI964" i="6"/>
  <c r="BC964" i="6"/>
  <c r="CT584" i="6"/>
  <c r="BN584" i="6"/>
  <c r="BC636" i="6"/>
  <c r="CI636" i="6"/>
  <c r="BC18" i="6"/>
  <c r="CI18" i="6"/>
  <c r="BY616" i="6"/>
  <c r="DE616" i="6"/>
  <c r="BY527" i="6"/>
  <c r="DE527" i="6"/>
  <c r="CI868" i="6"/>
  <c r="BC868" i="6"/>
  <c r="CT995" i="6"/>
  <c r="BN995" i="6"/>
  <c r="BY684" i="6"/>
  <c r="DE684" i="6"/>
  <c r="CI494" i="6"/>
  <c r="BC494" i="6"/>
  <c r="DE494" i="6"/>
  <c r="BY494" i="6"/>
  <c r="DE319" i="6"/>
  <c r="BY319" i="6"/>
  <c r="DE608" i="6"/>
  <c r="BY608" i="6"/>
  <c r="BC442" i="6"/>
  <c r="CI442" i="6"/>
  <c r="BY935" i="6"/>
  <c r="DE935" i="6"/>
  <c r="BY833" i="6"/>
  <c r="DE833" i="6"/>
  <c r="BC968" i="6"/>
  <c r="CI968" i="6"/>
  <c r="CT955" i="6"/>
  <c r="BN955" i="6"/>
  <c r="BY376" i="6"/>
  <c r="DE376" i="6"/>
  <c r="BN753" i="6"/>
  <c r="CT753" i="6"/>
  <c r="CI415" i="6"/>
  <c r="BC415" i="6"/>
  <c r="CT227" i="6"/>
  <c r="BN227" i="6"/>
  <c r="CT589" i="6"/>
  <c r="BN589" i="6"/>
  <c r="BY1000" i="6"/>
  <c r="DE1000" i="6"/>
  <c r="CT380" i="6"/>
  <c r="BN380" i="6"/>
  <c r="CI293" i="6"/>
  <c r="BC293" i="6"/>
  <c r="CT805" i="6"/>
  <c r="BN805" i="6"/>
  <c r="BC709" i="6"/>
  <c r="CI709" i="6"/>
  <c r="BY500" i="6"/>
  <c r="DE500" i="6"/>
  <c r="BN93" i="6"/>
  <c r="CT93" i="6"/>
  <c r="BN895" i="6"/>
  <c r="CT895" i="6"/>
  <c r="BC652" i="6"/>
  <c r="CI652" i="6"/>
  <c r="BN801" i="6"/>
  <c r="CT801" i="6"/>
  <c r="BN207" i="6"/>
  <c r="CT207" i="6"/>
  <c r="DE854" i="6"/>
  <c r="BY854" i="6"/>
  <c r="BN845" i="6"/>
  <c r="CT845" i="6"/>
  <c r="BN886" i="6"/>
  <c r="CT886" i="6"/>
  <c r="DE866" i="6"/>
  <c r="BY866" i="6"/>
  <c r="CT310" i="6"/>
  <c r="BN310" i="6"/>
  <c r="BN932" i="6"/>
  <c r="CT932" i="6"/>
  <c r="BC517" i="6"/>
  <c r="CI517" i="6"/>
  <c r="BN493" i="6"/>
  <c r="CT493" i="6"/>
  <c r="DE471" i="6"/>
  <c r="BY471" i="6"/>
  <c r="DE808" i="6"/>
  <c r="BY808" i="6"/>
  <c r="CI403" i="6"/>
  <c r="BC403" i="6"/>
  <c r="BY377" i="6"/>
  <c r="DE377" i="6"/>
  <c r="DE244" i="6"/>
  <c r="BY244" i="6"/>
  <c r="BY94" i="6"/>
  <c r="DE94" i="6"/>
  <c r="BC1008" i="6"/>
  <c r="CI1008" i="6"/>
  <c r="BC793" i="6"/>
  <c r="CI793" i="6"/>
  <c r="CT144" i="6"/>
  <c r="BN144" i="6"/>
  <c r="BC671" i="6"/>
  <c r="CI671" i="6"/>
  <c r="CT474" i="6"/>
  <c r="BN474" i="6"/>
  <c r="BC561" i="6"/>
  <c r="CI561" i="6"/>
  <c r="BY230" i="6"/>
  <c r="DE230" i="6"/>
  <c r="DE606" i="6"/>
  <c r="BY606" i="6"/>
  <c r="CI177" i="6"/>
  <c r="BC177" i="6"/>
  <c r="CT441" i="6"/>
  <c r="BN441" i="6"/>
  <c r="CT326" i="6"/>
  <c r="BN326" i="6"/>
  <c r="CT561" i="6"/>
  <c r="BN561" i="6"/>
  <c r="BY431" i="6"/>
  <c r="DE431" i="6"/>
  <c r="CT862" i="6"/>
  <c r="BN862" i="6"/>
  <c r="CT454" i="6"/>
  <c r="BN454" i="6"/>
  <c r="BC859" i="6"/>
  <c r="CI859" i="6"/>
  <c r="CT565" i="6"/>
  <c r="BN565" i="6"/>
  <c r="BY739" i="6"/>
  <c r="DE739" i="6"/>
  <c r="BY537" i="6"/>
  <c r="DE537" i="6"/>
  <c r="DE159" i="6"/>
  <c r="BY159" i="6"/>
  <c r="BY472" i="6"/>
  <c r="DE472" i="6"/>
  <c r="DE24" i="6"/>
  <c r="BY24" i="6"/>
  <c r="BY288" i="6"/>
  <c r="DE288" i="6"/>
  <c r="BC459" i="6"/>
  <c r="CI459" i="6"/>
  <c r="BN499" i="6"/>
  <c r="CT499" i="6"/>
  <c r="DE810" i="6"/>
  <c r="BY810" i="6"/>
  <c r="BY96" i="6"/>
  <c r="DE96" i="6"/>
  <c r="CT849" i="6"/>
  <c r="BN849" i="6"/>
  <c r="DE398" i="6"/>
  <c r="BY398" i="6"/>
  <c r="CT967" i="6"/>
  <c r="BN967" i="6"/>
  <c r="DE598" i="6"/>
  <c r="BY598" i="6"/>
  <c r="BN266" i="6"/>
  <c r="CT266" i="6"/>
  <c r="BY357" i="6"/>
  <c r="DE357" i="6"/>
  <c r="CI707" i="6"/>
  <c r="BC707" i="6"/>
  <c r="CT434" i="6"/>
  <c r="BN434" i="6"/>
  <c r="BN480" i="6"/>
  <c r="CT480" i="6"/>
  <c r="BY1013" i="6"/>
  <c r="DE1013" i="6"/>
  <c r="BN621" i="6"/>
  <c r="CT621" i="6"/>
  <c r="CT595" i="6"/>
  <c r="BN595" i="6"/>
  <c r="BC140" i="6"/>
  <c r="CI140" i="6"/>
  <c r="BN650" i="6"/>
  <c r="CT650" i="6"/>
  <c r="CT579" i="6"/>
  <c r="BN579" i="6"/>
  <c r="BC443" i="6"/>
  <c r="CI443" i="6"/>
  <c r="BN998" i="6"/>
  <c r="CT998" i="6"/>
  <c r="BY191" i="6"/>
  <c r="DE191" i="6"/>
  <c r="CT604" i="6"/>
  <c r="BN604" i="6"/>
  <c r="BN185" i="6"/>
  <c r="CT185" i="6"/>
  <c r="BC766" i="6"/>
  <c r="CI766" i="6"/>
  <c r="DE72" i="6"/>
  <c r="BY72" i="6"/>
  <c r="CI555" i="6"/>
  <c r="BC555" i="6"/>
  <c r="CT1000" i="6"/>
  <c r="BN1000" i="6"/>
  <c r="CI737" i="6"/>
  <c r="BC737" i="6"/>
  <c r="BC589" i="6"/>
  <c r="CI589" i="6"/>
  <c r="BY496" i="6"/>
  <c r="DE496" i="6"/>
  <c r="CI299" i="6"/>
  <c r="BC299" i="6"/>
  <c r="DE466" i="6"/>
  <c r="BY466" i="6"/>
  <c r="BY697" i="6"/>
  <c r="DE697" i="6"/>
  <c r="CT320" i="6"/>
  <c r="BN320" i="6"/>
  <c r="BY782" i="6"/>
  <c r="DE782" i="6"/>
  <c r="BN934" i="6"/>
  <c r="CT934" i="6"/>
  <c r="BY543" i="6"/>
  <c r="DE543" i="6"/>
  <c r="CI739" i="6"/>
  <c r="BC739" i="6"/>
  <c r="CT664" i="6"/>
  <c r="BN664" i="6"/>
  <c r="CI364" i="6"/>
  <c r="BC364" i="6"/>
  <c r="DE306" i="6"/>
  <c r="BY306" i="6"/>
  <c r="BC71" i="6"/>
  <c r="CI71" i="6"/>
  <c r="BN889" i="6"/>
  <c r="CT889" i="6"/>
  <c r="BY794" i="6"/>
  <c r="DE794" i="6"/>
  <c r="CT655" i="6"/>
  <c r="BN655" i="6"/>
  <c r="BC599" i="6"/>
  <c r="CI599" i="6"/>
  <c r="DE816" i="6"/>
  <c r="BY816" i="6"/>
  <c r="BY920" i="6"/>
  <c r="DE920" i="6"/>
  <c r="BC906" i="6"/>
  <c r="CI906" i="6"/>
  <c r="BC353" i="6"/>
  <c r="CI353" i="6"/>
  <c r="BY553" i="6"/>
  <c r="DE553" i="6"/>
  <c r="DE148" i="6"/>
  <c r="BY148" i="6"/>
  <c r="CT564" i="6"/>
  <c r="BN564" i="6"/>
  <c r="CI245" i="6"/>
  <c r="BC245" i="6"/>
  <c r="BN494" i="6"/>
  <c r="CT494" i="6"/>
  <c r="DE346" i="6"/>
  <c r="BY346" i="6"/>
  <c r="CI199" i="6"/>
  <c r="BC199" i="6"/>
  <c r="BN269" i="6"/>
  <c r="CT269" i="6"/>
  <c r="BC138" i="6"/>
  <c r="CI138" i="6"/>
  <c r="CT929" i="6"/>
  <c r="BN929" i="6"/>
  <c r="CT631" i="6"/>
  <c r="BN631" i="6"/>
  <c r="BY972" i="6"/>
  <c r="DE972" i="6"/>
  <c r="BC929" i="6"/>
  <c r="CI929" i="6"/>
  <c r="BY105" i="6"/>
  <c r="DE105" i="6"/>
  <c r="CT351" i="6"/>
  <c r="BN351" i="6"/>
  <c r="BC311" i="6"/>
  <c r="CI311" i="6"/>
  <c r="CT765" i="6"/>
  <c r="BN765" i="6"/>
  <c r="CT254" i="6"/>
  <c r="BN254" i="6"/>
  <c r="BC799" i="6"/>
  <c r="CI799" i="6"/>
  <c r="CI879" i="6"/>
  <c r="BC879" i="6"/>
  <c r="BN19" i="6"/>
  <c r="CT19" i="6"/>
  <c r="CT661" i="6"/>
  <c r="BN661" i="6"/>
  <c r="DE322" i="6"/>
  <c r="BY322" i="6"/>
  <c r="BC38" i="6"/>
  <c r="CI38" i="6"/>
  <c r="CT659" i="6"/>
  <c r="BN659" i="6"/>
  <c r="BN740" i="6"/>
  <c r="CT740" i="6"/>
  <c r="CI191" i="6"/>
  <c r="BC191" i="6"/>
  <c r="BY950" i="6"/>
  <c r="DE950" i="6"/>
  <c r="CT18" i="6"/>
  <c r="BN18" i="6"/>
  <c r="CI426" i="6"/>
  <c r="BC426" i="6"/>
  <c r="BC502" i="6"/>
  <c r="CI502" i="6"/>
  <c r="DE552" i="6"/>
  <c r="BY552" i="6"/>
  <c r="CT857" i="6"/>
  <c r="BN857" i="6"/>
  <c r="CT627" i="6"/>
  <c r="BN627" i="6"/>
  <c r="CT250" i="6"/>
  <c r="BN250" i="6"/>
  <c r="DE438" i="6"/>
  <c r="BY438" i="6"/>
  <c r="BC549" i="6"/>
  <c r="CI549" i="6"/>
  <c r="BN825" i="6"/>
  <c r="CT825" i="6"/>
  <c r="DE213" i="6"/>
  <c r="BY213" i="6"/>
  <c r="BN68" i="6"/>
  <c r="CT68" i="6"/>
  <c r="DE526" i="6"/>
  <c r="BY526" i="6"/>
  <c r="BC845" i="6"/>
  <c r="CI845" i="6"/>
  <c r="DE435" i="6"/>
  <c r="BY435" i="6"/>
  <c r="BY233" i="6"/>
  <c r="DE233" i="6"/>
  <c r="BC480" i="6"/>
  <c r="CI480" i="6"/>
  <c r="BY601" i="6"/>
  <c r="DE601" i="6"/>
  <c r="BN691" i="6"/>
  <c r="CT691" i="6"/>
  <c r="DE818" i="6"/>
  <c r="BY818" i="6"/>
  <c r="BY933" i="6"/>
  <c r="DE933" i="6"/>
  <c r="DE450" i="6"/>
  <c r="BY450" i="6"/>
  <c r="BC727" i="6"/>
  <c r="CI727" i="6"/>
  <c r="BC762" i="6"/>
  <c r="CI762" i="6"/>
  <c r="CI367" i="6"/>
  <c r="BC367" i="6"/>
  <c r="BC926" i="6"/>
  <c r="CI926" i="6"/>
  <c r="BY934" i="6"/>
  <c r="DE934" i="6"/>
  <c r="BY980" i="6"/>
  <c r="DE980" i="6"/>
  <c r="BY887" i="6"/>
  <c r="DE887" i="6"/>
  <c r="CI481" i="6"/>
  <c r="BC481" i="6"/>
  <c r="DE198" i="6"/>
  <c r="BY198" i="6"/>
  <c r="CT161" i="6"/>
  <c r="BN161" i="6"/>
  <c r="BN802" i="6"/>
  <c r="CT802" i="6"/>
  <c r="BC259" i="6"/>
  <c r="CI259" i="6"/>
  <c r="BN491" i="6"/>
  <c r="CT491" i="6"/>
  <c r="CI621" i="6"/>
  <c r="BC621" i="6"/>
  <c r="CT672" i="6"/>
  <c r="BN672" i="6"/>
  <c r="DE852" i="6"/>
  <c r="BY852" i="6"/>
  <c r="BY938" i="6"/>
  <c r="DE938" i="6"/>
  <c r="CI424" i="6"/>
  <c r="BC424" i="6"/>
  <c r="BN829" i="6"/>
  <c r="CT829" i="6"/>
  <c r="CI425" i="6"/>
  <c r="BC425" i="6"/>
  <c r="BC633" i="6"/>
  <c r="CI633" i="6"/>
  <c r="BC946" i="6"/>
  <c r="CI946" i="6"/>
  <c r="DE582" i="6"/>
  <c r="BY582" i="6"/>
  <c r="DE828" i="6"/>
  <c r="BY828" i="6"/>
  <c r="DE848" i="6"/>
  <c r="BY848" i="6"/>
  <c r="CT252" i="6"/>
  <c r="BN252" i="6"/>
  <c r="BY55" i="6"/>
  <c r="DE55" i="6"/>
  <c r="BY831" i="6"/>
  <c r="DE831" i="6"/>
  <c r="BN709" i="6"/>
  <c r="CT709" i="6"/>
  <c r="CT439" i="6"/>
  <c r="BN439" i="6"/>
  <c r="DE585" i="6"/>
  <c r="BY585" i="6"/>
  <c r="BC618" i="6"/>
  <c r="CI618" i="6"/>
  <c r="BC931" i="6"/>
  <c r="CI931" i="6"/>
  <c r="CT442" i="6"/>
  <c r="BN442" i="6"/>
  <c r="CT90" i="6"/>
  <c r="BN90" i="6"/>
  <c r="BY790" i="6"/>
  <c r="DE790" i="6"/>
  <c r="DE449" i="6"/>
  <c r="BY449" i="6"/>
  <c r="DE574" i="6"/>
  <c r="BY574" i="6"/>
  <c r="CT179" i="6"/>
  <c r="BN179" i="6"/>
  <c r="BY1002" i="6"/>
  <c r="DE1002" i="6"/>
  <c r="CI903" i="6"/>
  <c r="BC903" i="6"/>
  <c r="DE260" i="6"/>
  <c r="BY260" i="6"/>
  <c r="BC761" i="6"/>
  <c r="CI761" i="6"/>
  <c r="BY287" i="6"/>
  <c r="DE287" i="6"/>
  <c r="BY557" i="6"/>
  <c r="DE557" i="6"/>
  <c r="L9" i="3"/>
  <c r="K13" i="3"/>
  <c r="K11" i="3"/>
  <c r="BN180" i="6"/>
  <c r="CT180" i="6"/>
  <c r="BN788" i="6"/>
  <c r="CT788" i="6"/>
  <c r="CI542" i="6"/>
  <c r="BC542" i="6"/>
  <c r="CI270" i="6"/>
  <c r="BC270" i="6"/>
  <c r="CT457" i="6"/>
  <c r="BN457" i="6"/>
  <c r="BY750" i="6"/>
  <c r="DE750" i="6"/>
  <c r="BY296" i="6"/>
  <c r="DE296" i="6"/>
  <c r="CT198" i="6"/>
  <c r="BN198" i="6"/>
  <c r="BC487" i="6"/>
  <c r="CI487" i="6"/>
  <c r="BC974" i="6"/>
  <c r="CI974" i="6"/>
  <c r="BC283" i="6"/>
  <c r="CI283" i="6"/>
  <c r="DE53" i="6"/>
  <c r="BY53" i="6"/>
  <c r="BN54" i="6"/>
  <c r="CT54" i="6"/>
  <c r="CI387" i="6"/>
  <c r="BC387" i="6"/>
  <c r="BY539" i="6"/>
  <c r="DE539" i="6"/>
  <c r="CI196" i="6"/>
  <c r="BC196" i="6"/>
  <c r="BY514" i="6"/>
  <c r="DE514" i="6"/>
  <c r="DE447" i="6"/>
  <c r="BY447" i="6"/>
  <c r="BN242" i="6"/>
  <c r="CT242" i="6"/>
  <c r="DE345" i="6"/>
  <c r="BY345" i="6"/>
  <c r="CI69" i="6"/>
  <c r="BC69" i="6"/>
  <c r="BN665" i="6"/>
  <c r="CT665" i="6"/>
  <c r="DE815" i="6"/>
  <c r="BY815" i="6"/>
  <c r="BY168" i="6"/>
  <c r="DE168" i="6"/>
  <c r="CI284" i="6"/>
  <c r="BC284" i="6"/>
  <c r="BY178" i="6"/>
  <c r="DE178" i="6"/>
  <c r="BC303" i="6"/>
  <c r="CI303" i="6"/>
  <c r="CT328" i="6"/>
  <c r="BN328" i="6"/>
  <c r="DE906" i="6"/>
  <c r="BY906" i="6"/>
  <c r="BN389" i="6"/>
  <c r="CT389" i="6"/>
  <c r="DE836" i="6"/>
  <c r="BY836" i="6"/>
  <c r="BC849" i="6"/>
  <c r="CI849" i="6"/>
  <c r="CT478" i="6"/>
  <c r="BN478" i="6"/>
  <c r="BN618" i="6"/>
  <c r="CT618" i="6"/>
  <c r="CT249" i="6"/>
  <c r="BN249" i="6"/>
  <c r="CI786" i="6"/>
  <c r="BC786" i="6"/>
  <c r="BN800" i="6"/>
  <c r="CT800" i="6"/>
  <c r="BC95" i="6"/>
  <c r="CI95" i="6"/>
  <c r="BN111" i="6"/>
  <c r="CT111" i="6"/>
  <c r="DE949" i="6"/>
  <c r="BY949" i="6"/>
  <c r="BC1007" i="6"/>
  <c r="CI1007" i="6"/>
  <c r="DE195" i="6"/>
  <c r="BY195" i="6"/>
  <c r="BN966" i="6"/>
  <c r="CT966" i="6"/>
  <c r="BC105" i="6"/>
  <c r="CI105" i="6"/>
  <c r="CT964" i="6"/>
  <c r="BN964" i="6"/>
  <c r="BC814" i="6"/>
  <c r="CI814" i="6"/>
  <c r="BY56" i="6"/>
  <c r="DE56" i="6"/>
  <c r="DE433" i="6"/>
  <c r="BY433" i="6"/>
  <c r="BC462" i="6"/>
  <c r="CI462" i="6"/>
  <c r="BN623" i="6"/>
  <c r="CT623" i="6"/>
  <c r="BY875" i="6"/>
  <c r="DE875" i="6"/>
  <c r="BC911" i="6"/>
  <c r="CI911" i="6"/>
  <c r="DE801" i="6"/>
  <c r="BY801" i="6"/>
  <c r="CT915" i="6"/>
  <c r="BN915" i="6"/>
  <c r="BY310" i="6"/>
  <c r="DE310" i="6"/>
  <c r="BY691" i="6"/>
  <c r="DE691" i="6"/>
  <c r="DE22" i="6"/>
  <c r="BY22" i="6"/>
  <c r="BC162" i="6"/>
  <c r="CI162" i="6"/>
  <c r="BC454" i="6"/>
  <c r="CI454" i="6"/>
  <c r="BC921" i="6"/>
  <c r="CI921" i="6"/>
  <c r="DE452" i="6"/>
  <c r="BY452" i="6"/>
  <c r="DE997" i="6"/>
  <c r="BY997" i="6"/>
  <c r="CI57" i="6"/>
  <c r="BC57" i="6"/>
  <c r="CI360" i="6"/>
  <c r="BC360" i="6"/>
  <c r="BY167" i="6"/>
  <c r="DE167" i="6"/>
  <c r="BY239" i="6"/>
  <c r="DE239" i="6"/>
  <c r="BC330" i="6"/>
  <c r="CI330" i="6"/>
  <c r="BY251" i="6"/>
  <c r="DE251" i="6"/>
  <c r="BY181" i="6"/>
  <c r="DE181" i="6"/>
  <c r="BY484" i="6"/>
  <c r="DE484" i="6"/>
  <c r="CT776" i="6"/>
  <c r="BN776" i="6"/>
  <c r="BY979" i="6"/>
  <c r="DE979" i="6"/>
  <c r="BC567" i="6"/>
  <c r="CI567" i="6"/>
  <c r="CT83" i="6"/>
  <c r="BN83" i="6"/>
  <c r="K65" i="3"/>
  <c r="L63" i="3"/>
  <c r="K67" i="3"/>
  <c r="CT1001" i="6"/>
  <c r="BN1001" i="6"/>
  <c r="DE659" i="6"/>
  <c r="BY659" i="6"/>
  <c r="CI373" i="6"/>
  <c r="BC373" i="6"/>
  <c r="BC266" i="6"/>
  <c r="CI266" i="6"/>
  <c r="BC289" i="6"/>
  <c r="CI289" i="6"/>
  <c r="BY783" i="6"/>
  <c r="DE783" i="6"/>
  <c r="CT875" i="6"/>
  <c r="BN875" i="6"/>
  <c r="BN983" i="6"/>
  <c r="CT983" i="6"/>
  <c r="DE572" i="6"/>
  <c r="BY572" i="6"/>
  <c r="BC972" i="6"/>
  <c r="CI972" i="6"/>
  <c r="BN139" i="6"/>
  <c r="CT139" i="6"/>
  <c r="BN884" i="6"/>
  <c r="CT884" i="6"/>
  <c r="CT259" i="6"/>
  <c r="BN259" i="6"/>
  <c r="CI515" i="6"/>
  <c r="BC515" i="6"/>
  <c r="BY264" i="6"/>
  <c r="DE264" i="6"/>
  <c r="DE853" i="6"/>
  <c r="BY853" i="6"/>
  <c r="BC119" i="6"/>
  <c r="CI119" i="6"/>
  <c r="CT764" i="6"/>
  <c r="BN764" i="6"/>
  <c r="BN141" i="6"/>
  <c r="CT141" i="6"/>
  <c r="BN558" i="6"/>
  <c r="CT558" i="6"/>
  <c r="DE17" i="6"/>
  <c r="BY17" i="6"/>
  <c r="CI133" i="6"/>
  <c r="BC133" i="6"/>
  <c r="BY360" i="6"/>
  <c r="DE360" i="6"/>
  <c r="CI408" i="6"/>
  <c r="BC408" i="6"/>
  <c r="BN839" i="6"/>
  <c r="CT839" i="6"/>
  <c r="BY374" i="6"/>
  <c r="DE374" i="6"/>
  <c r="DE462" i="6"/>
  <c r="BY462" i="6"/>
  <c r="BN311" i="6"/>
  <c r="CT311" i="6"/>
  <c r="CI796" i="6"/>
  <c r="BC796" i="6"/>
  <c r="BN756" i="6"/>
  <c r="CT756" i="6"/>
  <c r="BY922" i="6"/>
  <c r="DE922" i="6"/>
  <c r="BC41" i="6"/>
  <c r="CI41" i="6"/>
  <c r="CI696" i="6"/>
  <c r="BC696" i="6"/>
  <c r="CT823" i="6"/>
  <c r="BN823" i="6"/>
  <c r="CT746" i="6"/>
  <c r="BN746" i="6"/>
  <c r="BD26" i="6"/>
  <c r="CJ26" i="6"/>
  <c r="CT931" i="6"/>
  <c r="BN931" i="6"/>
  <c r="BC708" i="6"/>
  <c r="CI708" i="6"/>
  <c r="BN100" i="6"/>
  <c r="CT100" i="6"/>
  <c r="BC203" i="6"/>
  <c r="CI203" i="6"/>
  <c r="BC432" i="6"/>
  <c r="CI432" i="6"/>
  <c r="BC210" i="6"/>
  <c r="CI210" i="6"/>
  <c r="CT383" i="6"/>
  <c r="BN383" i="6"/>
  <c r="DE777" i="6"/>
  <c r="BY777" i="6"/>
  <c r="BC337" i="6"/>
  <c r="CI337" i="6"/>
  <c r="CI943" i="6"/>
  <c r="BC943" i="6"/>
  <c r="BY770" i="6"/>
  <c r="DE770" i="6"/>
  <c r="CI292" i="6"/>
  <c r="BC292" i="6"/>
  <c r="BC473" i="6"/>
  <c r="CI473" i="6"/>
  <c r="BN683" i="6"/>
  <c r="CT683" i="6"/>
  <c r="CI664" i="6"/>
  <c r="BC664" i="6"/>
  <c r="BN335" i="6"/>
  <c r="CT335" i="6"/>
  <c r="BN95" i="6"/>
  <c r="CT95" i="6"/>
  <c r="CT819" i="6"/>
  <c r="BN819" i="6"/>
  <c r="CI406" i="6"/>
  <c r="BC406" i="6"/>
  <c r="BN43" i="6"/>
  <c r="CT43" i="6"/>
  <c r="BN160" i="6"/>
  <c r="CT160" i="6"/>
  <c r="BN172" i="6"/>
  <c r="CT172" i="6"/>
  <c r="BN1007" i="6"/>
  <c r="CT1007" i="6"/>
  <c r="DE63" i="6"/>
  <c r="BY63" i="6"/>
  <c r="CI377" i="6"/>
  <c r="BC377" i="6"/>
  <c r="CI211" i="6"/>
  <c r="BC211" i="6"/>
  <c r="BC188" i="6"/>
  <c r="CI188" i="6"/>
  <c r="CT331" i="6"/>
  <c r="BN331" i="6"/>
  <c r="DE207" i="6"/>
  <c r="BY207" i="6"/>
  <c r="BC445" i="6"/>
  <c r="CI445" i="6"/>
  <c r="BY137" i="6"/>
  <c r="DE137" i="6"/>
  <c r="CI967" i="6"/>
  <c r="BC967" i="6"/>
  <c r="DE188" i="6"/>
  <c r="BY188" i="6"/>
  <c r="BY174" i="6"/>
  <c r="DE174" i="6"/>
  <c r="CI798" i="6"/>
  <c r="BC798" i="6"/>
  <c r="BC130" i="6"/>
  <c r="CI130" i="6"/>
  <c r="DE594" i="6"/>
  <c r="BY594" i="6"/>
  <c r="CI347" i="6"/>
  <c r="BC347" i="6"/>
  <c r="DE571" i="6"/>
  <c r="BY571" i="6"/>
  <c r="BY241" i="6"/>
  <c r="DE241" i="6"/>
  <c r="CT997" i="6"/>
  <c r="BN997" i="6"/>
  <c r="BC568" i="6"/>
  <c r="CI568" i="6"/>
  <c r="BC331" i="6"/>
  <c r="CI331" i="6"/>
  <c r="CI828" i="6"/>
  <c r="BC828" i="6"/>
  <c r="BC521" i="6"/>
  <c r="CI521" i="6"/>
  <c r="BC713" i="6"/>
  <c r="CI713" i="6"/>
  <c r="CT529" i="6"/>
  <c r="BN529" i="6"/>
  <c r="CT373" i="6"/>
  <c r="BN373" i="6"/>
  <c r="BC916" i="6"/>
  <c r="CI916" i="6"/>
  <c r="CI684" i="6"/>
  <c r="BC684" i="6"/>
  <c r="CT393" i="6"/>
  <c r="BN393" i="6"/>
  <c r="CI484" i="6"/>
  <c r="BC484" i="6"/>
  <c r="DE404" i="6"/>
  <c r="BY404" i="6"/>
  <c r="BC706" i="6"/>
  <c r="CI706" i="6"/>
  <c r="CI518" i="6"/>
  <c r="BC518" i="6"/>
  <c r="CI499" i="6"/>
  <c r="BC499" i="6"/>
  <c r="CT547" i="6"/>
  <c r="BN547" i="6"/>
  <c r="DE215" i="6"/>
  <c r="BY215" i="6"/>
  <c r="CT308" i="6"/>
  <c r="BN308" i="6"/>
  <c r="BN928" i="6"/>
  <c r="CT928" i="6"/>
  <c r="BY459" i="6"/>
  <c r="DE459" i="6"/>
  <c r="DE330" i="6"/>
  <c r="BY330" i="6"/>
  <c r="BC258" i="6"/>
  <c r="CI258" i="6"/>
  <c r="BN107" i="6"/>
  <c r="CT107" i="6"/>
  <c r="BN935" i="6"/>
  <c r="CT935" i="6"/>
  <c r="CI977" i="6"/>
  <c r="BC977" i="6"/>
  <c r="DE987" i="6"/>
  <c r="BY987" i="6"/>
  <c r="CI682" i="6"/>
  <c r="BC682" i="6"/>
  <c r="CI278" i="6"/>
  <c r="BC278" i="6"/>
  <c r="BY995" i="6"/>
  <c r="DE995" i="6"/>
  <c r="CI407" i="6"/>
  <c r="BC407" i="6"/>
  <c r="BC960" i="6"/>
  <c r="CI960" i="6"/>
  <c r="BY457" i="6"/>
  <c r="DE457" i="6"/>
  <c r="BN751" i="6"/>
  <c r="CT751" i="6"/>
  <c r="BY95" i="6"/>
  <c r="DE95" i="6"/>
  <c r="BC978" i="6"/>
  <c r="CI978" i="6"/>
  <c r="DE568" i="6"/>
  <c r="BY568" i="6"/>
  <c r="BC45" i="6"/>
  <c r="CI45" i="6"/>
  <c r="CT368" i="6"/>
  <c r="BN368" i="6"/>
  <c r="BN693" i="6"/>
  <c r="CT693" i="6"/>
  <c r="BN235" i="6"/>
  <c r="CT235" i="6"/>
  <c r="CI381" i="6"/>
  <c r="BC381" i="6"/>
  <c r="BY964" i="6"/>
  <c r="DE964" i="6"/>
  <c r="BY285" i="6"/>
  <c r="DE285" i="6"/>
  <c r="CT774" i="6"/>
  <c r="BN774" i="6"/>
  <c r="BC20" i="6"/>
  <c r="CI20" i="6"/>
  <c r="CI112" i="6"/>
  <c r="BC112" i="6"/>
  <c r="BN496" i="6"/>
  <c r="CT496" i="6"/>
  <c r="BY425" i="6"/>
  <c r="DE425" i="6"/>
  <c r="BY555" i="6"/>
  <c r="DE555" i="6"/>
  <c r="CT167" i="6"/>
  <c r="BN167" i="6"/>
  <c r="CT583" i="6"/>
  <c r="BN583" i="6"/>
  <c r="CT240" i="6"/>
  <c r="BN240" i="6"/>
  <c r="DE923" i="6"/>
  <c r="BY923" i="6"/>
  <c r="DE38" i="6"/>
  <c r="BY38" i="6"/>
  <c r="CI596" i="6"/>
  <c r="BC596" i="6"/>
  <c r="DE630" i="6"/>
  <c r="BY630" i="6"/>
  <c r="BY984" i="6"/>
  <c r="DE984" i="6"/>
  <c r="BN727" i="6"/>
  <c r="CT727" i="6"/>
  <c r="BY155" i="6"/>
  <c r="DE155" i="6"/>
  <c r="CT40" i="6"/>
  <c r="BN40" i="6"/>
  <c r="BY291" i="6"/>
  <c r="DE291" i="6"/>
  <c r="CT163" i="6"/>
  <c r="BN163" i="6"/>
  <c r="BN880" i="6"/>
  <c r="CT880" i="6"/>
  <c r="CT615" i="6"/>
  <c r="BN615" i="6"/>
  <c r="CI215" i="6"/>
  <c r="BC215" i="6"/>
  <c r="BY391" i="6"/>
  <c r="DE391" i="6"/>
  <c r="BY429" i="6"/>
  <c r="DE429" i="6"/>
  <c r="BY834" i="6"/>
  <c r="DE834" i="6"/>
  <c r="BN450" i="6"/>
  <c r="CT450" i="6"/>
  <c r="BY128" i="6"/>
  <c r="DE128" i="6"/>
  <c r="BC603" i="6"/>
  <c r="CI603" i="6"/>
  <c r="BN452" i="6"/>
  <c r="CT452" i="6"/>
  <c r="CI935" i="6"/>
  <c r="BC935" i="6"/>
  <c r="CI790" i="6"/>
  <c r="BC790" i="6"/>
  <c r="CT216" i="6"/>
  <c r="BN216" i="6"/>
  <c r="BN73" i="6"/>
  <c r="CT73" i="6"/>
  <c r="CI312" i="6"/>
  <c r="BC312" i="6"/>
  <c r="BN17" i="6"/>
  <c r="CT17" i="6"/>
  <c r="BN23" i="6"/>
  <c r="CT23" i="6"/>
  <c r="CI87" i="6"/>
  <c r="BC87" i="6"/>
  <c r="DE865" i="6"/>
  <c r="BY865" i="6"/>
  <c r="BC25" i="6"/>
  <c r="CI25" i="6"/>
  <c r="BN950" i="6"/>
  <c r="CT950" i="6"/>
  <c r="BN313" i="6"/>
  <c r="CT313" i="6"/>
  <c r="BN277" i="6"/>
  <c r="CT277" i="6"/>
  <c r="CI91" i="6"/>
  <c r="BC91" i="6"/>
  <c r="DE184" i="6"/>
  <c r="BY184" i="6"/>
  <c r="BN556" i="6"/>
  <c r="CT556" i="6"/>
  <c r="BC448" i="6"/>
  <c r="CI448" i="6"/>
  <c r="CT459" i="6"/>
  <c r="BN459" i="6"/>
  <c r="BN467" i="6"/>
  <c r="CT467" i="6"/>
  <c r="DE1009" i="6"/>
  <c r="BY1009" i="6"/>
  <c r="CI513" i="6"/>
  <c r="BC513" i="6"/>
  <c r="BY916" i="6"/>
  <c r="DE916" i="6"/>
  <c r="BN414" i="6"/>
  <c r="CT414" i="6"/>
  <c r="CT617" i="6"/>
  <c r="BN617" i="6"/>
  <c r="BY89" i="6"/>
  <c r="DE89" i="6"/>
  <c r="BC937" i="6"/>
  <c r="CI937" i="6"/>
  <c r="BC32" i="6"/>
  <c r="CI32" i="6"/>
  <c r="BY535" i="6"/>
  <c r="DE535" i="6"/>
  <c r="BN538" i="6"/>
  <c r="CT538" i="6"/>
  <c r="BY134" i="6"/>
  <c r="DE134" i="6"/>
  <c r="CT602" i="6"/>
  <c r="BN602" i="6"/>
  <c r="CI1005" i="6"/>
  <c r="BC1005" i="6"/>
  <c r="CT366" i="6"/>
  <c r="BN366" i="6"/>
  <c r="DE686" i="6"/>
  <c r="BY686" i="6"/>
  <c r="BN699" i="6"/>
  <c r="CT699" i="6"/>
  <c r="DE625" i="6"/>
  <c r="BY625" i="6"/>
  <c r="CI824" i="6"/>
  <c r="BC824" i="6"/>
  <c r="BN115" i="6"/>
  <c r="CT115" i="6"/>
  <c r="BY955" i="6"/>
  <c r="DE955" i="6"/>
  <c r="BC431" i="6"/>
  <c r="CI431" i="6"/>
  <c r="BY337" i="6"/>
  <c r="DE337" i="6"/>
  <c r="CT178" i="6"/>
  <c r="BN178" i="6"/>
  <c r="CT184" i="6"/>
  <c r="BN184" i="6"/>
  <c r="CI60" i="6"/>
  <c r="BC60" i="6"/>
  <c r="BY465" i="6"/>
  <c r="DE465" i="6"/>
  <c r="BY321" i="6"/>
  <c r="DE321" i="6"/>
  <c r="BN445" i="6"/>
  <c r="CT445" i="6"/>
  <c r="BY953" i="6"/>
  <c r="DE953" i="6"/>
  <c r="BN446" i="6"/>
  <c r="CT446" i="6"/>
  <c r="BC209" i="6"/>
  <c r="CI209" i="6"/>
  <c r="CI854" i="6"/>
  <c r="BC854" i="6"/>
  <c r="DE40" i="6"/>
  <c r="BY40" i="6"/>
  <c r="CT948" i="6"/>
  <c r="BN948" i="6"/>
  <c r="CT778" i="6"/>
  <c r="BN778" i="6"/>
  <c r="DE723" i="6"/>
  <c r="BY723" i="6"/>
  <c r="BC710" i="6"/>
  <c r="CI710" i="6"/>
  <c r="CT82" i="6"/>
  <c r="BN82" i="6"/>
  <c r="DE118" i="6"/>
  <c r="BY118" i="6"/>
  <c r="CT810" i="6"/>
  <c r="BN810" i="6"/>
  <c r="BY351" i="6"/>
  <c r="DE351" i="6"/>
  <c r="BC575" i="6"/>
  <c r="CI575" i="6"/>
  <c r="CT986" i="6"/>
  <c r="BN986" i="6"/>
  <c r="CT911" i="6"/>
  <c r="BN911" i="6"/>
  <c r="CT343" i="6"/>
  <c r="BN343" i="6"/>
  <c r="BN725" i="6"/>
  <c r="CT725" i="6"/>
  <c r="BC616" i="6"/>
  <c r="CI616" i="6"/>
  <c r="CT909" i="6"/>
  <c r="BN909" i="6"/>
  <c r="CT456" i="6"/>
  <c r="BN456" i="6"/>
  <c r="CT317" i="6"/>
  <c r="BN317" i="6"/>
  <c r="CI839" i="6"/>
  <c r="BC839" i="6"/>
  <c r="CT92" i="6"/>
  <c r="BN92" i="6"/>
  <c r="CI96" i="6"/>
  <c r="BC96" i="6"/>
  <c r="BY104" i="6"/>
  <c r="DE104" i="6"/>
  <c r="BC563" i="6"/>
  <c r="CI563" i="6"/>
  <c r="BN394" i="6"/>
  <c r="CT394" i="6"/>
  <c r="DE654" i="6"/>
  <c r="BY654" i="6"/>
  <c r="DE983" i="6"/>
  <c r="BY983" i="6"/>
  <c r="BC434" i="6"/>
  <c r="CI434" i="6"/>
  <c r="BC662" i="6"/>
  <c r="CI662" i="6"/>
  <c r="BN109" i="6"/>
  <c r="CT109" i="6"/>
  <c r="BN985" i="6"/>
  <c r="CT985" i="6"/>
  <c r="CT358" i="6"/>
  <c r="BN358" i="6"/>
  <c r="DE448" i="6"/>
  <c r="BY448" i="6"/>
  <c r="CT786" i="6"/>
  <c r="BN786" i="6"/>
  <c r="DE591" i="6"/>
  <c r="BY591" i="6"/>
  <c r="BY362" i="6"/>
  <c r="DE362" i="6"/>
  <c r="BY334" i="6"/>
  <c r="DE334" i="6"/>
  <c r="BY559" i="6"/>
  <c r="DE559" i="6"/>
  <c r="BY366" i="6"/>
  <c r="DE366" i="6"/>
  <c r="BN105" i="6"/>
  <c r="CT105" i="6"/>
  <c r="BN153" i="6"/>
  <c r="CT153" i="6"/>
  <c r="BN288" i="6"/>
  <c r="CT288" i="6"/>
  <c r="CT361" i="6"/>
  <c r="BN361" i="6"/>
  <c r="CI802" i="6"/>
  <c r="BC802" i="6"/>
  <c r="BY49" i="6"/>
  <c r="DE49" i="6"/>
  <c r="BY115" i="6"/>
  <c r="DE115" i="6"/>
  <c r="J66" i="3"/>
  <c r="J68" i="3" s="1"/>
  <c r="J70" i="3" s="1"/>
  <c r="CI167" i="6"/>
  <c r="BC167" i="6"/>
  <c r="BY411" i="6"/>
  <c r="DE411" i="6"/>
  <c r="DE20" i="6"/>
  <c r="BY20" i="6"/>
  <c r="CT215" i="6"/>
  <c r="BN215" i="6"/>
  <c r="CI909" i="6"/>
  <c r="BC909" i="6"/>
  <c r="CT36" i="6"/>
  <c r="BN36" i="6"/>
  <c r="BY231" i="6"/>
  <c r="DE231" i="6"/>
  <c r="BN406" i="6"/>
  <c r="CT406" i="6"/>
  <c r="BC699" i="6"/>
  <c r="CI699" i="6"/>
  <c r="DE893" i="6"/>
  <c r="BY893" i="6"/>
  <c r="DE46" i="6"/>
  <c r="BY46" i="6"/>
  <c r="BN708" i="6"/>
  <c r="CT708" i="6"/>
  <c r="CT944" i="6"/>
  <c r="BN944" i="6"/>
  <c r="DE799" i="6"/>
  <c r="BY799" i="6"/>
  <c r="BY793" i="6"/>
  <c r="DE793" i="6"/>
  <c r="BC586" i="6"/>
  <c r="CI586" i="6"/>
  <c r="DE885" i="6"/>
  <c r="BY885" i="6"/>
  <c r="CI913" i="6"/>
  <c r="BC913" i="6"/>
  <c r="CT32" i="6"/>
  <c r="BN32" i="6"/>
  <c r="BY289" i="6"/>
  <c r="DE289" i="6"/>
  <c r="CT956" i="6"/>
  <c r="BN956" i="6"/>
  <c r="BY842" i="6"/>
  <c r="DE842" i="6"/>
  <c r="CI74" i="6"/>
  <c r="BC74" i="6"/>
  <c r="BY332" i="6"/>
  <c r="DE332" i="6"/>
  <c r="DE518" i="6"/>
  <c r="BY518" i="6"/>
  <c r="BC774" i="6"/>
  <c r="CI774" i="6"/>
  <c r="DE126" i="6"/>
  <c r="BY126" i="6"/>
  <c r="DE304" i="6"/>
  <c r="BY304" i="6"/>
  <c r="CT609" i="6"/>
  <c r="BN609" i="6"/>
  <c r="CI810" i="6"/>
  <c r="BC810" i="6"/>
  <c r="BY612" i="6"/>
  <c r="DE612" i="6"/>
  <c r="BY685" i="6"/>
  <c r="DE685" i="6"/>
  <c r="CI1012" i="6"/>
  <c r="BC1012" i="6"/>
  <c r="BN815" i="6"/>
  <c r="CT815" i="6"/>
  <c r="BC1010" i="6"/>
  <c r="CI1010" i="6"/>
  <c r="BY700" i="6"/>
  <c r="DE700" i="6"/>
  <c r="DE476" i="6"/>
  <c r="BY476" i="6"/>
  <c r="BN81" i="6"/>
  <c r="CT81" i="6"/>
  <c r="CT781" i="6"/>
  <c r="BN781" i="6"/>
  <c r="BY179" i="6"/>
  <c r="DE179" i="6"/>
  <c r="BY318" i="6"/>
  <c r="DE318" i="6"/>
  <c r="CT907" i="6"/>
  <c r="BN907" i="6"/>
  <c r="BC657" i="6"/>
  <c r="CI657" i="6"/>
  <c r="CI615" i="6"/>
  <c r="BC615" i="6"/>
  <c r="BY350" i="6"/>
  <c r="DE350" i="6"/>
  <c r="DE915" i="6"/>
  <c r="BY915" i="6"/>
  <c r="BC676" i="6"/>
  <c r="CI676" i="6"/>
  <c r="BN57" i="6"/>
  <c r="CT57" i="6"/>
  <c r="BC949" i="6"/>
  <c r="CI949" i="6"/>
  <c r="DE79" i="6"/>
  <c r="BY79" i="6"/>
  <c r="BY678" i="6"/>
  <c r="DE678" i="6"/>
  <c r="BN885" i="6"/>
  <c r="CT885" i="6"/>
  <c r="BC354" i="6"/>
  <c r="CI354" i="6"/>
  <c r="CT69" i="6"/>
  <c r="BN69" i="6"/>
  <c r="BC565" i="6"/>
  <c r="CI565" i="6"/>
  <c r="CI165" i="6"/>
  <c r="BC165" i="6"/>
  <c r="BY293" i="6"/>
  <c r="DE293" i="6"/>
  <c r="CI778" i="6"/>
  <c r="BC778" i="6"/>
  <c r="DE956" i="6"/>
  <c r="BY956" i="6"/>
  <c r="BC28" i="6"/>
  <c r="CI28" i="6"/>
  <c r="DE584" i="6"/>
  <c r="BY584" i="6"/>
  <c r="BC902" i="6"/>
  <c r="CI902" i="6"/>
  <c r="BN736" i="6"/>
  <c r="CT736" i="6"/>
  <c r="CT208" i="6"/>
  <c r="BN208" i="6"/>
  <c r="DE575" i="6"/>
  <c r="BY575" i="6"/>
  <c r="CI582" i="6"/>
  <c r="BC582" i="6"/>
  <c r="BY385" i="6"/>
  <c r="DE385" i="6"/>
  <c r="BC325" i="6"/>
  <c r="CI325" i="6"/>
  <c r="BC461" i="6"/>
  <c r="CI461" i="6"/>
  <c r="DE386" i="6"/>
  <c r="BY386" i="6"/>
  <c r="BN396" i="6"/>
  <c r="CT396" i="6"/>
  <c r="BY129" i="6"/>
  <c r="DE129" i="6"/>
  <c r="BN150" i="6"/>
  <c r="CT150" i="6"/>
  <c r="DE446" i="6"/>
  <c r="BY446" i="6"/>
  <c r="DE66" i="6"/>
  <c r="BY66" i="6"/>
  <c r="BY674" i="6"/>
  <c r="DE674" i="6"/>
  <c r="BN673" i="6"/>
  <c r="CT673" i="6"/>
  <c r="DE806" i="6"/>
  <c r="BY806" i="6"/>
  <c r="BY45" i="6"/>
  <c r="DE45" i="6"/>
  <c r="CI201" i="6"/>
  <c r="BC201" i="6"/>
  <c r="BY948" i="6"/>
  <c r="DE948" i="6"/>
  <c r="BC947" i="6"/>
  <c r="CI947" i="6"/>
  <c r="BC861" i="6"/>
  <c r="CI861" i="6"/>
  <c r="BN893" i="6"/>
  <c r="CT893" i="6"/>
  <c r="CT917" i="6"/>
  <c r="BN917" i="6"/>
  <c r="CI881" i="6"/>
  <c r="BC881" i="6"/>
  <c r="CT937" i="6"/>
  <c r="BN937" i="6"/>
  <c r="I63" i="5"/>
  <c r="I51" i="5"/>
  <c r="K38" i="5"/>
  <c r="BN830" i="6"/>
  <c r="CT830" i="6"/>
  <c r="BN289" i="6"/>
  <c r="CT289" i="6"/>
  <c r="BY960" i="6"/>
  <c r="DE960" i="6"/>
  <c r="DE655" i="6"/>
  <c r="BY655" i="6"/>
  <c r="DE709" i="6"/>
  <c r="BY709" i="6"/>
  <c r="CT136" i="6"/>
  <c r="BN136" i="6"/>
  <c r="DE189" i="6"/>
  <c r="BY189" i="6"/>
  <c r="BN390" i="6"/>
  <c r="CT390" i="6"/>
  <c r="BN713" i="6"/>
  <c r="CT713" i="6"/>
  <c r="CI47" i="6"/>
  <c r="BC47" i="6"/>
  <c r="BN435" i="6"/>
  <c r="CT435" i="6"/>
  <c r="CT340" i="6"/>
  <c r="BN340" i="6"/>
  <c r="DE699" i="6"/>
  <c r="BY699" i="6"/>
  <c r="CI850" i="6"/>
  <c r="BC850" i="6"/>
  <c r="CT866" i="6"/>
  <c r="BN866" i="6"/>
  <c r="BY81" i="6"/>
  <c r="DE81" i="6"/>
  <c r="CT510" i="6"/>
  <c r="BN510" i="6"/>
  <c r="DE936" i="6"/>
  <c r="BY936" i="6"/>
  <c r="CT728" i="6"/>
  <c r="BN728" i="6"/>
  <c r="DE891" i="6"/>
  <c r="BY891" i="6"/>
  <c r="BY62" i="6"/>
  <c r="DE62" i="6"/>
  <c r="BC805" i="6"/>
  <c r="CI805" i="6"/>
  <c r="BC533" i="6"/>
  <c r="CI533" i="6"/>
  <c r="DE410" i="6"/>
  <c r="BY410" i="6"/>
  <c r="BC785" i="6"/>
  <c r="CI785" i="6"/>
  <c r="CT908" i="6"/>
  <c r="BN908" i="6"/>
  <c r="BC152" i="6"/>
  <c r="CI152" i="6"/>
  <c r="DE715" i="6"/>
  <c r="BY715" i="6"/>
  <c r="BN182" i="6"/>
  <c r="CT182" i="6"/>
  <c r="CT814" i="6"/>
  <c r="BN814" i="6"/>
  <c r="BC560" i="6"/>
  <c r="CI560" i="6"/>
  <c r="DE87" i="6"/>
  <c r="BY87" i="6"/>
  <c r="BY154" i="6"/>
  <c r="DE154" i="6"/>
  <c r="CT637" i="6"/>
  <c r="BN637" i="6"/>
  <c r="BN190" i="6"/>
  <c r="CT190" i="6"/>
  <c r="CI358" i="6"/>
  <c r="BC358" i="6"/>
  <c r="BC252" i="6"/>
  <c r="CI252" i="6"/>
  <c r="CI628" i="6"/>
  <c r="BC628" i="6"/>
  <c r="BY785" i="6"/>
  <c r="DE785" i="6"/>
  <c r="BY487" i="6"/>
  <c r="DE487" i="6"/>
  <c r="BN495" i="6"/>
  <c r="CT495" i="6"/>
  <c r="CT551" i="6"/>
  <c r="BN551" i="6"/>
  <c r="BY1008" i="6"/>
  <c r="DE1008" i="6"/>
  <c r="DE563" i="6"/>
  <c r="BY563" i="6"/>
  <c r="BC930" i="6"/>
  <c r="CI930" i="6"/>
  <c r="CT342" i="6"/>
  <c r="BN342" i="6"/>
  <c r="CI817" i="6"/>
  <c r="BC817" i="6"/>
  <c r="BN283" i="6"/>
  <c r="CT283" i="6"/>
  <c r="BY284" i="6"/>
  <c r="DE284" i="6"/>
  <c r="CI488" i="6"/>
  <c r="BC488" i="6"/>
  <c r="CI536" i="6"/>
  <c r="BC536" i="6"/>
  <c r="CI975" i="6"/>
  <c r="BC975" i="6"/>
  <c r="BN262" i="6"/>
  <c r="CT262" i="6"/>
  <c r="BC37" i="6"/>
  <c r="CI37" i="6"/>
  <c r="BY97" i="6"/>
  <c r="DE97" i="6"/>
  <c r="CI125" i="6"/>
  <c r="BC125" i="6"/>
  <c r="BY847" i="6"/>
  <c r="DE847" i="6"/>
  <c r="DE390" i="6"/>
  <c r="BY390" i="6"/>
  <c r="BY329" i="6"/>
  <c r="DE329" i="6"/>
  <c r="BY556" i="6"/>
  <c r="DE556" i="6"/>
  <c r="DE813" i="6"/>
  <c r="BY813" i="6"/>
  <c r="BN773" i="6"/>
  <c r="CT773" i="6"/>
  <c r="BC253" i="6"/>
  <c r="CI253" i="6"/>
  <c r="CI122" i="6"/>
  <c r="BC122" i="6"/>
  <c r="BN481" i="6"/>
  <c r="CT481" i="6"/>
  <c r="BY819" i="6"/>
  <c r="DE819" i="6"/>
  <c r="BN416" i="6"/>
  <c r="CT416" i="6"/>
  <c r="DE218" i="6"/>
  <c r="BY218" i="6"/>
  <c r="BC117" i="6"/>
  <c r="CI117" i="6"/>
  <c r="BN244" i="6"/>
  <c r="CT244" i="6"/>
  <c r="BC534" i="6"/>
  <c r="CI534" i="6"/>
  <c r="CI127" i="6"/>
  <c r="BC127" i="6"/>
  <c r="BY99" i="6"/>
  <c r="DE99" i="6"/>
  <c r="CI701" i="6"/>
  <c r="BC701" i="6"/>
  <c r="BN127" i="6"/>
  <c r="CT127" i="6"/>
  <c r="BN1010" i="6"/>
  <c r="CT1010" i="6"/>
  <c r="CI465" i="6"/>
  <c r="BC465" i="6"/>
  <c r="BY731" i="6"/>
  <c r="DE731" i="6"/>
  <c r="BN796" i="6"/>
  <c r="CT796" i="6"/>
  <c r="BC529" i="6"/>
  <c r="CI529" i="6"/>
  <c r="CT769" i="6"/>
  <c r="BN769" i="6"/>
  <c r="CI345" i="6"/>
  <c r="BC345" i="6"/>
  <c r="DE899" i="6"/>
  <c r="BY899" i="6"/>
  <c r="BC40" i="6"/>
  <c r="CI40" i="6"/>
  <c r="CI789" i="6"/>
  <c r="BC789" i="6"/>
  <c r="BN775" i="6"/>
  <c r="CT775" i="6"/>
  <c r="CI236" i="6"/>
  <c r="BC236" i="6"/>
  <c r="CI791" i="6"/>
  <c r="BC791" i="6"/>
  <c r="BY262" i="6"/>
  <c r="DE262" i="6"/>
  <c r="CT138" i="6"/>
  <c r="BN138" i="6"/>
  <c r="BY689" i="6"/>
  <c r="DE689" i="6"/>
  <c r="BY100" i="6"/>
  <c r="DE100" i="6"/>
  <c r="BY112" i="6"/>
  <c r="DE112" i="6"/>
  <c r="CI250" i="6"/>
  <c r="BC250" i="6"/>
  <c r="BC724" i="6"/>
  <c r="CI724" i="6"/>
  <c r="DE250" i="6"/>
  <c r="BY250" i="6"/>
  <c r="CI524" i="6"/>
  <c r="BC524" i="6"/>
  <c r="CT879" i="6"/>
  <c r="BN879" i="6"/>
  <c r="CT177" i="6"/>
  <c r="BN177" i="6"/>
  <c r="BY839" i="6"/>
  <c r="DE839" i="6"/>
  <c r="BY162" i="6"/>
  <c r="DE162" i="6"/>
  <c r="BY39" i="6"/>
  <c r="DE39" i="6"/>
  <c r="BC474" i="6"/>
  <c r="CI474" i="6"/>
  <c r="DE651" i="6"/>
  <c r="BY651" i="6"/>
  <c r="CT531" i="6"/>
  <c r="BN531" i="6"/>
  <c r="BN298" i="6"/>
  <c r="CT298" i="6"/>
  <c r="CI511" i="6"/>
  <c r="BC511" i="6"/>
  <c r="BC998" i="6"/>
  <c r="CI998" i="6"/>
  <c r="BN526" i="6"/>
  <c r="CT526" i="6"/>
  <c r="BN847" i="6"/>
  <c r="CT847" i="6"/>
  <c r="CT724" i="6"/>
  <c r="BN724" i="6"/>
  <c r="BN451" i="6"/>
  <c r="CT451" i="6"/>
  <c r="DE303" i="6"/>
  <c r="BY303" i="6"/>
  <c r="CT646" i="6"/>
  <c r="BN646" i="6"/>
  <c r="BN440" i="6"/>
  <c r="CT440" i="6"/>
  <c r="BC646" i="6"/>
  <c r="CI646" i="6"/>
  <c r="BC645" i="6"/>
  <c r="CI645" i="6"/>
  <c r="CI577" i="6"/>
  <c r="BC577" i="6"/>
  <c r="DE150" i="6"/>
  <c r="BY150" i="6"/>
  <c r="BC891" i="6"/>
  <c r="CI891" i="6"/>
  <c r="DE774" i="6"/>
  <c r="BY774" i="6"/>
  <c r="CT336" i="6"/>
  <c r="BN336" i="6"/>
  <c r="BC243" i="6"/>
  <c r="CI243" i="6"/>
  <c r="BN784" i="6"/>
  <c r="CT784" i="6"/>
  <c r="DE757" i="6"/>
  <c r="BY757" i="6"/>
  <c r="BN61" i="6"/>
  <c r="CT61" i="6"/>
  <c r="DE311" i="6"/>
  <c r="BY311" i="6"/>
  <c r="DE902" i="6"/>
  <c r="BY902" i="6"/>
  <c r="BC440" i="6"/>
  <c r="CI440" i="6"/>
  <c r="CI176" i="6"/>
  <c r="BC176" i="6"/>
  <c r="CI952" i="6"/>
  <c r="BC952" i="6"/>
  <c r="CT333" i="6"/>
  <c r="BN333" i="6"/>
  <c r="DE634" i="6"/>
  <c r="BY634" i="6"/>
  <c r="BY424" i="6"/>
  <c r="DE424" i="6"/>
  <c r="BY942" i="6"/>
  <c r="DE942" i="6"/>
  <c r="CI401" i="6"/>
  <c r="BC401" i="6"/>
  <c r="BC768" i="6"/>
  <c r="CI768" i="6"/>
  <c r="BC961" i="6"/>
  <c r="CI961" i="6"/>
  <c r="BC658" i="6"/>
  <c r="CI658" i="6"/>
  <c r="CT306" i="6"/>
  <c r="BN306" i="6"/>
  <c r="BC630" i="6"/>
  <c r="CI630" i="6"/>
  <c r="BY338" i="6"/>
  <c r="DE338" i="6"/>
  <c r="CT624" i="6"/>
  <c r="BN624" i="6"/>
  <c r="DE27" i="6"/>
  <c r="BY27" i="6"/>
  <c r="CT969" i="6"/>
  <c r="BN969" i="6"/>
  <c r="BC29" i="6"/>
  <c r="CI29" i="6"/>
  <c r="BN248" i="6"/>
  <c r="CT248" i="6"/>
  <c r="BN831" i="6"/>
  <c r="CT831" i="6"/>
  <c r="BY197" i="6"/>
  <c r="DE197" i="6"/>
  <c r="BN183" i="6"/>
  <c r="CT183" i="6"/>
  <c r="DE317" i="6"/>
  <c r="BY317" i="6"/>
  <c r="BN151" i="6"/>
  <c r="CT151" i="6"/>
  <c r="BY924" i="6"/>
  <c r="DE924" i="6"/>
  <c r="CI414" i="6"/>
  <c r="BC414" i="6"/>
  <c r="CI93" i="6"/>
  <c r="BC93" i="6"/>
  <c r="BY829" i="6"/>
  <c r="DE829" i="6"/>
  <c r="CT106" i="6"/>
  <c r="BN106" i="6"/>
  <c r="BY272" i="6"/>
  <c r="DE272" i="6"/>
  <c r="BC538" i="6"/>
  <c r="CI538" i="6"/>
  <c r="CT760" i="6"/>
  <c r="BN760" i="6"/>
  <c r="BY798" i="6"/>
  <c r="DE798" i="6"/>
  <c r="BN479" i="6"/>
  <c r="CT479" i="6"/>
  <c r="BC914" i="6"/>
  <c r="CI914" i="6"/>
  <c r="BY800" i="6"/>
  <c r="DE800" i="6"/>
  <c r="BN427" i="6"/>
  <c r="CT427" i="6"/>
  <c r="BN936" i="6"/>
  <c r="CT936" i="6"/>
  <c r="BY176" i="6"/>
  <c r="DE176" i="6"/>
  <c r="CT356" i="6"/>
  <c r="BN356" i="6"/>
  <c r="CI190" i="6"/>
  <c r="BC190" i="6"/>
  <c r="CI399" i="6"/>
  <c r="BC399" i="6"/>
  <c r="CI280" i="6"/>
  <c r="BC280" i="6"/>
  <c r="CI752" i="6"/>
  <c r="BC752" i="6"/>
  <c r="DE497" i="6"/>
  <c r="BY497" i="6"/>
  <c r="BY286" i="6"/>
  <c r="DE286" i="6"/>
  <c r="BN790" i="6"/>
  <c r="CT790" i="6"/>
  <c r="BC170" i="6"/>
  <c r="CI170" i="6"/>
  <c r="BC873" i="6"/>
  <c r="CI873" i="6"/>
  <c r="BY43" i="6"/>
  <c r="DE43" i="6"/>
  <c r="DE467" i="6"/>
  <c r="BY467" i="6"/>
  <c r="DE185" i="6"/>
  <c r="BY185" i="6"/>
  <c r="CT297" i="6"/>
  <c r="BN297" i="6"/>
  <c r="DE441" i="6"/>
  <c r="BY441" i="6"/>
  <c r="CI482" i="6"/>
  <c r="BC482" i="6"/>
  <c r="CT894" i="6"/>
  <c r="BN894" i="6"/>
  <c r="CT730" i="6"/>
  <c r="BN730" i="6"/>
  <c r="BN537" i="6"/>
  <c r="CT537" i="6"/>
  <c r="BC669" i="6"/>
  <c r="CI669" i="6"/>
  <c r="CI674" i="6"/>
  <c r="BC674" i="6"/>
  <c r="BN423" i="6"/>
  <c r="CT423" i="6"/>
  <c r="BN429" i="6"/>
  <c r="CT429" i="6"/>
  <c r="BY547" i="6"/>
  <c r="DE547" i="6"/>
  <c r="BY517" i="6"/>
  <c r="DE517" i="6"/>
  <c r="DE868" i="6"/>
  <c r="BY868" i="6"/>
  <c r="BC716" i="6"/>
  <c r="CI716" i="6"/>
  <c r="BN60" i="6"/>
  <c r="CT60" i="6"/>
  <c r="CI351" i="6"/>
  <c r="BC351" i="6"/>
  <c r="BC470" i="6"/>
  <c r="CI470" i="6"/>
  <c r="DE718" i="6"/>
  <c r="BY718" i="6"/>
  <c r="I49" i="5"/>
  <c r="I61" i="5"/>
  <c r="K36" i="5"/>
  <c r="CI300" i="6"/>
  <c r="BC300" i="6"/>
  <c r="CT482" i="6"/>
  <c r="BN482" i="6"/>
  <c r="BY196" i="6"/>
  <c r="DE196" i="6"/>
  <c r="BN284" i="6"/>
  <c r="CT284" i="6"/>
  <c r="BN992" i="6"/>
  <c r="CT992" i="6"/>
  <c r="DE599" i="6"/>
  <c r="BY599" i="6"/>
  <c r="CT399" i="6"/>
  <c r="BN399" i="6"/>
  <c r="BY228" i="6"/>
  <c r="DE228" i="6"/>
  <c r="BY761" i="6"/>
  <c r="DE761" i="6"/>
  <c r="BN554" i="6"/>
  <c r="CT554" i="6"/>
  <c r="CT743" i="6"/>
  <c r="BN743" i="6"/>
  <c r="BY226" i="6"/>
  <c r="DE226" i="6"/>
  <c r="BY835" i="6"/>
  <c r="DE835" i="6"/>
  <c r="DE627" i="6"/>
  <c r="BY627" i="6"/>
  <c r="BY380" i="6"/>
  <c r="DE380" i="6"/>
  <c r="BC803" i="6"/>
  <c r="CI803" i="6"/>
  <c r="CT378" i="6"/>
  <c r="BN378" i="6"/>
  <c r="DE515" i="6"/>
  <c r="BY515" i="6"/>
  <c r="CI698" i="6"/>
  <c r="BC698" i="6"/>
  <c r="DE193" i="6"/>
  <c r="BY193" i="6"/>
  <c r="BC685" i="6"/>
  <c r="CI685" i="6"/>
  <c r="BN280" i="6"/>
  <c r="CT280" i="6"/>
  <c r="CT231" i="6"/>
  <c r="BN231" i="6"/>
  <c r="BY298" i="6"/>
  <c r="DE298" i="6"/>
  <c r="BC950" i="6"/>
  <c r="CI950" i="6"/>
  <c r="BY802" i="6"/>
  <c r="DE802" i="6"/>
  <c r="CI157" i="6"/>
  <c r="BC157" i="6"/>
  <c r="CI689" i="6"/>
  <c r="BC689" i="6"/>
  <c r="CT597" i="6"/>
  <c r="BN597" i="6"/>
  <c r="K33" i="5"/>
  <c r="K34" i="5"/>
  <c r="I47" i="5"/>
  <c r="CT864" i="6"/>
  <c r="BN864" i="6"/>
  <c r="DE864" i="6"/>
  <c r="BY864" i="6"/>
  <c r="CT897" i="6"/>
  <c r="BN897" i="6"/>
  <c r="CI123" i="6"/>
  <c r="BC123" i="6"/>
  <c r="CI971" i="6"/>
  <c r="BC971" i="6"/>
  <c r="BY341" i="6"/>
  <c r="DE341" i="6"/>
  <c r="DE844" i="6"/>
  <c r="BY844" i="6"/>
  <c r="CT239" i="6"/>
  <c r="BN239" i="6"/>
  <c r="BC285" i="6"/>
  <c r="CI285" i="6"/>
  <c r="CI310" i="6"/>
  <c r="BC310" i="6"/>
  <c r="CI860" i="6"/>
  <c r="BC860" i="6"/>
  <c r="CT913" i="6"/>
  <c r="BN913" i="6"/>
  <c r="CT793" i="6"/>
  <c r="BN793" i="6"/>
  <c r="DE432" i="6"/>
  <c r="BY432" i="6"/>
  <c r="CT568" i="6"/>
  <c r="BN568" i="6"/>
  <c r="CI811" i="6"/>
  <c r="BC811" i="6"/>
  <c r="BC547" i="6"/>
  <c r="CI547" i="6"/>
  <c r="BY519" i="6"/>
  <c r="DE519" i="6"/>
  <c r="BC678" i="6"/>
  <c r="CI678" i="6"/>
  <c r="CT925" i="6"/>
  <c r="BN925" i="6"/>
  <c r="BY985" i="6"/>
  <c r="DE985" i="6"/>
  <c r="DE640" i="6"/>
  <c r="BY640" i="6"/>
  <c r="BN1004" i="6"/>
  <c r="CT1004" i="6"/>
  <c r="BN684" i="6"/>
  <c r="CT684" i="6"/>
  <c r="CT575" i="6"/>
  <c r="BN575" i="6"/>
  <c r="CI999" i="6"/>
  <c r="BC999" i="6"/>
  <c r="BY130" i="6"/>
  <c r="DE130" i="6"/>
  <c r="BC234" i="6"/>
  <c r="CI234" i="6"/>
  <c r="DE384" i="6"/>
  <c r="BY384" i="6"/>
  <c r="BN715" i="6"/>
  <c r="CT715" i="6"/>
  <c r="DE717" i="6"/>
  <c r="BY717" i="6"/>
  <c r="BC653" i="6"/>
  <c r="CI653" i="6"/>
  <c r="CI837" i="6"/>
  <c r="BC837" i="6"/>
  <c r="BC888" i="6"/>
  <c r="CI888" i="6"/>
  <c r="BY428" i="6"/>
  <c r="DE428" i="6"/>
  <c r="CI898" i="6"/>
  <c r="BC898" i="6"/>
  <c r="DE696" i="6"/>
  <c r="BY696" i="6"/>
  <c r="BN734" i="6"/>
  <c r="CT734" i="6"/>
  <c r="CI61" i="6"/>
  <c r="BC61" i="6"/>
  <c r="BC993" i="6"/>
  <c r="CI993" i="6"/>
  <c r="BY416" i="6"/>
  <c r="DE416" i="6"/>
  <c r="DE566" i="6"/>
  <c r="BY566" i="6"/>
  <c r="CT24" i="6"/>
  <c r="BN24" i="6"/>
  <c r="DE480" i="6"/>
  <c r="BY480" i="6"/>
  <c r="DE44" i="6"/>
  <c r="BY44" i="6"/>
  <c r="BY583" i="6"/>
  <c r="DE583" i="6"/>
  <c r="DE492" i="6"/>
  <c r="BY492" i="6"/>
  <c r="BN540" i="6"/>
  <c r="CT540" i="6"/>
  <c r="DE648" i="6"/>
  <c r="BY648" i="6"/>
  <c r="DE862" i="6"/>
  <c r="BY862" i="6"/>
  <c r="DE396" i="6"/>
  <c r="BY396" i="6"/>
  <c r="BC154" i="6"/>
  <c r="CI154" i="6"/>
  <c r="CI747" i="6"/>
  <c r="BC747" i="6"/>
  <c r="BY618" i="6"/>
  <c r="DE618" i="6"/>
  <c r="DE564" i="6"/>
  <c r="BY564" i="6"/>
  <c r="CT461" i="6"/>
  <c r="BN461" i="6"/>
  <c r="CI129" i="6"/>
  <c r="BC129" i="6"/>
  <c r="CI692" i="6"/>
  <c r="BC692" i="6"/>
  <c r="CI880" i="6"/>
  <c r="BC880" i="6"/>
  <c r="BN422" i="6"/>
  <c r="CT422" i="6"/>
  <c r="DE675" i="6"/>
  <c r="BY675" i="6"/>
  <c r="BN553" i="6"/>
  <c r="CT553" i="6"/>
  <c r="DE597" i="6"/>
  <c r="BY597" i="6"/>
  <c r="CT279" i="6"/>
  <c r="BN279" i="6"/>
  <c r="DE201" i="6"/>
  <c r="BY201" i="6"/>
  <c r="BC436" i="6"/>
  <c r="CI436" i="6"/>
  <c r="CT898" i="6"/>
  <c r="BN898" i="6"/>
  <c r="DE901" i="6"/>
  <c r="BY901" i="6"/>
  <c r="CT447" i="6"/>
  <c r="BN447" i="6"/>
  <c r="CT640" i="6"/>
  <c r="BN640" i="6"/>
  <c r="CT51" i="6"/>
  <c r="BN51" i="6"/>
  <c r="CT236" i="6"/>
  <c r="BN236" i="6"/>
  <c r="CI350" i="6"/>
  <c r="BC350" i="6"/>
  <c r="CT142" i="6"/>
  <c r="BN142" i="6"/>
  <c r="BY463" i="6"/>
  <c r="DE463" i="6"/>
  <c r="BC326" i="6"/>
  <c r="CI326" i="6"/>
  <c r="DE488" i="6"/>
  <c r="BY488" i="6"/>
  <c r="BC777" i="6"/>
  <c r="CI777" i="6"/>
  <c r="CT827" i="6"/>
  <c r="BN827" i="6"/>
  <c r="CI892" i="6"/>
  <c r="BC892" i="6"/>
  <c r="BN410" i="6"/>
  <c r="CT410" i="6"/>
  <c r="BN27" i="6"/>
  <c r="CT27" i="6"/>
  <c r="CI118" i="6"/>
  <c r="BC118" i="6"/>
  <c r="BC525" i="6"/>
  <c r="CI525" i="6"/>
  <c r="CI735" i="6"/>
  <c r="BC735" i="6"/>
  <c r="BN31" i="6"/>
  <c r="CT31" i="6"/>
  <c r="CT853" i="6"/>
  <c r="BN853" i="6"/>
  <c r="CI288" i="6"/>
  <c r="BC288" i="6"/>
  <c r="BC742" i="6"/>
  <c r="CI742" i="6"/>
  <c r="CT939" i="6"/>
  <c r="BN939" i="6"/>
  <c r="CI420" i="6"/>
  <c r="BC420" i="6"/>
  <c r="CT841" i="6"/>
  <c r="BN841" i="6"/>
  <c r="CI102" i="6"/>
  <c r="BC102" i="6"/>
  <c r="CT622" i="6"/>
  <c r="BN622" i="6"/>
  <c r="BC423" i="6"/>
  <c r="CI423" i="6"/>
  <c r="BN804" i="6"/>
  <c r="CT804" i="6"/>
  <c r="DE642" i="6"/>
  <c r="BY642" i="6"/>
  <c r="BN45" i="6"/>
  <c r="CT45" i="6"/>
  <c r="BY894" i="6"/>
  <c r="DE894" i="6"/>
  <c r="L45" i="3" l="1"/>
  <c r="K47" i="3"/>
  <c r="K48" i="3" s="1"/>
  <c r="K49" i="3"/>
  <c r="J48" i="3"/>
  <c r="J50" i="3" s="1"/>
  <c r="J52" i="3" s="1"/>
  <c r="BZ282" i="6"/>
  <c r="DF282" i="6"/>
  <c r="BZ771" i="6"/>
  <c r="DF771" i="6"/>
  <c r="BZ248" i="6"/>
  <c r="DF248" i="6"/>
  <c r="CU473" i="6"/>
  <c r="BO473" i="6"/>
  <c r="CJ691" i="6"/>
  <c r="BD691" i="6"/>
  <c r="CJ702" i="6"/>
  <c r="BD702" i="6"/>
  <c r="BZ419" i="6"/>
  <c r="DF419" i="6"/>
  <c r="CU395" i="6"/>
  <c r="BO395" i="6"/>
  <c r="BZ41" i="6"/>
  <c r="DF41" i="6"/>
  <c r="CU512" i="6"/>
  <c r="BO512" i="6"/>
  <c r="BD721" i="6"/>
  <c r="CJ721" i="6"/>
  <c r="BZ554" i="6"/>
  <c r="DF554" i="6"/>
  <c r="BD719" i="6"/>
  <c r="CJ719" i="6"/>
  <c r="BZ261" i="6"/>
  <c r="DF261" i="6"/>
  <c r="BZ941" i="6"/>
  <c r="DF941" i="6"/>
  <c r="BZ237" i="6"/>
  <c r="DF237" i="6"/>
  <c r="BZ928" i="6"/>
  <c r="DF928" i="6"/>
  <c r="BO195" i="6"/>
  <c r="CU195" i="6"/>
  <c r="BD249" i="6"/>
  <c r="CJ249" i="6"/>
  <c r="DF837" i="6"/>
  <c r="BZ837" i="6"/>
  <c r="BO669" i="6"/>
  <c r="CU669" i="6"/>
  <c r="BZ101" i="6"/>
  <c r="DF101" i="6"/>
  <c r="CU282" i="6"/>
  <c r="BO282" i="6"/>
  <c r="BZ792" i="6"/>
  <c r="DF792" i="6"/>
  <c r="CU76" i="6"/>
  <c r="BO76" i="6"/>
  <c r="BZ246" i="6"/>
  <c r="DF246" i="6"/>
  <c r="CU307" i="6"/>
  <c r="BO307" i="6"/>
  <c r="CJ202" i="6"/>
  <c r="BD202" i="6"/>
  <c r="BZ796" i="6"/>
  <c r="DF796" i="6"/>
  <c r="DF529" i="6"/>
  <c r="BZ529" i="6"/>
  <c r="CJ638" i="6"/>
  <c r="BD638" i="6"/>
  <c r="BD34" i="6"/>
  <c r="CJ34" i="6"/>
  <c r="CU197" i="6"/>
  <c r="BO197" i="6"/>
  <c r="BO638" i="6"/>
  <c r="CU638" i="6"/>
  <c r="DF47" i="6"/>
  <c r="BZ47" i="6"/>
  <c r="BO872" i="6"/>
  <c r="CU872" i="6"/>
  <c r="CJ800" i="6"/>
  <c r="BD800" i="6"/>
  <c r="BO1009" i="6"/>
  <c r="CU1009" i="6"/>
  <c r="CJ526" i="6"/>
  <c r="BD526" i="6"/>
  <c r="BO1006" i="6"/>
  <c r="CU1006" i="6"/>
  <c r="CU548" i="6"/>
  <c r="BO548" i="6"/>
  <c r="CJ635" i="6"/>
  <c r="BD635" i="6"/>
  <c r="BD42" i="6"/>
  <c r="CJ42" i="6"/>
  <c r="CJ197" i="6"/>
  <c r="BD197" i="6"/>
  <c r="BD340" i="6"/>
  <c r="CJ340" i="6"/>
  <c r="BZ880" i="6"/>
  <c r="DF880" i="6"/>
  <c r="BZ461" i="6"/>
  <c r="DF461" i="6"/>
  <c r="BD449" i="6"/>
  <c r="CJ449" i="6"/>
  <c r="BD983" i="6"/>
  <c r="CJ983" i="6"/>
  <c r="BO37" i="6"/>
  <c r="CU37" i="6"/>
  <c r="DF313" i="6"/>
  <c r="BZ313" i="6"/>
  <c r="BD932" i="6"/>
  <c r="CJ932" i="6"/>
  <c r="BD15" i="6"/>
  <c r="CJ15" i="6"/>
  <c r="BO425" i="6"/>
  <c r="CU425" i="6"/>
  <c r="BD715" i="6"/>
  <c r="CJ715" i="6"/>
  <c r="BD648" i="6"/>
  <c r="CJ648" i="6"/>
  <c r="CJ411" i="6"/>
  <c r="BD411" i="6"/>
  <c r="CU836" i="6"/>
  <c r="BO836" i="6"/>
  <c r="DF702" i="6"/>
  <c r="BZ702" i="6"/>
  <c r="DF595" i="6"/>
  <c r="BZ595" i="6"/>
  <c r="BZ127" i="6"/>
  <c r="DF127" i="6"/>
  <c r="CJ620" i="6"/>
  <c r="BD620" i="6"/>
  <c r="CU685" i="6"/>
  <c r="BO685" i="6"/>
  <c r="BZ754" i="6"/>
  <c r="DF754" i="6"/>
  <c r="BZ271" i="6"/>
  <c r="DF271" i="6"/>
  <c r="CJ265" i="6"/>
  <c r="BD265" i="6"/>
  <c r="BZ509" i="6"/>
  <c r="DF509" i="6"/>
  <c r="CU487" i="6"/>
  <c r="BO487" i="6"/>
  <c r="CJ144" i="6"/>
  <c r="BD144" i="6"/>
  <c r="BD920" i="6"/>
  <c r="CJ920" i="6"/>
  <c r="BZ192" i="6"/>
  <c r="DF192" i="6"/>
  <c r="DF348" i="6"/>
  <c r="BZ348" i="6"/>
  <c r="BZ672" i="6"/>
  <c r="DF672" i="6"/>
  <c r="CJ884" i="6"/>
  <c r="BD884" i="6"/>
  <c r="BZ773" i="6"/>
  <c r="DF773" i="6"/>
  <c r="BO433" i="6"/>
  <c r="CU433" i="6"/>
  <c r="DF981" i="6"/>
  <c r="BZ981" i="6"/>
  <c r="BO779" i="6"/>
  <c r="CU779" i="6"/>
  <c r="BO919" i="6"/>
  <c r="CU919" i="6"/>
  <c r="CJ765" i="6"/>
  <c r="BD765" i="6"/>
  <c r="BZ614" i="6"/>
  <c r="DF614" i="6"/>
  <c r="CJ886" i="6"/>
  <c r="BD886" i="6"/>
  <c r="BZ309" i="6"/>
  <c r="DF309" i="6"/>
  <c r="CU355" i="6"/>
  <c r="BO355" i="6"/>
  <c r="DF907" i="6"/>
  <c r="BZ907" i="6"/>
  <c r="CJ376" i="6"/>
  <c r="BD376" i="6"/>
  <c r="DF860" i="6"/>
  <c r="BZ860" i="6"/>
  <c r="CJ206" i="6"/>
  <c r="BD206" i="6"/>
  <c r="CJ503" i="6"/>
  <c r="BD503" i="6"/>
  <c r="BZ721" i="6"/>
  <c r="DF721" i="6"/>
  <c r="BD396" i="6"/>
  <c r="CJ396" i="6"/>
  <c r="CJ76" i="6"/>
  <c r="BD76" i="6"/>
  <c r="DF26" i="6"/>
  <c r="BZ26" i="6"/>
  <c r="DF872" i="6"/>
  <c r="BZ872" i="6"/>
  <c r="CU63" i="6"/>
  <c r="BO63" i="6"/>
  <c r="BZ504" i="6"/>
  <c r="DF504" i="6"/>
  <c r="CJ158" i="6"/>
  <c r="BD158" i="6"/>
  <c r="BD924" i="6"/>
  <c r="CJ924" i="6"/>
  <c r="BO867" i="6"/>
  <c r="CU867" i="6"/>
  <c r="CU381" i="6"/>
  <c r="BO381" i="6"/>
  <c r="BZ797" i="6"/>
  <c r="DF797" i="6"/>
  <c r="BD16" i="6"/>
  <c r="CJ16" i="6"/>
  <c r="BO783" i="6"/>
  <c r="CU783" i="6"/>
  <c r="BO681" i="6"/>
  <c r="CU681" i="6"/>
  <c r="BO762" i="6"/>
  <c r="CU762" i="6"/>
  <c r="BO489" i="6"/>
  <c r="CU489" i="6"/>
  <c r="BD564" i="6"/>
  <c r="CJ564" i="6"/>
  <c r="CJ754" i="6"/>
  <c r="BD754" i="6"/>
  <c r="BD1002" i="6"/>
  <c r="CJ1002" i="6"/>
  <c r="BD927" i="6"/>
  <c r="CJ927" i="6"/>
  <c r="DF633" i="6"/>
  <c r="BZ633" i="6"/>
  <c r="BO518" i="6"/>
  <c r="CU518" i="6"/>
  <c r="BD853" i="6"/>
  <c r="CJ853" i="6"/>
  <c r="BZ520" i="6"/>
  <c r="DF520" i="6"/>
  <c r="BZ536" i="6"/>
  <c r="DF536" i="6"/>
  <c r="BD852" i="6"/>
  <c r="CJ852" i="6"/>
  <c r="BZ247" i="6"/>
  <c r="DF247" i="6"/>
  <c r="CU519" i="6"/>
  <c r="BO519" i="6"/>
  <c r="CU509" i="6"/>
  <c r="BO509" i="6"/>
  <c r="BZ673" i="6"/>
  <c r="DF673" i="6"/>
  <c r="BO455" i="6"/>
  <c r="CU455" i="6"/>
  <c r="BD580" i="6"/>
  <c r="CJ580" i="6"/>
  <c r="DF61" i="6"/>
  <c r="BZ61" i="6"/>
  <c r="BD21" i="6"/>
  <c r="CJ21" i="6"/>
  <c r="BZ944" i="6"/>
  <c r="DF944" i="6"/>
  <c r="BZ681" i="6"/>
  <c r="DF681" i="6"/>
  <c r="DF353" i="6"/>
  <c r="BZ353" i="6"/>
  <c r="BD1011" i="6"/>
  <c r="CJ1011" i="6"/>
  <c r="CJ782" i="6"/>
  <c r="BD782" i="6"/>
  <c r="DF245" i="6"/>
  <c r="BZ245" i="6"/>
  <c r="DF54" i="6"/>
  <c r="BZ54" i="6"/>
  <c r="BD712" i="6"/>
  <c r="CJ712" i="6"/>
  <c r="BO469" i="6"/>
  <c r="CU469" i="6"/>
  <c r="BO437" i="6"/>
  <c r="CU437" i="6"/>
  <c r="BD504" i="6"/>
  <c r="CJ504" i="6"/>
  <c r="BZ744" i="6"/>
  <c r="DF744" i="6"/>
  <c r="BZ363" i="6"/>
  <c r="DF363" i="6"/>
  <c r="BZ876" i="6"/>
  <c r="DF876" i="6"/>
  <c r="BD869" i="6"/>
  <c r="CJ869" i="6"/>
  <c r="DF502" i="6"/>
  <c r="BZ502" i="6"/>
  <c r="BZ125" i="6"/>
  <c r="DF125" i="6"/>
  <c r="DF368" i="6"/>
  <c r="BZ368" i="6"/>
  <c r="BD705" i="6"/>
  <c r="CJ705" i="6"/>
  <c r="BZ281" i="6"/>
  <c r="DF281" i="6"/>
  <c r="BZ692" i="6"/>
  <c r="DF692" i="6"/>
  <c r="CU52" i="6"/>
  <c r="BO52" i="6"/>
  <c r="BZ279" i="6"/>
  <c r="DF279" i="6"/>
  <c r="BO988" i="6"/>
  <c r="CU988" i="6"/>
  <c r="CJ783" i="6"/>
  <c r="BD783" i="6"/>
  <c r="CU94" i="6"/>
  <c r="BO94" i="6"/>
  <c r="DF175" i="6"/>
  <c r="BZ175" i="6"/>
  <c r="CJ161" i="6"/>
  <c r="BD161" i="6"/>
  <c r="BD23" i="6"/>
  <c r="CJ23" i="6"/>
  <c r="BD476" i="6"/>
  <c r="CJ476" i="6"/>
  <c r="DF354" i="6"/>
  <c r="BZ354" i="6"/>
  <c r="BD910" i="6"/>
  <c r="CJ910" i="6"/>
  <c r="DF603" i="6"/>
  <c r="BZ603" i="6"/>
  <c r="CU290" i="6"/>
  <c r="BO290" i="6"/>
  <c r="DF295" i="6"/>
  <c r="BZ295" i="6"/>
  <c r="BO869" i="6"/>
  <c r="CU869" i="6"/>
  <c r="BD725" i="6"/>
  <c r="CJ725" i="6"/>
  <c r="CJ450" i="6"/>
  <c r="BD450" i="6"/>
  <c r="BZ107" i="6"/>
  <c r="DF107" i="6"/>
  <c r="CJ741" i="6"/>
  <c r="BD741" i="6"/>
  <c r="CU344" i="6"/>
  <c r="BO344" i="6"/>
  <c r="BO585" i="6"/>
  <c r="CU585" i="6"/>
  <c r="BO763" i="6"/>
  <c r="CU763" i="6"/>
  <c r="BD948" i="6"/>
  <c r="CJ948" i="6"/>
  <c r="CJ49" i="6"/>
  <c r="BD49" i="6"/>
  <c r="CJ67" i="6"/>
  <c r="BD67" i="6"/>
  <c r="CU535" i="6"/>
  <c r="BO535" i="6"/>
  <c r="CU951" i="6"/>
  <c r="BO951" i="6"/>
  <c r="DF214" i="6"/>
  <c r="BZ214" i="6"/>
  <c r="BZ914" i="6"/>
  <c r="DF914" i="6"/>
  <c r="BD594" i="6"/>
  <c r="CJ594" i="6"/>
  <c r="CJ219" i="6"/>
  <c r="BD219" i="6"/>
  <c r="BO593" i="6"/>
  <c r="CU593" i="6"/>
  <c r="DF937" i="6"/>
  <c r="BZ937" i="6"/>
  <c r="DF444" i="6"/>
  <c r="BZ444" i="6"/>
  <c r="BD361" i="6"/>
  <c r="CJ361" i="6"/>
  <c r="BO574" i="6"/>
  <c r="CU574" i="6"/>
  <c r="CU592" i="6"/>
  <c r="BO592" i="6"/>
  <c r="BO436" i="6"/>
  <c r="CU436" i="6"/>
  <c r="BZ440" i="6"/>
  <c r="DF440" i="6"/>
  <c r="BZ455" i="6"/>
  <c r="DF455" i="6"/>
  <c r="DF42" i="6"/>
  <c r="BZ42" i="6"/>
  <c r="BO718" i="6"/>
  <c r="CU718" i="6"/>
  <c r="BZ98" i="6"/>
  <c r="DF98" i="6"/>
  <c r="BD50" i="6"/>
  <c r="CJ50" i="6"/>
  <c r="BZ963" i="6"/>
  <c r="DF963" i="6"/>
  <c r="CJ225" i="6"/>
  <c r="BD225" i="6"/>
  <c r="CU566" i="6"/>
  <c r="BO566" i="6"/>
  <c r="BO22" i="6"/>
  <c r="CU22" i="6"/>
  <c r="CU576" i="6"/>
  <c r="BO576" i="6"/>
  <c r="BD98" i="6"/>
  <c r="CJ98" i="6"/>
  <c r="CJ755" i="6"/>
  <c r="BD755" i="6"/>
  <c r="CJ823" i="6"/>
  <c r="BD823" i="6"/>
  <c r="BD989" i="6"/>
  <c r="CJ989" i="6"/>
  <c r="BO702" i="6"/>
  <c r="CU702" i="6"/>
  <c r="BD255" i="6"/>
  <c r="CJ255" i="6"/>
  <c r="BO674" i="6"/>
  <c r="CU674" i="6"/>
  <c r="DF234" i="6"/>
  <c r="BZ234" i="6"/>
  <c r="CU58" i="6"/>
  <c r="BO58" i="6"/>
  <c r="BZ21" i="6"/>
  <c r="DF21" i="6"/>
  <c r="BO873" i="6"/>
  <c r="CU873" i="6"/>
  <c r="DF896" i="6"/>
  <c r="BZ896" i="6"/>
  <c r="CU959" i="6"/>
  <c r="BO959" i="6"/>
  <c r="BO663" i="6"/>
  <c r="CU663" i="6"/>
  <c r="BD516" i="6"/>
  <c r="CJ516" i="6"/>
  <c r="BD584" i="6"/>
  <c r="CJ584" i="6"/>
  <c r="CJ318" i="6"/>
  <c r="BD318" i="6"/>
  <c r="DF356" i="6"/>
  <c r="BZ356" i="6"/>
  <c r="DF64" i="6"/>
  <c r="BZ64" i="6"/>
  <c r="BO586" i="6"/>
  <c r="CU586" i="6"/>
  <c r="BD490" i="6"/>
  <c r="CJ490" i="6"/>
  <c r="CJ147" i="6"/>
  <c r="BD147" i="6"/>
  <c r="CJ806" i="6"/>
  <c r="BD806" i="6"/>
  <c r="BO777" i="6"/>
  <c r="CU777" i="6"/>
  <c r="BD94" i="6"/>
  <c r="CJ94" i="6"/>
  <c r="BD690" i="6"/>
  <c r="CJ690" i="6"/>
  <c r="CU470" i="6"/>
  <c r="BO470" i="6"/>
  <c r="BZ323" i="6"/>
  <c r="DF323" i="6"/>
  <c r="BD106" i="6"/>
  <c r="CJ106" i="6"/>
  <c r="DF650" i="6"/>
  <c r="BZ650" i="6"/>
  <c r="BZ719" i="6"/>
  <c r="DF719" i="6"/>
  <c r="CU304" i="6"/>
  <c r="BO304" i="6"/>
  <c r="CJ237" i="6"/>
  <c r="BD237" i="6"/>
  <c r="CJ613" i="6"/>
  <c r="BD613" i="6"/>
  <c r="CU387" i="6"/>
  <c r="BO387" i="6"/>
  <c r="BO639" i="6"/>
  <c r="CU639" i="6"/>
  <c r="CU174" i="6"/>
  <c r="BO174" i="6"/>
  <c r="BO834" i="6"/>
  <c r="CU834" i="6"/>
  <c r="CU186" i="6"/>
  <c r="BO186" i="6"/>
  <c r="BZ878" i="6"/>
  <c r="DF878" i="6"/>
  <c r="CJ980" i="6"/>
  <c r="BD980" i="6"/>
  <c r="DF224" i="6"/>
  <c r="BZ224" i="6"/>
  <c r="DF703" i="6"/>
  <c r="BZ703" i="6"/>
  <c r="BZ505" i="6"/>
  <c r="DF505" i="6"/>
  <c r="BZ426" i="6"/>
  <c r="DF426" i="6"/>
  <c r="CJ198" i="6"/>
  <c r="BD198" i="6"/>
  <c r="DF521" i="6"/>
  <c r="BZ521" i="6"/>
  <c r="BZ742" i="6"/>
  <c r="DF742" i="6"/>
  <c r="BZ256" i="6"/>
  <c r="DF256" i="6"/>
  <c r="BZ413" i="6"/>
  <c r="DF413" i="6"/>
  <c r="CJ640" i="6"/>
  <c r="BD640" i="6"/>
  <c r="DF892" i="6"/>
  <c r="BZ892" i="6"/>
  <c r="BZ841" i="6"/>
  <c r="DF841" i="6"/>
  <c r="BZ210" i="6"/>
  <c r="DF210" i="6"/>
  <c r="CU272" i="6"/>
  <c r="BO272" i="6"/>
  <c r="DF512" i="6"/>
  <c r="BZ512" i="6"/>
  <c r="BD328" i="6"/>
  <c r="CJ328" i="6"/>
  <c r="CJ150" i="6"/>
  <c r="BD150" i="6"/>
  <c r="DF541" i="6"/>
  <c r="BZ541" i="6"/>
  <c r="CU147" i="6"/>
  <c r="BO147" i="6"/>
  <c r="CU71" i="6"/>
  <c r="BO71" i="6"/>
  <c r="CU374" i="6"/>
  <c r="BO374" i="6"/>
  <c r="CJ272" i="6"/>
  <c r="BD272" i="6"/>
  <c r="CJ256" i="6"/>
  <c r="BD256" i="6"/>
  <c r="BO488" i="6"/>
  <c r="CU488" i="6"/>
  <c r="BO130" i="6"/>
  <c r="CU130" i="6"/>
  <c r="BD579" i="6"/>
  <c r="CJ579" i="6"/>
  <c r="CU852" i="6"/>
  <c r="BO852" i="6"/>
  <c r="BD429" i="6"/>
  <c r="CJ429" i="6"/>
  <c r="BD276" i="6"/>
  <c r="CJ276" i="6"/>
  <c r="DF14" i="6"/>
  <c r="BZ14" i="6"/>
  <c r="BD66" i="6"/>
  <c r="CJ66" i="6"/>
  <c r="DF661" i="6"/>
  <c r="BZ661" i="6"/>
  <c r="DF637" i="6"/>
  <c r="BZ637" i="6"/>
  <c r="BZ534" i="6"/>
  <c r="DF534" i="6"/>
  <c r="BO330" i="6"/>
  <c r="CU330" i="6"/>
  <c r="CJ322" i="6"/>
  <c r="BD322" i="6"/>
  <c r="CU369" i="6"/>
  <c r="BO369" i="6"/>
  <c r="CU812" i="6"/>
  <c r="BO812" i="6"/>
  <c r="BO771" i="6"/>
  <c r="CU771" i="6"/>
  <c r="BD693" i="6"/>
  <c r="CJ693" i="6"/>
  <c r="BO965" i="6"/>
  <c r="CU965" i="6"/>
  <c r="CJ1003" i="6"/>
  <c r="BD1003" i="6"/>
  <c r="DF67" i="6"/>
  <c r="BZ67" i="6"/>
  <c r="BD617" i="6"/>
  <c r="CJ617" i="6"/>
  <c r="CJ812" i="6"/>
  <c r="BD812" i="6"/>
  <c r="BZ474" i="6"/>
  <c r="DF474" i="6"/>
  <c r="DF590" i="6"/>
  <c r="BZ590" i="6"/>
  <c r="DF92" i="6"/>
  <c r="BZ92" i="6"/>
  <c r="BO722" i="6"/>
  <c r="CU722" i="6"/>
  <c r="CJ362" i="6"/>
  <c r="BD362" i="6"/>
  <c r="CJ934" i="6"/>
  <c r="BD934" i="6"/>
  <c r="CJ251" i="6"/>
  <c r="BD251" i="6"/>
  <c r="BD535" i="6"/>
  <c r="CJ535" i="6"/>
  <c r="CJ257" i="6"/>
  <c r="BD257" i="6"/>
  <c r="BO38" i="6"/>
  <c r="CU38" i="6"/>
  <c r="CU680" i="6"/>
  <c r="BO680" i="6"/>
  <c r="DF720" i="6"/>
  <c r="BZ720" i="6"/>
  <c r="BD557" i="6"/>
  <c r="CJ557" i="6"/>
  <c r="BZ538" i="6"/>
  <c r="DF538" i="6"/>
  <c r="DF856" i="6"/>
  <c r="BZ856" i="6"/>
  <c r="BD149" i="6"/>
  <c r="CJ149" i="6"/>
  <c r="BO134" i="6"/>
  <c r="CU134" i="6"/>
  <c r="DF240" i="6"/>
  <c r="BZ240" i="6"/>
  <c r="CU364" i="6"/>
  <c r="BO364" i="6"/>
  <c r="CU933" i="6"/>
  <c r="BO933" i="6"/>
  <c r="BZ646" i="6"/>
  <c r="DF646" i="6"/>
  <c r="CU210" i="6"/>
  <c r="BO210" i="6"/>
  <c r="BD578" i="6"/>
  <c r="CJ578" i="6"/>
  <c r="BD264" i="6"/>
  <c r="CJ264" i="6"/>
  <c r="CJ221" i="6"/>
  <c r="BD221" i="6"/>
  <c r="CJ874" i="6"/>
  <c r="BD874" i="6"/>
  <c r="CJ530" i="6"/>
  <c r="BD530" i="6"/>
  <c r="BO612" i="6"/>
  <c r="CU612" i="6"/>
  <c r="DF190" i="6"/>
  <c r="BZ190" i="6"/>
  <c r="DF581" i="6"/>
  <c r="BZ581" i="6"/>
  <c r="CU325" i="6"/>
  <c r="BO325" i="6"/>
  <c r="BD137" i="6"/>
  <c r="CJ137" i="6"/>
  <c r="CJ180" i="6"/>
  <c r="BD180" i="6"/>
  <c r="BO545" i="6"/>
  <c r="CU545" i="6"/>
  <c r="DF805" i="6"/>
  <c r="BZ805" i="6"/>
  <c r="DF663" i="6"/>
  <c r="BZ663" i="6"/>
  <c r="BO303" i="6"/>
  <c r="CU303" i="6"/>
  <c r="BD656" i="6"/>
  <c r="CJ656" i="6"/>
  <c r="BZ109" i="6"/>
  <c r="DF109" i="6"/>
  <c r="BO634" i="6"/>
  <c r="CU634" i="6"/>
  <c r="BD27" i="6"/>
  <c r="CJ27" i="6"/>
  <c r="BD597" i="6"/>
  <c r="CJ597" i="6"/>
  <c r="BD847" i="6"/>
  <c r="CJ847" i="6"/>
  <c r="DF259" i="6"/>
  <c r="BZ259" i="6"/>
  <c r="BD591" i="6"/>
  <c r="CJ591" i="6"/>
  <c r="BD923" i="6"/>
  <c r="CJ923" i="6"/>
  <c r="DF299" i="6"/>
  <c r="BZ299" i="6"/>
  <c r="CU546" i="6"/>
  <c r="BO546" i="6"/>
  <c r="CU874" i="6"/>
  <c r="BO874" i="6"/>
  <c r="BD860" i="6"/>
  <c r="CJ860" i="6"/>
  <c r="CJ971" i="6"/>
  <c r="BD971" i="6"/>
  <c r="L34" i="5"/>
  <c r="J47" i="5"/>
  <c r="L33" i="5"/>
  <c r="BZ298" i="6"/>
  <c r="DF298" i="6"/>
  <c r="DF226" i="6"/>
  <c r="BZ226" i="6"/>
  <c r="DF868" i="6"/>
  <c r="BZ868" i="6"/>
  <c r="BD674" i="6"/>
  <c r="CJ674" i="6"/>
  <c r="DF441" i="6"/>
  <c r="BZ441" i="6"/>
  <c r="BD399" i="6"/>
  <c r="CJ399" i="6"/>
  <c r="CU306" i="6"/>
  <c r="BO306" i="6"/>
  <c r="BZ902" i="6"/>
  <c r="DF902" i="6"/>
  <c r="BO336" i="6"/>
  <c r="CU336" i="6"/>
  <c r="DF651" i="6"/>
  <c r="BZ651" i="6"/>
  <c r="CU879" i="6"/>
  <c r="BO879" i="6"/>
  <c r="CJ701" i="6"/>
  <c r="BD701" i="6"/>
  <c r="DF218" i="6"/>
  <c r="BZ218" i="6"/>
  <c r="BD125" i="6"/>
  <c r="CJ125" i="6"/>
  <c r="BD488" i="6"/>
  <c r="CJ488" i="6"/>
  <c r="DF563" i="6"/>
  <c r="BZ563" i="6"/>
  <c r="CJ628" i="6"/>
  <c r="BD628" i="6"/>
  <c r="BZ87" i="6"/>
  <c r="DF87" i="6"/>
  <c r="CU866" i="6"/>
  <c r="BO866" i="6"/>
  <c r="BD325" i="6"/>
  <c r="CJ325" i="6"/>
  <c r="BD902" i="6"/>
  <c r="CJ902" i="6"/>
  <c r="CU81" i="6"/>
  <c r="BO81" i="6"/>
  <c r="BZ685" i="6"/>
  <c r="DF685" i="6"/>
  <c r="BD774" i="6"/>
  <c r="CJ774" i="6"/>
  <c r="DF289" i="6"/>
  <c r="BZ289" i="6"/>
  <c r="CU406" i="6"/>
  <c r="BO406" i="6"/>
  <c r="BZ411" i="6"/>
  <c r="DF411" i="6"/>
  <c r="DF334" i="6"/>
  <c r="BZ334" i="6"/>
  <c r="BO985" i="6"/>
  <c r="CU985" i="6"/>
  <c r="CU394" i="6"/>
  <c r="BO394" i="6"/>
  <c r="BZ465" i="6"/>
  <c r="DF465" i="6"/>
  <c r="DF955" i="6"/>
  <c r="BZ955" i="6"/>
  <c r="BD32" i="6"/>
  <c r="CJ32" i="6"/>
  <c r="CU615" i="6"/>
  <c r="BO615" i="6"/>
  <c r="CU240" i="6"/>
  <c r="BO240" i="6"/>
  <c r="BD112" i="6"/>
  <c r="CJ112" i="6"/>
  <c r="BD278" i="6"/>
  <c r="CJ278" i="6"/>
  <c r="BO547" i="6"/>
  <c r="CU547" i="6"/>
  <c r="CU393" i="6"/>
  <c r="BO393" i="6"/>
  <c r="DF571" i="6"/>
  <c r="BZ571" i="6"/>
  <c r="BZ188" i="6"/>
  <c r="DF188" i="6"/>
  <c r="CJ664" i="6"/>
  <c r="BD664" i="6"/>
  <c r="BD696" i="6"/>
  <c r="CJ696" i="6"/>
  <c r="DF462" i="6"/>
  <c r="BZ462" i="6"/>
  <c r="BZ17" i="6"/>
  <c r="DF17" i="6"/>
  <c r="DF572" i="6"/>
  <c r="BZ572" i="6"/>
  <c r="BD373" i="6"/>
  <c r="CJ373" i="6"/>
  <c r="BD567" i="6"/>
  <c r="CJ567" i="6"/>
  <c r="CJ330" i="6"/>
  <c r="BD330" i="6"/>
  <c r="DF310" i="6"/>
  <c r="BZ310" i="6"/>
  <c r="BD462" i="6"/>
  <c r="CJ462" i="6"/>
  <c r="CU966" i="6"/>
  <c r="BO966" i="6"/>
  <c r="CU800" i="6"/>
  <c r="BO800" i="6"/>
  <c r="BO242" i="6"/>
  <c r="CU242" i="6"/>
  <c r="CU54" i="6"/>
  <c r="BO54" i="6"/>
  <c r="BZ296" i="6"/>
  <c r="DF296" i="6"/>
  <c r="CU180" i="6"/>
  <c r="BO180" i="6"/>
  <c r="CJ903" i="6"/>
  <c r="BD903" i="6"/>
  <c r="CU90" i="6"/>
  <c r="BO90" i="6"/>
  <c r="DF828" i="6"/>
  <c r="BZ828" i="6"/>
  <c r="BD424" i="6"/>
  <c r="CJ424" i="6"/>
  <c r="BZ450" i="6"/>
  <c r="DF450" i="6"/>
  <c r="BZ552" i="6"/>
  <c r="DF552" i="6"/>
  <c r="CJ879" i="6"/>
  <c r="BD879" i="6"/>
  <c r="DF148" i="6"/>
  <c r="BZ148" i="6"/>
  <c r="BD364" i="6"/>
  <c r="CJ364" i="6"/>
  <c r="CU320" i="6"/>
  <c r="BO320" i="6"/>
  <c r="CJ737" i="6"/>
  <c r="BD737" i="6"/>
  <c r="BO604" i="6"/>
  <c r="CU604" i="6"/>
  <c r="CJ707" i="6"/>
  <c r="BD707" i="6"/>
  <c r="BO849" i="6"/>
  <c r="CU849" i="6"/>
  <c r="DF24" i="6"/>
  <c r="BZ24" i="6"/>
  <c r="BO441" i="6"/>
  <c r="CU441" i="6"/>
  <c r="CU227" i="6"/>
  <c r="BO227" i="6"/>
  <c r="BD494" i="6"/>
  <c r="CJ494" i="6"/>
  <c r="BD228" i="6"/>
  <c r="CJ228" i="6"/>
  <c r="BO868" i="6"/>
  <c r="CU868" i="6"/>
  <c r="BO647" i="6"/>
  <c r="CU647" i="6"/>
  <c r="BD372" i="6"/>
  <c r="CJ372" i="6"/>
  <c r="DF28" i="6"/>
  <c r="BZ28" i="6"/>
  <c r="CU972" i="6"/>
  <c r="BO972" i="6"/>
  <c r="CU892" i="6"/>
  <c r="BO892" i="6"/>
  <c r="BD224" i="6"/>
  <c r="CJ224" i="6"/>
  <c r="BD976" i="6"/>
  <c r="CJ976" i="6"/>
  <c r="BD423" i="6"/>
  <c r="CJ423" i="6"/>
  <c r="BD742" i="6"/>
  <c r="CJ742" i="6"/>
  <c r="BZ416" i="6"/>
  <c r="DF416" i="6"/>
  <c r="BZ428" i="6"/>
  <c r="DF428" i="6"/>
  <c r="BO1004" i="6"/>
  <c r="CU1004" i="6"/>
  <c r="CJ547" i="6"/>
  <c r="BD547" i="6"/>
  <c r="BO597" i="6"/>
  <c r="CU597" i="6"/>
  <c r="CU231" i="6"/>
  <c r="BO231" i="6"/>
  <c r="CU378" i="6"/>
  <c r="BO378" i="6"/>
  <c r="CU743" i="6"/>
  <c r="BO743" i="6"/>
  <c r="CJ170" i="6"/>
  <c r="BD170" i="6"/>
  <c r="BZ800" i="6"/>
  <c r="DF800" i="6"/>
  <c r="BZ272" i="6"/>
  <c r="DF272" i="6"/>
  <c r="CU151" i="6"/>
  <c r="BO151" i="6"/>
  <c r="BD29" i="6"/>
  <c r="CJ29" i="6"/>
  <c r="BZ424" i="6"/>
  <c r="DF424" i="6"/>
  <c r="BD646" i="6"/>
  <c r="CJ646" i="6"/>
  <c r="BO847" i="6"/>
  <c r="CU847" i="6"/>
  <c r="DF100" i="6"/>
  <c r="BZ100" i="6"/>
  <c r="BO775" i="6"/>
  <c r="CU775" i="6"/>
  <c r="BD529" i="6"/>
  <c r="CJ529" i="6"/>
  <c r="BO773" i="6"/>
  <c r="CU773" i="6"/>
  <c r="CJ152" i="6"/>
  <c r="BD152" i="6"/>
  <c r="BZ62" i="6"/>
  <c r="DF62" i="6"/>
  <c r="BO713" i="6"/>
  <c r="CU713" i="6"/>
  <c r="BZ960" i="6"/>
  <c r="DF960" i="6"/>
  <c r="CU917" i="6"/>
  <c r="BO917" i="6"/>
  <c r="DF584" i="6"/>
  <c r="BZ584" i="6"/>
  <c r="BZ476" i="6"/>
  <c r="DF476" i="6"/>
  <c r="BZ518" i="6"/>
  <c r="DF518" i="6"/>
  <c r="BO32" i="6"/>
  <c r="CU32" i="6"/>
  <c r="CU944" i="6"/>
  <c r="BO944" i="6"/>
  <c r="BD167" i="6"/>
  <c r="CJ167" i="6"/>
  <c r="BO456" i="6"/>
  <c r="CU456" i="6"/>
  <c r="BO986" i="6"/>
  <c r="CU986" i="6"/>
  <c r="CJ60" i="6"/>
  <c r="BD60" i="6"/>
  <c r="CJ1005" i="6"/>
  <c r="BD1005" i="6"/>
  <c r="DF1009" i="6"/>
  <c r="BZ1009" i="6"/>
  <c r="CJ91" i="6"/>
  <c r="BD91" i="6"/>
  <c r="CJ87" i="6"/>
  <c r="BD87" i="6"/>
  <c r="CU73" i="6"/>
  <c r="BO73" i="6"/>
  <c r="DF128" i="6"/>
  <c r="BZ128" i="6"/>
  <c r="BO727" i="6"/>
  <c r="CU727" i="6"/>
  <c r="BO235" i="6"/>
  <c r="CU235" i="6"/>
  <c r="BZ95" i="6"/>
  <c r="DF95" i="6"/>
  <c r="BD258" i="6"/>
  <c r="CJ258" i="6"/>
  <c r="BD521" i="6"/>
  <c r="CJ521" i="6"/>
  <c r="CJ188" i="6"/>
  <c r="BD188" i="6"/>
  <c r="BO160" i="6"/>
  <c r="CU160" i="6"/>
  <c r="BD337" i="6"/>
  <c r="CJ337" i="6"/>
  <c r="CU100" i="6"/>
  <c r="BO100" i="6"/>
  <c r="BZ264" i="6"/>
  <c r="DF264" i="6"/>
  <c r="CU915" i="6"/>
  <c r="BO915" i="6"/>
  <c r="BZ433" i="6"/>
  <c r="DF433" i="6"/>
  <c r="DF195" i="6"/>
  <c r="BZ195" i="6"/>
  <c r="CJ786" i="6"/>
  <c r="BD786" i="6"/>
  <c r="BZ447" i="6"/>
  <c r="DF447" i="6"/>
  <c r="DF53" i="6"/>
  <c r="BZ53" i="6"/>
  <c r="K12" i="3"/>
  <c r="K14" i="3" s="1"/>
  <c r="K16" i="3" s="1"/>
  <c r="BO709" i="6"/>
  <c r="CU709" i="6"/>
  <c r="BD259" i="6"/>
  <c r="CJ259" i="6"/>
  <c r="BZ980" i="6"/>
  <c r="DF980" i="6"/>
  <c r="BZ233" i="6"/>
  <c r="DF233" i="6"/>
  <c r="CU825" i="6"/>
  <c r="BO825" i="6"/>
  <c r="BO740" i="6"/>
  <c r="CU740" i="6"/>
  <c r="BZ105" i="6"/>
  <c r="DF105" i="6"/>
  <c r="BO269" i="6"/>
  <c r="CU269" i="6"/>
  <c r="BD599" i="6"/>
  <c r="CJ599" i="6"/>
  <c r="CJ140" i="6"/>
  <c r="BD140" i="6"/>
  <c r="BD859" i="6"/>
  <c r="CJ859" i="6"/>
  <c r="CJ671" i="6"/>
  <c r="BD671" i="6"/>
  <c r="BZ377" i="6"/>
  <c r="DF377" i="6"/>
  <c r="CU932" i="6"/>
  <c r="BO932" i="6"/>
  <c r="BO207" i="6"/>
  <c r="CU207" i="6"/>
  <c r="BD709" i="6"/>
  <c r="CJ709" i="6"/>
  <c r="DF833" i="6"/>
  <c r="BZ833" i="6"/>
  <c r="BD18" i="6"/>
  <c r="CJ18" i="6"/>
  <c r="CU688" i="6"/>
  <c r="BO688" i="6"/>
  <c r="CJ1006" i="6"/>
  <c r="BD1006" i="6"/>
  <c r="DF988" i="6"/>
  <c r="BZ988" i="6"/>
  <c r="BO243" i="6"/>
  <c r="CU243" i="6"/>
  <c r="DF169" i="6"/>
  <c r="BZ169" i="6"/>
  <c r="BD1000" i="6"/>
  <c r="CJ1000" i="6"/>
  <c r="CJ471" i="6"/>
  <c r="BD471" i="6"/>
  <c r="BO99" i="6"/>
  <c r="CU99" i="6"/>
  <c r="BD883" i="6"/>
  <c r="CJ883" i="6"/>
  <c r="CU975" i="6"/>
  <c r="BO975" i="6"/>
  <c r="BZ147" i="6"/>
  <c r="DF147" i="6"/>
  <c r="BD738" i="6"/>
  <c r="CJ738" i="6"/>
  <c r="BZ172" i="6"/>
  <c r="DF172" i="6"/>
  <c r="BD962" i="6"/>
  <c r="CJ962" i="6"/>
  <c r="BD279" i="6"/>
  <c r="CJ279" i="6"/>
  <c r="BD566" i="6"/>
  <c r="CJ566" i="6"/>
  <c r="CU292" i="6"/>
  <c r="BO292" i="6"/>
  <c r="CJ751" i="6"/>
  <c r="BD751" i="6"/>
  <c r="BZ740" i="6"/>
  <c r="DF740" i="6"/>
  <c r="CJ267" i="6"/>
  <c r="BD267" i="6"/>
  <c r="CJ460" i="6"/>
  <c r="BD460" i="6"/>
  <c r="CU431" i="6"/>
  <c r="BO431" i="6"/>
  <c r="BO768" i="6"/>
  <c r="CU768" i="6"/>
  <c r="BD734" i="6"/>
  <c r="CJ734" i="6"/>
  <c r="CU468" i="6"/>
  <c r="BO468" i="6"/>
  <c r="CU550" i="6"/>
  <c r="BO550" i="6"/>
  <c r="DF523" i="6"/>
  <c r="BZ523" i="6"/>
  <c r="BZ407" i="6"/>
  <c r="DF407" i="6"/>
  <c r="DF735" i="6"/>
  <c r="BZ735" i="6"/>
  <c r="BO642" i="6"/>
  <c r="CU642" i="6"/>
  <c r="BO723" i="6"/>
  <c r="CU723" i="6"/>
  <c r="BZ734" i="6"/>
  <c r="DF734" i="6"/>
  <c r="DF779" i="6"/>
  <c r="BZ779" i="6"/>
  <c r="BZ973" i="6"/>
  <c r="DF973" i="6"/>
  <c r="CU370" i="6"/>
  <c r="BO370" i="6"/>
  <c r="CU877" i="6"/>
  <c r="BO877" i="6"/>
  <c r="DF877" i="6"/>
  <c r="BZ877" i="6"/>
  <c r="BD153" i="6"/>
  <c r="CJ153" i="6"/>
  <c r="CU822" i="6"/>
  <c r="BO822" i="6"/>
  <c r="CU497" i="6"/>
  <c r="BO497" i="6"/>
  <c r="CJ124" i="6"/>
  <c r="BD124" i="6"/>
  <c r="CU363" i="6"/>
  <c r="BO363" i="6"/>
  <c r="BZ160" i="6"/>
  <c r="DF160" i="6"/>
  <c r="CJ187" i="6"/>
  <c r="BD187" i="6"/>
  <c r="CU155" i="6"/>
  <c r="BO155" i="6"/>
  <c r="BD44" i="6"/>
  <c r="CJ44" i="6"/>
  <c r="BD801" i="6"/>
  <c r="CJ801" i="6"/>
  <c r="BZ755" i="6"/>
  <c r="DF755" i="6"/>
  <c r="BD855" i="6"/>
  <c r="CJ855" i="6"/>
  <c r="BZ103" i="6"/>
  <c r="DF103" i="6"/>
  <c r="DF939" i="6"/>
  <c r="BZ939" i="6"/>
  <c r="CU687" i="6"/>
  <c r="BO687" i="6"/>
  <c r="BD101" i="6"/>
  <c r="CJ101" i="6"/>
  <c r="BD240" i="6"/>
  <c r="CJ240" i="6"/>
  <c r="CU798" i="6"/>
  <c r="BO798" i="6"/>
  <c r="BD770" i="6"/>
  <c r="CJ770" i="6"/>
  <c r="CJ334" i="6"/>
  <c r="BD334" i="6"/>
  <c r="DF748" i="6"/>
  <c r="BZ748" i="6"/>
  <c r="BO675" i="6"/>
  <c r="CU675" i="6"/>
  <c r="CU501" i="6"/>
  <c r="BO501" i="6"/>
  <c r="BO407" i="6"/>
  <c r="CU407" i="6"/>
  <c r="BZ886" i="6"/>
  <c r="DF886" i="6"/>
  <c r="BD181" i="6"/>
  <c r="CJ181" i="6"/>
  <c r="BO234" i="6"/>
  <c r="CU234" i="6"/>
  <c r="BO920" i="6"/>
  <c r="CU920" i="6"/>
  <c r="BZ969" i="6"/>
  <c r="DF969" i="6"/>
  <c r="BO532" i="6"/>
  <c r="CU532" i="6"/>
  <c r="CU143" i="6"/>
  <c r="BO143" i="6"/>
  <c r="DF752" i="6"/>
  <c r="BZ752" i="6"/>
  <c r="CU278" i="6"/>
  <c r="BO278" i="6"/>
  <c r="BZ470" i="6"/>
  <c r="DF470" i="6"/>
  <c r="CJ491" i="6"/>
  <c r="BD491" i="6"/>
  <c r="BO851" i="6"/>
  <c r="CU851" i="6"/>
  <c r="DF305" i="6"/>
  <c r="BZ305" i="6"/>
  <c r="CU842" i="6"/>
  <c r="BO842" i="6"/>
  <c r="BO813" i="6"/>
  <c r="CU813" i="6"/>
  <c r="BO668" i="6"/>
  <c r="CU668" i="6"/>
  <c r="CU318" i="6"/>
  <c r="BO318" i="6"/>
  <c r="DF347" i="6"/>
  <c r="BZ347" i="6"/>
  <c r="BO466" i="6"/>
  <c r="CU466" i="6"/>
  <c r="DF822" i="6"/>
  <c r="BZ822" i="6"/>
  <c r="CJ75" i="6"/>
  <c r="BD75" i="6"/>
  <c r="BZ501" i="6"/>
  <c r="DF501" i="6"/>
  <c r="BO203" i="6"/>
  <c r="CU203" i="6"/>
  <c r="DF336" i="6"/>
  <c r="BZ336" i="6"/>
  <c r="BO887" i="6"/>
  <c r="CU887" i="6"/>
  <c r="BO224" i="6"/>
  <c r="CU224" i="6"/>
  <c r="DF73" i="6"/>
  <c r="BZ73" i="6"/>
  <c r="BZ91" i="6"/>
  <c r="DF91" i="6"/>
  <c r="BD151" i="6"/>
  <c r="CJ151" i="6"/>
  <c r="CU77" i="6"/>
  <c r="BO77" i="6"/>
  <c r="CJ304" i="6"/>
  <c r="BD304" i="6"/>
  <c r="BD313" i="6"/>
  <c r="CJ313" i="6"/>
  <c r="BO232" i="6"/>
  <c r="CU232" i="6"/>
  <c r="BZ481" i="6"/>
  <c r="DF481" i="6"/>
  <c r="CJ641" i="6"/>
  <c r="BD641" i="6"/>
  <c r="DF405" i="6"/>
  <c r="BZ405" i="6"/>
  <c r="CJ675" i="6"/>
  <c r="BD675" i="6"/>
  <c r="BO39" i="6"/>
  <c r="CU39" i="6"/>
  <c r="CU940" i="6"/>
  <c r="BO940" i="6"/>
  <c r="BZ292" i="6"/>
  <c r="DF292" i="6"/>
  <c r="BZ121" i="6"/>
  <c r="DF121" i="6"/>
  <c r="CJ477" i="6"/>
  <c r="BD477" i="6"/>
  <c r="BD654" i="6"/>
  <c r="CJ654" i="6"/>
  <c r="BD748" i="6"/>
  <c r="CJ748" i="6"/>
  <c r="BZ507" i="6"/>
  <c r="DF507" i="6"/>
  <c r="CU388" i="6"/>
  <c r="BO388" i="6"/>
  <c r="BO970" i="6"/>
  <c r="CU970" i="6"/>
  <c r="DF312" i="6"/>
  <c r="BZ312" i="6"/>
  <c r="BO527" i="6"/>
  <c r="CU527" i="6"/>
  <c r="BZ297" i="6"/>
  <c r="DF297" i="6"/>
  <c r="BD570" i="6"/>
  <c r="CJ570" i="6"/>
  <c r="BZ990" i="6"/>
  <c r="DF990" i="6"/>
  <c r="BO287" i="6"/>
  <c r="CU287" i="6"/>
  <c r="DF220" i="6"/>
  <c r="BZ220" i="6"/>
  <c r="BO419" i="6"/>
  <c r="CU419" i="6"/>
  <c r="CJ148" i="6"/>
  <c r="BD148" i="6"/>
  <c r="BD22" i="6"/>
  <c r="CJ22" i="6"/>
  <c r="DF468" i="6"/>
  <c r="BZ468" i="6"/>
  <c r="BZ249" i="6"/>
  <c r="DF249" i="6"/>
  <c r="CU694" i="6"/>
  <c r="BO694" i="6"/>
  <c r="CU522" i="6"/>
  <c r="BO522" i="6"/>
  <c r="CJ639" i="6"/>
  <c r="BD639" i="6"/>
  <c r="BZ730" i="6"/>
  <c r="DF730" i="6"/>
  <c r="CU412" i="6"/>
  <c r="BO412" i="6"/>
  <c r="BD644" i="6"/>
  <c r="CJ644" i="6"/>
  <c r="BD254" i="6"/>
  <c r="CJ254" i="6"/>
  <c r="BO670" i="6"/>
  <c r="CU670" i="6"/>
  <c r="CU323" i="6"/>
  <c r="BO323" i="6"/>
  <c r="BZ153" i="6"/>
  <c r="DF153" i="6"/>
  <c r="BD779" i="6"/>
  <c r="CJ779" i="6"/>
  <c r="BZ694" i="6"/>
  <c r="DF694" i="6"/>
  <c r="CU121" i="6"/>
  <c r="BO121" i="6"/>
  <c r="BD14" i="6"/>
  <c r="CJ14" i="6"/>
  <c r="BO305" i="6"/>
  <c r="CU305" i="6"/>
  <c r="BZ151" i="6"/>
  <c r="DF151" i="6"/>
  <c r="BO962" i="6"/>
  <c r="CU962" i="6"/>
  <c r="CJ238" i="6"/>
  <c r="BD238" i="6"/>
  <c r="BD720" i="6"/>
  <c r="CJ720" i="6"/>
  <c r="BO667" i="6"/>
  <c r="CU667" i="6"/>
  <c r="BD631" i="6"/>
  <c r="CJ631" i="6"/>
  <c r="DF273" i="6"/>
  <c r="BZ273" i="6"/>
  <c r="BO192" i="6"/>
  <c r="CU192" i="6"/>
  <c r="BD772" i="6"/>
  <c r="CJ772" i="6"/>
  <c r="BD660" i="6"/>
  <c r="CJ660" i="6"/>
  <c r="DF136" i="6"/>
  <c r="BZ136" i="6"/>
  <c r="CU157" i="6"/>
  <c r="BO157" i="6"/>
  <c r="CU238" i="6"/>
  <c r="BO238" i="6"/>
  <c r="CJ441" i="6"/>
  <c r="BD441" i="6"/>
  <c r="BO299" i="6"/>
  <c r="CU299" i="6"/>
  <c r="BD740" i="6"/>
  <c r="CJ740" i="6"/>
  <c r="BO257" i="6"/>
  <c r="CU257" i="6"/>
  <c r="BZ331" i="6"/>
  <c r="DF331" i="6"/>
  <c r="BZ832" i="6"/>
  <c r="DF832" i="6"/>
  <c r="CU294" i="6"/>
  <c r="BO294" i="6"/>
  <c r="BZ294" i="6"/>
  <c r="DF294" i="6"/>
  <c r="BO409" i="6"/>
  <c r="CU409" i="6"/>
  <c r="CU420" i="6"/>
  <c r="BO420" i="6"/>
  <c r="BZ824" i="6"/>
  <c r="DF824" i="6"/>
  <c r="BZ687" i="6"/>
  <c r="DF687" i="6"/>
  <c r="BO193" i="6"/>
  <c r="CU193" i="6"/>
  <c r="BD887" i="6"/>
  <c r="CJ887" i="6"/>
  <c r="BZ415" i="6"/>
  <c r="DF415" i="6"/>
  <c r="BZ280" i="6"/>
  <c r="DF280" i="6"/>
  <c r="BO253" i="6"/>
  <c r="CU253" i="6"/>
  <c r="CJ743" i="6"/>
  <c r="BD743" i="6"/>
  <c r="BD320" i="6"/>
  <c r="CJ320" i="6"/>
  <c r="BZ106" i="6"/>
  <c r="DF106" i="6"/>
  <c r="CJ246" i="6"/>
  <c r="BD246" i="6"/>
  <c r="BD784" i="6"/>
  <c r="CJ784" i="6"/>
  <c r="CJ114" i="6"/>
  <c r="BD114" i="6"/>
  <c r="DF925" i="6"/>
  <c r="BZ925" i="6"/>
  <c r="BO901" i="6"/>
  <c r="CU901" i="6"/>
  <c r="CJ525" i="6"/>
  <c r="BD525" i="6"/>
  <c r="CU422" i="6"/>
  <c r="BO422" i="6"/>
  <c r="CU423" i="6"/>
  <c r="BO423" i="6"/>
  <c r="BO427" i="6"/>
  <c r="CU427" i="6"/>
  <c r="BD630" i="6"/>
  <c r="CJ630" i="6"/>
  <c r="CJ253" i="6"/>
  <c r="BD253" i="6"/>
  <c r="DF785" i="6"/>
  <c r="BZ785" i="6"/>
  <c r="BD615" i="6"/>
  <c r="CJ615" i="6"/>
  <c r="CU361" i="6"/>
  <c r="BO361" i="6"/>
  <c r="CU317" i="6"/>
  <c r="BO317" i="6"/>
  <c r="DF184" i="6"/>
  <c r="BZ184" i="6"/>
  <c r="CU496" i="6"/>
  <c r="BO496" i="6"/>
  <c r="CJ203" i="6"/>
  <c r="BD203" i="6"/>
  <c r="BD266" i="6"/>
  <c r="CJ266" i="6"/>
  <c r="BZ836" i="6"/>
  <c r="DF836" i="6"/>
  <c r="BD284" i="6"/>
  <c r="CJ284" i="6"/>
  <c r="BZ790" i="6"/>
  <c r="DF790" i="6"/>
  <c r="CU829" i="6"/>
  <c r="BO829" i="6"/>
  <c r="BO491" i="6"/>
  <c r="CU491" i="6"/>
  <c r="BO19" i="6"/>
  <c r="CU19" i="6"/>
  <c r="CJ138" i="6"/>
  <c r="BD138" i="6"/>
  <c r="DF782" i="6"/>
  <c r="BZ782" i="6"/>
  <c r="BD589" i="6"/>
  <c r="CJ589" i="6"/>
  <c r="CU185" i="6"/>
  <c r="BO185" i="6"/>
  <c r="BO650" i="6"/>
  <c r="CU650" i="6"/>
  <c r="BZ288" i="6"/>
  <c r="DF288" i="6"/>
  <c r="BD517" i="6"/>
  <c r="CJ517" i="6"/>
  <c r="DF500" i="6"/>
  <c r="BZ500" i="6"/>
  <c r="BD968" i="6"/>
  <c r="CJ968" i="6"/>
  <c r="DF616" i="6"/>
  <c r="BZ616" i="6"/>
  <c r="BD118" i="6"/>
  <c r="CJ118" i="6"/>
  <c r="DF488" i="6"/>
  <c r="BZ488" i="6"/>
  <c r="CU51" i="6"/>
  <c r="BO51" i="6"/>
  <c r="DF201" i="6"/>
  <c r="BZ201" i="6"/>
  <c r="CJ880" i="6"/>
  <c r="BD880" i="6"/>
  <c r="BD747" i="6"/>
  <c r="CJ747" i="6"/>
  <c r="BZ492" i="6"/>
  <c r="DF492" i="6"/>
  <c r="BZ384" i="6"/>
  <c r="DF384" i="6"/>
  <c r="BO622" i="6"/>
  <c r="CU622" i="6"/>
  <c r="BD288" i="6"/>
  <c r="CJ288" i="6"/>
  <c r="BO640" i="6"/>
  <c r="CU640" i="6"/>
  <c r="CU279" i="6"/>
  <c r="BO279" i="6"/>
  <c r="CJ692" i="6"/>
  <c r="BD692" i="6"/>
  <c r="BZ640" i="6"/>
  <c r="DF640" i="6"/>
  <c r="BD811" i="6"/>
  <c r="CJ811" i="6"/>
  <c r="CJ310" i="6"/>
  <c r="BD310" i="6"/>
  <c r="BD123" i="6"/>
  <c r="CJ123" i="6"/>
  <c r="BO992" i="6"/>
  <c r="CU992" i="6"/>
  <c r="DF718" i="6"/>
  <c r="BZ718" i="6"/>
  <c r="CU297" i="6"/>
  <c r="BO297" i="6"/>
  <c r="CJ190" i="6"/>
  <c r="BD190" i="6"/>
  <c r="CU106" i="6"/>
  <c r="BO106" i="6"/>
  <c r="DF317" i="6"/>
  <c r="BZ317" i="6"/>
  <c r="CU969" i="6"/>
  <c r="BO969" i="6"/>
  <c r="BZ634" i="6"/>
  <c r="DF634" i="6"/>
  <c r="DF311" i="6"/>
  <c r="BZ311" i="6"/>
  <c r="DF774" i="6"/>
  <c r="BZ774" i="6"/>
  <c r="BD524" i="6"/>
  <c r="CJ524" i="6"/>
  <c r="CJ789" i="6"/>
  <c r="BD789" i="6"/>
  <c r="DF813" i="6"/>
  <c r="BZ813" i="6"/>
  <c r="BO908" i="6"/>
  <c r="CU908" i="6"/>
  <c r="BZ891" i="6"/>
  <c r="DF891" i="6"/>
  <c r="CJ850" i="6"/>
  <c r="BD850" i="6"/>
  <c r="BZ45" i="6"/>
  <c r="DF45" i="6"/>
  <c r="BO150" i="6"/>
  <c r="CU150" i="6"/>
  <c r="DF385" i="6"/>
  <c r="BZ385" i="6"/>
  <c r="BD565" i="6"/>
  <c r="CJ565" i="6"/>
  <c r="CJ949" i="6"/>
  <c r="BD949" i="6"/>
  <c r="CJ657" i="6"/>
  <c r="BD657" i="6"/>
  <c r="BZ612" i="6"/>
  <c r="DF612" i="6"/>
  <c r="DF231" i="6"/>
  <c r="BZ231" i="6"/>
  <c r="CU288" i="6"/>
  <c r="BO288" i="6"/>
  <c r="DF362" i="6"/>
  <c r="BZ362" i="6"/>
  <c r="BO109" i="6"/>
  <c r="CU109" i="6"/>
  <c r="BD563" i="6"/>
  <c r="CJ563" i="6"/>
  <c r="BD710" i="6"/>
  <c r="CJ710" i="6"/>
  <c r="CJ209" i="6"/>
  <c r="BD209" i="6"/>
  <c r="CU115" i="6"/>
  <c r="BO115" i="6"/>
  <c r="CJ937" i="6"/>
  <c r="BD937" i="6"/>
  <c r="CU216" i="6"/>
  <c r="BO216" i="6"/>
  <c r="BO583" i="6"/>
  <c r="CU583" i="6"/>
  <c r="BD682" i="6"/>
  <c r="CJ682" i="6"/>
  <c r="DF330" i="6"/>
  <c r="BZ330" i="6"/>
  <c r="CJ499" i="6"/>
  <c r="BD499" i="6"/>
  <c r="BD684" i="6"/>
  <c r="CJ684" i="6"/>
  <c r="CJ828" i="6"/>
  <c r="BD828" i="6"/>
  <c r="BD347" i="6"/>
  <c r="CJ347" i="6"/>
  <c r="CJ967" i="6"/>
  <c r="BD967" i="6"/>
  <c r="CJ211" i="6"/>
  <c r="BD211" i="6"/>
  <c r="DF777" i="6"/>
  <c r="BZ777" i="6"/>
  <c r="CJ515" i="6"/>
  <c r="BD515" i="6"/>
  <c r="DF659" i="6"/>
  <c r="BZ659" i="6"/>
  <c r="BZ979" i="6"/>
  <c r="DF979" i="6"/>
  <c r="BZ239" i="6"/>
  <c r="DF239" i="6"/>
  <c r="BD921" i="6"/>
  <c r="CJ921" i="6"/>
  <c r="CU389" i="6"/>
  <c r="BO389" i="6"/>
  <c r="DF168" i="6"/>
  <c r="BZ168" i="6"/>
  <c r="BZ750" i="6"/>
  <c r="DF750" i="6"/>
  <c r="BO442" i="6"/>
  <c r="CU442" i="6"/>
  <c r="DF582" i="6"/>
  <c r="BZ582" i="6"/>
  <c r="DF435" i="6"/>
  <c r="BZ435" i="6"/>
  <c r="BO659" i="6"/>
  <c r="CU659" i="6"/>
  <c r="CJ199" i="6"/>
  <c r="BD199" i="6"/>
  <c r="BO655" i="6"/>
  <c r="CU655" i="6"/>
  <c r="CU664" i="6"/>
  <c r="BO664" i="6"/>
  <c r="CU1000" i="6"/>
  <c r="BO1000" i="6"/>
  <c r="BO595" i="6"/>
  <c r="CU595" i="6"/>
  <c r="BO454" i="6"/>
  <c r="CU454" i="6"/>
  <c r="CJ177" i="6"/>
  <c r="BD177" i="6"/>
  <c r="BO144" i="6"/>
  <c r="CU144" i="6"/>
  <c r="CJ403" i="6"/>
  <c r="BD403" i="6"/>
  <c r="CU310" i="6"/>
  <c r="BO310" i="6"/>
  <c r="CU805" i="6"/>
  <c r="BO805" i="6"/>
  <c r="BD415" i="6"/>
  <c r="CJ415" i="6"/>
  <c r="BZ897" i="6"/>
  <c r="DF897" i="6"/>
  <c r="BO799" i="6"/>
  <c r="CU799" i="6"/>
  <c r="CJ733" i="6"/>
  <c r="BD733" i="6"/>
  <c r="DF716" i="6"/>
  <c r="BZ716" i="6"/>
  <c r="CU64" i="6"/>
  <c r="BO64" i="6"/>
  <c r="CU987" i="6"/>
  <c r="BO987" i="6"/>
  <c r="BD103" i="6"/>
  <c r="CJ103" i="6"/>
  <c r="CJ120" i="6"/>
  <c r="BD120" i="6"/>
  <c r="BD139" i="6"/>
  <c r="CJ139" i="6"/>
  <c r="CU350" i="6"/>
  <c r="BO350" i="6"/>
  <c r="CU241" i="6"/>
  <c r="BO241" i="6"/>
  <c r="CU66" i="6"/>
  <c r="BO66" i="6"/>
  <c r="DF869" i="6"/>
  <c r="BZ869" i="6"/>
  <c r="BO641" i="6"/>
  <c r="CU641" i="6"/>
  <c r="CU767" i="6"/>
  <c r="BO767" i="6"/>
  <c r="DF577" i="6"/>
  <c r="BZ577" i="6"/>
  <c r="BZ615" i="6"/>
  <c r="DF615" i="6"/>
  <c r="CJ531" i="6"/>
  <c r="BD531" i="6"/>
  <c r="CU353" i="6"/>
  <c r="BO353" i="6"/>
  <c r="CJ135" i="6"/>
  <c r="BD135" i="6"/>
  <c r="BO20" i="6"/>
  <c r="CU20" i="6"/>
  <c r="DF451" i="6"/>
  <c r="BZ451" i="6"/>
  <c r="BO896" i="6"/>
  <c r="CU896" i="6"/>
  <c r="BO42" i="6"/>
  <c r="CU42" i="6"/>
  <c r="DF600" i="6"/>
  <c r="BZ600" i="6"/>
  <c r="BD514" i="6"/>
  <c r="CJ514" i="6"/>
  <c r="CU221" i="6"/>
  <c r="BO221" i="6"/>
  <c r="BD808" i="6"/>
  <c r="CJ808" i="6"/>
  <c r="DF140" i="6"/>
  <c r="BZ140" i="6"/>
  <c r="BZ266" i="6"/>
  <c r="DF266" i="6"/>
  <c r="BO165" i="6"/>
  <c r="CU165" i="6"/>
  <c r="DF454" i="6"/>
  <c r="BZ454" i="6"/>
  <c r="BD813" i="6"/>
  <c r="CJ813" i="6"/>
  <c r="BZ688" i="6"/>
  <c r="DF688" i="6"/>
  <c r="CJ308" i="6"/>
  <c r="BD308" i="6"/>
  <c r="BD63" i="6"/>
  <c r="CJ63" i="6"/>
  <c r="CU958" i="6"/>
  <c r="BO958" i="6"/>
  <c r="CJ261" i="6"/>
  <c r="BD261" i="6"/>
  <c r="BD899" i="6"/>
  <c r="CJ899" i="6"/>
  <c r="BD807" i="6"/>
  <c r="CJ807" i="6"/>
  <c r="BD72" i="6"/>
  <c r="CJ72" i="6"/>
  <c r="CU428" i="6"/>
  <c r="BO428" i="6"/>
  <c r="DF965" i="6"/>
  <c r="BZ965" i="6"/>
  <c r="BD508" i="6"/>
  <c r="CJ508" i="6"/>
  <c r="BZ747" i="6"/>
  <c r="DF747" i="6"/>
  <c r="BZ173" i="6"/>
  <c r="DF173" i="6"/>
  <c r="CU385" i="6"/>
  <c r="BO385" i="6"/>
  <c r="CU285" i="6"/>
  <c r="BO285" i="6"/>
  <c r="CJ523" i="6"/>
  <c r="BD523" i="6"/>
  <c r="DF59" i="6"/>
  <c r="BZ59" i="6"/>
  <c r="BZ621" i="6"/>
  <c r="DF621" i="6"/>
  <c r="BZ456" i="6"/>
  <c r="DF456" i="6"/>
  <c r="CJ979" i="6"/>
  <c r="BD979" i="6"/>
  <c r="DF657" i="6"/>
  <c r="BZ657" i="6"/>
  <c r="BD944" i="6"/>
  <c r="CJ944" i="6"/>
  <c r="CJ905" i="6"/>
  <c r="BD905" i="6"/>
  <c r="BZ524" i="6"/>
  <c r="DF524" i="6"/>
  <c r="CJ194" i="6"/>
  <c r="BD194" i="6"/>
  <c r="CU62" i="6"/>
  <c r="BO62" i="6"/>
  <c r="BD794" i="6"/>
  <c r="CJ794" i="6"/>
  <c r="BZ29" i="6"/>
  <c r="DF29" i="6"/>
  <c r="CU737" i="6"/>
  <c r="BO737" i="6"/>
  <c r="DF647" i="6"/>
  <c r="BZ647" i="6"/>
  <c r="CJ212" i="6"/>
  <c r="BD212" i="6"/>
  <c r="CJ833" i="6"/>
  <c r="BD833" i="6"/>
  <c r="BZ667" i="6"/>
  <c r="DF667" i="6"/>
  <c r="CU744" i="6"/>
  <c r="BO744" i="6"/>
  <c r="CJ495" i="6"/>
  <c r="BD495" i="6"/>
  <c r="BO706" i="6"/>
  <c r="CU706" i="6"/>
  <c r="BZ611" i="6"/>
  <c r="DF611" i="6"/>
  <c r="BZ623" i="6"/>
  <c r="DF623" i="6"/>
  <c r="CJ412" i="6"/>
  <c r="BD412" i="6"/>
  <c r="CU731" i="6"/>
  <c r="BO731" i="6"/>
  <c r="DF993" i="6"/>
  <c r="BZ993" i="6"/>
  <c r="BD248" i="6"/>
  <c r="CJ248" i="6"/>
  <c r="BO492" i="6"/>
  <c r="CU492" i="6"/>
  <c r="BD882" i="6"/>
  <c r="CJ882" i="6"/>
  <c r="BD842" i="6"/>
  <c r="CJ842" i="6"/>
  <c r="BZ379" i="6"/>
  <c r="DF379" i="6"/>
  <c r="CU226" i="6"/>
  <c r="BO226" i="6"/>
  <c r="BZ276" i="6"/>
  <c r="DF276" i="6"/>
  <c r="CJ632" i="6"/>
  <c r="BD632" i="6"/>
  <c r="CJ668" i="6"/>
  <c r="BD668" i="6"/>
  <c r="BZ117" i="6"/>
  <c r="DF117" i="6"/>
  <c r="BZ403" i="6"/>
  <c r="DF403" i="6"/>
  <c r="BD958" i="6"/>
  <c r="CJ958" i="6"/>
  <c r="BZ873" i="6"/>
  <c r="DF873" i="6"/>
  <c r="BZ986" i="6"/>
  <c r="DF986" i="6"/>
  <c r="BZ738" i="6"/>
  <c r="DF738" i="6"/>
  <c r="BD775" i="6"/>
  <c r="CJ775" i="6"/>
  <c r="CU398" i="6"/>
  <c r="BO398" i="6"/>
  <c r="BO865" i="6"/>
  <c r="CU865" i="6"/>
  <c r="BZ695" i="6"/>
  <c r="DF695" i="6"/>
  <c r="CJ227" i="6"/>
  <c r="BD227" i="6"/>
  <c r="CJ666" i="6"/>
  <c r="BD666" i="6"/>
  <c r="BO916" i="6"/>
  <c r="CU916" i="6"/>
  <c r="BD634" i="6"/>
  <c r="CJ634" i="6"/>
  <c r="DF671" i="6"/>
  <c r="BZ671" i="6"/>
  <c r="BO714" i="6"/>
  <c r="CU714" i="6"/>
  <c r="DF989" i="6"/>
  <c r="BZ989" i="6"/>
  <c r="BZ443" i="6"/>
  <c r="DF443" i="6"/>
  <c r="CJ475" i="6"/>
  <c r="BD475" i="6"/>
  <c r="CJ302" i="6"/>
  <c r="BD302" i="6"/>
  <c r="DF763" i="6"/>
  <c r="BZ763" i="6"/>
  <c r="DF658" i="6"/>
  <c r="BZ658" i="6"/>
  <c r="BZ550" i="6"/>
  <c r="DF550" i="6"/>
  <c r="CJ378" i="6"/>
  <c r="BD378" i="6"/>
  <c r="BO594" i="6"/>
  <c r="CU594" i="6"/>
  <c r="BO882" i="6"/>
  <c r="CU882" i="6"/>
  <c r="CU260" i="6"/>
  <c r="BO260" i="6"/>
  <c r="BZ639" i="6"/>
  <c r="DF639" i="6"/>
  <c r="BZ745" i="6"/>
  <c r="DF745" i="6"/>
  <c r="CU211" i="6"/>
  <c r="BO211" i="6"/>
  <c r="CU1012" i="6"/>
  <c r="BO1012" i="6"/>
  <c r="CJ677" i="6"/>
  <c r="BD677" i="6"/>
  <c r="BZ940" i="6"/>
  <c r="DF940" i="6"/>
  <c r="BZ713" i="6"/>
  <c r="DF713" i="6"/>
  <c r="DF592" i="6"/>
  <c r="BZ592" i="6"/>
  <c r="CJ489" i="6"/>
  <c r="BD489" i="6"/>
  <c r="DF16" i="6"/>
  <c r="BZ16" i="6"/>
  <c r="DF565" i="6"/>
  <c r="BZ565" i="6"/>
  <c r="BO580" i="6"/>
  <c r="CU580" i="6"/>
  <c r="BD220" i="6"/>
  <c r="CJ220" i="6"/>
  <c r="BZ268" i="6"/>
  <c r="DF268" i="6"/>
  <c r="CJ100" i="6"/>
  <c r="BD100" i="6"/>
  <c r="BD953" i="6"/>
  <c r="CJ953" i="6"/>
  <c r="BO443" i="6"/>
  <c r="CU443" i="6"/>
  <c r="DF772" i="6"/>
  <c r="BZ772" i="6"/>
  <c r="BO656" i="6"/>
  <c r="CU656" i="6"/>
  <c r="CJ247" i="6"/>
  <c r="BD247" i="6"/>
  <c r="BO900" i="6"/>
  <c r="CU900" i="6"/>
  <c r="DF364" i="6"/>
  <c r="BZ364" i="6"/>
  <c r="CU953" i="6"/>
  <c r="BO953" i="6"/>
  <c r="BO601" i="6"/>
  <c r="CU601" i="6"/>
  <c r="CU508" i="6"/>
  <c r="BO508" i="6"/>
  <c r="CU86" i="6"/>
  <c r="BO86" i="6"/>
  <c r="BD352" i="6"/>
  <c r="CJ352" i="6"/>
  <c r="BO608" i="6"/>
  <c r="CU608" i="6"/>
  <c r="BD321" i="6"/>
  <c r="CJ321" i="6"/>
  <c r="CU632" i="6"/>
  <c r="BO632" i="6"/>
  <c r="CU75" i="6"/>
  <c r="BO75" i="6"/>
  <c r="BO888" i="6"/>
  <c r="CU888" i="6"/>
  <c r="BZ85" i="6"/>
  <c r="DF85" i="6"/>
  <c r="DF840" i="6"/>
  <c r="BZ840" i="6"/>
  <c r="CJ546" i="6"/>
  <c r="BD546" i="6"/>
  <c r="CU963" i="6"/>
  <c r="BO963" i="6"/>
  <c r="BD368" i="6"/>
  <c r="CJ368" i="6"/>
  <c r="BO855" i="6"/>
  <c r="CU855" i="6"/>
  <c r="BZ701" i="6"/>
  <c r="DF701" i="6"/>
  <c r="BD890" i="6"/>
  <c r="CJ890" i="6"/>
  <c r="BO256" i="6"/>
  <c r="CU256" i="6"/>
  <c r="CJ893" i="6"/>
  <c r="BD893" i="6"/>
  <c r="DF142" i="6"/>
  <c r="BZ142" i="6"/>
  <c r="BZ469" i="6"/>
  <c r="DF469" i="6"/>
  <c r="DF959" i="6"/>
  <c r="BZ959" i="6"/>
  <c r="DF258" i="6"/>
  <c r="BZ258" i="6"/>
  <c r="BD339" i="6"/>
  <c r="CJ339" i="6"/>
  <c r="DF789" i="6"/>
  <c r="BZ789" i="6"/>
  <c r="BD496" i="6"/>
  <c r="CJ496" i="6"/>
  <c r="CU225" i="6"/>
  <c r="BO225" i="6"/>
  <c r="BZ464" i="6"/>
  <c r="DF464" i="6"/>
  <c r="BD956" i="6"/>
  <c r="CJ956" i="6"/>
  <c r="CU337" i="6"/>
  <c r="BO337" i="6"/>
  <c r="CU263" i="6"/>
  <c r="BO263" i="6"/>
  <c r="BO212" i="6"/>
  <c r="CU212" i="6"/>
  <c r="BZ388" i="6"/>
  <c r="DF388" i="6"/>
  <c r="CJ338" i="6"/>
  <c r="BD338" i="6"/>
  <c r="DF267" i="6"/>
  <c r="BZ267" i="6"/>
  <c r="DF212" i="6"/>
  <c r="BZ212" i="6"/>
  <c r="DF275" i="6"/>
  <c r="BZ275" i="6"/>
  <c r="BO528" i="6"/>
  <c r="CU528" i="6"/>
  <c r="CU515" i="6"/>
  <c r="BO515" i="6"/>
  <c r="BZ427" i="6"/>
  <c r="DF427" i="6"/>
  <c r="BO711" i="6"/>
  <c r="CU711" i="6"/>
  <c r="BD851" i="6"/>
  <c r="CJ851" i="6"/>
  <c r="BZ803" i="6"/>
  <c r="DF803" i="6"/>
  <c r="CJ549" i="6"/>
  <c r="BD549" i="6"/>
  <c r="BD502" i="6"/>
  <c r="CJ502" i="6"/>
  <c r="BD799" i="6"/>
  <c r="CJ799" i="6"/>
  <c r="BD929" i="6"/>
  <c r="CJ929" i="6"/>
  <c r="DF553" i="6"/>
  <c r="BZ553" i="6"/>
  <c r="BZ697" i="6"/>
  <c r="DF697" i="6"/>
  <c r="BZ191" i="6"/>
  <c r="DF191" i="6"/>
  <c r="BZ357" i="6"/>
  <c r="DF357" i="6"/>
  <c r="BZ96" i="6"/>
  <c r="DF96" i="6"/>
  <c r="DF472" i="6"/>
  <c r="BZ472" i="6"/>
  <c r="BO801" i="6"/>
  <c r="CU801" i="6"/>
  <c r="BZ935" i="6"/>
  <c r="DF935" i="6"/>
  <c r="BZ684" i="6"/>
  <c r="DF684" i="6"/>
  <c r="CJ636" i="6"/>
  <c r="BD636" i="6"/>
  <c r="BD456" i="6"/>
  <c r="CJ456" i="6"/>
  <c r="CU745" i="6"/>
  <c r="BO745" i="6"/>
  <c r="DF733" i="6"/>
  <c r="BZ733" i="6"/>
  <c r="CU534" i="6"/>
  <c r="BO534" i="6"/>
  <c r="BD36" i="6"/>
  <c r="CJ36" i="6"/>
  <c r="BO154" i="6"/>
  <c r="CU154" i="6"/>
  <c r="BD797" i="6"/>
  <c r="CJ797" i="6"/>
  <c r="BO757" i="6"/>
  <c r="CU757" i="6"/>
  <c r="BO411" i="6"/>
  <c r="CU411" i="6"/>
  <c r="BZ257" i="6"/>
  <c r="DF257" i="6"/>
  <c r="BD856" i="6"/>
  <c r="CJ856" i="6"/>
  <c r="BZ243" i="6"/>
  <c r="DF243" i="6"/>
  <c r="BD904" i="6"/>
  <c r="CJ904" i="6"/>
  <c r="BZ139" i="6"/>
  <c r="DF139" i="6"/>
  <c r="BO689" i="6"/>
  <c r="CU689" i="6"/>
  <c r="BZ401" i="6"/>
  <c r="DF401" i="6"/>
  <c r="BZ381" i="6"/>
  <c r="DF381" i="6"/>
  <c r="BD816" i="6"/>
  <c r="CJ816" i="6"/>
  <c r="BD1004" i="6"/>
  <c r="CJ1004" i="6"/>
  <c r="CU201" i="6"/>
  <c r="BO201" i="6"/>
  <c r="BD226" i="6"/>
  <c r="CJ226" i="6"/>
  <c r="BO67" i="6"/>
  <c r="CU67" i="6"/>
  <c r="BD723" i="6"/>
  <c r="CJ723" i="6"/>
  <c r="CU191" i="6"/>
  <c r="BO191" i="6"/>
  <c r="CJ643" i="6"/>
  <c r="BD643" i="6"/>
  <c r="BD43" i="6"/>
  <c r="CJ43" i="6"/>
  <c r="DF253" i="6"/>
  <c r="BZ253" i="6"/>
  <c r="CU251" i="6"/>
  <c r="BO251" i="6"/>
  <c r="DF814" i="6"/>
  <c r="BZ814" i="6"/>
  <c r="BZ236" i="6"/>
  <c r="DF236" i="6"/>
  <c r="CU511" i="6"/>
  <c r="BO511" i="6"/>
  <c r="BZ912" i="6"/>
  <c r="DF912" i="6"/>
  <c r="BZ420" i="6"/>
  <c r="DF420" i="6"/>
  <c r="BD822" i="6"/>
  <c r="CJ822" i="6"/>
  <c r="BZ531" i="6"/>
  <c r="DF531" i="6"/>
  <c r="CJ781" i="6"/>
  <c r="BD781" i="6"/>
  <c r="BD115" i="6"/>
  <c r="CJ115" i="6"/>
  <c r="CJ83" i="6"/>
  <c r="BD83" i="6"/>
  <c r="CU352" i="6"/>
  <c r="BO352" i="6"/>
  <c r="CU991" i="6"/>
  <c r="BO991" i="6"/>
  <c r="BD409" i="6"/>
  <c r="CJ409" i="6"/>
  <c r="BD592" i="6"/>
  <c r="CJ592" i="6"/>
  <c r="CU943" i="6"/>
  <c r="BO943" i="6"/>
  <c r="CU520" i="6"/>
  <c r="BO520" i="6"/>
  <c r="BO654" i="6"/>
  <c r="CU654" i="6"/>
  <c r="CU302" i="6"/>
  <c r="BO302" i="6"/>
  <c r="BZ229" i="6"/>
  <c r="DF229" i="6"/>
  <c r="BZ1005" i="6"/>
  <c r="DF1005" i="6"/>
  <c r="BD736" i="6"/>
  <c r="CJ736" i="6"/>
  <c r="BZ211" i="6"/>
  <c r="DF211" i="6"/>
  <c r="BD31" i="6"/>
  <c r="CJ31" i="6"/>
  <c r="CU367" i="6"/>
  <c r="BO367" i="6"/>
  <c r="BO658" i="6"/>
  <c r="CU658" i="6"/>
  <c r="BO704" i="6"/>
  <c r="CU704" i="6"/>
  <c r="CU698" i="6"/>
  <c r="BO698" i="6"/>
  <c r="BZ489" i="6"/>
  <c r="DF489" i="6"/>
  <c r="BZ143" i="6"/>
  <c r="DF143" i="6"/>
  <c r="BO281" i="6"/>
  <c r="CU281" i="6"/>
  <c r="CJ655" i="6"/>
  <c r="BD655" i="6"/>
  <c r="CJ647" i="6"/>
  <c r="BD647" i="6"/>
  <c r="BO926" i="6"/>
  <c r="CU926" i="6"/>
  <c r="CU792" i="6"/>
  <c r="BO792" i="6"/>
  <c r="BO717" i="6"/>
  <c r="CU717" i="6"/>
  <c r="BO35" i="6"/>
  <c r="CU35" i="6"/>
  <c r="BO101" i="6"/>
  <c r="CU101" i="6"/>
  <c r="BD714" i="6"/>
  <c r="CJ714" i="6"/>
  <c r="CJ687" i="6"/>
  <c r="BD687" i="6"/>
  <c r="CU475" i="6"/>
  <c r="BO475" i="6"/>
  <c r="BZ1007" i="6"/>
  <c r="DF1007" i="6"/>
  <c r="CJ185" i="6"/>
  <c r="BD185" i="6"/>
  <c r="BD773" i="6"/>
  <c r="CJ773" i="6"/>
  <c r="CJ241" i="6"/>
  <c r="BD241" i="6"/>
  <c r="CJ397" i="6"/>
  <c r="BD397" i="6"/>
  <c r="CU59" i="6"/>
  <c r="BO59" i="6"/>
  <c r="DF807" i="6"/>
  <c r="BZ807" i="6"/>
  <c r="CJ223" i="6"/>
  <c r="BD223" i="6"/>
  <c r="BD359" i="6"/>
  <c r="CJ359" i="6"/>
  <c r="BD731" i="6"/>
  <c r="CJ731" i="6"/>
  <c r="CU817" i="6"/>
  <c r="BO817" i="6"/>
  <c r="BD222" i="6"/>
  <c r="CJ222" i="6"/>
  <c r="BZ437" i="6"/>
  <c r="DF437" i="6"/>
  <c r="BO645" i="6"/>
  <c r="CU645" i="6"/>
  <c r="BO927" i="6"/>
  <c r="CU927" i="6"/>
  <c r="BZ711" i="6"/>
  <c r="DF711" i="6"/>
  <c r="CJ957" i="6"/>
  <c r="BD957" i="6"/>
  <c r="BO844" i="6"/>
  <c r="CU844" i="6"/>
  <c r="BD838" i="6"/>
  <c r="CJ838" i="6"/>
  <c r="CU199" i="6"/>
  <c r="BO199" i="6"/>
  <c r="CJ745" i="6"/>
  <c r="BD745" i="6"/>
  <c r="BD840" i="6"/>
  <c r="CJ840" i="6"/>
  <c r="BD307" i="6"/>
  <c r="CJ307" i="6"/>
  <c r="DF795" i="6"/>
  <c r="BZ795" i="6"/>
  <c r="CJ405" i="6"/>
  <c r="BD405" i="6"/>
  <c r="BD97" i="6"/>
  <c r="CJ97" i="6"/>
  <c r="DF204" i="6"/>
  <c r="BZ204" i="6"/>
  <c r="BD291" i="6"/>
  <c r="CJ291" i="6"/>
  <c r="BD857" i="6"/>
  <c r="CJ857" i="6"/>
  <c r="DF622" i="6"/>
  <c r="BZ622" i="6"/>
  <c r="BZ111" i="6"/>
  <c r="DF111" i="6"/>
  <c r="CJ876" i="6"/>
  <c r="BD876" i="6"/>
  <c r="BZ35" i="6"/>
  <c r="DF35" i="6"/>
  <c r="BD729" i="6"/>
  <c r="CJ729" i="6"/>
  <c r="BO230" i="6"/>
  <c r="CU230" i="6"/>
  <c r="BD607" i="6"/>
  <c r="CJ607" i="6"/>
  <c r="BO838" i="6"/>
  <c r="CU838" i="6"/>
  <c r="BO258" i="6"/>
  <c r="CU258" i="6"/>
  <c r="CJ433" i="6"/>
  <c r="BD433" i="6"/>
  <c r="BO465" i="6"/>
  <c r="CU465" i="6"/>
  <c r="BO170" i="6"/>
  <c r="CU170" i="6"/>
  <c r="BO662" i="6"/>
  <c r="CU662" i="6"/>
  <c r="BD233" i="6"/>
  <c r="CJ233" i="6"/>
  <c r="BO477" i="6"/>
  <c r="CU477" i="6"/>
  <c r="BZ760" i="6"/>
  <c r="DF760" i="6"/>
  <c r="DF787" i="6"/>
  <c r="BZ787" i="6"/>
  <c r="BD573" i="6"/>
  <c r="CJ573" i="6"/>
  <c r="BZ533" i="6"/>
  <c r="DF533" i="6"/>
  <c r="CU371" i="6"/>
  <c r="BO371" i="6"/>
  <c r="BO721" i="6"/>
  <c r="CU721" i="6"/>
  <c r="BO676" i="6"/>
  <c r="CU676" i="6"/>
  <c r="DF741" i="6"/>
  <c r="BZ741" i="6"/>
  <c r="DF82" i="6"/>
  <c r="BZ82" i="6"/>
  <c r="BD997" i="6"/>
  <c r="CJ997" i="6"/>
  <c r="BZ187" i="6"/>
  <c r="DF187" i="6"/>
  <c r="BZ108" i="6"/>
  <c r="DF108" i="6"/>
  <c r="BZ135" i="6"/>
  <c r="DF135" i="6"/>
  <c r="DF629" i="6"/>
  <c r="BZ629" i="6"/>
  <c r="BD918" i="6"/>
  <c r="CJ918" i="6"/>
  <c r="BO525" i="6"/>
  <c r="CU525" i="6"/>
  <c r="CU196" i="6"/>
  <c r="BO196" i="6"/>
  <c r="BZ393" i="6"/>
  <c r="DF393" i="6"/>
  <c r="BZ532" i="6"/>
  <c r="DF532" i="6"/>
  <c r="CJ901" i="6"/>
  <c r="BD901" i="6"/>
  <c r="BD996" i="6"/>
  <c r="CJ996" i="6"/>
  <c r="CJ963" i="6"/>
  <c r="BD963" i="6"/>
  <c r="CJ836" i="6"/>
  <c r="BD836" i="6"/>
  <c r="BD1013" i="6"/>
  <c r="CJ1013" i="6"/>
  <c r="BD590" i="6"/>
  <c r="CJ590" i="6"/>
  <c r="BZ499" i="6"/>
  <c r="DF499" i="6"/>
  <c r="BZ871" i="6"/>
  <c r="DF871" i="6"/>
  <c r="BZ37" i="6"/>
  <c r="DF37" i="6"/>
  <c r="CU247" i="6"/>
  <c r="BO247" i="6"/>
  <c r="BZ186" i="6"/>
  <c r="DF186" i="6"/>
  <c r="CJ994" i="6"/>
  <c r="BD994" i="6"/>
  <c r="DF838" i="6"/>
  <c r="BZ838" i="6"/>
  <c r="CJ991" i="6"/>
  <c r="BD991" i="6"/>
  <c r="BD19" i="6"/>
  <c r="CJ19" i="6"/>
  <c r="BZ775" i="6"/>
  <c r="DF775" i="6"/>
  <c r="BZ300" i="6"/>
  <c r="DF300" i="6"/>
  <c r="DF851" i="6"/>
  <c r="BZ851" i="6"/>
  <c r="CU421" i="6"/>
  <c r="BO421" i="6"/>
  <c r="BD506" i="6"/>
  <c r="CJ506" i="6"/>
  <c r="BO87" i="6"/>
  <c r="CU87" i="6"/>
  <c r="DF164" i="6"/>
  <c r="BZ164" i="6"/>
  <c r="DF378" i="6"/>
  <c r="BZ378" i="6"/>
  <c r="BD262" i="6"/>
  <c r="CJ262" i="6"/>
  <c r="CU137" i="6"/>
  <c r="BO137" i="6"/>
  <c r="CU149" i="6"/>
  <c r="BO149" i="6"/>
  <c r="CU220" i="6"/>
  <c r="BO220" i="6"/>
  <c r="CJ393" i="6"/>
  <c r="BD393" i="6"/>
  <c r="CU818" i="6"/>
  <c r="BO818" i="6"/>
  <c r="CU484" i="6"/>
  <c r="BO484" i="6"/>
  <c r="CJ271" i="6"/>
  <c r="BD271" i="6"/>
  <c r="CU218" i="6"/>
  <c r="BO218" i="6"/>
  <c r="BZ392" i="6"/>
  <c r="DF392" i="6"/>
  <c r="CU828" i="6"/>
  <c r="BO828" i="6"/>
  <c r="CU322" i="6"/>
  <c r="BO322" i="6"/>
  <c r="BD309" i="6"/>
  <c r="CJ309" i="6"/>
  <c r="CJ897" i="6"/>
  <c r="BD897" i="6"/>
  <c r="CU804" i="6"/>
  <c r="BO804" i="6"/>
  <c r="J60" i="5"/>
  <c r="J48" i="5"/>
  <c r="L35" i="5"/>
  <c r="BZ942" i="6"/>
  <c r="DF942" i="6"/>
  <c r="CJ881" i="6"/>
  <c r="BD881" i="6"/>
  <c r="BD727" i="6"/>
  <c r="CJ727" i="6"/>
  <c r="CJ993" i="6"/>
  <c r="BD993" i="6"/>
  <c r="BD669" i="6"/>
  <c r="CJ669" i="6"/>
  <c r="BD658" i="6"/>
  <c r="CJ658" i="6"/>
  <c r="BO440" i="6"/>
  <c r="CU440" i="6"/>
  <c r="CU416" i="6"/>
  <c r="BO416" i="6"/>
  <c r="DF1008" i="6"/>
  <c r="BZ1008" i="6"/>
  <c r="CU390" i="6"/>
  <c r="BO390" i="6"/>
  <c r="DF806" i="6"/>
  <c r="BZ806" i="6"/>
  <c r="CU69" i="6"/>
  <c r="BO69" i="6"/>
  <c r="CJ810" i="6"/>
  <c r="BD810" i="6"/>
  <c r="BZ723" i="6"/>
  <c r="DF723" i="6"/>
  <c r="CU880" i="6"/>
  <c r="BO880" i="6"/>
  <c r="BO751" i="6"/>
  <c r="CU751" i="6"/>
  <c r="BD708" i="6"/>
  <c r="CJ708" i="6"/>
  <c r="CU558" i="6"/>
  <c r="BO558" i="6"/>
  <c r="DF906" i="6"/>
  <c r="BZ906" i="6"/>
  <c r="BO457" i="6"/>
  <c r="CU457" i="6"/>
  <c r="BZ1002" i="6"/>
  <c r="DF1002" i="6"/>
  <c r="DF938" i="6"/>
  <c r="BZ938" i="6"/>
  <c r="BZ396" i="6"/>
  <c r="DF396" i="6"/>
  <c r="CJ837" i="6"/>
  <c r="BD837" i="6"/>
  <c r="CU568" i="6"/>
  <c r="BO568" i="6"/>
  <c r="CU280" i="6"/>
  <c r="BO280" i="6"/>
  <c r="BD803" i="6"/>
  <c r="CJ803" i="6"/>
  <c r="CU554" i="6"/>
  <c r="BO554" i="6"/>
  <c r="DF185" i="6"/>
  <c r="BZ185" i="6"/>
  <c r="CU356" i="6"/>
  <c r="BO356" i="6"/>
  <c r="BZ27" i="6"/>
  <c r="DF27" i="6"/>
  <c r="BO333" i="6"/>
  <c r="CU333" i="6"/>
  <c r="BO646" i="6"/>
  <c r="CU646" i="6"/>
  <c r="DF250" i="6"/>
  <c r="BZ250" i="6"/>
  <c r="BO138" i="6"/>
  <c r="CU138" i="6"/>
  <c r="CJ127" i="6"/>
  <c r="BD127" i="6"/>
  <c r="CU551" i="6"/>
  <c r="BO551" i="6"/>
  <c r="BD358" i="6"/>
  <c r="CJ358" i="6"/>
  <c r="BO814" i="6"/>
  <c r="CU814" i="6"/>
  <c r="BO728" i="6"/>
  <c r="CU728" i="6"/>
  <c r="BZ699" i="6"/>
  <c r="DF699" i="6"/>
  <c r="BZ189" i="6"/>
  <c r="DF189" i="6"/>
  <c r="CU893" i="6"/>
  <c r="BO893" i="6"/>
  <c r="BZ129" i="6"/>
  <c r="DF129" i="6"/>
  <c r="BD28" i="6"/>
  <c r="CJ28" i="6"/>
  <c r="CU57" i="6"/>
  <c r="BO57" i="6"/>
  <c r="DF700" i="6"/>
  <c r="BZ700" i="6"/>
  <c r="DF332" i="6"/>
  <c r="BZ332" i="6"/>
  <c r="BO708" i="6"/>
  <c r="CU708" i="6"/>
  <c r="CU153" i="6"/>
  <c r="BO153" i="6"/>
  <c r="BD662" i="6"/>
  <c r="CJ662" i="6"/>
  <c r="BZ104" i="6"/>
  <c r="DF104" i="6"/>
  <c r="BD575" i="6"/>
  <c r="CJ575" i="6"/>
  <c r="BO446" i="6"/>
  <c r="CU446" i="6"/>
  <c r="BZ89" i="6"/>
  <c r="DF89" i="6"/>
  <c r="CU467" i="6"/>
  <c r="BO467" i="6"/>
  <c r="BO277" i="6"/>
  <c r="CU277" i="6"/>
  <c r="BD790" i="6"/>
  <c r="CJ790" i="6"/>
  <c r="BO163" i="6"/>
  <c r="CU163" i="6"/>
  <c r="DF630" i="6"/>
  <c r="BZ630" i="6"/>
  <c r="BO167" i="6"/>
  <c r="CU167" i="6"/>
  <c r="BO774" i="6"/>
  <c r="CU774" i="6"/>
  <c r="CU368" i="6"/>
  <c r="BO368" i="6"/>
  <c r="DF987" i="6"/>
  <c r="BZ987" i="6"/>
  <c r="CJ518" i="6"/>
  <c r="BD518" i="6"/>
  <c r="DF594" i="6"/>
  <c r="BZ594" i="6"/>
  <c r="BD377" i="6"/>
  <c r="CJ377" i="6"/>
  <c r="CJ406" i="6"/>
  <c r="BD406" i="6"/>
  <c r="CU383" i="6"/>
  <c r="BO383" i="6"/>
  <c r="CU931" i="6"/>
  <c r="BO931" i="6"/>
  <c r="BO259" i="6"/>
  <c r="CU259" i="6"/>
  <c r="CU875" i="6"/>
  <c r="BO875" i="6"/>
  <c r="CU1001" i="6"/>
  <c r="BO1001" i="6"/>
  <c r="DF167" i="6"/>
  <c r="BZ167" i="6"/>
  <c r="CJ454" i="6"/>
  <c r="BD454" i="6"/>
  <c r="DF56" i="6"/>
  <c r="BZ56" i="6"/>
  <c r="CJ1007" i="6"/>
  <c r="BD1007" i="6"/>
  <c r="BZ514" i="6"/>
  <c r="DF514" i="6"/>
  <c r="BD283" i="6"/>
  <c r="CJ283" i="6"/>
  <c r="CU179" i="6"/>
  <c r="BO179" i="6"/>
  <c r="DF852" i="6"/>
  <c r="BZ852" i="6"/>
  <c r="CU161" i="6"/>
  <c r="BO161" i="6"/>
  <c r="BZ818" i="6"/>
  <c r="DF818" i="6"/>
  <c r="DF438" i="6"/>
  <c r="BZ438" i="6"/>
  <c r="CJ426" i="6"/>
  <c r="BD426" i="6"/>
  <c r="CU254" i="6"/>
  <c r="BO254" i="6"/>
  <c r="DF346" i="6"/>
  <c r="BZ346" i="6"/>
  <c r="CJ739" i="6"/>
  <c r="BD739" i="6"/>
  <c r="DF466" i="6"/>
  <c r="BZ466" i="6"/>
  <c r="BD555" i="6"/>
  <c r="CJ555" i="6"/>
  <c r="DF810" i="6"/>
  <c r="BZ810" i="6"/>
  <c r="DF159" i="6"/>
  <c r="BZ159" i="6"/>
  <c r="BO862" i="6"/>
  <c r="CU862" i="6"/>
  <c r="DF606" i="6"/>
  <c r="BZ606" i="6"/>
  <c r="DF808" i="6"/>
  <c r="BZ808" i="6"/>
  <c r="DF866" i="6"/>
  <c r="BZ866" i="6"/>
  <c r="CJ293" i="6"/>
  <c r="BD293" i="6"/>
  <c r="BO995" i="6"/>
  <c r="CU995" i="6"/>
  <c r="BO584" i="6"/>
  <c r="CU584" i="6"/>
  <c r="DF767" i="6"/>
  <c r="BZ767" i="6"/>
  <c r="DF70" i="6"/>
  <c r="BZ70" i="6"/>
  <c r="BO587" i="6"/>
  <c r="CU587" i="6"/>
  <c r="BO16" i="6"/>
  <c r="CU16" i="6"/>
  <c r="BD355" i="6"/>
  <c r="CJ355" i="6"/>
  <c r="BZ194" i="6"/>
  <c r="DF194" i="6"/>
  <c r="BO164" i="6"/>
  <c r="CU164" i="6"/>
  <c r="CJ323" i="6"/>
  <c r="BD323" i="6"/>
  <c r="DF578" i="6"/>
  <c r="BZ578" i="6"/>
  <c r="CJ121" i="6"/>
  <c r="BD121" i="6"/>
  <c r="BO541" i="6"/>
  <c r="CU541" i="6"/>
  <c r="CU533" i="6"/>
  <c r="BO533" i="6"/>
  <c r="CJ416" i="6"/>
  <c r="BD416" i="6"/>
  <c r="CU74" i="6"/>
  <c r="BO74" i="6"/>
  <c r="BO187" i="6"/>
  <c r="CU187" i="6"/>
  <c r="DF569" i="6"/>
  <c r="BZ569" i="6"/>
  <c r="CU56" i="6"/>
  <c r="BO56" i="6"/>
  <c r="CU314" i="6"/>
  <c r="BO314" i="6"/>
  <c r="CU741" i="6"/>
  <c r="BO741" i="6"/>
  <c r="DF631" i="6"/>
  <c r="BZ631" i="6"/>
  <c r="CJ756" i="6"/>
  <c r="BD756" i="6"/>
  <c r="BO923" i="6"/>
  <c r="CU923" i="6"/>
  <c r="CJ314" i="6"/>
  <c r="BD314" i="6"/>
  <c r="BZ412" i="6"/>
  <c r="DF412" i="6"/>
  <c r="DF666" i="6"/>
  <c r="BZ666" i="6"/>
  <c r="BD179" i="6"/>
  <c r="CJ179" i="6"/>
  <c r="BD809" i="6"/>
  <c r="CJ809" i="6"/>
  <c r="DF216" i="6"/>
  <c r="BZ216" i="6"/>
  <c r="BO782" i="6"/>
  <c r="CU782" i="6"/>
  <c r="CU222" i="6"/>
  <c r="BO222" i="6"/>
  <c r="CU947" i="6"/>
  <c r="BO947" i="6"/>
  <c r="BO726" i="6"/>
  <c r="CU726" i="6"/>
  <c r="DF1001" i="6"/>
  <c r="BZ1001" i="6"/>
  <c r="CJ64" i="6"/>
  <c r="BD64" i="6"/>
  <c r="BO657" i="6"/>
  <c r="CU657" i="6"/>
  <c r="DF881" i="6"/>
  <c r="BZ881" i="6"/>
  <c r="BO309" i="6"/>
  <c r="CU309" i="6"/>
  <c r="BD576" i="6"/>
  <c r="CJ576" i="6"/>
  <c r="BD319" i="6"/>
  <c r="CJ319" i="6"/>
  <c r="CJ787" i="6"/>
  <c r="BD787" i="6"/>
  <c r="BZ498" i="6"/>
  <c r="DF498" i="6"/>
  <c r="BZ394" i="6"/>
  <c r="DF394" i="6"/>
  <c r="J30" i="3"/>
  <c r="J32" i="3" s="1"/>
  <c r="J34" i="3" s="1"/>
  <c r="DF277" i="6"/>
  <c r="BZ277" i="6"/>
  <c r="BD858" i="6"/>
  <c r="CJ858" i="6"/>
  <c r="CJ673" i="6"/>
  <c r="BD673" i="6"/>
  <c r="BO903" i="6"/>
  <c r="CU903" i="6"/>
  <c r="DF732" i="6"/>
  <c r="BZ732" i="6"/>
  <c r="BO795" i="6"/>
  <c r="CU795" i="6"/>
  <c r="CJ370" i="6"/>
  <c r="BD370" i="6"/>
  <c r="DF560" i="6"/>
  <c r="BZ560" i="6"/>
  <c r="BO649" i="6"/>
  <c r="CU649" i="6"/>
  <c r="BO712" i="6"/>
  <c r="CU712" i="6"/>
  <c r="CJ848" i="6"/>
  <c r="BD848" i="6"/>
  <c r="CU365" i="6"/>
  <c r="BO365" i="6"/>
  <c r="CU514" i="6"/>
  <c r="BO514" i="6"/>
  <c r="DF809" i="6"/>
  <c r="BZ809" i="6"/>
  <c r="BZ727" i="6"/>
  <c r="DF727" i="6"/>
  <c r="DF846" i="6"/>
  <c r="BZ846" i="6"/>
  <c r="BO904" i="6"/>
  <c r="CU904" i="6"/>
  <c r="CJ744" i="6"/>
  <c r="BD744" i="6"/>
  <c r="BZ15" i="6"/>
  <c r="DF15" i="6"/>
  <c r="BD392" i="6"/>
  <c r="CJ392" i="6"/>
  <c r="BO449" i="6"/>
  <c r="CU449" i="6"/>
  <c r="CU555" i="6"/>
  <c r="BO555" i="6"/>
  <c r="BO245" i="6"/>
  <c r="CU245" i="6"/>
  <c r="CU181" i="6"/>
  <c r="BO181" i="6"/>
  <c r="CU84" i="6"/>
  <c r="BO84" i="6"/>
  <c r="CJ969" i="6"/>
  <c r="BD969" i="6"/>
  <c r="DF576" i="6"/>
  <c r="BZ576" i="6"/>
  <c r="BZ460" i="6"/>
  <c r="DF460" i="6"/>
  <c r="CU890" i="6"/>
  <c r="BO890" i="6"/>
  <c r="CJ554" i="6"/>
  <c r="BD554" i="6"/>
  <c r="CU273" i="6"/>
  <c r="BO273" i="6"/>
  <c r="BD244" i="6"/>
  <c r="CJ244" i="6"/>
  <c r="BO671" i="6"/>
  <c r="CU671" i="6"/>
  <c r="BZ682" i="6"/>
  <c r="DF682" i="6"/>
  <c r="CJ539" i="6"/>
  <c r="BD539" i="6"/>
  <c r="CU938" i="6"/>
  <c r="BO938" i="6"/>
  <c r="BD571" i="6"/>
  <c r="CJ571" i="6"/>
  <c r="CJ1009" i="6"/>
  <c r="BD1009" i="6"/>
  <c r="BD569" i="6"/>
  <c r="CJ569" i="6"/>
  <c r="CJ753" i="6"/>
  <c r="BD753" i="6"/>
  <c r="CU401" i="6"/>
  <c r="BO401" i="6"/>
  <c r="BO171" i="6"/>
  <c r="CU171" i="6"/>
  <c r="CJ438" i="6"/>
  <c r="BD438" i="6"/>
  <c r="DF931" i="6"/>
  <c r="BZ931" i="6"/>
  <c r="CJ156" i="6"/>
  <c r="BD156" i="6"/>
  <c r="BO770" i="6"/>
  <c r="CU770" i="6"/>
  <c r="CU386" i="6"/>
  <c r="BO386" i="6"/>
  <c r="BO914" i="6"/>
  <c r="CU914" i="6"/>
  <c r="BO729" i="6"/>
  <c r="CU729" i="6"/>
  <c r="BD77" i="6"/>
  <c r="CJ77" i="6"/>
  <c r="CU264" i="6"/>
  <c r="BO264" i="6"/>
  <c r="BO591" i="6"/>
  <c r="CU591" i="6"/>
  <c r="CJ485" i="6"/>
  <c r="BD485" i="6"/>
  <c r="CU567" i="6"/>
  <c r="BO567" i="6"/>
  <c r="CJ78" i="6"/>
  <c r="BD78" i="6"/>
  <c r="BO324" i="6"/>
  <c r="CU324" i="6"/>
  <c r="BZ943" i="6"/>
  <c r="DF943" i="6"/>
  <c r="BZ753" i="6"/>
  <c r="DF753" i="6"/>
  <c r="BZ203" i="6"/>
  <c r="DF203" i="6"/>
  <c r="DF57" i="6"/>
  <c r="BZ57" i="6"/>
  <c r="DF320" i="6"/>
  <c r="BZ320" i="6"/>
  <c r="DF769" i="6"/>
  <c r="BZ769" i="6"/>
  <c r="CU785" i="6"/>
  <c r="BO785" i="6"/>
  <c r="BD730" i="6"/>
  <c r="CJ730" i="6"/>
  <c r="BO614" i="6"/>
  <c r="CU614" i="6"/>
  <c r="DF905" i="6"/>
  <c r="BZ905" i="6"/>
  <c r="BD410" i="6"/>
  <c r="CJ410" i="6"/>
  <c r="CU976" i="6"/>
  <c r="BO976" i="6"/>
  <c r="CJ55" i="6"/>
  <c r="BD55" i="6"/>
  <c r="CJ870" i="6"/>
  <c r="BD870" i="6"/>
  <c r="CU228" i="6"/>
  <c r="BO228" i="6"/>
  <c r="DF586" i="6"/>
  <c r="BZ586" i="6"/>
  <c r="DF632" i="6"/>
  <c r="BZ632" i="6"/>
  <c r="CJ80" i="6"/>
  <c r="BD80" i="6"/>
  <c r="CU578" i="6"/>
  <c r="BO578" i="6"/>
  <c r="BO678" i="6"/>
  <c r="CU678" i="6"/>
  <c r="CJ231" i="6"/>
  <c r="BD231" i="6"/>
  <c r="BO707" i="6"/>
  <c r="CU707" i="6"/>
  <c r="BZ991" i="6"/>
  <c r="DF991" i="6"/>
  <c r="BO863" i="6"/>
  <c r="CU863" i="6"/>
  <c r="DF858" i="6"/>
  <c r="BZ858" i="6"/>
  <c r="CJ200" i="6"/>
  <c r="BD200" i="6"/>
  <c r="BO720" i="6"/>
  <c r="CU720" i="6"/>
  <c r="BZ511" i="6"/>
  <c r="DF511" i="6"/>
  <c r="BO146" i="6"/>
  <c r="CU146" i="6"/>
  <c r="BO791" i="6"/>
  <c r="CU791" i="6"/>
  <c r="DF870" i="6"/>
  <c r="BZ870" i="6"/>
  <c r="DF602" i="6"/>
  <c r="BZ602" i="6"/>
  <c r="DF947" i="6"/>
  <c r="BZ947" i="6"/>
  <c r="BO710" i="6"/>
  <c r="CU710" i="6"/>
  <c r="CU705" i="6"/>
  <c r="BO705" i="6"/>
  <c r="CJ872" i="6"/>
  <c r="BD872" i="6"/>
  <c r="CJ550" i="6"/>
  <c r="BD550" i="6"/>
  <c r="DF205" i="6"/>
  <c r="BZ205" i="6"/>
  <c r="BZ966" i="6"/>
  <c r="DF966" i="6"/>
  <c r="BO267" i="6"/>
  <c r="CU267" i="6"/>
  <c r="BO605" i="6"/>
  <c r="CU605" i="6"/>
  <c r="DF644" i="6"/>
  <c r="BZ644" i="6"/>
  <c r="CU905" i="6"/>
  <c r="BO905" i="6"/>
  <c r="CJ164" i="6"/>
  <c r="BD164" i="6"/>
  <c r="CJ493" i="6"/>
  <c r="BD493" i="6"/>
  <c r="DF84" i="6"/>
  <c r="BZ84" i="6"/>
  <c r="DF83" i="6"/>
  <c r="BZ83" i="6"/>
  <c r="BD862" i="6"/>
  <c r="CJ862" i="6"/>
  <c r="CU761" i="6"/>
  <c r="BO761" i="6"/>
  <c r="CU572" i="6"/>
  <c r="BO572" i="6"/>
  <c r="CU246" i="6"/>
  <c r="BO246" i="6"/>
  <c r="CJ818" i="6"/>
  <c r="BD818" i="6"/>
  <c r="DF843" i="6"/>
  <c r="BZ843" i="6"/>
  <c r="CJ113" i="6"/>
  <c r="BD113" i="6"/>
  <c r="BO644" i="6"/>
  <c r="CU644" i="6"/>
  <c r="CJ878" i="6"/>
  <c r="BD878" i="6"/>
  <c r="BO543" i="6"/>
  <c r="CU543" i="6"/>
  <c r="CJ159" i="6"/>
  <c r="BD159" i="6"/>
  <c r="DF607" i="6"/>
  <c r="BZ607" i="6"/>
  <c r="BZ400" i="6"/>
  <c r="DF400" i="6"/>
  <c r="DF855" i="6"/>
  <c r="BZ855" i="6"/>
  <c r="CU571" i="6"/>
  <c r="BO571" i="6"/>
  <c r="BD527" i="6"/>
  <c r="CJ527" i="6"/>
  <c r="DF649" i="6"/>
  <c r="BZ649" i="6"/>
  <c r="CU613" i="6"/>
  <c r="BO613" i="6"/>
  <c r="CU255" i="6"/>
  <c r="BO255" i="6"/>
  <c r="CU628" i="6"/>
  <c r="BO628" i="6"/>
  <c r="DF158" i="6"/>
  <c r="BZ158" i="6"/>
  <c r="BZ820" i="6"/>
  <c r="DF820" i="6"/>
  <c r="BZ423" i="6"/>
  <c r="DF423" i="6"/>
  <c r="CU806" i="6"/>
  <c r="BO806" i="6"/>
  <c r="BZ417" i="6"/>
  <c r="DF417" i="6"/>
  <c r="BZ683" i="6"/>
  <c r="DF683" i="6"/>
  <c r="CJ436" i="6"/>
  <c r="BD436" i="6"/>
  <c r="CU684" i="6"/>
  <c r="BO684" i="6"/>
  <c r="DF599" i="6"/>
  <c r="BZ599" i="6"/>
  <c r="CJ538" i="6"/>
  <c r="BD538" i="6"/>
  <c r="BD440" i="6"/>
  <c r="CJ440" i="6"/>
  <c r="CU127" i="6"/>
  <c r="BO127" i="6"/>
  <c r="BZ81" i="6"/>
  <c r="DF81" i="6"/>
  <c r="DF446" i="6"/>
  <c r="BZ446" i="6"/>
  <c r="DF79" i="6"/>
  <c r="BZ79" i="6"/>
  <c r="BO911" i="6"/>
  <c r="CU911" i="6"/>
  <c r="CJ854" i="6"/>
  <c r="BD854" i="6"/>
  <c r="DF865" i="6"/>
  <c r="BZ865" i="6"/>
  <c r="BZ155" i="6"/>
  <c r="DF155" i="6"/>
  <c r="BD978" i="6"/>
  <c r="CJ978" i="6"/>
  <c r="BZ174" i="6"/>
  <c r="DF174" i="6"/>
  <c r="BO335" i="6"/>
  <c r="CU335" i="6"/>
  <c r="BD972" i="6"/>
  <c r="CJ972" i="6"/>
  <c r="DF452" i="6"/>
  <c r="BZ452" i="6"/>
  <c r="BZ887" i="6"/>
  <c r="DF887" i="6"/>
  <c r="DF583" i="6"/>
  <c r="BZ583" i="6"/>
  <c r="BZ517" i="6"/>
  <c r="DF517" i="6"/>
  <c r="CU790" i="6"/>
  <c r="BO790" i="6"/>
  <c r="BD914" i="6"/>
  <c r="CJ914" i="6"/>
  <c r="CU526" i="6"/>
  <c r="BO526" i="6"/>
  <c r="BZ689" i="6"/>
  <c r="DF689" i="6"/>
  <c r="BD252" i="6"/>
  <c r="CJ252" i="6"/>
  <c r="BD913" i="6"/>
  <c r="CJ913" i="6"/>
  <c r="BO602" i="6"/>
  <c r="CU602" i="6"/>
  <c r="BD41" i="6"/>
  <c r="CJ41" i="6"/>
  <c r="BO776" i="6"/>
  <c r="CU776" i="6"/>
  <c r="DF815" i="6"/>
  <c r="BZ815" i="6"/>
  <c r="M9" i="3"/>
  <c r="L11" i="3"/>
  <c r="L13" i="3"/>
  <c r="CJ102" i="6"/>
  <c r="BD102" i="6"/>
  <c r="BO447" i="6"/>
  <c r="CU447" i="6"/>
  <c r="DF44" i="6"/>
  <c r="BZ44" i="6"/>
  <c r="CU284" i="6"/>
  <c r="BO284" i="6"/>
  <c r="BZ463" i="6"/>
  <c r="DF463" i="6"/>
  <c r="DF130" i="6"/>
  <c r="BZ130" i="6"/>
  <c r="BD470" i="6"/>
  <c r="CJ470" i="6"/>
  <c r="DF547" i="6"/>
  <c r="BZ547" i="6"/>
  <c r="CU537" i="6"/>
  <c r="BO537" i="6"/>
  <c r="BZ286" i="6"/>
  <c r="DF286" i="6"/>
  <c r="CU479" i="6"/>
  <c r="BO479" i="6"/>
  <c r="BZ829" i="6"/>
  <c r="DF829" i="6"/>
  <c r="BO183" i="6"/>
  <c r="CU183" i="6"/>
  <c r="CJ961" i="6"/>
  <c r="BD961" i="6"/>
  <c r="BO61" i="6"/>
  <c r="CU61" i="6"/>
  <c r="BD891" i="6"/>
  <c r="CJ891" i="6"/>
  <c r="BD998" i="6"/>
  <c r="CJ998" i="6"/>
  <c r="BZ39" i="6"/>
  <c r="DF39" i="6"/>
  <c r="BD40" i="6"/>
  <c r="CJ40" i="6"/>
  <c r="BZ731" i="6"/>
  <c r="DF731" i="6"/>
  <c r="BZ819" i="6"/>
  <c r="DF819" i="6"/>
  <c r="BZ556" i="6"/>
  <c r="DF556" i="6"/>
  <c r="BD37" i="6"/>
  <c r="CJ37" i="6"/>
  <c r="BO283" i="6"/>
  <c r="CU283" i="6"/>
  <c r="CJ785" i="6"/>
  <c r="BD785" i="6"/>
  <c r="BO830" i="6"/>
  <c r="CU830" i="6"/>
  <c r="DF575" i="6"/>
  <c r="BZ575" i="6"/>
  <c r="DF956" i="6"/>
  <c r="BZ956" i="6"/>
  <c r="BO609" i="6"/>
  <c r="CU609" i="6"/>
  <c r="CJ74" i="6"/>
  <c r="BD74" i="6"/>
  <c r="BZ885" i="6"/>
  <c r="DF885" i="6"/>
  <c r="DF46" i="6"/>
  <c r="BZ46" i="6"/>
  <c r="BD909" i="6"/>
  <c r="CJ909" i="6"/>
  <c r="CU786" i="6"/>
  <c r="BO786" i="6"/>
  <c r="BD96" i="6"/>
  <c r="CJ96" i="6"/>
  <c r="CU778" i="6"/>
  <c r="BO778" i="6"/>
  <c r="CU178" i="6"/>
  <c r="BO178" i="6"/>
  <c r="BZ625" i="6"/>
  <c r="DF625" i="6"/>
  <c r="CU617" i="6"/>
  <c r="BO617" i="6"/>
  <c r="BO459" i="6"/>
  <c r="CU459" i="6"/>
  <c r="BZ834" i="6"/>
  <c r="DF834" i="6"/>
  <c r="DF457" i="6"/>
  <c r="BZ457" i="6"/>
  <c r="BZ459" i="6"/>
  <c r="DF459" i="6"/>
  <c r="BD916" i="6"/>
  <c r="CJ916" i="6"/>
  <c r="BD331" i="6"/>
  <c r="CJ331" i="6"/>
  <c r="BZ137" i="6"/>
  <c r="DF137" i="6"/>
  <c r="CJ473" i="6"/>
  <c r="BD473" i="6"/>
  <c r="BZ922" i="6"/>
  <c r="DF922" i="6"/>
  <c r="CU839" i="6"/>
  <c r="BO839" i="6"/>
  <c r="CU141" i="6"/>
  <c r="BO141" i="6"/>
  <c r="BD360" i="6"/>
  <c r="CJ360" i="6"/>
  <c r="DF949" i="6"/>
  <c r="BZ949" i="6"/>
  <c r="CU328" i="6"/>
  <c r="BO328" i="6"/>
  <c r="CJ196" i="6"/>
  <c r="BD196" i="6"/>
  <c r="CJ270" i="6"/>
  <c r="BD270" i="6"/>
  <c r="DF557" i="6"/>
  <c r="BZ557" i="6"/>
  <c r="BD931" i="6"/>
  <c r="CJ931" i="6"/>
  <c r="BZ831" i="6"/>
  <c r="DF831" i="6"/>
  <c r="BD946" i="6"/>
  <c r="CJ946" i="6"/>
  <c r="BD926" i="6"/>
  <c r="CJ926" i="6"/>
  <c r="BD845" i="6"/>
  <c r="CJ845" i="6"/>
  <c r="BD38" i="6"/>
  <c r="CJ38" i="6"/>
  <c r="BZ972" i="6"/>
  <c r="DF972" i="6"/>
  <c r="BD353" i="6"/>
  <c r="CJ353" i="6"/>
  <c r="BZ794" i="6"/>
  <c r="DF794" i="6"/>
  <c r="BO998" i="6"/>
  <c r="CU998" i="6"/>
  <c r="CU621" i="6"/>
  <c r="BO621" i="6"/>
  <c r="CU266" i="6"/>
  <c r="BO266" i="6"/>
  <c r="CJ793" i="6"/>
  <c r="BD793" i="6"/>
  <c r="BD652" i="6"/>
  <c r="CJ652" i="6"/>
  <c r="BO753" i="6"/>
  <c r="CU753" i="6"/>
  <c r="CJ442" i="6"/>
  <c r="BD442" i="6"/>
  <c r="DF265" i="6"/>
  <c r="BZ265" i="6"/>
  <c r="BD59" i="6"/>
  <c r="CJ59" i="6"/>
  <c r="BZ301" i="6"/>
  <c r="DF301" i="6"/>
  <c r="DF255" i="6"/>
  <c r="BZ255" i="6"/>
  <c r="BZ339" i="6"/>
  <c r="DF339" i="6"/>
  <c r="CJ670" i="6"/>
  <c r="BD670" i="6"/>
  <c r="CJ522" i="6"/>
  <c r="BD522" i="6"/>
  <c r="BD35" i="6"/>
  <c r="CJ35" i="6"/>
  <c r="DF1010" i="6"/>
  <c r="BZ1010" i="6"/>
  <c r="CU977" i="6"/>
  <c r="BO977" i="6"/>
  <c r="BD826" i="6"/>
  <c r="CJ826" i="6"/>
  <c r="BO158" i="6"/>
  <c r="CU158" i="6"/>
  <c r="BZ335" i="6"/>
  <c r="DF335" i="6"/>
  <c r="BZ327" i="6"/>
  <c r="DF327" i="6"/>
  <c r="CJ659" i="6"/>
  <c r="BD659" i="6"/>
  <c r="BD335" i="6"/>
  <c r="CJ335" i="6"/>
  <c r="DF48" i="6"/>
  <c r="BZ48" i="6"/>
  <c r="CU824" i="6"/>
  <c r="BO824" i="6"/>
  <c r="BO29" i="6"/>
  <c r="CU29" i="6"/>
  <c r="CU690" i="6"/>
  <c r="BO690" i="6"/>
  <c r="BD107" i="6"/>
  <c r="CJ107" i="6"/>
  <c r="CU97" i="6"/>
  <c r="BO97" i="6"/>
  <c r="BZ867" i="6"/>
  <c r="DF867" i="6"/>
  <c r="BZ475" i="6"/>
  <c r="DF475" i="6"/>
  <c r="CU619" i="6"/>
  <c r="BO619" i="6"/>
  <c r="CU542" i="6"/>
  <c r="BO542" i="6"/>
  <c r="BD987" i="6"/>
  <c r="CJ987" i="6"/>
  <c r="BD722" i="6"/>
  <c r="CJ722" i="6"/>
  <c r="DF156" i="6"/>
  <c r="BZ156" i="6"/>
  <c r="CJ545" i="6"/>
  <c r="BD545" i="6"/>
  <c r="BO629" i="6"/>
  <c r="CU629" i="6"/>
  <c r="DF549" i="6"/>
  <c r="BZ549" i="6"/>
  <c r="BD981" i="6"/>
  <c r="CJ981" i="6"/>
  <c r="L27" i="3"/>
  <c r="K31" i="3"/>
  <c r="K29" i="3"/>
  <c r="DF704" i="6"/>
  <c r="BZ704" i="6"/>
  <c r="BZ708" i="6"/>
  <c r="DF708" i="6"/>
  <c r="DF132" i="6"/>
  <c r="BZ132" i="6"/>
  <c r="BO25" i="6"/>
  <c r="CU25" i="6"/>
  <c r="BZ371" i="6"/>
  <c r="DF371" i="6"/>
  <c r="BD458" i="6"/>
  <c r="CJ458" i="6"/>
  <c r="BO152" i="6"/>
  <c r="CU152" i="6"/>
  <c r="DF545" i="6"/>
  <c r="BZ545" i="6"/>
  <c r="CU973" i="6"/>
  <c r="BO973" i="6"/>
  <c r="BZ977" i="6"/>
  <c r="DF977" i="6"/>
  <c r="DF221" i="6"/>
  <c r="BZ221" i="6"/>
  <c r="BZ762" i="6"/>
  <c r="DF762" i="6"/>
  <c r="CU679" i="6"/>
  <c r="BO679" i="6"/>
  <c r="CU954" i="6"/>
  <c r="BO954" i="6"/>
  <c r="BD764" i="6"/>
  <c r="CJ764" i="6"/>
  <c r="BD717" i="6"/>
  <c r="CJ717" i="6"/>
  <c r="BD650" i="6"/>
  <c r="CJ650" i="6"/>
  <c r="BO339" i="6"/>
  <c r="CU339" i="6"/>
  <c r="BO41" i="6"/>
  <c r="CU41" i="6"/>
  <c r="CU397" i="6"/>
  <c r="BO397" i="6"/>
  <c r="BZ967" i="6"/>
  <c r="DF967" i="6"/>
  <c r="CJ132" i="6"/>
  <c r="BD132" i="6"/>
  <c r="BD908" i="6"/>
  <c r="CJ908" i="6"/>
  <c r="CU347" i="6"/>
  <c r="BO347" i="6"/>
  <c r="BZ548" i="6"/>
  <c r="DF548" i="6"/>
  <c r="CU194" i="6"/>
  <c r="BO194" i="6"/>
  <c r="BO327" i="6"/>
  <c r="CU327" i="6"/>
  <c r="BZ50" i="6"/>
  <c r="DF50" i="6"/>
  <c r="BD572" i="6"/>
  <c r="CJ572" i="6"/>
  <c r="DF397" i="6"/>
  <c r="BZ397" i="6"/>
  <c r="CJ229" i="6"/>
  <c r="BD229" i="6"/>
  <c r="BZ208" i="6"/>
  <c r="DF208" i="6"/>
  <c r="CU837" i="6"/>
  <c r="BO837" i="6"/>
  <c r="BZ33" i="6"/>
  <c r="DF33" i="6"/>
  <c r="DF620" i="6"/>
  <c r="BZ620" i="6"/>
  <c r="BZ764" i="6"/>
  <c r="DF764" i="6"/>
  <c r="DF784" i="6"/>
  <c r="BZ784" i="6"/>
  <c r="BO922" i="6"/>
  <c r="CU922" i="6"/>
  <c r="CU979" i="6"/>
  <c r="BO979" i="6"/>
  <c r="CU500" i="6"/>
  <c r="BO500" i="6"/>
  <c r="CU899" i="6"/>
  <c r="BO899" i="6"/>
  <c r="CJ746" i="6"/>
  <c r="BD746" i="6"/>
  <c r="DF664" i="6"/>
  <c r="BZ664" i="6"/>
  <c r="DF665" i="6"/>
  <c r="BZ665" i="6"/>
  <c r="DF917" i="6"/>
  <c r="BZ917" i="6"/>
  <c r="CU116" i="6"/>
  <c r="BO116" i="6"/>
  <c r="CJ835" i="6"/>
  <c r="BD835" i="6"/>
  <c r="BO26" i="6"/>
  <c r="CU26" i="6"/>
  <c r="BO14" i="6"/>
  <c r="CU14" i="6"/>
  <c r="CJ819" i="6"/>
  <c r="BD819" i="6"/>
  <c r="BZ406" i="6"/>
  <c r="DF406" i="6"/>
  <c r="DF343" i="6"/>
  <c r="BZ343" i="6"/>
  <c r="DF77" i="6"/>
  <c r="BZ77" i="6"/>
  <c r="BD99" i="6"/>
  <c r="CJ99" i="6"/>
  <c r="DF909" i="6"/>
  <c r="BZ909" i="6"/>
  <c r="CJ213" i="6"/>
  <c r="BD213" i="6"/>
  <c r="CU600" i="6"/>
  <c r="BO600" i="6"/>
  <c r="DF30" i="6"/>
  <c r="BZ30" i="6"/>
  <c r="CJ875" i="6"/>
  <c r="BD875" i="6"/>
  <c r="DF573" i="6"/>
  <c r="BZ573" i="6"/>
  <c r="CU168" i="6"/>
  <c r="BO168" i="6"/>
  <c r="BO635" i="6"/>
  <c r="CU635" i="6"/>
  <c r="DF482" i="6"/>
  <c r="BZ482" i="6"/>
  <c r="BD951" i="6"/>
  <c r="CJ951" i="6"/>
  <c r="CU881" i="6"/>
  <c r="BO881" i="6"/>
  <c r="BZ290" i="6"/>
  <c r="DF290" i="6"/>
  <c r="BZ491" i="6"/>
  <c r="DF491" i="6"/>
  <c r="BO789" i="6"/>
  <c r="CU789" i="6"/>
  <c r="BO871" i="6"/>
  <c r="CU871" i="6"/>
  <c r="CJ242" i="6"/>
  <c r="BD242" i="6"/>
  <c r="CU98" i="6"/>
  <c r="BO98" i="6"/>
  <c r="BD277" i="6"/>
  <c r="CJ277" i="6"/>
  <c r="BO117" i="6"/>
  <c r="CU117" i="6"/>
  <c r="CU296" i="6"/>
  <c r="BO296" i="6"/>
  <c r="BZ123" i="6"/>
  <c r="DF123" i="6"/>
  <c r="BO918" i="6"/>
  <c r="CU918" i="6"/>
  <c r="BO536" i="6"/>
  <c r="CU536" i="6"/>
  <c r="BO816" i="6"/>
  <c r="CU816" i="6"/>
  <c r="BD667" i="6"/>
  <c r="CJ667" i="6"/>
  <c r="CU418" i="6"/>
  <c r="BO418" i="6"/>
  <c r="BD864" i="6"/>
  <c r="CJ864" i="6"/>
  <c r="BZ680" i="6"/>
  <c r="DF680" i="6"/>
  <c r="BO206" i="6"/>
  <c r="CU206" i="6"/>
  <c r="BO261" i="6"/>
  <c r="CU261" i="6"/>
  <c r="BO755" i="6"/>
  <c r="CU755" i="6"/>
  <c r="BZ503" i="6"/>
  <c r="DF503" i="6"/>
  <c r="BD988" i="6"/>
  <c r="CJ988" i="6"/>
  <c r="BZ375" i="6"/>
  <c r="DF375" i="6"/>
  <c r="BO448" i="6"/>
  <c r="CU448" i="6"/>
  <c r="BO742" i="6"/>
  <c r="CU742" i="6"/>
  <c r="BO719" i="6"/>
  <c r="CU719" i="6"/>
  <c r="BD601" i="6"/>
  <c r="CJ601" i="6"/>
  <c r="DF269" i="6"/>
  <c r="BZ269" i="6"/>
  <c r="CJ439" i="6"/>
  <c r="BD439" i="6"/>
  <c r="DF227" i="6"/>
  <c r="BZ227" i="6"/>
  <c r="CJ344" i="6"/>
  <c r="BD344" i="6"/>
  <c r="CJ637" i="6"/>
  <c r="BD637" i="6"/>
  <c r="CJ795" i="6"/>
  <c r="BD795" i="6"/>
  <c r="BO33" i="6"/>
  <c r="CU33" i="6"/>
  <c r="BD608" i="6"/>
  <c r="CJ608" i="6"/>
  <c r="BZ736" i="6"/>
  <c r="DF736" i="6"/>
  <c r="DF786" i="6"/>
  <c r="BZ786" i="6"/>
  <c r="CU377" i="6"/>
  <c r="BO377" i="6"/>
  <c r="CJ936" i="6"/>
  <c r="BD936" i="6"/>
  <c r="DF888" i="6"/>
  <c r="BZ888" i="6"/>
  <c r="BD455" i="6"/>
  <c r="CJ455" i="6"/>
  <c r="BZ238" i="6"/>
  <c r="DF238" i="6"/>
  <c r="CU402" i="6"/>
  <c r="BO402" i="6"/>
  <c r="DF593" i="6"/>
  <c r="BZ593" i="6"/>
  <c r="BZ182" i="6"/>
  <c r="DF182" i="6"/>
  <c r="CJ683" i="6"/>
  <c r="BD683" i="6"/>
  <c r="CU405" i="6"/>
  <c r="BO405" i="6"/>
  <c r="CJ444" i="6"/>
  <c r="BD444" i="6"/>
  <c r="BO444" i="6"/>
  <c r="CU444" i="6"/>
  <c r="CU891" i="6"/>
  <c r="BO891" i="6"/>
  <c r="CU49" i="6"/>
  <c r="BO49" i="6"/>
  <c r="CU375" i="6"/>
  <c r="BO375" i="6"/>
  <c r="BO883" i="6"/>
  <c r="CU883" i="6"/>
  <c r="BD453" i="6"/>
  <c r="CJ453" i="6"/>
  <c r="BO229" i="6"/>
  <c r="CU229" i="6"/>
  <c r="BD867" i="6"/>
  <c r="CJ867" i="6"/>
  <c r="CU430" i="6"/>
  <c r="BO430" i="6"/>
  <c r="BZ114" i="6"/>
  <c r="DF114" i="6"/>
  <c r="BD336" i="6"/>
  <c r="CJ336" i="6"/>
  <c r="CU404" i="6"/>
  <c r="BO404" i="6"/>
  <c r="CU286" i="6"/>
  <c r="BO286" i="6"/>
  <c r="BO820" i="6"/>
  <c r="CU820" i="6"/>
  <c r="CJ992" i="6"/>
  <c r="BD992" i="6"/>
  <c r="BD912" i="6"/>
  <c r="CJ912" i="6"/>
  <c r="BO910" i="6"/>
  <c r="CU910" i="6"/>
  <c r="CJ1001" i="6"/>
  <c r="BD1001" i="6"/>
  <c r="CJ287" i="6"/>
  <c r="BD287" i="6"/>
  <c r="BD966" i="6"/>
  <c r="CJ966" i="6"/>
  <c r="DF662" i="6"/>
  <c r="BZ662" i="6"/>
  <c r="BZ725" i="6"/>
  <c r="DF725" i="6"/>
  <c r="BZ93" i="6"/>
  <c r="DF93" i="6"/>
  <c r="CU120" i="6"/>
  <c r="BO120" i="6"/>
  <c r="CJ676" i="6"/>
  <c r="BD676" i="6"/>
  <c r="BD616" i="6"/>
  <c r="CJ616" i="6"/>
  <c r="DF134" i="6"/>
  <c r="BZ134" i="6"/>
  <c r="CU313" i="6"/>
  <c r="BO313" i="6"/>
  <c r="CJ977" i="6"/>
  <c r="BD977" i="6"/>
  <c r="CU819" i="6"/>
  <c r="BO819" i="6"/>
  <c r="CJ408" i="6"/>
  <c r="BD408" i="6"/>
  <c r="BZ484" i="6"/>
  <c r="DF484" i="6"/>
  <c r="CJ162" i="6"/>
  <c r="BD162" i="6"/>
  <c r="BO665" i="6"/>
  <c r="CU665" i="6"/>
  <c r="BD974" i="6"/>
  <c r="CJ974" i="6"/>
  <c r="DF574" i="6"/>
  <c r="BZ574" i="6"/>
  <c r="BD367" i="6"/>
  <c r="CJ367" i="6"/>
  <c r="CU250" i="6"/>
  <c r="BO250" i="6"/>
  <c r="CU765" i="6"/>
  <c r="BO765" i="6"/>
  <c r="CU380" i="6"/>
  <c r="BO380" i="6"/>
  <c r="CJ868" i="6"/>
  <c r="BD868" i="6"/>
  <c r="DF561" i="6"/>
  <c r="BZ561" i="6"/>
  <c r="CU598" i="6"/>
  <c r="BO598" i="6"/>
  <c r="BO498" i="6"/>
  <c r="CU498" i="6"/>
  <c r="CJ388" i="6"/>
  <c r="BD388" i="6"/>
  <c r="CJ273" i="6"/>
  <c r="BD273" i="6"/>
  <c r="CJ478" i="6"/>
  <c r="BD478" i="6"/>
  <c r="BD428" i="6"/>
  <c r="CJ428" i="6"/>
  <c r="DF51" i="6"/>
  <c r="BZ51" i="6"/>
  <c r="BO772" i="6"/>
  <c r="CU772" i="6"/>
  <c r="BZ542" i="6"/>
  <c r="DF542" i="6"/>
  <c r="BD218" i="6"/>
  <c r="CJ218" i="6"/>
  <c r="BD419" i="6"/>
  <c r="CJ419" i="6"/>
  <c r="DF710" i="6"/>
  <c r="BZ710" i="6"/>
  <c r="DF458" i="6"/>
  <c r="BZ458" i="6"/>
  <c r="BD333" i="6"/>
  <c r="CJ333" i="6"/>
  <c r="BZ882" i="6"/>
  <c r="DF882" i="6"/>
  <c r="BO797" i="6"/>
  <c r="CU797" i="6"/>
  <c r="BD760" i="6"/>
  <c r="CJ760" i="6"/>
  <c r="BD343" i="6"/>
  <c r="CJ343" i="6"/>
  <c r="BZ402" i="6"/>
  <c r="DF402" i="6"/>
  <c r="CJ195" i="6"/>
  <c r="BD195" i="6"/>
  <c r="CJ509" i="6"/>
  <c r="BD509" i="6"/>
  <c r="CJ104" i="6"/>
  <c r="BD104" i="6"/>
  <c r="BD369" i="6"/>
  <c r="CJ369" i="6"/>
  <c r="CJ427" i="6"/>
  <c r="BD427" i="6"/>
  <c r="BZ530" i="6"/>
  <c r="DF530" i="6"/>
  <c r="BZ382" i="6"/>
  <c r="DF382" i="6"/>
  <c r="CU219" i="6"/>
  <c r="BO219" i="6"/>
  <c r="BD145" i="6"/>
  <c r="CJ145" i="6"/>
  <c r="BD46" i="6"/>
  <c r="CJ46" i="6"/>
  <c r="CU735" i="6"/>
  <c r="BO735" i="6"/>
  <c r="CU733" i="6"/>
  <c r="BO733" i="6"/>
  <c r="CJ168" i="6"/>
  <c r="BD168" i="6"/>
  <c r="CJ679" i="6"/>
  <c r="BD679" i="6"/>
  <c r="BO517" i="6"/>
  <c r="CU517" i="6"/>
  <c r="DF724" i="6"/>
  <c r="BZ724" i="6"/>
  <c r="DF951" i="6"/>
  <c r="BZ951" i="6"/>
  <c r="BZ183" i="6"/>
  <c r="DF183" i="6"/>
  <c r="CU968" i="6"/>
  <c r="BO968" i="6"/>
  <c r="DF958" i="6"/>
  <c r="BZ958" i="6"/>
  <c r="BO856" i="6"/>
  <c r="CU856" i="6"/>
  <c r="BZ414" i="6"/>
  <c r="DF414" i="6"/>
  <c r="CJ430" i="6"/>
  <c r="BD430" i="6"/>
  <c r="BZ232" i="6"/>
  <c r="DF232" i="6"/>
  <c r="BZ994" i="6"/>
  <c r="DF994" i="6"/>
  <c r="BZ418" i="6"/>
  <c r="DF418" i="6"/>
  <c r="CU749" i="6"/>
  <c r="BO749" i="6"/>
  <c r="BO200" i="6"/>
  <c r="CU200" i="6"/>
  <c r="BD595" i="6"/>
  <c r="CJ595" i="6"/>
  <c r="BD189" i="6"/>
  <c r="CJ189" i="6"/>
  <c r="CJ624" i="6"/>
  <c r="BD624" i="6"/>
  <c r="CU552" i="6"/>
  <c r="BO552" i="6"/>
  <c r="CU486" i="6"/>
  <c r="BO486" i="6"/>
  <c r="BD726" i="6"/>
  <c r="CJ726" i="6"/>
  <c r="BZ624" i="6"/>
  <c r="DF624" i="6"/>
  <c r="BZ493" i="6"/>
  <c r="DF493" i="6"/>
  <c r="BZ359" i="6"/>
  <c r="DF359" i="6"/>
  <c r="CU747" i="6"/>
  <c r="BO747" i="6"/>
  <c r="BO677" i="6"/>
  <c r="CU677" i="6"/>
  <c r="J63" i="5"/>
  <c r="J51" i="5"/>
  <c r="L38" i="5"/>
  <c r="CJ551" i="6"/>
  <c r="BD551" i="6"/>
  <c r="CJ417" i="6"/>
  <c r="BD417" i="6"/>
  <c r="CU312" i="6"/>
  <c r="BO312" i="6"/>
  <c r="CJ390" i="6"/>
  <c r="BD390" i="6"/>
  <c r="DF562" i="6"/>
  <c r="BZ562" i="6"/>
  <c r="CU835" i="6"/>
  <c r="BO835" i="6"/>
  <c r="DF895" i="6"/>
  <c r="BZ895" i="6"/>
  <c r="BD954" i="6"/>
  <c r="CJ954" i="6"/>
  <c r="CJ941" i="6"/>
  <c r="BD941" i="6"/>
  <c r="BZ445" i="6"/>
  <c r="DF445" i="6"/>
  <c r="BO557" i="6"/>
  <c r="CU557" i="6"/>
  <c r="DF645" i="6"/>
  <c r="BZ645" i="6"/>
  <c r="BZ19" i="6"/>
  <c r="DF19" i="6"/>
  <c r="BO652" i="6"/>
  <c r="CU652" i="6"/>
  <c r="BO653" i="6"/>
  <c r="CU653" i="6"/>
  <c r="CU739" i="6"/>
  <c r="BO739" i="6"/>
  <c r="BD841" i="6"/>
  <c r="CJ841" i="6"/>
  <c r="CJ544" i="6"/>
  <c r="BD544" i="6"/>
  <c r="CJ131" i="6"/>
  <c r="BD131" i="6"/>
  <c r="BD512" i="6"/>
  <c r="CJ512" i="6"/>
  <c r="CU315" i="6"/>
  <c r="BO315" i="6"/>
  <c r="BO989" i="6"/>
  <c r="CU989" i="6"/>
  <c r="DF714" i="6"/>
  <c r="BZ714" i="6"/>
  <c r="BZ636" i="6"/>
  <c r="DF636" i="6"/>
  <c r="CJ268" i="6"/>
  <c r="BD268" i="6"/>
  <c r="BZ453" i="6"/>
  <c r="DF453" i="6"/>
  <c r="BO458" i="6"/>
  <c r="CU458" i="6"/>
  <c r="BZ626" i="6"/>
  <c r="DF626" i="6"/>
  <c r="BO606" i="6"/>
  <c r="CU606" i="6"/>
  <c r="CJ543" i="6"/>
  <c r="BD543" i="6"/>
  <c r="DF776" i="6"/>
  <c r="BZ776" i="6"/>
  <c r="BD894" i="6"/>
  <c r="CJ894" i="6"/>
  <c r="CJ73" i="6"/>
  <c r="BD73" i="6"/>
  <c r="DF889" i="6"/>
  <c r="BZ889" i="6"/>
  <c r="CU870" i="6"/>
  <c r="BO870" i="6"/>
  <c r="BO34" i="6"/>
  <c r="CU34" i="6"/>
  <c r="BD109" i="6"/>
  <c r="CJ109" i="6"/>
  <c r="BZ161" i="6"/>
  <c r="DF161" i="6"/>
  <c r="CU957" i="6"/>
  <c r="BO957" i="6"/>
  <c r="CJ907" i="6"/>
  <c r="BD907" i="6"/>
  <c r="BO128" i="6"/>
  <c r="CU128" i="6"/>
  <c r="DF579" i="6"/>
  <c r="BZ579" i="6"/>
  <c r="DF58" i="6"/>
  <c r="BZ58" i="6"/>
  <c r="DF65" i="6"/>
  <c r="BZ65" i="6"/>
  <c r="CU1005" i="6"/>
  <c r="BO1005" i="6"/>
  <c r="BD619" i="6"/>
  <c r="CJ619" i="6"/>
  <c r="BO28" i="6"/>
  <c r="CU28" i="6"/>
  <c r="CJ348" i="6"/>
  <c r="BD348" i="6"/>
  <c r="DF324" i="6"/>
  <c r="BZ324" i="6"/>
  <c r="DF86" i="6"/>
  <c r="BZ86" i="6"/>
  <c r="BD402" i="6"/>
  <c r="CJ402" i="6"/>
  <c r="CJ260" i="6"/>
  <c r="BD260" i="6"/>
  <c r="CJ959" i="6"/>
  <c r="BD959" i="6"/>
  <c r="CU271" i="6"/>
  <c r="BO271" i="6"/>
  <c r="DF222" i="6"/>
  <c r="BZ222" i="6"/>
  <c r="BO599" i="6"/>
  <c r="CU599" i="6"/>
  <c r="CU504" i="6"/>
  <c r="BO504" i="6"/>
  <c r="BD305" i="6"/>
  <c r="CJ305" i="6"/>
  <c r="CU945" i="6"/>
  <c r="BO945" i="6"/>
  <c r="CU808" i="6"/>
  <c r="BO808" i="6"/>
  <c r="BO265" i="6"/>
  <c r="CU265" i="6"/>
  <c r="CU748" i="6"/>
  <c r="BO748" i="6"/>
  <c r="CJ89" i="6"/>
  <c r="BD89" i="6"/>
  <c r="CJ829" i="6"/>
  <c r="BD829" i="6"/>
  <c r="BD468" i="6"/>
  <c r="CJ468" i="6"/>
  <c r="CU85" i="6"/>
  <c r="BO85" i="6"/>
  <c r="BO438" i="6"/>
  <c r="CU438" i="6"/>
  <c r="BO462" i="6"/>
  <c r="CU462" i="6"/>
  <c r="CU686" i="6"/>
  <c r="BO686" i="6"/>
  <c r="BO453" i="6"/>
  <c r="CU453" i="6"/>
  <c r="CU274" i="6"/>
  <c r="BO274" i="6"/>
  <c r="BD605" i="6"/>
  <c r="CJ605" i="6"/>
  <c r="CJ661" i="6"/>
  <c r="BD661" i="6"/>
  <c r="CU104" i="6"/>
  <c r="BO104" i="6"/>
  <c r="CU909" i="6"/>
  <c r="BO909" i="6"/>
  <c r="BO184" i="6"/>
  <c r="CU184" i="6"/>
  <c r="BO450" i="6"/>
  <c r="CU450" i="6"/>
  <c r="BD20" i="6"/>
  <c r="CJ20" i="6"/>
  <c r="CU683" i="6"/>
  <c r="BO683" i="6"/>
  <c r="DF374" i="6"/>
  <c r="BZ374" i="6"/>
  <c r="BO983" i="6"/>
  <c r="CU983" i="6"/>
  <c r="DF801" i="6"/>
  <c r="BZ801" i="6"/>
  <c r="CU249" i="6"/>
  <c r="BO249" i="6"/>
  <c r="CU802" i="6"/>
  <c r="BO802" i="6"/>
  <c r="DF597" i="6"/>
  <c r="BZ597" i="6"/>
  <c r="CJ892" i="6"/>
  <c r="BD892" i="6"/>
  <c r="BO142" i="6"/>
  <c r="CU142" i="6"/>
  <c r="BO461" i="6"/>
  <c r="CU461" i="6"/>
  <c r="DF862" i="6"/>
  <c r="BZ862" i="6"/>
  <c r="BZ480" i="6"/>
  <c r="DF480" i="6"/>
  <c r="CJ999" i="6"/>
  <c r="BD999" i="6"/>
  <c r="BO925" i="6"/>
  <c r="CU925" i="6"/>
  <c r="BO239" i="6"/>
  <c r="CU239" i="6"/>
  <c r="CJ685" i="6"/>
  <c r="BD685" i="6"/>
  <c r="DF761" i="6"/>
  <c r="BZ761" i="6"/>
  <c r="BD351" i="6"/>
  <c r="CJ351" i="6"/>
  <c r="CU730" i="6"/>
  <c r="BO730" i="6"/>
  <c r="BZ497" i="6"/>
  <c r="DF497" i="6"/>
  <c r="BZ757" i="6"/>
  <c r="DF757" i="6"/>
  <c r="CJ534" i="6"/>
  <c r="BD534" i="6"/>
  <c r="CU481" i="6"/>
  <c r="BO481" i="6"/>
  <c r="DF329" i="6"/>
  <c r="BZ329" i="6"/>
  <c r="BO262" i="6"/>
  <c r="CU262" i="6"/>
  <c r="CU495" i="6"/>
  <c r="BO495" i="6"/>
  <c r="BO190" i="6"/>
  <c r="CU190" i="6"/>
  <c r="BO182" i="6"/>
  <c r="CU182" i="6"/>
  <c r="BZ386" i="6"/>
  <c r="DF386" i="6"/>
  <c r="BO208" i="6"/>
  <c r="CU208" i="6"/>
  <c r="BD778" i="6"/>
  <c r="CJ778" i="6"/>
  <c r="DF915" i="6"/>
  <c r="BZ915" i="6"/>
  <c r="DF304" i="6"/>
  <c r="BZ304" i="6"/>
  <c r="DF893" i="6"/>
  <c r="BZ893" i="6"/>
  <c r="CU215" i="6"/>
  <c r="BO215" i="6"/>
  <c r="BZ448" i="6"/>
  <c r="DF448" i="6"/>
  <c r="BZ983" i="6"/>
  <c r="DF983" i="6"/>
  <c r="CU92" i="6"/>
  <c r="BO92" i="6"/>
  <c r="CU810" i="6"/>
  <c r="BO810" i="6"/>
  <c r="CU948" i="6"/>
  <c r="BO948" i="6"/>
  <c r="BO23" i="6"/>
  <c r="CU23" i="6"/>
  <c r="BZ429" i="6"/>
  <c r="DF429" i="6"/>
  <c r="BZ291" i="6"/>
  <c r="DF291" i="6"/>
  <c r="DF555" i="6"/>
  <c r="BZ555" i="6"/>
  <c r="BZ285" i="6"/>
  <c r="DF285" i="6"/>
  <c r="BD45" i="6"/>
  <c r="CJ45" i="6"/>
  <c r="CJ960" i="6"/>
  <c r="BD960" i="6"/>
  <c r="BO928" i="6"/>
  <c r="CU928" i="6"/>
  <c r="CJ706" i="6"/>
  <c r="BD706" i="6"/>
  <c r="BD568" i="6"/>
  <c r="CJ568" i="6"/>
  <c r="BD130" i="6"/>
  <c r="CJ130" i="6"/>
  <c r="CJ445" i="6"/>
  <c r="BD445" i="6"/>
  <c r="CJ210" i="6"/>
  <c r="BD210" i="6"/>
  <c r="BE26" i="6"/>
  <c r="CK26" i="6"/>
  <c r="BO756" i="6"/>
  <c r="CU756" i="6"/>
  <c r="BO884" i="6"/>
  <c r="CU884" i="6"/>
  <c r="BZ783" i="6"/>
  <c r="DF783" i="6"/>
  <c r="M63" i="3"/>
  <c r="L65" i="3"/>
  <c r="L67" i="3"/>
  <c r="CJ57" i="6"/>
  <c r="BD57" i="6"/>
  <c r="DF22" i="6"/>
  <c r="BZ22" i="6"/>
  <c r="CU964" i="6"/>
  <c r="BO964" i="6"/>
  <c r="CU478" i="6"/>
  <c r="BO478" i="6"/>
  <c r="CJ69" i="6"/>
  <c r="BD69" i="6"/>
  <c r="CJ542" i="6"/>
  <c r="BD542" i="6"/>
  <c r="BZ287" i="6"/>
  <c r="DF287" i="6"/>
  <c r="CJ618" i="6"/>
  <c r="BD618" i="6"/>
  <c r="BZ55" i="6"/>
  <c r="DF55" i="6"/>
  <c r="CJ633" i="6"/>
  <c r="BD633" i="6"/>
  <c r="CU691" i="6"/>
  <c r="BO691" i="6"/>
  <c r="BO494" i="6"/>
  <c r="CU494" i="6"/>
  <c r="BD906" i="6"/>
  <c r="CJ906" i="6"/>
  <c r="BO889" i="6"/>
  <c r="CU889" i="6"/>
  <c r="DF543" i="6"/>
  <c r="BZ543" i="6"/>
  <c r="BD443" i="6"/>
  <c r="CJ443" i="6"/>
  <c r="BZ1013" i="6"/>
  <c r="DF1013" i="6"/>
  <c r="CU499" i="6"/>
  <c r="BO499" i="6"/>
  <c r="DF537" i="6"/>
  <c r="BZ537" i="6"/>
  <c r="BZ431" i="6"/>
  <c r="DF431" i="6"/>
  <c r="DF230" i="6"/>
  <c r="BZ230" i="6"/>
  <c r="CJ1008" i="6"/>
  <c r="BD1008" i="6"/>
  <c r="BO886" i="6"/>
  <c r="CU886" i="6"/>
  <c r="CU895" i="6"/>
  <c r="BO895" i="6"/>
  <c r="DF376" i="6"/>
  <c r="BZ376" i="6"/>
  <c r="BD612" i="6"/>
  <c r="CJ612" i="6"/>
  <c r="CJ537" i="6"/>
  <c r="BD537" i="6"/>
  <c r="BZ473" i="6"/>
  <c r="DF473" i="6"/>
  <c r="CJ915" i="6"/>
  <c r="BD915" i="6"/>
  <c r="DF389" i="6"/>
  <c r="BZ389" i="6"/>
  <c r="K68" i="5"/>
  <c r="M43" i="5"/>
  <c r="BZ157" i="6"/>
  <c r="DF157" i="6"/>
  <c r="BO188" i="6"/>
  <c r="CU188" i="6"/>
  <c r="DF333" i="6"/>
  <c r="BZ333" i="6"/>
  <c r="CU189" i="6"/>
  <c r="BO189" i="6"/>
  <c r="CJ820" i="6"/>
  <c r="BD820" i="6"/>
  <c r="BD193" i="6"/>
  <c r="CJ193" i="6"/>
  <c r="CJ142" i="6"/>
  <c r="BD142" i="6"/>
  <c r="BO523" i="6"/>
  <c r="CU523" i="6"/>
  <c r="CU80" i="6"/>
  <c r="BO80" i="6"/>
  <c r="CU131" i="6"/>
  <c r="BO131" i="6"/>
  <c r="BZ477" i="6"/>
  <c r="DF477" i="6"/>
  <c r="DF788" i="6"/>
  <c r="BZ788" i="6"/>
  <c r="CJ649" i="6"/>
  <c r="BD649" i="6"/>
  <c r="BD604" i="6"/>
  <c r="CJ604" i="6"/>
  <c r="DF315" i="6"/>
  <c r="BZ315" i="6"/>
  <c r="DF968" i="6"/>
  <c r="BZ968" i="6"/>
  <c r="CU91" i="6"/>
  <c r="BO91" i="6"/>
  <c r="BO876" i="6"/>
  <c r="CU876" i="6"/>
  <c r="DF910" i="6"/>
  <c r="BZ910" i="6"/>
  <c r="CJ437" i="6"/>
  <c r="BD437" i="6"/>
  <c r="BD24" i="6"/>
  <c r="CJ24" i="6"/>
  <c r="BD413" i="6"/>
  <c r="CJ413" i="6"/>
  <c r="BD844" i="6"/>
  <c r="CJ844" i="6"/>
  <c r="BZ978" i="6"/>
  <c r="DF978" i="6"/>
  <c r="BO103" i="6"/>
  <c r="CU103" i="6"/>
  <c r="CJ486" i="6"/>
  <c r="BD486" i="6"/>
  <c r="BO961" i="6"/>
  <c r="CU961" i="6"/>
  <c r="BD609" i="6"/>
  <c r="CJ609" i="6"/>
  <c r="BZ510" i="6"/>
  <c r="DF510" i="6"/>
  <c r="CJ651" i="6"/>
  <c r="BD651" i="6"/>
  <c r="CJ889" i="6"/>
  <c r="BD889" i="6"/>
  <c r="BZ845" i="6"/>
  <c r="DF845" i="6"/>
  <c r="BZ80" i="6"/>
  <c r="DF80" i="6"/>
  <c r="DF328" i="6"/>
  <c r="BZ328" i="6"/>
  <c r="DF676" i="6"/>
  <c r="BZ676" i="6"/>
  <c r="BD239" i="6"/>
  <c r="CJ239" i="6"/>
  <c r="BZ874" i="6"/>
  <c r="DF874" i="6"/>
  <c r="CU563" i="6"/>
  <c r="BO563" i="6"/>
  <c r="DF344" i="6"/>
  <c r="BZ344" i="6"/>
  <c r="DF863" i="6"/>
  <c r="BZ863" i="6"/>
  <c r="BD421" i="6"/>
  <c r="CJ421" i="6"/>
  <c r="DF982" i="6"/>
  <c r="BZ982" i="6"/>
  <c r="BD574" i="6"/>
  <c r="CJ574" i="6"/>
  <c r="BZ113" i="6"/>
  <c r="DF113" i="6"/>
  <c r="CU994" i="6"/>
  <c r="BO994" i="6"/>
  <c r="DF355" i="6"/>
  <c r="BZ355" i="6"/>
  <c r="BO993" i="6"/>
  <c r="CU993" i="6"/>
  <c r="BD704" i="6"/>
  <c r="CJ704" i="6"/>
  <c r="CU382" i="6"/>
  <c r="BO382" i="6"/>
  <c r="BZ749" i="6"/>
  <c r="DF749" i="6"/>
  <c r="DF235" i="6"/>
  <c r="BZ235" i="6"/>
  <c r="CJ540" i="6"/>
  <c r="BD540" i="6"/>
  <c r="BZ610" i="6"/>
  <c r="DF610" i="6"/>
  <c r="CJ672" i="6"/>
  <c r="BD672" i="6"/>
  <c r="CJ732" i="6"/>
  <c r="BD732" i="6"/>
  <c r="BO912" i="6"/>
  <c r="CU912" i="6"/>
  <c r="CJ169" i="6"/>
  <c r="BD169" i="6"/>
  <c r="BZ756" i="6"/>
  <c r="DF756" i="6"/>
  <c r="BD711" i="6"/>
  <c r="CJ711" i="6"/>
  <c r="CJ53" i="6"/>
  <c r="BD53" i="6"/>
  <c r="DF242" i="6"/>
  <c r="BZ242" i="6"/>
  <c r="DF283" i="6"/>
  <c r="BZ283" i="6"/>
  <c r="BO417" i="6"/>
  <c r="CU417" i="6"/>
  <c r="BO79" i="6"/>
  <c r="CU79" i="6"/>
  <c r="BO471" i="6"/>
  <c r="CU471" i="6"/>
  <c r="BD17" i="6"/>
  <c r="CJ17" i="6"/>
  <c r="BZ199" i="6"/>
  <c r="DF199" i="6"/>
  <c r="CJ750" i="6"/>
  <c r="BD750" i="6"/>
  <c r="DF352" i="6"/>
  <c r="BZ352" i="6"/>
  <c r="CJ184" i="6"/>
  <c r="BD184" i="6"/>
  <c r="CU990" i="6"/>
  <c r="BO990" i="6"/>
  <c r="CU379" i="6"/>
  <c r="BO379" i="6"/>
  <c r="CU145" i="6"/>
  <c r="BO145" i="6"/>
  <c r="DF225" i="6"/>
  <c r="BZ225" i="6"/>
  <c r="DF903" i="6"/>
  <c r="BZ903" i="6"/>
  <c r="CU809" i="6"/>
  <c r="BO809" i="6"/>
  <c r="BO581" i="6"/>
  <c r="CU581" i="6"/>
  <c r="CJ483" i="6"/>
  <c r="BD483" i="6"/>
  <c r="DF36" i="6"/>
  <c r="BZ36" i="6"/>
  <c r="DF358" i="6"/>
  <c r="BZ358" i="6"/>
  <c r="BD317" i="6"/>
  <c r="CJ317" i="6"/>
  <c r="DF308" i="6"/>
  <c r="BZ308" i="6"/>
  <c r="DF52" i="6"/>
  <c r="BZ52" i="6"/>
  <c r="CU108" i="6"/>
  <c r="BO108" i="6"/>
  <c r="CU173" i="6"/>
  <c r="BO173" i="6"/>
  <c r="BD467" i="6"/>
  <c r="CJ467" i="6"/>
  <c r="CJ346" i="6"/>
  <c r="BD346" i="6"/>
  <c r="DF817" i="6"/>
  <c r="BZ817" i="6"/>
  <c r="BO611" i="6"/>
  <c r="CU611" i="6"/>
  <c r="BD821" i="6"/>
  <c r="CJ821" i="6"/>
  <c r="CJ269" i="6"/>
  <c r="BD269" i="6"/>
  <c r="CJ281" i="6"/>
  <c r="BD281" i="6"/>
  <c r="CJ290" i="6"/>
  <c r="BD290" i="6"/>
  <c r="CJ528" i="6"/>
  <c r="BD528" i="6"/>
  <c r="BZ992" i="6"/>
  <c r="DF992" i="6"/>
  <c r="BO539" i="6"/>
  <c r="CU539" i="6"/>
  <c r="CU102" i="6"/>
  <c r="BO102" i="6"/>
  <c r="CU300" i="6"/>
  <c r="BO300" i="6"/>
  <c r="BO960" i="6"/>
  <c r="CU960" i="6"/>
  <c r="DF314" i="6"/>
  <c r="BZ314" i="6"/>
  <c r="CJ457" i="6"/>
  <c r="BD457" i="6"/>
  <c r="BO148" i="6"/>
  <c r="CU148" i="6"/>
  <c r="DF768" i="6"/>
  <c r="BZ768" i="6"/>
  <c r="CJ134" i="6"/>
  <c r="BD134" i="6"/>
  <c r="BD183" i="6"/>
  <c r="CJ183" i="6"/>
  <c r="BD627" i="6"/>
  <c r="CJ627" i="6"/>
  <c r="DF746" i="6"/>
  <c r="BZ746" i="6"/>
  <c r="BZ971" i="6"/>
  <c r="DF971" i="6"/>
  <c r="CJ757" i="6"/>
  <c r="BD757" i="6"/>
  <c r="BD33" i="6"/>
  <c r="CJ33" i="6"/>
  <c r="CU1008" i="6"/>
  <c r="BO1008" i="6"/>
  <c r="BZ278" i="6"/>
  <c r="DF278" i="6"/>
  <c r="BO832" i="6"/>
  <c r="CU832" i="6"/>
  <c r="BO485" i="6"/>
  <c r="CU485" i="6"/>
  <c r="BO126" i="6"/>
  <c r="CU126" i="6"/>
  <c r="CU513" i="6"/>
  <c r="BO513" i="6"/>
  <c r="BD606" i="6"/>
  <c r="CJ606" i="6"/>
  <c r="CJ464" i="6"/>
  <c r="BD464" i="6"/>
  <c r="CU88" i="6"/>
  <c r="BO88" i="6"/>
  <c r="BZ791" i="6"/>
  <c r="DF791" i="6"/>
  <c r="DF551" i="6"/>
  <c r="BZ551" i="6"/>
  <c r="DF75" i="6"/>
  <c r="BZ75" i="6"/>
  <c r="BO982" i="6"/>
  <c r="CU982" i="6"/>
  <c r="DF387" i="6"/>
  <c r="BZ387" i="6"/>
  <c r="BZ110" i="6"/>
  <c r="DF110" i="6"/>
  <c r="BO1011" i="6"/>
  <c r="CU1011" i="6"/>
  <c r="CJ163" i="6"/>
  <c r="BD163" i="6"/>
  <c r="BD919" i="6"/>
  <c r="CJ919" i="6"/>
  <c r="BZ975" i="6"/>
  <c r="DF975" i="6"/>
  <c r="BD451" i="6"/>
  <c r="CJ451" i="6"/>
  <c r="CU133" i="6"/>
  <c r="BO133" i="6"/>
  <c r="BO980" i="6"/>
  <c r="CU980" i="6"/>
  <c r="CU96" i="6"/>
  <c r="BO96" i="6"/>
  <c r="CU682" i="6"/>
  <c r="BO682" i="6"/>
  <c r="BZ478" i="6"/>
  <c r="DF478" i="6"/>
  <c r="BD697" i="6"/>
  <c r="CJ697" i="6"/>
  <c r="DF758" i="6"/>
  <c r="BZ758" i="6"/>
  <c r="DF170" i="6"/>
  <c r="BZ170" i="6"/>
  <c r="CJ174" i="6"/>
  <c r="BD174" i="6"/>
  <c r="CJ611" i="6"/>
  <c r="BD611" i="6"/>
  <c r="BZ946" i="6"/>
  <c r="DF946" i="6"/>
  <c r="CJ452" i="6"/>
  <c r="BD452" i="6"/>
  <c r="BZ367" i="6"/>
  <c r="DF367" i="6"/>
  <c r="BZ422" i="6"/>
  <c r="DF422" i="6"/>
  <c r="CU384" i="6"/>
  <c r="BO384" i="6"/>
  <c r="BO942" i="6"/>
  <c r="CU942" i="6"/>
  <c r="BD39" i="6"/>
  <c r="CJ39" i="6"/>
  <c r="DF166" i="6"/>
  <c r="BZ166" i="6"/>
  <c r="CJ85" i="6"/>
  <c r="BD85" i="6"/>
  <c r="BO633" i="6"/>
  <c r="CU633" i="6"/>
  <c r="BZ495" i="6"/>
  <c r="DF495" i="6"/>
  <c r="BD695" i="6"/>
  <c r="CJ695" i="6"/>
  <c r="CU424" i="6"/>
  <c r="BO424" i="6"/>
  <c r="BD435" i="6"/>
  <c r="CJ435" i="6"/>
  <c r="BO620" i="6"/>
  <c r="CU620" i="6"/>
  <c r="BD990" i="6"/>
  <c r="CJ990" i="6"/>
  <c r="CU984" i="6"/>
  <c r="BO984" i="6"/>
  <c r="BZ804" i="6"/>
  <c r="DF804" i="6"/>
  <c r="CJ665" i="6"/>
  <c r="BD665" i="6"/>
  <c r="BO432" i="6"/>
  <c r="CU432" i="6"/>
  <c r="BZ954" i="6"/>
  <c r="DF954" i="6"/>
  <c r="BZ522" i="6"/>
  <c r="DF522" i="6"/>
  <c r="BZ483" i="6"/>
  <c r="DF483" i="6"/>
  <c r="DF726" i="6"/>
  <c r="BZ726" i="6"/>
  <c r="CU846" i="6"/>
  <c r="BO846" i="6"/>
  <c r="CJ48" i="6"/>
  <c r="BD48" i="6"/>
  <c r="DF152" i="6"/>
  <c r="BZ152" i="6"/>
  <c r="DF1011" i="6"/>
  <c r="BZ1011" i="6"/>
  <c r="DF913" i="6"/>
  <c r="BZ913" i="6"/>
  <c r="DF707" i="6"/>
  <c r="BZ707" i="6"/>
  <c r="CU732" i="6"/>
  <c r="BO732" i="6"/>
  <c r="BO603" i="6"/>
  <c r="CU603" i="6"/>
  <c r="BO30" i="6"/>
  <c r="CU30" i="6"/>
  <c r="BO540" i="6"/>
  <c r="CU540" i="6"/>
  <c r="BO715" i="6"/>
  <c r="CU715" i="6"/>
  <c r="DF341" i="6"/>
  <c r="BZ341" i="6"/>
  <c r="BZ515" i="6"/>
  <c r="DF515" i="6"/>
  <c r="BD716" i="6"/>
  <c r="CJ716" i="6"/>
  <c r="BD873" i="6"/>
  <c r="CJ873" i="6"/>
  <c r="BZ924" i="6"/>
  <c r="DF924" i="6"/>
  <c r="CJ243" i="6"/>
  <c r="BD243" i="6"/>
  <c r="BZ112" i="6"/>
  <c r="DF112" i="6"/>
  <c r="CJ117" i="6"/>
  <c r="BD117" i="6"/>
  <c r="BD930" i="6"/>
  <c r="CJ930" i="6"/>
  <c r="CJ805" i="6"/>
  <c r="BD805" i="6"/>
  <c r="CJ201" i="6"/>
  <c r="BD201" i="6"/>
  <c r="CJ165" i="6"/>
  <c r="BD165" i="6"/>
  <c r="DF799" i="6"/>
  <c r="BZ799" i="6"/>
  <c r="CU82" i="6"/>
  <c r="BO82" i="6"/>
  <c r="CU366" i="6"/>
  <c r="BO366" i="6"/>
  <c r="DF995" i="6"/>
  <c r="BZ995" i="6"/>
  <c r="BD713" i="6"/>
  <c r="CJ713" i="6"/>
  <c r="CJ480" i="6"/>
  <c r="BD480" i="6"/>
  <c r="BO27" i="6"/>
  <c r="CU27" i="6"/>
  <c r="CJ888" i="6"/>
  <c r="BD888" i="6"/>
  <c r="BZ99" i="6"/>
  <c r="DF99" i="6"/>
  <c r="BZ284" i="6"/>
  <c r="DF284" i="6"/>
  <c r="BD582" i="6"/>
  <c r="CJ582" i="6"/>
  <c r="CU907" i="6"/>
  <c r="BO907" i="6"/>
  <c r="DF591" i="6"/>
  <c r="BZ591" i="6"/>
  <c r="BZ984" i="6"/>
  <c r="DF984" i="6"/>
  <c r="DF933" i="6"/>
  <c r="BZ933" i="6"/>
  <c r="BO853" i="6"/>
  <c r="CU853" i="6"/>
  <c r="CJ129" i="6"/>
  <c r="BD129" i="6"/>
  <c r="CU897" i="6"/>
  <c r="BO897" i="6"/>
  <c r="BZ894" i="6"/>
  <c r="DF894" i="6"/>
  <c r="CU410" i="6"/>
  <c r="BO410" i="6"/>
  <c r="DF432" i="6"/>
  <c r="BZ432" i="6"/>
  <c r="DF864" i="6"/>
  <c r="BZ864" i="6"/>
  <c r="DF380" i="6"/>
  <c r="BZ380" i="6"/>
  <c r="BZ467" i="6"/>
  <c r="DF467" i="6"/>
  <c r="CJ93" i="6"/>
  <c r="BD93" i="6"/>
  <c r="BO624" i="6"/>
  <c r="CU624" i="6"/>
  <c r="BD952" i="6"/>
  <c r="CJ952" i="6"/>
  <c r="DF150" i="6"/>
  <c r="BZ150" i="6"/>
  <c r="DF303" i="6"/>
  <c r="BZ303" i="6"/>
  <c r="CJ511" i="6"/>
  <c r="BD511" i="6"/>
  <c r="DF899" i="6"/>
  <c r="BZ899" i="6"/>
  <c r="BZ936" i="6"/>
  <c r="DF936" i="6"/>
  <c r="J52" i="5"/>
  <c r="L39" i="5"/>
  <c r="J64" i="5"/>
  <c r="BO673" i="6"/>
  <c r="CU673" i="6"/>
  <c r="CU396" i="6"/>
  <c r="BO396" i="6"/>
  <c r="CJ354" i="6"/>
  <c r="BD354" i="6"/>
  <c r="DF318" i="6"/>
  <c r="BZ318" i="6"/>
  <c r="BD434" i="6"/>
  <c r="CJ434" i="6"/>
  <c r="BZ351" i="6"/>
  <c r="DF351" i="6"/>
  <c r="CJ935" i="6"/>
  <c r="BD935" i="6"/>
  <c r="BZ526" i="6"/>
  <c r="DF526" i="6"/>
  <c r="BO725" i="6"/>
  <c r="CU725" i="6"/>
  <c r="BO445" i="6"/>
  <c r="CU445" i="6"/>
  <c r="DF337" i="6"/>
  <c r="BZ337" i="6"/>
  <c r="CU699" i="6"/>
  <c r="BO699" i="6"/>
  <c r="CU538" i="6"/>
  <c r="BO538" i="6"/>
  <c r="CU414" i="6"/>
  <c r="BO414" i="6"/>
  <c r="BD448" i="6"/>
  <c r="CJ448" i="6"/>
  <c r="BO950" i="6"/>
  <c r="CU950" i="6"/>
  <c r="BO40" i="6"/>
  <c r="CU40" i="6"/>
  <c r="DF38" i="6"/>
  <c r="BZ38" i="6"/>
  <c r="DF568" i="6"/>
  <c r="BZ568" i="6"/>
  <c r="CJ407" i="6"/>
  <c r="BD407" i="6"/>
  <c r="CU308" i="6"/>
  <c r="BO308" i="6"/>
  <c r="BZ404" i="6"/>
  <c r="DF404" i="6"/>
  <c r="CU529" i="6"/>
  <c r="BO529" i="6"/>
  <c r="CU997" i="6"/>
  <c r="BO997" i="6"/>
  <c r="CJ798" i="6"/>
  <c r="BD798" i="6"/>
  <c r="BZ207" i="6"/>
  <c r="DF207" i="6"/>
  <c r="CU746" i="6"/>
  <c r="BO746" i="6"/>
  <c r="CJ796" i="6"/>
  <c r="BD796" i="6"/>
  <c r="K66" i="3"/>
  <c r="K68" i="3" s="1"/>
  <c r="K70" i="3" s="1"/>
  <c r="BZ181" i="6"/>
  <c r="DF181" i="6"/>
  <c r="BZ875" i="6"/>
  <c r="DF875" i="6"/>
  <c r="BO111" i="6"/>
  <c r="CU111" i="6"/>
  <c r="BD303" i="6"/>
  <c r="CJ303" i="6"/>
  <c r="DF539" i="6"/>
  <c r="BZ539" i="6"/>
  <c r="CJ487" i="6"/>
  <c r="BD487" i="6"/>
  <c r="DF449" i="6"/>
  <c r="BZ449" i="6"/>
  <c r="DF585" i="6"/>
  <c r="BZ585" i="6"/>
  <c r="CU252" i="6"/>
  <c r="BO252" i="6"/>
  <c r="BD425" i="6"/>
  <c r="CJ425" i="6"/>
  <c r="CJ621" i="6"/>
  <c r="BD621" i="6"/>
  <c r="CJ481" i="6"/>
  <c r="BD481" i="6"/>
  <c r="BO627" i="6"/>
  <c r="CU627" i="6"/>
  <c r="BO661" i="6"/>
  <c r="CU661" i="6"/>
  <c r="CU929" i="6"/>
  <c r="BO929" i="6"/>
  <c r="BD245" i="6"/>
  <c r="CJ245" i="6"/>
  <c r="BO579" i="6"/>
  <c r="CU579" i="6"/>
  <c r="CU967" i="6"/>
  <c r="BO967" i="6"/>
  <c r="CU561" i="6"/>
  <c r="BO561" i="6"/>
  <c r="CU955" i="6"/>
  <c r="BO955" i="6"/>
  <c r="DF319" i="6"/>
  <c r="BZ319" i="6"/>
  <c r="DF124" i="6"/>
  <c r="BZ124" i="6"/>
  <c r="CJ389" i="6"/>
  <c r="BD389" i="6"/>
  <c r="CJ469" i="6"/>
  <c r="BD469" i="6"/>
  <c r="CJ324" i="6"/>
  <c r="BD324" i="6"/>
  <c r="DF60" i="6"/>
  <c r="BZ60" i="6"/>
  <c r="CJ548" i="6"/>
  <c r="BD548" i="6"/>
  <c r="DF217" i="6"/>
  <c r="BZ217" i="6"/>
  <c r="BZ486" i="6"/>
  <c r="DF486" i="6"/>
  <c r="DF957" i="6"/>
  <c r="BZ957" i="6"/>
  <c r="DF370" i="6"/>
  <c r="BZ370" i="6"/>
  <c r="DF609" i="6"/>
  <c r="BZ609" i="6"/>
  <c r="BZ677" i="6"/>
  <c r="DF677" i="6"/>
  <c r="CJ703" i="6"/>
  <c r="BD703" i="6"/>
  <c r="BD214" i="6"/>
  <c r="CJ214" i="6"/>
  <c r="BZ513" i="6"/>
  <c r="DF513" i="6"/>
  <c r="DF765" i="6"/>
  <c r="BZ765" i="6"/>
  <c r="BZ617" i="6"/>
  <c r="DF617" i="6"/>
  <c r="DF144" i="6"/>
  <c r="BZ144" i="6"/>
  <c r="BZ690" i="6"/>
  <c r="DF690" i="6"/>
  <c r="BD82" i="6"/>
  <c r="CJ82" i="6"/>
  <c r="BO476" i="6"/>
  <c r="CU476" i="6"/>
  <c r="CU275" i="6"/>
  <c r="BO275" i="6"/>
  <c r="DF372" i="6"/>
  <c r="BZ372" i="6"/>
  <c r="BZ90" i="6"/>
  <c r="DF90" i="6"/>
  <c r="BD520" i="6"/>
  <c r="CJ520" i="6"/>
  <c r="DF605" i="6"/>
  <c r="BZ605" i="6"/>
  <c r="CJ68" i="6"/>
  <c r="BD68" i="6"/>
  <c r="CJ965" i="6"/>
  <c r="BD965" i="6"/>
  <c r="DF911" i="6"/>
  <c r="BZ911" i="6"/>
  <c r="BD942" i="6"/>
  <c r="CJ942" i="6"/>
  <c r="CJ296" i="6"/>
  <c r="BD296" i="6"/>
  <c r="DF567" i="6"/>
  <c r="BZ567" i="6"/>
  <c r="BO175" i="6"/>
  <c r="CU175" i="6"/>
  <c r="BO338" i="6"/>
  <c r="CU338" i="6"/>
  <c r="DF830" i="6"/>
  <c r="BZ830" i="6"/>
  <c r="CJ767" i="6"/>
  <c r="BD767" i="6"/>
  <c r="CJ788" i="6"/>
  <c r="BD788" i="6"/>
  <c r="BZ908" i="6"/>
  <c r="DF908" i="6"/>
  <c r="DF962" i="6"/>
  <c r="BZ962" i="6"/>
  <c r="DF921" i="6"/>
  <c r="BZ921" i="6"/>
  <c r="BZ434" i="6"/>
  <c r="DF434" i="6"/>
  <c r="CJ984" i="6"/>
  <c r="BD984" i="6"/>
  <c r="CJ501" i="6"/>
  <c r="BD501" i="6"/>
  <c r="BD263" i="6"/>
  <c r="CJ263" i="6"/>
  <c r="BD830" i="6"/>
  <c r="CJ830" i="6"/>
  <c r="CJ769" i="6"/>
  <c r="BD769" i="6"/>
  <c r="CJ207" i="6"/>
  <c r="BD207" i="6"/>
  <c r="CU490" i="6"/>
  <c r="BO490" i="6"/>
  <c r="CU55" i="6"/>
  <c r="BO55" i="6"/>
  <c r="CU169" i="6"/>
  <c r="BO169" i="6"/>
  <c r="BZ116" i="6"/>
  <c r="DF116" i="6"/>
  <c r="DF927" i="6"/>
  <c r="BZ927" i="6"/>
  <c r="BZ270" i="6"/>
  <c r="DF270" i="6"/>
  <c r="DF442" i="6"/>
  <c r="BZ442" i="6"/>
  <c r="CU570" i="6"/>
  <c r="BO570" i="6"/>
  <c r="CU349" i="6"/>
  <c r="BO349" i="6"/>
  <c r="BD825" i="6"/>
  <c r="CJ825" i="6"/>
  <c r="BD510" i="6"/>
  <c r="CJ510" i="6"/>
  <c r="CJ688" i="6"/>
  <c r="BD688" i="6"/>
  <c r="CJ505" i="6"/>
  <c r="BD505" i="6"/>
  <c r="BO861" i="6"/>
  <c r="CU861" i="6"/>
  <c r="CU354" i="6"/>
  <c r="BO354" i="6"/>
  <c r="DF823" i="6"/>
  <c r="BZ823" i="6"/>
  <c r="CJ384" i="6"/>
  <c r="BD384" i="6"/>
  <c r="BD418" i="6"/>
  <c r="CJ418" i="6"/>
  <c r="CU360" i="6"/>
  <c r="BO360" i="6"/>
  <c r="BZ544" i="6"/>
  <c r="DF544" i="6"/>
  <c r="CJ466" i="6"/>
  <c r="BD466" i="6"/>
  <c r="BD553" i="6"/>
  <c r="CJ553" i="6"/>
  <c r="BO607" i="6"/>
  <c r="CU607" i="6"/>
  <c r="BD541" i="6"/>
  <c r="CJ541" i="6"/>
  <c r="CJ398" i="6"/>
  <c r="BD398" i="6"/>
  <c r="CJ81" i="6"/>
  <c r="BD81" i="6"/>
  <c r="DF223" i="6"/>
  <c r="BZ223" i="6"/>
  <c r="BD500" i="6"/>
  <c r="CJ500" i="6"/>
  <c r="CJ88" i="6"/>
  <c r="BD88" i="6"/>
  <c r="CJ558" i="6"/>
  <c r="BD558" i="6"/>
  <c r="BD375" i="6"/>
  <c r="CJ375" i="6"/>
  <c r="DF759" i="6"/>
  <c r="BZ759" i="6"/>
  <c r="CU625" i="6"/>
  <c r="BO625" i="6"/>
  <c r="CJ172" i="6"/>
  <c r="BD172" i="6"/>
  <c r="BZ904" i="6"/>
  <c r="DF904" i="6"/>
  <c r="BD933" i="6"/>
  <c r="CJ933" i="6"/>
  <c r="BO21" i="6"/>
  <c r="CU21" i="6"/>
  <c r="BD562" i="6"/>
  <c r="CJ562" i="6"/>
  <c r="DF340" i="6"/>
  <c r="BZ340" i="6"/>
  <c r="BZ884" i="6"/>
  <c r="DF884" i="6"/>
  <c r="BD498" i="6"/>
  <c r="CJ498" i="6"/>
  <c r="BZ119" i="6"/>
  <c r="DF119" i="6"/>
  <c r="BZ131" i="6"/>
  <c r="DF131" i="6"/>
  <c r="DF743" i="6"/>
  <c r="BZ743" i="6"/>
  <c r="BD925" i="6"/>
  <c r="CJ925" i="6"/>
  <c r="BD614" i="6"/>
  <c r="CJ614" i="6"/>
  <c r="DF883" i="6"/>
  <c r="BZ883" i="6"/>
  <c r="CJ663" i="6"/>
  <c r="BD663" i="6"/>
  <c r="BO483" i="6"/>
  <c r="CU483" i="6"/>
  <c r="CJ192" i="6"/>
  <c r="BD192" i="6"/>
  <c r="CU408" i="6"/>
  <c r="BO408" i="6"/>
  <c r="CJ759" i="6"/>
  <c r="BD759" i="6"/>
  <c r="BD610" i="6"/>
  <c r="CJ610" i="6"/>
  <c r="BO703" i="6"/>
  <c r="CU703" i="6"/>
  <c r="DF78" i="6"/>
  <c r="BZ78" i="6"/>
  <c r="CU811" i="6"/>
  <c r="BO811" i="6"/>
  <c r="CJ204" i="6"/>
  <c r="BD204" i="6"/>
  <c r="DF643" i="6"/>
  <c r="BZ643" i="6"/>
  <c r="BD626" i="6"/>
  <c r="CJ626" i="6"/>
  <c r="BD694" i="6"/>
  <c r="CJ694" i="6"/>
  <c r="CJ274" i="6"/>
  <c r="BD274" i="6"/>
  <c r="CJ552" i="6"/>
  <c r="BD552" i="6"/>
  <c r="BD110" i="6"/>
  <c r="CJ110" i="6"/>
  <c r="DF206" i="6"/>
  <c r="BZ206" i="6"/>
  <c r="BO217" i="6"/>
  <c r="CU217" i="6"/>
  <c r="BO666" i="6"/>
  <c r="CU666" i="6"/>
  <c r="CJ681" i="6"/>
  <c r="BD681" i="6"/>
  <c r="BO162" i="6"/>
  <c r="CU162" i="6"/>
  <c r="CJ982" i="6"/>
  <c r="BD982" i="6"/>
  <c r="CJ973" i="6"/>
  <c r="BD973" i="6"/>
  <c r="BZ361" i="6"/>
  <c r="DF361" i="6"/>
  <c r="BD371" i="6"/>
  <c r="CJ371" i="6"/>
  <c r="BZ952" i="6"/>
  <c r="DF952" i="6"/>
  <c r="DF635" i="6"/>
  <c r="BZ635" i="6"/>
  <c r="BZ879" i="6"/>
  <c r="DF879" i="6"/>
  <c r="BZ729" i="6"/>
  <c r="DF729" i="6"/>
  <c r="BZ706" i="6"/>
  <c r="DF706" i="6"/>
  <c r="CU332" i="6"/>
  <c r="BO332" i="6"/>
  <c r="BO132" i="6"/>
  <c r="CU132" i="6"/>
  <c r="DF653" i="6"/>
  <c r="BZ653" i="6"/>
  <c r="DF712" i="6"/>
  <c r="BZ712" i="6"/>
  <c r="BZ821" i="6"/>
  <c r="DF821" i="6"/>
  <c r="BO636" i="6"/>
  <c r="CU636" i="6"/>
  <c r="DF307" i="6"/>
  <c r="BZ307" i="6"/>
  <c r="CJ519" i="6"/>
  <c r="BD519" i="6"/>
  <c r="CJ380" i="6"/>
  <c r="BD380" i="6"/>
  <c r="DF32" i="6"/>
  <c r="BZ32" i="6"/>
  <c r="BO700" i="6"/>
  <c r="CU700" i="6"/>
  <c r="BZ349" i="6"/>
  <c r="DF349" i="6"/>
  <c r="CJ54" i="6"/>
  <c r="BD54" i="6"/>
  <c r="BO341" i="6"/>
  <c r="CU341" i="6"/>
  <c r="CJ84" i="6"/>
  <c r="BD84" i="6"/>
  <c r="BO44" i="6"/>
  <c r="CU44" i="6"/>
  <c r="CJ382" i="6"/>
  <c r="BD382" i="6"/>
  <c r="CJ275" i="6"/>
  <c r="BD275" i="6"/>
  <c r="CU821" i="6"/>
  <c r="BO821" i="6"/>
  <c r="DF570" i="6"/>
  <c r="BZ570" i="6"/>
  <c r="BZ485" i="6"/>
  <c r="DF485" i="6"/>
  <c r="CU754" i="6"/>
  <c r="BO754" i="6"/>
  <c r="DF638" i="6"/>
  <c r="BZ638" i="6"/>
  <c r="BD357" i="6"/>
  <c r="CJ357" i="6"/>
  <c r="CJ970" i="6"/>
  <c r="BD970" i="6"/>
  <c r="BD51" i="6"/>
  <c r="CJ51" i="6"/>
  <c r="BZ641" i="6"/>
  <c r="DF641" i="6"/>
  <c r="BZ25" i="6"/>
  <c r="DF25" i="6"/>
  <c r="CJ182" i="6"/>
  <c r="BD182" i="6"/>
  <c r="BD588" i="6"/>
  <c r="CJ588" i="6"/>
  <c r="BO946" i="6"/>
  <c r="CU946" i="6"/>
  <c r="DF1003" i="6"/>
  <c r="BZ1003" i="6"/>
  <c r="DF728" i="6"/>
  <c r="BZ728" i="6"/>
  <c r="BZ71" i="6"/>
  <c r="DF71" i="6"/>
  <c r="BD315" i="6"/>
  <c r="CJ315" i="6"/>
  <c r="BZ825" i="6"/>
  <c r="DF825" i="6"/>
  <c r="CJ79" i="6"/>
  <c r="BD79" i="6"/>
  <c r="CJ532" i="6"/>
  <c r="BD532" i="6"/>
  <c r="DF138" i="6"/>
  <c r="BZ138" i="6"/>
  <c r="BO348" i="6"/>
  <c r="CU348" i="6"/>
  <c r="CU759" i="6"/>
  <c r="BO759" i="6"/>
  <c r="CJ556" i="6"/>
  <c r="BD556" i="6"/>
  <c r="BD108" i="6"/>
  <c r="CJ108" i="6"/>
  <c r="DF778" i="6"/>
  <c r="BZ778" i="6"/>
  <c r="CU521" i="6"/>
  <c r="BO521" i="6"/>
  <c r="BD155" i="6"/>
  <c r="CJ155" i="6"/>
  <c r="BO295" i="6"/>
  <c r="CU295" i="6"/>
  <c r="BD349" i="6"/>
  <c r="CJ349" i="6"/>
  <c r="BD58" i="6"/>
  <c r="CJ58" i="6"/>
  <c r="CU569" i="6"/>
  <c r="BO569" i="6"/>
  <c r="BD341" i="6"/>
  <c r="CJ341" i="6"/>
  <c r="DF342" i="6"/>
  <c r="BZ342" i="6"/>
  <c r="BO996" i="6"/>
  <c r="CU996" i="6"/>
  <c r="DF705" i="6"/>
  <c r="BZ705" i="6"/>
  <c r="CU223" i="6"/>
  <c r="BO223" i="6"/>
  <c r="J61" i="5"/>
  <c r="J49" i="5"/>
  <c r="L36" i="5"/>
  <c r="BD629" i="6"/>
  <c r="CJ629" i="6"/>
  <c r="DF373" i="6"/>
  <c r="BZ373" i="6"/>
  <c r="BD728" i="6"/>
  <c r="CJ728" i="6"/>
  <c r="BZ430" i="6"/>
  <c r="DF430" i="6"/>
  <c r="BO345" i="6"/>
  <c r="CU345" i="6"/>
  <c r="BO204" i="6"/>
  <c r="CU204" i="6"/>
  <c r="CJ472" i="6"/>
  <c r="BD472" i="6"/>
  <c r="CJ342" i="6"/>
  <c r="BD342" i="6"/>
  <c r="BD777" i="6"/>
  <c r="CJ777" i="6"/>
  <c r="BZ618" i="6"/>
  <c r="DF618" i="6"/>
  <c r="BZ519" i="6"/>
  <c r="DF519" i="6"/>
  <c r="L37" i="5"/>
  <c r="J50" i="5"/>
  <c r="J62" i="5"/>
  <c r="BO248" i="6"/>
  <c r="CU248" i="6"/>
  <c r="CJ645" i="6"/>
  <c r="BD645" i="6"/>
  <c r="BZ847" i="6"/>
  <c r="DF847" i="6"/>
  <c r="DF154" i="6"/>
  <c r="BZ154" i="6"/>
  <c r="CJ513" i="6"/>
  <c r="BD513" i="6"/>
  <c r="BD603" i="6"/>
  <c r="CJ603" i="6"/>
  <c r="BO107" i="6"/>
  <c r="CU107" i="6"/>
  <c r="DF241" i="6"/>
  <c r="BZ241" i="6"/>
  <c r="BO172" i="6"/>
  <c r="CU172" i="6"/>
  <c r="CU311" i="6"/>
  <c r="BO311" i="6"/>
  <c r="CJ326" i="6"/>
  <c r="BD326" i="6"/>
  <c r="CJ154" i="6"/>
  <c r="BD154" i="6"/>
  <c r="CJ234" i="6"/>
  <c r="BD234" i="6"/>
  <c r="BD689" i="6"/>
  <c r="CJ689" i="6"/>
  <c r="CJ474" i="6"/>
  <c r="BD474" i="6"/>
  <c r="CU796" i="6"/>
  <c r="BO796" i="6"/>
  <c r="BZ97" i="6"/>
  <c r="DF97" i="6"/>
  <c r="BD560" i="6"/>
  <c r="CJ560" i="6"/>
  <c r="BO289" i="6"/>
  <c r="CU289" i="6"/>
  <c r="BO36" i="6"/>
  <c r="CU36" i="6"/>
  <c r="CJ824" i="6"/>
  <c r="BD824" i="6"/>
  <c r="CU693" i="6"/>
  <c r="BO693" i="6"/>
  <c r="BO43" i="6"/>
  <c r="CU43" i="6"/>
  <c r="BZ934" i="6"/>
  <c r="DF934" i="6"/>
  <c r="CJ61" i="6"/>
  <c r="BD61" i="6"/>
  <c r="BZ985" i="6"/>
  <c r="DF985" i="6"/>
  <c r="BD285" i="6"/>
  <c r="CJ285" i="6"/>
  <c r="BD157" i="6"/>
  <c r="CJ157" i="6"/>
  <c r="CU841" i="6"/>
  <c r="BO841" i="6"/>
  <c r="DF901" i="6"/>
  <c r="BZ901" i="6"/>
  <c r="BZ196" i="6"/>
  <c r="DF196" i="6"/>
  <c r="BD465" i="6"/>
  <c r="CJ465" i="6"/>
  <c r="BD817" i="6"/>
  <c r="CJ817" i="6"/>
  <c r="BZ410" i="6"/>
  <c r="DF410" i="6"/>
  <c r="CU340" i="6"/>
  <c r="BO340" i="6"/>
  <c r="BO136" i="6"/>
  <c r="CU136" i="6"/>
  <c r="BD861" i="6"/>
  <c r="CJ861" i="6"/>
  <c r="CJ1010" i="6"/>
  <c r="BD1010" i="6"/>
  <c r="BO105" i="6"/>
  <c r="CU105" i="6"/>
  <c r="DF953" i="6"/>
  <c r="BZ953" i="6"/>
  <c r="CU373" i="6"/>
  <c r="BO373" i="6"/>
  <c r="CJ292" i="6"/>
  <c r="BD292" i="6"/>
  <c r="BD911" i="6"/>
  <c r="CJ911" i="6"/>
  <c r="BZ198" i="6"/>
  <c r="DF198" i="6"/>
  <c r="BO18" i="6"/>
  <c r="CU18" i="6"/>
  <c r="BD964" i="6"/>
  <c r="CJ964" i="6"/>
  <c r="DF316" i="6"/>
  <c r="BZ316" i="6"/>
  <c r="BO716" i="6"/>
  <c r="CU716" i="6"/>
  <c r="BO463" i="6"/>
  <c r="CU463" i="6"/>
  <c r="BZ439" i="6"/>
  <c r="DF439" i="6"/>
  <c r="CU362" i="6"/>
  <c r="BO362" i="6"/>
  <c r="BD780" i="6"/>
  <c r="CJ780" i="6"/>
  <c r="CU316" i="6"/>
  <c r="BO316" i="6"/>
  <c r="CJ178" i="6"/>
  <c r="BD178" i="6"/>
  <c r="DF18" i="6"/>
  <c r="BZ18" i="6"/>
  <c r="BO651" i="6"/>
  <c r="CU651" i="6"/>
  <c r="CJ294" i="6"/>
  <c r="BD294" i="6"/>
  <c r="DF122" i="6"/>
  <c r="BZ122" i="6"/>
  <c r="CU507" i="6"/>
  <c r="BO507" i="6"/>
  <c r="CJ208" i="6"/>
  <c r="BD208" i="6"/>
  <c r="CU78" i="6"/>
  <c r="BO78" i="6"/>
  <c r="CJ776" i="6"/>
  <c r="BD776" i="6"/>
  <c r="BZ652" i="6"/>
  <c r="DF652" i="6"/>
  <c r="CU750" i="6"/>
  <c r="BO750" i="6"/>
  <c r="BD623" i="6"/>
  <c r="CJ623" i="6"/>
  <c r="BO45" i="6"/>
  <c r="CU45" i="6"/>
  <c r="CU553" i="6"/>
  <c r="BO553" i="6"/>
  <c r="BO734" i="6"/>
  <c r="CU734" i="6"/>
  <c r="DF193" i="6"/>
  <c r="BZ193" i="6"/>
  <c r="BZ798" i="6"/>
  <c r="DF798" i="6"/>
  <c r="BZ197" i="6"/>
  <c r="DF197" i="6"/>
  <c r="BD768" i="6"/>
  <c r="CJ768" i="6"/>
  <c r="BZ162" i="6"/>
  <c r="DF162" i="6"/>
  <c r="BD724" i="6"/>
  <c r="CJ724" i="6"/>
  <c r="DF642" i="6"/>
  <c r="BZ642" i="6"/>
  <c r="CJ735" i="6"/>
  <c r="BD735" i="6"/>
  <c r="CJ350" i="6"/>
  <c r="BD350" i="6"/>
  <c r="BZ675" i="6"/>
  <c r="DF675" i="6"/>
  <c r="BZ648" i="6"/>
  <c r="DF648" i="6"/>
  <c r="BZ696" i="6"/>
  <c r="DF696" i="6"/>
  <c r="BO793" i="6"/>
  <c r="CU793" i="6"/>
  <c r="CJ752" i="6"/>
  <c r="BD752" i="6"/>
  <c r="CJ678" i="6"/>
  <c r="BD678" i="6"/>
  <c r="CJ698" i="6"/>
  <c r="BD698" i="6"/>
  <c r="CU399" i="6"/>
  <c r="BO399" i="6"/>
  <c r="CJ300" i="6"/>
  <c r="BD300" i="6"/>
  <c r="CU60" i="6"/>
  <c r="BO60" i="6"/>
  <c r="BO429" i="6"/>
  <c r="CU429" i="6"/>
  <c r="BZ43" i="6"/>
  <c r="DF43" i="6"/>
  <c r="BO936" i="6"/>
  <c r="CU936" i="6"/>
  <c r="CU831" i="6"/>
  <c r="BO831" i="6"/>
  <c r="DF338" i="6"/>
  <c r="BZ338" i="6"/>
  <c r="CU784" i="6"/>
  <c r="BO784" i="6"/>
  <c r="BO451" i="6"/>
  <c r="CU451" i="6"/>
  <c r="CU298" i="6"/>
  <c r="BO298" i="6"/>
  <c r="BZ839" i="6"/>
  <c r="DF839" i="6"/>
  <c r="BO1010" i="6"/>
  <c r="CU1010" i="6"/>
  <c r="BO244" i="6"/>
  <c r="CU244" i="6"/>
  <c r="BZ487" i="6"/>
  <c r="DF487" i="6"/>
  <c r="CJ533" i="6"/>
  <c r="BD533" i="6"/>
  <c r="BO435" i="6"/>
  <c r="CU435" i="6"/>
  <c r="CU937" i="6"/>
  <c r="BO937" i="6"/>
  <c r="BZ66" i="6"/>
  <c r="DF66" i="6"/>
  <c r="CU781" i="6"/>
  <c r="BO781" i="6"/>
  <c r="CJ1012" i="6"/>
  <c r="BD1012" i="6"/>
  <c r="DF126" i="6"/>
  <c r="BZ126" i="6"/>
  <c r="BO956" i="6"/>
  <c r="CU956" i="6"/>
  <c r="DF20" i="6"/>
  <c r="BZ20" i="6"/>
  <c r="CJ802" i="6"/>
  <c r="BD802" i="6"/>
  <c r="CU358" i="6"/>
  <c r="BO358" i="6"/>
  <c r="DF654" i="6"/>
  <c r="BZ654" i="6"/>
  <c r="CJ839" i="6"/>
  <c r="BD839" i="6"/>
  <c r="BO343" i="6"/>
  <c r="CU343" i="6"/>
  <c r="DF118" i="6"/>
  <c r="BZ118" i="6"/>
  <c r="DF40" i="6"/>
  <c r="BZ40" i="6"/>
  <c r="BZ686" i="6"/>
  <c r="DF686" i="6"/>
  <c r="BO17" i="6"/>
  <c r="CU17" i="6"/>
  <c r="BO452" i="6"/>
  <c r="CU452" i="6"/>
  <c r="BZ391" i="6"/>
  <c r="DF391" i="6"/>
  <c r="BZ425" i="6"/>
  <c r="DF425" i="6"/>
  <c r="DF964" i="6"/>
  <c r="BZ964" i="6"/>
  <c r="CU935" i="6"/>
  <c r="BO935" i="6"/>
  <c r="BO1007" i="6"/>
  <c r="CU1007" i="6"/>
  <c r="BO95" i="6"/>
  <c r="CU95" i="6"/>
  <c r="DF770" i="6"/>
  <c r="BZ770" i="6"/>
  <c r="BD432" i="6"/>
  <c r="CJ432" i="6"/>
  <c r="DF360" i="6"/>
  <c r="BZ360" i="6"/>
  <c r="CJ119" i="6"/>
  <c r="BD119" i="6"/>
  <c r="CU139" i="6"/>
  <c r="BO139" i="6"/>
  <c r="BD289" i="6"/>
  <c r="CJ289" i="6"/>
  <c r="CU83" i="6"/>
  <c r="BO83" i="6"/>
  <c r="DF997" i="6"/>
  <c r="BZ997" i="6"/>
  <c r="DF345" i="6"/>
  <c r="BZ345" i="6"/>
  <c r="CJ387" i="6"/>
  <c r="BD387" i="6"/>
  <c r="CU198" i="6"/>
  <c r="BO198" i="6"/>
  <c r="CJ761" i="6"/>
  <c r="BD761" i="6"/>
  <c r="BD762" i="6"/>
  <c r="CJ762" i="6"/>
  <c r="DF601" i="6"/>
  <c r="BZ601" i="6"/>
  <c r="CU68" i="6"/>
  <c r="BO68" i="6"/>
  <c r="DF950" i="6"/>
  <c r="BZ950" i="6"/>
  <c r="BD311" i="6"/>
  <c r="CJ311" i="6"/>
  <c r="BZ920" i="6"/>
  <c r="DF920" i="6"/>
  <c r="BD71" i="6"/>
  <c r="CJ71" i="6"/>
  <c r="CU934" i="6"/>
  <c r="BO934" i="6"/>
  <c r="DF496" i="6"/>
  <c r="BZ496" i="6"/>
  <c r="BD766" i="6"/>
  <c r="CJ766" i="6"/>
  <c r="CU480" i="6"/>
  <c r="BO480" i="6"/>
  <c r="CJ459" i="6"/>
  <c r="BD459" i="6"/>
  <c r="DF739" i="6"/>
  <c r="BZ739" i="6"/>
  <c r="BD561" i="6"/>
  <c r="CJ561" i="6"/>
  <c r="BZ94" i="6"/>
  <c r="DF94" i="6"/>
  <c r="BO493" i="6"/>
  <c r="CU493" i="6"/>
  <c r="BO845" i="6"/>
  <c r="CU845" i="6"/>
  <c r="CU93" i="6"/>
  <c r="BO93" i="6"/>
  <c r="BZ1000" i="6"/>
  <c r="DF1000" i="6"/>
  <c r="DF527" i="6"/>
  <c r="BZ527" i="6"/>
  <c r="BD128" i="6"/>
  <c r="CJ128" i="6"/>
  <c r="BD587" i="6"/>
  <c r="CJ587" i="6"/>
  <c r="CJ895" i="6"/>
  <c r="BD895" i="6"/>
  <c r="DF399" i="6"/>
  <c r="BZ399" i="6"/>
  <c r="DF890" i="6"/>
  <c r="BZ890" i="6"/>
  <c r="BZ998" i="6"/>
  <c r="DF998" i="6"/>
  <c r="BD136" i="6"/>
  <c r="CJ136" i="6"/>
  <c r="BD749" i="6"/>
  <c r="CJ749" i="6"/>
  <c r="CU118" i="6"/>
  <c r="BO118" i="6"/>
  <c r="BD492" i="6"/>
  <c r="CJ492" i="6"/>
  <c r="DF900" i="6"/>
  <c r="BZ900" i="6"/>
  <c r="BO524" i="6"/>
  <c r="CU524" i="6"/>
  <c r="BZ698" i="6"/>
  <c r="DF698" i="6"/>
  <c r="BZ970" i="6"/>
  <c r="DF970" i="6"/>
  <c r="BO460" i="6"/>
  <c r="CU460" i="6"/>
  <c r="CU276" i="6"/>
  <c r="BO276" i="6"/>
  <c r="BZ421" i="6"/>
  <c r="DF421" i="6"/>
  <c r="CJ917" i="6"/>
  <c r="BD917" i="6"/>
  <c r="BO530" i="6"/>
  <c r="CU530" i="6"/>
  <c r="BO752" i="6"/>
  <c r="CU752" i="6"/>
  <c r="BZ74" i="6"/>
  <c r="DF74" i="6"/>
  <c r="BZ149" i="6"/>
  <c r="DF149" i="6"/>
  <c r="BD843" i="6"/>
  <c r="CJ843" i="6"/>
  <c r="DF737" i="6"/>
  <c r="BZ737" i="6"/>
  <c r="CU89" i="6"/>
  <c r="BO89" i="6"/>
  <c r="BZ918" i="6"/>
  <c r="DF918" i="6"/>
  <c r="BD329" i="6"/>
  <c r="CJ329" i="6"/>
  <c r="BO1002" i="6"/>
  <c r="CU1002" i="6"/>
  <c r="CJ945" i="6"/>
  <c r="BD945" i="6"/>
  <c r="BZ263" i="6"/>
  <c r="DF263" i="6"/>
  <c r="CJ173" i="6"/>
  <c r="BD173" i="6"/>
  <c r="BD598" i="6"/>
  <c r="CJ598" i="6"/>
  <c r="BZ133" i="6"/>
  <c r="DF133" i="6"/>
  <c r="BD600" i="6"/>
  <c r="CJ600" i="6"/>
  <c r="BD216" i="6"/>
  <c r="CJ216" i="6"/>
  <c r="DF76" i="6"/>
  <c r="BZ76" i="6"/>
  <c r="DF165" i="6"/>
  <c r="BZ165" i="6"/>
  <c r="BD282" i="6"/>
  <c r="CJ282" i="6"/>
  <c r="L41" i="5"/>
  <c r="J66" i="5"/>
  <c r="J54" i="5"/>
  <c r="DF506" i="6"/>
  <c r="BZ506" i="6"/>
  <c r="CJ642" i="6"/>
  <c r="BD642" i="6"/>
  <c r="BZ252" i="6"/>
  <c r="DF252" i="6"/>
  <c r="BO941" i="6"/>
  <c r="CU941" i="6"/>
  <c r="BD593" i="6"/>
  <c r="CJ593" i="6"/>
  <c r="BD30" i="6"/>
  <c r="CJ30" i="6"/>
  <c r="BD922" i="6"/>
  <c r="CJ922" i="6"/>
  <c r="BO119" i="6"/>
  <c r="CU119" i="6"/>
  <c r="BO237" i="6"/>
  <c r="CU237" i="6"/>
  <c r="CU403" i="6"/>
  <c r="BO403" i="6"/>
  <c r="CU697" i="6"/>
  <c r="BO697" i="6"/>
  <c r="CU758" i="6"/>
  <c r="BO758" i="6"/>
  <c r="BD877" i="6"/>
  <c r="CJ877" i="6"/>
  <c r="CU503" i="6"/>
  <c r="BO503" i="6"/>
  <c r="CU544" i="6"/>
  <c r="BO544" i="6"/>
  <c r="CU270" i="6"/>
  <c r="BO270" i="6"/>
  <c r="BO293" i="6"/>
  <c r="CU293" i="6"/>
  <c r="BD297" i="6"/>
  <c r="CJ297" i="6"/>
  <c r="BD865" i="6"/>
  <c r="CJ865" i="6"/>
  <c r="CJ230" i="6"/>
  <c r="BD230" i="6"/>
  <c r="BO124" i="6"/>
  <c r="CU124" i="6"/>
  <c r="BO233" i="6"/>
  <c r="CU233" i="6"/>
  <c r="CU505" i="6"/>
  <c r="BO505" i="6"/>
  <c r="DF945" i="6"/>
  <c r="BZ945" i="6"/>
  <c r="BZ102" i="6"/>
  <c r="DF102" i="6"/>
  <c r="BZ141" i="6"/>
  <c r="DF141" i="6"/>
  <c r="BO415" i="6"/>
  <c r="CU415" i="6"/>
  <c r="BO205" i="6"/>
  <c r="CU205" i="6"/>
  <c r="CU125" i="6"/>
  <c r="BO125" i="6"/>
  <c r="CJ146" i="6"/>
  <c r="BD146" i="6"/>
  <c r="J65" i="5"/>
  <c r="L40" i="5"/>
  <c r="J53" i="5"/>
  <c r="CU807" i="6"/>
  <c r="BO807" i="6"/>
  <c r="BO596" i="6"/>
  <c r="CU596" i="6"/>
  <c r="BD940" i="6"/>
  <c r="CJ940" i="6"/>
  <c r="CJ559" i="6"/>
  <c r="BD559" i="6"/>
  <c r="CJ65" i="6"/>
  <c r="BD65" i="6"/>
  <c r="CJ171" i="6"/>
  <c r="BD171" i="6"/>
  <c r="BD938" i="6"/>
  <c r="CJ938" i="6"/>
  <c r="CJ56" i="6"/>
  <c r="BD56" i="6"/>
  <c r="DF826" i="6"/>
  <c r="BZ826" i="6"/>
  <c r="CU65" i="6"/>
  <c r="BO65" i="6"/>
  <c r="BD395" i="6"/>
  <c r="CJ395" i="6"/>
  <c r="DF930" i="6"/>
  <c r="BZ930" i="6"/>
  <c r="BZ540" i="6"/>
  <c r="DF540" i="6"/>
  <c r="CJ394" i="6"/>
  <c r="BD394" i="6"/>
  <c r="CU319" i="6"/>
  <c r="BO319" i="6"/>
  <c r="DF929" i="6"/>
  <c r="BZ929" i="6"/>
  <c r="CJ217" i="6"/>
  <c r="BD217" i="6"/>
  <c r="CU930" i="6"/>
  <c r="BO930" i="6"/>
  <c r="CJ686" i="6"/>
  <c r="BD686" i="6"/>
  <c r="CJ92" i="6"/>
  <c r="BD92" i="6"/>
  <c r="BD306" i="6"/>
  <c r="CJ306" i="6"/>
  <c r="CJ366" i="6"/>
  <c r="BD366" i="6"/>
  <c r="CU47" i="6"/>
  <c r="BO47" i="6"/>
  <c r="CU376" i="6"/>
  <c r="BO376" i="6"/>
  <c r="CU70" i="6"/>
  <c r="BO70" i="6"/>
  <c r="BD116" i="6"/>
  <c r="CJ116" i="6"/>
  <c r="BO140" i="6"/>
  <c r="CU140" i="6"/>
  <c r="DF325" i="6"/>
  <c r="BZ325" i="6"/>
  <c r="CU971" i="6"/>
  <c r="BO971" i="6"/>
  <c r="CU129" i="6"/>
  <c r="BO129" i="6"/>
  <c r="BD928" i="6"/>
  <c r="CJ928" i="6"/>
  <c r="BZ811" i="6"/>
  <c r="DF811" i="6"/>
  <c r="CJ126" i="6"/>
  <c r="BD126" i="6"/>
  <c r="BZ479" i="6"/>
  <c r="DF479" i="6"/>
  <c r="BD446" i="6"/>
  <c r="CJ446" i="6"/>
  <c r="CU426" i="6"/>
  <c r="BO426" i="6"/>
  <c r="CJ896" i="6"/>
  <c r="BD896" i="6"/>
  <c r="BD871" i="6"/>
  <c r="CJ871" i="6"/>
  <c r="BZ932" i="6"/>
  <c r="DF932" i="6"/>
  <c r="BZ693" i="6"/>
  <c r="DF693" i="6"/>
  <c r="BZ145" i="6"/>
  <c r="DF145" i="6"/>
  <c r="BD986" i="6"/>
  <c r="CJ986" i="6"/>
  <c r="BO878" i="6"/>
  <c r="CU878" i="6"/>
  <c r="CJ985" i="6"/>
  <c r="BD985" i="6"/>
  <c r="DF1012" i="6"/>
  <c r="BZ1012" i="6"/>
  <c r="DF516" i="6"/>
  <c r="BZ516" i="6"/>
  <c r="CU692" i="6"/>
  <c r="BO692" i="6"/>
  <c r="BD581" i="6"/>
  <c r="CJ581" i="6"/>
  <c r="CU359" i="6"/>
  <c r="BO359" i="6"/>
  <c r="CJ186" i="6"/>
  <c r="BD186" i="6"/>
  <c r="CU400" i="6"/>
  <c r="BO400" i="6"/>
  <c r="CU472" i="6"/>
  <c r="BO472" i="6"/>
  <c r="BZ302" i="6"/>
  <c r="DF302" i="6"/>
  <c r="CU50" i="6"/>
  <c r="BO50" i="6"/>
  <c r="CU357" i="6"/>
  <c r="BO357" i="6"/>
  <c r="BD585" i="6"/>
  <c r="CJ585" i="6"/>
  <c r="BO159" i="6"/>
  <c r="CU159" i="6"/>
  <c r="BD863" i="6"/>
  <c r="CJ863" i="6"/>
  <c r="CU392" i="6"/>
  <c r="BO392" i="6"/>
  <c r="BZ409" i="6"/>
  <c r="DF409" i="6"/>
  <c r="CU696" i="6"/>
  <c r="BO696" i="6"/>
  <c r="BD885" i="6"/>
  <c r="CJ885" i="6"/>
  <c r="BO648" i="6"/>
  <c r="CU648" i="6"/>
  <c r="CU516" i="6"/>
  <c r="BO516" i="6"/>
  <c r="BD332" i="6"/>
  <c r="CJ332" i="6"/>
  <c r="BO549" i="6"/>
  <c r="CU549" i="6"/>
  <c r="CU506" i="6"/>
  <c r="BO506" i="6"/>
  <c r="BZ490" i="6"/>
  <c r="DF490" i="6"/>
  <c r="DF365" i="6"/>
  <c r="BZ365" i="6"/>
  <c r="CU46" i="6"/>
  <c r="BO46" i="6"/>
  <c r="BD301" i="6"/>
  <c r="CJ301" i="6"/>
  <c r="BO1013" i="6"/>
  <c r="CU1013" i="6"/>
  <c r="BO53" i="6"/>
  <c r="CU53" i="6"/>
  <c r="BZ558" i="6"/>
  <c r="DF558" i="6"/>
  <c r="DF69" i="6"/>
  <c r="BZ69" i="6"/>
  <c r="DF766" i="6"/>
  <c r="BZ766" i="6"/>
  <c r="CU123" i="6"/>
  <c r="BO123" i="6"/>
  <c r="CJ622" i="6"/>
  <c r="BD622" i="6"/>
  <c r="BO803" i="6"/>
  <c r="CU803" i="6"/>
  <c r="BZ926" i="6"/>
  <c r="DF926" i="6"/>
  <c r="BO15" i="6"/>
  <c r="CU15" i="6"/>
  <c r="BO156" i="6"/>
  <c r="CU156" i="6"/>
  <c r="CU135" i="6"/>
  <c r="BO135" i="6"/>
  <c r="DF34" i="6"/>
  <c r="BZ34" i="6"/>
  <c r="DF588" i="6"/>
  <c r="BZ588" i="6"/>
  <c r="DF812" i="6"/>
  <c r="BZ812" i="6"/>
  <c r="CJ391" i="6"/>
  <c r="BD391" i="6"/>
  <c r="BD363" i="6"/>
  <c r="CJ363" i="6"/>
  <c r="CJ205" i="6"/>
  <c r="BD205" i="6"/>
  <c r="BO588" i="6"/>
  <c r="CU588" i="6"/>
  <c r="CU122" i="6"/>
  <c r="BO122" i="6"/>
  <c r="DF999" i="6"/>
  <c r="BZ999" i="6"/>
  <c r="BO214" i="6"/>
  <c r="CU214" i="6"/>
  <c r="CU321" i="6"/>
  <c r="BO321" i="6"/>
  <c r="CJ70" i="6"/>
  <c r="BD70" i="6"/>
  <c r="CU573" i="6"/>
  <c r="BO573" i="6"/>
  <c r="BZ115" i="6"/>
  <c r="DF115" i="6"/>
  <c r="BD596" i="6"/>
  <c r="CJ596" i="6"/>
  <c r="DF63" i="6"/>
  <c r="BZ63" i="6"/>
  <c r="BO764" i="6"/>
  <c r="CU764" i="6"/>
  <c r="CJ814" i="6"/>
  <c r="BD814" i="6"/>
  <c r="BO618" i="6"/>
  <c r="CU618" i="6"/>
  <c r="CU672" i="6"/>
  <c r="BO672" i="6"/>
  <c r="DF322" i="6"/>
  <c r="BZ322" i="6"/>
  <c r="BO631" i="6"/>
  <c r="CU631" i="6"/>
  <c r="CJ299" i="6"/>
  <c r="BD299" i="6"/>
  <c r="DF72" i="6"/>
  <c r="BZ72" i="6"/>
  <c r="DF598" i="6"/>
  <c r="BZ598" i="6"/>
  <c r="BZ471" i="6"/>
  <c r="DF471" i="6"/>
  <c r="DF608" i="6"/>
  <c r="BZ608" i="6"/>
  <c r="CJ479" i="6"/>
  <c r="BD479" i="6"/>
  <c r="BD386" i="6"/>
  <c r="CJ386" i="6"/>
  <c r="DF849" i="6"/>
  <c r="BZ849" i="6"/>
  <c r="BZ679" i="6"/>
  <c r="DF679" i="6"/>
  <c r="BZ996" i="6"/>
  <c r="DF996" i="6"/>
  <c r="BD52" i="6"/>
  <c r="CJ52" i="6"/>
  <c r="BO643" i="6"/>
  <c r="CU643" i="6"/>
  <c r="BO31" i="6"/>
  <c r="CU31" i="6"/>
  <c r="CJ653" i="6"/>
  <c r="BD653" i="6"/>
  <c r="DF627" i="6"/>
  <c r="BZ627" i="6"/>
  <c r="BO482" i="6"/>
  <c r="CU482" i="6"/>
  <c r="DF176" i="6"/>
  <c r="BZ176" i="6"/>
  <c r="BZ262" i="6"/>
  <c r="DF262" i="6"/>
  <c r="CJ420" i="6"/>
  <c r="BD420" i="6"/>
  <c r="CU827" i="6"/>
  <c r="BO827" i="6"/>
  <c r="CU898" i="6"/>
  <c r="BO898" i="6"/>
  <c r="DF564" i="6"/>
  <c r="BZ564" i="6"/>
  <c r="BO24" i="6"/>
  <c r="CU24" i="6"/>
  <c r="BZ717" i="6"/>
  <c r="DF717" i="6"/>
  <c r="BO575" i="6"/>
  <c r="CU575" i="6"/>
  <c r="DF844" i="6"/>
  <c r="BZ844" i="6"/>
  <c r="BO864" i="6"/>
  <c r="CU864" i="6"/>
  <c r="BZ802" i="6"/>
  <c r="DF802" i="6"/>
  <c r="BZ228" i="6"/>
  <c r="DF228" i="6"/>
  <c r="CU894" i="6"/>
  <c r="BO894" i="6"/>
  <c r="CU760" i="6"/>
  <c r="BO760" i="6"/>
  <c r="CJ414" i="6"/>
  <c r="BD414" i="6"/>
  <c r="CJ401" i="6"/>
  <c r="BD401" i="6"/>
  <c r="CJ176" i="6"/>
  <c r="BD176" i="6"/>
  <c r="BD577" i="6"/>
  <c r="CJ577" i="6"/>
  <c r="BD250" i="6"/>
  <c r="CJ250" i="6"/>
  <c r="CJ791" i="6"/>
  <c r="BD791" i="6"/>
  <c r="BD345" i="6"/>
  <c r="CJ345" i="6"/>
  <c r="BD122" i="6"/>
  <c r="CJ122" i="6"/>
  <c r="BZ390" i="6"/>
  <c r="DF390" i="6"/>
  <c r="CJ975" i="6"/>
  <c r="BD975" i="6"/>
  <c r="BO342" i="6"/>
  <c r="CU342" i="6"/>
  <c r="BO637" i="6"/>
  <c r="CU637" i="6"/>
  <c r="BZ715" i="6"/>
  <c r="DF715" i="6"/>
  <c r="CU510" i="6"/>
  <c r="BO510" i="6"/>
  <c r="BZ709" i="6"/>
  <c r="DF709" i="6"/>
  <c r="BD947" i="6"/>
  <c r="CJ947" i="6"/>
  <c r="DF674" i="6"/>
  <c r="BZ674" i="6"/>
  <c r="BO885" i="6"/>
  <c r="CU885" i="6"/>
  <c r="DF179" i="6"/>
  <c r="BZ179" i="6"/>
  <c r="CU815" i="6"/>
  <c r="BO815" i="6"/>
  <c r="DF842" i="6"/>
  <c r="BZ842" i="6"/>
  <c r="BD586" i="6"/>
  <c r="CJ586" i="6"/>
  <c r="BZ49" i="6"/>
  <c r="DF49" i="6"/>
  <c r="DF366" i="6"/>
  <c r="BZ366" i="6"/>
  <c r="CU939" i="6"/>
  <c r="BO939" i="6"/>
  <c r="CU236" i="6"/>
  <c r="BO236" i="6"/>
  <c r="DF566" i="6"/>
  <c r="BZ566" i="6"/>
  <c r="BD898" i="6"/>
  <c r="CJ898" i="6"/>
  <c r="BO913" i="6"/>
  <c r="CU913" i="6"/>
  <c r="BD950" i="6"/>
  <c r="CJ950" i="6"/>
  <c r="DF835" i="6"/>
  <c r="BZ835" i="6"/>
  <c r="BD482" i="6"/>
  <c r="CJ482" i="6"/>
  <c r="BD280" i="6"/>
  <c r="CJ280" i="6"/>
  <c r="BO724" i="6"/>
  <c r="CU724" i="6"/>
  <c r="BO531" i="6"/>
  <c r="CU531" i="6"/>
  <c r="CU177" i="6"/>
  <c r="BO177" i="6"/>
  <c r="CJ236" i="6"/>
  <c r="BD236" i="6"/>
  <c r="CU769" i="6"/>
  <c r="BO769" i="6"/>
  <c r="CJ536" i="6"/>
  <c r="BD536" i="6"/>
  <c r="BD47" i="6"/>
  <c r="CJ47" i="6"/>
  <c r="DF655" i="6"/>
  <c r="BZ655" i="6"/>
  <c r="DF948" i="6"/>
  <c r="BZ948" i="6"/>
  <c r="BD461" i="6"/>
  <c r="CJ461" i="6"/>
  <c r="BO736" i="6"/>
  <c r="CU736" i="6"/>
  <c r="DF293" i="6"/>
  <c r="BZ293" i="6"/>
  <c r="BZ678" i="6"/>
  <c r="DF678" i="6"/>
  <c r="DF350" i="6"/>
  <c r="BZ350" i="6"/>
  <c r="DF793" i="6"/>
  <c r="BZ793" i="6"/>
  <c r="BD699" i="6"/>
  <c r="CJ699" i="6"/>
  <c r="DF559" i="6"/>
  <c r="BZ559" i="6"/>
  <c r="BZ321" i="6"/>
  <c r="DF321" i="6"/>
  <c r="BD431" i="6"/>
  <c r="CJ431" i="6"/>
  <c r="BZ535" i="6"/>
  <c r="DF535" i="6"/>
  <c r="BZ916" i="6"/>
  <c r="DF916" i="6"/>
  <c r="CU556" i="6"/>
  <c r="BO556" i="6"/>
  <c r="BD25" i="6"/>
  <c r="CJ25" i="6"/>
  <c r="CJ312" i="6"/>
  <c r="BD312" i="6"/>
  <c r="CJ215" i="6"/>
  <c r="BD215" i="6"/>
  <c r="DF923" i="6"/>
  <c r="BZ923" i="6"/>
  <c r="BD381" i="6"/>
  <c r="CJ381" i="6"/>
  <c r="DF215" i="6"/>
  <c r="BZ215" i="6"/>
  <c r="CJ484" i="6"/>
  <c r="BD484" i="6"/>
  <c r="CU331" i="6"/>
  <c r="BO331" i="6"/>
  <c r="CJ943" i="6"/>
  <c r="BD943" i="6"/>
  <c r="CU823" i="6"/>
  <c r="BO823" i="6"/>
  <c r="CJ133" i="6"/>
  <c r="BD133" i="6"/>
  <c r="DF853" i="6"/>
  <c r="BZ853" i="6"/>
  <c r="BZ251" i="6"/>
  <c r="DF251" i="6"/>
  <c r="BZ691" i="6"/>
  <c r="DF691" i="6"/>
  <c r="CU623" i="6"/>
  <c r="BO623" i="6"/>
  <c r="CJ105" i="6"/>
  <c r="BD105" i="6"/>
  <c r="BD95" i="6"/>
  <c r="CJ95" i="6"/>
  <c r="BD849" i="6"/>
  <c r="CJ849" i="6"/>
  <c r="DF178" i="6"/>
  <c r="BZ178" i="6"/>
  <c r="BO788" i="6"/>
  <c r="CU788" i="6"/>
  <c r="BZ260" i="6"/>
  <c r="DF260" i="6"/>
  <c r="BO439" i="6"/>
  <c r="CU439" i="6"/>
  <c r="DF848" i="6"/>
  <c r="BZ848" i="6"/>
  <c r="DF213" i="6"/>
  <c r="BZ213" i="6"/>
  <c r="BO857" i="6"/>
  <c r="CU857" i="6"/>
  <c r="CJ191" i="6"/>
  <c r="BD191" i="6"/>
  <c r="CU351" i="6"/>
  <c r="BO351" i="6"/>
  <c r="CU564" i="6"/>
  <c r="BO564" i="6"/>
  <c r="DF816" i="6"/>
  <c r="BZ816" i="6"/>
  <c r="DF306" i="6"/>
  <c r="BZ306" i="6"/>
  <c r="BO434" i="6"/>
  <c r="CU434" i="6"/>
  <c r="BZ398" i="6"/>
  <c r="DF398" i="6"/>
  <c r="CU565" i="6"/>
  <c r="BO565" i="6"/>
  <c r="BO326" i="6"/>
  <c r="CU326" i="6"/>
  <c r="CU474" i="6"/>
  <c r="BO474" i="6"/>
  <c r="BZ244" i="6"/>
  <c r="DF244" i="6"/>
  <c r="DF854" i="6"/>
  <c r="BZ854" i="6"/>
  <c r="BO589" i="6"/>
  <c r="CU589" i="6"/>
  <c r="DF494" i="6"/>
  <c r="BZ494" i="6"/>
  <c r="BO660" i="6"/>
  <c r="CU660" i="6"/>
  <c r="CJ86" i="6"/>
  <c r="BD86" i="6"/>
  <c r="BZ23" i="6"/>
  <c r="DF23" i="6"/>
  <c r="CJ383" i="6"/>
  <c r="BD383" i="6"/>
  <c r="CU559" i="6"/>
  <c r="BO559" i="6"/>
  <c r="CJ763" i="6"/>
  <c r="BD763" i="6"/>
  <c r="DF177" i="6"/>
  <c r="BZ177" i="6"/>
  <c r="BZ31" i="6"/>
  <c r="DF31" i="6"/>
  <c r="DF587" i="6"/>
  <c r="BZ587" i="6"/>
  <c r="BO854" i="6"/>
  <c r="CU854" i="6"/>
  <c r="CJ834" i="6"/>
  <c r="BD834" i="6"/>
  <c r="BZ751" i="6"/>
  <c r="DF751" i="6"/>
  <c r="BZ546" i="6"/>
  <c r="DF546" i="6"/>
  <c r="BZ668" i="6"/>
  <c r="DF668" i="6"/>
  <c r="DF589" i="6"/>
  <c r="BZ589" i="6"/>
  <c r="BO630" i="6"/>
  <c r="CU630" i="6"/>
  <c r="BZ619" i="6"/>
  <c r="DF619" i="6"/>
  <c r="BZ628" i="6"/>
  <c r="DF628" i="6"/>
  <c r="CU112" i="6"/>
  <c r="BO112" i="6"/>
  <c r="BD771" i="6"/>
  <c r="CJ771" i="6"/>
  <c r="BZ961" i="6"/>
  <c r="DF961" i="6"/>
  <c r="BZ669" i="6"/>
  <c r="DF669" i="6"/>
  <c r="CU577" i="6"/>
  <c r="BO577" i="6"/>
  <c r="BZ508" i="6"/>
  <c r="DF508" i="6"/>
  <c r="CJ831" i="6"/>
  <c r="BD831" i="6"/>
  <c r="DF88" i="6"/>
  <c r="BZ88" i="6"/>
  <c r="DF436" i="6"/>
  <c r="BZ436" i="6"/>
  <c r="CJ316" i="6"/>
  <c r="BD316" i="6"/>
  <c r="CU626" i="6"/>
  <c r="BO626" i="6"/>
  <c r="CJ298" i="6"/>
  <c r="BD298" i="6"/>
  <c r="CU202" i="6"/>
  <c r="BO202" i="6"/>
  <c r="CU949" i="6"/>
  <c r="BO949" i="6"/>
  <c r="BZ528" i="6"/>
  <c r="DF528" i="6"/>
  <c r="DF722" i="6"/>
  <c r="BZ722" i="6"/>
  <c r="BO859" i="6"/>
  <c r="CU859" i="6"/>
  <c r="BO464" i="6"/>
  <c r="CU464" i="6"/>
  <c r="CJ160" i="6"/>
  <c r="BD160" i="6"/>
  <c r="CU780" i="6"/>
  <c r="BO780" i="6"/>
  <c r="CJ385" i="6"/>
  <c r="BD385" i="6"/>
  <c r="CJ995" i="6"/>
  <c r="BD995" i="6"/>
  <c r="BO921" i="6"/>
  <c r="CU921" i="6"/>
  <c r="DF850" i="6"/>
  <c r="BZ850" i="6"/>
  <c r="CU850" i="6"/>
  <c r="BO850" i="6"/>
  <c r="CU114" i="6"/>
  <c r="BO114" i="6"/>
  <c r="BD379" i="6"/>
  <c r="CJ379" i="6"/>
  <c r="CU391" i="6"/>
  <c r="BO391" i="6"/>
  <c r="BO268" i="6"/>
  <c r="CU268" i="6"/>
  <c r="CU794" i="6"/>
  <c r="BO794" i="6"/>
  <c r="CJ295" i="6"/>
  <c r="BD295" i="6"/>
  <c r="BD356" i="6"/>
  <c r="CJ356" i="6"/>
  <c r="DF146" i="6"/>
  <c r="BZ146" i="6"/>
  <c r="CJ497" i="6"/>
  <c r="BD497" i="6"/>
  <c r="DF171" i="6"/>
  <c r="BZ171" i="6"/>
  <c r="CJ90" i="6"/>
  <c r="BD90" i="6"/>
  <c r="DF781" i="6"/>
  <c r="BZ781" i="6"/>
  <c r="BO981" i="6"/>
  <c r="CU981" i="6"/>
  <c r="DF780" i="6"/>
  <c r="BZ780" i="6"/>
  <c r="CU999" i="6"/>
  <c r="BO999" i="6"/>
  <c r="CU833" i="6"/>
  <c r="BO833" i="6"/>
  <c r="BD422" i="6"/>
  <c r="CJ422" i="6"/>
  <c r="CU372" i="6"/>
  <c r="BO372" i="6"/>
  <c r="BD232" i="6"/>
  <c r="CJ232" i="6"/>
  <c r="CU209" i="6"/>
  <c r="BO209" i="6"/>
  <c r="CU560" i="6"/>
  <c r="BO560" i="6"/>
  <c r="CJ507" i="6"/>
  <c r="BD507" i="6"/>
  <c r="CJ62" i="6"/>
  <c r="BD62" i="6"/>
  <c r="CU610" i="6"/>
  <c r="BO610" i="6"/>
  <c r="CU48" i="6"/>
  <c r="BO48" i="6"/>
  <c r="BO738" i="6"/>
  <c r="CU738" i="6"/>
  <c r="BZ202" i="6"/>
  <c r="DF202" i="6"/>
  <c r="BZ861" i="6"/>
  <c r="DF861" i="6"/>
  <c r="DF596" i="6"/>
  <c r="BZ596" i="6"/>
  <c r="CJ175" i="6"/>
  <c r="BD175" i="6"/>
  <c r="BO766" i="6"/>
  <c r="CU766" i="6"/>
  <c r="DF200" i="6"/>
  <c r="BZ200" i="6"/>
  <c r="BO166" i="6"/>
  <c r="CU166" i="6"/>
  <c r="BO843" i="6"/>
  <c r="CU843" i="6"/>
  <c r="BD400" i="6"/>
  <c r="CJ400" i="6"/>
  <c r="CJ463" i="6"/>
  <c r="BD463" i="6"/>
  <c r="DF120" i="6"/>
  <c r="BZ120" i="6"/>
  <c r="DF163" i="6"/>
  <c r="BZ163" i="6"/>
  <c r="BD758" i="6"/>
  <c r="CJ758" i="6"/>
  <c r="BD718" i="6"/>
  <c r="CJ718" i="6"/>
  <c r="BO701" i="6"/>
  <c r="CU701" i="6"/>
  <c r="BD447" i="6"/>
  <c r="CJ447" i="6"/>
  <c r="DF383" i="6"/>
  <c r="BZ383" i="6"/>
  <c r="DF326" i="6"/>
  <c r="BZ326" i="6"/>
  <c r="BZ209" i="6"/>
  <c r="DF209" i="6"/>
  <c r="BD866" i="6"/>
  <c r="CJ866" i="6"/>
  <c r="BO113" i="6"/>
  <c r="CU113" i="6"/>
  <c r="BO413" i="6"/>
  <c r="CU413" i="6"/>
  <c r="BO924" i="6"/>
  <c r="CU924" i="6"/>
  <c r="CJ700" i="6"/>
  <c r="BD700" i="6"/>
  <c r="BD404" i="6"/>
  <c r="CJ404" i="6"/>
  <c r="BD141" i="6"/>
  <c r="CJ141" i="6"/>
  <c r="DF827" i="6"/>
  <c r="BZ827" i="6"/>
  <c r="BD625" i="6"/>
  <c r="CJ625" i="6"/>
  <c r="BZ180" i="6"/>
  <c r="DF180" i="6"/>
  <c r="BO346" i="6"/>
  <c r="CU346" i="6"/>
  <c r="BO616" i="6"/>
  <c r="CU616" i="6"/>
  <c r="DF254" i="6"/>
  <c r="BZ254" i="6"/>
  <c r="BZ274" i="6"/>
  <c r="DF274" i="6"/>
  <c r="BZ670" i="6"/>
  <c r="DF670" i="6"/>
  <c r="CU502" i="6"/>
  <c r="BO502" i="6"/>
  <c r="BO840" i="6"/>
  <c r="CU840" i="6"/>
  <c r="CU974" i="6"/>
  <c r="BO974" i="6"/>
  <c r="BZ656" i="6"/>
  <c r="DF656" i="6"/>
  <c r="DF919" i="6"/>
  <c r="BZ919" i="6"/>
  <c r="CU72" i="6"/>
  <c r="BO72" i="6"/>
  <c r="CJ955" i="6"/>
  <c r="BD955" i="6"/>
  <c r="CJ374" i="6"/>
  <c r="BD374" i="6"/>
  <c r="BO902" i="6"/>
  <c r="CU902" i="6"/>
  <c r="DF219" i="6"/>
  <c r="BZ219" i="6"/>
  <c r="DF580" i="6"/>
  <c r="BZ580" i="6"/>
  <c r="CJ166" i="6"/>
  <c r="BD166" i="6"/>
  <c r="BD827" i="6"/>
  <c r="CJ827" i="6"/>
  <c r="BO329" i="6"/>
  <c r="CU329" i="6"/>
  <c r="BD235" i="6"/>
  <c r="CJ235" i="6"/>
  <c r="BD583" i="6"/>
  <c r="CJ583" i="6"/>
  <c r="BZ68" i="6"/>
  <c r="DF68" i="6"/>
  <c r="CJ846" i="6"/>
  <c r="BD846" i="6"/>
  <c r="CU562" i="6"/>
  <c r="BO562" i="6"/>
  <c r="CU590" i="6"/>
  <c r="BO590" i="6"/>
  <c r="BO848" i="6"/>
  <c r="CU848" i="6"/>
  <c r="BZ1004" i="6"/>
  <c r="DF1004" i="6"/>
  <c r="BO826" i="6"/>
  <c r="CU826" i="6"/>
  <c r="BO787" i="6"/>
  <c r="CU787" i="6"/>
  <c r="CU1003" i="6"/>
  <c r="BO1003" i="6"/>
  <c r="DF604" i="6"/>
  <c r="BZ604" i="6"/>
  <c r="CJ832" i="6"/>
  <c r="BD832" i="6"/>
  <c r="DF859" i="6"/>
  <c r="BZ859" i="6"/>
  <c r="BD792" i="6"/>
  <c r="CJ792" i="6"/>
  <c r="BD602" i="6"/>
  <c r="CJ602" i="6"/>
  <c r="CU110" i="6"/>
  <c r="BO110" i="6"/>
  <c r="BD680" i="6"/>
  <c r="CJ680" i="6"/>
  <c r="CU858" i="6"/>
  <c r="BO858" i="6"/>
  <c r="CJ815" i="6"/>
  <c r="BD815" i="6"/>
  <c r="CU291" i="6"/>
  <c r="BO291" i="6"/>
  <c r="BZ660" i="6"/>
  <c r="DF660" i="6"/>
  <c r="CJ939" i="6"/>
  <c r="BD939" i="6"/>
  <c r="BD327" i="6"/>
  <c r="CJ327" i="6"/>
  <c r="BO978" i="6"/>
  <c r="CU978" i="6"/>
  <c r="CU582" i="6"/>
  <c r="BO582" i="6"/>
  <c r="CU860" i="6"/>
  <c r="BO860" i="6"/>
  <c r="BO213" i="6"/>
  <c r="CU213" i="6"/>
  <c r="BZ898" i="6"/>
  <c r="DF898" i="6"/>
  <c r="BZ1006" i="6"/>
  <c r="DF1006" i="6"/>
  <c r="BO334" i="6"/>
  <c r="CU334" i="6"/>
  <c r="BD111" i="6"/>
  <c r="CJ111" i="6"/>
  <c r="BD143" i="6"/>
  <c r="CJ143" i="6"/>
  <c r="BO952" i="6"/>
  <c r="CU952" i="6"/>
  <c r="CU301" i="6"/>
  <c r="BO301" i="6"/>
  <c r="DF613" i="6"/>
  <c r="BZ613" i="6"/>
  <c r="BZ369" i="6"/>
  <c r="DF369" i="6"/>
  <c r="DF857" i="6"/>
  <c r="BZ857" i="6"/>
  <c r="CJ804" i="6"/>
  <c r="BD804" i="6"/>
  <c r="BZ408" i="6"/>
  <c r="DF408" i="6"/>
  <c r="BD365" i="6"/>
  <c r="CJ365" i="6"/>
  <c r="BD286" i="6"/>
  <c r="CJ286" i="6"/>
  <c r="CU176" i="6"/>
  <c r="BO176" i="6"/>
  <c r="BO906" i="6"/>
  <c r="CU906" i="6"/>
  <c r="BO695" i="6"/>
  <c r="CU695" i="6"/>
  <c r="BZ976" i="6"/>
  <c r="DF976" i="6"/>
  <c r="DF395" i="6"/>
  <c r="BZ395" i="6"/>
  <c r="BD900" i="6"/>
  <c r="CJ900" i="6"/>
  <c r="BZ974" i="6"/>
  <c r="DF974" i="6"/>
  <c r="DF525" i="6"/>
  <c r="BZ525" i="6"/>
  <c r="K50" i="3" l="1"/>
  <c r="K52" i="3" s="1"/>
  <c r="L49" i="3"/>
  <c r="M45" i="3"/>
  <c r="L47" i="3"/>
  <c r="CK583" i="6"/>
  <c r="BE583" i="6"/>
  <c r="CA861" i="6"/>
  <c r="DG861" i="6"/>
  <c r="CA508" i="6"/>
  <c r="DG508" i="6"/>
  <c r="CA604" i="6"/>
  <c r="DG604" i="6"/>
  <c r="DG163" i="6"/>
  <c r="CA163" i="6"/>
  <c r="CA780" i="6"/>
  <c r="DG780" i="6"/>
  <c r="CA722" i="6"/>
  <c r="DG722" i="6"/>
  <c r="DG564" i="6"/>
  <c r="CA564" i="6"/>
  <c r="CV949" i="6"/>
  <c r="BP949" i="6"/>
  <c r="DG848" i="6"/>
  <c r="CA848" i="6"/>
  <c r="CV291" i="6"/>
  <c r="BP291" i="6"/>
  <c r="DG919" i="6"/>
  <c r="CA919" i="6"/>
  <c r="DG827" i="6"/>
  <c r="CA827" i="6"/>
  <c r="CK62" i="6"/>
  <c r="BE62" i="6"/>
  <c r="CK90" i="6"/>
  <c r="BE90" i="6"/>
  <c r="CV850" i="6"/>
  <c r="BP850" i="6"/>
  <c r="CV202" i="6"/>
  <c r="BP202" i="6"/>
  <c r="BP112" i="6"/>
  <c r="CV112" i="6"/>
  <c r="BP564" i="6"/>
  <c r="CV564" i="6"/>
  <c r="CK105" i="6"/>
  <c r="BE105" i="6"/>
  <c r="CA923" i="6"/>
  <c r="DG923" i="6"/>
  <c r="CA350" i="6"/>
  <c r="DG350" i="6"/>
  <c r="DG366" i="6"/>
  <c r="CA366" i="6"/>
  <c r="CA766" i="6"/>
  <c r="DG766" i="6"/>
  <c r="DG516" i="6"/>
  <c r="CA516" i="6"/>
  <c r="BE366" i="6"/>
  <c r="CK366" i="6"/>
  <c r="CK559" i="6"/>
  <c r="BE559" i="6"/>
  <c r="BE30" i="6"/>
  <c r="CK30" i="6"/>
  <c r="BE895" i="6"/>
  <c r="CK895" i="6"/>
  <c r="BP480" i="6"/>
  <c r="CV480" i="6"/>
  <c r="CV198" i="6"/>
  <c r="BP198" i="6"/>
  <c r="CK1012" i="6"/>
  <c r="BE1012" i="6"/>
  <c r="CV784" i="6"/>
  <c r="BP784" i="6"/>
  <c r="BP362" i="6"/>
  <c r="CV362" i="6"/>
  <c r="BE824" i="6"/>
  <c r="CK824" i="6"/>
  <c r="CA618" i="6"/>
  <c r="DG618" i="6"/>
  <c r="DG430" i="6"/>
  <c r="CA430" i="6"/>
  <c r="DG705" i="6"/>
  <c r="CA705" i="6"/>
  <c r="CK556" i="6"/>
  <c r="BE556" i="6"/>
  <c r="BE275" i="6"/>
  <c r="CK275" i="6"/>
  <c r="CA883" i="6"/>
  <c r="DG883" i="6"/>
  <c r="CK558" i="6"/>
  <c r="BE558" i="6"/>
  <c r="BE688" i="6"/>
  <c r="CK688" i="6"/>
  <c r="CK207" i="6"/>
  <c r="BE207" i="6"/>
  <c r="CA830" i="6"/>
  <c r="DG830" i="6"/>
  <c r="CA911" i="6"/>
  <c r="DG911" i="6"/>
  <c r="DG372" i="6"/>
  <c r="CA372" i="6"/>
  <c r="CA609" i="6"/>
  <c r="DG609" i="6"/>
  <c r="DG60" i="6"/>
  <c r="CA60" i="6"/>
  <c r="BP955" i="6"/>
  <c r="CV955" i="6"/>
  <c r="DG585" i="6"/>
  <c r="CA585" i="6"/>
  <c r="CK798" i="6"/>
  <c r="BE798" i="6"/>
  <c r="DG568" i="6"/>
  <c r="CA568" i="6"/>
  <c r="CV538" i="6"/>
  <c r="BP538" i="6"/>
  <c r="CK935" i="6"/>
  <c r="BE935" i="6"/>
  <c r="BE582" i="6"/>
  <c r="CK582" i="6"/>
  <c r="BE713" i="6"/>
  <c r="CK713" i="6"/>
  <c r="CA924" i="6"/>
  <c r="DG924" i="6"/>
  <c r="CV540" i="6"/>
  <c r="BP540" i="6"/>
  <c r="DG483" i="6"/>
  <c r="CA483" i="6"/>
  <c r="DG495" i="6"/>
  <c r="CA495" i="6"/>
  <c r="BP126" i="6"/>
  <c r="CV126" i="6"/>
  <c r="BE467" i="6"/>
  <c r="CK467" i="6"/>
  <c r="BP912" i="6"/>
  <c r="CV912" i="6"/>
  <c r="DG749" i="6"/>
  <c r="CA749" i="6"/>
  <c r="CA113" i="6"/>
  <c r="DG113" i="6"/>
  <c r="CA845" i="6"/>
  <c r="DG845" i="6"/>
  <c r="CK604" i="6"/>
  <c r="BE604" i="6"/>
  <c r="BP523" i="6"/>
  <c r="CV523" i="6"/>
  <c r="CV188" i="6"/>
  <c r="BP188" i="6"/>
  <c r="DG55" i="6"/>
  <c r="CA55" i="6"/>
  <c r="BE706" i="6"/>
  <c r="CK706" i="6"/>
  <c r="CV495" i="6"/>
  <c r="BP495" i="6"/>
  <c r="CK892" i="6"/>
  <c r="BE892" i="6"/>
  <c r="CV695" i="6"/>
  <c r="BP695" i="6"/>
  <c r="CK143" i="6"/>
  <c r="BE143" i="6"/>
  <c r="CK792" i="6"/>
  <c r="BE792" i="6"/>
  <c r="BP826" i="6"/>
  <c r="CV826" i="6"/>
  <c r="DG68" i="6"/>
  <c r="CA68" i="6"/>
  <c r="DG274" i="6"/>
  <c r="CA274" i="6"/>
  <c r="BP113" i="6"/>
  <c r="CV113" i="6"/>
  <c r="CV701" i="6"/>
  <c r="BP701" i="6"/>
  <c r="CK400" i="6"/>
  <c r="BE400" i="6"/>
  <c r="CK422" i="6"/>
  <c r="BE422" i="6"/>
  <c r="DG546" i="6"/>
  <c r="CA546" i="6"/>
  <c r="BP660" i="6"/>
  <c r="CV660" i="6"/>
  <c r="BP326" i="6"/>
  <c r="CV326" i="6"/>
  <c r="CV439" i="6"/>
  <c r="BP439" i="6"/>
  <c r="DG535" i="6"/>
  <c r="CA535" i="6"/>
  <c r="CV531" i="6"/>
  <c r="BP531" i="6"/>
  <c r="BP885" i="6"/>
  <c r="CV885" i="6"/>
  <c r="CV637" i="6"/>
  <c r="BP637" i="6"/>
  <c r="BP575" i="6"/>
  <c r="CV575" i="6"/>
  <c r="BP31" i="6"/>
  <c r="CV31" i="6"/>
  <c r="CK386" i="6"/>
  <c r="BE386" i="6"/>
  <c r="BP764" i="6"/>
  <c r="CV764" i="6"/>
  <c r="BE363" i="6"/>
  <c r="CK363" i="6"/>
  <c r="CV156" i="6"/>
  <c r="BP156" i="6"/>
  <c r="CK863" i="6"/>
  <c r="BE863" i="6"/>
  <c r="CA693" i="6"/>
  <c r="DG693" i="6"/>
  <c r="CA479" i="6"/>
  <c r="DG479" i="6"/>
  <c r="CV125" i="6"/>
  <c r="BP125" i="6"/>
  <c r="CV505" i="6"/>
  <c r="BP505" i="6"/>
  <c r="CV697" i="6"/>
  <c r="BP697" i="6"/>
  <c r="M42" i="5"/>
  <c r="K67" i="5"/>
  <c r="K55" i="5"/>
  <c r="DG133" i="6"/>
  <c r="CA133" i="6"/>
  <c r="CK329" i="6"/>
  <c r="BE329" i="6"/>
  <c r="DG74" i="6"/>
  <c r="CA74" i="6"/>
  <c r="BP460" i="6"/>
  <c r="CV460" i="6"/>
  <c r="BP845" i="6"/>
  <c r="CV845" i="6"/>
  <c r="BE311" i="6"/>
  <c r="CK311" i="6"/>
  <c r="CV1007" i="6"/>
  <c r="BP1007" i="6"/>
  <c r="BP17" i="6"/>
  <c r="CV17" i="6"/>
  <c r="CA487" i="6"/>
  <c r="DG487" i="6"/>
  <c r="CV793" i="6"/>
  <c r="BP793" i="6"/>
  <c r="CA652" i="6"/>
  <c r="DG652" i="6"/>
  <c r="BP18" i="6"/>
  <c r="CV18" i="6"/>
  <c r="BP105" i="6"/>
  <c r="CV105" i="6"/>
  <c r="BE817" i="6"/>
  <c r="CK817" i="6"/>
  <c r="BE285" i="6"/>
  <c r="CK285" i="6"/>
  <c r="CV172" i="6"/>
  <c r="BP172" i="6"/>
  <c r="CA847" i="6"/>
  <c r="DG847" i="6"/>
  <c r="BE349" i="6"/>
  <c r="CK349" i="6"/>
  <c r="DG825" i="6"/>
  <c r="CA825" i="6"/>
  <c r="CK588" i="6"/>
  <c r="BE588" i="6"/>
  <c r="BE357" i="6"/>
  <c r="CK357" i="6"/>
  <c r="CA349" i="6"/>
  <c r="DG349" i="6"/>
  <c r="BP636" i="6"/>
  <c r="CV636" i="6"/>
  <c r="CA706" i="6"/>
  <c r="DG706" i="6"/>
  <c r="DG361" i="6"/>
  <c r="CA361" i="6"/>
  <c r="CV217" i="6"/>
  <c r="BP217" i="6"/>
  <c r="CK626" i="6"/>
  <c r="BE626" i="6"/>
  <c r="CK610" i="6"/>
  <c r="BE610" i="6"/>
  <c r="BE498" i="6"/>
  <c r="CK498" i="6"/>
  <c r="CA904" i="6"/>
  <c r="DG904" i="6"/>
  <c r="CK541" i="6"/>
  <c r="BE541" i="6"/>
  <c r="CK418" i="6"/>
  <c r="BE418" i="6"/>
  <c r="CA270" i="6"/>
  <c r="DG270" i="6"/>
  <c r="CA434" i="6"/>
  <c r="DG434" i="6"/>
  <c r="DG617" i="6"/>
  <c r="CA617" i="6"/>
  <c r="CV661" i="6"/>
  <c r="BP661" i="6"/>
  <c r="DG875" i="6"/>
  <c r="CA875" i="6"/>
  <c r="BP673" i="6"/>
  <c r="CV673" i="6"/>
  <c r="CA150" i="6"/>
  <c r="DG150" i="6"/>
  <c r="DG864" i="6"/>
  <c r="CA864" i="6"/>
  <c r="DG995" i="6"/>
  <c r="CA995" i="6"/>
  <c r="BE805" i="6"/>
  <c r="CK805" i="6"/>
  <c r="CA152" i="6"/>
  <c r="DG152" i="6"/>
  <c r="DG170" i="6"/>
  <c r="CA170" i="6"/>
  <c r="CK269" i="6"/>
  <c r="BE269" i="6"/>
  <c r="CV173" i="6"/>
  <c r="BP173" i="6"/>
  <c r="CA36" i="6"/>
  <c r="DG36" i="6"/>
  <c r="CV145" i="6"/>
  <c r="BP145" i="6"/>
  <c r="CA242" i="6"/>
  <c r="DG242" i="6"/>
  <c r="BE732" i="6"/>
  <c r="CK732" i="6"/>
  <c r="CV382" i="6"/>
  <c r="BP382" i="6"/>
  <c r="BE889" i="6"/>
  <c r="CK889" i="6"/>
  <c r="CA910" i="6"/>
  <c r="DG910" i="6"/>
  <c r="BE649" i="6"/>
  <c r="CK649" i="6"/>
  <c r="BE142" i="6"/>
  <c r="CK142" i="6"/>
  <c r="BE618" i="6"/>
  <c r="CK618" i="6"/>
  <c r="CA22" i="6"/>
  <c r="DG22" i="6"/>
  <c r="CV756" i="6"/>
  <c r="BP756" i="6"/>
  <c r="CA291" i="6"/>
  <c r="DG291" i="6"/>
  <c r="CA983" i="6"/>
  <c r="DG983" i="6"/>
  <c r="CK778" i="6"/>
  <c r="BE778" i="6"/>
  <c r="DG497" i="6"/>
  <c r="CA497" i="6"/>
  <c r="CV925" i="6"/>
  <c r="BP925" i="6"/>
  <c r="CV462" i="6"/>
  <c r="BP462" i="6"/>
  <c r="BP599" i="6"/>
  <c r="CV599" i="6"/>
  <c r="CA161" i="6"/>
  <c r="DG161" i="6"/>
  <c r="CK894" i="6"/>
  <c r="BE894" i="6"/>
  <c r="CA453" i="6"/>
  <c r="DG453" i="6"/>
  <c r="BE512" i="6"/>
  <c r="CK512" i="6"/>
  <c r="BP652" i="6"/>
  <c r="CV652" i="6"/>
  <c r="BE954" i="6"/>
  <c r="CK954" i="6"/>
  <c r="BP733" i="6"/>
  <c r="CV733" i="6"/>
  <c r="CA458" i="6"/>
  <c r="DG458" i="6"/>
  <c r="DG51" i="6"/>
  <c r="CA51" i="6"/>
  <c r="BP598" i="6"/>
  <c r="CV598" i="6"/>
  <c r="CK408" i="6"/>
  <c r="BE408" i="6"/>
  <c r="CK676" i="6"/>
  <c r="BE676" i="6"/>
  <c r="BE287" i="6"/>
  <c r="CK287" i="6"/>
  <c r="BP286" i="6"/>
  <c r="CV286" i="6"/>
  <c r="CV402" i="6"/>
  <c r="BP402" i="6"/>
  <c r="DG786" i="6"/>
  <c r="CA786" i="6"/>
  <c r="CK344" i="6"/>
  <c r="BE344" i="6"/>
  <c r="DG573" i="6"/>
  <c r="CA573" i="6"/>
  <c r="CK746" i="6"/>
  <c r="BE746" i="6"/>
  <c r="DG397" i="6"/>
  <c r="CA397" i="6"/>
  <c r="BP347" i="6"/>
  <c r="CV347" i="6"/>
  <c r="K30" i="3"/>
  <c r="K32" i="3" s="1"/>
  <c r="K34" i="3" s="1"/>
  <c r="CA867" i="6"/>
  <c r="DG867" i="6"/>
  <c r="BE826" i="6"/>
  <c r="CK826" i="6"/>
  <c r="DG339" i="6"/>
  <c r="CA339" i="6"/>
  <c r="CV753" i="6"/>
  <c r="BP753" i="6"/>
  <c r="DG794" i="6"/>
  <c r="CA794" i="6"/>
  <c r="BE946" i="6"/>
  <c r="CK946" i="6"/>
  <c r="CA834" i="6"/>
  <c r="DG834" i="6"/>
  <c r="BP283" i="6"/>
  <c r="CV283" i="6"/>
  <c r="CA39" i="6"/>
  <c r="DG39" i="6"/>
  <c r="DG829" i="6"/>
  <c r="CA829" i="6"/>
  <c r="L12" i="3"/>
  <c r="L14" i="3" s="1"/>
  <c r="L16" i="3" s="1"/>
  <c r="CA79" i="6"/>
  <c r="DG79" i="6"/>
  <c r="CA599" i="6"/>
  <c r="DG599" i="6"/>
  <c r="CA649" i="6"/>
  <c r="DG649" i="6"/>
  <c r="BE159" i="6"/>
  <c r="CK159" i="6"/>
  <c r="BE818" i="6"/>
  <c r="CK818" i="6"/>
  <c r="DG84" i="6"/>
  <c r="CA84" i="6"/>
  <c r="DG586" i="6"/>
  <c r="CA586" i="6"/>
  <c r="CA905" i="6"/>
  <c r="DG905" i="6"/>
  <c r="CA57" i="6"/>
  <c r="DG57" i="6"/>
  <c r="BP567" i="6"/>
  <c r="CV567" i="6"/>
  <c r="CV938" i="6"/>
  <c r="BP938" i="6"/>
  <c r="CK554" i="6"/>
  <c r="BE554" i="6"/>
  <c r="CV181" i="6"/>
  <c r="BP181" i="6"/>
  <c r="CK744" i="6"/>
  <c r="BE744" i="6"/>
  <c r="BP365" i="6"/>
  <c r="CV365" i="6"/>
  <c r="BP947" i="6"/>
  <c r="CV947" i="6"/>
  <c r="CA666" i="6"/>
  <c r="DG666" i="6"/>
  <c r="BP741" i="6"/>
  <c r="CV741" i="6"/>
  <c r="CK416" i="6"/>
  <c r="BE416" i="6"/>
  <c r="DG767" i="6"/>
  <c r="CA767" i="6"/>
  <c r="CA606" i="6"/>
  <c r="DG606" i="6"/>
  <c r="CK739" i="6"/>
  <c r="BE739" i="6"/>
  <c r="CV161" i="6"/>
  <c r="BP161" i="6"/>
  <c r="DG56" i="6"/>
  <c r="CA56" i="6"/>
  <c r="BP931" i="6"/>
  <c r="CV931" i="6"/>
  <c r="CA987" i="6"/>
  <c r="DG987" i="6"/>
  <c r="CV57" i="6"/>
  <c r="BP57" i="6"/>
  <c r="DG250" i="6"/>
  <c r="CA250" i="6"/>
  <c r="CV554" i="6"/>
  <c r="BP554" i="6"/>
  <c r="CA938" i="6"/>
  <c r="DG938" i="6"/>
  <c r="CV390" i="6"/>
  <c r="BP390" i="6"/>
  <c r="BE993" i="6"/>
  <c r="CK993" i="6"/>
  <c r="BE506" i="6"/>
  <c r="CK506" i="6"/>
  <c r="CA871" i="6"/>
  <c r="DG871" i="6"/>
  <c r="CK996" i="6"/>
  <c r="BE996" i="6"/>
  <c r="CK918" i="6"/>
  <c r="BE918" i="6"/>
  <c r="BE573" i="6"/>
  <c r="CK573" i="6"/>
  <c r="CV170" i="6"/>
  <c r="BP170" i="6"/>
  <c r="BP230" i="6"/>
  <c r="CV230" i="6"/>
  <c r="CK857" i="6"/>
  <c r="BE857" i="6"/>
  <c r="BE307" i="6"/>
  <c r="CK307" i="6"/>
  <c r="BP926" i="6"/>
  <c r="CV926" i="6"/>
  <c r="BE736" i="6"/>
  <c r="CK736" i="6"/>
  <c r="CK115" i="6"/>
  <c r="BE115" i="6"/>
  <c r="BE1004" i="6"/>
  <c r="CK1004" i="6"/>
  <c r="CK904" i="6"/>
  <c r="BE904" i="6"/>
  <c r="BE797" i="6"/>
  <c r="CK797" i="6"/>
  <c r="CK456" i="6"/>
  <c r="BE456" i="6"/>
  <c r="DG96" i="6"/>
  <c r="CA96" i="6"/>
  <c r="BE799" i="6"/>
  <c r="CK799" i="6"/>
  <c r="CA427" i="6"/>
  <c r="DG427" i="6"/>
  <c r="CA464" i="6"/>
  <c r="DG464" i="6"/>
  <c r="DG701" i="6"/>
  <c r="CA701" i="6"/>
  <c r="DG85" i="6"/>
  <c r="CA85" i="6"/>
  <c r="CK352" i="6"/>
  <c r="BE352" i="6"/>
  <c r="BP900" i="6"/>
  <c r="CV900" i="6"/>
  <c r="CA443" i="6"/>
  <c r="DG443" i="6"/>
  <c r="CA738" i="6"/>
  <c r="DG738" i="6"/>
  <c r="CK882" i="6"/>
  <c r="BE882" i="6"/>
  <c r="DG623" i="6"/>
  <c r="CA623" i="6"/>
  <c r="CK72" i="6"/>
  <c r="BE72" i="6"/>
  <c r="CV896" i="6"/>
  <c r="BP896" i="6"/>
  <c r="DG615" i="6"/>
  <c r="CA615" i="6"/>
  <c r="BP595" i="6"/>
  <c r="CV595" i="6"/>
  <c r="BE921" i="6"/>
  <c r="CK921" i="6"/>
  <c r="CV150" i="6"/>
  <c r="BP150" i="6"/>
  <c r="CK123" i="6"/>
  <c r="BE123" i="6"/>
  <c r="CV640" i="6"/>
  <c r="BP640" i="6"/>
  <c r="BE968" i="6"/>
  <c r="CK968" i="6"/>
  <c r="BE589" i="6"/>
  <c r="CK589" i="6"/>
  <c r="CA790" i="6"/>
  <c r="DG790" i="6"/>
  <c r="CK630" i="6"/>
  <c r="BE630" i="6"/>
  <c r="DG687" i="6"/>
  <c r="CA687" i="6"/>
  <c r="CA832" i="6"/>
  <c r="DG832" i="6"/>
  <c r="DG151" i="6"/>
  <c r="CA151" i="6"/>
  <c r="DG153" i="6"/>
  <c r="CA153" i="6"/>
  <c r="DG730" i="6"/>
  <c r="CA730" i="6"/>
  <c r="BE22" i="6"/>
  <c r="CK22" i="6"/>
  <c r="BE570" i="6"/>
  <c r="CK570" i="6"/>
  <c r="DG507" i="6"/>
  <c r="CA507" i="6"/>
  <c r="CV232" i="6"/>
  <c r="BP232" i="6"/>
  <c r="BP813" i="6"/>
  <c r="CV813" i="6"/>
  <c r="BP234" i="6"/>
  <c r="CV234" i="6"/>
  <c r="BE44" i="6"/>
  <c r="CK44" i="6"/>
  <c r="DG973" i="6"/>
  <c r="CA973" i="6"/>
  <c r="DG407" i="6"/>
  <c r="CA407" i="6"/>
  <c r="BE566" i="6"/>
  <c r="CK566" i="6"/>
  <c r="BP243" i="6"/>
  <c r="CV243" i="6"/>
  <c r="BE709" i="6"/>
  <c r="CK709" i="6"/>
  <c r="CA233" i="6"/>
  <c r="DG233" i="6"/>
  <c r="CA447" i="6"/>
  <c r="DG447" i="6"/>
  <c r="CA95" i="6"/>
  <c r="DG95" i="6"/>
  <c r="BE167" i="6"/>
  <c r="CK167" i="6"/>
  <c r="CK529" i="6"/>
  <c r="BE529" i="6"/>
  <c r="BE29" i="6"/>
  <c r="CK29" i="6"/>
  <c r="DG428" i="6"/>
  <c r="CA428" i="6"/>
  <c r="CK228" i="6"/>
  <c r="BE228" i="6"/>
  <c r="BE674" i="6"/>
  <c r="CK674" i="6"/>
  <c r="DG259" i="6"/>
  <c r="CA259" i="6"/>
  <c r="BE874" i="6"/>
  <c r="CK874" i="6"/>
  <c r="CV933" i="6"/>
  <c r="BP933" i="6"/>
  <c r="CA590" i="6"/>
  <c r="DG590" i="6"/>
  <c r="CK256" i="6"/>
  <c r="BE256" i="6"/>
  <c r="BE150" i="6"/>
  <c r="CK150" i="6"/>
  <c r="DG892" i="6"/>
  <c r="CA892" i="6"/>
  <c r="CK198" i="6"/>
  <c r="BE198" i="6"/>
  <c r="CK613" i="6"/>
  <c r="BE613" i="6"/>
  <c r="CK147" i="6"/>
  <c r="BE147" i="6"/>
  <c r="BP566" i="6"/>
  <c r="CV566" i="6"/>
  <c r="CA42" i="6"/>
  <c r="DG42" i="6"/>
  <c r="BE450" i="6"/>
  <c r="CK450" i="6"/>
  <c r="CV94" i="6"/>
  <c r="BP94" i="6"/>
  <c r="CK754" i="6"/>
  <c r="BE754" i="6"/>
  <c r="BP355" i="6"/>
  <c r="CV355" i="6"/>
  <c r="CA348" i="6"/>
  <c r="DG348" i="6"/>
  <c r="CK265" i="6"/>
  <c r="BE265" i="6"/>
  <c r="CA595" i="6"/>
  <c r="DG595" i="6"/>
  <c r="CK635" i="6"/>
  <c r="BE635" i="6"/>
  <c r="DG529" i="6"/>
  <c r="CA529" i="6"/>
  <c r="CK702" i="6"/>
  <c r="BE702" i="6"/>
  <c r="CK111" i="6"/>
  <c r="BE111" i="6"/>
  <c r="BP843" i="6"/>
  <c r="CV843" i="6"/>
  <c r="DG613" i="6"/>
  <c r="CA613" i="6"/>
  <c r="CK166" i="6"/>
  <c r="BE166" i="6"/>
  <c r="BP72" i="6"/>
  <c r="CV72" i="6"/>
  <c r="CK463" i="6"/>
  <c r="BE463" i="6"/>
  <c r="CK175" i="6"/>
  <c r="BE175" i="6"/>
  <c r="BP372" i="6"/>
  <c r="CV372" i="6"/>
  <c r="CV114" i="6"/>
  <c r="BP114" i="6"/>
  <c r="DG88" i="6"/>
  <c r="CA88" i="6"/>
  <c r="CK804" i="6"/>
  <c r="BE804" i="6"/>
  <c r="BP860" i="6"/>
  <c r="CV860" i="6"/>
  <c r="DG580" i="6"/>
  <c r="CA580" i="6"/>
  <c r="DG596" i="6"/>
  <c r="CA596" i="6"/>
  <c r="BE295" i="6"/>
  <c r="CK295" i="6"/>
  <c r="CK160" i="6"/>
  <c r="BE160" i="6"/>
  <c r="CK831" i="6"/>
  <c r="BE831" i="6"/>
  <c r="CA177" i="6"/>
  <c r="DG177" i="6"/>
  <c r="CV823" i="6"/>
  <c r="BP823" i="6"/>
  <c r="CA655" i="6"/>
  <c r="DG655" i="6"/>
  <c r="BE791" i="6"/>
  <c r="CK791" i="6"/>
  <c r="BP760" i="6"/>
  <c r="CV760" i="6"/>
  <c r="CK420" i="6"/>
  <c r="BE420" i="6"/>
  <c r="BE299" i="6"/>
  <c r="CK299" i="6"/>
  <c r="BP321" i="6"/>
  <c r="CV321" i="6"/>
  <c r="BP46" i="6"/>
  <c r="CV46" i="6"/>
  <c r="BP516" i="6"/>
  <c r="CV516" i="6"/>
  <c r="CV472" i="6"/>
  <c r="BP472" i="6"/>
  <c r="DG325" i="6"/>
  <c r="CA325" i="6"/>
  <c r="DG929" i="6"/>
  <c r="CA929" i="6"/>
  <c r="CV65" i="6"/>
  <c r="BP65" i="6"/>
  <c r="BE297" i="6"/>
  <c r="CK297" i="6"/>
  <c r="BP118" i="6"/>
  <c r="CV118" i="6"/>
  <c r="BP139" i="6"/>
  <c r="CV139" i="6"/>
  <c r="CA654" i="6"/>
  <c r="DG654" i="6"/>
  <c r="BP60" i="6"/>
  <c r="CV60" i="6"/>
  <c r="CA642" i="6"/>
  <c r="DG642" i="6"/>
  <c r="CA193" i="6"/>
  <c r="DG193" i="6"/>
  <c r="CK294" i="6"/>
  <c r="BE294" i="6"/>
  <c r="BE474" i="6"/>
  <c r="CK474" i="6"/>
  <c r="CA525" i="6"/>
  <c r="DG525" i="6"/>
  <c r="CA857" i="6"/>
  <c r="DG857" i="6"/>
  <c r="BP582" i="6"/>
  <c r="CV582" i="6"/>
  <c r="BE815" i="6"/>
  <c r="CK815" i="6"/>
  <c r="CA859" i="6"/>
  <c r="DG859" i="6"/>
  <c r="DG219" i="6"/>
  <c r="CA219" i="6"/>
  <c r="CA254" i="6"/>
  <c r="DG254" i="6"/>
  <c r="BE507" i="6"/>
  <c r="CK507" i="6"/>
  <c r="CV833" i="6"/>
  <c r="BP833" i="6"/>
  <c r="DG171" i="6"/>
  <c r="CA171" i="6"/>
  <c r="BP794" i="6"/>
  <c r="CV794" i="6"/>
  <c r="DG850" i="6"/>
  <c r="CA850" i="6"/>
  <c r="CK298" i="6"/>
  <c r="BE298" i="6"/>
  <c r="CK763" i="6"/>
  <c r="BE763" i="6"/>
  <c r="DG494" i="6"/>
  <c r="CA494" i="6"/>
  <c r="BP565" i="6"/>
  <c r="CV565" i="6"/>
  <c r="BP351" i="6"/>
  <c r="CV351" i="6"/>
  <c r="BP623" i="6"/>
  <c r="CV623" i="6"/>
  <c r="CK943" i="6"/>
  <c r="BE943" i="6"/>
  <c r="CK215" i="6"/>
  <c r="BE215" i="6"/>
  <c r="CA674" i="6"/>
  <c r="DG674" i="6"/>
  <c r="CV894" i="6"/>
  <c r="BP894" i="6"/>
  <c r="CK479" i="6"/>
  <c r="BE479" i="6"/>
  <c r="DG63" i="6"/>
  <c r="CA63" i="6"/>
  <c r="BE391" i="6"/>
  <c r="CK391" i="6"/>
  <c r="DG69" i="6"/>
  <c r="CA69" i="6"/>
  <c r="DG365" i="6"/>
  <c r="CA365" i="6"/>
  <c r="CV400" i="6"/>
  <c r="BP400" i="6"/>
  <c r="DG1012" i="6"/>
  <c r="CA1012" i="6"/>
  <c r="BE126" i="6"/>
  <c r="CK126" i="6"/>
  <c r="BP319" i="6"/>
  <c r="CV319" i="6"/>
  <c r="DG826" i="6"/>
  <c r="CA826" i="6"/>
  <c r="CV293" i="6"/>
  <c r="BP293" i="6"/>
  <c r="CK593" i="6"/>
  <c r="BE593" i="6"/>
  <c r="DG950" i="6"/>
  <c r="CA950" i="6"/>
  <c r="BE387" i="6"/>
  <c r="CK387" i="6"/>
  <c r="CK119" i="6"/>
  <c r="BE119" i="6"/>
  <c r="CV935" i="6"/>
  <c r="BP935" i="6"/>
  <c r="CV358" i="6"/>
  <c r="BP358" i="6"/>
  <c r="CV781" i="6"/>
  <c r="BP781" i="6"/>
  <c r="DG338" i="6"/>
  <c r="CA338" i="6"/>
  <c r="CK300" i="6"/>
  <c r="BE300" i="6"/>
  <c r="CK776" i="6"/>
  <c r="BE776" i="6"/>
  <c r="CK1010" i="6"/>
  <c r="BE1010" i="6"/>
  <c r="DG241" i="6"/>
  <c r="CA241" i="6"/>
  <c r="CK645" i="6"/>
  <c r="BE645" i="6"/>
  <c r="CK777" i="6"/>
  <c r="BE777" i="6"/>
  <c r="BE728" i="6"/>
  <c r="CK728" i="6"/>
  <c r="CV759" i="6"/>
  <c r="BP759" i="6"/>
  <c r="CK182" i="6"/>
  <c r="BE182" i="6"/>
  <c r="CA638" i="6"/>
  <c r="DG638" i="6"/>
  <c r="CK382" i="6"/>
  <c r="BE382" i="6"/>
  <c r="CK973" i="6"/>
  <c r="BE973" i="6"/>
  <c r="CA206" i="6"/>
  <c r="DG206" i="6"/>
  <c r="CA643" i="6"/>
  <c r="DG643" i="6"/>
  <c r="BE759" i="6"/>
  <c r="CK759" i="6"/>
  <c r="CK172" i="6"/>
  <c r="BE172" i="6"/>
  <c r="CK88" i="6"/>
  <c r="BE88" i="6"/>
  <c r="CK384" i="6"/>
  <c r="BE384" i="6"/>
  <c r="CA927" i="6"/>
  <c r="DG927" i="6"/>
  <c r="BE769" i="6"/>
  <c r="CK769" i="6"/>
  <c r="CA921" i="6"/>
  <c r="DG921" i="6"/>
  <c r="CK965" i="6"/>
  <c r="BE965" i="6"/>
  <c r="CV275" i="6"/>
  <c r="BP275" i="6"/>
  <c r="DG765" i="6"/>
  <c r="CA765" i="6"/>
  <c r="DG370" i="6"/>
  <c r="CA370" i="6"/>
  <c r="BE324" i="6"/>
  <c r="CK324" i="6"/>
  <c r="BP561" i="6"/>
  <c r="CV561" i="6"/>
  <c r="CA449" i="6"/>
  <c r="DG449" i="6"/>
  <c r="CV997" i="6"/>
  <c r="BP997" i="6"/>
  <c r="CA38" i="6"/>
  <c r="DG38" i="6"/>
  <c r="BP699" i="6"/>
  <c r="CV699" i="6"/>
  <c r="BP853" i="6"/>
  <c r="CV853" i="6"/>
  <c r="DG284" i="6"/>
  <c r="CA284" i="6"/>
  <c r="CK873" i="6"/>
  <c r="BE873" i="6"/>
  <c r="BP30" i="6"/>
  <c r="CV30" i="6"/>
  <c r="DG522" i="6"/>
  <c r="CA522" i="6"/>
  <c r="CK990" i="6"/>
  <c r="BE990" i="6"/>
  <c r="CV633" i="6"/>
  <c r="BP633" i="6"/>
  <c r="DG422" i="6"/>
  <c r="CA422" i="6"/>
  <c r="CV980" i="6"/>
  <c r="BP980" i="6"/>
  <c r="BP1011" i="6"/>
  <c r="CV1011" i="6"/>
  <c r="DG791" i="6"/>
  <c r="CA791" i="6"/>
  <c r="CV485" i="6"/>
  <c r="BP485" i="6"/>
  <c r="DG971" i="6"/>
  <c r="CA971" i="6"/>
  <c r="CV148" i="6"/>
  <c r="BP148" i="6"/>
  <c r="CV539" i="6"/>
  <c r="BP539" i="6"/>
  <c r="DG199" i="6"/>
  <c r="CA199" i="6"/>
  <c r="CK574" i="6"/>
  <c r="BE574" i="6"/>
  <c r="DG874" i="6"/>
  <c r="CA874" i="6"/>
  <c r="BP103" i="6"/>
  <c r="CV103" i="6"/>
  <c r="DG157" i="6"/>
  <c r="CA157" i="6"/>
  <c r="BE612" i="6"/>
  <c r="CK612" i="6"/>
  <c r="CA431" i="6"/>
  <c r="DG431" i="6"/>
  <c r="CV889" i="6"/>
  <c r="BP889" i="6"/>
  <c r="CV730" i="6"/>
  <c r="BP730" i="6"/>
  <c r="BE999" i="6"/>
  <c r="CK999" i="6"/>
  <c r="CA597" i="6"/>
  <c r="DG597" i="6"/>
  <c r="CV683" i="6"/>
  <c r="BP683" i="6"/>
  <c r="BE661" i="6"/>
  <c r="CK661" i="6"/>
  <c r="DG222" i="6"/>
  <c r="CA222" i="6"/>
  <c r="DG324" i="6"/>
  <c r="CA324" i="6"/>
  <c r="DG58" i="6"/>
  <c r="CA58" i="6"/>
  <c r="CA776" i="6"/>
  <c r="DG776" i="6"/>
  <c r="CK268" i="6"/>
  <c r="BE268" i="6"/>
  <c r="CK131" i="6"/>
  <c r="BE131" i="6"/>
  <c r="CA895" i="6"/>
  <c r="DG895" i="6"/>
  <c r="BE551" i="6"/>
  <c r="CK551" i="6"/>
  <c r="DG493" i="6"/>
  <c r="CA493" i="6"/>
  <c r="BE189" i="6"/>
  <c r="CK189" i="6"/>
  <c r="CA232" i="6"/>
  <c r="DG232" i="6"/>
  <c r="CA183" i="6"/>
  <c r="DG183" i="6"/>
  <c r="CA530" i="6"/>
  <c r="DG530" i="6"/>
  <c r="DG402" i="6"/>
  <c r="CA402" i="6"/>
  <c r="BE367" i="6"/>
  <c r="CK367" i="6"/>
  <c r="BP229" i="6"/>
  <c r="CV229" i="6"/>
  <c r="CV444" i="6"/>
  <c r="BP444" i="6"/>
  <c r="BP742" i="6"/>
  <c r="CV742" i="6"/>
  <c r="CV261" i="6"/>
  <c r="BP261" i="6"/>
  <c r="BP816" i="6"/>
  <c r="CV816" i="6"/>
  <c r="BE277" i="6"/>
  <c r="CK277" i="6"/>
  <c r="DG290" i="6"/>
  <c r="CA290" i="6"/>
  <c r="CK99" i="6"/>
  <c r="BE99" i="6"/>
  <c r="BP26" i="6"/>
  <c r="CV26" i="6"/>
  <c r="CA764" i="6"/>
  <c r="DG764" i="6"/>
  <c r="BP339" i="6"/>
  <c r="CV339" i="6"/>
  <c r="CA762" i="6"/>
  <c r="DG762" i="6"/>
  <c r="BE458" i="6"/>
  <c r="CK458" i="6"/>
  <c r="BP97" i="6"/>
  <c r="CV97" i="6"/>
  <c r="CV977" i="6"/>
  <c r="BP977" i="6"/>
  <c r="DG255" i="6"/>
  <c r="CA255" i="6"/>
  <c r="DG949" i="6"/>
  <c r="CA949" i="6"/>
  <c r="CV479" i="6"/>
  <c r="BP479" i="6"/>
  <c r="M11" i="3"/>
  <c r="M13" i="3"/>
  <c r="BE913" i="6"/>
  <c r="CK913" i="6"/>
  <c r="DG517" i="6"/>
  <c r="CA517" i="6"/>
  <c r="CA174" i="6"/>
  <c r="DG174" i="6"/>
  <c r="CA423" i="6"/>
  <c r="DG423" i="6"/>
  <c r="BP267" i="6"/>
  <c r="CV267" i="6"/>
  <c r="BP710" i="6"/>
  <c r="CV710" i="6"/>
  <c r="DG511" i="6"/>
  <c r="CA511" i="6"/>
  <c r="CV707" i="6"/>
  <c r="BP707" i="6"/>
  <c r="BP914" i="6"/>
  <c r="CV914" i="6"/>
  <c r="CV171" i="6"/>
  <c r="BP171" i="6"/>
  <c r="CV795" i="6"/>
  <c r="BP795" i="6"/>
  <c r="BP309" i="6"/>
  <c r="CV309" i="6"/>
  <c r="CV164" i="6"/>
  <c r="BP164" i="6"/>
  <c r="CK790" i="6"/>
  <c r="BE790" i="6"/>
  <c r="DG104" i="6"/>
  <c r="CA104" i="6"/>
  <c r="BP728" i="6"/>
  <c r="CV728" i="6"/>
  <c r="CV751" i="6"/>
  <c r="BP751" i="6"/>
  <c r="BE897" i="6"/>
  <c r="CK897" i="6"/>
  <c r="CK271" i="6"/>
  <c r="BE271" i="6"/>
  <c r="BP137" i="6"/>
  <c r="CV137" i="6"/>
  <c r="CV421" i="6"/>
  <c r="BP421" i="6"/>
  <c r="CA838" i="6"/>
  <c r="DG838" i="6"/>
  <c r="CK901" i="6"/>
  <c r="BE901" i="6"/>
  <c r="CA629" i="6"/>
  <c r="DG629" i="6"/>
  <c r="DG741" i="6"/>
  <c r="CA741" i="6"/>
  <c r="DG787" i="6"/>
  <c r="CA787" i="6"/>
  <c r="CK241" i="6"/>
  <c r="BE241" i="6"/>
  <c r="CK647" i="6"/>
  <c r="BE647" i="6"/>
  <c r="BE781" i="6"/>
  <c r="CK781" i="6"/>
  <c r="CV191" i="6"/>
  <c r="BP191" i="6"/>
  <c r="BE636" i="6"/>
  <c r="CK636" i="6"/>
  <c r="CV515" i="6"/>
  <c r="BP515" i="6"/>
  <c r="CV225" i="6"/>
  <c r="BP225" i="6"/>
  <c r="BP86" i="6"/>
  <c r="CV86" i="6"/>
  <c r="CK247" i="6"/>
  <c r="BE247" i="6"/>
  <c r="CA592" i="6"/>
  <c r="DG592" i="6"/>
  <c r="CA989" i="6"/>
  <c r="DG989" i="6"/>
  <c r="CK227" i="6"/>
  <c r="BE227" i="6"/>
  <c r="BE632" i="6"/>
  <c r="CK632" i="6"/>
  <c r="BE212" i="6"/>
  <c r="CK212" i="6"/>
  <c r="CK194" i="6"/>
  <c r="BE194" i="6"/>
  <c r="CA451" i="6"/>
  <c r="DG451" i="6"/>
  <c r="CA577" i="6"/>
  <c r="DG577" i="6"/>
  <c r="CV350" i="6"/>
  <c r="BP350" i="6"/>
  <c r="CA716" i="6"/>
  <c r="DG716" i="6"/>
  <c r="BP310" i="6"/>
  <c r="CV310" i="6"/>
  <c r="BP1000" i="6"/>
  <c r="CV1000" i="6"/>
  <c r="DG582" i="6"/>
  <c r="CA582" i="6"/>
  <c r="CK967" i="6"/>
  <c r="BE967" i="6"/>
  <c r="BP106" i="6"/>
  <c r="CV106" i="6"/>
  <c r="BE310" i="6"/>
  <c r="CK310" i="6"/>
  <c r="DG201" i="6"/>
  <c r="CA201" i="6"/>
  <c r="CA500" i="6"/>
  <c r="DG500" i="6"/>
  <c r="CA782" i="6"/>
  <c r="DG782" i="6"/>
  <c r="BP317" i="6"/>
  <c r="CV317" i="6"/>
  <c r="BE114" i="6"/>
  <c r="CK114" i="6"/>
  <c r="CV157" i="6"/>
  <c r="BP157" i="6"/>
  <c r="CV323" i="6"/>
  <c r="BP323" i="6"/>
  <c r="BE639" i="6"/>
  <c r="CK639" i="6"/>
  <c r="BE148" i="6"/>
  <c r="CK148" i="6"/>
  <c r="DG822" i="6"/>
  <c r="CA822" i="6"/>
  <c r="CV842" i="6"/>
  <c r="BP842" i="6"/>
  <c r="CA752" i="6"/>
  <c r="DG752" i="6"/>
  <c r="CK334" i="6"/>
  <c r="BE334" i="6"/>
  <c r="DG939" i="6"/>
  <c r="CA939" i="6"/>
  <c r="CV155" i="6"/>
  <c r="BP155" i="6"/>
  <c r="BP822" i="6"/>
  <c r="CV822" i="6"/>
  <c r="CA779" i="6"/>
  <c r="DG779" i="6"/>
  <c r="DG523" i="6"/>
  <c r="CA523" i="6"/>
  <c r="CK460" i="6"/>
  <c r="BE460" i="6"/>
  <c r="CA988" i="6"/>
  <c r="DG988" i="6"/>
  <c r="CK786" i="6"/>
  <c r="BE786" i="6"/>
  <c r="CA1009" i="6"/>
  <c r="DG1009" i="6"/>
  <c r="BP944" i="6"/>
  <c r="CV944" i="6"/>
  <c r="BP151" i="6"/>
  <c r="CV151" i="6"/>
  <c r="CV378" i="6"/>
  <c r="BP378" i="6"/>
  <c r="CV972" i="6"/>
  <c r="BP972" i="6"/>
  <c r="CV180" i="6"/>
  <c r="BP180" i="6"/>
  <c r="CV393" i="6"/>
  <c r="BP393" i="6"/>
  <c r="CA868" i="6"/>
  <c r="DG868" i="6"/>
  <c r="BE860" i="6"/>
  <c r="CK860" i="6"/>
  <c r="CK656" i="6"/>
  <c r="BE656" i="6"/>
  <c r="CK137" i="6"/>
  <c r="BE137" i="6"/>
  <c r="DG538" i="6"/>
  <c r="CA538" i="6"/>
  <c r="CK535" i="6"/>
  <c r="BE535" i="6"/>
  <c r="CV965" i="6"/>
  <c r="BP965" i="6"/>
  <c r="BP330" i="6"/>
  <c r="CV330" i="6"/>
  <c r="CK276" i="6"/>
  <c r="BE276" i="6"/>
  <c r="CA878" i="6"/>
  <c r="DG878" i="6"/>
  <c r="DG323" i="6"/>
  <c r="CA323" i="6"/>
  <c r="CK584" i="6"/>
  <c r="BE584" i="6"/>
  <c r="CA21" i="6"/>
  <c r="DG21" i="6"/>
  <c r="BE989" i="6"/>
  <c r="CK989" i="6"/>
  <c r="BE361" i="6"/>
  <c r="CK361" i="6"/>
  <c r="CA914" i="6"/>
  <c r="DG914" i="6"/>
  <c r="CK948" i="6"/>
  <c r="BE948" i="6"/>
  <c r="BE910" i="6"/>
  <c r="CK910" i="6"/>
  <c r="CA281" i="6"/>
  <c r="DG281" i="6"/>
  <c r="CA876" i="6"/>
  <c r="DG876" i="6"/>
  <c r="BE712" i="6"/>
  <c r="CK712" i="6"/>
  <c r="CA681" i="6"/>
  <c r="DG681" i="6"/>
  <c r="DG673" i="6"/>
  <c r="CA673" i="6"/>
  <c r="CA520" i="6"/>
  <c r="DG520" i="6"/>
  <c r="BE16" i="6"/>
  <c r="CK16" i="6"/>
  <c r="DG504" i="6"/>
  <c r="CA504" i="6"/>
  <c r="CA721" i="6"/>
  <c r="DG721" i="6"/>
  <c r="BP779" i="6"/>
  <c r="CV779" i="6"/>
  <c r="CV425" i="6"/>
  <c r="BP425" i="6"/>
  <c r="BE449" i="6"/>
  <c r="CK449" i="6"/>
  <c r="BP872" i="6"/>
  <c r="CV872" i="6"/>
  <c r="DG792" i="6"/>
  <c r="CA792" i="6"/>
  <c r="CV195" i="6"/>
  <c r="BP195" i="6"/>
  <c r="DG554" i="6"/>
  <c r="CA554" i="6"/>
  <c r="CK672" i="6"/>
  <c r="BE672" i="6"/>
  <c r="DG982" i="6"/>
  <c r="CA982" i="6"/>
  <c r="CK651" i="6"/>
  <c r="BE651" i="6"/>
  <c r="DG788" i="6"/>
  <c r="CA788" i="6"/>
  <c r="L69" i="5"/>
  <c r="N44" i="5"/>
  <c r="DG376" i="6"/>
  <c r="CA376" i="6"/>
  <c r="DG537" i="6"/>
  <c r="CA537" i="6"/>
  <c r="BE57" i="6"/>
  <c r="CK57" i="6"/>
  <c r="CL26" i="6"/>
  <c r="DI26" i="6" s="1"/>
  <c r="BP928" i="6"/>
  <c r="CV928" i="6"/>
  <c r="DG429" i="6"/>
  <c r="CA429" i="6"/>
  <c r="CA448" i="6"/>
  <c r="DG448" i="6"/>
  <c r="CV208" i="6"/>
  <c r="BP208" i="6"/>
  <c r="CV262" i="6"/>
  <c r="BP262" i="6"/>
  <c r="CV438" i="6"/>
  <c r="BP438" i="6"/>
  <c r="CV265" i="6"/>
  <c r="BP265" i="6"/>
  <c r="CK109" i="6"/>
  <c r="BE109" i="6"/>
  <c r="CA19" i="6"/>
  <c r="DG19" i="6"/>
  <c r="CK430" i="6"/>
  <c r="BE430" i="6"/>
  <c r="DG951" i="6"/>
  <c r="CA951" i="6"/>
  <c r="BP735" i="6"/>
  <c r="CV735" i="6"/>
  <c r="BE427" i="6"/>
  <c r="CK427" i="6"/>
  <c r="CA710" i="6"/>
  <c r="DG710" i="6"/>
  <c r="DG561" i="6"/>
  <c r="CA561" i="6"/>
  <c r="DG574" i="6"/>
  <c r="CA574" i="6"/>
  <c r="CV819" i="6"/>
  <c r="BP819" i="6"/>
  <c r="BP120" i="6"/>
  <c r="CV120" i="6"/>
  <c r="CK1001" i="6"/>
  <c r="BE1001" i="6"/>
  <c r="CV404" i="6"/>
  <c r="BP404" i="6"/>
  <c r="CK444" i="6"/>
  <c r="BE444" i="6"/>
  <c r="CA227" i="6"/>
  <c r="DG227" i="6"/>
  <c r="BP98" i="6"/>
  <c r="CV98" i="6"/>
  <c r="CV881" i="6"/>
  <c r="BP881" i="6"/>
  <c r="CK875" i="6"/>
  <c r="BE875" i="6"/>
  <c r="DG77" i="6"/>
  <c r="CA77" i="6"/>
  <c r="CK835" i="6"/>
  <c r="BE835" i="6"/>
  <c r="CV899" i="6"/>
  <c r="BP899" i="6"/>
  <c r="CA620" i="6"/>
  <c r="DG620" i="6"/>
  <c r="DG221" i="6"/>
  <c r="CA221" i="6"/>
  <c r="M27" i="3"/>
  <c r="L29" i="3"/>
  <c r="L31" i="3"/>
  <c r="BE722" i="6"/>
  <c r="CK722" i="6"/>
  <c r="BE335" i="6"/>
  <c r="CK335" i="6"/>
  <c r="CK652" i="6"/>
  <c r="BE652" i="6"/>
  <c r="BE353" i="6"/>
  <c r="CK353" i="6"/>
  <c r="DG831" i="6"/>
  <c r="CA831" i="6"/>
  <c r="DG137" i="6"/>
  <c r="CA137" i="6"/>
  <c r="BE96" i="6"/>
  <c r="CK96" i="6"/>
  <c r="BP609" i="6"/>
  <c r="CV609" i="6"/>
  <c r="CK37" i="6"/>
  <c r="BE37" i="6"/>
  <c r="BE998" i="6"/>
  <c r="CK998" i="6"/>
  <c r="CA463" i="6"/>
  <c r="DG463" i="6"/>
  <c r="DG815" i="6"/>
  <c r="CA815" i="6"/>
  <c r="CA583" i="6"/>
  <c r="DG583" i="6"/>
  <c r="CA446" i="6"/>
  <c r="DG446" i="6"/>
  <c r="BP684" i="6"/>
  <c r="CV684" i="6"/>
  <c r="CV246" i="6"/>
  <c r="BP246" i="6"/>
  <c r="BE493" i="6"/>
  <c r="CK493" i="6"/>
  <c r="DG947" i="6"/>
  <c r="CA947" i="6"/>
  <c r="CK231" i="6"/>
  <c r="BE231" i="6"/>
  <c r="CV228" i="6"/>
  <c r="BP228" i="6"/>
  <c r="CK485" i="6"/>
  <c r="BE485" i="6"/>
  <c r="CV386" i="6"/>
  <c r="BP386" i="6"/>
  <c r="CV401" i="6"/>
  <c r="BP401" i="6"/>
  <c r="CK539" i="6"/>
  <c r="BE539" i="6"/>
  <c r="CV890" i="6"/>
  <c r="BP890" i="6"/>
  <c r="CK848" i="6"/>
  <c r="BE848" i="6"/>
  <c r="DG732" i="6"/>
  <c r="CA732" i="6"/>
  <c r="DG881" i="6"/>
  <c r="CA881" i="6"/>
  <c r="BP222" i="6"/>
  <c r="CV222" i="6"/>
  <c r="CV314" i="6"/>
  <c r="BP314" i="6"/>
  <c r="CV533" i="6"/>
  <c r="BP533" i="6"/>
  <c r="DG346" i="6"/>
  <c r="CA346" i="6"/>
  <c r="CA852" i="6"/>
  <c r="DG852" i="6"/>
  <c r="BE454" i="6"/>
  <c r="CK454" i="6"/>
  <c r="CV383" i="6"/>
  <c r="BP383" i="6"/>
  <c r="BP368" i="6"/>
  <c r="CV368" i="6"/>
  <c r="CV880" i="6"/>
  <c r="BP880" i="6"/>
  <c r="CA1008" i="6"/>
  <c r="DG1008" i="6"/>
  <c r="DG499" i="6"/>
  <c r="CA499" i="6"/>
  <c r="CV465" i="6"/>
  <c r="BP465" i="6"/>
  <c r="BE729" i="6"/>
  <c r="CK729" i="6"/>
  <c r="BE291" i="6"/>
  <c r="CK291" i="6"/>
  <c r="BE840" i="6"/>
  <c r="CK840" i="6"/>
  <c r="CA711" i="6"/>
  <c r="DG711" i="6"/>
  <c r="CK731" i="6"/>
  <c r="BE731" i="6"/>
  <c r="BE714" i="6"/>
  <c r="CK714" i="6"/>
  <c r="BP704" i="6"/>
  <c r="CV704" i="6"/>
  <c r="CA1005" i="6"/>
  <c r="DG1005" i="6"/>
  <c r="CK592" i="6"/>
  <c r="BE592" i="6"/>
  <c r="DG236" i="6"/>
  <c r="CA236" i="6"/>
  <c r="CA243" i="6"/>
  <c r="DG243" i="6"/>
  <c r="CV154" i="6"/>
  <c r="BP154" i="6"/>
  <c r="DG357" i="6"/>
  <c r="CA357" i="6"/>
  <c r="BE502" i="6"/>
  <c r="CK502" i="6"/>
  <c r="DG388" i="6"/>
  <c r="CA388" i="6"/>
  <c r="DG469" i="6"/>
  <c r="CA469" i="6"/>
  <c r="BP855" i="6"/>
  <c r="CV855" i="6"/>
  <c r="CV888" i="6"/>
  <c r="BP888" i="6"/>
  <c r="DG268" i="6"/>
  <c r="CA268" i="6"/>
  <c r="DG745" i="6"/>
  <c r="CA745" i="6"/>
  <c r="DG550" i="6"/>
  <c r="CA550" i="6"/>
  <c r="CA986" i="6"/>
  <c r="DG986" i="6"/>
  <c r="BP492" i="6"/>
  <c r="CV492" i="6"/>
  <c r="DG611" i="6"/>
  <c r="CA611" i="6"/>
  <c r="CA456" i="6"/>
  <c r="DG456" i="6"/>
  <c r="CA173" i="6"/>
  <c r="DG173" i="6"/>
  <c r="BE807" i="6"/>
  <c r="CK807" i="6"/>
  <c r="DG688" i="6"/>
  <c r="CA688" i="6"/>
  <c r="BE808" i="6"/>
  <c r="CK808" i="6"/>
  <c r="CA239" i="6"/>
  <c r="DG239" i="6"/>
  <c r="BE682" i="6"/>
  <c r="CK682" i="6"/>
  <c r="CK710" i="6"/>
  <c r="BE710" i="6"/>
  <c r="CA612" i="6"/>
  <c r="DG612" i="6"/>
  <c r="CA45" i="6"/>
  <c r="DG45" i="6"/>
  <c r="BE524" i="6"/>
  <c r="CK524" i="6"/>
  <c r="CK288" i="6"/>
  <c r="BE288" i="6"/>
  <c r="CK284" i="6"/>
  <c r="BE284" i="6"/>
  <c r="BP427" i="6"/>
  <c r="CV427" i="6"/>
  <c r="BP253" i="6"/>
  <c r="CV253" i="6"/>
  <c r="DG824" i="6"/>
  <c r="CA824" i="6"/>
  <c r="CA331" i="6"/>
  <c r="DG331" i="6"/>
  <c r="BE631" i="6"/>
  <c r="CK631" i="6"/>
  <c r="BP305" i="6"/>
  <c r="CV305" i="6"/>
  <c r="CA297" i="6"/>
  <c r="DG297" i="6"/>
  <c r="CK748" i="6"/>
  <c r="BE748" i="6"/>
  <c r="BP39" i="6"/>
  <c r="CV39" i="6"/>
  <c r="BE313" i="6"/>
  <c r="CK313" i="6"/>
  <c r="BP224" i="6"/>
  <c r="CV224" i="6"/>
  <c r="CK181" i="6"/>
  <c r="BE181" i="6"/>
  <c r="BE279" i="6"/>
  <c r="CK279" i="6"/>
  <c r="CK883" i="6"/>
  <c r="BE883" i="6"/>
  <c r="CV207" i="6"/>
  <c r="BP207" i="6"/>
  <c r="CK599" i="6"/>
  <c r="BE599" i="6"/>
  <c r="CA980" i="6"/>
  <c r="DG980" i="6"/>
  <c r="CK337" i="6"/>
  <c r="BE337" i="6"/>
  <c r="BP235" i="6"/>
  <c r="CV235" i="6"/>
  <c r="DG960" i="6"/>
  <c r="CA960" i="6"/>
  <c r="BP775" i="6"/>
  <c r="CV775" i="6"/>
  <c r="DG416" i="6"/>
  <c r="CA416" i="6"/>
  <c r="BE494" i="6"/>
  <c r="CK494" i="6"/>
  <c r="BP604" i="6"/>
  <c r="CV604" i="6"/>
  <c r="DG552" i="6"/>
  <c r="CA552" i="6"/>
  <c r="CK462" i="6"/>
  <c r="BE462" i="6"/>
  <c r="CA17" i="6"/>
  <c r="DG17" i="6"/>
  <c r="BE32" i="6"/>
  <c r="CK32" i="6"/>
  <c r="DG411" i="6"/>
  <c r="CA411" i="6"/>
  <c r="CK902" i="6"/>
  <c r="BE902" i="6"/>
  <c r="CK488" i="6"/>
  <c r="BE488" i="6"/>
  <c r="BP336" i="6"/>
  <c r="CV336" i="6"/>
  <c r="CV874" i="6"/>
  <c r="BP874" i="6"/>
  <c r="BP325" i="6"/>
  <c r="CV325" i="6"/>
  <c r="BE221" i="6"/>
  <c r="CK221" i="6"/>
  <c r="BP364" i="6"/>
  <c r="CV364" i="6"/>
  <c r="CK251" i="6"/>
  <c r="BE251" i="6"/>
  <c r="CK272" i="6"/>
  <c r="BE272" i="6"/>
  <c r="CK640" i="6"/>
  <c r="BE640" i="6"/>
  <c r="CV186" i="6"/>
  <c r="BP186" i="6"/>
  <c r="CK237" i="6"/>
  <c r="BE237" i="6"/>
  <c r="CV470" i="6"/>
  <c r="BP470" i="6"/>
  <c r="CV58" i="6"/>
  <c r="BP58" i="6"/>
  <c r="CK823" i="6"/>
  <c r="BE823" i="6"/>
  <c r="BE225" i="6"/>
  <c r="CK225" i="6"/>
  <c r="CA444" i="6"/>
  <c r="DG444" i="6"/>
  <c r="DG214" i="6"/>
  <c r="CA214" i="6"/>
  <c r="DG354" i="6"/>
  <c r="CA354" i="6"/>
  <c r="BE783" i="6"/>
  <c r="CK783" i="6"/>
  <c r="DG54" i="6"/>
  <c r="CA54" i="6"/>
  <c r="CV509" i="6"/>
  <c r="BP509" i="6"/>
  <c r="CV63" i="6"/>
  <c r="BP63" i="6"/>
  <c r="CK503" i="6"/>
  <c r="BE503" i="6"/>
  <c r="DG981" i="6"/>
  <c r="CA981" i="6"/>
  <c r="CA702" i="6"/>
  <c r="DG702" i="6"/>
  <c r="CV548" i="6"/>
  <c r="BP548" i="6"/>
  <c r="DG47" i="6"/>
  <c r="CA47" i="6"/>
  <c r="BP282" i="6"/>
  <c r="CV282" i="6"/>
  <c r="BE691" i="6"/>
  <c r="CK691" i="6"/>
  <c r="BE866" i="6"/>
  <c r="CK866" i="6"/>
  <c r="BP464" i="6"/>
  <c r="CV464" i="6"/>
  <c r="BE431" i="6"/>
  <c r="CK431" i="6"/>
  <c r="BE47" i="6"/>
  <c r="CK47" i="6"/>
  <c r="BP724" i="6"/>
  <c r="CV724" i="6"/>
  <c r="BE816" i="6"/>
  <c r="CK816" i="6"/>
  <c r="CV176" i="6"/>
  <c r="BP176" i="6"/>
  <c r="BP858" i="6"/>
  <c r="CV858" i="6"/>
  <c r="BE832" i="6"/>
  <c r="CK832" i="6"/>
  <c r="BP974" i="6"/>
  <c r="CV974" i="6"/>
  <c r="BP560" i="6"/>
  <c r="CV560" i="6"/>
  <c r="CV999" i="6"/>
  <c r="BP999" i="6"/>
  <c r="BE497" i="6"/>
  <c r="CK497" i="6"/>
  <c r="CV626" i="6"/>
  <c r="BP626" i="6"/>
  <c r="BP577" i="6"/>
  <c r="CV577" i="6"/>
  <c r="BE834" i="6"/>
  <c r="CK834" i="6"/>
  <c r="CV559" i="6"/>
  <c r="BP559" i="6"/>
  <c r="CK191" i="6"/>
  <c r="BE191" i="6"/>
  <c r="BP331" i="6"/>
  <c r="CV331" i="6"/>
  <c r="CK312" i="6"/>
  <c r="BE312" i="6"/>
  <c r="CA293" i="6"/>
  <c r="DG293" i="6"/>
  <c r="CK536" i="6"/>
  <c r="BE536" i="6"/>
  <c r="CK975" i="6"/>
  <c r="BE975" i="6"/>
  <c r="DG176" i="6"/>
  <c r="CA176" i="6"/>
  <c r="CA608" i="6"/>
  <c r="DG608" i="6"/>
  <c r="DG322" i="6"/>
  <c r="CA322" i="6"/>
  <c r="CA999" i="6"/>
  <c r="DG999" i="6"/>
  <c r="DG812" i="6"/>
  <c r="CA812" i="6"/>
  <c r="BE186" i="6"/>
  <c r="CK186" i="6"/>
  <c r="CK985" i="6"/>
  <c r="BE985" i="6"/>
  <c r="CK92" i="6"/>
  <c r="BE92" i="6"/>
  <c r="CK394" i="6"/>
  <c r="BE394" i="6"/>
  <c r="CK56" i="6"/>
  <c r="BE56" i="6"/>
  <c r="CV205" i="6"/>
  <c r="BP205" i="6"/>
  <c r="BP233" i="6"/>
  <c r="CV233" i="6"/>
  <c r="CV941" i="6"/>
  <c r="BP941" i="6"/>
  <c r="CA165" i="6"/>
  <c r="DG165" i="6"/>
  <c r="CK173" i="6"/>
  <c r="BE173" i="6"/>
  <c r="CV89" i="6"/>
  <c r="BP89" i="6"/>
  <c r="DG496" i="6"/>
  <c r="CA496" i="6"/>
  <c r="CV68" i="6"/>
  <c r="BP68" i="6"/>
  <c r="DG345" i="6"/>
  <c r="CA345" i="6"/>
  <c r="DG360" i="6"/>
  <c r="CA360" i="6"/>
  <c r="DG964" i="6"/>
  <c r="CA964" i="6"/>
  <c r="CA40" i="6"/>
  <c r="DG40" i="6"/>
  <c r="CK802" i="6"/>
  <c r="BE802" i="6"/>
  <c r="CV831" i="6"/>
  <c r="BP831" i="6"/>
  <c r="CV399" i="6"/>
  <c r="BP399" i="6"/>
  <c r="CV553" i="6"/>
  <c r="BP553" i="6"/>
  <c r="BP78" i="6"/>
  <c r="CV78" i="6"/>
  <c r="CA18" i="6"/>
  <c r="DG18" i="6"/>
  <c r="BE61" i="6"/>
  <c r="CK61" i="6"/>
  <c r="BE234" i="6"/>
  <c r="CK234" i="6"/>
  <c r="DG342" i="6"/>
  <c r="CA342" i="6"/>
  <c r="CV754" i="6"/>
  <c r="BP754" i="6"/>
  <c r="CA32" i="6"/>
  <c r="DG32" i="6"/>
  <c r="CA712" i="6"/>
  <c r="DG712" i="6"/>
  <c r="CK982" i="6"/>
  <c r="BE982" i="6"/>
  <c r="CK204" i="6"/>
  <c r="BE204" i="6"/>
  <c r="CV408" i="6"/>
  <c r="BP408" i="6"/>
  <c r="CA340" i="6"/>
  <c r="DG340" i="6"/>
  <c r="CV625" i="6"/>
  <c r="BP625" i="6"/>
  <c r="DG823" i="6"/>
  <c r="CA823" i="6"/>
  <c r="DG962" i="6"/>
  <c r="CA962" i="6"/>
  <c r="BE68" i="6"/>
  <c r="CK68" i="6"/>
  <c r="DG957" i="6"/>
  <c r="CA957" i="6"/>
  <c r="BE469" i="6"/>
  <c r="CK469" i="6"/>
  <c r="CV967" i="6"/>
  <c r="BP967" i="6"/>
  <c r="BE481" i="6"/>
  <c r="CK481" i="6"/>
  <c r="BE487" i="6"/>
  <c r="CK487" i="6"/>
  <c r="BP529" i="6"/>
  <c r="CV529" i="6"/>
  <c r="DG337" i="6"/>
  <c r="CA337" i="6"/>
  <c r="BE952" i="6"/>
  <c r="CK952" i="6"/>
  <c r="CA99" i="6"/>
  <c r="DG99" i="6"/>
  <c r="CK930" i="6"/>
  <c r="BE930" i="6"/>
  <c r="BE716" i="6"/>
  <c r="CK716" i="6"/>
  <c r="BP603" i="6"/>
  <c r="CV603" i="6"/>
  <c r="CA954" i="6"/>
  <c r="DG954" i="6"/>
  <c r="CV620" i="6"/>
  <c r="BP620" i="6"/>
  <c r="DG367" i="6"/>
  <c r="CA367" i="6"/>
  <c r="DG110" i="6"/>
  <c r="CA110" i="6"/>
  <c r="BP832" i="6"/>
  <c r="CV832" i="6"/>
  <c r="DG992" i="6"/>
  <c r="CA992" i="6"/>
  <c r="BE821" i="6"/>
  <c r="CK821" i="6"/>
  <c r="BE17" i="6"/>
  <c r="CK17" i="6"/>
  <c r="BE704" i="6"/>
  <c r="CK704" i="6"/>
  <c r="CK239" i="6"/>
  <c r="BE239" i="6"/>
  <c r="CA978" i="6"/>
  <c r="DG978" i="6"/>
  <c r="BP876" i="6"/>
  <c r="CV876" i="6"/>
  <c r="BE193" i="6"/>
  <c r="CK193" i="6"/>
  <c r="CK906" i="6"/>
  <c r="BE906" i="6"/>
  <c r="CA287" i="6"/>
  <c r="DG287" i="6"/>
  <c r="CK210" i="6"/>
  <c r="BE210" i="6"/>
  <c r="CK960" i="6"/>
  <c r="BE960" i="6"/>
  <c r="CV215" i="6"/>
  <c r="BP215" i="6"/>
  <c r="DG329" i="6"/>
  <c r="CA329" i="6"/>
  <c r="CV802" i="6"/>
  <c r="BP802" i="6"/>
  <c r="CV85" i="6"/>
  <c r="BP85" i="6"/>
  <c r="BP808" i="6"/>
  <c r="CV808" i="6"/>
  <c r="CV271" i="6"/>
  <c r="BP271" i="6"/>
  <c r="CK348" i="6"/>
  <c r="BE348" i="6"/>
  <c r="CA579" i="6"/>
  <c r="DG579" i="6"/>
  <c r="BE543" i="6"/>
  <c r="CK543" i="6"/>
  <c r="CK544" i="6"/>
  <c r="BE544" i="6"/>
  <c r="CA645" i="6"/>
  <c r="DG645" i="6"/>
  <c r="CV835" i="6"/>
  <c r="BP835" i="6"/>
  <c r="M39" i="5"/>
  <c r="K52" i="5"/>
  <c r="K64" i="5"/>
  <c r="CA624" i="6"/>
  <c r="DG624" i="6"/>
  <c r="CK595" i="6"/>
  <c r="BE595" i="6"/>
  <c r="CK343" i="6"/>
  <c r="BE343" i="6"/>
  <c r="CK428" i="6"/>
  <c r="BE428" i="6"/>
  <c r="CK453" i="6"/>
  <c r="BE453" i="6"/>
  <c r="CA238" i="6"/>
  <c r="DG238" i="6"/>
  <c r="CA736" i="6"/>
  <c r="DG736" i="6"/>
  <c r="BP448" i="6"/>
  <c r="CV448" i="6"/>
  <c r="CV206" i="6"/>
  <c r="BP206" i="6"/>
  <c r="CV536" i="6"/>
  <c r="BP536" i="6"/>
  <c r="BE572" i="6"/>
  <c r="CK572" i="6"/>
  <c r="CK908" i="6"/>
  <c r="BE908" i="6"/>
  <c r="CK650" i="6"/>
  <c r="BE650" i="6"/>
  <c r="DG371" i="6"/>
  <c r="CA371" i="6"/>
  <c r="CK659" i="6"/>
  <c r="BE659" i="6"/>
  <c r="CA1010" i="6"/>
  <c r="DG1010" i="6"/>
  <c r="BE793" i="6"/>
  <c r="CK793" i="6"/>
  <c r="BP786" i="6"/>
  <c r="CV786" i="6"/>
  <c r="DG956" i="6"/>
  <c r="CA956" i="6"/>
  <c r="BP284" i="6"/>
  <c r="CV284" i="6"/>
  <c r="CK252" i="6"/>
  <c r="BE252" i="6"/>
  <c r="BE978" i="6"/>
  <c r="CK978" i="6"/>
  <c r="CA820" i="6"/>
  <c r="DG820" i="6"/>
  <c r="CK527" i="6"/>
  <c r="BE527" i="6"/>
  <c r="CV543" i="6"/>
  <c r="BP543" i="6"/>
  <c r="CA966" i="6"/>
  <c r="DG966" i="6"/>
  <c r="BP720" i="6"/>
  <c r="CV720" i="6"/>
  <c r="CV614" i="6"/>
  <c r="BP614" i="6"/>
  <c r="DG203" i="6"/>
  <c r="CA203" i="6"/>
  <c r="CV245" i="6"/>
  <c r="BP245" i="6"/>
  <c r="BP904" i="6"/>
  <c r="CV904" i="6"/>
  <c r="DG394" i="6"/>
  <c r="CA394" i="6"/>
  <c r="DG412" i="6"/>
  <c r="CA412" i="6"/>
  <c r="CA194" i="6"/>
  <c r="DG194" i="6"/>
  <c r="BP584" i="6"/>
  <c r="CV584" i="6"/>
  <c r="BP862" i="6"/>
  <c r="CV862" i="6"/>
  <c r="BP277" i="6"/>
  <c r="CV277" i="6"/>
  <c r="CK662" i="6"/>
  <c r="BE662" i="6"/>
  <c r="BE28" i="6"/>
  <c r="CK28" i="6"/>
  <c r="BP814" i="6"/>
  <c r="CV814" i="6"/>
  <c r="BP646" i="6"/>
  <c r="CV646" i="6"/>
  <c r="BE803" i="6"/>
  <c r="CK803" i="6"/>
  <c r="CA1002" i="6"/>
  <c r="DG1002" i="6"/>
  <c r="CK727" i="6"/>
  <c r="BE727" i="6"/>
  <c r="BP484" i="6"/>
  <c r="CV484" i="6"/>
  <c r="CA851" i="6"/>
  <c r="DG851" i="6"/>
  <c r="CK994" i="6"/>
  <c r="BE994" i="6"/>
  <c r="BE433" i="6"/>
  <c r="CK433" i="6"/>
  <c r="DG204" i="6"/>
  <c r="CA204" i="6"/>
  <c r="CK745" i="6"/>
  <c r="BE745" i="6"/>
  <c r="CK655" i="6"/>
  <c r="BE655" i="6"/>
  <c r="DG814" i="6"/>
  <c r="CA814" i="6"/>
  <c r="BE549" i="6"/>
  <c r="CK549" i="6"/>
  <c r="CA142" i="6"/>
  <c r="DG142" i="6"/>
  <c r="CV75" i="6"/>
  <c r="BP75" i="6"/>
  <c r="BP508" i="6"/>
  <c r="CV508" i="6"/>
  <c r="CA658" i="6"/>
  <c r="DG658" i="6"/>
  <c r="CA647" i="6"/>
  <c r="DG647" i="6"/>
  <c r="CV221" i="6"/>
  <c r="BP221" i="6"/>
  <c r="CV767" i="6"/>
  <c r="BP767" i="6"/>
  <c r="CK733" i="6"/>
  <c r="BE733" i="6"/>
  <c r="BE403" i="6"/>
  <c r="CK403" i="6"/>
  <c r="CV664" i="6"/>
  <c r="BP664" i="6"/>
  <c r="BE657" i="6"/>
  <c r="CK657" i="6"/>
  <c r="BE850" i="6"/>
  <c r="CK850" i="6"/>
  <c r="CA774" i="6"/>
  <c r="DG774" i="6"/>
  <c r="CK190" i="6"/>
  <c r="BE190" i="6"/>
  <c r="CV51" i="6"/>
  <c r="BP51" i="6"/>
  <c r="BE138" i="6"/>
  <c r="CK138" i="6"/>
  <c r="BP361" i="6"/>
  <c r="CV361" i="6"/>
  <c r="BP423" i="6"/>
  <c r="CV423" i="6"/>
  <c r="CV420" i="6"/>
  <c r="BP420" i="6"/>
  <c r="CA136" i="6"/>
  <c r="DG136" i="6"/>
  <c r="BP522" i="6"/>
  <c r="CV522" i="6"/>
  <c r="CK675" i="6"/>
  <c r="BE675" i="6"/>
  <c r="CK304" i="6"/>
  <c r="BE304" i="6"/>
  <c r="DG305" i="6"/>
  <c r="CA305" i="6"/>
  <c r="BP143" i="6"/>
  <c r="CV143" i="6"/>
  <c r="CK187" i="6"/>
  <c r="BE187" i="6"/>
  <c r="CV550" i="6"/>
  <c r="BP550" i="6"/>
  <c r="CK267" i="6"/>
  <c r="BE267" i="6"/>
  <c r="CK1006" i="6"/>
  <c r="BE1006" i="6"/>
  <c r="BP932" i="6"/>
  <c r="CV932" i="6"/>
  <c r="CA195" i="6"/>
  <c r="DG195" i="6"/>
  <c r="CK1005" i="6"/>
  <c r="BE1005" i="6"/>
  <c r="DG100" i="6"/>
  <c r="CA100" i="6"/>
  <c r="BP231" i="6"/>
  <c r="CV231" i="6"/>
  <c r="CA28" i="6"/>
  <c r="DG28" i="6"/>
  <c r="BP227" i="6"/>
  <c r="CV227" i="6"/>
  <c r="CK737" i="6"/>
  <c r="BE737" i="6"/>
  <c r="DG310" i="6"/>
  <c r="CA310" i="6"/>
  <c r="CA462" i="6"/>
  <c r="DG462" i="6"/>
  <c r="DG955" i="6"/>
  <c r="CA955" i="6"/>
  <c r="CV406" i="6"/>
  <c r="BP406" i="6"/>
  <c r="CA226" i="6"/>
  <c r="DG226" i="6"/>
  <c r="CK847" i="6"/>
  <c r="BE847" i="6"/>
  <c r="BP303" i="6"/>
  <c r="CV303" i="6"/>
  <c r="BE557" i="6"/>
  <c r="CK557" i="6"/>
  <c r="DG474" i="6"/>
  <c r="CA474" i="6"/>
  <c r="BE693" i="6"/>
  <c r="CK693" i="6"/>
  <c r="CA534" i="6"/>
  <c r="DG534" i="6"/>
  <c r="BE429" i="6"/>
  <c r="CK429" i="6"/>
  <c r="CK328" i="6"/>
  <c r="BE328" i="6"/>
  <c r="DG426" i="6"/>
  <c r="CA426" i="6"/>
  <c r="CK490" i="6"/>
  <c r="BE490" i="6"/>
  <c r="BE516" i="6"/>
  <c r="CK516" i="6"/>
  <c r="CA455" i="6"/>
  <c r="DG455" i="6"/>
  <c r="CV763" i="6"/>
  <c r="BP763" i="6"/>
  <c r="BE725" i="6"/>
  <c r="CK725" i="6"/>
  <c r="CK705" i="6"/>
  <c r="BE705" i="6"/>
  <c r="DG363" i="6"/>
  <c r="CA363" i="6"/>
  <c r="DG944" i="6"/>
  <c r="CA944" i="6"/>
  <c r="CK853" i="6"/>
  <c r="BE853" i="6"/>
  <c r="BE564" i="6"/>
  <c r="CK564" i="6"/>
  <c r="CA797" i="6"/>
  <c r="DG797" i="6"/>
  <c r="DG309" i="6"/>
  <c r="CA309" i="6"/>
  <c r="CA192" i="6"/>
  <c r="DG192" i="6"/>
  <c r="CA271" i="6"/>
  <c r="DG271" i="6"/>
  <c r="BE15" i="6"/>
  <c r="CK15" i="6"/>
  <c r="CA461" i="6"/>
  <c r="DG461" i="6"/>
  <c r="DG796" i="6"/>
  <c r="CA796" i="6"/>
  <c r="CA928" i="6"/>
  <c r="DG928" i="6"/>
  <c r="BE721" i="6"/>
  <c r="CK721" i="6"/>
  <c r="BP906" i="6"/>
  <c r="CV906" i="6"/>
  <c r="CA656" i="6"/>
  <c r="DG656" i="6"/>
  <c r="DG260" i="6"/>
  <c r="CA260" i="6"/>
  <c r="CA678" i="6"/>
  <c r="DG678" i="6"/>
  <c r="CV913" i="6"/>
  <c r="BP913" i="6"/>
  <c r="CA49" i="6"/>
  <c r="DG49" i="6"/>
  <c r="BP342" i="6"/>
  <c r="CV342" i="6"/>
  <c r="BE250" i="6"/>
  <c r="CK250" i="6"/>
  <c r="CA717" i="6"/>
  <c r="DG717" i="6"/>
  <c r="CA262" i="6"/>
  <c r="DG262" i="6"/>
  <c r="CV643" i="6"/>
  <c r="BP643" i="6"/>
  <c r="CV631" i="6"/>
  <c r="BP631" i="6"/>
  <c r="BP214" i="6"/>
  <c r="CV214" i="6"/>
  <c r="BP15" i="6"/>
  <c r="CV15" i="6"/>
  <c r="BP648" i="6"/>
  <c r="CV648" i="6"/>
  <c r="CV159" i="6"/>
  <c r="BP159" i="6"/>
  <c r="CA932" i="6"/>
  <c r="DG932" i="6"/>
  <c r="CV140" i="6"/>
  <c r="BP140" i="6"/>
  <c r="CK306" i="6"/>
  <c r="BE306" i="6"/>
  <c r="CK940" i="6"/>
  <c r="BE940" i="6"/>
  <c r="CV270" i="6"/>
  <c r="BP270" i="6"/>
  <c r="CV403" i="6"/>
  <c r="BP403" i="6"/>
  <c r="CK282" i="6"/>
  <c r="BE282" i="6"/>
  <c r="CK598" i="6"/>
  <c r="BE598" i="6"/>
  <c r="CA918" i="6"/>
  <c r="DG918" i="6"/>
  <c r="CV752" i="6"/>
  <c r="BP752" i="6"/>
  <c r="CA970" i="6"/>
  <c r="DG970" i="6"/>
  <c r="BE749" i="6"/>
  <c r="CK749" i="6"/>
  <c r="CK587" i="6"/>
  <c r="BE587" i="6"/>
  <c r="CV493" i="6"/>
  <c r="BP493" i="6"/>
  <c r="CK766" i="6"/>
  <c r="BE766" i="6"/>
  <c r="DG686" i="6"/>
  <c r="CA686" i="6"/>
  <c r="BP244" i="6"/>
  <c r="CV244" i="6"/>
  <c r="DG696" i="6"/>
  <c r="CA696" i="6"/>
  <c r="BE724" i="6"/>
  <c r="CK724" i="6"/>
  <c r="BP734" i="6"/>
  <c r="CV734" i="6"/>
  <c r="CV651" i="6"/>
  <c r="BP651" i="6"/>
  <c r="CA439" i="6"/>
  <c r="DG439" i="6"/>
  <c r="CA198" i="6"/>
  <c r="DG198" i="6"/>
  <c r="CK465" i="6"/>
  <c r="BE465" i="6"/>
  <c r="CA985" i="6"/>
  <c r="DG985" i="6"/>
  <c r="BP36" i="6"/>
  <c r="CV36" i="6"/>
  <c r="BE689" i="6"/>
  <c r="CK689" i="6"/>
  <c r="CK342" i="6"/>
  <c r="BE342" i="6"/>
  <c r="DG373" i="6"/>
  <c r="CA373" i="6"/>
  <c r="BP996" i="6"/>
  <c r="CV996" i="6"/>
  <c r="BP295" i="6"/>
  <c r="CV295" i="6"/>
  <c r="BE315" i="6"/>
  <c r="CK315" i="6"/>
  <c r="CV700" i="6"/>
  <c r="BP700" i="6"/>
  <c r="DG821" i="6"/>
  <c r="CA821" i="6"/>
  <c r="CA729" i="6"/>
  <c r="DG729" i="6"/>
  <c r="BE614" i="6"/>
  <c r="CK614" i="6"/>
  <c r="CA884" i="6"/>
  <c r="DG884" i="6"/>
  <c r="BP607" i="6"/>
  <c r="CV607" i="6"/>
  <c r="BE510" i="6"/>
  <c r="CK510" i="6"/>
  <c r="BP338" i="6"/>
  <c r="CV338" i="6"/>
  <c r="CV627" i="6"/>
  <c r="BP627" i="6"/>
  <c r="DG181" i="6"/>
  <c r="CA181" i="6"/>
  <c r="DG351" i="6"/>
  <c r="CA351" i="6"/>
  <c r="K65" i="5"/>
  <c r="M40" i="5"/>
  <c r="K53" i="5"/>
  <c r="CA432" i="6"/>
  <c r="DG432" i="6"/>
  <c r="CA933" i="6"/>
  <c r="DG933" i="6"/>
  <c r="CV366" i="6"/>
  <c r="BP366" i="6"/>
  <c r="CK48" i="6"/>
  <c r="BE48" i="6"/>
  <c r="BE85" i="6"/>
  <c r="CK85" i="6"/>
  <c r="CA758" i="6"/>
  <c r="DG758" i="6"/>
  <c r="CV133" i="6"/>
  <c r="BP133" i="6"/>
  <c r="CV88" i="6"/>
  <c r="BP88" i="6"/>
  <c r="DG746" i="6"/>
  <c r="CA746" i="6"/>
  <c r="CK457" i="6"/>
  <c r="BE457" i="6"/>
  <c r="CV108" i="6"/>
  <c r="BP108" i="6"/>
  <c r="CK483" i="6"/>
  <c r="BE483" i="6"/>
  <c r="BP379" i="6"/>
  <c r="CV379" i="6"/>
  <c r="BE53" i="6"/>
  <c r="CK53" i="6"/>
  <c r="CA974" i="6"/>
  <c r="DG974" i="6"/>
  <c r="DG369" i="6"/>
  <c r="CA369" i="6"/>
  <c r="BP334" i="6"/>
  <c r="CV334" i="6"/>
  <c r="BP978" i="6"/>
  <c r="CV978" i="6"/>
  <c r="BP848" i="6"/>
  <c r="CV848" i="6"/>
  <c r="CK235" i="6"/>
  <c r="BE235" i="6"/>
  <c r="BP902" i="6"/>
  <c r="CV902" i="6"/>
  <c r="CV616" i="6"/>
  <c r="BP616" i="6"/>
  <c r="CK404" i="6"/>
  <c r="BE404" i="6"/>
  <c r="CA209" i="6"/>
  <c r="DG209" i="6"/>
  <c r="CK758" i="6"/>
  <c r="BE758" i="6"/>
  <c r="CV166" i="6"/>
  <c r="BP166" i="6"/>
  <c r="CA202" i="6"/>
  <c r="DG202" i="6"/>
  <c r="BP268" i="6"/>
  <c r="CV268" i="6"/>
  <c r="CV921" i="6"/>
  <c r="BP921" i="6"/>
  <c r="BP859" i="6"/>
  <c r="CV859" i="6"/>
  <c r="DG619" i="6"/>
  <c r="CA619" i="6"/>
  <c r="BP589" i="6"/>
  <c r="CV589" i="6"/>
  <c r="DG398" i="6"/>
  <c r="CA398" i="6"/>
  <c r="BP788" i="6"/>
  <c r="CV788" i="6"/>
  <c r="CA691" i="6"/>
  <c r="DG691" i="6"/>
  <c r="DG321" i="6"/>
  <c r="CA321" i="6"/>
  <c r="CK280" i="6"/>
  <c r="BE280" i="6"/>
  <c r="BE898" i="6"/>
  <c r="CK898" i="6"/>
  <c r="BE586" i="6"/>
  <c r="CK586" i="6"/>
  <c r="CK947" i="6"/>
  <c r="BE947" i="6"/>
  <c r="CK577" i="6"/>
  <c r="BE577" i="6"/>
  <c r="DG228" i="6"/>
  <c r="CA228" i="6"/>
  <c r="BP24" i="6"/>
  <c r="CV24" i="6"/>
  <c r="BE52" i="6"/>
  <c r="CK52" i="6"/>
  <c r="CK596" i="6"/>
  <c r="BE596" i="6"/>
  <c r="CA926" i="6"/>
  <c r="DG926" i="6"/>
  <c r="DG558" i="6"/>
  <c r="CA558" i="6"/>
  <c r="CA490" i="6"/>
  <c r="DG490" i="6"/>
  <c r="CK885" i="6"/>
  <c r="BE885" i="6"/>
  <c r="CK585" i="6"/>
  <c r="BE585" i="6"/>
  <c r="CK871" i="6"/>
  <c r="BE871" i="6"/>
  <c r="DG811" i="6"/>
  <c r="CA811" i="6"/>
  <c r="CK116" i="6"/>
  <c r="BE116" i="6"/>
  <c r="BP596" i="6"/>
  <c r="CV596" i="6"/>
  <c r="CV544" i="6"/>
  <c r="BP544" i="6"/>
  <c r="CV530" i="6"/>
  <c r="BP530" i="6"/>
  <c r="DG698" i="6"/>
  <c r="CA698" i="6"/>
  <c r="BE136" i="6"/>
  <c r="CK136" i="6"/>
  <c r="BE128" i="6"/>
  <c r="CK128" i="6"/>
  <c r="DG94" i="6"/>
  <c r="CA94" i="6"/>
  <c r="DG66" i="6"/>
  <c r="CA66" i="6"/>
  <c r="CV1010" i="6"/>
  <c r="BP1010" i="6"/>
  <c r="CA648" i="6"/>
  <c r="DG648" i="6"/>
  <c r="CA162" i="6"/>
  <c r="DG162" i="6"/>
  <c r="BP463" i="6"/>
  <c r="CV463" i="6"/>
  <c r="BE911" i="6"/>
  <c r="CK911" i="6"/>
  <c r="CK861" i="6"/>
  <c r="BE861" i="6"/>
  <c r="CA196" i="6"/>
  <c r="DG196" i="6"/>
  <c r="BP289" i="6"/>
  <c r="CV289" i="6"/>
  <c r="BP107" i="6"/>
  <c r="CV107" i="6"/>
  <c r="CV248" i="6"/>
  <c r="BP248" i="6"/>
  <c r="BE472" i="6"/>
  <c r="CK472" i="6"/>
  <c r="CK155" i="6"/>
  <c r="BE155" i="6"/>
  <c r="CV348" i="6"/>
  <c r="BP348" i="6"/>
  <c r="DG71" i="6"/>
  <c r="CA71" i="6"/>
  <c r="CA25" i="6"/>
  <c r="DG25" i="6"/>
  <c r="BP44" i="6"/>
  <c r="CV44" i="6"/>
  <c r="CA879" i="6"/>
  <c r="DG879" i="6"/>
  <c r="BE110" i="6"/>
  <c r="CK110" i="6"/>
  <c r="BE925" i="6"/>
  <c r="CK925" i="6"/>
  <c r="BE500" i="6"/>
  <c r="CK500" i="6"/>
  <c r="BE553" i="6"/>
  <c r="CK553" i="6"/>
  <c r="CK825" i="6"/>
  <c r="BE825" i="6"/>
  <c r="DG116" i="6"/>
  <c r="CA116" i="6"/>
  <c r="BE830" i="6"/>
  <c r="CK830" i="6"/>
  <c r="CV175" i="6"/>
  <c r="BP175" i="6"/>
  <c r="BP476" i="6"/>
  <c r="CV476" i="6"/>
  <c r="DG513" i="6"/>
  <c r="CA513" i="6"/>
  <c r="BP40" i="6"/>
  <c r="CV40" i="6"/>
  <c r="BE434" i="6"/>
  <c r="CK434" i="6"/>
  <c r="CV410" i="6"/>
  <c r="BP410" i="6"/>
  <c r="CK888" i="6"/>
  <c r="BE888" i="6"/>
  <c r="CV82" i="6"/>
  <c r="BP82" i="6"/>
  <c r="CK117" i="6"/>
  <c r="BE117" i="6"/>
  <c r="BP732" i="6"/>
  <c r="CV732" i="6"/>
  <c r="CV846" i="6"/>
  <c r="BP846" i="6"/>
  <c r="CA166" i="6"/>
  <c r="DG166" i="6"/>
  <c r="BE452" i="6"/>
  <c r="CK452" i="6"/>
  <c r="DG387" i="6"/>
  <c r="CA387" i="6"/>
  <c r="CK464" i="6"/>
  <c r="BE464" i="6"/>
  <c r="DG314" i="6"/>
  <c r="CA314" i="6"/>
  <c r="CK528" i="6"/>
  <c r="BE528" i="6"/>
  <c r="DG52" i="6"/>
  <c r="CA52" i="6"/>
  <c r="BP990" i="6"/>
  <c r="CV990" i="6"/>
  <c r="CA676" i="6"/>
  <c r="DG676" i="6"/>
  <c r="CV91" i="6"/>
  <c r="BP91" i="6"/>
  <c r="BE820" i="6"/>
  <c r="CK820" i="6"/>
  <c r="DG389" i="6"/>
  <c r="CA389" i="6"/>
  <c r="CV895" i="6"/>
  <c r="BP895" i="6"/>
  <c r="CV499" i="6"/>
  <c r="BP499" i="6"/>
  <c r="BE542" i="6"/>
  <c r="CK542" i="6"/>
  <c r="BP23" i="6"/>
  <c r="CV23" i="6"/>
  <c r="DG386" i="6"/>
  <c r="CA386" i="6"/>
  <c r="CK351" i="6"/>
  <c r="BE351" i="6"/>
  <c r="DG480" i="6"/>
  <c r="CA480" i="6"/>
  <c r="BE20" i="6"/>
  <c r="CK20" i="6"/>
  <c r="CK605" i="6"/>
  <c r="BE605" i="6"/>
  <c r="BP34" i="6"/>
  <c r="CV34" i="6"/>
  <c r="CA636" i="6"/>
  <c r="DG636" i="6"/>
  <c r="CA724" i="6"/>
  <c r="DG724" i="6"/>
  <c r="CK478" i="6"/>
  <c r="BE478" i="6"/>
  <c r="BE868" i="6"/>
  <c r="CK868" i="6"/>
  <c r="CK977" i="6"/>
  <c r="BE977" i="6"/>
  <c r="BP405" i="6"/>
  <c r="CV405" i="6"/>
  <c r="BE439" i="6"/>
  <c r="CK439" i="6"/>
  <c r="CK242" i="6"/>
  <c r="BE242" i="6"/>
  <c r="CA30" i="6"/>
  <c r="DG30" i="6"/>
  <c r="DG343" i="6"/>
  <c r="CA343" i="6"/>
  <c r="BP116" i="6"/>
  <c r="CV116" i="6"/>
  <c r="BP500" i="6"/>
  <c r="CV500" i="6"/>
  <c r="BE132" i="6"/>
  <c r="CK132" i="6"/>
  <c r="BE981" i="6"/>
  <c r="CK981" i="6"/>
  <c r="BE987" i="6"/>
  <c r="CK987" i="6"/>
  <c r="CK107" i="6"/>
  <c r="BE107" i="6"/>
  <c r="CA301" i="6"/>
  <c r="DG301" i="6"/>
  <c r="CA972" i="6"/>
  <c r="DG972" i="6"/>
  <c r="CK931" i="6"/>
  <c r="BE931" i="6"/>
  <c r="BE360" i="6"/>
  <c r="CK360" i="6"/>
  <c r="BE331" i="6"/>
  <c r="CK331" i="6"/>
  <c r="BP459" i="6"/>
  <c r="CV459" i="6"/>
  <c r="DG556" i="6"/>
  <c r="CA556" i="6"/>
  <c r="BE891" i="6"/>
  <c r="CK891" i="6"/>
  <c r="DG286" i="6"/>
  <c r="CA286" i="6"/>
  <c r="CK436" i="6"/>
  <c r="BE436" i="6"/>
  <c r="CA158" i="6"/>
  <c r="DG158" i="6"/>
  <c r="BP571" i="6"/>
  <c r="CV571" i="6"/>
  <c r="CK878" i="6"/>
  <c r="BE878" i="6"/>
  <c r="BP572" i="6"/>
  <c r="CV572" i="6"/>
  <c r="CK164" i="6"/>
  <c r="BE164" i="6"/>
  <c r="DG205" i="6"/>
  <c r="CA205" i="6"/>
  <c r="DG602" i="6"/>
  <c r="CA602" i="6"/>
  <c r="BE200" i="6"/>
  <c r="CK200" i="6"/>
  <c r="BE870" i="6"/>
  <c r="CK870" i="6"/>
  <c r="BE753" i="6"/>
  <c r="CK753" i="6"/>
  <c r="BP555" i="6"/>
  <c r="CV555" i="6"/>
  <c r="DG846" i="6"/>
  <c r="CA846" i="6"/>
  <c r="CK314" i="6"/>
  <c r="BE314" i="6"/>
  <c r="CV56" i="6"/>
  <c r="BP56" i="6"/>
  <c r="DG159" i="6"/>
  <c r="CA159" i="6"/>
  <c r="BP254" i="6"/>
  <c r="CV254" i="6"/>
  <c r="CV179" i="6"/>
  <c r="BP179" i="6"/>
  <c r="CA167" i="6"/>
  <c r="DG167" i="6"/>
  <c r="BE406" i="6"/>
  <c r="CK406" i="6"/>
  <c r="CV467" i="6"/>
  <c r="BP467" i="6"/>
  <c r="CV153" i="6"/>
  <c r="BP153" i="6"/>
  <c r="BP280" i="6"/>
  <c r="CV280" i="6"/>
  <c r="BP416" i="6"/>
  <c r="CV416" i="6"/>
  <c r="CK881" i="6"/>
  <c r="BE881" i="6"/>
  <c r="BE309" i="6"/>
  <c r="CK309" i="6"/>
  <c r="BE262" i="6"/>
  <c r="CK262" i="6"/>
  <c r="CK590" i="6"/>
  <c r="BE590" i="6"/>
  <c r="DG532" i="6"/>
  <c r="CA532" i="6"/>
  <c r="DG135" i="6"/>
  <c r="CA135" i="6"/>
  <c r="CV676" i="6"/>
  <c r="BP676" i="6"/>
  <c r="CA760" i="6"/>
  <c r="DG760" i="6"/>
  <c r="CA35" i="6"/>
  <c r="DG35" i="6"/>
  <c r="BP927" i="6"/>
  <c r="CV927" i="6"/>
  <c r="BE359" i="6"/>
  <c r="CK359" i="6"/>
  <c r="CK773" i="6"/>
  <c r="BE773" i="6"/>
  <c r="BP101" i="6"/>
  <c r="CV101" i="6"/>
  <c r="BP658" i="6"/>
  <c r="CV658" i="6"/>
  <c r="CA229" i="6"/>
  <c r="DG229" i="6"/>
  <c r="BE409" i="6"/>
  <c r="CK409" i="6"/>
  <c r="DG531" i="6"/>
  <c r="CA531" i="6"/>
  <c r="CK723" i="6"/>
  <c r="BE723" i="6"/>
  <c r="DG381" i="6"/>
  <c r="CA381" i="6"/>
  <c r="BE856" i="6"/>
  <c r="CK856" i="6"/>
  <c r="BE36" i="6"/>
  <c r="CK36" i="6"/>
  <c r="DG684" i="6"/>
  <c r="CA684" i="6"/>
  <c r="CA191" i="6"/>
  <c r="DG191" i="6"/>
  <c r="CV528" i="6"/>
  <c r="BP528" i="6"/>
  <c r="CV212" i="6"/>
  <c r="BP212" i="6"/>
  <c r="BE496" i="6"/>
  <c r="CK496" i="6"/>
  <c r="BE368" i="6"/>
  <c r="CK368" i="6"/>
  <c r="BP656" i="6"/>
  <c r="CV656" i="6"/>
  <c r="CK220" i="6"/>
  <c r="BE220" i="6"/>
  <c r="CA713" i="6"/>
  <c r="DG713" i="6"/>
  <c r="CA639" i="6"/>
  <c r="DG639" i="6"/>
  <c r="BP714" i="6"/>
  <c r="CV714" i="6"/>
  <c r="CA695" i="6"/>
  <c r="DG695" i="6"/>
  <c r="CA873" i="6"/>
  <c r="DG873" i="6"/>
  <c r="DG276" i="6"/>
  <c r="CA276" i="6"/>
  <c r="BE248" i="6"/>
  <c r="CK248" i="6"/>
  <c r="CV706" i="6"/>
  <c r="BP706" i="6"/>
  <c r="CA524" i="6"/>
  <c r="DG524" i="6"/>
  <c r="DG621" i="6"/>
  <c r="CA621" i="6"/>
  <c r="DG747" i="6"/>
  <c r="CA747" i="6"/>
  <c r="BE899" i="6"/>
  <c r="CK899" i="6"/>
  <c r="BE813" i="6"/>
  <c r="CK813" i="6"/>
  <c r="BP20" i="6"/>
  <c r="CV20" i="6"/>
  <c r="CK139" i="6"/>
  <c r="BE139" i="6"/>
  <c r="CV442" i="6"/>
  <c r="BP442" i="6"/>
  <c r="DG979" i="6"/>
  <c r="CA979" i="6"/>
  <c r="CK347" i="6"/>
  <c r="BE347" i="6"/>
  <c r="BP583" i="6"/>
  <c r="CV583" i="6"/>
  <c r="BE563" i="6"/>
  <c r="CK563" i="6"/>
  <c r="BE811" i="6"/>
  <c r="CK811" i="6"/>
  <c r="CV622" i="6"/>
  <c r="BP622" i="6"/>
  <c r="CK517" i="6"/>
  <c r="BE517" i="6"/>
  <c r="CA836" i="6"/>
  <c r="DG836" i="6"/>
  <c r="CK784" i="6"/>
  <c r="BE784" i="6"/>
  <c r="DG280" i="6"/>
  <c r="CA280" i="6"/>
  <c r="BP257" i="6"/>
  <c r="CV257" i="6"/>
  <c r="CV667" i="6"/>
  <c r="BP667" i="6"/>
  <c r="BE14" i="6"/>
  <c r="CK14" i="6"/>
  <c r="CV670" i="6"/>
  <c r="BP670" i="6"/>
  <c r="CV419" i="6"/>
  <c r="BP419" i="6"/>
  <c r="CV527" i="6"/>
  <c r="BP527" i="6"/>
  <c r="CK654" i="6"/>
  <c r="BE654" i="6"/>
  <c r="CV887" i="6"/>
  <c r="BP887" i="6"/>
  <c r="CV466" i="6"/>
  <c r="BP466" i="6"/>
  <c r="CA886" i="6"/>
  <c r="DG886" i="6"/>
  <c r="CK770" i="6"/>
  <c r="BE770" i="6"/>
  <c r="CA103" i="6"/>
  <c r="DG103" i="6"/>
  <c r="CK153" i="6"/>
  <c r="BE153" i="6"/>
  <c r="CA734" i="6"/>
  <c r="DG734" i="6"/>
  <c r="BE962" i="6"/>
  <c r="CK962" i="6"/>
  <c r="CV99" i="6"/>
  <c r="BP99" i="6"/>
  <c r="CV269" i="6"/>
  <c r="BP269" i="6"/>
  <c r="CK259" i="6"/>
  <c r="BE259" i="6"/>
  <c r="CV160" i="6"/>
  <c r="BP160" i="6"/>
  <c r="BP727" i="6"/>
  <c r="CV727" i="6"/>
  <c r="BP32" i="6"/>
  <c r="CV32" i="6"/>
  <c r="BP713" i="6"/>
  <c r="CV713" i="6"/>
  <c r="DG272" i="6"/>
  <c r="CA272" i="6"/>
  <c r="BE742" i="6"/>
  <c r="CK742" i="6"/>
  <c r="CA450" i="6"/>
  <c r="DG450" i="6"/>
  <c r="DG296" i="6"/>
  <c r="CA296" i="6"/>
  <c r="CV547" i="6"/>
  <c r="BP547" i="6"/>
  <c r="CK325" i="6"/>
  <c r="BE325" i="6"/>
  <c r="CK125" i="6"/>
  <c r="BE125" i="6"/>
  <c r="CA902" i="6"/>
  <c r="DG902" i="6"/>
  <c r="CV546" i="6"/>
  <c r="BP546" i="6"/>
  <c r="CA663" i="6"/>
  <c r="DG663" i="6"/>
  <c r="CA581" i="6"/>
  <c r="DG581" i="6"/>
  <c r="DG240" i="6"/>
  <c r="CA240" i="6"/>
  <c r="CA720" i="6"/>
  <c r="DG720" i="6"/>
  <c r="CK934" i="6"/>
  <c r="BE934" i="6"/>
  <c r="BE812" i="6"/>
  <c r="CK812" i="6"/>
  <c r="CA637" i="6"/>
  <c r="DG637" i="6"/>
  <c r="CV852" i="6"/>
  <c r="BP852" i="6"/>
  <c r="BP374" i="6"/>
  <c r="CV374" i="6"/>
  <c r="DG512" i="6"/>
  <c r="CA512" i="6"/>
  <c r="BP304" i="6"/>
  <c r="CV304" i="6"/>
  <c r="CA234" i="6"/>
  <c r="DG234" i="6"/>
  <c r="BE755" i="6"/>
  <c r="CK755" i="6"/>
  <c r="CA937" i="6"/>
  <c r="DG937" i="6"/>
  <c r="CV951" i="6"/>
  <c r="BP951" i="6"/>
  <c r="DG368" i="6"/>
  <c r="CA368" i="6"/>
  <c r="DG245" i="6"/>
  <c r="CA245" i="6"/>
  <c r="CV519" i="6"/>
  <c r="BP519" i="6"/>
  <c r="BP381" i="6"/>
  <c r="CV381" i="6"/>
  <c r="DG872" i="6"/>
  <c r="CA872" i="6"/>
  <c r="CK206" i="6"/>
  <c r="BE206" i="6"/>
  <c r="CK886" i="6"/>
  <c r="BE886" i="6"/>
  <c r="BP836" i="6"/>
  <c r="CV836" i="6"/>
  <c r="BE202" i="6"/>
  <c r="CK202" i="6"/>
  <c r="BP512" i="6"/>
  <c r="CV512" i="6"/>
  <c r="BP473" i="6"/>
  <c r="CV473" i="6"/>
  <c r="CV870" i="6"/>
  <c r="BP870" i="6"/>
  <c r="CA714" i="6"/>
  <c r="DG714" i="6"/>
  <c r="DG562" i="6"/>
  <c r="CA562" i="6"/>
  <c r="BE726" i="6"/>
  <c r="CK726" i="6"/>
  <c r="CV200" i="6"/>
  <c r="BP200" i="6"/>
  <c r="DG414" i="6"/>
  <c r="CA414" i="6"/>
  <c r="BE46" i="6"/>
  <c r="CK46" i="6"/>
  <c r="BE369" i="6"/>
  <c r="CK369" i="6"/>
  <c r="CK760" i="6"/>
  <c r="BE760" i="6"/>
  <c r="BE419" i="6"/>
  <c r="CK419" i="6"/>
  <c r="BE974" i="6"/>
  <c r="CK974" i="6"/>
  <c r="DG93" i="6"/>
  <c r="CA93" i="6"/>
  <c r="BP910" i="6"/>
  <c r="CV910" i="6"/>
  <c r="CK336" i="6"/>
  <c r="BE336" i="6"/>
  <c r="BP883" i="6"/>
  <c r="CV883" i="6"/>
  <c r="CK455" i="6"/>
  <c r="BE455" i="6"/>
  <c r="CK608" i="6"/>
  <c r="BE608" i="6"/>
  <c r="DG375" i="6"/>
  <c r="CA375" i="6"/>
  <c r="DG680" i="6"/>
  <c r="CA680" i="6"/>
  <c r="BP918" i="6"/>
  <c r="CV918" i="6"/>
  <c r="BE951" i="6"/>
  <c r="CK951" i="6"/>
  <c r="CA33" i="6"/>
  <c r="DG33" i="6"/>
  <c r="DG50" i="6"/>
  <c r="CA50" i="6"/>
  <c r="CK717" i="6"/>
  <c r="BE717" i="6"/>
  <c r="DG977" i="6"/>
  <c r="CA977" i="6"/>
  <c r="BP25" i="6"/>
  <c r="CV25" i="6"/>
  <c r="CA549" i="6"/>
  <c r="DG549" i="6"/>
  <c r="CV542" i="6"/>
  <c r="BP542" i="6"/>
  <c r="CV690" i="6"/>
  <c r="BP690" i="6"/>
  <c r="BP266" i="6"/>
  <c r="CV266" i="6"/>
  <c r="CA557" i="6"/>
  <c r="DG557" i="6"/>
  <c r="BP141" i="6"/>
  <c r="CV141" i="6"/>
  <c r="CV617" i="6"/>
  <c r="BP617" i="6"/>
  <c r="CA575" i="6"/>
  <c r="DG575" i="6"/>
  <c r="CV537" i="6"/>
  <c r="BP537" i="6"/>
  <c r="CA44" i="6"/>
  <c r="DG44" i="6"/>
  <c r="BP776" i="6"/>
  <c r="CV776" i="6"/>
  <c r="DG689" i="6"/>
  <c r="CA689" i="6"/>
  <c r="CA887" i="6"/>
  <c r="DG887" i="6"/>
  <c r="DG155" i="6"/>
  <c r="CA155" i="6"/>
  <c r="CA81" i="6"/>
  <c r="DG81" i="6"/>
  <c r="CV678" i="6"/>
  <c r="BP678" i="6"/>
  <c r="BE730" i="6"/>
  <c r="CK730" i="6"/>
  <c r="DG753" i="6"/>
  <c r="CA753" i="6"/>
  <c r="BP591" i="6"/>
  <c r="CV591" i="6"/>
  <c r="BP770" i="6"/>
  <c r="CV770" i="6"/>
  <c r="DG682" i="6"/>
  <c r="CA682" i="6"/>
  <c r="CA460" i="6"/>
  <c r="DG460" i="6"/>
  <c r="BP712" i="6"/>
  <c r="CV712" i="6"/>
  <c r="BP903" i="6"/>
  <c r="CV903" i="6"/>
  <c r="DG498" i="6"/>
  <c r="CA498" i="6"/>
  <c r="CV657" i="6"/>
  <c r="BP657" i="6"/>
  <c r="BP782" i="6"/>
  <c r="CV782" i="6"/>
  <c r="CV541" i="6"/>
  <c r="BP541" i="6"/>
  <c r="CK355" i="6"/>
  <c r="BE355" i="6"/>
  <c r="BP995" i="6"/>
  <c r="CV995" i="6"/>
  <c r="CV774" i="6"/>
  <c r="BP774" i="6"/>
  <c r="DG129" i="6"/>
  <c r="CA129" i="6"/>
  <c r="BE358" i="6"/>
  <c r="CK358" i="6"/>
  <c r="BP333" i="6"/>
  <c r="CV333" i="6"/>
  <c r="CV457" i="6"/>
  <c r="BP457" i="6"/>
  <c r="CA723" i="6"/>
  <c r="DG723" i="6"/>
  <c r="CV322" i="6"/>
  <c r="BP322" i="6"/>
  <c r="CV818" i="6"/>
  <c r="BP818" i="6"/>
  <c r="DG378" i="6"/>
  <c r="CA378" i="6"/>
  <c r="CK876" i="6"/>
  <c r="BE876" i="6"/>
  <c r="CV199" i="6"/>
  <c r="BP199" i="6"/>
  <c r="BE223" i="6"/>
  <c r="CK223" i="6"/>
  <c r="BE185" i="6"/>
  <c r="CK185" i="6"/>
  <c r="BP367" i="6"/>
  <c r="CV367" i="6"/>
  <c r="CV302" i="6"/>
  <c r="BP302" i="6"/>
  <c r="BP991" i="6"/>
  <c r="CV991" i="6"/>
  <c r="CV251" i="6"/>
  <c r="BP251" i="6"/>
  <c r="CV534" i="6"/>
  <c r="BP534" i="6"/>
  <c r="DG275" i="6"/>
  <c r="CA275" i="6"/>
  <c r="CV263" i="6"/>
  <c r="BP263" i="6"/>
  <c r="CA789" i="6"/>
  <c r="DG789" i="6"/>
  <c r="BE893" i="6"/>
  <c r="CK893" i="6"/>
  <c r="CV963" i="6"/>
  <c r="BP963" i="6"/>
  <c r="CV632" i="6"/>
  <c r="BP632" i="6"/>
  <c r="DG772" i="6"/>
  <c r="CA772" i="6"/>
  <c r="CV260" i="6"/>
  <c r="BP260" i="6"/>
  <c r="DG763" i="6"/>
  <c r="CA763" i="6"/>
  <c r="CA671" i="6"/>
  <c r="DG671" i="6"/>
  <c r="CV226" i="6"/>
  <c r="BP226" i="6"/>
  <c r="DG993" i="6"/>
  <c r="CA993" i="6"/>
  <c r="CK495" i="6"/>
  <c r="BE495" i="6"/>
  <c r="BP737" i="6"/>
  <c r="CV737" i="6"/>
  <c r="CK905" i="6"/>
  <c r="BE905" i="6"/>
  <c r="DG59" i="6"/>
  <c r="CA59" i="6"/>
  <c r="CK261" i="6"/>
  <c r="BE261" i="6"/>
  <c r="CA454" i="6"/>
  <c r="DG454" i="6"/>
  <c r="CK135" i="6"/>
  <c r="BE135" i="6"/>
  <c r="BE120" i="6"/>
  <c r="CK120" i="6"/>
  <c r="CA659" i="6"/>
  <c r="DG659" i="6"/>
  <c r="BE828" i="6"/>
  <c r="CK828" i="6"/>
  <c r="BP216" i="6"/>
  <c r="CV216" i="6"/>
  <c r="CK949" i="6"/>
  <c r="BE949" i="6"/>
  <c r="CA311" i="6"/>
  <c r="DG311" i="6"/>
  <c r="CV297" i="6"/>
  <c r="BP297" i="6"/>
  <c r="CA488" i="6"/>
  <c r="DG488" i="6"/>
  <c r="CV422" i="6"/>
  <c r="BP422" i="6"/>
  <c r="BE246" i="6"/>
  <c r="CK246" i="6"/>
  <c r="CV121" i="6"/>
  <c r="BP121" i="6"/>
  <c r="BP694" i="6"/>
  <c r="CV694" i="6"/>
  <c r="DG220" i="6"/>
  <c r="CA220" i="6"/>
  <c r="DG312" i="6"/>
  <c r="CA312" i="6"/>
  <c r="CK477" i="6"/>
  <c r="BE477" i="6"/>
  <c r="DG405" i="6"/>
  <c r="CA405" i="6"/>
  <c r="BP77" i="6"/>
  <c r="CV77" i="6"/>
  <c r="DG336" i="6"/>
  <c r="CA336" i="6"/>
  <c r="CA347" i="6"/>
  <c r="DG347" i="6"/>
  <c r="CV798" i="6"/>
  <c r="BP798" i="6"/>
  <c r="DG877" i="6"/>
  <c r="CA877" i="6"/>
  <c r="CV468" i="6"/>
  <c r="BP468" i="6"/>
  <c r="BE471" i="6"/>
  <c r="CK471" i="6"/>
  <c r="BP688" i="6"/>
  <c r="CV688" i="6"/>
  <c r="BE188" i="6"/>
  <c r="CK188" i="6"/>
  <c r="CA128" i="6"/>
  <c r="DG128" i="6"/>
  <c r="CK60" i="6"/>
  <c r="BE60" i="6"/>
  <c r="BP320" i="6"/>
  <c r="CV320" i="6"/>
  <c r="CV54" i="6"/>
  <c r="BP54" i="6"/>
  <c r="CK330" i="6"/>
  <c r="BE330" i="6"/>
  <c r="DG289" i="6"/>
  <c r="CA289" i="6"/>
  <c r="CV866" i="6"/>
  <c r="BP866" i="6"/>
  <c r="DG218" i="6"/>
  <c r="CA218" i="6"/>
  <c r="BP306" i="6"/>
  <c r="CV306" i="6"/>
  <c r="BE597" i="6"/>
  <c r="CK597" i="6"/>
  <c r="CK264" i="6"/>
  <c r="BE264" i="6"/>
  <c r="BP771" i="6"/>
  <c r="CV771" i="6"/>
  <c r="DG413" i="6"/>
  <c r="CA413" i="6"/>
  <c r="DG505" i="6"/>
  <c r="CA505" i="6"/>
  <c r="BP834" i="6"/>
  <c r="CV834" i="6"/>
  <c r="CK690" i="6"/>
  <c r="BE690" i="6"/>
  <c r="BP586" i="6"/>
  <c r="CV586" i="6"/>
  <c r="CV663" i="6"/>
  <c r="BP663" i="6"/>
  <c r="DG963" i="6"/>
  <c r="CA963" i="6"/>
  <c r="CA440" i="6"/>
  <c r="DG440" i="6"/>
  <c r="BP585" i="6"/>
  <c r="CV585" i="6"/>
  <c r="BP869" i="6"/>
  <c r="CV869" i="6"/>
  <c r="CK476" i="6"/>
  <c r="BE476" i="6"/>
  <c r="BP988" i="6"/>
  <c r="CV988" i="6"/>
  <c r="DG744" i="6"/>
  <c r="CA744" i="6"/>
  <c r="BE21" i="6"/>
  <c r="CK21" i="6"/>
  <c r="CV518" i="6"/>
  <c r="BP518" i="6"/>
  <c r="CV489" i="6"/>
  <c r="BP489" i="6"/>
  <c r="CV433" i="6"/>
  <c r="BP433" i="6"/>
  <c r="CK920" i="6"/>
  <c r="BE920" i="6"/>
  <c r="CA754" i="6"/>
  <c r="DG754" i="6"/>
  <c r="CK932" i="6"/>
  <c r="BE932" i="6"/>
  <c r="CA880" i="6"/>
  <c r="DG880" i="6"/>
  <c r="CV1006" i="6"/>
  <c r="BP1006" i="6"/>
  <c r="BP638" i="6"/>
  <c r="CV638" i="6"/>
  <c r="CA101" i="6"/>
  <c r="DG101" i="6"/>
  <c r="DG237" i="6"/>
  <c r="CA237" i="6"/>
  <c r="CV945" i="6"/>
  <c r="BP945" i="6"/>
  <c r="CK900" i="6"/>
  <c r="BE900" i="6"/>
  <c r="CA1006" i="6"/>
  <c r="DG1006" i="6"/>
  <c r="BP329" i="6"/>
  <c r="CV329" i="6"/>
  <c r="BP346" i="6"/>
  <c r="CV346" i="6"/>
  <c r="BP738" i="6"/>
  <c r="CV738" i="6"/>
  <c r="CV630" i="6"/>
  <c r="BP630" i="6"/>
  <c r="BP854" i="6"/>
  <c r="CV854" i="6"/>
  <c r="BP434" i="6"/>
  <c r="CV434" i="6"/>
  <c r="BP857" i="6"/>
  <c r="CV857" i="6"/>
  <c r="CA251" i="6"/>
  <c r="DG251" i="6"/>
  <c r="BE25" i="6"/>
  <c r="CK25" i="6"/>
  <c r="BP736" i="6"/>
  <c r="CV736" i="6"/>
  <c r="CK482" i="6"/>
  <c r="BE482" i="6"/>
  <c r="CA709" i="6"/>
  <c r="DG709" i="6"/>
  <c r="DG390" i="6"/>
  <c r="CA390" i="6"/>
  <c r="DG802" i="6"/>
  <c r="CA802" i="6"/>
  <c r="BP482" i="6"/>
  <c r="CV482" i="6"/>
  <c r="CA996" i="6"/>
  <c r="DG996" i="6"/>
  <c r="DG471" i="6"/>
  <c r="CA471" i="6"/>
  <c r="DG115" i="6"/>
  <c r="CA115" i="6"/>
  <c r="BP803" i="6"/>
  <c r="CV803" i="6"/>
  <c r="BP53" i="6"/>
  <c r="CV53" i="6"/>
  <c r="CV878" i="6"/>
  <c r="BP878" i="6"/>
  <c r="CK928" i="6"/>
  <c r="BE928" i="6"/>
  <c r="CA540" i="6"/>
  <c r="DG540" i="6"/>
  <c r="BE938" i="6"/>
  <c r="CK938" i="6"/>
  <c r="BE230" i="6"/>
  <c r="CK230" i="6"/>
  <c r="CV503" i="6"/>
  <c r="BP503" i="6"/>
  <c r="CK642" i="6"/>
  <c r="BE642" i="6"/>
  <c r="DG263" i="6"/>
  <c r="CA263" i="6"/>
  <c r="BP524" i="6"/>
  <c r="CV524" i="6"/>
  <c r="CA998" i="6"/>
  <c r="DG998" i="6"/>
  <c r="BE561" i="6"/>
  <c r="CK561" i="6"/>
  <c r="BE432" i="6"/>
  <c r="CK432" i="6"/>
  <c r="DG425" i="6"/>
  <c r="CA425" i="6"/>
  <c r="DG839" i="6"/>
  <c r="CA839" i="6"/>
  <c r="BP936" i="6"/>
  <c r="CV936" i="6"/>
  <c r="CA675" i="6"/>
  <c r="DG675" i="6"/>
  <c r="CK768" i="6"/>
  <c r="BE768" i="6"/>
  <c r="BP45" i="6"/>
  <c r="CV45" i="6"/>
  <c r="BP716" i="6"/>
  <c r="CV716" i="6"/>
  <c r="BP136" i="6"/>
  <c r="CV136" i="6"/>
  <c r="CA934" i="6"/>
  <c r="DG934" i="6"/>
  <c r="BE560" i="6"/>
  <c r="CK560" i="6"/>
  <c r="CK603" i="6"/>
  <c r="BE603" i="6"/>
  <c r="K62" i="5"/>
  <c r="K50" i="5"/>
  <c r="M37" i="5"/>
  <c r="CK341" i="6"/>
  <c r="BE341" i="6"/>
  <c r="CA641" i="6"/>
  <c r="DG641" i="6"/>
  <c r="DG485" i="6"/>
  <c r="CA485" i="6"/>
  <c r="CV162" i="6"/>
  <c r="BP162" i="6"/>
  <c r="BE562" i="6"/>
  <c r="CK562" i="6"/>
  <c r="CK263" i="6"/>
  <c r="BE263" i="6"/>
  <c r="CA908" i="6"/>
  <c r="DG908" i="6"/>
  <c r="CK82" i="6"/>
  <c r="BE82" i="6"/>
  <c r="CK214" i="6"/>
  <c r="BE214" i="6"/>
  <c r="DG486" i="6"/>
  <c r="CA486" i="6"/>
  <c r="BP579" i="6"/>
  <c r="CV579" i="6"/>
  <c r="DG404" i="6"/>
  <c r="CA404" i="6"/>
  <c r="BP950" i="6"/>
  <c r="CV950" i="6"/>
  <c r="BP445" i="6"/>
  <c r="CV445" i="6"/>
  <c r="CA899" i="6"/>
  <c r="DG899" i="6"/>
  <c r="BE93" i="6"/>
  <c r="CK93" i="6"/>
  <c r="CA591" i="6"/>
  <c r="DG591" i="6"/>
  <c r="CA799" i="6"/>
  <c r="DG799" i="6"/>
  <c r="DG341" i="6"/>
  <c r="CA341" i="6"/>
  <c r="DG707" i="6"/>
  <c r="CA707" i="6"/>
  <c r="CA726" i="6"/>
  <c r="DG726" i="6"/>
  <c r="CK665" i="6"/>
  <c r="BE665" i="6"/>
  <c r="CV424" i="6"/>
  <c r="BP424" i="6"/>
  <c r="CV1008" i="6"/>
  <c r="BP1008" i="6"/>
  <c r="DG817" i="6"/>
  <c r="CA817" i="6"/>
  <c r="DG308" i="6"/>
  <c r="CA308" i="6"/>
  <c r="BP809" i="6"/>
  <c r="CV809" i="6"/>
  <c r="BE184" i="6"/>
  <c r="CK184" i="6"/>
  <c r="CK540" i="6"/>
  <c r="BE540" i="6"/>
  <c r="DG355" i="6"/>
  <c r="CA355" i="6"/>
  <c r="CA863" i="6"/>
  <c r="DG863" i="6"/>
  <c r="CA328" i="6"/>
  <c r="DG328" i="6"/>
  <c r="CA968" i="6"/>
  <c r="DG968" i="6"/>
  <c r="CV131" i="6"/>
  <c r="BP131" i="6"/>
  <c r="BP189" i="6"/>
  <c r="CV189" i="6"/>
  <c r="BE915" i="6"/>
  <c r="CK915" i="6"/>
  <c r="CV691" i="6"/>
  <c r="BP691" i="6"/>
  <c r="BE69" i="6"/>
  <c r="CK69" i="6"/>
  <c r="M67" i="3"/>
  <c r="M65" i="3"/>
  <c r="CK45" i="6"/>
  <c r="BE45" i="6"/>
  <c r="BP450" i="6"/>
  <c r="CV450" i="6"/>
  <c r="CK468" i="6"/>
  <c r="BE468" i="6"/>
  <c r="BP28" i="6"/>
  <c r="CV28" i="6"/>
  <c r="BP128" i="6"/>
  <c r="CV128" i="6"/>
  <c r="BP606" i="6"/>
  <c r="CV606" i="6"/>
  <c r="BE841" i="6"/>
  <c r="CK841" i="6"/>
  <c r="BP557" i="6"/>
  <c r="CV557" i="6"/>
  <c r="BP486" i="6"/>
  <c r="CV486" i="6"/>
  <c r="BP749" i="6"/>
  <c r="CV749" i="6"/>
  <c r="CK104" i="6"/>
  <c r="BE104" i="6"/>
  <c r="CK273" i="6"/>
  <c r="BE273" i="6"/>
  <c r="CV380" i="6"/>
  <c r="BP380" i="6"/>
  <c r="BP313" i="6"/>
  <c r="CV313" i="6"/>
  <c r="BP375" i="6"/>
  <c r="CV375" i="6"/>
  <c r="BE683" i="6"/>
  <c r="CK683" i="6"/>
  <c r="DG888" i="6"/>
  <c r="CA888" i="6"/>
  <c r="CA269" i="6"/>
  <c r="DG269" i="6"/>
  <c r="CA482" i="6"/>
  <c r="DG482" i="6"/>
  <c r="BP600" i="6"/>
  <c r="CV600" i="6"/>
  <c r="CA917" i="6"/>
  <c r="DG917" i="6"/>
  <c r="CV979" i="6"/>
  <c r="BP979" i="6"/>
  <c r="CV837" i="6"/>
  <c r="BP837" i="6"/>
  <c r="CV973" i="6"/>
  <c r="BP973" i="6"/>
  <c r="CA132" i="6"/>
  <c r="DG132" i="6"/>
  <c r="DG327" i="6"/>
  <c r="CA327" i="6"/>
  <c r="CK35" i="6"/>
  <c r="BE35" i="6"/>
  <c r="BE59" i="6"/>
  <c r="CK59" i="6"/>
  <c r="BE38" i="6"/>
  <c r="CK38" i="6"/>
  <c r="BE916" i="6"/>
  <c r="CK916" i="6"/>
  <c r="CK909" i="6"/>
  <c r="BE909" i="6"/>
  <c r="DG819" i="6"/>
  <c r="CA819" i="6"/>
  <c r="CV61" i="6"/>
  <c r="BP61" i="6"/>
  <c r="CV526" i="6"/>
  <c r="BP526" i="6"/>
  <c r="CA452" i="6"/>
  <c r="DG452" i="6"/>
  <c r="CA865" i="6"/>
  <c r="DG865" i="6"/>
  <c r="CV127" i="6"/>
  <c r="BP127" i="6"/>
  <c r="CV628" i="6"/>
  <c r="BP628" i="6"/>
  <c r="CA855" i="6"/>
  <c r="DG855" i="6"/>
  <c r="CV761" i="6"/>
  <c r="BP761" i="6"/>
  <c r="CV905" i="6"/>
  <c r="BP905" i="6"/>
  <c r="BE550" i="6"/>
  <c r="CK550" i="6"/>
  <c r="DG870" i="6"/>
  <c r="CA870" i="6"/>
  <c r="DG858" i="6"/>
  <c r="CA858" i="6"/>
  <c r="BP578" i="6"/>
  <c r="CV578" i="6"/>
  <c r="BE55" i="6"/>
  <c r="CK55" i="6"/>
  <c r="CV785" i="6"/>
  <c r="BP785" i="6"/>
  <c r="BP264" i="6"/>
  <c r="CV264" i="6"/>
  <c r="BE156" i="6"/>
  <c r="CK156" i="6"/>
  <c r="DG576" i="6"/>
  <c r="CA576" i="6"/>
  <c r="BE673" i="6"/>
  <c r="CK673" i="6"/>
  <c r="CK787" i="6"/>
  <c r="BE787" i="6"/>
  <c r="CK64" i="6"/>
  <c r="BE64" i="6"/>
  <c r="DG216" i="6"/>
  <c r="CA216" i="6"/>
  <c r="DG569" i="6"/>
  <c r="CA569" i="6"/>
  <c r="CK121" i="6"/>
  <c r="BE121" i="6"/>
  <c r="BE293" i="6"/>
  <c r="CK293" i="6"/>
  <c r="DG810" i="6"/>
  <c r="CA810" i="6"/>
  <c r="CK426" i="6"/>
  <c r="BE426" i="6"/>
  <c r="CV1001" i="6"/>
  <c r="BP1001" i="6"/>
  <c r="CV893" i="6"/>
  <c r="BP893" i="6"/>
  <c r="BP551" i="6"/>
  <c r="CV551" i="6"/>
  <c r="BP568" i="6"/>
  <c r="CV568" i="6"/>
  <c r="CA906" i="6"/>
  <c r="DG906" i="6"/>
  <c r="BE810" i="6"/>
  <c r="CK810" i="6"/>
  <c r="DG300" i="6"/>
  <c r="CA300" i="6"/>
  <c r="DG186" i="6"/>
  <c r="CA186" i="6"/>
  <c r="BE1013" i="6"/>
  <c r="CK1013" i="6"/>
  <c r="DG393" i="6"/>
  <c r="CA393" i="6"/>
  <c r="DG108" i="6"/>
  <c r="CA108" i="6"/>
  <c r="BP721" i="6"/>
  <c r="CV721" i="6"/>
  <c r="CV477" i="6"/>
  <c r="BP477" i="6"/>
  <c r="BP258" i="6"/>
  <c r="CV258" i="6"/>
  <c r="CK97" i="6"/>
  <c r="BE97" i="6"/>
  <c r="CV645" i="6"/>
  <c r="BP645" i="6"/>
  <c r="BP35" i="6"/>
  <c r="CV35" i="6"/>
  <c r="BP281" i="6"/>
  <c r="CV281" i="6"/>
  <c r="BE822" i="6"/>
  <c r="CK822" i="6"/>
  <c r="BP67" i="6"/>
  <c r="CV67" i="6"/>
  <c r="DG401" i="6"/>
  <c r="CA401" i="6"/>
  <c r="CA257" i="6"/>
  <c r="DG257" i="6"/>
  <c r="CA935" i="6"/>
  <c r="DG935" i="6"/>
  <c r="CA697" i="6"/>
  <c r="DG697" i="6"/>
  <c r="CA803" i="6"/>
  <c r="DG803" i="6"/>
  <c r="BP601" i="6"/>
  <c r="CV601" i="6"/>
  <c r="BP580" i="6"/>
  <c r="CV580" i="6"/>
  <c r="CA940" i="6"/>
  <c r="DG940" i="6"/>
  <c r="BP865" i="6"/>
  <c r="CV865" i="6"/>
  <c r="BE958" i="6"/>
  <c r="CK958" i="6"/>
  <c r="BE508" i="6"/>
  <c r="CK508" i="6"/>
  <c r="BE514" i="6"/>
  <c r="CK514" i="6"/>
  <c r="CV641" i="6"/>
  <c r="BP641" i="6"/>
  <c r="BP799" i="6"/>
  <c r="CV799" i="6"/>
  <c r="CV144" i="6"/>
  <c r="BP144" i="6"/>
  <c r="CV655" i="6"/>
  <c r="BP655" i="6"/>
  <c r="CA750" i="6"/>
  <c r="DG750" i="6"/>
  <c r="BP109" i="6"/>
  <c r="CV109" i="6"/>
  <c r="CA891" i="6"/>
  <c r="DG891" i="6"/>
  <c r="CA640" i="6"/>
  <c r="DG640" i="6"/>
  <c r="DG384" i="6"/>
  <c r="CA384" i="6"/>
  <c r="DG288" i="6"/>
  <c r="CA288" i="6"/>
  <c r="BP19" i="6"/>
  <c r="CV19" i="6"/>
  <c r="CK266" i="6"/>
  <c r="BE266" i="6"/>
  <c r="CK615" i="6"/>
  <c r="BE615" i="6"/>
  <c r="DG415" i="6"/>
  <c r="CA415" i="6"/>
  <c r="BP409" i="6"/>
  <c r="CV409" i="6"/>
  <c r="BE740" i="6"/>
  <c r="CK740" i="6"/>
  <c r="CK660" i="6"/>
  <c r="BE660" i="6"/>
  <c r="BE720" i="6"/>
  <c r="CK720" i="6"/>
  <c r="BE254" i="6"/>
  <c r="CK254" i="6"/>
  <c r="BP851" i="6"/>
  <c r="CV851" i="6"/>
  <c r="CV532" i="6"/>
  <c r="BP532" i="6"/>
  <c r="BP407" i="6"/>
  <c r="CV407" i="6"/>
  <c r="CK855" i="6"/>
  <c r="BE855" i="6"/>
  <c r="CA160" i="6"/>
  <c r="DG160" i="6"/>
  <c r="BP723" i="6"/>
  <c r="CV723" i="6"/>
  <c r="CA740" i="6"/>
  <c r="DG740" i="6"/>
  <c r="CA172" i="6"/>
  <c r="DG172" i="6"/>
  <c r="DG377" i="6"/>
  <c r="CA377" i="6"/>
  <c r="CA105" i="6"/>
  <c r="DG105" i="6"/>
  <c r="BP709" i="6"/>
  <c r="CV709" i="6"/>
  <c r="CA433" i="6"/>
  <c r="DG433" i="6"/>
  <c r="CA518" i="6"/>
  <c r="DG518" i="6"/>
  <c r="DG62" i="6"/>
  <c r="CA62" i="6"/>
  <c r="BP847" i="6"/>
  <c r="CV847" i="6"/>
  <c r="DG800" i="6"/>
  <c r="CA800" i="6"/>
  <c r="BP597" i="6"/>
  <c r="CV597" i="6"/>
  <c r="BE423" i="6"/>
  <c r="CK423" i="6"/>
  <c r="BE372" i="6"/>
  <c r="CK372" i="6"/>
  <c r="CV441" i="6"/>
  <c r="BP441" i="6"/>
  <c r="CK424" i="6"/>
  <c r="BE424" i="6"/>
  <c r="BE696" i="6"/>
  <c r="CK696" i="6"/>
  <c r="CK278" i="6"/>
  <c r="BE278" i="6"/>
  <c r="DG465" i="6"/>
  <c r="CA465" i="6"/>
  <c r="DG298" i="6"/>
  <c r="CA298" i="6"/>
  <c r="DG299" i="6"/>
  <c r="CA299" i="6"/>
  <c r="DG805" i="6"/>
  <c r="CA805" i="6"/>
  <c r="CA190" i="6"/>
  <c r="DG190" i="6"/>
  <c r="BP680" i="6"/>
  <c r="CV680" i="6"/>
  <c r="BE362" i="6"/>
  <c r="CK362" i="6"/>
  <c r="BP812" i="6"/>
  <c r="CV812" i="6"/>
  <c r="CA661" i="6"/>
  <c r="DG661" i="6"/>
  <c r="CV71" i="6"/>
  <c r="BP71" i="6"/>
  <c r="CV272" i="6"/>
  <c r="BP272" i="6"/>
  <c r="CA703" i="6"/>
  <c r="DG703" i="6"/>
  <c r="CV174" i="6"/>
  <c r="BP174" i="6"/>
  <c r="DG64" i="6"/>
  <c r="CA64" i="6"/>
  <c r="CV959" i="6"/>
  <c r="BP959" i="6"/>
  <c r="CV535" i="6"/>
  <c r="BP535" i="6"/>
  <c r="BP344" i="6"/>
  <c r="CV344" i="6"/>
  <c r="DG295" i="6"/>
  <c r="CA295" i="6"/>
  <c r="BE782" i="6"/>
  <c r="CK782" i="6"/>
  <c r="CA61" i="6"/>
  <c r="DG61" i="6"/>
  <c r="CA633" i="6"/>
  <c r="DG633" i="6"/>
  <c r="CA26" i="6"/>
  <c r="DG26" i="6"/>
  <c r="CA860" i="6"/>
  <c r="DG860" i="6"/>
  <c r="BE144" i="6"/>
  <c r="CK144" i="6"/>
  <c r="BP685" i="6"/>
  <c r="CV685" i="6"/>
  <c r="BE411" i="6"/>
  <c r="CK411" i="6"/>
  <c r="CA313" i="6"/>
  <c r="DG313" i="6"/>
  <c r="BE526" i="6"/>
  <c r="CK526" i="6"/>
  <c r="CV197" i="6"/>
  <c r="BP197" i="6"/>
  <c r="BP307" i="6"/>
  <c r="CV307" i="6"/>
  <c r="CA628" i="6"/>
  <c r="DG628" i="6"/>
  <c r="BP590" i="6"/>
  <c r="CV590" i="6"/>
  <c r="DG200" i="6"/>
  <c r="CA200" i="6"/>
  <c r="CA146" i="6"/>
  <c r="DG146" i="6"/>
  <c r="CA854" i="6"/>
  <c r="DG854" i="6"/>
  <c r="DG178" i="6"/>
  <c r="CA178" i="6"/>
  <c r="DG566" i="6"/>
  <c r="CA566" i="6"/>
  <c r="CV122" i="6"/>
  <c r="BP122" i="6"/>
  <c r="BP506" i="6"/>
  <c r="CV506" i="6"/>
  <c r="BP357" i="6"/>
  <c r="CV357" i="6"/>
  <c r="BE686" i="6"/>
  <c r="CK686" i="6"/>
  <c r="CV415" i="6"/>
  <c r="BP415" i="6"/>
  <c r="DG252" i="6"/>
  <c r="CA252" i="6"/>
  <c r="CK917" i="6"/>
  <c r="BE917" i="6"/>
  <c r="BP934" i="6"/>
  <c r="CV934" i="6"/>
  <c r="CA997" i="6"/>
  <c r="DG997" i="6"/>
  <c r="DG118" i="6"/>
  <c r="CA118" i="6"/>
  <c r="CV937" i="6"/>
  <c r="BP937" i="6"/>
  <c r="BE698" i="6"/>
  <c r="CK698" i="6"/>
  <c r="BE208" i="6"/>
  <c r="CK208" i="6"/>
  <c r="CK292" i="6"/>
  <c r="BE292" i="6"/>
  <c r="DG901" i="6"/>
  <c r="CA901" i="6"/>
  <c r="BE154" i="6"/>
  <c r="CK154" i="6"/>
  <c r="CK629" i="6"/>
  <c r="BE629" i="6"/>
  <c r="BP521" i="6"/>
  <c r="CV521" i="6"/>
  <c r="CA138" i="6"/>
  <c r="DG138" i="6"/>
  <c r="BE84" i="6"/>
  <c r="CK84" i="6"/>
  <c r="BE380" i="6"/>
  <c r="CK380" i="6"/>
  <c r="CA653" i="6"/>
  <c r="DG653" i="6"/>
  <c r="CA635" i="6"/>
  <c r="DG635" i="6"/>
  <c r="CK552" i="6"/>
  <c r="BE552" i="6"/>
  <c r="BP811" i="6"/>
  <c r="CV811" i="6"/>
  <c r="CK192" i="6"/>
  <c r="BE192" i="6"/>
  <c r="DG743" i="6"/>
  <c r="CA743" i="6"/>
  <c r="DG223" i="6"/>
  <c r="CA223" i="6"/>
  <c r="CK466" i="6"/>
  <c r="BE466" i="6"/>
  <c r="CV354" i="6"/>
  <c r="BP354" i="6"/>
  <c r="BP349" i="6"/>
  <c r="CV349" i="6"/>
  <c r="DG567" i="6"/>
  <c r="CA567" i="6"/>
  <c r="DG539" i="6"/>
  <c r="CA539" i="6"/>
  <c r="CK796" i="6"/>
  <c r="BE796" i="6"/>
  <c r="DG318" i="6"/>
  <c r="CA318" i="6"/>
  <c r="CV432" i="6"/>
  <c r="BP432" i="6"/>
  <c r="BE697" i="6"/>
  <c r="CK697" i="6"/>
  <c r="DG278" i="6"/>
  <c r="CA278" i="6"/>
  <c r="BP611" i="6"/>
  <c r="CV611" i="6"/>
  <c r="BP581" i="6"/>
  <c r="CV581" i="6"/>
  <c r="BP471" i="6"/>
  <c r="CV471" i="6"/>
  <c r="DG610" i="6"/>
  <c r="CA610" i="6"/>
  <c r="BE421" i="6"/>
  <c r="CK421" i="6"/>
  <c r="DG510" i="6"/>
  <c r="CA510" i="6"/>
  <c r="CA477" i="6"/>
  <c r="DG477" i="6"/>
  <c r="BP494" i="6"/>
  <c r="CV494" i="6"/>
  <c r="L66" i="3"/>
  <c r="L68" i="3" s="1"/>
  <c r="L70" i="3" s="1"/>
  <c r="BE445" i="6"/>
  <c r="CK445" i="6"/>
  <c r="BP948" i="6"/>
  <c r="CV948" i="6"/>
  <c r="DG893" i="6"/>
  <c r="CA893" i="6"/>
  <c r="CV481" i="6"/>
  <c r="BP481" i="6"/>
  <c r="CA761" i="6"/>
  <c r="DG761" i="6"/>
  <c r="CA862" i="6"/>
  <c r="DG862" i="6"/>
  <c r="CV274" i="6"/>
  <c r="BP274" i="6"/>
  <c r="CK959" i="6"/>
  <c r="BE959" i="6"/>
  <c r="CK286" i="6"/>
  <c r="BE286" i="6"/>
  <c r="BE327" i="6"/>
  <c r="CK327" i="6"/>
  <c r="CK680" i="6"/>
  <c r="BE680" i="6"/>
  <c r="BP840" i="6"/>
  <c r="CV840" i="6"/>
  <c r="CA669" i="6"/>
  <c r="DG669" i="6"/>
  <c r="DG395" i="6"/>
  <c r="CA395" i="6"/>
  <c r="CV301" i="6"/>
  <c r="BP301" i="6"/>
  <c r="CK939" i="6"/>
  <c r="BE939" i="6"/>
  <c r="BP110" i="6"/>
  <c r="CV110" i="6"/>
  <c r="CV1003" i="6"/>
  <c r="BP1003" i="6"/>
  <c r="BP562" i="6"/>
  <c r="CV562" i="6"/>
  <c r="CK955" i="6"/>
  <c r="BE955" i="6"/>
  <c r="BP502" i="6"/>
  <c r="CV502" i="6"/>
  <c r="DG383" i="6"/>
  <c r="CA383" i="6"/>
  <c r="DG120" i="6"/>
  <c r="CA120" i="6"/>
  <c r="CV48" i="6"/>
  <c r="BP48" i="6"/>
  <c r="BE385" i="6"/>
  <c r="CK385" i="6"/>
  <c r="CA436" i="6"/>
  <c r="DG436" i="6"/>
  <c r="CA589" i="6"/>
  <c r="DG589" i="6"/>
  <c r="CA587" i="6"/>
  <c r="DG587" i="6"/>
  <c r="DG306" i="6"/>
  <c r="CA306" i="6"/>
  <c r="DG213" i="6"/>
  <c r="CA213" i="6"/>
  <c r="CA853" i="6"/>
  <c r="DG853" i="6"/>
  <c r="DG215" i="6"/>
  <c r="CA215" i="6"/>
  <c r="CV556" i="6"/>
  <c r="BP556" i="6"/>
  <c r="BE236" i="6"/>
  <c r="CK236" i="6"/>
  <c r="DG835" i="6"/>
  <c r="CA835" i="6"/>
  <c r="CV236" i="6"/>
  <c r="BP236" i="6"/>
  <c r="BP815" i="6"/>
  <c r="CV815" i="6"/>
  <c r="BP510" i="6"/>
  <c r="CV510" i="6"/>
  <c r="BE401" i="6"/>
  <c r="CK401" i="6"/>
  <c r="BP898" i="6"/>
  <c r="CV898" i="6"/>
  <c r="CA627" i="6"/>
  <c r="DG627" i="6"/>
  <c r="CA598" i="6"/>
  <c r="DG598" i="6"/>
  <c r="BP573" i="6"/>
  <c r="CV573" i="6"/>
  <c r="CA34" i="6"/>
  <c r="DG34" i="6"/>
  <c r="BE622" i="6"/>
  <c r="CK622" i="6"/>
  <c r="BP50" i="6"/>
  <c r="CV50" i="6"/>
  <c r="BP426" i="6"/>
  <c r="CV426" i="6"/>
  <c r="CV129" i="6"/>
  <c r="BP129" i="6"/>
  <c r="CV376" i="6"/>
  <c r="BP376" i="6"/>
  <c r="BP930" i="6"/>
  <c r="CV930" i="6"/>
  <c r="DG930" i="6"/>
  <c r="CA930" i="6"/>
  <c r="BE171" i="6"/>
  <c r="CK171" i="6"/>
  <c r="DG141" i="6"/>
  <c r="CA141" i="6"/>
  <c r="BP119" i="6"/>
  <c r="CV119" i="6"/>
  <c r="CK945" i="6"/>
  <c r="BE945" i="6"/>
  <c r="CA900" i="6"/>
  <c r="DG900" i="6"/>
  <c r="DG890" i="6"/>
  <c r="CA890" i="6"/>
  <c r="DG739" i="6"/>
  <c r="CA739" i="6"/>
  <c r="CV83" i="6"/>
  <c r="BP83" i="6"/>
  <c r="CA770" i="6"/>
  <c r="DG770" i="6"/>
  <c r="CV298" i="6"/>
  <c r="BP298" i="6"/>
  <c r="CK678" i="6"/>
  <c r="BE678" i="6"/>
  <c r="BE350" i="6"/>
  <c r="CK350" i="6"/>
  <c r="CV507" i="6"/>
  <c r="BP507" i="6"/>
  <c r="CV316" i="6"/>
  <c r="BP316" i="6"/>
  <c r="DG316" i="6"/>
  <c r="CA316" i="6"/>
  <c r="BP373" i="6"/>
  <c r="CV373" i="6"/>
  <c r="BP340" i="6"/>
  <c r="CV340" i="6"/>
  <c r="BP841" i="6"/>
  <c r="CV841" i="6"/>
  <c r="CK326" i="6"/>
  <c r="BE326" i="6"/>
  <c r="BE513" i="6"/>
  <c r="CK513" i="6"/>
  <c r="K63" i="5"/>
  <c r="K51" i="5"/>
  <c r="M38" i="5"/>
  <c r="CV204" i="6"/>
  <c r="BP204" i="6"/>
  <c r="BP569" i="6"/>
  <c r="CV569" i="6"/>
  <c r="CA778" i="6"/>
  <c r="DG778" i="6"/>
  <c r="CK532" i="6"/>
  <c r="BE532" i="6"/>
  <c r="DG1003" i="6"/>
  <c r="CA1003" i="6"/>
  <c r="DG570" i="6"/>
  <c r="CA570" i="6"/>
  <c r="CK519" i="6"/>
  <c r="BE519" i="6"/>
  <c r="BE681" i="6"/>
  <c r="CK681" i="6"/>
  <c r="CK274" i="6"/>
  <c r="BE274" i="6"/>
  <c r="DG78" i="6"/>
  <c r="CA78" i="6"/>
  <c r="CA759" i="6"/>
  <c r="DG759" i="6"/>
  <c r="BE81" i="6"/>
  <c r="CK81" i="6"/>
  <c r="BP570" i="6"/>
  <c r="CV570" i="6"/>
  <c r="CV55" i="6"/>
  <c r="BP55" i="6"/>
  <c r="BE501" i="6"/>
  <c r="CK501" i="6"/>
  <c r="CK788" i="6"/>
  <c r="BE788" i="6"/>
  <c r="CK296" i="6"/>
  <c r="BE296" i="6"/>
  <c r="BE703" i="6"/>
  <c r="CK703" i="6"/>
  <c r="DG217" i="6"/>
  <c r="CA217" i="6"/>
  <c r="CA124" i="6"/>
  <c r="DG124" i="6"/>
  <c r="CV746" i="6"/>
  <c r="BP746" i="6"/>
  <c r="BP308" i="6"/>
  <c r="CV308" i="6"/>
  <c r="BE354" i="6"/>
  <c r="CK354" i="6"/>
  <c r="DG894" i="6"/>
  <c r="CA894" i="6"/>
  <c r="BP27" i="6"/>
  <c r="CV27" i="6"/>
  <c r="DG112" i="6"/>
  <c r="CA112" i="6"/>
  <c r="CK39" i="6"/>
  <c r="BE39" i="6"/>
  <c r="DG946" i="6"/>
  <c r="CA946" i="6"/>
  <c r="DG478" i="6"/>
  <c r="CA478" i="6"/>
  <c r="DG975" i="6"/>
  <c r="CA975" i="6"/>
  <c r="BP982" i="6"/>
  <c r="CV982" i="6"/>
  <c r="CK606" i="6"/>
  <c r="BE606" i="6"/>
  <c r="CK183" i="6"/>
  <c r="BE183" i="6"/>
  <c r="BP960" i="6"/>
  <c r="CV960" i="6"/>
  <c r="CV79" i="6"/>
  <c r="BP79" i="6"/>
  <c r="CA756" i="6"/>
  <c r="DG756" i="6"/>
  <c r="CK609" i="6"/>
  <c r="BE609" i="6"/>
  <c r="BE413" i="6"/>
  <c r="CK413" i="6"/>
  <c r="CV886" i="6"/>
  <c r="BP886" i="6"/>
  <c r="CA1013" i="6"/>
  <c r="DG1013" i="6"/>
  <c r="BP810" i="6"/>
  <c r="CV810" i="6"/>
  <c r="DG304" i="6"/>
  <c r="CA304" i="6"/>
  <c r="CK534" i="6"/>
  <c r="BE534" i="6"/>
  <c r="BE685" i="6"/>
  <c r="CK685" i="6"/>
  <c r="CA801" i="6"/>
  <c r="DG801" i="6"/>
  <c r="CK829" i="6"/>
  <c r="BE829" i="6"/>
  <c r="CK260" i="6"/>
  <c r="BE260" i="6"/>
  <c r="BE907" i="6"/>
  <c r="CK907" i="6"/>
  <c r="CA889" i="6"/>
  <c r="DG889" i="6"/>
  <c r="BP739" i="6"/>
  <c r="CV739" i="6"/>
  <c r="CK390" i="6"/>
  <c r="BE390" i="6"/>
  <c r="CV677" i="6"/>
  <c r="BP677" i="6"/>
  <c r="BP856" i="6"/>
  <c r="CV856" i="6"/>
  <c r="CV517" i="6"/>
  <c r="BP517" i="6"/>
  <c r="CK145" i="6"/>
  <c r="BE145" i="6"/>
  <c r="BP797" i="6"/>
  <c r="CV797" i="6"/>
  <c r="CK218" i="6"/>
  <c r="BE218" i="6"/>
  <c r="CV665" i="6"/>
  <c r="BP665" i="6"/>
  <c r="CA725" i="6"/>
  <c r="DG725" i="6"/>
  <c r="BE912" i="6"/>
  <c r="CK912" i="6"/>
  <c r="DG114" i="6"/>
  <c r="CA114" i="6"/>
  <c r="BP33" i="6"/>
  <c r="CV33" i="6"/>
  <c r="CK988" i="6"/>
  <c r="BE988" i="6"/>
  <c r="BE864" i="6"/>
  <c r="CK864" i="6"/>
  <c r="DG123" i="6"/>
  <c r="CA123" i="6"/>
  <c r="BP871" i="6"/>
  <c r="CV871" i="6"/>
  <c r="DG406" i="6"/>
  <c r="CA406" i="6"/>
  <c r="BP327" i="6"/>
  <c r="CV327" i="6"/>
  <c r="DG967" i="6"/>
  <c r="CA967" i="6"/>
  <c r="CK764" i="6"/>
  <c r="BE764" i="6"/>
  <c r="CV619" i="6"/>
  <c r="BP619" i="6"/>
  <c r="CK522" i="6"/>
  <c r="BE522" i="6"/>
  <c r="DG265" i="6"/>
  <c r="CA265" i="6"/>
  <c r="BP621" i="6"/>
  <c r="CV621" i="6"/>
  <c r="CK270" i="6"/>
  <c r="BE270" i="6"/>
  <c r="CV839" i="6"/>
  <c r="BP839" i="6"/>
  <c r="DG46" i="6"/>
  <c r="CA46" i="6"/>
  <c r="BE961" i="6"/>
  <c r="CK961" i="6"/>
  <c r="DG547" i="6"/>
  <c r="CA547" i="6"/>
  <c r="CK41" i="6"/>
  <c r="BE41" i="6"/>
  <c r="CA683" i="6"/>
  <c r="DG683" i="6"/>
  <c r="BP644" i="6"/>
  <c r="CV644" i="6"/>
  <c r="DG943" i="6"/>
  <c r="CA943" i="6"/>
  <c r="BE569" i="6"/>
  <c r="CK569" i="6"/>
  <c r="CV671" i="6"/>
  <c r="BP671" i="6"/>
  <c r="BP449" i="6"/>
  <c r="CV449" i="6"/>
  <c r="CA727" i="6"/>
  <c r="DG727" i="6"/>
  <c r="CV649" i="6"/>
  <c r="BP649" i="6"/>
  <c r="CV923" i="6"/>
  <c r="BP923" i="6"/>
  <c r="BP16" i="6"/>
  <c r="CV16" i="6"/>
  <c r="BE283" i="6"/>
  <c r="CK283" i="6"/>
  <c r="BE377" i="6"/>
  <c r="CK377" i="6"/>
  <c r="CV167" i="6"/>
  <c r="BP167" i="6"/>
  <c r="CA89" i="6"/>
  <c r="DG89" i="6"/>
  <c r="BP708" i="6"/>
  <c r="CV708" i="6"/>
  <c r="CA27" i="6"/>
  <c r="DG27" i="6"/>
  <c r="CV440" i="6"/>
  <c r="BP440" i="6"/>
  <c r="DG942" i="6"/>
  <c r="CA942" i="6"/>
  <c r="CV828" i="6"/>
  <c r="BP828" i="6"/>
  <c r="BE393" i="6"/>
  <c r="CK393" i="6"/>
  <c r="CA164" i="6"/>
  <c r="DG164" i="6"/>
  <c r="BP247" i="6"/>
  <c r="CV247" i="6"/>
  <c r="BE836" i="6"/>
  <c r="CK836" i="6"/>
  <c r="CV196" i="6"/>
  <c r="BP196" i="6"/>
  <c r="BP371" i="6"/>
  <c r="CV371" i="6"/>
  <c r="BE405" i="6"/>
  <c r="CK405" i="6"/>
  <c r="DG807" i="6"/>
  <c r="CA807" i="6"/>
  <c r="CV352" i="6"/>
  <c r="BP352" i="6"/>
  <c r="CA253" i="6"/>
  <c r="DG253" i="6"/>
  <c r="DG733" i="6"/>
  <c r="CA733" i="6"/>
  <c r="CA553" i="6"/>
  <c r="DG553" i="6"/>
  <c r="DG212" i="6"/>
  <c r="CA212" i="6"/>
  <c r="BP337" i="6"/>
  <c r="CV337" i="6"/>
  <c r="CK546" i="6"/>
  <c r="BE546" i="6"/>
  <c r="CV953" i="6"/>
  <c r="BP953" i="6"/>
  <c r="DG565" i="6"/>
  <c r="CA565" i="6"/>
  <c r="BE677" i="6"/>
  <c r="CK677" i="6"/>
  <c r="CK302" i="6"/>
  <c r="BE302" i="6"/>
  <c r="BP398" i="6"/>
  <c r="CV398" i="6"/>
  <c r="CV731" i="6"/>
  <c r="BP731" i="6"/>
  <c r="CV744" i="6"/>
  <c r="BP744" i="6"/>
  <c r="CK523" i="6"/>
  <c r="BE523" i="6"/>
  <c r="CA965" i="6"/>
  <c r="DG965" i="6"/>
  <c r="BP958" i="6"/>
  <c r="CV958" i="6"/>
  <c r="CA600" i="6"/>
  <c r="DG600" i="6"/>
  <c r="BP353" i="6"/>
  <c r="CV353" i="6"/>
  <c r="CA869" i="6"/>
  <c r="DG869" i="6"/>
  <c r="CK177" i="6"/>
  <c r="BE177" i="6"/>
  <c r="CK199" i="6"/>
  <c r="BE199" i="6"/>
  <c r="CA168" i="6"/>
  <c r="DG168" i="6"/>
  <c r="BE515" i="6"/>
  <c r="CK515" i="6"/>
  <c r="BE937" i="6"/>
  <c r="CK937" i="6"/>
  <c r="DG362" i="6"/>
  <c r="CA362" i="6"/>
  <c r="CA718" i="6"/>
  <c r="DG718" i="6"/>
  <c r="BE692" i="6"/>
  <c r="CK692" i="6"/>
  <c r="BE203" i="6"/>
  <c r="CK203" i="6"/>
  <c r="DG785" i="6"/>
  <c r="CA785" i="6"/>
  <c r="CK525" i="6"/>
  <c r="BE525" i="6"/>
  <c r="CK238" i="6"/>
  <c r="BE238" i="6"/>
  <c r="CK641" i="6"/>
  <c r="BE641" i="6"/>
  <c r="CV318" i="6"/>
  <c r="BP318" i="6"/>
  <c r="CK491" i="6"/>
  <c r="BE491" i="6"/>
  <c r="CV501" i="6"/>
  <c r="BP501" i="6"/>
  <c r="BP363" i="6"/>
  <c r="CV363" i="6"/>
  <c r="BP877" i="6"/>
  <c r="CV877" i="6"/>
  <c r="BE751" i="6"/>
  <c r="CK751" i="6"/>
  <c r="BE671" i="6"/>
  <c r="CK671" i="6"/>
  <c r="BP915" i="6"/>
  <c r="CV915" i="6"/>
  <c r="CV73" i="6"/>
  <c r="BP73" i="6"/>
  <c r="BE152" i="6"/>
  <c r="CK152" i="6"/>
  <c r="CK170" i="6"/>
  <c r="BE170" i="6"/>
  <c r="BE547" i="6"/>
  <c r="CK547" i="6"/>
  <c r="CA24" i="6"/>
  <c r="DG24" i="6"/>
  <c r="DG828" i="6"/>
  <c r="CA828" i="6"/>
  <c r="BE664" i="6"/>
  <c r="CK664" i="6"/>
  <c r="BP394" i="6"/>
  <c r="CV394" i="6"/>
  <c r="CK701" i="6"/>
  <c r="BE701" i="6"/>
  <c r="M33" i="5"/>
  <c r="K47" i="5"/>
  <c r="M34" i="5"/>
  <c r="BE27" i="6"/>
  <c r="CK27" i="6"/>
  <c r="CK578" i="6"/>
  <c r="BE578" i="6"/>
  <c r="BP134" i="6"/>
  <c r="CV134" i="6"/>
  <c r="CK617" i="6"/>
  <c r="BE617" i="6"/>
  <c r="CK579" i="6"/>
  <c r="BE579" i="6"/>
  <c r="CA256" i="6"/>
  <c r="DG256" i="6"/>
  <c r="CA719" i="6"/>
  <c r="DG719" i="6"/>
  <c r="BE94" i="6"/>
  <c r="CK94" i="6"/>
  <c r="CV674" i="6"/>
  <c r="BP674" i="6"/>
  <c r="BE98" i="6"/>
  <c r="CK98" i="6"/>
  <c r="CK50" i="6"/>
  <c r="BE50" i="6"/>
  <c r="BP436" i="6"/>
  <c r="CV436" i="6"/>
  <c r="BP593" i="6"/>
  <c r="CV593" i="6"/>
  <c r="BE23" i="6"/>
  <c r="CK23" i="6"/>
  <c r="CA279" i="6"/>
  <c r="DG279" i="6"/>
  <c r="DG125" i="6"/>
  <c r="CA125" i="6"/>
  <c r="BE504" i="6"/>
  <c r="CK504" i="6"/>
  <c r="CA247" i="6"/>
  <c r="DG247" i="6"/>
  <c r="BP762" i="6"/>
  <c r="CV762" i="6"/>
  <c r="BP867" i="6"/>
  <c r="CV867" i="6"/>
  <c r="CA614" i="6"/>
  <c r="DG614" i="6"/>
  <c r="CA773" i="6"/>
  <c r="DG773" i="6"/>
  <c r="BE340" i="6"/>
  <c r="CK340" i="6"/>
  <c r="CV669" i="6"/>
  <c r="BP669" i="6"/>
  <c r="CA941" i="6"/>
  <c r="DG941" i="6"/>
  <c r="CA41" i="6"/>
  <c r="DG41" i="6"/>
  <c r="CA248" i="6"/>
  <c r="DG248" i="6"/>
  <c r="CA1004" i="6"/>
  <c r="DG1004" i="6"/>
  <c r="BE718" i="6"/>
  <c r="CK718" i="6"/>
  <c r="BE374" i="6"/>
  <c r="CK374" i="6"/>
  <c r="CA326" i="6"/>
  <c r="DG326" i="6"/>
  <c r="CV209" i="6"/>
  <c r="BP209" i="6"/>
  <c r="CK995" i="6"/>
  <c r="BE995" i="6"/>
  <c r="CK316" i="6"/>
  <c r="BE316" i="6"/>
  <c r="BE383" i="6"/>
  <c r="CK383" i="6"/>
  <c r="CA559" i="6"/>
  <c r="DG559" i="6"/>
  <c r="CV769" i="6"/>
  <c r="BP769" i="6"/>
  <c r="CA842" i="6"/>
  <c r="DG842" i="6"/>
  <c r="BP672" i="6"/>
  <c r="CV672" i="6"/>
  <c r="DG588" i="6"/>
  <c r="CA588" i="6"/>
  <c r="CV696" i="6"/>
  <c r="BP696" i="6"/>
  <c r="BP359" i="6"/>
  <c r="CV359" i="6"/>
  <c r="CK896" i="6"/>
  <c r="BE896" i="6"/>
  <c r="CV70" i="6"/>
  <c r="BP70" i="6"/>
  <c r="BP807" i="6"/>
  <c r="CV807" i="6"/>
  <c r="CV124" i="6"/>
  <c r="BP124" i="6"/>
  <c r="CV237" i="6"/>
  <c r="BP237" i="6"/>
  <c r="DG76" i="6"/>
  <c r="CA76" i="6"/>
  <c r="DG737" i="6"/>
  <c r="CA737" i="6"/>
  <c r="DG527" i="6"/>
  <c r="CA527" i="6"/>
  <c r="CA601" i="6"/>
  <c r="DG601" i="6"/>
  <c r="CA20" i="6"/>
  <c r="DG20" i="6"/>
  <c r="CK178" i="6"/>
  <c r="BE178" i="6"/>
  <c r="CA728" i="6"/>
  <c r="DG728" i="6"/>
  <c r="BP169" i="6"/>
  <c r="CV169" i="6"/>
  <c r="CA605" i="6"/>
  <c r="DG605" i="6"/>
  <c r="BE389" i="6"/>
  <c r="CK389" i="6"/>
  <c r="BE621" i="6"/>
  <c r="CK621" i="6"/>
  <c r="DG936" i="6"/>
  <c r="CA936" i="6"/>
  <c r="CV624" i="6"/>
  <c r="BP624" i="6"/>
  <c r="CA984" i="6"/>
  <c r="DG984" i="6"/>
  <c r="DG515" i="6"/>
  <c r="CA515" i="6"/>
  <c r="BE435" i="6"/>
  <c r="CK435" i="6"/>
  <c r="CK451" i="6"/>
  <c r="BE451" i="6"/>
  <c r="CK627" i="6"/>
  <c r="BE627" i="6"/>
  <c r="CK711" i="6"/>
  <c r="BE711" i="6"/>
  <c r="BP993" i="6"/>
  <c r="CV993" i="6"/>
  <c r="CK844" i="6"/>
  <c r="BE844" i="6"/>
  <c r="BP249" i="6"/>
  <c r="CV249" i="6"/>
  <c r="BE365" i="6"/>
  <c r="CK365" i="6"/>
  <c r="CA898" i="6"/>
  <c r="DG898" i="6"/>
  <c r="BE827" i="6"/>
  <c r="CK827" i="6"/>
  <c r="CA180" i="6"/>
  <c r="DG180" i="6"/>
  <c r="BP924" i="6"/>
  <c r="CV924" i="6"/>
  <c r="BP766" i="6"/>
  <c r="CV766" i="6"/>
  <c r="CK232" i="6"/>
  <c r="BE232" i="6"/>
  <c r="BP981" i="6"/>
  <c r="CV981" i="6"/>
  <c r="BE356" i="6"/>
  <c r="CK356" i="6"/>
  <c r="BE379" i="6"/>
  <c r="CK379" i="6"/>
  <c r="DG528" i="6"/>
  <c r="CA528" i="6"/>
  <c r="CA961" i="6"/>
  <c r="DG961" i="6"/>
  <c r="CA23" i="6"/>
  <c r="DG23" i="6"/>
  <c r="DG244" i="6"/>
  <c r="CA244" i="6"/>
  <c r="CK849" i="6"/>
  <c r="BE849" i="6"/>
  <c r="CK699" i="6"/>
  <c r="BE699" i="6"/>
  <c r="CK461" i="6"/>
  <c r="BE461" i="6"/>
  <c r="BE122" i="6"/>
  <c r="CK122" i="6"/>
  <c r="BP864" i="6"/>
  <c r="CV864" i="6"/>
  <c r="DG679" i="6"/>
  <c r="CA679" i="6"/>
  <c r="CV618" i="6"/>
  <c r="BP618" i="6"/>
  <c r="BP588" i="6"/>
  <c r="CV588" i="6"/>
  <c r="BP1013" i="6"/>
  <c r="CV1013" i="6"/>
  <c r="CV549" i="6"/>
  <c r="BP549" i="6"/>
  <c r="DG409" i="6"/>
  <c r="CA409" i="6"/>
  <c r="CK581" i="6"/>
  <c r="BE581" i="6"/>
  <c r="BE986" i="6"/>
  <c r="CK986" i="6"/>
  <c r="K54" i="5"/>
  <c r="K66" i="5"/>
  <c r="M41" i="5"/>
  <c r="CA506" i="6"/>
  <c r="DG506" i="6"/>
  <c r="BE216" i="6"/>
  <c r="CK216" i="6"/>
  <c r="CK843" i="6"/>
  <c r="BE843" i="6"/>
  <c r="CA421" i="6"/>
  <c r="DG421" i="6"/>
  <c r="DG1000" i="6"/>
  <c r="CA1000" i="6"/>
  <c r="BE71" i="6"/>
  <c r="CK71" i="6"/>
  <c r="CK762" i="6"/>
  <c r="BE762" i="6"/>
  <c r="DG391" i="6"/>
  <c r="CA391" i="6"/>
  <c r="BP343" i="6"/>
  <c r="CV343" i="6"/>
  <c r="BP956" i="6"/>
  <c r="CV956" i="6"/>
  <c r="BP435" i="6"/>
  <c r="CV435" i="6"/>
  <c r="CA43" i="6"/>
  <c r="DG43" i="6"/>
  <c r="CA197" i="6"/>
  <c r="DG197" i="6"/>
  <c r="CK623" i="6"/>
  <c r="BE623" i="6"/>
  <c r="BP43" i="6"/>
  <c r="CV43" i="6"/>
  <c r="CA97" i="6"/>
  <c r="DG97" i="6"/>
  <c r="BE51" i="6"/>
  <c r="CK51" i="6"/>
  <c r="BP341" i="6"/>
  <c r="CV341" i="6"/>
  <c r="CV132" i="6"/>
  <c r="BP132" i="6"/>
  <c r="CA952" i="6"/>
  <c r="DG952" i="6"/>
  <c r="CV483" i="6"/>
  <c r="BP483" i="6"/>
  <c r="DG131" i="6"/>
  <c r="CA131" i="6"/>
  <c r="BP21" i="6"/>
  <c r="CV21" i="6"/>
  <c r="DG544" i="6"/>
  <c r="CA544" i="6"/>
  <c r="BP861" i="6"/>
  <c r="CV861" i="6"/>
  <c r="BE520" i="6"/>
  <c r="CK520" i="6"/>
  <c r="DG690" i="6"/>
  <c r="CA690" i="6"/>
  <c r="CK245" i="6"/>
  <c r="BE245" i="6"/>
  <c r="BE425" i="6"/>
  <c r="CK425" i="6"/>
  <c r="BE303" i="6"/>
  <c r="CK303" i="6"/>
  <c r="BE448" i="6"/>
  <c r="CK448" i="6"/>
  <c r="BP725" i="6"/>
  <c r="CV725" i="6"/>
  <c r="BE511" i="6"/>
  <c r="CK511" i="6"/>
  <c r="CV897" i="6"/>
  <c r="BP897" i="6"/>
  <c r="CV907" i="6"/>
  <c r="BP907" i="6"/>
  <c r="BE480" i="6"/>
  <c r="CK480" i="6"/>
  <c r="CK165" i="6"/>
  <c r="BE165" i="6"/>
  <c r="CK243" i="6"/>
  <c r="BE243" i="6"/>
  <c r="CA913" i="6"/>
  <c r="DG913" i="6"/>
  <c r="CK611" i="6"/>
  <c r="BE611" i="6"/>
  <c r="BP682" i="6"/>
  <c r="CV682" i="6"/>
  <c r="DG75" i="6"/>
  <c r="CA75" i="6"/>
  <c r="CV513" i="6"/>
  <c r="BP513" i="6"/>
  <c r="BE134" i="6"/>
  <c r="CK134" i="6"/>
  <c r="CV300" i="6"/>
  <c r="BP300" i="6"/>
  <c r="CK290" i="6"/>
  <c r="BE290" i="6"/>
  <c r="CK346" i="6"/>
  <c r="BE346" i="6"/>
  <c r="DG903" i="6"/>
  <c r="CA903" i="6"/>
  <c r="CA352" i="6"/>
  <c r="DG352" i="6"/>
  <c r="CK169" i="6"/>
  <c r="BE169" i="6"/>
  <c r="CA235" i="6"/>
  <c r="DG235" i="6"/>
  <c r="CV994" i="6"/>
  <c r="BP994" i="6"/>
  <c r="DG344" i="6"/>
  <c r="CA344" i="6"/>
  <c r="DG315" i="6"/>
  <c r="CA315" i="6"/>
  <c r="CV80" i="6"/>
  <c r="BP80" i="6"/>
  <c r="DG333" i="6"/>
  <c r="CA333" i="6"/>
  <c r="CK1008" i="6"/>
  <c r="BE1008" i="6"/>
  <c r="BE633" i="6"/>
  <c r="CK633" i="6"/>
  <c r="CV478" i="6"/>
  <c r="BP478" i="6"/>
  <c r="CA783" i="6"/>
  <c r="DG783" i="6"/>
  <c r="BE130" i="6"/>
  <c r="CK130" i="6"/>
  <c r="CA285" i="6"/>
  <c r="DG285" i="6"/>
  <c r="CV182" i="6"/>
  <c r="BP182" i="6"/>
  <c r="CV461" i="6"/>
  <c r="BP461" i="6"/>
  <c r="CV184" i="6"/>
  <c r="BP184" i="6"/>
  <c r="CV453" i="6"/>
  <c r="BP453" i="6"/>
  <c r="BE305" i="6"/>
  <c r="CK305" i="6"/>
  <c r="CK619" i="6"/>
  <c r="BE619" i="6"/>
  <c r="DG626" i="6"/>
  <c r="CA626" i="6"/>
  <c r="CV989" i="6"/>
  <c r="BP989" i="6"/>
  <c r="CA445" i="6"/>
  <c r="DG445" i="6"/>
  <c r="CV747" i="6"/>
  <c r="BP747" i="6"/>
  <c r="CV552" i="6"/>
  <c r="BP552" i="6"/>
  <c r="DG958" i="6"/>
  <c r="CA958" i="6"/>
  <c r="CK679" i="6"/>
  <c r="BE679" i="6"/>
  <c r="CV219" i="6"/>
  <c r="BP219" i="6"/>
  <c r="CK509" i="6"/>
  <c r="BE509" i="6"/>
  <c r="CK388" i="6"/>
  <c r="BE388" i="6"/>
  <c r="CV765" i="6"/>
  <c r="BP765" i="6"/>
  <c r="CK162" i="6"/>
  <c r="BE162" i="6"/>
  <c r="CA134" i="6"/>
  <c r="DG134" i="6"/>
  <c r="CA662" i="6"/>
  <c r="DG662" i="6"/>
  <c r="CK992" i="6"/>
  <c r="BE992" i="6"/>
  <c r="CV430" i="6"/>
  <c r="BP430" i="6"/>
  <c r="CV49" i="6"/>
  <c r="BP49" i="6"/>
  <c r="CK936" i="6"/>
  <c r="BE936" i="6"/>
  <c r="BE795" i="6"/>
  <c r="CK795" i="6"/>
  <c r="CV418" i="6"/>
  <c r="BP418" i="6"/>
  <c r="CV296" i="6"/>
  <c r="BP296" i="6"/>
  <c r="BE213" i="6"/>
  <c r="CK213" i="6"/>
  <c r="CK819" i="6"/>
  <c r="BE819" i="6"/>
  <c r="CA665" i="6"/>
  <c r="DG665" i="6"/>
  <c r="CV194" i="6"/>
  <c r="BP194" i="6"/>
  <c r="BP397" i="6"/>
  <c r="CV397" i="6"/>
  <c r="BP954" i="6"/>
  <c r="CV954" i="6"/>
  <c r="CA545" i="6"/>
  <c r="DG545" i="6"/>
  <c r="BP629" i="6"/>
  <c r="CV629" i="6"/>
  <c r="BP29" i="6"/>
  <c r="CV29" i="6"/>
  <c r="DG335" i="6"/>
  <c r="CA335" i="6"/>
  <c r="BE845" i="6"/>
  <c r="CK845" i="6"/>
  <c r="CA459" i="6"/>
  <c r="DG459" i="6"/>
  <c r="DG625" i="6"/>
  <c r="CA625" i="6"/>
  <c r="BP830" i="6"/>
  <c r="CV830" i="6"/>
  <c r="DG731" i="6"/>
  <c r="CA731" i="6"/>
  <c r="CV447" i="6"/>
  <c r="BP447" i="6"/>
  <c r="CK854" i="6"/>
  <c r="BE854" i="6"/>
  <c r="CV255" i="6"/>
  <c r="BP255" i="6"/>
  <c r="CK113" i="6"/>
  <c r="BE113" i="6"/>
  <c r="CA644" i="6"/>
  <c r="DG644" i="6"/>
  <c r="BE872" i="6"/>
  <c r="CK872" i="6"/>
  <c r="CK80" i="6"/>
  <c r="BE80" i="6"/>
  <c r="BP976" i="6"/>
  <c r="CV976" i="6"/>
  <c r="CA769" i="6"/>
  <c r="DG769" i="6"/>
  <c r="DG931" i="6"/>
  <c r="CA931" i="6"/>
  <c r="BE1009" i="6"/>
  <c r="CK1009" i="6"/>
  <c r="CK969" i="6"/>
  <c r="BE969" i="6"/>
  <c r="DG809" i="6"/>
  <c r="CA809" i="6"/>
  <c r="DG560" i="6"/>
  <c r="CA560" i="6"/>
  <c r="DG1001" i="6"/>
  <c r="CA1001" i="6"/>
  <c r="CK756" i="6"/>
  <c r="BE756" i="6"/>
  <c r="DG578" i="6"/>
  <c r="CA578" i="6"/>
  <c r="CA866" i="6"/>
  <c r="DG866" i="6"/>
  <c r="CA438" i="6"/>
  <c r="DG438" i="6"/>
  <c r="CV875" i="6"/>
  <c r="BP875" i="6"/>
  <c r="DG594" i="6"/>
  <c r="CA594" i="6"/>
  <c r="DG630" i="6"/>
  <c r="CA630" i="6"/>
  <c r="DG332" i="6"/>
  <c r="CA332" i="6"/>
  <c r="CK127" i="6"/>
  <c r="BE127" i="6"/>
  <c r="CV356" i="6"/>
  <c r="BP356" i="6"/>
  <c r="CK837" i="6"/>
  <c r="BE837" i="6"/>
  <c r="CV558" i="6"/>
  <c r="BP558" i="6"/>
  <c r="CV69" i="6"/>
  <c r="BP69" i="6"/>
  <c r="M36" i="5"/>
  <c r="K61" i="5"/>
  <c r="K49" i="5"/>
  <c r="CA775" i="6"/>
  <c r="DG775" i="6"/>
  <c r="CA187" i="6"/>
  <c r="DG187" i="6"/>
  <c r="CK233" i="6"/>
  <c r="BE233" i="6"/>
  <c r="CV838" i="6"/>
  <c r="BP838" i="6"/>
  <c r="CA111" i="6"/>
  <c r="DG111" i="6"/>
  <c r="BE838" i="6"/>
  <c r="CK838" i="6"/>
  <c r="CA437" i="6"/>
  <c r="DG437" i="6"/>
  <c r="CA1007" i="6"/>
  <c r="DG1007" i="6"/>
  <c r="BP717" i="6"/>
  <c r="CV717" i="6"/>
  <c r="DG143" i="6"/>
  <c r="CA143" i="6"/>
  <c r="BE31" i="6"/>
  <c r="CK31" i="6"/>
  <c r="BP654" i="6"/>
  <c r="CV654" i="6"/>
  <c r="DG420" i="6"/>
  <c r="CA420" i="6"/>
  <c r="BE226" i="6"/>
  <c r="CK226" i="6"/>
  <c r="CV689" i="6"/>
  <c r="BP689" i="6"/>
  <c r="BP411" i="6"/>
  <c r="CV411" i="6"/>
  <c r="BP801" i="6"/>
  <c r="CV801" i="6"/>
  <c r="BE851" i="6"/>
  <c r="CK851" i="6"/>
  <c r="BE339" i="6"/>
  <c r="CK339" i="6"/>
  <c r="CV256" i="6"/>
  <c r="BP256" i="6"/>
  <c r="BE321" i="6"/>
  <c r="CK321" i="6"/>
  <c r="BP443" i="6"/>
  <c r="CV443" i="6"/>
  <c r="CV882" i="6"/>
  <c r="BP882" i="6"/>
  <c r="CK634" i="6"/>
  <c r="BE634" i="6"/>
  <c r="DG403" i="6"/>
  <c r="CA403" i="6"/>
  <c r="DG379" i="6"/>
  <c r="CA379" i="6"/>
  <c r="CA29" i="6"/>
  <c r="DG29" i="6"/>
  <c r="CK944" i="6"/>
  <c r="BE944" i="6"/>
  <c r="CV165" i="6"/>
  <c r="BP165" i="6"/>
  <c r="CK103" i="6"/>
  <c r="BE103" i="6"/>
  <c r="DG897" i="6"/>
  <c r="CA897" i="6"/>
  <c r="BE684" i="6"/>
  <c r="CK684" i="6"/>
  <c r="BE565" i="6"/>
  <c r="CK565" i="6"/>
  <c r="BP908" i="6"/>
  <c r="CV908" i="6"/>
  <c r="CA634" i="6"/>
  <c r="DG634" i="6"/>
  <c r="DG492" i="6"/>
  <c r="CA492" i="6"/>
  <c r="BE118" i="6"/>
  <c r="CK118" i="6"/>
  <c r="BP650" i="6"/>
  <c r="CV650" i="6"/>
  <c r="CV491" i="6"/>
  <c r="BP491" i="6"/>
  <c r="DG106" i="6"/>
  <c r="CA106" i="6"/>
  <c r="BE887" i="6"/>
  <c r="CK887" i="6"/>
  <c r="DG294" i="6"/>
  <c r="CA294" i="6"/>
  <c r="BP299" i="6"/>
  <c r="CV299" i="6"/>
  <c r="CK772" i="6"/>
  <c r="BE772" i="6"/>
  <c r="DG694" i="6"/>
  <c r="CA694" i="6"/>
  <c r="BE644" i="6"/>
  <c r="CK644" i="6"/>
  <c r="CA249" i="6"/>
  <c r="DG249" i="6"/>
  <c r="BP287" i="6"/>
  <c r="CV287" i="6"/>
  <c r="BP970" i="6"/>
  <c r="CV970" i="6"/>
  <c r="DG121" i="6"/>
  <c r="CA121" i="6"/>
  <c r="CK151" i="6"/>
  <c r="BE151" i="6"/>
  <c r="CV203" i="6"/>
  <c r="BP203" i="6"/>
  <c r="DG969" i="6"/>
  <c r="CA969" i="6"/>
  <c r="BE240" i="6"/>
  <c r="CK240" i="6"/>
  <c r="CA755" i="6"/>
  <c r="DG755" i="6"/>
  <c r="CV642" i="6"/>
  <c r="BP642" i="6"/>
  <c r="BE734" i="6"/>
  <c r="CK734" i="6"/>
  <c r="BE738" i="6"/>
  <c r="CK738" i="6"/>
  <c r="CK1000" i="6"/>
  <c r="BE1000" i="6"/>
  <c r="BE18" i="6"/>
  <c r="CK18" i="6"/>
  <c r="BP740" i="6"/>
  <c r="CV740" i="6"/>
  <c r="CK521" i="6"/>
  <c r="BE521" i="6"/>
  <c r="BP986" i="6"/>
  <c r="CV986" i="6"/>
  <c r="CA476" i="6"/>
  <c r="DG476" i="6"/>
  <c r="CK646" i="6"/>
  <c r="BE646" i="6"/>
  <c r="BE976" i="6"/>
  <c r="CK976" i="6"/>
  <c r="CV647" i="6"/>
  <c r="BP647" i="6"/>
  <c r="BE364" i="6"/>
  <c r="CK364" i="6"/>
  <c r="CV242" i="6"/>
  <c r="BP242" i="6"/>
  <c r="BE567" i="6"/>
  <c r="CK567" i="6"/>
  <c r="BE112" i="6"/>
  <c r="CK112" i="6"/>
  <c r="CK774" i="6"/>
  <c r="BE774" i="6"/>
  <c r="DG87" i="6"/>
  <c r="CA87" i="6"/>
  <c r="BE399" i="6"/>
  <c r="CK399" i="6"/>
  <c r="CV210" i="6"/>
  <c r="BP210" i="6"/>
  <c r="DG67" i="6"/>
  <c r="CA67" i="6"/>
  <c r="BP369" i="6"/>
  <c r="CV369" i="6"/>
  <c r="BP147" i="6"/>
  <c r="CV147" i="6"/>
  <c r="DG224" i="6"/>
  <c r="CA224" i="6"/>
  <c r="CA650" i="6"/>
  <c r="DG650" i="6"/>
  <c r="CA356" i="6"/>
  <c r="DG356" i="6"/>
  <c r="CA896" i="6"/>
  <c r="DG896" i="6"/>
  <c r="BP576" i="6"/>
  <c r="CV576" i="6"/>
  <c r="BP592" i="6"/>
  <c r="CV592" i="6"/>
  <c r="BE219" i="6"/>
  <c r="CK219" i="6"/>
  <c r="BE67" i="6"/>
  <c r="CK67" i="6"/>
  <c r="CK741" i="6"/>
  <c r="BE741" i="6"/>
  <c r="CV290" i="6"/>
  <c r="BP290" i="6"/>
  <c r="BE161" i="6"/>
  <c r="CK161" i="6"/>
  <c r="CV52" i="6"/>
  <c r="BP52" i="6"/>
  <c r="DG502" i="6"/>
  <c r="CA502" i="6"/>
  <c r="CK76" i="6"/>
  <c r="BE76" i="6"/>
  <c r="BE376" i="6"/>
  <c r="CK376" i="6"/>
  <c r="CK765" i="6"/>
  <c r="BE765" i="6"/>
  <c r="CK884" i="6"/>
  <c r="BE884" i="6"/>
  <c r="CV487" i="6"/>
  <c r="BP487" i="6"/>
  <c r="BE620" i="6"/>
  <c r="CK620" i="6"/>
  <c r="BE197" i="6"/>
  <c r="CK197" i="6"/>
  <c r="DG837" i="6"/>
  <c r="CA837" i="6"/>
  <c r="CV395" i="6"/>
  <c r="BP395" i="6"/>
  <c r="CK141" i="6"/>
  <c r="BE141" i="6"/>
  <c r="CA751" i="6"/>
  <c r="DG751" i="6"/>
  <c r="BE700" i="6"/>
  <c r="CK700" i="6"/>
  <c r="CV391" i="6"/>
  <c r="BP391" i="6"/>
  <c r="CK484" i="6"/>
  <c r="BE484" i="6"/>
  <c r="CK176" i="6"/>
  <c r="BE176" i="6"/>
  <c r="CK846" i="6"/>
  <c r="BE846" i="6"/>
  <c r="BP610" i="6"/>
  <c r="CV610" i="6"/>
  <c r="DG781" i="6"/>
  <c r="CA781" i="6"/>
  <c r="BP780" i="6"/>
  <c r="CV780" i="6"/>
  <c r="CK86" i="6"/>
  <c r="BE86" i="6"/>
  <c r="BP474" i="6"/>
  <c r="CV474" i="6"/>
  <c r="CA816" i="6"/>
  <c r="DG816" i="6"/>
  <c r="CK133" i="6"/>
  <c r="BE133" i="6"/>
  <c r="CA793" i="6"/>
  <c r="DG793" i="6"/>
  <c r="DG948" i="6"/>
  <c r="CA948" i="6"/>
  <c r="CV177" i="6"/>
  <c r="BP177" i="6"/>
  <c r="CV939" i="6"/>
  <c r="BP939" i="6"/>
  <c r="DG179" i="6"/>
  <c r="CA179" i="6"/>
  <c r="BE414" i="6"/>
  <c r="CK414" i="6"/>
  <c r="CA844" i="6"/>
  <c r="DG844" i="6"/>
  <c r="CV827" i="6"/>
  <c r="BP827" i="6"/>
  <c r="BE653" i="6"/>
  <c r="CK653" i="6"/>
  <c r="CA849" i="6"/>
  <c r="DG849" i="6"/>
  <c r="DG72" i="6"/>
  <c r="CA72" i="6"/>
  <c r="BE814" i="6"/>
  <c r="CK814" i="6"/>
  <c r="CV1005" i="6"/>
  <c r="BP1005" i="6"/>
  <c r="CV957" i="6"/>
  <c r="BP957" i="6"/>
  <c r="BE73" i="6"/>
  <c r="CK73" i="6"/>
  <c r="BP315" i="6"/>
  <c r="CV315" i="6"/>
  <c r="BE941" i="6"/>
  <c r="CK941" i="6"/>
  <c r="BP312" i="6"/>
  <c r="CV312" i="6"/>
  <c r="DG418" i="6"/>
  <c r="CA418" i="6"/>
  <c r="CA882" i="6"/>
  <c r="DG882" i="6"/>
  <c r="DG542" i="6"/>
  <c r="CA542" i="6"/>
  <c r="CA182" i="6"/>
  <c r="DG182" i="6"/>
  <c r="CK601" i="6"/>
  <c r="BE601" i="6"/>
  <c r="DG503" i="6"/>
  <c r="CA503" i="6"/>
  <c r="CV789" i="6"/>
  <c r="BP789" i="6"/>
  <c r="CV635" i="6"/>
  <c r="BP635" i="6"/>
  <c r="BP922" i="6"/>
  <c r="CV922" i="6"/>
  <c r="DG208" i="6"/>
  <c r="CA208" i="6"/>
  <c r="CA708" i="6"/>
  <c r="DG708" i="6"/>
  <c r="BE545" i="6"/>
  <c r="CK545" i="6"/>
  <c r="BP824" i="6"/>
  <c r="CV824" i="6"/>
  <c r="CK670" i="6"/>
  <c r="BE670" i="6"/>
  <c r="BE442" i="6"/>
  <c r="CK442" i="6"/>
  <c r="BE196" i="6"/>
  <c r="CK196" i="6"/>
  <c r="CA457" i="6"/>
  <c r="DG457" i="6"/>
  <c r="CV178" i="6"/>
  <c r="BP178" i="6"/>
  <c r="CK785" i="6"/>
  <c r="BE785" i="6"/>
  <c r="CK102" i="6"/>
  <c r="BE102" i="6"/>
  <c r="BE914" i="6"/>
  <c r="CK914" i="6"/>
  <c r="BE972" i="6"/>
  <c r="CK972" i="6"/>
  <c r="CK440" i="6"/>
  <c r="BE440" i="6"/>
  <c r="CA417" i="6"/>
  <c r="DG417" i="6"/>
  <c r="DG400" i="6"/>
  <c r="CA400" i="6"/>
  <c r="CK862" i="6"/>
  <c r="BE862" i="6"/>
  <c r="CV791" i="6"/>
  <c r="BP791" i="6"/>
  <c r="BP863" i="6"/>
  <c r="CV863" i="6"/>
  <c r="CV324" i="6"/>
  <c r="BP324" i="6"/>
  <c r="BE77" i="6"/>
  <c r="CK77" i="6"/>
  <c r="CK244" i="6"/>
  <c r="BE244" i="6"/>
  <c r="CK392" i="6"/>
  <c r="BE392" i="6"/>
  <c r="BE858" i="6"/>
  <c r="CK858" i="6"/>
  <c r="BE319" i="6"/>
  <c r="CK319" i="6"/>
  <c r="BE809" i="6"/>
  <c r="CK809" i="6"/>
  <c r="CV187" i="6"/>
  <c r="BP187" i="6"/>
  <c r="BP587" i="6"/>
  <c r="CV587" i="6"/>
  <c r="BE555" i="6"/>
  <c r="CK555" i="6"/>
  <c r="DG514" i="6"/>
  <c r="CA514" i="6"/>
  <c r="CV446" i="6"/>
  <c r="BP446" i="6"/>
  <c r="CA189" i="6"/>
  <c r="DG189" i="6"/>
  <c r="CK658" i="6"/>
  <c r="BE658" i="6"/>
  <c r="BP220" i="6"/>
  <c r="CV220" i="6"/>
  <c r="CK963" i="6"/>
  <c r="BE963" i="6"/>
  <c r="CA622" i="6"/>
  <c r="DG622" i="6"/>
  <c r="CA795" i="6"/>
  <c r="DG795" i="6"/>
  <c r="CV59" i="6"/>
  <c r="BP59" i="6"/>
  <c r="CV475" i="6"/>
  <c r="BP475" i="6"/>
  <c r="BP792" i="6"/>
  <c r="CV792" i="6"/>
  <c r="CV520" i="6"/>
  <c r="BP520" i="6"/>
  <c r="BE83" i="6"/>
  <c r="CK83" i="6"/>
  <c r="CV201" i="6"/>
  <c r="BP201" i="6"/>
  <c r="CV745" i="6"/>
  <c r="BP745" i="6"/>
  <c r="CA472" i="6"/>
  <c r="DG472" i="6"/>
  <c r="DG267" i="6"/>
  <c r="CA267" i="6"/>
  <c r="CA258" i="6"/>
  <c r="DG258" i="6"/>
  <c r="DG840" i="6"/>
  <c r="CA840" i="6"/>
  <c r="DG364" i="6"/>
  <c r="CA364" i="6"/>
  <c r="CA16" i="6"/>
  <c r="DG16" i="6"/>
  <c r="CV1012" i="6"/>
  <c r="BP1012" i="6"/>
  <c r="BE475" i="6"/>
  <c r="CK475" i="6"/>
  <c r="CK412" i="6"/>
  <c r="BE412" i="6"/>
  <c r="CA657" i="6"/>
  <c r="DG657" i="6"/>
  <c r="CV285" i="6"/>
  <c r="BP285" i="6"/>
  <c r="CV428" i="6"/>
  <c r="BP428" i="6"/>
  <c r="CK531" i="6"/>
  <c r="BE531" i="6"/>
  <c r="BP66" i="6"/>
  <c r="CV66" i="6"/>
  <c r="BP987" i="6"/>
  <c r="CV987" i="6"/>
  <c r="CV389" i="6"/>
  <c r="BP389" i="6"/>
  <c r="CA777" i="6"/>
  <c r="DG777" i="6"/>
  <c r="CK499" i="6"/>
  <c r="BE499" i="6"/>
  <c r="BP115" i="6"/>
  <c r="CV115" i="6"/>
  <c r="BP288" i="6"/>
  <c r="CV288" i="6"/>
  <c r="DG385" i="6"/>
  <c r="CA385" i="6"/>
  <c r="DG813" i="6"/>
  <c r="CA813" i="6"/>
  <c r="CV969" i="6"/>
  <c r="BP969" i="6"/>
  <c r="CV279" i="6"/>
  <c r="BP279" i="6"/>
  <c r="CA616" i="6"/>
  <c r="DG616" i="6"/>
  <c r="BP185" i="6"/>
  <c r="CV185" i="6"/>
  <c r="CV829" i="6"/>
  <c r="BP829" i="6"/>
  <c r="BP496" i="6"/>
  <c r="CV496" i="6"/>
  <c r="CK253" i="6"/>
  <c r="BE253" i="6"/>
  <c r="CV294" i="6"/>
  <c r="BP294" i="6"/>
  <c r="BE441" i="6"/>
  <c r="CK441" i="6"/>
  <c r="CV412" i="6"/>
  <c r="BP412" i="6"/>
  <c r="CA468" i="6"/>
  <c r="DG468" i="6"/>
  <c r="CV388" i="6"/>
  <c r="BP388" i="6"/>
  <c r="BE124" i="6"/>
  <c r="CK124" i="6"/>
  <c r="BP370" i="6"/>
  <c r="CV370" i="6"/>
  <c r="DG735" i="6"/>
  <c r="CA735" i="6"/>
  <c r="CV292" i="6"/>
  <c r="BP292" i="6"/>
  <c r="CA169" i="6"/>
  <c r="DG169" i="6"/>
  <c r="DG833" i="6"/>
  <c r="CA833" i="6"/>
  <c r="BP825" i="6"/>
  <c r="CV825" i="6"/>
  <c r="DG53" i="6"/>
  <c r="CA53" i="6"/>
  <c r="BE87" i="6"/>
  <c r="CK87" i="6"/>
  <c r="DG584" i="6"/>
  <c r="CA584" i="6"/>
  <c r="CA148" i="6"/>
  <c r="DG148" i="6"/>
  <c r="CV90" i="6"/>
  <c r="BP90" i="6"/>
  <c r="CV800" i="6"/>
  <c r="BP800" i="6"/>
  <c r="BP240" i="6"/>
  <c r="CV240" i="6"/>
  <c r="BE628" i="6"/>
  <c r="CK628" i="6"/>
  <c r="CV879" i="6"/>
  <c r="BP879" i="6"/>
  <c r="CA441" i="6"/>
  <c r="DG441" i="6"/>
  <c r="K60" i="5"/>
  <c r="M35" i="5"/>
  <c r="K48" i="5"/>
  <c r="CK923" i="6"/>
  <c r="BE923" i="6"/>
  <c r="BP634" i="6"/>
  <c r="CV634" i="6"/>
  <c r="BP545" i="6"/>
  <c r="CV545" i="6"/>
  <c r="CV612" i="6"/>
  <c r="BP612" i="6"/>
  <c r="CK149" i="6"/>
  <c r="BE149" i="6"/>
  <c r="BP38" i="6"/>
  <c r="CV38" i="6"/>
  <c r="BP722" i="6"/>
  <c r="CV722" i="6"/>
  <c r="CK66" i="6"/>
  <c r="BE66" i="6"/>
  <c r="CV130" i="6"/>
  <c r="BP130" i="6"/>
  <c r="CA210" i="6"/>
  <c r="DG210" i="6"/>
  <c r="CA742" i="6"/>
  <c r="DG742" i="6"/>
  <c r="CV639" i="6"/>
  <c r="BP639" i="6"/>
  <c r="BP777" i="6"/>
  <c r="CV777" i="6"/>
  <c r="CK255" i="6"/>
  <c r="BE255" i="6"/>
  <c r="DG98" i="6"/>
  <c r="CA98" i="6"/>
  <c r="BP437" i="6"/>
  <c r="CV437" i="6"/>
  <c r="BE1011" i="6"/>
  <c r="CK1011" i="6"/>
  <c r="BE580" i="6"/>
  <c r="CK580" i="6"/>
  <c r="CK852" i="6"/>
  <c r="BE852" i="6"/>
  <c r="BE927" i="6"/>
  <c r="CK927" i="6"/>
  <c r="CV681" i="6"/>
  <c r="BP681" i="6"/>
  <c r="CK924" i="6"/>
  <c r="BE924" i="6"/>
  <c r="BE648" i="6"/>
  <c r="CK648" i="6"/>
  <c r="BP37" i="6"/>
  <c r="CV37" i="6"/>
  <c r="CV1009" i="6"/>
  <c r="BP1009" i="6"/>
  <c r="BE34" i="6"/>
  <c r="CK34" i="6"/>
  <c r="DG246" i="6"/>
  <c r="CA246" i="6"/>
  <c r="DG261" i="6"/>
  <c r="CA261" i="6"/>
  <c r="DG771" i="6"/>
  <c r="CA771" i="6"/>
  <c r="CK70" i="6"/>
  <c r="BE70" i="6"/>
  <c r="CK205" i="6"/>
  <c r="BE205" i="6"/>
  <c r="BP135" i="6"/>
  <c r="CV135" i="6"/>
  <c r="BP123" i="6"/>
  <c r="CV123" i="6"/>
  <c r="BP392" i="6"/>
  <c r="CV392" i="6"/>
  <c r="CV692" i="6"/>
  <c r="BP692" i="6"/>
  <c r="CV971" i="6"/>
  <c r="BP971" i="6"/>
  <c r="CV47" i="6"/>
  <c r="BP47" i="6"/>
  <c r="BE217" i="6"/>
  <c r="CK217" i="6"/>
  <c r="BE65" i="6"/>
  <c r="CK65" i="6"/>
  <c r="DG102" i="6"/>
  <c r="CA102" i="6"/>
  <c r="BE865" i="6"/>
  <c r="CK865" i="6"/>
  <c r="BE877" i="6"/>
  <c r="CK877" i="6"/>
  <c r="CK922" i="6"/>
  <c r="BE922" i="6"/>
  <c r="BP276" i="6"/>
  <c r="CV276" i="6"/>
  <c r="DG399" i="6"/>
  <c r="CA399" i="6"/>
  <c r="CV93" i="6"/>
  <c r="BP93" i="6"/>
  <c r="CK459" i="6"/>
  <c r="BE459" i="6"/>
  <c r="BE761" i="6"/>
  <c r="CK761" i="6"/>
  <c r="CK839" i="6"/>
  <c r="BE839" i="6"/>
  <c r="CA126" i="6"/>
  <c r="DG126" i="6"/>
  <c r="CK533" i="6"/>
  <c r="BE533" i="6"/>
  <c r="CK752" i="6"/>
  <c r="BE752" i="6"/>
  <c r="CK735" i="6"/>
  <c r="BE735" i="6"/>
  <c r="CV750" i="6"/>
  <c r="BP750" i="6"/>
  <c r="DG122" i="6"/>
  <c r="CA122" i="6"/>
  <c r="DG953" i="6"/>
  <c r="CA953" i="6"/>
  <c r="BP693" i="6"/>
  <c r="CV693" i="6"/>
  <c r="BP796" i="6"/>
  <c r="CV796" i="6"/>
  <c r="BP311" i="6"/>
  <c r="CV311" i="6"/>
  <c r="CA154" i="6"/>
  <c r="DG154" i="6"/>
  <c r="CA519" i="6"/>
  <c r="DG519" i="6"/>
  <c r="BP345" i="6"/>
  <c r="CV345" i="6"/>
  <c r="CV223" i="6"/>
  <c r="BP223" i="6"/>
  <c r="BE79" i="6"/>
  <c r="CK79" i="6"/>
  <c r="BE970" i="6"/>
  <c r="CK970" i="6"/>
  <c r="BP821" i="6"/>
  <c r="CV821" i="6"/>
  <c r="CK54" i="6"/>
  <c r="BE54" i="6"/>
  <c r="CA307" i="6"/>
  <c r="DG307" i="6"/>
  <c r="BP332" i="6"/>
  <c r="CV332" i="6"/>
  <c r="CK663" i="6"/>
  <c r="BE663" i="6"/>
  <c r="CK398" i="6"/>
  <c r="BE398" i="6"/>
  <c r="BP360" i="6"/>
  <c r="CV360" i="6"/>
  <c r="BE505" i="6"/>
  <c r="CK505" i="6"/>
  <c r="CA442" i="6"/>
  <c r="DG442" i="6"/>
  <c r="BP490" i="6"/>
  <c r="CV490" i="6"/>
  <c r="CK984" i="6"/>
  <c r="BE984" i="6"/>
  <c r="BE767" i="6"/>
  <c r="CK767" i="6"/>
  <c r="CA144" i="6"/>
  <c r="DG144" i="6"/>
  <c r="BE548" i="6"/>
  <c r="CK548" i="6"/>
  <c r="DG319" i="6"/>
  <c r="CA319" i="6"/>
  <c r="CV929" i="6"/>
  <c r="BP929" i="6"/>
  <c r="CV252" i="6"/>
  <c r="BP252" i="6"/>
  <c r="BE407" i="6"/>
  <c r="CK407" i="6"/>
  <c r="CV414" i="6"/>
  <c r="BP414" i="6"/>
  <c r="CV396" i="6"/>
  <c r="BP396" i="6"/>
  <c r="DG467" i="6"/>
  <c r="CA467" i="6"/>
  <c r="BP715" i="6"/>
  <c r="CV715" i="6"/>
  <c r="DG804" i="6"/>
  <c r="CA804" i="6"/>
  <c r="BE695" i="6"/>
  <c r="CK695" i="6"/>
  <c r="CV942" i="6"/>
  <c r="BP942" i="6"/>
  <c r="CK919" i="6"/>
  <c r="BE919" i="6"/>
  <c r="CK33" i="6"/>
  <c r="BE33" i="6"/>
  <c r="BE317" i="6"/>
  <c r="CK317" i="6"/>
  <c r="BP417" i="6"/>
  <c r="CV417" i="6"/>
  <c r="DG80" i="6"/>
  <c r="CA80" i="6"/>
  <c r="CV961" i="6"/>
  <c r="BP961" i="6"/>
  <c r="BE24" i="6"/>
  <c r="CK24" i="6"/>
  <c r="DG473" i="6"/>
  <c r="CA473" i="6"/>
  <c r="BE443" i="6"/>
  <c r="CK443" i="6"/>
  <c r="DG555" i="6"/>
  <c r="CA555" i="6"/>
  <c r="CV92" i="6"/>
  <c r="BP92" i="6"/>
  <c r="DG915" i="6"/>
  <c r="CA915" i="6"/>
  <c r="CV909" i="6"/>
  <c r="BP909" i="6"/>
  <c r="BP686" i="6"/>
  <c r="CV686" i="6"/>
  <c r="BE89" i="6"/>
  <c r="CK89" i="6"/>
  <c r="BP504" i="6"/>
  <c r="CV504" i="6"/>
  <c r="CA976" i="6"/>
  <c r="DG976" i="6"/>
  <c r="DG408" i="6"/>
  <c r="CA408" i="6"/>
  <c r="BP952" i="6"/>
  <c r="CV952" i="6"/>
  <c r="CV213" i="6"/>
  <c r="BP213" i="6"/>
  <c r="CA660" i="6"/>
  <c r="DG660" i="6"/>
  <c r="CK602" i="6"/>
  <c r="BE602" i="6"/>
  <c r="CV787" i="6"/>
  <c r="BP787" i="6"/>
  <c r="CA670" i="6"/>
  <c r="DG670" i="6"/>
  <c r="CK625" i="6"/>
  <c r="BE625" i="6"/>
  <c r="BP413" i="6"/>
  <c r="CV413" i="6"/>
  <c r="BE447" i="6"/>
  <c r="CK447" i="6"/>
  <c r="BE771" i="6"/>
  <c r="CK771" i="6"/>
  <c r="CA668" i="6"/>
  <c r="DG668" i="6"/>
  <c r="CA31" i="6"/>
  <c r="DG31" i="6"/>
  <c r="CK95" i="6"/>
  <c r="BE95" i="6"/>
  <c r="BE381" i="6"/>
  <c r="CK381" i="6"/>
  <c r="CA916" i="6"/>
  <c r="DG916" i="6"/>
  <c r="CK950" i="6"/>
  <c r="BE950" i="6"/>
  <c r="CA715" i="6"/>
  <c r="DG715" i="6"/>
  <c r="CK345" i="6"/>
  <c r="BE345" i="6"/>
  <c r="BE301" i="6"/>
  <c r="CK301" i="6"/>
  <c r="BE332" i="6"/>
  <c r="CK332" i="6"/>
  <c r="DG302" i="6"/>
  <c r="CA302" i="6"/>
  <c r="DG145" i="6"/>
  <c r="CA145" i="6"/>
  <c r="BE446" i="6"/>
  <c r="CK446" i="6"/>
  <c r="BE395" i="6"/>
  <c r="CK395" i="6"/>
  <c r="BE146" i="6"/>
  <c r="CK146" i="6"/>
  <c r="CA945" i="6"/>
  <c r="DG945" i="6"/>
  <c r="BP758" i="6"/>
  <c r="CV758" i="6"/>
  <c r="CK600" i="6"/>
  <c r="BE600" i="6"/>
  <c r="BP1002" i="6"/>
  <c r="CV1002" i="6"/>
  <c r="DG149" i="6"/>
  <c r="CA149" i="6"/>
  <c r="CK492" i="6"/>
  <c r="BE492" i="6"/>
  <c r="CA920" i="6"/>
  <c r="DG920" i="6"/>
  <c r="BE289" i="6"/>
  <c r="CK289" i="6"/>
  <c r="BP95" i="6"/>
  <c r="CV95" i="6"/>
  <c r="BP452" i="6"/>
  <c r="CV452" i="6"/>
  <c r="CV451" i="6"/>
  <c r="BP451" i="6"/>
  <c r="CV429" i="6"/>
  <c r="BP429" i="6"/>
  <c r="DG798" i="6"/>
  <c r="CA798" i="6"/>
  <c r="BE780" i="6"/>
  <c r="CK780" i="6"/>
  <c r="BE964" i="6"/>
  <c r="CK964" i="6"/>
  <c r="DG410" i="6"/>
  <c r="CA410" i="6"/>
  <c r="CK157" i="6"/>
  <c r="BE157" i="6"/>
  <c r="BE58" i="6"/>
  <c r="CK58" i="6"/>
  <c r="BE108" i="6"/>
  <c r="CK108" i="6"/>
  <c r="BP946" i="6"/>
  <c r="CV946" i="6"/>
  <c r="BE371" i="6"/>
  <c r="CK371" i="6"/>
  <c r="CV666" i="6"/>
  <c r="BP666" i="6"/>
  <c r="BE694" i="6"/>
  <c r="CK694" i="6"/>
  <c r="CV703" i="6"/>
  <c r="BP703" i="6"/>
  <c r="DG119" i="6"/>
  <c r="CA119" i="6"/>
  <c r="CK933" i="6"/>
  <c r="BE933" i="6"/>
  <c r="BE375" i="6"/>
  <c r="CK375" i="6"/>
  <c r="CK942" i="6"/>
  <c r="BE942" i="6"/>
  <c r="DG90" i="6"/>
  <c r="CA90" i="6"/>
  <c r="CA677" i="6"/>
  <c r="DG677" i="6"/>
  <c r="BP111" i="6"/>
  <c r="CV111" i="6"/>
  <c r="CA207" i="6"/>
  <c r="DG207" i="6"/>
  <c r="DG526" i="6"/>
  <c r="CA526" i="6"/>
  <c r="DG303" i="6"/>
  <c r="CA303" i="6"/>
  <c r="DG380" i="6"/>
  <c r="CA380" i="6"/>
  <c r="CK129" i="6"/>
  <c r="BE129" i="6"/>
  <c r="BE201" i="6"/>
  <c r="CK201" i="6"/>
  <c r="CA1011" i="6"/>
  <c r="DG1011" i="6"/>
  <c r="CV984" i="6"/>
  <c r="BP984" i="6"/>
  <c r="CV384" i="6"/>
  <c r="BP384" i="6"/>
  <c r="CK174" i="6"/>
  <c r="BE174" i="6"/>
  <c r="BP96" i="6"/>
  <c r="CV96" i="6"/>
  <c r="BE163" i="6"/>
  <c r="CK163" i="6"/>
  <c r="CA551" i="6"/>
  <c r="DG551" i="6"/>
  <c r="BE757" i="6"/>
  <c r="CK757" i="6"/>
  <c r="CA768" i="6"/>
  <c r="DG768" i="6"/>
  <c r="BP102" i="6"/>
  <c r="CV102" i="6"/>
  <c r="BE281" i="6"/>
  <c r="CK281" i="6"/>
  <c r="DG358" i="6"/>
  <c r="CA358" i="6"/>
  <c r="DG225" i="6"/>
  <c r="CA225" i="6"/>
  <c r="CK750" i="6"/>
  <c r="BE750" i="6"/>
  <c r="DG283" i="6"/>
  <c r="CA283" i="6"/>
  <c r="BP563" i="6"/>
  <c r="CV563" i="6"/>
  <c r="BE486" i="6"/>
  <c r="CK486" i="6"/>
  <c r="CK437" i="6"/>
  <c r="BE437" i="6"/>
  <c r="CK537" i="6"/>
  <c r="BE537" i="6"/>
  <c r="CA230" i="6"/>
  <c r="DG230" i="6"/>
  <c r="DG543" i="6"/>
  <c r="CA543" i="6"/>
  <c r="CV964" i="6"/>
  <c r="BP964" i="6"/>
  <c r="BP884" i="6"/>
  <c r="CV884" i="6"/>
  <c r="BE568" i="6"/>
  <c r="CK568" i="6"/>
  <c r="CV190" i="6"/>
  <c r="BP190" i="6"/>
  <c r="DG757" i="6"/>
  <c r="CA757" i="6"/>
  <c r="BP239" i="6"/>
  <c r="CV239" i="6"/>
  <c r="CV142" i="6"/>
  <c r="BP142" i="6"/>
  <c r="CV983" i="6"/>
  <c r="BP983" i="6"/>
  <c r="CK402" i="6"/>
  <c r="BE402" i="6"/>
  <c r="CV458" i="6"/>
  <c r="BP458" i="6"/>
  <c r="CV653" i="6"/>
  <c r="BP653" i="6"/>
  <c r="BE624" i="6"/>
  <c r="CK624" i="6"/>
  <c r="CV968" i="6"/>
  <c r="BP968" i="6"/>
  <c r="CK168" i="6"/>
  <c r="BE168" i="6"/>
  <c r="CK195" i="6"/>
  <c r="BE195" i="6"/>
  <c r="BP250" i="6"/>
  <c r="CV250" i="6"/>
  <c r="BP891" i="6"/>
  <c r="CV891" i="6"/>
  <c r="CA593" i="6"/>
  <c r="DG593" i="6"/>
  <c r="BP377" i="6"/>
  <c r="CV377" i="6"/>
  <c r="CK637" i="6"/>
  <c r="BE637" i="6"/>
  <c r="CV168" i="6"/>
  <c r="BP168" i="6"/>
  <c r="CA909" i="6"/>
  <c r="DG909" i="6"/>
  <c r="CA664" i="6"/>
  <c r="DG664" i="6"/>
  <c r="DG784" i="6"/>
  <c r="CA784" i="6"/>
  <c r="CK229" i="6"/>
  <c r="BE229" i="6"/>
  <c r="BP679" i="6"/>
  <c r="CV679" i="6"/>
  <c r="CA704" i="6"/>
  <c r="DG704" i="6"/>
  <c r="DG475" i="6"/>
  <c r="CA475" i="6"/>
  <c r="CV158" i="6"/>
  <c r="BP158" i="6"/>
  <c r="BP998" i="6"/>
  <c r="CV998" i="6"/>
  <c r="CK926" i="6"/>
  <c r="BE926" i="6"/>
  <c r="CA922" i="6"/>
  <c r="DG922" i="6"/>
  <c r="CA885" i="6"/>
  <c r="DG885" i="6"/>
  <c r="BE40" i="6"/>
  <c r="CK40" i="6"/>
  <c r="BP183" i="6"/>
  <c r="CV183" i="6"/>
  <c r="CK470" i="6"/>
  <c r="BE470" i="6"/>
  <c r="CV790" i="6"/>
  <c r="BP790" i="6"/>
  <c r="CK538" i="6"/>
  <c r="BE538" i="6"/>
  <c r="BP806" i="6"/>
  <c r="CV806" i="6"/>
  <c r="BP613" i="6"/>
  <c r="CV613" i="6"/>
  <c r="CA607" i="6"/>
  <c r="DG607" i="6"/>
  <c r="DG843" i="6"/>
  <c r="CA843" i="6"/>
  <c r="DG83" i="6"/>
  <c r="CA83" i="6"/>
  <c r="BP705" i="6"/>
  <c r="CV705" i="6"/>
  <c r="DG632" i="6"/>
  <c r="CA632" i="6"/>
  <c r="DG320" i="6"/>
  <c r="CA320" i="6"/>
  <c r="CK78" i="6"/>
  <c r="BE78" i="6"/>
  <c r="CK438" i="6"/>
  <c r="BE438" i="6"/>
  <c r="CV273" i="6"/>
  <c r="BP273" i="6"/>
  <c r="CV84" i="6"/>
  <c r="BP84" i="6"/>
  <c r="BP514" i="6"/>
  <c r="CV514" i="6"/>
  <c r="BE370" i="6"/>
  <c r="CK370" i="6"/>
  <c r="DG277" i="6"/>
  <c r="CA277" i="6"/>
  <c r="CA631" i="6"/>
  <c r="DG631" i="6"/>
  <c r="CV74" i="6"/>
  <c r="BP74" i="6"/>
  <c r="BE323" i="6"/>
  <c r="CK323" i="6"/>
  <c r="DG70" i="6"/>
  <c r="CA70" i="6"/>
  <c r="DG808" i="6"/>
  <c r="CA808" i="6"/>
  <c r="DG466" i="6"/>
  <c r="CA466" i="6"/>
  <c r="BE1007" i="6"/>
  <c r="CK1007" i="6"/>
  <c r="CK518" i="6"/>
  <c r="BE518" i="6"/>
  <c r="CA700" i="6"/>
  <c r="DG700" i="6"/>
  <c r="DG185" i="6"/>
  <c r="CA185" i="6"/>
  <c r="DG806" i="6"/>
  <c r="CA806" i="6"/>
  <c r="DG392" i="6"/>
  <c r="CA392" i="6"/>
  <c r="CV87" i="6"/>
  <c r="BP87" i="6"/>
  <c r="BE19" i="6"/>
  <c r="CK19" i="6"/>
  <c r="CA37" i="6"/>
  <c r="DG37" i="6"/>
  <c r="CV525" i="6"/>
  <c r="BP525" i="6"/>
  <c r="BE997" i="6"/>
  <c r="CK997" i="6"/>
  <c r="CA533" i="6"/>
  <c r="DG533" i="6"/>
  <c r="BP662" i="6"/>
  <c r="CV662" i="6"/>
  <c r="CK607" i="6"/>
  <c r="BE607" i="6"/>
  <c r="BP844" i="6"/>
  <c r="CV844" i="6"/>
  <c r="CK222" i="6"/>
  <c r="BE222" i="6"/>
  <c r="CA489" i="6"/>
  <c r="DG489" i="6"/>
  <c r="DG211" i="6"/>
  <c r="CA211" i="6"/>
  <c r="CA912" i="6"/>
  <c r="DG912" i="6"/>
  <c r="CK43" i="6"/>
  <c r="BE43" i="6"/>
  <c r="DG139" i="6"/>
  <c r="CA139" i="6"/>
  <c r="CV757" i="6"/>
  <c r="BP757" i="6"/>
  <c r="CK929" i="6"/>
  <c r="BE929" i="6"/>
  <c r="BP711" i="6"/>
  <c r="CV711" i="6"/>
  <c r="BE956" i="6"/>
  <c r="CK956" i="6"/>
  <c r="CK890" i="6"/>
  <c r="BE890" i="6"/>
  <c r="BP608" i="6"/>
  <c r="CV608" i="6"/>
  <c r="CK953" i="6"/>
  <c r="BE953" i="6"/>
  <c r="BP594" i="6"/>
  <c r="CV594" i="6"/>
  <c r="BP916" i="6"/>
  <c r="CV916" i="6"/>
  <c r="BE775" i="6"/>
  <c r="CK775" i="6"/>
  <c r="DG117" i="6"/>
  <c r="CA117" i="6"/>
  <c r="BE842" i="6"/>
  <c r="CK842" i="6"/>
  <c r="CA667" i="6"/>
  <c r="DG667" i="6"/>
  <c r="CK794" i="6"/>
  <c r="BE794" i="6"/>
  <c r="BE63" i="6"/>
  <c r="CK63" i="6"/>
  <c r="DG266" i="6"/>
  <c r="CA266" i="6"/>
  <c r="BP42" i="6"/>
  <c r="CV42" i="6"/>
  <c r="BE415" i="6"/>
  <c r="CK415" i="6"/>
  <c r="CV454" i="6"/>
  <c r="BP454" i="6"/>
  <c r="CV659" i="6"/>
  <c r="BP659" i="6"/>
  <c r="BP992" i="6"/>
  <c r="CV992" i="6"/>
  <c r="BE747" i="6"/>
  <c r="CK747" i="6"/>
  <c r="BP901" i="6"/>
  <c r="CV901" i="6"/>
  <c r="BE320" i="6"/>
  <c r="CK320" i="6"/>
  <c r="CV193" i="6"/>
  <c r="BP193" i="6"/>
  <c r="CV192" i="6"/>
  <c r="BP192" i="6"/>
  <c r="BP962" i="6"/>
  <c r="CV962" i="6"/>
  <c r="CK779" i="6"/>
  <c r="BE779" i="6"/>
  <c r="DG990" i="6"/>
  <c r="CA990" i="6"/>
  <c r="DG292" i="6"/>
  <c r="CA292" i="6"/>
  <c r="DG481" i="6"/>
  <c r="CA481" i="6"/>
  <c r="DG91" i="6"/>
  <c r="CA91" i="6"/>
  <c r="DG501" i="6"/>
  <c r="CA501" i="6"/>
  <c r="CV668" i="6"/>
  <c r="BP668" i="6"/>
  <c r="DG470" i="6"/>
  <c r="CA470" i="6"/>
  <c r="BP920" i="6"/>
  <c r="CV920" i="6"/>
  <c r="CV675" i="6"/>
  <c r="BP675" i="6"/>
  <c r="CK101" i="6"/>
  <c r="BE101" i="6"/>
  <c r="BE801" i="6"/>
  <c r="CK801" i="6"/>
  <c r="BP768" i="6"/>
  <c r="CV768" i="6"/>
  <c r="DG147" i="6"/>
  <c r="CA147" i="6"/>
  <c r="BE859" i="6"/>
  <c r="CK859" i="6"/>
  <c r="DG264" i="6"/>
  <c r="CA264" i="6"/>
  <c r="BE258" i="6"/>
  <c r="CK258" i="6"/>
  <c r="CV456" i="6"/>
  <c r="BP456" i="6"/>
  <c r="BP773" i="6"/>
  <c r="CV773" i="6"/>
  <c r="DG424" i="6"/>
  <c r="CA424" i="6"/>
  <c r="BP1004" i="6"/>
  <c r="CV1004" i="6"/>
  <c r="CK224" i="6"/>
  <c r="BE224" i="6"/>
  <c r="BP868" i="6"/>
  <c r="CV868" i="6"/>
  <c r="BP849" i="6"/>
  <c r="CV849" i="6"/>
  <c r="BE373" i="6"/>
  <c r="CK373" i="6"/>
  <c r="CA188" i="6"/>
  <c r="DG188" i="6"/>
  <c r="CV985" i="6"/>
  <c r="BP985" i="6"/>
  <c r="DG685" i="6"/>
  <c r="CA685" i="6"/>
  <c r="CK971" i="6"/>
  <c r="BE971" i="6"/>
  <c r="BE180" i="6"/>
  <c r="CK180" i="6"/>
  <c r="CK530" i="6"/>
  <c r="BE530" i="6"/>
  <c r="DG856" i="6"/>
  <c r="CA856" i="6"/>
  <c r="CK257" i="6"/>
  <c r="BE257" i="6"/>
  <c r="DG92" i="6"/>
  <c r="CA92" i="6"/>
  <c r="CK1003" i="6"/>
  <c r="BE1003" i="6"/>
  <c r="BE322" i="6"/>
  <c r="CK322" i="6"/>
  <c r="CA14" i="6"/>
  <c r="DG14" i="6"/>
  <c r="DG541" i="6"/>
  <c r="CA541" i="6"/>
  <c r="CA521" i="6"/>
  <c r="DG521" i="6"/>
  <c r="CK980" i="6"/>
  <c r="BE980" i="6"/>
  <c r="CV387" i="6"/>
  <c r="BP387" i="6"/>
  <c r="CK806" i="6"/>
  <c r="BE806" i="6"/>
  <c r="CK318" i="6"/>
  <c r="BE318" i="6"/>
  <c r="BE49" i="6"/>
  <c r="CK49" i="6"/>
  <c r="CA603" i="6"/>
  <c r="DG603" i="6"/>
  <c r="DG175" i="6"/>
  <c r="CA175" i="6"/>
  <c r="DG353" i="6"/>
  <c r="CA353" i="6"/>
  <c r="BE158" i="6"/>
  <c r="CK158" i="6"/>
  <c r="DG907" i="6"/>
  <c r="CA907" i="6"/>
  <c r="CK800" i="6"/>
  <c r="BE800" i="6"/>
  <c r="CK638" i="6"/>
  <c r="BE638" i="6"/>
  <c r="CV76" i="6"/>
  <c r="BP76" i="6"/>
  <c r="DG374" i="6"/>
  <c r="CA374" i="6"/>
  <c r="BP104" i="6"/>
  <c r="CV104" i="6"/>
  <c r="CV748" i="6"/>
  <c r="BP748" i="6"/>
  <c r="DG86" i="6"/>
  <c r="CA86" i="6"/>
  <c r="DG65" i="6"/>
  <c r="CA65" i="6"/>
  <c r="BE417" i="6"/>
  <c r="CK417" i="6"/>
  <c r="DG359" i="6"/>
  <c r="CA359" i="6"/>
  <c r="DG994" i="6"/>
  <c r="CA994" i="6"/>
  <c r="DG382" i="6"/>
  <c r="CA382" i="6"/>
  <c r="CK333" i="6"/>
  <c r="BE333" i="6"/>
  <c r="BP772" i="6"/>
  <c r="CV772" i="6"/>
  <c r="BP498" i="6"/>
  <c r="CV498" i="6"/>
  <c r="CA484" i="6"/>
  <c r="DG484" i="6"/>
  <c r="BE616" i="6"/>
  <c r="CK616" i="6"/>
  <c r="BE966" i="6"/>
  <c r="CK966" i="6"/>
  <c r="CV820" i="6"/>
  <c r="BP820" i="6"/>
  <c r="BE867" i="6"/>
  <c r="CK867" i="6"/>
  <c r="BP719" i="6"/>
  <c r="CV719" i="6"/>
  <c r="CV755" i="6"/>
  <c r="BP755" i="6"/>
  <c r="BE667" i="6"/>
  <c r="CK667" i="6"/>
  <c r="CV117" i="6"/>
  <c r="BP117" i="6"/>
  <c r="DG491" i="6"/>
  <c r="CA491" i="6"/>
  <c r="BP14" i="6"/>
  <c r="CV14" i="6"/>
  <c r="DG548" i="6"/>
  <c r="CA548" i="6"/>
  <c r="BP41" i="6"/>
  <c r="CV41" i="6"/>
  <c r="CV152" i="6"/>
  <c r="BP152" i="6"/>
  <c r="CA156" i="6"/>
  <c r="DG156" i="6"/>
  <c r="DG48" i="6"/>
  <c r="CA48" i="6"/>
  <c r="BP328" i="6"/>
  <c r="CV328" i="6"/>
  <c r="CK473" i="6"/>
  <c r="BE473" i="6"/>
  <c r="CV778" i="6"/>
  <c r="BP778" i="6"/>
  <c r="CK74" i="6"/>
  <c r="BE74" i="6"/>
  <c r="CA130" i="6"/>
  <c r="DG130" i="6"/>
  <c r="BP602" i="6"/>
  <c r="CV602" i="6"/>
  <c r="BP335" i="6"/>
  <c r="CV335" i="6"/>
  <c r="BP911" i="6"/>
  <c r="CV911" i="6"/>
  <c r="BP605" i="6"/>
  <c r="CV605" i="6"/>
  <c r="CV146" i="6"/>
  <c r="BP146" i="6"/>
  <c r="DG991" i="6"/>
  <c r="CA991" i="6"/>
  <c r="BE410" i="6"/>
  <c r="CK410" i="6"/>
  <c r="BP729" i="6"/>
  <c r="CV729" i="6"/>
  <c r="BE571" i="6"/>
  <c r="CK571" i="6"/>
  <c r="CA15" i="6"/>
  <c r="DG15" i="6"/>
  <c r="CK576" i="6"/>
  <c r="BE576" i="6"/>
  <c r="BP726" i="6"/>
  <c r="CV726" i="6"/>
  <c r="BE179" i="6"/>
  <c r="CK179" i="6"/>
  <c r="DG818" i="6"/>
  <c r="CA818" i="6"/>
  <c r="CV259" i="6"/>
  <c r="BP259" i="6"/>
  <c r="CV163" i="6"/>
  <c r="BP163" i="6"/>
  <c r="CK575" i="6"/>
  <c r="BE575" i="6"/>
  <c r="CA699" i="6"/>
  <c r="DG699" i="6"/>
  <c r="CV138" i="6"/>
  <c r="BP138" i="6"/>
  <c r="DG396" i="6"/>
  <c r="CA396" i="6"/>
  <c r="CK708" i="6"/>
  <c r="BE708" i="6"/>
  <c r="CK669" i="6"/>
  <c r="BE669" i="6"/>
  <c r="CV804" i="6"/>
  <c r="BP804" i="6"/>
  <c r="BP218" i="6"/>
  <c r="CV218" i="6"/>
  <c r="BP149" i="6"/>
  <c r="CV149" i="6"/>
  <c r="BE991" i="6"/>
  <c r="CK991" i="6"/>
  <c r="DG82" i="6"/>
  <c r="CA82" i="6"/>
  <c r="BE957" i="6"/>
  <c r="CK957" i="6"/>
  <c r="BP817" i="6"/>
  <c r="CV817" i="6"/>
  <c r="BE397" i="6"/>
  <c r="CK397" i="6"/>
  <c r="BE687" i="6"/>
  <c r="CK687" i="6"/>
  <c r="CV698" i="6"/>
  <c r="BP698" i="6"/>
  <c r="CV943" i="6"/>
  <c r="BP943" i="6"/>
  <c r="CV511" i="6"/>
  <c r="BP511" i="6"/>
  <c r="BE643" i="6"/>
  <c r="CK643" i="6"/>
  <c r="CK338" i="6"/>
  <c r="BE338" i="6"/>
  <c r="DG959" i="6"/>
  <c r="CA959" i="6"/>
  <c r="BE100" i="6"/>
  <c r="CK100" i="6"/>
  <c r="CK489" i="6"/>
  <c r="BE489" i="6"/>
  <c r="CV211" i="6"/>
  <c r="BP211" i="6"/>
  <c r="BE378" i="6"/>
  <c r="CK378" i="6"/>
  <c r="CK666" i="6"/>
  <c r="BE666" i="6"/>
  <c r="CK668" i="6"/>
  <c r="BE668" i="6"/>
  <c r="CK833" i="6"/>
  <c r="BE833" i="6"/>
  <c r="CV62" i="6"/>
  <c r="BP62" i="6"/>
  <c r="CK979" i="6"/>
  <c r="BE979" i="6"/>
  <c r="BP385" i="6"/>
  <c r="CV385" i="6"/>
  <c r="CK308" i="6"/>
  <c r="BE308" i="6"/>
  <c r="CA140" i="6"/>
  <c r="DG140" i="6"/>
  <c r="CV241" i="6"/>
  <c r="BP241" i="6"/>
  <c r="CV64" i="6"/>
  <c r="BP64" i="6"/>
  <c r="CV805" i="6"/>
  <c r="BP805" i="6"/>
  <c r="CA435" i="6"/>
  <c r="DG435" i="6"/>
  <c r="CK211" i="6"/>
  <c r="BE211" i="6"/>
  <c r="DG330" i="6"/>
  <c r="CA330" i="6"/>
  <c r="BE209" i="6"/>
  <c r="CK209" i="6"/>
  <c r="CA231" i="6"/>
  <c r="DG231" i="6"/>
  <c r="CK789" i="6"/>
  <c r="BE789" i="6"/>
  <c r="DG317" i="6"/>
  <c r="CA317" i="6"/>
  <c r="CK880" i="6"/>
  <c r="BE880" i="6"/>
  <c r="DG184" i="6"/>
  <c r="CA184" i="6"/>
  <c r="CA925" i="6"/>
  <c r="DG925" i="6"/>
  <c r="CK743" i="6"/>
  <c r="BE743" i="6"/>
  <c r="BP238" i="6"/>
  <c r="CV238" i="6"/>
  <c r="DG273" i="6"/>
  <c r="CA273" i="6"/>
  <c r="BP940" i="6"/>
  <c r="CV940" i="6"/>
  <c r="CA73" i="6"/>
  <c r="DG73" i="6"/>
  <c r="BE75" i="6"/>
  <c r="CK75" i="6"/>
  <c r="BP278" i="6"/>
  <c r="CV278" i="6"/>
  <c r="DG748" i="6"/>
  <c r="CA748" i="6"/>
  <c r="BP687" i="6"/>
  <c r="CV687" i="6"/>
  <c r="CV497" i="6"/>
  <c r="BP497" i="6"/>
  <c r="BP431" i="6"/>
  <c r="CV431" i="6"/>
  <c r="CV975" i="6"/>
  <c r="BP975" i="6"/>
  <c r="BE140" i="6"/>
  <c r="CK140" i="6"/>
  <c r="BP100" i="6"/>
  <c r="CV100" i="6"/>
  <c r="BE91" i="6"/>
  <c r="CK91" i="6"/>
  <c r="BP917" i="6"/>
  <c r="CV917" i="6"/>
  <c r="BP743" i="6"/>
  <c r="CV743" i="6"/>
  <c r="BP892" i="6"/>
  <c r="CV892" i="6"/>
  <c r="CK707" i="6"/>
  <c r="BE707" i="6"/>
  <c r="CK879" i="6"/>
  <c r="BE879" i="6"/>
  <c r="BE903" i="6"/>
  <c r="CK903" i="6"/>
  <c r="CV966" i="6"/>
  <c r="BP966" i="6"/>
  <c r="DG572" i="6"/>
  <c r="CA572" i="6"/>
  <c r="DG571" i="6"/>
  <c r="CA571" i="6"/>
  <c r="CV615" i="6"/>
  <c r="BP615" i="6"/>
  <c r="CA334" i="6"/>
  <c r="DG334" i="6"/>
  <c r="CV81" i="6"/>
  <c r="BP81" i="6"/>
  <c r="DG563" i="6"/>
  <c r="CA563" i="6"/>
  <c r="CA651" i="6"/>
  <c r="DG651" i="6"/>
  <c r="CK591" i="6"/>
  <c r="BE591" i="6"/>
  <c r="CA109" i="6"/>
  <c r="DG109" i="6"/>
  <c r="CA646" i="6"/>
  <c r="DG646" i="6"/>
  <c r="BP488" i="6"/>
  <c r="CV488" i="6"/>
  <c r="CA841" i="6"/>
  <c r="DG841" i="6"/>
  <c r="CK106" i="6"/>
  <c r="BE106" i="6"/>
  <c r="BP873" i="6"/>
  <c r="CV873" i="6"/>
  <c r="BP702" i="6"/>
  <c r="CV702" i="6"/>
  <c r="BP22" i="6"/>
  <c r="CV22" i="6"/>
  <c r="BP718" i="6"/>
  <c r="CV718" i="6"/>
  <c r="BP574" i="6"/>
  <c r="CV574" i="6"/>
  <c r="CK594" i="6"/>
  <c r="BE594" i="6"/>
  <c r="CA107" i="6"/>
  <c r="DG107" i="6"/>
  <c r="DG692" i="6"/>
  <c r="CA692" i="6"/>
  <c r="BE869" i="6"/>
  <c r="CK869" i="6"/>
  <c r="CV469" i="6"/>
  <c r="BP469" i="6"/>
  <c r="CV455" i="6"/>
  <c r="BP455" i="6"/>
  <c r="CA536" i="6"/>
  <c r="DG536" i="6"/>
  <c r="BE1002" i="6"/>
  <c r="CK1002" i="6"/>
  <c r="CV783" i="6"/>
  <c r="BP783" i="6"/>
  <c r="CK396" i="6"/>
  <c r="BE396" i="6"/>
  <c r="BP919" i="6"/>
  <c r="CV919" i="6"/>
  <c r="DG672" i="6"/>
  <c r="CA672" i="6"/>
  <c r="DG509" i="6"/>
  <c r="CA509" i="6"/>
  <c r="DG127" i="6"/>
  <c r="CA127" i="6"/>
  <c r="BE715" i="6"/>
  <c r="CK715" i="6"/>
  <c r="BE983" i="6"/>
  <c r="CK983" i="6"/>
  <c r="BE42" i="6"/>
  <c r="CK42" i="6"/>
  <c r="CK249" i="6"/>
  <c r="BE249" i="6"/>
  <c r="BE719" i="6"/>
  <c r="CK719" i="6"/>
  <c r="DG419" i="6"/>
  <c r="CA419" i="6"/>
  <c r="DG282" i="6"/>
  <c r="CA282" i="6"/>
  <c r="L48" i="3" l="1"/>
  <c r="L50" i="3" s="1"/>
  <c r="L52" i="3" s="1"/>
  <c r="M47" i="3"/>
  <c r="M49" i="3"/>
  <c r="CL373" i="6"/>
  <c r="DI373" i="6" s="1"/>
  <c r="DK631" i="6"/>
  <c r="DH631" i="6"/>
  <c r="CL624" i="6"/>
  <c r="DI624" i="6" s="1"/>
  <c r="CL715" i="6"/>
  <c r="DI715" i="6"/>
  <c r="DH109" i="6"/>
  <c r="DK109" i="6" s="1"/>
  <c r="CW278" i="6"/>
  <c r="DJ278" i="6" s="1"/>
  <c r="DH231" i="6"/>
  <c r="DK231" i="6" s="1"/>
  <c r="CL571" i="6"/>
  <c r="DI571" i="6" s="1"/>
  <c r="CW719" i="6"/>
  <c r="DJ719" i="6" s="1"/>
  <c r="CL417" i="6"/>
  <c r="DI417" i="6"/>
  <c r="CW514" i="6"/>
  <c r="DJ514" i="6"/>
  <c r="CW806" i="6"/>
  <c r="DJ806" i="6" s="1"/>
  <c r="CL163" i="6"/>
  <c r="DI163" i="6" s="1"/>
  <c r="CW758" i="6"/>
  <c r="DJ758" i="6" s="1"/>
  <c r="DH916" i="6"/>
  <c r="DK916" i="6" s="1"/>
  <c r="DH660" i="6"/>
  <c r="DK660" i="6" s="1"/>
  <c r="CL443" i="6"/>
  <c r="DI443" i="6"/>
  <c r="CW715" i="6"/>
  <c r="DJ715" i="6" s="1"/>
  <c r="CW490" i="6"/>
  <c r="DJ490" i="6" s="1"/>
  <c r="DJ123" i="6"/>
  <c r="CW123" i="6"/>
  <c r="CL244" i="6"/>
  <c r="DI244" i="6" s="1"/>
  <c r="CL785" i="6"/>
  <c r="DI785" i="6" s="1"/>
  <c r="CW789" i="6"/>
  <c r="DJ789" i="6"/>
  <c r="DH781" i="6"/>
  <c r="DK781" i="6" s="1"/>
  <c r="CW642" i="6"/>
  <c r="DJ642" i="6" s="1"/>
  <c r="CL772" i="6"/>
  <c r="DI772" i="6" s="1"/>
  <c r="CW256" i="6"/>
  <c r="DJ256" i="6" s="1"/>
  <c r="CL845" i="6"/>
  <c r="DI845" i="6"/>
  <c r="DH662" i="6"/>
  <c r="DK662" i="6" s="1"/>
  <c r="CL633" i="6"/>
  <c r="DI633" i="6" s="1"/>
  <c r="DH97" i="6"/>
  <c r="DK97" i="6" s="1"/>
  <c r="CW956" i="6"/>
  <c r="DJ956" i="6" s="1"/>
  <c r="DH421" i="6"/>
  <c r="DK421" i="6" s="1"/>
  <c r="CL581" i="6"/>
  <c r="DI581" i="6" s="1"/>
  <c r="DH679" i="6"/>
  <c r="DK679" i="6"/>
  <c r="DH244" i="6"/>
  <c r="DK244" i="6" s="1"/>
  <c r="DI627" i="6"/>
  <c r="CL627" i="6"/>
  <c r="DH936" i="6"/>
  <c r="DK936" i="6" s="1"/>
  <c r="CL178" i="6"/>
  <c r="DI178" i="6" s="1"/>
  <c r="CW237" i="6"/>
  <c r="DJ237" i="6"/>
  <c r="CW696" i="6"/>
  <c r="DJ696" i="6" s="1"/>
  <c r="CL50" i="6"/>
  <c r="DI50" i="6" s="1"/>
  <c r="CL579" i="6"/>
  <c r="DI579" i="6" s="1"/>
  <c r="L47" i="5"/>
  <c r="N34" i="5"/>
  <c r="N33" i="5"/>
  <c r="CL547" i="6"/>
  <c r="DI547" i="6" s="1"/>
  <c r="CL751" i="6"/>
  <c r="DI751" i="6" s="1"/>
  <c r="DH718" i="6"/>
  <c r="DK718" i="6" s="1"/>
  <c r="CL377" i="6"/>
  <c r="DI377" i="6"/>
  <c r="CW449" i="6"/>
  <c r="DJ449" i="6" s="1"/>
  <c r="CW621" i="6"/>
  <c r="DJ621" i="6" s="1"/>
  <c r="CW327" i="6"/>
  <c r="DJ327" i="6" s="1"/>
  <c r="DJ33" i="6"/>
  <c r="CW33" i="6"/>
  <c r="CW797" i="6"/>
  <c r="DJ797" i="6" s="1"/>
  <c r="CW739" i="6"/>
  <c r="DJ739" i="6"/>
  <c r="CL685" i="6"/>
  <c r="DI685" i="6"/>
  <c r="CL413" i="6"/>
  <c r="DI413" i="6" s="1"/>
  <c r="DK124" i="6"/>
  <c r="DH124" i="6"/>
  <c r="CL681" i="6"/>
  <c r="DI681" i="6" s="1"/>
  <c r="CW569" i="6"/>
  <c r="DJ569" i="6" s="1"/>
  <c r="DH890" i="6"/>
  <c r="DK890" i="6" s="1"/>
  <c r="DH383" i="6"/>
  <c r="DK383" i="6" s="1"/>
  <c r="CL939" i="6"/>
  <c r="DI939" i="6"/>
  <c r="CW481" i="6"/>
  <c r="DJ481" i="6" s="1"/>
  <c r="DH539" i="6"/>
  <c r="DK539" i="6" s="1"/>
  <c r="DH743" i="6"/>
  <c r="DK743" i="6" s="1"/>
  <c r="DH901" i="6"/>
  <c r="DK901" i="6" s="1"/>
  <c r="CW535" i="6"/>
  <c r="DJ535" i="6"/>
  <c r="CW71" i="6"/>
  <c r="DJ71" i="6" s="1"/>
  <c r="DH805" i="6"/>
  <c r="DK805" i="6" s="1"/>
  <c r="CL424" i="6"/>
  <c r="DI424" i="6" s="1"/>
  <c r="DH377" i="6"/>
  <c r="DK377" i="6" s="1"/>
  <c r="DH288" i="6"/>
  <c r="DK288" i="6" s="1"/>
  <c r="CW655" i="6"/>
  <c r="DJ655" i="6" s="1"/>
  <c r="CL426" i="6"/>
  <c r="DI426" i="6" s="1"/>
  <c r="CL64" i="6"/>
  <c r="DI64" i="6" s="1"/>
  <c r="CW785" i="6"/>
  <c r="DJ785" i="6" s="1"/>
  <c r="CW905" i="6"/>
  <c r="DJ905" i="6" s="1"/>
  <c r="CW837" i="6"/>
  <c r="DJ837" i="6"/>
  <c r="DH888" i="6"/>
  <c r="DK888" i="6" s="1"/>
  <c r="CL104" i="6"/>
  <c r="DI104" i="6" s="1"/>
  <c r="DH308" i="6"/>
  <c r="DK308" i="6" s="1"/>
  <c r="DK707" i="6"/>
  <c r="DH707" i="6"/>
  <c r="CL82" i="6"/>
  <c r="DI82" i="6" s="1"/>
  <c r="CL560" i="6"/>
  <c r="DI560" i="6" s="1"/>
  <c r="DH675" i="6"/>
  <c r="DK675" i="6" s="1"/>
  <c r="DH998" i="6"/>
  <c r="DK998" i="6" s="1"/>
  <c r="CL938" i="6"/>
  <c r="DI938" i="6" s="1"/>
  <c r="DH709" i="6"/>
  <c r="DK709" i="6" s="1"/>
  <c r="CW434" i="6"/>
  <c r="DJ434" i="6" s="1"/>
  <c r="DH1006" i="6"/>
  <c r="DK1006" i="6" s="1"/>
  <c r="CW869" i="6"/>
  <c r="DJ869" i="6" s="1"/>
  <c r="CL597" i="6"/>
  <c r="DI597" i="6" s="1"/>
  <c r="CL471" i="6"/>
  <c r="DI471" i="6" s="1"/>
  <c r="CW77" i="6"/>
  <c r="DJ77" i="6" s="1"/>
  <c r="DH454" i="6"/>
  <c r="DK454" i="6" s="1"/>
  <c r="CL223" i="6"/>
  <c r="DI223" i="6" s="1"/>
  <c r="DH723" i="6"/>
  <c r="DK723" i="6" s="1"/>
  <c r="CW995" i="6"/>
  <c r="DJ995" i="6" s="1"/>
  <c r="CW903" i="6"/>
  <c r="DJ903" i="6" s="1"/>
  <c r="CW141" i="6"/>
  <c r="DJ141" i="6" s="1"/>
  <c r="CW25" i="6"/>
  <c r="DJ25" i="6" s="1"/>
  <c r="CW918" i="6"/>
  <c r="DJ918" i="6" s="1"/>
  <c r="CL369" i="6"/>
  <c r="DI369" i="6" s="1"/>
  <c r="DH714" i="6"/>
  <c r="DK714" i="6" s="1"/>
  <c r="DH720" i="6"/>
  <c r="DK720" i="6" s="1"/>
  <c r="CW583" i="6"/>
  <c r="DJ583" i="6" s="1"/>
  <c r="CL813" i="6"/>
  <c r="DI813" i="6" s="1"/>
  <c r="CL248" i="6"/>
  <c r="DI248" i="6" s="1"/>
  <c r="DH713" i="6"/>
  <c r="DK713" i="6" s="1"/>
  <c r="CW416" i="6"/>
  <c r="DJ416" i="6" s="1"/>
  <c r="CW555" i="6"/>
  <c r="DJ555" i="6" s="1"/>
  <c r="CL132" i="6"/>
  <c r="DI132" i="6" s="1"/>
  <c r="CL439" i="6"/>
  <c r="DI439" i="6"/>
  <c r="CL434" i="6"/>
  <c r="DI434" i="6" s="1"/>
  <c r="DH879" i="6"/>
  <c r="DK879" i="6" s="1"/>
  <c r="CL472" i="6"/>
  <c r="DI472" i="6" s="1"/>
  <c r="CL911" i="6"/>
  <c r="DI911" i="6" s="1"/>
  <c r="DJ596" i="6"/>
  <c r="CW596" i="6"/>
  <c r="DH490" i="6"/>
  <c r="DK490" i="6" s="1"/>
  <c r="CW859" i="6"/>
  <c r="DJ859" i="6" s="1"/>
  <c r="DH209" i="6"/>
  <c r="DK209" i="6"/>
  <c r="CW978" i="6"/>
  <c r="DJ978" i="6"/>
  <c r="DH758" i="6"/>
  <c r="DK758" i="6" s="1"/>
  <c r="N41" i="5"/>
  <c r="L54" i="5"/>
  <c r="L66" i="5"/>
  <c r="DJ493" i="6"/>
  <c r="CW493" i="6"/>
  <c r="CL598" i="6"/>
  <c r="DI598" i="6"/>
  <c r="CW140" i="6"/>
  <c r="DJ140" i="6" s="1"/>
  <c r="CW631" i="6"/>
  <c r="DJ631" i="6" s="1"/>
  <c r="DH363" i="6"/>
  <c r="DK363" i="6"/>
  <c r="DI490" i="6"/>
  <c r="CL490" i="6"/>
  <c r="DH474" i="6"/>
  <c r="DK474" i="6" s="1"/>
  <c r="DH955" i="6"/>
  <c r="DK955" i="6" s="1"/>
  <c r="DI267" i="6"/>
  <c r="CL267" i="6"/>
  <c r="CL675" i="6"/>
  <c r="DI675" i="6"/>
  <c r="CW664" i="6"/>
  <c r="DJ664" i="6" s="1"/>
  <c r="CL655" i="6"/>
  <c r="DI655" i="6" s="1"/>
  <c r="DH412" i="6"/>
  <c r="DK412" i="6" s="1"/>
  <c r="CL252" i="6"/>
  <c r="DI252" i="6" s="1"/>
  <c r="DI659" i="6"/>
  <c r="CL659" i="6"/>
  <c r="CW206" i="6"/>
  <c r="DJ206" i="6" s="1"/>
  <c r="CL343" i="6"/>
  <c r="DI343" i="6" s="1"/>
  <c r="DH645" i="6"/>
  <c r="DK645" i="6" s="1"/>
  <c r="CW808" i="6"/>
  <c r="DJ808" i="6" s="1"/>
  <c r="CL487" i="6"/>
  <c r="DI487" i="6"/>
  <c r="CL61" i="6"/>
  <c r="DI61" i="6" s="1"/>
  <c r="CL834" i="6"/>
  <c r="DI834" i="6" s="1"/>
  <c r="CW974" i="6"/>
  <c r="DJ974" i="6" s="1"/>
  <c r="CL47" i="6"/>
  <c r="DI47" i="6" s="1"/>
  <c r="DI225" i="6"/>
  <c r="CL225" i="6"/>
  <c r="DH17" i="6"/>
  <c r="DK17" i="6" s="1"/>
  <c r="CW775" i="6"/>
  <c r="DJ775" i="6" s="1"/>
  <c r="CW39" i="6"/>
  <c r="DJ39" i="6" s="1"/>
  <c r="DH45" i="6"/>
  <c r="DK45" i="6" s="1"/>
  <c r="DK986" i="6"/>
  <c r="DH986" i="6"/>
  <c r="DH711" i="6"/>
  <c r="DK711" i="6" s="1"/>
  <c r="DH1008" i="6"/>
  <c r="DK1008" i="6"/>
  <c r="DK446" i="6"/>
  <c r="DH446" i="6"/>
  <c r="CW609" i="6"/>
  <c r="DJ609" i="6"/>
  <c r="CL335" i="6"/>
  <c r="DI335" i="6"/>
  <c r="DI835" i="6"/>
  <c r="CL835" i="6"/>
  <c r="CL444" i="6"/>
  <c r="DI444" i="6" s="1"/>
  <c r="DH561" i="6"/>
  <c r="DK561" i="6"/>
  <c r="DH376" i="6"/>
  <c r="DK376" i="6" s="1"/>
  <c r="DH554" i="6"/>
  <c r="DK554" i="6"/>
  <c r="CL137" i="6"/>
  <c r="DI137" i="6"/>
  <c r="CW972" i="6"/>
  <c r="DJ972" i="6" s="1"/>
  <c r="DH939" i="6"/>
  <c r="DK939" i="6" s="1"/>
  <c r="CL194" i="6"/>
  <c r="DI194" i="6"/>
  <c r="CL247" i="6"/>
  <c r="DI247" i="6" s="1"/>
  <c r="CL901" i="6"/>
  <c r="DI901" i="6" s="1"/>
  <c r="CW751" i="6"/>
  <c r="DJ751" i="6" s="1"/>
  <c r="CW795" i="6"/>
  <c r="DJ795" i="6" s="1"/>
  <c r="CW479" i="6"/>
  <c r="DJ479" i="6" s="1"/>
  <c r="CW97" i="6"/>
  <c r="DJ97" i="6" s="1"/>
  <c r="DH232" i="6"/>
  <c r="DK232" i="6" s="1"/>
  <c r="CL612" i="6"/>
  <c r="DI612" i="6" s="1"/>
  <c r="DH449" i="6"/>
  <c r="DK449" i="6" s="1"/>
  <c r="DK638" i="6"/>
  <c r="DH638" i="6"/>
  <c r="DH674" i="6"/>
  <c r="DK674" i="6" s="1"/>
  <c r="CW582" i="6"/>
  <c r="DJ582" i="6" s="1"/>
  <c r="DH642" i="6"/>
  <c r="DK642" i="6" s="1"/>
  <c r="CW321" i="6"/>
  <c r="DJ321" i="6" s="1"/>
  <c r="DH348" i="6"/>
  <c r="DK348" i="6" s="1"/>
  <c r="CW566" i="6"/>
  <c r="DJ566" i="6" s="1"/>
  <c r="DK447" i="6"/>
  <c r="DH447" i="6"/>
  <c r="CL570" i="6"/>
  <c r="DI570" i="6" s="1"/>
  <c r="CL736" i="6"/>
  <c r="DI736" i="6" s="1"/>
  <c r="CL573" i="6"/>
  <c r="DI573" i="6" s="1"/>
  <c r="CW931" i="6"/>
  <c r="DJ931" i="6"/>
  <c r="DH79" i="6"/>
  <c r="DK79" i="6" s="1"/>
  <c r="CL946" i="6"/>
  <c r="DI946" i="6" s="1"/>
  <c r="CW598" i="6"/>
  <c r="DJ598" i="6" s="1"/>
  <c r="CL512" i="6"/>
  <c r="DI512" i="6" s="1"/>
  <c r="DH22" i="6"/>
  <c r="DK22" i="6" s="1"/>
  <c r="DH150" i="6"/>
  <c r="DK150" i="6" s="1"/>
  <c r="DH270" i="6"/>
  <c r="DK270" i="6" s="1"/>
  <c r="CL357" i="6"/>
  <c r="DI357" i="6" s="1"/>
  <c r="CL285" i="6"/>
  <c r="DI285" i="6" s="1"/>
  <c r="DH487" i="6"/>
  <c r="DK487" i="6" s="1"/>
  <c r="CW125" i="6"/>
  <c r="DJ125" i="6" s="1"/>
  <c r="CW531" i="6"/>
  <c r="DJ531" i="6" s="1"/>
  <c r="CL422" i="6"/>
  <c r="DI422" i="6" s="1"/>
  <c r="DH483" i="6"/>
  <c r="DK483" i="6" s="1"/>
  <c r="CW538" i="6"/>
  <c r="DJ538" i="6" s="1"/>
  <c r="CL558" i="6"/>
  <c r="DI558" i="6" s="1"/>
  <c r="DH919" i="6"/>
  <c r="DK919" i="6"/>
  <c r="CL219" i="6"/>
  <c r="DI219" i="6"/>
  <c r="CL399" i="6"/>
  <c r="DI399" i="6" s="1"/>
  <c r="CL364" i="6"/>
  <c r="DI364" i="6" s="1"/>
  <c r="CW650" i="6"/>
  <c r="DJ650" i="6"/>
  <c r="CL684" i="6"/>
  <c r="DI684" i="6" s="1"/>
  <c r="CL226" i="6"/>
  <c r="DI226" i="6" s="1"/>
  <c r="DH1007" i="6"/>
  <c r="DK1007" i="6" s="1"/>
  <c r="DH187" i="6"/>
  <c r="DK187" i="6" s="1"/>
  <c r="CW356" i="6"/>
  <c r="DJ356" i="6" s="1"/>
  <c r="DH809" i="6"/>
  <c r="DK809" i="6" s="1"/>
  <c r="CL80" i="6"/>
  <c r="DI80" i="6" s="1"/>
  <c r="DH335" i="6"/>
  <c r="DK335" i="6"/>
  <c r="CW194" i="6"/>
  <c r="DJ194" i="6" s="1"/>
  <c r="CL679" i="6"/>
  <c r="DI679" i="6" s="1"/>
  <c r="DH626" i="6"/>
  <c r="DK626" i="6" s="1"/>
  <c r="CW182" i="6"/>
  <c r="DJ182" i="6" s="1"/>
  <c r="DI1008" i="6"/>
  <c r="CL1008" i="6"/>
  <c r="CW300" i="6"/>
  <c r="DJ300" i="6" s="1"/>
  <c r="DH690" i="6"/>
  <c r="DK690" i="6" s="1"/>
  <c r="CW483" i="6"/>
  <c r="DJ483" i="6" s="1"/>
  <c r="DI843" i="6"/>
  <c r="CL843" i="6"/>
  <c r="CW981" i="6"/>
  <c r="DJ981" i="6" s="1"/>
  <c r="DH898" i="6"/>
  <c r="DK898" i="6" s="1"/>
  <c r="CL383" i="6"/>
  <c r="DI383" i="6" s="1"/>
  <c r="CL718" i="6"/>
  <c r="DI718" i="6" s="1"/>
  <c r="CL340" i="6"/>
  <c r="DI340" i="6" s="1"/>
  <c r="CL504" i="6"/>
  <c r="DI504" i="6" s="1"/>
  <c r="CL701" i="6"/>
  <c r="DI701" i="6" s="1"/>
  <c r="CL170" i="6"/>
  <c r="DI170" i="6" s="1"/>
  <c r="CL238" i="6"/>
  <c r="DI238" i="6"/>
  <c r="DH362" i="6"/>
  <c r="DK362" i="6" s="1"/>
  <c r="CW744" i="6"/>
  <c r="DJ744" i="6" s="1"/>
  <c r="CW953" i="6"/>
  <c r="DJ953" i="6" s="1"/>
  <c r="CW440" i="6"/>
  <c r="DJ440" i="6" s="1"/>
  <c r="CW671" i="6"/>
  <c r="DJ671" i="6" s="1"/>
  <c r="DH547" i="6"/>
  <c r="DK547" i="6" s="1"/>
  <c r="DH265" i="6"/>
  <c r="DK265" i="6" s="1"/>
  <c r="DK406" i="6"/>
  <c r="DH406" i="6"/>
  <c r="DH114" i="6"/>
  <c r="DK114" i="6" s="1"/>
  <c r="CL145" i="6"/>
  <c r="DI145" i="6"/>
  <c r="CL534" i="6"/>
  <c r="DI534" i="6" s="1"/>
  <c r="CL609" i="6"/>
  <c r="DI609" i="6" s="1"/>
  <c r="DH217" i="6"/>
  <c r="DK217" i="6" s="1"/>
  <c r="DI519" i="6"/>
  <c r="CL519" i="6"/>
  <c r="CW841" i="6"/>
  <c r="DJ841" i="6" s="1"/>
  <c r="CL350" i="6"/>
  <c r="DI350" i="6"/>
  <c r="CL171" i="6"/>
  <c r="DI171" i="6" s="1"/>
  <c r="CW50" i="6"/>
  <c r="DJ50" i="6" s="1"/>
  <c r="CW898" i="6"/>
  <c r="DJ898" i="6" s="1"/>
  <c r="DI236" i="6"/>
  <c r="CL236" i="6"/>
  <c r="DH587" i="6"/>
  <c r="DK587" i="6" s="1"/>
  <c r="CL327" i="6"/>
  <c r="DI327" i="6"/>
  <c r="DH477" i="6"/>
  <c r="DK477" i="6" s="1"/>
  <c r="CW611" i="6"/>
  <c r="DJ611" i="6" s="1"/>
  <c r="CL380" i="6"/>
  <c r="DI380" i="6"/>
  <c r="DH997" i="6"/>
  <c r="DK997" i="6" s="1"/>
  <c r="CW357" i="6"/>
  <c r="DJ357" i="6" s="1"/>
  <c r="DH146" i="6"/>
  <c r="DK146" i="6" s="1"/>
  <c r="CL526" i="6"/>
  <c r="DI526" i="6" s="1"/>
  <c r="DH26" i="6"/>
  <c r="DK26" i="6" s="1"/>
  <c r="CW847" i="6"/>
  <c r="DJ847" i="6"/>
  <c r="CW407" i="6"/>
  <c r="DJ407" i="6" s="1"/>
  <c r="CL740" i="6"/>
  <c r="DI740" i="6" s="1"/>
  <c r="CL958" i="6"/>
  <c r="DI958" i="6" s="1"/>
  <c r="DK697" i="6"/>
  <c r="DH697" i="6"/>
  <c r="CW281" i="6"/>
  <c r="DJ281" i="6" s="1"/>
  <c r="CW721" i="6"/>
  <c r="DJ721" i="6" s="1"/>
  <c r="CL810" i="6"/>
  <c r="DI810" i="6" s="1"/>
  <c r="DH452" i="6"/>
  <c r="DK452" i="6" s="1"/>
  <c r="CL38" i="6"/>
  <c r="DI38" i="6" s="1"/>
  <c r="CW128" i="6"/>
  <c r="DJ128" i="6" s="1"/>
  <c r="CL69" i="6"/>
  <c r="DI69" i="6"/>
  <c r="DH328" i="6"/>
  <c r="DK328" i="6" s="1"/>
  <c r="CW445" i="6"/>
  <c r="DJ445" i="6" s="1"/>
  <c r="DH641" i="6"/>
  <c r="DK641" i="6" s="1"/>
  <c r="DH471" i="6"/>
  <c r="DK471" i="6" s="1"/>
  <c r="CL482" i="6"/>
  <c r="DI482" i="6" s="1"/>
  <c r="CL900" i="6"/>
  <c r="DI900" i="6" s="1"/>
  <c r="CW518" i="6"/>
  <c r="DJ518" i="6" s="1"/>
  <c r="CW468" i="6"/>
  <c r="DJ468" i="6" s="1"/>
  <c r="DH405" i="6"/>
  <c r="DK405" i="6" s="1"/>
  <c r="CL261" i="6"/>
  <c r="DI261" i="6" s="1"/>
  <c r="CW226" i="6"/>
  <c r="DJ226" i="6" s="1"/>
  <c r="CW963" i="6"/>
  <c r="DJ963" i="6" s="1"/>
  <c r="CW251" i="6"/>
  <c r="DJ251" i="6"/>
  <c r="CW199" i="6"/>
  <c r="DJ199" i="6" s="1"/>
  <c r="CW457" i="6"/>
  <c r="DJ457" i="6" s="1"/>
  <c r="CL355" i="6"/>
  <c r="DI355" i="6" s="1"/>
  <c r="DH977" i="6"/>
  <c r="DK977" i="6" s="1"/>
  <c r="DH680" i="6"/>
  <c r="DK680" i="6" s="1"/>
  <c r="CW870" i="6"/>
  <c r="DJ870" i="6" s="1"/>
  <c r="CL206" i="6"/>
  <c r="DI206" i="6" s="1"/>
  <c r="DJ951" i="6"/>
  <c r="CW951" i="6"/>
  <c r="DH240" i="6"/>
  <c r="DK240" i="6" s="1"/>
  <c r="CL325" i="6"/>
  <c r="DI325" i="6" s="1"/>
  <c r="CW99" i="6"/>
  <c r="DJ99" i="6" s="1"/>
  <c r="CW670" i="6"/>
  <c r="DJ670" i="6" s="1"/>
  <c r="CL347" i="6"/>
  <c r="DI347" i="6" s="1"/>
  <c r="DK276" i="6"/>
  <c r="DH276" i="6"/>
  <c r="CL220" i="6"/>
  <c r="DI220" i="6" s="1"/>
  <c r="DH531" i="6"/>
  <c r="DK531" i="6" s="1"/>
  <c r="DH532" i="6"/>
  <c r="DK532" i="6"/>
  <c r="DH386" i="6"/>
  <c r="DK386" i="6" s="1"/>
  <c r="DH314" i="6"/>
  <c r="DK314" i="6" s="1"/>
  <c r="CL825" i="6"/>
  <c r="DI825" i="6" s="1"/>
  <c r="CW248" i="6"/>
  <c r="DJ248" i="6" s="1"/>
  <c r="CL116" i="6"/>
  <c r="DI116" i="6" s="1"/>
  <c r="DH558" i="6"/>
  <c r="DK558" i="6"/>
  <c r="CL577" i="6"/>
  <c r="DI577" i="6" s="1"/>
  <c r="CW921" i="6"/>
  <c r="DJ921" i="6" s="1"/>
  <c r="CL404" i="6"/>
  <c r="DI404" i="6" s="1"/>
  <c r="CW108" i="6"/>
  <c r="DJ108" i="6" s="1"/>
  <c r="CW607" i="6"/>
  <c r="DJ607" i="6" s="1"/>
  <c r="CL315" i="6"/>
  <c r="DI315" i="6" s="1"/>
  <c r="CW36" i="6"/>
  <c r="DJ36" i="6" s="1"/>
  <c r="CW734" i="6"/>
  <c r="DJ734" i="6" s="1"/>
  <c r="DH49" i="6"/>
  <c r="DK49" i="6" s="1"/>
  <c r="CL721" i="6"/>
  <c r="DI721" i="6"/>
  <c r="DH192" i="6"/>
  <c r="DK192" i="6" s="1"/>
  <c r="CW231" i="6"/>
  <c r="DJ231" i="6"/>
  <c r="CL138" i="6"/>
  <c r="DI138" i="6"/>
  <c r="DH658" i="6"/>
  <c r="DK658" i="6" s="1"/>
  <c r="CW484" i="6"/>
  <c r="DJ484" i="6" s="1"/>
  <c r="CL28" i="6"/>
  <c r="DI28" i="6"/>
  <c r="CW720" i="6"/>
  <c r="DJ720" i="6" s="1"/>
  <c r="CL544" i="6"/>
  <c r="DI544" i="6" s="1"/>
  <c r="CW85" i="6"/>
  <c r="DJ85" i="6" s="1"/>
  <c r="DH367" i="6"/>
  <c r="DK367" i="6" s="1"/>
  <c r="DH823" i="6"/>
  <c r="DK823" i="6" s="1"/>
  <c r="CW89" i="6"/>
  <c r="DJ89" i="6" s="1"/>
  <c r="CL56" i="6"/>
  <c r="DI56" i="6" s="1"/>
  <c r="CW548" i="6"/>
  <c r="DJ548" i="6" s="1"/>
  <c r="DH54" i="6"/>
  <c r="DK54" i="6" s="1"/>
  <c r="CL823" i="6"/>
  <c r="DI823" i="6" s="1"/>
  <c r="CL272" i="6"/>
  <c r="DI272" i="6" s="1"/>
  <c r="CL462" i="6"/>
  <c r="DI462" i="6" s="1"/>
  <c r="DH960" i="6"/>
  <c r="DK960" i="6" s="1"/>
  <c r="CL883" i="6"/>
  <c r="DI883" i="6" s="1"/>
  <c r="CL748" i="6"/>
  <c r="DI748" i="6" s="1"/>
  <c r="DH550" i="6"/>
  <c r="DK550" i="6" s="1"/>
  <c r="DK388" i="6"/>
  <c r="DH388" i="6"/>
  <c r="CL592" i="6"/>
  <c r="DI592" i="6" s="1"/>
  <c r="DJ880" i="6"/>
  <c r="CW880" i="6"/>
  <c r="CW533" i="6"/>
  <c r="DJ533" i="6"/>
  <c r="CW890" i="6"/>
  <c r="DJ890" i="6"/>
  <c r="CL231" i="6"/>
  <c r="DI231" i="6" s="1"/>
  <c r="DH19" i="6"/>
  <c r="DK19" i="6" s="1"/>
  <c r="DH448" i="6"/>
  <c r="DK448" i="6" s="1"/>
  <c r="CW779" i="6"/>
  <c r="DJ779" i="6" s="1"/>
  <c r="DH681" i="6"/>
  <c r="DK681" i="6" s="1"/>
  <c r="DH914" i="6"/>
  <c r="DK914" i="6" s="1"/>
  <c r="DH878" i="6"/>
  <c r="DK878" i="6" s="1"/>
  <c r="DH988" i="6"/>
  <c r="DK988" i="6" s="1"/>
  <c r="CL639" i="6"/>
  <c r="DI639" i="6" s="1"/>
  <c r="DH500" i="6"/>
  <c r="DK500" i="6" s="1"/>
  <c r="CW1000" i="6"/>
  <c r="DJ1000" i="6" s="1"/>
  <c r="CL781" i="6"/>
  <c r="DI781" i="6" s="1"/>
  <c r="CW267" i="6"/>
  <c r="DJ267" i="6" s="1"/>
  <c r="DH290" i="6"/>
  <c r="DK290" i="6" s="1"/>
  <c r="DH157" i="6"/>
  <c r="DK157" i="6" s="1"/>
  <c r="CW148" i="6"/>
  <c r="DJ148" i="6" s="1"/>
  <c r="DH422" i="6"/>
  <c r="DK422" i="6" s="1"/>
  <c r="DH284" i="6"/>
  <c r="DK284" i="6" s="1"/>
  <c r="CL182" i="6"/>
  <c r="DI182" i="6" s="1"/>
  <c r="CL1010" i="6"/>
  <c r="DI1010" i="6" s="1"/>
  <c r="CW935" i="6"/>
  <c r="DJ935" i="6" s="1"/>
  <c r="DH826" i="6"/>
  <c r="DK826" i="6" s="1"/>
  <c r="DH69" i="6"/>
  <c r="DK69" i="6" s="1"/>
  <c r="CL215" i="6"/>
  <c r="DI215" i="6" s="1"/>
  <c r="CL763" i="6"/>
  <c r="DI763" i="6" s="1"/>
  <c r="DH929" i="6"/>
  <c r="DK929" i="6" s="1"/>
  <c r="CL463" i="6"/>
  <c r="DI463" i="6" s="1"/>
  <c r="CL702" i="6"/>
  <c r="DI702" i="6" s="1"/>
  <c r="CL147" i="6"/>
  <c r="DI147" i="6"/>
  <c r="DH428" i="6"/>
  <c r="DK428" i="6" s="1"/>
  <c r="CL630" i="6"/>
  <c r="DI630" i="6" s="1"/>
  <c r="CW150" i="6"/>
  <c r="DJ150" i="6" s="1"/>
  <c r="DH623" i="6"/>
  <c r="DK623" i="6" s="1"/>
  <c r="DH85" i="6"/>
  <c r="DK85" i="6" s="1"/>
  <c r="CL456" i="6"/>
  <c r="DI456" i="6"/>
  <c r="CL918" i="6"/>
  <c r="DI918" i="6"/>
  <c r="DH56" i="6"/>
  <c r="DK56" i="6" s="1"/>
  <c r="CL554" i="6"/>
  <c r="DI554" i="6" s="1"/>
  <c r="DM554" i="6" s="1"/>
  <c r="DH84" i="6"/>
  <c r="DK84" i="6" s="1"/>
  <c r="DH794" i="6"/>
  <c r="DK794" i="6" s="1"/>
  <c r="CW402" i="6"/>
  <c r="DJ402" i="6" s="1"/>
  <c r="DH51" i="6"/>
  <c r="DK51" i="6" s="1"/>
  <c r="DH497" i="6"/>
  <c r="DK497" i="6" s="1"/>
  <c r="DH170" i="6"/>
  <c r="DK170" i="6" s="1"/>
  <c r="CL418" i="6"/>
  <c r="DI418" i="6"/>
  <c r="CW217" i="6"/>
  <c r="DJ217" i="6" s="1"/>
  <c r="CL588" i="6"/>
  <c r="DI588" i="6"/>
  <c r="CL329" i="6"/>
  <c r="DI329" i="6"/>
  <c r="CW764" i="6"/>
  <c r="DJ764" i="6" s="1"/>
  <c r="CW826" i="6"/>
  <c r="DJ826" i="6" s="1"/>
  <c r="CL706" i="6"/>
  <c r="DI706" i="6" s="1"/>
  <c r="DH113" i="6"/>
  <c r="DK113" i="6" s="1"/>
  <c r="DH609" i="6"/>
  <c r="DK609" i="6" s="1"/>
  <c r="DH618" i="6"/>
  <c r="DK618" i="6" s="1"/>
  <c r="CW480" i="6"/>
  <c r="DJ480" i="6" s="1"/>
  <c r="DK766" i="6"/>
  <c r="DH766" i="6"/>
  <c r="CW112" i="6"/>
  <c r="DJ112" i="6" s="1"/>
  <c r="DH780" i="6"/>
  <c r="DK780" i="6" s="1"/>
  <c r="CW743" i="6"/>
  <c r="DJ743" i="6"/>
  <c r="CL687" i="6"/>
  <c r="DI687" i="6"/>
  <c r="CL410" i="6"/>
  <c r="DI410" i="6" s="1"/>
  <c r="CW455" i="6"/>
  <c r="DJ455" i="6" s="1"/>
  <c r="CW966" i="6"/>
  <c r="DJ966" i="6" s="1"/>
  <c r="CL666" i="6"/>
  <c r="DI666" i="6" s="1"/>
  <c r="CL397" i="6"/>
  <c r="DI397" i="6" s="1"/>
  <c r="CL747" i="6"/>
  <c r="DI747" i="6"/>
  <c r="CW662" i="6"/>
  <c r="DJ662" i="6" s="1"/>
  <c r="CW998" i="6"/>
  <c r="DJ998" i="6" s="1"/>
  <c r="CW239" i="6"/>
  <c r="DJ239" i="6" s="1"/>
  <c r="DK768" i="6"/>
  <c r="DH768" i="6"/>
  <c r="DH154" i="6"/>
  <c r="DK154" i="6" s="1"/>
  <c r="CW702" i="6"/>
  <c r="DJ702" i="6" s="1"/>
  <c r="CL140" i="6"/>
  <c r="DI140" i="6" s="1"/>
  <c r="CW911" i="6"/>
  <c r="DJ911" i="6" s="1"/>
  <c r="CW498" i="6"/>
  <c r="DJ498" i="6" s="1"/>
  <c r="DK667" i="6"/>
  <c r="DH667" i="6"/>
  <c r="DH885" i="6"/>
  <c r="DK885" i="6" s="1"/>
  <c r="DH704" i="6"/>
  <c r="DK704" i="6" s="1"/>
  <c r="CL568" i="6"/>
  <c r="DI568" i="6" s="1"/>
  <c r="CL201" i="6"/>
  <c r="DI201" i="6" s="1"/>
  <c r="CW111" i="6"/>
  <c r="DJ111" i="6" s="1"/>
  <c r="CL108" i="6"/>
  <c r="DI108" i="6" s="1"/>
  <c r="DH920" i="6"/>
  <c r="DK920" i="6" s="1"/>
  <c r="CL447" i="6"/>
  <c r="DI447" i="6" s="1"/>
  <c r="CL89" i="6"/>
  <c r="DI89" i="6" s="1"/>
  <c r="CL317" i="6"/>
  <c r="DI317" i="6" s="1"/>
  <c r="CW332" i="6"/>
  <c r="DJ332" i="6" s="1"/>
  <c r="CW693" i="6"/>
  <c r="DJ693" i="6" s="1"/>
  <c r="CL65" i="6"/>
  <c r="DI65" i="6" s="1"/>
  <c r="CW545" i="6"/>
  <c r="DJ545" i="6"/>
  <c r="DH735" i="6"/>
  <c r="DK735" i="6" s="1"/>
  <c r="CL531" i="6"/>
  <c r="DI531" i="6" s="1"/>
  <c r="CW1012" i="6"/>
  <c r="DJ1012" i="6" s="1"/>
  <c r="CW475" i="6"/>
  <c r="DJ475" i="6" s="1"/>
  <c r="DH400" i="6"/>
  <c r="DK400" i="6" s="1"/>
  <c r="DH418" i="6"/>
  <c r="DK418" i="6"/>
  <c r="CW1005" i="6"/>
  <c r="DJ1005" i="6" s="1"/>
  <c r="DH502" i="6"/>
  <c r="DK502" i="6" s="1"/>
  <c r="DH224" i="6"/>
  <c r="DK224" i="6" s="1"/>
  <c r="CL521" i="6"/>
  <c r="DI521" i="6" s="1"/>
  <c r="DH121" i="6"/>
  <c r="DK121" i="6" s="1"/>
  <c r="DH379" i="6"/>
  <c r="DK379" i="6" s="1"/>
  <c r="CW976" i="6"/>
  <c r="DJ976" i="6" s="1"/>
  <c r="CW397" i="6"/>
  <c r="DJ397" i="6" s="1"/>
  <c r="DH419" i="6"/>
  <c r="DK419" i="6" s="1"/>
  <c r="DH127" i="6"/>
  <c r="DK127" i="6" s="1"/>
  <c r="CL591" i="6"/>
  <c r="DI591" i="6" s="1"/>
  <c r="DH571" i="6"/>
  <c r="DK571" i="6" s="1"/>
  <c r="DJ975" i="6"/>
  <c r="CW975" i="6"/>
  <c r="CW241" i="6"/>
  <c r="DJ241" i="6" s="1"/>
  <c r="CL833" i="6"/>
  <c r="DI833" i="6" s="1"/>
  <c r="CW698" i="6"/>
  <c r="DJ698" i="6" s="1"/>
  <c r="DH396" i="6"/>
  <c r="DK396" i="6"/>
  <c r="DH818" i="6"/>
  <c r="DK818" i="6"/>
  <c r="DH65" i="6"/>
  <c r="DK65" i="6" s="1"/>
  <c r="CL638" i="6"/>
  <c r="DI638" i="6" s="1"/>
  <c r="CL257" i="6"/>
  <c r="DI257" i="6" s="1"/>
  <c r="DJ985" i="6"/>
  <c r="CW985" i="6"/>
  <c r="DH292" i="6"/>
  <c r="DK292" i="6"/>
  <c r="DH139" i="6"/>
  <c r="DK139" i="6" s="1"/>
  <c r="CW84" i="6"/>
  <c r="DJ84" i="6" s="1"/>
  <c r="CL538" i="6"/>
  <c r="DI538" i="6" s="1"/>
  <c r="CL637" i="6"/>
  <c r="DI637" i="6" s="1"/>
  <c r="CL168" i="6"/>
  <c r="DI168" i="6" s="1"/>
  <c r="CW983" i="6"/>
  <c r="DJ983" i="6" s="1"/>
  <c r="CL129" i="6"/>
  <c r="DI129" i="6"/>
  <c r="CW703" i="6"/>
  <c r="DJ703" i="6" s="1"/>
  <c r="CW429" i="6"/>
  <c r="DJ429" i="6" s="1"/>
  <c r="CL492" i="6"/>
  <c r="DI492" i="6" s="1"/>
  <c r="CW213" i="6"/>
  <c r="DJ213" i="6" s="1"/>
  <c r="DH473" i="6"/>
  <c r="DK473" i="6" s="1"/>
  <c r="CL33" i="6"/>
  <c r="DI33" i="6"/>
  <c r="DH467" i="6"/>
  <c r="DK467" i="6" s="1"/>
  <c r="DH319" i="6"/>
  <c r="DK319" i="6" s="1"/>
  <c r="DH953" i="6"/>
  <c r="DK953" i="6" s="1"/>
  <c r="CL255" i="6"/>
  <c r="DI255" i="6" s="1"/>
  <c r="CL66" i="6"/>
  <c r="DI66" i="6" s="1"/>
  <c r="CL628" i="6"/>
  <c r="DI628" i="6" s="1"/>
  <c r="CL87" i="6"/>
  <c r="DI87" i="6" s="1"/>
  <c r="CL441" i="6"/>
  <c r="DI441" i="6" s="1"/>
  <c r="DH616" i="6"/>
  <c r="DK616" i="6" s="1"/>
  <c r="DJ115" i="6"/>
  <c r="CW115" i="6"/>
  <c r="DH472" i="6"/>
  <c r="DK472" i="6"/>
  <c r="CW587" i="6"/>
  <c r="DJ587" i="6" s="1"/>
  <c r="CW824" i="6"/>
  <c r="DJ824" i="6" s="1"/>
  <c r="DK844" i="6"/>
  <c r="DH844" i="6"/>
  <c r="DH793" i="6"/>
  <c r="DK793" i="6" s="1"/>
  <c r="DI700" i="6"/>
  <c r="CL700" i="6"/>
  <c r="CL620" i="6"/>
  <c r="DI620" i="6" s="1"/>
  <c r="CW447" i="6"/>
  <c r="DJ447" i="6" s="1"/>
  <c r="CL1002" i="6"/>
  <c r="DI1002" i="6" s="1"/>
  <c r="DH107" i="6"/>
  <c r="DK107" i="6" s="1"/>
  <c r="CW873" i="6"/>
  <c r="DJ873" i="6" s="1"/>
  <c r="DJ892" i="6"/>
  <c r="CW892" i="6"/>
  <c r="CL75" i="6"/>
  <c r="DI75" i="6" s="1"/>
  <c r="DH925" i="6"/>
  <c r="DK925" i="6" s="1"/>
  <c r="CL209" i="6"/>
  <c r="DI209" i="6" s="1"/>
  <c r="CL100" i="6"/>
  <c r="DI100" i="6" s="1"/>
  <c r="CL991" i="6"/>
  <c r="DI991" i="6" s="1"/>
  <c r="CW729" i="6"/>
  <c r="DJ729" i="6" s="1"/>
  <c r="CW335" i="6"/>
  <c r="DJ335" i="6" s="1"/>
  <c r="CW328" i="6"/>
  <c r="DJ328" i="6" s="1"/>
  <c r="DJ14" i="6"/>
  <c r="CW14" i="6"/>
  <c r="CL867" i="6"/>
  <c r="DI867" i="6" s="1"/>
  <c r="CW772" i="6"/>
  <c r="DJ772" i="6" s="1"/>
  <c r="DK603" i="6"/>
  <c r="DH603" i="6"/>
  <c r="DH521" i="6"/>
  <c r="DK521" i="6"/>
  <c r="CW1004" i="6"/>
  <c r="DJ1004" i="6" s="1"/>
  <c r="CL859" i="6"/>
  <c r="DI859" i="6" s="1"/>
  <c r="DJ920" i="6"/>
  <c r="CW920" i="6"/>
  <c r="CL320" i="6"/>
  <c r="DI320" i="6"/>
  <c r="CL415" i="6"/>
  <c r="DI415" i="6" s="1"/>
  <c r="CL842" i="6"/>
  <c r="DI842" i="6" s="1"/>
  <c r="CW608" i="6"/>
  <c r="DJ608" i="6" s="1"/>
  <c r="CW844" i="6"/>
  <c r="DJ844" i="6" s="1"/>
  <c r="DH37" i="6"/>
  <c r="DK37" i="6" s="1"/>
  <c r="DH700" i="6"/>
  <c r="DK700" i="6" s="1"/>
  <c r="CL323" i="6"/>
  <c r="DI323" i="6" s="1"/>
  <c r="CW705" i="6"/>
  <c r="DJ705" i="6" s="1"/>
  <c r="DH922" i="6"/>
  <c r="DK922" i="6" s="1"/>
  <c r="CW679" i="6"/>
  <c r="DJ679" i="6" s="1"/>
  <c r="CW884" i="6"/>
  <c r="DJ884" i="6" s="1"/>
  <c r="CL486" i="6"/>
  <c r="DI486" i="6" s="1"/>
  <c r="DI281" i="6"/>
  <c r="CL281" i="6"/>
  <c r="CW96" i="6"/>
  <c r="DJ96" i="6"/>
  <c r="DH677" i="6"/>
  <c r="DK677" i="6" s="1"/>
  <c r="CL58" i="6"/>
  <c r="DI58" i="6" s="1"/>
  <c r="DK945" i="6"/>
  <c r="DH945" i="6"/>
  <c r="CL332" i="6"/>
  <c r="DI332" i="6" s="1"/>
  <c r="CL381" i="6"/>
  <c r="DI381" i="6" s="1"/>
  <c r="CW413" i="6"/>
  <c r="DJ413" i="6" s="1"/>
  <c r="CW686" i="6"/>
  <c r="DJ686" i="6" s="1"/>
  <c r="DH442" i="6"/>
  <c r="DK442" i="6" s="1"/>
  <c r="DH307" i="6"/>
  <c r="DK307" i="6" s="1"/>
  <c r="CW345" i="6"/>
  <c r="DJ345" i="6" s="1"/>
  <c r="DH126" i="6"/>
  <c r="DK126" i="6" s="1"/>
  <c r="CW276" i="6"/>
  <c r="DJ276" i="6" s="1"/>
  <c r="CL217" i="6"/>
  <c r="DI217" i="6"/>
  <c r="CW135" i="6"/>
  <c r="DJ135" i="6" s="1"/>
  <c r="CL34" i="6"/>
  <c r="DI34" i="6"/>
  <c r="CL927" i="6"/>
  <c r="DI927" i="6" s="1"/>
  <c r="CW634" i="6"/>
  <c r="DJ634" i="6" s="1"/>
  <c r="DH53" i="6"/>
  <c r="DK53" i="6" s="1"/>
  <c r="CW294" i="6"/>
  <c r="DJ294" i="6" s="1"/>
  <c r="CW279" i="6"/>
  <c r="DJ279" i="6" s="1"/>
  <c r="CL499" i="6"/>
  <c r="DI499" i="6"/>
  <c r="CW428" i="6"/>
  <c r="DJ428" i="6" s="1"/>
  <c r="CW745" i="6"/>
  <c r="DJ745" i="6" s="1"/>
  <c r="CW59" i="6"/>
  <c r="DJ59" i="6" s="1"/>
  <c r="CL658" i="6"/>
  <c r="DI658" i="6" s="1"/>
  <c r="DM658" i="6" s="1"/>
  <c r="DJ187" i="6"/>
  <c r="CW187" i="6"/>
  <c r="CW178" i="6"/>
  <c r="DJ178" i="6"/>
  <c r="DH503" i="6"/>
  <c r="DK503" i="6"/>
  <c r="CL133" i="6"/>
  <c r="DI133" i="6" s="1"/>
  <c r="CW487" i="6"/>
  <c r="DJ487" i="6" s="1"/>
  <c r="CW52" i="6"/>
  <c r="DJ52" i="6" s="1"/>
  <c r="DH87" i="6"/>
  <c r="DK87" i="6" s="1"/>
  <c r="CW647" i="6"/>
  <c r="DJ647" i="6"/>
  <c r="DH897" i="6"/>
  <c r="DK897" i="6" s="1"/>
  <c r="DH403" i="6"/>
  <c r="DK403" i="6" s="1"/>
  <c r="DH420" i="6"/>
  <c r="DK420" i="6"/>
  <c r="DH438" i="6"/>
  <c r="DK438" i="6" s="1"/>
  <c r="CL795" i="6"/>
  <c r="DI795" i="6" s="1"/>
  <c r="DH134" i="6"/>
  <c r="DK134" i="6" s="1"/>
  <c r="DH235" i="6"/>
  <c r="DK235" i="6" s="1"/>
  <c r="DH913" i="6"/>
  <c r="DK913" i="6" s="1"/>
  <c r="CL511" i="6"/>
  <c r="DI511" i="6" s="1"/>
  <c r="CW43" i="6"/>
  <c r="DJ43" i="6" s="1"/>
  <c r="CW343" i="6"/>
  <c r="DJ343" i="6" s="1"/>
  <c r="DH409" i="6"/>
  <c r="DK409" i="6"/>
  <c r="CL232" i="6"/>
  <c r="DI232" i="6" s="1"/>
  <c r="CL451" i="6"/>
  <c r="DI451" i="6" s="1"/>
  <c r="CW124" i="6"/>
  <c r="DJ124" i="6"/>
  <c r="DH588" i="6"/>
  <c r="DK588" i="6" s="1"/>
  <c r="DI316" i="6"/>
  <c r="CL316" i="6"/>
  <c r="DH125" i="6"/>
  <c r="DK125" i="6" s="1"/>
  <c r="CL617" i="6"/>
  <c r="DI617" i="6" s="1"/>
  <c r="CW877" i="6"/>
  <c r="DJ877" i="6" s="1"/>
  <c r="DH869" i="6"/>
  <c r="DK869" i="6" s="1"/>
  <c r="DH253" i="6"/>
  <c r="DK253" i="6" s="1"/>
  <c r="CL836" i="6"/>
  <c r="DI836" i="6" s="1"/>
  <c r="CL283" i="6"/>
  <c r="DI283" i="6" s="1"/>
  <c r="DH889" i="6"/>
  <c r="DK889" i="6" s="1"/>
  <c r="CW982" i="6"/>
  <c r="DJ982" i="6" s="1"/>
  <c r="CW27" i="6"/>
  <c r="DJ27" i="6" s="1"/>
  <c r="CW570" i="6"/>
  <c r="DJ570" i="6" s="1"/>
  <c r="CL678" i="6"/>
  <c r="DI678" i="6" s="1"/>
  <c r="DH930" i="6"/>
  <c r="DK930" i="6"/>
  <c r="CW556" i="6"/>
  <c r="DJ556" i="6" s="1"/>
  <c r="CW301" i="6"/>
  <c r="DJ301" i="6" s="1"/>
  <c r="CL286" i="6"/>
  <c r="DI286" i="6"/>
  <c r="DH893" i="6"/>
  <c r="DK893" i="6"/>
  <c r="DK510" i="6"/>
  <c r="DH510" i="6"/>
  <c r="DH278" i="6"/>
  <c r="DK278" i="6" s="1"/>
  <c r="DH567" i="6"/>
  <c r="DK567" i="6" s="1"/>
  <c r="CL192" i="6"/>
  <c r="DI192" i="6" s="1"/>
  <c r="CL292" i="6"/>
  <c r="DI292" i="6" s="1"/>
  <c r="DH200" i="6"/>
  <c r="DK200" i="6"/>
  <c r="CW959" i="6"/>
  <c r="DJ959" i="6" s="1"/>
  <c r="DH299" i="6"/>
  <c r="DK299" i="6" s="1"/>
  <c r="CW441" i="6"/>
  <c r="DJ441" i="6" s="1"/>
  <c r="DK62" i="6"/>
  <c r="DH62" i="6"/>
  <c r="CW532" i="6"/>
  <c r="DJ532" i="6" s="1"/>
  <c r="DH384" i="6"/>
  <c r="DK384" i="6" s="1"/>
  <c r="CW144" i="6"/>
  <c r="DJ144" i="6" s="1"/>
  <c r="DH108" i="6"/>
  <c r="DK108" i="6" s="1"/>
  <c r="DH810" i="6"/>
  <c r="DK810" i="6"/>
  <c r="CL787" i="6"/>
  <c r="DI787" i="6" s="1"/>
  <c r="CW761" i="6"/>
  <c r="DJ761" i="6" s="1"/>
  <c r="CW526" i="6"/>
  <c r="DJ526" i="6" s="1"/>
  <c r="CW979" i="6"/>
  <c r="DJ979" i="6" s="1"/>
  <c r="CW854" i="6"/>
  <c r="DJ854" i="6"/>
  <c r="DH880" i="6"/>
  <c r="DK880" i="6" s="1"/>
  <c r="CW585" i="6"/>
  <c r="DJ585" i="6" s="1"/>
  <c r="CW834" i="6"/>
  <c r="DJ834" i="6"/>
  <c r="CW306" i="6"/>
  <c r="DJ306" i="6"/>
  <c r="CW320" i="6"/>
  <c r="DJ320" i="6" s="1"/>
  <c r="CL246" i="6"/>
  <c r="DI246" i="6" s="1"/>
  <c r="CW216" i="6"/>
  <c r="DJ216" i="6" s="1"/>
  <c r="CW712" i="6"/>
  <c r="DJ712" i="6" s="1"/>
  <c r="CL730" i="6"/>
  <c r="DI730" i="6" s="1"/>
  <c r="CW776" i="6"/>
  <c r="DJ776" i="6"/>
  <c r="DH557" i="6"/>
  <c r="DK557" i="6" s="1"/>
  <c r="CW910" i="6"/>
  <c r="DJ910" i="6" s="1"/>
  <c r="CL46" i="6"/>
  <c r="DI46" i="6"/>
  <c r="CW374" i="6"/>
  <c r="DJ374" i="6" s="1"/>
  <c r="CW713" i="6"/>
  <c r="DJ713" i="6" s="1"/>
  <c r="DH886" i="6"/>
  <c r="DK886" i="6" s="1"/>
  <c r="DH836" i="6"/>
  <c r="DK836" i="6" s="1"/>
  <c r="CL899" i="6"/>
  <c r="DI899" i="6"/>
  <c r="DH191" i="6"/>
  <c r="DK191" i="6"/>
  <c r="CL359" i="6"/>
  <c r="DI359" i="6" s="1"/>
  <c r="CW280" i="6"/>
  <c r="DJ280" i="6" s="1"/>
  <c r="CW254" i="6"/>
  <c r="DJ254" i="6"/>
  <c r="CL753" i="6"/>
  <c r="DI753" i="6" s="1"/>
  <c r="DM753" i="6" s="1"/>
  <c r="CW572" i="6"/>
  <c r="DJ572" i="6" s="1"/>
  <c r="CL891" i="6"/>
  <c r="DI891" i="6" s="1"/>
  <c r="DH972" i="6"/>
  <c r="DK972" i="6" s="1"/>
  <c r="CW500" i="6"/>
  <c r="DJ500" i="6" s="1"/>
  <c r="CW405" i="6"/>
  <c r="DJ405" i="6" s="1"/>
  <c r="DH636" i="6"/>
  <c r="DK636" i="6" s="1"/>
  <c r="CL820" i="6"/>
  <c r="DI820" i="6"/>
  <c r="CW732" i="6"/>
  <c r="DJ732" i="6" s="1"/>
  <c r="CW40" i="6"/>
  <c r="DJ40" i="6" s="1"/>
  <c r="CW44" i="6"/>
  <c r="DJ44" i="6" s="1"/>
  <c r="CW463" i="6"/>
  <c r="DJ463" i="6"/>
  <c r="CL128" i="6"/>
  <c r="DI128" i="6" s="1"/>
  <c r="DH691" i="6"/>
  <c r="DK691" i="6" s="1"/>
  <c r="CW334" i="6"/>
  <c r="DJ334" i="6" s="1"/>
  <c r="CL85" i="6"/>
  <c r="DI85" i="6" s="1"/>
  <c r="DM85" i="6" s="1"/>
  <c r="DH351" i="6"/>
  <c r="DK351" i="6" s="1"/>
  <c r="CL587" i="6"/>
  <c r="DI587" i="6" s="1"/>
  <c r="CL282" i="6"/>
  <c r="DI282" i="6" s="1"/>
  <c r="CW643" i="6"/>
  <c r="DJ643" i="6"/>
  <c r="CW913" i="6"/>
  <c r="DJ913" i="6" s="1"/>
  <c r="DK309" i="6"/>
  <c r="DH309" i="6"/>
  <c r="CL705" i="6"/>
  <c r="DI705" i="6" s="1"/>
  <c r="DH426" i="6"/>
  <c r="DK426" i="6" s="1"/>
  <c r="DK100" i="6"/>
  <c r="DH100" i="6"/>
  <c r="CW550" i="6"/>
  <c r="DJ550" i="6" s="1"/>
  <c r="CW51" i="6"/>
  <c r="DJ51" i="6"/>
  <c r="CL745" i="6"/>
  <c r="DI745" i="6" s="1"/>
  <c r="CL727" i="6"/>
  <c r="DI727" i="6" s="1"/>
  <c r="CL662" i="6"/>
  <c r="DI662" i="6" s="1"/>
  <c r="DH394" i="6"/>
  <c r="DK394" i="6" s="1"/>
  <c r="DH371" i="6"/>
  <c r="DK371" i="6"/>
  <c r="CL595" i="6"/>
  <c r="DI595" i="6" s="1"/>
  <c r="DH287" i="6"/>
  <c r="DK287" i="6" s="1"/>
  <c r="CL704" i="6"/>
  <c r="DI704" i="6"/>
  <c r="DH99" i="6"/>
  <c r="DK99" i="6" s="1"/>
  <c r="CL481" i="6"/>
  <c r="DI481" i="6" s="1"/>
  <c r="DH712" i="6"/>
  <c r="DK712" i="6" s="1"/>
  <c r="DH18" i="6"/>
  <c r="DK18" i="6" s="1"/>
  <c r="DK40" i="6"/>
  <c r="DH40" i="6"/>
  <c r="DH999" i="6"/>
  <c r="DK999" i="6"/>
  <c r="DH293" i="6"/>
  <c r="DK293" i="6" s="1"/>
  <c r="CW577" i="6"/>
  <c r="DJ577" i="6" s="1"/>
  <c r="CL832" i="6"/>
  <c r="DI832" i="6" s="1"/>
  <c r="CL431" i="6"/>
  <c r="DI431" i="6"/>
  <c r="CW336" i="6"/>
  <c r="DJ336" i="6" s="1"/>
  <c r="CW253" i="6"/>
  <c r="DJ253" i="6" s="1"/>
  <c r="DH612" i="6"/>
  <c r="DK612" i="6" s="1"/>
  <c r="DI807" i="6"/>
  <c r="CL807" i="6"/>
  <c r="CL840" i="6"/>
  <c r="DI840" i="6"/>
  <c r="DH583" i="6"/>
  <c r="DK583" i="6" s="1"/>
  <c r="CL96" i="6"/>
  <c r="DI96" i="6" s="1"/>
  <c r="CL722" i="6"/>
  <c r="DI722" i="6" s="1"/>
  <c r="DH77" i="6"/>
  <c r="DK77" i="6"/>
  <c r="CW404" i="6"/>
  <c r="DJ404" i="6" s="1"/>
  <c r="CL109" i="6"/>
  <c r="DI109" i="6" s="1"/>
  <c r="DH429" i="6"/>
  <c r="DK429" i="6" s="1"/>
  <c r="M70" i="5"/>
  <c r="P44" i="5"/>
  <c r="CW195" i="6"/>
  <c r="DJ195" i="6" s="1"/>
  <c r="CL276" i="6"/>
  <c r="DI276" i="6" s="1"/>
  <c r="CL656" i="6"/>
  <c r="DI656" i="6" s="1"/>
  <c r="CW378" i="6"/>
  <c r="DJ378" i="6" s="1"/>
  <c r="CL460" i="6"/>
  <c r="DI460" i="6" s="1"/>
  <c r="DI334" i="6"/>
  <c r="CL334" i="6"/>
  <c r="CW323" i="6"/>
  <c r="DJ323" i="6"/>
  <c r="DH201" i="6"/>
  <c r="DK201" i="6"/>
  <c r="CL647" i="6"/>
  <c r="DI647" i="6" s="1"/>
  <c r="CW171" i="6"/>
  <c r="DJ171" i="6" s="1"/>
  <c r="CL458" i="6"/>
  <c r="DI458" i="6" s="1"/>
  <c r="CW229" i="6"/>
  <c r="DJ229" i="6" s="1"/>
  <c r="CL189" i="6"/>
  <c r="DI189" i="6" s="1"/>
  <c r="DH776" i="6"/>
  <c r="DK776" i="6" s="1"/>
  <c r="DH597" i="6"/>
  <c r="DK597" i="6" s="1"/>
  <c r="CW561" i="6"/>
  <c r="DJ561" i="6" s="1"/>
  <c r="DH921" i="6"/>
  <c r="DK921" i="6" s="1"/>
  <c r="CL759" i="6"/>
  <c r="DI759" i="6" s="1"/>
  <c r="CL507" i="6"/>
  <c r="DI507" i="6"/>
  <c r="DH857" i="6"/>
  <c r="DK857" i="6" s="1"/>
  <c r="DJ60" i="6"/>
  <c r="CW60" i="6"/>
  <c r="CL299" i="6"/>
  <c r="DI299" i="6" s="1"/>
  <c r="DH177" i="6"/>
  <c r="DK177" i="6" s="1"/>
  <c r="CW860" i="6"/>
  <c r="DJ860" i="6" s="1"/>
  <c r="CW355" i="6"/>
  <c r="DJ355" i="6" s="1"/>
  <c r="DH590" i="6"/>
  <c r="DK590" i="6" s="1"/>
  <c r="DH233" i="6"/>
  <c r="DK233" i="6" s="1"/>
  <c r="CL44" i="6"/>
  <c r="DI44" i="6" s="1"/>
  <c r="CL22" i="6"/>
  <c r="DI22" i="6" s="1"/>
  <c r="CW926" i="6"/>
  <c r="DJ926" i="6" s="1"/>
  <c r="DH938" i="6"/>
  <c r="DK938" i="6"/>
  <c r="CW741" i="6"/>
  <c r="DJ741" i="6"/>
  <c r="CW347" i="6"/>
  <c r="DJ347" i="6" s="1"/>
  <c r="DH453" i="6"/>
  <c r="DK453" i="6" s="1"/>
  <c r="CL618" i="6"/>
  <c r="DI618" i="6" s="1"/>
  <c r="CL732" i="6"/>
  <c r="DI732" i="6" s="1"/>
  <c r="CW673" i="6"/>
  <c r="DJ673" i="6" s="1"/>
  <c r="CL817" i="6"/>
  <c r="DI817" i="6" s="1"/>
  <c r="CW17" i="6"/>
  <c r="DJ17" i="6" s="1"/>
  <c r="CL386" i="6"/>
  <c r="DI386" i="6"/>
  <c r="DH535" i="6"/>
  <c r="DK535" i="6" s="1"/>
  <c r="CL400" i="6"/>
  <c r="DI400" i="6" s="1"/>
  <c r="CL792" i="6"/>
  <c r="DI792" i="6"/>
  <c r="DH55" i="6"/>
  <c r="DK55" i="6" s="1"/>
  <c r="DK749" i="6"/>
  <c r="DH749" i="6"/>
  <c r="CW540" i="6"/>
  <c r="DJ540" i="6" s="1"/>
  <c r="DH568" i="6"/>
  <c r="DK568" i="6"/>
  <c r="DH372" i="6"/>
  <c r="DK372" i="6" s="1"/>
  <c r="DH366" i="6"/>
  <c r="DK366" i="6" s="1"/>
  <c r="CW202" i="6"/>
  <c r="DJ202" i="6" s="1"/>
  <c r="CW291" i="6"/>
  <c r="DJ291" i="6" s="1"/>
  <c r="DH163" i="6"/>
  <c r="DK163" i="6"/>
  <c r="CW691" i="6"/>
  <c r="DJ691" i="6" s="1"/>
  <c r="DH817" i="6"/>
  <c r="DK817" i="6" s="1"/>
  <c r="DH341" i="6"/>
  <c r="DK341" i="6" s="1"/>
  <c r="CL341" i="6"/>
  <c r="DI341" i="6"/>
  <c r="DH934" i="6"/>
  <c r="DK934" i="6" s="1"/>
  <c r="CW936" i="6"/>
  <c r="DJ936" i="6"/>
  <c r="CW524" i="6"/>
  <c r="DJ524" i="6" s="1"/>
  <c r="DH540" i="6"/>
  <c r="DK540" i="6" s="1"/>
  <c r="DH509" i="6"/>
  <c r="DK509" i="6" s="1"/>
  <c r="CL594" i="6"/>
  <c r="DI594" i="6"/>
  <c r="CL106" i="6"/>
  <c r="DI106" i="6" s="1"/>
  <c r="DH572" i="6"/>
  <c r="DK572" i="6"/>
  <c r="DH184" i="6"/>
  <c r="DK184" i="6"/>
  <c r="DK330" i="6"/>
  <c r="DH330" i="6"/>
  <c r="CL668" i="6"/>
  <c r="DI668" i="6" s="1"/>
  <c r="DH959" i="6"/>
  <c r="DK959" i="6" s="1"/>
  <c r="CW138" i="6"/>
  <c r="DJ138" i="6" s="1"/>
  <c r="DH48" i="6"/>
  <c r="DK48" i="6" s="1"/>
  <c r="DH491" i="6"/>
  <c r="DK491" i="6"/>
  <c r="CW820" i="6"/>
  <c r="DJ820" i="6" s="1"/>
  <c r="CL333" i="6"/>
  <c r="DI333" i="6"/>
  <c r="DH86" i="6"/>
  <c r="DK86" i="6"/>
  <c r="CL800" i="6"/>
  <c r="DI800" i="6" s="1"/>
  <c r="DM800" i="6" s="1"/>
  <c r="DH541" i="6"/>
  <c r="DK541" i="6" s="1"/>
  <c r="DH856" i="6"/>
  <c r="DK856" i="6" s="1"/>
  <c r="DK424" i="6"/>
  <c r="DH424" i="6"/>
  <c r="DH147" i="6"/>
  <c r="DK147" i="6" s="1"/>
  <c r="DH470" i="6"/>
  <c r="DK470" i="6"/>
  <c r="DH990" i="6"/>
  <c r="DK990" i="6" s="1"/>
  <c r="DH117" i="6"/>
  <c r="DK117" i="6" s="1"/>
  <c r="CL890" i="6"/>
  <c r="DI890" i="6" s="1"/>
  <c r="DM890" i="6" s="1"/>
  <c r="CL43" i="6"/>
  <c r="DI43" i="6" s="1"/>
  <c r="CL607" i="6"/>
  <c r="DI607" i="6"/>
  <c r="CL518" i="6"/>
  <c r="DI518" i="6"/>
  <c r="CW74" i="6"/>
  <c r="DJ74" i="6" s="1"/>
  <c r="CW273" i="6"/>
  <c r="DJ273" i="6"/>
  <c r="DH83" i="6"/>
  <c r="DK83" i="6" s="1"/>
  <c r="CW790" i="6"/>
  <c r="DJ790" i="6" s="1"/>
  <c r="CL926" i="6"/>
  <c r="DI926" i="6"/>
  <c r="CL229" i="6"/>
  <c r="DI229" i="6" s="1"/>
  <c r="CW968" i="6"/>
  <c r="DJ968" i="6" s="1"/>
  <c r="CW142" i="6"/>
  <c r="DJ142" i="6" s="1"/>
  <c r="CW964" i="6"/>
  <c r="DJ964" i="6" s="1"/>
  <c r="CL174" i="6"/>
  <c r="DI174" i="6" s="1"/>
  <c r="DH380" i="6"/>
  <c r="DK380" i="6"/>
  <c r="DH90" i="6"/>
  <c r="DK90" i="6" s="1"/>
  <c r="CL157" i="6"/>
  <c r="DI157" i="6" s="1"/>
  <c r="CW451" i="6"/>
  <c r="DJ451" i="6"/>
  <c r="DH149" i="6"/>
  <c r="DK149" i="6" s="1"/>
  <c r="CL95" i="6"/>
  <c r="DI95" i="6" s="1"/>
  <c r="CL625" i="6"/>
  <c r="DI625" i="6"/>
  <c r="CW909" i="6"/>
  <c r="DJ909" i="6"/>
  <c r="DI919" i="6"/>
  <c r="CL919" i="6"/>
  <c r="CW396" i="6"/>
  <c r="DJ396" i="6" s="1"/>
  <c r="CL54" i="6"/>
  <c r="DI54" i="6" s="1"/>
  <c r="DH122" i="6"/>
  <c r="DK122" i="6" s="1"/>
  <c r="CL839" i="6"/>
  <c r="DI839" i="6" s="1"/>
  <c r="CL922" i="6"/>
  <c r="DI922" i="6"/>
  <c r="CW47" i="6"/>
  <c r="DJ47" i="6" s="1"/>
  <c r="CL205" i="6"/>
  <c r="DI205" i="6"/>
  <c r="CW1009" i="6"/>
  <c r="DJ1009" i="6"/>
  <c r="DI852" i="6"/>
  <c r="CL852" i="6"/>
  <c r="CL923" i="6"/>
  <c r="DI923" i="6" s="1"/>
  <c r="CW240" i="6"/>
  <c r="DJ240" i="6" s="1"/>
  <c r="CW370" i="6"/>
  <c r="DJ370" i="6" s="1"/>
  <c r="DH16" i="6"/>
  <c r="DK16" i="6" s="1"/>
  <c r="CL77" i="6"/>
  <c r="DI77" i="6" s="1"/>
  <c r="DH417" i="6"/>
  <c r="DK417" i="6" s="1"/>
  <c r="CL545" i="6"/>
  <c r="DI545" i="6" s="1"/>
  <c r="CW312" i="6"/>
  <c r="DJ312" i="6" s="1"/>
  <c r="CL814" i="6"/>
  <c r="DI814" i="6" s="1"/>
  <c r="CL414" i="6"/>
  <c r="DI414" i="6" s="1"/>
  <c r="CW610" i="6"/>
  <c r="DJ610" i="6" s="1"/>
  <c r="DH751" i="6"/>
  <c r="DK751" i="6" s="1"/>
  <c r="CW592" i="6"/>
  <c r="DJ592" i="6" s="1"/>
  <c r="CW147" i="6"/>
  <c r="DJ147" i="6" s="1"/>
  <c r="CW740" i="6"/>
  <c r="DJ740" i="6" s="1"/>
  <c r="DH755" i="6"/>
  <c r="DK755" i="6" s="1"/>
  <c r="CW970" i="6"/>
  <c r="DJ970" i="6" s="1"/>
  <c r="CW299" i="6"/>
  <c r="DJ299" i="6" s="1"/>
  <c r="CL118" i="6"/>
  <c r="DI118" i="6" s="1"/>
  <c r="CL339" i="6"/>
  <c r="DI339" i="6"/>
  <c r="DH437" i="6"/>
  <c r="DK437" i="6" s="1"/>
  <c r="DH775" i="6"/>
  <c r="DK775" i="6" s="1"/>
  <c r="CL127" i="6"/>
  <c r="DI127" i="6"/>
  <c r="DI969" i="6"/>
  <c r="CL969" i="6"/>
  <c r="DH731" i="6"/>
  <c r="DK731" i="6" s="1"/>
  <c r="CL936" i="6"/>
  <c r="DI936" i="6" s="1"/>
  <c r="CL162" i="6"/>
  <c r="DI162" i="6" s="1"/>
  <c r="DH958" i="6"/>
  <c r="DK958" i="6" s="1"/>
  <c r="CL619" i="6"/>
  <c r="DI619" i="6"/>
  <c r="DH333" i="6"/>
  <c r="DK333" i="6" s="1"/>
  <c r="CL169" i="6"/>
  <c r="DI169" i="6" s="1"/>
  <c r="CL243" i="6"/>
  <c r="DI243" i="6" s="1"/>
  <c r="CL623" i="6"/>
  <c r="DI623" i="6" s="1"/>
  <c r="DH391" i="6"/>
  <c r="DK391" i="6" s="1"/>
  <c r="CW864" i="6"/>
  <c r="DJ864" i="6"/>
  <c r="DK23" i="6"/>
  <c r="DH23" i="6"/>
  <c r="CL365" i="6"/>
  <c r="DI365" i="6" s="1"/>
  <c r="CL621" i="6"/>
  <c r="DI621" i="6" s="1"/>
  <c r="DH20" i="6"/>
  <c r="DK20" i="6" s="1"/>
  <c r="DH1004" i="6"/>
  <c r="DK1004" i="6" s="1"/>
  <c r="DH773" i="6"/>
  <c r="DK773" i="6" s="1"/>
  <c r="CL98" i="6"/>
  <c r="DI98" i="6" s="1"/>
  <c r="CL525" i="6"/>
  <c r="DI525" i="6" s="1"/>
  <c r="CW731" i="6"/>
  <c r="DJ731" i="6"/>
  <c r="CL546" i="6"/>
  <c r="DI546" i="6" s="1"/>
  <c r="CW352" i="6"/>
  <c r="DJ352" i="6" s="1"/>
  <c r="CL522" i="6"/>
  <c r="DI522" i="6"/>
  <c r="CW517" i="6"/>
  <c r="DJ517" i="6" s="1"/>
  <c r="DH304" i="6"/>
  <c r="DK304" i="6" s="1"/>
  <c r="DH975" i="6"/>
  <c r="DK975" i="6"/>
  <c r="DH894" i="6"/>
  <c r="DK894" i="6" s="1"/>
  <c r="DH570" i="6"/>
  <c r="DK570" i="6" s="1"/>
  <c r="CW204" i="6"/>
  <c r="DJ204" i="6" s="1"/>
  <c r="CW340" i="6"/>
  <c r="DJ340" i="6" s="1"/>
  <c r="DH900" i="6"/>
  <c r="DK900" i="6" s="1"/>
  <c r="CL622" i="6"/>
  <c r="DI622" i="6" s="1"/>
  <c r="CL401" i="6"/>
  <c r="DI401" i="6" s="1"/>
  <c r="DH589" i="6"/>
  <c r="DK589" i="6" s="1"/>
  <c r="CW502" i="6"/>
  <c r="DJ502" i="6" s="1"/>
  <c r="DI84" i="6"/>
  <c r="CL84" i="6"/>
  <c r="CW934" i="6"/>
  <c r="DJ934" i="6" s="1"/>
  <c r="CW506" i="6"/>
  <c r="DJ506" i="6"/>
  <c r="DH313" i="6"/>
  <c r="DK313" i="6" s="1"/>
  <c r="DH633" i="6"/>
  <c r="DK633" i="6" s="1"/>
  <c r="DH661" i="6"/>
  <c r="DK661" i="6" s="1"/>
  <c r="DH172" i="6"/>
  <c r="DK172" i="6" s="1"/>
  <c r="CW409" i="6"/>
  <c r="DJ409" i="6" s="1"/>
  <c r="CW865" i="6"/>
  <c r="DJ865" i="6"/>
  <c r="DH935" i="6"/>
  <c r="DK935" i="6" s="1"/>
  <c r="CW35" i="6"/>
  <c r="DJ35" i="6" s="1"/>
  <c r="DH906" i="6"/>
  <c r="DK906" i="6" s="1"/>
  <c r="CL55" i="6"/>
  <c r="DI55" i="6" s="1"/>
  <c r="CL59" i="6"/>
  <c r="DI59" i="6" s="1"/>
  <c r="CL683" i="6"/>
  <c r="DI683" i="6" s="1"/>
  <c r="CW749" i="6"/>
  <c r="DJ749" i="6" s="1"/>
  <c r="CW28" i="6"/>
  <c r="DJ28" i="6" s="1"/>
  <c r="DH863" i="6"/>
  <c r="DK863" i="6" s="1"/>
  <c r="DJ950" i="6"/>
  <c r="CW950" i="6"/>
  <c r="DH908" i="6"/>
  <c r="DK908" i="6" s="1"/>
  <c r="DH839" i="6"/>
  <c r="DK839" i="6"/>
  <c r="DH263" i="6"/>
  <c r="DK263" i="6" s="1"/>
  <c r="CL928" i="6"/>
  <c r="DI928" i="6"/>
  <c r="CW630" i="6"/>
  <c r="DJ630" i="6" s="1"/>
  <c r="CW945" i="6"/>
  <c r="DJ945" i="6" s="1"/>
  <c r="CL932" i="6"/>
  <c r="DI932" i="6" s="1"/>
  <c r="DH505" i="6"/>
  <c r="DK505" i="6"/>
  <c r="DH218" i="6"/>
  <c r="DK218" i="6" s="1"/>
  <c r="CL60" i="6"/>
  <c r="DI60" i="6" s="1"/>
  <c r="DH877" i="6"/>
  <c r="DK877" i="6"/>
  <c r="CL477" i="6"/>
  <c r="DI477" i="6" s="1"/>
  <c r="DM477" i="6" s="1"/>
  <c r="CW422" i="6"/>
  <c r="DJ422" i="6" s="1"/>
  <c r="DH59" i="6"/>
  <c r="DK59" i="6"/>
  <c r="CL876" i="6"/>
  <c r="DI876" i="6" s="1"/>
  <c r="CW541" i="6"/>
  <c r="DJ541" i="6"/>
  <c r="CW678" i="6"/>
  <c r="DJ678" i="6" s="1"/>
  <c r="CL717" i="6"/>
  <c r="DI717" i="6" s="1"/>
  <c r="DH375" i="6"/>
  <c r="DK375" i="6" s="1"/>
  <c r="DH93" i="6"/>
  <c r="DK93" i="6" s="1"/>
  <c r="DH414" i="6"/>
  <c r="DK414" i="6" s="1"/>
  <c r="DH872" i="6"/>
  <c r="DK872" i="6" s="1"/>
  <c r="CW852" i="6"/>
  <c r="DJ852" i="6" s="1"/>
  <c r="CW547" i="6"/>
  <c r="DJ547" i="6" s="1"/>
  <c r="CW466" i="6"/>
  <c r="DJ466" i="6" s="1"/>
  <c r="CL517" i="6"/>
  <c r="DI517" i="6" s="1"/>
  <c r="DH979" i="6"/>
  <c r="DK979" i="6" s="1"/>
  <c r="DH747" i="6"/>
  <c r="DK747" i="6" s="1"/>
  <c r="DH684" i="6"/>
  <c r="DK684" i="6" s="1"/>
  <c r="CL590" i="6"/>
  <c r="DI590" i="6" s="1"/>
  <c r="CW153" i="6"/>
  <c r="DJ153" i="6" s="1"/>
  <c r="DH159" i="6"/>
  <c r="DK159" i="6" s="1"/>
  <c r="CL878" i="6"/>
  <c r="DI878" i="6" s="1"/>
  <c r="DH556" i="6"/>
  <c r="DK556" i="6"/>
  <c r="CL977" i="6"/>
  <c r="DI977" i="6" s="1"/>
  <c r="CW91" i="6"/>
  <c r="DJ91" i="6" s="1"/>
  <c r="CL464" i="6"/>
  <c r="DI464" i="6" s="1"/>
  <c r="CL117" i="6"/>
  <c r="DI117" i="6" s="1"/>
  <c r="DH513" i="6"/>
  <c r="DK513" i="6" s="1"/>
  <c r="DH811" i="6"/>
  <c r="DK811" i="6" s="1"/>
  <c r="CL947" i="6"/>
  <c r="DI947" i="6" s="1"/>
  <c r="CW616" i="6"/>
  <c r="DJ616" i="6" s="1"/>
  <c r="DH369" i="6"/>
  <c r="DK369" i="6" s="1"/>
  <c r="CL457" i="6"/>
  <c r="DI457" i="6" s="1"/>
  <c r="CL48" i="6"/>
  <c r="DI48" i="6" s="1"/>
  <c r="DH884" i="6"/>
  <c r="DK884" i="6" s="1"/>
  <c r="CW295" i="6"/>
  <c r="DJ295" i="6" s="1"/>
  <c r="DH985" i="6"/>
  <c r="DK985" i="6" s="1"/>
  <c r="CL724" i="6"/>
  <c r="DI724" i="6" s="1"/>
  <c r="DH932" i="6"/>
  <c r="DK932" i="6" s="1"/>
  <c r="DK928" i="6"/>
  <c r="DH928" i="6"/>
  <c r="CL557" i="6"/>
  <c r="DI557" i="6" s="1"/>
  <c r="DH462" i="6"/>
  <c r="DK462" i="6" s="1"/>
  <c r="CW522" i="6"/>
  <c r="DJ522" i="6" s="1"/>
  <c r="CL403" i="6"/>
  <c r="DI403" i="6" s="1"/>
  <c r="CW508" i="6"/>
  <c r="DJ508" i="6" s="1"/>
  <c r="DH966" i="6"/>
  <c r="DK966" i="6" s="1"/>
  <c r="CW284" i="6"/>
  <c r="DJ284" i="6" s="1"/>
  <c r="CW448" i="6"/>
  <c r="DJ448" i="6"/>
  <c r="DJ802" i="6"/>
  <c r="CW802" i="6"/>
  <c r="CL906" i="6"/>
  <c r="DI906" i="6"/>
  <c r="CW620" i="6"/>
  <c r="DJ620" i="6" s="1"/>
  <c r="CW967" i="6"/>
  <c r="DJ967" i="6" s="1"/>
  <c r="CW625" i="6"/>
  <c r="DJ625" i="6" s="1"/>
  <c r="DH964" i="6"/>
  <c r="DK964" i="6" s="1"/>
  <c r="CL173" i="6"/>
  <c r="DI173" i="6" s="1"/>
  <c r="CL394" i="6"/>
  <c r="DI394" i="6" s="1"/>
  <c r="DH322" i="6"/>
  <c r="DK322" i="6" s="1"/>
  <c r="CL312" i="6"/>
  <c r="DI312" i="6" s="1"/>
  <c r="CW626" i="6"/>
  <c r="DJ626" i="6"/>
  <c r="CW58" i="6"/>
  <c r="DJ58" i="6" s="1"/>
  <c r="CL251" i="6"/>
  <c r="DI251" i="6" s="1"/>
  <c r="CL488" i="6"/>
  <c r="DI488" i="6" s="1"/>
  <c r="DH552" i="6"/>
  <c r="DK552" i="6"/>
  <c r="CL710" i="6"/>
  <c r="DI710" i="6" s="1"/>
  <c r="DH745" i="6"/>
  <c r="DK745" i="6" s="1"/>
  <c r="CW314" i="6"/>
  <c r="DJ314" i="6"/>
  <c r="CL539" i="6"/>
  <c r="DI539" i="6" s="1"/>
  <c r="DH947" i="6"/>
  <c r="DK947" i="6"/>
  <c r="DH815" i="6"/>
  <c r="DK815" i="6" s="1"/>
  <c r="DK137" i="6"/>
  <c r="DH137" i="6"/>
  <c r="DH710" i="6"/>
  <c r="DK710" i="6" s="1"/>
  <c r="DH721" i="6"/>
  <c r="DK721" i="6" s="1"/>
  <c r="CL712" i="6"/>
  <c r="DI712" i="6" s="1"/>
  <c r="CL361" i="6"/>
  <c r="DI361" i="6"/>
  <c r="CW310" i="6"/>
  <c r="DJ310" i="6"/>
  <c r="DI212" i="6"/>
  <c r="CL212" i="6"/>
  <c r="CW86" i="6"/>
  <c r="DJ86" i="6" s="1"/>
  <c r="DH838" i="6"/>
  <c r="DK838" i="6" s="1"/>
  <c r="DJ728" i="6"/>
  <c r="CW728" i="6"/>
  <c r="DH423" i="6"/>
  <c r="DK423" i="6"/>
  <c r="DH493" i="6"/>
  <c r="DK493" i="6" s="1"/>
  <c r="DH58" i="6"/>
  <c r="DK58" i="6" s="1"/>
  <c r="DH971" i="6"/>
  <c r="DK971" i="6" s="1"/>
  <c r="CW633" i="6"/>
  <c r="DJ633" i="6" s="1"/>
  <c r="CW759" i="6"/>
  <c r="DJ759" i="6" s="1"/>
  <c r="CL776" i="6"/>
  <c r="DI776" i="6"/>
  <c r="CL119" i="6"/>
  <c r="DI119" i="6" s="1"/>
  <c r="CL943" i="6"/>
  <c r="DI943" i="6"/>
  <c r="CL298" i="6"/>
  <c r="DI298" i="6"/>
  <c r="DK325" i="6"/>
  <c r="DH325" i="6"/>
  <c r="CL420" i="6"/>
  <c r="DI420" i="6"/>
  <c r="CL831" i="6"/>
  <c r="DI831" i="6" s="1"/>
  <c r="CL804" i="6"/>
  <c r="DI804" i="6" s="1"/>
  <c r="DH529" i="6"/>
  <c r="DK529" i="6"/>
  <c r="CL754" i="6"/>
  <c r="DI754" i="6" s="1"/>
  <c r="CL613" i="6"/>
  <c r="DI613" i="6" s="1"/>
  <c r="CW933" i="6"/>
  <c r="DJ933" i="6"/>
  <c r="DH730" i="6"/>
  <c r="DK730" i="6" s="1"/>
  <c r="CL882" i="6"/>
  <c r="DI882" i="6" s="1"/>
  <c r="DH701" i="6"/>
  <c r="DK701" i="6" s="1"/>
  <c r="CL996" i="6"/>
  <c r="DI996" i="6" s="1"/>
  <c r="CW554" i="6"/>
  <c r="DJ554" i="6" s="1"/>
  <c r="CW161" i="6"/>
  <c r="DJ161" i="6" s="1"/>
  <c r="CW938" i="6"/>
  <c r="DJ938" i="6" s="1"/>
  <c r="DH829" i="6"/>
  <c r="DK829" i="6" s="1"/>
  <c r="CW753" i="6"/>
  <c r="DJ753" i="6" s="1"/>
  <c r="DH397" i="6"/>
  <c r="DK397" i="6"/>
  <c r="CL894" i="6"/>
  <c r="DI894" i="6" s="1"/>
  <c r="CL778" i="6"/>
  <c r="DI778" i="6" s="1"/>
  <c r="DH875" i="6"/>
  <c r="DK875" i="6" s="1"/>
  <c r="CL541" i="6"/>
  <c r="DI541" i="6" s="1"/>
  <c r="DH361" i="6"/>
  <c r="DK361" i="6" s="1"/>
  <c r="DH825" i="6"/>
  <c r="DK825" i="6" s="1"/>
  <c r="CW1007" i="6"/>
  <c r="DJ1007" i="6" s="1"/>
  <c r="DH133" i="6"/>
  <c r="DK133" i="6" s="1"/>
  <c r="DH479" i="6"/>
  <c r="DK479" i="6"/>
  <c r="DH883" i="6"/>
  <c r="DK883" i="6" s="1"/>
  <c r="CL824" i="6"/>
  <c r="DI824" i="6"/>
  <c r="CL895" i="6"/>
  <c r="DI895" i="6"/>
  <c r="DJ901" i="6"/>
  <c r="CW901" i="6"/>
  <c r="CW42" i="6"/>
  <c r="DJ42" i="6" s="1"/>
  <c r="CL19" i="6"/>
  <c r="DI19" i="6" s="1"/>
  <c r="CW377" i="6"/>
  <c r="DJ377" i="6" s="1"/>
  <c r="CW563" i="6"/>
  <c r="DJ563" i="6" s="1"/>
  <c r="CW102" i="6"/>
  <c r="DJ102" i="6" s="1"/>
  <c r="CL694" i="6"/>
  <c r="DI694" i="6" s="1"/>
  <c r="CL146" i="6"/>
  <c r="DI146" i="6" s="1"/>
  <c r="CL301" i="6"/>
  <c r="DI301" i="6" s="1"/>
  <c r="DM301" i="6" s="1"/>
  <c r="CW952" i="6"/>
  <c r="DJ952" i="6" s="1"/>
  <c r="CL24" i="6"/>
  <c r="DI24" i="6"/>
  <c r="CL548" i="6"/>
  <c r="DI548" i="6"/>
  <c r="CL505" i="6"/>
  <c r="DI505" i="6" s="1"/>
  <c r="DH519" i="6"/>
  <c r="DK519" i="6" s="1"/>
  <c r="CW777" i="6"/>
  <c r="DJ777" i="6" s="1"/>
  <c r="CW722" i="6"/>
  <c r="DJ722" i="6" s="1"/>
  <c r="CW800" i="6"/>
  <c r="DJ800" i="6" s="1"/>
  <c r="CL253" i="6"/>
  <c r="DI253" i="6" s="1"/>
  <c r="CW969" i="6"/>
  <c r="DJ969" i="6" s="1"/>
  <c r="CW285" i="6"/>
  <c r="DJ285" i="6"/>
  <c r="DH364" i="6"/>
  <c r="DK364" i="6" s="1"/>
  <c r="CW201" i="6"/>
  <c r="DJ201" i="6" s="1"/>
  <c r="CW324" i="6"/>
  <c r="DJ324" i="6" s="1"/>
  <c r="CL440" i="6"/>
  <c r="DI440" i="6" s="1"/>
  <c r="CL601" i="6"/>
  <c r="DI601" i="6" s="1"/>
  <c r="DH72" i="6"/>
  <c r="DK72" i="6"/>
  <c r="DH179" i="6"/>
  <c r="DK179" i="6" s="1"/>
  <c r="CL846" i="6"/>
  <c r="DI846" i="6" s="1"/>
  <c r="CL141" i="6"/>
  <c r="DI141" i="6" s="1"/>
  <c r="CL884" i="6"/>
  <c r="DI884" i="6" s="1"/>
  <c r="CL774" i="6"/>
  <c r="DI774" i="6" s="1"/>
  <c r="DH294" i="6"/>
  <c r="DK294" i="6" s="1"/>
  <c r="DH492" i="6"/>
  <c r="DK492" i="6" s="1"/>
  <c r="CL103" i="6"/>
  <c r="DI103" i="6"/>
  <c r="CL634" i="6"/>
  <c r="DI634" i="6" s="1"/>
  <c r="DH866" i="6"/>
  <c r="DK866" i="6" s="1"/>
  <c r="CL872" i="6"/>
  <c r="DI872" i="6" s="1"/>
  <c r="CW29" i="6"/>
  <c r="DJ29" i="6" s="1"/>
  <c r="DH665" i="6"/>
  <c r="DK665" i="6" s="1"/>
  <c r="DH285" i="6"/>
  <c r="DK285" i="6" s="1"/>
  <c r="CL134" i="6"/>
  <c r="DI134" i="6"/>
  <c r="CW725" i="6"/>
  <c r="DJ725" i="6" s="1"/>
  <c r="CL520" i="6"/>
  <c r="DI520" i="6" s="1"/>
  <c r="DH952" i="6"/>
  <c r="DK952" i="6" s="1"/>
  <c r="CL216" i="6"/>
  <c r="DI216" i="6" s="1"/>
  <c r="CW549" i="6"/>
  <c r="DJ549" i="6"/>
  <c r="CL995" i="6"/>
  <c r="DI995" i="6" s="1"/>
  <c r="CW674" i="6"/>
  <c r="DJ674" i="6" s="1"/>
  <c r="CW394" i="6"/>
  <c r="DJ394" i="6" s="1"/>
  <c r="CL152" i="6"/>
  <c r="DI152" i="6"/>
  <c r="CW363" i="6"/>
  <c r="DJ363" i="6" s="1"/>
  <c r="CL937" i="6"/>
  <c r="DI937" i="6"/>
  <c r="CW353" i="6"/>
  <c r="DJ353" i="6" s="1"/>
  <c r="CW247" i="6"/>
  <c r="DJ247" i="6" s="1"/>
  <c r="DH27" i="6"/>
  <c r="DK27" i="6" s="1"/>
  <c r="CW16" i="6"/>
  <c r="DJ16" i="6" s="1"/>
  <c r="CL569" i="6"/>
  <c r="DI569" i="6" s="1"/>
  <c r="CL961" i="6"/>
  <c r="DI961" i="6"/>
  <c r="CW871" i="6"/>
  <c r="DJ871" i="6" s="1"/>
  <c r="CL912" i="6"/>
  <c r="DI912" i="6" s="1"/>
  <c r="CL907" i="6"/>
  <c r="DI907" i="6" s="1"/>
  <c r="DH756" i="6"/>
  <c r="DK756" i="6"/>
  <c r="CL703" i="6"/>
  <c r="DI703" i="6"/>
  <c r="CL81" i="6"/>
  <c r="DI81" i="6" s="1"/>
  <c r="CW298" i="6"/>
  <c r="DJ298" i="6" s="1"/>
  <c r="CL945" i="6"/>
  <c r="DI945" i="6" s="1"/>
  <c r="DH215" i="6"/>
  <c r="DK215" i="6"/>
  <c r="CL955" i="6"/>
  <c r="DI955" i="6" s="1"/>
  <c r="DH395" i="6"/>
  <c r="DK395" i="6" s="1"/>
  <c r="CL959" i="6"/>
  <c r="DI959" i="6" s="1"/>
  <c r="CL917" i="6"/>
  <c r="DI917" i="6" s="1"/>
  <c r="CW122" i="6"/>
  <c r="DJ122" i="6" s="1"/>
  <c r="DH64" i="6"/>
  <c r="DK64" i="6" s="1"/>
  <c r="DH298" i="6"/>
  <c r="DK298" i="6"/>
  <c r="DH415" i="6"/>
  <c r="DK415" i="6" s="1"/>
  <c r="CW645" i="6"/>
  <c r="DJ645" i="6"/>
  <c r="DH393" i="6"/>
  <c r="DK393" i="6" s="1"/>
  <c r="CW61" i="6"/>
  <c r="DJ61" i="6" s="1"/>
  <c r="CL35" i="6"/>
  <c r="DI35" i="6" s="1"/>
  <c r="CL468" i="6"/>
  <c r="DI468" i="6"/>
  <c r="DH355" i="6"/>
  <c r="DK355" i="6" s="1"/>
  <c r="CW1008" i="6"/>
  <c r="DJ1008" i="6"/>
  <c r="DH404" i="6"/>
  <c r="DK404" i="6" s="1"/>
  <c r="CL263" i="6"/>
  <c r="DI263" i="6" s="1"/>
  <c r="L63" i="5"/>
  <c r="L51" i="5"/>
  <c r="N38" i="5"/>
  <c r="CW136" i="6"/>
  <c r="DJ136" i="6" s="1"/>
  <c r="DH996" i="6"/>
  <c r="DK996" i="6" s="1"/>
  <c r="CW736" i="6"/>
  <c r="DJ736" i="6" s="1"/>
  <c r="CL21" i="6"/>
  <c r="DI21" i="6"/>
  <c r="DH440" i="6"/>
  <c r="DK440" i="6" s="1"/>
  <c r="CL828" i="6"/>
  <c r="DI828" i="6" s="1"/>
  <c r="DH671" i="6"/>
  <c r="DK671" i="6" s="1"/>
  <c r="CL893" i="6"/>
  <c r="DI893" i="6" s="1"/>
  <c r="DM893" i="6" s="1"/>
  <c r="CW991" i="6"/>
  <c r="DJ991" i="6" s="1"/>
  <c r="CW333" i="6"/>
  <c r="DJ333" i="6" s="1"/>
  <c r="DH460" i="6"/>
  <c r="DK460" i="6" s="1"/>
  <c r="DH44" i="6"/>
  <c r="DK44" i="6" s="1"/>
  <c r="CW266" i="6"/>
  <c r="DJ266" i="6" s="1"/>
  <c r="CW473" i="6"/>
  <c r="DJ473" i="6" s="1"/>
  <c r="DH937" i="6"/>
  <c r="DK937" i="6" s="1"/>
  <c r="DH581" i="6"/>
  <c r="DK581" i="6" s="1"/>
  <c r="CW32" i="6"/>
  <c r="DJ32" i="6" s="1"/>
  <c r="CL962" i="6"/>
  <c r="DI962" i="6" s="1"/>
  <c r="CL14" i="6"/>
  <c r="DI14" i="6" s="1"/>
  <c r="DM14" i="6" s="1"/>
  <c r="DH873" i="6"/>
  <c r="DK873" i="6" s="1"/>
  <c r="CW656" i="6"/>
  <c r="DJ656" i="6" s="1"/>
  <c r="CL409" i="6"/>
  <c r="DI409" i="6"/>
  <c r="CW927" i="6"/>
  <c r="DJ927" i="6" s="1"/>
  <c r="CL870" i="6"/>
  <c r="DI870" i="6" s="1"/>
  <c r="DK301" i="6"/>
  <c r="DH301" i="6"/>
  <c r="CW116" i="6"/>
  <c r="DJ116" i="6" s="1"/>
  <c r="DJ34" i="6"/>
  <c r="CW34" i="6"/>
  <c r="CW23" i="6"/>
  <c r="DJ23" i="6" s="1"/>
  <c r="CL553" i="6"/>
  <c r="DI553" i="6" s="1"/>
  <c r="DH25" i="6"/>
  <c r="DK25" i="6" s="1"/>
  <c r="CW107" i="6"/>
  <c r="DJ107" i="6" s="1"/>
  <c r="DH162" i="6"/>
  <c r="DK162" i="6"/>
  <c r="CL136" i="6"/>
  <c r="DI136" i="6" s="1"/>
  <c r="DH926" i="6"/>
  <c r="DK926" i="6" s="1"/>
  <c r="CW788" i="6"/>
  <c r="DJ788" i="6"/>
  <c r="DJ268" i="6"/>
  <c r="CW268" i="6"/>
  <c r="DH181" i="6"/>
  <c r="DK181" i="6" s="1"/>
  <c r="CL465" i="6"/>
  <c r="DI465" i="6"/>
  <c r="DH696" i="6"/>
  <c r="DK696" i="6" s="1"/>
  <c r="CW403" i="6"/>
  <c r="DJ403" i="6" s="1"/>
  <c r="CW159" i="6"/>
  <c r="DJ159" i="6" s="1"/>
  <c r="DH796" i="6"/>
  <c r="DK796" i="6" s="1"/>
  <c r="CL328" i="6"/>
  <c r="DI328" i="6" s="1"/>
  <c r="DH310" i="6"/>
  <c r="DK310" i="6"/>
  <c r="CL1005" i="6"/>
  <c r="DI1005" i="6" s="1"/>
  <c r="CL187" i="6"/>
  <c r="DI187" i="6" s="1"/>
  <c r="CL190" i="6"/>
  <c r="DI190" i="6"/>
  <c r="CL733" i="6"/>
  <c r="DI733" i="6" s="1"/>
  <c r="CW75" i="6"/>
  <c r="DJ75" i="6" s="1"/>
  <c r="DH204" i="6"/>
  <c r="DK204" i="6"/>
  <c r="CW543" i="6"/>
  <c r="DJ543" i="6" s="1"/>
  <c r="DH956" i="6"/>
  <c r="DK956" i="6" s="1"/>
  <c r="CL650" i="6"/>
  <c r="DI650" i="6" s="1"/>
  <c r="DI543" i="6"/>
  <c r="CL543" i="6"/>
  <c r="CL17" i="6"/>
  <c r="DI17" i="6" s="1"/>
  <c r="CL952" i="6"/>
  <c r="DI952" i="6" s="1"/>
  <c r="DH32" i="6"/>
  <c r="DK32" i="6" s="1"/>
  <c r="CW78" i="6"/>
  <c r="DJ78" i="6"/>
  <c r="CW858" i="6"/>
  <c r="DJ858" i="6"/>
  <c r="CW464" i="6"/>
  <c r="DJ464" i="6" s="1"/>
  <c r="DK702" i="6"/>
  <c r="DH702" i="6"/>
  <c r="CL783" i="6"/>
  <c r="DI783" i="6"/>
  <c r="CW235" i="6"/>
  <c r="DJ235" i="6" s="1"/>
  <c r="CL279" i="6"/>
  <c r="DI279" i="6" s="1"/>
  <c r="DH297" i="6"/>
  <c r="DK297" i="6" s="1"/>
  <c r="CW427" i="6"/>
  <c r="DJ427" i="6" s="1"/>
  <c r="DH173" i="6"/>
  <c r="DK173" i="6" s="1"/>
  <c r="CL502" i="6"/>
  <c r="DI502" i="6" s="1"/>
  <c r="DH1005" i="6"/>
  <c r="DK1005" i="6" s="1"/>
  <c r="CL291" i="6"/>
  <c r="DI291" i="6" s="1"/>
  <c r="CW368" i="6"/>
  <c r="DJ368" i="6" s="1"/>
  <c r="L32" i="3"/>
  <c r="L34" i="3" s="1"/>
  <c r="L30" i="3"/>
  <c r="CL875" i="6"/>
  <c r="DI875" i="6" s="1"/>
  <c r="CL1001" i="6"/>
  <c r="DI1001" i="6" s="1"/>
  <c r="CW265" i="6"/>
  <c r="DJ265" i="6" s="1"/>
  <c r="DH788" i="6"/>
  <c r="DK788" i="6"/>
  <c r="DH792" i="6"/>
  <c r="DK792" i="6" s="1"/>
  <c r="DH504" i="6"/>
  <c r="DK504" i="6" s="1"/>
  <c r="DK523" i="6"/>
  <c r="DH523" i="6"/>
  <c r="CW157" i="6"/>
  <c r="DJ157" i="6" s="1"/>
  <c r="CW225" i="6"/>
  <c r="DJ225" i="6" s="1"/>
  <c r="CL241" i="6"/>
  <c r="DI241" i="6" s="1"/>
  <c r="CW421" i="6"/>
  <c r="DJ421" i="6" s="1"/>
  <c r="DH104" i="6"/>
  <c r="DK104" i="6" s="1"/>
  <c r="DH762" i="6"/>
  <c r="DK762" i="6" s="1"/>
  <c r="CL277" i="6"/>
  <c r="DI277" i="6" s="1"/>
  <c r="DI367" i="6"/>
  <c r="CL367" i="6"/>
  <c r="CL999" i="6"/>
  <c r="DI999" i="6" s="1"/>
  <c r="CW103" i="6"/>
  <c r="DJ103" i="6" s="1"/>
  <c r="CW853" i="6"/>
  <c r="DJ853" i="6" s="1"/>
  <c r="CL324" i="6"/>
  <c r="DI324" i="6" s="1"/>
  <c r="CL769" i="6"/>
  <c r="DI769" i="6"/>
  <c r="DH643" i="6"/>
  <c r="DK643" i="6" s="1"/>
  <c r="CW319" i="6"/>
  <c r="DJ319" i="6" s="1"/>
  <c r="CL391" i="6"/>
  <c r="DI391" i="6" s="1"/>
  <c r="DK254" i="6"/>
  <c r="DH254" i="6"/>
  <c r="DK525" i="6"/>
  <c r="DH525" i="6"/>
  <c r="DH654" i="6"/>
  <c r="DK654" i="6" s="1"/>
  <c r="CW72" i="6"/>
  <c r="DJ72" i="6" s="1"/>
  <c r="CL29" i="6"/>
  <c r="DI29" i="6"/>
  <c r="CL709" i="6"/>
  <c r="DI709" i="6"/>
  <c r="DJ234" i="6"/>
  <c r="CW234" i="6"/>
  <c r="DK790" i="6"/>
  <c r="DH790" i="6"/>
  <c r="CL921" i="6"/>
  <c r="DI921" i="6" s="1"/>
  <c r="CL797" i="6"/>
  <c r="DI797" i="6" s="1"/>
  <c r="CL307" i="6"/>
  <c r="DI307" i="6"/>
  <c r="DH666" i="6"/>
  <c r="DK666" i="6" s="1"/>
  <c r="CL818" i="6"/>
  <c r="DI818" i="6" s="1"/>
  <c r="DJ286" i="6"/>
  <c r="CW286" i="6"/>
  <c r="DH458" i="6"/>
  <c r="DK458" i="6" s="1"/>
  <c r="DI142" i="6"/>
  <c r="CL142" i="6"/>
  <c r="DH242" i="6"/>
  <c r="DK242" i="6" s="1"/>
  <c r="DH152" i="6"/>
  <c r="DK152" i="6" s="1"/>
  <c r="CW105" i="6"/>
  <c r="DJ105" i="6" s="1"/>
  <c r="CW439" i="6"/>
  <c r="DJ439" i="6" s="1"/>
  <c r="CW701" i="6"/>
  <c r="DJ701" i="6" s="1"/>
  <c r="CL143" i="6"/>
  <c r="DI143" i="6" s="1"/>
  <c r="CW188" i="6"/>
  <c r="DJ188" i="6" s="1"/>
  <c r="CL798" i="6"/>
  <c r="DI798" i="6"/>
  <c r="CW850" i="6"/>
  <c r="DJ850" i="6" s="1"/>
  <c r="DH848" i="6"/>
  <c r="DK848" i="6" s="1"/>
  <c r="CL338" i="6"/>
  <c r="DI338" i="6" s="1"/>
  <c r="DH991" i="6"/>
  <c r="DK991" i="6" s="1"/>
  <c r="CW117" i="6"/>
  <c r="DJ117" i="6" s="1"/>
  <c r="DH382" i="6"/>
  <c r="DK382" i="6"/>
  <c r="CW748" i="6"/>
  <c r="DJ748" i="6" s="1"/>
  <c r="DK907" i="6"/>
  <c r="DH907" i="6"/>
  <c r="CL318" i="6"/>
  <c r="DI318" i="6" s="1"/>
  <c r="CL530" i="6"/>
  <c r="DI530" i="6" s="1"/>
  <c r="CW668" i="6"/>
  <c r="DJ668" i="6" s="1"/>
  <c r="CL779" i="6"/>
  <c r="DI779" i="6" s="1"/>
  <c r="DH266" i="6"/>
  <c r="DK266" i="6" s="1"/>
  <c r="CW87" i="6"/>
  <c r="DJ87" i="6" s="1"/>
  <c r="CL438" i="6"/>
  <c r="DI438" i="6" s="1"/>
  <c r="DH843" i="6"/>
  <c r="DK843" i="6" s="1"/>
  <c r="CL470" i="6"/>
  <c r="DI470" i="6" s="1"/>
  <c r="DH784" i="6"/>
  <c r="DK784" i="6" s="1"/>
  <c r="DH543" i="6"/>
  <c r="DK543" i="6" s="1"/>
  <c r="DH283" i="6"/>
  <c r="DK283" i="6" s="1"/>
  <c r="CW384" i="6"/>
  <c r="DJ384" i="6" s="1"/>
  <c r="DH303" i="6"/>
  <c r="DK303" i="6" s="1"/>
  <c r="CL942" i="6"/>
  <c r="DI942" i="6"/>
  <c r="CW666" i="6"/>
  <c r="DJ666" i="6"/>
  <c r="DK410" i="6"/>
  <c r="DH410" i="6"/>
  <c r="DI345" i="6"/>
  <c r="CL345" i="6"/>
  <c r="DH408" i="6"/>
  <c r="DK408" i="6" s="1"/>
  <c r="DH915" i="6"/>
  <c r="DK915" i="6" s="1"/>
  <c r="CW961" i="6"/>
  <c r="DJ961" i="6"/>
  <c r="CW942" i="6"/>
  <c r="DJ942" i="6" s="1"/>
  <c r="DJ414" i="6"/>
  <c r="CW414" i="6"/>
  <c r="CW750" i="6"/>
  <c r="DJ750" i="6" s="1"/>
  <c r="CW971" i="6"/>
  <c r="DJ971" i="6" s="1"/>
  <c r="DI70" i="6"/>
  <c r="CL70" i="6"/>
  <c r="CW639" i="6"/>
  <c r="DJ639" i="6"/>
  <c r="CW825" i="6"/>
  <c r="DJ825" i="6" s="1"/>
  <c r="CL124" i="6"/>
  <c r="DI124" i="6" s="1"/>
  <c r="DM124" i="6" s="1"/>
  <c r="DH777" i="6"/>
  <c r="DK777" i="6" s="1"/>
  <c r="DK795" i="6"/>
  <c r="DH795" i="6"/>
  <c r="DH189" i="6"/>
  <c r="DK189" i="6" s="1"/>
  <c r="CL809" i="6"/>
  <c r="DI809" i="6" s="1"/>
  <c r="DK457" i="6"/>
  <c r="DH457" i="6"/>
  <c r="DH708" i="6"/>
  <c r="DK708" i="6" s="1"/>
  <c r="CL941" i="6"/>
  <c r="DI941" i="6"/>
  <c r="DH816" i="6"/>
  <c r="DK816" i="6" s="1"/>
  <c r="CL161" i="6"/>
  <c r="DI161" i="6" s="1"/>
  <c r="CW576" i="6"/>
  <c r="DJ576" i="6" s="1"/>
  <c r="CW369" i="6"/>
  <c r="DJ369" i="6" s="1"/>
  <c r="CL976" i="6"/>
  <c r="DI976" i="6" s="1"/>
  <c r="CL18" i="6"/>
  <c r="DI18" i="6"/>
  <c r="CL240" i="6"/>
  <c r="DI240" i="6" s="1"/>
  <c r="CW287" i="6"/>
  <c r="DJ287" i="6"/>
  <c r="CL851" i="6"/>
  <c r="DI851" i="6" s="1"/>
  <c r="CW654" i="6"/>
  <c r="DJ654" i="6" s="1"/>
  <c r="DI838" i="6"/>
  <c r="CL838" i="6"/>
  <c r="DH332" i="6"/>
  <c r="DK332" i="6" s="1"/>
  <c r="DK578" i="6"/>
  <c r="DH578" i="6"/>
  <c r="CL819" i="6"/>
  <c r="DI819" i="6"/>
  <c r="CW49" i="6"/>
  <c r="DJ49" i="6" s="1"/>
  <c r="CW765" i="6"/>
  <c r="DJ765" i="6" s="1"/>
  <c r="CW552" i="6"/>
  <c r="DJ552" i="6" s="1"/>
  <c r="CW80" i="6"/>
  <c r="DJ80" i="6" s="1"/>
  <c r="CW513" i="6"/>
  <c r="DJ513" i="6" s="1"/>
  <c r="CL165" i="6"/>
  <c r="DI165" i="6"/>
  <c r="CW132" i="6"/>
  <c r="DJ132" i="6"/>
  <c r="CL762" i="6"/>
  <c r="DI762" i="6" s="1"/>
  <c r="CL122" i="6"/>
  <c r="DI122" i="6" s="1"/>
  <c r="DH961" i="6"/>
  <c r="DK961" i="6" s="1"/>
  <c r="CW766" i="6"/>
  <c r="DJ766" i="6" s="1"/>
  <c r="CW249" i="6"/>
  <c r="DJ249" i="6" s="1"/>
  <c r="CL435" i="6"/>
  <c r="DI435" i="6"/>
  <c r="CL389" i="6"/>
  <c r="DI389" i="6" s="1"/>
  <c r="DK601" i="6"/>
  <c r="DH601" i="6"/>
  <c r="CW807" i="6"/>
  <c r="DJ807" i="6"/>
  <c r="CW672" i="6"/>
  <c r="DJ672" i="6" s="1"/>
  <c r="DH248" i="6"/>
  <c r="DK248" i="6" s="1"/>
  <c r="DH614" i="6"/>
  <c r="DK614" i="6" s="1"/>
  <c r="DH279" i="6"/>
  <c r="DK279" i="6" s="1"/>
  <c r="CW134" i="6"/>
  <c r="DJ134" i="6" s="1"/>
  <c r="CW73" i="6"/>
  <c r="DJ73" i="6" s="1"/>
  <c r="CW501" i="6"/>
  <c r="DJ501" i="6" s="1"/>
  <c r="DH785" i="6"/>
  <c r="DK785" i="6"/>
  <c r="DH807" i="6"/>
  <c r="DK807" i="6" s="1"/>
  <c r="CW923" i="6"/>
  <c r="DJ923" i="6" s="1"/>
  <c r="DH943" i="6"/>
  <c r="DK943" i="6" s="1"/>
  <c r="DH46" i="6"/>
  <c r="DK46" i="6" s="1"/>
  <c r="DJ619" i="6"/>
  <c r="CW619" i="6"/>
  <c r="DH123" i="6"/>
  <c r="DK123" i="6" s="1"/>
  <c r="CL260" i="6"/>
  <c r="DI260" i="6" s="1"/>
  <c r="CW79" i="6"/>
  <c r="DJ79" i="6" s="1"/>
  <c r="DH478" i="6"/>
  <c r="DK478" i="6" s="1"/>
  <c r="CL296" i="6"/>
  <c r="DI296" i="6" s="1"/>
  <c r="DH1003" i="6"/>
  <c r="DK1003" i="6" s="1"/>
  <c r="L64" i="5"/>
  <c r="L52" i="5"/>
  <c r="N39" i="5"/>
  <c r="CW373" i="6"/>
  <c r="DJ373" i="6" s="1"/>
  <c r="CW930" i="6"/>
  <c r="DJ930" i="6"/>
  <c r="DK34" i="6"/>
  <c r="DH34" i="6"/>
  <c r="CW510" i="6"/>
  <c r="DJ510" i="6" s="1"/>
  <c r="DH436" i="6"/>
  <c r="DK436" i="6" s="1"/>
  <c r="CW948" i="6"/>
  <c r="DJ948" i="6" s="1"/>
  <c r="CL421" i="6"/>
  <c r="DI421" i="6"/>
  <c r="CL697" i="6"/>
  <c r="DI697" i="6"/>
  <c r="CW349" i="6"/>
  <c r="DJ349" i="6" s="1"/>
  <c r="CW811" i="6"/>
  <c r="DJ811" i="6"/>
  <c r="DH138" i="6"/>
  <c r="DK138" i="6" s="1"/>
  <c r="CL208" i="6"/>
  <c r="DI208" i="6" s="1"/>
  <c r="CW590" i="6"/>
  <c r="DJ590" i="6" s="1"/>
  <c r="CL411" i="6"/>
  <c r="DI411" i="6"/>
  <c r="DH61" i="6"/>
  <c r="DK61" i="6" s="1"/>
  <c r="CW812" i="6"/>
  <c r="DJ812" i="6"/>
  <c r="CL372" i="6"/>
  <c r="DI372" i="6"/>
  <c r="DH518" i="6"/>
  <c r="DK518" i="6" s="1"/>
  <c r="DH740" i="6"/>
  <c r="DK740" i="6" s="1"/>
  <c r="CW851" i="6"/>
  <c r="DJ851" i="6" s="1"/>
  <c r="DH640" i="6"/>
  <c r="DK640" i="6" s="1"/>
  <c r="CW799" i="6"/>
  <c r="DJ799" i="6"/>
  <c r="DH940" i="6"/>
  <c r="DK940" i="6"/>
  <c r="DH257" i="6"/>
  <c r="DK257" i="6" s="1"/>
  <c r="CW568" i="6"/>
  <c r="DJ568" i="6" s="1"/>
  <c r="CL293" i="6"/>
  <c r="DI293" i="6" s="1"/>
  <c r="CL673" i="6"/>
  <c r="DI673" i="6" s="1"/>
  <c r="CW578" i="6"/>
  <c r="DJ578" i="6" s="1"/>
  <c r="DH855" i="6"/>
  <c r="DK855" i="6" s="1"/>
  <c r="DH917" i="6"/>
  <c r="DK917" i="6" s="1"/>
  <c r="CW375" i="6"/>
  <c r="DJ375" i="6" s="1"/>
  <c r="CW486" i="6"/>
  <c r="DJ486" i="6" s="1"/>
  <c r="CL915" i="6"/>
  <c r="DI915" i="6" s="1"/>
  <c r="DH799" i="6"/>
  <c r="DK799" i="6" s="1"/>
  <c r="DH425" i="6"/>
  <c r="DK425" i="6" s="1"/>
  <c r="CL642" i="6"/>
  <c r="DI642" i="6" s="1"/>
  <c r="CW878" i="6"/>
  <c r="DJ878" i="6" s="1"/>
  <c r="DH237" i="6"/>
  <c r="DK237" i="6" s="1"/>
  <c r="DH744" i="6"/>
  <c r="DK744" i="6" s="1"/>
  <c r="DH963" i="6"/>
  <c r="DK963" i="6" s="1"/>
  <c r="DH413" i="6"/>
  <c r="DK413" i="6" s="1"/>
  <c r="CW866" i="6"/>
  <c r="DJ866" i="6" s="1"/>
  <c r="CW798" i="6"/>
  <c r="DJ798" i="6" s="1"/>
  <c r="DH312" i="6"/>
  <c r="DK312" i="6" s="1"/>
  <c r="CL905" i="6"/>
  <c r="DI905" i="6"/>
  <c r="DH763" i="6"/>
  <c r="DK763" i="6"/>
  <c r="CW302" i="6"/>
  <c r="DJ302" i="6" s="1"/>
  <c r="DH378" i="6"/>
  <c r="DK378" i="6"/>
  <c r="DH682" i="6"/>
  <c r="DK682" i="6" s="1"/>
  <c r="CW537" i="6"/>
  <c r="DJ537" i="6" s="1"/>
  <c r="CW690" i="6"/>
  <c r="DJ690" i="6" s="1"/>
  <c r="DH50" i="6"/>
  <c r="DK50" i="6" s="1"/>
  <c r="CL608" i="6"/>
  <c r="DI608" i="6" s="1"/>
  <c r="CW200" i="6"/>
  <c r="DJ200" i="6"/>
  <c r="DH296" i="6"/>
  <c r="DK296" i="6"/>
  <c r="CW887" i="6"/>
  <c r="DJ887" i="6" s="1"/>
  <c r="CW667" i="6"/>
  <c r="DJ667" i="6" s="1"/>
  <c r="CW622" i="6"/>
  <c r="DJ622" i="6"/>
  <c r="CW442" i="6"/>
  <c r="DJ442" i="6" s="1"/>
  <c r="DH621" i="6"/>
  <c r="DK621" i="6" s="1"/>
  <c r="CW467" i="6"/>
  <c r="DJ467" i="6" s="1"/>
  <c r="CW56" i="6"/>
  <c r="DJ56" i="6" s="1"/>
  <c r="CL107" i="6"/>
  <c r="DI107" i="6"/>
  <c r="DH343" i="6"/>
  <c r="DK343" i="6" s="1"/>
  <c r="CL605" i="6"/>
  <c r="DI605" i="6" s="1"/>
  <c r="DH387" i="6"/>
  <c r="DK387" i="6" s="1"/>
  <c r="CW82" i="6"/>
  <c r="DJ82" i="6"/>
  <c r="DH71" i="6"/>
  <c r="DK71" i="6" s="1"/>
  <c r="DH698" i="6"/>
  <c r="DK698" i="6" s="1"/>
  <c r="CL871" i="6"/>
  <c r="DI871" i="6"/>
  <c r="CL596" i="6"/>
  <c r="DI596" i="6" s="1"/>
  <c r="DH398" i="6"/>
  <c r="DK398" i="6" s="1"/>
  <c r="DH746" i="6"/>
  <c r="DK746" i="6" s="1"/>
  <c r="CW366" i="6"/>
  <c r="DJ366" i="6" s="1"/>
  <c r="CL614" i="6"/>
  <c r="DI614" i="6" s="1"/>
  <c r="CW996" i="6"/>
  <c r="DJ996" i="6" s="1"/>
  <c r="CL749" i="6"/>
  <c r="DI749" i="6" s="1"/>
  <c r="DH262" i="6"/>
  <c r="DK262" i="6" s="1"/>
  <c r="DH678" i="6"/>
  <c r="DK678" i="6" s="1"/>
  <c r="DH797" i="6"/>
  <c r="DK797" i="6" s="1"/>
  <c r="CL725" i="6"/>
  <c r="DI725" i="6"/>
  <c r="CW303" i="6"/>
  <c r="DJ303" i="6"/>
  <c r="DK136" i="6"/>
  <c r="DH136" i="6"/>
  <c r="DH1002" i="6"/>
  <c r="DK1002" i="6" s="1"/>
  <c r="CW277" i="6"/>
  <c r="DJ277" i="6" s="1"/>
  <c r="CW904" i="6"/>
  <c r="DJ904" i="6" s="1"/>
  <c r="DH736" i="6"/>
  <c r="DK736" i="6" s="1"/>
  <c r="DH624" i="6"/>
  <c r="DK624" i="6" s="1"/>
  <c r="DH329" i="6"/>
  <c r="DK329" i="6" s="1"/>
  <c r="CW754" i="6"/>
  <c r="DJ754" i="6"/>
  <c r="CW553" i="6"/>
  <c r="DJ553" i="6" s="1"/>
  <c r="DH360" i="6"/>
  <c r="DK360" i="6" s="1"/>
  <c r="CL92" i="6"/>
  <c r="DI92" i="6" s="1"/>
  <c r="CW176" i="6"/>
  <c r="DJ176" i="6"/>
  <c r="DH981" i="6"/>
  <c r="DK981" i="6" s="1"/>
  <c r="DH354" i="6"/>
  <c r="DK354" i="6" s="1"/>
  <c r="CW470" i="6"/>
  <c r="DJ470" i="6" s="1"/>
  <c r="CL902" i="6"/>
  <c r="DI902" i="6" s="1"/>
  <c r="CL337" i="6"/>
  <c r="DI337" i="6" s="1"/>
  <c r="CL181" i="6"/>
  <c r="DI181" i="6"/>
  <c r="CL284" i="6"/>
  <c r="DI284" i="6" s="1"/>
  <c r="DH268" i="6"/>
  <c r="DK268" i="6" s="1"/>
  <c r="DH357" i="6"/>
  <c r="DK357" i="6"/>
  <c r="CW383" i="6"/>
  <c r="DJ383" i="6" s="1"/>
  <c r="CW401" i="6"/>
  <c r="DJ401" i="6" s="1"/>
  <c r="DH831" i="6"/>
  <c r="DK831" i="6"/>
  <c r="M29" i="3"/>
  <c r="M31" i="3"/>
  <c r="CL427" i="6"/>
  <c r="DI427" i="6" s="1"/>
  <c r="CW928" i="6"/>
  <c r="DJ928" i="6" s="1"/>
  <c r="DH876" i="6"/>
  <c r="DK876" i="6" s="1"/>
  <c r="CL989" i="6"/>
  <c r="DI989" i="6" s="1"/>
  <c r="CW330" i="6"/>
  <c r="DJ330" i="6" s="1"/>
  <c r="CL860" i="6"/>
  <c r="DI860" i="6" s="1"/>
  <c r="CW151" i="6"/>
  <c r="DJ151" i="6" s="1"/>
  <c r="DH752" i="6"/>
  <c r="DK752" i="6"/>
  <c r="CL310" i="6"/>
  <c r="DI310" i="6" s="1"/>
  <c r="DM310" i="6" s="1"/>
  <c r="DH716" i="6"/>
  <c r="DK716" i="6" s="1"/>
  <c r="CL632" i="6"/>
  <c r="DI632" i="6"/>
  <c r="CW914" i="6"/>
  <c r="DJ914" i="6" s="1"/>
  <c r="DH174" i="6"/>
  <c r="DK174" i="6" s="1"/>
  <c r="DH949" i="6"/>
  <c r="DK949" i="6" s="1"/>
  <c r="DK402" i="6"/>
  <c r="DH402" i="6"/>
  <c r="DH324" i="6"/>
  <c r="DK324" i="6" s="1"/>
  <c r="CW730" i="6"/>
  <c r="DJ730" i="6" s="1"/>
  <c r="DH874" i="6"/>
  <c r="DK874" i="6" s="1"/>
  <c r="CW485" i="6"/>
  <c r="DJ485" i="6" s="1"/>
  <c r="CL990" i="6"/>
  <c r="DI990" i="6"/>
  <c r="DH370" i="6"/>
  <c r="DK370" i="6" s="1"/>
  <c r="CL300" i="6"/>
  <c r="DI300" i="6" s="1"/>
  <c r="DH63" i="6"/>
  <c r="DK63" i="6" s="1"/>
  <c r="DH850" i="6"/>
  <c r="DK850" i="6" s="1"/>
  <c r="DH219" i="6"/>
  <c r="DK219" i="6"/>
  <c r="CW472" i="6"/>
  <c r="DJ472" i="6" s="1"/>
  <c r="CL160" i="6"/>
  <c r="DI160" i="6" s="1"/>
  <c r="DH88" i="6"/>
  <c r="DK88" i="6" s="1"/>
  <c r="CL166" i="6"/>
  <c r="DI166" i="6" s="1"/>
  <c r="CL635" i="6"/>
  <c r="DI635" i="6" s="1"/>
  <c r="CW94" i="6"/>
  <c r="DJ94" i="6" s="1"/>
  <c r="CL198" i="6"/>
  <c r="DI198" i="6"/>
  <c r="DM198" i="6" s="1"/>
  <c r="CL529" i="6"/>
  <c r="DI529" i="6" s="1"/>
  <c r="DH153" i="6"/>
  <c r="DK153" i="6" s="1"/>
  <c r="CL904" i="6"/>
  <c r="DI904" i="6" s="1"/>
  <c r="CL857" i="6"/>
  <c r="DI857" i="6" s="1"/>
  <c r="DH250" i="6"/>
  <c r="DK250" i="6"/>
  <c r="CL739" i="6"/>
  <c r="DI739" i="6" s="1"/>
  <c r="DM739" i="6" s="1"/>
  <c r="DH339" i="6"/>
  <c r="DK339" i="6" s="1"/>
  <c r="CL746" i="6"/>
  <c r="DI746" i="6" s="1"/>
  <c r="CW145" i="6"/>
  <c r="DJ145" i="6" s="1"/>
  <c r="CW661" i="6"/>
  <c r="DJ661" i="6" s="1"/>
  <c r="DH693" i="6"/>
  <c r="DK693" i="6" s="1"/>
  <c r="CW31" i="6"/>
  <c r="DJ31" i="6" s="1"/>
  <c r="CW912" i="6"/>
  <c r="DJ912" i="6" s="1"/>
  <c r="DH924" i="6"/>
  <c r="DK924" i="6" s="1"/>
  <c r="DH911" i="6"/>
  <c r="DK911" i="6" s="1"/>
  <c r="CL275" i="6"/>
  <c r="DI275" i="6" s="1"/>
  <c r="CW362" i="6"/>
  <c r="DJ362" i="6" s="1"/>
  <c r="CL30" i="6"/>
  <c r="DI30" i="6" s="1"/>
  <c r="DH350" i="6"/>
  <c r="DK350" i="6" s="1"/>
  <c r="DH604" i="6"/>
  <c r="DK604" i="6" s="1"/>
  <c r="CW395" i="6"/>
  <c r="DJ395" i="6" s="1"/>
  <c r="DH67" i="6"/>
  <c r="DK67" i="6" s="1"/>
  <c r="CW882" i="6"/>
  <c r="DJ882" i="6"/>
  <c r="L62" i="5"/>
  <c r="L50" i="5"/>
  <c r="N37" i="5"/>
  <c r="DK644" i="6"/>
  <c r="DH644" i="6"/>
  <c r="CL448" i="6"/>
  <c r="DI448" i="6" s="1"/>
  <c r="DH506" i="6"/>
  <c r="DK506" i="6" s="1"/>
  <c r="DH527" i="6"/>
  <c r="DK527" i="6" s="1"/>
  <c r="CL664" i="6"/>
  <c r="DI664" i="6" s="1"/>
  <c r="CW398" i="6"/>
  <c r="DJ398" i="6" s="1"/>
  <c r="DH164" i="6"/>
  <c r="DK164" i="6" s="1"/>
  <c r="CW856" i="6"/>
  <c r="DJ856" i="6" s="1"/>
  <c r="CL552" i="6"/>
  <c r="DI552" i="6"/>
  <c r="DK252" i="6"/>
  <c r="DH252" i="6"/>
  <c r="DI615" i="6"/>
  <c r="CL615" i="6"/>
  <c r="CW641" i="6"/>
  <c r="DJ641" i="6" s="1"/>
  <c r="CL97" i="6"/>
  <c r="DI97" i="6" s="1"/>
  <c r="CL121" i="6"/>
  <c r="DI121" i="6"/>
  <c r="DH576" i="6"/>
  <c r="DK576" i="6" s="1"/>
  <c r="DJ628" i="6"/>
  <c r="CW628" i="6"/>
  <c r="DH819" i="6"/>
  <c r="DK819" i="6" s="1"/>
  <c r="DH327" i="6"/>
  <c r="DK327" i="6"/>
  <c r="CL540" i="6"/>
  <c r="DI540" i="6" s="1"/>
  <c r="DM540" i="6" s="1"/>
  <c r="CW716" i="6"/>
  <c r="DJ716" i="6" s="1"/>
  <c r="CW482" i="6"/>
  <c r="DJ482" i="6"/>
  <c r="CL25" i="6"/>
  <c r="DI25" i="6" s="1"/>
  <c r="CW738" i="6"/>
  <c r="DJ738" i="6" s="1"/>
  <c r="DH754" i="6"/>
  <c r="DK754" i="6" s="1"/>
  <c r="DH128" i="6"/>
  <c r="DK128" i="6" s="1"/>
  <c r="DH488" i="6"/>
  <c r="DK488" i="6"/>
  <c r="DH659" i="6"/>
  <c r="DK659" i="6" s="1"/>
  <c r="DH789" i="6"/>
  <c r="DK789" i="6" s="1"/>
  <c r="CL358" i="6"/>
  <c r="DI358" i="6" s="1"/>
  <c r="CW782" i="6"/>
  <c r="DJ782" i="6" s="1"/>
  <c r="DH81" i="6"/>
  <c r="DK81" i="6" s="1"/>
  <c r="CL974" i="6"/>
  <c r="DI974" i="6" s="1"/>
  <c r="CW512" i="6"/>
  <c r="DJ512" i="6" s="1"/>
  <c r="DH637" i="6"/>
  <c r="DK637" i="6" s="1"/>
  <c r="DH663" i="6"/>
  <c r="DK663" i="6" s="1"/>
  <c r="CW727" i="6"/>
  <c r="DJ727" i="6" s="1"/>
  <c r="DH734" i="6"/>
  <c r="DK734" i="6" s="1"/>
  <c r="DH695" i="6"/>
  <c r="DK695" i="6"/>
  <c r="CL368" i="6"/>
  <c r="DI368" i="6"/>
  <c r="CL36" i="6"/>
  <c r="DI36" i="6" s="1"/>
  <c r="DH229" i="6"/>
  <c r="DK229" i="6" s="1"/>
  <c r="DH35" i="6"/>
  <c r="DK35" i="6" s="1"/>
  <c r="CL262" i="6"/>
  <c r="DI262" i="6" s="1"/>
  <c r="DM262" i="6" s="1"/>
  <c r="CL200" i="6"/>
  <c r="DI200" i="6" s="1"/>
  <c r="DM200" i="6" s="1"/>
  <c r="CW571" i="6"/>
  <c r="DJ571" i="6" s="1"/>
  <c r="CW459" i="6"/>
  <c r="DJ459" i="6" s="1"/>
  <c r="CL868" i="6"/>
  <c r="DI868" i="6" s="1"/>
  <c r="CL542" i="6"/>
  <c r="DI542" i="6" s="1"/>
  <c r="DK676" i="6"/>
  <c r="DH676" i="6"/>
  <c r="CW476" i="6"/>
  <c r="DJ476" i="6" s="1"/>
  <c r="CL500" i="6"/>
  <c r="DI500" i="6"/>
  <c r="CW289" i="6"/>
  <c r="DJ289" i="6" s="1"/>
  <c r="DH648" i="6"/>
  <c r="DK648" i="6" s="1"/>
  <c r="CL586" i="6"/>
  <c r="DI586" i="6"/>
  <c r="DH202" i="6"/>
  <c r="DK202" i="6" s="1"/>
  <c r="CW902" i="6"/>
  <c r="DJ902" i="6" s="1"/>
  <c r="DH974" i="6"/>
  <c r="DK974" i="6" s="1"/>
  <c r="CW627" i="6"/>
  <c r="DJ627" i="6" s="1"/>
  <c r="DH373" i="6"/>
  <c r="DK373" i="6" s="1"/>
  <c r="CW270" i="6"/>
  <c r="DJ270" i="6" s="1"/>
  <c r="DH260" i="6"/>
  <c r="DK260" i="6" s="1"/>
  <c r="CW763" i="6"/>
  <c r="DJ763" i="6" s="1"/>
  <c r="CL847" i="6"/>
  <c r="DI847" i="6" s="1"/>
  <c r="CL737" i="6"/>
  <c r="DI737" i="6" s="1"/>
  <c r="DJ420" i="6"/>
  <c r="CW420" i="6"/>
  <c r="CW767" i="6"/>
  <c r="DJ767" i="6" s="1"/>
  <c r="CW245" i="6"/>
  <c r="DJ245" i="6" s="1"/>
  <c r="CL527" i="6"/>
  <c r="DI527" i="6" s="1"/>
  <c r="CL908" i="6"/>
  <c r="DI908" i="6" s="1"/>
  <c r="DK579" i="6"/>
  <c r="DH579" i="6"/>
  <c r="CL193" i="6"/>
  <c r="DI193" i="6" s="1"/>
  <c r="CL821" i="6"/>
  <c r="DI821" i="6" s="1"/>
  <c r="DH954" i="6"/>
  <c r="DK954" i="6" s="1"/>
  <c r="CL469" i="6"/>
  <c r="DI469" i="6" s="1"/>
  <c r="DH340" i="6"/>
  <c r="DK340" i="6" s="1"/>
  <c r="DH165" i="6"/>
  <c r="DK165" i="6" s="1"/>
  <c r="DK608" i="6"/>
  <c r="DH608" i="6"/>
  <c r="CW331" i="6"/>
  <c r="DJ331" i="6"/>
  <c r="CL497" i="6"/>
  <c r="DI497" i="6" s="1"/>
  <c r="CL866" i="6"/>
  <c r="DI866" i="6" s="1"/>
  <c r="CW364" i="6"/>
  <c r="DJ364" i="6" s="1"/>
  <c r="DJ604" i="6"/>
  <c r="CW604" i="6"/>
  <c r="CW305" i="6"/>
  <c r="DJ305" i="6" s="1"/>
  <c r="CL682" i="6"/>
  <c r="DI682" i="6"/>
  <c r="DK456" i="6"/>
  <c r="DH456" i="6"/>
  <c r="CW704" i="6"/>
  <c r="DJ704" i="6"/>
  <c r="CL729" i="6"/>
  <c r="DI729" i="6"/>
  <c r="CW222" i="6"/>
  <c r="DJ222" i="6" s="1"/>
  <c r="CL493" i="6"/>
  <c r="DI493" i="6" s="1"/>
  <c r="DH463" i="6"/>
  <c r="DK463" i="6" s="1"/>
  <c r="DH221" i="6"/>
  <c r="DK221" i="6" s="1"/>
  <c r="CW881" i="6"/>
  <c r="DJ881" i="6"/>
  <c r="CW438" i="6"/>
  <c r="DJ438" i="6" s="1"/>
  <c r="CL651" i="6"/>
  <c r="DI651" i="6"/>
  <c r="CW965" i="6"/>
  <c r="DJ965" i="6" s="1"/>
  <c r="CW842" i="6"/>
  <c r="DJ842" i="6" s="1"/>
  <c r="CW350" i="6"/>
  <c r="DJ350" i="6" s="1"/>
  <c r="CL227" i="6"/>
  <c r="DI227" i="6" s="1"/>
  <c r="CW515" i="6"/>
  <c r="DJ515" i="6" s="1"/>
  <c r="DH787" i="6"/>
  <c r="DK787" i="6"/>
  <c r="CL790" i="6"/>
  <c r="DI790" i="6" s="1"/>
  <c r="CW707" i="6"/>
  <c r="DJ707" i="6" s="1"/>
  <c r="DH517" i="6"/>
  <c r="DK517" i="6" s="1"/>
  <c r="CW339" i="6"/>
  <c r="DJ339" i="6" s="1"/>
  <c r="CW816" i="6"/>
  <c r="DJ816" i="6" s="1"/>
  <c r="CL551" i="6"/>
  <c r="DI551" i="6" s="1"/>
  <c r="CW699" i="6"/>
  <c r="DJ699" i="6" s="1"/>
  <c r="DH927" i="6"/>
  <c r="DK927" i="6" s="1"/>
  <c r="DH206" i="6"/>
  <c r="DK206" i="6"/>
  <c r="CL728" i="6"/>
  <c r="DI728" i="6" s="1"/>
  <c r="CL387" i="6"/>
  <c r="DI387" i="6" s="1"/>
  <c r="CL126" i="6"/>
  <c r="DI126" i="6"/>
  <c r="CW623" i="6"/>
  <c r="DJ623" i="6" s="1"/>
  <c r="CL474" i="6"/>
  <c r="DI474" i="6" s="1"/>
  <c r="DM474" i="6" s="1"/>
  <c r="CW139" i="6"/>
  <c r="DJ139" i="6" s="1"/>
  <c r="CW760" i="6"/>
  <c r="DJ760" i="6" s="1"/>
  <c r="CL874" i="6"/>
  <c r="DI874" i="6" s="1"/>
  <c r="CW243" i="6"/>
  <c r="DJ243" i="6"/>
  <c r="CW813" i="6"/>
  <c r="DJ813" i="6" s="1"/>
  <c r="CL589" i="6"/>
  <c r="DI589" i="6" s="1"/>
  <c r="CW595" i="6"/>
  <c r="DJ595" i="6"/>
  <c r="DH738" i="6"/>
  <c r="DK738" i="6" s="1"/>
  <c r="DH464" i="6"/>
  <c r="DK464" i="6" s="1"/>
  <c r="DH871" i="6"/>
  <c r="DK871" i="6" s="1"/>
  <c r="DJ947" i="6"/>
  <c r="CW947" i="6"/>
  <c r="CW567" i="6"/>
  <c r="DJ567" i="6" s="1"/>
  <c r="CL159" i="6"/>
  <c r="DI159" i="6" s="1"/>
  <c r="DH39" i="6"/>
  <c r="DK39" i="6" s="1"/>
  <c r="CL287" i="6"/>
  <c r="DI287" i="6" s="1"/>
  <c r="CW733" i="6"/>
  <c r="DJ733" i="6" s="1"/>
  <c r="DH161" i="6"/>
  <c r="DK161" i="6" s="1"/>
  <c r="DH983" i="6"/>
  <c r="DK983" i="6" s="1"/>
  <c r="CL649" i="6"/>
  <c r="DI649" i="6" s="1"/>
  <c r="CL805" i="6"/>
  <c r="DI805" i="6" s="1"/>
  <c r="DH904" i="6"/>
  <c r="DK904" i="6" s="1"/>
  <c r="DH706" i="6"/>
  <c r="DK706" i="6" s="1"/>
  <c r="CL349" i="6"/>
  <c r="DI349" i="6" s="1"/>
  <c r="CW18" i="6"/>
  <c r="DJ18" i="6" s="1"/>
  <c r="CL311" i="6"/>
  <c r="DI311" i="6"/>
  <c r="CL863" i="6"/>
  <c r="DI863" i="6" s="1"/>
  <c r="CW695" i="6"/>
  <c r="DJ695" i="6" s="1"/>
  <c r="DH585" i="6"/>
  <c r="DK585" i="6"/>
  <c r="CL556" i="6"/>
  <c r="DI556" i="6" s="1"/>
  <c r="CW784" i="6"/>
  <c r="DJ784" i="6"/>
  <c r="CL559" i="6"/>
  <c r="DI559" i="6"/>
  <c r="CL90" i="6"/>
  <c r="DI90" i="6" s="1"/>
  <c r="CW949" i="6"/>
  <c r="DJ949" i="6" s="1"/>
  <c r="CL750" i="6"/>
  <c r="DI750" i="6" s="1"/>
  <c r="DH526" i="6"/>
  <c r="DK526" i="6" s="1"/>
  <c r="CW92" i="6"/>
  <c r="DJ92" i="6" s="1"/>
  <c r="CL459" i="6"/>
  <c r="DI459" i="6" s="1"/>
  <c r="DH771" i="6"/>
  <c r="DK771" i="6" s="1"/>
  <c r="CW496" i="6"/>
  <c r="DJ496" i="6" s="1"/>
  <c r="DH657" i="6"/>
  <c r="DK657" i="6" s="1"/>
  <c r="DH622" i="6"/>
  <c r="DK622" i="6" s="1"/>
  <c r="CL319" i="6"/>
  <c r="DI319" i="6" s="1"/>
  <c r="CL196" i="6"/>
  <c r="DI196" i="6"/>
  <c r="DH182" i="6"/>
  <c r="DK182" i="6" s="1"/>
  <c r="DH849" i="6"/>
  <c r="DK849" i="6" s="1"/>
  <c r="CW474" i="6"/>
  <c r="DJ474" i="6"/>
  <c r="DH896" i="6"/>
  <c r="DK896" i="6" s="1"/>
  <c r="CL112" i="6"/>
  <c r="DI112" i="6" s="1"/>
  <c r="CL887" i="6"/>
  <c r="DI887" i="6"/>
  <c r="DH634" i="6"/>
  <c r="DK634" i="6" s="1"/>
  <c r="CW801" i="6"/>
  <c r="DJ801" i="6"/>
  <c r="CL31" i="6"/>
  <c r="DI31" i="6" s="1"/>
  <c r="DK111" i="6"/>
  <c r="DH111" i="6"/>
  <c r="CW69" i="6"/>
  <c r="DJ69" i="6" s="1"/>
  <c r="DH630" i="6"/>
  <c r="DK630" i="6"/>
  <c r="CL756" i="6"/>
  <c r="DI756" i="6" s="1"/>
  <c r="DH931" i="6"/>
  <c r="DK931" i="6"/>
  <c r="CL113" i="6"/>
  <c r="DI113" i="6" s="1"/>
  <c r="DK625" i="6"/>
  <c r="DH625" i="6"/>
  <c r="CW430" i="6"/>
  <c r="DJ430" i="6" s="1"/>
  <c r="CL388" i="6"/>
  <c r="DI388" i="6" s="1"/>
  <c r="CW747" i="6"/>
  <c r="DJ747" i="6" s="1"/>
  <c r="CW453" i="6"/>
  <c r="DJ453" i="6"/>
  <c r="DH315" i="6"/>
  <c r="DK315" i="6" s="1"/>
  <c r="DK903" i="6"/>
  <c r="DH903" i="6"/>
  <c r="DH75" i="6"/>
  <c r="DK75" i="6" s="1"/>
  <c r="DH544" i="6"/>
  <c r="DK544" i="6"/>
  <c r="L55" i="5"/>
  <c r="N42" i="5"/>
  <c r="L67" i="5"/>
  <c r="CW1013" i="6"/>
  <c r="DJ1013" i="6" s="1"/>
  <c r="CW924" i="6"/>
  <c r="DJ924" i="6" s="1"/>
  <c r="DH605" i="6"/>
  <c r="DK605" i="6" s="1"/>
  <c r="DH842" i="6"/>
  <c r="DK842" i="6" s="1"/>
  <c r="DH41" i="6"/>
  <c r="DK41" i="6" s="1"/>
  <c r="CW867" i="6"/>
  <c r="DJ867" i="6"/>
  <c r="CL23" i="6"/>
  <c r="DI23" i="6" s="1"/>
  <c r="CL94" i="6"/>
  <c r="DI94" i="6" s="1"/>
  <c r="DH828" i="6"/>
  <c r="DK828" i="6" s="1"/>
  <c r="CL491" i="6"/>
  <c r="DI491" i="6" s="1"/>
  <c r="CL302" i="6"/>
  <c r="DI302" i="6"/>
  <c r="DH212" i="6"/>
  <c r="DK212" i="6" s="1"/>
  <c r="CW649" i="6"/>
  <c r="DJ649" i="6" s="1"/>
  <c r="CW839" i="6"/>
  <c r="DJ839" i="6" s="1"/>
  <c r="CL764" i="6"/>
  <c r="DI764" i="6" s="1"/>
  <c r="DJ665" i="6"/>
  <c r="CW665" i="6"/>
  <c r="CW677" i="6"/>
  <c r="DJ677" i="6" s="1"/>
  <c r="CL829" i="6"/>
  <c r="DI829" i="6"/>
  <c r="DH946" i="6"/>
  <c r="DK946" i="6" s="1"/>
  <c r="DI788" i="6"/>
  <c r="DM788" i="6" s="1"/>
  <c r="CL788" i="6"/>
  <c r="DH78" i="6"/>
  <c r="DK78" i="6"/>
  <c r="CL532" i="6"/>
  <c r="DI532" i="6" s="1"/>
  <c r="DH770" i="6"/>
  <c r="DK770" i="6" s="1"/>
  <c r="CW119" i="6"/>
  <c r="DJ119" i="6" s="1"/>
  <c r="CW573" i="6"/>
  <c r="DJ573" i="6" s="1"/>
  <c r="CW815" i="6"/>
  <c r="DJ815" i="6" s="1"/>
  <c r="DH853" i="6"/>
  <c r="DK853" i="6" s="1"/>
  <c r="DI385" i="6"/>
  <c r="CL385" i="6"/>
  <c r="CW562" i="6"/>
  <c r="DJ562" i="6" s="1"/>
  <c r="DH669" i="6"/>
  <c r="DK669" i="6" s="1"/>
  <c r="CL445" i="6"/>
  <c r="DI445" i="6" s="1"/>
  <c r="CW521" i="6"/>
  <c r="DJ521" i="6" s="1"/>
  <c r="CL698" i="6"/>
  <c r="DI698" i="6"/>
  <c r="DH628" i="6"/>
  <c r="DK628" i="6" s="1"/>
  <c r="CW685" i="6"/>
  <c r="DJ685" i="6" s="1"/>
  <c r="CL782" i="6"/>
  <c r="DI782" i="6" s="1"/>
  <c r="CL362" i="6"/>
  <c r="DI362" i="6" s="1"/>
  <c r="CL423" i="6"/>
  <c r="DI423" i="6" s="1"/>
  <c r="DH433" i="6"/>
  <c r="DK433" i="6" s="1"/>
  <c r="DJ723" i="6"/>
  <c r="CW723" i="6"/>
  <c r="CL254" i="6"/>
  <c r="DI254" i="6"/>
  <c r="DM254" i="6" s="1"/>
  <c r="DH891" i="6"/>
  <c r="DK891" i="6"/>
  <c r="CW580" i="6"/>
  <c r="DJ580" i="6" s="1"/>
  <c r="CL1013" i="6"/>
  <c r="DI1013" i="6" s="1"/>
  <c r="CW551" i="6"/>
  <c r="DJ551" i="6" s="1"/>
  <c r="CW600" i="6"/>
  <c r="DJ600" i="6" s="1"/>
  <c r="CW313" i="6"/>
  <c r="DJ313" i="6"/>
  <c r="CW557" i="6"/>
  <c r="DJ557" i="6" s="1"/>
  <c r="CW450" i="6"/>
  <c r="DJ450" i="6" s="1"/>
  <c r="CW189" i="6"/>
  <c r="DJ189" i="6" s="1"/>
  <c r="DH591" i="6"/>
  <c r="DK591" i="6" s="1"/>
  <c r="CW579" i="6"/>
  <c r="DJ579" i="6" s="1"/>
  <c r="CL562" i="6"/>
  <c r="DI562" i="6" s="1"/>
  <c r="CW503" i="6"/>
  <c r="DJ503" i="6" s="1"/>
  <c r="DH802" i="6"/>
  <c r="DK802" i="6" s="1"/>
  <c r="CL920" i="6"/>
  <c r="DI920" i="6" s="1"/>
  <c r="DM920" i="6" s="1"/>
  <c r="CW663" i="6"/>
  <c r="DJ663" i="6" s="1"/>
  <c r="DH289" i="6"/>
  <c r="DK289" i="6" s="1"/>
  <c r="DH220" i="6"/>
  <c r="DK220" i="6" s="1"/>
  <c r="CW297" i="6"/>
  <c r="DJ297" i="6"/>
  <c r="CW260" i="6"/>
  <c r="DJ260" i="6" s="1"/>
  <c r="CW263" i="6"/>
  <c r="DJ263" i="6" s="1"/>
  <c r="CW818" i="6"/>
  <c r="DJ818" i="6" s="1"/>
  <c r="DH129" i="6"/>
  <c r="DK129" i="6" s="1"/>
  <c r="CW657" i="6"/>
  <c r="DJ657" i="6"/>
  <c r="DH155" i="6"/>
  <c r="DK155" i="6" s="1"/>
  <c r="CW542" i="6"/>
  <c r="DJ542" i="6" s="1"/>
  <c r="CL455" i="6"/>
  <c r="DI455" i="6" s="1"/>
  <c r="CW519" i="6"/>
  <c r="DJ519" i="6"/>
  <c r="CW546" i="6"/>
  <c r="DJ546" i="6" s="1"/>
  <c r="CW160" i="6"/>
  <c r="DJ160" i="6" s="1"/>
  <c r="CL153" i="6"/>
  <c r="DI153" i="6" s="1"/>
  <c r="CL654" i="6"/>
  <c r="DI654" i="6" s="1"/>
  <c r="CL139" i="6"/>
  <c r="DI139" i="6" s="1"/>
  <c r="DM139" i="6" s="1"/>
  <c r="CL314" i="6"/>
  <c r="DI314" i="6"/>
  <c r="DK602" i="6"/>
  <c r="DH602" i="6"/>
  <c r="CL478" i="6"/>
  <c r="DI478" i="6" s="1"/>
  <c r="CW499" i="6"/>
  <c r="DJ499" i="6" s="1"/>
  <c r="CL888" i="6"/>
  <c r="DI888" i="6" s="1"/>
  <c r="CW175" i="6"/>
  <c r="DJ175" i="6" s="1"/>
  <c r="CW348" i="6"/>
  <c r="DJ348" i="6" s="1"/>
  <c r="CW1010" i="6"/>
  <c r="DJ1010" i="6" s="1"/>
  <c r="CW530" i="6"/>
  <c r="DJ530" i="6" s="1"/>
  <c r="CL585" i="6"/>
  <c r="DI585" i="6" s="1"/>
  <c r="CW166" i="6"/>
  <c r="DJ166" i="6" s="1"/>
  <c r="CL235" i="6"/>
  <c r="DI235" i="6" s="1"/>
  <c r="CW88" i="6"/>
  <c r="DJ88" i="6" s="1"/>
  <c r="DK729" i="6"/>
  <c r="DH729" i="6"/>
  <c r="DH198" i="6"/>
  <c r="DK198" i="6"/>
  <c r="CW244" i="6"/>
  <c r="DJ244" i="6" s="1"/>
  <c r="DH970" i="6"/>
  <c r="DK970" i="6" s="1"/>
  <c r="CW648" i="6"/>
  <c r="DJ648" i="6" s="1"/>
  <c r="DH717" i="6"/>
  <c r="DK717" i="6" s="1"/>
  <c r="DK461" i="6"/>
  <c r="DH461" i="6"/>
  <c r="CL564" i="6"/>
  <c r="DI564" i="6" s="1"/>
  <c r="CL429" i="6"/>
  <c r="DI429" i="6" s="1"/>
  <c r="DH195" i="6"/>
  <c r="DK195" i="6" s="1"/>
  <c r="CW143" i="6"/>
  <c r="DJ143" i="6" s="1"/>
  <c r="DH774" i="6"/>
  <c r="DK774" i="6" s="1"/>
  <c r="DK142" i="6"/>
  <c r="DH142" i="6"/>
  <c r="CL433" i="6"/>
  <c r="DI433" i="6"/>
  <c r="CL803" i="6"/>
  <c r="DI803" i="6"/>
  <c r="CW862" i="6"/>
  <c r="DJ862" i="6" s="1"/>
  <c r="CW786" i="6"/>
  <c r="DJ786" i="6" s="1"/>
  <c r="DH238" i="6"/>
  <c r="DK238" i="6" s="1"/>
  <c r="CL348" i="6"/>
  <c r="DI348" i="6"/>
  <c r="CW215" i="6"/>
  <c r="DJ215" i="6"/>
  <c r="DH992" i="6"/>
  <c r="DK992" i="6" s="1"/>
  <c r="DK337" i="6"/>
  <c r="DH337" i="6"/>
  <c r="DH957" i="6"/>
  <c r="DK957" i="6" s="1"/>
  <c r="DJ408" i="6"/>
  <c r="CW408" i="6"/>
  <c r="DH342" i="6"/>
  <c r="DK342" i="6" s="1"/>
  <c r="CW399" i="6"/>
  <c r="DJ399" i="6"/>
  <c r="DK345" i="6"/>
  <c r="DH345" i="6"/>
  <c r="CW941" i="6"/>
  <c r="DJ941" i="6" s="1"/>
  <c r="CL985" i="6"/>
  <c r="DI985" i="6" s="1"/>
  <c r="DM985" i="6" s="1"/>
  <c r="DH176" i="6"/>
  <c r="DK176" i="6" s="1"/>
  <c r="CL191" i="6"/>
  <c r="DI191" i="6" s="1"/>
  <c r="CW999" i="6"/>
  <c r="DJ999" i="6" s="1"/>
  <c r="CL503" i="6"/>
  <c r="DI503" i="6" s="1"/>
  <c r="DH214" i="6"/>
  <c r="DK214" i="6" s="1"/>
  <c r="CL237" i="6"/>
  <c r="DI237" i="6" s="1"/>
  <c r="DH411" i="6"/>
  <c r="DK411" i="6" s="1"/>
  <c r="CL288" i="6"/>
  <c r="DI288" i="6" s="1"/>
  <c r="DH611" i="6"/>
  <c r="DK611" i="6" s="1"/>
  <c r="CW888" i="6"/>
  <c r="DJ888" i="6" s="1"/>
  <c r="CW154" i="6"/>
  <c r="DJ154" i="6" s="1"/>
  <c r="CW465" i="6"/>
  <c r="DJ465" i="6" s="1"/>
  <c r="DK881" i="6"/>
  <c r="DH881" i="6"/>
  <c r="CW386" i="6"/>
  <c r="DJ386" i="6" s="1"/>
  <c r="CW246" i="6"/>
  <c r="DJ246" i="6" s="1"/>
  <c r="CW120" i="6"/>
  <c r="DJ120" i="6" s="1"/>
  <c r="CW735" i="6"/>
  <c r="DJ735" i="6" s="1"/>
  <c r="CW872" i="6"/>
  <c r="DJ872" i="6" s="1"/>
  <c r="CL16" i="6"/>
  <c r="DI16" i="6" s="1"/>
  <c r="DH281" i="6"/>
  <c r="DK281" i="6" s="1"/>
  <c r="DH21" i="6"/>
  <c r="DK21" i="6" s="1"/>
  <c r="DH868" i="6"/>
  <c r="DK868" i="6" s="1"/>
  <c r="CW944" i="6"/>
  <c r="DJ944" i="6" s="1"/>
  <c r="DH779" i="6"/>
  <c r="DK779" i="6" s="1"/>
  <c r="CL114" i="6"/>
  <c r="DI114" i="6" s="1"/>
  <c r="CW106" i="6"/>
  <c r="DJ106" i="6" s="1"/>
  <c r="CW137" i="6"/>
  <c r="DJ137" i="6" s="1"/>
  <c r="DH255" i="6"/>
  <c r="DK255" i="6" s="1"/>
  <c r="CW261" i="6"/>
  <c r="DJ261" i="6" s="1"/>
  <c r="DH222" i="6"/>
  <c r="DK222" i="6"/>
  <c r="CW889" i="6"/>
  <c r="DJ889" i="6" s="1"/>
  <c r="CL574" i="6"/>
  <c r="DI574" i="6"/>
  <c r="DH791" i="6"/>
  <c r="DK791" i="6"/>
  <c r="DH522" i="6"/>
  <c r="DK522" i="6" s="1"/>
  <c r="DH765" i="6"/>
  <c r="DK765" i="6" s="1"/>
  <c r="CL384" i="6"/>
  <c r="DI384" i="6"/>
  <c r="CL973" i="6"/>
  <c r="DI973" i="6" s="1"/>
  <c r="DM973" i="6" s="1"/>
  <c r="CL777" i="6"/>
  <c r="DI777" i="6" s="1"/>
  <c r="DH338" i="6"/>
  <c r="DK338" i="6" s="1"/>
  <c r="DK950" i="6"/>
  <c r="DH950" i="6"/>
  <c r="DH1012" i="6"/>
  <c r="DK1012" i="6" s="1"/>
  <c r="CL479" i="6"/>
  <c r="DI479" i="6"/>
  <c r="CL294" i="6"/>
  <c r="DI294" i="6" s="1"/>
  <c r="CW114" i="6"/>
  <c r="DJ114" i="6" s="1"/>
  <c r="DH613" i="6"/>
  <c r="DK613" i="6" s="1"/>
  <c r="DH892" i="6"/>
  <c r="DK892" i="6" s="1"/>
  <c r="DH259" i="6"/>
  <c r="DK259" i="6" s="1"/>
  <c r="CW232" i="6"/>
  <c r="DJ232" i="6" s="1"/>
  <c r="DH151" i="6"/>
  <c r="DK151" i="6" s="1"/>
  <c r="DH615" i="6"/>
  <c r="DK615" i="6" s="1"/>
  <c r="CW57" i="6"/>
  <c r="DJ57" i="6"/>
  <c r="DH573" i="6"/>
  <c r="DK573" i="6" s="1"/>
  <c r="CL676" i="6"/>
  <c r="DI676" i="6" s="1"/>
  <c r="DH995" i="6"/>
  <c r="DK995" i="6" s="1"/>
  <c r="DH617" i="6"/>
  <c r="DK617" i="6" s="1"/>
  <c r="L56" i="5"/>
  <c r="L68" i="5"/>
  <c r="N43" i="5"/>
  <c r="CW575" i="6"/>
  <c r="DJ575" i="6"/>
  <c r="CW326" i="6"/>
  <c r="DJ326" i="6" s="1"/>
  <c r="DJ113" i="6"/>
  <c r="CW113" i="6"/>
  <c r="CW523" i="6"/>
  <c r="DJ523" i="6"/>
  <c r="CL467" i="6"/>
  <c r="DI467" i="6"/>
  <c r="CL713" i="6"/>
  <c r="DI713" i="6" s="1"/>
  <c r="DM713" i="6" s="1"/>
  <c r="DH830" i="6"/>
  <c r="DK830" i="6"/>
  <c r="DH923" i="6"/>
  <c r="DK923" i="6" s="1"/>
  <c r="DH508" i="6"/>
  <c r="DK508" i="6" s="1"/>
  <c r="CL719" i="6"/>
  <c r="DI719" i="6" s="1"/>
  <c r="CW431" i="6"/>
  <c r="DJ431" i="6" s="1"/>
  <c r="DJ149" i="6"/>
  <c r="CW149" i="6"/>
  <c r="CL211" i="6"/>
  <c r="DI211" i="6" s="1"/>
  <c r="DH841" i="6"/>
  <c r="DK841" i="6" s="1"/>
  <c r="CW917" i="6"/>
  <c r="DJ917" i="6" s="1"/>
  <c r="DH699" i="6"/>
  <c r="DK699" i="6"/>
  <c r="DH912" i="6"/>
  <c r="DK912" i="6" s="1"/>
  <c r="DK144" i="6"/>
  <c r="DH144" i="6"/>
  <c r="CL761" i="6"/>
  <c r="DI761" i="6"/>
  <c r="CL877" i="6"/>
  <c r="DI877" i="6" s="1"/>
  <c r="DM877" i="6" s="1"/>
  <c r="DJ37" i="6"/>
  <c r="CW37" i="6"/>
  <c r="CW90" i="6"/>
  <c r="DJ90" i="6" s="1"/>
  <c r="CW446" i="6"/>
  <c r="DJ446" i="6"/>
  <c r="CL176" i="6"/>
  <c r="DI176" i="6" s="1"/>
  <c r="CW290" i="6"/>
  <c r="DJ290" i="6" s="1"/>
  <c r="CL646" i="6"/>
  <c r="DI646" i="6"/>
  <c r="CW830" i="6"/>
  <c r="DJ830" i="6" s="1"/>
  <c r="CL130" i="6"/>
  <c r="DI130" i="6" s="1"/>
  <c r="DH528" i="6"/>
  <c r="DK528" i="6" s="1"/>
  <c r="CW209" i="6"/>
  <c r="DJ209" i="6" s="1"/>
  <c r="CL515" i="6"/>
  <c r="DI515" i="6"/>
  <c r="CW337" i="6"/>
  <c r="DJ337" i="6" s="1"/>
  <c r="DH725" i="6"/>
  <c r="DK725" i="6" s="1"/>
  <c r="CW274" i="6"/>
  <c r="DJ274" i="6" s="1"/>
  <c r="CW354" i="6"/>
  <c r="DJ354" i="6" s="1"/>
  <c r="DH566" i="6"/>
  <c r="DK566" i="6" s="1"/>
  <c r="DH465" i="6"/>
  <c r="DK465" i="6" s="1"/>
  <c r="DH401" i="6"/>
  <c r="DK401" i="6" s="1"/>
  <c r="DK858" i="6"/>
  <c r="DH858" i="6"/>
  <c r="CW381" i="6"/>
  <c r="DJ381" i="6" s="1"/>
  <c r="CW469" i="6"/>
  <c r="DJ469" i="6" s="1"/>
  <c r="CW81" i="6"/>
  <c r="DJ81" i="6" s="1"/>
  <c r="DH317" i="6"/>
  <c r="DK317" i="6" s="1"/>
  <c r="CW804" i="6"/>
  <c r="DJ804" i="6" s="1"/>
  <c r="CL576" i="6"/>
  <c r="DI576" i="6" s="1"/>
  <c r="CW146" i="6"/>
  <c r="DJ146" i="6" s="1"/>
  <c r="CW152" i="6"/>
  <c r="DJ152" i="6" s="1"/>
  <c r="DH501" i="6"/>
  <c r="DK501" i="6" s="1"/>
  <c r="DH392" i="6"/>
  <c r="DK392" i="6" s="1"/>
  <c r="DH277" i="6"/>
  <c r="DK277" i="6"/>
  <c r="CW158" i="6"/>
  <c r="DJ158" i="6" s="1"/>
  <c r="DH757" i="6"/>
  <c r="DK757" i="6"/>
  <c r="CL398" i="6"/>
  <c r="DI398" i="6" s="1"/>
  <c r="DI735" i="6"/>
  <c r="CL735" i="6"/>
  <c r="CW692" i="6"/>
  <c r="DJ692" i="6" s="1"/>
  <c r="CL83" i="6"/>
  <c r="DI83" i="6" s="1"/>
  <c r="DM83" i="6" s="1"/>
  <c r="CW863" i="6"/>
  <c r="DJ863" i="6" s="1"/>
  <c r="CW919" i="6"/>
  <c r="DJ919" i="6"/>
  <c r="CL378" i="6"/>
  <c r="DI378" i="6"/>
  <c r="CL667" i="6"/>
  <c r="DI667" i="6" s="1"/>
  <c r="DM667" i="6" s="1"/>
  <c r="CL158" i="6"/>
  <c r="DI158" i="6" s="1"/>
  <c r="CL180" i="6"/>
  <c r="DI180" i="6" s="1"/>
  <c r="CW849" i="6"/>
  <c r="DJ849" i="6" s="1"/>
  <c r="CL801" i="6"/>
  <c r="DI801" i="6"/>
  <c r="CW962" i="6"/>
  <c r="DJ962" i="6" s="1"/>
  <c r="CW992" i="6"/>
  <c r="DJ992" i="6" s="1"/>
  <c r="CL63" i="6"/>
  <c r="DI63" i="6"/>
  <c r="CW916" i="6"/>
  <c r="DJ916" i="6" s="1"/>
  <c r="CW711" i="6"/>
  <c r="DJ711" i="6" s="1"/>
  <c r="DH533" i="6"/>
  <c r="DK533" i="6"/>
  <c r="DH607" i="6"/>
  <c r="DK607" i="6" s="1"/>
  <c r="CW183" i="6"/>
  <c r="DJ183" i="6" s="1"/>
  <c r="DH664" i="6"/>
  <c r="DK664" i="6" s="1"/>
  <c r="CW891" i="6"/>
  <c r="DJ891" i="6"/>
  <c r="DH230" i="6"/>
  <c r="DK230" i="6" s="1"/>
  <c r="CL757" i="6"/>
  <c r="DI757" i="6" s="1"/>
  <c r="CL375" i="6"/>
  <c r="DI375" i="6" s="1"/>
  <c r="DI371" i="6"/>
  <c r="CL371" i="6"/>
  <c r="CL964" i="6"/>
  <c r="DI964" i="6" s="1"/>
  <c r="CW95" i="6"/>
  <c r="DJ95" i="6" s="1"/>
  <c r="CL446" i="6"/>
  <c r="DI446" i="6" s="1"/>
  <c r="DH715" i="6"/>
  <c r="DK715" i="6" s="1"/>
  <c r="DH668" i="6"/>
  <c r="DK668" i="6" s="1"/>
  <c r="DH976" i="6"/>
  <c r="DK976" i="6" s="1"/>
  <c r="CL695" i="6"/>
  <c r="DI695" i="6" s="1"/>
  <c r="CL407" i="6"/>
  <c r="DI407" i="6"/>
  <c r="CL767" i="6"/>
  <c r="DI767" i="6" s="1"/>
  <c r="CL970" i="6"/>
  <c r="DI970" i="6" s="1"/>
  <c r="DM970" i="6" s="1"/>
  <c r="CW311" i="6"/>
  <c r="DJ311" i="6" s="1"/>
  <c r="CL865" i="6"/>
  <c r="DI865" i="6" s="1"/>
  <c r="CL648" i="6"/>
  <c r="DI648" i="6"/>
  <c r="DH742" i="6"/>
  <c r="DK742" i="6" s="1"/>
  <c r="CW829" i="6"/>
  <c r="DJ829" i="6" s="1"/>
  <c r="CL412" i="6"/>
  <c r="DI412" i="6" s="1"/>
  <c r="CW520" i="6"/>
  <c r="DJ520" i="6" s="1"/>
  <c r="CL963" i="6"/>
  <c r="DI963" i="6" s="1"/>
  <c r="DM963" i="6" s="1"/>
  <c r="DH514" i="6"/>
  <c r="DK514" i="6" s="1"/>
  <c r="CW791" i="6"/>
  <c r="DJ791" i="6"/>
  <c r="DH542" i="6"/>
  <c r="DK542" i="6" s="1"/>
  <c r="CW177" i="6"/>
  <c r="DJ177" i="6"/>
  <c r="CL86" i="6"/>
  <c r="DI86" i="6" s="1"/>
  <c r="DM86" i="6" s="1"/>
  <c r="CL484" i="6"/>
  <c r="DI484" i="6" s="1"/>
  <c r="CL741" i="6"/>
  <c r="DI741" i="6" s="1"/>
  <c r="CW210" i="6"/>
  <c r="DJ210" i="6" s="1"/>
  <c r="CW203" i="6"/>
  <c r="DJ203" i="6" s="1"/>
  <c r="DH106" i="6"/>
  <c r="DK106" i="6" s="1"/>
  <c r="CL944" i="6"/>
  <c r="DI944" i="6" s="1"/>
  <c r="DH143" i="6"/>
  <c r="DK143" i="6" s="1"/>
  <c r="CW838" i="6"/>
  <c r="DJ838" i="6" s="1"/>
  <c r="DH545" i="6"/>
  <c r="DK545" i="6" s="1"/>
  <c r="CL213" i="6"/>
  <c r="DI213" i="6" s="1"/>
  <c r="DH783" i="6"/>
  <c r="DK783" i="6" s="1"/>
  <c r="CL480" i="6"/>
  <c r="DI480" i="6" s="1"/>
  <c r="CL303" i="6"/>
  <c r="DI303" i="6" s="1"/>
  <c r="DM303" i="6" s="1"/>
  <c r="CW341" i="6"/>
  <c r="DJ341" i="6" s="1"/>
  <c r="DH43" i="6"/>
  <c r="DK43" i="6" s="1"/>
  <c r="CL71" i="6"/>
  <c r="DI71" i="6" s="1"/>
  <c r="CL699" i="6"/>
  <c r="DI699" i="6"/>
  <c r="DH737" i="6"/>
  <c r="DK737" i="6" s="1"/>
  <c r="CL896" i="6"/>
  <c r="DI896" i="6" s="1"/>
  <c r="CW769" i="6"/>
  <c r="DJ769" i="6" s="1"/>
  <c r="CW915" i="6"/>
  <c r="DJ915" i="6" s="1"/>
  <c r="CL203" i="6"/>
  <c r="DI203" i="6" s="1"/>
  <c r="DM203" i="6" s="1"/>
  <c r="DH168" i="6"/>
  <c r="DK168" i="6" s="1"/>
  <c r="CW958" i="6"/>
  <c r="DJ958" i="6"/>
  <c r="DI405" i="6"/>
  <c r="CL405" i="6"/>
  <c r="CL393" i="6"/>
  <c r="DI393" i="6" s="1"/>
  <c r="DM393" i="6" s="1"/>
  <c r="DH89" i="6"/>
  <c r="DK89" i="6" s="1"/>
  <c r="CW644" i="6"/>
  <c r="DJ644" i="6" s="1"/>
  <c r="CL864" i="6"/>
  <c r="DI864" i="6" s="1"/>
  <c r="DH1013" i="6"/>
  <c r="DK1013" i="6" s="1"/>
  <c r="CW960" i="6"/>
  <c r="DJ960" i="6" s="1"/>
  <c r="CW308" i="6"/>
  <c r="DJ308" i="6" s="1"/>
  <c r="CW316" i="6"/>
  <c r="DJ316" i="6"/>
  <c r="CW83" i="6"/>
  <c r="DJ83" i="6" s="1"/>
  <c r="DH141" i="6"/>
  <c r="DK141" i="6" s="1"/>
  <c r="CW129" i="6"/>
  <c r="DJ129" i="6" s="1"/>
  <c r="CW236" i="6"/>
  <c r="DJ236" i="6" s="1"/>
  <c r="DH213" i="6"/>
  <c r="DK213" i="6"/>
  <c r="CW48" i="6"/>
  <c r="DJ48" i="6" s="1"/>
  <c r="CW1003" i="6"/>
  <c r="DJ1003" i="6" s="1"/>
  <c r="DH318" i="6"/>
  <c r="DK318" i="6" s="1"/>
  <c r="CL466" i="6"/>
  <c r="DI466" i="6" s="1"/>
  <c r="CL629" i="6"/>
  <c r="DI629" i="6" s="1"/>
  <c r="CW937" i="6"/>
  <c r="DJ937" i="6" s="1"/>
  <c r="CW415" i="6"/>
  <c r="DJ415" i="6" s="1"/>
  <c r="DH178" i="6"/>
  <c r="DK178" i="6" s="1"/>
  <c r="DH295" i="6"/>
  <c r="DK295" i="6" s="1"/>
  <c r="CL278" i="6"/>
  <c r="DI278" i="6" s="1"/>
  <c r="CL266" i="6"/>
  <c r="DI266" i="6" s="1"/>
  <c r="DM266" i="6" s="1"/>
  <c r="DH186" i="6"/>
  <c r="DK186" i="6" s="1"/>
  <c r="CW893" i="6"/>
  <c r="DJ893" i="6" s="1"/>
  <c r="DH569" i="6"/>
  <c r="DK569" i="6" s="1"/>
  <c r="DH870" i="6"/>
  <c r="DK870" i="6" s="1"/>
  <c r="CW127" i="6"/>
  <c r="DJ127" i="6" s="1"/>
  <c r="CL909" i="6"/>
  <c r="DI909" i="6" s="1"/>
  <c r="CW380" i="6"/>
  <c r="DJ380" i="6" s="1"/>
  <c r="CL45" i="6"/>
  <c r="DI45" i="6"/>
  <c r="CW131" i="6"/>
  <c r="DJ131" i="6" s="1"/>
  <c r="CL665" i="6"/>
  <c r="DI665" i="6"/>
  <c r="DH486" i="6"/>
  <c r="DK486" i="6" s="1"/>
  <c r="CW162" i="6"/>
  <c r="DJ162" i="6" s="1"/>
  <c r="DJ45" i="6"/>
  <c r="CW45" i="6"/>
  <c r="CL432" i="6"/>
  <c r="DI432" i="6" s="1"/>
  <c r="CW53" i="6"/>
  <c r="DJ53" i="6" s="1"/>
  <c r="DH251" i="6"/>
  <c r="DK251" i="6" s="1"/>
  <c r="CW346" i="6"/>
  <c r="DJ346" i="6" s="1"/>
  <c r="DK101" i="6"/>
  <c r="DH101" i="6"/>
  <c r="CW988" i="6"/>
  <c r="DJ988" i="6" s="1"/>
  <c r="CW771" i="6"/>
  <c r="DJ771" i="6" s="1"/>
  <c r="CL188" i="6"/>
  <c r="DI188" i="6" s="1"/>
  <c r="DH347" i="6"/>
  <c r="DK347" i="6" s="1"/>
  <c r="CL120" i="6"/>
  <c r="DI120" i="6" s="1"/>
  <c r="CW737" i="6"/>
  <c r="DJ737" i="6" s="1"/>
  <c r="CW367" i="6"/>
  <c r="DJ367" i="6" s="1"/>
  <c r="CW770" i="6"/>
  <c r="DJ770" i="6" s="1"/>
  <c r="DH575" i="6"/>
  <c r="DK575" i="6" s="1"/>
  <c r="DH33" i="6"/>
  <c r="DK33" i="6" s="1"/>
  <c r="CL419" i="6"/>
  <c r="DI419" i="6"/>
  <c r="CL726" i="6"/>
  <c r="DI726" i="6" s="1"/>
  <c r="CL202" i="6"/>
  <c r="DI202" i="6" s="1"/>
  <c r="DH234" i="6"/>
  <c r="DK234" i="6" s="1"/>
  <c r="CL812" i="6"/>
  <c r="DI812" i="6" s="1"/>
  <c r="DH450" i="6"/>
  <c r="DK450" i="6" s="1"/>
  <c r="CW257" i="6"/>
  <c r="DJ257" i="6" s="1"/>
  <c r="CL811" i="6"/>
  <c r="DI811" i="6" s="1"/>
  <c r="DK524" i="6"/>
  <c r="DH524" i="6"/>
  <c r="CW714" i="6"/>
  <c r="DJ714" i="6" s="1"/>
  <c r="CL496" i="6"/>
  <c r="DI496" i="6" s="1"/>
  <c r="CL856" i="6"/>
  <c r="DI856" i="6"/>
  <c r="CW658" i="6"/>
  <c r="DJ658" i="6"/>
  <c r="DH760" i="6"/>
  <c r="DK760" i="6" s="1"/>
  <c r="CL309" i="6"/>
  <c r="DI309" i="6" s="1"/>
  <c r="CL406" i="6"/>
  <c r="DI406" i="6" s="1"/>
  <c r="DH158" i="6"/>
  <c r="DK158" i="6" s="1"/>
  <c r="CL331" i="6"/>
  <c r="DI331" i="6"/>
  <c r="CL987" i="6"/>
  <c r="DI987" i="6" s="1"/>
  <c r="DH30" i="6"/>
  <c r="DK30" i="6" s="1"/>
  <c r="CL20" i="6"/>
  <c r="DI20" i="6" s="1"/>
  <c r="CW990" i="6"/>
  <c r="DJ990" i="6" s="1"/>
  <c r="CL452" i="6"/>
  <c r="DI452" i="6" s="1"/>
  <c r="CL925" i="6"/>
  <c r="DI925" i="6" s="1"/>
  <c r="DH196" i="6"/>
  <c r="DK196" i="6" s="1"/>
  <c r="DI52" i="6"/>
  <c r="CL52" i="6"/>
  <c r="CL898" i="6"/>
  <c r="DI898" i="6" s="1"/>
  <c r="CW589" i="6"/>
  <c r="DJ589" i="6"/>
  <c r="CL53" i="6"/>
  <c r="DI53" i="6" s="1"/>
  <c r="DM53" i="6" s="1"/>
  <c r="DH933" i="6"/>
  <c r="DK933" i="6"/>
  <c r="DH821" i="6"/>
  <c r="DK821" i="6" s="1"/>
  <c r="CL342" i="6"/>
  <c r="DI342" i="6" s="1"/>
  <c r="DK686" i="6"/>
  <c r="DH686" i="6"/>
  <c r="CW752" i="6"/>
  <c r="DJ752" i="6" s="1"/>
  <c r="CL940" i="6"/>
  <c r="DI940" i="6" s="1"/>
  <c r="CL853" i="6"/>
  <c r="DI853" i="6"/>
  <c r="DH305" i="6"/>
  <c r="DK305" i="6" s="1"/>
  <c r="CW221" i="6"/>
  <c r="DJ221" i="6" s="1"/>
  <c r="CL994" i="6"/>
  <c r="DI994" i="6" s="1"/>
  <c r="DH203" i="6"/>
  <c r="DK203" i="6"/>
  <c r="CL453" i="6"/>
  <c r="DI453" i="6" s="1"/>
  <c r="L65" i="5"/>
  <c r="N40" i="5"/>
  <c r="L53" i="5"/>
  <c r="CW876" i="6"/>
  <c r="DJ876" i="6" s="1"/>
  <c r="CW603" i="6"/>
  <c r="DJ603" i="6" s="1"/>
  <c r="CL816" i="6"/>
  <c r="DI816" i="6" s="1"/>
  <c r="CL691" i="6"/>
  <c r="DI691" i="6" s="1"/>
  <c r="CL221" i="6"/>
  <c r="DI221" i="6" s="1"/>
  <c r="CL494" i="6"/>
  <c r="DI494" i="6" s="1"/>
  <c r="DH980" i="6"/>
  <c r="DK980" i="6" s="1"/>
  <c r="CW224" i="6"/>
  <c r="DJ224" i="6" s="1"/>
  <c r="DI631" i="6"/>
  <c r="CL631" i="6"/>
  <c r="DH239" i="6"/>
  <c r="DK239" i="6" s="1"/>
  <c r="CL714" i="6"/>
  <c r="DI714" i="6"/>
  <c r="CL454" i="6"/>
  <c r="DI454" i="6" s="1"/>
  <c r="CL998" i="6"/>
  <c r="DI998" i="6"/>
  <c r="CL353" i="6"/>
  <c r="DI353" i="6" s="1"/>
  <c r="DJ819" i="6"/>
  <c r="CW819" i="6"/>
  <c r="DK951" i="6"/>
  <c r="DH951" i="6"/>
  <c r="CW262" i="6"/>
  <c r="DJ262" i="6"/>
  <c r="DH982" i="6"/>
  <c r="DK982" i="6" s="1"/>
  <c r="CL584" i="6"/>
  <c r="DI584" i="6"/>
  <c r="CL535" i="6"/>
  <c r="DI535" i="6" s="1"/>
  <c r="CW393" i="6"/>
  <c r="DJ393" i="6" s="1"/>
  <c r="DH822" i="6"/>
  <c r="DK822" i="6" s="1"/>
  <c r="CL967" i="6"/>
  <c r="DI967" i="6"/>
  <c r="DH741" i="6"/>
  <c r="DK741" i="6" s="1"/>
  <c r="CL271" i="6"/>
  <c r="DI271" i="6" s="1"/>
  <c r="CW164" i="6"/>
  <c r="DJ164" i="6"/>
  <c r="DH511" i="6"/>
  <c r="DK511" i="6" s="1"/>
  <c r="DH764" i="6"/>
  <c r="DK764" i="6" s="1"/>
  <c r="DH530" i="6"/>
  <c r="DK530" i="6" s="1"/>
  <c r="DK895" i="6"/>
  <c r="DH895" i="6"/>
  <c r="DH38" i="6"/>
  <c r="DK38" i="6" s="1"/>
  <c r="CW351" i="6"/>
  <c r="DJ351" i="6" s="1"/>
  <c r="CW794" i="6"/>
  <c r="DJ794" i="6" s="1"/>
  <c r="DK859" i="6"/>
  <c r="DH859" i="6"/>
  <c r="CW118" i="6"/>
  <c r="DJ118" i="6" s="1"/>
  <c r="CW516" i="6"/>
  <c r="DJ516" i="6" s="1"/>
  <c r="CL791" i="6"/>
  <c r="DI791" i="6" s="1"/>
  <c r="CL295" i="6"/>
  <c r="DI295" i="6" s="1"/>
  <c r="DK595" i="6"/>
  <c r="DH595" i="6"/>
  <c r="CL450" i="6"/>
  <c r="DI450" i="6" s="1"/>
  <c r="CL167" i="6"/>
  <c r="DI167" i="6"/>
  <c r="DI566" i="6"/>
  <c r="CL566" i="6"/>
  <c r="CL968" i="6"/>
  <c r="DI968" i="6" s="1"/>
  <c r="DH443" i="6"/>
  <c r="DK443" i="6" s="1"/>
  <c r="DH427" i="6"/>
  <c r="DK427" i="6" s="1"/>
  <c r="CL1004" i="6"/>
  <c r="DI1004" i="6" s="1"/>
  <c r="DM1004" i="6" s="1"/>
  <c r="CW230" i="6"/>
  <c r="DJ230" i="6" s="1"/>
  <c r="CL506" i="6"/>
  <c r="DI506" i="6" s="1"/>
  <c r="DH606" i="6"/>
  <c r="DK606" i="6" s="1"/>
  <c r="CW365" i="6"/>
  <c r="DJ365" i="6"/>
  <c r="DH57" i="6"/>
  <c r="DK57" i="6" s="1"/>
  <c r="DK649" i="6"/>
  <c r="DH649" i="6"/>
  <c r="CW283" i="6"/>
  <c r="DJ283" i="6"/>
  <c r="CL826" i="6"/>
  <c r="DI826" i="6" s="1"/>
  <c r="CL954" i="6"/>
  <c r="DI954" i="6"/>
  <c r="CW599" i="6"/>
  <c r="DJ599" i="6" s="1"/>
  <c r="DH291" i="6"/>
  <c r="DK291" i="6" s="1"/>
  <c r="DH910" i="6"/>
  <c r="DK910" i="6" s="1"/>
  <c r="DH36" i="6"/>
  <c r="DK36" i="6" s="1"/>
  <c r="CL498" i="6"/>
  <c r="DI498" i="6" s="1"/>
  <c r="CW636" i="6"/>
  <c r="DJ636" i="6" s="1"/>
  <c r="DH847" i="6"/>
  <c r="DK847" i="6" s="1"/>
  <c r="DH652" i="6"/>
  <c r="DK652" i="6" s="1"/>
  <c r="CW845" i="6"/>
  <c r="DJ845" i="6" s="1"/>
  <c r="CW697" i="6"/>
  <c r="DJ697" i="6" s="1"/>
  <c r="CW156" i="6"/>
  <c r="DJ156" i="6" s="1"/>
  <c r="CW637" i="6"/>
  <c r="DJ637" i="6" s="1"/>
  <c r="DH274" i="6"/>
  <c r="DK274" i="6" s="1"/>
  <c r="CL892" i="6"/>
  <c r="DI892" i="6" s="1"/>
  <c r="DM892" i="6" s="1"/>
  <c r="CL604" i="6"/>
  <c r="DI604" i="6" s="1"/>
  <c r="CL207" i="6"/>
  <c r="DI207" i="6" s="1"/>
  <c r="DK705" i="6"/>
  <c r="DH705" i="6"/>
  <c r="CL1012" i="6"/>
  <c r="DI1012" i="6" s="1"/>
  <c r="CL105" i="6"/>
  <c r="DI105" i="6"/>
  <c r="CL62" i="6"/>
  <c r="DI62" i="6" s="1"/>
  <c r="DH564" i="6"/>
  <c r="DK564" i="6" s="1"/>
  <c r="DH651" i="6"/>
  <c r="DK651" i="6" s="1"/>
  <c r="CL179" i="6"/>
  <c r="DI179" i="6" s="1"/>
  <c r="DH672" i="6"/>
  <c r="DK672" i="6" s="1"/>
  <c r="DH563" i="6"/>
  <c r="DK563" i="6"/>
  <c r="CL880" i="6"/>
  <c r="DI880" i="6" s="1"/>
  <c r="CW940" i="6"/>
  <c r="DJ940" i="6" s="1"/>
  <c r="CW726" i="6"/>
  <c r="DJ726" i="6" s="1"/>
  <c r="DK156" i="6"/>
  <c r="DH156" i="6"/>
  <c r="CL966" i="6"/>
  <c r="DI966" i="6" s="1"/>
  <c r="CW773" i="6"/>
  <c r="DJ773" i="6" s="1"/>
  <c r="CL956" i="6"/>
  <c r="DI956" i="6" s="1"/>
  <c r="DM956" i="6" s="1"/>
  <c r="DH593" i="6"/>
  <c r="DK593" i="6" s="1"/>
  <c r="CW1002" i="6"/>
  <c r="DJ1002" i="6" s="1"/>
  <c r="CW821" i="6"/>
  <c r="DJ821" i="6" s="1"/>
  <c r="CL580" i="6"/>
  <c r="DI580" i="6"/>
  <c r="CW38" i="6"/>
  <c r="DJ38" i="6" s="1"/>
  <c r="DH833" i="6"/>
  <c r="DK833" i="6" s="1"/>
  <c r="DH813" i="6"/>
  <c r="DK813" i="6" s="1"/>
  <c r="DH840" i="6"/>
  <c r="DK840" i="6" s="1"/>
  <c r="CL1000" i="6"/>
  <c r="DI1000" i="6" s="1"/>
  <c r="CW629" i="6"/>
  <c r="DJ629" i="6" s="1"/>
  <c r="DH352" i="6"/>
  <c r="DK352" i="6" s="1"/>
  <c r="CL844" i="6"/>
  <c r="DI844" i="6" s="1"/>
  <c r="CW70" i="6"/>
  <c r="DJ70" i="6" s="1"/>
  <c r="DH600" i="6"/>
  <c r="DK600" i="6" s="1"/>
  <c r="CW708" i="6"/>
  <c r="DJ708" i="6" s="1"/>
  <c r="CW376" i="6"/>
  <c r="DJ376" i="6" s="1"/>
  <c r="CW432" i="6"/>
  <c r="DJ432" i="6" s="1"/>
  <c r="CW174" i="6"/>
  <c r="DJ174" i="6" s="1"/>
  <c r="CL669" i="6"/>
  <c r="DI669" i="6" s="1"/>
  <c r="DJ755" i="6"/>
  <c r="CW755" i="6"/>
  <c r="CW387" i="6"/>
  <c r="DJ387" i="6" s="1"/>
  <c r="CL971" i="6"/>
  <c r="DI971" i="6"/>
  <c r="DH91" i="6"/>
  <c r="DK91" i="6" s="1"/>
  <c r="CW192" i="6"/>
  <c r="DJ192" i="6" s="1"/>
  <c r="CW659" i="6"/>
  <c r="DJ659" i="6" s="1"/>
  <c r="CL794" i="6"/>
  <c r="DI794" i="6" s="1"/>
  <c r="CL929" i="6"/>
  <c r="DI929" i="6" s="1"/>
  <c r="DH555" i="6"/>
  <c r="DK555" i="6" s="1"/>
  <c r="DI663" i="6"/>
  <c r="CL663" i="6"/>
  <c r="CW93" i="6"/>
  <c r="DJ93" i="6" s="1"/>
  <c r="DH261" i="6"/>
  <c r="DK261" i="6" s="1"/>
  <c r="CW612" i="6"/>
  <c r="DJ612" i="6" s="1"/>
  <c r="DH441" i="6"/>
  <c r="DK441" i="6" s="1"/>
  <c r="DH148" i="6"/>
  <c r="DK148" i="6" s="1"/>
  <c r="DH169" i="6"/>
  <c r="DK169" i="6" s="1"/>
  <c r="DH468" i="6"/>
  <c r="DK468" i="6" s="1"/>
  <c r="CW987" i="6"/>
  <c r="DJ987" i="6"/>
  <c r="DH258" i="6"/>
  <c r="DK258" i="6" s="1"/>
  <c r="CL858" i="6"/>
  <c r="DI858" i="6"/>
  <c r="CL914" i="6"/>
  <c r="DI914" i="6"/>
  <c r="CL442" i="6"/>
  <c r="DI442" i="6" s="1"/>
  <c r="DM442" i="6" s="1"/>
  <c r="CW922" i="6"/>
  <c r="DJ922" i="6" s="1"/>
  <c r="CL73" i="6"/>
  <c r="DI73" i="6" s="1"/>
  <c r="DI653" i="6"/>
  <c r="CL653" i="6"/>
  <c r="CL376" i="6"/>
  <c r="DI376" i="6"/>
  <c r="DH356" i="6"/>
  <c r="DK356" i="6" s="1"/>
  <c r="DI567" i="6"/>
  <c r="CL567" i="6"/>
  <c r="DH476" i="6"/>
  <c r="DK476" i="6" s="1"/>
  <c r="CL738" i="6"/>
  <c r="DI738" i="6" s="1"/>
  <c r="DI644" i="6"/>
  <c r="CL644" i="6"/>
  <c r="CW908" i="6"/>
  <c r="DJ908" i="6" s="1"/>
  <c r="CW443" i="6"/>
  <c r="DJ443" i="6" s="1"/>
  <c r="CW411" i="6"/>
  <c r="DJ411" i="6" s="1"/>
  <c r="DJ558" i="6"/>
  <c r="CW558" i="6"/>
  <c r="DH594" i="6"/>
  <c r="DK594" i="6" s="1"/>
  <c r="DH1001" i="6"/>
  <c r="DK1001" i="6" s="1"/>
  <c r="CW255" i="6"/>
  <c r="DJ255" i="6"/>
  <c r="CW296" i="6"/>
  <c r="DJ296" i="6" s="1"/>
  <c r="CL992" i="6"/>
  <c r="DI992" i="6" s="1"/>
  <c r="DM992" i="6" s="1"/>
  <c r="CL509" i="6"/>
  <c r="DI509" i="6" s="1"/>
  <c r="CW184" i="6"/>
  <c r="DJ184" i="6"/>
  <c r="CW478" i="6"/>
  <c r="DJ478" i="6" s="1"/>
  <c r="DH344" i="6"/>
  <c r="DK344" i="6" s="1"/>
  <c r="CL346" i="6"/>
  <c r="DI346" i="6" s="1"/>
  <c r="CW907" i="6"/>
  <c r="DJ907" i="6" s="1"/>
  <c r="DK1000" i="6"/>
  <c r="DH1000" i="6"/>
  <c r="CW588" i="6"/>
  <c r="DJ588" i="6" s="1"/>
  <c r="CL379" i="6"/>
  <c r="DI379" i="6"/>
  <c r="DH180" i="6"/>
  <c r="DK180" i="6"/>
  <c r="CW993" i="6"/>
  <c r="DJ993" i="6" s="1"/>
  <c r="DH984" i="6"/>
  <c r="DK984" i="6" s="1"/>
  <c r="CW169" i="6"/>
  <c r="DJ169" i="6" s="1"/>
  <c r="DH326" i="6"/>
  <c r="DK326" i="6" s="1"/>
  <c r="DH941" i="6"/>
  <c r="DK941" i="6"/>
  <c r="CW762" i="6"/>
  <c r="DJ762" i="6" s="1"/>
  <c r="CW593" i="6"/>
  <c r="DJ593" i="6" s="1"/>
  <c r="DH719" i="6"/>
  <c r="DK719" i="6" s="1"/>
  <c r="CL27" i="6"/>
  <c r="DI27" i="6" s="1"/>
  <c r="CW318" i="6"/>
  <c r="DJ318" i="6" s="1"/>
  <c r="CL199" i="6"/>
  <c r="DI199" i="6" s="1"/>
  <c r="CW828" i="6"/>
  <c r="DJ828" i="6" s="1"/>
  <c r="CW167" i="6"/>
  <c r="DJ167" i="6" s="1"/>
  <c r="CL270" i="6"/>
  <c r="DI270" i="6" s="1"/>
  <c r="DH967" i="6"/>
  <c r="DK967" i="6"/>
  <c r="CL988" i="6"/>
  <c r="DI988" i="6" s="1"/>
  <c r="CL218" i="6"/>
  <c r="DI218" i="6"/>
  <c r="CL390" i="6"/>
  <c r="DI390" i="6" s="1"/>
  <c r="CW886" i="6"/>
  <c r="DJ886" i="6" s="1"/>
  <c r="CL183" i="6"/>
  <c r="DI183" i="6" s="1"/>
  <c r="CL39" i="6"/>
  <c r="DI39" i="6" s="1"/>
  <c r="CW746" i="6"/>
  <c r="DJ746" i="6" s="1"/>
  <c r="CL274" i="6"/>
  <c r="DI274" i="6"/>
  <c r="CL513" i="6"/>
  <c r="DI513" i="6"/>
  <c r="DK598" i="6"/>
  <c r="DH598" i="6"/>
  <c r="CW840" i="6"/>
  <c r="DJ840" i="6" s="1"/>
  <c r="DH862" i="6"/>
  <c r="DK862" i="6" s="1"/>
  <c r="CW471" i="6"/>
  <c r="DJ471" i="6" s="1"/>
  <c r="DH635" i="6"/>
  <c r="DK635" i="6" s="1"/>
  <c r="CW307" i="6"/>
  <c r="DJ307" i="6"/>
  <c r="CL144" i="6"/>
  <c r="DI144" i="6" s="1"/>
  <c r="DH703" i="6"/>
  <c r="DK703" i="6" s="1"/>
  <c r="CW680" i="6"/>
  <c r="DJ680" i="6" s="1"/>
  <c r="CW597" i="6"/>
  <c r="DJ597" i="6" s="1"/>
  <c r="CW709" i="6"/>
  <c r="DJ709" i="6" s="1"/>
  <c r="DH160" i="6"/>
  <c r="DK160" i="6" s="1"/>
  <c r="CL720" i="6"/>
  <c r="DI720" i="6" s="1"/>
  <c r="DM720" i="6" s="1"/>
  <c r="CW109" i="6"/>
  <c r="DJ109" i="6" s="1"/>
  <c r="CL514" i="6"/>
  <c r="DI514" i="6" s="1"/>
  <c r="DJ601" i="6"/>
  <c r="CW601" i="6"/>
  <c r="CW67" i="6"/>
  <c r="DJ67" i="6" s="1"/>
  <c r="CW258" i="6"/>
  <c r="DJ258" i="6" s="1"/>
  <c r="CL156" i="6"/>
  <c r="DI156" i="6" s="1"/>
  <c r="DH132" i="6"/>
  <c r="DK132" i="6" s="1"/>
  <c r="DH482" i="6"/>
  <c r="DK482" i="6" s="1"/>
  <c r="CL841" i="6"/>
  <c r="DI841" i="6" s="1"/>
  <c r="CL184" i="6"/>
  <c r="DI184" i="6" s="1"/>
  <c r="DM184" i="6" s="1"/>
  <c r="CL93" i="6"/>
  <c r="DI93" i="6" s="1"/>
  <c r="CL603" i="6"/>
  <c r="DI603" i="6" s="1"/>
  <c r="DI768" i="6"/>
  <c r="CL768" i="6"/>
  <c r="DH390" i="6"/>
  <c r="DK390" i="6" s="1"/>
  <c r="CW433" i="6"/>
  <c r="DJ433" i="6" s="1"/>
  <c r="CL476" i="6"/>
  <c r="DI476" i="6" s="1"/>
  <c r="CL264" i="6"/>
  <c r="DI264" i="6"/>
  <c r="CL330" i="6"/>
  <c r="DI330" i="6" s="1"/>
  <c r="DM330" i="6" s="1"/>
  <c r="DK336" i="6"/>
  <c r="DH336" i="6"/>
  <c r="CL135" i="6"/>
  <c r="DI135" i="6"/>
  <c r="CL495" i="6"/>
  <c r="DI495" i="6" s="1"/>
  <c r="DH772" i="6"/>
  <c r="DK772" i="6"/>
  <c r="DH275" i="6"/>
  <c r="DK275" i="6" s="1"/>
  <c r="CW322" i="6"/>
  <c r="DJ322" i="6" s="1"/>
  <c r="CW774" i="6"/>
  <c r="DJ774" i="6" s="1"/>
  <c r="DH498" i="6"/>
  <c r="DK498" i="6"/>
  <c r="DJ617" i="6"/>
  <c r="CW617" i="6"/>
  <c r="CL760" i="6"/>
  <c r="DI760" i="6" s="1"/>
  <c r="DH562" i="6"/>
  <c r="DK562" i="6" s="1"/>
  <c r="DH245" i="6"/>
  <c r="DK245" i="6" s="1"/>
  <c r="CL934" i="6"/>
  <c r="DI934" i="6" s="1"/>
  <c r="CL259" i="6"/>
  <c r="DI259" i="6" s="1"/>
  <c r="CW527" i="6"/>
  <c r="DJ527" i="6" s="1"/>
  <c r="DH280" i="6"/>
  <c r="DK280" i="6" s="1"/>
  <c r="CW706" i="6"/>
  <c r="DJ706" i="6"/>
  <c r="CW212" i="6"/>
  <c r="DJ212" i="6"/>
  <c r="DK381" i="6"/>
  <c r="DH381" i="6"/>
  <c r="CW676" i="6"/>
  <c r="DJ676" i="6" s="1"/>
  <c r="CL881" i="6"/>
  <c r="DI881" i="6" s="1"/>
  <c r="DM881" i="6" s="1"/>
  <c r="DH846" i="6"/>
  <c r="DK846" i="6" s="1"/>
  <c r="DH205" i="6"/>
  <c r="DK205" i="6"/>
  <c r="CL436" i="6"/>
  <c r="DI436" i="6" s="1"/>
  <c r="CL242" i="6"/>
  <c r="DI242" i="6" s="1"/>
  <c r="DH480" i="6"/>
  <c r="DK480" i="6" s="1"/>
  <c r="CW895" i="6"/>
  <c r="DJ895" i="6" s="1"/>
  <c r="DH52" i="6"/>
  <c r="DK52" i="6" s="1"/>
  <c r="CW410" i="6"/>
  <c r="DJ410" i="6" s="1"/>
  <c r="CL155" i="6"/>
  <c r="DI155" i="6"/>
  <c r="CL861" i="6"/>
  <c r="DI861" i="6" s="1"/>
  <c r="DH66" i="6"/>
  <c r="DK66" i="6" s="1"/>
  <c r="CW544" i="6"/>
  <c r="DJ544" i="6" s="1"/>
  <c r="CL885" i="6"/>
  <c r="DI885" i="6" s="1"/>
  <c r="CL280" i="6"/>
  <c r="DI280" i="6"/>
  <c r="DH619" i="6"/>
  <c r="DK619" i="6" s="1"/>
  <c r="CL758" i="6"/>
  <c r="DI758" i="6" s="1"/>
  <c r="CW133" i="6"/>
  <c r="DJ133" i="6" s="1"/>
  <c r="DJ338" i="6"/>
  <c r="CW338" i="6"/>
  <c r="DH439" i="6"/>
  <c r="DK439" i="6" s="1"/>
  <c r="CW15" i="6"/>
  <c r="DJ15" i="6" s="1"/>
  <c r="CL250" i="6"/>
  <c r="DI250" i="6" s="1"/>
  <c r="DM250" i="6" s="1"/>
  <c r="DH656" i="6"/>
  <c r="DK656" i="6" s="1"/>
  <c r="CL15" i="6"/>
  <c r="DI15" i="6" s="1"/>
  <c r="DH455" i="6"/>
  <c r="DK455" i="6" s="1"/>
  <c r="DH534" i="6"/>
  <c r="DK534" i="6"/>
  <c r="DH226" i="6"/>
  <c r="DK226" i="6" s="1"/>
  <c r="CW227" i="6"/>
  <c r="DJ227" i="6"/>
  <c r="CW932" i="6"/>
  <c r="DJ932" i="6" s="1"/>
  <c r="CW423" i="6"/>
  <c r="DJ423" i="6" s="1"/>
  <c r="CL850" i="6"/>
  <c r="DI850" i="6" s="1"/>
  <c r="CL549" i="6"/>
  <c r="DI549" i="6" s="1"/>
  <c r="CW646" i="6"/>
  <c r="DJ646" i="6"/>
  <c r="CW584" i="6"/>
  <c r="DJ584" i="6" s="1"/>
  <c r="DH820" i="6"/>
  <c r="DK820" i="6" s="1"/>
  <c r="CL793" i="6"/>
  <c r="DI793" i="6" s="1"/>
  <c r="DM793" i="6" s="1"/>
  <c r="CL572" i="6"/>
  <c r="DI572" i="6" s="1"/>
  <c r="CW835" i="6"/>
  <c r="DJ835" i="6" s="1"/>
  <c r="CW271" i="6"/>
  <c r="DJ271" i="6" s="1"/>
  <c r="CL960" i="6"/>
  <c r="DI960" i="6" s="1"/>
  <c r="CL204" i="6"/>
  <c r="DI204" i="6" s="1"/>
  <c r="CW831" i="6"/>
  <c r="DJ831" i="6" s="1"/>
  <c r="CW68" i="6"/>
  <c r="DJ68" i="6" s="1"/>
  <c r="CL975" i="6"/>
  <c r="DI975" i="6" s="1"/>
  <c r="DM975" i="6" s="1"/>
  <c r="CW559" i="6"/>
  <c r="DJ559" i="6" s="1"/>
  <c r="CW63" i="6"/>
  <c r="DJ63" i="6" s="1"/>
  <c r="DJ186" i="6"/>
  <c r="CW186" i="6"/>
  <c r="DH416" i="6"/>
  <c r="DK416" i="6" s="1"/>
  <c r="CL599" i="6"/>
  <c r="DI599" i="6" s="1"/>
  <c r="CL731" i="6"/>
  <c r="DI731" i="6" s="1"/>
  <c r="DH499" i="6"/>
  <c r="DK499" i="6"/>
  <c r="DH732" i="6"/>
  <c r="DK732" i="6"/>
  <c r="CL485" i="6"/>
  <c r="DI485" i="6" s="1"/>
  <c r="CL37" i="6"/>
  <c r="DI37" i="6"/>
  <c r="DM37" i="6" s="1"/>
  <c r="DI652" i="6"/>
  <c r="DM652" i="6" s="1"/>
  <c r="CL652" i="6"/>
  <c r="DH620" i="6"/>
  <c r="DK620" i="6" s="1"/>
  <c r="CW98" i="6"/>
  <c r="DJ98" i="6" s="1"/>
  <c r="CL57" i="6"/>
  <c r="DI57" i="6" s="1"/>
  <c r="DI449" i="6"/>
  <c r="CL449" i="6"/>
  <c r="DH520" i="6"/>
  <c r="DK520" i="6" s="1"/>
  <c r="DI910" i="6"/>
  <c r="CL910" i="6"/>
  <c r="DH1009" i="6"/>
  <c r="DK1009" i="6" s="1"/>
  <c r="CW822" i="6"/>
  <c r="DJ822" i="6" s="1"/>
  <c r="CW317" i="6"/>
  <c r="DJ317" i="6"/>
  <c r="DH577" i="6"/>
  <c r="DK577" i="6" s="1"/>
  <c r="DH989" i="6"/>
  <c r="DK989" i="6" s="1"/>
  <c r="CL636" i="6"/>
  <c r="DI636" i="6" s="1"/>
  <c r="CL913" i="6"/>
  <c r="DI913" i="6" s="1"/>
  <c r="CW977" i="6"/>
  <c r="DJ977" i="6" s="1"/>
  <c r="CL131" i="6"/>
  <c r="DI131" i="6" s="1"/>
  <c r="DH199" i="6"/>
  <c r="DK199" i="6" s="1"/>
  <c r="CW997" i="6"/>
  <c r="DJ997" i="6" s="1"/>
  <c r="CW275" i="6"/>
  <c r="DJ275" i="6" s="1"/>
  <c r="CL88" i="6"/>
  <c r="DI88" i="6" s="1"/>
  <c r="CL382" i="6"/>
  <c r="DI382" i="6"/>
  <c r="CL645" i="6"/>
  <c r="DI645" i="6" s="1"/>
  <c r="CW781" i="6"/>
  <c r="DJ781" i="6" s="1"/>
  <c r="CL593" i="6"/>
  <c r="DI593" i="6"/>
  <c r="DJ400" i="6"/>
  <c r="CW400" i="6"/>
  <c r="CW894" i="6"/>
  <c r="DJ894" i="6"/>
  <c r="DH171" i="6"/>
  <c r="DK171" i="6" s="1"/>
  <c r="DH596" i="6"/>
  <c r="DK596" i="6" s="1"/>
  <c r="CL265" i="6"/>
  <c r="DI265" i="6" s="1"/>
  <c r="DH407" i="6"/>
  <c r="DK407" i="6" s="1"/>
  <c r="DH507" i="6"/>
  <c r="DK507" i="6" s="1"/>
  <c r="CW640" i="6"/>
  <c r="DJ640" i="6" s="1"/>
  <c r="CW896" i="6"/>
  <c r="DJ896" i="6" s="1"/>
  <c r="CL115" i="6"/>
  <c r="DI115" i="6"/>
  <c r="CW170" i="6"/>
  <c r="DJ170" i="6" s="1"/>
  <c r="DH767" i="6"/>
  <c r="DK767" i="6"/>
  <c r="CL744" i="6"/>
  <c r="DI744" i="6" s="1"/>
  <c r="CL344" i="6"/>
  <c r="DI344" i="6" s="1"/>
  <c r="CL408" i="6"/>
  <c r="DI408" i="6"/>
  <c r="CW462" i="6"/>
  <c r="DJ462" i="6" s="1"/>
  <c r="CW756" i="6"/>
  <c r="DJ756" i="6" s="1"/>
  <c r="CW173" i="6"/>
  <c r="DJ173" i="6" s="1"/>
  <c r="DH864" i="6"/>
  <c r="DK864" i="6" s="1"/>
  <c r="CL610" i="6"/>
  <c r="DI610" i="6"/>
  <c r="CW172" i="6"/>
  <c r="DJ172" i="6" s="1"/>
  <c r="CW793" i="6"/>
  <c r="DJ793" i="6"/>
  <c r="CW660" i="6"/>
  <c r="DJ660" i="6" s="1"/>
  <c r="CW126" i="6"/>
  <c r="DJ126" i="6"/>
  <c r="CL582" i="6"/>
  <c r="DI582" i="6" s="1"/>
  <c r="CW955" i="6"/>
  <c r="DJ955" i="6" s="1"/>
  <c r="CL366" i="6"/>
  <c r="DI366" i="6"/>
  <c r="DH861" i="6"/>
  <c r="DK861" i="6" s="1"/>
  <c r="CL979" i="6"/>
  <c r="DI979" i="6" s="1"/>
  <c r="CW211" i="6"/>
  <c r="DJ211" i="6" s="1"/>
  <c r="DJ511" i="6"/>
  <c r="CW511" i="6"/>
  <c r="CW163" i="6"/>
  <c r="DJ163" i="6" s="1"/>
  <c r="CW778" i="6"/>
  <c r="DJ778" i="6" s="1"/>
  <c r="DH359" i="6"/>
  <c r="DK359" i="6" s="1"/>
  <c r="DH374" i="6"/>
  <c r="DK374" i="6" s="1"/>
  <c r="DH353" i="6"/>
  <c r="DK353" i="6"/>
  <c r="CL1003" i="6"/>
  <c r="DI1003" i="6" s="1"/>
  <c r="CL101" i="6"/>
  <c r="DI101" i="6"/>
  <c r="DH806" i="6"/>
  <c r="DK806" i="6"/>
  <c r="DH808" i="6"/>
  <c r="DK808" i="6" s="1"/>
  <c r="DH320" i="6"/>
  <c r="DK320" i="6" s="1"/>
  <c r="DH475" i="6"/>
  <c r="DK475" i="6"/>
  <c r="CW458" i="6"/>
  <c r="DJ458" i="6" s="1"/>
  <c r="CW190" i="6"/>
  <c r="DJ190" i="6"/>
  <c r="CL537" i="6"/>
  <c r="DI537" i="6" s="1"/>
  <c r="DH225" i="6"/>
  <c r="DK225" i="6"/>
  <c r="DI933" i="6"/>
  <c r="CL933" i="6"/>
  <c r="DH145" i="6"/>
  <c r="DK145" i="6" s="1"/>
  <c r="CL950" i="6"/>
  <c r="DI950" i="6" s="1"/>
  <c r="DM950" i="6" s="1"/>
  <c r="CL602" i="6"/>
  <c r="DI602" i="6"/>
  <c r="DH804" i="6"/>
  <c r="DK804" i="6"/>
  <c r="CW252" i="6"/>
  <c r="DJ252" i="6" s="1"/>
  <c r="CL984" i="6"/>
  <c r="DI984" i="6" s="1"/>
  <c r="CL752" i="6"/>
  <c r="DI752" i="6" s="1"/>
  <c r="DH102" i="6"/>
  <c r="DK102" i="6" s="1"/>
  <c r="CL924" i="6"/>
  <c r="DI924" i="6" s="1"/>
  <c r="CL983" i="6"/>
  <c r="DI983" i="6"/>
  <c r="CL869" i="6"/>
  <c r="DI869" i="6"/>
  <c r="DJ22" i="6"/>
  <c r="CW22" i="6"/>
  <c r="DH646" i="6"/>
  <c r="DK646" i="6" s="1"/>
  <c r="DK334" i="6"/>
  <c r="DH334" i="6"/>
  <c r="CW100" i="6"/>
  <c r="DJ100" i="6"/>
  <c r="CW238" i="6"/>
  <c r="DJ238" i="6"/>
  <c r="CL957" i="6"/>
  <c r="DI957" i="6" s="1"/>
  <c r="DH15" i="6"/>
  <c r="DK15" i="6" s="1"/>
  <c r="CW605" i="6"/>
  <c r="DJ605" i="6" s="1"/>
  <c r="CW41" i="6"/>
  <c r="DJ41" i="6" s="1"/>
  <c r="DH484" i="6"/>
  <c r="DK484" i="6" s="1"/>
  <c r="CW868" i="6"/>
  <c r="DJ868" i="6" s="1"/>
  <c r="CL258" i="6"/>
  <c r="DI258" i="6" s="1"/>
  <c r="CW594" i="6"/>
  <c r="DJ594" i="6" s="1"/>
  <c r="DH489" i="6"/>
  <c r="DK489" i="6"/>
  <c r="CL997" i="6"/>
  <c r="DI997" i="6" s="1"/>
  <c r="CL370" i="6"/>
  <c r="DI370" i="6"/>
  <c r="DM370" i="6" s="1"/>
  <c r="CW613" i="6"/>
  <c r="DJ613" i="6" s="1"/>
  <c r="CL40" i="6"/>
  <c r="DI40" i="6"/>
  <c r="DK909" i="6"/>
  <c r="DH909" i="6"/>
  <c r="CW250" i="6"/>
  <c r="DJ250" i="6" s="1"/>
  <c r="DH551" i="6"/>
  <c r="DK551" i="6" s="1"/>
  <c r="DH1011" i="6"/>
  <c r="DK1011" i="6" s="1"/>
  <c r="DH207" i="6"/>
  <c r="DK207" i="6" s="1"/>
  <c r="CW946" i="6"/>
  <c r="DJ946" i="6" s="1"/>
  <c r="CL780" i="6"/>
  <c r="DI780" i="6" s="1"/>
  <c r="CL289" i="6"/>
  <c r="DI289" i="6" s="1"/>
  <c r="DM289" i="6" s="1"/>
  <c r="CL771" i="6"/>
  <c r="DI771" i="6" s="1"/>
  <c r="CW504" i="6"/>
  <c r="DJ504" i="6" s="1"/>
  <c r="CW417" i="6"/>
  <c r="DJ417" i="6" s="1"/>
  <c r="CL79" i="6"/>
  <c r="DI79" i="6" s="1"/>
  <c r="DJ796" i="6"/>
  <c r="CW796" i="6"/>
  <c r="CW392" i="6"/>
  <c r="DJ392" i="6" s="1"/>
  <c r="DJ437" i="6"/>
  <c r="CW437" i="6"/>
  <c r="DH210" i="6"/>
  <c r="DK210" i="6"/>
  <c r="CW879" i="6"/>
  <c r="DJ879" i="6" s="1"/>
  <c r="DH584" i="6"/>
  <c r="DK584" i="6" s="1"/>
  <c r="DJ292" i="6"/>
  <c r="CW292" i="6"/>
  <c r="CW412" i="6"/>
  <c r="DJ412" i="6" s="1"/>
  <c r="DH267" i="6"/>
  <c r="DK267" i="6" s="1"/>
  <c r="CL392" i="6"/>
  <c r="DI392" i="6"/>
  <c r="CL862" i="6"/>
  <c r="DI862" i="6" s="1"/>
  <c r="CL102" i="6"/>
  <c r="DI102" i="6" s="1"/>
  <c r="CL670" i="6"/>
  <c r="DI670" i="6" s="1"/>
  <c r="CW635" i="6"/>
  <c r="DJ635" i="6" s="1"/>
  <c r="CW957" i="6"/>
  <c r="DJ957" i="6" s="1"/>
  <c r="CW827" i="6"/>
  <c r="DJ827" i="6" s="1"/>
  <c r="DH948" i="6"/>
  <c r="DK948" i="6" s="1"/>
  <c r="CW391" i="6"/>
  <c r="DJ391" i="6"/>
  <c r="DI76" i="6"/>
  <c r="CL76" i="6"/>
  <c r="CW242" i="6"/>
  <c r="DJ242" i="6" s="1"/>
  <c r="CL151" i="6"/>
  <c r="DI151" i="6" s="1"/>
  <c r="DH694" i="6"/>
  <c r="DK694" i="6" s="1"/>
  <c r="CW491" i="6"/>
  <c r="DJ491" i="6" s="1"/>
  <c r="CW689" i="6"/>
  <c r="DJ689" i="6" s="1"/>
  <c r="DI233" i="6"/>
  <c r="CL233" i="6"/>
  <c r="DH769" i="6"/>
  <c r="DK769" i="6" s="1"/>
  <c r="DK459" i="6"/>
  <c r="DH459" i="6"/>
  <c r="CW954" i="6"/>
  <c r="DJ954" i="6"/>
  <c r="DH445" i="6"/>
  <c r="DK445" i="6" s="1"/>
  <c r="CW682" i="6"/>
  <c r="DJ682" i="6" s="1"/>
  <c r="CL425" i="6"/>
  <c r="DI425" i="6" s="1"/>
  <c r="CW21" i="6"/>
  <c r="DJ21" i="6" s="1"/>
  <c r="DI51" i="6"/>
  <c r="CL51" i="6"/>
  <c r="CW435" i="6"/>
  <c r="DJ435" i="6" s="1"/>
  <c r="CW618" i="6"/>
  <c r="DJ618" i="6" s="1"/>
  <c r="CL849" i="6"/>
  <c r="DI849" i="6" s="1"/>
  <c r="CL711" i="6"/>
  <c r="DI711" i="6" s="1"/>
  <c r="DM711" i="6" s="1"/>
  <c r="CW624" i="6"/>
  <c r="DJ624" i="6"/>
  <c r="DH76" i="6"/>
  <c r="DK76" i="6" s="1"/>
  <c r="CW669" i="6"/>
  <c r="DJ669" i="6" s="1"/>
  <c r="N35" i="5"/>
  <c r="L60" i="5"/>
  <c r="L48" i="5"/>
  <c r="DH24" i="6"/>
  <c r="DK24" i="6" s="1"/>
  <c r="CL671" i="6"/>
  <c r="DI671" i="6" s="1"/>
  <c r="DM671" i="6" s="1"/>
  <c r="CL692" i="6"/>
  <c r="DI692" i="6"/>
  <c r="DH965" i="6"/>
  <c r="DK965" i="6" s="1"/>
  <c r="CL677" i="6"/>
  <c r="DI677" i="6" s="1"/>
  <c r="DM677" i="6" s="1"/>
  <c r="DH553" i="6"/>
  <c r="DK553" i="6"/>
  <c r="CW371" i="6"/>
  <c r="DJ371" i="6" s="1"/>
  <c r="DH727" i="6"/>
  <c r="DK727" i="6" s="1"/>
  <c r="DH683" i="6"/>
  <c r="DK683" i="6" s="1"/>
  <c r="DH801" i="6"/>
  <c r="DK801" i="6" s="1"/>
  <c r="CL501" i="6"/>
  <c r="DI501" i="6" s="1"/>
  <c r="DM501" i="6" s="1"/>
  <c r="DH778" i="6"/>
  <c r="DK778" i="6" s="1"/>
  <c r="CL326" i="6"/>
  <c r="DI326" i="6" s="1"/>
  <c r="CW507" i="6"/>
  <c r="DJ507" i="6" s="1"/>
  <c r="DH739" i="6"/>
  <c r="DK739" i="6" s="1"/>
  <c r="DH835" i="6"/>
  <c r="DK835" i="6"/>
  <c r="DH306" i="6"/>
  <c r="DK306" i="6" s="1"/>
  <c r="DH120" i="6"/>
  <c r="DK120" i="6" s="1"/>
  <c r="CL680" i="6"/>
  <c r="DI680" i="6" s="1"/>
  <c r="DM680" i="6" s="1"/>
  <c r="CL796" i="6"/>
  <c r="DI796" i="6" s="1"/>
  <c r="DH223" i="6"/>
  <c r="DK223" i="6"/>
  <c r="DH118" i="6"/>
  <c r="DK118" i="6" s="1"/>
  <c r="CW197" i="6"/>
  <c r="DJ197" i="6" s="1"/>
  <c r="CW272" i="6"/>
  <c r="DJ272" i="6" s="1"/>
  <c r="DH800" i="6"/>
  <c r="DK800" i="6"/>
  <c r="CL855" i="6"/>
  <c r="DI855" i="6" s="1"/>
  <c r="CL660" i="6"/>
  <c r="DI660" i="6" s="1"/>
  <c r="CW477" i="6"/>
  <c r="DJ477" i="6" s="1"/>
  <c r="DH300" i="6"/>
  <c r="DK300" i="6" s="1"/>
  <c r="CW1001" i="6"/>
  <c r="DJ1001" i="6" s="1"/>
  <c r="DH216" i="6"/>
  <c r="DK216" i="6"/>
  <c r="CW973" i="6"/>
  <c r="DJ973" i="6" s="1"/>
  <c r="CL273" i="6"/>
  <c r="DI273" i="6" s="1"/>
  <c r="B73" i="3"/>
  <c r="M66" i="3"/>
  <c r="M68" i="3" s="1"/>
  <c r="M70" i="3" s="1"/>
  <c r="CL214" i="6"/>
  <c r="DI214" i="6"/>
  <c r="DH485" i="6"/>
  <c r="DK485" i="6"/>
  <c r="DI561" i="6"/>
  <c r="CL561" i="6"/>
  <c r="CL230" i="6"/>
  <c r="DI230" i="6"/>
  <c r="DJ803" i="6"/>
  <c r="CW803" i="6"/>
  <c r="CW857" i="6"/>
  <c r="DJ857" i="6" s="1"/>
  <c r="CW329" i="6"/>
  <c r="DJ329" i="6" s="1"/>
  <c r="CW638" i="6"/>
  <c r="DJ638" i="6"/>
  <c r="CW586" i="6"/>
  <c r="DJ586" i="6" s="1"/>
  <c r="CW688" i="6"/>
  <c r="DJ688" i="6" s="1"/>
  <c r="CW694" i="6"/>
  <c r="DJ694" i="6" s="1"/>
  <c r="DH311" i="6"/>
  <c r="DK311" i="6" s="1"/>
  <c r="CL185" i="6"/>
  <c r="DI185" i="6"/>
  <c r="CW591" i="6"/>
  <c r="DJ591" i="6" s="1"/>
  <c r="DH887" i="6"/>
  <c r="DK887" i="6" s="1"/>
  <c r="DH549" i="6"/>
  <c r="DK549" i="6" s="1"/>
  <c r="CL951" i="6"/>
  <c r="DI951" i="6" s="1"/>
  <c r="CW883" i="6"/>
  <c r="DJ883" i="6" s="1"/>
  <c r="CW836" i="6"/>
  <c r="DJ836" i="6" s="1"/>
  <c r="CW304" i="6"/>
  <c r="DJ304" i="6"/>
  <c r="DK902" i="6"/>
  <c r="DH902" i="6"/>
  <c r="CL742" i="6"/>
  <c r="DI742" i="6" s="1"/>
  <c r="DH103" i="6"/>
  <c r="DK103" i="6" s="1"/>
  <c r="CL563" i="6"/>
  <c r="DI563" i="6" s="1"/>
  <c r="CW20" i="6"/>
  <c r="DJ20" i="6" s="1"/>
  <c r="DH639" i="6"/>
  <c r="DK639" i="6" s="1"/>
  <c r="CW101" i="6"/>
  <c r="DJ101" i="6" s="1"/>
  <c r="DH167" i="6"/>
  <c r="DK167" i="6" s="1"/>
  <c r="CL360" i="6"/>
  <c r="DI360" i="6" s="1"/>
  <c r="CL981" i="6"/>
  <c r="DI981" i="6"/>
  <c r="DH724" i="6"/>
  <c r="DK724" i="6" s="1"/>
  <c r="DH166" i="6"/>
  <c r="DK166" i="6"/>
  <c r="CL830" i="6"/>
  <c r="DI830" i="6" s="1"/>
  <c r="CL110" i="6"/>
  <c r="DI110" i="6" s="1"/>
  <c r="CW24" i="6"/>
  <c r="DJ24" i="6" s="1"/>
  <c r="CW848" i="6"/>
  <c r="DJ848" i="6" s="1"/>
  <c r="CW379" i="6"/>
  <c r="DJ379" i="6" s="1"/>
  <c r="DH432" i="6"/>
  <c r="DK432" i="6" s="1"/>
  <c r="CW700" i="6"/>
  <c r="DJ700" i="6" s="1"/>
  <c r="CW651" i="6"/>
  <c r="DJ651" i="6" s="1"/>
  <c r="DI766" i="6"/>
  <c r="CL766" i="6"/>
  <c r="CL306" i="6"/>
  <c r="DI306" i="6"/>
  <c r="DH944" i="6"/>
  <c r="DK944" i="6" s="1"/>
  <c r="CW406" i="6"/>
  <c r="DJ406" i="6" s="1"/>
  <c r="CL1006" i="6"/>
  <c r="DI1006" i="6" s="1"/>
  <c r="DM1006" i="6" s="1"/>
  <c r="CL304" i="6"/>
  <c r="DI304" i="6" s="1"/>
  <c r="DM304" i="6" s="1"/>
  <c r="DK814" i="6"/>
  <c r="DH814" i="6"/>
  <c r="CW614" i="6"/>
  <c r="DJ614" i="6" s="1"/>
  <c r="CW536" i="6"/>
  <c r="DJ536" i="6" s="1"/>
  <c r="CL428" i="6"/>
  <c r="DI428" i="6"/>
  <c r="DH978" i="6"/>
  <c r="DK978" i="6" s="1"/>
  <c r="CW832" i="6"/>
  <c r="DJ832" i="6"/>
  <c r="DI716" i="6"/>
  <c r="CL716" i="6"/>
  <c r="CW529" i="6"/>
  <c r="DJ529" i="6"/>
  <c r="CL68" i="6"/>
  <c r="DI68" i="6" s="1"/>
  <c r="CL234" i="6"/>
  <c r="DI234" i="6" s="1"/>
  <c r="DM234" i="6" s="1"/>
  <c r="CW233" i="6"/>
  <c r="DJ233" i="6" s="1"/>
  <c r="CL186" i="6"/>
  <c r="DI186" i="6" s="1"/>
  <c r="CW560" i="6"/>
  <c r="DJ560" i="6" s="1"/>
  <c r="CW724" i="6"/>
  <c r="DJ724" i="6"/>
  <c r="CW282" i="6"/>
  <c r="DJ282" i="6" s="1"/>
  <c r="DH444" i="6"/>
  <c r="DK444" i="6" s="1"/>
  <c r="CW325" i="6"/>
  <c r="DJ325" i="6" s="1"/>
  <c r="CL32" i="6"/>
  <c r="DI32" i="6" s="1"/>
  <c r="CL313" i="6"/>
  <c r="DI313" i="6" s="1"/>
  <c r="DH331" i="6"/>
  <c r="DK331" i="6" s="1"/>
  <c r="CL524" i="6"/>
  <c r="DI524" i="6"/>
  <c r="CL808" i="6"/>
  <c r="DI808" i="6"/>
  <c r="CW492" i="6"/>
  <c r="DJ492" i="6" s="1"/>
  <c r="CW855" i="6"/>
  <c r="DJ855" i="6" s="1"/>
  <c r="DH243" i="6"/>
  <c r="DK243" i="6" s="1"/>
  <c r="DH852" i="6"/>
  <c r="DK852" i="6" s="1"/>
  <c r="CW684" i="6"/>
  <c r="DJ684" i="6" s="1"/>
  <c r="CW899" i="6"/>
  <c r="DJ899" i="6" s="1"/>
  <c r="DH574" i="6"/>
  <c r="DK574" i="6" s="1"/>
  <c r="CL430" i="6"/>
  <c r="DI430" i="6"/>
  <c r="CW208" i="6"/>
  <c r="DJ208" i="6" s="1"/>
  <c r="DH537" i="6"/>
  <c r="DK537" i="6" s="1"/>
  <c r="CL672" i="6"/>
  <c r="DI672" i="6" s="1"/>
  <c r="CW425" i="6"/>
  <c r="DJ425" i="6" s="1"/>
  <c r="DK673" i="6"/>
  <c r="DH673" i="6"/>
  <c r="CL948" i="6"/>
  <c r="DI948" i="6" s="1"/>
  <c r="DH323" i="6"/>
  <c r="DK323" i="6" s="1"/>
  <c r="DH538" i="6"/>
  <c r="DK538" i="6"/>
  <c r="CW180" i="6"/>
  <c r="DJ180" i="6" s="1"/>
  <c r="CL786" i="6"/>
  <c r="DI786" i="6" s="1"/>
  <c r="CW155" i="6"/>
  <c r="DJ155" i="6" s="1"/>
  <c r="DH582" i="6"/>
  <c r="DK582" i="6" s="1"/>
  <c r="CW191" i="6"/>
  <c r="DJ191" i="6" s="1"/>
  <c r="CW26" i="6"/>
  <c r="DJ26" i="6" s="1"/>
  <c r="CW742" i="6"/>
  <c r="DJ742" i="6" s="1"/>
  <c r="DH183" i="6"/>
  <c r="DK183" i="6" s="1"/>
  <c r="CL661" i="6"/>
  <c r="DI661" i="6" s="1"/>
  <c r="DH431" i="6"/>
  <c r="DK431" i="6"/>
  <c r="CW1011" i="6"/>
  <c r="DJ1011" i="6" s="1"/>
  <c r="CW30" i="6"/>
  <c r="DJ30" i="6" s="1"/>
  <c r="CW565" i="6"/>
  <c r="DJ565" i="6" s="1"/>
  <c r="CL815" i="6"/>
  <c r="DI815" i="6" s="1"/>
  <c r="DH193" i="6"/>
  <c r="DK193" i="6" s="1"/>
  <c r="CL297" i="6"/>
  <c r="DI297" i="6" s="1"/>
  <c r="CW46" i="6"/>
  <c r="DJ46" i="6" s="1"/>
  <c r="DH655" i="6"/>
  <c r="DK655" i="6" s="1"/>
  <c r="CW372" i="6"/>
  <c r="DJ372" i="6" s="1"/>
  <c r="CW843" i="6"/>
  <c r="DJ843" i="6"/>
  <c r="DK42" i="6"/>
  <c r="DH42" i="6"/>
  <c r="CL150" i="6"/>
  <c r="DI150" i="6" s="1"/>
  <c r="DM150" i="6" s="1"/>
  <c r="CL674" i="6"/>
  <c r="DI674" i="6" s="1"/>
  <c r="DH95" i="6"/>
  <c r="DK95" i="6" s="1"/>
  <c r="DH832" i="6"/>
  <c r="DK832" i="6" s="1"/>
  <c r="CW900" i="6"/>
  <c r="DJ900" i="6" s="1"/>
  <c r="CL799" i="6"/>
  <c r="DI799" i="6" s="1"/>
  <c r="DM799" i="6" s="1"/>
  <c r="CL993" i="6"/>
  <c r="DI993" i="6"/>
  <c r="DH987" i="6"/>
  <c r="DK987" i="6" s="1"/>
  <c r="DH905" i="6"/>
  <c r="DK905" i="6" s="1"/>
  <c r="DH599" i="6"/>
  <c r="DK599" i="6" s="1"/>
  <c r="DH834" i="6"/>
  <c r="DK834" i="6" s="1"/>
  <c r="DH867" i="6"/>
  <c r="DK867" i="6" s="1"/>
  <c r="CW652" i="6"/>
  <c r="DJ652" i="6"/>
  <c r="CL889" i="6"/>
  <c r="DI889" i="6" s="1"/>
  <c r="DH434" i="6"/>
  <c r="DK434" i="6" s="1"/>
  <c r="DH349" i="6"/>
  <c r="DK349" i="6" s="1"/>
  <c r="CW460" i="6"/>
  <c r="DJ460" i="6" s="1"/>
  <c r="CW505" i="6"/>
  <c r="DJ505" i="6" s="1"/>
  <c r="DH546" i="6"/>
  <c r="DK546" i="6" s="1"/>
  <c r="DK68" i="6"/>
  <c r="DH68" i="6"/>
  <c r="CW495" i="6"/>
  <c r="DJ495" i="6" s="1"/>
  <c r="DH495" i="6"/>
  <c r="DK495" i="6"/>
  <c r="CL935" i="6"/>
  <c r="DI935" i="6" s="1"/>
  <c r="DH60" i="6"/>
  <c r="DK60" i="6" s="1"/>
  <c r="DH430" i="6"/>
  <c r="DK430" i="6" s="1"/>
  <c r="DJ198" i="6"/>
  <c r="CW198" i="6"/>
  <c r="DH516" i="6"/>
  <c r="DK516" i="6" s="1"/>
  <c r="DH827" i="6"/>
  <c r="DK827" i="6" s="1"/>
  <c r="CL583" i="6"/>
  <c r="DI583" i="6" s="1"/>
  <c r="DM583" i="6" s="1"/>
  <c r="DH536" i="6"/>
  <c r="DK536" i="6" s="1"/>
  <c r="DH73" i="6"/>
  <c r="DK73" i="6" s="1"/>
  <c r="DH140" i="6"/>
  <c r="DK140" i="6" s="1"/>
  <c r="CW602" i="6"/>
  <c r="DJ602" i="6" s="1"/>
  <c r="CL49" i="6"/>
  <c r="DI49" i="6"/>
  <c r="DH188" i="6"/>
  <c r="DK188" i="6" s="1"/>
  <c r="DI249" i="6"/>
  <c r="CL249" i="6"/>
  <c r="CW497" i="6"/>
  <c r="DJ497" i="6" s="1"/>
  <c r="CL308" i="6"/>
  <c r="DI308" i="6" s="1"/>
  <c r="CW574" i="6"/>
  <c r="DJ574" i="6" s="1"/>
  <c r="CW218" i="6"/>
  <c r="DJ218" i="6" s="1"/>
  <c r="DH130" i="6"/>
  <c r="DK130" i="6" s="1"/>
  <c r="DK14" i="6"/>
  <c r="DH14" i="6"/>
  <c r="CW768" i="6"/>
  <c r="DJ768" i="6" s="1"/>
  <c r="CL775" i="6"/>
  <c r="DI775" i="6" s="1"/>
  <c r="DM775" i="6" s="1"/>
  <c r="CL1007" i="6"/>
  <c r="DI1007" i="6" s="1"/>
  <c r="CW452" i="6"/>
  <c r="DJ452" i="6"/>
  <c r="CL395" i="6"/>
  <c r="DI395" i="6" s="1"/>
  <c r="DM395" i="6" s="1"/>
  <c r="DH31" i="6"/>
  <c r="DK31" i="6" s="1"/>
  <c r="DH670" i="6"/>
  <c r="DK670" i="6" s="1"/>
  <c r="DJ360" i="6"/>
  <c r="CW360" i="6"/>
  <c r="L61" i="5"/>
  <c r="L49" i="5"/>
  <c r="N36" i="5"/>
  <c r="CW388" i="6"/>
  <c r="DJ388" i="6" s="1"/>
  <c r="CW389" i="6"/>
  <c r="DJ389" i="6"/>
  <c r="DH208" i="6"/>
  <c r="DK208" i="6" s="1"/>
  <c r="CW939" i="6"/>
  <c r="DJ939" i="6"/>
  <c r="CL765" i="6"/>
  <c r="DI765" i="6" s="1"/>
  <c r="DH969" i="6"/>
  <c r="DK969" i="6" s="1"/>
  <c r="CW165" i="6"/>
  <c r="DJ165" i="6" s="1"/>
  <c r="CL1009" i="6"/>
  <c r="DI1009" i="6" s="1"/>
  <c r="CL305" i="6"/>
  <c r="DI305" i="6" s="1"/>
  <c r="CW861" i="6"/>
  <c r="DJ861" i="6" s="1"/>
  <c r="DH197" i="6"/>
  <c r="DK197" i="6"/>
  <c r="CL461" i="6"/>
  <c r="DI461" i="6" s="1"/>
  <c r="DM461" i="6" s="1"/>
  <c r="DH515" i="6"/>
  <c r="DK515" i="6" s="1"/>
  <c r="CL578" i="6"/>
  <c r="DI578" i="6"/>
  <c r="CW810" i="6"/>
  <c r="DJ810" i="6" s="1"/>
  <c r="CL354" i="6"/>
  <c r="DI354" i="6"/>
  <c r="DH759" i="6"/>
  <c r="DK759" i="6"/>
  <c r="DH316" i="6"/>
  <c r="DK316" i="6" s="1"/>
  <c r="DH610" i="6"/>
  <c r="DK610" i="6" s="1"/>
  <c r="CW424" i="6"/>
  <c r="DJ424" i="6" s="1"/>
  <c r="CL755" i="6"/>
  <c r="DI755" i="6" s="1"/>
  <c r="DH273" i="6"/>
  <c r="DK273" i="6" s="1"/>
  <c r="CL575" i="6"/>
  <c r="DI575" i="6" s="1"/>
  <c r="DI74" i="6"/>
  <c r="CL74" i="6"/>
  <c r="DH994" i="6"/>
  <c r="DK994" i="6" s="1"/>
  <c r="CL806" i="6"/>
  <c r="DI806" i="6"/>
  <c r="CW456" i="6"/>
  <c r="DJ456" i="6"/>
  <c r="DH211" i="6"/>
  <c r="DK211" i="6" s="1"/>
  <c r="DH466" i="6"/>
  <c r="DK466" i="6" s="1"/>
  <c r="DI78" i="6"/>
  <c r="CL78" i="6"/>
  <c r="CW653" i="6"/>
  <c r="DJ653" i="6" s="1"/>
  <c r="CW984" i="6"/>
  <c r="DJ984" i="6"/>
  <c r="CL600" i="6"/>
  <c r="DI600" i="6"/>
  <c r="CW787" i="6"/>
  <c r="DJ787" i="6" s="1"/>
  <c r="DH80" i="6"/>
  <c r="DK80" i="6" s="1"/>
  <c r="CL149" i="6"/>
  <c r="DI149" i="6" s="1"/>
  <c r="CL972" i="6"/>
  <c r="DI972" i="6" s="1"/>
  <c r="DM972" i="6" s="1"/>
  <c r="CW315" i="6"/>
  <c r="DJ315" i="6" s="1"/>
  <c r="DH249" i="6"/>
  <c r="DK249" i="6" s="1"/>
  <c r="CL42" i="6"/>
  <c r="DI42" i="6"/>
  <c r="CW718" i="6"/>
  <c r="DJ718" i="6"/>
  <c r="CW488" i="6"/>
  <c r="DJ488" i="6" s="1"/>
  <c r="CL903" i="6"/>
  <c r="DI903" i="6" s="1"/>
  <c r="CL91" i="6"/>
  <c r="DI91" i="6"/>
  <c r="CW687" i="6"/>
  <c r="DJ687" i="6" s="1"/>
  <c r="DH435" i="6"/>
  <c r="DK435" i="6" s="1"/>
  <c r="CW385" i="6"/>
  <c r="DJ385" i="6" s="1"/>
  <c r="CL643" i="6"/>
  <c r="DI643" i="6" s="1"/>
  <c r="DM643" i="6" s="1"/>
  <c r="CW817" i="6"/>
  <c r="DJ817" i="6" s="1"/>
  <c r="CL616" i="6"/>
  <c r="DI616" i="6" s="1"/>
  <c r="DM616" i="6" s="1"/>
  <c r="CW104" i="6"/>
  <c r="DJ104" i="6" s="1"/>
  <c r="CL322" i="6"/>
  <c r="DI322" i="6" s="1"/>
  <c r="CL1011" i="6"/>
  <c r="DI1011" i="6" s="1"/>
  <c r="DK385" i="6"/>
  <c r="DH385" i="6"/>
  <c r="DH837" i="6"/>
  <c r="DK837" i="6" s="1"/>
  <c r="CL396" i="6"/>
  <c r="DI396" i="6"/>
  <c r="CL879" i="6"/>
  <c r="DI879" i="6"/>
  <c r="DH748" i="6"/>
  <c r="DK748" i="6" s="1"/>
  <c r="CL789" i="6"/>
  <c r="DI789" i="6" s="1"/>
  <c r="CW805" i="6"/>
  <c r="DJ805" i="6" s="1"/>
  <c r="DH282" i="6"/>
  <c r="DK282" i="6" s="1"/>
  <c r="CW783" i="6"/>
  <c r="DJ783" i="6" s="1"/>
  <c r="DH692" i="6"/>
  <c r="DK692" i="6" s="1"/>
  <c r="CW615" i="6"/>
  <c r="DJ615" i="6"/>
  <c r="CL707" i="6"/>
  <c r="DI707" i="6" s="1"/>
  <c r="DM707" i="6" s="1"/>
  <c r="CL743" i="6"/>
  <c r="DI743" i="6" s="1"/>
  <c r="CW64" i="6"/>
  <c r="DJ64" i="6" s="1"/>
  <c r="CW62" i="6"/>
  <c r="DJ62" i="6"/>
  <c r="CL489" i="6"/>
  <c r="DI489" i="6" s="1"/>
  <c r="CW943" i="6"/>
  <c r="DJ943" i="6" s="1"/>
  <c r="DH82" i="6"/>
  <c r="DK82" i="6" s="1"/>
  <c r="CL708" i="6"/>
  <c r="DI708" i="6" s="1"/>
  <c r="CW259" i="6"/>
  <c r="DJ259" i="6"/>
  <c r="CL473" i="6"/>
  <c r="DI473" i="6"/>
  <c r="DH548" i="6"/>
  <c r="DK548" i="6" s="1"/>
  <c r="CW76" i="6"/>
  <c r="DJ76" i="6" s="1"/>
  <c r="DH175" i="6"/>
  <c r="DK175" i="6" s="1"/>
  <c r="CL980" i="6"/>
  <c r="DI980" i="6" s="1"/>
  <c r="DH92" i="6"/>
  <c r="DK92" i="6"/>
  <c r="DH685" i="6"/>
  <c r="DK685" i="6" s="1"/>
  <c r="CL224" i="6"/>
  <c r="DI224" i="6"/>
  <c r="DH264" i="6"/>
  <c r="DK264" i="6" s="1"/>
  <c r="CW675" i="6"/>
  <c r="DJ675" i="6" s="1"/>
  <c r="DH481" i="6"/>
  <c r="DK481" i="6" s="1"/>
  <c r="CW193" i="6"/>
  <c r="DJ193" i="6" s="1"/>
  <c r="CW454" i="6"/>
  <c r="DJ454" i="6" s="1"/>
  <c r="CL953" i="6"/>
  <c r="DI953" i="6"/>
  <c r="CW757" i="6"/>
  <c r="DJ757" i="6" s="1"/>
  <c r="CL222" i="6"/>
  <c r="DI222" i="6"/>
  <c r="CW525" i="6"/>
  <c r="DJ525" i="6" s="1"/>
  <c r="DH185" i="6"/>
  <c r="DK185" i="6" s="1"/>
  <c r="DH70" i="6"/>
  <c r="DK70" i="6" s="1"/>
  <c r="DH632" i="6"/>
  <c r="DK632" i="6" s="1"/>
  <c r="CW168" i="6"/>
  <c r="DJ168" i="6" s="1"/>
  <c r="CL195" i="6"/>
  <c r="DI195" i="6"/>
  <c r="CL402" i="6"/>
  <c r="DI402" i="6" s="1"/>
  <c r="DM402" i="6" s="1"/>
  <c r="CL437" i="6"/>
  <c r="DI437" i="6"/>
  <c r="DM437" i="6" s="1"/>
  <c r="DH358" i="6"/>
  <c r="DK358" i="6" s="1"/>
  <c r="DH119" i="6"/>
  <c r="DK119" i="6" s="1"/>
  <c r="DH798" i="6"/>
  <c r="DK798" i="6" s="1"/>
  <c r="DH302" i="6"/>
  <c r="DK302" i="6"/>
  <c r="CW929" i="6"/>
  <c r="DJ929" i="6" s="1"/>
  <c r="CW223" i="6"/>
  <c r="DJ223" i="6"/>
  <c r="CL533" i="6"/>
  <c r="DI533" i="6" s="1"/>
  <c r="DM533" i="6" s="1"/>
  <c r="DH399" i="6"/>
  <c r="DK399" i="6" s="1"/>
  <c r="DH246" i="6"/>
  <c r="DK246" i="6" s="1"/>
  <c r="CW681" i="6"/>
  <c r="DJ681" i="6" s="1"/>
  <c r="DK98" i="6"/>
  <c r="DH98" i="6"/>
  <c r="CW130" i="6"/>
  <c r="DJ130" i="6" s="1"/>
  <c r="CW185" i="6"/>
  <c r="DJ185" i="6" s="1"/>
  <c r="CW288" i="6"/>
  <c r="DJ288" i="6" s="1"/>
  <c r="CW66" i="6"/>
  <c r="DJ66" i="6"/>
  <c r="CL475" i="6"/>
  <c r="DI475" i="6"/>
  <c r="DJ792" i="6"/>
  <c r="CW792" i="6"/>
  <c r="CW220" i="6"/>
  <c r="DJ220" i="6"/>
  <c r="CL555" i="6"/>
  <c r="DI555" i="6" s="1"/>
  <c r="DH882" i="6"/>
  <c r="DK882" i="6" s="1"/>
  <c r="CW780" i="6"/>
  <c r="DJ780" i="6" s="1"/>
  <c r="CL197" i="6"/>
  <c r="DI197" i="6"/>
  <c r="CL67" i="6"/>
  <c r="DI67" i="6" s="1"/>
  <c r="DM67" i="6" s="1"/>
  <c r="DH650" i="6"/>
  <c r="DK650" i="6" s="1"/>
  <c r="CW986" i="6"/>
  <c r="DJ986" i="6" s="1"/>
  <c r="CL734" i="6"/>
  <c r="DI734" i="6" s="1"/>
  <c r="DM734" i="6" s="1"/>
  <c r="CL565" i="6"/>
  <c r="DI565" i="6" s="1"/>
  <c r="DH29" i="6"/>
  <c r="DK29" i="6" s="1"/>
  <c r="DI321" i="6"/>
  <c r="CL321" i="6"/>
  <c r="CW717" i="6"/>
  <c r="DJ717" i="6" s="1"/>
  <c r="CL837" i="6"/>
  <c r="DI837" i="6" s="1"/>
  <c r="CW875" i="6"/>
  <c r="DJ875" i="6" s="1"/>
  <c r="DH560" i="6"/>
  <c r="DK560" i="6"/>
  <c r="CL854" i="6"/>
  <c r="DI854" i="6" s="1"/>
  <c r="DM854" i="6" s="1"/>
  <c r="DJ418" i="6"/>
  <c r="CW418" i="6"/>
  <c r="CW219" i="6"/>
  <c r="DJ219" i="6"/>
  <c r="CW989" i="6"/>
  <c r="DJ989" i="6" s="1"/>
  <c r="CW461" i="6"/>
  <c r="DJ461" i="6" s="1"/>
  <c r="CW994" i="6"/>
  <c r="DJ994" i="6" s="1"/>
  <c r="CL290" i="6"/>
  <c r="DI290" i="6"/>
  <c r="CL611" i="6"/>
  <c r="DI611" i="6" s="1"/>
  <c r="CW897" i="6"/>
  <c r="DJ897" i="6" s="1"/>
  <c r="CL245" i="6"/>
  <c r="DI245" i="6" s="1"/>
  <c r="DH131" i="6"/>
  <c r="DK131" i="6" s="1"/>
  <c r="CL986" i="6"/>
  <c r="DI986" i="6" s="1"/>
  <c r="CL356" i="6"/>
  <c r="DI356" i="6"/>
  <c r="CL827" i="6"/>
  <c r="DI827" i="6" s="1"/>
  <c r="DM827" i="6" s="1"/>
  <c r="DH728" i="6"/>
  <c r="DK728" i="6" s="1"/>
  <c r="CW359" i="6"/>
  <c r="DJ359" i="6" s="1"/>
  <c r="DH559" i="6"/>
  <c r="DK559" i="6" s="1"/>
  <c r="CL374" i="6"/>
  <c r="DI374" i="6" s="1"/>
  <c r="DH247" i="6"/>
  <c r="DK247" i="6" s="1"/>
  <c r="DJ436" i="6"/>
  <c r="CW436" i="6"/>
  <c r="DH256" i="6"/>
  <c r="DK256" i="6" s="1"/>
  <c r="CL641" i="6"/>
  <c r="DI641" i="6" s="1"/>
  <c r="DM641" i="6" s="1"/>
  <c r="CL177" i="6"/>
  <c r="DI177" i="6" s="1"/>
  <c r="CL523" i="6"/>
  <c r="DI523" i="6" s="1"/>
  <c r="DM523" i="6" s="1"/>
  <c r="DH565" i="6"/>
  <c r="DK565" i="6" s="1"/>
  <c r="DH733" i="6"/>
  <c r="DK733" i="6" s="1"/>
  <c r="CW196" i="6"/>
  <c r="DJ196" i="6" s="1"/>
  <c r="DH942" i="6"/>
  <c r="DK942" i="6" s="1"/>
  <c r="CL41" i="6"/>
  <c r="DI41" i="6" s="1"/>
  <c r="CL606" i="6"/>
  <c r="DI606" i="6"/>
  <c r="DH112" i="6"/>
  <c r="DK112" i="6" s="1"/>
  <c r="CW55" i="6"/>
  <c r="DJ55" i="6" s="1"/>
  <c r="CW426" i="6"/>
  <c r="DJ426" i="6" s="1"/>
  <c r="DH627" i="6"/>
  <c r="DK627" i="6" s="1"/>
  <c r="CW110" i="6"/>
  <c r="DJ110" i="6" s="1"/>
  <c r="DH761" i="6"/>
  <c r="DK761" i="6" s="1"/>
  <c r="CW494" i="6"/>
  <c r="DJ494" i="6" s="1"/>
  <c r="CW581" i="6"/>
  <c r="DJ581" i="6" s="1"/>
  <c r="DH653" i="6"/>
  <c r="DK653" i="6" s="1"/>
  <c r="CL154" i="6"/>
  <c r="DI154" i="6" s="1"/>
  <c r="DM154" i="6" s="1"/>
  <c r="CL686" i="6"/>
  <c r="DI686" i="6" s="1"/>
  <c r="DH854" i="6"/>
  <c r="DK854" i="6" s="1"/>
  <c r="DH860" i="6"/>
  <c r="DK860" i="6" s="1"/>
  <c r="CW344" i="6"/>
  <c r="DJ344" i="6" s="1"/>
  <c r="DH190" i="6"/>
  <c r="DK190" i="6"/>
  <c r="CL696" i="6"/>
  <c r="DI696" i="6"/>
  <c r="DH105" i="6"/>
  <c r="DK105" i="6" s="1"/>
  <c r="CW19" i="6"/>
  <c r="DJ19" i="6" s="1"/>
  <c r="DH750" i="6"/>
  <c r="DK750" i="6" s="1"/>
  <c r="CL508" i="6"/>
  <c r="DI508" i="6" s="1"/>
  <c r="DM508" i="6" s="1"/>
  <c r="DH803" i="6"/>
  <c r="DK803" i="6" s="1"/>
  <c r="CL822" i="6"/>
  <c r="DI822" i="6"/>
  <c r="CW264" i="6"/>
  <c r="DJ264" i="6" s="1"/>
  <c r="CL550" i="6"/>
  <c r="DI550" i="6"/>
  <c r="DH865" i="6"/>
  <c r="DK865" i="6" s="1"/>
  <c r="CL916" i="6"/>
  <c r="DI916" i="6"/>
  <c r="DH269" i="6"/>
  <c r="DK269" i="6" s="1"/>
  <c r="CW606" i="6"/>
  <c r="DJ606" i="6" s="1"/>
  <c r="DH968" i="6"/>
  <c r="DK968" i="6" s="1"/>
  <c r="CW809" i="6"/>
  <c r="DJ809" i="6"/>
  <c r="DK726" i="6"/>
  <c r="DH726" i="6"/>
  <c r="DH899" i="6"/>
  <c r="DK899" i="6" s="1"/>
  <c r="DH115" i="6"/>
  <c r="DK115" i="6" s="1"/>
  <c r="CW1006" i="6"/>
  <c r="DJ1006" i="6" s="1"/>
  <c r="CW489" i="6"/>
  <c r="DJ489" i="6" s="1"/>
  <c r="CL690" i="6"/>
  <c r="DI690" i="6"/>
  <c r="CW54" i="6"/>
  <c r="DJ54" i="6" s="1"/>
  <c r="CW121" i="6"/>
  <c r="DJ121" i="6" s="1"/>
  <c r="CL949" i="6"/>
  <c r="DI949" i="6" s="1"/>
  <c r="DH993" i="6"/>
  <c r="DK993" i="6" s="1"/>
  <c r="CW632" i="6"/>
  <c r="DJ632" i="6" s="1"/>
  <c r="CW534" i="6"/>
  <c r="DJ534" i="6" s="1"/>
  <c r="DH753" i="6"/>
  <c r="DK753" i="6" s="1"/>
  <c r="DH689" i="6"/>
  <c r="DK689" i="6"/>
  <c r="CL336" i="6"/>
  <c r="DI336" i="6" s="1"/>
  <c r="CL886" i="6"/>
  <c r="DI886" i="6" s="1"/>
  <c r="DM886" i="6" s="1"/>
  <c r="DH368" i="6"/>
  <c r="DK368" i="6" s="1"/>
  <c r="DH512" i="6"/>
  <c r="DK512" i="6" s="1"/>
  <c r="CL125" i="6"/>
  <c r="DI125" i="6" s="1"/>
  <c r="DM125" i="6" s="1"/>
  <c r="DH272" i="6"/>
  <c r="DK272" i="6" s="1"/>
  <c r="CW269" i="6"/>
  <c r="DJ269" i="6"/>
  <c r="CL770" i="6"/>
  <c r="DI770" i="6" s="1"/>
  <c r="CW419" i="6"/>
  <c r="DJ419" i="6" s="1"/>
  <c r="CL784" i="6"/>
  <c r="DI784" i="6" s="1"/>
  <c r="CW528" i="6"/>
  <c r="DJ528" i="6" s="1"/>
  <c r="CL723" i="6"/>
  <c r="DI723" i="6" s="1"/>
  <c r="CL773" i="6"/>
  <c r="DI773" i="6"/>
  <c r="DH135" i="6"/>
  <c r="DK135" i="6" s="1"/>
  <c r="CW179" i="6"/>
  <c r="DJ179" i="6"/>
  <c r="CL164" i="6"/>
  <c r="DI164" i="6" s="1"/>
  <c r="DM164" i="6" s="1"/>
  <c r="DH286" i="6"/>
  <c r="DK286" i="6" s="1"/>
  <c r="CL931" i="6"/>
  <c r="DI931" i="6" s="1"/>
  <c r="DM931" i="6" s="1"/>
  <c r="CL351" i="6"/>
  <c r="DI351" i="6" s="1"/>
  <c r="DM351" i="6" s="1"/>
  <c r="DH389" i="6"/>
  <c r="DK389" i="6" s="1"/>
  <c r="CL528" i="6"/>
  <c r="DI528" i="6"/>
  <c r="CW846" i="6"/>
  <c r="DJ846" i="6" s="1"/>
  <c r="DK116" i="6"/>
  <c r="DH116" i="6"/>
  <c r="DH94" i="6"/>
  <c r="DK94" i="6" s="1"/>
  <c r="DH228" i="6"/>
  <c r="DK228" i="6" s="1"/>
  <c r="DH321" i="6"/>
  <c r="DK321" i="6" s="1"/>
  <c r="CL483" i="6"/>
  <c r="DI483" i="6"/>
  <c r="CL510" i="6"/>
  <c r="DI510" i="6" s="1"/>
  <c r="DM510" i="6" s="1"/>
  <c r="CL689" i="6"/>
  <c r="DI689" i="6" s="1"/>
  <c r="DH918" i="6"/>
  <c r="DK918" i="6" s="1"/>
  <c r="CW214" i="6"/>
  <c r="DJ214" i="6" s="1"/>
  <c r="CW342" i="6"/>
  <c r="DJ342" i="6" s="1"/>
  <c r="CW906" i="6"/>
  <c r="DJ906" i="6"/>
  <c r="DH271" i="6"/>
  <c r="DK271" i="6" s="1"/>
  <c r="CL516" i="6"/>
  <c r="DI516" i="6"/>
  <c r="CL693" i="6"/>
  <c r="DI693" i="6"/>
  <c r="DH28" i="6"/>
  <c r="DK28" i="6" s="1"/>
  <c r="CW361" i="6"/>
  <c r="DJ361" i="6"/>
  <c r="CL657" i="6"/>
  <c r="DI657" i="6" s="1"/>
  <c r="DH647" i="6"/>
  <c r="DK647" i="6" s="1"/>
  <c r="DH851" i="6"/>
  <c r="DK851" i="6" s="1"/>
  <c r="CW814" i="6"/>
  <c r="DJ814" i="6"/>
  <c r="DH194" i="6"/>
  <c r="DK194" i="6" s="1"/>
  <c r="CL978" i="6"/>
  <c r="DI978" i="6"/>
  <c r="DH1010" i="6"/>
  <c r="DK1010" i="6"/>
  <c r="CL210" i="6"/>
  <c r="DI210" i="6" s="1"/>
  <c r="CL239" i="6"/>
  <c r="DI239" i="6" s="1"/>
  <c r="DH110" i="6"/>
  <c r="DK110" i="6" s="1"/>
  <c r="CL930" i="6"/>
  <c r="DI930" i="6" s="1"/>
  <c r="DM930" i="6" s="1"/>
  <c r="DH962" i="6"/>
  <c r="DK962" i="6"/>
  <c r="CL982" i="6"/>
  <c r="DI982" i="6" s="1"/>
  <c r="DM982" i="6" s="1"/>
  <c r="CL802" i="6"/>
  <c r="DI802" i="6" s="1"/>
  <c r="DM802" i="6" s="1"/>
  <c r="DH496" i="6"/>
  <c r="DK496" i="6"/>
  <c r="CW205" i="6"/>
  <c r="DJ205" i="6" s="1"/>
  <c r="DH812" i="6"/>
  <c r="DK812" i="6" s="1"/>
  <c r="CL536" i="6"/>
  <c r="DI536" i="6" s="1"/>
  <c r="DH47" i="6"/>
  <c r="DK47" i="6"/>
  <c r="CW509" i="6"/>
  <c r="DJ509" i="6" s="1"/>
  <c r="CL640" i="6"/>
  <c r="DI640" i="6"/>
  <c r="CW874" i="6"/>
  <c r="DJ874" i="6" s="1"/>
  <c r="CW207" i="6"/>
  <c r="DJ207" i="6" s="1"/>
  <c r="DH824" i="6"/>
  <c r="DK824" i="6" s="1"/>
  <c r="DH688" i="6"/>
  <c r="DK688" i="6" s="1"/>
  <c r="DK469" i="6"/>
  <c r="DH469" i="6"/>
  <c r="DH236" i="6"/>
  <c r="DK236" i="6"/>
  <c r="DH346" i="6"/>
  <c r="DK346" i="6"/>
  <c r="CL848" i="6"/>
  <c r="DI848" i="6" s="1"/>
  <c r="CW228" i="6"/>
  <c r="DJ228" i="6" s="1"/>
  <c r="DH227" i="6"/>
  <c r="DK227" i="6" s="1"/>
  <c r="CL148" i="6"/>
  <c r="DI148" i="6" s="1"/>
  <c r="DH782" i="6"/>
  <c r="DK782" i="6" s="1"/>
  <c r="DH451" i="6"/>
  <c r="DK451" i="6" s="1"/>
  <c r="DH592" i="6"/>
  <c r="DK592" i="6" s="1"/>
  <c r="DH629" i="6"/>
  <c r="DK629" i="6" s="1"/>
  <c r="CL897" i="6"/>
  <c r="DI897" i="6" s="1"/>
  <c r="CW309" i="6"/>
  <c r="DJ309" i="6" s="1"/>
  <c r="CW710" i="6"/>
  <c r="DJ710" i="6" s="1"/>
  <c r="M12" i="3"/>
  <c r="M14" i="3" s="1"/>
  <c r="B19" i="3"/>
  <c r="CL99" i="6"/>
  <c r="DI99" i="6" s="1"/>
  <c r="CW444" i="6"/>
  <c r="DJ444" i="6" s="1"/>
  <c r="CL268" i="6"/>
  <c r="DI268" i="6" s="1"/>
  <c r="CW683" i="6"/>
  <c r="DJ683" i="6" s="1"/>
  <c r="CW539" i="6"/>
  <c r="DJ539" i="6"/>
  <c r="CW980" i="6"/>
  <c r="DJ980" i="6" s="1"/>
  <c r="CL873" i="6"/>
  <c r="DI873" i="6"/>
  <c r="CL965" i="6"/>
  <c r="DI965" i="6" s="1"/>
  <c r="CL172" i="6"/>
  <c r="DI172" i="6" s="1"/>
  <c r="DH241" i="6"/>
  <c r="DK241" i="6" s="1"/>
  <c r="CW358" i="6"/>
  <c r="DJ358" i="6" s="1"/>
  <c r="CW293" i="6"/>
  <c r="DJ293" i="6" s="1"/>
  <c r="DH365" i="6"/>
  <c r="DK365" i="6" s="1"/>
  <c r="DH494" i="6"/>
  <c r="DK494" i="6" s="1"/>
  <c r="CW833" i="6"/>
  <c r="DJ833" i="6"/>
  <c r="CW65" i="6"/>
  <c r="DJ65" i="6" s="1"/>
  <c r="CW823" i="6"/>
  <c r="DJ823" i="6" s="1"/>
  <c r="DH580" i="6"/>
  <c r="DK580" i="6" s="1"/>
  <c r="CL175" i="6"/>
  <c r="DI175" i="6"/>
  <c r="CL111" i="6"/>
  <c r="DI111" i="6" s="1"/>
  <c r="CL256" i="6"/>
  <c r="DI256" i="6"/>
  <c r="CL228" i="6"/>
  <c r="DI228" i="6" s="1"/>
  <c r="DH973" i="6"/>
  <c r="DK973" i="6"/>
  <c r="DH687" i="6"/>
  <c r="DK687" i="6" s="1"/>
  <c r="CL123" i="6"/>
  <c r="DI123" i="6" s="1"/>
  <c r="CL72" i="6"/>
  <c r="DI72" i="6" s="1"/>
  <c r="CL352" i="6"/>
  <c r="DI352" i="6" s="1"/>
  <c r="DH96" i="6"/>
  <c r="DK96" i="6" s="1"/>
  <c r="CW390" i="6"/>
  <c r="DJ390" i="6" s="1"/>
  <c r="CL416" i="6"/>
  <c r="DI416" i="6" s="1"/>
  <c r="CW181" i="6"/>
  <c r="DJ181" i="6"/>
  <c r="DH586" i="6"/>
  <c r="DK586" i="6" s="1"/>
  <c r="DH786" i="6"/>
  <c r="DK786" i="6" s="1"/>
  <c r="CW925" i="6"/>
  <c r="DJ925" i="6"/>
  <c r="CW382" i="6"/>
  <c r="DJ382" i="6" s="1"/>
  <c r="CL269" i="6"/>
  <c r="DI269" i="6" s="1"/>
  <c r="CL626" i="6"/>
  <c r="DI626" i="6" s="1"/>
  <c r="DM626" i="6" s="1"/>
  <c r="DH74" i="6"/>
  <c r="DK74" i="6" s="1"/>
  <c r="CL363" i="6"/>
  <c r="DI363" i="6" s="1"/>
  <c r="DM363" i="6" s="1"/>
  <c r="CW885" i="6"/>
  <c r="DJ885" i="6"/>
  <c r="DH845" i="6"/>
  <c r="DK845" i="6" s="1"/>
  <c r="CL688" i="6"/>
  <c r="DI688" i="6" s="1"/>
  <c r="CW564" i="6"/>
  <c r="DJ564" i="6" s="1"/>
  <c r="DK722" i="6"/>
  <c r="DH722" i="6"/>
  <c r="DM976" i="6" l="1"/>
  <c r="DM1011" i="6"/>
  <c r="DM91" i="6"/>
  <c r="DM199" i="6"/>
  <c r="DM112" i="6"/>
  <c r="DM364" i="6"/>
  <c r="DM172" i="6"/>
  <c r="DM949" i="6"/>
  <c r="DM40" i="6"/>
  <c r="DM811" i="6"/>
  <c r="DM459" i="6"/>
  <c r="DM614" i="6"/>
  <c r="DM959" i="6"/>
  <c r="DM774" i="6"/>
  <c r="DM617" i="6"/>
  <c r="DM332" i="6"/>
  <c r="DM965" i="6"/>
  <c r="DM672" i="6"/>
  <c r="DM360" i="6"/>
  <c r="DM796" i="6"/>
  <c r="DM979" i="6"/>
  <c r="DM673" i="6"/>
  <c r="DM538" i="6"/>
  <c r="DM471" i="6"/>
  <c r="DM148" i="6"/>
  <c r="DM894" i="6"/>
  <c r="DM345" i="6"/>
  <c r="DM201" i="6"/>
  <c r="DM708" i="6"/>
  <c r="DM110" i="6"/>
  <c r="DM951" i="6"/>
  <c r="DM156" i="6"/>
  <c r="DM844" i="6"/>
  <c r="DM213" i="6"/>
  <c r="DM314" i="6"/>
  <c r="DM782" i="6"/>
  <c r="DM23" i="6"/>
  <c r="DM746" i="6"/>
  <c r="DM754" i="6"/>
  <c r="DM622" i="6"/>
  <c r="DM936" i="6"/>
  <c r="DM587" i="6"/>
  <c r="DM784" i="6"/>
  <c r="DM855" i="6"/>
  <c r="DM151" i="6"/>
  <c r="DM957" i="6"/>
  <c r="DM485" i="6"/>
  <c r="DM416" i="6"/>
  <c r="DM770" i="6"/>
  <c r="DM837" i="6"/>
  <c r="DM113" i="6"/>
  <c r="DM634" i="6"/>
  <c r="DM595" i="6"/>
  <c r="DM504" i="6"/>
  <c r="DM1008" i="6"/>
  <c r="DM946" i="6"/>
  <c r="DM241" i="6"/>
  <c r="DM935" i="6"/>
  <c r="DM980" i="6"/>
  <c r="DM313" i="6"/>
  <c r="DM408" i="6"/>
  <c r="DM270" i="6"/>
  <c r="DM232" i="6"/>
  <c r="DM630" i="6"/>
  <c r="DM684" i="6"/>
  <c r="DM305" i="6"/>
  <c r="DM948" i="6"/>
  <c r="DM326" i="6"/>
  <c r="DM57" i="6"/>
  <c r="DM966" i="6"/>
  <c r="DM62" i="6"/>
  <c r="DM898" i="6"/>
  <c r="DM211" i="6"/>
  <c r="DM676" i="6"/>
  <c r="DM562" i="6"/>
  <c r="DM505" i="6"/>
  <c r="DM403" i="6"/>
  <c r="DM647" i="6"/>
  <c r="DM128" i="6"/>
  <c r="DM246" i="6"/>
  <c r="DM638" i="6"/>
  <c r="DM718" i="6"/>
  <c r="DM336" i="6"/>
  <c r="DM786" i="6"/>
  <c r="DM780" i="6"/>
  <c r="DM809" i="6"/>
  <c r="DM833" i="6"/>
  <c r="DM215" i="6"/>
  <c r="DM308" i="6"/>
  <c r="DM897" i="6"/>
  <c r="DM76" i="6"/>
  <c r="DM850" i="6"/>
  <c r="DM114" i="6"/>
  <c r="DM111" i="6"/>
  <c r="DM239" i="6"/>
  <c r="DM78" i="6"/>
  <c r="DM1009" i="6"/>
  <c r="DM933" i="6"/>
  <c r="DM645" i="6"/>
  <c r="DM731" i="6"/>
  <c r="DM768" i="6"/>
  <c r="DM407" i="6"/>
  <c r="DM649" i="6"/>
  <c r="DM749" i="6"/>
  <c r="DM277" i="6"/>
  <c r="DM59" i="6"/>
  <c r="DM839" i="6"/>
  <c r="DM560" i="6"/>
  <c r="DM64" i="6"/>
  <c r="M48" i="3"/>
  <c r="M50" i="3" s="1"/>
  <c r="M52" i="3" s="1"/>
  <c r="B55" i="3"/>
  <c r="DM309" i="6"/>
  <c r="DM143" i="6"/>
  <c r="DM618" i="6"/>
  <c r="DM475" i="6"/>
  <c r="DM509" i="6"/>
  <c r="DM553" i="6"/>
  <c r="DM482" i="6"/>
  <c r="DM287" i="6"/>
  <c r="DM126" i="6"/>
  <c r="DM868" i="6"/>
  <c r="DM77" i="6"/>
  <c r="DM832" i="6"/>
  <c r="DM66" i="6"/>
  <c r="DM702" i="6"/>
  <c r="DM223" i="6"/>
  <c r="DM104" i="6"/>
  <c r="DM452" i="6"/>
  <c r="DM909" i="6"/>
  <c r="DM945" i="6"/>
  <c r="DM601" i="6"/>
  <c r="DM312" i="6"/>
  <c r="DM457" i="6"/>
  <c r="DM273" i="6"/>
  <c r="DM425" i="6"/>
  <c r="DM771" i="6"/>
  <c r="DM88" i="6"/>
  <c r="DM259" i="6"/>
  <c r="DM858" i="6"/>
  <c r="DM1012" i="6"/>
  <c r="DM450" i="6"/>
  <c r="DM816" i="6"/>
  <c r="DM812" i="6"/>
  <c r="DM629" i="6"/>
  <c r="DM71" i="6"/>
  <c r="DM865" i="6"/>
  <c r="DM349" i="6"/>
  <c r="DM589" i="6"/>
  <c r="DM387" i="6"/>
  <c r="DM97" i="6"/>
  <c r="DM664" i="6"/>
  <c r="DM440" i="6"/>
  <c r="DM557" i="6"/>
  <c r="DM517" i="6"/>
  <c r="DM365" i="6"/>
  <c r="DM891" i="6"/>
  <c r="DM325" i="6"/>
  <c r="DM679" i="6"/>
  <c r="DM558" i="6"/>
  <c r="DM570" i="6"/>
  <c r="DM624" i="6"/>
  <c r="DM752" i="6"/>
  <c r="DM549" i="6"/>
  <c r="DM934" i="6"/>
  <c r="DM880" i="6"/>
  <c r="DM826" i="6"/>
  <c r="DM271" i="6"/>
  <c r="DM446" i="6"/>
  <c r="DM503" i="6"/>
  <c r="DM546" i="6"/>
  <c r="DM299" i="6"/>
  <c r="DM226" i="6"/>
  <c r="DM132" i="6"/>
  <c r="DM849" i="6"/>
  <c r="DM862" i="6"/>
  <c r="DM885" i="6"/>
  <c r="DM183" i="6"/>
  <c r="DM604" i="6"/>
  <c r="DM987" i="6"/>
  <c r="DM496" i="6"/>
  <c r="DM726" i="6"/>
  <c r="DM188" i="6"/>
  <c r="DM767" i="6"/>
  <c r="DM130" i="6"/>
  <c r="DM777" i="6"/>
  <c r="DM532" i="6"/>
  <c r="DM764" i="6"/>
  <c r="DM556" i="6"/>
  <c r="DM527" i="6"/>
  <c r="DM293" i="6"/>
  <c r="DM530" i="6"/>
  <c r="DM962" i="6"/>
  <c r="DM917" i="6"/>
  <c r="DM724" i="6"/>
  <c r="DM878" i="6"/>
  <c r="DM525" i="6"/>
  <c r="DM229" i="6"/>
  <c r="DM43" i="6"/>
  <c r="DM732" i="6"/>
  <c r="DM415" i="6"/>
  <c r="DM209" i="6"/>
  <c r="DM257" i="6"/>
  <c r="DM206" i="6"/>
  <c r="DM261" i="6"/>
  <c r="DM701" i="6"/>
  <c r="DM760" i="6"/>
  <c r="DM603" i="6"/>
  <c r="DM1000" i="6"/>
  <c r="DM470" i="6"/>
  <c r="DM814" i="6"/>
  <c r="DM220" i="6"/>
  <c r="DM834" i="6"/>
  <c r="DM913" i="6"/>
  <c r="DM794" i="6"/>
  <c r="DM535" i="6"/>
  <c r="DM453" i="6"/>
  <c r="DM493" i="6"/>
  <c r="DM291" i="6"/>
  <c r="DM187" i="6"/>
  <c r="DM87" i="6"/>
  <c r="DM848" i="6"/>
  <c r="DM940" i="6"/>
  <c r="DM80" i="6"/>
  <c r="DM248" i="6"/>
  <c r="DM228" i="6"/>
  <c r="DM242" i="6"/>
  <c r="DM929" i="6"/>
  <c r="DM180" i="6"/>
  <c r="DM16" i="6"/>
  <c r="DM478" i="6"/>
  <c r="DM551" i="6"/>
  <c r="DM635" i="6"/>
  <c r="DM902" i="6"/>
  <c r="DM260" i="6"/>
  <c r="DM999" i="6"/>
  <c r="DM17" i="6"/>
  <c r="DM623" i="6"/>
  <c r="DM668" i="6"/>
  <c r="DM911" i="6"/>
  <c r="DM772" i="6"/>
  <c r="DM186" i="6"/>
  <c r="DM537" i="6"/>
  <c r="DM318" i="6"/>
  <c r="DM216" i="6"/>
  <c r="DM1007" i="6"/>
  <c r="DM297" i="6"/>
  <c r="DM563" i="6"/>
  <c r="DM1003" i="6"/>
  <c r="DM158" i="6"/>
  <c r="DM576" i="6"/>
  <c r="DM423" i="6"/>
  <c r="DM36" i="6"/>
  <c r="DM166" i="6"/>
  <c r="DM613" i="6"/>
  <c r="DM590" i="6"/>
  <c r="DM243" i="6"/>
  <c r="DM400" i="6"/>
  <c r="DM759" i="6"/>
  <c r="DM722" i="6"/>
  <c r="DM662" i="6"/>
  <c r="DM637" i="6"/>
  <c r="DM410" i="6"/>
  <c r="DM781" i="6"/>
  <c r="DM56" i="6"/>
  <c r="DM61" i="6"/>
  <c r="DM50" i="6"/>
  <c r="DM997" i="6"/>
  <c r="DM480" i="6"/>
  <c r="DM660" i="6"/>
  <c r="DM362" i="6"/>
  <c r="DM750" i="6"/>
  <c r="DM863" i="6"/>
  <c r="DM974" i="6"/>
  <c r="DM438" i="6"/>
  <c r="DM391" i="6"/>
  <c r="DM169" i="6"/>
  <c r="DM545" i="6"/>
  <c r="DM481" i="6"/>
  <c r="DM89" i="6"/>
  <c r="DM355" i="6"/>
  <c r="DM900" i="6"/>
  <c r="DM534" i="6"/>
  <c r="DM285" i="6"/>
  <c r="DM657" i="6"/>
  <c r="DM555" i="6"/>
  <c r="DM674" i="6"/>
  <c r="DM79" i="6"/>
  <c r="DM861" i="6"/>
  <c r="DM494" i="6"/>
  <c r="DM294" i="6"/>
  <c r="DM1013" i="6"/>
  <c r="DM989" i="6"/>
  <c r="DM650" i="6"/>
  <c r="DM870" i="6"/>
  <c r="DM912" i="6"/>
  <c r="DM253" i="6"/>
  <c r="DM464" i="6"/>
  <c r="DM717" i="6"/>
  <c r="DM787" i="6"/>
  <c r="DM323" i="6"/>
  <c r="DM492" i="6"/>
  <c r="DM447" i="6"/>
  <c r="DM748" i="6"/>
  <c r="DM315" i="6"/>
  <c r="DM347" i="6"/>
  <c r="DM171" i="6"/>
  <c r="DM383" i="6"/>
  <c r="DM488" i="6"/>
  <c r="DM741" i="6"/>
  <c r="DM210" i="6"/>
  <c r="DM245" i="6"/>
  <c r="DM26" i="6"/>
  <c r="DM221" i="6"/>
  <c r="DM994" i="6"/>
  <c r="DM342" i="6"/>
  <c r="DM925" i="6"/>
  <c r="DM866" i="6"/>
  <c r="DM821" i="6"/>
  <c r="DM25" i="6"/>
  <c r="DM904" i="6"/>
  <c r="DM596" i="6"/>
  <c r="DM502" i="6"/>
  <c r="DM146" i="6"/>
  <c r="DM119" i="6"/>
  <c r="DM48" i="6"/>
  <c r="DM745" i="6"/>
  <c r="DM639" i="6"/>
  <c r="DM883" i="6"/>
  <c r="DM573" i="6"/>
  <c r="DM434" i="6"/>
  <c r="DM163" i="6"/>
  <c r="DM495" i="6"/>
  <c r="DM275" i="6"/>
  <c r="DM157" i="6"/>
  <c r="DM688" i="6"/>
  <c r="DM565" i="6"/>
  <c r="DM322" i="6"/>
  <c r="DM149" i="6"/>
  <c r="DM599" i="6"/>
  <c r="DM204" i="6"/>
  <c r="DM514" i="6"/>
  <c r="DM691" i="6"/>
  <c r="DM491" i="6"/>
  <c r="DM319" i="6"/>
  <c r="DM497" i="6"/>
  <c r="DM847" i="6"/>
  <c r="DM240" i="6"/>
  <c r="DM694" i="6"/>
  <c r="DM804" i="6"/>
  <c r="DM621" i="6"/>
  <c r="DM283" i="6"/>
  <c r="DM706" i="6"/>
  <c r="DM463" i="6"/>
  <c r="DM182" i="6"/>
  <c r="DM825" i="6"/>
  <c r="DM736" i="6"/>
  <c r="DM424" i="6"/>
  <c r="DM751" i="6"/>
  <c r="DM178" i="6"/>
  <c r="DM785" i="6"/>
  <c r="DM432" i="6"/>
  <c r="DM358" i="6"/>
  <c r="DM996" i="6"/>
  <c r="DM244" i="6"/>
  <c r="DM476" i="6"/>
  <c r="DM20" i="6"/>
  <c r="DM466" i="6"/>
  <c r="DM944" i="6"/>
  <c r="DM94" i="6"/>
  <c r="DM728" i="6"/>
  <c r="DM284" i="6"/>
  <c r="DM608" i="6"/>
  <c r="DM779" i="6"/>
  <c r="DM338" i="6"/>
  <c r="DM569" i="6"/>
  <c r="DM710" i="6"/>
  <c r="DM876" i="6"/>
  <c r="DM932" i="6"/>
  <c r="DM95" i="6"/>
  <c r="DM106" i="6"/>
  <c r="DM282" i="6"/>
  <c r="DM991" i="6"/>
  <c r="DM1002" i="6"/>
  <c r="DM397" i="6"/>
  <c r="DM462" i="6"/>
  <c r="DM404" i="6"/>
  <c r="DM633" i="6"/>
  <c r="DM582" i="6"/>
  <c r="DM133" i="6"/>
  <c r="DM65" i="6"/>
  <c r="DM763" i="6"/>
  <c r="DM272" i="6"/>
  <c r="M16" i="3"/>
  <c r="DM177" i="6"/>
  <c r="DM102" i="6"/>
  <c r="DM207" i="6"/>
  <c r="DM295" i="6"/>
  <c r="DM964" i="6"/>
  <c r="DM191" i="6"/>
  <c r="DM564" i="6"/>
  <c r="DM908" i="6"/>
  <c r="DM448" i="6"/>
  <c r="DM30" i="6"/>
  <c r="DM875" i="6"/>
  <c r="DM279" i="6"/>
  <c r="DM884" i="6"/>
  <c r="DM882" i="6"/>
  <c r="DM173" i="6"/>
  <c r="DM923" i="6"/>
  <c r="DM460" i="6"/>
  <c r="DM192" i="6"/>
  <c r="DM486" i="6"/>
  <c r="DM842" i="6"/>
  <c r="DM620" i="6"/>
  <c r="DM526" i="6"/>
  <c r="DM422" i="6"/>
  <c r="DM512" i="6"/>
  <c r="DM597" i="6"/>
  <c r="DM681" i="6"/>
  <c r="DM373" i="6"/>
  <c r="B20" i="3"/>
  <c r="B21" i="3" s="1"/>
  <c r="DM31" i="6"/>
  <c r="DM436" i="6"/>
  <c r="DM640" i="6"/>
  <c r="DM723" i="6"/>
  <c r="DM981" i="6"/>
  <c r="DM392" i="6"/>
  <c r="DM602" i="6"/>
  <c r="DM610" i="6"/>
  <c r="DM274" i="6"/>
  <c r="DM376" i="6"/>
  <c r="DM528" i="6"/>
  <c r="DM374" i="6"/>
  <c r="DM354" i="6"/>
  <c r="DM889" i="6"/>
  <c r="DM716" i="6"/>
  <c r="DM692" i="6"/>
  <c r="DM51" i="6"/>
  <c r="DM744" i="6"/>
  <c r="DM910" i="6"/>
  <c r="DM653" i="6"/>
  <c r="DM179" i="6"/>
  <c r="DM498" i="6"/>
  <c r="DM506" i="6"/>
  <c r="DM856" i="6"/>
  <c r="DM699" i="6"/>
  <c r="DM412" i="6"/>
  <c r="DM757" i="6"/>
  <c r="DM801" i="6"/>
  <c r="DM719" i="6"/>
  <c r="DM385" i="6"/>
  <c r="DM300" i="6"/>
  <c r="DM337" i="6"/>
  <c r="DM92" i="6"/>
  <c r="DM725" i="6"/>
  <c r="DM107" i="6"/>
  <c r="DM905" i="6"/>
  <c r="DM70" i="6"/>
  <c r="DM142" i="6"/>
  <c r="DM797" i="6"/>
  <c r="DM367" i="6"/>
  <c r="DM1005" i="6"/>
  <c r="DM136" i="6"/>
  <c r="DM81" i="6"/>
  <c r="DM961" i="6"/>
  <c r="DM937" i="6"/>
  <c r="DM141" i="6"/>
  <c r="DM24" i="6"/>
  <c r="DM824" i="6"/>
  <c r="DM943" i="6"/>
  <c r="DM60" i="6"/>
  <c r="DM928" i="6"/>
  <c r="DM414" i="6"/>
  <c r="DM205" i="6"/>
  <c r="DM386" i="6"/>
  <c r="DM44" i="6"/>
  <c r="DM109" i="6"/>
  <c r="DM840" i="6"/>
  <c r="DM820" i="6"/>
  <c r="DM899" i="6"/>
  <c r="DM499" i="6"/>
  <c r="DM34" i="6"/>
  <c r="DM806" i="6"/>
  <c r="DM661" i="6"/>
  <c r="DM758" i="6"/>
  <c r="DM455" i="6"/>
  <c r="DM193" i="6"/>
  <c r="DM122" i="6"/>
  <c r="DM580" i="6"/>
  <c r="DM998" i="6"/>
  <c r="DM72" i="6"/>
  <c r="DM536" i="6"/>
  <c r="DM978" i="6"/>
  <c r="DM483" i="6"/>
  <c r="DM686" i="6"/>
  <c r="DM41" i="6"/>
  <c r="DM986" i="6"/>
  <c r="DM42" i="6"/>
  <c r="DM766" i="6"/>
  <c r="DM636" i="6"/>
  <c r="DM572" i="6"/>
  <c r="DM841" i="6"/>
  <c r="DM988" i="6"/>
  <c r="DM644" i="6"/>
  <c r="DM566" i="6"/>
  <c r="DM454" i="6"/>
  <c r="M66" i="5"/>
  <c r="P40" i="5"/>
  <c r="M54" i="5"/>
  <c r="DM853" i="6"/>
  <c r="DM331" i="6"/>
  <c r="DM665" i="6"/>
  <c r="DM864" i="6"/>
  <c r="DM698" i="6"/>
  <c r="DM682" i="6"/>
  <c r="DM586" i="6"/>
  <c r="DM542" i="6"/>
  <c r="M51" i="5"/>
  <c r="P37" i="5"/>
  <c r="M63" i="5"/>
  <c r="DM296" i="6"/>
  <c r="DM18" i="6"/>
  <c r="DM941" i="6"/>
  <c r="DM921" i="6"/>
  <c r="DM769" i="6"/>
  <c r="DM1001" i="6"/>
  <c r="DM783" i="6"/>
  <c r="DM952" i="6"/>
  <c r="DM465" i="6"/>
  <c r="DM867" i="6"/>
  <c r="DM100" i="6"/>
  <c r="DM441" i="6"/>
  <c r="DM531" i="6"/>
  <c r="DM317" i="6"/>
  <c r="DM1010" i="6"/>
  <c r="DM740" i="6"/>
  <c r="DM843" i="6"/>
  <c r="DM357" i="6"/>
  <c r="DM444" i="6"/>
  <c r="DM225" i="6"/>
  <c r="DM439" i="6"/>
  <c r="DM813" i="6"/>
  <c r="DM82" i="6"/>
  <c r="DM175" i="6"/>
  <c r="DM873" i="6"/>
  <c r="DM993" i="6"/>
  <c r="DM430" i="6"/>
  <c r="DM742" i="6"/>
  <c r="DM15" i="6"/>
  <c r="R10" i="6" s="1"/>
  <c r="DM135" i="6"/>
  <c r="DM73" i="6"/>
  <c r="DM669" i="6"/>
  <c r="DM167" i="6"/>
  <c r="DM967" i="6"/>
  <c r="DM384" i="6"/>
  <c r="DM822" i="6"/>
  <c r="DM696" i="6"/>
  <c r="DM953" i="6"/>
  <c r="DM224" i="6"/>
  <c r="DM489" i="6"/>
  <c r="DM879" i="6"/>
  <c r="DM600" i="6"/>
  <c r="DM755" i="6"/>
  <c r="DM237" i="6"/>
  <c r="DM703" i="6"/>
  <c r="DM103" i="6"/>
  <c r="DM846" i="6"/>
  <c r="DM443" i="6"/>
  <c r="DM123" i="6"/>
  <c r="DM99" i="6"/>
  <c r="DM32" i="6"/>
  <c r="DM230" i="6"/>
  <c r="DM593" i="6"/>
  <c r="DM39" i="6"/>
  <c r="DM27" i="6"/>
  <c r="DM738" i="6"/>
  <c r="DM714" i="6"/>
  <c r="DM479" i="6"/>
  <c r="DM790" i="6"/>
  <c r="DM529" i="6"/>
  <c r="DM160" i="6"/>
  <c r="DM915" i="6"/>
  <c r="DM541" i="6"/>
  <c r="DM212" i="6"/>
  <c r="DM401" i="6"/>
  <c r="DM162" i="6"/>
  <c r="DM919" i="6"/>
  <c r="DM656" i="6"/>
  <c r="DM807" i="6"/>
  <c r="DM678" i="6"/>
  <c r="DM836" i="6"/>
  <c r="DM316" i="6"/>
  <c r="DM795" i="6"/>
  <c r="DM58" i="6"/>
  <c r="DM859" i="6"/>
  <c r="DM568" i="6"/>
  <c r="DM140" i="6"/>
  <c r="DM231" i="6"/>
  <c r="DM823" i="6"/>
  <c r="DM810" i="6"/>
  <c r="DM236" i="6"/>
  <c r="DM519" i="6"/>
  <c r="DM340" i="6"/>
  <c r="DM399" i="6"/>
  <c r="DM835" i="6"/>
  <c r="DM47" i="6"/>
  <c r="DM655" i="6"/>
  <c r="DM490" i="6"/>
  <c r="DM473" i="6"/>
  <c r="DM578" i="6"/>
  <c r="DM249" i="6"/>
  <c r="DM265" i="6"/>
  <c r="DM615" i="6"/>
  <c r="DM990" i="6"/>
  <c r="DM411" i="6"/>
  <c r="DM697" i="6"/>
  <c r="DM838" i="6"/>
  <c r="DM324" i="6"/>
  <c r="DM328" i="6"/>
  <c r="DM468" i="6"/>
  <c r="DM955" i="6"/>
  <c r="DM152" i="6"/>
  <c r="DM19" i="6"/>
  <c r="DM831" i="6"/>
  <c r="DM776" i="6"/>
  <c r="DM117" i="6"/>
  <c r="DM683" i="6"/>
  <c r="DM339" i="6"/>
  <c r="DM922" i="6"/>
  <c r="DM518" i="6"/>
  <c r="DM594" i="6"/>
  <c r="DM341" i="6"/>
  <c r="DM817" i="6"/>
  <c r="DM276" i="6"/>
  <c r="DM217" i="6"/>
  <c r="DM628" i="6"/>
  <c r="DM33" i="6"/>
  <c r="DM129" i="6"/>
  <c r="DM747" i="6"/>
  <c r="DM687" i="6"/>
  <c r="DM329" i="6"/>
  <c r="DM918" i="6"/>
  <c r="DM138" i="6"/>
  <c r="DM577" i="6"/>
  <c r="DM380" i="6"/>
  <c r="DM219" i="6"/>
  <c r="DM137" i="6"/>
  <c r="DM335" i="6"/>
  <c r="DM343" i="6"/>
  <c r="M55" i="5"/>
  <c r="M67" i="5"/>
  <c r="P41" i="5"/>
  <c r="DM581" i="6"/>
  <c r="DM845" i="6"/>
  <c r="DM417" i="6"/>
  <c r="DM715" i="6"/>
  <c r="P38" i="5"/>
  <c r="M52" i="5"/>
  <c r="M64" i="5"/>
  <c r="DM144" i="6"/>
  <c r="DM567" i="6"/>
  <c r="DM663" i="6"/>
  <c r="DM631" i="6"/>
  <c r="DM648" i="6"/>
  <c r="DM695" i="6"/>
  <c r="DM63" i="6"/>
  <c r="DM515" i="6"/>
  <c r="DM761" i="6"/>
  <c r="DM888" i="6"/>
  <c r="DM654" i="6"/>
  <c r="DM445" i="6"/>
  <c r="DM874" i="6"/>
  <c r="DM737" i="6"/>
  <c r="DM427" i="6"/>
  <c r="DM642" i="6"/>
  <c r="DM421" i="6"/>
  <c r="DM389" i="6"/>
  <c r="DM762" i="6"/>
  <c r="DM818" i="6"/>
  <c r="DM543" i="6"/>
  <c r="DM733" i="6"/>
  <c r="DM828" i="6"/>
  <c r="DM35" i="6"/>
  <c r="DM907" i="6"/>
  <c r="DM520" i="6"/>
  <c r="DM872" i="6"/>
  <c r="DM778" i="6"/>
  <c r="DM420" i="6"/>
  <c r="DM361" i="6"/>
  <c r="DM394" i="6"/>
  <c r="DM906" i="6"/>
  <c r="DM118" i="6"/>
  <c r="DM625" i="6"/>
  <c r="DM926" i="6"/>
  <c r="DM607" i="6"/>
  <c r="DM333" i="6"/>
  <c r="DM792" i="6"/>
  <c r="DM507" i="6"/>
  <c r="DM189" i="6"/>
  <c r="DM704" i="6"/>
  <c r="DM727" i="6"/>
  <c r="DM705" i="6"/>
  <c r="DM730" i="6"/>
  <c r="DM292" i="6"/>
  <c r="DM286" i="6"/>
  <c r="DM511" i="6"/>
  <c r="DM75" i="6"/>
  <c r="DM591" i="6"/>
  <c r="DM588" i="6"/>
  <c r="DM456" i="6"/>
  <c r="DM147" i="6"/>
  <c r="DM544" i="6"/>
  <c r="DM69" i="6"/>
  <c r="DM609" i="6"/>
  <c r="DM238" i="6"/>
  <c r="DM612" i="6"/>
  <c r="DM901" i="6"/>
  <c r="DM675" i="6"/>
  <c r="DM938" i="6"/>
  <c r="DM547" i="6"/>
  <c r="DM269" i="6"/>
  <c r="DM693" i="6"/>
  <c r="DM773" i="6"/>
  <c r="DM803" i="6"/>
  <c r="DM429" i="6"/>
  <c r="DM585" i="6"/>
  <c r="DM153" i="6"/>
  <c r="DM829" i="6"/>
  <c r="DM729" i="6"/>
  <c r="DM500" i="6"/>
  <c r="DM368" i="6"/>
  <c r="DM552" i="6"/>
  <c r="DM435" i="6"/>
  <c r="DM851" i="6"/>
  <c r="DM798" i="6"/>
  <c r="DM709" i="6"/>
  <c r="DM190" i="6"/>
  <c r="DM472" i="6"/>
  <c r="DM426" i="6"/>
  <c r="DM939" i="6"/>
  <c r="DM413" i="6"/>
  <c r="P33" i="5"/>
  <c r="M47" i="5"/>
  <c r="DM830" i="6"/>
  <c r="DM561" i="6"/>
  <c r="DM233" i="6"/>
  <c r="DM45" i="6"/>
  <c r="DM646" i="6"/>
  <c r="DM258" i="6"/>
  <c r="DM516" i="6"/>
  <c r="DM49" i="6"/>
  <c r="DM524" i="6"/>
  <c r="DM68" i="6"/>
  <c r="DM185" i="6"/>
  <c r="DM214" i="6"/>
  <c r="DM983" i="6"/>
  <c r="DM366" i="6"/>
  <c r="DM382" i="6"/>
  <c r="DM280" i="6"/>
  <c r="DM264" i="6"/>
  <c r="DM93" i="6"/>
  <c r="DM513" i="6"/>
  <c r="DM390" i="6"/>
  <c r="DM346" i="6"/>
  <c r="DM914" i="6"/>
  <c r="DM971" i="6"/>
  <c r="DM105" i="6"/>
  <c r="DM353" i="6"/>
  <c r="DM202" i="6"/>
  <c r="M50" i="5"/>
  <c r="P36" i="5"/>
  <c r="M62" i="5"/>
  <c r="M49" i="5"/>
  <c r="M61" i="5"/>
  <c r="P35" i="5"/>
  <c r="P43" i="5"/>
  <c r="M69" i="5"/>
  <c r="M57" i="5"/>
  <c r="M68" i="5"/>
  <c r="P42" i="5"/>
  <c r="M56" i="5"/>
  <c r="M65" i="5"/>
  <c r="M53" i="5"/>
  <c r="P39" i="5"/>
  <c r="P34" i="5"/>
  <c r="M48" i="5"/>
  <c r="M60" i="5"/>
  <c r="DM405" i="6"/>
  <c r="DM896" i="6"/>
  <c r="DM484" i="6"/>
  <c r="DM371" i="6"/>
  <c r="DM735" i="6"/>
  <c r="DM176" i="6"/>
  <c r="DM574" i="6"/>
  <c r="DM288" i="6"/>
  <c r="DM348" i="6"/>
  <c r="DM433" i="6"/>
  <c r="DM302" i="6"/>
  <c r="DM756" i="6"/>
  <c r="DM90" i="6"/>
  <c r="DM805" i="6"/>
  <c r="DM227" i="6"/>
  <c r="DM469" i="6"/>
  <c r="DM121" i="6"/>
  <c r="DM857" i="6"/>
  <c r="DM860" i="6"/>
  <c r="B37" i="3"/>
  <c r="M30" i="3"/>
  <c r="M32" i="3" s="1"/>
  <c r="M34" i="3" s="1"/>
  <c r="DM605" i="6"/>
  <c r="DM208" i="6"/>
  <c r="DM165" i="6"/>
  <c r="DM819" i="6"/>
  <c r="DM161" i="6"/>
  <c r="DM942" i="6"/>
  <c r="DM307" i="6"/>
  <c r="DM29" i="6"/>
  <c r="DM409" i="6"/>
  <c r="DM21" i="6"/>
  <c r="DM263" i="6"/>
  <c r="DM712" i="6"/>
  <c r="DM539" i="6"/>
  <c r="DM251" i="6"/>
  <c r="DM55" i="6"/>
  <c r="DM84" i="6"/>
  <c r="DM98" i="6"/>
  <c r="DM969" i="6"/>
  <c r="DM852" i="6"/>
  <c r="DM174" i="6"/>
  <c r="DM334" i="6"/>
  <c r="DM96" i="6"/>
  <c r="DM359" i="6"/>
  <c r="DM451" i="6"/>
  <c r="DM381" i="6"/>
  <c r="DM281" i="6"/>
  <c r="DM700" i="6"/>
  <c r="DM255" i="6"/>
  <c r="DM168" i="6"/>
  <c r="DM521" i="6"/>
  <c r="DM108" i="6"/>
  <c r="DM666" i="6"/>
  <c r="DM116" i="6"/>
  <c r="DM170" i="6"/>
  <c r="DM247" i="6"/>
  <c r="DM659" i="6"/>
  <c r="DM267" i="6"/>
  <c r="DM369" i="6"/>
  <c r="DM685" i="6"/>
  <c r="DM571" i="6"/>
  <c r="DM396" i="6"/>
  <c r="DM670" i="6"/>
  <c r="DM984" i="6"/>
  <c r="DM449" i="6"/>
  <c r="DM406" i="6"/>
  <c r="DM235" i="6"/>
  <c r="DM651" i="6"/>
  <c r="DM815" i="6"/>
  <c r="DM808" i="6"/>
  <c r="DM131" i="6"/>
  <c r="DM155" i="6"/>
  <c r="DM689" i="6"/>
  <c r="DM916" i="6"/>
  <c r="DM903" i="6"/>
  <c r="DM352" i="6"/>
  <c r="DM321" i="6"/>
  <c r="DM954" i="6"/>
  <c r="DM791" i="6"/>
  <c r="DM356" i="6"/>
  <c r="DM197" i="6"/>
  <c r="DM222" i="6"/>
  <c r="DM789" i="6"/>
  <c r="DM575" i="6"/>
  <c r="DM765" i="6"/>
  <c r="DM419" i="6"/>
  <c r="DM120" i="6"/>
  <c r="DM278" i="6"/>
  <c r="DM375" i="6"/>
  <c r="DM378" i="6"/>
  <c r="DM398" i="6"/>
  <c r="DM467" i="6"/>
  <c r="DM388" i="6"/>
  <c r="DM887" i="6"/>
  <c r="DM196" i="6"/>
  <c r="DM559" i="6"/>
  <c r="DM311" i="6"/>
  <c r="DM159" i="6"/>
  <c r="DM632" i="6"/>
  <c r="DM181" i="6"/>
  <c r="DM871" i="6"/>
  <c r="DM372" i="6"/>
  <c r="DM995" i="6"/>
  <c r="DM134" i="6"/>
  <c r="DM548" i="6"/>
  <c r="DM895" i="6"/>
  <c r="DM298" i="6"/>
  <c r="DM947" i="6"/>
  <c r="DM977" i="6"/>
  <c r="DM522" i="6"/>
  <c r="DM619" i="6"/>
  <c r="DM127" i="6"/>
  <c r="DM54" i="6"/>
  <c r="DM22" i="6"/>
  <c r="DM458" i="6"/>
  <c r="DM431" i="6"/>
  <c r="DM46" i="6"/>
  <c r="DM927" i="6"/>
  <c r="DM320" i="6"/>
  <c r="DM418" i="6"/>
  <c r="DM592" i="6"/>
  <c r="DM28" i="6"/>
  <c r="DM721" i="6"/>
  <c r="DM38" i="6"/>
  <c r="DM958" i="6"/>
  <c r="DM327" i="6"/>
  <c r="DM350" i="6"/>
  <c r="DM145" i="6"/>
  <c r="DM194" i="6"/>
  <c r="DM487" i="6"/>
  <c r="DM252" i="6"/>
  <c r="DM598" i="6"/>
  <c r="DM428" i="6"/>
  <c r="DM869" i="6"/>
  <c r="DM115" i="6"/>
  <c r="DM960" i="6"/>
  <c r="DM256" i="6"/>
  <c r="DM268" i="6"/>
  <c r="DM611" i="6"/>
  <c r="DM743" i="6"/>
  <c r="DM74" i="6"/>
  <c r="DM306" i="6"/>
  <c r="DM924" i="6"/>
  <c r="DM101" i="6"/>
  <c r="DM344" i="6"/>
  <c r="DM218" i="6"/>
  <c r="DM379" i="6"/>
  <c r="DM968" i="6"/>
  <c r="DM584" i="6"/>
  <c r="DM52" i="6"/>
  <c r="DM690" i="6"/>
  <c r="DM550" i="6"/>
  <c r="DM606" i="6"/>
  <c r="DM290" i="6"/>
  <c r="DM195" i="6"/>
  <c r="B74" i="3"/>
  <c r="B75" i="3" s="1"/>
  <c r="B76" i="3" s="1"/>
  <c r="B77" i="3" s="1"/>
  <c r="B78" i="3" s="1"/>
  <c r="B5" i="4" s="1"/>
  <c r="DM377" i="6"/>
  <c r="DM579" i="6"/>
  <c r="DM627" i="6"/>
  <c r="B57" i="3" l="1"/>
  <c r="B58" i="3" s="1"/>
  <c r="B59" i="3" s="1"/>
  <c r="B60" i="3" s="1"/>
  <c r="B83" i="3" s="1"/>
  <c r="B56" i="3"/>
  <c r="Z6" i="6"/>
  <c r="AB6" i="6"/>
  <c r="B6" i="4"/>
  <c r="B7" i="4" s="1"/>
  <c r="B22" i="3"/>
  <c r="B23" i="3" s="1"/>
  <c r="B24" i="3" s="1"/>
  <c r="AF6" i="6"/>
  <c r="AD6" i="6"/>
  <c r="B20" i="7"/>
  <c r="B26" i="7"/>
  <c r="M95" i="5"/>
  <c r="M82" i="5"/>
  <c r="AG6" i="6"/>
  <c r="R11" i="6"/>
  <c r="B32" i="7"/>
  <c r="B14" i="7"/>
  <c r="AH6" i="6"/>
  <c r="B22" i="7"/>
  <c r="B35" i="7"/>
  <c r="B36" i="7"/>
  <c r="M76" i="5"/>
  <c r="M89" i="5"/>
  <c r="L89" i="5" s="1"/>
  <c r="K89" i="5" s="1"/>
  <c r="AI6" i="6"/>
  <c r="B12" i="7"/>
  <c r="B11" i="7"/>
  <c r="B18" i="7"/>
  <c r="M96" i="5"/>
  <c r="M83" i="5"/>
  <c r="M109" i="5" s="1"/>
  <c r="M94" i="5"/>
  <c r="M81" i="5"/>
  <c r="W6" i="6"/>
  <c r="R7" i="6"/>
  <c r="B31" i="7"/>
  <c r="B25" i="7"/>
  <c r="B33" i="7"/>
  <c r="M73" i="5"/>
  <c r="M86" i="5"/>
  <c r="M93" i="5"/>
  <c r="M80" i="5"/>
  <c r="R9" i="6"/>
  <c r="X6" i="6"/>
  <c r="B16" i="7"/>
  <c r="B23" i="7"/>
  <c r="B13" i="7"/>
  <c r="AA6" i="6"/>
  <c r="Y6" i="6"/>
  <c r="B10" i="7"/>
  <c r="B15" i="7"/>
  <c r="B9" i="7"/>
  <c r="U6" i="6"/>
  <c r="R8" i="6"/>
  <c r="B19" i="7"/>
  <c r="B17" i="7"/>
  <c r="B29" i="7"/>
  <c r="B30" i="7"/>
  <c r="B21" i="7"/>
  <c r="B34" i="7"/>
  <c r="B38" i="3"/>
  <c r="B39" i="3" s="1"/>
  <c r="M87" i="5"/>
  <c r="M74" i="5"/>
  <c r="M91" i="5"/>
  <c r="M78" i="5"/>
  <c r="M77" i="5"/>
  <c r="M90" i="5"/>
  <c r="L90" i="5" s="1"/>
  <c r="V6" i="6"/>
  <c r="M88" i="5"/>
  <c r="M75" i="5"/>
  <c r="R5" i="6"/>
  <c r="AC6" i="6"/>
  <c r="B24" i="7"/>
  <c r="B37" i="7"/>
  <c r="AE6" i="6"/>
  <c r="M92" i="5"/>
  <c r="M79" i="5"/>
  <c r="R6" i="6"/>
  <c r="B27" i="7"/>
  <c r="B28" i="7"/>
  <c r="L94" i="5" l="1"/>
  <c r="L92" i="5"/>
  <c r="L86" i="5"/>
  <c r="B40" i="3"/>
  <c r="B41" i="3" s="1"/>
  <c r="B42" i="3" s="1"/>
  <c r="B82" i="3" s="1"/>
  <c r="C32" i="7"/>
  <c r="D32" i="7" s="1"/>
  <c r="C31" i="7"/>
  <c r="C24" i="7"/>
  <c r="C20" i="7"/>
  <c r="D20" i="7" s="1"/>
  <c r="C19" i="7"/>
  <c r="D19" i="7" s="1"/>
  <c r="C30" i="7"/>
  <c r="D30" i="7" s="1"/>
  <c r="C18" i="7"/>
  <c r="D18" i="7" s="1"/>
  <c r="C17" i="7"/>
  <c r="D17" i="7" s="1"/>
  <c r="C36" i="7"/>
  <c r="C13" i="7"/>
  <c r="D13" i="7" s="1"/>
  <c r="C12" i="7"/>
  <c r="D12" i="7" s="1"/>
  <c r="C28" i="7"/>
  <c r="C27" i="7"/>
  <c r="D27" i="7" s="1"/>
  <c r="C26" i="7"/>
  <c r="C10" i="7"/>
  <c r="C29" i="7"/>
  <c r="D29" i="7" s="1"/>
  <c r="C16" i="7"/>
  <c r="D16" i="7" s="1"/>
  <c r="C15" i="7"/>
  <c r="C14" i="7"/>
  <c r="D14" i="7" s="1"/>
  <c r="C35" i="7"/>
  <c r="D35" i="7" s="1"/>
  <c r="C34" i="7"/>
  <c r="D34" i="7" s="1"/>
  <c r="C33" i="7"/>
  <c r="D33" i="7" s="1"/>
  <c r="C23" i="7"/>
  <c r="D23" i="7" s="1"/>
  <c r="C22" i="7"/>
  <c r="C21" i="7"/>
  <c r="C11" i="7"/>
  <c r="D11" i="7" s="1"/>
  <c r="C9" i="7"/>
  <c r="C25" i="7"/>
  <c r="D25" i="7" s="1"/>
  <c r="C37" i="7"/>
  <c r="D37" i="7" s="1"/>
  <c r="M106" i="5"/>
  <c r="L80" i="5"/>
  <c r="M104" i="5"/>
  <c r="L78" i="5"/>
  <c r="L91" i="5"/>
  <c r="K91" i="5" s="1"/>
  <c r="L93" i="5"/>
  <c r="K93" i="5" s="1"/>
  <c r="J89" i="5"/>
  <c r="I89" i="5" s="1"/>
  <c r="D21" i="7"/>
  <c r="D36" i="7"/>
  <c r="D28" i="7"/>
  <c r="M107" i="5"/>
  <c r="L81" i="5"/>
  <c r="B81" i="3"/>
  <c r="K90" i="5"/>
  <c r="J90" i="5" s="1"/>
  <c r="M100" i="5"/>
  <c r="L74" i="5"/>
  <c r="D26" i="7"/>
  <c r="D31" i="7"/>
  <c r="M102" i="5"/>
  <c r="L76" i="5"/>
  <c r="M101" i="5"/>
  <c r="L75" i="5"/>
  <c r="L88" i="5"/>
  <c r="K88" i="5" s="1"/>
  <c r="J88" i="5" s="1"/>
  <c r="D22" i="7"/>
  <c r="M105" i="5"/>
  <c r="L79" i="5"/>
  <c r="D9" i="7"/>
  <c r="L87" i="5"/>
  <c r="K86" i="5" s="1"/>
  <c r="D15" i="7"/>
  <c r="M99" i="5"/>
  <c r="L73" i="5"/>
  <c r="M108" i="5"/>
  <c r="L82" i="5"/>
  <c r="L108" i="5" s="1"/>
  <c r="M103" i="5"/>
  <c r="L77" i="5"/>
  <c r="D24" i="7"/>
  <c r="D10" i="7"/>
  <c r="L95" i="5"/>
  <c r="K94" i="5" s="1"/>
  <c r="B8" i="4"/>
  <c r="B27" i="4" s="1"/>
  <c r="I88" i="5" l="1"/>
  <c r="H88" i="5" s="1"/>
  <c r="B87" i="3"/>
  <c r="B3" i="8"/>
  <c r="E37" i="7"/>
  <c r="F37" i="7" s="1"/>
  <c r="E16" i="7"/>
  <c r="F16" i="7" s="1"/>
  <c r="E19" i="7"/>
  <c r="F19" i="7" s="1"/>
  <c r="E13" i="7"/>
  <c r="F13" i="7" s="1"/>
  <c r="E28" i="7"/>
  <c r="F28" i="7" s="1"/>
  <c r="L100" i="5"/>
  <c r="K74" i="5"/>
  <c r="L99" i="5"/>
  <c r="K73" i="5"/>
  <c r="B6" i="7"/>
  <c r="E23" i="7" s="1"/>
  <c r="F23" i="7" s="1"/>
  <c r="B7" i="8"/>
  <c r="B28" i="4"/>
  <c r="B29" i="4" s="1"/>
  <c r="B30" i="4" s="1"/>
  <c r="E25" i="7"/>
  <c r="F25" i="7" s="1"/>
  <c r="L102" i="5"/>
  <c r="K76" i="5"/>
  <c r="L101" i="5"/>
  <c r="K75" i="5"/>
  <c r="J93" i="5"/>
  <c r="E17" i="7"/>
  <c r="F17" i="7" s="1"/>
  <c r="E15" i="7"/>
  <c r="F15" i="7" s="1"/>
  <c r="E27" i="7"/>
  <c r="F27" i="7" s="1"/>
  <c r="B88" i="3"/>
  <c r="K92" i="5"/>
  <c r="J92" i="5" s="1"/>
  <c r="L107" i="5"/>
  <c r="K81" i="5"/>
  <c r="K107" i="5" s="1"/>
  <c r="L104" i="5"/>
  <c r="K78" i="5"/>
  <c r="E36" i="7"/>
  <c r="F36" i="7" s="1"/>
  <c r="K87" i="5"/>
  <c r="J87" i="5" s="1"/>
  <c r="I87" i="5" s="1"/>
  <c r="H87" i="5" s="1"/>
  <c r="G87" i="5" s="1"/>
  <c r="L103" i="5"/>
  <c r="K77" i="5"/>
  <c r="L106" i="5"/>
  <c r="K80" i="5"/>
  <c r="E29" i="7"/>
  <c r="F29" i="7" s="1"/>
  <c r="E20" i="7"/>
  <c r="F20" i="7" s="1"/>
  <c r="L105" i="5"/>
  <c r="K79" i="5"/>
  <c r="J91" i="5" l="1"/>
  <c r="B11" i="8"/>
  <c r="B13" i="8" s="1"/>
  <c r="K103" i="5"/>
  <c r="J77" i="5"/>
  <c r="K101" i="5"/>
  <c r="J75" i="5"/>
  <c r="E21" i="7"/>
  <c r="F21" i="7" s="1"/>
  <c r="E34" i="7"/>
  <c r="F34" i="7" s="1"/>
  <c r="B10" i="8"/>
  <c r="K99" i="5"/>
  <c r="J73" i="5"/>
  <c r="E26" i="7"/>
  <c r="F26" i="7" s="1"/>
  <c r="E14" i="7"/>
  <c r="F14" i="7" s="1"/>
  <c r="E31" i="7"/>
  <c r="F31" i="7" s="1"/>
  <c r="I92" i="5"/>
  <c r="E35" i="7"/>
  <c r="F35" i="7" s="1"/>
  <c r="E33" i="7"/>
  <c r="F33" i="7" s="1"/>
  <c r="K105" i="5"/>
  <c r="J79" i="5"/>
  <c r="J86" i="5"/>
  <c r="I86" i="5" s="1"/>
  <c r="H86" i="5" s="1"/>
  <c r="G86" i="5" s="1"/>
  <c r="F86" i="5" s="1"/>
  <c r="K104" i="5"/>
  <c r="J78" i="5"/>
  <c r="E32" i="7"/>
  <c r="F32" i="7" s="1"/>
  <c r="E24" i="7"/>
  <c r="F24" i="7" s="1"/>
  <c r="E9" i="7"/>
  <c r="K100" i="5"/>
  <c r="J74" i="5"/>
  <c r="E12" i="7"/>
  <c r="F12" i="7" s="1"/>
  <c r="K102" i="5"/>
  <c r="J76" i="5"/>
  <c r="K106" i="5"/>
  <c r="J80" i="5"/>
  <c r="J106" i="5" s="1"/>
  <c r="E30" i="7"/>
  <c r="F30" i="7" s="1"/>
  <c r="E18" i="7"/>
  <c r="F18" i="7" s="1"/>
  <c r="E11" i="7"/>
  <c r="F11" i="7" s="1"/>
  <c r="E10" i="7"/>
  <c r="F10" i="7" s="1"/>
  <c r="E22" i="7"/>
  <c r="F22" i="7" s="1"/>
  <c r="I91" i="5" l="1"/>
  <c r="H91" i="5" s="1"/>
  <c r="I90" i="5"/>
  <c r="J104" i="5"/>
  <c r="I78" i="5"/>
  <c r="J102" i="5"/>
  <c r="I76" i="5"/>
  <c r="J99" i="5"/>
  <c r="I73" i="5"/>
  <c r="J105" i="5"/>
  <c r="I79" i="5"/>
  <c r="I105" i="5" s="1"/>
  <c r="J100" i="5"/>
  <c r="I74" i="5"/>
  <c r="J101" i="5"/>
  <c r="I75" i="5"/>
  <c r="F9" i="7"/>
  <c r="B39" i="7"/>
  <c r="B40" i="7" s="1"/>
  <c r="J103" i="5"/>
  <c r="I77" i="5"/>
  <c r="H90" i="5" l="1"/>
  <c r="H89" i="5"/>
  <c r="G90" i="5"/>
  <c r="I100" i="5"/>
  <c r="H74" i="5"/>
  <c r="I102" i="5"/>
  <c r="H76" i="5"/>
  <c r="I103" i="5"/>
  <c r="H77" i="5"/>
  <c r="I99" i="5"/>
  <c r="H73" i="5"/>
  <c r="I104" i="5"/>
  <c r="H78" i="5"/>
  <c r="H104" i="5" s="1"/>
  <c r="I101" i="5"/>
  <c r="H75" i="5"/>
  <c r="G89" i="5" l="1"/>
  <c r="F89" i="5" s="1"/>
  <c r="G88" i="5"/>
  <c r="H99" i="5"/>
  <c r="G73" i="5"/>
  <c r="H102" i="5"/>
  <c r="G76" i="5"/>
  <c r="H100" i="5"/>
  <c r="G74" i="5"/>
  <c r="H103" i="5"/>
  <c r="G77" i="5"/>
  <c r="G103" i="5" s="1"/>
  <c r="H101" i="5"/>
  <c r="G75" i="5"/>
  <c r="F87" i="5" l="1"/>
  <c r="F88" i="5"/>
  <c r="E88" i="5" s="1"/>
  <c r="G101" i="5"/>
  <c r="F75" i="5"/>
  <c r="G100" i="5"/>
  <c r="F74" i="5"/>
  <c r="G102" i="5"/>
  <c r="F76" i="5"/>
  <c r="F102" i="5" s="1"/>
  <c r="G99" i="5"/>
  <c r="F73" i="5"/>
  <c r="E87" i="5" l="1"/>
  <c r="D87" i="5" s="1"/>
  <c r="E86" i="5"/>
  <c r="F99" i="5"/>
  <c r="E73" i="5"/>
  <c r="F100" i="5"/>
  <c r="E74" i="5"/>
  <c r="F101" i="5"/>
  <c r="E75" i="5"/>
  <c r="E101" i="5" s="1"/>
  <c r="D86" i="5" l="1"/>
  <c r="C86" i="5" s="1"/>
  <c r="B113" i="5" s="1"/>
  <c r="E100" i="5"/>
  <c r="D74" i="5"/>
  <c r="D100" i="5" s="1"/>
  <c r="E99" i="5"/>
  <c r="D73" i="5"/>
  <c r="D99" i="5" l="1"/>
  <c r="C73" i="5"/>
  <c r="B112" i="5" l="1"/>
  <c r="B114" i="5" s="1"/>
  <c r="C99" i="5"/>
</calcChain>
</file>

<file path=xl/sharedStrings.xml><?xml version="1.0" encoding="utf-8"?>
<sst xmlns="http://schemas.openxmlformats.org/spreadsheetml/2006/main" count="582" uniqueCount="463">
  <si>
    <t>SpaceX valuation — Excel companion to 'Valuing SpaceX: Cash Flows versus the Cost of Capital'</t>
  </si>
  <si>
    <t>Alexander F. Wagner, June 2026. Paper: ssrn.com/abstract=6918120. Code: github.com/alex-wagner-research/spacex-valuation</t>
  </si>
  <si>
    <t>Comments and corrections are very welcome (alexander.wagner@df.uzh.ch). This workbook was put</t>
  </si>
  <si>
    <t>together quickly around a live IPO; if something looks off, it may well be.</t>
  </si>
  <si>
    <t>Tabs:</t>
  </si>
  <si>
    <t xml:space="preserve">  Inputs      — every assumption, blue on yellow, with its source. Change these.</t>
  </si>
  <si>
    <t xml:space="preserve">  DCF         — the deterministic three-segment valuation as a classic year-by-year</t>
  </si>
  <si>
    <t xml:space="preserve">                waterfall with a step-by-step terminal value (paper Section 4), plus the</t>
  </si>
  <si>
    <t xml:space="preserve">                direct-to-cell underlying business.</t>
  </si>
  <si>
    <t xml:space="preserve">  Options     — the expansion claims by their closed forms, the Mars probability tree,</t>
  </si>
  <si>
    <t xml:space="preserve">                and the imported abandonment option (paper Section 5).</t>
  </si>
  <si>
    <t xml:space="preserve">  Lattice     — the xAI abandonment option as a binomial tree: a one-factor, fully live</t>
  </si>
  <si>
    <t xml:space="preserve">                approximation of the Python least-squares Monte Carlo, with the relation</t>
  </si>
  <si>
    <t xml:space="preserve">                between the two explained on the tab (paper Section 5.2).</t>
  </si>
  <si>
    <t xml:space="preserve">  MonteCarlo  — 1,000 live trials of the correlated segment model (paper Section 4.3):</t>
  </si>
  <si>
    <t xml:space="preserve">                distribution summary and histogram. Press F9 to redraw.</t>
  </si>
  <si>
    <t xml:space="preserve">  Inversion   — total value across discount rates and the implied rate at the target</t>
  </si>
  <si>
    <t xml:space="preserve">                price (paper Section 6). At $135 this reads about 6.86%.</t>
  </si>
  <si>
    <t xml:space="preserve">  SumOfParts  — the supported range against the offer (paper Section 6).</t>
  </si>
  <si>
    <t>Excel is all you need: change the blue inputs and every tab recalculates live. The only</t>
  </si>
  <si>
    <t>cells that do NOT recalculate are the three imported xAI values on the Inputs tab</t>
  </si>
  <si>
    <t>(abandonment option, venture floor, winning-model value): they come from the Python model,</t>
  </si>
  <si>
    <t>so after large changes to the xAI assumptions, treat them as stale.</t>
  </si>
  <si>
    <t>Colors: blue = inputs; black = formulas; green = links across tabs; grey italics = the</t>
  </si>
  <si>
    <t>Python pipeline's values, quoted for checking. The Monte Carlo uses Excel's unseeded RAND(),</t>
  </si>
  <si>
    <t>so its figures move by sampling error around the Python values (which use 200,000 fixed-seed</t>
  </si>
  <si>
    <t>paths).</t>
  </si>
  <si>
    <t>Not in this workbook (Python only): the simulated option values on correlated paths (the</t>
  </si>
  <si>
    <t>closed forms here are validated against them in Appendix A.2), the xAI abandonment option's</t>
  </si>
  <si>
    <t>least-squares Monte Carlo (imported on the Inputs tab; the Lattice tab holds a live one-factor</t>
  </si>
  <si>
    <t>approximation of it), and the joint acceptance sampling of Appendix B.</t>
  </si>
  <si>
    <t>Inputs — change the blue cells; every tab updates</t>
  </si>
  <si>
    <t>Values in $M unless noted. Paper: ssrn.com/abstract=6918120 (Table 1, Appendix A).</t>
  </si>
  <si>
    <t>Segments (2025 figures from the prospectus; targets, margins, volatilities per paper Table 1)</t>
  </si>
  <si>
    <t>Launch: revenue 2025</t>
  </si>
  <si>
    <t>Prospectus, segment results (S-1 acc. 0001628280-26-036936)</t>
  </si>
  <si>
    <t>Launch: revenue target 2036</t>
  </si>
  <si>
    <t>Damodaran, June 2026 valuation (paper Sec. 4)</t>
  </si>
  <si>
    <t>Launch: operating margin 2025</t>
  </si>
  <si>
    <t>Development-adjusted; accounting segment margin was -16% after $3.0B Starship R&amp;D (prospectus)</t>
  </si>
  <si>
    <t>Launch: terminal margin</t>
  </si>
  <si>
    <t>Comparables-disciplined (paper Sec. 4); xAI 25% is the boundary case</t>
  </si>
  <si>
    <t>Launch: sales-to-capital</t>
  </si>
  <si>
    <t>Damodaran convention (paper Table 1)</t>
  </si>
  <si>
    <t>Launch: revenue volatility, initial</t>
  </si>
  <si>
    <t>Calibrated so dispersion lies between the two published simulations (Table 1)</t>
  </si>
  <si>
    <t>Launch: revenue volatility, long run</t>
  </si>
  <si>
    <t>Paper Table 1</t>
  </si>
  <si>
    <t>Starlink: revenue 2025</t>
  </si>
  <si>
    <t>Starlink: revenue target 2036</t>
  </si>
  <si>
    <t>Starlink: operating margin 2025</t>
  </si>
  <si>
    <t>Development-adjusted; accounting segment margin +39% (prospectus)</t>
  </si>
  <si>
    <t>Starlink: terminal margin</t>
  </si>
  <si>
    <t>Starlink: sales-to-capital</t>
  </si>
  <si>
    <t>Starlink: revenue volatility, initial</t>
  </si>
  <si>
    <t>Starlink: revenue volatility, long run</t>
  </si>
  <si>
    <t>xAI: revenue 2025</t>
  </si>
  <si>
    <t>xAI: revenue target 2036</t>
  </si>
  <si>
    <t>xAI: operating margin 2025</t>
  </si>
  <si>
    <t>Development-adjusted; accounting segment margin about -198% (prospectus). Weighted, the three match Damodaran's R&amp;D-capitalized 21.5% consolidated start</t>
  </si>
  <si>
    <t>xAI: terminal margin</t>
  </si>
  <si>
    <t>xAI: sales-to-capital</t>
  </si>
  <si>
    <t>xAI: revenue volatility, initial</t>
  </si>
  <si>
    <t>xAI: revenue volatility, long run</t>
  </si>
  <si>
    <t>Firm-level</t>
  </si>
  <si>
    <t>Cost of capital (WACC)</t>
  </si>
  <si>
    <t>Damodaran bottom-up CAPM: business-weighted relevered betas (paper Sec. 4.2)</t>
  </si>
  <si>
    <t>Terminal growth</t>
  </si>
  <si>
    <t>Equals the June 2026 risk-free rate (Damodaran convention)</t>
  </si>
  <si>
    <t>Terminal ROIC</t>
  </si>
  <si>
    <t>Paper Table 1; sets perpetuity reinvestment g/ROIC</t>
  </si>
  <si>
    <t>Tax rate, current effective</t>
  </si>
  <si>
    <t>Prospectus financials</t>
  </si>
  <si>
    <t>Tax rate, marginal</t>
  </si>
  <si>
    <t>Cash</t>
  </si>
  <si>
    <t>Prospectus balance sheet</t>
  </si>
  <si>
    <t>Debt</t>
  </si>
  <si>
    <t>IPO proceeds</t>
  </si>
  <si>
    <t>Offering: 555.6M shares at $135</t>
  </si>
  <si>
    <t>Shares outstanding (M)</t>
  </si>
  <si>
    <t>12,535M pre-offering + 556M new; CEO unvested award excluded (paper fn.)</t>
  </si>
  <si>
    <t>Common-factor correlation rho</t>
  </si>
  <si>
    <t>Paper Table 1 (segments share one demand factor)</t>
  </si>
  <si>
    <t>Volatility decay kappa</t>
  </si>
  <si>
    <t>Paper Appendix A.1 (uncertainty resolves over time)</t>
  </si>
  <si>
    <t>Expansion claims (paper Sec. 5.1, Appendix A.2)</t>
  </si>
  <si>
    <t>DTC: 2025 revenue</t>
  </si>
  <si>
    <t>DTC underlying segment (Appendix A.2)</t>
  </si>
  <si>
    <t>DTC: revenue target 2036</t>
  </si>
  <si>
    <t>Between D2D forecasts of roughly $3-12B (2030) and ~$100B long-run</t>
  </si>
  <si>
    <t>DTC: margin 2025</t>
  </si>
  <si>
    <t>Appendix A.2</t>
  </si>
  <si>
    <t>DTC: terminal margin</t>
  </si>
  <si>
    <t>DTC: sales-to-capital</t>
  </si>
  <si>
    <t>DTC: investment I</t>
  </si>
  <si>
    <t>Next-generation constellation cost (paper Sec. 5.1)</t>
  </si>
  <si>
    <t>DTC: gate year tau</t>
  </si>
  <si>
    <t>DTC: volatility sigma</t>
  </si>
  <si>
    <t>Starship: underlying V</t>
  </si>
  <si>
    <t>Capitalized launch pool $14-41B/yr: CRS IF12900, NASA OIG (App. A.3)</t>
  </si>
  <si>
    <t>Starship: investment I</t>
  </si>
  <si>
    <t>Over $15B spent plus $10-25B infrastructure (App. A.3)</t>
  </si>
  <si>
    <t>Starship: gate year tau</t>
  </si>
  <si>
    <t>Starship: volatility sigma</t>
  </si>
  <si>
    <t>Starship: P(technical trigger)</t>
  </si>
  <si>
    <t>Author judgment, varied in the inversion (paper Sec. 5.1)</t>
  </si>
  <si>
    <t>Mars sovereign-program tree (paper Appendix A.2; budget analogs: ISS, Artemis, Antarctica)</t>
  </si>
  <si>
    <t>Mars: contractor margin</t>
  </si>
  <si>
    <t>HLS-style prime-contractor margin (App. A.2)</t>
  </si>
  <si>
    <t>Mars: program start year</t>
  </si>
  <si>
    <t>Mars: robotic revenue/yr</t>
  </si>
  <si>
    <t>Mars budget line enacted January 2026 (App. A.3)</t>
  </si>
  <si>
    <t>Mars: P(robotic)</t>
  </si>
  <si>
    <t>Mars: crewed revenue/yr</t>
  </si>
  <si>
    <t>Artemis-class envelope $5-8B/yr (App. A.2)</t>
  </si>
  <si>
    <t>Mars: crewed co-investment</t>
  </si>
  <si>
    <t>HLS precedent (App. A.2)</t>
  </si>
  <si>
    <t>Mars: P(crewed given trigger)</t>
  </si>
  <si>
    <t>Mars: settlement revenue/yr</t>
  </si>
  <si>
    <t>Settlement-class envelope $15-30B/yr (App. A.2)</t>
  </si>
  <si>
    <t>Mars: settlement co-investment</t>
  </si>
  <si>
    <t>Mars: P(settlement given crewed)</t>
  </si>
  <si>
    <t>One of three crewed initiatives since 1989 survived (App. A.2)</t>
  </si>
  <si>
    <t>xAI venture model — Lattice tab (venture_option.py defaults; tax and terminal growth reuse the firm-level cells above)</t>
  </si>
  <si>
    <t>xAI venture: revenue 2025</t>
  </si>
  <si>
    <t>xAI 2025 revenue; the venture model's round $3.2B vs the segment table's 3,201</t>
  </si>
  <si>
    <t>xAI venture: growth, initial</t>
  </si>
  <si>
    <t>About 40%/yr toward the $160B 2036 target (paper Sec. 4)</t>
  </si>
  <si>
    <t>xAI venture: growth, long run</t>
  </si>
  <si>
    <t>Long-run growth after mean reversion</t>
  </si>
  <si>
    <t>xAI venture: growth mean-reversion kappa</t>
  </si>
  <si>
    <t>Schwartz-Moon-style dynamics (paper App. A.2)</t>
  </si>
  <si>
    <t>xAI venture: revenue volatility, initial</t>
  </si>
  <si>
    <t>High: intense AI competition (OpenAI, Anthropic, Google)</t>
  </si>
  <si>
    <t>xAI venture: revenue volatility, long run</t>
  </si>
  <si>
    <t>Paper App. A.2</t>
  </si>
  <si>
    <t>xAI venture: revenue-volatility decay k1</t>
  </si>
  <si>
    <t>Uncertainty resolves as the venture matures</t>
  </si>
  <si>
    <t>xAI venture: growth volatility eta0</t>
  </si>
  <si>
    <t>Volatility of the second state variable; enters the lattice only through the variance match</t>
  </si>
  <si>
    <t>xAI venture: growth-volatility decay k2</t>
  </si>
  <si>
    <t>xAI venture: contribution margin</t>
  </si>
  <si>
    <t>Margin on revenue before the fixed cost</t>
  </si>
  <si>
    <t>xAI venture: fixed cost</t>
  </si>
  <si>
    <t>Ongoing R&amp;D and baseline compute; breakeven revenue = fixed cost / margin = $8.3B</t>
  </si>
  <si>
    <t>xAI venture: sales-to-capital</t>
  </si>
  <si>
    <t>Growth investment enters via reinvestment (the ~$9B data-center capex is growth, not fixed cost)</t>
  </si>
  <si>
    <t>xAI venture: cost of capital</t>
  </si>
  <si>
    <t>Above the 8.25% firm WACC: a stand-alone xAI is riskier</t>
  </si>
  <si>
    <t>xAI venture: salvage value</t>
  </si>
  <si>
    <t>Recovery on abandonment; 0 is the conservative lower bound, and the LSM import is at salvage 0</t>
  </si>
  <si>
    <t>Imported from the Python model (no formula representation)</t>
  </si>
  <si>
    <t>xAI abandonment option</t>
  </si>
  <si>
    <t>Least-squares Monte Carlo (venture_option.py; paper Sec. 5.2); salvage 0. The Lattice tab builds a formula approximation of this value</t>
  </si>
  <si>
    <t>xAI venture floor</t>
  </si>
  <si>
    <t>Venture model with optimal abandonment (paper Sec. 6 sum of parts)</t>
  </si>
  <si>
    <t>xAI winning-model value</t>
  </si>
  <si>
    <t>xAI segment at a 30% terminal margin (paper Sec. 4)</t>
  </si>
  <si>
    <t>Inversion</t>
  </si>
  <si>
    <t>Target share price ($)</t>
  </si>
  <si>
    <t>The offer price; change to read any price's implied discount rate</t>
  </si>
  <si>
    <t>Deterministic DCF — paper Section 4, Appendix A.1 (all values $M)</t>
  </si>
  <si>
    <t>The classic waterfall, year by year: revenue, margin, EBIT, taxes, reinvestment, FCFF, discounting; then the terminal value step by step. Margins and the tax rate ramp linearly; taxes apply to positive EBIT only; reinvestment is floored at zero.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</si>
  <si>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</si>
  <si>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</si>
  <si>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</si>
  <si>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</si>
  <si>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</si>
  <si>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</si>
  <si>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</si>
  <si>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</si>
  <si>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</si>
  <si>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</si>
  <si>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</si>
  <si>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Year index t</t>
  </si>
  <si>
    <t>Tax rate (ramps to marginal)</t>
  </si>
  <si>
    <t>Discount factor 1/(1+WACC)^t</t>
  </si>
  <si>
    <t>Launch</t>
  </si>
  <si>
    <t>growth to 2036 target g:</t>
  </si>
  <si>
    <t>Revenue</t>
  </si>
  <si>
    <t>(x) Operating margin</t>
  </si>
  <si>
    <t>(=) EBIT</t>
  </si>
  <si>
    <t>(-) Taxes (on positive EBIT)</t>
  </si>
  <si>
    <t>(-) Reinvestment (chg. revenue / sales-to-capital)</t>
  </si>
  <si>
    <t>(=) Free cash flow (FCFF)</t>
  </si>
  <si>
    <t>(x) Discount factor</t>
  </si>
  <si>
    <t>(=) PV of FCFF</t>
  </si>
  <si>
    <t>Terminal value (2037 onward)</t>
  </si>
  <si>
    <t>EBIT 2037 after tax = EBIT 2036 x (1+g) x (1-marginal tax)</t>
  </si>
  <si>
    <t>(-) Perpetuity reinvestment: g / ROIC of the above</t>
  </si>
  <si>
    <t>(=) FCFF 2037</t>
  </si>
  <si>
    <t>Terminal value at 2036 = FCFF 2037 / (WACC - g)</t>
  </si>
  <si>
    <t>PV of terminal value = TV x discount factor 2036</t>
  </si>
  <si>
    <t>Segment operating value = sum of PV(FCFF) + PV(TV)</t>
  </si>
  <si>
    <t>Python check:</t>
  </si>
  <si>
    <t>Starlink</t>
  </si>
  <si>
    <t>xAI</t>
  </si>
  <si>
    <t>DTC underlying</t>
  </si>
  <si>
    <t>Equity bridge</t>
  </si>
  <si>
    <t>Launch operating value</t>
  </si>
  <si>
    <t>Starlink operating value</t>
  </si>
  <si>
    <t>xAI operating value</t>
  </si>
  <si>
    <t>(+) Cash</t>
  </si>
  <si>
    <t>(+) IPO proceeds</t>
  </si>
  <si>
    <t>(-) Debt</t>
  </si>
  <si>
    <t>Equity value ($M)</t>
  </si>
  <si>
    <t>Per share ($)</t>
  </si>
  <si>
    <t>Real options — paper Section 5, Appendix A.2 (values $M)</t>
  </si>
  <si>
    <t>Expansion claims by their standalone closed form p x [M N(d1) - I N(d2)] x (1+r)^-tau, validated against the paper's simulation in Appendix A.2. Mars as the exact probability tree. The abandonment option is imported from the Python least-squares Monte Carlo.</t>
  </si>
  <si>
    <t>Starlink direct-to-cell (exercise-at-gate)</t>
  </si>
  <si>
    <t>Underlying M</t>
  </si>
  <si>
    <t>d1 = [ln(M/I) + sigma^2/2] / sigma</t>
  </si>
  <si>
    <t>d2 = d1 - sigma</t>
  </si>
  <si>
    <t>Option value</t>
  </si>
  <si>
    <t>Python checks: closed form 32,588; the paper's simulated value 32,614 (same paths as the firm model; gap = Monte-Carlo error)</t>
  </si>
  <si>
    <t>Starship heavy lift (gated on the technical trigger)</t>
  </si>
  <si>
    <t>Python checks: closed form 32,309; the paper's simulated value 32,304 (same paths as the firm model; gap = Monte-Carlo error)</t>
  </si>
  <si>
    <t>Mars sovereign-program claim (exact probability tree)</t>
  </si>
  <si>
    <t>State (highest realized)</t>
  </si>
  <si>
    <t>Value ($M)</t>
  </si>
  <si>
    <t>Probability</t>
  </si>
  <si>
    <t>Settlement</t>
  </si>
  <si>
    <t>Crewed, not settlement</t>
  </si>
  <si>
    <t>Robotic only</t>
  </si>
  <si>
    <t>Mars claim, discounted from the start year</t>
  </si>
  <si>
    <t>Python check (simulated tree). Value per state = max(revenue x margin x (1-tax) / WACC - co-investment, 0), a flat perpetuity.</t>
  </si>
  <si>
    <t>xAI abandonment option (imported)</t>
  </si>
  <si>
    <t>Value at zero salvage</t>
  </si>
  <si>
    <t>From the Python least-squares Monte Carlo (paper Sec. 5.2); optimal stopping has no formula representation — see venture_option.py</t>
  </si>
  <si>
    <t>Totals</t>
  </si>
  <si>
    <t>Expansion claims + Mars</t>
  </si>
  <si>
    <t>All options incl. abandonment</t>
  </si>
  <si>
    <t>Equity + all options ($M)</t>
  </si>
  <si>
    <t>Lattice — the xAI abandonment option as a binomial tree (paper Sec. 5.2; values $M)</t>
  </si>
  <si>
    <t>How this tab relates to the Python model (venture_option.py)</t>
  </si>
  <si>
    <t>The paper values the option to stop funding xAI by least-squares Monte Carlo (Longstaff-Schwartz 2001)</t>
  </si>
  <si>
    <t>on 100,000 simulated paths of a two-state model: revenue, and its expected growth rate, which is itself</t>
  </si>
  <si>
    <t>stochastic and mean-reverting. Optimal stopping with two state variables has no formula representation,</t>
  </si>
  <si>
    <t>which is why the Inputs tab imports that value rather than computing it. This tab is the closest object</t>
  </si>
  <si>
    <t>a spreadsheet can hold: a binomial lattice on revenue alone, with two simplifications. First, the growth</t>
  </si>
  <si>
    <t>rate follows its expected (deterministic) path. Second, volatility is a single number, set so the total</t>
  </si>
  <si>
    <t>variance of log revenue at the 2036 horizon matches the full model's, growth-rate shocks included (the</t>
  </si>
  <si>
    <t>variance match in step 1). Everything else, the cash-flow construction, taxes, reinvestment, the floored</t>
  </si>
  <si>
    <t>terminal value, the annual abandon-or-fund decision, and the discount rate, is identical to the Python</t>
  </si>
  <si>
    <t>model, and every cell below is a live formula on the Inputs-tab assumptions.</t>
  </si>
  <si>
    <t>Reading the lattices: columns are years; from any cell, next year is either the cell one to the right</t>
  </si>
  <si>
    <t>(an up year) or the cell one to the right and one row down (a down year), each with probability 1/2.</t>
  </si>
  <si>
    <t>Values are computed backward from 2036: at each node the venture is worth the better of salvage (abandon)</t>
  </si>
  <si>
    <t>or the expected cash flow plus next-year value, discounted (fund). The lattice understates the LSM option</t>
  </si>
  <si>
    <t>value, by roughly half at the default inputs: with the growth state dropped, there are no persistent</t>
  </si>
  <si>
    <t>'lost the AI race' trajectories in which growth collapses and stays low, and cutting exactly those losses</t>
  </si>
  <si>
    <t>is most of what the real option is worth. Treat this tab as the mechanics made auditable; the paper's</t>
  </si>
  <si>
    <t>number is the imported LSM value.</t>
  </si>
  <si>
    <t>Step 1 — schedules: expected growth, volatilities, and the variance-matched step</t>
  </si>
  <si>
    <t>Year t</t>
  </si>
  <si>
    <t>Expected growth mu(t-1), mean-reverting path</t>
  </si>
  <si>
    <t>Revenue volatility sigma_t, declining</t>
  </si>
  <si>
    <t>Growth-shock loading on ln R(2036)</t>
  </si>
  <si>
    <t>Lattice step sigma_eff (variance match)</t>
  </si>
  <si>
    <t>Python check: 25.84%. Per year: revenue-shock variance sigma_t^2 plus the squared loadings of growth shocks, averaged, square root.</t>
  </si>
  <si>
    <t>Up factor = exp(mu - sigma_t^2/2 + sigma_eff)</t>
  </si>
  <si>
    <t>Down factor = exp(mu - sigma_t^2/2 - sigma_eff)</t>
  </si>
  <si>
    <t>Step 2 — the revenue lattice, recombining (and the 2036 terminal value)</t>
  </si>
  <si>
    <t>2025</t>
  </si>
  <si>
    <t>TV 2036</t>
  </si>
  <si>
    <t>Step 3 — free cash flow of the coming year if revenue moves up (column = current year-end state)</t>
  </si>
  <si>
    <t>Step 4 — free cash flow of the coming year if revenue moves down</t>
  </si>
  <si>
    <t>Step 5 — value WITH the annual option to abandon: max(salvage, expected[cash flow + next value] / (1+r))</t>
  </si>
  <si>
    <t>Step 6 — value WITHOUT the option: the same recursion, never abandoning</t>
  </si>
  <si>
    <t>Step 7 — the funding decision at each node ('stop' where continuing is worth less than salvage)</t>
  </si>
  <si>
    <t>Summary — the lattice against the paper's least-squares Monte Carlo</t>
  </si>
  <si>
    <t>Venture value WITH abandonment (lattice)</t>
  </si>
  <si>
    <t>Python lattice check (same recursion in code); the LSM two-state value is 22,555, the venture floor on the Inputs tab</t>
  </si>
  <si>
    <t>Venture value WITHOUT abandonment (lattice)</t>
  </si>
  <si>
    <t>Python lattice check; LSM: 21,063 (funded to the horizon, the governance benchmark of paper Sec. 5.4)</t>
  </si>
  <si>
    <t>Abandonment option (lattice) = difference</t>
  </si>
  <si>
    <t>Downside protection from optimal stopping, as the lattice prices it</t>
  </si>
  <si>
    <t>Abandonment option (paper: imported LSM)</t>
  </si>
  <si>
    <t>What the paper and the other tabs use (Inputs tab import, salvage 0)</t>
  </si>
  <si>
    <t>At the default inputs the venture is stopped at 17 of the 66 funding nodes in step 7, and the lattice option is about 53% of the LSM value; the explanation at the top says why.</t>
  </si>
  <si>
    <t>If you change venture inputs, this tab updates live while the imported LSM values go stale until the Python model is re-run (see the README tab).</t>
  </si>
  <si>
    <t>Monte Carlo — the distribution of equity value (1,000 trials; paper Sec. 4.3)</t>
  </si>
  <si>
    <t>Each row is one trial of the correlated three-segment model of Appendix A.1: a common demand factor per year (correlation rho), declining revenue volatility, the same cash-flow construction as the DCF tab. Press F9 to redraw. Excel's RAND() is not seeded, so figures move by Monte-Carlo error around the Python values; the paper's numbers use 200,000 fixed-seed paths.</t>
  </si>
  <si>
    <t>Summary of the simulated distribution</t>
  </si>
  <si>
    <t>Histogram ($T bins, count of trials)</t>
  </si>
  <si>
    <t>Launch: sigma_t</t>
  </si>
  <si>
    <t>Mean equity ($M)</t>
  </si>
  <si>
    <t>Python (200k paths): 1,002,249</t>
  </si>
  <si>
    <t>Starlink: sigma_t</t>
  </si>
  <si>
    <t>Std deviation</t>
  </si>
  <si>
    <t>xAI: sigma_t</t>
  </si>
  <si>
    <t>MC std error of mean</t>
  </si>
  <si>
    <t>Launch: drift ln(1+g)</t>
  </si>
  <si>
    <t>5th percentile</t>
  </si>
  <si>
    <t>Python: 514,826</t>
  </si>
  <si>
    <t>Starlink: drift ln(1+g)</t>
  </si>
  <si>
    <t>Median</t>
  </si>
  <si>
    <t>Python: 915,244</t>
  </si>
  <si>
    <t>xAI: drift ln(1+g)</t>
  </si>
  <si>
    <t>95th percentile</t>
  </si>
  <si>
    <t>Python: 1,777,523</t>
  </si>
  <si>
    <t>P(equity &gt; $1.8T)</t>
  </si>
  <si>
    <t>Python: 5%</t>
  </si>
  <si>
    <t>Trial</t>
  </si>
  <si>
    <t>f 2026</t>
  </si>
  <si>
    <t>f 2027</t>
  </si>
  <si>
    <t>f 2028</t>
  </si>
  <si>
    <t>f 2029</t>
  </si>
  <si>
    <t>f 2030</t>
  </si>
  <si>
    <t>f 2031</t>
  </si>
  <si>
    <t>f 2032</t>
  </si>
  <si>
    <t>f 2033</t>
  </si>
  <si>
    <t>f 2034</t>
  </si>
  <si>
    <t>f 2035</t>
  </si>
  <si>
    <t>f 2036</t>
  </si>
  <si>
    <t>z La 26</t>
  </si>
  <si>
    <t>z La 27</t>
  </si>
  <si>
    <t>z La 28</t>
  </si>
  <si>
    <t>z La 29</t>
  </si>
  <si>
    <t>z La 30</t>
  </si>
  <si>
    <t>z La 31</t>
  </si>
  <si>
    <t>z La 32</t>
  </si>
  <si>
    <t>z La 33</t>
  </si>
  <si>
    <t>z La 34</t>
  </si>
  <si>
    <t>z La 35</t>
  </si>
  <si>
    <t>z La 36</t>
  </si>
  <si>
    <t>z St 26</t>
  </si>
  <si>
    <t>z St 27</t>
  </si>
  <si>
    <t>z St 28</t>
  </si>
  <si>
    <t>z St 29</t>
  </si>
  <si>
    <t>z St 30</t>
  </si>
  <si>
    <t>z St 31</t>
  </si>
  <si>
    <t>z St 32</t>
  </si>
  <si>
    <t>z St 33</t>
  </si>
  <si>
    <t>z St 34</t>
  </si>
  <si>
    <t>z St 35</t>
  </si>
  <si>
    <t>z St 36</t>
  </si>
  <si>
    <t>z xA 26</t>
  </si>
  <si>
    <t>z xA 27</t>
  </si>
  <si>
    <t>z xA 28</t>
  </si>
  <si>
    <t>z xA 29</t>
  </si>
  <si>
    <t>z xA 30</t>
  </si>
  <si>
    <t>z xA 31</t>
  </si>
  <si>
    <t>z xA 32</t>
  </si>
  <si>
    <t>z xA 33</t>
  </si>
  <si>
    <t>z xA 34</t>
  </si>
  <si>
    <t>z xA 35</t>
  </si>
  <si>
    <t>z xA 36</t>
  </si>
  <si>
    <t>R La 26</t>
  </si>
  <si>
    <t>R La 27</t>
  </si>
  <si>
    <t>R La 28</t>
  </si>
  <si>
    <t>R La 29</t>
  </si>
  <si>
    <t>R La 30</t>
  </si>
  <si>
    <t>R La 31</t>
  </si>
  <si>
    <t>R La 32</t>
  </si>
  <si>
    <t>R La 33</t>
  </si>
  <si>
    <t>R La 34</t>
  </si>
  <si>
    <t>R La 35</t>
  </si>
  <si>
    <t>R La 36</t>
  </si>
  <si>
    <t>R St 26</t>
  </si>
  <si>
    <t>R St 27</t>
  </si>
  <si>
    <t>R St 28</t>
  </si>
  <si>
    <t>R St 29</t>
  </si>
  <si>
    <t>R St 30</t>
  </si>
  <si>
    <t>R St 31</t>
  </si>
  <si>
    <t>R St 32</t>
  </si>
  <si>
    <t>R St 33</t>
  </si>
  <si>
    <t>R St 34</t>
  </si>
  <si>
    <t>R St 35</t>
  </si>
  <si>
    <t>R St 36</t>
  </si>
  <si>
    <t>R xA 26</t>
  </si>
  <si>
    <t>R xA 27</t>
  </si>
  <si>
    <t>R xA 28</t>
  </si>
  <si>
    <t>R xA 29</t>
  </si>
  <si>
    <t>R xA 30</t>
  </si>
  <si>
    <t>R xA 31</t>
  </si>
  <si>
    <t>R xA 32</t>
  </si>
  <si>
    <t>R xA 33</t>
  </si>
  <si>
    <t>R xA 34</t>
  </si>
  <si>
    <t>R xA 35</t>
  </si>
  <si>
    <t>R xA 36</t>
  </si>
  <si>
    <t>PV La 26</t>
  </si>
  <si>
    <t>PV La 27</t>
  </si>
  <si>
    <t>PV La 28</t>
  </si>
  <si>
    <t>PV La 29</t>
  </si>
  <si>
    <t>PV La 30</t>
  </si>
  <si>
    <t>PV La 31</t>
  </si>
  <si>
    <t>PV La 32</t>
  </si>
  <si>
    <t>PV La 33</t>
  </si>
  <si>
    <t>PV La 34</t>
  </si>
  <si>
    <t>PV La 35</t>
  </si>
  <si>
    <t>PV La 36</t>
  </si>
  <si>
    <t>PV St 26</t>
  </si>
  <si>
    <t>PV St 27</t>
  </si>
  <si>
    <t>PV St 28</t>
  </si>
  <si>
    <t>PV St 29</t>
  </si>
  <si>
    <t>PV St 30</t>
  </si>
  <si>
    <t>PV St 31</t>
  </si>
  <si>
    <t>PV St 32</t>
  </si>
  <si>
    <t>PV St 33</t>
  </si>
  <si>
    <t>PV St 34</t>
  </si>
  <si>
    <t>PV St 35</t>
  </si>
  <si>
    <t>PV St 36</t>
  </si>
  <si>
    <t>PV xA 26</t>
  </si>
  <si>
    <t>PV xA 27</t>
  </si>
  <si>
    <t>PV xA 28</t>
  </si>
  <si>
    <t>PV xA 29</t>
  </si>
  <si>
    <t>PV xA 30</t>
  </si>
  <si>
    <t>PV xA 31</t>
  </si>
  <si>
    <t>PV xA 32</t>
  </si>
  <si>
    <t>PV xA 33</t>
  </si>
  <si>
    <t>PV xA 34</t>
  </si>
  <si>
    <t>PV xA 35</t>
  </si>
  <si>
    <t>PV xA 36</t>
  </si>
  <si>
    <t>Launch value</t>
  </si>
  <si>
    <t>Starlink value</t>
  </si>
  <si>
    <t>xAI value</t>
  </si>
  <si>
    <t>Equity ($M)</t>
  </si>
  <si>
    <t>Inversion — the discount rate a price implies (paper Section 6)</t>
  </si>
  <si>
    <t>Cash flows held fixed (they do not depend on the WACC); the option layer held at its base value, as in the paper. Each row recomputes total value at that rate; the implied rate interpolates where value crosses the target. For more digits, use Goal Seek (Data &gt; What-If) on the Inputs WACC cell.</t>
  </si>
  <si>
    <t>Target price ($)</t>
  </si>
  <si>
    <t>Target cap ($M)</t>
  </si>
  <si>
    <t>Option layer ($M)</t>
  </si>
  <si>
    <t>held constant across rates (paper convention)</t>
  </si>
  <si>
    <t>WACC</t>
  </si>
  <si>
    <t>PV of FCFF ($M)</t>
  </si>
  <si>
    <t>PV of TV ($M)</t>
  </si>
  <si>
    <t>Total value ($M)</t>
  </si>
  <si>
    <t>$ / share</t>
  </si>
  <si>
    <t>One-lever implied values (paper Table 4; reproduce with Goal Seek on the Inputs tab)</t>
  </si>
  <si>
    <t>Starlink terminal margin</t>
  </si>
  <si>
    <t>60% -&gt; 137% (no feasible value)</t>
  </si>
  <si>
    <t>xAI terminal margin</t>
  </si>
  <si>
    <t>25% -&gt; 86% (above every comparable)</t>
  </si>
  <si>
    <t>Launch 2036 revenue</t>
  </si>
  <si>
    <t>$40B -&gt; $266B (the market is $14-41B/yr)</t>
  </si>
  <si>
    <t>xAI 2036 revenue</t>
  </si>
  <si>
    <t>$160B -&gt; $640B (about 30x OpenAI)</t>
  </si>
  <si>
    <t>Starlink 2036 revenue</t>
  </si>
  <si>
    <t>$120B -&gt; $358B (above the supported range)</t>
  </si>
  <si>
    <t>Discount rate</t>
  </si>
  <si>
    <t>8.25% -&gt; 6.86% (inside estimation error)</t>
  </si>
  <si>
    <t>Implied WACC</t>
  </si>
  <si>
    <t>Python check: 6.86% at $135</t>
  </si>
  <si>
    <t>Equity premium</t>
  </si>
  <si>
    <t>over the 4.56% risk-free rate</t>
  </si>
  <si>
    <t>How the implied rate is computed: values fall as the rate rises, so MATCH finds the last grid row where value is still above the target; INDEX reads that row's rate and value; the formula then interpolates linearly to the crossing between that row and the next.</t>
  </si>
  <si>
    <t>Sum of parts against the market — paper Section 6, Table 3 ($M)</t>
  </si>
  <si>
    <t>Launch + Starlink (core)</t>
  </si>
  <si>
    <t>DCF tab</t>
  </si>
  <si>
    <t>xAI: venture floor</t>
  </si>
  <si>
    <t>Low end: the venture model with optimal abandonment (imported; abandonment embedded)</t>
  </si>
  <si>
    <t>xAI: winning model</t>
  </si>
  <si>
    <t>High end: the xAI segment at a 30% terminal margin (imported)</t>
  </si>
  <si>
    <t>Net cash incl. proceeds</t>
  </si>
  <si>
    <t>Options tab</t>
  </si>
  <si>
    <t>Added at the high end only; embedded in the venture floor at the low end</t>
  </si>
  <si>
    <t>Supported range: low</t>
  </si>
  <si>
    <t>Python check: 860,800</t>
  </si>
  <si>
    <t>Supported range: high</t>
  </si>
  <si>
    <t>Python check: 1,128,139</t>
  </si>
  <si>
    <t>IPO capitalization</t>
  </si>
  <si>
    <t>Unexplained premium (vs. high)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</si>
</sst>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\-"/>
    <numFmt numFmtId="165" formatCode="0.0%"/>
    <numFmt numFmtId="166" formatCode="0.0"/>
    <numFmt numFmtId="167" formatCode="0.000"/>
    <numFmt numFmtId="168" formatCode="0.0000"/>
  </numFmts>
  <fonts count="8" x14ac:knownFonts="1">
    <font>
      <sz val="11"/>
      <color theme="1"/>
      <name val="Calibri"/>
      <family val="2"/>
      <scheme val="minor"/>
    </font>
    <font>
      <b/>
      <sz val="13"/>
      <name val="Arial"/>
    </font>
    <font>
      <sz val="10"/>
      <name val="Arial"/>
    </font>
    <font>
      <b/>
      <sz val="11"/>
      <name val="Arial"/>
    </font>
    <font>
      <i/>
      <sz val="9"/>
      <color rgb="FF808080"/>
      <name val="Arial"/>
    </font>
    <font>
      <sz val="10"/>
      <color rgb="FF0000FF"/>
      <name val="Arial"/>
    </font>
    <font>
      <b/>
      <sz val="10"/>
      <name val="Arial"/>
    </font>
    <font>
      <sz val="10"/>
      <color rgb="FF008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5" fillId="2" borderId="0" xfId="0" applyNumberFormat="1" applyFont="1" applyFill="1"/>
    <xf numFmtId="165" fontId="5" fillId="2" borderId="0" xfId="0" applyNumberFormat="1" applyFont="1" applyFill="1"/>
    <xf numFmtId="166" fontId="5" fillId="2" borderId="0" xfId="0" applyNumberFormat="1" applyFont="1" applyFill="1"/>
    <xf numFmtId="10" fontId="5" fillId="2" borderId="0" xfId="0" applyNumberFormat="1" applyFont="1" applyFill="1"/>
    <xf numFmtId="2" fontId="5" fillId="2" borderId="0" xfId="0" applyNumberFormat="1" applyFont="1" applyFill="1"/>
    <xf numFmtId="1" fontId="5" fillId="2" borderId="0" xfId="0" applyNumberFormat="1" applyFont="1" applyFill="1"/>
    <xf numFmtId="1" fontId="2" fillId="0" borderId="0" xfId="0" applyNumberFormat="1" applyFont="1"/>
    <xf numFmtId="165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64" fontId="2" fillId="0" borderId="0" xfId="0" applyNumberFormat="1" applyFont="1"/>
    <xf numFmtId="0" fontId="6" fillId="0" borderId="0" xfId="0" applyFont="1"/>
    <xf numFmtId="164" fontId="6" fillId="0" borderId="0" xfId="0" applyNumberFormat="1" applyFont="1"/>
    <xf numFmtId="164" fontId="4" fillId="0" borderId="0" xfId="0" applyNumberFormat="1" applyFont="1"/>
    <xf numFmtId="164" fontId="7" fillId="0" borderId="0" xfId="0" applyNumberFormat="1" applyFont="1"/>
    <xf numFmtId="2" fontId="6" fillId="0" borderId="0" xfId="0" applyNumberFormat="1" applyFont="1"/>
    <xf numFmtId="165" fontId="6" fillId="0" borderId="0" xfId="0" applyNumberFormat="1" applyFont="1"/>
    <xf numFmtId="166" fontId="2" fillId="0" borderId="0" xfId="0" applyNumberFormat="1" applyFont="1"/>
    <xf numFmtId="168" fontId="7" fillId="0" borderId="0" xfId="0" applyNumberFormat="1" applyFont="1"/>
    <xf numFmtId="2" fontId="2" fillId="0" borderId="0" xfId="0" applyNumberFormat="1" applyFont="1"/>
    <xf numFmtId="2" fontId="7" fillId="0" borderId="0" xfId="0" applyNumberFormat="1" applyFont="1"/>
    <xf numFmtId="10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Simulated equity value ($T)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numRef>
              <c:f>MonteCarlo!$U$5:$AI$5</c:f>
              <c:numCache>
                <c:formatCode>0.0</c:formatCode>
                <c:ptCount val="15"/>
                <c:pt idx="0">
                  <c:v>0.2</c:v>
                </c:pt>
                <c:pt idx="1">
                  <c:v>0.4</c:v>
                </c:pt>
                <c:pt idx="2">
                  <c:v>0.6</c:v>
                </c:pt>
                <c:pt idx="3">
                  <c:v>0.8</c:v>
                </c:pt>
                <c:pt idx="4">
                  <c:v>1</c:v>
                </c:pt>
                <c:pt idx="5">
                  <c:v>1.2</c:v>
                </c:pt>
                <c:pt idx="6">
                  <c:v>1.4</c:v>
                </c:pt>
                <c:pt idx="7">
                  <c:v>1.6</c:v>
                </c:pt>
                <c:pt idx="8">
                  <c:v>1.8</c:v>
                </c:pt>
                <c:pt idx="9">
                  <c:v>2</c:v>
                </c:pt>
                <c:pt idx="10">
                  <c:v>2.2000000000000002</c:v>
                </c:pt>
                <c:pt idx="11">
                  <c:v>2.4</c:v>
                </c:pt>
                <c:pt idx="12">
                  <c:v>2.6</c:v>
                </c:pt>
                <c:pt idx="13">
                  <c:v>2.8</c:v>
                </c:pt>
                <c:pt idx="14">
                  <c:v>3</c:v>
                </c:pt>
              </c:numCache>
            </c:numRef>
          </c:cat>
          <c:val>
            <c:numRef>
              <c:f>MonteCarlo!$U$6:$AI$6</c:f>
              <c:numCache>
                <c:formatCode>0</c:formatCode>
                <c:ptCount val="15"/>
                <c:pt idx="0">
                  <c:v>5</c:v>
                </c:pt>
                <c:pt idx="1">
                  <c:v>113</c:v>
                </c:pt>
                <c:pt idx="2">
                  <c:v>238</c:v>
                </c:pt>
                <c:pt idx="3">
                  <c:v>236</c:v>
                </c:pt>
                <c:pt idx="4">
                  <c:v>168</c:v>
                </c:pt>
                <c:pt idx="5">
                  <c:v>105</c:v>
                </c:pt>
                <c:pt idx="6">
                  <c:v>58</c:v>
                </c:pt>
                <c:pt idx="7">
                  <c:v>31</c:v>
                </c:pt>
                <c:pt idx="8">
                  <c:v>21</c:v>
                </c:pt>
                <c:pt idx="9">
                  <c:v>9</c:v>
                </c:pt>
                <c:pt idx="10">
                  <c:v>4</c:v>
                </c:pt>
                <c:pt idx="11">
                  <c:v>3</c:v>
                </c:pt>
                <c:pt idx="12">
                  <c:v>4</c:v>
                </c:pt>
                <c:pt idx="13">
                  <c:v>3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48-4F3A-8BFF-1521DD335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Total value vs. discount rate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Inversion!$E$8</c:f>
              <c:strCache>
                <c:ptCount val="1"/>
                <c:pt idx="0">
                  <c:v>Total value ($M)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Inversion!$A$9:$A$37</c:f>
              <c:numCache>
                <c:formatCode>0.00%</c:formatCode>
                <c:ptCount val="29"/>
                <c:pt idx="0">
                  <c:v>0.05</c:v>
                </c:pt>
                <c:pt idx="1">
                  <c:v>5.2499999999999998E-2</c:v>
                </c:pt>
                <c:pt idx="2">
                  <c:v>5.5E-2</c:v>
                </c:pt>
                <c:pt idx="3">
                  <c:v>5.7500000000000002E-2</c:v>
                </c:pt>
                <c:pt idx="4">
                  <c:v>0.06</c:v>
                </c:pt>
                <c:pt idx="5">
                  <c:v>6.25E-2</c:v>
                </c:pt>
                <c:pt idx="6">
                  <c:v>6.5000000000000002E-2</c:v>
                </c:pt>
                <c:pt idx="7">
                  <c:v>6.7500000000000004E-2</c:v>
                </c:pt>
                <c:pt idx="8">
                  <c:v>7.0000000000000007E-2</c:v>
                </c:pt>
                <c:pt idx="9">
                  <c:v>7.2500000000000009E-2</c:v>
                </c:pt>
                <c:pt idx="10">
                  <c:v>7.5000000000000011E-2</c:v>
                </c:pt>
                <c:pt idx="11">
                  <c:v>7.7499999999999999E-2</c:v>
                </c:pt>
                <c:pt idx="12">
                  <c:v>0.08</c:v>
                </c:pt>
                <c:pt idx="13">
                  <c:v>8.2500000000000004E-2</c:v>
                </c:pt>
                <c:pt idx="14">
                  <c:v>8.5000000000000006E-2</c:v>
                </c:pt>
                <c:pt idx="15">
                  <c:v>8.7499999999999994E-2</c:v>
                </c:pt>
                <c:pt idx="16">
                  <c:v>0.09</c:v>
                </c:pt>
                <c:pt idx="17">
                  <c:v>9.2499999999999999E-2</c:v>
                </c:pt>
                <c:pt idx="18">
                  <c:v>9.5000000000000001E-2</c:v>
                </c:pt>
                <c:pt idx="19">
                  <c:v>9.7500000000000003E-2</c:v>
                </c:pt>
                <c:pt idx="20">
                  <c:v>0.1</c:v>
                </c:pt>
                <c:pt idx="21">
                  <c:v>0.10249999999999999</c:v>
                </c:pt>
                <c:pt idx="22">
                  <c:v>0.105</c:v>
                </c:pt>
                <c:pt idx="23">
                  <c:v>0.1075</c:v>
                </c:pt>
                <c:pt idx="24">
                  <c:v>0.11</c:v>
                </c:pt>
                <c:pt idx="25">
                  <c:v>0.1125</c:v>
                </c:pt>
                <c:pt idx="26">
                  <c:v>0.115</c:v>
                </c:pt>
                <c:pt idx="27">
                  <c:v>0.11749999999999999</c:v>
                </c:pt>
                <c:pt idx="28">
                  <c:v>0.12</c:v>
                </c:pt>
              </c:numCache>
            </c:numRef>
          </c:cat>
          <c:val>
            <c:numRef>
              <c:f>Inversion!$E$9:$E$37</c:f>
              <c:numCache>
                <c:formatCode>#,##0;\(#,##0\);\-</c:formatCode>
                <c:ptCount val="29"/>
                <c:pt idx="0">
                  <c:v>9728419.6093511358</c:v>
                </c:pt>
                <c:pt idx="1">
                  <c:v>6153981.8222906115</c:v>
                </c:pt>
                <c:pt idx="2">
                  <c:v>4482488.575492234</c:v>
                </c:pt>
                <c:pt idx="3">
                  <c:v>3514572.0611606468</c:v>
                </c:pt>
                <c:pt idx="4">
                  <c:v>2883759.5518556889</c:v>
                </c:pt>
                <c:pt idx="5">
                  <c:v>2440426.7231965843</c:v>
                </c:pt>
                <c:pt idx="6">
                  <c:v>2112075.727641189</c:v>
                </c:pt>
                <c:pt idx="7">
                  <c:v>1859313.2182341409</c:v>
                </c:pt>
                <c:pt idx="8">
                  <c:v>1658891.0631088023</c:v>
                </c:pt>
                <c:pt idx="9">
                  <c:v>1496203.9110191888</c:v>
                </c:pt>
                <c:pt idx="10">
                  <c:v>1361614.5298954328</c:v>
                </c:pt>
                <c:pt idx="11">
                  <c:v>1248507.0429286943</c:v>
                </c:pt>
                <c:pt idx="12">
                  <c:v>1152189.0445371591</c:v>
                </c:pt>
                <c:pt idx="13">
                  <c:v>1069240.0108949002</c:v>
                </c:pt>
                <c:pt idx="14">
                  <c:v>997107.77773517626</c:v>
                </c:pt>
                <c:pt idx="15">
                  <c:v>933849.47737086297</c:v>
                </c:pt>
                <c:pt idx="16">
                  <c:v>877959.99717095576</c:v>
                </c:pt>
                <c:pt idx="17">
                  <c:v>828255.30222752236</c:v>
                </c:pt>
                <c:pt idx="18">
                  <c:v>783791.18651263893</c:v>
                </c:pt>
                <c:pt idx="19">
                  <c:v>743805.50649774296</c:v>
                </c:pt>
                <c:pt idx="20">
                  <c:v>707676.34312985057</c:v>
                </c:pt>
                <c:pt idx="21">
                  <c:v>674891.19328092318</c:v>
                </c:pt>
                <c:pt idx="22">
                  <c:v>645023.94124257623</c:v>
                </c:pt>
                <c:pt idx="23">
                  <c:v>617717.41073440667</c:v>
                </c:pt>
                <c:pt idx="24">
                  <c:v>592669.98097867984</c:v>
                </c:pt>
                <c:pt idx="25">
                  <c:v>569625.20374173485</c:v>
                </c:pt>
                <c:pt idx="26">
                  <c:v>548363.66461131582</c:v>
                </c:pt>
                <c:pt idx="27">
                  <c:v>528696.54227452236</c:v>
                </c:pt>
                <c:pt idx="28">
                  <c:v>510460.46639858442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11-41D7-8888-A1F41EDA0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WACC</a:t>
                </a:r>
              </a:p>
            </c:rich>
          </c:tx>
          <c:overlay val="1"/>
        </c:title>
        <c:numFmt formatCode="0.0%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Total value ($M)</a:t>
                </a:r>
              </a:p>
            </c:rich>
          </c:tx>
          <c:overlay val="1"/>
        </c:title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Components vs. the offer ($M)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SumOfParts!$A$3:$A$12</c:f>
              <c:strCache>
                <c:ptCount val="10"/>
                <c:pt idx="0">
                  <c:v>Launch + Starlink (core)</c:v>
                </c:pt>
                <c:pt idx="1">
                  <c:v>xAI: venture floor</c:v>
                </c:pt>
                <c:pt idx="2">
                  <c:v>xAI: winning model</c:v>
                </c:pt>
                <c:pt idx="3">
                  <c:v>Net cash incl. proceeds</c:v>
                </c:pt>
                <c:pt idx="4">
                  <c:v>Expansion claims + Mars</c:v>
                </c:pt>
                <c:pt idx="5">
                  <c:v>xAI abandonment option</c:v>
                </c:pt>
                <c:pt idx="7">
                  <c:v>Supported range: low</c:v>
                </c:pt>
                <c:pt idx="8">
                  <c:v>Supported range: high</c:v>
                </c:pt>
                <c:pt idx="9">
                  <c:v>IPO capitalization</c:v>
                </c:pt>
              </c:strCache>
            </c:strRef>
          </c:cat>
          <c:val>
            <c:numRef>
              <c:f>SumOfParts!$B$3:$B$12</c:f>
              <c:numCache>
                <c:formatCode>#,##0;\(#,##0\);\-</c:formatCode>
                <c:ptCount val="10"/>
                <c:pt idx="0">
                  <c:v>695704.19320851995</c:v>
                </c:pt>
                <c:pt idx="1">
                  <c:v>22555</c:v>
                </c:pt>
                <c:pt idx="2">
                  <c:v>288402</c:v>
                </c:pt>
                <c:pt idx="3">
                  <c:v>76851</c:v>
                </c:pt>
                <c:pt idx="4">
                  <c:v>65669.749826476953</c:v>
                </c:pt>
                <c:pt idx="5">
                  <c:v>1492</c:v>
                </c:pt>
                <c:pt idx="7">
                  <c:v>860779.94303499686</c:v>
                </c:pt>
                <c:pt idx="8">
                  <c:v>1128118.9430349967</c:v>
                </c:pt>
                <c:pt idx="9">
                  <c:v>1767285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B5-41B9-8B68-BD73888D6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14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57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61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6"/>
  <sheetViews>
    <sheetView tabSelected="1" workbookViewId="0"/>
  </sheetViews>
  <sheetFormatPr defaultRowHeight="14.75" x14ac:dyDescent="0.75"/>
  <cols>
    <col min="1" max="1" width="110" customWidth="1"/>
  </cols>
  <sheetData>
    <row r="1" spans="1:1" ht="16.75" x14ac:dyDescent="0.75">
      <c r="A1" s="1" t="s">
        <v>0</v>
      </c>
    </row>
    <row r="2" spans="1:1" x14ac:dyDescent="0.75">
      <c r="A2" s="2" t="s">
        <v>1</v>
      </c>
    </row>
    <row r="3" spans="1:1" x14ac:dyDescent="0.75">
      <c r="A3" s="2"/>
    </row>
    <row r="4" spans="1:1" x14ac:dyDescent="0.75">
      <c r="A4" s="2" t="s">
        <v>2</v>
      </c>
    </row>
    <row r="5" spans="1:1" x14ac:dyDescent="0.75">
      <c r="A5" s="2" t="s">
        <v>3</v>
      </c>
    </row>
    <row r="6" spans="1:1" x14ac:dyDescent="0.75">
      <c r="A6" s="2"/>
    </row>
    <row r="7" spans="1:1" x14ac:dyDescent="0.75">
      <c r="A7" s="3" t="s">
        <v>4</v>
      </c>
    </row>
    <row r="8" spans="1:1" x14ac:dyDescent="0.75">
      <c r="A8" s="2" t="s">
        <v>5</v>
      </c>
    </row>
    <row r="9" spans="1:1" x14ac:dyDescent="0.75">
      <c r="A9" s="2" t="s">
        <v>6</v>
      </c>
    </row>
    <row r="10" spans="1:1" x14ac:dyDescent="0.75">
      <c r="A10" s="2" t="s">
        <v>7</v>
      </c>
    </row>
    <row r="11" spans="1:1" x14ac:dyDescent="0.75">
      <c r="A11" s="2" t="s">
        <v>8</v>
      </c>
    </row>
    <row r="12" spans="1:1" x14ac:dyDescent="0.75">
      <c r="A12" s="2" t="s">
        <v>9</v>
      </c>
    </row>
    <row r="13" spans="1:1" x14ac:dyDescent="0.75">
      <c r="A13" s="2" t="s">
        <v>10</v>
      </c>
    </row>
    <row r="14" spans="1:1" x14ac:dyDescent="0.75">
      <c r="A14" s="2" t="s">
        <v>11</v>
      </c>
    </row>
    <row r="15" spans="1:1" x14ac:dyDescent="0.75">
      <c r="A15" s="2" t="s">
        <v>12</v>
      </c>
    </row>
    <row r="16" spans="1:1" x14ac:dyDescent="0.75">
      <c r="A16" s="2" t="s">
        <v>13</v>
      </c>
    </row>
    <row r="17" spans="1:1" x14ac:dyDescent="0.75">
      <c r="A17" s="2" t="s">
        <v>14</v>
      </c>
    </row>
    <row r="18" spans="1:1" x14ac:dyDescent="0.75">
      <c r="A18" s="2" t="s">
        <v>15</v>
      </c>
    </row>
    <row r="19" spans="1:1" x14ac:dyDescent="0.75">
      <c r="A19" s="2" t="s">
        <v>16</v>
      </c>
    </row>
    <row r="20" spans="1:1" x14ac:dyDescent="0.75">
      <c r="A20" s="2" t="s">
        <v>17</v>
      </c>
    </row>
    <row r="21" spans="1:1" x14ac:dyDescent="0.75">
      <c r="A21" s="2" t="s">
        <v>18</v>
      </c>
    </row>
    <row r="22" spans="1:1" x14ac:dyDescent="0.75">
      <c r="A22" s="2"/>
    </row>
    <row r="23" spans="1:1" x14ac:dyDescent="0.75">
      <c r="A23" s="2" t="s">
        <v>19</v>
      </c>
    </row>
    <row r="24" spans="1:1" x14ac:dyDescent="0.75">
      <c r="A24" s="2" t="s">
        <v>20</v>
      </c>
    </row>
    <row r="25" spans="1:1" x14ac:dyDescent="0.75">
      <c r="A25" s="2" t="s">
        <v>21</v>
      </c>
    </row>
    <row r="26" spans="1:1" x14ac:dyDescent="0.75">
      <c r="A26" s="2" t="s">
        <v>22</v>
      </c>
    </row>
    <row r="27" spans="1:1" x14ac:dyDescent="0.75">
      <c r="A27" s="2"/>
    </row>
    <row r="28" spans="1:1" x14ac:dyDescent="0.75">
      <c r="A28" s="2" t="s">
        <v>23</v>
      </c>
    </row>
    <row r="29" spans="1:1" x14ac:dyDescent="0.75">
      <c r="A29" s="2" t="s">
        <v>24</v>
      </c>
    </row>
    <row r="30" spans="1:1" x14ac:dyDescent="0.75">
      <c r="A30" s="2" t="s">
        <v>25</v>
      </c>
    </row>
    <row r="31" spans="1:1" x14ac:dyDescent="0.75">
      <c r="A31" s="2" t="s">
        <v>26</v>
      </c>
    </row>
    <row r="32" spans="1:1" x14ac:dyDescent="0.75">
      <c r="A32" s="2"/>
    </row>
    <row r="33" spans="1:1" x14ac:dyDescent="0.75">
      <c r="A33" s="2" t="s">
        <v>27</v>
      </c>
    </row>
    <row r="34" spans="1:1" x14ac:dyDescent="0.75">
      <c r="A34" s="2" t="s">
        <v>28</v>
      </c>
    </row>
    <row r="35" spans="1:1" x14ac:dyDescent="0.75">
      <c r="A35" s="2" t="s">
        <v>29</v>
      </c>
    </row>
    <row r="36" spans="1:1" x14ac:dyDescent="0.75">
      <c r="A36" s="2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0"/>
  <sheetViews>
    <sheetView workbookViewId="0"/>
  </sheetViews>
  <sheetFormatPr defaultRowHeight="14.75" x14ac:dyDescent="0.75"/>
  <cols>
    <col min="1" max="1" width="34" customWidth="1"/>
    <col min="2" max="2" width="13" customWidth="1"/>
    <col min="3" max="3" width="95" customWidth="1"/>
  </cols>
  <sheetData>
    <row r="1" spans="1:3" ht="16.75" x14ac:dyDescent="0.75">
      <c r="A1" s="1" t="s">
        <v>31</v>
      </c>
    </row>
    <row r="2" spans="1:3" x14ac:dyDescent="0.75">
      <c r="A2" s="4" t="s">
        <v>32</v>
      </c>
    </row>
    <row r="5" spans="1:3" x14ac:dyDescent="0.75">
      <c r="A5" s="3" t="s">
        <v>33</v>
      </c>
    </row>
    <row r="6" spans="1:3" x14ac:dyDescent="0.75">
      <c r="A6" s="2" t="s">
        <v>34</v>
      </c>
      <c r="B6" s="5">
        <v>4086</v>
      </c>
      <c r="C6" s="4" t="s">
        <v>35</v>
      </c>
    </row>
    <row r="7" spans="1:3" x14ac:dyDescent="0.75">
      <c r="A7" s="2" t="s">
        <v>36</v>
      </c>
      <c r="B7" s="5">
        <v>40000</v>
      </c>
      <c r="C7" s="4" t="s">
        <v>37</v>
      </c>
    </row>
    <row r="8" spans="1:3" x14ac:dyDescent="0.75">
      <c r="A8" s="2" t="s">
        <v>38</v>
      </c>
      <c r="B8" s="6">
        <v>0.3</v>
      </c>
      <c r="C8" s="4" t="s">
        <v>39</v>
      </c>
    </row>
    <row r="9" spans="1:3" x14ac:dyDescent="0.75">
      <c r="A9" s="2" t="s">
        <v>40</v>
      </c>
      <c r="B9" s="6">
        <v>0.45</v>
      </c>
      <c r="C9" s="4" t="s">
        <v>41</v>
      </c>
    </row>
    <row r="10" spans="1:3" x14ac:dyDescent="0.75">
      <c r="A10" s="2" t="s">
        <v>42</v>
      </c>
      <c r="B10" s="7">
        <v>3.5</v>
      </c>
      <c r="C10" s="4" t="s">
        <v>43</v>
      </c>
    </row>
    <row r="11" spans="1:3" x14ac:dyDescent="0.75">
      <c r="A11" s="2" t="s">
        <v>44</v>
      </c>
      <c r="B11" s="6">
        <v>0.18</v>
      </c>
      <c r="C11" s="4" t="s">
        <v>45</v>
      </c>
    </row>
    <row r="12" spans="1:3" x14ac:dyDescent="0.75">
      <c r="A12" s="2" t="s">
        <v>46</v>
      </c>
      <c r="B12" s="6">
        <v>0.08</v>
      </c>
      <c r="C12" s="4" t="s">
        <v>47</v>
      </c>
    </row>
    <row r="13" spans="1:3" x14ac:dyDescent="0.75">
      <c r="A13" s="2" t="s">
        <v>48</v>
      </c>
      <c r="B13" s="5">
        <v>11387</v>
      </c>
      <c r="C13" s="4" t="s">
        <v>35</v>
      </c>
    </row>
    <row r="14" spans="1:3" x14ac:dyDescent="0.75">
      <c r="A14" s="2" t="s">
        <v>49</v>
      </c>
      <c r="B14" s="5">
        <v>120000</v>
      </c>
      <c r="C14" s="4" t="s">
        <v>37</v>
      </c>
    </row>
    <row r="15" spans="1:3" x14ac:dyDescent="0.75">
      <c r="A15" s="2" t="s">
        <v>50</v>
      </c>
      <c r="B15" s="6">
        <v>0.35</v>
      </c>
      <c r="C15" s="4" t="s">
        <v>51</v>
      </c>
    </row>
    <row r="16" spans="1:3" x14ac:dyDescent="0.75">
      <c r="A16" s="2" t="s">
        <v>52</v>
      </c>
      <c r="B16" s="6">
        <v>0.6</v>
      </c>
      <c r="C16" s="4" t="s">
        <v>41</v>
      </c>
    </row>
    <row r="17" spans="1:3" x14ac:dyDescent="0.75">
      <c r="A17" s="2" t="s">
        <v>53</v>
      </c>
      <c r="B17" s="7">
        <v>4</v>
      </c>
      <c r="C17" s="4" t="s">
        <v>43</v>
      </c>
    </row>
    <row r="18" spans="1:3" x14ac:dyDescent="0.75">
      <c r="A18" s="2" t="s">
        <v>54</v>
      </c>
      <c r="B18" s="6">
        <v>0.22</v>
      </c>
      <c r="C18" s="4" t="s">
        <v>45</v>
      </c>
    </row>
    <row r="19" spans="1:3" x14ac:dyDescent="0.75">
      <c r="A19" s="2" t="s">
        <v>55</v>
      </c>
      <c r="B19" s="6">
        <v>0.1</v>
      </c>
      <c r="C19" s="4" t="s">
        <v>47</v>
      </c>
    </row>
    <row r="20" spans="1:3" x14ac:dyDescent="0.75">
      <c r="A20" s="2" t="s">
        <v>56</v>
      </c>
      <c r="B20" s="5">
        <v>3201</v>
      </c>
      <c r="C20" s="4" t="s">
        <v>35</v>
      </c>
    </row>
    <row r="21" spans="1:3" x14ac:dyDescent="0.75">
      <c r="A21" s="2" t="s">
        <v>57</v>
      </c>
      <c r="B21" s="5">
        <v>160000</v>
      </c>
      <c r="C21" s="4" t="s">
        <v>37</v>
      </c>
    </row>
    <row r="22" spans="1:3" x14ac:dyDescent="0.75">
      <c r="A22" s="2" t="s">
        <v>58</v>
      </c>
      <c r="B22" s="6">
        <v>-0.3</v>
      </c>
      <c r="C22" s="4" t="s">
        <v>59</v>
      </c>
    </row>
    <row r="23" spans="1:3" x14ac:dyDescent="0.75">
      <c r="A23" s="2" t="s">
        <v>60</v>
      </c>
      <c r="B23" s="6">
        <v>0.25</v>
      </c>
      <c r="C23" s="4" t="s">
        <v>41</v>
      </c>
    </row>
    <row r="24" spans="1:3" x14ac:dyDescent="0.75">
      <c r="A24" s="2" t="s">
        <v>61</v>
      </c>
      <c r="B24" s="7">
        <v>2</v>
      </c>
      <c r="C24" s="4" t="s">
        <v>43</v>
      </c>
    </row>
    <row r="25" spans="1:3" x14ac:dyDescent="0.75">
      <c r="A25" s="2" t="s">
        <v>62</v>
      </c>
      <c r="B25" s="6">
        <v>0.4</v>
      </c>
      <c r="C25" s="4" t="s">
        <v>45</v>
      </c>
    </row>
    <row r="26" spans="1:3" x14ac:dyDescent="0.75">
      <c r="A26" s="2" t="s">
        <v>63</v>
      </c>
      <c r="B26" s="6">
        <v>0.15</v>
      </c>
      <c r="C26" s="4" t="s">
        <v>47</v>
      </c>
    </row>
    <row r="28" spans="1:3" x14ac:dyDescent="0.75">
      <c r="A28" s="3" t="s">
        <v>64</v>
      </c>
    </row>
    <row r="29" spans="1:3" x14ac:dyDescent="0.75">
      <c r="A29" s="2" t="s">
        <v>65</v>
      </c>
      <c r="B29" s="8">
        <v>8.2500000000000004E-2</v>
      </c>
      <c r="C29" s="4" t="s">
        <v>66</v>
      </c>
    </row>
    <row r="30" spans="1:3" x14ac:dyDescent="0.75">
      <c r="A30" s="2" t="s">
        <v>67</v>
      </c>
      <c r="B30" s="8">
        <v>4.5600000000000002E-2</v>
      </c>
      <c r="C30" s="4" t="s">
        <v>68</v>
      </c>
    </row>
    <row r="31" spans="1:3" x14ac:dyDescent="0.75">
      <c r="A31" s="2" t="s">
        <v>69</v>
      </c>
      <c r="B31" s="6">
        <v>0.15</v>
      </c>
      <c r="C31" s="4" t="s">
        <v>70</v>
      </c>
    </row>
    <row r="32" spans="1:3" x14ac:dyDescent="0.75">
      <c r="A32" s="2" t="s">
        <v>71</v>
      </c>
      <c r="B32" s="6">
        <v>0.1</v>
      </c>
      <c r="C32" s="4" t="s">
        <v>72</v>
      </c>
    </row>
    <row r="33" spans="1:3" x14ac:dyDescent="0.75">
      <c r="A33" s="2" t="s">
        <v>73</v>
      </c>
      <c r="B33" s="6">
        <v>0.25</v>
      </c>
      <c r="C33" s="4" t="s">
        <v>47</v>
      </c>
    </row>
    <row r="34" spans="1:3" x14ac:dyDescent="0.75">
      <c r="A34" s="2" t="s">
        <v>74</v>
      </c>
      <c r="B34" s="5">
        <v>24747</v>
      </c>
      <c r="C34" s="4" t="s">
        <v>75</v>
      </c>
    </row>
    <row r="35" spans="1:3" x14ac:dyDescent="0.75">
      <c r="A35" s="2" t="s">
        <v>76</v>
      </c>
      <c r="B35" s="5">
        <v>22896</v>
      </c>
      <c r="C35" s="4" t="s">
        <v>75</v>
      </c>
    </row>
    <row r="36" spans="1:3" x14ac:dyDescent="0.75">
      <c r="A36" s="2" t="s">
        <v>77</v>
      </c>
      <c r="B36" s="5">
        <v>75000</v>
      </c>
      <c r="C36" s="4" t="s">
        <v>78</v>
      </c>
    </row>
    <row r="37" spans="1:3" x14ac:dyDescent="0.75">
      <c r="A37" s="2" t="s">
        <v>79</v>
      </c>
      <c r="B37" s="5">
        <v>13091</v>
      </c>
      <c r="C37" s="4" t="s">
        <v>80</v>
      </c>
    </row>
    <row r="38" spans="1:3" x14ac:dyDescent="0.75">
      <c r="A38" s="2" t="s">
        <v>81</v>
      </c>
      <c r="B38" s="6">
        <v>0.3</v>
      </c>
      <c r="C38" s="4" t="s">
        <v>82</v>
      </c>
    </row>
    <row r="39" spans="1:3" x14ac:dyDescent="0.75">
      <c r="A39" s="2" t="s">
        <v>83</v>
      </c>
      <c r="B39" s="9">
        <v>0.2</v>
      </c>
      <c r="C39" s="4" t="s">
        <v>84</v>
      </c>
    </row>
    <row r="41" spans="1:3" x14ac:dyDescent="0.75">
      <c r="A41" s="3" t="s">
        <v>85</v>
      </c>
    </row>
    <row r="42" spans="1:3" x14ac:dyDescent="0.75">
      <c r="A42" s="2" t="s">
        <v>86</v>
      </c>
      <c r="B42" s="5">
        <v>500</v>
      </c>
      <c r="C42" s="4" t="s">
        <v>87</v>
      </c>
    </row>
    <row r="43" spans="1:3" x14ac:dyDescent="0.75">
      <c r="A43" s="2" t="s">
        <v>88</v>
      </c>
      <c r="B43" s="5">
        <v>15000</v>
      </c>
      <c r="C43" s="4" t="s">
        <v>89</v>
      </c>
    </row>
    <row r="44" spans="1:3" x14ac:dyDescent="0.75">
      <c r="A44" s="2" t="s">
        <v>90</v>
      </c>
      <c r="B44" s="6">
        <v>-0.2</v>
      </c>
      <c r="C44" s="4" t="s">
        <v>91</v>
      </c>
    </row>
    <row r="45" spans="1:3" x14ac:dyDescent="0.75">
      <c r="A45" s="2" t="s">
        <v>92</v>
      </c>
      <c r="B45" s="6">
        <v>0.55000000000000004</v>
      </c>
      <c r="C45" s="4" t="s">
        <v>91</v>
      </c>
    </row>
    <row r="46" spans="1:3" x14ac:dyDescent="0.75">
      <c r="A46" s="2" t="s">
        <v>93</v>
      </c>
      <c r="B46" s="7">
        <v>4</v>
      </c>
      <c r="C46" s="4" t="s">
        <v>91</v>
      </c>
    </row>
    <row r="47" spans="1:3" x14ac:dyDescent="0.75">
      <c r="A47" s="2" t="s">
        <v>94</v>
      </c>
      <c r="B47" s="5">
        <v>12000</v>
      </c>
      <c r="C47" s="4" t="s">
        <v>95</v>
      </c>
    </row>
    <row r="48" spans="1:3" x14ac:dyDescent="0.75">
      <c r="A48" s="2" t="s">
        <v>96</v>
      </c>
      <c r="B48" s="10">
        <v>4</v>
      </c>
      <c r="C48" s="4" t="s">
        <v>91</v>
      </c>
    </row>
    <row r="49" spans="1:3" x14ac:dyDescent="0.75">
      <c r="A49" s="2" t="s">
        <v>97</v>
      </c>
      <c r="B49" s="9">
        <v>0.55000000000000004</v>
      </c>
      <c r="C49" s="4" t="s">
        <v>91</v>
      </c>
    </row>
    <row r="50" spans="1:3" x14ac:dyDescent="0.75">
      <c r="A50" s="2" t="s">
        <v>98</v>
      </c>
      <c r="B50" s="5">
        <v>110000</v>
      </c>
      <c r="C50" s="4" t="s">
        <v>99</v>
      </c>
    </row>
    <row r="51" spans="1:3" x14ac:dyDescent="0.75">
      <c r="A51" s="2" t="s">
        <v>100</v>
      </c>
      <c r="B51" s="5">
        <v>30000</v>
      </c>
      <c r="C51" s="4" t="s">
        <v>101</v>
      </c>
    </row>
    <row r="52" spans="1:3" x14ac:dyDescent="0.75">
      <c r="A52" s="2" t="s">
        <v>102</v>
      </c>
      <c r="B52" s="10">
        <v>5</v>
      </c>
      <c r="C52" s="4" t="s">
        <v>91</v>
      </c>
    </row>
    <row r="53" spans="1:3" x14ac:dyDescent="0.75">
      <c r="A53" s="2" t="s">
        <v>103</v>
      </c>
      <c r="B53" s="9">
        <v>0.5</v>
      </c>
      <c r="C53" s="4" t="s">
        <v>91</v>
      </c>
    </row>
    <row r="54" spans="1:3" x14ac:dyDescent="0.75">
      <c r="A54" s="2" t="s">
        <v>104</v>
      </c>
      <c r="B54" s="6">
        <v>0.6</v>
      </c>
      <c r="C54" s="4" t="s">
        <v>105</v>
      </c>
    </row>
    <row r="56" spans="1:3" x14ac:dyDescent="0.75">
      <c r="A56" s="3" t="s">
        <v>106</v>
      </c>
    </row>
    <row r="57" spans="1:3" x14ac:dyDescent="0.75">
      <c r="A57" s="2" t="s">
        <v>107</v>
      </c>
      <c r="B57" s="6">
        <v>0.3</v>
      </c>
      <c r="C57" s="4" t="s">
        <v>108</v>
      </c>
    </row>
    <row r="58" spans="1:3" x14ac:dyDescent="0.75">
      <c r="A58" s="2" t="s">
        <v>109</v>
      </c>
      <c r="B58" s="10">
        <v>10</v>
      </c>
      <c r="C58" s="4" t="s">
        <v>91</v>
      </c>
    </row>
    <row r="59" spans="1:3" x14ac:dyDescent="0.75">
      <c r="A59" s="2" t="s">
        <v>110</v>
      </c>
      <c r="B59" s="5">
        <v>500</v>
      </c>
      <c r="C59" s="4" t="s">
        <v>111</v>
      </c>
    </row>
    <row r="60" spans="1:3" x14ac:dyDescent="0.75">
      <c r="A60" s="2" t="s">
        <v>112</v>
      </c>
      <c r="B60" s="6">
        <v>0.9</v>
      </c>
      <c r="C60" s="4" t="s">
        <v>91</v>
      </c>
    </row>
    <row r="61" spans="1:3" x14ac:dyDescent="0.75">
      <c r="A61" s="2" t="s">
        <v>113</v>
      </c>
      <c r="B61" s="5">
        <v>2500</v>
      </c>
      <c r="C61" s="4" t="s">
        <v>114</v>
      </c>
    </row>
    <row r="62" spans="1:3" x14ac:dyDescent="0.75">
      <c r="A62" s="2" t="s">
        <v>115</v>
      </c>
      <c r="B62" s="5">
        <v>5000</v>
      </c>
      <c r="C62" s="4" t="s">
        <v>116</v>
      </c>
    </row>
    <row r="63" spans="1:3" x14ac:dyDescent="0.75">
      <c r="A63" s="2" t="s">
        <v>117</v>
      </c>
      <c r="B63" s="6">
        <v>0.25</v>
      </c>
      <c r="C63" s="4" t="s">
        <v>91</v>
      </c>
    </row>
    <row r="64" spans="1:3" x14ac:dyDescent="0.75">
      <c r="A64" s="2" t="s">
        <v>118</v>
      </c>
      <c r="B64" s="5">
        <v>10000</v>
      </c>
      <c r="C64" s="4" t="s">
        <v>119</v>
      </c>
    </row>
    <row r="65" spans="1:3" x14ac:dyDescent="0.75">
      <c r="A65" s="2" t="s">
        <v>120</v>
      </c>
      <c r="B65" s="5">
        <v>15000</v>
      </c>
      <c r="C65" s="4" t="s">
        <v>91</v>
      </c>
    </row>
    <row r="66" spans="1:3" x14ac:dyDescent="0.75">
      <c r="A66" s="2" t="s">
        <v>121</v>
      </c>
      <c r="B66" s="5">
        <v>0.25</v>
      </c>
      <c r="C66" s="4" t="s">
        <v>122</v>
      </c>
    </row>
    <row r="68" spans="1:3" x14ac:dyDescent="0.75">
      <c r="A68" s="3" t="s">
        <v>123</v>
      </c>
    </row>
    <row r="69" spans="1:3" x14ac:dyDescent="0.75">
      <c r="A69" s="2" t="s">
        <v>124</v>
      </c>
      <c r="B69" s="5">
        <v>3200</v>
      </c>
      <c r="C69" s="4" t="s">
        <v>125</v>
      </c>
    </row>
    <row r="70" spans="1:3" x14ac:dyDescent="0.75">
      <c r="A70" s="2" t="s">
        <v>126</v>
      </c>
      <c r="B70" s="6">
        <v>0.4</v>
      </c>
      <c r="C70" s="4" t="s">
        <v>127</v>
      </c>
    </row>
    <row r="71" spans="1:3" x14ac:dyDescent="0.75">
      <c r="A71" s="2" t="s">
        <v>128</v>
      </c>
      <c r="B71" s="6">
        <v>0.05</v>
      </c>
      <c r="C71" s="4" t="s">
        <v>129</v>
      </c>
    </row>
    <row r="72" spans="1:3" x14ac:dyDescent="0.75">
      <c r="A72" s="2" t="s">
        <v>130</v>
      </c>
      <c r="B72" s="9">
        <v>0.35</v>
      </c>
      <c r="C72" s="4" t="s">
        <v>131</v>
      </c>
    </row>
    <row r="73" spans="1:3" x14ac:dyDescent="0.75">
      <c r="A73" s="2" t="s">
        <v>132</v>
      </c>
      <c r="B73" s="6">
        <v>0.35</v>
      </c>
      <c r="C73" s="4" t="s">
        <v>133</v>
      </c>
    </row>
    <row r="74" spans="1:3" x14ac:dyDescent="0.75">
      <c r="A74" s="2" t="s">
        <v>134</v>
      </c>
      <c r="B74" s="6">
        <v>0.15</v>
      </c>
      <c r="C74" s="4" t="s">
        <v>135</v>
      </c>
    </row>
    <row r="75" spans="1:3" x14ac:dyDescent="0.75">
      <c r="A75" s="2" t="s">
        <v>136</v>
      </c>
      <c r="B75" s="9">
        <v>0.2</v>
      </c>
      <c r="C75" s="4" t="s">
        <v>137</v>
      </c>
    </row>
    <row r="76" spans="1:3" x14ac:dyDescent="0.75">
      <c r="A76" s="2" t="s">
        <v>138</v>
      </c>
      <c r="B76" s="6">
        <v>0.15</v>
      </c>
      <c r="C76" s="4" t="s">
        <v>139</v>
      </c>
    </row>
    <row r="77" spans="1:3" x14ac:dyDescent="0.75">
      <c r="A77" s="2" t="s">
        <v>140</v>
      </c>
      <c r="B77" s="9">
        <v>0.35</v>
      </c>
      <c r="C77" s="4" t="s">
        <v>135</v>
      </c>
    </row>
    <row r="78" spans="1:3" x14ac:dyDescent="0.75">
      <c r="A78" s="2" t="s">
        <v>141</v>
      </c>
      <c r="B78" s="6">
        <v>0.6</v>
      </c>
      <c r="C78" s="4" t="s">
        <v>142</v>
      </c>
    </row>
    <row r="79" spans="1:3" x14ac:dyDescent="0.75">
      <c r="A79" s="2" t="s">
        <v>143</v>
      </c>
      <c r="B79" s="5">
        <v>5000</v>
      </c>
      <c r="C79" s="4" t="s">
        <v>144</v>
      </c>
    </row>
    <row r="80" spans="1:3" x14ac:dyDescent="0.75">
      <c r="A80" s="2" t="s">
        <v>145</v>
      </c>
      <c r="B80" s="7">
        <v>2</v>
      </c>
      <c r="C80" s="4" t="s">
        <v>146</v>
      </c>
    </row>
    <row r="81" spans="1:3" x14ac:dyDescent="0.75">
      <c r="A81" s="2" t="s">
        <v>147</v>
      </c>
      <c r="B81" s="8">
        <v>0.12</v>
      </c>
      <c r="C81" s="4" t="s">
        <v>148</v>
      </c>
    </row>
    <row r="82" spans="1:3" x14ac:dyDescent="0.75">
      <c r="A82" s="2" t="s">
        <v>149</v>
      </c>
      <c r="B82" s="5">
        <v>0</v>
      </c>
      <c r="C82" s="4" t="s">
        <v>150</v>
      </c>
    </row>
    <row r="84" spans="1:3" x14ac:dyDescent="0.75">
      <c r="A84" s="3" t="s">
        <v>151</v>
      </c>
    </row>
    <row r="85" spans="1:3" x14ac:dyDescent="0.75">
      <c r="A85" s="2" t="s">
        <v>152</v>
      </c>
      <c r="B85" s="5">
        <v>1492</v>
      </c>
      <c r="C85" s="4" t="s">
        <v>153</v>
      </c>
    </row>
    <row r="86" spans="1:3" x14ac:dyDescent="0.75">
      <c r="A86" s="2" t="s">
        <v>154</v>
      </c>
      <c r="B86" s="5">
        <v>22555</v>
      </c>
      <c r="C86" s="4" t="s">
        <v>155</v>
      </c>
    </row>
    <row r="87" spans="1:3" x14ac:dyDescent="0.75">
      <c r="A87" s="2" t="s">
        <v>156</v>
      </c>
      <c r="B87" s="5">
        <v>288402</v>
      </c>
      <c r="C87" s="4" t="s">
        <v>157</v>
      </c>
    </row>
    <row r="89" spans="1:3" x14ac:dyDescent="0.75">
      <c r="A89" s="3" t="s">
        <v>158</v>
      </c>
    </row>
    <row r="90" spans="1:3" x14ac:dyDescent="0.75">
      <c r="A90" s="2" t="s">
        <v>159</v>
      </c>
      <c r="B90" s="9">
        <v>135</v>
      </c>
      <c r="C90" s="4" t="s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8"/>
  <sheetViews>
    <sheetView workbookViewId="0"/>
  </sheetViews>
  <sheetFormatPr defaultRowHeight="14.75" x14ac:dyDescent="0.75"/>
  <cols>
    <col min="1" max="1" width="38" customWidth="1"/>
    <col min="2" max="2" width="13" customWidth="1"/>
    <col min="3" max="13" width="10" customWidth="1"/>
  </cols>
  <sheetData>
    <row r="1" spans="1:13" ht="16.75" x14ac:dyDescent="0.75">
      <c r="A1" s="1" t="s">
        <v>161</v>
      </c>
    </row>
    <row r="2" spans="1:13" x14ac:dyDescent="0.75">
      <c r="A2" s="4" t="s">
        <v>162</v>
      </c>
    </row>
    <row r="3" spans="1:13" x14ac:dyDescent="0.75">
      <c r="C3" s="4" t="s">
        <v>163</v>
      </c>
      <c r="D3" s="4" t="s">
        <v>164</v>
      </c>
      <c r="E3" s="4" t="s">
        <v>165</v>
      </c>
      <c r="F3" s="4" t="s">
        <v>166</v>
      </c>
      <c r="G3" s="4" t="s">
        <v>167</v>
      </c>
      <c r="H3" s="4" t="s">
        <v>168</v>
      </c>
      <c r="I3" s="4" t="s">
        <v>169</v>
      </c>
      <c r="J3" s="4" t="s">
        <v>170</v>
      </c>
      <c r="K3" s="4" t="s">
        <v>171</v>
      </c>
      <c r="L3" s="4" t="s">
        <v>172</v>
      </c>
      <c r="M3" s="4" t="s">
        <v>173</v>
      </c>
    </row>
    <row r="4" spans="1:13" x14ac:dyDescent="0.75">
      <c r="A4" s="2" t="s">
        <v>174</v>
      </c>
      <c r="C4" s="11">
        <v>1</v>
      </c>
      <c r="D4" s="11">
        <v>2</v>
      </c>
      <c r="E4" s="11">
        <v>3</v>
      </c>
      <c r="F4" s="11">
        <v>4</v>
      </c>
      <c r="G4" s="11">
        <v>5</v>
      </c>
      <c r="H4" s="11">
        <v>6</v>
      </c>
      <c r="I4" s="11">
        <v>7</v>
      </c>
      <c r="J4" s="11">
        <v>8</v>
      </c>
      <c r="K4" s="11">
        <v>9</v>
      </c>
      <c r="L4" s="11">
        <v>10</v>
      </c>
      <c r="M4" s="11">
        <v>11</v>
      </c>
    </row>
    <row r="5" spans="1:13" x14ac:dyDescent="0.75">
      <c r="A5" s="2" t="s">
        <v>175</v>
      </c>
      <c r="C5" s="12">
        <f>Inputs!$B$32+(Inputs!$B$33-Inputs!$B$32)*C$4/11</f>
        <v>0.11363636363636365</v>
      </c>
      <c r="D5" s="12">
        <f>Inputs!$B$32+(Inputs!$B$33-Inputs!$B$32)*D$4/11</f>
        <v>0.12727272727272729</v>
      </c>
      <c r="E5" s="12">
        <f>Inputs!$B$32+(Inputs!$B$33-Inputs!$B$32)*E$4/11</f>
        <v>0.1409090909090909</v>
      </c>
      <c r="F5" s="12">
        <f>Inputs!$B$32+(Inputs!$B$33-Inputs!$B$32)*F$4/11</f>
        <v>0.15454545454545454</v>
      </c>
      <c r="G5" s="12">
        <f>Inputs!$B$32+(Inputs!$B$33-Inputs!$B$32)*G$4/11</f>
        <v>0.16818181818181818</v>
      </c>
      <c r="H5" s="12">
        <f>Inputs!$B$32+(Inputs!$B$33-Inputs!$B$32)*H$4/11</f>
        <v>0.18181818181818182</v>
      </c>
      <c r="I5" s="12">
        <f>Inputs!$B$32+(Inputs!$B$33-Inputs!$B$32)*I$4/11</f>
        <v>0.19545454545454546</v>
      </c>
      <c r="J5" s="12">
        <f>Inputs!$B$32+(Inputs!$B$33-Inputs!$B$32)*J$4/11</f>
        <v>0.20909090909090911</v>
      </c>
      <c r="K5" s="12">
        <f>Inputs!$B$32+(Inputs!$B$33-Inputs!$B$32)*K$4/11</f>
        <v>0.22272727272727272</v>
      </c>
      <c r="L5" s="12">
        <f>Inputs!$B$32+(Inputs!$B$33-Inputs!$B$32)*L$4/11</f>
        <v>0.23636363636363636</v>
      </c>
      <c r="M5" s="12">
        <f>Inputs!$B$32+(Inputs!$B$33-Inputs!$B$32)*M$4/11</f>
        <v>0.25</v>
      </c>
    </row>
    <row r="6" spans="1:13" x14ac:dyDescent="0.75">
      <c r="A6" s="2" t="s">
        <v>176</v>
      </c>
      <c r="C6" s="13">
        <f>1/(1+Inputs!$B$29)^C$4</f>
        <v>0.92378752886836024</v>
      </c>
      <c r="D6" s="13">
        <f>1/(1+Inputs!$B$29)^D$4</f>
        <v>0.85338339849271161</v>
      </c>
      <c r="E6" s="13">
        <f>1/(1+Inputs!$B$29)^E$4</f>
        <v>0.78834494087086515</v>
      </c>
      <c r="F6" s="13">
        <f>1/(1+Inputs!$B$29)^F$4</f>
        <v>0.72826322482297023</v>
      </c>
      <c r="G6" s="13">
        <f>1/(1+Inputs!$B$29)^G$4</f>
        <v>0.6727604848249148</v>
      </c>
      <c r="H6" s="13">
        <f>1/(1+Inputs!$B$29)^H$4</f>
        <v>0.62148774579668808</v>
      </c>
      <c r="I6" s="13">
        <f>1/(1+Inputs!$B$29)^I$4</f>
        <v>0.57412262891149013</v>
      </c>
      <c r="J6" s="13">
        <f>1/(1+Inputs!$B$29)^J$4</f>
        <v>0.53036732462955216</v>
      </c>
      <c r="K6" s="13">
        <f>1/(1+Inputs!$B$29)^K$4</f>
        <v>0.48994672021205737</v>
      </c>
      <c r="L6" s="13">
        <f>1/(1+Inputs!$B$29)^L$4</f>
        <v>0.45260666994185439</v>
      </c>
      <c r="M6" s="13">
        <f>1/(1+Inputs!$B$29)^M$4</f>
        <v>0.41811239717492327</v>
      </c>
    </row>
    <row r="8" spans="1:13" x14ac:dyDescent="0.75">
      <c r="A8" s="3" t="s">
        <v>177</v>
      </c>
      <c r="D8" s="2" t="s">
        <v>178</v>
      </c>
      <c r="F8" s="14">
        <f>(Inputs!$B$7/Inputs!$B$6)^(1/11)-1</f>
        <v>0.23046492659407747</v>
      </c>
    </row>
    <row r="9" spans="1:13" x14ac:dyDescent="0.75">
      <c r="A9" s="2" t="s">
        <v>179</v>
      </c>
      <c r="C9" s="15">
        <f>(Inputs!$B$6)*(1+DCF!$F$8)</f>
        <v>5027.6796900634008</v>
      </c>
      <c r="D9" s="15">
        <f>C9*(1+DCF!$F$8)</f>
        <v>6186.3835207723969</v>
      </c>
      <c r="E9" s="15">
        <f>D9*(1+DCF!$F$8)</f>
        <v>7612.1279447700181</v>
      </c>
      <c r="F9" s="15">
        <f>E9*(1+DCF!$F$8)</f>
        <v>9366.4564527861658</v>
      </c>
      <c r="G9" s="15">
        <f>F9*(1+DCF!$F$8)</f>
        <v>11525.096151624153</v>
      </c>
      <c r="H9" s="15">
        <f>G9*(1+DCF!$F$8)</f>
        <v>14181.226590197899</v>
      </c>
      <c r="I9" s="15">
        <f>H9*(1+DCF!$F$8)</f>
        <v>17449.501935321838</v>
      </c>
      <c r="J9" s="15">
        <f>I9*(1+DCF!$F$8)</f>
        <v>21471.000117948999</v>
      </c>
      <c r="K9" s="15">
        <f>J9*(1+DCF!$F$8)</f>
        <v>26419.312584033545</v>
      </c>
      <c r="L9" s="15">
        <f>K9*(1+DCF!$F$8)</f>
        <v>32508.037519378824</v>
      </c>
      <c r="M9" s="15">
        <f>L9*(1+DCF!$F$8)</f>
        <v>39999.999999999978</v>
      </c>
    </row>
    <row r="10" spans="1:13" x14ac:dyDescent="0.75">
      <c r="A10" s="2" t="s">
        <v>180</v>
      </c>
      <c r="C10" s="12">
        <f>Inputs!$B$8+(Inputs!$B$9-Inputs!$B$8)*C$4/11</f>
        <v>0.3136363636363636</v>
      </c>
      <c r="D10" s="12">
        <f>Inputs!$B$8+(Inputs!$B$9-Inputs!$B$8)*D$4/11</f>
        <v>0.32727272727272727</v>
      </c>
      <c r="E10" s="12">
        <f>Inputs!$B$8+(Inputs!$B$9-Inputs!$B$8)*E$4/11</f>
        <v>0.34090909090909088</v>
      </c>
      <c r="F10" s="12">
        <f>Inputs!$B$8+(Inputs!$B$9-Inputs!$B$8)*F$4/11</f>
        <v>0.35454545454545455</v>
      </c>
      <c r="G10" s="12">
        <f>Inputs!$B$8+(Inputs!$B$9-Inputs!$B$8)*G$4/11</f>
        <v>0.36818181818181817</v>
      </c>
      <c r="H10" s="12">
        <f>Inputs!$B$8+(Inputs!$B$9-Inputs!$B$8)*H$4/11</f>
        <v>0.38181818181818183</v>
      </c>
      <c r="I10" s="12">
        <f>Inputs!$B$8+(Inputs!$B$9-Inputs!$B$8)*I$4/11</f>
        <v>0.39545454545454545</v>
      </c>
      <c r="J10" s="12">
        <f>Inputs!$B$8+(Inputs!$B$9-Inputs!$B$8)*J$4/11</f>
        <v>0.40909090909090912</v>
      </c>
      <c r="K10" s="12">
        <f>Inputs!$B$8+(Inputs!$B$9-Inputs!$B$8)*K$4/11</f>
        <v>0.42272727272727273</v>
      </c>
      <c r="L10" s="12">
        <f>Inputs!$B$8+(Inputs!$B$9-Inputs!$B$8)*L$4/11</f>
        <v>0.4363636363636364</v>
      </c>
      <c r="M10" s="12">
        <f>Inputs!$B$8+(Inputs!$B$9-Inputs!$B$8)*M$4/11</f>
        <v>0.45</v>
      </c>
    </row>
    <row r="11" spans="1:13" x14ac:dyDescent="0.75">
      <c r="A11" s="2" t="s">
        <v>181</v>
      </c>
      <c r="C11" s="15">
        <f t="shared" ref="C11:M11" si="0">C9*C10</f>
        <v>1576.8631755198846</v>
      </c>
      <c r="D11" s="15">
        <f t="shared" si="0"/>
        <v>2024.634606798239</v>
      </c>
      <c r="E11" s="15">
        <f t="shared" si="0"/>
        <v>2595.0436175352334</v>
      </c>
      <c r="F11" s="15">
        <f t="shared" si="0"/>
        <v>3320.834560533277</v>
      </c>
      <c r="G11" s="15">
        <f t="shared" si="0"/>
        <v>4243.3308558252565</v>
      </c>
      <c r="H11" s="15">
        <f t="shared" si="0"/>
        <v>5414.6501526210159</v>
      </c>
      <c r="I11" s="15">
        <f t="shared" si="0"/>
        <v>6900.4848562409088</v>
      </c>
      <c r="J11" s="15">
        <f t="shared" si="0"/>
        <v>8783.5909573427725</v>
      </c>
      <c r="K11" s="15">
        <f t="shared" si="0"/>
        <v>11168.163955977818</v>
      </c>
      <c r="L11" s="15">
        <f t="shared" si="0"/>
        <v>14185.325463001669</v>
      </c>
      <c r="M11" s="15">
        <f t="shared" si="0"/>
        <v>17999.999999999989</v>
      </c>
    </row>
    <row r="12" spans="1:13" x14ac:dyDescent="0.75">
      <c r="A12" s="2" t="s">
        <v>182</v>
      </c>
      <c r="C12" s="15">
        <f t="shared" ref="C12:M12" si="1">C$5*MAX(C11,0)</f>
        <v>179.18899721816874</v>
      </c>
      <c r="D12" s="15">
        <f t="shared" si="1"/>
        <v>257.68076813795773</v>
      </c>
      <c r="E12" s="15">
        <f t="shared" si="1"/>
        <v>365.66523701632832</v>
      </c>
      <c r="F12" s="15">
        <f t="shared" si="1"/>
        <v>513.2198866278701</v>
      </c>
      <c r="G12" s="15">
        <f t="shared" si="1"/>
        <v>713.65109847970223</v>
      </c>
      <c r="H12" s="15">
        <f t="shared" si="1"/>
        <v>984.48184593109386</v>
      </c>
      <c r="I12" s="15">
        <f t="shared" si="1"/>
        <v>1348.7311309925412</v>
      </c>
      <c r="J12" s="15">
        <f t="shared" si="1"/>
        <v>1836.5690183534889</v>
      </c>
      <c r="K12" s="15">
        <f t="shared" si="1"/>
        <v>2487.4546992859682</v>
      </c>
      <c r="L12" s="15">
        <f t="shared" si="1"/>
        <v>3352.895109436758</v>
      </c>
      <c r="M12" s="15">
        <f t="shared" si="1"/>
        <v>4499.9999999999973</v>
      </c>
    </row>
    <row r="13" spans="1:13" x14ac:dyDescent="0.75">
      <c r="A13" s="2" t="s">
        <v>183</v>
      </c>
      <c r="C13" s="15">
        <f>MAX(C9-(Inputs!$B$6),0)/Inputs!$B$10</f>
        <v>269.0513400181145</v>
      </c>
      <c r="D13" s="15">
        <f>MAX(D9-C9,0)/Inputs!$B$10</f>
        <v>331.05823734542747</v>
      </c>
      <c r="E13" s="15">
        <f>MAX(E9-D9,0)/Inputs!$B$10</f>
        <v>407.35554971360608</v>
      </c>
      <c r="F13" s="15">
        <f>MAX(F9-E9,0)/Inputs!$B$10</f>
        <v>501.23671657604217</v>
      </c>
      <c r="G13" s="15">
        <f>MAX(G9-F9,0)/Inputs!$B$10</f>
        <v>616.75419966799643</v>
      </c>
      <c r="H13" s="15">
        <f>MAX(H9-G9,0)/Inputs!$B$10</f>
        <v>758.89441102107025</v>
      </c>
      <c r="I13" s="15">
        <f>MAX(I9-H9,0)/Inputs!$B$10</f>
        <v>933.79295574969672</v>
      </c>
      <c r="J13" s="15">
        <f>MAX(J9-I9,0)/Inputs!$B$10</f>
        <v>1148.9994807506175</v>
      </c>
      <c r="K13" s="15">
        <f>MAX(K9-J9,0)/Inputs!$B$10</f>
        <v>1413.8035617384417</v>
      </c>
      <c r="L13" s="15">
        <f>MAX(L9-K9,0)/Inputs!$B$10</f>
        <v>1739.6356958129368</v>
      </c>
      <c r="M13" s="15">
        <f>MAX(M9-L9,0)/Inputs!$B$10</f>
        <v>2140.5607087489011</v>
      </c>
    </row>
    <row r="14" spans="1:13" x14ac:dyDescent="0.75">
      <c r="A14" s="2" t="s">
        <v>184</v>
      </c>
      <c r="C14" s="15">
        <f t="shared" ref="C14:M14" si="2">C11-C12-C13</f>
        <v>1128.6228382836016</v>
      </c>
      <c r="D14" s="15">
        <f t="shared" si="2"/>
        <v>1435.8956013148538</v>
      </c>
      <c r="E14" s="15">
        <f t="shared" si="2"/>
        <v>1822.022830805299</v>
      </c>
      <c r="F14" s="15">
        <f t="shared" si="2"/>
        <v>2306.377957329365</v>
      </c>
      <c r="G14" s="15">
        <f t="shared" si="2"/>
        <v>2912.9255576775577</v>
      </c>
      <c r="H14" s="15">
        <f t="shared" si="2"/>
        <v>3671.2738956688518</v>
      </c>
      <c r="I14" s="15">
        <f t="shared" si="2"/>
        <v>4617.9607694986707</v>
      </c>
      <c r="J14" s="15">
        <f t="shared" si="2"/>
        <v>5798.0224582386663</v>
      </c>
      <c r="K14" s="15">
        <f t="shared" si="2"/>
        <v>7266.9056949534079</v>
      </c>
      <c r="L14" s="15">
        <f t="shared" si="2"/>
        <v>9092.7946577519742</v>
      </c>
      <c r="M14" s="15">
        <f t="shared" si="2"/>
        <v>11359.439291251092</v>
      </c>
    </row>
    <row r="15" spans="1:13" x14ac:dyDescent="0.75">
      <c r="A15" s="2" t="s">
        <v>185</v>
      </c>
      <c r="C15" s="13">
        <f t="shared" ref="C15:M15" si="3">C$6</f>
        <v>0.92378752886836024</v>
      </c>
      <c r="D15" s="13">
        <f t="shared" si="3"/>
        <v>0.85338339849271161</v>
      </c>
      <c r="E15" s="13">
        <f t="shared" si="3"/>
        <v>0.78834494087086515</v>
      </c>
      <c r="F15" s="13">
        <f t="shared" si="3"/>
        <v>0.72826322482297023</v>
      </c>
      <c r="G15" s="13">
        <f t="shared" si="3"/>
        <v>0.6727604848249148</v>
      </c>
      <c r="H15" s="13">
        <f t="shared" si="3"/>
        <v>0.62148774579668808</v>
      </c>
      <c r="I15" s="13">
        <f t="shared" si="3"/>
        <v>0.57412262891149013</v>
      </c>
      <c r="J15" s="13">
        <f t="shared" si="3"/>
        <v>0.53036732462955216</v>
      </c>
      <c r="K15" s="13">
        <f t="shared" si="3"/>
        <v>0.48994672021205737</v>
      </c>
      <c r="L15" s="13">
        <f t="shared" si="3"/>
        <v>0.45260666994185439</v>
      </c>
      <c r="M15" s="13">
        <f t="shared" si="3"/>
        <v>0.41811239717492327</v>
      </c>
    </row>
    <row r="16" spans="1:13" x14ac:dyDescent="0.75">
      <c r="A16" s="2" t="s">
        <v>186</v>
      </c>
      <c r="C16" s="15">
        <f t="shared" ref="C16:M16" si="4">C14*C15</f>
        <v>1042.6077028024033</v>
      </c>
      <c r="D16" s="15">
        <f t="shared" si="4"/>
        <v>1225.3694681308057</v>
      </c>
      <c r="E16" s="15">
        <f t="shared" si="4"/>
        <v>1436.3824808165698</v>
      </c>
      <c r="F16" s="15">
        <f t="shared" si="4"/>
        <v>1679.6502488652982</v>
      </c>
      <c r="G16" s="15">
        <f t="shared" si="4"/>
        <v>1959.7012104420389</v>
      </c>
      <c r="H16" s="15">
        <f t="shared" si="4"/>
        <v>2281.6517376214601</v>
      </c>
      <c r="I16" s="15">
        <f t="shared" si="4"/>
        <v>2651.2757771947049</v>
      </c>
      <c r="J16" s="15">
        <f t="shared" si="4"/>
        <v>3075.0816593181007</v>
      </c>
      <c r="K16" s="15">
        <f t="shared" si="4"/>
        <v>3560.3966113327438</v>
      </c>
      <c r="L16" s="15">
        <f t="shared" si="4"/>
        <v>4115.4595105102044</v>
      </c>
      <c r="M16" s="15">
        <f t="shared" si="4"/>
        <v>4749.522392628005</v>
      </c>
    </row>
    <row r="18" spans="1:13" x14ac:dyDescent="0.75">
      <c r="A18" s="3" t="s">
        <v>187</v>
      </c>
    </row>
    <row r="19" spans="1:13" x14ac:dyDescent="0.75">
      <c r="A19" s="2" t="s">
        <v>188</v>
      </c>
      <c r="B19" s="15">
        <f>M11*(1+Inputs!$B$30)*(1-Inputs!$B$33)</f>
        <v>14115.599999999991</v>
      </c>
    </row>
    <row r="20" spans="1:13" x14ac:dyDescent="0.75">
      <c r="A20" s="2" t="s">
        <v>189</v>
      </c>
      <c r="B20" s="15">
        <f>B19*Inputs!$B$30/Inputs!$B$31</f>
        <v>4291.1423999999979</v>
      </c>
    </row>
    <row r="21" spans="1:13" x14ac:dyDescent="0.75">
      <c r="A21" s="2" t="s">
        <v>190</v>
      </c>
      <c r="B21" s="15">
        <f>B19-B20</f>
        <v>9824.4575999999943</v>
      </c>
    </row>
    <row r="22" spans="1:13" x14ac:dyDescent="0.75">
      <c r="A22" s="2" t="s">
        <v>191</v>
      </c>
      <c r="B22" s="15">
        <f>B21/(Inputs!$B$29-Inputs!$B$30)</f>
        <v>266245.463414634</v>
      </c>
    </row>
    <row r="23" spans="1:13" x14ac:dyDescent="0.75">
      <c r="A23" s="2" t="s">
        <v>192</v>
      </c>
      <c r="B23" s="15">
        <f>B22*M15</f>
        <v>111320.52894524095</v>
      </c>
    </row>
    <row r="24" spans="1:13" x14ac:dyDescent="0.75">
      <c r="A24" s="16" t="s">
        <v>193</v>
      </c>
      <c r="B24" s="17">
        <f>SUM(C16:M16)+B23</f>
        <v>139097.62774490329</v>
      </c>
      <c r="C24" s="4" t="s">
        <v>194</v>
      </c>
      <c r="D24" s="18">
        <v>139098</v>
      </c>
    </row>
    <row r="26" spans="1:13" x14ac:dyDescent="0.75">
      <c r="A26" s="3" t="s">
        <v>195</v>
      </c>
      <c r="D26" s="2" t="s">
        <v>178</v>
      </c>
      <c r="F26" s="14">
        <f>(Inputs!$B$14/Inputs!$B$13)^(1/11)-1</f>
        <v>0.23873744540792385</v>
      </c>
    </row>
    <row r="27" spans="1:13" x14ac:dyDescent="0.75">
      <c r="A27" s="2" t="s">
        <v>179</v>
      </c>
      <c r="C27" s="15">
        <f>(Inputs!$B$13)*(1+DCF!$F$26)</f>
        <v>14105.50329086003</v>
      </c>
      <c r="D27" s="15">
        <f>C27*(1+DCF!$F$26)</f>
        <v>17473.015112713016</v>
      </c>
      <c r="E27" s="15">
        <f>D27*(1+DCF!$F$26)</f>
        <v>21644.478104296169</v>
      </c>
      <c r="F27" s="15">
        <f>E27*(1+DCF!$F$26)</f>
        <v>26811.825514103581</v>
      </c>
      <c r="G27" s="15">
        <f>F27*(1+DCF!$F$26)</f>
        <v>33212.812244063665</v>
      </c>
      <c r="H27" s="15">
        <f>G27*(1+DCF!$F$26)</f>
        <v>41141.954194024438</v>
      </c>
      <c r="I27" s="15">
        <f>H27*(1+DCF!$F$26)</f>
        <v>50964.07923739565</v>
      </c>
      <c r="J27" s="15">
        <f>I27*(1+DCF!$F$26)</f>
        <v>63131.113322098499</v>
      </c>
      <c r="K27" s="15">
        <f>J27*(1+DCF!$F$26)</f>
        <v>78202.874042374446</v>
      </c>
      <c r="L27" s="15">
        <f>K27*(1+DCF!$F$26)</f>
        <v>96872.828414808566</v>
      </c>
      <c r="M27" s="15">
        <f>L27*(1+DCF!$F$26)</f>
        <v>120000.0000000001</v>
      </c>
    </row>
    <row r="28" spans="1:13" x14ac:dyDescent="0.75">
      <c r="A28" s="2" t="s">
        <v>180</v>
      </c>
      <c r="C28" s="12">
        <f>Inputs!$B$15+(Inputs!$B$16-Inputs!$B$15)*C$4/11</f>
        <v>0.37272727272727268</v>
      </c>
      <c r="D28" s="12">
        <f>Inputs!$B$15+(Inputs!$B$16-Inputs!$B$15)*D$4/11</f>
        <v>0.39545454545454545</v>
      </c>
      <c r="E28" s="12">
        <f>Inputs!$B$15+(Inputs!$B$16-Inputs!$B$15)*E$4/11</f>
        <v>0.41818181818181815</v>
      </c>
      <c r="F28" s="12">
        <f>Inputs!$B$15+(Inputs!$B$16-Inputs!$B$15)*F$4/11</f>
        <v>0.44090909090909092</v>
      </c>
      <c r="G28" s="12">
        <f>Inputs!$B$15+(Inputs!$B$16-Inputs!$B$15)*G$4/11</f>
        <v>0.46363636363636362</v>
      </c>
      <c r="H28" s="12">
        <f>Inputs!$B$15+(Inputs!$B$16-Inputs!$B$15)*H$4/11</f>
        <v>0.48636363636363633</v>
      </c>
      <c r="I28" s="12">
        <f>Inputs!$B$15+(Inputs!$B$16-Inputs!$B$15)*I$4/11</f>
        <v>0.50909090909090904</v>
      </c>
      <c r="J28" s="12">
        <f>Inputs!$B$15+(Inputs!$B$16-Inputs!$B$15)*J$4/11</f>
        <v>0.53181818181818175</v>
      </c>
      <c r="K28" s="12">
        <f>Inputs!$B$15+(Inputs!$B$16-Inputs!$B$15)*K$4/11</f>
        <v>0.55454545454545456</v>
      </c>
      <c r="L28" s="12">
        <f>Inputs!$B$15+(Inputs!$B$16-Inputs!$B$15)*L$4/11</f>
        <v>0.57727272727272727</v>
      </c>
      <c r="M28" s="12">
        <f>Inputs!$B$15+(Inputs!$B$16-Inputs!$B$15)*M$4/11</f>
        <v>0.6</v>
      </c>
    </row>
    <row r="29" spans="1:13" x14ac:dyDescent="0.75">
      <c r="A29" s="2" t="s">
        <v>181</v>
      </c>
      <c r="C29" s="15">
        <f t="shared" ref="C29:M29" si="5">C27*C28</f>
        <v>5257.5057720478289</v>
      </c>
      <c r="D29" s="15">
        <f t="shared" si="5"/>
        <v>6909.783249118329</v>
      </c>
      <c r="E29" s="15">
        <f t="shared" si="5"/>
        <v>9051.3272072511245</v>
      </c>
      <c r="F29" s="15">
        <f t="shared" si="5"/>
        <v>11821.577613036579</v>
      </c>
      <c r="G29" s="15">
        <f t="shared" si="5"/>
        <v>15398.667494974972</v>
      </c>
      <c r="H29" s="15">
        <f t="shared" si="5"/>
        <v>20009.950448911884</v>
      </c>
      <c r="I29" s="15">
        <f t="shared" si="5"/>
        <v>25945.349429946873</v>
      </c>
      <c r="J29" s="15">
        <f t="shared" si="5"/>
        <v>33574.273903116016</v>
      </c>
      <c r="K29" s="15">
        <f t="shared" si="5"/>
        <v>43367.048332589467</v>
      </c>
      <c r="L29" s="15">
        <f t="shared" si="5"/>
        <v>55922.041857639488</v>
      </c>
      <c r="M29" s="15">
        <f t="shared" si="5"/>
        <v>72000.000000000058</v>
      </c>
    </row>
    <row r="30" spans="1:13" x14ac:dyDescent="0.75">
      <c r="A30" s="2" t="s">
        <v>182</v>
      </c>
      <c r="C30" s="15">
        <f t="shared" ref="C30:M30" si="6">C$5*MAX(C29,0)</f>
        <v>597.44383773270783</v>
      </c>
      <c r="D30" s="15">
        <f t="shared" si="6"/>
        <v>879.42695897869646</v>
      </c>
      <c r="E30" s="15">
        <f t="shared" si="6"/>
        <v>1275.4142882944766</v>
      </c>
      <c r="F30" s="15">
        <f t="shared" si="6"/>
        <v>1826.9710856511076</v>
      </c>
      <c r="G30" s="15">
        <f t="shared" si="6"/>
        <v>2589.7758968821545</v>
      </c>
      <c r="H30" s="15">
        <f t="shared" si="6"/>
        <v>3638.1728088930699</v>
      </c>
      <c r="I30" s="15">
        <f t="shared" si="6"/>
        <v>5071.1364794896162</v>
      </c>
      <c r="J30" s="15">
        <f t="shared" si="6"/>
        <v>7020.0754524697131</v>
      </c>
      <c r="K30" s="15">
        <f t="shared" si="6"/>
        <v>9659.0244013494721</v>
      </c>
      <c r="L30" s="15">
        <f t="shared" si="6"/>
        <v>13217.937166351152</v>
      </c>
      <c r="M30" s="15">
        <f t="shared" si="6"/>
        <v>18000.000000000015</v>
      </c>
    </row>
    <row r="31" spans="1:13" x14ac:dyDescent="0.75">
      <c r="A31" s="2" t="s">
        <v>183</v>
      </c>
      <c r="C31" s="15">
        <f>MAX(C27-(Inputs!$B$13),0)/Inputs!$B$17</f>
        <v>679.62582271500742</v>
      </c>
      <c r="D31" s="15">
        <f>MAX(D27-C27,0)/Inputs!$B$17</f>
        <v>841.87795546324651</v>
      </c>
      <c r="E31" s="15">
        <f>MAX(E27-D27,0)/Inputs!$B$17</f>
        <v>1042.8657478957884</v>
      </c>
      <c r="F31" s="15">
        <f>MAX(F27-E27,0)/Inputs!$B$17</f>
        <v>1291.8368524518528</v>
      </c>
      <c r="G31" s="15">
        <f>MAX(G27-F27,0)/Inputs!$B$17</f>
        <v>1600.2466824900212</v>
      </c>
      <c r="H31" s="15">
        <f>MAX(H27-G27,0)/Inputs!$B$17</f>
        <v>1982.2854874901932</v>
      </c>
      <c r="I31" s="15">
        <f>MAX(I27-H27,0)/Inputs!$B$17</f>
        <v>2455.531260842803</v>
      </c>
      <c r="J31" s="15">
        <f>MAX(J27-I27,0)/Inputs!$B$17</f>
        <v>3041.7585211757123</v>
      </c>
      <c r="K31" s="15">
        <f>MAX(K27-J27,0)/Inputs!$B$17</f>
        <v>3767.9401800689866</v>
      </c>
      <c r="L31" s="15">
        <f>MAX(L27-K27,0)/Inputs!$B$17</f>
        <v>4667.48859310853</v>
      </c>
      <c r="M31" s="15">
        <f>MAX(M27-L27,0)/Inputs!$B$17</f>
        <v>5781.792896297884</v>
      </c>
    </row>
    <row r="32" spans="1:13" x14ac:dyDescent="0.75">
      <c r="A32" s="2" t="s">
        <v>184</v>
      </c>
      <c r="C32" s="15">
        <f t="shared" ref="C32:M32" si="7">C29-C30-C31</f>
        <v>3980.4361116001137</v>
      </c>
      <c r="D32" s="15">
        <f t="shared" si="7"/>
        <v>5188.4783346763861</v>
      </c>
      <c r="E32" s="15">
        <f t="shared" si="7"/>
        <v>6733.0471710608599</v>
      </c>
      <c r="F32" s="15">
        <f t="shared" si="7"/>
        <v>8702.7696749336174</v>
      </c>
      <c r="G32" s="15">
        <f t="shared" si="7"/>
        <v>11208.644915602796</v>
      </c>
      <c r="H32" s="15">
        <f t="shared" si="7"/>
        <v>14389.492152528621</v>
      </c>
      <c r="I32" s="15">
        <f t="shared" si="7"/>
        <v>18418.681689614456</v>
      </c>
      <c r="J32" s="15">
        <f t="shared" si="7"/>
        <v>23512.439929470595</v>
      </c>
      <c r="K32" s="15">
        <f t="shared" si="7"/>
        <v>29940.083751171005</v>
      </c>
      <c r="L32" s="15">
        <f t="shared" si="7"/>
        <v>38036.616098179802</v>
      </c>
      <c r="M32" s="15">
        <f t="shared" si="7"/>
        <v>48218.20710370216</v>
      </c>
    </row>
    <row r="33" spans="1:13" x14ac:dyDescent="0.75">
      <c r="A33" s="2" t="s">
        <v>185</v>
      </c>
      <c r="C33" s="13">
        <f t="shared" ref="C33:M33" si="8">C$6</f>
        <v>0.92378752886836024</v>
      </c>
      <c r="D33" s="13">
        <f t="shared" si="8"/>
        <v>0.85338339849271161</v>
      </c>
      <c r="E33" s="13">
        <f t="shared" si="8"/>
        <v>0.78834494087086515</v>
      </c>
      <c r="F33" s="13">
        <f t="shared" si="8"/>
        <v>0.72826322482297023</v>
      </c>
      <c r="G33" s="13">
        <f t="shared" si="8"/>
        <v>0.6727604848249148</v>
      </c>
      <c r="H33" s="13">
        <f t="shared" si="8"/>
        <v>0.62148774579668808</v>
      </c>
      <c r="I33" s="13">
        <f t="shared" si="8"/>
        <v>0.57412262891149013</v>
      </c>
      <c r="J33" s="13">
        <f t="shared" si="8"/>
        <v>0.53036732462955216</v>
      </c>
      <c r="K33" s="13">
        <f t="shared" si="8"/>
        <v>0.48994672021205737</v>
      </c>
      <c r="L33" s="13">
        <f t="shared" si="8"/>
        <v>0.45260666994185439</v>
      </c>
      <c r="M33" s="13">
        <f t="shared" si="8"/>
        <v>0.41811239717492327</v>
      </c>
    </row>
    <row r="34" spans="1:13" x14ac:dyDescent="0.75">
      <c r="A34" s="2" t="s">
        <v>186</v>
      </c>
      <c r="C34" s="15">
        <f t="shared" ref="C34:M34" si="9">C32*C33</f>
        <v>3677.0772393534535</v>
      </c>
      <c r="D34" s="15">
        <f t="shared" si="9"/>
        <v>4427.7612742519395</v>
      </c>
      <c r="E34" s="15">
        <f t="shared" si="9"/>
        <v>5307.9636739507196</v>
      </c>
      <c r="F34" s="15">
        <f t="shared" si="9"/>
        <v>6337.9071083587087</v>
      </c>
      <c r="G34" s="15">
        <f t="shared" si="9"/>
        <v>7540.733387651253</v>
      </c>
      <c r="H34" s="15">
        <f t="shared" si="9"/>
        <v>8942.8930410341454</v>
      </c>
      <c r="I34" s="15">
        <f t="shared" si="9"/>
        <v>10574.581952725379</v>
      </c>
      <c r="J34" s="15">
        <f t="shared" si="9"/>
        <v>12470.229860906375</v>
      </c>
      <c r="K34" s="15">
        <f t="shared" si="9"/>
        <v>14669.045836760546</v>
      </c>
      <c r="L34" s="15">
        <f t="shared" si="9"/>
        <v>17215.626148053892</v>
      </c>
      <c r="M34" s="15">
        <f t="shared" si="9"/>
        <v>20160.630159605826</v>
      </c>
    </row>
    <row r="36" spans="1:13" x14ac:dyDescent="0.75">
      <c r="A36" s="3" t="s">
        <v>187</v>
      </c>
    </row>
    <row r="37" spans="1:13" x14ac:dyDescent="0.75">
      <c r="A37" s="2" t="s">
        <v>188</v>
      </c>
      <c r="B37" s="15">
        <f>M29*(1+Inputs!$B$30)*(1-Inputs!$B$33)</f>
        <v>56462.400000000052</v>
      </c>
    </row>
    <row r="38" spans="1:13" x14ac:dyDescent="0.75">
      <c r="A38" s="2" t="s">
        <v>189</v>
      </c>
      <c r="B38" s="15">
        <f>B37*Inputs!$B$30/Inputs!$B$31</f>
        <v>17164.569600000017</v>
      </c>
    </row>
    <row r="39" spans="1:13" x14ac:dyDescent="0.75">
      <c r="A39" s="2" t="s">
        <v>190</v>
      </c>
      <c r="B39" s="15">
        <f>B37-B38</f>
        <v>39297.830400000035</v>
      </c>
    </row>
    <row r="40" spans="1:13" x14ac:dyDescent="0.75">
      <c r="A40" s="2" t="s">
        <v>191</v>
      </c>
      <c r="B40" s="15">
        <f>B39/(Inputs!$B$29-Inputs!$B$30)</f>
        <v>1064981.8536585374</v>
      </c>
    </row>
    <row r="41" spans="1:13" x14ac:dyDescent="0.75">
      <c r="A41" s="2" t="s">
        <v>192</v>
      </c>
      <c r="B41" s="15">
        <f>B40*M33</f>
        <v>445282.11578096438</v>
      </c>
    </row>
    <row r="42" spans="1:13" x14ac:dyDescent="0.75">
      <c r="A42" s="16" t="s">
        <v>193</v>
      </c>
      <c r="B42" s="17">
        <f>SUM(C34:M34)+B41</f>
        <v>556606.56546361663</v>
      </c>
      <c r="C42" s="4" t="s">
        <v>194</v>
      </c>
      <c r="D42" s="18">
        <v>556607</v>
      </c>
    </row>
    <row r="44" spans="1:13" x14ac:dyDescent="0.75">
      <c r="A44" s="3" t="s">
        <v>196</v>
      </c>
      <c r="D44" s="2" t="s">
        <v>178</v>
      </c>
      <c r="F44" s="14">
        <f>(Inputs!$B$21/Inputs!$B$20)^(1/11)-1</f>
        <v>0.42705096177886448</v>
      </c>
    </row>
    <row r="45" spans="1:13" x14ac:dyDescent="0.75">
      <c r="A45" s="2" t="s">
        <v>179</v>
      </c>
      <c r="C45" s="15">
        <f>(Inputs!$B$20)*(1+DCF!$F$44)</f>
        <v>4567.9901286541453</v>
      </c>
      <c r="D45" s="15">
        <f>C45*(1+DCF!$F$44)</f>
        <v>6518.7547064922574</v>
      </c>
      <c r="E45" s="15">
        <f>D45*(1+DCF!$F$44)</f>
        <v>9302.5951735002745</v>
      </c>
      <c r="F45" s="15">
        <f>E45*(1+DCF!$F$44)</f>
        <v>13275.277389382989</v>
      </c>
      <c r="G45" s="15">
        <f>F45*(1+DCF!$F$44)</f>
        <v>18944.497366400206</v>
      </c>
      <c r="H45" s="15">
        <f>G45*(1+DCF!$F$44)</f>
        <v>27034.763187138578</v>
      </c>
      <c r="I45" s="15">
        <f>H45*(1+DCF!$F$44)</f>
        <v>38579.984807669949</v>
      </c>
      <c r="J45" s="15">
        <f>I45*(1+DCF!$F$44)</f>
        <v>55055.604425199381</v>
      </c>
      <c r="K45" s="15">
        <f>J45*(1+DCF!$F$44)</f>
        <v>78567.153246297486</v>
      </c>
      <c r="L45" s="15">
        <f>K45*(1+DCF!$F$44)</f>
        <v>112119.33160435627</v>
      </c>
      <c r="M45" s="15">
        <f>L45*(1+DCF!$F$44)</f>
        <v>160000.00000000006</v>
      </c>
    </row>
    <row r="46" spans="1:13" x14ac:dyDescent="0.75">
      <c r="A46" s="2" t="s">
        <v>180</v>
      </c>
      <c r="C46" s="12">
        <f>Inputs!$B$22+(Inputs!$B$23-Inputs!$B$22)*C$4/11</f>
        <v>-0.25</v>
      </c>
      <c r="D46" s="12">
        <f>Inputs!$B$22+(Inputs!$B$23-Inputs!$B$22)*D$4/11</f>
        <v>-0.19999999999999998</v>
      </c>
      <c r="E46" s="12">
        <f>Inputs!$B$22+(Inputs!$B$23-Inputs!$B$22)*E$4/11</f>
        <v>-0.14999999999999997</v>
      </c>
      <c r="F46" s="12">
        <f>Inputs!$B$22+(Inputs!$B$23-Inputs!$B$22)*F$4/11</f>
        <v>-9.9999999999999978E-2</v>
      </c>
      <c r="G46" s="12">
        <f>Inputs!$B$22+(Inputs!$B$23-Inputs!$B$22)*G$4/11</f>
        <v>-4.9999999999999989E-2</v>
      </c>
      <c r="H46" s="12">
        <f>Inputs!$B$22+(Inputs!$B$23-Inputs!$B$22)*H$4/11</f>
        <v>0</v>
      </c>
      <c r="I46" s="12">
        <f>Inputs!$B$22+(Inputs!$B$23-Inputs!$B$22)*I$4/11</f>
        <v>5.0000000000000044E-2</v>
      </c>
      <c r="J46" s="12">
        <f>Inputs!$B$22+(Inputs!$B$23-Inputs!$B$22)*J$4/11</f>
        <v>0.10000000000000003</v>
      </c>
      <c r="K46" s="12">
        <f>Inputs!$B$22+(Inputs!$B$23-Inputs!$B$22)*K$4/11</f>
        <v>0.15000000000000002</v>
      </c>
      <c r="L46" s="12">
        <f>Inputs!$B$22+(Inputs!$B$23-Inputs!$B$22)*L$4/11</f>
        <v>0.2</v>
      </c>
      <c r="M46" s="12">
        <f>Inputs!$B$22+(Inputs!$B$23-Inputs!$B$22)*M$4/11</f>
        <v>0.25000000000000006</v>
      </c>
    </row>
    <row r="47" spans="1:13" x14ac:dyDescent="0.75">
      <c r="A47" s="2" t="s">
        <v>181</v>
      </c>
      <c r="C47" s="15">
        <f t="shared" ref="C47:M47" si="10">C45*C46</f>
        <v>-1141.9975321635363</v>
      </c>
      <c r="D47" s="15">
        <f t="shared" si="10"/>
        <v>-1303.7509412984514</v>
      </c>
      <c r="E47" s="15">
        <f t="shared" si="10"/>
        <v>-1395.3892760250408</v>
      </c>
      <c r="F47" s="15">
        <f t="shared" si="10"/>
        <v>-1327.5277389382986</v>
      </c>
      <c r="G47" s="15">
        <f t="shared" si="10"/>
        <v>-947.22486832001016</v>
      </c>
      <c r="H47" s="15">
        <f t="shared" si="10"/>
        <v>0</v>
      </c>
      <c r="I47" s="15">
        <f t="shared" si="10"/>
        <v>1928.9992403834992</v>
      </c>
      <c r="J47" s="15">
        <f t="shared" si="10"/>
        <v>5505.5604425199399</v>
      </c>
      <c r="K47" s="15">
        <f t="shared" si="10"/>
        <v>11785.072986944624</v>
      </c>
      <c r="L47" s="15">
        <f t="shared" si="10"/>
        <v>22423.866320871253</v>
      </c>
      <c r="M47" s="15">
        <f t="shared" si="10"/>
        <v>40000.000000000022</v>
      </c>
    </row>
    <row r="48" spans="1:13" x14ac:dyDescent="0.75">
      <c r="A48" s="2" t="s">
        <v>182</v>
      </c>
      <c r="C48" s="15">
        <f t="shared" ref="C48:M48" si="11">C$5*MAX(C47,0)</f>
        <v>0</v>
      </c>
      <c r="D48" s="15">
        <f t="shared" si="11"/>
        <v>0</v>
      </c>
      <c r="E48" s="15">
        <f t="shared" si="11"/>
        <v>0</v>
      </c>
      <c r="F48" s="15">
        <f t="shared" si="11"/>
        <v>0</v>
      </c>
      <c r="G48" s="15">
        <f t="shared" si="11"/>
        <v>0</v>
      </c>
      <c r="H48" s="15">
        <f t="shared" si="11"/>
        <v>0</v>
      </c>
      <c r="I48" s="15">
        <f t="shared" si="11"/>
        <v>377.03166971132032</v>
      </c>
      <c r="J48" s="15">
        <f t="shared" si="11"/>
        <v>1151.162637981442</v>
      </c>
      <c r="K48" s="15">
        <f t="shared" si="11"/>
        <v>2624.8571652740297</v>
      </c>
      <c r="L48" s="15">
        <f t="shared" si="11"/>
        <v>5300.1865849332053</v>
      </c>
      <c r="M48" s="15">
        <f t="shared" si="11"/>
        <v>10000.000000000005</v>
      </c>
    </row>
    <row r="49" spans="1:13" x14ac:dyDescent="0.75">
      <c r="A49" s="2" t="s">
        <v>183</v>
      </c>
      <c r="C49" s="15">
        <f>MAX(C45-(Inputs!$B$20),0)/Inputs!$B$24</f>
        <v>683.49506432707267</v>
      </c>
      <c r="D49" s="15">
        <f>MAX(D45-C45,0)/Inputs!$B$24</f>
        <v>975.38228891905601</v>
      </c>
      <c r="E49" s="15">
        <f>MAX(E45-D45,0)/Inputs!$B$24</f>
        <v>1391.9202335040086</v>
      </c>
      <c r="F49" s="15">
        <f>MAX(F45-E45,0)/Inputs!$B$24</f>
        <v>1986.3411079413572</v>
      </c>
      <c r="G49" s="15">
        <f>MAX(G45-F45,0)/Inputs!$B$24</f>
        <v>2834.6099885086087</v>
      </c>
      <c r="H49" s="15">
        <f>MAX(H45-G45,0)/Inputs!$B$24</f>
        <v>4045.132910369186</v>
      </c>
      <c r="I49" s="15">
        <f>MAX(I45-H45,0)/Inputs!$B$24</f>
        <v>5772.6108102656854</v>
      </c>
      <c r="J49" s="15">
        <f>MAX(J45-I45,0)/Inputs!$B$24</f>
        <v>8237.8098087647159</v>
      </c>
      <c r="K49" s="15">
        <f>MAX(K45-J45,0)/Inputs!$B$24</f>
        <v>11755.774410549053</v>
      </c>
      <c r="L49" s="15">
        <f>MAX(L45-K45,0)/Inputs!$B$24</f>
        <v>16776.08917902939</v>
      </c>
      <c r="M49" s="15">
        <f>MAX(M45-L45,0)/Inputs!$B$24</f>
        <v>23940.334197821896</v>
      </c>
    </row>
    <row r="50" spans="1:13" x14ac:dyDescent="0.75">
      <c r="A50" s="2" t="s">
        <v>184</v>
      </c>
      <c r="C50" s="15">
        <f t="shared" ref="C50:M50" si="12">C47-C48-C49</f>
        <v>-1825.492596490609</v>
      </c>
      <c r="D50" s="15">
        <f t="shared" si="12"/>
        <v>-2279.1332302175074</v>
      </c>
      <c r="E50" s="15">
        <f t="shared" si="12"/>
        <v>-2787.3095095290491</v>
      </c>
      <c r="F50" s="15">
        <f t="shared" si="12"/>
        <v>-3313.8688468796558</v>
      </c>
      <c r="G50" s="15">
        <f t="shared" si="12"/>
        <v>-3781.8348568286187</v>
      </c>
      <c r="H50" s="15">
        <f t="shared" si="12"/>
        <v>-4045.132910369186</v>
      </c>
      <c r="I50" s="15">
        <f t="shared" si="12"/>
        <v>-4220.6432395935062</v>
      </c>
      <c r="J50" s="15">
        <f t="shared" si="12"/>
        <v>-3883.4120042262184</v>
      </c>
      <c r="K50" s="15">
        <f t="shared" si="12"/>
        <v>-2595.558588878459</v>
      </c>
      <c r="L50" s="15">
        <f t="shared" si="12"/>
        <v>347.59055690865716</v>
      </c>
      <c r="M50" s="15">
        <f t="shared" si="12"/>
        <v>6059.6658021781186</v>
      </c>
    </row>
    <row r="51" spans="1:13" x14ac:dyDescent="0.75">
      <c r="A51" s="2" t="s">
        <v>185</v>
      </c>
      <c r="C51" s="13">
        <f t="shared" ref="C51:M51" si="13">C$6</f>
        <v>0.92378752886836024</v>
      </c>
      <c r="D51" s="13">
        <f t="shared" si="13"/>
        <v>0.85338339849271161</v>
      </c>
      <c r="E51" s="13">
        <f t="shared" si="13"/>
        <v>0.78834494087086515</v>
      </c>
      <c r="F51" s="13">
        <f t="shared" si="13"/>
        <v>0.72826322482297023</v>
      </c>
      <c r="G51" s="13">
        <f t="shared" si="13"/>
        <v>0.6727604848249148</v>
      </c>
      <c r="H51" s="13">
        <f t="shared" si="13"/>
        <v>0.62148774579668808</v>
      </c>
      <c r="I51" s="13">
        <f t="shared" si="13"/>
        <v>0.57412262891149013</v>
      </c>
      <c r="J51" s="13">
        <f t="shared" si="13"/>
        <v>0.53036732462955216</v>
      </c>
      <c r="K51" s="13">
        <f t="shared" si="13"/>
        <v>0.48994672021205737</v>
      </c>
      <c r="L51" s="13">
        <f t="shared" si="13"/>
        <v>0.45260666994185439</v>
      </c>
      <c r="M51" s="13">
        <f t="shared" si="13"/>
        <v>0.41811239717492327</v>
      </c>
    </row>
    <row r="52" spans="1:13" x14ac:dyDescent="0.75">
      <c r="A52" s="2" t="s">
        <v>186</v>
      </c>
      <c r="C52" s="15">
        <f t="shared" ref="C52:M52" si="14">C50*C51</f>
        <v>-1686.3672946795464</v>
      </c>
      <c r="D52" s="15">
        <f t="shared" si="14"/>
        <v>-1944.9744616206881</v>
      </c>
      <c r="E52" s="15">
        <f t="shared" si="14"/>
        <v>-2197.3613504784785</v>
      </c>
      <c r="F52" s="15">
        <f t="shared" si="14"/>
        <v>-2413.3688130689561</v>
      </c>
      <c r="G52" s="15">
        <f t="shared" si="14"/>
        <v>-2544.2690518077839</v>
      </c>
      <c r="H52" s="15">
        <f t="shared" si="14"/>
        <v>-2514.0005339133418</v>
      </c>
      <c r="I52" s="15">
        <f t="shared" si="14"/>
        <v>-2423.166792412932</v>
      </c>
      <c r="J52" s="15">
        <f t="shared" si="14"/>
        <v>-2059.6348351157467</v>
      </c>
      <c r="K52" s="15">
        <f t="shared" si="14"/>
        <v>-1271.6854177392368</v>
      </c>
      <c r="L52" s="15">
        <f t="shared" si="14"/>
        <v>157.32180446566196</v>
      </c>
      <c r="M52" s="15">
        <f t="shared" si="14"/>
        <v>2533.6213946275975</v>
      </c>
    </row>
    <row r="54" spans="1:13" x14ac:dyDescent="0.75">
      <c r="A54" s="3" t="s">
        <v>187</v>
      </c>
    </row>
    <row r="55" spans="1:13" x14ac:dyDescent="0.75">
      <c r="A55" s="2" t="s">
        <v>188</v>
      </c>
      <c r="B55" s="15">
        <f>M47*(1+Inputs!$B$30)*(1-Inputs!$B$33)</f>
        <v>31368.000000000022</v>
      </c>
    </row>
    <row r="56" spans="1:13" x14ac:dyDescent="0.75">
      <c r="A56" s="2" t="s">
        <v>189</v>
      </c>
      <c r="B56" s="15">
        <f>B55*Inputs!$B$30/Inputs!$B$31</f>
        <v>9535.8720000000067</v>
      </c>
    </row>
    <row r="57" spans="1:13" x14ac:dyDescent="0.75">
      <c r="A57" s="2" t="s">
        <v>190</v>
      </c>
      <c r="B57" s="15">
        <f>B55-B56</f>
        <v>21832.128000000015</v>
      </c>
    </row>
    <row r="58" spans="1:13" x14ac:dyDescent="0.75">
      <c r="A58" s="2" t="s">
        <v>191</v>
      </c>
      <c r="B58" s="15">
        <f>B57/(Inputs!$B$29-Inputs!$B$30)</f>
        <v>591656.58536585409</v>
      </c>
    </row>
    <row r="59" spans="1:13" x14ac:dyDescent="0.75">
      <c r="A59" s="2" t="s">
        <v>192</v>
      </c>
      <c r="B59" s="15">
        <f>B58*M51</f>
        <v>247378.95321164688</v>
      </c>
    </row>
    <row r="60" spans="1:13" x14ac:dyDescent="0.75">
      <c r="A60" s="16" t="s">
        <v>193</v>
      </c>
      <c r="B60" s="17">
        <f>SUM(C52:M52)+B59</f>
        <v>231015.06785990341</v>
      </c>
      <c r="C60" s="4" t="s">
        <v>194</v>
      </c>
      <c r="D60" s="18">
        <v>231015</v>
      </c>
    </row>
    <row r="62" spans="1:13" x14ac:dyDescent="0.75">
      <c r="A62" s="3" t="s">
        <v>197</v>
      </c>
      <c r="D62" s="2" t="s">
        <v>178</v>
      </c>
      <c r="F62" s="14">
        <f>(Inputs!$B$43/Inputs!$B$42)^(1/11)-1</f>
        <v>0.36233448594309836</v>
      </c>
    </row>
    <row r="63" spans="1:13" x14ac:dyDescent="0.75">
      <c r="A63" s="2" t="s">
        <v>179</v>
      </c>
      <c r="C63" s="15">
        <f>(Inputs!$B$42)*(1+DCF!$F$62)</f>
        <v>681.16724297154917</v>
      </c>
      <c r="D63" s="15">
        <f>C63*(1+DCF!$F$62)</f>
        <v>927.97762579492303</v>
      </c>
      <c r="E63" s="15">
        <f>D63*(1+DCF!$F$62)</f>
        <v>1264.2159218040233</v>
      </c>
      <c r="F63" s="15">
        <f>E63*(1+DCF!$F$62)</f>
        <v>1722.2849479519643</v>
      </c>
      <c r="G63" s="15">
        <f>F63*(1+DCF!$F$62)</f>
        <v>2346.3281792156754</v>
      </c>
      <c r="H63" s="15">
        <f>G63*(1+DCF!$F$62)</f>
        <v>3196.4837938855931</v>
      </c>
      <c r="I63" s="15">
        <f>H63*(1+DCF!$F$62)</f>
        <v>4354.6801061685746</v>
      </c>
      <c r="J63" s="15">
        <f>I63*(1+DCF!$F$62)</f>
        <v>5932.5308838838018</v>
      </c>
      <c r="K63" s="15">
        <f>J63*(1+DCF!$F$62)</f>
        <v>8082.0914120373945</v>
      </c>
      <c r="L63" s="15">
        <f>K63*(1+DCF!$F$62)</f>
        <v>11010.511849163095</v>
      </c>
      <c r="M63" s="15">
        <f>L63*(1+DCF!$F$62)</f>
        <v>14999.999999999998</v>
      </c>
    </row>
    <row r="64" spans="1:13" x14ac:dyDescent="0.75">
      <c r="A64" s="2" t="s">
        <v>180</v>
      </c>
      <c r="C64" s="12">
        <f>Inputs!$B$44+(Inputs!$B$45-Inputs!$B$44)*C$4/11</f>
        <v>-0.13181818181818183</v>
      </c>
      <c r="D64" s="12">
        <f>Inputs!$B$44+(Inputs!$B$45-Inputs!$B$44)*D$4/11</f>
        <v>-6.3636363636363658E-2</v>
      </c>
      <c r="E64" s="12">
        <f>Inputs!$B$44+(Inputs!$B$45-Inputs!$B$44)*E$4/11</f>
        <v>4.545454545454547E-3</v>
      </c>
      <c r="F64" s="12">
        <f>Inputs!$B$44+(Inputs!$B$45-Inputs!$B$44)*F$4/11</f>
        <v>7.2727272727272696E-2</v>
      </c>
      <c r="G64" s="12">
        <f>Inputs!$B$44+(Inputs!$B$45-Inputs!$B$44)*G$4/11</f>
        <v>0.14090909090909087</v>
      </c>
      <c r="H64" s="12">
        <f>Inputs!$B$44+(Inputs!$B$45-Inputs!$B$44)*H$4/11</f>
        <v>0.20909090909090911</v>
      </c>
      <c r="I64" s="12">
        <f>Inputs!$B$44+(Inputs!$B$45-Inputs!$B$44)*I$4/11</f>
        <v>0.27727272727272728</v>
      </c>
      <c r="J64" s="12">
        <f>Inputs!$B$44+(Inputs!$B$45-Inputs!$B$44)*J$4/11</f>
        <v>0.3454545454545454</v>
      </c>
      <c r="K64" s="12">
        <f>Inputs!$B$44+(Inputs!$B$45-Inputs!$B$44)*K$4/11</f>
        <v>0.41363636363636364</v>
      </c>
      <c r="L64" s="12">
        <f>Inputs!$B$44+(Inputs!$B$45-Inputs!$B$44)*L$4/11</f>
        <v>0.48181818181818176</v>
      </c>
      <c r="M64" s="12">
        <f>Inputs!$B$44+(Inputs!$B$45-Inputs!$B$44)*M$4/11</f>
        <v>0.55000000000000004</v>
      </c>
    </row>
    <row r="65" spans="1:13" x14ac:dyDescent="0.75">
      <c r="A65" s="2" t="s">
        <v>181</v>
      </c>
      <c r="C65" s="15">
        <f t="shared" ref="C65:M65" si="15">C63*C64</f>
        <v>-89.790227482613318</v>
      </c>
      <c r="D65" s="15">
        <f t="shared" si="15"/>
        <v>-59.053121641495125</v>
      </c>
      <c r="E65" s="15">
        <f t="shared" si="15"/>
        <v>5.7464360082001082</v>
      </c>
      <c r="F65" s="15">
        <f t="shared" si="15"/>
        <v>125.25708712377917</v>
      </c>
      <c r="G65" s="15">
        <f t="shared" si="15"/>
        <v>330.61897070766327</v>
      </c>
      <c r="H65" s="15">
        <f t="shared" si="15"/>
        <v>668.3557023578968</v>
      </c>
      <c r="I65" s="15">
        <f t="shared" si="15"/>
        <v>1207.4340294376502</v>
      </c>
      <c r="J65" s="15">
        <f t="shared" si="15"/>
        <v>2049.419759887131</v>
      </c>
      <c r="K65" s="15">
        <f t="shared" si="15"/>
        <v>3343.0469022518314</v>
      </c>
      <c r="L65" s="15">
        <f t="shared" si="15"/>
        <v>5305.0648000513083</v>
      </c>
      <c r="M65" s="15">
        <f t="shared" si="15"/>
        <v>8250</v>
      </c>
    </row>
    <row r="66" spans="1:13" x14ac:dyDescent="0.75">
      <c r="A66" s="2" t="s">
        <v>182</v>
      </c>
      <c r="C66" s="15">
        <f t="shared" ref="C66:M66" si="16">C$5*MAX(C65,0)</f>
        <v>0</v>
      </c>
      <c r="D66" s="15">
        <f t="shared" si="16"/>
        <v>0</v>
      </c>
      <c r="E66" s="15">
        <f t="shared" si="16"/>
        <v>0.80972507388274251</v>
      </c>
      <c r="F66" s="15">
        <f t="shared" si="16"/>
        <v>19.357913464584055</v>
      </c>
      <c r="G66" s="15">
        <f t="shared" si="16"/>
        <v>55.604099619016097</v>
      </c>
      <c r="H66" s="15">
        <f t="shared" si="16"/>
        <v>121.51921861052669</v>
      </c>
      <c r="I66" s="15">
        <f t="shared" si="16"/>
        <v>235.9984693900862</v>
      </c>
      <c r="J66" s="15">
        <f t="shared" si="16"/>
        <v>428.51504070367287</v>
      </c>
      <c r="K66" s="15">
        <f t="shared" si="16"/>
        <v>744.58771913790792</v>
      </c>
      <c r="L66" s="15">
        <f t="shared" si="16"/>
        <v>1253.9244072848546</v>
      </c>
      <c r="M66" s="15">
        <f t="shared" si="16"/>
        <v>2062.5</v>
      </c>
    </row>
    <row r="67" spans="1:13" x14ac:dyDescent="0.75">
      <c r="A67" s="2" t="s">
        <v>183</v>
      </c>
      <c r="C67" s="15">
        <f>MAX(C63-(Inputs!$B$42),0)/Inputs!$B$46</f>
        <v>45.291810742887293</v>
      </c>
      <c r="D67" s="15">
        <f>MAX(D63-C63,0)/Inputs!$B$46</f>
        <v>61.702595705843464</v>
      </c>
      <c r="E67" s="15">
        <f>MAX(E63-D63,0)/Inputs!$B$46</f>
        <v>84.05957400227507</v>
      </c>
      <c r="F67" s="15">
        <f>MAX(F63-E63,0)/Inputs!$B$46</f>
        <v>114.51725653698526</v>
      </c>
      <c r="G67" s="15">
        <f>MAX(G63-F63,0)/Inputs!$B$46</f>
        <v>156.01080781592776</v>
      </c>
      <c r="H67" s="15">
        <f>MAX(H63-G63,0)/Inputs!$B$46</f>
        <v>212.53890366747942</v>
      </c>
      <c r="I67" s="15">
        <f>MAX(I63-H63,0)/Inputs!$B$46</f>
        <v>289.5490780707454</v>
      </c>
      <c r="J67" s="15">
        <f>MAX(J63-I63,0)/Inputs!$B$46</f>
        <v>394.4626944288068</v>
      </c>
      <c r="K67" s="15">
        <f>MAX(K63-J63,0)/Inputs!$B$46</f>
        <v>537.39013203839818</v>
      </c>
      <c r="L67" s="15">
        <f>MAX(L63-K63,0)/Inputs!$B$46</f>
        <v>732.10510928142503</v>
      </c>
      <c r="M67" s="15">
        <f>MAX(M63-L63,0)/Inputs!$B$46</f>
        <v>997.37203770922588</v>
      </c>
    </row>
    <row r="68" spans="1:13" x14ac:dyDescent="0.75">
      <c r="A68" s="2" t="s">
        <v>184</v>
      </c>
      <c r="C68" s="15">
        <f t="shared" ref="C68:M68" si="17">C65-C66-C67</f>
        <v>-135.08203822550061</v>
      </c>
      <c r="D68" s="15">
        <f t="shared" si="17"/>
        <v>-120.75571734733859</v>
      </c>
      <c r="E68" s="15">
        <f t="shared" si="17"/>
        <v>-79.122863067957709</v>
      </c>
      <c r="F68" s="15">
        <f t="shared" si="17"/>
        <v>-8.6180828777901439</v>
      </c>
      <c r="G68" s="15">
        <f t="shared" si="17"/>
        <v>119.00406327271941</v>
      </c>
      <c r="H68" s="15">
        <f t="shared" si="17"/>
        <v>334.29758007989074</v>
      </c>
      <c r="I68" s="15">
        <f t="shared" si="17"/>
        <v>681.88648197681857</v>
      </c>
      <c r="J68" s="15">
        <f t="shared" si="17"/>
        <v>1226.4420247546514</v>
      </c>
      <c r="K68" s="15">
        <f t="shared" si="17"/>
        <v>2061.0690510755248</v>
      </c>
      <c r="L68" s="15">
        <f t="shared" si="17"/>
        <v>3319.0352834850287</v>
      </c>
      <c r="M68" s="15">
        <f t="shared" si="17"/>
        <v>5190.1279622907741</v>
      </c>
    </row>
    <row r="69" spans="1:13" x14ac:dyDescent="0.75">
      <c r="A69" s="2" t="s">
        <v>185</v>
      </c>
      <c r="C69" s="13">
        <f t="shared" ref="C69:M69" si="18">C$6</f>
        <v>0.92378752886836024</v>
      </c>
      <c r="D69" s="13">
        <f t="shared" si="18"/>
        <v>0.85338339849271161</v>
      </c>
      <c r="E69" s="13">
        <f t="shared" si="18"/>
        <v>0.78834494087086515</v>
      </c>
      <c r="F69" s="13">
        <f t="shared" si="18"/>
        <v>0.72826322482297023</v>
      </c>
      <c r="G69" s="13">
        <f t="shared" si="18"/>
        <v>0.6727604848249148</v>
      </c>
      <c r="H69" s="13">
        <f t="shared" si="18"/>
        <v>0.62148774579668808</v>
      </c>
      <c r="I69" s="13">
        <f t="shared" si="18"/>
        <v>0.57412262891149013</v>
      </c>
      <c r="J69" s="13">
        <f t="shared" si="18"/>
        <v>0.53036732462955216</v>
      </c>
      <c r="K69" s="13">
        <f t="shared" si="18"/>
        <v>0.48994672021205737</v>
      </c>
      <c r="L69" s="13">
        <f t="shared" si="18"/>
        <v>0.45260666994185439</v>
      </c>
      <c r="M69" s="13">
        <f t="shared" si="18"/>
        <v>0.41811239717492327</v>
      </c>
    </row>
    <row r="70" spans="1:13" x14ac:dyDescent="0.75">
      <c r="A70" s="2" t="s">
        <v>186</v>
      </c>
      <c r="C70" s="15">
        <f t="shared" ref="C70:M70" si="19">C68*C69</f>
        <v>-124.78710228683659</v>
      </c>
      <c r="D70" s="15">
        <f t="shared" si="19"/>
        <v>-103.0509244572971</v>
      </c>
      <c r="E70" s="15">
        <f t="shared" si="19"/>
        <v>-62.37610880684268</v>
      </c>
      <c r="F70" s="15">
        <f t="shared" si="19"/>
        <v>-6.2762328283710742</v>
      </c>
      <c r="G70" s="15">
        <f t="shared" si="19"/>
        <v>80.061231303489549</v>
      </c>
      <c r="H70" s="15">
        <f t="shared" si="19"/>
        <v>207.76184946913912</v>
      </c>
      <c r="I70" s="15">
        <f t="shared" si="19"/>
        <v>391.48645965173853</v>
      </c>
      <c r="J70" s="15">
        <f t="shared" si="19"/>
        <v>650.46477548237544</v>
      </c>
      <c r="K70" s="15">
        <f t="shared" si="19"/>
        <v>1009.8140217050308</v>
      </c>
      <c r="L70" s="15">
        <f t="shared" si="19"/>
        <v>1502.2175070776775</v>
      </c>
      <c r="M70" s="15">
        <f t="shared" si="19"/>
        <v>2170.0568439579952</v>
      </c>
    </row>
    <row r="72" spans="1:13" x14ac:dyDescent="0.75">
      <c r="A72" s="3" t="s">
        <v>187</v>
      </c>
    </row>
    <row r="73" spans="1:13" x14ac:dyDescent="0.75">
      <c r="A73" s="2" t="s">
        <v>188</v>
      </c>
      <c r="B73" s="15">
        <f>M65*(1+Inputs!$B$30)*(1-Inputs!$B$33)</f>
        <v>6469.6500000000005</v>
      </c>
    </row>
    <row r="74" spans="1:13" x14ac:dyDescent="0.75">
      <c r="A74" s="2" t="s">
        <v>189</v>
      </c>
      <c r="B74" s="15">
        <f>B73*Inputs!$B$30/Inputs!$B$31</f>
        <v>1966.7736000000002</v>
      </c>
    </row>
    <row r="75" spans="1:13" x14ac:dyDescent="0.75">
      <c r="A75" s="2" t="s">
        <v>190</v>
      </c>
      <c r="B75" s="15">
        <f>B73-B74</f>
        <v>4502.8764000000001</v>
      </c>
    </row>
    <row r="76" spans="1:13" x14ac:dyDescent="0.75">
      <c r="A76" s="2" t="s">
        <v>191</v>
      </c>
      <c r="B76" s="15">
        <f>B75/(Inputs!$B$29-Inputs!$B$30)</f>
        <v>122029.17073170732</v>
      </c>
    </row>
    <row r="77" spans="1:13" x14ac:dyDescent="0.75">
      <c r="A77" s="2" t="s">
        <v>192</v>
      </c>
      <c r="B77" s="15">
        <f>B76*M69</f>
        <v>51021.909099902128</v>
      </c>
    </row>
    <row r="78" spans="1:13" x14ac:dyDescent="0.75">
      <c r="A78" s="16" t="s">
        <v>193</v>
      </c>
      <c r="B78" s="17">
        <f>SUM(C70:M70)+B77</f>
        <v>56737.281420170228</v>
      </c>
      <c r="C78" s="4" t="s">
        <v>194</v>
      </c>
      <c r="D78" s="18">
        <v>56737</v>
      </c>
    </row>
    <row r="80" spans="1:13" x14ac:dyDescent="0.75">
      <c r="A80" s="3" t="s">
        <v>198</v>
      </c>
    </row>
    <row r="81" spans="1:4" x14ac:dyDescent="0.75">
      <c r="A81" s="2" t="s">
        <v>199</v>
      </c>
      <c r="B81" s="19">
        <f>DCF!$B$24</f>
        <v>139097.62774490329</v>
      </c>
    </row>
    <row r="82" spans="1:4" x14ac:dyDescent="0.75">
      <c r="A82" s="2" t="s">
        <v>200</v>
      </c>
      <c r="B82" s="19">
        <f>DCF!$B$42</f>
        <v>556606.56546361663</v>
      </c>
    </row>
    <row r="83" spans="1:4" x14ac:dyDescent="0.75">
      <c r="A83" s="2" t="s">
        <v>201</v>
      </c>
      <c r="B83" s="19">
        <f>DCF!$B$60</f>
        <v>231015.06785990341</v>
      </c>
    </row>
    <row r="84" spans="1:4" x14ac:dyDescent="0.75">
      <c r="A84" s="2" t="s">
        <v>202</v>
      </c>
      <c r="B84" s="19">
        <f>Inputs!$B$34</f>
        <v>24747</v>
      </c>
    </row>
    <row r="85" spans="1:4" x14ac:dyDescent="0.75">
      <c r="A85" s="2" t="s">
        <v>203</v>
      </c>
      <c r="B85" s="19">
        <f>Inputs!$B$36</f>
        <v>75000</v>
      </c>
    </row>
    <row r="86" spans="1:4" x14ac:dyDescent="0.75">
      <c r="A86" s="2" t="s">
        <v>204</v>
      </c>
      <c r="B86" s="19">
        <f>-Inputs!$B$35</f>
        <v>-22896</v>
      </c>
    </row>
    <row r="87" spans="1:4" x14ac:dyDescent="0.75">
      <c r="A87" s="16" t="s">
        <v>205</v>
      </c>
      <c r="B87" s="17">
        <f>SUM(B81:B86)</f>
        <v>1003570.2610684234</v>
      </c>
      <c r="C87" s="4" t="s">
        <v>194</v>
      </c>
      <c r="D87" s="18">
        <v>1003570</v>
      </c>
    </row>
    <row r="88" spans="1:4" x14ac:dyDescent="0.75">
      <c r="A88" s="16" t="s">
        <v>206</v>
      </c>
      <c r="B88" s="20">
        <f>B87/Inputs!$B$37</f>
        <v>76.661084796304593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75" x14ac:dyDescent="0.75"/>
  <cols>
    <col min="1" max="1" width="42" customWidth="1"/>
    <col min="2" max="3" width="14" customWidth="1"/>
    <col min="4" max="4" width="95" customWidth="1"/>
  </cols>
  <sheetData>
    <row r="1" spans="1:4" ht="16.75" x14ac:dyDescent="0.75">
      <c r="A1" s="1" t="s">
        <v>207</v>
      </c>
    </row>
    <row r="2" spans="1:4" x14ac:dyDescent="0.75">
      <c r="A2" s="4" t="s">
        <v>208</v>
      </c>
    </row>
    <row r="4" spans="1:4" x14ac:dyDescent="0.75">
      <c r="A4" s="3" t="s">
        <v>209</v>
      </c>
    </row>
    <row r="5" spans="1:4" x14ac:dyDescent="0.75">
      <c r="A5" s="2" t="s">
        <v>210</v>
      </c>
      <c r="B5" s="19">
        <f>DCF!$B$78</f>
        <v>56737.281420170228</v>
      </c>
    </row>
    <row r="6" spans="1:4" x14ac:dyDescent="0.75">
      <c r="A6" s="2" t="s">
        <v>211</v>
      </c>
      <c r="B6" s="13">
        <f>(LN(B5/Inputs!$B$47)+0.5*Inputs!$B$49^2)/Inputs!$B$49</f>
        <v>3.0995906645666245</v>
      </c>
    </row>
    <row r="7" spans="1:4" x14ac:dyDescent="0.75">
      <c r="A7" s="2" t="s">
        <v>212</v>
      </c>
      <c r="B7" s="13">
        <f>B6-Inputs!$B$49</f>
        <v>2.5495906645666242</v>
      </c>
    </row>
    <row r="8" spans="1:4" x14ac:dyDescent="0.75">
      <c r="A8" s="2" t="s">
        <v>213</v>
      </c>
      <c r="B8" s="17">
        <f>1*(B5*_xlfn.NORM.S.DIST(B6,TRUE)-Inputs!$B$47*_xlfn.NORM.S.DIST(B7,TRUE))/(1+Inputs!$B$29)^Inputs!$B$48</f>
        <v>32587.606176534737</v>
      </c>
      <c r="C8" s="18">
        <v>32588</v>
      </c>
      <c r="D8" s="4" t="s">
        <v>214</v>
      </c>
    </row>
    <row r="10" spans="1:4" x14ac:dyDescent="0.75">
      <c r="A10" s="3" t="s">
        <v>215</v>
      </c>
    </row>
    <row r="11" spans="1:4" x14ac:dyDescent="0.75">
      <c r="A11" s="2" t="s">
        <v>210</v>
      </c>
      <c r="B11" s="19">
        <f>Inputs!$B$50</f>
        <v>110000</v>
      </c>
    </row>
    <row r="12" spans="1:4" x14ac:dyDescent="0.75">
      <c r="A12" s="2" t="s">
        <v>211</v>
      </c>
      <c r="B12" s="13">
        <f>(LN(B11/Inputs!$B$51)+0.5*Inputs!$B$53^2)/Inputs!$B$53</f>
        <v>2.8485659682605218</v>
      </c>
    </row>
    <row r="13" spans="1:4" x14ac:dyDescent="0.75">
      <c r="A13" s="2" t="s">
        <v>212</v>
      </c>
      <c r="B13" s="13">
        <f>B12-Inputs!$B$53</f>
        <v>2.3485659682605218</v>
      </c>
    </row>
    <row r="14" spans="1:4" x14ac:dyDescent="0.75">
      <c r="A14" s="2" t="s">
        <v>213</v>
      </c>
      <c r="B14" s="17">
        <f>Inputs!$B$54*(B11*_xlfn.NORM.S.DIST(B12,TRUE)-Inputs!$B$51*_xlfn.NORM.S.DIST(B13,TRUE))/(1+Inputs!$B$29)^Inputs!$B$52</f>
        <v>32309.112030711978</v>
      </c>
      <c r="C14" s="18">
        <v>32309</v>
      </c>
      <c r="D14" s="4" t="s">
        <v>216</v>
      </c>
    </row>
    <row r="16" spans="1:4" x14ac:dyDescent="0.75">
      <c r="A16" s="3" t="s">
        <v>217</v>
      </c>
    </row>
    <row r="17" spans="1:4" x14ac:dyDescent="0.75">
      <c r="A17" s="2" t="s">
        <v>218</v>
      </c>
      <c r="B17" s="16" t="s">
        <v>219</v>
      </c>
      <c r="C17" s="16" t="s">
        <v>220</v>
      </c>
    </row>
    <row r="18" spans="1:4" x14ac:dyDescent="0.75">
      <c r="A18" s="2" t="s">
        <v>221</v>
      </c>
      <c r="B18" s="15">
        <f>MAX(Inputs!$B$64*Inputs!$B$57*(1-Inputs!$B$33)/Inputs!$B$29-Inputs!$B$65,0)</f>
        <v>12272.727272727272</v>
      </c>
      <c r="C18" s="12">
        <f>Inputs!$B$54*Inputs!$B$63*Inputs!$B$66</f>
        <v>3.7499999999999999E-2</v>
      </c>
    </row>
    <row r="19" spans="1:4" x14ac:dyDescent="0.75">
      <c r="A19" s="2" t="s">
        <v>222</v>
      </c>
      <c r="B19" s="15">
        <f>MAX(Inputs!$B$61*Inputs!$B$57*(1-Inputs!$B$33)/Inputs!$B$29-Inputs!$B$62,0)</f>
        <v>1818.181818181818</v>
      </c>
      <c r="C19" s="12">
        <f>Inputs!$B$54*Inputs!$B$63*(1-Inputs!$B$66)</f>
        <v>0.11249999999999999</v>
      </c>
    </row>
    <row r="20" spans="1:4" x14ac:dyDescent="0.75">
      <c r="A20" s="2" t="s">
        <v>223</v>
      </c>
      <c r="B20" s="15">
        <f>MAX(Inputs!$B$59*Inputs!$B$57*(1-Inputs!$B$33)/Inputs!$B$29-0,0)</f>
        <v>1363.6363636363635</v>
      </c>
      <c r="C20" s="12">
        <f>Inputs!$B$60*(1-Inputs!$B$54*Inputs!$B$63)</f>
        <v>0.76500000000000001</v>
      </c>
    </row>
    <row r="21" spans="1:4" x14ac:dyDescent="0.75">
      <c r="A21" s="16" t="s">
        <v>224</v>
      </c>
      <c r="B21" s="17">
        <f>SUMPRODUCT(B18:B20,C18:C20)/(1+Inputs!$B$29)^Inputs!$B$58</f>
        <v>773.03161923023526</v>
      </c>
      <c r="C21" s="18">
        <v>772</v>
      </c>
      <c r="D21" s="4" t="s">
        <v>225</v>
      </c>
    </row>
    <row r="23" spans="1:4" x14ac:dyDescent="0.75">
      <c r="A23" s="3" t="s">
        <v>226</v>
      </c>
    </row>
    <row r="24" spans="1:4" x14ac:dyDescent="0.75">
      <c r="A24" s="2" t="s">
        <v>227</v>
      </c>
      <c r="B24" s="19">
        <f>Inputs!$B$85</f>
        <v>1492</v>
      </c>
      <c r="D24" s="4" t="s">
        <v>228</v>
      </c>
    </row>
    <row r="26" spans="1:4" x14ac:dyDescent="0.75">
      <c r="A26" s="3" t="s">
        <v>229</v>
      </c>
    </row>
    <row r="27" spans="1:4" x14ac:dyDescent="0.75">
      <c r="A27" s="2" t="s">
        <v>230</v>
      </c>
      <c r="B27" s="17">
        <f>Options!$B$8+Options!$B$14+Options!$B$21</f>
        <v>65669.749826476953</v>
      </c>
    </row>
    <row r="28" spans="1:4" x14ac:dyDescent="0.75">
      <c r="A28" s="2" t="s">
        <v>231</v>
      </c>
      <c r="B28" s="17">
        <f>B27+Inputs!$B$85</f>
        <v>67161.749826476953</v>
      </c>
    </row>
    <row r="29" spans="1:4" x14ac:dyDescent="0.75">
      <c r="A29" s="2" t="s">
        <v>232</v>
      </c>
      <c r="B29" s="17">
        <f>DCF!$B$87+B28</f>
        <v>1070732.0108949004</v>
      </c>
    </row>
    <row r="30" spans="1:4" x14ac:dyDescent="0.75">
      <c r="A30" s="2" t="s">
        <v>206</v>
      </c>
      <c r="B30" s="20">
        <f>B29/Inputs!$B$37</f>
        <v>81.791460613772855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7"/>
  <sheetViews>
    <sheetView workbookViewId="0"/>
  </sheetViews>
  <sheetFormatPr defaultRowHeight="14.75" x14ac:dyDescent="0.75"/>
  <cols>
    <col min="1" max="1" width="46" customWidth="1"/>
    <col min="2" max="2" width="13" customWidth="1"/>
    <col min="3" max="14" width="10" customWidth="1"/>
    <col min="16" max="16" width="13" customWidth="1"/>
  </cols>
  <sheetData>
    <row r="1" spans="1:1" ht="16.75" x14ac:dyDescent="0.75">
      <c r="A1" s="1" t="s">
        <v>233</v>
      </c>
    </row>
    <row r="2" spans="1:1" x14ac:dyDescent="0.75">
      <c r="A2" s="3" t="s">
        <v>234</v>
      </c>
    </row>
    <row r="3" spans="1:1" x14ac:dyDescent="0.75">
      <c r="A3" s="4" t="s">
        <v>235</v>
      </c>
    </row>
    <row r="4" spans="1:1" x14ac:dyDescent="0.75">
      <c r="A4" s="4" t="s">
        <v>236</v>
      </c>
    </row>
    <row r="5" spans="1:1" x14ac:dyDescent="0.75">
      <c r="A5" s="4" t="s">
        <v>237</v>
      </c>
    </row>
    <row r="6" spans="1:1" x14ac:dyDescent="0.75">
      <c r="A6" s="4" t="s">
        <v>238</v>
      </c>
    </row>
    <row r="7" spans="1:1" x14ac:dyDescent="0.75">
      <c r="A7" s="4" t="s">
        <v>239</v>
      </c>
    </row>
    <row r="8" spans="1:1" x14ac:dyDescent="0.75">
      <c r="A8" s="4" t="s">
        <v>240</v>
      </c>
    </row>
    <row r="9" spans="1:1" x14ac:dyDescent="0.75">
      <c r="A9" s="4" t="s">
        <v>241</v>
      </c>
    </row>
    <row r="10" spans="1:1" x14ac:dyDescent="0.75">
      <c r="A10" s="4" t="s">
        <v>242</v>
      </c>
    </row>
    <row r="11" spans="1:1" x14ac:dyDescent="0.75">
      <c r="A11" s="4" t="s">
        <v>243</v>
      </c>
    </row>
    <row r="12" spans="1:1" x14ac:dyDescent="0.75">
      <c r="A12" s="4" t="s">
        <v>244</v>
      </c>
    </row>
    <row r="13" spans="1:1" x14ac:dyDescent="0.75">
      <c r="A13" s="4"/>
    </row>
    <row r="14" spans="1:1" x14ac:dyDescent="0.75">
      <c r="A14" s="4" t="s">
        <v>245</v>
      </c>
    </row>
    <row r="15" spans="1:1" x14ac:dyDescent="0.75">
      <c r="A15" s="4" t="s">
        <v>246</v>
      </c>
    </row>
    <row r="16" spans="1:1" x14ac:dyDescent="0.75">
      <c r="A16" s="4" t="s">
        <v>247</v>
      </c>
    </row>
    <row r="17" spans="1:16" x14ac:dyDescent="0.75">
      <c r="A17" s="4" t="s">
        <v>248</v>
      </c>
    </row>
    <row r="18" spans="1:16" x14ac:dyDescent="0.75">
      <c r="A18" s="4" t="s">
        <v>249</v>
      </c>
    </row>
    <row r="19" spans="1:16" x14ac:dyDescent="0.75">
      <c r="A19" s="4" t="s">
        <v>250</v>
      </c>
    </row>
    <row r="20" spans="1:16" x14ac:dyDescent="0.75">
      <c r="A20" s="4" t="s">
        <v>251</v>
      </c>
    </row>
    <row r="21" spans="1:16" x14ac:dyDescent="0.75">
      <c r="A21" s="4" t="s">
        <v>252</v>
      </c>
    </row>
    <row r="22" spans="1:16" x14ac:dyDescent="0.75">
      <c r="A22" s="3" t="s">
        <v>253</v>
      </c>
      <c r="D22" s="4" t="s">
        <v>163</v>
      </c>
      <c r="E22" s="4" t="s">
        <v>164</v>
      </c>
      <c r="F22" s="4" t="s">
        <v>165</v>
      </c>
      <c r="G22" s="4" t="s">
        <v>166</v>
      </c>
      <c r="H22" s="4" t="s">
        <v>167</v>
      </c>
      <c r="I22" s="4" t="s">
        <v>168</v>
      </c>
      <c r="J22" s="4" t="s">
        <v>169</v>
      </c>
      <c r="K22" s="4" t="s">
        <v>170</v>
      </c>
      <c r="L22" s="4" t="s">
        <v>171</v>
      </c>
      <c r="M22" s="4" t="s">
        <v>172</v>
      </c>
      <c r="N22" s="4" t="s">
        <v>173</v>
      </c>
    </row>
    <row r="23" spans="1:16" x14ac:dyDescent="0.75">
      <c r="A23" s="2" t="s">
        <v>254</v>
      </c>
      <c r="D23" s="11">
        <v>1</v>
      </c>
      <c r="E23" s="11">
        <v>2</v>
      </c>
      <c r="F23" s="11">
        <v>3</v>
      </c>
      <c r="G23" s="11">
        <v>4</v>
      </c>
      <c r="H23" s="11">
        <v>5</v>
      </c>
      <c r="I23" s="11">
        <v>6</v>
      </c>
      <c r="J23" s="11">
        <v>7</v>
      </c>
      <c r="K23" s="11">
        <v>8</v>
      </c>
      <c r="L23" s="11">
        <v>9</v>
      </c>
      <c r="M23" s="11">
        <v>10</v>
      </c>
      <c r="N23" s="11">
        <v>11</v>
      </c>
    </row>
    <row r="24" spans="1:16" x14ac:dyDescent="0.75">
      <c r="A24" s="2" t="s">
        <v>255</v>
      </c>
      <c r="D24" s="12">
        <f>Inputs!$B$71+EXP(-Inputs!$B$72*(D$23-1))*(Inputs!$B$70-Inputs!$B$71)</f>
        <v>0.4</v>
      </c>
      <c r="E24" s="12">
        <f>Inputs!$B$71+EXP(-Inputs!$B$72*(E$23-1))*(Inputs!$B$70-Inputs!$B$71)</f>
        <v>0.29664083140154973</v>
      </c>
      <c r="F24" s="12">
        <f>Inputs!$B$71+EXP(-Inputs!$B$72*(F$23-1))*(Inputs!$B$70-Inputs!$B$71)</f>
        <v>0.22380485632699337</v>
      </c>
      <c r="G24" s="12">
        <f>Inputs!$B$71+EXP(-Inputs!$B$72*(G$23-1))*(Inputs!$B$70-Inputs!$B$71)</f>
        <v>0.17247821218890441</v>
      </c>
      <c r="H24" s="12">
        <f>Inputs!$B$71+EXP(-Inputs!$B$72*(H$23-1))*(Inputs!$B$70-Inputs!$B$71)</f>
        <v>0.13630893737956229</v>
      </c>
      <c r="I24" s="12">
        <f>Inputs!$B$71+EXP(-Inputs!$B$72*(I$23-1))*(Inputs!$B$70-Inputs!$B$71)</f>
        <v>0.11082088020765581</v>
      </c>
      <c r="J24" s="12">
        <f>Inputs!$B$71+EXP(-Inputs!$B$72*(J$23-1))*(Inputs!$B$70-Inputs!$B$71)</f>
        <v>9.2859749888543688E-2</v>
      </c>
      <c r="K24" s="12">
        <f>Inputs!$B$71+EXP(-Inputs!$B$72*(K$23-1))*(Inputs!$B$70-Inputs!$B$71)</f>
        <v>8.0202755274779686E-2</v>
      </c>
      <c r="L24" s="12">
        <f>Inputs!$B$71+EXP(-Inputs!$B$72*(L$23-1))*(Inputs!$B$70-Inputs!$B$71)</f>
        <v>7.1283521918826295E-2</v>
      </c>
      <c r="M24" s="12">
        <f>Inputs!$B$71+EXP(-Inputs!$B$72*(M$23-1))*(Inputs!$B$70-Inputs!$B$71)</f>
        <v>6.4998244403464064E-2</v>
      </c>
      <c r="N24" s="12">
        <f>Inputs!$B$71+EXP(-Inputs!$B$72*(N$23-1))*(Inputs!$B$70-Inputs!$B$71)</f>
        <v>6.0569084197811478E-2</v>
      </c>
    </row>
    <row r="25" spans="1:16" x14ac:dyDescent="0.75">
      <c r="A25" s="2" t="s">
        <v>256</v>
      </c>
      <c r="D25" s="12">
        <f>Inputs!$B$73*EXP(-Inputs!$B$75*D$23)+Inputs!$B$74*(1-EXP(-Inputs!$B$75*D$23))</f>
        <v>0.31374615061559635</v>
      </c>
      <c r="E25" s="12">
        <f>Inputs!$B$73*EXP(-Inputs!$B$75*E$23)+Inputs!$B$74*(1-EXP(-Inputs!$B$75*E$23))</f>
        <v>0.28406400920712788</v>
      </c>
      <c r="F25" s="12">
        <f>Inputs!$B$73*EXP(-Inputs!$B$75*F$23)+Inputs!$B$74*(1-EXP(-Inputs!$B$75*F$23))</f>
        <v>0.25976232721880527</v>
      </c>
      <c r="G25" s="12">
        <f>Inputs!$B$73*EXP(-Inputs!$B$75*G$23)+Inputs!$B$74*(1-EXP(-Inputs!$B$75*G$23))</f>
        <v>0.23986579282344431</v>
      </c>
      <c r="H25" s="12">
        <f>Inputs!$B$73*EXP(-Inputs!$B$75*H$23)+Inputs!$B$74*(1-EXP(-Inputs!$B$75*H$23))</f>
        <v>0.22357588823428848</v>
      </c>
      <c r="I25" s="12">
        <f>Inputs!$B$73*EXP(-Inputs!$B$75*I$23)+Inputs!$B$74*(1-EXP(-Inputs!$B$75*I$23))</f>
        <v>0.21023884238244039</v>
      </c>
      <c r="J25" s="12">
        <f>Inputs!$B$73*EXP(-Inputs!$B$75*J$23)+Inputs!$B$74*(1-EXP(-Inputs!$B$75*J$23))</f>
        <v>0.19931939278832128</v>
      </c>
      <c r="K25" s="12">
        <f>Inputs!$B$73*EXP(-Inputs!$B$75*K$23)+Inputs!$B$74*(1-EXP(-Inputs!$B$75*K$23))</f>
        <v>0.19037930359893107</v>
      </c>
      <c r="L25" s="12">
        <f>Inputs!$B$73*EXP(-Inputs!$B$75*L$23)+Inputs!$B$74*(1-EXP(-Inputs!$B$75*L$23))</f>
        <v>0.1830597776443173</v>
      </c>
      <c r="M25" s="12">
        <f>Inputs!$B$73*EXP(-Inputs!$B$75*M$23)+Inputs!$B$74*(1-EXP(-Inputs!$B$75*M$23))</f>
        <v>0.17706705664732253</v>
      </c>
      <c r="N25" s="12">
        <f>Inputs!$B$73*EXP(-Inputs!$B$75*N$23)+Inputs!$B$74*(1-EXP(-Inputs!$B$75*N$23))</f>
        <v>0.17216063167246676</v>
      </c>
    </row>
    <row r="26" spans="1:16" x14ac:dyDescent="0.75">
      <c r="A26" s="2" t="s">
        <v>257</v>
      </c>
      <c r="D26" s="13">
        <f>Inputs!$B$76*EXP(-Inputs!$B$77*D$23)*SQRT((1-EXP(-2*Inputs!$B$72))/(2*Inputs!$B$72))*(1-EXP(-Inputs!$B$72*(11-D$23)))/(1-EXP(-Inputs!$B$72))</f>
        <v>0.29437742620825691</v>
      </c>
      <c r="E26" s="13">
        <f>Inputs!$B$76*EXP(-Inputs!$B$77*E$23)*SQRT((1-EXP(-2*Inputs!$B$72))/(2*Inputs!$B$72))*(1-EXP(-Inputs!$B$72*(11-E$23)))/(1-EXP(-Inputs!$B$72))</f>
        <v>0.20473737101431891</v>
      </c>
      <c r="F26" s="13">
        <f>Inputs!$B$76*EXP(-Inputs!$B$77*F$23)*SQRT((1-EXP(-2*Inputs!$B$72))/(2*Inputs!$B$72))*(1-EXP(-Inputs!$B$72*(11-F$23)))/(1-EXP(-Inputs!$B$72))</f>
        <v>0.14156909175742277</v>
      </c>
      <c r="G26" s="13">
        <f>Inputs!$B$76*EXP(-Inputs!$B$77*G$23)*SQRT((1-EXP(-2*Inputs!$B$72))/(2*Inputs!$B$72))*(1-EXP(-Inputs!$B$72*(11-G$23)))/(1-EXP(-Inputs!$B$72))</f>
        <v>9.7055157717062371E-2</v>
      </c>
      <c r="H26" s="13">
        <f>Inputs!$B$76*EXP(-Inputs!$B$77*H$23)*SQRT((1-EXP(-2*Inputs!$B$72))/(2*Inputs!$B$72))*(1-EXP(-Inputs!$B$72*(11-H$23)))/(1-EXP(-Inputs!$B$72))</f>
        <v>6.5686718572295993E-2</v>
      </c>
      <c r="I26" s="13">
        <f>Inputs!$B$76*EXP(-Inputs!$B$77*I$23)*SQRT((1-EXP(-2*Inputs!$B$72))/(2*Inputs!$B$72))*(1-EXP(-Inputs!$B$72*(11-I$23)))/(1-EXP(-Inputs!$B$72))</f>
        <v>4.3581753113912873E-2</v>
      </c>
      <c r="J26" s="13">
        <f>Inputs!$B$76*EXP(-Inputs!$B$77*J$23)*SQRT((1-EXP(-2*Inputs!$B$72))/(2*Inputs!$B$72))*(1-EXP(-Inputs!$B$72*(11-J$23)))/(1-EXP(-Inputs!$B$72))</f>
        <v>2.8004647231746713E-2</v>
      </c>
      <c r="K26" s="13">
        <f>Inputs!$B$76*EXP(-Inputs!$B$77*K$23)*SQRT((1-EXP(-2*Inputs!$B$72))/(2*Inputs!$B$72))*(1-EXP(-Inputs!$B$72*(11-K$23)))/(1-EXP(-Inputs!$B$72))</f>
        <v>1.7027646244296903E-2</v>
      </c>
      <c r="L26" s="13">
        <f>Inputs!$B$76*EXP(-Inputs!$B$77*L$23)*SQRT((1-EXP(-2*Inputs!$B$72))/(2*Inputs!$B$72))*(1-EXP(-Inputs!$B$72*(11-L$23)))/(1-EXP(-Inputs!$B$72))</f>
        <v>9.2922843876104746E-3</v>
      </c>
      <c r="M26" s="13">
        <f>Inputs!$B$76*EXP(-Inputs!$B$77*M$23)*SQRT((1-EXP(-2*Inputs!$B$72))/(2*Inputs!$B$72))*(1-EXP(-Inputs!$B$72*(11-M$23)))/(1-EXP(-Inputs!$B$72))</f>
        <v>3.8412670175391119E-3</v>
      </c>
    </row>
    <row r="27" spans="1:16" x14ac:dyDescent="0.75">
      <c r="A27" s="2" t="s">
        <v>258</v>
      </c>
      <c r="B27" s="21">
        <f>SQRT((SUMSQ(D25:N25)+SUMSQ(D26:M26))/11)</f>
        <v>0.25835659258339522</v>
      </c>
      <c r="C27" s="4" t="s">
        <v>259</v>
      </c>
    </row>
    <row r="28" spans="1:16" x14ac:dyDescent="0.75">
      <c r="A28" s="2" t="s">
        <v>260</v>
      </c>
      <c r="D28" s="13">
        <f t="shared" ref="D28:N28" si="0">EXP(D$24-0.5*D$25^2+$B$27)</f>
        <v>1.8388461252591082</v>
      </c>
      <c r="E28" s="13">
        <f t="shared" si="0"/>
        <v>1.6730549109642008</v>
      </c>
      <c r="F28" s="13">
        <f t="shared" si="0"/>
        <v>1.5658412438680771</v>
      </c>
      <c r="G28" s="13">
        <f t="shared" si="0"/>
        <v>1.4949114965959154</v>
      </c>
      <c r="H28" s="13">
        <f t="shared" si="0"/>
        <v>1.4472604739107657</v>
      </c>
      <c r="I28" s="13">
        <f t="shared" si="0"/>
        <v>1.4149260770568863</v>
      </c>
      <c r="J28" s="13">
        <f t="shared" si="0"/>
        <v>1.392850312785425</v>
      </c>
      <c r="K28" s="13">
        <f t="shared" si="0"/>
        <v>1.3777299875792497</v>
      </c>
      <c r="L28" s="13">
        <f t="shared" si="0"/>
        <v>1.3673638285218903</v>
      </c>
      <c r="M28" s="13">
        <f t="shared" si="0"/>
        <v>1.360263547243493</v>
      </c>
      <c r="N28" s="13">
        <f t="shared" si="0"/>
        <v>1.3554127699780627</v>
      </c>
    </row>
    <row r="29" spans="1:16" x14ac:dyDescent="0.75">
      <c r="A29" s="2" t="s">
        <v>261</v>
      </c>
      <c r="D29" s="13">
        <f t="shared" ref="D29:N29" si="1">EXP(D$24-0.5*D$25^2-$B$27)</f>
        <v>1.0968309681876889</v>
      </c>
      <c r="E29" s="13">
        <f t="shared" si="1"/>
        <v>0.99794018249648697</v>
      </c>
      <c r="F29" s="13">
        <f t="shared" si="1"/>
        <v>0.93398960573606116</v>
      </c>
      <c r="G29" s="13">
        <f t="shared" si="1"/>
        <v>0.89168158316409607</v>
      </c>
      <c r="H29" s="13">
        <f t="shared" si="1"/>
        <v>0.86325880399353239</v>
      </c>
      <c r="I29" s="13">
        <f t="shared" si="1"/>
        <v>0.84397205274238662</v>
      </c>
      <c r="J29" s="13">
        <f t="shared" si="1"/>
        <v>0.83080434851376983</v>
      </c>
      <c r="K29" s="13">
        <f t="shared" si="1"/>
        <v>0.82178540956755142</v>
      </c>
      <c r="L29" s="13">
        <f t="shared" si="1"/>
        <v>0.81560222538531379</v>
      </c>
      <c r="M29" s="13">
        <f t="shared" si="1"/>
        <v>0.81136706493223787</v>
      </c>
      <c r="N29" s="13">
        <f t="shared" si="1"/>
        <v>0.80847368377792561</v>
      </c>
    </row>
    <row r="31" spans="1:16" x14ac:dyDescent="0.75">
      <c r="A31" s="3" t="s">
        <v>262</v>
      </c>
    </row>
    <row r="32" spans="1:16" x14ac:dyDescent="0.75">
      <c r="C32" s="4" t="s">
        <v>263</v>
      </c>
      <c r="D32" s="4" t="s">
        <v>163</v>
      </c>
      <c r="E32" s="4" t="s">
        <v>164</v>
      </c>
      <c r="F32" s="4" t="s">
        <v>165</v>
      </c>
      <c r="G32" s="4" t="s">
        <v>166</v>
      </c>
      <c r="H32" s="4" t="s">
        <v>167</v>
      </c>
      <c r="I32" s="4" t="s">
        <v>168</v>
      </c>
      <c r="J32" s="4" t="s">
        <v>169</v>
      </c>
      <c r="K32" s="4" t="s">
        <v>170</v>
      </c>
      <c r="L32" s="4" t="s">
        <v>171</v>
      </c>
      <c r="M32" s="4" t="s">
        <v>172</v>
      </c>
      <c r="N32" s="4" t="s">
        <v>173</v>
      </c>
      <c r="P32" s="4" t="s">
        <v>264</v>
      </c>
    </row>
    <row r="33" spans="1:16" x14ac:dyDescent="0.75">
      <c r="C33" s="19">
        <f>Inputs!$B$69</f>
        <v>3200</v>
      </c>
      <c r="D33" s="15">
        <f t="shared" ref="D33:N33" si="2">C33*D$28</f>
        <v>5884.3076008291464</v>
      </c>
      <c r="E33" s="15">
        <f t="shared" si="2"/>
        <v>9844.7697291911772</v>
      </c>
      <c r="F33" s="15">
        <f t="shared" si="2"/>
        <v>15415.346478351506</v>
      </c>
      <c r="G33" s="15">
        <f t="shared" si="2"/>
        <v>23044.578674497025</v>
      </c>
      <c r="H33" s="15">
        <f t="shared" si="2"/>
        <v>33351.507853526491</v>
      </c>
      <c r="I33" s="15">
        <f t="shared" si="2"/>
        <v>47189.918171122175</v>
      </c>
      <c r="J33" s="15">
        <f t="shared" si="2"/>
        <v>65728.492284966138</v>
      </c>
      <c r="K33" s="15">
        <f t="shared" si="2"/>
        <v>90556.114859369205</v>
      </c>
      <c r="L33" s="15">
        <f t="shared" si="2"/>
        <v>123823.15591017512</v>
      </c>
      <c r="M33" s="15">
        <f t="shared" si="2"/>
        <v>168432.1252892589</v>
      </c>
      <c r="N33" s="15">
        <f t="shared" si="2"/>
        <v>228295.05349160649</v>
      </c>
      <c r="P33" s="15">
        <f>MAX(0,(Inputs!$B$78*N33-Inputs!$B$79)*(1-Inputs!$B$33)*(1+Inputs!$B$30)/(Inputs!$B$81-Inputs!$B$30))</f>
        <v>1391080.4915170791</v>
      </c>
    </row>
    <row r="34" spans="1:16" x14ac:dyDescent="0.75">
      <c r="D34" s="15">
        <f t="shared" ref="D34:N34" si="3">C33*D$29</f>
        <v>3509.8590982006044</v>
      </c>
      <c r="E34" s="15">
        <f t="shared" si="3"/>
        <v>5872.1870010369039</v>
      </c>
      <c r="F34" s="15">
        <f t="shared" si="3"/>
        <v>9194.9125979295768</v>
      </c>
      <c r="G34" s="15">
        <f t="shared" si="3"/>
        <v>13745.580552839545</v>
      </c>
      <c r="H34" s="15">
        <f t="shared" si="3"/>
        <v>19893.435425081163</v>
      </c>
      <c r="I34" s="15">
        <f t="shared" si="3"/>
        <v>28147.740545194582</v>
      </c>
      <c r="J34" s="15">
        <f t="shared" si="3"/>
        <v>39205.58922257727</v>
      </c>
      <c r="K34" s="15">
        <f t="shared" si="3"/>
        <v>54014.715952658538</v>
      </c>
      <c r="L34" s="15">
        <f t="shared" si="3"/>
        <v>73857.76880154961</v>
      </c>
      <c r="M34" s="15">
        <f t="shared" si="3"/>
        <v>100466.03058148567</v>
      </c>
      <c r="N34" s="15">
        <f t="shared" si="3"/>
        <v>136172.94079915225</v>
      </c>
      <c r="P34" s="15">
        <f>MAX(0,(Inputs!$B$78*N34-Inputs!$B$79)*(1-Inputs!$B$33)*(1+Inputs!$B$30)/(Inputs!$B$81-Inputs!$B$30))</f>
        <v>808482.42076367105</v>
      </c>
    </row>
    <row r="35" spans="1:16" x14ac:dyDescent="0.75">
      <c r="E35" s="15">
        <f t="shared" ref="E35:N35" si="4">D34*E$29</f>
        <v>3502.6294289952662</v>
      </c>
      <c r="F35" s="15">
        <f t="shared" si="4"/>
        <v>5484.5616219068816</v>
      </c>
      <c r="G35" s="15">
        <f t="shared" si="4"/>
        <v>8198.9342223773365</v>
      </c>
      <c r="H35" s="15">
        <f t="shared" si="4"/>
        <v>11865.993428241023</v>
      </c>
      <c r="I35" s="15">
        <f t="shared" si="4"/>
        <v>16789.503531803861</v>
      </c>
      <c r="J35" s="15">
        <f t="shared" si="4"/>
        <v>23385.265245785009</v>
      </c>
      <c r="K35" s="15">
        <f t="shared" si="4"/>
        <v>32218.581196612842</v>
      </c>
      <c r="L35" s="15">
        <f t="shared" si="4"/>
        <v>44054.52253454391</v>
      </c>
      <c r="M35" s="15">
        <f t="shared" si="4"/>
        <v>59925.761094957117</v>
      </c>
      <c r="N35" s="15">
        <f t="shared" si="4"/>
        <v>81224.141838759446</v>
      </c>
      <c r="P35" s="15">
        <f>MAX(0,(Inputs!$B$78*N35-Inputs!$B$79)*(1-Inputs!$B$33)*(1+Inputs!$B$30)/(Inputs!$B$81-Inputs!$B$30))</f>
        <v>460975.58088673523</v>
      </c>
    </row>
    <row r="36" spans="1:16" x14ac:dyDescent="0.75">
      <c r="F36" s="15">
        <f t="shared" ref="F36:N36" si="5">E35*F$29</f>
        <v>3271.4194794268137</v>
      </c>
      <c r="G36" s="15">
        <f t="shared" si="5"/>
        <v>4890.4825899829702</v>
      </c>
      <c r="H36" s="15">
        <f t="shared" si="5"/>
        <v>7077.8021508311022</v>
      </c>
      <c r="I36" s="15">
        <f t="shared" si="5"/>
        <v>10014.566831460246</v>
      </c>
      <c r="J36" s="15">
        <f t="shared" si="5"/>
        <v>13948.792543609945</v>
      </c>
      <c r="K36" s="15">
        <f t="shared" si="5"/>
        <v>19217.669777853258</v>
      </c>
      <c r="L36" s="15">
        <f t="shared" si="5"/>
        <v>26277.54652271486</v>
      </c>
      <c r="M36" s="15">
        <f t="shared" si="5"/>
        <v>35744.388645844025</v>
      </c>
      <c r="N36" s="15">
        <f t="shared" si="5"/>
        <v>48448.400825635879</v>
      </c>
      <c r="P36" s="15">
        <f>MAX(0,(Inputs!$B$78*N36-Inputs!$B$79)*(1-Inputs!$B$33)*(1+Inputs!$B$30)/(Inputs!$B$81-Inputs!$B$30))</f>
        <v>253695.45102793275</v>
      </c>
    </row>
    <row r="37" spans="1:16" x14ac:dyDescent="0.75">
      <c r="G37" s="15">
        <f t="shared" ref="G37:N37" si="6">F36*G$29</f>
        <v>2917.0645006091645</v>
      </c>
      <c r="H37" s="15">
        <f t="shared" si="6"/>
        <v>4221.7521515798917</v>
      </c>
      <c r="I37" s="15">
        <f t="shared" si="6"/>
        <v>5973.4672101414044</v>
      </c>
      <c r="J37" s="15">
        <f t="shared" si="6"/>
        <v>8320.1456720589376</v>
      </c>
      <c r="K37" s="15">
        <f t="shared" si="6"/>
        <v>11462.914193423307</v>
      </c>
      <c r="L37" s="15">
        <f t="shared" si="6"/>
        <v>15673.974237537206</v>
      </c>
      <c r="M37" s="15">
        <f t="shared" si="6"/>
        <v>21320.735795755489</v>
      </c>
      <c r="N37" s="15">
        <f t="shared" si="6"/>
        <v>28898.397562895378</v>
      </c>
      <c r="P37" s="15">
        <f>MAX(0,(Inputs!$B$78*N37-Inputs!$B$79)*(1-Inputs!$B$33)*(1+Inputs!$B$30)/(Inputs!$B$81-Inputs!$B$30))</f>
        <v>130057.44652276255</v>
      </c>
    </row>
    <row r="38" spans="1:16" x14ac:dyDescent="0.75">
      <c r="H38" s="15">
        <f t="shared" ref="H38:N38" si="7">G37*H$29</f>
        <v>2518.1816119678583</v>
      </c>
      <c r="I38" s="15">
        <f t="shared" si="7"/>
        <v>3563.0408295384686</v>
      </c>
      <c r="J38" s="15">
        <f t="shared" si="7"/>
        <v>4962.7825338898956</v>
      </c>
      <c r="K38" s="15">
        <f t="shared" si="7"/>
        <v>6837.3743187746441</v>
      </c>
      <c r="L38" s="15">
        <f t="shared" si="7"/>
        <v>9349.178325556948</v>
      </c>
      <c r="M38" s="15">
        <f t="shared" si="7"/>
        <v>12717.346472934074</v>
      </c>
      <c r="N38" s="15">
        <f t="shared" si="7"/>
        <v>17237.253809650323</v>
      </c>
      <c r="P38" s="15">
        <f>MAX(0,(Inputs!$B$78*N38-Inputs!$B$79)*(1-Inputs!$B$33)*(1+Inputs!$B$30)/(Inputs!$B$81-Inputs!$B$30))</f>
        <v>56310.116431675684</v>
      </c>
    </row>
    <row r="39" spans="1:16" x14ac:dyDescent="0.75">
      <c r="I39" s="15">
        <f t="shared" ref="I39:N39" si="8">H38*I$29</f>
        <v>2125.2749042306455</v>
      </c>
      <c r="J39" s="15">
        <f t="shared" si="8"/>
        <v>2960.1898151126693</v>
      </c>
      <c r="K39" s="15">
        <f t="shared" si="8"/>
        <v>4078.3422772073986</v>
      </c>
      <c r="L39" s="15">
        <f t="shared" si="8"/>
        <v>5576.5777101849935</v>
      </c>
      <c r="M39" s="15">
        <f t="shared" si="8"/>
        <v>7585.615377535235</v>
      </c>
      <c r="N39" s="15">
        <f t="shared" si="8"/>
        <v>10281.639950853219</v>
      </c>
      <c r="P39" s="15">
        <f>MAX(0,(Inputs!$B$78*N39-Inputs!$B$79)*(1-Inputs!$B$33)*(1+Inputs!$B$30)/(Inputs!$B$81-Inputs!$B$30))</f>
        <v>12321.468140799147</v>
      </c>
    </row>
    <row r="40" spans="1:16" x14ac:dyDescent="0.75">
      <c r="J40" s="15">
        <f>I39*J$29</f>
        <v>1765.687632222006</v>
      </c>
      <c r="K40" s="15">
        <f>J39*K$29</f>
        <v>2432.6407996100593</v>
      </c>
      <c r="L40" s="15">
        <f>K39*L$29</f>
        <v>3326.3050371733625</v>
      </c>
      <c r="M40" s="15">
        <f>L39*M$29</f>
        <v>4524.6514890793378</v>
      </c>
      <c r="N40" s="15">
        <f>M39*N$29</f>
        <v>6132.7704079983914</v>
      </c>
      <c r="P40" s="15">
        <f>MAX(0,(Inputs!$B$78*N40-Inputs!$B$79)*(1-Inputs!$B$33)*(1+Inputs!$B$30)/(Inputs!$B$81-Inputs!$B$30))</f>
        <v>0</v>
      </c>
    </row>
    <row r="41" spans="1:16" x14ac:dyDescent="0.75">
      <c r="K41" s="15">
        <f>J40*K$29</f>
        <v>1451.0163340139213</v>
      </c>
      <c r="L41" s="15">
        <f>K40*L$29</f>
        <v>1984.0672497250735</v>
      </c>
      <c r="M41" s="15">
        <f>L40*M$29</f>
        <v>2698.8543550806694</v>
      </c>
      <c r="N41" s="15">
        <f>M40*N$29</f>
        <v>3658.0616571872488</v>
      </c>
      <c r="P41" s="15">
        <f>MAX(0,(Inputs!$B$78*N41-Inputs!$B$79)*(1-Inputs!$B$33)*(1+Inputs!$B$30)/(Inputs!$B$81-Inputs!$B$30))</f>
        <v>0</v>
      </c>
    </row>
    <row r="42" spans="1:16" x14ac:dyDescent="0.75">
      <c r="L42" s="15">
        <f>K41*L$29</f>
        <v>1183.4521510921941</v>
      </c>
      <c r="M42" s="15">
        <f>L41*M$29</f>
        <v>1609.8068210376102</v>
      </c>
      <c r="N42" s="15">
        <f>M41*N$29</f>
        <v>2181.9527224321664</v>
      </c>
      <c r="P42" s="15">
        <f>MAX(0,(Inputs!$B$78*N42-Inputs!$B$79)*(1-Inputs!$B$33)*(1+Inputs!$B$30)/(Inputs!$B$81-Inputs!$B$30))</f>
        <v>0</v>
      </c>
    </row>
    <row r="43" spans="1:16" x14ac:dyDescent="0.75">
      <c r="M43" s="15">
        <f>L42*M$29</f>
        <v>960.21409831941685</v>
      </c>
      <c r="N43" s="15">
        <f>M42*N$29</f>
        <v>1301.4864507751086</v>
      </c>
      <c r="P43" s="15">
        <f>MAX(0,(Inputs!$B$78*N43-Inputs!$B$79)*(1-Inputs!$B$33)*(1+Inputs!$B$30)/(Inputs!$B$81-Inputs!$B$30))</f>
        <v>0</v>
      </c>
    </row>
    <row r="44" spans="1:16" x14ac:dyDescent="0.75">
      <c r="N44" s="15">
        <f>M43*N$29</f>
        <v>776.30782928379824</v>
      </c>
      <c r="P44" s="15">
        <f>MAX(0,(Inputs!$B$78*N44-Inputs!$B$79)*(1-Inputs!$B$33)*(1+Inputs!$B$30)/(Inputs!$B$81-Inputs!$B$30))</f>
        <v>0</v>
      </c>
    </row>
    <row r="46" spans="1:16" x14ac:dyDescent="0.75">
      <c r="A46" s="3" t="s">
        <v>265</v>
      </c>
    </row>
    <row r="47" spans="1:16" x14ac:dyDescent="0.75">
      <c r="C47" s="15">
        <f>(Inputs!$B$78*D33-Inputs!$B$79)-Inputs!$B$33*MAX(Inputs!$B$78*D33-Inputs!$B$79,0)-MAX(D33-C33,0)/Inputs!$B$80</f>
        <v>-2811.5692399170853</v>
      </c>
      <c r="D47" s="15">
        <f>(Inputs!$B$78*E33-Inputs!$B$79)-Inputs!$B$33*MAX(Inputs!$B$78*E33-Inputs!$B$79,0)-MAX(E33-D33,0)/Inputs!$B$80</f>
        <v>-1300.0846860449858</v>
      </c>
      <c r="E47" s="15">
        <f>(Inputs!$B$78*F33-Inputs!$B$79)-Inputs!$B$33*MAX(Inputs!$B$78*F33-Inputs!$B$79,0)-MAX(F33-E33,0)/Inputs!$B$80</f>
        <v>401.61754067801303</v>
      </c>
      <c r="F47" s="15">
        <f>(Inputs!$B$78*G33-Inputs!$B$79)-Inputs!$B$33*MAX(Inputs!$B$78*G33-Inputs!$B$79,0)-MAX(G33-F33,0)/Inputs!$B$80</f>
        <v>2805.444305450902</v>
      </c>
      <c r="G47" s="15">
        <f>(Inputs!$B$78*H33-Inputs!$B$79)-Inputs!$B$33*MAX(Inputs!$B$78*H33-Inputs!$B$79,0)-MAX(H33-G33,0)/Inputs!$B$80</f>
        <v>6104.7139445721878</v>
      </c>
      <c r="H47" s="15">
        <f>(Inputs!$B$78*I33-Inputs!$B$79)-Inputs!$B$33*MAX(Inputs!$B$78*I33-Inputs!$B$79,0)-MAX(I33-H33,0)/Inputs!$B$80</f>
        <v>10566.258018207136</v>
      </c>
      <c r="I47" s="15">
        <f>(Inputs!$B$78*J33-Inputs!$B$79)-Inputs!$B$33*MAX(Inputs!$B$78*J33-Inputs!$B$79,0)-MAX(J33-I33,0)/Inputs!$B$80</f>
        <v>16558.534471312778</v>
      </c>
      <c r="J47" s="15">
        <f>(Inputs!$B$78*K33-Inputs!$B$79)-Inputs!$B$33*MAX(Inputs!$B$78*K33-Inputs!$B$79,0)-MAX(K33-J33,0)/Inputs!$B$80</f>
        <v>24586.440399514606</v>
      </c>
      <c r="K47" s="15">
        <f>(Inputs!$B$78*L33-Inputs!$B$79)-Inputs!$B$33*MAX(Inputs!$B$78*L33-Inputs!$B$79,0)-MAX(L33-K33,0)/Inputs!$B$80</f>
        <v>35336.899634175847</v>
      </c>
      <c r="L47" s="15">
        <f>(Inputs!$B$78*M33-Inputs!$B$79)-Inputs!$B$33*MAX(Inputs!$B$78*M33-Inputs!$B$79,0)-MAX(M33-L33,0)/Inputs!$B$80</f>
        <v>49739.971690624603</v>
      </c>
      <c r="M47" s="15">
        <f>(Inputs!$B$78*N33-Inputs!$B$79)-Inputs!$B$33*MAX(Inputs!$B$78*N33-Inputs!$B$79,0)-MAX(N33-M33,0)/Inputs!$B$80</f>
        <v>69051.309970049115</v>
      </c>
    </row>
    <row r="48" spans="1:16" x14ac:dyDescent="0.75">
      <c r="D48" s="15">
        <f>(Inputs!$B$78*E34-Inputs!$B$79)-Inputs!$B$33*MAX(Inputs!$B$78*E34-Inputs!$B$79,0)-MAX(E34-D34,0)/Inputs!$B$80</f>
        <v>-2657.8517507960073</v>
      </c>
      <c r="E48" s="15">
        <f>(Inputs!$B$78*F34-Inputs!$B$79)-Inputs!$B$33*MAX(Inputs!$B$78*F34-Inputs!$B$79,0)-MAX(F34-E34,0)/Inputs!$B$80</f>
        <v>-1273.6521293780268</v>
      </c>
      <c r="F48" s="15">
        <f>(Inputs!$B$78*G34-Inputs!$B$79)-Inputs!$B$33*MAX(Inputs!$B$78*G34-Inputs!$B$79,0)-MAX(G34-F34,0)/Inputs!$B$80</f>
        <v>160.17727132281061</v>
      </c>
      <c r="G48" s="15">
        <f>(Inputs!$B$78*H34-Inputs!$B$79)-Inputs!$B$33*MAX(Inputs!$B$78*H34-Inputs!$B$79,0)-MAX(H34-G34,0)/Inputs!$B$80</f>
        <v>2128.118505165713</v>
      </c>
      <c r="H48" s="15">
        <f>(Inputs!$B$78*I34-Inputs!$B$79)-Inputs!$B$33*MAX(Inputs!$B$78*I34-Inputs!$B$79,0)-MAX(I34-H34,0)/Inputs!$B$80</f>
        <v>4789.330685280851</v>
      </c>
      <c r="I48" s="15">
        <f>(Inputs!$B$78*J34-Inputs!$B$79)-Inputs!$B$33*MAX(Inputs!$B$78*J34-Inputs!$B$79,0)-MAX(J34-I34,0)/Inputs!$B$80</f>
        <v>8363.5908114684262</v>
      </c>
      <c r="J48" s="15">
        <f>(Inputs!$B$78*K34-Inputs!$B$79)-Inputs!$B$33*MAX(Inputs!$B$78*K34-Inputs!$B$79,0)-MAX(K34-J34,0)/Inputs!$B$80</f>
        <v>13152.058813655705</v>
      </c>
      <c r="K48" s="15">
        <f>(Inputs!$B$78*L34-Inputs!$B$79)-Inputs!$B$33*MAX(Inputs!$B$78*L34-Inputs!$B$79,0)-MAX(L34-K34,0)/Inputs!$B$80</f>
        <v>19564.469536251789</v>
      </c>
      <c r="L48" s="15">
        <f>(Inputs!$B$78*M34-Inputs!$B$79)-Inputs!$B$33*MAX(Inputs!$B$78*M34-Inputs!$B$79,0)-MAX(M34-L34,0)/Inputs!$B$80</f>
        <v>28155.582871700521</v>
      </c>
      <c r="M48" s="15">
        <f>(Inputs!$B$78*N34-Inputs!$B$79)-Inputs!$B$33*MAX(Inputs!$B$78*N34-Inputs!$B$79,0)-MAX(N34-M34,0)/Inputs!$B$80</f>
        <v>39674.368250785228</v>
      </c>
    </row>
    <row r="49" spans="1:13" x14ac:dyDescent="0.75">
      <c r="E49" s="15">
        <f>(Inputs!$B$78*F35-Inputs!$B$79)-Inputs!$B$33*MAX(Inputs!$B$78*F35-Inputs!$B$79,0)-MAX(F35-E35,0)/Inputs!$B$80</f>
        <v>-2700.2291233116784</v>
      </c>
      <c r="F49" s="15">
        <f>(Inputs!$B$78*G35-Inputs!$B$79)-Inputs!$B$33*MAX(Inputs!$B$78*G35-Inputs!$B$79,0)-MAX(G35-F35,0)/Inputs!$B$80</f>
        <v>-1437.8257668088254</v>
      </c>
      <c r="G49" s="15">
        <f>(Inputs!$B$78*H35-Inputs!$B$79)-Inputs!$B$33*MAX(Inputs!$B$78*H35-Inputs!$B$79,0)-MAX(H35-G35,0)/Inputs!$B$80</f>
        <v>-243.83256022338333</v>
      </c>
      <c r="H49" s="15">
        <f>(Inputs!$B$78*I35-Inputs!$B$79)-Inputs!$B$33*MAX(Inputs!$B$78*I35-Inputs!$B$79,0)-MAX(I35-H35,0)/Inputs!$B$80</f>
        <v>1343.5215375303183</v>
      </c>
      <c r="I49" s="15">
        <f>(Inputs!$B$78*J35-Inputs!$B$79)-Inputs!$B$33*MAX(Inputs!$B$78*J35-Inputs!$B$79,0)-MAX(J35-I35,0)/Inputs!$B$80</f>
        <v>3475.4885036126798</v>
      </c>
      <c r="J49" s="15">
        <f>(Inputs!$B$78*K35-Inputs!$B$79)-Inputs!$B$33*MAX(Inputs!$B$78*K35-Inputs!$B$79,0)-MAX(K35-J35,0)/Inputs!$B$80</f>
        <v>6331.703563061863</v>
      </c>
      <c r="K49" s="15">
        <f>(Inputs!$B$78*L35-Inputs!$B$79)-Inputs!$B$33*MAX(Inputs!$B$78*L35-Inputs!$B$79,0)-MAX(L35-K35,0)/Inputs!$B$80</f>
        <v>10156.564471579224</v>
      </c>
      <c r="L49" s="15">
        <f>(Inputs!$B$78*M35-Inputs!$B$79)-Inputs!$B$33*MAX(Inputs!$B$78*M35-Inputs!$B$79,0)-MAX(M35-L35,0)/Inputs!$B$80</f>
        <v>15280.973212524095</v>
      </c>
      <c r="M49" s="15">
        <f>(Inputs!$B$78*N35-Inputs!$B$79)-Inputs!$B$33*MAX(Inputs!$B$78*N35-Inputs!$B$79,0)-MAX(N35-M35,0)/Inputs!$B$80</f>
        <v>22151.673455540589</v>
      </c>
    </row>
    <row r="50" spans="1:13" x14ac:dyDescent="0.75">
      <c r="F50" s="15">
        <f>(Inputs!$B$78*G36-Inputs!$B$79)-Inputs!$B$33*MAX(Inputs!$B$78*G36-Inputs!$B$79,0)-MAX(G36-F36,0)/Inputs!$B$80</f>
        <v>-2875.2420012882958</v>
      </c>
      <c r="G50" s="15">
        <f>(Inputs!$B$78*H36-Inputs!$B$79)-Inputs!$B$33*MAX(Inputs!$B$78*H36-Inputs!$B$79,0)-MAX(H36-G36,0)/Inputs!$B$80</f>
        <v>-1846.978489925405</v>
      </c>
      <c r="H50" s="15">
        <f>(Inputs!$B$78*I36-Inputs!$B$79)-Inputs!$B$33*MAX(Inputs!$B$78*I36-Inputs!$B$79,0)-MAX(I36-H36,0)/Inputs!$B$80</f>
        <v>-711.82726615746151</v>
      </c>
      <c r="I50" s="15">
        <f>(Inputs!$B$78*J36-Inputs!$B$79)-Inputs!$B$33*MAX(Inputs!$B$78*J36-Inputs!$B$79,0)-MAX(J36-I36,0)/Inputs!$B$80</f>
        <v>559.84378854962506</v>
      </c>
      <c r="J50" s="15">
        <f>(Inputs!$B$78*K36-Inputs!$B$79)-Inputs!$B$33*MAX(Inputs!$B$78*K36-Inputs!$B$79,0)-MAX(K36-J36,0)/Inputs!$B$80</f>
        <v>2263.5127829123094</v>
      </c>
      <c r="K50" s="15">
        <f>(Inputs!$B$78*L36-Inputs!$B$79)-Inputs!$B$33*MAX(Inputs!$B$78*L36-Inputs!$B$79,0)-MAX(L36-K36,0)/Inputs!$B$80</f>
        <v>4544.9575627908853</v>
      </c>
      <c r="L50" s="15">
        <f>(Inputs!$B$78*M36-Inputs!$B$79)-Inputs!$B$33*MAX(Inputs!$B$78*M36-Inputs!$B$79,0)-MAX(M36-L36,0)/Inputs!$B$80</f>
        <v>7601.5538290652275</v>
      </c>
      <c r="M50" s="15">
        <f>(Inputs!$B$78*N36-Inputs!$B$79)-Inputs!$B$33*MAX(Inputs!$B$78*N36-Inputs!$B$79,0)-MAX(N36-M36,0)/Inputs!$B$80</f>
        <v>11699.774281640217</v>
      </c>
    </row>
    <row r="51" spans="1:13" x14ac:dyDescent="0.75">
      <c r="G51" s="15">
        <f>(Inputs!$B$78*H37-Inputs!$B$79)-Inputs!$B$33*MAX(Inputs!$B$78*H37-Inputs!$B$79,0)-MAX(H37-G37,0)/Inputs!$B$80</f>
        <v>-3119.2925345374288</v>
      </c>
      <c r="H51" s="15">
        <f>(Inputs!$B$78*I37-Inputs!$B$79)-Inputs!$B$33*MAX(Inputs!$B$78*I37-Inputs!$B$79,0)-MAX(I37-H37,0)/Inputs!$B$80</f>
        <v>-2291.7772031959139</v>
      </c>
      <c r="I51" s="15">
        <f>(Inputs!$B$78*J37-Inputs!$B$79)-Inputs!$B$33*MAX(Inputs!$B$78*J37-Inputs!$B$79,0)-MAX(J37-I37,0)/Inputs!$B$80</f>
        <v>-1181.2518277234044</v>
      </c>
      <c r="J51" s="15">
        <f>(Inputs!$B$78*K37-Inputs!$B$79)-Inputs!$B$33*MAX(Inputs!$B$78*K37-Inputs!$B$79,0)-MAX(K37-J37,0)/Inputs!$B$80</f>
        <v>-163.07287364169679</v>
      </c>
      <c r="K51" s="15">
        <f>(Inputs!$B$78*L37-Inputs!$B$79)-Inputs!$B$33*MAX(Inputs!$B$78*L37-Inputs!$B$79,0)-MAX(L37-K37,0)/Inputs!$B$80</f>
        <v>1197.7583848347922</v>
      </c>
      <c r="L51" s="15">
        <f>(Inputs!$B$78*M37-Inputs!$B$79)-Inputs!$B$33*MAX(Inputs!$B$78*M37-Inputs!$B$79,0)-MAX(M37-L37,0)/Inputs!$B$80</f>
        <v>3020.9503289808281</v>
      </c>
      <c r="M51" s="15">
        <f>(Inputs!$B$78*N37-Inputs!$B$79)-Inputs!$B$33*MAX(Inputs!$B$78*N37-Inputs!$B$79,0)-MAX(N37-M37,0)/Inputs!$B$80</f>
        <v>5465.448019732974</v>
      </c>
    </row>
    <row r="52" spans="1:13" x14ac:dyDescent="0.75">
      <c r="H52" s="15">
        <f>(Inputs!$B$78*I38-Inputs!$B$79)-Inputs!$B$33*MAX(Inputs!$B$78*I38-Inputs!$B$79,0)-MAX(I38-H38,0)/Inputs!$B$80</f>
        <v>-3384.6051110622238</v>
      </c>
      <c r="I52" s="15">
        <f>(Inputs!$B$78*J38-Inputs!$B$79)-Inputs!$B$33*MAX(Inputs!$B$78*J38-Inputs!$B$79,0)-MAX(J38-I38,0)/Inputs!$B$80</f>
        <v>-2722.2013318417762</v>
      </c>
      <c r="J52" s="15">
        <f>(Inputs!$B$78*K38-Inputs!$B$79)-Inputs!$B$33*MAX(Inputs!$B$78*K38-Inputs!$B$79,0)-MAX(K38-J38,0)/Inputs!$B$80</f>
        <v>-1834.8713011775876</v>
      </c>
      <c r="K52" s="15">
        <f>(Inputs!$B$78*L38-Inputs!$B$79)-Inputs!$B$33*MAX(Inputs!$B$78*L38-Inputs!$B$79,0)-MAX(L38-K38,0)/Inputs!$B$80</f>
        <v>-798.77175689052524</v>
      </c>
      <c r="L52" s="15">
        <f>(Inputs!$B$78*M38-Inputs!$B$79)-Inputs!$B$33*MAX(Inputs!$B$78*M38-Inputs!$B$79,0)-MAX(M38-L38,0)/Inputs!$B$80</f>
        <v>288.72183913176991</v>
      </c>
      <c r="M52" s="15">
        <f>(Inputs!$B$78*N38-Inputs!$B$79)-Inputs!$B$33*MAX(Inputs!$B$78*N38-Inputs!$B$79,0)-MAX(N38-M38,0)/Inputs!$B$80</f>
        <v>1746.8105459845206</v>
      </c>
    </row>
    <row r="53" spans="1:13" x14ac:dyDescent="0.75">
      <c r="I53" s="15">
        <f>(Inputs!$B$78*J39-Inputs!$B$79)-Inputs!$B$33*MAX(Inputs!$B$78*J39-Inputs!$B$79,0)-MAX(J39-I39,0)/Inputs!$B$80</f>
        <v>-3641.3435663734103</v>
      </c>
      <c r="J53" s="15">
        <f>(Inputs!$B$78*K39-Inputs!$B$79)-Inputs!$B$33*MAX(Inputs!$B$78*K39-Inputs!$B$79,0)-MAX(K39-J39,0)/Inputs!$B$80</f>
        <v>-3112.0708647229258</v>
      </c>
      <c r="K53" s="15">
        <f>(Inputs!$B$78*L39-Inputs!$B$79)-Inputs!$B$33*MAX(Inputs!$B$78*L39-Inputs!$B$79,0)-MAX(L39-K39,0)/Inputs!$B$80</f>
        <v>-2403.1710903778012</v>
      </c>
      <c r="L53" s="15">
        <f>(Inputs!$B$78*M39-Inputs!$B$79)-Inputs!$B$33*MAX(Inputs!$B$78*M39-Inputs!$B$79,0)-MAX(M39-L39,0)/Inputs!$B$80</f>
        <v>-1453.1496071539796</v>
      </c>
      <c r="M53" s="15">
        <f>(Inputs!$B$78*N39-Inputs!$B$79)-Inputs!$B$33*MAX(Inputs!$B$78*N39-Inputs!$B$79,0)-MAX(N39-M39,0)/Inputs!$B$80</f>
        <v>-471.27430877504389</v>
      </c>
    </row>
    <row r="54" spans="1:13" x14ac:dyDescent="0.75">
      <c r="J54" s="15">
        <f>(Inputs!$B$78*K40-Inputs!$B$79)-Inputs!$B$33*MAX(Inputs!$B$78*K40-Inputs!$B$79,0)-MAX(K40-J40,0)/Inputs!$B$80</f>
        <v>-3873.8921039279912</v>
      </c>
      <c r="K54" s="15">
        <f>(Inputs!$B$78*L40-Inputs!$B$79)-Inputs!$B$33*MAX(Inputs!$B$78*L40-Inputs!$B$79,0)-MAX(L40-K40,0)/Inputs!$B$80</f>
        <v>-3451.0490964776345</v>
      </c>
      <c r="L54" s="15">
        <f>(Inputs!$B$78*M40-Inputs!$B$79)-Inputs!$B$33*MAX(Inputs!$B$78*M40-Inputs!$B$79,0)-MAX(M40-L40,0)/Inputs!$B$80</f>
        <v>-2884.382332505385</v>
      </c>
      <c r="M54" s="15">
        <f>(Inputs!$B$78*N40-Inputs!$B$79)-Inputs!$B$33*MAX(Inputs!$B$78*N40-Inputs!$B$79,0)-MAX(N40-M40,0)/Inputs!$B$80</f>
        <v>-2124.397214660492</v>
      </c>
    </row>
    <row r="55" spans="1:13" x14ac:dyDescent="0.75">
      <c r="K55" s="15">
        <f>(Inputs!$B$78*L41-Inputs!$B$79)-Inputs!$B$33*MAX(Inputs!$B$78*L41-Inputs!$B$79,0)-MAX(L41-K41,0)/Inputs!$B$80</f>
        <v>-4076.0851080205321</v>
      </c>
      <c r="L55" s="15">
        <f>(Inputs!$B$78*M41-Inputs!$B$79)-Inputs!$B$33*MAX(Inputs!$B$78*M41-Inputs!$B$79,0)-MAX(M41-L41,0)/Inputs!$B$80</f>
        <v>-3738.0809396293962</v>
      </c>
      <c r="M55" s="15">
        <f>(Inputs!$B$78*N41-Inputs!$B$79)-Inputs!$B$33*MAX(Inputs!$B$78*N41-Inputs!$B$79,0)-MAX(N41-M41,0)/Inputs!$B$80</f>
        <v>-3284.7666567409406</v>
      </c>
    </row>
    <row r="56" spans="1:13" x14ac:dyDescent="0.75">
      <c r="L56" s="15">
        <f>(Inputs!$B$78*M42-Inputs!$B$79)-Inputs!$B$33*MAX(Inputs!$B$78*M42-Inputs!$B$79,0)-MAX(M42-L42,0)/Inputs!$B$80</f>
        <v>-4247.2932423501416</v>
      </c>
      <c r="M56" s="15">
        <f>(Inputs!$B$78*N42-Inputs!$B$79)-Inputs!$B$33*MAX(Inputs!$B$78*N42-Inputs!$B$79,0)-MAX(N42-M42,0)/Inputs!$B$80</f>
        <v>-3976.9013172379782</v>
      </c>
    </row>
    <row r="57" spans="1:13" x14ac:dyDescent="0.75">
      <c r="M57" s="15">
        <f>(Inputs!$B$78*N43-Inputs!$B$79)-Inputs!$B$33*MAX(Inputs!$B$78*N43-Inputs!$B$79,0)-MAX(N43-M43,0)/Inputs!$B$80</f>
        <v>-4389.7443057627806</v>
      </c>
    </row>
    <row r="59" spans="1:13" x14ac:dyDescent="0.75">
      <c r="A59" s="3" t="s">
        <v>266</v>
      </c>
    </row>
    <row r="60" spans="1:13" x14ac:dyDescent="0.75">
      <c r="C60" s="15">
        <f>(Inputs!$B$78*D34-Inputs!$B$79)-Inputs!$B$33*MAX(Inputs!$B$78*D34-Inputs!$B$79,0)-MAX(D34-C33,0)/Inputs!$B$80</f>
        <v>-3049.0140901799396</v>
      </c>
      <c r="D60" s="15">
        <f>(Inputs!$B$78*E34-Inputs!$B$79)-Inputs!$B$33*MAX(Inputs!$B$78*E34-Inputs!$B$79,0)-MAX(E34-D33,0)/Inputs!$B$80</f>
        <v>-1476.6877993778576</v>
      </c>
      <c r="E60" s="15">
        <f>(Inputs!$B$78*F34-Inputs!$B$79)-Inputs!$B$33*MAX(Inputs!$B$78*F34-Inputs!$B$79,0)-MAX(F34-E33,0)/Inputs!$B$80</f>
        <v>387.7106690683097</v>
      </c>
      <c r="F60" s="15">
        <f>(Inputs!$B$78*G34-Inputs!$B$79)-Inputs!$B$33*MAX(Inputs!$B$78*G34-Inputs!$B$79,0)-MAX(G34-F33,0)/Inputs!$B$80</f>
        <v>2435.5112487777947</v>
      </c>
      <c r="G60" s="15">
        <f>(Inputs!$B$78*H34-Inputs!$B$79)-Inputs!$B$33*MAX(Inputs!$B$78*H34-Inputs!$B$79,0)-MAX(H34-G33,0)/Inputs!$B$80</f>
        <v>5202.0459412865221</v>
      </c>
      <c r="H60" s="15">
        <f>(Inputs!$B$78*I34-Inputs!$B$79)-Inputs!$B$33*MAX(Inputs!$B$78*I34-Inputs!$B$79,0)-MAX(I34-H33,0)/Inputs!$B$80</f>
        <v>8916.4832453375602</v>
      </c>
      <c r="I60" s="15">
        <f>(Inputs!$B$78*J34-Inputs!$B$79)-Inputs!$B$33*MAX(Inputs!$B$78*J34-Inputs!$B$79,0)-MAX(J34-I33,0)/Inputs!$B$80</f>
        <v>13892.51515015977</v>
      </c>
      <c r="J60" s="15">
        <f>(Inputs!$B$78*K34-Inputs!$B$79)-Inputs!$B$33*MAX(Inputs!$B$78*K34-Inputs!$B$79,0)-MAX(K34-J33,0)/Inputs!$B$80</f>
        <v>20556.62217869634</v>
      </c>
      <c r="K60" s="15">
        <f>(Inputs!$B$78*L34-Inputs!$B$79)-Inputs!$B$33*MAX(Inputs!$B$78*L34-Inputs!$B$79,0)-MAX(L34-K33,0)/Inputs!$B$80</f>
        <v>29485.995960697324</v>
      </c>
      <c r="L60" s="15">
        <f>(Inputs!$B$78*M34-Inputs!$B$79)-Inputs!$B$33*MAX(Inputs!$B$78*M34-Inputs!$B$79,0)-MAX(M34-L33,0)/Inputs!$B$80</f>
        <v>41459.71376166855</v>
      </c>
      <c r="M60" s="15">
        <f>(Inputs!$B$78*N34-Inputs!$B$79)-Inputs!$B$33*MAX(Inputs!$B$78*N34-Inputs!$B$79,0)-MAX(N34-M33,0)/Inputs!$B$80</f>
        <v>57527.823359618516</v>
      </c>
    </row>
    <row r="61" spans="1:13" x14ac:dyDescent="0.75">
      <c r="D61" s="15">
        <f>(Inputs!$B$78*E35-Inputs!$B$79)-Inputs!$B$33*MAX(Inputs!$B$78*E35-Inputs!$B$79,0)-MAX(E35-D34,0)/Inputs!$B$80</f>
        <v>-2898.4223426028402</v>
      </c>
      <c r="E61" s="15">
        <f>(Inputs!$B$78*F35-Inputs!$B$79)-Inputs!$B$33*MAX(Inputs!$B$78*F35-Inputs!$B$79,0)-MAX(F35-E34,0)/Inputs!$B$80</f>
        <v>-1709.263026855871</v>
      </c>
      <c r="F61" s="15">
        <f>(Inputs!$B$78*G35-Inputs!$B$79)-Inputs!$B$33*MAX(Inputs!$B$78*G35-Inputs!$B$79,0)-MAX(G35-F34,0)/Inputs!$B$80</f>
        <v>-80.639466573597929</v>
      </c>
      <c r="G61" s="15">
        <f>(Inputs!$B$78*H35-Inputs!$B$79)-Inputs!$B$33*MAX(Inputs!$B$78*H35-Inputs!$B$79,0)-MAX(H35-G34,0)/Inputs!$B$80</f>
        <v>1589.69704270846</v>
      </c>
      <c r="H61" s="15">
        <f>(Inputs!$B$78*I35-Inputs!$B$79)-Inputs!$B$33*MAX(Inputs!$B$78*I35-Inputs!$B$79,0)-MAX(I35-H34,0)/Inputs!$B$80</f>
        <v>3805.2765893117371</v>
      </c>
      <c r="I61" s="15">
        <f>(Inputs!$B$78*J35-Inputs!$B$79)-Inputs!$B$33*MAX(Inputs!$B$78*J35-Inputs!$B$79,0)-MAX(J35-I34,0)/Inputs!$B$80</f>
        <v>6773.3693606032539</v>
      </c>
      <c r="J61" s="15">
        <f>(Inputs!$B$78*K35-Inputs!$B$79)-Inputs!$B$33*MAX(Inputs!$B$78*K35-Inputs!$B$79,0)-MAX(K35-J34,0)/Inputs!$B$80</f>
        <v>10748.36153847578</v>
      </c>
      <c r="K61" s="15">
        <f>(Inputs!$B$78*L35-Inputs!$B$79)-Inputs!$B$33*MAX(Inputs!$B$78*L35-Inputs!$B$79,0)-MAX(L35-K34,0)/Inputs!$B$80</f>
        <v>16074.535140544758</v>
      </c>
      <c r="L61" s="15">
        <f>(Inputs!$B$78*M35-Inputs!$B$79)-Inputs!$B$33*MAX(Inputs!$B$78*M35-Inputs!$B$79,0)-MAX(M35-L34,0)/Inputs!$B$80</f>
        <v>23216.592492730699</v>
      </c>
      <c r="M61" s="15">
        <f>(Inputs!$B$78*N35-Inputs!$B$79)-Inputs!$B$33*MAX(Inputs!$B$78*N35-Inputs!$B$79,0)-MAX(N35-M34,0)/Inputs!$B$80</f>
        <v>32800.863827441754</v>
      </c>
    </row>
    <row r="62" spans="1:13" x14ac:dyDescent="0.75">
      <c r="E62" s="15">
        <f>(Inputs!$B$78*F36-Inputs!$B$79)-Inputs!$B$33*MAX(Inputs!$B$78*F36-Inputs!$B$79,0)-MAX(F36-E35,0)/Inputs!$B$80</f>
        <v>-3037.148312343912</v>
      </c>
      <c r="F62" s="15">
        <f>(Inputs!$B$78*G36-Inputs!$B$79)-Inputs!$B$33*MAX(Inputs!$B$78*G36-Inputs!$B$79,0)-MAX(G36-F35,0)/Inputs!$B$80</f>
        <v>-2065.7104460102178</v>
      </c>
      <c r="G62" s="15">
        <f>(Inputs!$B$78*H36-Inputs!$B$79)-Inputs!$B$33*MAX(Inputs!$B$78*H36-Inputs!$B$79,0)-MAX(H36-G35,0)/Inputs!$B$80</f>
        <v>-753.31870950133907</v>
      </c>
      <c r="H62" s="15">
        <f>(Inputs!$B$78*I36-Inputs!$B$79)-Inputs!$B$33*MAX(Inputs!$B$78*I36-Inputs!$B$79,0)-MAX(I36-H35,0)/Inputs!$B$80</f>
        <v>756.55507415711054</v>
      </c>
      <c r="I62" s="15">
        <f>(Inputs!$B$78*J36-Inputs!$B$79)-Inputs!$B$33*MAX(Inputs!$B$78*J36-Inputs!$B$79,0)-MAX(J36-I35,0)/Inputs!$B$80</f>
        <v>2526.9566446244744</v>
      </c>
      <c r="J62" s="15">
        <f>(Inputs!$B$78*K36-Inputs!$B$79)-Inputs!$B$33*MAX(Inputs!$B$78*K36-Inputs!$B$79,0)-MAX(K36-J35,0)/Inputs!$B$80</f>
        <v>4897.9514000339659</v>
      </c>
      <c r="K62" s="15">
        <f>(Inputs!$B$78*L36-Inputs!$B$79)-Inputs!$B$33*MAX(Inputs!$B$78*L36-Inputs!$B$79,0)-MAX(L36-K35,0)/Inputs!$B$80</f>
        <v>8074.8959352216862</v>
      </c>
      <c r="L62" s="15">
        <f>(Inputs!$B$78*M36-Inputs!$B$79)-Inputs!$B$33*MAX(Inputs!$B$78*M36-Inputs!$B$79,0)-MAX(M36-L35,0)/Inputs!$B$80</f>
        <v>12334.97489062981</v>
      </c>
      <c r="M62" s="15">
        <f>(Inputs!$B$78*N36-Inputs!$B$79)-Inputs!$B$33*MAX(Inputs!$B$78*N36-Inputs!$B$79,0)-MAX(N36-M35,0)/Inputs!$B$80</f>
        <v>18051.780371536144</v>
      </c>
    </row>
    <row r="63" spans="1:13" x14ac:dyDescent="0.75">
      <c r="F63" s="15">
        <f>(Inputs!$B$78*G37-Inputs!$B$79)-Inputs!$B$33*MAX(Inputs!$B$78*G37-Inputs!$B$79,0)-MAX(G37-F36,0)/Inputs!$B$80</f>
        <v>-3249.7612996345015</v>
      </c>
      <c r="G63" s="15">
        <f>(Inputs!$B$78*H37-Inputs!$B$79)-Inputs!$B$33*MAX(Inputs!$B$78*H37-Inputs!$B$79,0)-MAX(H37-G36,0)/Inputs!$B$80</f>
        <v>-2466.9487090520652</v>
      </c>
      <c r="H63" s="15">
        <f>(Inputs!$B$78*I37-Inputs!$B$79)-Inputs!$B$33*MAX(Inputs!$B$78*I37-Inputs!$B$79,0)-MAX(I37-H36,0)/Inputs!$B$80</f>
        <v>-1415.9196739151575</v>
      </c>
      <c r="I63" s="15">
        <f>(Inputs!$B$78*J37-Inputs!$B$79)-Inputs!$B$33*MAX(Inputs!$B$78*J37-Inputs!$B$79,0)-MAX(J37-I36,0)/Inputs!$B$80</f>
        <v>-7.9125967646377831</v>
      </c>
      <c r="J63" s="15">
        <f>(Inputs!$B$78*K37-Inputs!$B$79)-Inputs!$B$33*MAX(Inputs!$B$78*K37-Inputs!$B$79,0)-MAX(K37-J36,0)/Inputs!$B$80</f>
        <v>1408.3113870404877</v>
      </c>
      <c r="K63" s="15">
        <f>(Inputs!$B$78*L37-Inputs!$B$79)-Inputs!$B$33*MAX(Inputs!$B$78*L37-Inputs!$B$79,0)-MAX(L37-K36,0)/Inputs!$B$80</f>
        <v>3303.2884068917419</v>
      </c>
      <c r="L63" s="15">
        <f>(Inputs!$B$78*M37-Inputs!$B$79)-Inputs!$B$33*MAX(Inputs!$B$78*M37-Inputs!$B$79,0)-MAX(M37-L36,0)/Inputs!$B$80</f>
        <v>5844.3311080899693</v>
      </c>
      <c r="M63" s="15">
        <f>(Inputs!$B$78*N37-Inputs!$B$79)-Inputs!$B$33*MAX(Inputs!$B$78*N37-Inputs!$B$79,0)-MAX(N37-M36,0)/Inputs!$B$80</f>
        <v>9254.2789033029185</v>
      </c>
    </row>
    <row r="64" spans="1:13" x14ac:dyDescent="0.75">
      <c r="G64" s="15">
        <f>(Inputs!$B$78*H38-Inputs!$B$79)-Inputs!$B$33*MAX(Inputs!$B$78*H38-Inputs!$B$79,0)-MAX(H38-G37,0)/Inputs!$B$80</f>
        <v>-3489.0910328192849</v>
      </c>
      <c r="H64" s="15">
        <f>(Inputs!$B$78*I38-Inputs!$B$79)-Inputs!$B$33*MAX(Inputs!$B$78*I38-Inputs!$B$79,0)-MAX(I38-H37,0)/Inputs!$B$80</f>
        <v>-2862.1755022769189</v>
      </c>
      <c r="I64" s="15">
        <f>(Inputs!$B$78*J38-Inputs!$B$79)-Inputs!$B$33*MAX(Inputs!$B$78*J38-Inputs!$B$79,0)-MAX(J38-I37,0)/Inputs!$B$80</f>
        <v>-2022.3304796660627</v>
      </c>
      <c r="J64" s="15">
        <f>(Inputs!$B$78*K38-Inputs!$B$79)-Inputs!$B$33*MAX(Inputs!$B$78*K38-Inputs!$B$79,0)-MAX(K38-J37,0)/Inputs!$B$80</f>
        <v>-897.57540873521339</v>
      </c>
      <c r="K64" s="15">
        <f>(Inputs!$B$78*L38-Inputs!$B$79)-Inputs!$B$33*MAX(Inputs!$B$78*L38-Inputs!$B$79,0)-MAX(L38-K37,0)/Inputs!$B$80</f>
        <v>457.13024650062675</v>
      </c>
      <c r="L64" s="15">
        <f>(Inputs!$B$78*M38-Inputs!$B$79)-Inputs!$B$33*MAX(Inputs!$B$78*M38-Inputs!$B$79,0)-MAX(M38-L37,0)/Inputs!$B$80</f>
        <v>1972.8059128203329</v>
      </c>
      <c r="M64" s="15">
        <f>(Inputs!$B$78*N38-Inputs!$B$79)-Inputs!$B$33*MAX(Inputs!$B$78*N38-Inputs!$B$79,0)-MAX(N38-M37,0)/Inputs!$B$80</f>
        <v>4006.7642143426451</v>
      </c>
    </row>
    <row r="65" spans="1:13" x14ac:dyDescent="0.75">
      <c r="H65" s="15">
        <f>(Inputs!$B$78*I39-Inputs!$B$79)-Inputs!$B$33*MAX(Inputs!$B$78*I39-Inputs!$B$79,0)-MAX(I39-H38,0)/Inputs!$B$80</f>
        <v>-3724.8350574616125</v>
      </c>
      <c r="I65" s="15">
        <f>(Inputs!$B$78*J39-Inputs!$B$79)-Inputs!$B$33*MAX(Inputs!$B$78*J39-Inputs!$B$79,0)-MAX(J39-I38,0)/Inputs!$B$80</f>
        <v>-3223.8861109323984</v>
      </c>
      <c r="J65" s="15">
        <f>(Inputs!$B$78*K39-Inputs!$B$79)-Inputs!$B$33*MAX(Inputs!$B$78*K39-Inputs!$B$79,0)-MAX(K39-J38,0)/Inputs!$B$80</f>
        <v>-2552.9946336755611</v>
      </c>
      <c r="K65" s="15">
        <f>(Inputs!$B$78*L39-Inputs!$B$79)-Inputs!$B$33*MAX(Inputs!$B$78*L39-Inputs!$B$79,0)-MAX(L39-K38,0)/Inputs!$B$80</f>
        <v>-1654.053373889004</v>
      </c>
      <c r="L65" s="15">
        <f>(Inputs!$B$78*M39-Inputs!$B$79)-Inputs!$B$33*MAX(Inputs!$B$78*M39-Inputs!$B$79,0)-MAX(M39-L38,0)/Inputs!$B$80</f>
        <v>-448.63077347885883</v>
      </c>
      <c r="M65" s="15">
        <f>(Inputs!$B$78*N39-Inputs!$B$79)-Inputs!$B$33*MAX(Inputs!$B$78*N39-Inputs!$B$79,0)-MAX(N39-M38,0)/Inputs!$B$80</f>
        <v>876.73797788394836</v>
      </c>
    </row>
    <row r="66" spans="1:13" x14ac:dyDescent="0.75">
      <c r="I66" s="15">
        <f>(Inputs!$B$78*J40-Inputs!$B$79)-Inputs!$B$33*MAX(Inputs!$B$78*J40-Inputs!$B$79,0)-MAX(J40-I39,0)/Inputs!$B$80</f>
        <v>-3940.5874206667968</v>
      </c>
      <c r="J66" s="15">
        <f>(Inputs!$B$78*K40-Inputs!$B$79)-Inputs!$B$33*MAX(Inputs!$B$78*K40-Inputs!$B$79,0)-MAX(K40-J39,0)/Inputs!$B$80</f>
        <v>-3540.4155202339643</v>
      </c>
      <c r="K66" s="15">
        <f>(Inputs!$B$78*L40-Inputs!$B$79)-Inputs!$B$33*MAX(Inputs!$B$78*L40-Inputs!$B$79,0)-MAX(L40-K39,0)/Inputs!$B$80</f>
        <v>-3004.2169776959827</v>
      </c>
      <c r="L66" s="15">
        <f>(Inputs!$B$78*M40-Inputs!$B$79)-Inputs!$B$33*MAX(Inputs!$B$78*M40-Inputs!$B$79,0)-MAX(M40-L39,0)/Inputs!$B$80</f>
        <v>-2285.2091065523973</v>
      </c>
      <c r="M66" s="15">
        <f>(Inputs!$B$78*N40-Inputs!$B$79)-Inputs!$B$33*MAX(Inputs!$B$78*N40-Inputs!$B$79,0)-MAX(N40-M39,0)/Inputs!$B$80</f>
        <v>-1320.3377552009651</v>
      </c>
    </row>
    <row r="67" spans="1:13" x14ac:dyDescent="0.75">
      <c r="J67" s="15">
        <f>(Inputs!$B$78*K41-Inputs!$B$79)-Inputs!$B$33*MAX(Inputs!$B$78*K41-Inputs!$B$79,0)-MAX(K41-J40,0)/Inputs!$B$80</f>
        <v>-4129.3901995916476</v>
      </c>
      <c r="K67" s="15">
        <f>(Inputs!$B$78*L41-Inputs!$B$79)-Inputs!$B$33*MAX(Inputs!$B$78*L41-Inputs!$B$79,0)-MAX(L41-K40,0)/Inputs!$B$80</f>
        <v>-3809.5596501649561</v>
      </c>
      <c r="L67" s="15">
        <f>(Inputs!$B$78*M41-Inputs!$B$79)-Inputs!$B$33*MAX(Inputs!$B$78*M41-Inputs!$B$79,0)-MAX(M41-L40,0)/Inputs!$B$80</f>
        <v>-3380.6873869515985</v>
      </c>
      <c r="M67" s="15">
        <f>(Inputs!$B$78*N41-Inputs!$B$79)-Inputs!$B$33*MAX(Inputs!$B$78*N41-Inputs!$B$79,0)-MAX(N41-M40,0)/Inputs!$B$80</f>
        <v>-2805.1630056876506</v>
      </c>
    </row>
    <row r="68" spans="1:13" x14ac:dyDescent="0.75">
      <c r="K68" s="15">
        <f>(Inputs!$B$78*L42-Inputs!$B$79)-Inputs!$B$33*MAX(Inputs!$B$78*L42-Inputs!$B$79,0)-MAX(L42-K41,0)/Inputs!$B$80</f>
        <v>-4289.9287093446837</v>
      </c>
      <c r="L68" s="15">
        <f>(Inputs!$B$78*M42-Inputs!$B$79)-Inputs!$B$33*MAX(Inputs!$B$78*M42-Inputs!$B$79,0)-MAX(M42-L41,0)/Inputs!$B$80</f>
        <v>-4034.1159073774338</v>
      </c>
      <c r="M68" s="15">
        <f>(Inputs!$B$78*N42-Inputs!$B$79)-Inputs!$B$33*MAX(Inputs!$B$78*N42-Inputs!$B$79,0)-MAX(N42-M41,0)/Inputs!$B$80</f>
        <v>-3690.8283665407002</v>
      </c>
    </row>
    <row r="69" spans="1:13" x14ac:dyDescent="0.75">
      <c r="L69" s="15">
        <f>(Inputs!$B$78*M43-Inputs!$B$79)-Inputs!$B$33*MAX(Inputs!$B$78*M43-Inputs!$B$79,0)-MAX(M43-L42,0)/Inputs!$B$80</f>
        <v>-4423.8715410083496</v>
      </c>
      <c r="M69" s="15">
        <f>(Inputs!$B$78*N43-Inputs!$B$79)-Inputs!$B$33*MAX(Inputs!$B$78*N43-Inputs!$B$79,0)-MAX(N43-M42,0)/Inputs!$B$80</f>
        <v>-4219.108129534935</v>
      </c>
    </row>
    <row r="70" spans="1:13" x14ac:dyDescent="0.75">
      <c r="M70" s="15">
        <f>(Inputs!$B$78*N44-Inputs!$B$79)-Inputs!$B$33*MAX(Inputs!$B$78*N44-Inputs!$B$79,0)-MAX(N44-M43,0)/Inputs!$B$80</f>
        <v>-4534.2153024297213</v>
      </c>
    </row>
    <row r="72" spans="1:13" x14ac:dyDescent="0.75">
      <c r="A72" s="3" t="s">
        <v>267</v>
      </c>
    </row>
    <row r="73" spans="1:13" x14ac:dyDescent="0.75">
      <c r="C73" s="15">
        <f>MAX(Inputs!$B$82,(0.5*(C47+D73)+0.5*(C60+D74))/(1+Inputs!$B$81))</f>
        <v>20188.735600238648</v>
      </c>
      <c r="D73" s="15">
        <f>MAX(Inputs!$B$82,(0.5*(D47+E73)+0.5*(D60+E74))/(1+Inputs!$B$81))</f>
        <v>40383.138631043577</v>
      </c>
      <c r="E73" s="15">
        <f>MAX(Inputs!$B$82,(0.5*(E47+F73)+0.5*(E60+F74))/(1+Inputs!$B$81))</f>
        <v>67456.038941882769</v>
      </c>
      <c r="F73" s="15">
        <f>MAX(Inputs!$B$82,(0.5*(F47+G73)+0.5*(F60+G74))/(1+Inputs!$B$81))</f>
        <v>103712.34216034548</v>
      </c>
      <c r="G73" s="15">
        <f>MAX(Inputs!$B$82,(0.5*(G47+H73)+0.5*(G60+H74))/(1+Inputs!$B$81))</f>
        <v>152334.85892501194</v>
      </c>
      <c r="H73" s="15">
        <f>MAX(Inputs!$B$82,(0.5*(H47+I73)+0.5*(H60+I74))/(1+Inputs!$B$81))</f>
        <v>217236.54303694214</v>
      </c>
      <c r="I73" s="15">
        <f>MAX(Inputs!$B$82,(0.5*(I47+J73)+0.5*(I60+J74))/(1+Inputs!$B$81))</f>
        <v>303573.86171491165</v>
      </c>
      <c r="J73" s="15">
        <f>MAX(Inputs!$B$82,(0.5*(J47+K73)+0.5*(J60+K74))/(1+Inputs!$B$81))</f>
        <v>418211.65499245166</v>
      </c>
      <c r="K73" s="15">
        <f>MAX(Inputs!$B$82,(0.5*(K47+L73)+0.5*(K60+L74))/(1+Inputs!$B$81))</f>
        <v>570269.3775033066</v>
      </c>
      <c r="L73" s="15">
        <f>MAX(Inputs!$B$82,(0.5*(L47+M73)+0.5*(L60+M74))/(1+Inputs!$B$81))</f>
        <v>771755.93406253727</v>
      </c>
      <c r="M73" s="15">
        <f>MAX(Inputs!$B$82,(0.5*(M47+P33)+0.5*(M60+P34))/(1+Inputs!$B$81))</f>
        <v>1038456.2703617935</v>
      </c>
    </row>
    <row r="74" spans="1:13" x14ac:dyDescent="0.75">
      <c r="D74" s="15">
        <f>MAX(Inputs!$B$82,(0.5*(D48+E74)+0.5*(D61+E75))/(1+Inputs!$B$81))</f>
        <v>10700.212443588027</v>
      </c>
      <c r="E74" s="15">
        <f>MAX(Inputs!$B$82,(0.5*(E48+F74)+0.5*(E61+F75))/(1+Inputs!$B$81))</f>
        <v>25778.964077077686</v>
      </c>
      <c r="F74" s="15">
        <f>MAX(Inputs!$B$82,(0.5*(F48+G74)+0.5*(F61+G75))/(1+Inputs!$B$81))</f>
        <v>46599.856859725631</v>
      </c>
      <c r="G74" s="15">
        <f>MAX(Inputs!$B$82,(0.5*(G48+H74)+0.5*(G61+H75))/(1+Inputs!$B$81))</f>
        <v>74739.831959933275</v>
      </c>
      <c r="H74" s="15">
        <f>MAX(Inputs!$B$82,(0.5*(H48+I74)+0.5*(H61+I75))/(1+Inputs!$B$81))</f>
        <v>112686.78106922597</v>
      </c>
      <c r="I74" s="15">
        <f>MAX(Inputs!$B$82,(0.5*(I48+J74)+0.5*(I61+J75))/(1+Inputs!$B$81))</f>
        <v>163553.25342429406</v>
      </c>
      <c r="J74" s="15">
        <f>MAX(Inputs!$B$82,(0.5*(J48+K74)+0.5*(J61+K75))/(1+Inputs!$B$81))</f>
        <v>231342.74562747797</v>
      </c>
      <c r="K74" s="15">
        <f>MAX(Inputs!$B$82,(0.5*(K48+L74)+0.5*(K61+L75))/(1+Inputs!$B$81))</f>
        <v>321381.6671015743</v>
      </c>
      <c r="L74" s="15">
        <f>MAX(Inputs!$B$82,(0.5*(L48+M74)+0.5*(L61+M75))/(1+Inputs!$B$81))</f>
        <v>440824.57594999671</v>
      </c>
      <c r="M74" s="15">
        <f>MAX(Inputs!$B$82,(0.5*(M48+P34)+0.5*(M61+P35))/(1+Inputs!$B$81))</f>
        <v>599077.33648599696</v>
      </c>
    </row>
    <row r="75" spans="1:13" x14ac:dyDescent="0.75">
      <c r="E75" s="15">
        <f>MAX(Inputs!$B$82,(0.5*(E49+F75)+0.5*(E62+F76))/(1+Inputs!$B$81))</f>
        <v>3745.7858899583457</v>
      </c>
      <c r="F75" s="15">
        <f>MAX(Inputs!$B$82,(0.5*(F49+G75)+0.5*(F62+G76))/(1+Inputs!$B$81))</f>
        <v>14127.937829162287</v>
      </c>
      <c r="G75" s="15">
        <f>MAX(Inputs!$B$82,(0.5*(G49+H75)+0.5*(G62+H76))/(1+Inputs!$B$81))</f>
        <v>29564.309601102934</v>
      </c>
      <c r="H75" s="15">
        <f>MAX(Inputs!$B$82,(0.5*(H49+I75)+0.5*(H62+I76))/(1+Inputs!$B$81))</f>
        <v>51012.626973150436</v>
      </c>
      <c r="I75" s="15">
        <f>MAX(Inputs!$B$82,(0.5*(I49+J75)+0.5*(I62+J76))/(1+Inputs!$B$81))</f>
        <v>80270.528896179574</v>
      </c>
      <c r="J75" s="15">
        <f>MAX(Inputs!$B$82,(0.5*(J49+K75)+0.5*(J62+K76))/(1+Inputs!$B$81))</f>
        <v>119879.58187086909</v>
      </c>
      <c r="K75" s="15">
        <f>MAX(Inputs!$B$82,(0.5*(K49+L75)+0.5*(K62+L76))/(1+Inputs!$B$81))</f>
        <v>172925.66275184491</v>
      </c>
      <c r="L75" s="15">
        <f>MAX(Inputs!$B$82,(0.5*(L49+M75)+0.5*(L62+M76))/(1+Inputs!$B$81))</f>
        <v>243431.35368073336</v>
      </c>
      <c r="M75" s="15">
        <f>MAX(Inputs!$B$82,(0.5*(M49+P35)+0.5*(M62+P36))/(1+Inputs!$B$81))</f>
        <v>336997.53827756457</v>
      </c>
    </row>
    <row r="76" spans="1:13" x14ac:dyDescent="0.75">
      <c r="F76" s="15">
        <f>MAX(Inputs!$B$82,(0.5*(F50+G76)+0.5*(F63+G77))/(1+Inputs!$B$81))</f>
        <v>0</v>
      </c>
      <c r="G76" s="15">
        <f>MAX(Inputs!$B$82,(0.5*(G50+H76)+0.5*(G63+H77))/(1+Inputs!$B$81))</f>
        <v>5585.8073490396355</v>
      </c>
      <c r="H76" s="15">
        <f>MAX(Inputs!$B$82,(0.5*(H50+I76)+0.5*(H63+I77))/(1+Inputs!$B$81))</f>
        <v>16208.577803044866</v>
      </c>
      <c r="I76" s="15">
        <f>MAX(Inputs!$B$82,(0.5*(I50+J76)+0.5*(I63+J77))/(1+Inputs!$B$81))</f>
        <v>31897.678911989977</v>
      </c>
      <c r="J76" s="15">
        <f>MAX(Inputs!$B$82,(0.5*(J50+K76)+0.5*(J63+K77))/(1+Inputs!$B$81))</f>
        <v>53923.957708336027</v>
      </c>
      <c r="K76" s="15">
        <f>MAX(Inputs!$B$82,(0.5*(K50+L76)+0.5*(K63+L77))/(1+Inputs!$B$81))</f>
        <v>84374.94567580607</v>
      </c>
      <c r="L76" s="15">
        <f>MAX(Inputs!$B$82,(0.5*(L50+M76)+0.5*(L63+M77))/(1+Inputs!$B$81))</f>
        <v>125690.67047659834</v>
      </c>
      <c r="M76" s="15">
        <f>MAX(Inputs!$B$82,(0.5*(M50+P36)+0.5*(M63+P37))/(1+Inputs!$B$81))</f>
        <v>180672.7458641243</v>
      </c>
    </row>
    <row r="77" spans="1:13" x14ac:dyDescent="0.75">
      <c r="G77" s="15">
        <f>MAX(Inputs!$B$82,(0.5*(G51+H77)+0.5*(G64+H78))/(1+Inputs!$B$81))</f>
        <v>0</v>
      </c>
      <c r="H77" s="15">
        <f>MAX(Inputs!$B$82,(0.5*(H51+I77)+0.5*(H64+I78))/(1+Inputs!$B$81))</f>
        <v>617.55785778138875</v>
      </c>
      <c r="I77" s="15">
        <f>MAX(Inputs!$B$82,(0.5*(I51+J77)+0.5*(I64+J78))/(1+Inputs!$B$81))</f>
        <v>6537.2823069031438</v>
      </c>
      <c r="J77" s="15">
        <f>MAX(Inputs!$B$82,(0.5*(J51+K77)+0.5*(J64+K78))/(1+Inputs!$B$81))</f>
        <v>16974.911862736542</v>
      </c>
      <c r="K77" s="15">
        <f>MAX(Inputs!$B$82,(0.5*(K51+L77)+0.5*(K64+L78))/(1+Inputs!$B$81))</f>
        <v>32742.89542091385</v>
      </c>
      <c r="L77" s="15">
        <f>MAX(Inputs!$B$82,(0.5*(L51+M77)+0.5*(L64+M78))/(1+Inputs!$B$81))</f>
        <v>55460.961867524653</v>
      </c>
      <c r="M77" s="15">
        <f>MAX(Inputs!$B$82,(0.5*(M51+P37)+0.5*(M64+P38))/(1+Inputs!$B$81))</f>
        <v>87428.471066300815</v>
      </c>
    </row>
    <row r="78" spans="1:13" x14ac:dyDescent="0.75">
      <c r="H78" s="15">
        <f>MAX(Inputs!$B$82,(0.5*(H52+I78)+0.5*(H65+I79))/(1+Inputs!$B$81))</f>
        <v>0</v>
      </c>
      <c r="I78" s="15">
        <f>MAX(Inputs!$B$82,(0.5*(I52+J78)+0.5*(I65+J79))/(1+Inputs!$B$81))</f>
        <v>0</v>
      </c>
      <c r="J78" s="15">
        <f>MAX(Inputs!$B$82,(0.5*(J52+K78)+0.5*(J65+K79))/(1+Inputs!$B$81))</f>
        <v>872.18281211596798</v>
      </c>
      <c r="K78" s="15">
        <f>MAX(Inputs!$B$82,(0.5*(K52+L78)+0.5*(K65+L79))/(1+Inputs!$B$81))</f>
        <v>6341.5554339929176</v>
      </c>
      <c r="L78" s="15">
        <f>MAX(Inputs!$B$82,(0.5*(L52+M78)+0.5*(L65+M79))/(1+Inputs!$B$81))</f>
        <v>16228.235243986954</v>
      </c>
      <c r="M78" s="15">
        <f>MAX(Inputs!$B$82,(0.5*(M52+P38)+0.5*(M65+P39))/(1+Inputs!$B$81))</f>
        <v>31810.327275153257</v>
      </c>
    </row>
    <row r="79" spans="1:13" x14ac:dyDescent="0.75">
      <c r="I79" s="15">
        <f>MAX(Inputs!$B$82,(0.5*(I53+J79)+0.5*(I66+J80))/(1+Inputs!$B$81))</f>
        <v>0</v>
      </c>
      <c r="J79" s="15">
        <f>MAX(Inputs!$B$82,(0.5*(J53+K79)+0.5*(J66+K80))/(1+Inputs!$B$81))</f>
        <v>0</v>
      </c>
      <c r="K79" s="15">
        <f>MAX(Inputs!$B$82,(0.5*(K53+L79)+0.5*(K66+L80))/(1+Inputs!$B$81))</f>
        <v>0</v>
      </c>
      <c r="L79" s="15">
        <f>MAX(Inputs!$B$82,(0.5*(L53+M79)+0.5*(L66+M80))/(1+Inputs!$B$81))</f>
        <v>429.67405893671304</v>
      </c>
      <c r="M79" s="15">
        <f>MAX(Inputs!$B$82,(0.5*(M53+P39)+0.5*(M66+P40))/(1+Inputs!$B$81))</f>
        <v>4700.8286057246141</v>
      </c>
    </row>
    <row r="80" spans="1:13" x14ac:dyDescent="0.75">
      <c r="J80" s="15">
        <f>MAX(Inputs!$B$82,(0.5*(J54+K80)+0.5*(J67+K81))/(1+Inputs!$B$81))</f>
        <v>0</v>
      </c>
      <c r="K80" s="15">
        <f>MAX(Inputs!$B$82,(0.5*(K54+L80)+0.5*(K67+L81))/(1+Inputs!$B$81))</f>
        <v>0</v>
      </c>
      <c r="L80" s="15">
        <f>MAX(Inputs!$B$82,(0.5*(L54+M80)+0.5*(L67+M81))/(1+Inputs!$B$81))</f>
        <v>0</v>
      </c>
      <c r="M80" s="15">
        <f>MAX(Inputs!$B$82,(0.5*(M54+P40)+0.5*(M67+P41))/(1+Inputs!$B$81))</f>
        <v>0</v>
      </c>
    </row>
    <row r="81" spans="1:13" x14ac:dyDescent="0.75">
      <c r="K81" s="15">
        <f>MAX(Inputs!$B$82,(0.5*(K55+L81)+0.5*(K68+L82))/(1+Inputs!$B$81))</f>
        <v>0</v>
      </c>
      <c r="L81" s="15">
        <f>MAX(Inputs!$B$82,(0.5*(L55+M81)+0.5*(L68+M82))/(1+Inputs!$B$81))</f>
        <v>0</v>
      </c>
      <c r="M81" s="15">
        <f>MAX(Inputs!$B$82,(0.5*(M55+P41)+0.5*(M68+P42))/(1+Inputs!$B$81))</f>
        <v>0</v>
      </c>
    </row>
    <row r="82" spans="1:13" x14ac:dyDescent="0.75">
      <c r="L82" s="15">
        <f>MAX(Inputs!$B$82,(0.5*(L56+M82)+0.5*(L69+M83))/(1+Inputs!$B$81))</f>
        <v>0</v>
      </c>
      <c r="M82" s="15">
        <f>MAX(Inputs!$B$82,(0.5*(M56+P42)+0.5*(M69+P43))/(1+Inputs!$B$81))</f>
        <v>0</v>
      </c>
    </row>
    <row r="83" spans="1:13" x14ac:dyDescent="0.75">
      <c r="M83" s="15">
        <f>MAX(Inputs!$B$82,(0.5*(M57+P43)+0.5*(M70+P44))/(1+Inputs!$B$81))</f>
        <v>0</v>
      </c>
    </row>
    <row r="85" spans="1:13" x14ac:dyDescent="0.75">
      <c r="A85" s="3" t="s">
        <v>268</v>
      </c>
    </row>
    <row r="86" spans="1:13" x14ac:dyDescent="0.75">
      <c r="C86" s="15">
        <f>(0.5*(C47+D86)+0.5*(C60+D87))/(1+Inputs!$B$81)</f>
        <v>19403.875644289048</v>
      </c>
      <c r="D86" s="15">
        <f>(0.5*(D47+E86)+0.5*(D60+E87))/(1+Inputs!$B$81)</f>
        <v>40134.144939999162</v>
      </c>
      <c r="E86" s="15">
        <f>(0.5*(E47+F86)+0.5*(E60+F87))/(1+Inputs!$B$81)</f>
        <v>67395.874814074748</v>
      </c>
      <c r="F86" s="15">
        <f>(0.5*(F47+G86)+0.5*(F60+G87))/(1+Inputs!$B$81)</f>
        <v>103704.56494669583</v>
      </c>
      <c r="G86" s="15">
        <f>(0.5*(G47+H86)+0.5*(G60+H87))/(1+Inputs!$B$81)</f>
        <v>152334.85892501194</v>
      </c>
      <c r="H86" s="15">
        <f>(0.5*(H47+I86)+0.5*(H60+I87))/(1+Inputs!$B$81)</f>
        <v>217236.54303694214</v>
      </c>
      <c r="I86" s="15">
        <f>(0.5*(I47+J86)+0.5*(I60+J87))/(1+Inputs!$B$81)</f>
        <v>303573.86171491165</v>
      </c>
      <c r="J86" s="15">
        <f>(0.5*(J47+K86)+0.5*(J60+K87))/(1+Inputs!$B$81)</f>
        <v>418211.65499245166</v>
      </c>
      <c r="K86" s="15">
        <f>(0.5*(K47+L86)+0.5*(K60+L87))/(1+Inputs!$B$81)</f>
        <v>570269.3775033066</v>
      </c>
      <c r="L86" s="15">
        <f>(0.5*(L47+M86)+0.5*(L60+M87))/(1+Inputs!$B$81)</f>
        <v>771755.93406253727</v>
      </c>
      <c r="M86" s="15">
        <f>(0.5*(M47+P33)+0.5*(M60+P34))/(1+Inputs!$B$81)</f>
        <v>1038456.2703617935</v>
      </c>
    </row>
    <row r="87" spans="1:13" x14ac:dyDescent="0.75">
      <c r="D87" s="15">
        <f>(0.5*(D48+E87)+0.5*(D61+E88))/(1+Inputs!$B$81)</f>
        <v>9191.1198333053399</v>
      </c>
      <c r="E87" s="15">
        <f>(0.5*(E48+F87)+0.5*(E61+F88))/(1+Inputs!$B$81)</f>
        <v>25281.382336946215</v>
      </c>
      <c r="F87" s="15">
        <f>(0.5*(F48+G87)+0.5*(F61+G88))/(1+Inputs!$B$81)</f>
        <v>46472.866427085319</v>
      </c>
      <c r="G87" s="15">
        <f>(0.5*(G48+H87)+0.5*(G61+H88))/(1+Inputs!$B$81)</f>
        <v>74722.41100135805</v>
      </c>
      <c r="H87" s="15">
        <f>(0.5*(H48+I87)+0.5*(H61+I88))/(1+Inputs!$B$81)</f>
        <v>112686.78106922597</v>
      </c>
      <c r="I87" s="15">
        <f>(0.5*(I48+J87)+0.5*(I61+J88))/(1+Inputs!$B$81)</f>
        <v>163553.25342429406</v>
      </c>
      <c r="J87" s="15">
        <f>(0.5*(J48+K87)+0.5*(J61+K88))/(1+Inputs!$B$81)</f>
        <v>231342.74562747797</v>
      </c>
      <c r="K87" s="15">
        <f>(0.5*(K48+L87)+0.5*(K61+L88))/(1+Inputs!$B$81)</f>
        <v>321381.6671015743</v>
      </c>
      <c r="L87" s="15">
        <f>(0.5*(L48+M87)+0.5*(L61+M88))/(1+Inputs!$B$81)</f>
        <v>440824.57594999671</v>
      </c>
      <c r="M87" s="15">
        <f>(0.5*(M48+P34)+0.5*(M61+P35))/(1+Inputs!$B$81)</f>
        <v>599077.33648599696</v>
      </c>
    </row>
    <row r="88" spans="1:13" x14ac:dyDescent="0.75">
      <c r="E88" s="15">
        <f>(0.5*(E49+F88)+0.5*(E62+F89))/(1+Inputs!$B$81)</f>
        <v>863.00018305659341</v>
      </c>
      <c r="F88" s="15">
        <f>(0.5*(F49+G88)+0.5*(F62+G89))/(1+Inputs!$B$81)</f>
        <v>13140.345163908099</v>
      </c>
      <c r="G88" s="15">
        <f>(0.5*(G49+H88)+0.5*(G62+H89))/(1+Inputs!$B$81)</f>
        <v>29297.271990563862</v>
      </c>
      <c r="H88" s="15">
        <f>(0.5*(H49+I88)+0.5*(H62+I89))/(1+Inputs!$B$81)</f>
        <v>50973.604025941902</v>
      </c>
      <c r="I88" s="15">
        <f>(0.5*(I49+J88)+0.5*(I62+J89))/(1+Inputs!$B$81)</f>
        <v>80270.528896179574</v>
      </c>
      <c r="J88" s="15">
        <f>(0.5*(J49+K88)+0.5*(J62+K89))/(1+Inputs!$B$81)</f>
        <v>119879.58187086909</v>
      </c>
      <c r="K88" s="15">
        <f>(0.5*(K49+L88)+0.5*(K62+L89))/(1+Inputs!$B$81)</f>
        <v>172925.66275184491</v>
      </c>
      <c r="L88" s="15">
        <f>(0.5*(L49+M88)+0.5*(L62+M89))/(1+Inputs!$B$81)</f>
        <v>243431.35368073336</v>
      </c>
      <c r="M88" s="15">
        <f>(0.5*(M49+P35)+0.5*(M62+P36))/(1+Inputs!$B$81)</f>
        <v>336997.53827756457</v>
      </c>
    </row>
    <row r="89" spans="1:13" x14ac:dyDescent="0.75">
      <c r="F89" s="15">
        <f>(0.5*(F50+G89)+0.5*(F63+G90))/(1+Inputs!$B$81)</f>
        <v>-5469.8473182057414</v>
      </c>
      <c r="G89" s="15">
        <f>(0.5*(G50+H89)+0.5*(G63+H90))/(1+Inputs!$B$81)</f>
        <v>3640.6373894093263</v>
      </c>
      <c r="H89" s="15">
        <f>(0.5*(H50+I89)+0.5*(H63+I90))/(1+Inputs!$B$81)</f>
        <v>15649.436502645873</v>
      </c>
      <c r="I89" s="15">
        <f>(0.5*(I50+J89)+0.5*(I63+J90))/(1+Inputs!$B$81)</f>
        <v>31810.267510242866</v>
      </c>
      <c r="J89" s="15">
        <f>(0.5*(J50+K89)+0.5*(J63+K90))/(1+Inputs!$B$81)</f>
        <v>53923.957708336027</v>
      </c>
      <c r="K89" s="15">
        <f>(0.5*(K50+L89)+0.5*(K63+L90))/(1+Inputs!$B$81)</f>
        <v>84374.94567580607</v>
      </c>
      <c r="L89" s="15">
        <f>(0.5*(L50+M89)+0.5*(L63+M90))/(1+Inputs!$B$81)</f>
        <v>125690.67047659834</v>
      </c>
      <c r="M89" s="15">
        <f>(0.5*(M50+P36)+0.5*(M63+P37))/(1+Inputs!$B$81)</f>
        <v>180672.7458641243</v>
      </c>
    </row>
    <row r="90" spans="1:13" x14ac:dyDescent="0.75">
      <c r="G90" s="15">
        <f>(0.5*(G51+H90)+0.5*(G64+H91))/(1+Inputs!$B$81)</f>
        <v>-9768.0920812673921</v>
      </c>
      <c r="H90" s="15">
        <f>(0.5*(H51+I90)+0.5*(H64+I91))/(1+Inputs!$B$81)</f>
        <v>-3180.4815513915114</v>
      </c>
      <c r="I90" s="15">
        <f>(0.5*(I51+J90)+0.5*(I64+J91))/(1+Inputs!$B$81)</f>
        <v>5372.2171957565133</v>
      </c>
      <c r="J90" s="15">
        <f>(0.5*(J51+K90)+0.5*(J64+K91))/(1+Inputs!$B$81)</f>
        <v>16779.110322823009</v>
      </c>
      <c r="K90" s="15">
        <f>(0.5*(K51+L90)+0.5*(K64+L91))/(1+Inputs!$B$81)</f>
        <v>32742.89542091385</v>
      </c>
      <c r="L90" s="15">
        <f>(0.5*(L51+M90)+0.5*(L64+M91))/(1+Inputs!$B$81)</f>
        <v>55460.961867524653</v>
      </c>
      <c r="M90" s="15">
        <f>(0.5*(M51+P37)+0.5*(M64+P38))/(1+Inputs!$B$81)</f>
        <v>87428.471066300815</v>
      </c>
    </row>
    <row r="91" spans="1:13" x14ac:dyDescent="0.75">
      <c r="H91" s="15">
        <f>(0.5*(H52+I91)+0.5*(H65+I92))/(1+Inputs!$B$81)</f>
        <v>-12091.661143290732</v>
      </c>
      <c r="I91" s="15">
        <f>(0.5*(I52+J91)+0.5*(I65+J92))/(1+Inputs!$B$81)</f>
        <v>-7342.543165400667</v>
      </c>
      <c r="J91" s="15">
        <f>(0.5*(J52+K91)+0.5*(J65+K92))/(1+Inputs!$B$81)</f>
        <v>-1541.761496938952</v>
      </c>
      <c r="K91" s="15">
        <f>(0.5*(K52+L91)+0.5*(K65+L92))/(1+Inputs!$B$81)</f>
        <v>5902.9599845866023</v>
      </c>
      <c r="L91" s="15">
        <f>(0.5*(L52+M91)+0.5*(L65+M92))/(1+Inputs!$B$81)</f>
        <v>16228.235243986954</v>
      </c>
      <c r="M91" s="15">
        <f>(0.5*(M52+P38)+0.5*(M65+P39))/(1+Inputs!$B$81)</f>
        <v>31810.327275153257</v>
      </c>
    </row>
    <row r="92" spans="1:13" x14ac:dyDescent="0.75">
      <c r="I92" s="15">
        <f>(0.5*(I53+J92)+0.5*(I66+J93))/(1+Inputs!$B$81)</f>
        <v>-12633.33762704674</v>
      </c>
      <c r="J92" s="15">
        <f>(0.5*(J53+K92)+0.5*(J66+K93))/(1+Inputs!$B$81)</f>
        <v>-8959.4477507843676</v>
      </c>
      <c r="K92" s="15">
        <f>(0.5*(K53+L92)+0.5*(K66+L93))/(1+Inputs!$B$81)</f>
        <v>-4968.6398028767062</v>
      </c>
      <c r="L92" s="15">
        <f>(0.5*(L53+M92)+0.5*(L66+M93))/(1+Inputs!$B$81)</f>
        <v>-552.77974773343635</v>
      </c>
      <c r="M92" s="15">
        <f>(0.5*(M53+P39)+0.5*(M66+P40))/(1+Inputs!$B$81)</f>
        <v>4700.8286057246141</v>
      </c>
    </row>
    <row r="93" spans="1:13" x14ac:dyDescent="0.75">
      <c r="J93" s="15">
        <f>(0.5*(J54+K93)+0.5*(J67+K94))/(1+Inputs!$B$81)</f>
        <v>-11757.297546760125</v>
      </c>
      <c r="K93" s="15">
        <f>(0.5*(K54+L93)+0.5*(K67+L94))/(1+Inputs!$B$81)</f>
        <v>-8448.0367739233898</v>
      </c>
      <c r="L93" s="15">
        <f>(0.5*(L54+M93)+0.5*(L67+M94))/(1+Inputs!$B$81)</f>
        <v>-5169.5853426366039</v>
      </c>
      <c r="M93" s="15">
        <f>(0.5*(M54+P40)+0.5*(M67+P41))/(1+Inputs!$B$81)</f>
        <v>-2200.6965269411353</v>
      </c>
    </row>
    <row r="94" spans="1:13" x14ac:dyDescent="0.75">
      <c r="K94" s="15">
        <f>(0.5*(K55+L94)+0.5*(K68+L95))/(1+Inputs!$B$81)</f>
        <v>-9885.0274272996539</v>
      </c>
      <c r="L94" s="15">
        <f>(0.5*(L55+M94)+0.5*(L68+M95))/(1+Inputs!$B$81)</f>
        <v>-6493.4082843092019</v>
      </c>
      <c r="M94" s="15">
        <f>(0.5*(M55+P41)+0.5*(M68+P42))/(1+Inputs!$B$81)</f>
        <v>-3114.1049211078753</v>
      </c>
    </row>
    <row r="95" spans="1:13" x14ac:dyDescent="0.75">
      <c r="L95" s="15">
        <f>(0.5*(L56+M95)+0.5*(L69+M96))/(1+Inputs!$B$81)</f>
        <v>-7283.0393354768075</v>
      </c>
      <c r="M95" s="15">
        <f>(0.5*(M56+P42)+0.5*(M69+P43))/(1+Inputs!$B$81)</f>
        <v>-3658.9327887379077</v>
      </c>
    </row>
    <row r="96" spans="1:13" x14ac:dyDescent="0.75">
      <c r="M96" s="15">
        <f>(0.5*(M57+P43)+0.5*(M70+P44))/(1+Inputs!$B$81)</f>
        <v>-3983.9105393716518</v>
      </c>
    </row>
    <row r="98" spans="1:13" x14ac:dyDescent="0.75">
      <c r="A98" s="3" t="s">
        <v>269</v>
      </c>
    </row>
    <row r="99" spans="1:13" x14ac:dyDescent="0.75">
      <c r="C99" s="2" t="str">
        <f>IF(C73&lt;=Inputs!$B$82,"stop","fund")</f>
        <v>fund</v>
      </c>
      <c r="D99" s="2" t="str">
        <f>IF(D73&lt;=Inputs!$B$82,"stop","fund")</f>
        <v>fund</v>
      </c>
      <c r="E99" s="2" t="str">
        <f>IF(E73&lt;=Inputs!$B$82,"stop","fund")</f>
        <v>fund</v>
      </c>
      <c r="F99" s="2" t="str">
        <f>IF(F73&lt;=Inputs!$B$82,"stop","fund")</f>
        <v>fund</v>
      </c>
      <c r="G99" s="2" t="str">
        <f>IF(G73&lt;=Inputs!$B$82,"stop","fund")</f>
        <v>fund</v>
      </c>
      <c r="H99" s="2" t="str">
        <f>IF(H73&lt;=Inputs!$B$82,"stop","fund")</f>
        <v>fund</v>
      </c>
      <c r="I99" s="2" t="str">
        <f>IF(I73&lt;=Inputs!$B$82,"stop","fund")</f>
        <v>fund</v>
      </c>
      <c r="J99" s="2" t="str">
        <f>IF(J73&lt;=Inputs!$B$82,"stop","fund")</f>
        <v>fund</v>
      </c>
      <c r="K99" s="2" t="str">
        <f>IF(K73&lt;=Inputs!$B$82,"stop","fund")</f>
        <v>fund</v>
      </c>
      <c r="L99" s="2" t="str">
        <f>IF(L73&lt;=Inputs!$B$82,"stop","fund")</f>
        <v>fund</v>
      </c>
      <c r="M99" s="2" t="str">
        <f>IF(M73&lt;=Inputs!$B$82,"stop","fund")</f>
        <v>fund</v>
      </c>
    </row>
    <row r="100" spans="1:13" x14ac:dyDescent="0.75">
      <c r="D100" s="2" t="str">
        <f>IF(D74&lt;=Inputs!$B$82,"stop","fund")</f>
        <v>fund</v>
      </c>
      <c r="E100" s="2" t="str">
        <f>IF(E74&lt;=Inputs!$B$82,"stop","fund")</f>
        <v>fund</v>
      </c>
      <c r="F100" s="2" t="str">
        <f>IF(F74&lt;=Inputs!$B$82,"stop","fund")</f>
        <v>fund</v>
      </c>
      <c r="G100" s="2" t="str">
        <f>IF(G74&lt;=Inputs!$B$82,"stop","fund")</f>
        <v>fund</v>
      </c>
      <c r="H100" s="2" t="str">
        <f>IF(H74&lt;=Inputs!$B$82,"stop","fund")</f>
        <v>fund</v>
      </c>
      <c r="I100" s="2" t="str">
        <f>IF(I74&lt;=Inputs!$B$82,"stop","fund")</f>
        <v>fund</v>
      </c>
      <c r="J100" s="2" t="str">
        <f>IF(J74&lt;=Inputs!$B$82,"stop","fund")</f>
        <v>fund</v>
      </c>
      <c r="K100" s="2" t="str">
        <f>IF(K74&lt;=Inputs!$B$82,"stop","fund")</f>
        <v>fund</v>
      </c>
      <c r="L100" s="2" t="str">
        <f>IF(L74&lt;=Inputs!$B$82,"stop","fund")</f>
        <v>fund</v>
      </c>
      <c r="M100" s="2" t="str">
        <f>IF(M74&lt;=Inputs!$B$82,"stop","fund")</f>
        <v>fund</v>
      </c>
    </row>
    <row r="101" spans="1:13" x14ac:dyDescent="0.75">
      <c r="E101" s="2" t="str">
        <f>IF(E75&lt;=Inputs!$B$82,"stop","fund")</f>
        <v>fund</v>
      </c>
      <c r="F101" s="2" t="str">
        <f>IF(F75&lt;=Inputs!$B$82,"stop","fund")</f>
        <v>fund</v>
      </c>
      <c r="G101" s="2" t="str">
        <f>IF(G75&lt;=Inputs!$B$82,"stop","fund")</f>
        <v>fund</v>
      </c>
      <c r="H101" s="2" t="str">
        <f>IF(H75&lt;=Inputs!$B$82,"stop","fund")</f>
        <v>fund</v>
      </c>
      <c r="I101" s="2" t="str">
        <f>IF(I75&lt;=Inputs!$B$82,"stop","fund")</f>
        <v>fund</v>
      </c>
      <c r="J101" s="2" t="str">
        <f>IF(J75&lt;=Inputs!$B$82,"stop","fund")</f>
        <v>fund</v>
      </c>
      <c r="K101" s="2" t="str">
        <f>IF(K75&lt;=Inputs!$B$82,"stop","fund")</f>
        <v>fund</v>
      </c>
      <c r="L101" s="2" t="str">
        <f>IF(L75&lt;=Inputs!$B$82,"stop","fund")</f>
        <v>fund</v>
      </c>
      <c r="M101" s="2" t="str">
        <f>IF(M75&lt;=Inputs!$B$82,"stop","fund")</f>
        <v>fund</v>
      </c>
    </row>
    <row r="102" spans="1:13" x14ac:dyDescent="0.75">
      <c r="F102" s="2" t="str">
        <f>IF(F76&lt;=Inputs!$B$82,"stop","fund")</f>
        <v>stop</v>
      </c>
      <c r="G102" s="2" t="str">
        <f>IF(G76&lt;=Inputs!$B$82,"stop","fund")</f>
        <v>fund</v>
      </c>
      <c r="H102" s="2" t="str">
        <f>IF(H76&lt;=Inputs!$B$82,"stop","fund")</f>
        <v>fund</v>
      </c>
      <c r="I102" s="2" t="str">
        <f>IF(I76&lt;=Inputs!$B$82,"stop","fund")</f>
        <v>fund</v>
      </c>
      <c r="J102" s="2" t="str">
        <f>IF(J76&lt;=Inputs!$B$82,"stop","fund")</f>
        <v>fund</v>
      </c>
      <c r="K102" s="2" t="str">
        <f>IF(K76&lt;=Inputs!$B$82,"stop","fund")</f>
        <v>fund</v>
      </c>
      <c r="L102" s="2" t="str">
        <f>IF(L76&lt;=Inputs!$B$82,"stop","fund")</f>
        <v>fund</v>
      </c>
      <c r="M102" s="2" t="str">
        <f>IF(M76&lt;=Inputs!$B$82,"stop","fund")</f>
        <v>fund</v>
      </c>
    </row>
    <row r="103" spans="1:13" x14ac:dyDescent="0.75">
      <c r="G103" s="2" t="str">
        <f>IF(G77&lt;=Inputs!$B$82,"stop","fund")</f>
        <v>stop</v>
      </c>
      <c r="H103" s="2" t="str">
        <f>IF(H77&lt;=Inputs!$B$82,"stop","fund")</f>
        <v>fund</v>
      </c>
      <c r="I103" s="2" t="str">
        <f>IF(I77&lt;=Inputs!$B$82,"stop","fund")</f>
        <v>fund</v>
      </c>
      <c r="J103" s="2" t="str">
        <f>IF(J77&lt;=Inputs!$B$82,"stop","fund")</f>
        <v>fund</v>
      </c>
      <c r="K103" s="2" t="str">
        <f>IF(K77&lt;=Inputs!$B$82,"stop","fund")</f>
        <v>fund</v>
      </c>
      <c r="L103" s="2" t="str">
        <f>IF(L77&lt;=Inputs!$B$82,"stop","fund")</f>
        <v>fund</v>
      </c>
      <c r="M103" s="2" t="str">
        <f>IF(M77&lt;=Inputs!$B$82,"stop","fund")</f>
        <v>fund</v>
      </c>
    </row>
    <row r="104" spans="1:13" x14ac:dyDescent="0.75">
      <c r="H104" s="2" t="str">
        <f>IF(H78&lt;=Inputs!$B$82,"stop","fund")</f>
        <v>stop</v>
      </c>
      <c r="I104" s="2" t="str">
        <f>IF(I78&lt;=Inputs!$B$82,"stop","fund")</f>
        <v>stop</v>
      </c>
      <c r="J104" s="2" t="str">
        <f>IF(J78&lt;=Inputs!$B$82,"stop","fund")</f>
        <v>fund</v>
      </c>
      <c r="K104" s="2" t="str">
        <f>IF(K78&lt;=Inputs!$B$82,"stop","fund")</f>
        <v>fund</v>
      </c>
      <c r="L104" s="2" t="str">
        <f>IF(L78&lt;=Inputs!$B$82,"stop","fund")</f>
        <v>fund</v>
      </c>
      <c r="M104" s="2" t="str">
        <f>IF(M78&lt;=Inputs!$B$82,"stop","fund")</f>
        <v>fund</v>
      </c>
    </row>
    <row r="105" spans="1:13" x14ac:dyDescent="0.75">
      <c r="I105" s="2" t="str">
        <f>IF(I79&lt;=Inputs!$B$82,"stop","fund")</f>
        <v>stop</v>
      </c>
      <c r="J105" s="2" t="str">
        <f>IF(J79&lt;=Inputs!$B$82,"stop","fund")</f>
        <v>stop</v>
      </c>
      <c r="K105" s="2" t="str">
        <f>IF(K79&lt;=Inputs!$B$82,"stop","fund")</f>
        <v>stop</v>
      </c>
      <c r="L105" s="2" t="str">
        <f>IF(L79&lt;=Inputs!$B$82,"stop","fund")</f>
        <v>fund</v>
      </c>
      <c r="M105" s="2" t="str">
        <f>IF(M79&lt;=Inputs!$B$82,"stop","fund")</f>
        <v>fund</v>
      </c>
    </row>
    <row r="106" spans="1:13" x14ac:dyDescent="0.75">
      <c r="J106" s="2" t="str">
        <f>IF(J80&lt;=Inputs!$B$82,"stop","fund")</f>
        <v>stop</v>
      </c>
      <c r="K106" s="2" t="str">
        <f>IF(K80&lt;=Inputs!$B$82,"stop","fund")</f>
        <v>stop</v>
      </c>
      <c r="L106" s="2" t="str">
        <f>IF(L80&lt;=Inputs!$B$82,"stop","fund")</f>
        <v>stop</v>
      </c>
      <c r="M106" s="2" t="str">
        <f>IF(M80&lt;=Inputs!$B$82,"stop","fund")</f>
        <v>stop</v>
      </c>
    </row>
    <row r="107" spans="1:13" x14ac:dyDescent="0.75">
      <c r="K107" s="2" t="str">
        <f>IF(K81&lt;=Inputs!$B$82,"stop","fund")</f>
        <v>stop</v>
      </c>
      <c r="L107" s="2" t="str">
        <f>IF(L81&lt;=Inputs!$B$82,"stop","fund")</f>
        <v>stop</v>
      </c>
      <c r="M107" s="2" t="str">
        <f>IF(M81&lt;=Inputs!$B$82,"stop","fund")</f>
        <v>stop</v>
      </c>
    </row>
    <row r="108" spans="1:13" x14ac:dyDescent="0.75">
      <c r="L108" s="2" t="str">
        <f>IF(L82&lt;=Inputs!$B$82,"stop","fund")</f>
        <v>stop</v>
      </c>
      <c r="M108" s="2" t="str">
        <f>IF(M82&lt;=Inputs!$B$82,"stop","fund")</f>
        <v>stop</v>
      </c>
    </row>
    <row r="109" spans="1:13" x14ac:dyDescent="0.75">
      <c r="M109" s="2" t="str">
        <f>IF(M83&lt;=Inputs!$B$82,"stop","fund")</f>
        <v>stop</v>
      </c>
    </row>
    <row r="111" spans="1:13" x14ac:dyDescent="0.75">
      <c r="A111" s="3" t="s">
        <v>270</v>
      </c>
    </row>
    <row r="112" spans="1:13" x14ac:dyDescent="0.75">
      <c r="A112" s="2" t="s">
        <v>271</v>
      </c>
      <c r="B112" s="17">
        <f>C73</f>
        <v>20188.735600238648</v>
      </c>
      <c r="C112" s="18">
        <v>20189</v>
      </c>
      <c r="D112" s="4" t="s">
        <v>272</v>
      </c>
    </row>
    <row r="113" spans="1:4" x14ac:dyDescent="0.75">
      <c r="A113" s="2" t="s">
        <v>273</v>
      </c>
      <c r="B113" s="17">
        <f>C86</f>
        <v>19403.875644289048</v>
      </c>
      <c r="C113" s="18">
        <v>19404</v>
      </c>
      <c r="D113" s="4" t="s">
        <v>274</v>
      </c>
    </row>
    <row r="114" spans="1:4" x14ac:dyDescent="0.75">
      <c r="A114" s="2" t="s">
        <v>275</v>
      </c>
      <c r="B114" s="17">
        <f>B112-B113</f>
        <v>784.85995594959968</v>
      </c>
      <c r="C114" s="18">
        <v>785</v>
      </c>
      <c r="D114" s="4" t="s">
        <v>276</v>
      </c>
    </row>
    <row r="115" spans="1:4" x14ac:dyDescent="0.75">
      <c r="A115" s="2" t="s">
        <v>277</v>
      </c>
      <c r="B115" s="17">
        <f>Inputs!$B$85</f>
        <v>1492</v>
      </c>
      <c r="C115" s="18">
        <v>1492</v>
      </c>
      <c r="D115" s="4" t="s">
        <v>278</v>
      </c>
    </row>
    <row r="116" spans="1:4" x14ac:dyDescent="0.75">
      <c r="A116" s="4" t="s">
        <v>279</v>
      </c>
    </row>
    <row r="117" spans="1:4" x14ac:dyDescent="0.75">
      <c r="A117" s="4" t="s">
        <v>280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M1013"/>
  <sheetViews>
    <sheetView workbookViewId="0"/>
  </sheetViews>
  <sheetFormatPr defaultRowHeight="14.75" x14ac:dyDescent="0.75"/>
  <cols>
    <col min="1" max="1" width="30" customWidth="1"/>
  </cols>
  <sheetData>
    <row r="1" spans="1:117" ht="16.75" x14ac:dyDescent="0.75">
      <c r="A1" s="1" t="s">
        <v>281</v>
      </c>
    </row>
    <row r="2" spans="1:117" x14ac:dyDescent="0.75">
      <c r="A2" s="4" t="s">
        <v>282</v>
      </c>
    </row>
    <row r="3" spans="1:117" x14ac:dyDescent="0.75">
      <c r="C3" s="4" t="s">
        <v>163</v>
      </c>
      <c r="D3" s="4" t="s">
        <v>164</v>
      </c>
      <c r="E3" s="4" t="s">
        <v>165</v>
      </c>
      <c r="F3" s="4" t="s">
        <v>166</v>
      </c>
      <c r="G3" s="4" t="s">
        <v>167</v>
      </c>
      <c r="H3" s="4" t="s">
        <v>168</v>
      </c>
      <c r="I3" s="4" t="s">
        <v>169</v>
      </c>
      <c r="J3" s="4" t="s">
        <v>170</v>
      </c>
      <c r="K3" s="4" t="s">
        <v>171</v>
      </c>
      <c r="L3" s="4" t="s">
        <v>172</v>
      </c>
      <c r="M3" s="4" t="s">
        <v>173</v>
      </c>
    </row>
    <row r="4" spans="1:117" x14ac:dyDescent="0.75">
      <c r="A4" s="2" t="s">
        <v>174</v>
      </c>
      <c r="C4" s="11">
        <v>1</v>
      </c>
      <c r="D4" s="11">
        <v>2</v>
      </c>
      <c r="E4" s="11">
        <v>3</v>
      </c>
      <c r="F4" s="11">
        <v>4</v>
      </c>
      <c r="G4" s="11">
        <v>5</v>
      </c>
      <c r="H4" s="11">
        <v>6</v>
      </c>
      <c r="I4" s="11">
        <v>7</v>
      </c>
      <c r="J4" s="11">
        <v>8</v>
      </c>
      <c r="K4" s="11">
        <v>9</v>
      </c>
      <c r="L4" s="11">
        <v>10</v>
      </c>
      <c r="M4" s="11">
        <v>11</v>
      </c>
      <c r="P4" s="3" t="s">
        <v>283</v>
      </c>
      <c r="U4" s="3" t="s">
        <v>284</v>
      </c>
    </row>
    <row r="5" spans="1:117" x14ac:dyDescent="0.75">
      <c r="A5" s="2" t="s">
        <v>285</v>
      </c>
      <c r="C5" s="12">
        <f>Inputs!$B$11*EXP(-Inputs!$B$39*C$4)+Inputs!$B$12*(1-EXP(-Inputs!$B$39*C$4))</f>
        <v>0.16187307530779818</v>
      </c>
      <c r="D5" s="12">
        <f>Inputs!$B$11*EXP(-Inputs!$B$39*D$4)+Inputs!$B$12*(1-EXP(-Inputs!$B$39*D$4))</f>
        <v>0.14703200460356391</v>
      </c>
      <c r="E5" s="12">
        <f>Inputs!$B$11*EXP(-Inputs!$B$39*E$4)+Inputs!$B$12*(1-EXP(-Inputs!$B$39*E$4))</f>
        <v>0.13488116360940264</v>
      </c>
      <c r="F5" s="12">
        <f>Inputs!$B$11*EXP(-Inputs!$B$39*F$4)+Inputs!$B$12*(1-EXP(-Inputs!$B$39*F$4))</f>
        <v>0.12493289641172214</v>
      </c>
      <c r="G5" s="12">
        <f>Inputs!$B$11*EXP(-Inputs!$B$39*G$4)+Inputs!$B$12*(1-EXP(-Inputs!$B$39*G$4))</f>
        <v>0.11678794411714423</v>
      </c>
      <c r="H5" s="12">
        <f>Inputs!$B$11*EXP(-Inputs!$B$39*H$4)+Inputs!$B$12*(1-EXP(-Inputs!$B$39*H$4))</f>
        <v>0.1101194211912202</v>
      </c>
      <c r="I5" s="12">
        <f>Inputs!$B$11*EXP(-Inputs!$B$39*I$4)+Inputs!$B$12*(1-EXP(-Inputs!$B$39*I$4))</f>
        <v>0.10465969639416065</v>
      </c>
      <c r="J5" s="12">
        <f>Inputs!$B$11*EXP(-Inputs!$B$39*J$4)+Inputs!$B$12*(1-EXP(-Inputs!$B$39*J$4))</f>
        <v>0.10018965179946554</v>
      </c>
      <c r="K5" s="12">
        <f>Inputs!$B$11*EXP(-Inputs!$B$39*K$4)+Inputs!$B$12*(1-EXP(-Inputs!$B$39*K$4))</f>
        <v>9.6529888822158655E-2</v>
      </c>
      <c r="L5" s="12">
        <f>Inputs!$B$11*EXP(-Inputs!$B$39*L$4)+Inputs!$B$12*(1-EXP(-Inputs!$B$39*L$4))</f>
        <v>9.3533528323661269E-2</v>
      </c>
      <c r="M5" s="12">
        <f>Inputs!$B$11*EXP(-Inputs!$B$39*M$4)+Inputs!$B$12*(1-EXP(-Inputs!$B$39*M$4))</f>
        <v>9.1080315836233383E-2</v>
      </c>
      <c r="P5" s="2" t="s">
        <v>286</v>
      </c>
      <c r="R5" s="17">
        <f ca="1">AVERAGE(DM14:DM1013)</f>
        <v>996342.29567043565</v>
      </c>
      <c r="S5" s="4" t="s">
        <v>287</v>
      </c>
      <c r="U5" s="22">
        <v>0.2</v>
      </c>
      <c r="V5" s="22">
        <v>0.4</v>
      </c>
      <c r="W5" s="22">
        <v>0.6</v>
      </c>
      <c r="X5" s="22">
        <v>0.8</v>
      </c>
      <c r="Y5" s="22">
        <v>1</v>
      </c>
      <c r="Z5" s="22">
        <v>1.2</v>
      </c>
      <c r="AA5" s="22">
        <v>1.4</v>
      </c>
      <c r="AB5" s="22">
        <v>1.6</v>
      </c>
      <c r="AC5" s="22">
        <v>1.8</v>
      </c>
      <c r="AD5" s="22">
        <v>2</v>
      </c>
      <c r="AE5" s="22">
        <v>2.2000000000000002</v>
      </c>
      <c r="AF5" s="22">
        <v>2.4</v>
      </c>
      <c r="AG5" s="22">
        <v>2.6</v>
      </c>
      <c r="AH5" s="22">
        <v>2.8</v>
      </c>
      <c r="AI5" s="22">
        <v>3</v>
      </c>
    </row>
    <row r="6" spans="1:117" x14ac:dyDescent="0.75">
      <c r="A6" s="2" t="s">
        <v>288</v>
      </c>
      <c r="C6" s="12">
        <f>Inputs!$B$18*EXP(-Inputs!$B$39*C$4)+Inputs!$B$19*(1-EXP(-Inputs!$B$39*C$4))</f>
        <v>0.19824769036935783</v>
      </c>
      <c r="D6" s="12">
        <f>Inputs!$B$18*EXP(-Inputs!$B$39*D$4)+Inputs!$B$19*(1-EXP(-Inputs!$B$39*D$4))</f>
        <v>0.18043840552427673</v>
      </c>
      <c r="E6" s="12">
        <f>Inputs!$B$18*EXP(-Inputs!$B$39*E$4)+Inputs!$B$19*(1-EXP(-Inputs!$B$39*E$4))</f>
        <v>0.16585739633128316</v>
      </c>
      <c r="F6" s="12">
        <f>Inputs!$B$18*EXP(-Inputs!$B$39*F$4)+Inputs!$B$19*(1-EXP(-Inputs!$B$39*F$4))</f>
        <v>0.15391947569406661</v>
      </c>
      <c r="G6" s="12">
        <f>Inputs!$B$18*EXP(-Inputs!$B$39*G$4)+Inputs!$B$19*(1-EXP(-Inputs!$B$39*G$4))</f>
        <v>0.14414553294057308</v>
      </c>
      <c r="H6" s="12">
        <f>Inputs!$B$18*EXP(-Inputs!$B$39*H$4)+Inputs!$B$19*(1-EXP(-Inputs!$B$39*H$4))</f>
        <v>0.13614330542946423</v>
      </c>
      <c r="I6" s="12">
        <f>Inputs!$B$18*EXP(-Inputs!$B$39*I$4)+Inputs!$B$19*(1-EXP(-Inputs!$B$39*I$4))</f>
        <v>0.12959163567299278</v>
      </c>
      <c r="J6" s="12">
        <f>Inputs!$B$18*EXP(-Inputs!$B$39*J$4)+Inputs!$B$19*(1-EXP(-Inputs!$B$39*J$4))</f>
        <v>0.12422758215935865</v>
      </c>
      <c r="K6" s="12">
        <f>Inputs!$B$18*EXP(-Inputs!$B$39*K$4)+Inputs!$B$19*(1-EXP(-Inputs!$B$39*K$4))</f>
        <v>0.11983586658659039</v>
      </c>
      <c r="L6" s="12">
        <f>Inputs!$B$18*EXP(-Inputs!$B$39*L$4)+Inputs!$B$19*(1-EXP(-Inputs!$B$39*L$4))</f>
        <v>0.11624023398839353</v>
      </c>
      <c r="M6" s="12">
        <f>Inputs!$B$18*EXP(-Inputs!$B$39*M$4)+Inputs!$B$19*(1-EXP(-Inputs!$B$39*M$4))</f>
        <v>0.11329637900348007</v>
      </c>
      <c r="P6" s="2" t="s">
        <v>289</v>
      </c>
      <c r="R6" s="15">
        <f ca="1">_xlfn.STDEV.S(DM14:DM1013)</f>
        <v>412621.418085618</v>
      </c>
      <c r="U6" s="11">
        <f ca="1">COUNTIFS(DM14:DM1013,"&gt;=200000",DM14:DM1013,"&lt;400000")</f>
        <v>5</v>
      </c>
      <c r="V6" s="11">
        <f ca="1">COUNTIFS(DM14:DM1013,"&gt;=400000",DM14:DM1013,"&lt;600000")</f>
        <v>113</v>
      </c>
      <c r="W6" s="11">
        <f ca="1">COUNTIFS(DM14:DM1013,"&gt;=600000",DM14:DM1013,"&lt;800000")</f>
        <v>238</v>
      </c>
      <c r="X6" s="11">
        <f ca="1">COUNTIFS(DM14:DM1013,"&gt;=800000",DM14:DM1013,"&lt;1000000")</f>
        <v>236</v>
      </c>
      <c r="Y6" s="11">
        <f ca="1">COUNTIFS(DM14:DM1013,"&gt;=1000000",DM14:DM1013,"&lt;1200000")</f>
        <v>168</v>
      </c>
      <c r="Z6" s="11">
        <f ca="1">COUNTIFS(DM14:DM1013,"&gt;=1200000",DM14:DM1013,"&lt;1400000")</f>
        <v>105</v>
      </c>
      <c r="AA6" s="11">
        <f ca="1">COUNTIFS(DM14:DM1013,"&gt;=1400000",DM14:DM1013,"&lt;1600000")</f>
        <v>58</v>
      </c>
      <c r="AB6" s="11">
        <f ca="1">COUNTIFS(DM14:DM1013,"&gt;=1600000",DM14:DM1013,"&lt;1800000")</f>
        <v>31</v>
      </c>
      <c r="AC6" s="11">
        <f ca="1">COUNTIFS(DM14:DM1013,"&gt;=1800000",DM14:DM1013,"&lt;2000000")</f>
        <v>21</v>
      </c>
      <c r="AD6" s="11">
        <f ca="1">COUNTIFS(DM14:DM1013,"&gt;=2000000",DM14:DM1013,"&lt;2200000")</f>
        <v>9</v>
      </c>
      <c r="AE6" s="11">
        <f ca="1">COUNTIFS(DM14:DM1013,"&gt;=2200000",DM14:DM1013,"&lt;2400000")</f>
        <v>4</v>
      </c>
      <c r="AF6" s="11">
        <f ca="1">COUNTIFS(DM14:DM1013,"&gt;=2400000",DM14:DM1013,"&lt;2600000")</f>
        <v>3</v>
      </c>
      <c r="AG6" s="11">
        <f ca="1">COUNTIFS(DM14:DM1013,"&gt;=2600000",DM14:DM1013,"&lt;2800000")</f>
        <v>4</v>
      </c>
      <c r="AH6" s="11">
        <f ca="1">COUNTIFS(DM14:DM1013,"&gt;=2800000",DM14:DM1013,"&lt;3000000")</f>
        <v>3</v>
      </c>
      <c r="AI6" s="11">
        <f ca="1">COUNTIFS(DM14:DM1013,"&gt;=3000000",DM14:DM1013,"&lt;3200000")</f>
        <v>1</v>
      </c>
    </row>
    <row r="7" spans="1:117" x14ac:dyDescent="0.75">
      <c r="A7" s="2" t="s">
        <v>290</v>
      </c>
      <c r="C7" s="12">
        <f>Inputs!$B$25*EXP(-Inputs!$B$39*C$4)+Inputs!$B$26*(1-EXP(-Inputs!$B$39*C$4))</f>
        <v>0.35468268826949551</v>
      </c>
      <c r="D7" s="12">
        <f>Inputs!$B$25*EXP(-Inputs!$B$39*D$4)+Inputs!$B$26*(1-EXP(-Inputs!$B$39*D$4))</f>
        <v>0.31758001150890985</v>
      </c>
      <c r="E7" s="12">
        <f>Inputs!$B$25*EXP(-Inputs!$B$39*E$4)+Inputs!$B$26*(1-EXP(-Inputs!$B$39*E$4))</f>
        <v>0.28720290902350659</v>
      </c>
      <c r="F7" s="12">
        <f>Inputs!$B$25*EXP(-Inputs!$B$39*F$4)+Inputs!$B$26*(1-EXP(-Inputs!$B$39*F$4))</f>
        <v>0.26233224102930541</v>
      </c>
      <c r="G7" s="12">
        <f>Inputs!$B$25*EXP(-Inputs!$B$39*G$4)+Inputs!$B$26*(1-EXP(-Inputs!$B$39*G$4))</f>
        <v>0.24196986029286061</v>
      </c>
      <c r="H7" s="12">
        <f>Inputs!$B$25*EXP(-Inputs!$B$39*H$4)+Inputs!$B$26*(1-EXP(-Inputs!$B$39*H$4))</f>
        <v>0.22529855297805051</v>
      </c>
      <c r="I7" s="12">
        <f>Inputs!$B$25*EXP(-Inputs!$B$39*I$4)+Inputs!$B$26*(1-EXP(-Inputs!$B$39*I$4))</f>
        <v>0.21164924098540161</v>
      </c>
      <c r="J7" s="12">
        <f>Inputs!$B$25*EXP(-Inputs!$B$39*J$4)+Inputs!$B$26*(1-EXP(-Inputs!$B$39*J$4))</f>
        <v>0.20047412949866383</v>
      </c>
      <c r="K7" s="12">
        <f>Inputs!$B$25*EXP(-Inputs!$B$39*K$4)+Inputs!$B$26*(1-EXP(-Inputs!$B$39*K$4))</f>
        <v>0.19132472205539663</v>
      </c>
      <c r="L7" s="12">
        <f>Inputs!$B$25*EXP(-Inputs!$B$39*L$4)+Inputs!$B$26*(1-EXP(-Inputs!$B$39*L$4))</f>
        <v>0.18383382080915317</v>
      </c>
      <c r="M7" s="12">
        <f>Inputs!$B$25*EXP(-Inputs!$B$39*M$4)+Inputs!$B$26*(1-EXP(-Inputs!$B$39*M$4))</f>
        <v>0.17770078959058347</v>
      </c>
      <c r="P7" s="2" t="s">
        <v>291</v>
      </c>
      <c r="R7" s="15">
        <f ca="1">_xlfn.STDEV.S(DM14:DM1013)/SQRT(1000)</f>
        <v>13048.234925191467</v>
      </c>
    </row>
    <row r="8" spans="1:117" x14ac:dyDescent="0.75">
      <c r="A8" s="2" t="s">
        <v>292</v>
      </c>
      <c r="B8" s="23">
        <f>LN(1+DCF!$F$8)</f>
        <v>0.20739208706531864</v>
      </c>
      <c r="P8" s="2" t="s">
        <v>293</v>
      </c>
      <c r="R8" s="15">
        <f ca="1">_xlfn.PERCENTILE.INC(DM14:DM1013,0.05)</f>
        <v>514723.66629280237</v>
      </c>
      <c r="S8" s="4" t="s">
        <v>294</v>
      </c>
    </row>
    <row r="9" spans="1:117" x14ac:dyDescent="0.75">
      <c r="A9" s="2" t="s">
        <v>295</v>
      </c>
      <c r="B9" s="23">
        <f>LN(1+DCF!$F$26)</f>
        <v>0.2140926717230526</v>
      </c>
      <c r="P9" s="2" t="s">
        <v>296</v>
      </c>
      <c r="R9" s="15">
        <f ca="1">_xlfn.PERCENTILE.INC(DM14:DM1013,0.5)</f>
        <v>913529.24578590551</v>
      </c>
      <c r="S9" s="4" t="s">
        <v>297</v>
      </c>
    </row>
    <row r="10" spans="1:117" x14ac:dyDescent="0.75">
      <c r="A10" s="2" t="s">
        <v>298</v>
      </c>
      <c r="B10" s="23">
        <f>LN(1+DCF!$F$44)</f>
        <v>0.35561005038600918</v>
      </c>
      <c r="P10" s="2" t="s">
        <v>299</v>
      </c>
      <c r="R10" s="15">
        <f ca="1">_xlfn.PERCENTILE.INC(DM14:DM1013,0.95)</f>
        <v>1771189.7188094815</v>
      </c>
      <c r="S10" s="4" t="s">
        <v>300</v>
      </c>
    </row>
    <row r="11" spans="1:117" x14ac:dyDescent="0.75">
      <c r="P11" s="2" t="s">
        <v>301</v>
      </c>
      <c r="R11" s="12">
        <f ca="1">COUNTIF(DM14:DM1013,"&gt;1800000")/1000</f>
        <v>4.5999999999999999E-2</v>
      </c>
      <c r="S11" s="4" t="s">
        <v>302</v>
      </c>
    </row>
    <row r="13" spans="1:117" x14ac:dyDescent="0.75">
      <c r="A13" s="16" t="s">
        <v>303</v>
      </c>
      <c r="C13" s="4" t="s">
        <v>304</v>
      </c>
      <c r="D13" s="4" t="s">
        <v>305</v>
      </c>
      <c r="E13" s="4" t="s">
        <v>306</v>
      </c>
      <c r="F13" s="4" t="s">
        <v>307</v>
      </c>
      <c r="G13" s="4" t="s">
        <v>308</v>
      </c>
      <c r="H13" s="4" t="s">
        <v>309</v>
      </c>
      <c r="I13" s="4" t="s">
        <v>310</v>
      </c>
      <c r="J13" s="4" t="s">
        <v>311</v>
      </c>
      <c r="K13" s="4" t="s">
        <v>312</v>
      </c>
      <c r="L13" s="4" t="s">
        <v>313</v>
      </c>
      <c r="M13" s="4" t="s">
        <v>314</v>
      </c>
      <c r="N13" s="4" t="s">
        <v>315</v>
      </c>
      <c r="O13" s="4" t="s">
        <v>316</v>
      </c>
      <c r="P13" s="4" t="s">
        <v>317</v>
      </c>
      <c r="Q13" s="4" t="s">
        <v>318</v>
      </c>
      <c r="R13" s="4" t="s">
        <v>319</v>
      </c>
      <c r="S13" s="4" t="s">
        <v>320</v>
      </c>
      <c r="T13" s="4" t="s">
        <v>321</v>
      </c>
      <c r="U13" s="4" t="s">
        <v>322</v>
      </c>
      <c r="V13" s="4" t="s">
        <v>323</v>
      </c>
      <c r="W13" s="4" t="s">
        <v>324</v>
      </c>
      <c r="X13" s="4" t="s">
        <v>325</v>
      </c>
      <c r="Y13" s="4" t="s">
        <v>326</v>
      </c>
      <c r="Z13" s="4" t="s">
        <v>327</v>
      </c>
      <c r="AA13" s="4" t="s">
        <v>328</v>
      </c>
      <c r="AB13" s="4" t="s">
        <v>329</v>
      </c>
      <c r="AC13" s="4" t="s">
        <v>330</v>
      </c>
      <c r="AD13" s="4" t="s">
        <v>331</v>
      </c>
      <c r="AE13" s="4" t="s">
        <v>332</v>
      </c>
      <c r="AF13" s="4" t="s">
        <v>333</v>
      </c>
      <c r="AG13" s="4" t="s">
        <v>334</v>
      </c>
      <c r="AH13" s="4" t="s">
        <v>335</v>
      </c>
      <c r="AI13" s="4" t="s">
        <v>336</v>
      </c>
      <c r="AJ13" s="4" t="s">
        <v>337</v>
      </c>
      <c r="AK13" s="4" t="s">
        <v>338</v>
      </c>
      <c r="AL13" s="4" t="s">
        <v>339</v>
      </c>
      <c r="AM13" s="4" t="s">
        <v>340</v>
      </c>
      <c r="AN13" s="4" t="s">
        <v>341</v>
      </c>
      <c r="AO13" s="4" t="s">
        <v>342</v>
      </c>
      <c r="AP13" s="4" t="s">
        <v>343</v>
      </c>
      <c r="AQ13" s="4" t="s">
        <v>344</v>
      </c>
      <c r="AR13" s="4" t="s">
        <v>345</v>
      </c>
      <c r="AS13" s="4" t="s">
        <v>346</v>
      </c>
      <c r="AT13" s="4" t="s">
        <v>347</v>
      </c>
      <c r="AU13" s="4" t="s">
        <v>348</v>
      </c>
      <c r="AV13" s="4" t="s">
        <v>349</v>
      </c>
      <c r="AW13" s="4" t="s">
        <v>350</v>
      </c>
      <c r="AX13" s="4" t="s">
        <v>351</v>
      </c>
      <c r="AY13" s="4" t="s">
        <v>352</v>
      </c>
      <c r="AZ13" s="4" t="s">
        <v>353</v>
      </c>
      <c r="BA13" s="4" t="s">
        <v>354</v>
      </c>
      <c r="BB13" s="4" t="s">
        <v>355</v>
      </c>
      <c r="BC13" s="4" t="s">
        <v>356</v>
      </c>
      <c r="BD13" s="4" t="s">
        <v>357</v>
      </c>
      <c r="BE13" s="4" t="s">
        <v>358</v>
      </c>
      <c r="BF13" s="4" t="s">
        <v>359</v>
      </c>
      <c r="BG13" s="4" t="s">
        <v>360</v>
      </c>
      <c r="BH13" s="4" t="s">
        <v>361</v>
      </c>
      <c r="BI13" s="4" t="s">
        <v>362</v>
      </c>
      <c r="BJ13" s="4" t="s">
        <v>363</v>
      </c>
      <c r="BK13" s="4" t="s">
        <v>364</v>
      </c>
      <c r="BL13" s="4" t="s">
        <v>365</v>
      </c>
      <c r="BM13" s="4" t="s">
        <v>366</v>
      </c>
      <c r="BN13" s="4" t="s">
        <v>367</v>
      </c>
      <c r="BO13" s="4" t="s">
        <v>368</v>
      </c>
      <c r="BP13" s="4" t="s">
        <v>369</v>
      </c>
      <c r="BQ13" s="4" t="s">
        <v>370</v>
      </c>
      <c r="BR13" s="4" t="s">
        <v>371</v>
      </c>
      <c r="BS13" s="4" t="s">
        <v>372</v>
      </c>
      <c r="BT13" s="4" t="s">
        <v>373</v>
      </c>
      <c r="BU13" s="4" t="s">
        <v>374</v>
      </c>
      <c r="BV13" s="4" t="s">
        <v>375</v>
      </c>
      <c r="BW13" s="4" t="s">
        <v>376</v>
      </c>
      <c r="BX13" s="4" t="s">
        <v>377</v>
      </c>
      <c r="BY13" s="4" t="s">
        <v>378</v>
      </c>
      <c r="BZ13" s="4" t="s">
        <v>379</v>
      </c>
      <c r="CA13" s="4" t="s">
        <v>380</v>
      </c>
      <c r="CB13" s="4" t="s">
        <v>381</v>
      </c>
      <c r="CC13" s="4" t="s">
        <v>382</v>
      </c>
      <c r="CD13" s="4" t="s">
        <v>383</v>
      </c>
      <c r="CE13" s="4" t="s">
        <v>384</v>
      </c>
      <c r="CF13" s="4" t="s">
        <v>385</v>
      </c>
      <c r="CG13" s="4" t="s">
        <v>386</v>
      </c>
      <c r="CH13" s="4" t="s">
        <v>387</v>
      </c>
      <c r="CI13" s="4" t="s">
        <v>388</v>
      </c>
      <c r="CJ13" s="4" t="s">
        <v>389</v>
      </c>
      <c r="CK13" s="4" t="s">
        <v>390</v>
      </c>
      <c r="CL13" s="4" t="s">
        <v>391</v>
      </c>
      <c r="CM13" s="4" t="s">
        <v>392</v>
      </c>
      <c r="CN13" s="4" t="s">
        <v>393</v>
      </c>
      <c r="CO13" s="4" t="s">
        <v>394</v>
      </c>
      <c r="CP13" s="4" t="s">
        <v>395</v>
      </c>
      <c r="CQ13" s="4" t="s">
        <v>396</v>
      </c>
      <c r="CR13" s="4" t="s">
        <v>397</v>
      </c>
      <c r="CS13" s="4" t="s">
        <v>398</v>
      </c>
      <c r="CT13" s="4" t="s">
        <v>399</v>
      </c>
      <c r="CU13" s="4" t="s">
        <v>400</v>
      </c>
      <c r="CV13" s="4" t="s">
        <v>401</v>
      </c>
      <c r="CW13" s="4" t="s">
        <v>402</v>
      </c>
      <c r="CX13" s="4" t="s">
        <v>403</v>
      </c>
      <c r="CY13" s="4" t="s">
        <v>404</v>
      </c>
      <c r="CZ13" s="4" t="s">
        <v>405</v>
      </c>
      <c r="DA13" s="4" t="s">
        <v>406</v>
      </c>
      <c r="DB13" s="4" t="s">
        <v>407</v>
      </c>
      <c r="DC13" s="4" t="s">
        <v>408</v>
      </c>
      <c r="DD13" s="4" t="s">
        <v>409</v>
      </c>
      <c r="DE13" s="4" t="s">
        <v>410</v>
      </c>
      <c r="DF13" s="4" t="s">
        <v>411</v>
      </c>
      <c r="DG13" s="4" t="s">
        <v>412</v>
      </c>
      <c r="DH13" s="4" t="s">
        <v>413</v>
      </c>
      <c r="DI13" s="16" t="s">
        <v>414</v>
      </c>
      <c r="DJ13" s="16" t="s">
        <v>415</v>
      </c>
      <c r="DK13" s="16" t="s">
        <v>416</v>
      </c>
      <c r="DM13" s="16" t="s">
        <v>417</v>
      </c>
    </row>
    <row r="14" spans="1:117" x14ac:dyDescent="0.75">
      <c r="A14" s="11">
        <v>1</v>
      </c>
      <c r="C14" s="24">
        <f t="shared" ref="C14:M23" ca="1" si="0">_xlfn.NORM.S.INV(RAND())</f>
        <v>-1.0127125865353519</v>
      </c>
      <c r="D14" s="24">
        <f t="shared" ca="1" si="0"/>
        <v>0.60820966421711531</v>
      </c>
      <c r="E14" s="24">
        <f t="shared" ca="1" si="0"/>
        <v>-2.1093964435961539</v>
      </c>
      <c r="F14" s="24">
        <f t="shared" ca="1" si="0"/>
        <v>-0.73246522139736225</v>
      </c>
      <c r="G14" s="24">
        <f t="shared" ca="1" si="0"/>
        <v>0.8666178734937422</v>
      </c>
      <c r="H14" s="24">
        <f t="shared" ca="1" si="0"/>
        <v>-9.1844284773657775E-2</v>
      </c>
      <c r="I14" s="24">
        <f t="shared" ca="1" si="0"/>
        <v>-0.4237004964519997</v>
      </c>
      <c r="J14" s="24">
        <f t="shared" ca="1" si="0"/>
        <v>0.81561867464513471</v>
      </c>
      <c r="K14" s="24">
        <f t="shared" ca="1" si="0"/>
        <v>0.99020626508668264</v>
      </c>
      <c r="L14" s="24">
        <f t="shared" ca="1" si="0"/>
        <v>1.7165302622175258</v>
      </c>
      <c r="M14" s="24">
        <f t="shared" ca="1" si="0"/>
        <v>-0.14247314329041771</v>
      </c>
      <c r="N14" s="24">
        <f ca="1">SQRT(Inputs!$B$38)*C14+SQRT(1-Inputs!$B$38)*_xlfn.NORM.S.INV(RAND())</f>
        <v>0.44925939052753849</v>
      </c>
      <c r="O14" s="24">
        <f ca="1">SQRT(Inputs!$B$38)*D14+SQRT(1-Inputs!$B$38)*_xlfn.NORM.S.INV(RAND())</f>
        <v>1.2075077982763625</v>
      </c>
      <c r="P14" s="24">
        <f ca="1">SQRT(Inputs!$B$38)*E14+SQRT(1-Inputs!$B$38)*_xlfn.NORM.S.INV(RAND())</f>
        <v>-0.85796264566497982</v>
      </c>
      <c r="Q14" s="24">
        <f ca="1">SQRT(Inputs!$B$38)*F14+SQRT(1-Inputs!$B$38)*_xlfn.NORM.S.INV(RAND())</f>
        <v>0.14085590405966508</v>
      </c>
      <c r="R14" s="24">
        <f ca="1">SQRT(Inputs!$B$38)*G14+SQRT(1-Inputs!$B$38)*_xlfn.NORM.S.INV(RAND())</f>
        <v>0.42186829781570662</v>
      </c>
      <c r="S14" s="24">
        <f ca="1">SQRT(Inputs!$B$38)*H14+SQRT(1-Inputs!$B$38)*_xlfn.NORM.S.INV(RAND())</f>
        <v>-0.13512174599977106</v>
      </c>
      <c r="T14" s="24">
        <f ca="1">SQRT(Inputs!$B$38)*I14+SQRT(1-Inputs!$B$38)*_xlfn.NORM.S.INV(RAND())</f>
        <v>-0.93917396890928073</v>
      </c>
      <c r="U14" s="24">
        <f ca="1">SQRT(Inputs!$B$38)*J14+SQRT(1-Inputs!$B$38)*_xlfn.NORM.S.INV(RAND())</f>
        <v>5.038371819049603E-2</v>
      </c>
      <c r="V14" s="24">
        <f ca="1">SQRT(Inputs!$B$38)*K14+SQRT(1-Inputs!$B$38)*_xlfn.NORM.S.INV(RAND())</f>
        <v>-1.8804529890862252</v>
      </c>
      <c r="W14" s="24">
        <f ca="1">SQRT(Inputs!$B$38)*L14+SQRT(1-Inputs!$B$38)*_xlfn.NORM.S.INV(RAND())</f>
        <v>-0.20772504607549447</v>
      </c>
      <c r="X14" s="24">
        <f ca="1">SQRT(Inputs!$B$38)*M14+SQRT(1-Inputs!$B$38)*_xlfn.NORM.S.INV(RAND())</f>
        <v>-0.88944881379612994</v>
      </c>
      <c r="Y14" s="24">
        <f ca="1">SQRT(Inputs!$B$38)*C14+SQRT(1-Inputs!$B$38)*_xlfn.NORM.S.INV(RAND())</f>
        <v>-0.87462299994040782</v>
      </c>
      <c r="Z14" s="24">
        <f ca="1">SQRT(Inputs!$B$38)*D14+SQRT(1-Inputs!$B$38)*_xlfn.NORM.S.INV(RAND())</f>
        <v>0.35143816187792865</v>
      </c>
      <c r="AA14" s="24">
        <f ca="1">SQRT(Inputs!$B$38)*E14+SQRT(1-Inputs!$B$38)*_xlfn.NORM.S.INV(RAND())</f>
        <v>-1.9317703702879361</v>
      </c>
      <c r="AB14" s="24">
        <f ca="1">SQRT(Inputs!$B$38)*F14+SQRT(1-Inputs!$B$38)*_xlfn.NORM.S.INV(RAND())</f>
        <v>-0.90161123645874075</v>
      </c>
      <c r="AC14" s="24">
        <f ca="1">SQRT(Inputs!$B$38)*G14+SQRT(1-Inputs!$B$38)*_xlfn.NORM.S.INV(RAND())</f>
        <v>1.4008152472651867</v>
      </c>
      <c r="AD14" s="24">
        <f ca="1">SQRT(Inputs!$B$38)*H14+SQRT(1-Inputs!$B$38)*_xlfn.NORM.S.INV(RAND())</f>
        <v>-0.53186601648366072</v>
      </c>
      <c r="AE14" s="24">
        <f ca="1">SQRT(Inputs!$B$38)*I14+SQRT(1-Inputs!$B$38)*_xlfn.NORM.S.INV(RAND())</f>
        <v>0.28936242572007487</v>
      </c>
      <c r="AF14" s="24">
        <f ca="1">SQRT(Inputs!$B$38)*J14+SQRT(1-Inputs!$B$38)*_xlfn.NORM.S.INV(RAND())</f>
        <v>-0.68341881053433873</v>
      </c>
      <c r="AG14" s="24">
        <f ca="1">SQRT(Inputs!$B$38)*K14+SQRT(1-Inputs!$B$38)*_xlfn.NORM.S.INV(RAND())</f>
        <v>0.96461344206299593</v>
      </c>
      <c r="AH14" s="24">
        <f ca="1">SQRT(Inputs!$B$38)*L14+SQRT(1-Inputs!$B$38)*_xlfn.NORM.S.INV(RAND())</f>
        <v>0.50420430949702899</v>
      </c>
      <c r="AI14" s="24">
        <f ca="1">SQRT(Inputs!$B$38)*M14+SQRT(1-Inputs!$B$38)*_xlfn.NORM.S.INV(RAND())</f>
        <v>5.2007365508568992E-4</v>
      </c>
      <c r="AJ14" s="24">
        <f ca="1">SQRT(Inputs!$B$38)*C14+SQRT(1-Inputs!$B$38)*_xlfn.NORM.S.INV(RAND())</f>
        <v>0.53503976943336096</v>
      </c>
      <c r="AK14" s="24">
        <f ca="1">SQRT(Inputs!$B$38)*D14+SQRT(1-Inputs!$B$38)*_xlfn.NORM.S.INV(RAND())</f>
        <v>-0.87669515966409084</v>
      </c>
      <c r="AL14" s="24">
        <f ca="1">SQRT(Inputs!$B$38)*E14+SQRT(1-Inputs!$B$38)*_xlfn.NORM.S.INV(RAND())</f>
        <v>-1.4741192444772446</v>
      </c>
      <c r="AM14" s="24">
        <f ca="1">SQRT(Inputs!$B$38)*F14+SQRT(1-Inputs!$B$38)*_xlfn.NORM.S.INV(RAND())</f>
        <v>1.1511906307424145</v>
      </c>
      <c r="AN14" s="24">
        <f ca="1">SQRT(Inputs!$B$38)*G14+SQRT(1-Inputs!$B$38)*_xlfn.NORM.S.INV(RAND())</f>
        <v>2.2470508044523845</v>
      </c>
      <c r="AO14" s="24">
        <f ca="1">SQRT(Inputs!$B$38)*H14+SQRT(1-Inputs!$B$38)*_xlfn.NORM.S.INV(RAND())</f>
        <v>-2.888076655109029E-2</v>
      </c>
      <c r="AP14" s="24">
        <f ca="1">SQRT(Inputs!$B$38)*I14+SQRT(1-Inputs!$B$38)*_xlfn.NORM.S.INV(RAND())</f>
        <v>0.2117185626975332</v>
      </c>
      <c r="AQ14" s="24">
        <f ca="1">SQRT(Inputs!$B$38)*J14+SQRT(1-Inputs!$B$38)*_xlfn.NORM.S.INV(RAND())</f>
        <v>1.1452753007026368</v>
      </c>
      <c r="AR14" s="24">
        <f ca="1">SQRT(Inputs!$B$38)*K14+SQRT(1-Inputs!$B$38)*_xlfn.NORM.S.INV(RAND())</f>
        <v>-8.7080211261590601E-2</v>
      </c>
      <c r="AS14" s="24">
        <f ca="1">SQRT(Inputs!$B$38)*L14+SQRT(1-Inputs!$B$38)*_xlfn.NORM.S.INV(RAND())</f>
        <v>0.35424140005693783</v>
      </c>
      <c r="AT14" s="24">
        <f ca="1">SQRT(Inputs!$B$38)*M14+SQRT(1-Inputs!$B$38)*_xlfn.NORM.S.INV(RAND())</f>
        <v>5.3050913537313199E-3</v>
      </c>
      <c r="AU14" s="15">
        <f ca="1">Inputs!$B$6*EXP($B$8-0.5*C$5^2+C$5*N14)</f>
        <v>5336.5540536270964</v>
      </c>
      <c r="AV14" s="15">
        <f t="shared" ref="AV14:AV77" ca="1" si="1">AU14*EXP($B$8-0.5*D$5^2+D$5*O14)</f>
        <v>7757.8505930277106</v>
      </c>
      <c r="AW14" s="15">
        <f t="shared" ref="AW14:AW77" ca="1" si="2">AV14*EXP($B$8-0.5*E$5^2+E$5*P14)</f>
        <v>8425.6273243448268</v>
      </c>
      <c r="AX14" s="15">
        <f t="shared" ref="AX14:AX77" ca="1" si="3">AW14*EXP($B$8-0.5*F$5^2+F$5*Q14)</f>
        <v>10469.4704123172</v>
      </c>
      <c r="AY14" s="15">
        <f t="shared" ref="AY14:AY77" ca="1" si="4">AX14*EXP($B$8-0.5*G$5^2+G$5*R14)</f>
        <v>13440.935636358874</v>
      </c>
      <c r="AZ14" s="15">
        <f t="shared" ref="AZ14:AZ77" ca="1" si="5">AY14*EXP($B$8-0.5*H$5^2+H$5*S14)</f>
        <v>16195.839100766942</v>
      </c>
      <c r="BA14" s="15">
        <f t="shared" ref="BA14:BA77" ca="1" si="6">AZ14*EXP($B$8-0.5*I$5^2+I$5*T14)</f>
        <v>17964.111502606687</v>
      </c>
      <c r="BB14" s="15">
        <f t="shared" ref="BB14:BB77" ca="1" si="7">BA14*EXP($B$8-0.5*J$5^2+J$5*U14)</f>
        <v>22104.848935269503</v>
      </c>
      <c r="BC14" s="15">
        <f t="shared" ref="BC14:BC77" ca="1" si="8">BB14*EXP($B$8-0.5*K$5^2+K$5*V14)</f>
        <v>22578.771544737589</v>
      </c>
      <c r="BD14" s="15">
        <f t="shared" ref="BD14:BD77" ca="1" si="9">BC14*EXP($B$8-0.5*L$5^2+L$5*W14)</f>
        <v>27128.876736039929</v>
      </c>
      <c r="BE14" s="15">
        <f t="shared" ref="BE14:BE77" ca="1" si="10">BD14*EXP($B$8-0.5*M$5^2+M$5*X14)</f>
        <v>30656.101692939763</v>
      </c>
      <c r="BF14" s="15">
        <f ca="1">Inputs!$B$13*EXP($B$9-0.5*C$6^2+C$6*Y14)</f>
        <v>11629.232398469012</v>
      </c>
      <c r="BG14" s="15">
        <f t="shared" ref="BG14:BG77" ca="1" si="11">BF14*EXP($B$9-0.5*D$6^2+D$6*Z14)</f>
        <v>15100.812747341308</v>
      </c>
      <c r="BH14" s="15">
        <f t="shared" ref="BH14:BH77" ca="1" si="12">BG14*EXP($B$9-0.5*E$6^2+E$6*AA14)</f>
        <v>13392.414927962196</v>
      </c>
      <c r="BI14" s="15">
        <f t="shared" ref="BI14:BI77" ca="1" si="13">BH14*EXP($B$9-0.5*F$6^2+F$6*AB14)</f>
        <v>14270.008640168711</v>
      </c>
      <c r="BJ14" s="15">
        <f t="shared" ref="BJ14:BJ77" ca="1" si="14">BI14*EXP($B$9-0.5*G$6^2+G$6*AC14)</f>
        <v>21408.434967422865</v>
      </c>
      <c r="BK14" s="15">
        <f t="shared" ref="BK14:BK77" ca="1" si="15">BJ14*EXP($B$9-0.5*H$6^2+H$6*AD14)</f>
        <v>24439.487787148963</v>
      </c>
      <c r="BL14" s="15">
        <f t="shared" ref="BL14:BL77" ca="1" si="16">BK14*EXP($B$9-0.5*I$6^2+I$6*AE14)</f>
        <v>31168.089589653657</v>
      </c>
      <c r="BM14" s="15">
        <f t="shared" ref="BM14:BM77" ca="1" si="17">BL14*EXP($B$9-0.5*J$6^2+J$6*AF14)</f>
        <v>35193.864416831893</v>
      </c>
      <c r="BN14" s="15">
        <f t="shared" ref="BN14:BN77" ca="1" si="18">BM14*EXP($B$9-0.5*K$6^2+K$6*AG14)</f>
        <v>48588.136835971512</v>
      </c>
      <c r="BO14" s="15">
        <f t="shared" ref="BO14:BO77" ca="1" si="19">BN14*EXP($B$9-0.5*L$6^2+L$6*AH14)</f>
        <v>63391.197158485716</v>
      </c>
      <c r="BP14" s="15">
        <f t="shared" ref="BP14:BP77" ca="1" si="20">BO14*EXP($B$9-0.5*M$6^2+M$6*AI14)</f>
        <v>78027.284371598667</v>
      </c>
      <c r="BQ14" s="15">
        <f ca="1">Inputs!$B$20*EXP($B$10-0.5*C$7^2+C$7*AJ14)</f>
        <v>5185.8966094700754</v>
      </c>
      <c r="BR14" s="15">
        <f t="shared" ref="BR14:BR77" ca="1" si="21">BQ14*EXP($B$10-0.5*D$7^2+D$7*AK14)</f>
        <v>5326.5481944666235</v>
      </c>
      <c r="BS14" s="15">
        <f t="shared" ref="BS14:BS77" ca="1" si="22">BR14*EXP($B$10-0.5*E$7^2+E$7*AL14)</f>
        <v>4776.4584876398949</v>
      </c>
      <c r="BT14" s="15">
        <f t="shared" ref="BT14:BT77" ca="1" si="23">BS14*EXP($B$10-0.5*F$7^2+F$7*AM14)</f>
        <v>8907.5099522960463</v>
      </c>
      <c r="BU14" s="15">
        <f t="shared" ref="BU14:BU77" ca="1" si="24">BT14*EXP($B$10-0.5*G$7^2+G$7*AN14)</f>
        <v>21262.578480765045</v>
      </c>
      <c r="BV14" s="15">
        <f t="shared" ref="BV14:BV77" ca="1" si="25">BU14*EXP($B$10-0.5*H$7^2+H$7*AO14)</f>
        <v>29390.520349024075</v>
      </c>
      <c r="BW14" s="15">
        <f t="shared" ref="BW14:BW77" ca="1" si="26">BV14*EXP($B$10-0.5*I$7^2+I$7*AP14)</f>
        <v>42892.398029454474</v>
      </c>
      <c r="BX14" s="15">
        <f t="shared" ref="BX14:BX77" ca="1" si="27">BW14*EXP($B$10-0.5*J$7^2+J$7*AQ14)</f>
        <v>75475.476517435352</v>
      </c>
      <c r="BY14" s="15">
        <f t="shared" ref="BY14:BY77" ca="1" si="28">BX14*EXP($B$10-0.5*K$7^2+K$7*AR14)</f>
        <v>104006.63214029174</v>
      </c>
      <c r="BZ14" s="15">
        <f t="shared" ref="BZ14:BZ77" ca="1" si="29">BY14*EXP($B$10-0.5*L$7^2+L$7*AS14)</f>
        <v>155755.7120227516</v>
      </c>
      <c r="CA14" s="15">
        <f t="shared" ref="CA14:CA77" ca="1" si="30">BZ14*EXP($B$10-0.5*M$7^2+M$7*AT14)</f>
        <v>218995.85775925405</v>
      </c>
      <c r="CB14" s="15">
        <f ca="1">(AU14*DCF!C$10-DCF!C$5*MAX(AU14*DCF!C$10,0)-MAX(AU14-Inputs!$B$6,0)/Inputs!$B$10)*DCF!C$6</f>
        <v>1040.4053735361733</v>
      </c>
      <c r="CC14" s="15">
        <f ca="1">(AV14*DCF!D$10-DCF!D$5*MAX(AV14*DCF!D$10,0)-MAX(AV14-AU14,0)/Inputs!$B$10)*DCF!D$6</f>
        <v>1300.5537330372679</v>
      </c>
      <c r="CD14" s="15">
        <f ca="1">(AW14*DCF!E$10-DCF!E$5*MAX(AW14*DCF!E$10,0)-MAX(AW14-AV14,0)/Inputs!$B$10)*DCF!E$6</f>
        <v>1794.9322508453774</v>
      </c>
      <c r="CE14" s="15">
        <f ca="1">(AX14*DCF!F$10-DCF!F$5*MAX(AX14*DCF!F$10,0)-MAX(AX14-AW14,0)/Inputs!$B$10)*DCF!F$6</f>
        <v>1860.1956321954476</v>
      </c>
      <c r="CF14" s="15">
        <f ca="1">(AY14*DCF!G$10-DCF!G$5*MAX(AY14*DCF!G$10,0)-MAX(AY14-AX14,0)/Inputs!$B$10)*DCF!G$6</f>
        <v>2198.2013749040948</v>
      </c>
      <c r="CG14" s="15">
        <f ca="1">(AZ14*DCF!H$10-DCF!H$5*MAX(AZ14*DCF!H$10,0)-MAX(AZ14-AY14,0)/Inputs!$B$10)*DCF!H$6</f>
        <v>2655.2512801160997</v>
      </c>
      <c r="CH14" s="15">
        <f ca="1">(BA14*DCF!I$10-DCF!I$5*MAX(BA14*DCF!I$10,0)-MAX(BA14-AZ14,0)/Inputs!$B$10)*DCF!I$6</f>
        <v>2991.3292101728148</v>
      </c>
      <c r="CI14" s="15">
        <f ca="1">(BB14*DCF!J$10-DCF!J$5*MAX(BB14*DCF!J$10,0)-MAX(BB14-BA14,0)/Inputs!$B$10)*DCF!J$6</f>
        <v>3165.7828436673635</v>
      </c>
      <c r="CJ14" s="15">
        <f ca="1">(BC14*DCF!K$10-DCF!K$5*MAX(BC14*DCF!K$10,0)-MAX(BC14-BB14,0)/Inputs!$B$10)*DCF!K$6</f>
        <v>3568.4776506495032</v>
      </c>
      <c r="CK14" s="15">
        <f ca="1">(BD14*DCF!L$10-DCF!L$5*MAX(BD14*DCF!L$10,0)-MAX(BD14-BC14,0)/Inputs!$B$10)*DCF!L$6</f>
        <v>3503.1482197674718</v>
      </c>
      <c r="CL14" s="15">
        <f ca="1">(BE14*DCF!M$10-DCF!M$5*MAX(BE14*DCF!M$10,0)-MAX(BE14-BD14,0)/Inputs!$B$10)*DCF!M$6</f>
        <v>3904.607747146983</v>
      </c>
      <c r="CM14" s="15">
        <f ca="1">(BF14*DCF!C$28-DCF!C$5*MAX(BF14*DCF!C$28,0)-MAX(BF14-Inputs!$B$13,0)/Inputs!$B$17)*DCF!C$6</f>
        <v>3493.2226448198121</v>
      </c>
      <c r="CN14" s="15">
        <f ca="1">(BG14*DCF!D$28-DCF!D$5*MAX(BG14*DCF!D$28,0)-MAX(BG14-BF14,0)/Inputs!$B$17)*DCF!D$6</f>
        <v>3706.8903773084726</v>
      </c>
      <c r="CO14" s="15">
        <f ca="1">(BH14*DCF!E$28-DCF!E$5*MAX(BH14*DCF!E$28,0)-MAX(BH14-BG14,0)/Inputs!$B$17)*DCF!E$6</f>
        <v>3792.9703788778634</v>
      </c>
      <c r="CP14" s="15">
        <f ca="1">(BI14*DCF!F$28-DCF!F$5*MAX(BI14*DCF!F$28,0)-MAX(BI14-BH14,0)/Inputs!$B$17)*DCF!F$6</f>
        <v>3714.1516547366746</v>
      </c>
      <c r="CQ14" s="15">
        <f ca="1">(BJ14*DCF!G$28-DCF!G$5*MAX(BJ14*DCF!G$28,0)-MAX(BJ14-BI14,0)/Inputs!$B$17)*DCF!G$6</f>
        <v>4353.9680884233094</v>
      </c>
      <c r="CR14" s="15">
        <f ca="1">(BK14*DCF!H$28-DCF!H$5*MAX(BK14*DCF!H$28,0)-MAX(BK14-BJ14,0)/Inputs!$B$17)*DCF!H$6</f>
        <v>5573.2144179071356</v>
      </c>
      <c r="CS14" s="15">
        <f ca="1">(BL14*DCF!I$28-DCF!I$5*MAX(BL14*DCF!I$28,0)-MAX(BL14-BK14,0)/Inputs!$B$17)*DCF!I$6</f>
        <v>6363.5102886102941</v>
      </c>
      <c r="CT14" s="15">
        <f ca="1">(BM14*DCF!J$28-DCF!J$5*MAX(BM14*DCF!J$28,0)-MAX(BM14-BL14,0)/Inputs!$B$17)*DCF!J$6</f>
        <v>7317.3685774789601</v>
      </c>
      <c r="CU14" s="15">
        <f ca="1">(BN14*DCF!K$28-DCF!K$5*MAX(BN14*DCF!K$28,0)-MAX(BN14-BM14,0)/Inputs!$B$17)*DCF!K$6</f>
        <v>8620.3798619841982</v>
      </c>
      <c r="CV14" s="15">
        <f ca="1">(BO14*DCF!L$28-DCF!L$5*MAX(BO14*DCF!L$28,0)-MAX(BO14-BN14,0)/Inputs!$B$17)*DCF!L$6</f>
        <v>10972.883446949512</v>
      </c>
      <c r="CW14" s="15">
        <f ca="1">(BP14*DCF!M$28-DCF!M$5*MAX(BP14*DCF!M$28,0)-MAX(BP14-BO14,0)/Inputs!$B$17)*DCF!M$6</f>
        <v>13150.996333662371</v>
      </c>
      <c r="CX14" s="15">
        <f ca="1">(BQ14*DCF!C$46-DCF!C$5*MAX(BQ14*DCF!C$46,0)-MAX(BQ14-Inputs!$B$20,0)/Inputs!$B$24)*DCF!C$6</f>
        <v>-2114.4780204180661</v>
      </c>
      <c r="CY14" s="15">
        <f ca="1">(BR14*DCF!D$46-DCF!D$5*MAX(BR14*DCF!D$46,0)-MAX(BR14-BQ14,0)/Inputs!$B$24)*DCF!D$6</f>
        <v>-969.132423889699</v>
      </c>
      <c r="CZ14" s="15">
        <f ca="1">(BS14*DCF!E$46-DCF!E$5*MAX(BS14*DCF!E$46,0)-MAX(BS14-BR14,0)/Inputs!$B$24)*DCF!E$6</f>
        <v>-564.82453260159207</v>
      </c>
      <c r="DA14" s="15">
        <f ca="1">(BT14*DCF!F$46-DCF!F$5*MAX(BT14*DCF!F$46,0)-MAX(BT14-BS14,0)/Inputs!$B$24)*DCF!F$6</f>
        <v>-2152.9476230802538</v>
      </c>
      <c r="DB14" s="15">
        <f ca="1">(BU14*DCF!G$46-DCF!G$5*MAX(BU14*DCF!G$46,0)-MAX(BU14-BT14,0)/Inputs!$B$24)*DCF!G$6</f>
        <v>-4871.2320769962898</v>
      </c>
      <c r="DC14" s="15">
        <f ca="1">(BV14*DCF!H$46-DCF!H$5*MAX(BV14*DCF!H$46,0)-MAX(BV14-BU14,0)/Inputs!$B$24)*DCF!H$6</f>
        <v>-2525.7081348354127</v>
      </c>
      <c r="DD14" s="15">
        <f ca="1">(BW14*DCF!I$46-DCF!I$5*MAX(BW14*DCF!I$46,0)-MAX(BW14-BV14,0)/Inputs!$B$24)*DCF!I$6</f>
        <v>-2885.2501981770924</v>
      </c>
      <c r="DE14" s="15">
        <f ca="1">(BX14*DCF!J$46-DCF!J$5*MAX(BX14*DCF!J$46,0)-MAX(BX14-BW14,0)/Inputs!$B$24)*DCF!J$6</f>
        <v>-5474.5126189823186</v>
      </c>
      <c r="DF14" s="15">
        <f ca="1">(BY14*DCF!K$46-DCF!K$5*MAX(BY14*DCF!K$46,0)-MAX(BY14-BX14,0)/Inputs!$B$24)*DCF!K$6</f>
        <v>-1048.1675250514968</v>
      </c>
      <c r="DG14" s="15">
        <f ca="1">(BZ14*DCF!L$46-DCF!L$5*MAX(BZ14*DCF!L$46,0)-MAX(BZ14-BY14,0)/Inputs!$B$24)*DCF!L$6</f>
        <v>-944.31621723146532</v>
      </c>
      <c r="DH14" s="15">
        <f ca="1">(CA14*DCF!M$46-DCF!M$5*MAX(CA14*DCF!M$46,0)-MAX(CA14-BZ14,0)/Inputs!$B$24)*DCF!M$6</f>
        <v>3947.6711077910272</v>
      </c>
      <c r="DI14" s="15">
        <f ca="1">SUM(CB14:CL14)+BE14*DCF!M$10*(1+Inputs!$B$30)*(1-Inputs!$B$33)*(1-Inputs!$B$30/Inputs!$B$31)/(Inputs!$B$29-Inputs!$B$30)*DCF!M$6</f>
        <v>113299.22171246739</v>
      </c>
      <c r="DJ14" s="15">
        <f ca="1">SUM(CM14:CW14)+BP14*DCF!M$28*(1+Inputs!$B$30)*(1-Inputs!$B$33)*(1-Inputs!$B$30/Inputs!$B$31)/(Inputs!$B$29-Inputs!$B$30)*DCF!M$6</f>
        <v>360594.17501766194</v>
      </c>
      <c r="DK14" s="15">
        <f ca="1">SUM(CX14:DH14)+CA14*DCF!M$46*(1+Inputs!$B$30)*(1-Inputs!$B$33)*(1-Inputs!$B$30/Inputs!$B$31)/(Inputs!$B$29-Inputs!$B$30)*DCF!M$6</f>
        <v>318990.63955009583</v>
      </c>
      <c r="DM14" s="15">
        <f ca="1">DI14+DJ14+DK14+Inputs!$B$34+Inputs!$B$36-Inputs!$B$35</f>
        <v>869735.03628022515</v>
      </c>
    </row>
    <row r="15" spans="1:117" x14ac:dyDescent="0.75">
      <c r="A15" s="11">
        <v>2</v>
      </c>
      <c r="C15" s="24">
        <f t="shared" ca="1" si="0"/>
        <v>-1.789414744321848</v>
      </c>
      <c r="D15" s="24">
        <f t="shared" ca="1" si="0"/>
        <v>0.84540375550760349</v>
      </c>
      <c r="E15" s="24">
        <f t="shared" ca="1" si="0"/>
        <v>0.40816760335166186</v>
      </c>
      <c r="F15" s="24">
        <f t="shared" ca="1" si="0"/>
        <v>-0.23290598061592485</v>
      </c>
      <c r="G15" s="24">
        <f t="shared" ca="1" si="0"/>
        <v>0.36784252817025287</v>
      </c>
      <c r="H15" s="24">
        <f t="shared" ca="1" si="0"/>
        <v>-1.3918513421277048</v>
      </c>
      <c r="I15" s="24">
        <f t="shared" ca="1" si="0"/>
        <v>-0.7477781630065522</v>
      </c>
      <c r="J15" s="24">
        <f t="shared" ca="1" si="0"/>
        <v>-1.3937546805432122</v>
      </c>
      <c r="K15" s="24">
        <f t="shared" ca="1" si="0"/>
        <v>-1.5206448799334809</v>
      </c>
      <c r="L15" s="24">
        <f t="shared" ca="1" si="0"/>
        <v>0.48091975128480874</v>
      </c>
      <c r="M15" s="24">
        <f t="shared" ca="1" si="0"/>
        <v>-4.1132111703801322E-2</v>
      </c>
      <c r="N15" s="24">
        <f ca="1">SQRT(Inputs!$B$38)*C15+SQRT(1-Inputs!$B$38)*_xlfn.NORM.S.INV(RAND())</f>
        <v>-1.5510924497083622</v>
      </c>
      <c r="O15" s="24">
        <f ca="1">SQRT(Inputs!$B$38)*D15+SQRT(1-Inputs!$B$38)*_xlfn.NORM.S.INV(RAND())</f>
        <v>1.9363107277915454</v>
      </c>
      <c r="P15" s="24">
        <f ca="1">SQRT(Inputs!$B$38)*E15+SQRT(1-Inputs!$B$38)*_xlfn.NORM.S.INV(RAND())</f>
        <v>0.63057073933386465</v>
      </c>
      <c r="Q15" s="24">
        <f ca="1">SQRT(Inputs!$B$38)*F15+SQRT(1-Inputs!$B$38)*_xlfn.NORM.S.INV(RAND())</f>
        <v>-0.9408298176223</v>
      </c>
      <c r="R15" s="24">
        <f ca="1">SQRT(Inputs!$B$38)*G15+SQRT(1-Inputs!$B$38)*_xlfn.NORM.S.INV(RAND())</f>
        <v>0.51326955346549941</v>
      </c>
      <c r="S15" s="24">
        <f ca="1">SQRT(Inputs!$B$38)*H15+SQRT(1-Inputs!$B$38)*_xlfn.NORM.S.INV(RAND())</f>
        <v>-2.8620698470573913E-2</v>
      </c>
      <c r="T15" s="24">
        <f ca="1">SQRT(Inputs!$B$38)*I15+SQRT(1-Inputs!$B$38)*_xlfn.NORM.S.INV(RAND())</f>
        <v>-1.2354013988117469</v>
      </c>
      <c r="U15" s="24">
        <f ca="1">SQRT(Inputs!$B$38)*J15+SQRT(1-Inputs!$B$38)*_xlfn.NORM.S.INV(RAND())</f>
        <v>-3.7731267322815842E-3</v>
      </c>
      <c r="V15" s="24">
        <f ca="1">SQRT(Inputs!$B$38)*K15+SQRT(1-Inputs!$B$38)*_xlfn.NORM.S.INV(RAND())</f>
        <v>-1.8280766562959125</v>
      </c>
      <c r="W15" s="24">
        <f ca="1">SQRT(Inputs!$B$38)*L15+SQRT(1-Inputs!$B$38)*_xlfn.NORM.S.INV(RAND())</f>
        <v>1.6416868263584157</v>
      </c>
      <c r="X15" s="24">
        <f ca="1">SQRT(Inputs!$B$38)*M15+SQRT(1-Inputs!$B$38)*_xlfn.NORM.S.INV(RAND())</f>
        <v>-0.10848285355913199</v>
      </c>
      <c r="Y15" s="24">
        <f ca="1">SQRT(Inputs!$B$38)*C15+SQRT(1-Inputs!$B$38)*_xlfn.NORM.S.INV(RAND())</f>
        <v>-1.8476780000055304</v>
      </c>
      <c r="Z15" s="24">
        <f ca="1">SQRT(Inputs!$B$38)*D15+SQRT(1-Inputs!$B$38)*_xlfn.NORM.S.INV(RAND())</f>
        <v>2.0039481106114168</v>
      </c>
      <c r="AA15" s="24">
        <f ca="1">SQRT(Inputs!$B$38)*E15+SQRT(1-Inputs!$B$38)*_xlfn.NORM.S.INV(RAND())</f>
        <v>0.14880517160882353</v>
      </c>
      <c r="AB15" s="24">
        <f ca="1">SQRT(Inputs!$B$38)*F15+SQRT(1-Inputs!$B$38)*_xlfn.NORM.S.INV(RAND())</f>
        <v>-0.15304228837235509</v>
      </c>
      <c r="AC15" s="24">
        <f ca="1">SQRT(Inputs!$B$38)*G15+SQRT(1-Inputs!$B$38)*_xlfn.NORM.S.INV(RAND())</f>
        <v>-0.58995077377267413</v>
      </c>
      <c r="AD15" s="24">
        <f ca="1">SQRT(Inputs!$B$38)*H15+SQRT(1-Inputs!$B$38)*_xlfn.NORM.S.INV(RAND())</f>
        <v>1.4373071198017175</v>
      </c>
      <c r="AE15" s="24">
        <f ca="1">SQRT(Inputs!$B$38)*I15+SQRT(1-Inputs!$B$38)*_xlfn.NORM.S.INV(RAND())</f>
        <v>1.2300333188150492</v>
      </c>
      <c r="AF15" s="24">
        <f ca="1">SQRT(Inputs!$B$38)*J15+SQRT(1-Inputs!$B$38)*_xlfn.NORM.S.INV(RAND())</f>
        <v>-0.32945468600852473</v>
      </c>
      <c r="AG15" s="24">
        <f ca="1">SQRT(Inputs!$B$38)*K15+SQRT(1-Inputs!$B$38)*_xlfn.NORM.S.INV(RAND())</f>
        <v>-2.3271313043677671</v>
      </c>
      <c r="AH15" s="24">
        <f ca="1">SQRT(Inputs!$B$38)*L15+SQRT(1-Inputs!$B$38)*_xlfn.NORM.S.INV(RAND())</f>
        <v>0.15937197456655788</v>
      </c>
      <c r="AI15" s="24">
        <f ca="1">SQRT(Inputs!$B$38)*M15+SQRT(1-Inputs!$B$38)*_xlfn.NORM.S.INV(RAND())</f>
        <v>1.9309180480237131</v>
      </c>
      <c r="AJ15" s="24">
        <f ca="1">SQRT(Inputs!$B$38)*C15+SQRT(1-Inputs!$B$38)*_xlfn.NORM.S.INV(RAND())</f>
        <v>-0.71274204831148302</v>
      </c>
      <c r="AK15" s="24">
        <f ca="1">SQRT(Inputs!$B$38)*D15+SQRT(1-Inputs!$B$38)*_xlfn.NORM.S.INV(RAND())</f>
        <v>0.78501523049126476</v>
      </c>
      <c r="AL15" s="24">
        <f ca="1">SQRT(Inputs!$B$38)*E15+SQRT(1-Inputs!$B$38)*_xlfn.NORM.S.INV(RAND())</f>
        <v>0.67311376964413094</v>
      </c>
      <c r="AM15" s="24">
        <f ca="1">SQRT(Inputs!$B$38)*F15+SQRT(1-Inputs!$B$38)*_xlfn.NORM.S.INV(RAND())</f>
        <v>-0.68256898693182944</v>
      </c>
      <c r="AN15" s="24">
        <f ca="1">SQRT(Inputs!$B$38)*G15+SQRT(1-Inputs!$B$38)*_xlfn.NORM.S.INV(RAND())</f>
        <v>1.6293028456908218</v>
      </c>
      <c r="AO15" s="24">
        <f ca="1">SQRT(Inputs!$B$38)*H15+SQRT(1-Inputs!$B$38)*_xlfn.NORM.S.INV(RAND())</f>
        <v>-1.646341952143342</v>
      </c>
      <c r="AP15" s="24">
        <f ca="1">SQRT(Inputs!$B$38)*I15+SQRT(1-Inputs!$B$38)*_xlfn.NORM.S.INV(RAND())</f>
        <v>-0.20107287667769866</v>
      </c>
      <c r="AQ15" s="24">
        <f ca="1">SQRT(Inputs!$B$38)*J15+SQRT(1-Inputs!$B$38)*_xlfn.NORM.S.INV(RAND())</f>
        <v>-1.6782965075997978</v>
      </c>
      <c r="AR15" s="24">
        <f ca="1">SQRT(Inputs!$B$38)*K15+SQRT(1-Inputs!$B$38)*_xlfn.NORM.S.INV(RAND())</f>
        <v>-1.2851916534686154</v>
      </c>
      <c r="AS15" s="24">
        <f ca="1">SQRT(Inputs!$B$38)*L15+SQRT(1-Inputs!$B$38)*_xlfn.NORM.S.INV(RAND())</f>
        <v>-0.15745169018463506</v>
      </c>
      <c r="AT15" s="24">
        <f ca="1">SQRT(Inputs!$B$38)*M15+SQRT(1-Inputs!$B$38)*_xlfn.NORM.S.INV(RAND())</f>
        <v>-0.99328611754004148</v>
      </c>
      <c r="AU15" s="15">
        <f ca="1">Inputs!$B$6*EXP($B$8-0.5*C$5^2+C$5*N15)</f>
        <v>3860.4240396893856</v>
      </c>
      <c r="AV15" s="15">
        <f t="shared" ca="1" si="1"/>
        <v>6246.7389651417989</v>
      </c>
      <c r="AW15" s="15">
        <f t="shared" ca="1" si="2"/>
        <v>8292.9628019256706</v>
      </c>
      <c r="AX15" s="15">
        <f t="shared" ca="1" si="3"/>
        <v>9002.0711496223648</v>
      </c>
      <c r="AY15" s="15">
        <f t="shared" ca="1" si="4"/>
        <v>11681.083630069346</v>
      </c>
      <c r="AZ15" s="15">
        <f t="shared" ca="1" si="5"/>
        <v>14241.32569910064</v>
      </c>
      <c r="BA15" s="15">
        <f t="shared" ca="1" si="6"/>
        <v>15313.985934445263</v>
      </c>
      <c r="BB15" s="15">
        <f t="shared" ca="1" si="7"/>
        <v>18741.898890181048</v>
      </c>
      <c r="BC15" s="15">
        <f t="shared" ca="1" si="8"/>
        <v>19240.754137752603</v>
      </c>
      <c r="BD15" s="15">
        <f t="shared" ca="1" si="9"/>
        <v>27483.923361693498</v>
      </c>
      <c r="BE15" s="15">
        <f t="shared" ca="1" si="10"/>
        <v>33346.901224198911</v>
      </c>
      <c r="BF15" s="15">
        <f ca="1">Inputs!$B$13*EXP($B$9-0.5*C$6^2+C$6*Y15)</f>
        <v>9588.9947065303022</v>
      </c>
      <c r="BG15" s="15">
        <f t="shared" ca="1" si="11"/>
        <v>16777.168103170825</v>
      </c>
      <c r="BH15" s="15">
        <f t="shared" ca="1" si="12"/>
        <v>21010.823142285721</v>
      </c>
      <c r="BI15" s="15">
        <f t="shared" ca="1" si="13"/>
        <v>25121.613547689285</v>
      </c>
      <c r="BJ15" s="15">
        <f t="shared" ca="1" si="14"/>
        <v>28286.750330629951</v>
      </c>
      <c r="BK15" s="15">
        <f t="shared" ca="1" si="15"/>
        <v>42220.184946058653</v>
      </c>
      <c r="BL15" s="15">
        <f t="shared" ca="1" si="16"/>
        <v>60824.710455156448</v>
      </c>
      <c r="BM15" s="15">
        <f t="shared" ca="1" si="17"/>
        <v>71768.466541778791</v>
      </c>
      <c r="BN15" s="15">
        <f t="shared" ca="1" si="18"/>
        <v>66785.350504859962</v>
      </c>
      <c r="BO15" s="15">
        <f t="shared" ca="1" si="19"/>
        <v>83708.955250437328</v>
      </c>
      <c r="BP15" s="15">
        <f t="shared" ca="1" si="20"/>
        <v>128225.01163067321</v>
      </c>
      <c r="BQ15" s="15">
        <f ca="1">Inputs!$B$20*EXP($B$10-0.5*C$7^2+C$7*AJ15)</f>
        <v>3331.3450486637607</v>
      </c>
      <c r="BR15" s="15">
        <f t="shared" ca="1" si="21"/>
        <v>5800.0283497129349</v>
      </c>
      <c r="BS15" s="15">
        <f t="shared" ca="1" si="22"/>
        <v>9636.4263862944499</v>
      </c>
      <c r="BT15" s="15">
        <f t="shared" ca="1" si="23"/>
        <v>11108.287253023629</v>
      </c>
      <c r="BU15" s="15">
        <f t="shared" ca="1" si="24"/>
        <v>22834.417901564961</v>
      </c>
      <c r="BV15" s="15">
        <f t="shared" ca="1" si="25"/>
        <v>21923.975872668972</v>
      </c>
      <c r="BW15" s="15">
        <f t="shared" ca="1" si="26"/>
        <v>29319.014211199614</v>
      </c>
      <c r="BX15" s="15">
        <f t="shared" ca="1" si="27"/>
        <v>29291.469650310937</v>
      </c>
      <c r="BY15" s="15">
        <f t="shared" ca="1" si="28"/>
        <v>32095.469248990907</v>
      </c>
      <c r="BZ15" s="15">
        <f t="shared" ca="1" si="29"/>
        <v>43749.60319932182</v>
      </c>
      <c r="CA15" s="15">
        <f t="shared" ca="1" si="30"/>
        <v>51511.036245047952</v>
      </c>
      <c r="CB15" s="15">
        <f ca="1">(AU15*DCF!C$10-DCF!C$5*MAX(AU15*DCF!C$10,0)-MAX(AU15-Inputs!$B$6,0)/Inputs!$B$10)*DCF!C$6</f>
        <v>991.39208394290608</v>
      </c>
      <c r="CC15" s="15">
        <f ca="1">(AV15*DCF!D$10-DCF!D$5*MAX(AV15*DCF!D$10,0)-MAX(AV15-AU15,0)/Inputs!$B$10)*DCF!D$6</f>
        <v>940.75986221270648</v>
      </c>
      <c r="CD15" s="15">
        <f ca="1">(AW15*DCF!E$10-DCF!E$5*MAX(AW15*DCF!E$10,0)-MAX(AW15-AV15,0)/Inputs!$B$10)*DCF!E$6</f>
        <v>1453.8187525023079</v>
      </c>
      <c r="CE15" s="15">
        <f ca="1">(AX15*DCF!F$10-DCF!F$5*MAX(AX15*DCF!F$10,0)-MAX(AX15-AW15,0)/Inputs!$B$10)*DCF!F$6</f>
        <v>1817.5899192148809</v>
      </c>
      <c r="CF15" s="15">
        <f ca="1">(AY15*DCF!G$10-DCF!G$5*MAX(AY15*DCF!G$10,0)-MAX(AY15-AX15,0)/Inputs!$B$10)*DCF!G$6</f>
        <v>1891.8162054818019</v>
      </c>
      <c r="CG15" s="15">
        <f ca="1">(AZ15*DCF!H$10-DCF!H$5*MAX(AZ15*DCF!H$10,0)-MAX(AZ15-AY15,0)/Inputs!$B$10)*DCF!H$6</f>
        <v>2310.3467217615207</v>
      </c>
      <c r="CH15" s="15">
        <f ca="1">(BA15*DCF!I$10-DCF!I$5*MAX(BA15*DCF!I$10,0)-MAX(BA15-AZ15,0)/Inputs!$B$10)*DCF!I$6</f>
        <v>2621.352713097398</v>
      </c>
      <c r="CI15" s="15">
        <f ca="1">(BB15*DCF!J$10-DCF!J$5*MAX(BB15*DCF!J$10,0)-MAX(BB15-BA15,0)/Inputs!$B$10)*DCF!J$6</f>
        <v>2696.7096158690756</v>
      </c>
      <c r="CJ15" s="15">
        <f ca="1">(BC15*DCF!K$10-DCF!K$5*MAX(BC15*DCF!K$10,0)-MAX(BC15-BB15,0)/Inputs!$B$10)*DCF!K$6</f>
        <v>3027.6202672025902</v>
      </c>
      <c r="CK15" s="15">
        <f ca="1">(BD15*DCF!L$10-DCF!L$5*MAX(BD15*DCF!L$10,0)-MAX(BD15-BC15,0)/Inputs!$B$10)*DCF!L$6</f>
        <v>3079.1230271297823</v>
      </c>
      <c r="CL15" s="15">
        <f ca="1">(BE15*DCF!M$10-DCF!M$5*MAX(BE15*DCF!M$10,0)-MAX(BE15-BD15,0)/Inputs!$B$10)*DCF!M$6</f>
        <v>4005.2837220565671</v>
      </c>
      <c r="CM15" s="15">
        <f ca="1">(BF15*DCF!C$28-DCF!C$5*MAX(BF15*DCF!C$28,0)-MAX(BF15-Inputs!$B$13,0)/Inputs!$B$17)*DCF!C$6</f>
        <v>2926.4982985784268</v>
      </c>
      <c r="CN15" s="15">
        <f ca="1">(BG15*DCF!D$28-DCF!D$5*MAX(BG15*DCF!D$28,0)-MAX(BG15-BF15,0)/Inputs!$B$17)*DCF!D$6</f>
        <v>3407.6959912626075</v>
      </c>
      <c r="CO15" s="15">
        <f ca="1">(BH15*DCF!E$28-DCF!E$5*MAX(BH15*DCF!E$28,0)-MAX(BH15-BG15,0)/Inputs!$B$17)*DCF!E$6</f>
        <v>5116.2441090596058</v>
      </c>
      <c r="CP15" s="15">
        <f ca="1">(BI15*DCF!F$28-DCF!F$5*MAX(BI15*DCF!F$28,0)-MAX(BI15-BH15,0)/Inputs!$B$17)*DCF!F$6</f>
        <v>6071.4219839273055</v>
      </c>
      <c r="CQ15" s="15">
        <f ca="1">(BJ15*DCF!G$28-DCF!G$5*MAX(BJ15*DCF!G$28,0)-MAX(BJ15-BI15,0)/Inputs!$B$17)*DCF!G$6</f>
        <v>6806.8672450811991</v>
      </c>
      <c r="CR15" s="15">
        <f ca="1">(BK15*DCF!H$28-DCF!H$5*MAX(BK15*DCF!H$28,0)-MAX(BK15-BJ15,0)/Inputs!$B$17)*DCF!H$6</f>
        <v>8276.6528233977024</v>
      </c>
      <c r="CS15" s="15">
        <f ca="1">(BL15*DCF!I$28-DCF!I$5*MAX(BL15*DCF!I$28,0)-MAX(BL15-BK15,0)/Inputs!$B$17)*DCF!I$6</f>
        <v>11632.795620400697</v>
      </c>
      <c r="CT15" s="15">
        <f ca="1">(BM15*DCF!J$28-DCF!J$5*MAX(BM15*DCF!J$28,0)-MAX(BM15-BL15,0)/Inputs!$B$17)*DCF!J$6</f>
        <v>14559.273340832042</v>
      </c>
      <c r="CU15" s="15">
        <f ca="1">(BN15*DCF!K$28-DCF!K$5*MAX(BN15*DCF!K$28,0)-MAX(BN15-BM15,0)/Inputs!$B$17)*DCF!K$6</f>
        <v>14103.946236466767</v>
      </c>
      <c r="CV15" s="15">
        <f ca="1">(BO15*DCF!L$28-DCF!L$5*MAX(BO15*DCF!L$28,0)-MAX(BO15-BN15,0)/Inputs!$B$17)*DCF!L$6</f>
        <v>14786.759516020255</v>
      </c>
      <c r="CW15" s="15">
        <f ca="1">(BP15*DCF!M$28-DCF!M$5*MAX(BP15*DCF!M$28,0)-MAX(BP15-BO15,0)/Inputs!$B$17)*DCF!M$6</f>
        <v>19472.431384328822</v>
      </c>
      <c r="CX15" s="15">
        <f ca="1">(BQ15*DCF!C$46-DCF!C$5*MAX(BQ15*DCF!C$46,0)-MAX(BQ15-Inputs!$B$20,0)/Inputs!$B$24)*DCF!C$6</f>
        <v>-829.56931778089654</v>
      </c>
      <c r="CY15" s="15">
        <f ca="1">(BR15*DCF!D$46-DCF!D$5*MAX(BR15*DCF!D$46,0)-MAX(BR15-BQ15,0)/Inputs!$B$24)*DCF!D$6</f>
        <v>-2043.2962535121942</v>
      </c>
      <c r="CZ15" s="15">
        <f ca="1">(BS15*DCF!E$46-DCF!E$5*MAX(BS15*DCF!E$46,0)-MAX(BS15-BR15,0)/Inputs!$B$24)*DCF!E$6</f>
        <v>-2651.7266901094399</v>
      </c>
      <c r="DA15" s="15">
        <f ca="1">(BT15*DCF!F$46-DCF!F$5*MAX(BT15*DCF!F$46,0)-MAX(BT15-BS15,0)/Inputs!$B$24)*DCF!F$6</f>
        <v>-1344.9267803621501</v>
      </c>
      <c r="DB15" s="15">
        <f ca="1">(BU15*DCF!G$46-DCF!G$5*MAX(BU15*DCF!G$46,0)-MAX(BU15-BT15,0)/Inputs!$B$24)*DCF!G$6</f>
        <v>-4712.5433730240575</v>
      </c>
      <c r="DC15" s="15">
        <f ca="1">(BV15*DCF!H$46-DCF!H$5*MAX(BV15*DCF!H$46,0)-MAX(BV15-BU15,0)/Inputs!$B$24)*DCF!H$6</f>
        <v>0</v>
      </c>
      <c r="DD15" s="15">
        <f ca="1">(BW15*DCF!I$46-DCF!I$5*MAX(BW15*DCF!I$46,0)-MAX(BW15-BV15,0)/Inputs!$B$24)*DCF!I$6</f>
        <v>-1445.6954294690468</v>
      </c>
      <c r="DE15" s="15">
        <f ca="1">(BX15*DCF!J$46-DCF!J$5*MAX(BX15*DCF!J$46,0)-MAX(BX15-BW15,0)/Inputs!$B$24)*DCF!J$6</f>
        <v>1228.6961274387031</v>
      </c>
      <c r="DF15" s="15">
        <f ca="1">(BY15*DCF!K$46-DCF!K$5*MAX(BY15*DCF!K$46,0)-MAX(BY15-BX15,0)/Inputs!$B$24)*DCF!K$6</f>
        <v>1146.4949908262643</v>
      </c>
      <c r="DG15" s="15">
        <f ca="1">(BZ15*DCF!L$46-DCF!L$5*MAX(BZ15*DCF!L$46,0)-MAX(BZ15-BY15,0)/Inputs!$B$24)*DCF!L$6</f>
        <v>386.83866827328808</v>
      </c>
      <c r="DH15" s="15">
        <f ca="1">(CA15*DCF!M$46-DCF!M$5*MAX(CA15*DCF!M$46,0)-MAX(CA15-BZ15,0)/Inputs!$B$24)*DCF!M$6</f>
        <v>2415.6873453783965</v>
      </c>
      <c r="DI15" s="15">
        <f ca="1">SUM(CB15:CL15)+BE15*DCF!M$10*(1+Inputs!$B$30)*(1-Inputs!$B$33)*(1-Inputs!$B$30/Inputs!$B$31)/(Inputs!$B$29-Inputs!$B$30)*DCF!M$6</f>
        <v>117640.67996453473</v>
      </c>
      <c r="DJ15" s="15">
        <f ca="1">SUM(CM15:CW15)+BP15*DCF!M$28*(1+Inputs!$B$30)*(1-Inputs!$B$33)*(1-Inputs!$B$30/Inputs!$B$31)/(Inputs!$B$29-Inputs!$B$30)*DCF!M$6</f>
        <v>582963.12384056277</v>
      </c>
      <c r="DK15" s="15">
        <f ca="1">SUM(CX15:DH15)+CA15*DCF!M$46*(1+Inputs!$B$30)*(1-Inputs!$B$33)*(1-Inputs!$B$30/Inputs!$B$31)/(Inputs!$B$29-Inputs!$B$30)*DCF!M$6</f>
        <v>71792.1231948286</v>
      </c>
      <c r="DM15" s="15">
        <f ca="1">DI15+DJ15+DK15+Inputs!$B$34+Inputs!$B$36-Inputs!$B$35</f>
        <v>849246.9269999261</v>
      </c>
    </row>
    <row r="16" spans="1:117" x14ac:dyDescent="0.75">
      <c r="A16" s="11">
        <v>3</v>
      </c>
      <c r="C16" s="24">
        <f t="shared" ca="1" si="0"/>
        <v>-1.1853200690791923</v>
      </c>
      <c r="D16" s="24">
        <f t="shared" ca="1" si="0"/>
        <v>0.26902475670587334</v>
      </c>
      <c r="E16" s="24">
        <f t="shared" ca="1" si="0"/>
        <v>3.6249926706467456E-2</v>
      </c>
      <c r="F16" s="24">
        <f t="shared" ca="1" si="0"/>
        <v>-1.4643931790987352</v>
      </c>
      <c r="G16" s="24">
        <f t="shared" ca="1" si="0"/>
        <v>-0.86317315545139062</v>
      </c>
      <c r="H16" s="24">
        <f t="shared" ca="1" si="0"/>
        <v>2.1147416987327561</v>
      </c>
      <c r="I16" s="24">
        <f t="shared" ca="1" si="0"/>
        <v>-1.3176907392416617</v>
      </c>
      <c r="J16" s="24">
        <f t="shared" ca="1" si="0"/>
        <v>0.81258468442168352</v>
      </c>
      <c r="K16" s="24">
        <f t="shared" ca="1" si="0"/>
        <v>1.3715921369128308</v>
      </c>
      <c r="L16" s="24">
        <f t="shared" ca="1" si="0"/>
        <v>1.751564841105443</v>
      </c>
      <c r="M16" s="24">
        <f t="shared" ca="1" si="0"/>
        <v>-0.22003154544025535</v>
      </c>
      <c r="N16" s="24">
        <f ca="1">SQRT(Inputs!$B$38)*C16+SQRT(1-Inputs!$B$38)*_xlfn.NORM.S.INV(RAND())</f>
        <v>-1.6684769552335725</v>
      </c>
      <c r="O16" s="24">
        <f ca="1">SQRT(Inputs!$B$38)*D16+SQRT(1-Inputs!$B$38)*_xlfn.NORM.S.INV(RAND())</f>
        <v>-0.38703156182713216</v>
      </c>
      <c r="P16" s="24">
        <f ca="1">SQRT(Inputs!$B$38)*E16+SQRT(1-Inputs!$B$38)*_xlfn.NORM.S.INV(RAND())</f>
        <v>0.10831843715375149</v>
      </c>
      <c r="Q16" s="24">
        <f ca="1">SQRT(Inputs!$B$38)*F16+SQRT(1-Inputs!$B$38)*_xlfn.NORM.S.INV(RAND())</f>
        <v>-0.56482081085658997</v>
      </c>
      <c r="R16" s="24">
        <f ca="1">SQRT(Inputs!$B$38)*G16+SQRT(1-Inputs!$B$38)*_xlfn.NORM.S.INV(RAND())</f>
        <v>-0.88022795788897135</v>
      </c>
      <c r="S16" s="24">
        <f ca="1">SQRT(Inputs!$B$38)*H16+SQRT(1-Inputs!$B$38)*_xlfn.NORM.S.INV(RAND())</f>
        <v>1.4945569497991751</v>
      </c>
      <c r="T16" s="24">
        <f ca="1">SQRT(Inputs!$B$38)*I16+SQRT(1-Inputs!$B$38)*_xlfn.NORM.S.INV(RAND())</f>
        <v>-0.97131190453540062</v>
      </c>
      <c r="U16" s="24">
        <f ca="1">SQRT(Inputs!$B$38)*J16+SQRT(1-Inputs!$B$38)*_xlfn.NORM.S.INV(RAND())</f>
        <v>0.31192680798109751</v>
      </c>
      <c r="V16" s="24">
        <f ca="1">SQRT(Inputs!$B$38)*K16+SQRT(1-Inputs!$B$38)*_xlfn.NORM.S.INV(RAND())</f>
        <v>1.7214510126355786</v>
      </c>
      <c r="W16" s="24">
        <f ca="1">SQRT(Inputs!$B$38)*L16+SQRT(1-Inputs!$B$38)*_xlfn.NORM.S.INV(RAND())</f>
        <v>1.7206255708314602</v>
      </c>
      <c r="X16" s="24">
        <f ca="1">SQRT(Inputs!$B$38)*M16+SQRT(1-Inputs!$B$38)*_xlfn.NORM.S.INV(RAND())</f>
        <v>-0.6908867461601933</v>
      </c>
      <c r="Y16" s="24">
        <f ca="1">SQRT(Inputs!$B$38)*C16+SQRT(1-Inputs!$B$38)*_xlfn.NORM.S.INV(RAND())</f>
        <v>0.43923965650039287</v>
      </c>
      <c r="Z16" s="24">
        <f ca="1">SQRT(Inputs!$B$38)*D16+SQRT(1-Inputs!$B$38)*_xlfn.NORM.S.INV(RAND())</f>
        <v>0.18424209884887599</v>
      </c>
      <c r="AA16" s="24">
        <f ca="1">SQRT(Inputs!$B$38)*E16+SQRT(1-Inputs!$B$38)*_xlfn.NORM.S.INV(RAND())</f>
        <v>-1.2982869785727242</v>
      </c>
      <c r="AB16" s="24">
        <f ca="1">SQRT(Inputs!$B$38)*F16+SQRT(1-Inputs!$B$38)*_xlfn.NORM.S.INV(RAND())</f>
        <v>-1.5727233054591183</v>
      </c>
      <c r="AC16" s="24">
        <f ca="1">SQRT(Inputs!$B$38)*G16+SQRT(1-Inputs!$B$38)*_xlfn.NORM.S.INV(RAND())</f>
        <v>0.16574588215012298</v>
      </c>
      <c r="AD16" s="24">
        <f ca="1">SQRT(Inputs!$B$38)*H16+SQRT(1-Inputs!$B$38)*_xlfn.NORM.S.INV(RAND())</f>
        <v>0.42109204522941168</v>
      </c>
      <c r="AE16" s="24">
        <f ca="1">SQRT(Inputs!$B$38)*I16+SQRT(1-Inputs!$B$38)*_xlfn.NORM.S.INV(RAND())</f>
        <v>-9.062542478140867E-3</v>
      </c>
      <c r="AF16" s="24">
        <f ca="1">SQRT(Inputs!$B$38)*J16+SQRT(1-Inputs!$B$38)*_xlfn.NORM.S.INV(RAND())</f>
        <v>2.3100109199180516</v>
      </c>
      <c r="AG16" s="24">
        <f ca="1">SQRT(Inputs!$B$38)*K16+SQRT(1-Inputs!$B$38)*_xlfn.NORM.S.INV(RAND())</f>
        <v>1.4002928343907706E-2</v>
      </c>
      <c r="AH16" s="24">
        <f ca="1">SQRT(Inputs!$B$38)*L16+SQRT(1-Inputs!$B$38)*_xlfn.NORM.S.INV(RAND())</f>
        <v>0.86628640808772783</v>
      </c>
      <c r="AI16" s="24">
        <f ca="1">SQRT(Inputs!$B$38)*M16+SQRT(1-Inputs!$B$38)*_xlfn.NORM.S.INV(RAND())</f>
        <v>-0.67932283309121266</v>
      </c>
      <c r="AJ16" s="24">
        <f ca="1">SQRT(Inputs!$B$38)*C16+SQRT(1-Inputs!$B$38)*_xlfn.NORM.S.INV(RAND())</f>
        <v>9.6670515901229548E-2</v>
      </c>
      <c r="AK16" s="24">
        <f ca="1">SQRT(Inputs!$B$38)*D16+SQRT(1-Inputs!$B$38)*_xlfn.NORM.S.INV(RAND())</f>
        <v>2.001021260855492</v>
      </c>
      <c r="AL16" s="24">
        <f ca="1">SQRT(Inputs!$B$38)*E16+SQRT(1-Inputs!$B$38)*_xlfn.NORM.S.INV(RAND())</f>
        <v>1.9215413291412036</v>
      </c>
      <c r="AM16" s="24">
        <f ca="1">SQRT(Inputs!$B$38)*F16+SQRT(1-Inputs!$B$38)*_xlfn.NORM.S.INV(RAND())</f>
        <v>-1.725781845038842</v>
      </c>
      <c r="AN16" s="24">
        <f ca="1">SQRT(Inputs!$B$38)*G16+SQRT(1-Inputs!$B$38)*_xlfn.NORM.S.INV(RAND())</f>
        <v>-1.8902938561429794</v>
      </c>
      <c r="AO16" s="24">
        <f ca="1">SQRT(Inputs!$B$38)*H16+SQRT(1-Inputs!$B$38)*_xlfn.NORM.S.INV(RAND())</f>
        <v>0.85108543055308372</v>
      </c>
      <c r="AP16" s="24">
        <f ca="1">SQRT(Inputs!$B$38)*I16+SQRT(1-Inputs!$B$38)*_xlfn.NORM.S.INV(RAND())</f>
        <v>-0.92485476041119574</v>
      </c>
      <c r="AQ16" s="24">
        <f ca="1">SQRT(Inputs!$B$38)*J16+SQRT(1-Inputs!$B$38)*_xlfn.NORM.S.INV(RAND())</f>
        <v>-0.20547084797170029</v>
      </c>
      <c r="AR16" s="24">
        <f ca="1">SQRT(Inputs!$B$38)*K16+SQRT(1-Inputs!$B$38)*_xlfn.NORM.S.INV(RAND())</f>
        <v>1.4141695563798753</v>
      </c>
      <c r="AS16" s="24">
        <f ca="1">SQRT(Inputs!$B$38)*L16+SQRT(1-Inputs!$B$38)*_xlfn.NORM.S.INV(RAND())</f>
        <v>0.27050612528780094</v>
      </c>
      <c r="AT16" s="24">
        <f ca="1">SQRT(Inputs!$B$38)*M16+SQRT(1-Inputs!$B$38)*_xlfn.NORM.S.INV(RAND())</f>
        <v>-1.4895899336161684</v>
      </c>
      <c r="AU16" s="15">
        <f ca="1">Inputs!$B$6*EXP($B$8-0.5*C$5^2+C$5*N16)</f>
        <v>3787.7631288350294</v>
      </c>
      <c r="AV16" s="15">
        <f t="shared" ca="1" si="1"/>
        <v>4355.5569816433199</v>
      </c>
      <c r="AW16" s="15">
        <f t="shared" ca="1" si="2"/>
        <v>5388.9913651451179</v>
      </c>
      <c r="AX16" s="15">
        <f t="shared" ca="1" si="3"/>
        <v>6131.1449432547361</v>
      </c>
      <c r="AY16" s="15">
        <f t="shared" ca="1" si="4"/>
        <v>6760.8854899284352</v>
      </c>
      <c r="AZ16" s="15">
        <f t="shared" ca="1" si="5"/>
        <v>9748.0041448570955</v>
      </c>
      <c r="BA16" s="15">
        <f t="shared" ca="1" si="6"/>
        <v>10775.991097557035</v>
      </c>
      <c r="BB16" s="15">
        <f t="shared" ca="1" si="7"/>
        <v>13611.915585619943</v>
      </c>
      <c r="BC16" s="15">
        <f t="shared" ca="1" si="8"/>
        <v>19684.865807137539</v>
      </c>
      <c r="BD16" s="15">
        <f t="shared" ca="1" si="9"/>
        <v>28326.679938042387</v>
      </c>
      <c r="BE16" s="15">
        <f t="shared" ca="1" si="10"/>
        <v>32593.80392251557</v>
      </c>
      <c r="BF16" s="15">
        <f ca="1">Inputs!$B$13*EXP($B$9-0.5*C$6^2+C$6*Y16)</f>
        <v>15089.395307878191</v>
      </c>
      <c r="BG16" s="15">
        <f t="shared" ca="1" si="11"/>
        <v>19011.616988617814</v>
      </c>
      <c r="BH16" s="15">
        <f t="shared" ca="1" si="12"/>
        <v>18728.71764069482</v>
      </c>
      <c r="BI16" s="15">
        <f t="shared" ca="1" si="13"/>
        <v>17997.491214713504</v>
      </c>
      <c r="BJ16" s="15">
        <f t="shared" ca="1" si="14"/>
        <v>22597.236140395224</v>
      </c>
      <c r="BK16" s="15">
        <f t="shared" ca="1" si="15"/>
        <v>29370.23184065619</v>
      </c>
      <c r="BL16" s="15">
        <f t="shared" ca="1" si="16"/>
        <v>36035.439507024894</v>
      </c>
      <c r="BM16" s="15">
        <f t="shared" ca="1" si="17"/>
        <v>59018.230160712184</v>
      </c>
      <c r="BN16" s="15">
        <f t="shared" ca="1" si="18"/>
        <v>72706.936254768414</v>
      </c>
      <c r="BO16" s="15">
        <f t="shared" ca="1" si="19"/>
        <v>98935.774755770282</v>
      </c>
      <c r="BP16" s="15">
        <f t="shared" ca="1" si="20"/>
        <v>112750.87282369363</v>
      </c>
      <c r="BQ16" s="15">
        <f ca="1">Inputs!$B$20*EXP($B$10-0.5*C$7^2+C$7*AJ16)</f>
        <v>4439.1404490703089</v>
      </c>
      <c r="BR16" s="15">
        <f t="shared" ca="1" si="21"/>
        <v>11371.68664823474</v>
      </c>
      <c r="BS16" s="15">
        <f t="shared" ca="1" si="22"/>
        <v>27041.323424274189</v>
      </c>
      <c r="BT16" s="15">
        <f t="shared" ca="1" si="23"/>
        <v>23708.625386512678</v>
      </c>
      <c r="BU16" s="15">
        <f t="shared" ca="1" si="24"/>
        <v>20796.404802782556</v>
      </c>
      <c r="BV16" s="15">
        <f t="shared" ca="1" si="25"/>
        <v>35049.409750013001</v>
      </c>
      <c r="BW16" s="15">
        <f t="shared" ca="1" si="26"/>
        <v>40214.447227442441</v>
      </c>
      <c r="BX16" s="15">
        <f t="shared" ca="1" si="27"/>
        <v>53976.557802017916</v>
      </c>
      <c r="BY16" s="15">
        <f t="shared" ca="1" si="28"/>
        <v>99129.087071596572</v>
      </c>
      <c r="BZ16" s="15">
        <f t="shared" ca="1" si="29"/>
        <v>146183.64864828045</v>
      </c>
      <c r="CA16" s="15">
        <f t="shared" ca="1" si="30"/>
        <v>157587.94075049504</v>
      </c>
      <c r="CB16" s="15">
        <f ca="1">(AU16*DCF!C$10-DCF!C$5*MAX(AU16*DCF!C$10,0)-MAX(AU16-Inputs!$B$6,0)/Inputs!$B$10)*DCF!C$6</f>
        <v>972.73209967887522</v>
      </c>
      <c r="CC16" s="15">
        <f ca="1">(AV16*DCF!D$10-DCF!D$5*MAX(AV16*DCF!D$10,0)-MAX(AV16-AU16,0)/Inputs!$B$10)*DCF!D$6</f>
        <v>923.19583555908525</v>
      </c>
      <c r="CD16" s="15">
        <f ca="1">(AW16*DCF!E$10-DCF!E$5*MAX(AW16*DCF!E$10,0)-MAX(AW16-AV16,0)/Inputs!$B$10)*DCF!E$6</f>
        <v>1011.4601012735459</v>
      </c>
      <c r="CE16" s="15">
        <f ca="1">(AX16*DCF!F$10-DCF!F$5*MAX(AX16*DCF!F$10,0)-MAX(AX16-AW16,0)/Inputs!$B$10)*DCF!F$6</f>
        <v>1183.9954105501968</v>
      </c>
      <c r="CF16" s="15">
        <f ca="1">(AY16*DCF!G$10-DCF!G$5*MAX(AY16*DCF!G$10,0)-MAX(AY16-AX16,0)/Inputs!$B$10)*DCF!G$6</f>
        <v>1271.9648060978664</v>
      </c>
      <c r="CG16" s="15">
        <f ca="1">(AZ16*DCF!H$10-DCF!H$5*MAX(AZ16*DCF!H$10,0)-MAX(AZ16-AY16,0)/Inputs!$B$10)*DCF!H$6</f>
        <v>1362.1655284259498</v>
      </c>
      <c r="CH16" s="15">
        <f ca="1">(BA16*DCF!I$10-DCF!I$5*MAX(BA16*DCF!I$10,0)-MAX(BA16-AZ16,0)/Inputs!$B$10)*DCF!I$6</f>
        <v>1799.75458651914</v>
      </c>
      <c r="CI16" s="15">
        <f ca="1">(BB16*DCF!J$10-DCF!J$5*MAX(BB16*DCF!J$10,0)-MAX(BB16-BA16,0)/Inputs!$B$10)*DCF!J$6</f>
        <v>1906.0986746701044</v>
      </c>
      <c r="CJ16" s="15">
        <f ca="1">(BC16*DCF!K$10-DCF!K$5*MAX(BC16*DCF!K$10,0)-MAX(BC16-BB16,0)/Inputs!$B$10)*DCF!K$6</f>
        <v>2318.8266704604812</v>
      </c>
      <c r="CK16" s="15">
        <f ca="1">(BD16*DCF!L$10-DCF!L$5*MAX(BD16*DCF!L$10,0)-MAX(BD16-BC16,0)/Inputs!$B$10)*DCF!L$6</f>
        <v>3154.6755035804254</v>
      </c>
      <c r="CL16" s="15">
        <f ca="1">(BE16*DCF!M$10-DCF!M$5*MAX(BE16*DCF!M$10,0)-MAX(BE16-BD16,0)/Inputs!$B$10)*DCF!M$6</f>
        <v>4089.6537494749155</v>
      </c>
      <c r="CM16" s="15">
        <f ca="1">(BF16*DCF!C$28-DCF!C$5*MAX(BF16*DCF!C$28,0)-MAX(BF16-Inputs!$B$13,0)/Inputs!$B$17)*DCF!C$6</f>
        <v>3750.1278366889869</v>
      </c>
      <c r="CN16" s="15">
        <f ca="1">(BG16*DCF!D$28-DCF!D$5*MAX(BG16*DCF!D$28,0)-MAX(BG16-BF16,0)/Inputs!$B$17)*DCF!D$6</f>
        <v>4762.5699665892907</v>
      </c>
      <c r="CO16" s="15">
        <f ca="1">(BH16*DCF!E$28-DCF!E$5*MAX(BH16*DCF!E$28,0)-MAX(BH16-BG16,0)/Inputs!$B$17)*DCF!E$6</f>
        <v>5304.3063276961875</v>
      </c>
      <c r="CP16" s="15">
        <f ca="1">(BI16*DCF!F$28-DCF!F$5*MAX(BI16*DCF!F$28,0)-MAX(BI16-BH16,0)/Inputs!$B$17)*DCF!F$6</f>
        <v>4885.8447953536679</v>
      </c>
      <c r="CQ16" s="15">
        <f ca="1">(BJ16*DCF!G$28-DCF!G$5*MAX(BJ16*DCF!G$28,0)-MAX(BJ16-BI16,0)/Inputs!$B$17)*DCF!G$6</f>
        <v>5089.3927047939642</v>
      </c>
      <c r="CR16" s="15">
        <f ca="1">(BK16*DCF!H$28-DCF!H$5*MAX(BK16*DCF!H$28,0)-MAX(BK16-BJ16,0)/Inputs!$B$17)*DCF!H$6</f>
        <v>6211.2489104674778</v>
      </c>
      <c r="CS16" s="15">
        <f ca="1">(BL16*DCF!I$28-DCF!I$5*MAX(BL16*DCF!I$28,0)-MAX(BL16-BK16,0)/Inputs!$B$17)*DCF!I$6</f>
        <v>7517.1814063226493</v>
      </c>
      <c r="CT16" s="15">
        <f ca="1">(BM16*DCF!J$28-DCF!J$5*MAX(BM16*DCF!J$28,0)-MAX(BM16-BL16,0)/Inputs!$B$17)*DCF!J$6</f>
        <v>10118.634510240257</v>
      </c>
      <c r="CU16" s="15">
        <f ca="1">(BN16*DCF!K$28-DCF!K$5*MAX(BN16*DCF!K$28,0)-MAX(BN16-BM16,0)/Inputs!$B$17)*DCF!K$6</f>
        <v>13677.801695920107</v>
      </c>
      <c r="CV16" s="15">
        <f ca="1">(BO16*DCF!L$28-DCF!L$5*MAX(BO16*DCF!L$28,0)-MAX(BO16-BN16,0)/Inputs!$B$17)*DCF!L$6</f>
        <v>16771.92690058173</v>
      </c>
      <c r="CW16" s="15">
        <f ca="1">(BP16*DCF!M$28-DCF!M$5*MAX(BP16*DCF!M$28,0)-MAX(BP16-BO16,0)/Inputs!$B$17)*DCF!M$6</f>
        <v>19770.076031349236</v>
      </c>
      <c r="CX16" s="15">
        <f ca="1">(BQ16*DCF!C$46-DCF!C$5*MAX(BQ16*DCF!C$46,0)-MAX(BQ16-Inputs!$B$20,0)/Inputs!$B$24)*DCF!C$6</f>
        <v>-1597.0949993558722</v>
      </c>
      <c r="CY16" s="15">
        <f ca="1">(BR16*DCF!D$46-DCF!D$5*MAX(BR16*DCF!D$46,0)-MAX(BR16-BQ16,0)/Inputs!$B$24)*DCF!D$6</f>
        <v>-4898.9416375182873</v>
      </c>
      <c r="CZ16" s="15">
        <f ca="1">(BS16*DCF!E$46-DCF!E$5*MAX(BS16*DCF!E$46,0)-MAX(BS16-BR16,0)/Inputs!$B$24)*DCF!E$6</f>
        <v>-9374.2230162342821</v>
      </c>
      <c r="DA16" s="15">
        <f ca="1">(BT16*DCF!F$46-DCF!F$5*MAX(BT16*DCF!F$46,0)-MAX(BT16-BS16,0)/Inputs!$B$24)*DCF!F$6</f>
        <v>-1726.6119980101457</v>
      </c>
      <c r="DB16" s="15">
        <f ca="1">(BU16*DCF!G$46-DCF!G$5*MAX(BU16*DCF!G$46,0)-MAX(BU16-BT16,0)/Inputs!$B$24)*DCF!G$6</f>
        <v>-699.54996888675873</v>
      </c>
      <c r="DC16" s="15">
        <f ca="1">(BV16*DCF!H$46-DCF!H$5*MAX(BV16*DCF!H$46,0)-MAX(BV16-BU16,0)/Inputs!$B$24)*DCF!H$6</f>
        <v>-4429.0339577416462</v>
      </c>
      <c r="DD16" s="15">
        <f ca="1">(BW16*DCF!I$46-DCF!I$5*MAX(BW16*DCF!I$46,0)-MAX(BW16-BV16,0)/Inputs!$B$24)*DCF!I$6</f>
        <v>-553.91420276767747</v>
      </c>
      <c r="DE16" s="15">
        <f ca="1">(BX16*DCF!J$46-DCF!J$5*MAX(BX16*DCF!J$46,0)-MAX(BX16-BW16,0)/Inputs!$B$24)*DCF!J$6</f>
        <v>-1385.3195904262222</v>
      </c>
      <c r="DF16" s="15">
        <f ca="1">(BY16*DCF!K$46-DCF!K$5*MAX(BY16*DCF!K$46,0)-MAX(BY16-BX16,0)/Inputs!$B$24)*DCF!K$6</f>
        <v>-5398.5829105634521</v>
      </c>
      <c r="DG16" s="15">
        <f ca="1">(BZ16*DCF!L$46-DCF!L$5*MAX(BZ16*DCF!L$46,0)-MAX(BZ16-BY16,0)/Inputs!$B$24)*DCF!L$6</f>
        <v>-543.60360888849164</v>
      </c>
      <c r="DH16" s="15">
        <f ca="1">(CA16*DCF!M$46-DCF!M$5*MAX(CA16*DCF!M$46,0)-MAX(CA16-BZ16,0)/Inputs!$B$24)*DCF!M$6</f>
        <v>9970.1379842267452</v>
      </c>
      <c r="DI16" s="15">
        <f ca="1">SUM(CB16:CL16)+BE16*DCF!M$10*(1+Inputs!$B$30)*(1-Inputs!$B$33)*(1-Inputs!$B$30/Inputs!$B$31)/(Inputs!$B$29-Inputs!$B$30)*DCF!M$6</f>
        <v>110703.5102910882</v>
      </c>
      <c r="DJ16" s="15">
        <f ca="1">SUM(CM16:CW16)+BP16*DCF!M$28*(1+Inputs!$B$30)*(1-Inputs!$B$33)*(1-Inputs!$B$30/Inputs!$B$31)/(Inputs!$B$29-Inputs!$B$30)*DCF!M$6</f>
        <v>516242.00447837601</v>
      </c>
      <c r="DK16" s="15">
        <f ca="1">SUM(CX16:DH16)+CA16*DCF!M$46*(1+Inputs!$B$30)*(1-Inputs!$B$33)*(1-Inputs!$B$30/Inputs!$B$31)/(Inputs!$B$29-Inputs!$B$30)*DCF!M$6</f>
        <v>223012.88597906183</v>
      </c>
      <c r="DM16" s="15">
        <f ca="1">DI16+DJ16+DK16+Inputs!$B$34+Inputs!$B$36-Inputs!$B$35</f>
        <v>926809.4007485261</v>
      </c>
    </row>
    <row r="17" spans="1:117" x14ac:dyDescent="0.75">
      <c r="A17" s="11">
        <v>4</v>
      </c>
      <c r="C17" s="24">
        <f t="shared" ca="1" si="0"/>
        <v>2.803466991447524E-2</v>
      </c>
      <c r="D17" s="24">
        <f t="shared" ca="1" si="0"/>
        <v>-9.4462142604114313E-2</v>
      </c>
      <c r="E17" s="24">
        <f t="shared" ca="1" si="0"/>
        <v>-1.8017807828500982</v>
      </c>
      <c r="F17" s="24">
        <f t="shared" ca="1" si="0"/>
        <v>-0.99651649570944956</v>
      </c>
      <c r="G17" s="24">
        <f t="shared" ca="1" si="0"/>
        <v>-1.7361282025284424</v>
      </c>
      <c r="H17" s="24">
        <f t="shared" ca="1" si="0"/>
        <v>0.86490165587001644</v>
      </c>
      <c r="I17" s="24">
        <f t="shared" ca="1" si="0"/>
        <v>1.1003741028379632</v>
      </c>
      <c r="J17" s="24">
        <f t="shared" ca="1" si="0"/>
        <v>-0.60798054849183991</v>
      </c>
      <c r="K17" s="24">
        <f t="shared" ca="1" si="0"/>
        <v>0.37346849743531757</v>
      </c>
      <c r="L17" s="24">
        <f t="shared" ca="1" si="0"/>
        <v>-1.1262106314297775</v>
      </c>
      <c r="M17" s="24">
        <f t="shared" ca="1" si="0"/>
        <v>-1.0941094274167298</v>
      </c>
      <c r="N17" s="24">
        <f ca="1">SQRT(Inputs!$B$38)*C17+SQRT(1-Inputs!$B$38)*_xlfn.NORM.S.INV(RAND())</f>
        <v>1.1392313336920126</v>
      </c>
      <c r="O17" s="24">
        <f ca="1">SQRT(Inputs!$B$38)*D17+SQRT(1-Inputs!$B$38)*_xlfn.NORM.S.INV(RAND())</f>
        <v>-0.33838313793338298</v>
      </c>
      <c r="P17" s="24">
        <f ca="1">SQRT(Inputs!$B$38)*E17+SQRT(1-Inputs!$B$38)*_xlfn.NORM.S.INV(RAND())</f>
        <v>-1.465574579677513</v>
      </c>
      <c r="Q17" s="24">
        <f ca="1">SQRT(Inputs!$B$38)*F17+SQRT(1-Inputs!$B$38)*_xlfn.NORM.S.INV(RAND())</f>
        <v>1.1559455219724468</v>
      </c>
      <c r="R17" s="24">
        <f ca="1">SQRT(Inputs!$B$38)*G17+SQRT(1-Inputs!$B$38)*_xlfn.NORM.S.INV(RAND())</f>
        <v>-2.4536717320348256</v>
      </c>
      <c r="S17" s="24">
        <f ca="1">SQRT(Inputs!$B$38)*H17+SQRT(1-Inputs!$B$38)*_xlfn.NORM.S.INV(RAND())</f>
        <v>-0.37237302949305812</v>
      </c>
      <c r="T17" s="24">
        <f ca="1">SQRT(Inputs!$B$38)*I17+SQRT(1-Inputs!$B$38)*_xlfn.NORM.S.INV(RAND())</f>
        <v>0.65596193149710735</v>
      </c>
      <c r="U17" s="24">
        <f ca="1">SQRT(Inputs!$B$38)*J17+SQRT(1-Inputs!$B$38)*_xlfn.NORM.S.INV(RAND())</f>
        <v>-0.15846591852330136</v>
      </c>
      <c r="V17" s="24">
        <f ca="1">SQRT(Inputs!$B$38)*K17+SQRT(1-Inputs!$B$38)*_xlfn.NORM.S.INV(RAND())</f>
        <v>0.16875492553761201</v>
      </c>
      <c r="W17" s="24">
        <f ca="1">SQRT(Inputs!$B$38)*L17+SQRT(1-Inputs!$B$38)*_xlfn.NORM.S.INV(RAND())</f>
        <v>-1.6348915284771082</v>
      </c>
      <c r="X17" s="24">
        <f ca="1">SQRT(Inputs!$B$38)*M17+SQRT(1-Inputs!$B$38)*_xlfn.NORM.S.INV(RAND())</f>
        <v>0.39872906070388792</v>
      </c>
      <c r="Y17" s="24">
        <f ca="1">SQRT(Inputs!$B$38)*C17+SQRT(1-Inputs!$B$38)*_xlfn.NORM.S.INV(RAND())</f>
        <v>1.0723446307461741</v>
      </c>
      <c r="Z17" s="24">
        <f ca="1">SQRT(Inputs!$B$38)*D17+SQRT(1-Inputs!$B$38)*_xlfn.NORM.S.INV(RAND())</f>
        <v>3.6792789778876907E-2</v>
      </c>
      <c r="AA17" s="24">
        <f ca="1">SQRT(Inputs!$B$38)*E17+SQRT(1-Inputs!$B$38)*_xlfn.NORM.S.INV(RAND())</f>
        <v>-0.12923479602311505</v>
      </c>
      <c r="AB17" s="24">
        <f ca="1">SQRT(Inputs!$B$38)*F17+SQRT(1-Inputs!$B$38)*_xlfn.NORM.S.INV(RAND())</f>
        <v>0.10559788829922179</v>
      </c>
      <c r="AC17" s="24">
        <f ca="1">SQRT(Inputs!$B$38)*G17+SQRT(1-Inputs!$B$38)*_xlfn.NORM.S.INV(RAND())</f>
        <v>-0.21437048116404744</v>
      </c>
      <c r="AD17" s="24">
        <f ca="1">SQRT(Inputs!$B$38)*H17+SQRT(1-Inputs!$B$38)*_xlfn.NORM.S.INV(RAND())</f>
        <v>-0.11776554650104981</v>
      </c>
      <c r="AE17" s="24">
        <f ca="1">SQRT(Inputs!$B$38)*I17+SQRT(1-Inputs!$B$38)*_xlfn.NORM.S.INV(RAND())</f>
        <v>-8.2482777576856625E-3</v>
      </c>
      <c r="AF17" s="24">
        <f ca="1">SQRT(Inputs!$B$38)*J17+SQRT(1-Inputs!$B$38)*_xlfn.NORM.S.INV(RAND())</f>
        <v>-1.2901079797667372</v>
      </c>
      <c r="AG17" s="24">
        <f ca="1">SQRT(Inputs!$B$38)*K17+SQRT(1-Inputs!$B$38)*_xlfn.NORM.S.INV(RAND())</f>
        <v>1.4625749107769339</v>
      </c>
      <c r="AH17" s="24">
        <f ca="1">SQRT(Inputs!$B$38)*L17+SQRT(1-Inputs!$B$38)*_xlfn.NORM.S.INV(RAND())</f>
        <v>-0.27933350257448791</v>
      </c>
      <c r="AI17" s="24">
        <f ca="1">SQRT(Inputs!$B$38)*M17+SQRT(1-Inputs!$B$38)*_xlfn.NORM.S.INV(RAND())</f>
        <v>-0.6637648219746799</v>
      </c>
      <c r="AJ17" s="24">
        <f ca="1">SQRT(Inputs!$B$38)*C17+SQRT(1-Inputs!$B$38)*_xlfn.NORM.S.INV(RAND())</f>
        <v>-1.127005391541239</v>
      </c>
      <c r="AK17" s="24">
        <f ca="1">SQRT(Inputs!$B$38)*D17+SQRT(1-Inputs!$B$38)*_xlfn.NORM.S.INV(RAND())</f>
        <v>0.87638054551316669</v>
      </c>
      <c r="AL17" s="24">
        <f ca="1">SQRT(Inputs!$B$38)*E17+SQRT(1-Inputs!$B$38)*_xlfn.NORM.S.INV(RAND())</f>
        <v>-1.1934503902251847</v>
      </c>
      <c r="AM17" s="24">
        <f ca="1">SQRT(Inputs!$B$38)*F17+SQRT(1-Inputs!$B$38)*_xlfn.NORM.S.INV(RAND())</f>
        <v>-0.36633211823966172</v>
      </c>
      <c r="AN17" s="24">
        <f ca="1">SQRT(Inputs!$B$38)*G17+SQRT(1-Inputs!$B$38)*_xlfn.NORM.S.INV(RAND())</f>
        <v>8.8025766174326114E-2</v>
      </c>
      <c r="AO17" s="24">
        <f ca="1">SQRT(Inputs!$B$38)*H17+SQRT(1-Inputs!$B$38)*_xlfn.NORM.S.INV(RAND())</f>
        <v>-0.69174732686085094</v>
      </c>
      <c r="AP17" s="24">
        <f ca="1">SQRT(Inputs!$B$38)*I17+SQRT(1-Inputs!$B$38)*_xlfn.NORM.S.INV(RAND())</f>
        <v>0.29182159992697931</v>
      </c>
      <c r="AQ17" s="24">
        <f ca="1">SQRT(Inputs!$B$38)*J17+SQRT(1-Inputs!$B$38)*_xlfn.NORM.S.INV(RAND())</f>
        <v>-1.0748287536645404</v>
      </c>
      <c r="AR17" s="24">
        <f ca="1">SQRT(Inputs!$B$38)*K17+SQRT(1-Inputs!$B$38)*_xlfn.NORM.S.INV(RAND())</f>
        <v>0.60714584871224997</v>
      </c>
      <c r="AS17" s="24">
        <f ca="1">SQRT(Inputs!$B$38)*L17+SQRT(1-Inputs!$B$38)*_xlfn.NORM.S.INV(RAND())</f>
        <v>-1.4753047367397554</v>
      </c>
      <c r="AT17" s="24">
        <f ca="1">SQRT(Inputs!$B$38)*M17+SQRT(1-Inputs!$B$38)*_xlfn.NORM.S.INV(RAND())</f>
        <v>-0.98503854686304204</v>
      </c>
      <c r="AU17" s="15">
        <f ca="1">Inputs!$B$6*EXP($B$8-0.5*C$5^2+C$5*N17)</f>
        <v>5967.1415874776476</v>
      </c>
      <c r="AV17" s="15">
        <f t="shared" ca="1" si="1"/>
        <v>6910.8852945960762</v>
      </c>
      <c r="AW17" s="15">
        <f t="shared" ca="1" si="2"/>
        <v>6915.1521358000937</v>
      </c>
      <c r="AX17" s="15">
        <f t="shared" ca="1" si="3"/>
        <v>9754.4009302395589</v>
      </c>
      <c r="AY17" s="15">
        <f t="shared" ca="1" si="4"/>
        <v>8950.6992580611222</v>
      </c>
      <c r="AZ17" s="15">
        <f t="shared" ca="1" si="5"/>
        <v>10507.140774244575</v>
      </c>
      <c r="BA17" s="15">
        <f t="shared" ca="1" si="6"/>
        <v>13771.801573306273</v>
      </c>
      <c r="BB17" s="15">
        <f t="shared" ca="1" si="7"/>
        <v>16595.30121731044</v>
      </c>
      <c r="BC17" s="15">
        <f t="shared" ca="1" si="8"/>
        <v>20658.824561080721</v>
      </c>
      <c r="BD17" s="15">
        <f t="shared" ca="1" si="9"/>
        <v>21720.211251864628</v>
      </c>
      <c r="BE17" s="15">
        <f t="shared" ca="1" si="10"/>
        <v>27599.671350016648</v>
      </c>
      <c r="BF17" s="15">
        <f ca="1">Inputs!$B$13*EXP($B$9-0.5*C$6^2+C$6*Y17)</f>
        <v>17107.274775497361</v>
      </c>
      <c r="BG17" s="15">
        <f t="shared" ca="1" si="11"/>
        <v>20988.114335286249</v>
      </c>
      <c r="BH17" s="15">
        <f t="shared" ca="1" si="12"/>
        <v>25099.80508175286</v>
      </c>
      <c r="BI17" s="15">
        <f t="shared" ca="1" si="13"/>
        <v>31229.423810906032</v>
      </c>
      <c r="BJ17" s="15">
        <f t="shared" ca="1" si="14"/>
        <v>37120.295865524495</v>
      </c>
      <c r="BK17" s="15">
        <f t="shared" ca="1" si="15"/>
        <v>44833.519355187076</v>
      </c>
      <c r="BL17" s="15">
        <f t="shared" ca="1" si="16"/>
        <v>55013.732035954657</v>
      </c>
      <c r="BM17" s="15">
        <f t="shared" ca="1" si="17"/>
        <v>57609.774992688937</v>
      </c>
      <c r="BN17" s="15">
        <f t="shared" ca="1" si="18"/>
        <v>84425.842389229874</v>
      </c>
      <c r="BO17" s="15">
        <f t="shared" ca="1" si="19"/>
        <v>100558.58854205359</v>
      </c>
      <c r="BP17" s="15">
        <f t="shared" ca="1" si="20"/>
        <v>114802.47172293614</v>
      </c>
      <c r="BQ17" s="15">
        <f ca="1">Inputs!$B$20*EXP($B$10-0.5*C$7^2+C$7*AJ17)</f>
        <v>2876.1255829074057</v>
      </c>
      <c r="BR17" s="15">
        <f t="shared" ca="1" si="21"/>
        <v>5154.8940633691673</v>
      </c>
      <c r="BS17" s="15">
        <f t="shared" ca="1" si="22"/>
        <v>5010.5788034386633</v>
      </c>
      <c r="BT17" s="15">
        <f t="shared" ca="1" si="23"/>
        <v>6275.4905706874688</v>
      </c>
      <c r="BU17" s="15">
        <f t="shared" ca="1" si="24"/>
        <v>8884.3081078801315</v>
      </c>
      <c r="BV17" s="15">
        <f t="shared" ca="1" si="25"/>
        <v>10576.845724229857</v>
      </c>
      <c r="BW17" s="15">
        <f t="shared" ca="1" si="26"/>
        <v>15699.728452438476</v>
      </c>
      <c r="BX17" s="15">
        <f t="shared" ca="1" si="27"/>
        <v>17702.098104239394</v>
      </c>
      <c r="BY17" s="15">
        <f t="shared" ca="1" si="28"/>
        <v>27858.904779987191</v>
      </c>
      <c r="BZ17" s="15">
        <f t="shared" ca="1" si="29"/>
        <v>29804.350206981275</v>
      </c>
      <c r="CA17" s="15">
        <f t="shared" ca="1" si="30"/>
        <v>35143.28285198575</v>
      </c>
      <c r="CB17" s="15">
        <f ca="1">(AU17*DCF!C$10-DCF!C$5*MAX(AU17*DCF!C$10,0)-MAX(AU17-Inputs!$B$6,0)/Inputs!$B$10)*DCF!C$6</f>
        <v>1035.909172023378</v>
      </c>
      <c r="CC17" s="15">
        <f ca="1">(AV17*DCF!D$10-DCF!D$5*MAX(AV17*DCF!D$10,0)-MAX(AV17-AU17,0)/Inputs!$B$10)*DCF!D$6</f>
        <v>1454.3742673933914</v>
      </c>
      <c r="CD17" s="15">
        <f ca="1">(AW17*DCF!E$10-DCF!E$5*MAX(AW17*DCF!E$10,0)-MAX(AW17-AV17,0)/Inputs!$B$10)*DCF!E$6</f>
        <v>1595.6374788627063</v>
      </c>
      <c r="CE17" s="15">
        <f ca="1">(AX17*DCF!F$10-DCF!F$5*MAX(AX17*DCF!F$10,0)-MAX(AX17-AW17,0)/Inputs!$B$10)*DCF!F$6</f>
        <v>1538.5928967566213</v>
      </c>
      <c r="CF17" s="15">
        <f ca="1">(AY17*DCF!G$10-DCF!G$5*MAX(AY17*DCF!G$10,0)-MAX(AY17-AX17,0)/Inputs!$B$10)*DCF!G$6</f>
        <v>1844.2007189445799</v>
      </c>
      <c r="CG17" s="15">
        <f ca="1">(AZ17*DCF!H$10-DCF!H$5*MAX(AZ17*DCF!H$10,0)-MAX(AZ17-AY17,0)/Inputs!$B$10)*DCF!H$6</f>
        <v>1763.5948237998421</v>
      </c>
      <c r="CH17" s="15">
        <f ca="1">(BA17*DCF!I$10-DCF!I$5*MAX(BA17*DCF!I$10,0)-MAX(BA17-AZ17,0)/Inputs!$B$10)*DCF!I$6</f>
        <v>1980.0869961698288</v>
      </c>
      <c r="CI17" s="15">
        <f ca="1">(BB17*DCF!J$10-DCF!J$5*MAX(BB17*DCF!J$10,0)-MAX(BB17-BA17,0)/Inputs!$B$10)*DCF!J$6</f>
        <v>2419.9373518626426</v>
      </c>
      <c r="CJ17" s="15">
        <f ca="1">(BC17*DCF!K$10-DCF!K$5*MAX(BC17*DCF!K$10,0)-MAX(BC17-BB17,0)/Inputs!$B$10)*DCF!K$6</f>
        <v>2756.9075617659137</v>
      </c>
      <c r="CK17" s="15">
        <f ca="1">(BD17*DCF!L$10-DCF!L$5*MAX(BD17*DCF!L$10,0)-MAX(BD17-BC17,0)/Inputs!$B$10)*DCF!L$6</f>
        <v>3138.5664031427868</v>
      </c>
      <c r="CL17" s="15">
        <f ca="1">(BE17*DCF!M$10-DCF!M$5*MAX(BE17*DCF!M$10,0)-MAX(BE17-BD17,0)/Inputs!$B$10)*DCF!M$6</f>
        <v>3192.3062727116567</v>
      </c>
      <c r="CM17" s="15">
        <f ca="1">(BF17*DCF!C$28-DCF!C$5*MAX(BF17*DCF!C$28,0)-MAX(BF17-Inputs!$B$13,0)/Inputs!$B$17)*DCF!C$6</f>
        <v>3899.9484449580041</v>
      </c>
      <c r="CN17" s="15">
        <f ca="1">(BG17*DCF!D$28-DCF!D$5*MAX(BG17*DCF!D$28,0)-MAX(BG17-BF17,0)/Inputs!$B$17)*DCF!D$6</f>
        <v>5353.5227244966036</v>
      </c>
      <c r="CO17" s="15">
        <f ca="1">(BH17*DCF!E$28-DCF!E$5*MAX(BH17*DCF!E$28,0)-MAX(BH17-BG17,0)/Inputs!$B$17)*DCF!E$6</f>
        <v>6298.3540878113827</v>
      </c>
      <c r="CP17" s="15">
        <f ca="1">(BI17*DCF!F$28-DCF!F$5*MAX(BI17*DCF!F$28,0)-MAX(BI17-BH17,0)/Inputs!$B$17)*DCF!F$6</f>
        <v>7361.9719790460031</v>
      </c>
      <c r="CQ17" s="15">
        <f ca="1">(BJ17*DCF!G$28-DCF!G$5*MAX(BJ17*DCF!G$28,0)-MAX(BJ17-BI17,0)/Inputs!$B$17)*DCF!G$6</f>
        <v>8640.3559083068594</v>
      </c>
      <c r="CR17" s="15">
        <f ca="1">(BK17*DCF!H$28-DCF!H$5*MAX(BK17*DCF!H$28,0)-MAX(BK17-BJ17,0)/Inputs!$B$17)*DCF!H$6</f>
        <v>9889.4055027163249</v>
      </c>
      <c r="CS17" s="15">
        <f ca="1">(BL17*DCF!I$28-DCF!I$5*MAX(BL17*DCF!I$28,0)-MAX(BL17-BK17,0)/Inputs!$B$17)*DCF!I$6</f>
        <v>11475.473553558115</v>
      </c>
      <c r="CT17" s="15">
        <f ca="1">(BM17*DCF!J$28-DCF!J$5*MAX(BM17*DCF!J$28,0)-MAX(BM17-BL17,0)/Inputs!$B$17)*DCF!J$6</f>
        <v>12507.548291345618</v>
      </c>
      <c r="CU17" s="15">
        <f ca="1">(BN17*DCF!K$28-DCF!K$5*MAX(BN17*DCF!K$28,0)-MAX(BN17-BM17,0)/Inputs!$B$17)*DCF!K$6</f>
        <v>14544.711276788497</v>
      </c>
      <c r="CV17" s="15">
        <f ca="1">(BO17*DCF!L$28-DCF!L$5*MAX(BO17*DCF!L$28,0)-MAX(BO17-BN17,0)/Inputs!$B$17)*DCF!L$6</f>
        <v>18238.101997884994</v>
      </c>
      <c r="CW17" s="15">
        <f ca="1">(BP17*DCF!M$28-DCF!M$5*MAX(BP17*DCF!M$28,0)-MAX(BP17-BO17,0)/Inputs!$B$17)*DCF!M$6</f>
        <v>20111.265458697839</v>
      </c>
      <c r="CX17" s="15">
        <f ca="1">(BQ17*DCF!C$46-DCF!C$5*MAX(BQ17*DCF!C$46,0)-MAX(BQ17-Inputs!$B$20,0)/Inputs!$B$24)*DCF!C$6</f>
        <v>-664.23223623727608</v>
      </c>
      <c r="CY17" s="15">
        <f ca="1">(BR17*DCF!D$46-DCF!D$5*MAX(BR17*DCF!D$46,0)-MAX(BR17-BQ17,0)/Inputs!$B$24)*DCF!D$6</f>
        <v>-1852.1517980508418</v>
      </c>
      <c r="CZ17" s="15">
        <f ca="1">(BS17*DCF!E$46-DCF!E$5*MAX(BS17*DCF!E$46,0)-MAX(BS17-BR17,0)/Inputs!$B$24)*DCF!E$6</f>
        <v>-592.50966757884942</v>
      </c>
      <c r="DA17" s="15">
        <f ca="1">(BT17*DCF!F$46-DCF!F$5*MAX(BT17*DCF!F$46,0)-MAX(BT17-BS17,0)/Inputs!$B$24)*DCF!F$6</f>
        <v>-917.61526140206831</v>
      </c>
      <c r="DB17" s="15">
        <f ca="1">(BU17*DCF!G$46-DCF!G$5*MAX(BU17*DCF!G$46,0)-MAX(BU17-BT17,0)/Inputs!$B$24)*DCF!G$6</f>
        <v>-1176.4052470703059</v>
      </c>
      <c r="DC17" s="15">
        <f ca="1">(BV17*DCF!H$46-DCF!H$5*MAX(BV17*DCF!H$46,0)-MAX(BV17-BU17,0)/Inputs!$B$24)*DCF!H$6</f>
        <v>-525.94569393064535</v>
      </c>
      <c r="DD17" s="15">
        <f ca="1">(BW17*DCF!I$46-DCF!I$5*MAX(BW17*DCF!I$46,0)-MAX(BW17-BV17,0)/Inputs!$B$24)*DCF!I$6</f>
        <v>-1107.9901363760723</v>
      </c>
      <c r="DE17" s="15">
        <f ca="1">(BX17*DCF!J$46-DCF!J$5*MAX(BX17*DCF!J$46,0)-MAX(BX17-BW17,0)/Inputs!$B$24)*DCF!J$6</f>
        <v>211.55833136669929</v>
      </c>
      <c r="DF17" s="15">
        <f ca="1">(BY17*DCF!K$46-DCF!K$5*MAX(BY17*DCF!K$46,0)-MAX(BY17-BX17,0)/Inputs!$B$24)*DCF!K$6</f>
        <v>-896.75355017780896</v>
      </c>
      <c r="DG17" s="15">
        <f ca="1">(BZ17*DCF!L$46-DCF!L$5*MAX(BZ17*DCF!L$46,0)-MAX(BZ17-BY17,0)/Inputs!$B$24)*DCF!L$6</f>
        <v>1619.9763146761352</v>
      </c>
      <c r="DH17" s="15">
        <f ca="1">(CA17*DCF!M$46-DCF!M$5*MAX(CA17*DCF!M$46,0)-MAX(CA17-BZ17,0)/Inputs!$B$24)*DCF!M$6</f>
        <v>1638.9584563158887</v>
      </c>
      <c r="DI17" s="15">
        <f ca="1">SUM(CB17:CL17)+BE17*DCF!M$10*(1+Inputs!$B$30)*(1-Inputs!$B$33)*(1-Inputs!$B$30/Inputs!$B$31)/(Inputs!$B$29-Inputs!$B$30)*DCF!M$6</f>
        <v>99530.364278400026</v>
      </c>
      <c r="DJ17" s="15">
        <f ca="1">SUM(CM17:CW17)+BP17*DCF!M$28*(1+Inputs!$B$30)*(1-Inputs!$B$33)*(1-Inputs!$B$30/Inputs!$B$31)/(Inputs!$B$29-Inputs!$B$30)*DCF!M$6</f>
        <v>544316.38843955437</v>
      </c>
      <c r="DK17" s="15">
        <f ca="1">SUM(CX17:DH17)+CA17*DCF!M$46*(1+Inputs!$B$30)*(1-Inputs!$B$33)*(1-Inputs!$B$30/Inputs!$B$31)/(Inputs!$B$29-Inputs!$B$30)*DCF!M$6</f>
        <v>50072.56778869142</v>
      </c>
      <c r="DM17" s="15">
        <f ca="1">DI17+DJ17+DK17+Inputs!$B$34+Inputs!$B$36-Inputs!$B$35</f>
        <v>770770.32050664572</v>
      </c>
    </row>
    <row r="18" spans="1:117" x14ac:dyDescent="0.75">
      <c r="A18" s="11">
        <v>5</v>
      </c>
      <c r="C18" s="24">
        <f t="shared" ca="1" si="0"/>
        <v>-1.5075929350496782</v>
      </c>
      <c r="D18" s="24">
        <f t="shared" ca="1" si="0"/>
        <v>-4.4971074045004326E-2</v>
      </c>
      <c r="E18" s="24">
        <f t="shared" ca="1" si="0"/>
        <v>-0.65218810062552546</v>
      </c>
      <c r="F18" s="24">
        <f t="shared" ca="1" si="0"/>
        <v>0.80776797778441645</v>
      </c>
      <c r="G18" s="24">
        <f t="shared" ca="1" si="0"/>
        <v>-4.4343349673110793E-2</v>
      </c>
      <c r="H18" s="24">
        <f t="shared" ca="1" si="0"/>
        <v>-0.29666059285855906</v>
      </c>
      <c r="I18" s="24">
        <f t="shared" ca="1" si="0"/>
        <v>-0.12910081045631894</v>
      </c>
      <c r="J18" s="24">
        <f t="shared" ca="1" si="0"/>
        <v>-0.15344591485272618</v>
      </c>
      <c r="K18" s="24">
        <f t="shared" ca="1" si="0"/>
        <v>0.85017402713218693</v>
      </c>
      <c r="L18" s="24">
        <f t="shared" ca="1" si="0"/>
        <v>0.51315888768535345</v>
      </c>
      <c r="M18" s="24">
        <f t="shared" ca="1" si="0"/>
        <v>-0.43201696052250299</v>
      </c>
      <c r="N18" s="24">
        <f ca="1">SQRT(Inputs!$B$38)*C18+SQRT(1-Inputs!$B$38)*_xlfn.NORM.S.INV(RAND())</f>
        <v>-0.78520349517360077</v>
      </c>
      <c r="O18" s="24">
        <f ca="1">SQRT(Inputs!$B$38)*D18+SQRT(1-Inputs!$B$38)*_xlfn.NORM.S.INV(RAND())</f>
        <v>0.88959874635964808</v>
      </c>
      <c r="P18" s="24">
        <f ca="1">SQRT(Inputs!$B$38)*E18+SQRT(1-Inputs!$B$38)*_xlfn.NORM.S.INV(RAND())</f>
        <v>-1.1127911791443881</v>
      </c>
      <c r="Q18" s="24">
        <f ca="1">SQRT(Inputs!$B$38)*F18+SQRT(1-Inputs!$B$38)*_xlfn.NORM.S.INV(RAND())</f>
        <v>0.57972524752168575</v>
      </c>
      <c r="R18" s="24">
        <f ca="1">SQRT(Inputs!$B$38)*G18+SQRT(1-Inputs!$B$38)*_xlfn.NORM.S.INV(RAND())</f>
        <v>0.2445303456518301</v>
      </c>
      <c r="S18" s="24">
        <f ca="1">SQRT(Inputs!$B$38)*H18+SQRT(1-Inputs!$B$38)*_xlfn.NORM.S.INV(RAND())</f>
        <v>-1.1190498352355027E-2</v>
      </c>
      <c r="T18" s="24">
        <f ca="1">SQRT(Inputs!$B$38)*I18+SQRT(1-Inputs!$B$38)*_xlfn.NORM.S.INV(RAND())</f>
        <v>1.0692266012698488</v>
      </c>
      <c r="U18" s="24">
        <f ca="1">SQRT(Inputs!$B$38)*J18+SQRT(1-Inputs!$B$38)*_xlfn.NORM.S.INV(RAND())</f>
        <v>-0.37860600002044742</v>
      </c>
      <c r="V18" s="24">
        <f ca="1">SQRT(Inputs!$B$38)*K18+SQRT(1-Inputs!$B$38)*_xlfn.NORM.S.INV(RAND())</f>
        <v>0.66006038829067237</v>
      </c>
      <c r="W18" s="24">
        <f ca="1">SQRT(Inputs!$B$38)*L18+SQRT(1-Inputs!$B$38)*_xlfn.NORM.S.INV(RAND())</f>
        <v>-0.60193752161672598</v>
      </c>
      <c r="X18" s="24">
        <f ca="1">SQRT(Inputs!$B$38)*M18+SQRT(1-Inputs!$B$38)*_xlfn.NORM.S.INV(RAND())</f>
        <v>-0.47283385436283537</v>
      </c>
      <c r="Y18" s="24">
        <f ca="1">SQRT(Inputs!$B$38)*C18+SQRT(1-Inputs!$B$38)*_xlfn.NORM.S.INV(RAND())</f>
        <v>-0.33979178830571133</v>
      </c>
      <c r="Z18" s="24">
        <f ca="1">SQRT(Inputs!$B$38)*D18+SQRT(1-Inputs!$B$38)*_xlfn.NORM.S.INV(RAND())</f>
        <v>-0.33889730114633404</v>
      </c>
      <c r="AA18" s="24">
        <f ca="1">SQRT(Inputs!$B$38)*E18+SQRT(1-Inputs!$B$38)*_xlfn.NORM.S.INV(RAND())</f>
        <v>-0.57544633954545676</v>
      </c>
      <c r="AB18" s="24">
        <f ca="1">SQRT(Inputs!$B$38)*F18+SQRT(1-Inputs!$B$38)*_xlfn.NORM.S.INV(RAND())</f>
        <v>-1.1546089533305905</v>
      </c>
      <c r="AC18" s="24">
        <f ca="1">SQRT(Inputs!$B$38)*G18+SQRT(1-Inputs!$B$38)*_xlfn.NORM.S.INV(RAND())</f>
        <v>0.98883976211552438</v>
      </c>
      <c r="AD18" s="24">
        <f ca="1">SQRT(Inputs!$B$38)*H18+SQRT(1-Inputs!$B$38)*_xlfn.NORM.S.INV(RAND())</f>
        <v>1.1067532266092226</v>
      </c>
      <c r="AE18" s="24">
        <f ca="1">SQRT(Inputs!$B$38)*I18+SQRT(1-Inputs!$B$38)*_xlfn.NORM.S.INV(RAND())</f>
        <v>0.18017622172900907</v>
      </c>
      <c r="AF18" s="24">
        <f ca="1">SQRT(Inputs!$B$38)*J18+SQRT(1-Inputs!$B$38)*_xlfn.NORM.S.INV(RAND())</f>
        <v>-0.86402470551954458</v>
      </c>
      <c r="AG18" s="24">
        <f ca="1">SQRT(Inputs!$B$38)*K18+SQRT(1-Inputs!$B$38)*_xlfn.NORM.S.INV(RAND())</f>
        <v>-1.3607839965652124E-2</v>
      </c>
      <c r="AH18" s="24">
        <f ca="1">SQRT(Inputs!$B$38)*L18+SQRT(1-Inputs!$B$38)*_xlfn.NORM.S.INV(RAND())</f>
        <v>1.5852583264383961</v>
      </c>
      <c r="AI18" s="24">
        <f ca="1">SQRT(Inputs!$B$38)*M18+SQRT(1-Inputs!$B$38)*_xlfn.NORM.S.INV(RAND())</f>
        <v>-1.1385666619644637</v>
      </c>
      <c r="AJ18" s="24">
        <f ca="1">SQRT(Inputs!$B$38)*C18+SQRT(1-Inputs!$B$38)*_xlfn.NORM.S.INV(RAND())</f>
        <v>-0.48113745164466537</v>
      </c>
      <c r="AK18" s="24">
        <f ca="1">SQRT(Inputs!$B$38)*D18+SQRT(1-Inputs!$B$38)*_xlfn.NORM.S.INV(RAND())</f>
        <v>-1.382379343868037</v>
      </c>
      <c r="AL18" s="24">
        <f ca="1">SQRT(Inputs!$B$38)*E18+SQRT(1-Inputs!$B$38)*_xlfn.NORM.S.INV(RAND())</f>
        <v>0.41143360580906613</v>
      </c>
      <c r="AM18" s="24">
        <f ca="1">SQRT(Inputs!$B$38)*F18+SQRT(1-Inputs!$B$38)*_xlfn.NORM.S.INV(RAND())</f>
        <v>0.51358794572345867</v>
      </c>
      <c r="AN18" s="24">
        <f ca="1">SQRT(Inputs!$B$38)*G18+SQRT(1-Inputs!$B$38)*_xlfn.NORM.S.INV(RAND())</f>
        <v>0.81988539539814376</v>
      </c>
      <c r="AO18" s="24">
        <f ca="1">SQRT(Inputs!$B$38)*H18+SQRT(1-Inputs!$B$38)*_xlfn.NORM.S.INV(RAND())</f>
        <v>-0.18776345402461658</v>
      </c>
      <c r="AP18" s="24">
        <f ca="1">SQRT(Inputs!$B$38)*I18+SQRT(1-Inputs!$B$38)*_xlfn.NORM.S.INV(RAND())</f>
        <v>0.35324925218049252</v>
      </c>
      <c r="AQ18" s="24">
        <f ca="1">SQRT(Inputs!$B$38)*J18+SQRT(1-Inputs!$B$38)*_xlfn.NORM.S.INV(RAND())</f>
        <v>-0.86597986977408881</v>
      </c>
      <c r="AR18" s="24">
        <f ca="1">SQRT(Inputs!$B$38)*K18+SQRT(1-Inputs!$B$38)*_xlfn.NORM.S.INV(RAND())</f>
        <v>1.6114116419717222</v>
      </c>
      <c r="AS18" s="24">
        <f ca="1">SQRT(Inputs!$B$38)*L18+SQRT(1-Inputs!$B$38)*_xlfn.NORM.S.INV(RAND())</f>
        <v>0.85277749241013234</v>
      </c>
      <c r="AT18" s="24">
        <f ca="1">SQRT(Inputs!$B$38)*M18+SQRT(1-Inputs!$B$38)*_xlfn.NORM.S.INV(RAND())</f>
        <v>-1.0652782305477595</v>
      </c>
      <c r="AU18" s="15">
        <f ca="1">Inputs!$B$6*EXP($B$8-0.5*C$5^2+C$5*N18)</f>
        <v>4369.9598992821911</v>
      </c>
      <c r="AV18" s="15">
        <f t="shared" ca="1" si="1"/>
        <v>6062.5845438657798</v>
      </c>
      <c r="AW18" s="15">
        <f t="shared" ca="1" si="2"/>
        <v>6361.9647675901006</v>
      </c>
      <c r="AX18" s="15">
        <f t="shared" ca="1" si="3"/>
        <v>8350.7552378916243</v>
      </c>
      <c r="AY18" s="15">
        <f t="shared" ca="1" si="4"/>
        <v>10501.126676040325</v>
      </c>
      <c r="AZ18" s="15">
        <f t="shared" ca="1" si="5"/>
        <v>12827.344819682703</v>
      </c>
      <c r="BA18" s="15">
        <f t="shared" ca="1" si="6"/>
        <v>17556.063675188776</v>
      </c>
      <c r="BB18" s="15">
        <f t="shared" ca="1" si="7"/>
        <v>20693.923353762202</v>
      </c>
      <c r="BC18" s="15">
        <f t="shared" ca="1" si="8"/>
        <v>27012.203155797168</v>
      </c>
      <c r="BD18" s="15">
        <f t="shared" ca="1" si="9"/>
        <v>31280.822779018108</v>
      </c>
      <c r="BE18" s="15">
        <f t="shared" ca="1" si="10"/>
        <v>36714.935617004172</v>
      </c>
      <c r="BF18" s="15">
        <f ca="1">Inputs!$B$13*EXP($B$9-0.5*C$6^2+C$6*Y18)</f>
        <v>12930.010630549734</v>
      </c>
      <c r="BG18" s="15">
        <f t="shared" ca="1" si="11"/>
        <v>14823.512297468758</v>
      </c>
      <c r="BH18" s="15">
        <f t="shared" ca="1" si="12"/>
        <v>16462.925133222365</v>
      </c>
      <c r="BI18" s="15">
        <f t="shared" ca="1" si="13"/>
        <v>16871.758941280448</v>
      </c>
      <c r="BJ18" s="15">
        <f t="shared" ca="1" si="14"/>
        <v>23852.324942900261</v>
      </c>
      <c r="BK18" s="15">
        <f t="shared" ca="1" si="15"/>
        <v>34034.812877708639</v>
      </c>
      <c r="BL18" s="15">
        <f t="shared" ca="1" si="16"/>
        <v>42795.327066409183</v>
      </c>
      <c r="BM18" s="15">
        <f t="shared" ca="1" si="17"/>
        <v>47250.802668168049</v>
      </c>
      <c r="BN18" s="15">
        <f t="shared" ca="1" si="18"/>
        <v>58017.882874694842</v>
      </c>
      <c r="BO18" s="15">
        <f t="shared" ca="1" si="19"/>
        <v>85829.164641361102</v>
      </c>
      <c r="BP18" s="15">
        <f t="shared" ca="1" si="20"/>
        <v>92854.896303946225</v>
      </c>
      <c r="BQ18" s="15">
        <f ca="1">Inputs!$B$20*EXP($B$10-0.5*C$7^2+C$7*AJ18)</f>
        <v>3616.5563260194331</v>
      </c>
      <c r="BR18" s="15">
        <f t="shared" ca="1" si="21"/>
        <v>3163.527658314003</v>
      </c>
      <c r="BS18" s="15">
        <f t="shared" ca="1" si="22"/>
        <v>4875.4868975478921</v>
      </c>
      <c r="BT18" s="15">
        <f t="shared" ca="1" si="23"/>
        <v>7691.7751889520177</v>
      </c>
      <c r="BU18" s="15">
        <f t="shared" ca="1" si="24"/>
        <v>12999.026876627924</v>
      </c>
      <c r="BV18" s="15">
        <f t="shared" ca="1" si="25"/>
        <v>17336.290062948116</v>
      </c>
      <c r="BW18" s="15">
        <f t="shared" ca="1" si="26"/>
        <v>26069.844984570755</v>
      </c>
      <c r="BX18" s="15">
        <f t="shared" ca="1" si="27"/>
        <v>30651.691036356133</v>
      </c>
      <c r="BY18" s="15">
        <f t="shared" ca="1" si="28"/>
        <v>58457.394725039412</v>
      </c>
      <c r="BZ18" s="15">
        <f t="shared" ca="1" si="29"/>
        <v>95945.483685000334</v>
      </c>
      <c r="CA18" s="15">
        <f t="shared" ca="1" si="30"/>
        <v>111530.78308272336</v>
      </c>
      <c r="CB18" s="15">
        <f ca="1">(AU18*DCF!C$10-DCF!C$5*MAX(AU18*DCF!C$10,0)-MAX(AU18-Inputs!$B$6,0)/Inputs!$B$10)*DCF!C$6</f>
        <v>1047.29736214319</v>
      </c>
      <c r="CC18" s="15">
        <f ca="1">(AV18*DCF!D$10-DCF!D$5*MAX(AV18*DCF!D$10,0)-MAX(AV18-AU18,0)/Inputs!$B$10)*DCF!D$6</f>
        <v>1065.0116894574144</v>
      </c>
      <c r="CD18" s="15">
        <f ca="1">(AW18*DCF!E$10-DCF!E$5*MAX(AW18*DCF!E$10,0)-MAX(AW18-AV18,0)/Inputs!$B$10)*DCF!E$6</f>
        <v>1401.4435666610182</v>
      </c>
      <c r="CE18" s="15">
        <f ca="1">(AX18*DCF!F$10-DCF!F$5*MAX(AX18*DCF!F$10,0)-MAX(AX18-AW18,0)/Inputs!$B$10)*DCF!F$6</f>
        <v>1409.1385710020213</v>
      </c>
      <c r="CF18" s="15">
        <f ca="1">(AY18*DCF!G$10-DCF!G$5*MAX(AY18*DCF!G$10,0)-MAX(AY18-AX18,0)/Inputs!$B$10)*DCF!G$6</f>
        <v>1750.3119974333238</v>
      </c>
      <c r="CG18" s="15">
        <f ca="1">(AZ18*DCF!H$10-DCF!H$5*MAX(AZ18*DCF!H$10,0)-MAX(AZ18-AY18,0)/Inputs!$B$10)*DCF!H$6</f>
        <v>2077.376463185994</v>
      </c>
      <c r="CH18" s="15">
        <f ca="1">(BA18*DCF!I$10-DCF!I$5*MAX(BA18*DCF!I$10,0)-MAX(BA18-AZ18,0)/Inputs!$B$10)*DCF!I$6</f>
        <v>2431.1768146678764</v>
      </c>
      <c r="CI18" s="15">
        <f ca="1">(BB18*DCF!J$10-DCF!J$5*MAX(BB18*DCF!J$10,0)-MAX(BB18-BA18,0)/Inputs!$B$10)*DCF!J$6</f>
        <v>3075.6343376091158</v>
      </c>
      <c r="CJ18" s="15">
        <f ca="1">(BC18*DCF!K$10-DCF!K$5*MAX(BC18*DCF!K$10,0)-MAX(BC18-BB18,0)/Inputs!$B$10)*DCF!K$6</f>
        <v>3464.0678992103599</v>
      </c>
      <c r="CK18" s="15">
        <f ca="1">(BD18*DCF!L$10-DCF!L$5*MAX(BD18*DCF!L$10,0)-MAX(BD18-BC18,0)/Inputs!$B$10)*DCF!L$6</f>
        <v>4165.7412779209044</v>
      </c>
      <c r="CL18" s="15">
        <f ca="1">(BE18*DCF!M$10-DCF!M$5*MAX(BE18*DCF!M$10,0)-MAX(BE18-BD18,0)/Inputs!$B$10)*DCF!M$6</f>
        <v>4531.7894467567539</v>
      </c>
      <c r="CM18" s="15">
        <f ca="1">(BF18*DCF!C$28-DCF!C$5*MAX(BF18*DCF!C$28,0)-MAX(BF18-Inputs!$B$13,0)/Inputs!$B$17)*DCF!C$6</f>
        <v>3589.800953425809</v>
      </c>
      <c r="CN18" s="15">
        <f ca="1">(BG18*DCF!D$28-DCF!D$5*MAX(BG18*DCF!D$28,0)-MAX(BG18-BF18,0)/Inputs!$B$17)*DCF!D$6</f>
        <v>3961.8955363895589</v>
      </c>
      <c r="CO18" s="15">
        <f ca="1">(BH18*DCF!E$28-DCF!E$5*MAX(BH18*DCF!E$28,0)-MAX(BH18-BG18,0)/Inputs!$B$17)*DCF!E$6</f>
        <v>4339.487840107573</v>
      </c>
      <c r="CP18" s="15">
        <f ca="1">(BI18*DCF!F$28-DCF!F$5*MAX(BI18*DCF!F$28,0)-MAX(BI18-BH18,0)/Inputs!$B$17)*DCF!F$6</f>
        <v>4505.8034790073361</v>
      </c>
      <c r="CQ18" s="15">
        <f ca="1">(BJ18*DCF!G$28-DCF!G$5*MAX(BJ18*DCF!G$28,0)-MAX(BJ18-BI18,0)/Inputs!$B$17)*DCF!G$6</f>
        <v>5014.6044316028301</v>
      </c>
      <c r="CR18" s="15">
        <f ca="1">(BK18*DCF!H$28-DCF!H$5*MAX(BK18*DCF!H$28,0)-MAX(BK18-BJ18,0)/Inputs!$B$17)*DCF!H$6</f>
        <v>6835.1118531951852</v>
      </c>
      <c r="CS18" s="15">
        <f ca="1">(BL18*DCF!I$28-DCF!I$5*MAX(BL18*DCF!I$28,0)-MAX(BL18-BK18,0)/Inputs!$B$17)*DCF!I$6</f>
        <v>8806.0487741084617</v>
      </c>
      <c r="CT18" s="15">
        <f ca="1">(BM18*DCF!J$28-DCF!J$5*MAX(BM18*DCF!J$28,0)-MAX(BM18-BL18,0)/Inputs!$B$17)*DCF!J$6</f>
        <v>9950.0919188453518</v>
      </c>
      <c r="CU18" s="15">
        <f ca="1">(BN18*DCF!K$28-DCF!K$5*MAX(BN18*DCF!K$28,0)-MAX(BN18-BM18,0)/Inputs!$B$17)*DCF!K$6</f>
        <v>10933.580168768305</v>
      </c>
      <c r="CV18" s="15">
        <f ca="1">(BO18*DCF!L$28-DCF!L$5*MAX(BO18*DCF!L$28,0)-MAX(BO18-BN18,0)/Inputs!$B$17)*DCF!L$6</f>
        <v>13977.826982457171</v>
      </c>
      <c r="CW18" s="15">
        <f ca="1">(BP18*DCF!M$28-DCF!M$5*MAX(BP18*DCF!M$28,0)-MAX(BP18-BO18,0)/Inputs!$B$17)*DCF!M$6</f>
        <v>16736.31610054454</v>
      </c>
      <c r="CX18" s="15">
        <f ca="1">(BQ18*DCF!C$46-DCF!C$5*MAX(BQ18*DCF!C$46,0)-MAX(BQ18-Inputs!$B$20,0)/Inputs!$B$24)*DCF!C$6</f>
        <v>-1027.1752836162354</v>
      </c>
      <c r="CY18" s="15">
        <f ca="1">(BR18*DCF!D$46-DCF!D$5*MAX(BR18*DCF!D$46,0)-MAX(BR18-BQ18,0)/Inputs!$B$24)*DCF!D$6</f>
        <v>-539.94039685553867</v>
      </c>
      <c r="CZ18" s="15">
        <f ca="1">(BS18*DCF!E$46-DCF!E$5*MAX(BS18*DCF!E$46,0)-MAX(BS18-BR18,0)/Inputs!$B$24)*DCF!E$6</f>
        <v>-1251.3420171081962</v>
      </c>
      <c r="DA18" s="15">
        <f ca="1">(BT18*DCF!F$46-DCF!F$5*MAX(BT18*DCF!F$46,0)-MAX(BT18-BS18,0)/Inputs!$B$24)*DCF!F$6</f>
        <v>-1585.6632969365212</v>
      </c>
      <c r="DB18" s="15">
        <f ca="1">(BU18*DCF!G$46-DCF!G$5*MAX(BU18*DCF!G$46,0)-MAX(BU18-BT18,0)/Inputs!$B$24)*DCF!G$6</f>
        <v>-2222.5161904329598</v>
      </c>
      <c r="DC18" s="15">
        <f ca="1">(BV18*DCF!H$46-DCF!H$5*MAX(BV18*DCF!H$46,0)-MAX(BV18-BU18,0)/Inputs!$B$24)*DCF!H$6</f>
        <v>-1347.7779602965481</v>
      </c>
      <c r="DD18" s="15">
        <f ca="1">(BW18*DCF!I$46-DCF!I$5*MAX(BW18*DCF!I$46,0)-MAX(BW18-BV18,0)/Inputs!$B$24)*DCF!I$6</f>
        <v>-1904.9725818086513</v>
      </c>
      <c r="DE18" s="15">
        <f ca="1">(BX18*DCF!J$46-DCF!J$5*MAX(BX18*DCF!J$46,0)-MAX(BX18-BW18,0)/Inputs!$B$24)*DCF!J$6</f>
        <v>70.722935841577467</v>
      </c>
      <c r="DF18" s="15">
        <f ca="1">(BY18*DCF!K$46-DCF!K$5*MAX(BY18*DCF!K$46,0)-MAX(BY18-BX18,0)/Inputs!$B$24)*DCF!K$6</f>
        <v>-3472.3754073959039</v>
      </c>
      <c r="DG18" s="15">
        <f ca="1">(BZ18*DCF!L$46-DCF!L$5*MAX(BZ18*DCF!L$46,0)-MAX(BZ18-BY18,0)/Inputs!$B$24)*DCF!L$6</f>
        <v>-1851.4113118772336</v>
      </c>
      <c r="DH18" s="15">
        <f ca="1">(CA18*DCF!M$46-DCF!M$5*MAX(CA18*DCF!M$46,0)-MAX(CA18-BZ18,0)/Inputs!$B$24)*DCF!M$6</f>
        <v>5485.3721303484172</v>
      </c>
      <c r="DI18" s="15">
        <f ca="1">SUM(CB18:CL18)+BE18*DCF!M$10*(1+Inputs!$B$30)*(1-Inputs!$B$33)*(1-Inputs!$B$30/Inputs!$B$31)/(Inputs!$B$29-Inputs!$B$30)*DCF!M$6</f>
        <v>128597.14075293229</v>
      </c>
      <c r="DJ18" s="15">
        <f ca="1">SUM(CM18:CW18)+BP18*DCF!M$28*(1+Inputs!$B$30)*(1-Inputs!$B$33)*(1-Inputs!$B$30/Inputs!$B$31)/(Inputs!$B$29-Inputs!$B$30)*DCF!M$6</f>
        <v>433205.77376214543</v>
      </c>
      <c r="DK18" s="15">
        <f ca="1">SUM(CX18:DH18)+CA18*DCF!M$46*(1+Inputs!$B$30)*(1-Inputs!$B$33)*(1-Inputs!$B$30/Inputs!$B$31)/(Inputs!$B$29-Inputs!$B$30)*DCF!M$6</f>
        <v>162792.72293160812</v>
      </c>
      <c r="DM18" s="15">
        <f ca="1">DI18+DJ18+DK18+Inputs!$B$34+Inputs!$B$36-Inputs!$B$35</f>
        <v>801446.63744668581</v>
      </c>
    </row>
    <row r="19" spans="1:117" x14ac:dyDescent="0.75">
      <c r="A19" s="11">
        <v>6</v>
      </c>
      <c r="C19" s="24">
        <f t="shared" ca="1" si="0"/>
        <v>-0.22364206926171515</v>
      </c>
      <c r="D19" s="24">
        <f t="shared" ca="1" si="0"/>
        <v>0.20496724648013931</v>
      </c>
      <c r="E19" s="24">
        <f t="shared" ca="1" si="0"/>
        <v>0.1322894255053875</v>
      </c>
      <c r="F19" s="24">
        <f t="shared" ca="1" si="0"/>
        <v>0.11294045104139874</v>
      </c>
      <c r="G19" s="24">
        <f t="shared" ca="1" si="0"/>
        <v>0.34492942712661684</v>
      </c>
      <c r="H19" s="24">
        <f t="shared" ca="1" si="0"/>
        <v>-1.1573094406637696</v>
      </c>
      <c r="I19" s="24">
        <f t="shared" ca="1" si="0"/>
        <v>-0.39535840416358503</v>
      </c>
      <c r="J19" s="24">
        <f t="shared" ca="1" si="0"/>
        <v>0.75209314172783337</v>
      </c>
      <c r="K19" s="24">
        <f t="shared" ca="1" si="0"/>
        <v>1.3998427929957584</v>
      </c>
      <c r="L19" s="24">
        <f t="shared" ca="1" si="0"/>
        <v>-0.24517519277367664</v>
      </c>
      <c r="M19" s="24">
        <f t="shared" ca="1" si="0"/>
        <v>-0.13412146044629852</v>
      </c>
      <c r="N19" s="24">
        <f ca="1">SQRT(Inputs!$B$38)*C19+SQRT(1-Inputs!$B$38)*_xlfn.NORM.S.INV(RAND())</f>
        <v>0.5079117927510246</v>
      </c>
      <c r="O19" s="24">
        <f ca="1">SQRT(Inputs!$B$38)*D19+SQRT(1-Inputs!$B$38)*_xlfn.NORM.S.INV(RAND())</f>
        <v>-1.1910992713281074</v>
      </c>
      <c r="P19" s="24">
        <f ca="1">SQRT(Inputs!$B$38)*E19+SQRT(1-Inputs!$B$38)*_xlfn.NORM.S.INV(RAND())</f>
        <v>0.82106444905566545</v>
      </c>
      <c r="Q19" s="24">
        <f ca="1">SQRT(Inputs!$B$38)*F19+SQRT(1-Inputs!$B$38)*_xlfn.NORM.S.INV(RAND())</f>
        <v>0.58534805012926194</v>
      </c>
      <c r="R19" s="24">
        <f ca="1">SQRT(Inputs!$B$38)*G19+SQRT(1-Inputs!$B$38)*_xlfn.NORM.S.INV(RAND())</f>
        <v>5.0200877748887401E-2</v>
      </c>
      <c r="S19" s="24">
        <f ca="1">SQRT(Inputs!$B$38)*H19+SQRT(1-Inputs!$B$38)*_xlfn.NORM.S.INV(RAND())</f>
        <v>5.455141327998303E-2</v>
      </c>
      <c r="T19" s="24">
        <f ca="1">SQRT(Inputs!$B$38)*I19+SQRT(1-Inputs!$B$38)*_xlfn.NORM.S.INV(RAND())</f>
        <v>-0.75228467961225931</v>
      </c>
      <c r="U19" s="24">
        <f ca="1">SQRT(Inputs!$B$38)*J19+SQRT(1-Inputs!$B$38)*_xlfn.NORM.S.INV(RAND())</f>
        <v>1.299341895968233</v>
      </c>
      <c r="V19" s="24">
        <f ca="1">SQRT(Inputs!$B$38)*K19+SQRT(1-Inputs!$B$38)*_xlfn.NORM.S.INV(RAND())</f>
        <v>0.4165147683340174</v>
      </c>
      <c r="W19" s="24">
        <f ca="1">SQRT(Inputs!$B$38)*L19+SQRT(1-Inputs!$B$38)*_xlfn.NORM.S.INV(RAND())</f>
        <v>-0.57330630392025594</v>
      </c>
      <c r="X19" s="24">
        <f ca="1">SQRT(Inputs!$B$38)*M19+SQRT(1-Inputs!$B$38)*_xlfn.NORM.S.INV(RAND())</f>
        <v>7.6696153082376567E-2</v>
      </c>
      <c r="Y19" s="24">
        <f ca="1">SQRT(Inputs!$B$38)*C19+SQRT(1-Inputs!$B$38)*_xlfn.NORM.S.INV(RAND())</f>
        <v>-0.7193060873391286</v>
      </c>
      <c r="Z19" s="24">
        <f ca="1">SQRT(Inputs!$B$38)*D19+SQRT(1-Inputs!$B$38)*_xlfn.NORM.S.INV(RAND())</f>
        <v>-0.94520117541217674</v>
      </c>
      <c r="AA19" s="24">
        <f ca="1">SQRT(Inputs!$B$38)*E19+SQRT(1-Inputs!$B$38)*_xlfn.NORM.S.INV(RAND())</f>
        <v>-1.2511328413664708</v>
      </c>
      <c r="AB19" s="24">
        <f ca="1">SQRT(Inputs!$B$38)*F19+SQRT(1-Inputs!$B$38)*_xlfn.NORM.S.INV(RAND())</f>
        <v>0.94832925814742042</v>
      </c>
      <c r="AC19" s="24">
        <f ca="1">SQRT(Inputs!$B$38)*G19+SQRT(1-Inputs!$B$38)*_xlfn.NORM.S.INV(RAND())</f>
        <v>0.18960706231562061</v>
      </c>
      <c r="AD19" s="24">
        <f ca="1">SQRT(Inputs!$B$38)*H19+SQRT(1-Inputs!$B$38)*_xlfn.NORM.S.INV(RAND())</f>
        <v>-0.3502717899883197</v>
      </c>
      <c r="AE19" s="24">
        <f ca="1">SQRT(Inputs!$B$38)*I19+SQRT(1-Inputs!$B$38)*_xlfn.NORM.S.INV(RAND())</f>
        <v>-8.9367802470560836E-2</v>
      </c>
      <c r="AF19" s="24">
        <f ca="1">SQRT(Inputs!$B$38)*J19+SQRT(1-Inputs!$B$38)*_xlfn.NORM.S.INV(RAND())</f>
        <v>0.89998408597560342</v>
      </c>
      <c r="AG19" s="24">
        <f ca="1">SQRT(Inputs!$B$38)*K19+SQRT(1-Inputs!$B$38)*_xlfn.NORM.S.INV(RAND())</f>
        <v>0.76812984691056319</v>
      </c>
      <c r="AH19" s="24">
        <f ca="1">SQRT(Inputs!$B$38)*L19+SQRT(1-Inputs!$B$38)*_xlfn.NORM.S.INV(RAND())</f>
        <v>-1.0812842573366155</v>
      </c>
      <c r="AI19" s="24">
        <f ca="1">SQRT(Inputs!$B$38)*M19+SQRT(1-Inputs!$B$38)*_xlfn.NORM.S.INV(RAND())</f>
        <v>0.37250265437557073</v>
      </c>
      <c r="AJ19" s="24">
        <f ca="1">SQRT(Inputs!$B$38)*C19+SQRT(1-Inputs!$B$38)*_xlfn.NORM.S.INV(RAND())</f>
        <v>-0.73714389927910695</v>
      </c>
      <c r="AK19" s="24">
        <f ca="1">SQRT(Inputs!$B$38)*D19+SQRT(1-Inputs!$B$38)*_xlfn.NORM.S.INV(RAND())</f>
        <v>0.75675344329060801</v>
      </c>
      <c r="AL19" s="24">
        <f ca="1">SQRT(Inputs!$B$38)*E19+SQRT(1-Inputs!$B$38)*_xlfn.NORM.S.INV(RAND())</f>
        <v>-0.7616815970262133</v>
      </c>
      <c r="AM19" s="24">
        <f ca="1">SQRT(Inputs!$B$38)*F19+SQRT(1-Inputs!$B$38)*_xlfn.NORM.S.INV(RAND())</f>
        <v>-1.3979791959275321</v>
      </c>
      <c r="AN19" s="24">
        <f ca="1">SQRT(Inputs!$B$38)*G19+SQRT(1-Inputs!$B$38)*_xlfn.NORM.S.INV(RAND())</f>
        <v>0.17543125827048464</v>
      </c>
      <c r="AO19" s="24">
        <f ca="1">SQRT(Inputs!$B$38)*H19+SQRT(1-Inputs!$B$38)*_xlfn.NORM.S.INV(RAND())</f>
        <v>-0.43397554595925253</v>
      </c>
      <c r="AP19" s="24">
        <f ca="1">SQRT(Inputs!$B$38)*I19+SQRT(1-Inputs!$B$38)*_xlfn.NORM.S.INV(RAND())</f>
        <v>-1.9282354428130928</v>
      </c>
      <c r="AQ19" s="24">
        <f ca="1">SQRT(Inputs!$B$38)*J19+SQRT(1-Inputs!$B$38)*_xlfn.NORM.S.INV(RAND())</f>
        <v>1.6569167194030676E-2</v>
      </c>
      <c r="AR19" s="24">
        <f ca="1">SQRT(Inputs!$B$38)*K19+SQRT(1-Inputs!$B$38)*_xlfn.NORM.S.INV(RAND())</f>
        <v>1.4858883760466151</v>
      </c>
      <c r="AS19" s="24">
        <f ca="1">SQRT(Inputs!$B$38)*L19+SQRT(1-Inputs!$B$38)*_xlfn.NORM.S.INV(RAND())</f>
        <v>0.31853221355479855</v>
      </c>
      <c r="AT19" s="24">
        <f ca="1">SQRT(Inputs!$B$38)*M19+SQRT(1-Inputs!$B$38)*_xlfn.NORM.S.INV(RAND())</f>
        <v>-0.88892454827488188</v>
      </c>
      <c r="AU19" s="15">
        <f ca="1">Inputs!$B$6*EXP($B$8-0.5*C$5^2+C$5*N19)</f>
        <v>5387.4618870945842</v>
      </c>
      <c r="AV19" s="15">
        <f t="shared" ca="1" si="1"/>
        <v>5504.2886856768018</v>
      </c>
      <c r="AW19" s="15">
        <f t="shared" ca="1" si="2"/>
        <v>7497.4975181614909</v>
      </c>
      <c r="AX19" s="15">
        <f t="shared" ca="1" si="3"/>
        <v>9848.1783667269247</v>
      </c>
      <c r="AY19" s="15">
        <f t="shared" ca="1" si="4"/>
        <v>12106.248607110696</v>
      </c>
      <c r="AZ19" s="15">
        <f t="shared" ca="1" si="5"/>
        <v>14895.480529561668</v>
      </c>
      <c r="BA19" s="15">
        <f t="shared" ca="1" si="6"/>
        <v>16848.122422321558</v>
      </c>
      <c r="BB19" s="15">
        <f t="shared" ca="1" si="7"/>
        <v>23495.124644114909</v>
      </c>
      <c r="BC19" s="15">
        <f t="shared" ca="1" si="8"/>
        <v>29956.074917491653</v>
      </c>
      <c r="BD19" s="15">
        <f t="shared" ca="1" si="9"/>
        <v>34782.924966727398</v>
      </c>
      <c r="BE19" s="15">
        <f t="shared" ca="1" si="10"/>
        <v>42920.792811545653</v>
      </c>
      <c r="BF19" s="15">
        <f ca="1">Inputs!$B$13*EXP($B$9-0.5*C$6^2+C$6*Y19)</f>
        <v>11992.880495746564</v>
      </c>
      <c r="BG19" s="15">
        <f t="shared" ca="1" si="11"/>
        <v>12324.341017229926</v>
      </c>
      <c r="BH19" s="15">
        <f t="shared" ca="1" si="12"/>
        <v>12236.2755979499</v>
      </c>
      <c r="BI19" s="15">
        <f t="shared" ca="1" si="13"/>
        <v>17333.106806835283</v>
      </c>
      <c r="BJ19" s="15">
        <f t="shared" ca="1" si="14"/>
        <v>21838.032862635315</v>
      </c>
      <c r="BK19" s="15">
        <f t="shared" ca="1" si="15"/>
        <v>25553.929187090645</v>
      </c>
      <c r="BL19" s="15">
        <f t="shared" ca="1" si="16"/>
        <v>31028.478530979963</v>
      </c>
      <c r="BM19" s="15">
        <f t="shared" ca="1" si="17"/>
        <v>42652.45004614933</v>
      </c>
      <c r="BN19" s="15">
        <f t="shared" ca="1" si="18"/>
        <v>57515.045693060034</v>
      </c>
      <c r="BO19" s="15">
        <f t="shared" ca="1" si="19"/>
        <v>62408.071529578694</v>
      </c>
      <c r="BP19" s="15">
        <f t="shared" ca="1" si="20"/>
        <v>80123.761444555465</v>
      </c>
      <c r="BQ19" s="15">
        <f ca="1">Inputs!$B$20*EXP($B$10-0.5*C$7^2+C$7*AJ19)</f>
        <v>3302.6369556738446</v>
      </c>
      <c r="BR19" s="15">
        <f t="shared" ca="1" si="21"/>
        <v>5698.6682809215699</v>
      </c>
      <c r="BS19" s="15">
        <f t="shared" ca="1" si="22"/>
        <v>6270.4156048439263</v>
      </c>
      <c r="BT19" s="15">
        <f t="shared" ca="1" si="23"/>
        <v>5991.3009155649252</v>
      </c>
      <c r="BU19" s="15">
        <f t="shared" ca="1" si="24"/>
        <v>8663.2764205041112</v>
      </c>
      <c r="BV19" s="15">
        <f t="shared" ca="1" si="25"/>
        <v>10930.414880618418</v>
      </c>
      <c r="BW19" s="15">
        <f t="shared" ca="1" si="26"/>
        <v>10141.663533924355</v>
      </c>
      <c r="BX19" s="15">
        <f t="shared" ca="1" si="27"/>
        <v>14231.941540761882</v>
      </c>
      <c r="BY19" s="15">
        <f t="shared" ca="1" si="28"/>
        <v>26498.377350679075</v>
      </c>
      <c r="BZ19" s="15">
        <f t="shared" ca="1" si="29"/>
        <v>39423.14602920851</v>
      </c>
      <c r="CA19" s="15">
        <f t="shared" ca="1" si="30"/>
        <v>47285.882203462083</v>
      </c>
      <c r="CB19" s="15">
        <f ca="1">(AU19*DCF!C$10-DCF!C$5*MAX(AU19*DCF!C$10,0)-MAX(AU19-Inputs!$B$6,0)/Inputs!$B$10)*DCF!C$6</f>
        <v>1040.0423916096959</v>
      </c>
      <c r="CC19" s="15">
        <f ca="1">(AV19*DCF!D$10-DCF!D$5*MAX(AV19*DCF!D$10,0)-MAX(AV19-AU19,0)/Inputs!$B$10)*DCF!D$6</f>
        <v>1313.1479195421771</v>
      </c>
      <c r="CD19" s="15">
        <f ca="1">(AW19*DCF!E$10-DCF!E$5*MAX(AW19*DCF!E$10,0)-MAX(AW19-AV19,0)/Inputs!$B$10)*DCF!E$6</f>
        <v>1282.0996556311725</v>
      </c>
      <c r="CE19" s="15">
        <f ca="1">(AX19*DCF!F$10-DCF!F$5*MAX(AX19*DCF!F$10,0)-MAX(AX19-AW19,0)/Inputs!$B$10)*DCF!F$6</f>
        <v>1660.7232382066729</v>
      </c>
      <c r="CF19" s="15">
        <f ca="1">(AY19*DCF!G$10-DCF!G$5*MAX(AY19*DCF!G$10,0)-MAX(AY19-AX19,0)/Inputs!$B$10)*DCF!G$6</f>
        <v>2060.3295059338725</v>
      </c>
      <c r="CG19" s="15">
        <f ca="1">(AZ19*DCF!H$10-DCF!H$5*MAX(AZ19*DCF!H$10,0)-MAX(AZ19-AY19,0)/Inputs!$B$10)*DCF!H$6</f>
        <v>2396.6900976483735</v>
      </c>
      <c r="CH19" s="15">
        <f ca="1">(BA19*DCF!I$10-DCF!I$5*MAX(BA19*DCF!I$10,0)-MAX(BA19-AZ19,0)/Inputs!$B$10)*DCF!I$6</f>
        <v>2757.2356603769404</v>
      </c>
      <c r="CI19" s="15">
        <f ca="1">(BB19*DCF!J$10-DCF!J$5*MAX(BB19*DCF!J$10,0)-MAX(BB19-BA19,0)/Inputs!$B$10)*DCF!J$6</f>
        <v>3024.5742523317049</v>
      </c>
      <c r="CJ19" s="15">
        <f ca="1">(BC19*DCF!K$10-DCF!K$5*MAX(BC19*DCF!K$10,0)-MAX(BC19-BB19,0)/Inputs!$B$10)*DCF!K$6</f>
        <v>3918.0122798466496</v>
      </c>
      <c r="CK19" s="15">
        <f ca="1">(BD19*DCF!L$10-DCF!L$5*MAX(BD19*DCF!L$10,0)-MAX(BD19-BC19,0)/Inputs!$B$10)*DCF!L$6</f>
        <v>4621.736651065994</v>
      </c>
      <c r="CL19" s="15">
        <f ca="1">(BE19*DCF!M$10-DCF!M$5*MAX(BE19*DCF!M$10,0)-MAX(BE19-BD19,0)/Inputs!$B$10)*DCF!M$6</f>
        <v>5084.5237388150799</v>
      </c>
      <c r="CM19" s="15">
        <f ca="1">(BF19*DCF!C$28-DCF!C$5*MAX(BF19*DCF!C$28,0)-MAX(BF19-Inputs!$B$13,0)/Inputs!$B$17)*DCF!C$6</f>
        <v>3520.2222649677269</v>
      </c>
      <c r="CN19" s="15">
        <f ca="1">(BG19*DCF!D$28-DCF!D$5*MAX(BG19*DCF!D$28,0)-MAX(BG19-BF19,0)/Inputs!$B$17)*DCF!D$6</f>
        <v>3559.0869492660486</v>
      </c>
      <c r="CO19" s="15">
        <f ca="1">(BH19*DCF!E$28-DCF!E$5*MAX(BH19*DCF!E$28,0)-MAX(BH19-BG19,0)/Inputs!$B$17)*DCF!E$6</f>
        <v>3465.5311338887896</v>
      </c>
      <c r="CP19" s="15">
        <f ca="1">(BI19*DCF!F$28-DCF!F$5*MAX(BI19*DCF!F$28,0)-MAX(BI19-BH19,0)/Inputs!$B$17)*DCF!F$6</f>
        <v>3777.5232459327449</v>
      </c>
      <c r="CQ19" s="15">
        <f ca="1">(BJ19*DCF!G$28-DCF!G$5*MAX(BJ19*DCF!G$28,0)-MAX(BJ19-BI19,0)/Inputs!$B$17)*DCF!G$6</f>
        <v>4908.3592515385235</v>
      </c>
      <c r="CR19" s="15">
        <f ca="1">(BK19*DCF!H$28-DCF!H$5*MAX(BK19*DCF!H$28,0)-MAX(BK19-BJ19,0)/Inputs!$B$17)*DCF!H$6</f>
        <v>5742.4226099473417</v>
      </c>
      <c r="CS19" s="15">
        <f ca="1">(BL19*DCF!I$28-DCF!I$5*MAX(BL19*DCF!I$28,0)-MAX(BL19-BK19,0)/Inputs!$B$17)*DCF!I$6</f>
        <v>6510.6752977340093</v>
      </c>
      <c r="CT19" s="15">
        <f ca="1">(BM19*DCF!J$28-DCF!J$5*MAX(BM19*DCF!J$28,0)-MAX(BM19-BL19,0)/Inputs!$B$17)*DCF!J$6</f>
        <v>7973.7935455516063</v>
      </c>
      <c r="CU19" s="15">
        <f ca="1">(BN19*DCF!K$28-DCF!K$5*MAX(BN19*DCF!K$28,0)-MAX(BN19-BM19,0)/Inputs!$B$17)*DCF!K$6</f>
        <v>10325.743297680987</v>
      </c>
      <c r="CV19" s="15">
        <f ca="1">(BO19*DCF!L$28-DCF!L$5*MAX(BO19*DCF!L$28,0)-MAX(BO19-BN19,0)/Inputs!$B$17)*DCF!L$6</f>
        <v>11898.066175228778</v>
      </c>
      <c r="CW19" s="15">
        <f ca="1">(BP19*DCF!M$28-DCF!M$5*MAX(BP19*DCF!M$28,0)-MAX(BP19-BO19,0)/Inputs!$B$17)*DCF!M$6</f>
        <v>13223.54469122501</v>
      </c>
      <c r="CX19" s="15">
        <f ca="1">(BQ19*DCF!C$46-DCF!C$5*MAX(BQ19*DCF!C$46,0)-MAX(BQ19-Inputs!$B$20,0)/Inputs!$B$24)*DCF!C$6</f>
        <v>-809.67918406963827</v>
      </c>
      <c r="CY19" s="15">
        <f ca="1">(BR19*DCF!D$46-DCF!D$5*MAX(BR19*DCF!D$46,0)-MAX(BR19-BQ19,0)/Inputs!$B$24)*DCF!D$6</f>
        <v>-1994.9964585085434</v>
      </c>
      <c r="CZ19" s="15">
        <f ca="1">(BS19*DCF!E$46-DCF!E$5*MAX(BS19*DCF!E$46,0)-MAX(BS19-BR19,0)/Inputs!$B$24)*DCF!E$6</f>
        <v>-966.85461802078794</v>
      </c>
      <c r="DA19" s="15">
        <f ca="1">(BT19*DCF!F$46-DCF!F$5*MAX(BT19*DCF!F$46,0)-MAX(BT19-BS19,0)/Inputs!$B$24)*DCF!F$6</f>
        <v>-436.32441256541256</v>
      </c>
      <c r="DB19" s="15">
        <f ca="1">(BU19*DCF!G$46-DCF!G$5*MAX(BU19*DCF!G$46,0)-MAX(BU19-BT19,0)/Inputs!$B$24)*DCF!G$6</f>
        <v>-1190.2152703131214</v>
      </c>
      <c r="DC19" s="15">
        <f ca="1">(BV19*DCF!H$46-DCF!H$5*MAX(BV19*DCF!H$46,0)-MAX(BV19-BU19,0)/Inputs!$B$24)*DCF!H$6</f>
        <v>-704.49938549270769</v>
      </c>
      <c r="DD19" s="15">
        <f ca="1">(BW19*DCF!I$46-DCF!I$5*MAX(BW19*DCF!I$46,0)-MAX(BW19-BV19,0)/Inputs!$B$24)*DCF!I$6</f>
        <v>234.22564994203262</v>
      </c>
      <c r="DE19" s="15">
        <f ca="1">(BX19*DCF!J$46-DCF!J$5*MAX(BX19*DCF!J$46,0)-MAX(BX19-BW19,0)/Inputs!$B$24)*DCF!J$6</f>
        <v>-487.68432168834727</v>
      </c>
      <c r="DF19" s="15">
        <f ca="1">(BY19*DCF!K$46-DCF!K$5*MAX(BY19*DCF!K$46,0)-MAX(BY19-BX19,0)/Inputs!$B$24)*DCF!K$6</f>
        <v>-1491.2743498543923</v>
      </c>
      <c r="DG19" s="15">
        <f ca="1">(BZ19*DCF!L$46-DCF!L$5*MAX(BZ19*DCF!L$46,0)-MAX(BZ19-BY19,0)/Inputs!$B$24)*DCF!L$6</f>
        <v>-199.77821421614678</v>
      </c>
      <c r="DH19" s="15">
        <f ca="1">(CA19*DCF!M$46-DCF!M$5*MAX(CA19*DCF!M$46,0)-MAX(CA19-BZ19,0)/Inputs!$B$24)*DCF!M$6</f>
        <v>2063.2738075307848</v>
      </c>
      <c r="DI19" s="15">
        <f ca="1">SUM(CB19:CL19)+BE19*DCF!M$10*(1+Inputs!$B$30)*(1-Inputs!$B$33)*(1-Inputs!$B$30/Inputs!$B$31)/(Inputs!$B$29-Inputs!$B$30)*DCF!M$6</f>
        <v>148608.24935426735</v>
      </c>
      <c r="DJ19" s="15">
        <f ca="1">SUM(CM19:CW19)+BP19*DCF!M$28*(1+Inputs!$B$30)*(1-Inputs!$B$33)*(1-Inputs!$B$30/Inputs!$B$31)/(Inputs!$B$29-Inputs!$B$30)*DCF!M$6</f>
        <v>372218.95196596894</v>
      </c>
      <c r="DK19" s="15">
        <f ca="1">SUM(CX19:DH19)+CA19*DCF!M$46*(1+Inputs!$B$30)*(1-Inputs!$B$33)*(1-Inputs!$B$30/Inputs!$B$31)/(Inputs!$B$29-Inputs!$B$30)*DCF!M$6</f>
        <v>67125.768500129227</v>
      </c>
      <c r="DM19" s="15">
        <f ca="1">DI19+DJ19+DK19+Inputs!$B$34+Inputs!$B$36-Inputs!$B$35</f>
        <v>664803.96982036554</v>
      </c>
    </row>
    <row r="20" spans="1:117" x14ac:dyDescent="0.75">
      <c r="A20" s="11">
        <v>7</v>
      </c>
      <c r="C20" s="24">
        <f t="shared" ca="1" si="0"/>
        <v>-0.1586216192879315</v>
      </c>
      <c r="D20" s="24">
        <f t="shared" ca="1" si="0"/>
        <v>-0.15372802249727352</v>
      </c>
      <c r="E20" s="24">
        <f t="shared" ca="1" si="0"/>
        <v>0.3429844720804564</v>
      </c>
      <c r="F20" s="24">
        <f t="shared" ca="1" si="0"/>
        <v>-0.49373195874941411</v>
      </c>
      <c r="G20" s="24">
        <f t="shared" ca="1" si="0"/>
        <v>1.3013552508372312</v>
      </c>
      <c r="H20" s="24">
        <f t="shared" ca="1" si="0"/>
        <v>2.0691988558955456</v>
      </c>
      <c r="I20" s="24">
        <f t="shared" ca="1" si="0"/>
        <v>-0.66938080841133962</v>
      </c>
      <c r="J20" s="24">
        <f t="shared" ca="1" si="0"/>
        <v>0.73866324563519747</v>
      </c>
      <c r="K20" s="24">
        <f t="shared" ca="1" si="0"/>
        <v>0.44759268279340714</v>
      </c>
      <c r="L20" s="24">
        <f t="shared" ca="1" si="0"/>
        <v>8.3743234555938129E-2</v>
      </c>
      <c r="M20" s="24">
        <f t="shared" ca="1" si="0"/>
        <v>2.0417205367869826</v>
      </c>
      <c r="N20" s="24">
        <f ca="1">SQRT(Inputs!$B$38)*C20+SQRT(1-Inputs!$B$38)*_xlfn.NORM.S.INV(RAND())</f>
        <v>4.4945620792756394E-2</v>
      </c>
      <c r="O20" s="24">
        <f ca="1">SQRT(Inputs!$B$38)*D20+SQRT(1-Inputs!$B$38)*_xlfn.NORM.S.INV(RAND())</f>
        <v>-0.40059477488769102</v>
      </c>
      <c r="P20" s="24">
        <f ca="1">SQRT(Inputs!$B$38)*E20+SQRT(1-Inputs!$B$38)*_xlfn.NORM.S.INV(RAND())</f>
        <v>-0.38655577079384196</v>
      </c>
      <c r="Q20" s="24">
        <f ca="1">SQRT(Inputs!$B$38)*F20+SQRT(1-Inputs!$B$38)*_xlfn.NORM.S.INV(RAND())</f>
        <v>-0.89397349490407074</v>
      </c>
      <c r="R20" s="24">
        <f ca="1">SQRT(Inputs!$B$38)*G20+SQRT(1-Inputs!$B$38)*_xlfn.NORM.S.INV(RAND())</f>
        <v>1.0899943455034711</v>
      </c>
      <c r="S20" s="24">
        <f ca="1">SQRT(Inputs!$B$38)*H20+SQRT(1-Inputs!$B$38)*_xlfn.NORM.S.INV(RAND())</f>
        <v>0.49541234939375101</v>
      </c>
      <c r="T20" s="24">
        <f ca="1">SQRT(Inputs!$B$38)*I20+SQRT(1-Inputs!$B$38)*_xlfn.NORM.S.INV(RAND())</f>
        <v>-0.30545260050189116</v>
      </c>
      <c r="U20" s="24">
        <f ca="1">SQRT(Inputs!$B$38)*J20+SQRT(1-Inputs!$B$38)*_xlfn.NORM.S.INV(RAND())</f>
        <v>0.88946986430338937</v>
      </c>
      <c r="V20" s="24">
        <f ca="1">SQRT(Inputs!$B$38)*K20+SQRT(1-Inputs!$B$38)*_xlfn.NORM.S.INV(RAND())</f>
        <v>-0.85843364313544845</v>
      </c>
      <c r="W20" s="24">
        <f ca="1">SQRT(Inputs!$B$38)*L20+SQRT(1-Inputs!$B$38)*_xlfn.NORM.S.INV(RAND())</f>
        <v>-0.1497793047220945</v>
      </c>
      <c r="X20" s="24">
        <f ca="1">SQRT(Inputs!$B$38)*M20+SQRT(1-Inputs!$B$38)*_xlfn.NORM.S.INV(RAND())</f>
        <v>0.86248100644105252</v>
      </c>
      <c r="Y20" s="24">
        <f ca="1">SQRT(Inputs!$B$38)*C20+SQRT(1-Inputs!$B$38)*_xlfn.NORM.S.INV(RAND())</f>
        <v>0.27561988971815116</v>
      </c>
      <c r="Z20" s="24">
        <f ca="1">SQRT(Inputs!$B$38)*D20+SQRT(1-Inputs!$B$38)*_xlfn.NORM.S.INV(RAND())</f>
        <v>0.22688151597180223</v>
      </c>
      <c r="AA20" s="24">
        <f ca="1">SQRT(Inputs!$B$38)*E20+SQRT(1-Inputs!$B$38)*_xlfn.NORM.S.INV(RAND())</f>
        <v>-0.16431692523848182</v>
      </c>
      <c r="AB20" s="24">
        <f ca="1">SQRT(Inputs!$B$38)*F20+SQRT(1-Inputs!$B$38)*_xlfn.NORM.S.INV(RAND())</f>
        <v>0.27330328551047967</v>
      </c>
      <c r="AC20" s="24">
        <f ca="1">SQRT(Inputs!$B$38)*G20+SQRT(1-Inputs!$B$38)*_xlfn.NORM.S.INV(RAND())</f>
        <v>1.0903699725628608</v>
      </c>
      <c r="AD20" s="24">
        <f ca="1">SQRT(Inputs!$B$38)*H20+SQRT(1-Inputs!$B$38)*_xlfn.NORM.S.INV(RAND())</f>
        <v>-0.24055832380101139</v>
      </c>
      <c r="AE20" s="24">
        <f ca="1">SQRT(Inputs!$B$38)*I20+SQRT(1-Inputs!$B$38)*_xlfn.NORM.S.INV(RAND())</f>
        <v>1.2269184110019427E-2</v>
      </c>
      <c r="AF20" s="24">
        <f ca="1">SQRT(Inputs!$B$38)*J20+SQRT(1-Inputs!$B$38)*_xlfn.NORM.S.INV(RAND())</f>
        <v>0.27326897912842035</v>
      </c>
      <c r="AG20" s="24">
        <f ca="1">SQRT(Inputs!$B$38)*K20+SQRT(1-Inputs!$B$38)*_xlfn.NORM.S.INV(RAND())</f>
        <v>-0.1605769090720747</v>
      </c>
      <c r="AH20" s="24">
        <f ca="1">SQRT(Inputs!$B$38)*L20+SQRT(1-Inputs!$B$38)*_xlfn.NORM.S.INV(RAND())</f>
        <v>0.71795316227602235</v>
      </c>
      <c r="AI20" s="24">
        <f ca="1">SQRT(Inputs!$B$38)*M20+SQRT(1-Inputs!$B$38)*_xlfn.NORM.S.INV(RAND())</f>
        <v>1.3729108738803619</v>
      </c>
      <c r="AJ20" s="24">
        <f ca="1">SQRT(Inputs!$B$38)*C20+SQRT(1-Inputs!$B$38)*_xlfn.NORM.S.INV(RAND())</f>
        <v>1.2086675659695958</v>
      </c>
      <c r="AK20" s="24">
        <f ca="1">SQRT(Inputs!$B$38)*D20+SQRT(1-Inputs!$B$38)*_xlfn.NORM.S.INV(RAND())</f>
        <v>-0.64874923352153613</v>
      </c>
      <c r="AL20" s="24">
        <f ca="1">SQRT(Inputs!$B$38)*E20+SQRT(1-Inputs!$B$38)*_xlfn.NORM.S.INV(RAND())</f>
        <v>-0.11071392846788011</v>
      </c>
      <c r="AM20" s="24">
        <f ca="1">SQRT(Inputs!$B$38)*F20+SQRT(1-Inputs!$B$38)*_xlfn.NORM.S.INV(RAND())</f>
        <v>-0.35981465786318351</v>
      </c>
      <c r="AN20" s="24">
        <f ca="1">SQRT(Inputs!$B$38)*G20+SQRT(1-Inputs!$B$38)*_xlfn.NORM.S.INV(RAND())</f>
        <v>0.21480140270207837</v>
      </c>
      <c r="AO20" s="24">
        <f ca="1">SQRT(Inputs!$B$38)*H20+SQRT(1-Inputs!$B$38)*_xlfn.NORM.S.INV(RAND())</f>
        <v>2.0892004530463888</v>
      </c>
      <c r="AP20" s="24">
        <f ca="1">SQRT(Inputs!$B$38)*I20+SQRT(1-Inputs!$B$38)*_xlfn.NORM.S.INV(RAND())</f>
        <v>-0.65756556325238114</v>
      </c>
      <c r="AQ20" s="24">
        <f ca="1">SQRT(Inputs!$B$38)*J20+SQRT(1-Inputs!$B$38)*_xlfn.NORM.S.INV(RAND())</f>
        <v>-0.72268960407669591</v>
      </c>
      <c r="AR20" s="24">
        <f ca="1">SQRT(Inputs!$B$38)*K20+SQRT(1-Inputs!$B$38)*_xlfn.NORM.S.INV(RAND())</f>
        <v>0.67189888948396725</v>
      </c>
      <c r="AS20" s="24">
        <f ca="1">SQRT(Inputs!$B$38)*L20+SQRT(1-Inputs!$B$38)*_xlfn.NORM.S.INV(RAND())</f>
        <v>-1.5852399649573068</v>
      </c>
      <c r="AT20" s="24">
        <f ca="1">SQRT(Inputs!$B$38)*M20+SQRT(1-Inputs!$B$38)*_xlfn.NORM.S.INV(RAND())</f>
        <v>0.54732762989337902</v>
      </c>
      <c r="AU20" s="15">
        <f ca="1">Inputs!$B$6*EXP($B$8-0.5*C$5^2+C$5*N20)</f>
        <v>4998.4737861362282</v>
      </c>
      <c r="AV20" s="15">
        <f t="shared" ca="1" si="1"/>
        <v>5736.3048699567034</v>
      </c>
      <c r="AW20" s="15">
        <f t="shared" ca="1" si="2"/>
        <v>6639.0692661880203</v>
      </c>
      <c r="AX20" s="15">
        <f t="shared" ca="1" si="3"/>
        <v>7249.0690783602404</v>
      </c>
      <c r="AY20" s="15">
        <f t="shared" ca="1" si="4"/>
        <v>10061.775412616391</v>
      </c>
      <c r="AZ20" s="15">
        <f t="shared" ca="1" si="5"/>
        <v>12995.811279056801</v>
      </c>
      <c r="BA20" s="15">
        <f t="shared" ca="1" si="6"/>
        <v>15403.176907623092</v>
      </c>
      <c r="BB20" s="15">
        <f t="shared" ca="1" si="7"/>
        <v>20615.898721861384</v>
      </c>
      <c r="BC20" s="15">
        <f t="shared" ca="1" si="8"/>
        <v>23241.306170478896</v>
      </c>
      <c r="BD20" s="15">
        <f t="shared" ca="1" si="9"/>
        <v>28076.686602753864</v>
      </c>
      <c r="BE20" s="15">
        <f t="shared" ca="1" si="10"/>
        <v>37216.004277974607</v>
      </c>
      <c r="BF20" s="15">
        <f ca="1">Inputs!$B$13*EXP($B$9-0.5*C$6^2+C$6*Y20)</f>
        <v>14607.790155936458</v>
      </c>
      <c r="BG20" s="15">
        <f t="shared" ca="1" si="11"/>
        <v>18546.976064116388</v>
      </c>
      <c r="BH20" s="15">
        <f t="shared" ca="1" si="12"/>
        <v>22051.748961394205</v>
      </c>
      <c r="BI20" s="15">
        <f t="shared" ca="1" si="13"/>
        <v>28154.457335994302</v>
      </c>
      <c r="BJ20" s="15">
        <f t="shared" ca="1" si="14"/>
        <v>40389.964455667643</v>
      </c>
      <c r="BK20" s="15">
        <f t="shared" ca="1" si="15"/>
        <v>47973.852174374289</v>
      </c>
      <c r="BL20" s="15">
        <f t="shared" ca="1" si="16"/>
        <v>59023.860384807471</v>
      </c>
      <c r="BM20" s="15">
        <f t="shared" ca="1" si="17"/>
        <v>75058.345091040377</v>
      </c>
      <c r="BN20" s="15">
        <f t="shared" ca="1" si="18"/>
        <v>90552.992050539746</v>
      </c>
      <c r="BO20" s="15">
        <f t="shared" ca="1" si="19"/>
        <v>121113.36964517464</v>
      </c>
      <c r="BP20" s="15">
        <f t="shared" ca="1" si="20"/>
        <v>174155.31462152369</v>
      </c>
      <c r="BQ20" s="15">
        <f ca="1">Inputs!$B$20*EXP($B$10-0.5*C$7^2+C$7*AJ20)</f>
        <v>6585.4776472702642</v>
      </c>
      <c r="BR20" s="15">
        <f t="shared" ca="1" si="21"/>
        <v>7271.9072158684685</v>
      </c>
      <c r="BS20" s="15">
        <f t="shared" ca="1" si="22"/>
        <v>9646.4360923780623</v>
      </c>
      <c r="BT20" s="15">
        <f t="shared" ca="1" si="23"/>
        <v>12102.336011567275</v>
      </c>
      <c r="BU20" s="15">
        <f t="shared" ca="1" si="24"/>
        <v>17667.190968747589</v>
      </c>
      <c r="BV20" s="15">
        <f t="shared" ca="1" si="25"/>
        <v>39355.410894986613</v>
      </c>
      <c r="BW20" s="15">
        <f t="shared" ca="1" si="26"/>
        <v>47783.126242285085</v>
      </c>
      <c r="BX20" s="15">
        <f t="shared" ca="1" si="27"/>
        <v>57818.402797506606</v>
      </c>
      <c r="BY20" s="15">
        <f t="shared" ca="1" si="28"/>
        <v>92126.760159411424</v>
      </c>
      <c r="BZ20" s="15">
        <f t="shared" ca="1" si="29"/>
        <v>96588.274361237578</v>
      </c>
      <c r="CA20" s="15">
        <f t="shared" ca="1" si="30"/>
        <v>149536.29921900883</v>
      </c>
      <c r="CB20" s="15">
        <f ca="1">(AU20*DCF!C$10-DCF!C$5*MAX(AU20*DCF!C$10,0)-MAX(AU20-Inputs!$B$6,0)/Inputs!$B$10)*DCF!C$6</f>
        <v>1042.8159461030882</v>
      </c>
      <c r="CC20" s="15">
        <f ca="1">(AV20*DCF!D$10-DCF!D$5*MAX(AV20*DCF!D$10,0)-MAX(AV20-AU20,0)/Inputs!$B$10)*DCF!D$6</f>
        <v>1218.284650483733</v>
      </c>
      <c r="CD20" s="15">
        <f ca="1">(AW20*DCF!E$10-DCF!E$5*MAX(AW20*DCF!E$10,0)-MAX(AW20-AV20,0)/Inputs!$B$10)*DCF!E$6</f>
        <v>1329.5154814556447</v>
      </c>
      <c r="CE20" s="15">
        <f ca="1">(AX20*DCF!F$10-DCF!F$5*MAX(AX20*DCF!F$10,0)-MAX(AX20-AW20,0)/Inputs!$B$10)*DCF!F$6</f>
        <v>1455.53438984223</v>
      </c>
      <c r="CF20" s="15">
        <f ca="1">(AY20*DCF!G$10-DCF!G$5*MAX(AY20*DCF!G$10,0)-MAX(AY20-AX20,0)/Inputs!$B$10)*DCF!G$6</f>
        <v>1532.475916594884</v>
      </c>
      <c r="CG20" s="15">
        <f ca="1">(AZ20*DCF!H$10-DCF!H$5*MAX(AZ20*DCF!H$10,0)-MAX(AZ20-AY20,0)/Inputs!$B$10)*DCF!H$6</f>
        <v>2002.1554138551307</v>
      </c>
      <c r="CH20" s="15">
        <f ca="1">(BA20*DCF!I$10-DCF!I$5*MAX(BA20*DCF!I$10,0)-MAX(BA20-AZ20,0)/Inputs!$B$10)*DCF!I$6</f>
        <v>2418.7062018635584</v>
      </c>
      <c r="CI20" s="15">
        <f ca="1">(BB20*DCF!J$10-DCF!J$5*MAX(BB20*DCF!J$10,0)-MAX(BB20-BA20,0)/Inputs!$B$10)*DCF!J$6</f>
        <v>2747.8339640559866</v>
      </c>
      <c r="CJ20" s="15">
        <f ca="1">(BC20*DCF!K$10-DCF!K$5*MAX(BC20*DCF!K$10,0)-MAX(BC20-BB20,0)/Inputs!$B$10)*DCF!K$6</f>
        <v>3373.9599591616852</v>
      </c>
      <c r="CK20" s="15">
        <f ca="1">(BD20*DCF!L$10-DCF!L$5*MAX(BD20*DCF!L$10,0)-MAX(BD20-BC20,0)/Inputs!$B$10)*DCF!L$6</f>
        <v>3609.2052635227524</v>
      </c>
      <c r="CL20" s="15">
        <f ca="1">(BE20*DCF!M$10-DCF!M$5*MAX(BE20*DCF!M$10,0)-MAX(BE20-BD20,0)/Inputs!$B$10)*DCF!M$6</f>
        <v>4159.8704080878288</v>
      </c>
      <c r="CM20" s="15">
        <f ca="1">(BF20*DCF!C$28-DCF!C$5*MAX(BF20*DCF!C$28,0)-MAX(BF20-Inputs!$B$13,0)/Inputs!$B$17)*DCF!C$6</f>
        <v>3714.3703110452307</v>
      </c>
      <c r="CN20" s="15">
        <f ca="1">(BG20*DCF!D$28-DCF!D$5*MAX(BG20*DCF!D$28,0)-MAX(BG20-BF20,0)/Inputs!$B$17)*DCF!D$6</f>
        <v>4622.1032504169916</v>
      </c>
      <c r="CO20" s="15">
        <f ca="1">(BH20*DCF!E$28-DCF!E$5*MAX(BH20*DCF!E$28,0)-MAX(BH20-BG20,0)/Inputs!$B$17)*DCF!E$6</f>
        <v>5554.7054734699486</v>
      </c>
      <c r="CP20" s="15">
        <f ca="1">(BI20*DCF!F$28-DCF!F$5*MAX(BI20*DCF!F$28,0)-MAX(BI20-BH20,0)/Inputs!$B$17)*DCF!F$6</f>
        <v>6532.0990337734984</v>
      </c>
      <c r="CQ20" s="15">
        <f ca="1">(BJ20*DCF!G$28-DCF!G$5*MAX(BJ20*DCF!G$28,0)-MAX(BJ20-BI20,0)/Inputs!$B$17)*DCF!G$6</f>
        <v>8421.59129032274</v>
      </c>
      <c r="CR20" s="15">
        <f ca="1">(BK20*DCF!H$28-DCF!H$5*MAX(BK20*DCF!H$28,0)-MAX(BK20-BJ20,0)/Inputs!$B$17)*DCF!H$6</f>
        <v>10686.139604525302</v>
      </c>
      <c r="CS20" s="15">
        <f ca="1">(BL20*DCF!I$28-DCF!I$5*MAX(BL20*DCF!I$28,0)-MAX(BL20-BK20,0)/Inputs!$B$17)*DCF!I$6</f>
        <v>12293.625089916723</v>
      </c>
      <c r="CT20" s="15">
        <f ca="1">(BM20*DCF!J$28-DCF!J$5*MAX(BM20*DCF!J$28,0)-MAX(BM20-BL20,0)/Inputs!$B$17)*DCF!J$6</f>
        <v>14618.20034166275</v>
      </c>
      <c r="CU20" s="15">
        <f ca="1">(BN20*DCF!K$28-DCF!K$5*MAX(BN20*DCF!K$28,0)-MAX(BN20-BM20,0)/Inputs!$B$17)*DCF!K$6</f>
        <v>17225.385754139115</v>
      </c>
      <c r="CV20" s="15">
        <f ca="1">(BO20*DCF!L$28-DCF!L$5*MAX(BO20*DCF!L$28,0)-MAX(BO20-BN20,0)/Inputs!$B$17)*DCF!L$6</f>
        <v>20706.701714707029</v>
      </c>
      <c r="CW20" s="15">
        <f ca="1">(BP20*DCF!M$28-DCF!M$5*MAX(BP20*DCF!M$28,0)-MAX(BP20-BO20,0)/Inputs!$B$17)*DCF!M$6</f>
        <v>27223.049543500783</v>
      </c>
      <c r="CX20" s="15">
        <f ca="1">(BQ20*DCF!C$46-DCF!C$5*MAX(BQ20*DCF!C$46,0)-MAX(BQ20-Inputs!$B$20,0)/Inputs!$B$24)*DCF!C$6</f>
        <v>-3084.1646516884043</v>
      </c>
      <c r="CY20" s="15">
        <f ca="1">(BR20*DCF!D$46-DCF!D$5*MAX(BR20*DCF!D$46,0)-MAX(BR20-BQ20,0)/Inputs!$B$24)*DCF!D$6</f>
        <v>-1534.0387777184119</v>
      </c>
      <c r="CZ20" s="15">
        <f ca="1">(BS20*DCF!E$46-DCF!E$5*MAX(BS20*DCF!E$46,0)-MAX(BS20-BR20,0)/Inputs!$B$24)*DCF!E$6</f>
        <v>-2076.6817770031134</v>
      </c>
      <c r="DA20" s="15">
        <f ca="1">(BT20*DCF!F$46-DCF!F$5*MAX(BT20*DCF!F$46,0)-MAX(BT20-BS20,0)/Inputs!$B$24)*DCF!F$6</f>
        <v>-1775.6394226631185</v>
      </c>
      <c r="DB20" s="15">
        <f ca="1">(BU20*DCF!G$46-DCF!G$5*MAX(BU20*DCF!G$46,0)-MAX(BU20-BT20,0)/Inputs!$B$24)*DCF!G$6</f>
        <v>-2466.1966575679285</v>
      </c>
      <c r="DC20" s="15">
        <f ca="1">(BV20*DCF!H$46-DCF!H$5*MAX(BV20*DCF!H$46,0)-MAX(BV20-BU20,0)/Inputs!$B$24)*DCF!H$6</f>
        <v>-6739.4814561505518</v>
      </c>
      <c r="DD20" s="15">
        <f ca="1">(BW20*DCF!I$46-DCF!I$5*MAX(BW20*DCF!I$46,0)-MAX(BW20-BV20,0)/Inputs!$B$24)*DCF!I$6</f>
        <v>-1315.70122548118</v>
      </c>
      <c r="DE20" s="15">
        <f ca="1">(BX20*DCF!J$46-DCF!J$5*MAX(BX20*DCF!J$46,0)-MAX(BX20-BW20,0)/Inputs!$B$24)*DCF!J$6</f>
        <v>-235.869325866286</v>
      </c>
      <c r="DF20" s="15">
        <f ca="1">(BY20*DCF!K$46-DCF!K$5*MAX(BY20*DCF!K$46,0)-MAX(BY20-BX20,0)/Inputs!$B$24)*DCF!K$6</f>
        <v>-3142.0459363634341</v>
      </c>
      <c r="DG20" s="15">
        <f ca="1">(BZ20*DCF!L$46-DCF!L$5*MAX(BZ20*DCF!L$46,0)-MAX(BZ20-BY20,0)/Inputs!$B$24)*DCF!L$6</f>
        <v>5667.0458498009048</v>
      </c>
      <c r="DH20" s="15">
        <f ca="1">(CA20*DCF!M$46-DCF!M$5*MAX(CA20*DCF!M$46,0)-MAX(CA20-BZ20,0)/Inputs!$B$24)*DCF!M$6</f>
        <v>653.94605010611792</v>
      </c>
      <c r="DI20" s="15">
        <f ca="1">SUM(CB20:CL20)+BE20*DCF!M$10*(1+Inputs!$B$30)*(1-Inputs!$B$33)*(1-Inputs!$B$30/Inputs!$B$31)/(Inputs!$B$29-Inputs!$B$30)*DCF!M$6</f>
        <v>128462.98963133867</v>
      </c>
      <c r="DJ20" s="15">
        <f ca="1">SUM(CM20:CW20)+BP20*DCF!M$28*(1+Inputs!$B$30)*(1-Inputs!$B$33)*(1-Inputs!$B$30/Inputs!$B$31)/(Inputs!$B$29-Inputs!$B$30)*DCF!M$6</f>
        <v>777833.36281724297</v>
      </c>
      <c r="DK20" s="15">
        <f ca="1">SUM(CX20:DH20)+CA20*DCF!M$46*(1+Inputs!$B$30)*(1-Inputs!$B$33)*(1-Inputs!$B$30/Inputs!$B$31)/(Inputs!$B$29-Inputs!$B$30)*DCF!M$6</f>
        <v>215152.004969042</v>
      </c>
      <c r="DM20" s="15">
        <f ca="1">DI20+DJ20+DK20+Inputs!$B$34+Inputs!$B$36-Inputs!$B$35</f>
        <v>1198299.3574176235</v>
      </c>
    </row>
    <row r="21" spans="1:117" x14ac:dyDescent="0.75">
      <c r="A21" s="11">
        <v>8</v>
      </c>
      <c r="C21" s="24">
        <f t="shared" ca="1" si="0"/>
        <v>0.76988917913045007</v>
      </c>
      <c r="D21" s="24">
        <f t="shared" ca="1" si="0"/>
        <v>-1.6499764083387554E-2</v>
      </c>
      <c r="E21" s="24">
        <f t="shared" ca="1" si="0"/>
        <v>-0.15305197042611957</v>
      </c>
      <c r="F21" s="24">
        <f t="shared" ca="1" si="0"/>
        <v>-1.5885143791597618</v>
      </c>
      <c r="G21" s="24">
        <f t="shared" ca="1" si="0"/>
        <v>8.4698370914427876E-2</v>
      </c>
      <c r="H21" s="24">
        <f t="shared" ca="1" si="0"/>
        <v>0.43648039866466326</v>
      </c>
      <c r="I21" s="24">
        <f t="shared" ca="1" si="0"/>
        <v>-0.37002919173338328</v>
      </c>
      <c r="J21" s="24">
        <f t="shared" ca="1" si="0"/>
        <v>5.7664607720186124E-3</v>
      </c>
      <c r="K21" s="24">
        <f t="shared" ca="1" si="0"/>
        <v>-0.76001547575574313</v>
      </c>
      <c r="L21" s="24">
        <f t="shared" ca="1" si="0"/>
        <v>0.87763620293000733</v>
      </c>
      <c r="M21" s="24">
        <f t="shared" ca="1" si="0"/>
        <v>1.0999821306484159</v>
      </c>
      <c r="N21" s="24">
        <f ca="1">SQRT(Inputs!$B$38)*C21+SQRT(1-Inputs!$B$38)*_xlfn.NORM.S.INV(RAND())</f>
        <v>0.15845216523967232</v>
      </c>
      <c r="O21" s="24">
        <f ca="1">SQRT(Inputs!$B$38)*D21+SQRT(1-Inputs!$B$38)*_xlfn.NORM.S.INV(RAND())</f>
        <v>0.89992107135038768</v>
      </c>
      <c r="P21" s="24">
        <f ca="1">SQRT(Inputs!$B$38)*E21+SQRT(1-Inputs!$B$38)*_xlfn.NORM.S.INV(RAND())</f>
        <v>0.57627438579357737</v>
      </c>
      <c r="Q21" s="24">
        <f ca="1">SQRT(Inputs!$B$38)*F21+SQRT(1-Inputs!$B$38)*_xlfn.NORM.S.INV(RAND())</f>
        <v>-1.1617433351008133</v>
      </c>
      <c r="R21" s="24">
        <f ca="1">SQRT(Inputs!$B$38)*G21+SQRT(1-Inputs!$B$38)*_xlfn.NORM.S.INV(RAND())</f>
        <v>1.8027019289536912</v>
      </c>
      <c r="S21" s="24">
        <f ca="1">SQRT(Inputs!$B$38)*H21+SQRT(1-Inputs!$B$38)*_xlfn.NORM.S.INV(RAND())</f>
        <v>2.1002924729075034</v>
      </c>
      <c r="T21" s="24">
        <f ca="1">SQRT(Inputs!$B$38)*I21+SQRT(1-Inputs!$B$38)*_xlfn.NORM.S.INV(RAND())</f>
        <v>-0.26976916698538889</v>
      </c>
      <c r="U21" s="24">
        <f ca="1">SQRT(Inputs!$B$38)*J21+SQRT(1-Inputs!$B$38)*_xlfn.NORM.S.INV(RAND())</f>
        <v>1.2115769282323976</v>
      </c>
      <c r="V21" s="24">
        <f ca="1">SQRT(Inputs!$B$38)*K21+SQRT(1-Inputs!$B$38)*_xlfn.NORM.S.INV(RAND())</f>
        <v>0.78209325693863208</v>
      </c>
      <c r="W21" s="24">
        <f ca="1">SQRT(Inputs!$B$38)*L21+SQRT(1-Inputs!$B$38)*_xlfn.NORM.S.INV(RAND())</f>
        <v>0.45204723651451573</v>
      </c>
      <c r="X21" s="24">
        <f ca="1">SQRT(Inputs!$B$38)*M21+SQRT(1-Inputs!$B$38)*_xlfn.NORM.S.INV(RAND())</f>
        <v>1.5874102394253145</v>
      </c>
      <c r="Y21" s="24">
        <f ca="1">SQRT(Inputs!$B$38)*C21+SQRT(1-Inputs!$B$38)*_xlfn.NORM.S.INV(RAND())</f>
        <v>0.34898330997193655</v>
      </c>
      <c r="Z21" s="24">
        <f ca="1">SQRT(Inputs!$B$38)*D21+SQRT(1-Inputs!$B$38)*_xlfn.NORM.S.INV(RAND())</f>
        <v>0.99757337339598917</v>
      </c>
      <c r="AA21" s="24">
        <f ca="1">SQRT(Inputs!$B$38)*E21+SQRT(1-Inputs!$B$38)*_xlfn.NORM.S.INV(RAND())</f>
        <v>1.6631854419280629</v>
      </c>
      <c r="AB21" s="24">
        <f ca="1">SQRT(Inputs!$B$38)*F21+SQRT(1-Inputs!$B$38)*_xlfn.NORM.S.INV(RAND())</f>
        <v>-1.4360155357952591</v>
      </c>
      <c r="AC21" s="24">
        <f ca="1">SQRT(Inputs!$B$38)*G21+SQRT(1-Inputs!$B$38)*_xlfn.NORM.S.INV(RAND())</f>
        <v>-1.2802916954426717</v>
      </c>
      <c r="AD21" s="24">
        <f ca="1">SQRT(Inputs!$B$38)*H21+SQRT(1-Inputs!$B$38)*_xlfn.NORM.S.INV(RAND())</f>
        <v>0.10649703313136064</v>
      </c>
      <c r="AE21" s="24">
        <f ca="1">SQRT(Inputs!$B$38)*I21+SQRT(1-Inputs!$B$38)*_xlfn.NORM.S.INV(RAND())</f>
        <v>-0.21186919456749781</v>
      </c>
      <c r="AF21" s="24">
        <f ca="1">SQRT(Inputs!$B$38)*J21+SQRT(1-Inputs!$B$38)*_xlfn.NORM.S.INV(RAND())</f>
        <v>1.2021320079829148</v>
      </c>
      <c r="AG21" s="24">
        <f ca="1">SQRT(Inputs!$B$38)*K21+SQRT(1-Inputs!$B$38)*_xlfn.NORM.S.INV(RAND())</f>
        <v>-1.132576003852233</v>
      </c>
      <c r="AH21" s="24">
        <f ca="1">SQRT(Inputs!$B$38)*L21+SQRT(1-Inputs!$B$38)*_xlfn.NORM.S.INV(RAND())</f>
        <v>1.1674206308770185</v>
      </c>
      <c r="AI21" s="24">
        <f ca="1">SQRT(Inputs!$B$38)*M21+SQRT(1-Inputs!$B$38)*_xlfn.NORM.S.INV(RAND())</f>
        <v>2.0006276858023582</v>
      </c>
      <c r="AJ21" s="24">
        <f ca="1">SQRT(Inputs!$B$38)*C21+SQRT(1-Inputs!$B$38)*_xlfn.NORM.S.INV(RAND())</f>
        <v>0.52535153090918019</v>
      </c>
      <c r="AK21" s="24">
        <f ca="1">SQRT(Inputs!$B$38)*D21+SQRT(1-Inputs!$B$38)*_xlfn.NORM.S.INV(RAND())</f>
        <v>-0.36775953226002328</v>
      </c>
      <c r="AL21" s="24">
        <f ca="1">SQRT(Inputs!$B$38)*E21+SQRT(1-Inputs!$B$38)*_xlfn.NORM.S.INV(RAND())</f>
        <v>0.10217877105442261</v>
      </c>
      <c r="AM21" s="24">
        <f ca="1">SQRT(Inputs!$B$38)*F21+SQRT(1-Inputs!$B$38)*_xlfn.NORM.S.INV(RAND())</f>
        <v>0.97305627565625763</v>
      </c>
      <c r="AN21" s="24">
        <f ca="1">SQRT(Inputs!$B$38)*G21+SQRT(1-Inputs!$B$38)*_xlfn.NORM.S.INV(RAND())</f>
        <v>1.0416068182078015</v>
      </c>
      <c r="AO21" s="24">
        <f ca="1">SQRT(Inputs!$B$38)*H21+SQRT(1-Inputs!$B$38)*_xlfn.NORM.S.INV(RAND())</f>
        <v>0.55463075703979836</v>
      </c>
      <c r="AP21" s="24">
        <f ca="1">SQRT(Inputs!$B$38)*I21+SQRT(1-Inputs!$B$38)*_xlfn.NORM.S.INV(RAND())</f>
        <v>-0.29804479943042994</v>
      </c>
      <c r="AQ21" s="24">
        <f ca="1">SQRT(Inputs!$B$38)*J21+SQRT(1-Inputs!$B$38)*_xlfn.NORM.S.INV(RAND())</f>
        <v>0.39414061458294769</v>
      </c>
      <c r="AR21" s="24">
        <f ca="1">SQRT(Inputs!$B$38)*K21+SQRT(1-Inputs!$B$38)*_xlfn.NORM.S.INV(RAND())</f>
        <v>0.15653543424648969</v>
      </c>
      <c r="AS21" s="24">
        <f ca="1">SQRT(Inputs!$B$38)*L21+SQRT(1-Inputs!$B$38)*_xlfn.NORM.S.INV(RAND())</f>
        <v>1.2327959916725435</v>
      </c>
      <c r="AT21" s="24">
        <f ca="1">SQRT(Inputs!$B$38)*M21+SQRT(1-Inputs!$B$38)*_xlfn.NORM.S.INV(RAND())</f>
        <v>1.7373835351565785</v>
      </c>
      <c r="AU21" s="15">
        <f ca="1">Inputs!$B$6*EXP($B$8-0.5*C$5^2+C$5*N21)</f>
        <v>5091.1629225604065</v>
      </c>
      <c r="AV21" s="15">
        <f t="shared" ca="1" si="1"/>
        <v>7073.8604078805802</v>
      </c>
      <c r="AW21" s="15">
        <f t="shared" ca="1" si="2"/>
        <v>9322.4972687395802</v>
      </c>
      <c r="AX21" s="15">
        <f t="shared" ca="1" si="3"/>
        <v>9844.1616455967069</v>
      </c>
      <c r="AY21" s="15">
        <f t="shared" ca="1" si="4"/>
        <v>14849.7759913182</v>
      </c>
      <c r="AZ21" s="15">
        <f t="shared" ca="1" si="5"/>
        <v>22887.632872096405</v>
      </c>
      <c r="BA21" s="15">
        <f t="shared" ca="1" si="6"/>
        <v>27228.875714739374</v>
      </c>
      <c r="BB21" s="15">
        <f t="shared" ca="1" si="7"/>
        <v>37638.918885843857</v>
      </c>
      <c r="BC21" s="15">
        <f t="shared" ca="1" si="8"/>
        <v>49713.028634538765</v>
      </c>
      <c r="BD21" s="15">
        <f t="shared" ca="1" si="9"/>
        <v>63533.443968200438</v>
      </c>
      <c r="BE21" s="15">
        <f t="shared" ca="1" si="10"/>
        <v>89962.466547563468</v>
      </c>
      <c r="BF21" s="15">
        <f ca="1">Inputs!$B$13*EXP($B$9-0.5*C$6^2+C$6*Y21)</f>
        <v>14821.800257603814</v>
      </c>
      <c r="BG21" s="15">
        <f t="shared" ca="1" si="11"/>
        <v>21626.367739355388</v>
      </c>
      <c r="BH21" s="15">
        <f t="shared" ca="1" si="12"/>
        <v>34816.911788161568</v>
      </c>
      <c r="BI21" s="15">
        <f t="shared" ca="1" si="13"/>
        <v>34169.025635762744</v>
      </c>
      <c r="BJ21" s="15">
        <f t="shared" ca="1" si="14"/>
        <v>34829.855169419701</v>
      </c>
      <c r="BK21" s="15">
        <f t="shared" ca="1" si="15"/>
        <v>43371.344418571091</v>
      </c>
      <c r="BL21" s="15">
        <f t="shared" ca="1" si="16"/>
        <v>51833.577648353792</v>
      </c>
      <c r="BM21" s="15">
        <f t="shared" ca="1" si="17"/>
        <v>73976.874295283662</v>
      </c>
      <c r="BN21" s="15">
        <f t="shared" ca="1" si="18"/>
        <v>79435.205342415415</v>
      </c>
      <c r="BO21" s="15">
        <f t="shared" ca="1" si="19"/>
        <v>111941.86625267185</v>
      </c>
      <c r="BP21" s="15">
        <f t="shared" ca="1" si="20"/>
        <v>172831.68377413135</v>
      </c>
      <c r="BQ21" s="15">
        <f ca="1">Inputs!$B$20*EXP($B$10-0.5*C$7^2+C$7*AJ21)</f>
        <v>5168.1071517548789</v>
      </c>
      <c r="BR21" s="15">
        <f t="shared" ca="1" si="21"/>
        <v>6239.4681227357933</v>
      </c>
      <c r="BS21" s="15">
        <f t="shared" ca="1" si="22"/>
        <v>8798.7377808739366</v>
      </c>
      <c r="BT21" s="15">
        <f t="shared" ca="1" si="23"/>
        <v>15659.429487262605</v>
      </c>
      <c r="BU21" s="15">
        <f t="shared" ca="1" si="24"/>
        <v>27922.869787925018</v>
      </c>
      <c r="BV21" s="15">
        <f t="shared" ca="1" si="25"/>
        <v>44019.551923201783</v>
      </c>
      <c r="BW21" s="15">
        <f t="shared" ca="1" si="26"/>
        <v>57671.625375986456</v>
      </c>
      <c r="BX21" s="15">
        <f t="shared" ca="1" si="27"/>
        <v>87295.19314655551</v>
      </c>
      <c r="BY21" s="15">
        <f t="shared" ca="1" si="28"/>
        <v>126034.03306965955</v>
      </c>
      <c r="BZ21" s="15">
        <f t="shared" ca="1" si="29"/>
        <v>221826.19840455323</v>
      </c>
      <c r="CA21" s="15">
        <f t="shared" ca="1" si="30"/>
        <v>424303.87136073242</v>
      </c>
      <c r="CB21" s="15">
        <f ca="1">(AU21*DCF!C$10-DCF!C$5*MAX(AU21*DCF!C$10,0)-MAX(AU21-Inputs!$B$6,0)/Inputs!$B$10)*DCF!C$6</f>
        <v>1042.1550560393957</v>
      </c>
      <c r="CC21" s="15">
        <f ca="1">(AV21*DCF!D$10-DCF!D$5*MAX(AV21*DCF!D$10,0)-MAX(AV21-AU21,0)/Inputs!$B$10)*DCF!D$6</f>
        <v>1240.7766596738688</v>
      </c>
      <c r="CD21" s="15">
        <f ca="1">(AW21*DCF!E$10-DCF!E$5*MAX(AW21*DCF!E$10,0)-MAX(AW21-AV21,0)/Inputs!$B$10)*DCF!E$6</f>
        <v>1645.9300767956886</v>
      </c>
      <c r="CE21" s="15">
        <f ca="1">(AX21*DCF!F$10-DCF!F$5*MAX(AX21*DCF!F$10,0)-MAX(AX21-AW21,0)/Inputs!$B$10)*DCF!F$6</f>
        <v>2040.4193755112194</v>
      </c>
      <c r="CF21" s="15">
        <f ca="1">(AY21*DCF!G$10-DCF!G$5*MAX(AY21*DCF!G$10,0)-MAX(AY21-AX21,0)/Inputs!$B$10)*DCF!G$6</f>
        <v>2097.4800140882876</v>
      </c>
      <c r="CG21" s="15">
        <f ca="1">(AZ21*DCF!H$10-DCF!H$5*MAX(AZ21*DCF!H$10,0)-MAX(AZ21-AY21,0)/Inputs!$B$10)*DCF!H$6</f>
        <v>3016.3847521828829</v>
      </c>
      <c r="CH21" s="15">
        <f ca="1">(BA21*DCF!I$10-DCF!I$5*MAX(BA21*DCF!I$10,0)-MAX(BA21-AZ21,0)/Inputs!$B$10)*DCF!I$6</f>
        <v>4261.6063510744352</v>
      </c>
      <c r="CI21" s="15">
        <f ca="1">(BB21*DCF!J$10-DCF!J$5*MAX(BB21*DCF!J$10,0)-MAX(BB21-BA21,0)/Inputs!$B$10)*DCF!J$6</f>
        <v>4881.4553164719036</v>
      </c>
      <c r="CJ21" s="15">
        <f ca="1">(BC21*DCF!K$10-DCF!K$5*MAX(BC21*DCF!K$10,0)-MAX(BC21-BB21,0)/Inputs!$B$10)*DCF!K$6</f>
        <v>6312.8076512310181</v>
      </c>
      <c r="CK21" s="15">
        <f ca="1">(BD21*DCF!L$10-DCF!L$5*MAX(BD21*DCF!L$10,0)-MAX(BD21-BC21,0)/Inputs!$B$10)*DCF!L$6</f>
        <v>7794.848025623467</v>
      </c>
      <c r="CL21" s="15">
        <f ca="1">(BE21*DCF!M$10-DCF!M$5*MAX(BE21*DCF!M$10,0)-MAX(BE21-BD21,0)/Inputs!$B$10)*DCF!M$6</f>
        <v>9537.6384698336078</v>
      </c>
      <c r="CM21" s="15">
        <f ca="1">(BF21*DCF!C$28-DCF!C$5*MAX(BF21*DCF!C$28,0)-MAX(BF21-Inputs!$B$13,0)/Inputs!$B$17)*DCF!C$6</f>
        <v>3730.2598248254308</v>
      </c>
      <c r="CN21" s="15">
        <f ca="1">(BG21*DCF!D$28-DCF!D$5*MAX(BG21*DCF!D$28,0)-MAX(BG21-BF21,0)/Inputs!$B$17)*DCF!D$6</f>
        <v>4917.7378549723117</v>
      </c>
      <c r="CO21" s="15">
        <f ca="1">(BH21*DCF!E$28-DCF!E$5*MAX(BH21*DCF!E$28,0)-MAX(BH21-BG21,0)/Inputs!$B$17)*DCF!E$6</f>
        <v>7261.0947167252816</v>
      </c>
      <c r="CP21" s="15">
        <f ca="1">(BI21*DCF!F$28-DCF!F$5*MAX(BI21*DCF!F$28,0)-MAX(BI21-BH21,0)/Inputs!$B$17)*DCF!F$6</f>
        <v>9275.9904185042815</v>
      </c>
      <c r="CQ21" s="15">
        <f ca="1">(BJ21*DCF!G$28-DCF!G$5*MAX(BJ21*DCF!G$28,0)-MAX(BJ21-BI21,0)/Inputs!$B$17)*DCF!G$6</f>
        <v>8925.725177693228</v>
      </c>
      <c r="CR21" s="15">
        <f ca="1">(BK21*DCF!H$28-DCF!H$5*MAX(BK21*DCF!H$28,0)-MAX(BK21-BJ21,0)/Inputs!$B$17)*DCF!H$6</f>
        <v>9399.1042541662355</v>
      </c>
      <c r="CS21" s="15">
        <f ca="1">(BL21*DCF!I$28-DCF!I$5*MAX(BL21*DCF!I$28,0)-MAX(BL21-BK21,0)/Inputs!$B$17)*DCF!I$6</f>
        <v>10974.233310577198</v>
      </c>
      <c r="CT21" s="15">
        <f ca="1">(BM21*DCF!J$28-DCF!J$5*MAX(BM21*DCF!J$28,0)-MAX(BM21-BL21,0)/Inputs!$B$17)*DCF!J$6</f>
        <v>13566.964012960279</v>
      </c>
      <c r="CU21" s="15">
        <f ca="1">(BN21*DCF!K$28-DCF!K$5*MAX(BN21*DCF!K$28,0)-MAX(BN21-BM21,0)/Inputs!$B$17)*DCF!K$6</f>
        <v>16106.810629413392</v>
      </c>
      <c r="CV21" s="15">
        <f ca="1">(BO21*DCF!L$28-DCF!L$5*MAX(BO21*DCF!L$28,0)-MAX(BO21-BN21,0)/Inputs!$B$17)*DCF!L$6</f>
        <v>18656.569076644617</v>
      </c>
      <c r="CW21" s="15">
        <f ca="1">(BP21*DCF!M$28-DCF!M$5*MAX(BP21*DCF!M$28,0)-MAX(BP21-BO21,0)/Inputs!$B$17)*DCF!M$6</f>
        <v>26153.684432900893</v>
      </c>
      <c r="CX21" s="15">
        <f ca="1">(BQ21*DCF!C$46-DCF!C$5*MAX(BQ21*DCF!C$46,0)-MAX(BQ21-Inputs!$B$20,0)/Inputs!$B$24)*DCF!C$6</f>
        <v>-2102.1527610310941</v>
      </c>
      <c r="CY21" s="15">
        <f ca="1">(BR21*DCF!D$46-DCF!D$5*MAX(BR21*DCF!D$46,0)-MAX(BR21-BQ21,0)/Inputs!$B$24)*DCF!D$6</f>
        <v>-1522.0725354875142</v>
      </c>
      <c r="CZ21" s="15">
        <f ca="1">(BS21*DCF!E$46-DCF!E$5*MAX(BS21*DCF!E$46,0)-MAX(BS21-BR21,0)/Inputs!$B$24)*DCF!E$6</f>
        <v>-2049.2597059989535</v>
      </c>
      <c r="DA21" s="15">
        <f ca="1">(BT21*DCF!F$46-DCF!F$5*MAX(BT21*DCF!F$46,0)-MAX(BT21-BS21,0)/Inputs!$B$24)*DCF!F$6</f>
        <v>-3638.6133950335866</v>
      </c>
      <c r="DB21" s="15">
        <f ca="1">(BU21*DCF!G$46-DCF!G$5*MAX(BU21*DCF!G$46,0)-MAX(BU21-BT21,0)/Inputs!$B$24)*DCF!G$6</f>
        <v>-5064.4491919588918</v>
      </c>
      <c r="DC21" s="15">
        <f ca="1">(BV21*DCF!H$46-DCF!H$5*MAX(BV21*DCF!H$46,0)-MAX(BV21-BU21,0)/Inputs!$B$24)*DCF!H$6</f>
        <v>-5001.9453475294886</v>
      </c>
      <c r="DD21" s="15">
        <f ca="1">(BW21*DCF!I$46-DCF!I$5*MAX(BW21*DCF!I$46,0)-MAX(BW21-BV21,0)/Inputs!$B$24)*DCF!I$6</f>
        <v>-2587.0336104301555</v>
      </c>
      <c r="DE21" s="15">
        <f ca="1">(BX21*DCF!J$46-DCF!J$5*MAX(BX21*DCF!J$46,0)-MAX(BX21-BW21,0)/Inputs!$B$24)*DCF!J$6</f>
        <v>-4193.8943107132818</v>
      </c>
      <c r="DF21" s="15">
        <f ca="1">(BY21*DCF!K$46-DCF!K$5*MAX(BY21*DCF!K$46,0)-MAX(BY21-BX21,0)/Inputs!$B$24)*DCF!K$6</f>
        <v>-2290.4996772138779</v>
      </c>
      <c r="DG21" s="15">
        <f ca="1">(BZ21*DCF!L$46-DCF!L$5*MAX(BZ21*DCF!L$46,0)-MAX(BZ21-BY21,0)/Inputs!$B$24)*DCF!L$6</f>
        <v>-6344.265706422595</v>
      </c>
      <c r="DH21" s="15">
        <f ca="1">(CA21*DCF!M$46-DCF!M$5*MAX(CA21*DCF!M$46,0)-MAX(CA21-BZ21,0)/Inputs!$B$24)*DCF!M$6</f>
        <v>-9065.4547098223265</v>
      </c>
      <c r="DI21" s="15">
        <f ca="1">SUM(CB21:CL21)+BE21*DCF!M$10*(1+Inputs!$B$30)*(1-Inputs!$B$33)*(1-Inputs!$B$30/Inputs!$B$31)/(Inputs!$B$29-Inputs!$B$30)*DCF!M$6</f>
        <v>294238.23578085867</v>
      </c>
      <c r="DJ21" s="15">
        <f ca="1">SUM(CM21:CW21)+BP21*DCF!M$28*(1+Inputs!$B$30)*(1-Inputs!$B$33)*(1-Inputs!$B$30/Inputs!$B$31)/(Inputs!$B$29-Inputs!$B$30)*DCF!M$6</f>
        <v>770291.98891714751</v>
      </c>
      <c r="DK21" s="15">
        <f ca="1">SUM(CX21:DH21)+CA21*DCF!M$46*(1+Inputs!$B$30)*(1-Inputs!$B$33)*(1-Inputs!$B$30/Inputs!$B$31)/(Inputs!$B$29-Inputs!$B$30)*DCF!M$6</f>
        <v>612164.40617877827</v>
      </c>
      <c r="DM21" s="15">
        <f ca="1">DI21+DJ21+DK21+Inputs!$B$34+Inputs!$B$36-Inputs!$B$35</f>
        <v>1753545.6308767844</v>
      </c>
    </row>
    <row r="22" spans="1:117" x14ac:dyDescent="0.75">
      <c r="A22" s="11">
        <v>9</v>
      </c>
      <c r="C22" s="24">
        <f t="shared" ca="1" si="0"/>
        <v>0.39743685895782827</v>
      </c>
      <c r="D22" s="24">
        <f t="shared" ca="1" si="0"/>
        <v>-1.2311599859767819</v>
      </c>
      <c r="E22" s="24">
        <f t="shared" ca="1" si="0"/>
        <v>-0.8771443910758232</v>
      </c>
      <c r="F22" s="24">
        <f t="shared" ca="1" si="0"/>
        <v>-6.107124111737551E-2</v>
      </c>
      <c r="G22" s="24">
        <f t="shared" ca="1" si="0"/>
        <v>0.86395552895125383</v>
      </c>
      <c r="H22" s="24">
        <f t="shared" ca="1" si="0"/>
        <v>-0.88987534142082647</v>
      </c>
      <c r="I22" s="24">
        <f t="shared" ca="1" si="0"/>
        <v>0.99737088976472432</v>
      </c>
      <c r="J22" s="24">
        <f t="shared" ca="1" si="0"/>
        <v>0.73859315609517573</v>
      </c>
      <c r="K22" s="24">
        <f t="shared" ca="1" si="0"/>
        <v>0.657506865030687</v>
      </c>
      <c r="L22" s="24">
        <f t="shared" ca="1" si="0"/>
        <v>0.58348652295678194</v>
      </c>
      <c r="M22" s="24">
        <f t="shared" ca="1" si="0"/>
        <v>-0.27044524142371423</v>
      </c>
      <c r="N22" s="24">
        <f ca="1">SQRT(Inputs!$B$38)*C22+SQRT(1-Inputs!$B$38)*_xlfn.NORM.S.INV(RAND())</f>
        <v>0.8261251464665984</v>
      </c>
      <c r="O22" s="24">
        <f ca="1">SQRT(Inputs!$B$38)*D22+SQRT(1-Inputs!$B$38)*_xlfn.NORM.S.INV(RAND())</f>
        <v>-1.9367785610019728</v>
      </c>
      <c r="P22" s="24">
        <f ca="1">SQRT(Inputs!$B$38)*E22+SQRT(1-Inputs!$B$38)*_xlfn.NORM.S.INV(RAND())</f>
        <v>0.28949815836977433</v>
      </c>
      <c r="Q22" s="24">
        <f ca="1">SQRT(Inputs!$B$38)*F22+SQRT(1-Inputs!$B$38)*_xlfn.NORM.S.INV(RAND())</f>
        <v>4.529125470885928E-2</v>
      </c>
      <c r="R22" s="24">
        <f ca="1">SQRT(Inputs!$B$38)*G22+SQRT(1-Inputs!$B$38)*_xlfn.NORM.S.INV(RAND())</f>
        <v>2.1336003189278543</v>
      </c>
      <c r="S22" s="24">
        <f ca="1">SQRT(Inputs!$B$38)*H22+SQRT(1-Inputs!$B$38)*_xlfn.NORM.S.INV(RAND())</f>
        <v>0.94442165504946818</v>
      </c>
      <c r="T22" s="24">
        <f ca="1">SQRT(Inputs!$B$38)*I22+SQRT(1-Inputs!$B$38)*_xlfn.NORM.S.INV(RAND())</f>
        <v>1.8356537231496366</v>
      </c>
      <c r="U22" s="24">
        <f ca="1">SQRT(Inputs!$B$38)*J22+SQRT(1-Inputs!$B$38)*_xlfn.NORM.S.INV(RAND())</f>
        <v>-1.6098319769546032</v>
      </c>
      <c r="V22" s="24">
        <f ca="1">SQRT(Inputs!$B$38)*K22+SQRT(1-Inputs!$B$38)*_xlfn.NORM.S.INV(RAND())</f>
        <v>0.77767030382900493</v>
      </c>
      <c r="W22" s="24">
        <f ca="1">SQRT(Inputs!$B$38)*L22+SQRT(1-Inputs!$B$38)*_xlfn.NORM.S.INV(RAND())</f>
        <v>0.83571640255369706</v>
      </c>
      <c r="X22" s="24">
        <f ca="1">SQRT(Inputs!$B$38)*M22+SQRT(1-Inputs!$B$38)*_xlfn.NORM.S.INV(RAND())</f>
        <v>0.60335109970509415</v>
      </c>
      <c r="Y22" s="24">
        <f ca="1">SQRT(Inputs!$B$38)*C22+SQRT(1-Inputs!$B$38)*_xlfn.NORM.S.INV(RAND())</f>
        <v>-0.44905371090443325</v>
      </c>
      <c r="Z22" s="24">
        <f ca="1">SQRT(Inputs!$B$38)*D22+SQRT(1-Inputs!$B$38)*_xlfn.NORM.S.INV(RAND())</f>
        <v>-1.1156206716209836</v>
      </c>
      <c r="AA22" s="24">
        <f ca="1">SQRT(Inputs!$B$38)*E22+SQRT(1-Inputs!$B$38)*_xlfn.NORM.S.INV(RAND())</f>
        <v>-0.24781654219609653</v>
      </c>
      <c r="AB22" s="24">
        <f ca="1">SQRT(Inputs!$B$38)*F22+SQRT(1-Inputs!$B$38)*_xlfn.NORM.S.INV(RAND())</f>
        <v>-0.92107765453232804</v>
      </c>
      <c r="AC22" s="24">
        <f ca="1">SQRT(Inputs!$B$38)*G22+SQRT(1-Inputs!$B$38)*_xlfn.NORM.S.INV(RAND())</f>
        <v>1.9010053406805663</v>
      </c>
      <c r="AD22" s="24">
        <f ca="1">SQRT(Inputs!$B$38)*H22+SQRT(1-Inputs!$B$38)*_xlfn.NORM.S.INV(RAND())</f>
        <v>0.12370448365705217</v>
      </c>
      <c r="AE22" s="24">
        <f ca="1">SQRT(Inputs!$B$38)*I22+SQRT(1-Inputs!$B$38)*_xlfn.NORM.S.INV(RAND())</f>
        <v>0.49223273782689958</v>
      </c>
      <c r="AF22" s="24">
        <f ca="1">SQRT(Inputs!$B$38)*J22+SQRT(1-Inputs!$B$38)*_xlfn.NORM.S.INV(RAND())</f>
        <v>0.9513671391577232</v>
      </c>
      <c r="AG22" s="24">
        <f ca="1">SQRT(Inputs!$B$38)*K22+SQRT(1-Inputs!$B$38)*_xlfn.NORM.S.INV(RAND())</f>
        <v>0.92379403648622882</v>
      </c>
      <c r="AH22" s="24">
        <f ca="1">SQRT(Inputs!$B$38)*L22+SQRT(1-Inputs!$B$38)*_xlfn.NORM.S.INV(RAND())</f>
        <v>0.4247630418109023</v>
      </c>
      <c r="AI22" s="24">
        <f ca="1">SQRT(Inputs!$B$38)*M22+SQRT(1-Inputs!$B$38)*_xlfn.NORM.S.INV(RAND())</f>
        <v>-1.973941191145365</v>
      </c>
      <c r="AJ22" s="24">
        <f ca="1">SQRT(Inputs!$B$38)*C22+SQRT(1-Inputs!$B$38)*_xlfn.NORM.S.INV(RAND())</f>
        <v>1.3785306791259582</v>
      </c>
      <c r="AK22" s="24">
        <f ca="1">SQRT(Inputs!$B$38)*D22+SQRT(1-Inputs!$B$38)*_xlfn.NORM.S.INV(RAND())</f>
        <v>0.96367588212305322</v>
      </c>
      <c r="AL22" s="24">
        <f ca="1">SQRT(Inputs!$B$38)*E22+SQRT(1-Inputs!$B$38)*_xlfn.NORM.S.INV(RAND())</f>
        <v>-0.43496155270794862</v>
      </c>
      <c r="AM22" s="24">
        <f ca="1">SQRT(Inputs!$B$38)*F22+SQRT(1-Inputs!$B$38)*_xlfn.NORM.S.INV(RAND())</f>
        <v>0.20858331870706986</v>
      </c>
      <c r="AN22" s="24">
        <f ca="1">SQRT(Inputs!$B$38)*G22+SQRT(1-Inputs!$B$38)*_xlfn.NORM.S.INV(RAND())</f>
        <v>-1.3043606196050879</v>
      </c>
      <c r="AO22" s="24">
        <f ca="1">SQRT(Inputs!$B$38)*H22+SQRT(1-Inputs!$B$38)*_xlfn.NORM.S.INV(RAND())</f>
        <v>-1.8897657644356691E-2</v>
      </c>
      <c r="AP22" s="24">
        <f ca="1">SQRT(Inputs!$B$38)*I22+SQRT(1-Inputs!$B$38)*_xlfn.NORM.S.INV(RAND())</f>
        <v>1.2934417123030173</v>
      </c>
      <c r="AQ22" s="24">
        <f ca="1">SQRT(Inputs!$B$38)*J22+SQRT(1-Inputs!$B$38)*_xlfn.NORM.S.INV(RAND())</f>
        <v>0.38339512567803069</v>
      </c>
      <c r="AR22" s="24">
        <f ca="1">SQRT(Inputs!$B$38)*K22+SQRT(1-Inputs!$B$38)*_xlfn.NORM.S.INV(RAND())</f>
        <v>0.69278869597940074</v>
      </c>
      <c r="AS22" s="24">
        <f ca="1">SQRT(Inputs!$B$38)*L22+SQRT(1-Inputs!$B$38)*_xlfn.NORM.S.INV(RAND())</f>
        <v>0.56737652991442422</v>
      </c>
      <c r="AT22" s="24">
        <f ca="1">SQRT(Inputs!$B$38)*M22+SQRT(1-Inputs!$B$38)*_xlfn.NORM.S.INV(RAND())</f>
        <v>-0.52049518405454642</v>
      </c>
      <c r="AU22" s="15">
        <f ca="1">Inputs!$B$6*EXP($B$8-0.5*C$5^2+C$5*N22)</f>
        <v>5672.2425740737735</v>
      </c>
      <c r="AV22" s="15">
        <f t="shared" ca="1" si="1"/>
        <v>5193.4540852328701</v>
      </c>
      <c r="AW22" s="15">
        <f t="shared" ca="1" si="2"/>
        <v>6584.6585042899242</v>
      </c>
      <c r="AX22" s="15">
        <f t="shared" ca="1" si="3"/>
        <v>8084.8247318713074</v>
      </c>
      <c r="AY22" s="15">
        <f t="shared" ca="1" si="4"/>
        <v>12676.3744889881</v>
      </c>
      <c r="AZ22" s="15">
        <f t="shared" ca="1" si="5"/>
        <v>17202.730034526379</v>
      </c>
      <c r="BA22" s="15">
        <f t="shared" ca="1" si="6"/>
        <v>25510.8108328897</v>
      </c>
      <c r="BB22" s="15">
        <f t="shared" ca="1" si="7"/>
        <v>26580.740580729725</v>
      </c>
      <c r="BC22" s="15">
        <f t="shared" ca="1" si="8"/>
        <v>35092.534675504619</v>
      </c>
      <c r="BD22" s="15">
        <f t="shared" ca="1" si="9"/>
        <v>46487.048687859678</v>
      </c>
      <c r="BE22" s="15">
        <f t="shared" ca="1" si="10"/>
        <v>60181.887489553221</v>
      </c>
      <c r="BF22" s="15">
        <f ca="1">Inputs!$B$13*EXP($B$9-0.5*C$6^2+C$6*Y22)</f>
        <v>12652.946224072302</v>
      </c>
      <c r="BG22" s="15">
        <f t="shared" ca="1" si="11"/>
        <v>12608.900312697084</v>
      </c>
      <c r="BH22" s="15">
        <f t="shared" ca="1" si="12"/>
        <v>14785.383123043923</v>
      </c>
      <c r="BI22" s="15">
        <f t="shared" ca="1" si="13"/>
        <v>15707.123655855459</v>
      </c>
      <c r="BJ22" s="15">
        <f t="shared" ca="1" si="14"/>
        <v>25326.201134964569</v>
      </c>
      <c r="BK22" s="15">
        <f t="shared" ca="1" si="15"/>
        <v>31611.03242551662</v>
      </c>
      <c r="BL22" s="15">
        <f t="shared" ca="1" si="16"/>
        <v>41388.005158632841</v>
      </c>
      <c r="BM22" s="15">
        <f t="shared" ca="1" si="17"/>
        <v>57257.210005498979</v>
      </c>
      <c r="BN22" s="15">
        <f t="shared" ca="1" si="18"/>
        <v>78662.738960122166</v>
      </c>
      <c r="BO22" s="15">
        <f t="shared" ca="1" si="19"/>
        <v>101685.11370228902</v>
      </c>
      <c r="BP22" s="15">
        <f t="shared" ca="1" si="20"/>
        <v>100074.52569627433</v>
      </c>
      <c r="BQ22" s="15">
        <f ca="1">Inputs!$B$20*EXP($B$10-0.5*C$7^2+C$7*AJ22)</f>
        <v>6994.4317892321978</v>
      </c>
      <c r="BR22" s="15">
        <f t="shared" ca="1" si="21"/>
        <v>12888.559921281538</v>
      </c>
      <c r="BS22" s="15">
        <f t="shared" ca="1" si="22"/>
        <v>15576.839470655279</v>
      </c>
      <c r="BT22" s="15">
        <f t="shared" ca="1" si="23"/>
        <v>22685.00739805165</v>
      </c>
      <c r="BU22" s="15">
        <f t="shared" ca="1" si="24"/>
        <v>22929.484750585863</v>
      </c>
      <c r="BV22" s="15">
        <f t="shared" ca="1" si="25"/>
        <v>31765.993873749954</v>
      </c>
      <c r="BW22" s="15">
        <f t="shared" ca="1" si="26"/>
        <v>58286.158637729684</v>
      </c>
      <c r="BX22" s="15">
        <f t="shared" ca="1" si="27"/>
        <v>88035.537234270596</v>
      </c>
      <c r="BY22" s="15">
        <f t="shared" ca="1" si="28"/>
        <v>140835.93701238759</v>
      </c>
      <c r="BZ22" s="15">
        <f t="shared" ca="1" si="29"/>
        <v>219337.41556908665</v>
      </c>
      <c r="CA22" s="15">
        <f t="shared" ca="1" si="30"/>
        <v>280883.53420376754</v>
      </c>
      <c r="CB22" s="15">
        <f ca="1">(AU22*DCF!C$10-DCF!C$5*MAX(AU22*DCF!C$10,0)-MAX(AU22-Inputs!$B$6,0)/Inputs!$B$10)*DCF!C$6</f>
        <v>1038.0118545519902</v>
      </c>
      <c r="CC22" s="15">
        <f ca="1">(AV22*DCF!D$10-DCF!D$5*MAX(AV22*DCF!D$10,0)-MAX(AV22-AU22,0)/Inputs!$B$10)*DCF!D$6</f>
        <v>1265.8692487790106</v>
      </c>
      <c r="CD22" s="15">
        <f ca="1">(AW22*DCF!E$10-DCF!E$5*MAX(AW22*DCF!E$10,0)-MAX(AW22-AV22,0)/Inputs!$B$10)*DCF!E$6</f>
        <v>1206.9359824188004</v>
      </c>
      <c r="CE22" s="15">
        <f ca="1">(AX22*DCF!F$10-DCF!F$5*MAX(AX22*DCF!F$10,0)-MAX(AX22-AW22,0)/Inputs!$B$10)*DCF!F$6</f>
        <v>1452.7569558410744</v>
      </c>
      <c r="CF22" s="15">
        <f ca="1">(AY22*DCF!G$10-DCF!G$5*MAX(AY22*DCF!G$10,0)-MAX(AY22-AX22,0)/Inputs!$B$10)*DCF!G$6</f>
        <v>1729.2630673929764</v>
      </c>
      <c r="CG22" s="15">
        <f ca="1">(AZ22*DCF!H$10-DCF!H$5*MAX(AZ22*DCF!H$10,0)-MAX(AZ22-AY22,0)/Inputs!$B$10)*DCF!H$6</f>
        <v>2536.1868026477578</v>
      </c>
      <c r="CH22" s="15">
        <f ca="1">(BA22*DCF!I$10-DCF!I$5*MAX(BA22*DCF!I$10,0)-MAX(BA22-AZ22,0)/Inputs!$B$10)*DCF!I$6</f>
        <v>3297.0781621862038</v>
      </c>
      <c r="CI22" s="15">
        <f ca="1">(BB22*DCF!J$10-DCF!J$5*MAX(BB22*DCF!J$10,0)-MAX(BB22-BA22,0)/Inputs!$B$10)*DCF!J$6</f>
        <v>4399.1865373348282</v>
      </c>
      <c r="CJ22" s="15">
        <f ca="1">(BC22*DCF!K$10-DCF!K$5*MAX(BC22*DCF!K$10,0)-MAX(BC22-BB22,0)/Inputs!$B$10)*DCF!K$6</f>
        <v>4457.8128934514116</v>
      </c>
      <c r="CK22" s="15">
        <f ca="1">(BD22*DCF!L$10-DCF!L$5*MAX(BD22*DCF!L$10,0)-MAX(BD22-BC22,0)/Inputs!$B$10)*DCF!L$6</f>
        <v>5537.6357832637268</v>
      </c>
      <c r="CL22" s="15">
        <f ca="1">(BE22*DCF!M$10-DCF!M$5*MAX(BE22*DCF!M$10,0)-MAX(BE22-BD22,0)/Inputs!$B$10)*DCF!M$6</f>
        <v>6856.4478971664848</v>
      </c>
      <c r="CM22" s="15">
        <f ca="1">(BF22*DCF!C$28-DCF!C$5*MAX(BF22*DCF!C$28,0)-MAX(BF22-Inputs!$B$13,0)/Inputs!$B$17)*DCF!C$6</f>
        <v>3569.2298744420291</v>
      </c>
      <c r="CN22" s="15">
        <f ca="1">(BG22*DCF!D$28-DCF!D$5*MAX(BG22*DCF!D$28,0)-MAX(BG22-BF22,0)/Inputs!$B$17)*DCF!D$6</f>
        <v>3713.6119513751678</v>
      </c>
      <c r="CO22" s="15">
        <f ca="1">(BH22*DCF!E$28-DCF!E$5*MAX(BH22*DCF!E$28,0)-MAX(BH22-BG22,0)/Inputs!$B$17)*DCF!E$6</f>
        <v>3758.5289724270574</v>
      </c>
      <c r="CP22" s="15">
        <f ca="1">(BI22*DCF!F$28-DCF!F$5*MAX(BI22*DCF!F$28,0)-MAX(BI22-BH22,0)/Inputs!$B$17)*DCF!F$6</f>
        <v>4096.2529001617586</v>
      </c>
      <c r="CQ22" s="15">
        <f ca="1">(BJ22*DCF!G$28-DCF!G$5*MAX(BJ22*DCF!G$28,0)-MAX(BJ22-BI22,0)/Inputs!$B$17)*DCF!G$6</f>
        <v>4953.2412266974106</v>
      </c>
      <c r="CR22" s="15">
        <f ca="1">(BK22*DCF!H$28-DCF!H$5*MAX(BK22*DCF!H$28,0)-MAX(BK22-BJ22,0)/Inputs!$B$17)*DCF!H$6</f>
        <v>6841.2706668892752</v>
      </c>
      <c r="CS22" s="15">
        <f ca="1">(BL22*DCF!I$28-DCF!I$5*MAX(BL22*DCF!I$28,0)-MAX(BL22-BK22,0)/Inputs!$B$17)*DCF!I$6</f>
        <v>8329.2197903954857</v>
      </c>
      <c r="CT22" s="15">
        <f ca="1">(BM22*DCF!J$28-DCF!J$5*MAX(BM22*DCF!J$28,0)-MAX(BM22-BL22,0)/Inputs!$B$17)*DCF!J$6</f>
        <v>10668.984190257577</v>
      </c>
      <c r="CU22" s="15">
        <f ca="1">(BN22*DCF!K$28-DCF!K$5*MAX(BN22*DCF!K$28,0)-MAX(BN22-BM22,0)/Inputs!$B$17)*DCF!K$6</f>
        <v>13990.359353582062</v>
      </c>
      <c r="CV22" s="15">
        <f ca="1">(BO22*DCF!L$28-DCF!L$5*MAX(BO22*DCF!L$28,0)-MAX(BO22-BN22,0)/Inputs!$B$17)*DCF!L$6</f>
        <v>17683.294449732919</v>
      </c>
      <c r="CW22" s="15">
        <f ca="1">(BP22*DCF!M$28-DCF!M$5*MAX(BP22*DCF!M$28,0)-MAX(BP22-BO22,0)/Inputs!$B$17)*DCF!M$6</f>
        <v>18829.079925755723</v>
      </c>
      <c r="CX22" s="15">
        <f ca="1">(BQ22*DCF!C$46-DCF!C$5*MAX(BQ22*DCF!C$46,0)-MAX(BQ22-Inputs!$B$20,0)/Inputs!$B$24)*DCF!C$6</f>
        <v>-3367.504703856026</v>
      </c>
      <c r="CY22" s="15">
        <f ca="1">(BR22*DCF!D$46-DCF!D$5*MAX(BR22*DCF!D$46,0)-MAX(BR22-BQ22,0)/Inputs!$B$24)*DCF!D$6</f>
        <v>-4714.7521616999211</v>
      </c>
      <c r="CZ22" s="15">
        <f ca="1">(BS22*DCF!E$46-DCF!E$5*MAX(BS22*DCF!E$46,0)-MAX(BS22-BR22,0)/Inputs!$B$24)*DCF!E$6</f>
        <v>-2901.6341799150027</v>
      </c>
      <c r="DA22" s="15">
        <f ca="1">(BT22*DCF!F$46-DCF!F$5*MAX(BT22*DCF!F$46,0)-MAX(BT22-BS22,0)/Inputs!$B$24)*DCF!F$6</f>
        <v>-4240.374312978247</v>
      </c>
      <c r="DB22" s="15">
        <f ca="1">(BU22*DCF!G$46-DCF!G$5*MAX(BU22*DCF!G$46,0)-MAX(BU22-BT22,0)/Inputs!$B$24)*DCF!G$6</f>
        <v>-853.53991498929611</v>
      </c>
      <c r="DC22" s="15">
        <f ca="1">(BV22*DCF!H$46-DCF!H$5*MAX(BV22*DCF!H$46,0)-MAX(BV22-BU22,0)/Inputs!$B$24)*DCF!H$6</f>
        <v>-2745.8910678335596</v>
      </c>
      <c r="DD22" s="15">
        <f ca="1">(BW22*DCF!I$46-DCF!I$5*MAX(BW22*DCF!I$46,0)-MAX(BW22-BV22,0)/Inputs!$B$24)*DCF!I$6</f>
        <v>-6266.7719329024412</v>
      </c>
      <c r="DE22" s="15">
        <f ca="1">(BX22*DCF!J$46-DCF!J$5*MAX(BX22*DCF!J$46,0)-MAX(BX22-BW22,0)/Inputs!$B$24)*DCF!J$6</f>
        <v>-4196.2018997212654</v>
      </c>
      <c r="DF22" s="15">
        <f ca="1">(BY22*DCF!K$46-DCF!K$5*MAX(BY22*DCF!K$46,0)-MAX(BY22-BX22,0)/Inputs!$B$24)*DCF!K$6</f>
        <v>-4889.6731476416244</v>
      </c>
      <c r="DG22" s="15">
        <f ca="1">(BZ22*DCF!L$46-DCF!L$5*MAX(BZ22*DCF!L$46,0)-MAX(BZ22-BY22,0)/Inputs!$B$24)*DCF!L$6</f>
        <v>-2603.3636895885165</v>
      </c>
      <c r="DH22" s="15">
        <f ca="1">(CA22*DCF!M$46-DCF!M$5*MAX(CA22*DCF!M$46,0)-MAX(CA22-BZ22,0)/Inputs!$B$24)*DCF!M$6</f>
        <v>9153.5688653397701</v>
      </c>
      <c r="DI22" s="15">
        <f ca="1">SUM(CB22:CL22)+BE22*DCF!M$10*(1+Inputs!$B$30)*(1-Inputs!$B$33)*(1-Inputs!$B$30/Inputs!$B$31)/(Inputs!$B$29-Inputs!$B$30)*DCF!M$6</f>
        <v>201264.17389153547</v>
      </c>
      <c r="DJ22" s="15">
        <f ca="1">SUM(CM22:CW22)+BP22*DCF!M$28*(1+Inputs!$B$30)*(1-Inputs!$B$33)*(1-Inputs!$B$30/Inputs!$B$31)/(Inputs!$B$29-Inputs!$B$30)*DCF!M$6</f>
        <v>467778.04445016221</v>
      </c>
      <c r="DK22" s="15">
        <f ca="1">SUM(CX22:DH22)+CA22*DCF!M$46*(1+Inputs!$B$30)*(1-Inputs!$B$33)*(1-Inputs!$B$30/Inputs!$B$31)/(Inputs!$B$29-Inputs!$B$30)*DCF!M$6</f>
        <v>406653.07851493754</v>
      </c>
      <c r="DM22" s="15">
        <f ca="1">DI22+DJ22+DK22+Inputs!$B$34+Inputs!$B$36-Inputs!$B$35</f>
        <v>1152546.2968566353</v>
      </c>
    </row>
    <row r="23" spans="1:117" x14ac:dyDescent="0.75">
      <c r="A23" s="11">
        <v>10</v>
      </c>
      <c r="C23" s="24">
        <f t="shared" ca="1" si="0"/>
        <v>1.219056570471096E-2</v>
      </c>
      <c r="D23" s="24">
        <f t="shared" ca="1" si="0"/>
        <v>-0.28324169268426524</v>
      </c>
      <c r="E23" s="24">
        <f t="shared" ca="1" si="0"/>
        <v>-0.93988284714111792</v>
      </c>
      <c r="F23" s="24">
        <f t="shared" ca="1" si="0"/>
        <v>0.71155178632730642</v>
      </c>
      <c r="G23" s="24">
        <f t="shared" ca="1" si="0"/>
        <v>-0.61437943481901669</v>
      </c>
      <c r="H23" s="24">
        <f t="shared" ca="1" si="0"/>
        <v>1.0993407381724152</v>
      </c>
      <c r="I23" s="24">
        <f t="shared" ca="1" si="0"/>
        <v>-1.3259682096589813</v>
      </c>
      <c r="J23" s="24">
        <f t="shared" ca="1" si="0"/>
        <v>1.2599526591940975E-2</v>
      </c>
      <c r="K23" s="24">
        <f t="shared" ca="1" si="0"/>
        <v>1.0968253126422236</v>
      </c>
      <c r="L23" s="24">
        <f t="shared" ca="1" si="0"/>
        <v>-1.096029663214166</v>
      </c>
      <c r="M23" s="24">
        <f t="shared" ca="1" si="0"/>
        <v>1.3892128159873911</v>
      </c>
      <c r="N23" s="24">
        <f ca="1">SQRT(Inputs!$B$38)*C23+SQRT(1-Inputs!$B$38)*_xlfn.NORM.S.INV(RAND())</f>
        <v>0.62703692989580517</v>
      </c>
      <c r="O23" s="24">
        <f ca="1">SQRT(Inputs!$B$38)*D23+SQRT(1-Inputs!$B$38)*_xlfn.NORM.S.INV(RAND())</f>
        <v>0.29617173584128043</v>
      </c>
      <c r="P23" s="24">
        <f ca="1">SQRT(Inputs!$B$38)*E23+SQRT(1-Inputs!$B$38)*_xlfn.NORM.S.INV(RAND())</f>
        <v>-0.64673064389777291</v>
      </c>
      <c r="Q23" s="24">
        <f ca="1">SQRT(Inputs!$B$38)*F23+SQRT(1-Inputs!$B$38)*_xlfn.NORM.S.INV(RAND())</f>
        <v>-8.63667646903723E-2</v>
      </c>
      <c r="R23" s="24">
        <f ca="1">SQRT(Inputs!$B$38)*G23+SQRT(1-Inputs!$B$38)*_xlfn.NORM.S.INV(RAND())</f>
        <v>0.44641596793055505</v>
      </c>
      <c r="S23" s="24">
        <f ca="1">SQRT(Inputs!$B$38)*H23+SQRT(1-Inputs!$B$38)*_xlfn.NORM.S.INV(RAND())</f>
        <v>1.7737184512873052</v>
      </c>
      <c r="T23" s="24">
        <f ca="1">SQRT(Inputs!$B$38)*I23+SQRT(1-Inputs!$B$38)*_xlfn.NORM.S.INV(RAND())</f>
        <v>-1.2121582992976312</v>
      </c>
      <c r="U23" s="24">
        <f ca="1">SQRT(Inputs!$B$38)*J23+SQRT(1-Inputs!$B$38)*_xlfn.NORM.S.INV(RAND())</f>
        <v>-0.24980960597831389</v>
      </c>
      <c r="V23" s="24">
        <f ca="1">SQRT(Inputs!$B$38)*K23+SQRT(1-Inputs!$B$38)*_xlfn.NORM.S.INV(RAND())</f>
        <v>0.93160940232917366</v>
      </c>
      <c r="W23" s="24">
        <f ca="1">SQRT(Inputs!$B$38)*L23+SQRT(1-Inputs!$B$38)*_xlfn.NORM.S.INV(RAND())</f>
        <v>-0.46141130527312335</v>
      </c>
      <c r="X23" s="24">
        <f ca="1">SQRT(Inputs!$B$38)*M23+SQRT(1-Inputs!$B$38)*_xlfn.NORM.S.INV(RAND())</f>
        <v>2.3522511872165426</v>
      </c>
      <c r="Y23" s="24">
        <f ca="1">SQRT(Inputs!$B$38)*C23+SQRT(1-Inputs!$B$38)*_xlfn.NORM.S.INV(RAND())</f>
        <v>0.98476628329420834</v>
      </c>
      <c r="Z23" s="24">
        <f ca="1">SQRT(Inputs!$B$38)*D23+SQRT(1-Inputs!$B$38)*_xlfn.NORM.S.INV(RAND())</f>
        <v>-0.2290312571508949</v>
      </c>
      <c r="AA23" s="24">
        <f ca="1">SQRT(Inputs!$B$38)*E23+SQRT(1-Inputs!$B$38)*_xlfn.NORM.S.INV(RAND())</f>
        <v>-0.85565497920372291</v>
      </c>
      <c r="AB23" s="24">
        <f ca="1">SQRT(Inputs!$B$38)*F23+SQRT(1-Inputs!$B$38)*_xlfn.NORM.S.INV(RAND())</f>
        <v>0.71603193036650503</v>
      </c>
      <c r="AC23" s="24">
        <f ca="1">SQRT(Inputs!$B$38)*G23+SQRT(1-Inputs!$B$38)*_xlfn.NORM.S.INV(RAND())</f>
        <v>-0.74168881736110559</v>
      </c>
      <c r="AD23" s="24">
        <f ca="1">SQRT(Inputs!$B$38)*H23+SQRT(1-Inputs!$B$38)*_xlfn.NORM.S.INV(RAND())</f>
        <v>1.295135553441128</v>
      </c>
      <c r="AE23" s="24">
        <f ca="1">SQRT(Inputs!$B$38)*I23+SQRT(1-Inputs!$B$38)*_xlfn.NORM.S.INV(RAND())</f>
        <v>1.4724683874954234</v>
      </c>
      <c r="AF23" s="24">
        <f ca="1">SQRT(Inputs!$B$38)*J23+SQRT(1-Inputs!$B$38)*_xlfn.NORM.S.INV(RAND())</f>
        <v>0.17535717684152433</v>
      </c>
      <c r="AG23" s="24">
        <f ca="1">SQRT(Inputs!$B$38)*K23+SQRT(1-Inputs!$B$38)*_xlfn.NORM.S.INV(RAND())</f>
        <v>0.85414223790969057</v>
      </c>
      <c r="AH23" s="24">
        <f ca="1">SQRT(Inputs!$B$38)*L23+SQRT(1-Inputs!$B$38)*_xlfn.NORM.S.INV(RAND())</f>
        <v>-0.26133951013854634</v>
      </c>
      <c r="AI23" s="24">
        <f ca="1">SQRT(Inputs!$B$38)*M23+SQRT(1-Inputs!$B$38)*_xlfn.NORM.S.INV(RAND())</f>
        <v>-0.23059932759014101</v>
      </c>
      <c r="AJ23" s="24">
        <f ca="1">SQRT(Inputs!$B$38)*C23+SQRT(1-Inputs!$B$38)*_xlfn.NORM.S.INV(RAND())</f>
        <v>-2.3698745193859208</v>
      </c>
      <c r="AK23" s="24">
        <f ca="1">SQRT(Inputs!$B$38)*D23+SQRT(1-Inputs!$B$38)*_xlfn.NORM.S.INV(RAND())</f>
        <v>0.62092245825974657</v>
      </c>
      <c r="AL23" s="24">
        <f ca="1">SQRT(Inputs!$B$38)*E23+SQRT(1-Inputs!$B$38)*_xlfn.NORM.S.INV(RAND())</f>
        <v>-0.85813510148254335</v>
      </c>
      <c r="AM23" s="24">
        <f ca="1">SQRT(Inputs!$B$38)*F23+SQRT(1-Inputs!$B$38)*_xlfn.NORM.S.INV(RAND())</f>
        <v>0.29629479575979023</v>
      </c>
      <c r="AN23" s="24">
        <f ca="1">SQRT(Inputs!$B$38)*G23+SQRT(1-Inputs!$B$38)*_xlfn.NORM.S.INV(RAND())</f>
        <v>1.3970632093309177E-3</v>
      </c>
      <c r="AO23" s="24">
        <f ca="1">SQRT(Inputs!$B$38)*H23+SQRT(1-Inputs!$B$38)*_xlfn.NORM.S.INV(RAND())</f>
        <v>1.5449074342090312</v>
      </c>
      <c r="AP23" s="24">
        <f ca="1">SQRT(Inputs!$B$38)*I23+SQRT(1-Inputs!$B$38)*_xlfn.NORM.S.INV(RAND())</f>
        <v>-1.0848171827638124</v>
      </c>
      <c r="AQ23" s="24">
        <f ca="1">SQRT(Inputs!$B$38)*J23+SQRT(1-Inputs!$B$38)*_xlfn.NORM.S.INV(RAND())</f>
        <v>0.36075893130113007</v>
      </c>
      <c r="AR23" s="24">
        <f ca="1">SQRT(Inputs!$B$38)*K23+SQRT(1-Inputs!$B$38)*_xlfn.NORM.S.INV(RAND())</f>
        <v>0.17159219417740135</v>
      </c>
      <c r="AS23" s="24">
        <f ca="1">SQRT(Inputs!$B$38)*L23+SQRT(1-Inputs!$B$38)*_xlfn.NORM.S.INV(RAND())</f>
        <v>0.12668818919158487</v>
      </c>
      <c r="AT23" s="24">
        <f ca="1">SQRT(Inputs!$B$38)*M23+SQRT(1-Inputs!$B$38)*_xlfn.NORM.S.INV(RAND())</f>
        <v>1.4783548447378609</v>
      </c>
      <c r="AU23" s="15">
        <f ca="1">Inputs!$B$6*EXP($B$8-0.5*C$5^2+C$5*N23)</f>
        <v>5492.3572413616394</v>
      </c>
      <c r="AV23" s="15">
        <f t="shared" ca="1" si="1"/>
        <v>6983.0594634306944</v>
      </c>
      <c r="AW23" s="15">
        <f t="shared" ca="1" si="2"/>
        <v>7803.3332363796881</v>
      </c>
      <c r="AX23" s="15">
        <f t="shared" ca="1" si="3"/>
        <v>9424.8413764351844</v>
      </c>
      <c r="AY23" s="15">
        <f t="shared" ca="1" si="4"/>
        <v>12134.556378755373</v>
      </c>
      <c r="AZ23" s="15">
        <f t="shared" ca="1" si="5"/>
        <v>18042.084814243197</v>
      </c>
      <c r="BA23" s="15">
        <f t="shared" ca="1" si="6"/>
        <v>19448.27185766695</v>
      </c>
      <c r="BB23" s="15">
        <f t="shared" ca="1" si="7"/>
        <v>23222.066806747694</v>
      </c>
      <c r="BC23" s="15">
        <f t="shared" ca="1" si="8"/>
        <v>31117.308614291374</v>
      </c>
      <c r="BD23" s="15">
        <f t="shared" ca="1" si="9"/>
        <v>36511.402558605478</v>
      </c>
      <c r="BE23" s="15">
        <f t="shared" ca="1" si="10"/>
        <v>55429.540120982419</v>
      </c>
      <c r="BF23" s="15">
        <f ca="1">Inputs!$B$13*EXP($B$9-0.5*C$6^2+C$6*Y23)</f>
        <v>16812.818365149182</v>
      </c>
      <c r="BG23" s="15">
        <f t="shared" ca="1" si="11"/>
        <v>19660.847491156674</v>
      </c>
      <c r="BH23" s="15">
        <f t="shared" ca="1" si="12"/>
        <v>20843.681316057173</v>
      </c>
      <c r="BI23" s="15">
        <f t="shared" ca="1" si="13"/>
        <v>28488.74726370431</v>
      </c>
      <c r="BJ23" s="15">
        <f t="shared" ca="1" si="14"/>
        <v>31384.111164928832</v>
      </c>
      <c r="BK23" s="15">
        <f t="shared" ca="1" si="15"/>
        <v>45945.272416913329</v>
      </c>
      <c r="BL23" s="15">
        <f t="shared" ca="1" si="16"/>
        <v>68303.855921940878</v>
      </c>
      <c r="BM23" s="15">
        <f t="shared" ca="1" si="17"/>
        <v>85809.252989552639</v>
      </c>
      <c r="BN23" s="15">
        <f t="shared" ca="1" si="18"/>
        <v>116909.02566354591</v>
      </c>
      <c r="BO23" s="15">
        <f t="shared" ca="1" si="19"/>
        <v>139540.47238770773</v>
      </c>
      <c r="BP23" s="15">
        <f t="shared" ca="1" si="20"/>
        <v>167319.18103941879</v>
      </c>
      <c r="BQ23" s="15">
        <f ca="1">Inputs!$B$20*EXP($B$10-0.5*C$7^2+C$7*AJ23)</f>
        <v>1850.8036335807676</v>
      </c>
      <c r="BR23" s="15">
        <f t="shared" ca="1" si="21"/>
        <v>3058.7123332368683</v>
      </c>
      <c r="BS23" s="15">
        <f t="shared" ca="1" si="22"/>
        <v>3273.6396825672814</v>
      </c>
      <c r="BT23" s="15">
        <f t="shared" ca="1" si="23"/>
        <v>4878.4670651306151</v>
      </c>
      <c r="BU23" s="15">
        <f t="shared" ca="1" si="24"/>
        <v>6763.2560307703925</v>
      </c>
      <c r="BV23" s="15">
        <f t="shared" ca="1" si="25"/>
        <v>13327.108264504392</v>
      </c>
      <c r="BW23" s="15">
        <f t="shared" ca="1" si="26"/>
        <v>14782.023183216534</v>
      </c>
      <c r="BX23" s="15">
        <f t="shared" ca="1" si="27"/>
        <v>22225.710235689206</v>
      </c>
      <c r="BY23" s="15">
        <f t="shared" ca="1" si="28"/>
        <v>32181.348387808106</v>
      </c>
      <c r="BZ23" s="15">
        <f t="shared" ca="1" si="29"/>
        <v>46218.919605498872</v>
      </c>
      <c r="CA23" s="15">
        <f t="shared" ca="1" si="30"/>
        <v>84429.369236697632</v>
      </c>
      <c r="CB23" s="15">
        <f ca="1">(AU23*DCF!C$10-DCF!C$5*MAX(AU23*DCF!C$10,0)-MAX(AU23-Inputs!$B$6,0)/Inputs!$B$10)*DCF!C$6</f>
        <v>1039.2944690371373</v>
      </c>
      <c r="CC23" s="15">
        <f ca="1">(AV23*DCF!D$10-DCF!D$5*MAX(AV23*DCF!D$10,0)-MAX(AV23-AU23,0)/Inputs!$B$10)*DCF!D$6</f>
        <v>1338.604713133431</v>
      </c>
      <c r="CD23" s="15">
        <f ca="1">(AW23*DCF!E$10-DCF!E$5*MAX(AW23*DCF!E$10,0)-MAX(AW23-AV23,0)/Inputs!$B$10)*DCF!E$6</f>
        <v>1616.9058030885908</v>
      </c>
      <c r="CE23" s="15">
        <f ca="1">(AX23*DCF!F$10-DCF!F$5*MAX(AX23*DCF!F$10,0)-MAX(AX23-AW23,0)/Inputs!$B$10)*DCF!F$6</f>
        <v>1720.0322102202899</v>
      </c>
      <c r="CF23" s="15">
        <f ca="1">(AY23*DCF!G$10-DCF!G$5*MAX(AY23*DCF!G$10,0)-MAX(AY23-AX23,0)/Inputs!$B$10)*DCF!G$6</f>
        <v>1979.3481066261436</v>
      </c>
      <c r="CG23" s="15">
        <f ca="1">(AZ23*DCF!H$10-DCF!H$5*MAX(AZ23*DCF!H$10,0)-MAX(AZ23-AY23,0)/Inputs!$B$10)*DCF!H$6</f>
        <v>2453.8961277751632</v>
      </c>
      <c r="CH23" s="15">
        <f ca="1">(BA23*DCF!I$10-DCF!I$5*MAX(BA23*DCF!I$10,0)-MAX(BA23-AZ23,0)/Inputs!$B$10)*DCF!I$6</f>
        <v>3321.8258498112727</v>
      </c>
      <c r="CI23" s="15">
        <f ca="1">(BB23*DCF!J$10-DCF!J$5*MAX(BB23*DCF!J$10,0)-MAX(BB23-BA23,0)/Inputs!$B$10)*DCF!J$6</f>
        <v>3413.1041093809577</v>
      </c>
      <c r="CJ23" s="15">
        <f ca="1">(BC23*DCF!K$10-DCF!K$5*MAX(BC23*DCF!K$10,0)-MAX(BC23-BB23,0)/Inputs!$B$10)*DCF!K$6</f>
        <v>3904.1732746558987</v>
      </c>
      <c r="CK23" s="15">
        <f ca="1">(BD23*DCF!L$10-DCF!L$5*MAX(BD23*DCF!L$10,0)-MAX(BD23-BC23,0)/Inputs!$B$10)*DCF!L$6</f>
        <v>4809.0701204815323</v>
      </c>
      <c r="CL23" s="15">
        <f ca="1">(BE23*DCF!M$10-DCF!M$5*MAX(BE23*DCF!M$10,0)-MAX(BE23-BD23,0)/Inputs!$B$10)*DCF!M$6</f>
        <v>5561.8513689533647</v>
      </c>
      <c r="CM23" s="15">
        <f ca="1">(BF23*DCF!C$28-DCF!C$5*MAX(BF23*DCF!C$28,0)-MAX(BF23-Inputs!$B$13,0)/Inputs!$B$17)*DCF!C$6</f>
        <v>3878.0860695213159</v>
      </c>
      <c r="CN23" s="15">
        <f ca="1">(BG23*DCF!D$28-DCF!D$5*MAX(BG23*DCF!D$28,0)-MAX(BG23-BF23,0)/Inputs!$B$17)*DCF!D$6</f>
        <v>5182.9578465644054</v>
      </c>
      <c r="CO23" s="15">
        <f ca="1">(BH23*DCF!E$28-DCF!E$5*MAX(BH23*DCF!E$28,0)-MAX(BH23-BG23,0)/Inputs!$B$17)*DCF!E$6</f>
        <v>5670.1814351020621</v>
      </c>
      <c r="CP23" s="15">
        <f ca="1">(BI23*DCF!F$28-DCF!F$5*MAX(BI23*DCF!F$28,0)-MAX(BI23-BH23,0)/Inputs!$B$17)*DCF!F$6</f>
        <v>6342.0393686674088</v>
      </c>
      <c r="CQ23" s="15">
        <f ca="1">(BJ23*DCF!G$28-DCF!G$5*MAX(BJ23*DCF!G$28,0)-MAX(BJ23-BI23,0)/Inputs!$B$17)*DCF!G$6</f>
        <v>7655.8741468229691</v>
      </c>
      <c r="CR23" s="15">
        <f ca="1">(BK23*DCF!H$28-DCF!H$5*MAX(BK23*DCF!H$28,0)-MAX(BK23-BJ23,0)/Inputs!$B$17)*DCF!H$6</f>
        <v>9100.3769497352023</v>
      </c>
      <c r="CS23" s="15">
        <f ca="1">(BL23*DCF!I$28-DCF!I$5*MAX(BL23*DCF!I$28,0)-MAX(BL23-BK23,0)/Inputs!$B$17)*DCF!I$6</f>
        <v>12852.716980385167</v>
      </c>
      <c r="CT23" s="15">
        <f ca="1">(BM23*DCF!J$28-DCF!J$5*MAX(BM23*DCF!J$28,0)-MAX(BM23-BL23,0)/Inputs!$B$17)*DCF!J$6</f>
        <v>16821.514341467071</v>
      </c>
      <c r="CU23" s="15">
        <f ca="1">(BN23*DCF!K$28-DCF!K$5*MAX(BN23*DCF!K$28,0)-MAX(BN23-BM23,0)/Inputs!$B$17)*DCF!K$6</f>
        <v>20879.918100938055</v>
      </c>
      <c r="CV23" s="15">
        <f ca="1">(BO23*DCF!L$28-DCF!L$5*MAX(BO23*DCF!L$28,0)-MAX(BO23-BN23,0)/Inputs!$B$17)*DCF!L$6</f>
        <v>25280.467243769683</v>
      </c>
      <c r="CW23" s="15">
        <f ca="1">(BP23*DCF!M$28-DCF!M$5*MAX(BP23*DCF!M$28,0)-MAX(BP23-BO23,0)/Inputs!$B$17)*DCF!M$6</f>
        <v>28577.545128783688</v>
      </c>
      <c r="CX23" s="15">
        <f ca="1">(BQ23*DCF!C$46-DCF!C$5*MAX(BQ23*DCF!C$46,0)-MAX(BQ23-Inputs!$B$20,0)/Inputs!$B$24)*DCF!C$6</f>
        <v>-427.43732877153985</v>
      </c>
      <c r="CY23" s="15">
        <f ca="1">(BR23*DCF!D$46-DCF!D$5*MAX(BR23*DCF!D$46,0)-MAX(BR23-BQ23,0)/Inputs!$B$24)*DCF!D$6</f>
        <v>-1037.4554807805675</v>
      </c>
      <c r="CZ23" s="15">
        <f ca="1">(BS23*DCF!E$46-DCF!E$5*MAX(BS23*DCF!E$46,0)-MAX(BS23-BR23,0)/Inputs!$B$24)*DCF!E$6</f>
        <v>-471.83203654761121</v>
      </c>
      <c r="DA23" s="15">
        <f ca="1">(BT23*DCF!F$46-DCF!F$5*MAX(BT23*DCF!F$46,0)-MAX(BT23-BS23,0)/Inputs!$B$24)*DCF!F$6</f>
        <v>-939.64919815935718</v>
      </c>
      <c r="DB23" s="15">
        <f ca="1">(BU23*DCF!G$46-DCF!G$5*MAX(BU23*DCF!G$46,0)-MAX(BU23-BT23,0)/Inputs!$B$24)*DCF!G$6</f>
        <v>-861.50833947103899</v>
      </c>
      <c r="DC23" s="15">
        <f ca="1">(BV23*DCF!H$46-DCF!H$5*MAX(BV23*DCF!H$46,0)-MAX(BV23-BU23,0)/Inputs!$B$24)*DCF!H$6</f>
        <v>-2039.6768642429495</v>
      </c>
      <c r="DD23" s="15">
        <f ca="1">(BW23*DCF!I$46-DCF!I$5*MAX(BW23*DCF!I$46,0)-MAX(BW23-BV23,0)/Inputs!$B$24)*DCF!I$6</f>
        <v>-76.253234470312464</v>
      </c>
      <c r="DE23" s="15">
        <f ca="1">(BX23*DCF!J$46-DCF!J$5*MAX(BX23*DCF!J$46,0)-MAX(BX23-BW23,0)/Inputs!$B$24)*DCF!J$6</f>
        <v>-1041.637128803975</v>
      </c>
      <c r="DF23" s="15">
        <f ca="1">(BY23*DCF!K$46-DCF!K$5*MAX(BY23*DCF!K$46,0)-MAX(BY23-BX23,0)/Inputs!$B$24)*DCF!K$6</f>
        <v>-600.56023318479845</v>
      </c>
      <c r="DG23" s="15">
        <f ca="1">(BZ23*DCF!L$46-DCF!L$5*MAX(BZ23*DCF!L$46,0)-MAX(BZ23-BY23,0)/Inputs!$B$24)*DCF!L$6</f>
        <v>18.151306617828023</v>
      </c>
      <c r="DH23" s="15">
        <f ca="1">(CA23*DCF!M$46-DCF!M$5*MAX(CA23*DCF!M$46,0)-MAX(CA23-BZ23,0)/Inputs!$B$24)*DCF!M$6</f>
        <v>-1369.200228055643</v>
      </c>
      <c r="DI23" s="15">
        <f ca="1">SUM(CB23:CL23)+BE23*DCF!M$10*(1+Inputs!$B$30)*(1-Inputs!$B$33)*(1-Inputs!$B$30/Inputs!$B$31)/(Inputs!$B$29-Inputs!$B$30)*DCF!M$6</f>
        <v>185419.2492896443</v>
      </c>
      <c r="DJ23" s="15">
        <f ca="1">SUM(CM23:CW23)+BP23*DCF!M$28*(1+Inputs!$B$30)*(1-Inputs!$B$33)*(1-Inputs!$B$30/Inputs!$B$31)/(Inputs!$B$29-Inputs!$B$30)*DCF!M$6</f>
        <v>763110.33547817846</v>
      </c>
      <c r="DK23" s="15">
        <f ca="1">SUM(CX23:DH23)+CA23*DCF!M$46*(1+Inputs!$B$30)*(1-Inputs!$B$33)*(1-Inputs!$B$30/Inputs!$B$31)/(Inputs!$B$29-Inputs!$B$30)*DCF!M$6</f>
        <v>121690.74737221673</v>
      </c>
      <c r="DM23" s="15">
        <f ca="1">DI23+DJ23+DK23+Inputs!$B$34+Inputs!$B$36-Inputs!$B$35</f>
        <v>1147071.3321400394</v>
      </c>
    </row>
    <row r="24" spans="1:117" x14ac:dyDescent="0.75">
      <c r="A24" s="11">
        <v>11</v>
      </c>
      <c r="C24" s="24">
        <f t="shared" ref="C24:M33" ca="1" si="31">_xlfn.NORM.S.INV(RAND())</f>
        <v>-0.90108186595099993</v>
      </c>
      <c r="D24" s="24">
        <f t="shared" ca="1" si="31"/>
        <v>9.1340780603516428E-2</v>
      </c>
      <c r="E24" s="24">
        <f t="shared" ca="1" si="31"/>
        <v>-1.4887515487000671</v>
      </c>
      <c r="F24" s="24">
        <f t="shared" ca="1" si="31"/>
        <v>2.2857088515275912</v>
      </c>
      <c r="G24" s="24">
        <f t="shared" ca="1" si="31"/>
        <v>1.4976027661302238</v>
      </c>
      <c r="H24" s="24">
        <f t="shared" ca="1" si="31"/>
        <v>-0.88095756708890272</v>
      </c>
      <c r="I24" s="24">
        <f t="shared" ca="1" si="31"/>
        <v>1.9877270509445619</v>
      </c>
      <c r="J24" s="24">
        <f t="shared" ca="1" si="31"/>
        <v>-1.1228543974303524</v>
      </c>
      <c r="K24" s="24">
        <f t="shared" ca="1" si="31"/>
        <v>1.0342346378917988</v>
      </c>
      <c r="L24" s="24">
        <f t="shared" ca="1" si="31"/>
        <v>-7.5490811207301611E-2</v>
      </c>
      <c r="M24" s="24">
        <f t="shared" ca="1" si="31"/>
        <v>5.6948331366137757E-3</v>
      </c>
      <c r="N24" s="24">
        <f ca="1">SQRT(Inputs!$B$38)*C24+SQRT(1-Inputs!$B$38)*_xlfn.NORM.S.INV(RAND())</f>
        <v>-1.1842573025492367</v>
      </c>
      <c r="O24" s="24">
        <f ca="1">SQRT(Inputs!$B$38)*D24+SQRT(1-Inputs!$B$38)*_xlfn.NORM.S.INV(RAND())</f>
        <v>-1.5367931604979397</v>
      </c>
      <c r="P24" s="24">
        <f ca="1">SQRT(Inputs!$B$38)*E24+SQRT(1-Inputs!$B$38)*_xlfn.NORM.S.INV(RAND())</f>
        <v>-0.83003405460973123</v>
      </c>
      <c r="Q24" s="24">
        <f ca="1">SQRT(Inputs!$B$38)*F24+SQRT(1-Inputs!$B$38)*_xlfn.NORM.S.INV(RAND())</f>
        <v>1.4165128602894914</v>
      </c>
      <c r="R24" s="24">
        <f ca="1">SQRT(Inputs!$B$38)*G24+SQRT(1-Inputs!$B$38)*_xlfn.NORM.S.INV(RAND())</f>
        <v>1.3046087719552428</v>
      </c>
      <c r="S24" s="24">
        <f ca="1">SQRT(Inputs!$B$38)*H24+SQRT(1-Inputs!$B$38)*_xlfn.NORM.S.INV(RAND())</f>
        <v>-1.8798607367854991</v>
      </c>
      <c r="T24" s="24">
        <f ca="1">SQRT(Inputs!$B$38)*I24+SQRT(1-Inputs!$B$38)*_xlfn.NORM.S.INV(RAND())</f>
        <v>0.84535364801311141</v>
      </c>
      <c r="U24" s="24">
        <f ca="1">SQRT(Inputs!$B$38)*J24+SQRT(1-Inputs!$B$38)*_xlfn.NORM.S.INV(RAND())</f>
        <v>-0.67967802935708077</v>
      </c>
      <c r="V24" s="24">
        <f ca="1">SQRT(Inputs!$B$38)*K24+SQRT(1-Inputs!$B$38)*_xlfn.NORM.S.INV(RAND())</f>
        <v>1.0238122329684498</v>
      </c>
      <c r="W24" s="24">
        <f ca="1">SQRT(Inputs!$B$38)*L24+SQRT(1-Inputs!$B$38)*_xlfn.NORM.S.INV(RAND())</f>
        <v>-1.0579725389420884</v>
      </c>
      <c r="X24" s="24">
        <f ca="1">SQRT(Inputs!$B$38)*M24+SQRT(1-Inputs!$B$38)*_xlfn.NORM.S.INV(RAND())</f>
        <v>0.46709187504524829</v>
      </c>
      <c r="Y24" s="24">
        <f ca="1">SQRT(Inputs!$B$38)*C24+SQRT(1-Inputs!$B$38)*_xlfn.NORM.S.INV(RAND())</f>
        <v>-1.9018409934613141</v>
      </c>
      <c r="Z24" s="24">
        <f ca="1">SQRT(Inputs!$B$38)*D24+SQRT(1-Inputs!$B$38)*_xlfn.NORM.S.INV(RAND())</f>
        <v>-1.0329071919377997</v>
      </c>
      <c r="AA24" s="24">
        <f ca="1">SQRT(Inputs!$B$38)*E24+SQRT(1-Inputs!$B$38)*_xlfn.NORM.S.INV(RAND())</f>
        <v>-0.91936272443421152</v>
      </c>
      <c r="AB24" s="24">
        <f ca="1">SQRT(Inputs!$B$38)*F24+SQRT(1-Inputs!$B$38)*_xlfn.NORM.S.INV(RAND())</f>
        <v>1.2572028564838524</v>
      </c>
      <c r="AC24" s="24">
        <f ca="1">SQRT(Inputs!$B$38)*G24+SQRT(1-Inputs!$B$38)*_xlfn.NORM.S.INV(RAND())</f>
        <v>1.4095105377616919</v>
      </c>
      <c r="AD24" s="24">
        <f ca="1">SQRT(Inputs!$B$38)*H24+SQRT(1-Inputs!$B$38)*_xlfn.NORM.S.INV(RAND())</f>
        <v>-1.2084373361786307</v>
      </c>
      <c r="AE24" s="24">
        <f ca="1">SQRT(Inputs!$B$38)*I24+SQRT(1-Inputs!$B$38)*_xlfn.NORM.S.INV(RAND())</f>
        <v>0.94749143514156553</v>
      </c>
      <c r="AF24" s="24">
        <f ca="1">SQRT(Inputs!$B$38)*J24+SQRT(1-Inputs!$B$38)*_xlfn.NORM.S.INV(RAND())</f>
        <v>-0.63717381241431348</v>
      </c>
      <c r="AG24" s="24">
        <f ca="1">SQRT(Inputs!$B$38)*K24+SQRT(1-Inputs!$B$38)*_xlfn.NORM.S.INV(RAND())</f>
        <v>0.67084554095655324</v>
      </c>
      <c r="AH24" s="24">
        <f ca="1">SQRT(Inputs!$B$38)*L24+SQRT(1-Inputs!$B$38)*_xlfn.NORM.S.INV(RAND())</f>
        <v>0.28556135949967199</v>
      </c>
      <c r="AI24" s="24">
        <f ca="1">SQRT(Inputs!$B$38)*M24+SQRT(1-Inputs!$B$38)*_xlfn.NORM.S.INV(RAND())</f>
        <v>-1.0646112547877138</v>
      </c>
      <c r="AJ24" s="24">
        <f ca="1">SQRT(Inputs!$B$38)*C24+SQRT(1-Inputs!$B$38)*_xlfn.NORM.S.INV(RAND())</f>
        <v>5.7726591960476303E-2</v>
      </c>
      <c r="AK24" s="24">
        <f ca="1">SQRT(Inputs!$B$38)*D24+SQRT(1-Inputs!$B$38)*_xlfn.NORM.S.INV(RAND())</f>
        <v>-0.18294275571901064</v>
      </c>
      <c r="AL24" s="24">
        <f ca="1">SQRT(Inputs!$B$38)*E24+SQRT(1-Inputs!$B$38)*_xlfn.NORM.S.INV(RAND())</f>
        <v>-1.3115411888435848</v>
      </c>
      <c r="AM24" s="24">
        <f ca="1">SQRT(Inputs!$B$38)*F24+SQRT(1-Inputs!$B$38)*_xlfn.NORM.S.INV(RAND())</f>
        <v>2.4323661934993144</v>
      </c>
      <c r="AN24" s="24">
        <f ca="1">SQRT(Inputs!$B$38)*G24+SQRT(1-Inputs!$B$38)*_xlfn.NORM.S.INV(RAND())</f>
        <v>1.49709303054488</v>
      </c>
      <c r="AO24" s="24">
        <f ca="1">SQRT(Inputs!$B$38)*H24+SQRT(1-Inputs!$B$38)*_xlfn.NORM.S.INV(RAND())</f>
        <v>-0.53272340234739413</v>
      </c>
      <c r="AP24" s="24">
        <f ca="1">SQRT(Inputs!$B$38)*I24+SQRT(1-Inputs!$B$38)*_xlfn.NORM.S.INV(RAND())</f>
        <v>1.4582222226923234</v>
      </c>
      <c r="AQ24" s="24">
        <f ca="1">SQRT(Inputs!$B$38)*J24+SQRT(1-Inputs!$B$38)*_xlfn.NORM.S.INV(RAND())</f>
        <v>-0.64284189755404886</v>
      </c>
      <c r="AR24" s="24">
        <f ca="1">SQRT(Inputs!$B$38)*K24+SQRT(1-Inputs!$B$38)*_xlfn.NORM.S.INV(RAND())</f>
        <v>1.3980265125965525</v>
      </c>
      <c r="AS24" s="24">
        <f ca="1">SQRT(Inputs!$B$38)*L24+SQRT(1-Inputs!$B$38)*_xlfn.NORM.S.INV(RAND())</f>
        <v>0.1237019592021166</v>
      </c>
      <c r="AT24" s="24">
        <f ca="1">SQRT(Inputs!$B$38)*M24+SQRT(1-Inputs!$B$38)*_xlfn.NORM.S.INV(RAND())</f>
        <v>-2.0364125076171811</v>
      </c>
      <c r="AU24" s="15">
        <f ca="1">Inputs!$B$6*EXP($B$8-0.5*C$5^2+C$5*N24)</f>
        <v>4096.6016562645882</v>
      </c>
      <c r="AV24" s="15">
        <f t="shared" ca="1" si="1"/>
        <v>3978.0146712180167</v>
      </c>
      <c r="AW24" s="15">
        <f t="shared" ca="1" si="2"/>
        <v>4336.7383456523085</v>
      </c>
      <c r="AX24" s="15">
        <f t="shared" ca="1" si="3"/>
        <v>6319.7494255238225</v>
      </c>
      <c r="AY24" s="15">
        <f t="shared" ca="1" si="4"/>
        <v>8994.5110773237866</v>
      </c>
      <c r="AZ24" s="15">
        <f t="shared" ca="1" si="5"/>
        <v>8943.5649916106395</v>
      </c>
      <c r="BA24" s="15">
        <f t="shared" ca="1" si="6"/>
        <v>11957.085069393579</v>
      </c>
      <c r="BB24" s="15">
        <f t="shared" ca="1" si="7"/>
        <v>13675.424560895841</v>
      </c>
      <c r="BC24" s="15">
        <f t="shared" ca="1" si="8"/>
        <v>18488.741008808418</v>
      </c>
      <c r="BD24" s="15">
        <f t="shared" ca="1" si="9"/>
        <v>20516.385813950415</v>
      </c>
      <c r="BE24" s="15">
        <f t="shared" ca="1" si="10"/>
        <v>26232.8128353947</v>
      </c>
      <c r="BF24" s="15">
        <f ca="1">Inputs!$B$13*EXP($B$9-0.5*C$6^2+C$6*Y24)</f>
        <v>9486.5818921625487</v>
      </c>
      <c r="BG24" s="15">
        <f t="shared" ca="1" si="11"/>
        <v>9595.7078893798953</v>
      </c>
      <c r="BH24" s="15">
        <f t="shared" ca="1" si="12"/>
        <v>10066.077722826527</v>
      </c>
      <c r="BI24" s="15">
        <f t="shared" ca="1" si="13"/>
        <v>14953.213153240706</v>
      </c>
      <c r="BJ24" s="15">
        <f t="shared" ca="1" si="14"/>
        <v>22461.540946130845</v>
      </c>
      <c r="BK24" s="15">
        <f t="shared" ca="1" si="15"/>
        <v>23385.334005873508</v>
      </c>
      <c r="BL24" s="15">
        <f t="shared" ca="1" si="16"/>
        <v>32478.934649578692</v>
      </c>
      <c r="BM24" s="15">
        <f t="shared" ca="1" si="17"/>
        <v>36885.317718746104</v>
      </c>
      <c r="BN24" s="15">
        <f t="shared" ca="1" si="18"/>
        <v>49161.819168784408</v>
      </c>
      <c r="BO24" s="15">
        <f t="shared" ca="1" si="19"/>
        <v>62530.08394440313</v>
      </c>
      <c r="BP24" s="15">
        <f t="shared" ca="1" si="20"/>
        <v>68217.819983924419</v>
      </c>
      <c r="BQ24" s="15">
        <f ca="1">Inputs!$B$20*EXP($B$10-0.5*C$7^2+C$7*AJ24)</f>
        <v>4378.2453080300538</v>
      </c>
      <c r="BR24" s="15">
        <f t="shared" ca="1" si="21"/>
        <v>5605.4009346982084</v>
      </c>
      <c r="BS24" s="15">
        <f t="shared" ca="1" si="22"/>
        <v>5266.7813990136274</v>
      </c>
      <c r="BT24" s="15">
        <f t="shared" ca="1" si="23"/>
        <v>13745.458220882165</v>
      </c>
      <c r="BU24" s="15">
        <f t="shared" ca="1" si="24"/>
        <v>27365.831058406671</v>
      </c>
      <c r="BV24" s="15">
        <f t="shared" ca="1" si="25"/>
        <v>33767.665859153138</v>
      </c>
      <c r="BW24" s="15">
        <f t="shared" ca="1" si="26"/>
        <v>64157.929338894268</v>
      </c>
      <c r="BX24" s="15">
        <f t="shared" ca="1" si="27"/>
        <v>78884.884528318275</v>
      </c>
      <c r="BY24" s="15">
        <f t="shared" ca="1" si="28"/>
        <v>144426.99307054112</v>
      </c>
      <c r="BZ24" s="15">
        <f t="shared" ca="1" si="29"/>
        <v>207312.50875983885</v>
      </c>
      <c r="CA24" s="15">
        <f t="shared" ca="1" si="30"/>
        <v>202791.12602800236</v>
      </c>
      <c r="CB24" s="15">
        <f ca="1">(AU24*DCF!C$10-DCF!C$5*MAX(AU24*DCF!C$10,0)-MAX(AU24-Inputs!$B$6,0)/Inputs!$B$10)*DCF!C$6</f>
        <v>1049.2464551395037</v>
      </c>
      <c r="CC24" s="15">
        <f ca="1">(AV24*DCF!D$10-DCF!D$5*MAX(AV24*DCF!D$10,0)-MAX(AV24-AU24,0)/Inputs!$B$10)*DCF!D$6</f>
        <v>969.61412594462934</v>
      </c>
      <c r="CD24" s="15">
        <f ca="1">(AW24*DCF!E$10-DCF!E$5*MAX(AW24*DCF!E$10,0)-MAX(AW24-AV24,0)/Inputs!$B$10)*DCF!E$6</f>
        <v>920.48442211517488</v>
      </c>
      <c r="CE24" s="15">
        <f ca="1">(AX24*DCF!F$10-DCF!F$5*MAX(AX24*DCF!F$10,0)-MAX(AX24-AW24,0)/Inputs!$B$10)*DCF!F$6</f>
        <v>966.97578680262541</v>
      </c>
      <c r="CF24" s="15">
        <f ca="1">(AY24*DCF!G$10-DCF!G$5*MAX(AY24*DCF!G$10,0)-MAX(AY24-AX24,0)/Inputs!$B$10)*DCF!G$6</f>
        <v>1339.0922865026268</v>
      </c>
      <c r="CG24" s="15">
        <f ca="1">(AZ24*DCF!H$10-DCF!H$5*MAX(AZ24*DCF!H$10,0)-MAX(AZ24-AY24,0)/Inputs!$B$10)*DCF!H$6</f>
        <v>1736.3995581788583</v>
      </c>
      <c r="CH24" s="15">
        <f ca="1">(BA24*DCF!I$10-DCF!I$5*MAX(BA24*DCF!I$10,0)-MAX(BA24-AZ24,0)/Inputs!$B$10)*DCF!I$6</f>
        <v>1689.800369430149</v>
      </c>
      <c r="CI24" s="15">
        <f ca="1">(BB24*DCF!J$10-DCF!J$5*MAX(BB24*DCF!J$10,0)-MAX(BB24-BA24,0)/Inputs!$B$10)*DCF!J$6</f>
        <v>2086.3485520951558</v>
      </c>
      <c r="CJ24" s="15">
        <f ca="1">(BC24*DCF!K$10-DCF!K$5*MAX(BC24*DCF!K$10,0)-MAX(BC24-BB24,0)/Inputs!$B$10)*DCF!K$6</f>
        <v>2302.5993409601974</v>
      </c>
      <c r="CK24" s="15">
        <f ca="1">(BD24*DCF!L$10-DCF!L$5*MAX(BD24*DCF!L$10,0)-MAX(BD24-BC24,0)/Inputs!$B$10)*DCF!L$6</f>
        <v>2832.0538159303501</v>
      </c>
      <c r="CL24" s="15">
        <f ca="1">(BE24*DCF!M$10-DCF!M$5*MAX(BE24*DCF!M$10,0)-MAX(BE24-BD24,0)/Inputs!$B$10)*DCF!M$6</f>
        <v>3018.9009002928833</v>
      </c>
      <c r="CM24" s="15">
        <f ca="1">(BF24*DCF!C$28-DCF!C$5*MAX(BF24*DCF!C$28,0)-MAX(BF24-Inputs!$B$13,0)/Inputs!$B$17)*DCF!C$6</f>
        <v>2895.2425792697331</v>
      </c>
      <c r="CN24" s="15">
        <f ca="1">(BG24*DCF!D$28-DCF!D$5*MAX(BG24*DCF!D$28,0)-MAX(BG24-BF24,0)/Inputs!$B$17)*DCF!D$6</f>
        <v>2802.875708417263</v>
      </c>
      <c r="CO24" s="15">
        <f ca="1">(BH24*DCF!E$28-DCF!E$5*MAX(BH24*DCF!E$28,0)-MAX(BH24-BG24,0)/Inputs!$B$17)*DCF!E$6</f>
        <v>2758.1890325141476</v>
      </c>
      <c r="CP24" s="15">
        <f ca="1">(BI24*DCF!F$28-DCF!F$5*MAX(BI24*DCF!F$28,0)-MAX(BI24-BH24,0)/Inputs!$B$17)*DCF!F$6</f>
        <v>3169.6232383985607</v>
      </c>
      <c r="CQ24" s="15">
        <f ca="1">(BJ24*DCF!G$28-DCF!G$5*MAX(BJ24*DCF!G$28,0)-MAX(BJ24-BI24,0)/Inputs!$B$17)*DCF!G$6</f>
        <v>4564.9906521514549</v>
      </c>
      <c r="CR24" s="15">
        <f ca="1">(BK24*DCF!H$28-DCF!H$5*MAX(BK24*DCF!H$28,0)-MAX(BK24-BJ24,0)/Inputs!$B$17)*DCF!H$6</f>
        <v>5639.9195871156253</v>
      </c>
      <c r="CS24" s="15">
        <f ca="1">(BL24*DCF!I$28-DCF!I$5*MAX(BL24*DCF!I$28,0)-MAX(BL24-BK24,0)/Inputs!$B$17)*DCF!I$6</f>
        <v>6332.3096475958637</v>
      </c>
      <c r="CT24" s="15">
        <f ca="1">(BM24*DCF!J$28-DCF!J$5*MAX(BM24*DCF!J$28,0)-MAX(BM24-BL24,0)/Inputs!$B$17)*DCF!J$6</f>
        <v>7644.2375384474253</v>
      </c>
      <c r="CU24" s="15">
        <f ca="1">(BN24*DCF!K$28-DCF!K$5*MAX(BN24*DCF!K$28,0)-MAX(BN24-BM24,0)/Inputs!$B$17)*DCF!K$6</f>
        <v>8878.4440068058557</v>
      </c>
      <c r="CV24" s="15">
        <f ca="1">(BO24*DCF!L$28-DCF!L$5*MAX(BO24*DCF!L$28,0)-MAX(BO24-BN24,0)/Inputs!$B$17)*DCF!L$6</f>
        <v>10963.422794714508</v>
      </c>
      <c r="CW24" s="15">
        <f ca="1">(BP24*DCF!M$28-DCF!M$5*MAX(BP24*DCF!M$28,0)-MAX(BP24-BO24,0)/Inputs!$B$17)*DCF!M$6</f>
        <v>12240.694072091099</v>
      </c>
      <c r="CX24" s="15">
        <f ca="1">(BQ24*DCF!C$46-DCF!C$5*MAX(BQ24*DCF!C$46,0)-MAX(BQ24-Inputs!$B$20,0)/Inputs!$B$24)*DCF!C$6</f>
        <v>-1554.9043704596215</v>
      </c>
      <c r="CY24" s="15">
        <f ca="1">(BR24*DCF!D$46-DCF!D$5*MAX(BR24*DCF!D$46,0)-MAX(BR24-BQ24,0)/Inputs!$B$24)*DCF!D$6</f>
        <v>-1480.3283394961572</v>
      </c>
      <c r="CZ24" s="15">
        <f ca="1">(BS24*DCF!E$46-DCF!E$5*MAX(BS24*DCF!E$46,0)-MAX(BS24-BR24,0)/Inputs!$B$24)*DCF!E$6</f>
        <v>-622.80607058777548</v>
      </c>
      <c r="DA24" s="15">
        <f ca="1">(BT24*DCF!F$46-DCF!F$5*MAX(BT24*DCF!F$46,0)-MAX(BT24-BS24,0)/Inputs!$B$24)*DCF!F$6</f>
        <v>-4088.3854353237821</v>
      </c>
      <c r="DB24" s="15">
        <f ca="1">(BU24*DCF!G$46-DCF!G$5*MAX(BU24*DCF!G$46,0)-MAX(BU24-BT24,0)/Inputs!$B$24)*DCF!G$6</f>
        <v>-5502.1568053590627</v>
      </c>
      <c r="DC24" s="15">
        <f ca="1">(BV24*DCF!H$46-DCF!H$5*MAX(BV24*DCF!H$46,0)-MAX(BV24-BU24,0)/Inputs!$B$24)*DCF!H$6</f>
        <v>-1989.3309396393556</v>
      </c>
      <c r="DD24" s="15">
        <f ca="1">(BW24*DCF!I$46-DCF!I$5*MAX(BW24*DCF!I$46,0)-MAX(BW24-BV24,0)/Inputs!$B$24)*DCF!I$6</f>
        <v>-7242.116737244377</v>
      </c>
      <c r="DE24" s="15">
        <f ca="1">(BX24*DCF!J$46-DCF!J$5*MAX(BX24*DCF!J$46,0)-MAX(BX24-BW24,0)/Inputs!$B$24)*DCF!J$6</f>
        <v>-596.34521278015188</v>
      </c>
      <c r="DF24" s="15">
        <f ca="1">(BY24*DCF!K$46-DCF!K$5*MAX(BY24*DCF!K$46,0)-MAX(BY24-BX24,0)/Inputs!$B$24)*DCF!K$6</f>
        <v>-7805.9192641938325</v>
      </c>
      <c r="DG24" s="15">
        <f ca="1">(BZ24*DCF!L$46-DCF!L$5*MAX(BZ24*DCF!L$46,0)-MAX(BZ24-BY24,0)/Inputs!$B$24)*DCF!L$6</f>
        <v>99.354505554275178</v>
      </c>
      <c r="DH24" s="15">
        <f ca="1">(CA24*DCF!M$46-DCF!M$5*MAX(CA24*DCF!M$46,0)-MAX(CA24-BZ24,0)/Inputs!$B$24)*DCF!M$6</f>
        <v>15898.028218006886</v>
      </c>
      <c r="DI24" s="15">
        <f ca="1">SUM(CB24:CL24)+BE24*DCF!M$10*(1+Inputs!$B$30)*(1-Inputs!$B$33)*(1-Inputs!$B$30/Inputs!$B$31)/(Inputs!$B$29-Inputs!$B$30)*DCF!M$6</f>
        <v>91917.780627333297</v>
      </c>
      <c r="DJ24" s="15">
        <f ca="1">SUM(CM24:CW24)+BP24*DCF!M$28*(1+Inputs!$B$30)*(1-Inputs!$B$33)*(1-Inputs!$B$30/Inputs!$B$31)/(Inputs!$B$29-Inputs!$B$30)*DCF!M$6</f>
        <v>321024.74232757813</v>
      </c>
      <c r="DK24" s="15">
        <f ca="1">SUM(CX24:DH24)+CA24*DCF!M$46*(1+Inputs!$B$30)*(1-Inputs!$B$33)*(1-Inputs!$B$30/Inputs!$B$31)/(Inputs!$B$29-Inputs!$B$30)*DCF!M$6</f>
        <v>298654.19253234181</v>
      </c>
      <c r="DM24" s="15">
        <f ca="1">DI24+DJ24+DK24+Inputs!$B$34+Inputs!$B$36-Inputs!$B$35</f>
        <v>788447.71548725327</v>
      </c>
    </row>
    <row r="25" spans="1:117" x14ac:dyDescent="0.75">
      <c r="A25" s="11">
        <v>12</v>
      </c>
      <c r="C25" s="24">
        <f t="shared" ca="1" si="31"/>
        <v>-0.12030852813958005</v>
      </c>
      <c r="D25" s="24">
        <f t="shared" ca="1" si="31"/>
        <v>0.29709009941434428</v>
      </c>
      <c r="E25" s="24">
        <f t="shared" ca="1" si="31"/>
        <v>8.4927728591613419E-3</v>
      </c>
      <c r="F25" s="24">
        <f t="shared" ca="1" si="31"/>
        <v>1.4694839792564942</v>
      </c>
      <c r="G25" s="24">
        <f t="shared" ca="1" si="31"/>
        <v>0.74719683746600485</v>
      </c>
      <c r="H25" s="24">
        <f t="shared" ca="1" si="31"/>
        <v>-0.30382708413502141</v>
      </c>
      <c r="I25" s="24">
        <f t="shared" ca="1" si="31"/>
        <v>0.42851519489160667</v>
      </c>
      <c r="J25" s="24">
        <f t="shared" ca="1" si="31"/>
        <v>-2.0988766201831439E-2</v>
      </c>
      <c r="K25" s="24">
        <f t="shared" ca="1" si="31"/>
        <v>-1.1398958090099545</v>
      </c>
      <c r="L25" s="24">
        <f t="shared" ca="1" si="31"/>
        <v>-2.5189428907691283</v>
      </c>
      <c r="M25" s="24">
        <f t="shared" ca="1" si="31"/>
        <v>-0.60315325034526723</v>
      </c>
      <c r="N25" s="24">
        <f ca="1">SQRT(Inputs!$B$38)*C25+SQRT(1-Inputs!$B$38)*_xlfn.NORM.S.INV(RAND())</f>
        <v>0.83352928311024521</v>
      </c>
      <c r="O25" s="24">
        <f ca="1">SQRT(Inputs!$B$38)*D25+SQRT(1-Inputs!$B$38)*_xlfn.NORM.S.INV(RAND())</f>
        <v>0.34250480203638278</v>
      </c>
      <c r="P25" s="24">
        <f ca="1">SQRT(Inputs!$B$38)*E25+SQRT(1-Inputs!$B$38)*_xlfn.NORM.S.INV(RAND())</f>
        <v>-1.1909344976526774</v>
      </c>
      <c r="Q25" s="24">
        <f ca="1">SQRT(Inputs!$B$38)*F25+SQRT(1-Inputs!$B$38)*_xlfn.NORM.S.INV(RAND())</f>
        <v>0.13298357261049731</v>
      </c>
      <c r="R25" s="24">
        <f ca="1">SQRT(Inputs!$B$38)*G25+SQRT(1-Inputs!$B$38)*_xlfn.NORM.S.INV(RAND())</f>
        <v>-0.10574296835489266</v>
      </c>
      <c r="S25" s="24">
        <f ca="1">SQRT(Inputs!$B$38)*H25+SQRT(1-Inputs!$B$38)*_xlfn.NORM.S.INV(RAND())</f>
        <v>0.24894557516724172</v>
      </c>
      <c r="T25" s="24">
        <f ca="1">SQRT(Inputs!$B$38)*I25+SQRT(1-Inputs!$B$38)*_xlfn.NORM.S.INV(RAND())</f>
        <v>-1.6692170321378663</v>
      </c>
      <c r="U25" s="24">
        <f ca="1">SQRT(Inputs!$B$38)*J25+SQRT(1-Inputs!$B$38)*_xlfn.NORM.S.INV(RAND())</f>
        <v>-0.48185485781450654</v>
      </c>
      <c r="V25" s="24">
        <f ca="1">SQRT(Inputs!$B$38)*K25+SQRT(1-Inputs!$B$38)*_xlfn.NORM.S.INV(RAND())</f>
        <v>-0.39229860953558171</v>
      </c>
      <c r="W25" s="24">
        <f ca="1">SQRT(Inputs!$B$38)*L25+SQRT(1-Inputs!$B$38)*_xlfn.NORM.S.INV(RAND())</f>
        <v>-1.5613194964686237</v>
      </c>
      <c r="X25" s="24">
        <f ca="1">SQRT(Inputs!$B$38)*M25+SQRT(1-Inputs!$B$38)*_xlfn.NORM.S.INV(RAND())</f>
        <v>0.39788497918370519</v>
      </c>
      <c r="Y25" s="24">
        <f ca="1">SQRT(Inputs!$B$38)*C25+SQRT(1-Inputs!$B$38)*_xlfn.NORM.S.INV(RAND())</f>
        <v>-0.49674876739740637</v>
      </c>
      <c r="Z25" s="24">
        <f ca="1">SQRT(Inputs!$B$38)*D25+SQRT(1-Inputs!$B$38)*_xlfn.NORM.S.INV(RAND())</f>
        <v>-0.73317297333617937</v>
      </c>
      <c r="AA25" s="24">
        <f ca="1">SQRT(Inputs!$B$38)*E25+SQRT(1-Inputs!$B$38)*_xlfn.NORM.S.INV(RAND())</f>
        <v>-0.24698830622577864</v>
      </c>
      <c r="AB25" s="24">
        <f ca="1">SQRT(Inputs!$B$38)*F25+SQRT(1-Inputs!$B$38)*_xlfn.NORM.S.INV(RAND())</f>
        <v>0.34435324567615361</v>
      </c>
      <c r="AC25" s="24">
        <f ca="1">SQRT(Inputs!$B$38)*G25+SQRT(1-Inputs!$B$38)*_xlfn.NORM.S.INV(RAND())</f>
        <v>0.38651521358226382</v>
      </c>
      <c r="AD25" s="24">
        <f ca="1">SQRT(Inputs!$B$38)*H25+SQRT(1-Inputs!$B$38)*_xlfn.NORM.S.INV(RAND())</f>
        <v>-0.41054035783917114</v>
      </c>
      <c r="AE25" s="24">
        <f ca="1">SQRT(Inputs!$B$38)*I25+SQRT(1-Inputs!$B$38)*_xlfn.NORM.S.INV(RAND())</f>
        <v>-4.3202543165759028E-2</v>
      </c>
      <c r="AF25" s="24">
        <f ca="1">SQRT(Inputs!$B$38)*J25+SQRT(1-Inputs!$B$38)*_xlfn.NORM.S.INV(RAND())</f>
        <v>1.2837373018129385</v>
      </c>
      <c r="AG25" s="24">
        <f ca="1">SQRT(Inputs!$B$38)*K25+SQRT(1-Inputs!$B$38)*_xlfn.NORM.S.INV(RAND())</f>
        <v>-0.31180807144441874</v>
      </c>
      <c r="AH25" s="24">
        <f ca="1">SQRT(Inputs!$B$38)*L25+SQRT(1-Inputs!$B$38)*_xlfn.NORM.S.INV(RAND())</f>
        <v>-2.1803364285945586</v>
      </c>
      <c r="AI25" s="24">
        <f ca="1">SQRT(Inputs!$B$38)*M25+SQRT(1-Inputs!$B$38)*_xlfn.NORM.S.INV(RAND())</f>
        <v>-7.3996742691177897E-2</v>
      </c>
      <c r="AJ25" s="24">
        <f ca="1">SQRT(Inputs!$B$38)*C25+SQRT(1-Inputs!$B$38)*_xlfn.NORM.S.INV(RAND())</f>
        <v>-0.24360984525619217</v>
      </c>
      <c r="AK25" s="24">
        <f ca="1">SQRT(Inputs!$B$38)*D25+SQRT(1-Inputs!$B$38)*_xlfn.NORM.S.INV(RAND())</f>
        <v>0.4037094485813173</v>
      </c>
      <c r="AL25" s="24">
        <f ca="1">SQRT(Inputs!$B$38)*E25+SQRT(1-Inputs!$B$38)*_xlfn.NORM.S.INV(RAND())</f>
        <v>1.0418138273913358</v>
      </c>
      <c r="AM25" s="24">
        <f ca="1">SQRT(Inputs!$B$38)*F25+SQRT(1-Inputs!$B$38)*_xlfn.NORM.S.INV(RAND())</f>
        <v>0.20890443729208219</v>
      </c>
      <c r="AN25" s="24">
        <f ca="1">SQRT(Inputs!$B$38)*G25+SQRT(1-Inputs!$B$38)*_xlfn.NORM.S.INV(RAND())</f>
        <v>0.87434027123743041</v>
      </c>
      <c r="AO25" s="24">
        <f ca="1">SQRT(Inputs!$B$38)*H25+SQRT(1-Inputs!$B$38)*_xlfn.NORM.S.INV(RAND())</f>
        <v>-0.19741586644057929</v>
      </c>
      <c r="AP25" s="24">
        <f ca="1">SQRT(Inputs!$B$38)*I25+SQRT(1-Inputs!$B$38)*_xlfn.NORM.S.INV(RAND())</f>
        <v>-0.50096827914612163</v>
      </c>
      <c r="AQ25" s="24">
        <f ca="1">SQRT(Inputs!$B$38)*J25+SQRT(1-Inputs!$B$38)*_xlfn.NORM.S.INV(RAND())</f>
        <v>0.74653330395424788</v>
      </c>
      <c r="AR25" s="24">
        <f ca="1">SQRT(Inputs!$B$38)*K25+SQRT(1-Inputs!$B$38)*_xlfn.NORM.S.INV(RAND())</f>
        <v>-0.39844059114372338</v>
      </c>
      <c r="AS25" s="24">
        <f ca="1">SQRT(Inputs!$B$38)*L25+SQRT(1-Inputs!$B$38)*_xlfn.NORM.S.INV(RAND())</f>
        <v>-2.4598357600594829</v>
      </c>
      <c r="AT25" s="24">
        <f ca="1">SQRT(Inputs!$B$38)*M25+SQRT(1-Inputs!$B$38)*_xlfn.NORM.S.INV(RAND())</f>
        <v>1.6292061022455795</v>
      </c>
      <c r="AU25" s="15">
        <f ca="1">Inputs!$B$6*EXP($B$8-0.5*C$5^2+C$5*N25)</f>
        <v>5679.0450047018858</v>
      </c>
      <c r="AV25" s="15">
        <f t="shared" ca="1" si="1"/>
        <v>7269.773496376094</v>
      </c>
      <c r="AW25" s="15">
        <f t="shared" ca="1" si="2"/>
        <v>7548.7812562632243</v>
      </c>
      <c r="AX25" s="15">
        <f t="shared" ca="1" si="3"/>
        <v>9370.7030259221028</v>
      </c>
      <c r="AY25" s="15">
        <f t="shared" ca="1" si="4"/>
        <v>11311.399178733636</v>
      </c>
      <c r="AZ25" s="15">
        <f t="shared" ca="1" si="5"/>
        <v>14218.638585465125</v>
      </c>
      <c r="BA25" s="15">
        <f t="shared" ca="1" si="6"/>
        <v>14610.919989275819</v>
      </c>
      <c r="BB25" s="15">
        <f t="shared" ca="1" si="7"/>
        <v>17045.145249645208</v>
      </c>
      <c r="BC25" s="15">
        <f t="shared" ca="1" si="8"/>
        <v>20100.203980097031</v>
      </c>
      <c r="BD25" s="15">
        <f t="shared" ca="1" si="9"/>
        <v>21278.816951355304</v>
      </c>
      <c r="BE25" s="15">
        <f t="shared" ca="1" si="10"/>
        <v>27036.717057440073</v>
      </c>
      <c r="BF25" s="15">
        <f ca="1">Inputs!$B$13*EXP($B$9-0.5*C$6^2+C$6*Y25)</f>
        <v>12533.870957497527</v>
      </c>
      <c r="BG25" s="15">
        <f t="shared" ca="1" si="11"/>
        <v>13382.605366378659</v>
      </c>
      <c r="BH25" s="15">
        <f t="shared" ca="1" si="12"/>
        <v>15694.796951564447</v>
      </c>
      <c r="BI25" s="15">
        <f t="shared" ca="1" si="13"/>
        <v>20258.591867513536</v>
      </c>
      <c r="BJ25" s="15">
        <f t="shared" ca="1" si="14"/>
        <v>26258.694130216456</v>
      </c>
      <c r="BK25" s="15">
        <f t="shared" ca="1" si="15"/>
        <v>30475.710514094488</v>
      </c>
      <c r="BL25" s="15">
        <f t="shared" ca="1" si="16"/>
        <v>37226.727229842647</v>
      </c>
      <c r="BM25" s="15">
        <f t="shared" ca="1" si="17"/>
        <v>53671.330914562524</v>
      </c>
      <c r="BN25" s="15">
        <f t="shared" ca="1" si="18"/>
        <v>63588.04924925317</v>
      </c>
      <c r="BO25" s="15">
        <f t="shared" ca="1" si="19"/>
        <v>60722.815882874922</v>
      </c>
      <c r="BP25" s="15">
        <f t="shared" ca="1" si="20"/>
        <v>74114.454508148992</v>
      </c>
      <c r="BQ25" s="15">
        <f ca="1">Inputs!$B$20*EXP($B$10-0.5*C$7^2+C$7*AJ25)</f>
        <v>3934.4425681190464</v>
      </c>
      <c r="BR25" s="15">
        <f t="shared" ca="1" si="21"/>
        <v>6068.7993311911951</v>
      </c>
      <c r="BS25" s="15">
        <f t="shared" ca="1" si="22"/>
        <v>11209.25793894983</v>
      </c>
      <c r="BT25" s="15">
        <f t="shared" ca="1" si="23"/>
        <v>16325.745753212568</v>
      </c>
      <c r="BU25" s="15">
        <f t="shared" ca="1" si="24"/>
        <v>27956.3032457398</v>
      </c>
      <c r="BV25" s="15">
        <f t="shared" ca="1" si="25"/>
        <v>37203.227384427002</v>
      </c>
      <c r="BW25" s="15">
        <f t="shared" ca="1" si="26"/>
        <v>46692.255177775231</v>
      </c>
      <c r="BX25" s="15">
        <f t="shared" ca="1" si="27"/>
        <v>75849.721589158158</v>
      </c>
      <c r="BY25" s="15">
        <f t="shared" ca="1" si="28"/>
        <v>98477.685132851388</v>
      </c>
      <c r="BZ25" s="15">
        <f t="shared" ca="1" si="29"/>
        <v>87912.463183863525</v>
      </c>
      <c r="CA25" s="15">
        <f t="shared" ca="1" si="30"/>
        <v>164955.22256926991</v>
      </c>
      <c r="CB25" s="15">
        <f ca="1">(AU25*DCF!C$10-DCF!C$5*MAX(AU25*DCF!C$10,0)-MAX(AU25-Inputs!$B$6,0)/Inputs!$B$10)*DCF!C$6</f>
        <v>1037.9633520091411</v>
      </c>
      <c r="CC25" s="15">
        <f ca="1">(AV25*DCF!D$10-DCF!D$5*MAX(AV25*DCF!D$10,0)-MAX(AV25-AU25,0)/Inputs!$B$10)*DCF!D$6</f>
        <v>1384.1005282702893</v>
      </c>
      <c r="CD25" s="15">
        <f ca="1">(AW25*DCF!E$10-DCF!E$5*MAX(AW25*DCF!E$10,0)-MAX(AW25-AV25,0)/Inputs!$B$10)*DCF!E$6</f>
        <v>1680.049323881231</v>
      </c>
      <c r="CE25" s="15">
        <f ca="1">(AX25*DCF!F$10-DCF!F$5*MAX(AX25*DCF!F$10,0)-MAX(AX25-AW25,0)/Inputs!$B$10)*DCF!F$6</f>
        <v>1666.5127870988269</v>
      </c>
      <c r="CF25" s="15">
        <f ca="1">(AY25*DCF!G$10-DCF!G$5*MAX(AY25*DCF!G$10,0)-MAX(AY25-AX25,0)/Inputs!$B$10)*DCF!G$6</f>
        <v>1957.5636344376835</v>
      </c>
      <c r="CG25" s="15">
        <f ca="1">(AZ25*DCF!H$10-DCF!H$5*MAX(AZ25*DCF!H$10,0)-MAX(AZ25-AY25,0)/Inputs!$B$10)*DCF!H$6</f>
        <v>2244.3264043176296</v>
      </c>
      <c r="CH25" s="15">
        <f ca="1">(BA25*DCF!I$10-DCF!I$5*MAX(BA25*DCF!I$10,0)-MAX(BA25-AZ25,0)/Inputs!$B$10)*DCF!I$6</f>
        <v>2604.5341795292265</v>
      </c>
      <c r="CI25" s="15">
        <f ca="1">(BB25*DCF!J$10-DCF!J$5*MAX(BB25*DCF!J$10,0)-MAX(BB25-BA25,0)/Inputs!$B$10)*DCF!J$6</f>
        <v>2556.1197497082658</v>
      </c>
      <c r="CJ25" s="15">
        <f ca="1">(BC25*DCF!K$10-DCF!K$5*MAX(BC25*DCF!K$10,0)-MAX(BC25-BB25,0)/Inputs!$B$10)*DCF!K$6</f>
        <v>2808.1483139385778</v>
      </c>
      <c r="CK25" s="15">
        <f ca="1">(BD25*DCF!L$10-DCF!L$5*MAX(BD25*DCF!L$10,0)-MAX(BD25-BC25,0)/Inputs!$B$10)*DCF!L$6</f>
        <v>3056.8364929620152</v>
      </c>
      <c r="CL25" s="15">
        <f ca="1">(BE25*DCF!M$10-DCF!M$5*MAX(BE25*DCF!M$10,0)-MAX(BE25-BD25,0)/Inputs!$B$10)*DCF!M$6</f>
        <v>3127.3877806617411</v>
      </c>
      <c r="CM25" s="15">
        <f ca="1">(BF25*DCF!C$28-DCF!C$5*MAX(BF25*DCF!C$28,0)-MAX(BF25-Inputs!$B$13,0)/Inputs!$B$17)*DCF!C$6</f>
        <v>3560.3889455588601</v>
      </c>
      <c r="CN25" s="15">
        <f ca="1">(BG25*DCF!D$28-DCF!D$5*MAX(BG25*DCF!D$28,0)-MAX(BG25-BF25,0)/Inputs!$B$17)*DCF!D$6</f>
        <v>3760.4119707038662</v>
      </c>
      <c r="CO25" s="15">
        <f ca="1">(BH25*DCF!E$28-DCF!E$5*MAX(BH25*DCF!E$28,0)-MAX(BH25-BG25,0)/Inputs!$B$17)*DCF!E$6</f>
        <v>3989.3448305709558</v>
      </c>
      <c r="CP25" s="15">
        <f ca="1">(BI25*DCF!F$28-DCF!F$5*MAX(BI25*DCF!F$28,0)-MAX(BI25-BH25,0)/Inputs!$B$17)*DCF!F$6</f>
        <v>4668.7630625175907</v>
      </c>
      <c r="CQ25" s="15">
        <f ca="1">(BJ25*DCF!G$28-DCF!G$5*MAX(BJ25*DCF!G$28,0)-MAX(BJ25-BI25,0)/Inputs!$B$17)*DCF!G$6</f>
        <v>5803.8594894091766</v>
      </c>
      <c r="CR25" s="15">
        <f ca="1">(BK25*DCF!H$28-DCF!H$5*MAX(BK25*DCF!H$28,0)-MAX(BK25-BJ25,0)/Inputs!$B$17)*DCF!H$6</f>
        <v>6881.7734387649352</v>
      </c>
      <c r="CS25" s="15">
        <f ca="1">(BL25*DCF!I$28-DCF!I$5*MAX(BL25*DCF!I$28,0)-MAX(BL25-BK25,0)/Inputs!$B$17)*DCF!I$6</f>
        <v>7785.0001031472284</v>
      </c>
      <c r="CT25" s="15">
        <f ca="1">(BM25*DCF!J$28-DCF!J$5*MAX(BM25*DCF!J$28,0)-MAX(BM25-BL25,0)/Inputs!$B$17)*DCF!J$6</f>
        <v>9792.7422805712449</v>
      </c>
      <c r="CU25" s="15">
        <f ca="1">(BN25*DCF!K$28-DCF!K$5*MAX(BN25*DCF!K$28,0)-MAX(BN25-BM25,0)/Inputs!$B$17)*DCF!K$6</f>
        <v>12214.063914604641</v>
      </c>
      <c r="CV25" s="15">
        <f ca="1">(BO25*DCF!L$28-DCF!L$5*MAX(BO25*DCF!L$28,0)-MAX(BO25-BN25,0)/Inputs!$B$17)*DCF!L$6</f>
        <v>12115.476332860007</v>
      </c>
      <c r="CW25" s="15">
        <f ca="1">(BP25*DCF!M$28-DCF!M$5*MAX(BP25*DCF!M$28,0)-MAX(BP25-BO25,0)/Inputs!$B$17)*DCF!M$6</f>
        <v>12544.874975942881</v>
      </c>
      <c r="CX25" s="15">
        <f ca="1">(BQ25*DCF!C$46-DCF!C$5*MAX(BQ25*DCF!C$46,0)-MAX(BQ25-Inputs!$B$20,0)/Inputs!$B$24)*DCF!C$6</f>
        <v>-1247.4197931540739</v>
      </c>
      <c r="CY25" s="15">
        <f ca="1">(BR25*DCF!D$46-DCF!D$5*MAX(BR25*DCF!D$46,0)-MAX(BR25-BQ25,0)/Inputs!$B$24)*DCF!D$6</f>
        <v>-1946.5148336376537</v>
      </c>
      <c r="CZ25" s="15">
        <f ca="1">(BS25*DCF!E$46-DCF!E$5*MAX(BS25*DCF!E$46,0)-MAX(BS25-BR25,0)/Inputs!$B$24)*DCF!E$6</f>
        <v>-3351.7415366544569</v>
      </c>
      <c r="DA25" s="15">
        <f ca="1">(BT25*DCF!F$46-DCF!F$5*MAX(BT25*DCF!F$46,0)-MAX(BT25-BS25,0)/Inputs!$B$24)*DCF!F$6</f>
        <v>-3052.018982678655</v>
      </c>
      <c r="DB25" s="15">
        <f ca="1">(BU25*DCF!G$46-DCF!G$5*MAX(BU25*DCF!G$46,0)-MAX(BU25-BT25,0)/Inputs!$B$24)*DCF!G$6</f>
        <v>-4852.6845550041453</v>
      </c>
      <c r="DC25" s="15">
        <f ca="1">(BV25*DCF!H$46-DCF!H$5*MAX(BV25*DCF!H$46,0)-MAX(BV25-BU25,0)/Inputs!$B$24)*DCF!H$6</f>
        <v>-2873.4250192528452</v>
      </c>
      <c r="DD25" s="15">
        <f ca="1">(BW25*DCF!I$46-DCF!I$5*MAX(BW25*DCF!I$46,0)-MAX(BW25-BV25,0)/Inputs!$B$24)*DCF!I$6</f>
        <v>-1645.5570613185328</v>
      </c>
      <c r="DE25" s="15">
        <f ca="1">(BX25*DCF!J$46-DCF!J$5*MAX(BX25*DCF!J$46,0)-MAX(BX25-BW25,0)/Inputs!$B$24)*DCF!J$6</f>
        <v>-4550.397717296938</v>
      </c>
      <c r="DF25" s="15">
        <f ca="1">(BY25*DCF!K$46-DCF!K$5*MAX(BY25*DCF!K$46,0)-MAX(BY25-BX25,0)/Inputs!$B$24)*DCF!K$6</f>
        <v>82.125390036118503</v>
      </c>
      <c r="DG25" s="15">
        <f ca="1">(BZ25*DCF!L$46-DCF!L$5*MAX(BZ25*DCF!L$46,0)-MAX(BZ25-BY25,0)/Inputs!$B$24)*DCF!L$6</f>
        <v>6076.9826281361547</v>
      </c>
      <c r="DH25" s="15">
        <f ca="1">(CA25*DCF!M$46-DCF!M$5*MAX(CA25*DCF!M$46,0)-MAX(CA25-BZ25,0)/Inputs!$B$24)*DCF!M$6</f>
        <v>-3174.4244929964552</v>
      </c>
      <c r="DI25" s="15">
        <f ca="1">SUM(CB25:CL25)+BE25*DCF!M$10*(1+Inputs!$B$30)*(1-Inputs!$B$33)*(1-Inputs!$B$30/Inputs!$B$31)/(Inputs!$B$29-Inputs!$B$30)*DCF!M$6</f>
        <v>99367.083641240853</v>
      </c>
      <c r="DJ25" s="15">
        <f ca="1">SUM(CM25:CW25)+BP25*DCF!M$28*(1+Inputs!$B$30)*(1-Inputs!$B$33)*(1-Inputs!$B$30/Inputs!$B$31)/(Inputs!$B$29-Inputs!$B$30)*DCF!M$6</f>
        <v>358132.04195582296</v>
      </c>
      <c r="DK25" s="15">
        <f ca="1">SUM(CX25:DH25)+CA25*DCF!M$46*(1+Inputs!$B$30)*(1-Inputs!$B$33)*(1-Inputs!$B$30/Inputs!$B$31)/(Inputs!$B$29-Inputs!$B$30)*DCF!M$6</f>
        <v>234505.23831355473</v>
      </c>
      <c r="DM25" s="15">
        <f ca="1">DI25+DJ25+DK25+Inputs!$B$34+Inputs!$B$36-Inputs!$B$35</f>
        <v>768855.36391061847</v>
      </c>
    </row>
    <row r="26" spans="1:117" x14ac:dyDescent="0.75">
      <c r="A26" s="11">
        <v>13</v>
      </c>
      <c r="C26" s="24">
        <f t="shared" ca="1" si="31"/>
        <v>-0.9583974344938333</v>
      </c>
      <c r="D26" s="24">
        <f t="shared" ca="1" si="31"/>
        <v>-0.27358197235994597</v>
      </c>
      <c r="E26" s="24">
        <f t="shared" ca="1" si="31"/>
        <v>-0.64074127914451473</v>
      </c>
      <c r="F26" s="24">
        <f t="shared" ca="1" si="31"/>
        <v>-0.55500845797001419</v>
      </c>
      <c r="G26" s="24">
        <f t="shared" ca="1" si="31"/>
        <v>1.018910036077995</v>
      </c>
      <c r="H26" s="24">
        <f t="shared" ca="1" si="31"/>
        <v>0.4763632212147611</v>
      </c>
      <c r="I26" s="24">
        <f t="shared" ca="1" si="31"/>
        <v>-0.47209177481909204</v>
      </c>
      <c r="J26" s="24">
        <f t="shared" ca="1" si="31"/>
        <v>0.17705680799187751</v>
      </c>
      <c r="K26" s="24">
        <f t="shared" ca="1" si="31"/>
        <v>1.7013342871193222</v>
      </c>
      <c r="L26" s="24">
        <f t="shared" ca="1" si="31"/>
        <v>-1.2885187350228744</v>
      </c>
      <c r="M26" s="24">
        <f t="shared" ca="1" si="31"/>
        <v>0.85416785805269746</v>
      </c>
      <c r="N26" s="24">
        <f ca="1">SQRT(Inputs!$B$38)*C26+SQRT(1-Inputs!$B$38)*_xlfn.NORM.S.INV(RAND())</f>
        <v>-0.95252438200295297</v>
      </c>
      <c r="O26" s="24">
        <f ca="1">SQRT(Inputs!$B$38)*D26+SQRT(1-Inputs!$B$38)*_xlfn.NORM.S.INV(RAND())</f>
        <v>1.0331672442351456</v>
      </c>
      <c r="P26" s="24">
        <f ca="1">SQRT(Inputs!$B$38)*E26+SQRT(1-Inputs!$B$38)*_xlfn.NORM.S.INV(RAND())</f>
        <v>-1.5531773219767602</v>
      </c>
      <c r="Q26" s="24">
        <f ca="1">SQRT(Inputs!$B$38)*F26+SQRT(1-Inputs!$B$38)*_xlfn.NORM.S.INV(RAND())</f>
        <v>-0.67784650165550486</v>
      </c>
      <c r="R26" s="24">
        <f ca="1">SQRT(Inputs!$B$38)*G26+SQRT(1-Inputs!$B$38)*_xlfn.NORM.S.INV(RAND())</f>
        <v>0.50744674687781999</v>
      </c>
      <c r="S26" s="24">
        <f ca="1">SQRT(Inputs!$B$38)*H26+SQRT(1-Inputs!$B$38)*_xlfn.NORM.S.INV(RAND())</f>
        <v>1.6016138708033117E-2</v>
      </c>
      <c r="T26" s="24">
        <f ca="1">SQRT(Inputs!$B$38)*I26+SQRT(1-Inputs!$B$38)*_xlfn.NORM.S.INV(RAND())</f>
        <v>0.67155170237714201</v>
      </c>
      <c r="U26" s="24">
        <f ca="1">SQRT(Inputs!$B$38)*J26+SQRT(1-Inputs!$B$38)*_xlfn.NORM.S.INV(RAND())</f>
        <v>0.75684675567167503</v>
      </c>
      <c r="V26" s="24">
        <f ca="1">SQRT(Inputs!$B$38)*K26+SQRT(1-Inputs!$B$38)*_xlfn.NORM.S.INV(RAND())</f>
        <v>0.3814434548169372</v>
      </c>
      <c r="W26" s="24">
        <f ca="1">SQRT(Inputs!$B$38)*L26+SQRT(1-Inputs!$B$38)*_xlfn.NORM.S.INV(RAND())</f>
        <v>0.88992291464569218</v>
      </c>
      <c r="X26" s="24">
        <f ca="1">SQRT(Inputs!$B$38)*M26+SQRT(1-Inputs!$B$38)*_xlfn.NORM.S.INV(RAND())</f>
        <v>-0.32202826692398739</v>
      </c>
      <c r="Y26" s="24">
        <f ca="1">SQRT(Inputs!$B$38)*C26+SQRT(1-Inputs!$B$38)*_xlfn.NORM.S.INV(RAND())</f>
        <v>-1.5261923315262882E-2</v>
      </c>
      <c r="Z26" s="24">
        <f ca="1">SQRT(Inputs!$B$38)*D26+SQRT(1-Inputs!$B$38)*_xlfn.NORM.S.INV(RAND())</f>
        <v>-0.28950687446903289</v>
      </c>
      <c r="AA26" s="24">
        <f ca="1">SQRT(Inputs!$B$38)*E26+SQRT(1-Inputs!$B$38)*_xlfn.NORM.S.INV(RAND())</f>
        <v>-2.0788323769090939</v>
      </c>
      <c r="AB26" s="24">
        <f ca="1">SQRT(Inputs!$B$38)*F26+SQRT(1-Inputs!$B$38)*_xlfn.NORM.S.INV(RAND())</f>
        <v>-1.6966177334339785</v>
      </c>
      <c r="AC26" s="24">
        <f ca="1">SQRT(Inputs!$B$38)*G26+SQRT(1-Inputs!$B$38)*_xlfn.NORM.S.INV(RAND())</f>
        <v>-6.5521337324816353E-2</v>
      </c>
      <c r="AD26" s="24">
        <f ca="1">SQRT(Inputs!$B$38)*H26+SQRT(1-Inputs!$B$38)*_xlfn.NORM.S.INV(RAND())</f>
        <v>1.1739395448433647</v>
      </c>
      <c r="AE26" s="24">
        <f ca="1">SQRT(Inputs!$B$38)*I26+SQRT(1-Inputs!$B$38)*_xlfn.NORM.S.INV(RAND())</f>
        <v>-0.29324728312193576</v>
      </c>
      <c r="AF26" s="24">
        <f ca="1">SQRT(Inputs!$B$38)*J26+SQRT(1-Inputs!$B$38)*_xlfn.NORM.S.INV(RAND())</f>
        <v>0.87895963684808165</v>
      </c>
      <c r="AG26" s="24">
        <f ca="1">SQRT(Inputs!$B$38)*K26+SQRT(1-Inputs!$B$38)*_xlfn.NORM.S.INV(RAND())</f>
        <v>0.88708606573859172</v>
      </c>
      <c r="AH26" s="24">
        <f ca="1">SQRT(Inputs!$B$38)*L26+SQRT(1-Inputs!$B$38)*_xlfn.NORM.S.INV(RAND())</f>
        <v>-2.7605288940039552</v>
      </c>
      <c r="AI26" s="24">
        <f ca="1">SQRT(Inputs!$B$38)*M26+SQRT(1-Inputs!$B$38)*_xlfn.NORM.S.INV(RAND())</f>
        <v>0.2414309118416961</v>
      </c>
      <c r="AJ26" s="24">
        <f ca="1">SQRT(Inputs!$B$38)*C26+SQRT(1-Inputs!$B$38)*_xlfn.NORM.S.INV(RAND())</f>
        <v>0.56400268601835668</v>
      </c>
      <c r="AK26" s="24">
        <f ca="1">SQRT(Inputs!$B$38)*D26+SQRT(1-Inputs!$B$38)*_xlfn.NORM.S.INV(RAND())</f>
        <v>-0.9201786281803086</v>
      </c>
      <c r="AL26" s="24">
        <f ca="1">SQRT(Inputs!$B$38)*E26+SQRT(1-Inputs!$B$38)*_xlfn.NORM.S.INV(RAND())</f>
        <v>-6.7940168084573149E-3</v>
      </c>
      <c r="AM26" s="24">
        <f ca="1">SQRT(Inputs!$B$38)*F26+SQRT(1-Inputs!$B$38)*_xlfn.NORM.S.INV(RAND())</f>
        <v>1.3313355136091254</v>
      </c>
      <c r="AN26" s="24">
        <f ca="1">SQRT(Inputs!$B$38)*G26+SQRT(1-Inputs!$B$38)*_xlfn.NORM.S.INV(RAND())</f>
        <v>-0.32095887950203628</v>
      </c>
      <c r="AO26" s="24">
        <f ca="1">SQRT(Inputs!$B$38)*H26+SQRT(1-Inputs!$B$38)*_xlfn.NORM.S.INV(RAND())</f>
        <v>0.86350622191350901</v>
      </c>
      <c r="AP26" s="24">
        <f ca="1">SQRT(Inputs!$B$38)*I26+SQRT(1-Inputs!$B$38)*_xlfn.NORM.S.INV(RAND())</f>
        <v>-0.73922237495728271</v>
      </c>
      <c r="AQ26" s="24">
        <f ca="1">SQRT(Inputs!$B$38)*J26+SQRT(1-Inputs!$B$38)*_xlfn.NORM.S.INV(RAND())</f>
        <v>7.3602401090711742E-2</v>
      </c>
      <c r="AR26" s="24">
        <f ca="1">SQRT(Inputs!$B$38)*K26+SQRT(1-Inputs!$B$38)*_xlfn.NORM.S.INV(RAND())</f>
        <v>1.7704573715361711</v>
      </c>
      <c r="AS26" s="24">
        <f ca="1">SQRT(Inputs!$B$38)*L26+SQRT(1-Inputs!$B$38)*_xlfn.NORM.S.INV(RAND())</f>
        <v>-1.5972724164538308</v>
      </c>
      <c r="AT26" s="24">
        <f ca="1">SQRT(Inputs!$B$38)*M26+SQRT(1-Inputs!$B$38)*_xlfn.NORM.S.INV(RAND())</f>
        <v>2.2354939925350452</v>
      </c>
      <c r="AU26" s="15">
        <f ca="1">Inputs!$B$6*EXP($B$8-0.5*C$5^2+C$5*N26)</f>
        <v>4253.1891347494966</v>
      </c>
      <c r="AV26" s="15">
        <f t="shared" ca="1" si="1"/>
        <v>6026.4650947715127</v>
      </c>
      <c r="AW26" s="15">
        <f t="shared" ca="1" si="2"/>
        <v>5959.3527578837575</v>
      </c>
      <c r="AX26" s="15">
        <f t="shared" ca="1" si="3"/>
        <v>6684.988722038278</v>
      </c>
      <c r="AY26" s="15">
        <f t="shared" ca="1" si="4"/>
        <v>8668.541569808016</v>
      </c>
      <c r="AZ26" s="15">
        <f t="shared" ca="1" si="5"/>
        <v>10620.575371589717</v>
      </c>
      <c r="BA26" s="15">
        <f t="shared" ca="1" si="6"/>
        <v>13943.212779800622</v>
      </c>
      <c r="BB26" s="15">
        <f t="shared" ca="1" si="7"/>
        <v>18415.527002618463</v>
      </c>
      <c r="BC26" s="15">
        <f t="shared" ca="1" si="8"/>
        <v>23400.278856496298</v>
      </c>
      <c r="BD26" s="15">
        <f t="shared" ca="1" si="9"/>
        <v>31155.89260318195</v>
      </c>
      <c r="BE26" s="15">
        <f t="shared" ca="1" si="10"/>
        <v>37074.04891981226</v>
      </c>
      <c r="BF26" s="15">
        <f ca="1">Inputs!$B$13*EXP($B$9-0.5*C$6^2+C$6*Y26)</f>
        <v>13789.236321708404</v>
      </c>
      <c r="BG26" s="15">
        <f t="shared" ca="1" si="11"/>
        <v>15950.079522366861</v>
      </c>
      <c r="BH26" s="15">
        <f t="shared" ca="1" si="12"/>
        <v>13804.745685051546</v>
      </c>
      <c r="BI26" s="15">
        <f t="shared" ca="1" si="13"/>
        <v>13015.187964790819</v>
      </c>
      <c r="BJ26" s="15">
        <f t="shared" ca="1" si="14"/>
        <v>15805.786020255257</v>
      </c>
      <c r="BK26" s="15">
        <f t="shared" ca="1" si="15"/>
        <v>22760.469986969994</v>
      </c>
      <c r="BL26" s="15">
        <f t="shared" ca="1" si="16"/>
        <v>26915.936317852913</v>
      </c>
      <c r="BM26" s="15">
        <f t="shared" ca="1" si="17"/>
        <v>36902.747102743655</v>
      </c>
      <c r="BN26" s="15">
        <f t="shared" ca="1" si="18"/>
        <v>50476.257498975268</v>
      </c>
      <c r="BO26" s="15">
        <f t="shared" ca="1" si="19"/>
        <v>45058.215359290713</v>
      </c>
      <c r="BP26" s="15">
        <f t="shared" ca="1" si="20"/>
        <v>56996.1210298921</v>
      </c>
      <c r="BQ26" s="15">
        <f ca="1">Inputs!$B$20*EXP($B$10-0.5*C$7^2+C$7*AJ26)</f>
        <v>5239.4440509793421</v>
      </c>
      <c r="BR26" s="15">
        <f t="shared" ca="1" si="21"/>
        <v>5307.742346889725</v>
      </c>
      <c r="BS26" s="15">
        <f t="shared" ca="1" si="22"/>
        <v>7254.2144852669689</v>
      </c>
      <c r="BT26" s="15">
        <f t="shared" ca="1" si="23"/>
        <v>14182.882577497845</v>
      </c>
      <c r="BU26" s="15">
        <f t="shared" ca="1" si="24"/>
        <v>18187.030927738171</v>
      </c>
      <c r="BV26" s="15">
        <f t="shared" ca="1" si="25"/>
        <v>30737.57314998053</v>
      </c>
      <c r="BW26" s="15">
        <f t="shared" ca="1" si="26"/>
        <v>36680.39010054306</v>
      </c>
      <c r="BX26" s="15">
        <f t="shared" ca="1" si="27"/>
        <v>52066.032665512466</v>
      </c>
      <c r="BY26" s="15">
        <f t="shared" ca="1" si="28"/>
        <v>102365.78359800407</v>
      </c>
      <c r="BZ26" s="15">
        <f t="shared" ca="1" si="29"/>
        <v>107086.01977027649</v>
      </c>
      <c r="CA26" s="15">
        <f t="shared" ca="1" si="30"/>
        <v>223788.79939726109</v>
      </c>
      <c r="CB26" s="15">
        <f ca="1">(AU26*DCF!C$10-DCF!C$5*MAX(AU26*DCF!C$10,0)-MAX(AU26-Inputs!$B$6,0)/Inputs!$B$10)*DCF!C$6</f>
        <v>1048.1299585076251</v>
      </c>
      <c r="CC26" s="15">
        <f ca="1">(AV26*DCF!D$10-DCF!D$5*MAX(AV26*DCF!D$10,0)-MAX(AV26-AU26,0)/Inputs!$B$10)*DCF!D$6</f>
        <v>1036.5431059671357</v>
      </c>
      <c r="CD26" s="15">
        <f ca="1">(AW26*DCF!E$10-DCF!E$5*MAX(AW26*DCF!E$10,0)-MAX(AW26-AV26,0)/Inputs!$B$10)*DCF!E$6</f>
        <v>1375.9196868835725</v>
      </c>
      <c r="CE26" s="15">
        <f ca="1">(AX26*DCF!F$10-DCF!F$5*MAX(AX26*DCF!F$10,0)-MAX(AX26-AW26,0)/Inputs!$B$10)*DCF!F$6</f>
        <v>1308.3355307514789</v>
      </c>
      <c r="CF26" s="15">
        <f ca="1">(AY26*DCF!G$10-DCF!G$5*MAX(AY26*DCF!G$10,0)-MAX(AY26-AX26,0)/Inputs!$B$10)*DCF!G$6</f>
        <v>1404.7918557397243</v>
      </c>
      <c r="CG26" s="15">
        <f ca="1">(AZ26*DCF!H$10-DCF!H$5*MAX(AZ26*DCF!H$10,0)-MAX(AZ26-AY26,0)/Inputs!$B$10)*DCF!H$6</f>
        <v>1715.3737300015569</v>
      </c>
      <c r="CH26" s="15">
        <f ca="1">(BA26*DCF!I$10-DCF!I$5*MAX(BA26*DCF!I$10,0)-MAX(BA26-AZ26,0)/Inputs!$B$10)*DCF!I$6</f>
        <v>2001.8873752792611</v>
      </c>
      <c r="CI26" s="15">
        <f ca="1">(BB26*DCF!J$10-DCF!J$5*MAX(BB26*DCF!J$10,0)-MAX(BB26-BA26,0)/Inputs!$B$10)*DCF!J$6</f>
        <v>2482.4416409998325</v>
      </c>
      <c r="CJ26" s="15">
        <f ca="1">(BC26*DCF!K$10-DCF!K$5*MAX(BC26*DCF!K$10,0)-MAX(BC26-BB26,0)/Inputs!$B$10)*DCF!K$6</f>
        <v>3069.2797075779145</v>
      </c>
      <c r="CK26" s="15">
        <f ca="1">(BD26*DCF!L$10-DCF!L$5*MAX(BD26*DCF!L$10,0)-MAX(BD26-BC26,0)/Inputs!$B$10)*DCF!L$6</f>
        <v>3695.9746322143237</v>
      </c>
      <c r="CL26" s="15">
        <f ca="1">(BE26*DCF!M$10-DCF!M$5*MAX(BE26*DCF!M$10,0)-MAX(BE26-BD26,0)/Inputs!$B$10)*DCF!M$6</f>
        <v>4524.6408130874779</v>
      </c>
      <c r="CM26" s="15">
        <f ca="1">(BF26*DCF!C$28-DCF!C$5*MAX(BF26*DCF!C$28,0)-MAX(BF26-Inputs!$B$13,0)/Inputs!$B$17)*DCF!C$6</f>
        <v>3653.5955049614581</v>
      </c>
      <c r="CN26" s="15">
        <f ca="1">(BG26*DCF!D$28-DCF!D$5*MAX(BG26*DCF!D$28,0)-MAX(BG26-BF26,0)/Inputs!$B$17)*DCF!D$6</f>
        <v>4236.6593603996989</v>
      </c>
      <c r="CO26" s="15">
        <f ca="1">(BH26*DCF!E$28-DCF!E$5*MAX(BH26*DCF!E$28,0)-MAX(BH26-BG26,0)/Inputs!$B$17)*DCF!E$6</f>
        <v>3909.7497914298729</v>
      </c>
      <c r="CP26" s="15">
        <f ca="1">(BI26*DCF!F$28-DCF!F$5*MAX(BI26*DCF!F$28,0)-MAX(BI26-BH26,0)/Inputs!$B$17)*DCF!F$6</f>
        <v>3533.2807011643918</v>
      </c>
      <c r="CQ26" s="15">
        <f ca="1">(BJ26*DCF!G$28-DCF!G$5*MAX(BJ26*DCF!G$28,0)-MAX(BJ26-BI26,0)/Inputs!$B$17)*DCF!G$6</f>
        <v>3631.5800759217796</v>
      </c>
      <c r="CR26" s="15">
        <f ca="1">(BK26*DCF!H$28-DCF!H$5*MAX(BK26*DCF!H$28,0)-MAX(BK26-BJ26,0)/Inputs!$B$17)*DCF!H$6</f>
        <v>4548.3526225559581</v>
      </c>
      <c r="CS26" s="15">
        <f ca="1">(BL26*DCF!I$28-DCF!I$5*MAX(BL26*DCF!I$28,0)-MAX(BL26-BK26,0)/Inputs!$B$17)*DCF!I$6</f>
        <v>5732.9273579185365</v>
      </c>
      <c r="CT26" s="15">
        <f ca="1">(BM26*DCF!J$28-DCF!J$5*MAX(BM26*DCF!J$28,0)-MAX(BM26-BL26,0)/Inputs!$B$17)*DCF!J$6</f>
        <v>6908.2066085347724</v>
      </c>
      <c r="CU26" s="15">
        <f ca="1">(BN26*DCF!K$28-DCF!K$5*MAX(BN26*DCF!K$28,0)-MAX(BN26-BM26,0)/Inputs!$B$17)*DCF!K$6</f>
        <v>8997.1650231327112</v>
      </c>
      <c r="CV26" s="15">
        <f ca="1">(BO26*DCF!L$28-DCF!L$5*MAX(BO26*DCF!L$28,0)-MAX(BO26-BN26,0)/Inputs!$B$17)*DCF!L$6</f>
        <v>8990.0597304208914</v>
      </c>
      <c r="CW26" s="15">
        <f ca="1">(BP26*DCF!M$28-DCF!M$5*MAX(BP26*DCF!M$28,0)-MAX(BP26-BO26,0)/Inputs!$B$17)*DCF!M$6</f>
        <v>9476.0065677702951</v>
      </c>
      <c r="CX26" s="15">
        <f ca="1">(BQ26*DCF!C$46-DCF!C$5*MAX(BQ26*DCF!C$46,0)-MAX(BQ26-Inputs!$B$20,0)/Inputs!$B$24)*DCF!C$6</f>
        <v>-2151.5778644198676</v>
      </c>
      <c r="CY26" s="15">
        <f ca="1">(BR26*DCF!D$46-DCF!D$5*MAX(BR26*DCF!D$46,0)-MAX(BR26-BQ26,0)/Inputs!$B$24)*DCF!D$6</f>
        <v>-935.05015640011857</v>
      </c>
      <c r="CZ26" s="15">
        <f ca="1">(BS26*DCF!E$46-DCF!E$5*MAX(BS26*DCF!E$46,0)-MAX(BS26-BR26,0)/Inputs!$B$24)*DCF!E$6</f>
        <v>-1625.0692248357518</v>
      </c>
      <c r="DA26" s="15">
        <f ca="1">(BT26*DCF!F$46-DCF!F$5*MAX(BT26*DCF!F$46,0)-MAX(BT26-BS26,0)/Inputs!$B$24)*DCF!F$6</f>
        <v>-3555.8342646054475</v>
      </c>
      <c r="DB26" s="15">
        <f ca="1">(BU26*DCF!G$46-DCF!G$5*MAX(BU26*DCF!G$46,0)-MAX(BU26-BT26,0)/Inputs!$B$24)*DCF!G$6</f>
        <v>-1958.6921799328247</v>
      </c>
      <c r="DC26" s="15">
        <f ca="1">(BV26*DCF!H$46-DCF!H$5*MAX(BV26*DCF!H$46,0)-MAX(BV26-BU26,0)/Inputs!$B$24)*DCF!H$6</f>
        <v>-3900.0040971137801</v>
      </c>
      <c r="DD26" s="15">
        <f ca="1">(BW26*DCF!I$46-DCF!I$5*MAX(BW26*DCF!I$46,0)-MAX(BW26-BV26,0)/Inputs!$B$24)*DCF!I$6</f>
        <v>-858.80501972971808</v>
      </c>
      <c r="DE26" s="15">
        <f ca="1">(BX26*DCF!J$46-DCF!J$5*MAX(BX26*DCF!J$46,0)-MAX(BX26-BW26,0)/Inputs!$B$24)*DCF!J$6</f>
        <v>-1895.9949942148767</v>
      </c>
      <c r="DF26" s="15">
        <f ca="1">(BY26*DCF!K$46-DCF!K$5*MAX(BY26*DCF!K$46,0)-MAX(BY26-BX26,0)/Inputs!$B$24)*DCF!K$6</f>
        <v>-6474.6242013709107</v>
      </c>
      <c r="DG26" s="15">
        <f ca="1">(BZ26*DCF!L$46-DCF!L$5*MAX(BZ26*DCF!L$46,0)-MAX(BZ26-BY26,0)/Inputs!$B$24)*DCF!L$6</f>
        <v>6334.1568699396275</v>
      </c>
      <c r="DH26" s="15">
        <f ca="1">(CA26*DCF!M$46-DCF!M$5*MAX(CA26*DCF!M$46,0)-MAX(CA26-BZ26,0)/Inputs!$B$24)*DCF!M$6</f>
        <v>-6853.2760902413738</v>
      </c>
      <c r="DI26" s="15">
        <f ca="1">SUM(CB26:CL26)+BE26*DCF!M$10*(1+Inputs!$B$30)*(1-Inputs!$B$33)*(1-Inputs!$B$30/Inputs!$B$31)/(Inputs!$B$29-Inputs!$B$30)*DCF!M$6</f>
        <v>126840.88643439094</v>
      </c>
      <c r="DJ26" s="15">
        <f ca="1">SUM(CM26:CW26)+BP26*DCF!M$28*(1+Inputs!$B$30)*(1-Inputs!$B$33)*(1-Inputs!$B$30/Inputs!$B$31)/(Inputs!$B$29-Inputs!$B$30)*DCF!M$6</f>
        <v>275112.19470669579</v>
      </c>
      <c r="DK26" s="15">
        <f ca="1">SUM(CX26:DH26)+CA26*DCF!M$46*(1+Inputs!$B$30)*(1-Inputs!$B$33)*(1-Inputs!$B$30/Inputs!$B$31)/(Inputs!$B$29-Inputs!$B$30)*DCF!M$6</f>
        <v>322129.22212323529</v>
      </c>
      <c r="DM26" s="15">
        <f ca="1">DI26+DJ26+DK26+Inputs!$B$34+Inputs!$B$36-Inputs!$B$35</f>
        <v>800933.30326432199</v>
      </c>
    </row>
    <row r="27" spans="1:117" x14ac:dyDescent="0.75">
      <c r="A27" s="11">
        <v>14</v>
      </c>
      <c r="C27" s="24">
        <f t="shared" ca="1" si="31"/>
        <v>-0.97891290162945699</v>
      </c>
      <c r="D27" s="24">
        <f t="shared" ca="1" si="31"/>
        <v>0.66246850420561054</v>
      </c>
      <c r="E27" s="24">
        <f t="shared" ca="1" si="31"/>
        <v>0.40419829076247049</v>
      </c>
      <c r="F27" s="24">
        <f t="shared" ca="1" si="31"/>
        <v>1.5750808837690025</v>
      </c>
      <c r="G27" s="24">
        <f t="shared" ca="1" si="31"/>
        <v>0.51888242025742037</v>
      </c>
      <c r="H27" s="24">
        <f t="shared" ca="1" si="31"/>
        <v>-1.3037081989257857</v>
      </c>
      <c r="I27" s="24">
        <f t="shared" ca="1" si="31"/>
        <v>3.7679155179407954E-3</v>
      </c>
      <c r="J27" s="24">
        <f t="shared" ca="1" si="31"/>
        <v>-7.8396063958538528E-2</v>
      </c>
      <c r="K27" s="24">
        <f t="shared" ca="1" si="31"/>
        <v>0.60038339017947395</v>
      </c>
      <c r="L27" s="24">
        <f t="shared" ca="1" si="31"/>
        <v>1.2375423505090933E-2</v>
      </c>
      <c r="M27" s="24">
        <f t="shared" ca="1" si="31"/>
        <v>0.79001311160869758</v>
      </c>
      <c r="N27" s="24">
        <f ca="1">SQRT(Inputs!$B$38)*C27+SQRT(1-Inputs!$B$38)*_xlfn.NORM.S.INV(RAND())</f>
        <v>8.8650679025717993E-3</v>
      </c>
      <c r="O27" s="24">
        <f ca="1">SQRT(Inputs!$B$38)*D27+SQRT(1-Inputs!$B$38)*_xlfn.NORM.S.INV(RAND())</f>
        <v>-0.5600813991785224</v>
      </c>
      <c r="P27" s="24">
        <f ca="1">SQRT(Inputs!$B$38)*E27+SQRT(1-Inputs!$B$38)*_xlfn.NORM.S.INV(RAND())</f>
        <v>-0.13123562335523384</v>
      </c>
      <c r="Q27" s="24">
        <f ca="1">SQRT(Inputs!$B$38)*F27+SQRT(1-Inputs!$B$38)*_xlfn.NORM.S.INV(RAND())</f>
        <v>1.5996958116955586</v>
      </c>
      <c r="R27" s="24">
        <f ca="1">SQRT(Inputs!$B$38)*G27+SQRT(1-Inputs!$B$38)*_xlfn.NORM.S.INV(RAND())</f>
        <v>-2.3314713904907345</v>
      </c>
      <c r="S27" s="24">
        <f ca="1">SQRT(Inputs!$B$38)*H27+SQRT(1-Inputs!$B$38)*_xlfn.NORM.S.INV(RAND())</f>
        <v>-1.0541747605677259</v>
      </c>
      <c r="T27" s="24">
        <f ca="1">SQRT(Inputs!$B$38)*I27+SQRT(1-Inputs!$B$38)*_xlfn.NORM.S.INV(RAND())</f>
        <v>6.9564416684418401E-2</v>
      </c>
      <c r="U27" s="24">
        <f ca="1">SQRT(Inputs!$B$38)*J27+SQRT(1-Inputs!$B$38)*_xlfn.NORM.S.INV(RAND())</f>
        <v>-0.25458800961938477</v>
      </c>
      <c r="V27" s="24">
        <f ca="1">SQRT(Inputs!$B$38)*K27+SQRT(1-Inputs!$B$38)*_xlfn.NORM.S.INV(RAND())</f>
        <v>0.35258591871018391</v>
      </c>
      <c r="W27" s="24">
        <f ca="1">SQRT(Inputs!$B$38)*L27+SQRT(1-Inputs!$B$38)*_xlfn.NORM.S.INV(RAND())</f>
        <v>0.7809883559445927</v>
      </c>
      <c r="X27" s="24">
        <f ca="1">SQRT(Inputs!$B$38)*M27+SQRT(1-Inputs!$B$38)*_xlfn.NORM.S.INV(RAND())</f>
        <v>0.44684799856240037</v>
      </c>
      <c r="Y27" s="24">
        <f ca="1">SQRT(Inputs!$B$38)*C27+SQRT(1-Inputs!$B$38)*_xlfn.NORM.S.INV(RAND())</f>
        <v>-1.1911586159096983</v>
      </c>
      <c r="Z27" s="24">
        <f ca="1">SQRT(Inputs!$B$38)*D27+SQRT(1-Inputs!$B$38)*_xlfn.NORM.S.INV(RAND())</f>
        <v>0.17973272875790336</v>
      </c>
      <c r="AA27" s="24">
        <f ca="1">SQRT(Inputs!$B$38)*E27+SQRT(1-Inputs!$B$38)*_xlfn.NORM.S.INV(RAND())</f>
        <v>1.7770986473162127</v>
      </c>
      <c r="AB27" s="24">
        <f ca="1">SQRT(Inputs!$B$38)*F27+SQRT(1-Inputs!$B$38)*_xlfn.NORM.S.INV(RAND())</f>
        <v>2.2530673795158567</v>
      </c>
      <c r="AC27" s="24">
        <f ca="1">SQRT(Inputs!$B$38)*G27+SQRT(1-Inputs!$B$38)*_xlfn.NORM.S.INV(RAND())</f>
        <v>-0.34669623368321068</v>
      </c>
      <c r="AD27" s="24">
        <f ca="1">SQRT(Inputs!$B$38)*H27+SQRT(1-Inputs!$B$38)*_xlfn.NORM.S.INV(RAND())</f>
        <v>-0.90646991886555128</v>
      </c>
      <c r="AE27" s="24">
        <f ca="1">SQRT(Inputs!$B$38)*I27+SQRT(1-Inputs!$B$38)*_xlfn.NORM.S.INV(RAND())</f>
        <v>-0.47225449563338712</v>
      </c>
      <c r="AF27" s="24">
        <f ca="1">SQRT(Inputs!$B$38)*J27+SQRT(1-Inputs!$B$38)*_xlfn.NORM.S.INV(RAND())</f>
        <v>0.4564974328975967</v>
      </c>
      <c r="AG27" s="24">
        <f ca="1">SQRT(Inputs!$B$38)*K27+SQRT(1-Inputs!$B$38)*_xlfn.NORM.S.INV(RAND())</f>
        <v>0.40995701316637262</v>
      </c>
      <c r="AH27" s="24">
        <f ca="1">SQRT(Inputs!$B$38)*L27+SQRT(1-Inputs!$B$38)*_xlfn.NORM.S.INV(RAND())</f>
        <v>1.0829043729231569</v>
      </c>
      <c r="AI27" s="24">
        <f ca="1">SQRT(Inputs!$B$38)*M27+SQRT(1-Inputs!$B$38)*_xlfn.NORM.S.INV(RAND())</f>
        <v>-6.9847914558622937E-2</v>
      </c>
      <c r="AJ27" s="24">
        <f ca="1">SQRT(Inputs!$B$38)*C27+SQRT(1-Inputs!$B$38)*_xlfn.NORM.S.INV(RAND())</f>
        <v>-0.83690164014950397</v>
      </c>
      <c r="AK27" s="24">
        <f ca="1">SQRT(Inputs!$B$38)*D27+SQRT(1-Inputs!$B$38)*_xlfn.NORM.S.INV(RAND())</f>
        <v>-1.0713219255394546</v>
      </c>
      <c r="AL27" s="24">
        <f ca="1">SQRT(Inputs!$B$38)*E27+SQRT(1-Inputs!$B$38)*_xlfn.NORM.S.INV(RAND())</f>
        <v>1.010524303474299</v>
      </c>
      <c r="AM27" s="24">
        <f ca="1">SQRT(Inputs!$B$38)*F27+SQRT(1-Inputs!$B$38)*_xlfn.NORM.S.INV(RAND())</f>
        <v>1.5230072960638428</v>
      </c>
      <c r="AN27" s="24">
        <f ca="1">SQRT(Inputs!$B$38)*G27+SQRT(1-Inputs!$B$38)*_xlfn.NORM.S.INV(RAND())</f>
        <v>0.51660506285619201</v>
      </c>
      <c r="AO27" s="24">
        <f ca="1">SQRT(Inputs!$B$38)*H27+SQRT(1-Inputs!$B$38)*_xlfn.NORM.S.INV(RAND())</f>
        <v>-0.87797743941379802</v>
      </c>
      <c r="AP27" s="24">
        <f ca="1">SQRT(Inputs!$B$38)*I27+SQRT(1-Inputs!$B$38)*_xlfn.NORM.S.INV(RAND())</f>
        <v>1.3805155447267605</v>
      </c>
      <c r="AQ27" s="24">
        <f ca="1">SQRT(Inputs!$B$38)*J27+SQRT(1-Inputs!$B$38)*_xlfn.NORM.S.INV(RAND())</f>
        <v>-1.6668703927516515E-4</v>
      </c>
      <c r="AR27" s="24">
        <f ca="1">SQRT(Inputs!$B$38)*K27+SQRT(1-Inputs!$B$38)*_xlfn.NORM.S.INV(RAND())</f>
        <v>-0.59089548877471298</v>
      </c>
      <c r="AS27" s="24">
        <f ca="1">SQRT(Inputs!$B$38)*L27+SQRT(1-Inputs!$B$38)*_xlfn.NORM.S.INV(RAND())</f>
        <v>0.67027548795282821</v>
      </c>
      <c r="AT27" s="24">
        <f ca="1">SQRT(Inputs!$B$38)*M27+SQRT(1-Inputs!$B$38)*_xlfn.NORM.S.INV(RAND())</f>
        <v>0.1741655200784375</v>
      </c>
      <c r="AU27" s="15">
        <f ca="1">Inputs!$B$6*EXP($B$8-0.5*C$5^2+C$5*N27)</f>
        <v>4969.3654356347115</v>
      </c>
      <c r="AV27" s="15">
        <f t="shared" ca="1" si="1"/>
        <v>5570.7246489073386</v>
      </c>
      <c r="AW27" s="15">
        <f t="shared" ca="1" si="2"/>
        <v>6673.3337880348663</v>
      </c>
      <c r="AX27" s="15">
        <f t="shared" ca="1" si="3"/>
        <v>9949.8965810413101</v>
      </c>
      <c r="AY27" s="15">
        <f t="shared" ca="1" si="4"/>
        <v>9261.3218042218832</v>
      </c>
      <c r="AZ27" s="15">
        <f t="shared" ca="1" si="5"/>
        <v>10085.417927398357</v>
      </c>
      <c r="BA27" s="15">
        <f t="shared" ca="1" si="6"/>
        <v>12432.157504349909</v>
      </c>
      <c r="BB27" s="15">
        <f t="shared" ca="1" si="7"/>
        <v>14837.421698912549</v>
      </c>
      <c r="BC27" s="15">
        <f t="shared" ca="1" si="8"/>
        <v>18801.198909037754</v>
      </c>
      <c r="BD27" s="15">
        <f t="shared" ca="1" si="9"/>
        <v>24778.765651596303</v>
      </c>
      <c r="BE27" s="15">
        <f t="shared" ca="1" si="10"/>
        <v>31624.444909182625</v>
      </c>
      <c r="BF27" s="15">
        <f ca="1">Inputs!$B$13*EXP($B$9-0.5*C$6^2+C$6*Y27)</f>
        <v>10921.895192832579</v>
      </c>
      <c r="BG27" s="15">
        <f t="shared" ca="1" si="11"/>
        <v>13749.656711190684</v>
      </c>
      <c r="BH27" s="15">
        <f t="shared" ca="1" si="12"/>
        <v>22558.166378410267</v>
      </c>
      <c r="BI27" s="15">
        <f t="shared" ca="1" si="13"/>
        <v>39061.415533017702</v>
      </c>
      <c r="BJ27" s="15">
        <f t="shared" ca="1" si="14"/>
        <v>45552.43845093991</v>
      </c>
      <c r="BK27" s="15">
        <f t="shared" ca="1" si="15"/>
        <v>49416.259843329666</v>
      </c>
      <c r="BL27" s="15">
        <f t="shared" ca="1" si="16"/>
        <v>57098.335168875077</v>
      </c>
      <c r="BM27" s="15">
        <f t="shared" ca="1" si="17"/>
        <v>74281.427774092139</v>
      </c>
      <c r="BN27" s="15">
        <f t="shared" ca="1" si="18"/>
        <v>95957.066359708973</v>
      </c>
      <c r="BO27" s="15">
        <f t="shared" ca="1" si="19"/>
        <v>133902.87174871206</v>
      </c>
      <c r="BP27" s="15">
        <f t="shared" ca="1" si="20"/>
        <v>163510.27307195953</v>
      </c>
      <c r="BQ27" s="15">
        <f ca="1">Inputs!$B$20*EXP($B$10-0.5*C$7^2+C$7*AJ27)</f>
        <v>3187.8250544420275</v>
      </c>
      <c r="BR27" s="15">
        <f t="shared" ca="1" si="21"/>
        <v>3078.0305856872328</v>
      </c>
      <c r="BS27" s="15">
        <f t="shared" ca="1" si="22"/>
        <v>5634.3556140377095</v>
      </c>
      <c r="BT27" s="15">
        <f t="shared" ca="1" si="23"/>
        <v>11583.916783461953</v>
      </c>
      <c r="BU27" s="15">
        <f t="shared" ca="1" si="24"/>
        <v>18191.525440365444</v>
      </c>
      <c r="BV27" s="15">
        <f t="shared" ca="1" si="25"/>
        <v>20767.289637025173</v>
      </c>
      <c r="BW27" s="15">
        <f t="shared" ca="1" si="26"/>
        <v>38813.827120857837</v>
      </c>
      <c r="BX27" s="15">
        <f t="shared" ca="1" si="27"/>
        <v>54285.559257975598</v>
      </c>
      <c r="BY27" s="15">
        <f t="shared" ca="1" si="28"/>
        <v>67932.380667674603</v>
      </c>
      <c r="BZ27" s="15">
        <f t="shared" ca="1" si="29"/>
        <v>107818.01138145545</v>
      </c>
      <c r="CA27" s="15">
        <f t="shared" ca="1" si="30"/>
        <v>156212.20033471059</v>
      </c>
      <c r="CB27" s="15">
        <f ca="1">(AU27*DCF!C$10-DCF!C$5*MAX(AU27*DCF!C$10,0)-MAX(AU27-Inputs!$B$6,0)/Inputs!$B$10)*DCF!C$6</f>
        <v>1043.0234938304604</v>
      </c>
      <c r="CC27" s="15">
        <f ca="1">(AV27*DCF!D$10-DCF!D$5*MAX(AV27*DCF!D$10,0)-MAX(AV27-AU27,0)/Inputs!$B$10)*DCF!D$6</f>
        <v>1211.2006872826348</v>
      </c>
      <c r="CD27" s="15">
        <f ca="1">(AW27*DCF!E$10-DCF!E$5*MAX(AW27*DCF!E$10,0)-MAX(AW27-AV27,0)/Inputs!$B$10)*DCF!E$6</f>
        <v>1292.4133020985523</v>
      </c>
      <c r="CE27" s="15">
        <f ca="1">(AX27*DCF!F$10-DCF!F$5*MAX(AX27*DCF!F$10,0)-MAX(AX27-AW27,0)/Inputs!$B$10)*DCF!F$6</f>
        <v>1490.2750849523272</v>
      </c>
      <c r="CF27" s="15">
        <f ca="1">(AY27*DCF!G$10-DCF!G$5*MAX(AY27*DCF!G$10,0)-MAX(AY27-AX27,0)/Inputs!$B$10)*DCF!G$6</f>
        <v>1908.2013412908348</v>
      </c>
      <c r="CG27" s="15">
        <f ca="1">(AZ27*DCF!H$10-DCF!H$5*MAX(AZ27*DCF!H$10,0)-MAX(AZ27-AY27,0)/Inputs!$B$10)*DCF!H$6</f>
        <v>1811.7580841460376</v>
      </c>
      <c r="CH27" s="15">
        <f ca="1">(BA27*DCF!I$10-DCF!I$5*MAX(BA27*DCF!I$10,0)-MAX(BA27-AZ27,0)/Inputs!$B$10)*DCF!I$6</f>
        <v>1885.9541366139567</v>
      </c>
      <c r="CI27" s="15">
        <f ca="1">(BB27*DCF!J$10-DCF!J$5*MAX(BB27*DCF!J$10,0)-MAX(BB27-BA27,0)/Inputs!$B$10)*DCF!J$6</f>
        <v>2181.6578380507735</v>
      </c>
      <c r="CJ27" s="15">
        <f ca="1">(BC27*DCF!K$10-DCF!K$5*MAX(BC27*DCF!K$10,0)-MAX(BC27-BB27,0)/Inputs!$B$10)*DCF!K$6</f>
        <v>2471.8226057216502</v>
      </c>
      <c r="CK27" s="15">
        <f ca="1">(BD27*DCF!L$10-DCF!L$5*MAX(BD27*DCF!L$10,0)-MAX(BD27-BC27,0)/Inputs!$B$10)*DCF!L$6</f>
        <v>2964.1128874021424</v>
      </c>
      <c r="CL27" s="15">
        <f ca="1">(BE27*DCF!M$10-DCF!M$5*MAX(BE27*DCF!M$10,0)-MAX(BE27-BD27,0)/Inputs!$B$10)*DCF!M$6</f>
        <v>3644.8286759620855</v>
      </c>
      <c r="CM27" s="15">
        <f ca="1">(BF27*DCF!C$28-DCF!C$5*MAX(BF27*DCF!C$28,0)-MAX(BF27-Inputs!$B$13,0)/Inputs!$B$17)*DCF!C$6</f>
        <v>3333.290785665889</v>
      </c>
      <c r="CN27" s="15">
        <f ca="1">(BG27*DCF!D$28-DCF!D$5*MAX(BG27*DCF!D$28,0)-MAX(BG27-BF27,0)/Inputs!$B$17)*DCF!D$6</f>
        <v>3446.2998372549569</v>
      </c>
      <c r="CO27" s="15">
        <f ca="1">(BH27*DCF!E$28-DCF!E$5*MAX(BH27*DCF!E$28,0)-MAX(BH27-BG27,0)/Inputs!$B$17)*DCF!E$6</f>
        <v>4652.8383908883989</v>
      </c>
      <c r="CP27" s="15">
        <f ca="1">(BI27*DCF!F$28-DCF!F$5*MAX(BI27*DCF!F$28,0)-MAX(BI27-BH27,0)/Inputs!$B$17)*DCF!F$6</f>
        <v>7599.4680434916827</v>
      </c>
      <c r="CQ27" s="15">
        <f ca="1">(BJ27*DCF!G$28-DCF!G$5*MAX(BJ27*DCF!G$28,0)-MAX(BJ27-BI27,0)/Inputs!$B$17)*DCF!G$6</f>
        <v>10727.199830133257</v>
      </c>
      <c r="CR27" s="15">
        <f ca="1">(BK27*DCF!H$28-DCF!H$5*MAX(BK27*DCF!H$28,0)-MAX(BK27-BJ27,0)/Inputs!$B$17)*DCF!H$6</f>
        <v>11620.856843588925</v>
      </c>
      <c r="CS27" s="15">
        <f ca="1">(BL27*DCF!I$28-DCF!I$5*MAX(BL27*DCF!I$28,0)-MAX(BL27-BK27,0)/Inputs!$B$17)*DCF!I$6</f>
        <v>12324.233607848813</v>
      </c>
      <c r="CT27" s="15">
        <f ca="1">(BM27*DCF!J$28-DCF!J$5*MAX(BM27*DCF!J$28,0)-MAX(BM27-BL27,0)/Inputs!$B$17)*DCF!J$6</f>
        <v>14292.587258479562</v>
      </c>
      <c r="CU27" s="15">
        <f ca="1">(BN27*DCF!K$28-DCF!K$5*MAX(BN27*DCF!K$28,0)-MAX(BN27-BM27,0)/Inputs!$B$17)*DCF!K$6</f>
        <v>17609.546494387912</v>
      </c>
      <c r="CV27" s="15">
        <f ca="1">(BO27*DCF!L$28-DCF!L$5*MAX(BO27*DCF!L$28,0)-MAX(BO27-BN27,0)/Inputs!$B$17)*DCF!L$6</f>
        <v>22422.802364368308</v>
      </c>
      <c r="CW27" s="15">
        <f ca="1">(BP27*DCF!M$28-DCF!M$5*MAX(BP27*DCF!M$28,0)-MAX(BP27-BO27,0)/Inputs!$B$17)*DCF!M$6</f>
        <v>27669.747121233733</v>
      </c>
      <c r="CX27" s="15">
        <f ca="1">(BQ27*DCF!C$46-DCF!C$5*MAX(BQ27*DCF!C$46,0)-MAX(BQ27-Inputs!$B$20,0)/Inputs!$B$24)*DCF!C$6</f>
        <v>-736.21825737691165</v>
      </c>
      <c r="CY27" s="15">
        <f ca="1">(BR27*DCF!D$46-DCF!D$5*MAX(BR27*DCF!D$46,0)-MAX(BR27-BQ27,0)/Inputs!$B$24)*DCF!D$6</f>
        <v>-525.34804037565641</v>
      </c>
      <c r="CZ27" s="15">
        <f ca="1">(BS27*DCF!E$46-DCF!E$5*MAX(BS27*DCF!E$46,0)-MAX(BS27-BR27,0)/Inputs!$B$24)*DCF!E$6</f>
        <v>-1673.9053131699325</v>
      </c>
      <c r="DA27" s="15">
        <f ca="1">(BT27*DCF!F$46-DCF!F$5*MAX(BT27*DCF!F$46,0)-MAX(BT27-BS27,0)/Inputs!$B$24)*DCF!F$6</f>
        <v>-3010.0373610437041</v>
      </c>
      <c r="DB27" s="15">
        <f ca="1">(BU27*DCF!G$46-DCF!G$5*MAX(BU27*DCF!G$46,0)-MAX(BU27-BT27,0)/Inputs!$B$24)*DCF!G$6</f>
        <v>-2834.5959755240992</v>
      </c>
      <c r="DC27" s="15">
        <f ca="1">(BV27*DCF!H$46-DCF!H$5*MAX(BV27*DCF!H$46,0)-MAX(BV27-BU27,0)/Inputs!$B$24)*DCF!H$6</f>
        <v>-800.40294214293624</v>
      </c>
      <c r="DD27" s="15">
        <f ca="1">(BW27*DCF!I$46-DCF!I$5*MAX(BW27*DCF!I$46,0)-MAX(BW27-BV27,0)/Inputs!$B$24)*DCF!I$6</f>
        <v>-4284.0423909703532</v>
      </c>
      <c r="DE27" s="15">
        <f ca="1">(BX27*DCF!J$46-DCF!J$5*MAX(BX27*DCF!J$46,0)-MAX(BX27-BW27,0)/Inputs!$B$24)*DCF!J$6</f>
        <v>-1825.7215412182643</v>
      </c>
      <c r="DF27" s="15">
        <f ca="1">(BY27*DCF!K$46-DCF!K$5*MAX(BY27*DCF!K$46,0)-MAX(BY27-BX27,0)/Inputs!$B$24)*DCF!K$6</f>
        <v>537.41634188966395</v>
      </c>
      <c r="DG27" s="15">
        <f ca="1">(BZ27*DCF!L$46-DCF!L$5*MAX(BZ27*DCF!L$46,0)-MAX(BZ27-BY27,0)/Inputs!$B$24)*DCF!L$6</f>
        <v>-1573.2899903955667</v>
      </c>
      <c r="DH27" s="15">
        <f ca="1">(CA27*DCF!M$46-DCF!M$5*MAX(CA27*DCF!M$46,0)-MAX(CA27-BZ27,0)/Inputs!$B$24)*DCF!M$6</f>
        <v>2129.3181143182514</v>
      </c>
      <c r="DI27" s="15">
        <f ca="1">SUM(CB27:CL27)+BE27*DCF!M$10*(1+Inputs!$B$30)*(1-Inputs!$B$33)*(1-Inputs!$B$30/Inputs!$B$31)/(Inputs!$B$29-Inputs!$B$30)*DCF!M$6</f>
        <v>109916.49650959758</v>
      </c>
      <c r="DJ27" s="15">
        <f ca="1">SUM(CM27:CW27)+BP27*DCF!M$28*(1+Inputs!$B$30)*(1-Inputs!$B$33)*(1-Inputs!$B$30/Inputs!$B$31)/(Inputs!$B$29-Inputs!$B$30)*DCF!M$6</f>
        <v>742433.87345571909</v>
      </c>
      <c r="DK27" s="15">
        <f ca="1">SUM(CX27:DH27)+CA27*DCF!M$46*(1+Inputs!$B$30)*(1-Inputs!$B$33)*(1-Inputs!$B$30/Inputs!$B$31)/(Inputs!$B$29-Inputs!$B$30)*DCF!M$6</f>
        <v>226925.73887954521</v>
      </c>
      <c r="DM27" s="15">
        <f ca="1">DI27+DJ27+DK27+Inputs!$B$34+Inputs!$B$36-Inputs!$B$35</f>
        <v>1156127.1088448619</v>
      </c>
    </row>
    <row r="28" spans="1:117" x14ac:dyDescent="0.75">
      <c r="A28" s="11">
        <v>15</v>
      </c>
      <c r="C28" s="24">
        <f t="shared" ca="1" si="31"/>
        <v>-7.7175622719330456E-2</v>
      </c>
      <c r="D28" s="24">
        <f t="shared" ca="1" si="31"/>
        <v>1.5322341677815123</v>
      </c>
      <c r="E28" s="24">
        <f t="shared" ca="1" si="31"/>
        <v>1.383120894907707</v>
      </c>
      <c r="F28" s="24">
        <f t="shared" ca="1" si="31"/>
        <v>0.65143197088076088</v>
      </c>
      <c r="G28" s="24">
        <f t="shared" ca="1" si="31"/>
        <v>2.5439422415780566</v>
      </c>
      <c r="H28" s="24">
        <f t="shared" ca="1" si="31"/>
        <v>-0.74753301867785626</v>
      </c>
      <c r="I28" s="24">
        <f t="shared" ca="1" si="31"/>
        <v>-1.4285717637038011</v>
      </c>
      <c r="J28" s="24">
        <f t="shared" ca="1" si="31"/>
        <v>0.24090895207654114</v>
      </c>
      <c r="K28" s="24">
        <f t="shared" ca="1" si="31"/>
        <v>-1.7385047898687864</v>
      </c>
      <c r="L28" s="24">
        <f t="shared" ca="1" si="31"/>
        <v>0.93995139116007009</v>
      </c>
      <c r="M28" s="24">
        <f t="shared" ca="1" si="31"/>
        <v>0.37886365082251816</v>
      </c>
      <c r="N28" s="24">
        <f ca="1">SQRT(Inputs!$B$38)*C28+SQRT(1-Inputs!$B$38)*_xlfn.NORM.S.INV(RAND())</f>
        <v>-5.4114188045290793E-2</v>
      </c>
      <c r="O28" s="24">
        <f ca="1">SQRT(Inputs!$B$38)*D28+SQRT(1-Inputs!$B$38)*_xlfn.NORM.S.INV(RAND())</f>
        <v>0.34572455391284063</v>
      </c>
      <c r="P28" s="24">
        <f ca="1">SQRT(Inputs!$B$38)*E28+SQRT(1-Inputs!$B$38)*_xlfn.NORM.S.INV(RAND())</f>
        <v>0.74414029131367543</v>
      </c>
      <c r="Q28" s="24">
        <f ca="1">SQRT(Inputs!$B$38)*F28+SQRT(1-Inputs!$B$38)*_xlfn.NORM.S.INV(RAND())</f>
        <v>0.4209593944589054</v>
      </c>
      <c r="R28" s="24">
        <f ca="1">SQRT(Inputs!$B$38)*G28+SQRT(1-Inputs!$B$38)*_xlfn.NORM.S.INV(RAND())</f>
        <v>2.037831429974867</v>
      </c>
      <c r="S28" s="24">
        <f ca="1">SQRT(Inputs!$B$38)*H28+SQRT(1-Inputs!$B$38)*_xlfn.NORM.S.INV(RAND())</f>
        <v>-1.5172895391291521</v>
      </c>
      <c r="T28" s="24">
        <f ca="1">SQRT(Inputs!$B$38)*I28+SQRT(1-Inputs!$B$38)*_xlfn.NORM.S.INV(RAND())</f>
        <v>-0.72527178449786178</v>
      </c>
      <c r="U28" s="24">
        <f ca="1">SQRT(Inputs!$B$38)*J28+SQRT(1-Inputs!$B$38)*_xlfn.NORM.S.INV(RAND())</f>
        <v>-0.37809055619574794</v>
      </c>
      <c r="V28" s="24">
        <f ca="1">SQRT(Inputs!$B$38)*K28+SQRT(1-Inputs!$B$38)*_xlfn.NORM.S.INV(RAND())</f>
        <v>-1.4809483141321942</v>
      </c>
      <c r="W28" s="24">
        <f ca="1">SQRT(Inputs!$B$38)*L28+SQRT(1-Inputs!$B$38)*_xlfn.NORM.S.INV(RAND())</f>
        <v>1.3839032445648916</v>
      </c>
      <c r="X28" s="24">
        <f ca="1">SQRT(Inputs!$B$38)*M28+SQRT(1-Inputs!$B$38)*_xlfn.NORM.S.INV(RAND())</f>
        <v>-0.28809804696832336</v>
      </c>
      <c r="Y28" s="24">
        <f ca="1">SQRT(Inputs!$B$38)*C28+SQRT(1-Inputs!$B$38)*_xlfn.NORM.S.INV(RAND())</f>
        <v>-0.83906225212396934</v>
      </c>
      <c r="Z28" s="24">
        <f ca="1">SQRT(Inputs!$B$38)*D28+SQRT(1-Inputs!$B$38)*_xlfn.NORM.S.INV(RAND())</f>
        <v>0.17685874879385888</v>
      </c>
      <c r="AA28" s="24">
        <f ca="1">SQRT(Inputs!$B$38)*E28+SQRT(1-Inputs!$B$38)*_xlfn.NORM.S.INV(RAND())</f>
        <v>1.0055353301017704</v>
      </c>
      <c r="AB28" s="24">
        <f ca="1">SQRT(Inputs!$B$38)*F28+SQRT(1-Inputs!$B$38)*_xlfn.NORM.S.INV(RAND())</f>
        <v>-7.0735497373700384E-2</v>
      </c>
      <c r="AC28" s="24">
        <f ca="1">SQRT(Inputs!$B$38)*G28+SQRT(1-Inputs!$B$38)*_xlfn.NORM.S.INV(RAND())</f>
        <v>0.66368686820423461</v>
      </c>
      <c r="AD28" s="24">
        <f ca="1">SQRT(Inputs!$B$38)*H28+SQRT(1-Inputs!$B$38)*_xlfn.NORM.S.INV(RAND())</f>
        <v>0.64071364748961845</v>
      </c>
      <c r="AE28" s="24">
        <f ca="1">SQRT(Inputs!$B$38)*I28+SQRT(1-Inputs!$B$38)*_xlfn.NORM.S.INV(RAND())</f>
        <v>-1.0548681626601935</v>
      </c>
      <c r="AF28" s="24">
        <f ca="1">SQRT(Inputs!$B$38)*J28+SQRT(1-Inputs!$B$38)*_xlfn.NORM.S.INV(RAND())</f>
        <v>-0.93959397208825723</v>
      </c>
      <c r="AG28" s="24">
        <f ca="1">SQRT(Inputs!$B$38)*K28+SQRT(1-Inputs!$B$38)*_xlfn.NORM.S.INV(RAND())</f>
        <v>0.22598584520299914</v>
      </c>
      <c r="AH28" s="24">
        <f ca="1">SQRT(Inputs!$B$38)*L28+SQRT(1-Inputs!$B$38)*_xlfn.NORM.S.INV(RAND())</f>
        <v>1.0362428115192248</v>
      </c>
      <c r="AI28" s="24">
        <f ca="1">SQRT(Inputs!$B$38)*M28+SQRT(1-Inputs!$B$38)*_xlfn.NORM.S.INV(RAND())</f>
        <v>1.2428295656857844</v>
      </c>
      <c r="AJ28" s="24">
        <f ca="1">SQRT(Inputs!$B$38)*C28+SQRT(1-Inputs!$B$38)*_xlfn.NORM.S.INV(RAND())</f>
        <v>1.7353156197261279</v>
      </c>
      <c r="AK28" s="24">
        <f ca="1">SQRT(Inputs!$B$38)*D28+SQRT(1-Inputs!$B$38)*_xlfn.NORM.S.INV(RAND())</f>
        <v>-0.11035296506283121</v>
      </c>
      <c r="AL28" s="24">
        <f ca="1">SQRT(Inputs!$B$38)*E28+SQRT(1-Inputs!$B$38)*_xlfn.NORM.S.INV(RAND())</f>
        <v>1.3101194244797922</v>
      </c>
      <c r="AM28" s="24">
        <f ca="1">SQRT(Inputs!$B$38)*F28+SQRT(1-Inputs!$B$38)*_xlfn.NORM.S.INV(RAND())</f>
        <v>5.5991183619278573E-2</v>
      </c>
      <c r="AN28" s="24">
        <f ca="1">SQRT(Inputs!$B$38)*G28+SQRT(1-Inputs!$B$38)*_xlfn.NORM.S.INV(RAND())</f>
        <v>0.84594537830908945</v>
      </c>
      <c r="AO28" s="24">
        <f ca="1">SQRT(Inputs!$B$38)*H28+SQRT(1-Inputs!$B$38)*_xlfn.NORM.S.INV(RAND())</f>
        <v>-0.20930069773695903</v>
      </c>
      <c r="AP28" s="24">
        <f ca="1">SQRT(Inputs!$B$38)*I28+SQRT(1-Inputs!$B$38)*_xlfn.NORM.S.INV(RAND())</f>
        <v>-0.64225393246366402</v>
      </c>
      <c r="AQ28" s="24">
        <f ca="1">SQRT(Inputs!$B$38)*J28+SQRT(1-Inputs!$B$38)*_xlfn.NORM.S.INV(RAND())</f>
        <v>0.81000603149212014</v>
      </c>
      <c r="AR28" s="24">
        <f ca="1">SQRT(Inputs!$B$38)*K28+SQRT(1-Inputs!$B$38)*_xlfn.NORM.S.INV(RAND())</f>
        <v>-0.69240513662206893</v>
      </c>
      <c r="AS28" s="24">
        <f ca="1">SQRT(Inputs!$B$38)*L28+SQRT(1-Inputs!$B$38)*_xlfn.NORM.S.INV(RAND())</f>
        <v>0.66547322688290933</v>
      </c>
      <c r="AT28" s="24">
        <f ca="1">SQRT(Inputs!$B$38)*M28+SQRT(1-Inputs!$B$38)*_xlfn.NORM.S.INV(RAND())</f>
        <v>-0.51057991282363901</v>
      </c>
      <c r="AU28" s="15">
        <f ca="1">Inputs!$B$6*EXP($B$8-0.5*C$5^2+C$5*N28)</f>
        <v>4918.9618747302484</v>
      </c>
      <c r="AV28" s="15">
        <f t="shared" ca="1" si="1"/>
        <v>6299.7689822952225</v>
      </c>
      <c r="AW28" s="15">
        <f t="shared" ca="1" si="2"/>
        <v>8492.4632572241226</v>
      </c>
      <c r="AX28" s="15">
        <f t="shared" ca="1" si="3"/>
        <v>10928.33266323681</v>
      </c>
      <c r="AY28" s="15">
        <f t="shared" ca="1" si="4"/>
        <v>16944.194402251687</v>
      </c>
      <c r="AZ28" s="15">
        <f t="shared" ca="1" si="5"/>
        <v>17534.513869852755</v>
      </c>
      <c r="BA28" s="15">
        <f t="shared" ca="1" si="6"/>
        <v>19889.256191458706</v>
      </c>
      <c r="BB28" s="15">
        <f t="shared" ca="1" si="7"/>
        <v>23445.346666123503</v>
      </c>
      <c r="BC28" s="15">
        <f t="shared" ca="1" si="8"/>
        <v>24889.582439946971</v>
      </c>
      <c r="BD28" s="15">
        <f t="shared" ca="1" si="9"/>
        <v>34705.85899954995</v>
      </c>
      <c r="BE28" s="15">
        <f t="shared" ca="1" si="10"/>
        <v>41426.166984602758</v>
      </c>
      <c r="BF28" s="15">
        <f ca="1">Inputs!$B$13*EXP($B$9-0.5*C$6^2+C$6*Y28)</f>
        <v>11711.506248937312</v>
      </c>
      <c r="BG28" s="15">
        <f t="shared" ca="1" si="11"/>
        <v>14736.060305359211</v>
      </c>
      <c r="BH28" s="15">
        <f t="shared" ca="1" si="12"/>
        <v>21272.419562026229</v>
      </c>
      <c r="BI28" s="15">
        <f t="shared" ca="1" si="13"/>
        <v>25758.659864188117</v>
      </c>
      <c r="BJ28" s="15">
        <f t="shared" ca="1" si="14"/>
        <v>34748.697096770149</v>
      </c>
      <c r="BK28" s="15">
        <f t="shared" ca="1" si="15"/>
        <v>46534.600069296532</v>
      </c>
      <c r="BL28" s="15">
        <f t="shared" ca="1" si="16"/>
        <v>49858.535653254774</v>
      </c>
      <c r="BM28" s="15">
        <f t="shared" ca="1" si="17"/>
        <v>54534.997239944838</v>
      </c>
      <c r="BN28" s="15">
        <f t="shared" ca="1" si="18"/>
        <v>68912.405363436221</v>
      </c>
      <c r="BO28" s="15">
        <f t="shared" ca="1" si="19"/>
        <v>95643.342737896921</v>
      </c>
      <c r="BP28" s="15">
        <f t="shared" ca="1" si="20"/>
        <v>135518.58908359357</v>
      </c>
      <c r="BQ28" s="15">
        <f ca="1">Inputs!$B$20*EXP($B$10-0.5*C$7^2+C$7*AJ28)</f>
        <v>7937.9877860813249</v>
      </c>
      <c r="BR28" s="15">
        <f t="shared" ca="1" si="21"/>
        <v>10399.892175066554</v>
      </c>
      <c r="BS28" s="15">
        <f t="shared" ca="1" si="22"/>
        <v>20747.647009215929</v>
      </c>
      <c r="BT28" s="15">
        <f t="shared" ca="1" si="23"/>
        <v>29029.776637798288</v>
      </c>
      <c r="BU28" s="15">
        <f t="shared" ca="1" si="24"/>
        <v>49370.383127327732</v>
      </c>
      <c r="BV28" s="15">
        <f t="shared" ca="1" si="25"/>
        <v>65524.616707354544</v>
      </c>
      <c r="BW28" s="15">
        <f t="shared" ca="1" si="26"/>
        <v>79814.539897207113</v>
      </c>
      <c r="BX28" s="15">
        <f t="shared" ca="1" si="27"/>
        <v>131315.92462448947</v>
      </c>
      <c r="BY28" s="15">
        <f t="shared" ca="1" si="28"/>
        <v>161166.71299164867</v>
      </c>
      <c r="BZ28" s="15">
        <f t="shared" ca="1" si="29"/>
        <v>255567.9729369597</v>
      </c>
      <c r="CA28" s="15">
        <f t="shared" ca="1" si="30"/>
        <v>327857.5530500164</v>
      </c>
      <c r="CB28" s="15">
        <f ca="1">(AU28*DCF!C$10-DCF!C$5*MAX(AU28*DCF!C$10,0)-MAX(AU28-Inputs!$B$6,0)/Inputs!$B$10)*DCF!C$6</f>
        <v>1043.3828802036815</v>
      </c>
      <c r="CC28" s="15">
        <f ca="1">(AV28*DCF!D$10-DCF!D$5*MAX(AV28*DCF!D$10,0)-MAX(AV28-AU28,0)/Inputs!$B$10)*DCF!D$6</f>
        <v>1198.8523350100725</v>
      </c>
      <c r="CD28" s="15">
        <f ca="1">(AW28*DCF!E$10-DCF!E$5*MAX(AW28*DCF!E$10,0)-MAX(AW28-AV28,0)/Inputs!$B$10)*DCF!E$6</f>
        <v>1466.8890235939637</v>
      </c>
      <c r="CE28" s="15">
        <f ca="1">(AX28*DCF!F$10-DCF!F$5*MAX(AX28*DCF!F$10,0)-MAX(AX28-AW28,0)/Inputs!$B$10)*DCF!F$6</f>
        <v>1878.793572978263</v>
      </c>
      <c r="CF28" s="15">
        <f ca="1">(AY28*DCF!G$10-DCF!G$5*MAX(AY28*DCF!G$10,0)-MAX(AY28-AX28,0)/Inputs!$B$10)*DCF!G$6</f>
        <v>2334.826658677654</v>
      </c>
      <c r="CG28" s="15">
        <f ca="1">(AZ28*DCF!H$10-DCF!H$5*MAX(AZ28*DCF!H$10,0)-MAX(AZ28-AY28,0)/Inputs!$B$10)*DCF!H$6</f>
        <v>3299.5166406736803</v>
      </c>
      <c r="CH28" s="15">
        <f ca="1">(BA28*DCF!I$10-DCF!I$5*MAX(BA28*DCF!I$10,0)-MAX(BA28-AZ28,0)/Inputs!$B$10)*DCF!I$6</f>
        <v>3246.7813004437362</v>
      </c>
      <c r="CI28" s="15">
        <f ca="1">(BB28*DCF!J$10-DCF!J$5*MAX(BB28*DCF!J$10,0)-MAX(BB28-BA28,0)/Inputs!$B$10)*DCF!J$6</f>
        <v>3484.4089769475045</v>
      </c>
      <c r="CJ28" s="15">
        <f ca="1">(BC28*DCF!K$10-DCF!K$5*MAX(BC28*DCF!K$10,0)-MAX(BC28-BB28,0)/Inputs!$B$10)*DCF!K$6</f>
        <v>3804.6520208120751</v>
      </c>
      <c r="CK28" s="15">
        <f ca="1">(BD28*DCF!L$10-DCF!L$5*MAX(BD28*DCF!L$10,0)-MAX(BD28-BC28,0)/Inputs!$B$10)*DCF!L$6</f>
        <v>3964.9000040811666</v>
      </c>
      <c r="CL28" s="15">
        <f ca="1">(BE28*DCF!M$10-DCF!M$5*MAX(BE28*DCF!M$10,0)-MAX(BE28-BD28,0)/Inputs!$B$10)*DCF!M$6</f>
        <v>5042.9553748178587</v>
      </c>
      <c r="CM28" s="15">
        <f ca="1">(BF28*DCF!C$28-DCF!C$5*MAX(BF28*DCF!C$28,0)-MAX(BF28-Inputs!$B$13,0)/Inputs!$B$17)*DCF!C$6</f>
        <v>3499.3311951666469</v>
      </c>
      <c r="CN28" s="15">
        <f ca="1">(BG28*DCF!D$28-DCF!D$5*MAX(BG28*DCF!D$28,0)-MAX(BG28-BF28,0)/Inputs!$B$17)*DCF!D$6</f>
        <v>3694.8335747303181</v>
      </c>
      <c r="CO28" s="15">
        <f ca="1">(BH28*DCF!E$28-DCF!E$5*MAX(BH28*DCF!E$28,0)-MAX(BH28-BG28,0)/Inputs!$B$17)*DCF!E$6</f>
        <v>4736.5015681746645</v>
      </c>
      <c r="CP28" s="15">
        <f ca="1">(BI28*DCF!F$28-DCF!F$5*MAX(BI28*DCF!F$28,0)-MAX(BI28-BH28,0)/Inputs!$B$17)*DCF!F$6</f>
        <v>6176.0066903641564</v>
      </c>
      <c r="CQ28" s="15">
        <f ca="1">(BJ28*DCF!G$28-DCF!G$5*MAX(BJ28*DCF!G$28,0)-MAX(BJ28-BI28,0)/Inputs!$B$17)*DCF!G$6</f>
        <v>7503.7776475657174</v>
      </c>
      <c r="CR28" s="15">
        <f ca="1">(BK28*DCF!H$28-DCF!H$5*MAX(BK28*DCF!H$28,0)-MAX(BK28-BJ28,0)/Inputs!$B$17)*DCF!H$6</f>
        <v>9677.3214330873725</v>
      </c>
      <c r="CS28" s="15">
        <f ca="1">(BL28*DCF!I$28-DCF!I$5*MAX(BL28*DCF!I$28,0)-MAX(BL28-BK28,0)/Inputs!$B$17)*DCF!I$6</f>
        <v>11247.299425171261</v>
      </c>
      <c r="CT28" s="15">
        <f ca="1">(BM28*DCF!J$28-DCF!J$5*MAX(BM28*DCF!J$28,0)-MAX(BM28-BL28,0)/Inputs!$B$17)*DCF!J$6</f>
        <v>11545.771079717464</v>
      </c>
      <c r="CU28" s="15">
        <f ca="1">(BN28*DCF!K$28-DCF!K$5*MAX(BN28*DCF!K$28,0)-MAX(BN28-BM28,0)/Inputs!$B$17)*DCF!K$6</f>
        <v>12792.103569449582</v>
      </c>
      <c r="CV28" s="15">
        <f ca="1">(BO28*DCF!L$28-DCF!L$5*MAX(BO28*DCF!L$28,0)-MAX(BO28-BN28,0)/Inputs!$B$17)*DCF!L$6</f>
        <v>16058.204280509855</v>
      </c>
      <c r="CW28" s="15">
        <f ca="1">(BP28*DCF!M$28-DCF!M$5*MAX(BP28*DCF!M$28,0)-MAX(BP28-BO28,0)/Inputs!$B$17)*DCF!M$6</f>
        <v>21329.817255192153</v>
      </c>
      <c r="CX28" s="15">
        <f ca="1">(BQ28*DCF!C$46-DCF!C$5*MAX(BQ28*DCF!C$46,0)-MAX(BQ28-Inputs!$B$20,0)/Inputs!$B$24)*DCF!C$6</f>
        <v>-4021.2386508646591</v>
      </c>
      <c r="CY28" s="15">
        <f ca="1">(BR28*DCF!D$46-DCF!D$5*MAX(BR28*DCF!D$46,0)-MAX(BR28-BQ28,0)/Inputs!$B$24)*DCF!D$6</f>
        <v>-2825.4932327813794</v>
      </c>
      <c r="CZ28" s="15">
        <f ca="1">(BS28*DCF!E$46-DCF!E$5*MAX(BS28*DCF!E$46,0)-MAX(BS28-BR28,0)/Inputs!$B$24)*DCF!E$6</f>
        <v>-6532.2454696403347</v>
      </c>
      <c r="DA28" s="15">
        <f ca="1">(BT28*DCF!F$46-DCF!F$5*MAX(BT28*DCF!F$46,0)-MAX(BT28-BS28,0)/Inputs!$B$24)*DCF!F$6</f>
        <v>-5129.917090869978</v>
      </c>
      <c r="DB28" s="15">
        <f ca="1">(BU28*DCF!G$46-DCF!G$5*MAX(BU28*DCF!G$46,0)-MAX(BU28-BT28,0)/Inputs!$B$24)*DCF!G$6</f>
        <v>-8502.9002862009584</v>
      </c>
      <c r="DC28" s="15">
        <f ca="1">(BV28*DCF!H$46-DCF!H$5*MAX(BV28*DCF!H$46,0)-MAX(BV28-BU28,0)/Inputs!$B$24)*DCF!H$6</f>
        <v>-5019.8291063620127</v>
      </c>
      <c r="DD28" s="15">
        <f ca="1">(BW28*DCF!I$46-DCF!I$5*MAX(BW28*DCF!I$46,0)-MAX(BW28-BV28,0)/Inputs!$B$24)*DCF!I$6</f>
        <v>-2258.7364015341727</v>
      </c>
      <c r="DE28" s="15">
        <f ca="1">(BX28*DCF!J$46-DCF!J$5*MAX(BX28*DCF!J$46,0)-MAX(BX28-BW28,0)/Inputs!$B$24)*DCF!J$6</f>
        <v>-8148.9860168828855</v>
      </c>
      <c r="DF28" s="15">
        <f ca="1">(BY28*DCF!K$46-DCF!K$5*MAX(BY28*DCF!K$46,0)-MAX(BY28-BX28,0)/Inputs!$B$24)*DCF!K$6</f>
        <v>1893.7319697233156</v>
      </c>
      <c r="DG28" s="15">
        <f ca="1">(BZ28*DCF!L$46-DCF!L$5*MAX(BZ28*DCF!L$46,0)-MAX(BZ28-BY28,0)/Inputs!$B$24)*DCF!L$6</f>
        <v>-3697.0861134774173</v>
      </c>
      <c r="DH28" s="15">
        <f ca="1">(CA28*DCF!M$46-DCF!M$5*MAX(CA28*DCF!M$46,0)-MAX(CA28-BZ28,0)/Inputs!$B$24)*DCF!M$6</f>
        <v>10590.160328639406</v>
      </c>
      <c r="DI28" s="15">
        <f ca="1">SUM(CB28:CL28)+BE28*DCF!M$10*(1+Inputs!$B$30)*(1-Inputs!$B$33)*(1-Inputs!$B$30/Inputs!$B$31)/(Inputs!$B$29-Inputs!$B$30)*DCF!M$6</f>
        <v>146055.52931073611</v>
      </c>
      <c r="DJ28" s="15">
        <f ca="1">SUM(CM28:CW28)+BP28*DCF!M$28*(1+Inputs!$B$30)*(1-Inputs!$B$33)*(1-Inputs!$B$30/Inputs!$B$31)/(Inputs!$B$29-Inputs!$B$30)*DCF!M$6</f>
        <v>611127.66834240919</v>
      </c>
      <c r="DK28" s="15">
        <f ca="1">SUM(CX28:DH28)+CA28*DCF!M$46*(1+Inputs!$B$30)*(1-Inputs!$B$33)*(1-Inputs!$B$30/Inputs!$B$31)/(Inputs!$B$29-Inputs!$B$30)*DCF!M$6</f>
        <v>473254.07415503019</v>
      </c>
      <c r="DM28" s="15">
        <f ca="1">DI28+DJ28+DK28+Inputs!$B$34+Inputs!$B$36-Inputs!$B$35</f>
        <v>1307288.2718081754</v>
      </c>
    </row>
    <row r="29" spans="1:117" x14ac:dyDescent="0.75">
      <c r="A29" s="11">
        <v>16</v>
      </c>
      <c r="C29" s="24">
        <f t="shared" ca="1" si="31"/>
        <v>-0.65181040292243819</v>
      </c>
      <c r="D29" s="24">
        <f t="shared" ca="1" si="31"/>
        <v>-4.2102880489665227E-2</v>
      </c>
      <c r="E29" s="24">
        <f t="shared" ca="1" si="31"/>
        <v>0.25489345183847251</v>
      </c>
      <c r="F29" s="24">
        <f t="shared" ca="1" si="31"/>
        <v>1.6329011477434181</v>
      </c>
      <c r="G29" s="24">
        <f t="shared" ca="1" si="31"/>
        <v>-0.18026211095656511</v>
      </c>
      <c r="H29" s="24">
        <f t="shared" ca="1" si="31"/>
        <v>-0.2654630532386702</v>
      </c>
      <c r="I29" s="24">
        <f t="shared" ca="1" si="31"/>
        <v>-0.11301797017877487</v>
      </c>
      <c r="J29" s="24">
        <f t="shared" ca="1" si="31"/>
        <v>0.80139836747213899</v>
      </c>
      <c r="K29" s="24">
        <f t="shared" ca="1" si="31"/>
        <v>0.34556340218589549</v>
      </c>
      <c r="L29" s="24">
        <f t="shared" ca="1" si="31"/>
        <v>0.31869399667891252</v>
      </c>
      <c r="M29" s="24">
        <f t="shared" ca="1" si="31"/>
        <v>0.30231796655964976</v>
      </c>
      <c r="N29" s="24">
        <f ca="1">SQRT(Inputs!$B$38)*C29+SQRT(1-Inputs!$B$38)*_xlfn.NORM.S.INV(RAND())</f>
        <v>-8.2685023738368724E-2</v>
      </c>
      <c r="O29" s="24">
        <f ca="1">SQRT(Inputs!$B$38)*D29+SQRT(1-Inputs!$B$38)*_xlfn.NORM.S.INV(RAND())</f>
        <v>-0.16489558702227622</v>
      </c>
      <c r="P29" s="24">
        <f ca="1">SQRT(Inputs!$B$38)*E29+SQRT(1-Inputs!$B$38)*_xlfn.NORM.S.INV(RAND())</f>
        <v>0.28592693817456238</v>
      </c>
      <c r="Q29" s="24">
        <f ca="1">SQRT(Inputs!$B$38)*F29+SQRT(1-Inputs!$B$38)*_xlfn.NORM.S.INV(RAND())</f>
        <v>-0.26557632842294954</v>
      </c>
      <c r="R29" s="24">
        <f ca="1">SQRT(Inputs!$B$38)*G29+SQRT(1-Inputs!$B$38)*_xlfn.NORM.S.INV(RAND())</f>
        <v>-0.44260636618758237</v>
      </c>
      <c r="S29" s="24">
        <f ca="1">SQRT(Inputs!$B$38)*H29+SQRT(1-Inputs!$B$38)*_xlfn.NORM.S.INV(RAND())</f>
        <v>-0.67295846497051226</v>
      </c>
      <c r="T29" s="24">
        <f ca="1">SQRT(Inputs!$B$38)*I29+SQRT(1-Inputs!$B$38)*_xlfn.NORM.S.INV(RAND())</f>
        <v>-0.17671336923713699</v>
      </c>
      <c r="U29" s="24">
        <f ca="1">SQRT(Inputs!$B$38)*J29+SQRT(1-Inputs!$B$38)*_xlfn.NORM.S.INV(RAND())</f>
        <v>-0.88928303134411602</v>
      </c>
      <c r="V29" s="24">
        <f ca="1">SQRT(Inputs!$B$38)*K29+SQRT(1-Inputs!$B$38)*_xlfn.NORM.S.INV(RAND())</f>
        <v>0.26649698299406949</v>
      </c>
      <c r="W29" s="24">
        <f ca="1">SQRT(Inputs!$B$38)*L29+SQRT(1-Inputs!$B$38)*_xlfn.NORM.S.INV(RAND())</f>
        <v>1.9858670266563148</v>
      </c>
      <c r="X29" s="24">
        <f ca="1">SQRT(Inputs!$B$38)*M29+SQRT(1-Inputs!$B$38)*_xlfn.NORM.S.INV(RAND())</f>
        <v>-0.78185891240969463</v>
      </c>
      <c r="Y29" s="24">
        <f ca="1">SQRT(Inputs!$B$38)*C29+SQRT(1-Inputs!$B$38)*_xlfn.NORM.S.INV(RAND())</f>
        <v>-0.4669170262145898</v>
      </c>
      <c r="Z29" s="24">
        <f ca="1">SQRT(Inputs!$B$38)*D29+SQRT(1-Inputs!$B$38)*_xlfn.NORM.S.INV(RAND())</f>
        <v>-0.33762192209730368</v>
      </c>
      <c r="AA29" s="24">
        <f ca="1">SQRT(Inputs!$B$38)*E29+SQRT(1-Inputs!$B$38)*_xlfn.NORM.S.INV(RAND())</f>
        <v>1.1107576631514282</v>
      </c>
      <c r="AB29" s="24">
        <f ca="1">SQRT(Inputs!$B$38)*F29+SQRT(1-Inputs!$B$38)*_xlfn.NORM.S.INV(RAND())</f>
        <v>0.61583628112999833</v>
      </c>
      <c r="AC29" s="24">
        <f ca="1">SQRT(Inputs!$B$38)*G29+SQRT(1-Inputs!$B$38)*_xlfn.NORM.S.INV(RAND())</f>
        <v>-2.2317910828524785</v>
      </c>
      <c r="AD29" s="24">
        <f ca="1">SQRT(Inputs!$B$38)*H29+SQRT(1-Inputs!$B$38)*_xlfn.NORM.S.INV(RAND())</f>
        <v>0.55731382351281678</v>
      </c>
      <c r="AE29" s="24">
        <f ca="1">SQRT(Inputs!$B$38)*I29+SQRT(1-Inputs!$B$38)*_xlfn.NORM.S.INV(RAND())</f>
        <v>2.9667794966879449E-2</v>
      </c>
      <c r="AF29" s="24">
        <f ca="1">SQRT(Inputs!$B$38)*J29+SQRT(1-Inputs!$B$38)*_xlfn.NORM.S.INV(RAND())</f>
        <v>-0.12703406185483995</v>
      </c>
      <c r="AG29" s="24">
        <f ca="1">SQRT(Inputs!$B$38)*K29+SQRT(1-Inputs!$B$38)*_xlfn.NORM.S.INV(RAND())</f>
        <v>0.56656498789515486</v>
      </c>
      <c r="AH29" s="24">
        <f ca="1">SQRT(Inputs!$B$38)*L29+SQRT(1-Inputs!$B$38)*_xlfn.NORM.S.INV(RAND())</f>
        <v>0.60312141437793254</v>
      </c>
      <c r="AI29" s="24">
        <f ca="1">SQRT(Inputs!$B$38)*M29+SQRT(1-Inputs!$B$38)*_xlfn.NORM.S.INV(RAND())</f>
        <v>0.67565509599361095</v>
      </c>
      <c r="AJ29" s="24">
        <f ca="1">SQRT(Inputs!$B$38)*C29+SQRT(1-Inputs!$B$38)*_xlfn.NORM.S.INV(RAND())</f>
        <v>-0.92757750545947393</v>
      </c>
      <c r="AK29" s="24">
        <f ca="1">SQRT(Inputs!$B$38)*D29+SQRT(1-Inputs!$B$38)*_xlfn.NORM.S.INV(RAND())</f>
        <v>4.1047796242601915E-2</v>
      </c>
      <c r="AL29" s="24">
        <f ca="1">SQRT(Inputs!$B$38)*E29+SQRT(1-Inputs!$B$38)*_xlfn.NORM.S.INV(RAND())</f>
        <v>1.5277402087541097</v>
      </c>
      <c r="AM29" s="24">
        <f ca="1">SQRT(Inputs!$B$38)*F29+SQRT(1-Inputs!$B$38)*_xlfn.NORM.S.INV(RAND())</f>
        <v>2.8103093653511637</v>
      </c>
      <c r="AN29" s="24">
        <f ca="1">SQRT(Inputs!$B$38)*G29+SQRT(1-Inputs!$B$38)*_xlfn.NORM.S.INV(RAND())</f>
        <v>-0.4843760456519049</v>
      </c>
      <c r="AO29" s="24">
        <f ca="1">SQRT(Inputs!$B$38)*H29+SQRT(1-Inputs!$B$38)*_xlfn.NORM.S.INV(RAND())</f>
        <v>0.16407303069240159</v>
      </c>
      <c r="AP29" s="24">
        <f ca="1">SQRT(Inputs!$B$38)*I29+SQRT(1-Inputs!$B$38)*_xlfn.NORM.S.INV(RAND())</f>
        <v>-0.48401082143054969</v>
      </c>
      <c r="AQ29" s="24">
        <f ca="1">SQRT(Inputs!$B$38)*J29+SQRT(1-Inputs!$B$38)*_xlfn.NORM.S.INV(RAND())</f>
        <v>1.7986330950021987</v>
      </c>
      <c r="AR29" s="24">
        <f ca="1">SQRT(Inputs!$B$38)*K29+SQRT(1-Inputs!$B$38)*_xlfn.NORM.S.INV(RAND())</f>
        <v>0.3823429167299689</v>
      </c>
      <c r="AS29" s="24">
        <f ca="1">SQRT(Inputs!$B$38)*L29+SQRT(1-Inputs!$B$38)*_xlfn.NORM.S.INV(RAND())</f>
        <v>1.2892919100963636</v>
      </c>
      <c r="AT29" s="24">
        <f ca="1">SQRT(Inputs!$B$38)*M29+SQRT(1-Inputs!$B$38)*_xlfn.NORM.S.INV(RAND())</f>
        <v>0.34344107435247917</v>
      </c>
      <c r="AU29" s="15">
        <f ca="1">Inputs!$B$6*EXP($B$8-0.5*C$5^2+C$5*N29)</f>
        <v>4896.2649440320174</v>
      </c>
      <c r="AV29" s="15">
        <f t="shared" ca="1" si="1"/>
        <v>5817.1509319875522</v>
      </c>
      <c r="AW29" s="15">
        <f t="shared" ca="1" si="2"/>
        <v>7371.8772759131352</v>
      </c>
      <c r="AX29" s="15">
        <f t="shared" ca="1" si="3"/>
        <v>8706.5981405685197</v>
      </c>
      <c r="AY29" s="15">
        <f t="shared" ca="1" si="4"/>
        <v>10104.313710715262</v>
      </c>
      <c r="AZ29" s="15">
        <f t="shared" ca="1" si="5"/>
        <v>11475.170103739687</v>
      </c>
      <c r="BA29" s="15">
        <f t="shared" ca="1" si="6"/>
        <v>13785.345024723905</v>
      </c>
      <c r="BB29" s="15">
        <f t="shared" ca="1" si="7"/>
        <v>15438.775273708354</v>
      </c>
      <c r="BC29" s="15">
        <f t="shared" ca="1" si="8"/>
        <v>19401.302854963309</v>
      </c>
      <c r="BD29" s="15">
        <f t="shared" ca="1" si="9"/>
        <v>28619.926262042085</v>
      </c>
      <c r="BE29" s="15">
        <f t="shared" ca="1" si="10"/>
        <v>32659.491440446865</v>
      </c>
      <c r="BF29" s="15">
        <f ca="1">Inputs!$B$13*EXP($B$9-0.5*C$6^2+C$6*Y29)</f>
        <v>12608.216821973616</v>
      </c>
      <c r="BG29" s="15">
        <f t="shared" ca="1" si="11"/>
        <v>14457.921014709495</v>
      </c>
      <c r="BH29" s="15">
        <f t="shared" ca="1" si="12"/>
        <v>21238.342130486417</v>
      </c>
      <c r="BI29" s="15">
        <f t="shared" ca="1" si="13"/>
        <v>28583.922400691477</v>
      </c>
      <c r="BJ29" s="15">
        <f t="shared" ca="1" si="14"/>
        <v>25402.444137376227</v>
      </c>
      <c r="BK29" s="15">
        <f t="shared" ca="1" si="15"/>
        <v>33634.25740825852</v>
      </c>
      <c r="BL29" s="15">
        <f t="shared" ca="1" si="16"/>
        <v>41474.778150483828</v>
      </c>
      <c r="BM29" s="15">
        <f t="shared" ca="1" si="17"/>
        <v>50183.223536895479</v>
      </c>
      <c r="BN29" s="15">
        <f t="shared" ca="1" si="18"/>
        <v>66055.013910213369</v>
      </c>
      <c r="BO29" s="15">
        <f t="shared" ca="1" si="19"/>
        <v>87176.22886309991</v>
      </c>
      <c r="BP29" s="15">
        <f t="shared" ca="1" si="20"/>
        <v>115833.70694746304</v>
      </c>
      <c r="BQ29" s="15">
        <f ca="1">Inputs!$B$20*EXP($B$10-0.5*C$7^2+C$7*AJ29)</f>
        <v>3086.9320187110538</v>
      </c>
      <c r="BR29" s="15">
        <f t="shared" ca="1" si="21"/>
        <v>4243.528860933372</v>
      </c>
      <c r="BS29" s="15">
        <f t="shared" ca="1" si="22"/>
        <v>9011.791880543653</v>
      </c>
      <c r="BT29" s="15">
        <f t="shared" ca="1" si="23"/>
        <v>25970.71690859213</v>
      </c>
      <c r="BU29" s="15">
        <f t="shared" ca="1" si="24"/>
        <v>32011.671484739192</v>
      </c>
      <c r="BV29" s="15">
        <f t="shared" ca="1" si="25"/>
        <v>46214.625534246443</v>
      </c>
      <c r="BW29" s="15">
        <f t="shared" ca="1" si="26"/>
        <v>58210.639353531406</v>
      </c>
      <c r="BX29" s="15">
        <f t="shared" ca="1" si="27"/>
        <v>116764.91743938938</v>
      </c>
      <c r="BY29" s="15">
        <f t="shared" ca="1" si="28"/>
        <v>176024.2533926293</v>
      </c>
      <c r="BZ29" s="15">
        <f t="shared" ca="1" si="29"/>
        <v>313045.91104296863</v>
      </c>
      <c r="CA29" s="15">
        <f t="shared" ca="1" si="30"/>
        <v>467407.22301845148</v>
      </c>
      <c r="CB29" s="15">
        <f ca="1">(AU29*DCF!C$10-DCF!C$5*MAX(AU29*DCF!C$10,0)-MAX(AU29-Inputs!$B$6,0)/Inputs!$B$10)*DCF!C$6</f>
        <v>1043.5447133650794</v>
      </c>
      <c r="CC29" s="15">
        <f ca="1">(AV29*DCF!D$10-DCF!D$5*MAX(AV29*DCF!D$10,0)-MAX(AV29-AU29,0)/Inputs!$B$10)*DCF!D$6</f>
        <v>1193.3571829035081</v>
      </c>
      <c r="CD29" s="15">
        <f ca="1">(AW29*DCF!E$10-DCF!E$5*MAX(AW29*DCF!E$10,0)-MAX(AW29-AV29,0)/Inputs!$B$10)*DCF!E$6</f>
        <v>1351.8603561208504</v>
      </c>
      <c r="CE29" s="15">
        <f ca="1">(AX29*DCF!F$10-DCF!F$5*MAX(AX29*DCF!F$10,0)-MAX(AX29-AW29,0)/Inputs!$B$10)*DCF!F$6</f>
        <v>1622.9141782031056</v>
      </c>
      <c r="CF29" s="15">
        <f ca="1">(AY29*DCF!G$10-DCF!G$5*MAX(AY29*DCF!G$10,0)-MAX(AY29-AX29,0)/Inputs!$B$10)*DCF!G$6</f>
        <v>1813.2261789427482</v>
      </c>
      <c r="CG29" s="15">
        <f ca="1">(AZ29*DCF!H$10-DCF!H$5*MAX(AZ29*DCF!H$10,0)-MAX(AZ29-AY29,0)/Inputs!$B$10)*DCF!H$6</f>
        <v>1984.4923781414186</v>
      </c>
      <c r="CH29" s="15">
        <f ca="1">(BA29*DCF!I$10-DCF!I$5*MAX(BA29*DCF!I$10,0)-MAX(BA29-AZ29,0)/Inputs!$B$10)*DCF!I$6</f>
        <v>2139.1300168431376</v>
      </c>
      <c r="CI29" s="15">
        <f ca="1">(BB29*DCF!J$10-DCF!J$5*MAX(BB29*DCF!J$10,0)-MAX(BB29-BA29,0)/Inputs!$B$10)*DCF!J$6</f>
        <v>2398.7795520445038</v>
      </c>
      <c r="CJ29" s="15">
        <f ca="1">(BC29*DCF!K$10-DCF!K$5*MAX(BC29*DCF!K$10,0)-MAX(BC29-BB29,0)/Inputs!$B$10)*DCF!K$6</f>
        <v>2568.604632309889</v>
      </c>
      <c r="CK29" s="15">
        <f ca="1">(BD29*DCF!L$10-DCF!L$5*MAX(BD29*DCF!L$10,0)-MAX(BD29-BC29,0)/Inputs!$B$10)*DCF!L$6</f>
        <v>3124.3118468362172</v>
      </c>
      <c r="CL29" s="15">
        <f ca="1">(BE29*DCF!M$10-DCF!M$5*MAX(BE29*DCF!M$10,0)-MAX(BE29-BD29,0)/Inputs!$B$10)*DCF!M$6</f>
        <v>4126.1074386900136</v>
      </c>
      <c r="CM29" s="15">
        <f ca="1">(BF29*DCF!C$28-DCF!C$5*MAX(BF29*DCF!C$28,0)-MAX(BF29-Inputs!$B$13,0)/Inputs!$B$17)*DCF!C$6</f>
        <v>3565.9088702207805</v>
      </c>
      <c r="CN29" s="15">
        <f ca="1">(BG29*DCF!D$28-DCF!D$5*MAX(BG29*DCF!D$28,0)-MAX(BG29-BF29,0)/Inputs!$B$17)*DCF!D$6</f>
        <v>3863.5644810298859</v>
      </c>
      <c r="CO29" s="15">
        <f ca="1">(BH29*DCF!E$28-DCF!E$5*MAX(BH29*DCF!E$28,0)-MAX(BH29-BG29,0)/Inputs!$B$17)*DCF!E$6</f>
        <v>4678.748999792525</v>
      </c>
      <c r="CP29" s="15">
        <f ca="1">(BI29*DCF!F$28-DCF!F$5*MAX(BI29*DCF!F$28,0)-MAX(BI29-BH29,0)/Inputs!$B$17)*DCF!F$6</f>
        <v>6422.4030126747957</v>
      </c>
      <c r="CQ29" s="15">
        <f ca="1">(BJ29*DCF!G$28-DCF!G$5*MAX(BJ29*DCF!G$28,0)-MAX(BJ29-BI29,0)/Inputs!$B$17)*DCF!G$6</f>
        <v>6590.8568592305746</v>
      </c>
      <c r="CR29" s="15">
        <f ca="1">(BK29*DCF!H$28-DCF!H$5*MAX(BK29*DCF!H$28,0)-MAX(BK29-BJ29,0)/Inputs!$B$17)*DCF!H$6</f>
        <v>7039.1301662970864</v>
      </c>
      <c r="CS29" s="15">
        <f ca="1">(BL29*DCF!I$28-DCF!I$5*MAX(BL29*DCF!I$28,0)-MAX(BL29-BK29,0)/Inputs!$B$17)*DCF!I$6</f>
        <v>8627.5649499101182</v>
      </c>
      <c r="CT29" s="15">
        <f ca="1">(BM29*DCF!J$28-DCF!J$5*MAX(BM29*DCF!J$28,0)-MAX(BM29-BL29,0)/Inputs!$B$17)*DCF!J$6</f>
        <v>10040.35616005474</v>
      </c>
      <c r="CU29" s="15">
        <f ca="1">(BN29*DCF!K$28-DCF!K$5*MAX(BN29*DCF!K$28,0)-MAX(BN29-BM29,0)/Inputs!$B$17)*DCF!K$6</f>
        <v>12005.62848390804</v>
      </c>
      <c r="CV29" s="15">
        <f ca="1">(BO29*DCF!L$28-DCF!L$5*MAX(BO29*DCF!L$28,0)-MAX(BO29-BN29,0)/Inputs!$B$17)*DCF!L$6</f>
        <v>15003.586784970068</v>
      </c>
      <c r="CW29" s="15">
        <f ca="1">(BP29*DCF!M$28-DCF!M$5*MAX(BP29*DCF!M$28,0)-MAX(BP29-BO29,0)/Inputs!$B$17)*DCF!M$6</f>
        <v>18798.667283747378</v>
      </c>
      <c r="CX29" s="15">
        <f ca="1">(BQ29*DCF!C$46-DCF!C$5*MAX(BQ29*DCF!C$46,0)-MAX(BQ29-Inputs!$B$20,0)/Inputs!$B$24)*DCF!C$6</f>
        <v>-712.91732533742584</v>
      </c>
      <c r="CY29" s="15">
        <f ca="1">(BR29*DCF!D$46-DCF!D$5*MAX(BR29*DCF!D$46,0)-MAX(BR29-BQ29,0)/Inputs!$B$24)*DCF!D$6</f>
        <v>-1217.7816881398553</v>
      </c>
      <c r="CZ29" s="15">
        <f ca="1">(BS29*DCF!E$46-DCF!E$5*MAX(BS29*DCF!E$46,0)-MAX(BS29-BR29,0)/Inputs!$B$24)*DCF!E$6</f>
        <v>-2945.1780947068592</v>
      </c>
      <c r="DA29" s="15">
        <f ca="1">(BT29*DCF!F$46-DCF!F$5*MAX(BT29*DCF!F$46,0)-MAX(BT29-BS29,0)/Inputs!$B$24)*DCF!F$6</f>
        <v>-8066.6325199103567</v>
      </c>
      <c r="DB29" s="15">
        <f ca="1">(BU29*DCF!G$46-DCF!G$5*MAX(BU29*DCF!G$46,0)-MAX(BU29-BT29,0)/Inputs!$B$24)*DCF!G$6</f>
        <v>-3108.8671461334438</v>
      </c>
      <c r="DC29" s="15">
        <f ca="1">(BV29*DCF!H$46-DCF!H$5*MAX(BV29*DCF!H$46,0)-MAX(BV29-BU29,0)/Inputs!$B$24)*DCF!H$6</f>
        <v>-4413.4809479411015</v>
      </c>
      <c r="DD29" s="15">
        <f ca="1">(BW29*DCF!I$46-DCF!I$5*MAX(BW29*DCF!I$46,0)-MAX(BW29-BV29,0)/Inputs!$B$24)*DCF!I$6</f>
        <v>-2099.1942185024382</v>
      </c>
      <c r="DE29" s="15">
        <f ca="1">(BX29*DCF!J$46-DCF!J$5*MAX(BX29*DCF!J$46,0)-MAX(BX29-BW29,0)/Inputs!$B$24)*DCF!J$6</f>
        <v>-10629.672608874749</v>
      </c>
      <c r="DF29" s="15">
        <f ca="1">(BY29*DCF!K$46-DCF!K$5*MAX(BY29*DCF!K$46,0)-MAX(BY29-BX29,0)/Inputs!$B$24)*DCF!K$6</f>
        <v>-4461.8665127297063</v>
      </c>
      <c r="DG29" s="15">
        <f ca="1">(BZ29*DCF!L$46-DCF!L$5*MAX(BZ29*DCF!L$46,0)-MAX(BZ29-BY29,0)/Inputs!$B$24)*DCF!L$6</f>
        <v>-9369.0398054618126</v>
      </c>
      <c r="DH29" s="15">
        <f ca="1">(CA29*DCF!M$46-DCF!M$5*MAX(CA29*DCF!M$46,0)-MAX(CA29-BZ29,0)/Inputs!$B$24)*DCF!M$6</f>
        <v>4372.7023731421068</v>
      </c>
      <c r="DI29" s="15">
        <f ca="1">SUM(CB29:CL29)+BE29*DCF!M$10*(1+Inputs!$B$30)*(1-Inputs!$B$33)*(1-Inputs!$B$30/Inputs!$B$31)/(Inputs!$B$29-Inputs!$B$30)*DCF!M$6</f>
        <v>114258.12503022837</v>
      </c>
      <c r="DJ29" s="15">
        <f ca="1">SUM(CM29:CW29)+BP29*DCF!M$28*(1+Inputs!$B$30)*(1-Inputs!$B$33)*(1-Inputs!$B$30/Inputs!$B$31)/(Inputs!$B$29-Inputs!$B$30)*DCF!M$6</f>
        <v>526458.73362115677</v>
      </c>
      <c r="DK29" s="15">
        <f ca="1">SUM(CX29:DH29)+CA29*DCF!M$46*(1+Inputs!$B$30)*(1-Inputs!$B$33)*(1-Inputs!$B$30/Inputs!$B$31)/(Inputs!$B$29-Inputs!$B$30)*DCF!M$6</f>
        <v>680015.00621707458</v>
      </c>
      <c r="DM29" s="15">
        <f ca="1">DI29+DJ29+DK29+Inputs!$B$34+Inputs!$B$36-Inputs!$B$35</f>
        <v>1397582.8648684598</v>
      </c>
    </row>
    <row r="30" spans="1:117" x14ac:dyDescent="0.75">
      <c r="A30" s="11">
        <v>17</v>
      </c>
      <c r="C30" s="24">
        <f t="shared" ca="1" si="31"/>
        <v>1.242002894386198</v>
      </c>
      <c r="D30" s="24">
        <f t="shared" ca="1" si="31"/>
        <v>0.37816743018641336</v>
      </c>
      <c r="E30" s="24">
        <f t="shared" ca="1" si="31"/>
        <v>-1.4560601020235695</v>
      </c>
      <c r="F30" s="24">
        <f t="shared" ca="1" si="31"/>
        <v>-3.7266348987331617E-2</v>
      </c>
      <c r="G30" s="24">
        <f t="shared" ca="1" si="31"/>
        <v>0.59411797521555487</v>
      </c>
      <c r="H30" s="24">
        <f t="shared" ca="1" si="31"/>
        <v>-1.3546193562475721</v>
      </c>
      <c r="I30" s="24">
        <f t="shared" ca="1" si="31"/>
        <v>-0.51502936788738074</v>
      </c>
      <c r="J30" s="24">
        <f t="shared" ca="1" si="31"/>
        <v>0.18944873481198338</v>
      </c>
      <c r="K30" s="24">
        <f t="shared" ca="1" si="31"/>
        <v>1.5804679988256165</v>
      </c>
      <c r="L30" s="24">
        <f t="shared" ca="1" si="31"/>
        <v>-2.1166443945282447</v>
      </c>
      <c r="M30" s="24">
        <f t="shared" ca="1" si="31"/>
        <v>-0.93211734915721844</v>
      </c>
      <c r="N30" s="24">
        <f ca="1">SQRT(Inputs!$B$38)*C30+SQRT(1-Inputs!$B$38)*_xlfn.NORM.S.INV(RAND())</f>
        <v>1.0179629506064596</v>
      </c>
      <c r="O30" s="24">
        <f ca="1">SQRT(Inputs!$B$38)*D30+SQRT(1-Inputs!$B$38)*_xlfn.NORM.S.INV(RAND())</f>
        <v>0.24961524693916184</v>
      </c>
      <c r="P30" s="24">
        <f ca="1">SQRT(Inputs!$B$38)*E30+SQRT(1-Inputs!$B$38)*_xlfn.NORM.S.INV(RAND())</f>
        <v>-0.76325893370643094</v>
      </c>
      <c r="Q30" s="24">
        <f ca="1">SQRT(Inputs!$B$38)*F30+SQRT(1-Inputs!$B$38)*_xlfn.NORM.S.INV(RAND())</f>
        <v>0.75048442681090355</v>
      </c>
      <c r="R30" s="24">
        <f ca="1">SQRT(Inputs!$B$38)*G30+SQRT(1-Inputs!$B$38)*_xlfn.NORM.S.INV(RAND())</f>
        <v>1.2164147448006728</v>
      </c>
      <c r="S30" s="24">
        <f ca="1">SQRT(Inputs!$B$38)*H30+SQRT(1-Inputs!$B$38)*_xlfn.NORM.S.INV(RAND())</f>
        <v>2.7917754532065575E-2</v>
      </c>
      <c r="T30" s="24">
        <f ca="1">SQRT(Inputs!$B$38)*I30+SQRT(1-Inputs!$B$38)*_xlfn.NORM.S.INV(RAND())</f>
        <v>-1.2363076000708395</v>
      </c>
      <c r="U30" s="24">
        <f ca="1">SQRT(Inputs!$B$38)*J30+SQRT(1-Inputs!$B$38)*_xlfn.NORM.S.INV(RAND())</f>
        <v>-0.15109231213906593</v>
      </c>
      <c r="V30" s="24">
        <f ca="1">SQRT(Inputs!$B$38)*K30+SQRT(1-Inputs!$B$38)*_xlfn.NORM.S.INV(RAND())</f>
        <v>0.58878024814678165</v>
      </c>
      <c r="W30" s="24">
        <f ca="1">SQRT(Inputs!$B$38)*L30+SQRT(1-Inputs!$B$38)*_xlfn.NORM.S.INV(RAND())</f>
        <v>-1.4276788224431396</v>
      </c>
      <c r="X30" s="24">
        <f ca="1">SQRT(Inputs!$B$38)*M30+SQRT(1-Inputs!$B$38)*_xlfn.NORM.S.INV(RAND())</f>
        <v>-0.30616347457574311</v>
      </c>
      <c r="Y30" s="24">
        <f ca="1">SQRT(Inputs!$B$38)*C30+SQRT(1-Inputs!$B$38)*_xlfn.NORM.S.INV(RAND())</f>
        <v>1.134693935541774</v>
      </c>
      <c r="Z30" s="24">
        <f ca="1">SQRT(Inputs!$B$38)*D30+SQRT(1-Inputs!$B$38)*_xlfn.NORM.S.INV(RAND())</f>
        <v>-4.1109962328774174E-2</v>
      </c>
      <c r="AA30" s="24">
        <f ca="1">SQRT(Inputs!$B$38)*E30+SQRT(1-Inputs!$B$38)*_xlfn.NORM.S.INV(RAND())</f>
        <v>-0.42179345826540976</v>
      </c>
      <c r="AB30" s="24">
        <f ca="1">SQRT(Inputs!$B$38)*F30+SQRT(1-Inputs!$B$38)*_xlfn.NORM.S.INV(RAND())</f>
        <v>0.65800178066680048</v>
      </c>
      <c r="AC30" s="24">
        <f ca="1">SQRT(Inputs!$B$38)*G30+SQRT(1-Inputs!$B$38)*_xlfn.NORM.S.INV(RAND())</f>
        <v>-0.23880148931387385</v>
      </c>
      <c r="AD30" s="24">
        <f ca="1">SQRT(Inputs!$B$38)*H30+SQRT(1-Inputs!$B$38)*_xlfn.NORM.S.INV(RAND())</f>
        <v>-0.9107119943398061</v>
      </c>
      <c r="AE30" s="24">
        <f ca="1">SQRT(Inputs!$B$38)*I30+SQRT(1-Inputs!$B$38)*_xlfn.NORM.S.INV(RAND())</f>
        <v>-0.23496538198471276</v>
      </c>
      <c r="AF30" s="24">
        <f ca="1">SQRT(Inputs!$B$38)*J30+SQRT(1-Inputs!$B$38)*_xlfn.NORM.S.INV(RAND())</f>
        <v>-0.38975141231615296</v>
      </c>
      <c r="AG30" s="24">
        <f ca="1">SQRT(Inputs!$B$38)*K30+SQRT(1-Inputs!$B$38)*_xlfn.NORM.S.INV(RAND())</f>
        <v>1.0512201990551377</v>
      </c>
      <c r="AH30" s="24">
        <f ca="1">SQRT(Inputs!$B$38)*L30+SQRT(1-Inputs!$B$38)*_xlfn.NORM.S.INV(RAND())</f>
        <v>-2.134400130272887</v>
      </c>
      <c r="AI30" s="24">
        <f ca="1">SQRT(Inputs!$B$38)*M30+SQRT(1-Inputs!$B$38)*_xlfn.NORM.S.INV(RAND())</f>
        <v>-0.76337942437898809</v>
      </c>
      <c r="AJ30" s="24">
        <f ca="1">SQRT(Inputs!$B$38)*C30+SQRT(1-Inputs!$B$38)*_xlfn.NORM.S.INV(RAND())</f>
        <v>0.94068966836212364</v>
      </c>
      <c r="AK30" s="24">
        <f ca="1">SQRT(Inputs!$B$38)*D30+SQRT(1-Inputs!$B$38)*_xlfn.NORM.S.INV(RAND())</f>
        <v>-0.18486214236811149</v>
      </c>
      <c r="AL30" s="24">
        <f ca="1">SQRT(Inputs!$B$38)*E30+SQRT(1-Inputs!$B$38)*_xlfn.NORM.S.INV(RAND())</f>
        <v>-0.61960372401813857</v>
      </c>
      <c r="AM30" s="24">
        <f ca="1">SQRT(Inputs!$B$38)*F30+SQRT(1-Inputs!$B$38)*_xlfn.NORM.S.INV(RAND())</f>
        <v>-5.5256302232488591E-2</v>
      </c>
      <c r="AN30" s="24">
        <f ca="1">SQRT(Inputs!$B$38)*G30+SQRT(1-Inputs!$B$38)*_xlfn.NORM.S.INV(RAND())</f>
        <v>1.3824258302590549</v>
      </c>
      <c r="AO30" s="24">
        <f ca="1">SQRT(Inputs!$B$38)*H30+SQRT(1-Inputs!$B$38)*_xlfn.NORM.S.INV(RAND())</f>
        <v>-2.0153017168637062</v>
      </c>
      <c r="AP30" s="24">
        <f ca="1">SQRT(Inputs!$B$38)*I30+SQRT(1-Inputs!$B$38)*_xlfn.NORM.S.INV(RAND())</f>
        <v>-0.67429937702777587</v>
      </c>
      <c r="AQ30" s="24">
        <f ca="1">SQRT(Inputs!$B$38)*J30+SQRT(1-Inputs!$B$38)*_xlfn.NORM.S.INV(RAND())</f>
        <v>1.2978974442713036</v>
      </c>
      <c r="AR30" s="24">
        <f ca="1">SQRT(Inputs!$B$38)*K30+SQRT(1-Inputs!$B$38)*_xlfn.NORM.S.INV(RAND())</f>
        <v>1.3591095916764218</v>
      </c>
      <c r="AS30" s="24">
        <f ca="1">SQRT(Inputs!$B$38)*L30+SQRT(1-Inputs!$B$38)*_xlfn.NORM.S.INV(RAND())</f>
        <v>-1.170758023108871</v>
      </c>
      <c r="AT30" s="24">
        <f ca="1">SQRT(Inputs!$B$38)*M30+SQRT(1-Inputs!$B$38)*_xlfn.NORM.S.INV(RAND())</f>
        <v>-0.20854447999814896</v>
      </c>
      <c r="AU30" s="15">
        <f ca="1">Inputs!$B$6*EXP($B$8-0.5*C$5^2+C$5*N30)</f>
        <v>5851.148288241754</v>
      </c>
      <c r="AV30" s="15">
        <f t="shared" ca="1" si="1"/>
        <v>7388.4815673556604</v>
      </c>
      <c r="AW30" s="15">
        <f t="shared" ca="1" si="2"/>
        <v>8127.6238574688177</v>
      </c>
      <c r="AX30" s="15">
        <f t="shared" ca="1" si="3"/>
        <v>10898.408597021195</v>
      </c>
      <c r="AY30" s="15">
        <f t="shared" ca="1" si="4"/>
        <v>15352.091681744607</v>
      </c>
      <c r="AZ30" s="15">
        <f t="shared" ca="1" si="5"/>
        <v>18833.834527976836</v>
      </c>
      <c r="BA30" s="15">
        <f t="shared" ca="1" si="6"/>
        <v>20250.482981423374</v>
      </c>
      <c r="BB30" s="15">
        <f t="shared" ca="1" si="7"/>
        <v>24420.278225451497</v>
      </c>
      <c r="BC30" s="15">
        <f t="shared" ca="1" si="8"/>
        <v>31657.713494476131</v>
      </c>
      <c r="BD30" s="15">
        <f t="shared" ca="1" si="9"/>
        <v>33935.57316957193</v>
      </c>
      <c r="BE30" s="15">
        <f t="shared" ca="1" si="10"/>
        <v>40440.130832368937</v>
      </c>
      <c r="BF30" s="15">
        <f ca="1">Inputs!$B$13*EXP($B$9-0.5*C$6^2+C$6*Y30)</f>
        <v>17320.043318172844</v>
      </c>
      <c r="BG30" s="15">
        <f t="shared" ca="1" si="11"/>
        <v>20952.547766824151</v>
      </c>
      <c r="BH30" s="15">
        <f t="shared" ca="1" si="12"/>
        <v>23870.44349419657</v>
      </c>
      <c r="BI30" s="15">
        <f t="shared" ca="1" si="13"/>
        <v>32335.554328630493</v>
      </c>
      <c r="BJ30" s="15">
        <f t="shared" ca="1" si="14"/>
        <v>38299.9624013422</v>
      </c>
      <c r="BK30" s="15">
        <f t="shared" ca="1" si="15"/>
        <v>41524.630001910475</v>
      </c>
      <c r="BL30" s="15">
        <f t="shared" ca="1" si="16"/>
        <v>49478.23484304022</v>
      </c>
      <c r="BM30" s="15">
        <f t="shared" ca="1" si="17"/>
        <v>57944.834161327308</v>
      </c>
      <c r="BN30" s="15">
        <f t="shared" ca="1" si="18"/>
        <v>80832.382646877159</v>
      </c>
      <c r="BO30" s="15">
        <f t="shared" ca="1" si="19"/>
        <v>77603.401945113961</v>
      </c>
      <c r="BP30" s="15">
        <f t="shared" ca="1" si="20"/>
        <v>87601.469955426321</v>
      </c>
      <c r="BQ30" s="15">
        <f ca="1">Inputs!$B$20*EXP($B$10-0.5*C$7^2+C$7*AJ30)</f>
        <v>5988.3729474830934</v>
      </c>
      <c r="BR30" s="15">
        <f t="shared" ca="1" si="21"/>
        <v>7662.1509279336433</v>
      </c>
      <c r="BS30" s="15">
        <f t="shared" ca="1" si="22"/>
        <v>8782.0340313503893</v>
      </c>
      <c r="BT30" s="15">
        <f t="shared" ca="1" si="23"/>
        <v>11934.262749069214</v>
      </c>
      <c r="BU30" s="15">
        <f t="shared" ca="1" si="24"/>
        <v>23109.740942364566</v>
      </c>
      <c r="BV30" s="15">
        <f t="shared" ca="1" si="25"/>
        <v>20418.472079592106</v>
      </c>
      <c r="BW30" s="15">
        <f t="shared" ca="1" si="26"/>
        <v>24703.313481162044</v>
      </c>
      <c r="BX30" s="15">
        <f t="shared" ca="1" si="27"/>
        <v>44819.681228053312</v>
      </c>
      <c r="BY30" s="15">
        <f t="shared" ca="1" si="28"/>
        <v>81449.73623688909</v>
      </c>
      <c r="BZ30" s="15">
        <f t="shared" ca="1" si="29"/>
        <v>92155.170266989546</v>
      </c>
      <c r="CA30" s="15">
        <f t="shared" ca="1" si="30"/>
        <v>124740.61931496071</v>
      </c>
      <c r="CB30" s="15">
        <f ca="1">(AU30*DCF!C$10-DCF!C$5*MAX(AU30*DCF!C$10,0)-MAX(AU30-Inputs!$B$6,0)/Inputs!$B$10)*DCF!C$6</f>
        <v>1036.736224921671</v>
      </c>
      <c r="CC30" s="15">
        <f ca="1">(AV30*DCF!D$10-DCF!D$5*MAX(AV30*DCF!D$10,0)-MAX(AV30-AU30,0)/Inputs!$B$10)*DCF!D$6</f>
        <v>1426.053841481619</v>
      </c>
      <c r="CD30" s="15">
        <f ca="1">(AW30*DCF!E$10-DCF!E$5*MAX(AW30*DCF!E$10,0)-MAX(AW30-AV30,0)/Inputs!$B$10)*DCF!E$6</f>
        <v>1710.0535149512796</v>
      </c>
      <c r="CE30" s="15">
        <f ca="1">(AX30*DCF!F$10-DCF!F$5*MAX(AX30*DCF!F$10,0)-MAX(AX30-AW30,0)/Inputs!$B$10)*DCF!F$6</f>
        <v>1802.5736196282262</v>
      </c>
      <c r="CF30" s="15">
        <f ca="1">(AY30*DCF!G$10-DCF!G$5*MAX(AY30*DCF!G$10,0)-MAX(AY30-AX30,0)/Inputs!$B$10)*DCF!G$6</f>
        <v>2307.0677893310803</v>
      </c>
      <c r="CG30" s="15">
        <f ca="1">(AZ30*DCF!H$10-DCF!H$5*MAX(AZ30*DCF!H$10,0)-MAX(AZ30-AY30,0)/Inputs!$B$10)*DCF!H$6</f>
        <v>3038.3566219336212</v>
      </c>
      <c r="CH30" s="15">
        <f ca="1">(BA30*DCF!I$10-DCF!I$5*MAX(BA30*DCF!I$10,0)-MAX(BA30-AZ30,0)/Inputs!$B$10)*DCF!I$6</f>
        <v>3466.6445195920069</v>
      </c>
      <c r="CI30" s="15">
        <f ca="1">(BB30*DCF!J$10-DCF!J$5*MAX(BB30*DCF!J$10,0)-MAX(BB30-BA30,0)/Inputs!$B$10)*DCF!J$6</f>
        <v>3558.7126499314518</v>
      </c>
      <c r="CJ30" s="15">
        <f ca="1">(BC30*DCF!K$10-DCF!K$5*MAX(BC30*DCF!K$10,0)-MAX(BC30-BB30,0)/Inputs!$B$10)*DCF!K$6</f>
        <v>4083.252683150944</v>
      </c>
      <c r="CK30" s="15">
        <f ca="1">(BD30*DCF!L$10-DCF!L$5*MAX(BD30*DCF!L$10,0)-MAX(BD30-BC30,0)/Inputs!$B$10)*DCF!L$6</f>
        <v>4823.5656139703178</v>
      </c>
      <c r="CL30" s="15">
        <f ca="1">(BE30*DCF!M$10-DCF!M$5*MAX(BE30*DCF!M$10,0)-MAX(BE30-BD30,0)/Inputs!$B$10)*DCF!M$6</f>
        <v>4929.5866015657966</v>
      </c>
      <c r="CM30" s="15">
        <f ca="1">(BF30*DCF!C$28-DCF!C$5*MAX(BF30*DCF!C$28,0)-MAX(BF30-Inputs!$B$13,0)/Inputs!$B$17)*DCF!C$6</f>
        <v>3915.7457772544485</v>
      </c>
      <c r="CN30" s="15">
        <f ca="1">(BG30*DCF!D$28-DCF!D$5*MAX(BG30*DCF!D$28,0)-MAX(BG30-BF30,0)/Inputs!$B$17)*DCF!D$6</f>
        <v>5396.0288150608385</v>
      </c>
      <c r="CO30" s="15">
        <f ca="1">(BH30*DCF!E$28-DCF!E$5*MAX(BH30*DCF!E$28,0)-MAX(BH30-BG30,0)/Inputs!$B$17)*DCF!E$6</f>
        <v>6185.4575615927988</v>
      </c>
      <c r="CP30" s="15">
        <f ca="1">(BI30*DCF!F$28-DCF!F$5*MAX(BI30*DCF!F$28,0)-MAX(BI30-BH30,0)/Inputs!$B$17)*DCF!F$6</f>
        <v>7237.0440251412574</v>
      </c>
      <c r="CQ30" s="15">
        <f ca="1">(BJ30*DCF!G$28-DCF!G$5*MAX(BJ30*DCF!G$28,0)-MAX(BJ30-BI30,0)/Inputs!$B$17)*DCF!G$6</f>
        <v>8934.061309332852</v>
      </c>
      <c r="CR30" s="15">
        <f ca="1">(BK30*DCF!H$28-DCF!H$5*MAX(BK30*DCF!H$28,0)-MAX(BK30-BJ30,0)/Inputs!$B$17)*DCF!H$6</f>
        <v>9768.4762799231066</v>
      </c>
      <c r="CS30" s="15">
        <f ca="1">(BL30*DCF!I$28-DCF!I$5*MAX(BL30*DCF!I$28,0)-MAX(BL30-BK30,0)/Inputs!$B$17)*DCF!I$6</f>
        <v>10493.371063408991</v>
      </c>
      <c r="CT30" s="15">
        <f ca="1">(BM30*DCF!J$28-DCF!J$5*MAX(BM30*DCF!J$28,0)-MAX(BM30-BL30,0)/Inputs!$B$17)*DCF!J$6</f>
        <v>11803.90648347426</v>
      </c>
      <c r="CU30" s="15">
        <f ca="1">(BN30*DCF!K$28-DCF!K$5*MAX(BN30*DCF!K$28,0)-MAX(BN30-BM30,0)/Inputs!$B$17)*DCF!K$6</f>
        <v>14267.024069685986</v>
      </c>
      <c r="CV30" s="15">
        <f ca="1">(BO30*DCF!L$28-DCF!L$5*MAX(BO30*DCF!L$28,0)-MAX(BO30-BN30,0)/Inputs!$B$17)*DCF!L$6</f>
        <v>15483.507573643448</v>
      </c>
      <c r="CW30" s="15">
        <f ca="1">(BP30*DCF!M$28-DCF!M$5*MAX(BP30*DCF!M$28,0)-MAX(BP30-BO30,0)/Inputs!$B$17)*DCF!M$6</f>
        <v>15437.188223872239</v>
      </c>
      <c r="CX30" s="15">
        <f ca="1">(BQ30*DCF!C$46-DCF!C$5*MAX(BQ30*DCF!C$46,0)-MAX(BQ30-Inputs!$B$20,0)/Inputs!$B$24)*DCF!C$6</f>
        <v>-2670.4662453693486</v>
      </c>
      <c r="CY30" s="15">
        <f ca="1">(BR30*DCF!D$46-DCF!D$5*MAX(BR30*DCF!D$46,0)-MAX(BR30-BQ30,0)/Inputs!$B$24)*DCF!D$6</f>
        <v>-2021.9376503683982</v>
      </c>
      <c r="CZ30" s="15">
        <f ca="1">(BS30*DCF!E$46-DCF!E$5*MAX(BS30*DCF!E$46,0)-MAX(BS30-BR30,0)/Inputs!$B$24)*DCF!E$6</f>
        <v>-1479.9179043483048</v>
      </c>
      <c r="DA30" s="15">
        <f ca="1">(BT30*DCF!F$46-DCF!F$5*MAX(BT30*DCF!F$46,0)-MAX(BT30-BS30,0)/Inputs!$B$24)*DCF!F$6</f>
        <v>-2016.9545932249227</v>
      </c>
      <c r="DB30" s="15">
        <f ca="1">(BU30*DCF!G$46-DCF!G$5*MAX(BU30*DCF!G$46,0)-MAX(BU30-BT30,0)/Inputs!$B$24)*DCF!G$6</f>
        <v>-4536.5760897639902</v>
      </c>
      <c r="DC30" s="15">
        <f ca="1">(BV30*DCF!H$46-DCF!H$5*MAX(BV30*DCF!H$46,0)-MAX(BV30-BU30,0)/Inputs!$B$24)*DCF!H$6</f>
        <v>0</v>
      </c>
      <c r="DD30" s="15">
        <f ca="1">(BW30*DCF!I$46-DCF!I$5*MAX(BW30*DCF!I$46,0)-MAX(BW30-BV30,0)/Inputs!$B$24)*DCF!I$6</f>
        <v>-659.47960580601625</v>
      </c>
      <c r="DE30" s="15">
        <f ca="1">(BX30*DCF!J$46-DCF!J$5*MAX(BX30*DCF!J$46,0)-MAX(BX30-BW30,0)/Inputs!$B$24)*DCF!J$6</f>
        <v>-3454.4704217192266</v>
      </c>
      <c r="DF30" s="15">
        <f ca="1">(BY30*DCF!K$46-DCF!K$5*MAX(BY30*DCF!K$46,0)-MAX(BY30-BX30,0)/Inputs!$B$24)*DCF!K$6</f>
        <v>-4320.707208563008</v>
      </c>
      <c r="DG30" s="15">
        <f ca="1">(BZ30*DCF!L$46-DCF!L$5*MAX(BZ30*DCF!L$46,0)-MAX(BZ30-BY30,0)/Inputs!$B$24)*DCF!L$6</f>
        <v>3947.5859539992052</v>
      </c>
      <c r="DH30" s="15">
        <f ca="1">(CA30*DCF!M$46-DCF!M$5*MAX(CA30*DCF!M$46,0)-MAX(CA30-BZ30,0)/Inputs!$B$24)*DCF!M$6</f>
        <v>2966.984774052497</v>
      </c>
      <c r="DI30" s="15">
        <f ca="1">SUM(CB30:CL30)+BE30*DCF!M$10*(1+Inputs!$B$30)*(1-Inputs!$B$33)*(1-Inputs!$B$30/Inputs!$B$31)/(Inputs!$B$29-Inputs!$B$30)*DCF!M$6</f>
        <v>144728.0225523095</v>
      </c>
      <c r="DJ30" s="15">
        <f ca="1">SUM(CM30:CW30)+BP30*DCF!M$28*(1+Inputs!$B$30)*(1-Inputs!$B$33)*(1-Inputs!$B$30/Inputs!$B$31)/(Inputs!$B$29-Inputs!$B$30)*DCF!M$6</f>
        <v>433983.21024301345</v>
      </c>
      <c r="DK30" s="15">
        <f ca="1">SUM(CX30:DH30)+CA30*DCF!M$46*(1+Inputs!$B$30)*(1-Inputs!$B$33)*(1-Inputs!$B$30/Inputs!$B$31)/(Inputs!$B$29-Inputs!$B$30)*DCF!M$6</f>
        <v>178617.83494081034</v>
      </c>
      <c r="DM30" s="15">
        <f ca="1">DI30+DJ30+DK30+Inputs!$B$34+Inputs!$B$36-Inputs!$B$35</f>
        <v>834180.06773613335</v>
      </c>
    </row>
    <row r="31" spans="1:117" x14ac:dyDescent="0.75">
      <c r="A31" s="11">
        <v>18</v>
      </c>
      <c r="C31" s="24">
        <f t="shared" ca="1" si="31"/>
        <v>-1.0718722457075482</v>
      </c>
      <c r="D31" s="24">
        <f t="shared" ca="1" si="31"/>
        <v>-6.874230577198974E-2</v>
      </c>
      <c r="E31" s="24">
        <f t="shared" ca="1" si="31"/>
        <v>-0.17685617806333981</v>
      </c>
      <c r="F31" s="24">
        <f t="shared" ca="1" si="31"/>
        <v>0.92229765887892301</v>
      </c>
      <c r="G31" s="24">
        <f t="shared" ca="1" si="31"/>
        <v>-0.82467618127220343</v>
      </c>
      <c r="H31" s="24">
        <f t="shared" ca="1" si="31"/>
        <v>-0.31149125644239772</v>
      </c>
      <c r="I31" s="24">
        <f t="shared" ca="1" si="31"/>
        <v>0.15052350270935361</v>
      </c>
      <c r="J31" s="24">
        <f t="shared" ca="1" si="31"/>
        <v>-1.7200124109368722</v>
      </c>
      <c r="K31" s="24">
        <f t="shared" ca="1" si="31"/>
        <v>0.31291857624289487</v>
      </c>
      <c r="L31" s="24">
        <f t="shared" ca="1" si="31"/>
        <v>-0.36432588781838343</v>
      </c>
      <c r="M31" s="24">
        <f t="shared" ca="1" si="31"/>
        <v>0.42315156287032335</v>
      </c>
      <c r="N31" s="24">
        <f ca="1">SQRT(Inputs!$B$38)*C31+SQRT(1-Inputs!$B$38)*_xlfn.NORM.S.INV(RAND())</f>
        <v>0.56167725780957289</v>
      </c>
      <c r="O31" s="24">
        <f ca="1">SQRT(Inputs!$B$38)*D31+SQRT(1-Inputs!$B$38)*_xlfn.NORM.S.INV(RAND())</f>
        <v>0.7079614967914285</v>
      </c>
      <c r="P31" s="24">
        <f ca="1">SQRT(Inputs!$B$38)*E31+SQRT(1-Inputs!$B$38)*_xlfn.NORM.S.INV(RAND())</f>
        <v>0.62321799694830227</v>
      </c>
      <c r="Q31" s="24">
        <f ca="1">SQRT(Inputs!$B$38)*F31+SQRT(1-Inputs!$B$38)*_xlfn.NORM.S.INV(RAND())</f>
        <v>1.0440825910002562</v>
      </c>
      <c r="R31" s="24">
        <f ca="1">SQRT(Inputs!$B$38)*G31+SQRT(1-Inputs!$B$38)*_xlfn.NORM.S.INV(RAND())</f>
        <v>-1.0028338442349187</v>
      </c>
      <c r="S31" s="24">
        <f ca="1">SQRT(Inputs!$B$38)*H31+SQRT(1-Inputs!$B$38)*_xlfn.NORM.S.INV(RAND())</f>
        <v>0.75148936541442068</v>
      </c>
      <c r="T31" s="24">
        <f ca="1">SQRT(Inputs!$B$38)*I31+SQRT(1-Inputs!$B$38)*_xlfn.NORM.S.INV(RAND())</f>
        <v>-0.6425859276694228</v>
      </c>
      <c r="U31" s="24">
        <f ca="1">SQRT(Inputs!$B$38)*J31+SQRT(1-Inputs!$B$38)*_xlfn.NORM.S.INV(RAND())</f>
        <v>-1.361147220219568</v>
      </c>
      <c r="V31" s="24">
        <f ca="1">SQRT(Inputs!$B$38)*K31+SQRT(1-Inputs!$B$38)*_xlfn.NORM.S.INV(RAND())</f>
        <v>1.0174168615940442</v>
      </c>
      <c r="W31" s="24">
        <f ca="1">SQRT(Inputs!$B$38)*L31+SQRT(1-Inputs!$B$38)*_xlfn.NORM.S.INV(RAND())</f>
        <v>0.15087765944967013</v>
      </c>
      <c r="X31" s="24">
        <f ca="1">SQRT(Inputs!$B$38)*M31+SQRT(1-Inputs!$B$38)*_xlfn.NORM.S.INV(RAND())</f>
        <v>-0.25784443018905723</v>
      </c>
      <c r="Y31" s="24">
        <f ca="1">SQRT(Inputs!$B$38)*C31+SQRT(1-Inputs!$B$38)*_xlfn.NORM.S.INV(RAND())</f>
        <v>-1.247283688818341</v>
      </c>
      <c r="Z31" s="24">
        <f ca="1">SQRT(Inputs!$B$38)*D31+SQRT(1-Inputs!$B$38)*_xlfn.NORM.S.INV(RAND())</f>
        <v>0.46159139714079578</v>
      </c>
      <c r="AA31" s="24">
        <f ca="1">SQRT(Inputs!$B$38)*E31+SQRT(1-Inputs!$B$38)*_xlfn.NORM.S.INV(RAND())</f>
        <v>1.4484946043430633</v>
      </c>
      <c r="AB31" s="24">
        <f ca="1">SQRT(Inputs!$B$38)*F31+SQRT(1-Inputs!$B$38)*_xlfn.NORM.S.INV(RAND())</f>
        <v>1.5092775889277661</v>
      </c>
      <c r="AC31" s="24">
        <f ca="1">SQRT(Inputs!$B$38)*G31+SQRT(1-Inputs!$B$38)*_xlfn.NORM.S.INV(RAND())</f>
        <v>-0.51202641304040941</v>
      </c>
      <c r="AD31" s="24">
        <f ca="1">SQRT(Inputs!$B$38)*H31+SQRT(1-Inputs!$B$38)*_xlfn.NORM.S.INV(RAND())</f>
        <v>-0.66771258833728075</v>
      </c>
      <c r="AE31" s="24">
        <f ca="1">SQRT(Inputs!$B$38)*I31+SQRT(1-Inputs!$B$38)*_xlfn.NORM.S.INV(RAND())</f>
        <v>-0.81693439655157352</v>
      </c>
      <c r="AF31" s="24">
        <f ca="1">SQRT(Inputs!$B$38)*J31+SQRT(1-Inputs!$B$38)*_xlfn.NORM.S.INV(RAND())</f>
        <v>-0.72083129583809902</v>
      </c>
      <c r="AG31" s="24">
        <f ca="1">SQRT(Inputs!$B$38)*K31+SQRT(1-Inputs!$B$38)*_xlfn.NORM.S.INV(RAND())</f>
        <v>-1.4111424066533902</v>
      </c>
      <c r="AH31" s="24">
        <f ca="1">SQRT(Inputs!$B$38)*L31+SQRT(1-Inputs!$B$38)*_xlfn.NORM.S.INV(RAND())</f>
        <v>-0.31211517368597719</v>
      </c>
      <c r="AI31" s="24">
        <f ca="1">SQRT(Inputs!$B$38)*M31+SQRT(1-Inputs!$B$38)*_xlfn.NORM.S.INV(RAND())</f>
        <v>-6.4879819164764235E-2</v>
      </c>
      <c r="AJ31" s="24">
        <f ca="1">SQRT(Inputs!$B$38)*C31+SQRT(1-Inputs!$B$38)*_xlfn.NORM.S.INV(RAND())</f>
        <v>0.78342766782009832</v>
      </c>
      <c r="AK31" s="24">
        <f ca="1">SQRT(Inputs!$B$38)*D31+SQRT(1-Inputs!$B$38)*_xlfn.NORM.S.INV(RAND())</f>
        <v>-1.1778879516008893</v>
      </c>
      <c r="AL31" s="24">
        <f ca="1">SQRT(Inputs!$B$38)*E31+SQRT(1-Inputs!$B$38)*_xlfn.NORM.S.INV(RAND())</f>
        <v>9.2196630412063676E-2</v>
      </c>
      <c r="AM31" s="24">
        <f ca="1">SQRT(Inputs!$B$38)*F31+SQRT(1-Inputs!$B$38)*_xlfn.NORM.S.INV(RAND())</f>
        <v>-1.8625846602093974</v>
      </c>
      <c r="AN31" s="24">
        <f ca="1">SQRT(Inputs!$B$38)*G31+SQRT(1-Inputs!$B$38)*_xlfn.NORM.S.INV(RAND())</f>
        <v>-0.5129693221710877</v>
      </c>
      <c r="AO31" s="24">
        <f ca="1">SQRT(Inputs!$B$38)*H31+SQRT(1-Inputs!$B$38)*_xlfn.NORM.S.INV(RAND())</f>
        <v>4.1592233283595653E-2</v>
      </c>
      <c r="AP31" s="24">
        <f ca="1">SQRT(Inputs!$B$38)*I31+SQRT(1-Inputs!$B$38)*_xlfn.NORM.S.INV(RAND())</f>
        <v>1.4020118427245474</v>
      </c>
      <c r="AQ31" s="24">
        <f ca="1">SQRT(Inputs!$B$38)*J31+SQRT(1-Inputs!$B$38)*_xlfn.NORM.S.INV(RAND())</f>
        <v>-0.50004491201768531</v>
      </c>
      <c r="AR31" s="24">
        <f ca="1">SQRT(Inputs!$B$38)*K31+SQRT(1-Inputs!$B$38)*_xlfn.NORM.S.INV(RAND())</f>
        <v>0.96720452348522457</v>
      </c>
      <c r="AS31" s="24">
        <f ca="1">SQRT(Inputs!$B$38)*L31+SQRT(1-Inputs!$B$38)*_xlfn.NORM.S.INV(RAND())</f>
        <v>0.70689777354414152</v>
      </c>
      <c r="AT31" s="24">
        <f ca="1">SQRT(Inputs!$B$38)*M31+SQRT(1-Inputs!$B$38)*_xlfn.NORM.S.INV(RAND())</f>
        <v>1.4448176901347591</v>
      </c>
      <c r="AU31" s="15">
        <f ca="1">Inputs!$B$6*EXP($B$8-0.5*C$5^2+C$5*N31)</f>
        <v>5434.554574810616</v>
      </c>
      <c r="AV31" s="15">
        <f t="shared" ca="1" si="1"/>
        <v>7340.8412089958201</v>
      </c>
      <c r="AW31" s="15">
        <f t="shared" ca="1" si="2"/>
        <v>9735.7963058538244</v>
      </c>
      <c r="AX31" s="15">
        <f t="shared" ca="1" si="3"/>
        <v>13542.564734886291</v>
      </c>
      <c r="AY31" s="15">
        <f t="shared" ca="1" si="4"/>
        <v>14721.236937156971</v>
      </c>
      <c r="AZ31" s="15">
        <f t="shared" ca="1" si="5"/>
        <v>19557.789723126414</v>
      </c>
      <c r="BA31" s="15">
        <f t="shared" ca="1" si="6"/>
        <v>22377.054279597316</v>
      </c>
      <c r="BB31" s="15">
        <f t="shared" ca="1" si="7"/>
        <v>23903.7729186869</v>
      </c>
      <c r="BC31" s="15">
        <f t="shared" ca="1" si="8"/>
        <v>32297.199480119998</v>
      </c>
      <c r="BD31" s="15">
        <f t="shared" ca="1" si="9"/>
        <v>40129.449629953531</v>
      </c>
      <c r="BE31" s="15">
        <f t="shared" ca="1" si="10"/>
        <v>48032.131464529622</v>
      </c>
      <c r="BF31" s="15">
        <f ca="1">Inputs!$B$13*EXP($B$9-0.5*C$6^2+C$6*Y31)</f>
        <v>10801.044491605206</v>
      </c>
      <c r="BG31" s="15">
        <f t="shared" ca="1" si="11"/>
        <v>14306.948380267033</v>
      </c>
      <c r="BH31" s="15">
        <f t="shared" ca="1" si="12"/>
        <v>22227.431903925542</v>
      </c>
      <c r="BI31" s="15">
        <f t="shared" ca="1" si="13"/>
        <v>34325.25847328041</v>
      </c>
      <c r="BJ31" s="15">
        <f t="shared" ca="1" si="14"/>
        <v>39086.567509224784</v>
      </c>
      <c r="BK31" s="15">
        <f t="shared" ca="1" si="15"/>
        <v>43802.874324094417</v>
      </c>
      <c r="BL31" s="15">
        <f t="shared" ca="1" si="16"/>
        <v>48401.32793816863</v>
      </c>
      <c r="BM31" s="15">
        <f t="shared" ca="1" si="17"/>
        <v>54399.586171800096</v>
      </c>
      <c r="BN31" s="15">
        <f t="shared" ca="1" si="18"/>
        <v>56495.637782440193</v>
      </c>
      <c r="BO31" s="15">
        <f t="shared" ca="1" si="19"/>
        <v>67035.334614847103</v>
      </c>
      <c r="BP31" s="15">
        <f t="shared" ca="1" si="20"/>
        <v>81903.67413439184</v>
      </c>
      <c r="BQ31" s="15">
        <f ca="1">Inputs!$B$20*EXP($B$10-0.5*C$7^2+C$7*AJ31)</f>
        <v>5663.4975212179843</v>
      </c>
      <c r="BR31" s="15">
        <f t="shared" ca="1" si="21"/>
        <v>5286.4634497769775</v>
      </c>
      <c r="BS31" s="15">
        <f t="shared" ca="1" si="22"/>
        <v>7433.4933959528735</v>
      </c>
      <c r="BT31" s="15">
        <f t="shared" ca="1" si="23"/>
        <v>6287.6089460461253</v>
      </c>
      <c r="BU31" s="15">
        <f t="shared" ca="1" si="24"/>
        <v>7696.7109726641875</v>
      </c>
      <c r="BV31" s="15">
        <f t="shared" ca="1" si="25"/>
        <v>10809.161835053717</v>
      </c>
      <c r="BW31" s="15">
        <f t="shared" ca="1" si="26"/>
        <v>20294.322857008858</v>
      </c>
      <c r="BX31" s="15">
        <f t="shared" ca="1" si="27"/>
        <v>25677.374342344745</v>
      </c>
      <c r="BY31" s="15">
        <f t="shared" ca="1" si="28"/>
        <v>43291.999147295588</v>
      </c>
      <c r="BZ31" s="15">
        <f t="shared" ca="1" si="29"/>
        <v>69174.491375028578</v>
      </c>
      <c r="CA31" s="15">
        <f t="shared" ca="1" si="30"/>
        <v>125612.11197976161</v>
      </c>
      <c r="CB31" s="15">
        <f ca="1">(AU31*DCF!C$10-DCF!C$5*MAX(AU31*DCF!C$10,0)-MAX(AU31-Inputs!$B$6,0)/Inputs!$B$10)*DCF!C$6</f>
        <v>1039.7066123524414</v>
      </c>
      <c r="CC31" s="15">
        <f ca="1">(AV31*DCF!D$10-DCF!D$5*MAX(AV31*DCF!D$10,0)-MAX(AV31-AU31,0)/Inputs!$B$10)*DCF!D$6</f>
        <v>1324.4822074453757</v>
      </c>
      <c r="CD31" s="15">
        <f ca="1">(AW31*DCF!E$10-DCF!E$5*MAX(AW31*DCF!E$10,0)-MAX(AW31-AV31,0)/Inputs!$B$10)*DCF!E$6</f>
        <v>1708.3973192678582</v>
      </c>
      <c r="CE31" s="15">
        <f ca="1">(AX31*DCF!F$10-DCF!F$5*MAX(AX31*DCF!F$10,0)-MAX(AX31-AW31,0)/Inputs!$B$10)*DCF!F$6</f>
        <v>2164.2261698440902</v>
      </c>
      <c r="CF31" s="15">
        <f ca="1">(AY31*DCF!G$10-DCF!G$5*MAX(AY31*DCF!G$10,0)-MAX(AY31-AX31,0)/Inputs!$B$10)*DCF!G$6</f>
        <v>2806.6002616519118</v>
      </c>
      <c r="CG31" s="15">
        <f ca="1">(AZ31*DCF!H$10-DCF!H$5*MAX(AZ31*DCF!H$10,0)-MAX(AZ31-AY31,0)/Inputs!$B$10)*DCF!H$6</f>
        <v>2938.3422493718335</v>
      </c>
      <c r="CH31" s="15">
        <f ca="1">(BA31*DCF!I$10-DCF!I$5*MAX(BA31*DCF!I$10,0)-MAX(BA31-AZ31,0)/Inputs!$B$10)*DCF!I$6</f>
        <v>3625.0133340899665</v>
      </c>
      <c r="CI31" s="15">
        <f ca="1">(BB31*DCF!J$10-DCF!J$5*MAX(BB31*DCF!J$10,0)-MAX(BB31-BA31,0)/Inputs!$B$10)*DCF!J$6</f>
        <v>3870.5938459028639</v>
      </c>
      <c r="CJ31" s="15">
        <f ca="1">(BC31*DCF!K$10-DCF!K$5*MAX(BC31*DCF!K$10,0)-MAX(BC31-BB31,0)/Inputs!$B$10)*DCF!K$6</f>
        <v>4024.3784731187266</v>
      </c>
      <c r="CK31" s="15">
        <f ca="1">(BD31*DCF!L$10-DCF!L$5*MAX(BD31*DCF!L$10,0)-MAX(BD31-BC31,0)/Inputs!$B$10)*DCF!L$6</f>
        <v>5039.4473449407787</v>
      </c>
      <c r="CL31" s="15">
        <f ca="1">(BE31*DCF!M$10-DCF!M$5*MAX(BE31*DCF!M$10,0)-MAX(BE31-BD31,0)/Inputs!$B$10)*DCF!M$6</f>
        <v>5833.895214907222</v>
      </c>
      <c r="CM31" s="15">
        <f ca="1">(BF31*DCF!C$28-DCF!C$5*MAX(BF31*DCF!C$28,0)-MAX(BF31-Inputs!$B$13,0)/Inputs!$B$17)*DCF!C$6</f>
        <v>3296.4079442056609</v>
      </c>
      <c r="CN31" s="15">
        <f ca="1">(BG31*DCF!D$28-DCF!D$5*MAX(BG31*DCF!D$28,0)-MAX(BG31-BF31,0)/Inputs!$B$17)*DCF!D$6</f>
        <v>3465.7562269093983</v>
      </c>
      <c r="CO31" s="15">
        <f ca="1">(BH31*DCF!E$28-DCF!E$5*MAX(BH31*DCF!E$28,0)-MAX(BH31-BG31,0)/Inputs!$B$17)*DCF!E$6</f>
        <v>4734.1862279189691</v>
      </c>
      <c r="CP31" s="15">
        <f ca="1">(BI31*DCF!F$28-DCF!F$5*MAX(BI31*DCF!F$28,0)-MAX(BI31-BH31,0)/Inputs!$B$17)*DCF!F$6</f>
        <v>7115.8029708957938</v>
      </c>
      <c r="CQ31" s="15">
        <f ca="1">(BJ31*DCF!G$28-DCF!G$5*MAX(BJ31*DCF!G$28,0)-MAX(BJ31-BI31,0)/Inputs!$B$17)*DCF!G$6</f>
        <v>9340.5013453457395</v>
      </c>
      <c r="CR31" s="15">
        <f ca="1">(BK31*DCF!H$28-DCF!H$5*MAX(BK31*DCF!H$28,0)-MAX(BK31-BJ31,0)/Inputs!$B$17)*DCF!H$6</f>
        <v>10100.152362840019</v>
      </c>
      <c r="CS31" s="15">
        <f ca="1">(BL31*DCF!I$28-DCF!I$5*MAX(BL31*DCF!I$28,0)-MAX(BL31-BK31,0)/Inputs!$B$17)*DCF!I$6</f>
        <v>10721.700194774852</v>
      </c>
      <c r="CT31" s="15">
        <f ca="1">(BM31*DCF!J$28-DCF!J$5*MAX(BM31*DCF!J$28,0)-MAX(BM31-BL31,0)/Inputs!$B$17)*DCF!J$6</f>
        <v>11340.3037323432</v>
      </c>
      <c r="CU31" s="15">
        <f ca="1">(BN31*DCF!K$28-DCF!K$5*MAX(BN31*DCF!K$28,0)-MAX(BN31-BM31,0)/Inputs!$B$17)*DCF!K$6</f>
        <v>11674.193034126774</v>
      </c>
      <c r="CV31" s="15">
        <f ca="1">(BO31*DCF!L$28-DCF!L$5*MAX(BO31*DCF!L$28,0)-MAX(BO31-BN31,0)/Inputs!$B$17)*DCF!L$6</f>
        <v>12182.372047480269</v>
      </c>
      <c r="CW31" s="15">
        <f ca="1">(BP31*DCF!M$28-DCF!M$5*MAX(BP31*DCF!M$28,0)-MAX(BP31-BO31,0)/Inputs!$B$17)*DCF!M$6</f>
        <v>13856.064418762073</v>
      </c>
      <c r="CX31" s="15">
        <f ca="1">(BQ31*DCF!C$46-DCF!C$5*MAX(BQ31*DCF!C$46,0)-MAX(BQ31-Inputs!$B$20,0)/Inputs!$B$24)*DCF!C$6</f>
        <v>-2445.3793449547234</v>
      </c>
      <c r="CY31" s="15">
        <f ca="1">(BR31*DCF!D$46-DCF!D$5*MAX(BR31*DCF!D$46,0)-MAX(BR31-BQ31,0)/Inputs!$B$24)*DCF!D$6</f>
        <v>-902.27602895563621</v>
      </c>
      <c r="CZ31" s="15">
        <f ca="1">(BS31*DCF!E$46-DCF!E$5*MAX(BS31*DCF!E$46,0)-MAX(BS31-BR31,0)/Inputs!$B$24)*DCF!E$6</f>
        <v>-1725.3236347374718</v>
      </c>
      <c r="DA31" s="15">
        <f ca="1">(BT31*DCF!F$46-DCF!F$5*MAX(BT31*DCF!F$46,0)-MAX(BT31-BS31,0)/Inputs!$B$24)*DCF!F$6</f>
        <v>-457.90343674733077</v>
      </c>
      <c r="DB31" s="15">
        <f ca="1">(BU31*DCF!G$46-DCF!G$5*MAX(BU31*DCF!G$46,0)-MAX(BU31-BT31,0)/Inputs!$B$24)*DCF!G$6</f>
        <v>-732.89623157400877</v>
      </c>
      <c r="DC31" s="15">
        <f ca="1">(BV31*DCF!H$46-DCF!H$5*MAX(BV31*DCF!H$46,0)-MAX(BV31-BU31,0)/Inputs!$B$24)*DCF!H$6</f>
        <v>-967.17503518471335</v>
      </c>
      <c r="DD31" s="15">
        <f ca="1">(BW31*DCF!I$46-DCF!I$5*MAX(BW31*DCF!I$46,0)-MAX(BW31-BV31,0)/Inputs!$B$24)*DCF!I$6</f>
        <v>-2254.1175388904608</v>
      </c>
      <c r="DE31" s="15">
        <f ca="1">(BX31*DCF!J$46-DCF!J$5*MAX(BX31*DCF!J$46,0)-MAX(BX31-BW31,0)/Inputs!$B$24)*DCF!J$6</f>
        <v>-350.4024809366407</v>
      </c>
      <c r="DF31" s="15">
        <f ca="1">(BY31*DCF!K$46-DCF!K$5*MAX(BY31*DCF!K$46,0)-MAX(BY31-BX31,0)/Inputs!$B$24)*DCF!K$6</f>
        <v>-1842.1305196263402</v>
      </c>
      <c r="DG31" s="15">
        <f ca="1">(BZ31*DCF!L$46-DCF!L$5*MAX(BZ31*DCF!L$46,0)-MAX(BZ31-BY31,0)/Inputs!$B$24)*DCF!L$6</f>
        <v>-1075.5811455158969</v>
      </c>
      <c r="DH31" s="15">
        <f ca="1">(CA31*DCF!M$46-DCF!M$5*MAX(CA31*DCF!M$46,0)-MAX(CA31-BZ31,0)/Inputs!$B$24)*DCF!M$6</f>
        <v>-1951.137935810066</v>
      </c>
      <c r="DI31" s="15">
        <f ca="1">SUM(CB31:CL31)+BE31*DCF!M$10*(1+Inputs!$B$30)*(1-Inputs!$B$33)*(1-Inputs!$B$30/Inputs!$B$31)/(Inputs!$B$29-Inputs!$B$30)*DCF!M$6</f>
        <v>168049.14005786288</v>
      </c>
      <c r="DJ31" s="15">
        <f ca="1">SUM(CM31:CW31)+BP31*DCF!M$28*(1+Inputs!$B$30)*(1-Inputs!$B$33)*(1-Inputs!$B$30/Inputs!$B$31)/(Inputs!$B$29-Inputs!$B$30)*DCF!M$6</f>
        <v>401746.11807890789</v>
      </c>
      <c r="DK31" s="15">
        <f ca="1">SUM(CX31:DH31)+CA31*DCF!M$46*(1+Inputs!$B$30)*(1-Inputs!$B$33)*(1-Inputs!$B$30/Inputs!$B$31)/(Inputs!$B$29-Inputs!$B$30)*DCF!M$6</f>
        <v>179506.88149367657</v>
      </c>
      <c r="DM31" s="15">
        <f ca="1">DI31+DJ31+DK31+Inputs!$B$34+Inputs!$B$36-Inputs!$B$35</f>
        <v>826153.13963044737</v>
      </c>
    </row>
    <row r="32" spans="1:117" x14ac:dyDescent="0.75">
      <c r="A32" s="11">
        <v>19</v>
      </c>
      <c r="C32" s="24">
        <f t="shared" ca="1" si="31"/>
        <v>-0.53130184443493311</v>
      </c>
      <c r="D32" s="24">
        <f t="shared" ca="1" si="31"/>
        <v>1.008234056161224</v>
      </c>
      <c r="E32" s="24">
        <f t="shared" ca="1" si="31"/>
        <v>-0.63826232699730023</v>
      </c>
      <c r="F32" s="24">
        <f t="shared" ca="1" si="31"/>
        <v>-1.3268770108298256</v>
      </c>
      <c r="G32" s="24">
        <f t="shared" ca="1" si="31"/>
        <v>-0.40598118686860518</v>
      </c>
      <c r="H32" s="24">
        <f t="shared" ca="1" si="31"/>
        <v>0.39516350223398056</v>
      </c>
      <c r="I32" s="24">
        <f t="shared" ca="1" si="31"/>
        <v>-0.87803772738945907</v>
      </c>
      <c r="J32" s="24">
        <f t="shared" ca="1" si="31"/>
        <v>1.5540567384055782E-2</v>
      </c>
      <c r="K32" s="24">
        <f t="shared" ca="1" si="31"/>
        <v>-2.9698655323533781E-2</v>
      </c>
      <c r="L32" s="24">
        <f t="shared" ca="1" si="31"/>
        <v>0.13604824441810984</v>
      </c>
      <c r="M32" s="24">
        <f t="shared" ca="1" si="31"/>
        <v>-0.45331052404926497</v>
      </c>
      <c r="N32" s="24">
        <f ca="1">SQRT(Inputs!$B$38)*C32+SQRT(1-Inputs!$B$38)*_xlfn.NORM.S.INV(RAND())</f>
        <v>-0.49609987506996056</v>
      </c>
      <c r="O32" s="24">
        <f ca="1">SQRT(Inputs!$B$38)*D32+SQRT(1-Inputs!$B$38)*_xlfn.NORM.S.INV(RAND())</f>
        <v>0.15095304456162834</v>
      </c>
      <c r="P32" s="24">
        <f ca="1">SQRT(Inputs!$B$38)*E32+SQRT(1-Inputs!$B$38)*_xlfn.NORM.S.INV(RAND())</f>
        <v>-0.34885992991824172</v>
      </c>
      <c r="Q32" s="24">
        <f ca="1">SQRT(Inputs!$B$38)*F32+SQRT(1-Inputs!$B$38)*_xlfn.NORM.S.INV(RAND())</f>
        <v>-1.6502340359804437</v>
      </c>
      <c r="R32" s="24">
        <f ca="1">SQRT(Inputs!$B$38)*G32+SQRT(1-Inputs!$B$38)*_xlfn.NORM.S.INV(RAND())</f>
        <v>1.2473630146835923</v>
      </c>
      <c r="S32" s="24">
        <f ca="1">SQRT(Inputs!$B$38)*H32+SQRT(1-Inputs!$B$38)*_xlfn.NORM.S.INV(RAND())</f>
        <v>-0.20243138596624194</v>
      </c>
      <c r="T32" s="24">
        <f ca="1">SQRT(Inputs!$B$38)*I32+SQRT(1-Inputs!$B$38)*_xlfn.NORM.S.INV(RAND())</f>
        <v>-1.0742260731466884</v>
      </c>
      <c r="U32" s="24">
        <f ca="1">SQRT(Inputs!$B$38)*J32+SQRT(1-Inputs!$B$38)*_xlfn.NORM.S.INV(RAND())</f>
        <v>0.66169309021647849</v>
      </c>
      <c r="V32" s="24">
        <f ca="1">SQRT(Inputs!$B$38)*K32+SQRT(1-Inputs!$B$38)*_xlfn.NORM.S.INV(RAND())</f>
        <v>-0.84799349683258396</v>
      </c>
      <c r="W32" s="24">
        <f ca="1">SQRT(Inputs!$B$38)*L32+SQRT(1-Inputs!$B$38)*_xlfn.NORM.S.INV(RAND())</f>
        <v>-8.8939770692337633E-2</v>
      </c>
      <c r="X32" s="24">
        <f ca="1">SQRT(Inputs!$B$38)*M32+SQRT(1-Inputs!$B$38)*_xlfn.NORM.S.INV(RAND())</f>
        <v>0.73101834533467602</v>
      </c>
      <c r="Y32" s="24">
        <f ca="1">SQRT(Inputs!$B$38)*C32+SQRT(1-Inputs!$B$38)*_xlfn.NORM.S.INV(RAND())</f>
        <v>0.20569168673804999</v>
      </c>
      <c r="Z32" s="24">
        <f ca="1">SQRT(Inputs!$B$38)*D32+SQRT(1-Inputs!$B$38)*_xlfn.NORM.S.INV(RAND())</f>
        <v>1.2468626982464084</v>
      </c>
      <c r="AA32" s="24">
        <f ca="1">SQRT(Inputs!$B$38)*E32+SQRT(1-Inputs!$B$38)*_xlfn.NORM.S.INV(RAND())</f>
        <v>-0.63562687455863842</v>
      </c>
      <c r="AB32" s="24">
        <f ca="1">SQRT(Inputs!$B$38)*F32+SQRT(1-Inputs!$B$38)*_xlfn.NORM.S.INV(RAND())</f>
        <v>-0.94094880722458885</v>
      </c>
      <c r="AC32" s="24">
        <f ca="1">SQRT(Inputs!$B$38)*G32+SQRT(1-Inputs!$B$38)*_xlfn.NORM.S.INV(RAND())</f>
        <v>0.20608106966105735</v>
      </c>
      <c r="AD32" s="24">
        <f ca="1">SQRT(Inputs!$B$38)*H32+SQRT(1-Inputs!$B$38)*_xlfn.NORM.S.INV(RAND())</f>
        <v>-4.2827306114523234E-2</v>
      </c>
      <c r="AE32" s="24">
        <f ca="1">SQRT(Inputs!$B$38)*I32+SQRT(1-Inputs!$B$38)*_xlfn.NORM.S.INV(RAND())</f>
        <v>-1.2639776299737779</v>
      </c>
      <c r="AF32" s="24">
        <f ca="1">SQRT(Inputs!$B$38)*J32+SQRT(1-Inputs!$B$38)*_xlfn.NORM.S.INV(RAND())</f>
        <v>1.2866800108224008</v>
      </c>
      <c r="AG32" s="24">
        <f ca="1">SQRT(Inputs!$B$38)*K32+SQRT(1-Inputs!$B$38)*_xlfn.NORM.S.INV(RAND())</f>
        <v>-1.1060353438449213</v>
      </c>
      <c r="AH32" s="24">
        <f ca="1">SQRT(Inputs!$B$38)*L32+SQRT(1-Inputs!$B$38)*_xlfn.NORM.S.INV(RAND())</f>
        <v>-0.14955693705029088</v>
      </c>
      <c r="AI32" s="24">
        <f ca="1">SQRT(Inputs!$B$38)*M32+SQRT(1-Inputs!$B$38)*_xlfn.NORM.S.INV(RAND())</f>
        <v>0.16118711439250458</v>
      </c>
      <c r="AJ32" s="24">
        <f ca="1">SQRT(Inputs!$B$38)*C32+SQRT(1-Inputs!$B$38)*_xlfn.NORM.S.INV(RAND())</f>
        <v>-0.42451124002768054</v>
      </c>
      <c r="AK32" s="24">
        <f ca="1">SQRT(Inputs!$B$38)*D32+SQRT(1-Inputs!$B$38)*_xlfn.NORM.S.INV(RAND())</f>
        <v>1.8874930784697315</v>
      </c>
      <c r="AL32" s="24">
        <f ca="1">SQRT(Inputs!$B$38)*E32+SQRT(1-Inputs!$B$38)*_xlfn.NORM.S.INV(RAND())</f>
        <v>0.51338936096413845</v>
      </c>
      <c r="AM32" s="24">
        <f ca="1">SQRT(Inputs!$B$38)*F32+SQRT(1-Inputs!$B$38)*_xlfn.NORM.S.INV(RAND())</f>
        <v>-1.2399501619600772</v>
      </c>
      <c r="AN32" s="24">
        <f ca="1">SQRT(Inputs!$B$38)*G32+SQRT(1-Inputs!$B$38)*_xlfn.NORM.S.INV(RAND())</f>
        <v>-0.50904472637355369</v>
      </c>
      <c r="AO32" s="24">
        <f ca="1">SQRT(Inputs!$B$38)*H32+SQRT(1-Inputs!$B$38)*_xlfn.NORM.S.INV(RAND())</f>
        <v>0.57539335127768965</v>
      </c>
      <c r="AP32" s="24">
        <f ca="1">SQRT(Inputs!$B$38)*I32+SQRT(1-Inputs!$B$38)*_xlfn.NORM.S.INV(RAND())</f>
        <v>7.2447869059660663E-2</v>
      </c>
      <c r="AQ32" s="24">
        <f ca="1">SQRT(Inputs!$B$38)*J32+SQRT(1-Inputs!$B$38)*_xlfn.NORM.S.INV(RAND())</f>
        <v>0.13144573811383592</v>
      </c>
      <c r="AR32" s="24">
        <f ca="1">SQRT(Inputs!$B$38)*K32+SQRT(1-Inputs!$B$38)*_xlfn.NORM.S.INV(RAND())</f>
        <v>0.32496156350044347</v>
      </c>
      <c r="AS32" s="24">
        <f ca="1">SQRT(Inputs!$B$38)*L32+SQRT(1-Inputs!$B$38)*_xlfn.NORM.S.INV(RAND())</f>
        <v>-0.96690826023243304</v>
      </c>
      <c r="AT32" s="24">
        <f ca="1">SQRT(Inputs!$B$38)*M32+SQRT(1-Inputs!$B$38)*_xlfn.NORM.S.INV(RAND())</f>
        <v>-0.60548394919859883</v>
      </c>
      <c r="AU32" s="15">
        <f ca="1">Inputs!$B$6*EXP($B$8-0.5*C$5^2+C$5*N32)</f>
        <v>4579.3264535540693</v>
      </c>
      <c r="AV32" s="15">
        <f t="shared" ca="1" si="1"/>
        <v>5699.2223481726278</v>
      </c>
      <c r="AW32" s="15">
        <f t="shared" ca="1" si="2"/>
        <v>6629.7740589069845</v>
      </c>
      <c r="AX32" s="15">
        <f t="shared" ca="1" si="3"/>
        <v>6586.2897637459391</v>
      </c>
      <c r="AY32" s="15">
        <f t="shared" ca="1" si="4"/>
        <v>9311.4005694847074</v>
      </c>
      <c r="AZ32" s="15">
        <f t="shared" ca="1" si="5"/>
        <v>11137.043826659343</v>
      </c>
      <c r="BA32" s="15">
        <f t="shared" ca="1" si="6"/>
        <v>12179.618256989561</v>
      </c>
      <c r="BB32" s="15">
        <f t="shared" ca="1" si="7"/>
        <v>15933.62767855719</v>
      </c>
      <c r="BC32" s="15">
        <f t="shared" ca="1" si="8"/>
        <v>17980.865839493228</v>
      </c>
      <c r="BD32" s="15">
        <f t="shared" ca="1" si="9"/>
        <v>21845.766712331701</v>
      </c>
      <c r="BE32" s="15">
        <f t="shared" ca="1" si="10"/>
        <v>28612.189018826411</v>
      </c>
      <c r="BF32" s="15">
        <f ca="1">Inputs!$B$13*EXP($B$9-0.5*C$6^2+C$6*Y32)</f>
        <v>14406.678070938002</v>
      </c>
      <c r="BG32" s="15">
        <f t="shared" ca="1" si="11"/>
        <v>21987.792957942318</v>
      </c>
      <c r="BH32" s="15">
        <f t="shared" ca="1" si="12"/>
        <v>24177.014049659392</v>
      </c>
      <c r="BI32" s="15">
        <f t="shared" ca="1" si="13"/>
        <v>25605.804684941628</v>
      </c>
      <c r="BJ32" s="15">
        <f t="shared" ca="1" si="14"/>
        <v>32337.528902655125</v>
      </c>
      <c r="BK32" s="15">
        <f t="shared" ca="1" si="15"/>
        <v>39457.453396834928</v>
      </c>
      <c r="BL32" s="15">
        <f t="shared" ca="1" si="16"/>
        <v>41145.629371787727</v>
      </c>
      <c r="BM32" s="15">
        <f t="shared" ca="1" si="17"/>
        <v>59343.06599352468</v>
      </c>
      <c r="BN32" s="15">
        <f t="shared" ca="1" si="18"/>
        <v>63924.64272104975</v>
      </c>
      <c r="BO32" s="15">
        <f t="shared" ca="1" si="19"/>
        <v>77297.15687340466</v>
      </c>
      <c r="BP32" s="15">
        <f t="shared" ca="1" si="20"/>
        <v>96891.687206424918</v>
      </c>
      <c r="BQ32" s="15">
        <f ca="1">Inputs!$B$20*EXP($B$10-0.5*C$7^2+C$7*AJ32)</f>
        <v>3689.9267941838057</v>
      </c>
      <c r="BR32" s="15">
        <f t="shared" ca="1" si="21"/>
        <v>9117.7057596318537</v>
      </c>
      <c r="BS32" s="15">
        <f t="shared" ca="1" si="22"/>
        <v>14469.347174528521</v>
      </c>
      <c r="BT32" s="15">
        <f t="shared" ca="1" si="23"/>
        <v>14410.46195046805</v>
      </c>
      <c r="BU32" s="15">
        <f t="shared" ca="1" si="24"/>
        <v>17656.71791800846</v>
      </c>
      <c r="BV32" s="15">
        <f t="shared" ca="1" si="25"/>
        <v>27965.789242386843</v>
      </c>
      <c r="BW32" s="15">
        <f t="shared" ca="1" si="26"/>
        <v>39627.67891738849</v>
      </c>
      <c r="BX32" s="15">
        <f t="shared" ca="1" si="27"/>
        <v>56905.637791280307</v>
      </c>
      <c r="BY32" s="15">
        <f t="shared" ca="1" si="28"/>
        <v>84849.158594080756</v>
      </c>
      <c r="BZ32" s="15">
        <f t="shared" ca="1" si="29"/>
        <v>99667.261101838856</v>
      </c>
      <c r="CA32" s="15">
        <f t="shared" ca="1" si="30"/>
        <v>125720.79533569318</v>
      </c>
      <c r="CB32" s="15">
        <f ca="1">(AU32*DCF!C$10-DCF!C$5*MAX(AU32*DCF!C$10,0)-MAX(AU32-Inputs!$B$6,0)/Inputs!$B$10)*DCF!C$6</f>
        <v>1045.8045412935646</v>
      </c>
      <c r="CC32" s="15">
        <f ca="1">(AV32*DCF!D$10-DCF!D$5*MAX(AV32*DCF!D$10,0)-MAX(AV32-AU32,0)/Inputs!$B$10)*DCF!D$6</f>
        <v>1116.0895322580338</v>
      </c>
      <c r="CD32" s="15">
        <f ca="1">(AW32*DCF!E$10-DCF!E$5*MAX(AW32*DCF!E$10,0)-MAX(AW32-AV32,0)/Inputs!$B$10)*DCF!E$6</f>
        <v>1321.1105121163118</v>
      </c>
      <c r="CE32" s="15">
        <f ca="1">(AX32*DCF!F$10-DCF!F$5*MAX(AX32*DCF!F$10,0)-MAX(AX32-AW32,0)/Inputs!$B$10)*DCF!F$6</f>
        <v>1437.7765589661919</v>
      </c>
      <c r="CF32" s="15">
        <f ca="1">(AY32*DCF!G$10-DCF!G$5*MAX(AY32*DCF!G$10,0)-MAX(AY32-AX32,0)/Inputs!$B$10)*DCF!G$6</f>
        <v>1394.7061719633764</v>
      </c>
      <c r="CG32" s="15">
        <f ca="1">(AZ32*DCF!H$10-DCF!H$5*MAX(AZ32*DCF!H$10,0)-MAX(AZ32-AY32,0)/Inputs!$B$10)*DCF!H$6</f>
        <v>1838.0893580519232</v>
      </c>
      <c r="CH32" s="15">
        <f ca="1">(BA32*DCF!I$10-DCF!I$5*MAX(BA32*DCF!I$10,0)-MAX(BA32-AZ32,0)/Inputs!$B$10)*DCF!I$6</f>
        <v>2053.7532066419499</v>
      </c>
      <c r="CI32" s="15">
        <f ca="1">(BB32*DCF!J$10-DCF!J$5*MAX(BB32*DCF!J$10,0)-MAX(BB32-BA32,0)/Inputs!$B$10)*DCF!J$6</f>
        <v>2165.3892140959369</v>
      </c>
      <c r="CJ32" s="15">
        <f ca="1">(BC32*DCF!K$10-DCF!K$5*MAX(BC32*DCF!K$10,0)-MAX(BC32-BB32,0)/Inputs!$B$10)*DCF!K$6</f>
        <v>2608.0484479522488</v>
      </c>
      <c r="CK32" s="15">
        <f ca="1">(BD32*DCF!L$10-DCF!L$5*MAX(BD32*DCF!L$10,0)-MAX(BD32-BC32,0)/Inputs!$B$10)*DCF!L$6</f>
        <v>2794.9627775470558</v>
      </c>
      <c r="CL32" s="15">
        <f ca="1">(BE32*DCF!M$10-DCF!M$5*MAX(BE32*DCF!M$10,0)-MAX(BE32-BD32,0)/Inputs!$B$10)*DCF!M$6</f>
        <v>3229.2284988360116</v>
      </c>
      <c r="CM32" s="15">
        <f ca="1">(BF32*DCF!C$28-DCF!C$5*MAX(BF32*DCF!C$28,0)-MAX(BF32-Inputs!$B$13,0)/Inputs!$B$17)*DCF!C$6</f>
        <v>3699.438430629069</v>
      </c>
      <c r="CN32" s="15">
        <f ca="1">(BG32*DCF!D$28-DCF!D$5*MAX(BG32*DCF!D$28,0)-MAX(BG32-BF32,0)/Inputs!$B$17)*DCF!D$6</f>
        <v>4858.512751742549</v>
      </c>
      <c r="CO32" s="15">
        <f ca="1">(BH32*DCF!E$28-DCF!E$5*MAX(BH32*DCF!E$28,0)-MAX(BH32-BG32,0)/Inputs!$B$17)*DCF!E$6</f>
        <v>6415.8955424710803</v>
      </c>
      <c r="CP32" s="15">
        <f ca="1">(BI32*DCF!F$28-DCF!F$5*MAX(BI32*DCF!F$28,0)-MAX(BI32-BH32,0)/Inputs!$B$17)*DCF!F$6</f>
        <v>6691.1675740699138</v>
      </c>
      <c r="CQ32" s="15">
        <f ca="1">(BJ32*DCF!G$28-DCF!G$5*MAX(BJ32*DCF!G$28,0)-MAX(BJ32-BI32,0)/Inputs!$B$17)*DCF!G$6</f>
        <v>7258.0077058145425</v>
      </c>
      <c r="CR32" s="15">
        <f ca="1">(BK32*DCF!H$28-DCF!H$5*MAX(BK32*DCF!H$28,0)-MAX(BK32-BJ32,0)/Inputs!$B$17)*DCF!H$6</f>
        <v>8652.0270923629159</v>
      </c>
      <c r="CS32" s="15">
        <f ca="1">(BL32*DCF!I$28-DCF!I$5*MAX(BL32*DCF!I$28,0)-MAX(BL32-BK32,0)/Inputs!$B$17)*DCF!I$6</f>
        <v>9433.2147028817308</v>
      </c>
      <c r="CT32" s="15">
        <f ca="1">(BM32*DCF!J$28-DCF!J$5*MAX(BM32*DCF!J$28,0)-MAX(BM32-BL32,0)/Inputs!$B$17)*DCF!J$6</f>
        <v>10825.5987214986</v>
      </c>
      <c r="CU32" s="15">
        <f ca="1">(BN32*DCF!K$28-DCF!K$5*MAX(BN32*DCF!K$28,0)-MAX(BN32-BM32,0)/Inputs!$B$17)*DCF!K$6</f>
        <v>12938.630595258801</v>
      </c>
      <c r="CV32" s="15">
        <f ca="1">(BO32*DCF!L$28-DCF!L$5*MAX(BO32*DCF!L$28,0)-MAX(BO32-BN32,0)/Inputs!$B$17)*DCF!L$6</f>
        <v>13909.282978980196</v>
      </c>
      <c r="CW32" s="15">
        <f ca="1">(BP32*DCF!M$28-DCF!M$5*MAX(BP32*DCF!M$28,0)-MAX(BP32-BO32,0)/Inputs!$B$17)*DCF!M$6</f>
        <v>16182.048009626562</v>
      </c>
      <c r="CX32" s="15">
        <f ca="1">(BQ32*DCF!C$46-DCF!C$5*MAX(BQ32*DCF!C$46,0)-MAX(BQ32-Inputs!$B$20,0)/Inputs!$B$24)*DCF!C$6</f>
        <v>-1078.0093262243456</v>
      </c>
      <c r="CY32" s="15">
        <f ca="1">(BR32*DCF!D$46-DCF!D$5*MAX(BR32*DCF!D$46,0)-MAX(BR32-BQ32,0)/Inputs!$B$24)*DCF!D$6</f>
        <v>-3872.1679754228949</v>
      </c>
      <c r="CZ32" s="15">
        <f ca="1">(BS32*DCF!E$46-DCF!E$5*MAX(BS32*DCF!E$46,0)-MAX(BS32-BR32,0)/Inputs!$B$24)*DCF!E$6</f>
        <v>-3820.4952138059484</v>
      </c>
      <c r="DA32" s="15">
        <f ca="1">(BT32*DCF!F$46-DCF!F$5*MAX(BT32*DCF!F$46,0)-MAX(BT32-BS32,0)/Inputs!$B$24)*DCF!F$6</f>
        <v>-1049.460949123657</v>
      </c>
      <c r="DB32" s="15">
        <f ca="1">(BU32*DCF!G$46-DCF!G$5*MAX(BU32*DCF!G$46,0)-MAX(BU32-BT32,0)/Inputs!$B$24)*DCF!G$6</f>
        <v>-1685.9134746409359</v>
      </c>
      <c r="DC32" s="15">
        <f ca="1">(BV32*DCF!H$46-DCF!H$5*MAX(BV32*DCF!H$46,0)-MAX(BV32-BU32,0)/Inputs!$B$24)*DCF!H$6</f>
        <v>-3203.4807493225994</v>
      </c>
      <c r="DD32" s="15">
        <f ca="1">(BW32*DCF!I$46-DCF!I$5*MAX(BW32*DCF!I$46,0)-MAX(BW32-BV32,0)/Inputs!$B$24)*DCF!I$6</f>
        <v>-2432.4607759631854</v>
      </c>
      <c r="DE32" s="15">
        <f ca="1">(BX32*DCF!J$46-DCF!J$5*MAX(BX32*DCF!J$46,0)-MAX(BX32-BW32,0)/Inputs!$B$24)*DCF!J$6</f>
        <v>-2194.798315286469</v>
      </c>
      <c r="DF32" s="15">
        <f ca="1">(BY32*DCF!K$46-DCF!K$5*MAX(BY32*DCF!K$46,0)-MAX(BY32-BX32,0)/Inputs!$B$24)*DCF!K$6</f>
        <v>-1998.5513993642196</v>
      </c>
      <c r="DG32" s="15">
        <f ca="1">(BZ32*DCF!L$46-DCF!L$5*MAX(BZ32*DCF!L$46,0)-MAX(BZ32-BY32,0)/Inputs!$B$24)*DCF!L$6</f>
        <v>3536.1515128449237</v>
      </c>
      <c r="DH32" s="15">
        <f ca="1">(CA32*DCF!M$46-DCF!M$5*MAX(CA32*DCF!M$46,0)-MAX(CA32-BZ32,0)/Inputs!$B$24)*DCF!M$6</f>
        <v>4409.3640069042322</v>
      </c>
      <c r="DI32" s="15">
        <f ca="1">SUM(CB32:CL32)+BE32*DCF!M$10*(1+Inputs!$B$30)*(1-Inputs!$B$33)*(1-Inputs!$B$30/Inputs!$B$31)/(Inputs!$B$29-Inputs!$B$30)*DCF!M$6</f>
        <v>100633.05921614691</v>
      </c>
      <c r="DJ32" s="15">
        <f ca="1">SUM(CM32:CW32)+BP32*DCF!M$28*(1+Inputs!$B$30)*(1-Inputs!$B$33)*(1-Inputs!$B$30/Inputs!$B$31)/(Inputs!$B$29-Inputs!$B$30)*DCF!M$6</f>
        <v>460398.28644587134</v>
      </c>
      <c r="DK32" s="15">
        <f ca="1">SUM(CX32:DH32)+CA32*DCF!M$46*(1+Inputs!$B$30)*(1-Inputs!$B$33)*(1-Inputs!$B$30/Inputs!$B$31)/(Inputs!$B$29-Inputs!$B$30)*DCF!M$6</f>
        <v>180989.41950984157</v>
      </c>
      <c r="DM32" s="15">
        <f ca="1">DI32+DJ32+DK32+Inputs!$B$34+Inputs!$B$36-Inputs!$B$35</f>
        <v>818871.76517185988</v>
      </c>
    </row>
    <row r="33" spans="1:117" x14ac:dyDescent="0.75">
      <c r="A33" s="11">
        <v>20</v>
      </c>
      <c r="C33" s="24">
        <f t="shared" ca="1" si="31"/>
        <v>0.7647855880071982</v>
      </c>
      <c r="D33" s="24">
        <f t="shared" ca="1" si="31"/>
        <v>-0.73646710536542892</v>
      </c>
      <c r="E33" s="24">
        <f t="shared" ca="1" si="31"/>
        <v>0.30684109736494725</v>
      </c>
      <c r="F33" s="24">
        <f t="shared" ca="1" si="31"/>
        <v>1.4637362449458555</v>
      </c>
      <c r="G33" s="24">
        <f t="shared" ca="1" si="31"/>
        <v>0.71411825918361749</v>
      </c>
      <c r="H33" s="24">
        <f t="shared" ca="1" si="31"/>
        <v>-7.6058281373884692E-2</v>
      </c>
      <c r="I33" s="24">
        <f t="shared" ca="1" si="31"/>
        <v>-1.2550894770839285</v>
      </c>
      <c r="J33" s="24">
        <f t="shared" ca="1" si="31"/>
        <v>-0.50268133943681426</v>
      </c>
      <c r="K33" s="24">
        <f t="shared" ca="1" si="31"/>
        <v>-2.1091130431420404</v>
      </c>
      <c r="L33" s="24">
        <f t="shared" ca="1" si="31"/>
        <v>-0.45630127619440902</v>
      </c>
      <c r="M33" s="24">
        <f t="shared" ca="1" si="31"/>
        <v>1.3701188209853794</v>
      </c>
      <c r="N33" s="24">
        <f ca="1">SQRT(Inputs!$B$38)*C33+SQRT(1-Inputs!$B$38)*_xlfn.NORM.S.INV(RAND())</f>
        <v>9.52297366907362E-2</v>
      </c>
      <c r="O33" s="24">
        <f ca="1">SQRT(Inputs!$B$38)*D33+SQRT(1-Inputs!$B$38)*_xlfn.NORM.S.INV(RAND())</f>
        <v>-1.9139625934844999</v>
      </c>
      <c r="P33" s="24">
        <f ca="1">SQRT(Inputs!$B$38)*E33+SQRT(1-Inputs!$B$38)*_xlfn.NORM.S.INV(RAND())</f>
        <v>1.1812232014725264</v>
      </c>
      <c r="Q33" s="24">
        <f ca="1">SQRT(Inputs!$B$38)*F33+SQRT(1-Inputs!$B$38)*_xlfn.NORM.S.INV(RAND())</f>
        <v>1.8945483900407352</v>
      </c>
      <c r="R33" s="24">
        <f ca="1">SQRT(Inputs!$B$38)*G33+SQRT(1-Inputs!$B$38)*_xlfn.NORM.S.INV(RAND())</f>
        <v>0.36633295031982105</v>
      </c>
      <c r="S33" s="24">
        <f ca="1">SQRT(Inputs!$B$38)*H33+SQRT(1-Inputs!$B$38)*_xlfn.NORM.S.INV(RAND())</f>
        <v>-0.6453143400147161</v>
      </c>
      <c r="T33" s="24">
        <f ca="1">SQRT(Inputs!$B$38)*I33+SQRT(1-Inputs!$B$38)*_xlfn.NORM.S.INV(RAND())</f>
        <v>0.58786884459706013</v>
      </c>
      <c r="U33" s="24">
        <f ca="1">SQRT(Inputs!$B$38)*J33+SQRT(1-Inputs!$B$38)*_xlfn.NORM.S.INV(RAND())</f>
        <v>-0.40899742408365258</v>
      </c>
      <c r="V33" s="24">
        <f ca="1">SQRT(Inputs!$B$38)*K33+SQRT(1-Inputs!$B$38)*_xlfn.NORM.S.INV(RAND())</f>
        <v>-2.556201895326498</v>
      </c>
      <c r="W33" s="24">
        <f ca="1">SQRT(Inputs!$B$38)*L33+SQRT(1-Inputs!$B$38)*_xlfn.NORM.S.INV(RAND())</f>
        <v>-0.11593104403608709</v>
      </c>
      <c r="X33" s="24">
        <f ca="1">SQRT(Inputs!$B$38)*M33+SQRT(1-Inputs!$B$38)*_xlfn.NORM.S.INV(RAND())</f>
        <v>0.42200565419070757</v>
      </c>
      <c r="Y33" s="24">
        <f ca="1">SQRT(Inputs!$B$38)*C33+SQRT(1-Inputs!$B$38)*_xlfn.NORM.S.INV(RAND())</f>
        <v>-0.5954802338036479</v>
      </c>
      <c r="Z33" s="24">
        <f ca="1">SQRT(Inputs!$B$38)*D33+SQRT(1-Inputs!$B$38)*_xlfn.NORM.S.INV(RAND())</f>
        <v>-2.3331145380648746</v>
      </c>
      <c r="AA33" s="24">
        <f ca="1">SQRT(Inputs!$B$38)*E33+SQRT(1-Inputs!$B$38)*_xlfn.NORM.S.INV(RAND())</f>
        <v>0.27635838614662322</v>
      </c>
      <c r="AB33" s="24">
        <f ca="1">SQRT(Inputs!$B$38)*F33+SQRT(1-Inputs!$B$38)*_xlfn.NORM.S.INV(RAND())</f>
        <v>0.18068396423688249</v>
      </c>
      <c r="AC33" s="24">
        <f ca="1">SQRT(Inputs!$B$38)*G33+SQRT(1-Inputs!$B$38)*_xlfn.NORM.S.INV(RAND())</f>
        <v>-0.58084612518255807</v>
      </c>
      <c r="AD33" s="24">
        <f ca="1">SQRT(Inputs!$B$38)*H33+SQRT(1-Inputs!$B$38)*_xlfn.NORM.S.INV(RAND())</f>
        <v>2.6824156255203659E-2</v>
      </c>
      <c r="AE33" s="24">
        <f ca="1">SQRT(Inputs!$B$38)*I33+SQRT(1-Inputs!$B$38)*_xlfn.NORM.S.INV(RAND())</f>
        <v>-0.51111140084484163</v>
      </c>
      <c r="AF33" s="24">
        <f ca="1">SQRT(Inputs!$B$38)*J33+SQRT(1-Inputs!$B$38)*_xlfn.NORM.S.INV(RAND())</f>
        <v>0.23895083086911434</v>
      </c>
      <c r="AG33" s="24">
        <f ca="1">SQRT(Inputs!$B$38)*K33+SQRT(1-Inputs!$B$38)*_xlfn.NORM.S.INV(RAND())</f>
        <v>-0.48416109599976076</v>
      </c>
      <c r="AH33" s="24">
        <f ca="1">SQRT(Inputs!$B$38)*L33+SQRT(1-Inputs!$B$38)*_xlfn.NORM.S.INV(RAND())</f>
        <v>-0.13068336442457926</v>
      </c>
      <c r="AI33" s="24">
        <f ca="1">SQRT(Inputs!$B$38)*M33+SQRT(1-Inputs!$B$38)*_xlfn.NORM.S.INV(RAND())</f>
        <v>0.41139536470333854</v>
      </c>
      <c r="AJ33" s="24">
        <f ca="1">SQRT(Inputs!$B$38)*C33+SQRT(1-Inputs!$B$38)*_xlfn.NORM.S.INV(RAND())</f>
        <v>0.65239445609178359</v>
      </c>
      <c r="AK33" s="24">
        <f ca="1">SQRT(Inputs!$B$38)*D33+SQRT(1-Inputs!$B$38)*_xlfn.NORM.S.INV(RAND())</f>
        <v>-0.42187341679872109</v>
      </c>
      <c r="AL33" s="24">
        <f ca="1">SQRT(Inputs!$B$38)*E33+SQRT(1-Inputs!$B$38)*_xlfn.NORM.S.INV(RAND())</f>
        <v>-0.11951078969198342</v>
      </c>
      <c r="AM33" s="24">
        <f ca="1">SQRT(Inputs!$B$38)*F33+SQRT(1-Inputs!$B$38)*_xlfn.NORM.S.INV(RAND())</f>
        <v>0.17147329485156515</v>
      </c>
      <c r="AN33" s="24">
        <f ca="1">SQRT(Inputs!$B$38)*G33+SQRT(1-Inputs!$B$38)*_xlfn.NORM.S.INV(RAND())</f>
        <v>-0.15400052097349209</v>
      </c>
      <c r="AO33" s="24">
        <f ca="1">SQRT(Inputs!$B$38)*H33+SQRT(1-Inputs!$B$38)*_xlfn.NORM.S.INV(RAND())</f>
        <v>-0.93342028966388979</v>
      </c>
      <c r="AP33" s="24">
        <f ca="1">SQRT(Inputs!$B$38)*I33+SQRT(1-Inputs!$B$38)*_xlfn.NORM.S.INV(RAND())</f>
        <v>-1.6957814875683208</v>
      </c>
      <c r="AQ33" s="24">
        <f ca="1">SQRT(Inputs!$B$38)*J33+SQRT(1-Inputs!$B$38)*_xlfn.NORM.S.INV(RAND())</f>
        <v>-0.86848374651708737</v>
      </c>
      <c r="AR33" s="24">
        <f ca="1">SQRT(Inputs!$B$38)*K33+SQRT(1-Inputs!$B$38)*_xlfn.NORM.S.INV(RAND())</f>
        <v>-1.2247070936128119</v>
      </c>
      <c r="AS33" s="24">
        <f ca="1">SQRT(Inputs!$B$38)*L33+SQRT(1-Inputs!$B$38)*_xlfn.NORM.S.INV(RAND())</f>
        <v>-1.0617689045456911</v>
      </c>
      <c r="AT33" s="24">
        <f ca="1">SQRT(Inputs!$B$38)*M33+SQRT(1-Inputs!$B$38)*_xlfn.NORM.S.INV(RAND())</f>
        <v>-0.510871648998793</v>
      </c>
      <c r="AU33" s="15">
        <f ca="1">Inputs!$B$6*EXP($B$8-0.5*C$5^2+C$5*N33)</f>
        <v>5039.3256198481577</v>
      </c>
      <c r="AV33" s="15">
        <f t="shared" ca="1" si="1"/>
        <v>4629.4653791500195</v>
      </c>
      <c r="AW33" s="15">
        <f t="shared" ca="1" si="2"/>
        <v>6619.7776076831369</v>
      </c>
      <c r="AX33" s="15">
        <f t="shared" ca="1" si="3"/>
        <v>10240.404962017505</v>
      </c>
      <c r="AY33" s="15">
        <f t="shared" ca="1" si="4"/>
        <v>13061.86365525739</v>
      </c>
      <c r="AZ33" s="15">
        <f t="shared" ca="1" si="5"/>
        <v>14879.197777455105</v>
      </c>
      <c r="BA33" s="15">
        <f t="shared" ca="1" si="6"/>
        <v>19363.804016098289</v>
      </c>
      <c r="BB33" s="15">
        <f t="shared" ca="1" si="7"/>
        <v>22755.374184225369</v>
      </c>
      <c r="BC33" s="15">
        <f t="shared" ca="1" si="8"/>
        <v>21775.479386767958</v>
      </c>
      <c r="BD33" s="15">
        <f t="shared" ca="1" si="9"/>
        <v>26389.307917096878</v>
      </c>
      <c r="BE33" s="15">
        <f t="shared" ca="1" si="10"/>
        <v>33603.815206760606</v>
      </c>
      <c r="BF33" s="15">
        <f ca="1">Inputs!$B$13*EXP($B$9-0.5*C$6^2+C$6*Y33)</f>
        <v>12290.927285898351</v>
      </c>
      <c r="BG33" s="15">
        <f t="shared" ca="1" si="11"/>
        <v>9832.4836910637387</v>
      </c>
      <c r="BH33" s="15">
        <f t="shared" ca="1" si="12"/>
        <v>12576.952631657676</v>
      </c>
      <c r="BI33" s="15">
        <f t="shared" ca="1" si="13"/>
        <v>15830.268465835881</v>
      </c>
      <c r="BJ33" s="15">
        <f t="shared" ca="1" si="14"/>
        <v>17848.173234332768</v>
      </c>
      <c r="BK33" s="15">
        <f t="shared" ca="1" si="15"/>
        <v>21985.392694231894</v>
      </c>
      <c r="BL33" s="15">
        <f t="shared" ca="1" si="16"/>
        <v>25275.566488386205</v>
      </c>
      <c r="BM33" s="15">
        <f t="shared" ca="1" si="17"/>
        <v>32005.21592778153</v>
      </c>
      <c r="BN33" s="15">
        <f t="shared" ca="1" si="18"/>
        <v>37143.596109435493</v>
      </c>
      <c r="BO33" s="15">
        <f t="shared" ca="1" si="19"/>
        <v>45012.376616695954</v>
      </c>
      <c r="BP33" s="15">
        <f t="shared" ca="1" si="20"/>
        <v>58045.183319550008</v>
      </c>
      <c r="BQ33" s="15">
        <f ca="1">Inputs!$B$20*EXP($B$10-0.5*C$7^2+C$7*AJ33)</f>
        <v>5406.3080336772036</v>
      </c>
      <c r="BR33" s="15">
        <f t="shared" ca="1" si="21"/>
        <v>6415.8364556651914</v>
      </c>
      <c r="BS33" s="15">
        <f t="shared" ca="1" si="22"/>
        <v>8489.3533268111023</v>
      </c>
      <c r="BT33" s="15">
        <f t="shared" ca="1" si="23"/>
        <v>12243.519178860714</v>
      </c>
      <c r="BU33" s="15">
        <f t="shared" ca="1" si="24"/>
        <v>16347.395852293081</v>
      </c>
      <c r="BV33" s="15">
        <f t="shared" ca="1" si="25"/>
        <v>18430.385720054306</v>
      </c>
      <c r="BW33" s="15">
        <f t="shared" ca="1" si="26"/>
        <v>17962.786217491714</v>
      </c>
      <c r="BX33" s="15">
        <f t="shared" ca="1" si="27"/>
        <v>21109.19599042504</v>
      </c>
      <c r="BY33" s="15">
        <f t="shared" ca="1" si="28"/>
        <v>23399.145531118047</v>
      </c>
      <c r="BZ33" s="15">
        <f t="shared" ca="1" si="29"/>
        <v>27010.429925335397</v>
      </c>
      <c r="CA33" s="15">
        <f t="shared" ca="1" si="30"/>
        <v>34648.764021067778</v>
      </c>
      <c r="CB33" s="15">
        <f ca="1">(AU33*DCF!C$10-DCF!C$5*MAX(AU33*DCF!C$10,0)-MAX(AU33-Inputs!$B$6,0)/Inputs!$B$10)*DCF!C$6</f>
        <v>1042.5246652472579</v>
      </c>
      <c r="CC33" s="15">
        <f ca="1">(AV33*DCF!D$10-DCF!D$5*MAX(AV33*DCF!D$10,0)-MAX(AV33-AU33,0)/Inputs!$B$10)*DCF!D$6</f>
        <v>1128.400822569379</v>
      </c>
      <c r="CD33" s="15">
        <f ca="1">(AW33*DCF!E$10-DCF!E$5*MAX(AW33*DCF!E$10,0)-MAX(AW33-AV33,0)/Inputs!$B$10)*DCF!E$6</f>
        <v>1080.1005355898815</v>
      </c>
      <c r="CE33" s="15">
        <f ca="1">(AX33*DCF!F$10-DCF!F$5*MAX(AX33*DCF!F$10,0)-MAX(AX33-AW33,0)/Inputs!$B$10)*DCF!F$6</f>
        <v>1482.1012966896742</v>
      </c>
      <c r="CF33" s="15">
        <f ca="1">(AY33*DCF!G$10-DCF!G$5*MAX(AY33*DCF!G$10,0)-MAX(AY33-AX33,0)/Inputs!$B$10)*DCF!G$6</f>
        <v>2148.9312888936793</v>
      </c>
      <c r="CG33" s="15">
        <f ca="1">(AZ33*DCF!H$10-DCF!H$5*MAX(AZ33*DCF!H$10,0)-MAX(AZ33-AY33,0)/Inputs!$B$10)*DCF!H$6</f>
        <v>2566.1066676544619</v>
      </c>
      <c r="CH33" s="15">
        <f ca="1">(BA33*DCF!I$10-DCF!I$5*MAX(BA33*DCF!I$10,0)-MAX(BA33-AZ33,0)/Inputs!$B$10)*DCF!I$6</f>
        <v>2801.4280504812418</v>
      </c>
      <c r="CI33" s="15">
        <f ca="1">(BB33*DCF!J$10-DCF!J$5*MAX(BB33*DCF!J$10,0)-MAX(BB33-BA33,0)/Inputs!$B$10)*DCF!J$6</f>
        <v>3390.9384394725853</v>
      </c>
      <c r="CJ33" s="15">
        <f ca="1">(BC33*DCF!K$10-DCF!K$5*MAX(BC33*DCF!K$10,0)-MAX(BC33-BB33,0)/Inputs!$B$10)*DCF!K$6</f>
        <v>3505.5024650606633</v>
      </c>
      <c r="CK33" s="15">
        <f ca="1">(BD33*DCF!L$10-DCF!L$5*MAX(BD33*DCF!L$10,0)-MAX(BD33-BC33,0)/Inputs!$B$10)*DCF!L$6</f>
        <v>3383.366718747337</v>
      </c>
      <c r="CL33" s="15">
        <f ca="1">(BE33*DCF!M$10-DCF!M$5*MAX(BE33*DCF!M$10,0)-MAX(BE33-BD33,0)/Inputs!$B$10)*DCF!M$6</f>
        <v>3880.0829768929675</v>
      </c>
      <c r="CM33" s="15">
        <f ca="1">(BF33*DCF!C$28-DCF!C$5*MAX(BF33*DCF!C$28,0)-MAX(BF33-Inputs!$B$13,0)/Inputs!$B$17)*DCF!C$6</f>
        <v>3542.3512137526873</v>
      </c>
      <c r="CN33" s="15">
        <f ca="1">(BG33*DCF!D$28-DCF!D$5*MAX(BG33*DCF!D$28,0)-MAX(BG33-BF33,0)/Inputs!$B$17)*DCF!D$6</f>
        <v>2895.8932215576579</v>
      </c>
      <c r="CO33" s="15">
        <f ca="1">(BH33*DCF!E$28-DCF!E$5*MAX(BH33*DCF!E$28,0)-MAX(BH33-BG33,0)/Inputs!$B$17)*DCF!E$6</f>
        <v>3021.1198849075513</v>
      </c>
      <c r="CP33" s="15">
        <f ca="1">(BI33*DCF!F$28-DCF!F$5*MAX(BI33*DCF!F$28,0)-MAX(BI33-BH33,0)/Inputs!$B$17)*DCF!F$6</f>
        <v>3705.1833353582188</v>
      </c>
      <c r="CQ33" s="15">
        <f ca="1">(BJ33*DCF!G$28-DCF!G$5*MAX(BJ33*DCF!G$28,0)-MAX(BJ33-BI33,0)/Inputs!$B$17)*DCF!G$6</f>
        <v>4291.4523117516428</v>
      </c>
      <c r="CR33" s="15">
        <f ca="1">(BK33*DCF!H$28-DCF!H$5*MAX(BK33*DCF!H$28,0)-MAX(BK33-BJ33,0)/Inputs!$B$17)*DCF!H$6</f>
        <v>4794.4223731454849</v>
      </c>
      <c r="CS33" s="15">
        <f ca="1">(BL33*DCF!I$28-DCF!I$5*MAX(BL33*DCF!I$28,0)-MAX(BL33-BK33,0)/Inputs!$B$17)*DCF!I$6</f>
        <v>5471.3854170466047</v>
      </c>
      <c r="CT33" s="15">
        <f ca="1">(BM33*DCF!J$28-DCF!J$5*MAX(BM33*DCF!J$28,0)-MAX(BM33-BL33,0)/Inputs!$B$17)*DCF!J$6</f>
        <v>6247.5235681793956</v>
      </c>
      <c r="CU33" s="15">
        <f ca="1">(BN33*DCF!K$28-DCF!K$5*MAX(BN33*DCF!K$28,0)-MAX(BN33-BM33,0)/Inputs!$B$17)*DCF!K$6</f>
        <v>7214.7215822313947</v>
      </c>
      <c r="CV33" s="15">
        <f ca="1">(BO33*DCF!L$28-DCF!L$5*MAX(BO33*DCF!L$28,0)-MAX(BO33-BN33,0)/Inputs!$B$17)*DCF!L$6</f>
        <v>8090.5483036501919</v>
      </c>
      <c r="CW33" s="15">
        <f ca="1">(BP33*DCF!M$28-DCF!M$5*MAX(BP33*DCF!M$28,0)-MAX(BP33-BO33,0)/Inputs!$B$17)*DCF!M$6</f>
        <v>9558.9403208757849</v>
      </c>
      <c r="CX33" s="15">
        <f ca="1">(BQ33*DCF!C$46-DCF!C$5*MAX(BQ33*DCF!C$46,0)-MAX(BQ33-Inputs!$B$20,0)/Inputs!$B$24)*DCF!C$6</f>
        <v>-2267.1880140950602</v>
      </c>
      <c r="CY33" s="15">
        <f ca="1">(BR33*DCF!D$46-DCF!D$5*MAX(BR33*DCF!D$46,0)-MAX(BR33-BQ33,0)/Inputs!$B$24)*DCF!D$6</f>
        <v>-1525.7910615573453</v>
      </c>
      <c r="CZ33" s="15">
        <f ca="1">(BS33*DCF!E$46-DCF!E$5*MAX(BS33*DCF!E$46,0)-MAX(BS33-BR33,0)/Inputs!$B$24)*DCF!E$6</f>
        <v>-1821.204079557649</v>
      </c>
      <c r="DA33" s="15">
        <f ca="1">(BT33*DCF!F$46-DCF!F$5*MAX(BT33*DCF!F$46,0)-MAX(BT33-BS33,0)/Inputs!$B$24)*DCF!F$6</f>
        <v>-2258.6609410048604</v>
      </c>
      <c r="DB33" s="15">
        <f ca="1">(BU33*DCF!G$46-DCF!G$5*MAX(BU33*DCF!G$46,0)-MAX(BU33-BT33,0)/Inputs!$B$24)*DCF!G$6</f>
        <v>-1930.3571282006835</v>
      </c>
      <c r="DC33" s="15">
        <f ca="1">(BV33*DCF!H$46-DCF!H$5*MAX(BV33*DCF!H$46,0)-MAX(BV33-BU33,0)/Inputs!$B$24)*DCF!H$6</f>
        <v>-647.27633871613273</v>
      </c>
      <c r="DD33" s="15">
        <f ca="1">(BW33*DCF!I$46-DCF!I$5*MAX(BW33*DCF!I$46,0)-MAX(BW33-BV33,0)/Inputs!$B$24)*DCF!I$6</f>
        <v>414.85750956813041</v>
      </c>
      <c r="DE33" s="15">
        <f ca="1">(BX33*DCF!J$46-DCF!J$5*MAX(BX33*DCF!J$46,0)-MAX(BX33-BW33,0)/Inputs!$B$24)*DCF!J$6</f>
        <v>51.095914015506942</v>
      </c>
      <c r="DF33" s="15">
        <f ca="1">(BY33*DCF!K$46-DCF!K$5*MAX(BY33*DCF!K$46,0)-MAX(BY33-BX33,0)/Inputs!$B$24)*DCF!K$6</f>
        <v>775.66056069806802</v>
      </c>
      <c r="DG33" s="15">
        <f ca="1">(BZ33*DCF!L$46-DCF!L$5*MAX(BZ33*DCF!L$46,0)-MAX(BZ33-BY33,0)/Inputs!$B$24)*DCF!L$6</f>
        <v>1049.8605932331031</v>
      </c>
      <c r="DH33" s="15">
        <f ca="1">(CA33*DCF!M$46-DCF!M$5*MAX(CA33*DCF!M$46,0)-MAX(CA33-BZ33,0)/Inputs!$B$24)*DCF!M$6</f>
        <v>1119.4859949046079</v>
      </c>
      <c r="DI33" s="15">
        <f ca="1">SUM(CB33:CL33)+BE33*DCF!M$10*(1+Inputs!$B$30)*(1-Inputs!$B$33)*(1-Inputs!$B$30/Inputs!$B$31)/(Inputs!$B$29-Inputs!$B$30)*DCF!M$6</f>
        <v>119929.34601216725</v>
      </c>
      <c r="DJ33" s="15">
        <f ca="1">SUM(CM33:CW33)+BP33*DCF!M$28*(1+Inputs!$B$30)*(1-Inputs!$B$33)*(1-Inputs!$B$30/Inputs!$B$31)/(Inputs!$B$29-Inputs!$B$30)*DCF!M$6</f>
        <v>274220.89186098287</v>
      </c>
      <c r="DK33" s="15">
        <f ca="1">SUM(CX33:DH33)+CA33*DCF!M$46*(1+Inputs!$B$30)*(1-Inputs!$B$33)*(1-Inputs!$B$30/Inputs!$B$31)/(Inputs!$B$29-Inputs!$B$30)*DCF!M$6</f>
        <v>46531.576594344653</v>
      </c>
      <c r="DM33" s="15">
        <f ca="1">DI33+DJ33+DK33+Inputs!$B$34+Inputs!$B$36-Inputs!$B$35</f>
        <v>517532.81446749484</v>
      </c>
    </row>
    <row r="34" spans="1:117" x14ac:dyDescent="0.75">
      <c r="A34" s="11">
        <v>21</v>
      </c>
      <c r="C34" s="24">
        <f t="shared" ref="C34:M43" ca="1" si="32">_xlfn.NORM.S.INV(RAND())</f>
        <v>-0.47741124621683489</v>
      </c>
      <c r="D34" s="24">
        <f t="shared" ca="1" si="32"/>
        <v>-0.41378387365119357</v>
      </c>
      <c r="E34" s="24">
        <f t="shared" ca="1" si="32"/>
        <v>-0.37675326272159199</v>
      </c>
      <c r="F34" s="24">
        <f t="shared" ca="1" si="32"/>
        <v>0.7965614541361129</v>
      </c>
      <c r="G34" s="24">
        <f t="shared" ca="1" si="32"/>
        <v>-0.10596452288405035</v>
      </c>
      <c r="H34" s="24">
        <f t="shared" ca="1" si="32"/>
        <v>1.5566340081375971</v>
      </c>
      <c r="I34" s="24">
        <f t="shared" ca="1" si="32"/>
        <v>-0.65385472013963042</v>
      </c>
      <c r="J34" s="24">
        <f t="shared" ca="1" si="32"/>
        <v>0.50801143085162304</v>
      </c>
      <c r="K34" s="24">
        <f t="shared" ca="1" si="32"/>
        <v>0.32256825571316811</v>
      </c>
      <c r="L34" s="24">
        <f t="shared" ca="1" si="32"/>
        <v>-0.27300018658626679</v>
      </c>
      <c r="M34" s="24">
        <f t="shared" ca="1" si="32"/>
        <v>-8.452957019297578E-3</v>
      </c>
      <c r="N34" s="24">
        <f ca="1">SQRT(Inputs!$B$38)*C34+SQRT(1-Inputs!$B$38)*_xlfn.NORM.S.INV(RAND())</f>
        <v>-0.18739584556897934</v>
      </c>
      <c r="O34" s="24">
        <f ca="1">SQRT(Inputs!$B$38)*D34+SQRT(1-Inputs!$B$38)*_xlfn.NORM.S.INV(RAND())</f>
        <v>-1.7251693595663955</v>
      </c>
      <c r="P34" s="24">
        <f ca="1">SQRT(Inputs!$B$38)*E34+SQRT(1-Inputs!$B$38)*_xlfn.NORM.S.INV(RAND())</f>
        <v>-0.90084323192234328</v>
      </c>
      <c r="Q34" s="24">
        <f ca="1">SQRT(Inputs!$B$38)*F34+SQRT(1-Inputs!$B$38)*_xlfn.NORM.S.INV(RAND())</f>
        <v>-1.3840123699361753</v>
      </c>
      <c r="R34" s="24">
        <f ca="1">SQRT(Inputs!$B$38)*G34+SQRT(1-Inputs!$B$38)*_xlfn.NORM.S.INV(RAND())</f>
        <v>0.57228669455399483</v>
      </c>
      <c r="S34" s="24">
        <f ca="1">SQRT(Inputs!$B$38)*H34+SQRT(1-Inputs!$B$38)*_xlfn.NORM.S.INV(RAND())</f>
        <v>0.27178166644386237</v>
      </c>
      <c r="T34" s="24">
        <f ca="1">SQRT(Inputs!$B$38)*I34+SQRT(1-Inputs!$B$38)*_xlfn.NORM.S.INV(RAND())</f>
        <v>-0.67277847761681997</v>
      </c>
      <c r="U34" s="24">
        <f ca="1">SQRT(Inputs!$B$38)*J34+SQRT(1-Inputs!$B$38)*_xlfn.NORM.S.INV(RAND())</f>
        <v>2.0929926492228219</v>
      </c>
      <c r="V34" s="24">
        <f ca="1">SQRT(Inputs!$B$38)*K34+SQRT(1-Inputs!$B$38)*_xlfn.NORM.S.INV(RAND())</f>
        <v>0.46230088941074421</v>
      </c>
      <c r="W34" s="24">
        <f ca="1">SQRT(Inputs!$B$38)*L34+SQRT(1-Inputs!$B$38)*_xlfn.NORM.S.INV(RAND())</f>
        <v>-1.3982900220605194</v>
      </c>
      <c r="X34" s="24">
        <f ca="1">SQRT(Inputs!$B$38)*M34+SQRT(1-Inputs!$B$38)*_xlfn.NORM.S.INV(RAND())</f>
        <v>0.80204511851921256</v>
      </c>
      <c r="Y34" s="24">
        <f ca="1">SQRT(Inputs!$B$38)*C34+SQRT(1-Inputs!$B$38)*_xlfn.NORM.S.INV(RAND())</f>
        <v>0.66047948533974798</v>
      </c>
      <c r="Z34" s="24">
        <f ca="1">SQRT(Inputs!$B$38)*D34+SQRT(1-Inputs!$B$38)*_xlfn.NORM.S.INV(RAND())</f>
        <v>-0.29754679227814074</v>
      </c>
      <c r="AA34" s="24">
        <f ca="1">SQRT(Inputs!$B$38)*E34+SQRT(1-Inputs!$B$38)*_xlfn.NORM.S.INV(RAND())</f>
        <v>0.33626214106326202</v>
      </c>
      <c r="AB34" s="24">
        <f ca="1">SQRT(Inputs!$B$38)*F34+SQRT(1-Inputs!$B$38)*_xlfn.NORM.S.INV(RAND())</f>
        <v>-0.42852926484955817</v>
      </c>
      <c r="AC34" s="24">
        <f ca="1">SQRT(Inputs!$B$38)*G34+SQRT(1-Inputs!$B$38)*_xlfn.NORM.S.INV(RAND())</f>
        <v>-0.53605799800983933</v>
      </c>
      <c r="AD34" s="24">
        <f ca="1">SQRT(Inputs!$B$38)*H34+SQRT(1-Inputs!$B$38)*_xlfn.NORM.S.INV(RAND())</f>
        <v>2.144132308598826</v>
      </c>
      <c r="AE34" s="24">
        <f ca="1">SQRT(Inputs!$B$38)*I34+SQRT(1-Inputs!$B$38)*_xlfn.NORM.S.INV(RAND())</f>
        <v>-1.6376671725364056</v>
      </c>
      <c r="AF34" s="24">
        <f ca="1">SQRT(Inputs!$B$38)*J34+SQRT(1-Inputs!$B$38)*_xlfn.NORM.S.INV(RAND())</f>
        <v>2.4859684254124326E-2</v>
      </c>
      <c r="AG34" s="24">
        <f ca="1">SQRT(Inputs!$B$38)*K34+SQRT(1-Inputs!$B$38)*_xlfn.NORM.S.INV(RAND())</f>
        <v>0.64518430995180609</v>
      </c>
      <c r="AH34" s="24">
        <f ca="1">SQRT(Inputs!$B$38)*L34+SQRT(1-Inputs!$B$38)*_xlfn.NORM.S.INV(RAND())</f>
        <v>-0.13077361347324404</v>
      </c>
      <c r="AI34" s="24">
        <f ca="1">SQRT(Inputs!$B$38)*M34+SQRT(1-Inputs!$B$38)*_xlfn.NORM.S.INV(RAND())</f>
        <v>-0.86482764224737041</v>
      </c>
      <c r="AJ34" s="24">
        <f ca="1">SQRT(Inputs!$B$38)*C34+SQRT(1-Inputs!$B$38)*_xlfn.NORM.S.INV(RAND())</f>
        <v>-1.3843575755953579</v>
      </c>
      <c r="AK34" s="24">
        <f ca="1">SQRT(Inputs!$B$38)*D34+SQRT(1-Inputs!$B$38)*_xlfn.NORM.S.INV(RAND())</f>
        <v>-0.67903309743659923</v>
      </c>
      <c r="AL34" s="24">
        <f ca="1">SQRT(Inputs!$B$38)*E34+SQRT(1-Inputs!$B$38)*_xlfn.NORM.S.INV(RAND())</f>
        <v>-0.47039963786796724</v>
      </c>
      <c r="AM34" s="24">
        <f ca="1">SQRT(Inputs!$B$38)*F34+SQRT(1-Inputs!$B$38)*_xlfn.NORM.S.INV(RAND())</f>
        <v>6.7691819192923441E-2</v>
      </c>
      <c r="AN34" s="24">
        <f ca="1">SQRT(Inputs!$B$38)*G34+SQRT(1-Inputs!$B$38)*_xlfn.NORM.S.INV(RAND())</f>
        <v>-1.4407740301636001</v>
      </c>
      <c r="AO34" s="24">
        <f ca="1">SQRT(Inputs!$B$38)*H34+SQRT(1-Inputs!$B$38)*_xlfn.NORM.S.INV(RAND())</f>
        <v>0.28179771918998797</v>
      </c>
      <c r="AP34" s="24">
        <f ca="1">SQRT(Inputs!$B$38)*I34+SQRT(1-Inputs!$B$38)*_xlfn.NORM.S.INV(RAND())</f>
        <v>-0.7744795294219291</v>
      </c>
      <c r="AQ34" s="24">
        <f ca="1">SQRT(Inputs!$B$38)*J34+SQRT(1-Inputs!$B$38)*_xlfn.NORM.S.INV(RAND())</f>
        <v>0.95257297503068428</v>
      </c>
      <c r="AR34" s="24">
        <f ca="1">SQRT(Inputs!$B$38)*K34+SQRT(1-Inputs!$B$38)*_xlfn.NORM.S.INV(RAND())</f>
        <v>-0.60196498739021631</v>
      </c>
      <c r="AS34" s="24">
        <f ca="1">SQRT(Inputs!$B$38)*L34+SQRT(1-Inputs!$B$38)*_xlfn.NORM.S.INV(RAND())</f>
        <v>3.6894137336524968E-2</v>
      </c>
      <c r="AT34" s="24">
        <f ca="1">SQRT(Inputs!$B$38)*M34+SQRT(1-Inputs!$B$38)*_xlfn.NORM.S.INV(RAND())</f>
        <v>-0.52237356489546016</v>
      </c>
      <c r="AU34" s="15">
        <f ca="1">Inputs!$B$6*EXP($B$8-0.5*C$5^2+C$5*N34)</f>
        <v>4813.9733113682732</v>
      </c>
      <c r="AV34" s="15">
        <f t="shared" ca="1" si="1"/>
        <v>4546.9222160442241</v>
      </c>
      <c r="AW34" s="15">
        <f t="shared" ca="1" si="2"/>
        <v>4909.8304400145671</v>
      </c>
      <c r="AX34" s="15">
        <f t="shared" ca="1" si="3"/>
        <v>5042.5842885053462</v>
      </c>
      <c r="AY34" s="15">
        <f t="shared" ca="1" si="4"/>
        <v>6588.5102974645279</v>
      </c>
      <c r="AZ34" s="15">
        <f t="shared" ca="1" si="5"/>
        <v>8302.7322829655586</v>
      </c>
      <c r="BA34" s="15">
        <f t="shared" ca="1" si="6"/>
        <v>9469.6042947025326</v>
      </c>
      <c r="BB34" s="15">
        <f t="shared" ca="1" si="7"/>
        <v>14298.525639657517</v>
      </c>
      <c r="BC34" s="15">
        <f t="shared" ca="1" si="8"/>
        <v>18311.245157980451</v>
      </c>
      <c r="BD34" s="15">
        <f t="shared" ca="1" si="9"/>
        <v>19682.820271886809</v>
      </c>
      <c r="BE34" s="15">
        <f t="shared" ca="1" si="10"/>
        <v>25946.610529918682</v>
      </c>
      <c r="BF34" s="15">
        <f ca="1">Inputs!$B$13*EXP($B$9-0.5*C$6^2+C$6*Y34)</f>
        <v>15765.948950568605</v>
      </c>
      <c r="BG34" s="15">
        <f t="shared" ca="1" si="11"/>
        <v>18210.116267761434</v>
      </c>
      <c r="BH34" s="15">
        <f t="shared" ca="1" si="12"/>
        <v>23525.552609770166</v>
      </c>
      <c r="BI34" s="15">
        <f t="shared" ca="1" si="13"/>
        <v>26960.565058673954</v>
      </c>
      <c r="BJ34" s="15">
        <f t="shared" ca="1" si="14"/>
        <v>30594.14294322774</v>
      </c>
      <c r="BK34" s="15">
        <f t="shared" ca="1" si="15"/>
        <v>50276.763656922027</v>
      </c>
      <c r="BL34" s="15">
        <f t="shared" ca="1" si="16"/>
        <v>49949.411506258351</v>
      </c>
      <c r="BM34" s="15">
        <f t="shared" ca="1" si="17"/>
        <v>61588.514946047864</v>
      </c>
      <c r="BN34" s="15">
        <f t="shared" ca="1" si="18"/>
        <v>81834.914701079222</v>
      </c>
      <c r="BO34" s="15">
        <f t="shared" ca="1" si="19"/>
        <v>99170.402008796271</v>
      </c>
      <c r="BP34" s="15">
        <f t="shared" ca="1" si="20"/>
        <v>110667.74227686746</v>
      </c>
      <c r="BQ34" s="15">
        <f ca="1">Inputs!$B$20*EXP($B$10-0.5*C$7^2+C$7*AJ34)</f>
        <v>2625.2227255067078</v>
      </c>
      <c r="BR34" s="15">
        <f t="shared" ca="1" si="21"/>
        <v>2871.1134605717984</v>
      </c>
      <c r="BS34" s="15">
        <f t="shared" ca="1" si="22"/>
        <v>3434.8287513995347</v>
      </c>
      <c r="BT34" s="15">
        <f t="shared" ca="1" si="23"/>
        <v>4820.7319099494198</v>
      </c>
      <c r="BU34" s="15">
        <f t="shared" ca="1" si="24"/>
        <v>4714.4733730364233</v>
      </c>
      <c r="BV34" s="15">
        <f t="shared" ca="1" si="25"/>
        <v>6989.1305787379142</v>
      </c>
      <c r="BW34" s="15">
        <f t="shared" ca="1" si="26"/>
        <v>8278.4066226921113</v>
      </c>
      <c r="BX34" s="15">
        <f t="shared" ca="1" si="27"/>
        <v>14015.051553280715</v>
      </c>
      <c r="BY34" s="15">
        <f t="shared" ca="1" si="28"/>
        <v>17501.184334518031</v>
      </c>
      <c r="BZ34" s="15">
        <f t="shared" ca="1" si="29"/>
        <v>24723.731174493892</v>
      </c>
      <c r="CA34" s="15">
        <f t="shared" ca="1" si="30"/>
        <v>31650.64820563851</v>
      </c>
      <c r="CB34" s="15">
        <f ca="1">(AU34*DCF!C$10-DCF!C$5*MAX(AU34*DCF!C$10,0)-MAX(AU34-Inputs!$B$6,0)/Inputs!$B$10)*DCF!C$6</f>
        <v>1044.1314673737002</v>
      </c>
      <c r="CC34" s="15">
        <f ca="1">(AV34*DCF!D$10-DCF!D$5*MAX(AV34*DCF!D$10,0)-MAX(AV34-AU34,0)/Inputs!$B$10)*DCF!D$6</f>
        <v>1108.2814857739156</v>
      </c>
      <c r="CD34" s="15">
        <f ca="1">(AW34*DCF!E$10-DCF!E$5*MAX(AW34*DCF!E$10,0)-MAX(AW34-AV34,0)/Inputs!$B$10)*DCF!E$6</f>
        <v>1051.8597300003516</v>
      </c>
      <c r="CE34" s="15">
        <f ca="1">(AX34*DCF!F$10-DCF!F$5*MAX(AX34*DCF!F$10,0)-MAX(AX34-AW34,0)/Inputs!$B$10)*DCF!F$6</f>
        <v>1073.1653293816833</v>
      </c>
      <c r="CF34" s="15">
        <f ca="1">(AY34*DCF!G$10-DCF!G$5*MAX(AY34*DCF!G$10,0)-MAX(AY34-AX34,0)/Inputs!$B$10)*DCF!G$6</f>
        <v>1060.3419687613748</v>
      </c>
      <c r="CG34" s="15">
        <f ca="1">(AZ34*DCF!H$10-DCF!H$5*MAX(AZ34*DCF!H$10,0)-MAX(AZ34-AY34,0)/Inputs!$B$10)*DCF!H$6</f>
        <v>1307.5905831193563</v>
      </c>
      <c r="CH34" s="15">
        <f ca="1">(BA34*DCF!I$10-DCF!I$5*MAX(BA34*DCF!I$10,0)-MAX(BA34-AZ34,0)/Inputs!$B$10)*DCF!I$6</f>
        <v>1538.3433589991937</v>
      </c>
      <c r="CI34" s="15">
        <f ca="1">(BB34*DCF!J$10-DCF!J$5*MAX(BB34*DCF!J$10,0)-MAX(BB34-BA34,0)/Inputs!$B$10)*DCF!J$6</f>
        <v>1721.9167213909955</v>
      </c>
      <c r="CJ34" s="15">
        <f ca="1">(BC34*DCF!K$10-DCF!K$5*MAX(BC34*DCF!K$10,0)-MAX(BC34-BB34,0)/Inputs!$B$10)*DCF!K$6</f>
        <v>2386.0967423950115</v>
      </c>
      <c r="CK34" s="15">
        <f ca="1">(BD34*DCF!L$10-DCF!L$5*MAX(BD34*DCF!L$10,0)-MAX(BD34-BC34,0)/Inputs!$B$10)*DCF!L$6</f>
        <v>2791.1767149033954</v>
      </c>
      <c r="CL34" s="15">
        <f ca="1">(BE34*DCF!M$10-DCF!M$5*MAX(BE34*DCF!M$10,0)-MAX(BE34-BD34,0)/Inputs!$B$10)*DCF!M$6</f>
        <v>2913.1256661005473</v>
      </c>
      <c r="CM34" s="15">
        <f ca="1">(BF34*DCF!C$28-DCF!C$5*MAX(BF34*DCF!C$28,0)-MAX(BF34-Inputs!$B$13,0)/Inputs!$B$17)*DCF!C$6</f>
        <v>3800.3596170807527</v>
      </c>
      <c r="CN34" s="15">
        <f ca="1">(BG34*DCF!D$28-DCF!D$5*MAX(BG34*DCF!D$28,0)-MAX(BG34-BF34,0)/Inputs!$B$17)*DCF!D$6</f>
        <v>4841.8462826165805</v>
      </c>
      <c r="CO34" s="15">
        <f ca="1">(BH34*DCF!E$28-DCF!E$5*MAX(BH34*DCF!E$28,0)-MAX(BH34-BG34,0)/Inputs!$B$17)*DCF!E$6</f>
        <v>5615.2560683229731</v>
      </c>
      <c r="CP34" s="15">
        <f ca="1">(BI34*DCF!F$28-DCF!F$5*MAX(BI34*DCF!F$28,0)-MAX(BI34-BH34,0)/Inputs!$B$17)*DCF!F$6</f>
        <v>6693.6849380569884</v>
      </c>
      <c r="CQ34" s="15">
        <f ca="1">(BJ34*DCF!G$28-DCF!G$5*MAX(BJ34*DCF!G$28,0)-MAX(BJ34-BI34,0)/Inputs!$B$17)*DCF!G$6</f>
        <v>7326.7505988987123</v>
      </c>
      <c r="CR34" s="15">
        <f ca="1">(BK34*DCF!H$28-DCF!H$5*MAX(BK34*DCF!H$28,0)-MAX(BK34-BJ34,0)/Inputs!$B$17)*DCF!H$6</f>
        <v>9375.8714475430606</v>
      </c>
      <c r="CS34" s="15">
        <f ca="1">(BL34*DCF!I$28-DCF!I$5*MAX(BL34*DCF!I$28,0)-MAX(BL34-BK34,0)/Inputs!$B$17)*DCF!I$6</f>
        <v>11745.755816952558</v>
      </c>
      <c r="CT34" s="15">
        <f ca="1">(BM34*DCF!J$28-DCF!J$5*MAX(BM34*DCF!J$28,0)-MAX(BM34-BL34,0)/Inputs!$B$17)*DCF!J$6</f>
        <v>12196.101652983001</v>
      </c>
      <c r="CU34" s="15">
        <f ca="1">(BN34*DCF!K$28-DCF!K$5*MAX(BN34*DCF!K$28,0)-MAX(BN34-BM34,0)/Inputs!$B$17)*DCF!K$6</f>
        <v>14802.247569603138</v>
      </c>
      <c r="CV34" s="15">
        <f ca="1">(BO34*DCF!L$28-DCF!L$5*MAX(BO34*DCF!L$28,0)-MAX(BO34-BN34,0)/Inputs!$B$17)*DCF!L$6</f>
        <v>17825.037479410803</v>
      </c>
      <c r="CW34" s="15">
        <f ca="1">(BP34*DCF!M$28-DCF!M$5*MAX(BP34*DCF!M$28,0)-MAX(BP34-BO34,0)/Inputs!$B$17)*DCF!M$6</f>
        <v>19620.404630838188</v>
      </c>
      <c r="CX34" s="15">
        <f ca="1">(BQ34*DCF!C$46-DCF!C$5*MAX(BQ34*DCF!C$46,0)-MAX(BQ34-Inputs!$B$20,0)/Inputs!$B$24)*DCF!C$6</f>
        <v>-606.2870035812258</v>
      </c>
      <c r="CY34" s="15">
        <f ca="1">(BR34*DCF!D$46-DCF!D$5*MAX(BR34*DCF!D$46,0)-MAX(BR34-BQ34,0)/Inputs!$B$24)*DCF!D$6</f>
        <v>-594.95164806204525</v>
      </c>
      <c r="CZ34" s="15">
        <f ca="1">(BS34*DCF!E$46-DCF!E$5*MAX(BS34*DCF!E$46,0)-MAX(BS34-BR34,0)/Inputs!$B$24)*DCF!E$6</f>
        <v>-628.37552914633909</v>
      </c>
      <c r="DA34" s="15">
        <f ca="1">(BT34*DCF!F$46-DCF!F$5*MAX(BT34*DCF!F$46,0)-MAX(BT34-BS34,0)/Inputs!$B$24)*DCF!F$6</f>
        <v>-855.72732844361576</v>
      </c>
      <c r="DB34" s="15">
        <f ca="1">(BU34*DCF!G$46-DCF!G$5*MAX(BU34*DCF!G$46,0)-MAX(BU34-BT34,0)/Inputs!$B$24)*DCF!G$6</f>
        <v>-158.58556960690674</v>
      </c>
      <c r="DC34" s="15">
        <f ca="1">(BV34*DCF!H$46-DCF!H$5*MAX(BV34*DCF!H$46,0)-MAX(BV34-BU34,0)/Inputs!$B$24)*DCF!H$6</f>
        <v>-706.83578961580656</v>
      </c>
      <c r="DD34" s="15">
        <f ca="1">(BW34*DCF!I$46-DCF!I$5*MAX(BW34*DCF!I$46,0)-MAX(BW34-BV34,0)/Inputs!$B$24)*DCF!I$6</f>
        <v>-178.90826644310448</v>
      </c>
      <c r="DE34" s="15">
        <f ca="1">(BX34*DCF!J$46-DCF!J$5*MAX(BX34*DCF!J$46,0)-MAX(BX34-BW34,0)/Inputs!$B$24)*DCF!J$6</f>
        <v>-933.37186706869784</v>
      </c>
      <c r="DF34" s="15">
        <f ca="1">(BY34*DCF!K$46-DCF!K$5*MAX(BY34*DCF!K$46,0)-MAX(BY34-BX34,0)/Inputs!$B$24)*DCF!K$6</f>
        <v>145.71632846376565</v>
      </c>
      <c r="DG34" s="15">
        <f ca="1">(BZ34*DCF!L$46-DCF!L$5*MAX(BZ34*DCF!L$46,0)-MAX(BZ34-BY34,0)/Inputs!$B$24)*DCF!L$6</f>
        <v>74.550932903775902</v>
      </c>
      <c r="DH34" s="15">
        <f ca="1">(CA34*DCF!M$46-DCF!M$5*MAX(CA34*DCF!M$46,0)-MAX(CA34-BZ34,0)/Inputs!$B$24)*DCF!M$6</f>
        <v>1033.1716313006052</v>
      </c>
      <c r="DI34" s="15">
        <f ca="1">SUM(CB34:CL34)+BE34*DCF!M$10*(1+Inputs!$B$30)*(1-Inputs!$B$33)*(1-Inputs!$B$30/Inputs!$B$31)/(Inputs!$B$29-Inputs!$B$30)*DCF!M$6</f>
        <v>90205.789981367227</v>
      </c>
      <c r="DJ34" s="15">
        <f ca="1">SUM(CM34:CW34)+BP34*DCF!M$28*(1+Inputs!$B$30)*(1-Inputs!$B$33)*(1-Inputs!$B$30/Inputs!$B$31)/(Inputs!$B$29-Inputs!$B$30)*DCF!M$6</f>
        <v>524496.3696835232</v>
      </c>
      <c r="DK34" s="15">
        <f ca="1">SUM(CX34:DH34)+CA34*DCF!M$46*(1+Inputs!$B$30)*(1-Inputs!$B$33)*(1-Inputs!$B$30/Inputs!$B$31)/(Inputs!$B$29-Inputs!$B$30)*DCF!M$6</f>
        <v>45526.047275581288</v>
      </c>
      <c r="DM34" s="15">
        <f ca="1">DI34+DJ34+DK34+Inputs!$B$34+Inputs!$B$36-Inputs!$B$35</f>
        <v>737079.20694047166</v>
      </c>
    </row>
    <row r="35" spans="1:117" x14ac:dyDescent="0.75">
      <c r="A35" s="11">
        <v>22</v>
      </c>
      <c r="C35" s="24">
        <f t="shared" ca="1" si="32"/>
        <v>-0.31725703889060652</v>
      </c>
      <c r="D35" s="24">
        <f t="shared" ca="1" si="32"/>
        <v>-9.9913714467196064E-3</v>
      </c>
      <c r="E35" s="24">
        <f t="shared" ca="1" si="32"/>
        <v>1.021385926400221</v>
      </c>
      <c r="F35" s="24">
        <f t="shared" ca="1" si="32"/>
        <v>-0.38113948007835813</v>
      </c>
      <c r="G35" s="24">
        <f t="shared" ca="1" si="32"/>
        <v>-1.168201081991838</v>
      </c>
      <c r="H35" s="24">
        <f t="shared" ca="1" si="32"/>
        <v>-0.9830518569046216</v>
      </c>
      <c r="I35" s="24">
        <f t="shared" ca="1" si="32"/>
        <v>0.9381678515092704</v>
      </c>
      <c r="J35" s="24">
        <f t="shared" ca="1" si="32"/>
        <v>1.4510929965670816</v>
      </c>
      <c r="K35" s="24">
        <f t="shared" ca="1" si="32"/>
        <v>-1.5513079198250397</v>
      </c>
      <c r="L35" s="24">
        <f t="shared" ca="1" si="32"/>
        <v>-0.70377120633006163</v>
      </c>
      <c r="M35" s="24">
        <f t="shared" ca="1" si="32"/>
        <v>0.56987293801306227</v>
      </c>
      <c r="N35" s="24">
        <f ca="1">SQRT(Inputs!$B$38)*C35+SQRT(1-Inputs!$B$38)*_xlfn.NORM.S.INV(RAND())</f>
        <v>0.44555877156681156</v>
      </c>
      <c r="O35" s="24">
        <f ca="1">SQRT(Inputs!$B$38)*D35+SQRT(1-Inputs!$B$38)*_xlfn.NORM.S.INV(RAND())</f>
        <v>0.52006482309730795</v>
      </c>
      <c r="P35" s="24">
        <f ca="1">SQRT(Inputs!$B$38)*E35+SQRT(1-Inputs!$B$38)*_xlfn.NORM.S.INV(RAND())</f>
        <v>-0.1026267599811248</v>
      </c>
      <c r="Q35" s="24">
        <f ca="1">SQRT(Inputs!$B$38)*F35+SQRT(1-Inputs!$B$38)*_xlfn.NORM.S.INV(RAND())</f>
        <v>-0.48137019994452457</v>
      </c>
      <c r="R35" s="24">
        <f ca="1">SQRT(Inputs!$B$38)*G35+SQRT(1-Inputs!$B$38)*_xlfn.NORM.S.INV(RAND())</f>
        <v>-1.1346778008799354</v>
      </c>
      <c r="S35" s="24">
        <f ca="1">SQRT(Inputs!$B$38)*H35+SQRT(1-Inputs!$B$38)*_xlfn.NORM.S.INV(RAND())</f>
        <v>-0.85149721418070934</v>
      </c>
      <c r="T35" s="24">
        <f ca="1">SQRT(Inputs!$B$38)*I35+SQRT(1-Inputs!$B$38)*_xlfn.NORM.S.INV(RAND())</f>
        <v>1.1453836197713458</v>
      </c>
      <c r="U35" s="24">
        <f ca="1">SQRT(Inputs!$B$38)*J35+SQRT(1-Inputs!$B$38)*_xlfn.NORM.S.INV(RAND())</f>
        <v>2.1621412284890558</v>
      </c>
      <c r="V35" s="24">
        <f ca="1">SQRT(Inputs!$B$38)*K35+SQRT(1-Inputs!$B$38)*_xlfn.NORM.S.INV(RAND())</f>
        <v>-0.79565712506509023</v>
      </c>
      <c r="W35" s="24">
        <f ca="1">SQRT(Inputs!$B$38)*L35+SQRT(1-Inputs!$B$38)*_xlfn.NORM.S.INV(RAND())</f>
        <v>-0.60569108573499175</v>
      </c>
      <c r="X35" s="24">
        <f ca="1">SQRT(Inputs!$B$38)*M35+SQRT(1-Inputs!$B$38)*_xlfn.NORM.S.INV(RAND())</f>
        <v>2.8442991037859744</v>
      </c>
      <c r="Y35" s="24">
        <f ca="1">SQRT(Inputs!$B$38)*C35+SQRT(1-Inputs!$B$38)*_xlfn.NORM.S.INV(RAND())</f>
        <v>-0.51980745857909549</v>
      </c>
      <c r="Z35" s="24">
        <f ca="1">SQRT(Inputs!$B$38)*D35+SQRT(1-Inputs!$B$38)*_xlfn.NORM.S.INV(RAND())</f>
        <v>1.0033890042858409</v>
      </c>
      <c r="AA35" s="24">
        <f ca="1">SQRT(Inputs!$B$38)*E35+SQRT(1-Inputs!$B$38)*_xlfn.NORM.S.INV(RAND())</f>
        <v>2.1834207477161152</v>
      </c>
      <c r="AB35" s="24">
        <f ca="1">SQRT(Inputs!$B$38)*F35+SQRT(1-Inputs!$B$38)*_xlfn.NORM.S.INV(RAND())</f>
        <v>-1.1846210852131687</v>
      </c>
      <c r="AC35" s="24">
        <f ca="1">SQRT(Inputs!$B$38)*G35+SQRT(1-Inputs!$B$38)*_xlfn.NORM.S.INV(RAND())</f>
        <v>-0.54083911063052859</v>
      </c>
      <c r="AD35" s="24">
        <f ca="1">SQRT(Inputs!$B$38)*H35+SQRT(1-Inputs!$B$38)*_xlfn.NORM.S.INV(RAND())</f>
        <v>0.24999625233222422</v>
      </c>
      <c r="AE35" s="24">
        <f ca="1">SQRT(Inputs!$B$38)*I35+SQRT(1-Inputs!$B$38)*_xlfn.NORM.S.INV(RAND())</f>
        <v>-0.2281239268681996</v>
      </c>
      <c r="AF35" s="24">
        <f ca="1">SQRT(Inputs!$B$38)*J35+SQRT(1-Inputs!$B$38)*_xlfn.NORM.S.INV(RAND())</f>
        <v>0.96553336517324651</v>
      </c>
      <c r="AG35" s="24">
        <f ca="1">SQRT(Inputs!$B$38)*K35+SQRT(1-Inputs!$B$38)*_xlfn.NORM.S.INV(RAND())</f>
        <v>-1.3401008852673244</v>
      </c>
      <c r="AH35" s="24">
        <f ca="1">SQRT(Inputs!$B$38)*L35+SQRT(1-Inputs!$B$38)*_xlfn.NORM.S.INV(RAND())</f>
        <v>7.0797070309158716E-3</v>
      </c>
      <c r="AI35" s="24">
        <f ca="1">SQRT(Inputs!$B$38)*M35+SQRT(1-Inputs!$B$38)*_xlfn.NORM.S.INV(RAND())</f>
        <v>-0.69684338152161318</v>
      </c>
      <c r="AJ35" s="24">
        <f ca="1">SQRT(Inputs!$B$38)*C35+SQRT(1-Inputs!$B$38)*_xlfn.NORM.S.INV(RAND())</f>
        <v>1.430497680154768</v>
      </c>
      <c r="AK35" s="24">
        <f ca="1">SQRT(Inputs!$B$38)*D35+SQRT(1-Inputs!$B$38)*_xlfn.NORM.S.INV(RAND())</f>
        <v>0.8156233285064115</v>
      </c>
      <c r="AL35" s="24">
        <f ca="1">SQRT(Inputs!$B$38)*E35+SQRT(1-Inputs!$B$38)*_xlfn.NORM.S.INV(RAND())</f>
        <v>1.9647267144015133</v>
      </c>
      <c r="AM35" s="24">
        <f ca="1">SQRT(Inputs!$B$38)*F35+SQRT(1-Inputs!$B$38)*_xlfn.NORM.S.INV(RAND())</f>
        <v>-0.72093243881687497</v>
      </c>
      <c r="AN35" s="24">
        <f ca="1">SQRT(Inputs!$B$38)*G35+SQRT(1-Inputs!$B$38)*_xlfn.NORM.S.INV(RAND())</f>
        <v>-0.80877941891198724</v>
      </c>
      <c r="AO35" s="24">
        <f ca="1">SQRT(Inputs!$B$38)*H35+SQRT(1-Inputs!$B$38)*_xlfn.NORM.S.INV(RAND())</f>
        <v>0.40825346034746846</v>
      </c>
      <c r="AP35" s="24">
        <f ca="1">SQRT(Inputs!$B$38)*I35+SQRT(1-Inputs!$B$38)*_xlfn.NORM.S.INV(RAND())</f>
        <v>1.8723843187540856</v>
      </c>
      <c r="AQ35" s="24">
        <f ca="1">SQRT(Inputs!$B$38)*J35+SQRT(1-Inputs!$B$38)*_xlfn.NORM.S.INV(RAND())</f>
        <v>2.1410551163847509</v>
      </c>
      <c r="AR35" s="24">
        <f ca="1">SQRT(Inputs!$B$38)*K35+SQRT(1-Inputs!$B$38)*_xlfn.NORM.S.INV(RAND())</f>
        <v>-0.61984562793030662</v>
      </c>
      <c r="AS35" s="24">
        <f ca="1">SQRT(Inputs!$B$38)*L35+SQRT(1-Inputs!$B$38)*_xlfn.NORM.S.INV(RAND())</f>
        <v>-0.33540940084520632</v>
      </c>
      <c r="AT35" s="24">
        <f ca="1">SQRT(Inputs!$B$38)*M35+SQRT(1-Inputs!$B$38)*_xlfn.NORM.S.INV(RAND())</f>
        <v>0.94772272365215537</v>
      </c>
      <c r="AU35" s="15">
        <f ca="1">Inputs!$B$6*EXP($B$8-0.5*C$5^2+C$5*N35)</f>
        <v>5333.3582518883986</v>
      </c>
      <c r="AV35" s="15">
        <f t="shared" ca="1" si="1"/>
        <v>7007.8444766575867</v>
      </c>
      <c r="AW35" s="15">
        <f t="shared" ca="1" si="2"/>
        <v>8427.358411750316</v>
      </c>
      <c r="AX35" s="15">
        <f t="shared" ca="1" si="3"/>
        <v>9688.4297733745516</v>
      </c>
      <c r="AY35" s="15">
        <f t="shared" ca="1" si="4"/>
        <v>10370.736627572516</v>
      </c>
      <c r="AZ35" s="15">
        <f t="shared" ca="1" si="5"/>
        <v>11548.442939326125</v>
      </c>
      <c r="BA35" s="15">
        <f t="shared" ca="1" si="6"/>
        <v>15932.186645325297</v>
      </c>
      <c r="BB35" s="15">
        <f t="shared" ca="1" si="7"/>
        <v>24223.873644139829</v>
      </c>
      <c r="BC35" s="15">
        <f t="shared" ca="1" si="8"/>
        <v>27474.740206762763</v>
      </c>
      <c r="BD35" s="15">
        <f t="shared" ca="1" si="9"/>
        <v>31805.284235347503</v>
      </c>
      <c r="BE35" s="15">
        <f t="shared" ca="1" si="10"/>
        <v>50498.133879057903</v>
      </c>
      <c r="BF35" s="15">
        <f ca="1">Inputs!$B$13*EXP($B$9-0.5*C$6^2+C$6*Y35)</f>
        <v>12476.705230042146</v>
      </c>
      <c r="BG35" s="15">
        <f t="shared" ca="1" si="11"/>
        <v>18223.77205674777</v>
      </c>
      <c r="BH35" s="15">
        <f t="shared" ca="1" si="12"/>
        <v>31982.910486283115</v>
      </c>
      <c r="BI35" s="15">
        <f t="shared" ca="1" si="13"/>
        <v>32626.098178954464</v>
      </c>
      <c r="BJ35" s="15">
        <f t="shared" ca="1" si="14"/>
        <v>36997.734768116243</v>
      </c>
      <c r="BK35" s="15">
        <f t="shared" ca="1" si="15"/>
        <v>46979.774360762618</v>
      </c>
      <c r="BL35" s="15">
        <f t="shared" ca="1" si="16"/>
        <v>56027.906626596043</v>
      </c>
      <c r="BM35" s="15">
        <f t="shared" ca="1" si="17"/>
        <v>77646.944588515573</v>
      </c>
      <c r="BN35" s="15">
        <f t="shared" ca="1" si="18"/>
        <v>81328.166151107638</v>
      </c>
      <c r="BO35" s="15">
        <f t="shared" ca="1" si="19"/>
        <v>100148.30388319078</v>
      </c>
      <c r="BP35" s="15">
        <f t="shared" ca="1" si="20"/>
        <v>113906.38551177208</v>
      </c>
      <c r="BQ35" s="15">
        <f ca="1">Inputs!$B$20*EXP($B$10-0.5*C$7^2+C$7*AJ35)</f>
        <v>7124.5471729066903</v>
      </c>
      <c r="BR35" s="15">
        <f t="shared" ca="1" si="21"/>
        <v>12525.334510510484</v>
      </c>
      <c r="BS35" s="15">
        <f t="shared" ca="1" si="22"/>
        <v>30156.360921633124</v>
      </c>
      <c r="BT35" s="15">
        <f t="shared" ca="1" si="23"/>
        <v>34414.328454653645</v>
      </c>
      <c r="BU35" s="15">
        <f t="shared" ca="1" si="24"/>
        <v>39216.912820076861</v>
      </c>
      <c r="BV35" s="15">
        <f t="shared" ca="1" si="25"/>
        <v>59818.641820406738</v>
      </c>
      <c r="BW35" s="15">
        <f t="shared" ca="1" si="26"/>
        <v>124066.58759187991</v>
      </c>
      <c r="BX35" s="15">
        <f t="shared" ca="1" si="27"/>
        <v>266549.42629615456</v>
      </c>
      <c r="BY35" s="15">
        <f t="shared" ca="1" si="28"/>
        <v>331714.73717875354</v>
      </c>
      <c r="BZ35" s="15">
        <f t="shared" ca="1" si="29"/>
        <v>437610.12834929902</v>
      </c>
      <c r="CA35" s="15">
        <f t="shared" ca="1" si="30"/>
        <v>727461.25321641308</v>
      </c>
      <c r="CB35" s="15">
        <f ca="1">(AU35*DCF!C$10-DCF!C$5*MAX(AU35*DCF!C$10,0)-MAX(AU35-Inputs!$B$6,0)/Inputs!$B$10)*DCF!C$6</f>
        <v>1040.4281601721925</v>
      </c>
      <c r="CC35" s="15">
        <f ca="1">(AV35*DCF!D$10-DCF!D$5*MAX(AV35*DCF!D$10,0)-MAX(AV35-AU35,0)/Inputs!$B$10)*DCF!D$6</f>
        <v>1299.8349731051521</v>
      </c>
      <c r="CD35" s="15">
        <f ca="1">(AW35*DCF!E$10-DCF!E$5*MAX(AW35*DCF!E$10,0)-MAX(AW35-AV35,0)/Inputs!$B$10)*DCF!E$6</f>
        <v>1626.0095823818799</v>
      </c>
      <c r="CE35" s="15">
        <f ca="1">(AX35*DCF!F$10-DCF!F$5*MAX(AX35*DCF!F$10,0)-MAX(AX35-AW35,0)/Inputs!$B$10)*DCF!F$6</f>
        <v>1852.571094511504</v>
      </c>
      <c r="CF35" s="15">
        <f ca="1">(AY35*DCF!G$10-DCF!G$5*MAX(AY35*DCF!G$10,0)-MAX(AY35-AX35,0)/Inputs!$B$10)*DCF!G$6</f>
        <v>2005.6338348185106</v>
      </c>
      <c r="CG35" s="15">
        <f ca="1">(AZ35*DCF!H$10-DCF!H$5*MAX(AZ35*DCF!H$10,0)-MAX(AZ35-AY35,0)/Inputs!$B$10)*DCF!H$6</f>
        <v>2033.0156113305061</v>
      </c>
      <c r="CH35" s="15">
        <f ca="1">(BA35*DCF!I$10-DCF!I$5*MAX(BA35*DCF!I$10,0)-MAX(BA35-AZ35,0)/Inputs!$B$10)*DCF!I$6</f>
        <v>2191.1417318822137</v>
      </c>
      <c r="CI35" s="15">
        <f ca="1">(BB35*DCF!J$10-DCF!J$5*MAX(BB35*DCF!J$10,0)-MAX(BB35-BA35,0)/Inputs!$B$10)*DCF!J$6</f>
        <v>2900.4043959421274</v>
      </c>
      <c r="CJ35" s="15">
        <f ca="1">(BC35*DCF!K$10-DCF!K$5*MAX(BC35*DCF!K$10,0)-MAX(BC35-BB35,0)/Inputs!$B$10)*DCF!K$6</f>
        <v>3967.920094938077</v>
      </c>
      <c r="CK35" s="15">
        <f ca="1">(BD35*DCF!L$10-DCF!L$5*MAX(BD35*DCF!L$10,0)-MAX(BD35-BC35,0)/Inputs!$B$10)*DCF!L$6</f>
        <v>4236.8322104202371</v>
      </c>
      <c r="CL35" s="15">
        <f ca="1">(BE35*DCF!M$10-DCF!M$5*MAX(BE35*DCF!M$10,0)-MAX(BE35-BD35,0)/Inputs!$B$10)*DCF!M$6</f>
        <v>4892.8792142451985</v>
      </c>
      <c r="CM35" s="15">
        <f ca="1">(BF35*DCF!C$28-DCF!C$5*MAX(BF35*DCF!C$28,0)-MAX(BF35-Inputs!$B$13,0)/Inputs!$B$17)*DCF!C$6</f>
        <v>3556.1445869651275</v>
      </c>
      <c r="CN35" s="15">
        <f ca="1">(BG35*DCF!D$28-DCF!D$5*MAX(BG35*DCF!D$28,0)-MAX(BG35-BF35,0)/Inputs!$B$17)*DCF!D$6</f>
        <v>4141.2083253505989</v>
      </c>
      <c r="CO35" s="15">
        <f ca="1">(BH35*DCF!E$28-DCF!E$5*MAX(BH35*DCF!E$28,0)-MAX(BH35-BG35,0)/Inputs!$B$17)*DCF!E$6</f>
        <v>6346.3929586855465</v>
      </c>
      <c r="CP35" s="15">
        <f ca="1">(BI35*DCF!F$28-DCF!F$5*MAX(BI35*DCF!F$28,0)-MAX(BI35-BH35,0)/Inputs!$B$17)*DCF!F$6</f>
        <v>8740.0237702129671</v>
      </c>
      <c r="CQ35" s="15">
        <f ca="1">(BJ35*DCF!G$28-DCF!G$5*MAX(BJ35*DCF!G$28,0)-MAX(BJ35-BI35,0)/Inputs!$B$17)*DCF!G$6</f>
        <v>8864.0768987918818</v>
      </c>
      <c r="CR35" s="15">
        <f ca="1">(BK35*DCF!H$28-DCF!H$5*MAX(BK35*DCF!H$28,0)-MAX(BK35-BJ35,0)/Inputs!$B$17)*DCF!H$6</f>
        <v>10067.687693275593</v>
      </c>
      <c r="CS35" s="15">
        <f ca="1">(BL35*DCF!I$28-DCF!I$5*MAX(BL35*DCF!I$28,0)-MAX(BL35-BK35,0)/Inputs!$B$17)*DCF!I$6</f>
        <v>11876.44803468532</v>
      </c>
      <c r="CT35" s="15">
        <f ca="1">(BM35*DCF!J$28-DCF!J$5*MAX(BM35*DCF!J$28,0)-MAX(BM35-BL35,0)/Inputs!$B$17)*DCF!J$6</f>
        <v>14455.206783499669</v>
      </c>
      <c r="CU35" s="15">
        <f ca="1">(BN35*DCF!K$28-DCF!K$5*MAX(BN35*DCF!K$28,0)-MAX(BN35-BM35,0)/Inputs!$B$17)*DCF!K$6</f>
        <v>16724.244453781983</v>
      </c>
      <c r="CV35" s="15">
        <f ca="1">(BO35*DCF!L$28-DCF!L$5*MAX(BO35*DCF!L$28,0)-MAX(BO35-BN35,0)/Inputs!$B$17)*DCF!L$6</f>
        <v>17852.158758239158</v>
      </c>
      <c r="CW35" s="15">
        <f ca="1">(BP35*DCF!M$28-DCF!M$5*MAX(BP35*DCF!M$28,0)-MAX(BP35-BO35,0)/Inputs!$B$17)*DCF!M$6</f>
        <v>19993.446232372487</v>
      </c>
      <c r="CX35" s="15">
        <f ca="1">(BQ35*DCF!C$46-DCF!C$5*MAX(BQ35*DCF!C$46,0)-MAX(BQ35-Inputs!$B$20,0)/Inputs!$B$24)*DCF!C$6</f>
        <v>-3457.6539304203397</v>
      </c>
      <c r="CY35" s="15">
        <f ca="1">(BR35*DCF!D$46-DCF!D$5*MAX(BR35*DCF!D$46,0)-MAX(BR35-BQ35,0)/Inputs!$B$24)*DCF!D$6</f>
        <v>-4442.2536327178605</v>
      </c>
      <c r="CZ35" s="15">
        <f ca="1">(BS35*DCF!E$46-DCF!E$5*MAX(BS35*DCF!E$46,0)-MAX(BS35-BR35,0)/Inputs!$B$24)*DCF!E$6</f>
        <v>-10515.707421931371</v>
      </c>
      <c r="DA35" s="15">
        <f ca="1">(BT35*DCF!F$46-DCF!F$5*MAX(BT35*DCF!F$46,0)-MAX(BT35-BS35,0)/Inputs!$B$24)*DCF!F$6</f>
        <v>-4056.7295654448126</v>
      </c>
      <c r="DB35" s="15">
        <f ca="1">(BU35*DCF!G$46-DCF!G$5*MAX(BU35*DCF!G$46,0)-MAX(BU35-BT35,0)/Inputs!$B$24)*DCF!G$6</f>
        <v>-2934.6739571559051</v>
      </c>
      <c r="DC35" s="15">
        <f ca="1">(BV35*DCF!H$46-DCF!H$5*MAX(BV35*DCF!H$46,0)-MAX(BV35-BU35,0)/Inputs!$B$24)*DCF!H$6</f>
        <v>-6401.8610579646356</v>
      </c>
      <c r="DD35" s="15">
        <f ca="1">(BW35*DCF!I$46-DCF!I$5*MAX(BW35*DCF!I$46,0)-MAX(BW35-BV35,0)/Inputs!$B$24)*DCF!I$6</f>
        <v>-15577.733839055512</v>
      </c>
      <c r="DE35" s="15">
        <f ca="1">(BX35*DCF!J$46-DCF!J$5*MAX(BX35*DCF!J$46,0)-MAX(BX35-BW35,0)/Inputs!$B$24)*DCF!J$6</f>
        <v>-26603.109865293878</v>
      </c>
      <c r="DF35" s="15">
        <f ca="1">(BY35*DCF!K$46-DCF!K$5*MAX(BY35*DCF!K$46,0)-MAX(BY35-BX35,0)/Inputs!$B$24)*DCF!K$6</f>
        <v>2984.8863946482747</v>
      </c>
      <c r="DG35" s="15">
        <f ca="1">(BZ35*DCF!L$46-DCF!L$5*MAX(BZ35*DCF!L$46,0)-MAX(BZ35-BY35,0)/Inputs!$B$24)*DCF!L$6</f>
        <v>6285.4872486007043</v>
      </c>
      <c r="DH35" s="15">
        <f ca="1">(CA35*DCF!M$46-DCF!M$5*MAX(CA35*DCF!M$46,0)-MAX(CA35-BZ35,0)/Inputs!$B$24)*DCF!M$6</f>
        <v>-3565.0677396082183</v>
      </c>
      <c r="DI35" s="15">
        <f ca="1">SUM(CB35:CL35)+BE35*DCF!M$10*(1+Inputs!$B$30)*(1-Inputs!$B$33)*(1-Inputs!$B$30/Inputs!$B$31)/(Inputs!$B$29-Inputs!$B$30)*DCF!M$6</f>
        <v>168583.64525785565</v>
      </c>
      <c r="DJ35" s="15">
        <f ca="1">SUM(CM35:CW35)+BP35*DCF!M$28*(1+Inputs!$B$30)*(1-Inputs!$B$33)*(1-Inputs!$B$30/Inputs!$B$31)/(Inputs!$B$29-Inputs!$B$30)*DCF!M$6</f>
        <v>545287.67467622715</v>
      </c>
      <c r="DK35" s="15">
        <f ca="1">SUM(CX35:DH35)+CA35*DCF!M$46*(1+Inputs!$B$30)*(1-Inputs!$B$33)*(1-Inputs!$B$30/Inputs!$B$31)/(Inputs!$B$29-Inputs!$B$30)*DCF!M$6</f>
        <v>1056456.8534005876</v>
      </c>
      <c r="DM35" s="15">
        <f ca="1">DI35+DJ35+DK35+Inputs!$B$34+Inputs!$B$36-Inputs!$B$35</f>
        <v>1847179.1733346703</v>
      </c>
    </row>
    <row r="36" spans="1:117" x14ac:dyDescent="0.75">
      <c r="A36" s="11">
        <v>23</v>
      </c>
      <c r="C36" s="24">
        <f t="shared" ca="1" si="32"/>
        <v>1.7408077207666428</v>
      </c>
      <c r="D36" s="24">
        <f t="shared" ca="1" si="32"/>
        <v>-0.83595172553643571</v>
      </c>
      <c r="E36" s="24">
        <f t="shared" ca="1" si="32"/>
        <v>-0.69845966891950317</v>
      </c>
      <c r="F36" s="24">
        <f t="shared" ca="1" si="32"/>
        <v>0.79640783389777403</v>
      </c>
      <c r="G36" s="24">
        <f t="shared" ca="1" si="32"/>
        <v>-2.7445318973596731E-2</v>
      </c>
      <c r="H36" s="24">
        <f t="shared" ca="1" si="32"/>
        <v>0.78643215630794816</v>
      </c>
      <c r="I36" s="24">
        <f t="shared" ca="1" si="32"/>
        <v>-2.0876365517129543</v>
      </c>
      <c r="J36" s="24">
        <f t="shared" ca="1" si="32"/>
        <v>-0.50564622657868319</v>
      </c>
      <c r="K36" s="24">
        <f t="shared" ca="1" si="32"/>
        <v>-1.3256481074359008</v>
      </c>
      <c r="L36" s="24">
        <f t="shared" ca="1" si="32"/>
        <v>0.9703496710389512</v>
      </c>
      <c r="M36" s="24">
        <f t="shared" ca="1" si="32"/>
        <v>-1.4971292891175518</v>
      </c>
      <c r="N36" s="24">
        <f ca="1">SQRT(Inputs!$B$38)*C36+SQRT(1-Inputs!$B$38)*_xlfn.NORM.S.INV(RAND())</f>
        <v>0.72200792740250819</v>
      </c>
      <c r="O36" s="24">
        <f ca="1">SQRT(Inputs!$B$38)*D36+SQRT(1-Inputs!$B$38)*_xlfn.NORM.S.INV(RAND())</f>
        <v>-1.5360821304831946</v>
      </c>
      <c r="P36" s="24">
        <f ca="1">SQRT(Inputs!$B$38)*E36+SQRT(1-Inputs!$B$38)*_xlfn.NORM.S.INV(RAND())</f>
        <v>0.19008152777200993</v>
      </c>
      <c r="Q36" s="24">
        <f ca="1">SQRT(Inputs!$B$38)*F36+SQRT(1-Inputs!$B$38)*_xlfn.NORM.S.INV(RAND())</f>
        <v>1.0234286756408961</v>
      </c>
      <c r="R36" s="24">
        <f ca="1">SQRT(Inputs!$B$38)*G36+SQRT(1-Inputs!$B$38)*_xlfn.NORM.S.INV(RAND())</f>
        <v>-0.15348048593552471</v>
      </c>
      <c r="S36" s="24">
        <f ca="1">SQRT(Inputs!$B$38)*H36+SQRT(1-Inputs!$B$38)*_xlfn.NORM.S.INV(RAND())</f>
        <v>0.6694166689377945</v>
      </c>
      <c r="T36" s="24">
        <f ca="1">SQRT(Inputs!$B$38)*I36+SQRT(1-Inputs!$B$38)*_xlfn.NORM.S.INV(RAND())</f>
        <v>-0.63779857246779048</v>
      </c>
      <c r="U36" s="24">
        <f ca="1">SQRT(Inputs!$B$38)*J36+SQRT(1-Inputs!$B$38)*_xlfn.NORM.S.INV(RAND())</f>
        <v>-0.64772606727288928</v>
      </c>
      <c r="V36" s="24">
        <f ca="1">SQRT(Inputs!$B$38)*K36+SQRT(1-Inputs!$B$38)*_xlfn.NORM.S.INV(RAND())</f>
        <v>-0.43036355031683593</v>
      </c>
      <c r="W36" s="24">
        <f ca="1">SQRT(Inputs!$B$38)*L36+SQRT(1-Inputs!$B$38)*_xlfn.NORM.S.INV(RAND())</f>
        <v>-1.2419297711520296</v>
      </c>
      <c r="X36" s="24">
        <f ca="1">SQRT(Inputs!$B$38)*M36+SQRT(1-Inputs!$B$38)*_xlfn.NORM.S.INV(RAND())</f>
        <v>-1.7236616124301245</v>
      </c>
      <c r="Y36" s="24">
        <f ca="1">SQRT(Inputs!$B$38)*C36+SQRT(1-Inputs!$B$38)*_xlfn.NORM.S.INV(RAND())</f>
        <v>1.176678522258332</v>
      </c>
      <c r="Z36" s="24">
        <f ca="1">SQRT(Inputs!$B$38)*D36+SQRT(1-Inputs!$B$38)*_xlfn.NORM.S.INV(RAND())</f>
        <v>-0.16923000049264336</v>
      </c>
      <c r="AA36" s="24">
        <f ca="1">SQRT(Inputs!$B$38)*E36+SQRT(1-Inputs!$B$38)*_xlfn.NORM.S.INV(RAND())</f>
        <v>-0.59206985893753905</v>
      </c>
      <c r="AB36" s="24">
        <f ca="1">SQRT(Inputs!$B$38)*F36+SQRT(1-Inputs!$B$38)*_xlfn.NORM.S.INV(RAND())</f>
        <v>0.80335657901067392</v>
      </c>
      <c r="AC36" s="24">
        <f ca="1">SQRT(Inputs!$B$38)*G36+SQRT(1-Inputs!$B$38)*_xlfn.NORM.S.INV(RAND())</f>
        <v>1.4487877355415453</v>
      </c>
      <c r="AD36" s="24">
        <f ca="1">SQRT(Inputs!$B$38)*H36+SQRT(1-Inputs!$B$38)*_xlfn.NORM.S.INV(RAND())</f>
        <v>0.48342730632812758</v>
      </c>
      <c r="AE36" s="24">
        <f ca="1">SQRT(Inputs!$B$38)*I36+SQRT(1-Inputs!$B$38)*_xlfn.NORM.S.INV(RAND())</f>
        <v>-2.6970700708328073</v>
      </c>
      <c r="AF36" s="24">
        <f ca="1">SQRT(Inputs!$B$38)*J36+SQRT(1-Inputs!$B$38)*_xlfn.NORM.S.INV(RAND())</f>
        <v>0.56171358009652117</v>
      </c>
      <c r="AG36" s="24">
        <f ca="1">SQRT(Inputs!$B$38)*K36+SQRT(1-Inputs!$B$38)*_xlfn.NORM.S.INV(RAND())</f>
        <v>-0.52732469549999705</v>
      </c>
      <c r="AH36" s="24">
        <f ca="1">SQRT(Inputs!$B$38)*L36+SQRT(1-Inputs!$B$38)*_xlfn.NORM.S.INV(RAND())</f>
        <v>-0.1137537082765635</v>
      </c>
      <c r="AI36" s="24">
        <f ca="1">SQRT(Inputs!$B$38)*M36+SQRT(1-Inputs!$B$38)*_xlfn.NORM.S.INV(RAND())</f>
        <v>-1.4859445832896174</v>
      </c>
      <c r="AJ36" s="24">
        <f ca="1">SQRT(Inputs!$B$38)*C36+SQRT(1-Inputs!$B$38)*_xlfn.NORM.S.INV(RAND())</f>
        <v>0.85974569871349416</v>
      </c>
      <c r="AK36" s="24">
        <f ca="1">SQRT(Inputs!$B$38)*D36+SQRT(1-Inputs!$B$38)*_xlfn.NORM.S.INV(RAND())</f>
        <v>0.5837153429029398</v>
      </c>
      <c r="AL36" s="24">
        <f ca="1">SQRT(Inputs!$B$38)*E36+SQRT(1-Inputs!$B$38)*_xlfn.NORM.S.INV(RAND())</f>
        <v>-0.87104443611266902</v>
      </c>
      <c r="AM36" s="24">
        <f ca="1">SQRT(Inputs!$B$38)*F36+SQRT(1-Inputs!$B$38)*_xlfn.NORM.S.INV(RAND())</f>
        <v>1.3984708936556416</v>
      </c>
      <c r="AN36" s="24">
        <f ca="1">SQRT(Inputs!$B$38)*G36+SQRT(1-Inputs!$B$38)*_xlfn.NORM.S.INV(RAND())</f>
        <v>2.7239786310627789E-2</v>
      </c>
      <c r="AO36" s="24">
        <f ca="1">SQRT(Inputs!$B$38)*H36+SQRT(1-Inputs!$B$38)*_xlfn.NORM.S.INV(RAND())</f>
        <v>-1.1940294054411962</v>
      </c>
      <c r="AP36" s="24">
        <f ca="1">SQRT(Inputs!$B$38)*I36+SQRT(1-Inputs!$B$38)*_xlfn.NORM.S.INV(RAND())</f>
        <v>-2.3612226810759056</v>
      </c>
      <c r="AQ36" s="24">
        <f ca="1">SQRT(Inputs!$B$38)*J36+SQRT(1-Inputs!$B$38)*_xlfn.NORM.S.INV(RAND())</f>
        <v>1.6665352475997395</v>
      </c>
      <c r="AR36" s="24">
        <f ca="1">SQRT(Inputs!$B$38)*K36+SQRT(1-Inputs!$B$38)*_xlfn.NORM.S.INV(RAND())</f>
        <v>-0.61529084397604572</v>
      </c>
      <c r="AS36" s="24">
        <f ca="1">SQRT(Inputs!$B$38)*L36+SQRT(1-Inputs!$B$38)*_xlfn.NORM.S.INV(RAND())</f>
        <v>0.26336550425071548</v>
      </c>
      <c r="AT36" s="24">
        <f ca="1">SQRT(Inputs!$B$38)*M36+SQRT(1-Inputs!$B$38)*_xlfn.NORM.S.INV(RAND())</f>
        <v>-1.5828951991054221</v>
      </c>
      <c r="AU36" s="15">
        <f ca="1">Inputs!$B$6*EXP($B$8-0.5*C$5^2+C$5*N36)</f>
        <v>5577.4449697932687</v>
      </c>
      <c r="AV36" s="15">
        <f t="shared" ca="1" si="1"/>
        <v>5416.5572928090915</v>
      </c>
      <c r="AW36" s="15">
        <f t="shared" ca="1" si="2"/>
        <v>6776.0508948679717</v>
      </c>
      <c r="AX36" s="15">
        <f t="shared" ca="1" si="3"/>
        <v>9401.2470921289532</v>
      </c>
      <c r="AY36" s="15">
        <f t="shared" ca="1" si="4"/>
        <v>11285.176547163495</v>
      </c>
      <c r="AZ36" s="15">
        <f t="shared" ca="1" si="5"/>
        <v>14857.945523985371</v>
      </c>
      <c r="BA36" s="15">
        <f t="shared" ca="1" si="6"/>
        <v>17008.245066049974</v>
      </c>
      <c r="BB36" s="15">
        <f t="shared" ca="1" si="7"/>
        <v>19514.853335422715</v>
      </c>
      <c r="BC36" s="15">
        <f t="shared" ca="1" si="8"/>
        <v>22928.163837685654</v>
      </c>
      <c r="BD36" s="15">
        <f t="shared" ca="1" si="9"/>
        <v>25008.650124096628</v>
      </c>
      <c r="BE36" s="15">
        <f t="shared" ca="1" si="10"/>
        <v>26192.53380891179</v>
      </c>
      <c r="BF36" s="15">
        <f ca="1">Inputs!$B$13*EXP($B$9-0.5*C$6^2+C$6*Y36)</f>
        <v>17464.805672729024</v>
      </c>
      <c r="BG36" s="15">
        <f t="shared" ca="1" si="11"/>
        <v>20644.84853568958</v>
      </c>
      <c r="BH36" s="15">
        <f t="shared" ca="1" si="12"/>
        <v>22864.945903893451</v>
      </c>
      <c r="BI36" s="15">
        <f t="shared" ca="1" si="13"/>
        <v>31674.257472882102</v>
      </c>
      <c r="BJ36" s="15">
        <f t="shared" ca="1" si="14"/>
        <v>47848.715274641421</v>
      </c>
      <c r="BK36" s="15">
        <f t="shared" ca="1" si="15"/>
        <v>62720.279469424553</v>
      </c>
      <c r="BL36" s="15">
        <f t="shared" ca="1" si="16"/>
        <v>54318.386845379711</v>
      </c>
      <c r="BM36" s="15">
        <f t="shared" ca="1" si="17"/>
        <v>71594.591336436264</v>
      </c>
      <c r="BN36" s="15">
        <f t="shared" ca="1" si="18"/>
        <v>82660.302903234711</v>
      </c>
      <c r="BO36" s="15">
        <f t="shared" ca="1" si="19"/>
        <v>100369.00972995631</v>
      </c>
      <c r="BP36" s="15">
        <f t="shared" ca="1" si="20"/>
        <v>104394.39516729633</v>
      </c>
      <c r="BQ36" s="15">
        <f ca="1">Inputs!$B$20*EXP($B$10-0.5*C$7^2+C$7*AJ36)</f>
        <v>5818.8946576646313</v>
      </c>
      <c r="BR36" s="15">
        <f t="shared" ca="1" si="21"/>
        <v>9503.5761649829492</v>
      </c>
      <c r="BS36" s="15">
        <f t="shared" ca="1" si="22"/>
        <v>10133.724947787025</v>
      </c>
      <c r="BT36" s="15">
        <f t="shared" ca="1" si="23"/>
        <v>20164.707376241669</v>
      </c>
      <c r="BU36" s="15">
        <f t="shared" ca="1" si="24"/>
        <v>28130.670775692746</v>
      </c>
      <c r="BV36" s="15">
        <f t="shared" ca="1" si="25"/>
        <v>29906.555442084915</v>
      </c>
      <c r="BW36" s="15">
        <f t="shared" ca="1" si="26"/>
        <v>25318.593922681925</v>
      </c>
      <c r="BX36" s="15">
        <f t="shared" ca="1" si="27"/>
        <v>49459.362785673969</v>
      </c>
      <c r="BY36" s="15">
        <f t="shared" ca="1" si="28"/>
        <v>61604.720840678841</v>
      </c>
      <c r="BZ36" s="15">
        <f t="shared" ca="1" si="29"/>
        <v>90728.053128434942</v>
      </c>
      <c r="CA36" s="15">
        <f t="shared" ca="1" si="30"/>
        <v>96197.766817545998</v>
      </c>
      <c r="CB36" s="15">
        <f ca="1">(AU36*DCF!C$10-DCF!C$5*MAX(AU36*DCF!C$10,0)-MAX(AU36-Inputs!$B$6,0)/Inputs!$B$10)*DCF!C$6</f>
        <v>1038.6877783673133</v>
      </c>
      <c r="CC36" s="15">
        <f ca="1">(AV36*DCF!D$10-DCF!D$5*MAX(AV36*DCF!D$10,0)-MAX(AV36-AU36,0)/Inputs!$B$10)*DCF!D$6</f>
        <v>1320.2491441510972</v>
      </c>
      <c r="CD36" s="15">
        <f ca="1">(AW36*DCF!E$10-DCF!E$5*MAX(AW36*DCF!E$10,0)-MAX(AW36-AV36,0)/Inputs!$B$10)*DCF!E$6</f>
        <v>1258.2680278789462</v>
      </c>
      <c r="CE36" s="15">
        <f ca="1">(AX36*DCF!F$10-DCF!F$5*MAX(AX36*DCF!F$10,0)-MAX(AX36-AW36,0)/Inputs!$B$10)*DCF!F$6</f>
        <v>1506.0390151989782</v>
      </c>
      <c r="CF36" s="15">
        <f ca="1">(AY36*DCF!G$10-DCF!G$5*MAX(AY36*DCF!G$10,0)-MAX(AY36-AX36,0)/Inputs!$B$10)*DCF!G$6</f>
        <v>1963.0722677216863</v>
      </c>
      <c r="CG36" s="15">
        <f ca="1">(AZ36*DCF!H$10-DCF!H$5*MAX(AZ36*DCF!H$10,0)-MAX(AZ36-AY36,0)/Inputs!$B$10)*DCF!H$6</f>
        <v>2250.271598629939</v>
      </c>
      <c r="CH36" s="15">
        <f ca="1">(BA36*DCF!I$10-DCF!I$5*MAX(BA36*DCF!I$10,0)-MAX(BA36-AZ36,0)/Inputs!$B$10)*DCF!I$6</f>
        <v>2754.0614463104439</v>
      </c>
      <c r="CI36" s="15">
        <f ca="1">(BB36*DCF!J$10-DCF!J$5*MAX(BB36*DCF!J$10,0)-MAX(BB36-BA36,0)/Inputs!$B$10)*DCF!J$6</f>
        <v>2968.9589355132948</v>
      </c>
      <c r="CJ36" s="15">
        <f ca="1">(BC36*DCF!K$10-DCF!K$5*MAX(BC36*DCF!K$10,0)-MAX(BC36-BB36,0)/Inputs!$B$10)*DCF!K$6</f>
        <v>3213.254639254274</v>
      </c>
      <c r="CK36" s="15">
        <f ca="1">(BD36*DCF!L$10-DCF!L$5*MAX(BD36*DCF!L$10,0)-MAX(BD36-BC36,0)/Inputs!$B$10)*DCF!L$6</f>
        <v>3502.7394395458091</v>
      </c>
      <c r="CL36" s="15">
        <f ca="1">(BE36*DCF!M$10-DCF!M$5*MAX(BE36*DCF!M$10,0)-MAX(BE36-BD36,0)/Inputs!$B$10)*DCF!M$6</f>
        <v>3554.6777400502647</v>
      </c>
      <c r="CM36" s="15">
        <f ca="1">(BF36*DCF!C$28-DCF!C$5*MAX(BF36*DCF!C$28,0)-MAX(BF36-Inputs!$B$13,0)/Inputs!$B$17)*DCF!C$6</f>
        <v>3926.4938840477903</v>
      </c>
      <c r="CN36" s="15">
        <f ca="1">(BG36*DCF!D$28-DCF!D$5*MAX(BG36*DCF!D$28,0)-MAX(BG36-BF36,0)/Inputs!$B$17)*DCF!D$6</f>
        <v>5401.9350961960299</v>
      </c>
      <c r="CO36" s="15">
        <f ca="1">(BH36*DCF!E$28-DCF!E$5*MAX(BH36*DCF!E$28,0)-MAX(BH36-BG36,0)/Inputs!$B$17)*DCF!E$6</f>
        <v>6038.2091912326105</v>
      </c>
      <c r="CP36" s="15">
        <f ca="1">(BI36*DCF!F$28-DCF!F$5*MAX(BI36*DCF!F$28,0)-MAX(BI36-BH36,0)/Inputs!$B$17)*DCF!F$6</f>
        <v>6994.8521637017884</v>
      </c>
      <c r="CQ36" s="15">
        <f ca="1">(BJ36*DCF!G$28-DCF!G$5*MAX(BJ36*DCF!G$28,0)-MAX(BJ36-BI36,0)/Inputs!$B$17)*DCF!G$6</f>
        <v>9694.3281870394858</v>
      </c>
      <c r="CR36" s="15">
        <f ca="1">(BK36*DCF!H$28-DCF!H$5*MAX(BK36*DCF!H$28,0)-MAX(BK36-BJ36,0)/Inputs!$B$17)*DCF!H$6</f>
        <v>13200.793361612214</v>
      </c>
      <c r="CS36" s="15">
        <f ca="1">(BL36*DCF!I$28-DCF!I$5*MAX(BL36*DCF!I$28,0)-MAX(BL36-BK36,0)/Inputs!$B$17)*DCF!I$6</f>
        <v>12773.133636953047</v>
      </c>
      <c r="CT36" s="15">
        <f ca="1">(BM36*DCF!J$28-DCF!J$5*MAX(BM36*DCF!J$28,0)-MAX(BM36-BL36,0)/Inputs!$B$17)*DCF!J$6</f>
        <v>13680.853805889685</v>
      </c>
      <c r="CU36" s="15">
        <f ca="1">(BN36*DCF!K$28-DCF!K$5*MAX(BN36*DCF!K$28,0)-MAX(BN36-BM36,0)/Inputs!$B$17)*DCF!K$6</f>
        <v>16101.067735390641</v>
      </c>
      <c r="CV36" s="15">
        <f ca="1">(BO36*DCF!L$28-DCF!L$5*MAX(BO36*DCF!L$28,0)-MAX(BO36-BN36,0)/Inputs!$B$17)*DCF!L$6</f>
        <v>18021.954467493233</v>
      </c>
      <c r="CW36" s="15">
        <f ca="1">(BP36*DCF!M$28-DCF!M$5*MAX(BP36*DCF!M$28,0)-MAX(BP36-BO36,0)/Inputs!$B$17)*DCF!M$6</f>
        <v>19221.099978071208</v>
      </c>
      <c r="CX36" s="15">
        <f ca="1">(BQ36*DCF!C$46-DCF!C$5*MAX(BQ36*DCF!C$46,0)-MAX(BQ36-Inputs!$B$20,0)/Inputs!$B$24)*DCF!C$6</f>
        <v>-2553.0447974581743</v>
      </c>
      <c r="CY36" s="15">
        <f ca="1">(BR36*DCF!D$46-DCF!D$5*MAX(BR36*DCF!D$46,0)-MAX(BR36-BQ36,0)/Inputs!$B$24)*DCF!D$6</f>
        <v>-3194.2618386407726</v>
      </c>
      <c r="CZ36" s="15">
        <f ca="1">(BS36*DCF!E$46-DCF!E$5*MAX(BS36*DCF!E$46,0)-MAX(BS36-BR36,0)/Inputs!$B$24)*DCF!E$6</f>
        <v>-1446.7179216744789</v>
      </c>
      <c r="DA36" s="15">
        <f ca="1">(BT36*DCF!F$46-DCF!F$5*MAX(BT36*DCF!F$46,0)-MAX(BT36-BS36,0)/Inputs!$B$24)*DCF!F$6</f>
        <v>-5121.1192878877937</v>
      </c>
      <c r="DB36" s="15">
        <f ca="1">(BU36*DCF!G$46-DCF!G$5*MAX(BU36*DCF!G$46,0)-MAX(BU36-BT36,0)/Inputs!$B$24)*DCF!G$6</f>
        <v>-3625.8528848313722</v>
      </c>
      <c r="DC36" s="15">
        <f ca="1">(BV36*DCF!H$46-DCF!H$5*MAX(BV36*DCF!H$46,0)-MAX(BV36-BU36,0)/Inputs!$B$24)*DCF!H$6</f>
        <v>-551.84527905548612</v>
      </c>
      <c r="DD36" s="15">
        <f ca="1">(BW36*DCF!I$46-DCF!I$5*MAX(BW36*DCF!I$46,0)-MAX(BW36-BV36,0)/Inputs!$B$24)*DCF!I$6</f>
        <v>584.74273942549473</v>
      </c>
      <c r="DE36" s="15">
        <f ca="1">(BX36*DCF!J$46-DCF!J$5*MAX(BX36*DCF!J$46,0)-MAX(BX36-BW36,0)/Inputs!$B$24)*DCF!J$6</f>
        <v>-4327.0540409906798</v>
      </c>
      <c r="DF36" s="15">
        <f ca="1">(BY36*DCF!K$46-DCF!K$5*MAX(BY36*DCF!K$46,0)-MAX(BY36-BX36,0)/Inputs!$B$24)*DCF!K$6</f>
        <v>543.77784229420365</v>
      </c>
      <c r="DG36" s="15">
        <f ca="1">(BZ36*DCF!L$46-DCF!L$5*MAX(BZ36*DCF!L$46,0)-MAX(BZ36-BY36,0)/Inputs!$B$24)*DCF!L$6</f>
        <v>-319.09586267921367</v>
      </c>
      <c r="DH36" s="15">
        <f ca="1">(CA36*DCF!M$46-DCF!M$5*MAX(CA36*DCF!M$46,0)-MAX(CA36-BZ36,0)/Inputs!$B$24)*DCF!M$6</f>
        <v>6398.0497400973518</v>
      </c>
      <c r="DI36" s="15">
        <f ca="1">SUM(CB36:CL36)+BE36*DCF!M$10*(1+Inputs!$B$30)*(1-Inputs!$B$33)*(1-Inputs!$B$30/Inputs!$B$31)/(Inputs!$B$29-Inputs!$B$30)*DCF!M$6</f>
        <v>98224.447983226244</v>
      </c>
      <c r="DJ36" s="15">
        <f ca="1">SUM(CM36:CW36)+BP36*DCF!M$28*(1+Inputs!$B$30)*(1-Inputs!$B$33)*(1-Inputs!$B$30/Inputs!$B$31)/(Inputs!$B$29-Inputs!$B$30)*DCF!M$6</f>
        <v>512429.36447235907</v>
      </c>
      <c r="DK36" s="15">
        <f ca="1">SUM(CX36:DH36)+CA36*DCF!M$46*(1+Inputs!$B$30)*(1-Inputs!$B$33)*(1-Inputs!$B$30/Inputs!$B$31)/(Inputs!$B$29-Inputs!$B$30)*DCF!M$6</f>
        <v>135120.72126249041</v>
      </c>
      <c r="DM36" s="15">
        <f ca="1">DI36+DJ36+DK36+Inputs!$B$34+Inputs!$B$36-Inputs!$B$35</f>
        <v>822625.53371807572</v>
      </c>
    </row>
    <row r="37" spans="1:117" x14ac:dyDescent="0.75">
      <c r="A37" s="11">
        <v>24</v>
      </c>
      <c r="C37" s="24">
        <f t="shared" ca="1" si="32"/>
        <v>1.8126040077568575</v>
      </c>
      <c r="D37" s="24">
        <f t="shared" ca="1" si="32"/>
        <v>2.2295818168644601</v>
      </c>
      <c r="E37" s="24">
        <f t="shared" ca="1" si="32"/>
        <v>-0.17737420139086149</v>
      </c>
      <c r="F37" s="24">
        <f t="shared" ca="1" si="32"/>
        <v>-0.9545074601506055</v>
      </c>
      <c r="G37" s="24">
        <f t="shared" ca="1" si="32"/>
        <v>-0.23980466128825573</v>
      </c>
      <c r="H37" s="24">
        <f t="shared" ca="1" si="32"/>
        <v>0.78269204746943</v>
      </c>
      <c r="I37" s="24">
        <f t="shared" ca="1" si="32"/>
        <v>1.1062844172650657</v>
      </c>
      <c r="J37" s="24">
        <f t="shared" ca="1" si="32"/>
        <v>-7.2555664899495748E-2</v>
      </c>
      <c r="K37" s="24">
        <f t="shared" ca="1" si="32"/>
        <v>-0.32245010863714674</v>
      </c>
      <c r="L37" s="24">
        <f t="shared" ca="1" si="32"/>
        <v>-0.77928284343749499</v>
      </c>
      <c r="M37" s="24">
        <f t="shared" ca="1" si="32"/>
        <v>-0.89881723521888601</v>
      </c>
      <c r="N37" s="24">
        <f ca="1">SQRT(Inputs!$B$38)*C37+SQRT(1-Inputs!$B$38)*_xlfn.NORM.S.INV(RAND())</f>
        <v>2.2438145620845775</v>
      </c>
      <c r="O37" s="24">
        <f ca="1">SQRT(Inputs!$B$38)*D37+SQRT(1-Inputs!$B$38)*_xlfn.NORM.S.INV(RAND())</f>
        <v>0.45669164111145444</v>
      </c>
      <c r="P37" s="24">
        <f ca="1">SQRT(Inputs!$B$38)*E37+SQRT(1-Inputs!$B$38)*_xlfn.NORM.S.INV(RAND())</f>
        <v>-0.71540107695695176</v>
      </c>
      <c r="Q37" s="24">
        <f ca="1">SQRT(Inputs!$B$38)*F37+SQRT(1-Inputs!$B$38)*_xlfn.NORM.S.INV(RAND())</f>
        <v>-0.22292440791731766</v>
      </c>
      <c r="R37" s="24">
        <f ca="1">SQRT(Inputs!$B$38)*G37+SQRT(1-Inputs!$B$38)*_xlfn.NORM.S.INV(RAND())</f>
        <v>0.10259667108645773</v>
      </c>
      <c r="S37" s="24">
        <f ca="1">SQRT(Inputs!$B$38)*H37+SQRT(1-Inputs!$B$38)*_xlfn.NORM.S.INV(RAND())</f>
        <v>0.27759337830756559</v>
      </c>
      <c r="T37" s="24">
        <f ca="1">SQRT(Inputs!$B$38)*I37+SQRT(1-Inputs!$B$38)*_xlfn.NORM.S.INV(RAND())</f>
        <v>-0.21164502666615059</v>
      </c>
      <c r="U37" s="24">
        <f ca="1">SQRT(Inputs!$B$38)*J37+SQRT(1-Inputs!$B$38)*_xlfn.NORM.S.INV(RAND())</f>
        <v>1.5485919076997092</v>
      </c>
      <c r="V37" s="24">
        <f ca="1">SQRT(Inputs!$B$38)*K37+SQRT(1-Inputs!$B$38)*_xlfn.NORM.S.INV(RAND())</f>
        <v>5.8081693008967566E-2</v>
      </c>
      <c r="W37" s="24">
        <f ca="1">SQRT(Inputs!$B$38)*L37+SQRT(1-Inputs!$B$38)*_xlfn.NORM.S.INV(RAND())</f>
        <v>-0.25919964500221537</v>
      </c>
      <c r="X37" s="24">
        <f ca="1">SQRT(Inputs!$B$38)*M37+SQRT(1-Inputs!$B$38)*_xlfn.NORM.S.INV(RAND())</f>
        <v>-0.5990840232528728</v>
      </c>
      <c r="Y37" s="24">
        <f ca="1">SQRT(Inputs!$B$38)*C37+SQRT(1-Inputs!$B$38)*_xlfn.NORM.S.INV(RAND())</f>
        <v>0.59083392543796909</v>
      </c>
      <c r="Z37" s="24">
        <f ca="1">SQRT(Inputs!$B$38)*D37+SQRT(1-Inputs!$B$38)*_xlfn.NORM.S.INV(RAND())</f>
        <v>2.3955187795958652</v>
      </c>
      <c r="AA37" s="24">
        <f ca="1">SQRT(Inputs!$B$38)*E37+SQRT(1-Inputs!$B$38)*_xlfn.NORM.S.INV(RAND())</f>
        <v>-0.92568025655999375</v>
      </c>
      <c r="AB37" s="24">
        <f ca="1">SQRT(Inputs!$B$38)*F37+SQRT(1-Inputs!$B$38)*_xlfn.NORM.S.INV(RAND())</f>
        <v>-1.4833442754469781</v>
      </c>
      <c r="AC37" s="24">
        <f ca="1">SQRT(Inputs!$B$38)*G37+SQRT(1-Inputs!$B$38)*_xlfn.NORM.S.INV(RAND())</f>
        <v>-1.5751909916394249</v>
      </c>
      <c r="AD37" s="24">
        <f ca="1">SQRT(Inputs!$B$38)*H37+SQRT(1-Inputs!$B$38)*_xlfn.NORM.S.INV(RAND())</f>
        <v>0.82165662757842628</v>
      </c>
      <c r="AE37" s="24">
        <f ca="1">SQRT(Inputs!$B$38)*I37+SQRT(1-Inputs!$B$38)*_xlfn.NORM.S.INV(RAND())</f>
        <v>0.49087860208074996</v>
      </c>
      <c r="AF37" s="24">
        <f ca="1">SQRT(Inputs!$B$38)*J37+SQRT(1-Inputs!$B$38)*_xlfn.NORM.S.INV(RAND())</f>
        <v>0.46521355475885268</v>
      </c>
      <c r="AG37" s="24">
        <f ca="1">SQRT(Inputs!$B$38)*K37+SQRT(1-Inputs!$B$38)*_xlfn.NORM.S.INV(RAND())</f>
        <v>0.23278164945247209</v>
      </c>
      <c r="AH37" s="24">
        <f ca="1">SQRT(Inputs!$B$38)*L37+SQRT(1-Inputs!$B$38)*_xlfn.NORM.S.INV(RAND())</f>
        <v>1.1748356983833914</v>
      </c>
      <c r="AI37" s="24">
        <f ca="1">SQRT(Inputs!$B$38)*M37+SQRT(1-Inputs!$B$38)*_xlfn.NORM.S.INV(RAND())</f>
        <v>-0.82364629052292693</v>
      </c>
      <c r="AJ37" s="24">
        <f ca="1">SQRT(Inputs!$B$38)*C37+SQRT(1-Inputs!$B$38)*_xlfn.NORM.S.INV(RAND())</f>
        <v>0.59766221858407254</v>
      </c>
      <c r="AK37" s="24">
        <f ca="1">SQRT(Inputs!$B$38)*D37+SQRT(1-Inputs!$B$38)*_xlfn.NORM.S.INV(RAND())</f>
        <v>0.95832203983645026</v>
      </c>
      <c r="AL37" s="24">
        <f ca="1">SQRT(Inputs!$B$38)*E37+SQRT(1-Inputs!$B$38)*_xlfn.NORM.S.INV(RAND())</f>
        <v>-0.72961381932063396</v>
      </c>
      <c r="AM37" s="24">
        <f ca="1">SQRT(Inputs!$B$38)*F37+SQRT(1-Inputs!$B$38)*_xlfn.NORM.S.INV(RAND())</f>
        <v>-0.29499590965999084</v>
      </c>
      <c r="AN37" s="24">
        <f ca="1">SQRT(Inputs!$B$38)*G37+SQRT(1-Inputs!$B$38)*_xlfn.NORM.S.INV(RAND())</f>
        <v>-1.6793565292819608</v>
      </c>
      <c r="AO37" s="24">
        <f ca="1">SQRT(Inputs!$B$38)*H37+SQRT(1-Inputs!$B$38)*_xlfn.NORM.S.INV(RAND())</f>
        <v>0.53513562964582539</v>
      </c>
      <c r="AP37" s="24">
        <f ca="1">SQRT(Inputs!$B$38)*I37+SQRT(1-Inputs!$B$38)*_xlfn.NORM.S.INV(RAND())</f>
        <v>2.0740027451944574</v>
      </c>
      <c r="AQ37" s="24">
        <f ca="1">SQRT(Inputs!$B$38)*J37+SQRT(1-Inputs!$B$38)*_xlfn.NORM.S.INV(RAND())</f>
        <v>0.92276487117827799</v>
      </c>
      <c r="AR37" s="24">
        <f ca="1">SQRT(Inputs!$B$38)*K37+SQRT(1-Inputs!$B$38)*_xlfn.NORM.S.INV(RAND())</f>
        <v>-2.1952195120859574</v>
      </c>
      <c r="AS37" s="24">
        <f ca="1">SQRT(Inputs!$B$38)*L37+SQRT(1-Inputs!$B$38)*_xlfn.NORM.S.INV(RAND())</f>
        <v>0.2086579444805115</v>
      </c>
      <c r="AT37" s="24">
        <f ca="1">SQRT(Inputs!$B$38)*M37+SQRT(1-Inputs!$B$38)*_xlfn.NORM.S.INV(RAND())</f>
        <v>0.27373558167098028</v>
      </c>
      <c r="AU37" s="15">
        <f ca="1">Inputs!$B$6*EXP($B$8-0.5*C$5^2+C$5*N37)</f>
        <v>7135.4141977887293</v>
      </c>
      <c r="AV37" s="15">
        <f t="shared" ca="1" si="1"/>
        <v>9288.7265891861389</v>
      </c>
      <c r="AW37" s="15">
        <f t="shared" ca="1" si="2"/>
        <v>10284.140623881161</v>
      </c>
      <c r="AX37" s="15">
        <f t="shared" ca="1" si="3"/>
        <v>12211.038578333439</v>
      </c>
      <c r="AY37" s="15">
        <f t="shared" ca="1" si="4"/>
        <v>15103.020751246648</v>
      </c>
      <c r="AZ37" s="15">
        <f t="shared" ca="1" si="5"/>
        <v>19044.762689042615</v>
      </c>
      <c r="BA37" s="15">
        <f t="shared" ca="1" si="6"/>
        <v>22795.352925302661</v>
      </c>
      <c r="BB37" s="15">
        <f t="shared" ca="1" si="7"/>
        <v>32592.515757805191</v>
      </c>
      <c r="BC37" s="15">
        <f t="shared" ca="1" si="8"/>
        <v>40141.968408777626</v>
      </c>
      <c r="BD37" s="15">
        <f t="shared" ca="1" si="9"/>
        <v>47999.776277802754</v>
      </c>
      <c r="BE37" s="15">
        <f t="shared" ca="1" si="10"/>
        <v>55694.191691485008</v>
      </c>
      <c r="BF37" s="15">
        <f ca="1">Inputs!$B$13*EXP($B$9-0.5*C$6^2+C$6*Y37)</f>
        <v>15549.76324788698</v>
      </c>
      <c r="BG37" s="15">
        <f t="shared" ca="1" si="11"/>
        <v>29198.071568415002</v>
      </c>
      <c r="BH37" s="15">
        <f t="shared" ca="1" si="12"/>
        <v>30597.248343245396</v>
      </c>
      <c r="BI37" s="15">
        <f t="shared" ca="1" si="13"/>
        <v>29809.930539058816</v>
      </c>
      <c r="BJ37" s="15">
        <f t="shared" ca="1" si="14"/>
        <v>29121.843751949964</v>
      </c>
      <c r="BK37" s="15">
        <f t="shared" ca="1" si="15"/>
        <v>39971.902032952661</v>
      </c>
      <c r="BL37" s="15">
        <f t="shared" ca="1" si="16"/>
        <v>52325.624054591637</v>
      </c>
      <c r="BM37" s="15">
        <f t="shared" ca="1" si="17"/>
        <v>68146.171260740462</v>
      </c>
      <c r="BN37" s="15">
        <f t="shared" ca="1" si="18"/>
        <v>86182.136279301369</v>
      </c>
      <c r="BO37" s="15">
        <f t="shared" ca="1" si="19"/>
        <v>121554.51832775048</v>
      </c>
      <c r="BP37" s="15">
        <f t="shared" ca="1" si="20"/>
        <v>136281.33208127791</v>
      </c>
      <c r="BQ37" s="15">
        <f ca="1">Inputs!$B$20*EXP($B$10-0.5*C$7^2+C$7*AJ37)</f>
        <v>5302.3697806962846</v>
      </c>
      <c r="BR37" s="15">
        <f t="shared" ca="1" si="21"/>
        <v>9754.0178960982466</v>
      </c>
      <c r="BS37" s="15">
        <f t="shared" ca="1" si="22"/>
        <v>10831.942150757819</v>
      </c>
      <c r="BT37" s="15">
        <f t="shared" ca="1" si="23"/>
        <v>13822.716825679836</v>
      </c>
      <c r="BU37" s="15">
        <f t="shared" ca="1" si="24"/>
        <v>12759.742079482849</v>
      </c>
      <c r="BV37" s="15">
        <f t="shared" ca="1" si="25"/>
        <v>20027.186568147361</v>
      </c>
      <c r="BW37" s="15">
        <f t="shared" ca="1" si="26"/>
        <v>43348.154728939917</v>
      </c>
      <c r="BX37" s="15">
        <f t="shared" ca="1" si="27"/>
        <v>72949.668582600003</v>
      </c>
      <c r="BY37" s="15">
        <f t="shared" ca="1" si="28"/>
        <v>67159.973970390667</v>
      </c>
      <c r="BZ37" s="15">
        <f t="shared" ca="1" si="29"/>
        <v>97919.767596416277</v>
      </c>
      <c r="CA37" s="15">
        <f t="shared" ca="1" si="30"/>
        <v>144403.684120916</v>
      </c>
      <c r="CB37" s="15">
        <f ca="1">(AU37*DCF!C$10-DCF!C$5*MAX(AU37*DCF!C$10,0)-MAX(AU37-Inputs!$B$6,0)/Inputs!$B$10)*DCF!C$6</f>
        <v>1027.5791800779887</v>
      </c>
      <c r="CC37" s="15">
        <f ca="1">(AV37*DCF!D$10-DCF!D$5*MAX(AV37*DCF!D$10,0)-MAX(AV37-AU37,0)/Inputs!$B$10)*DCF!D$6</f>
        <v>1739.0353066036341</v>
      </c>
      <c r="CD37" s="15">
        <f ca="1">(AW37*DCF!E$10-DCF!E$5*MAX(AW37*DCF!E$10,0)-MAX(AW37-AV37,0)/Inputs!$B$10)*DCF!E$6</f>
        <v>2150.2358979355422</v>
      </c>
      <c r="CE37" s="15">
        <f ca="1">(AX37*DCF!F$10-DCF!F$5*MAX(AX37*DCF!F$10,0)-MAX(AX37-AW37,0)/Inputs!$B$10)*DCF!F$6</f>
        <v>2264.7105702044396</v>
      </c>
      <c r="CF37" s="15">
        <f ca="1">(AY37*DCF!G$10-DCF!G$5*MAX(AY37*DCF!G$10,0)-MAX(AY37-AX37,0)/Inputs!$B$10)*DCF!G$6</f>
        <v>2555.9351561444064</v>
      </c>
      <c r="CG37" s="15">
        <f ca="1">(AZ37*DCF!H$10-DCF!H$5*MAX(AZ37*DCF!H$10,0)-MAX(AZ37-AY37,0)/Inputs!$B$10)*DCF!H$6</f>
        <v>2997.6273904182249</v>
      </c>
      <c r="CH37" s="15">
        <f ca="1">(BA37*DCF!I$10-DCF!I$5*MAX(BA37*DCF!I$10,0)-MAX(BA37-AZ37,0)/Inputs!$B$10)*DCF!I$6</f>
        <v>3548.6511948924726</v>
      </c>
      <c r="CI37" s="15">
        <f ca="1">(BB37*DCF!J$10-DCF!J$5*MAX(BB37*DCF!J$10,0)-MAX(BB37-BA37,0)/Inputs!$B$10)*DCF!J$6</f>
        <v>4108.3527462662059</v>
      </c>
      <c r="CJ37" s="15">
        <f ca="1">(BC37*DCF!K$10-DCF!K$5*MAX(BC37*DCF!K$10,0)-MAX(BC37-BB37,0)/Inputs!$B$10)*DCF!K$6</f>
        <v>5405.403782740842</v>
      </c>
      <c r="CK37" s="15">
        <f ca="1">(BD37*DCF!L$10-DCF!L$5*MAX(BD37*DCF!L$10,0)-MAX(BD37-BC37,0)/Inputs!$B$10)*DCF!L$6</f>
        <v>6223.1372384043825</v>
      </c>
      <c r="CL37" s="15">
        <f ca="1">(BE37*DCF!M$10-DCF!M$5*MAX(BE37*DCF!M$10,0)-MAX(BE37-BD37,0)/Inputs!$B$10)*DCF!M$6</f>
        <v>6939.9906636572996</v>
      </c>
      <c r="CM37" s="15">
        <f ca="1">(BF37*DCF!C$28-DCF!C$5*MAX(BF37*DCF!C$28,0)-MAX(BF37-Inputs!$B$13,0)/Inputs!$B$17)*DCF!C$6</f>
        <v>3784.3085724100602</v>
      </c>
      <c r="CN37" s="15">
        <f ca="1">(BG37*DCF!D$28-DCF!D$5*MAX(BG37*DCF!D$28,0)-MAX(BG37-BF37,0)/Inputs!$B$17)*DCF!D$6</f>
        <v>5687.6955611221119</v>
      </c>
      <c r="CO37" s="15">
        <f ca="1">(BH37*DCF!E$28-DCF!E$5*MAX(BH37*DCF!E$28,0)-MAX(BH37-BG37,0)/Inputs!$B$17)*DCF!E$6</f>
        <v>8389.9270760238178</v>
      </c>
      <c r="CP37" s="15">
        <f ca="1">(BI37*DCF!F$28-DCF!F$5*MAX(BI37*DCF!F$28,0)-MAX(BI37-BH37,0)/Inputs!$B$17)*DCF!F$6</f>
        <v>8092.610922073638</v>
      </c>
      <c r="CQ37" s="15">
        <f ca="1">(BJ37*DCF!G$28-DCF!G$5*MAX(BJ37*DCF!G$28,0)-MAX(BJ37-BI37,0)/Inputs!$B$17)*DCF!G$6</f>
        <v>7555.8833082352903</v>
      </c>
      <c r="CR37" s="15">
        <f ca="1">(BK37*DCF!H$28-DCF!H$5*MAX(BK37*DCF!H$28,0)-MAX(BK37-BJ37,0)/Inputs!$B$17)*DCF!H$6</f>
        <v>8199.6978061736427</v>
      </c>
      <c r="CS37" s="15">
        <f ca="1">(BL37*DCF!I$28-DCF!I$5*MAX(BL37*DCF!I$28,0)-MAX(BL37-BK37,0)/Inputs!$B$17)*DCF!I$6</f>
        <v>10531.391573507137</v>
      </c>
      <c r="CT37" s="15">
        <f ca="1">(BM37*DCF!J$28-DCF!J$5*MAX(BM37*DCF!J$28,0)-MAX(BM37-BL37,0)/Inputs!$B$17)*DCF!J$6</f>
        <v>13104.578118457955</v>
      </c>
      <c r="CU37" s="15">
        <f ca="1">(BN37*DCF!K$28-DCF!K$5*MAX(BN37*DCF!K$28,0)-MAX(BN37-BM37,0)/Inputs!$B$17)*DCF!K$6</f>
        <v>15991.056689391356</v>
      </c>
      <c r="CV37" s="15">
        <f ca="1">(BO37*DCF!L$28-DCF!L$5*MAX(BO37*DCF!L$28,0)-MAX(BO37-BN37,0)/Inputs!$B$17)*DCF!L$6</f>
        <v>20250.233808639408</v>
      </c>
      <c r="CW37" s="15">
        <f ca="1">(BP37*DCF!M$28-DCF!M$5*MAX(BP37*DCF!M$28,0)-MAX(BP37-BO37,0)/Inputs!$B$17)*DCF!M$6</f>
        <v>24102.045650703705</v>
      </c>
      <c r="CX37" s="15">
        <f ca="1">(BQ37*DCF!C$46-DCF!C$5*MAX(BQ37*DCF!C$46,0)-MAX(BQ37-Inputs!$B$20,0)/Inputs!$B$24)*DCF!C$6</f>
        <v>-2195.1753676879571</v>
      </c>
      <c r="CY37" s="15">
        <f ca="1">(BR37*DCF!D$46-DCF!D$5*MAX(BR37*DCF!D$46,0)-MAX(BR37-BQ37,0)/Inputs!$B$24)*DCF!D$6</f>
        <v>-3564.2646870339104</v>
      </c>
      <c r="CZ37" s="15">
        <f ca="1">(BS37*DCF!E$46-DCF!E$5*MAX(BS37*DCF!E$46,0)-MAX(BS37-BR37,0)/Inputs!$B$24)*DCF!E$6</f>
        <v>-1705.7840855548063</v>
      </c>
      <c r="DA37" s="15">
        <f ca="1">(BT37*DCF!F$46-DCF!F$5*MAX(BT37*DCF!F$46,0)-MAX(BT37-BS37,0)/Inputs!$B$24)*DCF!F$6</f>
        <v>-2095.6932378672218</v>
      </c>
      <c r="DB37" s="15">
        <f ca="1">(BU37*DCF!G$46-DCF!G$5*MAX(BU37*DCF!G$46,0)-MAX(BU37-BT37,0)/Inputs!$B$24)*DCF!G$6</f>
        <v>-429.2125133816873</v>
      </c>
      <c r="DC37" s="15">
        <f ca="1">(BV37*DCF!H$46-DCF!H$5*MAX(BV37*DCF!H$46,0)-MAX(BV37-BU37,0)/Inputs!$B$24)*DCF!H$6</f>
        <v>-2258.313846481336</v>
      </c>
      <c r="DD37" s="15">
        <f ca="1">(BW37*DCF!I$46-DCF!I$5*MAX(BW37*DCF!I$46,0)-MAX(BW37-BV37,0)/Inputs!$B$24)*DCF!I$6</f>
        <v>-5693.4053406165394</v>
      </c>
      <c r="DE37" s="15">
        <f ca="1">(BX37*DCF!J$46-DCF!J$5*MAX(BX37*DCF!J$46,0)-MAX(BX37-BW37,0)/Inputs!$B$24)*DCF!J$6</f>
        <v>-4789.8010459454817</v>
      </c>
      <c r="DF37" s="15">
        <f ca="1">(BY37*DCF!K$46-DCF!K$5*MAX(BY37*DCF!K$46,0)-MAX(BY37-BX37,0)/Inputs!$B$24)*DCF!K$6</f>
        <v>3836.4015920118613</v>
      </c>
      <c r="DG37" s="15">
        <f ca="1">(BZ37*DCF!L$46-DCF!L$5*MAX(BZ37*DCF!L$46,0)-MAX(BZ37-BY37,0)/Inputs!$B$24)*DCF!L$6</f>
        <v>-192.30250895666714</v>
      </c>
      <c r="DH37" s="15">
        <f ca="1">(CA37*DCF!M$46-DCF!M$5*MAX(CA37*DCF!M$46,0)-MAX(CA37-BZ37,0)/Inputs!$B$24)*DCF!M$6</f>
        <v>1602.9310900599332</v>
      </c>
      <c r="DI37" s="15">
        <f ca="1">SUM(CB37:CL37)+BE37*DCF!M$10*(1+Inputs!$B$30)*(1-Inputs!$B$33)*(1-Inputs!$B$30/Inputs!$B$31)/(Inputs!$B$29-Inputs!$B$30)*DCF!M$6</f>
        <v>193958.33108418941</v>
      </c>
      <c r="DJ37" s="15">
        <f ca="1">SUM(CM37:CW37)+BP37*DCF!M$28*(1+Inputs!$B$30)*(1-Inputs!$B$33)*(1-Inputs!$B$30/Inputs!$B$31)/(Inputs!$B$29-Inputs!$B$30)*DCF!M$6</f>
        <v>631386.42817506823</v>
      </c>
      <c r="DK37" s="15">
        <f ca="1">SUM(CX37:DH37)+CA37*DCF!M$46*(1+Inputs!$B$30)*(1-Inputs!$B$33)*(1-Inputs!$B$30/Inputs!$B$31)/(Inputs!$B$29-Inputs!$B$30)*DCF!M$6</f>
        <v>205780.58140940551</v>
      </c>
      <c r="DM37" s="15">
        <f ca="1">DI37+DJ37+DK37+Inputs!$B$34+Inputs!$B$36-Inputs!$B$35</f>
        <v>1107976.3406686631</v>
      </c>
    </row>
    <row r="38" spans="1:117" x14ac:dyDescent="0.75">
      <c r="A38" s="11">
        <v>25</v>
      </c>
      <c r="C38" s="24">
        <f t="shared" ca="1" si="32"/>
        <v>-0.39121566150559589</v>
      </c>
      <c r="D38" s="24">
        <f t="shared" ca="1" si="32"/>
        <v>-0.21390722906200768</v>
      </c>
      <c r="E38" s="24">
        <f t="shared" ca="1" si="32"/>
        <v>-0.64230235343838171</v>
      </c>
      <c r="F38" s="24">
        <f t="shared" ca="1" si="32"/>
        <v>0.32653033045280927</v>
      </c>
      <c r="G38" s="24">
        <f t="shared" ca="1" si="32"/>
        <v>0.2113269877258912</v>
      </c>
      <c r="H38" s="24">
        <f t="shared" ca="1" si="32"/>
        <v>0.98177030316905545</v>
      </c>
      <c r="I38" s="24">
        <f t="shared" ca="1" si="32"/>
        <v>1.8023952700118604</v>
      </c>
      <c r="J38" s="24">
        <f t="shared" ca="1" si="32"/>
        <v>-7.6288832507287754E-2</v>
      </c>
      <c r="K38" s="24">
        <f t="shared" ca="1" si="32"/>
        <v>0.335651290329809</v>
      </c>
      <c r="L38" s="24">
        <f t="shared" ca="1" si="32"/>
        <v>0.83242899713045448</v>
      </c>
      <c r="M38" s="24">
        <f t="shared" ca="1" si="32"/>
        <v>0.32349921657024305</v>
      </c>
      <c r="N38" s="24">
        <f ca="1">SQRT(Inputs!$B$38)*C38+SQRT(1-Inputs!$B$38)*_xlfn.NORM.S.INV(RAND())</f>
        <v>-0.54538062710474544</v>
      </c>
      <c r="O38" s="24">
        <f ca="1">SQRT(Inputs!$B$38)*D38+SQRT(1-Inputs!$B$38)*_xlfn.NORM.S.INV(RAND())</f>
        <v>0.9233131491742036</v>
      </c>
      <c r="P38" s="24">
        <f ca="1">SQRT(Inputs!$B$38)*E38+SQRT(1-Inputs!$B$38)*_xlfn.NORM.S.INV(RAND())</f>
        <v>0.82352392382832951</v>
      </c>
      <c r="Q38" s="24">
        <f ca="1">SQRT(Inputs!$B$38)*F38+SQRT(1-Inputs!$B$38)*_xlfn.NORM.S.INV(RAND())</f>
        <v>1.3968402527358008</v>
      </c>
      <c r="R38" s="24">
        <f ca="1">SQRT(Inputs!$B$38)*G38+SQRT(1-Inputs!$B$38)*_xlfn.NORM.S.INV(RAND())</f>
        <v>9.1702286770855762E-2</v>
      </c>
      <c r="S38" s="24">
        <f ca="1">SQRT(Inputs!$B$38)*H38+SQRT(1-Inputs!$B$38)*_xlfn.NORM.S.INV(RAND())</f>
        <v>1.576702183872845</v>
      </c>
      <c r="T38" s="24">
        <f ca="1">SQRT(Inputs!$B$38)*I38+SQRT(1-Inputs!$B$38)*_xlfn.NORM.S.INV(RAND())</f>
        <v>1.9097515965041936</v>
      </c>
      <c r="U38" s="24">
        <f ca="1">SQRT(Inputs!$B$38)*J38+SQRT(1-Inputs!$B$38)*_xlfn.NORM.S.INV(RAND())</f>
        <v>-1.3073960248592744</v>
      </c>
      <c r="V38" s="24">
        <f ca="1">SQRT(Inputs!$B$38)*K38+SQRT(1-Inputs!$B$38)*_xlfn.NORM.S.INV(RAND())</f>
        <v>2.4178102868099804</v>
      </c>
      <c r="W38" s="24">
        <f ca="1">SQRT(Inputs!$B$38)*L38+SQRT(1-Inputs!$B$38)*_xlfn.NORM.S.INV(RAND())</f>
        <v>-5.9702891969381278E-2</v>
      </c>
      <c r="X38" s="24">
        <f ca="1">SQRT(Inputs!$B$38)*M38+SQRT(1-Inputs!$B$38)*_xlfn.NORM.S.INV(RAND())</f>
        <v>0.35938249839619407</v>
      </c>
      <c r="Y38" s="24">
        <f ca="1">SQRT(Inputs!$B$38)*C38+SQRT(1-Inputs!$B$38)*_xlfn.NORM.S.INV(RAND())</f>
        <v>-0.42875927650057116</v>
      </c>
      <c r="Z38" s="24">
        <f ca="1">SQRT(Inputs!$B$38)*D38+SQRT(1-Inputs!$B$38)*_xlfn.NORM.S.INV(RAND())</f>
        <v>-0.17746971283448473</v>
      </c>
      <c r="AA38" s="24">
        <f ca="1">SQRT(Inputs!$B$38)*E38+SQRT(1-Inputs!$B$38)*_xlfn.NORM.S.INV(RAND())</f>
        <v>-0.54858303662649543</v>
      </c>
      <c r="AB38" s="24">
        <f ca="1">SQRT(Inputs!$B$38)*F38+SQRT(1-Inputs!$B$38)*_xlfn.NORM.S.INV(RAND())</f>
        <v>-0.9985717541067578</v>
      </c>
      <c r="AC38" s="24">
        <f ca="1">SQRT(Inputs!$B$38)*G38+SQRT(1-Inputs!$B$38)*_xlfn.NORM.S.INV(RAND())</f>
        <v>-0.98576401242445144</v>
      </c>
      <c r="AD38" s="24">
        <f ca="1">SQRT(Inputs!$B$38)*H38+SQRT(1-Inputs!$B$38)*_xlfn.NORM.S.INV(RAND())</f>
        <v>1.4621987995504624</v>
      </c>
      <c r="AE38" s="24">
        <f ca="1">SQRT(Inputs!$B$38)*I38+SQRT(1-Inputs!$B$38)*_xlfn.NORM.S.INV(RAND())</f>
        <v>1.3198351605614445E-2</v>
      </c>
      <c r="AF38" s="24">
        <f ca="1">SQRT(Inputs!$B$38)*J38+SQRT(1-Inputs!$B$38)*_xlfn.NORM.S.INV(RAND())</f>
        <v>-0.21173836088542761</v>
      </c>
      <c r="AG38" s="24">
        <f ca="1">SQRT(Inputs!$B$38)*K38+SQRT(1-Inputs!$B$38)*_xlfn.NORM.S.INV(RAND())</f>
        <v>1.1924245782161524</v>
      </c>
      <c r="AH38" s="24">
        <f ca="1">SQRT(Inputs!$B$38)*L38+SQRT(1-Inputs!$B$38)*_xlfn.NORM.S.INV(RAND())</f>
        <v>1.8512042237453243</v>
      </c>
      <c r="AI38" s="24">
        <f ca="1">SQRT(Inputs!$B$38)*M38+SQRT(1-Inputs!$B$38)*_xlfn.NORM.S.INV(RAND())</f>
        <v>3.0170472252011027E-2</v>
      </c>
      <c r="AJ38" s="24">
        <f ca="1">SQRT(Inputs!$B$38)*C38+SQRT(1-Inputs!$B$38)*_xlfn.NORM.S.INV(RAND())</f>
        <v>-3.0794782115965091E-2</v>
      </c>
      <c r="AK38" s="24">
        <f ca="1">SQRT(Inputs!$B$38)*D38+SQRT(1-Inputs!$B$38)*_xlfn.NORM.S.INV(RAND())</f>
        <v>-0.17633198448746487</v>
      </c>
      <c r="AL38" s="24">
        <f ca="1">SQRT(Inputs!$B$38)*E38+SQRT(1-Inputs!$B$38)*_xlfn.NORM.S.INV(RAND())</f>
        <v>0.87304340193966612</v>
      </c>
      <c r="AM38" s="24">
        <f ca="1">SQRT(Inputs!$B$38)*F38+SQRT(1-Inputs!$B$38)*_xlfn.NORM.S.INV(RAND())</f>
        <v>-0.60965009432525674</v>
      </c>
      <c r="AN38" s="24">
        <f ca="1">SQRT(Inputs!$B$38)*G38+SQRT(1-Inputs!$B$38)*_xlfn.NORM.S.INV(RAND())</f>
        <v>-0.53974576405463903</v>
      </c>
      <c r="AO38" s="24">
        <f ca="1">SQRT(Inputs!$B$38)*H38+SQRT(1-Inputs!$B$38)*_xlfn.NORM.S.INV(RAND())</f>
        <v>-0.92828479776032169</v>
      </c>
      <c r="AP38" s="24">
        <f ca="1">SQRT(Inputs!$B$38)*I38+SQRT(1-Inputs!$B$38)*_xlfn.NORM.S.INV(RAND())</f>
        <v>1.2028327725479273</v>
      </c>
      <c r="AQ38" s="24">
        <f ca="1">SQRT(Inputs!$B$38)*J38+SQRT(1-Inputs!$B$38)*_xlfn.NORM.S.INV(RAND())</f>
        <v>0.83624240155466079</v>
      </c>
      <c r="AR38" s="24">
        <f ca="1">SQRT(Inputs!$B$38)*K38+SQRT(1-Inputs!$B$38)*_xlfn.NORM.S.INV(RAND())</f>
        <v>-1.2650176076805963</v>
      </c>
      <c r="AS38" s="24">
        <f ca="1">SQRT(Inputs!$B$38)*L38+SQRT(1-Inputs!$B$38)*_xlfn.NORM.S.INV(RAND())</f>
        <v>1.0208317915781346</v>
      </c>
      <c r="AT38" s="24">
        <f ca="1">SQRT(Inputs!$B$38)*M38+SQRT(1-Inputs!$B$38)*_xlfn.NORM.S.INV(RAND())</f>
        <v>-0.3094698141538581</v>
      </c>
      <c r="AU38" s="15">
        <f ca="1">Inputs!$B$6*EXP($B$8-0.5*C$5^2+C$5*N38)</f>
        <v>4542.9414461316337</v>
      </c>
      <c r="AV38" s="15">
        <f t="shared" ca="1" si="1"/>
        <v>6333.8873498180646</v>
      </c>
      <c r="AW38" s="15">
        <f t="shared" ca="1" si="2"/>
        <v>8630.3723570408802</v>
      </c>
      <c r="AX38" s="15">
        <f t="shared" ca="1" si="3"/>
        <v>12545.812221274811</v>
      </c>
      <c r="AY38" s="15">
        <f t="shared" ca="1" si="4"/>
        <v>15497.349650377448</v>
      </c>
      <c r="AZ38" s="15">
        <f t="shared" ca="1" si="5"/>
        <v>22547.484203933273</v>
      </c>
      <c r="BA38" s="15">
        <f t="shared" ca="1" si="6"/>
        <v>33697.133615066174</v>
      </c>
      <c r="BB38" s="15">
        <f t="shared" ca="1" si="7"/>
        <v>36190.560646767583</v>
      </c>
      <c r="BC38" s="15">
        <f t="shared" ca="1" si="8"/>
        <v>55975.962904575295</v>
      </c>
      <c r="BD38" s="15">
        <f t="shared" ca="1" si="9"/>
        <v>68193.958044974483</v>
      </c>
      <c r="BE38" s="15">
        <f t="shared" ca="1" si="10"/>
        <v>86343.447248620156</v>
      </c>
      <c r="BF38" s="15">
        <f ca="1">Inputs!$B$13*EXP($B$9-0.5*C$6^2+C$6*Y38)</f>
        <v>12703.955680746305</v>
      </c>
      <c r="BG38" s="15">
        <f t="shared" ca="1" si="11"/>
        <v>14994.818776139908</v>
      </c>
      <c r="BH38" s="15">
        <f t="shared" ca="1" si="12"/>
        <v>16727.540722674432</v>
      </c>
      <c r="BI38" s="15">
        <f t="shared" ca="1" si="13"/>
        <v>17559.65488492166</v>
      </c>
      <c r="BJ38" s="15">
        <f t="shared" ca="1" si="14"/>
        <v>18675.530918782257</v>
      </c>
      <c r="BK38" s="15">
        <f t="shared" ca="1" si="15"/>
        <v>27969.312015520809</v>
      </c>
      <c r="BL38" s="15">
        <f t="shared" ca="1" si="16"/>
        <v>34415.738743462411</v>
      </c>
      <c r="BM38" s="15">
        <f t="shared" ca="1" si="17"/>
        <v>41206.114781762051</v>
      </c>
      <c r="BN38" s="15">
        <f t="shared" ca="1" si="18"/>
        <v>58463.010160983227</v>
      </c>
      <c r="BO38" s="15">
        <f t="shared" ca="1" si="19"/>
        <v>89203.06831645983</v>
      </c>
      <c r="BP38" s="15">
        <f t="shared" ca="1" si="20"/>
        <v>110168.19896033834</v>
      </c>
      <c r="BQ38" s="15">
        <f ca="1">Inputs!$B$20*EXP($B$10-0.5*C$7^2+C$7*AJ38)</f>
        <v>4242.9171111270816</v>
      </c>
      <c r="BR38" s="15">
        <f t="shared" ca="1" si="21"/>
        <v>5443.5587853169391</v>
      </c>
      <c r="BS38" s="15">
        <f t="shared" ca="1" si="22"/>
        <v>9578.690916592268</v>
      </c>
      <c r="BT38" s="15">
        <f t="shared" ca="1" si="23"/>
        <v>11254.983492369056</v>
      </c>
      <c r="BU38" s="15">
        <f t="shared" ca="1" si="24"/>
        <v>13688.3368342542</v>
      </c>
      <c r="BV38" s="15">
        <f t="shared" ca="1" si="25"/>
        <v>15450.374677113567</v>
      </c>
      <c r="BW38" s="15">
        <f t="shared" ca="1" si="26"/>
        <v>27810.794789814878</v>
      </c>
      <c r="BX38" s="15">
        <f t="shared" ca="1" si="27"/>
        <v>45997.374864945683</v>
      </c>
      <c r="BY38" s="15">
        <f t="shared" ca="1" si="28"/>
        <v>50595.501049426617</v>
      </c>
      <c r="BZ38" s="15">
        <f t="shared" ca="1" si="29"/>
        <v>85647.38409215321</v>
      </c>
      <c r="CA38" s="15">
        <f t="shared" ca="1" si="30"/>
        <v>113871.07839907736</v>
      </c>
      <c r="CB38" s="15">
        <f ca="1">(AU38*DCF!C$10-DCF!C$5*MAX(AU38*DCF!C$10,0)-MAX(AU38-Inputs!$B$6,0)/Inputs!$B$10)*DCF!C$6</f>
        <v>1046.06397288178</v>
      </c>
      <c r="CC38" s="15">
        <f ca="1">(AV38*DCF!D$10-DCF!D$5*MAX(AV38*DCF!D$10,0)-MAX(AV38-AU38,0)/Inputs!$B$10)*DCF!D$6</f>
        <v>1107.1668446100302</v>
      </c>
      <c r="CD38" s="15">
        <f ca="1">(AW38*DCF!E$10-DCF!E$5*MAX(AW38*DCF!E$10,0)-MAX(AW38-AV38,0)/Inputs!$B$10)*DCF!E$6</f>
        <v>1475.3520683526376</v>
      </c>
      <c r="CE38" s="15">
        <f ca="1">(AX38*DCF!F$10-DCF!F$5*MAX(AX38*DCF!F$10,0)-MAX(AX38-AW38,0)/Inputs!$B$10)*DCF!F$6</f>
        <v>1924.0248532459104</v>
      </c>
      <c r="CF38" s="15">
        <f ca="1">(AY38*DCF!G$10-DCF!G$5*MAX(AY38*DCF!G$10,0)-MAX(AY38-AX38,0)/Inputs!$B$10)*DCF!G$6</f>
        <v>2625.7350733371077</v>
      </c>
      <c r="CG38" s="15">
        <f ca="1">(AZ38*DCF!H$10-DCF!H$5*MAX(AZ38*DCF!H$10,0)-MAX(AZ38-AY38,0)/Inputs!$B$10)*DCF!H$6</f>
        <v>3125.7324507389412</v>
      </c>
      <c r="CH38" s="15">
        <f ca="1">(BA38*DCF!I$10-DCF!I$5*MAX(BA38*DCF!I$10,0)-MAX(BA38-AZ38,0)/Inputs!$B$10)*DCF!I$6</f>
        <v>4326.3038844668617</v>
      </c>
      <c r="CI38" s="15">
        <f ca="1">(BB38*DCF!J$10-DCF!J$5*MAX(BB38*DCF!J$10,0)-MAX(BB38-BA38,0)/Inputs!$B$10)*DCF!J$6</f>
        <v>5832.5464025496158</v>
      </c>
      <c r="CJ38" s="15">
        <f ca="1">(BC38*DCF!K$10-DCF!K$5*MAX(BC38*DCF!K$10,0)-MAX(BC38-BB38,0)/Inputs!$B$10)*DCF!K$6</f>
        <v>6241.5759215656608</v>
      </c>
      <c r="CK38" s="15">
        <f ca="1">(BD38*DCF!L$10-DCF!L$5*MAX(BD38*DCF!L$10,0)-MAX(BD38-BC38,0)/Inputs!$B$10)*DCF!L$6</f>
        <v>8704.9610490190717</v>
      </c>
      <c r="CL38" s="15">
        <f ca="1">(BE38*DCF!M$10-DCF!M$5*MAX(BE38*DCF!M$10,0)-MAX(BE38-BD38,0)/Inputs!$B$10)*DCF!M$6</f>
        <v>10016.026765963243</v>
      </c>
      <c r="CM38" s="15">
        <f ca="1">(BF38*DCF!C$28-DCF!C$5*MAX(BF38*DCF!C$28,0)-MAX(BF38-Inputs!$B$13,0)/Inputs!$B$17)*DCF!C$6</f>
        <v>3573.0171511099406</v>
      </c>
      <c r="CN38" s="15">
        <f ca="1">(BG38*DCF!D$28-DCF!D$5*MAX(BG38*DCF!D$28,0)-MAX(BG38-BF38,0)/Inputs!$B$17)*DCF!D$6</f>
        <v>3927.5738337729645</v>
      </c>
      <c r="CO38" s="15">
        <f ca="1">(BH38*DCF!E$28-DCF!E$5*MAX(BH38*DCF!E$28,0)-MAX(BH38-BG38,0)/Inputs!$B$17)*DCF!E$6</f>
        <v>4396.0417455476027</v>
      </c>
      <c r="CP38" s="15">
        <f ca="1">(BI38*DCF!F$28-DCF!F$5*MAX(BI38*DCF!F$28,0)-MAX(BI38-BH38,0)/Inputs!$B$17)*DCF!F$6</f>
        <v>4615.4842289969756</v>
      </c>
      <c r="CQ38" s="15">
        <f ca="1">(BJ38*DCF!G$28-DCF!G$5*MAX(BJ38*DCF!G$28,0)-MAX(BJ38-BI38,0)/Inputs!$B$17)*DCF!G$6</f>
        <v>4657.8288623367062</v>
      </c>
      <c r="CR38" s="15">
        <f ca="1">(BK38*DCF!H$28-DCF!H$5*MAX(BK38*DCF!H$28,0)-MAX(BK38-BJ38,0)/Inputs!$B$17)*DCF!H$6</f>
        <v>5473.1266733203393</v>
      </c>
      <c r="CS38" s="15">
        <f ca="1">(BL38*DCF!I$28-DCF!I$5*MAX(BL38*DCF!I$28,0)-MAX(BL38-BK38,0)/Inputs!$B$17)*DCF!I$6</f>
        <v>7167.7056244624155</v>
      </c>
      <c r="CT38" s="15">
        <f ca="1">(BM38*DCF!J$28-DCF!J$5*MAX(BM38*DCF!J$28,0)-MAX(BM38-BL38,0)/Inputs!$B$17)*DCF!J$6</f>
        <v>8292.0359873672969</v>
      </c>
      <c r="CU38" s="15">
        <f ca="1">(BN38*DCF!K$28-DCF!K$5*MAX(BN38*DCF!K$28,0)-MAX(BN38-BM38,0)/Inputs!$B$17)*DCF!K$6</f>
        <v>10232.667673520935</v>
      </c>
      <c r="CV38" s="15">
        <f ca="1">(BO38*DCF!L$28-DCF!L$5*MAX(BO38*DCF!L$28,0)-MAX(BO38-BN38,0)/Inputs!$B$17)*DCF!L$6</f>
        <v>14319.595651364903</v>
      </c>
      <c r="CW38" s="15">
        <f ca="1">(BP38*DCF!M$28-DCF!M$5*MAX(BP38*DCF!M$28,0)-MAX(BP38-BO38,0)/Inputs!$B$17)*DCF!M$6</f>
        <v>18536.765134238558</v>
      </c>
      <c r="CX38" s="15">
        <f ca="1">(BQ38*DCF!C$46-DCF!C$5*MAX(BQ38*DCF!C$46,0)-MAX(BQ38-Inputs!$B$20,0)/Inputs!$B$24)*DCF!C$6</f>
        <v>-1461.143495007216</v>
      </c>
      <c r="CY38" s="15">
        <f ca="1">(BR38*DCF!D$46-DCF!D$5*MAX(BR38*DCF!D$46,0)-MAX(BR38-BQ38,0)/Inputs!$B$24)*DCF!D$6</f>
        <v>-1441.392375367785</v>
      </c>
      <c r="CZ38" s="15">
        <f ca="1">(BS38*DCF!E$46-DCF!E$5*MAX(BS38*DCF!E$46,0)-MAX(BS38-BR38,0)/Inputs!$B$24)*DCF!E$6</f>
        <v>-2762.6521264009157</v>
      </c>
      <c r="DA38" s="15">
        <f ca="1">(BT38*DCF!F$46-DCF!F$5*MAX(BT38*DCF!F$46,0)-MAX(BT38-BS38,0)/Inputs!$B$24)*DCF!F$6</f>
        <v>-1430.0501758392018</v>
      </c>
      <c r="DB38" s="15">
        <f ca="1">(BU38*DCF!G$46-DCF!G$5*MAX(BU38*DCF!G$46,0)-MAX(BU38-BT38,0)/Inputs!$B$24)*DCF!G$6</f>
        <v>-1278.9805932714676</v>
      </c>
      <c r="DC38" s="15">
        <f ca="1">(BV38*DCF!H$46-DCF!H$5*MAX(BV38*DCF!H$46,0)-MAX(BV38-BU38,0)/Inputs!$B$24)*DCF!H$6</f>
        <v>-547.54246348356332</v>
      </c>
      <c r="DD38" s="15">
        <f ca="1">(BW38*DCF!I$46-DCF!I$5*MAX(BW38*DCF!I$46,0)-MAX(BW38-BV38,0)/Inputs!$B$24)*DCF!I$6</f>
        <v>-2905.8973604177595</v>
      </c>
      <c r="DE38" s="15">
        <f ca="1">(BX38*DCF!J$46-DCF!J$5*MAX(BX38*DCF!J$46,0)-MAX(BX38-BW38,0)/Inputs!$B$24)*DCF!J$6</f>
        <v>-2893.3212690331807</v>
      </c>
      <c r="DF38" s="15">
        <f ca="1">(BY38*DCF!K$46-DCF!K$5*MAX(BY38*DCF!K$46,0)-MAX(BY38-BX38,0)/Inputs!$B$24)*DCF!K$6</f>
        <v>1763.7652592331517</v>
      </c>
      <c r="DG38" s="15">
        <f ca="1">(BZ38*DCF!L$46-DCF!L$5*MAX(BZ38*DCF!L$46,0)-MAX(BZ38-BY38,0)/Inputs!$B$24)*DCF!L$6</f>
        <v>-2011.9498596396375</v>
      </c>
      <c r="DH38" s="15">
        <f ca="1">(CA38*DCF!M$46-DCF!M$5*MAX(CA38*DCF!M$46,0)-MAX(CA38-BZ38,0)/Inputs!$B$24)*DCF!M$6</f>
        <v>3026.7073002870793</v>
      </c>
      <c r="DI38" s="15">
        <f ca="1">SUM(CB38:CL38)+BE38*DCF!M$10*(1+Inputs!$B$30)*(1-Inputs!$B$33)*(1-Inputs!$B$30/Inputs!$B$31)/(Inputs!$B$29-Inputs!$B$30)*DCF!M$6</f>
        <v>286720.44475352863</v>
      </c>
      <c r="DJ38" s="15">
        <f ca="1">SUM(CM38:CW38)+BP38*DCF!M$28*(1+Inputs!$B$30)*(1-Inputs!$B$33)*(1-Inputs!$B$30/Inputs!$B$31)/(Inputs!$B$29-Inputs!$B$30)*DCF!M$6</f>
        <v>493991.24860635248</v>
      </c>
      <c r="DK38" s="15">
        <f ca="1">SUM(CX38:DH38)+CA38*DCF!M$46*(1+Inputs!$B$30)*(1-Inputs!$B$33)*(1-Inputs!$B$30/Inputs!$B$31)/(Inputs!$B$29-Inputs!$B$30)*DCF!M$6</f>
        <v>164115.7189375915</v>
      </c>
      <c r="DM38" s="15">
        <f ca="1">DI38+DJ38+DK38+Inputs!$B$34+Inputs!$B$36-Inputs!$B$35</f>
        <v>1021678.4122974727</v>
      </c>
    </row>
    <row r="39" spans="1:117" x14ac:dyDescent="0.75">
      <c r="A39" s="11">
        <v>26</v>
      </c>
      <c r="C39" s="24">
        <f t="shared" ca="1" si="32"/>
        <v>0.85420516573305116</v>
      </c>
      <c r="D39" s="24">
        <f t="shared" ca="1" si="32"/>
        <v>0.15245923157308172</v>
      </c>
      <c r="E39" s="24">
        <f t="shared" ca="1" si="32"/>
        <v>0.58082614016472178</v>
      </c>
      <c r="F39" s="24">
        <f t="shared" ca="1" si="32"/>
        <v>0.75223196621230948</v>
      </c>
      <c r="G39" s="24">
        <f t="shared" ca="1" si="32"/>
        <v>-0.81561021086797914</v>
      </c>
      <c r="H39" s="24">
        <f t="shared" ca="1" si="32"/>
        <v>6.4384000785929332E-2</v>
      </c>
      <c r="I39" s="24">
        <f t="shared" ca="1" si="32"/>
        <v>-2.2214001238636354</v>
      </c>
      <c r="J39" s="24">
        <f t="shared" ca="1" si="32"/>
        <v>0.52855278514572757</v>
      </c>
      <c r="K39" s="24">
        <f t="shared" ca="1" si="32"/>
        <v>0.17483977310773038</v>
      </c>
      <c r="L39" s="24">
        <f t="shared" ca="1" si="32"/>
        <v>0.85577305797327552</v>
      </c>
      <c r="M39" s="24">
        <f t="shared" ca="1" si="32"/>
        <v>-0.12140521932302152</v>
      </c>
      <c r="N39" s="24">
        <f ca="1">SQRT(Inputs!$B$38)*C39+SQRT(1-Inputs!$B$38)*_xlfn.NORM.S.INV(RAND())</f>
        <v>0.23730834522695154</v>
      </c>
      <c r="O39" s="24">
        <f ca="1">SQRT(Inputs!$B$38)*D39+SQRT(1-Inputs!$B$38)*_xlfn.NORM.S.INV(RAND())</f>
        <v>0.43458724019684081</v>
      </c>
      <c r="P39" s="24">
        <f ca="1">SQRT(Inputs!$B$38)*E39+SQRT(1-Inputs!$B$38)*_xlfn.NORM.S.INV(RAND())</f>
        <v>0.74565932814170055</v>
      </c>
      <c r="Q39" s="24">
        <f ca="1">SQRT(Inputs!$B$38)*F39+SQRT(1-Inputs!$B$38)*_xlfn.NORM.S.INV(RAND())</f>
        <v>1.798377358299424</v>
      </c>
      <c r="R39" s="24">
        <f ca="1">SQRT(Inputs!$B$38)*G39+SQRT(1-Inputs!$B$38)*_xlfn.NORM.S.INV(RAND())</f>
        <v>-1.5571364350401538</v>
      </c>
      <c r="S39" s="24">
        <f ca="1">SQRT(Inputs!$B$38)*H39+SQRT(1-Inputs!$B$38)*_xlfn.NORM.S.INV(RAND())</f>
        <v>0.47869850207069697</v>
      </c>
      <c r="T39" s="24">
        <f ca="1">SQRT(Inputs!$B$38)*I39+SQRT(1-Inputs!$B$38)*_xlfn.NORM.S.INV(RAND())</f>
        <v>-0.38991682479580014</v>
      </c>
      <c r="U39" s="24">
        <f ca="1">SQRT(Inputs!$B$38)*J39+SQRT(1-Inputs!$B$38)*_xlfn.NORM.S.INV(RAND())</f>
        <v>0.46671164547544675</v>
      </c>
      <c r="V39" s="24">
        <f ca="1">SQRT(Inputs!$B$38)*K39+SQRT(1-Inputs!$B$38)*_xlfn.NORM.S.INV(RAND())</f>
        <v>-0.19197175555638463</v>
      </c>
      <c r="W39" s="24">
        <f ca="1">SQRT(Inputs!$B$38)*L39+SQRT(1-Inputs!$B$38)*_xlfn.NORM.S.INV(RAND())</f>
        <v>0.43315199011242306</v>
      </c>
      <c r="X39" s="24">
        <f ca="1">SQRT(Inputs!$B$38)*M39+SQRT(1-Inputs!$B$38)*_xlfn.NORM.S.INV(RAND())</f>
        <v>0.22382110095550251</v>
      </c>
      <c r="Y39" s="24">
        <f ca="1">SQRT(Inputs!$B$38)*C39+SQRT(1-Inputs!$B$38)*_xlfn.NORM.S.INV(RAND())</f>
        <v>-0.80523683954771874</v>
      </c>
      <c r="Z39" s="24">
        <f ca="1">SQRT(Inputs!$B$38)*D39+SQRT(1-Inputs!$B$38)*_xlfn.NORM.S.INV(RAND())</f>
        <v>0.77280479137513991</v>
      </c>
      <c r="AA39" s="24">
        <f ca="1">SQRT(Inputs!$B$38)*E39+SQRT(1-Inputs!$B$38)*_xlfn.NORM.S.INV(RAND())</f>
        <v>0.71362444690844473</v>
      </c>
      <c r="AB39" s="24">
        <f ca="1">SQRT(Inputs!$B$38)*F39+SQRT(1-Inputs!$B$38)*_xlfn.NORM.S.INV(RAND())</f>
        <v>0.10997185018576838</v>
      </c>
      <c r="AC39" s="24">
        <f ca="1">SQRT(Inputs!$B$38)*G39+SQRT(1-Inputs!$B$38)*_xlfn.NORM.S.INV(RAND())</f>
        <v>0.52362052234591894</v>
      </c>
      <c r="AD39" s="24">
        <f ca="1">SQRT(Inputs!$B$38)*H39+SQRT(1-Inputs!$B$38)*_xlfn.NORM.S.INV(RAND())</f>
        <v>-0.76974766884427093</v>
      </c>
      <c r="AE39" s="24">
        <f ca="1">SQRT(Inputs!$B$38)*I39+SQRT(1-Inputs!$B$38)*_xlfn.NORM.S.INV(RAND())</f>
        <v>-1.6033746010678827</v>
      </c>
      <c r="AF39" s="24">
        <f ca="1">SQRT(Inputs!$B$38)*J39+SQRT(1-Inputs!$B$38)*_xlfn.NORM.S.INV(RAND())</f>
        <v>2.0081766610923468</v>
      </c>
      <c r="AG39" s="24">
        <f ca="1">SQRT(Inputs!$B$38)*K39+SQRT(1-Inputs!$B$38)*_xlfn.NORM.S.INV(RAND())</f>
        <v>-0.47614297318382515</v>
      </c>
      <c r="AH39" s="24">
        <f ca="1">SQRT(Inputs!$B$38)*L39+SQRT(1-Inputs!$B$38)*_xlfn.NORM.S.INV(RAND())</f>
        <v>0.16527672631666651</v>
      </c>
      <c r="AI39" s="24">
        <f ca="1">SQRT(Inputs!$B$38)*M39+SQRT(1-Inputs!$B$38)*_xlfn.NORM.S.INV(RAND())</f>
        <v>9.1967566912450505E-2</v>
      </c>
      <c r="AJ39" s="24">
        <f ca="1">SQRT(Inputs!$B$38)*C39+SQRT(1-Inputs!$B$38)*_xlfn.NORM.S.INV(RAND())</f>
        <v>1.5803522315557295</v>
      </c>
      <c r="AK39" s="24">
        <f ca="1">SQRT(Inputs!$B$38)*D39+SQRT(1-Inputs!$B$38)*_xlfn.NORM.S.INV(RAND())</f>
        <v>-0.89343589810165058</v>
      </c>
      <c r="AL39" s="24">
        <f ca="1">SQRT(Inputs!$B$38)*E39+SQRT(1-Inputs!$B$38)*_xlfn.NORM.S.INV(RAND())</f>
        <v>0.65846137970515062</v>
      </c>
      <c r="AM39" s="24">
        <f ca="1">SQRT(Inputs!$B$38)*F39+SQRT(1-Inputs!$B$38)*_xlfn.NORM.S.INV(RAND())</f>
        <v>-0.82504810442492338</v>
      </c>
      <c r="AN39" s="24">
        <f ca="1">SQRT(Inputs!$B$38)*G39+SQRT(1-Inputs!$B$38)*_xlfn.NORM.S.INV(RAND())</f>
        <v>-0.10137772689478786</v>
      </c>
      <c r="AO39" s="24">
        <f ca="1">SQRT(Inputs!$B$38)*H39+SQRT(1-Inputs!$B$38)*_xlfn.NORM.S.INV(RAND())</f>
        <v>-6.6162145397570718E-2</v>
      </c>
      <c r="AP39" s="24">
        <f ca="1">SQRT(Inputs!$B$38)*I39+SQRT(1-Inputs!$B$38)*_xlfn.NORM.S.INV(RAND())</f>
        <v>-0.8381071185654001</v>
      </c>
      <c r="AQ39" s="24">
        <f ca="1">SQRT(Inputs!$B$38)*J39+SQRT(1-Inputs!$B$38)*_xlfn.NORM.S.INV(RAND())</f>
        <v>1.004739101149797</v>
      </c>
      <c r="AR39" s="24">
        <f ca="1">SQRT(Inputs!$B$38)*K39+SQRT(1-Inputs!$B$38)*_xlfn.NORM.S.INV(RAND())</f>
        <v>-0.3484479053166134</v>
      </c>
      <c r="AS39" s="24">
        <f ca="1">SQRT(Inputs!$B$38)*L39+SQRT(1-Inputs!$B$38)*_xlfn.NORM.S.INV(RAND())</f>
        <v>-1.6216103932045423E-2</v>
      </c>
      <c r="AT39" s="24">
        <f ca="1">SQRT(Inputs!$B$38)*M39+SQRT(1-Inputs!$B$38)*_xlfn.NORM.S.INV(RAND())</f>
        <v>1.3723732930674355</v>
      </c>
      <c r="AU39" s="15">
        <f ca="1">Inputs!$B$6*EXP($B$8-0.5*C$5^2+C$5*N39)</f>
        <v>5156.5665918322065</v>
      </c>
      <c r="AV39" s="15">
        <f t="shared" ca="1" si="1"/>
        <v>6690.9246866688964</v>
      </c>
      <c r="AW39" s="15">
        <f t="shared" ca="1" si="2"/>
        <v>9021.6126540548958</v>
      </c>
      <c r="AX39" s="15">
        <f t="shared" ca="1" si="3"/>
        <v>13789.226095827642</v>
      </c>
      <c r="AY39" s="15">
        <f t="shared" ca="1" si="4"/>
        <v>14049.758144433399</v>
      </c>
      <c r="AZ39" s="15">
        <f t="shared" ca="1" si="5"/>
        <v>18113.329927282051</v>
      </c>
      <c r="BA39" s="15">
        <f t="shared" ca="1" si="6"/>
        <v>21279.726497452404</v>
      </c>
      <c r="BB39" s="15">
        <f t="shared" ca="1" si="7"/>
        <v>27300.024318551023</v>
      </c>
      <c r="BC39" s="15">
        <f t="shared" ca="1" si="8"/>
        <v>32821.69265127337</v>
      </c>
      <c r="BD39" s="15">
        <f t="shared" ca="1" si="9"/>
        <v>41872.183100761249</v>
      </c>
      <c r="BE39" s="15">
        <f t="shared" ca="1" si="10"/>
        <v>52365.69442140618</v>
      </c>
      <c r="BF39" s="15">
        <f ca="1">Inputs!$B$13*EXP($B$9-0.5*C$6^2+C$6*Y39)</f>
        <v>11790.305294132362</v>
      </c>
      <c r="BG39" s="15">
        <f t="shared" ca="1" si="11"/>
        <v>16519.391536915911</v>
      </c>
      <c r="BH39" s="15">
        <f t="shared" ca="1" si="12"/>
        <v>22719.717549953217</v>
      </c>
      <c r="BI39" s="15">
        <f t="shared" ca="1" si="13"/>
        <v>28287.13310732567</v>
      </c>
      <c r="BJ39" s="15">
        <f t="shared" ca="1" si="14"/>
        <v>37396.91836556678</v>
      </c>
      <c r="BK39" s="15">
        <f t="shared" ca="1" si="15"/>
        <v>41331.19262712323</v>
      </c>
      <c r="BL39" s="15">
        <f t="shared" ca="1" si="16"/>
        <v>41244.972347698</v>
      </c>
      <c r="BM39" s="15">
        <f t="shared" ca="1" si="17"/>
        <v>65064.336954492872</v>
      </c>
      <c r="BN39" s="15">
        <f t="shared" ca="1" si="18"/>
        <v>75582.889493599534</v>
      </c>
      <c r="BO39" s="15">
        <f t="shared" ca="1" si="19"/>
        <v>94800.862676577555</v>
      </c>
      <c r="BP39" s="15">
        <f t="shared" ca="1" si="20"/>
        <v>117904.23633304759</v>
      </c>
      <c r="BQ39" s="15">
        <f ca="1">Inputs!$B$20*EXP($B$10-0.5*C$7^2+C$7*AJ39)</f>
        <v>7513.4668062713499</v>
      </c>
      <c r="BR39" s="15">
        <f t="shared" ca="1" si="21"/>
        <v>7676.3265607164039</v>
      </c>
      <c r="BS39" s="15">
        <f t="shared" ca="1" si="22"/>
        <v>12700.234260031166</v>
      </c>
      <c r="BT39" s="15">
        <f t="shared" ca="1" si="23"/>
        <v>14102.95949778754</v>
      </c>
      <c r="BU39" s="15">
        <f t="shared" ca="1" si="24"/>
        <v>19071.396710003552</v>
      </c>
      <c r="BV39" s="15">
        <f t="shared" ca="1" si="25"/>
        <v>26141.229804310835</v>
      </c>
      <c r="BW39" s="15">
        <f t="shared" ca="1" si="26"/>
        <v>30549.287661148926</v>
      </c>
      <c r="BX39" s="15">
        <f t="shared" ca="1" si="27"/>
        <v>52262.582589391197</v>
      </c>
      <c r="BY39" s="15">
        <f t="shared" ca="1" si="28"/>
        <v>68506.00831691327</v>
      </c>
      <c r="BZ39" s="15">
        <f t="shared" ca="1" si="29"/>
        <v>95837.399408744634</v>
      </c>
      <c r="CA39" s="15">
        <f t="shared" ca="1" si="30"/>
        <v>171802.58949195858</v>
      </c>
      <c r="CB39" s="15">
        <f ca="1">(AU39*DCF!C$10-DCF!C$5*MAX(AU39*DCF!C$10,0)-MAX(AU39-Inputs!$B$6,0)/Inputs!$B$10)*DCF!C$6</f>
        <v>1041.6887162198841</v>
      </c>
      <c r="CC39" s="15">
        <f ca="1">(AV39*DCF!D$10-DCF!D$5*MAX(AV39*DCF!D$10,0)-MAX(AV39-AU39,0)/Inputs!$B$10)*DCF!D$6</f>
        <v>1256.7544984268586</v>
      </c>
      <c r="CD39" s="15">
        <f ca="1">(AW39*DCF!E$10-DCF!E$5*MAX(AW39*DCF!E$10,0)-MAX(AW39-AV39,0)/Inputs!$B$10)*DCF!E$6</f>
        <v>1557.9793018811133</v>
      </c>
      <c r="CE39" s="15">
        <f ca="1">(AX39*DCF!F$10-DCF!F$5*MAX(AX39*DCF!F$10,0)-MAX(AX39-AW39,0)/Inputs!$B$10)*DCF!F$6</f>
        <v>2018.1439268279973</v>
      </c>
      <c r="CF39" s="15">
        <f ca="1">(AY39*DCF!G$10-DCF!G$5*MAX(AY39*DCF!G$10,0)-MAX(AY39-AX39,0)/Inputs!$B$10)*DCF!G$6</f>
        <v>2844.731277201794</v>
      </c>
      <c r="CG39" s="15">
        <f ca="1">(AZ39*DCF!H$10-DCF!H$5*MAX(AZ39*DCF!H$10,0)-MAX(AZ39-AY39,0)/Inputs!$B$10)*DCF!H$6</f>
        <v>2795.1559785446402</v>
      </c>
      <c r="CH39" s="15">
        <f ca="1">(BA39*DCF!I$10-DCF!I$5*MAX(BA39*DCF!I$10,0)-MAX(BA39-AZ39,0)/Inputs!$B$10)*DCF!I$6</f>
        <v>3367.6297662791249</v>
      </c>
      <c r="CI39" s="15">
        <f ca="1">(BB39*DCF!J$10-DCF!J$5*MAX(BB39*DCF!J$10,0)-MAX(BB39-BA39,0)/Inputs!$B$10)*DCF!J$6</f>
        <v>3772.4705897320487</v>
      </c>
      <c r="CJ39" s="15">
        <f ca="1">(BC39*DCF!K$10-DCF!K$5*MAX(BC39*DCF!K$10,0)-MAX(BC39-BB39,0)/Inputs!$B$10)*DCF!K$6</f>
        <v>4510.8158860939111</v>
      </c>
      <c r="CK39" s="15">
        <f ca="1">(BD39*DCF!L$10-DCF!L$5*MAX(BD39*DCF!L$10,0)-MAX(BD39-BC39,0)/Inputs!$B$10)*DCF!L$6</f>
        <v>5144.7464963255907</v>
      </c>
      <c r="CL39" s="15">
        <f ca="1">(BE39*DCF!M$10-DCF!M$5*MAX(BE39*DCF!M$10,0)-MAX(BE39-BD39,0)/Inputs!$B$10)*DCF!M$6</f>
        <v>6135.91473374411</v>
      </c>
      <c r="CM39" s="15">
        <f ca="1">(BF39*DCF!C$28-DCF!C$5*MAX(BF39*DCF!C$28,0)-MAX(BF39-Inputs!$B$13,0)/Inputs!$B$17)*DCF!C$6</f>
        <v>3505.1817531764709</v>
      </c>
      <c r="CN39" s="15">
        <f ca="1">(BG39*DCF!D$28-DCF!D$5*MAX(BG39*DCF!D$28,0)-MAX(BG39-BF39,0)/Inputs!$B$17)*DCF!D$6</f>
        <v>3856.4108853277507</v>
      </c>
      <c r="CO39" s="15">
        <f ca="1">(BH39*DCF!E$28-DCF!E$5*MAX(BH39*DCF!E$28,0)-MAX(BH39-BG39,0)/Inputs!$B$17)*DCF!E$6</f>
        <v>5212.6296564803306</v>
      </c>
      <c r="CP39" s="15">
        <f ca="1">(BI39*DCF!F$28-DCF!F$5*MAX(BI39*DCF!F$28,0)-MAX(BI39-BH39,0)/Inputs!$B$17)*DCF!F$6</f>
        <v>6665.5755292204121</v>
      </c>
      <c r="CQ39" s="15">
        <f ca="1">(BJ39*DCF!G$28-DCF!G$5*MAX(BJ39*DCF!G$28,0)-MAX(BJ39-BI39,0)/Inputs!$B$17)*DCF!G$6</f>
        <v>8170.7383128020665</v>
      </c>
      <c r="CR39" s="15">
        <f ca="1">(BK39*DCF!H$28-DCF!H$5*MAX(BK39*DCF!H$28,0)-MAX(BK39-BJ39,0)/Inputs!$B$17)*DCF!H$6</f>
        <v>9610.3841219612787</v>
      </c>
      <c r="CS39" s="15">
        <f ca="1">(BL39*DCF!I$28-DCF!I$5*MAX(BL39*DCF!I$28,0)-MAX(BL39-BK39,0)/Inputs!$B$17)*DCF!I$6</f>
        <v>9698.8805125826602</v>
      </c>
      <c r="CT39" s="15">
        <f ca="1">(BM39*DCF!J$28-DCF!J$5*MAX(BM39*DCF!J$28,0)-MAX(BM39-BL39,0)/Inputs!$B$17)*DCF!J$6</f>
        <v>11356.495379063246</v>
      </c>
      <c r="CU39" s="15">
        <f ca="1">(BN39*DCF!K$28-DCF!K$5*MAX(BN39*DCF!K$28,0)-MAX(BN39-BM39,0)/Inputs!$B$17)*DCF!K$6</f>
        <v>14673.456383049228</v>
      </c>
      <c r="CV39" s="15">
        <f ca="1">(BO39*DCF!L$28-DCF!L$5*MAX(BO39*DCF!L$28,0)-MAX(BO39-BN39,0)/Inputs!$B$17)*DCF!L$6</f>
        <v>16740.216250751535</v>
      </c>
      <c r="CW39" s="15">
        <f ca="1">(BP39*DCF!M$28-DCF!M$5*MAX(BP39*DCF!M$28,0)-MAX(BP39-BO39,0)/Inputs!$B$17)*DCF!M$6</f>
        <v>19768.79856504648</v>
      </c>
      <c r="CX39" s="15">
        <f ca="1">(BQ39*DCF!C$46-DCF!C$5*MAX(BQ39*DCF!C$46,0)-MAX(BQ39-Inputs!$B$20,0)/Inputs!$B$24)*DCF!C$6</f>
        <v>-3727.113260696085</v>
      </c>
      <c r="CY39" s="15">
        <f ca="1">(BR39*DCF!D$46-DCF!D$5*MAX(BR39*DCF!D$46,0)-MAX(BR39-BQ39,0)/Inputs!$B$24)*DCF!D$6</f>
        <v>-1379.6608350278109</v>
      </c>
      <c r="CZ39" s="15">
        <f ca="1">(BS39*DCF!E$46-DCF!E$5*MAX(BS39*DCF!E$46,0)-MAX(BS39-BR39,0)/Inputs!$B$24)*DCF!E$6</f>
        <v>-3482.1109230940501</v>
      </c>
      <c r="DA39" s="15">
        <f ca="1">(BT39*DCF!F$46-DCF!F$5*MAX(BT39*DCF!F$46,0)-MAX(BT39-BS39,0)/Inputs!$B$24)*DCF!F$6</f>
        <v>-1537.8432789351614</v>
      </c>
      <c r="DB39" s="15">
        <f ca="1">(BU39*DCF!G$46-DCF!G$5*MAX(BU39*DCF!G$46,0)-MAX(BU39-BT39,0)/Inputs!$B$24)*DCF!G$6</f>
        <v>-2312.8082187018094</v>
      </c>
      <c r="DC39" s="15">
        <f ca="1">(BV39*DCF!H$46-DCF!H$5*MAX(BV39*DCF!H$46,0)-MAX(BV39-BU39,0)/Inputs!$B$24)*DCF!H$6</f>
        <v>-2196.9073164699289</v>
      </c>
      <c r="DD39" s="15">
        <f ca="1">(BW39*DCF!I$46-DCF!I$5*MAX(BW39*DCF!I$46,0)-MAX(BW39-BV39,0)/Inputs!$B$24)*DCF!I$6</f>
        <v>-559.83524399445866</v>
      </c>
      <c r="DE39" s="15">
        <f ca="1">(BX39*DCF!J$46-DCF!J$5*MAX(BX39*DCF!J$46,0)-MAX(BX39-BW39,0)/Inputs!$B$24)*DCF!J$6</f>
        <v>-3565.7402961407938</v>
      </c>
      <c r="DF39" s="15">
        <f ca="1">(BY39*DCF!K$46-DCF!K$5*MAX(BY39*DCF!K$46,0)-MAX(BY39-BX39,0)/Inputs!$B$24)*DCF!K$6</f>
        <v>-65.915019192026605</v>
      </c>
      <c r="DG39" s="15">
        <f ca="1">(BZ39*DCF!L$46-DCF!L$5*MAX(BZ39*DCF!L$46,0)-MAX(BZ39-BY39,0)/Inputs!$B$24)*DCF!L$6</f>
        <v>439.61192105380962</v>
      </c>
      <c r="DH39" s="15">
        <f ca="1">(CA39*DCF!M$46-DCF!M$5*MAX(CA39*DCF!M$46,0)-MAX(CA39-BZ39,0)/Inputs!$B$24)*DCF!M$6</f>
        <v>-2412.3452637690034</v>
      </c>
      <c r="DI39" s="15">
        <f ca="1">SUM(CB39:CL39)+BE39*DCF!M$10*(1+Inputs!$B$30)*(1-Inputs!$B$33)*(1-Inputs!$B$30/Inputs!$B$31)/(Inputs!$B$29-Inputs!$B$30)*DCF!M$6</f>
        <v>180180.45121067189</v>
      </c>
      <c r="DJ39" s="15">
        <f ca="1">SUM(CM39:CW39)+BP39*DCF!M$28*(1+Inputs!$B$30)*(1-Inputs!$B$33)*(1-Inputs!$B$30/Inputs!$B$31)/(Inputs!$B$29-Inputs!$B$30)*DCF!M$6</f>
        <v>546764.16579878028</v>
      </c>
      <c r="DK39" s="15">
        <f ca="1">SUM(CX39:DH39)+CA39*DCF!M$46*(1+Inputs!$B$30)*(1-Inputs!$B$33)*(1-Inputs!$B$30/Inputs!$B$31)/(Inputs!$B$29-Inputs!$B$30)*DCF!M$6</f>
        <v>244826.48693735123</v>
      </c>
      <c r="DM39" s="15">
        <f ca="1">DI39+DJ39+DK39+Inputs!$B$34+Inputs!$B$36-Inputs!$B$35</f>
        <v>1048622.1039468034</v>
      </c>
    </row>
    <row r="40" spans="1:117" x14ac:dyDescent="0.75">
      <c r="A40" s="11">
        <v>27</v>
      </c>
      <c r="C40" s="24">
        <f t="shared" ca="1" si="32"/>
        <v>-0.70750909936934792</v>
      </c>
      <c r="D40" s="24">
        <f t="shared" ca="1" si="32"/>
        <v>-0.88554810152511187</v>
      </c>
      <c r="E40" s="24">
        <f t="shared" ca="1" si="32"/>
        <v>0.79526200419598014</v>
      </c>
      <c r="F40" s="24">
        <f t="shared" ca="1" si="32"/>
        <v>1.3386885302874656</v>
      </c>
      <c r="G40" s="24">
        <f t="shared" ca="1" si="32"/>
        <v>-0.68749666613334404</v>
      </c>
      <c r="H40" s="24">
        <f t="shared" ca="1" si="32"/>
        <v>-1.1596655960981173</v>
      </c>
      <c r="I40" s="24">
        <f t="shared" ca="1" si="32"/>
        <v>0.16635723920787948</v>
      </c>
      <c r="J40" s="24">
        <f t="shared" ca="1" si="32"/>
        <v>-0.51409232863169174</v>
      </c>
      <c r="K40" s="24">
        <f t="shared" ca="1" si="32"/>
        <v>4.8065832668051887E-2</v>
      </c>
      <c r="L40" s="24">
        <f t="shared" ca="1" si="32"/>
        <v>0.70230919624656063</v>
      </c>
      <c r="M40" s="24">
        <f t="shared" ca="1" si="32"/>
        <v>-0.32498271267524476</v>
      </c>
      <c r="N40" s="24">
        <f ca="1">SQRT(Inputs!$B$38)*C40+SQRT(1-Inputs!$B$38)*_xlfn.NORM.S.INV(RAND())</f>
        <v>0.79684411487843221</v>
      </c>
      <c r="O40" s="24">
        <f ca="1">SQRT(Inputs!$B$38)*D40+SQRT(1-Inputs!$B$38)*_xlfn.NORM.S.INV(RAND())</f>
        <v>0.33771912030527823</v>
      </c>
      <c r="P40" s="24">
        <f ca="1">SQRT(Inputs!$B$38)*E40+SQRT(1-Inputs!$B$38)*_xlfn.NORM.S.INV(RAND())</f>
        <v>0.50192619168552577</v>
      </c>
      <c r="Q40" s="24">
        <f ca="1">SQRT(Inputs!$B$38)*F40+SQRT(1-Inputs!$B$38)*_xlfn.NORM.S.INV(RAND())</f>
        <v>-0.6619247100824962</v>
      </c>
      <c r="R40" s="24">
        <f ca="1">SQRT(Inputs!$B$38)*G40+SQRT(1-Inputs!$B$38)*_xlfn.NORM.S.INV(RAND())</f>
        <v>-0.43758988329426185</v>
      </c>
      <c r="S40" s="24">
        <f ca="1">SQRT(Inputs!$B$38)*H40+SQRT(1-Inputs!$B$38)*_xlfn.NORM.S.INV(RAND())</f>
        <v>-1.8576138072937232E-2</v>
      </c>
      <c r="T40" s="24">
        <f ca="1">SQRT(Inputs!$B$38)*I40+SQRT(1-Inputs!$B$38)*_xlfn.NORM.S.INV(RAND())</f>
        <v>1.4958216416981593</v>
      </c>
      <c r="U40" s="24">
        <f ca="1">SQRT(Inputs!$B$38)*J40+SQRT(1-Inputs!$B$38)*_xlfn.NORM.S.INV(RAND())</f>
        <v>-0.81634263981201338</v>
      </c>
      <c r="V40" s="24">
        <f ca="1">SQRT(Inputs!$B$38)*K40+SQRT(1-Inputs!$B$38)*_xlfn.NORM.S.INV(RAND())</f>
        <v>1.5644857800942489</v>
      </c>
      <c r="W40" s="24">
        <f ca="1">SQRT(Inputs!$B$38)*L40+SQRT(1-Inputs!$B$38)*_xlfn.NORM.S.INV(RAND())</f>
        <v>0.52850467098871856</v>
      </c>
      <c r="X40" s="24">
        <f ca="1">SQRT(Inputs!$B$38)*M40+SQRT(1-Inputs!$B$38)*_xlfn.NORM.S.INV(RAND())</f>
        <v>-0.44772538422313646</v>
      </c>
      <c r="Y40" s="24">
        <f ca="1">SQRT(Inputs!$B$38)*C40+SQRT(1-Inputs!$B$38)*_xlfn.NORM.S.INV(RAND())</f>
        <v>0.35754232036882566</v>
      </c>
      <c r="Z40" s="24">
        <f ca="1">SQRT(Inputs!$B$38)*D40+SQRT(1-Inputs!$B$38)*_xlfn.NORM.S.INV(RAND())</f>
        <v>-2.3403943499021866</v>
      </c>
      <c r="AA40" s="24">
        <f ca="1">SQRT(Inputs!$B$38)*E40+SQRT(1-Inputs!$B$38)*_xlfn.NORM.S.INV(RAND())</f>
        <v>-6.3057391906469751E-2</v>
      </c>
      <c r="AB40" s="24">
        <f ca="1">SQRT(Inputs!$B$38)*F40+SQRT(1-Inputs!$B$38)*_xlfn.NORM.S.INV(RAND())</f>
        <v>1.1466925416510254</v>
      </c>
      <c r="AC40" s="24">
        <f ca="1">SQRT(Inputs!$B$38)*G40+SQRT(1-Inputs!$B$38)*_xlfn.NORM.S.INV(RAND())</f>
        <v>0.15160847888835349</v>
      </c>
      <c r="AD40" s="24">
        <f ca="1">SQRT(Inputs!$B$38)*H40+SQRT(1-Inputs!$B$38)*_xlfn.NORM.S.INV(RAND())</f>
        <v>-0.33699440503921224</v>
      </c>
      <c r="AE40" s="24">
        <f ca="1">SQRT(Inputs!$B$38)*I40+SQRT(1-Inputs!$B$38)*_xlfn.NORM.S.INV(RAND())</f>
        <v>0.59767969915992203</v>
      </c>
      <c r="AF40" s="24">
        <f ca="1">SQRT(Inputs!$B$38)*J40+SQRT(1-Inputs!$B$38)*_xlfn.NORM.S.INV(RAND())</f>
        <v>-0.2484801922776966</v>
      </c>
      <c r="AG40" s="24">
        <f ca="1">SQRT(Inputs!$B$38)*K40+SQRT(1-Inputs!$B$38)*_xlfn.NORM.S.INV(RAND())</f>
        <v>-2.1662744311158608</v>
      </c>
      <c r="AH40" s="24">
        <f ca="1">SQRT(Inputs!$B$38)*L40+SQRT(1-Inputs!$B$38)*_xlfn.NORM.S.INV(RAND())</f>
        <v>0.75817594043783809</v>
      </c>
      <c r="AI40" s="24">
        <f ca="1">SQRT(Inputs!$B$38)*M40+SQRT(1-Inputs!$B$38)*_xlfn.NORM.S.INV(RAND())</f>
        <v>0.16581873903462205</v>
      </c>
      <c r="AJ40" s="24">
        <f ca="1">SQRT(Inputs!$B$38)*C40+SQRT(1-Inputs!$B$38)*_xlfn.NORM.S.INV(RAND())</f>
        <v>0.34011015440736042</v>
      </c>
      <c r="AK40" s="24">
        <f ca="1">SQRT(Inputs!$B$38)*D40+SQRT(1-Inputs!$B$38)*_xlfn.NORM.S.INV(RAND())</f>
        <v>-1.1802083741014329</v>
      </c>
      <c r="AL40" s="24">
        <f ca="1">SQRT(Inputs!$B$38)*E40+SQRT(1-Inputs!$B$38)*_xlfn.NORM.S.INV(RAND())</f>
        <v>1.7863264260082528</v>
      </c>
      <c r="AM40" s="24">
        <f ca="1">SQRT(Inputs!$B$38)*F40+SQRT(1-Inputs!$B$38)*_xlfn.NORM.S.INV(RAND())</f>
        <v>-0.85593025083118401</v>
      </c>
      <c r="AN40" s="24">
        <f ca="1">SQRT(Inputs!$B$38)*G40+SQRT(1-Inputs!$B$38)*_xlfn.NORM.S.INV(RAND())</f>
        <v>0.38419929257594354</v>
      </c>
      <c r="AO40" s="24">
        <f ca="1">SQRT(Inputs!$B$38)*H40+SQRT(1-Inputs!$B$38)*_xlfn.NORM.S.INV(RAND())</f>
        <v>-1.5822202438939774</v>
      </c>
      <c r="AP40" s="24">
        <f ca="1">SQRT(Inputs!$B$38)*I40+SQRT(1-Inputs!$B$38)*_xlfn.NORM.S.INV(RAND())</f>
        <v>1.8129222346148974</v>
      </c>
      <c r="AQ40" s="24">
        <f ca="1">SQRT(Inputs!$B$38)*J40+SQRT(1-Inputs!$B$38)*_xlfn.NORM.S.INV(RAND())</f>
        <v>9.2707923990088481E-2</v>
      </c>
      <c r="AR40" s="24">
        <f ca="1">SQRT(Inputs!$B$38)*K40+SQRT(1-Inputs!$B$38)*_xlfn.NORM.S.INV(RAND())</f>
        <v>-0.32786927312821773</v>
      </c>
      <c r="AS40" s="24">
        <f ca="1">SQRT(Inputs!$B$38)*L40+SQRT(1-Inputs!$B$38)*_xlfn.NORM.S.INV(RAND())</f>
        <v>0.78835471240963595</v>
      </c>
      <c r="AT40" s="24">
        <f ca="1">SQRT(Inputs!$B$38)*M40+SQRT(1-Inputs!$B$38)*_xlfn.NORM.S.INV(RAND())</f>
        <v>-1.1394719063940568</v>
      </c>
      <c r="AU40" s="15">
        <f ca="1">Inputs!$B$6*EXP($B$8-0.5*C$5^2+C$5*N40)</f>
        <v>5645.4208336171159</v>
      </c>
      <c r="AV40" s="15">
        <f t="shared" ca="1" si="1"/>
        <v>7221.6477403378358</v>
      </c>
      <c r="AW40" s="15">
        <f t="shared" ca="1" si="2"/>
        <v>9422.2994092515819</v>
      </c>
      <c r="AX40" s="15">
        <f t="shared" ca="1" si="3"/>
        <v>10590.643884792977</v>
      </c>
      <c r="AY40" s="15">
        <f t="shared" ca="1" si="4"/>
        <v>12298.018000904563</v>
      </c>
      <c r="AZ40" s="15">
        <f t="shared" ca="1" si="5"/>
        <v>15010.072282960919</v>
      </c>
      <c r="BA40" s="15">
        <f t="shared" ca="1" si="6"/>
        <v>21481.432582636546</v>
      </c>
      <c r="BB40" s="15">
        <f t="shared" ca="1" si="7"/>
        <v>24234.396822114169</v>
      </c>
      <c r="BC40" s="15">
        <f t="shared" ca="1" si="8"/>
        <v>34519.545368590094</v>
      </c>
      <c r="BD40" s="15">
        <f t="shared" ca="1" si="9"/>
        <v>44432.73307606169</v>
      </c>
      <c r="BE40" s="15">
        <f t="shared" ca="1" si="10"/>
        <v>52271.000573966499</v>
      </c>
      <c r="BF40" s="15">
        <f ca="1">Inputs!$B$13*EXP($B$9-0.5*C$6^2+C$6*Y40)</f>
        <v>14846.971297327642</v>
      </c>
      <c r="BG40" s="15">
        <f t="shared" ca="1" si="11"/>
        <v>11861.673987179876</v>
      </c>
      <c r="BH40" s="15">
        <f t="shared" ca="1" si="12"/>
        <v>14342.000469024682</v>
      </c>
      <c r="BI40" s="15">
        <f t="shared" ca="1" si="13"/>
        <v>20945.790851665286</v>
      </c>
      <c r="BJ40" s="15">
        <f t="shared" ca="1" si="14"/>
        <v>26245.514586919209</v>
      </c>
      <c r="BK40" s="15">
        <f t="shared" ca="1" si="15"/>
        <v>30766.940134949116</v>
      </c>
      <c r="BL40" s="15">
        <f t="shared" ca="1" si="16"/>
        <v>40837.088762786305</v>
      </c>
      <c r="BM40" s="15">
        <f t="shared" ca="1" si="17"/>
        <v>48671.762619887675</v>
      </c>
      <c r="BN40" s="15">
        <f t="shared" ca="1" si="18"/>
        <v>46173.868420976018</v>
      </c>
      <c r="BO40" s="15">
        <f t="shared" ca="1" si="19"/>
        <v>62046.328750717519</v>
      </c>
      <c r="BP40" s="15">
        <f t="shared" ca="1" si="20"/>
        <v>77815.655900622485</v>
      </c>
      <c r="BQ40" s="15">
        <f ca="1">Inputs!$B$20*EXP($B$10-0.5*C$7^2+C$7*AJ40)</f>
        <v>4839.4669993715661</v>
      </c>
      <c r="BR40" s="15">
        <f t="shared" ca="1" si="21"/>
        <v>4513.9631734633786</v>
      </c>
      <c r="BS40" s="15">
        <f t="shared" ca="1" si="22"/>
        <v>10325.132389515313</v>
      </c>
      <c r="BT40" s="15">
        <f t="shared" ca="1" si="23"/>
        <v>11373.019140441096</v>
      </c>
      <c r="BU40" s="15">
        <f t="shared" ca="1" si="24"/>
        <v>17297.185511342381</v>
      </c>
      <c r="BV40" s="15">
        <f t="shared" ca="1" si="25"/>
        <v>16849.18353991922</v>
      </c>
      <c r="BW40" s="15">
        <f t="shared" ca="1" si="26"/>
        <v>34508.931193994824</v>
      </c>
      <c r="BX40" s="15">
        <f t="shared" ca="1" si="27"/>
        <v>49171.727704141253</v>
      </c>
      <c r="BY40" s="15">
        <f t="shared" ca="1" si="28"/>
        <v>64708.773582397429</v>
      </c>
      <c r="BZ40" s="15">
        <f t="shared" ca="1" si="29"/>
        <v>104955.4179303423</v>
      </c>
      <c r="CA40" s="15">
        <f t="shared" ca="1" si="30"/>
        <v>120406.30233098705</v>
      </c>
      <c r="CB40" s="15">
        <f ca="1">(AU40*DCF!C$10-DCF!C$5*MAX(AU40*DCF!C$10,0)-MAX(AU40-Inputs!$B$6,0)/Inputs!$B$10)*DCF!C$6</f>
        <v>1038.2030983421753</v>
      </c>
      <c r="CC40" s="15">
        <f ca="1">(AV40*DCF!D$10-DCF!D$5*MAX(AV40*DCF!D$10,0)-MAX(AV40-AU40,0)/Inputs!$B$10)*DCF!D$6</f>
        <v>1375.9060332347267</v>
      </c>
      <c r="CD40" s="15">
        <f ca="1">(AW40*DCF!E$10-DCF!E$5*MAX(AW40*DCF!E$10,0)-MAX(AW40-AV40,0)/Inputs!$B$10)*DCF!E$6</f>
        <v>1679.7810546969033</v>
      </c>
      <c r="CE40" s="15">
        <f ca="1">(AX40*DCF!F$10-DCF!F$5*MAX(AX40*DCF!F$10,0)-MAX(AX40-AW40,0)/Inputs!$B$10)*DCF!F$6</f>
        <v>2068.8171632153558</v>
      </c>
      <c r="CF40" s="15">
        <f ca="1">(AY40*DCF!G$10-DCF!G$5*MAX(AY40*DCF!G$10,0)-MAX(AY40-AX40,0)/Inputs!$B$10)*DCF!G$6</f>
        <v>2205.6949546480705</v>
      </c>
      <c r="CG40" s="15">
        <f ca="1">(AZ40*DCF!H$10-DCF!H$5*MAX(AZ40*DCF!H$10,0)-MAX(AZ40-AY40,0)/Inputs!$B$10)*DCF!H$6</f>
        <v>2432.6424424096494</v>
      </c>
      <c r="CH40" s="15">
        <f ca="1">(BA40*DCF!I$10-DCF!I$5*MAX(BA40*DCF!I$10,0)-MAX(BA40-AZ40,0)/Inputs!$B$10)*DCF!I$6</f>
        <v>2862.3442626844685</v>
      </c>
      <c r="CI40" s="15">
        <f ca="1">(BB40*DCF!J$10-DCF!J$5*MAX(BB40*DCF!J$10,0)-MAX(BB40-BA40,0)/Inputs!$B$10)*DCF!J$6</f>
        <v>3741.5123610523751</v>
      </c>
      <c r="CJ40" s="15">
        <f ca="1">(BC40*DCF!K$10-DCF!K$5*MAX(BC40*DCF!K$10,0)-MAX(BC40-BB40,0)/Inputs!$B$10)*DCF!K$6</f>
        <v>4117.3281894752272</v>
      </c>
      <c r="CK40" s="15">
        <f ca="1">(BD40*DCF!L$10-DCF!L$5*MAX(BD40*DCF!L$10,0)-MAX(BD40-BC40,0)/Inputs!$B$10)*DCF!L$6</f>
        <v>5419.365400191763</v>
      </c>
      <c r="CL40" s="15">
        <f ca="1">(BE40*DCF!M$10-DCF!M$5*MAX(BE40*DCF!M$10,0)-MAX(BE40-BD40,0)/Inputs!$B$10)*DCF!M$6</f>
        <v>6439.7494527556773</v>
      </c>
      <c r="CM40" s="15">
        <f ca="1">(BF40*DCF!C$28-DCF!C$5*MAX(BF40*DCF!C$28,0)-MAX(BF40-Inputs!$B$13,0)/Inputs!$B$17)*DCF!C$6</f>
        <v>3732.1286879278623</v>
      </c>
      <c r="CN40" s="15">
        <f ca="1">(BG40*DCF!D$28-DCF!D$5*MAX(BG40*DCF!D$28,0)-MAX(BG40-BF40,0)/Inputs!$B$17)*DCF!D$6</f>
        <v>3493.5365646240698</v>
      </c>
      <c r="CO40" s="15">
        <f ca="1">(BH40*DCF!E$28-DCF!E$5*MAX(BH40*DCF!E$28,0)-MAX(BH40-BG40,0)/Inputs!$B$17)*DCF!E$6</f>
        <v>3573.0717044303929</v>
      </c>
      <c r="CP40" s="15">
        <f ca="1">(BI40*DCF!F$28-DCF!F$5*MAX(BI40*DCF!F$28,0)-MAX(BI40-BH40,0)/Inputs!$B$17)*DCF!F$6</f>
        <v>4483.9060660016021</v>
      </c>
      <c r="CQ40" s="15">
        <f ca="1">(BJ40*DCF!G$28-DCF!G$5*MAX(BJ40*DCF!G$28,0)-MAX(BJ40-BI40,0)/Inputs!$B$17)*DCF!G$6</f>
        <v>5918.2367063296851</v>
      </c>
      <c r="CR40" s="15">
        <f ca="1">(BK40*DCF!H$28-DCF!H$5*MAX(BK40*DCF!H$28,0)-MAX(BK40-BJ40,0)/Inputs!$B$17)*DCF!H$6</f>
        <v>6906.5010957523809</v>
      </c>
      <c r="CS40" s="15">
        <f ca="1">(BL40*DCF!I$28-DCF!I$5*MAX(BL40*DCF!I$28,0)-MAX(BL40-BK40,0)/Inputs!$B$17)*DCF!I$6</f>
        <v>8157.5903978724409</v>
      </c>
      <c r="CT40" s="15">
        <f ca="1">(BM40*DCF!J$28-DCF!J$5*MAX(BM40*DCF!J$28,0)-MAX(BM40-BL40,0)/Inputs!$B$17)*DCF!J$6</f>
        <v>9819.02986656963</v>
      </c>
      <c r="CU40" s="15">
        <f ca="1">(BN40*DCF!K$28-DCF!K$5*MAX(BN40*DCF!K$28,0)-MAX(BN40-BM40,0)/Inputs!$B$17)*DCF!K$6</f>
        <v>9751.1468131285201</v>
      </c>
      <c r="CV40" s="15">
        <f ca="1">(BO40*DCF!L$28-DCF!L$5*MAX(BO40*DCF!L$28,0)-MAX(BO40-BN40,0)/Inputs!$B$17)*DCF!L$6</f>
        <v>10583.549576955213</v>
      </c>
      <c r="CW40" s="15">
        <f ca="1">(BP40*DCF!M$28-DCF!M$5*MAX(BP40*DCF!M$28,0)-MAX(BP40-BO40,0)/Inputs!$B$17)*DCF!M$6</f>
        <v>12992.72289773611</v>
      </c>
      <c r="CX40" s="15">
        <f ca="1">(BQ40*DCF!C$46-DCF!C$5*MAX(BQ40*DCF!C$46,0)-MAX(BQ40-Inputs!$B$20,0)/Inputs!$B$24)*DCF!C$6</f>
        <v>-1874.4575053382675</v>
      </c>
      <c r="CY40" s="15">
        <f ca="1">(BR40*DCF!D$46-DCF!D$5*MAX(BR40*DCF!D$46,0)-MAX(BR40-BQ40,0)/Inputs!$B$24)*DCF!D$6</f>
        <v>-770.42824672822462</v>
      </c>
      <c r="CZ40" s="15">
        <f ca="1">(BS40*DCF!E$46-DCF!E$5*MAX(BS40*DCF!E$46,0)-MAX(BS40-BR40,0)/Inputs!$B$24)*DCF!E$6</f>
        <v>-3511.5678084739725</v>
      </c>
      <c r="DA40" s="15">
        <f ca="1">(BT40*DCF!F$46-DCF!F$5*MAX(BT40*DCF!F$46,0)-MAX(BT40-BS40,0)/Inputs!$B$24)*DCF!F$6</f>
        <v>-1209.8238517583372</v>
      </c>
      <c r="DB40" s="15">
        <f ca="1">(BU40*DCF!G$46-DCF!G$5*MAX(BU40*DCF!G$46,0)-MAX(BU40-BT40,0)/Inputs!$B$24)*DCF!G$6</f>
        <v>-2574.6156654713618</v>
      </c>
      <c r="DC40" s="15">
        <f ca="1">(BV40*DCF!H$46-DCF!H$5*MAX(BV40*DCF!H$46,0)-MAX(BV40-BU40,0)/Inputs!$B$24)*DCF!H$6</f>
        <v>0</v>
      </c>
      <c r="DD40" s="15">
        <f ca="1">(BW40*DCF!I$46-DCF!I$5*MAX(BW40*DCF!I$46,0)-MAX(BW40-BV40,0)/Inputs!$B$24)*DCF!I$6</f>
        <v>-4272.433233910725</v>
      </c>
      <c r="DE40" s="15">
        <f ca="1">(BX40*DCF!J$46-DCF!J$5*MAX(BX40*DCF!J$46,0)-MAX(BX40-BW40,0)/Inputs!$B$24)*DCF!J$6</f>
        <v>-1825.7161171754328</v>
      </c>
      <c r="DF40" s="15">
        <f ca="1">(BY40*DCF!K$46-DCF!K$5*MAX(BY40*DCF!K$46,0)-MAX(BY40-BX40,0)/Inputs!$B$24)*DCF!K$6</f>
        <v>-109.78148018306467</v>
      </c>
      <c r="DG40" s="15">
        <f ca="1">(BZ40*DCF!L$46-DCF!L$5*MAX(BZ40*DCF!L$46,0)-MAX(BZ40-BY40,0)/Inputs!$B$24)*DCF!L$6</f>
        <v>-1852.8664465071829</v>
      </c>
      <c r="DH40" s="15">
        <f ca="1">(CA40*DCF!M$46-DCF!M$5*MAX(CA40*DCF!M$46,0)-MAX(CA40-BZ40,0)/Inputs!$B$24)*DCF!M$6</f>
        <v>6209.2782866201915</v>
      </c>
      <c r="DI40" s="15">
        <f ca="1">SUM(CB40:CL40)+BE40*DCF!M$10*(1+Inputs!$B$30)*(1-Inputs!$B$33)*(1-Inputs!$B$30/Inputs!$B$31)/(Inputs!$B$29-Inputs!$B$30)*DCF!M$6</f>
        <v>178852.23022248008</v>
      </c>
      <c r="DJ40" s="15">
        <f ca="1">SUM(CM40:CW40)+BP40*DCF!M$28*(1+Inputs!$B$30)*(1-Inputs!$B$33)*(1-Inputs!$B$30/Inputs!$B$31)/(Inputs!$B$29-Inputs!$B$30)*DCF!M$6</f>
        <v>368160.75287993316</v>
      </c>
      <c r="DK40" s="15">
        <f ca="1">SUM(CX40:DH40)+CA40*DCF!M$46*(1+Inputs!$B$30)*(1-Inputs!$B$33)*(1-Inputs!$B$30/Inputs!$B$31)/(Inputs!$B$29-Inputs!$B$30)*DCF!M$6</f>
        <v>174369.99437310259</v>
      </c>
      <c r="DM40" s="15">
        <f ca="1">DI40+DJ40+DK40+Inputs!$B$34+Inputs!$B$36-Inputs!$B$35</f>
        <v>798233.9774755158</v>
      </c>
    </row>
    <row r="41" spans="1:117" x14ac:dyDescent="0.75">
      <c r="A41" s="11">
        <v>28</v>
      </c>
      <c r="C41" s="24">
        <f t="shared" ca="1" si="32"/>
        <v>0.362091813560103</v>
      </c>
      <c r="D41" s="24">
        <f t="shared" ca="1" si="32"/>
        <v>9.5088535677750399E-2</v>
      </c>
      <c r="E41" s="24">
        <f t="shared" ca="1" si="32"/>
        <v>0.48023710759855787</v>
      </c>
      <c r="F41" s="24">
        <f t="shared" ca="1" si="32"/>
        <v>0.52780734316898315</v>
      </c>
      <c r="G41" s="24">
        <f t="shared" ca="1" si="32"/>
        <v>1.0839134148572953</v>
      </c>
      <c r="H41" s="24">
        <f t="shared" ca="1" si="32"/>
        <v>-0.46877399258829128</v>
      </c>
      <c r="I41" s="24">
        <f t="shared" ca="1" si="32"/>
        <v>-0.79037519118851962</v>
      </c>
      <c r="J41" s="24">
        <f t="shared" ca="1" si="32"/>
        <v>-0.33590381205473396</v>
      </c>
      <c r="K41" s="24">
        <f t="shared" ca="1" si="32"/>
        <v>2.0641581651890437</v>
      </c>
      <c r="L41" s="24">
        <f t="shared" ca="1" si="32"/>
        <v>-0.27582644762487601</v>
      </c>
      <c r="M41" s="24">
        <f t="shared" ca="1" si="32"/>
        <v>0.2511987802444352</v>
      </c>
      <c r="N41" s="24">
        <f ca="1">SQRT(Inputs!$B$38)*C41+SQRT(1-Inputs!$B$38)*_xlfn.NORM.S.INV(RAND())</f>
        <v>-0.70139334546002685</v>
      </c>
      <c r="O41" s="24">
        <f ca="1">SQRT(Inputs!$B$38)*D41+SQRT(1-Inputs!$B$38)*_xlfn.NORM.S.INV(RAND())</f>
        <v>-0.33970185106476303</v>
      </c>
      <c r="P41" s="24">
        <f ca="1">SQRT(Inputs!$B$38)*E41+SQRT(1-Inputs!$B$38)*_xlfn.NORM.S.INV(RAND())</f>
        <v>0.20354749015595217</v>
      </c>
      <c r="Q41" s="24">
        <f ca="1">SQRT(Inputs!$B$38)*F41+SQRT(1-Inputs!$B$38)*_xlfn.NORM.S.INV(RAND())</f>
        <v>0.25646512335343008</v>
      </c>
      <c r="R41" s="24">
        <f ca="1">SQRT(Inputs!$B$38)*G41+SQRT(1-Inputs!$B$38)*_xlfn.NORM.S.INV(RAND())</f>
        <v>0.57576717765520902</v>
      </c>
      <c r="S41" s="24">
        <f ca="1">SQRT(Inputs!$B$38)*H41+SQRT(1-Inputs!$B$38)*_xlfn.NORM.S.INV(RAND())</f>
        <v>-0.20185857147486508</v>
      </c>
      <c r="T41" s="24">
        <f ca="1">SQRT(Inputs!$B$38)*I41+SQRT(1-Inputs!$B$38)*_xlfn.NORM.S.INV(RAND())</f>
        <v>0.10317455513545926</v>
      </c>
      <c r="U41" s="24">
        <f ca="1">SQRT(Inputs!$B$38)*J41+SQRT(1-Inputs!$B$38)*_xlfn.NORM.S.INV(RAND())</f>
        <v>-0.60364133061262959</v>
      </c>
      <c r="V41" s="24">
        <f ca="1">SQRT(Inputs!$B$38)*K41+SQRT(1-Inputs!$B$38)*_xlfn.NORM.S.INV(RAND())</f>
        <v>0.16470776068703497</v>
      </c>
      <c r="W41" s="24">
        <f ca="1">SQRT(Inputs!$B$38)*L41+SQRT(1-Inputs!$B$38)*_xlfn.NORM.S.INV(RAND())</f>
        <v>-6.9597336304128898E-2</v>
      </c>
      <c r="X41" s="24">
        <f ca="1">SQRT(Inputs!$B$38)*M41+SQRT(1-Inputs!$B$38)*_xlfn.NORM.S.INV(RAND())</f>
        <v>0.35767848558293414</v>
      </c>
      <c r="Y41" s="24">
        <f ca="1">SQRT(Inputs!$B$38)*C41+SQRT(1-Inputs!$B$38)*_xlfn.NORM.S.INV(RAND())</f>
        <v>-0.17139003132085556</v>
      </c>
      <c r="Z41" s="24">
        <f ca="1">SQRT(Inputs!$B$38)*D41+SQRT(1-Inputs!$B$38)*_xlfn.NORM.S.INV(RAND())</f>
        <v>-0.79104121424615781</v>
      </c>
      <c r="AA41" s="24">
        <f ca="1">SQRT(Inputs!$B$38)*E41+SQRT(1-Inputs!$B$38)*_xlfn.NORM.S.INV(RAND())</f>
        <v>-8.7685908362221177E-2</v>
      </c>
      <c r="AB41" s="24">
        <f ca="1">SQRT(Inputs!$B$38)*F41+SQRT(1-Inputs!$B$38)*_xlfn.NORM.S.INV(RAND())</f>
        <v>-0.81463934078858391</v>
      </c>
      <c r="AC41" s="24">
        <f ca="1">SQRT(Inputs!$B$38)*G41+SQRT(1-Inputs!$B$38)*_xlfn.NORM.S.INV(RAND())</f>
        <v>0.74412162755208422</v>
      </c>
      <c r="AD41" s="24">
        <f ca="1">SQRT(Inputs!$B$38)*H41+SQRT(1-Inputs!$B$38)*_xlfn.NORM.S.INV(RAND())</f>
        <v>0.82428314969869221</v>
      </c>
      <c r="AE41" s="24">
        <f ca="1">SQRT(Inputs!$B$38)*I41+SQRT(1-Inputs!$B$38)*_xlfn.NORM.S.INV(RAND())</f>
        <v>0.14378990650818235</v>
      </c>
      <c r="AF41" s="24">
        <f ca="1">SQRT(Inputs!$B$38)*J41+SQRT(1-Inputs!$B$38)*_xlfn.NORM.S.INV(RAND())</f>
        <v>1.7110976169294558</v>
      </c>
      <c r="AG41" s="24">
        <f ca="1">SQRT(Inputs!$B$38)*K41+SQRT(1-Inputs!$B$38)*_xlfn.NORM.S.INV(RAND())</f>
        <v>1.2115789166880566</v>
      </c>
      <c r="AH41" s="24">
        <f ca="1">SQRT(Inputs!$B$38)*L41+SQRT(1-Inputs!$B$38)*_xlfn.NORM.S.INV(RAND())</f>
        <v>-1.3629433128124031</v>
      </c>
      <c r="AI41" s="24">
        <f ca="1">SQRT(Inputs!$B$38)*M41+SQRT(1-Inputs!$B$38)*_xlfn.NORM.S.INV(RAND())</f>
        <v>0.51352820383158237</v>
      </c>
      <c r="AJ41" s="24">
        <f ca="1">SQRT(Inputs!$B$38)*C41+SQRT(1-Inputs!$B$38)*_xlfn.NORM.S.INV(RAND())</f>
        <v>0.47569162650032087</v>
      </c>
      <c r="AK41" s="24">
        <f ca="1">SQRT(Inputs!$B$38)*D41+SQRT(1-Inputs!$B$38)*_xlfn.NORM.S.INV(RAND())</f>
        <v>-0.67332797345684481</v>
      </c>
      <c r="AL41" s="24">
        <f ca="1">SQRT(Inputs!$B$38)*E41+SQRT(1-Inputs!$B$38)*_xlfn.NORM.S.INV(RAND())</f>
        <v>1.8508277951813821</v>
      </c>
      <c r="AM41" s="24">
        <f ca="1">SQRT(Inputs!$B$38)*F41+SQRT(1-Inputs!$B$38)*_xlfn.NORM.S.INV(RAND())</f>
        <v>0.28454382827478553</v>
      </c>
      <c r="AN41" s="24">
        <f ca="1">SQRT(Inputs!$B$38)*G41+SQRT(1-Inputs!$B$38)*_xlfn.NORM.S.INV(RAND())</f>
        <v>1.2451654792423417</v>
      </c>
      <c r="AO41" s="24">
        <f ca="1">SQRT(Inputs!$B$38)*H41+SQRT(1-Inputs!$B$38)*_xlfn.NORM.S.INV(RAND())</f>
        <v>0.91401873790245403</v>
      </c>
      <c r="AP41" s="24">
        <f ca="1">SQRT(Inputs!$B$38)*I41+SQRT(1-Inputs!$B$38)*_xlfn.NORM.S.INV(RAND())</f>
        <v>1.0545646110778297</v>
      </c>
      <c r="AQ41" s="24">
        <f ca="1">SQRT(Inputs!$B$38)*J41+SQRT(1-Inputs!$B$38)*_xlfn.NORM.S.INV(RAND())</f>
        <v>-0.16938031607219914</v>
      </c>
      <c r="AR41" s="24">
        <f ca="1">SQRT(Inputs!$B$38)*K41+SQRT(1-Inputs!$B$38)*_xlfn.NORM.S.INV(RAND())</f>
        <v>1.1679698974788604</v>
      </c>
      <c r="AS41" s="24">
        <f ca="1">SQRT(Inputs!$B$38)*L41+SQRT(1-Inputs!$B$38)*_xlfn.NORM.S.INV(RAND())</f>
        <v>1.2839385899095783</v>
      </c>
      <c r="AT41" s="24">
        <f ca="1">SQRT(Inputs!$B$38)*M41+SQRT(1-Inputs!$B$38)*_xlfn.NORM.S.INV(RAND())</f>
        <v>6.0994117619730157E-2</v>
      </c>
      <c r="AU41" s="15">
        <f ca="1">Inputs!$B$6*EXP($B$8-0.5*C$5^2+C$5*N41)</f>
        <v>4429.6494029366931</v>
      </c>
      <c r="AV41" s="15">
        <f t="shared" ca="1" si="1"/>
        <v>5129.2337272677523</v>
      </c>
      <c r="AW41" s="15">
        <f t="shared" ca="1" si="2"/>
        <v>6428.2775315903791</v>
      </c>
      <c r="AX41" s="15">
        <f t="shared" ca="1" si="3"/>
        <v>8103.8197598620145</v>
      </c>
      <c r="AY41" s="15">
        <f t="shared" ca="1" si="4"/>
        <v>10592.546208642565</v>
      </c>
      <c r="AZ41" s="15">
        <f t="shared" ca="1" si="5"/>
        <v>12670.176951960739</v>
      </c>
      <c r="BA41" s="15">
        <f t="shared" ca="1" si="6"/>
        <v>15673.391084418798</v>
      </c>
      <c r="BB41" s="15">
        <f t="shared" ca="1" si="7"/>
        <v>18062.878637527207</v>
      </c>
      <c r="BC41" s="15">
        <f t="shared" ca="1" si="8"/>
        <v>22476.96995492624</v>
      </c>
      <c r="BD41" s="15">
        <f t="shared" ca="1" si="9"/>
        <v>27357.73678912891</v>
      </c>
      <c r="BE41" s="15">
        <f t="shared" ca="1" si="10"/>
        <v>34633.489347634022</v>
      </c>
      <c r="BF41" s="15">
        <f ca="1">Inputs!$B$13*EXP($B$9-0.5*C$6^2+C$6*Y41)</f>
        <v>13368.968988240082</v>
      </c>
      <c r="BG41" s="15">
        <f t="shared" ca="1" si="11"/>
        <v>14125.980937839282</v>
      </c>
      <c r="BH41" s="15">
        <f t="shared" ca="1" si="12"/>
        <v>17010.158065280633</v>
      </c>
      <c r="BI41" s="15">
        <f t="shared" ca="1" si="13"/>
        <v>18369.081681656644</v>
      </c>
      <c r="BJ41" s="15">
        <f t="shared" ca="1" si="14"/>
        <v>25069.060109771439</v>
      </c>
      <c r="BK41" s="15">
        <f t="shared" ca="1" si="15"/>
        <v>34421.460629057256</v>
      </c>
      <c r="BL41" s="15">
        <f t="shared" ca="1" si="16"/>
        <v>43077.88990507619</v>
      </c>
      <c r="BM41" s="15">
        <f t="shared" ca="1" si="17"/>
        <v>65493.559899945583</v>
      </c>
      <c r="BN41" s="15">
        <f t="shared" ca="1" si="18"/>
        <v>93135.440144588152</v>
      </c>
      <c r="BO41" s="15">
        <f t="shared" ca="1" si="19"/>
        <v>97803.729032559233</v>
      </c>
      <c r="BP41" s="15">
        <f t="shared" ca="1" si="20"/>
        <v>127589.51905463434</v>
      </c>
      <c r="BQ41" s="15">
        <f ca="1">Inputs!$B$20*EXP($B$10-0.5*C$7^2+C$7*AJ41)</f>
        <v>5077.8756326025141</v>
      </c>
      <c r="BR41" s="15">
        <f t="shared" ca="1" si="21"/>
        <v>5563.5645254288902</v>
      </c>
      <c r="BS41" s="15">
        <f t="shared" ca="1" si="22"/>
        <v>12963.911080864378</v>
      </c>
      <c r="BT41" s="15">
        <f t="shared" ca="1" si="23"/>
        <v>19259.710873842851</v>
      </c>
      <c r="BU41" s="15">
        <f t="shared" ca="1" si="24"/>
        <v>36076.556693275372</v>
      </c>
      <c r="BV41" s="15">
        <f t="shared" ca="1" si="25"/>
        <v>61670.1909768392</v>
      </c>
      <c r="BW41" s="15">
        <f t="shared" ca="1" si="26"/>
        <v>107577.42652285768</v>
      </c>
      <c r="BX41" s="15">
        <f t="shared" ca="1" si="27"/>
        <v>145440.86468376114</v>
      </c>
      <c r="BY41" s="15">
        <f t="shared" ca="1" si="28"/>
        <v>254815.19768436512</v>
      </c>
      <c r="BZ41" s="15">
        <f t="shared" ca="1" si="29"/>
        <v>452723.93182001461</v>
      </c>
      <c r="CA41" s="15">
        <f t="shared" ca="1" si="30"/>
        <v>642869.97371486726</v>
      </c>
      <c r="CB41" s="15">
        <f ca="1">(AU41*DCF!C$10-DCF!C$5*MAX(AU41*DCF!C$10,0)-MAX(AU41-Inputs!$B$6,0)/Inputs!$B$10)*DCF!C$6</f>
        <v>1046.8717653430272</v>
      </c>
      <c r="CC41" s="15">
        <f ca="1">(AV41*DCF!D$10-DCF!D$5*MAX(AV41*DCF!D$10,0)-MAX(AV41-AU41,0)/Inputs!$B$10)*DCF!D$6</f>
        <v>1079.6406435379808</v>
      </c>
      <c r="CD41" s="15">
        <f ca="1">(AW41*DCF!E$10-DCF!E$5*MAX(AW41*DCF!E$10,0)-MAX(AW41-AV41,0)/Inputs!$B$10)*DCF!E$6</f>
        <v>1191.5884921618863</v>
      </c>
      <c r="CE41" s="15">
        <f ca="1">(AX41*DCF!F$10-DCF!F$5*MAX(AX41*DCF!F$10,0)-MAX(AX41-AW41,0)/Inputs!$B$10)*DCF!F$6</f>
        <v>1420.4121425167489</v>
      </c>
      <c r="CF41" s="15">
        <f ca="1">(AY41*DCF!G$10-DCF!G$5*MAX(AY41*DCF!G$10,0)-MAX(AY41-AX41,0)/Inputs!$B$10)*DCF!G$6</f>
        <v>1704.1103837945793</v>
      </c>
      <c r="CG41" s="15">
        <f ca="1">(AZ41*DCF!H$10-DCF!H$5*MAX(AZ41*DCF!H$10,0)-MAX(AZ41-AY41,0)/Inputs!$B$10)*DCF!H$6</f>
        <v>2091.0033583800864</v>
      </c>
      <c r="CH41" s="15">
        <f ca="1">(BA41*DCF!I$10-DCF!I$5*MAX(BA41*DCF!I$10,0)-MAX(BA41-AZ41,0)/Inputs!$B$10)*DCF!I$6</f>
        <v>2370.3244432387701</v>
      </c>
      <c r="CI41" s="15">
        <f ca="1">(BB41*DCF!J$10-DCF!J$5*MAX(BB41*DCF!J$10,0)-MAX(BB41-BA41,0)/Inputs!$B$10)*DCF!J$6</f>
        <v>2737.5444228575457</v>
      </c>
      <c r="CJ41" s="15">
        <f ca="1">(BC41*DCF!K$10-DCF!K$5*MAX(BC41*DCF!K$10,0)-MAX(BC41-BB41,0)/Inputs!$B$10)*DCF!K$6</f>
        <v>3000.5255909091056</v>
      </c>
      <c r="CK41" s="15">
        <f ca="1">(BD41*DCF!L$10-DCF!L$5*MAX(BD41*DCF!L$10,0)-MAX(BD41-BC41,0)/Inputs!$B$10)*DCF!L$6</f>
        <v>3494.9047634627073</v>
      </c>
      <c r="CL41" s="15">
        <f ca="1">(BE41*DCF!M$10-DCF!M$5*MAX(BE41*DCF!M$10,0)-MAX(BE41-BD41,0)/Inputs!$B$10)*DCF!M$6</f>
        <v>4018.0669142603497</v>
      </c>
      <c r="CM41" s="15">
        <f ca="1">(BF41*DCF!C$28-DCF!C$5*MAX(BF41*DCF!C$28,0)-MAX(BF41-Inputs!$B$13,0)/Inputs!$B$17)*DCF!C$6</f>
        <v>3622.3921013160898</v>
      </c>
      <c r="CN41" s="15">
        <f ca="1">(BG41*DCF!D$28-DCF!D$5*MAX(BG41*DCF!D$28,0)-MAX(BG41-BF41,0)/Inputs!$B$17)*DCF!D$6</f>
        <v>3998.9218275772705</v>
      </c>
      <c r="CO41" s="15">
        <f ca="1">(BH41*DCF!E$28-DCF!E$5*MAX(BH41*DCF!E$28,0)-MAX(BH41-BG41,0)/Inputs!$B$17)*DCF!E$6</f>
        <v>4249.1480427565439</v>
      </c>
      <c r="CP41" s="15">
        <f ca="1">(BI41*DCF!F$28-DCF!F$5*MAX(BI41*DCF!F$28,0)-MAX(BI41-BH41,0)/Inputs!$B$17)*DCF!F$6</f>
        <v>4739.3082953278199</v>
      </c>
      <c r="CQ41" s="15">
        <f ca="1">(BJ41*DCF!G$28-DCF!G$5*MAX(BJ41*DCF!G$28,0)-MAX(BJ41-BI41,0)/Inputs!$B$17)*DCF!G$6</f>
        <v>5377.4876599874387</v>
      </c>
      <c r="CR41" s="15">
        <f ca="1">(BK41*DCF!H$28-DCF!H$5*MAX(BK41*DCF!H$28,0)-MAX(BK41-BJ41,0)/Inputs!$B$17)*DCF!H$6</f>
        <v>7059.7063970550726</v>
      </c>
      <c r="CS41" s="15">
        <f ca="1">(BL41*DCF!I$28-DCF!I$5*MAX(BL41*DCF!I$28,0)-MAX(BL41-BK41,0)/Inputs!$B$17)*DCF!I$6</f>
        <v>8887.4336597167257</v>
      </c>
      <c r="CT41" s="15">
        <f ca="1">(BM41*DCF!J$28-DCF!J$5*MAX(BM41*DCF!J$28,0)-MAX(BM41-BL41,0)/Inputs!$B$17)*DCF!J$6</f>
        <v>11638.366167433187</v>
      </c>
      <c r="CU41" s="15">
        <f ca="1">(BN41*DCF!K$28-DCF!K$5*MAX(BN41*DCF!K$28,0)-MAX(BN41-BM41,0)/Inputs!$B$17)*DCF!K$6</f>
        <v>16282.881214761028</v>
      </c>
      <c r="CV41" s="15">
        <f ca="1">(BO41*DCF!L$28-DCF!L$5*MAX(BO41*DCF!L$28,0)-MAX(BO41-BN41,0)/Inputs!$B$17)*DCF!L$6</f>
        <v>18985.672157922054</v>
      </c>
      <c r="CW41" s="15">
        <f ca="1">(BP41*DCF!M$28-DCF!M$5*MAX(BP41*DCF!M$28,0)-MAX(BP41-BO41,0)/Inputs!$B$17)*DCF!M$6</f>
        <v>20892.589832878235</v>
      </c>
      <c r="CX41" s="15">
        <f ca="1">(BQ41*DCF!C$46-DCF!C$5*MAX(BQ41*DCF!C$46,0)-MAX(BQ41-Inputs!$B$20,0)/Inputs!$B$24)*DCF!C$6</f>
        <v>-2039.636696953243</v>
      </c>
      <c r="CY41" s="15">
        <f ca="1">(BR41*DCF!D$46-DCF!D$5*MAX(BR41*DCF!D$46,0)-MAX(BR41-BQ41,0)/Inputs!$B$24)*DCF!D$6</f>
        <v>-1156.8101394739667</v>
      </c>
      <c r="CZ41" s="15">
        <f ca="1">(BS41*DCF!E$46-DCF!E$5*MAX(BS41*DCF!E$46,0)-MAX(BS41-BR41,0)/Inputs!$B$24)*DCF!E$6</f>
        <v>-4450.0179410092269</v>
      </c>
      <c r="DA41" s="15">
        <f ca="1">(BT41*DCF!F$46-DCF!F$5*MAX(BT41*DCF!F$46,0)-MAX(BT41-BS41,0)/Inputs!$B$24)*DCF!F$6</f>
        <v>-3695.1136450514273</v>
      </c>
      <c r="DB41" s="15">
        <f ca="1">(BU41*DCF!G$46-DCF!G$5*MAX(BU41*DCF!G$46,0)-MAX(BU41-BT41,0)/Inputs!$B$24)*DCF!G$6</f>
        <v>-6870.3987619427053</v>
      </c>
      <c r="DC41" s="15">
        <f ca="1">(BV41*DCF!H$46-DCF!H$5*MAX(BV41*DCF!H$46,0)-MAX(BV41-BU41,0)/Inputs!$B$24)*DCF!H$6</f>
        <v>-7953.0650388184586</v>
      </c>
      <c r="DD41" s="15">
        <f ca="1">(BW41*DCF!I$46-DCF!I$5*MAX(BW41*DCF!I$46,0)-MAX(BW41-BV41,0)/Inputs!$B$24)*DCF!I$6</f>
        <v>-10693.649019312768</v>
      </c>
      <c r="DE41" s="15">
        <f ca="1">(BX41*DCF!J$46-DCF!J$5*MAX(BX41*DCF!J$46,0)-MAX(BX41-BW41,0)/Inputs!$B$24)*DCF!J$6</f>
        <v>-3939.9232360740139</v>
      </c>
      <c r="DF41" s="15">
        <f ca="1">(BY41*DCF!K$46-DCF!K$5*MAX(BY41*DCF!K$46,0)-MAX(BY41-BX41,0)/Inputs!$B$24)*DCF!K$6</f>
        <v>-12237.904342337697</v>
      </c>
      <c r="DG41" s="15">
        <f ca="1">(BZ41*DCF!L$46-DCF!L$5*MAX(BZ41*DCF!L$46,0)-MAX(BZ41-BY41,0)/Inputs!$B$24)*DCF!L$6</f>
        <v>-13492.691683027779</v>
      </c>
      <c r="DH41" s="15">
        <f ca="1">(CA41*DCF!M$46-DCF!M$5*MAX(CA41*DCF!M$46,0)-MAX(CA41-BZ41,0)/Inputs!$B$24)*DCF!M$6</f>
        <v>10647.273639079218</v>
      </c>
      <c r="DI41" s="15">
        <f ca="1">SUM(CB41:CL41)+BE41*DCF!M$10*(1+Inputs!$B$30)*(1-Inputs!$B$33)*(1-Inputs!$B$30/Inputs!$B$31)/(Inputs!$B$29-Inputs!$B$30)*DCF!M$6</f>
        <v>120540.45175541252</v>
      </c>
      <c r="DJ41" s="15">
        <f ca="1">SUM(CM41:CW41)+BP41*DCF!M$28*(1+Inputs!$B$30)*(1-Inputs!$B$33)*(1-Inputs!$B$30/Inputs!$B$31)/(Inputs!$B$29-Inputs!$B$30)*DCF!M$6</f>
        <v>579178.33232442476</v>
      </c>
      <c r="DK41" s="15">
        <f ca="1">SUM(CX41:DH41)+CA41*DCF!M$46*(1+Inputs!$B$30)*(1-Inputs!$B$33)*(1-Inputs!$B$30/Inputs!$B$31)/(Inputs!$B$29-Inputs!$B$30)*DCF!M$6</f>
        <v>938071.19531496998</v>
      </c>
      <c r="DM41" s="15">
        <f ca="1">DI41+DJ41+DK41+Inputs!$B$34+Inputs!$B$36-Inputs!$B$35</f>
        <v>1714640.9793948072</v>
      </c>
    </row>
    <row r="42" spans="1:117" x14ac:dyDescent="0.75">
      <c r="A42" s="11">
        <v>29</v>
      </c>
      <c r="C42" s="24">
        <f t="shared" ca="1" si="32"/>
        <v>0.24873297564270294</v>
      </c>
      <c r="D42" s="24">
        <f t="shared" ca="1" si="32"/>
        <v>0.29588520408443841</v>
      </c>
      <c r="E42" s="24">
        <f t="shared" ca="1" si="32"/>
        <v>0.91756501891916364</v>
      </c>
      <c r="F42" s="24">
        <f t="shared" ca="1" si="32"/>
        <v>1.4984359084474776</v>
      </c>
      <c r="G42" s="24">
        <f t="shared" ca="1" si="32"/>
        <v>-0.45017112107508273</v>
      </c>
      <c r="H42" s="24">
        <f t="shared" ca="1" si="32"/>
        <v>0.78716700952781049</v>
      </c>
      <c r="I42" s="24">
        <f t="shared" ca="1" si="32"/>
        <v>0.98493745799814469</v>
      </c>
      <c r="J42" s="24">
        <f t="shared" ca="1" si="32"/>
        <v>1.3135259648913766</v>
      </c>
      <c r="K42" s="24">
        <f t="shared" ca="1" si="32"/>
        <v>-0.71839290520769694</v>
      </c>
      <c r="L42" s="24">
        <f t="shared" ca="1" si="32"/>
        <v>0.89244486064016371</v>
      </c>
      <c r="M42" s="24">
        <f t="shared" ca="1" si="32"/>
        <v>-0.31688612790799736</v>
      </c>
      <c r="N42" s="24">
        <f ca="1">SQRT(Inputs!$B$38)*C42+SQRT(1-Inputs!$B$38)*_xlfn.NORM.S.INV(RAND())</f>
        <v>-0.83984607962098157</v>
      </c>
      <c r="O42" s="24">
        <f ca="1">SQRT(Inputs!$B$38)*D42+SQRT(1-Inputs!$B$38)*_xlfn.NORM.S.INV(RAND())</f>
        <v>0.99321869705442811</v>
      </c>
      <c r="P42" s="24">
        <f ca="1">SQRT(Inputs!$B$38)*E42+SQRT(1-Inputs!$B$38)*_xlfn.NORM.S.INV(RAND())</f>
        <v>0.49874384636702651</v>
      </c>
      <c r="Q42" s="24">
        <f ca="1">SQRT(Inputs!$B$38)*F42+SQRT(1-Inputs!$B$38)*_xlfn.NORM.S.INV(RAND())</f>
        <v>0.92419110702849316</v>
      </c>
      <c r="R42" s="24">
        <f ca="1">SQRT(Inputs!$B$38)*G42+SQRT(1-Inputs!$B$38)*_xlfn.NORM.S.INV(RAND())</f>
        <v>-1.1209525378455965</v>
      </c>
      <c r="S42" s="24">
        <f ca="1">SQRT(Inputs!$B$38)*H42+SQRT(1-Inputs!$B$38)*_xlfn.NORM.S.INV(RAND())</f>
        <v>0.33390822195685033</v>
      </c>
      <c r="T42" s="24">
        <f ca="1">SQRT(Inputs!$B$38)*I42+SQRT(1-Inputs!$B$38)*_xlfn.NORM.S.INV(RAND())</f>
        <v>2.0294459765830029</v>
      </c>
      <c r="U42" s="24">
        <f ca="1">SQRT(Inputs!$B$38)*J42+SQRT(1-Inputs!$B$38)*_xlfn.NORM.S.INV(RAND())</f>
        <v>1.282644163906288</v>
      </c>
      <c r="V42" s="24">
        <f ca="1">SQRT(Inputs!$B$38)*K42+SQRT(1-Inputs!$B$38)*_xlfn.NORM.S.INV(RAND())</f>
        <v>1.4551650009429355</v>
      </c>
      <c r="W42" s="24">
        <f ca="1">SQRT(Inputs!$B$38)*L42+SQRT(1-Inputs!$B$38)*_xlfn.NORM.S.INV(RAND())</f>
        <v>1.2576555526842079</v>
      </c>
      <c r="X42" s="24">
        <f ca="1">SQRT(Inputs!$B$38)*M42+SQRT(1-Inputs!$B$38)*_xlfn.NORM.S.INV(RAND())</f>
        <v>-0.24746199715173778</v>
      </c>
      <c r="Y42" s="24">
        <f ca="1">SQRT(Inputs!$B$38)*C42+SQRT(1-Inputs!$B$38)*_xlfn.NORM.S.INV(RAND())</f>
        <v>0.92938073370102547</v>
      </c>
      <c r="Z42" s="24">
        <f ca="1">SQRT(Inputs!$B$38)*D42+SQRT(1-Inputs!$B$38)*_xlfn.NORM.S.INV(RAND())</f>
        <v>1.1811524855470277</v>
      </c>
      <c r="AA42" s="24">
        <f ca="1">SQRT(Inputs!$B$38)*E42+SQRT(1-Inputs!$B$38)*_xlfn.NORM.S.INV(RAND())</f>
        <v>-0.51896149277170978</v>
      </c>
      <c r="AB42" s="24">
        <f ca="1">SQRT(Inputs!$B$38)*F42+SQRT(1-Inputs!$B$38)*_xlfn.NORM.S.INV(RAND())</f>
        <v>0.9735275156562484</v>
      </c>
      <c r="AC42" s="24">
        <f ca="1">SQRT(Inputs!$B$38)*G42+SQRT(1-Inputs!$B$38)*_xlfn.NORM.S.INV(RAND())</f>
        <v>-0.13520356316368398</v>
      </c>
      <c r="AD42" s="24">
        <f ca="1">SQRT(Inputs!$B$38)*H42+SQRT(1-Inputs!$B$38)*_xlfn.NORM.S.INV(RAND())</f>
        <v>0.31464636289165404</v>
      </c>
      <c r="AE42" s="24">
        <f ca="1">SQRT(Inputs!$B$38)*I42+SQRT(1-Inputs!$B$38)*_xlfn.NORM.S.INV(RAND())</f>
        <v>-0.91055367926541919</v>
      </c>
      <c r="AF42" s="24">
        <f ca="1">SQRT(Inputs!$B$38)*J42+SQRT(1-Inputs!$B$38)*_xlfn.NORM.S.INV(RAND())</f>
        <v>0.88817402206033391</v>
      </c>
      <c r="AG42" s="24">
        <f ca="1">SQRT(Inputs!$B$38)*K42+SQRT(1-Inputs!$B$38)*_xlfn.NORM.S.INV(RAND())</f>
        <v>-2.6735298084545245</v>
      </c>
      <c r="AH42" s="24">
        <f ca="1">SQRT(Inputs!$B$38)*L42+SQRT(1-Inputs!$B$38)*_xlfn.NORM.S.INV(RAND())</f>
        <v>-4.1414873809095254E-3</v>
      </c>
      <c r="AI42" s="24">
        <f ca="1">SQRT(Inputs!$B$38)*M42+SQRT(1-Inputs!$B$38)*_xlfn.NORM.S.INV(RAND())</f>
        <v>-0.78500526699624085</v>
      </c>
      <c r="AJ42" s="24">
        <f ca="1">SQRT(Inputs!$B$38)*C42+SQRT(1-Inputs!$B$38)*_xlfn.NORM.S.INV(RAND())</f>
        <v>-0.98569280754662281</v>
      </c>
      <c r="AK42" s="24">
        <f ca="1">SQRT(Inputs!$B$38)*D42+SQRT(1-Inputs!$B$38)*_xlfn.NORM.S.INV(RAND())</f>
        <v>0.83193757366684984</v>
      </c>
      <c r="AL42" s="24">
        <f ca="1">SQRT(Inputs!$B$38)*E42+SQRT(1-Inputs!$B$38)*_xlfn.NORM.S.INV(RAND())</f>
        <v>0.10116829184819875</v>
      </c>
      <c r="AM42" s="24">
        <f ca="1">SQRT(Inputs!$B$38)*F42+SQRT(1-Inputs!$B$38)*_xlfn.NORM.S.INV(RAND())</f>
        <v>0.44048310356280046</v>
      </c>
      <c r="AN42" s="24">
        <f ca="1">SQRT(Inputs!$B$38)*G42+SQRT(1-Inputs!$B$38)*_xlfn.NORM.S.INV(RAND())</f>
        <v>-0.46987369805987733</v>
      </c>
      <c r="AO42" s="24">
        <f ca="1">SQRT(Inputs!$B$38)*H42+SQRT(1-Inputs!$B$38)*_xlfn.NORM.S.INV(RAND())</f>
        <v>-0.71691151190037705</v>
      </c>
      <c r="AP42" s="24">
        <f ca="1">SQRT(Inputs!$B$38)*I42+SQRT(1-Inputs!$B$38)*_xlfn.NORM.S.INV(RAND())</f>
        <v>0.95397946264686817</v>
      </c>
      <c r="AQ42" s="24">
        <f ca="1">SQRT(Inputs!$B$38)*J42+SQRT(1-Inputs!$B$38)*_xlfn.NORM.S.INV(RAND())</f>
        <v>0.44416256717446145</v>
      </c>
      <c r="AR42" s="24">
        <f ca="1">SQRT(Inputs!$B$38)*K42+SQRT(1-Inputs!$B$38)*_xlfn.NORM.S.INV(RAND())</f>
        <v>-0.43763159019348175</v>
      </c>
      <c r="AS42" s="24">
        <f ca="1">SQRT(Inputs!$B$38)*L42+SQRT(1-Inputs!$B$38)*_xlfn.NORM.S.INV(RAND())</f>
        <v>0.25902869857658584</v>
      </c>
      <c r="AT42" s="24">
        <f ca="1">SQRT(Inputs!$B$38)*M42+SQRT(1-Inputs!$B$38)*_xlfn.NORM.S.INV(RAND())</f>
        <v>-0.72870405976297437</v>
      </c>
      <c r="AU42" s="15">
        <f ca="1">Inputs!$B$6*EXP($B$8-0.5*C$5^2+C$5*N42)</f>
        <v>4331.4773340320871</v>
      </c>
      <c r="AV42" s="15">
        <f t="shared" ca="1" si="1"/>
        <v>6101.450241474894</v>
      </c>
      <c r="AW42" s="15">
        <f t="shared" ca="1" si="2"/>
        <v>7957.3279647720356</v>
      </c>
      <c r="AX42" s="15">
        <f t="shared" ca="1" si="3"/>
        <v>10904.146233344974</v>
      </c>
      <c r="AY42" s="15">
        <f t="shared" ca="1" si="4"/>
        <v>11690.794509487707</v>
      </c>
      <c r="AZ42" s="15">
        <f t="shared" ca="1" si="5"/>
        <v>14833.682829923413</v>
      </c>
      <c r="BA42" s="15">
        <f t="shared" ca="1" si="6"/>
        <v>22448.345684632084</v>
      </c>
      <c r="BB42" s="15">
        <f t="shared" ca="1" si="7"/>
        <v>31252.447673228296</v>
      </c>
      <c r="BC42" s="15">
        <f t="shared" ca="1" si="8"/>
        <v>44048.781566649181</v>
      </c>
      <c r="BD42" s="15">
        <f t="shared" ca="1" si="9"/>
        <v>60700.290241542869</v>
      </c>
      <c r="BE42" s="15">
        <f t="shared" ca="1" si="10"/>
        <v>72722.718906163238</v>
      </c>
      <c r="BF42" s="15">
        <f ca="1">Inputs!$B$13*EXP($B$9-0.5*C$6^2+C$6*Y42)</f>
        <v>16629.222447743203</v>
      </c>
      <c r="BG42" s="15">
        <f t="shared" ca="1" si="11"/>
        <v>25080.746245197402</v>
      </c>
      <c r="BH42" s="15">
        <f t="shared" ca="1" si="12"/>
        <v>28116.742057904637</v>
      </c>
      <c r="BI42" s="15">
        <f t="shared" ca="1" si="13"/>
        <v>39983.110030324897</v>
      </c>
      <c r="BJ42" s="15">
        <f t="shared" ca="1" si="14"/>
        <v>48070.651281569975</v>
      </c>
      <c r="BK42" s="15">
        <f t="shared" ca="1" si="15"/>
        <v>61579.806375987799</v>
      </c>
      <c r="BL42" s="15">
        <f t="shared" ca="1" si="16"/>
        <v>67223.946667085052</v>
      </c>
      <c r="BM42" s="15">
        <f t="shared" ca="1" si="17"/>
        <v>92272.086119998523</v>
      </c>
      <c r="BN42" s="15">
        <f t="shared" ca="1" si="18"/>
        <v>82373.951389319525</v>
      </c>
      <c r="BO42" s="15">
        <f t="shared" ca="1" si="19"/>
        <v>101303.87176293299</v>
      </c>
      <c r="BP42" s="15">
        <f t="shared" ca="1" si="20"/>
        <v>114075.5575082805</v>
      </c>
      <c r="BQ42" s="15">
        <f ca="1">Inputs!$B$20*EXP($B$10-0.5*C$7^2+C$7*AJ42)</f>
        <v>3023.9539556832824</v>
      </c>
      <c r="BR42" s="15">
        <f t="shared" ca="1" si="21"/>
        <v>5343.8880893823425</v>
      </c>
      <c r="BS42" s="15">
        <f t="shared" ca="1" si="22"/>
        <v>7533.6271366277524</v>
      </c>
      <c r="BT42" s="15">
        <f t="shared" ca="1" si="23"/>
        <v>11659.607112449319</v>
      </c>
      <c r="BU42" s="15">
        <f t="shared" ca="1" si="24"/>
        <v>14422.226963625564</v>
      </c>
      <c r="BV42" s="15">
        <f t="shared" ca="1" si="25"/>
        <v>17072.718170733813</v>
      </c>
      <c r="BW42" s="15">
        <f t="shared" ca="1" si="26"/>
        <v>29154.321137721563</v>
      </c>
      <c r="BX42" s="15">
        <f t="shared" ca="1" si="27"/>
        <v>44574.473668592531</v>
      </c>
      <c r="BY42" s="15">
        <f t="shared" ca="1" si="28"/>
        <v>57439.894572594094</v>
      </c>
      <c r="BZ42" s="15">
        <f t="shared" ca="1" si="29"/>
        <v>84526.90940893603</v>
      </c>
      <c r="CA42" s="15">
        <f t="shared" ca="1" si="30"/>
        <v>104313.40909433746</v>
      </c>
      <c r="CB42" s="15">
        <f ca="1">(AU42*DCF!C$10-DCF!C$5*MAX(AU42*DCF!C$10,0)-MAX(AU42-Inputs!$B$6,0)/Inputs!$B$10)*DCF!C$6</f>
        <v>1047.5717496925872</v>
      </c>
      <c r="CC42" s="15">
        <f ca="1">(AV42*DCF!D$10-DCF!D$5*MAX(AV42*DCF!D$10,0)-MAX(AV42-AU42,0)/Inputs!$B$10)*DCF!D$6</f>
        <v>1055.6255903928043</v>
      </c>
      <c r="CD42" s="15">
        <f ca="1">(AW42*DCF!E$10-DCF!E$5*MAX(AW42*DCF!E$10,0)-MAX(AW42-AV42,0)/Inputs!$B$10)*DCF!E$6</f>
        <v>1419.199838769526</v>
      </c>
      <c r="CE42" s="15">
        <f ca="1">(AX42*DCF!F$10-DCF!F$5*MAX(AX42*DCF!F$10,0)-MAX(AX42-AW42,0)/Inputs!$B$10)*DCF!F$6</f>
        <v>1767.1979234875946</v>
      </c>
      <c r="CF42" s="15">
        <f ca="1">(AY42*DCF!G$10-DCF!G$5*MAX(AY42*DCF!G$10,0)-MAX(AY42-AX42,0)/Inputs!$B$10)*DCF!G$6</f>
        <v>2257.5621363352348</v>
      </c>
      <c r="CG42" s="15">
        <f ca="1">(AZ42*DCF!H$10-DCF!H$5*MAX(AZ42*DCF!H$10,0)-MAX(AZ42-AY42,0)/Inputs!$B$10)*DCF!H$6</f>
        <v>2321.8939963457719</v>
      </c>
      <c r="CH42" s="15">
        <f ca="1">(BA42*DCF!I$10-DCF!I$5*MAX(BA42*DCF!I$10,0)-MAX(BA42-AZ42,0)/Inputs!$B$10)*DCF!I$6</f>
        <v>2851.4223365965754</v>
      </c>
      <c r="CI42" s="15">
        <f ca="1">(BB42*DCF!J$10-DCF!J$5*MAX(BB42*DCF!J$10,0)-MAX(BB42-BA42,0)/Inputs!$B$10)*DCF!J$6</f>
        <v>4028.8759601250426</v>
      </c>
      <c r="CJ42" s="15">
        <f ca="1">(BC42*DCF!K$10-DCF!K$5*MAX(BC42*DCF!K$10,0)-MAX(BC42-BB42,0)/Inputs!$B$10)*DCF!K$6</f>
        <v>5299.8544556411389</v>
      </c>
      <c r="CK42" s="15">
        <f ca="1">(BD42*DCF!L$10-DCF!L$5*MAX(BD42*DCF!L$10,0)-MAX(BD42-BC42,0)/Inputs!$B$10)*DCF!L$6</f>
        <v>7001.4483600647172</v>
      </c>
      <c r="CL42" s="15">
        <f ca="1">(BE42*DCF!M$10-DCF!M$5*MAX(BE42*DCF!M$10,0)-MAX(BE42-BD42,0)/Inputs!$B$10)*DCF!M$6</f>
        <v>8825.908674167682</v>
      </c>
      <c r="CM42" s="15">
        <f ca="1">(BF42*DCF!C$28-DCF!C$5*MAX(BF42*DCF!C$28,0)-MAX(BF42-Inputs!$B$13,0)/Inputs!$B$17)*DCF!C$6</f>
        <v>3864.4547042872337</v>
      </c>
      <c r="CN42" s="15">
        <f ca="1">(BG42*DCF!D$28-DCF!D$5*MAX(BG42*DCF!D$28,0)-MAX(BG42-BF42,0)/Inputs!$B$17)*DCF!D$6</f>
        <v>5583.7607016077791</v>
      </c>
      <c r="CO42" s="15">
        <f ca="1">(BH42*DCF!E$28-DCF!E$5*MAX(BH42*DCF!E$28,0)-MAX(BH42-BG42,0)/Inputs!$B$17)*DCF!E$6</f>
        <v>7364.8090251126059</v>
      </c>
      <c r="CP42" s="15">
        <f ca="1">(BI42*DCF!F$28-DCF!F$5*MAX(BI42*DCF!F$28,0)-MAX(BI42-BH42,0)/Inputs!$B$17)*DCF!F$6</f>
        <v>8693.9013319977312</v>
      </c>
      <c r="CQ42" s="15">
        <f ca="1">(BJ42*DCF!G$28-DCF!G$5*MAX(BJ42*DCF!G$28,0)-MAX(BJ42-BI42,0)/Inputs!$B$17)*DCF!G$6</f>
        <v>11112.05064267638</v>
      </c>
      <c r="CR42" s="15">
        <f ca="1">(BK42*DCF!H$28-DCF!H$5*MAX(BK42*DCF!H$28,0)-MAX(BK42-BJ42,0)/Inputs!$B$17)*DCF!H$6</f>
        <v>13130.42192323539</v>
      </c>
      <c r="CS42" s="15">
        <f ca="1">(BL42*DCF!I$28-DCF!I$5*MAX(BL42*DCF!I$28,0)-MAX(BL42-BK42,0)/Inputs!$B$17)*DCF!I$6</f>
        <v>14997.808059008992</v>
      </c>
      <c r="CT42" s="15">
        <f ca="1">(BM42*DCF!J$28-DCF!J$5*MAX(BM42*DCF!J$28,0)-MAX(BM42-BL42,0)/Inputs!$B$17)*DCF!J$6</f>
        <v>17263.156626021191</v>
      </c>
      <c r="CU42" s="15">
        <f ca="1">(BN42*DCF!K$28-DCF!K$5*MAX(BN42*DCF!K$28,0)-MAX(BN42-BM42,0)/Inputs!$B$17)*DCF!K$6</f>
        <v>17395.997369149776</v>
      </c>
      <c r="CV42" s="15">
        <f ca="1">(BO42*DCF!L$28-DCF!L$5*MAX(BO42*DCF!L$28,0)-MAX(BO42-BN42,0)/Inputs!$B$17)*DCF!L$6</f>
        <v>18070.296716521279</v>
      </c>
      <c r="CW42" s="15">
        <f ca="1">(BP42*DCF!M$28-DCF!M$5*MAX(BP42*DCF!M$28,0)-MAX(BP42-BO42,0)/Inputs!$B$17)*DCF!M$6</f>
        <v>20128.382128245823</v>
      </c>
      <c r="CX42" s="15">
        <f ca="1">(BQ42*DCF!C$46-DCF!C$5*MAX(BQ42*DCF!C$46,0)-MAX(BQ42-Inputs!$B$20,0)/Inputs!$B$24)*DCF!C$6</f>
        <v>-698.37273803309063</v>
      </c>
      <c r="CY42" s="15">
        <f ca="1">(BR42*DCF!D$46-DCF!D$5*MAX(BR42*DCF!D$46,0)-MAX(BR42-BQ42,0)/Inputs!$B$24)*DCF!D$6</f>
        <v>-1901.9737134240397</v>
      </c>
      <c r="CZ42" s="15">
        <f ca="1">(BS42*DCF!E$46-DCF!E$5*MAX(BS42*DCF!E$46,0)-MAX(BS42-BR42,0)/Inputs!$B$24)*DCF!E$6</f>
        <v>-1753.9993757968459</v>
      </c>
      <c r="DA42" s="15">
        <f ca="1">(BT42*DCF!F$46-DCF!F$5*MAX(BT42*DCF!F$46,0)-MAX(BT42-BS42,0)/Inputs!$B$24)*DCF!F$6</f>
        <v>-2351.5260489615252</v>
      </c>
      <c r="DB42" s="15">
        <f ca="1">(BU42*DCF!G$46-DCF!G$5*MAX(BU42*DCF!G$46,0)-MAX(BU42-BT42,0)/Inputs!$B$24)*DCF!G$6</f>
        <v>-1414.4259554473169</v>
      </c>
      <c r="DC42" s="15">
        <f ca="1">(BV42*DCF!H$46-DCF!H$5*MAX(BV42*DCF!H$46,0)-MAX(BV42-BU42,0)/Inputs!$B$24)*DCF!H$6</f>
        <v>-823.62390277982422</v>
      </c>
      <c r="DD42" s="15">
        <f ca="1">(BW42*DCF!I$46-DCF!I$5*MAX(BW42*DCF!I$46,0)-MAX(BW42-BV42,0)/Inputs!$B$24)*DCF!I$6</f>
        <v>-2794.8304823581643</v>
      </c>
      <c r="DE42" s="15">
        <f ca="1">(BX42*DCF!J$46-DCF!J$5*MAX(BX42*DCF!J$46,0)-MAX(BX42-BW42,0)/Inputs!$B$24)*DCF!J$6</f>
        <v>-2219.3966505568073</v>
      </c>
      <c r="DF42" s="15">
        <f ca="1">(BY42*DCF!K$46-DCF!K$5*MAX(BY42*DCF!K$46,0)-MAX(BY42-BX42,0)/Inputs!$B$24)*DCF!K$6</f>
        <v>129.47286674148978</v>
      </c>
      <c r="DG42" s="15">
        <f ca="1">(BZ42*DCF!L$46-DCF!L$5*MAX(BZ42*DCF!L$46,0)-MAX(BZ42-BY42,0)/Inputs!$B$24)*DCF!L$6</f>
        <v>-286.9268627863492</v>
      </c>
      <c r="DH42" s="15">
        <f ca="1">(CA42*DCF!M$46-DCF!M$5*MAX(CA42*DCF!M$46,0)-MAX(CA42-BZ42,0)/Inputs!$B$24)*DCF!M$6</f>
        <v>4041.2713800283254</v>
      </c>
      <c r="DI42" s="15">
        <f ca="1">SUM(CB42:CL42)+BE42*DCF!M$10*(1+Inputs!$B$30)*(1-Inputs!$B$33)*(1-Inputs!$B$30/Inputs!$B$31)/(Inputs!$B$29-Inputs!$B$30)*DCF!M$6</f>
        <v>240264.84939587297</v>
      </c>
      <c r="DJ42" s="15">
        <f ca="1">SUM(CM42:CW42)+BP42*DCF!M$28*(1+Inputs!$B$30)*(1-Inputs!$B$33)*(1-Inputs!$B$30/Inputs!$B$31)/(Inputs!$B$29-Inputs!$B$30)*DCF!M$6</f>
        <v>560903.41927936557</v>
      </c>
      <c r="DK42" s="15">
        <f ca="1">SUM(CX42:DH42)+CA42*DCF!M$46*(1+Inputs!$B$30)*(1-Inputs!$B$33)*(1-Inputs!$B$30/Inputs!$B$31)/(Inputs!$B$29-Inputs!$B$30)*DCF!M$6</f>
        <v>151206.55568972256</v>
      </c>
      <c r="DM42" s="15">
        <f ca="1">DI42+DJ42+DK42+Inputs!$B$34+Inputs!$B$36-Inputs!$B$35</f>
        <v>1029225.8243649611</v>
      </c>
    </row>
    <row r="43" spans="1:117" x14ac:dyDescent="0.75">
      <c r="A43" s="11">
        <v>30</v>
      </c>
      <c r="C43" s="24">
        <f t="shared" ca="1" si="32"/>
        <v>-0.64927686627092396</v>
      </c>
      <c r="D43" s="24">
        <f t="shared" ca="1" si="32"/>
        <v>-0.1701705881495682</v>
      </c>
      <c r="E43" s="24">
        <f t="shared" ca="1" si="32"/>
        <v>1.4137251386677574</v>
      </c>
      <c r="F43" s="24">
        <f t="shared" ca="1" si="32"/>
        <v>-1.4248841548469529</v>
      </c>
      <c r="G43" s="24">
        <f t="shared" ca="1" si="32"/>
        <v>-0.67138153988680005</v>
      </c>
      <c r="H43" s="24">
        <f t="shared" ca="1" si="32"/>
        <v>-1.9084494710846269</v>
      </c>
      <c r="I43" s="24">
        <f t="shared" ca="1" si="32"/>
        <v>-0.20632707841087536</v>
      </c>
      <c r="J43" s="24">
        <f t="shared" ca="1" si="32"/>
        <v>-1.0312015283050728</v>
      </c>
      <c r="K43" s="24">
        <f t="shared" ca="1" si="32"/>
        <v>-0.81605840765553816</v>
      </c>
      <c r="L43" s="24">
        <f t="shared" ca="1" si="32"/>
        <v>0.26902603616089177</v>
      </c>
      <c r="M43" s="24">
        <f t="shared" ca="1" si="32"/>
        <v>-2.3360670217358517E-2</v>
      </c>
      <c r="N43" s="24">
        <f ca="1">SQRT(Inputs!$B$38)*C43+SQRT(1-Inputs!$B$38)*_xlfn.NORM.S.INV(RAND())</f>
        <v>0.50315208967340164</v>
      </c>
      <c r="O43" s="24">
        <f ca="1">SQRT(Inputs!$B$38)*D43+SQRT(1-Inputs!$B$38)*_xlfn.NORM.S.INV(RAND())</f>
        <v>0.51465398767240389</v>
      </c>
      <c r="P43" s="24">
        <f ca="1">SQRT(Inputs!$B$38)*E43+SQRT(1-Inputs!$B$38)*_xlfn.NORM.S.INV(RAND())</f>
        <v>2.4217314463184048</v>
      </c>
      <c r="Q43" s="24">
        <f ca="1">SQRT(Inputs!$B$38)*F43+SQRT(1-Inputs!$B$38)*_xlfn.NORM.S.INV(RAND())</f>
        <v>-0.80059881723112536</v>
      </c>
      <c r="R43" s="24">
        <f ca="1">SQRT(Inputs!$B$38)*G43+SQRT(1-Inputs!$B$38)*_xlfn.NORM.S.INV(RAND())</f>
        <v>-0.74641397278013921</v>
      </c>
      <c r="S43" s="24">
        <f ca="1">SQRT(Inputs!$B$38)*H43+SQRT(1-Inputs!$B$38)*_xlfn.NORM.S.INV(RAND())</f>
        <v>8.141733769912407E-2</v>
      </c>
      <c r="T43" s="24">
        <f ca="1">SQRT(Inputs!$B$38)*I43+SQRT(1-Inputs!$B$38)*_xlfn.NORM.S.INV(RAND())</f>
        <v>1.3043629242652961</v>
      </c>
      <c r="U43" s="24">
        <f ca="1">SQRT(Inputs!$B$38)*J43+SQRT(1-Inputs!$B$38)*_xlfn.NORM.S.INV(RAND())</f>
        <v>-0.26380762769782562</v>
      </c>
      <c r="V43" s="24">
        <f ca="1">SQRT(Inputs!$B$38)*K43+SQRT(1-Inputs!$B$38)*_xlfn.NORM.S.INV(RAND())</f>
        <v>7.7447639661607393E-2</v>
      </c>
      <c r="W43" s="24">
        <f ca="1">SQRT(Inputs!$B$38)*L43+SQRT(1-Inputs!$B$38)*_xlfn.NORM.S.INV(RAND())</f>
        <v>-1.3847167600502139</v>
      </c>
      <c r="X43" s="24">
        <f ca="1">SQRT(Inputs!$B$38)*M43+SQRT(1-Inputs!$B$38)*_xlfn.NORM.S.INV(RAND())</f>
        <v>1.2967182882994377</v>
      </c>
      <c r="Y43" s="24">
        <f ca="1">SQRT(Inputs!$B$38)*C43+SQRT(1-Inputs!$B$38)*_xlfn.NORM.S.INV(RAND())</f>
        <v>-0.50056358481650765</v>
      </c>
      <c r="Z43" s="24">
        <f ca="1">SQRT(Inputs!$B$38)*D43+SQRT(1-Inputs!$B$38)*_xlfn.NORM.S.INV(RAND())</f>
        <v>-1.1100091869085362</v>
      </c>
      <c r="AA43" s="24">
        <f ca="1">SQRT(Inputs!$B$38)*E43+SQRT(1-Inputs!$B$38)*_xlfn.NORM.S.INV(RAND())</f>
        <v>0.5335964247594841</v>
      </c>
      <c r="AB43" s="24">
        <f ca="1">SQRT(Inputs!$B$38)*F43+SQRT(1-Inputs!$B$38)*_xlfn.NORM.S.INV(RAND())</f>
        <v>0.58174336781252578</v>
      </c>
      <c r="AC43" s="24">
        <f ca="1">SQRT(Inputs!$B$38)*G43+SQRT(1-Inputs!$B$38)*_xlfn.NORM.S.INV(RAND())</f>
        <v>-0.8173388012851428</v>
      </c>
      <c r="AD43" s="24">
        <f ca="1">SQRT(Inputs!$B$38)*H43+SQRT(1-Inputs!$B$38)*_xlfn.NORM.S.INV(RAND())</f>
        <v>-0.34933964969785714</v>
      </c>
      <c r="AE43" s="24">
        <f ca="1">SQRT(Inputs!$B$38)*I43+SQRT(1-Inputs!$B$38)*_xlfn.NORM.S.INV(RAND())</f>
        <v>-1.0831624018849706</v>
      </c>
      <c r="AF43" s="24">
        <f ca="1">SQRT(Inputs!$B$38)*J43+SQRT(1-Inputs!$B$38)*_xlfn.NORM.S.INV(RAND())</f>
        <v>-1.0965851689157993</v>
      </c>
      <c r="AG43" s="24">
        <f ca="1">SQRT(Inputs!$B$38)*K43+SQRT(1-Inputs!$B$38)*_xlfn.NORM.S.INV(RAND())</f>
        <v>-1.2207747611532604</v>
      </c>
      <c r="AH43" s="24">
        <f ca="1">SQRT(Inputs!$B$38)*L43+SQRT(1-Inputs!$B$38)*_xlfn.NORM.S.INV(RAND())</f>
        <v>0.27781353023136901</v>
      </c>
      <c r="AI43" s="24">
        <f ca="1">SQRT(Inputs!$B$38)*M43+SQRT(1-Inputs!$B$38)*_xlfn.NORM.S.INV(RAND())</f>
        <v>-4.3329894026116839E-2</v>
      </c>
      <c r="AJ43" s="24">
        <f ca="1">SQRT(Inputs!$B$38)*C43+SQRT(1-Inputs!$B$38)*_xlfn.NORM.S.INV(RAND())</f>
        <v>-1.7800612346083782</v>
      </c>
      <c r="AK43" s="24">
        <f ca="1">SQRT(Inputs!$B$38)*D43+SQRT(1-Inputs!$B$38)*_xlfn.NORM.S.INV(RAND())</f>
        <v>0.30065896723944113</v>
      </c>
      <c r="AL43" s="24">
        <f ca="1">SQRT(Inputs!$B$38)*E43+SQRT(1-Inputs!$B$38)*_xlfn.NORM.S.INV(RAND())</f>
        <v>1.1848009544557394</v>
      </c>
      <c r="AM43" s="24">
        <f ca="1">SQRT(Inputs!$B$38)*F43+SQRT(1-Inputs!$B$38)*_xlfn.NORM.S.INV(RAND())</f>
        <v>6.8280148725144763E-2</v>
      </c>
      <c r="AN43" s="24">
        <f ca="1">SQRT(Inputs!$B$38)*G43+SQRT(1-Inputs!$B$38)*_xlfn.NORM.S.INV(RAND())</f>
        <v>0.3852462496914123</v>
      </c>
      <c r="AO43" s="24">
        <f ca="1">SQRT(Inputs!$B$38)*H43+SQRT(1-Inputs!$B$38)*_xlfn.NORM.S.INV(RAND())</f>
        <v>-0.8163892547448508</v>
      </c>
      <c r="AP43" s="24">
        <f ca="1">SQRT(Inputs!$B$38)*I43+SQRT(1-Inputs!$B$38)*_xlfn.NORM.S.INV(RAND())</f>
        <v>-0.74827312432548287</v>
      </c>
      <c r="AQ43" s="24">
        <f ca="1">SQRT(Inputs!$B$38)*J43+SQRT(1-Inputs!$B$38)*_xlfn.NORM.S.INV(RAND())</f>
        <v>-1.0708738834466149</v>
      </c>
      <c r="AR43" s="24">
        <f ca="1">SQRT(Inputs!$B$38)*K43+SQRT(1-Inputs!$B$38)*_xlfn.NORM.S.INV(RAND())</f>
        <v>0.28884647730301893</v>
      </c>
      <c r="AS43" s="24">
        <f ca="1">SQRT(Inputs!$B$38)*L43+SQRT(1-Inputs!$B$38)*_xlfn.NORM.S.INV(RAND())</f>
        <v>-1.9287515501995862</v>
      </c>
      <c r="AT43" s="24">
        <f ca="1">SQRT(Inputs!$B$38)*M43+SQRT(1-Inputs!$B$38)*_xlfn.NORM.S.INV(RAND())</f>
        <v>1.1062092806170025</v>
      </c>
      <c r="AU43" s="15">
        <f ca="1">Inputs!$B$6*EXP($B$8-0.5*C$5^2+C$5*N43)</f>
        <v>5383.312619966573</v>
      </c>
      <c r="AV43" s="15">
        <f t="shared" ca="1" si="1"/>
        <v>7067.8575686018876</v>
      </c>
      <c r="AW43" s="15">
        <f t="shared" ca="1" si="2"/>
        <v>11947.224368927946</v>
      </c>
      <c r="AX43" s="15">
        <f t="shared" ca="1" si="3"/>
        <v>13198.006885618437</v>
      </c>
      <c r="AY43" s="15">
        <f t="shared" ca="1" si="4"/>
        <v>14782.825185220179</v>
      </c>
      <c r="AZ43" s="15">
        <f t="shared" ca="1" si="5"/>
        <v>18242.620099979045</v>
      </c>
      <c r="BA43" s="15">
        <f t="shared" ca="1" si="6"/>
        <v>25589.704659137758</v>
      </c>
      <c r="BB43" s="15">
        <f t="shared" ca="1" si="7"/>
        <v>30512.377421332269</v>
      </c>
      <c r="BC43" s="15">
        <f t="shared" ca="1" si="8"/>
        <v>37650.32204186546</v>
      </c>
      <c r="BD43" s="15">
        <f t="shared" ca="1" si="9"/>
        <v>40521.872501080463</v>
      </c>
      <c r="BE43" s="15">
        <f t="shared" ca="1" si="10"/>
        <v>55879.169743686041</v>
      </c>
      <c r="BF43" s="15">
        <f ca="1">Inputs!$B$13*EXP($B$9-0.5*C$6^2+C$6*Y43)</f>
        <v>12524.395440848455</v>
      </c>
      <c r="BG43" s="15">
        <f t="shared" ca="1" si="11"/>
        <v>12493.440573244243</v>
      </c>
      <c r="BH43" s="15">
        <f t="shared" ca="1" si="12"/>
        <v>16677.208051261448</v>
      </c>
      <c r="BI43" s="15">
        <f t="shared" ca="1" si="13"/>
        <v>22327.781344191761</v>
      </c>
      <c r="BJ43" s="15">
        <f t="shared" ca="1" si="14"/>
        <v>24330.231471341584</v>
      </c>
      <c r="BK43" s="15">
        <f t="shared" ca="1" si="15"/>
        <v>28473.806311164364</v>
      </c>
      <c r="BL43" s="15">
        <f t="shared" ca="1" si="16"/>
        <v>30396.013842367782</v>
      </c>
      <c r="BM43" s="15">
        <f t="shared" ca="1" si="17"/>
        <v>32604.873715715599</v>
      </c>
      <c r="BN43" s="15">
        <f t="shared" ca="1" si="18"/>
        <v>34642.509649422136</v>
      </c>
      <c r="BO43" s="15">
        <f t="shared" ca="1" si="19"/>
        <v>44022.964403032311</v>
      </c>
      <c r="BP43" s="15">
        <f t="shared" ca="1" si="20"/>
        <v>53918.677158725455</v>
      </c>
      <c r="BQ43" s="15">
        <f ca="1">Inputs!$B$20*EXP($B$10-0.5*C$7^2+C$7*AJ43)</f>
        <v>2281.4620848289373</v>
      </c>
      <c r="BR43" s="15">
        <f t="shared" ca="1" si="21"/>
        <v>3405.804900664597</v>
      </c>
      <c r="BS43" s="15">
        <f t="shared" ca="1" si="22"/>
        <v>6554.3363919863232</v>
      </c>
      <c r="BT43" s="15">
        <f t="shared" ca="1" si="23"/>
        <v>9200.335103154328</v>
      </c>
      <c r="BU43" s="15">
        <f t="shared" ca="1" si="24"/>
        <v>13996.303130039374</v>
      </c>
      <c r="BV43" s="15">
        <f t="shared" ca="1" si="25"/>
        <v>16201.312318023582</v>
      </c>
      <c r="BW43" s="15">
        <f t="shared" ca="1" si="26"/>
        <v>19296.681868353655</v>
      </c>
      <c r="BX43" s="15">
        <f t="shared" ca="1" si="27"/>
        <v>21775.070485184482</v>
      </c>
      <c r="BY43" s="15">
        <f t="shared" ca="1" si="28"/>
        <v>32244.152450874226</v>
      </c>
      <c r="BZ43" s="15">
        <f t="shared" ca="1" si="29"/>
        <v>31736.884523883622</v>
      </c>
      <c r="CA43" s="15">
        <f t="shared" ca="1" si="30"/>
        <v>54264.762858606911</v>
      </c>
      <c r="CB43" s="15">
        <f ca="1">(AU43*DCF!C$10-DCF!C$5*MAX(AU43*DCF!C$10,0)-MAX(AU43-Inputs!$B$6,0)/Inputs!$B$10)*DCF!C$6</f>
        <v>1040.0719766238876</v>
      </c>
      <c r="CC43" s="15">
        <f ca="1">(AV43*DCF!D$10-DCF!D$5*MAX(AV43*DCF!D$10,0)-MAX(AV43-AU43,0)/Inputs!$B$10)*DCF!D$6</f>
        <v>1312.0102011319736</v>
      </c>
      <c r="CD43" s="15">
        <f ca="1">(AW43*DCF!E$10-DCF!E$5*MAX(AW43*DCF!E$10,0)-MAX(AW43-AV43,0)/Inputs!$B$10)*DCF!E$6</f>
        <v>1659.3884567827236</v>
      </c>
      <c r="CE43" s="15">
        <f ca="1">(AX43*DCF!F$10-DCF!F$5*MAX(AX43*DCF!F$10,0)-MAX(AX43-AW43,0)/Inputs!$B$10)*DCF!F$6</f>
        <v>2620.8470385004839</v>
      </c>
      <c r="CF43" s="15">
        <f ca="1">(AY43*DCF!G$10-DCF!G$5*MAX(AY43*DCF!G$10,0)-MAX(AY43-AX43,0)/Inputs!$B$10)*DCF!G$6</f>
        <v>2741.2215962796822</v>
      </c>
      <c r="CG43" s="15">
        <f ca="1">(AZ43*DCF!H$10-DCF!H$5*MAX(AZ43*DCF!H$10,0)-MAX(AZ43-AY43,0)/Inputs!$B$10)*DCF!H$6</f>
        <v>2927.4691653722116</v>
      </c>
      <c r="CH43" s="15">
        <f ca="1">(BA43*DCF!I$10-DCF!I$5*MAX(BA43*DCF!I$10,0)-MAX(BA43-AZ43,0)/Inputs!$B$10)*DCF!I$6</f>
        <v>3469.1262396793541</v>
      </c>
      <c r="CI43" s="15">
        <f ca="1">(BB43*DCF!J$10-DCF!J$5*MAX(BB43*DCF!J$10,0)-MAX(BB43-BA43,0)/Inputs!$B$10)*DCF!J$6</f>
        <v>4490.0448261382608</v>
      </c>
      <c r="CJ43" s="15">
        <f ca="1">(BC43*DCF!K$10-DCF!K$5*MAX(BC43*DCF!K$10,0)-MAX(BC43-BB43,0)/Inputs!$B$10)*DCF!K$6</f>
        <v>5061.8935936970965</v>
      </c>
      <c r="CK43" s="15">
        <f ca="1">(BD43*DCF!L$10-DCF!L$5*MAX(BD43*DCF!L$10,0)-MAX(BD43-BC43,0)/Inputs!$B$10)*DCF!L$6</f>
        <v>5740.1309669365146</v>
      </c>
      <c r="CL43" s="15">
        <f ca="1">(BE43*DCF!M$10-DCF!M$5*MAX(BE43*DCF!M$10,0)-MAX(BE43-BD43,0)/Inputs!$B$10)*DCF!M$6</f>
        <v>6050.6803476920904</v>
      </c>
      <c r="CM43" s="15">
        <f ca="1">(BF43*DCF!C$28-DCF!C$5*MAX(BF43*DCF!C$28,0)-MAX(BF43-Inputs!$B$13,0)/Inputs!$B$17)*DCF!C$6</f>
        <v>3559.6854210467136</v>
      </c>
      <c r="CN43" s="15">
        <f ca="1">(BG43*DCF!D$28-DCF!D$5*MAX(BG43*DCF!D$28,0)-MAX(BG43-BF43,0)/Inputs!$B$17)*DCF!D$6</f>
        <v>3679.6063951647698</v>
      </c>
      <c r="CO43" s="15">
        <f ca="1">(BH43*DCF!E$28-DCF!E$5*MAX(BH43*DCF!E$28,0)-MAX(BH43-BG43,0)/Inputs!$B$17)*DCF!E$6</f>
        <v>3898.7193006104503</v>
      </c>
      <c r="CP43" s="15">
        <f ca="1">(BI43*DCF!F$28-DCF!F$5*MAX(BI43*DCF!F$28,0)-MAX(BI43-BH43,0)/Inputs!$B$17)*DCF!F$6</f>
        <v>5032.6283198282254</v>
      </c>
      <c r="CQ43" s="15">
        <f ca="1">(BJ43*DCF!G$28-DCF!G$5*MAX(BJ43*DCF!G$28,0)-MAX(BJ43-BI43,0)/Inputs!$B$17)*DCF!G$6</f>
        <v>5975.870818579072</v>
      </c>
      <c r="CR43" s="15">
        <f ca="1">(BK43*DCF!H$28-DCF!H$5*MAX(BK43*DCF!H$28,0)-MAX(BK43-BJ43,0)/Inputs!$B$17)*DCF!H$6</f>
        <v>6398.0911978310714</v>
      </c>
      <c r="CS43" s="15">
        <f ca="1">(BL43*DCF!I$28-DCF!I$5*MAX(BL43*DCF!I$28,0)-MAX(BL43-BK43,0)/Inputs!$B$17)*DCF!I$6</f>
        <v>6871.819260422496</v>
      </c>
      <c r="CT43" s="15">
        <f ca="1">(BM43*DCF!J$28-DCF!J$5*MAX(BM43*DCF!J$28,0)-MAX(BM43-BL43,0)/Inputs!$B$17)*DCF!J$6</f>
        <v>6980.716803171922</v>
      </c>
      <c r="CU43" s="15">
        <f ca="1">(BN43*DCF!K$28-DCF!K$5*MAX(BN43*DCF!K$28,0)-MAX(BN43-BM43,0)/Inputs!$B$17)*DCF!K$6</f>
        <v>7066.333926224841</v>
      </c>
      <c r="CV43" s="15">
        <f ca="1">(BO43*DCF!L$28-DCF!L$5*MAX(BO43*DCF!L$28,0)-MAX(BO43-BN43,0)/Inputs!$B$17)*DCF!L$6</f>
        <v>7722.0913377177485</v>
      </c>
      <c r="CW43" s="15">
        <f ca="1">(BP43*DCF!M$28-DCF!M$5*MAX(BP43*DCF!M$28,0)-MAX(BP43-BO43,0)/Inputs!$B$17)*DCF!M$6</f>
        <v>9110.4502661916358</v>
      </c>
      <c r="CX43" s="15">
        <f ca="1">(BQ43*DCF!C$46-DCF!C$5*MAX(BQ43*DCF!C$46,0)-MAX(BQ43-Inputs!$B$20,0)/Inputs!$B$24)*DCF!C$6</f>
        <v>-526.89655538774537</v>
      </c>
      <c r="CY43" s="15">
        <f ca="1">(BR43*DCF!D$46-DCF!D$5*MAX(BR43*DCF!D$46,0)-MAX(BR43-BQ43,0)/Inputs!$B$24)*DCF!D$6</f>
        <v>-1061.0392187708071</v>
      </c>
      <c r="CZ43" s="15">
        <f ca="1">(BS43*DCF!E$46-DCF!E$5*MAX(BS43*DCF!E$46,0)-MAX(BS43-BR43,0)/Inputs!$B$24)*DCF!E$6</f>
        <v>-2016.1261264862737</v>
      </c>
      <c r="DA43" s="15">
        <f ca="1">(BT43*DCF!F$46-DCF!F$5*MAX(BT43*DCF!F$46,0)-MAX(BT43-BS43,0)/Inputs!$B$24)*DCF!F$6</f>
        <v>-1633.5183483038313</v>
      </c>
      <c r="DB43" s="15">
        <f ca="1">(BU43*DCF!G$46-DCF!G$5*MAX(BU43*DCF!G$46,0)-MAX(BU43-BT43,0)/Inputs!$B$24)*DCF!G$6</f>
        <v>-2084.0768714620749</v>
      </c>
      <c r="DC43" s="15">
        <f ca="1">(BV43*DCF!H$46-DCF!H$5*MAX(BV43*DCF!H$46,0)-MAX(BV43-BU43,0)/Inputs!$B$24)*DCF!H$6</f>
        <v>-685.19309485064537</v>
      </c>
      <c r="DD43" s="15">
        <f ca="1">(BW43*DCF!I$46-DCF!I$5*MAX(BW43*DCF!I$46,0)-MAX(BW43-BV43,0)/Inputs!$B$24)*DCF!I$6</f>
        <v>-442.89650523848542</v>
      </c>
      <c r="DE43" s="15">
        <f ca="1">(BX43*DCF!J$46-DCF!J$5*MAX(BX43*DCF!J$46,0)-MAX(BX43-BW43,0)/Inputs!$B$24)*DCF!J$6</f>
        <v>256.17580384564735</v>
      </c>
      <c r="DF43" s="15">
        <f ca="1">(BY43*DCF!K$46-DCF!K$5*MAX(BY43*DCF!K$46,0)-MAX(BY43-BX43,0)/Inputs!$B$24)*DCF!K$6</f>
        <v>-722.75271198023859</v>
      </c>
      <c r="DG43" s="15">
        <f ca="1">(BZ43*DCF!L$46-DCF!L$5*MAX(BZ43*DCF!L$46,0)-MAX(BZ43-BY43,0)/Inputs!$B$24)*DCF!L$6</f>
        <v>2193.8242763081234</v>
      </c>
      <c r="DH43" s="15">
        <f ca="1">(CA43*DCF!M$46-DCF!M$5*MAX(CA43*DCF!M$46,0)-MAX(CA43-BZ43,0)/Inputs!$B$24)*DCF!M$6</f>
        <v>-455.44821672167097</v>
      </c>
      <c r="DI43" s="15">
        <f ca="1">SUM(CB43:CL43)+BE43*DCF!M$10*(1+Inputs!$B$30)*(1-Inputs!$B$33)*(1-Inputs!$B$30/Inputs!$B$31)/(Inputs!$B$29-Inputs!$B$30)*DCF!M$6</f>
        <v>192625.35273103524</v>
      </c>
      <c r="DJ43" s="15">
        <f ca="1">SUM(CM43:CW43)+BP43*DCF!M$28*(1+Inputs!$B$30)*(1-Inputs!$B$33)*(1-Inputs!$B$30/Inputs!$B$31)/(Inputs!$B$29-Inputs!$B$30)*DCF!M$6</f>
        <v>266371.20175802236</v>
      </c>
      <c r="DK43" s="15">
        <f ca="1">SUM(CX43:DH43)+CA43*DCF!M$46*(1+Inputs!$B$30)*(1-Inputs!$B$33)*(1-Inputs!$B$30/Inputs!$B$31)/(Inputs!$B$29-Inputs!$B$30)*DCF!M$6</f>
        <v>76721.803882454653</v>
      </c>
      <c r="DM43" s="15">
        <f ca="1">DI43+DJ43+DK43+Inputs!$B$34+Inputs!$B$36-Inputs!$B$35</f>
        <v>612569.35837151227</v>
      </c>
    </row>
    <row r="44" spans="1:117" x14ac:dyDescent="0.75">
      <c r="A44" s="11">
        <v>31</v>
      </c>
      <c r="C44" s="24">
        <f t="shared" ref="C44:M53" ca="1" si="33">_xlfn.NORM.S.INV(RAND())</f>
        <v>0.20135661134771898</v>
      </c>
      <c r="D44" s="24">
        <f t="shared" ca="1" si="33"/>
        <v>0.66421540853557182</v>
      </c>
      <c r="E44" s="24">
        <f t="shared" ca="1" si="33"/>
        <v>-0.21897589551610339</v>
      </c>
      <c r="F44" s="24">
        <f t="shared" ca="1" si="33"/>
        <v>0.5196632856935528</v>
      </c>
      <c r="G44" s="24">
        <f t="shared" ca="1" si="33"/>
        <v>-1.3493147713878741</v>
      </c>
      <c r="H44" s="24">
        <f t="shared" ca="1" si="33"/>
        <v>-0.10596659553612292</v>
      </c>
      <c r="I44" s="24">
        <f t="shared" ca="1" si="33"/>
        <v>1.5481621252968192</v>
      </c>
      <c r="J44" s="24">
        <f t="shared" ca="1" si="33"/>
        <v>9.4060358933127711E-2</v>
      </c>
      <c r="K44" s="24">
        <f t="shared" ca="1" si="33"/>
        <v>1.1033939086053273</v>
      </c>
      <c r="L44" s="24">
        <f t="shared" ca="1" si="33"/>
        <v>-0.67924741866549132</v>
      </c>
      <c r="M44" s="24">
        <f t="shared" ca="1" si="33"/>
        <v>-0.79970652634461181</v>
      </c>
      <c r="N44" s="24">
        <f ca="1">SQRT(Inputs!$B$38)*C44+SQRT(1-Inputs!$B$38)*_xlfn.NORM.S.INV(RAND())</f>
        <v>-0.21009169784896226</v>
      </c>
      <c r="O44" s="24">
        <f ca="1">SQRT(Inputs!$B$38)*D44+SQRT(1-Inputs!$B$38)*_xlfn.NORM.S.INV(RAND())</f>
        <v>0.22530406356035865</v>
      </c>
      <c r="P44" s="24">
        <f ca="1">SQRT(Inputs!$B$38)*E44+SQRT(1-Inputs!$B$38)*_xlfn.NORM.S.INV(RAND())</f>
        <v>0.38367954334612864</v>
      </c>
      <c r="Q44" s="24">
        <f ca="1">SQRT(Inputs!$B$38)*F44+SQRT(1-Inputs!$B$38)*_xlfn.NORM.S.INV(RAND())</f>
        <v>0.31979463748814535</v>
      </c>
      <c r="R44" s="24">
        <f ca="1">SQRT(Inputs!$B$38)*G44+SQRT(1-Inputs!$B$38)*_xlfn.NORM.S.INV(RAND())</f>
        <v>-0.84719621527651512</v>
      </c>
      <c r="S44" s="24">
        <f ca="1">SQRT(Inputs!$B$38)*H44+SQRT(1-Inputs!$B$38)*_xlfn.NORM.S.INV(RAND())</f>
        <v>-0.52017537026308325</v>
      </c>
      <c r="T44" s="24">
        <f ca="1">SQRT(Inputs!$B$38)*I44+SQRT(1-Inputs!$B$38)*_xlfn.NORM.S.INV(RAND())</f>
        <v>2.1387972544022871</v>
      </c>
      <c r="U44" s="24">
        <f ca="1">SQRT(Inputs!$B$38)*J44+SQRT(1-Inputs!$B$38)*_xlfn.NORM.S.INV(RAND())</f>
        <v>0.31460697091663797</v>
      </c>
      <c r="V44" s="24">
        <f ca="1">SQRT(Inputs!$B$38)*K44+SQRT(1-Inputs!$B$38)*_xlfn.NORM.S.INV(RAND())</f>
        <v>0.40191665738441412</v>
      </c>
      <c r="W44" s="24">
        <f ca="1">SQRT(Inputs!$B$38)*L44+SQRT(1-Inputs!$B$38)*_xlfn.NORM.S.INV(RAND())</f>
        <v>-0.96711363457229604</v>
      </c>
      <c r="X44" s="24">
        <f ca="1">SQRT(Inputs!$B$38)*M44+SQRT(1-Inputs!$B$38)*_xlfn.NORM.S.INV(RAND())</f>
        <v>-0.41788374590415828</v>
      </c>
      <c r="Y44" s="24">
        <f ca="1">SQRT(Inputs!$B$38)*C44+SQRT(1-Inputs!$B$38)*_xlfn.NORM.S.INV(RAND())</f>
        <v>-0.28339419112897535</v>
      </c>
      <c r="Z44" s="24">
        <f ca="1">SQRT(Inputs!$B$38)*D44+SQRT(1-Inputs!$B$38)*_xlfn.NORM.S.INV(RAND())</f>
        <v>0.50798311971384325</v>
      </c>
      <c r="AA44" s="24">
        <f ca="1">SQRT(Inputs!$B$38)*E44+SQRT(1-Inputs!$B$38)*_xlfn.NORM.S.INV(RAND())</f>
        <v>-0.97430201740703104</v>
      </c>
      <c r="AB44" s="24">
        <f ca="1">SQRT(Inputs!$B$38)*F44+SQRT(1-Inputs!$B$38)*_xlfn.NORM.S.INV(RAND())</f>
        <v>-1.0062107725585108</v>
      </c>
      <c r="AC44" s="24">
        <f ca="1">SQRT(Inputs!$B$38)*G44+SQRT(1-Inputs!$B$38)*_xlfn.NORM.S.INV(RAND())</f>
        <v>-1.2027386084688829</v>
      </c>
      <c r="AD44" s="24">
        <f ca="1">SQRT(Inputs!$B$38)*H44+SQRT(1-Inputs!$B$38)*_xlfn.NORM.S.INV(RAND())</f>
        <v>-0.66098890204267091</v>
      </c>
      <c r="AE44" s="24">
        <f ca="1">SQRT(Inputs!$B$38)*I44+SQRT(1-Inputs!$B$38)*_xlfn.NORM.S.INV(RAND())</f>
        <v>1.3939887585648596</v>
      </c>
      <c r="AF44" s="24">
        <f ca="1">SQRT(Inputs!$B$38)*J44+SQRT(1-Inputs!$B$38)*_xlfn.NORM.S.INV(RAND())</f>
        <v>1.1286036781381978</v>
      </c>
      <c r="AG44" s="24">
        <f ca="1">SQRT(Inputs!$B$38)*K44+SQRT(1-Inputs!$B$38)*_xlfn.NORM.S.INV(RAND())</f>
        <v>-5.000493801028183E-2</v>
      </c>
      <c r="AH44" s="24">
        <f ca="1">SQRT(Inputs!$B$38)*L44+SQRT(1-Inputs!$B$38)*_xlfn.NORM.S.INV(RAND())</f>
        <v>-1.338431812435362</v>
      </c>
      <c r="AI44" s="24">
        <f ca="1">SQRT(Inputs!$B$38)*M44+SQRT(1-Inputs!$B$38)*_xlfn.NORM.S.INV(RAND())</f>
        <v>0.210224882659926</v>
      </c>
      <c r="AJ44" s="24">
        <f ca="1">SQRT(Inputs!$B$38)*C44+SQRT(1-Inputs!$B$38)*_xlfn.NORM.S.INV(RAND())</f>
        <v>0.81373897418007868</v>
      </c>
      <c r="AK44" s="24">
        <f ca="1">SQRT(Inputs!$B$38)*D44+SQRT(1-Inputs!$B$38)*_xlfn.NORM.S.INV(RAND())</f>
        <v>-1.2379839715233363</v>
      </c>
      <c r="AL44" s="24">
        <f ca="1">SQRT(Inputs!$B$38)*E44+SQRT(1-Inputs!$B$38)*_xlfn.NORM.S.INV(RAND())</f>
        <v>1.1364290978279096E-2</v>
      </c>
      <c r="AM44" s="24">
        <f ca="1">SQRT(Inputs!$B$38)*F44+SQRT(1-Inputs!$B$38)*_xlfn.NORM.S.INV(RAND())</f>
        <v>-0.82116008161971255</v>
      </c>
      <c r="AN44" s="24">
        <f ca="1">SQRT(Inputs!$B$38)*G44+SQRT(1-Inputs!$B$38)*_xlfn.NORM.S.INV(RAND())</f>
        <v>-0.76740101918219672</v>
      </c>
      <c r="AO44" s="24">
        <f ca="1">SQRT(Inputs!$B$38)*H44+SQRT(1-Inputs!$B$38)*_xlfn.NORM.S.INV(RAND())</f>
        <v>0.9667468217554287</v>
      </c>
      <c r="AP44" s="24">
        <f ca="1">SQRT(Inputs!$B$38)*I44+SQRT(1-Inputs!$B$38)*_xlfn.NORM.S.INV(RAND())</f>
        <v>1.0855736904781619</v>
      </c>
      <c r="AQ44" s="24">
        <f ca="1">SQRT(Inputs!$B$38)*J44+SQRT(1-Inputs!$B$38)*_xlfn.NORM.S.INV(RAND())</f>
        <v>-3.0882993784227764E-2</v>
      </c>
      <c r="AR44" s="24">
        <f ca="1">SQRT(Inputs!$B$38)*K44+SQRT(1-Inputs!$B$38)*_xlfn.NORM.S.INV(RAND())</f>
        <v>0.60909464837220229</v>
      </c>
      <c r="AS44" s="24">
        <f ca="1">SQRT(Inputs!$B$38)*L44+SQRT(1-Inputs!$B$38)*_xlfn.NORM.S.INV(RAND())</f>
        <v>-0.68346146480125958</v>
      </c>
      <c r="AT44" s="24">
        <f ca="1">SQRT(Inputs!$B$38)*M44+SQRT(1-Inputs!$B$38)*_xlfn.NORM.S.INV(RAND())</f>
        <v>-0.982665364832222</v>
      </c>
      <c r="AU44" s="15">
        <f ca="1">Inputs!$B$6*EXP($B$8-0.5*C$5^2+C$5*N44)</f>
        <v>4796.3199557323906</v>
      </c>
      <c r="AV44" s="15">
        <f t="shared" ca="1" si="1"/>
        <v>6034.8967022999741</v>
      </c>
      <c r="AW44" s="15">
        <f t="shared" ca="1" si="2"/>
        <v>7749.3231505795766</v>
      </c>
      <c r="AX44" s="15">
        <f t="shared" ca="1" si="3"/>
        <v>9846.7982070760499</v>
      </c>
      <c r="AY44" s="15">
        <f t="shared" ca="1" si="4"/>
        <v>10900.148555604244</v>
      </c>
      <c r="AZ44" s="15">
        <f t="shared" ca="1" si="5"/>
        <v>12589.006725358997</v>
      </c>
      <c r="BA44" s="15">
        <f t="shared" ca="1" si="6"/>
        <v>19270.686041897974</v>
      </c>
      <c r="BB44" s="15">
        <f t="shared" ca="1" si="7"/>
        <v>24348.702193874495</v>
      </c>
      <c r="BC44" s="15">
        <f t="shared" ca="1" si="8"/>
        <v>31000.663197243492</v>
      </c>
      <c r="BD44" s="15">
        <f t="shared" ca="1" si="9"/>
        <v>34694.07328942031</v>
      </c>
      <c r="BE44" s="15">
        <f t="shared" ca="1" si="10"/>
        <v>40925.451899259591</v>
      </c>
      <c r="BF44" s="15">
        <f ca="1">Inputs!$B$13*EXP($B$9-0.5*C$6^2+C$6*Y44)</f>
        <v>13075.388312041832</v>
      </c>
      <c r="BG44" s="15">
        <f t="shared" ca="1" si="11"/>
        <v>17465.107529756719</v>
      </c>
      <c r="BH44" s="15">
        <f t="shared" ca="1" si="12"/>
        <v>18155.039363015101</v>
      </c>
      <c r="BI44" s="15">
        <f t="shared" ca="1" si="13"/>
        <v>19035.769369656224</v>
      </c>
      <c r="BJ44" s="15">
        <f t="shared" ca="1" si="14"/>
        <v>19622.053541535817</v>
      </c>
      <c r="BK44" s="15">
        <f t="shared" ca="1" si="15"/>
        <v>22009.849821604992</v>
      </c>
      <c r="BL44" s="15">
        <f t="shared" ca="1" si="16"/>
        <v>32389.523811539562</v>
      </c>
      <c r="BM44" s="15">
        <f t="shared" ca="1" si="17"/>
        <v>45806.003492524746</v>
      </c>
      <c r="BN44" s="15">
        <f t="shared" ca="1" si="18"/>
        <v>55999.072737287606</v>
      </c>
      <c r="BO44" s="15">
        <f t="shared" ca="1" si="19"/>
        <v>58973.741233979265</v>
      </c>
      <c r="BP44" s="15">
        <f t="shared" ca="1" si="20"/>
        <v>74335.203075799713</v>
      </c>
      <c r="BQ44" s="15">
        <f ca="1">Inputs!$B$20*EXP($B$10-0.5*C$7^2+C$7*AJ44)</f>
        <v>5724.7136665124199</v>
      </c>
      <c r="BR44" s="15">
        <f t="shared" ca="1" si="21"/>
        <v>5242.5870493913708</v>
      </c>
      <c r="BS44" s="15">
        <f t="shared" ca="1" si="22"/>
        <v>7202.6300248448097</v>
      </c>
      <c r="BT44" s="15">
        <f t="shared" ca="1" si="23"/>
        <v>8006.3135496836576</v>
      </c>
      <c r="BU44" s="15">
        <f t="shared" ca="1" si="24"/>
        <v>9215.4170744379899</v>
      </c>
      <c r="BV44" s="15">
        <f t="shared" ca="1" si="25"/>
        <v>15941.325761913849</v>
      </c>
      <c r="BW44" s="15">
        <f t="shared" ca="1" si="26"/>
        <v>27991.140218135875</v>
      </c>
      <c r="BX44" s="15">
        <f t="shared" ca="1" si="27"/>
        <v>38908.467875684466</v>
      </c>
      <c r="BY44" s="15">
        <f t="shared" ca="1" si="28"/>
        <v>61255.537295978473</v>
      </c>
      <c r="BZ44" s="15">
        <f t="shared" ca="1" si="29"/>
        <v>75801.913111664529</v>
      </c>
      <c r="CA44" s="15">
        <f t="shared" ca="1" si="30"/>
        <v>89418.212897065605</v>
      </c>
      <c r="CB44" s="15">
        <f ca="1">(AU44*DCF!C$10-DCF!C$5*MAX(AU44*DCF!C$10,0)-MAX(AU44-Inputs!$B$6,0)/Inputs!$B$10)*DCF!C$6</f>
        <v>1044.2573389459328</v>
      </c>
      <c r="CC44" s="15">
        <f ca="1">(AV44*DCF!D$10-DCF!D$5*MAX(AV44*DCF!D$10,0)-MAX(AV44-AU44,0)/Inputs!$B$10)*DCF!D$6</f>
        <v>1168.9706623082529</v>
      </c>
      <c r="CD44" s="15">
        <f ca="1">(AW44*DCF!E$10-DCF!E$5*MAX(AW44*DCF!E$10,0)-MAX(AW44-AV44,0)/Inputs!$B$10)*DCF!E$6</f>
        <v>1403.0355231989693</v>
      </c>
      <c r="CE44" s="15">
        <f ca="1">(AX44*DCF!F$10-DCF!F$5*MAX(AX44*DCF!F$10,0)-MAX(AX44-AW44,0)/Inputs!$B$10)*DCF!F$6</f>
        <v>1713.1077991761372</v>
      </c>
      <c r="CF44" s="15">
        <f ca="1">(AY44*DCF!G$10-DCF!G$5*MAX(AY44*DCF!G$10,0)-MAX(AY44-AX44,0)/Inputs!$B$10)*DCF!G$6</f>
        <v>2043.3928165017167</v>
      </c>
      <c r="CG44" s="15">
        <f ca="1">(AZ44*DCF!H$10-DCF!H$5*MAX(AZ44*DCF!H$10,0)-MAX(AZ44-AY44,0)/Inputs!$B$10)*DCF!H$6</f>
        <v>2144.2776407695656</v>
      </c>
      <c r="CH44" s="15">
        <f ca="1">(BA44*DCF!I$10-DCF!I$5*MAX(BA44*DCF!I$10,0)-MAX(BA44-AZ44,0)/Inputs!$B$10)*DCF!I$6</f>
        <v>2424.0218302940052</v>
      </c>
      <c r="CI44" s="15">
        <f ca="1">(BB44*DCF!J$10-DCF!J$5*MAX(BB44*DCF!J$10,0)-MAX(BB44-BA44,0)/Inputs!$B$10)*DCF!J$6</f>
        <v>3408.8041245128811</v>
      </c>
      <c r="CJ44" s="15">
        <f ca="1">(BC44*DCF!K$10-DCF!K$5*MAX(BC44*DCF!K$10,0)-MAX(BC44-BB44,0)/Inputs!$B$10)*DCF!K$6</f>
        <v>4059.4356222210677</v>
      </c>
      <c r="CK44" s="15">
        <f ca="1">(BD44*DCF!L$10-DCF!L$5*MAX(BD44*DCF!L$10,0)-MAX(BD44-BC44,0)/Inputs!$B$10)*DCF!L$6</f>
        <v>4754.9082669684794</v>
      </c>
      <c r="CL44" s="15">
        <f ca="1">(BE44*DCF!M$10-DCF!M$5*MAX(BE44*DCF!M$10,0)-MAX(BE44-BD44,0)/Inputs!$B$10)*DCF!M$6</f>
        <v>5030.7058380379422</v>
      </c>
      <c r="CM44" s="15">
        <f ca="1">(BF44*DCF!C$28-DCF!C$5*MAX(BF44*DCF!C$28,0)-MAX(BF44-Inputs!$B$13,0)/Inputs!$B$17)*DCF!C$6</f>
        <v>3600.5947461272058</v>
      </c>
      <c r="CN44" s="15">
        <f ca="1">(BG44*DCF!D$28-DCF!D$5*MAX(BG44*DCF!D$28,0)-MAX(BG44-BF44,0)/Inputs!$B$17)*DCF!D$6</f>
        <v>4207.3486033310619</v>
      </c>
      <c r="CO44" s="15">
        <f ca="1">(BH44*DCF!E$28-DCF!E$5*MAX(BH44*DCF!E$28,0)-MAX(BH44-BG44,0)/Inputs!$B$17)*DCF!E$6</f>
        <v>5005.8543567137331</v>
      </c>
      <c r="CP44" s="15">
        <f ca="1">(BI44*DCF!F$28-DCF!F$5*MAX(BI44*DCF!F$28,0)-MAX(BI44-BH44,0)/Inputs!$B$17)*DCF!F$6</f>
        <v>5007.3591465698164</v>
      </c>
      <c r="CQ44" s="15">
        <f ca="1">(BJ44*DCF!G$28-DCF!G$5*MAX(BJ44*DCF!G$28,0)-MAX(BJ44-BI44,0)/Inputs!$B$17)*DCF!G$6</f>
        <v>4992.4834575129798</v>
      </c>
      <c r="CR44" s="15">
        <f ca="1">(BK44*DCF!H$28-DCF!H$5*MAX(BK44*DCF!H$28,0)-MAX(BK44-BJ44,0)/Inputs!$B$17)*DCF!H$6</f>
        <v>5072.2821576929382</v>
      </c>
      <c r="CS44" s="15">
        <f ca="1">(BL44*DCF!I$28-DCF!I$5*MAX(BL44*DCF!I$28,0)-MAX(BL44-BK44,0)/Inputs!$B$17)*DCF!I$6</f>
        <v>6126.6934648539354</v>
      </c>
      <c r="CT44" s="15">
        <f ca="1">(BM44*DCF!J$28-DCF!J$5*MAX(BM44*DCF!J$28,0)-MAX(BM44-BL44,0)/Inputs!$B$17)*DCF!J$6</f>
        <v>8439.6258207458704</v>
      </c>
      <c r="CU44" s="15">
        <f ca="1">(BN44*DCF!K$28-DCF!K$5*MAX(BN44*DCF!K$28,0)-MAX(BN44-BM44,0)/Inputs!$B$17)*DCF!K$6</f>
        <v>10577.550014163646</v>
      </c>
      <c r="CV44" s="15">
        <f ca="1">(BO44*DCF!L$28-DCF!L$5*MAX(BO44*DCF!L$28,0)-MAX(BO44-BN44,0)/Inputs!$B$17)*DCF!L$6</f>
        <v>11429.91052693249</v>
      </c>
      <c r="CW44" s="15">
        <f ca="1">(BP44*DCF!M$28-DCF!M$5*MAX(BP44*DCF!M$28,0)-MAX(BP44-BO44,0)/Inputs!$B$17)*DCF!M$6</f>
        <v>12380.507069929643</v>
      </c>
      <c r="CX44" s="15">
        <f ca="1">(BQ44*DCF!C$46-DCF!C$5*MAX(BQ44*DCF!C$46,0)-MAX(BQ44-Inputs!$B$20,0)/Inputs!$B$24)*DCF!C$6</f>
        <v>-2487.7923786460183</v>
      </c>
      <c r="CY44" s="15">
        <f ca="1">(BR44*DCF!D$46-DCF!D$5*MAX(BR44*DCF!D$46,0)-MAX(BR44-BQ44,0)/Inputs!$B$24)*DCF!D$6</f>
        <v>-894.787350620697</v>
      </c>
      <c r="CZ44" s="15">
        <f ca="1">(BS44*DCF!E$46-DCF!E$5*MAX(BS44*DCF!E$46,0)-MAX(BS44-BR44,0)/Inputs!$B$24)*DCF!E$6</f>
        <v>-1624.3185229517478</v>
      </c>
      <c r="DA44" s="15">
        <f ca="1">(BT44*DCF!F$46-DCF!F$5*MAX(BT44*DCF!F$46,0)-MAX(BT44-BS44,0)/Inputs!$B$24)*DCF!F$6</f>
        <v>-875.71695023176153</v>
      </c>
      <c r="DB44" s="15">
        <f ca="1">(BU44*DCF!G$46-DCF!G$5*MAX(BU44*DCF!G$46,0)-MAX(BU44-BT44,0)/Inputs!$B$24)*DCF!G$6</f>
        <v>-716.70695970175393</v>
      </c>
      <c r="DC44" s="15">
        <f ca="1">(BV44*DCF!H$46-DCF!H$5*MAX(BV44*DCF!H$46,0)-MAX(BV44-BU44,0)/Inputs!$B$24)*DCF!H$6</f>
        <v>-2090.0349143068665</v>
      </c>
      <c r="DD44" s="15">
        <f ca="1">(BW44*DCF!I$46-DCF!I$5*MAX(BW44*DCF!I$46,0)-MAX(BW44-BV44,0)/Inputs!$B$24)*DCF!I$6</f>
        <v>-2812.5693448274928</v>
      </c>
      <c r="DE44" s="15">
        <f ca="1">(BX44*DCF!J$46-DCF!J$5*MAX(BX44*DCF!J$46,0)-MAX(BX44-BW44,0)/Inputs!$B$24)*DCF!J$6</f>
        <v>-1262.9943299177094</v>
      </c>
      <c r="DF44" s="15">
        <f ca="1">(BY44*DCF!K$46-DCF!K$5*MAX(BY44*DCF!K$46,0)-MAX(BY44-BX44,0)/Inputs!$B$24)*DCF!K$6</f>
        <v>-1975.3161977746274</v>
      </c>
      <c r="DG44" s="15">
        <f ca="1">(BZ44*DCF!L$46-DCF!L$5*MAX(BZ44*DCF!L$46,0)-MAX(BZ44-BY44,0)/Inputs!$B$24)*DCF!L$6</f>
        <v>1947.9428654791691</v>
      </c>
      <c r="DH44" s="15">
        <f ca="1">(CA44*DCF!M$46-DCF!M$5*MAX(CA44*DCF!M$46,0)-MAX(CA44-BZ44,0)/Inputs!$B$24)*DCF!M$6</f>
        <v>4163.4650053161085</v>
      </c>
      <c r="DI44" s="15">
        <f ca="1">SUM(CB44:CL44)+BE44*DCF!M$10*(1+Inputs!$B$30)*(1-Inputs!$B$33)*(1-Inputs!$B$30/Inputs!$B$31)/(Inputs!$B$29-Inputs!$B$30)*DCF!M$6</f>
        <v>143090.99128164988</v>
      </c>
      <c r="DJ44" s="15">
        <f ca="1">SUM(CM44:CW44)+BP44*DCF!M$28*(1+Inputs!$B$30)*(1-Inputs!$B$33)*(1-Inputs!$B$30/Inputs!$B$31)/(Inputs!$B$29-Inputs!$B$30)*DCF!M$6</f>
        <v>352674.68021957099</v>
      </c>
      <c r="DK44" s="15">
        <f ca="1">SUM(CX44:DH44)+CA44*DCF!M$46*(1+Inputs!$B$30)*(1-Inputs!$B$33)*(1-Inputs!$B$30/Inputs!$B$31)/(Inputs!$B$29-Inputs!$B$30)*DCF!M$6</f>
        <v>129622.3203251432</v>
      </c>
      <c r="DM44" s="15">
        <f ca="1">DI44+DJ44+DK44+Inputs!$B$34+Inputs!$B$36-Inputs!$B$35</f>
        <v>702238.99182636407</v>
      </c>
    </row>
    <row r="45" spans="1:117" x14ac:dyDescent="0.75">
      <c r="A45" s="11">
        <v>32</v>
      </c>
      <c r="C45" s="24">
        <f t="shared" ca="1" si="33"/>
        <v>-0.2720485489764552</v>
      </c>
      <c r="D45" s="24">
        <f t="shared" ca="1" si="33"/>
        <v>-1.2388998468282391</v>
      </c>
      <c r="E45" s="24">
        <f t="shared" ca="1" si="33"/>
        <v>0.45285269952323298</v>
      </c>
      <c r="F45" s="24">
        <f t="shared" ca="1" si="33"/>
        <v>-0.48134410727212101</v>
      </c>
      <c r="G45" s="24">
        <f t="shared" ca="1" si="33"/>
        <v>0.11456199405584026</v>
      </c>
      <c r="H45" s="24">
        <f t="shared" ca="1" si="33"/>
        <v>1.6279727400967223</v>
      </c>
      <c r="I45" s="24">
        <f t="shared" ca="1" si="33"/>
        <v>1.5802250178081982</v>
      </c>
      <c r="J45" s="24">
        <f t="shared" ca="1" si="33"/>
        <v>1.0434378867660856</v>
      </c>
      <c r="K45" s="24">
        <f t="shared" ca="1" si="33"/>
        <v>-0.19517282812581629</v>
      </c>
      <c r="L45" s="24">
        <f t="shared" ca="1" si="33"/>
        <v>-1.2803652140490938</v>
      </c>
      <c r="M45" s="24">
        <f t="shared" ca="1" si="33"/>
        <v>-0.66394795240489002</v>
      </c>
      <c r="N45" s="24">
        <f ca="1">SQRT(Inputs!$B$38)*C45+SQRT(1-Inputs!$B$38)*_xlfn.NORM.S.INV(RAND())</f>
        <v>-1.7220316211968174</v>
      </c>
      <c r="O45" s="24">
        <f ca="1">SQRT(Inputs!$B$38)*D45+SQRT(1-Inputs!$B$38)*_xlfn.NORM.S.INV(RAND())</f>
        <v>0.53430487385607794</v>
      </c>
      <c r="P45" s="24">
        <f ca="1">SQRT(Inputs!$B$38)*E45+SQRT(1-Inputs!$B$38)*_xlfn.NORM.S.INV(RAND())</f>
        <v>0.1012549927342726</v>
      </c>
      <c r="Q45" s="24">
        <f ca="1">SQRT(Inputs!$B$38)*F45+SQRT(1-Inputs!$B$38)*_xlfn.NORM.S.INV(RAND())</f>
        <v>-0.55372585089666515</v>
      </c>
      <c r="R45" s="24">
        <f ca="1">SQRT(Inputs!$B$38)*G45+SQRT(1-Inputs!$B$38)*_xlfn.NORM.S.INV(RAND())</f>
        <v>0.74912316264719858</v>
      </c>
      <c r="S45" s="24">
        <f ca="1">SQRT(Inputs!$B$38)*H45+SQRT(1-Inputs!$B$38)*_xlfn.NORM.S.INV(RAND())</f>
        <v>3.5652180657854471E-2</v>
      </c>
      <c r="T45" s="24">
        <f ca="1">SQRT(Inputs!$B$38)*I45+SQRT(1-Inputs!$B$38)*_xlfn.NORM.S.INV(RAND())</f>
        <v>0.54197835108947512</v>
      </c>
      <c r="U45" s="24">
        <f ca="1">SQRT(Inputs!$B$38)*J45+SQRT(1-Inputs!$B$38)*_xlfn.NORM.S.INV(RAND())</f>
        <v>1.5174576655057233</v>
      </c>
      <c r="V45" s="24">
        <f ca="1">SQRT(Inputs!$B$38)*K45+SQRT(1-Inputs!$B$38)*_xlfn.NORM.S.INV(RAND())</f>
        <v>-0.52076213873394428</v>
      </c>
      <c r="W45" s="24">
        <f ca="1">SQRT(Inputs!$B$38)*L45+SQRT(1-Inputs!$B$38)*_xlfn.NORM.S.INV(RAND())</f>
        <v>-1.6009782863034157</v>
      </c>
      <c r="X45" s="24">
        <f ca="1">SQRT(Inputs!$B$38)*M45+SQRT(1-Inputs!$B$38)*_xlfn.NORM.S.INV(RAND())</f>
        <v>-1.4411881148036856</v>
      </c>
      <c r="Y45" s="24">
        <f ca="1">SQRT(Inputs!$B$38)*C45+SQRT(1-Inputs!$B$38)*_xlfn.NORM.S.INV(RAND())</f>
        <v>-0.59265311950401656</v>
      </c>
      <c r="Z45" s="24">
        <f ca="1">SQRT(Inputs!$B$38)*D45+SQRT(1-Inputs!$B$38)*_xlfn.NORM.S.INV(RAND())</f>
        <v>0.64202639902595104</v>
      </c>
      <c r="AA45" s="24">
        <f ca="1">SQRT(Inputs!$B$38)*E45+SQRT(1-Inputs!$B$38)*_xlfn.NORM.S.INV(RAND())</f>
        <v>-6.1782464772093149E-2</v>
      </c>
      <c r="AB45" s="24">
        <f ca="1">SQRT(Inputs!$B$38)*F45+SQRT(1-Inputs!$B$38)*_xlfn.NORM.S.INV(RAND())</f>
        <v>0.42560240484128892</v>
      </c>
      <c r="AC45" s="24">
        <f ca="1">SQRT(Inputs!$B$38)*G45+SQRT(1-Inputs!$B$38)*_xlfn.NORM.S.INV(RAND())</f>
        <v>0.10270272911159416</v>
      </c>
      <c r="AD45" s="24">
        <f ca="1">SQRT(Inputs!$B$38)*H45+SQRT(1-Inputs!$B$38)*_xlfn.NORM.S.INV(RAND())</f>
        <v>-0.28079483067527622</v>
      </c>
      <c r="AE45" s="24">
        <f ca="1">SQRT(Inputs!$B$38)*I45+SQRT(1-Inputs!$B$38)*_xlfn.NORM.S.INV(RAND())</f>
        <v>-7.4502939943378199E-2</v>
      </c>
      <c r="AF45" s="24">
        <f ca="1">SQRT(Inputs!$B$38)*J45+SQRT(1-Inputs!$B$38)*_xlfn.NORM.S.INV(RAND())</f>
        <v>0.36257610209567781</v>
      </c>
      <c r="AG45" s="24">
        <f ca="1">SQRT(Inputs!$B$38)*K45+SQRT(1-Inputs!$B$38)*_xlfn.NORM.S.INV(RAND())</f>
        <v>-1.1225182521317674</v>
      </c>
      <c r="AH45" s="24">
        <f ca="1">SQRT(Inputs!$B$38)*L45+SQRT(1-Inputs!$B$38)*_xlfn.NORM.S.INV(RAND())</f>
        <v>-0.45607481556696611</v>
      </c>
      <c r="AI45" s="24">
        <f ca="1">SQRT(Inputs!$B$38)*M45+SQRT(1-Inputs!$B$38)*_xlfn.NORM.S.INV(RAND())</f>
        <v>-1.5549694232955822</v>
      </c>
      <c r="AJ45" s="24">
        <f ca="1">SQRT(Inputs!$B$38)*C45+SQRT(1-Inputs!$B$38)*_xlfn.NORM.S.INV(RAND())</f>
        <v>0.62667453171397836</v>
      </c>
      <c r="AK45" s="24">
        <f ca="1">SQRT(Inputs!$B$38)*D45+SQRT(1-Inputs!$B$38)*_xlfn.NORM.S.INV(RAND())</f>
        <v>-0.86324359282326901</v>
      </c>
      <c r="AL45" s="24">
        <f ca="1">SQRT(Inputs!$B$38)*E45+SQRT(1-Inputs!$B$38)*_xlfn.NORM.S.INV(RAND())</f>
        <v>8.187226889406532E-2</v>
      </c>
      <c r="AM45" s="24">
        <f ca="1">SQRT(Inputs!$B$38)*F45+SQRT(1-Inputs!$B$38)*_xlfn.NORM.S.INV(RAND())</f>
        <v>-0.34289452321460301</v>
      </c>
      <c r="AN45" s="24">
        <f ca="1">SQRT(Inputs!$B$38)*G45+SQRT(1-Inputs!$B$38)*_xlfn.NORM.S.INV(RAND())</f>
        <v>1.3677118325906652</v>
      </c>
      <c r="AO45" s="24">
        <f ca="1">SQRT(Inputs!$B$38)*H45+SQRT(1-Inputs!$B$38)*_xlfn.NORM.S.INV(RAND())</f>
        <v>1.7169833674711317</v>
      </c>
      <c r="AP45" s="24">
        <f ca="1">SQRT(Inputs!$B$38)*I45+SQRT(1-Inputs!$B$38)*_xlfn.NORM.S.INV(RAND())</f>
        <v>0.35938811478289512</v>
      </c>
      <c r="AQ45" s="24">
        <f ca="1">SQRT(Inputs!$B$38)*J45+SQRT(1-Inputs!$B$38)*_xlfn.NORM.S.INV(RAND())</f>
        <v>1.7031305446115341</v>
      </c>
      <c r="AR45" s="24">
        <f ca="1">SQRT(Inputs!$B$38)*K45+SQRT(1-Inputs!$B$38)*_xlfn.NORM.S.INV(RAND())</f>
        <v>0.40194411255316226</v>
      </c>
      <c r="AS45" s="24">
        <f ca="1">SQRT(Inputs!$B$38)*L45+SQRT(1-Inputs!$B$38)*_xlfn.NORM.S.INV(RAND())</f>
        <v>-1.1724723901196108</v>
      </c>
      <c r="AT45" s="24">
        <f ca="1">SQRT(Inputs!$B$38)*M45+SQRT(1-Inputs!$B$38)*_xlfn.NORM.S.INV(RAND())</f>
        <v>-0.53983696368240086</v>
      </c>
      <c r="AU45" s="15">
        <f ca="1">Inputs!$B$6*EXP($B$8-0.5*C$5^2+C$5*N45)</f>
        <v>3755.0687084524729</v>
      </c>
      <c r="AV45" s="15">
        <f t="shared" ca="1" si="1"/>
        <v>4944.3691392428655</v>
      </c>
      <c r="AW45" s="15">
        <f t="shared" ca="1" si="2"/>
        <v>6111.6842851455422</v>
      </c>
      <c r="AX45" s="15">
        <f t="shared" ca="1" si="3"/>
        <v>6963.009595328399</v>
      </c>
      <c r="AY45" s="15">
        <f t="shared" ca="1" si="4"/>
        <v>9287.5307708071359</v>
      </c>
      <c r="AZ45" s="15">
        <f t="shared" ca="1" si="5"/>
        <v>11403.583684415489</v>
      </c>
      <c r="BA45" s="15">
        <f t="shared" ca="1" si="6"/>
        <v>14769.529117114715</v>
      </c>
      <c r="BB45" s="15">
        <f t="shared" ca="1" si="7"/>
        <v>21051.522262649814</v>
      </c>
      <c r="BC45" s="15">
        <f t="shared" ca="1" si="8"/>
        <v>24518.71834743995</v>
      </c>
      <c r="BD45" s="15">
        <f t="shared" ca="1" si="9"/>
        <v>25860.314081831944</v>
      </c>
      <c r="BE45" s="15">
        <f t="shared" ca="1" si="10"/>
        <v>27790.38020892482</v>
      </c>
      <c r="BF45" s="15">
        <f ca="1">Inputs!$B$13*EXP($B$9-0.5*C$6^2+C$6*Y45)</f>
        <v>12297.817898958994</v>
      </c>
      <c r="BG45" s="15">
        <f t="shared" ca="1" si="11"/>
        <v>16828.632015960276</v>
      </c>
      <c r="BH45" s="15">
        <f t="shared" ca="1" si="12"/>
        <v>20351.873620280745</v>
      </c>
      <c r="BI45" s="15">
        <f t="shared" ca="1" si="13"/>
        <v>26600.460978984356</v>
      </c>
      <c r="BJ45" s="15">
        <f t="shared" ca="1" si="14"/>
        <v>33096.793007112559</v>
      </c>
      <c r="BK45" s="15">
        <f t="shared" ca="1" si="15"/>
        <v>39096.51080193487</v>
      </c>
      <c r="BL45" s="15">
        <f t="shared" ca="1" si="16"/>
        <v>47563.893955563006</v>
      </c>
      <c r="BM45" s="15">
        <f t="shared" ca="1" si="17"/>
        <v>61159.935179735432</v>
      </c>
      <c r="BN45" s="15">
        <f t="shared" ca="1" si="18"/>
        <v>65751.779016186629</v>
      </c>
      <c r="BO45" s="15">
        <f t="shared" ca="1" si="19"/>
        <v>76723.592869723376</v>
      </c>
      <c r="BP45" s="15">
        <f t="shared" ca="1" si="20"/>
        <v>79179.030098102594</v>
      </c>
      <c r="BQ45" s="15">
        <f ca="1">Inputs!$B$20*EXP($B$10-0.5*C$7^2+C$7*AJ45)</f>
        <v>5357.2137344973635</v>
      </c>
      <c r="BR45" s="15">
        <f t="shared" ca="1" si="21"/>
        <v>5526.0685015993022</v>
      </c>
      <c r="BS45" s="15">
        <f t="shared" ca="1" si="22"/>
        <v>7747.4044017501947</v>
      </c>
      <c r="BT45" s="15">
        <f t="shared" ca="1" si="23"/>
        <v>9763.0663930618866</v>
      </c>
      <c r="BU45" s="15">
        <f t="shared" ca="1" si="24"/>
        <v>18838.203622758308</v>
      </c>
      <c r="BV45" s="15">
        <f t="shared" ca="1" si="25"/>
        <v>38588.376920203649</v>
      </c>
      <c r="BW45" s="15">
        <f t="shared" ca="1" si="26"/>
        <v>58103.603630948346</v>
      </c>
      <c r="BX45" s="15">
        <f t="shared" ca="1" si="27"/>
        <v>114339.99384486303</v>
      </c>
      <c r="BY45" s="15">
        <f t="shared" ca="1" si="28"/>
        <v>173016.28679170064</v>
      </c>
      <c r="BZ45" s="15">
        <f t="shared" ca="1" si="29"/>
        <v>195695.18451819537</v>
      </c>
      <c r="CA45" s="15">
        <f t="shared" ca="1" si="30"/>
        <v>249747.41772369467</v>
      </c>
      <c r="CB45" s="15">
        <f ca="1">(AU45*DCF!C$10-DCF!C$5*MAX(AU45*DCF!C$10,0)-MAX(AU45-Inputs!$B$6,0)/Inputs!$B$10)*DCF!C$6</f>
        <v>964.3358744914018</v>
      </c>
      <c r="CC45" s="15">
        <f ca="1">(AV45*DCF!D$10-DCF!D$5*MAX(AV45*DCF!D$10,0)-MAX(AV45-AU45,0)/Inputs!$B$10)*DCF!D$6</f>
        <v>915.17669684427813</v>
      </c>
      <c r="CD45" s="15">
        <f ca="1">(AW45*DCF!E$10-DCF!E$5*MAX(AW45*DCF!E$10,0)-MAX(AW45-AV45,0)/Inputs!$B$10)*DCF!E$6</f>
        <v>1148.1629002789753</v>
      </c>
      <c r="CE45" s="15">
        <f ca="1">(AX45*DCF!F$10-DCF!F$5*MAX(AX45*DCF!F$10,0)-MAX(AX45-AW45,0)/Inputs!$B$10)*DCF!F$6</f>
        <v>1342.8742076093699</v>
      </c>
      <c r="CF45" s="15">
        <f ca="1">(AY45*DCF!G$10-DCF!G$5*MAX(AY45*DCF!G$10,0)-MAX(AY45-AX45,0)/Inputs!$B$10)*DCF!G$6</f>
        <v>1466.7882919375591</v>
      </c>
      <c r="CG45" s="15">
        <f ca="1">(AZ45*DCF!H$10-DCF!H$5*MAX(AZ45*DCF!H$10,0)-MAX(AZ45-AY45,0)/Inputs!$B$10)*DCF!H$6</f>
        <v>1838.2708218381965</v>
      </c>
      <c r="CH45" s="15">
        <f ca="1">(BA45*DCF!I$10-DCF!I$5*MAX(BA45*DCF!I$10,0)-MAX(BA45-AZ45,0)/Inputs!$B$10)*DCF!I$6</f>
        <v>2145.7211926024484</v>
      </c>
      <c r="CI45" s="15">
        <f ca="1">(BB45*DCF!J$10-DCF!J$5*MAX(BB45*DCF!J$10,0)-MAX(BB45-BA45,0)/Inputs!$B$10)*DCF!J$6</f>
        <v>2660.5575243623448</v>
      </c>
      <c r="CJ45" s="15">
        <f ca="1">(BC45*DCF!K$10-DCF!K$5*MAX(BC45*DCF!K$10,0)-MAX(BC45-BB45,0)/Inputs!$B$10)*DCF!K$6</f>
        <v>3461.7652096079223</v>
      </c>
      <c r="CK45" s="15">
        <f ca="1">(BD45*DCF!L$10-DCF!L$5*MAX(BD45*DCF!L$10,0)-MAX(BD45-BC45,0)/Inputs!$B$10)*DCF!L$6</f>
        <v>3726.7370716437254</v>
      </c>
      <c r="CL45" s="15">
        <f ca="1">(BE45*DCF!M$10-DCF!M$5*MAX(BE45*DCF!M$10,0)-MAX(BE45-BD45,0)/Inputs!$B$10)*DCF!M$6</f>
        <v>3691.0150680916354</v>
      </c>
      <c r="CM45" s="15">
        <f ca="1">(BF45*DCF!C$28-DCF!C$5*MAX(BF45*DCF!C$28,0)-MAX(BF45-Inputs!$B$13,0)/Inputs!$B$17)*DCF!C$6</f>
        <v>3542.8628180663532</v>
      </c>
      <c r="CN45" s="15">
        <f ca="1">(BG45*DCF!D$28-DCF!D$5*MAX(BG45*DCF!D$28,0)-MAX(BG45-BF45,0)/Inputs!$B$17)*DCF!D$6</f>
        <v>3989.789873801697</v>
      </c>
      <c r="CO45" s="15">
        <f ca="1">(BH45*DCF!E$28-DCF!E$5*MAX(BH45*DCF!E$28,0)-MAX(BH45-BG45,0)/Inputs!$B$17)*DCF!E$6</f>
        <v>5069.6305801921208</v>
      </c>
      <c r="CP45" s="15">
        <f ca="1">(BI45*DCF!F$28-DCF!F$5*MAX(BI45*DCF!F$28,0)-MAX(BI45-BH45,0)/Inputs!$B$17)*DCF!F$6</f>
        <v>6083.6703816003501</v>
      </c>
      <c r="CQ45" s="15">
        <f ca="1">(BJ45*DCF!G$28-DCF!G$5*MAX(BJ45*DCF!G$28,0)-MAX(BJ45-BI45,0)/Inputs!$B$17)*DCF!G$6</f>
        <v>7494.5951791335347</v>
      </c>
      <c r="CR45" s="15">
        <f ca="1">(BK45*DCF!H$28-DCF!H$5*MAX(BK45*DCF!H$28,0)-MAX(BK45-BJ45,0)/Inputs!$B$17)*DCF!H$6</f>
        <v>8736.810690565102</v>
      </c>
      <c r="CS45" s="15">
        <f ca="1">(BL45*DCF!I$28-DCF!I$5*MAX(BL45*DCF!I$28,0)-MAX(BL45-BK45,0)/Inputs!$B$17)*DCF!I$6</f>
        <v>9969.4650508155919</v>
      </c>
      <c r="CT45" s="15">
        <f ca="1">(BM45*DCF!J$28-DCF!J$5*MAX(BM45*DCF!J$28,0)-MAX(BM45-BL45,0)/Inputs!$B$17)*DCF!J$6</f>
        <v>11841.01882164432</v>
      </c>
      <c r="CU45" s="15">
        <f ca="1">(BN45*DCF!K$28-DCF!K$5*MAX(BN45*DCF!K$28,0)-MAX(BN45-BM45,0)/Inputs!$B$17)*DCF!K$6</f>
        <v>13323.23356110621</v>
      </c>
      <c r="CV45" s="15">
        <f ca="1">(BO45*DCF!L$28-DCF!L$5*MAX(BO45*DCF!L$28,0)-MAX(BO45-BN45,0)/Inputs!$B$17)*DCF!L$6</f>
        <v>14066.488163153997</v>
      </c>
      <c r="CW45" s="15">
        <f ca="1">(BP45*DCF!M$28-DCF!M$5*MAX(BP45*DCF!M$28,0)-MAX(BP45-BO45,0)/Inputs!$B$17)*DCF!M$6</f>
        <v>14640.918149718837</v>
      </c>
      <c r="CX45" s="15">
        <f ca="1">(BQ45*DCF!C$46-DCF!C$5*MAX(BQ45*DCF!C$46,0)-MAX(BQ45-Inputs!$B$20,0)/Inputs!$B$24)*DCF!C$6</f>
        <v>-2233.173488104409</v>
      </c>
      <c r="CY45" s="15">
        <f ca="1">(BR45*DCF!D$46-DCF!D$5*MAX(BR45*DCF!D$46,0)-MAX(BR45-BQ45,0)/Inputs!$B$24)*DCF!D$6</f>
        <v>-1015.2199511402417</v>
      </c>
      <c r="CZ45" s="15">
        <f ca="1">(BS45*DCF!E$46-DCF!E$5*MAX(BS45*DCF!E$46,0)-MAX(BS45-BR45,0)/Inputs!$B$24)*DCF!E$6</f>
        <v>-1791.733519179458</v>
      </c>
      <c r="DA45" s="15">
        <f ca="1">(BT45*DCF!F$46-DCF!F$5*MAX(BT45*DCF!F$46,0)-MAX(BT45-BS45,0)/Inputs!$B$24)*DCF!F$6</f>
        <v>-1444.9744725300727</v>
      </c>
      <c r="DB45" s="15">
        <f ca="1">(BU45*DCF!G$46-DCF!G$5*MAX(BU45*DCF!G$46,0)-MAX(BU45-BT45,0)/Inputs!$B$24)*DCF!G$6</f>
        <v>-3686.3768113754663</v>
      </c>
      <c r="DC45" s="15">
        <f ca="1">(BV45*DCF!H$46-DCF!H$5*MAX(BV45*DCF!H$46,0)-MAX(BV45-BU45,0)/Inputs!$B$24)*DCF!H$6</f>
        <v>-6137.2453408616238</v>
      </c>
      <c r="DD45" s="15">
        <f ca="1">(BW45*DCF!I$46-DCF!I$5*MAX(BW45*DCF!I$46,0)-MAX(BW45-BV45,0)/Inputs!$B$24)*DCF!I$6</f>
        <v>-4260.1413862945701</v>
      </c>
      <c r="DE45" s="15">
        <f ca="1">(BX45*DCF!J$46-DCF!J$5*MAX(BX45*DCF!J$46,0)-MAX(BX45-BW45,0)/Inputs!$B$24)*DCF!J$6</f>
        <v>-10116.725451262933</v>
      </c>
      <c r="DF45" s="15">
        <f ca="1">(BY45*DCF!K$46-DCF!K$5*MAX(BY45*DCF!K$46,0)-MAX(BY45-BX45,0)/Inputs!$B$24)*DCF!K$6</f>
        <v>-4490.8615877137454</v>
      </c>
      <c r="DG45" s="15">
        <f ca="1">(BZ45*DCF!L$46-DCF!L$5*MAX(BZ45*DCF!L$46,0)-MAX(BZ45-BY45,0)/Inputs!$B$24)*DCF!L$6</f>
        <v>8395.1942587182475</v>
      </c>
      <c r="DH45" s="15">
        <f ca="1">(CA45*DCF!M$46-DCF!M$5*MAX(CA45*DCF!M$46,0)-MAX(CA45-BZ45,0)/Inputs!$B$24)*DCF!M$6</f>
        <v>8279.2627595267732</v>
      </c>
      <c r="DI45" s="15">
        <f ca="1">SUM(CB45:CL45)+BE45*DCF!M$10*(1+Inputs!$B$30)*(1-Inputs!$B$33)*(1-Inputs!$B$30/Inputs!$B$31)/(Inputs!$B$29-Inputs!$B$30)*DCF!M$6</f>
        <v>100702.40047047957</v>
      </c>
      <c r="DJ45" s="15">
        <f ca="1">SUM(CM45:CW45)+BP45*DCF!M$28*(1+Inputs!$B$30)*(1-Inputs!$B$33)*(1-Inputs!$B$30/Inputs!$B$31)/(Inputs!$B$29-Inputs!$B$30)*DCF!M$6</f>
        <v>392566.86699952942</v>
      </c>
      <c r="DK45" s="15">
        <f ca="1">SUM(CX45:DH45)+CA45*DCF!M$46*(1+Inputs!$B$30)*(1-Inputs!$B$33)*(1-Inputs!$B$30/Inputs!$B$31)/(Inputs!$B$29-Inputs!$B$30)*DCF!M$6</f>
        <v>367637.09728352912</v>
      </c>
      <c r="DM45" s="15">
        <f ca="1">DI45+DJ45+DK45+Inputs!$B$34+Inputs!$B$36-Inputs!$B$35</f>
        <v>937757.36475353804</v>
      </c>
    </row>
    <row r="46" spans="1:117" x14ac:dyDescent="0.75">
      <c r="A46" s="11">
        <v>33</v>
      </c>
      <c r="C46" s="24">
        <f t="shared" ca="1" si="33"/>
        <v>0.79926643513595552</v>
      </c>
      <c r="D46" s="24">
        <f t="shared" ca="1" si="33"/>
        <v>-0.53448439722820706</v>
      </c>
      <c r="E46" s="24">
        <f t="shared" ca="1" si="33"/>
        <v>-1.5762942369524977</v>
      </c>
      <c r="F46" s="24">
        <f t="shared" ca="1" si="33"/>
        <v>-0.25914820954279655</v>
      </c>
      <c r="G46" s="24">
        <f t="shared" ca="1" si="33"/>
        <v>-4.0352471640661851E-2</v>
      </c>
      <c r="H46" s="24">
        <f t="shared" ca="1" si="33"/>
        <v>-0.59023305064612774</v>
      </c>
      <c r="I46" s="24">
        <f t="shared" ca="1" si="33"/>
        <v>-0.42104829082549633</v>
      </c>
      <c r="J46" s="24">
        <f t="shared" ca="1" si="33"/>
        <v>0.29421465081221981</v>
      </c>
      <c r="K46" s="24">
        <f t="shared" ca="1" si="33"/>
        <v>1.0401523961898878</v>
      </c>
      <c r="L46" s="24">
        <f t="shared" ca="1" si="33"/>
        <v>0.49342268244743848</v>
      </c>
      <c r="M46" s="24">
        <f t="shared" ca="1" si="33"/>
        <v>-1.0360221911631933</v>
      </c>
      <c r="N46" s="24">
        <f ca="1">SQRT(Inputs!$B$38)*C46+SQRT(1-Inputs!$B$38)*_xlfn.NORM.S.INV(RAND())</f>
        <v>0.89466438887671818</v>
      </c>
      <c r="O46" s="24">
        <f ca="1">SQRT(Inputs!$B$38)*D46+SQRT(1-Inputs!$B$38)*_xlfn.NORM.S.INV(RAND())</f>
        <v>1.1346010031873113</v>
      </c>
      <c r="P46" s="24">
        <f ca="1">SQRT(Inputs!$B$38)*E46+SQRT(1-Inputs!$B$38)*_xlfn.NORM.S.INV(RAND())</f>
        <v>-1.3096013817981149</v>
      </c>
      <c r="Q46" s="24">
        <f ca="1">SQRT(Inputs!$B$38)*F46+SQRT(1-Inputs!$B$38)*_xlfn.NORM.S.INV(RAND())</f>
        <v>-0.96356764554871333</v>
      </c>
      <c r="R46" s="24">
        <f ca="1">SQRT(Inputs!$B$38)*G46+SQRT(1-Inputs!$B$38)*_xlfn.NORM.S.INV(RAND())</f>
        <v>1.1439992485430777</v>
      </c>
      <c r="S46" s="24">
        <f ca="1">SQRT(Inputs!$B$38)*H46+SQRT(1-Inputs!$B$38)*_xlfn.NORM.S.INV(RAND())</f>
        <v>-1.1754319878515114</v>
      </c>
      <c r="T46" s="24">
        <f ca="1">SQRT(Inputs!$B$38)*I46+SQRT(1-Inputs!$B$38)*_xlfn.NORM.S.INV(RAND())</f>
        <v>-0.96480891090253385</v>
      </c>
      <c r="U46" s="24">
        <f ca="1">SQRT(Inputs!$B$38)*J46+SQRT(1-Inputs!$B$38)*_xlfn.NORM.S.INV(RAND())</f>
        <v>0.86193833387243601</v>
      </c>
      <c r="V46" s="24">
        <f ca="1">SQRT(Inputs!$B$38)*K46+SQRT(1-Inputs!$B$38)*_xlfn.NORM.S.INV(RAND())</f>
        <v>1.5935922428962872</v>
      </c>
      <c r="W46" s="24">
        <f ca="1">SQRT(Inputs!$B$38)*L46+SQRT(1-Inputs!$B$38)*_xlfn.NORM.S.INV(RAND())</f>
        <v>-1.1048244185550649</v>
      </c>
      <c r="X46" s="24">
        <f ca="1">SQRT(Inputs!$B$38)*M46+SQRT(1-Inputs!$B$38)*_xlfn.NORM.S.INV(RAND())</f>
        <v>-1.5494383013228887</v>
      </c>
      <c r="Y46" s="24">
        <f ca="1">SQRT(Inputs!$B$38)*C46+SQRT(1-Inputs!$B$38)*_xlfn.NORM.S.INV(RAND())</f>
        <v>-0.43994562498928325</v>
      </c>
      <c r="Z46" s="24">
        <f ca="1">SQRT(Inputs!$B$38)*D46+SQRT(1-Inputs!$B$38)*_xlfn.NORM.S.INV(RAND())</f>
        <v>0.20242565401620277</v>
      </c>
      <c r="AA46" s="24">
        <f ca="1">SQRT(Inputs!$B$38)*E46+SQRT(1-Inputs!$B$38)*_xlfn.NORM.S.INV(RAND())</f>
        <v>0.14484001489301535</v>
      </c>
      <c r="AB46" s="24">
        <f ca="1">SQRT(Inputs!$B$38)*F46+SQRT(1-Inputs!$B$38)*_xlfn.NORM.S.INV(RAND())</f>
        <v>-1.4190878309151294</v>
      </c>
      <c r="AC46" s="24">
        <f ca="1">SQRT(Inputs!$B$38)*G46+SQRT(1-Inputs!$B$38)*_xlfn.NORM.S.INV(RAND())</f>
        <v>0.73019049331894126</v>
      </c>
      <c r="AD46" s="24">
        <f ca="1">SQRT(Inputs!$B$38)*H46+SQRT(1-Inputs!$B$38)*_xlfn.NORM.S.INV(RAND())</f>
        <v>0.69593041938913425</v>
      </c>
      <c r="AE46" s="24">
        <f ca="1">SQRT(Inputs!$B$38)*I46+SQRT(1-Inputs!$B$38)*_xlfn.NORM.S.INV(RAND())</f>
        <v>-0.35067175812184181</v>
      </c>
      <c r="AF46" s="24">
        <f ca="1">SQRT(Inputs!$B$38)*J46+SQRT(1-Inputs!$B$38)*_xlfn.NORM.S.INV(RAND())</f>
        <v>0.14046462542444513</v>
      </c>
      <c r="AG46" s="24">
        <f ca="1">SQRT(Inputs!$B$38)*K46+SQRT(1-Inputs!$B$38)*_xlfn.NORM.S.INV(RAND())</f>
        <v>1.2653022534694114</v>
      </c>
      <c r="AH46" s="24">
        <f ca="1">SQRT(Inputs!$B$38)*L46+SQRT(1-Inputs!$B$38)*_xlfn.NORM.S.INV(RAND())</f>
        <v>-0.39359160994297199</v>
      </c>
      <c r="AI46" s="24">
        <f ca="1">SQRT(Inputs!$B$38)*M46+SQRT(1-Inputs!$B$38)*_xlfn.NORM.S.INV(RAND())</f>
        <v>-0.82338555507124789</v>
      </c>
      <c r="AJ46" s="24">
        <f ca="1">SQRT(Inputs!$B$38)*C46+SQRT(1-Inputs!$B$38)*_xlfn.NORM.S.INV(RAND())</f>
        <v>0.57637939412833161</v>
      </c>
      <c r="AK46" s="24">
        <f ca="1">SQRT(Inputs!$B$38)*D46+SQRT(1-Inputs!$B$38)*_xlfn.NORM.S.INV(RAND())</f>
        <v>-0.29293721407922835</v>
      </c>
      <c r="AL46" s="24">
        <f ca="1">SQRT(Inputs!$B$38)*E46+SQRT(1-Inputs!$B$38)*_xlfn.NORM.S.INV(RAND())</f>
        <v>-0.95560189831297926</v>
      </c>
      <c r="AM46" s="24">
        <f ca="1">SQRT(Inputs!$B$38)*F46+SQRT(1-Inputs!$B$38)*_xlfn.NORM.S.INV(RAND())</f>
        <v>-0.42411619551211543</v>
      </c>
      <c r="AN46" s="24">
        <f ca="1">SQRT(Inputs!$B$38)*G46+SQRT(1-Inputs!$B$38)*_xlfn.NORM.S.INV(RAND())</f>
        <v>-0.7163560308640643</v>
      </c>
      <c r="AO46" s="24">
        <f ca="1">SQRT(Inputs!$B$38)*H46+SQRT(1-Inputs!$B$38)*_xlfn.NORM.S.INV(RAND())</f>
        <v>-1.0002764854688504</v>
      </c>
      <c r="AP46" s="24">
        <f ca="1">SQRT(Inputs!$B$38)*I46+SQRT(1-Inputs!$B$38)*_xlfn.NORM.S.INV(RAND())</f>
        <v>-2.3223049646615528</v>
      </c>
      <c r="AQ46" s="24">
        <f ca="1">SQRT(Inputs!$B$38)*J46+SQRT(1-Inputs!$B$38)*_xlfn.NORM.S.INV(RAND())</f>
        <v>-1.6965542974135523</v>
      </c>
      <c r="AR46" s="24">
        <f ca="1">SQRT(Inputs!$B$38)*K46+SQRT(1-Inputs!$B$38)*_xlfn.NORM.S.INV(RAND())</f>
        <v>1.5374793122870076</v>
      </c>
      <c r="AS46" s="24">
        <f ca="1">SQRT(Inputs!$B$38)*L46+SQRT(1-Inputs!$B$38)*_xlfn.NORM.S.INV(RAND())</f>
        <v>-0.60084902379469551</v>
      </c>
      <c r="AT46" s="24">
        <f ca="1">SQRT(Inputs!$B$38)*M46+SQRT(1-Inputs!$B$38)*_xlfn.NORM.S.INV(RAND())</f>
        <v>0.49241686403527551</v>
      </c>
      <c r="AU46" s="15">
        <f ca="1">Inputs!$B$6*EXP($B$8-0.5*C$5^2+C$5*N46)</f>
        <v>5735.5245621168797</v>
      </c>
      <c r="AV46" s="15">
        <f t="shared" ca="1" si="1"/>
        <v>8248.9403939600288</v>
      </c>
      <c r="AW46" s="15">
        <f t="shared" ca="1" si="2"/>
        <v>8429.5199054781879</v>
      </c>
      <c r="AX46" s="15">
        <f t="shared" ca="1" si="3"/>
        <v>9124.3484628975439</v>
      </c>
      <c r="AY46" s="15">
        <f t="shared" ca="1" si="4"/>
        <v>12744.81077885776</v>
      </c>
      <c r="AZ46" s="15">
        <f t="shared" ca="1" si="5"/>
        <v>13694.786931538905</v>
      </c>
      <c r="BA46" s="15">
        <f t="shared" ca="1" si="6"/>
        <v>15149.293509332596</v>
      </c>
      <c r="BB46" s="15">
        <f t="shared" ca="1" si="7"/>
        <v>20220.244454667878</v>
      </c>
      <c r="BC46" s="15">
        <f t="shared" ca="1" si="8"/>
        <v>28882.811565073735</v>
      </c>
      <c r="BD46" s="15">
        <f t="shared" ca="1" si="9"/>
        <v>31910.220911033721</v>
      </c>
      <c r="BE46" s="15">
        <f t="shared" ca="1" si="10"/>
        <v>33955.379954727607</v>
      </c>
      <c r="BF46" s="15">
        <f ca="1">Inputs!$B$13*EXP($B$9-0.5*C$6^2+C$6*Y46)</f>
        <v>12675.813744182158</v>
      </c>
      <c r="BG46" s="15">
        <f t="shared" ca="1" si="11"/>
        <v>16023.153549017019</v>
      </c>
      <c r="BH46" s="15">
        <f t="shared" ca="1" si="12"/>
        <v>20053.343431456462</v>
      </c>
      <c r="BI46" s="15">
        <f t="shared" ca="1" si="13"/>
        <v>19731.526940658612</v>
      </c>
      <c r="BJ46" s="15">
        <f t="shared" ca="1" si="14"/>
        <v>26874.425542585261</v>
      </c>
      <c r="BK46" s="15">
        <f t="shared" ca="1" si="15"/>
        <v>36261.136598174722</v>
      </c>
      <c r="BL46" s="15">
        <f t="shared" ca="1" si="16"/>
        <v>42563.543462123518</v>
      </c>
      <c r="BM46" s="15">
        <f t="shared" ca="1" si="17"/>
        <v>53240.751355504923</v>
      </c>
      <c r="BN46" s="15">
        <f t="shared" ca="1" si="18"/>
        <v>76200.273531726736</v>
      </c>
      <c r="BO46" s="15">
        <f t="shared" ca="1" si="19"/>
        <v>89563.748656975324</v>
      </c>
      <c r="BP46" s="15">
        <f t="shared" ca="1" si="20"/>
        <v>100417.71965694327</v>
      </c>
      <c r="BQ46" s="15">
        <f ca="1">Inputs!$B$20*EXP($B$10-0.5*C$7^2+C$7*AJ46)</f>
        <v>5262.4947409694423</v>
      </c>
      <c r="BR46" s="15">
        <f t="shared" ca="1" si="21"/>
        <v>6506.2009495562252</v>
      </c>
      <c r="BS46" s="15">
        <f t="shared" ca="1" si="22"/>
        <v>6771.1528754845795</v>
      </c>
      <c r="BT46" s="15">
        <f t="shared" ca="1" si="23"/>
        <v>8352.9348841997871</v>
      </c>
      <c r="BU46" s="15">
        <f t="shared" ca="1" si="24"/>
        <v>9733.8717443593578</v>
      </c>
      <c r="BV46" s="15">
        <f t="shared" ca="1" si="25"/>
        <v>10810.103671330242</v>
      </c>
      <c r="BW46" s="15">
        <f t="shared" ca="1" si="26"/>
        <v>9227.4200225991426</v>
      </c>
      <c r="BX46" s="15">
        <f t="shared" ca="1" si="27"/>
        <v>9185.0701378000176</v>
      </c>
      <c r="BY46" s="15">
        <f t="shared" ca="1" si="28"/>
        <v>17271.273544421787</v>
      </c>
      <c r="BZ46" s="15">
        <f t="shared" ca="1" si="29"/>
        <v>21699.752921557309</v>
      </c>
      <c r="CA46" s="15">
        <f t="shared" ca="1" si="30"/>
        <v>33268.965817128941</v>
      </c>
      <c r="CB46" s="15">
        <f ca="1">(AU46*DCF!C$10-DCF!C$5*MAX(AU46*DCF!C$10,0)-MAX(AU46-Inputs!$B$6,0)/Inputs!$B$10)*DCF!C$6</f>
        <v>1037.5606426978093</v>
      </c>
      <c r="CC46" s="15">
        <f ca="1">(AV46*DCF!D$10-DCF!D$5*MAX(AV46*DCF!D$10,0)-MAX(AV46-AU46,0)/Inputs!$B$10)*DCF!D$6</f>
        <v>1397.7926664613697</v>
      </c>
      <c r="CD46" s="15">
        <f ca="1">(AW46*DCF!E$10-DCF!E$5*MAX(AW46*DCF!E$10,0)-MAX(AW46-AV46,0)/Inputs!$B$10)*DCF!E$6</f>
        <v>1905.5679754172104</v>
      </c>
      <c r="CE46" s="15">
        <f ca="1">(AX46*DCF!F$10-DCF!F$5*MAX(AX46*DCF!F$10,0)-MAX(AX46-AW46,0)/Inputs!$B$10)*DCF!F$6</f>
        <v>1847.2541321507404</v>
      </c>
      <c r="CF46" s="15">
        <f ca="1">(AY46*DCF!G$10-DCF!G$5*MAX(AY46*DCF!G$10,0)-MAX(AY46-AX46,0)/Inputs!$B$10)*DCF!G$6</f>
        <v>1930.0234581084017</v>
      </c>
      <c r="CG46" s="15">
        <f ca="1">(AZ46*DCF!H$10-DCF!H$5*MAX(AZ46*DCF!H$10,0)-MAX(AZ46-AY46,0)/Inputs!$B$10)*DCF!H$6</f>
        <v>2490.1674092986486</v>
      </c>
      <c r="CH46" s="15">
        <f ca="1">(BA46*DCF!I$10-DCF!I$5*MAX(BA46*DCF!I$10,0)-MAX(BA46-AZ46,0)/Inputs!$B$10)*DCF!I$6</f>
        <v>2528.6332361795871</v>
      </c>
      <c r="CI46" s="15">
        <f ca="1">(BB46*DCF!J$10-DCF!J$5*MAX(BB46*DCF!J$10,0)-MAX(BB46-BA46,0)/Inputs!$B$10)*DCF!J$6</f>
        <v>2701.4218127452045</v>
      </c>
      <c r="CJ46" s="15">
        <f ca="1">(BC46*DCF!K$10-DCF!K$5*MAX(BC46*DCF!K$10,0)-MAX(BC46-BB46,0)/Inputs!$B$10)*DCF!K$6</f>
        <v>3437.0412743970005</v>
      </c>
      <c r="CK46" s="15">
        <f ca="1">(BD46*DCF!L$10-DCF!L$5*MAX(BD46*DCF!L$10,0)-MAX(BD46-BC46,0)/Inputs!$B$10)*DCF!L$6</f>
        <v>4421.175070639988</v>
      </c>
      <c r="CL46" s="15">
        <f ca="1">(BE46*DCF!M$10-DCF!M$5*MAX(BE46*DCF!M$10,0)-MAX(BE46-BD46,0)/Inputs!$B$10)*DCF!M$6</f>
        <v>4547.2271919729037</v>
      </c>
      <c r="CM46" s="15">
        <f ca="1">(BF46*DCF!C$28-DCF!C$5*MAX(BF46*DCF!C$28,0)-MAX(BF46-Inputs!$B$13,0)/Inputs!$B$17)*DCF!C$6</f>
        <v>3570.9277091380259</v>
      </c>
      <c r="CN46" s="15">
        <f ca="1">(BG46*DCF!D$28-DCF!D$5*MAX(BG46*DCF!D$28,0)-MAX(BG46-BF46,0)/Inputs!$B$17)*DCF!D$6</f>
        <v>4005.0472205206347</v>
      </c>
      <c r="CO46" s="15">
        <f ca="1">(BH46*DCF!E$28-DCF!E$5*MAX(BH46*DCF!E$28,0)-MAX(BH46-BG46,0)/Inputs!$B$17)*DCF!E$6</f>
        <v>4885.1689873715886</v>
      </c>
      <c r="CP46" s="15">
        <f ca="1">(BI46*DCF!F$28-DCF!F$5*MAX(BI46*DCF!F$28,0)-MAX(BI46-BH46,0)/Inputs!$B$17)*DCF!F$6</f>
        <v>5356.5898189511745</v>
      </c>
      <c r="CQ46" s="15">
        <f ca="1">(BJ46*DCF!G$28-DCF!G$5*MAX(BJ46*DCF!G$28,0)-MAX(BJ46-BI46,0)/Inputs!$B$17)*DCF!G$6</f>
        <v>5771.4086210809528</v>
      </c>
      <c r="CR46" s="15">
        <f ca="1">(BK46*DCF!H$28-DCF!H$5*MAX(BK46*DCF!H$28,0)-MAX(BK46-BJ46,0)/Inputs!$B$17)*DCF!H$6</f>
        <v>7509.3476663966321</v>
      </c>
      <c r="CS46" s="15">
        <f ca="1">(BL46*DCF!I$28-DCF!I$5*MAX(BL46*DCF!I$28,0)-MAX(BL46-BK46,0)/Inputs!$B$17)*DCF!I$6</f>
        <v>9104.3579154694398</v>
      </c>
      <c r="CT46" s="15">
        <f ca="1">(BM46*DCF!J$28-DCF!J$5*MAX(BM46*DCF!J$28,0)-MAX(BM46-BL46,0)/Inputs!$B$17)*DCF!J$6</f>
        <v>10461.396862710149</v>
      </c>
      <c r="CU46" s="15">
        <f ca="1">(BN46*DCF!K$28-DCF!K$5*MAX(BN46*DCF!K$28,0)-MAX(BN46-BM46,0)/Inputs!$B$17)*DCF!K$6</f>
        <v>13279.984472731201</v>
      </c>
      <c r="CV46" s="15">
        <f ca="1">(BO46*DCF!L$28-DCF!L$5*MAX(BO46*DCF!L$28,0)-MAX(BO46-BN46,0)/Inputs!$B$17)*DCF!L$6</f>
        <v>16357.748295002391</v>
      </c>
      <c r="CW46" s="15">
        <f ca="1">(BP46*DCF!M$28-DCF!M$5*MAX(BP46*DCF!M$28,0)-MAX(BP46-BO46,0)/Inputs!$B$17)*DCF!M$6</f>
        <v>17759.107109655859</v>
      </c>
      <c r="CX46" s="15">
        <f ca="1">(BQ46*DCF!C$46-DCF!C$5*MAX(BQ46*DCF!C$46,0)-MAX(BQ46-Inputs!$B$20,0)/Inputs!$B$24)*DCF!C$6</f>
        <v>-2167.5483193783662</v>
      </c>
      <c r="CY46" s="15">
        <f ca="1">(BR46*DCF!D$46-DCF!D$5*MAX(BR46*DCF!D$46,0)-MAX(BR46-BQ46,0)/Inputs!$B$24)*DCF!D$6</f>
        <v>-1641.1358910268966</v>
      </c>
      <c r="CZ46" s="15">
        <f ca="1">(BS46*DCF!E$46-DCF!E$5*MAX(BS46*DCF!E$46,0)-MAX(BS46-BR46,0)/Inputs!$B$24)*DCF!E$6</f>
        <v>-905.13737217752691</v>
      </c>
      <c r="DA46" s="15">
        <f ca="1">(BT46*DCF!F$46-DCF!F$5*MAX(BT46*DCF!F$46,0)-MAX(BT46-BS46,0)/Inputs!$B$24)*DCF!F$6</f>
        <v>-1184.2903628673082</v>
      </c>
      <c r="DB46" s="15">
        <f ca="1">(BU46*DCF!G$46-DCF!G$5*MAX(BU46*DCF!G$46,0)-MAX(BU46-BT46,0)/Inputs!$B$24)*DCF!G$6</f>
        <v>-791.9480894747112</v>
      </c>
      <c r="DC46" s="15">
        <f ca="1">(BV46*DCF!H$46-DCF!H$5*MAX(BV46*DCF!H$46,0)-MAX(BV46-BU46,0)/Inputs!$B$24)*DCF!H$6</f>
        <v>-334.4324771237803</v>
      </c>
      <c r="DD46" s="15">
        <f ca="1">(BW46*DCF!I$46-DCF!I$5*MAX(BW46*DCF!I$46,0)-MAX(BW46-BV46,0)/Inputs!$B$24)*DCF!I$6</f>
        <v>213.11084171267976</v>
      </c>
      <c r="DE46" s="15">
        <f ca="1">(BX46*DCF!J$46-DCF!J$5*MAX(BX46*DCF!J$46,0)-MAX(BX46-BW46,0)/Inputs!$B$24)*DCF!J$6</f>
        <v>385.2882850638378</v>
      </c>
      <c r="DF46" s="15">
        <f ca="1">(BY46*DCF!K$46-DCF!K$5*MAX(BY46*DCF!K$46,0)-MAX(BY46-BX46,0)/Inputs!$B$24)*DCF!K$6</f>
        <v>-994.311700103215</v>
      </c>
      <c r="DG46" s="15">
        <f ca="1">(BZ46*DCF!L$46-DCF!L$5*MAX(BZ46*DCF!L$46,0)-MAX(BZ46-BY46,0)/Inputs!$B$24)*DCF!L$6</f>
        <v>497.82406502155658</v>
      </c>
      <c r="DH46" s="15">
        <f ca="1">(CA46*DCF!M$46-DCF!M$5*MAX(CA46*DCF!M$46,0)-MAX(CA46-BZ46,0)/Inputs!$B$24)*DCF!M$6</f>
        <v>189.5406531521981</v>
      </c>
      <c r="DI46" s="15">
        <f ca="1">SUM(CB46:CL46)+BE46*DCF!M$10*(1+Inputs!$B$30)*(1-Inputs!$B$33)*(1-Inputs!$B$30/Inputs!$B$31)/(Inputs!$B$29-Inputs!$B$30)*DCF!M$6</f>
        <v>122742.13629749163</v>
      </c>
      <c r="DJ46" s="15">
        <f ca="1">SUM(CM46:CW46)+BP46*DCF!M$28*(1+Inputs!$B$30)*(1-Inputs!$B$33)*(1-Inputs!$B$30/Inputs!$B$31)/(Inputs!$B$29-Inputs!$B$30)*DCF!M$6</f>
        <v>470679.54026855645</v>
      </c>
      <c r="DK46" s="15">
        <f ca="1">SUM(CX46:DH46)+CA46*DCF!M$46*(1+Inputs!$B$30)*(1-Inputs!$B$33)*(1-Inputs!$B$30/Inputs!$B$31)/(Inputs!$B$29-Inputs!$B$30)*DCF!M$6</f>
        <v>44704.721747019816</v>
      </c>
      <c r="DM46" s="15">
        <f ca="1">DI46+DJ46+DK46+Inputs!$B$34+Inputs!$B$36-Inputs!$B$35</f>
        <v>714977.39831306785</v>
      </c>
    </row>
    <row r="47" spans="1:117" x14ac:dyDescent="0.75">
      <c r="A47" s="11">
        <v>34</v>
      </c>
      <c r="C47" s="24">
        <f t="shared" ca="1" si="33"/>
        <v>-1.2933680898124165</v>
      </c>
      <c r="D47" s="24">
        <f t="shared" ca="1" si="33"/>
        <v>1.0099520953488859</v>
      </c>
      <c r="E47" s="24">
        <f t="shared" ca="1" si="33"/>
        <v>-0.22474174458396687</v>
      </c>
      <c r="F47" s="24">
        <f t="shared" ca="1" si="33"/>
        <v>0.70670582711616059</v>
      </c>
      <c r="G47" s="24">
        <f t="shared" ca="1" si="33"/>
        <v>2.4826595031181911</v>
      </c>
      <c r="H47" s="24">
        <f t="shared" ca="1" si="33"/>
        <v>1.2800599692068817</v>
      </c>
      <c r="I47" s="24">
        <f t="shared" ca="1" si="33"/>
        <v>-1.2142411721135322</v>
      </c>
      <c r="J47" s="24">
        <f t="shared" ca="1" si="33"/>
        <v>-1.8262900767422201</v>
      </c>
      <c r="K47" s="24">
        <f t="shared" ca="1" si="33"/>
        <v>0.53933063788831881</v>
      </c>
      <c r="L47" s="24">
        <f t="shared" ca="1" si="33"/>
        <v>-1.4379924611214179</v>
      </c>
      <c r="M47" s="24">
        <f t="shared" ca="1" si="33"/>
        <v>-1.1460144753934796</v>
      </c>
      <c r="N47" s="24">
        <f ca="1">SQRT(Inputs!$B$38)*C47+SQRT(1-Inputs!$B$38)*_xlfn.NORM.S.INV(RAND())</f>
        <v>-0.64257606387983313</v>
      </c>
      <c r="O47" s="24">
        <f ca="1">SQRT(Inputs!$B$38)*D47+SQRT(1-Inputs!$B$38)*_xlfn.NORM.S.INV(RAND())</f>
        <v>-0.20642975793320406</v>
      </c>
      <c r="P47" s="24">
        <f ca="1">SQRT(Inputs!$B$38)*E47+SQRT(1-Inputs!$B$38)*_xlfn.NORM.S.INV(RAND())</f>
        <v>7.0965535021328172E-2</v>
      </c>
      <c r="Q47" s="24">
        <f ca="1">SQRT(Inputs!$B$38)*F47+SQRT(1-Inputs!$B$38)*_xlfn.NORM.S.INV(RAND())</f>
        <v>1.7164152123617631</v>
      </c>
      <c r="R47" s="24">
        <f ca="1">SQRT(Inputs!$B$38)*G47+SQRT(1-Inputs!$B$38)*_xlfn.NORM.S.INV(RAND())</f>
        <v>1.3865763254217081</v>
      </c>
      <c r="S47" s="24">
        <f ca="1">SQRT(Inputs!$B$38)*H47+SQRT(1-Inputs!$B$38)*_xlfn.NORM.S.INV(RAND())</f>
        <v>1.2592513332420698</v>
      </c>
      <c r="T47" s="24">
        <f ca="1">SQRT(Inputs!$B$38)*I47+SQRT(1-Inputs!$B$38)*_xlfn.NORM.S.INV(RAND())</f>
        <v>-0.1078287113315386</v>
      </c>
      <c r="U47" s="24">
        <f ca="1">SQRT(Inputs!$B$38)*J47+SQRT(1-Inputs!$B$38)*_xlfn.NORM.S.INV(RAND())</f>
        <v>-1.2832734098638174</v>
      </c>
      <c r="V47" s="24">
        <f ca="1">SQRT(Inputs!$B$38)*K47+SQRT(1-Inputs!$B$38)*_xlfn.NORM.S.INV(RAND())</f>
        <v>-0.15997431990341621</v>
      </c>
      <c r="W47" s="24">
        <f ca="1">SQRT(Inputs!$B$38)*L47+SQRT(1-Inputs!$B$38)*_xlfn.NORM.S.INV(RAND())</f>
        <v>-1.2803941755738681</v>
      </c>
      <c r="X47" s="24">
        <f ca="1">SQRT(Inputs!$B$38)*M47+SQRT(1-Inputs!$B$38)*_xlfn.NORM.S.INV(RAND())</f>
        <v>-0.47159221434167509</v>
      </c>
      <c r="Y47" s="24">
        <f ca="1">SQRT(Inputs!$B$38)*C47+SQRT(1-Inputs!$B$38)*_xlfn.NORM.S.INV(RAND())</f>
        <v>-0.75029693404198361</v>
      </c>
      <c r="Z47" s="24">
        <f ca="1">SQRT(Inputs!$B$38)*D47+SQRT(1-Inputs!$B$38)*_xlfn.NORM.S.INV(RAND())</f>
        <v>-0.84509372176069497</v>
      </c>
      <c r="AA47" s="24">
        <f ca="1">SQRT(Inputs!$B$38)*E47+SQRT(1-Inputs!$B$38)*_xlfn.NORM.S.INV(RAND())</f>
        <v>-0.98101398810752216</v>
      </c>
      <c r="AB47" s="24">
        <f ca="1">SQRT(Inputs!$B$38)*F47+SQRT(1-Inputs!$B$38)*_xlfn.NORM.S.INV(RAND())</f>
        <v>0.34631215013449057</v>
      </c>
      <c r="AC47" s="24">
        <f ca="1">SQRT(Inputs!$B$38)*G47+SQRT(1-Inputs!$B$38)*_xlfn.NORM.S.INV(RAND())</f>
        <v>2.5688661439794633</v>
      </c>
      <c r="AD47" s="24">
        <f ca="1">SQRT(Inputs!$B$38)*H47+SQRT(1-Inputs!$B$38)*_xlfn.NORM.S.INV(RAND())</f>
        <v>1.1919803137205107</v>
      </c>
      <c r="AE47" s="24">
        <f ca="1">SQRT(Inputs!$B$38)*I47+SQRT(1-Inputs!$B$38)*_xlfn.NORM.S.INV(RAND())</f>
        <v>0.238699763790306</v>
      </c>
      <c r="AF47" s="24">
        <f ca="1">SQRT(Inputs!$B$38)*J47+SQRT(1-Inputs!$B$38)*_xlfn.NORM.S.INV(RAND())</f>
        <v>-2.335809562591785</v>
      </c>
      <c r="AG47" s="24">
        <f ca="1">SQRT(Inputs!$B$38)*K47+SQRT(1-Inputs!$B$38)*_xlfn.NORM.S.INV(RAND())</f>
        <v>0.66617023942784903</v>
      </c>
      <c r="AH47" s="24">
        <f ca="1">SQRT(Inputs!$B$38)*L47+SQRT(1-Inputs!$B$38)*_xlfn.NORM.S.INV(RAND())</f>
        <v>-0.90389178696785022</v>
      </c>
      <c r="AI47" s="24">
        <f ca="1">SQRT(Inputs!$B$38)*M47+SQRT(1-Inputs!$B$38)*_xlfn.NORM.S.INV(RAND())</f>
        <v>-0.48932039239967662</v>
      </c>
      <c r="AJ47" s="24">
        <f ca="1">SQRT(Inputs!$B$38)*C47+SQRT(1-Inputs!$B$38)*_xlfn.NORM.S.INV(RAND())</f>
        <v>-0.5141537721877949</v>
      </c>
      <c r="AK47" s="24">
        <f ca="1">SQRT(Inputs!$B$38)*D47+SQRT(1-Inputs!$B$38)*_xlfn.NORM.S.INV(RAND())</f>
        <v>1.2673907162471536</v>
      </c>
      <c r="AL47" s="24">
        <f ca="1">SQRT(Inputs!$B$38)*E47+SQRT(1-Inputs!$B$38)*_xlfn.NORM.S.INV(RAND())</f>
        <v>-0.40460850325594117</v>
      </c>
      <c r="AM47" s="24">
        <f ca="1">SQRT(Inputs!$B$38)*F47+SQRT(1-Inputs!$B$38)*_xlfn.NORM.S.INV(RAND())</f>
        <v>-0.55101523673626995</v>
      </c>
      <c r="AN47" s="24">
        <f ca="1">SQRT(Inputs!$B$38)*G47+SQRT(1-Inputs!$B$38)*_xlfn.NORM.S.INV(RAND())</f>
        <v>0.31619464270348407</v>
      </c>
      <c r="AO47" s="24">
        <f ca="1">SQRT(Inputs!$B$38)*H47+SQRT(1-Inputs!$B$38)*_xlfn.NORM.S.INV(RAND())</f>
        <v>0.22291364891905086</v>
      </c>
      <c r="AP47" s="24">
        <f ca="1">SQRT(Inputs!$B$38)*I47+SQRT(1-Inputs!$B$38)*_xlfn.NORM.S.INV(RAND())</f>
        <v>-0.30171692191897709</v>
      </c>
      <c r="AQ47" s="24">
        <f ca="1">SQRT(Inputs!$B$38)*J47+SQRT(1-Inputs!$B$38)*_xlfn.NORM.S.INV(RAND())</f>
        <v>-1.6206309083100989</v>
      </c>
      <c r="AR47" s="24">
        <f ca="1">SQRT(Inputs!$B$38)*K47+SQRT(1-Inputs!$B$38)*_xlfn.NORM.S.INV(RAND())</f>
        <v>3.2367716888584808E-2</v>
      </c>
      <c r="AS47" s="24">
        <f ca="1">SQRT(Inputs!$B$38)*L47+SQRT(1-Inputs!$B$38)*_xlfn.NORM.S.INV(RAND())</f>
        <v>-1.0554258993069159</v>
      </c>
      <c r="AT47" s="24">
        <f ca="1">SQRT(Inputs!$B$38)*M47+SQRT(1-Inputs!$B$38)*_xlfn.NORM.S.INV(RAND())</f>
        <v>-0.49174869780853564</v>
      </c>
      <c r="AU47" s="15">
        <f ca="1">Inputs!$B$6*EXP($B$8-0.5*C$5^2+C$5*N47)</f>
        <v>4472.0252121952362</v>
      </c>
      <c r="AV47" s="15">
        <f t="shared" ca="1" si="1"/>
        <v>5280.7729253645784</v>
      </c>
      <c r="AW47" s="15">
        <f t="shared" ca="1" si="2"/>
        <v>6500.8959849540315</v>
      </c>
      <c r="AX47" s="15">
        <f t="shared" ca="1" si="3"/>
        <v>9835.1697150894452</v>
      </c>
      <c r="AY47" s="15">
        <f t="shared" ca="1" si="4"/>
        <v>14132.434593371921</v>
      </c>
      <c r="AZ47" s="15">
        <f t="shared" ca="1" si="5"/>
        <v>19855.269800061204</v>
      </c>
      <c r="BA47" s="15">
        <f t="shared" ca="1" si="6"/>
        <v>24025.106647319615</v>
      </c>
      <c r="BB47" s="15">
        <f t="shared" ca="1" si="7"/>
        <v>25865.286539464774</v>
      </c>
      <c r="BC47" s="15">
        <f t="shared" ca="1" si="8"/>
        <v>31192.963972989914</v>
      </c>
      <c r="BD47" s="15">
        <f t="shared" ca="1" si="9"/>
        <v>33901.206286153756</v>
      </c>
      <c r="BE47" s="15">
        <f t="shared" ca="1" si="10"/>
        <v>39795.03296733048</v>
      </c>
      <c r="BF47" s="15">
        <f ca="1">Inputs!$B$13*EXP($B$9-0.5*C$6^2+C$6*Y47)</f>
        <v>11919.4237567972</v>
      </c>
      <c r="BG47" s="15">
        <f t="shared" ca="1" si="11"/>
        <v>12472.118298959263</v>
      </c>
      <c r="BH47" s="15">
        <f t="shared" ca="1" si="12"/>
        <v>12950.385095479518</v>
      </c>
      <c r="BI47" s="15">
        <f t="shared" ca="1" si="13"/>
        <v>16721.19002061068</v>
      </c>
      <c r="BJ47" s="15">
        <f t="shared" ca="1" si="14"/>
        <v>29685.866655815593</v>
      </c>
      <c r="BK47" s="15">
        <f t="shared" ca="1" si="15"/>
        <v>42853.030851747106</v>
      </c>
      <c r="BL47" s="15">
        <f t="shared" ca="1" si="16"/>
        <v>54293.555830056088</v>
      </c>
      <c r="BM47" s="15">
        <f t="shared" ca="1" si="17"/>
        <v>49929.399321486933</v>
      </c>
      <c r="BN47" s="15">
        <f t="shared" ca="1" si="18"/>
        <v>66510.074752612258</v>
      </c>
      <c r="BO47" s="15">
        <f t="shared" ca="1" si="19"/>
        <v>73671.912382969269</v>
      </c>
      <c r="BP47" s="15">
        <f t="shared" ca="1" si="20"/>
        <v>85786.189112006541</v>
      </c>
      <c r="BQ47" s="15">
        <f ca="1">Inputs!$B$20*EXP($B$10-0.5*C$7^2+C$7*AJ47)</f>
        <v>3574.4523106490346</v>
      </c>
      <c r="BR47" s="15">
        <f t="shared" ca="1" si="21"/>
        <v>7253.5531710878931</v>
      </c>
      <c r="BS47" s="15">
        <f t="shared" ca="1" si="22"/>
        <v>8843.2459408697032</v>
      </c>
      <c r="BT47" s="15">
        <f t="shared" ca="1" si="23"/>
        <v>10551.899417430073</v>
      </c>
      <c r="BU47" s="15">
        <f t="shared" ca="1" si="24"/>
        <v>15786.431425574148</v>
      </c>
      <c r="BV47" s="15">
        <f t="shared" ca="1" si="25"/>
        <v>23094.702321270175</v>
      </c>
      <c r="BW47" s="15">
        <f t="shared" ca="1" si="26"/>
        <v>30233.707572801086</v>
      </c>
      <c r="BX47" s="15">
        <f t="shared" ca="1" si="27"/>
        <v>30556.517090568974</v>
      </c>
      <c r="BY47" s="15">
        <f t="shared" ca="1" si="28"/>
        <v>43080.833871191579</v>
      </c>
      <c r="BZ47" s="15">
        <f t="shared" ca="1" si="29"/>
        <v>49787.694063759831</v>
      </c>
      <c r="CA47" s="15">
        <f t="shared" ca="1" si="30"/>
        <v>64084.657297030906</v>
      </c>
      <c r="CB47" s="15">
        <f ca="1">(AU47*DCF!C$10-DCF!C$5*MAX(AU47*DCF!C$10,0)-MAX(AU47-Inputs!$B$6,0)/Inputs!$B$10)*DCF!C$6</f>
        <v>1046.5696182699144</v>
      </c>
      <c r="CC47" s="15">
        <f ca="1">(AV47*DCF!D$10-DCF!D$5*MAX(AV47*DCF!D$10,0)-MAX(AV47-AU47,0)/Inputs!$B$10)*DCF!D$6</f>
        <v>1089.9606610703443</v>
      </c>
      <c r="CD47" s="15">
        <f ca="1">(AW47*DCF!E$10-DCF!E$5*MAX(AW47*DCF!E$10,0)-MAX(AW47-AV47,0)/Inputs!$B$10)*DCF!E$6</f>
        <v>1226.1311570093985</v>
      </c>
      <c r="CE47" s="15">
        <f ca="1">(AX47*DCF!F$10-DCF!F$5*MAX(AX47*DCF!F$10,0)-MAX(AX47-AW47,0)/Inputs!$B$10)*DCF!F$6</f>
        <v>1453.2221777587179</v>
      </c>
      <c r="CF47" s="15">
        <f ca="1">(AY47*DCF!G$10-DCF!G$5*MAX(AY47*DCF!G$10,0)-MAX(AY47-AX47,0)/Inputs!$B$10)*DCF!G$6</f>
        <v>2085.8361100421812</v>
      </c>
      <c r="CG47" s="15">
        <f ca="1">(AZ47*DCF!H$10-DCF!H$5*MAX(AZ47*DCF!H$10,0)-MAX(AZ47-AY47,0)/Inputs!$B$10)*DCF!H$6</f>
        <v>2838.7228871736938</v>
      </c>
      <c r="CH47" s="15">
        <f ca="1">(BA47*DCF!I$10-DCF!I$5*MAX(BA47*DCF!I$10,0)-MAX(BA47-AZ47,0)/Inputs!$B$10)*DCF!I$6</f>
        <v>3704.5112050754451</v>
      </c>
      <c r="CI47" s="15">
        <f ca="1">(BB47*DCF!J$10-DCF!J$5*MAX(BB47*DCF!J$10,0)-MAX(BB47-BA47,0)/Inputs!$B$10)*DCF!J$6</f>
        <v>4159.6942471024286</v>
      </c>
      <c r="CJ47" s="15">
        <f ca="1">(BC47*DCF!K$10-DCF!K$5*MAX(BC47*DCF!K$10,0)-MAX(BC47-BB47,0)/Inputs!$B$10)*DCF!K$6</f>
        <v>4275.7724992268068</v>
      </c>
      <c r="CK47" s="15">
        <f ca="1">(BD47*DCF!L$10-DCF!L$5*MAX(BD47*DCF!L$10,0)-MAX(BD47-BC47,0)/Inputs!$B$10)*DCF!L$6</f>
        <v>4762.7269908265316</v>
      </c>
      <c r="CL47" s="15">
        <f ca="1">(BE47*DCF!M$10-DCF!M$5*MAX(BE47*DCF!M$10,0)-MAX(BE47-BD47,0)/Inputs!$B$10)*DCF!M$6</f>
        <v>4911.5132904414213</v>
      </c>
      <c r="CM47" s="15">
        <f ca="1">(BF47*DCF!C$28-DCF!C$5*MAX(BF47*DCF!C$28,0)-MAX(BF47-Inputs!$B$13,0)/Inputs!$B$17)*DCF!C$6</f>
        <v>3514.7683548172672</v>
      </c>
      <c r="CN47" s="15">
        <f ca="1">(BG47*DCF!D$28-DCF!D$5*MAX(BG47*DCF!D$28,0)-MAX(BG47-BF47,0)/Inputs!$B$17)*DCF!D$6</f>
        <v>3555.4114069352922</v>
      </c>
      <c r="CO47" s="15">
        <f ca="1">(BH47*DCF!E$28-DCF!E$5*MAX(BH47*DCF!E$28,0)-MAX(BH47-BG47,0)/Inputs!$B$17)*DCF!E$6</f>
        <v>3573.5198569837421</v>
      </c>
      <c r="CP47" s="15">
        <f ca="1">(BI47*DCF!F$28-DCF!F$5*MAX(BI47*DCF!F$28,0)-MAX(BI47-BH47,0)/Inputs!$B$17)*DCF!F$6</f>
        <v>3852.8280012903961</v>
      </c>
      <c r="CQ47" s="15">
        <f ca="1">(BJ47*DCF!G$28-DCF!G$5*MAX(BJ47*DCF!G$28,0)-MAX(BJ47-BI47,0)/Inputs!$B$17)*DCF!G$6</f>
        <v>5521.6927951979924</v>
      </c>
      <c r="CR47" s="15">
        <f ca="1">(BK47*DCF!H$28-DCF!H$5*MAX(BK47*DCF!H$28,0)-MAX(BK47-BJ47,0)/Inputs!$B$17)*DCF!H$6</f>
        <v>8552.2195168123162</v>
      </c>
      <c r="CS47" s="15">
        <f ca="1">(BL47*DCF!I$28-DCF!I$5*MAX(BL47*DCF!I$28,0)-MAX(BL47-BK47,0)/Inputs!$B$17)*DCF!I$6</f>
        <v>11125.228479116891</v>
      </c>
      <c r="CT47" s="15">
        <f ca="1">(BM47*DCF!J$28-DCF!J$5*MAX(BM47*DCF!J$28,0)-MAX(BM47-BL47,0)/Inputs!$B$17)*DCF!J$6</f>
        <v>11138.401008758969</v>
      </c>
      <c r="CU47" s="15">
        <f ca="1">(BN47*DCF!K$28-DCF!K$5*MAX(BN47*DCF!K$28,0)-MAX(BN47-BM47,0)/Inputs!$B$17)*DCF!K$6</f>
        <v>12014.900726546241</v>
      </c>
      <c r="CV47" s="15">
        <f ca="1">(BO47*DCF!L$28-DCF!L$5*MAX(BO47*DCF!L$28,0)-MAX(BO47-BN47,0)/Inputs!$B$17)*DCF!L$6</f>
        <v>13888.719014391805</v>
      </c>
      <c r="CW47" s="15">
        <f ca="1">(BP47*DCF!M$28-DCF!M$5*MAX(BP47*DCF!M$28,0)-MAX(BP47-BO47,0)/Inputs!$B$17)*DCF!M$6</f>
        <v>14874.438807550521</v>
      </c>
      <c r="CX47" s="15">
        <f ca="1">(BQ47*DCF!C$46-DCF!C$5*MAX(BQ47*DCF!C$46,0)-MAX(BQ47-Inputs!$B$20,0)/Inputs!$B$24)*DCF!C$6</f>
        <v>-998.00391038039356</v>
      </c>
      <c r="CY47" s="15">
        <f ca="1">(BR47*DCF!D$46-DCF!D$5*MAX(BR47*DCF!D$46,0)-MAX(BR47-BQ47,0)/Inputs!$B$24)*DCF!D$6</f>
        <v>-2807.8541690975007</v>
      </c>
      <c r="CZ47" s="15">
        <f ca="1">(BS47*DCF!E$46-DCF!E$5*MAX(BS47*DCF!E$46,0)-MAX(BS47-BR47,0)/Inputs!$B$24)*DCF!E$6</f>
        <v>-1672.3423560524579</v>
      </c>
      <c r="DA47" s="15">
        <f ca="1">(BT47*DCF!F$46-DCF!F$5*MAX(BT47*DCF!F$46,0)-MAX(BT47-BS47,0)/Inputs!$B$24)*DCF!F$6</f>
        <v>-1390.6307752469415</v>
      </c>
      <c r="DB47" s="15">
        <f ca="1">(BU47*DCF!G$46-DCF!G$5*MAX(BU47*DCF!G$46,0)-MAX(BU47-BT47,0)/Inputs!$B$24)*DCF!G$6</f>
        <v>-2291.8175087914979</v>
      </c>
      <c r="DC47" s="15">
        <f ca="1">(BV47*DCF!H$46-DCF!H$5*MAX(BV47*DCF!H$46,0)-MAX(BV47-BU47,0)/Inputs!$B$24)*DCF!H$6</f>
        <v>-2271.000402318833</v>
      </c>
      <c r="DD47" s="15">
        <f ca="1">(BW47*DCF!I$46-DCF!I$5*MAX(BW47*DCF!I$46,0)-MAX(BW47-BV47,0)/Inputs!$B$24)*DCF!I$6</f>
        <v>-1351.0730372749094</v>
      </c>
      <c r="DE47" s="15">
        <f ca="1">(BX47*DCF!J$46-DCF!J$5*MAX(BX47*DCF!J$46,0)-MAX(BX47-BW47,0)/Inputs!$B$24)*DCF!J$6</f>
        <v>1196.1575581037323</v>
      </c>
      <c r="DF47" s="15">
        <f ca="1">(BY47*DCF!K$46-DCF!K$5*MAX(BY47*DCF!K$46,0)-MAX(BY47-BX47,0)/Inputs!$B$24)*DCF!K$6</f>
        <v>-607.20312342578143</v>
      </c>
      <c r="DG47" s="15">
        <f ca="1">(BZ47*DCF!L$46-DCF!L$5*MAX(BZ47*DCF!L$46,0)-MAX(BZ47-BY47,0)/Inputs!$B$24)*DCF!L$6</f>
        <v>1923.8085581465991</v>
      </c>
      <c r="DH47" s="15">
        <f ca="1">(CA47*DCF!M$46-DCF!M$5*MAX(CA47*DCF!M$46,0)-MAX(CA47-BZ47,0)/Inputs!$B$24)*DCF!M$6</f>
        <v>2035.1167809692142</v>
      </c>
      <c r="DI47" s="15">
        <f ca="1">SUM(CB47:CL47)+BE47*DCF!M$10*(1+Inputs!$B$30)*(1-Inputs!$B$33)*(1-Inputs!$B$30/Inputs!$B$31)/(Inputs!$B$29-Inputs!$B$30)*DCF!M$6</f>
        <v>142304.7638269102</v>
      </c>
      <c r="DJ47" s="15">
        <f ca="1">SUM(CM47:CW47)+BP47*DCF!M$28*(1+Inputs!$B$30)*(1-Inputs!$B$33)*(1-Inputs!$B$30/Inputs!$B$31)/(Inputs!$B$29-Inputs!$B$30)*DCF!M$6</f>
        <v>409937.5929065696</v>
      </c>
      <c r="DK47" s="15">
        <f ca="1">SUM(CX47:DH47)+CA47*DCF!M$46*(1+Inputs!$B$30)*(1-Inputs!$B$33)*(1-Inputs!$B$30/Inputs!$B$31)/(Inputs!$B$29-Inputs!$B$30)*DCF!M$6</f>
        <v>90847.629108797599</v>
      </c>
      <c r="DM47" s="15">
        <f ca="1">DI47+DJ47+DK47+Inputs!$B$34+Inputs!$B$36-Inputs!$B$35</f>
        <v>719940.98584227741</v>
      </c>
    </row>
    <row r="48" spans="1:117" x14ac:dyDescent="0.75">
      <c r="A48" s="11">
        <v>35</v>
      </c>
      <c r="C48" s="24">
        <f t="shared" ca="1" si="33"/>
        <v>-0.10345851747193262</v>
      </c>
      <c r="D48" s="24">
        <f t="shared" ca="1" si="33"/>
        <v>0.31855492417061793</v>
      </c>
      <c r="E48" s="24">
        <f t="shared" ca="1" si="33"/>
        <v>-1.4770174793060646</v>
      </c>
      <c r="F48" s="24">
        <f t="shared" ca="1" si="33"/>
        <v>-0.74311196139755209</v>
      </c>
      <c r="G48" s="24">
        <f t="shared" ca="1" si="33"/>
        <v>-1.9292843890469904</v>
      </c>
      <c r="H48" s="24">
        <f t="shared" ca="1" si="33"/>
        <v>-1.0601645103850583</v>
      </c>
      <c r="I48" s="24">
        <f t="shared" ca="1" si="33"/>
        <v>0.49963395073696004</v>
      </c>
      <c r="J48" s="24">
        <f t="shared" ca="1" si="33"/>
        <v>5.1944691510974333E-2</v>
      </c>
      <c r="K48" s="24">
        <f t="shared" ca="1" si="33"/>
        <v>-0.59363801754531875</v>
      </c>
      <c r="L48" s="24">
        <f t="shared" ca="1" si="33"/>
        <v>0.42504172915330296</v>
      </c>
      <c r="M48" s="24">
        <f t="shared" ca="1" si="33"/>
        <v>-1.4793155103167435</v>
      </c>
      <c r="N48" s="24">
        <f ca="1">SQRT(Inputs!$B$38)*C48+SQRT(1-Inputs!$B$38)*_xlfn.NORM.S.INV(RAND())</f>
        <v>-1.6792135089595315</v>
      </c>
      <c r="O48" s="24">
        <f ca="1">SQRT(Inputs!$B$38)*D48+SQRT(1-Inputs!$B$38)*_xlfn.NORM.S.INV(RAND())</f>
        <v>0.4771067323520487</v>
      </c>
      <c r="P48" s="24">
        <f ca="1">SQRT(Inputs!$B$38)*E48+SQRT(1-Inputs!$B$38)*_xlfn.NORM.S.INV(RAND())</f>
        <v>-1.0930390831180037</v>
      </c>
      <c r="Q48" s="24">
        <f ca="1">SQRT(Inputs!$B$38)*F48+SQRT(1-Inputs!$B$38)*_xlfn.NORM.S.INV(RAND())</f>
        <v>0.11140364984214762</v>
      </c>
      <c r="R48" s="24">
        <f ca="1">SQRT(Inputs!$B$38)*G48+SQRT(1-Inputs!$B$38)*_xlfn.NORM.S.INV(RAND())</f>
        <v>-1.1911437719498781</v>
      </c>
      <c r="S48" s="24">
        <f ca="1">SQRT(Inputs!$B$38)*H48+SQRT(1-Inputs!$B$38)*_xlfn.NORM.S.INV(RAND())</f>
        <v>-1.5840002634203192</v>
      </c>
      <c r="T48" s="24">
        <f ca="1">SQRT(Inputs!$B$38)*I48+SQRT(1-Inputs!$B$38)*_xlfn.NORM.S.INV(RAND())</f>
        <v>-0.1072807702535018</v>
      </c>
      <c r="U48" s="24">
        <f ca="1">SQRT(Inputs!$B$38)*J48+SQRT(1-Inputs!$B$38)*_xlfn.NORM.S.INV(RAND())</f>
        <v>-0.87720935872830197</v>
      </c>
      <c r="V48" s="24">
        <f ca="1">SQRT(Inputs!$B$38)*K48+SQRT(1-Inputs!$B$38)*_xlfn.NORM.S.INV(RAND())</f>
        <v>-0.65433127498652355</v>
      </c>
      <c r="W48" s="24">
        <f ca="1">SQRT(Inputs!$B$38)*L48+SQRT(1-Inputs!$B$38)*_xlfn.NORM.S.INV(RAND())</f>
        <v>1.151551667729861E-2</v>
      </c>
      <c r="X48" s="24">
        <f ca="1">SQRT(Inputs!$B$38)*M48+SQRT(1-Inputs!$B$38)*_xlfn.NORM.S.INV(RAND())</f>
        <v>0.29268599506609216</v>
      </c>
      <c r="Y48" s="24">
        <f ca="1">SQRT(Inputs!$B$38)*C48+SQRT(1-Inputs!$B$38)*_xlfn.NORM.S.INV(RAND())</f>
        <v>0.48767642543616291</v>
      </c>
      <c r="Z48" s="24">
        <f ca="1">SQRT(Inputs!$B$38)*D48+SQRT(1-Inputs!$B$38)*_xlfn.NORM.S.INV(RAND())</f>
        <v>2.2928702800139162</v>
      </c>
      <c r="AA48" s="24">
        <f ca="1">SQRT(Inputs!$B$38)*E48+SQRT(1-Inputs!$B$38)*_xlfn.NORM.S.INV(RAND())</f>
        <v>-1.4688020237143171</v>
      </c>
      <c r="AB48" s="24">
        <f ca="1">SQRT(Inputs!$B$38)*F48+SQRT(1-Inputs!$B$38)*_xlfn.NORM.S.INV(RAND())</f>
        <v>-0.62287534352871088</v>
      </c>
      <c r="AC48" s="24">
        <f ca="1">SQRT(Inputs!$B$38)*G48+SQRT(1-Inputs!$B$38)*_xlfn.NORM.S.INV(RAND())</f>
        <v>-2.014068685207536</v>
      </c>
      <c r="AD48" s="24">
        <f ca="1">SQRT(Inputs!$B$38)*H48+SQRT(1-Inputs!$B$38)*_xlfn.NORM.S.INV(RAND())</f>
        <v>-1.1831243748897389</v>
      </c>
      <c r="AE48" s="24">
        <f ca="1">SQRT(Inputs!$B$38)*I48+SQRT(1-Inputs!$B$38)*_xlfn.NORM.S.INV(RAND())</f>
        <v>0.76676726161845532</v>
      </c>
      <c r="AF48" s="24">
        <f ca="1">SQRT(Inputs!$B$38)*J48+SQRT(1-Inputs!$B$38)*_xlfn.NORM.S.INV(RAND())</f>
        <v>-0.99117670688533044</v>
      </c>
      <c r="AG48" s="24">
        <f ca="1">SQRT(Inputs!$B$38)*K48+SQRT(1-Inputs!$B$38)*_xlfn.NORM.S.INV(RAND())</f>
        <v>0.32278559931812451</v>
      </c>
      <c r="AH48" s="24">
        <f ca="1">SQRT(Inputs!$B$38)*L48+SQRT(1-Inputs!$B$38)*_xlfn.NORM.S.INV(RAND())</f>
        <v>5.230538089744885E-3</v>
      </c>
      <c r="AI48" s="24">
        <f ca="1">SQRT(Inputs!$B$38)*M48+SQRT(1-Inputs!$B$38)*_xlfn.NORM.S.INV(RAND())</f>
        <v>-0.83152359595850334</v>
      </c>
      <c r="AJ48" s="24">
        <f ca="1">SQRT(Inputs!$B$38)*C48+SQRT(1-Inputs!$B$38)*_xlfn.NORM.S.INV(RAND())</f>
        <v>-2.7083619390724449E-2</v>
      </c>
      <c r="AK48" s="24">
        <f ca="1">SQRT(Inputs!$B$38)*D48+SQRT(1-Inputs!$B$38)*_xlfn.NORM.S.INV(RAND())</f>
        <v>0.25642960695398753</v>
      </c>
      <c r="AL48" s="24">
        <f ca="1">SQRT(Inputs!$B$38)*E48+SQRT(1-Inputs!$B$38)*_xlfn.NORM.S.INV(RAND())</f>
        <v>-0.56926456188900199</v>
      </c>
      <c r="AM48" s="24">
        <f ca="1">SQRT(Inputs!$B$38)*F48+SQRT(1-Inputs!$B$38)*_xlfn.NORM.S.INV(RAND())</f>
        <v>-1.4835664478932624</v>
      </c>
      <c r="AN48" s="24">
        <f ca="1">SQRT(Inputs!$B$38)*G48+SQRT(1-Inputs!$B$38)*_xlfn.NORM.S.INV(RAND())</f>
        <v>-1.9219697293919544</v>
      </c>
      <c r="AO48" s="24">
        <f ca="1">SQRT(Inputs!$B$38)*H48+SQRT(1-Inputs!$B$38)*_xlfn.NORM.S.INV(RAND())</f>
        <v>1.2783647691678184</v>
      </c>
      <c r="AP48" s="24">
        <f ca="1">SQRT(Inputs!$B$38)*I48+SQRT(1-Inputs!$B$38)*_xlfn.NORM.S.INV(RAND())</f>
        <v>1.222829565421242</v>
      </c>
      <c r="AQ48" s="24">
        <f ca="1">SQRT(Inputs!$B$38)*J48+SQRT(1-Inputs!$B$38)*_xlfn.NORM.S.INV(RAND())</f>
        <v>1.8100213163047034</v>
      </c>
      <c r="AR48" s="24">
        <f ca="1">SQRT(Inputs!$B$38)*K48+SQRT(1-Inputs!$B$38)*_xlfn.NORM.S.INV(RAND())</f>
        <v>3.3719391204216298E-2</v>
      </c>
      <c r="AS48" s="24">
        <f ca="1">SQRT(Inputs!$B$38)*L48+SQRT(1-Inputs!$B$38)*_xlfn.NORM.S.INV(RAND())</f>
        <v>0.68785592309097832</v>
      </c>
      <c r="AT48" s="24">
        <f ca="1">SQRT(Inputs!$B$38)*M48+SQRT(1-Inputs!$B$38)*_xlfn.NORM.S.INV(RAND())</f>
        <v>-1.5041463932519021</v>
      </c>
      <c r="AU48" s="15">
        <f ca="1">Inputs!$B$6*EXP($B$8-0.5*C$5^2+C$5*N48)</f>
        <v>3781.1858690890235</v>
      </c>
      <c r="AV48" s="15">
        <f t="shared" ca="1" si="1"/>
        <v>4937.062523944137</v>
      </c>
      <c r="AW48" s="15">
        <f t="shared" ca="1" si="2"/>
        <v>5194.6838342357605</v>
      </c>
      <c r="AX48" s="15">
        <f t="shared" ca="1" si="3"/>
        <v>6431.0750458803614</v>
      </c>
      <c r="AY48" s="15">
        <f t="shared" ca="1" si="4"/>
        <v>6838.7355902882455</v>
      </c>
      <c r="AZ48" s="15">
        <f t="shared" ca="1" si="5"/>
        <v>7025.1924562680988</v>
      </c>
      <c r="BA48" s="15">
        <f t="shared" ca="1" si="6"/>
        <v>8501.0518164424029</v>
      </c>
      <c r="BB48" s="15">
        <f t="shared" ca="1" si="7"/>
        <v>9532.2015411180564</v>
      </c>
      <c r="BC48" s="15">
        <f t="shared" ca="1" si="8"/>
        <v>10959.933946985862</v>
      </c>
      <c r="BD48" s="15">
        <f t="shared" ca="1" si="9"/>
        <v>13441.422473238777</v>
      </c>
      <c r="BE48" s="15">
        <f t="shared" ca="1" si="10"/>
        <v>16915.720154790451</v>
      </c>
      <c r="BF48" s="15">
        <f ca="1">Inputs!$B$13*EXP($B$9-0.5*C$6^2+C$6*Y48)</f>
        <v>15234.988798253413</v>
      </c>
      <c r="BG48" s="15">
        <f t="shared" ca="1" si="11"/>
        <v>28082.039188730039</v>
      </c>
      <c r="BH48" s="15">
        <f t="shared" ca="1" si="12"/>
        <v>26892.753174256282</v>
      </c>
      <c r="BI48" s="15">
        <f t="shared" ca="1" si="13"/>
        <v>29911.148621999113</v>
      </c>
      <c r="BJ48" s="15">
        <f t="shared" ca="1" si="14"/>
        <v>27429.414922812291</v>
      </c>
      <c r="BK48" s="15">
        <f t="shared" ca="1" si="15"/>
        <v>28656.109992261845</v>
      </c>
      <c r="BL48" s="15">
        <f t="shared" ca="1" si="16"/>
        <v>38878.017302935878</v>
      </c>
      <c r="BM48" s="15">
        <f t="shared" ca="1" si="17"/>
        <v>42252.939394324705</v>
      </c>
      <c r="BN48" s="15">
        <f t="shared" ca="1" si="18"/>
        <v>54015.312388893428</v>
      </c>
      <c r="BO48" s="15">
        <f t="shared" ca="1" si="19"/>
        <v>66500.691348172695</v>
      </c>
      <c r="BP48" s="15">
        <f t="shared" ca="1" si="20"/>
        <v>74491.004141655983</v>
      </c>
      <c r="BQ48" s="15">
        <f ca="1">Inputs!$B$20*EXP($B$10-0.5*C$7^2+C$7*AJ48)</f>
        <v>4248.505677272934</v>
      </c>
      <c r="BR48" s="15">
        <f t="shared" ca="1" si="21"/>
        <v>6253.7779418144928</v>
      </c>
      <c r="BS48" s="15">
        <f t="shared" ca="1" si="22"/>
        <v>7272.1981768906962</v>
      </c>
      <c r="BT48" s="15">
        <f t="shared" ca="1" si="23"/>
        <v>6794.2199651922292</v>
      </c>
      <c r="BU48" s="15">
        <f t="shared" ca="1" si="24"/>
        <v>5914.1562558975365</v>
      </c>
      <c r="BV48" s="15">
        <f t="shared" ca="1" si="25"/>
        <v>10974.703103336955</v>
      </c>
      <c r="BW48" s="15">
        <f t="shared" ca="1" si="26"/>
        <v>19838.33556936981</v>
      </c>
      <c r="BX48" s="15">
        <f t="shared" ca="1" si="27"/>
        <v>39884.738839803962</v>
      </c>
      <c r="BY48" s="15">
        <f t="shared" ca="1" si="28"/>
        <v>56246.993705064815</v>
      </c>
      <c r="BZ48" s="15">
        <f t="shared" ca="1" si="29"/>
        <v>89560.680545723939</v>
      </c>
      <c r="CA48" s="15">
        <f t="shared" ca="1" si="30"/>
        <v>96298.202577375981</v>
      </c>
      <c r="CB48" s="15">
        <f ca="1">(AU48*DCF!C$10-DCF!C$5*MAX(AU48*DCF!C$10,0)-MAX(AU48-Inputs!$B$6,0)/Inputs!$B$10)*DCF!C$6</f>
        <v>971.04299941963245</v>
      </c>
      <c r="CC48" s="15">
        <f ca="1">(AV48*DCF!D$10-DCF!D$5*MAX(AV48*DCF!D$10,0)-MAX(AV48-AU48,0)/Inputs!$B$10)*DCF!D$6</f>
        <v>921.54527186536643</v>
      </c>
      <c r="CD48" s="15">
        <f ca="1">(AW48*DCF!E$10-DCF!E$5*MAX(AW48*DCF!E$10,0)-MAX(AW48-AV48,0)/Inputs!$B$10)*DCF!E$6</f>
        <v>1141.3428173097755</v>
      </c>
      <c r="CE48" s="15">
        <f ca="1">(AX48*DCF!F$10-DCF!F$5*MAX(AX48*DCF!F$10,0)-MAX(AX48-AW48,0)/Inputs!$B$10)*DCF!F$6</f>
        <v>1146.6310760092074</v>
      </c>
      <c r="CF48" s="15">
        <f ca="1">(AY48*DCF!G$10-DCF!G$5*MAX(AY48*DCF!G$10,0)-MAX(AY48-AX48,0)/Inputs!$B$10)*DCF!G$6</f>
        <v>1330.6926432644366</v>
      </c>
      <c r="CG48" s="15">
        <f ca="1">(AZ48*DCF!H$10-DCF!H$5*MAX(AZ48*DCF!H$10,0)-MAX(AZ48-AY48,0)/Inputs!$B$10)*DCF!H$6</f>
        <v>1330.837395192091</v>
      </c>
      <c r="CH48" s="15">
        <f ca="1">(BA48*DCF!I$10-DCF!I$5*MAX(BA48*DCF!I$10,0)-MAX(BA48-AZ48,0)/Inputs!$B$10)*DCF!I$6</f>
        <v>1310.7394030418814</v>
      </c>
      <c r="CI48" s="15">
        <f ca="1">(BB48*DCF!J$10-DCF!J$5*MAX(BB48*DCF!J$10,0)-MAX(BB48-BA48,0)/Inputs!$B$10)*DCF!J$6</f>
        <v>1479.4941534641875</v>
      </c>
      <c r="CJ48" s="15">
        <f ca="1">(BC48*DCF!K$10-DCF!K$5*MAX(BC48*DCF!K$10,0)-MAX(BC48-BB48,0)/Inputs!$B$10)*DCF!K$6</f>
        <v>1564.512545172315</v>
      </c>
      <c r="CK48" s="15">
        <f ca="1">(BD48*DCF!L$10-DCF!L$5*MAX(BD48*DCF!L$10,0)-MAX(BD48-BC48,0)/Inputs!$B$10)*DCF!L$6</f>
        <v>1706.3254653684869</v>
      </c>
      <c r="CL48" s="15">
        <f ca="1">(BE48*DCF!M$10-DCF!M$5*MAX(BE48*DCF!M$10,0)-MAX(BE48-BD48,0)/Inputs!$B$10)*DCF!M$6</f>
        <v>1971.9849219432294</v>
      </c>
      <c r="CM48" s="15">
        <f ca="1">(BF48*DCF!C$28-DCF!C$5*MAX(BF48*DCF!C$28,0)-MAX(BF48-Inputs!$B$13,0)/Inputs!$B$17)*DCF!C$6</f>
        <v>3760.9376524574996</v>
      </c>
      <c r="CN48" s="15">
        <f ca="1">(BG48*DCF!D$28-DCF!D$5*MAX(BG48*DCF!D$28,0)-MAX(BG48-BF48,0)/Inputs!$B$17)*DCF!D$6</f>
        <v>5529.9433391998336</v>
      </c>
      <c r="CO48" s="15">
        <f ca="1">(BH48*DCF!E$28-DCF!E$5*MAX(BH48*DCF!E$28,0)-MAX(BH48-BG48,0)/Inputs!$B$17)*DCF!E$6</f>
        <v>7616.5065632377828</v>
      </c>
      <c r="CP48" s="15">
        <f ca="1">(BI48*DCF!F$28-DCF!F$5*MAX(BI48*DCF!F$28,0)-MAX(BI48-BH48,0)/Inputs!$B$17)*DCF!F$6</f>
        <v>7570.5423647792841</v>
      </c>
      <c r="CQ48" s="15">
        <f ca="1">(BJ48*DCF!G$28-DCF!G$5*MAX(BJ48*DCF!G$28,0)-MAX(BJ48-BI48,0)/Inputs!$B$17)*DCF!G$6</f>
        <v>7116.7698080949949</v>
      </c>
      <c r="CR48" s="15">
        <f ca="1">(BK48*DCF!H$28-DCF!H$5*MAX(BK48*DCF!H$28,0)-MAX(BK48-BJ48,0)/Inputs!$B$17)*DCF!H$6</f>
        <v>6896.3781677857442</v>
      </c>
      <c r="CS48" s="15">
        <f ca="1">(BL48*DCF!I$28-DCF!I$5*MAX(BL48*DCF!I$28,0)-MAX(BL48-BK48,0)/Inputs!$B$17)*DCF!I$6</f>
        <v>7675.1267707090637</v>
      </c>
      <c r="CT48" s="15">
        <f ca="1">(BM48*DCF!J$28-DCF!J$5*MAX(BM48*DCF!J$28,0)-MAX(BM48-BL48,0)/Inputs!$B$17)*DCF!J$6</f>
        <v>8978.4260726568446</v>
      </c>
      <c r="CU48" s="15">
        <f ca="1">(BN48*DCF!K$28-DCF!K$5*MAX(BN48*DCF!K$28,0)-MAX(BN48-BM48,0)/Inputs!$B$17)*DCF!K$6</f>
        <v>9966.3942839896681</v>
      </c>
      <c r="CV48" s="15">
        <f ca="1">(BO48*DCF!L$28-DCF!L$5*MAX(BO48*DCF!L$28,0)-MAX(BO48-BN48,0)/Inputs!$B$17)*DCF!L$6</f>
        <v>11855.5423166319</v>
      </c>
      <c r="CW48" s="15">
        <f ca="1">(BP48*DCF!M$28-DCF!M$5*MAX(BP48*DCF!M$28,0)-MAX(BP48-BO48,0)/Inputs!$B$17)*DCF!M$6</f>
        <v>13180.313330270525</v>
      </c>
      <c r="CX48" s="15">
        <f ca="1">(BQ48*DCF!C$46-DCF!C$5*MAX(BQ48*DCF!C$46,0)-MAX(BQ48-Inputs!$B$20,0)/Inputs!$B$24)*DCF!C$6</f>
        <v>-1465.0154807895617</v>
      </c>
      <c r="CY48" s="15">
        <f ca="1">(BR48*DCF!D$46-DCF!D$5*MAX(BR48*DCF!D$46,0)-MAX(BR48-BQ48,0)/Inputs!$B$24)*DCF!D$6</f>
        <v>-1923.007084689707</v>
      </c>
      <c r="CZ48" s="15">
        <f ca="1">(BS48*DCF!E$46-DCF!E$5*MAX(BS48*DCF!E$46,0)-MAX(BS48-BR48,0)/Inputs!$B$24)*DCF!E$6</f>
        <v>-1261.3833162657372</v>
      </c>
      <c r="DA48" s="15">
        <f ca="1">(BT48*DCF!F$46-DCF!F$5*MAX(BT48*DCF!F$46,0)-MAX(BT48-BS48,0)/Inputs!$B$24)*DCF!F$6</f>
        <v>-494.79805420075002</v>
      </c>
      <c r="DB48" s="15">
        <f ca="1">(BU48*DCF!G$46-DCF!G$5*MAX(BU48*DCF!G$46,0)-MAX(BU48-BT48,0)/Inputs!$B$24)*DCF!G$6</f>
        <v>-198.94053150239642</v>
      </c>
      <c r="DC48" s="15">
        <f ca="1">(BV48*DCF!H$46-DCF!H$5*MAX(BV48*DCF!H$46,0)-MAX(BV48-BU48,0)/Inputs!$B$24)*DCF!H$6</f>
        <v>-1572.5339263568303</v>
      </c>
      <c r="DD48" s="15">
        <f ca="1">(BW48*DCF!I$46-DCF!I$5*MAX(BW48*DCF!I$46,0)-MAX(BW48-BV48,0)/Inputs!$B$24)*DCF!I$6</f>
        <v>-2086.2319377916124</v>
      </c>
      <c r="DE48" s="15">
        <f ca="1">(BX48*DCF!J$46-DCF!J$5*MAX(BX48*DCF!J$46,0)-MAX(BX48-BW48,0)/Inputs!$B$24)*DCF!J$6</f>
        <v>-3642.9241680514292</v>
      </c>
      <c r="DF48" s="15">
        <f ca="1">(BY48*DCF!K$46-DCF!K$5*MAX(BY48*DCF!K$46,0)-MAX(BY48-BX48,0)/Inputs!$B$24)*DCF!K$6</f>
        <v>-795.30077258803601</v>
      </c>
      <c r="DG48" s="15">
        <f ca="1">(BZ48*DCF!L$46-DCF!L$5*MAX(BZ48*DCF!L$46,0)-MAX(BZ48-BY48,0)/Inputs!$B$24)*DCF!L$6</f>
        <v>-1348.0821487996836</v>
      </c>
      <c r="DH48" s="15">
        <f ca="1">(CA48*DCF!M$46-DCF!M$5*MAX(CA48*DCF!M$46,0)-MAX(CA48-BZ48,0)/Inputs!$B$24)*DCF!M$6</f>
        <v>6140.8803167753749</v>
      </c>
      <c r="DI48" s="15">
        <f ca="1">SUM(CB48:CL48)+BE48*DCF!M$10*(1+Inputs!$B$30)*(1-Inputs!$B$33)*(1-Inputs!$B$30/Inputs!$B$31)/(Inputs!$B$29-Inputs!$B$30)*DCF!M$6</f>
        <v>61951.821570074288</v>
      </c>
      <c r="DJ48" s="15">
        <f ca="1">SUM(CM48:CW48)+BP48*DCF!M$28*(1+Inputs!$B$30)*(1-Inputs!$B$33)*(1-Inputs!$B$30/Inputs!$B$31)/(Inputs!$B$29-Inputs!$B$30)*DCF!M$6</f>
        <v>366559.48009352258</v>
      </c>
      <c r="DK48" s="15">
        <f ca="1">SUM(CX48:DH48)+CA48*DCF!M$46*(1+Inputs!$B$30)*(1-Inputs!$B$33)*(1-Inputs!$B$30/Inputs!$B$31)/(Inputs!$B$29-Inputs!$B$30)*DCF!M$6</f>
        <v>140241.09133170446</v>
      </c>
      <c r="DM48" s="15">
        <f ca="1">DI48+DJ48+DK48+Inputs!$B$34+Inputs!$B$36-Inputs!$B$35</f>
        <v>645603.3929953014</v>
      </c>
    </row>
    <row r="49" spans="1:117" x14ac:dyDescent="0.75">
      <c r="A49" s="11">
        <v>36</v>
      </c>
      <c r="C49" s="24">
        <f t="shared" ca="1" si="33"/>
        <v>0.2849848488032441</v>
      </c>
      <c r="D49" s="24">
        <f t="shared" ca="1" si="33"/>
        <v>0.19998776249209049</v>
      </c>
      <c r="E49" s="24">
        <f t="shared" ca="1" si="33"/>
        <v>-7.4349920886034981E-2</v>
      </c>
      <c r="F49" s="24">
        <f t="shared" ca="1" si="33"/>
        <v>0.57734253087425424</v>
      </c>
      <c r="G49" s="24">
        <f t="shared" ca="1" si="33"/>
        <v>-1.4272908061068852</v>
      </c>
      <c r="H49" s="24">
        <f t="shared" ca="1" si="33"/>
        <v>1.3495373648787961</v>
      </c>
      <c r="I49" s="24">
        <f t="shared" ca="1" si="33"/>
        <v>0.66477599089332329</v>
      </c>
      <c r="J49" s="24">
        <f t="shared" ca="1" si="33"/>
        <v>-0.63644137124912514</v>
      </c>
      <c r="K49" s="24">
        <f t="shared" ca="1" si="33"/>
        <v>0.88675963911543976</v>
      </c>
      <c r="L49" s="24">
        <f t="shared" ca="1" si="33"/>
        <v>-0.11120249506063888</v>
      </c>
      <c r="M49" s="24">
        <f t="shared" ca="1" si="33"/>
        <v>1.0243239384631839</v>
      </c>
      <c r="N49" s="24">
        <f ca="1">SQRT(Inputs!$B$38)*C49+SQRT(1-Inputs!$B$38)*_xlfn.NORM.S.INV(RAND())</f>
        <v>-0.10120645591215949</v>
      </c>
      <c r="O49" s="24">
        <f ca="1">SQRT(Inputs!$B$38)*D49+SQRT(1-Inputs!$B$38)*_xlfn.NORM.S.INV(RAND())</f>
        <v>-0.21501106523844907</v>
      </c>
      <c r="P49" s="24">
        <f ca="1">SQRT(Inputs!$B$38)*E49+SQRT(1-Inputs!$B$38)*_xlfn.NORM.S.INV(RAND())</f>
        <v>0.19673204322670579</v>
      </c>
      <c r="Q49" s="24">
        <f ca="1">SQRT(Inputs!$B$38)*F49+SQRT(1-Inputs!$B$38)*_xlfn.NORM.S.INV(RAND())</f>
        <v>-1.3274871510589454</v>
      </c>
      <c r="R49" s="24">
        <f ca="1">SQRT(Inputs!$B$38)*G49+SQRT(1-Inputs!$B$38)*_xlfn.NORM.S.INV(RAND())</f>
        <v>-0.54724648349544713</v>
      </c>
      <c r="S49" s="24">
        <f ca="1">SQRT(Inputs!$B$38)*H49+SQRT(1-Inputs!$B$38)*_xlfn.NORM.S.INV(RAND())</f>
        <v>1.0986846282174667</v>
      </c>
      <c r="T49" s="24">
        <f ca="1">SQRT(Inputs!$B$38)*I49+SQRT(1-Inputs!$B$38)*_xlfn.NORM.S.INV(RAND())</f>
        <v>0.65559039728068025</v>
      </c>
      <c r="U49" s="24">
        <f ca="1">SQRT(Inputs!$B$38)*J49+SQRT(1-Inputs!$B$38)*_xlfn.NORM.S.INV(RAND())</f>
        <v>-0.42210558438361317</v>
      </c>
      <c r="V49" s="24">
        <f ca="1">SQRT(Inputs!$B$38)*K49+SQRT(1-Inputs!$B$38)*_xlfn.NORM.S.INV(RAND())</f>
        <v>0.41002882897706605</v>
      </c>
      <c r="W49" s="24">
        <f ca="1">SQRT(Inputs!$B$38)*L49+SQRT(1-Inputs!$B$38)*_xlfn.NORM.S.INV(RAND())</f>
        <v>1.0962625422010801</v>
      </c>
      <c r="X49" s="24">
        <f ca="1">SQRT(Inputs!$B$38)*M49+SQRT(1-Inputs!$B$38)*_xlfn.NORM.S.INV(RAND())</f>
        <v>0.9846487330310123</v>
      </c>
      <c r="Y49" s="24">
        <f ca="1">SQRT(Inputs!$B$38)*C49+SQRT(1-Inputs!$B$38)*_xlfn.NORM.S.INV(RAND())</f>
        <v>0.83940336118389736</v>
      </c>
      <c r="Z49" s="24">
        <f ca="1">SQRT(Inputs!$B$38)*D49+SQRT(1-Inputs!$B$38)*_xlfn.NORM.S.INV(RAND())</f>
        <v>0.34564980351053598</v>
      </c>
      <c r="AA49" s="24">
        <f ca="1">SQRT(Inputs!$B$38)*E49+SQRT(1-Inputs!$B$38)*_xlfn.NORM.S.INV(RAND())</f>
        <v>0.17771825139282005</v>
      </c>
      <c r="AB49" s="24">
        <f ca="1">SQRT(Inputs!$B$38)*F49+SQRT(1-Inputs!$B$38)*_xlfn.NORM.S.INV(RAND())</f>
        <v>0.684041641428627</v>
      </c>
      <c r="AC49" s="24">
        <f ca="1">SQRT(Inputs!$B$38)*G49+SQRT(1-Inputs!$B$38)*_xlfn.NORM.S.INV(RAND())</f>
        <v>-2.5992523169119148</v>
      </c>
      <c r="AD49" s="24">
        <f ca="1">SQRT(Inputs!$B$38)*H49+SQRT(1-Inputs!$B$38)*_xlfn.NORM.S.INV(RAND())</f>
        <v>-0.2643052046340556</v>
      </c>
      <c r="AE49" s="24">
        <f ca="1">SQRT(Inputs!$B$38)*I49+SQRT(1-Inputs!$B$38)*_xlfn.NORM.S.INV(RAND())</f>
        <v>-0.6234530268981382</v>
      </c>
      <c r="AF49" s="24">
        <f ca="1">SQRT(Inputs!$B$38)*J49+SQRT(1-Inputs!$B$38)*_xlfn.NORM.S.INV(RAND())</f>
        <v>-0.99364662154165395</v>
      </c>
      <c r="AG49" s="24">
        <f ca="1">SQRT(Inputs!$B$38)*K49+SQRT(1-Inputs!$B$38)*_xlfn.NORM.S.INV(RAND())</f>
        <v>0.38733140978881764</v>
      </c>
      <c r="AH49" s="24">
        <f ca="1">SQRT(Inputs!$B$38)*L49+SQRT(1-Inputs!$B$38)*_xlfn.NORM.S.INV(RAND())</f>
        <v>0.28262658748688219</v>
      </c>
      <c r="AI49" s="24">
        <f ca="1">SQRT(Inputs!$B$38)*M49+SQRT(1-Inputs!$B$38)*_xlfn.NORM.S.INV(RAND())</f>
        <v>3.7940671218743116E-2</v>
      </c>
      <c r="AJ49" s="24">
        <f ca="1">SQRT(Inputs!$B$38)*C49+SQRT(1-Inputs!$B$38)*_xlfn.NORM.S.INV(RAND())</f>
        <v>-0.66053941584946674</v>
      </c>
      <c r="AK49" s="24">
        <f ca="1">SQRT(Inputs!$B$38)*D49+SQRT(1-Inputs!$B$38)*_xlfn.NORM.S.INV(RAND())</f>
        <v>-0.56908291094579966</v>
      </c>
      <c r="AL49" s="24">
        <f ca="1">SQRT(Inputs!$B$38)*E49+SQRT(1-Inputs!$B$38)*_xlfn.NORM.S.INV(RAND())</f>
        <v>1.4307281645881809</v>
      </c>
      <c r="AM49" s="24">
        <f ca="1">SQRT(Inputs!$B$38)*F49+SQRT(1-Inputs!$B$38)*_xlfn.NORM.S.INV(RAND())</f>
        <v>-0.84715665777713745</v>
      </c>
      <c r="AN49" s="24">
        <f ca="1">SQRT(Inputs!$B$38)*G49+SQRT(1-Inputs!$B$38)*_xlfn.NORM.S.INV(RAND())</f>
        <v>-1.5707783864570684</v>
      </c>
      <c r="AO49" s="24">
        <f ca="1">SQRT(Inputs!$B$38)*H49+SQRT(1-Inputs!$B$38)*_xlfn.NORM.S.INV(RAND())</f>
        <v>1.358271422316649</v>
      </c>
      <c r="AP49" s="24">
        <f ca="1">SQRT(Inputs!$B$38)*I49+SQRT(1-Inputs!$B$38)*_xlfn.NORM.S.INV(RAND())</f>
        <v>0.92160389321924741</v>
      </c>
      <c r="AQ49" s="24">
        <f ca="1">SQRT(Inputs!$B$38)*J49+SQRT(1-Inputs!$B$38)*_xlfn.NORM.S.INV(RAND())</f>
        <v>-1.858461678946409</v>
      </c>
      <c r="AR49" s="24">
        <f ca="1">SQRT(Inputs!$B$38)*K49+SQRT(1-Inputs!$B$38)*_xlfn.NORM.S.INV(RAND())</f>
        <v>0.63733034202738936</v>
      </c>
      <c r="AS49" s="24">
        <f ca="1">SQRT(Inputs!$B$38)*L49+SQRT(1-Inputs!$B$38)*_xlfn.NORM.S.INV(RAND())</f>
        <v>0.19622532346481894</v>
      </c>
      <c r="AT49" s="24">
        <f ca="1">SQRT(Inputs!$B$38)*M49+SQRT(1-Inputs!$B$38)*_xlfn.NORM.S.INV(RAND())</f>
        <v>1.4477010082858195</v>
      </c>
      <c r="AU49" s="15">
        <f ca="1">Inputs!$B$6*EXP($B$8-0.5*C$5^2+C$5*N49)</f>
        <v>4881.607332003583</v>
      </c>
      <c r="AV49" s="15">
        <f t="shared" ca="1" si="1"/>
        <v>5757.1577738710166</v>
      </c>
      <c r="AW49" s="15">
        <f t="shared" ca="1" si="2"/>
        <v>7208.6016077370814</v>
      </c>
      <c r="AX49" s="15">
        <f t="shared" ca="1" si="3"/>
        <v>7455.9780895591202</v>
      </c>
      <c r="AY49" s="15">
        <f t="shared" ca="1" si="4"/>
        <v>8547.823782035166</v>
      </c>
      <c r="AZ49" s="15">
        <f t="shared" ca="1" si="5"/>
        <v>11798.733333232374</v>
      </c>
      <c r="BA49" s="15">
        <f t="shared" ca="1" si="6"/>
        <v>15464.101941210607</v>
      </c>
      <c r="BB49" s="15">
        <f t="shared" ca="1" si="7"/>
        <v>18148.788813160325</v>
      </c>
      <c r="BC49" s="15">
        <f t="shared" ca="1" si="8"/>
        <v>23125.061458255292</v>
      </c>
      <c r="BD49" s="15">
        <f t="shared" ca="1" si="9"/>
        <v>31389.456968416631</v>
      </c>
      <c r="BE49" s="15">
        <f t="shared" ca="1" si="10"/>
        <v>42072.67431856702</v>
      </c>
      <c r="BF49" s="15">
        <f ca="1">Inputs!$B$13*EXP($B$9-0.5*C$6^2+C$6*Y49)</f>
        <v>16335.223542297792</v>
      </c>
      <c r="BG49" s="15">
        <f t="shared" ca="1" si="11"/>
        <v>21189.50245595563</v>
      </c>
      <c r="BH49" s="15">
        <f t="shared" ca="1" si="12"/>
        <v>26664.153880670274</v>
      </c>
      <c r="BI49" s="15">
        <f t="shared" ca="1" si="13"/>
        <v>36265.051616059936</v>
      </c>
      <c r="BJ49" s="15">
        <f t="shared" ca="1" si="14"/>
        <v>30565.979396459083</v>
      </c>
      <c r="BK49" s="15">
        <f t="shared" ca="1" si="15"/>
        <v>36188.065919757479</v>
      </c>
      <c r="BL49" s="15">
        <f t="shared" ca="1" si="16"/>
        <v>41002.406985203212</v>
      </c>
      <c r="BM49" s="15">
        <f t="shared" ca="1" si="17"/>
        <v>44548.07220033773</v>
      </c>
      <c r="BN49" s="15">
        <f t="shared" ca="1" si="18"/>
        <v>57391.570071362075</v>
      </c>
      <c r="BO49" s="15">
        <f t="shared" ca="1" si="19"/>
        <v>72972.801246512012</v>
      </c>
      <c r="BP49" s="15">
        <f t="shared" ca="1" si="20"/>
        <v>90202.754446059684</v>
      </c>
      <c r="BQ49" s="15">
        <f ca="1">Inputs!$B$20*EXP($B$10-0.5*C$7^2+C$7*AJ49)</f>
        <v>3393.6006995736257</v>
      </c>
      <c r="BR49" s="15">
        <f t="shared" ca="1" si="21"/>
        <v>3843.3472711443183</v>
      </c>
      <c r="BS49" s="15">
        <f t="shared" ca="1" si="22"/>
        <v>7937.6737829839476</v>
      </c>
      <c r="BT49" s="15">
        <f t="shared" ca="1" si="23"/>
        <v>8763.4065191398258</v>
      </c>
      <c r="BU49" s="15">
        <f t="shared" ca="1" si="24"/>
        <v>8304.8444933099345</v>
      </c>
      <c r="BV49" s="15">
        <f t="shared" ca="1" si="25"/>
        <v>15690.978601341429</v>
      </c>
      <c r="BW49" s="15">
        <f t="shared" ca="1" si="26"/>
        <v>26611.808612850244</v>
      </c>
      <c r="BX49" s="15">
        <f t="shared" ca="1" si="27"/>
        <v>25643.667880578334</v>
      </c>
      <c r="BY49" s="15">
        <f t="shared" ca="1" si="28"/>
        <v>40590.790308482203</v>
      </c>
      <c r="BZ49" s="15">
        <f t="shared" ca="1" si="29"/>
        <v>59046.582464479587</v>
      </c>
      <c r="CA49" s="15">
        <f t="shared" ca="1" si="30"/>
        <v>107276.06333071762</v>
      </c>
      <c r="CB49" s="15">
        <f ca="1">(AU49*DCF!C$10-DCF!C$5*MAX(AU49*DCF!C$10,0)-MAX(AU49-Inputs!$B$6,0)/Inputs!$B$10)*DCF!C$6</f>
        <v>1043.6492247514268</v>
      </c>
      <c r="CC49" s="15">
        <f ca="1">(AV49*DCF!D$10-DCF!D$5*MAX(AV49*DCF!D$10,0)-MAX(AV49-AU49,0)/Inputs!$B$10)*DCF!D$6</f>
        <v>1189.7881434509609</v>
      </c>
      <c r="CD49" s="15">
        <f ca="1">(AW49*DCF!E$10-DCF!E$5*MAX(AW49*DCF!E$10,0)-MAX(AW49-AV49,0)/Inputs!$B$10)*DCF!E$6</f>
        <v>1337.4261018362765</v>
      </c>
      <c r="CE49" s="15">
        <f ca="1">(AX49*DCF!F$10-DCF!F$5*MAX(AX49*DCF!F$10,0)-MAX(AX49-AW49,0)/Inputs!$B$10)*DCF!F$6</f>
        <v>1576.1552217986291</v>
      </c>
      <c r="CF49" s="15">
        <f ca="1">(AY49*DCF!G$10-DCF!G$5*MAX(AY49*DCF!G$10,0)-MAX(AY49-AX49,0)/Inputs!$B$10)*DCF!G$6</f>
        <v>1551.3207062141983</v>
      </c>
      <c r="CG49" s="15">
        <f ca="1">(AZ49*DCF!H$10-DCF!H$5*MAX(AZ49*DCF!H$10,0)-MAX(AZ49-AY49,0)/Inputs!$B$10)*DCF!H$6</f>
        <v>1713.4752685904141</v>
      </c>
      <c r="CH49" s="15">
        <f ca="1">(BA49*DCF!I$10-DCF!I$5*MAX(BA49*DCF!I$10,0)-MAX(BA49-AZ49,0)/Inputs!$B$10)*DCF!I$6</f>
        <v>2223.4784178855648</v>
      </c>
      <c r="CI49" s="15">
        <f ca="1">(BB49*DCF!J$10-DCF!J$5*MAX(BB49*DCF!J$10,0)-MAX(BB49-BA49,0)/Inputs!$B$10)*DCF!J$6</f>
        <v>2707.5542160595669</v>
      </c>
      <c r="CJ49" s="15">
        <f ca="1">(BC49*DCF!K$10-DCF!K$5*MAX(BC49*DCF!K$10,0)-MAX(BC49-BB49,0)/Inputs!$B$10)*DCF!K$6</f>
        <v>3026.1610866302635</v>
      </c>
      <c r="CK49" s="15">
        <f ca="1">(BD49*DCF!L$10-DCF!L$5*MAX(BD49*DCF!L$10,0)-MAX(BD49-BC49,0)/Inputs!$B$10)*DCF!L$6</f>
        <v>3665.4068600315331</v>
      </c>
      <c r="CL49" s="15">
        <f ca="1">(BE49*DCF!M$10-DCF!M$5*MAX(BE49*DCF!M$10,0)-MAX(BE49-BD49,0)/Inputs!$B$10)*DCF!M$6</f>
        <v>4660.7740546167588</v>
      </c>
      <c r="CM49" s="15">
        <f ca="1">(BF49*DCF!C$28-DCF!C$5*MAX(BF49*DCF!C$28,0)-MAX(BF49-Inputs!$B$13,0)/Inputs!$B$17)*DCF!C$6</f>
        <v>3842.6262970156008</v>
      </c>
      <c r="CN49" s="15">
        <f ca="1">(BG49*DCF!D$28-DCF!D$5*MAX(BG49*DCF!D$28,0)-MAX(BG49-BF49,0)/Inputs!$B$17)*DCF!D$6</f>
        <v>5205.1569248033547</v>
      </c>
      <c r="CO49" s="15">
        <f ca="1">(BH49*DCF!E$28-DCF!E$5*MAX(BH49*DCF!E$28,0)-MAX(BH49-BG49,0)/Inputs!$B$17)*DCF!E$6</f>
        <v>6472.7847343275171</v>
      </c>
      <c r="CP49" s="15">
        <f ca="1">(BI49*DCF!F$28-DCF!F$5*MAX(BI49*DCF!F$28,0)-MAX(BI49-BH49,0)/Inputs!$B$17)*DCF!F$6</f>
        <v>8097.0110745302645</v>
      </c>
      <c r="CQ49" s="15">
        <f ca="1">(BJ49*DCF!G$28-DCF!G$5*MAX(BJ49*DCF!G$28,0)-MAX(BJ49-BI49,0)/Inputs!$B$17)*DCF!G$6</f>
        <v>7930.5752578287429</v>
      </c>
      <c r="CR49" s="15">
        <f ca="1">(BK49*DCF!H$28-DCF!H$5*MAX(BK49*DCF!H$28,0)-MAX(BK49-BJ49,0)/Inputs!$B$17)*DCF!H$6</f>
        <v>8076.1934850412363</v>
      </c>
      <c r="CS49" s="15">
        <f ca="1">(BL49*DCF!I$28-DCF!I$5*MAX(BL49*DCF!I$28,0)-MAX(BL49-BK49,0)/Inputs!$B$17)*DCF!I$6</f>
        <v>8950.8349936546801</v>
      </c>
      <c r="CT49" s="15">
        <f ca="1">(BM49*DCF!J$28-DCF!J$5*MAX(BM49*DCF!J$28,0)-MAX(BM49-BL49,0)/Inputs!$B$17)*DCF!J$6</f>
        <v>9467.7920786755676</v>
      </c>
      <c r="CU49" s="15">
        <f ca="1">(BN49*DCF!K$28-DCF!K$5*MAX(BN49*DCF!K$28,0)-MAX(BN49-BM49,0)/Inputs!$B$17)*DCF!K$6</f>
        <v>10546.979899965219</v>
      </c>
      <c r="CV49" s="15">
        <f ca="1">(BO49*DCF!L$28-DCF!L$5*MAX(BO49*DCF!L$28,0)-MAX(BO49-BN49,0)/Inputs!$B$17)*DCF!L$6</f>
        <v>12796.563249604569</v>
      </c>
      <c r="CW49" s="15">
        <f ca="1">(BP49*DCF!M$28-DCF!M$5*MAX(BP49*DCF!M$28,0)-MAX(BP49-BO49,0)/Inputs!$B$17)*DCF!M$6</f>
        <v>15170.686193081687</v>
      </c>
      <c r="CX49" s="15">
        <f ca="1">(BQ49*DCF!C$46-DCF!C$5*MAX(BQ49*DCF!C$46,0)-MAX(BQ49-Inputs!$B$20,0)/Inputs!$B$24)*DCF!C$6</f>
        <v>-872.70256321498312</v>
      </c>
      <c r="CY49" s="15">
        <f ca="1">(BR49*DCF!D$46-DCF!D$5*MAX(BR49*DCF!D$46,0)-MAX(BR49-BQ49,0)/Inputs!$B$24)*DCF!D$6</f>
        <v>-847.8728800210871</v>
      </c>
      <c r="CZ49" s="15">
        <f ca="1">(BS49*DCF!E$46-DCF!E$5*MAX(BS49*DCF!E$46,0)-MAX(BS49-BR49,0)/Inputs!$B$24)*DCF!E$6</f>
        <v>-2552.5145413059181</v>
      </c>
      <c r="DA49" s="15">
        <f ca="1">(BT49*DCF!F$46-DCF!F$5*MAX(BT49*DCF!F$46,0)-MAX(BT49-BS49,0)/Inputs!$B$24)*DCF!F$6</f>
        <v>-938.88206184372814</v>
      </c>
      <c r="DB49" s="15">
        <f ca="1">(BU49*DCF!G$46-DCF!G$5*MAX(BU49*DCF!G$46,0)-MAX(BU49-BT49,0)/Inputs!$B$24)*DCF!G$6</f>
        <v>-279.3585603857357</v>
      </c>
      <c r="DC49" s="15">
        <f ca="1">(BV49*DCF!H$46-DCF!H$5*MAX(BV49*DCF!H$46,0)-MAX(BV49-BU49,0)/Inputs!$B$24)*DCF!H$6</f>
        <v>-2295.1959184762622</v>
      </c>
      <c r="DD49" s="15">
        <f ca="1">(BW49*DCF!I$46-DCF!I$5*MAX(BW49*DCF!I$46,0)-MAX(BW49-BV49,0)/Inputs!$B$24)*DCF!I$6</f>
        <v>-2520.3377841425768</v>
      </c>
      <c r="DE49" s="15">
        <f ca="1">(BX49*DCF!J$46-DCF!J$5*MAX(BX49*DCF!J$46,0)-MAX(BX49-BW49,0)/Inputs!$B$24)*DCF!J$6</f>
        <v>1075.6809335395153</v>
      </c>
      <c r="DF49" s="15">
        <f ca="1">(BY49*DCF!K$46-DCF!K$5*MAX(BY49*DCF!K$46,0)-MAX(BY49-BX49,0)/Inputs!$B$24)*DCF!K$6</f>
        <v>-1342.965552625237</v>
      </c>
      <c r="DG49" s="15">
        <f ca="1">(BZ49*DCF!L$46-DCF!L$5*MAX(BZ49*DCF!L$46,0)-MAX(BZ49-BY49,0)/Inputs!$B$24)*DCF!L$6</f>
        <v>-94.989726980855664</v>
      </c>
      <c r="DH49" s="15">
        <f ca="1">(CA49*DCF!M$46-DCF!M$5*MAX(CA49*DCF!M$46,0)-MAX(CA49-BZ49,0)/Inputs!$B$24)*DCF!M$6</f>
        <v>-1672.6496799870811</v>
      </c>
      <c r="DI49" s="15">
        <f ca="1">SUM(CB49:CL49)+BE49*DCF!M$10*(1+Inputs!$B$30)*(1-Inputs!$B$33)*(1-Inputs!$B$30/Inputs!$B$31)/(Inputs!$B$29-Inputs!$B$30)*DCF!M$6</f>
        <v>141783.99828395905</v>
      </c>
      <c r="DJ49" s="15">
        <f ca="1">SUM(CM49:CW49)+BP49*DCF!M$28*(1+Inputs!$B$30)*(1-Inputs!$B$33)*(1-Inputs!$B$30/Inputs!$B$31)/(Inputs!$B$29-Inputs!$B$30)*DCF!M$6</f>
        <v>431271.14876363025</v>
      </c>
      <c r="DK49" s="15">
        <f ca="1">SUM(CX49:DH49)+CA49*DCF!M$46*(1+Inputs!$B$30)*(1-Inputs!$B$33)*(1-Inputs!$B$30/Inputs!$B$31)/(Inputs!$B$29-Inputs!$B$30)*DCF!M$6</f>
        <v>153519.71323592635</v>
      </c>
      <c r="DM49" s="15">
        <f ca="1">DI49+DJ49+DK49+Inputs!$B$34+Inputs!$B$36-Inputs!$B$35</f>
        <v>803425.86028351565</v>
      </c>
    </row>
    <row r="50" spans="1:117" x14ac:dyDescent="0.75">
      <c r="A50" s="11">
        <v>37</v>
      </c>
      <c r="C50" s="24">
        <f t="shared" ca="1" si="33"/>
        <v>-6.9679899182952934E-2</v>
      </c>
      <c r="D50" s="24">
        <f t="shared" ca="1" si="33"/>
        <v>-3.3083757922715983E-3</v>
      </c>
      <c r="E50" s="24">
        <f t="shared" ca="1" si="33"/>
        <v>-1.1190631693385737</v>
      </c>
      <c r="F50" s="24">
        <f t="shared" ca="1" si="33"/>
        <v>1.0460850457549187</v>
      </c>
      <c r="G50" s="24">
        <f t="shared" ca="1" si="33"/>
        <v>-1.0499981173048214</v>
      </c>
      <c r="H50" s="24">
        <f t="shared" ca="1" si="33"/>
        <v>-1.1752034348608582</v>
      </c>
      <c r="I50" s="24">
        <f t="shared" ca="1" si="33"/>
        <v>-0.43022669055060708</v>
      </c>
      <c r="J50" s="24">
        <f t="shared" ca="1" si="33"/>
        <v>0.44070005563476955</v>
      </c>
      <c r="K50" s="24">
        <f t="shared" ca="1" si="33"/>
        <v>-0.71488163716285003</v>
      </c>
      <c r="L50" s="24">
        <f t="shared" ca="1" si="33"/>
        <v>-1.5247217356106175</v>
      </c>
      <c r="M50" s="24">
        <f t="shared" ca="1" si="33"/>
        <v>1.6404195215551278</v>
      </c>
      <c r="N50" s="24">
        <f ca="1">SQRT(Inputs!$B$38)*C50+SQRT(1-Inputs!$B$38)*_xlfn.NORM.S.INV(RAND())</f>
        <v>-0.28940128420176486</v>
      </c>
      <c r="O50" s="24">
        <f ca="1">SQRT(Inputs!$B$38)*D50+SQRT(1-Inputs!$B$38)*_xlfn.NORM.S.INV(RAND())</f>
        <v>0.20405033481042709</v>
      </c>
      <c r="P50" s="24">
        <f ca="1">SQRT(Inputs!$B$38)*E50+SQRT(1-Inputs!$B$38)*_xlfn.NORM.S.INV(RAND())</f>
        <v>-1.2040260626209731</v>
      </c>
      <c r="Q50" s="24">
        <f ca="1">SQRT(Inputs!$B$38)*F50+SQRT(1-Inputs!$B$38)*_xlfn.NORM.S.INV(RAND())</f>
        <v>5.6877539064404403E-2</v>
      </c>
      <c r="R50" s="24">
        <f ca="1">SQRT(Inputs!$B$38)*G50+SQRT(1-Inputs!$B$38)*_xlfn.NORM.S.INV(RAND())</f>
        <v>-2.1276206252013332</v>
      </c>
      <c r="S50" s="24">
        <f ca="1">SQRT(Inputs!$B$38)*H50+SQRT(1-Inputs!$B$38)*_xlfn.NORM.S.INV(RAND())</f>
        <v>-1.1638092150362207</v>
      </c>
      <c r="T50" s="24">
        <f ca="1">SQRT(Inputs!$B$38)*I50+SQRT(1-Inputs!$B$38)*_xlfn.NORM.S.INV(RAND())</f>
        <v>1.7750183202851002</v>
      </c>
      <c r="U50" s="24">
        <f ca="1">SQRT(Inputs!$B$38)*J50+SQRT(1-Inputs!$B$38)*_xlfn.NORM.S.INV(RAND())</f>
        <v>0.44919754208859058</v>
      </c>
      <c r="V50" s="24">
        <f ca="1">SQRT(Inputs!$B$38)*K50+SQRT(1-Inputs!$B$38)*_xlfn.NORM.S.INV(RAND())</f>
        <v>-1.141936054138627</v>
      </c>
      <c r="W50" s="24">
        <f ca="1">SQRT(Inputs!$B$38)*L50+SQRT(1-Inputs!$B$38)*_xlfn.NORM.S.INV(RAND())</f>
        <v>-1.0451507831119962</v>
      </c>
      <c r="X50" s="24">
        <f ca="1">SQRT(Inputs!$B$38)*M50+SQRT(1-Inputs!$B$38)*_xlfn.NORM.S.INV(RAND())</f>
        <v>1.8810767554455308</v>
      </c>
      <c r="Y50" s="24">
        <f ca="1">SQRT(Inputs!$B$38)*C50+SQRT(1-Inputs!$B$38)*_xlfn.NORM.S.INV(RAND())</f>
        <v>0.46656181106772149</v>
      </c>
      <c r="Z50" s="24">
        <f ca="1">SQRT(Inputs!$B$38)*D50+SQRT(1-Inputs!$B$38)*_xlfn.NORM.S.INV(RAND())</f>
        <v>-0.15548221528089901</v>
      </c>
      <c r="AA50" s="24">
        <f ca="1">SQRT(Inputs!$B$38)*E50+SQRT(1-Inputs!$B$38)*_xlfn.NORM.S.INV(RAND())</f>
        <v>-1.2738846220210074</v>
      </c>
      <c r="AB50" s="24">
        <f ca="1">SQRT(Inputs!$B$38)*F50+SQRT(1-Inputs!$B$38)*_xlfn.NORM.S.INV(RAND())</f>
        <v>-7.7035176357750701E-2</v>
      </c>
      <c r="AC50" s="24">
        <f ca="1">SQRT(Inputs!$B$38)*G50+SQRT(1-Inputs!$B$38)*_xlfn.NORM.S.INV(RAND())</f>
        <v>4.0028998535012406E-2</v>
      </c>
      <c r="AD50" s="24">
        <f ca="1">SQRT(Inputs!$B$38)*H50+SQRT(1-Inputs!$B$38)*_xlfn.NORM.S.INV(RAND())</f>
        <v>-0.30886050650828106</v>
      </c>
      <c r="AE50" s="24">
        <f ca="1">SQRT(Inputs!$B$38)*I50+SQRT(1-Inputs!$B$38)*_xlfn.NORM.S.INV(RAND())</f>
        <v>-0.92330125389096407</v>
      </c>
      <c r="AF50" s="24">
        <f ca="1">SQRT(Inputs!$B$38)*J50+SQRT(1-Inputs!$B$38)*_xlfn.NORM.S.INV(RAND())</f>
        <v>0.55668689734391763</v>
      </c>
      <c r="AG50" s="24">
        <f ca="1">SQRT(Inputs!$B$38)*K50+SQRT(1-Inputs!$B$38)*_xlfn.NORM.S.INV(RAND())</f>
        <v>-0.72411075339442577</v>
      </c>
      <c r="AH50" s="24">
        <f ca="1">SQRT(Inputs!$B$38)*L50+SQRT(1-Inputs!$B$38)*_xlfn.NORM.S.INV(RAND())</f>
        <v>-1.7775614054496436</v>
      </c>
      <c r="AI50" s="24">
        <f ca="1">SQRT(Inputs!$B$38)*M50+SQRT(1-Inputs!$B$38)*_xlfn.NORM.S.INV(RAND())</f>
        <v>2.7359129043572912</v>
      </c>
      <c r="AJ50" s="24">
        <f ca="1">SQRT(Inputs!$B$38)*C50+SQRT(1-Inputs!$B$38)*_xlfn.NORM.S.INV(RAND())</f>
        <v>-0.86442691823982964</v>
      </c>
      <c r="AK50" s="24">
        <f ca="1">SQRT(Inputs!$B$38)*D50+SQRT(1-Inputs!$B$38)*_xlfn.NORM.S.INV(RAND())</f>
        <v>-0.14945014922816485</v>
      </c>
      <c r="AL50" s="24">
        <f ca="1">SQRT(Inputs!$B$38)*E50+SQRT(1-Inputs!$B$38)*_xlfn.NORM.S.INV(RAND())</f>
        <v>0.37582357422577706</v>
      </c>
      <c r="AM50" s="24">
        <f ca="1">SQRT(Inputs!$B$38)*F50+SQRT(1-Inputs!$B$38)*_xlfn.NORM.S.INV(RAND())</f>
        <v>0.27483842545124676</v>
      </c>
      <c r="AN50" s="24">
        <f ca="1">SQRT(Inputs!$B$38)*G50+SQRT(1-Inputs!$B$38)*_xlfn.NORM.S.INV(RAND())</f>
        <v>-0.29545010669158317</v>
      </c>
      <c r="AO50" s="24">
        <f ca="1">SQRT(Inputs!$B$38)*H50+SQRT(1-Inputs!$B$38)*_xlfn.NORM.S.INV(RAND())</f>
        <v>-0.74287114653869268</v>
      </c>
      <c r="AP50" s="24">
        <f ca="1">SQRT(Inputs!$B$38)*I50+SQRT(1-Inputs!$B$38)*_xlfn.NORM.S.INV(RAND())</f>
        <v>0.28481501646501384</v>
      </c>
      <c r="AQ50" s="24">
        <f ca="1">SQRT(Inputs!$B$38)*J50+SQRT(1-Inputs!$B$38)*_xlfn.NORM.S.INV(RAND())</f>
        <v>0.25608543427257785</v>
      </c>
      <c r="AR50" s="24">
        <f ca="1">SQRT(Inputs!$B$38)*K50+SQRT(1-Inputs!$B$38)*_xlfn.NORM.S.INV(RAND())</f>
        <v>0.35576540363602399</v>
      </c>
      <c r="AS50" s="24">
        <f ca="1">SQRT(Inputs!$B$38)*L50+SQRT(1-Inputs!$B$38)*_xlfn.NORM.S.INV(RAND())</f>
        <v>-1.2544243586886485</v>
      </c>
      <c r="AT50" s="24">
        <f ca="1">SQRT(Inputs!$B$38)*M50+SQRT(1-Inputs!$B$38)*_xlfn.NORM.S.INV(RAND())</f>
        <v>0.5038671461621298</v>
      </c>
      <c r="AU50" s="15">
        <f ca="1">Inputs!$B$6*EXP($B$8-0.5*C$5^2+C$5*N50)</f>
        <v>4735.1379547958468</v>
      </c>
      <c r="AV50" s="15">
        <f t="shared" ca="1" si="1"/>
        <v>5939.3260834756275</v>
      </c>
      <c r="AW50" s="15">
        <f t="shared" ca="1" si="2"/>
        <v>6156.3918023206043</v>
      </c>
      <c r="AX50" s="15">
        <f t="shared" ca="1" si="3"/>
        <v>7569.9367193159014</v>
      </c>
      <c r="AY50" s="15">
        <f t="shared" ca="1" si="4"/>
        <v>7215.8258200710679</v>
      </c>
      <c r="AZ50" s="15">
        <f t="shared" ca="1" si="5"/>
        <v>7763.6112321872461</v>
      </c>
      <c r="BA50" s="15">
        <f t="shared" ca="1" si="6"/>
        <v>11440.225879345777</v>
      </c>
      <c r="BB50" s="15">
        <f t="shared" ca="1" si="7"/>
        <v>14651.075997397091</v>
      </c>
      <c r="BC50" s="15">
        <f t="shared" ca="1" si="8"/>
        <v>16070.991821785923</v>
      </c>
      <c r="BD50" s="15">
        <f t="shared" ca="1" si="9"/>
        <v>17854.883976273806</v>
      </c>
      <c r="BE50" s="15">
        <f t="shared" ca="1" si="10"/>
        <v>25967.621187855599</v>
      </c>
      <c r="BF50" s="15">
        <f ca="1">Inputs!$B$13*EXP($B$9-0.5*C$6^2+C$6*Y50)</f>
        <v>15171.349587497909</v>
      </c>
      <c r="BG50" s="15">
        <f t="shared" ca="1" si="11"/>
        <v>17978.335564424488</v>
      </c>
      <c r="BH50" s="15">
        <f t="shared" ca="1" si="12"/>
        <v>17782.638219676017</v>
      </c>
      <c r="BI50" s="15">
        <f t="shared" ca="1" si="13"/>
        <v>21512.033057300447</v>
      </c>
      <c r="BJ50" s="15">
        <f t="shared" ca="1" si="14"/>
        <v>26524.959599089863</v>
      </c>
      <c r="BK50" s="15">
        <f t="shared" ca="1" si="15"/>
        <v>31213.854258945335</v>
      </c>
      <c r="BL50" s="15">
        <f t="shared" ca="1" si="16"/>
        <v>34018.537581149845</v>
      </c>
      <c r="BM50" s="15">
        <f t="shared" ca="1" si="17"/>
        <v>44810.294094747129</v>
      </c>
      <c r="BN50" s="15">
        <f t="shared" ca="1" si="18"/>
        <v>50530.433915488473</v>
      </c>
      <c r="BO50" s="15">
        <f t="shared" ca="1" si="19"/>
        <v>50566.455849167753</v>
      </c>
      <c r="BP50" s="15">
        <f t="shared" ca="1" si="20"/>
        <v>84853.996461680028</v>
      </c>
      <c r="BQ50" s="15">
        <f ca="1">Inputs!$B$20*EXP($B$10-0.5*C$7^2+C$7*AJ50)</f>
        <v>3156.8545728140957</v>
      </c>
      <c r="BR50" s="15">
        <f t="shared" ca="1" si="21"/>
        <v>4084.8919679990495</v>
      </c>
      <c r="BS50" s="15">
        <f t="shared" ca="1" si="22"/>
        <v>6231.3948528193087</v>
      </c>
      <c r="BT50" s="15">
        <f t="shared" ca="1" si="23"/>
        <v>9234.0720686645527</v>
      </c>
      <c r="BU50" s="15">
        <f t="shared" ca="1" si="24"/>
        <v>11914.372583485147</v>
      </c>
      <c r="BV50" s="15">
        <f t="shared" ca="1" si="25"/>
        <v>14021.726064853006</v>
      </c>
      <c r="BW50" s="15">
        <f t="shared" ca="1" si="26"/>
        <v>20782.290802567197</v>
      </c>
      <c r="BX50" s="15">
        <f t="shared" ca="1" si="27"/>
        <v>30598.617767290136</v>
      </c>
      <c r="BY50" s="15">
        <f t="shared" ca="1" si="28"/>
        <v>45893.754012744561</v>
      </c>
      <c r="BZ50" s="15">
        <f t="shared" ca="1" si="29"/>
        <v>51133.303684385544</v>
      </c>
      <c r="CA50" s="15">
        <f t="shared" ca="1" si="30"/>
        <v>78554.674690791348</v>
      </c>
      <c r="CB50" s="15">
        <f ca="1">(AU50*DCF!C$10-DCF!C$5*MAX(AU50*DCF!C$10,0)-MAX(AU50-Inputs!$B$6,0)/Inputs!$B$10)*DCF!C$6</f>
        <v>1044.6935775177403</v>
      </c>
      <c r="CC50" s="15">
        <f ca="1">(AV50*DCF!D$10-DCF!D$5*MAX(AV50*DCF!D$10,0)-MAX(AV50-AU50,0)/Inputs!$B$10)*DCF!D$6</f>
        <v>1154.0607358973825</v>
      </c>
      <c r="CD50" s="15">
        <f ca="1">(AW50*DCF!E$10-DCF!E$5*MAX(AW50*DCF!E$10,0)-MAX(AW50-AV50,0)/Inputs!$B$10)*DCF!E$6</f>
        <v>1372.5206767070283</v>
      </c>
      <c r="CE50" s="15">
        <f ca="1">(AX50*DCF!F$10-DCF!F$5*MAX(AX50*DCF!F$10,0)-MAX(AX50-AW50,0)/Inputs!$B$10)*DCF!F$6</f>
        <v>1358.3814704074248</v>
      </c>
      <c r="CF50" s="15">
        <f ca="1">(AY50*DCF!G$10-DCF!G$5*MAX(AY50*DCF!G$10,0)-MAX(AY50-AX50,0)/Inputs!$B$10)*DCF!G$6</f>
        <v>1486.7476586445548</v>
      </c>
      <c r="CG50" s="15">
        <f ca="1">(AZ50*DCF!H$10-DCF!H$5*MAX(AZ50*DCF!H$10,0)-MAX(AZ50-AY50,0)/Inputs!$B$10)*DCF!H$6</f>
        <v>1410.041569154029</v>
      </c>
      <c r="CH50" s="15">
        <f ca="1">(BA50*DCF!I$10-DCF!I$5*MAX(BA50*DCF!I$10,0)-MAX(BA50-AZ50,0)/Inputs!$B$10)*DCF!I$6</f>
        <v>1486.6183083787209</v>
      </c>
      <c r="CI50" s="15">
        <f ca="1">(BB50*DCF!J$10-DCF!J$5*MAX(BB50*DCF!J$10,0)-MAX(BB50-BA50,0)/Inputs!$B$10)*DCF!J$6</f>
        <v>2027.6072115739896</v>
      </c>
      <c r="CJ50" s="15">
        <f ca="1">(BC50*DCF!K$10-DCF!K$5*MAX(BC50*DCF!K$10,0)-MAX(BC50-BB50,0)/Inputs!$B$10)*DCF!K$6</f>
        <v>2388.4049813706965</v>
      </c>
      <c r="CK50" s="15">
        <f ca="1">(BD50*DCF!L$10-DCF!L$5*MAX(BD50*DCF!L$10,0)-MAX(BD50-BC50,0)/Inputs!$B$10)*DCF!L$6</f>
        <v>2462.169892205693</v>
      </c>
      <c r="CL50" s="15">
        <f ca="1">(BE50*DCF!M$10-DCF!M$5*MAX(BE50*DCF!M$10,0)-MAX(BE50-BD50,0)/Inputs!$B$10)*DCF!M$6</f>
        <v>2695.2140722602667</v>
      </c>
      <c r="CM50" s="15">
        <f ca="1">(BF50*DCF!C$28-DCF!C$5*MAX(BF50*DCF!C$28,0)-MAX(BF50-Inputs!$B$13,0)/Inputs!$B$17)*DCF!C$6</f>
        <v>3756.2126599997487</v>
      </c>
      <c r="CN50" s="15">
        <f ca="1">(BG50*DCF!D$28-DCF!D$5*MAX(BG50*DCF!D$28,0)-MAX(BG50-BF50,0)/Inputs!$B$17)*DCF!D$6</f>
        <v>4696.1756645176192</v>
      </c>
      <c r="CO50" s="15">
        <f ca="1">(BH50*DCF!E$28-DCF!E$5*MAX(BH50*DCF!E$28,0)-MAX(BH50-BG50,0)/Inputs!$B$17)*DCF!E$6</f>
        <v>5036.35978935396</v>
      </c>
      <c r="CP50" s="15">
        <f ca="1">(BI50*DCF!F$28-DCF!F$5*MAX(BI50*DCF!F$28,0)-MAX(BI50-BH50,0)/Inputs!$B$17)*DCF!F$6</f>
        <v>5160.9550517810449</v>
      </c>
      <c r="CQ50" s="15">
        <f ca="1">(BJ50*DCF!G$28-DCF!G$5*MAX(BJ50*DCF!G$28,0)-MAX(BJ50-BI50,0)/Inputs!$B$17)*DCF!G$6</f>
        <v>6038.9772896109598</v>
      </c>
      <c r="CR50" s="15">
        <f ca="1">(BK50*DCF!H$28-DCF!H$5*MAX(BK50*DCF!H$28,0)-MAX(BK50-BJ50,0)/Inputs!$B$17)*DCF!H$6</f>
        <v>6991.007889098938</v>
      </c>
      <c r="CS50" s="15">
        <f ca="1">(BL50*DCF!I$28-DCF!I$5*MAX(BL50*DCF!I$28,0)-MAX(BL50-BK50,0)/Inputs!$B$17)*DCF!I$6</f>
        <v>7597.0043892864915</v>
      </c>
      <c r="CT50" s="15">
        <f ca="1">(BM50*DCF!J$28-DCF!J$5*MAX(BM50*DCF!J$28,0)-MAX(BM50-BL50,0)/Inputs!$B$17)*DCF!J$6</f>
        <v>8565.5168158554261</v>
      </c>
      <c r="CU50" s="15">
        <f ca="1">(BN50*DCF!K$28-DCF!K$5*MAX(BN50*DCF!K$28,0)-MAX(BN50-BM50,0)/Inputs!$B$17)*DCF!K$6</f>
        <v>9970.5394629420061</v>
      </c>
      <c r="CV50" s="15">
        <f ca="1">(BO50*DCF!L$28-DCF!L$5*MAX(BO50*DCF!L$28,0)-MAX(BO50-BN50,0)/Inputs!$B$17)*DCF!L$6</f>
        <v>10084.993383560817</v>
      </c>
      <c r="CW50" s="15">
        <f ca="1">(BP50*DCF!M$28-DCF!M$5*MAX(BP50*DCF!M$28,0)-MAX(BP50-BO50,0)/Inputs!$B$17)*DCF!M$6</f>
        <v>12381.31709202696</v>
      </c>
      <c r="CX50" s="15">
        <f ca="1">(BQ50*DCF!C$46-DCF!C$5*MAX(BQ50*DCF!C$46,0)-MAX(BQ50-Inputs!$B$20,0)/Inputs!$B$24)*DCF!C$6</f>
        <v>-729.06572120417911</v>
      </c>
      <c r="CY50" s="15">
        <f ca="1">(BR50*DCF!D$46-DCF!D$5*MAX(BR50*DCF!D$46,0)-MAX(BR50-BQ50,0)/Inputs!$B$24)*DCF!D$6</f>
        <v>-1093.1816511409515</v>
      </c>
      <c r="CZ50" s="15">
        <f ca="1">(BS50*DCF!E$46-DCF!E$5*MAX(BS50*DCF!E$46,0)-MAX(BS50-BR50,0)/Inputs!$B$24)*DCF!E$6</f>
        <v>-1582.9656359247117</v>
      </c>
      <c r="DA50" s="15">
        <f ca="1">(BT50*DCF!F$46-DCF!F$5*MAX(BT50*DCF!F$46,0)-MAX(BT50-BS50,0)/Inputs!$B$24)*DCF!F$6</f>
        <v>-1765.8532064542937</v>
      </c>
      <c r="DB50" s="15">
        <f ca="1">(BU50*DCF!G$46-DCF!G$5*MAX(BU50*DCF!G$46,0)-MAX(BU50-BT50,0)/Inputs!$B$24)*DCF!G$6</f>
        <v>-1302.3760906960927</v>
      </c>
      <c r="DC50" s="15">
        <f ca="1">(BV50*DCF!H$46-DCF!H$5*MAX(BV50*DCF!H$46,0)-MAX(BV50-BU50,0)/Inputs!$B$24)*DCF!H$6</f>
        <v>-654.84718236605704</v>
      </c>
      <c r="DD50" s="15">
        <f ca="1">(BW50*DCF!I$46-DCF!I$5*MAX(BW50*DCF!I$46,0)-MAX(BW50-BV50,0)/Inputs!$B$24)*DCF!I$6</f>
        <v>-1460.721539349573</v>
      </c>
      <c r="DE50" s="15">
        <f ca="1">(BX50*DCF!J$46-DCF!J$5*MAX(BX50*DCF!J$46,0)-MAX(BX50-BW50,0)/Inputs!$B$24)*DCF!J$6</f>
        <v>-1319.6021597970678</v>
      </c>
      <c r="DF50" s="15">
        <f ca="1">(BY50*DCF!K$46-DCF!K$5*MAX(BY50*DCF!K$46,0)-MAX(BY50-BX50,0)/Inputs!$B$24)*DCF!K$6</f>
        <v>-1125.2967025740475</v>
      </c>
      <c r="DG50" s="15">
        <f ca="1">(BZ50*DCF!L$46-DCF!L$5*MAX(BZ50*DCF!L$46,0)-MAX(BZ50-BY50,0)/Inputs!$B$24)*DCF!L$6</f>
        <v>2348.881601947428</v>
      </c>
      <c r="DH50" s="15">
        <f ca="1">(CA50*DCF!M$46-DCF!M$5*MAX(CA50*DCF!M$46,0)-MAX(CA50-BZ50,0)/Inputs!$B$24)*DCF!M$6</f>
        <v>425.77054439368811</v>
      </c>
      <c r="DI50" s="15">
        <f ca="1">SUM(CB50:CL50)+BE50*DCF!M$10*(1+Inputs!$B$30)*(1-Inputs!$B$33)*(1-Inputs!$B$30/Inputs!$B$31)/(Inputs!$B$29-Inputs!$B$30)*DCF!M$6</f>
        <v>91154.693306160858</v>
      </c>
      <c r="DJ50" s="15">
        <f ca="1">SUM(CM50:CW50)+BP50*DCF!M$28*(1+Inputs!$B$30)*(1-Inputs!$B$33)*(1-Inputs!$B$30/Inputs!$B$31)/(Inputs!$B$29-Inputs!$B$30)*DCF!M$6</f>
        <v>395145.45179576159</v>
      </c>
      <c r="DK50" s="15">
        <f ca="1">SUM(CX50:DH50)+CA50*DCF!M$46*(1+Inputs!$B$30)*(1-Inputs!$B$33)*(1-Inputs!$B$30/Inputs!$B$31)/(Inputs!$B$29-Inputs!$B$30)*DCF!M$6</f>
        <v>113195.57472489291</v>
      </c>
      <c r="DM50" s="15">
        <f ca="1">DI50+DJ50+DK50+Inputs!$B$34+Inputs!$B$36-Inputs!$B$35</f>
        <v>676346.71982681542</v>
      </c>
    </row>
    <row r="51" spans="1:117" x14ac:dyDescent="0.75">
      <c r="A51" s="11">
        <v>38</v>
      </c>
      <c r="C51" s="24">
        <f t="shared" ca="1" si="33"/>
        <v>-6.3150159146705187E-2</v>
      </c>
      <c r="D51" s="24">
        <f t="shared" ca="1" si="33"/>
        <v>-0.48203241668985886</v>
      </c>
      <c r="E51" s="24">
        <f t="shared" ca="1" si="33"/>
        <v>-0.56760777376590066</v>
      </c>
      <c r="F51" s="24">
        <f t="shared" ca="1" si="33"/>
        <v>1.3581864587673709</v>
      </c>
      <c r="G51" s="24">
        <f t="shared" ca="1" si="33"/>
        <v>0.19054701938408</v>
      </c>
      <c r="H51" s="24">
        <f t="shared" ca="1" si="33"/>
        <v>-0.59664093112012795</v>
      </c>
      <c r="I51" s="24">
        <f t="shared" ca="1" si="33"/>
        <v>-0.67850818632542975</v>
      </c>
      <c r="J51" s="24">
        <f t="shared" ca="1" si="33"/>
        <v>-0.67041759217243868</v>
      </c>
      <c r="K51" s="24">
        <f t="shared" ca="1" si="33"/>
        <v>0.12608287377638694</v>
      </c>
      <c r="L51" s="24">
        <f t="shared" ca="1" si="33"/>
        <v>0.70677274583607985</v>
      </c>
      <c r="M51" s="24">
        <f t="shared" ca="1" si="33"/>
        <v>-2.3099047234085601</v>
      </c>
      <c r="N51" s="24">
        <f ca="1">SQRT(Inputs!$B$38)*C51+SQRT(1-Inputs!$B$38)*_xlfn.NORM.S.INV(RAND())</f>
        <v>-0.9525655368343523</v>
      </c>
      <c r="O51" s="24">
        <f ca="1">SQRT(Inputs!$B$38)*D51+SQRT(1-Inputs!$B$38)*_xlfn.NORM.S.INV(RAND())</f>
        <v>0.75956366227417482</v>
      </c>
      <c r="P51" s="24">
        <f ca="1">SQRT(Inputs!$B$38)*E51+SQRT(1-Inputs!$B$38)*_xlfn.NORM.S.INV(RAND())</f>
        <v>0.55504320457442258</v>
      </c>
      <c r="Q51" s="24">
        <f ca="1">SQRT(Inputs!$B$38)*F51+SQRT(1-Inputs!$B$38)*_xlfn.NORM.S.INV(RAND())</f>
        <v>0.35821130333541451</v>
      </c>
      <c r="R51" s="24">
        <f ca="1">SQRT(Inputs!$B$38)*G51+SQRT(1-Inputs!$B$38)*_xlfn.NORM.S.INV(RAND())</f>
        <v>0.89255060056756919</v>
      </c>
      <c r="S51" s="24">
        <f ca="1">SQRT(Inputs!$B$38)*H51+SQRT(1-Inputs!$B$38)*_xlfn.NORM.S.INV(RAND())</f>
        <v>0.13429340118325839</v>
      </c>
      <c r="T51" s="24">
        <f ca="1">SQRT(Inputs!$B$38)*I51+SQRT(1-Inputs!$B$38)*_xlfn.NORM.S.INV(RAND())</f>
        <v>-0.59057577016948681</v>
      </c>
      <c r="U51" s="24">
        <f ca="1">SQRT(Inputs!$B$38)*J51+SQRT(1-Inputs!$B$38)*_xlfn.NORM.S.INV(RAND())</f>
        <v>-1.5053340535362563</v>
      </c>
      <c r="V51" s="24">
        <f ca="1">SQRT(Inputs!$B$38)*K51+SQRT(1-Inputs!$B$38)*_xlfn.NORM.S.INV(RAND())</f>
        <v>-0.44402470263335619</v>
      </c>
      <c r="W51" s="24">
        <f ca="1">SQRT(Inputs!$B$38)*L51+SQRT(1-Inputs!$B$38)*_xlfn.NORM.S.INV(RAND())</f>
        <v>-0.82440038419571537</v>
      </c>
      <c r="X51" s="24">
        <f ca="1">SQRT(Inputs!$B$38)*M51+SQRT(1-Inputs!$B$38)*_xlfn.NORM.S.INV(RAND())</f>
        <v>-1.4084088717770435</v>
      </c>
      <c r="Y51" s="24">
        <f ca="1">SQRT(Inputs!$B$38)*C51+SQRT(1-Inputs!$B$38)*_xlfn.NORM.S.INV(RAND())</f>
        <v>0.43990864296308957</v>
      </c>
      <c r="Z51" s="24">
        <f ca="1">SQRT(Inputs!$B$38)*D51+SQRT(1-Inputs!$B$38)*_xlfn.NORM.S.INV(RAND())</f>
        <v>-2.0934165231801165</v>
      </c>
      <c r="AA51" s="24">
        <f ca="1">SQRT(Inputs!$B$38)*E51+SQRT(1-Inputs!$B$38)*_xlfn.NORM.S.INV(RAND())</f>
        <v>-0.4706575977013473</v>
      </c>
      <c r="AB51" s="24">
        <f ca="1">SQRT(Inputs!$B$38)*F51+SQRT(1-Inputs!$B$38)*_xlfn.NORM.S.INV(RAND())</f>
        <v>1.8362105795907664</v>
      </c>
      <c r="AC51" s="24">
        <f ca="1">SQRT(Inputs!$B$38)*G51+SQRT(1-Inputs!$B$38)*_xlfn.NORM.S.INV(RAND())</f>
        <v>-0.13833740192088101</v>
      </c>
      <c r="AD51" s="24">
        <f ca="1">SQRT(Inputs!$B$38)*H51+SQRT(1-Inputs!$B$38)*_xlfn.NORM.S.INV(RAND())</f>
        <v>-0.75326986002190033</v>
      </c>
      <c r="AE51" s="24">
        <f ca="1">SQRT(Inputs!$B$38)*I51+SQRT(1-Inputs!$B$38)*_xlfn.NORM.S.INV(RAND())</f>
        <v>-3.9501063482021537E-2</v>
      </c>
      <c r="AF51" s="24">
        <f ca="1">SQRT(Inputs!$B$38)*J51+SQRT(1-Inputs!$B$38)*_xlfn.NORM.S.INV(RAND())</f>
        <v>-0.68825557311231245</v>
      </c>
      <c r="AG51" s="24">
        <f ca="1">SQRT(Inputs!$B$38)*K51+SQRT(1-Inputs!$B$38)*_xlfn.NORM.S.INV(RAND())</f>
        <v>0.21115413878120542</v>
      </c>
      <c r="AH51" s="24">
        <f ca="1">SQRT(Inputs!$B$38)*L51+SQRT(1-Inputs!$B$38)*_xlfn.NORM.S.INV(RAND())</f>
        <v>-0.62054267000061725</v>
      </c>
      <c r="AI51" s="24">
        <f ca="1">SQRT(Inputs!$B$38)*M51+SQRT(1-Inputs!$B$38)*_xlfn.NORM.S.INV(RAND())</f>
        <v>-1.455577488200678</v>
      </c>
      <c r="AJ51" s="24">
        <f ca="1">SQRT(Inputs!$B$38)*C51+SQRT(1-Inputs!$B$38)*_xlfn.NORM.S.INV(RAND())</f>
        <v>-9.4927785770902842E-2</v>
      </c>
      <c r="AK51" s="24">
        <f ca="1">SQRT(Inputs!$B$38)*D51+SQRT(1-Inputs!$B$38)*_xlfn.NORM.S.INV(RAND())</f>
        <v>-1.3126894946113468</v>
      </c>
      <c r="AL51" s="24">
        <f ca="1">SQRT(Inputs!$B$38)*E51+SQRT(1-Inputs!$B$38)*_xlfn.NORM.S.INV(RAND())</f>
        <v>-8.9463860753161012E-2</v>
      </c>
      <c r="AM51" s="24">
        <f ca="1">SQRT(Inputs!$B$38)*F51+SQRT(1-Inputs!$B$38)*_xlfn.NORM.S.INV(RAND())</f>
        <v>0.87626412662539921</v>
      </c>
      <c r="AN51" s="24">
        <f ca="1">SQRT(Inputs!$B$38)*G51+SQRT(1-Inputs!$B$38)*_xlfn.NORM.S.INV(RAND())</f>
        <v>-0.59747591447000881</v>
      </c>
      <c r="AO51" s="24">
        <f ca="1">SQRT(Inputs!$B$38)*H51+SQRT(1-Inputs!$B$38)*_xlfn.NORM.S.INV(RAND())</f>
        <v>1.0361113983035126</v>
      </c>
      <c r="AP51" s="24">
        <f ca="1">SQRT(Inputs!$B$38)*I51+SQRT(1-Inputs!$B$38)*_xlfn.NORM.S.INV(RAND())</f>
        <v>-1.2486731193680367</v>
      </c>
      <c r="AQ51" s="24">
        <f ca="1">SQRT(Inputs!$B$38)*J51+SQRT(1-Inputs!$B$38)*_xlfn.NORM.S.INV(RAND())</f>
        <v>-0.56831989459189902</v>
      </c>
      <c r="AR51" s="24">
        <f ca="1">SQRT(Inputs!$B$38)*K51+SQRT(1-Inputs!$B$38)*_xlfn.NORM.S.INV(RAND())</f>
        <v>-0.32357563302615239</v>
      </c>
      <c r="AS51" s="24">
        <f ca="1">SQRT(Inputs!$B$38)*L51+SQRT(1-Inputs!$B$38)*_xlfn.NORM.S.INV(RAND())</f>
        <v>1.423441413216771</v>
      </c>
      <c r="AT51" s="24">
        <f ca="1">SQRT(Inputs!$B$38)*M51+SQRT(1-Inputs!$B$38)*_xlfn.NORM.S.INV(RAND())</f>
        <v>-0.81542773022703852</v>
      </c>
      <c r="AU51" s="15">
        <f ca="1">Inputs!$B$6*EXP($B$8-0.5*C$5^2+C$5*N51)</f>
        <v>4253.1608006970391</v>
      </c>
      <c r="AV51" s="15">
        <f t="shared" ca="1" si="1"/>
        <v>5788.8026505309163</v>
      </c>
      <c r="AW51" s="15">
        <f t="shared" ca="1" si="2"/>
        <v>7607.1300372942414</v>
      </c>
      <c r="AX51" s="15">
        <f t="shared" ca="1" si="3"/>
        <v>9712.6224075665668</v>
      </c>
      <c r="AY51" s="15">
        <f t="shared" ca="1" si="4"/>
        <v>13173.903214561857</v>
      </c>
      <c r="AZ51" s="15">
        <f t="shared" ca="1" si="5"/>
        <v>16352.079874498104</v>
      </c>
      <c r="BA51" s="15">
        <f t="shared" ca="1" si="6"/>
        <v>18811.358801206781</v>
      </c>
      <c r="BB51" s="15">
        <f t="shared" ca="1" si="7"/>
        <v>19806.597478311181</v>
      </c>
      <c r="BC51" s="15">
        <f t="shared" ca="1" si="8"/>
        <v>23240.269082623909</v>
      </c>
      <c r="BD51" s="15">
        <f t="shared" ca="1" si="9"/>
        <v>26358.617470818892</v>
      </c>
      <c r="BE51" s="15">
        <f t="shared" ca="1" si="10"/>
        <v>28410.568621255232</v>
      </c>
      <c r="BF51" s="15">
        <f ca="1">Inputs!$B$13*EXP($B$9-0.5*C$6^2+C$6*Y51)</f>
        <v>15091.3966719621</v>
      </c>
      <c r="BG51" s="15">
        <f t="shared" ca="1" si="11"/>
        <v>12606.414197373218</v>
      </c>
      <c r="BH51" s="15">
        <f t="shared" ca="1" si="12"/>
        <v>14246.08365563499</v>
      </c>
      <c r="BI51" s="15">
        <f t="shared" ca="1" si="13"/>
        <v>23135.255742592431</v>
      </c>
      <c r="BJ51" s="15">
        <f t="shared" ca="1" si="14"/>
        <v>27802.353142302196</v>
      </c>
      <c r="BK51" s="15">
        <f t="shared" ca="1" si="15"/>
        <v>30796.257899033688</v>
      </c>
      <c r="BL51" s="15">
        <f t="shared" ca="1" si="16"/>
        <v>37636.331760786845</v>
      </c>
      <c r="BM51" s="15">
        <f t="shared" ca="1" si="17"/>
        <v>42472.039018731128</v>
      </c>
      <c r="BN51" s="15">
        <f t="shared" ca="1" si="18"/>
        <v>53573.907406947859</v>
      </c>
      <c r="BO51" s="15">
        <f t="shared" ca="1" si="19"/>
        <v>61329.86374737665</v>
      </c>
      <c r="BP51" s="15">
        <f t="shared" ca="1" si="20"/>
        <v>64009.395431854777</v>
      </c>
      <c r="BQ51" s="15">
        <f ca="1">Inputs!$B$20*EXP($B$10-0.5*C$7^2+C$7*AJ51)</f>
        <v>4147.4934526104507</v>
      </c>
      <c r="BR51" s="15">
        <f t="shared" ca="1" si="21"/>
        <v>3709.1462845957267</v>
      </c>
      <c r="BS51" s="15">
        <f t="shared" ca="1" si="22"/>
        <v>4950.4315372352812</v>
      </c>
      <c r="BT51" s="15">
        <f t="shared" ca="1" si="23"/>
        <v>8589.564464880099</v>
      </c>
      <c r="BU51" s="15">
        <f t="shared" ca="1" si="24"/>
        <v>10301.73381192108</v>
      </c>
      <c r="BV51" s="15">
        <f t="shared" ca="1" si="25"/>
        <v>18101.176614497719</v>
      </c>
      <c r="BW51" s="15">
        <f t="shared" ca="1" si="26"/>
        <v>19392.93014845466</v>
      </c>
      <c r="BX51" s="15">
        <f t="shared" ca="1" si="27"/>
        <v>24203.330562792453</v>
      </c>
      <c r="BY51" s="15">
        <f t="shared" ca="1" si="28"/>
        <v>31877.158153186952</v>
      </c>
      <c r="BZ51" s="15">
        <f t="shared" ca="1" si="29"/>
        <v>58106.584923658207</v>
      </c>
      <c r="CA51" s="15">
        <f t="shared" ca="1" si="30"/>
        <v>70611.859272206129</v>
      </c>
      <c r="CB51" s="15">
        <f ca="1">(AU51*DCF!C$10-DCF!C$5*MAX(AU51*DCF!C$10,0)-MAX(AU51-Inputs!$B$6,0)/Inputs!$B$10)*DCF!C$6</f>
        <v>1048.1301605344693</v>
      </c>
      <c r="CC51" s="15">
        <f ca="1">(AV51*DCF!D$10-DCF!D$5*MAX(AV51*DCF!D$10,0)-MAX(AV51-AU51,0)/Inputs!$B$10)*DCF!D$6</f>
        <v>1036.555353736597</v>
      </c>
      <c r="CD51" s="15">
        <f ca="1">(AW51*DCF!E$10-DCF!E$5*MAX(AW51*DCF!E$10,0)-MAX(AW51-AV51,0)/Inputs!$B$10)*DCF!E$6</f>
        <v>1346.8026028065644</v>
      </c>
      <c r="CE51" s="15">
        <f ca="1">(AX51*DCF!F$10-DCF!F$5*MAX(AX51*DCF!F$10,0)-MAX(AX51-AW51,0)/Inputs!$B$10)*DCF!F$6</f>
        <v>1682.1492317527045</v>
      </c>
      <c r="CF51" s="15">
        <f ca="1">(AY51*DCF!G$10-DCF!G$5*MAX(AY51*DCF!G$10,0)-MAX(AY51-AX51,0)/Inputs!$B$10)*DCF!G$6</f>
        <v>2049.031035444893</v>
      </c>
      <c r="CG51" s="15">
        <f ca="1">(AZ51*DCF!H$10-DCF!H$5*MAX(AZ51*DCF!H$10,0)-MAX(AZ51-AY51,0)/Inputs!$B$10)*DCF!H$6</f>
        <v>2610.4257943632697</v>
      </c>
      <c r="CH51" s="15">
        <f ca="1">(BA51*DCF!I$10-DCF!I$5*MAX(BA51*DCF!I$10,0)-MAX(BA51-AZ51,0)/Inputs!$B$10)*DCF!I$6</f>
        <v>3032.7411031932852</v>
      </c>
      <c r="CI51" s="15">
        <f ca="1">(BB51*DCF!J$10-DCF!J$5*MAX(BB51*DCF!J$10,0)-MAX(BB51-BA51,0)/Inputs!$B$10)*DCF!J$6</f>
        <v>3248.0460637105148</v>
      </c>
      <c r="CJ51" s="15">
        <f ca="1">(BC51*DCF!K$10-DCF!K$5*MAX(BC51*DCF!K$10,0)-MAX(BC51-BB51,0)/Inputs!$B$10)*DCF!K$6</f>
        <v>3260.6483269162336</v>
      </c>
      <c r="CK51" s="15">
        <f ca="1">(BD51*DCF!L$10-DCF!L$5*MAX(BD51*DCF!L$10,0)-MAX(BD51-BC51,0)/Inputs!$B$10)*DCF!L$6</f>
        <v>3572.1278121530659</v>
      </c>
      <c r="CL51" s="15">
        <f ca="1">(BE51*DCF!M$10-DCF!M$5*MAX(BE51*DCF!M$10,0)-MAX(BE51-BD51,0)/Inputs!$B$10)*DCF!M$6</f>
        <v>3763.971206248712</v>
      </c>
      <c r="CM51" s="15">
        <f ca="1">(BF51*DCF!C$28-DCF!C$5*MAX(BF51*DCF!C$28,0)-MAX(BF51-Inputs!$B$13,0)/Inputs!$B$17)*DCF!C$6</f>
        <v>3750.2764310868347</v>
      </c>
      <c r="CN51" s="15">
        <f ca="1">(BG51*DCF!D$28-DCF!D$5*MAX(BG51*DCF!D$28,0)-MAX(BG51-BF51,0)/Inputs!$B$17)*DCF!D$6</f>
        <v>3712.8797330729963</v>
      </c>
      <c r="CO51" s="15">
        <f ca="1">(BH51*DCF!E$28-DCF!E$5*MAX(BH51*DCF!E$28,0)-MAX(BH51-BG51,0)/Inputs!$B$17)*DCF!E$6</f>
        <v>3711.5882828284307</v>
      </c>
      <c r="CP51" s="15">
        <f ca="1">(BI51*DCF!F$28-DCF!F$5*MAX(BI51*DCF!F$28,0)-MAX(BI51-BH51,0)/Inputs!$B$17)*DCF!F$6</f>
        <v>4662.1982490104292</v>
      </c>
      <c r="CQ51" s="15">
        <f ca="1">(BJ51*DCF!G$28-DCF!G$5*MAX(BJ51*DCF!G$28,0)-MAX(BJ51-BI51,0)/Inputs!$B$17)*DCF!G$6</f>
        <v>6428.5717812773082</v>
      </c>
      <c r="CR51" s="15">
        <f ca="1">(BK51*DCF!H$28-DCF!H$5*MAX(BK51*DCF!H$28,0)-MAX(BK51-BJ51,0)/Inputs!$B$17)*DCF!H$6</f>
        <v>7151.0855655758232</v>
      </c>
      <c r="CS51" s="15">
        <f ca="1">(BL51*DCF!I$28-DCF!I$5*MAX(BL51*DCF!I$28,0)-MAX(BL51-BK51,0)/Inputs!$B$17)*DCF!I$6</f>
        <v>7868.5374219109053</v>
      </c>
      <c r="CT51" s="15">
        <f ca="1">(BM51*DCF!J$28-DCF!J$5*MAX(BM51*DCF!J$28,0)-MAX(BM51-BL51,0)/Inputs!$B$17)*DCF!J$6</f>
        <v>8833.6152976051453</v>
      </c>
      <c r="CU51" s="15">
        <f ca="1">(BN51*DCF!K$28-DCF!K$5*MAX(BN51*DCF!K$28,0)-MAX(BN51-BM51,0)/Inputs!$B$17)*DCF!K$6</f>
        <v>9954.0799692331148</v>
      </c>
      <c r="CV51" s="15">
        <f ca="1">(BO51*DCF!L$28-DCF!L$5*MAX(BO51*DCF!L$28,0)-MAX(BO51-BN51,0)/Inputs!$B$17)*DCF!L$6</f>
        <v>11358.99573082204</v>
      </c>
      <c r="CW51" s="15">
        <f ca="1">(BP51*DCF!M$28-DCF!M$5*MAX(BP51*DCF!M$28,0)-MAX(BP51-BO51,0)/Inputs!$B$17)*DCF!M$6</f>
        <v>11763.318440602845</v>
      </c>
      <c r="CX51" s="15">
        <f ca="1">(BQ51*DCF!C$46-DCF!C$5*MAX(BQ51*DCF!C$46,0)-MAX(BQ51-Inputs!$B$20,0)/Inputs!$B$24)*DCF!C$6</f>
        <v>-1395.0301057347233</v>
      </c>
      <c r="CY51" s="15">
        <f ca="1">(BR51*DCF!D$46-DCF!D$5*MAX(BR51*DCF!D$46,0)-MAX(BR51-BQ51,0)/Inputs!$B$24)*DCF!D$6</f>
        <v>-633.06477237098306</v>
      </c>
      <c r="CZ51" s="15">
        <f ca="1">(BS51*DCF!E$46-DCF!E$5*MAX(BS51*DCF!E$46,0)-MAX(BS51-BR51,0)/Inputs!$B$24)*DCF!E$6</f>
        <v>-1074.6776231740553</v>
      </c>
      <c r="DA51" s="15">
        <f ca="1">(BT51*DCF!F$46-DCF!F$5*MAX(BT51*DCF!F$46,0)-MAX(BT51-BS51,0)/Inputs!$B$24)*DCF!F$6</f>
        <v>-1950.6697324248728</v>
      </c>
      <c r="DB51" s="15">
        <f ca="1">(BU51*DCF!G$46-DCF!G$5*MAX(BU51*DCF!G$46,0)-MAX(BU51-BT51,0)/Inputs!$B$24)*DCF!G$6</f>
        <v>-922.46991170108606</v>
      </c>
      <c r="DC51" s="15">
        <f ca="1">(BV51*DCF!H$46-DCF!H$5*MAX(BV51*DCF!H$46,0)-MAX(BV51-BU51,0)/Inputs!$B$24)*DCF!H$6</f>
        <v>-2423.6290629217792</v>
      </c>
      <c r="DD51" s="15">
        <f ca="1">(BW51*DCF!I$46-DCF!I$5*MAX(BW51*DCF!I$46,0)-MAX(BW51-BV51,0)/Inputs!$B$24)*DCF!I$6</f>
        <v>77.074770527103524</v>
      </c>
      <c r="DE51" s="15">
        <f ca="1">(BX51*DCF!J$46-DCF!J$5*MAX(BX51*DCF!J$46,0)-MAX(BX51-BW51,0)/Inputs!$B$24)*DCF!J$6</f>
        <v>-260.37683183731849</v>
      </c>
      <c r="DF51" s="15">
        <f ca="1">(BY51*DCF!K$46-DCF!K$5*MAX(BY51*DCF!K$46,0)-MAX(BY51-BX51,0)/Inputs!$B$24)*DCF!K$6</f>
        <v>-58.953792978210267</v>
      </c>
      <c r="DG51" s="15">
        <f ca="1">(BZ51*DCF!L$46-DCF!L$5*MAX(BZ51*DCF!L$46,0)-MAX(BZ51-BY51,0)/Inputs!$B$24)*DCF!L$6</f>
        <v>-1919.1668544693571</v>
      </c>
      <c r="DH51" s="15">
        <f ca="1">(CA51*DCF!M$46-DCF!M$5*MAX(CA51*DCF!M$46,0)-MAX(CA51-BZ51,0)/Inputs!$B$24)*DCF!M$6</f>
        <v>2921.3874603893587</v>
      </c>
      <c r="DI51" s="15">
        <f ca="1">SUM(CB51:CL51)+BE51*DCF!M$10*(1+Inputs!$B$30)*(1-Inputs!$B$33)*(1-Inputs!$B$30/Inputs!$B$31)/(Inputs!$B$29-Inputs!$B$30)*DCF!M$6</f>
        <v>105717.61685469028</v>
      </c>
      <c r="DJ51" s="15">
        <f ca="1">SUM(CM51:CW51)+BP51*DCF!M$28*(1+Inputs!$B$30)*(1-Inputs!$B$33)*(1-Inputs!$B$30/Inputs!$B$31)/(Inputs!$B$29-Inputs!$B$30)*DCF!M$6</f>
        <v>316713.80546766479</v>
      </c>
      <c r="DK51" s="15">
        <f ca="1">SUM(CX51:DH51)+CA51*DCF!M$46*(1+Inputs!$B$30)*(1-Inputs!$B$33)*(1-Inputs!$B$30/Inputs!$B$31)/(Inputs!$B$29-Inputs!$B$30)*DCF!M$6</f>
        <v>101534.72248759447</v>
      </c>
      <c r="DM51" s="15">
        <f ca="1">DI51+DJ51+DK51+Inputs!$B$34+Inputs!$B$36-Inputs!$B$35</f>
        <v>600817.14480994956</v>
      </c>
    </row>
    <row r="52" spans="1:117" x14ac:dyDescent="0.75">
      <c r="A52" s="11">
        <v>39</v>
      </c>
      <c r="C52" s="24">
        <f t="shared" ca="1" si="33"/>
        <v>-0.78076041523372863</v>
      </c>
      <c r="D52" s="24">
        <f t="shared" ca="1" si="33"/>
        <v>-1.1172620186046771</v>
      </c>
      <c r="E52" s="24">
        <f t="shared" ca="1" si="33"/>
        <v>0.12638962460711067</v>
      </c>
      <c r="F52" s="24">
        <f t="shared" ca="1" si="33"/>
        <v>-1.0076876774148962</v>
      </c>
      <c r="G52" s="24">
        <f t="shared" ca="1" si="33"/>
        <v>-1.7067392563400126</v>
      </c>
      <c r="H52" s="24">
        <f t="shared" ca="1" si="33"/>
        <v>-0.43011993741755866</v>
      </c>
      <c r="I52" s="24">
        <f t="shared" ca="1" si="33"/>
        <v>-1.6226634593734326</v>
      </c>
      <c r="J52" s="24">
        <f t="shared" ca="1" si="33"/>
        <v>0.71756394928185685</v>
      </c>
      <c r="K52" s="24">
        <f t="shared" ca="1" si="33"/>
        <v>-0.39365953043421253</v>
      </c>
      <c r="L52" s="24">
        <f t="shared" ca="1" si="33"/>
        <v>-0.47712744578569605</v>
      </c>
      <c r="M52" s="24">
        <f t="shared" ca="1" si="33"/>
        <v>-1.1256010340797218</v>
      </c>
      <c r="N52" s="24">
        <f ca="1">SQRT(Inputs!$B$38)*C52+SQRT(1-Inputs!$B$38)*_xlfn.NORM.S.INV(RAND())</f>
        <v>0.5424045907088495</v>
      </c>
      <c r="O52" s="24">
        <f ca="1">SQRT(Inputs!$B$38)*D52+SQRT(1-Inputs!$B$38)*_xlfn.NORM.S.INV(RAND())</f>
        <v>0.38529437138001965</v>
      </c>
      <c r="P52" s="24">
        <f ca="1">SQRT(Inputs!$B$38)*E52+SQRT(1-Inputs!$B$38)*_xlfn.NORM.S.INV(RAND())</f>
        <v>1.2563069769036139</v>
      </c>
      <c r="Q52" s="24">
        <f ca="1">SQRT(Inputs!$B$38)*F52+SQRT(1-Inputs!$B$38)*_xlfn.NORM.S.INV(RAND())</f>
        <v>-1.0078603451438817</v>
      </c>
      <c r="R52" s="24">
        <f ca="1">SQRT(Inputs!$B$38)*G52+SQRT(1-Inputs!$B$38)*_xlfn.NORM.S.INV(RAND())</f>
        <v>-0.29526901648761039</v>
      </c>
      <c r="S52" s="24">
        <f ca="1">SQRT(Inputs!$B$38)*H52+SQRT(1-Inputs!$B$38)*_xlfn.NORM.S.INV(RAND())</f>
        <v>-0.68783021538142841</v>
      </c>
      <c r="T52" s="24">
        <f ca="1">SQRT(Inputs!$B$38)*I52+SQRT(1-Inputs!$B$38)*_xlfn.NORM.S.INV(RAND())</f>
        <v>-0.69735698500747934</v>
      </c>
      <c r="U52" s="24">
        <f ca="1">SQRT(Inputs!$B$38)*J52+SQRT(1-Inputs!$B$38)*_xlfn.NORM.S.INV(RAND())</f>
        <v>1.1694845669560419</v>
      </c>
      <c r="V52" s="24">
        <f ca="1">SQRT(Inputs!$B$38)*K52+SQRT(1-Inputs!$B$38)*_xlfn.NORM.S.INV(RAND())</f>
        <v>-0.19034891397359469</v>
      </c>
      <c r="W52" s="24">
        <f ca="1">SQRT(Inputs!$B$38)*L52+SQRT(1-Inputs!$B$38)*_xlfn.NORM.S.INV(RAND())</f>
        <v>-8.7090491654231744E-2</v>
      </c>
      <c r="X52" s="24">
        <f ca="1">SQRT(Inputs!$B$38)*M52+SQRT(1-Inputs!$B$38)*_xlfn.NORM.S.INV(RAND())</f>
        <v>-1.5271319845314846</v>
      </c>
      <c r="Y52" s="24">
        <f ca="1">SQRT(Inputs!$B$38)*C52+SQRT(1-Inputs!$B$38)*_xlfn.NORM.S.INV(RAND())</f>
        <v>-0.62504713626199204</v>
      </c>
      <c r="Z52" s="24">
        <f ca="1">SQRT(Inputs!$B$38)*D52+SQRT(1-Inputs!$B$38)*_xlfn.NORM.S.INV(RAND())</f>
        <v>-0.1605896259339592</v>
      </c>
      <c r="AA52" s="24">
        <f ca="1">SQRT(Inputs!$B$38)*E52+SQRT(1-Inputs!$B$38)*_xlfn.NORM.S.INV(RAND())</f>
        <v>-0.54563927009294044</v>
      </c>
      <c r="AB52" s="24">
        <f ca="1">SQRT(Inputs!$B$38)*F52+SQRT(1-Inputs!$B$38)*_xlfn.NORM.S.INV(RAND())</f>
        <v>-0.63843414234340023</v>
      </c>
      <c r="AC52" s="24">
        <f ca="1">SQRT(Inputs!$B$38)*G52+SQRT(1-Inputs!$B$38)*_xlfn.NORM.S.INV(RAND())</f>
        <v>-0.61086554720630026</v>
      </c>
      <c r="AD52" s="24">
        <f ca="1">SQRT(Inputs!$B$38)*H52+SQRT(1-Inputs!$B$38)*_xlfn.NORM.S.INV(RAND())</f>
        <v>-1.0201763372115042</v>
      </c>
      <c r="AE52" s="24">
        <f ca="1">SQRT(Inputs!$B$38)*I52+SQRT(1-Inputs!$B$38)*_xlfn.NORM.S.INV(RAND())</f>
        <v>-2.2928253159993925</v>
      </c>
      <c r="AF52" s="24">
        <f ca="1">SQRT(Inputs!$B$38)*J52+SQRT(1-Inputs!$B$38)*_xlfn.NORM.S.INV(RAND())</f>
        <v>0.39033149642890497</v>
      </c>
      <c r="AG52" s="24">
        <f ca="1">SQRT(Inputs!$B$38)*K52+SQRT(1-Inputs!$B$38)*_xlfn.NORM.S.INV(RAND())</f>
        <v>0.14290062222226319</v>
      </c>
      <c r="AH52" s="24">
        <f ca="1">SQRT(Inputs!$B$38)*L52+SQRT(1-Inputs!$B$38)*_xlfn.NORM.S.INV(RAND())</f>
        <v>-0.87397812942400988</v>
      </c>
      <c r="AI52" s="24">
        <f ca="1">SQRT(Inputs!$B$38)*M52+SQRT(1-Inputs!$B$38)*_xlfn.NORM.S.INV(RAND())</f>
        <v>-0.39733483412151904</v>
      </c>
      <c r="AJ52" s="24">
        <f ca="1">SQRT(Inputs!$B$38)*C52+SQRT(1-Inputs!$B$38)*_xlfn.NORM.S.INV(RAND())</f>
        <v>-0.59459576771915523</v>
      </c>
      <c r="AK52" s="24">
        <f ca="1">SQRT(Inputs!$B$38)*D52+SQRT(1-Inputs!$B$38)*_xlfn.NORM.S.INV(RAND())</f>
        <v>0.79935748426800224</v>
      </c>
      <c r="AL52" s="24">
        <f ca="1">SQRT(Inputs!$B$38)*E52+SQRT(1-Inputs!$B$38)*_xlfn.NORM.S.INV(RAND())</f>
        <v>0.93147249728848003</v>
      </c>
      <c r="AM52" s="24">
        <f ca="1">SQRT(Inputs!$B$38)*F52+SQRT(1-Inputs!$B$38)*_xlfn.NORM.S.INV(RAND())</f>
        <v>1.4227943219844077</v>
      </c>
      <c r="AN52" s="24">
        <f ca="1">SQRT(Inputs!$B$38)*G52+SQRT(1-Inputs!$B$38)*_xlfn.NORM.S.INV(RAND())</f>
        <v>-1.4514233626977877</v>
      </c>
      <c r="AO52" s="24">
        <f ca="1">SQRT(Inputs!$B$38)*H52+SQRT(1-Inputs!$B$38)*_xlfn.NORM.S.INV(RAND())</f>
        <v>0.21460517118205938</v>
      </c>
      <c r="AP52" s="24">
        <f ca="1">SQRT(Inputs!$B$38)*I52+SQRT(1-Inputs!$B$38)*_xlfn.NORM.S.INV(RAND())</f>
        <v>-1.0544932897810166</v>
      </c>
      <c r="AQ52" s="24">
        <f ca="1">SQRT(Inputs!$B$38)*J52+SQRT(1-Inputs!$B$38)*_xlfn.NORM.S.INV(RAND())</f>
        <v>-0.46146744569019482</v>
      </c>
      <c r="AR52" s="24">
        <f ca="1">SQRT(Inputs!$B$38)*K52+SQRT(1-Inputs!$B$38)*_xlfn.NORM.S.INV(RAND())</f>
        <v>-1.3286629881652847</v>
      </c>
      <c r="AS52" s="24">
        <f ca="1">SQRT(Inputs!$B$38)*L52+SQRT(1-Inputs!$B$38)*_xlfn.NORM.S.INV(RAND())</f>
        <v>-0.44201747219913345</v>
      </c>
      <c r="AT52" s="24">
        <f ca="1">SQRT(Inputs!$B$38)*M52+SQRT(1-Inputs!$B$38)*_xlfn.NORM.S.INV(RAND())</f>
        <v>-9.4546383718594362E-2</v>
      </c>
      <c r="AU52" s="15">
        <f ca="1">Inputs!$B$6*EXP($B$8-0.5*C$5^2+C$5*N52)</f>
        <v>5417.6266731228834</v>
      </c>
      <c r="AV52" s="15">
        <f t="shared" ca="1" si="1"/>
        <v>6978.9000753442524</v>
      </c>
      <c r="AW52" s="15">
        <f t="shared" ca="1" si="2"/>
        <v>10080.865195436063</v>
      </c>
      <c r="AX52" s="15">
        <f t="shared" ca="1" si="3"/>
        <v>10851.59585418087</v>
      </c>
      <c r="AY52" s="15">
        <f t="shared" ca="1" si="4"/>
        <v>12812.236184749985</v>
      </c>
      <c r="AZ52" s="15">
        <f t="shared" ca="1" si="5"/>
        <v>14526.66817435574</v>
      </c>
      <c r="BA52" s="15">
        <f t="shared" ca="1" si="6"/>
        <v>16525.691579271708</v>
      </c>
      <c r="BB52" s="15">
        <f t="shared" ca="1" si="7"/>
        <v>22747.59875958677</v>
      </c>
      <c r="BC52" s="15">
        <f t="shared" ca="1" si="8"/>
        <v>27352.783818461321</v>
      </c>
      <c r="BD52" s="15">
        <f t="shared" ca="1" si="9"/>
        <v>33237.88215730372</v>
      </c>
      <c r="BE52" s="15">
        <f t="shared" ca="1" si="10"/>
        <v>35440.061671520314</v>
      </c>
      <c r="BF52" s="15">
        <f ca="1">Inputs!$B$13*EXP($B$9-0.5*C$6^2+C$6*Y52)</f>
        <v>12219.09388764767</v>
      </c>
      <c r="BG52" s="15">
        <f t="shared" ca="1" si="11"/>
        <v>14466.518748514645</v>
      </c>
      <c r="BH52" s="15">
        <f t="shared" ca="1" si="12"/>
        <v>16146.074461431332</v>
      </c>
      <c r="BI52" s="15">
        <f t="shared" ca="1" si="13"/>
        <v>17915.326463215497</v>
      </c>
      <c r="BJ52" s="15">
        <f t="shared" ca="1" si="14"/>
        <v>20111.800614109248</v>
      </c>
      <c r="BK52" s="15">
        <f t="shared" ca="1" si="15"/>
        <v>21482.566189051806</v>
      </c>
      <c r="BL52" s="15">
        <f t="shared" ca="1" si="16"/>
        <v>19605.427162640746</v>
      </c>
      <c r="BM52" s="15">
        <f t="shared" ca="1" si="17"/>
        <v>25296.670534367975</v>
      </c>
      <c r="BN52" s="15">
        <f t="shared" ca="1" si="18"/>
        <v>31649.101570967614</v>
      </c>
      <c r="BO52" s="15">
        <f t="shared" ca="1" si="19"/>
        <v>35179.204095057001</v>
      </c>
      <c r="BP52" s="15">
        <f t="shared" ca="1" si="20"/>
        <v>41393.056703109083</v>
      </c>
      <c r="BQ52" s="15">
        <f ca="1">Inputs!$B$20*EXP($B$10-0.5*C$7^2+C$7*AJ52)</f>
        <v>3473.909376846002</v>
      </c>
      <c r="BR52" s="15">
        <f t="shared" ca="1" si="21"/>
        <v>6075.8509831726178</v>
      </c>
      <c r="BS52" s="15">
        <f t="shared" ca="1" si="22"/>
        <v>10872.220572384156</v>
      </c>
      <c r="BT52" s="15">
        <f t="shared" ca="1" si="23"/>
        <v>21772.696611511827</v>
      </c>
      <c r="BU52" s="15">
        <f t="shared" ca="1" si="24"/>
        <v>21237.98600997273</v>
      </c>
      <c r="BV52" s="15">
        <f t="shared" ca="1" si="25"/>
        <v>31011.929008230982</v>
      </c>
      <c r="BW52" s="15">
        <f t="shared" ca="1" si="26"/>
        <v>34618.962551423676</v>
      </c>
      <c r="BX52" s="15">
        <f t="shared" ca="1" si="27"/>
        <v>44141.677764574262</v>
      </c>
      <c r="BY52" s="15">
        <f t="shared" ca="1" si="28"/>
        <v>47966.641905710501</v>
      </c>
      <c r="BZ52" s="15">
        <f t="shared" ca="1" si="29"/>
        <v>62051.250328369737</v>
      </c>
      <c r="CA52" s="15">
        <f t="shared" ca="1" si="30"/>
        <v>85710.981805862408</v>
      </c>
      <c r="CB52" s="15">
        <f ca="1">(AU52*DCF!C$10-DCF!C$5*MAX(AU52*DCF!C$10,0)-MAX(AU52-Inputs!$B$6,0)/Inputs!$B$10)*DCF!C$6</f>
        <v>1039.8273113087178</v>
      </c>
      <c r="CC52" s="15">
        <f ca="1">(AV52*DCF!D$10-DCF!D$5*MAX(AV52*DCF!D$10,0)-MAX(AV52-AU52,0)/Inputs!$B$10)*DCF!D$6</f>
        <v>1320.3839551651408</v>
      </c>
      <c r="CD52" s="15">
        <f ca="1">(AW52*DCF!E$10-DCF!E$5*MAX(AW52*DCF!E$10,0)-MAX(AW52-AV52,0)/Inputs!$B$10)*DCF!E$6</f>
        <v>1628.8202971347382</v>
      </c>
      <c r="CE52" s="15">
        <f ca="1">(AX52*DCF!F$10-DCF!F$5*MAX(AX52*DCF!F$10,0)-MAX(AX52-AW52,0)/Inputs!$B$10)*DCF!F$6</f>
        <v>2208.5161395306559</v>
      </c>
      <c r="CF52" s="15">
        <f ca="1">(AY52*DCF!G$10-DCF!G$5*MAX(AY52*DCF!G$10,0)-MAX(AY52-AX52,0)/Inputs!$B$10)*DCF!G$6</f>
        <v>2262.9622481265369</v>
      </c>
      <c r="CG52" s="15">
        <f ca="1">(AZ52*DCF!H$10-DCF!H$5*MAX(AZ52*DCF!H$10,0)-MAX(AZ52-AY52,0)/Inputs!$B$10)*DCF!H$6</f>
        <v>2515.9349107559588</v>
      </c>
      <c r="CH52" s="15">
        <f ca="1">(BA52*DCF!I$10-DCF!I$5*MAX(BA52*DCF!I$10,0)-MAX(BA52-AZ52,0)/Inputs!$B$10)*DCF!I$6</f>
        <v>2690.7311146099678</v>
      </c>
      <c r="CI52" s="15">
        <f ca="1">(BB52*DCF!J$10-DCF!J$5*MAX(BB52*DCF!J$10,0)-MAX(BB52-BA52,0)/Inputs!$B$10)*DCF!J$6</f>
        <v>2960.7132245761977</v>
      </c>
      <c r="CJ52" s="15">
        <f ca="1">(BC52*DCF!K$10-DCF!K$5*MAX(BC52*DCF!K$10,0)-MAX(BC52-BB52,0)/Inputs!$B$10)*DCF!K$6</f>
        <v>3758.7031020921113</v>
      </c>
      <c r="CK52" s="15">
        <f ca="1">(BD52*DCF!L$10-DCF!L$5*MAX(BD52*DCF!L$10,0)-MAX(BD52-BC52,0)/Inputs!$B$10)*DCF!L$6</f>
        <v>4251.8661765410534</v>
      </c>
      <c r="CL52" s="15">
        <f ca="1">(BE52*DCF!M$10-DCF!M$5*MAX(BE52*DCF!M$10,0)-MAX(BE52-BD52,0)/Inputs!$B$10)*DCF!M$6</f>
        <v>4737.9772122016911</v>
      </c>
      <c r="CM52" s="15">
        <f ca="1">(BF52*DCF!C$28-DCF!C$5*MAX(BF52*DCF!C$28,0)-MAX(BF52-Inputs!$B$13,0)/Inputs!$B$17)*DCF!C$6</f>
        <v>3537.0178310642532</v>
      </c>
      <c r="CN52" s="15">
        <f ca="1">(BG52*DCF!D$28-DCF!D$5*MAX(BG52*DCF!D$28,0)-MAX(BG52-BF52,0)/Inputs!$B$17)*DCF!D$6</f>
        <v>3781.2446580768792</v>
      </c>
      <c r="CO52" s="15">
        <f ca="1">(BH52*DCF!E$28-DCF!E$5*MAX(BH52*DCF!E$28,0)-MAX(BH52-BG52,0)/Inputs!$B$17)*DCF!E$6</f>
        <v>4241.8384793419073</v>
      </c>
      <c r="CP52" s="15">
        <f ca="1">(BI52*DCF!F$28-DCF!F$5*MAX(BI52*DCF!F$28,0)-MAX(BI52-BH52,0)/Inputs!$B$17)*DCF!F$6</f>
        <v>4541.4189375264205</v>
      </c>
      <c r="CQ52" s="15">
        <f ca="1">(BJ52*DCF!G$28-DCF!G$5*MAX(BJ52*DCF!G$28,0)-MAX(BJ52-BI52,0)/Inputs!$B$17)*DCF!G$6</f>
        <v>4848.7340034570425</v>
      </c>
      <c r="CR52" s="15">
        <f ca="1">(BK52*DCF!H$28-DCF!H$5*MAX(BK52*DCF!H$28,0)-MAX(BK52-BJ52,0)/Inputs!$B$17)*DCF!H$6</f>
        <v>5099.8971280693286</v>
      </c>
      <c r="CS52" s="15">
        <f ca="1">(BL52*DCF!I$28-DCF!I$5*MAX(BL52*DCF!I$28,0)-MAX(BL52-BK52,0)/Inputs!$B$17)*DCF!I$6</f>
        <v>4610.2757408978587</v>
      </c>
      <c r="CT52" s="15">
        <f ca="1">(BM52*DCF!J$28-DCF!J$5*MAX(BM52*DCF!J$28,0)-MAX(BM52-BL52,0)/Inputs!$B$17)*DCF!J$6</f>
        <v>4888.6451880121131</v>
      </c>
      <c r="CU52" s="15">
        <f ca="1">(BN52*DCF!K$28-DCF!K$5*MAX(BN52*DCF!K$28,0)-MAX(BN52-BM52,0)/Inputs!$B$17)*DCF!K$6</f>
        <v>5905.6714032745322</v>
      </c>
      <c r="CV52" s="15">
        <f ca="1">(BO52*DCF!L$28-DCF!L$5*MAX(BO52*DCF!L$28,0)-MAX(BO52-BN52,0)/Inputs!$B$17)*DCF!L$6</f>
        <v>6619.5526370137577</v>
      </c>
      <c r="CW52" s="15">
        <f ca="1">(BP52*DCF!M$28-DCF!M$5*MAX(BP52*DCF!M$28,0)-MAX(BP52-BO52,0)/Inputs!$B$17)*DCF!M$6</f>
        <v>7138.6053716294327</v>
      </c>
      <c r="CX52" s="15">
        <f ca="1">(BQ52*DCF!C$46-DCF!C$5*MAX(BQ52*DCF!C$46,0)-MAX(BQ52-Inputs!$B$20,0)/Inputs!$B$24)*DCF!C$6</f>
        <v>-928.34367910808453</v>
      </c>
      <c r="CY52" s="15">
        <f ca="1">(BR52*DCF!D$46-DCF!D$5*MAX(BR52*DCF!D$46,0)-MAX(BR52-BQ52,0)/Inputs!$B$24)*DCF!D$6</f>
        <v>-2147.2329574943228</v>
      </c>
      <c r="CZ52" s="15">
        <f ca="1">(BS52*DCF!E$46-DCF!E$5*MAX(BS52*DCF!E$46,0)-MAX(BS52-BR52,0)/Inputs!$B$24)*DCF!E$6</f>
        <v>-3176.2558627415715</v>
      </c>
      <c r="DA52" s="15">
        <f ca="1">(BT52*DCF!F$46-DCF!F$5*MAX(BT52*DCF!F$46,0)-MAX(BT52-BS52,0)/Inputs!$B$24)*DCF!F$6</f>
        <v>-5554.8333409194938</v>
      </c>
      <c r="DB52" s="15">
        <f ca="1">(BU52*DCF!G$46-DCF!G$5*MAX(BU52*DCF!G$46,0)-MAX(BU52-BT52,0)/Inputs!$B$24)*DCF!G$6</f>
        <v>-714.40388823870035</v>
      </c>
      <c r="DC52" s="15">
        <f ca="1">(BV52*DCF!H$46-DCF!H$5*MAX(BV52*DCF!H$46,0)-MAX(BV52-BU52,0)/Inputs!$B$24)*DCF!H$6</f>
        <v>-3037.1929007664216</v>
      </c>
      <c r="DD52" s="15">
        <f ca="1">(BW52*DCF!I$46-DCF!I$5*MAX(BW52*DCF!I$46,0)-MAX(BW52-BV52,0)/Inputs!$B$24)*DCF!I$6</f>
        <v>-235.90143272497423</v>
      </c>
      <c r="DE52" s="15">
        <f ca="1">(BX52*DCF!J$46-DCF!J$5*MAX(BX52*DCF!J$46,0)-MAX(BX52-BW52,0)/Inputs!$B$24)*DCF!J$6</f>
        <v>-673.6472153701211</v>
      </c>
      <c r="DF52" s="15">
        <f ca="1">(BY52*DCF!K$46-DCF!K$5*MAX(BY52*DCF!K$46,0)-MAX(BY52-BX52,0)/Inputs!$B$24)*DCF!K$6</f>
        <v>1803.0001652656272</v>
      </c>
      <c r="DG52" s="15">
        <f ca="1">(BZ52*DCF!L$46-DCF!L$5*MAX(BZ52*DCF!L$46,0)-MAX(BZ52-BY52,0)/Inputs!$B$24)*DCF!L$6</f>
        <v>1101.9225444754293</v>
      </c>
      <c r="DH52" s="15">
        <f ca="1">(CA52*DCF!M$46-DCF!M$5*MAX(CA52*DCF!M$46,0)-MAX(CA52-BZ52,0)/Inputs!$B$24)*DCF!M$6</f>
        <v>1773.1909902900322</v>
      </c>
      <c r="DI52" s="15">
        <f ca="1">SUM(CB52:CL52)+BE52*DCF!M$10*(1+Inputs!$B$30)*(1-Inputs!$B$33)*(1-Inputs!$B$30/Inputs!$B$31)/(Inputs!$B$29-Inputs!$B$30)*DCF!M$6</f>
        <v>128006.59597018288</v>
      </c>
      <c r="DJ52" s="15">
        <f ca="1">SUM(CM52:CW52)+BP52*DCF!M$28*(1+Inputs!$B$30)*(1-Inputs!$B$33)*(1-Inputs!$B$30/Inputs!$B$31)/(Inputs!$B$29-Inputs!$B$30)*DCF!M$6</f>
        <v>208809.46694004541</v>
      </c>
      <c r="DK52" s="15">
        <f ca="1">SUM(CX52:DH52)+CA52*DCF!M$46*(1+Inputs!$B$30)*(1-Inputs!$B$33)*(1-Inputs!$B$30/Inputs!$B$31)/(Inputs!$B$29-Inputs!$B$30)*DCF!M$6</f>
        <v>120729.63340939705</v>
      </c>
      <c r="DM52" s="15">
        <f ca="1">DI52+DJ52+DK52+Inputs!$B$34+Inputs!$B$36-Inputs!$B$35</f>
        <v>534396.69631962525</v>
      </c>
    </row>
    <row r="53" spans="1:117" x14ac:dyDescent="0.75">
      <c r="A53" s="11">
        <v>40</v>
      </c>
      <c r="C53" s="24">
        <f t="shared" ca="1" si="33"/>
        <v>-0.22311445776225697</v>
      </c>
      <c r="D53" s="24">
        <f t="shared" ca="1" si="33"/>
        <v>1.1214490680590921</v>
      </c>
      <c r="E53" s="24">
        <f t="shared" ca="1" si="33"/>
        <v>-1.1907206214067656</v>
      </c>
      <c r="F53" s="24">
        <f t="shared" ca="1" si="33"/>
        <v>-1.3071423209938076</v>
      </c>
      <c r="G53" s="24">
        <f t="shared" ca="1" si="33"/>
        <v>-1.439173810472488</v>
      </c>
      <c r="H53" s="24">
        <f t="shared" ca="1" si="33"/>
        <v>-3.6344853456626851E-2</v>
      </c>
      <c r="I53" s="24">
        <f t="shared" ca="1" si="33"/>
        <v>1.8114751021286122</v>
      </c>
      <c r="J53" s="24">
        <f t="shared" ca="1" si="33"/>
        <v>2.0522105075990556E-2</v>
      </c>
      <c r="K53" s="24">
        <f t="shared" ca="1" si="33"/>
        <v>0.53715259219247968</v>
      </c>
      <c r="L53" s="24">
        <f t="shared" ca="1" si="33"/>
        <v>1.356748802874846</v>
      </c>
      <c r="M53" s="24">
        <f t="shared" ca="1" si="33"/>
        <v>0.39023447994159988</v>
      </c>
      <c r="N53" s="24">
        <f ca="1">SQRT(Inputs!$B$38)*C53+SQRT(1-Inputs!$B$38)*_xlfn.NORM.S.INV(RAND())</f>
        <v>-0.63999981677761442</v>
      </c>
      <c r="O53" s="24">
        <f ca="1">SQRT(Inputs!$B$38)*D53+SQRT(1-Inputs!$B$38)*_xlfn.NORM.S.INV(RAND())</f>
        <v>-0.3119708280647544</v>
      </c>
      <c r="P53" s="24">
        <f ca="1">SQRT(Inputs!$B$38)*E53+SQRT(1-Inputs!$B$38)*_xlfn.NORM.S.INV(RAND())</f>
        <v>-1.5215169967521827</v>
      </c>
      <c r="Q53" s="24">
        <f ca="1">SQRT(Inputs!$B$38)*F53+SQRT(1-Inputs!$B$38)*_xlfn.NORM.S.INV(RAND())</f>
        <v>0.49573790183274336</v>
      </c>
      <c r="R53" s="24">
        <f ca="1">SQRT(Inputs!$B$38)*G53+SQRT(1-Inputs!$B$38)*_xlfn.NORM.S.INV(RAND())</f>
        <v>-1.9740330472058605</v>
      </c>
      <c r="S53" s="24">
        <f ca="1">SQRT(Inputs!$B$38)*H53+SQRT(1-Inputs!$B$38)*_xlfn.NORM.S.INV(RAND())</f>
        <v>0.9781891878646497</v>
      </c>
      <c r="T53" s="24">
        <f ca="1">SQRT(Inputs!$B$38)*I53+SQRT(1-Inputs!$B$38)*_xlfn.NORM.S.INV(RAND())</f>
        <v>1.440111485456848</v>
      </c>
      <c r="U53" s="24">
        <f ca="1">SQRT(Inputs!$B$38)*J53+SQRT(1-Inputs!$B$38)*_xlfn.NORM.S.INV(RAND())</f>
        <v>-0.42150550191528474</v>
      </c>
      <c r="V53" s="24">
        <f ca="1">SQRT(Inputs!$B$38)*K53+SQRT(1-Inputs!$B$38)*_xlfn.NORM.S.INV(RAND())</f>
        <v>0.31392296365271144</v>
      </c>
      <c r="W53" s="24">
        <f ca="1">SQRT(Inputs!$B$38)*L53+SQRT(1-Inputs!$B$38)*_xlfn.NORM.S.INV(RAND())</f>
        <v>0.93039626924832652</v>
      </c>
      <c r="X53" s="24">
        <f ca="1">SQRT(Inputs!$B$38)*M53+SQRT(1-Inputs!$B$38)*_xlfn.NORM.S.INV(RAND())</f>
        <v>-0.47882395321465154</v>
      </c>
      <c r="Y53" s="24">
        <f ca="1">SQRT(Inputs!$B$38)*C53+SQRT(1-Inputs!$B$38)*_xlfn.NORM.S.INV(RAND())</f>
        <v>0.22700707166622469</v>
      </c>
      <c r="Z53" s="24">
        <f ca="1">SQRT(Inputs!$B$38)*D53+SQRT(1-Inputs!$B$38)*_xlfn.NORM.S.INV(RAND())</f>
        <v>1.6541907563904625</v>
      </c>
      <c r="AA53" s="24">
        <f ca="1">SQRT(Inputs!$B$38)*E53+SQRT(1-Inputs!$B$38)*_xlfn.NORM.S.INV(RAND())</f>
        <v>-1.1904206973269016</v>
      </c>
      <c r="AB53" s="24">
        <f ca="1">SQRT(Inputs!$B$38)*F53+SQRT(1-Inputs!$B$38)*_xlfn.NORM.S.INV(RAND())</f>
        <v>-1.7759049186510572</v>
      </c>
      <c r="AC53" s="24">
        <f ca="1">SQRT(Inputs!$B$38)*G53+SQRT(1-Inputs!$B$38)*_xlfn.NORM.S.INV(RAND())</f>
        <v>-0.78454821554508158</v>
      </c>
      <c r="AD53" s="24">
        <f ca="1">SQRT(Inputs!$B$38)*H53+SQRT(1-Inputs!$B$38)*_xlfn.NORM.S.INV(RAND())</f>
        <v>1.2244793536424865</v>
      </c>
      <c r="AE53" s="24">
        <f ca="1">SQRT(Inputs!$B$38)*I53+SQRT(1-Inputs!$B$38)*_xlfn.NORM.S.INV(RAND())</f>
        <v>-0.81411094712072041</v>
      </c>
      <c r="AF53" s="24">
        <f ca="1">SQRT(Inputs!$B$38)*J53+SQRT(1-Inputs!$B$38)*_xlfn.NORM.S.INV(RAND())</f>
        <v>-1.0987882814105703</v>
      </c>
      <c r="AG53" s="24">
        <f ca="1">SQRT(Inputs!$B$38)*K53+SQRT(1-Inputs!$B$38)*_xlfn.NORM.S.INV(RAND())</f>
        <v>-2.0663482734390115E-2</v>
      </c>
      <c r="AH53" s="24">
        <f ca="1">SQRT(Inputs!$B$38)*L53+SQRT(1-Inputs!$B$38)*_xlfn.NORM.S.INV(RAND())</f>
        <v>1.494488368816717</v>
      </c>
      <c r="AI53" s="24">
        <f ca="1">SQRT(Inputs!$B$38)*M53+SQRT(1-Inputs!$B$38)*_xlfn.NORM.S.INV(RAND())</f>
        <v>0.57395407474219606</v>
      </c>
      <c r="AJ53" s="24">
        <f ca="1">SQRT(Inputs!$B$38)*C53+SQRT(1-Inputs!$B$38)*_xlfn.NORM.S.INV(RAND())</f>
        <v>-0.24279380545242207</v>
      </c>
      <c r="AK53" s="24">
        <f ca="1">SQRT(Inputs!$B$38)*D53+SQRT(1-Inputs!$B$38)*_xlfn.NORM.S.INV(RAND())</f>
        <v>0.72066783570490545</v>
      </c>
      <c r="AL53" s="24">
        <f ca="1">SQRT(Inputs!$B$38)*E53+SQRT(1-Inputs!$B$38)*_xlfn.NORM.S.INV(RAND())</f>
        <v>0.2562286028243711</v>
      </c>
      <c r="AM53" s="24">
        <f ca="1">SQRT(Inputs!$B$38)*F53+SQRT(1-Inputs!$B$38)*_xlfn.NORM.S.INV(RAND())</f>
        <v>1.004602949559017</v>
      </c>
      <c r="AN53" s="24">
        <f ca="1">SQRT(Inputs!$B$38)*G53+SQRT(1-Inputs!$B$38)*_xlfn.NORM.S.INV(RAND())</f>
        <v>-1.1423753373913981</v>
      </c>
      <c r="AO53" s="24">
        <f ca="1">SQRT(Inputs!$B$38)*H53+SQRT(1-Inputs!$B$38)*_xlfn.NORM.S.INV(RAND())</f>
        <v>-4.6511818766086302E-2</v>
      </c>
      <c r="AP53" s="24">
        <f ca="1">SQRT(Inputs!$B$38)*I53+SQRT(1-Inputs!$B$38)*_xlfn.NORM.S.INV(RAND())</f>
        <v>1.1443369987955307</v>
      </c>
      <c r="AQ53" s="24">
        <f ca="1">SQRT(Inputs!$B$38)*J53+SQRT(1-Inputs!$B$38)*_xlfn.NORM.S.INV(RAND())</f>
        <v>0.51719125900341512</v>
      </c>
      <c r="AR53" s="24">
        <f ca="1">SQRT(Inputs!$B$38)*K53+SQRT(1-Inputs!$B$38)*_xlfn.NORM.S.INV(RAND())</f>
        <v>0.69377137262529054</v>
      </c>
      <c r="AS53" s="24">
        <f ca="1">SQRT(Inputs!$B$38)*L53+SQRT(1-Inputs!$B$38)*_xlfn.NORM.S.INV(RAND())</f>
        <v>1.2529086750912795</v>
      </c>
      <c r="AT53" s="24">
        <f ca="1">SQRT(Inputs!$B$38)*M53+SQRT(1-Inputs!$B$38)*_xlfn.NORM.S.INV(RAND())</f>
        <v>1.3959531573903365</v>
      </c>
      <c r="AU53" s="15">
        <f ca="1">Inputs!$B$6*EXP($B$8-0.5*C$5^2+C$5*N53)</f>
        <v>4473.8905476123055</v>
      </c>
      <c r="AV53" s="15">
        <f t="shared" ca="1" si="1"/>
        <v>5201.6276400675088</v>
      </c>
      <c r="AW53" s="15">
        <f t="shared" ca="1" si="2"/>
        <v>5165.7134477885129</v>
      </c>
      <c r="AX53" s="15">
        <f t="shared" ca="1" si="3"/>
        <v>6709.7733264438284</v>
      </c>
      <c r="AY53" s="15">
        <f t="shared" ca="1" si="4"/>
        <v>6511.6591329160665</v>
      </c>
      <c r="AZ53" s="15">
        <f t="shared" ca="1" si="5"/>
        <v>8869.6989337290743</v>
      </c>
      <c r="BA53" s="15">
        <f t="shared" ca="1" si="6"/>
        <v>12619.935492180348</v>
      </c>
      <c r="BB53" s="15">
        <f t="shared" ca="1" si="7"/>
        <v>14811.743709100152</v>
      </c>
      <c r="BC53" s="15">
        <f t="shared" ca="1" si="8"/>
        <v>18698.744566130361</v>
      </c>
      <c r="BD53" s="15">
        <f t="shared" ca="1" si="9"/>
        <v>24990.542630401826</v>
      </c>
      <c r="BE53" s="15">
        <f t="shared" ca="1" si="10"/>
        <v>29315.907791337286</v>
      </c>
      <c r="BF53" s="15">
        <f ca="1">Inputs!$B$13*EXP($B$9-0.5*C$6^2+C$6*Y53)</f>
        <v>14467.685552268147</v>
      </c>
      <c r="BG53" s="15">
        <f t="shared" ca="1" si="11"/>
        <v>23764.925732532076</v>
      </c>
      <c r="BH53" s="15">
        <f t="shared" ca="1" si="12"/>
        <v>23833.902487716099</v>
      </c>
      <c r="BI53" s="15">
        <f t="shared" ca="1" si="13"/>
        <v>22198.167859317935</v>
      </c>
      <c r="BJ53" s="15">
        <f t="shared" ca="1" si="14"/>
        <v>24303.596423325973</v>
      </c>
      <c r="BK53" s="15">
        <f t="shared" ca="1" si="15"/>
        <v>35239.026608483786</v>
      </c>
      <c r="BL53" s="15">
        <f t="shared" ca="1" si="16"/>
        <v>38952.692045865842</v>
      </c>
      <c r="BM53" s="15">
        <f t="shared" ca="1" si="17"/>
        <v>41771.926517748449</v>
      </c>
      <c r="BN53" s="15">
        <f t="shared" ca="1" si="18"/>
        <v>51247.181807847548</v>
      </c>
      <c r="BO53" s="15">
        <f t="shared" ca="1" si="19"/>
        <v>75017.174510886543</v>
      </c>
      <c r="BP53" s="15">
        <f t="shared" ca="1" si="20"/>
        <v>98535.672123837867</v>
      </c>
      <c r="BQ53" s="15">
        <f ca="1">Inputs!$B$20*EXP($B$10-0.5*C$7^2+C$7*AJ53)</f>
        <v>3935.5814990719491</v>
      </c>
      <c r="BR53" s="15">
        <f t="shared" ca="1" si="21"/>
        <v>6713.4291101062172</v>
      </c>
      <c r="BS53" s="15">
        <f t="shared" ca="1" si="22"/>
        <v>9895.3679141389657</v>
      </c>
      <c r="BT53" s="15">
        <f t="shared" ca="1" si="23"/>
        <v>17757.49093379101</v>
      </c>
      <c r="BU53" s="15">
        <f t="shared" ca="1" si="24"/>
        <v>18666.349190738856</v>
      </c>
      <c r="BV53" s="15">
        <f t="shared" ca="1" si="25"/>
        <v>25699.555093594739</v>
      </c>
      <c r="BW53" s="15">
        <f t="shared" ca="1" si="26"/>
        <v>45690.211620606737</v>
      </c>
      <c r="BX53" s="15">
        <f t="shared" ca="1" si="27"/>
        <v>70886.688584180854</v>
      </c>
      <c r="BY53" s="15">
        <f t="shared" ca="1" si="28"/>
        <v>113423.17749997583</v>
      </c>
      <c r="BZ53" s="15">
        <f t="shared" ca="1" si="29"/>
        <v>200369.94039897638</v>
      </c>
      <c r="CA53" s="15">
        <f t="shared" ca="1" si="30"/>
        <v>360700.72696145391</v>
      </c>
      <c r="CB53" s="15">
        <f ca="1">(AU53*DCF!C$10-DCF!C$5*MAX(AU53*DCF!C$10,0)-MAX(AU53-Inputs!$B$6,0)/Inputs!$B$10)*DCF!C$6</f>
        <v>1046.5563180959118</v>
      </c>
      <c r="CC53" s="15">
        <f ca="1">(AV53*DCF!D$10-DCF!D$5*MAX(AV53*DCF!D$10,0)-MAX(AV53-AU53,0)/Inputs!$B$10)*DCF!D$6</f>
        <v>1090.4218536334729</v>
      </c>
      <c r="CD53" s="15">
        <f ca="1">(AW53*DCF!E$10-DCF!E$5*MAX(AW53*DCF!E$10,0)-MAX(AW53-AV53,0)/Inputs!$B$10)*DCF!E$6</f>
        <v>1192.6810038571089</v>
      </c>
      <c r="CE53" s="15">
        <f ca="1">(AX53*DCF!F$10-DCF!F$5*MAX(AX53*DCF!F$10,0)-MAX(AX53-AW53,0)/Inputs!$B$10)*DCF!F$6</f>
        <v>1143.4522448953769</v>
      </c>
      <c r="CF53" s="15">
        <f ca="1">(AY53*DCF!G$10-DCF!G$5*MAX(AY53*DCF!G$10,0)-MAX(AY53-AX53,0)/Inputs!$B$10)*DCF!G$6</f>
        <v>1341.6612611166165</v>
      </c>
      <c r="CG53" s="15">
        <f ca="1">(AZ53*DCF!H$10-DCF!H$5*MAX(AZ53*DCF!H$10,0)-MAX(AZ53-AY53,0)/Inputs!$B$10)*DCF!H$6</f>
        <v>1303.3461699708926</v>
      </c>
      <c r="CH53" s="15">
        <f ca="1">(BA53*DCF!I$10-DCF!I$5*MAX(BA53*DCF!I$10,0)-MAX(BA53-AZ53,0)/Inputs!$B$10)*DCF!I$6</f>
        <v>1690.03164577496</v>
      </c>
      <c r="CI53" s="15">
        <f ca="1">(BB53*DCF!J$10-DCF!J$5*MAX(BB53*DCF!J$10,0)-MAX(BB53-BA53,0)/Inputs!$B$10)*DCF!J$6</f>
        <v>2209.5971713573058</v>
      </c>
      <c r="CJ53" s="15">
        <f ca="1">(BC53*DCF!K$10-DCF!K$5*MAX(BC53*DCF!K$10,0)-MAX(BC53-BB53,0)/Inputs!$B$10)*DCF!K$6</f>
        <v>2466.0766226222604</v>
      </c>
      <c r="CK53" s="15">
        <f ca="1">(BD53*DCF!L$10-DCF!L$5*MAX(BD53*DCF!L$10,0)-MAX(BD53-BC53,0)/Inputs!$B$10)*DCF!L$6</f>
        <v>2955.4176852038804</v>
      </c>
      <c r="CL53" s="15">
        <f ca="1">(BE53*DCF!M$10-DCF!M$5*MAX(BE53*DCF!M$10,0)-MAX(BE53-BD53,0)/Inputs!$B$10)*DCF!M$6</f>
        <v>3620.1426780745774</v>
      </c>
      <c r="CM53" s="15">
        <f ca="1">(BF53*DCF!C$28-DCF!C$5*MAX(BF53*DCF!C$28,0)-MAX(BF53-Inputs!$B$13,0)/Inputs!$B$17)*DCF!C$6</f>
        <v>3703.9680262310435</v>
      </c>
      <c r="CN53" s="15">
        <f ca="1">(BG53*DCF!D$28-DCF!D$5*MAX(BG53*DCF!D$28,0)-MAX(BG53-BF53,0)/Inputs!$B$17)*DCF!D$6</f>
        <v>5015.7911325622626</v>
      </c>
      <c r="CO53" s="15">
        <f ca="1">(BH53*DCF!E$28-DCF!E$5*MAX(BH53*DCF!E$28,0)-MAX(BH53-BG53,0)/Inputs!$B$17)*DCF!E$6</f>
        <v>6736.5912125611012</v>
      </c>
      <c r="CP53" s="15">
        <f ca="1">(BI53*DCF!F$28-DCF!F$5*MAX(BI53*DCF!F$28,0)-MAX(BI53-BH53,0)/Inputs!$B$17)*DCF!F$6</f>
        <v>6026.2178549179571</v>
      </c>
      <c r="CQ53" s="15">
        <f ca="1">(BJ53*DCF!G$28-DCF!G$5*MAX(BJ53*DCF!G$28,0)-MAX(BJ53-BI53,0)/Inputs!$B$17)*DCF!G$6</f>
        <v>5951.6401975150848</v>
      </c>
      <c r="CR53" s="15">
        <f ca="1">(BK53*DCF!H$28-DCF!H$5*MAX(BK53*DCF!H$28,0)-MAX(BK53-BJ53,0)/Inputs!$B$17)*DCF!H$6</f>
        <v>7015.9410991074601</v>
      </c>
      <c r="CS53" s="15">
        <f ca="1">(BL53*DCF!I$28-DCF!I$5*MAX(BL53*DCF!I$28,0)-MAX(BL53-BK53,0)/Inputs!$B$17)*DCF!I$6</f>
        <v>8626.8189967751114</v>
      </c>
      <c r="CT53" s="15">
        <f ca="1">(BM53*DCF!J$28-DCF!J$5*MAX(BM53*DCF!J$28,0)-MAX(BM53-BL53,0)/Inputs!$B$17)*DCF!J$6</f>
        <v>8944.7999082343722</v>
      </c>
      <c r="CU53" s="15">
        <f ca="1">(BN53*DCF!K$28-DCF!K$5*MAX(BN53*DCF!K$28,0)-MAX(BN53-BM53,0)/Inputs!$B$17)*DCF!K$6</f>
        <v>9661.9529730369686</v>
      </c>
      <c r="CV53" s="15">
        <f ca="1">(BO53*DCF!L$28-DCF!L$5*MAX(BO53*DCF!L$28,0)-MAX(BO53-BN53,0)/Inputs!$B$17)*DCF!L$6</f>
        <v>12277.886605462119</v>
      </c>
      <c r="CW53" s="15">
        <f ca="1">(BP53*DCF!M$28-DCF!M$5*MAX(BP53*DCF!M$28,0)-MAX(BP53-BO53,0)/Inputs!$B$17)*DCF!M$6</f>
        <v>16081.199881797103</v>
      </c>
      <c r="CX53" s="15">
        <f ca="1">(BQ53*DCF!C$46-DCF!C$5*MAX(BQ53*DCF!C$46,0)-MAX(BQ53-Inputs!$B$20,0)/Inputs!$B$24)*DCF!C$6</f>
        <v>-1248.208890811974</v>
      </c>
      <c r="CY53" s="15">
        <f ca="1">(BR53*DCF!D$46-DCF!D$5*MAX(BR53*DCF!D$46,0)-MAX(BR53-BQ53,0)/Inputs!$B$24)*DCF!D$6</f>
        <v>-2331.1103073041108</v>
      </c>
      <c r="CZ53" s="15">
        <f ca="1">(BS53*DCF!E$46-DCF!E$5*MAX(BS53*DCF!E$46,0)-MAX(BS53-BR53,0)/Inputs!$B$24)*DCF!E$6</f>
        <v>-2424.377164135055</v>
      </c>
      <c r="DA53" s="15">
        <f ca="1">(BT53*DCF!F$46-DCF!F$5*MAX(BT53*DCF!F$46,0)-MAX(BT53-BS53,0)/Inputs!$B$24)*DCF!F$6</f>
        <v>-4156.0602933440823</v>
      </c>
      <c r="DB53" s="15">
        <f ca="1">(BU53*DCF!G$46-DCF!G$5*MAX(BU53*DCF!G$46,0)-MAX(BU53-BT53,0)/Inputs!$B$24)*DCF!G$6</f>
        <v>-933.6210673643111</v>
      </c>
      <c r="DC53" s="15">
        <f ca="1">(BV53*DCF!H$46-DCF!H$5*MAX(BV53*DCF!H$46,0)-MAX(BV53-BU53,0)/Inputs!$B$24)*DCF!H$6</f>
        <v>-2185.5256411449318</v>
      </c>
      <c r="DD53" s="15">
        <f ca="1">(BW53*DCF!I$46-DCF!I$5*MAX(BW53*DCF!I$46,0)-MAX(BW53-BV53,0)/Inputs!$B$24)*DCF!I$6</f>
        <v>-4683.3109938472289</v>
      </c>
      <c r="DE53" s="15">
        <f ca="1">(BX53*DCF!J$46-DCF!J$5*MAX(BX53*DCF!J$46,0)-MAX(BX53-BW53,0)/Inputs!$B$24)*DCF!J$6</f>
        <v>-3708.1935352369283</v>
      </c>
      <c r="DF53" s="15">
        <f ca="1">(BY53*DCF!K$46-DCF!K$5*MAX(BY53*DCF!K$46,0)-MAX(BY53-BX53,0)/Inputs!$B$24)*DCF!K$6</f>
        <v>-3941.1966200811748</v>
      </c>
      <c r="DG53" s="15">
        <f ca="1">(BZ53*DCF!L$46-DCF!L$5*MAX(BZ53*DCF!L$46,0)-MAX(BZ53-BY53,0)/Inputs!$B$24)*DCF!L$6</f>
        <v>-5825.6936737775823</v>
      </c>
      <c r="DH53" s="15">
        <f ca="1">(CA53*DCF!M$46-DCF!M$5*MAX(CA53*DCF!M$46,0)-MAX(CA53-BZ53,0)/Inputs!$B$24)*DCF!M$6</f>
        <v>-5240.6237029284148</v>
      </c>
      <c r="DI53" s="15">
        <f ca="1">SUM(CB53:CL53)+BE53*DCF!M$10*(1+Inputs!$B$30)*(1-Inputs!$B$33)*(1-Inputs!$B$30/Inputs!$B$31)/(Inputs!$B$29-Inputs!$B$30)*DCF!M$6</f>
        <v>101645.94370064183</v>
      </c>
      <c r="DJ53" s="15">
        <f ca="1">SUM(CM53:CW53)+BP53*DCF!M$28*(1+Inputs!$B$30)*(1-Inputs!$B$33)*(1-Inputs!$B$30/Inputs!$B$31)/(Inputs!$B$29-Inputs!$B$30)*DCF!M$6</f>
        <v>455677.57924821624</v>
      </c>
      <c r="DK53" s="15">
        <f ca="1">SUM(CX53:DH53)+CA53*DCF!M$46*(1+Inputs!$B$30)*(1-Inputs!$B$33)*(1-Inputs!$B$30/Inputs!$B$31)/(Inputs!$B$29-Inputs!$B$30)*DCF!M$6</f>
        <v>521008.12972505216</v>
      </c>
      <c r="DM53" s="15">
        <f ca="1">DI53+DJ53+DK53+Inputs!$B$34+Inputs!$B$36-Inputs!$B$35</f>
        <v>1155182.6526739104</v>
      </c>
    </row>
    <row r="54" spans="1:117" x14ac:dyDescent="0.75">
      <c r="A54" s="11">
        <v>41</v>
      </c>
      <c r="C54" s="24">
        <f t="shared" ref="C54:M63" ca="1" si="34">_xlfn.NORM.S.INV(RAND())</f>
        <v>2.516039913221122</v>
      </c>
      <c r="D54" s="24">
        <f t="shared" ca="1" si="34"/>
        <v>5.5663202707372916E-4</v>
      </c>
      <c r="E54" s="24">
        <f t="shared" ca="1" si="34"/>
        <v>-1.057678965128918</v>
      </c>
      <c r="F54" s="24">
        <f t="shared" ca="1" si="34"/>
        <v>-0.99846098473903888</v>
      </c>
      <c r="G54" s="24">
        <f t="shared" ca="1" si="34"/>
        <v>-1.0138274266416558</v>
      </c>
      <c r="H54" s="24">
        <f t="shared" ca="1" si="34"/>
        <v>-0.44914585269081886</v>
      </c>
      <c r="I54" s="24">
        <f t="shared" ca="1" si="34"/>
        <v>0.77165884312693467</v>
      </c>
      <c r="J54" s="24">
        <f t="shared" ca="1" si="34"/>
        <v>2.3814400542336656</v>
      </c>
      <c r="K54" s="24">
        <f t="shared" ca="1" si="34"/>
        <v>-0.10283290530103585</v>
      </c>
      <c r="L54" s="24">
        <f t="shared" ca="1" si="34"/>
        <v>-2.6412459795686756</v>
      </c>
      <c r="M54" s="24">
        <f t="shared" ca="1" si="34"/>
        <v>-0.76218217313498504</v>
      </c>
      <c r="N54" s="24">
        <f ca="1">SQRT(Inputs!$B$38)*C54+SQRT(1-Inputs!$B$38)*_xlfn.NORM.S.INV(RAND())</f>
        <v>0.72750525843679181</v>
      </c>
      <c r="O54" s="24">
        <f ca="1">SQRT(Inputs!$B$38)*D54+SQRT(1-Inputs!$B$38)*_xlfn.NORM.S.INV(RAND())</f>
        <v>1.0740926786677749</v>
      </c>
      <c r="P54" s="24">
        <f ca="1">SQRT(Inputs!$B$38)*E54+SQRT(1-Inputs!$B$38)*_xlfn.NORM.S.INV(RAND())</f>
        <v>7.3822647990571477E-2</v>
      </c>
      <c r="Q54" s="24">
        <f ca="1">SQRT(Inputs!$B$38)*F54+SQRT(1-Inputs!$B$38)*_xlfn.NORM.S.INV(RAND())</f>
        <v>0.67181715220706861</v>
      </c>
      <c r="R54" s="24">
        <f ca="1">SQRT(Inputs!$B$38)*G54+SQRT(1-Inputs!$B$38)*_xlfn.NORM.S.INV(RAND())</f>
        <v>0.51104440554003561</v>
      </c>
      <c r="S54" s="24">
        <f ca="1">SQRT(Inputs!$B$38)*H54+SQRT(1-Inputs!$B$38)*_xlfn.NORM.S.INV(RAND())</f>
        <v>-0.54104839752583955</v>
      </c>
      <c r="T54" s="24">
        <f ca="1">SQRT(Inputs!$B$38)*I54+SQRT(1-Inputs!$B$38)*_xlfn.NORM.S.INV(RAND())</f>
        <v>-0.79232212513852418</v>
      </c>
      <c r="U54" s="24">
        <f ca="1">SQRT(Inputs!$B$38)*J54+SQRT(1-Inputs!$B$38)*_xlfn.NORM.S.INV(RAND())</f>
        <v>1.938439863789382</v>
      </c>
      <c r="V54" s="24">
        <f ca="1">SQRT(Inputs!$B$38)*K54+SQRT(1-Inputs!$B$38)*_xlfn.NORM.S.INV(RAND())</f>
        <v>-1.5476665157536098</v>
      </c>
      <c r="W54" s="24">
        <f ca="1">SQRT(Inputs!$B$38)*L54+SQRT(1-Inputs!$B$38)*_xlfn.NORM.S.INV(RAND())</f>
        <v>-3.8334806375473964</v>
      </c>
      <c r="X54" s="24">
        <f ca="1">SQRT(Inputs!$B$38)*M54+SQRT(1-Inputs!$B$38)*_xlfn.NORM.S.INV(RAND())</f>
        <v>-1.2405238618274597</v>
      </c>
      <c r="Y54" s="24">
        <f ca="1">SQRT(Inputs!$B$38)*C54+SQRT(1-Inputs!$B$38)*_xlfn.NORM.S.INV(RAND())</f>
        <v>1.7374545216196868</v>
      </c>
      <c r="Z54" s="24">
        <f ca="1">SQRT(Inputs!$B$38)*D54+SQRT(1-Inputs!$B$38)*_xlfn.NORM.S.INV(RAND())</f>
        <v>-0.64150914033030326</v>
      </c>
      <c r="AA54" s="24">
        <f ca="1">SQRT(Inputs!$B$38)*E54+SQRT(1-Inputs!$B$38)*_xlfn.NORM.S.INV(RAND())</f>
        <v>0.52151553369360781</v>
      </c>
      <c r="AB54" s="24">
        <f ca="1">SQRT(Inputs!$B$38)*F54+SQRT(1-Inputs!$B$38)*_xlfn.NORM.S.INV(RAND())</f>
        <v>1.4340306125583262</v>
      </c>
      <c r="AC54" s="24">
        <f ca="1">SQRT(Inputs!$B$38)*G54+SQRT(1-Inputs!$B$38)*_xlfn.NORM.S.INV(RAND())</f>
        <v>0.84724248855819306</v>
      </c>
      <c r="AD54" s="24">
        <f ca="1">SQRT(Inputs!$B$38)*H54+SQRT(1-Inputs!$B$38)*_xlfn.NORM.S.INV(RAND())</f>
        <v>-1.7892806112846598</v>
      </c>
      <c r="AE54" s="24">
        <f ca="1">SQRT(Inputs!$B$38)*I54+SQRT(1-Inputs!$B$38)*_xlfn.NORM.S.INV(RAND())</f>
        <v>-0.33947504049298344</v>
      </c>
      <c r="AF54" s="24">
        <f ca="1">SQRT(Inputs!$B$38)*J54+SQRT(1-Inputs!$B$38)*_xlfn.NORM.S.INV(RAND())</f>
        <v>2.0017733290208293</v>
      </c>
      <c r="AG54" s="24">
        <f ca="1">SQRT(Inputs!$B$38)*K54+SQRT(1-Inputs!$B$38)*_xlfn.NORM.S.INV(RAND())</f>
        <v>0.40346185840799897</v>
      </c>
      <c r="AH54" s="24">
        <f ca="1">SQRT(Inputs!$B$38)*L54+SQRT(1-Inputs!$B$38)*_xlfn.NORM.S.INV(RAND())</f>
        <v>-1.7303111351073355</v>
      </c>
      <c r="AI54" s="24">
        <f ca="1">SQRT(Inputs!$B$38)*M54+SQRT(1-Inputs!$B$38)*_xlfn.NORM.S.INV(RAND())</f>
        <v>-1.427555370101703</v>
      </c>
      <c r="AJ54" s="24">
        <f ca="1">SQRT(Inputs!$B$38)*C54+SQRT(1-Inputs!$B$38)*_xlfn.NORM.S.INV(RAND())</f>
        <v>0.41290372465435055</v>
      </c>
      <c r="AK54" s="24">
        <f ca="1">SQRT(Inputs!$B$38)*D54+SQRT(1-Inputs!$B$38)*_xlfn.NORM.S.INV(RAND())</f>
        <v>-0.4828295773841344</v>
      </c>
      <c r="AL54" s="24">
        <f ca="1">SQRT(Inputs!$B$38)*E54+SQRT(1-Inputs!$B$38)*_xlfn.NORM.S.INV(RAND())</f>
        <v>-0.751125909884371</v>
      </c>
      <c r="AM54" s="24">
        <f ca="1">SQRT(Inputs!$B$38)*F54+SQRT(1-Inputs!$B$38)*_xlfn.NORM.S.INV(RAND())</f>
        <v>0.41771555727683418</v>
      </c>
      <c r="AN54" s="24">
        <f ca="1">SQRT(Inputs!$B$38)*G54+SQRT(1-Inputs!$B$38)*_xlfn.NORM.S.INV(RAND())</f>
        <v>-0.9332066263768255</v>
      </c>
      <c r="AO54" s="24">
        <f ca="1">SQRT(Inputs!$B$38)*H54+SQRT(1-Inputs!$B$38)*_xlfn.NORM.S.INV(RAND())</f>
        <v>0.83779519510952105</v>
      </c>
      <c r="AP54" s="24">
        <f ca="1">SQRT(Inputs!$B$38)*I54+SQRT(1-Inputs!$B$38)*_xlfn.NORM.S.INV(RAND())</f>
        <v>-9.2688156882296202E-2</v>
      </c>
      <c r="AQ54" s="24">
        <f ca="1">SQRT(Inputs!$B$38)*J54+SQRT(1-Inputs!$B$38)*_xlfn.NORM.S.INV(RAND())</f>
        <v>0.68272288727418373</v>
      </c>
      <c r="AR54" s="24">
        <f ca="1">SQRT(Inputs!$B$38)*K54+SQRT(1-Inputs!$B$38)*_xlfn.NORM.S.INV(RAND())</f>
        <v>-0.40572425351804459</v>
      </c>
      <c r="AS54" s="24">
        <f ca="1">SQRT(Inputs!$B$38)*L54+SQRT(1-Inputs!$B$38)*_xlfn.NORM.S.INV(RAND())</f>
        <v>-1.2653071768298665</v>
      </c>
      <c r="AT54" s="24">
        <f ca="1">SQRT(Inputs!$B$38)*M54+SQRT(1-Inputs!$B$38)*_xlfn.NORM.S.INV(RAND())</f>
        <v>0.49538997652463823</v>
      </c>
      <c r="AU54" s="15">
        <f ca="1">Inputs!$B$6*EXP($B$8-0.5*C$5^2+C$5*N54)</f>
        <v>5582.4103790384615</v>
      </c>
      <c r="AV54" s="15">
        <f t="shared" ca="1" si="1"/>
        <v>7957.6165946898682</v>
      </c>
      <c r="AW54" s="15">
        <f t="shared" ca="1" si="2"/>
        <v>9800.0005306196581</v>
      </c>
      <c r="AX54" s="15">
        <f t="shared" ca="1" si="3"/>
        <v>13012.396438179852</v>
      </c>
      <c r="AY54" s="15">
        <f t="shared" ca="1" si="4"/>
        <v>16880.49267861222</v>
      </c>
      <c r="AZ54" s="15">
        <f t="shared" ca="1" si="5"/>
        <v>19451.178959174726</v>
      </c>
      <c r="BA54" s="15">
        <f t="shared" ca="1" si="6"/>
        <v>21909.027162055536</v>
      </c>
      <c r="BB54" s="15">
        <f t="shared" ca="1" si="7"/>
        <v>32572.991713810305</v>
      </c>
      <c r="BC54" s="15">
        <f t="shared" ca="1" si="8"/>
        <v>34357.504643829634</v>
      </c>
      <c r="BD54" s="15">
        <f t="shared" ca="1" si="9"/>
        <v>29408.36999173792</v>
      </c>
      <c r="BE54" s="15">
        <f t="shared" ca="1" si="10"/>
        <v>32186.151982284046</v>
      </c>
      <c r="BF54" s="15">
        <f ca="1">Inputs!$B$13*EXP($B$9-0.5*C$6^2+C$6*Y54)</f>
        <v>19518.452461698096</v>
      </c>
      <c r="BG54" s="15">
        <f t="shared" ca="1" si="11"/>
        <v>21187.70529290889</v>
      </c>
      <c r="BH54" s="15">
        <f t="shared" ca="1" si="12"/>
        <v>28226.369135596116</v>
      </c>
      <c r="BI54" s="15">
        <f t="shared" ca="1" si="13"/>
        <v>43087.327398662026</v>
      </c>
      <c r="BJ54" s="15">
        <f t="shared" ca="1" si="14"/>
        <v>59683.693980408854</v>
      </c>
      <c r="BK54" s="15">
        <f t="shared" ca="1" si="15"/>
        <v>57413.843234999782</v>
      </c>
      <c r="BL54" s="15">
        <f t="shared" ca="1" si="16"/>
        <v>67490.57749899567</v>
      </c>
      <c r="BM54" s="15">
        <f t="shared" ca="1" si="17"/>
        <v>106382.37150755203</v>
      </c>
      <c r="BN54" s="15">
        <f t="shared" ca="1" si="18"/>
        <v>137318.27924989542</v>
      </c>
      <c r="BO54" s="15">
        <f t="shared" ca="1" si="19"/>
        <v>138172.98878740813</v>
      </c>
      <c r="BP54" s="15">
        <f t="shared" ca="1" si="20"/>
        <v>144668.39968980124</v>
      </c>
      <c r="BQ54" s="15">
        <f ca="1">Inputs!$B$20*EXP($B$10-0.5*C$7^2+C$7*AJ54)</f>
        <v>4966.0423237377991</v>
      </c>
      <c r="BR54" s="15">
        <f t="shared" ca="1" si="21"/>
        <v>5780.370063952776</v>
      </c>
      <c r="BS54" s="15">
        <f t="shared" ca="1" si="22"/>
        <v>6379.6258669199024</v>
      </c>
      <c r="BT54" s="15">
        <f t="shared" ca="1" si="23"/>
        <v>9814.792244734188</v>
      </c>
      <c r="BU54" s="15">
        <f t="shared" ca="1" si="24"/>
        <v>10852.745908787807</v>
      </c>
      <c r="BV54" s="15">
        <f t="shared" ca="1" si="25"/>
        <v>18236.088286456728</v>
      </c>
      <c r="BW54" s="15">
        <f t="shared" ca="1" si="26"/>
        <v>24953.085338057048</v>
      </c>
      <c r="BX54" s="15">
        <f t="shared" ca="1" si="27"/>
        <v>40020.061424445201</v>
      </c>
      <c r="BY54" s="15">
        <f t="shared" ca="1" si="28"/>
        <v>51886.739663513086</v>
      </c>
      <c r="BZ54" s="15">
        <f t="shared" ca="1" si="29"/>
        <v>57694.948409311073</v>
      </c>
      <c r="CA54" s="15">
        <f t="shared" ca="1" si="30"/>
        <v>88501.727846139562</v>
      </c>
      <c r="CB54" s="15">
        <f ca="1">(AU54*DCF!C$10-DCF!C$5*MAX(AU54*DCF!C$10,0)-MAX(AU54-Inputs!$B$6,0)/Inputs!$B$10)*DCF!C$6</f>
        <v>1038.6523741143565</v>
      </c>
      <c r="CC54" s="15">
        <f ca="1">(AV54*DCF!D$10-DCF!D$5*MAX(AV54*DCF!D$10,0)-MAX(AV54-AU54,0)/Inputs!$B$10)*DCF!D$6</f>
        <v>1360.4832617489612</v>
      </c>
      <c r="CD54" s="15">
        <f ca="1">(AW54*DCF!E$10-DCF!E$5*MAX(AW54*DCF!E$10,0)-MAX(AW54-AV54,0)/Inputs!$B$10)*DCF!E$6</f>
        <v>1847.6829610607344</v>
      </c>
      <c r="CE54" s="15">
        <f ca="1">(AX54*DCF!F$10-DCF!F$5*MAX(AX54*DCF!F$10,0)-MAX(AX54-AW54,0)/Inputs!$B$10)*DCF!F$6</f>
        <v>2172.1654610887008</v>
      </c>
      <c r="CF54" s="15">
        <f ca="1">(AY54*DCF!G$10-DCF!G$5*MAX(AY54*DCF!G$10,0)-MAX(AY54-AX54,0)/Inputs!$B$10)*DCF!G$6</f>
        <v>2734.5392103670642</v>
      </c>
      <c r="CG54" s="15">
        <f ca="1">(AZ54*DCF!H$10-DCF!H$5*MAX(AZ54*DCF!H$10,0)-MAX(AZ54-AY54,0)/Inputs!$B$10)*DCF!H$6</f>
        <v>3319.9889121439451</v>
      </c>
      <c r="CH54" s="15">
        <f ca="1">(BA54*DCF!I$10-DCF!I$5*MAX(BA54*DCF!I$10,0)-MAX(BA54-AZ54,0)/Inputs!$B$10)*DCF!I$6</f>
        <v>3598.806798269256</v>
      </c>
      <c r="CI54" s="15">
        <f ca="1">(BB54*DCF!J$10-DCF!J$5*MAX(BB54*DCF!J$10,0)-MAX(BB54-BA54,0)/Inputs!$B$10)*DCF!J$6</f>
        <v>3973.6528582076812</v>
      </c>
      <c r="CJ54" s="15">
        <f ca="1">(BC54*DCF!K$10-DCF!K$5*MAX(BC54*DCF!K$10,0)-MAX(BC54-BB54,0)/Inputs!$B$10)*DCF!K$6</f>
        <v>5281.2018180351351</v>
      </c>
      <c r="CK54" s="15">
        <f ca="1">(BD54*DCF!L$10-DCF!L$5*MAX(BD54*DCF!L$10,0)-MAX(BD54-BC54,0)/Inputs!$B$10)*DCF!L$6</f>
        <v>4435.3414233591693</v>
      </c>
      <c r="CL54" s="15">
        <f ca="1">(BE54*DCF!M$10-DCF!M$5*MAX(BE54*DCF!M$10,0)-MAX(BE54-BD54,0)/Inputs!$B$10)*DCF!M$6</f>
        <v>4210.046602774546</v>
      </c>
      <c r="CM54" s="15">
        <f ca="1">(BF54*DCF!C$28-DCF!C$5*MAX(BF54*DCF!C$28,0)-MAX(BF54-Inputs!$B$13,0)/Inputs!$B$17)*DCF!C$6</f>
        <v>4078.9700928751085</v>
      </c>
      <c r="CN54" s="15">
        <f ca="1">(BG54*DCF!D$28-DCF!D$5*MAX(BG54*DCF!D$28,0)-MAX(BG54-BF54,0)/Inputs!$B$17)*DCF!D$6</f>
        <v>5884.1397144683096</v>
      </c>
      <c r="CO54" s="15">
        <f ca="1">(BH54*DCF!E$28-DCF!E$5*MAX(BH54*DCF!E$28,0)-MAX(BH54-BG54,0)/Inputs!$B$17)*DCF!E$6</f>
        <v>6606.9865927281207</v>
      </c>
      <c r="CP54" s="15">
        <f ca="1">(BI54*DCF!F$28-DCF!F$5*MAX(BI54*DCF!F$28,0)-MAX(BI54-BH54,0)/Inputs!$B$17)*DCF!F$6</f>
        <v>8991.4020842161681</v>
      </c>
      <c r="CQ54" s="15">
        <f ca="1">(BJ54*DCF!G$28-DCF!G$5*MAX(BJ54*DCF!G$28,0)-MAX(BJ54-BI54,0)/Inputs!$B$17)*DCF!G$6</f>
        <v>12694.042315131475</v>
      </c>
      <c r="CR54" s="15">
        <f ca="1">(BK54*DCF!H$28-DCF!H$5*MAX(BK54*DCF!H$28,0)-MAX(BK54-BJ54,0)/Inputs!$B$17)*DCF!H$6</f>
        <v>14199.076863341983</v>
      </c>
      <c r="CS54" s="15">
        <f ca="1">(BL54*DCF!I$28-DCF!I$5*MAX(BL54*DCF!I$28,0)-MAX(BL54-BK54,0)/Inputs!$B$17)*DCF!I$6</f>
        <v>14424.293982762279</v>
      </c>
      <c r="CT54" s="15">
        <f ca="1">(BM54*DCF!J$28-DCF!J$5*MAX(BM54*DCF!J$28,0)-MAX(BM54-BL54,0)/Inputs!$B$17)*DCF!J$6</f>
        <v>18575.366145404114</v>
      </c>
      <c r="CU54" s="15">
        <f ca="1">(BN54*DCF!K$28-DCF!K$5*MAX(BN54*DCF!K$28,0)-MAX(BN54-BM54,0)/Inputs!$B$17)*DCF!K$6</f>
        <v>25210.081527817732</v>
      </c>
      <c r="CV54" s="15">
        <f ca="1">(BO54*DCF!L$28-DCF!L$5*MAX(BO54*DCF!L$28,0)-MAX(BO54-BN54,0)/Inputs!$B$17)*DCF!L$6</f>
        <v>27471.699687264121</v>
      </c>
      <c r="CW54" s="15">
        <f ca="1">(BP54*DCF!M$28-DCF!M$5*MAX(BP54*DCF!M$28,0)-MAX(BP54-BO54,0)/Inputs!$B$17)*DCF!M$6</f>
        <v>26540.490169634293</v>
      </c>
      <c r="CX54" s="15">
        <f ca="1">(BQ54*DCF!C$46-DCF!C$5*MAX(BQ54*DCF!C$46,0)-MAX(BQ54-Inputs!$B$20,0)/Inputs!$B$24)*DCF!C$6</f>
        <v>-1962.1540349222628</v>
      </c>
      <c r="CY54" s="15">
        <f ca="1">(BR54*DCF!D$46-DCF!D$5*MAX(BR54*DCF!D$46,0)-MAX(BR54-BQ54,0)/Inputs!$B$24)*DCF!D$6</f>
        <v>-1334.0412571600839</v>
      </c>
      <c r="CZ54" s="15">
        <f ca="1">(BS54*DCF!E$46-DCF!E$5*MAX(BS54*DCF!E$46,0)-MAX(BS54-BR54,0)/Inputs!$B$24)*DCF!E$6</f>
        <v>-990.61200680360287</v>
      </c>
      <c r="DA54" s="15">
        <f ca="1">(BT54*DCF!F$46-DCF!F$5*MAX(BT54*DCF!F$46,0)-MAX(BT54-BS54,0)/Inputs!$B$24)*DCF!F$6</f>
        <v>-1965.6278971669963</v>
      </c>
      <c r="DB54" s="15">
        <f ca="1">(BU54*DCF!G$46-DCF!G$5*MAX(BU54*DCF!G$46,0)-MAX(BU54-BT54,0)/Inputs!$B$24)*DCF!G$6</f>
        <v>-714.21203509113934</v>
      </c>
      <c r="DC54" s="15">
        <f ca="1">(BV54*DCF!H$46-DCF!H$5*MAX(BV54*DCF!H$46,0)-MAX(BV54-BU54,0)/Inputs!$B$24)*DCF!H$6</f>
        <v>-2294.3284053713087</v>
      </c>
      <c r="DD54" s="15">
        <f ca="1">(BW54*DCF!I$46-DCF!I$5*MAX(BW54*DCF!I$46,0)-MAX(BW54-BV54,0)/Inputs!$B$24)*DCF!I$6</f>
        <v>-1351.8888258251061</v>
      </c>
      <c r="DE54" s="15">
        <f ca="1">(BX54*DCF!J$46-DCF!J$5*MAX(BX54*DCF!J$46,0)-MAX(BX54-BW54,0)/Inputs!$B$24)*DCF!J$6</f>
        <v>-2316.7850230522695</v>
      </c>
      <c r="DF54" s="15">
        <f ca="1">(BY54*DCF!K$46-DCF!K$5*MAX(BY54*DCF!K$46,0)-MAX(BY54-BX54,0)/Inputs!$B$24)*DCF!K$6</f>
        <v>56.923493316132905</v>
      </c>
      <c r="DG54" s="15">
        <f ca="1">(BZ54*DCF!L$46-DCF!L$5*MAX(BZ54*DCF!L$46,0)-MAX(BZ54-BY54,0)/Inputs!$B$24)*DCF!L$6</f>
        <v>2673.7683572521573</v>
      </c>
      <c r="DH54" s="15">
        <f ca="1">(CA54*DCF!M$46-DCF!M$5*MAX(CA54*DCF!M$46,0)-MAX(CA54-BZ54,0)/Inputs!$B$24)*DCF!M$6</f>
        <v>497.83984719026842</v>
      </c>
      <c r="DI54" s="15">
        <f ca="1">SUM(CB54:CL54)+BE54*DCF!M$10*(1+Inputs!$B$30)*(1-Inputs!$B$33)*(1-Inputs!$B$30/Inputs!$B$31)/(Inputs!$B$29-Inputs!$B$30)*DCF!M$6</f>
        <v>123547.04826566399</v>
      </c>
      <c r="DJ54" s="15">
        <f ca="1">SUM(CM54:CW54)+BP54*DCF!M$28*(1+Inputs!$B$30)*(1-Inputs!$B$33)*(1-Inputs!$B$30/Inputs!$B$31)/(Inputs!$B$29-Inputs!$B$30)*DCF!M$6</f>
        <v>701495.30834665068</v>
      </c>
      <c r="DK54" s="15">
        <f ca="1">SUM(CX54:DH54)+CA54*DCF!M$46*(1+Inputs!$B$30)*(1-Inputs!$B$33)*(1-Inputs!$B$30/Inputs!$B$31)/(Inputs!$B$29-Inputs!$B$30)*DCF!M$6</f>
        <v>127133.0371623661</v>
      </c>
      <c r="DM54" s="15">
        <f ca="1">DI54+DJ54+DK54+Inputs!$B$34+Inputs!$B$36-Inputs!$B$35</f>
        <v>1029026.3937746808</v>
      </c>
    </row>
    <row r="55" spans="1:117" x14ac:dyDescent="0.75">
      <c r="A55" s="11">
        <v>42</v>
      </c>
      <c r="C55" s="24">
        <f t="shared" ca="1" si="34"/>
        <v>0.70971431891566128</v>
      </c>
      <c r="D55" s="24">
        <f t="shared" ca="1" si="34"/>
        <v>-0.14019327558212269</v>
      </c>
      <c r="E55" s="24">
        <f t="shared" ca="1" si="34"/>
        <v>0.57535193112687022</v>
      </c>
      <c r="F55" s="24">
        <f t="shared" ca="1" si="34"/>
        <v>-0.95048601556720591</v>
      </c>
      <c r="G55" s="24">
        <f t="shared" ca="1" si="34"/>
        <v>0.4099015783840817</v>
      </c>
      <c r="H55" s="24">
        <f t="shared" ca="1" si="34"/>
        <v>-0.45097579491876888</v>
      </c>
      <c r="I55" s="24">
        <f t="shared" ca="1" si="34"/>
        <v>-0.58957768040327418</v>
      </c>
      <c r="J55" s="24">
        <f t="shared" ca="1" si="34"/>
        <v>-0.28446822780491271</v>
      </c>
      <c r="K55" s="24">
        <f t="shared" ca="1" si="34"/>
        <v>0.28136223796847704</v>
      </c>
      <c r="L55" s="24">
        <f t="shared" ca="1" si="34"/>
        <v>-1.0689411083946325</v>
      </c>
      <c r="M55" s="24">
        <f t="shared" ca="1" si="34"/>
        <v>1.2368959102572665</v>
      </c>
      <c r="N55" s="24">
        <f ca="1">SQRT(Inputs!$B$38)*C55+SQRT(1-Inputs!$B$38)*_xlfn.NORM.S.INV(RAND())</f>
        <v>0.15441763264683636</v>
      </c>
      <c r="O55" s="24">
        <f ca="1">SQRT(Inputs!$B$38)*D55+SQRT(1-Inputs!$B$38)*_xlfn.NORM.S.INV(RAND())</f>
        <v>0.51526736477596635</v>
      </c>
      <c r="P55" s="24">
        <f ca="1">SQRT(Inputs!$B$38)*E55+SQRT(1-Inputs!$B$38)*_xlfn.NORM.S.INV(RAND())</f>
        <v>-1.0348847726983497</v>
      </c>
      <c r="Q55" s="24">
        <f ca="1">SQRT(Inputs!$B$38)*F55+SQRT(1-Inputs!$B$38)*_xlfn.NORM.S.INV(RAND())</f>
        <v>0.72567825802659891</v>
      </c>
      <c r="R55" s="24">
        <f ca="1">SQRT(Inputs!$B$38)*G55+SQRT(1-Inputs!$B$38)*_xlfn.NORM.S.INV(RAND())</f>
        <v>1.1208790582567068</v>
      </c>
      <c r="S55" s="24">
        <f ca="1">SQRT(Inputs!$B$38)*H55+SQRT(1-Inputs!$B$38)*_xlfn.NORM.S.INV(RAND())</f>
        <v>-0.80283865202319205</v>
      </c>
      <c r="T55" s="24">
        <f ca="1">SQRT(Inputs!$B$38)*I55+SQRT(1-Inputs!$B$38)*_xlfn.NORM.S.INV(RAND())</f>
        <v>-1.2405822248722413</v>
      </c>
      <c r="U55" s="24">
        <f ca="1">SQRT(Inputs!$B$38)*J55+SQRT(1-Inputs!$B$38)*_xlfn.NORM.S.INV(RAND())</f>
        <v>-0.49668238082395888</v>
      </c>
      <c r="V55" s="24">
        <f ca="1">SQRT(Inputs!$B$38)*K55+SQRT(1-Inputs!$B$38)*_xlfn.NORM.S.INV(RAND())</f>
        <v>-0.25626918930837261</v>
      </c>
      <c r="W55" s="24">
        <f ca="1">SQRT(Inputs!$B$38)*L55+SQRT(1-Inputs!$B$38)*_xlfn.NORM.S.INV(RAND())</f>
        <v>-1.1068616724214975</v>
      </c>
      <c r="X55" s="24">
        <f ca="1">SQRT(Inputs!$B$38)*M55+SQRT(1-Inputs!$B$38)*_xlfn.NORM.S.INV(RAND())</f>
        <v>0.38549297651893077</v>
      </c>
      <c r="Y55" s="24">
        <f ca="1">SQRT(Inputs!$B$38)*C55+SQRT(1-Inputs!$B$38)*_xlfn.NORM.S.INV(RAND())</f>
        <v>1.514832837764573</v>
      </c>
      <c r="Z55" s="24">
        <f ca="1">SQRT(Inputs!$B$38)*D55+SQRT(1-Inputs!$B$38)*_xlfn.NORM.S.INV(RAND())</f>
        <v>0.8169933052954732</v>
      </c>
      <c r="AA55" s="24">
        <f ca="1">SQRT(Inputs!$B$38)*E55+SQRT(1-Inputs!$B$38)*_xlfn.NORM.S.INV(RAND())</f>
        <v>0.29045348936446092</v>
      </c>
      <c r="AB55" s="24">
        <f ca="1">SQRT(Inputs!$B$38)*F55+SQRT(1-Inputs!$B$38)*_xlfn.NORM.S.INV(RAND())</f>
        <v>-1.1942748853242553</v>
      </c>
      <c r="AC55" s="24">
        <f ca="1">SQRT(Inputs!$B$38)*G55+SQRT(1-Inputs!$B$38)*_xlfn.NORM.S.INV(RAND())</f>
        <v>1.1467213392574822</v>
      </c>
      <c r="AD55" s="24">
        <f ca="1">SQRT(Inputs!$B$38)*H55+SQRT(1-Inputs!$B$38)*_xlfn.NORM.S.INV(RAND())</f>
        <v>-1.0627354227669277</v>
      </c>
      <c r="AE55" s="24">
        <f ca="1">SQRT(Inputs!$B$38)*I55+SQRT(1-Inputs!$B$38)*_xlfn.NORM.S.INV(RAND())</f>
        <v>0.93511321531651004</v>
      </c>
      <c r="AF55" s="24">
        <f ca="1">SQRT(Inputs!$B$38)*J55+SQRT(1-Inputs!$B$38)*_xlfn.NORM.S.INV(RAND())</f>
        <v>-0.47888267378427107</v>
      </c>
      <c r="AG55" s="24">
        <f ca="1">SQRT(Inputs!$B$38)*K55+SQRT(1-Inputs!$B$38)*_xlfn.NORM.S.INV(RAND())</f>
        <v>-4.6596496596422454E-3</v>
      </c>
      <c r="AH55" s="24">
        <f ca="1">SQRT(Inputs!$B$38)*L55+SQRT(1-Inputs!$B$38)*_xlfn.NORM.S.INV(RAND())</f>
        <v>-0.61750313069826057</v>
      </c>
      <c r="AI55" s="24">
        <f ca="1">SQRT(Inputs!$B$38)*M55+SQRT(1-Inputs!$B$38)*_xlfn.NORM.S.INV(RAND())</f>
        <v>1.768653616376116</v>
      </c>
      <c r="AJ55" s="24">
        <f ca="1">SQRT(Inputs!$B$38)*C55+SQRT(1-Inputs!$B$38)*_xlfn.NORM.S.INV(RAND())</f>
        <v>-9.6712099629257531E-3</v>
      </c>
      <c r="AK55" s="24">
        <f ca="1">SQRT(Inputs!$B$38)*D55+SQRT(1-Inputs!$B$38)*_xlfn.NORM.S.INV(RAND())</f>
        <v>0.2531938465347347</v>
      </c>
      <c r="AL55" s="24">
        <f ca="1">SQRT(Inputs!$B$38)*E55+SQRT(1-Inputs!$B$38)*_xlfn.NORM.S.INV(RAND())</f>
        <v>1.480023137207382</v>
      </c>
      <c r="AM55" s="24">
        <f ca="1">SQRT(Inputs!$B$38)*F55+SQRT(1-Inputs!$B$38)*_xlfn.NORM.S.INV(RAND())</f>
        <v>-1.1068814077686882</v>
      </c>
      <c r="AN55" s="24">
        <f ca="1">SQRT(Inputs!$B$38)*G55+SQRT(1-Inputs!$B$38)*_xlfn.NORM.S.INV(RAND())</f>
        <v>-0.30841778083725185</v>
      </c>
      <c r="AO55" s="24">
        <f ca="1">SQRT(Inputs!$B$38)*H55+SQRT(1-Inputs!$B$38)*_xlfn.NORM.S.INV(RAND())</f>
        <v>-0.67625096567163445</v>
      </c>
      <c r="AP55" s="24">
        <f ca="1">SQRT(Inputs!$B$38)*I55+SQRT(1-Inputs!$B$38)*_xlfn.NORM.S.INV(RAND())</f>
        <v>-1.0801492138112587</v>
      </c>
      <c r="AQ55" s="24">
        <f ca="1">SQRT(Inputs!$B$38)*J55+SQRT(1-Inputs!$B$38)*_xlfn.NORM.S.INV(RAND())</f>
        <v>-0.62003485409713643</v>
      </c>
      <c r="AR55" s="24">
        <f ca="1">SQRT(Inputs!$B$38)*K55+SQRT(1-Inputs!$B$38)*_xlfn.NORM.S.INV(RAND())</f>
        <v>-0.20965360708982619</v>
      </c>
      <c r="AS55" s="24">
        <f ca="1">SQRT(Inputs!$B$38)*L55+SQRT(1-Inputs!$B$38)*_xlfn.NORM.S.INV(RAND())</f>
        <v>-1.1922843519208532</v>
      </c>
      <c r="AT55" s="24">
        <f ca="1">SQRT(Inputs!$B$38)*M55+SQRT(1-Inputs!$B$38)*_xlfn.NORM.S.INV(RAND())</f>
        <v>0.7754574936458476</v>
      </c>
      <c r="AU55" s="15">
        <f ca="1">Inputs!$B$6*EXP($B$8-0.5*C$5^2+C$5*N55)</f>
        <v>5087.8390601831979</v>
      </c>
      <c r="AV55" s="15">
        <f t="shared" ca="1" si="1"/>
        <v>6680.5269536251017</v>
      </c>
      <c r="AW55" s="15">
        <f t="shared" ca="1" si="2"/>
        <v>7084.4768426645423</v>
      </c>
      <c r="AX55" s="15">
        <f t="shared" ca="1" si="3"/>
        <v>9470.247951397776</v>
      </c>
      <c r="AY55" s="15">
        <f t="shared" ca="1" si="4"/>
        <v>13192.290759701997</v>
      </c>
      <c r="AZ55" s="15">
        <f t="shared" ca="1" si="5"/>
        <v>14769.340460554024</v>
      </c>
      <c r="BA55" s="15">
        <f t="shared" ca="1" si="6"/>
        <v>15873.161762547856</v>
      </c>
      <c r="BB55" s="15">
        <f t="shared" ca="1" si="7"/>
        <v>18490.191692400917</v>
      </c>
      <c r="BC55" s="15">
        <f t="shared" ca="1" si="8"/>
        <v>22092.448508749356</v>
      </c>
      <c r="BD55" s="15">
        <f t="shared" ca="1" si="9"/>
        <v>24403.461883653312</v>
      </c>
      <c r="BE55" s="15">
        <f t="shared" ca="1" si="10"/>
        <v>30971.892506938755</v>
      </c>
      <c r="BF55" s="15">
        <f ca="1">Inputs!$B$13*EXP($B$9-0.5*C$6^2+C$6*Y55)</f>
        <v>18675.753225499906</v>
      </c>
      <c r="BG55" s="15">
        <f t="shared" ca="1" si="11"/>
        <v>26376.057757085688</v>
      </c>
      <c r="BH55" s="15">
        <f t="shared" ca="1" si="12"/>
        <v>33817.1776805314</v>
      </c>
      <c r="BI55" s="15">
        <f t="shared" ca="1" si="13"/>
        <v>34446.031463625623</v>
      </c>
      <c r="BJ55" s="15">
        <f t="shared" ca="1" si="14"/>
        <v>49818.791728659715</v>
      </c>
      <c r="BK55" s="15">
        <f t="shared" ca="1" si="15"/>
        <v>52906.865627786639</v>
      </c>
      <c r="BL55" s="15">
        <f t="shared" ca="1" si="16"/>
        <v>73362.407299198079</v>
      </c>
      <c r="BM55" s="15">
        <f t="shared" ca="1" si="17"/>
        <v>84969.947166109865</v>
      </c>
      <c r="BN55" s="15">
        <f t="shared" ca="1" si="18"/>
        <v>104444.05741589205</v>
      </c>
      <c r="BO55" s="15">
        <f t="shared" ca="1" si="19"/>
        <v>119606.79564202513</v>
      </c>
      <c r="BP55" s="15">
        <f t="shared" ca="1" si="20"/>
        <v>179875.75221479498</v>
      </c>
      <c r="BQ55" s="15">
        <f ca="1">Inputs!$B$20*EXP($B$10-0.5*C$7^2+C$7*AJ55)</f>
        <v>4274.8251285350398</v>
      </c>
      <c r="BR55" s="15">
        <f t="shared" ca="1" si="21"/>
        <v>6286.0570821575884</v>
      </c>
      <c r="BS55" s="15">
        <f t="shared" ca="1" si="22"/>
        <v>13167.718478771183</v>
      </c>
      <c r="BT55" s="15">
        <f t="shared" ca="1" si="23"/>
        <v>13580.005570138326</v>
      </c>
      <c r="BU55" s="15">
        <f t="shared" ca="1" si="24"/>
        <v>17466.872181438659</v>
      </c>
      <c r="BV55" s="15">
        <f t="shared" ca="1" si="25"/>
        <v>20867.18931326273</v>
      </c>
      <c r="BW55" s="15">
        <f t="shared" ca="1" si="26"/>
        <v>23168.129935994963</v>
      </c>
      <c r="BX55" s="15">
        <f t="shared" ca="1" si="27"/>
        <v>28616.737933425407</v>
      </c>
      <c r="BY55" s="15">
        <f t="shared" ca="1" si="28"/>
        <v>38520.375948661553</v>
      </c>
      <c r="BZ55" s="15">
        <f t="shared" ca="1" si="29"/>
        <v>43411.213024567725</v>
      </c>
      <c r="CA55" s="15">
        <f t="shared" ca="1" si="30"/>
        <v>69989.02516130291</v>
      </c>
      <c r="CB55" s="15">
        <f ca="1">(AU55*DCF!C$10-DCF!C$5*MAX(AU55*DCF!C$10,0)-MAX(AU55-Inputs!$B$6,0)/Inputs!$B$10)*DCF!C$6</f>
        <v>1042.1787557705934</v>
      </c>
      <c r="CC55" s="15">
        <f ca="1">(AV55*DCF!D$10-DCF!D$5*MAX(AV55*DCF!D$10,0)-MAX(AV55-AU55,0)/Inputs!$B$10)*DCF!D$6</f>
        <v>1239.9979266491591</v>
      </c>
      <c r="CD55" s="15">
        <f ca="1">(AW55*DCF!E$10-DCF!E$5*MAX(AW55*DCF!E$10,0)-MAX(AW55-AV55,0)/Inputs!$B$10)*DCF!E$6</f>
        <v>1544.7066843372565</v>
      </c>
      <c r="CE55" s="15">
        <f ca="1">(AX55*DCF!F$10-DCF!F$5*MAX(AX55*DCF!F$10,0)-MAX(AX55-AW55,0)/Inputs!$B$10)*DCF!F$6</f>
        <v>1570.9202176903477</v>
      </c>
      <c r="CF55" s="15">
        <f ca="1">(AY55*DCF!G$10-DCF!G$5*MAX(AY55*DCF!G$10,0)-MAX(AY55-AX55,0)/Inputs!$B$10)*DCF!G$6</f>
        <v>2002.6966394811034</v>
      </c>
      <c r="CG55" s="15">
        <f ca="1">(AZ55*DCF!H$10-DCF!H$5*MAX(AZ55*DCF!H$10,0)-MAX(AZ55-AY55,0)/Inputs!$B$10)*DCF!H$6</f>
        <v>2587.4445974572163</v>
      </c>
      <c r="CH55" s="15">
        <f ca="1">(BA55*DCF!I$10-DCF!I$5*MAX(BA55*DCF!I$10,0)-MAX(BA55-AZ55,0)/Inputs!$B$10)*DCF!I$6</f>
        <v>2718.3822313797145</v>
      </c>
      <c r="CI55" s="15">
        <f ca="1">(BB55*DCF!J$10-DCF!J$5*MAX(BB55*DCF!J$10,0)-MAX(BB55-BA55,0)/Inputs!$B$10)*DCF!J$6</f>
        <v>2776.3920369805028</v>
      </c>
      <c r="CJ55" s="15">
        <f ca="1">(BC55*DCF!K$10-DCF!K$5*MAX(BC55*DCF!K$10,0)-MAX(BC55-BB55,0)/Inputs!$B$10)*DCF!K$6</f>
        <v>3052.268285280184</v>
      </c>
      <c r="CK55" s="15">
        <f ca="1">(BD55*DCF!L$10-DCF!L$5*MAX(BD55*DCF!L$10,0)-MAX(BD55-BC55,0)/Inputs!$B$10)*DCF!L$6</f>
        <v>3381.6546595459049</v>
      </c>
      <c r="CL55" s="15">
        <f ca="1">(BE55*DCF!M$10-DCF!M$5*MAX(BE55*DCF!M$10,0)-MAX(BE55-BD55,0)/Inputs!$B$10)*DCF!M$6</f>
        <v>3585.8654036054836</v>
      </c>
      <c r="CM55" s="15">
        <f ca="1">(BF55*DCF!C$28-DCF!C$5*MAX(BF55*DCF!C$28,0)-MAX(BF55-Inputs!$B$13,0)/Inputs!$B$17)*DCF!C$6</f>
        <v>4016.4025737635675</v>
      </c>
      <c r="CN55" s="15">
        <f ca="1">(BG55*DCF!D$28-DCF!D$5*MAX(BG55*DCF!D$28,0)-MAX(BG55-BF55,0)/Inputs!$B$17)*DCF!D$6</f>
        <v>6125.5293292079659</v>
      </c>
      <c r="CO55" s="15">
        <f ca="1">(BH55*DCF!E$28-DCF!E$5*MAX(BH55*DCF!E$28,0)-MAX(BH55-BG55,0)/Inputs!$B$17)*DCF!E$6</f>
        <v>8111.0845712727796</v>
      </c>
      <c r="CP55" s="15">
        <f ca="1">(BI55*DCF!F$28-DCF!F$5*MAX(BI55*DCF!F$28,0)-MAX(BI55-BH55,0)/Inputs!$B$17)*DCF!F$6</f>
        <v>9236.6974331920537</v>
      </c>
      <c r="CQ55" s="15">
        <f ca="1">(BJ55*DCF!G$28-DCF!G$5*MAX(BJ55*DCF!G$28,0)-MAX(BJ55-BI55,0)/Inputs!$B$17)*DCF!G$6</f>
        <v>10340.317075834069</v>
      </c>
      <c r="CR55" s="15">
        <f ca="1">(BK55*DCF!H$28-DCF!H$5*MAX(BK55*DCF!H$28,0)-MAX(BK55-BJ55,0)/Inputs!$B$17)*DCF!H$6</f>
        <v>12604.651555213797</v>
      </c>
      <c r="CS55" s="15">
        <f ca="1">(BL55*DCF!I$28-DCF!I$5*MAX(BL55*DCF!I$28,0)-MAX(BL55-BK55,0)/Inputs!$B$17)*DCF!I$6</f>
        <v>14315.395545174331</v>
      </c>
      <c r="CT55" s="15">
        <f ca="1">(BM55*DCF!J$28-DCF!J$5*MAX(BM55*DCF!J$28,0)-MAX(BM55-BL55,0)/Inputs!$B$17)*DCF!J$6</f>
        <v>17416.28715281879</v>
      </c>
      <c r="CU55" s="15">
        <f ca="1">(BN55*DCF!K$28-DCF!K$5*MAX(BN55*DCF!K$28,0)-MAX(BN55-BM55,0)/Inputs!$B$17)*DCF!K$6</f>
        <v>19671.514600949904</v>
      </c>
      <c r="CV55" s="15">
        <f ca="1">(BO55*DCF!L$28-DCF!L$5*MAX(BO55*DCF!L$28,0)-MAX(BO55-BN55,0)/Inputs!$B$17)*DCF!L$6</f>
        <v>22148.377148166695</v>
      </c>
      <c r="CW55" s="15">
        <f ca="1">(BP55*DCF!M$28-DCF!M$5*MAX(BP55*DCF!M$28,0)-MAX(BP55-BO55,0)/Inputs!$B$17)*DCF!M$6</f>
        <v>27543.927401508656</v>
      </c>
      <c r="CX55" s="15">
        <f ca="1">(BQ55*DCF!C$46-DCF!C$5*MAX(BQ55*DCF!C$46,0)-MAX(BQ55-Inputs!$B$20,0)/Inputs!$B$24)*DCF!C$6</f>
        <v>-1483.2506664215055</v>
      </c>
      <c r="CY55" s="15">
        <f ca="1">(BR55*DCF!D$46-DCF!D$5*MAX(BR55*DCF!D$46,0)-MAX(BR55-BQ55,0)/Inputs!$B$24)*DCF!D$6</f>
        <v>-1931.0593310479373</v>
      </c>
      <c r="CZ55" s="15">
        <f ca="1">(BS55*DCF!E$46-DCF!E$5*MAX(BS55*DCF!E$46,0)-MAX(BS55-BR55,0)/Inputs!$B$24)*DCF!E$6</f>
        <v>-4269.6671102359896</v>
      </c>
      <c r="DA55" s="15">
        <f ca="1">(BT55*DCF!F$46-DCF!F$5*MAX(BT55*DCF!F$46,0)-MAX(BT55-BS55,0)/Inputs!$B$24)*DCF!F$6</f>
        <v>-1139.1086283182426</v>
      </c>
      <c r="DB55" s="15">
        <f ca="1">(BU55*DCF!G$46-DCF!G$5*MAX(BU55*DCF!G$46,0)-MAX(BU55-BT55,0)/Inputs!$B$24)*DCF!G$6</f>
        <v>-1895.0162027920671</v>
      </c>
      <c r="DC55" s="15">
        <f ca="1">(BV55*DCF!H$46-DCF!H$5*MAX(BV55*DCF!H$46,0)-MAX(BV55-BU55,0)/Inputs!$B$24)*DCF!H$6</f>
        <v>-1056.6277146256009</v>
      </c>
      <c r="DD55" s="15">
        <f ca="1">(BW55*DCF!I$46-DCF!I$5*MAX(BW55*DCF!I$46,0)-MAX(BW55-BV55,0)/Inputs!$B$24)*DCF!I$6</f>
        <v>-125.43409945306506</v>
      </c>
      <c r="DE55" s="15">
        <f ca="1">(BX55*DCF!J$46-DCF!J$5*MAX(BX55*DCF!J$46,0)-MAX(BX55-BW55,0)/Inputs!$B$24)*DCF!J$6</f>
        <v>-244.48882495645663</v>
      </c>
      <c r="DF55" s="15">
        <f ca="1">(BY55*DCF!K$46-DCF!K$5*MAX(BY55*DCF!K$46,0)-MAX(BY55-BX55,0)/Inputs!$B$24)*DCF!K$6</f>
        <v>-225.71519940323498</v>
      </c>
      <c r="DG55" s="15">
        <f ca="1">(BZ55*DCF!L$46-DCF!L$5*MAX(BZ55*DCF!L$46,0)-MAX(BZ55-BY55,0)/Inputs!$B$24)*DCF!L$6</f>
        <v>1894.0039561513909</v>
      </c>
      <c r="DH55" s="15">
        <f ca="1">(CA55*DCF!M$46-DCF!M$5*MAX(CA55*DCF!M$46,0)-MAX(CA55-BZ55,0)/Inputs!$B$24)*DCF!M$6</f>
        <v>-69.391543428486756</v>
      </c>
      <c r="DI55" s="15">
        <f ca="1">SUM(CB55:CL55)+BE55*DCF!M$10*(1+Inputs!$B$30)*(1-Inputs!$B$33)*(1-Inputs!$B$30/Inputs!$B$31)/(Inputs!$B$29-Inputs!$B$30)*DCF!M$6</f>
        <v>111697.69384586668</v>
      </c>
      <c r="DJ55" s="15">
        <f ca="1">SUM(CM55:CW55)+BP55*DCF!M$28*(1+Inputs!$B$30)*(1-Inputs!$B$33)*(1-Inputs!$B$30/Inputs!$B$31)/(Inputs!$B$29-Inputs!$B$30)*DCF!M$6</f>
        <v>818992.31375290535</v>
      </c>
      <c r="DK55" s="15">
        <f ca="1">SUM(CX55:DH55)+CA55*DCF!M$46*(1+Inputs!$B$30)*(1-Inputs!$B$33)*(1-Inputs!$B$30/Inputs!$B$31)/(Inputs!$B$29-Inputs!$B$30)*DCF!M$6</f>
        <v>97665.568264885791</v>
      </c>
      <c r="DM55" s="15">
        <f ca="1">DI55+DJ55+DK55+Inputs!$B$34+Inputs!$B$36-Inputs!$B$35</f>
        <v>1105206.575863658</v>
      </c>
    </row>
    <row r="56" spans="1:117" x14ac:dyDescent="0.75">
      <c r="A56" s="11">
        <v>43</v>
      </c>
      <c r="C56" s="24">
        <f t="shared" ca="1" si="34"/>
        <v>-1.5443292243482714</v>
      </c>
      <c r="D56" s="24">
        <f t="shared" ca="1" si="34"/>
        <v>0.14284872255853423</v>
      </c>
      <c r="E56" s="24">
        <f t="shared" ca="1" si="34"/>
        <v>0.57536633174439933</v>
      </c>
      <c r="F56" s="24">
        <f t="shared" ca="1" si="34"/>
        <v>0.92359864283663762</v>
      </c>
      <c r="G56" s="24">
        <f t="shared" ca="1" si="34"/>
        <v>0.44105098932756809</v>
      </c>
      <c r="H56" s="24">
        <f t="shared" ca="1" si="34"/>
        <v>5.3707253229647416E-2</v>
      </c>
      <c r="I56" s="24">
        <f t="shared" ca="1" si="34"/>
        <v>0.18062020769497847</v>
      </c>
      <c r="J56" s="24">
        <f t="shared" ca="1" si="34"/>
        <v>1.3282627053327909</v>
      </c>
      <c r="K56" s="24">
        <f t="shared" ca="1" si="34"/>
        <v>0.15372356455443739</v>
      </c>
      <c r="L56" s="24">
        <f t="shared" ca="1" si="34"/>
        <v>0.14784454709050632</v>
      </c>
      <c r="M56" s="24">
        <f t="shared" ca="1" si="34"/>
        <v>-0.83874500779328753</v>
      </c>
      <c r="N56" s="24">
        <f ca="1">SQRT(Inputs!$B$38)*C56+SQRT(1-Inputs!$B$38)*_xlfn.NORM.S.INV(RAND())</f>
        <v>-0.45109116087730028</v>
      </c>
      <c r="O56" s="24">
        <f ca="1">SQRT(Inputs!$B$38)*D56+SQRT(1-Inputs!$B$38)*_xlfn.NORM.S.INV(RAND())</f>
        <v>-1.1696800532535887</v>
      </c>
      <c r="P56" s="24">
        <f ca="1">SQRT(Inputs!$B$38)*E56+SQRT(1-Inputs!$B$38)*_xlfn.NORM.S.INV(RAND())</f>
        <v>-0.25466365132856678</v>
      </c>
      <c r="Q56" s="24">
        <f ca="1">SQRT(Inputs!$B$38)*F56+SQRT(1-Inputs!$B$38)*_xlfn.NORM.S.INV(RAND())</f>
        <v>-0.44610741066650872</v>
      </c>
      <c r="R56" s="24">
        <f ca="1">SQRT(Inputs!$B$38)*G56+SQRT(1-Inputs!$B$38)*_xlfn.NORM.S.INV(RAND())</f>
        <v>0.81772291096152772</v>
      </c>
      <c r="S56" s="24">
        <f ca="1">SQRT(Inputs!$B$38)*H56+SQRT(1-Inputs!$B$38)*_xlfn.NORM.S.INV(RAND())</f>
        <v>1.5873348811921495</v>
      </c>
      <c r="T56" s="24">
        <f ca="1">SQRT(Inputs!$B$38)*I56+SQRT(1-Inputs!$B$38)*_xlfn.NORM.S.INV(RAND())</f>
        <v>0.69936040587977399</v>
      </c>
      <c r="U56" s="24">
        <f ca="1">SQRT(Inputs!$B$38)*J56+SQRT(1-Inputs!$B$38)*_xlfn.NORM.S.INV(RAND())</f>
        <v>0.26508728775590001</v>
      </c>
      <c r="V56" s="24">
        <f ca="1">SQRT(Inputs!$B$38)*K56+SQRT(1-Inputs!$B$38)*_xlfn.NORM.S.INV(RAND())</f>
        <v>1.2047848673180501</v>
      </c>
      <c r="W56" s="24">
        <f ca="1">SQRT(Inputs!$B$38)*L56+SQRT(1-Inputs!$B$38)*_xlfn.NORM.S.INV(RAND())</f>
        <v>-0.16782341450314775</v>
      </c>
      <c r="X56" s="24">
        <f ca="1">SQRT(Inputs!$B$38)*M56+SQRT(1-Inputs!$B$38)*_xlfn.NORM.S.INV(RAND())</f>
        <v>7.7868846343326859E-2</v>
      </c>
      <c r="Y56" s="24">
        <f ca="1">SQRT(Inputs!$B$38)*C56+SQRT(1-Inputs!$B$38)*_xlfn.NORM.S.INV(RAND())</f>
        <v>-2.024374122028072E-2</v>
      </c>
      <c r="Z56" s="24">
        <f ca="1">SQRT(Inputs!$B$38)*D56+SQRT(1-Inputs!$B$38)*_xlfn.NORM.S.INV(RAND())</f>
        <v>-0.825067824149739</v>
      </c>
      <c r="AA56" s="24">
        <f ca="1">SQRT(Inputs!$B$38)*E56+SQRT(1-Inputs!$B$38)*_xlfn.NORM.S.INV(RAND())</f>
        <v>-0.57521014970255591</v>
      </c>
      <c r="AB56" s="24">
        <f ca="1">SQRT(Inputs!$B$38)*F56+SQRT(1-Inputs!$B$38)*_xlfn.NORM.S.INV(RAND())</f>
        <v>-8.4106523003439015E-2</v>
      </c>
      <c r="AC56" s="24">
        <f ca="1">SQRT(Inputs!$B$38)*G56+SQRT(1-Inputs!$B$38)*_xlfn.NORM.S.INV(RAND())</f>
        <v>-0.55276285489668742</v>
      </c>
      <c r="AD56" s="24">
        <f ca="1">SQRT(Inputs!$B$38)*H56+SQRT(1-Inputs!$B$38)*_xlfn.NORM.S.INV(RAND())</f>
        <v>0.70697270561182235</v>
      </c>
      <c r="AE56" s="24">
        <f ca="1">SQRT(Inputs!$B$38)*I56+SQRT(1-Inputs!$B$38)*_xlfn.NORM.S.INV(RAND())</f>
        <v>-0.77794879799764471</v>
      </c>
      <c r="AF56" s="24">
        <f ca="1">SQRT(Inputs!$B$38)*J56+SQRT(1-Inputs!$B$38)*_xlfn.NORM.S.INV(RAND())</f>
        <v>0.79757155884102737</v>
      </c>
      <c r="AG56" s="24">
        <f ca="1">SQRT(Inputs!$B$38)*K56+SQRT(1-Inputs!$B$38)*_xlfn.NORM.S.INV(RAND())</f>
        <v>0.31513197232830531</v>
      </c>
      <c r="AH56" s="24">
        <f ca="1">SQRT(Inputs!$B$38)*L56+SQRT(1-Inputs!$B$38)*_xlfn.NORM.S.INV(RAND())</f>
        <v>0.24171199848523822</v>
      </c>
      <c r="AI56" s="24">
        <f ca="1">SQRT(Inputs!$B$38)*M56+SQRT(1-Inputs!$B$38)*_xlfn.NORM.S.INV(RAND())</f>
        <v>-0.56475288360182097</v>
      </c>
      <c r="AJ56" s="24">
        <f ca="1">SQRT(Inputs!$B$38)*C56+SQRT(1-Inputs!$B$38)*_xlfn.NORM.S.INV(RAND())</f>
        <v>-0.29153997958985367</v>
      </c>
      <c r="AK56" s="24">
        <f ca="1">SQRT(Inputs!$B$38)*D56+SQRT(1-Inputs!$B$38)*_xlfn.NORM.S.INV(RAND())</f>
        <v>1.2007027414593279</v>
      </c>
      <c r="AL56" s="24">
        <f ca="1">SQRT(Inputs!$B$38)*E56+SQRT(1-Inputs!$B$38)*_xlfn.NORM.S.INV(RAND())</f>
        <v>-0.69691975813986073</v>
      </c>
      <c r="AM56" s="24">
        <f ca="1">SQRT(Inputs!$B$38)*F56+SQRT(1-Inputs!$B$38)*_xlfn.NORM.S.INV(RAND())</f>
        <v>1.3216144652875141</v>
      </c>
      <c r="AN56" s="24">
        <f ca="1">SQRT(Inputs!$B$38)*G56+SQRT(1-Inputs!$B$38)*_xlfn.NORM.S.INV(RAND())</f>
        <v>0.38638277312894226</v>
      </c>
      <c r="AO56" s="24">
        <f ca="1">SQRT(Inputs!$B$38)*H56+SQRT(1-Inputs!$B$38)*_xlfn.NORM.S.INV(RAND())</f>
        <v>0.37999623261422616</v>
      </c>
      <c r="AP56" s="24">
        <f ca="1">SQRT(Inputs!$B$38)*I56+SQRT(1-Inputs!$B$38)*_xlfn.NORM.S.INV(RAND())</f>
        <v>1.6082798064961197</v>
      </c>
      <c r="AQ56" s="24">
        <f ca="1">SQRT(Inputs!$B$38)*J56+SQRT(1-Inputs!$B$38)*_xlfn.NORM.S.INV(RAND())</f>
        <v>1.3195004181263315</v>
      </c>
      <c r="AR56" s="24">
        <f ca="1">SQRT(Inputs!$B$38)*K56+SQRT(1-Inputs!$B$38)*_xlfn.NORM.S.INV(RAND())</f>
        <v>0.30691198161091915</v>
      </c>
      <c r="AS56" s="24">
        <f ca="1">SQRT(Inputs!$B$38)*L56+SQRT(1-Inputs!$B$38)*_xlfn.NORM.S.INV(RAND())</f>
        <v>0.50206892920530477</v>
      </c>
      <c r="AT56" s="24">
        <f ca="1">SQRT(Inputs!$B$38)*M56+SQRT(1-Inputs!$B$38)*_xlfn.NORM.S.INV(RAND())</f>
        <v>-0.58341001566781392</v>
      </c>
      <c r="AU56" s="15">
        <f ca="1">Inputs!$B$6*EXP($B$8-0.5*C$5^2+C$5*N56)</f>
        <v>4612.8118818896</v>
      </c>
      <c r="AV56" s="15">
        <f t="shared" ca="1" si="1"/>
        <v>4727.7060341486413</v>
      </c>
      <c r="AW56" s="15">
        <f t="shared" ca="1" si="2"/>
        <v>5569.9517752041256</v>
      </c>
      <c r="AX56" s="15">
        <f t="shared" ca="1" si="3"/>
        <v>6431.7127913029462</v>
      </c>
      <c r="AY56" s="15">
        <f t="shared" ca="1" si="4"/>
        <v>8647.8733094383915</v>
      </c>
      <c r="AZ56" s="15">
        <f t="shared" ca="1" si="5"/>
        <v>12596.749096984633</v>
      </c>
      <c r="BA56" s="15">
        <f t="shared" ca="1" si="6"/>
        <v>16585.832735227945</v>
      </c>
      <c r="BB56" s="15">
        <f t="shared" ca="1" si="7"/>
        <v>20852.64895215978</v>
      </c>
      <c r="BC56" s="15">
        <f t="shared" ca="1" si="8"/>
        <v>28688.943793964285</v>
      </c>
      <c r="BD56" s="15">
        <f t="shared" ca="1" si="9"/>
        <v>34599.2679870219</v>
      </c>
      <c r="BE56" s="15">
        <f t="shared" ca="1" si="10"/>
        <v>42698.727532422345</v>
      </c>
      <c r="BF56" s="15">
        <f ca="1">Inputs!$B$13*EXP($B$9-0.5*C$6^2+C$6*Y56)</f>
        <v>13775.624327491332</v>
      </c>
      <c r="BG56" s="15">
        <f t="shared" ca="1" si="11"/>
        <v>14466.569231008014</v>
      </c>
      <c r="BH56" s="15">
        <f t="shared" ca="1" si="12"/>
        <v>16067.135190905676</v>
      </c>
      <c r="BI56" s="15">
        <f t="shared" ca="1" si="13"/>
        <v>19415.609006462684</v>
      </c>
      <c r="BJ56" s="15">
        <f t="shared" ca="1" si="14"/>
        <v>21979.335986081634</v>
      </c>
      <c r="BK56" s="15">
        <f t="shared" ca="1" si="15"/>
        <v>29700.904845160228</v>
      </c>
      <c r="BL56" s="15">
        <f t="shared" ca="1" si="16"/>
        <v>32985.15230328661</v>
      </c>
      <c r="BM56" s="15">
        <f t="shared" ca="1" si="17"/>
        <v>44768.928655686097</v>
      </c>
      <c r="BN56" s="15">
        <f t="shared" ca="1" si="18"/>
        <v>57179.235072127536</v>
      </c>
      <c r="BO56" s="15">
        <f t="shared" ca="1" si="19"/>
        <v>72357.871469370482</v>
      </c>
      <c r="BP56" s="15">
        <f t="shared" ca="1" si="20"/>
        <v>83539.069821594632</v>
      </c>
      <c r="BQ56" s="15">
        <f ca="1">Inputs!$B$20*EXP($B$10-0.5*C$7^2+C$7*AJ56)</f>
        <v>3868.1224063621148</v>
      </c>
      <c r="BR56" s="15">
        <f t="shared" ca="1" si="21"/>
        <v>7684.9965800805994</v>
      </c>
      <c r="BS56" s="15">
        <f t="shared" ca="1" si="22"/>
        <v>8614.7844124499115</v>
      </c>
      <c r="BT56" s="15">
        <f t="shared" ca="1" si="23"/>
        <v>16800.067050367928</v>
      </c>
      <c r="BU56" s="15">
        <f t="shared" ca="1" si="24"/>
        <v>25564.667103356154</v>
      </c>
      <c r="BV56" s="15">
        <f t="shared" ca="1" si="25"/>
        <v>38747.031236515395</v>
      </c>
      <c r="BW56" s="15">
        <f t="shared" ca="1" si="26"/>
        <v>75994.25077529464</v>
      </c>
      <c r="BX56" s="15">
        <f t="shared" ca="1" si="27"/>
        <v>138476.2041279088</v>
      </c>
      <c r="BY56" s="15">
        <f t="shared" ca="1" si="28"/>
        <v>205763.16539389195</v>
      </c>
      <c r="BZ56" s="15">
        <f t="shared" ca="1" si="29"/>
        <v>316630.5662013613</v>
      </c>
      <c r="CA56" s="15">
        <f t="shared" ca="1" si="30"/>
        <v>400969.16640600801</v>
      </c>
      <c r="CB56" s="15">
        <f ca="1">(AU56*DCF!C$10-DCF!C$5*MAX(AU56*DCF!C$10,0)-MAX(AU56-Inputs!$B$6,0)/Inputs!$B$10)*DCF!C$6</f>
        <v>1045.5657842210617</v>
      </c>
      <c r="CC56" s="15">
        <f ca="1">(AV56*DCF!D$10-DCF!D$5*MAX(AV56*DCF!D$10,0)-MAX(AV56-AU56,0)/Inputs!$B$10)*DCF!D$6</f>
        <v>1124.332384631914</v>
      </c>
      <c r="CD56" s="15">
        <f ca="1">(AW56*DCF!E$10-DCF!E$5*MAX(AW56*DCF!E$10,0)-MAX(AW56-AV56,0)/Inputs!$B$10)*DCF!E$6</f>
        <v>1096.304579030178</v>
      </c>
      <c r="CE56" s="15">
        <f ca="1">(AX56*DCF!F$10-DCF!F$5*MAX(AX56*DCF!F$10,0)-MAX(AX56-AW56,0)/Inputs!$B$10)*DCF!F$6</f>
        <v>1224.721550339802</v>
      </c>
      <c r="CF56" s="15">
        <f ca="1">(AY56*DCF!G$10-DCF!G$5*MAX(AY56*DCF!G$10,0)-MAX(AY56-AX56,0)/Inputs!$B$10)*DCF!G$6</f>
        <v>1355.8221564792736</v>
      </c>
      <c r="CG56" s="15">
        <f ca="1">(AZ56*DCF!H$10-DCF!H$5*MAX(AZ56*DCF!H$10,0)-MAX(AZ56-AY56,0)/Inputs!$B$10)*DCF!H$6</f>
        <v>1744.4741835621364</v>
      </c>
      <c r="CH56" s="15">
        <f ca="1">(BA56*DCF!I$10-DCF!I$5*MAX(BA56*DCF!I$10,0)-MAX(BA56-AZ56,0)/Inputs!$B$10)*DCF!I$6</f>
        <v>2375.2771061756443</v>
      </c>
      <c r="CI56" s="15">
        <f ca="1">(BB56*DCF!J$10-DCF!J$5*MAX(BB56*DCF!J$10,0)-MAX(BB56-BA56,0)/Inputs!$B$10)*DCF!J$6</f>
        <v>2931.7972589112437</v>
      </c>
      <c r="CJ56" s="15">
        <f ca="1">(BC56*DCF!K$10-DCF!K$5*MAX(BC56*DCF!K$10,0)-MAX(BC56-BB56,0)/Inputs!$B$10)*DCF!K$6</f>
        <v>3521.4972162122249</v>
      </c>
      <c r="CK56" s="15">
        <f ca="1">(BD56*DCF!L$10-DCF!L$5*MAX(BD56*DCF!L$10,0)-MAX(BD56-BC56,0)/Inputs!$B$10)*DCF!L$6</f>
        <v>4453.9269363388885</v>
      </c>
      <c r="CL56" s="15">
        <f ca="1">(BE56*DCF!M$10-DCF!M$5*MAX(BE56*DCF!M$10,0)-MAX(BE56-BD56,0)/Inputs!$B$10)*DCF!M$6</f>
        <v>5057.7757374826951</v>
      </c>
      <c r="CM56" s="15">
        <f ca="1">(BF56*DCF!C$28-DCF!C$5*MAX(BF56*DCF!C$28,0)-MAX(BF56-Inputs!$B$13,0)/Inputs!$B$17)*DCF!C$6</f>
        <v>3652.5848612207969</v>
      </c>
      <c r="CN56" s="15">
        <f ca="1">(BG56*DCF!D$28-DCF!D$5*MAX(BG56*DCF!D$28,0)-MAX(BG56-BF56,0)/Inputs!$B$17)*DCF!D$6</f>
        <v>4113.3280652578414</v>
      </c>
      <c r="CO56" s="15">
        <f ca="1">(BH56*DCF!E$28-DCF!E$5*MAX(BH56*DCF!E$28,0)-MAX(BH56-BG56,0)/Inputs!$B$17)*DCF!E$6</f>
        <v>4235.0492653446818</v>
      </c>
      <c r="CP56" s="15">
        <f ca="1">(BI56*DCF!F$28-DCF!F$5*MAX(BI56*DCF!F$28,0)-MAX(BI56-BH56,0)/Inputs!$B$17)*DCF!F$6</f>
        <v>4661.183836579632</v>
      </c>
      <c r="CQ56" s="15">
        <f ca="1">(BJ56*DCF!G$28-DCF!G$5*MAX(BJ56*DCF!G$28,0)-MAX(BJ56-BI56,0)/Inputs!$B$17)*DCF!G$6</f>
        <v>5271.5119268886947</v>
      </c>
      <c r="CR56" s="15">
        <f ca="1">(BK56*DCF!H$28-DCF!H$5*MAX(BK56*DCF!H$28,0)-MAX(BK56-BJ56,0)/Inputs!$B$17)*DCF!H$6</f>
        <v>6145.6463441575006</v>
      </c>
      <c r="CS56" s="15">
        <f ca="1">(BL56*DCF!I$28-DCF!I$5*MAX(BL56*DCF!I$28,0)-MAX(BL56-BK56,0)/Inputs!$B$17)*DCF!I$6</f>
        <v>7285.168547092846</v>
      </c>
      <c r="CT56" s="15">
        <f ca="1">(BM56*DCF!J$28-DCF!J$5*MAX(BM56*DCF!J$28,0)-MAX(BM56-BL56,0)/Inputs!$B$17)*DCF!J$6</f>
        <v>8424.755161962843</v>
      </c>
      <c r="CU56" s="15">
        <f ca="1">(BN56*DCF!K$28-DCF!K$5*MAX(BN56*DCF!K$28,0)-MAX(BN56-BM56,0)/Inputs!$B$17)*DCF!K$6</f>
        <v>10555.198491447611</v>
      </c>
      <c r="CV56" s="15">
        <f ca="1">(BO56*DCF!L$28-DCF!L$5*MAX(BO56*DCF!L$28,0)-MAX(BO56-BN56,0)/Inputs!$B$17)*DCF!L$6</f>
        <v>12719.426122207691</v>
      </c>
      <c r="CW56" s="15">
        <f ca="1">(BP56*DCF!M$28-DCF!M$5*MAX(BP56*DCF!M$28,0)-MAX(BP56-BO56,0)/Inputs!$B$17)*DCF!M$6</f>
        <v>14549.174921807413</v>
      </c>
      <c r="CX56" s="15">
        <f ca="1">(BQ56*DCF!C$46-DCF!C$5*MAX(BQ56*DCF!C$46,0)-MAX(BQ56-Inputs!$B$20,0)/Inputs!$B$24)*DCF!C$6</f>
        <v>-1201.4704893963844</v>
      </c>
      <c r="CY56" s="15">
        <f ca="1">(BR56*DCF!D$46-DCF!D$5*MAX(BR56*DCF!D$46,0)-MAX(BR56-BQ56,0)/Inputs!$B$24)*DCF!D$6</f>
        <v>-2940.27822677628</v>
      </c>
      <c r="CZ56" s="15">
        <f ca="1">(BS56*DCF!E$46-DCF!E$5*MAX(BS56*DCF!E$46,0)-MAX(BS56-BR56,0)/Inputs!$B$24)*DCF!E$6</f>
        <v>-1385.2100231030288</v>
      </c>
      <c r="DA56" s="15">
        <f ca="1">(BT56*DCF!F$46-DCF!F$5*MAX(BT56*DCF!F$46,0)-MAX(BT56-BS56,0)/Inputs!$B$24)*DCF!F$6</f>
        <v>-4204.0072657231285</v>
      </c>
      <c r="DB56" s="15">
        <f ca="1">(BU56*DCF!G$46-DCF!G$5*MAX(BU56*DCF!G$46,0)-MAX(BU56-BT56,0)/Inputs!$B$24)*DCF!G$6</f>
        <v>-3808.1831822144882</v>
      </c>
      <c r="DC56" s="15">
        <f ca="1">(BV56*DCF!H$46-DCF!H$5*MAX(BV56*DCF!H$46,0)-MAX(BV56-BU56,0)/Inputs!$B$24)*DCF!H$6</f>
        <v>-4096.3388846941243</v>
      </c>
      <c r="DD56" s="15">
        <f ca="1">(BW56*DCF!I$46-DCF!I$5*MAX(BW56*DCF!I$46,0)-MAX(BW56-BV56,0)/Inputs!$B$24)*DCF!I$6</f>
        <v>-8937.1191257152695</v>
      </c>
      <c r="DE56" s="15">
        <f ca="1">(BX56*DCF!J$46-DCF!J$5*MAX(BX56*DCF!J$46,0)-MAX(BX56-BW56,0)/Inputs!$B$24)*DCF!J$6</f>
        <v>-10760.499500435222</v>
      </c>
      <c r="DF56" s="15">
        <f ca="1">(BY56*DCF!K$46-DCF!K$5*MAX(BY56*DCF!K$46,0)-MAX(BY56-BX56,0)/Inputs!$B$24)*DCF!K$6</f>
        <v>-4729.6350706244357</v>
      </c>
      <c r="DG56" s="15">
        <f ca="1">(BZ56*DCF!L$46-DCF!L$5*MAX(BZ56*DCF!L$46,0)-MAX(BZ56-BY56,0)/Inputs!$B$24)*DCF!L$6</f>
        <v>-3202.4535999306545</v>
      </c>
      <c r="DH56" s="15">
        <f ca="1">(CA56*DCF!M$46-DCF!M$5*MAX(CA56*DCF!M$46,0)-MAX(CA56-BZ56,0)/Inputs!$B$24)*DCF!M$6</f>
        <v>13802.901476887613</v>
      </c>
      <c r="DI56" s="15">
        <f ca="1">SUM(CB56:CL56)+BE56*DCF!M$10*(1+Inputs!$B$30)*(1-Inputs!$B$33)*(1-Inputs!$B$30/Inputs!$B$31)/(Inputs!$B$29-Inputs!$B$30)*DCF!M$6</f>
        <v>144762.61824833456</v>
      </c>
      <c r="DJ56" s="15">
        <f ca="1">SUM(CM56:CW56)+BP56*DCF!M$28*(1+Inputs!$B$30)*(1-Inputs!$B$33)*(1-Inputs!$B$30/Inputs!$B$31)/(Inputs!$B$29-Inputs!$B$30)*DCF!M$6</f>
        <v>391600.1422150787</v>
      </c>
      <c r="DK56" s="15">
        <f ca="1">SUM(CX56:DH56)+CA56*DCF!M$46*(1+Inputs!$B$30)*(1-Inputs!$B$33)*(1-Inputs!$B$30/Inputs!$B$31)/(Inputs!$B$29-Inputs!$B$30)*DCF!M$6</f>
        <v>588483.53520618007</v>
      </c>
      <c r="DM56" s="15">
        <f ca="1">DI56+DJ56+DK56+Inputs!$B$34+Inputs!$B$36-Inputs!$B$35</f>
        <v>1201697.2956695934</v>
      </c>
    </row>
    <row r="57" spans="1:117" x14ac:dyDescent="0.75">
      <c r="A57" s="11">
        <v>44</v>
      </c>
      <c r="C57" s="24">
        <f t="shared" ca="1" si="34"/>
        <v>0.68799361198615361</v>
      </c>
      <c r="D57" s="24">
        <f t="shared" ca="1" si="34"/>
        <v>-9.7594415513271318E-2</v>
      </c>
      <c r="E57" s="24">
        <f t="shared" ca="1" si="34"/>
        <v>1.8031332082085185</v>
      </c>
      <c r="F57" s="24">
        <f t="shared" ca="1" si="34"/>
        <v>0.34056958939059812</v>
      </c>
      <c r="G57" s="24">
        <f t="shared" ca="1" si="34"/>
        <v>-2.9582616913682593</v>
      </c>
      <c r="H57" s="24">
        <f t="shared" ca="1" si="34"/>
        <v>0.16258888774281183</v>
      </c>
      <c r="I57" s="24">
        <f t="shared" ca="1" si="34"/>
        <v>0.18039530253551223</v>
      </c>
      <c r="J57" s="24">
        <f t="shared" ca="1" si="34"/>
        <v>0.14685941516589385</v>
      </c>
      <c r="K57" s="24">
        <f t="shared" ca="1" si="34"/>
        <v>2.3047064884754085</v>
      </c>
      <c r="L57" s="24">
        <f t="shared" ca="1" si="34"/>
        <v>1.5086919345532801</v>
      </c>
      <c r="M57" s="24">
        <f t="shared" ca="1" si="34"/>
        <v>1.0575988581367239</v>
      </c>
      <c r="N57" s="24">
        <f ca="1">SQRT(Inputs!$B$38)*C57+SQRT(1-Inputs!$B$38)*_xlfn.NORM.S.INV(RAND())</f>
        <v>0.32087738924672149</v>
      </c>
      <c r="O57" s="24">
        <f ca="1">SQRT(Inputs!$B$38)*D57+SQRT(1-Inputs!$B$38)*_xlfn.NORM.S.INV(RAND())</f>
        <v>-0.15129188815802874</v>
      </c>
      <c r="P57" s="24">
        <f ca="1">SQRT(Inputs!$B$38)*E57+SQRT(1-Inputs!$B$38)*_xlfn.NORM.S.INV(RAND())</f>
        <v>1.3320882322624308</v>
      </c>
      <c r="Q57" s="24">
        <f ca="1">SQRT(Inputs!$B$38)*F57+SQRT(1-Inputs!$B$38)*_xlfn.NORM.S.INV(RAND())</f>
        <v>-0.51041971397265018</v>
      </c>
      <c r="R57" s="24">
        <f ca="1">SQRT(Inputs!$B$38)*G57+SQRT(1-Inputs!$B$38)*_xlfn.NORM.S.INV(RAND())</f>
        <v>-1.6833381285956659</v>
      </c>
      <c r="S57" s="24">
        <f ca="1">SQRT(Inputs!$B$38)*H57+SQRT(1-Inputs!$B$38)*_xlfn.NORM.S.INV(RAND())</f>
        <v>-0.84619711108672868</v>
      </c>
      <c r="T57" s="24">
        <f ca="1">SQRT(Inputs!$B$38)*I57+SQRT(1-Inputs!$B$38)*_xlfn.NORM.S.INV(RAND())</f>
        <v>-0.98817581422353229</v>
      </c>
      <c r="U57" s="24">
        <f ca="1">SQRT(Inputs!$B$38)*J57+SQRT(1-Inputs!$B$38)*_xlfn.NORM.S.INV(RAND())</f>
        <v>-0.74792840252763915</v>
      </c>
      <c r="V57" s="24">
        <f ca="1">SQRT(Inputs!$B$38)*K57+SQRT(1-Inputs!$B$38)*_xlfn.NORM.S.INV(RAND())</f>
        <v>-0.39515716048893457</v>
      </c>
      <c r="W57" s="24">
        <f ca="1">SQRT(Inputs!$B$38)*L57+SQRT(1-Inputs!$B$38)*_xlfn.NORM.S.INV(RAND())</f>
        <v>2.5212318032730461</v>
      </c>
      <c r="X57" s="24">
        <f ca="1">SQRT(Inputs!$B$38)*M57+SQRT(1-Inputs!$B$38)*_xlfn.NORM.S.INV(RAND())</f>
        <v>2.5541263817453062</v>
      </c>
      <c r="Y57" s="24">
        <f ca="1">SQRT(Inputs!$B$38)*C57+SQRT(1-Inputs!$B$38)*_xlfn.NORM.S.INV(RAND())</f>
        <v>0.10113735483885772</v>
      </c>
      <c r="Z57" s="24">
        <f ca="1">SQRT(Inputs!$B$38)*D57+SQRT(1-Inputs!$B$38)*_xlfn.NORM.S.INV(RAND())</f>
        <v>1.0976213461491349</v>
      </c>
      <c r="AA57" s="24">
        <f ca="1">SQRT(Inputs!$B$38)*E57+SQRT(1-Inputs!$B$38)*_xlfn.NORM.S.INV(RAND())</f>
        <v>1.2935213587433618</v>
      </c>
      <c r="AB57" s="24">
        <f ca="1">SQRT(Inputs!$B$38)*F57+SQRT(1-Inputs!$B$38)*_xlfn.NORM.S.INV(RAND())</f>
        <v>-0.77746371418326821</v>
      </c>
      <c r="AC57" s="24">
        <f ca="1">SQRT(Inputs!$B$38)*G57+SQRT(1-Inputs!$B$38)*_xlfn.NORM.S.INV(RAND())</f>
        <v>-1.2253069866942949</v>
      </c>
      <c r="AD57" s="24">
        <f ca="1">SQRT(Inputs!$B$38)*H57+SQRT(1-Inputs!$B$38)*_xlfn.NORM.S.INV(RAND())</f>
        <v>-0.50045399255909595</v>
      </c>
      <c r="AE57" s="24">
        <f ca="1">SQRT(Inputs!$B$38)*I57+SQRT(1-Inputs!$B$38)*_xlfn.NORM.S.INV(RAND())</f>
        <v>-2.2142688542201194E-2</v>
      </c>
      <c r="AF57" s="24">
        <f ca="1">SQRT(Inputs!$B$38)*J57+SQRT(1-Inputs!$B$38)*_xlfn.NORM.S.INV(RAND())</f>
        <v>0.52471045259333882</v>
      </c>
      <c r="AG57" s="24">
        <f ca="1">SQRT(Inputs!$B$38)*K57+SQRT(1-Inputs!$B$38)*_xlfn.NORM.S.INV(RAND())</f>
        <v>1.2829607327925834</v>
      </c>
      <c r="AH57" s="24">
        <f ca="1">SQRT(Inputs!$B$38)*L57+SQRT(1-Inputs!$B$38)*_xlfn.NORM.S.INV(RAND())</f>
        <v>2.9275560461044168</v>
      </c>
      <c r="AI57" s="24">
        <f ca="1">SQRT(Inputs!$B$38)*M57+SQRT(1-Inputs!$B$38)*_xlfn.NORM.S.INV(RAND())</f>
        <v>-9.7885169153797524E-2</v>
      </c>
      <c r="AJ57" s="24">
        <f ca="1">SQRT(Inputs!$B$38)*C57+SQRT(1-Inputs!$B$38)*_xlfn.NORM.S.INV(RAND())</f>
        <v>0.47622645940594432</v>
      </c>
      <c r="AK57" s="24">
        <f ca="1">SQRT(Inputs!$B$38)*D57+SQRT(1-Inputs!$B$38)*_xlfn.NORM.S.INV(RAND())</f>
        <v>0.72676588769155726</v>
      </c>
      <c r="AL57" s="24">
        <f ca="1">SQRT(Inputs!$B$38)*E57+SQRT(1-Inputs!$B$38)*_xlfn.NORM.S.INV(RAND())</f>
        <v>2.2475206790631685</v>
      </c>
      <c r="AM57" s="24">
        <f ca="1">SQRT(Inputs!$B$38)*F57+SQRT(1-Inputs!$B$38)*_xlfn.NORM.S.INV(RAND())</f>
        <v>0.74917413393661447</v>
      </c>
      <c r="AN57" s="24">
        <f ca="1">SQRT(Inputs!$B$38)*G57+SQRT(1-Inputs!$B$38)*_xlfn.NORM.S.INV(RAND())</f>
        <v>-1.6785876848803147</v>
      </c>
      <c r="AO57" s="24">
        <f ca="1">SQRT(Inputs!$B$38)*H57+SQRT(1-Inputs!$B$38)*_xlfn.NORM.S.INV(RAND())</f>
        <v>0.72218955552034481</v>
      </c>
      <c r="AP57" s="24">
        <f ca="1">SQRT(Inputs!$B$38)*I57+SQRT(1-Inputs!$B$38)*_xlfn.NORM.S.INV(RAND())</f>
        <v>1.2803506004254108</v>
      </c>
      <c r="AQ57" s="24">
        <f ca="1">SQRT(Inputs!$B$38)*J57+SQRT(1-Inputs!$B$38)*_xlfn.NORM.S.INV(RAND())</f>
        <v>-0.85698002029700704</v>
      </c>
      <c r="AR57" s="24">
        <f ca="1">SQRT(Inputs!$B$38)*K57+SQRT(1-Inputs!$B$38)*_xlfn.NORM.S.INV(RAND())</f>
        <v>1.244682044421048</v>
      </c>
      <c r="AS57" s="24">
        <f ca="1">SQRT(Inputs!$B$38)*L57+SQRT(1-Inputs!$B$38)*_xlfn.NORM.S.INV(RAND())</f>
        <v>1.6096029455993421</v>
      </c>
      <c r="AT57" s="24">
        <f ca="1">SQRT(Inputs!$B$38)*M57+SQRT(1-Inputs!$B$38)*_xlfn.NORM.S.INV(RAND())</f>
        <v>-0.2715433140025314</v>
      </c>
      <c r="AU57" s="15">
        <f ca="1">Inputs!$B$6*EXP($B$8-0.5*C$5^2+C$5*N57)</f>
        <v>5226.7963980419072</v>
      </c>
      <c r="AV57" s="15">
        <f t="shared" ca="1" si="1"/>
        <v>6222.2817435469524</v>
      </c>
      <c r="AW57" s="15">
        <f t="shared" ca="1" si="2"/>
        <v>9080.2880256377466</v>
      </c>
      <c r="AX57" s="15">
        <f t="shared" ca="1" si="3"/>
        <v>10401.246684841097</v>
      </c>
      <c r="AY57" s="15">
        <f t="shared" ca="1" si="4"/>
        <v>10442.713352305556</v>
      </c>
      <c r="AZ57" s="15">
        <f t="shared" ca="1" si="5"/>
        <v>11635.382321855415</v>
      </c>
      <c r="BA57" s="15">
        <f t="shared" ca="1" si="6"/>
        <v>12839.723145976894</v>
      </c>
      <c r="BB57" s="15">
        <f t="shared" ca="1" si="7"/>
        <v>14584.833010744631</v>
      </c>
      <c r="BC57" s="15">
        <f t="shared" ca="1" si="8"/>
        <v>17194.176560876287</v>
      </c>
      <c r="BD57" s="15">
        <f t="shared" ca="1" si="9"/>
        <v>26666.505102623887</v>
      </c>
      <c r="BE57" s="15">
        <f t="shared" ca="1" si="10"/>
        <v>41234.826388002475</v>
      </c>
      <c r="BF57" s="15">
        <f ca="1">Inputs!$B$13*EXP($B$9-0.5*C$6^2+C$6*Y57)</f>
        <v>14111.134959863321</v>
      </c>
      <c r="BG57" s="15">
        <f t="shared" ca="1" si="11"/>
        <v>20964.50788940004</v>
      </c>
      <c r="BH57" s="15">
        <f t="shared" ca="1" si="12"/>
        <v>31744.177598949165</v>
      </c>
      <c r="BI57" s="15">
        <f t="shared" ca="1" si="13"/>
        <v>34476.901834742901</v>
      </c>
      <c r="BJ57" s="15">
        <f t="shared" ca="1" si="14"/>
        <v>35423.334284022923</v>
      </c>
      <c r="BK57" s="15">
        <f t="shared" ca="1" si="15"/>
        <v>40611.954728590994</v>
      </c>
      <c r="BL57" s="15">
        <f t="shared" ca="1" si="16"/>
        <v>49743.939803358007</v>
      </c>
      <c r="BM57" s="15">
        <f t="shared" ca="1" si="17"/>
        <v>65264.521925451154</v>
      </c>
      <c r="BN57" s="15">
        <f t="shared" ca="1" si="18"/>
        <v>93607.044757862372</v>
      </c>
      <c r="BO57" s="15">
        <f t="shared" ca="1" si="19"/>
        <v>161861.69251871604</v>
      </c>
      <c r="BP57" s="15">
        <f t="shared" ca="1" si="20"/>
        <v>197024.25095342225</v>
      </c>
      <c r="BQ57" s="15">
        <f ca="1">Inputs!$B$20*EXP($B$10-0.5*C$7^2+C$7*AJ57)</f>
        <v>5078.8389765284437</v>
      </c>
      <c r="BR57" s="15">
        <f t="shared" ca="1" si="21"/>
        <v>8680.4252989798333</v>
      </c>
      <c r="BS57" s="15">
        <f t="shared" ca="1" si="22"/>
        <v>22667.502641666524</v>
      </c>
      <c r="BT57" s="15">
        <f t="shared" ca="1" si="23"/>
        <v>38041.047518926636</v>
      </c>
      <c r="BU57" s="15">
        <f t="shared" ca="1" si="24"/>
        <v>35122.202864781</v>
      </c>
      <c r="BV57" s="15">
        <f t="shared" ca="1" si="25"/>
        <v>57499.260334554507</v>
      </c>
      <c r="BW57" s="15">
        <f t="shared" ca="1" si="26"/>
        <v>105211.19032215139</v>
      </c>
      <c r="BX57" s="15">
        <f t="shared" ca="1" si="27"/>
        <v>123925.73254062934</v>
      </c>
      <c r="BY57" s="15">
        <f t="shared" ca="1" si="28"/>
        <v>220330.43064014523</v>
      </c>
      <c r="BZ57" s="15">
        <f t="shared" ca="1" si="29"/>
        <v>415607.14455668215</v>
      </c>
      <c r="CA57" s="15">
        <f t="shared" ca="1" si="30"/>
        <v>556300.29857189511</v>
      </c>
      <c r="CB57" s="15">
        <f ca="1">(AU57*DCF!C$10-DCF!C$5*MAX(AU57*DCF!C$10,0)-MAX(AU57-Inputs!$B$6,0)/Inputs!$B$10)*DCF!C$6</f>
        <v>1041.1879651837905</v>
      </c>
      <c r="CC57" s="15">
        <f ca="1">(AV57*DCF!D$10-DCF!D$5*MAX(AV57*DCF!D$10,0)-MAX(AV57-AU57,0)/Inputs!$B$10)*DCF!D$6</f>
        <v>1273.915972615393</v>
      </c>
      <c r="CD57" s="15">
        <f ca="1">(AW57*DCF!E$10-DCF!E$5*MAX(AW57*DCF!E$10,0)-MAX(AW57-AV57,0)/Inputs!$B$10)*DCF!E$6</f>
        <v>1452.7525895388389</v>
      </c>
      <c r="CE57" s="15">
        <f ca="1">(AX57*DCF!F$10-DCF!F$5*MAX(AX57*DCF!F$10,0)-MAX(AX57-AW57,0)/Inputs!$B$10)*DCF!F$6</f>
        <v>1995.7168284343213</v>
      </c>
      <c r="CF57" s="15">
        <f ca="1">(AY57*DCF!G$10-DCF!G$5*MAX(AY57*DCF!G$10,0)-MAX(AY57-AX57,0)/Inputs!$B$10)*DCF!G$6</f>
        <v>2143.6444667688179</v>
      </c>
      <c r="CG57" s="15">
        <f ca="1">(AZ57*DCF!H$10-DCF!H$5*MAX(AZ57*DCF!H$10,0)-MAX(AZ57-AY57,0)/Inputs!$B$10)*DCF!H$6</f>
        <v>2047.2380666757829</v>
      </c>
      <c r="CH57" s="15">
        <f ca="1">(BA57*DCF!I$10-DCF!I$5*MAX(BA57*DCF!I$10,0)-MAX(BA57-AZ57,0)/Inputs!$B$10)*DCF!I$6</f>
        <v>2147.7949327963415</v>
      </c>
      <c r="CI57" s="15">
        <f ca="1">(BB57*DCF!J$10-DCF!J$5*MAX(BB57*DCF!J$10,0)-MAX(BB57-BA57,0)/Inputs!$B$10)*DCF!J$6</f>
        <v>2238.3485432837415</v>
      </c>
      <c r="CJ57" s="15">
        <f ca="1">(BC57*DCF!K$10-DCF!K$5*MAX(BC57*DCF!K$10,0)-MAX(BC57-BB57,0)/Inputs!$B$10)*DCF!K$6</f>
        <v>2402.7179107259481</v>
      </c>
      <c r="CK57" s="15">
        <f ca="1">(BD57*DCF!L$10-DCF!L$5*MAX(BD57*DCF!L$10,0)-MAX(BD57-BC57,0)/Inputs!$B$10)*DCF!L$6</f>
        <v>2796.8906080458332</v>
      </c>
      <c r="CL57" s="15">
        <f ca="1">(BE57*DCF!M$10-DCF!M$5*MAX(BE57*DCF!M$10,0)-MAX(BE57-BD57,0)/Inputs!$B$10)*DCF!M$6</f>
        <v>4078.4256978122653</v>
      </c>
      <c r="CM57" s="15">
        <f ca="1">(BF57*DCF!C$28-DCF!C$5*MAX(BF57*DCF!C$28,0)-MAX(BF57-Inputs!$B$13,0)/Inputs!$B$17)*DCF!C$6</f>
        <v>3677.4953714020635</v>
      </c>
      <c r="CN57" s="15">
        <f ca="1">(BG57*DCF!D$28-DCF!D$5*MAX(BG57*DCF!D$28,0)-MAX(BG57-BF57,0)/Inputs!$B$17)*DCF!D$6</f>
        <v>4712.3924244264235</v>
      </c>
      <c r="CO57" s="15">
        <f ca="1">(BH57*DCF!E$28-DCF!E$5*MAX(BH57*DCF!E$28,0)-MAX(BH57-BG57,0)/Inputs!$B$17)*DCF!E$6</f>
        <v>6865.9918269799482</v>
      </c>
      <c r="CP57" s="15">
        <f ca="1">(BI57*DCF!F$28-DCF!F$5*MAX(BI57*DCF!F$28,0)-MAX(BI57-BH57,0)/Inputs!$B$17)*DCF!F$6</f>
        <v>8862.0350556750182</v>
      </c>
      <c r="CQ57" s="15">
        <f ca="1">(BJ57*DCF!G$28-DCF!G$5*MAX(BJ57*DCF!G$28,0)-MAX(BJ57-BI57,0)/Inputs!$B$17)*DCF!G$6</f>
        <v>9031.6722476946052</v>
      </c>
      <c r="CR57" s="15">
        <f ca="1">(BK57*DCF!H$28-DCF!H$5*MAX(BK57*DCF!H$28,0)-MAX(BK57-BJ57,0)/Inputs!$B$17)*DCF!H$6</f>
        <v>9237.6184590658795</v>
      </c>
      <c r="CS57" s="15">
        <f ca="1">(BL57*DCF!I$28-DCF!I$5*MAX(BL57*DCF!I$28,0)-MAX(BL57-BK57,0)/Inputs!$B$17)*DCF!I$6</f>
        <v>10386.71870240142</v>
      </c>
      <c r="CT57" s="15">
        <f ca="1">(BM57*DCF!J$28-DCF!J$5*MAX(BM57*DCF!J$28,0)-MAX(BM57-BL57,0)/Inputs!$B$17)*DCF!J$6</f>
        <v>12501.504012250363</v>
      </c>
      <c r="CU57" s="15">
        <f ca="1">(BN57*DCF!K$28-DCF!K$5*MAX(BN57*DCF!K$28,0)-MAX(BN57-BM57,0)/Inputs!$B$17)*DCF!K$6</f>
        <v>16296.656817209128</v>
      </c>
      <c r="CV57" s="15">
        <f ca="1">(BO57*DCF!L$28-DCF!L$5*MAX(BO57*DCF!L$28,0)-MAX(BO57-BN57,0)/Inputs!$B$17)*DCF!L$6</f>
        <v>24571.677906167464</v>
      </c>
      <c r="CW57" s="15">
        <f ca="1">(BP57*DCF!M$28-DCF!M$5*MAX(BP57*DCF!M$28,0)-MAX(BP57-BO57,0)/Inputs!$B$17)*DCF!M$6</f>
        <v>33394.751440993481</v>
      </c>
      <c r="CX57" s="15">
        <f ca="1">(BQ57*DCF!C$46-DCF!C$5*MAX(BQ57*DCF!C$46,0)-MAX(BQ57-Inputs!$B$20,0)/Inputs!$B$24)*DCF!C$6</f>
        <v>-2040.3041407818314</v>
      </c>
      <c r="CY57" s="15">
        <f ca="1">(BR57*DCF!D$46-DCF!D$5*MAX(BR57*DCF!D$46,0)-MAX(BR57-BQ57,0)/Inputs!$B$24)*DCF!D$6</f>
        <v>-3018.3131563103216</v>
      </c>
      <c r="CZ57" s="15">
        <f ca="1">(BS57*DCF!E$46-DCF!E$5*MAX(BS57*DCF!E$46,0)-MAX(BS57-BR57,0)/Inputs!$B$24)*DCF!E$6</f>
        <v>-8193.7924847984941</v>
      </c>
      <c r="DA57" s="15">
        <f ca="1">(BT57*DCF!F$46-DCF!F$5*MAX(BT57*DCF!F$46,0)-MAX(BT57-BS57,0)/Inputs!$B$24)*DCF!F$6</f>
        <v>-8368.3832788147865</v>
      </c>
      <c r="DB57" s="15">
        <f ca="1">(BU57*DCF!G$46-DCF!G$5*MAX(BU57*DCF!G$46,0)-MAX(BU57-BT57,0)/Inputs!$B$24)*DCF!G$6</f>
        <v>-1181.4415113714535</v>
      </c>
      <c r="DC57" s="15">
        <f ca="1">(BV57*DCF!H$46-DCF!H$5*MAX(BV57*DCF!H$46,0)-MAX(BV57-BU57,0)/Inputs!$B$24)*DCF!H$6</f>
        <v>-6953.5335022262389</v>
      </c>
      <c r="DD57" s="15">
        <f ca="1">(BW57*DCF!I$46-DCF!I$5*MAX(BW57*DCF!I$46,0)-MAX(BW57-BV57,0)/Inputs!$B$24)*DCF!I$6</f>
        <v>-11266.356120045737</v>
      </c>
      <c r="DE57" s="15">
        <f ca="1">(BX57*DCF!J$46-DCF!J$5*MAX(BX57*DCF!J$46,0)-MAX(BX57-BW57,0)/Inputs!$B$24)*DCF!J$6</f>
        <v>235.55083974934212</v>
      </c>
      <c r="DF57" s="15">
        <f ca="1">(BY57*DCF!K$46-DCF!K$5*MAX(BY57*DCF!K$46,0)-MAX(BY57-BX57,0)/Inputs!$B$24)*DCF!K$6</f>
        <v>-11030.574150345614</v>
      </c>
      <c r="DG57" s="15">
        <f ca="1">(BZ57*DCF!L$46-DCF!L$5*MAX(BZ57*DCF!L$46,0)-MAX(BZ57-BY57,0)/Inputs!$B$24)*DCF!L$6</f>
        <v>-15462.76883973998</v>
      </c>
      <c r="DH57" s="15">
        <f ca="1">(CA57*DCF!M$46-DCF!M$5*MAX(CA57*DCF!M$46,0)-MAX(CA57-BZ57,0)/Inputs!$B$24)*DCF!M$6</f>
        <v>14198.983688990684</v>
      </c>
      <c r="DI57" s="15">
        <f ca="1">SUM(CB57:CL57)+BE57*DCF!M$10*(1+Inputs!$B$30)*(1-Inputs!$B$33)*(1-Inputs!$B$30/Inputs!$B$31)/(Inputs!$B$29-Inputs!$B$30)*DCF!M$6</f>
        <v>138375.70069382151</v>
      </c>
      <c r="DJ57" s="15">
        <f ca="1">SUM(CM57:CW57)+BP57*DCF!M$28*(1+Inputs!$B$30)*(1-Inputs!$B$33)*(1-Inputs!$B$30/Inputs!$B$31)/(Inputs!$B$29-Inputs!$B$30)*DCF!M$6</f>
        <v>870633.30863676139</v>
      </c>
      <c r="DK57" s="15">
        <f ca="1">SUM(CX57:DH57)+CA57*DCF!M$46*(1+Inputs!$B$30)*(1-Inputs!$B$33)*(1-Inputs!$B$30/Inputs!$B$31)/(Inputs!$B$29-Inputs!$B$30)*DCF!M$6</f>
        <v>807025.22691956768</v>
      </c>
      <c r="DM57" s="15">
        <f ca="1">DI57+DJ57+DK57+Inputs!$B$34+Inputs!$B$36-Inputs!$B$35</f>
        <v>1892885.2362501505</v>
      </c>
    </row>
    <row r="58" spans="1:117" x14ac:dyDescent="0.75">
      <c r="A58" s="11">
        <v>45</v>
      </c>
      <c r="C58" s="24">
        <f t="shared" ca="1" si="34"/>
        <v>1.0150079463400734</v>
      </c>
      <c r="D58" s="24">
        <f t="shared" ca="1" si="34"/>
        <v>2.4082796468346097</v>
      </c>
      <c r="E58" s="24">
        <f t="shared" ca="1" si="34"/>
        <v>1.2555775711620227</v>
      </c>
      <c r="F58" s="24">
        <f t="shared" ca="1" si="34"/>
        <v>-0.85046064675623012</v>
      </c>
      <c r="G58" s="24">
        <f t="shared" ca="1" si="34"/>
        <v>-0.41313483582947819</v>
      </c>
      <c r="H58" s="24">
        <f t="shared" ca="1" si="34"/>
        <v>1.8186056294092241</v>
      </c>
      <c r="I58" s="24">
        <f t="shared" ca="1" si="34"/>
        <v>0.58163950495367411</v>
      </c>
      <c r="J58" s="24">
        <f t="shared" ca="1" si="34"/>
        <v>1.215052620833889</v>
      </c>
      <c r="K58" s="24">
        <f t="shared" ca="1" si="34"/>
        <v>-0.90585143117939315</v>
      </c>
      <c r="L58" s="24">
        <f t="shared" ca="1" si="34"/>
        <v>1.9063345061002841</v>
      </c>
      <c r="M58" s="24">
        <f t="shared" ca="1" si="34"/>
        <v>-0.3822061412620133</v>
      </c>
      <c r="N58" s="24">
        <f ca="1">SQRT(Inputs!$B$38)*C58+SQRT(1-Inputs!$B$38)*_xlfn.NORM.S.INV(RAND())</f>
        <v>0.49722581087299134</v>
      </c>
      <c r="O58" s="24">
        <f ca="1">SQRT(Inputs!$B$38)*D58+SQRT(1-Inputs!$B$38)*_xlfn.NORM.S.INV(RAND())</f>
        <v>2.0261637626485793</v>
      </c>
      <c r="P58" s="24">
        <f ca="1">SQRT(Inputs!$B$38)*E58+SQRT(1-Inputs!$B$38)*_xlfn.NORM.S.INV(RAND())</f>
        <v>-0.44158730850383476</v>
      </c>
      <c r="Q58" s="24">
        <f ca="1">SQRT(Inputs!$B$38)*F58+SQRT(1-Inputs!$B$38)*_xlfn.NORM.S.INV(RAND())</f>
        <v>-0.91531304178871697</v>
      </c>
      <c r="R58" s="24">
        <f ca="1">SQRT(Inputs!$B$38)*G58+SQRT(1-Inputs!$B$38)*_xlfn.NORM.S.INV(RAND())</f>
        <v>0.28318735994719413</v>
      </c>
      <c r="S58" s="24">
        <f ca="1">SQRT(Inputs!$B$38)*H58+SQRT(1-Inputs!$B$38)*_xlfn.NORM.S.INV(RAND())</f>
        <v>0.39034035880208329</v>
      </c>
      <c r="T58" s="24">
        <f ca="1">SQRT(Inputs!$B$38)*I58+SQRT(1-Inputs!$B$38)*_xlfn.NORM.S.INV(RAND())</f>
        <v>0.98107084734310201</v>
      </c>
      <c r="U58" s="24">
        <f ca="1">SQRT(Inputs!$B$38)*J58+SQRT(1-Inputs!$B$38)*_xlfn.NORM.S.INV(RAND())</f>
        <v>0.19048929340543058</v>
      </c>
      <c r="V58" s="24">
        <f ca="1">SQRT(Inputs!$B$38)*K58+SQRT(1-Inputs!$B$38)*_xlfn.NORM.S.INV(RAND())</f>
        <v>-0.48645401203746808</v>
      </c>
      <c r="W58" s="24">
        <f ca="1">SQRT(Inputs!$B$38)*L58+SQRT(1-Inputs!$B$38)*_xlfn.NORM.S.INV(RAND())</f>
        <v>0.59350792866667756</v>
      </c>
      <c r="X58" s="24">
        <f ca="1">SQRT(Inputs!$B$38)*M58+SQRT(1-Inputs!$B$38)*_xlfn.NORM.S.INV(RAND())</f>
        <v>1.56808870534875</v>
      </c>
      <c r="Y58" s="24">
        <f ca="1">SQRT(Inputs!$B$38)*C58+SQRT(1-Inputs!$B$38)*_xlfn.NORM.S.INV(RAND())</f>
        <v>-0.21909837835673163</v>
      </c>
      <c r="Z58" s="24">
        <f ca="1">SQRT(Inputs!$B$38)*D58+SQRT(1-Inputs!$B$38)*_xlfn.NORM.S.INV(RAND())</f>
        <v>-0.64799593075842687</v>
      </c>
      <c r="AA58" s="24">
        <f ca="1">SQRT(Inputs!$B$38)*E58+SQRT(1-Inputs!$B$38)*_xlfn.NORM.S.INV(RAND())</f>
        <v>-0.40545963776694494</v>
      </c>
      <c r="AB58" s="24">
        <f ca="1">SQRT(Inputs!$B$38)*F58+SQRT(1-Inputs!$B$38)*_xlfn.NORM.S.INV(RAND())</f>
        <v>0.40345368453438457</v>
      </c>
      <c r="AC58" s="24">
        <f ca="1">SQRT(Inputs!$B$38)*G58+SQRT(1-Inputs!$B$38)*_xlfn.NORM.S.INV(RAND())</f>
        <v>1.3824382888528691E-2</v>
      </c>
      <c r="AD58" s="24">
        <f ca="1">SQRT(Inputs!$B$38)*H58+SQRT(1-Inputs!$B$38)*_xlfn.NORM.S.INV(RAND())</f>
        <v>1.6076477689967781</v>
      </c>
      <c r="AE58" s="24">
        <f ca="1">SQRT(Inputs!$B$38)*I58+SQRT(1-Inputs!$B$38)*_xlfn.NORM.S.INV(RAND())</f>
        <v>-0.91661774064497137</v>
      </c>
      <c r="AF58" s="24">
        <f ca="1">SQRT(Inputs!$B$38)*J58+SQRT(1-Inputs!$B$38)*_xlfn.NORM.S.INV(RAND())</f>
        <v>0.72527059257536663</v>
      </c>
      <c r="AG58" s="24">
        <f ca="1">SQRT(Inputs!$B$38)*K58+SQRT(1-Inputs!$B$38)*_xlfn.NORM.S.INV(RAND())</f>
        <v>-0.55358254303580334</v>
      </c>
      <c r="AH58" s="24">
        <f ca="1">SQRT(Inputs!$B$38)*L58+SQRT(1-Inputs!$B$38)*_xlfn.NORM.S.INV(RAND())</f>
        <v>0.91605455201041797</v>
      </c>
      <c r="AI58" s="24">
        <f ca="1">SQRT(Inputs!$B$38)*M58+SQRT(1-Inputs!$B$38)*_xlfn.NORM.S.INV(RAND())</f>
        <v>-0.12106328265515047</v>
      </c>
      <c r="AJ58" s="24">
        <f ca="1">SQRT(Inputs!$B$38)*C58+SQRT(1-Inputs!$B$38)*_xlfn.NORM.S.INV(RAND())</f>
        <v>0.98591535527981922</v>
      </c>
      <c r="AK58" s="24">
        <f ca="1">SQRT(Inputs!$B$38)*D58+SQRT(1-Inputs!$B$38)*_xlfn.NORM.S.INV(RAND())</f>
        <v>1.3390166436228204</v>
      </c>
      <c r="AL58" s="24">
        <f ca="1">SQRT(Inputs!$B$38)*E58+SQRT(1-Inputs!$B$38)*_xlfn.NORM.S.INV(RAND())</f>
        <v>0.17027719204665082</v>
      </c>
      <c r="AM58" s="24">
        <f ca="1">SQRT(Inputs!$B$38)*F58+SQRT(1-Inputs!$B$38)*_xlfn.NORM.S.INV(RAND())</f>
        <v>3.7622673085252689E-2</v>
      </c>
      <c r="AN58" s="24">
        <f ca="1">SQRT(Inputs!$B$38)*G58+SQRT(1-Inputs!$B$38)*_xlfn.NORM.S.INV(RAND())</f>
        <v>0.47197145311791211</v>
      </c>
      <c r="AO58" s="24">
        <f ca="1">SQRT(Inputs!$B$38)*H58+SQRT(1-Inputs!$B$38)*_xlfn.NORM.S.INV(RAND())</f>
        <v>1.6312075445908683</v>
      </c>
      <c r="AP58" s="24">
        <f ca="1">SQRT(Inputs!$B$38)*I58+SQRT(1-Inputs!$B$38)*_xlfn.NORM.S.INV(RAND())</f>
        <v>-0.13962617891866946</v>
      </c>
      <c r="AQ58" s="24">
        <f ca="1">SQRT(Inputs!$B$38)*J58+SQRT(1-Inputs!$B$38)*_xlfn.NORM.S.INV(RAND())</f>
        <v>0.40895507043174983</v>
      </c>
      <c r="AR58" s="24">
        <f ca="1">SQRT(Inputs!$B$38)*K58+SQRT(1-Inputs!$B$38)*_xlfn.NORM.S.INV(RAND())</f>
        <v>0.18614838664283767</v>
      </c>
      <c r="AS58" s="24">
        <f ca="1">SQRT(Inputs!$B$38)*L58+SQRT(1-Inputs!$B$38)*_xlfn.NORM.S.INV(RAND())</f>
        <v>2.40595842428145</v>
      </c>
      <c r="AT58" s="24">
        <f ca="1">SQRT(Inputs!$B$38)*M58+SQRT(1-Inputs!$B$38)*_xlfn.NORM.S.INV(RAND())</f>
        <v>0.94292380336652859</v>
      </c>
      <c r="AU58" s="15">
        <f ca="1">Inputs!$B$6*EXP($B$8-0.5*C$5^2+C$5*N58)</f>
        <v>5378.1508576386486</v>
      </c>
      <c r="AV58" s="15">
        <f t="shared" ca="1" si="1"/>
        <v>8818.3820300694806</v>
      </c>
      <c r="AW58" s="15">
        <f t="shared" ca="1" si="2"/>
        <v>10130.718288438758</v>
      </c>
      <c r="AX58" s="15">
        <f t="shared" ca="1" si="3"/>
        <v>11032.081037357539</v>
      </c>
      <c r="AY58" s="15">
        <f t="shared" ca="1" si="4"/>
        <v>13935.683805573879</v>
      </c>
      <c r="AZ58" s="15">
        <f t="shared" ca="1" si="5"/>
        <v>17792.299099014039</v>
      </c>
      <c r="BA58" s="15">
        <f t="shared" ca="1" si="6"/>
        <v>24127.676084665061</v>
      </c>
      <c r="BB58" s="15">
        <f t="shared" ca="1" si="7"/>
        <v>30108.807193337652</v>
      </c>
      <c r="BC58" s="15">
        <f t="shared" ca="1" si="8"/>
        <v>35184.071021705422</v>
      </c>
      <c r="BD58" s="15">
        <f t="shared" ca="1" si="9"/>
        <v>45564.284257075327</v>
      </c>
      <c r="BE58" s="15">
        <f t="shared" ca="1" si="10"/>
        <v>64404.947796193024</v>
      </c>
      <c r="BF58" s="15">
        <f ca="1">Inputs!$B$13*EXP($B$9-0.5*C$6^2+C$6*Y58)</f>
        <v>13243.120429282862</v>
      </c>
      <c r="BG58" s="15">
        <f t="shared" ca="1" si="11"/>
        <v>14358.879262780085</v>
      </c>
      <c r="BH58" s="15">
        <f t="shared" ca="1" si="12"/>
        <v>16402.90361302876</v>
      </c>
      <c r="BI58" s="15">
        <f t="shared" ca="1" si="13"/>
        <v>21366.084268191753</v>
      </c>
      <c r="BJ58" s="15">
        <f t="shared" ca="1" si="14"/>
        <v>26245.675824605085</v>
      </c>
      <c r="BK58" s="15">
        <f t="shared" ca="1" si="15"/>
        <v>40092.805254630519</v>
      </c>
      <c r="BL58" s="15">
        <f t="shared" ca="1" si="16"/>
        <v>43733.158124686459</v>
      </c>
      <c r="BM58" s="15">
        <f t="shared" ca="1" si="17"/>
        <v>58825.8638332638</v>
      </c>
      <c r="BN58" s="15">
        <f t="shared" ca="1" si="18"/>
        <v>67704.654526643732</v>
      </c>
      <c r="BO58" s="15">
        <f t="shared" ca="1" si="19"/>
        <v>92663.44896226663</v>
      </c>
      <c r="BP58" s="15">
        <f t="shared" ca="1" si="20"/>
        <v>112497.69205992803</v>
      </c>
      <c r="BQ58" s="15">
        <f ca="1">Inputs!$B$20*EXP($B$10-0.5*C$7^2+C$7*AJ58)</f>
        <v>6085.2056087599121</v>
      </c>
      <c r="BR58" s="15">
        <f t="shared" ca="1" si="21"/>
        <v>12632.678078461639</v>
      </c>
      <c r="BS58" s="15">
        <f t="shared" ca="1" si="22"/>
        <v>18166.120616486551</v>
      </c>
      <c r="BT58" s="15">
        <f t="shared" ca="1" si="23"/>
        <v>25295.561433450599</v>
      </c>
      <c r="BU58" s="15">
        <f t="shared" ca="1" si="24"/>
        <v>39297.745595341083</v>
      </c>
      <c r="BV58" s="15">
        <f t="shared" ca="1" si="25"/>
        <v>78957.219782117303</v>
      </c>
      <c r="BW58" s="15">
        <f t="shared" ca="1" si="26"/>
        <v>106971.96160379873</v>
      </c>
      <c r="BX58" s="15">
        <f t="shared" ca="1" si="27"/>
        <v>162400.70727714116</v>
      </c>
      <c r="BY58" s="15">
        <f t="shared" ca="1" si="28"/>
        <v>235801.19288134621</v>
      </c>
      <c r="BZ58" s="15">
        <f t="shared" ca="1" si="29"/>
        <v>514913.12151862861</v>
      </c>
      <c r="CA58" s="15">
        <f t="shared" ca="1" si="30"/>
        <v>855236.26133359177</v>
      </c>
      <c r="CB58" s="15">
        <f ca="1">(AU58*DCF!C$10-DCF!C$5*MAX(AU58*DCF!C$10,0)-MAX(AU58-Inputs!$B$6,0)/Inputs!$B$10)*DCF!C$6</f>
        <v>1040.1087809093221</v>
      </c>
      <c r="CC58" s="15">
        <f ca="1">(AV58*DCF!D$10-DCF!D$5*MAX(AV58*DCF!D$10,0)-MAX(AV58-AU58,0)/Inputs!$B$10)*DCF!D$6</f>
        <v>1310.6105431009125</v>
      </c>
      <c r="CD58" s="15">
        <f ca="1">(AW58*DCF!E$10-DCF!E$5*MAX(AW58*DCF!E$10,0)-MAX(AW58-AV58,0)/Inputs!$B$10)*DCF!E$6</f>
        <v>2043.4291139075956</v>
      </c>
      <c r="CE58" s="15">
        <f ca="1">(AX58*DCF!F$10-DCF!F$5*MAX(AX58*DCF!F$10,0)-MAX(AX58-AW58,0)/Inputs!$B$10)*DCF!F$6</f>
        <v>2220.7344681660661</v>
      </c>
      <c r="CF58" s="15">
        <f ca="1">(AY58*DCF!G$10-DCF!G$5*MAX(AY58*DCF!G$10,0)-MAX(AY58-AX58,0)/Inputs!$B$10)*DCF!G$6</f>
        <v>2313.1835494926354</v>
      </c>
      <c r="CG58" s="15">
        <f ca="1">(AZ58*DCF!H$10-DCF!H$5*MAX(AZ58*DCF!H$10,0)-MAX(AZ58-AY58,0)/Inputs!$B$10)*DCF!H$6</f>
        <v>2769.5764478469273</v>
      </c>
      <c r="CH58" s="15">
        <f ca="1">(BA58*DCF!I$10-DCF!I$5*MAX(BA58*DCF!I$10,0)-MAX(BA58-AZ58,0)/Inputs!$B$10)*DCF!I$6</f>
        <v>3368.0224431718652</v>
      </c>
      <c r="CI58" s="15">
        <f ca="1">(BB58*DCF!J$10-DCF!J$5*MAX(BB58*DCF!J$10,0)-MAX(BB58-BA58,0)/Inputs!$B$10)*DCF!J$6</f>
        <v>4260.3993181852975</v>
      </c>
      <c r="CJ58" s="15">
        <f ca="1">(BC58*DCF!K$10-DCF!K$5*MAX(BC58*DCF!K$10,0)-MAX(BC58-BB58,0)/Inputs!$B$10)*DCF!K$6</f>
        <v>4953.6106988034689</v>
      </c>
      <c r="CK58" s="15">
        <f ca="1">(BD58*DCF!L$10-DCF!L$5*MAX(BD58*DCF!L$10,0)-MAX(BD58-BC58,0)/Inputs!$B$10)*DCF!L$6</f>
        <v>5529.6308732690222</v>
      </c>
      <c r="CL58" s="15">
        <f ca="1">(BE58*DCF!M$10-DCF!M$5*MAX(BE58*DCF!M$10,0)-MAX(BE58-BD58,0)/Inputs!$B$10)*DCF!M$6</f>
        <v>6837.652580147198</v>
      </c>
      <c r="CM58" s="15">
        <f ca="1">(BF58*DCF!C$28-DCF!C$5*MAX(BF58*DCF!C$28,0)-MAX(BF58-Inputs!$B$13,0)/Inputs!$B$17)*DCF!C$6</f>
        <v>3613.0482787759879</v>
      </c>
      <c r="CN58" s="15">
        <f ca="1">(BG58*DCF!D$28-DCF!D$5*MAX(BG58*DCF!D$28,0)-MAX(BG58-BF58,0)/Inputs!$B$17)*DCF!D$6</f>
        <v>3990.9785970502498</v>
      </c>
      <c r="CO58" s="15">
        <f ca="1">(BH58*DCF!E$28-DCF!E$5*MAX(BH58*DCF!E$28,0)-MAX(BH58-BG58,0)/Inputs!$B$17)*DCF!E$6</f>
        <v>4242.7453167013673</v>
      </c>
      <c r="CP58" s="15">
        <f ca="1">(BI58*DCF!F$28-DCF!F$5*MAX(BI58*DCF!F$28,0)-MAX(BI58-BH58,0)/Inputs!$B$17)*DCF!F$6</f>
        <v>4896.7035903996475</v>
      </c>
      <c r="CQ58" s="15">
        <f ca="1">(BJ58*DCF!G$28-DCF!G$5*MAX(BJ58*DCF!G$28,0)-MAX(BJ58-BI58,0)/Inputs!$B$17)*DCF!G$6</f>
        <v>5988.9406227524278</v>
      </c>
      <c r="CR58" s="15">
        <f ca="1">(BK58*DCF!H$28-DCF!H$5*MAX(BK58*DCF!H$28,0)-MAX(BK58-BJ58,0)/Inputs!$B$17)*DCF!H$6</f>
        <v>7763.9377586873525</v>
      </c>
      <c r="CS58" s="15">
        <f ca="1">(BL58*DCF!I$28-DCF!I$5*MAX(BL58*DCF!I$28,0)-MAX(BL58-BK58,0)/Inputs!$B$17)*DCF!I$6</f>
        <v>9761.4827149249468</v>
      </c>
      <c r="CT58" s="15">
        <f ca="1">(BM58*DCF!J$28-DCF!J$5*MAX(BM58*DCF!J$28,0)-MAX(BM58-BL58,0)/Inputs!$B$17)*DCF!J$6</f>
        <v>11121.881660514584</v>
      </c>
      <c r="CU58" s="15">
        <f ca="1">(BN58*DCF!K$28-DCF!K$5*MAX(BN58*DCF!K$28,0)-MAX(BN58-BM58,0)/Inputs!$B$17)*DCF!K$6</f>
        <v>13210.554236976674</v>
      </c>
      <c r="CV58" s="15">
        <f ca="1">(BO58*DCF!L$28-DCF!L$5*MAX(BO58*DCF!L$28,0)-MAX(BO58-BN58,0)/Inputs!$B$17)*DCF!L$6</f>
        <v>15664.173853230182</v>
      </c>
      <c r="CW58" s="15">
        <f ca="1">(BP58*DCF!M$28-DCF!M$5*MAX(BP58*DCF!M$28,0)-MAX(BP58-BO58,0)/Inputs!$B$17)*DCF!M$6</f>
        <v>19093.270134791928</v>
      </c>
      <c r="CX58" s="15">
        <f ca="1">(BQ58*DCF!C$46-DCF!C$5*MAX(BQ58*DCF!C$46,0)-MAX(BQ58-Inputs!$B$20,0)/Inputs!$B$24)*DCF!C$6</f>
        <v>-2737.5558490253434</v>
      </c>
      <c r="CY58" s="15">
        <f ca="1">(BR58*DCF!D$46-DCF!D$5*MAX(BR58*DCF!D$46,0)-MAX(BR58-BQ58,0)/Inputs!$B$24)*DCF!D$6</f>
        <v>-4949.8557039981579</v>
      </c>
      <c r="CZ58" s="15">
        <f ca="1">(BS58*DCF!E$46-DCF!E$5*MAX(BS58*DCF!E$46,0)-MAX(BS58-BR58,0)/Inputs!$B$24)*DCF!E$6</f>
        <v>-4329.3061077143539</v>
      </c>
      <c r="DA58" s="15">
        <f ca="1">(BT58*DCF!F$46-DCF!F$5*MAX(BT58*DCF!F$46,0)-MAX(BT58-BS58,0)/Inputs!$B$24)*DCF!F$6</f>
        <v>-4438.237494596603</v>
      </c>
      <c r="DB58" s="15">
        <f ca="1">(BU58*DCF!G$46-DCF!G$5*MAX(BU58*DCF!G$46,0)-MAX(BU58-BT58,0)/Inputs!$B$24)*DCF!G$6</f>
        <v>-6031.9566216429839</v>
      </c>
      <c r="DC58" s="15">
        <f ca="1">(BV58*DCF!H$46-DCF!H$5*MAX(BV58*DCF!H$46,0)-MAX(BV58-BU58,0)/Inputs!$B$24)*DCF!H$6</f>
        <v>-12323.938605910746</v>
      </c>
      <c r="DD58" s="15">
        <f ca="1">(BW58*DCF!I$46-DCF!I$5*MAX(BW58*DCF!I$46,0)-MAX(BW58-BV58,0)/Inputs!$B$24)*DCF!I$6</f>
        <v>-5571.3896988803917</v>
      </c>
      <c r="DE58" s="15">
        <f ca="1">(BX58*DCF!J$46-DCF!J$5*MAX(BX58*DCF!J$46,0)-MAX(BX58-BW58,0)/Inputs!$B$24)*DCF!J$6</f>
        <v>-7886.5373284643138</v>
      </c>
      <c r="DF58" s="15">
        <f ca="1">(BY58*DCF!K$46-DCF!K$5*MAX(BY58*DCF!K$46,0)-MAX(BY58-BX58,0)/Inputs!$B$24)*DCF!K$6</f>
        <v>-4511.4134075310376</v>
      </c>
      <c r="DG58" s="15">
        <f ca="1">(BZ58*DCF!L$46-DCF!L$5*MAX(BZ58*DCF!L$46,0)-MAX(BZ58-BY58,0)/Inputs!$B$24)*DCF!L$6</f>
        <v>-27570.393895052446</v>
      </c>
      <c r="DH58" s="15">
        <f ca="1">(CA58*DCF!M$46-DCF!M$5*MAX(CA58*DCF!M$46,0)-MAX(CA58-BZ58,0)/Inputs!$B$24)*DCF!M$6</f>
        <v>-4099.4962678577976</v>
      </c>
      <c r="DI58" s="15">
        <f ca="1">SUM(CB58:CL58)+BE58*DCF!M$10*(1+Inputs!$B$30)*(1-Inputs!$B$33)*(1-Inputs!$B$30/Inputs!$B$31)/(Inputs!$B$29-Inputs!$B$30)*DCF!M$6</f>
        <v>215886.78020107141</v>
      </c>
      <c r="DJ58" s="15">
        <f ca="1">SUM(CM58:CW58)+BP58*DCF!M$28*(1+Inputs!$B$30)*(1-Inputs!$B$33)*(1-Inputs!$B$30/Inputs!$B$31)/(Inputs!$B$29-Inputs!$B$30)*DCF!M$6</f>
        <v>516791.13627247291</v>
      </c>
      <c r="DK58" s="15">
        <f ca="1">SUM(CX58:DH58)+CA58*DCF!M$46*(1+Inputs!$B$30)*(1-Inputs!$B$33)*(1-Inputs!$B$30/Inputs!$B$31)/(Inputs!$B$29-Inputs!$B$30)*DCF!M$6</f>
        <v>1237846.4882527404</v>
      </c>
      <c r="DM58" s="15">
        <f ca="1">DI58+DJ58+DK58+Inputs!$B$34+Inputs!$B$36-Inputs!$B$35</f>
        <v>2047375.4047262846</v>
      </c>
    </row>
    <row r="59" spans="1:117" x14ac:dyDescent="0.75">
      <c r="A59" s="11">
        <v>46</v>
      </c>
      <c r="C59" s="24">
        <f t="shared" ca="1" si="34"/>
        <v>-1.5886337787494311</v>
      </c>
      <c r="D59" s="24">
        <f t="shared" ca="1" si="34"/>
        <v>-0.29382566343912059</v>
      </c>
      <c r="E59" s="24">
        <f t="shared" ca="1" si="34"/>
        <v>-0.21826817926270656</v>
      </c>
      <c r="F59" s="24">
        <f t="shared" ca="1" si="34"/>
        <v>-1.7301710035305686</v>
      </c>
      <c r="G59" s="24">
        <f t="shared" ca="1" si="34"/>
        <v>0.34539459277239321</v>
      </c>
      <c r="H59" s="24">
        <f t="shared" ca="1" si="34"/>
        <v>-0.81900319073283112</v>
      </c>
      <c r="I59" s="24">
        <f t="shared" ca="1" si="34"/>
        <v>-0.54156583797925961</v>
      </c>
      <c r="J59" s="24">
        <f t="shared" ca="1" si="34"/>
        <v>-1.1804779626339053</v>
      </c>
      <c r="K59" s="24">
        <f t="shared" ca="1" si="34"/>
        <v>-0.18148237550546931</v>
      </c>
      <c r="L59" s="24">
        <f t="shared" ca="1" si="34"/>
        <v>0.74369191263314005</v>
      </c>
      <c r="M59" s="24">
        <f t="shared" ca="1" si="34"/>
        <v>-1.466353988388148</v>
      </c>
      <c r="N59" s="24">
        <f ca="1">SQRT(Inputs!$B$38)*C59+SQRT(1-Inputs!$B$38)*_xlfn.NORM.S.INV(RAND())</f>
        <v>0.99905604497913736</v>
      </c>
      <c r="O59" s="24">
        <f ca="1">SQRT(Inputs!$B$38)*D59+SQRT(1-Inputs!$B$38)*_xlfn.NORM.S.INV(RAND())</f>
        <v>0.29758031248649242</v>
      </c>
      <c r="P59" s="24">
        <f ca="1">SQRT(Inputs!$B$38)*E59+SQRT(1-Inputs!$B$38)*_xlfn.NORM.S.INV(RAND())</f>
        <v>-1.1064721641374156</v>
      </c>
      <c r="Q59" s="24">
        <f ca="1">SQRT(Inputs!$B$38)*F59+SQRT(1-Inputs!$B$38)*_xlfn.NORM.S.INV(RAND())</f>
        <v>4.8597908980158921E-2</v>
      </c>
      <c r="R59" s="24">
        <f ca="1">SQRT(Inputs!$B$38)*G59+SQRT(1-Inputs!$B$38)*_xlfn.NORM.S.INV(RAND())</f>
        <v>-0.7596666073892574</v>
      </c>
      <c r="S59" s="24">
        <f ca="1">SQRT(Inputs!$B$38)*H59+SQRT(1-Inputs!$B$38)*_xlfn.NORM.S.INV(RAND())</f>
        <v>0.17453867966940695</v>
      </c>
      <c r="T59" s="24">
        <f ca="1">SQRT(Inputs!$B$38)*I59+SQRT(1-Inputs!$B$38)*_xlfn.NORM.S.INV(RAND())</f>
        <v>-0.41217443758691658</v>
      </c>
      <c r="U59" s="24">
        <f ca="1">SQRT(Inputs!$B$38)*J59+SQRT(1-Inputs!$B$38)*_xlfn.NORM.S.INV(RAND())</f>
        <v>5.0013714481738192E-2</v>
      </c>
      <c r="V59" s="24">
        <f ca="1">SQRT(Inputs!$B$38)*K59+SQRT(1-Inputs!$B$38)*_xlfn.NORM.S.INV(RAND())</f>
        <v>0.17950838267124908</v>
      </c>
      <c r="W59" s="24">
        <f ca="1">SQRT(Inputs!$B$38)*L59+SQRT(1-Inputs!$B$38)*_xlfn.NORM.S.INV(RAND())</f>
        <v>1.2259729303760105</v>
      </c>
      <c r="X59" s="24">
        <f ca="1">SQRT(Inputs!$B$38)*M59+SQRT(1-Inputs!$B$38)*_xlfn.NORM.S.INV(RAND())</f>
        <v>-1.4434951686089681</v>
      </c>
      <c r="Y59" s="24">
        <f ca="1">SQRT(Inputs!$B$38)*C59+SQRT(1-Inputs!$B$38)*_xlfn.NORM.S.INV(RAND())</f>
        <v>-1.6927682489067477</v>
      </c>
      <c r="Z59" s="24">
        <f ca="1">SQRT(Inputs!$B$38)*D59+SQRT(1-Inputs!$B$38)*_xlfn.NORM.S.INV(RAND())</f>
        <v>-0.30369518868627393</v>
      </c>
      <c r="AA59" s="24">
        <f ca="1">SQRT(Inputs!$B$38)*E59+SQRT(1-Inputs!$B$38)*_xlfn.NORM.S.INV(RAND())</f>
        <v>-1.5495209465787105</v>
      </c>
      <c r="AB59" s="24">
        <f ca="1">SQRT(Inputs!$B$38)*F59+SQRT(1-Inputs!$B$38)*_xlfn.NORM.S.INV(RAND())</f>
        <v>-0.95251735068146981</v>
      </c>
      <c r="AC59" s="24">
        <f ca="1">SQRT(Inputs!$B$38)*G59+SQRT(1-Inputs!$B$38)*_xlfn.NORM.S.INV(RAND())</f>
        <v>0.7733047695822336</v>
      </c>
      <c r="AD59" s="24">
        <f ca="1">SQRT(Inputs!$B$38)*H59+SQRT(1-Inputs!$B$38)*_xlfn.NORM.S.INV(RAND())</f>
        <v>-0.25437137346856359</v>
      </c>
      <c r="AE59" s="24">
        <f ca="1">SQRT(Inputs!$B$38)*I59+SQRT(1-Inputs!$B$38)*_xlfn.NORM.S.INV(RAND())</f>
        <v>8.4737185512424429E-2</v>
      </c>
      <c r="AF59" s="24">
        <f ca="1">SQRT(Inputs!$B$38)*J59+SQRT(1-Inputs!$B$38)*_xlfn.NORM.S.INV(RAND())</f>
        <v>0.41496495608891681</v>
      </c>
      <c r="AG59" s="24">
        <f ca="1">SQRT(Inputs!$B$38)*K59+SQRT(1-Inputs!$B$38)*_xlfn.NORM.S.INV(RAND())</f>
        <v>-0.5368579917755929</v>
      </c>
      <c r="AH59" s="24">
        <f ca="1">SQRT(Inputs!$B$38)*L59+SQRT(1-Inputs!$B$38)*_xlfn.NORM.S.INV(RAND())</f>
        <v>0.77713814937103431</v>
      </c>
      <c r="AI59" s="24">
        <f ca="1">SQRT(Inputs!$B$38)*M59+SQRT(1-Inputs!$B$38)*_xlfn.NORM.S.INV(RAND())</f>
        <v>-1.0697292712605502</v>
      </c>
      <c r="AJ59" s="24">
        <f ca="1">SQRT(Inputs!$B$38)*C59+SQRT(1-Inputs!$B$38)*_xlfn.NORM.S.INV(RAND())</f>
        <v>-0.74546093269413427</v>
      </c>
      <c r="AK59" s="24">
        <f ca="1">SQRT(Inputs!$B$38)*D59+SQRT(1-Inputs!$B$38)*_xlfn.NORM.S.INV(RAND())</f>
        <v>-0.1356691047864147</v>
      </c>
      <c r="AL59" s="24">
        <f ca="1">SQRT(Inputs!$B$38)*E59+SQRT(1-Inputs!$B$38)*_xlfn.NORM.S.INV(RAND())</f>
        <v>-0.52709046582921015</v>
      </c>
      <c r="AM59" s="24">
        <f ca="1">SQRT(Inputs!$B$38)*F59+SQRT(1-Inputs!$B$38)*_xlfn.NORM.S.INV(RAND())</f>
        <v>-1.5936238624987884</v>
      </c>
      <c r="AN59" s="24">
        <f ca="1">SQRT(Inputs!$B$38)*G59+SQRT(1-Inputs!$B$38)*_xlfn.NORM.S.INV(RAND())</f>
        <v>5.1474910943034441E-2</v>
      </c>
      <c r="AO59" s="24">
        <f ca="1">SQRT(Inputs!$B$38)*H59+SQRT(1-Inputs!$B$38)*_xlfn.NORM.S.INV(RAND())</f>
        <v>-1.3385720594861998</v>
      </c>
      <c r="AP59" s="24">
        <f ca="1">SQRT(Inputs!$B$38)*I59+SQRT(1-Inputs!$B$38)*_xlfn.NORM.S.INV(RAND())</f>
        <v>-1.6931121588254401</v>
      </c>
      <c r="AQ59" s="24">
        <f ca="1">SQRT(Inputs!$B$38)*J59+SQRT(1-Inputs!$B$38)*_xlfn.NORM.S.INV(RAND())</f>
        <v>-3.6511050088835137</v>
      </c>
      <c r="AR59" s="24">
        <f ca="1">SQRT(Inputs!$B$38)*K59+SQRT(1-Inputs!$B$38)*_xlfn.NORM.S.INV(RAND())</f>
        <v>-0.98771710019917425</v>
      </c>
      <c r="AS59" s="24">
        <f ca="1">SQRT(Inputs!$B$38)*L59+SQRT(1-Inputs!$B$38)*_xlfn.NORM.S.INV(RAND())</f>
        <v>-1.5133192085138618</v>
      </c>
      <c r="AT59" s="24">
        <f ca="1">SQRT(Inputs!$B$38)*M59+SQRT(1-Inputs!$B$38)*_xlfn.NORM.S.INV(RAND())</f>
        <v>-5.7511192291837876E-2</v>
      </c>
      <c r="AU59" s="15">
        <f ca="1">Inputs!$B$6*EXP($B$8-0.5*C$5^2+C$5*N59)</f>
        <v>5833.2681132408106</v>
      </c>
      <c r="AV59" s="15">
        <f t="shared" ca="1" si="1"/>
        <v>7418.034451468161</v>
      </c>
      <c r="AW59" s="15">
        <f t="shared" ca="1" si="2"/>
        <v>7790.9865366297399</v>
      </c>
      <c r="AX59" s="15">
        <f t="shared" ca="1" si="3"/>
        <v>9569.9400738637996</v>
      </c>
      <c r="AY59" s="15">
        <f t="shared" ca="1" si="4"/>
        <v>10702.522029646354</v>
      </c>
      <c r="AZ59" s="15">
        <f t="shared" ca="1" si="5"/>
        <v>13343.487783941015</v>
      </c>
      <c r="BA59" s="15">
        <f t="shared" ca="1" si="6"/>
        <v>15639.592330067779</v>
      </c>
      <c r="BB59" s="15">
        <f t="shared" ca="1" si="7"/>
        <v>19243.813442416948</v>
      </c>
      <c r="BC59" s="15">
        <f t="shared" ca="1" si="8"/>
        <v>23980.730955961997</v>
      </c>
      <c r="BD59" s="15">
        <f t="shared" ca="1" si="9"/>
        <v>32948.246134609188</v>
      </c>
      <c r="BE59" s="15">
        <f t="shared" ca="1" si="10"/>
        <v>35399.875765381687</v>
      </c>
      <c r="BF59" s="15">
        <f ca="1">Inputs!$B$13*EXP($B$9-0.5*C$6^2+C$6*Y59)</f>
        <v>9888.0460365730087</v>
      </c>
      <c r="BG59" s="15">
        <f t="shared" ca="1" si="11"/>
        <v>11408.308931133115</v>
      </c>
      <c r="BH59" s="15">
        <f t="shared" ca="1" si="12"/>
        <v>10779.872818814676</v>
      </c>
      <c r="BI59" s="15">
        <f t="shared" ca="1" si="13"/>
        <v>11396.620516667721</v>
      </c>
      <c r="BJ59" s="15">
        <f t="shared" ca="1" si="14"/>
        <v>15619.013685316948</v>
      </c>
      <c r="BK59" s="15">
        <f t="shared" ca="1" si="15"/>
        <v>18516.888552846056</v>
      </c>
      <c r="BL59" s="15">
        <f t="shared" ca="1" si="16"/>
        <v>22996.915921656167</v>
      </c>
      <c r="BM59" s="15">
        <f t="shared" ca="1" si="17"/>
        <v>29763.613840044527</v>
      </c>
      <c r="BN59" s="15">
        <f t="shared" ca="1" si="18"/>
        <v>34324.663456012102</v>
      </c>
      <c r="BO59" s="15">
        <f t="shared" ca="1" si="19"/>
        <v>46225.687174371429</v>
      </c>
      <c r="BP59" s="15">
        <f t="shared" ca="1" si="20"/>
        <v>50401.141672358004</v>
      </c>
      <c r="BQ59" s="15">
        <f ca="1">Inputs!$B$20*EXP($B$10-0.5*C$7^2+C$7*AJ59)</f>
        <v>3292.9088368377274</v>
      </c>
      <c r="BR59" s="15">
        <f t="shared" ca="1" si="21"/>
        <v>4279.6320734800111</v>
      </c>
      <c r="BS59" s="15">
        <f t="shared" ca="1" si="22"/>
        <v>5037.2103233205971</v>
      </c>
      <c r="BT59" s="15">
        <f t="shared" ca="1" si="23"/>
        <v>4572.199821196702</v>
      </c>
      <c r="BU59" s="15">
        <f t="shared" ca="1" si="24"/>
        <v>6415.9377688699624</v>
      </c>
      <c r="BV59" s="15">
        <f t="shared" ca="1" si="25"/>
        <v>6602.4259817832517</v>
      </c>
      <c r="BW59" s="15">
        <f t="shared" ca="1" si="26"/>
        <v>6438.5515547074274</v>
      </c>
      <c r="BX59" s="15">
        <f t="shared" ca="1" si="27"/>
        <v>4331.2951782947175</v>
      </c>
      <c r="BY59" s="15">
        <f t="shared" ca="1" si="28"/>
        <v>5023.8641609005072</v>
      </c>
      <c r="BZ59" s="15">
        <f t="shared" ca="1" si="29"/>
        <v>5337.2618116522053</v>
      </c>
      <c r="CA59" s="15">
        <f t="shared" ca="1" si="30"/>
        <v>7421.003071658798</v>
      </c>
      <c r="CB59" s="15">
        <f ca="1">(AU59*DCF!C$10-DCF!C$5*MAX(AU59*DCF!C$10,0)-MAX(AU59-Inputs!$B$6,0)/Inputs!$B$10)*DCF!C$6</f>
        <v>1036.8637137564046</v>
      </c>
      <c r="CC59" s="15">
        <f ca="1">(AV59*DCF!D$10-DCF!D$5*MAX(AV59*DCF!D$10,0)-MAX(AV59-AU59,0)/Inputs!$B$10)*DCF!D$6</f>
        <v>1421.6918467163555</v>
      </c>
      <c r="CD59" s="15">
        <f ca="1">(AW59*DCF!E$10-DCF!E$5*MAX(AW59*DCF!E$10,0)-MAX(AW59-AV59,0)/Inputs!$B$10)*DCF!E$6</f>
        <v>1714.8105150903962</v>
      </c>
      <c r="CE59" s="15">
        <f ca="1">(AX59*DCF!F$10-DCF!F$5*MAX(AX59*DCF!F$10,0)-MAX(AX59-AW59,0)/Inputs!$B$10)*DCF!F$6</f>
        <v>1718.9465410039409</v>
      </c>
      <c r="CF59" s="15">
        <f ca="1">(AY59*DCF!G$10-DCF!G$5*MAX(AY59*DCF!G$10,0)-MAX(AY59-AX59,0)/Inputs!$B$10)*DCF!G$6</f>
        <v>1987.4441928915169</v>
      </c>
      <c r="CG59" s="15">
        <f ca="1">(AZ59*DCF!H$10-DCF!H$5*MAX(AZ59*DCF!H$10,0)-MAX(AZ59-AY59,0)/Inputs!$B$10)*DCF!H$6</f>
        <v>2121.6969090484349</v>
      </c>
      <c r="CH59" s="15">
        <f ca="1">(BA59*DCF!I$10-DCF!I$5*MAX(BA59*DCF!I$10,0)-MAX(BA59-AZ59,0)/Inputs!$B$10)*DCF!I$6</f>
        <v>2480.1413908391737</v>
      </c>
      <c r="CI59" s="15">
        <f ca="1">(BB59*DCF!J$10-DCF!J$5*MAX(BB59*DCF!J$10,0)-MAX(BB59-BA59,0)/Inputs!$B$10)*DCF!J$6</f>
        <v>2756.1227218277709</v>
      </c>
      <c r="CJ59" s="15">
        <f ca="1">(BC59*DCF!K$10-DCF!K$5*MAX(BC59*DCF!K$10,0)-MAX(BC59-BB59,0)/Inputs!$B$10)*DCF!K$6</f>
        <v>3197.4162083924434</v>
      </c>
      <c r="CK59" s="15">
        <f ca="1">(BD59*DCF!L$10-DCF!L$5*MAX(BD59*DCF!L$10,0)-MAX(BD59-BC59,0)/Inputs!$B$10)*DCF!L$6</f>
        <v>3809.5771505419134</v>
      </c>
      <c r="CL59" s="15">
        <f ca="1">(BE59*DCF!M$10-DCF!M$5*MAX(BE59*DCF!M$10,0)-MAX(BE59-BD59,0)/Inputs!$B$10)*DCF!M$6</f>
        <v>4702.5069793052207</v>
      </c>
      <c r="CM59" s="15">
        <f ca="1">(BF59*DCF!C$28-DCF!C$5*MAX(BF59*DCF!C$28,0)-MAX(BF59-Inputs!$B$13,0)/Inputs!$B$17)*DCF!C$6</f>
        <v>3017.7668032905617</v>
      </c>
      <c r="CN59" s="15">
        <f ca="1">(BG59*DCF!D$28-DCF!D$5*MAX(BG59*DCF!D$28,0)-MAX(BG59-BF59,0)/Inputs!$B$17)*DCF!D$6</f>
        <v>3035.6683204020965</v>
      </c>
      <c r="CO59" s="15">
        <f ca="1">(BH59*DCF!E$28-DCF!E$5*MAX(BH59*DCF!E$28,0)-MAX(BH59-BG59,0)/Inputs!$B$17)*DCF!E$6</f>
        <v>3053.0519334839787</v>
      </c>
      <c r="CP59" s="15">
        <f ca="1">(BI59*DCF!F$28-DCF!F$5*MAX(BI59*DCF!F$28,0)-MAX(BI59-BH59,0)/Inputs!$B$17)*DCF!F$6</f>
        <v>2981.5936066263839</v>
      </c>
      <c r="CQ59" s="15">
        <f ca="1">(BJ59*DCF!G$28-DCF!G$5*MAX(BJ59*DCF!G$28,0)-MAX(BJ59-BI59,0)/Inputs!$B$17)*DCF!G$6</f>
        <v>3342.306782955377</v>
      </c>
      <c r="CR59" s="15">
        <f ca="1">(BK59*DCF!H$28-DCF!H$5*MAX(BK59*DCF!H$28,0)-MAX(BK59-BJ59,0)/Inputs!$B$17)*DCF!H$6</f>
        <v>4129.1824011617018</v>
      </c>
      <c r="CS59" s="15">
        <f ca="1">(BL59*DCF!I$28-DCF!I$5*MAX(BL59*DCF!I$28,0)-MAX(BL59-BK59,0)/Inputs!$B$17)*DCF!I$6</f>
        <v>4764.7733502197625</v>
      </c>
      <c r="CT59" s="15">
        <f ca="1">(BM59*DCF!J$28-DCF!J$5*MAX(BM59*DCF!J$28,0)-MAX(BM59-BL59,0)/Inputs!$B$17)*DCF!J$6</f>
        <v>5742.5478871586492</v>
      </c>
      <c r="CU59" s="15">
        <f ca="1">(BN59*DCF!K$28-DCF!K$5*MAX(BN59*DCF!K$28,0)-MAX(BN59-BM59,0)/Inputs!$B$17)*DCF!K$6</f>
        <v>6690.1255751641538</v>
      </c>
      <c r="CV59" s="15">
        <f ca="1">(BO59*DCF!L$28-DCF!L$5*MAX(BO59*DCF!L$28,0)-MAX(BO59-BN59,0)/Inputs!$B$17)*DCF!L$6</f>
        <v>7876.374184098845</v>
      </c>
      <c r="CW59" s="15">
        <f ca="1">(BP59*DCF!M$28-DCF!M$5*MAX(BP59*DCF!M$28,0)-MAX(BP59-BO59,0)/Inputs!$B$17)*DCF!M$6</f>
        <v>9046.5516518801396</v>
      </c>
      <c r="CX59" s="15">
        <f ca="1">(BQ59*DCF!C$46-DCF!C$5*MAX(BQ59*DCF!C$46,0)-MAX(BQ59-Inputs!$B$20,0)/Inputs!$B$24)*DCF!C$6</f>
        <v>-802.93914792452244</v>
      </c>
      <c r="CY59" s="15">
        <f ca="1">(BR59*DCF!D$46-DCF!D$5*MAX(BR59*DCF!D$46,0)-MAX(BR59-BQ59,0)/Inputs!$B$24)*DCF!D$6</f>
        <v>-1151.4600071617162</v>
      </c>
      <c r="CZ59" s="15">
        <f ca="1">(BS59*DCF!E$46-DCF!E$5*MAX(BS59*DCF!E$46,0)-MAX(BS59-BR59,0)/Inputs!$B$24)*DCF!E$6</f>
        <v>-894.27538146165818</v>
      </c>
      <c r="DA59" s="15">
        <f ca="1">(BT59*DCF!F$46-DCF!F$5*MAX(BT59*DCF!F$46,0)-MAX(BT59-BS59,0)/Inputs!$B$24)*DCF!F$6</f>
        <v>-332.97649863197171</v>
      </c>
      <c r="DB59" s="15">
        <f ca="1">(BU59*DCF!G$46-DCF!G$5*MAX(BU59*DCF!G$46,0)-MAX(BU59-BT59,0)/Inputs!$B$24)*DCF!G$6</f>
        <v>-836.01648798294991</v>
      </c>
      <c r="DC59" s="15">
        <f ca="1">(BV59*DCF!H$46-DCF!H$5*MAX(BV59*DCF!H$46,0)-MAX(BV59-BU59,0)/Inputs!$B$24)*DCF!H$6</f>
        <v>-57.950069530566495</v>
      </c>
      <c r="DD59" s="15">
        <f ca="1">(BW59*DCF!I$46-DCF!I$5*MAX(BW59*DCF!I$46,0)-MAX(BW59-BV59,0)/Inputs!$B$24)*DCF!I$6</f>
        <v>148.70084355905234</v>
      </c>
      <c r="DE59" s="15">
        <f ca="1">(BX59*DCF!J$46-DCF!J$5*MAX(BX59*DCF!J$46,0)-MAX(BX59-BW59,0)/Inputs!$B$24)*DCF!J$6</f>
        <v>181.68585174790479</v>
      </c>
      <c r="DF59" s="15">
        <f ca="1">(BY59*DCF!K$46-DCF!K$5*MAX(BY59*DCF!K$46,0)-MAX(BY59-BX59,0)/Inputs!$B$24)*DCF!K$6</f>
        <v>117.31891722620171</v>
      </c>
      <c r="DG59" s="15">
        <f ca="1">(BZ59*DCF!L$46-DCF!L$5*MAX(BZ59*DCF!L$46,0)-MAX(BZ59-BY59,0)/Inputs!$B$24)*DCF!L$6</f>
        <v>298.01732972665064</v>
      </c>
      <c r="DH59" s="15">
        <f ca="1">(CA59*DCF!M$46-DCF!M$5*MAX(CA59*DCF!M$46,0)-MAX(CA59-BZ59,0)/Inputs!$B$24)*DCF!M$6</f>
        <v>146.15848279324851</v>
      </c>
      <c r="DI59" s="15">
        <f ca="1">SUM(CB59:CL59)+BE59*DCF!M$10*(1+Inputs!$B$30)*(1-Inputs!$B$33)*(1-Inputs!$B$30/Inputs!$B$31)/(Inputs!$B$29-Inputs!$B$30)*DCF!M$6</f>
        <v>125465.54053936625</v>
      </c>
      <c r="DJ59" s="15">
        <f ca="1">SUM(CM59:CW59)+BP59*DCF!M$28*(1+Inputs!$B$30)*(1-Inputs!$B$33)*(1-Inputs!$B$30/Inputs!$B$31)/(Inputs!$B$29-Inputs!$B$30)*DCF!M$6</f>
        <v>240702.66751013906</v>
      </c>
      <c r="DK59" s="15">
        <f ca="1">SUM(CX59:DH59)+CA59*DCF!M$46*(1+Inputs!$B$30)*(1-Inputs!$B$33)*(1-Inputs!$B$30/Inputs!$B$31)/(Inputs!$B$29-Inputs!$B$30)*DCF!M$6</f>
        <v>8290.013655155728</v>
      </c>
      <c r="DM59" s="15">
        <f ca="1">DI59+DJ59+DK59+Inputs!$B$34+Inputs!$B$36-Inputs!$B$35</f>
        <v>451309.22170466103</v>
      </c>
    </row>
    <row r="60" spans="1:117" x14ac:dyDescent="0.75">
      <c r="A60" s="11">
        <v>47</v>
      </c>
      <c r="C60" s="24">
        <f t="shared" ca="1" si="34"/>
        <v>-0.27093469394339775</v>
      </c>
      <c r="D60" s="24">
        <f t="shared" ca="1" si="34"/>
        <v>-0.85085243806501365</v>
      </c>
      <c r="E60" s="24">
        <f t="shared" ca="1" si="34"/>
        <v>-0.29274646915998398</v>
      </c>
      <c r="F60" s="24">
        <f t="shared" ca="1" si="34"/>
        <v>-0.54953808946552452</v>
      </c>
      <c r="G60" s="24">
        <f t="shared" ca="1" si="34"/>
        <v>0.9983075644496312</v>
      </c>
      <c r="H60" s="24">
        <f t="shared" ca="1" si="34"/>
        <v>0.69906517537821189</v>
      </c>
      <c r="I60" s="24">
        <f t="shared" ca="1" si="34"/>
        <v>-1.9322264172893542</v>
      </c>
      <c r="J60" s="24">
        <f t="shared" ca="1" si="34"/>
        <v>-9.3797025457696748E-2</v>
      </c>
      <c r="K60" s="24">
        <f t="shared" ca="1" si="34"/>
        <v>-1.6250478018172756</v>
      </c>
      <c r="L60" s="24">
        <f t="shared" ca="1" si="34"/>
        <v>-0.34379179005683164</v>
      </c>
      <c r="M60" s="24">
        <f t="shared" ca="1" si="34"/>
        <v>0.76463090550296187</v>
      </c>
      <c r="N60" s="24">
        <f ca="1">SQRT(Inputs!$B$38)*C60+SQRT(1-Inputs!$B$38)*_xlfn.NORM.S.INV(RAND())</f>
        <v>-0.10497628303699547</v>
      </c>
      <c r="O60" s="24">
        <f ca="1">SQRT(Inputs!$B$38)*D60+SQRT(1-Inputs!$B$38)*_xlfn.NORM.S.INV(RAND())</f>
        <v>0.35302109766873069</v>
      </c>
      <c r="P60" s="24">
        <f ca="1">SQRT(Inputs!$B$38)*E60+SQRT(1-Inputs!$B$38)*_xlfn.NORM.S.INV(RAND())</f>
        <v>-1.2759616210853353</v>
      </c>
      <c r="Q60" s="24">
        <f ca="1">SQRT(Inputs!$B$38)*F60+SQRT(1-Inputs!$B$38)*_xlfn.NORM.S.INV(RAND())</f>
        <v>-1.3450331452890094</v>
      </c>
      <c r="R60" s="24">
        <f ca="1">SQRT(Inputs!$B$38)*G60+SQRT(1-Inputs!$B$38)*_xlfn.NORM.S.INV(RAND())</f>
        <v>-2.4770229432252266E-2</v>
      </c>
      <c r="S60" s="24">
        <f ca="1">SQRT(Inputs!$B$38)*H60+SQRT(1-Inputs!$B$38)*_xlfn.NORM.S.INV(RAND())</f>
        <v>0.88207776934199311</v>
      </c>
      <c r="T60" s="24">
        <f ca="1">SQRT(Inputs!$B$38)*I60+SQRT(1-Inputs!$B$38)*_xlfn.NORM.S.INV(RAND())</f>
        <v>-0.48308145269913494</v>
      </c>
      <c r="U60" s="24">
        <f ca="1">SQRT(Inputs!$B$38)*J60+SQRT(1-Inputs!$B$38)*_xlfn.NORM.S.INV(RAND())</f>
        <v>-0.9839262176361433</v>
      </c>
      <c r="V60" s="24">
        <f ca="1">SQRT(Inputs!$B$38)*K60+SQRT(1-Inputs!$B$38)*_xlfn.NORM.S.INV(RAND())</f>
        <v>-0.53656026177848615</v>
      </c>
      <c r="W60" s="24">
        <f ca="1">SQRT(Inputs!$B$38)*L60+SQRT(1-Inputs!$B$38)*_xlfn.NORM.S.INV(RAND())</f>
        <v>0.86756329091844864</v>
      </c>
      <c r="X60" s="24">
        <f ca="1">SQRT(Inputs!$B$38)*M60+SQRT(1-Inputs!$B$38)*_xlfn.NORM.S.INV(RAND())</f>
        <v>-1.0914875181650119</v>
      </c>
      <c r="Y60" s="24">
        <f ca="1">SQRT(Inputs!$B$38)*C60+SQRT(1-Inputs!$B$38)*_xlfn.NORM.S.INV(RAND())</f>
        <v>-1.9297452641552248E-2</v>
      </c>
      <c r="Z60" s="24">
        <f ca="1">SQRT(Inputs!$B$38)*D60+SQRT(1-Inputs!$B$38)*_xlfn.NORM.S.INV(RAND())</f>
        <v>0.1422739828563373</v>
      </c>
      <c r="AA60" s="24">
        <f ca="1">SQRT(Inputs!$B$38)*E60+SQRT(1-Inputs!$B$38)*_xlfn.NORM.S.INV(RAND())</f>
        <v>-1.757657990122639</v>
      </c>
      <c r="AB60" s="24">
        <f ca="1">SQRT(Inputs!$B$38)*F60+SQRT(1-Inputs!$B$38)*_xlfn.NORM.S.INV(RAND())</f>
        <v>-0.17419441581847722</v>
      </c>
      <c r="AC60" s="24">
        <f ca="1">SQRT(Inputs!$B$38)*G60+SQRT(1-Inputs!$B$38)*_xlfn.NORM.S.INV(RAND())</f>
        <v>0.39078226537267174</v>
      </c>
      <c r="AD60" s="24">
        <f ca="1">SQRT(Inputs!$B$38)*H60+SQRT(1-Inputs!$B$38)*_xlfn.NORM.S.INV(RAND())</f>
        <v>0.27676937887296882</v>
      </c>
      <c r="AE60" s="24">
        <f ca="1">SQRT(Inputs!$B$38)*I60+SQRT(1-Inputs!$B$38)*_xlfn.NORM.S.INV(RAND())</f>
        <v>-0.91335367809269929</v>
      </c>
      <c r="AF60" s="24">
        <f ca="1">SQRT(Inputs!$B$38)*J60+SQRT(1-Inputs!$B$38)*_xlfn.NORM.S.INV(RAND())</f>
        <v>-0.28590841667897327</v>
      </c>
      <c r="AG60" s="24">
        <f ca="1">SQRT(Inputs!$B$38)*K60+SQRT(1-Inputs!$B$38)*_xlfn.NORM.S.INV(RAND())</f>
        <v>-0.69725005004150309</v>
      </c>
      <c r="AH60" s="24">
        <f ca="1">SQRT(Inputs!$B$38)*L60+SQRT(1-Inputs!$B$38)*_xlfn.NORM.S.INV(RAND())</f>
        <v>-1.4077279909440761</v>
      </c>
      <c r="AI60" s="24">
        <f ca="1">SQRT(Inputs!$B$38)*M60+SQRT(1-Inputs!$B$38)*_xlfn.NORM.S.INV(RAND())</f>
        <v>-0.80830796110129444</v>
      </c>
      <c r="AJ60" s="24">
        <f ca="1">SQRT(Inputs!$B$38)*C60+SQRT(1-Inputs!$B$38)*_xlfn.NORM.S.INV(RAND())</f>
        <v>0.96093738792185679</v>
      </c>
      <c r="AK60" s="24">
        <f ca="1">SQRT(Inputs!$B$38)*D60+SQRT(1-Inputs!$B$38)*_xlfn.NORM.S.INV(RAND())</f>
        <v>-6.5215345743670161E-2</v>
      </c>
      <c r="AL60" s="24">
        <f ca="1">SQRT(Inputs!$B$38)*E60+SQRT(1-Inputs!$B$38)*_xlfn.NORM.S.INV(RAND())</f>
        <v>-0.37027175048910355</v>
      </c>
      <c r="AM60" s="24">
        <f ca="1">SQRT(Inputs!$B$38)*F60+SQRT(1-Inputs!$B$38)*_xlfn.NORM.S.INV(RAND())</f>
        <v>-1.3851053353885474</v>
      </c>
      <c r="AN60" s="24">
        <f ca="1">SQRT(Inputs!$B$38)*G60+SQRT(1-Inputs!$B$38)*_xlfn.NORM.S.INV(RAND())</f>
        <v>-0.87202250198267328</v>
      </c>
      <c r="AO60" s="24">
        <f ca="1">SQRT(Inputs!$B$38)*H60+SQRT(1-Inputs!$B$38)*_xlfn.NORM.S.INV(RAND())</f>
        <v>-0.28544382757570852</v>
      </c>
      <c r="AP60" s="24">
        <f ca="1">SQRT(Inputs!$B$38)*I60+SQRT(1-Inputs!$B$38)*_xlfn.NORM.S.INV(RAND())</f>
        <v>-0.34324862086640839</v>
      </c>
      <c r="AQ60" s="24">
        <f ca="1">SQRT(Inputs!$B$38)*J60+SQRT(1-Inputs!$B$38)*_xlfn.NORM.S.INV(RAND())</f>
        <v>-0.43448314850433045</v>
      </c>
      <c r="AR60" s="24">
        <f ca="1">SQRT(Inputs!$B$38)*K60+SQRT(1-Inputs!$B$38)*_xlfn.NORM.S.INV(RAND())</f>
        <v>0.31620411494674461</v>
      </c>
      <c r="AS60" s="24">
        <f ca="1">SQRT(Inputs!$B$38)*L60+SQRT(1-Inputs!$B$38)*_xlfn.NORM.S.INV(RAND())</f>
        <v>1.14679055036029</v>
      </c>
      <c r="AT60" s="24">
        <f ca="1">SQRT(Inputs!$B$38)*M60+SQRT(1-Inputs!$B$38)*_xlfn.NORM.S.INV(RAND())</f>
        <v>1.0609152317201063</v>
      </c>
      <c r="AU60" s="15">
        <f ca="1">Inputs!$B$6*EXP($B$8-0.5*C$5^2+C$5*N60)</f>
        <v>4878.6293203602245</v>
      </c>
      <c r="AV60" s="15">
        <f t="shared" ca="1" si="1"/>
        <v>6254.8213663280858</v>
      </c>
      <c r="AW60" s="15">
        <f t="shared" ca="1" si="2"/>
        <v>6420.8147626173304</v>
      </c>
      <c r="AX60" s="15">
        <f t="shared" ca="1" si="3"/>
        <v>6626.6149345086169</v>
      </c>
      <c r="AY60" s="15">
        <f t="shared" ca="1" si="4"/>
        <v>8075.0060377322252</v>
      </c>
      <c r="AZ60" s="15">
        <f t="shared" ca="1" si="5"/>
        <v>10883.375634429523</v>
      </c>
      <c r="BA60" s="15">
        <f t="shared" ca="1" si="6"/>
        <v>12661.837605446201</v>
      </c>
      <c r="BB60" s="15">
        <f t="shared" ca="1" si="7"/>
        <v>14046.685148497598</v>
      </c>
      <c r="BC60" s="15">
        <f t="shared" ca="1" si="8"/>
        <v>16335.250994601078</v>
      </c>
      <c r="BD60" s="15">
        <f t="shared" ca="1" si="9"/>
        <v>21703.846277092205</v>
      </c>
      <c r="BE60" s="15">
        <f t="shared" ca="1" si="10"/>
        <v>24078.534039888829</v>
      </c>
      <c r="BF60" s="15">
        <f ca="1">Inputs!$B$13*EXP($B$9-0.5*C$6^2+C$6*Y60)</f>
        <v>13778.208870495837</v>
      </c>
      <c r="BG60" s="15">
        <f t="shared" ca="1" si="11"/>
        <v>17228.64886725149</v>
      </c>
      <c r="BH60" s="15">
        <f t="shared" ca="1" si="12"/>
        <v>15727.195100669313</v>
      </c>
      <c r="BI60" s="15">
        <f t="shared" ca="1" si="13"/>
        <v>18743.116068022333</v>
      </c>
      <c r="BJ60" s="15">
        <f t="shared" ca="1" si="14"/>
        <v>24309.318744443808</v>
      </c>
      <c r="BK60" s="15">
        <f t="shared" ca="1" si="15"/>
        <v>30980.72491782836</v>
      </c>
      <c r="BL60" s="15">
        <f t="shared" ca="1" si="16"/>
        <v>33808.015281107437</v>
      </c>
      <c r="BM60" s="15">
        <f t="shared" ca="1" si="17"/>
        <v>40107.230395994069</v>
      </c>
      <c r="BN60" s="15">
        <f t="shared" ca="1" si="18"/>
        <v>45372.827718852044</v>
      </c>
      <c r="BO60" s="15">
        <f t="shared" ca="1" si="19"/>
        <v>47399.684006022071</v>
      </c>
      <c r="BP60" s="15">
        <f t="shared" ca="1" si="20"/>
        <v>53234.774243383785</v>
      </c>
      <c r="BQ60" s="15">
        <f ca="1">Inputs!$B$20*EXP($B$10-0.5*C$7^2+C$7*AJ60)</f>
        <v>6031.5333342515987</v>
      </c>
      <c r="BR60" s="15">
        <f t="shared" ca="1" si="21"/>
        <v>8016.2576915933996</v>
      </c>
      <c r="BS60" s="15">
        <f t="shared" ca="1" si="22"/>
        <v>9869.9606047218222</v>
      </c>
      <c r="BT60" s="15">
        <f t="shared" ca="1" si="23"/>
        <v>9462.5227536285092</v>
      </c>
      <c r="BU60" s="15">
        <f t="shared" ca="1" si="24"/>
        <v>10619.279864391574</v>
      </c>
      <c r="BV60" s="15">
        <f t="shared" ca="1" si="25"/>
        <v>13854.241818479342</v>
      </c>
      <c r="BW60" s="15">
        <f t="shared" ca="1" si="26"/>
        <v>17978.120556904196</v>
      </c>
      <c r="BX60" s="15">
        <f t="shared" ca="1" si="27"/>
        <v>23047.745949217348</v>
      </c>
      <c r="BY60" s="15">
        <f t="shared" ca="1" si="28"/>
        <v>34307.813092828532</v>
      </c>
      <c r="BZ60" s="15">
        <f t="shared" ca="1" si="29"/>
        <v>59436.268288239306</v>
      </c>
      <c r="CA60" s="15">
        <f t="shared" ca="1" si="30"/>
        <v>100811.39115334157</v>
      </c>
      <c r="CB60" s="15">
        <f ca="1">(AU60*DCF!C$10-DCF!C$5*MAX(AU60*DCF!C$10,0)-MAX(AU60-Inputs!$B$6,0)/Inputs!$B$10)*DCF!C$6</f>
        <v>1043.6704585052471</v>
      </c>
      <c r="CC60" s="15">
        <f ca="1">(AV60*DCF!D$10-DCF!D$5*MAX(AV60*DCF!D$10,0)-MAX(AV60-AU60,0)/Inputs!$B$10)*DCF!D$6</f>
        <v>1189.0219201138991</v>
      </c>
      <c r="CD60" s="15">
        <f ca="1">(AW60*DCF!E$10-DCF!E$5*MAX(AW60*DCF!E$10,0)-MAX(AW60-AV60,0)/Inputs!$B$10)*DCF!E$6</f>
        <v>1445.0753310103746</v>
      </c>
      <c r="CE60" s="15">
        <f ca="1">(AX60*DCF!F$10-DCF!F$5*MAX(AX60*DCF!F$10,0)-MAX(AX60-AW60,0)/Inputs!$B$10)*DCF!F$6</f>
        <v>1403.7575660922303</v>
      </c>
      <c r="CF60" s="15">
        <f ca="1">(AY60*DCF!G$10-DCF!G$5*MAX(AY60*DCF!G$10,0)-MAX(AY60-AX60,0)/Inputs!$B$10)*DCF!G$6</f>
        <v>1385.3672202762236</v>
      </c>
      <c r="CG60" s="15">
        <f ca="1">(AZ60*DCF!H$10-DCF!H$5*MAX(AZ60*DCF!H$10,0)-MAX(AZ60-AY60,0)/Inputs!$B$10)*DCF!H$6</f>
        <v>1614.3388172974705</v>
      </c>
      <c r="CH60" s="15">
        <f ca="1">(BA60*DCF!I$10-DCF!I$5*MAX(BA60*DCF!I$10,0)-MAX(BA60-AZ60,0)/Inputs!$B$10)*DCF!I$6</f>
        <v>2021.1257503488191</v>
      </c>
      <c r="CI60" s="15">
        <f ca="1">(BB60*DCF!J$10-DCF!J$5*MAX(BB60*DCF!J$10,0)-MAX(BB60-BA60,0)/Inputs!$B$10)*DCF!J$6</f>
        <v>2200.5929396541383</v>
      </c>
      <c r="CJ60" s="15">
        <f ca="1">(BC60*DCF!K$10-DCF!K$5*MAX(BC60*DCF!K$10,0)-MAX(BC60-BB60,0)/Inputs!$B$10)*DCF!K$6</f>
        <v>2309.3486844097356</v>
      </c>
      <c r="CK60" s="15">
        <f ca="1">(BD60*DCF!L$10-DCF!L$5*MAX(BD60*DCF!L$10,0)-MAX(BD60-BC60,0)/Inputs!$B$10)*DCF!L$6</f>
        <v>2579.1064430548354</v>
      </c>
      <c r="CL60" s="15">
        <f ca="1">(BE60*DCF!M$10-DCF!M$5*MAX(BE60*DCF!M$10,0)-MAX(BE60-BD60,0)/Inputs!$B$10)*DCF!M$6</f>
        <v>3114.1107593238753</v>
      </c>
      <c r="CM60" s="15">
        <f ca="1">(BF60*DCF!C$28-DCF!C$5*MAX(BF60*DCF!C$28,0)-MAX(BF60-Inputs!$B$13,0)/Inputs!$B$17)*DCF!C$6</f>
        <v>3652.7767546471623</v>
      </c>
      <c r="CN60" s="15">
        <f ca="1">(BG60*DCF!D$28-DCF!D$5*MAX(BG60*DCF!D$28,0)-MAX(BG60-BF60,0)/Inputs!$B$17)*DCF!D$6</f>
        <v>4338.0973970144623</v>
      </c>
      <c r="CO60" s="15">
        <f ca="1">(BH60*DCF!E$28-DCF!E$5*MAX(BH60*DCF!E$28,0)-MAX(BH60-BG60,0)/Inputs!$B$17)*DCF!E$6</f>
        <v>4454.2216979196146</v>
      </c>
      <c r="CP60" s="15">
        <f ca="1">(BI60*DCF!F$28-DCF!F$5*MAX(BI60*DCF!F$28,0)-MAX(BI60-BH60,0)/Inputs!$B$17)*DCF!F$6</f>
        <v>4539.1662202513617</v>
      </c>
      <c r="CQ60" s="15">
        <f ca="1">(BJ60*DCF!G$28-DCF!G$5*MAX(BJ60*DCF!G$28,0)-MAX(BJ60-BI60,0)/Inputs!$B$17)*DCF!G$6</f>
        <v>5371.0568797100368</v>
      </c>
      <c r="CR60" s="15">
        <f ca="1">(BK60*DCF!H$28-DCF!H$5*MAX(BK60*DCF!H$28,0)-MAX(BK60-BJ60,0)/Inputs!$B$17)*DCF!H$6</f>
        <v>6625.3257780982649</v>
      </c>
      <c r="CS60" s="15">
        <f ca="1">(BL60*DCF!I$28-DCF!I$5*MAX(BL60*DCF!I$28,0)-MAX(BL60-BK60,0)/Inputs!$B$17)*DCF!I$6</f>
        <v>7544.25462759126</v>
      </c>
      <c r="CT60" s="15">
        <f ca="1">(BM60*DCF!J$28-DCF!J$5*MAX(BM60*DCF!J$28,0)-MAX(BM60-BL60,0)/Inputs!$B$17)*DCF!J$6</f>
        <v>8112.0174701197948</v>
      </c>
      <c r="CU60" s="15">
        <f ca="1">(BN60*DCF!K$28-DCF!K$5*MAX(BN60*DCF!K$28,0)-MAX(BN60-BM60,0)/Inputs!$B$17)*DCF!K$6</f>
        <v>8937.0149133187297</v>
      </c>
      <c r="CV60" s="15">
        <f ca="1">(BO60*DCF!L$28-DCF!L$5*MAX(BO60*DCF!L$28,0)-MAX(BO60-BN60,0)/Inputs!$B$17)*DCF!L$6</f>
        <v>9227.8897039279091</v>
      </c>
      <c r="CW60" s="15">
        <f ca="1">(BP60*DCF!M$28-DCF!M$5*MAX(BP60*DCF!M$28,0)-MAX(BP60-BO60,0)/Inputs!$B$17)*DCF!M$6</f>
        <v>9406.2226906663509</v>
      </c>
      <c r="CX60" s="15">
        <f ca="1">(BQ60*DCF!C$46-DCF!C$5*MAX(BQ60*DCF!C$46,0)-MAX(BQ60-Inputs!$B$20,0)/Inputs!$B$24)*DCF!C$6</f>
        <v>-2700.3695156477588</v>
      </c>
      <c r="CY60" s="15">
        <f ca="1">(BR60*DCF!D$46-DCF!D$5*MAX(BR60*DCF!D$46,0)-MAX(BR60-BQ60,0)/Inputs!$B$24)*DCF!D$6</f>
        <v>-2215.0536549788671</v>
      </c>
      <c r="CZ60" s="15">
        <f ca="1">(BS60*DCF!E$46-DCF!E$5*MAX(BS60*DCF!E$46,0)-MAX(BS60-BR60,0)/Inputs!$B$24)*DCF!E$6</f>
        <v>-1897.8186831202672</v>
      </c>
      <c r="DA60" s="15">
        <f ca="1">(BT60*DCF!F$46-DCF!F$5*MAX(BT60*DCF!F$46,0)-MAX(BT60-BS60,0)/Inputs!$B$24)*DCF!F$6</f>
        <v>-689.12073355182292</v>
      </c>
      <c r="DB60" s="15">
        <f ca="1">(BU60*DCF!G$46-DCF!G$5*MAX(BU60*DCF!G$46,0)-MAX(BU60-BT60,0)/Inputs!$B$24)*DCF!G$6</f>
        <v>-746.32183083379005</v>
      </c>
      <c r="DC60" s="15">
        <f ca="1">(BV60*DCF!H$46-DCF!H$5*MAX(BV60*DCF!H$46,0)-MAX(BV60-BU60,0)/Inputs!$B$24)*DCF!H$6</f>
        <v>-1005.2446062920282</v>
      </c>
      <c r="DD60" s="15">
        <f ca="1">(BW60*DCF!I$46-DCF!I$5*MAX(BW60*DCF!I$46,0)-MAX(BW60-BV60,0)/Inputs!$B$24)*DCF!I$6</f>
        <v>-768.59438922831396</v>
      </c>
      <c r="DE60" s="15">
        <f ca="1">(BX60*DCF!J$46-DCF!J$5*MAX(BX60*DCF!J$46,0)-MAX(BX60-BW60,0)/Inputs!$B$24)*DCF!J$6</f>
        <v>-377.5926388875518</v>
      </c>
      <c r="DF60" s="15">
        <f ca="1">(BY60*DCF!K$46-DCF!K$5*MAX(BY60*DCF!K$46,0)-MAX(BY60-BX60,0)/Inputs!$B$24)*DCF!K$6</f>
        <v>-798.63983369627783</v>
      </c>
      <c r="DG60" s="15">
        <f ca="1">(BZ60*DCF!L$46-DCF!L$5*MAX(BZ60*DCF!L$46,0)-MAX(BZ60-BY60,0)/Inputs!$B$24)*DCF!L$6</f>
        <v>-1578.0984443859008</v>
      </c>
      <c r="DH60" s="15">
        <f ca="1">(CA60*DCF!M$46-DCF!M$5*MAX(CA60*DCF!M$46,0)-MAX(CA60-BZ60,0)/Inputs!$B$24)*DCF!M$6</f>
        <v>-746.50857395572359</v>
      </c>
      <c r="DI60" s="15">
        <f ca="1">SUM(CB60:CL60)+BE60*DCF!M$10*(1+Inputs!$B$30)*(1-Inputs!$B$33)*(1-Inputs!$B$30/Inputs!$B$31)/(Inputs!$B$29-Inputs!$B$30)*DCF!M$6</f>
        <v>87316.394528747216</v>
      </c>
      <c r="DJ60" s="15">
        <f ca="1">SUM(CM60:CW60)+BP60*DCF!M$28*(1+Inputs!$B$30)*(1-Inputs!$B$33)*(1-Inputs!$B$30/Inputs!$B$31)/(Inputs!$B$29-Inputs!$B$30)*DCF!M$6</f>
        <v>269745.48503506416</v>
      </c>
      <c r="DK60" s="15">
        <f ca="1">SUM(CX60:DH60)+CA60*DCF!M$46*(1+Inputs!$B$30)*(1-Inputs!$B$33)*(1-Inputs!$B$30/Inputs!$B$31)/(Inputs!$B$29-Inputs!$B$30)*DCF!M$6</f>
        <v>142342.98969119362</v>
      </c>
      <c r="DM60" s="15">
        <f ca="1">DI60+DJ60+DK60+Inputs!$B$34+Inputs!$B$36-Inputs!$B$35</f>
        <v>576255.86925500492</v>
      </c>
    </row>
    <row r="61" spans="1:117" x14ac:dyDescent="0.75">
      <c r="A61" s="11">
        <v>48</v>
      </c>
      <c r="C61" s="24">
        <f t="shared" ca="1" si="34"/>
        <v>0.3607698436977595</v>
      </c>
      <c r="D61" s="24">
        <f t="shared" ca="1" si="34"/>
        <v>0.70587407630903476</v>
      </c>
      <c r="E61" s="24">
        <f t="shared" ca="1" si="34"/>
        <v>-1.7867379128434894E-2</v>
      </c>
      <c r="F61" s="24">
        <f t="shared" ca="1" si="34"/>
        <v>0.62296345982452328</v>
      </c>
      <c r="G61" s="24">
        <f t="shared" ca="1" si="34"/>
        <v>0.10032667326287531</v>
      </c>
      <c r="H61" s="24">
        <f t="shared" ca="1" si="34"/>
        <v>0.1393450130399348</v>
      </c>
      <c r="I61" s="24">
        <f t="shared" ca="1" si="34"/>
        <v>0.44630078529761275</v>
      </c>
      <c r="J61" s="24">
        <f t="shared" ca="1" si="34"/>
        <v>0.5674077255304546</v>
      </c>
      <c r="K61" s="24">
        <f t="shared" ca="1" si="34"/>
        <v>-1.1877468296024647</v>
      </c>
      <c r="L61" s="24">
        <f t="shared" ca="1" si="34"/>
        <v>-0.45258909735338082</v>
      </c>
      <c r="M61" s="24">
        <f t="shared" ca="1" si="34"/>
        <v>-0.44520748371945817</v>
      </c>
      <c r="N61" s="24">
        <f ca="1">SQRT(Inputs!$B$38)*C61+SQRT(1-Inputs!$B$38)*_xlfn.NORM.S.INV(RAND())</f>
        <v>-0.33985975212488384</v>
      </c>
      <c r="O61" s="24">
        <f ca="1">SQRT(Inputs!$B$38)*D61+SQRT(1-Inputs!$B$38)*_xlfn.NORM.S.INV(RAND())</f>
        <v>1.3569663466267357</v>
      </c>
      <c r="P61" s="24">
        <f ca="1">SQRT(Inputs!$B$38)*E61+SQRT(1-Inputs!$B$38)*_xlfn.NORM.S.INV(RAND())</f>
        <v>-0.8418355767336092</v>
      </c>
      <c r="Q61" s="24">
        <f ca="1">SQRT(Inputs!$B$38)*F61+SQRT(1-Inputs!$B$38)*_xlfn.NORM.S.INV(RAND())</f>
        <v>1.647721131400409</v>
      </c>
      <c r="R61" s="24">
        <f ca="1">SQRT(Inputs!$B$38)*G61+SQRT(1-Inputs!$B$38)*_xlfn.NORM.S.INV(RAND())</f>
        <v>-0.40536446363098189</v>
      </c>
      <c r="S61" s="24">
        <f ca="1">SQRT(Inputs!$B$38)*H61+SQRT(1-Inputs!$B$38)*_xlfn.NORM.S.INV(RAND())</f>
        <v>1.7544576105527114E-2</v>
      </c>
      <c r="T61" s="24">
        <f ca="1">SQRT(Inputs!$B$38)*I61+SQRT(1-Inputs!$B$38)*_xlfn.NORM.S.INV(RAND())</f>
        <v>-1.8484319796905979</v>
      </c>
      <c r="U61" s="24">
        <f ca="1">SQRT(Inputs!$B$38)*J61+SQRT(1-Inputs!$B$38)*_xlfn.NORM.S.INV(RAND())</f>
        <v>-1.2384821301893336</v>
      </c>
      <c r="V61" s="24">
        <f ca="1">SQRT(Inputs!$B$38)*K61+SQRT(1-Inputs!$B$38)*_xlfn.NORM.S.INV(RAND())</f>
        <v>-0.63896917077066973</v>
      </c>
      <c r="W61" s="24">
        <f ca="1">SQRT(Inputs!$B$38)*L61+SQRT(1-Inputs!$B$38)*_xlfn.NORM.S.INV(RAND())</f>
        <v>-0.81632997385302752</v>
      </c>
      <c r="X61" s="24">
        <f ca="1">SQRT(Inputs!$B$38)*M61+SQRT(1-Inputs!$B$38)*_xlfn.NORM.S.INV(RAND())</f>
        <v>0.81282091497303299</v>
      </c>
      <c r="Y61" s="24">
        <f ca="1">SQRT(Inputs!$B$38)*C61+SQRT(1-Inputs!$B$38)*_xlfn.NORM.S.INV(RAND())</f>
        <v>6.1253673543559817E-2</v>
      </c>
      <c r="Z61" s="24">
        <f ca="1">SQRT(Inputs!$B$38)*D61+SQRT(1-Inputs!$B$38)*_xlfn.NORM.S.INV(RAND())</f>
        <v>0.45491975306165466</v>
      </c>
      <c r="AA61" s="24">
        <f ca="1">SQRT(Inputs!$B$38)*E61+SQRT(1-Inputs!$B$38)*_xlfn.NORM.S.INV(RAND())</f>
        <v>1.0244069608617816</v>
      </c>
      <c r="AB61" s="24">
        <f ca="1">SQRT(Inputs!$B$38)*F61+SQRT(1-Inputs!$B$38)*_xlfn.NORM.S.INV(RAND())</f>
        <v>-0.72954253978021666</v>
      </c>
      <c r="AC61" s="24">
        <f ca="1">SQRT(Inputs!$B$38)*G61+SQRT(1-Inputs!$B$38)*_xlfn.NORM.S.INV(RAND())</f>
        <v>-1.6927915475226618</v>
      </c>
      <c r="AD61" s="24">
        <f ca="1">SQRT(Inputs!$B$38)*H61+SQRT(1-Inputs!$B$38)*_xlfn.NORM.S.INV(RAND())</f>
        <v>0.67113607886927418</v>
      </c>
      <c r="AE61" s="24">
        <f ca="1">SQRT(Inputs!$B$38)*I61+SQRT(1-Inputs!$B$38)*_xlfn.NORM.S.INV(RAND())</f>
        <v>-0.27923248942631806</v>
      </c>
      <c r="AF61" s="24">
        <f ca="1">SQRT(Inputs!$B$38)*J61+SQRT(1-Inputs!$B$38)*_xlfn.NORM.S.INV(RAND())</f>
        <v>0.50562284178700878</v>
      </c>
      <c r="AG61" s="24">
        <f ca="1">SQRT(Inputs!$B$38)*K61+SQRT(1-Inputs!$B$38)*_xlfn.NORM.S.INV(RAND())</f>
        <v>-0.18860101200084245</v>
      </c>
      <c r="AH61" s="24">
        <f ca="1">SQRT(Inputs!$B$38)*L61+SQRT(1-Inputs!$B$38)*_xlfn.NORM.S.INV(RAND())</f>
        <v>-1.0257140548001706</v>
      </c>
      <c r="AI61" s="24">
        <f ca="1">SQRT(Inputs!$B$38)*M61+SQRT(1-Inputs!$B$38)*_xlfn.NORM.S.INV(RAND())</f>
        <v>0.65728703968971114</v>
      </c>
      <c r="AJ61" s="24">
        <f ca="1">SQRT(Inputs!$B$38)*C61+SQRT(1-Inputs!$B$38)*_xlfn.NORM.S.INV(RAND())</f>
        <v>0.12087198674939069</v>
      </c>
      <c r="AK61" s="24">
        <f ca="1">SQRT(Inputs!$B$38)*D61+SQRT(1-Inputs!$B$38)*_xlfn.NORM.S.INV(RAND())</f>
        <v>0.67725827277607253</v>
      </c>
      <c r="AL61" s="24">
        <f ca="1">SQRT(Inputs!$B$38)*E61+SQRT(1-Inputs!$B$38)*_xlfn.NORM.S.INV(RAND())</f>
        <v>0.26177277088656881</v>
      </c>
      <c r="AM61" s="24">
        <f ca="1">SQRT(Inputs!$B$38)*F61+SQRT(1-Inputs!$B$38)*_xlfn.NORM.S.INV(RAND())</f>
        <v>-0.73606884233952208</v>
      </c>
      <c r="AN61" s="24">
        <f ca="1">SQRT(Inputs!$B$38)*G61+SQRT(1-Inputs!$B$38)*_xlfn.NORM.S.INV(RAND())</f>
        <v>-0.14790334356957152</v>
      </c>
      <c r="AO61" s="24">
        <f ca="1">SQRT(Inputs!$B$38)*H61+SQRT(1-Inputs!$B$38)*_xlfn.NORM.S.INV(RAND())</f>
        <v>1.4827270425296251</v>
      </c>
      <c r="AP61" s="24">
        <f ca="1">SQRT(Inputs!$B$38)*I61+SQRT(1-Inputs!$B$38)*_xlfn.NORM.S.INV(RAND())</f>
        <v>-0.59888804488489367</v>
      </c>
      <c r="AQ61" s="24">
        <f ca="1">SQRT(Inputs!$B$38)*J61+SQRT(1-Inputs!$B$38)*_xlfn.NORM.S.INV(RAND())</f>
        <v>0.52527650369756473</v>
      </c>
      <c r="AR61" s="24">
        <f ca="1">SQRT(Inputs!$B$38)*K61+SQRT(1-Inputs!$B$38)*_xlfn.NORM.S.INV(RAND())</f>
        <v>-0.46991008565856973</v>
      </c>
      <c r="AS61" s="24">
        <f ca="1">SQRT(Inputs!$B$38)*L61+SQRT(1-Inputs!$B$38)*_xlfn.NORM.S.INV(RAND())</f>
        <v>-0.3369458098999053</v>
      </c>
      <c r="AT61" s="24">
        <f ca="1">SQRT(Inputs!$B$38)*M61+SQRT(1-Inputs!$B$38)*_xlfn.NORM.S.INV(RAND())</f>
        <v>-0.94536343700665826</v>
      </c>
      <c r="AU61" s="15">
        <f ca="1">Inputs!$B$6*EXP($B$8-0.5*C$5^2+C$5*N61)</f>
        <v>4696.6194969353919</v>
      </c>
      <c r="AV61" s="15">
        <f t="shared" ca="1" si="1"/>
        <v>6979.2632383397922</v>
      </c>
      <c r="AW61" s="15">
        <f t="shared" ca="1" si="2"/>
        <v>7596.5273764253934</v>
      </c>
      <c r="AX61" s="15">
        <f t="shared" ca="1" si="3"/>
        <v>11394.533979161277</v>
      </c>
      <c r="AY61" s="15">
        <f t="shared" ca="1" si="4"/>
        <v>13281.398638905392</v>
      </c>
      <c r="AZ61" s="15">
        <f t="shared" ca="1" si="5"/>
        <v>16274.922071776209</v>
      </c>
      <c r="BA61" s="15">
        <f t="shared" ca="1" si="6"/>
        <v>16413.174427751073</v>
      </c>
      <c r="BB61" s="15">
        <f t="shared" ca="1" si="7"/>
        <v>17749.801657356893</v>
      </c>
      <c r="BC61" s="15">
        <f t="shared" ca="1" si="8"/>
        <v>20438.651630391851</v>
      </c>
      <c r="BD61" s="15">
        <f t="shared" ca="1" si="9"/>
        <v>23198.587653891598</v>
      </c>
      <c r="BE61" s="15">
        <f t="shared" ca="1" si="10"/>
        <v>30611.252208086287</v>
      </c>
      <c r="BF61" s="15">
        <f ca="1">Inputs!$B$13*EXP($B$9-0.5*C$6^2+C$6*Y61)</f>
        <v>14000.000306243268</v>
      </c>
      <c r="BG61" s="15">
        <f t="shared" ca="1" si="11"/>
        <v>18521.940623279315</v>
      </c>
      <c r="BH61" s="15">
        <f t="shared" ca="1" si="12"/>
        <v>26821.392965740364</v>
      </c>
      <c r="BI61" s="15">
        <f t="shared" ca="1" si="13"/>
        <v>29345.994931897989</v>
      </c>
      <c r="BJ61" s="15">
        <f t="shared" ca="1" si="14"/>
        <v>28186.734027369956</v>
      </c>
      <c r="BK61" s="15">
        <f t="shared" ca="1" si="15"/>
        <v>37903.645651131621</v>
      </c>
      <c r="BL61" s="15">
        <f t="shared" ca="1" si="16"/>
        <v>44905.342731049146</v>
      </c>
      <c r="BM61" s="15">
        <f t="shared" ca="1" si="17"/>
        <v>58776.699432232577</v>
      </c>
      <c r="BN61" s="15">
        <f t="shared" ca="1" si="18"/>
        <v>70672.511801881366</v>
      </c>
      <c r="BO61" s="15">
        <f t="shared" ca="1" si="19"/>
        <v>77181.842666744502</v>
      </c>
      <c r="BP61" s="15">
        <f t="shared" ca="1" si="20"/>
        <v>102340.66581710953</v>
      </c>
      <c r="BQ61" s="15">
        <f ca="1">Inputs!$B$20*EXP($B$10-0.5*C$7^2+C$7*AJ61)</f>
        <v>4477.4093447008563</v>
      </c>
      <c r="BR61" s="15">
        <f t="shared" ca="1" si="21"/>
        <v>7533.1239011033158</v>
      </c>
      <c r="BS61" s="15">
        <f t="shared" ca="1" si="22"/>
        <v>11121.264681398001</v>
      </c>
      <c r="BT61" s="15">
        <f t="shared" ca="1" si="23"/>
        <v>12641.251207801237</v>
      </c>
      <c r="BU61" s="15">
        <f t="shared" ca="1" si="24"/>
        <v>16903.362457808977</v>
      </c>
      <c r="BV61" s="15">
        <f t="shared" ca="1" si="25"/>
        <v>32844.987727046479</v>
      </c>
      <c r="BW61" s="15">
        <f t="shared" ca="1" si="26"/>
        <v>40376.878320377342</v>
      </c>
      <c r="BX61" s="15">
        <f t="shared" ca="1" si="27"/>
        <v>62744.866395778663</v>
      </c>
      <c r="BY61" s="15">
        <f t="shared" ca="1" si="28"/>
        <v>80356.969160360561</v>
      </c>
      <c r="BZ61" s="15">
        <f t="shared" ca="1" si="29"/>
        <v>105979.89447642163</v>
      </c>
      <c r="CA61" s="15">
        <f t="shared" ca="1" si="30"/>
        <v>125848.50436454383</v>
      </c>
      <c r="CB61" s="15">
        <f ca="1">(AU61*DCF!C$10-DCF!C$5*MAX(AU61*DCF!C$10,0)-MAX(AU61-Inputs!$B$6,0)/Inputs!$B$10)*DCF!C$6</f>
        <v>1044.968220987847</v>
      </c>
      <c r="CC61" s="15">
        <f ca="1">(AV61*DCF!D$10-DCF!D$5*MAX(AV61*DCF!D$10,0)-MAX(AV61-AU61,0)/Inputs!$B$10)*DCF!D$6</f>
        <v>1144.5851960781392</v>
      </c>
      <c r="CD61" s="15">
        <f ca="1">(AW61*DCF!E$10-DCF!E$5*MAX(AW61*DCF!E$10,0)-MAX(AW61-AV61,0)/Inputs!$B$10)*DCF!E$6</f>
        <v>1614.8837988381063</v>
      </c>
      <c r="CE61" s="15">
        <f ca="1">(AX61*DCF!F$10-DCF!F$5*MAX(AX61*DCF!F$10,0)-MAX(AX61-AW61,0)/Inputs!$B$10)*DCF!F$6</f>
        <v>1697.1375979710815</v>
      </c>
      <c r="CF61" s="15">
        <f ca="1">(AY61*DCF!G$10-DCF!G$5*MAX(AY61*DCF!G$10,0)-MAX(AY61-AX61,0)/Inputs!$B$10)*DCF!G$6</f>
        <v>2373.8093679723193</v>
      </c>
      <c r="CG61" s="15">
        <f ca="1">(AZ61*DCF!H$10-DCF!H$5*MAX(AZ61*DCF!H$10,0)-MAX(AZ61-AY61,0)/Inputs!$B$10)*DCF!H$6</f>
        <v>2628.2340424331956</v>
      </c>
      <c r="CH61" s="15">
        <f ca="1">(BA61*DCF!I$10-DCF!I$5*MAX(BA61*DCF!I$10,0)-MAX(BA61-AZ61,0)/Inputs!$B$10)*DCF!I$6</f>
        <v>2975.4099832140723</v>
      </c>
      <c r="CI61" s="15">
        <f ca="1">(BB61*DCF!J$10-DCF!J$5*MAX(BB61*DCF!J$10,0)-MAX(BB61-BA61,0)/Inputs!$B$10)*DCF!J$6</f>
        <v>2843.3633189015127</v>
      </c>
      <c r="CJ61" s="15">
        <f ca="1">(BC61*DCF!K$10-DCF!K$5*MAX(BC61*DCF!K$10,0)-MAX(BC61-BB61,0)/Inputs!$B$10)*DCF!K$6</f>
        <v>2913.8966014524885</v>
      </c>
      <c r="CK61" s="15">
        <f ca="1">(BD61*DCF!L$10-DCF!L$5*MAX(BD61*DCF!L$10,0)-MAX(BD61-BC61,0)/Inputs!$B$10)*DCF!L$6</f>
        <v>3141.8837466937853</v>
      </c>
      <c r="CL61" s="15">
        <f ca="1">(BE61*DCF!M$10-DCF!M$5*MAX(BE61*DCF!M$10,0)-MAX(BE61-BD61,0)/Inputs!$B$10)*DCF!M$6</f>
        <v>3434.121629290742</v>
      </c>
      <c r="CM61" s="15">
        <f ca="1">(BF61*DCF!C$28-DCF!C$5*MAX(BF61*DCF!C$28,0)-MAX(BF61-Inputs!$B$13,0)/Inputs!$B$17)*DCF!C$6</f>
        <v>3669.2440057123331</v>
      </c>
      <c r="CN61" s="15">
        <f ca="1">(BG61*DCF!D$28-DCF!D$5*MAX(BG61*DCF!D$28,0)-MAX(BG61-BF61,0)/Inputs!$B$17)*DCF!D$6</f>
        <v>4490.4015011987531</v>
      </c>
      <c r="CO61" s="15">
        <f ca="1">(BH61*DCF!E$28-DCF!E$5*MAX(BH61*DCF!E$28,0)-MAX(BH61-BG61,0)/Inputs!$B$17)*DCF!E$6</f>
        <v>5960.5882649700525</v>
      </c>
      <c r="CP61" s="15">
        <f ca="1">(BI61*DCF!F$28-DCF!F$5*MAX(BI61*DCF!F$28,0)-MAX(BI61-BH61,0)/Inputs!$B$17)*DCF!F$6</f>
        <v>7507.0209328764122</v>
      </c>
      <c r="CQ61" s="15">
        <f ca="1">(BJ61*DCF!G$28-DCF!G$5*MAX(BJ61*DCF!G$28,0)-MAX(BJ61-BI61,0)/Inputs!$B$17)*DCF!G$6</f>
        <v>7313.2619955359705</v>
      </c>
      <c r="CR61" s="15">
        <f ca="1">(BK61*DCF!H$28-DCF!H$5*MAX(BK61*DCF!H$28,0)-MAX(BK61-BJ61,0)/Inputs!$B$17)*DCF!H$6</f>
        <v>7864.2543748552662</v>
      </c>
      <c r="CS61" s="15">
        <f ca="1">(BL61*DCF!I$28-DCF!I$5*MAX(BL61*DCF!I$28,0)-MAX(BL61-BK61,0)/Inputs!$B$17)*DCF!I$6</f>
        <v>9554.6695415400773</v>
      </c>
      <c r="CT61" s="15">
        <f ca="1">(BM61*DCF!J$28-DCF!J$5*MAX(BM61*DCF!J$28,0)-MAX(BM61-BL61,0)/Inputs!$B$17)*DCF!J$6</f>
        <v>11272.854819004591</v>
      </c>
      <c r="CU61" s="15">
        <f ca="1">(BN61*DCF!K$28-DCF!K$5*MAX(BN61*DCF!K$28,0)-MAX(BN61-BM61,0)/Inputs!$B$17)*DCF!K$6</f>
        <v>13467.770962661431</v>
      </c>
      <c r="CV61" s="15">
        <f ca="1">(BO61*DCF!L$28-DCF!L$5*MAX(BO61*DCF!L$28,0)-MAX(BO61-BN61,0)/Inputs!$B$17)*DCF!L$6</f>
        <v>14662.856007558941</v>
      </c>
      <c r="CW61" s="15">
        <f ca="1">(BP61*DCF!M$28-DCF!M$5*MAX(BP61*DCF!M$28,0)-MAX(BP61-BO61,0)/Inputs!$B$17)*DCF!M$6</f>
        <v>16625.651536596459</v>
      </c>
      <c r="CX61" s="15">
        <f ca="1">(BQ61*DCF!C$46-DCF!C$5*MAX(BQ61*DCF!C$46,0)-MAX(BQ61-Inputs!$B$20,0)/Inputs!$B$24)*DCF!C$6</f>
        <v>-1623.6092457511706</v>
      </c>
      <c r="CY61" s="15">
        <f ca="1">(BR61*DCF!D$46-DCF!D$5*MAX(BR61*DCF!D$46,0)-MAX(BR61-BQ61,0)/Inputs!$B$24)*DCF!D$6</f>
        <v>-2589.5766116812338</v>
      </c>
      <c r="CZ61" s="15">
        <f ca="1">(BS61*DCF!E$46-DCF!E$5*MAX(BS61*DCF!E$46,0)-MAX(BS61-BR61,0)/Inputs!$B$24)*DCF!E$6</f>
        <v>-2729.4552277887688</v>
      </c>
      <c r="DA61" s="15">
        <f ca="1">(BT61*DCF!F$46-DCF!F$5*MAX(BT61*DCF!F$46,0)-MAX(BT61-BS61,0)/Inputs!$B$24)*DCF!F$6</f>
        <v>-1474.090981742002</v>
      </c>
      <c r="DB61" s="15">
        <f ca="1">(BU61*DCF!G$46-DCF!G$5*MAX(BU61*DCF!G$46,0)-MAX(BU61-BT61,0)/Inputs!$B$24)*DCF!G$6</f>
        <v>-2002.2857315808067</v>
      </c>
      <c r="DC61" s="15">
        <f ca="1">(BV61*DCF!H$46-DCF!H$5*MAX(BV61*DCF!H$46,0)-MAX(BV61-BU61,0)/Inputs!$B$24)*DCF!H$6</f>
        <v>-4953.762376456968</v>
      </c>
      <c r="DD61" s="15">
        <f ca="1">(BW61*DCF!I$46-DCF!I$5*MAX(BW61*DCF!I$46,0)-MAX(BW61-BV61,0)/Inputs!$B$24)*DCF!I$6</f>
        <v>-1229.5947602969213</v>
      </c>
      <c r="DE61" s="15">
        <f ca="1">(BX61*DCF!J$46-DCF!J$5*MAX(BX61*DCF!J$46,0)-MAX(BX61-BW61,0)/Inputs!$B$24)*DCF!J$6</f>
        <v>-3299.6514124141609</v>
      </c>
      <c r="DF61" s="15">
        <f ca="1">(BY61*DCF!K$46-DCF!K$5*MAX(BY61*DCF!K$46,0)-MAX(BY61-BX61,0)/Inputs!$B$24)*DCF!K$6</f>
        <v>275.7619568804123</v>
      </c>
      <c r="DG61" s="15">
        <f ca="1">(BZ61*DCF!L$46-DCF!L$5*MAX(BZ61*DCF!L$46,0)-MAX(BZ61-BY61,0)/Inputs!$B$24)*DCF!L$6</f>
        <v>1527.3472730099002</v>
      </c>
      <c r="DH61" s="15">
        <f ca="1">(CA61*DCF!M$46-DCF!M$5*MAX(CA61*DCF!M$46,0)-MAX(CA61-BZ61,0)/Inputs!$B$24)*DCF!M$6</f>
        <v>5712.3726657103398</v>
      </c>
      <c r="DI61" s="15">
        <f ca="1">SUM(CB61:CL61)+BE61*DCF!M$10*(1+Inputs!$B$30)*(1-Inputs!$B$33)*(1-Inputs!$B$30/Inputs!$B$31)/(Inputs!$B$29-Inputs!$B$30)*DCF!M$6</f>
        <v>111003.81319084181</v>
      </c>
      <c r="DJ61" s="15">
        <f ca="1">SUM(CM61:CW61)+BP61*DCF!M$28*(1+Inputs!$B$30)*(1-Inputs!$B$33)*(1-Inputs!$B$30/Inputs!$B$31)/(Inputs!$B$29-Inputs!$B$30)*DCF!M$6</f>
        <v>482142.47565480293</v>
      </c>
      <c r="DK61" s="15">
        <f ca="1">SUM(CX61:DH61)+CA61*DCF!M$46*(1+Inputs!$B$30)*(1-Inputs!$B$33)*(1-Inputs!$B$30/Inputs!$B$31)/(Inputs!$B$29-Inputs!$B$30)*DCF!M$6</f>
        <v>182190.15100383991</v>
      </c>
      <c r="DM61" s="15">
        <f ca="1">DI61+DJ61+DK61+Inputs!$B$34+Inputs!$B$36-Inputs!$B$35</f>
        <v>852187.43984948471</v>
      </c>
    </row>
    <row r="62" spans="1:117" x14ac:dyDescent="0.75">
      <c r="A62" s="11">
        <v>49</v>
      </c>
      <c r="C62" s="24">
        <f t="shared" ca="1" si="34"/>
        <v>-0.20258724295098057</v>
      </c>
      <c r="D62" s="24">
        <f t="shared" ca="1" si="34"/>
        <v>-2.6273115152888269</v>
      </c>
      <c r="E62" s="24">
        <f t="shared" ca="1" si="34"/>
        <v>1.9691203371982589</v>
      </c>
      <c r="F62" s="24">
        <f t="shared" ca="1" si="34"/>
        <v>-0.53165341765243801</v>
      </c>
      <c r="G62" s="24">
        <f t="shared" ca="1" si="34"/>
        <v>-0.28478739716649581</v>
      </c>
      <c r="H62" s="24">
        <f t="shared" ca="1" si="34"/>
        <v>1.2008015611147027</v>
      </c>
      <c r="I62" s="24">
        <f t="shared" ca="1" si="34"/>
        <v>1.6529836278637293</v>
      </c>
      <c r="J62" s="24">
        <f t="shared" ca="1" si="34"/>
        <v>-0.13499362913943685</v>
      </c>
      <c r="K62" s="24">
        <f t="shared" ca="1" si="34"/>
        <v>-0.93554772479055748</v>
      </c>
      <c r="L62" s="24">
        <f t="shared" ca="1" si="34"/>
        <v>1.7394568922995362</v>
      </c>
      <c r="M62" s="24">
        <f t="shared" ca="1" si="34"/>
        <v>0.37058941035084414</v>
      </c>
      <c r="N62" s="24">
        <f ca="1">SQRT(Inputs!$B$38)*C62+SQRT(1-Inputs!$B$38)*_xlfn.NORM.S.INV(RAND())</f>
        <v>-1.0016507718608341</v>
      </c>
      <c r="O62" s="24">
        <f ca="1">SQRT(Inputs!$B$38)*D62+SQRT(1-Inputs!$B$38)*_xlfn.NORM.S.INV(RAND())</f>
        <v>-1.9116809571872255</v>
      </c>
      <c r="P62" s="24">
        <f ca="1">SQRT(Inputs!$B$38)*E62+SQRT(1-Inputs!$B$38)*_xlfn.NORM.S.INV(RAND())</f>
        <v>1.0111391582949085</v>
      </c>
      <c r="Q62" s="24">
        <f ca="1">SQRT(Inputs!$B$38)*F62+SQRT(1-Inputs!$B$38)*_xlfn.NORM.S.INV(RAND())</f>
        <v>7.0089405332843857E-2</v>
      </c>
      <c r="R62" s="24">
        <f ca="1">SQRT(Inputs!$B$38)*G62+SQRT(1-Inputs!$B$38)*_xlfn.NORM.S.INV(RAND())</f>
        <v>-0.25046746769058192</v>
      </c>
      <c r="S62" s="24">
        <f ca="1">SQRT(Inputs!$B$38)*H62+SQRT(1-Inputs!$B$38)*_xlfn.NORM.S.INV(RAND())</f>
        <v>6.1050075629961453E-3</v>
      </c>
      <c r="T62" s="24">
        <f ca="1">SQRT(Inputs!$B$38)*I62+SQRT(1-Inputs!$B$38)*_xlfn.NORM.S.INV(RAND())</f>
        <v>1.6368482066364769</v>
      </c>
      <c r="U62" s="24">
        <f ca="1">SQRT(Inputs!$B$38)*J62+SQRT(1-Inputs!$B$38)*_xlfn.NORM.S.INV(RAND())</f>
        <v>0.51012609654663854</v>
      </c>
      <c r="V62" s="24">
        <f ca="1">SQRT(Inputs!$B$38)*K62+SQRT(1-Inputs!$B$38)*_xlfn.NORM.S.INV(RAND())</f>
        <v>-1.5820625716849794</v>
      </c>
      <c r="W62" s="24">
        <f ca="1">SQRT(Inputs!$B$38)*L62+SQRT(1-Inputs!$B$38)*_xlfn.NORM.S.INV(RAND())</f>
        <v>1.2908743783724854</v>
      </c>
      <c r="X62" s="24">
        <f ca="1">SQRT(Inputs!$B$38)*M62+SQRT(1-Inputs!$B$38)*_xlfn.NORM.S.INV(RAND())</f>
        <v>-0.61368612282942714</v>
      </c>
      <c r="Y62" s="24">
        <f ca="1">SQRT(Inputs!$B$38)*C62+SQRT(1-Inputs!$B$38)*_xlfn.NORM.S.INV(RAND())</f>
        <v>6.4897404016815027E-2</v>
      </c>
      <c r="Z62" s="24">
        <f ca="1">SQRT(Inputs!$B$38)*D62+SQRT(1-Inputs!$B$38)*_xlfn.NORM.S.INV(RAND())</f>
        <v>-1.3174097669534766</v>
      </c>
      <c r="AA62" s="24">
        <f ca="1">SQRT(Inputs!$B$38)*E62+SQRT(1-Inputs!$B$38)*_xlfn.NORM.S.INV(RAND())</f>
        <v>-0.4417548139790668</v>
      </c>
      <c r="AB62" s="24">
        <f ca="1">SQRT(Inputs!$B$38)*F62+SQRT(1-Inputs!$B$38)*_xlfn.NORM.S.INV(RAND())</f>
        <v>-0.35080021491977015</v>
      </c>
      <c r="AC62" s="24">
        <f ca="1">SQRT(Inputs!$B$38)*G62+SQRT(1-Inputs!$B$38)*_xlfn.NORM.S.INV(RAND())</f>
        <v>7.1885710349444992E-2</v>
      </c>
      <c r="AD62" s="24">
        <f ca="1">SQRT(Inputs!$B$38)*H62+SQRT(1-Inputs!$B$38)*_xlfn.NORM.S.INV(RAND())</f>
        <v>0.10010124275822163</v>
      </c>
      <c r="AE62" s="24">
        <f ca="1">SQRT(Inputs!$B$38)*I62+SQRT(1-Inputs!$B$38)*_xlfn.NORM.S.INV(RAND())</f>
        <v>1.6719809914911286</v>
      </c>
      <c r="AF62" s="24">
        <f ca="1">SQRT(Inputs!$B$38)*J62+SQRT(1-Inputs!$B$38)*_xlfn.NORM.S.INV(RAND())</f>
        <v>-0.83678200517351564</v>
      </c>
      <c r="AG62" s="24">
        <f ca="1">SQRT(Inputs!$B$38)*K62+SQRT(1-Inputs!$B$38)*_xlfn.NORM.S.INV(RAND())</f>
        <v>-1.7554068682959123</v>
      </c>
      <c r="AH62" s="24">
        <f ca="1">SQRT(Inputs!$B$38)*L62+SQRT(1-Inputs!$B$38)*_xlfn.NORM.S.INV(RAND())</f>
        <v>0.80686785462362698</v>
      </c>
      <c r="AI62" s="24">
        <f ca="1">SQRT(Inputs!$B$38)*M62+SQRT(1-Inputs!$B$38)*_xlfn.NORM.S.INV(RAND())</f>
        <v>-0.36573979252378552</v>
      </c>
      <c r="AJ62" s="24">
        <f ca="1">SQRT(Inputs!$B$38)*C62+SQRT(1-Inputs!$B$38)*_xlfn.NORM.S.INV(RAND())</f>
        <v>0.74281981438480105</v>
      </c>
      <c r="AK62" s="24">
        <f ca="1">SQRT(Inputs!$B$38)*D62+SQRT(1-Inputs!$B$38)*_xlfn.NORM.S.INV(RAND())</f>
        <v>-0.96486029597978629</v>
      </c>
      <c r="AL62" s="24">
        <f ca="1">SQRT(Inputs!$B$38)*E62+SQRT(1-Inputs!$B$38)*_xlfn.NORM.S.INV(RAND())</f>
        <v>0.26292113175483456</v>
      </c>
      <c r="AM62" s="24">
        <f ca="1">SQRT(Inputs!$B$38)*F62+SQRT(1-Inputs!$B$38)*_xlfn.NORM.S.INV(RAND())</f>
        <v>-1.0897555792095814</v>
      </c>
      <c r="AN62" s="24">
        <f ca="1">SQRT(Inputs!$B$38)*G62+SQRT(1-Inputs!$B$38)*_xlfn.NORM.S.INV(RAND())</f>
        <v>0.20417886502306568</v>
      </c>
      <c r="AO62" s="24">
        <f ca="1">SQRT(Inputs!$B$38)*H62+SQRT(1-Inputs!$B$38)*_xlfn.NORM.S.INV(RAND())</f>
        <v>-0.54592791089549919</v>
      </c>
      <c r="AP62" s="24">
        <f ca="1">SQRT(Inputs!$B$38)*I62+SQRT(1-Inputs!$B$38)*_xlfn.NORM.S.INV(RAND())</f>
        <v>2.1405788153737424</v>
      </c>
      <c r="AQ62" s="24">
        <f ca="1">SQRT(Inputs!$B$38)*J62+SQRT(1-Inputs!$B$38)*_xlfn.NORM.S.INV(RAND())</f>
        <v>-0.40434453620257038</v>
      </c>
      <c r="AR62" s="24">
        <f ca="1">SQRT(Inputs!$B$38)*K62+SQRT(1-Inputs!$B$38)*_xlfn.NORM.S.INV(RAND())</f>
        <v>-1.2080125013651679</v>
      </c>
      <c r="AS62" s="24">
        <f ca="1">SQRT(Inputs!$B$38)*L62+SQRT(1-Inputs!$B$38)*_xlfn.NORM.S.INV(RAND())</f>
        <v>-0.11005839896223546</v>
      </c>
      <c r="AT62" s="24">
        <f ca="1">SQRT(Inputs!$B$38)*M62+SQRT(1-Inputs!$B$38)*_xlfn.NORM.S.INV(RAND())</f>
        <v>0.1913240620429412</v>
      </c>
      <c r="AU62" s="15">
        <f ca="1">Inputs!$B$6*EXP($B$8-0.5*C$5^2+C$5*N62)</f>
        <v>4219.500880881983</v>
      </c>
      <c r="AV62" s="15">
        <f t="shared" ca="1" si="1"/>
        <v>3877.619540865936</v>
      </c>
      <c r="AW62" s="15">
        <f t="shared" ca="1" si="2"/>
        <v>5418.9425455414957</v>
      </c>
      <c r="AX62" s="15">
        <f t="shared" ca="1" si="3"/>
        <v>6674.1719175615672</v>
      </c>
      <c r="AY62" s="15">
        <f t="shared" ca="1" si="4"/>
        <v>7921.3839664280385</v>
      </c>
      <c r="AZ62" s="15">
        <f t="shared" ca="1" si="5"/>
        <v>9694.5818501387839</v>
      </c>
      <c r="BA62" s="15">
        <f t="shared" ca="1" si="6"/>
        <v>14080.550594519404</v>
      </c>
      <c r="BB62" s="15">
        <f t="shared" ca="1" si="7"/>
        <v>18142.856728741641</v>
      </c>
      <c r="BC62" s="15">
        <f t="shared" ca="1" si="8"/>
        <v>19073.38042196141</v>
      </c>
      <c r="BD62" s="15">
        <f t="shared" ca="1" si="9"/>
        <v>26365.373242065696</v>
      </c>
      <c r="BE62" s="15">
        <f t="shared" ca="1" si="10"/>
        <v>30551.111832409882</v>
      </c>
      <c r="BF62" s="15">
        <f ca="1">Inputs!$B$13*EXP($B$9-0.5*C$6^2+C$6*Y62)</f>
        <v>14010.117016092776</v>
      </c>
      <c r="BG62" s="15">
        <f t="shared" ca="1" si="11"/>
        <v>13462.150181694007</v>
      </c>
      <c r="BH62" s="15">
        <f t="shared" ca="1" si="12"/>
        <v>15286.224876725608</v>
      </c>
      <c r="BI62" s="15">
        <f t="shared" ca="1" si="13"/>
        <v>17729.043527461283</v>
      </c>
      <c r="BJ62" s="15">
        <f t="shared" ca="1" si="14"/>
        <v>21961.037938603036</v>
      </c>
      <c r="BK62" s="15">
        <f t="shared" ca="1" si="15"/>
        <v>27322.84502804502</v>
      </c>
      <c r="BL62" s="15">
        <f t="shared" ca="1" si="16"/>
        <v>41683.009247594833</v>
      </c>
      <c r="BM62" s="15">
        <f t="shared" ca="1" si="17"/>
        <v>46178.698208420697</v>
      </c>
      <c r="BN62" s="15">
        <f t="shared" ca="1" si="18"/>
        <v>46019.732182792584</v>
      </c>
      <c r="BO62" s="15">
        <f t="shared" ca="1" si="19"/>
        <v>62190.20733153895</v>
      </c>
      <c r="BP62" s="15">
        <f t="shared" ca="1" si="20"/>
        <v>73437.535796178694</v>
      </c>
      <c r="BQ62" s="15">
        <f ca="1">Inputs!$B$20*EXP($B$10-0.5*C$7^2+C$7*AJ62)</f>
        <v>5582.5113359943862</v>
      </c>
      <c r="BR62" s="15">
        <f t="shared" ca="1" si="21"/>
        <v>5575.5998612579451</v>
      </c>
      <c r="BS62" s="15">
        <f t="shared" ca="1" si="22"/>
        <v>8234.0576006219871</v>
      </c>
      <c r="BT62" s="15">
        <f t="shared" ca="1" si="23"/>
        <v>8530.106472604115</v>
      </c>
      <c r="BU62" s="15">
        <f t="shared" ca="1" si="24"/>
        <v>12420.42529589987</v>
      </c>
      <c r="BV62" s="15">
        <f t="shared" ca="1" si="25"/>
        <v>15280.475185603087</v>
      </c>
      <c r="BW62" s="15">
        <f t="shared" ca="1" si="26"/>
        <v>33543.399676623572</v>
      </c>
      <c r="BX62" s="15">
        <f t="shared" ca="1" si="27"/>
        <v>43262.863290848923</v>
      </c>
      <c r="BY62" s="15">
        <f t="shared" ca="1" si="28"/>
        <v>48109.488606136387</v>
      </c>
      <c r="BZ62" s="15">
        <f t="shared" ca="1" si="29"/>
        <v>66152.294979825092</v>
      </c>
      <c r="CA62" s="15">
        <f t="shared" ca="1" si="30"/>
        <v>96137.483379433892</v>
      </c>
      <c r="CB62" s="15">
        <f ca="1">(AU62*DCF!C$10-DCF!C$5*MAX(AU62*DCF!C$10,0)-MAX(AU62-Inputs!$B$6,0)/Inputs!$B$10)*DCF!C$6</f>
        <v>1048.3701617623226</v>
      </c>
      <c r="CC62" s="15">
        <f ca="1">(AV62*DCF!D$10-DCF!D$5*MAX(AV62*DCF!D$10,0)-MAX(AV62-AU62,0)/Inputs!$B$10)*DCF!D$6</f>
        <v>945.14349307599173</v>
      </c>
      <c r="CD62" s="15">
        <f ca="1">(AW62*DCF!E$10-DCF!E$5*MAX(AW62*DCF!E$10,0)-MAX(AW62-AV62,0)/Inputs!$B$10)*DCF!E$6</f>
        <v>903.97780203634375</v>
      </c>
      <c r="CE62" s="15">
        <f ca="1">(AX62*DCF!F$10-DCF!F$5*MAX(AX62*DCF!F$10,0)-MAX(AX62-AW62,0)/Inputs!$B$10)*DCF!F$6</f>
        <v>1195.7789815564433</v>
      </c>
      <c r="CF62" s="15">
        <f ca="1">(AY62*DCF!G$10-DCF!G$5*MAX(AY62*DCF!G$10,0)-MAX(AY62-AX62,0)/Inputs!$B$10)*DCF!G$6</f>
        <v>1392.3850428799556</v>
      </c>
      <c r="CG62" s="15">
        <f ca="1">(AZ62*DCF!H$10-DCF!H$5*MAX(AZ62*DCF!H$10,0)-MAX(AZ62-AY62,0)/Inputs!$B$10)*DCF!H$6</f>
        <v>1567.3469469246847</v>
      </c>
      <c r="CH62" s="15">
        <f ca="1">(BA62*DCF!I$10-DCF!I$5*MAX(BA62*DCF!I$10,0)-MAX(BA62-AZ62,0)/Inputs!$B$10)*DCF!I$6</f>
        <v>1852.5503890365376</v>
      </c>
      <c r="CI62" s="15">
        <f ca="1">(BB62*DCF!J$10-DCF!J$5*MAX(BB62*DCF!J$10,0)-MAX(BB62-BA62,0)/Inputs!$B$10)*DCF!J$6</f>
        <v>2497.7807587547854</v>
      </c>
      <c r="CJ62" s="15">
        <f ca="1">(BC62*DCF!K$10-DCF!K$5*MAX(BC62*DCF!K$10,0)-MAX(BC62-BB62,0)/Inputs!$B$10)*DCF!K$6</f>
        <v>2940.2487758077104</v>
      </c>
      <c r="CK62" s="15">
        <f ca="1">(BD62*DCF!L$10-DCF!L$5*MAX(BD62*DCF!L$10,0)-MAX(BD62-BC62,0)/Inputs!$B$10)*DCF!L$6</f>
        <v>3033.426908682372</v>
      </c>
      <c r="CL62" s="15">
        <f ca="1">(BE62*DCF!M$10-DCF!M$5*MAX(BE62*DCF!M$10,0)-MAX(BE62-BD62,0)/Inputs!$B$10)*DCF!M$6</f>
        <v>3811.1258302105357</v>
      </c>
      <c r="CM62" s="15">
        <f ca="1">(BF62*DCF!C$28-DCF!C$5*MAX(BF62*DCF!C$28,0)-MAX(BF62-Inputs!$B$13,0)/Inputs!$B$17)*DCF!C$6</f>
        <v>3669.9951366136856</v>
      </c>
      <c r="CN62" s="15">
        <f ca="1">(BG62*DCF!D$28-DCF!D$5*MAX(BG62*DCF!D$28,0)-MAX(BG62-BF62,0)/Inputs!$B$17)*DCF!D$6</f>
        <v>3964.9137169879446</v>
      </c>
      <c r="CO62" s="15">
        <f ca="1">(BH62*DCF!E$28-DCF!E$5*MAX(BH62*DCF!E$28,0)-MAX(BH62-BG62,0)/Inputs!$B$17)*DCF!E$6</f>
        <v>3969.8310639877227</v>
      </c>
      <c r="CP62" s="15">
        <f ca="1">(BI62*DCF!F$28-DCF!F$5*MAX(BI62*DCF!F$28,0)-MAX(BI62-BH62,0)/Inputs!$B$17)*DCF!F$6</f>
        <v>4368.214572347687</v>
      </c>
      <c r="CQ62" s="15">
        <f ca="1">(BJ62*DCF!G$28-DCF!G$5*MAX(BJ62*DCF!G$28,0)-MAX(BJ62-BI62,0)/Inputs!$B$17)*DCF!G$6</f>
        <v>4986.1782581312627</v>
      </c>
      <c r="CR62" s="15">
        <f ca="1">(BK62*DCF!H$28-DCF!H$5*MAX(BK62*DCF!H$28,0)-MAX(BK62-BJ62,0)/Inputs!$B$17)*DCF!H$6</f>
        <v>5924.1666706045016</v>
      </c>
      <c r="CS62" s="15">
        <f ca="1">(BL62*DCF!I$28-DCF!I$5*MAX(BL62*DCF!I$28,0)-MAX(BL62-BK62,0)/Inputs!$B$17)*DCF!I$6</f>
        <v>7740.7624116222114</v>
      </c>
      <c r="CT62" s="15">
        <f ca="1">(BM62*DCF!J$28-DCF!J$5*MAX(BM62*DCF!J$28,0)-MAX(BM62-BL62,0)/Inputs!$B$17)*DCF!J$6</f>
        <v>9705.5916591301138</v>
      </c>
      <c r="CU62" s="15">
        <f ca="1">(BN62*DCF!K$28-DCF!K$5*MAX(BN62*DCF!K$28,0)-MAX(BN62-BM62,0)/Inputs!$B$17)*DCF!K$6</f>
        <v>9718.5958240269192</v>
      </c>
      <c r="CV62" s="15">
        <f ca="1">(BO62*DCF!L$28-DCF!L$5*MAX(BO62*DCF!L$28,0)-MAX(BO62-BN62,0)/Inputs!$B$17)*DCF!L$6</f>
        <v>10578.535500116524</v>
      </c>
      <c r="CW62" s="15">
        <f ca="1">(BP62*DCF!M$28-DCF!M$5*MAX(BP62*DCF!M$28,0)-MAX(BP62-BO62,0)/Inputs!$B$17)*DCF!M$6</f>
        <v>12641.65299392071</v>
      </c>
      <c r="CX62" s="15">
        <f ca="1">(BQ62*DCF!C$46-DCF!C$5*MAX(BQ62*DCF!C$46,0)-MAX(BQ62-Inputs!$B$20,0)/Inputs!$B$24)*DCF!C$6</f>
        <v>-2389.2688240145862</v>
      </c>
      <c r="CY62" s="15">
        <f ca="1">(BR62*DCF!D$46-DCF!D$5*MAX(BR62*DCF!D$46,0)-MAX(BR62-BQ62,0)/Inputs!$B$24)*DCF!D$6</f>
        <v>-951.62487164715924</v>
      </c>
      <c r="CZ62" s="15">
        <f ca="1">(BS62*DCF!E$46-DCF!E$5*MAX(BS62*DCF!E$46,0)-MAX(BS62-BR62,0)/Inputs!$B$24)*DCF!E$6</f>
        <v>-2021.5825025167653</v>
      </c>
      <c r="DA62" s="15">
        <f ca="1">(BT62*DCF!F$46-DCF!F$5*MAX(BT62*DCF!F$46,0)-MAX(BT62-BS62,0)/Inputs!$B$24)*DCF!F$6</f>
        <v>-729.01703788964983</v>
      </c>
      <c r="DB62" s="15">
        <f ca="1">(BU62*DCF!G$46-DCF!G$5*MAX(BU62*DCF!G$46,0)-MAX(BU62-BT62,0)/Inputs!$B$24)*DCF!G$6</f>
        <v>-1726.4249560320334</v>
      </c>
      <c r="DC62" s="15">
        <f ca="1">(BV62*DCF!H$46-DCF!H$5*MAX(BV62*DCF!H$46,0)-MAX(BV62-BU62,0)/Inputs!$B$24)*DCF!H$6</f>
        <v>-888.74297940885958</v>
      </c>
      <c r="DD62" s="15">
        <f ca="1">(BW62*DCF!I$46-DCF!I$5*MAX(BW62*DCF!I$46,0)-MAX(BW62-BV62,0)/Inputs!$B$24)*DCF!I$6</f>
        <v>-4467.8812941801689</v>
      </c>
      <c r="DE62" s="15">
        <f ca="1">(BX62*DCF!J$46-DCF!J$5*MAX(BX62*DCF!J$46,0)-MAX(BX62-BW62,0)/Inputs!$B$24)*DCF!J$6</f>
        <v>-762.68551316803382</v>
      </c>
      <c r="DF62" s="15">
        <f ca="1">(BY62*DCF!K$46-DCF!K$5*MAX(BY62*DCF!K$46,0)-MAX(BY62-BX62,0)/Inputs!$B$24)*DCF!K$6</f>
        <v>1560.8802742539672</v>
      </c>
      <c r="DG62" s="15">
        <f ca="1">(BZ62*DCF!L$46-DCF!L$5*MAX(BZ62*DCF!L$46,0)-MAX(BZ62-BY62,0)/Inputs!$B$24)*DCF!L$6</f>
        <v>489.65542711901878</v>
      </c>
      <c r="DH62" s="15">
        <f ca="1">(CA62*DCF!M$46-DCF!M$5*MAX(CA62*DCF!M$46,0)-MAX(CA62-BZ62,0)/Inputs!$B$24)*DCF!M$6</f>
        <v>1268.211805650079</v>
      </c>
      <c r="DI62" s="15">
        <f ca="1">SUM(CB62:CL62)+BE62*DCF!M$10*(1+Inputs!$B$30)*(1-Inputs!$B$33)*(1-Inputs!$B$30/Inputs!$B$31)/(Inputs!$B$29-Inputs!$B$30)*DCF!M$6</f>
        <v>106212.28331695466</v>
      </c>
      <c r="DJ62" s="15">
        <f ca="1">SUM(CM62:CW62)+BP62*DCF!M$28*(1+Inputs!$B$30)*(1-Inputs!$B$33)*(1-Inputs!$B$30/Inputs!$B$31)/(Inputs!$B$29-Inputs!$B$30)*DCF!M$6</f>
        <v>349771.94878301199</v>
      </c>
      <c r="DK62" s="15">
        <f ca="1">SUM(CX62:DH62)+CA62*DCF!M$46*(1+Inputs!$B$30)*(1-Inputs!$B$33)*(1-Inputs!$B$30/Inputs!$B$31)/(Inputs!$B$29-Inputs!$B$30)*DCF!M$6</f>
        <v>138021.45704570608</v>
      </c>
      <c r="DM62" s="15">
        <f ca="1">DI62+DJ62+DK62+Inputs!$B$34+Inputs!$B$36-Inputs!$B$35</f>
        <v>670856.68914567272</v>
      </c>
    </row>
    <row r="63" spans="1:117" x14ac:dyDescent="0.75">
      <c r="A63" s="11">
        <v>50</v>
      </c>
      <c r="C63" s="24">
        <f t="shared" ca="1" si="34"/>
        <v>-0.24412701453422586</v>
      </c>
      <c r="D63" s="24">
        <f t="shared" ca="1" si="34"/>
        <v>-0.40192729062408178</v>
      </c>
      <c r="E63" s="24">
        <f t="shared" ca="1" si="34"/>
        <v>0.18189051293007821</v>
      </c>
      <c r="F63" s="24">
        <f t="shared" ca="1" si="34"/>
        <v>-0.80846089109232899</v>
      </c>
      <c r="G63" s="24">
        <f t="shared" ca="1" si="34"/>
        <v>-0.41189571881023518</v>
      </c>
      <c r="H63" s="24">
        <f t="shared" ca="1" si="34"/>
        <v>0.93435693887666049</v>
      </c>
      <c r="I63" s="24">
        <f t="shared" ca="1" si="34"/>
        <v>0.75083576980055999</v>
      </c>
      <c r="J63" s="24">
        <f t="shared" ca="1" si="34"/>
        <v>0.38784145421875182</v>
      </c>
      <c r="K63" s="24">
        <f t="shared" ca="1" si="34"/>
        <v>-0.91778102729811839</v>
      </c>
      <c r="L63" s="24">
        <f t="shared" ca="1" si="34"/>
        <v>0.86655198791154719</v>
      </c>
      <c r="M63" s="24">
        <f t="shared" ca="1" si="34"/>
        <v>0.43191452281605314</v>
      </c>
      <c r="N63" s="24">
        <f ca="1">SQRT(Inputs!$B$38)*C63+SQRT(1-Inputs!$B$38)*_xlfn.NORM.S.INV(RAND())</f>
        <v>-1.6243414208524014</v>
      </c>
      <c r="O63" s="24">
        <f ca="1">SQRT(Inputs!$B$38)*D63+SQRT(1-Inputs!$B$38)*_xlfn.NORM.S.INV(RAND())</f>
        <v>-0.37763418104716362</v>
      </c>
      <c r="P63" s="24">
        <f ca="1">SQRT(Inputs!$B$38)*E63+SQRT(1-Inputs!$B$38)*_xlfn.NORM.S.INV(RAND())</f>
        <v>-2.1319670019173218</v>
      </c>
      <c r="Q63" s="24">
        <f ca="1">SQRT(Inputs!$B$38)*F63+SQRT(1-Inputs!$B$38)*_xlfn.NORM.S.INV(RAND())</f>
        <v>0.92051108281136451</v>
      </c>
      <c r="R63" s="24">
        <f ca="1">SQRT(Inputs!$B$38)*G63+SQRT(1-Inputs!$B$38)*_xlfn.NORM.S.INV(RAND())</f>
        <v>1.804265283171995</v>
      </c>
      <c r="S63" s="24">
        <f ca="1">SQRT(Inputs!$B$38)*H63+SQRT(1-Inputs!$B$38)*_xlfn.NORM.S.INV(RAND())</f>
        <v>0.88810125560814934</v>
      </c>
      <c r="T63" s="24">
        <f ca="1">SQRT(Inputs!$B$38)*I63+SQRT(1-Inputs!$B$38)*_xlfn.NORM.S.INV(RAND())</f>
        <v>0.8173143156524274</v>
      </c>
      <c r="U63" s="24">
        <f ca="1">SQRT(Inputs!$B$38)*J63+SQRT(1-Inputs!$B$38)*_xlfn.NORM.S.INV(RAND())</f>
        <v>2.2017905952925623</v>
      </c>
      <c r="V63" s="24">
        <f ca="1">SQRT(Inputs!$B$38)*K63+SQRT(1-Inputs!$B$38)*_xlfn.NORM.S.INV(RAND())</f>
        <v>-1.8707556826497922</v>
      </c>
      <c r="W63" s="24">
        <f ca="1">SQRT(Inputs!$B$38)*L63+SQRT(1-Inputs!$B$38)*_xlfn.NORM.S.INV(RAND())</f>
        <v>0.67127091478679279</v>
      </c>
      <c r="X63" s="24">
        <f ca="1">SQRT(Inputs!$B$38)*M63+SQRT(1-Inputs!$B$38)*_xlfn.NORM.S.INV(RAND())</f>
        <v>0.67849189189376335</v>
      </c>
      <c r="Y63" s="24">
        <f ca="1">SQRT(Inputs!$B$38)*C63+SQRT(1-Inputs!$B$38)*_xlfn.NORM.S.INV(RAND())</f>
        <v>-0.28580291189368234</v>
      </c>
      <c r="Z63" s="24">
        <f ca="1">SQRT(Inputs!$B$38)*D63+SQRT(1-Inputs!$B$38)*_xlfn.NORM.S.INV(RAND())</f>
        <v>-0.38691285539923492</v>
      </c>
      <c r="AA63" s="24">
        <f ca="1">SQRT(Inputs!$B$38)*E63+SQRT(1-Inputs!$B$38)*_xlfn.NORM.S.INV(RAND())</f>
        <v>0.78668973180601509</v>
      </c>
      <c r="AB63" s="24">
        <f ca="1">SQRT(Inputs!$B$38)*F63+SQRT(1-Inputs!$B$38)*_xlfn.NORM.S.INV(RAND())</f>
        <v>-0.32564948521550147</v>
      </c>
      <c r="AC63" s="24">
        <f ca="1">SQRT(Inputs!$B$38)*G63+SQRT(1-Inputs!$B$38)*_xlfn.NORM.S.INV(RAND())</f>
        <v>0.51749360780746145</v>
      </c>
      <c r="AD63" s="24">
        <f ca="1">SQRT(Inputs!$B$38)*H63+SQRT(1-Inputs!$B$38)*_xlfn.NORM.S.INV(RAND())</f>
        <v>0.80281323564355911</v>
      </c>
      <c r="AE63" s="24">
        <f ca="1">SQRT(Inputs!$B$38)*I63+SQRT(1-Inputs!$B$38)*_xlfn.NORM.S.INV(RAND())</f>
        <v>1.0814214017411605</v>
      </c>
      <c r="AF63" s="24">
        <f ca="1">SQRT(Inputs!$B$38)*J63+SQRT(1-Inputs!$B$38)*_xlfn.NORM.S.INV(RAND())</f>
        <v>0.89953393268195092</v>
      </c>
      <c r="AG63" s="24">
        <f ca="1">SQRT(Inputs!$B$38)*K63+SQRT(1-Inputs!$B$38)*_xlfn.NORM.S.INV(RAND())</f>
        <v>-0.24312141238376311</v>
      </c>
      <c r="AH63" s="24">
        <f ca="1">SQRT(Inputs!$B$38)*L63+SQRT(1-Inputs!$B$38)*_xlfn.NORM.S.INV(RAND())</f>
        <v>2.0232823809076281</v>
      </c>
      <c r="AI63" s="24">
        <f ca="1">SQRT(Inputs!$B$38)*M63+SQRT(1-Inputs!$B$38)*_xlfn.NORM.S.INV(RAND())</f>
        <v>0.39864032960567003</v>
      </c>
      <c r="AJ63" s="24">
        <f ca="1">SQRT(Inputs!$B$38)*C63+SQRT(1-Inputs!$B$38)*_xlfn.NORM.S.INV(RAND())</f>
        <v>-0.39832758711385341</v>
      </c>
      <c r="AK63" s="24">
        <f ca="1">SQRT(Inputs!$B$38)*D63+SQRT(1-Inputs!$B$38)*_xlfn.NORM.S.INV(RAND())</f>
        <v>0.13482171909700852</v>
      </c>
      <c r="AL63" s="24">
        <f ca="1">SQRT(Inputs!$B$38)*E63+SQRT(1-Inputs!$B$38)*_xlfn.NORM.S.INV(RAND())</f>
        <v>0.72278128849330359</v>
      </c>
      <c r="AM63" s="24">
        <f ca="1">SQRT(Inputs!$B$38)*F63+SQRT(1-Inputs!$B$38)*_xlfn.NORM.S.INV(RAND())</f>
        <v>-0.35468950874431954</v>
      </c>
      <c r="AN63" s="24">
        <f ca="1">SQRT(Inputs!$B$38)*G63+SQRT(1-Inputs!$B$38)*_xlfn.NORM.S.INV(RAND())</f>
        <v>-1.7829595676953327</v>
      </c>
      <c r="AO63" s="24">
        <f ca="1">SQRT(Inputs!$B$38)*H63+SQRT(1-Inputs!$B$38)*_xlfn.NORM.S.INV(RAND())</f>
        <v>-0.8409412434932676</v>
      </c>
      <c r="AP63" s="24">
        <f ca="1">SQRT(Inputs!$B$38)*I63+SQRT(1-Inputs!$B$38)*_xlfn.NORM.S.INV(RAND())</f>
        <v>1.1779714007383961</v>
      </c>
      <c r="AQ63" s="24">
        <f ca="1">SQRT(Inputs!$B$38)*J63+SQRT(1-Inputs!$B$38)*_xlfn.NORM.S.INV(RAND())</f>
        <v>0.54051921899568856</v>
      </c>
      <c r="AR63" s="24">
        <f ca="1">SQRT(Inputs!$B$38)*K63+SQRT(1-Inputs!$B$38)*_xlfn.NORM.S.INV(RAND())</f>
        <v>0.24913152701343799</v>
      </c>
      <c r="AS63" s="24">
        <f ca="1">SQRT(Inputs!$B$38)*L63+SQRT(1-Inputs!$B$38)*_xlfn.NORM.S.INV(RAND())</f>
        <v>0.97340729399950909</v>
      </c>
      <c r="AT63" s="24">
        <f ca="1">SQRT(Inputs!$B$38)*M63+SQRT(1-Inputs!$B$38)*_xlfn.NORM.S.INV(RAND())</f>
        <v>0.59004693550479548</v>
      </c>
      <c r="AU63" s="15">
        <f ca="1">Inputs!$B$6*EXP($B$8-0.5*C$5^2+C$5*N63)</f>
        <v>3814.9211498247396</v>
      </c>
      <c r="AV63" s="15">
        <f t="shared" ca="1" si="1"/>
        <v>4392.8515292100246</v>
      </c>
      <c r="AW63" s="15">
        <f t="shared" ca="1" si="2"/>
        <v>4017.7096449875139</v>
      </c>
      <c r="AX63" s="15">
        <f t="shared" ca="1" si="3"/>
        <v>5503.0478248769732</v>
      </c>
      <c r="AY63" s="15">
        <f t="shared" ca="1" si="4"/>
        <v>8302.784138382458</v>
      </c>
      <c r="AZ63" s="15">
        <f t="shared" ca="1" si="5"/>
        <v>11197.79671132256</v>
      </c>
      <c r="BA63" s="15">
        <f t="shared" ca="1" si="6"/>
        <v>14927.007646651718</v>
      </c>
      <c r="BB63" s="15">
        <f t="shared" ca="1" si="7"/>
        <v>22785.899528180988</v>
      </c>
      <c r="BC63" s="15">
        <f t="shared" ca="1" si="8"/>
        <v>23296.220618204094</v>
      </c>
      <c r="BD63" s="15">
        <f t="shared" ca="1" si="9"/>
        <v>30389.443837243733</v>
      </c>
      <c r="BE63" s="15">
        <f t="shared" ca="1" si="10"/>
        <v>39612.187529972805</v>
      </c>
      <c r="BF63" s="15">
        <f ca="1">Inputs!$B$13*EXP($B$9-0.5*C$6^2+C$6*Y63)</f>
        <v>13069.145999639142</v>
      </c>
      <c r="BG63" s="15">
        <f t="shared" ca="1" si="11"/>
        <v>14853.773027803816</v>
      </c>
      <c r="BH63" s="15">
        <f t="shared" ca="1" si="12"/>
        <v>20678.004552485992</v>
      </c>
      <c r="BI63" s="15">
        <f t="shared" ca="1" si="13"/>
        <v>24075.478298943544</v>
      </c>
      <c r="BJ63" s="15">
        <f t="shared" ca="1" si="14"/>
        <v>31800.815076859406</v>
      </c>
      <c r="BK63" s="15">
        <f t="shared" ca="1" si="15"/>
        <v>43537.156254194168</v>
      </c>
      <c r="BL63" s="15">
        <f t="shared" ca="1" si="16"/>
        <v>61525.614514525463</v>
      </c>
      <c r="BM63" s="15">
        <f t="shared" ca="1" si="17"/>
        <v>84569.77518320657</v>
      </c>
      <c r="BN63" s="15">
        <f t="shared" ca="1" si="18"/>
        <v>101023.64764783857</v>
      </c>
      <c r="BO63" s="15">
        <f t="shared" ca="1" si="19"/>
        <v>157256.49803259069</v>
      </c>
      <c r="BP63" s="15">
        <f t="shared" ca="1" si="20"/>
        <v>202495.43852957591</v>
      </c>
      <c r="BQ63" s="15">
        <f ca="1">Inputs!$B$20*EXP($B$10-0.5*C$7^2+C$7*AJ63)</f>
        <v>3724.3543475269325</v>
      </c>
      <c r="BR63" s="15">
        <f t="shared" ca="1" si="21"/>
        <v>5274.5412508602267</v>
      </c>
      <c r="BS63" s="15">
        <f t="shared" ca="1" si="22"/>
        <v>8889.2607645283879</v>
      </c>
      <c r="BT63" s="15">
        <f t="shared" ca="1" si="23"/>
        <v>11167.394719712693</v>
      </c>
      <c r="BU63" s="15">
        <f t="shared" ca="1" si="24"/>
        <v>10053.403290541572</v>
      </c>
      <c r="BV63" s="15">
        <f t="shared" ca="1" si="25"/>
        <v>11573.045138145957</v>
      </c>
      <c r="BW63" s="15">
        <f t="shared" ca="1" si="26"/>
        <v>20722.245846779093</v>
      </c>
      <c r="BX63" s="15">
        <f t="shared" ca="1" si="27"/>
        <v>32300.510459337387</v>
      </c>
      <c r="BY63" s="15">
        <f t="shared" ca="1" si="28"/>
        <v>47467.987179265248</v>
      </c>
      <c r="BZ63" s="15">
        <f t="shared" ca="1" si="29"/>
        <v>79655.678368337147</v>
      </c>
      <c r="CA63" s="15">
        <f t="shared" ca="1" si="30"/>
        <v>124261.27393174246</v>
      </c>
      <c r="CB63" s="15">
        <f ca="1">(AU63*DCF!C$10-DCF!C$5*MAX(AU63*DCF!C$10,0)-MAX(AU63-Inputs!$B$6,0)/Inputs!$B$10)*DCF!C$6</f>
        <v>979.70652703399037</v>
      </c>
      <c r="CC63" s="15">
        <f ca="1">(AV63*DCF!D$10-DCF!D$5*MAX(AV63*DCF!D$10,0)-MAX(AV63-AU63,0)/Inputs!$B$10)*DCF!D$6</f>
        <v>929.81460215214975</v>
      </c>
      <c r="CD63" s="15">
        <f ca="1">(AW63*DCF!E$10-DCF!E$5*MAX(AW63*DCF!E$10,0)-MAX(AW63-AV63,0)/Inputs!$B$10)*DCF!E$6</f>
        <v>927.62520047284613</v>
      </c>
      <c r="CE63" s="15">
        <f ca="1">(AX63*DCF!F$10-DCF!F$5*MAX(AX63*DCF!F$10,0)-MAX(AX63-AW63,0)/Inputs!$B$10)*DCF!F$6</f>
        <v>892.24452067304367</v>
      </c>
      <c r="CF63" s="15">
        <f ca="1">(AY63*DCF!G$10-DCF!G$5*MAX(AY63*DCF!G$10,0)-MAX(AY63-AX63,0)/Inputs!$B$10)*DCF!G$6</f>
        <v>1172.5466830975574</v>
      </c>
      <c r="CG63" s="15">
        <f ca="1">(AZ63*DCF!H$10-DCF!H$5*MAX(AZ63*DCF!H$10,0)-MAX(AZ63-AY63,0)/Inputs!$B$10)*DCF!H$6</f>
        <v>1659.9988811921694</v>
      </c>
      <c r="CH63" s="15">
        <f ca="1">(BA63*DCF!I$10-DCF!I$5*MAX(BA63*DCF!I$10,0)-MAX(BA63-AZ63,0)/Inputs!$B$10)*DCF!I$6</f>
        <v>2114.898505010915</v>
      </c>
      <c r="CI63" s="15">
        <f ca="1">(BB63*DCF!J$10-DCF!J$5*MAX(BB63*DCF!J$10,0)-MAX(BB63-BA63,0)/Inputs!$B$10)*DCF!J$6</f>
        <v>2719.2276692107471</v>
      </c>
      <c r="CJ63" s="15">
        <f ca="1">(BC63*DCF!K$10-DCF!K$5*MAX(BC63*DCF!K$10,0)-MAX(BC63-BB63,0)/Inputs!$B$10)*DCF!K$6</f>
        <v>3678.8801959882267</v>
      </c>
      <c r="CK63" s="15">
        <f ca="1">(BD63*DCF!L$10-DCF!L$5*MAX(BD63*DCF!L$10,0)-MAX(BD63-BC63,0)/Inputs!$B$10)*DCF!L$6</f>
        <v>3666.0374038086338</v>
      </c>
      <c r="CL63" s="15">
        <f ca="1">(BE63*DCF!M$10-DCF!M$5*MAX(BE63*DCF!M$10,0)-MAX(BE63-BD63,0)/Inputs!$B$10)*DCF!M$6</f>
        <v>4488.036728099848</v>
      </c>
      <c r="CM63" s="15">
        <f ca="1">(BF63*DCF!C$28-DCF!C$5*MAX(BF63*DCF!C$28,0)-MAX(BF63-Inputs!$B$13,0)/Inputs!$B$17)*DCF!C$6</f>
        <v>3600.1312759070147</v>
      </c>
      <c r="CN63" s="15">
        <f ca="1">(BG63*DCF!D$28-DCF!D$5*MAX(BG63*DCF!D$28,0)-MAX(BG63-BF63,0)/Inputs!$B$17)*DCF!D$6</f>
        <v>3994.035971708443</v>
      </c>
      <c r="CO63" s="15">
        <f ca="1">(BH63*DCF!E$28-DCF!E$5*MAX(BH63*DCF!E$28,0)-MAX(BH63-BG63,0)/Inputs!$B$17)*DCF!E$6</f>
        <v>4708.503226746644</v>
      </c>
      <c r="CP63" s="15">
        <f ca="1">(BI63*DCF!F$28-DCF!F$5*MAX(BI63*DCF!F$28,0)-MAX(BI63-BH63,0)/Inputs!$B$17)*DCF!F$6</f>
        <v>5917.294392588552</v>
      </c>
      <c r="CQ63" s="15">
        <f ca="1">(BJ63*DCF!G$28-DCF!G$5*MAX(BJ63*DCF!G$28,0)-MAX(BJ63-BI63,0)/Inputs!$B$17)*DCF!G$6</f>
        <v>6951.6374147433135</v>
      </c>
      <c r="CR63" s="15">
        <f ca="1">(BK63*DCF!H$28-DCF!H$5*MAX(BK63*DCF!H$28,0)-MAX(BK63-BJ63,0)/Inputs!$B$17)*DCF!H$6</f>
        <v>8943.7210197225122</v>
      </c>
      <c r="CS63" s="15">
        <f ca="1">(BL63*DCF!I$28-DCF!I$5*MAX(BL63*DCF!I$28,0)-MAX(BL63-BK63,0)/Inputs!$B$17)*DCF!I$6</f>
        <v>11886.039875787636</v>
      </c>
      <c r="CT63" s="15">
        <f ca="1">(BM63*DCF!J$28-DCF!J$5*MAX(BM63*DCF!J$28,0)-MAX(BM63-BL63,0)/Inputs!$B$17)*DCF!J$6</f>
        <v>15810.61308542601</v>
      </c>
      <c r="CU63" s="15">
        <f ca="1">(BN63*DCF!K$28-DCF!K$5*MAX(BN63*DCF!K$28,0)-MAX(BN63-BM63,0)/Inputs!$B$17)*DCF!K$6</f>
        <v>19319.120307230922</v>
      </c>
      <c r="CV63" s="15">
        <f ca="1">(BO63*DCF!L$28-DCF!L$5*MAX(BO63*DCF!L$28,0)-MAX(BO63-BN63,0)/Inputs!$B$17)*DCF!L$6</f>
        <v>25013.131363013821</v>
      </c>
      <c r="CW63" s="15">
        <f ca="1">(BP63*DCF!M$28-DCF!M$5*MAX(BP63*DCF!M$28,0)-MAX(BP63-BO63,0)/Inputs!$B$17)*DCF!M$6</f>
        <v>33370.893485052686</v>
      </c>
      <c r="CX63" s="15">
        <f ca="1">(BQ63*DCF!C$46-DCF!C$5*MAX(BQ63*DCF!C$46,0)-MAX(BQ63-Inputs!$B$20,0)/Inputs!$B$24)*DCF!C$6</f>
        <v>-1101.8621345452189</v>
      </c>
      <c r="CY63" s="15">
        <f ca="1">(BR63*DCF!D$46-DCF!D$5*MAX(BR63*DCF!D$46,0)-MAX(BR63-BQ63,0)/Inputs!$B$24)*DCF!D$6</f>
        <v>-1561.6930715625492</v>
      </c>
      <c r="CZ63" s="15">
        <f ca="1">(BS63*DCF!E$46-DCF!E$5*MAX(BS63*DCF!E$46,0)-MAX(BS63-BR63,0)/Inputs!$B$24)*DCF!E$6</f>
        <v>-2475.9934834034193</v>
      </c>
      <c r="DA63" s="15">
        <f ca="1">(BT63*DCF!F$46-DCF!F$5*MAX(BT63*DCF!F$46,0)-MAX(BT63-BS63,0)/Inputs!$B$24)*DCF!F$6</f>
        <v>-1642.8208795355124</v>
      </c>
      <c r="DB63" s="15">
        <f ca="1">(BU63*DCF!G$46-DCF!G$5*MAX(BU63*DCF!G$46,0)-MAX(BU63-BT63,0)/Inputs!$B$24)*DCF!G$6</f>
        <v>-338.17662359425697</v>
      </c>
      <c r="DC63" s="15">
        <f ca="1">(BV63*DCF!H$46-DCF!H$5*MAX(BV63*DCF!H$46,0)-MAX(BV63-BU63,0)/Inputs!$B$24)*DCF!H$6</f>
        <v>-472.21939314298186</v>
      </c>
      <c r="DD63" s="15">
        <f ca="1">(BW63*DCF!I$46-DCF!I$5*MAX(BW63*DCF!I$46,0)-MAX(BW63-BV63,0)/Inputs!$B$24)*DCF!I$6</f>
        <v>-2147.7932824435175</v>
      </c>
      <c r="DE63" s="15">
        <f ca="1">(BX63*DCF!J$46-DCF!J$5*MAX(BX63*DCF!J$46,0)-MAX(BX63-BW63,0)/Inputs!$B$24)*DCF!J$6</f>
        <v>-1715.4495472673943</v>
      </c>
      <c r="DF63" s="15">
        <f ca="1">(BY63*DCF!K$46-DCF!K$5*MAX(BY63*DCF!K$46,0)-MAX(BY63-BX63,0)/Inputs!$B$24)*DCF!K$6</f>
        <v>-1004.0980734537316</v>
      </c>
      <c r="DG63" s="15">
        <f ca="1">(BZ63*DCF!L$46-DCF!L$5*MAX(BZ63*DCF!L$46,0)-MAX(BZ63-BY63,0)/Inputs!$B$24)*DCF!L$6</f>
        <v>-1777.9526400591021</v>
      </c>
      <c r="DH63" s="15">
        <f ca="1">(CA63*DCF!M$46-DCF!M$5*MAX(CA63*DCF!M$46,0)-MAX(CA63-BZ63,0)/Inputs!$B$24)*DCF!M$6</f>
        <v>416.51984071173979</v>
      </c>
      <c r="DI63" s="15">
        <f ca="1">SUM(CB63:CL63)+BE63*DCF!M$10*(1+Inputs!$B$30)*(1-Inputs!$B$33)*(1-Inputs!$B$30/Inputs!$B$31)/(Inputs!$B$29-Inputs!$B$30)*DCF!M$6</f>
        <v>133470.25862960645</v>
      </c>
      <c r="DJ63" s="15">
        <f ca="1">SUM(CM63:CW63)+BP63*DCF!M$28*(1+Inputs!$B$30)*(1-Inputs!$B$33)*(1-Inputs!$B$30/Inputs!$B$31)/(Inputs!$B$29-Inputs!$B$30)*DCF!M$6</f>
        <v>890911.76562162512</v>
      </c>
      <c r="DK63" s="15">
        <f ca="1">SUM(CX63:DH63)+CA63*DCF!M$46*(1+Inputs!$B$30)*(1-Inputs!$B$33)*(1-Inputs!$B$30/Inputs!$B$31)/(Inputs!$B$29-Inputs!$B$30)*DCF!M$6</f>
        <v>178301.10989907989</v>
      </c>
      <c r="DM63" s="15">
        <f ca="1">DI63+DJ63+DK63+Inputs!$B$34+Inputs!$B$36-Inputs!$B$35</f>
        <v>1279534.1341503114</v>
      </c>
    </row>
    <row r="64" spans="1:117" x14ac:dyDescent="0.75">
      <c r="A64" s="11">
        <v>51</v>
      </c>
      <c r="C64" s="24">
        <f t="shared" ref="C64:M73" ca="1" si="35">_xlfn.NORM.S.INV(RAND())</f>
        <v>0.91816727015648136</v>
      </c>
      <c r="D64" s="24">
        <f t="shared" ca="1" si="35"/>
        <v>-1.0045766933334337</v>
      </c>
      <c r="E64" s="24">
        <f t="shared" ca="1" si="35"/>
        <v>-0.50755813357122326</v>
      </c>
      <c r="F64" s="24">
        <f t="shared" ca="1" si="35"/>
        <v>-3.9043379505980635E-2</v>
      </c>
      <c r="G64" s="24">
        <f t="shared" ca="1" si="35"/>
        <v>-2.0602716898448237</v>
      </c>
      <c r="H64" s="24">
        <f t="shared" ca="1" si="35"/>
        <v>-0.79287171391483591</v>
      </c>
      <c r="I64" s="24">
        <f t="shared" ca="1" si="35"/>
        <v>5.866946817308645E-2</v>
      </c>
      <c r="J64" s="24">
        <f t="shared" ca="1" si="35"/>
        <v>5.8569437677759136E-2</v>
      </c>
      <c r="K64" s="24">
        <f t="shared" ca="1" si="35"/>
        <v>1.1420426793809864</v>
      </c>
      <c r="L64" s="24">
        <f t="shared" ca="1" si="35"/>
        <v>-0.59803596108703083</v>
      </c>
      <c r="M64" s="24">
        <f t="shared" ca="1" si="35"/>
        <v>0.83209324422001463</v>
      </c>
      <c r="N64" s="24">
        <f ca="1">SQRT(Inputs!$B$38)*C64+SQRT(1-Inputs!$B$38)*_xlfn.NORM.S.INV(RAND())</f>
        <v>1.2128101624500554</v>
      </c>
      <c r="O64" s="24">
        <f ca="1">SQRT(Inputs!$B$38)*D64+SQRT(1-Inputs!$B$38)*_xlfn.NORM.S.INV(RAND())</f>
        <v>-0.98747371005198525</v>
      </c>
      <c r="P64" s="24">
        <f ca="1">SQRT(Inputs!$B$38)*E64+SQRT(1-Inputs!$B$38)*_xlfn.NORM.S.INV(RAND())</f>
        <v>-0.20314966449771971</v>
      </c>
      <c r="Q64" s="24">
        <f ca="1">SQRT(Inputs!$B$38)*F64+SQRT(1-Inputs!$B$38)*_xlfn.NORM.S.INV(RAND())</f>
        <v>-0.31916988490641085</v>
      </c>
      <c r="R64" s="24">
        <f ca="1">SQRT(Inputs!$B$38)*G64+SQRT(1-Inputs!$B$38)*_xlfn.NORM.S.INV(RAND())</f>
        <v>-0.25975588632771951</v>
      </c>
      <c r="S64" s="24">
        <f ca="1">SQRT(Inputs!$B$38)*H64+SQRT(1-Inputs!$B$38)*_xlfn.NORM.S.INV(RAND())</f>
        <v>0.93122196166302762</v>
      </c>
      <c r="T64" s="24">
        <f ca="1">SQRT(Inputs!$B$38)*I64+SQRT(1-Inputs!$B$38)*_xlfn.NORM.S.INV(RAND())</f>
        <v>8.5587088099343692E-2</v>
      </c>
      <c r="U64" s="24">
        <f ca="1">SQRT(Inputs!$B$38)*J64+SQRT(1-Inputs!$B$38)*_xlfn.NORM.S.INV(RAND())</f>
        <v>0.83114588172823345</v>
      </c>
      <c r="V64" s="24">
        <f ca="1">SQRT(Inputs!$B$38)*K64+SQRT(1-Inputs!$B$38)*_xlfn.NORM.S.INV(RAND())</f>
        <v>1.3487887209882496</v>
      </c>
      <c r="W64" s="24">
        <f ca="1">SQRT(Inputs!$B$38)*L64+SQRT(1-Inputs!$B$38)*_xlfn.NORM.S.INV(RAND())</f>
        <v>0.61856464144341183</v>
      </c>
      <c r="X64" s="24">
        <f ca="1">SQRT(Inputs!$B$38)*M64+SQRT(1-Inputs!$B$38)*_xlfn.NORM.S.INV(RAND())</f>
        <v>1.846311697853086</v>
      </c>
      <c r="Y64" s="24">
        <f ca="1">SQRT(Inputs!$B$38)*C64+SQRT(1-Inputs!$B$38)*_xlfn.NORM.S.INV(RAND())</f>
        <v>0.81209266111541711</v>
      </c>
      <c r="Z64" s="24">
        <f ca="1">SQRT(Inputs!$B$38)*D64+SQRT(1-Inputs!$B$38)*_xlfn.NORM.S.INV(RAND())</f>
        <v>-0.20050885005920738</v>
      </c>
      <c r="AA64" s="24">
        <f ca="1">SQRT(Inputs!$B$38)*E64+SQRT(1-Inputs!$B$38)*_xlfn.NORM.S.INV(RAND())</f>
        <v>0.17146681517446283</v>
      </c>
      <c r="AB64" s="24">
        <f ca="1">SQRT(Inputs!$B$38)*F64+SQRT(1-Inputs!$B$38)*_xlfn.NORM.S.INV(RAND())</f>
        <v>0.20661938822014872</v>
      </c>
      <c r="AC64" s="24">
        <f ca="1">SQRT(Inputs!$B$38)*G64+SQRT(1-Inputs!$B$38)*_xlfn.NORM.S.INV(RAND())</f>
        <v>-0.85692853745065234</v>
      </c>
      <c r="AD64" s="24">
        <f ca="1">SQRT(Inputs!$B$38)*H64+SQRT(1-Inputs!$B$38)*_xlfn.NORM.S.INV(RAND())</f>
        <v>-0.64438275884530594</v>
      </c>
      <c r="AE64" s="24">
        <f ca="1">SQRT(Inputs!$B$38)*I64+SQRT(1-Inputs!$B$38)*_xlfn.NORM.S.INV(RAND())</f>
        <v>0.16297568928483544</v>
      </c>
      <c r="AF64" s="24">
        <f ca="1">SQRT(Inputs!$B$38)*J64+SQRT(1-Inputs!$B$38)*_xlfn.NORM.S.INV(RAND())</f>
        <v>-2.4092222842713764</v>
      </c>
      <c r="AG64" s="24">
        <f ca="1">SQRT(Inputs!$B$38)*K64+SQRT(1-Inputs!$B$38)*_xlfn.NORM.S.INV(RAND())</f>
        <v>-1.0794830856186608</v>
      </c>
      <c r="AH64" s="24">
        <f ca="1">SQRT(Inputs!$B$38)*L64+SQRT(1-Inputs!$B$38)*_xlfn.NORM.S.INV(RAND())</f>
        <v>-1.1348981339500464</v>
      </c>
      <c r="AI64" s="24">
        <f ca="1">SQRT(Inputs!$B$38)*M64+SQRT(1-Inputs!$B$38)*_xlfn.NORM.S.INV(RAND())</f>
        <v>-0.84103094922600263</v>
      </c>
      <c r="AJ64" s="24">
        <f ca="1">SQRT(Inputs!$B$38)*C64+SQRT(1-Inputs!$B$38)*_xlfn.NORM.S.INV(RAND())</f>
        <v>0.26001998892638389</v>
      </c>
      <c r="AK64" s="24">
        <f ca="1">SQRT(Inputs!$B$38)*D64+SQRT(1-Inputs!$B$38)*_xlfn.NORM.S.INV(RAND())</f>
        <v>1.076403381928126E-2</v>
      </c>
      <c r="AL64" s="24">
        <f ca="1">SQRT(Inputs!$B$38)*E64+SQRT(1-Inputs!$B$38)*_xlfn.NORM.S.INV(RAND())</f>
        <v>0.74416406976294713</v>
      </c>
      <c r="AM64" s="24">
        <f ca="1">SQRT(Inputs!$B$38)*F64+SQRT(1-Inputs!$B$38)*_xlfn.NORM.S.INV(RAND())</f>
        <v>-0.54939709736816633</v>
      </c>
      <c r="AN64" s="24">
        <f ca="1">SQRT(Inputs!$B$38)*G64+SQRT(1-Inputs!$B$38)*_xlfn.NORM.S.INV(RAND())</f>
        <v>-0.21195745208987882</v>
      </c>
      <c r="AO64" s="24">
        <f ca="1">SQRT(Inputs!$B$38)*H64+SQRT(1-Inputs!$B$38)*_xlfn.NORM.S.INV(RAND())</f>
        <v>-0.12578230016874514</v>
      </c>
      <c r="AP64" s="24">
        <f ca="1">SQRT(Inputs!$B$38)*I64+SQRT(1-Inputs!$B$38)*_xlfn.NORM.S.INV(RAND())</f>
        <v>-3.1900030833737165E-2</v>
      </c>
      <c r="AQ64" s="24">
        <f ca="1">SQRT(Inputs!$B$38)*J64+SQRT(1-Inputs!$B$38)*_xlfn.NORM.S.INV(RAND())</f>
        <v>-8.8459564939857876E-2</v>
      </c>
      <c r="AR64" s="24">
        <f ca="1">SQRT(Inputs!$B$38)*K64+SQRT(1-Inputs!$B$38)*_xlfn.NORM.S.INV(RAND())</f>
        <v>2.4424173357289982</v>
      </c>
      <c r="AS64" s="24">
        <f ca="1">SQRT(Inputs!$B$38)*L64+SQRT(1-Inputs!$B$38)*_xlfn.NORM.S.INV(RAND())</f>
        <v>-0.52216339087770347</v>
      </c>
      <c r="AT64" s="24">
        <f ca="1">SQRT(Inputs!$B$38)*M64+SQRT(1-Inputs!$B$38)*_xlfn.NORM.S.INV(RAND())</f>
        <v>1.3404705081550548</v>
      </c>
      <c r="AU64" s="15">
        <f ca="1">Inputs!$B$6*EXP($B$8-0.5*C$5^2+C$5*N64)</f>
        <v>6038.6377472015247</v>
      </c>
      <c r="AV64" s="15">
        <f t="shared" ca="1" si="1"/>
        <v>6357.0923221494104</v>
      </c>
      <c r="AW64" s="15">
        <f t="shared" ca="1" si="2"/>
        <v>7541.8359761578295</v>
      </c>
      <c r="AX64" s="15">
        <f t="shared" ca="1" si="3"/>
        <v>8847.8881651441097</v>
      </c>
      <c r="AY64" s="15">
        <f t="shared" ca="1" si="4"/>
        <v>10489.920296357976</v>
      </c>
      <c r="AZ64" s="15">
        <f t="shared" ca="1" si="5"/>
        <v>14214.881251791052</v>
      </c>
      <c r="BA64" s="15">
        <f t="shared" ca="1" si="6"/>
        <v>17551.899383554151</v>
      </c>
      <c r="BB64" s="15">
        <f t="shared" ca="1" si="7"/>
        <v>23354.915863091654</v>
      </c>
      <c r="BC64" s="15">
        <f t="shared" ca="1" si="8"/>
        <v>32581.315961455399</v>
      </c>
      <c r="BD64" s="15">
        <f t="shared" ca="1" si="9"/>
        <v>42292.651775464481</v>
      </c>
      <c r="BE64" s="15">
        <f t="shared" ca="1" si="10"/>
        <v>61314.740670418731</v>
      </c>
      <c r="BF64" s="15">
        <f ca="1">Inputs!$B$13*EXP($B$9-0.5*C$6^2+C$6*Y64)</f>
        <v>16247.019013348039</v>
      </c>
      <c r="BG64" s="15">
        <f t="shared" ca="1" si="11"/>
        <v>19097.235990586109</v>
      </c>
      <c r="BH64" s="15">
        <f t="shared" ca="1" si="12"/>
        <v>24006.412576159</v>
      </c>
      <c r="BI64" s="15">
        <f t="shared" ca="1" si="13"/>
        <v>30337.082298173471</v>
      </c>
      <c r="BJ64" s="15">
        <f t="shared" ca="1" si="14"/>
        <v>32869.7271291867</v>
      </c>
      <c r="BK64" s="15">
        <f t="shared" ca="1" si="15"/>
        <v>36953.074807539684</v>
      </c>
      <c r="BL64" s="15">
        <f t="shared" ca="1" si="16"/>
        <v>46361.28894989987</v>
      </c>
      <c r="BM64" s="15">
        <f t="shared" ca="1" si="17"/>
        <v>42247.677738564933</v>
      </c>
      <c r="BN64" s="15">
        <f t="shared" ca="1" si="18"/>
        <v>45654.443956926967</v>
      </c>
      <c r="BO64" s="15">
        <f t="shared" ca="1" si="19"/>
        <v>49230.674852799588</v>
      </c>
      <c r="BP64" s="15">
        <f t="shared" ca="1" si="20"/>
        <v>55086.560626650957</v>
      </c>
      <c r="BQ64" s="15">
        <f ca="1">Inputs!$B$20*EXP($B$10-0.5*C$7^2+C$7*AJ64)</f>
        <v>4703.9284281241435</v>
      </c>
      <c r="BR64" s="15">
        <f t="shared" ca="1" si="21"/>
        <v>6404.4813475426399</v>
      </c>
      <c r="BS64" s="15">
        <f t="shared" ca="1" si="22"/>
        <v>10860.054538158367</v>
      </c>
      <c r="BT64" s="15">
        <f t="shared" ca="1" si="23"/>
        <v>12963.888865554944</v>
      </c>
      <c r="BU64" s="15">
        <f t="shared" ca="1" si="24"/>
        <v>17068.177099249817</v>
      </c>
      <c r="BV64" s="15">
        <f t="shared" ca="1" si="25"/>
        <v>23083.255915468562</v>
      </c>
      <c r="BW64" s="15">
        <f t="shared" ca="1" si="26"/>
        <v>31994.635080790933</v>
      </c>
      <c r="BX64" s="15">
        <f t="shared" ca="1" si="27"/>
        <v>43963.049316127675</v>
      </c>
      <c r="BY64" s="15">
        <f t="shared" ca="1" si="28"/>
        <v>98292.898998481003</v>
      </c>
      <c r="BZ64" s="15">
        <f t="shared" ca="1" si="29"/>
        <v>125295.26962551379</v>
      </c>
      <c r="CA64" s="15">
        <f t="shared" ca="1" si="30"/>
        <v>223340.39477146027</v>
      </c>
      <c r="CB64" s="15">
        <f ca="1">(AU64*DCF!C$10-DCF!C$5*MAX(AU64*DCF!C$10,0)-MAX(AU64-Inputs!$B$6,0)/Inputs!$B$10)*DCF!C$6</f>
        <v>1035.3993916610123</v>
      </c>
      <c r="CC64" s="15">
        <f ca="1">(AV64*DCF!D$10-DCF!D$5*MAX(AV64*DCF!D$10,0)-MAX(AV64-AU64,0)/Inputs!$B$10)*DCF!D$6</f>
        <v>1471.8513720843966</v>
      </c>
      <c r="CD64" s="15">
        <f ca="1">(AW64*DCF!E$10-DCF!E$5*MAX(AW64*DCF!E$10,0)-MAX(AW64-AV64,0)/Inputs!$B$10)*DCF!E$6</f>
        <v>1474.4365378656869</v>
      </c>
      <c r="CE64" s="15">
        <f ca="1">(AX64*DCF!F$10-DCF!F$5*MAX(AX64*DCF!F$10,0)-MAX(AX64-AW64,0)/Inputs!$B$10)*DCF!F$6</f>
        <v>1659.7228060233244</v>
      </c>
      <c r="CF64" s="15">
        <f ca="1">(AY64*DCF!G$10-DCF!G$5*MAX(AY64*DCF!G$10,0)-MAX(AY64-AX64,0)/Inputs!$B$10)*DCF!G$6</f>
        <v>1845.7146362584024</v>
      </c>
      <c r="CG64" s="15">
        <f ca="1">(AZ64*DCF!H$10-DCF!H$5*MAX(AZ64*DCF!H$10,0)-MAX(AZ64-AY64,0)/Inputs!$B$10)*DCF!H$6</f>
        <v>2098.3957947206191</v>
      </c>
      <c r="CH64" s="15">
        <f ca="1">(BA64*DCF!I$10-DCF!I$5*MAX(BA64*DCF!I$10,0)-MAX(BA64-AZ64,0)/Inputs!$B$10)*DCF!I$6</f>
        <v>2658.7038299781502</v>
      </c>
      <c r="CI64" s="15">
        <f ca="1">(BB64*DCF!J$10-DCF!J$5*MAX(BB64*DCF!J$10,0)-MAX(BB64-BA64,0)/Inputs!$B$10)*DCF!J$6</f>
        <v>3128.406231648471</v>
      </c>
      <c r="CJ64" s="15">
        <f ca="1">(BC64*DCF!K$10-DCF!K$5*MAX(BC64*DCF!K$10,0)-MAX(BC64-BB64,0)/Inputs!$B$10)*DCF!K$6</f>
        <v>3953.5130486932089</v>
      </c>
      <c r="CK64" s="15">
        <f ca="1">(BD64*DCF!L$10-DCF!L$5*MAX(BD64*DCF!L$10,0)-MAX(BD64-BC64,0)/Inputs!$B$10)*DCF!L$6</f>
        <v>5122.7031624373203</v>
      </c>
      <c r="CL64" s="15">
        <f ca="1">(BE64*DCF!M$10-DCF!M$5*MAX(BE64*DCF!M$10,0)-MAX(BE64-BD64,0)/Inputs!$B$10)*DCF!M$6</f>
        <v>6379.9111885499206</v>
      </c>
      <c r="CM64" s="15">
        <f ca="1">(BF64*DCF!C$28-DCF!C$5*MAX(BF64*DCF!C$28,0)-MAX(BF64-Inputs!$B$13,0)/Inputs!$B$17)*DCF!C$6</f>
        <v>3836.0774141950983</v>
      </c>
      <c r="CN64" s="15">
        <f ca="1">(BG64*DCF!D$28-DCF!D$5*MAX(BG64*DCF!D$28,0)-MAX(BG64-BF64,0)/Inputs!$B$17)*DCF!D$6</f>
        <v>5016.4944916379618</v>
      </c>
      <c r="CO64" s="15">
        <f ca="1">(BH64*DCF!E$28-DCF!E$5*MAX(BH64*DCF!E$28,0)-MAX(BH64-BG64,0)/Inputs!$B$17)*DCF!E$6</f>
        <v>5831.5123791264923</v>
      </c>
      <c r="CP64" s="15">
        <f ca="1">(BI64*DCF!F$28-DCF!F$5*MAX(BI64*DCF!F$28,0)-MAX(BI64-BH64,0)/Inputs!$B$17)*DCF!F$6</f>
        <v>7083.1202522804251</v>
      </c>
      <c r="CQ64" s="15">
        <f ca="1">(BJ64*DCF!G$28-DCF!G$5*MAX(BJ64*DCF!G$28,0)-MAX(BJ64-BI64,0)/Inputs!$B$17)*DCF!G$6</f>
        <v>8102.3342444681639</v>
      </c>
      <c r="CR64" s="15">
        <f ca="1">(BK64*DCF!H$28-DCF!H$5*MAX(BK64*DCF!H$28,0)-MAX(BK64-BJ64,0)/Inputs!$B$17)*DCF!H$6</f>
        <v>8504.4654571536248</v>
      </c>
      <c r="CS64" s="15">
        <f ca="1">(BL64*DCF!I$28-DCF!I$5*MAX(BL64*DCF!I$28,0)-MAX(BL64-BK64,0)/Inputs!$B$17)*DCF!I$6</f>
        <v>9551.6307411516336</v>
      </c>
      <c r="CT64" s="15">
        <f ca="1">(BM64*DCF!J$28-DCF!J$5*MAX(BM64*DCF!J$28,0)-MAX(BM64-BL64,0)/Inputs!$B$17)*DCF!J$6</f>
        <v>9424.7393867293467</v>
      </c>
      <c r="CU64" s="15">
        <f ca="1">(BN64*DCF!K$28-DCF!K$5*MAX(BN64*DCF!K$28,0)-MAX(BN64-BM64,0)/Inputs!$B$17)*DCF!K$6</f>
        <v>9224.1695917088819</v>
      </c>
      <c r="CV64" s="15">
        <f ca="1">(BO64*DCF!L$28-DCF!L$5*MAX(BO64*DCF!L$28,0)-MAX(BO64-BN64,0)/Inputs!$B$17)*DCF!L$6</f>
        <v>9417.8964895920162</v>
      </c>
      <c r="CW64" s="15">
        <f ca="1">(BP64*DCF!M$28-DCF!M$5*MAX(BP64*DCF!M$28,0)-MAX(BP64-BO64,0)/Inputs!$B$17)*DCF!M$6</f>
        <v>9752.4636524569687</v>
      </c>
      <c r="CX64" s="15">
        <f ca="1">(BQ64*DCF!C$46-DCF!C$5*MAX(BQ64*DCF!C$46,0)-MAX(BQ64-Inputs!$B$20,0)/Inputs!$B$24)*DCF!C$6</f>
        <v>-1780.5508739890138</v>
      </c>
      <c r="CY64" s="15">
        <f ca="1">(BR64*DCF!D$46-DCF!D$5*MAX(BR64*DCF!D$46,0)-MAX(BR64-BQ64,0)/Inputs!$B$24)*DCF!D$6</f>
        <v>-1818.7074264348532</v>
      </c>
      <c r="CZ64" s="15">
        <f ca="1">(BS64*DCF!E$46-DCF!E$5*MAX(BS64*DCF!E$46,0)-MAX(BS64-BR64,0)/Inputs!$B$24)*DCF!E$6</f>
        <v>-3040.4846496617079</v>
      </c>
      <c r="DA64" s="15">
        <f ca="1">(BT64*DCF!F$46-DCF!F$5*MAX(BT64*DCF!F$46,0)-MAX(BT64-BS64,0)/Inputs!$B$24)*DCF!F$6</f>
        <v>-1710.1849370291116</v>
      </c>
      <c r="DB64" s="15">
        <f ca="1">(BU64*DCF!G$46-DCF!G$5*MAX(BU64*DCF!G$46,0)-MAX(BU64-BT64,0)/Inputs!$B$24)*DCF!G$6</f>
        <v>-1954.7412259993187</v>
      </c>
      <c r="DC64" s="15">
        <f ca="1">(BV64*DCF!H$46-DCF!H$5*MAX(BV64*DCF!H$46,0)-MAX(BV64-BU64,0)/Inputs!$B$24)*DCF!H$6</f>
        <v>-1869.1488871405995</v>
      </c>
      <c r="DD64" s="15">
        <f ca="1">(BW64*DCF!I$46-DCF!I$5*MAX(BW64*DCF!I$46,0)-MAX(BW64-BV64,0)/Inputs!$B$24)*DCF!I$6</f>
        <v>-1819.1837193915242</v>
      </c>
      <c r="DE64" s="15">
        <f ca="1">(BX64*DCF!J$46-DCF!J$5*MAX(BX64*DCF!J$46,0)-MAX(BX64-BW64,0)/Inputs!$B$24)*DCF!J$6</f>
        <v>-1329.6996082936266</v>
      </c>
      <c r="DF64" s="15">
        <f ca="1">(BY64*DCF!K$46-DCF!K$5*MAX(BY64*DCF!K$46,0)-MAX(BY64-BX64,0)/Inputs!$B$24)*DCF!K$6</f>
        <v>-7694.5477790328841</v>
      </c>
      <c r="DG64" s="15">
        <f ca="1">(BZ64*DCF!L$46-DCF!L$5*MAX(BZ64*DCF!L$46,0)-MAX(BZ64-BY64,0)/Inputs!$B$24)*DCF!L$6</f>
        <v>2550.3568905311627</v>
      </c>
      <c r="DH64" s="15">
        <f ca="1">(CA64*DCF!M$46-DCF!M$5*MAX(CA64*DCF!M$46,0)-MAX(CA64-BZ64,0)/Inputs!$B$24)*DCF!M$6</f>
        <v>-2987.9309323143334</v>
      </c>
      <c r="DI64" s="15">
        <f ca="1">SUM(CB64:CL64)+BE64*DCF!M$10*(1+Inputs!$B$30)*(1-Inputs!$B$33)*(1-Inputs!$B$30/Inputs!$B$31)/(Inputs!$B$29-Inputs!$B$30)*DCF!M$6</f>
        <v>201468.49208920289</v>
      </c>
      <c r="DJ64" s="15">
        <f ca="1">SUM(CM64:CW64)+BP64*DCF!M$28*(1+Inputs!$B$30)*(1-Inputs!$B$33)*(1-Inputs!$B$30/Inputs!$B$31)/(Inputs!$B$29-Inputs!$B$30)*DCF!M$6</f>
        <v>290153.73965826299</v>
      </c>
      <c r="DK64" s="15">
        <f ca="1">SUM(CX64:DH64)+CA64*DCF!M$46*(1+Inputs!$B$30)*(1-Inputs!$B$33)*(1-Inputs!$B$30/Inputs!$B$31)/(Inputs!$B$29-Inputs!$B$30)*DCF!M$6</f>
        <v>321855.88352899282</v>
      </c>
      <c r="DM64" s="15">
        <f ca="1">DI64+DJ64+DK64+Inputs!$B$34+Inputs!$B$36-Inputs!$B$35</f>
        <v>890329.11527645867</v>
      </c>
    </row>
    <row r="65" spans="1:117" x14ac:dyDescent="0.75">
      <c r="A65" s="11">
        <v>52</v>
      </c>
      <c r="C65" s="24">
        <f t="shared" ca="1" si="35"/>
        <v>-0.22015136821043407</v>
      </c>
      <c r="D65" s="24">
        <f t="shared" ca="1" si="35"/>
        <v>2.2595372175279507</v>
      </c>
      <c r="E65" s="24">
        <f t="shared" ca="1" si="35"/>
        <v>0.41544498806031976</v>
      </c>
      <c r="F65" s="24">
        <f t="shared" ca="1" si="35"/>
        <v>1.4260437015758534</v>
      </c>
      <c r="G65" s="24">
        <f t="shared" ca="1" si="35"/>
        <v>1.1784654722865626</v>
      </c>
      <c r="H65" s="24">
        <f t="shared" ca="1" si="35"/>
        <v>0.88897693735455452</v>
      </c>
      <c r="I65" s="24">
        <f t="shared" ca="1" si="35"/>
        <v>-8.8683157058370918E-2</v>
      </c>
      <c r="J65" s="24">
        <f t="shared" ca="1" si="35"/>
        <v>-0.60692409130952729</v>
      </c>
      <c r="K65" s="24">
        <f t="shared" ca="1" si="35"/>
        <v>0.39422090234630303</v>
      </c>
      <c r="L65" s="24">
        <f t="shared" ca="1" si="35"/>
        <v>1.2287046487976694</v>
      </c>
      <c r="M65" s="24">
        <f t="shared" ca="1" si="35"/>
        <v>-0.13971134783169029</v>
      </c>
      <c r="N65" s="24">
        <f ca="1">SQRT(Inputs!$B$38)*C65+SQRT(1-Inputs!$B$38)*_xlfn.NORM.S.INV(RAND())</f>
        <v>0.34342818805619379</v>
      </c>
      <c r="O65" s="24">
        <f ca="1">SQRT(Inputs!$B$38)*D65+SQRT(1-Inputs!$B$38)*_xlfn.NORM.S.INV(RAND())</f>
        <v>1.6428015389950297</v>
      </c>
      <c r="P65" s="24">
        <f ca="1">SQRT(Inputs!$B$38)*E65+SQRT(1-Inputs!$B$38)*_xlfn.NORM.S.INV(RAND())</f>
        <v>1.0177609514643944</v>
      </c>
      <c r="Q65" s="24">
        <f ca="1">SQRT(Inputs!$B$38)*F65+SQRT(1-Inputs!$B$38)*_xlfn.NORM.S.INV(RAND())</f>
        <v>0.39900507404234192</v>
      </c>
      <c r="R65" s="24">
        <f ca="1">SQRT(Inputs!$B$38)*G65+SQRT(1-Inputs!$B$38)*_xlfn.NORM.S.INV(RAND())</f>
        <v>-5.9718463261532184E-2</v>
      </c>
      <c r="S65" s="24">
        <f ca="1">SQRT(Inputs!$B$38)*H65+SQRT(1-Inputs!$B$38)*_xlfn.NORM.S.INV(RAND())</f>
        <v>-0.13016430235056436</v>
      </c>
      <c r="T65" s="24">
        <f ca="1">SQRT(Inputs!$B$38)*I65+SQRT(1-Inputs!$B$38)*_xlfn.NORM.S.INV(RAND())</f>
        <v>-0.16687748322184537</v>
      </c>
      <c r="U65" s="24">
        <f ca="1">SQRT(Inputs!$B$38)*J65+SQRT(1-Inputs!$B$38)*_xlfn.NORM.S.INV(RAND())</f>
        <v>0.2992444235714472</v>
      </c>
      <c r="V65" s="24">
        <f ca="1">SQRT(Inputs!$B$38)*K65+SQRT(1-Inputs!$B$38)*_xlfn.NORM.S.INV(RAND())</f>
        <v>0.21829741713357845</v>
      </c>
      <c r="W65" s="24">
        <f ca="1">SQRT(Inputs!$B$38)*L65+SQRT(1-Inputs!$B$38)*_xlfn.NORM.S.INV(RAND())</f>
        <v>1.3435327199710048</v>
      </c>
      <c r="X65" s="24">
        <f ca="1">SQRT(Inputs!$B$38)*M65+SQRT(1-Inputs!$B$38)*_xlfn.NORM.S.INV(RAND())</f>
        <v>0.14119465745681634</v>
      </c>
      <c r="Y65" s="24">
        <f ca="1">SQRT(Inputs!$B$38)*C65+SQRT(1-Inputs!$B$38)*_xlfn.NORM.S.INV(RAND())</f>
        <v>-0.33124425804445634</v>
      </c>
      <c r="Z65" s="24">
        <f ca="1">SQRT(Inputs!$B$38)*D65+SQRT(1-Inputs!$B$38)*_xlfn.NORM.S.INV(RAND())</f>
        <v>-0.17483108618504817</v>
      </c>
      <c r="AA65" s="24">
        <f ca="1">SQRT(Inputs!$B$38)*E65+SQRT(1-Inputs!$B$38)*_xlfn.NORM.S.INV(RAND())</f>
        <v>0.55182497781836481</v>
      </c>
      <c r="AB65" s="24">
        <f ca="1">SQRT(Inputs!$B$38)*F65+SQRT(1-Inputs!$B$38)*_xlfn.NORM.S.INV(RAND())</f>
        <v>9.2009350692574765E-2</v>
      </c>
      <c r="AC65" s="24">
        <f ca="1">SQRT(Inputs!$B$38)*G65+SQRT(1-Inputs!$B$38)*_xlfn.NORM.S.INV(RAND())</f>
        <v>-5.0047866233123295E-2</v>
      </c>
      <c r="AD65" s="24">
        <f ca="1">SQRT(Inputs!$B$38)*H65+SQRT(1-Inputs!$B$38)*_xlfn.NORM.S.INV(RAND())</f>
        <v>-0.3130824983370088</v>
      </c>
      <c r="AE65" s="24">
        <f ca="1">SQRT(Inputs!$B$38)*I65+SQRT(1-Inputs!$B$38)*_xlfn.NORM.S.INV(RAND())</f>
        <v>-0.30914541164447579</v>
      </c>
      <c r="AF65" s="24">
        <f ca="1">SQRT(Inputs!$B$38)*J65+SQRT(1-Inputs!$B$38)*_xlfn.NORM.S.INV(RAND())</f>
        <v>2.3519922117044123E-2</v>
      </c>
      <c r="AG65" s="24">
        <f ca="1">SQRT(Inputs!$B$38)*K65+SQRT(1-Inputs!$B$38)*_xlfn.NORM.S.INV(RAND())</f>
        <v>-0.58765486513759557</v>
      </c>
      <c r="AH65" s="24">
        <f ca="1">SQRT(Inputs!$B$38)*L65+SQRT(1-Inputs!$B$38)*_xlfn.NORM.S.INV(RAND())</f>
        <v>-0.71517644180206785</v>
      </c>
      <c r="AI65" s="24">
        <f ca="1">SQRT(Inputs!$B$38)*M65+SQRT(1-Inputs!$B$38)*_xlfn.NORM.S.INV(RAND())</f>
        <v>-0.12917307918914861</v>
      </c>
      <c r="AJ65" s="24">
        <f ca="1">SQRT(Inputs!$B$38)*C65+SQRT(1-Inputs!$B$38)*_xlfn.NORM.S.INV(RAND())</f>
        <v>-9.3645015137979265E-2</v>
      </c>
      <c r="AK65" s="24">
        <f ca="1">SQRT(Inputs!$B$38)*D65+SQRT(1-Inputs!$B$38)*_xlfn.NORM.S.INV(RAND())</f>
        <v>1.8568813754045628</v>
      </c>
      <c r="AL65" s="24">
        <f ca="1">SQRT(Inputs!$B$38)*E65+SQRT(1-Inputs!$B$38)*_xlfn.NORM.S.INV(RAND())</f>
        <v>-1.9572394314413735</v>
      </c>
      <c r="AM65" s="24">
        <f ca="1">SQRT(Inputs!$B$38)*F65+SQRT(1-Inputs!$B$38)*_xlfn.NORM.S.INV(RAND())</f>
        <v>1.2140805474083902</v>
      </c>
      <c r="AN65" s="24">
        <f ca="1">SQRT(Inputs!$B$38)*G65+SQRT(1-Inputs!$B$38)*_xlfn.NORM.S.INV(RAND())</f>
        <v>0.14751571125145374</v>
      </c>
      <c r="AO65" s="24">
        <f ca="1">SQRT(Inputs!$B$38)*H65+SQRT(1-Inputs!$B$38)*_xlfn.NORM.S.INV(RAND())</f>
        <v>0.36141990441218685</v>
      </c>
      <c r="AP65" s="24">
        <f ca="1">SQRT(Inputs!$B$38)*I65+SQRT(1-Inputs!$B$38)*_xlfn.NORM.S.INV(RAND())</f>
        <v>-1.3579572897175114</v>
      </c>
      <c r="AQ65" s="24">
        <f ca="1">SQRT(Inputs!$B$38)*J65+SQRT(1-Inputs!$B$38)*_xlfn.NORM.S.INV(RAND())</f>
        <v>-1.1648319637848104</v>
      </c>
      <c r="AR65" s="24">
        <f ca="1">SQRT(Inputs!$B$38)*K65+SQRT(1-Inputs!$B$38)*_xlfn.NORM.S.INV(RAND())</f>
        <v>0.78768654399903038</v>
      </c>
      <c r="AS65" s="24">
        <f ca="1">SQRT(Inputs!$B$38)*L65+SQRT(1-Inputs!$B$38)*_xlfn.NORM.S.INV(RAND())</f>
        <v>1.1266742238078891</v>
      </c>
      <c r="AT65" s="24">
        <f ca="1">SQRT(Inputs!$B$38)*M65+SQRT(1-Inputs!$B$38)*_xlfn.NORM.S.INV(RAND())</f>
        <v>-0.2590664778092176</v>
      </c>
      <c r="AU65" s="15">
        <f ca="1">Inputs!$B$6*EXP($B$8-0.5*C$5^2+C$5*N65)</f>
        <v>5245.9109903481476</v>
      </c>
      <c r="AV65" s="15">
        <f t="shared" ca="1" si="1"/>
        <v>8130.1241941373355</v>
      </c>
      <c r="AW65" s="15">
        <f t="shared" ca="1" si="2"/>
        <v>11371.936430841835</v>
      </c>
      <c r="AX65" s="15">
        <f t="shared" ca="1" si="3"/>
        <v>14593.634436604727</v>
      </c>
      <c r="AY65" s="15">
        <f t="shared" ca="1" si="4"/>
        <v>17710.955709131158</v>
      </c>
      <c r="AZ65" s="15">
        <f t="shared" ca="1" si="5"/>
        <v>21352.711643769242</v>
      </c>
      <c r="BA65" s="15">
        <f t="shared" ca="1" si="6"/>
        <v>25677.847494400794</v>
      </c>
      <c r="BB65" s="15">
        <f t="shared" ca="1" si="7"/>
        <v>32394.315293469066</v>
      </c>
      <c r="BC65" s="15">
        <f t="shared" ca="1" si="8"/>
        <v>40519.699215972512</v>
      </c>
      <c r="BD65" s="15">
        <f t="shared" ca="1" si="9"/>
        <v>56287.441064035949</v>
      </c>
      <c r="BE65" s="15">
        <f t="shared" ca="1" si="10"/>
        <v>69865.765664284816</v>
      </c>
      <c r="BF65" s="15">
        <f ca="1">Inputs!$B$13*EXP($B$9-0.5*C$6^2+C$6*Y65)</f>
        <v>12951.93947159052</v>
      </c>
      <c r="BG65" s="15">
        <f t="shared" ca="1" si="11"/>
        <v>15294.800947217491</v>
      </c>
      <c r="BH65" s="15">
        <f t="shared" ca="1" si="12"/>
        <v>20478.499913858996</v>
      </c>
      <c r="BI65" s="15">
        <f t="shared" ca="1" si="13"/>
        <v>25426.314745539654</v>
      </c>
      <c r="BJ65" s="15">
        <f t="shared" ca="1" si="14"/>
        <v>30946.941679698535</v>
      </c>
      <c r="BK65" s="15">
        <f t="shared" ca="1" si="15"/>
        <v>36396.596411650586</v>
      </c>
      <c r="BL65" s="15">
        <f t="shared" ca="1" si="16"/>
        <v>42953.076739607495</v>
      </c>
      <c r="BM65" s="15">
        <f t="shared" ca="1" si="17"/>
        <v>52953.095435944568</v>
      </c>
      <c r="BN65" s="15">
        <f t="shared" ca="1" si="18"/>
        <v>60697.150573414823</v>
      </c>
      <c r="BO65" s="15">
        <f t="shared" ca="1" si="19"/>
        <v>68724.190350121964</v>
      </c>
      <c r="BP65" s="15">
        <f t="shared" ca="1" si="20"/>
        <v>83357.705114608951</v>
      </c>
      <c r="BQ65" s="15">
        <f ca="1">Inputs!$B$20*EXP($B$10-0.5*C$7^2+C$7*AJ65)</f>
        <v>4149.3808941550014</v>
      </c>
      <c r="BR65" s="15">
        <f t="shared" ca="1" si="21"/>
        <v>10153.81064550572</v>
      </c>
      <c r="BS65" s="15">
        <f t="shared" ca="1" si="22"/>
        <v>7925.5483090349135</v>
      </c>
      <c r="BT65" s="15">
        <f t="shared" ca="1" si="23"/>
        <v>15026.043417974961</v>
      </c>
      <c r="BU65" s="15">
        <f t="shared" ca="1" si="24"/>
        <v>21581.028601104106</v>
      </c>
      <c r="BV65" s="15">
        <f t="shared" ca="1" si="25"/>
        <v>32572.629053640456</v>
      </c>
      <c r="BW65" s="15">
        <f t="shared" ca="1" si="26"/>
        <v>34099.204523193861</v>
      </c>
      <c r="BX65" s="15">
        <f t="shared" ca="1" si="27"/>
        <v>37760.760989079266</v>
      </c>
      <c r="BY65" s="15">
        <f t="shared" ca="1" si="28"/>
        <v>61515.051163473014</v>
      </c>
      <c r="BZ65" s="15">
        <f t="shared" ca="1" si="29"/>
        <v>106177.82895962385</v>
      </c>
      <c r="CA65" s="15">
        <f t="shared" ca="1" si="30"/>
        <v>142437.06707054691</v>
      </c>
      <c r="CB65" s="15">
        <f ca="1">(AU65*DCF!C$10-DCF!C$5*MAX(AU65*DCF!C$10,0)-MAX(AU65-Inputs!$B$6,0)/Inputs!$B$10)*DCF!C$6</f>
        <v>1041.0516747336462</v>
      </c>
      <c r="CC65" s="15">
        <f ca="1">(AV65*DCF!D$10-DCF!D$5*MAX(AV65*DCF!D$10,0)-MAX(AV65-AU65,0)/Inputs!$B$10)*DCF!D$6</f>
        <v>1278.4227880154979</v>
      </c>
      <c r="CD65" s="15">
        <f ca="1">(AW65*DCF!E$10-DCF!E$5*MAX(AW65*DCF!E$10,0)-MAX(AW65-AV65,0)/Inputs!$B$10)*DCF!E$6</f>
        <v>1895.4087313007378</v>
      </c>
      <c r="CE65" s="15">
        <f ca="1">(AX65*DCF!F$10-DCF!F$5*MAX(AX65*DCF!F$10,0)-MAX(AX65-AW65,0)/Inputs!$B$10)*DCF!F$6</f>
        <v>2515.4116601424507</v>
      </c>
      <c r="CF65" s="15">
        <f ca="1">(AY65*DCF!G$10-DCF!G$5*MAX(AY65*DCF!G$10,0)-MAX(AY65-AX65,0)/Inputs!$B$10)*DCF!G$6</f>
        <v>3049.9596106035647</v>
      </c>
      <c r="CG65" s="15">
        <f ca="1">(AZ65*DCF!H$10-DCF!H$5*MAX(AZ65*DCF!H$10,0)-MAX(AZ65-AY65,0)/Inputs!$B$10)*DCF!H$6</f>
        <v>3498.9852282494048</v>
      </c>
      <c r="CH65" s="15">
        <f ca="1">(BA65*DCF!I$10-DCF!I$5*MAX(BA65*DCF!I$10,0)-MAX(BA65-AZ65,0)/Inputs!$B$10)*DCF!I$6</f>
        <v>3980.9321879286886</v>
      </c>
      <c r="CI65" s="15">
        <f ca="1">(BB65*DCF!J$10-DCF!J$5*MAX(BB65*DCF!J$10,0)-MAX(BB65-BA65,0)/Inputs!$B$10)*DCF!J$6</f>
        <v>4541.1696532344977</v>
      </c>
      <c r="CJ65" s="15">
        <f ca="1">(BC65*DCF!K$10-DCF!K$5*MAX(BC65*DCF!K$10,0)-MAX(BC65-BB65,0)/Inputs!$B$10)*DCF!K$6</f>
        <v>5385.5907655778219</v>
      </c>
      <c r="CK65" s="15">
        <f ca="1">(BD65*DCF!L$10-DCF!L$5*MAX(BD65*DCF!L$10,0)-MAX(BD65-BC65,0)/Inputs!$B$10)*DCF!L$6</f>
        <v>6450.1921496424848</v>
      </c>
      <c r="CL65" s="15">
        <f ca="1">(BE65*DCF!M$10-DCF!M$5*MAX(BE65*DCF!M$10,0)-MAX(BE65-BD65,0)/Inputs!$B$10)*DCF!M$6</f>
        <v>8236.8872256580671</v>
      </c>
      <c r="CM65" s="15">
        <f ca="1">(BF65*DCF!C$28-DCF!C$5*MAX(BF65*DCF!C$28,0)-MAX(BF65-Inputs!$B$13,0)/Inputs!$B$17)*DCF!C$6</f>
        <v>3591.429094430307</v>
      </c>
      <c r="CN65" s="15">
        <f ca="1">(BG65*DCF!D$28-DCF!D$5*MAX(BG65*DCF!D$28,0)-MAX(BG65-BF65,0)/Inputs!$B$17)*DCF!D$6</f>
        <v>4004.8318632773057</v>
      </c>
      <c r="CO65" s="15">
        <f ca="1">(BH65*DCF!E$28-DCF!E$5*MAX(BH65*DCF!E$28,0)-MAX(BH65-BG65,0)/Inputs!$B$17)*DCF!E$6</f>
        <v>4778.2401110180253</v>
      </c>
      <c r="CP65" s="15">
        <f ca="1">(BI65*DCF!F$28-DCF!F$5*MAX(BI65*DCF!F$28,0)-MAX(BI65-BH65,0)/Inputs!$B$17)*DCF!F$6</f>
        <v>6001.7468060672945</v>
      </c>
      <c r="CQ65" s="15">
        <f ca="1">(BJ65*DCF!G$28-DCF!G$5*MAX(BJ65*DCF!G$28,0)-MAX(BJ65-BI65,0)/Inputs!$B$17)*DCF!G$6</f>
        <v>7100.9038993771819</v>
      </c>
      <c r="CR65" s="15">
        <f ca="1">(BK65*DCF!H$28-DCF!H$5*MAX(BK65*DCF!H$28,0)-MAX(BK65-BJ65,0)/Inputs!$B$17)*DCF!H$6</f>
        <v>8154.5564376735183</v>
      </c>
      <c r="CS65" s="15">
        <f ca="1">(BL65*DCF!I$28-DCF!I$5*MAX(BL65*DCF!I$28,0)-MAX(BL65-BK65,0)/Inputs!$B$17)*DCF!I$6</f>
        <v>9159.4905174472733</v>
      </c>
      <c r="CT65" s="15">
        <f ca="1">(BM65*DCF!J$28-DCF!J$5*MAX(BM65*DCF!J$28,0)-MAX(BM65-BL65,0)/Inputs!$B$17)*DCF!J$6</f>
        <v>10487.015468159188</v>
      </c>
      <c r="CU65" s="15">
        <f ca="1">(BN65*DCF!K$28-DCF!K$5*MAX(BN65*DCF!K$28,0)-MAX(BN65-BM65,0)/Inputs!$B$17)*DCF!K$6</f>
        <v>11869.676887874699</v>
      </c>
      <c r="CV65" s="15">
        <f ca="1">(BO65*DCF!L$28-DCF!L$5*MAX(BO65*DCF!L$28,0)-MAX(BO65-BN65,0)/Inputs!$B$17)*DCF!L$6</f>
        <v>12803.645551207463</v>
      </c>
      <c r="CW65" s="15">
        <f ca="1">(BP65*DCF!M$28-DCF!M$5*MAX(BP65*DCF!M$28,0)-MAX(BP65-BO65,0)/Inputs!$B$17)*DCF!M$6</f>
        <v>14154.186974492708</v>
      </c>
      <c r="CX65" s="15">
        <f ca="1">(BQ65*DCF!C$46-DCF!C$5*MAX(BQ65*DCF!C$46,0)-MAX(BQ65-Inputs!$B$20,0)/Inputs!$B$24)*DCF!C$6</f>
        <v>-1396.3378019549664</v>
      </c>
      <c r="CY65" s="15">
        <f ca="1">(BR65*DCF!D$46-DCF!D$5*MAX(BR65*DCF!D$46,0)-MAX(BR65-BQ65,0)/Inputs!$B$24)*DCF!D$6</f>
        <v>-4295.0590208718404</v>
      </c>
      <c r="CZ65" s="15">
        <f ca="1">(BS65*DCF!E$46-DCF!E$5*MAX(BS65*DCF!E$46,0)-MAX(BS65-BR65,0)/Inputs!$B$24)*DCF!E$6</f>
        <v>-937.20988695829692</v>
      </c>
      <c r="DA65" s="15">
        <f ca="1">(BT65*DCF!F$46-DCF!F$5*MAX(BT65*DCF!F$46,0)-MAX(BT65-BS65,0)/Inputs!$B$24)*DCF!F$6</f>
        <v>-3679.8062165286442</v>
      </c>
      <c r="DB65" s="15">
        <f ca="1">(BU65*DCF!G$46-DCF!G$5*MAX(BU65*DCF!G$46,0)-MAX(BU65-BT65,0)/Inputs!$B$24)*DCF!G$6</f>
        <v>-2930.9106681460057</v>
      </c>
      <c r="DC65" s="15">
        <f ca="1">(BV65*DCF!H$46-DCF!H$5*MAX(BV65*DCF!H$46,0)-MAX(BV65-BU65,0)/Inputs!$B$24)*DCF!H$6</f>
        <v>-3415.5724939723364</v>
      </c>
      <c r="DD65" s="15">
        <f ca="1">(BW65*DCF!I$46-DCF!I$5*MAX(BW65*DCF!I$46,0)-MAX(BW65-BV65,0)/Inputs!$B$24)*DCF!I$6</f>
        <v>349.31358345829807</v>
      </c>
      <c r="DE65" s="15">
        <f ca="1">(BX65*DCF!J$46-DCF!J$5*MAX(BX65*DCF!J$46,0)-MAX(BX65-BW65,0)/Inputs!$B$24)*DCF!J$6</f>
        <v>612.97451843378951</v>
      </c>
      <c r="DF65" s="15">
        <f ca="1">(BY65*DCF!K$46-DCF!K$5*MAX(BY65*DCF!K$46,0)-MAX(BY65-BX65,0)/Inputs!$B$24)*DCF!K$6</f>
        <v>-2305.2234971125577</v>
      </c>
      <c r="DG65" s="15">
        <f ca="1">(BZ65*DCF!L$46-DCF!L$5*MAX(BZ65*DCF!L$46,0)-MAX(BZ65-BY65,0)/Inputs!$B$24)*DCF!L$6</f>
        <v>-2767.752543763545</v>
      </c>
      <c r="DH65" s="15">
        <f ca="1">(CA65*DCF!M$46-DCF!M$5*MAX(CA65*DCF!M$46,0)-MAX(CA65-BZ65,0)/Inputs!$B$24)*DCF!M$6</f>
        <v>3586.2884342462567</v>
      </c>
      <c r="DI65" s="15">
        <f ca="1">SUM(CB65:CL65)+BE65*DCF!M$10*(1+Inputs!$B$30)*(1-Inputs!$B$33)*(1-Inputs!$B$30/Inputs!$B$31)/(Inputs!$B$29-Inputs!$B$30)*DCF!M$6</f>
        <v>236311.36139789794</v>
      </c>
      <c r="DJ65" s="15">
        <f ca="1">SUM(CM65:CW65)+BP65*DCF!M$28*(1+Inputs!$B$30)*(1-Inputs!$B$33)*(1-Inputs!$B$30/Inputs!$B$31)/(Inputs!$B$29-Inputs!$B$30)*DCF!M$6</f>
        <v>401419.85111168126</v>
      </c>
      <c r="DK65" s="15">
        <f ca="1">SUM(CX65:DH65)+CA65*DCF!M$46*(1+Inputs!$B$30)*(1-Inputs!$B$33)*(1-Inputs!$B$30/Inputs!$B$31)/(Inputs!$B$29-Inputs!$B$30)*DCF!M$6</f>
        <v>203045.28284713652</v>
      </c>
      <c r="DM65" s="15">
        <f ca="1">DI65+DJ65+DK65+Inputs!$B$34+Inputs!$B$36-Inputs!$B$35</f>
        <v>917627.49535671575</v>
      </c>
    </row>
    <row r="66" spans="1:117" x14ac:dyDescent="0.75">
      <c r="A66" s="11">
        <v>53</v>
      </c>
      <c r="C66" s="24">
        <f t="shared" ca="1" si="35"/>
        <v>0.99259261429638568</v>
      </c>
      <c r="D66" s="24">
        <f t="shared" ca="1" si="35"/>
        <v>5.6594584668540247E-2</v>
      </c>
      <c r="E66" s="24">
        <f t="shared" ca="1" si="35"/>
        <v>-0.18572953947200177</v>
      </c>
      <c r="F66" s="24">
        <f t="shared" ca="1" si="35"/>
        <v>-1.1451673412897019</v>
      </c>
      <c r="G66" s="24">
        <f t="shared" ca="1" si="35"/>
        <v>2.2072152276593683E-2</v>
      </c>
      <c r="H66" s="24">
        <f t="shared" ca="1" si="35"/>
        <v>1.0957179466333982</v>
      </c>
      <c r="I66" s="24">
        <f t="shared" ca="1" si="35"/>
        <v>0.52962897799542552</v>
      </c>
      <c r="J66" s="24">
        <f t="shared" ca="1" si="35"/>
        <v>1.7140360545174371</v>
      </c>
      <c r="K66" s="24">
        <f t="shared" ca="1" si="35"/>
        <v>0.52989382232421789</v>
      </c>
      <c r="L66" s="24">
        <f t="shared" ca="1" si="35"/>
        <v>-0.80404209245580871</v>
      </c>
      <c r="M66" s="24">
        <f t="shared" ca="1" si="35"/>
        <v>6.6685357115267865E-2</v>
      </c>
      <c r="N66" s="24">
        <f ca="1">SQRT(Inputs!$B$38)*C66+SQRT(1-Inputs!$B$38)*_xlfn.NORM.S.INV(RAND())</f>
        <v>1.4058426940517685</v>
      </c>
      <c r="O66" s="24">
        <f ca="1">SQRT(Inputs!$B$38)*D66+SQRT(1-Inputs!$B$38)*_xlfn.NORM.S.INV(RAND())</f>
        <v>1.535228291470826</v>
      </c>
      <c r="P66" s="24">
        <f ca="1">SQRT(Inputs!$B$38)*E66+SQRT(1-Inputs!$B$38)*_xlfn.NORM.S.INV(RAND())</f>
        <v>-0.63223104895144444</v>
      </c>
      <c r="Q66" s="24">
        <f ca="1">SQRT(Inputs!$B$38)*F66+SQRT(1-Inputs!$B$38)*_xlfn.NORM.S.INV(RAND())</f>
        <v>-0.91078296929777425</v>
      </c>
      <c r="R66" s="24">
        <f ca="1">SQRT(Inputs!$B$38)*G66+SQRT(1-Inputs!$B$38)*_xlfn.NORM.S.INV(RAND())</f>
        <v>-1.5190312585974308</v>
      </c>
      <c r="S66" s="24">
        <f ca="1">SQRT(Inputs!$B$38)*H66+SQRT(1-Inputs!$B$38)*_xlfn.NORM.S.INV(RAND())</f>
        <v>0.20972298946408213</v>
      </c>
      <c r="T66" s="24">
        <f ca="1">SQRT(Inputs!$B$38)*I66+SQRT(1-Inputs!$B$38)*_xlfn.NORM.S.INV(RAND())</f>
        <v>2.1577244078244684E-3</v>
      </c>
      <c r="U66" s="24">
        <f ca="1">SQRT(Inputs!$B$38)*J66+SQRT(1-Inputs!$B$38)*_xlfn.NORM.S.INV(RAND())</f>
        <v>1.3675184046431321</v>
      </c>
      <c r="V66" s="24">
        <f ca="1">SQRT(Inputs!$B$38)*K66+SQRT(1-Inputs!$B$38)*_xlfn.NORM.S.INV(RAND())</f>
        <v>0.909060645279401</v>
      </c>
      <c r="W66" s="24">
        <f ca="1">SQRT(Inputs!$B$38)*L66+SQRT(1-Inputs!$B$38)*_xlfn.NORM.S.INV(RAND())</f>
        <v>-0.43168728417568814</v>
      </c>
      <c r="X66" s="24">
        <f ca="1">SQRT(Inputs!$B$38)*M66+SQRT(1-Inputs!$B$38)*_xlfn.NORM.S.INV(RAND())</f>
        <v>1.1340463406778305</v>
      </c>
      <c r="Y66" s="24">
        <f ca="1">SQRT(Inputs!$B$38)*C66+SQRT(1-Inputs!$B$38)*_xlfn.NORM.S.INV(RAND())</f>
        <v>0.74402998955596145</v>
      </c>
      <c r="Z66" s="24">
        <f ca="1">SQRT(Inputs!$B$38)*D66+SQRT(1-Inputs!$B$38)*_xlfn.NORM.S.INV(RAND())</f>
        <v>0.72748957307143836</v>
      </c>
      <c r="AA66" s="24">
        <f ca="1">SQRT(Inputs!$B$38)*E66+SQRT(1-Inputs!$B$38)*_xlfn.NORM.S.INV(RAND())</f>
        <v>-0.19037309346833603</v>
      </c>
      <c r="AB66" s="24">
        <f ca="1">SQRT(Inputs!$B$38)*F66+SQRT(1-Inputs!$B$38)*_xlfn.NORM.S.INV(RAND())</f>
        <v>-1.4378222054968903</v>
      </c>
      <c r="AC66" s="24">
        <f ca="1">SQRT(Inputs!$B$38)*G66+SQRT(1-Inputs!$B$38)*_xlfn.NORM.S.INV(RAND())</f>
        <v>-0.11935941918048831</v>
      </c>
      <c r="AD66" s="24">
        <f ca="1">SQRT(Inputs!$B$38)*H66+SQRT(1-Inputs!$B$38)*_xlfn.NORM.S.INV(RAND())</f>
        <v>-0.38498920440835582</v>
      </c>
      <c r="AE66" s="24">
        <f ca="1">SQRT(Inputs!$B$38)*I66+SQRT(1-Inputs!$B$38)*_xlfn.NORM.S.INV(RAND())</f>
        <v>1.3574510678971532</v>
      </c>
      <c r="AF66" s="24">
        <f ca="1">SQRT(Inputs!$B$38)*J66+SQRT(1-Inputs!$B$38)*_xlfn.NORM.S.INV(RAND())</f>
        <v>-0.64417749410202418</v>
      </c>
      <c r="AG66" s="24">
        <f ca="1">SQRT(Inputs!$B$38)*K66+SQRT(1-Inputs!$B$38)*_xlfn.NORM.S.INV(RAND())</f>
        <v>-0.69651342921895365</v>
      </c>
      <c r="AH66" s="24">
        <f ca="1">SQRT(Inputs!$B$38)*L66+SQRT(1-Inputs!$B$38)*_xlfn.NORM.S.INV(RAND())</f>
        <v>-0.79369030932400075</v>
      </c>
      <c r="AI66" s="24">
        <f ca="1">SQRT(Inputs!$B$38)*M66+SQRT(1-Inputs!$B$38)*_xlfn.NORM.S.INV(RAND())</f>
        <v>1.0050678956347134</v>
      </c>
      <c r="AJ66" s="24">
        <f ca="1">SQRT(Inputs!$B$38)*C66+SQRT(1-Inputs!$B$38)*_xlfn.NORM.S.INV(RAND())</f>
        <v>0.87095078556146144</v>
      </c>
      <c r="AK66" s="24">
        <f ca="1">SQRT(Inputs!$B$38)*D66+SQRT(1-Inputs!$B$38)*_xlfn.NORM.S.INV(RAND())</f>
        <v>-0.66269233487830737</v>
      </c>
      <c r="AL66" s="24">
        <f ca="1">SQRT(Inputs!$B$38)*E66+SQRT(1-Inputs!$B$38)*_xlfn.NORM.S.INV(RAND())</f>
        <v>0.48266092264924049</v>
      </c>
      <c r="AM66" s="24">
        <f ca="1">SQRT(Inputs!$B$38)*F66+SQRT(1-Inputs!$B$38)*_xlfn.NORM.S.INV(RAND())</f>
        <v>1.0825834629819746</v>
      </c>
      <c r="AN66" s="24">
        <f ca="1">SQRT(Inputs!$B$38)*G66+SQRT(1-Inputs!$B$38)*_xlfn.NORM.S.INV(RAND())</f>
        <v>-0.89236911283374298</v>
      </c>
      <c r="AO66" s="24">
        <f ca="1">SQRT(Inputs!$B$38)*H66+SQRT(1-Inputs!$B$38)*_xlfn.NORM.S.INV(RAND())</f>
        <v>1.9310587257807699</v>
      </c>
      <c r="AP66" s="24">
        <f ca="1">SQRT(Inputs!$B$38)*I66+SQRT(1-Inputs!$B$38)*_xlfn.NORM.S.INV(RAND())</f>
        <v>2.407498631050939</v>
      </c>
      <c r="AQ66" s="24">
        <f ca="1">SQRT(Inputs!$B$38)*J66+SQRT(1-Inputs!$B$38)*_xlfn.NORM.S.INV(RAND())</f>
        <v>0.43484269497585637</v>
      </c>
      <c r="AR66" s="24">
        <f ca="1">SQRT(Inputs!$B$38)*K66+SQRT(1-Inputs!$B$38)*_xlfn.NORM.S.INV(RAND())</f>
        <v>0.42546174610176168</v>
      </c>
      <c r="AS66" s="24">
        <f ca="1">SQRT(Inputs!$B$38)*L66+SQRT(1-Inputs!$B$38)*_xlfn.NORM.S.INV(RAND())</f>
        <v>-1.4315952896956134</v>
      </c>
      <c r="AT66" s="24">
        <f ca="1">SQRT(Inputs!$B$38)*M66+SQRT(1-Inputs!$B$38)*_xlfn.NORM.S.INV(RAND())</f>
        <v>0.20632723380755744</v>
      </c>
      <c r="AU66" s="15">
        <f ca="1">Inputs!$B$6*EXP($B$8-0.5*C$5^2+C$5*N66)</f>
        <v>6230.3045590736492</v>
      </c>
      <c r="AV66" s="15">
        <f t="shared" ca="1" si="1"/>
        <v>9504.2188793203368</v>
      </c>
      <c r="AW66" s="15">
        <f t="shared" ca="1" si="2"/>
        <v>10641.435135257245</v>
      </c>
      <c r="AX66" s="15">
        <f t="shared" ca="1" si="3"/>
        <v>11594.798291066154</v>
      </c>
      <c r="AY66" s="15">
        <f t="shared" ca="1" si="4"/>
        <v>11866.560609344131</v>
      </c>
      <c r="AZ66" s="15">
        <f t="shared" ca="1" si="5"/>
        <v>14852.198917645417</v>
      </c>
      <c r="BA66" s="15">
        <f t="shared" ca="1" si="6"/>
        <v>18179.398772284618</v>
      </c>
      <c r="BB66" s="15">
        <f t="shared" ca="1" si="7"/>
        <v>25525.381601917652</v>
      </c>
      <c r="BC66" s="15">
        <f t="shared" ca="1" si="8"/>
        <v>34129.356707207793</v>
      </c>
      <c r="BD66" s="15">
        <f t="shared" ca="1" si="9"/>
        <v>40157.069665122632</v>
      </c>
      <c r="BE66" s="15">
        <f t="shared" ca="1" si="10"/>
        <v>54561.695023349981</v>
      </c>
      <c r="BF66" s="15">
        <f ca="1">Inputs!$B$13*EXP($B$9-0.5*C$6^2+C$6*Y66)</f>
        <v>16029.266044086584</v>
      </c>
      <c r="BG66" s="15">
        <f t="shared" ca="1" si="11"/>
        <v>22275.711186409328</v>
      </c>
      <c r="BH66" s="15">
        <f t="shared" ca="1" si="12"/>
        <v>26370.882043585782</v>
      </c>
      <c r="BI66" s="15">
        <f t="shared" ca="1" si="13"/>
        <v>25872.966982404047</v>
      </c>
      <c r="BJ66" s="15">
        <f t="shared" ca="1" si="14"/>
        <v>31177.517903934673</v>
      </c>
      <c r="BK66" s="15">
        <f t="shared" ca="1" si="15"/>
        <v>36310.564215239734</v>
      </c>
      <c r="BL66" s="15">
        <f t="shared" ca="1" si="16"/>
        <v>53181.931440630135</v>
      </c>
      <c r="BM66" s="15">
        <f t="shared" ca="1" si="17"/>
        <v>60344.542772430519</v>
      </c>
      <c r="BN66" s="15">
        <f t="shared" ca="1" si="18"/>
        <v>68273.082432894837</v>
      </c>
      <c r="BO66" s="15">
        <f t="shared" ca="1" si="19"/>
        <v>76599.734408301898</v>
      </c>
      <c r="BP66" s="15">
        <f t="shared" ca="1" si="20"/>
        <v>105650.74542966325</v>
      </c>
      <c r="BQ66" s="15">
        <f ca="1">Inputs!$B$20*EXP($B$10-0.5*C$7^2+C$7*AJ66)</f>
        <v>5842.0664163376314</v>
      </c>
      <c r="BR66" s="15">
        <f t="shared" ca="1" si="21"/>
        <v>6422.5051499456913</v>
      </c>
      <c r="BS66" s="15">
        <f t="shared" ca="1" si="22"/>
        <v>10102.643960217381</v>
      </c>
      <c r="BT66" s="15">
        <f t="shared" ca="1" si="23"/>
        <v>18504.143163949422</v>
      </c>
      <c r="BU66" s="15">
        <f t="shared" ca="1" si="24"/>
        <v>20664.217390630132</v>
      </c>
      <c r="BV66" s="15">
        <f t="shared" ca="1" si="25"/>
        <v>44420.392033277691</v>
      </c>
      <c r="BW66" s="15">
        <f t="shared" ca="1" si="26"/>
        <v>103178.06187787556</v>
      </c>
      <c r="BX66" s="15">
        <f t="shared" ca="1" si="27"/>
        <v>157456.00321541607</v>
      </c>
      <c r="BY66" s="15">
        <f t="shared" ca="1" si="28"/>
        <v>239332.76378455697</v>
      </c>
      <c r="BZ66" s="15">
        <f t="shared" ca="1" si="29"/>
        <v>258111.55681906914</v>
      </c>
      <c r="CA66" s="15">
        <f t="shared" ca="1" si="30"/>
        <v>376108.49777464074</v>
      </c>
      <c r="CB66" s="15">
        <f ca="1">(AU66*DCF!C$10-DCF!C$5*MAX(AU66*DCF!C$10,0)-MAX(AU66-Inputs!$B$6,0)/Inputs!$B$10)*DCF!C$6</f>
        <v>1034.0327731295138</v>
      </c>
      <c r="CC66" s="15">
        <f ca="1">(AV66*DCF!D$10-DCF!D$5*MAX(AV66*DCF!D$10,0)-MAX(AV66-AU66,0)/Inputs!$B$10)*DCF!D$6</f>
        <v>1518.3306402975331</v>
      </c>
      <c r="CD66" s="15">
        <f ca="1">(AW66*DCF!E$10-DCF!E$5*MAX(AW66*DCF!E$10,0)-MAX(AW66-AV66,0)/Inputs!$B$10)*DCF!E$6</f>
        <v>2200.7897804708368</v>
      </c>
      <c r="CE66" s="15">
        <f ca="1">(AX66*DCF!F$10-DCF!F$5*MAX(AX66*DCF!F$10,0)-MAX(AX66-AW66,0)/Inputs!$B$10)*DCF!F$6</f>
        <v>2332.7547524250599</v>
      </c>
      <c r="CF66" s="15">
        <f ca="1">(AY66*DCF!G$10-DCF!G$5*MAX(AY66*DCF!G$10,0)-MAX(AY66-AX66,0)/Inputs!$B$10)*DCF!G$6</f>
        <v>2392.746935958789</v>
      </c>
      <c r="CG66" s="15">
        <f ca="1">(AZ66*DCF!H$10-DCF!H$5*MAX(AZ66*DCF!H$10,0)-MAX(AZ66-AY66,0)/Inputs!$B$10)*DCF!H$6</f>
        <v>2353.4114667919466</v>
      </c>
      <c r="CH66" s="15">
        <f ca="1">(BA66*DCF!I$10-DCF!I$5*MAX(BA66*DCF!I$10,0)-MAX(BA66-AZ66,0)/Inputs!$B$10)*DCF!I$6</f>
        <v>2774.9356185012439</v>
      </c>
      <c r="CI66" s="15">
        <f ca="1">(BB66*DCF!J$10-DCF!J$5*MAX(BB66*DCF!J$10,0)-MAX(BB66-BA66,0)/Inputs!$B$10)*DCF!J$6</f>
        <v>3267.0520643030736</v>
      </c>
      <c r="CJ66" s="15">
        <f ca="1">(BC66*DCF!K$10-DCF!K$5*MAX(BC66*DCF!K$10,0)-MAX(BC66-BB66,0)/Inputs!$B$10)*DCF!K$6</f>
        <v>4289.8527710633361</v>
      </c>
      <c r="CK66" s="15">
        <f ca="1">(BD66*DCF!L$10-DCF!L$5*MAX(BD66*DCF!L$10,0)-MAX(BD66-BC66,0)/Inputs!$B$10)*DCF!L$6</f>
        <v>5276.9688483861237</v>
      </c>
      <c r="CL66" s="15">
        <f ca="1">(BE66*DCF!M$10-DCF!M$5*MAX(BE66*DCF!M$10,0)-MAX(BE66-BD66,0)/Inputs!$B$10)*DCF!M$6</f>
        <v>5978.5744601729084</v>
      </c>
      <c r="CM66" s="15">
        <f ca="1">(BF66*DCF!C$28-DCF!C$5*MAX(BF66*DCF!C$28,0)-MAX(BF66-Inputs!$B$13,0)/Inputs!$B$17)*DCF!C$6</f>
        <v>3819.9100053727934</v>
      </c>
      <c r="CN66" s="15">
        <f ca="1">(BG66*DCF!D$28-DCF!D$5*MAX(BG66*DCF!D$28,0)-MAX(BG66-BF66,0)/Inputs!$B$17)*DCF!D$6</f>
        <v>5228.0575611629483</v>
      </c>
      <c r="CO66" s="15">
        <f ca="1">(BH66*DCF!E$28-DCF!E$5*MAX(BH66*DCF!E$28,0)-MAX(BH66-BG66,0)/Inputs!$B$17)*DCF!E$6</f>
        <v>6661.601559548908</v>
      </c>
      <c r="CP66" s="15">
        <f ca="1">(BI66*DCF!F$28-DCF!F$5*MAX(BI66*DCF!F$28,0)-MAX(BI66-BH66,0)/Inputs!$B$17)*DCF!F$6</f>
        <v>7023.8290194574993</v>
      </c>
      <c r="CQ66" s="15">
        <f ca="1">(BJ66*DCF!G$28-DCF!G$5*MAX(BJ66*DCF!G$28,0)-MAX(BJ66-BI66,0)/Inputs!$B$17)*DCF!G$6</f>
        <v>7197.070500885723</v>
      </c>
      <c r="CR66" s="15">
        <f ca="1">(BK66*DCF!H$28-DCF!H$5*MAX(BK66*DCF!H$28,0)-MAX(BK66-BJ66,0)/Inputs!$B$17)*DCF!H$6</f>
        <v>8182.4717897433138</v>
      </c>
      <c r="CS66" s="15">
        <f ca="1">(BL66*DCF!I$28-DCF!I$5*MAX(BL66*DCF!I$28,0)-MAX(BL66-BK66,0)/Inputs!$B$17)*DCF!I$6</f>
        <v>10084.334270806718</v>
      </c>
      <c r="CT66" s="15">
        <f ca="1">(BM66*DCF!J$28-DCF!J$5*MAX(BM66*DCF!J$28,0)-MAX(BM66-BL66,0)/Inputs!$B$17)*DCF!J$6</f>
        <v>12512.138873907708</v>
      </c>
      <c r="CU66" s="15">
        <f ca="1">(BN66*DCF!K$28-DCF!K$5*MAX(BN66*DCF!K$28,0)-MAX(BN66-BM66,0)/Inputs!$B$17)*DCF!K$6</f>
        <v>13446.989774183383</v>
      </c>
      <c r="CV66" s="15">
        <f ca="1">(BO66*DCF!L$28-DCF!L$5*MAX(BO66*DCF!L$28,0)-MAX(BO66-BN66,0)/Inputs!$B$17)*DCF!L$6</f>
        <v>14341.08027760633</v>
      </c>
      <c r="CW66" s="15">
        <f ca="1">(BP66*DCF!M$28-DCF!M$5*MAX(BP66*DCF!M$28,0)-MAX(BP66-BO66,0)/Inputs!$B$17)*DCF!M$6</f>
        <v>16841.601931087207</v>
      </c>
      <c r="CX66" s="15">
        <f ca="1">(BQ66*DCF!C$46-DCF!C$5*MAX(BQ66*DCF!C$46,0)-MAX(BQ66-Inputs!$B$20,0)/Inputs!$B$24)*DCF!C$6</f>
        <v>-2569.0991337212226</v>
      </c>
      <c r="CY66" s="15">
        <f ca="1">(BR66*DCF!D$46-DCF!D$5*MAX(BR66*DCF!D$46,0)-MAX(BR66-BQ66,0)/Inputs!$B$24)*DCF!D$6</f>
        <v>-1343.8402438911453</v>
      </c>
      <c r="CZ66" s="15">
        <f ca="1">(BS66*DCF!E$46-DCF!E$5*MAX(BS66*DCF!E$46,0)-MAX(BS66-BR66,0)/Inputs!$B$24)*DCF!E$6</f>
        <v>-2645.2646447086518</v>
      </c>
      <c r="DA66" s="15">
        <f ca="1">(BT66*DCF!F$46-DCF!F$5*MAX(BT66*DCF!F$46,0)-MAX(BT66-BS66,0)/Inputs!$B$24)*DCF!F$6</f>
        <v>-4406.8401490451288</v>
      </c>
      <c r="DB66" s="15">
        <f ca="1">(BU66*DCF!G$46-DCF!G$5*MAX(BU66*DCF!G$46,0)-MAX(BU66-BT66,0)/Inputs!$B$24)*DCF!G$6</f>
        <v>-1421.7097375121468</v>
      </c>
      <c r="DC66" s="15">
        <f ca="1">(BV66*DCF!H$46-DCF!H$5*MAX(BV66*DCF!H$46,0)-MAX(BV66-BU66,0)/Inputs!$B$24)*DCF!H$6</f>
        <v>-7382.0857137057365</v>
      </c>
      <c r="DD66" s="15">
        <f ca="1">(BW66*DCF!I$46-DCF!I$5*MAX(BW66*DCF!I$46,0)-MAX(BW66-BV66,0)/Inputs!$B$24)*DCF!I$6</f>
        <v>-14484.116611937105</v>
      </c>
      <c r="DE66" s="15">
        <f ca="1">(BX66*DCF!J$46-DCF!J$5*MAX(BX66*DCF!J$46,0)-MAX(BX66-BW66,0)/Inputs!$B$24)*DCF!J$6</f>
        <v>-7788.779477719796</v>
      </c>
      <c r="DF66" s="15">
        <f ca="1">(BY66*DCF!K$46-DCF!K$5*MAX(BY66*DCF!K$46,0)-MAX(BY66-BX66,0)/Inputs!$B$24)*DCF!K$6</f>
        <v>-6386.1398643357679</v>
      </c>
      <c r="DG66" s="15">
        <f ca="1">(BZ66*DCF!L$46-DCF!L$5*MAX(BZ66*DCF!L$46,0)-MAX(BZ66-BY66,0)/Inputs!$B$24)*DCF!L$6</f>
        <v>13592.356555474673</v>
      </c>
      <c r="DH66" s="15">
        <f ca="1">(CA66*DCF!M$46-DCF!M$5*MAX(CA66*DCF!M$46,0)-MAX(CA66-BZ66,0)/Inputs!$B$24)*DCF!M$6</f>
        <v>4817.437879331731</v>
      </c>
      <c r="DI66" s="15">
        <f ca="1">SUM(CB66:CL66)+BE66*DCF!M$10*(1+Inputs!$B$30)*(1-Inputs!$B$33)*(1-Inputs!$B$30/Inputs!$B$31)/(Inputs!$B$29-Inputs!$B$30)*DCF!M$6</f>
        <v>185265.36886520646</v>
      </c>
      <c r="DJ66" s="15">
        <f ca="1">SUM(CM66:CW66)+BP66*DCF!M$28*(1+Inputs!$B$30)*(1-Inputs!$B$33)*(1-Inputs!$B$30/Inputs!$B$31)/(Inputs!$B$29-Inputs!$B$30)*DCF!M$6</f>
        <v>497375.64772006636</v>
      </c>
      <c r="DK66" s="15">
        <f ca="1">SUM(CX66:DH66)+CA66*DCF!M$46*(1+Inputs!$B$30)*(1-Inputs!$B$33)*(1-Inputs!$B$30/Inputs!$B$31)/(Inputs!$B$29-Inputs!$B$30)*DCF!M$6</f>
        <v>551490.20931757707</v>
      </c>
      <c r="DM66" s="15">
        <f ca="1">DI66+DJ66+DK66+Inputs!$B$34+Inputs!$B$36-Inputs!$B$35</f>
        <v>1310982.2259028498</v>
      </c>
    </row>
    <row r="67" spans="1:117" x14ac:dyDescent="0.75">
      <c r="A67" s="11">
        <v>54</v>
      </c>
      <c r="C67" s="24">
        <f t="shared" ca="1" si="35"/>
        <v>-1.5163838523358868</v>
      </c>
      <c r="D67" s="24">
        <f t="shared" ca="1" si="35"/>
        <v>-1.4705085444845238</v>
      </c>
      <c r="E67" s="24">
        <f t="shared" ca="1" si="35"/>
        <v>-0.45483993324499322</v>
      </c>
      <c r="F67" s="24">
        <f t="shared" ca="1" si="35"/>
        <v>-1.0958829504604315</v>
      </c>
      <c r="G67" s="24">
        <f t="shared" ca="1" si="35"/>
        <v>0.56595381420655155</v>
      </c>
      <c r="H67" s="24">
        <f t="shared" ca="1" si="35"/>
        <v>1.3198881018323818</v>
      </c>
      <c r="I67" s="24">
        <f t="shared" ca="1" si="35"/>
        <v>-1.3442289992711343</v>
      </c>
      <c r="J67" s="24">
        <f t="shared" ca="1" si="35"/>
        <v>1.1513213887193108</v>
      </c>
      <c r="K67" s="24">
        <f t="shared" ca="1" si="35"/>
        <v>-0.66954043149459341</v>
      </c>
      <c r="L67" s="24">
        <f t="shared" ca="1" si="35"/>
        <v>0.54288981715454521</v>
      </c>
      <c r="M67" s="24">
        <f t="shared" ca="1" si="35"/>
        <v>1.2522950165144771</v>
      </c>
      <c r="N67" s="24">
        <f ca="1">SQRT(Inputs!$B$38)*C67+SQRT(1-Inputs!$B$38)*_xlfn.NORM.S.INV(RAND())</f>
        <v>-0.36669991059691553</v>
      </c>
      <c r="O67" s="24">
        <f ca="1">SQRT(Inputs!$B$38)*D67+SQRT(1-Inputs!$B$38)*_xlfn.NORM.S.INV(RAND())</f>
        <v>0.3319634885766154</v>
      </c>
      <c r="P67" s="24">
        <f ca="1">SQRT(Inputs!$B$38)*E67+SQRT(1-Inputs!$B$38)*_xlfn.NORM.S.INV(RAND())</f>
        <v>1.9400026307343168</v>
      </c>
      <c r="Q67" s="24">
        <f ca="1">SQRT(Inputs!$B$38)*F67+SQRT(1-Inputs!$B$38)*_xlfn.NORM.S.INV(RAND())</f>
        <v>-0.31568657319985016</v>
      </c>
      <c r="R67" s="24">
        <f ca="1">SQRT(Inputs!$B$38)*G67+SQRT(1-Inputs!$B$38)*_xlfn.NORM.S.INV(RAND())</f>
        <v>0.93353499711985566</v>
      </c>
      <c r="S67" s="24">
        <f ca="1">SQRT(Inputs!$B$38)*H67+SQRT(1-Inputs!$B$38)*_xlfn.NORM.S.INV(RAND())</f>
        <v>0.72516714465501253</v>
      </c>
      <c r="T67" s="24">
        <f ca="1">SQRT(Inputs!$B$38)*I67+SQRT(1-Inputs!$B$38)*_xlfn.NORM.S.INV(RAND())</f>
        <v>-1.1825496057811402</v>
      </c>
      <c r="U67" s="24">
        <f ca="1">SQRT(Inputs!$B$38)*J67+SQRT(1-Inputs!$B$38)*_xlfn.NORM.S.INV(RAND())</f>
        <v>0.69576477781098034</v>
      </c>
      <c r="V67" s="24">
        <f ca="1">SQRT(Inputs!$B$38)*K67+SQRT(1-Inputs!$B$38)*_xlfn.NORM.S.INV(RAND())</f>
        <v>-0.8184553582207319</v>
      </c>
      <c r="W67" s="24">
        <f ca="1">SQRT(Inputs!$B$38)*L67+SQRT(1-Inputs!$B$38)*_xlfn.NORM.S.INV(RAND())</f>
        <v>0.16107676167780077</v>
      </c>
      <c r="X67" s="24">
        <f ca="1">SQRT(Inputs!$B$38)*M67+SQRT(1-Inputs!$B$38)*_xlfn.NORM.S.INV(RAND())</f>
        <v>-0.1569624619751725</v>
      </c>
      <c r="Y67" s="24">
        <f ca="1">SQRT(Inputs!$B$38)*C67+SQRT(1-Inputs!$B$38)*_xlfn.NORM.S.INV(RAND())</f>
        <v>0.59401475492199773</v>
      </c>
      <c r="Z67" s="24">
        <f ca="1">SQRT(Inputs!$B$38)*D67+SQRT(1-Inputs!$B$38)*_xlfn.NORM.S.INV(RAND())</f>
        <v>-1.5607709072817073</v>
      </c>
      <c r="AA67" s="24">
        <f ca="1">SQRT(Inputs!$B$38)*E67+SQRT(1-Inputs!$B$38)*_xlfn.NORM.S.INV(RAND())</f>
        <v>-1.0340596122099504</v>
      </c>
      <c r="AB67" s="24">
        <f ca="1">SQRT(Inputs!$B$38)*F67+SQRT(1-Inputs!$B$38)*_xlfn.NORM.S.INV(RAND())</f>
        <v>-0.4582443412550351</v>
      </c>
      <c r="AC67" s="24">
        <f ca="1">SQRT(Inputs!$B$38)*G67+SQRT(1-Inputs!$B$38)*_xlfn.NORM.S.INV(RAND())</f>
        <v>1.0282019118007495</v>
      </c>
      <c r="AD67" s="24">
        <f ca="1">SQRT(Inputs!$B$38)*H67+SQRT(1-Inputs!$B$38)*_xlfn.NORM.S.INV(RAND())</f>
        <v>0.83027140299213942</v>
      </c>
      <c r="AE67" s="24">
        <f ca="1">SQRT(Inputs!$B$38)*I67+SQRT(1-Inputs!$B$38)*_xlfn.NORM.S.INV(RAND())</f>
        <v>-0.64400129165637021</v>
      </c>
      <c r="AF67" s="24">
        <f ca="1">SQRT(Inputs!$B$38)*J67+SQRT(1-Inputs!$B$38)*_xlfn.NORM.S.INV(RAND())</f>
        <v>0.20251016103356778</v>
      </c>
      <c r="AG67" s="24">
        <f ca="1">SQRT(Inputs!$B$38)*K67+SQRT(1-Inputs!$B$38)*_xlfn.NORM.S.INV(RAND())</f>
        <v>-0.17969780643842956</v>
      </c>
      <c r="AH67" s="24">
        <f ca="1">SQRT(Inputs!$B$38)*L67+SQRT(1-Inputs!$B$38)*_xlfn.NORM.S.INV(RAND())</f>
        <v>0.41599630668818294</v>
      </c>
      <c r="AI67" s="24">
        <f ca="1">SQRT(Inputs!$B$38)*M67+SQRT(1-Inputs!$B$38)*_xlfn.NORM.S.INV(RAND())</f>
        <v>0.12842289725143574</v>
      </c>
      <c r="AJ67" s="24">
        <f ca="1">SQRT(Inputs!$B$38)*C67+SQRT(1-Inputs!$B$38)*_xlfn.NORM.S.INV(RAND())</f>
        <v>-2.0658617444024521</v>
      </c>
      <c r="AK67" s="24">
        <f ca="1">SQRT(Inputs!$B$38)*D67+SQRT(1-Inputs!$B$38)*_xlfn.NORM.S.INV(RAND())</f>
        <v>-3.0044827651151182</v>
      </c>
      <c r="AL67" s="24">
        <f ca="1">SQRT(Inputs!$B$38)*E67+SQRT(1-Inputs!$B$38)*_xlfn.NORM.S.INV(RAND())</f>
        <v>1.1747618776143094</v>
      </c>
      <c r="AM67" s="24">
        <f ca="1">SQRT(Inputs!$B$38)*F67+SQRT(1-Inputs!$B$38)*_xlfn.NORM.S.INV(RAND())</f>
        <v>-0.37815405211039921</v>
      </c>
      <c r="AN67" s="24">
        <f ca="1">SQRT(Inputs!$B$38)*G67+SQRT(1-Inputs!$B$38)*_xlfn.NORM.S.INV(RAND())</f>
        <v>-0.24144715109263687</v>
      </c>
      <c r="AO67" s="24">
        <f ca="1">SQRT(Inputs!$B$38)*H67+SQRT(1-Inputs!$B$38)*_xlfn.NORM.S.INV(RAND())</f>
        <v>1.2034706412727323</v>
      </c>
      <c r="AP67" s="24">
        <f ca="1">SQRT(Inputs!$B$38)*I67+SQRT(1-Inputs!$B$38)*_xlfn.NORM.S.INV(RAND())</f>
        <v>-0.77725525194334122</v>
      </c>
      <c r="AQ67" s="24">
        <f ca="1">SQRT(Inputs!$B$38)*J67+SQRT(1-Inputs!$B$38)*_xlfn.NORM.S.INV(RAND())</f>
        <v>1.6739851658828484</v>
      </c>
      <c r="AR67" s="24">
        <f ca="1">SQRT(Inputs!$B$38)*K67+SQRT(1-Inputs!$B$38)*_xlfn.NORM.S.INV(RAND())</f>
        <v>-9.0053670060335766E-2</v>
      </c>
      <c r="AS67" s="24">
        <f ca="1">SQRT(Inputs!$B$38)*L67+SQRT(1-Inputs!$B$38)*_xlfn.NORM.S.INV(RAND())</f>
        <v>2.0065689508869595</v>
      </c>
      <c r="AT67" s="24">
        <f ca="1">SQRT(Inputs!$B$38)*M67+SQRT(1-Inputs!$B$38)*_xlfn.NORM.S.INV(RAND())</f>
        <v>0.99651239499316968</v>
      </c>
      <c r="AU67" s="15">
        <f ca="1">Inputs!$B$6*EXP($B$8-0.5*C$5^2+C$5*N67)</f>
        <v>4676.2583624626322</v>
      </c>
      <c r="AV67" s="15">
        <f t="shared" ca="1" si="1"/>
        <v>5976.8306391882497</v>
      </c>
      <c r="AW67" s="15">
        <f t="shared" ca="1" si="2"/>
        <v>9467.4146828865451</v>
      </c>
      <c r="AX67" s="15">
        <f t="shared" ca="1" si="3"/>
        <v>11111.7621894941</v>
      </c>
      <c r="AY67" s="15">
        <f t="shared" ca="1" si="4"/>
        <v>15143.966657149274</v>
      </c>
      <c r="AZ67" s="15">
        <f t="shared" ca="1" si="5"/>
        <v>20061.170725540193</v>
      </c>
      <c r="BA67" s="15">
        <f t="shared" ca="1" si="6"/>
        <v>21691.839292680717</v>
      </c>
      <c r="BB67" s="15">
        <f t="shared" ca="1" si="7"/>
        <v>28474.747876184563</v>
      </c>
      <c r="BC67" s="15">
        <f t="shared" ca="1" si="8"/>
        <v>32225.089549037351</v>
      </c>
      <c r="BD67" s="15">
        <f t="shared" ca="1" si="9"/>
        <v>40078.067203391496</v>
      </c>
      <c r="BE67" s="15">
        <f t="shared" ca="1" si="10"/>
        <v>48413.433004642146</v>
      </c>
      <c r="BF67" s="15">
        <f ca="1">Inputs!$B$13*EXP($B$9-0.5*C$6^2+C$6*Y67)</f>
        <v>15559.571898030854</v>
      </c>
      <c r="BG67" s="15">
        <f t="shared" ca="1" si="11"/>
        <v>14308.68440700276</v>
      </c>
      <c r="BH67" s="15">
        <f t="shared" ca="1" si="12"/>
        <v>14727.235769519637</v>
      </c>
      <c r="BI67" s="15">
        <f t="shared" ca="1" si="13"/>
        <v>16800.571327699683</v>
      </c>
      <c r="BJ67" s="15">
        <f t="shared" ca="1" si="14"/>
        <v>23886.831178532393</v>
      </c>
      <c r="BK67" s="15">
        <f t="shared" ca="1" si="15"/>
        <v>32824.93288290067</v>
      </c>
      <c r="BL67" s="15">
        <f t="shared" ca="1" si="16"/>
        <v>37092.947990822504</v>
      </c>
      <c r="BM67" s="15">
        <f t="shared" ca="1" si="17"/>
        <v>46756.844140286521</v>
      </c>
      <c r="BN67" s="15">
        <f t="shared" ca="1" si="18"/>
        <v>56279.973176985484</v>
      </c>
      <c r="BO67" s="15">
        <f t="shared" ca="1" si="19"/>
        <v>72677.441408915984</v>
      </c>
      <c r="BP67" s="15">
        <f t="shared" ca="1" si="20"/>
        <v>90763.345992799397</v>
      </c>
      <c r="BQ67" s="15">
        <f ca="1">Inputs!$B$20*EXP($B$10-0.5*C$7^2+C$7*AJ67)</f>
        <v>2061.5291424607763</v>
      </c>
      <c r="BR67" s="15">
        <f t="shared" ca="1" si="21"/>
        <v>1077.3085603528302</v>
      </c>
      <c r="BS67" s="15">
        <f t="shared" ca="1" si="22"/>
        <v>2067.2685204830764</v>
      </c>
      <c r="BT67" s="15">
        <f t="shared" ca="1" si="23"/>
        <v>2581.1295899429738</v>
      </c>
      <c r="BU67" s="15">
        <f t="shared" ca="1" si="24"/>
        <v>3374.1368349206641</v>
      </c>
      <c r="BV67" s="15">
        <f t="shared" ca="1" si="25"/>
        <v>6156.5100361907107</v>
      </c>
      <c r="BW67" s="15">
        <f t="shared" ca="1" si="26"/>
        <v>7287.9108692175969</v>
      </c>
      <c r="BX67" s="15">
        <f t="shared" ca="1" si="27"/>
        <v>14258.065706695241</v>
      </c>
      <c r="BY67" s="15">
        <f t="shared" ca="1" si="28"/>
        <v>19636.709407590668</v>
      </c>
      <c r="BZ67" s="15">
        <f t="shared" ca="1" si="29"/>
        <v>39844.667977336423</v>
      </c>
      <c r="CA67" s="15">
        <f t="shared" ca="1" si="30"/>
        <v>66812.547415235327</v>
      </c>
      <c r="CB67" s="15">
        <f ca="1">(AU67*DCF!C$10-DCF!C$5*MAX(AU67*DCF!C$10,0)-MAX(AU67-Inputs!$B$6,0)/Inputs!$B$10)*DCF!C$6</f>
        <v>1045.1133995058233</v>
      </c>
      <c r="CC67" s="15">
        <f ca="1">(AV67*DCF!D$10-DCF!D$5*MAX(AV67*DCF!D$10,0)-MAX(AV67-AU67,0)/Inputs!$B$10)*DCF!D$6</f>
        <v>1139.7014653186864</v>
      </c>
      <c r="CD67" s="15">
        <f ca="1">(AW67*DCF!E$10-DCF!E$5*MAX(AW67*DCF!E$10,0)-MAX(AW67-AV67,0)/Inputs!$B$10)*DCF!E$6</f>
        <v>1399.6512641396637</v>
      </c>
      <c r="CE67" s="15">
        <f ca="1">(AX67*DCF!F$10-DCF!F$5*MAX(AX67*DCF!F$10,0)-MAX(AX67-AW67,0)/Inputs!$B$10)*DCF!F$6</f>
        <v>2083.5320293684645</v>
      </c>
      <c r="CF67" s="15">
        <f ca="1">(AY67*DCF!G$10-DCF!G$5*MAX(AY67*DCF!G$10,0)-MAX(AY67-AX67,0)/Inputs!$B$10)*DCF!G$6</f>
        <v>2345.2012147300593</v>
      </c>
      <c r="CG67" s="15">
        <f ca="1">(AZ67*DCF!H$10-DCF!H$5*MAX(AZ67*DCF!H$10,0)-MAX(AZ67-AY67,0)/Inputs!$B$10)*DCF!H$6</f>
        <v>3021.7529509972182</v>
      </c>
      <c r="CH67" s="15">
        <f ca="1">(BA67*DCF!I$10-DCF!I$5*MAX(BA67*DCF!I$10,0)-MAX(BA67-AZ67,0)/Inputs!$B$10)*DCF!I$6</f>
        <v>3694.820939587365</v>
      </c>
      <c r="CI67" s="15">
        <f ca="1">(BB67*DCF!J$10-DCF!J$5*MAX(BB67*DCF!J$10,0)-MAX(BB67-BA67,0)/Inputs!$B$10)*DCF!J$6</f>
        <v>3858.4947837357709</v>
      </c>
      <c r="CJ67" s="15">
        <f ca="1">(BC67*DCF!K$10-DCF!K$5*MAX(BC67*DCF!K$10,0)-MAX(BC67-BB67,0)/Inputs!$B$10)*DCF!K$6</f>
        <v>4662.7311359711675</v>
      </c>
      <c r="CK67" s="15">
        <f ca="1">(BD67*DCF!L$10-DCF!L$5*MAX(BD67*DCF!L$10,0)-MAX(BD67-BC67,0)/Inputs!$B$10)*DCF!L$6</f>
        <v>5029.0174959865963</v>
      </c>
      <c r="CL67" s="15">
        <f ca="1">(BE67*DCF!M$10-DCF!M$5*MAX(BE67*DCF!M$10,0)-MAX(BE67-BD67,0)/Inputs!$B$10)*DCF!M$6</f>
        <v>5836.0130709816913</v>
      </c>
      <c r="CM67" s="15">
        <f ca="1">(BF67*DCF!C$28-DCF!C$5*MAX(BF67*DCF!C$28,0)-MAX(BF67-Inputs!$B$13,0)/Inputs!$B$17)*DCF!C$6</f>
        <v>3785.0368309381015</v>
      </c>
      <c r="CN67" s="15">
        <f ca="1">(BG67*DCF!D$28-DCF!D$5*MAX(BG67*DCF!D$28,0)-MAX(BG67-BF67,0)/Inputs!$B$17)*DCF!D$6</f>
        <v>4214.2375706462226</v>
      </c>
      <c r="CO67" s="15">
        <f ca="1">(BH67*DCF!E$28-DCF!E$5*MAX(BH67*DCF!E$28,0)-MAX(BH67-BG67,0)/Inputs!$B$17)*DCF!E$6</f>
        <v>4088.5246973350536</v>
      </c>
      <c r="CP67" s="15">
        <f ca="1">(BI67*DCF!F$28-DCF!F$5*MAX(BI67*DCF!F$28,0)-MAX(BI67-BH67,0)/Inputs!$B$17)*DCF!F$6</f>
        <v>4183.4290639964738</v>
      </c>
      <c r="CQ67" s="15">
        <f ca="1">(BJ67*DCF!G$28-DCF!G$5*MAX(BJ67*DCF!G$28,0)-MAX(BJ67-BI67,0)/Inputs!$B$17)*DCF!G$6</f>
        <v>5005.7806749257716</v>
      </c>
      <c r="CR67" s="15">
        <f ca="1">(BK67*DCF!H$28-DCF!H$5*MAX(BK67*DCF!H$28,0)-MAX(BK67-BJ67,0)/Inputs!$B$17)*DCF!H$6</f>
        <v>6729.2378805162189</v>
      </c>
      <c r="CS67" s="15">
        <f ca="1">(BL67*DCF!I$28-DCF!I$5*MAX(BL67*DCF!I$28,0)-MAX(BL67-BK67,0)/Inputs!$B$17)*DCF!I$6</f>
        <v>8109.9283614601636</v>
      </c>
      <c r="CT67" s="15">
        <f ca="1">(BM67*DCF!J$28-DCF!J$5*MAX(BM67*DCF!J$28,0)-MAX(BM67-BL67,0)/Inputs!$B$17)*DCF!J$6</f>
        <v>9149.3041426003438</v>
      </c>
      <c r="CU67" s="15">
        <f ca="1">(BN67*DCF!K$28-DCF!K$5*MAX(BN67*DCF!K$28,0)-MAX(BN67-BM67,0)/Inputs!$B$17)*DCF!K$6</f>
        <v>10718.930229089148</v>
      </c>
      <c r="CV67" s="15">
        <f ca="1">(BO67*DCF!L$28-DCF!L$5*MAX(BO67*DCF!L$28,0)-MAX(BO67-BN67,0)/Inputs!$B$17)*DCF!L$6</f>
        <v>12645.274178400376</v>
      </c>
      <c r="CW67" s="15">
        <f ca="1">(BP67*DCF!M$28-DCF!M$5*MAX(BP67*DCF!M$28,0)-MAX(BP67-BO67,0)/Inputs!$B$17)*DCF!M$6</f>
        <v>15186.690845738736</v>
      </c>
      <c r="CX67" s="15">
        <f ca="1">(BQ67*DCF!C$46-DCF!C$5*MAX(BQ67*DCF!C$46,0)-MAX(BQ67-Inputs!$B$20,0)/Inputs!$B$24)*DCF!C$6</f>
        <v>-476.10372805098757</v>
      </c>
      <c r="CY67" s="15">
        <f ca="1">(BR67*DCF!D$46-DCF!D$5*MAX(BR67*DCF!D$46,0)-MAX(BR67-BQ67,0)/Inputs!$B$24)*DCF!D$6</f>
        <v>-183.87144809183775</v>
      </c>
      <c r="CZ67" s="15">
        <f ca="1">(BS67*DCF!E$46-DCF!E$5*MAX(BS67*DCF!E$46,0)-MAX(BS67-BR67,0)/Inputs!$B$24)*DCF!E$6</f>
        <v>-634.6730650483662</v>
      </c>
      <c r="DA67" s="15">
        <f ca="1">(BT67*DCF!F$46-DCF!F$5*MAX(BT67*DCF!F$46,0)-MAX(BT67-BS67,0)/Inputs!$B$24)*DCF!F$6</f>
        <v>-375.08723566370861</v>
      </c>
      <c r="DB67" s="15">
        <f ca="1">(BU67*DCF!G$46-DCF!G$5*MAX(BU67*DCF!G$46,0)-MAX(BU67-BT67,0)/Inputs!$B$24)*DCF!G$6</f>
        <v>-380.25126594677192</v>
      </c>
      <c r="DC67" s="15">
        <f ca="1">(BV67*DCF!H$46-DCF!H$5*MAX(BV67*DCF!H$46,0)-MAX(BV67-BU67,0)/Inputs!$B$24)*DCF!H$6</f>
        <v>-864.605424411218</v>
      </c>
      <c r="DD67" s="15">
        <f ca="1">(BW67*DCF!I$46-DCF!I$5*MAX(BW67*DCF!I$46,0)-MAX(BW67-BV67,0)/Inputs!$B$24)*DCF!I$6</f>
        <v>-156.46428418936688</v>
      </c>
      <c r="DE67" s="15">
        <f ca="1">(BX67*DCF!J$46-DCF!J$5*MAX(BX67*DCF!J$46,0)-MAX(BX67-BW67,0)/Inputs!$B$24)*DCF!J$6</f>
        <v>-1250.2847701552364</v>
      </c>
      <c r="DF67" s="15">
        <f ca="1">(BY67*DCF!K$46-DCF!K$5*MAX(BY67*DCF!K$46,0)-MAX(BY67-BX67,0)/Inputs!$B$24)*DCF!K$6</f>
        <v>-195.91011958210734</v>
      </c>
      <c r="DG67" s="15">
        <f ca="1">(BZ67*DCF!L$46-DCF!L$5*MAX(BZ67*DCF!L$46,0)-MAX(BZ67-BY67,0)/Inputs!$B$24)*DCF!L$6</f>
        <v>-1818.8505100050088</v>
      </c>
      <c r="DH67" s="15">
        <f ca="1">(CA67*DCF!M$46-DCF!M$5*MAX(CA67*DCF!M$46,0)-MAX(CA67-BZ67,0)/Inputs!$B$24)*DCF!M$6</f>
        <v>-399.96091653700302</v>
      </c>
      <c r="DI67" s="15">
        <f ca="1">SUM(CB67:CL67)+BE67*DCF!M$10*(1+Inputs!$B$30)*(1-Inputs!$B$33)*(1-Inputs!$B$30/Inputs!$B$31)/(Inputs!$B$29-Inputs!$B$30)*DCF!M$6</f>
        <v>168851.25400361628</v>
      </c>
      <c r="DJ67" s="15">
        <f ca="1">SUM(CM67:CW67)+BP67*DCF!M$28*(1+Inputs!$B$30)*(1-Inputs!$B$33)*(1-Inputs!$B$30/Inputs!$B$31)/(Inputs!$B$29-Inputs!$B$30)*DCF!M$6</f>
        <v>420610.49730092491</v>
      </c>
      <c r="DK67" s="15">
        <f ca="1">SUM(CX67:DH67)+CA67*DCF!M$46*(1+Inputs!$B$30)*(1-Inputs!$B$33)*(1-Inputs!$B$30/Inputs!$B$31)/(Inputs!$B$29-Inputs!$B$30)*DCF!M$6</f>
        <v>96564.049988471073</v>
      </c>
      <c r="DM67" s="15">
        <f ca="1">DI67+DJ67+DK67+Inputs!$B$34+Inputs!$B$36-Inputs!$B$35</f>
        <v>762876.80129301234</v>
      </c>
    </row>
    <row r="68" spans="1:117" x14ac:dyDescent="0.75">
      <c r="A68" s="11">
        <v>55</v>
      </c>
      <c r="C68" s="24">
        <f t="shared" ca="1" si="35"/>
        <v>-1.7766088149523736E-2</v>
      </c>
      <c r="D68" s="24">
        <f t="shared" ca="1" si="35"/>
        <v>1.1439879777176747</v>
      </c>
      <c r="E68" s="24">
        <f t="shared" ca="1" si="35"/>
        <v>-0.71350411995263496</v>
      </c>
      <c r="F68" s="24">
        <f t="shared" ca="1" si="35"/>
        <v>-0.48837030674160153</v>
      </c>
      <c r="G68" s="24">
        <f t="shared" ca="1" si="35"/>
        <v>0.64307567804313792</v>
      </c>
      <c r="H68" s="24">
        <f t="shared" ca="1" si="35"/>
        <v>0.64943449360267025</v>
      </c>
      <c r="I68" s="24">
        <f t="shared" ca="1" si="35"/>
        <v>-1.3211971272170409</v>
      </c>
      <c r="J68" s="24">
        <f t="shared" ca="1" si="35"/>
        <v>0.69919106247428708</v>
      </c>
      <c r="K68" s="24">
        <f t="shared" ca="1" si="35"/>
        <v>2.0359740867993108</v>
      </c>
      <c r="L68" s="24">
        <f t="shared" ca="1" si="35"/>
        <v>-4.3542615000422481E-2</v>
      </c>
      <c r="M68" s="24">
        <f t="shared" ca="1" si="35"/>
        <v>-2.3516658079988884</v>
      </c>
      <c r="N68" s="24">
        <f ca="1">SQRT(Inputs!$B$38)*C68+SQRT(1-Inputs!$B$38)*_xlfn.NORM.S.INV(RAND())</f>
        <v>-1.1555261294666762E-2</v>
      </c>
      <c r="O68" s="24">
        <f ca="1">SQRT(Inputs!$B$38)*D68+SQRT(1-Inputs!$B$38)*_xlfn.NORM.S.INV(RAND())</f>
        <v>-0.48842365725637249</v>
      </c>
      <c r="P68" s="24">
        <f ca="1">SQRT(Inputs!$B$38)*E68+SQRT(1-Inputs!$B$38)*_xlfn.NORM.S.INV(RAND())</f>
        <v>-0.87359572261292606</v>
      </c>
      <c r="Q68" s="24">
        <f ca="1">SQRT(Inputs!$B$38)*F68+SQRT(1-Inputs!$B$38)*_xlfn.NORM.S.INV(RAND())</f>
        <v>-1.6480863805128034</v>
      </c>
      <c r="R68" s="24">
        <f ca="1">SQRT(Inputs!$B$38)*G68+SQRT(1-Inputs!$B$38)*_xlfn.NORM.S.INV(RAND())</f>
        <v>0.90406673792935255</v>
      </c>
      <c r="S68" s="24">
        <f ca="1">SQRT(Inputs!$B$38)*H68+SQRT(1-Inputs!$B$38)*_xlfn.NORM.S.INV(RAND())</f>
        <v>0.62203923481023893</v>
      </c>
      <c r="T68" s="24">
        <f ca="1">SQRT(Inputs!$B$38)*I68+SQRT(1-Inputs!$B$38)*_xlfn.NORM.S.INV(RAND())</f>
        <v>-0.3153170968740534</v>
      </c>
      <c r="U68" s="24">
        <f ca="1">SQRT(Inputs!$B$38)*J68+SQRT(1-Inputs!$B$38)*_xlfn.NORM.S.INV(RAND())</f>
        <v>0.39667468275205997</v>
      </c>
      <c r="V68" s="24">
        <f ca="1">SQRT(Inputs!$B$38)*K68+SQRT(1-Inputs!$B$38)*_xlfn.NORM.S.INV(RAND())</f>
        <v>2.2550204308787309</v>
      </c>
      <c r="W68" s="24">
        <f ca="1">SQRT(Inputs!$B$38)*L68+SQRT(1-Inputs!$B$38)*_xlfn.NORM.S.INV(RAND())</f>
        <v>-0.35523448842098115</v>
      </c>
      <c r="X68" s="24">
        <f ca="1">SQRT(Inputs!$B$38)*M68+SQRT(1-Inputs!$B$38)*_xlfn.NORM.S.INV(RAND())</f>
        <v>-0.5034230080473755</v>
      </c>
      <c r="Y68" s="24">
        <f ca="1">SQRT(Inputs!$B$38)*C68+SQRT(1-Inputs!$B$38)*_xlfn.NORM.S.INV(RAND())</f>
        <v>-1.027912888331175</v>
      </c>
      <c r="Z68" s="24">
        <f ca="1">SQRT(Inputs!$B$38)*D68+SQRT(1-Inputs!$B$38)*_xlfn.NORM.S.INV(RAND())</f>
        <v>2.0605982990814748</v>
      </c>
      <c r="AA68" s="24">
        <f ca="1">SQRT(Inputs!$B$38)*E68+SQRT(1-Inputs!$B$38)*_xlfn.NORM.S.INV(RAND())</f>
        <v>-0.20043780199043573</v>
      </c>
      <c r="AB68" s="24">
        <f ca="1">SQRT(Inputs!$B$38)*F68+SQRT(1-Inputs!$B$38)*_xlfn.NORM.S.INV(RAND())</f>
        <v>1.193700770638304</v>
      </c>
      <c r="AC68" s="24">
        <f ca="1">SQRT(Inputs!$B$38)*G68+SQRT(1-Inputs!$B$38)*_xlfn.NORM.S.INV(RAND())</f>
        <v>0.1243201791205894</v>
      </c>
      <c r="AD68" s="24">
        <f ca="1">SQRT(Inputs!$B$38)*H68+SQRT(1-Inputs!$B$38)*_xlfn.NORM.S.INV(RAND())</f>
        <v>0.79492270630500861</v>
      </c>
      <c r="AE68" s="24">
        <f ca="1">SQRT(Inputs!$B$38)*I68+SQRT(1-Inputs!$B$38)*_xlfn.NORM.S.INV(RAND())</f>
        <v>-1.8591891525240296</v>
      </c>
      <c r="AF68" s="24">
        <f ca="1">SQRT(Inputs!$B$38)*J68+SQRT(1-Inputs!$B$38)*_xlfn.NORM.S.INV(RAND())</f>
        <v>-0.25655354897373228</v>
      </c>
      <c r="AG68" s="24">
        <f ca="1">SQRT(Inputs!$B$38)*K68+SQRT(1-Inputs!$B$38)*_xlfn.NORM.S.INV(RAND())</f>
        <v>0.112588562516166</v>
      </c>
      <c r="AH68" s="24">
        <f ca="1">SQRT(Inputs!$B$38)*L68+SQRT(1-Inputs!$B$38)*_xlfn.NORM.S.INV(RAND())</f>
        <v>0.76085186174551589</v>
      </c>
      <c r="AI68" s="24">
        <f ca="1">SQRT(Inputs!$B$38)*M68+SQRT(1-Inputs!$B$38)*_xlfn.NORM.S.INV(RAND())</f>
        <v>-1.9346411586466301</v>
      </c>
      <c r="AJ68" s="24">
        <f ca="1">SQRT(Inputs!$B$38)*C68+SQRT(1-Inputs!$B$38)*_xlfn.NORM.S.INV(RAND())</f>
        <v>0.76122164656086722</v>
      </c>
      <c r="AK68" s="24">
        <f ca="1">SQRT(Inputs!$B$38)*D68+SQRT(1-Inputs!$B$38)*_xlfn.NORM.S.INV(RAND())</f>
        <v>-0.67080121832417294</v>
      </c>
      <c r="AL68" s="24">
        <f ca="1">SQRT(Inputs!$B$38)*E68+SQRT(1-Inputs!$B$38)*_xlfn.NORM.S.INV(RAND())</f>
        <v>-0.51963599096894353</v>
      </c>
      <c r="AM68" s="24">
        <f ca="1">SQRT(Inputs!$B$38)*F68+SQRT(1-Inputs!$B$38)*_xlfn.NORM.S.INV(RAND())</f>
        <v>1.3901896607700348</v>
      </c>
      <c r="AN68" s="24">
        <f ca="1">SQRT(Inputs!$B$38)*G68+SQRT(1-Inputs!$B$38)*_xlfn.NORM.S.INV(RAND())</f>
        <v>-0.72030505833510472</v>
      </c>
      <c r="AO68" s="24">
        <f ca="1">SQRT(Inputs!$B$38)*H68+SQRT(1-Inputs!$B$38)*_xlfn.NORM.S.INV(RAND())</f>
        <v>0.7574941229424943</v>
      </c>
      <c r="AP68" s="24">
        <f ca="1">SQRT(Inputs!$B$38)*I68+SQRT(1-Inputs!$B$38)*_xlfn.NORM.S.INV(RAND())</f>
        <v>-0.52997960692780499</v>
      </c>
      <c r="AQ68" s="24">
        <f ca="1">SQRT(Inputs!$B$38)*J68+SQRT(1-Inputs!$B$38)*_xlfn.NORM.S.INV(RAND())</f>
        <v>1.5349851483256762</v>
      </c>
      <c r="AR68" s="24">
        <f ca="1">SQRT(Inputs!$B$38)*K68+SQRT(1-Inputs!$B$38)*_xlfn.NORM.S.INV(RAND())</f>
        <v>1.711925809729568</v>
      </c>
      <c r="AS68" s="24">
        <f ca="1">SQRT(Inputs!$B$38)*L68+SQRT(1-Inputs!$B$38)*_xlfn.NORM.S.INV(RAND())</f>
        <v>-0.53297566057793189</v>
      </c>
      <c r="AT68" s="24">
        <f ca="1">SQRT(Inputs!$B$38)*M68+SQRT(1-Inputs!$B$38)*_xlfn.NORM.S.INV(RAND())</f>
        <v>-2.0803871369844016</v>
      </c>
      <c r="AU68" s="15">
        <f ca="1">Inputs!$B$6*EXP($B$8-0.5*C$5^2+C$5*N68)</f>
        <v>4952.9663094029002</v>
      </c>
      <c r="AV68" s="15">
        <f t="shared" ca="1" si="1"/>
        <v>5611.1496317081765</v>
      </c>
      <c r="AW68" s="15">
        <f t="shared" ca="1" si="2"/>
        <v>6081.3069958889682</v>
      </c>
      <c r="AX68" s="15">
        <f t="shared" ca="1" si="3"/>
        <v>6043.0412716193186</v>
      </c>
      <c r="AY68" s="15">
        <f t="shared" ca="1" si="4"/>
        <v>8207.6272780302952</v>
      </c>
      <c r="AZ68" s="15">
        <f t="shared" ca="1" si="5"/>
        <v>10749.845924859765</v>
      </c>
      <c r="BA68" s="15">
        <f t="shared" ca="1" si="6"/>
        <v>12728.017822753691</v>
      </c>
      <c r="BB68" s="15">
        <f t="shared" ca="1" si="7"/>
        <v>16214.752784727045</v>
      </c>
      <c r="BC68" s="15">
        <f t="shared" ca="1" si="8"/>
        <v>24688.349257895959</v>
      </c>
      <c r="BD68" s="15">
        <f t="shared" ca="1" si="9"/>
        <v>29257.119153020496</v>
      </c>
      <c r="BE68" s="15">
        <f t="shared" ca="1" si="10"/>
        <v>34244.134084586149</v>
      </c>
      <c r="BF68" s="15">
        <f ca="1">Inputs!$B$13*EXP($B$9-0.5*C$6^2+C$6*Y68)</f>
        <v>11281.143287070645</v>
      </c>
      <c r="BG68" s="15">
        <f t="shared" ca="1" si="11"/>
        <v>19940.589550331802</v>
      </c>
      <c r="BH68" s="15">
        <f t="shared" ca="1" si="12"/>
        <v>23567.097654911155</v>
      </c>
      <c r="BI68" s="15">
        <f t="shared" ca="1" si="13"/>
        <v>34668.532740861694</v>
      </c>
      <c r="BJ68" s="15">
        <f t="shared" ca="1" si="14"/>
        <v>43269.860961396676</v>
      </c>
      <c r="BK68" s="15">
        <f t="shared" ca="1" si="15"/>
        <v>59175.340983062291</v>
      </c>
      <c r="BL68" s="15">
        <f t="shared" ca="1" si="16"/>
        <v>57126.335646971864</v>
      </c>
      <c r="BM68" s="15">
        <f t="shared" ca="1" si="17"/>
        <v>68017.881145088046</v>
      </c>
      <c r="BN68" s="15">
        <f t="shared" ca="1" si="18"/>
        <v>84789.789681076654</v>
      </c>
      <c r="BO68" s="15">
        <f t="shared" ca="1" si="19"/>
        <v>113972.07987354558</v>
      </c>
      <c r="BP68" s="15">
        <f t="shared" ca="1" si="20"/>
        <v>112667.42122299546</v>
      </c>
      <c r="BQ68" s="15">
        <f ca="1">Inputs!$B$20*EXP($B$10-0.5*C$7^2+C$7*AJ68)</f>
        <v>5619.0664986500151</v>
      </c>
      <c r="BR68" s="15">
        <f t="shared" ca="1" si="21"/>
        <v>6161.4615040862882</v>
      </c>
      <c r="BS68" s="15">
        <f t="shared" ca="1" si="22"/>
        <v>7267.7033459032264</v>
      </c>
      <c r="BT68" s="15">
        <f t="shared" ca="1" si="23"/>
        <v>14430.338786552629</v>
      </c>
      <c r="BU68" s="15">
        <f t="shared" ca="1" si="24"/>
        <v>16799.952849856301</v>
      </c>
      <c r="BV68" s="15">
        <f t="shared" ca="1" si="25"/>
        <v>27723.175971259105</v>
      </c>
      <c r="BW68" s="15">
        <f t="shared" ca="1" si="26"/>
        <v>34581.238989653284</v>
      </c>
      <c r="BX68" s="15">
        <f t="shared" ca="1" si="27"/>
        <v>65795.485908549745</v>
      </c>
      <c r="BY68" s="15">
        <f t="shared" ca="1" si="28"/>
        <v>127918.38434426438</v>
      </c>
      <c r="BZ68" s="15">
        <f t="shared" ca="1" si="29"/>
        <v>162735.48637758478</v>
      </c>
      <c r="CA68" s="15">
        <f t="shared" ca="1" si="30"/>
        <v>157947.22020551775</v>
      </c>
      <c r="CB68" s="15">
        <f ca="1">(AU68*DCF!C$10-DCF!C$5*MAX(AU68*DCF!C$10,0)-MAX(AU68-Inputs!$B$6,0)/Inputs!$B$10)*DCF!C$6</f>
        <v>1043.1404225234869</v>
      </c>
      <c r="CC68" s="15">
        <f ca="1">(AV68*DCF!D$10-DCF!D$5*MAX(AV68*DCF!D$10,0)-MAX(AV68-AU68,0)/Inputs!$B$10)*DCF!D$6</f>
        <v>1207.198931175041</v>
      </c>
      <c r="CD68" s="15">
        <f ca="1">(AW68*DCF!E$10-DCF!E$5*MAX(AW68*DCF!E$10,0)-MAX(AW68-AV68,0)/Inputs!$B$10)*DCF!E$6</f>
        <v>1298.1780706722939</v>
      </c>
      <c r="CE68" s="15">
        <f ca="1">(AX68*DCF!F$10-DCF!F$5*MAX(AX68*DCF!F$10,0)-MAX(AX68-AW68,0)/Inputs!$B$10)*DCF!F$6</f>
        <v>1319.1862789009624</v>
      </c>
      <c r="CF68" s="15">
        <f ca="1">(AY68*DCF!G$10-DCF!G$5*MAX(AY68*DCF!G$10,0)-MAX(AY68-AX68,0)/Inputs!$B$10)*DCF!G$6</f>
        <v>1275.0274433049701</v>
      </c>
      <c r="CG68" s="15">
        <f ca="1">(AZ68*DCF!H$10-DCF!H$5*MAX(AZ68*DCF!H$10,0)-MAX(AZ68-AY68,0)/Inputs!$B$10)*DCF!H$6</f>
        <v>1635.6738009417684</v>
      </c>
      <c r="CH68" s="15">
        <f ca="1">(BA68*DCF!I$10-DCF!I$5*MAX(BA68*DCF!I$10,0)-MAX(BA68-AZ68,0)/Inputs!$B$10)*DCF!I$6</f>
        <v>2000.4550365782011</v>
      </c>
      <c r="CI68" s="15">
        <f ca="1">(BB68*DCF!J$10-DCF!J$5*MAX(BB68*DCF!J$10,0)-MAX(BB68-BA68,0)/Inputs!$B$10)*DCF!J$6</f>
        <v>2254.131974638065</v>
      </c>
      <c r="CJ68" s="15">
        <f ca="1">(BC68*DCF!K$10-DCF!K$5*MAX(BC68*DCF!K$10,0)-MAX(BC68-BB68,0)/Inputs!$B$10)*DCF!K$6</f>
        <v>2788.2532189448166</v>
      </c>
      <c r="CK68" s="15">
        <f ca="1">(BD68*DCF!L$10-DCF!L$5*MAX(BD68*DCF!L$10,0)-MAX(BD68-BC68,0)/Inputs!$B$10)*DCF!L$6</f>
        <v>3821.7139984244468</v>
      </c>
      <c r="CL68" s="15">
        <f ca="1">(BE68*DCF!M$10-DCF!M$5*MAX(BE68*DCF!M$10,0)-MAX(BE68-BD68,0)/Inputs!$B$10)*DCF!M$6</f>
        <v>4236.5380151920899</v>
      </c>
      <c r="CM68" s="15">
        <f ca="1">(BF68*DCF!C$28-DCF!C$5*MAX(BF68*DCF!C$28,0)-MAX(BF68-Inputs!$B$13,0)/Inputs!$B$17)*DCF!C$6</f>
        <v>3442.9309480323627</v>
      </c>
      <c r="CN68" s="15">
        <f ca="1">(BG68*DCF!D$28-DCF!D$5*MAX(BG68*DCF!D$28,0)-MAX(BG68-BF68,0)/Inputs!$B$17)*DCF!D$6</f>
        <v>4025.506608247209</v>
      </c>
      <c r="CO68" s="15">
        <f ca="1">(BH68*DCF!E$28-DCF!E$5*MAX(BH68*DCF!E$28,0)-MAX(BH68-BG68,0)/Inputs!$B$17)*DCF!E$6</f>
        <v>5959.8868727442468</v>
      </c>
      <c r="CP68" s="15">
        <f ca="1">(BI68*DCF!F$28-DCF!F$5*MAX(BI68*DCF!F$28,0)-MAX(BI68-BH68,0)/Inputs!$B$17)*DCF!F$6</f>
        <v>7390.4017111263829</v>
      </c>
      <c r="CQ68" s="15">
        <f ca="1">(BJ68*DCF!G$28-DCF!G$5*MAX(BJ68*DCF!G$28,0)-MAX(BJ68-BI68,0)/Inputs!$B$17)*DCF!G$6</f>
        <v>9780.0352779771638</v>
      </c>
      <c r="CR68" s="15">
        <f ca="1">(BK68*DCF!H$28-DCF!H$5*MAX(BK68*DCF!H$28,0)-MAX(BK68-BJ68,0)/Inputs!$B$17)*DCF!H$6</f>
        <v>12163.449459443891</v>
      </c>
      <c r="CS68" s="15">
        <f ca="1">(BL68*DCF!I$28-DCF!I$5*MAX(BL68*DCF!I$28,0)-MAX(BL68-BK68,0)/Inputs!$B$17)*DCF!I$6</f>
        <v>13433.431325663025</v>
      </c>
      <c r="CT68" s="15">
        <f ca="1">(BM68*DCF!J$28-DCF!J$5*MAX(BM68*DCF!J$28,0)-MAX(BM68-BL68,0)/Inputs!$B$17)*DCF!J$6</f>
        <v>13729.504134727071</v>
      </c>
      <c r="CU68" s="15">
        <f ca="1">(BN68*DCF!K$28-DCF!K$5*MAX(BN68*DCF!K$28,0)-MAX(BN68-BM68,0)/Inputs!$B$17)*DCF!K$6</f>
        <v>15851.846515275398</v>
      </c>
      <c r="CV68" s="15">
        <f ca="1">(BO68*DCF!L$28-DCF!L$5*MAX(BO68*DCF!L$28,0)-MAX(BO68-BN68,0)/Inputs!$B$17)*DCF!L$6</f>
        <v>19437.797397993589</v>
      </c>
      <c r="CW68" s="15">
        <f ca="1">(BP68*DCF!M$28-DCF!M$5*MAX(BP68*DCF!M$28,0)-MAX(BP68-BO68,0)/Inputs!$B$17)*DCF!M$6</f>
        <v>21198.440506978553</v>
      </c>
      <c r="CX68" s="15">
        <f ca="1">(BQ68*DCF!C$46-DCF!C$5*MAX(BQ68*DCF!C$46,0)-MAX(BQ68-Inputs!$B$20,0)/Inputs!$B$24)*DCF!C$6</f>
        <v>-2414.5957265473544</v>
      </c>
      <c r="CY68" s="15">
        <f ca="1">(BR68*DCF!D$46-DCF!D$5*MAX(BR68*DCF!D$46,0)-MAX(BR68-BQ68,0)/Inputs!$B$24)*DCF!D$6</f>
        <v>-1283.0532381401738</v>
      </c>
      <c r="CZ68" s="15">
        <f ca="1">(BS68*DCF!E$46-DCF!E$5*MAX(BS68*DCF!E$46,0)-MAX(BS68-BR68,0)/Inputs!$B$24)*DCF!E$6</f>
        <v>-1295.4686543619855</v>
      </c>
      <c r="DA68" s="15">
        <f ca="1">(BT68*DCF!F$46-DCF!F$5*MAX(BT68*DCF!F$46,0)-MAX(BT68-BS68,0)/Inputs!$B$24)*DCF!F$6</f>
        <v>-3659.0504981175959</v>
      </c>
      <c r="DB68" s="15">
        <f ca="1">(BU68*DCF!G$46-DCF!G$5*MAX(BU68*DCF!G$46,0)-MAX(BU68-BT68,0)/Inputs!$B$24)*DCF!G$6</f>
        <v>-1362.2085742533091</v>
      </c>
      <c r="DC68" s="15">
        <f ca="1">(BV68*DCF!H$46-DCF!H$5*MAX(BV68*DCF!H$46,0)-MAX(BV68-BU68,0)/Inputs!$B$24)*DCF!H$6</f>
        <v>-3394.3246572774456</v>
      </c>
      <c r="DD68" s="15">
        <f ca="1">(BW68*DCF!I$46-DCF!I$5*MAX(BW68*DCF!I$46,0)-MAX(BW68-BV68,0)/Inputs!$B$24)*DCF!I$6</f>
        <v>-1170.0174674903717</v>
      </c>
      <c r="DE68" s="15">
        <f ca="1">(BX68*DCF!J$46-DCF!J$5*MAX(BX68*DCF!J$46,0)-MAX(BX68-BW68,0)/Inputs!$B$24)*DCF!J$6</f>
        <v>-5517.5696802055445</v>
      </c>
      <c r="DF68" s="15">
        <f ca="1">(BY68*DCF!K$46-DCF!K$5*MAX(BY68*DCF!K$46,0)-MAX(BY68-BX68,0)/Inputs!$B$24)*DCF!K$6</f>
        <v>-7911.3306376442197</v>
      </c>
      <c r="DG68" s="15">
        <f ca="1">(BZ68*DCF!L$46-DCF!L$5*MAX(BZ68*DCF!L$46,0)-MAX(BZ68-BY68,0)/Inputs!$B$24)*DCF!L$6</f>
        <v>3369.9264084566153</v>
      </c>
      <c r="DH68" s="15">
        <f ca="1">(CA68*DCF!M$46-DCF!M$5*MAX(CA68*DCF!M$46,0)-MAX(CA68-BZ68,0)/Inputs!$B$24)*DCF!M$6</f>
        <v>12382.442037608347</v>
      </c>
      <c r="DI68" s="15">
        <f ca="1">SUM(CB68:CL68)+BE68*DCF!M$10*(1+Inputs!$B$30)*(1-Inputs!$B$33)*(1-Inputs!$B$30/Inputs!$B$31)/(Inputs!$B$29-Inputs!$B$30)*DCF!M$6</f>
        <v>118181.37518049331</v>
      </c>
      <c r="DJ68" s="15">
        <f ca="1">SUM(CM68:CW68)+BP68*DCF!M$28*(1+Inputs!$B$30)*(1-Inputs!$B$33)*(1-Inputs!$B$30/Inputs!$B$31)/(Inputs!$B$29-Inputs!$B$30)*DCF!M$6</f>
        <v>544486.46160621312</v>
      </c>
      <c r="DK68" s="15">
        <f ca="1">SUM(CX68:DH68)+CA68*DCF!M$46*(1+Inputs!$B$30)*(1-Inputs!$B$33)*(1-Inputs!$B$30/Inputs!$B$31)/(Inputs!$B$29-Inputs!$B$30)*DCF!M$6</f>
        <v>231949.86179409217</v>
      </c>
      <c r="DM68" s="15">
        <f ca="1">DI68+DJ68+DK68+Inputs!$B$34+Inputs!$B$36-Inputs!$B$35</f>
        <v>971468.69858079869</v>
      </c>
    </row>
    <row r="69" spans="1:117" x14ac:dyDescent="0.75">
      <c r="A69" s="11">
        <v>56</v>
      </c>
      <c r="C69" s="24">
        <f t="shared" ca="1" si="35"/>
        <v>1.2074990817409008</v>
      </c>
      <c r="D69" s="24">
        <f t="shared" ca="1" si="35"/>
        <v>-0.6131129562738199</v>
      </c>
      <c r="E69" s="24">
        <f t="shared" ca="1" si="35"/>
        <v>-1.0597477782559612</v>
      </c>
      <c r="F69" s="24">
        <f t="shared" ca="1" si="35"/>
        <v>1.0659631754174967</v>
      </c>
      <c r="G69" s="24">
        <f t="shared" ca="1" si="35"/>
        <v>0.44476673871224265</v>
      </c>
      <c r="H69" s="24">
        <f t="shared" ca="1" si="35"/>
        <v>1.3124643999960637</v>
      </c>
      <c r="I69" s="24">
        <f t="shared" ca="1" si="35"/>
        <v>0.86505895898308005</v>
      </c>
      <c r="J69" s="24">
        <f t="shared" ca="1" si="35"/>
        <v>-1.1301611269614302</v>
      </c>
      <c r="K69" s="24">
        <f t="shared" ca="1" si="35"/>
        <v>-0.26943097770536911</v>
      </c>
      <c r="L69" s="24">
        <f t="shared" ca="1" si="35"/>
        <v>0.24537484088046668</v>
      </c>
      <c r="M69" s="24">
        <f t="shared" ca="1" si="35"/>
        <v>1.7933384274032731</v>
      </c>
      <c r="N69" s="24">
        <f ca="1">SQRT(Inputs!$B$38)*C69+SQRT(1-Inputs!$B$38)*_xlfn.NORM.S.INV(RAND())</f>
        <v>1.3850780559616256</v>
      </c>
      <c r="O69" s="24">
        <f ca="1">SQRT(Inputs!$B$38)*D69+SQRT(1-Inputs!$B$38)*_xlfn.NORM.S.INV(RAND())</f>
        <v>0.39541533580731836</v>
      </c>
      <c r="P69" s="24">
        <f ca="1">SQRT(Inputs!$B$38)*E69+SQRT(1-Inputs!$B$38)*_xlfn.NORM.S.INV(RAND())</f>
        <v>4.8900075679713439E-2</v>
      </c>
      <c r="Q69" s="24">
        <f ca="1">SQRT(Inputs!$B$38)*F69+SQRT(1-Inputs!$B$38)*_xlfn.NORM.S.INV(RAND())</f>
        <v>1.4760948921478771</v>
      </c>
      <c r="R69" s="24">
        <f ca="1">SQRT(Inputs!$B$38)*G69+SQRT(1-Inputs!$B$38)*_xlfn.NORM.S.INV(RAND())</f>
        <v>0.75777429044911337</v>
      </c>
      <c r="S69" s="24">
        <f ca="1">SQRT(Inputs!$B$38)*H69+SQRT(1-Inputs!$B$38)*_xlfn.NORM.S.INV(RAND())</f>
        <v>0.93294238373271876</v>
      </c>
      <c r="T69" s="24">
        <f ca="1">SQRT(Inputs!$B$38)*I69+SQRT(1-Inputs!$B$38)*_xlfn.NORM.S.INV(RAND())</f>
        <v>0.78085013916628143</v>
      </c>
      <c r="U69" s="24">
        <f ca="1">SQRT(Inputs!$B$38)*J69+SQRT(1-Inputs!$B$38)*_xlfn.NORM.S.INV(RAND())</f>
        <v>-2.6189087468445233</v>
      </c>
      <c r="V69" s="24">
        <f ca="1">SQRT(Inputs!$B$38)*K69+SQRT(1-Inputs!$B$38)*_xlfn.NORM.S.INV(RAND())</f>
        <v>-1.1537599530154945</v>
      </c>
      <c r="W69" s="24">
        <f ca="1">SQRT(Inputs!$B$38)*L69+SQRT(1-Inputs!$B$38)*_xlfn.NORM.S.INV(RAND())</f>
        <v>1.2380952910425593</v>
      </c>
      <c r="X69" s="24">
        <f ca="1">SQRT(Inputs!$B$38)*M69+SQRT(1-Inputs!$B$38)*_xlfn.NORM.S.INV(RAND())</f>
        <v>0.13699357516860877</v>
      </c>
      <c r="Y69" s="24">
        <f ca="1">SQRT(Inputs!$B$38)*C69+SQRT(1-Inputs!$B$38)*_xlfn.NORM.S.INV(RAND())</f>
        <v>1.8900531954942852</v>
      </c>
      <c r="Z69" s="24">
        <f ca="1">SQRT(Inputs!$B$38)*D69+SQRT(1-Inputs!$B$38)*_xlfn.NORM.S.INV(RAND())</f>
        <v>-0.71159758322017597</v>
      </c>
      <c r="AA69" s="24">
        <f ca="1">SQRT(Inputs!$B$38)*E69+SQRT(1-Inputs!$B$38)*_xlfn.NORM.S.INV(RAND())</f>
        <v>-1.4328733985001676</v>
      </c>
      <c r="AB69" s="24">
        <f ca="1">SQRT(Inputs!$B$38)*F69+SQRT(1-Inputs!$B$38)*_xlfn.NORM.S.INV(RAND())</f>
        <v>0.29596413359584622</v>
      </c>
      <c r="AC69" s="24">
        <f ca="1">SQRT(Inputs!$B$38)*G69+SQRT(1-Inputs!$B$38)*_xlfn.NORM.S.INV(RAND())</f>
        <v>-0.43409562218551334</v>
      </c>
      <c r="AD69" s="24">
        <f ca="1">SQRT(Inputs!$B$38)*H69+SQRT(1-Inputs!$B$38)*_xlfn.NORM.S.INV(RAND())</f>
        <v>0.37359079506088433</v>
      </c>
      <c r="AE69" s="24">
        <f ca="1">SQRT(Inputs!$B$38)*I69+SQRT(1-Inputs!$B$38)*_xlfn.NORM.S.INV(RAND())</f>
        <v>1.0472778459603735</v>
      </c>
      <c r="AF69" s="24">
        <f ca="1">SQRT(Inputs!$B$38)*J69+SQRT(1-Inputs!$B$38)*_xlfn.NORM.S.INV(RAND())</f>
        <v>-0.58631585869531855</v>
      </c>
      <c r="AG69" s="24">
        <f ca="1">SQRT(Inputs!$B$38)*K69+SQRT(1-Inputs!$B$38)*_xlfn.NORM.S.INV(RAND())</f>
        <v>0.9803941298165445</v>
      </c>
      <c r="AH69" s="24">
        <f ca="1">SQRT(Inputs!$B$38)*L69+SQRT(1-Inputs!$B$38)*_xlfn.NORM.S.INV(RAND())</f>
        <v>0.93376147422020717</v>
      </c>
      <c r="AI69" s="24">
        <f ca="1">SQRT(Inputs!$B$38)*M69+SQRT(1-Inputs!$B$38)*_xlfn.NORM.S.INV(RAND())</f>
        <v>0.68622549409012967</v>
      </c>
      <c r="AJ69" s="24">
        <f ca="1">SQRT(Inputs!$B$38)*C69+SQRT(1-Inputs!$B$38)*_xlfn.NORM.S.INV(RAND())</f>
        <v>-0.57460814611323996</v>
      </c>
      <c r="AK69" s="24">
        <f ca="1">SQRT(Inputs!$B$38)*D69+SQRT(1-Inputs!$B$38)*_xlfn.NORM.S.INV(RAND())</f>
        <v>-0.95102170311059409</v>
      </c>
      <c r="AL69" s="24">
        <f ca="1">SQRT(Inputs!$B$38)*E69+SQRT(1-Inputs!$B$38)*_xlfn.NORM.S.INV(RAND())</f>
        <v>-1.227241769168296</v>
      </c>
      <c r="AM69" s="24">
        <f ca="1">SQRT(Inputs!$B$38)*F69+SQRT(1-Inputs!$B$38)*_xlfn.NORM.S.INV(RAND())</f>
        <v>-0.29094264454129004</v>
      </c>
      <c r="AN69" s="24">
        <f ca="1">SQRT(Inputs!$B$38)*G69+SQRT(1-Inputs!$B$38)*_xlfn.NORM.S.INV(RAND())</f>
        <v>0.10826589996699257</v>
      </c>
      <c r="AO69" s="24">
        <f ca="1">SQRT(Inputs!$B$38)*H69+SQRT(1-Inputs!$B$38)*_xlfn.NORM.S.INV(RAND())</f>
        <v>-0.78441031425982499</v>
      </c>
      <c r="AP69" s="24">
        <f ca="1">SQRT(Inputs!$B$38)*I69+SQRT(1-Inputs!$B$38)*_xlfn.NORM.S.INV(RAND())</f>
        <v>1.1014306594878522</v>
      </c>
      <c r="AQ69" s="24">
        <f ca="1">SQRT(Inputs!$B$38)*J69+SQRT(1-Inputs!$B$38)*_xlfn.NORM.S.INV(RAND())</f>
        <v>-1.3972216333601115</v>
      </c>
      <c r="AR69" s="24">
        <f ca="1">SQRT(Inputs!$B$38)*K69+SQRT(1-Inputs!$B$38)*_xlfn.NORM.S.INV(RAND())</f>
        <v>1.2317002862517992</v>
      </c>
      <c r="AS69" s="24">
        <f ca="1">SQRT(Inputs!$B$38)*L69+SQRT(1-Inputs!$B$38)*_xlfn.NORM.S.INV(RAND())</f>
        <v>-0.13289796563798748</v>
      </c>
      <c r="AT69" s="24">
        <f ca="1">SQRT(Inputs!$B$38)*M69+SQRT(1-Inputs!$B$38)*_xlfn.NORM.S.INV(RAND())</f>
        <v>1.914861473062166</v>
      </c>
      <c r="AU69" s="15">
        <f ca="1">Inputs!$B$6*EXP($B$8-0.5*C$5^2+C$5*N69)</f>
        <v>6209.3981914861633</v>
      </c>
      <c r="AV69" s="15">
        <f t="shared" ca="1" si="1"/>
        <v>8010.7594796164467</v>
      </c>
      <c r="AW69" s="15">
        <f t="shared" ca="1" si="2"/>
        <v>9832.3394338175713</v>
      </c>
      <c r="AX69" s="15">
        <f t="shared" ca="1" si="3"/>
        <v>14435.31562392231</v>
      </c>
      <c r="AY69" s="15">
        <f t="shared" ca="1" si="4"/>
        <v>19273.84421344208</v>
      </c>
      <c r="AZ69" s="15">
        <f t="shared" ca="1" si="5"/>
        <v>26122.916961379527</v>
      </c>
      <c r="BA69" s="15">
        <f t="shared" ca="1" si="6"/>
        <v>34690.010827578335</v>
      </c>
      <c r="BB69" s="15">
        <f t="shared" ca="1" si="7"/>
        <v>32669.349741258535</v>
      </c>
      <c r="BC69" s="15">
        <f t="shared" ca="1" si="8"/>
        <v>35794.637043159491</v>
      </c>
      <c r="BD69" s="15">
        <f t="shared" ca="1" si="9"/>
        <v>49235.717546205764</v>
      </c>
      <c r="BE69" s="15">
        <f t="shared" ca="1" si="10"/>
        <v>61089.562171344012</v>
      </c>
      <c r="BF69" s="15">
        <f ca="1">Inputs!$B$13*EXP($B$9-0.5*C$6^2+C$6*Y69)</f>
        <v>20117.953651258398</v>
      </c>
      <c r="BG69" s="15">
        <f t="shared" ca="1" si="11"/>
        <v>21564.032445509398</v>
      </c>
      <c r="BH69" s="15">
        <f t="shared" ca="1" si="12"/>
        <v>20774.21272713667</v>
      </c>
      <c r="BI69" s="15">
        <f t="shared" ca="1" si="13"/>
        <v>26616.043107167166</v>
      </c>
      <c r="BJ69" s="15">
        <f t="shared" ca="1" si="14"/>
        <v>30650.375633721174</v>
      </c>
      <c r="BK69" s="15">
        <f t="shared" ca="1" si="15"/>
        <v>39580.318040552273</v>
      </c>
      <c r="BL69" s="15">
        <f t="shared" ca="1" si="16"/>
        <v>55686.965127662144</v>
      </c>
      <c r="BM69" s="15">
        <f t="shared" ca="1" si="17"/>
        <v>63642.782462459822</v>
      </c>
      <c r="BN69" s="15">
        <f t="shared" ca="1" si="18"/>
        <v>88030.615627495165</v>
      </c>
      <c r="BO69" s="15">
        <f t="shared" ca="1" si="19"/>
        <v>120730.65670825866</v>
      </c>
      <c r="BP69" s="15">
        <f t="shared" ca="1" si="20"/>
        <v>160610.72617872391</v>
      </c>
      <c r="BQ69" s="15">
        <f ca="1">Inputs!$B$20*EXP($B$10-0.5*C$7^2+C$7*AJ69)</f>
        <v>3498.6243372407484</v>
      </c>
      <c r="BR69" s="15">
        <f t="shared" ca="1" si="21"/>
        <v>3509.6835609620312</v>
      </c>
      <c r="BS69" s="15">
        <f t="shared" ca="1" si="22"/>
        <v>3378.4795417628725</v>
      </c>
      <c r="BT69" s="15">
        <f t="shared" ca="1" si="23"/>
        <v>4315.8879290330478</v>
      </c>
      <c r="BU69" s="15">
        <f t="shared" ca="1" si="24"/>
        <v>6140.0661093288982</v>
      </c>
      <c r="BV69" s="15">
        <f t="shared" ca="1" si="25"/>
        <v>7158.7782557998326</v>
      </c>
      <c r="BW69" s="15">
        <f t="shared" ca="1" si="26"/>
        <v>12612.251018187793</v>
      </c>
      <c r="BX69" s="15">
        <f t="shared" ca="1" si="27"/>
        <v>13330.797582280567</v>
      </c>
      <c r="BY69" s="15">
        <f t="shared" ca="1" si="28"/>
        <v>23642.339628654616</v>
      </c>
      <c r="BZ69" s="15">
        <f t="shared" ca="1" si="29"/>
        <v>32372.866863160372</v>
      </c>
      <c r="CA69" s="15">
        <f t="shared" ca="1" si="30"/>
        <v>63906.06624234037</v>
      </c>
      <c r="CB69" s="15">
        <f ca="1">(AU69*DCF!C$10-DCF!C$5*MAX(AU69*DCF!C$10,0)-MAX(AU69-Inputs!$B$6,0)/Inputs!$B$10)*DCF!C$6</f>
        <v>1034.1818392567807</v>
      </c>
      <c r="CC69" s="15">
        <f ca="1">(AV69*DCF!D$10-DCF!D$5*MAX(AV69*DCF!D$10,0)-MAX(AV69-AU69,0)/Inputs!$B$10)*DCF!D$6</f>
        <v>1513.3535469059534</v>
      </c>
      <c r="CD69" s="15">
        <f ca="1">(AW69*DCF!E$10-DCF!E$5*MAX(AW69*DCF!E$10,0)-MAX(AW69-AV69,0)/Inputs!$B$10)*DCF!E$6</f>
        <v>1859.8354172301956</v>
      </c>
      <c r="CE69" s="15">
        <f ca="1">(AX69*DCF!F$10-DCF!F$5*MAX(AX69*DCF!F$10,0)-MAX(AX69-AW69,0)/Inputs!$B$10)*DCF!F$6</f>
        <v>2193.4411713849413</v>
      </c>
      <c r="CF69" s="15">
        <f ca="1">(AY69*DCF!G$10-DCF!G$5*MAX(AY69*DCF!G$10,0)-MAX(AY69-AX69,0)/Inputs!$B$10)*DCF!G$6</f>
        <v>3041.1311300657221</v>
      </c>
      <c r="CG69" s="15">
        <f ca="1">(AZ69*DCF!H$10-DCF!H$5*MAX(AZ69*DCF!H$10,0)-MAX(AZ69-AY69,0)/Inputs!$B$10)*DCF!H$6</f>
        <v>3855.6074132875005</v>
      </c>
      <c r="CH69" s="15">
        <f ca="1">(BA69*DCF!I$10-DCF!I$5*MAX(BA69*DCF!I$10,0)-MAX(BA69-AZ69,0)/Inputs!$B$10)*DCF!I$6</f>
        <v>4931.2959248550842</v>
      </c>
      <c r="CI69" s="15">
        <f ca="1">(BB69*DCF!J$10-DCF!J$5*MAX(BB69*DCF!J$10,0)-MAX(BB69-BA69,0)/Inputs!$B$10)*DCF!J$6</f>
        <v>5606.1362190878353</v>
      </c>
      <c r="CJ69" s="15">
        <f ca="1">(BC69*DCF!K$10-DCF!K$5*MAX(BC69*DCF!K$10,0)-MAX(BC69-BB69,0)/Inputs!$B$10)*DCF!K$6</f>
        <v>5324.8690521203134</v>
      </c>
      <c r="CK69" s="15">
        <f ca="1">(BD69*DCF!L$10-DCF!L$5*MAX(BD69*DCF!L$10,0)-MAX(BD69-BC69,0)/Inputs!$B$10)*DCF!L$6</f>
        <v>5687.5331316521997</v>
      </c>
      <c r="CL69" s="15">
        <f ca="1">(BE69*DCF!M$10-DCF!M$5*MAX(BE69*DCF!M$10,0)-MAX(BE69-BD69,0)/Inputs!$B$10)*DCF!M$6</f>
        <v>7204.4589599150568</v>
      </c>
      <c r="CM69" s="15">
        <f ca="1">(BF69*DCF!C$28-DCF!C$5*MAX(BF69*DCF!C$28,0)-MAX(BF69-Inputs!$B$13,0)/Inputs!$B$17)*DCF!C$6</f>
        <v>4123.4809937089904</v>
      </c>
      <c r="CN69" s="15">
        <f ca="1">(BG69*DCF!D$28-DCF!D$5*MAX(BG69*DCF!D$28,0)-MAX(BG69-BF69,0)/Inputs!$B$17)*DCF!D$6</f>
        <v>6042.5899949762679</v>
      </c>
      <c r="CO69" s="15">
        <f ca="1">(BH69*DCF!E$28-DCF!E$5*MAX(BH69*DCF!E$28,0)-MAX(BH69-BG69,0)/Inputs!$B$17)*DCF!E$6</f>
        <v>5883.6269591690871</v>
      </c>
      <c r="CP69" s="15">
        <f ca="1">(BI69*DCF!F$28-DCF!F$5*MAX(BI69*DCF!F$28,0)-MAX(BI69-BH69,0)/Inputs!$B$17)*DCF!F$6</f>
        <v>6161.9570562072204</v>
      </c>
      <c r="CQ69" s="15">
        <f ca="1">(BJ69*DCF!G$28-DCF!G$5*MAX(BJ69*DCF!G$28,0)-MAX(BJ69-BI69,0)/Inputs!$B$17)*DCF!G$6</f>
        <v>7273.937625271451</v>
      </c>
      <c r="CR69" s="15">
        <f ca="1">(BK69*DCF!H$28-DCF!H$5*MAX(BK69*DCF!H$28,0)-MAX(BK69-BJ69,0)/Inputs!$B$17)*DCF!H$6</f>
        <v>8401.1868861901148</v>
      </c>
      <c r="CS69" s="15">
        <f ca="1">(BL69*DCF!I$28-DCF!I$5*MAX(BL69*DCF!I$28,0)-MAX(BL69-BK69,0)/Inputs!$B$17)*DCF!I$6</f>
        <v>10783.161334387796</v>
      </c>
      <c r="CT69" s="15">
        <f ca="1">(BM69*DCF!J$28-DCF!J$5*MAX(BM69*DCF!J$28,0)-MAX(BM69-BL69,0)/Inputs!$B$17)*DCF!J$6</f>
        <v>13142.747496418648</v>
      </c>
      <c r="CU69" s="15">
        <f ca="1">(BN69*DCF!K$28-DCF!K$5*MAX(BN69*DCF!K$28,0)-MAX(BN69-BM69,0)/Inputs!$B$17)*DCF!K$6</f>
        <v>15603.405292875308</v>
      </c>
      <c r="CV69" s="15">
        <f ca="1">(BO69*DCF!L$28-DCF!L$5*MAX(BO69*DCF!L$28,0)-MAX(BO69-BN69,0)/Inputs!$B$17)*DCF!L$6</f>
        <v>20388.235959382928</v>
      </c>
      <c r="CW69" s="15">
        <f ca="1">(BP69*DCF!M$28-DCF!M$5*MAX(BP69*DCF!M$28,0)-MAX(BP69-BO69,0)/Inputs!$B$17)*DCF!M$6</f>
        <v>26050.413219116483</v>
      </c>
      <c r="CX69" s="15">
        <f ca="1">(BQ69*DCF!C$46-DCF!C$5*MAX(BQ69*DCF!C$46,0)-MAX(BQ69-Inputs!$B$20,0)/Inputs!$B$24)*DCF!C$6</f>
        <v>-945.46720824994111</v>
      </c>
      <c r="CY69" s="15">
        <f ca="1">(BR69*DCF!D$46-DCF!D$5*MAX(BR69*DCF!D$46,0)-MAX(BR69-BQ69,0)/Inputs!$B$24)*DCF!D$6</f>
        <v>-603.74001593953574</v>
      </c>
      <c r="CZ69" s="15">
        <f ca="1">(BS69*DCF!E$46-DCF!E$5*MAX(BS69*DCF!E$46,0)-MAX(BS69-BR69,0)/Inputs!$B$24)*DCF!E$6</f>
        <v>-399.51108818767182</v>
      </c>
      <c r="DA69" s="15">
        <f ca="1">(BT69*DCF!F$46-DCF!F$5*MAX(BT69*DCF!F$46,0)-MAX(BT69-BS69,0)/Inputs!$B$24)*DCF!F$6</f>
        <v>-655.65027366195261</v>
      </c>
      <c r="DB69" s="15">
        <f ca="1">(BU69*DCF!G$46-DCF!G$5*MAX(BU69*DCF!G$46,0)-MAX(BU69-BT69,0)/Inputs!$B$24)*DCF!G$6</f>
        <v>-820.1571911198904</v>
      </c>
      <c r="DC69" s="15">
        <f ca="1">(BV69*DCF!H$46-DCF!H$5*MAX(BV69*DCF!H$46,0)-MAX(BV69-BU69,0)/Inputs!$B$24)*DCF!H$6</f>
        <v>-316.55855776296329</v>
      </c>
      <c r="DD69" s="15">
        <f ca="1">(BW69*DCF!I$46-DCF!I$5*MAX(BW69*DCF!I$46,0)-MAX(BW69-BV69,0)/Inputs!$B$24)*DCF!I$6</f>
        <v>-1274.1962340977623</v>
      </c>
      <c r="DE69" s="15">
        <f ca="1">(BX69*DCF!J$46-DCF!J$5*MAX(BX69*DCF!J$46,0)-MAX(BX69-BW69,0)/Inputs!$B$24)*DCF!J$6</f>
        <v>368.64327427529349</v>
      </c>
      <c r="DF69" s="15">
        <f ca="1">(BY69*DCF!K$46-DCF!K$5*MAX(BY69*DCF!K$46,0)-MAX(BY69-BX69,0)/Inputs!$B$24)*DCF!K$6</f>
        <v>-1175.5238512773396</v>
      </c>
      <c r="DG69" s="15">
        <f ca="1">(BZ69*DCF!L$46-DCF!L$5*MAX(BZ69*DCF!L$46,0)-MAX(BZ69-BY69,0)/Inputs!$B$24)*DCF!L$6</f>
        <v>262.03936943521575</v>
      </c>
      <c r="DH69" s="15">
        <f ca="1">(CA69*DCF!M$46-DCF!M$5*MAX(CA69*DCF!M$46,0)-MAX(CA69-BZ69,0)/Inputs!$B$24)*DCF!M$6</f>
        <v>-1582.226063273554</v>
      </c>
      <c r="DI69" s="15">
        <f ca="1">SUM(CB69:CL69)+BE69*DCF!M$10*(1+Inputs!$B$30)*(1-Inputs!$B$33)*(1-Inputs!$B$30/Inputs!$B$31)/(Inputs!$B$29-Inputs!$B$30)*DCF!M$6</f>
        <v>212264.90315444162</v>
      </c>
      <c r="DJ69" s="15">
        <f ca="1">SUM(CM69:CW69)+BP69*DCF!M$28*(1+Inputs!$B$30)*(1-Inputs!$B$33)*(1-Inputs!$B$30/Inputs!$B$31)/(Inputs!$B$29-Inputs!$B$30)*DCF!M$6</f>
        <v>719830.44256753137</v>
      </c>
      <c r="DK69" s="15">
        <f ca="1">SUM(CX69:DH69)+CA69*DCF!M$46*(1+Inputs!$B$30)*(1-Inputs!$B$33)*(1-Inputs!$B$30/Inputs!$B$31)/(Inputs!$B$29-Inputs!$B$30)*DCF!M$6</f>
        <v>91664.000728291881</v>
      </c>
      <c r="DM69" s="15">
        <f ca="1">DI69+DJ69+DK69+Inputs!$B$34+Inputs!$B$36-Inputs!$B$35</f>
        <v>1100610.346450265</v>
      </c>
    </row>
    <row r="70" spans="1:117" x14ac:dyDescent="0.75">
      <c r="A70" s="11">
        <v>57</v>
      </c>
      <c r="C70" s="24">
        <f t="shared" ca="1" si="35"/>
        <v>0.27107798557821378</v>
      </c>
      <c r="D70" s="24">
        <f t="shared" ca="1" si="35"/>
        <v>0.46278223543303271</v>
      </c>
      <c r="E70" s="24">
        <f t="shared" ca="1" si="35"/>
        <v>-0.67493163511499299</v>
      </c>
      <c r="F70" s="24">
        <f t="shared" ca="1" si="35"/>
        <v>0.32217824625667907</v>
      </c>
      <c r="G70" s="24">
        <f t="shared" ca="1" si="35"/>
        <v>0.25652576301437352</v>
      </c>
      <c r="H70" s="24">
        <f t="shared" ca="1" si="35"/>
        <v>0.50836213679407516</v>
      </c>
      <c r="I70" s="24">
        <f t="shared" ca="1" si="35"/>
        <v>0.69590227000222049</v>
      </c>
      <c r="J70" s="24">
        <f t="shared" ca="1" si="35"/>
        <v>-5.1612332875212545E-2</v>
      </c>
      <c r="K70" s="24">
        <f t="shared" ca="1" si="35"/>
        <v>2.4372245552829228</v>
      </c>
      <c r="L70" s="24">
        <f t="shared" ca="1" si="35"/>
        <v>1.0797317848620376</v>
      </c>
      <c r="M70" s="24">
        <f t="shared" ca="1" si="35"/>
        <v>-0.85145204503668903</v>
      </c>
      <c r="N70" s="24">
        <f ca="1">SQRT(Inputs!$B$38)*C70+SQRT(1-Inputs!$B$38)*_xlfn.NORM.S.INV(RAND())</f>
        <v>0.31001664151406483</v>
      </c>
      <c r="O70" s="24">
        <f ca="1">SQRT(Inputs!$B$38)*D70+SQRT(1-Inputs!$B$38)*_xlfn.NORM.S.INV(RAND())</f>
        <v>-5.7393105483281026E-2</v>
      </c>
      <c r="P70" s="24">
        <f ca="1">SQRT(Inputs!$B$38)*E70+SQRT(1-Inputs!$B$38)*_xlfn.NORM.S.INV(RAND())</f>
        <v>1.4826788658119645</v>
      </c>
      <c r="Q70" s="24">
        <f ca="1">SQRT(Inputs!$B$38)*F70+SQRT(1-Inputs!$B$38)*_xlfn.NORM.S.INV(RAND())</f>
        <v>1.4687453467869127</v>
      </c>
      <c r="R70" s="24">
        <f ca="1">SQRT(Inputs!$B$38)*G70+SQRT(1-Inputs!$B$38)*_xlfn.NORM.S.INV(RAND())</f>
        <v>0.11037573649934507</v>
      </c>
      <c r="S70" s="24">
        <f ca="1">SQRT(Inputs!$B$38)*H70+SQRT(1-Inputs!$B$38)*_xlfn.NORM.S.INV(RAND())</f>
        <v>-0.77464755102509442</v>
      </c>
      <c r="T70" s="24">
        <f ca="1">SQRT(Inputs!$B$38)*I70+SQRT(1-Inputs!$B$38)*_xlfn.NORM.S.INV(RAND())</f>
        <v>-0.61493597420177004</v>
      </c>
      <c r="U70" s="24">
        <f ca="1">SQRT(Inputs!$B$38)*J70+SQRT(1-Inputs!$B$38)*_xlfn.NORM.S.INV(RAND())</f>
        <v>-0.22061765751957171</v>
      </c>
      <c r="V70" s="24">
        <f ca="1">SQRT(Inputs!$B$38)*K70+SQRT(1-Inputs!$B$38)*_xlfn.NORM.S.INV(RAND())</f>
        <v>0.50830793117689332</v>
      </c>
      <c r="W70" s="24">
        <f ca="1">SQRT(Inputs!$B$38)*L70+SQRT(1-Inputs!$B$38)*_xlfn.NORM.S.INV(RAND())</f>
        <v>0.61223413666609949</v>
      </c>
      <c r="X70" s="24">
        <f ca="1">SQRT(Inputs!$B$38)*M70+SQRT(1-Inputs!$B$38)*_xlfn.NORM.S.INV(RAND())</f>
        <v>-1.4208964867143501</v>
      </c>
      <c r="Y70" s="24">
        <f ca="1">SQRT(Inputs!$B$38)*C70+SQRT(1-Inputs!$B$38)*_xlfn.NORM.S.INV(RAND())</f>
        <v>-0.31254642481030737</v>
      </c>
      <c r="Z70" s="24">
        <f ca="1">SQRT(Inputs!$B$38)*D70+SQRT(1-Inputs!$B$38)*_xlfn.NORM.S.INV(RAND())</f>
        <v>-0.99117222387661064</v>
      </c>
      <c r="AA70" s="24">
        <f ca="1">SQRT(Inputs!$B$38)*E70+SQRT(1-Inputs!$B$38)*_xlfn.NORM.S.INV(RAND())</f>
        <v>-0.33876781557852387</v>
      </c>
      <c r="AB70" s="24">
        <f ca="1">SQRT(Inputs!$B$38)*F70+SQRT(1-Inputs!$B$38)*_xlfn.NORM.S.INV(RAND())</f>
        <v>-0.58325334331013545</v>
      </c>
      <c r="AC70" s="24">
        <f ca="1">SQRT(Inputs!$B$38)*G70+SQRT(1-Inputs!$B$38)*_xlfn.NORM.S.INV(RAND())</f>
        <v>-0.32496566703548918</v>
      </c>
      <c r="AD70" s="24">
        <f ca="1">SQRT(Inputs!$B$38)*H70+SQRT(1-Inputs!$B$38)*_xlfn.NORM.S.INV(RAND())</f>
        <v>4.3717699904952667E-2</v>
      </c>
      <c r="AE70" s="24">
        <f ca="1">SQRT(Inputs!$B$38)*I70+SQRT(1-Inputs!$B$38)*_xlfn.NORM.S.INV(RAND())</f>
        <v>0.58928078383104265</v>
      </c>
      <c r="AF70" s="24">
        <f ca="1">SQRT(Inputs!$B$38)*J70+SQRT(1-Inputs!$B$38)*_xlfn.NORM.S.INV(RAND())</f>
        <v>-0.48525287380341031</v>
      </c>
      <c r="AG70" s="24">
        <f ca="1">SQRT(Inputs!$B$38)*K70+SQRT(1-Inputs!$B$38)*_xlfn.NORM.S.INV(RAND())</f>
        <v>1.371781625330452</v>
      </c>
      <c r="AH70" s="24">
        <f ca="1">SQRT(Inputs!$B$38)*L70+SQRT(1-Inputs!$B$38)*_xlfn.NORM.S.INV(RAND())</f>
        <v>0.1210118147069299</v>
      </c>
      <c r="AI70" s="24">
        <f ca="1">SQRT(Inputs!$B$38)*M70+SQRT(1-Inputs!$B$38)*_xlfn.NORM.S.INV(RAND())</f>
        <v>-0.83559251812519331</v>
      </c>
      <c r="AJ70" s="24">
        <f ca="1">SQRT(Inputs!$B$38)*C70+SQRT(1-Inputs!$B$38)*_xlfn.NORM.S.INV(RAND())</f>
        <v>0.17946124868738131</v>
      </c>
      <c r="AK70" s="24">
        <f ca="1">SQRT(Inputs!$B$38)*D70+SQRT(1-Inputs!$B$38)*_xlfn.NORM.S.INV(RAND())</f>
        <v>0.60903202849958449</v>
      </c>
      <c r="AL70" s="24">
        <f ca="1">SQRT(Inputs!$B$38)*E70+SQRT(1-Inputs!$B$38)*_xlfn.NORM.S.INV(RAND())</f>
        <v>-0.86043330355090286</v>
      </c>
      <c r="AM70" s="24">
        <f ca="1">SQRT(Inputs!$B$38)*F70+SQRT(1-Inputs!$B$38)*_xlfn.NORM.S.INV(RAND())</f>
        <v>0.61367052604993555</v>
      </c>
      <c r="AN70" s="24">
        <f ca="1">SQRT(Inputs!$B$38)*G70+SQRT(1-Inputs!$B$38)*_xlfn.NORM.S.INV(RAND())</f>
        <v>0.16872354819147073</v>
      </c>
      <c r="AO70" s="24">
        <f ca="1">SQRT(Inputs!$B$38)*H70+SQRT(1-Inputs!$B$38)*_xlfn.NORM.S.INV(RAND())</f>
        <v>0.58260167159811593</v>
      </c>
      <c r="AP70" s="24">
        <f ca="1">SQRT(Inputs!$B$38)*I70+SQRT(1-Inputs!$B$38)*_xlfn.NORM.S.INV(RAND())</f>
        <v>1.1154657693280043</v>
      </c>
      <c r="AQ70" s="24">
        <f ca="1">SQRT(Inputs!$B$38)*J70+SQRT(1-Inputs!$B$38)*_xlfn.NORM.S.INV(RAND())</f>
        <v>-0.61888354156190228</v>
      </c>
      <c r="AR70" s="24">
        <f ca="1">SQRT(Inputs!$B$38)*K70+SQRT(1-Inputs!$B$38)*_xlfn.NORM.S.INV(RAND())</f>
        <v>-0.2985292255257268</v>
      </c>
      <c r="AS70" s="24">
        <f ca="1">SQRT(Inputs!$B$38)*L70+SQRT(1-Inputs!$B$38)*_xlfn.NORM.S.INV(RAND())</f>
        <v>1.2134037720126765</v>
      </c>
      <c r="AT70" s="24">
        <f ca="1">SQRT(Inputs!$B$38)*M70+SQRT(1-Inputs!$B$38)*_xlfn.NORM.S.INV(RAND())</f>
        <v>-0.3507097229326423</v>
      </c>
      <c r="AU70" s="15">
        <f ca="1">Inputs!$B$6*EXP($B$8-0.5*C$5^2+C$5*N70)</f>
        <v>5217.6154353089451</v>
      </c>
      <c r="AV70" s="15">
        <f t="shared" ca="1" si="1"/>
        <v>6297.7016091666464</v>
      </c>
      <c r="AW70" s="15">
        <f t="shared" ca="1" si="2"/>
        <v>9378.9312424394248</v>
      </c>
      <c r="AX70" s="15">
        <f t="shared" ca="1" si="3"/>
        <v>13757.008447308372</v>
      </c>
      <c r="AY70" s="15">
        <f t="shared" ca="1" si="4"/>
        <v>17030.593255613152</v>
      </c>
      <c r="AZ70" s="15">
        <f t="shared" ca="1" si="5"/>
        <v>19125.767959264456</v>
      </c>
      <c r="BA70" s="15">
        <f t="shared" ca="1" si="6"/>
        <v>21946.173193016817</v>
      </c>
      <c r="BB70" s="15">
        <f t="shared" ca="1" si="7"/>
        <v>26281.421426808683</v>
      </c>
      <c r="BC70" s="15">
        <f t="shared" ca="1" si="8"/>
        <v>33806.810131115511</v>
      </c>
      <c r="BD70" s="15">
        <f t="shared" ca="1" si="9"/>
        <v>43857.446016249334</v>
      </c>
      <c r="BE70" s="15">
        <f t="shared" ca="1" si="10"/>
        <v>47217.901287236615</v>
      </c>
      <c r="BF70" s="15">
        <f ca="1">Inputs!$B$13*EXP($B$9-0.5*C$6^2+C$6*Y70)</f>
        <v>13000.038842364749</v>
      </c>
      <c r="BG70" s="15">
        <f t="shared" ca="1" si="11"/>
        <v>13248.978727396609</v>
      </c>
      <c r="BH70" s="15">
        <f t="shared" ca="1" si="12"/>
        <v>15303.348462253845</v>
      </c>
      <c r="BI70" s="15">
        <f t="shared" ca="1" si="13"/>
        <v>17125.090668075973</v>
      </c>
      <c r="BJ70" s="15">
        <f t="shared" ca="1" si="14"/>
        <v>20033.503234247248</v>
      </c>
      <c r="BK70" s="15">
        <f t="shared" ca="1" si="15"/>
        <v>24734.105429278734</v>
      </c>
      <c r="BL70" s="15">
        <f t="shared" ca="1" si="16"/>
        <v>32793.968595158811</v>
      </c>
      <c r="BM70" s="15">
        <f t="shared" ca="1" si="17"/>
        <v>37952.646905023546</v>
      </c>
      <c r="BN70" s="15">
        <f t="shared" ca="1" si="18"/>
        <v>55016.890752651612</v>
      </c>
      <c r="BO70" s="15">
        <f t="shared" ca="1" si="19"/>
        <v>68651.532823760834</v>
      </c>
      <c r="BP70" s="15">
        <f t="shared" ca="1" si="20"/>
        <v>76864.835051356422</v>
      </c>
      <c r="BQ70" s="15">
        <f ca="1">Inputs!$B$20*EXP($B$10-0.5*C$7^2+C$7*AJ70)</f>
        <v>4571.4260620574878</v>
      </c>
      <c r="BR70" s="15">
        <f t="shared" ca="1" si="21"/>
        <v>7526.4472819602997</v>
      </c>
      <c r="BS70" s="15">
        <f t="shared" ca="1" si="22"/>
        <v>8049.9949900822076</v>
      </c>
      <c r="BT70" s="15">
        <f t="shared" ca="1" si="23"/>
        <v>13037.867156162138</v>
      </c>
      <c r="BU70" s="15">
        <f t="shared" ca="1" si="24"/>
        <v>18821.867120258077</v>
      </c>
      <c r="BV70" s="15">
        <f t="shared" ca="1" si="25"/>
        <v>29859.677258840959</v>
      </c>
      <c r="BW70" s="15">
        <f t="shared" ca="1" si="26"/>
        <v>52762.927677170184</v>
      </c>
      <c r="BX70" s="15">
        <f t="shared" ca="1" si="27"/>
        <v>65186.591087199304</v>
      </c>
      <c r="BY70" s="15">
        <f t="shared" ca="1" si="28"/>
        <v>86266.83663837002</v>
      </c>
      <c r="BZ70" s="15">
        <f t="shared" ca="1" si="29"/>
        <v>151293.62868096103</v>
      </c>
      <c r="CA70" s="15">
        <f t="shared" ca="1" si="30"/>
        <v>199681.25691312435</v>
      </c>
      <c r="CB70" s="15">
        <f ca="1">(AU70*DCF!C$10-DCF!C$5*MAX(AU70*DCF!C$10,0)-MAX(AU70-Inputs!$B$6,0)/Inputs!$B$10)*DCF!C$6</f>
        <v>1041.2534270844988</v>
      </c>
      <c r="CC70" s="15">
        <f ca="1">(AV70*DCF!D$10-DCF!D$5*MAX(AV70*DCF!D$10,0)-MAX(AV70-AU70,0)/Inputs!$B$10)*DCF!D$6</f>
        <v>1271.6713560745504</v>
      </c>
      <c r="CD70" s="15">
        <f ca="1">(AW70*DCF!E$10-DCF!E$5*MAX(AW70*DCF!E$10,0)-MAX(AW70-AV70,0)/Inputs!$B$10)*DCF!E$6</f>
        <v>1471.4254115588581</v>
      </c>
      <c r="CE70" s="15">
        <f ca="1">(AX70*DCF!F$10-DCF!F$5*MAX(AX70*DCF!F$10,0)-MAX(AX70-AW70,0)/Inputs!$B$10)*DCF!F$6</f>
        <v>2092.1636986646708</v>
      </c>
      <c r="CF70" s="15">
        <f ca="1">(AY70*DCF!G$10-DCF!G$5*MAX(AY70*DCF!G$10,0)-MAX(AY70-AX70,0)/Inputs!$B$10)*DCF!G$6</f>
        <v>2879.7412817415247</v>
      </c>
      <c r="CG70" s="15">
        <f ca="1">(AZ70*DCF!H$10-DCF!H$5*MAX(AZ70*DCF!H$10,0)-MAX(AZ70-AY70,0)/Inputs!$B$10)*DCF!H$6</f>
        <v>3341.245738252725</v>
      </c>
      <c r="CH70" s="15">
        <f ca="1">(BA70*DCF!I$10-DCF!I$5*MAX(BA70*DCF!I$10,0)-MAX(BA70-AZ70,0)/Inputs!$B$10)*DCF!I$6</f>
        <v>3546.1199671218715</v>
      </c>
      <c r="CI70" s="15">
        <f ca="1">(BB70*DCF!J$10-DCF!J$5*MAX(BB70*DCF!J$10,0)-MAX(BB70-BA70,0)/Inputs!$B$10)*DCF!J$6</f>
        <v>3853.0174675879693</v>
      </c>
      <c r="CJ70" s="15">
        <f ca="1">(BC70*DCF!K$10-DCF!K$5*MAX(BC70*DCF!K$10,0)-MAX(BC70-BB70,0)/Inputs!$B$10)*DCF!K$6</f>
        <v>4388.9136294765785</v>
      </c>
      <c r="CK70" s="15">
        <f ca="1">(BD70*DCF!L$10-DCF!L$5*MAX(BD70*DCF!L$10,0)-MAX(BD70-BC70,0)/Inputs!$B$10)*DCF!L$6</f>
        <v>5314.826897080291</v>
      </c>
      <c r="CL70" s="15">
        <f ca="1">(BE70*DCF!M$10-DCF!M$5*MAX(BE70*DCF!M$10,0)-MAX(BE70-BD70,0)/Inputs!$B$10)*DCF!M$6</f>
        <v>6261.614301889811</v>
      </c>
      <c r="CM70" s="15">
        <f ca="1">(BF70*DCF!C$28-DCF!C$5*MAX(BF70*DCF!C$28,0)-MAX(BF70-Inputs!$B$13,0)/Inputs!$B$17)*DCF!C$6</f>
        <v>3595.00030723186</v>
      </c>
      <c r="CN70" s="15">
        <f ca="1">(BG70*DCF!D$28-DCF!D$5*MAX(BG70*DCF!D$28,0)-MAX(BG70-BF70,0)/Inputs!$B$17)*DCF!D$6</f>
        <v>3849.0195158741435</v>
      </c>
      <c r="CO70" s="15">
        <f ca="1">(BH70*DCF!E$28-DCF!E$5*MAX(BH70*DCF!E$28,0)-MAX(BH70-BG70,0)/Inputs!$B$17)*DCF!E$6</f>
        <v>3929.2927859309284</v>
      </c>
      <c r="CP70" s="15">
        <f ca="1">(BI70*DCF!F$28-DCF!F$5*MAX(BI70*DCF!F$28,0)-MAX(BI70-BH70,0)/Inputs!$B$17)*DCF!F$6</f>
        <v>4317.3340633223697</v>
      </c>
      <c r="CQ70" s="15">
        <f ca="1">(BJ70*DCF!G$28-DCF!G$5*MAX(BJ70*DCF!G$28,0)-MAX(BJ70-BI70,0)/Inputs!$B$17)*DCF!G$6</f>
        <v>4708.678145854441</v>
      </c>
      <c r="CR70" s="15">
        <f ca="1">(BK70*DCF!H$28-DCF!H$5*MAX(BK70*DCF!H$28,0)-MAX(BK70-BJ70,0)/Inputs!$B$17)*DCF!H$6</f>
        <v>5386.6754918034903</v>
      </c>
      <c r="CS70" s="15">
        <f ca="1">(BL70*DCF!I$28-DCF!I$5*MAX(BL70*DCF!I$28,0)-MAX(BL70-BK70,0)/Inputs!$B$17)*DCF!I$6</f>
        <v>6554.7638562813045</v>
      </c>
      <c r="CT70" s="15">
        <f ca="1">(BM70*DCF!J$28-DCF!J$5*MAX(BM70*DCF!J$28,0)-MAX(BM70-BL70,0)/Inputs!$B$17)*DCF!J$6</f>
        <v>7782.5923493020273</v>
      </c>
      <c r="CU70" s="15">
        <f ca="1">(BN70*DCF!K$28-DCF!K$5*MAX(BN70*DCF!K$28,0)-MAX(BN70-BM70,0)/Inputs!$B$17)*DCF!K$6</f>
        <v>9528.5022820870745</v>
      </c>
      <c r="CV70" s="15">
        <f ca="1">(BO70*DCF!L$28-DCF!L$5*MAX(BO70*DCF!L$28,0)-MAX(BO70-BN70,0)/Inputs!$B$17)*DCF!L$6</f>
        <v>12154.639299419221</v>
      </c>
      <c r="CW70" s="15">
        <f ca="1">(BP70*DCF!M$28-DCF!M$5*MAX(BP70*DCF!M$28,0)-MAX(BP70-BO70,0)/Inputs!$B$17)*DCF!M$6</f>
        <v>13603.642328024431</v>
      </c>
      <c r="CX70" s="15">
        <f ca="1">(BQ70*DCF!C$46-DCF!C$5*MAX(BQ70*DCF!C$46,0)-MAX(BQ70-Inputs!$B$20,0)/Inputs!$B$24)*DCF!C$6</f>
        <v>-1688.7478490005687</v>
      </c>
      <c r="CY70" s="15">
        <f ca="1">(BR70*DCF!D$46-DCF!D$5*MAX(BR70*DCF!D$46,0)-MAX(BR70-BQ70,0)/Inputs!$B$24)*DCF!D$6</f>
        <v>-2545.4720576404725</v>
      </c>
      <c r="CZ70" s="15">
        <f ca="1">(BS70*DCF!E$46-DCF!E$5*MAX(BS70*DCF!E$46,0)-MAX(BS70-BR70,0)/Inputs!$B$24)*DCF!E$6</f>
        <v>-1158.2940171712889</v>
      </c>
      <c r="DA70" s="15">
        <f ca="1">(BT70*DCF!F$46-DCF!F$5*MAX(BT70*DCF!F$46,0)-MAX(BT70-BS70,0)/Inputs!$B$24)*DCF!F$6</f>
        <v>-2765.7418523330643</v>
      </c>
      <c r="DB70" s="15">
        <f ca="1">(BU70*DCF!G$46-DCF!G$5*MAX(BU70*DCF!G$46,0)-MAX(BU70-BT70,0)/Inputs!$B$24)*DCF!G$6</f>
        <v>-2578.7537324929845</v>
      </c>
      <c r="DC70" s="15">
        <f ca="1">(BV70*DCF!H$46-DCF!H$5*MAX(BV70*DCF!H$46,0)-MAX(BV70-BU70,0)/Inputs!$B$24)*DCF!H$6</f>
        <v>-3429.931870779852</v>
      </c>
      <c r="DD70" s="15">
        <f ca="1">(BW70*DCF!I$46-DCF!I$5*MAX(BW70*DCF!I$46,0)-MAX(BW70-BV70,0)/Inputs!$B$24)*DCF!I$6</f>
        <v>-5356.0569062506283</v>
      </c>
      <c r="DE70" s="15">
        <f ca="1">(BX70*DCF!J$46-DCF!J$5*MAX(BX70*DCF!J$46,0)-MAX(BX70-BW70,0)/Inputs!$B$24)*DCF!J$6</f>
        <v>-560.15538175801009</v>
      </c>
      <c r="DF70" s="15">
        <f ca="1">(BY70*DCF!K$46-DCF!K$5*MAX(BY70*DCF!K$46,0)-MAX(BY70-BX70,0)/Inputs!$B$24)*DCF!K$6</f>
        <v>-236.24930389820835</v>
      </c>
      <c r="DG70" s="15">
        <f ca="1">(BZ70*DCF!L$46-DCF!L$5*MAX(BZ70*DCF!L$46,0)-MAX(BZ70-BY70,0)/Inputs!$B$24)*DCF!L$6</f>
        <v>-4257.5499767909814</v>
      </c>
      <c r="DH70" s="15">
        <f ca="1">(CA70*DCF!M$46-DCF!M$5*MAX(CA70*DCF!M$46,0)-MAX(CA70-BZ70,0)/Inputs!$B$24)*DCF!M$6</f>
        <v>5538.4930704046328</v>
      </c>
      <c r="DI70" s="15">
        <f ca="1">SUM(CB70:CL70)+BE70*DCF!M$10*(1+Inputs!$B$30)*(1-Inputs!$B$33)*(1-Inputs!$B$30/Inputs!$B$31)/(Inputs!$B$29-Inputs!$B$30)*DCF!M$6</f>
        <v>166870.03685101724</v>
      </c>
      <c r="DJ70" s="15">
        <f ca="1">SUM(CM70:CW70)+BP70*DCF!M$28*(1+Inputs!$B$30)*(1-Inputs!$B$33)*(1-Inputs!$B$30/Inputs!$B$31)/(Inputs!$B$29-Inputs!$B$30)*DCF!M$6</f>
        <v>360631.27693198796</v>
      </c>
      <c r="DK70" s="15">
        <f ca="1">SUM(CX70:DH70)+CA70*DCF!M$46*(1+Inputs!$B$30)*(1-Inputs!$B$33)*(1-Inputs!$B$30/Inputs!$B$31)/(Inputs!$B$29-Inputs!$B$30)*DCF!M$6</f>
        <v>289692.41706700483</v>
      </c>
      <c r="DM70" s="15">
        <f ca="1">DI70+DJ70+DK70+Inputs!$B$34+Inputs!$B$36-Inputs!$B$35</f>
        <v>894044.73085001006</v>
      </c>
    </row>
    <row r="71" spans="1:117" x14ac:dyDescent="0.75">
      <c r="A71" s="11">
        <v>58</v>
      </c>
      <c r="C71" s="24">
        <f t="shared" ca="1" si="35"/>
        <v>1.0772233594174188</v>
      </c>
      <c r="D71" s="24">
        <f t="shared" ca="1" si="35"/>
        <v>-6.348605499422269E-2</v>
      </c>
      <c r="E71" s="24">
        <f t="shared" ca="1" si="35"/>
        <v>0.20411787525645392</v>
      </c>
      <c r="F71" s="24">
        <f t="shared" ca="1" si="35"/>
        <v>-9.0337170175843765E-2</v>
      </c>
      <c r="G71" s="24">
        <f t="shared" ca="1" si="35"/>
        <v>-1.3645645455094009</v>
      </c>
      <c r="H71" s="24">
        <f t="shared" ca="1" si="35"/>
        <v>-0.38553950648422192</v>
      </c>
      <c r="I71" s="24">
        <f t="shared" ca="1" si="35"/>
        <v>-0.50006437883884414</v>
      </c>
      <c r="J71" s="24">
        <f t="shared" ca="1" si="35"/>
        <v>-0.51194040484705472</v>
      </c>
      <c r="K71" s="24">
        <f t="shared" ca="1" si="35"/>
        <v>0.319464996828489</v>
      </c>
      <c r="L71" s="24">
        <f t="shared" ca="1" si="35"/>
        <v>-0.54814446085690338</v>
      </c>
      <c r="M71" s="24">
        <f t="shared" ca="1" si="35"/>
        <v>0.50792306416306987</v>
      </c>
      <c r="N71" s="24">
        <f ca="1">SQRT(Inputs!$B$38)*C71+SQRT(1-Inputs!$B$38)*_xlfn.NORM.S.INV(RAND())</f>
        <v>0.82164084123875025</v>
      </c>
      <c r="O71" s="24">
        <f ca="1">SQRT(Inputs!$B$38)*D71+SQRT(1-Inputs!$B$38)*_xlfn.NORM.S.INV(RAND())</f>
        <v>0.43168183787540637</v>
      </c>
      <c r="P71" s="24">
        <f ca="1">SQRT(Inputs!$B$38)*E71+SQRT(1-Inputs!$B$38)*_xlfn.NORM.S.INV(RAND())</f>
        <v>-0.2615131868775471</v>
      </c>
      <c r="Q71" s="24">
        <f ca="1">SQRT(Inputs!$B$38)*F71+SQRT(1-Inputs!$B$38)*_xlfn.NORM.S.INV(RAND())</f>
        <v>6.4019467262872914E-2</v>
      </c>
      <c r="R71" s="24">
        <f ca="1">SQRT(Inputs!$B$38)*G71+SQRT(1-Inputs!$B$38)*_xlfn.NORM.S.INV(RAND())</f>
        <v>-0.43399050983548931</v>
      </c>
      <c r="S71" s="24">
        <f ca="1">SQRT(Inputs!$B$38)*H71+SQRT(1-Inputs!$B$38)*_xlfn.NORM.S.INV(RAND())</f>
        <v>-0.3580110837967867</v>
      </c>
      <c r="T71" s="24">
        <f ca="1">SQRT(Inputs!$B$38)*I71+SQRT(1-Inputs!$B$38)*_xlfn.NORM.S.INV(RAND())</f>
        <v>-8.9208565339703866E-2</v>
      </c>
      <c r="U71" s="24">
        <f ca="1">SQRT(Inputs!$B$38)*J71+SQRT(1-Inputs!$B$38)*_xlfn.NORM.S.INV(RAND())</f>
        <v>0.45896908278341142</v>
      </c>
      <c r="V71" s="24">
        <f ca="1">SQRT(Inputs!$B$38)*K71+SQRT(1-Inputs!$B$38)*_xlfn.NORM.S.INV(RAND())</f>
        <v>0.79573986513236239</v>
      </c>
      <c r="W71" s="24">
        <f ca="1">SQRT(Inputs!$B$38)*L71+SQRT(1-Inputs!$B$38)*_xlfn.NORM.S.INV(RAND())</f>
        <v>-0.73187472958205313</v>
      </c>
      <c r="X71" s="24">
        <f ca="1">SQRT(Inputs!$B$38)*M71+SQRT(1-Inputs!$B$38)*_xlfn.NORM.S.INV(RAND())</f>
        <v>0.65074338282903421</v>
      </c>
      <c r="Y71" s="24">
        <f ca="1">SQRT(Inputs!$B$38)*C71+SQRT(1-Inputs!$B$38)*_xlfn.NORM.S.INV(RAND())</f>
        <v>1.2523286783310548</v>
      </c>
      <c r="Z71" s="24">
        <f ca="1">SQRT(Inputs!$B$38)*D71+SQRT(1-Inputs!$B$38)*_xlfn.NORM.S.INV(RAND())</f>
        <v>1.1117665114322233</v>
      </c>
      <c r="AA71" s="24">
        <f ca="1">SQRT(Inputs!$B$38)*E71+SQRT(1-Inputs!$B$38)*_xlfn.NORM.S.INV(RAND())</f>
        <v>0.84067842925754921</v>
      </c>
      <c r="AB71" s="24">
        <f ca="1">SQRT(Inputs!$B$38)*F71+SQRT(1-Inputs!$B$38)*_xlfn.NORM.S.INV(RAND())</f>
        <v>-0.65923349348285665</v>
      </c>
      <c r="AC71" s="24">
        <f ca="1">SQRT(Inputs!$B$38)*G71+SQRT(1-Inputs!$B$38)*_xlfn.NORM.S.INV(RAND())</f>
        <v>-0.66785879956784999</v>
      </c>
      <c r="AD71" s="24">
        <f ca="1">SQRT(Inputs!$B$38)*H71+SQRT(1-Inputs!$B$38)*_xlfn.NORM.S.INV(RAND())</f>
        <v>-0.9430009593287435</v>
      </c>
      <c r="AE71" s="24">
        <f ca="1">SQRT(Inputs!$B$38)*I71+SQRT(1-Inputs!$B$38)*_xlfn.NORM.S.INV(RAND())</f>
        <v>-9.7718891257584595E-2</v>
      </c>
      <c r="AF71" s="24">
        <f ca="1">SQRT(Inputs!$B$38)*J71+SQRT(1-Inputs!$B$38)*_xlfn.NORM.S.INV(RAND())</f>
        <v>0.75791331187003963</v>
      </c>
      <c r="AG71" s="24">
        <f ca="1">SQRT(Inputs!$B$38)*K71+SQRT(1-Inputs!$B$38)*_xlfn.NORM.S.INV(RAND())</f>
        <v>0.40010821608864355</v>
      </c>
      <c r="AH71" s="24">
        <f ca="1">SQRT(Inputs!$B$38)*L71+SQRT(1-Inputs!$B$38)*_xlfn.NORM.S.INV(RAND())</f>
        <v>0.89929871533704486</v>
      </c>
      <c r="AI71" s="24">
        <f ca="1">SQRT(Inputs!$B$38)*M71+SQRT(1-Inputs!$B$38)*_xlfn.NORM.S.INV(RAND())</f>
        <v>-0.60285276039241864</v>
      </c>
      <c r="AJ71" s="24">
        <f ca="1">SQRT(Inputs!$B$38)*C71+SQRT(1-Inputs!$B$38)*_xlfn.NORM.S.INV(RAND())</f>
        <v>-0.17160631779865454</v>
      </c>
      <c r="AK71" s="24">
        <f ca="1">SQRT(Inputs!$B$38)*D71+SQRT(1-Inputs!$B$38)*_xlfn.NORM.S.INV(RAND())</f>
        <v>-1.0472315584421743</v>
      </c>
      <c r="AL71" s="24">
        <f ca="1">SQRT(Inputs!$B$38)*E71+SQRT(1-Inputs!$B$38)*_xlfn.NORM.S.INV(RAND())</f>
        <v>1.4359849816981827</v>
      </c>
      <c r="AM71" s="24">
        <f ca="1">SQRT(Inputs!$B$38)*F71+SQRT(1-Inputs!$B$38)*_xlfn.NORM.S.INV(RAND())</f>
        <v>-0.73140115833945385</v>
      </c>
      <c r="AN71" s="24">
        <f ca="1">SQRT(Inputs!$B$38)*G71+SQRT(1-Inputs!$B$38)*_xlfn.NORM.S.INV(RAND())</f>
        <v>0.18111721606358411</v>
      </c>
      <c r="AO71" s="24">
        <f ca="1">SQRT(Inputs!$B$38)*H71+SQRT(1-Inputs!$B$38)*_xlfn.NORM.S.INV(RAND())</f>
        <v>-0.64966955277713134</v>
      </c>
      <c r="AP71" s="24">
        <f ca="1">SQRT(Inputs!$B$38)*I71+SQRT(1-Inputs!$B$38)*_xlfn.NORM.S.INV(RAND())</f>
        <v>-0.16512617068007018</v>
      </c>
      <c r="AQ71" s="24">
        <f ca="1">SQRT(Inputs!$B$38)*J71+SQRT(1-Inputs!$B$38)*_xlfn.NORM.S.INV(RAND())</f>
        <v>-0.43791222566401355</v>
      </c>
      <c r="AR71" s="24">
        <f ca="1">SQRT(Inputs!$B$38)*K71+SQRT(1-Inputs!$B$38)*_xlfn.NORM.S.INV(RAND())</f>
        <v>-0.6156270396928416</v>
      </c>
      <c r="AS71" s="24">
        <f ca="1">SQRT(Inputs!$B$38)*L71+SQRT(1-Inputs!$B$38)*_xlfn.NORM.S.INV(RAND())</f>
        <v>0.98646870970839329</v>
      </c>
      <c r="AT71" s="24">
        <f ca="1">SQRT(Inputs!$B$38)*M71+SQRT(1-Inputs!$B$38)*_xlfn.NORM.S.INV(RAND())</f>
        <v>-0.5760874999041844</v>
      </c>
      <c r="AU71" s="15">
        <f ca="1">Inputs!$B$6*EXP($B$8-0.5*C$5^2+C$5*N71)</f>
        <v>5668.1266537100291</v>
      </c>
      <c r="AV71" s="15">
        <f t="shared" ca="1" si="1"/>
        <v>7351.5604353889958</v>
      </c>
      <c r="AW71" s="15">
        <f t="shared" ca="1" si="2"/>
        <v>8653.2503623689299</v>
      </c>
      <c r="AX71" s="15">
        <f t="shared" ca="1" si="3"/>
        <v>10649.58713813844</v>
      </c>
      <c r="AY71" s="15">
        <f t="shared" ca="1" si="4"/>
        <v>12371.663311970278</v>
      </c>
      <c r="AZ71" s="15">
        <f t="shared" ca="1" si="5"/>
        <v>14545.964642865909</v>
      </c>
      <c r="BA71" s="15">
        <f t="shared" ca="1" si="6"/>
        <v>17635.119336554762</v>
      </c>
      <c r="BB71" s="15">
        <f t="shared" ca="1" si="7"/>
        <v>22606.769282106594</v>
      </c>
      <c r="BC71" s="15">
        <f t="shared" ca="1" si="8"/>
        <v>29898.106338969537</v>
      </c>
      <c r="BD71" s="15">
        <f t="shared" ca="1" si="9"/>
        <v>34204.531869792663</v>
      </c>
      <c r="BE71" s="15">
        <f t="shared" ca="1" si="10"/>
        <v>44472.55841112943</v>
      </c>
      <c r="BF71" s="15">
        <f ca="1">Inputs!$B$13*EXP($B$9-0.5*C$6^2+C$6*Y71)</f>
        <v>17728.707532938006</v>
      </c>
      <c r="BG71" s="15">
        <f t="shared" ca="1" si="11"/>
        <v>26406.343345076308</v>
      </c>
      <c r="BH71" s="15">
        <f t="shared" ca="1" si="12"/>
        <v>37091.036205365286</v>
      </c>
      <c r="BI71" s="15">
        <f t="shared" ca="1" si="13"/>
        <v>41023.84669172718</v>
      </c>
      <c r="BJ71" s="15">
        <f t="shared" ca="1" si="14"/>
        <v>45676.702055112866</v>
      </c>
      <c r="BK71" s="15">
        <f t="shared" ca="1" si="15"/>
        <v>49305.235410020046</v>
      </c>
      <c r="BL71" s="15">
        <f t="shared" ca="1" si="16"/>
        <v>59803.392797445165</v>
      </c>
      <c r="BM71" s="15">
        <f t="shared" ca="1" si="17"/>
        <v>80768.945917563411</v>
      </c>
      <c r="BN71" s="15">
        <f t="shared" ca="1" si="18"/>
        <v>104214.59930674917</v>
      </c>
      <c r="BO71" s="15">
        <f t="shared" ca="1" si="19"/>
        <v>142354.96569752565</v>
      </c>
      <c r="BP71" s="15">
        <f t="shared" ca="1" si="20"/>
        <v>163644.6484115879</v>
      </c>
      <c r="BQ71" s="15">
        <f ca="1">Inputs!$B$20*EXP($B$10-0.5*C$7^2+C$7*AJ71)</f>
        <v>4036.2159886160475</v>
      </c>
      <c r="BR71" s="15">
        <f t="shared" ca="1" si="21"/>
        <v>3927.131749629476</v>
      </c>
      <c r="BS71" s="15">
        <f t="shared" ca="1" si="22"/>
        <v>8122.9686422058594</v>
      </c>
      <c r="BT71" s="15">
        <f t="shared" ca="1" si="23"/>
        <v>9244.4791692778581</v>
      </c>
      <c r="BU71" s="15">
        <f t="shared" ca="1" si="24"/>
        <v>13385.697390214464</v>
      </c>
      <c r="BV71" s="15">
        <f t="shared" ca="1" si="25"/>
        <v>16087.579252152886</v>
      </c>
      <c r="BW71" s="15">
        <f t="shared" ca="1" si="26"/>
        <v>21678.283960360281</v>
      </c>
      <c r="BX71" s="15">
        <f t="shared" ca="1" si="27"/>
        <v>27772.214991599267</v>
      </c>
      <c r="BY71" s="15">
        <f t="shared" ca="1" si="28"/>
        <v>34589.800786800144</v>
      </c>
      <c r="BZ71" s="15">
        <f t="shared" ca="1" si="29"/>
        <v>58184.429770286159</v>
      </c>
      <c r="CA71" s="15">
        <f t="shared" ca="1" si="30"/>
        <v>73778.536110530316</v>
      </c>
      <c r="CB71" s="15">
        <f ca="1">(AU71*DCF!C$10-DCF!C$5*MAX(AU71*DCF!C$10,0)-MAX(AU71-Inputs!$B$6,0)/Inputs!$B$10)*DCF!C$6</f>
        <v>1038.041201797809</v>
      </c>
      <c r="CC71" s="15">
        <f ca="1">(AV71*DCF!D$10-DCF!D$5*MAX(AV71*DCF!D$10,0)-MAX(AV71-AU71,0)/Inputs!$B$10)*DCF!D$6</f>
        <v>1381.431781868499</v>
      </c>
      <c r="CD71" s="15">
        <f ca="1">(AW71*DCF!E$10-DCF!E$5*MAX(AW71*DCF!E$10,0)-MAX(AW71-AV71,0)/Inputs!$B$10)*DCF!E$6</f>
        <v>1704.7032837993197</v>
      </c>
      <c r="CE71" s="15">
        <f ca="1">(AX71*DCF!F$10-DCF!F$5*MAX(AX71*DCF!F$10,0)-MAX(AX71-AW71,0)/Inputs!$B$10)*DCF!F$6</f>
        <v>1909.3997121430195</v>
      </c>
      <c r="CF71" s="15">
        <f ca="1">(AY71*DCF!G$10-DCF!G$5*MAX(AY71*DCF!G$10,0)-MAX(AY71-AX71,0)/Inputs!$B$10)*DCF!G$6</f>
        <v>2218.0428338158495</v>
      </c>
      <c r="CG71" s="15">
        <f ca="1">(AZ71*DCF!H$10-DCF!H$5*MAX(AZ71*DCF!H$10,0)-MAX(AZ71-AY71,0)/Inputs!$B$10)*DCF!H$6</f>
        <v>2438.0232881641446</v>
      </c>
      <c r="CH71" s="15">
        <f ca="1">(BA71*DCF!I$10-DCF!I$5*MAX(BA71*DCF!I$10,0)-MAX(BA71-AZ71,0)/Inputs!$B$10)*DCF!I$6</f>
        <v>2714.5633677119845</v>
      </c>
      <c r="CI71" s="15">
        <f ca="1">(BB71*DCF!J$10-DCF!J$5*MAX(BB71*DCF!J$10,0)-MAX(BB71-BA71,0)/Inputs!$B$10)*DCF!J$6</f>
        <v>3126.0024408134236</v>
      </c>
      <c r="CJ71" s="15">
        <f ca="1">(BC71*DCF!K$10-DCF!K$5*MAX(BC71*DCF!K$10,0)-MAX(BC71-BB71,0)/Inputs!$B$10)*DCF!K$6</f>
        <v>3792.4387608063112</v>
      </c>
      <c r="CK71" s="15">
        <f ca="1">(BD71*DCF!L$10-DCF!L$5*MAX(BD71*DCF!L$10,0)-MAX(BD71-BC71,0)/Inputs!$B$10)*DCF!L$6</f>
        <v>4601.8032899824821</v>
      </c>
      <c r="CL71" s="15">
        <f ca="1">(BE71*DCF!M$10-DCF!M$5*MAX(BE71*DCF!M$10,0)-MAX(BE71-BD71,0)/Inputs!$B$10)*DCF!M$6</f>
        <v>5049.0277186778676</v>
      </c>
      <c r="CM71" s="15">
        <f ca="1">(BF71*DCF!C$28-DCF!C$5*MAX(BF71*DCF!C$28,0)-MAX(BF71-Inputs!$B$13,0)/Inputs!$B$17)*DCF!C$6</f>
        <v>3946.087689254839</v>
      </c>
      <c r="CN71" s="15">
        <f ca="1">(BG71*DCF!D$28-DCF!D$5*MAX(BG71*DCF!D$28,0)-MAX(BG71-BF71,0)/Inputs!$B$17)*DCF!D$6</f>
        <v>5925.9395609594758</v>
      </c>
      <c r="CO71" s="15">
        <f ca="1">(BH71*DCF!E$28-DCF!E$5*MAX(BH71*DCF!E$28,0)-MAX(BH71-BG71,0)/Inputs!$B$17)*DCF!E$6</f>
        <v>8399.0360225058848</v>
      </c>
      <c r="CP71" s="15">
        <f ca="1">(BI71*DCF!F$28-DCF!F$5*MAX(BI71*DCF!F$28,0)-MAX(BI71-BH71,0)/Inputs!$B$17)*DCF!F$6</f>
        <v>10420.863461445997</v>
      </c>
      <c r="CQ71" s="15">
        <f ca="1">(BJ71*DCF!G$28-DCF!G$5*MAX(BJ71*DCF!G$28,0)-MAX(BJ71-BI71,0)/Inputs!$B$17)*DCF!G$6</f>
        <v>11068.602588816033</v>
      </c>
      <c r="CR71" s="15">
        <f ca="1">(BK71*DCF!H$28-DCF!H$5*MAX(BK71*DCF!H$28,0)-MAX(BK71-BJ71,0)/Inputs!$B$17)*DCF!H$6</f>
        <v>11629.956434336054</v>
      </c>
      <c r="CS71" s="15">
        <f ca="1">(BL71*DCF!I$28-DCF!I$5*MAX(BL71*DCF!I$28,0)-MAX(BL71-BK71,0)/Inputs!$B$17)*DCF!I$6</f>
        <v>12556.142015582865</v>
      </c>
      <c r="CT71" s="15">
        <f ca="1">(BM71*DCF!J$28-DCF!J$5*MAX(BM71*DCF!J$28,0)-MAX(BM71-BL71,0)/Inputs!$B$17)*DCF!J$6</f>
        <v>15238.319009064126</v>
      </c>
      <c r="CU71" s="15">
        <f ca="1">(BN71*DCF!K$28-DCF!K$5*MAX(BN71*DCF!K$28,0)-MAX(BN71-BM71,0)/Inputs!$B$17)*DCF!K$6</f>
        <v>19136.595761790821</v>
      </c>
      <c r="CV71" s="15">
        <f ca="1">(BO71*DCF!L$28-DCF!L$5*MAX(BO71*DCF!L$28,0)-MAX(BO71-BN71,0)/Inputs!$B$17)*DCF!L$6</f>
        <v>24087.157613761461</v>
      </c>
      <c r="CW71" s="15">
        <f ca="1">(BP71*DCF!M$28-DCF!M$5*MAX(BP71*DCF!M$28,0)-MAX(BP71-BO71,0)/Inputs!$B$17)*DCF!M$6</f>
        <v>28564.465235829903</v>
      </c>
      <c r="CX71" s="15">
        <f ca="1">(BQ71*DCF!C$46-DCF!C$5*MAX(BQ71*DCF!C$46,0)-MAX(BQ71-Inputs!$B$20,0)/Inputs!$B$24)*DCF!C$6</f>
        <v>-1317.9325556231274</v>
      </c>
      <c r="CY71" s="15">
        <f ca="1">(BR71*DCF!D$46-DCF!D$5*MAX(BR71*DCF!D$46,0)-MAX(BR71-BQ71,0)/Inputs!$B$24)*DCF!D$6</f>
        <v>-670.26980776548612</v>
      </c>
      <c r="CZ71" s="15">
        <f ca="1">(BS71*DCF!E$46-DCF!E$5*MAX(BS71*DCF!E$46,0)-MAX(BS71-BR71,0)/Inputs!$B$24)*DCF!E$6</f>
        <v>-2614.438578581312</v>
      </c>
      <c r="DA71" s="15">
        <f ca="1">(BT71*DCF!F$46-DCF!F$5*MAX(BT71*DCF!F$46,0)-MAX(BT71-BS71,0)/Inputs!$B$24)*DCF!F$6</f>
        <v>-1081.6188577218879</v>
      </c>
      <c r="DB71" s="15">
        <f ca="1">(BU71*DCF!G$46-DCF!G$5*MAX(BU71*DCF!G$46,0)-MAX(BU71-BT71,0)/Inputs!$B$24)*DCF!G$6</f>
        <v>-1843.2924023395549</v>
      </c>
      <c r="DC71" s="15">
        <f ca="1">(BV71*DCF!H$46-DCF!H$5*MAX(BV71*DCF!H$46,0)-MAX(BV71-BU71,0)/Inputs!$B$24)*DCF!H$6</f>
        <v>-839.59323389253416</v>
      </c>
      <c r="DD71" s="15">
        <f ca="1">(BW71*DCF!I$46-DCF!I$5*MAX(BW71*DCF!I$46,0)-MAX(BW71-BV71,0)/Inputs!$B$24)*DCF!I$6</f>
        <v>-1104.2066723089156</v>
      </c>
      <c r="DE71" s="15">
        <f ca="1">(BX71*DCF!J$46-DCF!J$5*MAX(BX71*DCF!J$46,0)-MAX(BX71-BW71,0)/Inputs!$B$24)*DCF!J$6</f>
        <v>-451.04335177632498</v>
      </c>
      <c r="DF71" s="15">
        <f ca="1">(BY71*DCF!K$46-DCF!K$5*MAX(BY71*DCF!K$46,0)-MAX(BY71-BX71,0)/Inputs!$B$24)*DCF!K$6</f>
        <v>305.75782652220124</v>
      </c>
      <c r="DG71" s="15">
        <f ca="1">(BZ71*DCF!L$46-DCF!L$5*MAX(BZ71*DCF!L$46,0)-MAX(BZ71-BY71,0)/Inputs!$B$24)*DCF!L$6</f>
        <v>-1317.5222735159048</v>
      </c>
      <c r="DH71" s="15">
        <f ca="1">(CA71*DCF!M$46-DCF!M$5*MAX(CA71*DCF!M$46,0)-MAX(CA71-BZ71,0)/Inputs!$B$24)*DCF!M$6</f>
        <v>2523.9030193706376</v>
      </c>
      <c r="DI71" s="15">
        <f ca="1">SUM(CB71:CL71)+BE71*DCF!M$10*(1+Inputs!$B$30)*(1-Inputs!$B$33)*(1-Inputs!$B$30/Inputs!$B$31)/(Inputs!$B$29-Inputs!$B$30)*DCF!M$6</f>
        <v>153741.19582645711</v>
      </c>
      <c r="DJ71" s="15">
        <f ca="1">SUM(CM71:CW71)+BP71*DCF!M$28*(1+Inputs!$B$30)*(1-Inputs!$B$33)*(1-Inputs!$B$30/Inputs!$B$31)/(Inputs!$B$29-Inputs!$B$30)*DCF!M$6</f>
        <v>758206.79273454612</v>
      </c>
      <c r="DK71" s="15">
        <f ca="1">SUM(CX71:DH71)+CA71*DCF!M$46*(1+Inputs!$B$30)*(1-Inputs!$B$33)*(1-Inputs!$B$30/Inputs!$B$31)/(Inputs!$B$29-Inputs!$B$30)*DCF!M$6</f>
        <v>105660.09956555946</v>
      </c>
      <c r="DM71" s="15">
        <f ca="1">DI71+DJ71+DK71+Inputs!$B$34+Inputs!$B$36-Inputs!$B$35</f>
        <v>1094459.0881265625</v>
      </c>
    </row>
    <row r="72" spans="1:117" x14ac:dyDescent="0.75">
      <c r="A72" s="11">
        <v>59</v>
      </c>
      <c r="C72" s="24">
        <f t="shared" ca="1" si="35"/>
        <v>-1.1816892954813236</v>
      </c>
      <c r="D72" s="24">
        <f t="shared" ca="1" si="35"/>
        <v>-0.70304217855267248</v>
      </c>
      <c r="E72" s="24">
        <f t="shared" ca="1" si="35"/>
        <v>-1.0252936074398797</v>
      </c>
      <c r="F72" s="24">
        <f t="shared" ca="1" si="35"/>
        <v>1.6992274968871794</v>
      </c>
      <c r="G72" s="24">
        <f t="shared" ca="1" si="35"/>
        <v>-0.46611206692453738</v>
      </c>
      <c r="H72" s="24">
        <f t="shared" ca="1" si="35"/>
        <v>0.95670384445882928</v>
      </c>
      <c r="I72" s="24">
        <f t="shared" ca="1" si="35"/>
        <v>0.5682153007333135</v>
      </c>
      <c r="J72" s="24">
        <f t="shared" ca="1" si="35"/>
        <v>0.32582870546901521</v>
      </c>
      <c r="K72" s="24">
        <f t="shared" ca="1" si="35"/>
        <v>0.15075822262783278</v>
      </c>
      <c r="L72" s="24">
        <f t="shared" ca="1" si="35"/>
        <v>1.1127991430643172</v>
      </c>
      <c r="M72" s="24">
        <f t="shared" ca="1" si="35"/>
        <v>-0.62951113238362566</v>
      </c>
      <c r="N72" s="24">
        <f ca="1">SQRT(Inputs!$B$38)*C72+SQRT(1-Inputs!$B$38)*_xlfn.NORM.S.INV(RAND())</f>
        <v>0.41069796583484175</v>
      </c>
      <c r="O72" s="24">
        <f ca="1">SQRT(Inputs!$B$38)*D72+SQRT(1-Inputs!$B$38)*_xlfn.NORM.S.INV(RAND())</f>
        <v>-0.91493876178293987</v>
      </c>
      <c r="P72" s="24">
        <f ca="1">SQRT(Inputs!$B$38)*E72+SQRT(1-Inputs!$B$38)*_xlfn.NORM.S.INV(RAND())</f>
        <v>0.13795683382251955</v>
      </c>
      <c r="Q72" s="24">
        <f ca="1">SQRT(Inputs!$B$38)*F72+SQRT(1-Inputs!$B$38)*_xlfn.NORM.S.INV(RAND())</f>
        <v>0.37965720680822923</v>
      </c>
      <c r="R72" s="24">
        <f ca="1">SQRT(Inputs!$B$38)*G72+SQRT(1-Inputs!$B$38)*_xlfn.NORM.S.INV(RAND())</f>
        <v>0.94325651587087678</v>
      </c>
      <c r="S72" s="24">
        <f ca="1">SQRT(Inputs!$B$38)*H72+SQRT(1-Inputs!$B$38)*_xlfn.NORM.S.INV(RAND())</f>
        <v>1.0006934208205753</v>
      </c>
      <c r="T72" s="24">
        <f ca="1">SQRT(Inputs!$B$38)*I72+SQRT(1-Inputs!$B$38)*_xlfn.NORM.S.INV(RAND())</f>
        <v>0.97349435537942863</v>
      </c>
      <c r="U72" s="24">
        <f ca="1">SQRT(Inputs!$B$38)*J72+SQRT(1-Inputs!$B$38)*_xlfn.NORM.S.INV(RAND())</f>
        <v>0.94864770623027883</v>
      </c>
      <c r="V72" s="24">
        <f ca="1">SQRT(Inputs!$B$38)*K72+SQRT(1-Inputs!$B$38)*_xlfn.NORM.S.INV(RAND())</f>
        <v>0.17804332313914606</v>
      </c>
      <c r="W72" s="24">
        <f ca="1">SQRT(Inputs!$B$38)*L72+SQRT(1-Inputs!$B$38)*_xlfn.NORM.S.INV(RAND())</f>
        <v>-0.69491861473312955</v>
      </c>
      <c r="X72" s="24">
        <f ca="1">SQRT(Inputs!$B$38)*M72+SQRT(1-Inputs!$B$38)*_xlfn.NORM.S.INV(RAND())</f>
        <v>-0.65524525754665319</v>
      </c>
      <c r="Y72" s="24">
        <f ca="1">SQRT(Inputs!$B$38)*C72+SQRT(1-Inputs!$B$38)*_xlfn.NORM.S.INV(RAND())</f>
        <v>-1.7692213399046022</v>
      </c>
      <c r="Z72" s="24">
        <f ca="1">SQRT(Inputs!$B$38)*D72+SQRT(1-Inputs!$B$38)*_xlfn.NORM.S.INV(RAND())</f>
        <v>0.18145165561861382</v>
      </c>
      <c r="AA72" s="24">
        <f ca="1">SQRT(Inputs!$B$38)*E72+SQRT(1-Inputs!$B$38)*_xlfn.NORM.S.INV(RAND())</f>
        <v>-7.5253445989632073E-2</v>
      </c>
      <c r="AB72" s="24">
        <f ca="1">SQRT(Inputs!$B$38)*F72+SQRT(1-Inputs!$B$38)*_xlfn.NORM.S.INV(RAND())</f>
        <v>-1.4098810405881743</v>
      </c>
      <c r="AC72" s="24">
        <f ca="1">SQRT(Inputs!$B$38)*G72+SQRT(1-Inputs!$B$38)*_xlfn.NORM.S.INV(RAND())</f>
        <v>-0.57333973107475011</v>
      </c>
      <c r="AD72" s="24">
        <f ca="1">SQRT(Inputs!$B$38)*H72+SQRT(1-Inputs!$B$38)*_xlfn.NORM.S.INV(RAND())</f>
        <v>-0.14352750612825727</v>
      </c>
      <c r="AE72" s="24">
        <f ca="1">SQRT(Inputs!$B$38)*I72+SQRT(1-Inputs!$B$38)*_xlfn.NORM.S.INV(RAND())</f>
        <v>-0.24741562579148763</v>
      </c>
      <c r="AF72" s="24">
        <f ca="1">SQRT(Inputs!$B$38)*J72+SQRT(1-Inputs!$B$38)*_xlfn.NORM.S.INV(RAND())</f>
        <v>0.90242416066150954</v>
      </c>
      <c r="AG72" s="24">
        <f ca="1">SQRT(Inputs!$B$38)*K72+SQRT(1-Inputs!$B$38)*_xlfn.NORM.S.INV(RAND())</f>
        <v>-1.0735686275039338</v>
      </c>
      <c r="AH72" s="24">
        <f ca="1">SQRT(Inputs!$B$38)*L72+SQRT(1-Inputs!$B$38)*_xlfn.NORM.S.INV(RAND())</f>
        <v>0.17018088076558424</v>
      </c>
      <c r="AI72" s="24">
        <f ca="1">SQRT(Inputs!$B$38)*M72+SQRT(1-Inputs!$B$38)*_xlfn.NORM.S.INV(RAND())</f>
        <v>-0.15512538086115496</v>
      </c>
      <c r="AJ72" s="24">
        <f ca="1">SQRT(Inputs!$B$38)*C72+SQRT(1-Inputs!$B$38)*_xlfn.NORM.S.INV(RAND())</f>
        <v>-0.32704087357645717</v>
      </c>
      <c r="AK72" s="24">
        <f ca="1">SQRT(Inputs!$B$38)*D72+SQRT(1-Inputs!$B$38)*_xlfn.NORM.S.INV(RAND())</f>
        <v>-0.45770393385547442</v>
      </c>
      <c r="AL72" s="24">
        <f ca="1">SQRT(Inputs!$B$38)*E72+SQRT(1-Inputs!$B$38)*_xlfn.NORM.S.INV(RAND())</f>
        <v>-1.2798818708158741</v>
      </c>
      <c r="AM72" s="24">
        <f ca="1">SQRT(Inputs!$B$38)*F72+SQRT(1-Inputs!$B$38)*_xlfn.NORM.S.INV(RAND())</f>
        <v>1.5346562240233814</v>
      </c>
      <c r="AN72" s="24">
        <f ca="1">SQRT(Inputs!$B$38)*G72+SQRT(1-Inputs!$B$38)*_xlfn.NORM.S.INV(RAND())</f>
        <v>0.30736159397944784</v>
      </c>
      <c r="AO72" s="24">
        <f ca="1">SQRT(Inputs!$B$38)*H72+SQRT(1-Inputs!$B$38)*_xlfn.NORM.S.INV(RAND())</f>
        <v>0.19282738134516431</v>
      </c>
      <c r="AP72" s="24">
        <f ca="1">SQRT(Inputs!$B$38)*I72+SQRT(1-Inputs!$B$38)*_xlfn.NORM.S.INV(RAND())</f>
        <v>8.5441520965640255E-2</v>
      </c>
      <c r="AQ72" s="24">
        <f ca="1">SQRT(Inputs!$B$38)*J72+SQRT(1-Inputs!$B$38)*_xlfn.NORM.S.INV(RAND())</f>
        <v>0.88568320413464352</v>
      </c>
      <c r="AR72" s="24">
        <f ca="1">SQRT(Inputs!$B$38)*K72+SQRT(1-Inputs!$B$38)*_xlfn.NORM.S.INV(RAND())</f>
        <v>0.41572486961451893</v>
      </c>
      <c r="AS72" s="24">
        <f ca="1">SQRT(Inputs!$B$38)*L72+SQRT(1-Inputs!$B$38)*_xlfn.NORM.S.INV(RAND())</f>
        <v>-9.5923946318249742E-2</v>
      </c>
      <c r="AT72" s="24">
        <f ca="1">SQRT(Inputs!$B$38)*M72+SQRT(1-Inputs!$B$38)*_xlfn.NORM.S.INV(RAND())</f>
        <v>0.50641223298384119</v>
      </c>
      <c r="AU72" s="15">
        <f ca="1">Inputs!$B$6*EXP($B$8-0.5*C$5^2+C$5*N72)</f>
        <v>5303.34673103771</v>
      </c>
      <c r="AV72" s="15">
        <f t="shared" ca="1" si="1"/>
        <v>5642.8862530131964</v>
      </c>
      <c r="AW72" s="15">
        <f t="shared" ca="1" si="2"/>
        <v>7009.729291257152</v>
      </c>
      <c r="AX72" s="15">
        <f t="shared" ca="1" si="3"/>
        <v>8973.8853353569011</v>
      </c>
      <c r="AY72" s="15">
        <f t="shared" ca="1" si="4"/>
        <v>12244.196803604924</v>
      </c>
      <c r="AZ72" s="15">
        <f t="shared" ca="1" si="5"/>
        <v>16719.518649243619</v>
      </c>
      <c r="BA72" s="15">
        <f t="shared" ca="1" si="6"/>
        <v>22654.934865117917</v>
      </c>
      <c r="BB72" s="15">
        <f t="shared" ca="1" si="7"/>
        <v>30502.098676339818</v>
      </c>
      <c r="BC72" s="15">
        <f t="shared" ca="1" si="8"/>
        <v>38004.898900142107</v>
      </c>
      <c r="BD72" s="15">
        <f t="shared" ca="1" si="9"/>
        <v>43629.551458750131</v>
      </c>
      <c r="BE72" s="15">
        <f t="shared" ca="1" si="10"/>
        <v>50365.128290386507</v>
      </c>
      <c r="BF72" s="15">
        <f ca="1">Inputs!$B$13*EXP($B$9-0.5*C$6^2+C$6*Y72)</f>
        <v>9739.3064406620815</v>
      </c>
      <c r="BG72" s="15">
        <f t="shared" ca="1" si="11"/>
        <v>12264.690191643524</v>
      </c>
      <c r="BH72" s="15">
        <f t="shared" ca="1" si="12"/>
        <v>14799.322622768088</v>
      </c>
      <c r="BI72" s="15">
        <f t="shared" ca="1" si="13"/>
        <v>14582.473022558248</v>
      </c>
      <c r="BJ72" s="15">
        <f t="shared" ca="1" si="14"/>
        <v>16459.119046608128</v>
      </c>
      <c r="BK72" s="15">
        <f t="shared" ca="1" si="15"/>
        <v>19809.557747796836</v>
      </c>
      <c r="BL72" s="15">
        <f t="shared" ca="1" si="16"/>
        <v>23565.816670025397</v>
      </c>
      <c r="BM72" s="15">
        <f t="shared" ca="1" si="17"/>
        <v>32403.926801565016</v>
      </c>
      <c r="BN72" s="15">
        <f t="shared" ca="1" si="18"/>
        <v>35041.740634596725</v>
      </c>
      <c r="BO72" s="15">
        <f t="shared" ca="1" si="19"/>
        <v>43976.639901440343</v>
      </c>
      <c r="BP72" s="15">
        <f t="shared" ca="1" si="20"/>
        <v>53184.025283857896</v>
      </c>
      <c r="BQ72" s="15">
        <f ca="1">Inputs!$B$20*EXP($B$10-0.5*C$7^2+C$7*AJ72)</f>
        <v>3819.7220969424084</v>
      </c>
      <c r="BR72" s="15">
        <f t="shared" ca="1" si="21"/>
        <v>4481.6960995596573</v>
      </c>
      <c r="BS72" s="15">
        <f t="shared" ca="1" si="22"/>
        <v>4249.4223958255307</v>
      </c>
      <c r="BT72" s="15">
        <f t="shared" ca="1" si="23"/>
        <v>8763.3111732030775</v>
      </c>
      <c r="BU72" s="15">
        <f t="shared" ca="1" si="24"/>
        <v>13082.577811916513</v>
      </c>
      <c r="BV72" s="15">
        <f t="shared" ca="1" si="25"/>
        <v>19009.815830553893</v>
      </c>
      <c r="BW72" s="15">
        <f t="shared" ca="1" si="26"/>
        <v>27011.196122773254</v>
      </c>
      <c r="BX72" s="15">
        <f t="shared" ca="1" si="27"/>
        <v>45119.88835175251</v>
      </c>
      <c r="BY72" s="15">
        <f t="shared" ca="1" si="28"/>
        <v>68454.48374919311</v>
      </c>
      <c r="BZ72" s="15">
        <f t="shared" ca="1" si="29"/>
        <v>94372.300348902136</v>
      </c>
      <c r="CA72" s="15">
        <f t="shared" ca="1" si="30"/>
        <v>145047.12945309043</v>
      </c>
      <c r="CB72" s="15">
        <f ca="1">(AU72*DCF!C$10-DCF!C$5*MAX(AU72*DCF!C$10,0)-MAX(AU72-Inputs!$B$6,0)/Inputs!$B$10)*DCF!C$6</f>
        <v>1040.6421476651362</v>
      </c>
      <c r="CC72" s="15">
        <f ca="1">(AV72*DCF!D$10-DCF!D$5*MAX(AV72*DCF!D$10,0)-MAX(AV72-AU72,0)/Inputs!$B$10)*DCF!D$6</f>
        <v>1292.6274688193221</v>
      </c>
      <c r="CD72" s="15">
        <f ca="1">(AW72*DCF!E$10-DCF!E$5*MAX(AW72*DCF!E$10,0)-MAX(AW72-AV72,0)/Inputs!$B$10)*DCF!E$6</f>
        <v>1310.565252376852</v>
      </c>
      <c r="CE72" s="15">
        <f ca="1">(AX72*DCF!F$10-DCF!F$5*MAX(AX72*DCF!F$10,0)-MAX(AX72-AW72,0)/Inputs!$B$10)*DCF!F$6</f>
        <v>1550.2926915402381</v>
      </c>
      <c r="CF72" s="15">
        <f ca="1">(AY72*DCF!G$10-DCF!G$5*MAX(AY72*DCF!G$10,0)-MAX(AY72-AX72,0)/Inputs!$B$10)*DCF!G$6</f>
        <v>1894.1820745186471</v>
      </c>
      <c r="CG72" s="15">
        <f ca="1">(AZ72*DCF!H$10-DCF!H$5*MAX(AZ72*DCF!H$10,0)-MAX(AZ72-AY72,0)/Inputs!$B$10)*DCF!H$6</f>
        <v>2451.4329139135266</v>
      </c>
      <c r="CH72" s="15">
        <f ca="1">(BA72*DCF!I$10-DCF!I$5*MAX(BA72*DCF!I$10,0)-MAX(BA72-AZ72,0)/Inputs!$B$10)*DCF!I$6</f>
        <v>3164.6139277259826</v>
      </c>
      <c r="CI72" s="15">
        <f ca="1">(BB72*DCF!J$10-DCF!J$5*MAX(BB72*DCF!J$10,0)-MAX(BB72-BA72,0)/Inputs!$B$10)*DCF!J$6</f>
        <v>4045.1225429116107</v>
      </c>
      <c r="CJ72" s="15">
        <f ca="1">(BC72*DCF!K$10-DCF!K$5*MAX(BC72*DCF!K$10,0)-MAX(BC72-BB72,0)/Inputs!$B$10)*DCF!K$6</f>
        <v>5067.9005430075113</v>
      </c>
      <c r="CK72" s="15">
        <f ca="1">(BD72*DCF!L$10-DCF!L$5*MAX(BD72*DCF!L$10,0)-MAX(BD72-BC72,0)/Inputs!$B$10)*DCF!L$6</f>
        <v>5852.8073712130808</v>
      </c>
      <c r="CL72" s="15">
        <f ca="1">(BE72*DCF!M$10-DCF!M$5*MAX(BE72*DCF!M$10,0)-MAX(BE72-BD72,0)/Inputs!$B$10)*DCF!M$6</f>
        <v>6302.5344051348493</v>
      </c>
      <c r="CM72" s="15">
        <f ca="1">(BF72*DCF!C$28-DCF!C$5*MAX(BF72*DCF!C$28,0)-MAX(BF72-Inputs!$B$13,0)/Inputs!$B$17)*DCF!C$6</f>
        <v>2972.372454071854</v>
      </c>
      <c r="CN72" s="15">
        <f ca="1">(BG72*DCF!D$28-DCF!D$5*MAX(BG72*DCF!D$28,0)-MAX(BG72-BF72,0)/Inputs!$B$17)*DCF!D$6</f>
        <v>3073.4539899502288</v>
      </c>
      <c r="CO72" s="15">
        <f ca="1">(BH72*DCF!E$28-DCF!E$5*MAX(BH72*DCF!E$28,0)-MAX(BH72-BG72,0)/Inputs!$B$17)*DCF!E$6</f>
        <v>3691.8905265581193</v>
      </c>
      <c r="CP72" s="15">
        <f ca="1">(BI72*DCF!F$28-DCF!F$5*MAX(BI72*DCF!F$28,0)-MAX(BI72-BH72,0)/Inputs!$B$17)*DCF!F$6</f>
        <v>3958.757310708078</v>
      </c>
      <c r="CQ72" s="15">
        <f ca="1">(BJ72*DCF!G$28-DCF!G$5*MAX(BJ72*DCF!G$28,0)-MAX(BJ72-BI72,0)/Inputs!$B$17)*DCF!G$6</f>
        <v>3954.8099893727131</v>
      </c>
      <c r="CR72" s="15">
        <f ca="1">(BK72*DCF!H$28-DCF!H$5*MAX(BK72*DCF!H$28,0)-MAX(BK72-BJ72,0)/Inputs!$B$17)*DCF!H$6</f>
        <v>4378.558035538339</v>
      </c>
      <c r="CS72" s="15">
        <f ca="1">(BL72*DCF!I$28-DCF!I$5*MAX(BL72*DCF!I$28,0)-MAX(BL72-BK72,0)/Inputs!$B$17)*DCF!I$6</f>
        <v>5002.4350498247368</v>
      </c>
      <c r="CT72" s="15">
        <f ca="1">(BM72*DCF!J$28-DCF!J$5*MAX(BM72*DCF!J$28,0)-MAX(BM72-BL72,0)/Inputs!$B$17)*DCF!J$6</f>
        <v>6056.904528488345</v>
      </c>
      <c r="CU72" s="15">
        <f ca="1">(BN72*DCF!K$28-DCF!K$5*MAX(BN72*DCF!K$28,0)-MAX(BN72-BM72,0)/Inputs!$B$17)*DCF!K$6</f>
        <v>7077.1310180571309</v>
      </c>
      <c r="CV72" s="15">
        <f ca="1">(BO72*DCF!L$28-DCF!L$5*MAX(BO72*DCF!L$28,0)-MAX(BO72-BN72,0)/Inputs!$B$17)*DCF!L$6</f>
        <v>7763.2639735896555</v>
      </c>
      <c r="CW72" s="15">
        <f ca="1">(BP72*DCF!M$28-DCF!M$5*MAX(BP72*DCF!M$28,0)-MAX(BP72-BO72,0)/Inputs!$B$17)*DCF!M$6</f>
        <v>9044.1746427915114</v>
      </c>
      <c r="CX72" s="15">
        <f ca="1">(BQ72*DCF!C$46-DCF!C$5*MAX(BQ72*DCF!C$46,0)-MAX(BQ72-Inputs!$B$20,0)/Inputs!$B$24)*DCF!C$6</f>
        <v>-1167.9367877199134</v>
      </c>
      <c r="CY72" s="15">
        <f ca="1">(BR72*DCF!D$46-DCF!D$5*MAX(BR72*DCF!D$46,0)-MAX(BR72-BQ72,0)/Inputs!$B$24)*DCF!D$6</f>
        <v>-1047.3798217244155</v>
      </c>
      <c r="CZ72" s="15">
        <f ca="1">(BS72*DCF!E$46-DCF!E$5*MAX(BS72*DCF!E$46,0)-MAX(BS72-BR72,0)/Inputs!$B$24)*DCF!E$6</f>
        <v>-502.50159710586115</v>
      </c>
      <c r="DA72" s="15">
        <f ca="1">(BT72*DCF!F$46-DCF!F$5*MAX(BT72*DCF!F$46,0)-MAX(BT72-BS72,0)/Inputs!$B$24)*DCF!F$6</f>
        <v>-2281.849324264997</v>
      </c>
      <c r="DB72" s="15">
        <f ca="1">(BU72*DCF!G$46-DCF!G$5*MAX(BU72*DCF!G$46,0)-MAX(BU72-BT72,0)/Inputs!$B$24)*DCF!G$6</f>
        <v>-1892.9880285496968</v>
      </c>
      <c r="DC72" s="15">
        <f ca="1">(BV72*DCF!H$46-DCF!H$5*MAX(BV72*DCF!H$46,0)-MAX(BV72-BU72,0)/Inputs!$B$24)*DCF!H$6</f>
        <v>-1841.8528975016864</v>
      </c>
      <c r="DD72" s="15">
        <f ca="1">(BW72*DCF!I$46-DCF!I$5*MAX(BW72*DCF!I$46,0)-MAX(BW72-BV72,0)/Inputs!$B$24)*DCF!I$6</f>
        <v>-1673.0527009027542</v>
      </c>
      <c r="DE72" s="15">
        <f ca="1">(BX72*DCF!J$46-DCF!J$5*MAX(BX72*DCF!J$46,0)-MAX(BX72-BW72,0)/Inputs!$B$24)*DCF!J$6</f>
        <v>-2909.4748167162375</v>
      </c>
      <c r="DF72" s="15">
        <f ca="1">(BY72*DCF!K$46-DCF!K$5*MAX(BY72*DCF!K$46,0)-MAX(BY72-BX72,0)/Inputs!$B$24)*DCF!K$6</f>
        <v>-1806.0059353800541</v>
      </c>
      <c r="DG72" s="15">
        <f ca="1">(BZ72*DCF!L$46-DCF!L$5*MAX(BZ72*DCF!L$46,0)-MAX(BZ72-BY72,0)/Inputs!$B$24)*DCF!L$6</f>
        <v>658.23301020499866</v>
      </c>
      <c r="DH72" s="15">
        <f ca="1">(CA72*DCF!M$46-DCF!M$5*MAX(CA72*DCF!M$46,0)-MAX(CA72-BZ72,0)/Inputs!$B$24)*DCF!M$6</f>
        <v>777.23842571658145</v>
      </c>
      <c r="DI72" s="15">
        <f ca="1">SUM(CB72:CL72)+BE72*DCF!M$10*(1+Inputs!$B$30)*(1-Inputs!$B$33)*(1-Inputs!$B$30/Inputs!$B$31)/(Inputs!$B$29-Inputs!$B$30)*DCF!M$6</f>
        <v>174139.53938084547</v>
      </c>
      <c r="DJ72" s="15">
        <f ca="1">SUM(CM72:CW72)+BP72*DCF!M$28*(1+Inputs!$B$30)*(1-Inputs!$B$33)*(1-Inputs!$B$30/Inputs!$B$31)/(Inputs!$B$29-Inputs!$B$30)*DCF!M$6</f>
        <v>254322.87905348843</v>
      </c>
      <c r="DK72" s="15">
        <f ca="1">SUM(CX72:DH72)+CA72*DCF!M$46*(1+Inputs!$B$30)*(1-Inputs!$B$33)*(1-Inputs!$B$30/Inputs!$B$31)/(Inputs!$B$29-Inputs!$B$30)*DCF!M$6</f>
        <v>210572.47359142921</v>
      </c>
      <c r="DM72" s="15">
        <f ca="1">DI72+DJ72+DK72+Inputs!$B$34+Inputs!$B$36-Inputs!$B$35</f>
        <v>715885.89202576305</v>
      </c>
    </row>
    <row r="73" spans="1:117" x14ac:dyDescent="0.75">
      <c r="A73" s="11">
        <v>60</v>
      </c>
      <c r="C73" s="24">
        <f t="shared" ca="1" si="35"/>
        <v>-1.1721172874566657</v>
      </c>
      <c r="D73" s="24">
        <f t="shared" ca="1" si="35"/>
        <v>1.2747195563937104</v>
      </c>
      <c r="E73" s="24">
        <f t="shared" ca="1" si="35"/>
        <v>0.24804588717164747</v>
      </c>
      <c r="F73" s="24">
        <f t="shared" ca="1" si="35"/>
        <v>-0.48713491363179334</v>
      </c>
      <c r="G73" s="24">
        <f t="shared" ca="1" si="35"/>
        <v>-1.0777463449656661</v>
      </c>
      <c r="H73" s="24">
        <f t="shared" ca="1" si="35"/>
        <v>0.95876651786702949</v>
      </c>
      <c r="I73" s="24">
        <f t="shared" ca="1" si="35"/>
        <v>0.82392210904884722</v>
      </c>
      <c r="J73" s="24">
        <f t="shared" ca="1" si="35"/>
        <v>-0.23177601448963248</v>
      </c>
      <c r="K73" s="24">
        <f t="shared" ca="1" si="35"/>
        <v>-0.73939731395721831</v>
      </c>
      <c r="L73" s="24">
        <f t="shared" ca="1" si="35"/>
        <v>0.47017269916379345</v>
      </c>
      <c r="M73" s="24">
        <f t="shared" ca="1" si="35"/>
        <v>-0.59269986102642946</v>
      </c>
      <c r="N73" s="24">
        <f ca="1">SQRT(Inputs!$B$38)*C73+SQRT(1-Inputs!$B$38)*_xlfn.NORM.S.INV(RAND())</f>
        <v>0.81023148303939563</v>
      </c>
      <c r="O73" s="24">
        <f ca="1">SQRT(Inputs!$B$38)*D73+SQRT(1-Inputs!$B$38)*_xlfn.NORM.S.INV(RAND())</f>
        <v>1.1607732190209958</v>
      </c>
      <c r="P73" s="24">
        <f ca="1">SQRT(Inputs!$B$38)*E73+SQRT(1-Inputs!$B$38)*_xlfn.NORM.S.INV(RAND())</f>
        <v>0.73842290213865991</v>
      </c>
      <c r="Q73" s="24">
        <f ca="1">SQRT(Inputs!$B$38)*F73+SQRT(1-Inputs!$B$38)*_xlfn.NORM.S.INV(RAND())</f>
        <v>-1.4873134638737093</v>
      </c>
      <c r="R73" s="24">
        <f ca="1">SQRT(Inputs!$B$38)*G73+SQRT(1-Inputs!$B$38)*_xlfn.NORM.S.INV(RAND())</f>
        <v>1.287667831937926</v>
      </c>
      <c r="S73" s="24">
        <f ca="1">SQRT(Inputs!$B$38)*H73+SQRT(1-Inputs!$B$38)*_xlfn.NORM.S.INV(RAND())</f>
        <v>-0.52170336030539222</v>
      </c>
      <c r="T73" s="24">
        <f ca="1">SQRT(Inputs!$B$38)*I73+SQRT(1-Inputs!$B$38)*_xlfn.NORM.S.INV(RAND())</f>
        <v>0.61363097741088524</v>
      </c>
      <c r="U73" s="24">
        <f ca="1">SQRT(Inputs!$B$38)*J73+SQRT(1-Inputs!$B$38)*_xlfn.NORM.S.INV(RAND())</f>
        <v>0.62187901537770651</v>
      </c>
      <c r="V73" s="24">
        <f ca="1">SQRT(Inputs!$B$38)*K73+SQRT(1-Inputs!$B$38)*_xlfn.NORM.S.INV(RAND())</f>
        <v>-0.72876047214582318</v>
      </c>
      <c r="W73" s="24">
        <f ca="1">SQRT(Inputs!$B$38)*L73+SQRT(1-Inputs!$B$38)*_xlfn.NORM.S.INV(RAND())</f>
        <v>1.3665605531286151E-2</v>
      </c>
      <c r="X73" s="24">
        <f ca="1">SQRT(Inputs!$B$38)*M73+SQRT(1-Inputs!$B$38)*_xlfn.NORM.S.INV(RAND())</f>
        <v>-0.63151007741765863</v>
      </c>
      <c r="Y73" s="24">
        <f ca="1">SQRT(Inputs!$B$38)*C73+SQRT(1-Inputs!$B$38)*_xlfn.NORM.S.INV(RAND())</f>
        <v>-0.1341812333689858</v>
      </c>
      <c r="Z73" s="24">
        <f ca="1">SQRT(Inputs!$B$38)*D73+SQRT(1-Inputs!$B$38)*_xlfn.NORM.S.INV(RAND())</f>
        <v>0.18000623255960746</v>
      </c>
      <c r="AA73" s="24">
        <f ca="1">SQRT(Inputs!$B$38)*E73+SQRT(1-Inputs!$B$38)*_xlfn.NORM.S.INV(RAND())</f>
        <v>2.4367394690316901E-2</v>
      </c>
      <c r="AB73" s="24">
        <f ca="1">SQRT(Inputs!$B$38)*F73+SQRT(1-Inputs!$B$38)*_xlfn.NORM.S.INV(RAND())</f>
        <v>-0.67022804911735501</v>
      </c>
      <c r="AC73" s="24">
        <f ca="1">SQRT(Inputs!$B$38)*G73+SQRT(1-Inputs!$B$38)*_xlfn.NORM.S.INV(RAND())</f>
        <v>-0.90962123484231694</v>
      </c>
      <c r="AD73" s="24">
        <f ca="1">SQRT(Inputs!$B$38)*H73+SQRT(1-Inputs!$B$38)*_xlfn.NORM.S.INV(RAND())</f>
        <v>0.62459857598130697</v>
      </c>
      <c r="AE73" s="24">
        <f ca="1">SQRT(Inputs!$B$38)*I73+SQRT(1-Inputs!$B$38)*_xlfn.NORM.S.INV(RAND())</f>
        <v>0.64531941591462383</v>
      </c>
      <c r="AF73" s="24">
        <f ca="1">SQRT(Inputs!$B$38)*J73+SQRT(1-Inputs!$B$38)*_xlfn.NORM.S.INV(RAND())</f>
        <v>-0.46399268059023641</v>
      </c>
      <c r="AG73" s="24">
        <f ca="1">SQRT(Inputs!$B$38)*K73+SQRT(1-Inputs!$B$38)*_xlfn.NORM.S.INV(RAND())</f>
        <v>0.28685328439364161</v>
      </c>
      <c r="AH73" s="24">
        <f ca="1">SQRT(Inputs!$B$38)*L73+SQRT(1-Inputs!$B$38)*_xlfn.NORM.S.INV(RAND())</f>
        <v>0.74800403588351205</v>
      </c>
      <c r="AI73" s="24">
        <f ca="1">SQRT(Inputs!$B$38)*M73+SQRT(1-Inputs!$B$38)*_xlfn.NORM.S.INV(RAND())</f>
        <v>-1.0320311480999269</v>
      </c>
      <c r="AJ73" s="24">
        <f ca="1">SQRT(Inputs!$B$38)*C73+SQRT(1-Inputs!$B$38)*_xlfn.NORM.S.INV(RAND())</f>
        <v>-0.97278321076693097</v>
      </c>
      <c r="AK73" s="24">
        <f ca="1">SQRT(Inputs!$B$38)*D73+SQRT(1-Inputs!$B$38)*_xlfn.NORM.S.INV(RAND())</f>
        <v>1.1639621319449336</v>
      </c>
      <c r="AL73" s="24">
        <f ca="1">SQRT(Inputs!$B$38)*E73+SQRT(1-Inputs!$B$38)*_xlfn.NORM.S.INV(RAND())</f>
        <v>-0.82277434825366824</v>
      </c>
      <c r="AM73" s="24">
        <f ca="1">SQRT(Inputs!$B$38)*F73+SQRT(1-Inputs!$B$38)*_xlfn.NORM.S.INV(RAND())</f>
        <v>0.35559315044659617</v>
      </c>
      <c r="AN73" s="24">
        <f ca="1">SQRT(Inputs!$B$38)*G73+SQRT(1-Inputs!$B$38)*_xlfn.NORM.S.INV(RAND())</f>
        <v>-1.1677607767720148</v>
      </c>
      <c r="AO73" s="24">
        <f ca="1">SQRT(Inputs!$B$38)*H73+SQRT(1-Inputs!$B$38)*_xlfn.NORM.S.INV(RAND())</f>
        <v>0.75948760857016162</v>
      </c>
      <c r="AP73" s="24">
        <f ca="1">SQRT(Inputs!$B$38)*I73+SQRT(1-Inputs!$B$38)*_xlfn.NORM.S.INV(RAND())</f>
        <v>0.52060807456216285</v>
      </c>
      <c r="AQ73" s="24">
        <f ca="1">SQRT(Inputs!$B$38)*J73+SQRT(1-Inputs!$B$38)*_xlfn.NORM.S.INV(RAND())</f>
        <v>-0.6789101648897421</v>
      </c>
      <c r="AR73" s="24">
        <f ca="1">SQRT(Inputs!$B$38)*K73+SQRT(1-Inputs!$B$38)*_xlfn.NORM.S.INV(RAND())</f>
        <v>0.69390406727611609</v>
      </c>
      <c r="AS73" s="24">
        <f ca="1">SQRT(Inputs!$B$38)*L73+SQRT(1-Inputs!$B$38)*_xlfn.NORM.S.INV(RAND())</f>
        <v>0.45029615732398054</v>
      </c>
      <c r="AT73" s="24">
        <f ca="1">SQRT(Inputs!$B$38)*M73+SQRT(1-Inputs!$B$38)*_xlfn.NORM.S.INV(RAND())</f>
        <v>-0.35202119751468913</v>
      </c>
      <c r="AU73" s="15">
        <f ca="1">Inputs!$B$6*EXP($B$8-0.5*C$5^2+C$5*N73)</f>
        <v>5657.6680333636114</v>
      </c>
      <c r="AV73" s="15">
        <f t="shared" ca="1" si="1"/>
        <v>8168.3382714400277</v>
      </c>
      <c r="AW73" s="15">
        <f t="shared" ca="1" si="2"/>
        <v>11002.91741774995</v>
      </c>
      <c r="AX73" s="15">
        <f t="shared" ca="1" si="3"/>
        <v>11155.515633869189</v>
      </c>
      <c r="AY73" s="15">
        <f t="shared" ca="1" si="4"/>
        <v>15845.57854403328</v>
      </c>
      <c r="AZ73" s="15">
        <f t="shared" ca="1" si="5"/>
        <v>18297.597676621863</v>
      </c>
      <c r="BA73" s="15">
        <f t="shared" ca="1" si="6"/>
        <v>23876.804617010814</v>
      </c>
      <c r="BB73" s="15">
        <f t="shared" ca="1" si="7"/>
        <v>31111.776573808231</v>
      </c>
      <c r="BC73" s="15">
        <f t="shared" ca="1" si="8"/>
        <v>35515.610260198118</v>
      </c>
      <c r="BD73" s="15">
        <f t="shared" ca="1" si="9"/>
        <v>43565.621620068021</v>
      </c>
      <c r="BE73" s="15">
        <f t="shared" ca="1" si="10"/>
        <v>50400.166677782305</v>
      </c>
      <c r="BF73" s="15">
        <f ca="1">Inputs!$B$13*EXP($B$9-0.5*C$6^2+C$6*Y73)</f>
        <v>13467.950589742562</v>
      </c>
      <c r="BG73" s="15">
        <f t="shared" ca="1" si="11"/>
        <v>16955.741919823933</v>
      </c>
      <c r="BH73" s="15">
        <f t="shared" ca="1" si="12"/>
        <v>20800.694575365444</v>
      </c>
      <c r="BI73" s="15">
        <f t="shared" ca="1" si="13"/>
        <v>22967.319139485015</v>
      </c>
      <c r="BJ73" s="15">
        <f t="shared" ca="1" si="14"/>
        <v>24696.416823199801</v>
      </c>
      <c r="BK73" s="15">
        <f t="shared" ca="1" si="15"/>
        <v>33000.352784243994</v>
      </c>
      <c r="BL73" s="15">
        <f t="shared" ca="1" si="16"/>
        <v>44072.760954396792</v>
      </c>
      <c r="BM73" s="15">
        <f t="shared" ca="1" si="17"/>
        <v>51140.546848661688</v>
      </c>
      <c r="BN73" s="15">
        <f t="shared" ca="1" si="18"/>
        <v>65096.144888350638</v>
      </c>
      <c r="BO73" s="15">
        <f t="shared" ca="1" si="19"/>
        <v>87369.851010313025</v>
      </c>
      <c r="BP73" s="15">
        <f t="shared" ca="1" si="20"/>
        <v>95669.497181090032</v>
      </c>
      <c r="BQ73" s="15">
        <f ca="1">Inputs!$B$20*EXP($B$10-0.5*C$7^2+C$7*AJ73)</f>
        <v>3037.8318155766156</v>
      </c>
      <c r="BR73" s="15">
        <f t="shared" ca="1" si="21"/>
        <v>5965.4033230119612</v>
      </c>
      <c r="BS73" s="15">
        <f t="shared" ca="1" si="22"/>
        <v>6449.7461716987409</v>
      </c>
      <c r="BT73" s="15">
        <f t="shared" ca="1" si="23"/>
        <v>9762.2731000552776</v>
      </c>
      <c r="BU73" s="15">
        <f t="shared" ca="1" si="24"/>
        <v>10199.081881628179</v>
      </c>
      <c r="BV73" s="15">
        <f t="shared" ca="1" si="25"/>
        <v>16838.021187824554</v>
      </c>
      <c r="BW73" s="15">
        <f t="shared" ca="1" si="26"/>
        <v>26233.524367952108</v>
      </c>
      <c r="BX73" s="15">
        <f t="shared" ca="1" si="27"/>
        <v>32022.838028452501</v>
      </c>
      <c r="BY73" s="15">
        <f t="shared" ca="1" si="28"/>
        <v>51239.863607593034</v>
      </c>
      <c r="BZ73" s="15">
        <f t="shared" ca="1" si="29"/>
        <v>78101.564748442266</v>
      </c>
      <c r="CA73" s="15">
        <f t="shared" ca="1" si="30"/>
        <v>103056.4516290895</v>
      </c>
      <c r="CB73" s="15">
        <f ca="1">(AU73*DCF!C$10-DCF!C$5*MAX(AU73*DCF!C$10,0)-MAX(AU73-Inputs!$B$6,0)/Inputs!$B$10)*DCF!C$6</f>
        <v>1038.115773625032</v>
      </c>
      <c r="CC73" s="15">
        <f ca="1">(AV73*DCF!D$10-DCF!D$5*MAX(AV73*DCF!D$10,0)-MAX(AV73-AU73,0)/Inputs!$B$10)*DCF!D$6</f>
        <v>1378.8158863412998</v>
      </c>
      <c r="CD73" s="15">
        <f ca="1">(AW73*DCF!E$10-DCF!E$5*MAX(AW73*DCF!E$10,0)-MAX(AW73-AV73,0)/Inputs!$B$10)*DCF!E$6</f>
        <v>1901.933871628333</v>
      </c>
      <c r="CE73" s="15">
        <f ca="1">(AX73*DCF!F$10-DCF!F$5*MAX(AX73*DCF!F$10,0)-MAX(AX73-AW73,0)/Inputs!$B$10)*DCF!F$6</f>
        <v>2403.4793790945296</v>
      </c>
      <c r="CF73" s="15">
        <f ca="1">(AY73*DCF!G$10-DCF!G$5*MAX(AY73*DCF!G$10,0)-MAX(AY73-AX73,0)/Inputs!$B$10)*DCF!G$6</f>
        <v>2363.3094602462684</v>
      </c>
      <c r="CG73" s="15">
        <f ca="1">(AZ73*DCF!H$10-DCF!H$5*MAX(AZ73*DCF!H$10,0)-MAX(AZ73-AY73,0)/Inputs!$B$10)*DCF!H$6</f>
        <v>3117.0917582059819</v>
      </c>
      <c r="CH73" s="15">
        <f ca="1">(BA73*DCF!I$10-DCF!I$5*MAX(BA73*DCF!I$10,0)-MAX(BA73-AZ73,0)/Inputs!$B$10)*DCF!I$6</f>
        <v>3446.2357590762322</v>
      </c>
      <c r="CI73" s="15">
        <f ca="1">(BB73*DCF!J$10-DCF!J$5*MAX(BB73*DCF!J$10,0)-MAX(BB73-BA73,0)/Inputs!$B$10)*DCF!J$6</f>
        <v>4242.5122721936978</v>
      </c>
      <c r="CJ73" s="15">
        <f ca="1">(BC73*DCF!K$10-DCF!K$5*MAX(BC73*DCF!K$10,0)-MAX(BC73-BB73,0)/Inputs!$B$10)*DCF!K$6</f>
        <v>5100.9731904824703</v>
      </c>
      <c r="CK73" s="15">
        <f ca="1">(BD73*DCF!L$10-DCF!L$5*MAX(BD73*DCF!L$10,0)-MAX(BD73-BC73,0)/Inputs!$B$10)*DCF!L$6</f>
        <v>5529.5273728654311</v>
      </c>
      <c r="CL73" s="15">
        <f ca="1">(BE73*DCF!M$10-DCF!M$5*MAX(BE73*DCF!M$10,0)-MAX(BE73-BD73,0)/Inputs!$B$10)*DCF!M$6</f>
        <v>6295.6559627132201</v>
      </c>
      <c r="CM73" s="15">
        <f ca="1">(BF73*DCF!C$28-DCF!C$5*MAX(BF73*DCF!C$28,0)-MAX(BF73-Inputs!$B$13,0)/Inputs!$B$17)*DCF!C$6</f>
        <v>3629.7411446967831</v>
      </c>
      <c r="CN73" s="15">
        <f ca="1">(BG73*DCF!D$28-DCF!D$5*MAX(BG73*DCF!D$28,0)-MAX(BG73-BF73,0)/Inputs!$B$17)*DCF!D$6</f>
        <v>4249.7512547800279</v>
      </c>
      <c r="CO73" s="15">
        <f ca="1">(BH73*DCF!E$28-DCF!E$5*MAX(BH73*DCF!E$28,0)-MAX(BH73-BG73,0)/Inputs!$B$17)*DCF!E$6</f>
        <v>5133.339846663971</v>
      </c>
      <c r="CP73" s="15">
        <f ca="1">(BI73*DCF!F$28-DCF!F$5*MAX(BI73*DCF!F$28,0)-MAX(BI73-BH73,0)/Inputs!$B$17)*DCF!F$6</f>
        <v>5840.5539193636287</v>
      </c>
      <c r="CQ73" s="15">
        <f ca="1">(BJ73*DCF!G$28-DCF!G$5*MAX(BJ73*DCF!G$28,0)-MAX(BJ73-BI73,0)/Inputs!$B$17)*DCF!G$6</f>
        <v>6116.855566952303</v>
      </c>
      <c r="CR73" s="15">
        <f ca="1">(BK73*DCF!H$28-DCF!H$5*MAX(BK73*DCF!H$28,0)-MAX(BK73-BJ73,0)/Inputs!$B$17)*DCF!H$6</f>
        <v>6871.1527170485033</v>
      </c>
      <c r="CS73" s="15">
        <f ca="1">(BL73*DCF!I$28-DCF!I$5*MAX(BL73*DCF!I$28,0)-MAX(BL73-BK73,0)/Inputs!$B$17)*DCF!I$6</f>
        <v>8774.6135699615988</v>
      </c>
      <c r="CT73" s="15">
        <f ca="1">(BM73*DCF!J$28-DCF!J$5*MAX(BM73*DCF!J$28,0)-MAX(BM73-BL73,0)/Inputs!$B$17)*DCF!J$6</f>
        <v>10471.456778503809</v>
      </c>
      <c r="CU73" s="15">
        <f ca="1">(BN73*DCF!K$28-DCF!K$5*MAX(BN73*DCF!K$28,0)-MAX(BN73-BM73,0)/Inputs!$B$17)*DCF!K$6</f>
        <v>12037.839461139463</v>
      </c>
      <c r="CV73" s="15">
        <f ca="1">(BO73*DCF!L$28-DCF!L$5*MAX(BO73*DCF!L$28,0)-MAX(BO73-BN73,0)/Inputs!$B$17)*DCF!L$6</f>
        <v>14911.812169900266</v>
      </c>
      <c r="CW73" s="15">
        <f ca="1">(BP73*DCF!M$28-DCF!M$5*MAX(BP73*DCF!M$28,0)-MAX(BP73-BO73,0)/Inputs!$B$17)*DCF!M$6</f>
        <v>17132.725022265491</v>
      </c>
      <c r="CX73" s="15">
        <f ca="1">(BQ73*DCF!C$46-DCF!C$5*MAX(BQ73*DCF!C$46,0)-MAX(BQ73-Inputs!$B$20,0)/Inputs!$B$24)*DCF!C$6</f>
        <v>-701.57778650730154</v>
      </c>
      <c r="CY73" s="15">
        <f ca="1">(BR73*DCF!D$46-DCF!D$5*MAX(BR73*DCF!D$46,0)-MAX(BR73-BQ73,0)/Inputs!$B$24)*DCF!D$6</f>
        <v>-2267.3256934071355</v>
      </c>
      <c r="CZ73" s="15">
        <f ca="1">(BS73*DCF!E$46-DCF!E$5*MAX(BS73*DCF!E$46,0)-MAX(BS73-BR73,0)/Inputs!$B$24)*DCF!E$6</f>
        <v>-953.60833185859269</v>
      </c>
      <c r="DA73" s="15">
        <f ca="1">(BT73*DCF!F$46-DCF!F$5*MAX(BT73*DCF!F$46,0)-MAX(BT73-BS73,0)/Inputs!$B$24)*DCF!F$6</f>
        <v>-1917.1462205238088</v>
      </c>
      <c r="DB73" s="15">
        <f ca="1">(BU73*DCF!G$46-DCF!G$5*MAX(BU73*DCF!G$46,0)-MAX(BU73-BT73,0)/Inputs!$B$24)*DCF!G$6</f>
        <v>-490.01080740604152</v>
      </c>
      <c r="DC73" s="15">
        <f ca="1">(BV73*DCF!H$46-DCF!H$5*MAX(BV73*DCF!H$46,0)-MAX(BV73-BU73,0)/Inputs!$B$24)*DCF!H$6</f>
        <v>-2063.0097119445068</v>
      </c>
      <c r="DD73" s="15">
        <f ca="1">(BW73*DCF!I$46-DCF!I$5*MAX(BW73*DCF!I$46,0)-MAX(BW73-BV73,0)/Inputs!$B$24)*DCF!I$6</f>
        <v>-2091.2120802000054</v>
      </c>
      <c r="DE73" s="15">
        <f ca="1">(BX73*DCF!J$46-DCF!J$5*MAX(BX73*DCF!J$46,0)-MAX(BX73-BW73,0)/Inputs!$B$24)*DCF!J$6</f>
        <v>-191.96192323405808</v>
      </c>
      <c r="DF73" s="15">
        <f ca="1">(BY73*DCF!K$46-DCF!K$5*MAX(BY73*DCF!K$46,0)-MAX(BY73-BX73,0)/Inputs!$B$24)*DCF!K$6</f>
        <v>-1780.6675092134724</v>
      </c>
      <c r="DG73" s="15">
        <f ca="1">(BZ73*DCF!L$46-DCF!L$5*MAX(BZ73*DCF!L$46,0)-MAX(BZ73-BY73,0)/Inputs!$B$24)*DCF!L$6</f>
        <v>-680.09202826579769</v>
      </c>
      <c r="DH73" s="15">
        <f ca="1">(CA73*DCF!M$46-DCF!M$5*MAX(CA73*DCF!M$46,0)-MAX(CA73-BZ73,0)/Inputs!$B$24)*DCF!M$6</f>
        <v>2862.247469110549</v>
      </c>
      <c r="DI73" s="15">
        <f ca="1">SUM(CB73:CL73)+BE73*DCF!M$10*(1+Inputs!$B$30)*(1-Inputs!$B$33)*(1-Inputs!$B$30/Inputs!$B$31)/(Inputs!$B$29-Inputs!$B$30)*DCF!M$6</f>
        <v>177081.98102394841</v>
      </c>
      <c r="DJ73" s="15">
        <f ca="1">SUM(CM73:CW73)+BP73*DCF!M$28*(1+Inputs!$B$30)*(1-Inputs!$B$33)*(1-Inputs!$B$30/Inputs!$B$31)/(Inputs!$B$29-Inputs!$B$30)*DCF!M$6</f>
        <v>450169.14245541533</v>
      </c>
      <c r="DK73" s="15">
        <f ca="1">SUM(CX73:DH73)+CA73*DCF!M$46*(1+Inputs!$B$30)*(1-Inputs!$B$33)*(1-Inputs!$B$30/Inputs!$B$31)/(Inputs!$B$29-Inputs!$B$30)*DCF!M$6</f>
        <v>149063.11741224275</v>
      </c>
      <c r="DM73" s="15">
        <f ca="1">DI73+DJ73+DK73+Inputs!$B$34+Inputs!$B$36-Inputs!$B$35</f>
        <v>853165.24089160655</v>
      </c>
    </row>
    <row r="74" spans="1:117" x14ac:dyDescent="0.75">
      <c r="A74" s="11">
        <v>61</v>
      </c>
      <c r="C74" s="24">
        <f t="shared" ref="C74:M83" ca="1" si="36">_xlfn.NORM.S.INV(RAND())</f>
        <v>1.6851460721459706</v>
      </c>
      <c r="D74" s="24">
        <f t="shared" ca="1" si="36"/>
        <v>1.0571360383933219</v>
      </c>
      <c r="E74" s="24">
        <f t="shared" ca="1" si="36"/>
        <v>0.12997097997989365</v>
      </c>
      <c r="F74" s="24">
        <f t="shared" ca="1" si="36"/>
        <v>-0.52042792969259866</v>
      </c>
      <c r="G74" s="24">
        <f t="shared" ca="1" si="36"/>
        <v>1.0214433380311396</v>
      </c>
      <c r="H74" s="24">
        <f t="shared" ca="1" si="36"/>
        <v>-0.40375426640641193</v>
      </c>
      <c r="I74" s="24">
        <f t="shared" ca="1" si="36"/>
        <v>1.661546247074029</v>
      </c>
      <c r="J74" s="24">
        <f t="shared" ca="1" si="36"/>
        <v>0.73327186425758895</v>
      </c>
      <c r="K74" s="24">
        <f t="shared" ca="1" si="36"/>
        <v>0.41221846514551286</v>
      </c>
      <c r="L74" s="24">
        <f t="shared" ca="1" si="36"/>
        <v>-0.30703902078984868</v>
      </c>
      <c r="M74" s="24">
        <f t="shared" ca="1" si="36"/>
        <v>0.12529058992908326</v>
      </c>
      <c r="N74" s="24">
        <f ca="1">SQRT(Inputs!$B$38)*C74+SQRT(1-Inputs!$B$38)*_xlfn.NORM.S.INV(RAND())</f>
        <v>0.72521256734866524</v>
      </c>
      <c r="O74" s="24">
        <f ca="1">SQRT(Inputs!$B$38)*D74+SQRT(1-Inputs!$B$38)*_xlfn.NORM.S.INV(RAND())</f>
        <v>2.0969287574603674</v>
      </c>
      <c r="P74" s="24">
        <f ca="1">SQRT(Inputs!$B$38)*E74+SQRT(1-Inputs!$B$38)*_xlfn.NORM.S.INV(RAND())</f>
        <v>-5.3065259036016083E-2</v>
      </c>
      <c r="Q74" s="24">
        <f ca="1">SQRT(Inputs!$B$38)*F74+SQRT(1-Inputs!$B$38)*_xlfn.NORM.S.INV(RAND())</f>
        <v>1.3649393511673389</v>
      </c>
      <c r="R74" s="24">
        <f ca="1">SQRT(Inputs!$B$38)*G74+SQRT(1-Inputs!$B$38)*_xlfn.NORM.S.INV(RAND())</f>
        <v>-0.22159302258093161</v>
      </c>
      <c r="S74" s="24">
        <f ca="1">SQRT(Inputs!$B$38)*H74+SQRT(1-Inputs!$B$38)*_xlfn.NORM.S.INV(RAND())</f>
        <v>-1.1685694129467017E-2</v>
      </c>
      <c r="T74" s="24">
        <f ca="1">SQRT(Inputs!$B$38)*I74+SQRT(1-Inputs!$B$38)*_xlfn.NORM.S.INV(RAND())</f>
        <v>1.2012082237416761</v>
      </c>
      <c r="U74" s="24">
        <f ca="1">SQRT(Inputs!$B$38)*J74+SQRT(1-Inputs!$B$38)*_xlfn.NORM.S.INV(RAND())</f>
        <v>0.13683612590058275</v>
      </c>
      <c r="V74" s="24">
        <f ca="1">SQRT(Inputs!$B$38)*K74+SQRT(1-Inputs!$B$38)*_xlfn.NORM.S.INV(RAND())</f>
        <v>0.16839458753973741</v>
      </c>
      <c r="W74" s="24">
        <f ca="1">SQRT(Inputs!$B$38)*L74+SQRT(1-Inputs!$B$38)*_xlfn.NORM.S.INV(RAND())</f>
        <v>-0.44660404581803625</v>
      </c>
      <c r="X74" s="24">
        <f ca="1">SQRT(Inputs!$B$38)*M74+SQRT(1-Inputs!$B$38)*_xlfn.NORM.S.INV(RAND())</f>
        <v>0.22981105942609981</v>
      </c>
      <c r="Y74" s="24">
        <f ca="1">SQRT(Inputs!$B$38)*C74+SQRT(1-Inputs!$B$38)*_xlfn.NORM.S.INV(RAND())</f>
        <v>0.33741623891472794</v>
      </c>
      <c r="Z74" s="24">
        <f ca="1">SQRT(Inputs!$B$38)*D74+SQRT(1-Inputs!$B$38)*_xlfn.NORM.S.INV(RAND())</f>
        <v>0.38369254280202031</v>
      </c>
      <c r="AA74" s="24">
        <f ca="1">SQRT(Inputs!$B$38)*E74+SQRT(1-Inputs!$B$38)*_xlfn.NORM.S.INV(RAND())</f>
        <v>0.28525906351538821</v>
      </c>
      <c r="AB74" s="24">
        <f ca="1">SQRT(Inputs!$B$38)*F74+SQRT(1-Inputs!$B$38)*_xlfn.NORM.S.INV(RAND())</f>
        <v>-1.5425869489745994</v>
      </c>
      <c r="AC74" s="24">
        <f ca="1">SQRT(Inputs!$B$38)*G74+SQRT(1-Inputs!$B$38)*_xlfn.NORM.S.INV(RAND())</f>
        <v>1.7195546547284659</v>
      </c>
      <c r="AD74" s="24">
        <f ca="1">SQRT(Inputs!$B$38)*H74+SQRT(1-Inputs!$B$38)*_xlfn.NORM.S.INV(RAND())</f>
        <v>-0.77169477770334272</v>
      </c>
      <c r="AE74" s="24">
        <f ca="1">SQRT(Inputs!$B$38)*I74+SQRT(1-Inputs!$B$38)*_xlfn.NORM.S.INV(RAND())</f>
        <v>-0.20827918976275206</v>
      </c>
      <c r="AF74" s="24">
        <f ca="1">SQRT(Inputs!$B$38)*J74+SQRT(1-Inputs!$B$38)*_xlfn.NORM.S.INV(RAND())</f>
        <v>0.95221648700046013</v>
      </c>
      <c r="AG74" s="24">
        <f ca="1">SQRT(Inputs!$B$38)*K74+SQRT(1-Inputs!$B$38)*_xlfn.NORM.S.INV(RAND())</f>
        <v>-0.86692310840227682</v>
      </c>
      <c r="AH74" s="24">
        <f ca="1">SQRT(Inputs!$B$38)*L74+SQRT(1-Inputs!$B$38)*_xlfn.NORM.S.INV(RAND())</f>
        <v>0.75802836658175787</v>
      </c>
      <c r="AI74" s="24">
        <f ca="1">SQRT(Inputs!$B$38)*M74+SQRT(1-Inputs!$B$38)*_xlfn.NORM.S.INV(RAND())</f>
        <v>0.51491841696046758</v>
      </c>
      <c r="AJ74" s="24">
        <f ca="1">SQRT(Inputs!$B$38)*C74+SQRT(1-Inputs!$B$38)*_xlfn.NORM.S.INV(RAND())</f>
        <v>1.4075308608628569</v>
      </c>
      <c r="AK74" s="24">
        <f ca="1">SQRT(Inputs!$B$38)*D74+SQRT(1-Inputs!$B$38)*_xlfn.NORM.S.INV(RAND())</f>
        <v>0.26430091570860448</v>
      </c>
      <c r="AL74" s="24">
        <f ca="1">SQRT(Inputs!$B$38)*E74+SQRT(1-Inputs!$B$38)*_xlfn.NORM.S.INV(RAND())</f>
        <v>0.41203789216394654</v>
      </c>
      <c r="AM74" s="24">
        <f ca="1">SQRT(Inputs!$B$38)*F74+SQRT(1-Inputs!$B$38)*_xlfn.NORM.S.INV(RAND())</f>
        <v>-1.8072771423522429</v>
      </c>
      <c r="AN74" s="24">
        <f ca="1">SQRT(Inputs!$B$38)*G74+SQRT(1-Inputs!$B$38)*_xlfn.NORM.S.INV(RAND())</f>
        <v>0.59955431499552547</v>
      </c>
      <c r="AO74" s="24">
        <f ca="1">SQRT(Inputs!$B$38)*H74+SQRT(1-Inputs!$B$38)*_xlfn.NORM.S.INV(RAND())</f>
        <v>0.34303779898117082</v>
      </c>
      <c r="AP74" s="24">
        <f ca="1">SQRT(Inputs!$B$38)*I74+SQRT(1-Inputs!$B$38)*_xlfn.NORM.S.INV(RAND())</f>
        <v>1.987458551432556</v>
      </c>
      <c r="AQ74" s="24">
        <f ca="1">SQRT(Inputs!$B$38)*J74+SQRT(1-Inputs!$B$38)*_xlfn.NORM.S.INV(RAND())</f>
        <v>-0.4879790766679154</v>
      </c>
      <c r="AR74" s="24">
        <f ca="1">SQRT(Inputs!$B$38)*K74+SQRT(1-Inputs!$B$38)*_xlfn.NORM.S.INV(RAND())</f>
        <v>-0.88806246615532469</v>
      </c>
      <c r="AS74" s="24">
        <f ca="1">SQRT(Inputs!$B$38)*L74+SQRT(1-Inputs!$B$38)*_xlfn.NORM.S.INV(RAND())</f>
        <v>-0.48494910916283385</v>
      </c>
      <c r="AT74" s="24">
        <f ca="1">SQRT(Inputs!$B$38)*M74+SQRT(1-Inputs!$B$38)*_xlfn.NORM.S.INV(RAND())</f>
        <v>1.0268823153781086</v>
      </c>
      <c r="AU74" s="15">
        <f ca="1">Inputs!$B$6*EXP($B$8-0.5*C$5^2+C$5*N74)</f>
        <v>5580.3389916212172</v>
      </c>
      <c r="AV74" s="15">
        <f t="shared" ca="1" si="1"/>
        <v>9245.6026225346923</v>
      </c>
      <c r="AW74" s="15">
        <f t="shared" ca="1" si="2"/>
        <v>11192.972940452728</v>
      </c>
      <c r="AX74" s="15">
        <f t="shared" ca="1" si="3"/>
        <v>16206.298527864761</v>
      </c>
      <c r="AY74" s="15">
        <f t="shared" ca="1" si="4"/>
        <v>19299.765513436374</v>
      </c>
      <c r="AZ74" s="15">
        <f t="shared" ca="1" si="5"/>
        <v>23573.779777425843</v>
      </c>
      <c r="BA74" s="15">
        <f t="shared" ca="1" si="6"/>
        <v>32712.864719954836</v>
      </c>
      <c r="BB74" s="15">
        <f t="shared" ca="1" si="7"/>
        <v>40603.37067675923</v>
      </c>
      <c r="BC74" s="15">
        <f t="shared" ca="1" si="8"/>
        <v>50543.748739207324</v>
      </c>
      <c r="BD74" s="15">
        <f t="shared" ca="1" si="9"/>
        <v>59387.552310930696</v>
      </c>
      <c r="BE74" s="15">
        <f t="shared" ca="1" si="10"/>
        <v>74311.088958469365</v>
      </c>
      <c r="BF74" s="15">
        <f ca="1">Inputs!$B$13*EXP($B$9-0.5*C$6^2+C$6*Y74)</f>
        <v>14787.850659207288</v>
      </c>
      <c r="BG74" s="15">
        <f t="shared" ca="1" si="11"/>
        <v>19314.429817767832</v>
      </c>
      <c r="BH74" s="15">
        <f t="shared" ca="1" si="12"/>
        <v>24742.023019544427</v>
      </c>
      <c r="BI74" s="15">
        <f t="shared" ca="1" si="13"/>
        <v>23886.561719399895</v>
      </c>
      <c r="BJ74" s="15">
        <f t="shared" ca="1" si="14"/>
        <v>37520.440188231056</v>
      </c>
      <c r="BK74" s="15">
        <f t="shared" ca="1" si="15"/>
        <v>41456.71829121856</v>
      </c>
      <c r="BL74" s="15">
        <f t="shared" ca="1" si="16"/>
        <v>49568.442190890222</v>
      </c>
      <c r="BM74" s="15">
        <f t="shared" ca="1" si="17"/>
        <v>68581.468695177027</v>
      </c>
      <c r="BN74" s="15">
        <f t="shared" ca="1" si="18"/>
        <v>76023.783711590397</v>
      </c>
      <c r="BO74" s="15">
        <f t="shared" ca="1" si="19"/>
        <v>102155.52483665643</v>
      </c>
      <c r="BP74" s="15">
        <f t="shared" ca="1" si="20"/>
        <v>133287.63129940964</v>
      </c>
      <c r="BQ74" s="15">
        <f ca="1">Inputs!$B$20*EXP($B$10-0.5*C$7^2+C$7*AJ74)</f>
        <v>7066.7468260028509</v>
      </c>
      <c r="BR74" s="15">
        <f t="shared" ca="1" si="21"/>
        <v>10428.249717718867</v>
      </c>
      <c r="BS74" s="15">
        <f t="shared" ca="1" si="22"/>
        <v>16074.340113500457</v>
      </c>
      <c r="BT74" s="15">
        <f t="shared" ca="1" si="23"/>
        <v>13795.164109879126</v>
      </c>
      <c r="BU74" s="15">
        <f t="shared" ca="1" si="24"/>
        <v>22103.313325287869</v>
      </c>
      <c r="BV74" s="15">
        <f t="shared" ca="1" si="25"/>
        <v>33223.04536543756</v>
      </c>
      <c r="BW74" s="15">
        <f t="shared" ca="1" si="26"/>
        <v>70604.947243554008</v>
      </c>
      <c r="BX74" s="15">
        <f t="shared" ca="1" si="27"/>
        <v>89549.195780763461</v>
      </c>
      <c r="BY74" s="15">
        <f t="shared" ca="1" si="28"/>
        <v>105867.39485557914</v>
      </c>
      <c r="BZ74" s="15">
        <f t="shared" ca="1" si="29"/>
        <v>135876.97557062976</v>
      </c>
      <c r="CA74" s="15">
        <f t="shared" ca="1" si="30"/>
        <v>229074.88258475135</v>
      </c>
      <c r="CB74" s="15">
        <f ca="1">(AU74*DCF!C$10-DCF!C$5*MAX(AU74*DCF!C$10,0)-MAX(AU74-Inputs!$B$6,0)/Inputs!$B$10)*DCF!C$6</f>
        <v>1038.6671434758471</v>
      </c>
      <c r="CC74" s="15">
        <f ca="1">(AV74*DCF!D$10-DCF!D$5*MAX(AV74*DCF!D$10,0)-MAX(AV74-AU74,0)/Inputs!$B$10)*DCF!D$6</f>
        <v>1359.8743927066316</v>
      </c>
      <c r="CD74" s="15">
        <f ca="1">(AW74*DCF!E$10-DCF!E$5*MAX(AW74*DCF!E$10,0)-MAX(AW74-AV74,0)/Inputs!$B$10)*DCF!E$6</f>
        <v>2145.6508353507438</v>
      </c>
      <c r="CE74" s="15">
        <f ca="1">(AX74*DCF!F$10-DCF!F$5*MAX(AX74*DCF!F$10,0)-MAX(AX74-AW74,0)/Inputs!$B$10)*DCF!F$6</f>
        <v>2494.6603811049172</v>
      </c>
      <c r="CF74" s="15">
        <f ca="1">(AY74*DCF!G$10-DCF!G$5*MAX(AY74*DCF!G$10,0)-MAX(AY74-AX74,0)/Inputs!$B$10)*DCF!G$6</f>
        <v>3381.9029481380212</v>
      </c>
      <c r="CG74" s="15">
        <f ca="1">(AZ74*DCF!H$10-DCF!H$5*MAX(AZ74*DCF!H$10,0)-MAX(AZ74-AY74,0)/Inputs!$B$10)*DCF!H$6</f>
        <v>3817.9383984252459</v>
      </c>
      <c r="CH74" s="15">
        <f ca="1">(BA74*DCF!I$10-DCF!I$5*MAX(BA74*DCF!I$10,0)-MAX(BA74-AZ74,0)/Inputs!$B$10)*DCF!I$6</f>
        <v>4476.3168802292257</v>
      </c>
      <c r="CI74" s="15">
        <f ca="1">(BB74*DCF!J$10-DCF!J$5*MAX(BB74*DCF!J$10,0)-MAX(BB74-BA74,0)/Inputs!$B$10)*DCF!J$6</f>
        <v>5771.9564684692241</v>
      </c>
      <c r="CJ74" s="15">
        <f ca="1">(BC74*DCF!K$10-DCF!K$5*MAX(BC74*DCF!K$10,0)-MAX(BC74-BB74,0)/Inputs!$B$10)*DCF!K$6</f>
        <v>6745.230201352284</v>
      </c>
      <c r="CK74" s="15">
        <f ca="1">(BD74*DCF!L$10-DCF!L$5*MAX(BD74*DCF!L$10,0)-MAX(BD74-BC74,0)/Inputs!$B$10)*DCF!L$6</f>
        <v>7813.1252047564021</v>
      </c>
      <c r="CL74" s="15">
        <f ca="1">(BE74*DCF!M$10-DCF!M$5*MAX(BE74*DCF!M$10,0)-MAX(BE74-BD74,0)/Inputs!$B$10)*DCF!M$6</f>
        <v>8703.4798859713137</v>
      </c>
      <c r="CM74" s="15">
        <f ca="1">(BF74*DCF!C$28-DCF!C$5*MAX(BF74*DCF!C$28,0)-MAX(BF74-Inputs!$B$13,0)/Inputs!$B$17)*DCF!C$6</f>
        <v>3727.7391839428224</v>
      </c>
      <c r="CN74" s="15">
        <f ca="1">(BG74*DCF!D$28-DCF!D$5*MAX(BG74*DCF!D$28,0)-MAX(BG74-BF74,0)/Inputs!$B$17)*DCF!D$6</f>
        <v>4722.8181692098178</v>
      </c>
      <c r="CO74" s="15">
        <f ca="1">(BH74*DCF!E$28-DCF!E$5*MAX(BH74*DCF!E$28,0)-MAX(BH74-BG74,0)/Inputs!$B$17)*DCF!E$6</f>
        <v>5937.6775761371046</v>
      </c>
      <c r="CP74" s="15">
        <f ca="1">(BI74*DCF!F$28-DCF!F$5*MAX(BI74*DCF!F$28,0)-MAX(BI74-BH74,0)/Inputs!$B$17)*DCF!F$6</f>
        <v>6484.5723141797307</v>
      </c>
      <c r="CQ74" s="15">
        <f ca="1">(BJ74*DCF!G$28-DCF!G$5*MAX(BJ74*DCF!G$28,0)-MAX(BJ74-BI74,0)/Inputs!$B$17)*DCF!G$6</f>
        <v>7441.8792014122637</v>
      </c>
      <c r="CR74" s="15">
        <f ca="1">(BK74*DCF!H$28-DCF!H$5*MAX(BK74*DCF!H$28,0)-MAX(BK74-BJ74,0)/Inputs!$B$17)*DCF!H$6</f>
        <v>9641.1166628591072</v>
      </c>
      <c r="CS74" s="15">
        <f ca="1">(BL74*DCF!I$28-DCF!I$5*MAX(BL74*DCF!I$28,0)-MAX(BL74-BK74,0)/Inputs!$B$17)*DCF!I$6</f>
        <v>10491.888662831696</v>
      </c>
      <c r="CT74" s="15">
        <f ca="1">(BM74*DCF!J$28-DCF!J$5*MAX(BM74*DCF!J$28,0)-MAX(BM74-BL74,0)/Inputs!$B$17)*DCF!J$6</f>
        <v>12778.388907100509</v>
      </c>
      <c r="CU74" s="15">
        <f ca="1">(BN74*DCF!K$28-DCF!K$5*MAX(BN74*DCF!K$28,0)-MAX(BN74-BM74,0)/Inputs!$B$17)*DCF!K$6</f>
        <v>15143.363970623519</v>
      </c>
      <c r="CV74" s="15">
        <f ca="1">(BO74*DCF!L$28-DCF!L$5*MAX(BO74*DCF!L$28,0)-MAX(BO74-BN74,0)/Inputs!$B$17)*DCF!L$6</f>
        <v>17425.321353861153</v>
      </c>
      <c r="CW74" s="15">
        <f ca="1">(BP74*DCF!M$28-DCF!M$5*MAX(BP74*DCF!M$28,0)-MAX(BP74-BO74,0)/Inputs!$B$17)*DCF!M$6</f>
        <v>21823.965050801904</v>
      </c>
      <c r="CX74" s="15">
        <f ca="1">(BQ74*DCF!C$46-DCF!C$5*MAX(BQ74*DCF!C$46,0)-MAX(BQ74-Inputs!$B$20,0)/Inputs!$B$24)*DCF!C$6</f>
        <v>-3417.6075006948158</v>
      </c>
      <c r="CY74" s="15">
        <f ca="1">(BR74*DCF!D$46-DCF!D$5*MAX(BR74*DCF!D$46,0)-MAX(BR74-BQ74,0)/Inputs!$B$24)*DCF!D$6</f>
        <v>-3214.1844177753628</v>
      </c>
      <c r="CZ74" s="15">
        <f ca="1">(BS74*DCF!E$46-DCF!E$5*MAX(BS74*DCF!E$46,0)-MAX(BS74-BR74,0)/Inputs!$B$24)*DCF!E$6</f>
        <v>-4126.3521055543515</v>
      </c>
      <c r="DA74" s="15">
        <f ca="1">(BT74*DCF!F$46-DCF!F$5*MAX(BT74*DCF!F$46,0)-MAX(BT74-BS74,0)/Inputs!$B$24)*DCF!F$6</f>
        <v>-1004.6510701622669</v>
      </c>
      <c r="DB74" s="15">
        <f ca="1">(BU74*DCF!G$46-DCF!G$5*MAX(BU74*DCF!G$46,0)-MAX(BU74-BT74,0)/Inputs!$B$24)*DCF!G$6</f>
        <v>-3538.2090365259432</v>
      </c>
      <c r="DC74" s="15">
        <f ca="1">(BV74*DCF!H$46-DCF!H$5*MAX(BV74*DCF!H$46,0)-MAX(BV74-BU74,0)/Inputs!$B$24)*DCF!H$6</f>
        <v>-3455.3885997479192</v>
      </c>
      <c r="DD74" s="15">
        <f ca="1">(BW74*DCF!I$46-DCF!I$5*MAX(BW74*DCF!I$46,0)-MAX(BW74-BV74,0)/Inputs!$B$24)*DCF!I$6</f>
        <v>-9100.2492688887342</v>
      </c>
      <c r="DE74" s="15">
        <f ca="1">(BX74*DCF!J$46-DCF!J$5*MAX(BX74*DCF!J$46,0)-MAX(BX74-BW74,0)/Inputs!$B$24)*DCF!J$6</f>
        <v>-1267.3641497707952</v>
      </c>
      <c r="DF74" s="15">
        <f ca="1">(BY74*DCF!K$46-DCF!K$5*MAX(BY74*DCF!K$46,0)-MAX(BY74-BX74,0)/Inputs!$B$24)*DCF!K$6</f>
        <v>2049.9744465297772</v>
      </c>
      <c r="DG74" s="15">
        <f ca="1">(BZ74*DCF!L$46-DCF!L$5*MAX(BZ74*DCF!L$46,0)-MAX(BZ74-BY74,0)/Inputs!$B$24)*DCF!L$6</f>
        <v>2601.2796876914585</v>
      </c>
      <c r="DH74" s="15">
        <f ca="1">(CA74*DCF!M$46-DCF!M$5*MAX(CA74*DCF!M$46,0)-MAX(CA74-BZ74,0)/Inputs!$B$24)*DCF!M$6</f>
        <v>-1525.0286022910179</v>
      </c>
      <c r="DI74" s="15">
        <f ca="1">SUM(CB74:CL74)+BE74*DCF!M$10*(1+Inputs!$B$30)*(1-Inputs!$B$33)*(1-Inputs!$B$30/Inputs!$B$31)/(Inputs!$B$29-Inputs!$B$30)*DCF!M$6</f>
        <v>254557.5459738216</v>
      </c>
      <c r="DJ74" s="15">
        <f ca="1">SUM(CM74:CW74)+BP74*DCF!M$28*(1+Inputs!$B$30)*(1-Inputs!$B$33)*(1-Inputs!$B$30/Inputs!$B$31)/(Inputs!$B$29-Inputs!$B$30)*DCF!M$6</f>
        <v>610207.05165657774</v>
      </c>
      <c r="DK74" s="15">
        <f ca="1">SUM(CX74:DH74)+CA74*DCF!M$46*(1+Inputs!$B$30)*(1-Inputs!$B$33)*(1-Inputs!$B$30/Inputs!$B$31)/(Inputs!$B$29-Inputs!$B$30)*DCF!M$6</f>
        <v>328179.12351341423</v>
      </c>
      <c r="DM74" s="15">
        <f ca="1">DI74+DJ74+DK74+Inputs!$B$34+Inputs!$B$36-Inputs!$B$35</f>
        <v>1269794.7211438136</v>
      </c>
    </row>
    <row r="75" spans="1:117" x14ac:dyDescent="0.75">
      <c r="A75" s="11">
        <v>62</v>
      </c>
      <c r="C75" s="24">
        <f t="shared" ca="1" si="36"/>
        <v>-0.17525098333391112</v>
      </c>
      <c r="D75" s="24">
        <f t="shared" ca="1" si="36"/>
        <v>-0.31029511162857415</v>
      </c>
      <c r="E75" s="24">
        <f t="shared" ca="1" si="36"/>
        <v>-0.18143159271546166</v>
      </c>
      <c r="F75" s="24">
        <f t="shared" ca="1" si="36"/>
        <v>-0.15759923487237304</v>
      </c>
      <c r="G75" s="24">
        <f t="shared" ca="1" si="36"/>
        <v>1.9344243532247916</v>
      </c>
      <c r="H75" s="24">
        <f t="shared" ca="1" si="36"/>
        <v>-0.47722723156128283</v>
      </c>
      <c r="I75" s="24">
        <f t="shared" ca="1" si="36"/>
        <v>-3.347369736894819</v>
      </c>
      <c r="J75" s="24">
        <f t="shared" ca="1" si="36"/>
        <v>-1.1445125293756062</v>
      </c>
      <c r="K75" s="24">
        <f t="shared" ca="1" si="36"/>
        <v>0.94114314920072584</v>
      </c>
      <c r="L75" s="24">
        <f t="shared" ca="1" si="36"/>
        <v>2.1397535819397473</v>
      </c>
      <c r="M75" s="24">
        <f t="shared" ca="1" si="36"/>
        <v>-0.64040729593667745</v>
      </c>
      <c r="N75" s="24">
        <f ca="1">SQRT(Inputs!$B$38)*C75+SQRT(1-Inputs!$B$38)*_xlfn.NORM.S.INV(RAND())</f>
        <v>0.72282512593665782</v>
      </c>
      <c r="O75" s="24">
        <f ca="1">SQRT(Inputs!$B$38)*D75+SQRT(1-Inputs!$B$38)*_xlfn.NORM.S.INV(RAND())</f>
        <v>0.37034962251985537</v>
      </c>
      <c r="P75" s="24">
        <f ca="1">SQRT(Inputs!$B$38)*E75+SQRT(1-Inputs!$B$38)*_xlfn.NORM.S.INV(RAND())</f>
        <v>-0.11802187898585034</v>
      </c>
      <c r="Q75" s="24">
        <f ca="1">SQRT(Inputs!$B$38)*F75+SQRT(1-Inputs!$B$38)*_xlfn.NORM.S.INV(RAND())</f>
        <v>0.88592649520057343</v>
      </c>
      <c r="R75" s="24">
        <f ca="1">SQRT(Inputs!$B$38)*G75+SQRT(1-Inputs!$B$38)*_xlfn.NORM.S.INV(RAND())</f>
        <v>-0.68500594433593776</v>
      </c>
      <c r="S75" s="24">
        <f ca="1">SQRT(Inputs!$B$38)*H75+SQRT(1-Inputs!$B$38)*_xlfn.NORM.S.INV(RAND())</f>
        <v>-2.3863044325297817</v>
      </c>
      <c r="T75" s="24">
        <f ca="1">SQRT(Inputs!$B$38)*I75+SQRT(1-Inputs!$B$38)*_xlfn.NORM.S.INV(RAND())</f>
        <v>-0.61749271598686128</v>
      </c>
      <c r="U75" s="24">
        <f ca="1">SQRT(Inputs!$B$38)*J75+SQRT(1-Inputs!$B$38)*_xlfn.NORM.S.INV(RAND())</f>
        <v>-1.6241397482957842</v>
      </c>
      <c r="V75" s="24">
        <f ca="1">SQRT(Inputs!$B$38)*K75+SQRT(1-Inputs!$B$38)*_xlfn.NORM.S.INV(RAND())</f>
        <v>0.30080504016224807</v>
      </c>
      <c r="W75" s="24">
        <f ca="1">SQRT(Inputs!$B$38)*L75+SQRT(1-Inputs!$B$38)*_xlfn.NORM.S.INV(RAND())</f>
        <v>1.811456519815269</v>
      </c>
      <c r="X75" s="24">
        <f ca="1">SQRT(Inputs!$B$38)*M75+SQRT(1-Inputs!$B$38)*_xlfn.NORM.S.INV(RAND())</f>
        <v>-1.1951742298545553</v>
      </c>
      <c r="Y75" s="24">
        <f ca="1">SQRT(Inputs!$B$38)*C75+SQRT(1-Inputs!$B$38)*_xlfn.NORM.S.INV(RAND())</f>
        <v>0.38268426292958546</v>
      </c>
      <c r="Z75" s="24">
        <f ca="1">SQRT(Inputs!$B$38)*D75+SQRT(1-Inputs!$B$38)*_xlfn.NORM.S.INV(RAND())</f>
        <v>0.19254278863647792</v>
      </c>
      <c r="AA75" s="24">
        <f ca="1">SQRT(Inputs!$B$38)*E75+SQRT(1-Inputs!$B$38)*_xlfn.NORM.S.INV(RAND())</f>
        <v>0.26400661298678335</v>
      </c>
      <c r="AB75" s="24">
        <f ca="1">SQRT(Inputs!$B$38)*F75+SQRT(1-Inputs!$B$38)*_xlfn.NORM.S.INV(RAND())</f>
        <v>-0.16552125068349072</v>
      </c>
      <c r="AC75" s="24">
        <f ca="1">SQRT(Inputs!$B$38)*G75+SQRT(1-Inputs!$B$38)*_xlfn.NORM.S.INV(RAND())</f>
        <v>0.80076770115508078</v>
      </c>
      <c r="AD75" s="24">
        <f ca="1">SQRT(Inputs!$B$38)*H75+SQRT(1-Inputs!$B$38)*_xlfn.NORM.S.INV(RAND())</f>
        <v>0.24152132883195676</v>
      </c>
      <c r="AE75" s="24">
        <f ca="1">SQRT(Inputs!$B$38)*I75+SQRT(1-Inputs!$B$38)*_xlfn.NORM.S.INV(RAND())</f>
        <v>-2.5813895884235576</v>
      </c>
      <c r="AF75" s="24">
        <f ca="1">SQRT(Inputs!$B$38)*J75+SQRT(1-Inputs!$B$38)*_xlfn.NORM.S.INV(RAND())</f>
        <v>-1.7596588344569399</v>
      </c>
      <c r="AG75" s="24">
        <f ca="1">SQRT(Inputs!$B$38)*K75+SQRT(1-Inputs!$B$38)*_xlfn.NORM.S.INV(RAND())</f>
        <v>-1.0415233177637928</v>
      </c>
      <c r="AH75" s="24">
        <f ca="1">SQRT(Inputs!$B$38)*L75+SQRT(1-Inputs!$B$38)*_xlfn.NORM.S.INV(RAND())</f>
        <v>0.46683173868971506</v>
      </c>
      <c r="AI75" s="24">
        <f ca="1">SQRT(Inputs!$B$38)*M75+SQRT(1-Inputs!$B$38)*_xlfn.NORM.S.INV(RAND())</f>
        <v>0.86851791255729172</v>
      </c>
      <c r="AJ75" s="24">
        <f ca="1">SQRT(Inputs!$B$38)*C75+SQRT(1-Inputs!$B$38)*_xlfn.NORM.S.INV(RAND())</f>
        <v>0.9131221783283332</v>
      </c>
      <c r="AK75" s="24">
        <f ca="1">SQRT(Inputs!$B$38)*D75+SQRT(1-Inputs!$B$38)*_xlfn.NORM.S.INV(RAND())</f>
        <v>0.57000106311808474</v>
      </c>
      <c r="AL75" s="24">
        <f ca="1">SQRT(Inputs!$B$38)*E75+SQRT(1-Inputs!$B$38)*_xlfn.NORM.S.INV(RAND())</f>
        <v>2.9884935412851962E-2</v>
      </c>
      <c r="AM75" s="24">
        <f ca="1">SQRT(Inputs!$B$38)*F75+SQRT(1-Inputs!$B$38)*_xlfn.NORM.S.INV(RAND())</f>
        <v>-1.2807360944354015E-2</v>
      </c>
      <c r="AN75" s="24">
        <f ca="1">SQRT(Inputs!$B$38)*G75+SQRT(1-Inputs!$B$38)*_xlfn.NORM.S.INV(RAND())</f>
        <v>1.3238318787263543</v>
      </c>
      <c r="AO75" s="24">
        <f ca="1">SQRT(Inputs!$B$38)*H75+SQRT(1-Inputs!$B$38)*_xlfn.NORM.S.INV(RAND())</f>
        <v>-0.84644719976090255</v>
      </c>
      <c r="AP75" s="24">
        <f ca="1">SQRT(Inputs!$B$38)*I75+SQRT(1-Inputs!$B$38)*_xlfn.NORM.S.INV(RAND())</f>
        <v>-2.4249699953071691</v>
      </c>
      <c r="AQ75" s="24">
        <f ca="1">SQRT(Inputs!$B$38)*J75+SQRT(1-Inputs!$B$38)*_xlfn.NORM.S.INV(RAND())</f>
        <v>0.13667758572975819</v>
      </c>
      <c r="AR75" s="24">
        <f ca="1">SQRT(Inputs!$B$38)*K75+SQRT(1-Inputs!$B$38)*_xlfn.NORM.S.INV(RAND())</f>
        <v>0.51171116194253452</v>
      </c>
      <c r="AS75" s="24">
        <f ca="1">SQRT(Inputs!$B$38)*L75+SQRT(1-Inputs!$B$38)*_xlfn.NORM.S.INV(RAND())</f>
        <v>2.0786600578220567</v>
      </c>
      <c r="AT75" s="24">
        <f ca="1">SQRT(Inputs!$B$38)*M75+SQRT(1-Inputs!$B$38)*_xlfn.NORM.S.INV(RAND())</f>
        <v>-0.70720811712551879</v>
      </c>
      <c r="AU75" s="15">
        <f ca="1">Inputs!$B$6*EXP($B$8-0.5*C$5^2+C$5*N75)</f>
        <v>5578.1828166230698</v>
      </c>
      <c r="AV75" s="15">
        <f t="shared" ca="1" si="1"/>
        <v>7169.9536670306989</v>
      </c>
      <c r="AW75" s="15">
        <f t="shared" ca="1" si="2"/>
        <v>8604.4188156862074</v>
      </c>
      <c r="AX75" s="15">
        <f t="shared" ca="1" si="3"/>
        <v>11734.640839292766</v>
      </c>
      <c r="AY75" s="15">
        <f t="shared" ca="1" si="4"/>
        <v>13238.339961110058</v>
      </c>
      <c r="AZ75" s="15">
        <f t="shared" ca="1" si="5"/>
        <v>12449.340414777958</v>
      </c>
      <c r="BA75" s="15">
        <f t="shared" ca="1" si="6"/>
        <v>14281.375897485419</v>
      </c>
      <c r="BB75" s="15">
        <f t="shared" ca="1" si="7"/>
        <v>14859.024805728946</v>
      </c>
      <c r="BC75" s="15">
        <f t="shared" ca="1" si="8"/>
        <v>18734.695256461349</v>
      </c>
      <c r="BD75" s="15">
        <f t="shared" ca="1" si="9"/>
        <v>27189.392412948688</v>
      </c>
      <c r="BE75" s="15">
        <f t="shared" ca="1" si="10"/>
        <v>29880.746439208186</v>
      </c>
      <c r="BF75" s="15">
        <f ca="1">Inputs!$B$13*EXP($B$9-0.5*C$6^2+C$6*Y75)</f>
        <v>14921.158264772834</v>
      </c>
      <c r="BG75" s="15">
        <f t="shared" ca="1" si="11"/>
        <v>18827.828220070085</v>
      </c>
      <c r="BH75" s="15">
        <f t="shared" ca="1" si="12"/>
        <v>24033.81466431751</v>
      </c>
      <c r="BI75" s="15">
        <f t="shared" ca="1" si="13"/>
        <v>28680.914689621106</v>
      </c>
      <c r="BJ75" s="15">
        <f t="shared" ca="1" si="14"/>
        <v>39462.967464359339</v>
      </c>
      <c r="BK75" s="15">
        <f t="shared" ca="1" si="15"/>
        <v>50052.346288622932</v>
      </c>
      <c r="BL75" s="15">
        <f t="shared" ca="1" si="16"/>
        <v>44002.152808524734</v>
      </c>
      <c r="BM75" s="15">
        <f t="shared" ca="1" si="17"/>
        <v>43467.643050758437</v>
      </c>
      <c r="BN75" s="15">
        <f t="shared" ca="1" si="18"/>
        <v>47186.947970611342</v>
      </c>
      <c r="BO75" s="15">
        <f t="shared" ca="1" si="19"/>
        <v>61296.254171083579</v>
      </c>
      <c r="BP75" s="15">
        <f t="shared" ca="1" si="20"/>
        <v>83245.436133224197</v>
      </c>
      <c r="BQ75" s="15">
        <f ca="1">Inputs!$B$20*EXP($B$10-0.5*C$7^2+C$7*AJ75)</f>
        <v>5930.1056890372347</v>
      </c>
      <c r="BR75" s="15">
        <f t="shared" ca="1" si="21"/>
        <v>9643.1179810001813</v>
      </c>
      <c r="BS75" s="15">
        <f t="shared" ca="1" si="22"/>
        <v>13319.043239094397</v>
      </c>
      <c r="BT75" s="15">
        <f t="shared" ca="1" si="23"/>
        <v>18302.469534471289</v>
      </c>
      <c r="BU75" s="15">
        <f t="shared" ca="1" si="24"/>
        <v>34942.321901758194</v>
      </c>
      <c r="BV75" s="15">
        <f t="shared" ca="1" si="25"/>
        <v>40174.230534237839</v>
      </c>
      <c r="BW75" s="15">
        <f t="shared" ca="1" si="26"/>
        <v>33555.307561226</v>
      </c>
      <c r="BX75" s="15">
        <f t="shared" ca="1" si="27"/>
        <v>48236.234008768799</v>
      </c>
      <c r="BY75" s="15">
        <f t="shared" ca="1" si="28"/>
        <v>74538.886312985022</v>
      </c>
      <c r="BZ75" s="15">
        <f t="shared" ca="1" si="29"/>
        <v>153263.94829548491</v>
      </c>
      <c r="CA75" s="15">
        <f t="shared" ca="1" si="30"/>
        <v>189864.64272010885</v>
      </c>
      <c r="CB75" s="15">
        <f ca="1">(AU75*DCF!C$10-DCF!C$5*MAX(AU75*DCF!C$10,0)-MAX(AU75-Inputs!$B$6,0)/Inputs!$B$10)*DCF!C$6</f>
        <v>1038.6825173879026</v>
      </c>
      <c r="CC75" s="15">
        <f ca="1">(AV75*DCF!D$10-DCF!D$5*MAX(AV75*DCF!D$10,0)-MAX(AV75-AU75,0)/Inputs!$B$10)*DCF!D$6</f>
        <v>1359.515969227816</v>
      </c>
      <c r="CD75" s="15">
        <f ca="1">(AW75*DCF!E$10-DCF!E$5*MAX(AW75*DCF!E$10,0)-MAX(AW75-AV75,0)/Inputs!$B$10)*DCF!E$6</f>
        <v>1663.522378637095</v>
      </c>
      <c r="CE75" s="15">
        <f ca="1">(AX75*DCF!F$10-DCF!F$5*MAX(AX75*DCF!F$10,0)-MAX(AX75-AW75,0)/Inputs!$B$10)*DCF!F$6</f>
        <v>1910.3317981105497</v>
      </c>
      <c r="CF75" s="15">
        <f ca="1">(AY75*DCF!G$10-DCF!G$5*MAX(AY75*DCF!G$10,0)-MAX(AY75-AX75,0)/Inputs!$B$10)*DCF!G$6</f>
        <v>2438.5886025417481</v>
      </c>
      <c r="CG75" s="15">
        <f ca="1">(AZ75*DCF!H$10-DCF!H$5*MAX(AZ75*DCF!H$10,0)-MAX(AZ75-AY75,0)/Inputs!$B$10)*DCF!H$6</f>
        <v>2417.0483712161922</v>
      </c>
      <c r="CH75" s="15">
        <f ca="1">(BA75*DCF!I$10-DCF!I$5*MAX(BA75*DCF!I$10,0)-MAX(BA75-AZ75,0)/Inputs!$B$10)*DCF!I$6</f>
        <v>2308.1683824036581</v>
      </c>
      <c r="CI75" s="15">
        <f ca="1">(BB75*DCF!J$10-DCF!J$5*MAX(BB75*DCF!J$10,0)-MAX(BB75-BA75,0)/Inputs!$B$10)*DCF!J$6</f>
        <v>2462.3099612658657</v>
      </c>
      <c r="CJ75" s="15">
        <f ca="1">(BC75*DCF!K$10-DCF!K$5*MAX(BC75*DCF!K$10,0)-MAX(BC75-BB75,0)/Inputs!$B$10)*DCF!K$6</f>
        <v>2473.4501907953677</v>
      </c>
      <c r="CK75" s="15">
        <f ca="1">(BD75*DCF!L$10-DCF!L$5*MAX(BD75*DCF!L$10,0)-MAX(BD75-BC75,0)/Inputs!$B$10)*DCF!L$6</f>
        <v>3007.348172653994</v>
      </c>
      <c r="CL75" s="15">
        <f ca="1">(BE75*DCF!M$10-DCF!M$5*MAX(BE75*DCF!M$10,0)-MAX(BE75-BD75,0)/Inputs!$B$10)*DCF!M$6</f>
        <v>3895.0488062327704</v>
      </c>
      <c r="CM75" s="15">
        <f ca="1">(BF75*DCF!C$28-DCF!C$5*MAX(BF75*DCF!C$28,0)-MAX(BF75-Inputs!$B$13,0)/Inputs!$B$17)*DCF!C$6</f>
        <v>3737.6368150318985</v>
      </c>
      <c r="CN75" s="15">
        <f ca="1">(BG75*DCF!D$28-DCF!D$5*MAX(BG75*DCF!D$28,0)-MAX(BG75-BF75,0)/Inputs!$B$17)*DCF!D$6</f>
        <v>4711.757831460287</v>
      </c>
      <c r="CO75" s="15">
        <f ca="1">(BH75*DCF!E$28-DCF!E$5*MAX(BH75*DCF!E$28,0)-MAX(BH75-BG75,0)/Inputs!$B$17)*DCF!E$6</f>
        <v>5780.7760008050482</v>
      </c>
      <c r="CP75" s="15">
        <f ca="1">(BI75*DCF!F$28-DCF!F$5*MAX(BI75*DCF!F$28,0)-MAX(BI75-BH75,0)/Inputs!$B$17)*DCF!F$6</f>
        <v>6940.0348455768999</v>
      </c>
      <c r="CQ75" s="15">
        <f ca="1">(BJ75*DCF!G$28-DCF!G$5*MAX(BJ75*DCF!G$28,0)-MAX(BJ75-BI75,0)/Inputs!$B$17)*DCF!G$6</f>
        <v>8425.5315502642479</v>
      </c>
      <c r="CR75" s="15">
        <f ca="1">(BK75*DCF!H$28-DCF!H$5*MAX(BK75*DCF!H$28,0)-MAX(BK75-BJ75,0)/Inputs!$B$17)*DCF!H$6</f>
        <v>10733.205157388444</v>
      </c>
      <c r="CS75" s="15">
        <f ca="1">(BL75*DCF!I$28-DCF!I$5*MAX(BL75*DCF!I$28,0)-MAX(BL75-BK75,0)/Inputs!$B$17)*DCF!I$6</f>
        <v>10347.239871773227</v>
      </c>
      <c r="CT75" s="15">
        <f ca="1">(BM75*DCF!J$28-DCF!J$5*MAX(BM75*DCF!J$28,0)-MAX(BM75-BL75,0)/Inputs!$B$17)*DCF!J$6</f>
        <v>9696.8929285032682</v>
      </c>
      <c r="CU75" s="15">
        <f ca="1">(BN75*DCF!K$28-DCF!K$5*MAX(BN75*DCF!K$28,0)-MAX(BN75-BM75,0)/Inputs!$B$17)*DCF!K$6</f>
        <v>9509.5269159662184</v>
      </c>
      <c r="CV75" s="15">
        <f ca="1">(BO75*DCF!L$28-DCF!L$5*MAX(BO75*DCF!L$28,0)-MAX(BO75-BN75,0)/Inputs!$B$17)*DCF!L$6</f>
        <v>10633.397784108363</v>
      </c>
      <c r="CW75" s="15">
        <f ca="1">(BP75*DCF!M$28-DCF!M$5*MAX(BP75*DCF!M$28,0)-MAX(BP75-BO75,0)/Inputs!$B$17)*DCF!M$6</f>
        <v>13368.370713435655</v>
      </c>
      <c r="CX75" s="15">
        <f ca="1">(BQ75*DCF!C$46-DCF!C$5*MAX(BQ75*DCF!C$46,0)-MAX(BQ75-Inputs!$B$20,0)/Inputs!$B$24)*DCF!C$6</f>
        <v>-2630.0963203491233</v>
      </c>
      <c r="CY75" s="15">
        <f ca="1">(BR75*DCF!D$46-DCF!D$5*MAX(BR75*DCF!D$46,0)-MAX(BR75-BQ75,0)/Inputs!$B$24)*DCF!D$6</f>
        <v>-3230.1668831186976</v>
      </c>
      <c r="CZ75" s="15">
        <f ca="1">(BS75*DCF!E$46-DCF!E$5*MAX(BS75*DCF!E$46,0)-MAX(BS75-BR75,0)/Inputs!$B$24)*DCF!E$6</f>
        <v>-3023.9485933360575</v>
      </c>
      <c r="DA75" s="15">
        <f ca="1">(BT75*DCF!F$46-DCF!F$5*MAX(BT75*DCF!F$46,0)-MAX(BT75-BS75,0)/Inputs!$B$24)*DCF!F$6</f>
        <v>-3147.524600809204</v>
      </c>
      <c r="DB75" s="15">
        <f ca="1">(BU75*DCF!G$46-DCF!G$5*MAX(BU75*DCF!G$46,0)-MAX(BU75-BT75,0)/Inputs!$B$24)*DCF!G$6</f>
        <v>-6772.7082441922257</v>
      </c>
      <c r="DC75" s="15">
        <f ca="1">(BV75*DCF!H$46-DCF!H$5*MAX(BV75*DCF!H$46,0)-MAX(BV75-BU75,0)/Inputs!$B$24)*DCF!H$6</f>
        <v>-1625.7835511070036</v>
      </c>
      <c r="DD75" s="15">
        <f ca="1">(BW75*DCF!I$46-DCF!I$5*MAX(BW75*DCF!I$46,0)-MAX(BW75-BV75,0)/Inputs!$B$24)*DCF!I$6</f>
        <v>774.97283322824785</v>
      </c>
      <c r="DE75" s="15">
        <f ca="1">(BX75*DCF!J$46-DCF!J$5*MAX(BX75*DCF!J$46,0)-MAX(BX75-BW75,0)/Inputs!$B$24)*DCF!J$6</f>
        <v>-1869.7652531833378</v>
      </c>
      <c r="DF75" s="15">
        <f ca="1">(BY75*DCF!K$46-DCF!K$5*MAX(BY75*DCF!K$46,0)-MAX(BY75-BX75,0)/Inputs!$B$24)*DCF!K$6</f>
        <v>-2185.5394519239262</v>
      </c>
      <c r="DG75" s="15">
        <f ca="1">(BZ75*DCF!L$46-DCF!L$5*MAX(BZ75*DCF!L$46,0)-MAX(BZ75-BY75,0)/Inputs!$B$24)*DCF!L$6</f>
        <v>-7221.3150508809722</v>
      </c>
      <c r="DH75" s="15">
        <f ca="1">(CA75*DCF!M$46-DCF!M$5*MAX(CA75*DCF!M$46,0)-MAX(CA75-BZ75,0)/Inputs!$B$24)*DCF!M$6</f>
        <v>7233.0406278890177</v>
      </c>
      <c r="DI75" s="15">
        <f ca="1">SUM(CB75:CL75)+BE75*DCF!M$10*(1+Inputs!$B$30)*(1-Inputs!$B$33)*(1-Inputs!$B$30/Inputs!$B$31)/(Inputs!$B$29-Inputs!$B$30)*DCF!M$6</f>
        <v>108132.52762275501</v>
      </c>
      <c r="DJ75" s="15">
        <f ca="1">SUM(CM75:CW75)+BP75*DCF!M$28*(1+Inputs!$B$30)*(1-Inputs!$B$33)*(1-Inputs!$B$30/Inputs!$B$31)/(Inputs!$B$29-Inputs!$B$30)*DCF!M$6</f>
        <v>402781.90316857345</v>
      </c>
      <c r="DK75" s="15">
        <f ca="1">SUM(CX75:DH75)+CA75*DCF!M$46*(1+Inputs!$B$30)*(1-Inputs!$B$33)*(1-Inputs!$B$30/Inputs!$B$31)/(Inputs!$B$29-Inputs!$B$30)*DCF!M$6</f>
        <v>269854.39406224072</v>
      </c>
      <c r="DM75" s="15">
        <f ca="1">DI75+DJ75+DK75+Inputs!$B$34+Inputs!$B$36-Inputs!$B$35</f>
        <v>857619.82485356915</v>
      </c>
    </row>
    <row r="76" spans="1:117" x14ac:dyDescent="0.75">
      <c r="A76" s="11">
        <v>63</v>
      </c>
      <c r="C76" s="24">
        <f t="shared" ca="1" si="36"/>
        <v>0.18043108303314848</v>
      </c>
      <c r="D76" s="24">
        <f t="shared" ca="1" si="36"/>
        <v>-1.6142688093423783</v>
      </c>
      <c r="E76" s="24">
        <f t="shared" ca="1" si="36"/>
        <v>0.48434837660904256</v>
      </c>
      <c r="F76" s="24">
        <f t="shared" ca="1" si="36"/>
        <v>-0.56604957774349351</v>
      </c>
      <c r="G76" s="24">
        <f t="shared" ca="1" si="36"/>
        <v>1.1753651280552768</v>
      </c>
      <c r="H76" s="24">
        <f t="shared" ca="1" si="36"/>
        <v>0.35763126818809721</v>
      </c>
      <c r="I76" s="24">
        <f t="shared" ca="1" si="36"/>
        <v>-1.3131961933253533</v>
      </c>
      <c r="J76" s="24">
        <f t="shared" ca="1" si="36"/>
        <v>0.87671090887563674</v>
      </c>
      <c r="K76" s="24">
        <f t="shared" ca="1" si="36"/>
        <v>0.12995944458520517</v>
      </c>
      <c r="L76" s="24">
        <f t="shared" ca="1" si="36"/>
        <v>-2.7050310472196855</v>
      </c>
      <c r="M76" s="24">
        <f t="shared" ca="1" si="36"/>
        <v>-0.84616810748628424</v>
      </c>
      <c r="N76" s="24">
        <f ca="1">SQRT(Inputs!$B$38)*C76+SQRT(1-Inputs!$B$38)*_xlfn.NORM.S.INV(RAND())</f>
        <v>0.12902787646156072</v>
      </c>
      <c r="O76" s="24">
        <f ca="1">SQRT(Inputs!$B$38)*D76+SQRT(1-Inputs!$B$38)*_xlfn.NORM.S.INV(RAND())</f>
        <v>-1.3439562214354526</v>
      </c>
      <c r="P76" s="24">
        <f ca="1">SQRT(Inputs!$B$38)*E76+SQRT(1-Inputs!$B$38)*_xlfn.NORM.S.INV(RAND())</f>
        <v>1.2569145078252633</v>
      </c>
      <c r="Q76" s="24">
        <f ca="1">SQRT(Inputs!$B$38)*F76+SQRT(1-Inputs!$B$38)*_xlfn.NORM.S.INV(RAND())</f>
        <v>-0.29628759582734099</v>
      </c>
      <c r="R76" s="24">
        <f ca="1">SQRT(Inputs!$B$38)*G76+SQRT(1-Inputs!$B$38)*_xlfn.NORM.S.INV(RAND())</f>
        <v>0.30118457324469627</v>
      </c>
      <c r="S76" s="24">
        <f ca="1">SQRT(Inputs!$B$38)*H76+SQRT(1-Inputs!$B$38)*_xlfn.NORM.S.INV(RAND())</f>
        <v>-0.16202753333878189</v>
      </c>
      <c r="T76" s="24">
        <f ca="1">SQRT(Inputs!$B$38)*I76+SQRT(1-Inputs!$B$38)*_xlfn.NORM.S.INV(RAND())</f>
        <v>-0.35431537960852849</v>
      </c>
      <c r="U76" s="24">
        <f ca="1">SQRT(Inputs!$B$38)*J76+SQRT(1-Inputs!$B$38)*_xlfn.NORM.S.INV(RAND())</f>
        <v>-0.36158883596681551</v>
      </c>
      <c r="V76" s="24">
        <f ca="1">SQRT(Inputs!$B$38)*K76+SQRT(1-Inputs!$B$38)*_xlfn.NORM.S.INV(RAND())</f>
        <v>-0.18573059772463041</v>
      </c>
      <c r="W76" s="24">
        <f ca="1">SQRT(Inputs!$B$38)*L76+SQRT(1-Inputs!$B$38)*_xlfn.NORM.S.INV(RAND())</f>
        <v>-2.1304931265952169</v>
      </c>
      <c r="X76" s="24">
        <f ca="1">SQRT(Inputs!$B$38)*M76+SQRT(1-Inputs!$B$38)*_xlfn.NORM.S.INV(RAND())</f>
        <v>-0.11049028261494392</v>
      </c>
      <c r="Y76" s="24">
        <f ca="1">SQRT(Inputs!$B$38)*C76+SQRT(1-Inputs!$B$38)*_xlfn.NORM.S.INV(RAND())</f>
        <v>1.7492523769965285</v>
      </c>
      <c r="Z76" s="24">
        <f ca="1">SQRT(Inputs!$B$38)*D76+SQRT(1-Inputs!$B$38)*_xlfn.NORM.S.INV(RAND())</f>
        <v>0.16112554941798696</v>
      </c>
      <c r="AA76" s="24">
        <f ca="1">SQRT(Inputs!$B$38)*E76+SQRT(1-Inputs!$B$38)*_xlfn.NORM.S.INV(RAND())</f>
        <v>1.4728064268673153</v>
      </c>
      <c r="AB76" s="24">
        <f ca="1">SQRT(Inputs!$B$38)*F76+SQRT(1-Inputs!$B$38)*_xlfn.NORM.S.INV(RAND())</f>
        <v>7.1960787399185433E-2</v>
      </c>
      <c r="AC76" s="24">
        <f ca="1">SQRT(Inputs!$B$38)*G76+SQRT(1-Inputs!$B$38)*_xlfn.NORM.S.INV(RAND())</f>
        <v>2.0261221788070825</v>
      </c>
      <c r="AD76" s="24">
        <f ca="1">SQRT(Inputs!$B$38)*H76+SQRT(1-Inputs!$B$38)*_xlfn.NORM.S.INV(RAND())</f>
        <v>0.11047830983359501</v>
      </c>
      <c r="AE76" s="24">
        <f ca="1">SQRT(Inputs!$B$38)*I76+SQRT(1-Inputs!$B$38)*_xlfn.NORM.S.INV(RAND())</f>
        <v>0.64999796104513208</v>
      </c>
      <c r="AF76" s="24">
        <f ca="1">SQRT(Inputs!$B$38)*J76+SQRT(1-Inputs!$B$38)*_xlfn.NORM.S.INV(RAND())</f>
        <v>-1.0058228211695666</v>
      </c>
      <c r="AG76" s="24">
        <f ca="1">SQRT(Inputs!$B$38)*K76+SQRT(1-Inputs!$B$38)*_xlfn.NORM.S.INV(RAND())</f>
        <v>-0.33848759796648886</v>
      </c>
      <c r="AH76" s="24">
        <f ca="1">SQRT(Inputs!$B$38)*L76+SQRT(1-Inputs!$B$38)*_xlfn.NORM.S.INV(RAND())</f>
        <v>-2.9049783980742014</v>
      </c>
      <c r="AI76" s="24">
        <f ca="1">SQRT(Inputs!$B$38)*M76+SQRT(1-Inputs!$B$38)*_xlfn.NORM.S.INV(RAND())</f>
        <v>-0.84679053203831323</v>
      </c>
      <c r="AJ76" s="24">
        <f ca="1">SQRT(Inputs!$B$38)*C76+SQRT(1-Inputs!$B$38)*_xlfn.NORM.S.INV(RAND())</f>
        <v>0.36384774710599416</v>
      </c>
      <c r="AK76" s="24">
        <f ca="1">SQRT(Inputs!$B$38)*D76+SQRT(1-Inputs!$B$38)*_xlfn.NORM.S.INV(RAND())</f>
        <v>-0.26661763817791317</v>
      </c>
      <c r="AL76" s="24">
        <f ca="1">SQRT(Inputs!$B$38)*E76+SQRT(1-Inputs!$B$38)*_xlfn.NORM.S.INV(RAND())</f>
        <v>-0.59797068103559425</v>
      </c>
      <c r="AM76" s="24">
        <f ca="1">SQRT(Inputs!$B$38)*F76+SQRT(1-Inputs!$B$38)*_xlfn.NORM.S.INV(RAND())</f>
        <v>-8.5566874821543237E-2</v>
      </c>
      <c r="AN76" s="24">
        <f ca="1">SQRT(Inputs!$B$38)*G76+SQRT(1-Inputs!$B$38)*_xlfn.NORM.S.INV(RAND())</f>
        <v>1.0723073070586906</v>
      </c>
      <c r="AO76" s="24">
        <f ca="1">SQRT(Inputs!$B$38)*H76+SQRT(1-Inputs!$B$38)*_xlfn.NORM.S.INV(RAND())</f>
        <v>0.8584952955404177</v>
      </c>
      <c r="AP76" s="24">
        <f ca="1">SQRT(Inputs!$B$38)*I76+SQRT(1-Inputs!$B$38)*_xlfn.NORM.S.INV(RAND())</f>
        <v>5.7698667250020597E-2</v>
      </c>
      <c r="AQ76" s="24">
        <f ca="1">SQRT(Inputs!$B$38)*J76+SQRT(1-Inputs!$B$38)*_xlfn.NORM.S.INV(RAND())</f>
        <v>0.51154203925847919</v>
      </c>
      <c r="AR76" s="24">
        <f ca="1">SQRT(Inputs!$B$38)*K76+SQRT(1-Inputs!$B$38)*_xlfn.NORM.S.INV(RAND())</f>
        <v>-1.7769143215815806</v>
      </c>
      <c r="AS76" s="24">
        <f ca="1">SQRT(Inputs!$B$38)*L76+SQRT(1-Inputs!$B$38)*_xlfn.NORM.S.INV(RAND())</f>
        <v>-0.40155368377252332</v>
      </c>
      <c r="AT76" s="24">
        <f ca="1">SQRT(Inputs!$B$38)*M76+SQRT(1-Inputs!$B$38)*_xlfn.NORM.S.INV(RAND())</f>
        <v>0.48916013466184377</v>
      </c>
      <c r="AU76" s="15">
        <f ca="1">Inputs!$B$6*EXP($B$8-0.5*C$5^2+C$5*N76)</f>
        <v>5066.9713708997424</v>
      </c>
      <c r="AV76" s="15">
        <f t="shared" ca="1" si="1"/>
        <v>5061.797112958935</v>
      </c>
      <c r="AW76" s="15">
        <f t="shared" ca="1" si="2"/>
        <v>7312.2519835155726</v>
      </c>
      <c r="AX76" s="15">
        <f t="shared" ca="1" si="3"/>
        <v>8603.1051362210728</v>
      </c>
      <c r="AY76" s="15">
        <f t="shared" ca="1" si="4"/>
        <v>10890.276236274482</v>
      </c>
      <c r="AZ76" s="15">
        <f t="shared" ca="1" si="5"/>
        <v>13083.565074283151</v>
      </c>
      <c r="BA76" s="15">
        <f t="shared" ca="1" si="6"/>
        <v>15428.085605960176</v>
      </c>
      <c r="BB76" s="15">
        <f t="shared" ca="1" si="7"/>
        <v>18216.635834027948</v>
      </c>
      <c r="BC76" s="15">
        <f t="shared" ca="1" si="8"/>
        <v>21914.307999419972</v>
      </c>
      <c r="BD76" s="15">
        <f t="shared" ca="1" si="9"/>
        <v>21996.537271171928</v>
      </c>
      <c r="BE76" s="15">
        <f t="shared" ca="1" si="10"/>
        <v>26684.04521926411</v>
      </c>
      <c r="BF76" s="15">
        <f ca="1">Inputs!$B$13*EXP($B$9-0.5*C$6^2+C$6*Y76)</f>
        <v>19564.15755184841</v>
      </c>
      <c r="BG76" s="15">
        <f t="shared" ca="1" si="11"/>
        <v>24546.912820750396</v>
      </c>
      <c r="BH76" s="15">
        <f t="shared" ca="1" si="12"/>
        <v>38290.440459530306</v>
      </c>
      <c r="BI76" s="15">
        <f t="shared" ca="1" si="13"/>
        <v>47395.32070700347</v>
      </c>
      <c r="BJ76" s="15">
        <f t="shared" ca="1" si="14"/>
        <v>77811.066984266232</v>
      </c>
      <c r="BK76" s="15">
        <f t="shared" ca="1" si="15"/>
        <v>96945.573628698519</v>
      </c>
      <c r="BL76" s="15">
        <f t="shared" ca="1" si="16"/>
        <v>129551.65722341031</v>
      </c>
      <c r="BM76" s="15">
        <f t="shared" ca="1" si="17"/>
        <v>140541.83290638882</v>
      </c>
      <c r="BN76" s="15">
        <f t="shared" ca="1" si="18"/>
        <v>165977.89007970589</v>
      </c>
      <c r="BO76" s="15">
        <f t="shared" ca="1" si="19"/>
        <v>145695.08722371375</v>
      </c>
      <c r="BP76" s="15">
        <f t="shared" ca="1" si="20"/>
        <v>162918.86727598304</v>
      </c>
      <c r="BQ76" s="15">
        <f ca="1">Inputs!$B$20*EXP($B$10-0.5*C$7^2+C$7*AJ76)</f>
        <v>4880.3839925095099</v>
      </c>
      <c r="BR76" s="15">
        <f t="shared" ca="1" si="21"/>
        <v>6084.4296386058395</v>
      </c>
      <c r="BS76" s="15">
        <f t="shared" ca="1" si="22"/>
        <v>7017.1795618887163</v>
      </c>
      <c r="BT76" s="15">
        <f t="shared" ca="1" si="23"/>
        <v>9460.4066037548419</v>
      </c>
      <c r="BU76" s="15">
        <f t="shared" ca="1" si="24"/>
        <v>16994.958759684087</v>
      </c>
      <c r="BV76" s="15">
        <f t="shared" ca="1" si="25"/>
        <v>28690.464947020158</v>
      </c>
      <c r="BW76" s="15">
        <f t="shared" ca="1" si="26"/>
        <v>40527.836729406146</v>
      </c>
      <c r="BX76" s="15">
        <f t="shared" ca="1" si="27"/>
        <v>62806.283347476048</v>
      </c>
      <c r="BY76" s="15">
        <f t="shared" ca="1" si="28"/>
        <v>62639.430426386498</v>
      </c>
      <c r="BZ76" s="15">
        <f t="shared" ca="1" si="29"/>
        <v>81637.47626014339</v>
      </c>
      <c r="CA76" s="15">
        <f t="shared" ca="1" si="30"/>
        <v>125090.04421271836</v>
      </c>
      <c r="CB76" s="15">
        <f ca="1">(AU76*DCF!C$10-DCF!C$5*MAX(AU76*DCF!C$10,0)-MAX(AU76-Inputs!$B$6,0)/Inputs!$B$10)*DCF!C$6</f>
        <v>1042.3275461146584</v>
      </c>
      <c r="CC76" s="15">
        <f ca="1">(AV76*DCF!D$10-DCF!D$5*MAX(AV76*DCF!D$10,0)-MAX(AV76-AU76,0)/Inputs!$B$10)*DCF!D$6</f>
        <v>1233.778753733948</v>
      </c>
      <c r="CD76" s="15">
        <f ca="1">(AW76*DCF!E$10-DCF!E$5*MAX(AW76*DCF!E$10,0)-MAX(AW76-AV76,0)/Inputs!$B$10)*DCF!E$6</f>
        <v>1181.3869497784151</v>
      </c>
      <c r="CE76" s="15">
        <f ca="1">(AX76*DCF!F$10-DCF!F$5*MAX(AX76*DCF!F$10,0)-MAX(AX76-AW76,0)/Inputs!$B$10)*DCF!F$6</f>
        <v>1609.4496035377599</v>
      </c>
      <c r="CF76" s="15">
        <f ca="1">(AY76*DCF!G$10-DCF!G$5*MAX(AY76*DCF!G$10,0)-MAX(AY76-AX76,0)/Inputs!$B$10)*DCF!G$6</f>
        <v>1804.1970547562275</v>
      </c>
      <c r="CG76" s="15">
        <f ca="1">(AZ76*DCF!H$10-DCF!H$5*MAX(AZ76*DCF!H$10,0)-MAX(AZ76-AY76,0)/Inputs!$B$10)*DCF!H$6</f>
        <v>2150.7257906870072</v>
      </c>
      <c r="CH76" s="15">
        <f ca="1">(BA76*DCF!I$10-DCF!I$5*MAX(BA76*DCF!I$10,0)-MAX(BA76-AZ76,0)/Inputs!$B$10)*DCF!I$6</f>
        <v>2433.5649101605854</v>
      </c>
      <c r="CI76" s="15">
        <f ca="1">(BB76*DCF!J$10-DCF!J$5*MAX(BB76*DCF!J$10,0)-MAX(BB76-BA76,0)/Inputs!$B$10)*DCF!J$6</f>
        <v>2703.4581421785806</v>
      </c>
      <c r="CJ76" s="15">
        <f ca="1">(BC76*DCF!K$10-DCF!K$5*MAX(BC76*DCF!K$10,0)-MAX(BC76-BB76,0)/Inputs!$B$10)*DCF!K$6</f>
        <v>3010.2338278535221</v>
      </c>
      <c r="CK76" s="15">
        <f ca="1">(BD76*DCF!L$10-DCF!L$5*MAX(BD76*DCF!L$10,0)-MAX(BD76-BC76,0)/Inputs!$B$10)*DCF!L$6</f>
        <v>3306.8625296828773</v>
      </c>
      <c r="CL76" s="15">
        <f ca="1">(BE76*DCF!M$10-DCF!M$5*MAX(BE76*DCF!M$10,0)-MAX(BE76-BD76,0)/Inputs!$B$10)*DCF!M$6</f>
        <v>3205.4910031341515</v>
      </c>
      <c r="CM76" s="15">
        <f ca="1">(BF76*DCF!C$28-DCF!C$5*MAX(BF76*DCF!C$28,0)-MAX(BF76-Inputs!$B$13,0)/Inputs!$B$17)*DCF!C$6</f>
        <v>4082.3635385774869</v>
      </c>
      <c r="CN76" s="15">
        <f ca="1">(BG76*DCF!D$28-DCF!D$5*MAX(BG76*DCF!D$28,0)-MAX(BG76-BF76,0)/Inputs!$B$17)*DCF!D$6</f>
        <v>6166.5818147453738</v>
      </c>
      <c r="CO76" s="15">
        <f ca="1">(BH76*DCF!E$28-DCF!E$5*MAX(BH76*DCF!E$28,0)-MAX(BH76-BG76,0)/Inputs!$B$17)*DCF!E$6</f>
        <v>8135.8744337636408</v>
      </c>
      <c r="CP76" s="15">
        <f ca="1">(BI76*DCF!F$28-DCF!F$5*MAX(BI76*DCF!F$28,0)-MAX(BI76-BH76,0)/Inputs!$B$17)*DCF!F$6</f>
        <v>11208.893775663619</v>
      </c>
      <c r="CQ76" s="15">
        <f ca="1">(BJ76*DCF!G$28-DCF!G$5*MAX(BJ76*DCF!G$28,0)-MAX(BJ76-BI76,0)/Inputs!$B$17)*DCF!G$6</f>
        <v>15073.043626981223</v>
      </c>
      <c r="CR76" s="15">
        <f ca="1">(BK76*DCF!H$28-DCF!H$5*MAX(BK76*DCF!H$28,0)-MAX(BK76-BJ76,0)/Inputs!$B$17)*DCF!H$6</f>
        <v>21002.744582194849</v>
      </c>
      <c r="CS76" s="15">
        <f ca="1">(BL76*DCF!I$28-DCF!I$5*MAX(BL76*DCF!I$28,0)-MAX(BL76-BK76,0)/Inputs!$B$17)*DCF!I$6</f>
        <v>25784.493049183176</v>
      </c>
      <c r="CT76" s="15">
        <f ca="1">(BM76*DCF!J$28-DCF!J$5*MAX(BM76*DCF!J$28,0)-MAX(BM76-BL76,0)/Inputs!$B$17)*DCF!J$6</f>
        <v>29895.288499638838</v>
      </c>
      <c r="CU76" s="15">
        <f ca="1">(BN76*DCF!K$28-DCF!K$5*MAX(BN76*DCF!K$28,0)-MAX(BN76-BM76,0)/Inputs!$B$17)*DCF!K$6</f>
        <v>31936.169236286063</v>
      </c>
      <c r="CV76" s="15">
        <f ca="1">(BO76*DCF!L$28-DCF!L$5*MAX(BO76*DCF!L$28,0)-MAX(BO76-BN76,0)/Inputs!$B$17)*DCF!L$6</f>
        <v>29069.228022587329</v>
      </c>
      <c r="CW76" s="15">
        <f ca="1">(BP76*DCF!M$28-DCF!M$5*MAX(BP76*DCF!M$28,0)-MAX(BP76-BO76,0)/Inputs!$B$17)*DCF!M$6</f>
        <v>28852.91017228601</v>
      </c>
      <c r="CX76" s="15">
        <f ca="1">(BQ76*DCF!C$46-DCF!C$5*MAX(BQ76*DCF!C$46,0)-MAX(BQ76-Inputs!$B$20,0)/Inputs!$B$24)*DCF!C$6</f>
        <v>-1902.8064613229863</v>
      </c>
      <c r="CY76" s="15">
        <f ca="1">(BR76*DCF!D$46-DCF!D$5*MAX(BR76*DCF!D$46,0)-MAX(BR76-BQ76,0)/Inputs!$B$24)*DCF!D$6</f>
        <v>-1552.2265312796656</v>
      </c>
      <c r="CZ76" s="15">
        <f ca="1">(BS76*DCF!E$46-DCF!E$5*MAX(BS76*DCF!E$46,0)-MAX(BS76-BR76,0)/Inputs!$B$24)*DCF!E$6</f>
        <v>-1197.4580425784823</v>
      </c>
      <c r="DA76" s="15">
        <f ca="1">(BT76*DCF!F$46-DCF!F$5*MAX(BT76*DCF!F$46,0)-MAX(BT76-BS76,0)/Inputs!$B$24)*DCF!F$6</f>
        <v>-1578.6228243807577</v>
      </c>
      <c r="DB76" s="15">
        <f ca="1">(BU76*DCF!G$46-DCF!G$5*MAX(BU76*DCF!G$46,0)-MAX(BU76-BT76,0)/Inputs!$B$24)*DCF!G$6</f>
        <v>-3106.1513154180079</v>
      </c>
      <c r="DC76" s="15">
        <f ca="1">(BV76*DCF!H$46-DCF!H$5*MAX(BV76*DCF!H$46,0)-MAX(BV76-BU76,0)/Inputs!$B$24)*DCF!H$6</f>
        <v>-3634.3068881593567</v>
      </c>
      <c r="DD76" s="15">
        <f ca="1">(BW76*DCF!I$46-DCF!I$5*MAX(BW76*DCF!I$46,0)-MAX(BW76-BV76,0)/Inputs!$B$24)*DCF!I$6</f>
        <v>-2462.0454068277786</v>
      </c>
      <c r="DE76" s="15">
        <f ca="1">(BX76*DCF!J$46-DCF!J$5*MAX(BX76*DCF!J$46,0)-MAX(BX76-BW76,0)/Inputs!$B$24)*DCF!J$6</f>
        <v>-3273.3302095943745</v>
      </c>
      <c r="DF76" s="15">
        <f ca="1">(BY76*DCF!K$46-DCF!K$5*MAX(BY76*DCF!K$46,0)-MAX(BY76-BX76,0)/Inputs!$B$24)*DCF!K$6</f>
        <v>3578.1730754757696</v>
      </c>
      <c r="DG76" s="15">
        <f ca="1">(BZ76*DCF!L$46-DCF!L$5*MAX(BZ76*DCF!L$46,0)-MAX(BZ76-BY76,0)/Inputs!$B$24)*DCF!L$6</f>
        <v>1343.900627881374</v>
      </c>
      <c r="DH76" s="15">
        <f ca="1">(CA76*DCF!M$46-DCF!M$5*MAX(CA76*DCF!M$46,0)-MAX(CA76-BZ76,0)/Inputs!$B$24)*DCF!M$6</f>
        <v>722.53974656447019</v>
      </c>
      <c r="DI76" s="15">
        <f ca="1">SUM(CB76:CL76)+BE76*DCF!M$10*(1+Inputs!$B$30)*(1-Inputs!$B$33)*(1-Inputs!$B$30/Inputs!$B$31)/(Inputs!$B$29-Inputs!$B$30)*DCF!M$6</f>
        <v>97943.526816797967</v>
      </c>
      <c r="DJ76" s="15">
        <f ca="1">SUM(CM76:CW76)+BP76*DCF!M$28*(1+Inputs!$B$30)*(1-Inputs!$B$33)*(1-Inputs!$B$30/Inputs!$B$31)/(Inputs!$B$29-Inputs!$B$30)*DCF!M$6</f>
        <v>815748.0734293058</v>
      </c>
      <c r="DK76" s="15">
        <f ca="1">SUM(CX76:DH76)+CA76*DCF!M$46*(1+Inputs!$B$30)*(1-Inputs!$B$33)*(1-Inputs!$B$30/Inputs!$B$31)/(Inputs!$B$29-Inputs!$B$30)*DCF!M$6</f>
        <v>180341.69198624068</v>
      </c>
      <c r="DM76" s="15">
        <f ca="1">DI76+DJ76+DK76+Inputs!$B$34+Inputs!$B$36-Inputs!$B$35</f>
        <v>1170884.2922323444</v>
      </c>
    </row>
    <row r="77" spans="1:117" x14ac:dyDescent="0.75">
      <c r="A77" s="11">
        <v>64</v>
      </c>
      <c r="C77" s="24">
        <f t="shared" ca="1" si="36"/>
        <v>-0.33359060326860879</v>
      </c>
      <c r="D77" s="24">
        <f t="shared" ca="1" si="36"/>
        <v>0.37313601013074366</v>
      </c>
      <c r="E77" s="24">
        <f t="shared" ca="1" si="36"/>
        <v>1.5761474746683974</v>
      </c>
      <c r="F77" s="24">
        <f t="shared" ca="1" si="36"/>
        <v>0.32107879725345395</v>
      </c>
      <c r="G77" s="24">
        <f t="shared" ca="1" si="36"/>
        <v>-0.11587427271125528</v>
      </c>
      <c r="H77" s="24">
        <f t="shared" ca="1" si="36"/>
        <v>-3.9999449729810996E-2</v>
      </c>
      <c r="I77" s="24">
        <f t="shared" ca="1" si="36"/>
        <v>2.1894610608087812</v>
      </c>
      <c r="J77" s="24">
        <f t="shared" ca="1" si="36"/>
        <v>-0.28227017969740276</v>
      </c>
      <c r="K77" s="24">
        <f t="shared" ca="1" si="36"/>
        <v>-1.2319105076337202</v>
      </c>
      <c r="L77" s="24">
        <f t="shared" ca="1" si="36"/>
        <v>0.71003959745356848</v>
      </c>
      <c r="M77" s="24">
        <f t="shared" ca="1" si="36"/>
        <v>0.35499916144446603</v>
      </c>
      <c r="N77" s="24">
        <f ca="1">SQRT(Inputs!$B$38)*C77+SQRT(1-Inputs!$B$38)*_xlfn.NORM.S.INV(RAND())</f>
        <v>-0.61293626849455052</v>
      </c>
      <c r="O77" s="24">
        <f ca="1">SQRT(Inputs!$B$38)*D77+SQRT(1-Inputs!$B$38)*_xlfn.NORM.S.INV(RAND())</f>
        <v>1.1393346323820635</v>
      </c>
      <c r="P77" s="24">
        <f ca="1">SQRT(Inputs!$B$38)*E77+SQRT(1-Inputs!$B$38)*_xlfn.NORM.S.INV(RAND())</f>
        <v>8.4838680461310489E-2</v>
      </c>
      <c r="Q77" s="24">
        <f ca="1">SQRT(Inputs!$B$38)*F77+SQRT(1-Inputs!$B$38)*_xlfn.NORM.S.INV(RAND())</f>
        <v>-0.89258406649991529</v>
      </c>
      <c r="R77" s="24">
        <f ca="1">SQRT(Inputs!$B$38)*G77+SQRT(1-Inputs!$B$38)*_xlfn.NORM.S.INV(RAND())</f>
        <v>-0.14681302080570086</v>
      </c>
      <c r="S77" s="24">
        <f ca="1">SQRT(Inputs!$B$38)*H77+SQRT(1-Inputs!$B$38)*_xlfn.NORM.S.INV(RAND())</f>
        <v>0.38500069909428464</v>
      </c>
      <c r="T77" s="24">
        <f ca="1">SQRT(Inputs!$B$38)*I77+SQRT(1-Inputs!$B$38)*_xlfn.NORM.S.INV(RAND())</f>
        <v>2.1179757690457812</v>
      </c>
      <c r="U77" s="24">
        <f ca="1">SQRT(Inputs!$B$38)*J77+SQRT(1-Inputs!$B$38)*_xlfn.NORM.S.INV(RAND())</f>
        <v>-0.36886950332593887</v>
      </c>
      <c r="V77" s="24">
        <f ca="1">SQRT(Inputs!$B$38)*K77+SQRT(1-Inputs!$B$38)*_xlfn.NORM.S.INV(RAND())</f>
        <v>-0.69241914172537633</v>
      </c>
      <c r="W77" s="24">
        <f ca="1">SQRT(Inputs!$B$38)*L77+SQRT(1-Inputs!$B$38)*_xlfn.NORM.S.INV(RAND())</f>
        <v>0.64374617798263523</v>
      </c>
      <c r="X77" s="24">
        <f ca="1">SQRT(Inputs!$B$38)*M77+SQRT(1-Inputs!$B$38)*_xlfn.NORM.S.INV(RAND())</f>
        <v>-0.27947867073781241</v>
      </c>
      <c r="Y77" s="24">
        <f ca="1">SQRT(Inputs!$B$38)*C77+SQRT(1-Inputs!$B$38)*_xlfn.NORM.S.INV(RAND())</f>
        <v>0.31190129180918968</v>
      </c>
      <c r="Z77" s="24">
        <f ca="1">SQRT(Inputs!$B$38)*D77+SQRT(1-Inputs!$B$38)*_xlfn.NORM.S.INV(RAND())</f>
        <v>0.96550922431523101</v>
      </c>
      <c r="AA77" s="24">
        <f ca="1">SQRT(Inputs!$B$38)*E77+SQRT(1-Inputs!$B$38)*_xlfn.NORM.S.INV(RAND())</f>
        <v>-9.3631754329356998E-2</v>
      </c>
      <c r="AB77" s="24">
        <f ca="1">SQRT(Inputs!$B$38)*F77+SQRT(1-Inputs!$B$38)*_xlfn.NORM.S.INV(RAND())</f>
        <v>0.79663709023692997</v>
      </c>
      <c r="AC77" s="24">
        <f ca="1">SQRT(Inputs!$B$38)*G77+SQRT(1-Inputs!$B$38)*_xlfn.NORM.S.INV(RAND())</f>
        <v>-0.66309233846880333</v>
      </c>
      <c r="AD77" s="24">
        <f ca="1">SQRT(Inputs!$B$38)*H77+SQRT(1-Inputs!$B$38)*_xlfn.NORM.S.INV(RAND())</f>
        <v>0.5213244144876179</v>
      </c>
      <c r="AE77" s="24">
        <f ca="1">SQRT(Inputs!$B$38)*I77+SQRT(1-Inputs!$B$38)*_xlfn.NORM.S.INV(RAND())</f>
        <v>1.2138115035402308</v>
      </c>
      <c r="AF77" s="24">
        <f ca="1">SQRT(Inputs!$B$38)*J77+SQRT(1-Inputs!$B$38)*_xlfn.NORM.S.INV(RAND())</f>
        <v>-0.73798110995492838</v>
      </c>
      <c r="AG77" s="24">
        <f ca="1">SQRT(Inputs!$B$38)*K77+SQRT(1-Inputs!$B$38)*_xlfn.NORM.S.INV(RAND())</f>
        <v>-0.61450771587813868</v>
      </c>
      <c r="AH77" s="24">
        <f ca="1">SQRT(Inputs!$B$38)*L77+SQRT(1-Inputs!$B$38)*_xlfn.NORM.S.INV(RAND())</f>
        <v>1.2492217313630034</v>
      </c>
      <c r="AI77" s="24">
        <f ca="1">SQRT(Inputs!$B$38)*M77+SQRT(1-Inputs!$B$38)*_xlfn.NORM.S.INV(RAND())</f>
        <v>-0.39582246107181651</v>
      </c>
      <c r="AJ77" s="24">
        <f ca="1">SQRT(Inputs!$B$38)*C77+SQRT(1-Inputs!$B$38)*_xlfn.NORM.S.INV(RAND())</f>
        <v>-3.5689239106834469E-2</v>
      </c>
      <c r="AK77" s="24">
        <f ca="1">SQRT(Inputs!$B$38)*D77+SQRT(1-Inputs!$B$38)*_xlfn.NORM.S.INV(RAND())</f>
        <v>-3.4486586928097751E-3</v>
      </c>
      <c r="AL77" s="24">
        <f ca="1">SQRT(Inputs!$B$38)*E77+SQRT(1-Inputs!$B$38)*_xlfn.NORM.S.INV(RAND())</f>
        <v>1.6193553696062213</v>
      </c>
      <c r="AM77" s="24">
        <f ca="1">SQRT(Inputs!$B$38)*F77+SQRT(1-Inputs!$B$38)*_xlfn.NORM.S.INV(RAND())</f>
        <v>5.2784286293800456E-2</v>
      </c>
      <c r="AN77" s="24">
        <f ca="1">SQRT(Inputs!$B$38)*G77+SQRT(1-Inputs!$B$38)*_xlfn.NORM.S.INV(RAND())</f>
        <v>-0.43006618305690447</v>
      </c>
      <c r="AO77" s="24">
        <f ca="1">SQRT(Inputs!$B$38)*H77+SQRT(1-Inputs!$B$38)*_xlfn.NORM.S.INV(RAND())</f>
        <v>0.66628866042795676</v>
      </c>
      <c r="AP77" s="24">
        <f ca="1">SQRT(Inputs!$B$38)*I77+SQRT(1-Inputs!$B$38)*_xlfn.NORM.S.INV(RAND())</f>
        <v>1.4934662864918686</v>
      </c>
      <c r="AQ77" s="24">
        <f ca="1">SQRT(Inputs!$B$38)*J77+SQRT(1-Inputs!$B$38)*_xlfn.NORM.S.INV(RAND())</f>
        <v>-1.3300413766398549</v>
      </c>
      <c r="AR77" s="24">
        <f ca="1">SQRT(Inputs!$B$38)*K77+SQRT(1-Inputs!$B$38)*_xlfn.NORM.S.INV(RAND())</f>
        <v>-0.77216696540939767</v>
      </c>
      <c r="AS77" s="24">
        <f ca="1">SQRT(Inputs!$B$38)*L77+SQRT(1-Inputs!$B$38)*_xlfn.NORM.S.INV(RAND())</f>
        <v>-0.1667794764787488</v>
      </c>
      <c r="AT77" s="24">
        <f ca="1">SQRT(Inputs!$B$38)*M77+SQRT(1-Inputs!$B$38)*_xlfn.NORM.S.INV(RAND())</f>
        <v>-7.9039748878786786E-2</v>
      </c>
      <c r="AU77" s="15">
        <f ca="1">Inputs!$B$6*EXP($B$8-0.5*C$5^2+C$5*N77)</f>
        <v>4493.5330288775767</v>
      </c>
      <c r="AV77" s="15">
        <f t="shared" ca="1" si="1"/>
        <v>6467.184136105453</v>
      </c>
      <c r="AW77" s="15">
        <f t="shared" ca="1" si="2"/>
        <v>7976.3391901539626</v>
      </c>
      <c r="AX77" s="15">
        <f t="shared" ca="1" si="3"/>
        <v>8710.7197133669015</v>
      </c>
      <c r="AY77" s="15">
        <f t="shared" ca="1" si="4"/>
        <v>10464.418648765501</v>
      </c>
      <c r="AZ77" s="15">
        <f t="shared" ca="1" si="5"/>
        <v>13352.528933720221</v>
      </c>
      <c r="BA77" s="15">
        <f t="shared" ca="1" si="6"/>
        <v>20394.958993307158</v>
      </c>
      <c r="BB77" s="15">
        <f t="shared" ca="1" si="7"/>
        <v>24063.687439043064</v>
      </c>
      <c r="BC77" s="15">
        <f t="shared" ca="1" si="8"/>
        <v>27566.406994388268</v>
      </c>
      <c r="BD77" s="15">
        <f t="shared" ca="1" si="9"/>
        <v>35867.355759529244</v>
      </c>
      <c r="BE77" s="15">
        <f t="shared" ca="1" si="10"/>
        <v>42846.19491567566</v>
      </c>
      <c r="BF77" s="15">
        <f ca="1">Inputs!$B$13*EXP($B$9-0.5*C$6^2+C$6*Y77)</f>
        <v>14713.238443630744</v>
      </c>
      <c r="BG77" s="15">
        <f t="shared" ca="1" si="11"/>
        <v>21344.119542907294</v>
      </c>
      <c r="BH77" s="15">
        <f t="shared" ca="1" si="12"/>
        <v>25676.728741914521</v>
      </c>
      <c r="BI77" s="15">
        <f t="shared" ca="1" si="13"/>
        <v>35532.583398743096</v>
      </c>
      <c r="BJ77" s="15">
        <f t="shared" ca="1" si="14"/>
        <v>39589.820360550402</v>
      </c>
      <c r="BK77" s="15">
        <f t="shared" ca="1" si="15"/>
        <v>52162.926617985373</v>
      </c>
      <c r="BL77" s="15">
        <f t="shared" ca="1" si="16"/>
        <v>74990.955907525626</v>
      </c>
      <c r="BM77" s="15">
        <f t="shared" ca="1" si="17"/>
        <v>84105.026643719102</v>
      </c>
      <c r="BN77" s="15">
        <f t="shared" ca="1" si="18"/>
        <v>96095.128686170574</v>
      </c>
      <c r="BO77" s="15">
        <f t="shared" ca="1" si="19"/>
        <v>136713.18986136874</v>
      </c>
      <c r="BP77" s="15">
        <f t="shared" ca="1" si="20"/>
        <v>160888.98808025342</v>
      </c>
      <c r="BQ77" s="15">
        <f ca="1">Inputs!$B$20*EXP($B$10-0.5*C$7^2+C$7*AJ77)</f>
        <v>4235.5578850109896</v>
      </c>
      <c r="BR77" s="15">
        <f t="shared" ca="1" si="21"/>
        <v>5740.8159103470734</v>
      </c>
      <c r="BS77" s="15">
        <f t="shared" ca="1" si="22"/>
        <v>12516.555558607142</v>
      </c>
      <c r="BT77" s="15">
        <f t="shared" ca="1" si="23"/>
        <v>17498.237837379216</v>
      </c>
      <c r="BU77" s="15">
        <f t="shared" ca="1" si="24"/>
        <v>21853.748663265927</v>
      </c>
      <c r="BV77" s="15">
        <f t="shared" ca="1" si="25"/>
        <v>35329.44219495009</v>
      </c>
      <c r="BW77" s="15">
        <f t="shared" ca="1" si="26"/>
        <v>67627.860017035448</v>
      </c>
      <c r="BX77" s="15">
        <f t="shared" ca="1" si="27"/>
        <v>72449.969912762521</v>
      </c>
      <c r="BY77" s="15">
        <f t="shared" ca="1" si="28"/>
        <v>87572.681930429273</v>
      </c>
      <c r="BZ77" s="15">
        <f t="shared" ca="1" si="29"/>
        <v>119166.53926416255</v>
      </c>
      <c r="CA77" s="15">
        <f t="shared" ca="1" si="30"/>
        <v>165058.15125245118</v>
      </c>
      <c r="CB77" s="15">
        <f ca="1">(AU77*DCF!C$10-DCF!C$5*MAX(AU77*DCF!C$10,0)-MAX(AU77-Inputs!$B$6,0)/Inputs!$B$10)*DCF!C$6</f>
        <v>1046.4162637033985</v>
      </c>
      <c r="CC77" s="15">
        <f ca="1">(AV77*DCF!D$10-DCF!D$5*MAX(AV77*DCF!D$10,0)-MAX(AV77-AU77,0)/Inputs!$B$10)*DCF!D$6</f>
        <v>1095.1091510627821</v>
      </c>
      <c r="CD77" s="15">
        <f ca="1">(AW77*DCF!E$10-DCF!E$5*MAX(AW77*DCF!E$10,0)-MAX(AW77-AV77,0)/Inputs!$B$10)*DCF!E$6</f>
        <v>1501.6855315590899</v>
      </c>
      <c r="CE77" s="15">
        <f ca="1">(AX77*DCF!F$10-DCF!F$5*MAX(AX77*DCF!F$10,0)-MAX(AX77-AW77,0)/Inputs!$B$10)*DCF!F$6</f>
        <v>1748.7298518479965</v>
      </c>
      <c r="CF77" s="15">
        <f ca="1">(AY77*DCF!G$10-DCF!G$5*MAX(AY77*DCF!G$10,0)-MAX(AY77-AX77,0)/Inputs!$B$10)*DCF!G$6</f>
        <v>1818.995991131771</v>
      </c>
      <c r="CG77" s="15">
        <f ca="1">(AZ77*DCF!H$10-DCF!H$5*MAX(AZ77*DCF!H$10,0)-MAX(AZ77-AY77,0)/Inputs!$B$10)*DCF!H$6</f>
        <v>2079.5673126928637</v>
      </c>
      <c r="CH77" s="15">
        <f ca="1">(BA77*DCF!I$10-DCF!I$5*MAX(BA77*DCF!I$10,0)-MAX(BA77-AZ77,0)/Inputs!$B$10)*DCF!I$6</f>
        <v>2570.2097234909565</v>
      </c>
      <c r="CI77" s="15">
        <f ca="1">(BB77*DCF!J$10-DCF!J$5*MAX(BB77*DCF!J$10,0)-MAX(BB77-BA77,0)/Inputs!$B$10)*DCF!J$6</f>
        <v>3573.449259940604</v>
      </c>
      <c r="CJ77" s="15">
        <f ca="1">(BC77*DCF!K$10-DCF!K$5*MAX(BC77*DCF!K$10,0)-MAX(BC77-BB77,0)/Inputs!$B$10)*DCF!K$6</f>
        <v>3947.421390494465</v>
      </c>
      <c r="CK77" s="15">
        <f ca="1">(BD77*DCF!L$10-DCF!L$5*MAX(BD77*DCF!L$10,0)-MAX(BD77-BC77,0)/Inputs!$B$10)*DCF!L$6</f>
        <v>4336.0322215910774</v>
      </c>
      <c r="CL77" s="15">
        <f ca="1">(BE77*DCF!M$10-DCF!M$5*MAX(BE77*DCF!M$10,0)-MAX(BE77-BD77,0)/Inputs!$B$10)*DCF!M$6</f>
        <v>5212.4553718309062</v>
      </c>
      <c r="CM77" s="15">
        <f ca="1">(BF77*DCF!C$28-DCF!C$5*MAX(BF77*DCF!C$28,0)-MAX(BF77-Inputs!$B$13,0)/Inputs!$B$17)*DCF!C$6</f>
        <v>3722.1994836280337</v>
      </c>
      <c r="CN77" s="15">
        <f ca="1">(BG77*DCF!D$28-DCF!D$5*MAX(BG77*DCF!D$28,0)-MAX(BG77-BF77,0)/Inputs!$B$17)*DCF!D$6</f>
        <v>4871.6645202365753</v>
      </c>
      <c r="CO77" s="15">
        <f ca="1">(BH77*DCF!E$28-DCF!E$5*MAX(BH77*DCF!E$28,0)-MAX(BH77-BG77,0)/Inputs!$B$17)*DCF!E$6</f>
        <v>6418.2091552263364</v>
      </c>
      <c r="CP77" s="15">
        <f ca="1">(BI77*DCF!F$28-DCF!F$5*MAX(BI77*DCF!F$28,0)-MAX(BI77-BH77,0)/Inputs!$B$17)*DCF!F$6</f>
        <v>7851.746309923813</v>
      </c>
      <c r="CQ77" s="15">
        <f ca="1">(BJ77*DCF!G$28-DCF!G$5*MAX(BJ77*DCF!G$28,0)-MAX(BJ77-BI77,0)/Inputs!$B$17)*DCF!G$6</f>
        <v>9589.4920832775861</v>
      </c>
      <c r="CR77" s="15">
        <f ca="1">(BK77*DCF!H$28-DCF!H$5*MAX(BK77*DCF!H$28,0)-MAX(BK77-BJ77,0)/Inputs!$B$17)*DCF!H$6</f>
        <v>10946.959385619681</v>
      </c>
      <c r="CS77" s="15">
        <f ca="1">(BL77*DCF!I$28-DCF!I$5*MAX(BL77*DCF!I$28,0)-MAX(BL77-BK77,0)/Inputs!$B$17)*DCF!I$6</f>
        <v>14357.828989389196</v>
      </c>
      <c r="CT77" s="15">
        <f ca="1">(BM77*DCF!J$28-DCF!J$5*MAX(BM77*DCF!J$28,0)-MAX(BM77-BL77,0)/Inputs!$B$17)*DCF!J$6</f>
        <v>17553.951711695216</v>
      </c>
      <c r="CU77" s="15">
        <f ca="1">(BN77*DCF!K$28-DCF!K$5*MAX(BN77*DCF!K$28,0)-MAX(BN77-BM77,0)/Inputs!$B$17)*DCF!K$6</f>
        <v>18825.052158549661</v>
      </c>
      <c r="CV77" s="15">
        <f ca="1">(BO77*DCF!L$28-DCF!L$5*MAX(BO77*DCF!L$28,0)-MAX(BO77-BN77,0)/Inputs!$B$17)*DCF!L$6</f>
        <v>22681.149617909457</v>
      </c>
      <c r="CW77" s="15">
        <f ca="1">(BP77*DCF!M$28-DCF!M$5*MAX(BP77*DCF!M$28,0)-MAX(BP77-BO77,0)/Inputs!$B$17)*DCF!M$6</f>
        <v>27744.305981648307</v>
      </c>
      <c r="CX77" s="15">
        <f ca="1">(BQ77*DCF!C$46-DCF!C$5*MAX(BQ77*DCF!C$46,0)-MAX(BQ77-Inputs!$B$20,0)/Inputs!$B$24)*DCF!C$6</f>
        <v>-1456.0447240260896</v>
      </c>
      <c r="CY77" s="15">
        <f ca="1">(BR77*DCF!D$46-DCF!D$5*MAX(BR77*DCF!D$46,0)-MAX(BR77-BQ77,0)/Inputs!$B$24)*DCF!D$6</f>
        <v>-1622.1045029734707</v>
      </c>
      <c r="CZ77" s="15">
        <f ca="1">(BS77*DCF!E$46-DCF!E$5*MAX(BS77*DCF!E$46,0)-MAX(BS77-BR77,0)/Inputs!$B$24)*DCF!E$6</f>
        <v>-4150.9145239455365</v>
      </c>
      <c r="DA77" s="15">
        <f ca="1">(BT77*DCF!F$46-DCF!F$5*MAX(BT77*DCF!F$46,0)-MAX(BT77-BS77,0)/Inputs!$B$24)*DCF!F$6</f>
        <v>-3088.320312307907</v>
      </c>
      <c r="DB77" s="15">
        <f ca="1">(BU77*DCF!G$46-DCF!G$5*MAX(BU77*DCF!G$46,0)-MAX(BU77-BT77,0)/Inputs!$B$24)*DCF!G$6</f>
        <v>-2200.2247147388853</v>
      </c>
      <c r="DC77" s="15">
        <f ca="1">(BV77*DCF!H$46-DCF!H$5*MAX(BV77*DCF!H$46,0)-MAX(BV77-BU77,0)/Inputs!$B$24)*DCF!H$6</f>
        <v>-4187.4891980267003</v>
      </c>
      <c r="DD77" s="15">
        <f ca="1">(BW77*DCF!I$46-DCF!I$5*MAX(BW77*DCF!I$46,0)-MAX(BW77-BV77,0)/Inputs!$B$24)*DCF!I$6</f>
        <v>-7709.7346370820842</v>
      </c>
      <c r="DE77" s="15">
        <f ca="1">(BX77*DCF!J$46-DCF!J$5*MAX(BX77*DCF!J$46,0)-MAX(BX77-BW77,0)/Inputs!$B$24)*DCF!J$6</f>
        <v>1760.3310686347145</v>
      </c>
      <c r="DF77" s="15">
        <f ca="1">(BY77*DCF!K$46-DCF!K$5*MAX(BY77*DCF!K$46,0)-MAX(BY77-BX77,0)/Inputs!$B$24)*DCF!K$6</f>
        <v>1297.7819398867193</v>
      </c>
      <c r="DG77" s="15">
        <f ca="1">(BZ77*DCF!L$46-DCF!L$5*MAX(BZ77*DCF!L$46,0)-MAX(BZ77-BY77,0)/Inputs!$B$24)*DCF!L$6</f>
        <v>1087.6373069754179</v>
      </c>
      <c r="DH77" s="15">
        <f ca="1">(CA77*DCF!M$46-DCF!M$5*MAX(CA77*DCF!M$46,0)-MAX(CA77-BZ77,0)/Inputs!$B$24)*DCF!M$6</f>
        <v>3345.9851681944915</v>
      </c>
      <c r="DI77" s="15">
        <f ca="1">SUM(CB77:CL77)+BE77*DCF!M$10*(1+Inputs!$B$30)*(1-Inputs!$B$33)*(1-Inputs!$B$30/Inputs!$B$31)/(Inputs!$B$29-Inputs!$B$30)*DCF!M$6</f>
        <v>148171.59910194366</v>
      </c>
      <c r="DJ77" s="15">
        <f ca="1">SUM(CM77:CW77)+BP77*DCF!M$28*(1+Inputs!$B$30)*(1-Inputs!$B$33)*(1-Inputs!$B$30/Inputs!$B$31)/(Inputs!$B$29-Inputs!$B$30)*DCF!M$6</f>
        <v>741570.80121571664</v>
      </c>
      <c r="DK77" s="15">
        <f ca="1">SUM(CX77:DH77)+CA77*DCF!M$46*(1+Inputs!$B$30)*(1-Inputs!$B$33)*(1-Inputs!$B$30/Inputs!$B$31)/(Inputs!$B$29-Inputs!$B$30)*DCF!M$6</f>
        <v>238276.35709484707</v>
      </c>
      <c r="DM77" s="15">
        <f ca="1">DI77+DJ77+DK77+Inputs!$B$34+Inputs!$B$36-Inputs!$B$35</f>
        <v>1204869.7574125074</v>
      </c>
    </row>
    <row r="78" spans="1:117" x14ac:dyDescent="0.75">
      <c r="A78" s="11">
        <v>65</v>
      </c>
      <c r="C78" s="24">
        <f t="shared" ca="1" si="36"/>
        <v>-2.130153765861575</v>
      </c>
      <c r="D78" s="24">
        <f t="shared" ca="1" si="36"/>
        <v>-0.52995544038656772</v>
      </c>
      <c r="E78" s="24">
        <f t="shared" ca="1" si="36"/>
        <v>-0.25615287837965045</v>
      </c>
      <c r="F78" s="24">
        <f t="shared" ca="1" si="36"/>
        <v>-9.0189026224808705E-2</v>
      </c>
      <c r="G78" s="24">
        <f t="shared" ca="1" si="36"/>
        <v>-1.1430487772485909</v>
      </c>
      <c r="H78" s="24">
        <f t="shared" ca="1" si="36"/>
        <v>1.1252614885177181</v>
      </c>
      <c r="I78" s="24">
        <f t="shared" ca="1" si="36"/>
        <v>-1.3744408957936354</v>
      </c>
      <c r="J78" s="24">
        <f t="shared" ca="1" si="36"/>
        <v>-0.78572826342734103</v>
      </c>
      <c r="K78" s="24">
        <f t="shared" ca="1" si="36"/>
        <v>0.7556251262505933</v>
      </c>
      <c r="L78" s="24">
        <f t="shared" ca="1" si="36"/>
        <v>-0.62626903012699509</v>
      </c>
      <c r="M78" s="24">
        <f t="shared" ca="1" si="36"/>
        <v>2.0615539497866857</v>
      </c>
      <c r="N78" s="24">
        <f ca="1">SQRT(Inputs!$B$38)*C78+SQRT(1-Inputs!$B$38)*_xlfn.NORM.S.INV(RAND())</f>
        <v>-0.83801300068266071</v>
      </c>
      <c r="O78" s="24">
        <f ca="1">SQRT(Inputs!$B$38)*D78+SQRT(1-Inputs!$B$38)*_xlfn.NORM.S.INV(RAND())</f>
        <v>-0.81904983044136981</v>
      </c>
      <c r="P78" s="24">
        <f ca="1">SQRT(Inputs!$B$38)*E78+SQRT(1-Inputs!$B$38)*_xlfn.NORM.S.INV(RAND())</f>
        <v>-0.9213779062841374</v>
      </c>
      <c r="Q78" s="24">
        <f ca="1">SQRT(Inputs!$B$38)*F78+SQRT(1-Inputs!$B$38)*_xlfn.NORM.S.INV(RAND())</f>
        <v>-1.321965750409513</v>
      </c>
      <c r="R78" s="24">
        <f ca="1">SQRT(Inputs!$B$38)*G78+SQRT(1-Inputs!$B$38)*_xlfn.NORM.S.INV(RAND())</f>
        <v>-0.7486422288845439</v>
      </c>
      <c r="S78" s="24">
        <f ca="1">SQRT(Inputs!$B$38)*H78+SQRT(1-Inputs!$B$38)*_xlfn.NORM.S.INV(RAND())</f>
        <v>0.65753965877834419</v>
      </c>
      <c r="T78" s="24">
        <f ca="1">SQRT(Inputs!$B$38)*I78+SQRT(1-Inputs!$B$38)*_xlfn.NORM.S.INV(RAND())</f>
        <v>-1.6556044370644201</v>
      </c>
      <c r="U78" s="24">
        <f ca="1">SQRT(Inputs!$B$38)*J78+SQRT(1-Inputs!$B$38)*_xlfn.NORM.S.INV(RAND())</f>
        <v>-0.64354652189958339</v>
      </c>
      <c r="V78" s="24">
        <f ca="1">SQRT(Inputs!$B$38)*K78+SQRT(1-Inputs!$B$38)*_xlfn.NORM.S.INV(RAND())</f>
        <v>0.79274569381611515</v>
      </c>
      <c r="W78" s="24">
        <f ca="1">SQRT(Inputs!$B$38)*L78+SQRT(1-Inputs!$B$38)*_xlfn.NORM.S.INV(RAND())</f>
        <v>0.98471967521967829</v>
      </c>
      <c r="X78" s="24">
        <f ca="1">SQRT(Inputs!$B$38)*M78+SQRT(1-Inputs!$B$38)*_xlfn.NORM.S.INV(RAND())</f>
        <v>1.2674048184862494</v>
      </c>
      <c r="Y78" s="24">
        <f ca="1">SQRT(Inputs!$B$38)*C78+SQRT(1-Inputs!$B$38)*_xlfn.NORM.S.INV(RAND())</f>
        <v>0.44313011401582081</v>
      </c>
      <c r="Z78" s="24">
        <f ca="1">SQRT(Inputs!$B$38)*D78+SQRT(1-Inputs!$B$38)*_xlfn.NORM.S.INV(RAND())</f>
        <v>-1.6754456598538972</v>
      </c>
      <c r="AA78" s="24">
        <f ca="1">SQRT(Inputs!$B$38)*E78+SQRT(1-Inputs!$B$38)*_xlfn.NORM.S.INV(RAND())</f>
        <v>0.37562016766809314</v>
      </c>
      <c r="AB78" s="24">
        <f ca="1">SQRT(Inputs!$B$38)*F78+SQRT(1-Inputs!$B$38)*_xlfn.NORM.S.INV(RAND())</f>
        <v>-0.6086645407512995</v>
      </c>
      <c r="AC78" s="24">
        <f ca="1">SQRT(Inputs!$B$38)*G78+SQRT(1-Inputs!$B$38)*_xlfn.NORM.S.INV(RAND())</f>
        <v>-0.21503246573014179</v>
      </c>
      <c r="AD78" s="24">
        <f ca="1">SQRT(Inputs!$B$38)*H78+SQRT(1-Inputs!$B$38)*_xlfn.NORM.S.INV(RAND())</f>
        <v>0.4049363060289064</v>
      </c>
      <c r="AE78" s="24">
        <f ca="1">SQRT(Inputs!$B$38)*I78+SQRT(1-Inputs!$B$38)*_xlfn.NORM.S.INV(RAND())</f>
        <v>-1.7423059702617172</v>
      </c>
      <c r="AF78" s="24">
        <f ca="1">SQRT(Inputs!$B$38)*J78+SQRT(1-Inputs!$B$38)*_xlfn.NORM.S.INV(RAND())</f>
        <v>-0.21024939958098338</v>
      </c>
      <c r="AG78" s="24">
        <f ca="1">SQRT(Inputs!$B$38)*K78+SQRT(1-Inputs!$B$38)*_xlfn.NORM.S.INV(RAND())</f>
        <v>2.0305297060052476</v>
      </c>
      <c r="AH78" s="24">
        <f ca="1">SQRT(Inputs!$B$38)*L78+SQRT(1-Inputs!$B$38)*_xlfn.NORM.S.INV(RAND())</f>
        <v>0.39113921267838608</v>
      </c>
      <c r="AI78" s="24">
        <f ca="1">SQRT(Inputs!$B$38)*M78+SQRT(1-Inputs!$B$38)*_xlfn.NORM.S.INV(RAND())</f>
        <v>-0.32282650770043575</v>
      </c>
      <c r="AJ78" s="24">
        <f ca="1">SQRT(Inputs!$B$38)*C78+SQRT(1-Inputs!$B$38)*_xlfn.NORM.S.INV(RAND())</f>
        <v>-1.961821799917602</v>
      </c>
      <c r="AK78" s="24">
        <f ca="1">SQRT(Inputs!$B$38)*D78+SQRT(1-Inputs!$B$38)*_xlfn.NORM.S.INV(RAND())</f>
        <v>-0.38827492857650014</v>
      </c>
      <c r="AL78" s="24">
        <f ca="1">SQRT(Inputs!$B$38)*E78+SQRT(1-Inputs!$B$38)*_xlfn.NORM.S.INV(RAND())</f>
        <v>0.71071745871101177</v>
      </c>
      <c r="AM78" s="24">
        <f ca="1">SQRT(Inputs!$B$38)*F78+SQRT(1-Inputs!$B$38)*_xlfn.NORM.S.INV(RAND())</f>
        <v>0.29224165503934746</v>
      </c>
      <c r="AN78" s="24">
        <f ca="1">SQRT(Inputs!$B$38)*G78+SQRT(1-Inputs!$B$38)*_xlfn.NORM.S.INV(RAND())</f>
        <v>-0.65706363980590043</v>
      </c>
      <c r="AO78" s="24">
        <f ca="1">SQRT(Inputs!$B$38)*H78+SQRT(1-Inputs!$B$38)*_xlfn.NORM.S.INV(RAND())</f>
        <v>0.32593390600485223</v>
      </c>
      <c r="AP78" s="24">
        <f ca="1">SQRT(Inputs!$B$38)*I78+SQRT(1-Inputs!$B$38)*_xlfn.NORM.S.INV(RAND())</f>
        <v>-1.0854522377916345</v>
      </c>
      <c r="AQ78" s="24">
        <f ca="1">SQRT(Inputs!$B$38)*J78+SQRT(1-Inputs!$B$38)*_xlfn.NORM.S.INV(RAND())</f>
        <v>0.3198101464087082</v>
      </c>
      <c r="AR78" s="24">
        <f ca="1">SQRT(Inputs!$B$38)*K78+SQRT(1-Inputs!$B$38)*_xlfn.NORM.S.INV(RAND())</f>
        <v>0.58842204927880415</v>
      </c>
      <c r="AS78" s="24">
        <f ca="1">SQRT(Inputs!$B$38)*L78+SQRT(1-Inputs!$B$38)*_xlfn.NORM.S.INV(RAND())</f>
        <v>-1.15587622795297</v>
      </c>
      <c r="AT78" s="24">
        <f ca="1">SQRT(Inputs!$B$38)*M78+SQRT(1-Inputs!$B$38)*_xlfn.NORM.S.INV(RAND())</f>
        <v>1.7920607794921555</v>
      </c>
      <c r="AU78" s="15">
        <f ca="1">Inputs!$B$6*EXP($B$8-0.5*C$5^2+C$5*N78)</f>
        <v>4332.7627872214016</v>
      </c>
      <c r="AV78" s="15">
        <f t="shared" ref="AV78:AV141" ca="1" si="37">AU78*EXP($B$8-0.5*D$5^2+D$5*O78)</f>
        <v>4675.619835445128</v>
      </c>
      <c r="AW78" s="15">
        <f t="shared" ref="AW78:AW141" ca="1" si="38">AV78*EXP($B$8-0.5*E$5^2+E$5*P78)</f>
        <v>5034.8354170836355</v>
      </c>
      <c r="AX78" s="15">
        <f t="shared" ref="AX78:AX141" ca="1" si="39">AW78*EXP($B$8-0.5*F$5^2+F$5*Q78)</f>
        <v>5211.2085720881414</v>
      </c>
      <c r="AY78" s="15">
        <f t="shared" ref="AY78:AY141" ca="1" si="40">AX78*EXP($B$8-0.5*G$5^2+G$5*R78)</f>
        <v>5835.4523646158968</v>
      </c>
      <c r="AZ78" s="15">
        <f t="shared" ref="AZ78:AZ141" ca="1" si="41">AY78*EXP($B$8-0.5*H$5^2+H$5*S78)</f>
        <v>7672.8537988698517</v>
      </c>
      <c r="BA78" s="15">
        <f t="shared" ref="BA78:BA141" ca="1" si="42">AZ78*EXP($B$8-0.5*I$5^2+I$5*T78)</f>
        <v>7895.7830226312781</v>
      </c>
      <c r="BB78" s="15">
        <f t="shared" ref="BB78:BB141" ca="1" si="43">BA78*EXP($B$8-0.5*J$5^2+J$5*U78)</f>
        <v>9063.226879032507</v>
      </c>
      <c r="BC78" s="15">
        <f t="shared" ref="BC78:BC141" ca="1" si="44">BB78*EXP($B$8-0.5*K$5^2+K$5*V78)</f>
        <v>11982.915839386073</v>
      </c>
      <c r="BD78" s="15">
        <f t="shared" ref="BD78:BD141" ca="1" si="45">BC78*EXP($B$8-0.5*L$5^2+L$5*W78)</f>
        <v>16096.535903707467</v>
      </c>
      <c r="BE78" s="15">
        <f t="shared" ref="BE78:BE141" ca="1" si="46">BD78*EXP($B$8-0.5*M$5^2+M$5*X78)</f>
        <v>22137.743308612502</v>
      </c>
      <c r="BF78" s="15">
        <f ca="1">Inputs!$B$13*EXP($B$9-0.5*C$6^2+C$6*Y78)</f>
        <v>15101.037858650447</v>
      </c>
      <c r="BG78" s="15">
        <f t="shared" ref="BG78:BG141" ca="1" si="47">BF78*EXP($B$9-0.5*D$6^2+D$6*Z78)</f>
        <v>13602.619616344648</v>
      </c>
      <c r="BH78" s="15">
        <f t="shared" ref="BH78:BH141" ca="1" si="48">BG78*EXP($B$9-0.5*E$6^2+E$6*AA78)</f>
        <v>17688.241730639249</v>
      </c>
      <c r="BI78" s="15">
        <f t="shared" ref="BI78:BI141" ca="1" si="49">BH78*EXP($B$9-0.5*F$6^2+F$6*AB78)</f>
        <v>19716.618366948343</v>
      </c>
      <c r="BJ78" s="15">
        <f t="shared" ref="BJ78:BJ141" ca="1" si="50">BI78*EXP($B$9-0.5*G$6^2+G$6*AC78)</f>
        <v>23433.569470639362</v>
      </c>
      <c r="BK78" s="15">
        <f t="shared" ref="BK78:BK141" ca="1" si="51">BJ78*EXP($B$9-0.5*H$6^2+H$6*AD78)</f>
        <v>30390.319681987265</v>
      </c>
      <c r="BL78" s="15">
        <f t="shared" ref="BL78:BL141" ca="1" si="52">BK78*EXP($B$9-0.5*I$6^2+I$6*AE78)</f>
        <v>29785.792597845098</v>
      </c>
      <c r="BM78" s="15">
        <f t="shared" ref="BM78:BM141" ca="1" si="53">BL78*EXP($B$9-0.5*J$6^2+J$6*AF78)</f>
        <v>35669.257111200204</v>
      </c>
      <c r="BN78" s="15">
        <f t="shared" ref="BN78:BN141" ca="1" si="54">BM78*EXP($B$9-0.5*K$6^2+K$6*AG78)</f>
        <v>55954.105699876236</v>
      </c>
      <c r="BO78" s="15">
        <f t="shared" ref="BO78:BO141" ca="1" si="55">BN78*EXP($B$9-0.5*L$6^2+L$6*AH78)</f>
        <v>72048.154141306077</v>
      </c>
      <c r="BP78" s="15">
        <f t="shared" ref="BP78:BP141" ca="1" si="56">BO78*EXP($B$9-0.5*M$6^2+M$6*AI78)</f>
        <v>85492.979852950884</v>
      </c>
      <c r="BQ78" s="15">
        <f ca="1">Inputs!$B$20*EXP($B$10-0.5*C$7^2+C$7*AJ78)</f>
        <v>2139.0229873018843</v>
      </c>
      <c r="BR78" s="15">
        <f t="shared" ref="BR78:BR141" ca="1" si="57">BQ78*EXP($B$10-0.5*D$7^2+D$7*AK78)</f>
        <v>2565.6768912669354</v>
      </c>
      <c r="BS78" s="15">
        <f t="shared" ref="BS78:BS141" ca="1" si="58">BR78*EXP($B$10-0.5*E$7^2+E$7*AL78)</f>
        <v>4309.0167919963342</v>
      </c>
      <c r="BT78" s="15">
        <f t="shared" ref="BT78:BT141" ca="1" si="59">BS78*EXP($B$10-0.5*F$7^2+F$7*AM78)</f>
        <v>6414.5901834410924</v>
      </c>
      <c r="BU78" s="15">
        <f t="shared" ref="BU78:BU141" ca="1" si="60">BT78*EXP($B$10-0.5*G$7^2+G$7*AN78)</f>
        <v>7583.0906842193917</v>
      </c>
      <c r="BV78" s="15">
        <f t="shared" ref="BV78:BV141" ca="1" si="61">BU78*EXP($B$10-0.5*H$7^2+H$7*AO78)</f>
        <v>11354.153536313866</v>
      </c>
      <c r="BW78" s="15">
        <f t="shared" ref="BW78:BW141" ca="1" si="62">BV78*EXP($B$10-0.5*I$7^2+I$7*AP78)</f>
        <v>12591.98921082079</v>
      </c>
      <c r="BX78" s="15">
        <f t="shared" ref="BX78:BX141" ca="1" si="63">BW78*EXP($B$10-0.5*J$7^2+J$7*AQ78)</f>
        <v>18778.068273237619</v>
      </c>
      <c r="BY78" s="15">
        <f t="shared" ref="BY78:BY141" ca="1" si="64">BX78*EXP($B$10-0.5*K$7^2+K$7*AR78)</f>
        <v>29446.550379656674</v>
      </c>
      <c r="BZ78" s="15">
        <f t="shared" ref="BZ78:BZ141" ca="1" si="65">BY78*EXP($B$10-0.5*L$7^2+L$7*AS78)</f>
        <v>33408.161907002206</v>
      </c>
      <c r="CA78" s="15">
        <f t="shared" ref="CA78:CA141" ca="1" si="66">BZ78*EXP($B$10-0.5*M$7^2+M$7*AT78)</f>
        <v>64526.250092585229</v>
      </c>
      <c r="CB78" s="15">
        <f ca="1">(AU78*DCF!C$10-DCF!C$5*MAX(AU78*DCF!C$10,0)-MAX(AU78-Inputs!$B$6,0)/Inputs!$B$10)*DCF!C$6</f>
        <v>1047.5625841822271</v>
      </c>
      <c r="CC78" s="15">
        <f ca="1">(AV78*DCF!D$10-DCF!D$5*MAX(AV78*DCF!D$10,0)-MAX(AV78-AU78,0)/Inputs!$B$10)*DCF!D$6</f>
        <v>1056.0539406021792</v>
      </c>
      <c r="CD78" s="15">
        <f ca="1">(AW78*DCF!E$10-DCF!E$5*MAX(AW78*DCF!E$10,0)-MAX(AW78-AV78,0)/Inputs!$B$10)*DCF!E$6</f>
        <v>1081.5531252654837</v>
      </c>
      <c r="CE78" s="15">
        <f ca="1">(AX78*DCF!F$10-DCF!F$5*MAX(AX78*DCF!F$10,0)-MAX(AX78-AW78,0)/Inputs!$B$10)*DCF!F$6</f>
        <v>1100.8996455180495</v>
      </c>
      <c r="CF78" s="15">
        <f ca="1">(AY78*DCF!G$10-DCF!G$5*MAX(AY78*DCF!G$10,0)-MAX(AY78-AX78,0)/Inputs!$B$10)*DCF!G$6</f>
        <v>1082.345276315996</v>
      </c>
      <c r="CG78" s="15">
        <f ca="1">(AZ78*DCF!H$10-DCF!H$5*MAX(AZ78*DCF!H$10,0)-MAX(AZ78-AY78,0)/Inputs!$B$10)*DCF!H$6</f>
        <v>1163.4265042220181</v>
      </c>
      <c r="CH78" s="15">
        <f ca="1">(BA78*DCF!I$10-DCF!I$5*MAX(BA78*DCF!I$10,0)-MAX(BA78-AZ78,0)/Inputs!$B$10)*DCF!I$6</f>
        <v>1405.7033157598435</v>
      </c>
      <c r="CI78" s="15">
        <f ca="1">(BB78*DCF!J$10-DCF!J$5*MAX(BB78*DCF!J$10,0)-MAX(BB78-BA78,0)/Inputs!$B$10)*DCF!J$6</f>
        <v>1378.3638835609768</v>
      </c>
      <c r="CJ78" s="15">
        <f ca="1">(BC78*DCF!K$10-DCF!K$5*MAX(BC78*DCF!K$10,0)-MAX(BC78-BB78,0)/Inputs!$B$10)*DCF!K$6</f>
        <v>1520.3449947882202</v>
      </c>
      <c r="CK78" s="15">
        <f ca="1">(BD78*DCF!L$10-DCF!L$5*MAX(BD78*DCF!L$10,0)-MAX(BD78-BC78,0)/Inputs!$B$10)*DCF!L$6</f>
        <v>1895.7060258472484</v>
      </c>
      <c r="CL78" s="15">
        <f ca="1">(BE78*DCF!M$10-DCF!M$5*MAX(BE78*DCF!M$10,0)-MAX(BE78-BD78,0)/Inputs!$B$10)*DCF!M$6</f>
        <v>2402.2351371914674</v>
      </c>
      <c r="CM78" s="15">
        <f ca="1">(BF78*DCF!C$28-DCF!C$5*MAX(BF78*DCF!C$28,0)-MAX(BF78-Inputs!$B$13,0)/Inputs!$B$17)*DCF!C$6</f>
        <v>3750.9922560294358</v>
      </c>
      <c r="CN78" s="15">
        <f ca="1">(BG78*DCF!D$28-DCF!D$5*MAX(BG78*DCF!D$28,0)-MAX(BG78-BF78,0)/Inputs!$B$17)*DCF!D$6</f>
        <v>4006.2852052529624</v>
      </c>
      <c r="CO78" s="15">
        <f ca="1">(BH78*DCF!E$28-DCF!E$5*MAX(BH78*DCF!E$28,0)-MAX(BH78-BG78,0)/Inputs!$B$17)*DCF!E$6</f>
        <v>4204.405141764435</v>
      </c>
      <c r="CP78" s="15">
        <f ca="1">(BI78*DCF!F$28-DCF!F$5*MAX(BI78*DCF!F$28,0)-MAX(BI78-BH78,0)/Inputs!$B$17)*DCF!F$6</f>
        <v>4983.244506315018</v>
      </c>
      <c r="CQ78" s="15">
        <f ca="1">(BJ78*DCF!G$28-DCF!G$5*MAX(BJ78*DCF!G$28,0)-MAX(BJ78-BI78,0)/Inputs!$B$17)*DCF!G$6</f>
        <v>5454.8629324892236</v>
      </c>
      <c r="CR78" s="15">
        <f ca="1">(BK78*DCF!H$28-DCF!H$5*MAX(BK78*DCF!H$28,0)-MAX(BK78-BJ78,0)/Inputs!$B$17)*DCF!H$6</f>
        <v>6434.9775937616832</v>
      </c>
      <c r="CS78" s="15">
        <f ca="1">(BL78*DCF!I$28-DCF!I$5*MAX(BL78*DCF!I$28,0)-MAX(BL78-BK78,0)/Inputs!$B$17)*DCF!I$6</f>
        <v>7004.2195917532808</v>
      </c>
      <c r="CT78" s="15">
        <f ca="1">(BM78*DCF!J$28-DCF!J$5*MAX(BM78*DCF!J$28,0)-MAX(BM78-BL78,0)/Inputs!$B$17)*DCF!J$6</f>
        <v>7177.10613651108</v>
      </c>
      <c r="CU78" s="15">
        <f ca="1">(BN78*DCF!K$28-DCF!K$5*MAX(BN78*DCF!K$28,0)-MAX(BN78-BM78,0)/Inputs!$B$17)*DCF!K$6</f>
        <v>9331.9451821612965</v>
      </c>
      <c r="CV78" s="15">
        <f ca="1">(BO78*DCF!L$28-DCF!L$5*MAX(BO78*DCF!L$28,0)-MAX(BO78-BN78,0)/Inputs!$B$17)*DCF!L$6</f>
        <v>12554.050615095268</v>
      </c>
      <c r="CW78" s="15">
        <f ca="1">(BP78*DCF!M$28-DCF!M$5*MAX(BP78*DCF!M$28,0)-MAX(BP78-BO78,0)/Inputs!$B$17)*DCF!M$6</f>
        <v>14680.19155960141</v>
      </c>
      <c r="CX78" s="15">
        <f ca="1">(BQ78*DCF!C$46-DCF!C$5*MAX(BQ78*DCF!C$46,0)-MAX(BQ78-Inputs!$B$20,0)/Inputs!$B$24)*DCF!C$6</f>
        <v>-494.00068990805642</v>
      </c>
      <c r="CY78" s="15">
        <f ca="1">(BR78*DCF!D$46-DCF!D$5*MAX(BR78*DCF!D$46,0)-MAX(BR78-BQ78,0)/Inputs!$B$24)*DCF!D$6</f>
        <v>-619.95089225365757</v>
      </c>
      <c r="CZ78" s="15">
        <f ca="1">(BS78*DCF!E$46-DCF!E$5*MAX(BS78*DCF!E$46,0)-MAX(BS78-BR78,0)/Inputs!$B$24)*DCF!E$6</f>
        <v>-1196.7253336938559</v>
      </c>
      <c r="DA78" s="15">
        <f ca="1">(BT78*DCF!F$46-DCF!F$5*MAX(BT78*DCF!F$46,0)-MAX(BT78-BS78,0)/Inputs!$B$24)*DCF!F$6</f>
        <v>-1233.8568473685566</v>
      </c>
      <c r="DB78" s="15">
        <f ca="1">(BU78*DCF!G$46-DCF!G$5*MAX(BU78*DCF!G$46,0)-MAX(BU78-BT78,0)/Inputs!$B$24)*DCF!G$6</f>
        <v>-648.14066997021882</v>
      </c>
      <c r="DC78" s="15">
        <f ca="1">(BV78*DCF!H$46-DCF!H$5*MAX(BV78*DCF!H$46,0)-MAX(BV78-BU78,0)/Inputs!$B$24)*DCF!H$6</f>
        <v>-1171.8346756029123</v>
      </c>
      <c r="DD78" s="15">
        <f ca="1">(BW78*DCF!I$46-DCF!I$5*MAX(BW78*DCF!I$46,0)-MAX(BW78-BV78,0)/Inputs!$B$24)*DCF!I$6</f>
        <v>-64.517864676294877</v>
      </c>
      <c r="DE78" s="15">
        <f ca="1">(BX78*DCF!J$46-DCF!J$5*MAX(BX78*DCF!J$46,0)-MAX(BX78-BW78,0)/Inputs!$B$24)*DCF!J$6</f>
        <v>-852.7590798990276</v>
      </c>
      <c r="DF78" s="15">
        <f ca="1">(BY78*DCF!K$46-DCF!K$5*MAX(BY78*DCF!K$46,0)-MAX(BY78-BX78,0)/Inputs!$B$24)*DCF!K$6</f>
        <v>-931.40879061849876</v>
      </c>
      <c r="DG78" s="15">
        <f ca="1">(BZ78*DCF!L$46-DCF!L$5*MAX(BZ78*DCF!L$46,0)-MAX(BZ78-BY78,0)/Inputs!$B$24)*DCF!L$6</f>
        <v>1412.8260638787153</v>
      </c>
      <c r="DH78" s="15">
        <f ca="1">(CA78*DCF!M$46-DCF!M$5*MAX(CA78*DCF!M$46,0)-MAX(CA78-BZ78,0)/Inputs!$B$24)*DCF!M$6</f>
        <v>-1446.824515839995</v>
      </c>
      <c r="DI78" s="15">
        <f ca="1">SUM(CB78:CL78)+BE78*DCF!M$10*(1+Inputs!$B$30)*(1-Inputs!$B$33)*(1-Inputs!$B$30/Inputs!$B$31)/(Inputs!$B$29-Inputs!$B$30)*DCF!M$6</f>
        <v>76743.826802471551</v>
      </c>
      <c r="DJ78" s="15">
        <f ca="1">SUM(CM78:CW78)+BP78*DCF!M$28*(1+Inputs!$B$30)*(1-Inputs!$B$33)*(1-Inputs!$B$30/Inputs!$B$31)/(Inputs!$B$29-Inputs!$B$30)*DCF!M$6</f>
        <v>396819.73866524594</v>
      </c>
      <c r="DK78" s="15">
        <f ca="1">SUM(CX78:DH78)+CA78*DCF!M$46*(1+Inputs!$B$30)*(1-Inputs!$B$33)*(1-Inputs!$B$30/Inputs!$B$31)/(Inputs!$B$29-Inputs!$B$30)*DCF!M$6</f>
        <v>92518.032970151762</v>
      </c>
      <c r="DM78" s="15">
        <f ca="1">DI78+DJ78+DK78+Inputs!$B$34+Inputs!$B$36-Inputs!$B$35</f>
        <v>642932.59843786922</v>
      </c>
    </row>
    <row r="79" spans="1:117" x14ac:dyDescent="0.75">
      <c r="A79" s="11">
        <v>66</v>
      </c>
      <c r="C79" s="24">
        <f t="shared" ca="1" si="36"/>
        <v>-0.1043141212852213</v>
      </c>
      <c r="D79" s="24">
        <f t="shared" ca="1" si="36"/>
        <v>1.2254360139186529</v>
      </c>
      <c r="E79" s="24">
        <f t="shared" ca="1" si="36"/>
        <v>-0.39321108524747556</v>
      </c>
      <c r="F79" s="24">
        <f t="shared" ca="1" si="36"/>
        <v>-0.73135656873350552</v>
      </c>
      <c r="G79" s="24">
        <f t="shared" ca="1" si="36"/>
        <v>-1.1384284723678664</v>
      </c>
      <c r="H79" s="24">
        <f t="shared" ca="1" si="36"/>
        <v>-0.82371403100167451</v>
      </c>
      <c r="I79" s="24">
        <f t="shared" ca="1" si="36"/>
        <v>0.12169346073297399</v>
      </c>
      <c r="J79" s="24">
        <f t="shared" ca="1" si="36"/>
        <v>0.87571578045003295</v>
      </c>
      <c r="K79" s="24">
        <f t="shared" ca="1" si="36"/>
        <v>-1.6665310109333444</v>
      </c>
      <c r="L79" s="24">
        <f t="shared" ca="1" si="36"/>
        <v>0.29652337766135795</v>
      </c>
      <c r="M79" s="24">
        <f t="shared" ca="1" si="36"/>
        <v>0.44183101089969318</v>
      </c>
      <c r="N79" s="24">
        <f ca="1">SQRT(Inputs!$B$38)*C79+SQRT(1-Inputs!$B$38)*_xlfn.NORM.S.INV(RAND())</f>
        <v>-0.21888159856595626</v>
      </c>
      <c r="O79" s="24">
        <f ca="1">SQRT(Inputs!$B$38)*D79+SQRT(1-Inputs!$B$38)*_xlfn.NORM.S.INV(RAND())</f>
        <v>0.19548512580354743</v>
      </c>
      <c r="P79" s="24">
        <f ca="1">SQRT(Inputs!$B$38)*E79+SQRT(1-Inputs!$B$38)*_xlfn.NORM.S.INV(RAND())</f>
        <v>0.18993560591946801</v>
      </c>
      <c r="Q79" s="24">
        <f ca="1">SQRT(Inputs!$B$38)*F79+SQRT(1-Inputs!$B$38)*_xlfn.NORM.S.INV(RAND())</f>
        <v>0.71202407401860568</v>
      </c>
      <c r="R79" s="24">
        <f ca="1">SQRT(Inputs!$B$38)*G79+SQRT(1-Inputs!$B$38)*_xlfn.NORM.S.INV(RAND())</f>
        <v>-1.1807074274468272</v>
      </c>
      <c r="S79" s="24">
        <f ca="1">SQRT(Inputs!$B$38)*H79+SQRT(1-Inputs!$B$38)*_xlfn.NORM.S.INV(RAND())</f>
        <v>-1.2972780566186533</v>
      </c>
      <c r="T79" s="24">
        <f ca="1">SQRT(Inputs!$B$38)*I79+SQRT(1-Inputs!$B$38)*_xlfn.NORM.S.INV(RAND())</f>
        <v>0.34527048725481513</v>
      </c>
      <c r="U79" s="24">
        <f ca="1">SQRT(Inputs!$B$38)*J79+SQRT(1-Inputs!$B$38)*_xlfn.NORM.S.INV(RAND())</f>
        <v>-5.5606204021473593E-2</v>
      </c>
      <c r="V79" s="24">
        <f ca="1">SQRT(Inputs!$B$38)*K79+SQRT(1-Inputs!$B$38)*_xlfn.NORM.S.INV(RAND())</f>
        <v>-0.57510039506443089</v>
      </c>
      <c r="W79" s="24">
        <f ca="1">SQRT(Inputs!$B$38)*L79+SQRT(1-Inputs!$B$38)*_xlfn.NORM.S.INV(RAND())</f>
        <v>0.83366698884415991</v>
      </c>
      <c r="X79" s="24">
        <f ca="1">SQRT(Inputs!$B$38)*M79+SQRT(1-Inputs!$B$38)*_xlfn.NORM.S.INV(RAND())</f>
        <v>0.14426264153577562</v>
      </c>
      <c r="Y79" s="24">
        <f ca="1">SQRT(Inputs!$B$38)*C79+SQRT(1-Inputs!$B$38)*_xlfn.NORM.S.INV(RAND())</f>
        <v>-0.21080627181643774</v>
      </c>
      <c r="Z79" s="24">
        <f ca="1">SQRT(Inputs!$B$38)*D79+SQRT(1-Inputs!$B$38)*_xlfn.NORM.S.INV(RAND())</f>
        <v>-0.91867929052707742</v>
      </c>
      <c r="AA79" s="24">
        <f ca="1">SQRT(Inputs!$B$38)*E79+SQRT(1-Inputs!$B$38)*_xlfn.NORM.S.INV(RAND())</f>
        <v>0.68669232206761011</v>
      </c>
      <c r="AB79" s="24">
        <f ca="1">SQRT(Inputs!$B$38)*F79+SQRT(1-Inputs!$B$38)*_xlfn.NORM.S.INV(RAND())</f>
        <v>-0.67359823620556625</v>
      </c>
      <c r="AC79" s="24">
        <f ca="1">SQRT(Inputs!$B$38)*G79+SQRT(1-Inputs!$B$38)*_xlfn.NORM.S.INV(RAND())</f>
        <v>-7.3389608670849205E-2</v>
      </c>
      <c r="AD79" s="24">
        <f ca="1">SQRT(Inputs!$B$38)*H79+SQRT(1-Inputs!$B$38)*_xlfn.NORM.S.INV(RAND())</f>
        <v>-0.12778997327489383</v>
      </c>
      <c r="AE79" s="24">
        <f ca="1">SQRT(Inputs!$B$38)*I79+SQRT(1-Inputs!$B$38)*_xlfn.NORM.S.INV(RAND())</f>
        <v>1.2775284432925105</v>
      </c>
      <c r="AF79" s="24">
        <f ca="1">SQRT(Inputs!$B$38)*J79+SQRT(1-Inputs!$B$38)*_xlfn.NORM.S.INV(RAND())</f>
        <v>1.2414195740616634</v>
      </c>
      <c r="AG79" s="24">
        <f ca="1">SQRT(Inputs!$B$38)*K79+SQRT(1-Inputs!$B$38)*_xlfn.NORM.S.INV(RAND())</f>
        <v>3.7309108499616883E-2</v>
      </c>
      <c r="AH79" s="24">
        <f ca="1">SQRT(Inputs!$B$38)*L79+SQRT(1-Inputs!$B$38)*_xlfn.NORM.S.INV(RAND())</f>
        <v>-4.8816998076608858E-2</v>
      </c>
      <c r="AI79" s="24">
        <f ca="1">SQRT(Inputs!$B$38)*M79+SQRT(1-Inputs!$B$38)*_xlfn.NORM.S.INV(RAND())</f>
        <v>1.3404568659235321</v>
      </c>
      <c r="AJ79" s="24">
        <f ca="1">SQRT(Inputs!$B$38)*C79+SQRT(1-Inputs!$B$38)*_xlfn.NORM.S.INV(RAND())</f>
        <v>-0.16705822642945886</v>
      </c>
      <c r="AK79" s="24">
        <f ca="1">SQRT(Inputs!$B$38)*D79+SQRT(1-Inputs!$B$38)*_xlfn.NORM.S.INV(RAND())</f>
        <v>0.32083702242226814</v>
      </c>
      <c r="AL79" s="24">
        <f ca="1">SQRT(Inputs!$B$38)*E79+SQRT(1-Inputs!$B$38)*_xlfn.NORM.S.INV(RAND())</f>
        <v>0.32531122360768383</v>
      </c>
      <c r="AM79" s="24">
        <f ca="1">SQRT(Inputs!$B$38)*F79+SQRT(1-Inputs!$B$38)*_xlfn.NORM.S.INV(RAND())</f>
        <v>-2.054088390455326</v>
      </c>
      <c r="AN79" s="24">
        <f ca="1">SQRT(Inputs!$B$38)*G79+SQRT(1-Inputs!$B$38)*_xlfn.NORM.S.INV(RAND())</f>
        <v>-0.56789825747690537</v>
      </c>
      <c r="AO79" s="24">
        <f ca="1">SQRT(Inputs!$B$38)*H79+SQRT(1-Inputs!$B$38)*_xlfn.NORM.S.INV(RAND())</f>
        <v>-1.004175729470576</v>
      </c>
      <c r="AP79" s="24">
        <f ca="1">SQRT(Inputs!$B$38)*I79+SQRT(1-Inputs!$B$38)*_xlfn.NORM.S.INV(RAND())</f>
        <v>0.52907256885257803</v>
      </c>
      <c r="AQ79" s="24">
        <f ca="1">SQRT(Inputs!$B$38)*J79+SQRT(1-Inputs!$B$38)*_xlfn.NORM.S.INV(RAND())</f>
        <v>0.47864854142195962</v>
      </c>
      <c r="AR79" s="24">
        <f ca="1">SQRT(Inputs!$B$38)*K79+SQRT(1-Inputs!$B$38)*_xlfn.NORM.S.INV(RAND())</f>
        <v>-1.3934064913401478</v>
      </c>
      <c r="AS79" s="24">
        <f ca="1">SQRT(Inputs!$B$38)*L79+SQRT(1-Inputs!$B$38)*_xlfn.NORM.S.INV(RAND())</f>
        <v>2.2543037374699759E-2</v>
      </c>
      <c r="AT79" s="24">
        <f ca="1">SQRT(Inputs!$B$38)*M79+SQRT(1-Inputs!$B$38)*_xlfn.NORM.S.INV(RAND())</f>
        <v>-2.3427030845476343E-2</v>
      </c>
      <c r="AU79" s="15">
        <f ca="1">Inputs!$B$6*EXP($B$8-0.5*C$5^2+C$5*N79)</f>
        <v>4789.5003729918071</v>
      </c>
      <c r="AV79" s="15">
        <f t="shared" ca="1" si="37"/>
        <v>5999.9524938876102</v>
      </c>
      <c r="AW79" s="15">
        <f t="shared" ca="1" si="38"/>
        <v>7505.7238537310832</v>
      </c>
      <c r="AX79" s="15">
        <f t="shared" ca="1" si="39"/>
        <v>10016.253390499949</v>
      </c>
      <c r="AY79" s="15">
        <f t="shared" ca="1" si="40"/>
        <v>10664.165419097031</v>
      </c>
      <c r="AZ79" s="15">
        <f t="shared" ca="1" si="41"/>
        <v>11306.327554330259</v>
      </c>
      <c r="BA79" s="15">
        <f t="shared" ca="1" si="42"/>
        <v>14345.175663294722</v>
      </c>
      <c r="BB79" s="15">
        <f t="shared" ca="1" si="43"/>
        <v>17465.292617934967</v>
      </c>
      <c r="BC79" s="15">
        <f t="shared" ca="1" si="44"/>
        <v>20235.415924069977</v>
      </c>
      <c r="BD79" s="15">
        <f t="shared" ca="1" si="45"/>
        <v>26800.699135472994</v>
      </c>
      <c r="BE79" s="15">
        <f t="shared" ca="1" si="46"/>
        <v>33275.178756882684</v>
      </c>
      <c r="BF79" s="15">
        <f ca="1">Inputs!$B$13*EXP($B$9-0.5*C$6^2+C$6*Y79)</f>
        <v>13264.908579134737</v>
      </c>
      <c r="BG79" s="15">
        <f t="shared" ca="1" si="47"/>
        <v>13696.916464793369</v>
      </c>
      <c r="BH79" s="15">
        <f t="shared" ca="1" si="48"/>
        <v>18753.906292568387</v>
      </c>
      <c r="BI79" s="15">
        <f t="shared" ca="1" si="49"/>
        <v>20696.596122020626</v>
      </c>
      <c r="BJ79" s="15">
        <f t="shared" ca="1" si="50"/>
        <v>25105.681330048301</v>
      </c>
      <c r="BK79" s="15">
        <f t="shared" ca="1" si="51"/>
        <v>30281.034452731692</v>
      </c>
      <c r="BL79" s="15">
        <f t="shared" ca="1" si="52"/>
        <v>43893.852108146471</v>
      </c>
      <c r="BM79" s="15">
        <f t="shared" ca="1" si="53"/>
        <v>62951.793122210591</v>
      </c>
      <c r="BN79" s="15">
        <f t="shared" ca="1" si="54"/>
        <v>77769.752369325768</v>
      </c>
      <c r="BO79" s="15">
        <f t="shared" ca="1" si="55"/>
        <v>95146.217982881441</v>
      </c>
      <c r="BP79" s="15">
        <f t="shared" ca="1" si="56"/>
        <v>136313.6378240842</v>
      </c>
      <c r="BQ79" s="15">
        <f ca="1">Inputs!$B$20*EXP($B$10-0.5*C$7^2+C$7*AJ79)</f>
        <v>4042.7321810981266</v>
      </c>
      <c r="BR79" s="15">
        <f t="shared" ca="1" si="57"/>
        <v>6073.8561877743759</v>
      </c>
      <c r="BS79" s="15">
        <f t="shared" ca="1" si="58"/>
        <v>9132.0601403750316</v>
      </c>
      <c r="BT79" s="15">
        <f t="shared" ca="1" si="59"/>
        <v>7345.8729463447871</v>
      </c>
      <c r="BU79" s="15">
        <f t="shared" ca="1" si="60"/>
        <v>8873.4150486227863</v>
      </c>
      <c r="BV79" s="15">
        <f t="shared" ca="1" si="61"/>
        <v>9845.8566887716552</v>
      </c>
      <c r="BW79" s="15">
        <f t="shared" ca="1" si="62"/>
        <v>15367.284757571477</v>
      </c>
      <c r="BX79" s="15">
        <f t="shared" ca="1" si="63"/>
        <v>23658.267833775324</v>
      </c>
      <c r="BY79" s="15">
        <f t="shared" ca="1" si="64"/>
        <v>25391.818382506204</v>
      </c>
      <c r="BZ79" s="15">
        <f t="shared" ca="1" si="65"/>
        <v>35776.233257441054</v>
      </c>
      <c r="CA79" s="15">
        <f t="shared" ca="1" si="66"/>
        <v>50045.973884111576</v>
      </c>
      <c r="CB79" s="15">
        <f ca="1">(AU79*DCF!C$10-DCF!C$5*MAX(AU79*DCF!C$10,0)-MAX(AU79-Inputs!$B$6,0)/Inputs!$B$10)*DCF!C$6</f>
        <v>1044.305963786401</v>
      </c>
      <c r="CC79" s="15">
        <f ca="1">(AV79*DCF!D$10-DCF!D$5*MAX(AV79*DCF!D$10,0)-MAX(AV79-AU79,0)/Inputs!$B$10)*DCF!D$6</f>
        <v>1167.3107021433004</v>
      </c>
      <c r="CD79" s="15">
        <f ca="1">(AW79*DCF!E$10-DCF!E$5*MAX(AW79*DCF!E$10,0)-MAX(AW79-AV79,0)/Inputs!$B$10)*DCF!E$6</f>
        <v>1393.7900900041175</v>
      </c>
      <c r="CE79" s="15">
        <f ca="1">(AX79*DCF!F$10-DCF!F$5*MAX(AX79*DCF!F$10,0)-MAX(AX79-AW79,0)/Inputs!$B$10)*DCF!F$6</f>
        <v>1664.1531991366192</v>
      </c>
      <c r="CF79" s="15">
        <f ca="1">(AY79*DCF!G$10-DCF!G$5*MAX(AY79*DCF!G$10,0)-MAX(AY79-AX79,0)/Inputs!$B$10)*DCF!G$6</f>
        <v>2072.7031384351567</v>
      </c>
      <c r="CG79" s="15">
        <f ca="1">(AZ79*DCF!H$10-DCF!H$5*MAX(AZ79*DCF!H$10,0)-MAX(AZ79-AY79,0)/Inputs!$B$10)*DCF!H$6</f>
        <v>2081.104205108621</v>
      </c>
      <c r="CH79" s="15">
        <f ca="1">(BA79*DCF!I$10-DCF!I$5*MAX(BA79*DCF!I$10,0)-MAX(BA79-AZ79,0)/Inputs!$B$10)*DCF!I$6</f>
        <v>2121.8627185972387</v>
      </c>
      <c r="CI79" s="15">
        <f ca="1">(BB79*DCF!J$10-DCF!J$5*MAX(BB79*DCF!J$10,0)-MAX(BB79-BA79,0)/Inputs!$B$10)*DCF!J$6</f>
        <v>2524.2824293060839</v>
      </c>
      <c r="CJ79" s="15">
        <f ca="1">(BC79*DCF!K$10-DCF!K$5*MAX(BC79*DCF!K$10,0)-MAX(BC79-BB79,0)/Inputs!$B$10)*DCF!K$6</f>
        <v>2869.8018872922789</v>
      </c>
      <c r="CK79" s="15">
        <f ca="1">(BD79*DCF!L$10-DCF!L$5*MAX(BD79*DCF!L$10,0)-MAX(BD79-BC79,0)/Inputs!$B$10)*DCF!L$6</f>
        <v>3193.0576504109131</v>
      </c>
      <c r="CL79" s="15">
        <f ca="1">(BE79*DCF!M$10-DCF!M$5*MAX(BE79*DCF!M$10,0)-MAX(BE79-BD79,0)/Inputs!$B$10)*DCF!M$6</f>
        <v>3922.1123353159041</v>
      </c>
      <c r="CM79" s="15">
        <f ca="1">(BF79*DCF!C$28-DCF!C$5*MAX(BF79*DCF!C$28,0)-MAX(BF79-Inputs!$B$13,0)/Inputs!$B$17)*DCF!C$6</f>
        <v>3614.6659739437346</v>
      </c>
      <c r="CN79" s="15">
        <f ca="1">(BG79*DCF!D$28-DCF!D$5*MAX(BG79*DCF!D$28,0)-MAX(BG79-BF79,0)/Inputs!$B$17)*DCF!D$6</f>
        <v>3941.8907125559895</v>
      </c>
      <c r="CO79" s="15">
        <f ca="1">(BH79*DCF!E$28-DCF!E$5*MAX(BH79*DCF!E$28,0)-MAX(BH79-BG79,0)/Inputs!$B$17)*DCF!E$6</f>
        <v>4314.7771157366205</v>
      </c>
      <c r="CP79" s="15">
        <f ca="1">(BI79*DCF!F$28-DCF!F$5*MAX(BI79*DCF!F$28,0)-MAX(BI79-BH79,0)/Inputs!$B$17)*DCF!F$6</f>
        <v>5264.8832909294533</v>
      </c>
      <c r="CQ79" s="15">
        <f ca="1">(BJ79*DCF!G$28-DCF!G$5*MAX(BJ79*DCF!G$28,0)-MAX(BJ79-BI79,0)/Inputs!$B$17)*DCF!G$6</f>
        <v>5772.2949217896467</v>
      </c>
      <c r="CR79" s="15">
        <f ca="1">(BK79*DCF!H$28-DCF!H$5*MAX(BK79*DCF!H$28,0)-MAX(BK79-BJ79,0)/Inputs!$B$17)*DCF!H$6</f>
        <v>6684.7292661032734</v>
      </c>
      <c r="CS79" s="15">
        <f ca="1">(BL79*DCF!I$28-DCF!I$5*MAX(BL79*DCF!I$28,0)-MAX(BL79-BK79,0)/Inputs!$B$17)*DCF!I$6</f>
        <v>8367.9159683545731</v>
      </c>
      <c r="CT79" s="15">
        <f ca="1">(BM79*DCF!J$28-DCF!J$5*MAX(BM79*DCF!J$28,0)-MAX(BM79-BL79,0)/Inputs!$B$17)*DCF!J$6</f>
        <v>11516.5486017109</v>
      </c>
      <c r="CU79" s="15">
        <f ca="1">(BN79*DCF!K$28-DCF!K$5*MAX(BN79*DCF!K$28,0)-MAX(BN79-BM79,0)/Inputs!$B$17)*DCF!K$6</f>
        <v>14608.665101405002</v>
      </c>
      <c r="CV79" s="15">
        <f ca="1">(BO79*DCF!L$28-DCF!L$5*MAX(BO79*DCF!L$28,0)-MAX(BO79-BN79,0)/Inputs!$B$17)*DCF!L$6</f>
        <v>17017.491535490612</v>
      </c>
      <c r="CW79" s="15">
        <f ca="1">(BP79*DCF!M$28-DCF!M$5*MAX(BP79*DCF!M$28,0)-MAX(BP79-BO79,0)/Inputs!$B$17)*DCF!M$6</f>
        <v>21344.337696390012</v>
      </c>
      <c r="CX79" s="15">
        <f ca="1">(BQ79*DCF!C$46-DCF!C$5*MAX(BQ79*DCF!C$46,0)-MAX(BQ79-Inputs!$B$20,0)/Inputs!$B$24)*DCF!C$6</f>
        <v>-1322.4472386361153</v>
      </c>
      <c r="CY79" s="15">
        <f ca="1">(BR79*DCF!D$46-DCF!D$5*MAX(BR79*DCF!D$46,0)-MAX(BR79-BQ79,0)/Inputs!$B$24)*DCF!D$6</f>
        <v>-1903.329360884532</v>
      </c>
      <c r="CZ79" s="15">
        <f ca="1">(BS79*DCF!E$46-DCF!E$5*MAX(BS79*DCF!E$46,0)-MAX(BS79-BR79,0)/Inputs!$B$24)*DCF!E$6</f>
        <v>-2285.3418188009755</v>
      </c>
      <c r="DA79" s="15">
        <f ca="1">(BT79*DCF!F$46-DCF!F$5*MAX(BT79*DCF!F$46,0)-MAX(BT79-BS79,0)/Inputs!$B$24)*DCF!F$6</f>
        <v>-534.97291210448668</v>
      </c>
      <c r="DB79" s="15">
        <f ca="1">(BU79*DCF!G$46-DCF!G$5*MAX(BU79*DCF!G$46,0)-MAX(BU79-BT79,0)/Inputs!$B$24)*DCF!G$6</f>
        <v>-812.31913316771613</v>
      </c>
      <c r="DC79" s="15">
        <f ca="1">(BV79*DCF!H$46-DCF!H$5*MAX(BV79*DCF!H$46,0)-MAX(BV79-BU79,0)/Inputs!$B$24)*DCF!H$6</f>
        <v>-302.18028142747733</v>
      </c>
      <c r="DD79" s="15">
        <f ca="1">(BW79*DCF!I$46-DCF!I$5*MAX(BW79*DCF!I$46,0)-MAX(BW79-BV79,0)/Inputs!$B$24)*DCF!I$6</f>
        <v>-1230.075001695257</v>
      </c>
      <c r="DE79" s="15">
        <f ca="1">(BX79*DCF!J$46-DCF!J$5*MAX(BX79*DCF!J$46,0)-MAX(BX79-BW79,0)/Inputs!$B$24)*DCF!J$6</f>
        <v>-1206.2343628611218</v>
      </c>
      <c r="DF79" s="15">
        <f ca="1">(BY79*DCF!K$46-DCF!K$5*MAX(BY79*DCF!K$46,0)-MAX(BY79-BX79,0)/Inputs!$B$24)*DCF!K$6</f>
        <v>1025.7916071960308</v>
      </c>
      <c r="DG79" s="15">
        <f ca="1">(BZ79*DCF!L$46-DCF!L$5*MAX(BZ79*DCF!L$46,0)-MAX(BZ79-BY79,0)/Inputs!$B$24)*DCF!L$6</f>
        <v>123.01808391313452</v>
      </c>
      <c r="DH79" s="15">
        <f ca="1">(CA79*DCF!M$46-DCF!M$5*MAX(CA79*DCF!M$46,0)-MAX(CA79-BZ79,0)/Inputs!$B$24)*DCF!M$6</f>
        <v>940.23016531660483</v>
      </c>
      <c r="DI79" s="15">
        <f ca="1">SUM(CB79:CL79)+BE79*DCF!M$10*(1+Inputs!$B$30)*(1-Inputs!$B$33)*(1-Inputs!$B$30/Inputs!$B$31)/(Inputs!$B$29-Inputs!$B$30)*DCF!M$6</f>
        <v>116659.74681862732</v>
      </c>
      <c r="DJ79" s="15">
        <f ca="1">SUM(CM79:CW79)+BP79*DCF!M$28*(1+Inputs!$B$30)*(1-Inputs!$B$33)*(1-Inputs!$B$30/Inputs!$B$31)/(Inputs!$B$29-Inputs!$B$30)*DCF!M$6</f>
        <v>608265.07568531204</v>
      </c>
      <c r="DK79" s="15">
        <f ca="1">SUM(CX79:DH79)+CA79*DCF!M$46*(1+Inputs!$B$30)*(1-Inputs!$B$33)*(1-Inputs!$B$30/Inputs!$B$31)/(Inputs!$B$29-Inputs!$B$30)*DCF!M$6</f>
        <v>69869.143696278901</v>
      </c>
      <c r="DM79" s="15">
        <f ca="1">DI79+DJ79+DK79+Inputs!$B$34+Inputs!$B$36-Inputs!$B$35</f>
        <v>871644.9662002183</v>
      </c>
    </row>
    <row r="80" spans="1:117" x14ac:dyDescent="0.75">
      <c r="A80" s="11">
        <v>67</v>
      </c>
      <c r="C80" s="24">
        <f t="shared" ca="1" si="36"/>
        <v>1.7906395086673723</v>
      </c>
      <c r="D80" s="24">
        <f t="shared" ca="1" si="36"/>
        <v>-0.41161387009713468</v>
      </c>
      <c r="E80" s="24">
        <f t="shared" ca="1" si="36"/>
        <v>0.90605948532733349</v>
      </c>
      <c r="F80" s="24">
        <f t="shared" ca="1" si="36"/>
        <v>-0.51079843972103323</v>
      </c>
      <c r="G80" s="24">
        <f t="shared" ca="1" si="36"/>
        <v>-0.56396566738904397</v>
      </c>
      <c r="H80" s="24">
        <f t="shared" ca="1" si="36"/>
        <v>1.2182353774079426</v>
      </c>
      <c r="I80" s="24">
        <f t="shared" ca="1" si="36"/>
        <v>-0.22915344192493961</v>
      </c>
      <c r="J80" s="24">
        <f t="shared" ca="1" si="36"/>
        <v>-1.1962665872820666</v>
      </c>
      <c r="K80" s="24">
        <f t="shared" ca="1" si="36"/>
        <v>1.953643515762073E-2</v>
      </c>
      <c r="L80" s="24">
        <f t="shared" ca="1" si="36"/>
        <v>-1.6161962723441277</v>
      </c>
      <c r="M80" s="24">
        <f t="shared" ca="1" si="36"/>
        <v>-1.8707712159008363E-2</v>
      </c>
      <c r="N80" s="24">
        <f ca="1">SQRT(Inputs!$B$38)*C80+SQRT(1-Inputs!$B$38)*_xlfn.NORM.S.INV(RAND())</f>
        <v>2.0849290386844976</v>
      </c>
      <c r="O80" s="24">
        <f ca="1">SQRT(Inputs!$B$38)*D80+SQRT(1-Inputs!$B$38)*_xlfn.NORM.S.INV(RAND())</f>
        <v>-4.996338957807317E-2</v>
      </c>
      <c r="P80" s="24">
        <f ca="1">SQRT(Inputs!$B$38)*E80+SQRT(1-Inputs!$B$38)*_xlfn.NORM.S.INV(RAND())</f>
        <v>-4.6860936584938395E-2</v>
      </c>
      <c r="Q80" s="24">
        <f ca="1">SQRT(Inputs!$B$38)*F80+SQRT(1-Inputs!$B$38)*_xlfn.NORM.S.INV(RAND())</f>
        <v>-0.23410533260035962</v>
      </c>
      <c r="R80" s="24">
        <f ca="1">SQRT(Inputs!$B$38)*G80+SQRT(1-Inputs!$B$38)*_xlfn.NORM.S.INV(RAND())</f>
        <v>5.3038096711556237E-2</v>
      </c>
      <c r="S80" s="24">
        <f ca="1">SQRT(Inputs!$B$38)*H80+SQRT(1-Inputs!$B$38)*_xlfn.NORM.S.INV(RAND())</f>
        <v>0.40541264624738971</v>
      </c>
      <c r="T80" s="24">
        <f ca="1">SQRT(Inputs!$B$38)*I80+SQRT(1-Inputs!$B$38)*_xlfn.NORM.S.INV(RAND())</f>
        <v>-1.041768626811123</v>
      </c>
      <c r="U80" s="24">
        <f ca="1">SQRT(Inputs!$B$38)*J80+SQRT(1-Inputs!$B$38)*_xlfn.NORM.S.INV(RAND())</f>
        <v>-0.71755493967709161</v>
      </c>
      <c r="V80" s="24">
        <f ca="1">SQRT(Inputs!$B$38)*K80+SQRT(1-Inputs!$B$38)*_xlfn.NORM.S.INV(RAND())</f>
        <v>-1.1006044688972116</v>
      </c>
      <c r="W80" s="24">
        <f ca="1">SQRT(Inputs!$B$38)*L80+SQRT(1-Inputs!$B$38)*_xlfn.NORM.S.INV(RAND())</f>
        <v>-0.43766437495906002</v>
      </c>
      <c r="X80" s="24">
        <f ca="1">SQRT(Inputs!$B$38)*M80+SQRT(1-Inputs!$B$38)*_xlfn.NORM.S.INV(RAND())</f>
        <v>0.36127517740786602</v>
      </c>
      <c r="Y80" s="24">
        <f ca="1">SQRT(Inputs!$B$38)*C80+SQRT(1-Inputs!$B$38)*_xlfn.NORM.S.INV(RAND())</f>
        <v>1.1671554225192131</v>
      </c>
      <c r="Z80" s="24">
        <f ca="1">SQRT(Inputs!$B$38)*D80+SQRT(1-Inputs!$B$38)*_xlfn.NORM.S.INV(RAND())</f>
        <v>0.22917481021445751</v>
      </c>
      <c r="AA80" s="24">
        <f ca="1">SQRT(Inputs!$B$38)*E80+SQRT(1-Inputs!$B$38)*_xlfn.NORM.S.INV(RAND())</f>
        <v>-1.9593880904608674E-3</v>
      </c>
      <c r="AB80" s="24">
        <f ca="1">SQRT(Inputs!$B$38)*F80+SQRT(1-Inputs!$B$38)*_xlfn.NORM.S.INV(RAND())</f>
        <v>-0.41560013452903677</v>
      </c>
      <c r="AC80" s="24">
        <f ca="1">SQRT(Inputs!$B$38)*G80+SQRT(1-Inputs!$B$38)*_xlfn.NORM.S.INV(RAND())</f>
        <v>0.37567944612514503</v>
      </c>
      <c r="AD80" s="24">
        <f ca="1">SQRT(Inputs!$B$38)*H80+SQRT(1-Inputs!$B$38)*_xlfn.NORM.S.INV(RAND())</f>
        <v>0.73150521018630532</v>
      </c>
      <c r="AE80" s="24">
        <f ca="1">SQRT(Inputs!$B$38)*I80+SQRT(1-Inputs!$B$38)*_xlfn.NORM.S.INV(RAND())</f>
        <v>-2.3062963329852724</v>
      </c>
      <c r="AF80" s="24">
        <f ca="1">SQRT(Inputs!$B$38)*J80+SQRT(1-Inputs!$B$38)*_xlfn.NORM.S.INV(RAND())</f>
        <v>-2.3629665481005633</v>
      </c>
      <c r="AG80" s="24">
        <f ca="1">SQRT(Inputs!$B$38)*K80+SQRT(1-Inputs!$B$38)*_xlfn.NORM.S.INV(RAND())</f>
        <v>1.0970941444858926</v>
      </c>
      <c r="AH80" s="24">
        <f ca="1">SQRT(Inputs!$B$38)*L80+SQRT(1-Inputs!$B$38)*_xlfn.NORM.S.INV(RAND())</f>
        <v>0.102900180366718</v>
      </c>
      <c r="AI80" s="24">
        <f ca="1">SQRT(Inputs!$B$38)*M80+SQRT(1-Inputs!$B$38)*_xlfn.NORM.S.INV(RAND())</f>
        <v>-0.16963992812645287</v>
      </c>
      <c r="AJ80" s="24">
        <f ca="1">SQRT(Inputs!$B$38)*C80+SQRT(1-Inputs!$B$38)*_xlfn.NORM.S.INV(RAND())</f>
        <v>1.0001042581846091</v>
      </c>
      <c r="AK80" s="24">
        <f ca="1">SQRT(Inputs!$B$38)*D80+SQRT(1-Inputs!$B$38)*_xlfn.NORM.S.INV(RAND())</f>
        <v>0.22032657289603702</v>
      </c>
      <c r="AL80" s="24">
        <f ca="1">SQRT(Inputs!$B$38)*E80+SQRT(1-Inputs!$B$38)*_xlfn.NORM.S.INV(RAND())</f>
        <v>1.0158049007341559</v>
      </c>
      <c r="AM80" s="24">
        <f ca="1">SQRT(Inputs!$B$38)*F80+SQRT(1-Inputs!$B$38)*_xlfn.NORM.S.INV(RAND())</f>
        <v>-1.1007348591594646</v>
      </c>
      <c r="AN80" s="24">
        <f ca="1">SQRT(Inputs!$B$38)*G80+SQRT(1-Inputs!$B$38)*_xlfn.NORM.S.INV(RAND())</f>
        <v>-0.85276886259952023</v>
      </c>
      <c r="AO80" s="24">
        <f ca="1">SQRT(Inputs!$B$38)*H80+SQRT(1-Inputs!$B$38)*_xlfn.NORM.S.INV(RAND())</f>
        <v>0.29003167165090693</v>
      </c>
      <c r="AP80" s="24">
        <f ca="1">SQRT(Inputs!$B$38)*I80+SQRT(1-Inputs!$B$38)*_xlfn.NORM.S.INV(RAND())</f>
        <v>0.17093971230088142</v>
      </c>
      <c r="AQ80" s="24">
        <f ca="1">SQRT(Inputs!$B$38)*J80+SQRT(1-Inputs!$B$38)*_xlfn.NORM.S.INV(RAND())</f>
        <v>-1.1758734866964402</v>
      </c>
      <c r="AR80" s="24">
        <f ca="1">SQRT(Inputs!$B$38)*K80+SQRT(1-Inputs!$B$38)*_xlfn.NORM.S.INV(RAND())</f>
        <v>-0.84393637332412752</v>
      </c>
      <c r="AS80" s="24">
        <f ca="1">SQRT(Inputs!$B$38)*L80+SQRT(1-Inputs!$B$38)*_xlfn.NORM.S.INV(RAND())</f>
        <v>-0.88699032412232304</v>
      </c>
      <c r="AT80" s="24">
        <f ca="1">SQRT(Inputs!$B$38)*M80+SQRT(1-Inputs!$B$38)*_xlfn.NORM.S.INV(RAND())</f>
        <v>-0.52578812638011496</v>
      </c>
      <c r="AU80" s="15">
        <f ca="1">Inputs!$B$6*EXP($B$8-0.5*C$5^2+C$5*N80)</f>
        <v>6954.2362933592594</v>
      </c>
      <c r="AV80" s="15">
        <f t="shared" ca="1" si="37"/>
        <v>8402.9906903235678</v>
      </c>
      <c r="AW80" s="15">
        <f t="shared" ca="1" si="38"/>
        <v>10181.401181900113</v>
      </c>
      <c r="AX80" s="15">
        <f t="shared" ca="1" si="39"/>
        <v>12072.17427673756</v>
      </c>
      <c r="AY80" s="15">
        <f t="shared" ca="1" si="40"/>
        <v>14845.098496649687</v>
      </c>
      <c r="AZ80" s="15">
        <f t="shared" ca="1" si="41"/>
        <v>18984.872783211606</v>
      </c>
      <c r="BA80" s="15">
        <f t="shared" ca="1" si="42"/>
        <v>20832.756206370625</v>
      </c>
      <c r="BB80" s="15">
        <f t="shared" ca="1" si="43"/>
        <v>23736.360955053085</v>
      </c>
      <c r="BC80" s="15">
        <f t="shared" ca="1" si="44"/>
        <v>26140.868700900301</v>
      </c>
      <c r="BD80" s="15">
        <f t="shared" ca="1" si="45"/>
        <v>30740.514455268407</v>
      </c>
      <c r="BE80" s="15">
        <f t="shared" ca="1" si="46"/>
        <v>38928.662559629265</v>
      </c>
      <c r="BF80" s="15">
        <f ca="1">Inputs!$B$13*EXP($B$9-0.5*C$6^2+C$6*Y80)</f>
        <v>17431.864403228101</v>
      </c>
      <c r="BG80" s="15">
        <f t="shared" ca="1" si="47"/>
        <v>22141.760015959022</v>
      </c>
      <c r="BH80" s="15">
        <f t="shared" ca="1" si="48"/>
        <v>27044.367922564972</v>
      </c>
      <c r="BI80" s="15">
        <f t="shared" ca="1" si="49"/>
        <v>31054.908764731343</v>
      </c>
      <c r="BJ80" s="15">
        <f t="shared" ca="1" si="50"/>
        <v>40189.794953201294</v>
      </c>
      <c r="BK80" s="15">
        <f t="shared" ca="1" si="51"/>
        <v>54490.578528162259</v>
      </c>
      <c r="BL80" s="15">
        <f t="shared" ca="1" si="52"/>
        <v>49642.472973140968</v>
      </c>
      <c r="BM80" s="15">
        <f t="shared" ca="1" si="53"/>
        <v>45498.419172579335</v>
      </c>
      <c r="BN80" s="15">
        <f t="shared" ca="1" si="54"/>
        <v>63819.651724856041</v>
      </c>
      <c r="BO80" s="15">
        <f t="shared" ca="1" si="55"/>
        <v>79468.369968071129</v>
      </c>
      <c r="BP80" s="15">
        <f t="shared" ca="1" si="56"/>
        <v>95948.743580003429</v>
      </c>
      <c r="BQ80" s="15">
        <f ca="1">Inputs!$B$20*EXP($B$10-0.5*C$7^2+C$7*AJ80)</f>
        <v>6115.906948645862</v>
      </c>
      <c r="BR80" s="15">
        <f t="shared" ca="1" si="57"/>
        <v>8899.9522150167195</v>
      </c>
      <c r="BS80" s="15">
        <f t="shared" ca="1" si="58"/>
        <v>16316.148534532933</v>
      </c>
      <c r="BT80" s="15">
        <f t="shared" ca="1" si="59"/>
        <v>16854.168765636623</v>
      </c>
      <c r="BU80" s="15">
        <f t="shared" ca="1" si="60"/>
        <v>19002.850835475718</v>
      </c>
      <c r="BV80" s="15">
        <f t="shared" ca="1" si="61"/>
        <v>28223.728469456655</v>
      </c>
      <c r="BW80" s="15">
        <f t="shared" ca="1" si="62"/>
        <v>40835.617125920253</v>
      </c>
      <c r="BX80" s="15">
        <f t="shared" ca="1" si="63"/>
        <v>45120.539666315934</v>
      </c>
      <c r="BY80" s="15">
        <f t="shared" ca="1" si="64"/>
        <v>53794.92605637954</v>
      </c>
      <c r="BZ80" s="15">
        <f t="shared" ca="1" si="65"/>
        <v>64124.912870518034</v>
      </c>
      <c r="CA80" s="15">
        <f t="shared" ca="1" si="66"/>
        <v>82041.174115807182</v>
      </c>
      <c r="CB80" s="15">
        <f ca="1">(AU80*DCF!C$10-DCF!C$5*MAX(AU80*DCF!C$10,0)-MAX(AU80-Inputs!$B$6,0)/Inputs!$B$10)*DCF!C$6</f>
        <v>1028.8710108298694</v>
      </c>
      <c r="CC80" s="15">
        <f ca="1">(AV80*DCF!D$10-DCF!D$5*MAX(AV80*DCF!D$10,0)-MAX(AV80-AU80,0)/Inputs!$B$10)*DCF!D$6</f>
        <v>1694.931209269492</v>
      </c>
      <c r="CD80" s="15">
        <f ca="1">(AW80*DCF!E$10-DCF!E$5*MAX(AW80*DCF!E$10,0)-MAX(AW80-AV80,0)/Inputs!$B$10)*DCF!E$6</f>
        <v>1950.1517689699995</v>
      </c>
      <c r="CE80" s="15">
        <f ca="1">(AX80*DCF!F$10-DCF!F$5*MAX(AX80*DCF!F$10,0)-MAX(AX80-AW80,0)/Inputs!$B$10)*DCF!F$6</f>
        <v>2241.913402117304</v>
      </c>
      <c r="CF80" s="15">
        <f ca="1">(AY80*DCF!G$10-DCF!G$5*MAX(AY80*DCF!G$10,0)-MAX(AY80-AX80,0)/Inputs!$B$10)*DCF!G$6</f>
        <v>2525.6778899393112</v>
      </c>
      <c r="CG80" s="15">
        <f ca="1">(AZ80*DCF!H$10-DCF!H$5*MAX(AZ80*DCF!H$10,0)-MAX(AZ80-AY80,0)/Inputs!$B$10)*DCF!H$6</f>
        <v>2950.835528520508</v>
      </c>
      <c r="CH80" s="15">
        <f ca="1">(BA80*DCF!I$10-DCF!I$5*MAX(BA80*DCF!I$10,0)-MAX(BA80-AZ80,0)/Inputs!$B$10)*DCF!I$6</f>
        <v>3502.2669522577858</v>
      </c>
      <c r="CI80" s="15">
        <f ca="1">(BB80*DCF!J$10-DCF!J$5*MAX(BB80*DCF!J$10,0)-MAX(BB80-BA80,0)/Inputs!$B$10)*DCF!J$6</f>
        <v>3633.2211638462836</v>
      </c>
      <c r="CJ80" s="15">
        <f ca="1">(BC80*DCF!K$10-DCF!K$5*MAX(BC80*DCF!K$10,0)-MAX(BC80-BB80,0)/Inputs!$B$10)*DCF!K$6</f>
        <v>3871.6655549942511</v>
      </c>
      <c r="CK80" s="15">
        <f ca="1">(BD80*DCF!L$10-DCF!L$5*MAX(BD80*DCF!L$10,0)-MAX(BD80-BC80,0)/Inputs!$B$10)*DCF!L$6</f>
        <v>4041.4454696761923</v>
      </c>
      <c r="CL80" s="15">
        <f ca="1">(BE80*DCF!M$10-DCF!M$5*MAX(BE80*DCF!M$10,0)-MAX(BE80-BD80,0)/Inputs!$B$10)*DCF!M$6</f>
        <v>4515.1760116289515</v>
      </c>
      <c r="CM80" s="15">
        <f ca="1">(BF80*DCF!C$28-DCF!C$5*MAX(BF80*DCF!C$28,0)-MAX(BF80-Inputs!$B$13,0)/Inputs!$B$17)*DCF!C$6</f>
        <v>3924.0481081166804</v>
      </c>
      <c r="CN80" s="15">
        <f ca="1">(BG80*DCF!D$28-DCF!D$5*MAX(BG80*DCF!D$28,0)-MAX(BG80-BF80,0)/Inputs!$B$17)*DCF!D$6</f>
        <v>5516.4223169197994</v>
      </c>
      <c r="CO80" s="15">
        <f ca="1">(BH80*DCF!E$28-DCF!E$5*MAX(BH80*DCF!E$28,0)-MAX(BH80-BG80,0)/Inputs!$B$17)*DCF!E$6</f>
        <v>6693.2100246166683</v>
      </c>
      <c r="CP80" s="15">
        <f ca="1">(BI80*DCF!F$28-DCF!F$5*MAX(BI80*DCF!F$28,0)-MAX(BI80-BH80,0)/Inputs!$B$17)*DCF!F$6</f>
        <v>7700.4073647934192</v>
      </c>
      <c r="CQ80" s="15">
        <f ca="1">(BJ80*DCF!G$28-DCF!G$5*MAX(BJ80*DCF!G$28,0)-MAX(BJ80-BI80,0)/Inputs!$B$17)*DCF!G$6</f>
        <v>8891.1496044598753</v>
      </c>
      <c r="CR80" s="15">
        <f ca="1">(BK80*DCF!H$28-DCF!H$5*MAX(BK80*DCF!H$28,0)-MAX(BK80-BJ80,0)/Inputs!$B$17)*DCF!H$6</f>
        <v>11254.180812973938</v>
      </c>
      <c r="CS80" s="15">
        <f ca="1">(BL80*DCF!I$28-DCF!I$5*MAX(BL80*DCF!I$28,0)-MAX(BL80-BK80,0)/Inputs!$B$17)*DCF!I$6</f>
        <v>11673.578288687613</v>
      </c>
      <c r="CT80" s="15">
        <f ca="1">(BM80*DCF!J$28-DCF!J$5*MAX(BM80*DCF!J$28,0)-MAX(BM80-BL80,0)/Inputs!$B$17)*DCF!J$6</f>
        <v>10149.924591436158</v>
      </c>
      <c r="CU80" s="15">
        <f ca="1">(BN80*DCF!K$28-DCF!K$5*MAX(BN80*DCF!K$28,0)-MAX(BN80-BM80,0)/Inputs!$B$17)*DCF!K$6</f>
        <v>11233.533430202131</v>
      </c>
      <c r="CV80" s="15">
        <f ca="1">(BO80*DCF!L$28-DCF!L$5*MAX(BO80*DCF!L$28,0)-MAX(BO80-BN80,0)/Inputs!$B$17)*DCF!L$6</f>
        <v>14084.929276436384</v>
      </c>
      <c r="CW80" s="15">
        <f ca="1">(BP80*DCF!M$28-DCF!M$5*MAX(BP80*DCF!M$28,0)-MAX(BP80-BO80,0)/Inputs!$B$17)*DCF!M$6</f>
        <v>16330.14950356493</v>
      </c>
      <c r="CX80" s="15">
        <f ca="1">(BQ80*DCF!C$46-DCF!C$5*MAX(BQ80*DCF!C$46,0)-MAX(BQ80-Inputs!$B$20,0)/Inputs!$B$24)*DCF!C$6</f>
        <v>-2758.8269852049852</v>
      </c>
      <c r="CY80" s="15">
        <f ca="1">(BR80*DCF!D$46-DCF!D$5*MAX(BR80*DCF!D$46,0)-MAX(BR80-BQ80,0)/Inputs!$B$24)*DCF!D$6</f>
        <v>-2706.9432990212949</v>
      </c>
      <c r="CZ80" s="15">
        <f ca="1">(BS80*DCF!E$46-DCF!E$5*MAX(BS80*DCF!E$46,0)-MAX(BS80-BR80,0)/Inputs!$B$24)*DCF!E$6</f>
        <v>-4852.6733972523607</v>
      </c>
      <c r="DA80" s="15">
        <f ca="1">(BT80*DCF!F$46-DCF!F$5*MAX(BT80*DCF!F$46,0)-MAX(BT80-BS80,0)/Inputs!$B$24)*DCF!F$6</f>
        <v>-1423.337303959097</v>
      </c>
      <c r="DB80" s="15">
        <f ca="1">(BU80*DCF!G$46-DCF!G$5*MAX(BU80*DCF!G$46,0)-MAX(BU80-BT80,0)/Inputs!$B$24)*DCF!G$6</f>
        <v>-1361.9925525762842</v>
      </c>
      <c r="DC80" s="15">
        <f ca="1">(BV80*DCF!H$46-DCF!H$5*MAX(BV80*DCF!H$46,0)-MAX(BV80-BU80,0)/Inputs!$B$24)*DCF!H$6</f>
        <v>-2865.3312275049557</v>
      </c>
      <c r="DD80" s="15">
        <f ca="1">(BW80*DCF!I$46-DCF!I$5*MAX(BW80*DCF!I$46,0)-MAX(BW80-BV80,0)/Inputs!$B$24)*DCF!I$6</f>
        <v>-2677.2709312240577</v>
      </c>
      <c r="DE80" s="15">
        <f ca="1">(BX80*DCF!J$46-DCF!J$5*MAX(BX80*DCF!J$46,0)-MAX(BX80-BW80,0)/Inputs!$B$24)*DCF!J$6</f>
        <v>756.39037714265294</v>
      </c>
      <c r="DF80" s="15">
        <f ca="1">(BY80*DCF!K$46-DCF!K$5*MAX(BY80*DCF!K$46,0)-MAX(BY80-BX80,0)/Inputs!$B$24)*DCF!K$6</f>
        <v>947.95192173550163</v>
      </c>
      <c r="DG80" s="15">
        <f ca="1">(BZ80*DCF!L$46-DCF!L$5*MAX(BZ80*DCF!L$46,0)-MAX(BZ80-BY80,0)/Inputs!$B$24)*DCF!L$6</f>
        <v>2094.9486520629098</v>
      </c>
      <c r="DH80" s="15">
        <f ca="1">(CA80*DCF!M$46-DCF!M$5*MAX(CA80*DCF!M$46,0)-MAX(CA80-BZ80,0)/Inputs!$B$24)*DCF!M$6</f>
        <v>2686.200526773504</v>
      </c>
      <c r="DI80" s="15">
        <f ca="1">SUM(CB80:CL80)+BE80*DCF!M$10*(1+Inputs!$B$30)*(1-Inputs!$B$33)*(1-Inputs!$B$30/Inputs!$B$31)/(Inputs!$B$29-Inputs!$B$30)*DCF!M$6</f>
        <v>140295.13864376821</v>
      </c>
      <c r="DJ80" s="15">
        <f ca="1">SUM(CM80:CW80)+BP80*DCF!M$28*(1+Inputs!$B$30)*(1-Inputs!$B$33)*(1-Inputs!$B$30/Inputs!$B$31)/(Inputs!$B$29-Inputs!$B$30)*DCF!M$6</f>
        <v>463487.02955411683</v>
      </c>
      <c r="DK80" s="15">
        <f ca="1">SUM(CX80:DH80)+CA80*DCF!M$46*(1+Inputs!$B$30)*(1-Inputs!$B$33)*(1-Inputs!$B$30/Inputs!$B$31)/(Inputs!$B$29-Inputs!$B$30)*DCF!M$6</f>
        <v>114684.48936236423</v>
      </c>
      <c r="DM80" s="15">
        <f ca="1">DI80+DJ80+DK80+Inputs!$B$34+Inputs!$B$36-Inputs!$B$35</f>
        <v>795317.65756024932</v>
      </c>
    </row>
    <row r="81" spans="1:117" x14ac:dyDescent="0.75">
      <c r="A81" s="11">
        <v>68</v>
      </c>
      <c r="C81" s="24">
        <f t="shared" ca="1" si="36"/>
        <v>0.26155733890649141</v>
      </c>
      <c r="D81" s="24">
        <f t="shared" ca="1" si="36"/>
        <v>1.2819449229608757</v>
      </c>
      <c r="E81" s="24">
        <f t="shared" ca="1" si="36"/>
        <v>-0.43413620491270805</v>
      </c>
      <c r="F81" s="24">
        <f t="shared" ca="1" si="36"/>
        <v>-0.10436003650837151</v>
      </c>
      <c r="G81" s="24">
        <f t="shared" ca="1" si="36"/>
        <v>-0.43399489962021492</v>
      </c>
      <c r="H81" s="24">
        <f t="shared" ca="1" si="36"/>
        <v>-0.10950195502529006</v>
      </c>
      <c r="I81" s="24">
        <f t="shared" ca="1" si="36"/>
        <v>-0.60444452491815326</v>
      </c>
      <c r="J81" s="24">
        <f t="shared" ca="1" si="36"/>
        <v>-0.45268029621311601</v>
      </c>
      <c r="K81" s="24">
        <f t="shared" ca="1" si="36"/>
        <v>0.22517030137844476</v>
      </c>
      <c r="L81" s="24">
        <f t="shared" ca="1" si="36"/>
        <v>1.3488000682055061</v>
      </c>
      <c r="M81" s="24">
        <f t="shared" ca="1" si="36"/>
        <v>-0.67443468142668483</v>
      </c>
      <c r="N81" s="24">
        <f ca="1">SQRT(Inputs!$B$38)*C81+SQRT(1-Inputs!$B$38)*_xlfn.NORM.S.INV(RAND())</f>
        <v>0.79578497102174728</v>
      </c>
      <c r="O81" s="24">
        <f ca="1">SQRT(Inputs!$B$38)*D81+SQRT(1-Inputs!$B$38)*_xlfn.NORM.S.INV(RAND())</f>
        <v>-4.4973109335222916E-2</v>
      </c>
      <c r="P81" s="24">
        <f ca="1">SQRT(Inputs!$B$38)*E81+SQRT(1-Inputs!$B$38)*_xlfn.NORM.S.INV(RAND())</f>
        <v>0.87466207610708513</v>
      </c>
      <c r="Q81" s="24">
        <f ca="1">SQRT(Inputs!$B$38)*F81+SQRT(1-Inputs!$B$38)*_xlfn.NORM.S.INV(RAND())</f>
        <v>-0.52652174764186899</v>
      </c>
      <c r="R81" s="24">
        <f ca="1">SQRT(Inputs!$B$38)*G81+SQRT(1-Inputs!$B$38)*_xlfn.NORM.S.INV(RAND())</f>
        <v>-0.82928400580583617</v>
      </c>
      <c r="S81" s="24">
        <f ca="1">SQRT(Inputs!$B$38)*H81+SQRT(1-Inputs!$B$38)*_xlfn.NORM.S.INV(RAND())</f>
        <v>-0.48403107228470088</v>
      </c>
      <c r="T81" s="24">
        <f ca="1">SQRT(Inputs!$B$38)*I81+SQRT(1-Inputs!$B$38)*_xlfn.NORM.S.INV(RAND())</f>
        <v>0.53005800531049696</v>
      </c>
      <c r="U81" s="24">
        <f ca="1">SQRT(Inputs!$B$38)*J81+SQRT(1-Inputs!$B$38)*_xlfn.NORM.S.INV(RAND())</f>
        <v>-0.73377937502630197</v>
      </c>
      <c r="V81" s="24">
        <f ca="1">SQRT(Inputs!$B$38)*K81+SQRT(1-Inputs!$B$38)*_xlfn.NORM.S.INV(RAND())</f>
        <v>-0.50261166055818751</v>
      </c>
      <c r="W81" s="24">
        <f ca="1">SQRT(Inputs!$B$38)*L81+SQRT(1-Inputs!$B$38)*_xlfn.NORM.S.INV(RAND())</f>
        <v>2.4985397778295102</v>
      </c>
      <c r="X81" s="24">
        <f ca="1">SQRT(Inputs!$B$38)*M81+SQRT(1-Inputs!$B$38)*_xlfn.NORM.S.INV(RAND())</f>
        <v>-1.5775073896309597</v>
      </c>
      <c r="Y81" s="24">
        <f ca="1">SQRT(Inputs!$B$38)*C81+SQRT(1-Inputs!$B$38)*_xlfn.NORM.S.INV(RAND())</f>
        <v>-0.69924197694174972</v>
      </c>
      <c r="Z81" s="24">
        <f ca="1">SQRT(Inputs!$B$38)*D81+SQRT(1-Inputs!$B$38)*_xlfn.NORM.S.INV(RAND())</f>
        <v>1.4122719570872362</v>
      </c>
      <c r="AA81" s="24">
        <f ca="1">SQRT(Inputs!$B$38)*E81+SQRT(1-Inputs!$B$38)*_xlfn.NORM.S.INV(RAND())</f>
        <v>-0.7965922619617325</v>
      </c>
      <c r="AB81" s="24">
        <f ca="1">SQRT(Inputs!$B$38)*F81+SQRT(1-Inputs!$B$38)*_xlfn.NORM.S.INV(RAND())</f>
        <v>1.4712069932774614</v>
      </c>
      <c r="AC81" s="24">
        <f ca="1">SQRT(Inputs!$B$38)*G81+SQRT(1-Inputs!$B$38)*_xlfn.NORM.S.INV(RAND())</f>
        <v>-2.7953684896553348</v>
      </c>
      <c r="AD81" s="24">
        <f ca="1">SQRT(Inputs!$B$38)*H81+SQRT(1-Inputs!$B$38)*_xlfn.NORM.S.INV(RAND())</f>
        <v>0.77660105183789463</v>
      </c>
      <c r="AE81" s="24">
        <f ca="1">SQRT(Inputs!$B$38)*I81+SQRT(1-Inputs!$B$38)*_xlfn.NORM.S.INV(RAND())</f>
        <v>-1.5735154592148888</v>
      </c>
      <c r="AF81" s="24">
        <f ca="1">SQRT(Inputs!$B$38)*J81+SQRT(1-Inputs!$B$38)*_xlfn.NORM.S.INV(RAND())</f>
        <v>-0.19661928877609014</v>
      </c>
      <c r="AG81" s="24">
        <f ca="1">SQRT(Inputs!$B$38)*K81+SQRT(1-Inputs!$B$38)*_xlfn.NORM.S.INV(RAND())</f>
        <v>1.1333272222347903</v>
      </c>
      <c r="AH81" s="24">
        <f ca="1">SQRT(Inputs!$B$38)*L81+SQRT(1-Inputs!$B$38)*_xlfn.NORM.S.INV(RAND())</f>
        <v>-0.41688430870773541</v>
      </c>
      <c r="AI81" s="24">
        <f ca="1">SQRT(Inputs!$B$38)*M81+SQRT(1-Inputs!$B$38)*_xlfn.NORM.S.INV(RAND())</f>
        <v>-0.26157640589391778</v>
      </c>
      <c r="AJ81" s="24">
        <f ca="1">SQRT(Inputs!$B$38)*C81+SQRT(1-Inputs!$B$38)*_xlfn.NORM.S.INV(RAND())</f>
        <v>0.43182960142615834</v>
      </c>
      <c r="AK81" s="24">
        <f ca="1">SQRT(Inputs!$B$38)*D81+SQRT(1-Inputs!$B$38)*_xlfn.NORM.S.INV(RAND())</f>
        <v>1.8633629119797082</v>
      </c>
      <c r="AL81" s="24">
        <f ca="1">SQRT(Inputs!$B$38)*E81+SQRT(1-Inputs!$B$38)*_xlfn.NORM.S.INV(RAND())</f>
        <v>0.22709101251150898</v>
      </c>
      <c r="AM81" s="24">
        <f ca="1">SQRT(Inputs!$B$38)*F81+SQRT(1-Inputs!$B$38)*_xlfn.NORM.S.INV(RAND())</f>
        <v>-0.12331772886850334</v>
      </c>
      <c r="AN81" s="24">
        <f ca="1">SQRT(Inputs!$B$38)*G81+SQRT(1-Inputs!$B$38)*_xlfn.NORM.S.INV(RAND())</f>
        <v>5.2595851179556702E-2</v>
      </c>
      <c r="AO81" s="24">
        <f ca="1">SQRT(Inputs!$B$38)*H81+SQRT(1-Inputs!$B$38)*_xlfn.NORM.S.INV(RAND())</f>
        <v>-0.38365006362708526</v>
      </c>
      <c r="AP81" s="24">
        <f ca="1">SQRT(Inputs!$B$38)*I81+SQRT(1-Inputs!$B$38)*_xlfn.NORM.S.INV(RAND())</f>
        <v>0.22655109995205458</v>
      </c>
      <c r="AQ81" s="24">
        <f ca="1">SQRT(Inputs!$B$38)*J81+SQRT(1-Inputs!$B$38)*_xlfn.NORM.S.INV(RAND())</f>
        <v>-0.66409162590306625</v>
      </c>
      <c r="AR81" s="24">
        <f ca="1">SQRT(Inputs!$B$38)*K81+SQRT(1-Inputs!$B$38)*_xlfn.NORM.S.INV(RAND())</f>
        <v>-0.60502375185206059</v>
      </c>
      <c r="AS81" s="24">
        <f ca="1">SQRT(Inputs!$B$38)*L81+SQRT(1-Inputs!$B$38)*_xlfn.NORM.S.INV(RAND())</f>
        <v>-1.1564175666048602</v>
      </c>
      <c r="AT81" s="24">
        <f ca="1">SQRT(Inputs!$B$38)*M81+SQRT(1-Inputs!$B$38)*_xlfn.NORM.S.INV(RAND())</f>
        <v>-0.55127332848710164</v>
      </c>
      <c r="AU81" s="15">
        <f ca="1">Inputs!$B$6*EXP($B$8-0.5*C$5^2+C$5*N81)</f>
        <v>5644.4530268329654</v>
      </c>
      <c r="AV81" s="15">
        <f t="shared" ca="1" si="37"/>
        <v>6825.3504873243592</v>
      </c>
      <c r="AW81" s="15">
        <f t="shared" ca="1" si="38"/>
        <v>9364.395216758574</v>
      </c>
      <c r="AX81" s="15">
        <f t="shared" ca="1" si="39"/>
        <v>10705.127588067791</v>
      </c>
      <c r="AY81" s="15">
        <f t="shared" ca="1" si="40"/>
        <v>11875.112713183453</v>
      </c>
      <c r="AZ81" s="15">
        <f t="shared" ca="1" si="41"/>
        <v>13769.72805698091</v>
      </c>
      <c r="BA81" s="15">
        <f t="shared" ca="1" si="42"/>
        <v>17811.842312584435</v>
      </c>
      <c r="BB81" s="15">
        <f t="shared" ca="1" si="43"/>
        <v>20261.439312291892</v>
      </c>
      <c r="BC81" s="15">
        <f t="shared" ca="1" si="44"/>
        <v>23639.890676124662</v>
      </c>
      <c r="BD81" s="15">
        <f t="shared" ca="1" si="45"/>
        <v>36585.450559641591</v>
      </c>
      <c r="BE81" s="15">
        <f t="shared" ca="1" si="46"/>
        <v>38830.850221433277</v>
      </c>
      <c r="BF81" s="15">
        <f ca="1">Inputs!$B$13*EXP($B$9-0.5*C$6^2+C$6*Y81)</f>
        <v>12040.679139741331</v>
      </c>
      <c r="BG81" s="15">
        <f t="shared" ca="1" si="47"/>
        <v>18933.495610087179</v>
      </c>
      <c r="BH81" s="15">
        <f t="shared" ca="1" si="48"/>
        <v>20270.167487064209</v>
      </c>
      <c r="BI81" s="15">
        <f t="shared" ca="1" si="49"/>
        <v>31119.813348765918</v>
      </c>
      <c r="BJ81" s="15">
        <f t="shared" ca="1" si="50"/>
        <v>25498.216924367651</v>
      </c>
      <c r="BK81" s="15">
        <f t="shared" ca="1" si="51"/>
        <v>34784.181585468468</v>
      </c>
      <c r="BL81" s="15">
        <f t="shared" ca="1" si="52"/>
        <v>34846.195552339297</v>
      </c>
      <c r="BM81" s="15">
        <f t="shared" ca="1" si="53"/>
        <v>41799.937807675735</v>
      </c>
      <c r="BN81" s="15">
        <f t="shared" ca="1" si="54"/>
        <v>58887.006036894607</v>
      </c>
      <c r="BO81" s="15">
        <f t="shared" ca="1" si="55"/>
        <v>69027.053114146111</v>
      </c>
      <c r="BP81" s="15">
        <f t="shared" ca="1" si="56"/>
        <v>82478.485641554609</v>
      </c>
      <c r="BQ81" s="15">
        <f ca="1">Inputs!$B$20*EXP($B$10-0.5*C$7^2+C$7*AJ81)</f>
        <v>4999.4899168641068</v>
      </c>
      <c r="BR81" s="15">
        <f t="shared" ca="1" si="57"/>
        <v>12259.292540654907</v>
      </c>
      <c r="BS81" s="15">
        <f t="shared" ca="1" si="58"/>
        <v>17919.199189858271</v>
      </c>
      <c r="BT81" s="15">
        <f t="shared" ca="1" si="59"/>
        <v>23920.203829681024</v>
      </c>
      <c r="BU81" s="15">
        <f t="shared" ca="1" si="60"/>
        <v>33575.122966896502</v>
      </c>
      <c r="BV81" s="15">
        <f t="shared" ca="1" si="61"/>
        <v>42844.613537679426</v>
      </c>
      <c r="BW81" s="15">
        <f t="shared" ca="1" si="62"/>
        <v>62723.843232987565</v>
      </c>
      <c r="BX81" s="15">
        <f t="shared" ca="1" si="63"/>
        <v>76793.774193404635</v>
      </c>
      <c r="BY81" s="15">
        <f t="shared" ca="1" si="64"/>
        <v>95839.512357899162</v>
      </c>
      <c r="BZ81" s="15">
        <f t="shared" ca="1" si="65"/>
        <v>108722.52562271499</v>
      </c>
      <c r="CA81" s="15">
        <f t="shared" ca="1" si="66"/>
        <v>138470.67348577126</v>
      </c>
      <c r="CB81" s="15">
        <f ca="1">(AU81*DCF!C$10-DCF!C$5*MAX(AU81*DCF!C$10,0)-MAX(AU81-Inputs!$B$6,0)/Inputs!$B$10)*DCF!C$6</f>
        <v>1038.2099989770491</v>
      </c>
      <c r="CC81" s="15">
        <f ca="1">(AV81*DCF!D$10-DCF!D$5*MAX(AV81*DCF!D$10,0)-MAX(AV81-AU81,0)/Inputs!$B$10)*DCF!D$6</f>
        <v>1375.7020015948588</v>
      </c>
      <c r="CD81" s="15">
        <f ca="1">(AW81*DCF!E$10-DCF!E$5*MAX(AW81*DCF!E$10,0)-MAX(AW81-AV81,0)/Inputs!$B$10)*DCF!E$6</f>
        <v>1590.1917677539716</v>
      </c>
      <c r="CE81" s="15">
        <f ca="1">(AX81*DCF!F$10-DCF!F$5*MAX(AX81*DCF!F$10,0)-MAX(AX81-AW81,0)/Inputs!$B$10)*DCF!F$6</f>
        <v>2057.9391260773982</v>
      </c>
      <c r="CF81" s="15">
        <f ca="1">(AY81*DCF!G$10-DCF!G$5*MAX(AY81*DCF!G$10,0)-MAX(AY81-AX81,0)/Inputs!$B$10)*DCF!G$6</f>
        <v>2221.8550641355032</v>
      </c>
      <c r="CG81" s="15">
        <f ca="1">(AZ81*DCF!H$10-DCF!H$5*MAX(AZ81*DCF!H$10,0)-MAX(AZ81-AY81,0)/Inputs!$B$10)*DCF!H$6</f>
        <v>2336.9796592776775</v>
      </c>
      <c r="CH81" s="15">
        <f ca="1">(BA81*DCF!I$10-DCF!I$5*MAX(BA81*DCF!I$10,0)-MAX(BA81-AZ81,0)/Inputs!$B$10)*DCF!I$6</f>
        <v>2590.5254517208109</v>
      </c>
      <c r="CI81" s="15">
        <f ca="1">(BB81*DCF!J$10-DCF!J$5*MAX(BB81*DCF!J$10,0)-MAX(BB81-BA81,0)/Inputs!$B$10)*DCF!J$6</f>
        <v>3105.7139399131306</v>
      </c>
      <c r="CJ81" s="15">
        <f ca="1">(BC81*DCF!K$10-DCF!K$5*MAX(BC81*DCF!K$10,0)-MAX(BC81-BB81,0)/Inputs!$B$10)*DCF!K$6</f>
        <v>3332.7109785708826</v>
      </c>
      <c r="CK81" s="15">
        <f ca="1">(BD81*DCF!L$10-DCF!L$5*MAX(BD81*DCF!L$10,0)-MAX(BD81-BC81,0)/Inputs!$B$10)*DCF!L$6</f>
        <v>3843.7111522973146</v>
      </c>
      <c r="CL81" s="15">
        <f ca="1">(BE81*DCF!M$10-DCF!M$5*MAX(BE81*DCF!M$10,0)-MAX(BE81-BD81,0)/Inputs!$B$10)*DCF!M$6</f>
        <v>5211.2982247802029</v>
      </c>
      <c r="CM81" s="15">
        <f ca="1">(BF81*DCF!C$28-DCF!C$5*MAX(BF81*DCF!C$28,0)-MAX(BF81-Inputs!$B$13,0)/Inputs!$B$17)*DCF!C$6</f>
        <v>3523.7711498405079</v>
      </c>
      <c r="CN81" s="15">
        <f ca="1">(BG81*DCF!D$28-DCF!D$5*MAX(BG81*DCF!D$28,0)-MAX(BG81-BF81,0)/Inputs!$B$17)*DCF!D$6</f>
        <v>4105.797349560632</v>
      </c>
      <c r="CO81" s="15">
        <f ca="1">(BH81*DCF!E$28-DCF!E$5*MAX(BH81*DCF!E$28,0)-MAX(BH81-BG81,0)/Inputs!$B$17)*DCF!E$6</f>
        <v>5477.4327439727049</v>
      </c>
      <c r="CP81" s="15">
        <f ca="1">(BI81*DCF!F$28-DCF!F$5*MAX(BI81*DCF!F$28,0)-MAX(BI81-BH81,0)/Inputs!$B$17)*DCF!F$6</f>
        <v>6472.8600806086424</v>
      </c>
      <c r="CQ81" s="15">
        <f ca="1">(BJ81*DCF!G$28-DCF!G$5*MAX(BJ81*DCF!G$28,0)-MAX(BJ81-BI81,0)/Inputs!$B$17)*DCF!G$6</f>
        <v>6615.7058354415394</v>
      </c>
      <c r="CR81" s="15">
        <f ca="1">(BK81*DCF!H$28-DCF!H$5*MAX(BK81*DCF!H$28,0)-MAX(BK81-BJ81,0)/Inputs!$B$17)*DCF!H$6</f>
        <v>7159.7335593131502</v>
      </c>
      <c r="CS81" s="15">
        <f ca="1">(BL81*DCF!I$28-DCF!I$5*MAX(BL81*DCF!I$28,0)-MAX(BL81-BK81,0)/Inputs!$B$17)*DCF!I$6</f>
        <v>8185.2878100198168</v>
      </c>
      <c r="CT81" s="15">
        <f ca="1">(BM81*DCF!J$28-DCF!J$5*MAX(BM81*DCF!J$28,0)-MAX(BM81-BL81,0)/Inputs!$B$17)*DCF!J$6</f>
        <v>8402.8467933425964</v>
      </c>
      <c r="CU81" s="15">
        <f ca="1">(BN81*DCF!K$28-DCF!K$5*MAX(BN81*DCF!K$28,0)-MAX(BN81-BM81,0)/Inputs!$B$17)*DCF!K$6</f>
        <v>10343.010057160023</v>
      </c>
      <c r="CV81" s="15">
        <f ca="1">(BO81*DCF!L$28-DCF!L$5*MAX(BO81*DCF!L$28,0)-MAX(BO81-BN81,0)/Inputs!$B$17)*DCF!L$6</f>
        <v>12624.982730215841</v>
      </c>
      <c r="CW81" s="15">
        <f ca="1">(BP81*DCF!M$28-DCF!M$5*MAX(BP81*DCF!M$28,0)-MAX(BP81-BO81,0)/Inputs!$B$17)*DCF!M$6</f>
        <v>14112.322131258674</v>
      </c>
      <c r="CX81" s="15">
        <f ca="1">(BQ81*DCF!C$46-DCF!C$5*MAX(BQ81*DCF!C$46,0)-MAX(BQ81-Inputs!$B$20,0)/Inputs!$B$24)*DCF!C$6</f>
        <v>-1985.3278869728224</v>
      </c>
      <c r="CY81" s="15">
        <f ca="1">(BR81*DCF!D$46-DCF!D$5*MAX(BR81*DCF!D$46,0)-MAX(BR81-BQ81,0)/Inputs!$B$24)*DCF!D$6</f>
        <v>-5190.072864030536</v>
      </c>
      <c r="CZ81" s="15">
        <f ca="1">(BS81*DCF!E$46-DCF!E$5*MAX(BS81*DCF!E$46,0)-MAX(BS81-BR81,0)/Inputs!$B$24)*DCF!E$6</f>
        <v>-4349.9558902177314</v>
      </c>
      <c r="DA81" s="15">
        <f ca="1">(BT81*DCF!F$46-DCF!F$5*MAX(BT81*DCF!F$46,0)-MAX(BT81-BS81,0)/Inputs!$B$24)*DCF!F$6</f>
        <v>-3927.1759735300884</v>
      </c>
      <c r="DB81" s="15">
        <f ca="1">(BU81*DCF!G$46-DCF!G$5*MAX(BU81*DCF!G$46,0)-MAX(BU81-BT81,0)/Inputs!$B$24)*DCF!G$6</f>
        <v>-4377.1248401124876</v>
      </c>
      <c r="DC81" s="15">
        <f ca="1">(BV81*DCF!H$46-DCF!H$5*MAX(BV81*DCF!H$46,0)-MAX(BV81-BU81,0)/Inputs!$B$24)*DCF!H$6</f>
        <v>-2880.4373997597677</v>
      </c>
      <c r="DD81" s="15">
        <f ca="1">(BW81*DCF!I$46-DCF!I$5*MAX(BW81*DCF!I$46,0)-MAX(BW81-BV81,0)/Inputs!$B$24)*DCF!I$6</f>
        <v>-4257.9263372240075</v>
      </c>
      <c r="DE81" s="15">
        <f ca="1">(BX81*DCF!J$46-DCF!J$5*MAX(BX81*DCF!J$46,0)-MAX(BX81-BW81,0)/Inputs!$B$24)*DCF!J$6</f>
        <v>-509.82941574209718</v>
      </c>
      <c r="DF81" s="15">
        <f ca="1">(BY81*DCF!K$46-DCF!K$5*MAX(BY81*DCF!K$46,0)-MAX(BY81-BX81,0)/Inputs!$B$24)*DCF!K$6</f>
        <v>808.97395454005834</v>
      </c>
      <c r="DG81" s="15">
        <f ca="1">(BZ81*DCF!L$46-DCF!L$5*MAX(BZ81*DCF!L$46,0)-MAX(BZ81-BY81,0)/Inputs!$B$24)*DCF!L$6</f>
        <v>4600.0172839888619</v>
      </c>
      <c r="DH81" s="15">
        <f ca="1">(CA81*DCF!M$46-DCF!M$5*MAX(CA81*DCF!M$46,0)-MAX(CA81-BZ81,0)/Inputs!$B$24)*DCF!M$6</f>
        <v>4636.5225232745979</v>
      </c>
      <c r="DI81" s="15">
        <f ca="1">SUM(CB81:CL81)+BE81*DCF!M$10*(1+Inputs!$B$30)*(1-Inputs!$B$33)*(1-Inputs!$B$30/Inputs!$B$31)/(Inputs!$B$29-Inputs!$B$30)*DCF!M$6</f>
        <v>136771.60701618332</v>
      </c>
      <c r="DJ81" s="15">
        <f ca="1">SUM(CM81:CW81)+BP81*DCF!M$28*(1+Inputs!$B$30)*(1-Inputs!$B$33)*(1-Inputs!$B$30/Inputs!$B$31)/(Inputs!$B$29-Inputs!$B$30)*DCF!M$6</f>
        <v>393075.37184807821</v>
      </c>
      <c r="DK81" s="15">
        <f ca="1">SUM(CX81:DH81)+CA81*DCF!M$46*(1+Inputs!$B$30)*(1-Inputs!$B$33)*(1-Inputs!$B$30/Inputs!$B$31)/(Inputs!$B$29-Inputs!$B$30)*DCF!M$6</f>
        <v>196659.72726310036</v>
      </c>
      <c r="DM81" s="15">
        <f ca="1">DI81+DJ81+DK81+Inputs!$B$34+Inputs!$B$36-Inputs!$B$35</f>
        <v>803357.70612736186</v>
      </c>
    </row>
    <row r="82" spans="1:117" x14ac:dyDescent="0.75">
      <c r="A82" s="11">
        <v>69</v>
      </c>
      <c r="C82" s="24">
        <f t="shared" ca="1" si="36"/>
        <v>1.890850665864956</v>
      </c>
      <c r="D82" s="24">
        <f t="shared" ca="1" si="36"/>
        <v>-3.6378057308016624E-2</v>
      </c>
      <c r="E82" s="24">
        <f t="shared" ca="1" si="36"/>
        <v>-0.92449845458198499</v>
      </c>
      <c r="F82" s="24">
        <f t="shared" ca="1" si="36"/>
        <v>0.14421909542570119</v>
      </c>
      <c r="G82" s="24">
        <f t="shared" ca="1" si="36"/>
        <v>1.1193923263017667</v>
      </c>
      <c r="H82" s="24">
        <f t="shared" ca="1" si="36"/>
        <v>0.72320260878317921</v>
      </c>
      <c r="I82" s="24">
        <f t="shared" ca="1" si="36"/>
        <v>0.43554404487476478</v>
      </c>
      <c r="J82" s="24">
        <f t="shared" ca="1" si="36"/>
        <v>-0.12376914942165658</v>
      </c>
      <c r="K82" s="24">
        <f t="shared" ca="1" si="36"/>
        <v>-0.10049761025878828</v>
      </c>
      <c r="L82" s="24">
        <f t="shared" ca="1" si="36"/>
        <v>0.22395893617081958</v>
      </c>
      <c r="M82" s="24">
        <f t="shared" ca="1" si="36"/>
        <v>0.77895444276508019</v>
      </c>
      <c r="N82" s="24">
        <f ca="1">SQRT(Inputs!$B$38)*C82+SQRT(1-Inputs!$B$38)*_xlfn.NORM.S.INV(RAND())</f>
        <v>0.89304310280936661</v>
      </c>
      <c r="O82" s="24">
        <f ca="1">SQRT(Inputs!$B$38)*D82+SQRT(1-Inputs!$B$38)*_xlfn.NORM.S.INV(RAND())</f>
        <v>-1.099881641070807</v>
      </c>
      <c r="P82" s="24">
        <f ca="1">SQRT(Inputs!$B$38)*E82+SQRT(1-Inputs!$B$38)*_xlfn.NORM.S.INV(RAND())</f>
        <v>1.0753789667246174</v>
      </c>
      <c r="Q82" s="24">
        <f ca="1">SQRT(Inputs!$B$38)*F82+SQRT(1-Inputs!$B$38)*_xlfn.NORM.S.INV(RAND())</f>
        <v>-1.5086568559586484</v>
      </c>
      <c r="R82" s="24">
        <f ca="1">SQRT(Inputs!$B$38)*G82+SQRT(1-Inputs!$B$38)*_xlfn.NORM.S.INV(RAND())</f>
        <v>-0.19578637857047032</v>
      </c>
      <c r="S82" s="24">
        <f ca="1">SQRT(Inputs!$B$38)*H82+SQRT(1-Inputs!$B$38)*_xlfn.NORM.S.INV(RAND())</f>
        <v>0.37774036891838331</v>
      </c>
      <c r="T82" s="24">
        <f ca="1">SQRT(Inputs!$B$38)*I82+SQRT(1-Inputs!$B$38)*_xlfn.NORM.S.INV(RAND())</f>
        <v>1.2536634611080768</v>
      </c>
      <c r="U82" s="24">
        <f ca="1">SQRT(Inputs!$B$38)*J82+SQRT(1-Inputs!$B$38)*_xlfn.NORM.S.INV(RAND())</f>
        <v>-0.49864894983733121</v>
      </c>
      <c r="V82" s="24">
        <f ca="1">SQRT(Inputs!$B$38)*K82+SQRT(1-Inputs!$B$38)*_xlfn.NORM.S.INV(RAND())</f>
        <v>0.80810870612204888</v>
      </c>
      <c r="W82" s="24">
        <f ca="1">SQRT(Inputs!$B$38)*L82+SQRT(1-Inputs!$B$38)*_xlfn.NORM.S.INV(RAND())</f>
        <v>0.15395587432362948</v>
      </c>
      <c r="X82" s="24">
        <f ca="1">SQRT(Inputs!$B$38)*M82+SQRT(1-Inputs!$B$38)*_xlfn.NORM.S.INV(RAND())</f>
        <v>0.85675379406066399</v>
      </c>
      <c r="Y82" s="24">
        <f ca="1">SQRT(Inputs!$B$38)*C82+SQRT(1-Inputs!$B$38)*_xlfn.NORM.S.INV(RAND())</f>
        <v>0.13625845611036047</v>
      </c>
      <c r="Z82" s="24">
        <f ca="1">SQRT(Inputs!$B$38)*D82+SQRT(1-Inputs!$B$38)*_xlfn.NORM.S.INV(RAND())</f>
        <v>-0.94688126660071881</v>
      </c>
      <c r="AA82" s="24">
        <f ca="1">SQRT(Inputs!$B$38)*E82+SQRT(1-Inputs!$B$38)*_xlfn.NORM.S.INV(RAND())</f>
        <v>-1.0993098410943469</v>
      </c>
      <c r="AB82" s="24">
        <f ca="1">SQRT(Inputs!$B$38)*F82+SQRT(1-Inputs!$B$38)*_xlfn.NORM.S.INV(RAND())</f>
        <v>1.0953847706783901</v>
      </c>
      <c r="AC82" s="24">
        <f ca="1">SQRT(Inputs!$B$38)*G82+SQRT(1-Inputs!$B$38)*_xlfn.NORM.S.INV(RAND())</f>
        <v>0.53520800758400888</v>
      </c>
      <c r="AD82" s="24">
        <f ca="1">SQRT(Inputs!$B$38)*H82+SQRT(1-Inputs!$B$38)*_xlfn.NORM.S.INV(RAND())</f>
        <v>0.28029110253389972</v>
      </c>
      <c r="AE82" s="24">
        <f ca="1">SQRT(Inputs!$B$38)*I82+SQRT(1-Inputs!$B$38)*_xlfn.NORM.S.INV(RAND())</f>
        <v>-2.1165162254691477E-2</v>
      </c>
      <c r="AF82" s="24">
        <f ca="1">SQRT(Inputs!$B$38)*J82+SQRT(1-Inputs!$B$38)*_xlfn.NORM.S.INV(RAND())</f>
        <v>-0.58147421028672908</v>
      </c>
      <c r="AG82" s="24">
        <f ca="1">SQRT(Inputs!$B$38)*K82+SQRT(1-Inputs!$B$38)*_xlfn.NORM.S.INV(RAND())</f>
        <v>0.14469721991797929</v>
      </c>
      <c r="AH82" s="24">
        <f ca="1">SQRT(Inputs!$B$38)*L82+SQRT(1-Inputs!$B$38)*_xlfn.NORM.S.INV(RAND())</f>
        <v>0.71925107517335296</v>
      </c>
      <c r="AI82" s="24">
        <f ca="1">SQRT(Inputs!$B$38)*M82+SQRT(1-Inputs!$B$38)*_xlfn.NORM.S.INV(RAND())</f>
        <v>8.5076996048361053E-2</v>
      </c>
      <c r="AJ82" s="24">
        <f ca="1">SQRT(Inputs!$B$38)*C82+SQRT(1-Inputs!$B$38)*_xlfn.NORM.S.INV(RAND())</f>
        <v>0.27215227229557382</v>
      </c>
      <c r="AK82" s="24">
        <f ca="1">SQRT(Inputs!$B$38)*D82+SQRT(1-Inputs!$B$38)*_xlfn.NORM.S.INV(RAND())</f>
        <v>0.28761767340468458</v>
      </c>
      <c r="AL82" s="24">
        <f ca="1">SQRT(Inputs!$B$38)*E82+SQRT(1-Inputs!$B$38)*_xlfn.NORM.S.INV(RAND())</f>
        <v>-0.23281977943379673</v>
      </c>
      <c r="AM82" s="24">
        <f ca="1">SQRT(Inputs!$B$38)*F82+SQRT(1-Inputs!$B$38)*_xlfn.NORM.S.INV(RAND())</f>
        <v>-0.14792729073344432</v>
      </c>
      <c r="AN82" s="24">
        <f ca="1">SQRT(Inputs!$B$38)*G82+SQRT(1-Inputs!$B$38)*_xlfn.NORM.S.INV(RAND())</f>
        <v>7.1831500953611904E-2</v>
      </c>
      <c r="AO82" s="24">
        <f ca="1">SQRT(Inputs!$B$38)*H82+SQRT(1-Inputs!$B$38)*_xlfn.NORM.S.INV(RAND())</f>
        <v>0.33604539117433574</v>
      </c>
      <c r="AP82" s="24">
        <f ca="1">SQRT(Inputs!$B$38)*I82+SQRT(1-Inputs!$B$38)*_xlfn.NORM.S.INV(RAND())</f>
        <v>0.65139534217761197</v>
      </c>
      <c r="AQ82" s="24">
        <f ca="1">SQRT(Inputs!$B$38)*J82+SQRT(1-Inputs!$B$38)*_xlfn.NORM.S.INV(RAND())</f>
        <v>-1.0863875619564922</v>
      </c>
      <c r="AR82" s="24">
        <f ca="1">SQRT(Inputs!$B$38)*K82+SQRT(1-Inputs!$B$38)*_xlfn.NORM.S.INV(RAND())</f>
        <v>-1.7168287104306108</v>
      </c>
      <c r="AS82" s="24">
        <f ca="1">SQRT(Inputs!$B$38)*L82+SQRT(1-Inputs!$B$38)*_xlfn.NORM.S.INV(RAND())</f>
        <v>1.0487063871439553</v>
      </c>
      <c r="AT82" s="24">
        <f ca="1">SQRT(Inputs!$B$38)*M82+SQRT(1-Inputs!$B$38)*_xlfn.NORM.S.INV(RAND())</f>
        <v>-0.27221180275087481</v>
      </c>
      <c r="AU82" s="15">
        <f ca="1">Inputs!$B$6*EXP($B$8-0.5*C$5^2+C$5*N82)</f>
        <v>5734.0195138612416</v>
      </c>
      <c r="AV82" s="15">
        <f t="shared" ca="1" si="37"/>
        <v>5937.4624789334384</v>
      </c>
      <c r="AW82" s="15">
        <f t="shared" ca="1" si="38"/>
        <v>8369.7652647314262</v>
      </c>
      <c r="AX82" s="15">
        <f t="shared" ca="1" si="39"/>
        <v>8463.2472979003014</v>
      </c>
      <c r="AY82" s="15">
        <f t="shared" ca="1" si="40"/>
        <v>10109.138611895945</v>
      </c>
      <c r="AZ82" s="15">
        <f t="shared" ca="1" si="41"/>
        <v>12888.885130862098</v>
      </c>
      <c r="BA82" s="15">
        <f t="shared" ca="1" si="42"/>
        <v>17984.110543464078</v>
      </c>
      <c r="BB82" s="15">
        <f t="shared" ca="1" si="43"/>
        <v>20945.048284728415</v>
      </c>
      <c r="BC82" s="15">
        <f t="shared" ca="1" si="44"/>
        <v>27733.525288968514</v>
      </c>
      <c r="BD82" s="15">
        <f t="shared" ca="1" si="45"/>
        <v>34468.981868448092</v>
      </c>
      <c r="BE82" s="15">
        <f t="shared" ca="1" si="46"/>
        <v>45665.245882080584</v>
      </c>
      <c r="BF82" s="15">
        <f ca="1">Inputs!$B$13*EXP($B$9-0.5*C$6^2+C$6*Y82)</f>
        <v>14209.729078861925</v>
      </c>
      <c r="BG82" s="15">
        <f t="shared" ca="1" si="47"/>
        <v>14598.032992007784</v>
      </c>
      <c r="BH82" s="15">
        <f t="shared" ca="1" si="48"/>
        <v>14863.320385155906</v>
      </c>
      <c r="BI82" s="15">
        <f t="shared" ca="1" si="49"/>
        <v>21536.401093855457</v>
      </c>
      <c r="BJ82" s="15">
        <f t="shared" ca="1" si="50"/>
        <v>28519.729915822365</v>
      </c>
      <c r="BK82" s="15">
        <f t="shared" ca="1" si="51"/>
        <v>36364.0647406067</v>
      </c>
      <c r="BL82" s="15">
        <f t="shared" ca="1" si="52"/>
        <v>44546.514027571866</v>
      </c>
      <c r="BM82" s="15">
        <f t="shared" ca="1" si="53"/>
        <v>50941.361296525261</v>
      </c>
      <c r="BN82" s="15">
        <f t="shared" ca="1" si="54"/>
        <v>63747.340385603005</v>
      </c>
      <c r="BO82" s="15">
        <f t="shared" ca="1" si="55"/>
        <v>85274.047007808244</v>
      </c>
      <c r="BP82" s="15">
        <f t="shared" ca="1" si="56"/>
        <v>105972.93224137533</v>
      </c>
      <c r="BQ82" s="15">
        <f ca="1">Inputs!$B$20*EXP($B$10-0.5*C$7^2+C$7*AJ82)</f>
        <v>4724.2135670227353</v>
      </c>
      <c r="BR82" s="15">
        <f t="shared" ca="1" si="57"/>
        <v>7023.2371821996667</v>
      </c>
      <c r="BS82" s="15">
        <f t="shared" ca="1" si="58"/>
        <v>8995.5051588871775</v>
      </c>
      <c r="BT82" s="15">
        <f t="shared" ca="1" si="59"/>
        <v>11930.759249809622</v>
      </c>
      <c r="BU82" s="15">
        <f t="shared" ca="1" si="60"/>
        <v>16824.502031250708</v>
      </c>
      <c r="BV82" s="15">
        <f t="shared" ca="1" si="61"/>
        <v>25248.762633441514</v>
      </c>
      <c r="BW82" s="15">
        <f t="shared" ca="1" si="62"/>
        <v>40441.513911328133</v>
      </c>
      <c r="BX82" s="15">
        <f t="shared" ca="1" si="63"/>
        <v>45493.949575147846</v>
      </c>
      <c r="BY82" s="15">
        <f t="shared" ca="1" si="64"/>
        <v>45897.701550295977</v>
      </c>
      <c r="BZ82" s="15">
        <f t="shared" ca="1" si="65"/>
        <v>78094.166102220261</v>
      </c>
      <c r="CA82" s="15">
        <f t="shared" ca="1" si="66"/>
        <v>104518.52924661964</v>
      </c>
      <c r="CB82" s="15">
        <f ca="1">(AU82*DCF!C$10-DCF!C$5*MAX(AU82*DCF!C$10,0)-MAX(AU82-Inputs!$B$6,0)/Inputs!$B$10)*DCF!C$6</f>
        <v>1037.5713739601331</v>
      </c>
      <c r="CC82" s="15">
        <f ca="1">(AV82*DCF!D$10-DCF!D$5*MAX(AV82*DCF!D$10,0)-MAX(AV82-AU82,0)/Inputs!$B$10)*DCF!D$6</f>
        <v>1397.6120116998975</v>
      </c>
      <c r="CD82" s="15">
        <f ca="1">(AW82*DCF!E$10-DCF!E$5*MAX(AW82*DCF!E$10,0)-MAX(AW82-AV82,0)/Inputs!$B$10)*DCF!E$6</f>
        <v>1384.5902510769833</v>
      </c>
      <c r="CE82" s="15">
        <f ca="1">(AX82*DCF!F$10-DCF!F$5*MAX(AX82*DCF!F$10,0)-MAX(AX82-AW82,0)/Inputs!$B$10)*DCF!F$6</f>
        <v>1828.062103985322</v>
      </c>
      <c r="CF82" s="15">
        <f ca="1">(AY82*DCF!G$10-DCF!G$5*MAX(AY82*DCF!G$10,0)-MAX(AY82-AX82,0)/Inputs!$B$10)*DCF!G$6</f>
        <v>1766.5166340642256</v>
      </c>
      <c r="CG82" s="15">
        <f ca="1">(AZ82*DCF!H$10-DCF!H$5*MAX(AZ82*DCF!H$10,0)-MAX(AZ82-AY82,0)/Inputs!$B$10)*DCF!H$6</f>
        <v>2008.7924651332821</v>
      </c>
      <c r="CH82" s="15">
        <f ca="1">(BA82*DCF!I$10-DCF!I$5*MAX(BA82*DCF!I$10,0)-MAX(BA82-AZ82,0)/Inputs!$B$10)*DCF!I$6</f>
        <v>2449.2454457119898</v>
      </c>
      <c r="CI82" s="15">
        <f ca="1">(BB82*DCF!J$10-DCF!J$5*MAX(BB82*DCF!J$10,0)-MAX(BB82-BA82,0)/Inputs!$B$10)*DCF!J$6</f>
        <v>3145.5375626138971</v>
      </c>
      <c r="CJ82" s="15">
        <f ca="1">(BC82*DCF!K$10-DCF!K$5*MAX(BC82*DCF!K$10,0)-MAX(BC82-BB82,0)/Inputs!$B$10)*DCF!K$6</f>
        <v>3514.3687275585357</v>
      </c>
      <c r="CK82" s="15">
        <f ca="1">(BD82*DCF!L$10-DCF!L$5*MAX(BD82*DCF!L$10,0)-MAX(BD82-BC82,0)/Inputs!$B$10)*DCF!L$6</f>
        <v>4327.5743345186274</v>
      </c>
      <c r="CL82" s="15">
        <f ca="1">(BE82*DCF!M$10-DCF!M$5*MAX(BE82*DCF!M$10,0)-MAX(BE82-BD82,0)/Inputs!$B$10)*DCF!M$6</f>
        <v>5106.4434629074267</v>
      </c>
      <c r="CM82" s="15">
        <f ca="1">(BF82*DCF!C$28-DCF!C$5*MAX(BF82*DCF!C$28,0)-MAX(BF82-Inputs!$B$13,0)/Inputs!$B$17)*DCF!C$6</f>
        <v>3684.8156455399171</v>
      </c>
      <c r="CN82" s="15">
        <f ca="1">(BG82*DCF!D$28-DCF!D$5*MAX(BG82*DCF!D$28,0)-MAX(BG82-BF82,0)/Inputs!$B$17)*DCF!D$6</f>
        <v>4216.6143741489914</v>
      </c>
      <c r="CO82" s="15">
        <f ca="1">(BH82*DCF!E$28-DCF!E$5*MAX(BH82*DCF!E$28,0)-MAX(BH82-BG82,0)/Inputs!$B$17)*DCF!E$6</f>
        <v>4157.2725023836683</v>
      </c>
      <c r="CP82" s="15">
        <f ca="1">(BI82*DCF!F$28-DCF!F$5*MAX(BI82*DCF!F$28,0)-MAX(BI82-BH82,0)/Inputs!$B$17)*DCF!F$6</f>
        <v>4631.6257904968861</v>
      </c>
      <c r="CQ82" s="15">
        <f ca="1">(BJ82*DCF!G$28-DCF!G$5*MAX(BJ82*DCF!G$28,0)-MAX(BJ82-BI82,0)/Inputs!$B$17)*DCF!G$6</f>
        <v>6225.133384237909</v>
      </c>
      <c r="CR82" s="15">
        <f ca="1">(BK82*DCF!H$28-DCF!H$5*MAX(BK82*DCF!H$28,0)-MAX(BK82-BJ82,0)/Inputs!$B$17)*DCF!H$6</f>
        <v>7774.4449133116459</v>
      </c>
      <c r="CS82" s="15">
        <f ca="1">(BL82*DCF!I$28-DCF!I$5*MAX(BL82*DCF!I$28,0)-MAX(BL82-BK82,0)/Inputs!$B$17)*DCF!I$6</f>
        <v>9300.815741818662</v>
      </c>
      <c r="CT82" s="15">
        <f ca="1">(BM82*DCF!J$28-DCF!J$5*MAX(BM82*DCF!J$28,0)-MAX(BM82-BL82,0)/Inputs!$B$17)*DCF!J$6</f>
        <v>10516.248029292188</v>
      </c>
      <c r="CU82" s="15">
        <f ca="1">(BN82*DCF!K$28-DCF!K$5*MAX(BN82*DCF!K$28,0)-MAX(BN82-BM82,0)/Inputs!$B$17)*DCF!K$6</f>
        <v>11893.807574154451</v>
      </c>
      <c r="CV82" s="15">
        <f ca="1">(BO82*DCF!L$28-DCF!L$5*MAX(BO82*DCF!L$28,0)-MAX(BO82-BN82,0)/Inputs!$B$17)*DCF!L$6</f>
        <v>14578.17951974791</v>
      </c>
      <c r="CW82" s="15">
        <f ca="1">(BP82*DCF!M$28-DCF!M$5*MAX(BP82*DCF!M$28,0)-MAX(BP82-BO82,0)/Inputs!$B$17)*DCF!M$6</f>
        <v>17775.253399829879</v>
      </c>
      <c r="CX82" s="15">
        <f ca="1">(BQ82*DCF!C$46-DCF!C$5*MAX(BQ82*DCF!C$46,0)-MAX(BQ82-Inputs!$B$20,0)/Inputs!$B$24)*DCF!C$6</f>
        <v>-1794.6052427409252</v>
      </c>
      <c r="CY82" s="15">
        <f ca="1">(BR82*DCF!D$46-DCF!D$5*MAX(BR82*DCF!D$46,0)-MAX(BR82-BQ82,0)/Inputs!$B$24)*DCF!D$6</f>
        <v>-2179.6770959605301</v>
      </c>
      <c r="CZ82" s="15">
        <f ca="1">(BS82*DCF!E$46-DCF!E$5*MAX(BS82*DCF!E$46,0)-MAX(BS82-BR82,0)/Inputs!$B$24)*DCF!E$6</f>
        <v>-1841.1478881195792</v>
      </c>
      <c r="DA82" s="15">
        <f ca="1">(BT82*DCF!F$46-DCF!F$5*MAX(BT82*DCF!F$46,0)-MAX(BT82-BS82,0)/Inputs!$B$24)*DCF!F$6</f>
        <v>-1937.6921255502809</v>
      </c>
      <c r="DB82" s="15">
        <f ca="1">(BU82*DCF!G$46-DCF!G$5*MAX(BU82*DCF!G$46,0)-MAX(BU82-BT82,0)/Inputs!$B$24)*DCF!G$6</f>
        <v>-2212.1013902994655</v>
      </c>
      <c r="DC82" s="15">
        <f ca="1">(BV82*DCF!H$46-DCF!H$5*MAX(BV82*DCF!H$46,0)-MAX(BV82-BU82,0)/Inputs!$B$24)*DCF!H$6</f>
        <v>-2617.7873658297071</v>
      </c>
      <c r="DD82" s="15">
        <f ca="1">(BW82*DCF!I$46-DCF!I$5*MAX(BW82*DCF!I$46,0)-MAX(BW82-BV82,0)/Inputs!$B$24)*DCF!I$6</f>
        <v>-3427.2387142438733</v>
      </c>
      <c r="DE82" s="15">
        <f ca="1">(BX82*DCF!J$46-DCF!J$5*MAX(BX82*DCF!J$46,0)-MAX(BX82-BW82,0)/Inputs!$B$24)*DCF!J$6</f>
        <v>568.52194896873277</v>
      </c>
      <c r="DF82" s="15">
        <f ca="1">(BY82*DCF!K$46-DCF!K$5*MAX(BY82*DCF!K$46,0)-MAX(BY82-BX82,0)/Inputs!$B$24)*DCF!K$6</f>
        <v>2522.9212352570621</v>
      </c>
      <c r="DG82" s="15">
        <f ca="1">(BZ82*DCF!L$46-DCF!L$5*MAX(BZ82*DCF!L$46,0)-MAX(BZ82-BY82,0)/Inputs!$B$24)*DCF!L$6</f>
        <v>-1887.8782137216958</v>
      </c>
      <c r="DH82" s="15">
        <f ca="1">(CA82*DCF!M$46-DCF!M$5*MAX(CA82*DCF!M$46,0)-MAX(CA82-BZ82,0)/Inputs!$B$24)*DCF!M$6</f>
        <v>2669.665493281268</v>
      </c>
      <c r="DI82" s="15">
        <f ca="1">SUM(CB82:CL82)+BE82*DCF!M$10*(1+Inputs!$B$30)*(1-Inputs!$B$33)*(1-Inputs!$B$30/Inputs!$B$31)/(Inputs!$B$29-Inputs!$B$30)*DCF!M$6</f>
        <v>155053.29752342284</v>
      </c>
      <c r="DJ82" s="15">
        <f ca="1">SUM(CM82:CW82)+BP82*DCF!M$28*(1+Inputs!$B$30)*(1-Inputs!$B$33)*(1-Inputs!$B$30/Inputs!$B$31)/(Inputs!$B$29-Inputs!$B$30)*DCF!M$6</f>
        <v>487986.30657456501</v>
      </c>
      <c r="DK82" s="15">
        <f ca="1">SUM(CX82:DH82)+CA82*DCF!M$46*(1+Inputs!$B$30)*(1-Inputs!$B$33)*(1-Inputs!$B$30/Inputs!$B$31)/(Inputs!$B$29-Inputs!$B$30)*DCF!M$6</f>
        <v>149461.00786760132</v>
      </c>
      <c r="DM82" s="15">
        <f ca="1">DI82+DJ82+DK82+Inputs!$B$34+Inputs!$B$36-Inputs!$B$35</f>
        <v>869351.61196558923</v>
      </c>
    </row>
    <row r="83" spans="1:117" x14ac:dyDescent="0.75">
      <c r="A83" s="11">
        <v>70</v>
      </c>
      <c r="C83" s="24">
        <f t="shared" ca="1" si="36"/>
        <v>0.95287787788907008</v>
      </c>
      <c r="D83" s="24">
        <f t="shared" ca="1" si="36"/>
        <v>-2.4129767623964344</v>
      </c>
      <c r="E83" s="24">
        <f t="shared" ca="1" si="36"/>
        <v>-0.44067733488450117</v>
      </c>
      <c r="F83" s="24">
        <f t="shared" ca="1" si="36"/>
        <v>-0.67209675364227761</v>
      </c>
      <c r="G83" s="24">
        <f t="shared" ca="1" si="36"/>
        <v>7.8575260637297178E-3</v>
      </c>
      <c r="H83" s="24">
        <f t="shared" ca="1" si="36"/>
        <v>-1.6652595451930505</v>
      </c>
      <c r="I83" s="24">
        <f t="shared" ca="1" si="36"/>
        <v>0.28444142395029431</v>
      </c>
      <c r="J83" s="24">
        <f t="shared" ca="1" si="36"/>
        <v>0.30653448412436946</v>
      </c>
      <c r="K83" s="24">
        <f t="shared" ca="1" si="36"/>
        <v>-0.31109966088673163</v>
      </c>
      <c r="L83" s="24">
        <f t="shared" ca="1" si="36"/>
        <v>1.6375146091008002</v>
      </c>
      <c r="M83" s="24">
        <f t="shared" ca="1" si="36"/>
        <v>-0.29550571557510691</v>
      </c>
      <c r="N83" s="24">
        <f ca="1">SQRT(Inputs!$B$38)*C83+SQRT(1-Inputs!$B$38)*_xlfn.NORM.S.INV(RAND())</f>
        <v>1.5622459636621397</v>
      </c>
      <c r="O83" s="24">
        <f ca="1">SQRT(Inputs!$B$38)*D83+SQRT(1-Inputs!$B$38)*_xlfn.NORM.S.INV(RAND())</f>
        <v>-1.0620989603526427</v>
      </c>
      <c r="P83" s="24">
        <f ca="1">SQRT(Inputs!$B$38)*E83+SQRT(1-Inputs!$B$38)*_xlfn.NORM.S.INV(RAND())</f>
        <v>-1.0319632857281062</v>
      </c>
      <c r="Q83" s="24">
        <f ca="1">SQRT(Inputs!$B$38)*F83+SQRT(1-Inputs!$B$38)*_xlfn.NORM.S.INV(RAND())</f>
        <v>0.60662781797596632</v>
      </c>
      <c r="R83" s="24">
        <f ca="1">SQRT(Inputs!$B$38)*G83+SQRT(1-Inputs!$B$38)*_xlfn.NORM.S.INV(RAND())</f>
        <v>-0.91675333576016405</v>
      </c>
      <c r="S83" s="24">
        <f ca="1">SQRT(Inputs!$B$38)*H83+SQRT(1-Inputs!$B$38)*_xlfn.NORM.S.INV(RAND())</f>
        <v>-0.42792083777403189</v>
      </c>
      <c r="T83" s="24">
        <f ca="1">SQRT(Inputs!$B$38)*I83+SQRT(1-Inputs!$B$38)*_xlfn.NORM.S.INV(RAND())</f>
        <v>-0.82109223208402426</v>
      </c>
      <c r="U83" s="24">
        <f ca="1">SQRT(Inputs!$B$38)*J83+SQRT(1-Inputs!$B$38)*_xlfn.NORM.S.INV(RAND())</f>
        <v>-0.22856500073637648</v>
      </c>
      <c r="V83" s="24">
        <f ca="1">SQRT(Inputs!$B$38)*K83+SQRT(1-Inputs!$B$38)*_xlfn.NORM.S.INV(RAND())</f>
        <v>-0.5270184772066242</v>
      </c>
      <c r="W83" s="24">
        <f ca="1">SQRT(Inputs!$B$38)*L83+SQRT(1-Inputs!$B$38)*_xlfn.NORM.S.INV(RAND())</f>
        <v>0.49512203305903024</v>
      </c>
      <c r="X83" s="24">
        <f ca="1">SQRT(Inputs!$B$38)*M83+SQRT(1-Inputs!$B$38)*_xlfn.NORM.S.INV(RAND())</f>
        <v>0.7180703510870482</v>
      </c>
      <c r="Y83" s="24">
        <f ca="1">SQRT(Inputs!$B$38)*C83+SQRT(1-Inputs!$B$38)*_xlfn.NORM.S.INV(RAND())</f>
        <v>2.1283449895903672</v>
      </c>
      <c r="Z83" s="24">
        <f ca="1">SQRT(Inputs!$B$38)*D83+SQRT(1-Inputs!$B$38)*_xlfn.NORM.S.INV(RAND())</f>
        <v>-0.74409666100674798</v>
      </c>
      <c r="AA83" s="24">
        <f ca="1">SQRT(Inputs!$B$38)*E83+SQRT(1-Inputs!$B$38)*_xlfn.NORM.S.INV(RAND())</f>
        <v>-0.13052994686666436</v>
      </c>
      <c r="AB83" s="24">
        <f ca="1">SQRT(Inputs!$B$38)*F83+SQRT(1-Inputs!$B$38)*_xlfn.NORM.S.INV(RAND())</f>
        <v>-1.3665712854632472</v>
      </c>
      <c r="AC83" s="24">
        <f ca="1">SQRT(Inputs!$B$38)*G83+SQRT(1-Inputs!$B$38)*_xlfn.NORM.S.INV(RAND())</f>
        <v>-0.29148540103116821</v>
      </c>
      <c r="AD83" s="24">
        <f ca="1">SQRT(Inputs!$B$38)*H83+SQRT(1-Inputs!$B$38)*_xlfn.NORM.S.INV(RAND())</f>
        <v>-1.3068059413788857</v>
      </c>
      <c r="AE83" s="24">
        <f ca="1">SQRT(Inputs!$B$38)*I83+SQRT(1-Inputs!$B$38)*_xlfn.NORM.S.INV(RAND())</f>
        <v>-0.7241012586549217</v>
      </c>
      <c r="AF83" s="24">
        <f ca="1">SQRT(Inputs!$B$38)*J83+SQRT(1-Inputs!$B$38)*_xlfn.NORM.S.INV(RAND())</f>
        <v>-1.0189659524037999</v>
      </c>
      <c r="AG83" s="24">
        <f ca="1">SQRT(Inputs!$B$38)*K83+SQRT(1-Inputs!$B$38)*_xlfn.NORM.S.INV(RAND())</f>
        <v>0.20869731240387474</v>
      </c>
      <c r="AH83" s="24">
        <f ca="1">SQRT(Inputs!$B$38)*L83+SQRT(1-Inputs!$B$38)*_xlfn.NORM.S.INV(RAND())</f>
        <v>0.39491899537264008</v>
      </c>
      <c r="AI83" s="24">
        <f ca="1">SQRT(Inputs!$B$38)*M83+SQRT(1-Inputs!$B$38)*_xlfn.NORM.S.INV(RAND())</f>
        <v>-0.18167751712501939</v>
      </c>
      <c r="AJ83" s="24">
        <f ca="1">SQRT(Inputs!$B$38)*C83+SQRT(1-Inputs!$B$38)*_xlfn.NORM.S.INV(RAND())</f>
        <v>0.47151727246676811</v>
      </c>
      <c r="AK83" s="24">
        <f ca="1">SQRT(Inputs!$B$38)*D83+SQRT(1-Inputs!$B$38)*_xlfn.NORM.S.INV(RAND())</f>
        <v>-0.4462533406509932</v>
      </c>
      <c r="AL83" s="24">
        <f ca="1">SQRT(Inputs!$B$38)*E83+SQRT(1-Inputs!$B$38)*_xlfn.NORM.S.INV(RAND())</f>
        <v>-1.7302921518042009</v>
      </c>
      <c r="AM83" s="24">
        <f ca="1">SQRT(Inputs!$B$38)*F83+SQRT(1-Inputs!$B$38)*_xlfn.NORM.S.INV(RAND())</f>
        <v>-1.4745726521290425</v>
      </c>
      <c r="AN83" s="24">
        <f ca="1">SQRT(Inputs!$B$38)*G83+SQRT(1-Inputs!$B$38)*_xlfn.NORM.S.INV(RAND())</f>
        <v>5.1024141141802259E-2</v>
      </c>
      <c r="AO83" s="24">
        <f ca="1">SQRT(Inputs!$B$38)*H83+SQRT(1-Inputs!$B$38)*_xlfn.NORM.S.INV(RAND())</f>
        <v>-0.3206233756212219</v>
      </c>
      <c r="AP83" s="24">
        <f ca="1">SQRT(Inputs!$B$38)*I83+SQRT(1-Inputs!$B$38)*_xlfn.NORM.S.INV(RAND())</f>
        <v>0.68633365559441317</v>
      </c>
      <c r="AQ83" s="24">
        <f ca="1">SQRT(Inputs!$B$38)*J83+SQRT(1-Inputs!$B$38)*_xlfn.NORM.S.INV(RAND())</f>
        <v>-0.58223431477695031</v>
      </c>
      <c r="AR83" s="24">
        <f ca="1">SQRT(Inputs!$B$38)*K83+SQRT(1-Inputs!$B$38)*_xlfn.NORM.S.INV(RAND())</f>
        <v>1.5610110150736265</v>
      </c>
      <c r="AS83" s="24">
        <f ca="1">SQRT(Inputs!$B$38)*L83+SQRT(1-Inputs!$B$38)*_xlfn.NORM.S.INV(RAND())</f>
        <v>0.39327770611023138</v>
      </c>
      <c r="AT83" s="24">
        <f ca="1">SQRT(Inputs!$B$38)*M83+SQRT(1-Inputs!$B$38)*_xlfn.NORM.S.INV(RAND())</f>
        <v>4.5330423378772799E-2</v>
      </c>
      <c r="AU83" s="15">
        <f ca="1">Inputs!$B$6*EXP($B$8-0.5*C$5^2+C$5*N83)</f>
        <v>6390.0538509403004</v>
      </c>
      <c r="AV83" s="15">
        <f t="shared" ca="1" si="37"/>
        <v>6653.6331137669777</v>
      </c>
      <c r="AW83" s="15">
        <f t="shared" ca="1" si="38"/>
        <v>7058.7377919763803</v>
      </c>
      <c r="AX83" s="15">
        <f t="shared" ca="1" si="39"/>
        <v>9296.5372826047187</v>
      </c>
      <c r="AY83" s="15">
        <f t="shared" ca="1" si="40"/>
        <v>10207.76426726303</v>
      </c>
      <c r="AZ83" s="15">
        <f t="shared" ca="1" si="41"/>
        <v>11909.723675249508</v>
      </c>
      <c r="BA83" s="15">
        <f t="shared" ca="1" si="42"/>
        <v>13374.303000962673</v>
      </c>
      <c r="BB83" s="15">
        <f t="shared" ca="1" si="43"/>
        <v>16003.515796955271</v>
      </c>
      <c r="BC83" s="15">
        <f t="shared" ca="1" si="44"/>
        <v>18628.049413182278</v>
      </c>
      <c r="BD83" s="15">
        <f t="shared" ca="1" si="45"/>
        <v>23902.828878586741</v>
      </c>
      <c r="BE83" s="15">
        <f t="shared" ca="1" si="46"/>
        <v>31269.499466763496</v>
      </c>
      <c r="BF83" s="15">
        <f ca="1">Inputs!$B$13*EXP($B$9-0.5*C$6^2+C$6*Y83)</f>
        <v>21091.148090451999</v>
      </c>
      <c r="BG83" s="15">
        <f t="shared" ca="1" si="47"/>
        <v>22474.997704896148</v>
      </c>
      <c r="BH83" s="15">
        <f t="shared" ca="1" si="48"/>
        <v>26872.204296854838</v>
      </c>
      <c r="BI83" s="15">
        <f t="shared" ca="1" si="49"/>
        <v>26655.555444422534</v>
      </c>
      <c r="BJ83" s="15">
        <f t="shared" ca="1" si="50"/>
        <v>31333.411060524708</v>
      </c>
      <c r="BK83" s="15">
        <f t="shared" ca="1" si="51"/>
        <v>32188.114379366816</v>
      </c>
      <c r="BL83" s="15">
        <f t="shared" ca="1" si="52"/>
        <v>35997.71538659912</v>
      </c>
      <c r="BM83" s="15">
        <f t="shared" ca="1" si="53"/>
        <v>38987.778453372724</v>
      </c>
      <c r="BN83" s="15">
        <f t="shared" ca="1" si="54"/>
        <v>49164.410679613931</v>
      </c>
      <c r="BO83" s="15">
        <f t="shared" ca="1" si="55"/>
        <v>63333.363115018656</v>
      </c>
      <c r="BP83" s="15">
        <f t="shared" ca="1" si="56"/>
        <v>76363.397103696218</v>
      </c>
      <c r="BQ83" s="15">
        <f ca="1">Inputs!$B$20*EXP($B$10-0.5*C$7^2+C$7*AJ83)</f>
        <v>5070.3630394751635</v>
      </c>
      <c r="BR83" s="15">
        <f t="shared" ca="1" si="57"/>
        <v>5970.7514943310043</v>
      </c>
      <c r="BS83" s="15">
        <f t="shared" ca="1" si="58"/>
        <v>4974.3522114625066</v>
      </c>
      <c r="BT83" s="15">
        <f t="shared" ca="1" si="59"/>
        <v>4658.3818858066397</v>
      </c>
      <c r="BU83" s="15">
        <f t="shared" ca="1" si="60"/>
        <v>6536.1597647929621</v>
      </c>
      <c r="BV83" s="15">
        <f t="shared" ca="1" si="61"/>
        <v>8459.9574994288341</v>
      </c>
      <c r="BW83" s="15">
        <f t="shared" ca="1" si="62"/>
        <v>13651.078055643969</v>
      </c>
      <c r="BX83" s="15">
        <f t="shared" ca="1" si="63"/>
        <v>16989.757995002761</v>
      </c>
      <c r="BY83" s="15">
        <f t="shared" ca="1" si="64"/>
        <v>32091.081798747833</v>
      </c>
      <c r="BZ83" s="15">
        <f t="shared" ca="1" si="65"/>
        <v>48404.293712392697</v>
      </c>
      <c r="CA83" s="15">
        <f t="shared" ca="1" si="66"/>
        <v>68543.257338750947</v>
      </c>
      <c r="CB83" s="15">
        <f ca="1">(AU83*DCF!C$10-DCF!C$5*MAX(AU83*DCF!C$10,0)-MAX(AU83-Inputs!$B$6,0)/Inputs!$B$10)*DCF!C$6</f>
        <v>1032.8937322046597</v>
      </c>
      <c r="CC83" s="15">
        <f ca="1">(AV83*DCF!D$10-DCF!D$5*MAX(AV83*DCF!D$10,0)-MAX(AV83-AU83,0)/Inputs!$B$10)*DCF!D$6</f>
        <v>1557.5110897150735</v>
      </c>
      <c r="CD83" s="15">
        <f ca="1">(AW83*DCF!E$10-DCF!E$5*MAX(AW83*DCF!E$10,0)-MAX(AW83-AV83,0)/Inputs!$B$10)*DCF!E$6</f>
        <v>1538.5038409217304</v>
      </c>
      <c r="CE83" s="15">
        <f ca="1">(AX83*DCF!F$10-DCF!F$5*MAX(AX83*DCF!F$10,0)-MAX(AX83-AW83,0)/Inputs!$B$10)*DCF!F$6</f>
        <v>1563.7886806135589</v>
      </c>
      <c r="CF83" s="15">
        <f ca="1">(AY83*DCF!G$10-DCF!G$5*MAX(AY83*DCF!G$10,0)-MAX(AY83-AX83,0)/Inputs!$B$10)*DCF!G$6</f>
        <v>1928.0526292635761</v>
      </c>
      <c r="CG83" s="15">
        <f ca="1">(AZ83*DCF!H$10-DCF!H$5*MAX(AZ83*DCF!H$10,0)-MAX(AZ83-AY83,0)/Inputs!$B$10)*DCF!H$6</f>
        <v>2010.0679896345496</v>
      </c>
      <c r="CH83" s="15">
        <f ca="1">(BA83*DCF!I$10-DCF!I$5*MAX(BA83*DCF!I$10,0)-MAX(BA83-AZ83,0)/Inputs!$B$10)*DCF!I$6</f>
        <v>2202.7549385759198</v>
      </c>
      <c r="CI83" s="15">
        <f ca="1">(BB83*DCF!J$10-DCF!J$5*MAX(BB83*DCF!J$10,0)-MAX(BB83-BA83,0)/Inputs!$B$10)*DCF!J$6</f>
        <v>2347.826570821459</v>
      </c>
      <c r="CJ83" s="15">
        <f ca="1">(BC83*DCF!K$10-DCF!K$5*MAX(BC83*DCF!K$10,0)-MAX(BC83-BB83,0)/Inputs!$B$10)*DCF!K$6</f>
        <v>2631.4220337987849</v>
      </c>
      <c r="CK83" s="15">
        <f ca="1">(BD83*DCF!L$10-DCF!L$5*MAX(BD83*DCF!L$10,0)-MAX(BD83-BC83,0)/Inputs!$B$10)*DCF!L$6</f>
        <v>2922.8867393015257</v>
      </c>
      <c r="CL83" s="15">
        <f ca="1">(BE83*DCF!M$10-DCF!M$5*MAX(BE83*DCF!M$10,0)-MAX(BE83-BD83,0)/Inputs!$B$10)*DCF!M$6</f>
        <v>3532.5033019728703</v>
      </c>
      <c r="CM83" s="15">
        <f ca="1">(BF83*DCF!C$28-DCF!C$5*MAX(BF83*DCF!C$28,0)-MAX(BF83-Inputs!$B$13,0)/Inputs!$B$17)*DCF!C$6</f>
        <v>4195.7373326944098</v>
      </c>
      <c r="CN83" s="15">
        <f ca="1">(BG83*DCF!D$28-DCF!D$5*MAX(BG83*DCF!D$28,0)-MAX(BG83-BF83,0)/Inputs!$B$17)*DCF!D$6</f>
        <v>6324.1666114329137</v>
      </c>
      <c r="CO83" s="15">
        <f ca="1">(BH83*DCF!E$28-DCF!E$5*MAX(BH83*DCF!E$28,0)-MAX(BH83-BG83,0)/Inputs!$B$17)*DCF!E$6</f>
        <v>6744.0578625716071</v>
      </c>
      <c r="CP83" s="15">
        <f ca="1">(BI83*DCF!F$28-DCF!F$5*MAX(BI83*DCF!F$28,0)-MAX(BI83-BH83,0)/Inputs!$B$17)*DCF!F$6</f>
        <v>7236.2811728404631</v>
      </c>
      <c r="CQ83" s="15">
        <f ca="1">(BJ83*DCF!G$28-DCF!G$5*MAX(BJ83*DCF!G$28,0)-MAX(BJ83-BI83,0)/Inputs!$B$17)*DCF!G$6</f>
        <v>7342.9221225003657</v>
      </c>
      <c r="CR83" s="15">
        <f ca="1">(BK83*DCF!H$28-DCF!H$5*MAX(BK83*DCF!H$28,0)-MAX(BK83-BJ83,0)/Inputs!$B$17)*DCF!H$6</f>
        <v>7827.678898996156</v>
      </c>
      <c r="CS83" s="15">
        <f ca="1">(BL83*DCF!I$28-DCF!I$5*MAX(BL83*DCF!I$28,0)-MAX(BL83-BK83,0)/Inputs!$B$17)*DCF!I$6</f>
        <v>7918.177565402817</v>
      </c>
      <c r="CT83" s="15">
        <f ca="1">(BM83*DCF!J$28-DCF!J$5*MAX(BM83*DCF!J$28,0)-MAX(BM83-BL83,0)/Inputs!$B$17)*DCF!J$6</f>
        <v>8301.0532836582643</v>
      </c>
      <c r="CU83" s="15">
        <f ca="1">(BN83*DCF!K$28-DCF!K$5*MAX(BN83*DCF!K$28,0)-MAX(BN83-BM83,0)/Inputs!$B$17)*DCF!K$6</f>
        <v>9136.1973002095892</v>
      </c>
      <c r="CV83" s="15">
        <f ca="1">(BO83*DCF!L$28-DCF!L$5*MAX(BO83*DCF!L$28,0)-MAX(BO83-BN83,0)/Inputs!$B$17)*DCF!L$6</f>
        <v>11033.094706140695</v>
      </c>
      <c r="CW83" s="15">
        <f ca="1">(BP83*DCF!M$28-DCF!M$5*MAX(BP83*DCF!M$28,0)-MAX(BP83-BO83,0)/Inputs!$B$17)*DCF!M$6</f>
        <v>13005.812672181983</v>
      </c>
      <c r="CX83" s="15">
        <f ca="1">(BQ83*DCF!C$46-DCF!C$5*MAX(BQ83*DCF!C$46,0)-MAX(BQ83-Inputs!$B$20,0)/Inputs!$B$24)*DCF!C$6</f>
        <v>-2034.4316670728615</v>
      </c>
      <c r="CY83" s="15">
        <f ca="1">(BR83*DCF!D$46-DCF!D$5*MAX(BR83*DCF!D$46,0)-MAX(BR83-BQ83,0)/Inputs!$B$24)*DCF!D$6</f>
        <v>-1403.2563201417652</v>
      </c>
      <c r="CZ83" s="15">
        <f ca="1">(BS83*DCF!E$46-DCF!E$5*MAX(BS83*DCF!E$46,0)-MAX(BS83-BR83,0)/Inputs!$B$24)*DCF!E$6</f>
        <v>-588.22581000243997</v>
      </c>
      <c r="DA83" s="15">
        <f ca="1">(BT83*DCF!F$46-DCF!F$5*MAX(BT83*DCF!F$46,0)-MAX(BT83-BS83,0)/Inputs!$B$24)*DCF!F$6</f>
        <v>-339.25282146144525</v>
      </c>
      <c r="DB83" s="15">
        <f ca="1">(BU83*DCF!G$46-DCF!G$5*MAX(BU83*DCF!G$46,0)-MAX(BU83-BT83,0)/Inputs!$B$24)*DCF!G$6</f>
        <v>-851.51087874292989</v>
      </c>
      <c r="DC83" s="15">
        <f ca="1">(BV83*DCF!H$46-DCF!H$5*MAX(BV83*DCF!H$46,0)-MAX(BV83-BU83,0)/Inputs!$B$24)*DCF!H$6</f>
        <v>-597.80835873381159</v>
      </c>
      <c r="DD83" s="15">
        <f ca="1">(BW83*DCF!I$46-DCF!I$5*MAX(BW83*DCF!I$46,0)-MAX(BW83-BV83,0)/Inputs!$B$24)*DCF!I$6</f>
        <v>-1174.8929518929772</v>
      </c>
      <c r="DE83" s="15">
        <f ca="1">(BX83*DCF!J$46-DCF!J$5*MAX(BX83*DCF!J$46,0)-MAX(BX83-BW83,0)/Inputs!$B$24)*DCF!J$6</f>
        <v>-172.69002182472514</v>
      </c>
      <c r="DF83" s="15">
        <f ca="1">(BY83*DCF!K$46-DCF!K$5*MAX(BY83*DCF!K$46,0)-MAX(BY83-BX83,0)/Inputs!$B$24)*DCF!K$6</f>
        <v>-1866.2724657852502</v>
      </c>
      <c r="DG83" s="15">
        <f ca="1">(BZ83*DCF!L$46-DCF!L$5*MAX(BZ83*DCF!L$46,0)-MAX(BZ83-BY83,0)/Inputs!$B$24)*DCF!L$6</f>
        <v>-345.76895142439531</v>
      </c>
      <c r="DH83" s="15">
        <f ca="1">(CA83*DCF!M$46-DCF!M$5*MAX(CA83*DCF!M$46,0)-MAX(CA83-BZ83,0)/Inputs!$B$24)*DCF!M$6</f>
        <v>1163.3471275479112</v>
      </c>
      <c r="DI83" s="15">
        <f ca="1">SUM(CB83:CL83)+BE83*DCF!M$10*(1+Inputs!$B$30)*(1-Inputs!$B$33)*(1-Inputs!$B$30/Inputs!$B$31)/(Inputs!$B$29-Inputs!$B$30)*DCF!M$6</f>
        <v>110291.64205914982</v>
      </c>
      <c r="DJ83" s="15">
        <f ca="1">SUM(CM83:CW83)+BP83*DCF!M$28*(1+Inputs!$B$30)*(1-Inputs!$B$33)*(1-Inputs!$B$30/Inputs!$B$31)/(Inputs!$B$29-Inputs!$B$30)*DCF!M$6</f>
        <v>372425.63811659429</v>
      </c>
      <c r="DK83" s="15">
        <f ca="1">SUM(CX83:DH83)+CA83*DCF!M$46*(1+Inputs!$B$30)*(1-Inputs!$B$33)*(1-Inputs!$B$30/Inputs!$B$31)/(Inputs!$B$29-Inputs!$B$30)*DCF!M$6</f>
        <v>97765.232194069889</v>
      </c>
      <c r="DM83" s="15">
        <f ca="1">DI83+DJ83+DK83+Inputs!$B$34+Inputs!$B$36-Inputs!$B$35</f>
        <v>657333.51236981398</v>
      </c>
    </row>
    <row r="84" spans="1:117" x14ac:dyDescent="0.75">
      <c r="A84" s="11">
        <v>71</v>
      </c>
      <c r="C84" s="24">
        <f t="shared" ref="C84:M93" ca="1" si="67">_xlfn.NORM.S.INV(RAND())</f>
        <v>0.49376310579376692</v>
      </c>
      <c r="D84" s="24">
        <f t="shared" ca="1" si="67"/>
        <v>-0.35164245594935084</v>
      </c>
      <c r="E84" s="24">
        <f t="shared" ca="1" si="67"/>
        <v>0.32011456181340175</v>
      </c>
      <c r="F84" s="24">
        <f t="shared" ca="1" si="67"/>
        <v>-1.4974584854601971</v>
      </c>
      <c r="G84" s="24">
        <f t="shared" ca="1" si="67"/>
        <v>1.1633483461466618</v>
      </c>
      <c r="H84" s="24">
        <f t="shared" ca="1" si="67"/>
        <v>-0.39380578773561037</v>
      </c>
      <c r="I84" s="24">
        <f t="shared" ca="1" si="67"/>
        <v>0.15166113156489294</v>
      </c>
      <c r="J84" s="24">
        <f t="shared" ca="1" si="67"/>
        <v>0.28913823937922606</v>
      </c>
      <c r="K84" s="24">
        <f t="shared" ca="1" si="67"/>
        <v>-0.2696478512965621</v>
      </c>
      <c r="L84" s="24">
        <f t="shared" ca="1" si="67"/>
        <v>1.6188971094910876</v>
      </c>
      <c r="M84" s="24">
        <f t="shared" ca="1" si="67"/>
        <v>-0.93975152501420356</v>
      </c>
      <c r="N84" s="24">
        <f ca="1">SQRT(Inputs!$B$38)*C84+SQRT(1-Inputs!$B$38)*_xlfn.NORM.S.INV(RAND())</f>
        <v>1.2531546581672817</v>
      </c>
      <c r="O84" s="24">
        <f ca="1">SQRT(Inputs!$B$38)*D84+SQRT(1-Inputs!$B$38)*_xlfn.NORM.S.INV(RAND())</f>
        <v>0.83955614511369558</v>
      </c>
      <c r="P84" s="24">
        <f ca="1">SQRT(Inputs!$B$38)*E84+SQRT(1-Inputs!$B$38)*_xlfn.NORM.S.INV(RAND())</f>
        <v>-7.0256068908669367E-2</v>
      </c>
      <c r="Q84" s="24">
        <f ca="1">SQRT(Inputs!$B$38)*F84+SQRT(1-Inputs!$B$38)*_xlfn.NORM.S.INV(RAND())</f>
        <v>0.17608658938776833</v>
      </c>
      <c r="R84" s="24">
        <f ca="1">SQRT(Inputs!$B$38)*G84+SQRT(1-Inputs!$B$38)*_xlfn.NORM.S.INV(RAND())</f>
        <v>-1.1599227537562418</v>
      </c>
      <c r="S84" s="24">
        <f ca="1">SQRT(Inputs!$B$38)*H84+SQRT(1-Inputs!$B$38)*_xlfn.NORM.S.INV(RAND())</f>
        <v>0.53709394056886883</v>
      </c>
      <c r="T84" s="24">
        <f ca="1">SQRT(Inputs!$B$38)*I84+SQRT(1-Inputs!$B$38)*_xlfn.NORM.S.INV(RAND())</f>
        <v>0.17613643164445342</v>
      </c>
      <c r="U84" s="24">
        <f ca="1">SQRT(Inputs!$B$38)*J84+SQRT(1-Inputs!$B$38)*_xlfn.NORM.S.INV(RAND())</f>
        <v>-5.7137294988098442E-2</v>
      </c>
      <c r="V84" s="24">
        <f ca="1">SQRT(Inputs!$B$38)*K84+SQRT(1-Inputs!$B$38)*_xlfn.NORM.S.INV(RAND())</f>
        <v>0.94441475928669627</v>
      </c>
      <c r="W84" s="24">
        <f ca="1">SQRT(Inputs!$B$38)*L84+SQRT(1-Inputs!$B$38)*_xlfn.NORM.S.INV(RAND())</f>
        <v>0.12988883121190919</v>
      </c>
      <c r="X84" s="24">
        <f ca="1">SQRT(Inputs!$B$38)*M84+SQRT(1-Inputs!$B$38)*_xlfn.NORM.S.INV(RAND())</f>
        <v>-1.5865919888827387</v>
      </c>
      <c r="Y84" s="24">
        <f ca="1">SQRT(Inputs!$B$38)*C84+SQRT(1-Inputs!$B$38)*_xlfn.NORM.S.INV(RAND())</f>
        <v>0.69062513975210693</v>
      </c>
      <c r="Z84" s="24">
        <f ca="1">SQRT(Inputs!$B$38)*D84+SQRT(1-Inputs!$B$38)*_xlfn.NORM.S.INV(RAND())</f>
        <v>-0.2685283955181354</v>
      </c>
      <c r="AA84" s="24">
        <f ca="1">SQRT(Inputs!$B$38)*E84+SQRT(1-Inputs!$B$38)*_xlfn.NORM.S.INV(RAND())</f>
        <v>-0.6736220352469765</v>
      </c>
      <c r="AB84" s="24">
        <f ca="1">SQRT(Inputs!$B$38)*F84+SQRT(1-Inputs!$B$38)*_xlfn.NORM.S.INV(RAND())</f>
        <v>1.2635225798549843</v>
      </c>
      <c r="AC84" s="24">
        <f ca="1">SQRT(Inputs!$B$38)*G84+SQRT(1-Inputs!$B$38)*_xlfn.NORM.S.INV(RAND())</f>
        <v>1.4130059010683591</v>
      </c>
      <c r="AD84" s="24">
        <f ca="1">SQRT(Inputs!$B$38)*H84+SQRT(1-Inputs!$B$38)*_xlfn.NORM.S.INV(RAND())</f>
        <v>-1.5284776687523198</v>
      </c>
      <c r="AE84" s="24">
        <f ca="1">SQRT(Inputs!$B$38)*I84+SQRT(1-Inputs!$B$38)*_xlfn.NORM.S.INV(RAND())</f>
        <v>-0.24593520986981635</v>
      </c>
      <c r="AF84" s="24">
        <f ca="1">SQRT(Inputs!$B$38)*J84+SQRT(1-Inputs!$B$38)*_xlfn.NORM.S.INV(RAND())</f>
        <v>0.58863504380348974</v>
      </c>
      <c r="AG84" s="24">
        <f ca="1">SQRT(Inputs!$B$38)*K84+SQRT(1-Inputs!$B$38)*_xlfn.NORM.S.INV(RAND())</f>
        <v>5.0567651198647673E-2</v>
      </c>
      <c r="AH84" s="24">
        <f ca="1">SQRT(Inputs!$B$38)*L84+SQRT(1-Inputs!$B$38)*_xlfn.NORM.S.INV(RAND())</f>
        <v>0.5518481128820667</v>
      </c>
      <c r="AI84" s="24">
        <f ca="1">SQRT(Inputs!$B$38)*M84+SQRT(1-Inputs!$B$38)*_xlfn.NORM.S.INV(RAND())</f>
        <v>-1.0889847303922291</v>
      </c>
      <c r="AJ84" s="24">
        <f ca="1">SQRT(Inputs!$B$38)*C84+SQRT(1-Inputs!$B$38)*_xlfn.NORM.S.INV(RAND())</f>
        <v>-0.36278433140598232</v>
      </c>
      <c r="AK84" s="24">
        <f ca="1">SQRT(Inputs!$B$38)*D84+SQRT(1-Inputs!$B$38)*_xlfn.NORM.S.INV(RAND())</f>
        <v>-0.7896624903416154</v>
      </c>
      <c r="AL84" s="24">
        <f ca="1">SQRT(Inputs!$B$38)*E84+SQRT(1-Inputs!$B$38)*_xlfn.NORM.S.INV(RAND())</f>
        <v>0.27426500681276245</v>
      </c>
      <c r="AM84" s="24">
        <f ca="1">SQRT(Inputs!$B$38)*F84+SQRT(1-Inputs!$B$38)*_xlfn.NORM.S.INV(RAND())</f>
        <v>-1.1624373026534018</v>
      </c>
      <c r="AN84" s="24">
        <f ca="1">SQRT(Inputs!$B$38)*G84+SQRT(1-Inputs!$B$38)*_xlfn.NORM.S.INV(RAND())</f>
        <v>0.91870900796335886</v>
      </c>
      <c r="AO84" s="24">
        <f ca="1">SQRT(Inputs!$B$38)*H84+SQRT(1-Inputs!$B$38)*_xlfn.NORM.S.INV(RAND())</f>
        <v>-9.4921643006732156E-2</v>
      </c>
      <c r="AP84" s="24">
        <f ca="1">SQRT(Inputs!$B$38)*I84+SQRT(1-Inputs!$B$38)*_xlfn.NORM.S.INV(RAND())</f>
        <v>-9.9667784825492323E-2</v>
      </c>
      <c r="AQ84" s="24">
        <f ca="1">SQRT(Inputs!$B$38)*J84+SQRT(1-Inputs!$B$38)*_xlfn.NORM.S.INV(RAND())</f>
        <v>-0.90376044879053941</v>
      </c>
      <c r="AR84" s="24">
        <f ca="1">SQRT(Inputs!$B$38)*K84+SQRT(1-Inputs!$B$38)*_xlfn.NORM.S.INV(RAND())</f>
        <v>-0.13615045925540567</v>
      </c>
      <c r="AS84" s="24">
        <f ca="1">SQRT(Inputs!$B$38)*L84+SQRT(1-Inputs!$B$38)*_xlfn.NORM.S.INV(RAND())</f>
        <v>0.44772229282270148</v>
      </c>
      <c r="AT84" s="24">
        <f ca="1">SQRT(Inputs!$B$38)*M84+SQRT(1-Inputs!$B$38)*_xlfn.NORM.S.INV(RAND())</f>
        <v>-0.99662825002697653</v>
      </c>
      <c r="AU84" s="15">
        <f ca="1">Inputs!$B$6*EXP($B$8-0.5*C$5^2+C$5*N84)</f>
        <v>6078.2032581927069</v>
      </c>
      <c r="AV84" s="15">
        <f t="shared" ca="1" si="37"/>
        <v>8370.6675837401272</v>
      </c>
      <c r="AW84" s="15">
        <f t="shared" ca="1" si="38"/>
        <v>10110.283184956128</v>
      </c>
      <c r="AX84" s="15">
        <f t="shared" ca="1" si="39"/>
        <v>12618.197567462519</v>
      </c>
      <c r="AY84" s="15">
        <f t="shared" ca="1" si="40"/>
        <v>13467.069440358893</v>
      </c>
      <c r="AZ84" s="15">
        <f t="shared" ca="1" si="41"/>
        <v>17474.118131239225</v>
      </c>
      <c r="BA84" s="15">
        <f t="shared" ca="1" si="42"/>
        <v>21781.70655706447</v>
      </c>
      <c r="BB84" s="15">
        <f t="shared" ca="1" si="43"/>
        <v>26515.222630867531</v>
      </c>
      <c r="BC84" s="15">
        <f t="shared" ca="1" si="44"/>
        <v>35574.046320079804</v>
      </c>
      <c r="BD84" s="15">
        <f t="shared" ca="1" si="45"/>
        <v>44114.261637244104</v>
      </c>
      <c r="BE84" s="15">
        <f t="shared" ca="1" si="46"/>
        <v>46783.009819081795</v>
      </c>
      <c r="BF84" s="15">
        <f ca="1">Inputs!$B$13*EXP($B$9-0.5*C$6^2+C$6*Y84)</f>
        <v>15860.45320348976</v>
      </c>
      <c r="BG84" s="15">
        <f t="shared" ca="1" si="47"/>
        <v>18415.443222280275</v>
      </c>
      <c r="BH84" s="15">
        <f t="shared" ca="1" si="48"/>
        <v>20121.778883988685</v>
      </c>
      <c r="BI84" s="15">
        <f t="shared" ca="1" si="49"/>
        <v>29920.101853152468</v>
      </c>
      <c r="BJ84" s="15">
        <f t="shared" ca="1" si="50"/>
        <v>44966.274369516825</v>
      </c>
      <c r="BK84" s="15">
        <f t="shared" ca="1" si="51"/>
        <v>44819.616870207807</v>
      </c>
      <c r="BL84" s="15">
        <f t="shared" ca="1" si="52"/>
        <v>53328.476123626831</v>
      </c>
      <c r="BM84" s="15">
        <f t="shared" ca="1" si="53"/>
        <v>70525.305144897124</v>
      </c>
      <c r="BN84" s="15">
        <f t="shared" ca="1" si="54"/>
        <v>87264.501729565614</v>
      </c>
      <c r="BO84" s="15">
        <f t="shared" ca="1" si="55"/>
        <v>114483.13112229969</v>
      </c>
      <c r="BP84" s="15">
        <f t="shared" ca="1" si="56"/>
        <v>124552.0992109884</v>
      </c>
      <c r="BQ84" s="15">
        <f ca="1">Inputs!$B$20*EXP($B$10-0.5*C$7^2+C$7*AJ84)</f>
        <v>3771.6029047372781</v>
      </c>
      <c r="BR84" s="15">
        <f t="shared" ca="1" si="57"/>
        <v>3982.4634317683362</v>
      </c>
      <c r="BS84" s="15">
        <f t="shared" ca="1" si="58"/>
        <v>5900.5028921678058</v>
      </c>
      <c r="BT84" s="15">
        <f t="shared" ca="1" si="59"/>
        <v>5997.206326956275</v>
      </c>
      <c r="BU84" s="15">
        <f t="shared" ca="1" si="60"/>
        <v>10380.499341214554</v>
      </c>
      <c r="BV84" s="15">
        <f t="shared" ca="1" si="61"/>
        <v>14136.690846545531</v>
      </c>
      <c r="BW84" s="15">
        <f t="shared" ca="1" si="62"/>
        <v>19315.180555685227</v>
      </c>
      <c r="BX84" s="15">
        <f t="shared" ca="1" si="63"/>
        <v>22538.520483622899</v>
      </c>
      <c r="BY84" s="15">
        <f t="shared" ca="1" si="64"/>
        <v>30768.283220635218</v>
      </c>
      <c r="BZ84" s="15">
        <f t="shared" ca="1" si="65"/>
        <v>46875.891704702794</v>
      </c>
      <c r="CA84" s="15">
        <f t="shared" ca="1" si="66"/>
        <v>55159.177699359534</v>
      </c>
      <c r="CB84" s="15">
        <f ca="1">(AU84*DCF!C$10-DCF!C$5*MAX(AU84*DCF!C$10,0)-MAX(AU84-Inputs!$B$6,0)/Inputs!$B$10)*DCF!C$6</f>
        <v>1035.1172825154561</v>
      </c>
      <c r="CC84" s="15">
        <f ca="1">(AV84*DCF!D$10-DCF!D$5*MAX(AV84*DCF!D$10,0)-MAX(AV84-AU84,0)/Inputs!$B$10)*DCF!D$6</f>
        <v>1481.3360863941232</v>
      </c>
      <c r="CD84" s="15">
        <f ca="1">(AW84*DCF!E$10-DCF!E$5*MAX(AW84*DCF!E$10,0)-MAX(AW84-AV84,0)/Inputs!$B$10)*DCF!E$6</f>
        <v>1942.4699714495416</v>
      </c>
      <c r="CE84" s="15">
        <f ca="1">(AX84*DCF!F$10-DCF!F$5*MAX(AX84*DCF!F$10,0)-MAX(AX84-AW84,0)/Inputs!$B$10)*DCF!F$6</f>
        <v>2232.6976150574901</v>
      </c>
      <c r="CF84" s="15">
        <f ca="1">(AY84*DCF!G$10-DCF!G$5*MAX(AY84*DCF!G$10,0)-MAX(AY84-AX84,0)/Inputs!$B$10)*DCF!G$6</f>
        <v>2611.5851033498634</v>
      </c>
      <c r="CG84" s="15">
        <f ca="1">(AZ84*DCF!H$10-DCF!H$5*MAX(AZ84*DCF!H$10,0)-MAX(AZ84-AY84,0)/Inputs!$B$10)*DCF!H$6</f>
        <v>2681.0892381372341</v>
      </c>
      <c r="CH84" s="15">
        <f ca="1">(BA84*DCF!I$10-DCF!I$5*MAX(BA84*DCF!I$10,0)-MAX(BA84-AZ84,0)/Inputs!$B$10)*DCF!I$6</f>
        <v>3272.1277628071903</v>
      </c>
      <c r="CI84" s="15">
        <f ca="1">(BB84*DCF!J$10-DCF!J$5*MAX(BB84*DCF!J$10,0)-MAX(BB84-BA84,0)/Inputs!$B$10)*DCF!J$6</f>
        <v>3832.7873684726019</v>
      </c>
      <c r="CJ84" s="15">
        <f ca="1">(BC84*DCF!K$10-DCF!K$5*MAX(BC84*DCF!K$10,0)-MAX(BC84-BB84,0)/Inputs!$B$10)*DCF!K$6</f>
        <v>4458.7527192055504</v>
      </c>
      <c r="CK84" s="15">
        <f ca="1">(BD84*DCF!L$10-DCF!L$5*MAX(BD84*DCF!L$10,0)-MAX(BD84-BC84,0)/Inputs!$B$10)*DCF!L$6</f>
        <v>5548.8814116038857</v>
      </c>
      <c r="CL84" s="15">
        <f ca="1">(BE84*DCF!M$10-DCF!M$5*MAX(BE84*DCF!M$10,0)-MAX(BE84-BD84,0)/Inputs!$B$10)*DCF!M$6</f>
        <v>6282.8772934515991</v>
      </c>
      <c r="CM84" s="15">
        <f ca="1">(BF84*DCF!C$28-DCF!C$5*MAX(BF84*DCF!C$28,0)-MAX(BF84-Inputs!$B$13,0)/Inputs!$B$17)*DCF!C$6</f>
        <v>3807.3762327329055</v>
      </c>
      <c r="CN84" s="15">
        <f ca="1">(BG84*DCF!D$28-DCF!D$5*MAX(BG84*DCF!D$28,0)-MAX(BG84-BF84,0)/Inputs!$B$17)*DCF!D$6</f>
        <v>4878.6762429144292</v>
      </c>
      <c r="CO84" s="15">
        <f ca="1">(BH84*DCF!E$28-DCF!E$5*MAX(BH84*DCF!E$28,0)-MAX(BH84-BG84,0)/Inputs!$B$17)*DCF!E$6</f>
        <v>5362.5508056794088</v>
      </c>
      <c r="CP84" s="15">
        <f ca="1">(BI84*DCF!F$28-DCF!F$5*MAX(BI84*DCF!F$28,0)-MAX(BI84-BH84,0)/Inputs!$B$17)*DCF!F$6</f>
        <v>6338.5799609975811</v>
      </c>
      <c r="CQ84" s="15">
        <f ca="1">(BJ84*DCF!G$28-DCF!G$5*MAX(BJ84*DCF!G$28,0)-MAX(BJ84-BI84,0)/Inputs!$B$17)*DCF!G$6</f>
        <v>9136.2234640945626</v>
      </c>
      <c r="CR84" s="15">
        <f ca="1">(BK84*DCF!H$28-DCF!H$5*MAX(BK84*DCF!H$28,0)-MAX(BK84-BJ84,0)/Inputs!$B$17)*DCF!H$6</f>
        <v>11084.385734652727</v>
      </c>
      <c r="CS84" s="15">
        <f ca="1">(BL84*DCF!I$28-DCF!I$5*MAX(BL84*DCF!I$28,0)-MAX(BL84-BK84,0)/Inputs!$B$17)*DCF!I$6</f>
        <v>11319.070963374323</v>
      </c>
      <c r="CT84" s="15">
        <f ca="1">(BM84*DCF!J$28-DCF!J$5*MAX(BM84*DCF!J$28,0)-MAX(BM84-BL84,0)/Inputs!$B$17)*DCF!J$6</f>
        <v>13452.83875575104</v>
      </c>
      <c r="CU84" s="15">
        <f ca="1">(BN84*DCF!K$28-DCF!K$5*MAX(BN84*DCF!K$28,0)-MAX(BN84-BM84,0)/Inputs!$B$17)*DCF!K$6</f>
        <v>16378.47098472765</v>
      </c>
      <c r="CV84" s="15">
        <f ca="1">(BO84*DCF!L$28-DCF!L$5*MAX(BO84*DCF!L$28,0)-MAX(BO84-BN84,0)/Inputs!$B$17)*DCF!L$6</f>
        <v>19761.954342886966</v>
      </c>
      <c r="CW84" s="15">
        <f ca="1">(BP84*DCF!M$28-DCF!M$5*MAX(BP84*DCF!M$28,0)-MAX(BP84-BO84,0)/Inputs!$B$17)*DCF!M$6</f>
        <v>22382.059452263988</v>
      </c>
      <c r="CX84" s="15">
        <f ca="1">(BQ84*DCF!C$46-DCF!C$5*MAX(BQ84*DCF!C$46,0)-MAX(BQ84-Inputs!$B$20,0)/Inputs!$B$24)*DCF!C$6</f>
        <v>-1134.5978554761743</v>
      </c>
      <c r="CY84" s="15">
        <f ca="1">(BR84*DCF!D$46-DCF!D$5*MAX(BR84*DCF!D$46,0)-MAX(BR84-BQ84,0)/Inputs!$B$24)*DCF!D$6</f>
        <v>-769.68607213794621</v>
      </c>
      <c r="CZ84" s="15">
        <f ca="1">(BS84*DCF!E$46-DCF!E$5*MAX(BS84*DCF!E$46,0)-MAX(BS84-BR84,0)/Inputs!$B$24)*DCF!E$6</f>
        <v>-1453.7830930434625</v>
      </c>
      <c r="DA84" s="15">
        <f ca="1">(BT84*DCF!F$46-DCF!F$5*MAX(BT84*DCF!F$46,0)-MAX(BT84-BS84,0)/Inputs!$B$24)*DCF!F$6</f>
        <v>-471.9672595950438</v>
      </c>
      <c r="DB84" s="15">
        <f ca="1">(BU84*DCF!G$46-DCF!G$5*MAX(BU84*DCF!G$46,0)-MAX(BU84-BT84,0)/Inputs!$B$24)*DCF!G$6</f>
        <v>-1823.6326551770417</v>
      </c>
      <c r="DC84" s="15">
        <f ca="1">(BV84*DCF!H$46-DCF!H$5*MAX(BV84*DCF!H$46,0)-MAX(BV84-BU84,0)/Inputs!$B$24)*DCF!H$6</f>
        <v>-1167.2134957144085</v>
      </c>
      <c r="DD84" s="15">
        <f ca="1">(BW84*DCF!I$46-DCF!I$5*MAX(BW84*DCF!I$46,0)-MAX(BW84-BV84,0)/Inputs!$B$24)*DCF!I$6</f>
        <v>-1040.452481842138</v>
      </c>
      <c r="DE84" s="15">
        <f ca="1">(BX84*DCF!J$46-DCF!J$5*MAX(BX84*DCF!J$46,0)-MAX(BX84-BW84,0)/Inputs!$B$24)*DCF!J$6</f>
        <v>90.651502542812153</v>
      </c>
      <c r="DF84" s="15">
        <f ca="1">(BY84*DCF!K$46-DCF!K$5*MAX(BY84*DCF!K$46,0)-MAX(BY84-BX84,0)/Inputs!$B$24)*DCF!K$6</f>
        <v>-258.48572644549307</v>
      </c>
      <c r="DG84" s="15">
        <f ca="1">(BZ84*DCF!L$46-DCF!L$5*MAX(BZ84*DCF!L$46,0)-MAX(BZ84-BY84,0)/Inputs!$B$24)*DCF!L$6</f>
        <v>-404.89158274735786</v>
      </c>
      <c r="DH84" s="15">
        <f ca="1">(CA84*DCF!M$46-DCF!M$5*MAX(CA84*DCF!M$46,0)-MAX(CA84-BZ84,0)/Inputs!$B$24)*DCF!M$6</f>
        <v>2592.590720783699</v>
      </c>
      <c r="DI84" s="15">
        <f ca="1">SUM(CB84:CL84)+BE84*DCF!M$10*(1+Inputs!$B$30)*(1-Inputs!$B$33)*(1-Inputs!$B$30/Inputs!$B$31)/(Inputs!$B$29-Inputs!$B$30)*DCF!M$6</f>
        <v>165577.45682020928</v>
      </c>
      <c r="DJ84" s="15">
        <f ca="1">SUM(CM84:CW84)+BP84*DCF!M$28*(1+Inputs!$B$30)*(1-Inputs!$B$33)*(1-Inputs!$B$30/Inputs!$B$31)/(Inputs!$B$29-Inputs!$B$30)*DCF!M$6</f>
        <v>586075.70578698756</v>
      </c>
      <c r="DK84" s="15">
        <f ca="1">SUM(CX84:DH84)+CA84*DCF!M$46*(1+Inputs!$B$30)*(1-Inputs!$B$33)*(1-Inputs!$B$30/Inputs!$B$31)/(Inputs!$B$29-Inputs!$B$30)*DCF!M$6</f>
        <v>79441.154746664746</v>
      </c>
      <c r="DM84" s="15">
        <f ca="1">DI84+DJ84+DK84+Inputs!$B$34+Inputs!$B$36-Inputs!$B$35</f>
        <v>907945.31735386164</v>
      </c>
    </row>
    <row r="85" spans="1:117" x14ac:dyDescent="0.75">
      <c r="A85" s="11">
        <v>72</v>
      </c>
      <c r="C85" s="24">
        <f t="shared" ca="1" si="67"/>
        <v>-1.596713601739508</v>
      </c>
      <c r="D85" s="24">
        <f t="shared" ca="1" si="67"/>
        <v>-1.3502104399566919</v>
      </c>
      <c r="E85" s="24">
        <f t="shared" ca="1" si="67"/>
        <v>0.72086736624080461</v>
      </c>
      <c r="F85" s="24">
        <f t="shared" ca="1" si="67"/>
        <v>1.3621118727199593</v>
      </c>
      <c r="G85" s="24">
        <f t="shared" ca="1" si="67"/>
        <v>-1.9505182961082435</v>
      </c>
      <c r="H85" s="24">
        <f t="shared" ca="1" si="67"/>
        <v>-0.54916285839620227</v>
      </c>
      <c r="I85" s="24">
        <f t="shared" ca="1" si="67"/>
        <v>-0.25773869535636584</v>
      </c>
      <c r="J85" s="24">
        <f t="shared" ca="1" si="67"/>
        <v>0.93578839727950169</v>
      </c>
      <c r="K85" s="24">
        <f t="shared" ca="1" si="67"/>
        <v>-0.25347842190481634</v>
      </c>
      <c r="L85" s="24">
        <f t="shared" ca="1" si="67"/>
        <v>0.40466085262306822</v>
      </c>
      <c r="M85" s="24">
        <f t="shared" ca="1" si="67"/>
        <v>0.94915190598230481</v>
      </c>
      <c r="N85" s="24">
        <f ca="1">SQRT(Inputs!$B$38)*C85+SQRT(1-Inputs!$B$38)*_xlfn.NORM.S.INV(RAND())</f>
        <v>0.25669390463917552</v>
      </c>
      <c r="O85" s="24">
        <f ca="1">SQRT(Inputs!$B$38)*D85+SQRT(1-Inputs!$B$38)*_xlfn.NORM.S.INV(RAND())</f>
        <v>-0.95357233200634639</v>
      </c>
      <c r="P85" s="24">
        <f ca="1">SQRT(Inputs!$B$38)*E85+SQRT(1-Inputs!$B$38)*_xlfn.NORM.S.INV(RAND())</f>
        <v>0.7344289315755439</v>
      </c>
      <c r="Q85" s="24">
        <f ca="1">SQRT(Inputs!$B$38)*F85+SQRT(1-Inputs!$B$38)*_xlfn.NORM.S.INV(RAND())</f>
        <v>0.10203404117171622</v>
      </c>
      <c r="R85" s="24">
        <f ca="1">SQRT(Inputs!$B$38)*G85+SQRT(1-Inputs!$B$38)*_xlfn.NORM.S.INV(RAND())</f>
        <v>0.5214183834053232</v>
      </c>
      <c r="S85" s="24">
        <f ca="1">SQRT(Inputs!$B$38)*H85+SQRT(1-Inputs!$B$38)*_xlfn.NORM.S.INV(RAND())</f>
        <v>8.1488497694642947E-2</v>
      </c>
      <c r="T85" s="24">
        <f ca="1">SQRT(Inputs!$B$38)*I85+SQRT(1-Inputs!$B$38)*_xlfn.NORM.S.INV(RAND())</f>
        <v>-0.58474229419781198</v>
      </c>
      <c r="U85" s="24">
        <f ca="1">SQRT(Inputs!$B$38)*J85+SQRT(1-Inputs!$B$38)*_xlfn.NORM.S.INV(RAND())</f>
        <v>-3.8339276384548704E-2</v>
      </c>
      <c r="V85" s="24">
        <f ca="1">SQRT(Inputs!$B$38)*K85+SQRT(1-Inputs!$B$38)*_xlfn.NORM.S.INV(RAND())</f>
        <v>-0.68723093529003709</v>
      </c>
      <c r="W85" s="24">
        <f ca="1">SQRT(Inputs!$B$38)*L85+SQRT(1-Inputs!$B$38)*_xlfn.NORM.S.INV(RAND())</f>
        <v>-1.3303591103305412</v>
      </c>
      <c r="X85" s="24">
        <f ca="1">SQRT(Inputs!$B$38)*M85+SQRT(1-Inputs!$B$38)*_xlfn.NORM.S.INV(RAND())</f>
        <v>0.73405387281895074</v>
      </c>
      <c r="Y85" s="24">
        <f ca="1">SQRT(Inputs!$B$38)*C85+SQRT(1-Inputs!$B$38)*_xlfn.NORM.S.INV(RAND())</f>
        <v>-0.9140991251551247</v>
      </c>
      <c r="Z85" s="24">
        <f ca="1">SQRT(Inputs!$B$38)*D85+SQRT(1-Inputs!$B$38)*_xlfn.NORM.S.INV(RAND())</f>
        <v>-0.52455063797352441</v>
      </c>
      <c r="AA85" s="24">
        <f ca="1">SQRT(Inputs!$B$38)*E85+SQRT(1-Inputs!$B$38)*_xlfn.NORM.S.INV(RAND())</f>
        <v>0.76433659173628965</v>
      </c>
      <c r="AB85" s="24">
        <f ca="1">SQRT(Inputs!$B$38)*F85+SQRT(1-Inputs!$B$38)*_xlfn.NORM.S.INV(RAND())</f>
        <v>1.751026198310486</v>
      </c>
      <c r="AC85" s="24">
        <f ca="1">SQRT(Inputs!$B$38)*G85+SQRT(1-Inputs!$B$38)*_xlfn.NORM.S.INV(RAND())</f>
        <v>-0.53039311969430347</v>
      </c>
      <c r="AD85" s="24">
        <f ca="1">SQRT(Inputs!$B$38)*H85+SQRT(1-Inputs!$B$38)*_xlfn.NORM.S.INV(RAND())</f>
        <v>-1.05951842243537</v>
      </c>
      <c r="AE85" s="24">
        <f ca="1">SQRT(Inputs!$B$38)*I85+SQRT(1-Inputs!$B$38)*_xlfn.NORM.S.INV(RAND())</f>
        <v>-0.26137542386412921</v>
      </c>
      <c r="AF85" s="24">
        <f ca="1">SQRT(Inputs!$B$38)*J85+SQRT(1-Inputs!$B$38)*_xlfn.NORM.S.INV(RAND())</f>
        <v>0.17614888918289456</v>
      </c>
      <c r="AG85" s="24">
        <f ca="1">SQRT(Inputs!$B$38)*K85+SQRT(1-Inputs!$B$38)*_xlfn.NORM.S.INV(RAND())</f>
        <v>0.16789563165334734</v>
      </c>
      <c r="AH85" s="24">
        <f ca="1">SQRT(Inputs!$B$38)*L85+SQRT(1-Inputs!$B$38)*_xlfn.NORM.S.INV(RAND())</f>
        <v>-1.0038925064446165</v>
      </c>
      <c r="AI85" s="24">
        <f ca="1">SQRT(Inputs!$B$38)*M85+SQRT(1-Inputs!$B$38)*_xlfn.NORM.S.INV(RAND())</f>
        <v>0.13743119927490305</v>
      </c>
      <c r="AJ85" s="24">
        <f ca="1">SQRT(Inputs!$B$38)*C85+SQRT(1-Inputs!$B$38)*_xlfn.NORM.S.INV(RAND())</f>
        <v>-1.8279231476959077</v>
      </c>
      <c r="AK85" s="24">
        <f ca="1">SQRT(Inputs!$B$38)*D85+SQRT(1-Inputs!$B$38)*_xlfn.NORM.S.INV(RAND())</f>
        <v>-1.628339340205381</v>
      </c>
      <c r="AL85" s="24">
        <f ca="1">SQRT(Inputs!$B$38)*E85+SQRT(1-Inputs!$B$38)*_xlfn.NORM.S.INV(RAND())</f>
        <v>-0.52414749794639293</v>
      </c>
      <c r="AM85" s="24">
        <f ca="1">SQRT(Inputs!$B$38)*F85+SQRT(1-Inputs!$B$38)*_xlfn.NORM.S.INV(RAND())</f>
        <v>0.18670834425613547</v>
      </c>
      <c r="AN85" s="24">
        <f ca="1">SQRT(Inputs!$B$38)*G85+SQRT(1-Inputs!$B$38)*_xlfn.NORM.S.INV(RAND())</f>
        <v>-1.2808372554469849</v>
      </c>
      <c r="AO85" s="24">
        <f ca="1">SQRT(Inputs!$B$38)*H85+SQRT(1-Inputs!$B$38)*_xlfn.NORM.S.INV(RAND())</f>
        <v>0.36835648908228469</v>
      </c>
      <c r="AP85" s="24">
        <f ca="1">SQRT(Inputs!$B$38)*I85+SQRT(1-Inputs!$B$38)*_xlfn.NORM.S.INV(RAND())</f>
        <v>1.2877523931025121</v>
      </c>
      <c r="AQ85" s="24">
        <f ca="1">SQRT(Inputs!$B$38)*J85+SQRT(1-Inputs!$B$38)*_xlfn.NORM.S.INV(RAND())</f>
        <v>1.0028416865275358</v>
      </c>
      <c r="AR85" s="24">
        <f ca="1">SQRT(Inputs!$B$38)*K85+SQRT(1-Inputs!$B$38)*_xlfn.NORM.S.INV(RAND())</f>
        <v>1.6415622494851168</v>
      </c>
      <c r="AS85" s="24">
        <f ca="1">SQRT(Inputs!$B$38)*L85+SQRT(1-Inputs!$B$38)*_xlfn.NORM.S.INV(RAND())</f>
        <v>1.6278882878071466</v>
      </c>
      <c r="AT85" s="24">
        <f ca="1">SQRT(Inputs!$B$38)*M85+SQRT(1-Inputs!$B$38)*_xlfn.NORM.S.INV(RAND())</f>
        <v>-0.14892978054328254</v>
      </c>
      <c r="AU85" s="15">
        <f ca="1">Inputs!$B$6*EXP($B$8-0.5*C$5^2+C$5*N85)</f>
        <v>5172.7733134572081</v>
      </c>
      <c r="AV85" s="15">
        <f t="shared" ca="1" si="37"/>
        <v>5472.7771832058907</v>
      </c>
      <c r="AW85" s="15">
        <f t="shared" ca="1" si="38"/>
        <v>7367.9716492654707</v>
      </c>
      <c r="AX85" s="15">
        <f t="shared" ca="1" si="39"/>
        <v>9110.9577018515829</v>
      </c>
      <c r="AY85" s="15">
        <f t="shared" ca="1" si="40"/>
        <v>11833.631306499599</v>
      </c>
      <c r="AZ85" s="15">
        <f t="shared" ca="1" si="41"/>
        <v>14603.306827912123</v>
      </c>
      <c r="BA85" s="15">
        <f t="shared" ca="1" si="42"/>
        <v>16809.837965344788</v>
      </c>
      <c r="BB85" s="15">
        <f t="shared" ca="1" si="43"/>
        <v>20501.462259699994</v>
      </c>
      <c r="BC85" s="15">
        <f t="shared" ca="1" si="44"/>
        <v>23497.427919139031</v>
      </c>
      <c r="BD85" s="15">
        <f t="shared" ca="1" si="45"/>
        <v>25418.458177024422</v>
      </c>
      <c r="BE85" s="15">
        <f t="shared" ca="1" si="46"/>
        <v>33300.677551287023</v>
      </c>
      <c r="BF85" s="15">
        <f ca="1">Inputs!$B$13*EXP($B$9-0.5*C$6^2+C$6*Y85)</f>
        <v>11538.576637702014</v>
      </c>
      <c r="BG85" s="15">
        <f t="shared" ca="1" si="47"/>
        <v>12792.518319533983</v>
      </c>
      <c r="BH85" s="15">
        <f t="shared" ca="1" si="48"/>
        <v>17742.620882229476</v>
      </c>
      <c r="BI85" s="15">
        <f t="shared" ca="1" si="49"/>
        <v>28438.214115042803</v>
      </c>
      <c r="BJ85" s="15">
        <f t="shared" ca="1" si="50"/>
        <v>32297.302526088049</v>
      </c>
      <c r="BK85" s="15">
        <f t="shared" ca="1" si="51"/>
        <v>34314.312642400313</v>
      </c>
      <c r="BL85" s="15">
        <f t="shared" ca="1" si="52"/>
        <v>40747.1603396102</v>
      </c>
      <c r="BM85" s="15">
        <f t="shared" ca="1" si="53"/>
        <v>51195.166770859454</v>
      </c>
      <c r="BN85" s="15">
        <f t="shared" ca="1" si="54"/>
        <v>64243.297634488845</v>
      </c>
      <c r="BO85" s="15">
        <f t="shared" ca="1" si="55"/>
        <v>70338.653015336444</v>
      </c>
      <c r="BP85" s="15">
        <f t="shared" ca="1" si="56"/>
        <v>87932.244711085092</v>
      </c>
      <c r="BQ85" s="15">
        <f ca="1">Inputs!$B$20*EXP($B$10-0.5*C$7^2+C$7*AJ85)</f>
        <v>2243.0593397577036</v>
      </c>
      <c r="BR85" s="15">
        <f t="shared" ca="1" si="57"/>
        <v>1814.6528874594658</v>
      </c>
      <c r="BS85" s="15">
        <f t="shared" ca="1" si="58"/>
        <v>2137.6878726219816</v>
      </c>
      <c r="BT85" s="15">
        <f t="shared" ca="1" si="59"/>
        <v>3095.3635967809951</v>
      </c>
      <c r="BU85" s="15">
        <f t="shared" ca="1" si="60"/>
        <v>3146.581766012102</v>
      </c>
      <c r="BV85" s="15">
        <f t="shared" ca="1" si="61"/>
        <v>4756.6194928195373</v>
      </c>
      <c r="BW85" s="15">
        <f t="shared" ca="1" si="62"/>
        <v>8717.2288214934706</v>
      </c>
      <c r="BX85" s="15">
        <f t="shared" ca="1" si="63"/>
        <v>14907.438520347303</v>
      </c>
      <c r="BY85" s="15">
        <f t="shared" ca="1" si="64"/>
        <v>28595.210386616996</v>
      </c>
      <c r="BZ85" s="15">
        <f t="shared" ca="1" si="65"/>
        <v>54120.485396162105</v>
      </c>
      <c r="CA85" s="15">
        <f t="shared" ca="1" si="66"/>
        <v>74037.305727750048</v>
      </c>
      <c r="CB85" s="15">
        <f ca="1">(AU85*DCF!C$10-DCF!C$5*MAX(AU85*DCF!C$10,0)-MAX(AU85-Inputs!$B$6,0)/Inputs!$B$10)*DCF!C$6</f>
        <v>1041.5731594059985</v>
      </c>
      <c r="CC85" s="15">
        <f ca="1">(AV85*DCF!D$10-DCF!D$5*MAX(AV85*DCF!D$10,0)-MAX(AV85-AU85,0)/Inputs!$B$10)*DCF!D$6</f>
        <v>1260.8042695788918</v>
      </c>
      <c r="CD85" s="15">
        <f ca="1">(AW85*DCF!E$10-DCF!E$5*MAX(AW85*DCF!E$10,0)-MAX(AW85-AV85,0)/Inputs!$B$10)*DCF!E$6</f>
        <v>1274.2710886396369</v>
      </c>
      <c r="CE85" s="15">
        <f ca="1">(AX85*DCF!F$10-DCF!F$5*MAX(AX85*DCF!F$10,0)-MAX(AX85-AW85,0)/Inputs!$B$10)*DCF!F$6</f>
        <v>1626.2353624828929</v>
      </c>
      <c r="CF85" s="15">
        <f ca="1">(AY85*DCF!G$10-DCF!G$5*MAX(AY85*DCF!G$10,0)-MAX(AY85-AX85,0)/Inputs!$B$10)*DCF!G$6</f>
        <v>1914.8546830240161</v>
      </c>
      <c r="CG85" s="15">
        <f ca="1">(AZ85*DCF!H$10-DCF!H$5*MAX(AZ85*DCF!H$10,0)-MAX(AZ85-AY85,0)/Inputs!$B$10)*DCF!H$6</f>
        <v>2343.4369535014175</v>
      </c>
      <c r="CH85" s="15">
        <f ca="1">(BA85*DCF!I$10-DCF!I$5*MAX(BA85*DCF!I$10,0)-MAX(BA85-AZ85,0)/Inputs!$B$10)*DCF!I$6</f>
        <v>2708.5957551074298</v>
      </c>
      <c r="CI85" s="15">
        <f ca="1">(BB85*DCF!J$10-DCF!J$5*MAX(BB85*DCF!J$10,0)-MAX(BB85-BA85,0)/Inputs!$B$10)*DCF!J$6</f>
        <v>2958.693665082536</v>
      </c>
      <c r="CJ85" s="15">
        <f ca="1">(BC85*DCF!K$10-DCF!K$5*MAX(BC85*DCF!K$10,0)-MAX(BC85-BB85,0)/Inputs!$B$10)*DCF!K$6</f>
        <v>3363.3189387742832</v>
      </c>
      <c r="CK85" s="15">
        <f ca="1">(BD85*DCF!L$10-DCF!L$5*MAX(BD85*DCF!L$10,0)-MAX(BD85-BC85,0)/Inputs!$B$10)*DCF!L$6</f>
        <v>3585.1665331304998</v>
      </c>
      <c r="CL85" s="15">
        <f ca="1">(BE85*DCF!M$10-DCF!M$5*MAX(BE85*DCF!M$10,0)-MAX(BE85-BD85,0)/Inputs!$B$10)*DCF!M$6</f>
        <v>3757.5409899621586</v>
      </c>
      <c r="CM85" s="15">
        <f ca="1">(BF85*DCF!C$28-DCF!C$5*MAX(BF85*DCF!C$28,0)-MAX(BF85-Inputs!$B$13,0)/Inputs!$B$17)*DCF!C$6</f>
        <v>3486.4917664699637</v>
      </c>
      <c r="CN85" s="15">
        <f ca="1">(BG85*DCF!D$28-DCF!D$5*MAX(BG85*DCF!D$28,0)-MAX(BG85-BF85,0)/Inputs!$B$17)*DCF!D$6</f>
        <v>3500.1684358311677</v>
      </c>
      <c r="CO85" s="15">
        <f ca="1">(BH85*DCF!E$28-DCF!E$5*MAX(BH85*DCF!E$28,0)-MAX(BH85-BG85,0)/Inputs!$B$17)*DCF!E$6</f>
        <v>4049.4290887994184</v>
      </c>
      <c r="CP85" s="15">
        <f ca="1">(BI85*DCF!F$28-DCF!F$5*MAX(BI85*DCF!F$28,0)-MAX(BI85-BH85,0)/Inputs!$B$17)*DCF!F$6</f>
        <v>5772.9242403661328</v>
      </c>
      <c r="CQ85" s="15">
        <f ca="1">(BJ85*DCF!G$28-DCF!G$5*MAX(BJ85*DCF!G$28,0)-MAX(BJ85-BI85,0)/Inputs!$B$17)*DCF!G$6</f>
        <v>7730.7196317224607</v>
      </c>
      <c r="CR85" s="15">
        <f ca="1">(BK85*DCF!H$28-DCF!H$5*MAX(BK85*DCF!H$28,0)-MAX(BK85-BJ85,0)/Inputs!$B$17)*DCF!H$6</f>
        <v>8172.9213293408729</v>
      </c>
      <c r="CS85" s="15">
        <f ca="1">(BL85*DCF!I$28-DCF!I$5*MAX(BL85*DCF!I$28,0)-MAX(BL85-BK85,0)/Inputs!$B$17)*DCF!I$6</f>
        <v>8658.5076491496366</v>
      </c>
      <c r="CT85" s="15">
        <f ca="1">(BM85*DCF!J$28-DCF!J$5*MAX(BM85*DCF!J$28,0)-MAX(BM85-BL85,0)/Inputs!$B$17)*DCF!J$6</f>
        <v>10035.451924789839</v>
      </c>
      <c r="CU85" s="15">
        <f ca="1">(BN85*DCF!K$28-DCF!K$5*MAX(BN85*DCF!K$28,0)-MAX(BN85-BM85,0)/Inputs!$B$17)*DCF!K$6</f>
        <v>11968.885062468773</v>
      </c>
      <c r="CV85" s="15">
        <f ca="1">(BO85*DCF!L$28-DCF!L$5*MAX(BO85*DCF!L$28,0)-MAX(BO85-BN85,0)/Inputs!$B$17)*DCF!L$6</f>
        <v>13344.338050732087</v>
      </c>
      <c r="CW85" s="15">
        <f ca="1">(BP85*DCF!M$28-DCF!M$5*MAX(BP85*DCF!M$28,0)-MAX(BP85-BO85,0)/Inputs!$B$17)*DCF!M$6</f>
        <v>14705.478031599117</v>
      </c>
      <c r="CX85" s="15">
        <f ca="1">(BQ85*DCF!C$46-DCF!C$5*MAX(BQ85*DCF!C$46,0)-MAX(BQ85-Inputs!$B$20,0)/Inputs!$B$24)*DCF!C$6</f>
        <v>-518.02756114496617</v>
      </c>
      <c r="CY85" s="15">
        <f ca="1">(BR85*DCF!D$46-DCF!D$5*MAX(BR85*DCF!D$46,0)-MAX(BR85-BQ85,0)/Inputs!$B$24)*DCF!D$6</f>
        <v>-309.71892963695421</v>
      </c>
      <c r="CZ85" s="15">
        <f ca="1">(BS85*DCF!E$46-DCF!E$5*MAX(BS85*DCF!E$46,0)-MAX(BS85-BR85,0)/Inputs!$B$24)*DCF!E$6</f>
        <v>-380.11681106996338</v>
      </c>
      <c r="DA85" s="15">
        <f ca="1">(BT85*DCF!F$46-DCF!F$5*MAX(BT85*DCF!F$46,0)-MAX(BT85-BS85,0)/Inputs!$B$24)*DCF!F$6</f>
        <v>-574.14395310449368</v>
      </c>
      <c r="DB85" s="15">
        <f ca="1">(BU85*DCF!G$46-DCF!G$5*MAX(BU85*DCF!G$46,0)-MAX(BU85-BT85,0)/Inputs!$B$24)*DCF!G$6</f>
        <v>-123.0735739040589</v>
      </c>
      <c r="DC85" s="15">
        <f ca="1">(BV85*DCF!H$46-DCF!H$5*MAX(BV85*DCF!H$46,0)-MAX(BV85-BU85,0)/Inputs!$B$24)*DCF!H$6</f>
        <v>-500.30935874058844</v>
      </c>
      <c r="DD85" s="15">
        <f ca="1">(BW85*DCF!I$46-DCF!I$5*MAX(BW85*DCF!I$46,0)-MAX(BW85-BV85,0)/Inputs!$B$24)*DCF!I$6</f>
        <v>-935.60994174756718</v>
      </c>
      <c r="DE85" s="15">
        <f ca="1">(BX85*DCF!J$46-DCF!J$5*MAX(BX85*DCF!J$46,0)-MAX(BX85-BW85,0)/Inputs!$B$24)*DCF!J$6</f>
        <v>-1016.2166686156852</v>
      </c>
      <c r="DF85" s="15">
        <f ca="1">(BY85*DCF!K$46-DCF!K$5*MAX(BY85*DCF!K$46,0)-MAX(BY85-BX85,0)/Inputs!$B$24)*DCF!K$6</f>
        <v>-1719.6857265804365</v>
      </c>
      <c r="DG85" s="15">
        <f ca="1">(BZ85*DCF!L$46-DCF!L$5*MAX(BZ85*DCF!L$46,0)-MAX(BZ85-BY85,0)/Inputs!$B$24)*DCF!L$6</f>
        <v>-2035.3556164434503</v>
      </c>
      <c r="DH85" s="15">
        <f ca="1">(CA85*DCF!M$46-DCF!M$5*MAX(CA85*DCF!M$46,0)-MAX(CA85-BZ85,0)/Inputs!$B$24)*DCF!M$6</f>
        <v>1640.4993869416803</v>
      </c>
      <c r="DI85" s="15">
        <f ca="1">SUM(CB85:CL85)+BE85*DCF!M$10*(1+Inputs!$B$30)*(1-Inputs!$B$33)*(1-Inputs!$B$30/Inputs!$B$31)/(Inputs!$B$29-Inputs!$B$30)*DCF!M$6</f>
        <v>118510.71737979437</v>
      </c>
      <c r="DJ85" s="15">
        <f ca="1">SUM(CM85:CW85)+BP85*DCF!M$28*(1+Inputs!$B$30)*(1-Inputs!$B$33)*(1-Inputs!$B$30/Inputs!$B$31)/(Inputs!$B$29-Inputs!$B$30)*DCF!M$6</f>
        <v>417714.11496394826</v>
      </c>
      <c r="DK85" s="15">
        <f ca="1">SUM(CX85:DH85)+CA85*DCF!M$46*(1+Inputs!$B$30)*(1-Inputs!$B$33)*(1-Inputs!$B$30/Inputs!$B$31)/(Inputs!$B$29-Inputs!$B$30)*DCF!M$6</f>
        <v>107998.68618058765</v>
      </c>
      <c r="DM85" s="15">
        <f ca="1">DI85+DJ85+DK85+Inputs!$B$34+Inputs!$B$36-Inputs!$B$35</f>
        <v>721074.51852433023</v>
      </c>
    </row>
    <row r="86" spans="1:117" x14ac:dyDescent="0.75">
      <c r="A86" s="11">
        <v>73</v>
      </c>
      <c r="C86" s="24">
        <f t="shared" ca="1" si="67"/>
        <v>0.98704886076249454</v>
      </c>
      <c r="D86" s="24">
        <f t="shared" ca="1" si="67"/>
        <v>-0.19303938292467043</v>
      </c>
      <c r="E86" s="24">
        <f t="shared" ca="1" si="67"/>
        <v>0.88971433709343128</v>
      </c>
      <c r="F86" s="24">
        <f t="shared" ca="1" si="67"/>
        <v>-1.0190078304641368</v>
      </c>
      <c r="G86" s="24">
        <f t="shared" ca="1" si="67"/>
        <v>-2.5268584989881075</v>
      </c>
      <c r="H86" s="24">
        <f t="shared" ca="1" si="67"/>
        <v>1.9200050665453761</v>
      </c>
      <c r="I86" s="24">
        <f t="shared" ca="1" si="67"/>
        <v>0.592008876577794</v>
      </c>
      <c r="J86" s="24">
        <f t="shared" ca="1" si="67"/>
        <v>-0.90659148585364557</v>
      </c>
      <c r="K86" s="24">
        <f t="shared" ca="1" si="67"/>
        <v>-1.0326228275473717</v>
      </c>
      <c r="L86" s="24">
        <f t="shared" ca="1" si="67"/>
        <v>1.2829145790789174</v>
      </c>
      <c r="M86" s="24">
        <f t="shared" ca="1" si="67"/>
        <v>-1.2792218735205205</v>
      </c>
      <c r="N86" s="24">
        <f ca="1">SQRT(Inputs!$B$38)*C86+SQRT(1-Inputs!$B$38)*_xlfn.NORM.S.INV(RAND())</f>
        <v>1.1310378177206302</v>
      </c>
      <c r="O86" s="24">
        <f ca="1">SQRT(Inputs!$B$38)*D86+SQRT(1-Inputs!$B$38)*_xlfn.NORM.S.INV(RAND())</f>
        <v>-0.62951249921100039</v>
      </c>
      <c r="P86" s="24">
        <f ca="1">SQRT(Inputs!$B$38)*E86+SQRT(1-Inputs!$B$38)*_xlfn.NORM.S.INV(RAND())</f>
        <v>-3.5118710271352382E-2</v>
      </c>
      <c r="Q86" s="24">
        <f ca="1">SQRT(Inputs!$B$38)*F86+SQRT(1-Inputs!$B$38)*_xlfn.NORM.S.INV(RAND())</f>
        <v>-0.9931748618044689</v>
      </c>
      <c r="R86" s="24">
        <f ca="1">SQRT(Inputs!$B$38)*G86+SQRT(1-Inputs!$B$38)*_xlfn.NORM.S.INV(RAND())</f>
        <v>-1.6516870089309459</v>
      </c>
      <c r="S86" s="24">
        <f ca="1">SQRT(Inputs!$B$38)*H86+SQRT(1-Inputs!$B$38)*_xlfn.NORM.S.INV(RAND())</f>
        <v>1.1563267292808226</v>
      </c>
      <c r="T86" s="24">
        <f ca="1">SQRT(Inputs!$B$38)*I86+SQRT(1-Inputs!$B$38)*_xlfn.NORM.S.INV(RAND())</f>
        <v>-2.0502729270025E-2</v>
      </c>
      <c r="U86" s="24">
        <f ca="1">SQRT(Inputs!$B$38)*J86+SQRT(1-Inputs!$B$38)*_xlfn.NORM.S.INV(RAND())</f>
        <v>-0.28818184106469136</v>
      </c>
      <c r="V86" s="24">
        <f ca="1">SQRT(Inputs!$B$38)*K86+SQRT(1-Inputs!$B$38)*_xlfn.NORM.S.INV(RAND())</f>
        <v>-0.29462679642613704</v>
      </c>
      <c r="W86" s="24">
        <f ca="1">SQRT(Inputs!$B$38)*L86+SQRT(1-Inputs!$B$38)*_xlfn.NORM.S.INV(RAND())</f>
        <v>1.983845492332867</v>
      </c>
      <c r="X86" s="24">
        <f ca="1">SQRT(Inputs!$B$38)*M86+SQRT(1-Inputs!$B$38)*_xlfn.NORM.S.INV(RAND())</f>
        <v>0.97470523179364765</v>
      </c>
      <c r="Y86" s="24">
        <f ca="1">SQRT(Inputs!$B$38)*C86+SQRT(1-Inputs!$B$38)*_xlfn.NORM.S.INV(RAND())</f>
        <v>-0.26084777922978419</v>
      </c>
      <c r="Z86" s="24">
        <f ca="1">SQRT(Inputs!$B$38)*D86+SQRT(1-Inputs!$B$38)*_xlfn.NORM.S.INV(RAND())</f>
        <v>0.22376907273563057</v>
      </c>
      <c r="AA86" s="24">
        <f ca="1">SQRT(Inputs!$B$38)*E86+SQRT(1-Inputs!$B$38)*_xlfn.NORM.S.INV(RAND())</f>
        <v>0.47960477089238629</v>
      </c>
      <c r="AB86" s="24">
        <f ca="1">SQRT(Inputs!$B$38)*F86+SQRT(1-Inputs!$B$38)*_xlfn.NORM.S.INV(RAND())</f>
        <v>-0.2519012551788265</v>
      </c>
      <c r="AC86" s="24">
        <f ca="1">SQRT(Inputs!$B$38)*G86+SQRT(1-Inputs!$B$38)*_xlfn.NORM.S.INV(RAND())</f>
        <v>-2.2765355880832252</v>
      </c>
      <c r="AD86" s="24">
        <f ca="1">SQRT(Inputs!$B$38)*H86+SQRT(1-Inputs!$B$38)*_xlfn.NORM.S.INV(RAND())</f>
        <v>0.68066205126496637</v>
      </c>
      <c r="AE86" s="24">
        <f ca="1">SQRT(Inputs!$B$38)*I86+SQRT(1-Inputs!$B$38)*_xlfn.NORM.S.INV(RAND())</f>
        <v>0.77959359288736496</v>
      </c>
      <c r="AF86" s="24">
        <f ca="1">SQRT(Inputs!$B$38)*J86+SQRT(1-Inputs!$B$38)*_xlfn.NORM.S.INV(RAND())</f>
        <v>-1.5654920491639976</v>
      </c>
      <c r="AG86" s="24">
        <f ca="1">SQRT(Inputs!$B$38)*K86+SQRT(1-Inputs!$B$38)*_xlfn.NORM.S.INV(RAND())</f>
        <v>-0.66329381261483467</v>
      </c>
      <c r="AH86" s="24">
        <f ca="1">SQRT(Inputs!$B$38)*L86+SQRT(1-Inputs!$B$38)*_xlfn.NORM.S.INV(RAND())</f>
        <v>1.6265422256158049</v>
      </c>
      <c r="AI86" s="24">
        <f ca="1">SQRT(Inputs!$B$38)*M86+SQRT(1-Inputs!$B$38)*_xlfn.NORM.S.INV(RAND())</f>
        <v>1.2332564805206725E-2</v>
      </c>
      <c r="AJ86" s="24">
        <f ca="1">SQRT(Inputs!$B$38)*C86+SQRT(1-Inputs!$B$38)*_xlfn.NORM.S.INV(RAND())</f>
        <v>1.2481871008504168</v>
      </c>
      <c r="AK86" s="24">
        <f ca="1">SQRT(Inputs!$B$38)*D86+SQRT(1-Inputs!$B$38)*_xlfn.NORM.S.INV(RAND())</f>
        <v>1.1835799164655423</v>
      </c>
      <c r="AL86" s="24">
        <f ca="1">SQRT(Inputs!$B$38)*E86+SQRT(1-Inputs!$B$38)*_xlfn.NORM.S.INV(RAND())</f>
        <v>1.0509608143827478</v>
      </c>
      <c r="AM86" s="24">
        <f ca="1">SQRT(Inputs!$B$38)*F86+SQRT(1-Inputs!$B$38)*_xlfn.NORM.S.INV(RAND())</f>
        <v>-2.2675146134819006</v>
      </c>
      <c r="AN86" s="24">
        <f ca="1">SQRT(Inputs!$B$38)*G86+SQRT(1-Inputs!$B$38)*_xlfn.NORM.S.INV(RAND())</f>
        <v>-0.47059580730315786</v>
      </c>
      <c r="AO86" s="24">
        <f ca="1">SQRT(Inputs!$B$38)*H86+SQRT(1-Inputs!$B$38)*_xlfn.NORM.S.INV(RAND())</f>
        <v>0.36100984769457967</v>
      </c>
      <c r="AP86" s="24">
        <f ca="1">SQRT(Inputs!$B$38)*I86+SQRT(1-Inputs!$B$38)*_xlfn.NORM.S.INV(RAND())</f>
        <v>-0.41242927731491624</v>
      </c>
      <c r="AQ86" s="24">
        <f ca="1">SQRT(Inputs!$B$38)*J86+SQRT(1-Inputs!$B$38)*_xlfn.NORM.S.INV(RAND())</f>
        <v>-0.27892157375768523</v>
      </c>
      <c r="AR86" s="24">
        <f ca="1">SQRT(Inputs!$B$38)*K86+SQRT(1-Inputs!$B$38)*_xlfn.NORM.S.INV(RAND())</f>
        <v>-1.1695950103003148</v>
      </c>
      <c r="AS86" s="24">
        <f ca="1">SQRT(Inputs!$B$38)*L86+SQRT(1-Inputs!$B$38)*_xlfn.NORM.S.INV(RAND())</f>
        <v>-0.80121129532310531</v>
      </c>
      <c r="AT86" s="24">
        <f ca="1">SQRT(Inputs!$B$38)*M86+SQRT(1-Inputs!$B$38)*_xlfn.NORM.S.INV(RAND())</f>
        <v>0.52597307146295791</v>
      </c>
      <c r="AU86" s="15">
        <f ca="1">Inputs!$B$6*EXP($B$8-0.5*C$5^2+C$5*N86)</f>
        <v>5959.232556210859</v>
      </c>
      <c r="AV86" s="15">
        <f t="shared" ca="1" si="37"/>
        <v>6612.528480494545</v>
      </c>
      <c r="AW86" s="15">
        <f t="shared" ca="1" si="38"/>
        <v>8024.7047306877403</v>
      </c>
      <c r="AX86" s="15">
        <f t="shared" ca="1" si="39"/>
        <v>8654.0951381557697</v>
      </c>
      <c r="AY86" s="15">
        <f t="shared" ca="1" si="40"/>
        <v>8720.7729959012977</v>
      </c>
      <c r="AZ86" s="15">
        <f t="shared" ca="1" si="41"/>
        <v>12114.109577587511</v>
      </c>
      <c r="BA86" s="15">
        <f t="shared" ca="1" si="42"/>
        <v>14792.796002398331</v>
      </c>
      <c r="BB86" s="15">
        <f t="shared" ca="1" si="43"/>
        <v>17595.453965436172</v>
      </c>
      <c r="BC86" s="15">
        <f t="shared" ca="1" si="44"/>
        <v>20945.699622993056</v>
      </c>
      <c r="BD86" s="15">
        <f t="shared" ca="1" si="45"/>
        <v>30892.308957079949</v>
      </c>
      <c r="BE86" s="15">
        <f t="shared" ca="1" si="46"/>
        <v>41368.841939258113</v>
      </c>
      <c r="BF86" s="15">
        <f ca="1">Inputs!$B$13*EXP($B$9-0.5*C$6^2+C$6*Y86)</f>
        <v>13133.96315450685</v>
      </c>
      <c r="BG86" s="15">
        <f t="shared" ca="1" si="47"/>
        <v>16666.349385884299</v>
      </c>
      <c r="BH86" s="15">
        <f t="shared" ca="1" si="48"/>
        <v>22049.193209041077</v>
      </c>
      <c r="BI86" s="15">
        <f t="shared" ca="1" si="49"/>
        <v>25965.028428271504</v>
      </c>
      <c r="BJ86" s="15">
        <f t="shared" ca="1" si="50"/>
        <v>22926.692450373805</v>
      </c>
      <c r="BK86" s="15">
        <f t="shared" ca="1" si="51"/>
        <v>30870.301165911398</v>
      </c>
      <c r="BL86" s="15">
        <f t="shared" ca="1" si="52"/>
        <v>41951.705136953664</v>
      </c>
      <c r="BM86" s="15">
        <f t="shared" ca="1" si="53"/>
        <v>42453.875849150725</v>
      </c>
      <c r="BN86" s="15">
        <f t="shared" ca="1" si="54"/>
        <v>48223.390232535683</v>
      </c>
      <c r="BO86" s="15">
        <f t="shared" ca="1" si="55"/>
        <v>71682.783663558017</v>
      </c>
      <c r="BP86" s="15">
        <f t="shared" ca="1" si="56"/>
        <v>88351.437965435296</v>
      </c>
      <c r="BQ86" s="15">
        <f ca="1">Inputs!$B$20*EXP($B$10-0.5*C$7^2+C$7*AJ86)</f>
        <v>6678.4355638227944</v>
      </c>
      <c r="BR86" s="15">
        <f t="shared" ca="1" si="57"/>
        <v>13196.433518749844</v>
      </c>
      <c r="BS86" s="15">
        <f t="shared" ca="1" si="58"/>
        <v>24438.332488285465</v>
      </c>
      <c r="BT86" s="15">
        <f t="shared" ca="1" si="59"/>
        <v>18587.915422604419</v>
      </c>
      <c r="BU86" s="15">
        <f t="shared" ca="1" si="60"/>
        <v>22988.10718071739</v>
      </c>
      <c r="BV86" s="15">
        <f t="shared" ca="1" si="61"/>
        <v>34693.152417011806</v>
      </c>
      <c r="BW86" s="15">
        <f t="shared" ca="1" si="62"/>
        <v>44365.597457887488</v>
      </c>
      <c r="BX86" s="15">
        <f t="shared" ca="1" si="63"/>
        <v>58677.883813539833</v>
      </c>
      <c r="BY86" s="15">
        <f t="shared" ca="1" si="64"/>
        <v>65732.7924454241</v>
      </c>
      <c r="BZ86" s="15">
        <f t="shared" ca="1" si="65"/>
        <v>79600.534273252662</v>
      </c>
      <c r="CA86" s="15">
        <f t="shared" ca="1" si="66"/>
        <v>122769.41239820834</v>
      </c>
      <c r="CB86" s="15">
        <f ca="1">(AU86*DCF!C$10-DCF!C$5*MAX(AU86*DCF!C$10,0)-MAX(AU86-Inputs!$B$6,0)/Inputs!$B$10)*DCF!C$6</f>
        <v>1035.9655648260225</v>
      </c>
      <c r="CC86" s="15">
        <f ca="1">(AV86*DCF!D$10-DCF!D$5*MAX(AV86*DCF!D$10,0)-MAX(AV86-AU86,0)/Inputs!$B$10)*DCF!D$6</f>
        <v>1452.4699055429774</v>
      </c>
      <c r="CD86" s="15">
        <f ca="1">(AW86*DCF!E$10-DCF!E$5*MAX(AW86*DCF!E$10,0)-MAX(AW86-AV86,0)/Inputs!$B$10)*DCF!E$6</f>
        <v>1534.6960076368878</v>
      </c>
      <c r="CE86" s="15">
        <f ca="1">(AX86*DCF!F$10-DCF!F$5*MAX(AX86*DCF!F$10,0)-MAX(AX86-AW86,0)/Inputs!$B$10)*DCF!F$6</f>
        <v>1758.214637397306</v>
      </c>
      <c r="CF86" s="15">
        <f ca="1">(AY86*DCF!G$10-DCF!G$5*MAX(AY86*DCF!G$10,0)-MAX(AY86-AX86,0)/Inputs!$B$10)*DCF!G$6</f>
        <v>1784.0101101829991</v>
      </c>
      <c r="CG86" s="15">
        <f ca="1">(AZ86*DCF!H$10-DCF!H$5*MAX(AZ86*DCF!H$10,0)-MAX(AZ86-AY86,0)/Inputs!$B$10)*DCF!H$6</f>
        <v>1749.4153200401834</v>
      </c>
      <c r="CH86" s="15">
        <f ca="1">(BA86*DCF!I$10-DCF!I$5*MAX(BA86*DCF!I$10,0)-MAX(BA86-AZ86,0)/Inputs!$B$10)*DCF!I$6</f>
        <v>2262.7057604371967</v>
      </c>
      <c r="CI86" s="15">
        <f ca="1">(BB86*DCF!J$10-DCF!J$5*MAX(BB86*DCF!J$10,0)-MAX(BB86-BA86,0)/Inputs!$B$10)*DCF!J$6</f>
        <v>2594.7240974269107</v>
      </c>
      <c r="CJ86" s="15">
        <f ca="1">(BC86*DCF!K$10-DCF!K$5*MAX(BC86*DCF!K$10,0)-MAX(BC86-BB86,0)/Inputs!$B$10)*DCF!K$6</f>
        <v>2902.937857482596</v>
      </c>
      <c r="CK86" s="15">
        <f ca="1">(BD86*DCF!L$10-DCF!L$5*MAX(BD86*DCF!L$10,0)-MAX(BD86-BC86,0)/Inputs!$B$10)*DCF!L$6</f>
        <v>3372.8900013209854</v>
      </c>
      <c r="CL86" s="15">
        <f ca="1">(BE86*DCF!M$10-DCF!M$5*MAX(BE86*DCF!M$10,0)-MAX(BE86-BD86,0)/Inputs!$B$10)*DCF!M$6</f>
        <v>4586.1448586530814</v>
      </c>
      <c r="CM86" s="15">
        <f ca="1">(BF86*DCF!C$28-DCF!C$5*MAX(BF86*DCF!C$28,0)-MAX(BF86-Inputs!$B$13,0)/Inputs!$B$17)*DCF!C$6</f>
        <v>3604.9437266625614</v>
      </c>
      <c r="CN86" s="15">
        <f ca="1">(BG86*DCF!D$28-DCF!D$5*MAX(BG86*DCF!D$28,0)-MAX(BG86-BF86,0)/Inputs!$B$17)*DCF!D$6</f>
        <v>4155.0043419344038</v>
      </c>
      <c r="CO86" s="15">
        <f ca="1">(BH86*DCF!E$28-DCF!E$5*MAX(BH86*DCF!E$28,0)-MAX(BH86-BG86,0)/Inputs!$B$17)*DCF!E$6</f>
        <v>5183.8397106413477</v>
      </c>
      <c r="CP86" s="15">
        <f ca="1">(BI86*DCF!F$28-DCF!F$5*MAX(BI86*DCF!F$28,0)-MAX(BI86-BH86,0)/Inputs!$B$17)*DCF!F$6</f>
        <v>6335.8815808746003</v>
      </c>
      <c r="CQ86" s="15">
        <f ca="1">(BJ86*DCF!G$28-DCF!G$5*MAX(BJ86*DCF!G$28,0)-MAX(BJ86-BI86,0)/Inputs!$B$17)*DCF!G$6</f>
        <v>5948.5043005638718</v>
      </c>
      <c r="CR86" s="15">
        <f ca="1">(BK86*DCF!H$28-DCF!H$5*MAX(BK86*DCF!H$28,0)-MAX(BK86-BJ86,0)/Inputs!$B$17)*DCF!H$6</f>
        <v>6400.3521934440823</v>
      </c>
      <c r="CS86" s="15">
        <f ca="1">(BL86*DCF!I$28-DCF!I$5*MAX(BL86*DCF!I$28,0)-MAX(BL86-BK86,0)/Inputs!$B$17)*DCF!I$6</f>
        <v>8274.5496794215906</v>
      </c>
      <c r="CT86" s="15">
        <f ca="1">(BM86*DCF!J$28-DCF!J$5*MAX(BM86*DCF!J$28,0)-MAX(BM86-BL86,0)/Inputs!$B$17)*DCF!J$6</f>
        <v>9404.1549489354566</v>
      </c>
      <c r="CU86" s="15">
        <f ca="1">(BN86*DCF!K$28-DCF!K$5*MAX(BN86*DCF!K$28,0)-MAX(BN86-BM86,0)/Inputs!$B$17)*DCF!K$6</f>
        <v>9477.2827930530075</v>
      </c>
      <c r="CV86" s="15">
        <f ca="1">(BO86*DCF!L$28-DCF!L$5*MAX(BO86*DCF!L$28,0)-MAX(BO86-BN86,0)/Inputs!$B$17)*DCF!L$6</f>
        <v>11647.75046852631</v>
      </c>
      <c r="CW86" s="15">
        <f ca="1">(BP86*DCF!M$28-DCF!M$5*MAX(BP86*DCF!M$28,0)-MAX(BP86-BO86,0)/Inputs!$B$17)*DCF!M$6</f>
        <v>14881.031432751353</v>
      </c>
      <c r="CX86" s="15">
        <f ca="1">(BQ86*DCF!C$46-DCF!C$5*MAX(BQ86*DCF!C$46,0)-MAX(BQ86-Inputs!$B$20,0)/Inputs!$B$24)*DCF!C$6</f>
        <v>-3148.5696747040147</v>
      </c>
      <c r="CY86" s="15">
        <f ca="1">(BR86*DCF!D$46-DCF!D$5*MAX(BR86*DCF!D$46,0)-MAX(BR86-BQ86,0)/Inputs!$B$24)*DCF!D$6</f>
        <v>-5033.4990799148691</v>
      </c>
      <c r="CZ86" s="15">
        <f ca="1">(BS86*DCF!E$46-DCF!E$5*MAX(BS86*DCF!E$46,0)-MAX(BS86-BR86,0)/Inputs!$B$24)*DCF!E$6</f>
        <v>-7321.1224562763919</v>
      </c>
      <c r="DA86" s="15">
        <f ca="1">(BT86*DCF!F$46-DCF!F$5*MAX(BT86*DCF!F$46,0)-MAX(BT86-BS86,0)/Inputs!$B$24)*DCF!F$6</f>
        <v>-1353.6895228402514</v>
      </c>
      <c r="DB86" s="15">
        <f ca="1">(BU86*DCF!G$46-DCF!G$5*MAX(BU86*DCF!G$46,0)-MAX(BU86-BT86,0)/Inputs!$B$24)*DCF!G$6</f>
        <v>-2253.4120768606649</v>
      </c>
      <c r="DC86" s="15">
        <f ca="1">(BV86*DCF!H$46-DCF!H$5*MAX(BV86*DCF!H$46,0)-MAX(BV86-BU86,0)/Inputs!$B$24)*DCF!H$6</f>
        <v>-3637.2710891764395</v>
      </c>
      <c r="DD86" s="15">
        <f ca="1">(BW86*DCF!I$46-DCF!I$5*MAX(BW86*DCF!I$46,0)-MAX(BW86-BV86,0)/Inputs!$B$24)*DCF!I$6</f>
        <v>-1751.9441192760939</v>
      </c>
      <c r="DE86" s="15">
        <f ca="1">(BX86*DCF!J$46-DCF!J$5*MAX(BX86*DCF!J$46,0)-MAX(BX86-BW86,0)/Inputs!$B$24)*DCF!J$6</f>
        <v>-1334.0095973254679</v>
      </c>
      <c r="DF86" s="15">
        <f ca="1">(BY86*DCF!K$46-DCF!K$5*MAX(BY86*DCF!K$46,0)-MAX(BY86-BX86,0)/Inputs!$B$24)*DCF!K$6</f>
        <v>2026.6115529801311</v>
      </c>
      <c r="DG86" s="15">
        <f ca="1">(BZ86*DCF!L$46-DCF!L$5*MAX(BZ86*DCF!L$46,0)-MAX(BZ86-BY86,0)/Inputs!$B$24)*DCF!L$6</f>
        <v>2364.1011402334557</v>
      </c>
      <c r="DH86" s="15">
        <f ca="1">(CA86*DCF!M$46-DCF!M$5*MAX(CA86*DCF!M$46,0)-MAX(CA86-BZ86,0)/Inputs!$B$24)*DCF!M$6</f>
        <v>599.9184389560204</v>
      </c>
      <c r="DI86" s="15">
        <f ca="1">SUM(CB86:CL86)+BE86*DCF!M$10*(1+Inputs!$B$30)*(1-Inputs!$B$33)*(1-Inputs!$B$30/Inputs!$B$31)/(Inputs!$B$29-Inputs!$B$30)*DCF!M$6</f>
        <v>140164.20828420424</v>
      </c>
      <c r="DJ86" s="15">
        <f ca="1">SUM(CM86:CW86)+BP86*DCF!M$28*(1+Inputs!$B$30)*(1-Inputs!$B$33)*(1-Inputs!$B$30/Inputs!$B$31)/(Inputs!$B$29-Inputs!$B$30)*DCF!M$6</f>
        <v>413157.58875630546</v>
      </c>
      <c r="DK86" s="15">
        <f ca="1">SUM(CX86:DH86)+CA86*DCF!M$46*(1+Inputs!$B$30)*(1-Inputs!$B$33)*(1-Inputs!$B$30/Inputs!$B$31)/(Inputs!$B$29-Inputs!$B$30)*DCF!M$6</f>
        <v>168973.16805003135</v>
      </c>
      <c r="DM86" s="15">
        <f ca="1">DI86+DJ86+DK86+Inputs!$B$34+Inputs!$B$36-Inputs!$B$35</f>
        <v>799145.96509054117</v>
      </c>
    </row>
    <row r="87" spans="1:117" x14ac:dyDescent="0.75">
      <c r="A87" s="11">
        <v>74</v>
      </c>
      <c r="C87" s="24">
        <f t="shared" ca="1" si="67"/>
        <v>1.7437604434061049</v>
      </c>
      <c r="D87" s="24">
        <f t="shared" ca="1" si="67"/>
        <v>1.7620342559789326</v>
      </c>
      <c r="E87" s="24">
        <f t="shared" ca="1" si="67"/>
        <v>1.2820965583455846</v>
      </c>
      <c r="F87" s="24">
        <f t="shared" ca="1" si="67"/>
        <v>1.0684449060543093</v>
      </c>
      <c r="G87" s="24">
        <f t="shared" ca="1" si="67"/>
        <v>0.80169317889251679</v>
      </c>
      <c r="H87" s="24">
        <f t="shared" ca="1" si="67"/>
        <v>0.81851360660030903</v>
      </c>
      <c r="I87" s="24">
        <f t="shared" ca="1" si="67"/>
        <v>-1.3625086989138457</v>
      </c>
      <c r="J87" s="24">
        <f t="shared" ca="1" si="67"/>
        <v>1.668070931609305</v>
      </c>
      <c r="K87" s="24">
        <f t="shared" ca="1" si="67"/>
        <v>0.38586629375424003</v>
      </c>
      <c r="L87" s="24">
        <f t="shared" ca="1" si="67"/>
        <v>0.2401793015514174</v>
      </c>
      <c r="M87" s="24">
        <f t="shared" ca="1" si="67"/>
        <v>-1.3386423110364987</v>
      </c>
      <c r="N87" s="24">
        <f ca="1">SQRT(Inputs!$B$38)*C87+SQRT(1-Inputs!$B$38)*_xlfn.NORM.S.INV(RAND())</f>
        <v>0.95357029961431694</v>
      </c>
      <c r="O87" s="24">
        <f ca="1">SQRT(Inputs!$B$38)*D87+SQRT(1-Inputs!$B$38)*_xlfn.NORM.S.INV(RAND())</f>
        <v>2.9335842227254045</v>
      </c>
      <c r="P87" s="24">
        <f ca="1">SQRT(Inputs!$B$38)*E87+SQRT(1-Inputs!$B$38)*_xlfn.NORM.S.INV(RAND())</f>
        <v>1.2464464061400595</v>
      </c>
      <c r="Q87" s="24">
        <f ca="1">SQRT(Inputs!$B$38)*F87+SQRT(1-Inputs!$B$38)*_xlfn.NORM.S.INV(RAND())</f>
        <v>0.23540052683316359</v>
      </c>
      <c r="R87" s="24">
        <f ca="1">SQRT(Inputs!$B$38)*G87+SQRT(1-Inputs!$B$38)*_xlfn.NORM.S.INV(RAND())</f>
        <v>1.6908043981273395</v>
      </c>
      <c r="S87" s="24">
        <f ca="1">SQRT(Inputs!$B$38)*H87+SQRT(1-Inputs!$B$38)*_xlfn.NORM.S.INV(RAND())</f>
        <v>0.53640788913502191</v>
      </c>
      <c r="T87" s="24">
        <f ca="1">SQRT(Inputs!$B$38)*I87+SQRT(1-Inputs!$B$38)*_xlfn.NORM.S.INV(RAND())</f>
        <v>-1.1624048854092923</v>
      </c>
      <c r="U87" s="24">
        <f ca="1">SQRT(Inputs!$B$38)*J87+SQRT(1-Inputs!$B$38)*_xlfn.NORM.S.INV(RAND())</f>
        <v>0.4963366031760435</v>
      </c>
      <c r="V87" s="24">
        <f ca="1">SQRT(Inputs!$B$38)*K87+SQRT(1-Inputs!$B$38)*_xlfn.NORM.S.INV(RAND())</f>
        <v>0.86884838462006231</v>
      </c>
      <c r="W87" s="24">
        <f ca="1">SQRT(Inputs!$B$38)*L87+SQRT(1-Inputs!$B$38)*_xlfn.NORM.S.INV(RAND())</f>
        <v>-0.85527788517985803</v>
      </c>
      <c r="X87" s="24">
        <f ca="1">SQRT(Inputs!$B$38)*M87+SQRT(1-Inputs!$B$38)*_xlfn.NORM.S.INV(RAND())</f>
        <v>-2.6228098634376695E-2</v>
      </c>
      <c r="Y87" s="24">
        <f ca="1">SQRT(Inputs!$B$38)*C87+SQRT(1-Inputs!$B$38)*_xlfn.NORM.S.INV(RAND())</f>
        <v>1.0956580051472085</v>
      </c>
      <c r="Z87" s="24">
        <f ca="1">SQRT(Inputs!$B$38)*D87+SQRT(1-Inputs!$B$38)*_xlfn.NORM.S.INV(RAND())</f>
        <v>0.39228476611968</v>
      </c>
      <c r="AA87" s="24">
        <f ca="1">SQRT(Inputs!$B$38)*E87+SQRT(1-Inputs!$B$38)*_xlfn.NORM.S.INV(RAND())</f>
        <v>-0.25623420624495274</v>
      </c>
      <c r="AB87" s="24">
        <f ca="1">SQRT(Inputs!$B$38)*F87+SQRT(1-Inputs!$B$38)*_xlfn.NORM.S.INV(RAND())</f>
        <v>0.95756614773638038</v>
      </c>
      <c r="AC87" s="24">
        <f ca="1">SQRT(Inputs!$B$38)*G87+SQRT(1-Inputs!$B$38)*_xlfn.NORM.S.INV(RAND())</f>
        <v>-0.2383812951741619</v>
      </c>
      <c r="AD87" s="24">
        <f ca="1">SQRT(Inputs!$B$38)*H87+SQRT(1-Inputs!$B$38)*_xlfn.NORM.S.INV(RAND())</f>
        <v>1.072722942622744</v>
      </c>
      <c r="AE87" s="24">
        <f ca="1">SQRT(Inputs!$B$38)*I87+SQRT(1-Inputs!$B$38)*_xlfn.NORM.S.INV(RAND())</f>
        <v>-1.4598076978269818</v>
      </c>
      <c r="AF87" s="24">
        <f ca="1">SQRT(Inputs!$B$38)*J87+SQRT(1-Inputs!$B$38)*_xlfn.NORM.S.INV(RAND())</f>
        <v>0.75867288865424976</v>
      </c>
      <c r="AG87" s="24">
        <f ca="1">SQRT(Inputs!$B$38)*K87+SQRT(1-Inputs!$B$38)*_xlfn.NORM.S.INV(RAND())</f>
        <v>1.5626393092267874</v>
      </c>
      <c r="AH87" s="24">
        <f ca="1">SQRT(Inputs!$B$38)*L87+SQRT(1-Inputs!$B$38)*_xlfn.NORM.S.INV(RAND())</f>
        <v>0.53055806989630461</v>
      </c>
      <c r="AI87" s="24">
        <f ca="1">SQRT(Inputs!$B$38)*M87+SQRT(1-Inputs!$B$38)*_xlfn.NORM.S.INV(RAND())</f>
        <v>0.59379743615207703</v>
      </c>
      <c r="AJ87" s="24">
        <f ca="1">SQRT(Inputs!$B$38)*C87+SQRT(1-Inputs!$B$38)*_xlfn.NORM.S.INV(RAND())</f>
        <v>-9.2128979805340183E-2</v>
      </c>
      <c r="AK87" s="24">
        <f ca="1">SQRT(Inputs!$B$38)*D87+SQRT(1-Inputs!$B$38)*_xlfn.NORM.S.INV(RAND())</f>
        <v>0.75786201176270018</v>
      </c>
      <c r="AL87" s="24">
        <f ca="1">SQRT(Inputs!$B$38)*E87+SQRT(1-Inputs!$B$38)*_xlfn.NORM.S.INV(RAND())</f>
        <v>-0.70450392952113228</v>
      </c>
      <c r="AM87" s="24">
        <f ca="1">SQRT(Inputs!$B$38)*F87+SQRT(1-Inputs!$B$38)*_xlfn.NORM.S.INV(RAND())</f>
        <v>0.2434192737575594</v>
      </c>
      <c r="AN87" s="24">
        <f ca="1">SQRT(Inputs!$B$38)*G87+SQRT(1-Inputs!$B$38)*_xlfn.NORM.S.INV(RAND())</f>
        <v>-0.84487539445925797</v>
      </c>
      <c r="AO87" s="24">
        <f ca="1">SQRT(Inputs!$B$38)*H87+SQRT(1-Inputs!$B$38)*_xlfn.NORM.S.INV(RAND())</f>
        <v>0.95551961368094518</v>
      </c>
      <c r="AP87" s="24">
        <f ca="1">SQRT(Inputs!$B$38)*I87+SQRT(1-Inputs!$B$38)*_xlfn.NORM.S.INV(RAND())</f>
        <v>-1.3214275700196492</v>
      </c>
      <c r="AQ87" s="24">
        <f ca="1">SQRT(Inputs!$B$38)*J87+SQRT(1-Inputs!$B$38)*_xlfn.NORM.S.INV(RAND())</f>
        <v>1.645066146301017</v>
      </c>
      <c r="AR87" s="24">
        <f ca="1">SQRT(Inputs!$B$38)*K87+SQRT(1-Inputs!$B$38)*_xlfn.NORM.S.INV(RAND())</f>
        <v>8.4251470021046299E-2</v>
      </c>
      <c r="AS87" s="24">
        <f ca="1">SQRT(Inputs!$B$38)*L87+SQRT(1-Inputs!$B$38)*_xlfn.NORM.S.INV(RAND())</f>
        <v>1.4824651858459298E-2</v>
      </c>
      <c r="AT87" s="24">
        <f ca="1">SQRT(Inputs!$B$38)*M87+SQRT(1-Inputs!$B$38)*_xlfn.NORM.S.INV(RAND())</f>
        <v>5.5351487149851275E-2</v>
      </c>
      <c r="AU87" s="15">
        <f ca="1">Inputs!$B$6*EXP($B$8-0.5*C$5^2+C$5*N87)</f>
        <v>5790.475972279768</v>
      </c>
      <c r="AV87" s="15">
        <f t="shared" ca="1" si="37"/>
        <v>10849.599262188231</v>
      </c>
      <c r="AW87" s="15">
        <f t="shared" ca="1" si="38"/>
        <v>15651.173676814773</v>
      </c>
      <c r="AX87" s="15">
        <f t="shared" ca="1" si="39"/>
        <v>19678.824357234054</v>
      </c>
      <c r="AY87" s="15">
        <f t="shared" ca="1" si="40"/>
        <v>29299.811910793753</v>
      </c>
      <c r="AZ87" s="15">
        <f t="shared" ca="1" si="41"/>
        <v>38014.929587644758</v>
      </c>
      <c r="BA87" s="15">
        <f t="shared" ca="1" si="42"/>
        <v>41191.720816230467</v>
      </c>
      <c r="BB87" s="15">
        <f t="shared" ca="1" si="43"/>
        <v>53002.452202248765</v>
      </c>
      <c r="BC87" s="15">
        <f t="shared" ca="1" si="44"/>
        <v>70593.713439398329</v>
      </c>
      <c r="BD87" s="15">
        <f t="shared" ca="1" si="45"/>
        <v>79834.98078228021</v>
      </c>
      <c r="BE87" s="15">
        <f t="shared" ca="1" si="46"/>
        <v>97594.11316476269</v>
      </c>
      <c r="BF87" s="15">
        <f ca="1">Inputs!$B$13*EXP($B$9-0.5*C$6^2+C$6*Y87)</f>
        <v>17186.524563346262</v>
      </c>
      <c r="BG87" s="15">
        <f t="shared" ca="1" si="47"/>
        <v>22482.169344902941</v>
      </c>
      <c r="BH87" s="15">
        <f t="shared" ca="1" si="48"/>
        <v>26326.144080999016</v>
      </c>
      <c r="BI87" s="15">
        <f t="shared" ca="1" si="49"/>
        <v>37344.948903101729</v>
      </c>
      <c r="BJ87" s="15">
        <f t="shared" ca="1" si="50"/>
        <v>44236.036888830946</v>
      </c>
      <c r="BK87" s="15">
        <f t="shared" ca="1" si="51"/>
        <v>62828.512444649685</v>
      </c>
      <c r="BL87" s="15">
        <f t="shared" ca="1" si="52"/>
        <v>63874.856288384377</v>
      </c>
      <c r="BM87" s="15">
        <f t="shared" ca="1" si="53"/>
        <v>86275.901914488932</v>
      </c>
      <c r="BN87" s="15">
        <f t="shared" ca="1" si="54"/>
        <v>127960.66511782064</v>
      </c>
      <c r="BO87" s="15">
        <f t="shared" ca="1" si="55"/>
        <v>167457.88433414366</v>
      </c>
      <c r="BP87" s="15">
        <f t="shared" ca="1" si="56"/>
        <v>220452.36045622037</v>
      </c>
      <c r="BQ87" s="15">
        <f ca="1">Inputs!$B$20*EXP($B$10-0.5*C$7^2+C$7*AJ87)</f>
        <v>4151.6126638972792</v>
      </c>
      <c r="BR87" s="15">
        <f t="shared" ca="1" si="57"/>
        <v>7166.0901383546206</v>
      </c>
      <c r="BS87" s="15">
        <f t="shared" ca="1" si="58"/>
        <v>8015.6182070873683</v>
      </c>
      <c r="BT87" s="15">
        <f t="shared" ca="1" si="59"/>
        <v>11780.546696183454</v>
      </c>
      <c r="BU87" s="15">
        <f t="shared" ca="1" si="60"/>
        <v>13307.802915478283</v>
      </c>
      <c r="BV87" s="15">
        <f t="shared" ca="1" si="61"/>
        <v>22962.39932645893</v>
      </c>
      <c r="BW87" s="15">
        <f t="shared" ca="1" si="62"/>
        <v>24225.148162137215</v>
      </c>
      <c r="BX87" s="15">
        <f t="shared" ca="1" si="63"/>
        <v>47120.096607087165</v>
      </c>
      <c r="BY87" s="15">
        <f t="shared" ca="1" si="64"/>
        <v>67096.135851433181</v>
      </c>
      <c r="BZ87" s="15">
        <f t="shared" ca="1" si="65"/>
        <v>94402.19644956266</v>
      </c>
      <c r="CA87" s="15">
        <f t="shared" ca="1" si="66"/>
        <v>133917.18793193606</v>
      </c>
      <c r="CB87" s="15">
        <f ca="1">(AU87*DCF!C$10-DCF!C$5*MAX(AU87*DCF!C$10,0)-MAX(AU87-Inputs!$B$6,0)/Inputs!$B$10)*DCF!C$6</f>
        <v>1037.1688293487634</v>
      </c>
      <c r="CC87" s="15">
        <f ca="1">(AV87*DCF!D$10-DCF!D$5*MAX(AV87*DCF!D$10,0)-MAX(AV87-AU87,0)/Inputs!$B$10)*DCF!D$6</f>
        <v>1410.9815089544938</v>
      </c>
      <c r="CD87" s="15">
        <f ca="1">(AW87*DCF!E$10-DCF!E$5*MAX(AW87*DCF!E$10,0)-MAX(AW87-AV87,0)/Inputs!$B$10)*DCF!E$6</f>
        <v>2532.0934568359335</v>
      </c>
      <c r="CE87" s="15">
        <f ca="1">(AX87*DCF!F$10-DCF!F$5*MAX(AX87*DCF!F$10,0)-MAX(AX87-AW87,0)/Inputs!$B$10)*DCF!F$6</f>
        <v>3457.8017459482307</v>
      </c>
      <c r="CF87" s="15">
        <f ca="1">(AY87*DCF!G$10-DCF!G$5*MAX(AY87*DCF!G$10,0)-MAX(AY87-AX87,0)/Inputs!$B$10)*DCF!G$6</f>
        <v>4187.6087349476729</v>
      </c>
      <c r="CG87" s="15">
        <f ca="1">(AZ87*DCF!H$10-DCF!H$5*MAX(AZ87*DCF!H$10,0)-MAX(AZ87-AY87,0)/Inputs!$B$10)*DCF!H$6</f>
        <v>5833.1004641954087</v>
      </c>
      <c r="CH87" s="15">
        <f ca="1">(BA87*DCF!I$10-DCF!I$5*MAX(BA87*DCF!I$10,0)-MAX(BA87-AZ87,0)/Inputs!$B$10)*DCF!I$6</f>
        <v>7003.1196483728299</v>
      </c>
      <c r="CI87" s="15">
        <f ca="1">(BB87*DCF!J$10-DCF!J$5*MAX(BB87*DCF!J$10,0)-MAX(BB87-BA87,0)/Inputs!$B$10)*DCF!J$6</f>
        <v>7305.6220644663827</v>
      </c>
      <c r="CJ87" s="15">
        <f ca="1">(BC87*DCF!K$10-DCF!K$5*MAX(BC87*DCF!K$10,0)-MAX(BC87-BB87,0)/Inputs!$B$10)*DCF!K$6</f>
        <v>8901.9453371790314</v>
      </c>
      <c r="CK87" s="15">
        <f ca="1">(BD87*DCF!L$10-DCF!L$5*MAX(BD87*DCF!L$10,0)-MAX(BD87-BC87,0)/Inputs!$B$10)*DCF!L$6</f>
        <v>10845.587744758712</v>
      </c>
      <c r="CL87" s="15">
        <f ca="1">(BE87*DCF!M$10-DCF!M$5*MAX(BE87*DCF!M$10,0)-MAX(BE87-BD87,0)/Inputs!$B$10)*DCF!M$6</f>
        <v>11650.273536581799</v>
      </c>
      <c r="CM87" s="15">
        <f ca="1">(BF87*DCF!C$28-DCF!C$5*MAX(BF87*DCF!C$28,0)-MAX(BF87-Inputs!$B$13,0)/Inputs!$B$17)*DCF!C$6</f>
        <v>3905.8324690591662</v>
      </c>
      <c r="CN87" s="15">
        <f ca="1">(BG87*DCF!D$28-DCF!D$5*MAX(BG87*DCF!D$28,0)-MAX(BG87-BF87,0)/Inputs!$B$17)*DCF!D$6</f>
        <v>5491.7135613407954</v>
      </c>
      <c r="CO87" s="15">
        <f ca="1">(BH87*DCF!E$28-DCF!E$5*MAX(BH87*DCF!E$28,0)-MAX(BH87-BG87,0)/Inputs!$B$17)*DCF!E$6</f>
        <v>6698.4382697253604</v>
      </c>
      <c r="CP87" s="15">
        <f ca="1">(BI87*DCF!F$28-DCF!F$5*MAX(BI87*DCF!F$28,0)-MAX(BI87-BH87,0)/Inputs!$B$17)*DCF!F$6</f>
        <v>8132.0223456689337</v>
      </c>
      <c r="CQ87" s="15">
        <f ca="1">(BJ87*DCF!G$28-DCF!G$5*MAX(BJ87*DCF!G$28,0)-MAX(BJ87-BI87,0)/Inputs!$B$17)*DCF!G$6</f>
        <v>10318.362465089374</v>
      </c>
      <c r="CR87" s="15">
        <f ca="1">(BK87*DCF!H$28-DCF!H$5*MAX(BK87*DCF!H$28,0)-MAX(BK87-BJ87,0)/Inputs!$B$17)*DCF!H$6</f>
        <v>12649.43536697056</v>
      </c>
      <c r="CS87" s="15">
        <f ca="1">(BL87*DCF!I$28-DCF!I$5*MAX(BL87*DCF!I$28,0)-MAX(BL87-BK87,0)/Inputs!$B$17)*DCF!I$6</f>
        <v>14870.184030831888</v>
      </c>
      <c r="CT87" s="15">
        <f ca="1">(BM87*DCF!J$28-DCF!J$5*MAX(BM87*DCF!J$28,0)-MAX(BM87-BL87,0)/Inputs!$B$17)*DCF!J$6</f>
        <v>16276.492784178201</v>
      </c>
      <c r="CU87" s="15">
        <f ca="1">(BN87*DCF!K$28-DCF!K$5*MAX(BN87*DCF!K$28,0)-MAX(BN87-BM87,0)/Inputs!$B$17)*DCF!K$6</f>
        <v>21917.318702479817</v>
      </c>
      <c r="CV87" s="15">
        <f ca="1">(BO87*DCF!L$28-DCF!L$5*MAX(BO87*DCF!L$28,0)-MAX(BO87-BN87,0)/Inputs!$B$17)*DCF!L$6</f>
        <v>28942.186629111504</v>
      </c>
      <c r="CW87" s="15">
        <f ca="1">(BP87*DCF!M$28-DCF!M$5*MAX(BP87*DCF!M$28,0)-MAX(BP87-BO87,0)/Inputs!$B$17)*DCF!M$6</f>
        <v>35938.827339841562</v>
      </c>
      <c r="CX87" s="15">
        <f ca="1">(BQ87*DCF!C$46-DCF!C$5*MAX(BQ87*DCF!C$46,0)-MAX(BQ87-Inputs!$B$20,0)/Inputs!$B$24)*DCF!C$6</f>
        <v>-1397.8840627463828</v>
      </c>
      <c r="CY87" s="15">
        <f ca="1">(BR87*DCF!D$46-DCF!D$5*MAX(BR87*DCF!D$46,0)-MAX(BR87-BQ87,0)/Inputs!$B$24)*DCF!D$6</f>
        <v>-2509.3369871509003</v>
      </c>
      <c r="CZ87" s="15">
        <f ca="1">(BS87*DCF!E$46-DCF!E$5*MAX(BS87*DCF!E$46,0)-MAX(BS87-BR87,0)/Inputs!$B$24)*DCF!E$6</f>
        <v>-1282.7213867830872</v>
      </c>
      <c r="DA87" s="15">
        <f ca="1">(BT87*DCF!F$46-DCF!F$5*MAX(BT87*DCF!F$46,0)-MAX(BT87-BS87,0)/Inputs!$B$24)*DCF!F$6</f>
        <v>-2228.8633740625087</v>
      </c>
      <c r="DB87" s="15">
        <f ca="1">(BU87*DCF!G$46-DCF!G$5*MAX(BU87*DCF!G$46,0)-MAX(BU87-BT87,0)/Inputs!$B$24)*DCF!G$6</f>
        <v>-961.38701434090706</v>
      </c>
      <c r="DC87" s="15">
        <f ca="1">(BV87*DCF!H$46-DCF!H$5*MAX(BV87*DCF!H$46,0)-MAX(BV87-BU87,0)/Inputs!$B$24)*DCF!H$6</f>
        <v>-3000.1066800185786</v>
      </c>
      <c r="DD87" s="15">
        <f ca="1">(BW87*DCF!I$46-DCF!I$5*MAX(BW87*DCF!I$46,0)-MAX(BW87-BV87,0)/Inputs!$B$24)*DCF!I$6</f>
        <v>197.00284519935153</v>
      </c>
      <c r="DE87" s="15">
        <f ca="1">(BX87*DCF!J$46-DCF!J$5*MAX(BX87*DCF!J$46,0)-MAX(BX87-BW87,0)/Inputs!$B$24)*DCF!J$6</f>
        <v>-4094.8085653948542</v>
      </c>
      <c r="DF87" s="15">
        <f ca="1">(BY87*DCF!K$46-DCF!K$5*MAX(BY87*DCF!K$46,0)-MAX(BY87-BX87,0)/Inputs!$B$24)*DCF!K$6</f>
        <v>-1060.8425094456959</v>
      </c>
      <c r="DG87" s="15">
        <f ca="1">(BZ87*DCF!L$46-DCF!L$5*MAX(BZ87*DCF!L$46,0)-MAX(BZ87-BY87,0)/Inputs!$B$24)*DCF!L$6</f>
        <v>346.1353429970643</v>
      </c>
      <c r="DH87" s="15">
        <f ca="1">(CA87*DCF!M$46-DCF!M$5*MAX(CA87*DCF!M$46,0)-MAX(CA87-BZ87,0)/Inputs!$B$24)*DCF!M$6</f>
        <v>2237.7279314440602</v>
      </c>
      <c r="DI87" s="15">
        <f ca="1">SUM(CB87:CL87)+BE87*DCF!M$10*(1+Inputs!$B$30)*(1-Inputs!$B$33)*(1-Inputs!$B$30/Inputs!$B$31)/(Inputs!$B$29-Inputs!$B$30)*DCF!M$6</f>
        <v>335771.01055766648</v>
      </c>
      <c r="DJ87" s="15">
        <f ca="1">SUM(CM87:CW87)+BP87*DCF!M$28*(1+Inputs!$B$30)*(1-Inputs!$B$33)*(1-Inputs!$B$30/Inputs!$B$31)/(Inputs!$B$29-Inputs!$B$30)*DCF!M$6</f>
        <v>983169.92640474322</v>
      </c>
      <c r="DK87" s="15">
        <f ca="1">SUM(CX87:DH87)+CA87*DCF!M$46*(1+Inputs!$B$30)*(1-Inputs!$B$33)*(1-Inputs!$B$30/Inputs!$B$31)/(Inputs!$B$29-Inputs!$B$30)*DCF!M$6</f>
        <v>193296.7515875083</v>
      </c>
      <c r="DM87" s="15">
        <f ca="1">DI87+DJ87+DK87+Inputs!$B$34+Inputs!$B$36-Inputs!$B$35</f>
        <v>1589088.6885499179</v>
      </c>
    </row>
    <row r="88" spans="1:117" x14ac:dyDescent="0.75">
      <c r="A88" s="11">
        <v>75</v>
      </c>
      <c r="C88" s="24">
        <f t="shared" ca="1" si="67"/>
        <v>1.0185269504912604</v>
      </c>
      <c r="D88" s="24">
        <f t="shared" ca="1" si="67"/>
        <v>-0.60056754868890472</v>
      </c>
      <c r="E88" s="24">
        <f t="shared" ca="1" si="67"/>
        <v>-0.88040012221132102</v>
      </c>
      <c r="F88" s="24">
        <f t="shared" ca="1" si="67"/>
        <v>-0.15102852373019579</v>
      </c>
      <c r="G88" s="24">
        <f t="shared" ca="1" si="67"/>
        <v>0.53195730815243059</v>
      </c>
      <c r="H88" s="24">
        <f t="shared" ca="1" si="67"/>
        <v>2.3806818868084725</v>
      </c>
      <c r="I88" s="24">
        <f t="shared" ca="1" si="67"/>
        <v>9.1833148160191128E-2</v>
      </c>
      <c r="J88" s="24">
        <f t="shared" ca="1" si="67"/>
        <v>-0.61270764431459779</v>
      </c>
      <c r="K88" s="24">
        <f t="shared" ca="1" si="67"/>
        <v>-0.9361374301263421</v>
      </c>
      <c r="L88" s="24">
        <f t="shared" ca="1" si="67"/>
        <v>-0.59598153903095108</v>
      </c>
      <c r="M88" s="24">
        <f t="shared" ca="1" si="67"/>
        <v>3.6184033393027316E-2</v>
      </c>
      <c r="N88" s="24">
        <f ca="1">SQRT(Inputs!$B$38)*C88+SQRT(1-Inputs!$B$38)*_xlfn.NORM.S.INV(RAND())</f>
        <v>2.0321756382131042</v>
      </c>
      <c r="O88" s="24">
        <f ca="1">SQRT(Inputs!$B$38)*D88+SQRT(1-Inputs!$B$38)*_xlfn.NORM.S.INV(RAND())</f>
        <v>-1.4933866267841203</v>
      </c>
      <c r="P88" s="24">
        <f ca="1">SQRT(Inputs!$B$38)*E88+SQRT(1-Inputs!$B$38)*_xlfn.NORM.S.INV(RAND())</f>
        <v>0.40062188077462008</v>
      </c>
      <c r="Q88" s="24">
        <f ca="1">SQRT(Inputs!$B$38)*F88+SQRT(1-Inputs!$B$38)*_xlfn.NORM.S.INV(RAND())</f>
        <v>-0.6541790957687923</v>
      </c>
      <c r="R88" s="24">
        <f ca="1">SQRT(Inputs!$B$38)*G88+SQRT(1-Inputs!$B$38)*_xlfn.NORM.S.INV(RAND())</f>
        <v>0.31399395673261626</v>
      </c>
      <c r="S88" s="24">
        <f ca="1">SQRT(Inputs!$B$38)*H88+SQRT(1-Inputs!$B$38)*_xlfn.NORM.S.INV(RAND())</f>
        <v>1.3440816584279454</v>
      </c>
      <c r="T88" s="24">
        <f ca="1">SQRT(Inputs!$B$38)*I88+SQRT(1-Inputs!$B$38)*_xlfn.NORM.S.INV(RAND())</f>
        <v>0.68547280690321721</v>
      </c>
      <c r="U88" s="24">
        <f ca="1">SQRT(Inputs!$B$38)*J88+SQRT(1-Inputs!$B$38)*_xlfn.NORM.S.INV(RAND())</f>
        <v>-1.4208231744715991</v>
      </c>
      <c r="V88" s="24">
        <f ca="1">SQRT(Inputs!$B$38)*K88+SQRT(1-Inputs!$B$38)*_xlfn.NORM.S.INV(RAND())</f>
        <v>-0.57040017258493458</v>
      </c>
      <c r="W88" s="24">
        <f ca="1">SQRT(Inputs!$B$38)*L88+SQRT(1-Inputs!$B$38)*_xlfn.NORM.S.INV(RAND())</f>
        <v>-4.8849455349572968E-2</v>
      </c>
      <c r="X88" s="24">
        <f ca="1">SQRT(Inputs!$B$38)*M88+SQRT(1-Inputs!$B$38)*_xlfn.NORM.S.INV(RAND())</f>
        <v>-0.8351174769631039</v>
      </c>
      <c r="Y88" s="24">
        <f ca="1">SQRT(Inputs!$B$38)*C88+SQRT(1-Inputs!$B$38)*_xlfn.NORM.S.INV(RAND())</f>
        <v>0.31237592044363371</v>
      </c>
      <c r="Z88" s="24">
        <f ca="1">SQRT(Inputs!$B$38)*D88+SQRT(1-Inputs!$B$38)*_xlfn.NORM.S.INV(RAND())</f>
        <v>-1.0407630198653983</v>
      </c>
      <c r="AA88" s="24">
        <f ca="1">SQRT(Inputs!$B$38)*E88+SQRT(1-Inputs!$B$38)*_xlfn.NORM.S.INV(RAND())</f>
        <v>0.14438314009890402</v>
      </c>
      <c r="AB88" s="24">
        <f ca="1">SQRT(Inputs!$B$38)*F88+SQRT(1-Inputs!$B$38)*_xlfn.NORM.S.INV(RAND())</f>
        <v>-1.125363581544115</v>
      </c>
      <c r="AC88" s="24">
        <f ca="1">SQRT(Inputs!$B$38)*G88+SQRT(1-Inputs!$B$38)*_xlfn.NORM.S.INV(RAND())</f>
        <v>0.33131171277976712</v>
      </c>
      <c r="AD88" s="24">
        <f ca="1">SQRT(Inputs!$B$38)*H88+SQRT(1-Inputs!$B$38)*_xlfn.NORM.S.INV(RAND())</f>
        <v>1.6377667601283115</v>
      </c>
      <c r="AE88" s="24">
        <f ca="1">SQRT(Inputs!$B$38)*I88+SQRT(1-Inputs!$B$38)*_xlfn.NORM.S.INV(RAND())</f>
        <v>1.5578075945668828</v>
      </c>
      <c r="AF88" s="24">
        <f ca="1">SQRT(Inputs!$B$38)*J88+SQRT(1-Inputs!$B$38)*_xlfn.NORM.S.INV(RAND())</f>
        <v>1.5855085326555942</v>
      </c>
      <c r="AG88" s="24">
        <f ca="1">SQRT(Inputs!$B$38)*K88+SQRT(1-Inputs!$B$38)*_xlfn.NORM.S.INV(RAND())</f>
        <v>-0.1465444559657551</v>
      </c>
      <c r="AH88" s="24">
        <f ca="1">SQRT(Inputs!$B$38)*L88+SQRT(1-Inputs!$B$38)*_xlfn.NORM.S.INV(RAND())</f>
        <v>0.16997111323900099</v>
      </c>
      <c r="AI88" s="24">
        <f ca="1">SQRT(Inputs!$B$38)*M88+SQRT(1-Inputs!$B$38)*_xlfn.NORM.S.INV(RAND())</f>
        <v>-0.37518572126032951</v>
      </c>
      <c r="AJ88" s="24">
        <f ca="1">SQRT(Inputs!$B$38)*C88+SQRT(1-Inputs!$B$38)*_xlfn.NORM.S.INV(RAND())</f>
        <v>1.1017587626532874</v>
      </c>
      <c r="AK88" s="24">
        <f ca="1">SQRT(Inputs!$B$38)*D88+SQRT(1-Inputs!$B$38)*_xlfn.NORM.S.INV(RAND())</f>
        <v>-1.8796507353811533</v>
      </c>
      <c r="AL88" s="24">
        <f ca="1">SQRT(Inputs!$B$38)*E88+SQRT(1-Inputs!$B$38)*_xlfn.NORM.S.INV(RAND())</f>
        <v>-0.7385993112396132</v>
      </c>
      <c r="AM88" s="24">
        <f ca="1">SQRT(Inputs!$B$38)*F88+SQRT(1-Inputs!$B$38)*_xlfn.NORM.S.INV(RAND())</f>
        <v>1.8559992396198961</v>
      </c>
      <c r="AN88" s="24">
        <f ca="1">SQRT(Inputs!$B$38)*G88+SQRT(1-Inputs!$B$38)*_xlfn.NORM.S.INV(RAND())</f>
        <v>1.6129946267703856</v>
      </c>
      <c r="AO88" s="24">
        <f ca="1">SQRT(Inputs!$B$38)*H88+SQRT(1-Inputs!$B$38)*_xlfn.NORM.S.INV(RAND())</f>
        <v>2.0929265482559507</v>
      </c>
      <c r="AP88" s="24">
        <f ca="1">SQRT(Inputs!$B$38)*I88+SQRT(1-Inputs!$B$38)*_xlfn.NORM.S.INV(RAND())</f>
        <v>-9.2910095679029067E-2</v>
      </c>
      <c r="AQ88" s="24">
        <f ca="1">SQRT(Inputs!$B$38)*J88+SQRT(1-Inputs!$B$38)*_xlfn.NORM.S.INV(RAND())</f>
        <v>-0.18401811174313137</v>
      </c>
      <c r="AR88" s="24">
        <f ca="1">SQRT(Inputs!$B$38)*K88+SQRT(1-Inputs!$B$38)*_xlfn.NORM.S.INV(RAND())</f>
        <v>0.26011046698383</v>
      </c>
      <c r="AS88" s="24">
        <f ca="1">SQRT(Inputs!$B$38)*L88+SQRT(1-Inputs!$B$38)*_xlfn.NORM.S.INV(RAND())</f>
        <v>-0.20112575903273788</v>
      </c>
      <c r="AT88" s="24">
        <f ca="1">SQRT(Inputs!$B$38)*M88+SQRT(1-Inputs!$B$38)*_xlfn.NORM.S.INV(RAND())</f>
        <v>0.95182000711560077</v>
      </c>
      <c r="AU88" s="15">
        <f ca="1">Inputs!$B$6*EXP($B$8-0.5*C$5^2+C$5*N88)</f>
        <v>6895.1044330388431</v>
      </c>
      <c r="AV88" s="15">
        <f t="shared" ca="1" si="37"/>
        <v>6738.3757539482158</v>
      </c>
      <c r="AW88" s="15">
        <f t="shared" ca="1" si="38"/>
        <v>8672.4460426725018</v>
      </c>
      <c r="AX88" s="15">
        <f t="shared" ca="1" si="39"/>
        <v>9757.2476905873318</v>
      </c>
      <c r="AY88" s="15">
        <f t="shared" ca="1" si="40"/>
        <v>12369.743438073721</v>
      </c>
      <c r="AZ88" s="15">
        <f t="shared" ca="1" si="41"/>
        <v>17541.892605864225</v>
      </c>
      <c r="BA88" s="15">
        <f t="shared" ca="1" si="42"/>
        <v>23063.436321742636</v>
      </c>
      <c r="BB88" s="15">
        <f t="shared" ca="1" si="43"/>
        <v>24490.12181630198</v>
      </c>
      <c r="BC88" s="15">
        <f t="shared" ca="1" si="44"/>
        <v>28387.311216593047</v>
      </c>
      <c r="BD88" s="15">
        <f t="shared" ca="1" si="45"/>
        <v>34618.596953255226</v>
      </c>
      <c r="BE88" s="15">
        <f t="shared" ca="1" si="46"/>
        <v>39313.679351214843</v>
      </c>
      <c r="BF88" s="15">
        <f ca="1">Inputs!$B$13*EXP($B$9-0.5*C$6^2+C$6*Y88)</f>
        <v>14714.622936673764</v>
      </c>
      <c r="BG88" s="15">
        <f t="shared" ca="1" si="47"/>
        <v>14862.805244953686</v>
      </c>
      <c r="BH88" s="15">
        <f t="shared" ca="1" si="48"/>
        <v>18599.731501077331</v>
      </c>
      <c r="BI88" s="15">
        <f t="shared" ca="1" si="49"/>
        <v>19147.627966521297</v>
      </c>
      <c r="BJ88" s="15">
        <f t="shared" ca="1" si="50"/>
        <v>24621.982704257382</v>
      </c>
      <c r="BK88" s="15">
        <f t="shared" ca="1" si="51"/>
        <v>37767.003643948403</v>
      </c>
      <c r="BL88" s="15">
        <f t="shared" ca="1" si="52"/>
        <v>56770.130270447924</v>
      </c>
      <c r="BM88" s="15">
        <f t="shared" ca="1" si="53"/>
        <v>84974.450506429188</v>
      </c>
      <c r="BN88" s="15">
        <f t="shared" ca="1" si="54"/>
        <v>102688.66095244462</v>
      </c>
      <c r="BO88" s="15">
        <f t="shared" ca="1" si="55"/>
        <v>128868.94517963499</v>
      </c>
      <c r="BP88" s="15">
        <f t="shared" ca="1" si="56"/>
        <v>152012.60004125684</v>
      </c>
      <c r="BQ88" s="15">
        <f ca="1">Inputs!$B$20*EXP($B$10-0.5*C$7^2+C$7*AJ88)</f>
        <v>6340.4399986374474</v>
      </c>
      <c r="BR88" s="15">
        <f t="shared" ca="1" si="57"/>
        <v>4735.9871428727265</v>
      </c>
      <c r="BS88" s="15">
        <f t="shared" ca="1" si="58"/>
        <v>5245.8097073600911</v>
      </c>
      <c r="BT88" s="15">
        <f t="shared" ca="1" si="59"/>
        <v>11769.588923247034</v>
      </c>
      <c r="BU88" s="15">
        <f t="shared" ca="1" si="60"/>
        <v>24098.519885919282</v>
      </c>
      <c r="BV88" s="15">
        <f t="shared" ca="1" si="61"/>
        <v>53726.914512152347</v>
      </c>
      <c r="BW88" s="15">
        <f t="shared" ca="1" si="62"/>
        <v>73512.986364994285</v>
      </c>
      <c r="BX88" s="15">
        <f t="shared" ca="1" si="63"/>
        <v>99095.72648759927</v>
      </c>
      <c r="BY88" s="15">
        <f t="shared" ca="1" si="64"/>
        <v>145934.71376747327</v>
      </c>
      <c r="BZ88" s="15">
        <f t="shared" ca="1" si="65"/>
        <v>197334.10418019854</v>
      </c>
      <c r="CA88" s="15">
        <f t="shared" ca="1" si="66"/>
        <v>328277.30209224363</v>
      </c>
      <c r="CB88" s="15">
        <f ca="1">(AU88*DCF!C$10-DCF!C$5*MAX(AU88*DCF!C$10,0)-MAX(AU88-Inputs!$B$6,0)/Inputs!$B$10)*DCF!C$6</f>
        <v>1029.2926315336658</v>
      </c>
      <c r="CC88" s="15">
        <f ca="1">(AV88*DCF!D$10-DCF!D$5*MAX(AV88*DCF!D$10,0)-MAX(AV88-AU88,0)/Inputs!$B$10)*DCF!D$6</f>
        <v>1642.4334390276319</v>
      </c>
      <c r="CD88" s="15">
        <f ca="1">(AW88*DCF!E$10-DCF!E$5*MAX(AW88*DCF!E$10,0)-MAX(AW88-AV88,0)/Inputs!$B$10)*DCF!E$6</f>
        <v>1566.6970154155451</v>
      </c>
      <c r="CE88" s="15">
        <f ca="1">(AX88*DCF!F$10-DCF!F$5*MAX(AX88*DCF!F$10,0)-MAX(AX88-AW88,0)/Inputs!$B$10)*DCF!F$6</f>
        <v>1904.2712933492742</v>
      </c>
      <c r="CF88" s="15">
        <f ca="1">(AY88*DCF!G$10-DCF!G$5*MAX(AY88*DCF!G$10,0)-MAX(AY88-AX88,0)/Inputs!$B$10)*DCF!G$6</f>
        <v>2046.4932335549745</v>
      </c>
      <c r="CG88" s="15">
        <f ca="1">(AZ88*DCF!H$10-DCF!H$5*MAX(AZ88*DCF!H$10,0)-MAX(AZ88-AY88,0)/Inputs!$B$10)*DCF!H$6</f>
        <v>2487.3632241357845</v>
      </c>
      <c r="CH88" s="15">
        <f ca="1">(BA88*DCF!I$10-DCF!I$5*MAX(BA88*DCF!I$10,0)-MAX(BA88-AZ88,0)/Inputs!$B$10)*DCF!I$6</f>
        <v>3307.1218324531892</v>
      </c>
      <c r="CI88" s="15">
        <f ca="1">(BB88*DCF!J$10-DCF!J$5*MAX(BB88*DCF!J$10,0)-MAX(BB88-BA88,0)/Inputs!$B$10)*DCF!J$6</f>
        <v>3986.3710518928924</v>
      </c>
      <c r="CJ88" s="15">
        <f ca="1">(BC88*DCF!K$10-DCF!K$5*MAX(BC88*DCF!K$10,0)-MAX(BC88-BB88,0)/Inputs!$B$10)*DCF!K$6</f>
        <v>4024.3540131136274</v>
      </c>
      <c r="CK88" s="15">
        <f ca="1">(BD88*DCF!L$10-DCF!L$5*MAX(BD88*DCF!L$10,0)-MAX(BD88-BC88,0)/Inputs!$B$10)*DCF!L$6</f>
        <v>4415.3365875972222</v>
      </c>
      <c r="CL88" s="15">
        <f ca="1">(BE88*DCF!M$10-DCF!M$5*MAX(BE88*DCF!M$10,0)-MAX(BE88-BD88,0)/Inputs!$B$10)*DCF!M$6</f>
        <v>4986.790882459045</v>
      </c>
      <c r="CM88" s="15">
        <f ca="1">(BF88*DCF!C$28-DCF!C$5*MAX(BF88*DCF!C$28,0)-MAX(BF88-Inputs!$B$13,0)/Inputs!$B$17)*DCF!C$6</f>
        <v>3722.3022774733436</v>
      </c>
      <c r="CN88" s="15">
        <f ca="1">(BG88*DCF!D$28-DCF!D$5*MAX(BG88*DCF!D$28,0)-MAX(BG88-BF88,0)/Inputs!$B$17)*DCF!D$6</f>
        <v>4345.8248571015993</v>
      </c>
      <c r="CO88" s="15">
        <f ca="1">(BH88*DCF!E$28-DCF!E$5*MAX(BH88*DCF!E$28,0)-MAX(BH88-BG88,0)/Inputs!$B$17)*DCF!E$6</f>
        <v>4531.2784290664704</v>
      </c>
      <c r="CP88" s="15">
        <f ca="1">(BI88*DCF!F$28-DCF!F$5*MAX(BI88*DCF!F$28,0)-MAX(BI88-BH88,0)/Inputs!$B$17)*DCF!F$6</f>
        <v>5098.3234161771397</v>
      </c>
      <c r="CQ88" s="15">
        <f ca="1">(BJ88*DCF!G$28-DCF!G$5*MAX(BJ88*DCF!G$28,0)-MAX(BJ88-BI88,0)/Inputs!$B$17)*DCF!G$6</f>
        <v>5467.6278321983345</v>
      </c>
      <c r="CR88" s="15">
        <f ca="1">(BK88*DCF!H$28-DCF!H$5*MAX(BK88*DCF!H$28,0)-MAX(BK88-BJ88,0)/Inputs!$B$17)*DCF!H$6</f>
        <v>7297.8293161693409</v>
      </c>
      <c r="CS88" s="15">
        <f ca="1">(BL88*DCF!I$28-DCF!I$5*MAX(BL88*DCF!I$28,0)-MAX(BL88-BK88,0)/Inputs!$B$17)*DCF!I$6</f>
        <v>10622.137295456838</v>
      </c>
      <c r="CT88" s="15">
        <f ca="1">(BM88*DCF!J$28-DCF!J$5*MAX(BM88*DCF!J$28,0)-MAX(BM88-BL88,0)/Inputs!$B$17)*DCF!J$6</f>
        <v>15216.694271109285</v>
      </c>
      <c r="CU88" s="15">
        <f ca="1">(BN88*DCF!K$28-DCF!K$5*MAX(BN88*DCF!K$28,0)-MAX(BN88-BM88,0)/Inputs!$B$17)*DCF!K$6</f>
        <v>19516.36858479659</v>
      </c>
      <c r="CV88" s="15">
        <f ca="1">(BO88*DCF!L$28-DCF!L$5*MAX(BO88*DCF!L$28,0)-MAX(BO88-BN88,0)/Inputs!$B$17)*DCF!L$6</f>
        <v>22749.716690649948</v>
      </c>
      <c r="CW88" s="15">
        <f ca="1">(BP88*DCF!M$28-DCF!M$5*MAX(BP88*DCF!M$28,0)-MAX(BP88-BO88,0)/Inputs!$B$17)*DCF!M$6</f>
        <v>26182.096418423789</v>
      </c>
      <c r="CX88" s="15">
        <f ca="1">(BQ88*DCF!C$46-DCF!C$5*MAX(BQ88*DCF!C$46,0)-MAX(BQ88-Inputs!$B$20,0)/Inputs!$B$24)*DCF!C$6</f>
        <v>-2914.392608755737</v>
      </c>
      <c r="CY88" s="15">
        <f ca="1">(BR88*DCF!D$46-DCF!D$5*MAX(BR88*DCF!D$46,0)-MAX(BR88-BQ88,0)/Inputs!$B$24)*DCF!D$6</f>
        <v>-808.32256064050284</v>
      </c>
      <c r="CZ88" s="15">
        <f ca="1">(BS88*DCF!E$46-DCF!E$5*MAX(BS88*DCF!E$46,0)-MAX(BS88-BR88,0)/Inputs!$B$24)*DCF!E$6</f>
        <v>-821.28415126300229</v>
      </c>
      <c r="DA88" s="15">
        <f ca="1">(BT88*DCF!F$46-DCF!F$5*MAX(BT88*DCF!F$46,0)-MAX(BT88-BS88,0)/Inputs!$B$24)*DCF!F$6</f>
        <v>-3232.6501233059057</v>
      </c>
      <c r="DB88" s="15">
        <f ca="1">(BU88*DCF!G$46-DCF!G$5*MAX(BU88*DCF!G$46,0)-MAX(BU88-BT88,0)/Inputs!$B$24)*DCF!G$6</f>
        <v>-4957.8353820108377</v>
      </c>
      <c r="DC88" s="15">
        <f ca="1">(BV88*DCF!H$46-DCF!H$5*MAX(BV88*DCF!H$46,0)-MAX(BV88-BU88,0)/Inputs!$B$24)*DCF!H$6</f>
        <v>-9206.8420939161479</v>
      </c>
      <c r="DD88" s="15">
        <f ca="1">(BW88*DCF!I$46-DCF!I$5*MAX(BW88*DCF!I$46,0)-MAX(BW88-BV88,0)/Inputs!$B$24)*DCF!I$6</f>
        <v>-3982.0048823090128</v>
      </c>
      <c r="DE88" s="15">
        <f ca="1">(BX88*DCF!J$46-DCF!J$5*MAX(BX88*DCF!J$46,0)-MAX(BX88-BW88,0)/Inputs!$B$24)*DCF!J$6</f>
        <v>-2627.333104548517</v>
      </c>
      <c r="DF88" s="15">
        <f ca="1">(BY88*DCF!K$46-DCF!K$5*MAX(BY88*DCF!K$46,0)-MAX(BY88-BX88,0)/Inputs!$B$24)*DCF!K$6</f>
        <v>-3138.0267718664454</v>
      </c>
      <c r="DG88" s="15">
        <f ca="1">(BZ88*DCF!L$46-DCF!L$5*MAX(BZ88*DCF!L$46,0)-MAX(BZ88-BY88,0)/Inputs!$B$24)*DCF!L$6</f>
        <v>2008.9419300412508</v>
      </c>
      <c r="DH88" s="15">
        <f ca="1">(CA88*DCF!M$46-DCF!M$5*MAX(CA88*DCF!M$46,0)-MAX(CA88-BZ88,0)/Inputs!$B$24)*DCF!M$6</f>
        <v>-1638.8353646457026</v>
      </c>
      <c r="DI88" s="15">
        <f ca="1">SUM(CB88:CL88)+BE88*DCF!M$10*(1+Inputs!$B$30)*(1-Inputs!$B$33)*(1-Inputs!$B$30/Inputs!$B$31)/(Inputs!$B$29-Inputs!$B$30)*DCF!M$6</f>
        <v>140807.01470855376</v>
      </c>
      <c r="DJ88" s="15">
        <f ca="1">SUM(CM88:CW88)+BP88*DCF!M$28*(1+Inputs!$B$30)*(1-Inputs!$B$33)*(1-Inputs!$B$30/Inputs!$B$31)/(Inputs!$B$29-Inputs!$B$30)*DCF!M$6</f>
        <v>688820.96748642519</v>
      </c>
      <c r="DK88" s="15">
        <f ca="1">SUM(CX88:DH88)+CA88*DCF!M$46*(1+Inputs!$B$30)*(1-Inputs!$B$33)*(1-Inputs!$B$30/Inputs!$B$31)/(Inputs!$B$29-Inputs!$B$30)*DCF!M$6</f>
        <v>476237.01085379662</v>
      </c>
      <c r="DM88" s="15">
        <f ca="1">DI88+DJ88+DK88+Inputs!$B$34+Inputs!$B$36-Inputs!$B$35</f>
        <v>1382715.9930487755</v>
      </c>
    </row>
    <row r="89" spans="1:117" x14ac:dyDescent="0.75">
      <c r="A89" s="11">
        <v>76</v>
      </c>
      <c r="C89" s="24">
        <f t="shared" ca="1" si="67"/>
        <v>-1.7197659885809446</v>
      </c>
      <c r="D89" s="24">
        <f t="shared" ca="1" si="67"/>
        <v>-0.1654539961456854</v>
      </c>
      <c r="E89" s="24">
        <f t="shared" ca="1" si="67"/>
        <v>-0.53736125315175376</v>
      </c>
      <c r="F89" s="24">
        <f t="shared" ca="1" si="67"/>
        <v>-0.35324061830540376</v>
      </c>
      <c r="G89" s="24">
        <f t="shared" ca="1" si="67"/>
        <v>0.42398874856622304</v>
      </c>
      <c r="H89" s="24">
        <f t="shared" ca="1" si="67"/>
        <v>8.0787824809614606E-2</v>
      </c>
      <c r="I89" s="24">
        <f t="shared" ca="1" si="67"/>
        <v>-1.1445624514268933</v>
      </c>
      <c r="J89" s="24">
        <f t="shared" ca="1" si="67"/>
        <v>-0.75620561130212227</v>
      </c>
      <c r="K89" s="24">
        <f t="shared" ca="1" si="67"/>
        <v>0.50980010208727145</v>
      </c>
      <c r="L89" s="24">
        <f t="shared" ca="1" si="67"/>
        <v>-2.111898319774018</v>
      </c>
      <c r="M89" s="24">
        <f t="shared" ca="1" si="67"/>
        <v>2.2845964703569943</v>
      </c>
      <c r="N89" s="24">
        <f ca="1">SQRT(Inputs!$B$38)*C89+SQRT(1-Inputs!$B$38)*_xlfn.NORM.S.INV(RAND())</f>
        <v>-1.2420257744946541</v>
      </c>
      <c r="O89" s="24">
        <f ca="1">SQRT(Inputs!$B$38)*D89+SQRT(1-Inputs!$B$38)*_xlfn.NORM.S.INV(RAND())</f>
        <v>-0.2718479671292563</v>
      </c>
      <c r="P89" s="24">
        <f ca="1">SQRT(Inputs!$B$38)*E89+SQRT(1-Inputs!$B$38)*_xlfn.NORM.S.INV(RAND())</f>
        <v>0.77898975220757483</v>
      </c>
      <c r="Q89" s="24">
        <f ca="1">SQRT(Inputs!$B$38)*F89+SQRT(1-Inputs!$B$38)*_xlfn.NORM.S.INV(RAND())</f>
        <v>0.7346876442289505</v>
      </c>
      <c r="R89" s="24">
        <f ca="1">SQRT(Inputs!$B$38)*G89+SQRT(1-Inputs!$B$38)*_xlfn.NORM.S.INV(RAND())</f>
        <v>1.3075527005725078</v>
      </c>
      <c r="S89" s="24">
        <f ca="1">SQRT(Inputs!$B$38)*H89+SQRT(1-Inputs!$B$38)*_xlfn.NORM.S.INV(RAND())</f>
        <v>-0.3245368502709351</v>
      </c>
      <c r="T89" s="24">
        <f ca="1">SQRT(Inputs!$B$38)*I89+SQRT(1-Inputs!$B$38)*_xlfn.NORM.S.INV(RAND())</f>
        <v>-0.36544252036987479</v>
      </c>
      <c r="U89" s="24">
        <f ca="1">SQRT(Inputs!$B$38)*J89+SQRT(1-Inputs!$B$38)*_xlfn.NORM.S.INV(RAND())</f>
        <v>-0.10044699713452665</v>
      </c>
      <c r="V89" s="24">
        <f ca="1">SQRT(Inputs!$B$38)*K89+SQRT(1-Inputs!$B$38)*_xlfn.NORM.S.INV(RAND())</f>
        <v>-0.3018988038860192</v>
      </c>
      <c r="W89" s="24">
        <f ca="1">SQRT(Inputs!$B$38)*L89+SQRT(1-Inputs!$B$38)*_xlfn.NORM.S.INV(RAND())</f>
        <v>-1.6460778540087087</v>
      </c>
      <c r="X89" s="24">
        <f ca="1">SQRT(Inputs!$B$38)*M89+SQRT(1-Inputs!$B$38)*_xlfn.NORM.S.INV(RAND())</f>
        <v>0.21148077835840429</v>
      </c>
      <c r="Y89" s="24">
        <f ca="1">SQRT(Inputs!$B$38)*C89+SQRT(1-Inputs!$B$38)*_xlfn.NORM.S.INV(RAND())</f>
        <v>-0.91679438784486156</v>
      </c>
      <c r="Z89" s="24">
        <f ca="1">SQRT(Inputs!$B$38)*D89+SQRT(1-Inputs!$B$38)*_xlfn.NORM.S.INV(RAND())</f>
        <v>-6.7438104029575854E-2</v>
      </c>
      <c r="AA89" s="24">
        <f ca="1">SQRT(Inputs!$B$38)*E89+SQRT(1-Inputs!$B$38)*_xlfn.NORM.S.INV(RAND())</f>
        <v>-0.88201681994512593</v>
      </c>
      <c r="AB89" s="24">
        <f ca="1">SQRT(Inputs!$B$38)*F89+SQRT(1-Inputs!$B$38)*_xlfn.NORM.S.INV(RAND())</f>
        <v>-4.1924638332242942E-2</v>
      </c>
      <c r="AC89" s="24">
        <f ca="1">SQRT(Inputs!$B$38)*G89+SQRT(1-Inputs!$B$38)*_xlfn.NORM.S.INV(RAND())</f>
        <v>0.11023681402426154</v>
      </c>
      <c r="AD89" s="24">
        <f ca="1">SQRT(Inputs!$B$38)*H89+SQRT(1-Inputs!$B$38)*_xlfn.NORM.S.INV(RAND())</f>
        <v>0.52677094040649786</v>
      </c>
      <c r="AE89" s="24">
        <f ca="1">SQRT(Inputs!$B$38)*I89+SQRT(1-Inputs!$B$38)*_xlfn.NORM.S.INV(RAND())</f>
        <v>-1.8546231979019687</v>
      </c>
      <c r="AF89" s="24">
        <f ca="1">SQRT(Inputs!$B$38)*J89+SQRT(1-Inputs!$B$38)*_xlfn.NORM.S.INV(RAND())</f>
        <v>-0.13403280705644111</v>
      </c>
      <c r="AG89" s="24">
        <f ca="1">SQRT(Inputs!$B$38)*K89+SQRT(1-Inputs!$B$38)*_xlfn.NORM.S.INV(RAND())</f>
        <v>-0.48091943929532244</v>
      </c>
      <c r="AH89" s="24">
        <f ca="1">SQRT(Inputs!$B$38)*L89+SQRT(1-Inputs!$B$38)*_xlfn.NORM.S.INV(RAND())</f>
        <v>-1.4867193115452664</v>
      </c>
      <c r="AI89" s="24">
        <f ca="1">SQRT(Inputs!$B$38)*M89+SQRT(1-Inputs!$B$38)*_xlfn.NORM.S.INV(RAND())</f>
        <v>1.2579451242013631</v>
      </c>
      <c r="AJ89" s="24">
        <f ca="1">SQRT(Inputs!$B$38)*C89+SQRT(1-Inputs!$B$38)*_xlfn.NORM.S.INV(RAND())</f>
        <v>-0.43710119549140669</v>
      </c>
      <c r="AK89" s="24">
        <f ca="1">SQRT(Inputs!$B$38)*D89+SQRT(1-Inputs!$B$38)*_xlfn.NORM.S.INV(RAND())</f>
        <v>-1.2755552367654777</v>
      </c>
      <c r="AL89" s="24">
        <f ca="1">SQRT(Inputs!$B$38)*E89+SQRT(1-Inputs!$B$38)*_xlfn.NORM.S.INV(RAND())</f>
        <v>0.26033422982013305</v>
      </c>
      <c r="AM89" s="24">
        <f ca="1">SQRT(Inputs!$B$38)*F89+SQRT(1-Inputs!$B$38)*_xlfn.NORM.S.INV(RAND())</f>
        <v>-1.2774263192464301</v>
      </c>
      <c r="AN89" s="24">
        <f ca="1">SQRT(Inputs!$B$38)*G89+SQRT(1-Inputs!$B$38)*_xlfn.NORM.S.INV(RAND())</f>
        <v>1.1898070213022236</v>
      </c>
      <c r="AO89" s="24">
        <f ca="1">SQRT(Inputs!$B$38)*H89+SQRT(1-Inputs!$B$38)*_xlfn.NORM.S.INV(RAND())</f>
        <v>1.8419717317141884</v>
      </c>
      <c r="AP89" s="24">
        <f ca="1">SQRT(Inputs!$B$38)*I89+SQRT(1-Inputs!$B$38)*_xlfn.NORM.S.INV(RAND())</f>
        <v>-0.82826039139997687</v>
      </c>
      <c r="AQ89" s="24">
        <f ca="1">SQRT(Inputs!$B$38)*J89+SQRT(1-Inputs!$B$38)*_xlfn.NORM.S.INV(RAND())</f>
        <v>-0.56669831020242789</v>
      </c>
      <c r="AR89" s="24">
        <f ca="1">SQRT(Inputs!$B$38)*K89+SQRT(1-Inputs!$B$38)*_xlfn.NORM.S.INV(RAND())</f>
        <v>0.94059397618055895</v>
      </c>
      <c r="AS89" s="24">
        <f ca="1">SQRT(Inputs!$B$38)*L89+SQRT(1-Inputs!$B$38)*_xlfn.NORM.S.INV(RAND())</f>
        <v>-0.99156153203194131</v>
      </c>
      <c r="AT89" s="24">
        <f ca="1">SQRT(Inputs!$B$38)*M89+SQRT(1-Inputs!$B$38)*_xlfn.NORM.S.INV(RAND())</f>
        <v>0.24013759780845922</v>
      </c>
      <c r="AU89" s="15">
        <f ca="1">Inputs!$B$6*EXP($B$8-0.5*C$5^2+C$5*N89)</f>
        <v>4058.4722328844887</v>
      </c>
      <c r="AV89" s="15">
        <f t="shared" ca="1" si="37"/>
        <v>4746.5552090424599</v>
      </c>
      <c r="AW89" s="15">
        <f t="shared" ca="1" si="38"/>
        <v>6428.7865464325705</v>
      </c>
      <c r="AX89" s="15">
        <f t="shared" ca="1" si="39"/>
        <v>8603.4254409836776</v>
      </c>
      <c r="AY89" s="15">
        <f t="shared" ca="1" si="40"/>
        <v>12248.937492119463</v>
      </c>
      <c r="AZ89" s="15">
        <f t="shared" ca="1" si="41"/>
        <v>14454.854813553166</v>
      </c>
      <c r="BA89" s="15">
        <f t="shared" ca="1" si="42"/>
        <v>17025.266224764458</v>
      </c>
      <c r="BB89" s="15">
        <f t="shared" ca="1" si="43"/>
        <v>20635.39578778567</v>
      </c>
      <c r="BC89" s="15">
        <f t="shared" ca="1" si="44"/>
        <v>24547.221307510041</v>
      </c>
      <c r="BD89" s="15">
        <f t="shared" ca="1" si="45"/>
        <v>25781.392732965316</v>
      </c>
      <c r="BE89" s="15">
        <f t="shared" ca="1" si="46"/>
        <v>32206.201623648823</v>
      </c>
      <c r="BF89" s="15">
        <f ca="1">Inputs!$B$13*EXP($B$9-0.5*C$6^2+C$6*Y89)</f>
        <v>11532.412881511289</v>
      </c>
      <c r="BG89" s="15">
        <f t="shared" ca="1" si="47"/>
        <v>13884.968066714391</v>
      </c>
      <c r="BH89" s="15">
        <f t="shared" ca="1" si="48"/>
        <v>14656.092823652021</v>
      </c>
      <c r="BI89" s="15">
        <f t="shared" ca="1" si="49"/>
        <v>17825.859648754678</v>
      </c>
      <c r="BJ89" s="15">
        <f t="shared" ca="1" si="50"/>
        <v>22203.36915214574</v>
      </c>
      <c r="BK89" s="15">
        <f t="shared" ca="1" si="51"/>
        <v>29276.511812835201</v>
      </c>
      <c r="BL89" s="15">
        <f t="shared" ca="1" si="52"/>
        <v>28279.511631928301</v>
      </c>
      <c r="BM89" s="15">
        <f t="shared" ca="1" si="53"/>
        <v>34187.614383303197</v>
      </c>
      <c r="BN89" s="15">
        <f t="shared" ca="1" si="54"/>
        <v>39691.790680224753</v>
      </c>
      <c r="BO89" s="15">
        <f t="shared" ca="1" si="55"/>
        <v>41085.881945374182</v>
      </c>
      <c r="BP89" s="15">
        <f t="shared" ca="1" si="56"/>
        <v>58315.02751894806</v>
      </c>
      <c r="BQ89" s="15">
        <f ca="1">Inputs!$B$20*EXP($B$10-0.5*C$7^2+C$7*AJ89)</f>
        <v>3673.4863843951152</v>
      </c>
      <c r="BR89" s="15">
        <f t="shared" ca="1" si="57"/>
        <v>3324.2093334887845</v>
      </c>
      <c r="BS89" s="15">
        <f t="shared" ca="1" si="58"/>
        <v>4905.5533221056112</v>
      </c>
      <c r="BT89" s="15">
        <f t="shared" ca="1" si="59"/>
        <v>4837.7935243835427</v>
      </c>
      <c r="BU89" s="15">
        <f t="shared" ca="1" si="60"/>
        <v>8941.3940930772187</v>
      </c>
      <c r="BV89" s="15">
        <f t="shared" ca="1" si="61"/>
        <v>18838.740472872061</v>
      </c>
      <c r="BW89" s="15">
        <f t="shared" ca="1" si="62"/>
        <v>22061.347152891823</v>
      </c>
      <c r="BX89" s="15">
        <f t="shared" ca="1" si="63"/>
        <v>27542.598466364183</v>
      </c>
      <c r="BY89" s="15">
        <f t="shared" ca="1" si="64"/>
        <v>46200.942490486552</v>
      </c>
      <c r="BZ89" s="15">
        <f t="shared" ca="1" si="65"/>
        <v>54024.10126174082</v>
      </c>
      <c r="CA89" s="15">
        <f t="shared" ca="1" si="66"/>
        <v>79195.871700769931</v>
      </c>
      <c r="CB89" s="15">
        <f ca="1">(AU89*DCF!C$10-DCF!C$5*MAX(AU89*DCF!C$10,0)-MAX(AU89-Inputs!$B$6,0)/Inputs!$B$10)*DCF!C$6</f>
        <v>1042.2526653075943</v>
      </c>
      <c r="CC89" s="15">
        <f ca="1">(AV89*DCF!D$10-DCF!D$5*MAX(AV89*DCF!D$10,0)-MAX(AV89-AU89,0)/Inputs!$B$10)*DCF!D$6</f>
        <v>989.16965002276834</v>
      </c>
      <c r="CD89" s="15">
        <f ca="1">(AW89*DCF!E$10-DCF!E$5*MAX(AW89*DCF!E$10,0)-MAX(AW89-AV89,0)/Inputs!$B$10)*DCF!E$6</f>
        <v>1105.3963147008174</v>
      </c>
      <c r="CE89" s="15">
        <f ca="1">(AX89*DCF!F$10-DCF!F$5*MAX(AX89*DCF!F$10,0)-MAX(AX89-AW89,0)/Inputs!$B$10)*DCF!F$6</f>
        <v>1425.6256242972458</v>
      </c>
      <c r="CF89" s="15">
        <f ca="1">(AY89*DCF!G$10-DCF!G$5*MAX(AY89*DCF!G$10,0)-MAX(AY89-AX89,0)/Inputs!$B$10)*DCF!G$6</f>
        <v>1823.0388092475544</v>
      </c>
      <c r="CG89" s="15">
        <f ca="1">(AZ89*DCF!H$10-DCF!H$5*MAX(AZ89*DCF!H$10,0)-MAX(AZ89-AY89,0)/Inputs!$B$10)*DCF!H$6</f>
        <v>2414.7202635400304</v>
      </c>
      <c r="CH89" s="15">
        <f ca="1">(BA89*DCF!I$10-DCF!I$5*MAX(BA89*DCF!I$10,0)-MAX(BA89-AZ89,0)/Inputs!$B$10)*DCF!I$6</f>
        <v>2688.2575251448379</v>
      </c>
      <c r="CI89" s="15">
        <f ca="1">(BB89*DCF!J$10-DCF!J$5*MAX(BB89*DCF!J$10,0)-MAX(BB89-BA89,0)/Inputs!$B$10)*DCF!J$6</f>
        <v>2994.026152879554</v>
      </c>
      <c r="CJ89" s="15">
        <f ca="1">(BC89*DCF!K$10-DCF!K$5*MAX(BC89*DCF!K$10,0)-MAX(BC89-BB89,0)/Inputs!$B$10)*DCF!K$6</f>
        <v>3404.112376031675</v>
      </c>
      <c r="CK89" s="15">
        <f ca="1">(BD89*DCF!L$10-DCF!L$5*MAX(BD89*DCF!L$10,0)-MAX(BD89-BC89,0)/Inputs!$B$10)*DCF!L$6</f>
        <v>3728.7259339655984</v>
      </c>
      <c r="CL89" s="15">
        <f ca="1">(BE89*DCF!M$10-DCF!M$5*MAX(BE89*DCF!M$10,0)-MAX(BE89-BD89,0)/Inputs!$B$10)*DCF!M$6</f>
        <v>3777.1995351290047</v>
      </c>
      <c r="CM89" s="15">
        <f ca="1">(BF89*DCF!C$28-DCF!C$5*MAX(BF89*DCF!C$28,0)-MAX(BF89-Inputs!$B$13,0)/Inputs!$B$17)*DCF!C$6</f>
        <v>3486.0341287782503</v>
      </c>
      <c r="CN89" s="15">
        <f ca="1">(BG89*DCF!D$28-DCF!D$5*MAX(BG89*DCF!D$28,0)-MAX(BG89-BF89,0)/Inputs!$B$17)*DCF!D$6</f>
        <v>3587.5354511454034</v>
      </c>
      <c r="CO89" s="15">
        <f ca="1">(BH89*DCF!E$28-DCF!E$5*MAX(BH89*DCF!E$28,0)-MAX(BH89-BG89,0)/Inputs!$B$17)*DCF!E$6</f>
        <v>3998.8883853181865</v>
      </c>
      <c r="CP89" s="15">
        <f ca="1">(BI89*DCF!F$28-DCF!F$5*MAX(BI89*DCF!F$28,0)-MAX(BI89-BH89,0)/Inputs!$B$17)*DCF!F$6</f>
        <v>4262.1451936227904</v>
      </c>
      <c r="CQ89" s="15">
        <f ca="1">(BJ89*DCF!G$28-DCF!G$5*MAX(BJ89*DCF!G$28,0)-MAX(BJ89-BI89,0)/Inputs!$B$17)*DCF!G$6</f>
        <v>5024.5787290437893</v>
      </c>
      <c r="CR89" s="15">
        <f ca="1">(BK89*DCF!H$28-DCF!H$5*MAX(BK89*DCF!H$28,0)-MAX(BK89-BJ89,0)/Inputs!$B$17)*DCF!H$6</f>
        <v>6141.4364991386465</v>
      </c>
      <c r="CS89" s="15">
        <f ca="1">(BL89*DCF!I$28-DCF!I$5*MAX(BL89*DCF!I$28,0)-MAX(BL89-BK89,0)/Inputs!$B$17)*DCF!I$6</f>
        <v>6650.0130478950941</v>
      </c>
      <c r="CT89" s="15">
        <f ca="1">(BM89*DCF!J$28-DCF!J$5*MAX(BM89*DCF!J$28,0)-MAX(BM89-BL89,0)/Inputs!$B$17)*DCF!J$6</f>
        <v>6843.3099784170608</v>
      </c>
      <c r="CU89" s="15">
        <f ca="1">(BN89*DCF!K$28-DCF!K$5*MAX(BN89*DCF!K$28,0)-MAX(BN89-BM89,0)/Inputs!$B$17)*DCF!K$6</f>
        <v>7708.0523982611367</v>
      </c>
      <c r="CV89" s="15">
        <f ca="1">(BO89*DCF!L$28-DCF!L$5*MAX(BO89*DCF!L$28,0)-MAX(BO89-BN89,0)/Inputs!$B$17)*DCF!L$6</f>
        <v>8039.7520842899421</v>
      </c>
      <c r="CW89" s="15">
        <f ca="1">(BP89*DCF!M$28-DCF!M$5*MAX(BP89*DCF!M$28,0)-MAX(BP89-BO89,0)/Inputs!$B$17)*DCF!M$6</f>
        <v>9171.0763370103723</v>
      </c>
      <c r="CX89" s="15">
        <f ca="1">(BQ89*DCF!C$46-DCF!C$5*MAX(BQ89*DCF!C$46,0)-MAX(BQ89-Inputs!$B$20,0)/Inputs!$B$24)*DCF!C$6</f>
        <v>-1066.6187420751376</v>
      </c>
      <c r="CY89" s="15">
        <f ca="1">(BR89*DCF!D$46-DCF!D$5*MAX(BR89*DCF!D$46,0)-MAX(BR89-BQ89,0)/Inputs!$B$24)*DCF!D$6</f>
        <v>-567.36501166277003</v>
      </c>
      <c r="CZ89" s="15">
        <f ca="1">(BS89*DCF!E$46-DCF!E$5*MAX(BS89*DCF!E$46,0)-MAX(BS89-BR89,0)/Inputs!$B$24)*DCF!E$6</f>
        <v>-1203.4124881494488</v>
      </c>
      <c r="DA89" s="15">
        <f ca="1">(BT89*DCF!F$46-DCF!F$5*MAX(BT89*DCF!F$46,0)-MAX(BT89-BS89,0)/Inputs!$B$24)*DCF!F$6</f>
        <v>-352.31871130952408</v>
      </c>
      <c r="DB89" s="15">
        <f ca="1">(BU89*DCF!G$46-DCF!G$5*MAX(BU89*DCF!G$46,0)-MAX(BU89-BT89,0)/Inputs!$B$24)*DCF!G$6</f>
        <v>-1681.1409853145396</v>
      </c>
      <c r="DC89" s="15">
        <f ca="1">(BV89*DCF!H$46-DCF!H$5*MAX(BV89*DCF!H$46,0)-MAX(BV89-BU89,0)/Inputs!$B$24)*DCF!H$6</f>
        <v>-3075.5397454738541</v>
      </c>
      <c r="DD89" s="15">
        <f ca="1">(BW89*DCF!I$46-DCF!I$5*MAX(BW89*DCF!I$46,0)-MAX(BW89-BV89,0)/Inputs!$B$24)*DCF!I$6</f>
        <v>-415.57034668118553</v>
      </c>
      <c r="DE89" s="15">
        <f ca="1">(BX89*DCF!J$46-DCF!J$5*MAX(BX89*DCF!J$46,0)-MAX(BX89-BW89,0)/Inputs!$B$24)*DCF!J$6</f>
        <v>-298.20247847447001</v>
      </c>
      <c r="DF89" s="15">
        <f ca="1">(BY89*DCF!K$46-DCF!K$5*MAX(BY89*DCF!K$46,0)-MAX(BY89-BX89,0)/Inputs!$B$24)*DCF!K$6</f>
        <v>-1931.6453829828513</v>
      </c>
      <c r="DG89" s="15">
        <f ca="1">(BZ89*DCF!L$46-DCF!L$5*MAX(BZ89*DCF!L$46,0)-MAX(BZ89-BY89,0)/Inputs!$B$24)*DCF!L$6</f>
        <v>1964.0297341834732</v>
      </c>
      <c r="DH89" s="15">
        <f ca="1">(CA89*DCF!M$46-DCF!M$5*MAX(CA89*DCF!M$46,0)-MAX(CA89-BZ89,0)/Inputs!$B$24)*DCF!M$6</f>
        <v>946.3308158940697</v>
      </c>
      <c r="DI89" s="15">
        <f ca="1">SUM(CB89:CL89)+BE89*DCF!M$10*(1+Inputs!$B$30)*(1-Inputs!$B$33)*(1-Inputs!$B$30/Inputs!$B$31)/(Inputs!$B$29-Inputs!$B$30)*DCF!M$6</f>
        <v>115022.80985180834</v>
      </c>
      <c r="DJ89" s="15">
        <f ca="1">SUM(CM89:CW89)+BP89*DCF!M$28*(1+Inputs!$B$30)*(1-Inputs!$B$33)*(1-Inputs!$B$30/Inputs!$B$31)/(Inputs!$B$29-Inputs!$B$30)*DCF!M$6</f>
        <v>281301.47919510672</v>
      </c>
      <c r="DK89" s="15">
        <f ca="1">SUM(CX89:DH89)+CA89*DCF!M$46*(1+Inputs!$B$30)*(1-Inputs!$B$33)*(1-Inputs!$B$30/Inputs!$B$31)/(Inputs!$B$29-Inputs!$B$30)*DCF!M$6</f>
        <v>114764.74565808091</v>
      </c>
      <c r="DM89" s="15">
        <f ca="1">DI89+DJ89+DK89+Inputs!$B$34+Inputs!$B$36-Inputs!$B$35</f>
        <v>587940.03470499604</v>
      </c>
    </row>
    <row r="90" spans="1:117" x14ac:dyDescent="0.75">
      <c r="A90" s="11">
        <v>77</v>
      </c>
      <c r="C90" s="24">
        <f t="shared" ca="1" si="67"/>
        <v>0.33153568519020887</v>
      </c>
      <c r="D90" s="24">
        <f t="shared" ca="1" si="67"/>
        <v>-1.1834506549688451</v>
      </c>
      <c r="E90" s="24">
        <f t="shared" ca="1" si="67"/>
        <v>-0.67499654223035466</v>
      </c>
      <c r="F90" s="24">
        <f t="shared" ca="1" si="67"/>
        <v>-0.28126161458134868</v>
      </c>
      <c r="G90" s="24">
        <f t="shared" ca="1" si="67"/>
        <v>-0.14984728402366618</v>
      </c>
      <c r="H90" s="24">
        <f t="shared" ca="1" si="67"/>
        <v>0.26144408706283556</v>
      </c>
      <c r="I90" s="24">
        <f t="shared" ca="1" si="67"/>
        <v>2.0627359099500868</v>
      </c>
      <c r="J90" s="24">
        <f t="shared" ca="1" si="67"/>
        <v>-0.94365060627606712</v>
      </c>
      <c r="K90" s="24">
        <f t="shared" ca="1" si="67"/>
        <v>0.39690643306781404</v>
      </c>
      <c r="L90" s="24">
        <f t="shared" ca="1" si="67"/>
        <v>-1.2222961202789167</v>
      </c>
      <c r="M90" s="24">
        <f t="shared" ca="1" si="67"/>
        <v>-0.65136914801342671</v>
      </c>
      <c r="N90" s="24">
        <f ca="1">SQRT(Inputs!$B$38)*C90+SQRT(1-Inputs!$B$38)*_xlfn.NORM.S.INV(RAND())</f>
        <v>-1.140475452538924</v>
      </c>
      <c r="O90" s="24">
        <f ca="1">SQRT(Inputs!$B$38)*D90+SQRT(1-Inputs!$B$38)*_xlfn.NORM.S.INV(RAND())</f>
        <v>-1.0041986405420069</v>
      </c>
      <c r="P90" s="24">
        <f ca="1">SQRT(Inputs!$B$38)*E90+SQRT(1-Inputs!$B$38)*_xlfn.NORM.S.INV(RAND())</f>
        <v>-0.57212565338251498</v>
      </c>
      <c r="Q90" s="24">
        <f ca="1">SQRT(Inputs!$B$38)*F90+SQRT(1-Inputs!$B$38)*_xlfn.NORM.S.INV(RAND())</f>
        <v>-0.61219390121424777</v>
      </c>
      <c r="R90" s="24">
        <f ca="1">SQRT(Inputs!$B$38)*G90+SQRT(1-Inputs!$B$38)*_xlfn.NORM.S.INV(RAND())</f>
        <v>-0.43641072099911277</v>
      </c>
      <c r="S90" s="24">
        <f ca="1">SQRT(Inputs!$B$38)*H90+SQRT(1-Inputs!$B$38)*_xlfn.NORM.S.INV(RAND())</f>
        <v>0.10359184854904409</v>
      </c>
      <c r="T90" s="24">
        <f ca="1">SQRT(Inputs!$B$38)*I90+SQRT(1-Inputs!$B$38)*_xlfn.NORM.S.INV(RAND())</f>
        <v>0.12824151334505585</v>
      </c>
      <c r="U90" s="24">
        <f ca="1">SQRT(Inputs!$B$38)*J90+SQRT(1-Inputs!$B$38)*_xlfn.NORM.S.INV(RAND())</f>
        <v>-0.70674777693678459</v>
      </c>
      <c r="V90" s="24">
        <f ca="1">SQRT(Inputs!$B$38)*K90+SQRT(1-Inputs!$B$38)*_xlfn.NORM.S.INV(RAND())</f>
        <v>-0.11929473606400845</v>
      </c>
      <c r="W90" s="24">
        <f ca="1">SQRT(Inputs!$B$38)*L90+SQRT(1-Inputs!$B$38)*_xlfn.NORM.S.INV(RAND())</f>
        <v>-0.67188419535424404</v>
      </c>
      <c r="X90" s="24">
        <f ca="1">SQRT(Inputs!$B$38)*M90+SQRT(1-Inputs!$B$38)*_xlfn.NORM.S.INV(RAND())</f>
        <v>-2.7127922524566688</v>
      </c>
      <c r="Y90" s="24">
        <f ca="1">SQRT(Inputs!$B$38)*C90+SQRT(1-Inputs!$B$38)*_xlfn.NORM.S.INV(RAND())</f>
        <v>0.82074589431807654</v>
      </c>
      <c r="Z90" s="24">
        <f ca="1">SQRT(Inputs!$B$38)*D90+SQRT(1-Inputs!$B$38)*_xlfn.NORM.S.INV(RAND())</f>
        <v>-0.59002659198499963</v>
      </c>
      <c r="AA90" s="24">
        <f ca="1">SQRT(Inputs!$B$38)*E90+SQRT(1-Inputs!$B$38)*_xlfn.NORM.S.INV(RAND())</f>
        <v>-1.0351512964895337E-2</v>
      </c>
      <c r="AB90" s="24">
        <f ca="1">SQRT(Inputs!$B$38)*F90+SQRT(1-Inputs!$B$38)*_xlfn.NORM.S.INV(RAND())</f>
        <v>-0.12504362756631057</v>
      </c>
      <c r="AC90" s="24">
        <f ca="1">SQRT(Inputs!$B$38)*G90+SQRT(1-Inputs!$B$38)*_xlfn.NORM.S.INV(RAND())</f>
        <v>0.59068731179064604</v>
      </c>
      <c r="AD90" s="24">
        <f ca="1">SQRT(Inputs!$B$38)*H90+SQRT(1-Inputs!$B$38)*_xlfn.NORM.S.INV(RAND())</f>
        <v>1.6683576524247126</v>
      </c>
      <c r="AE90" s="24">
        <f ca="1">SQRT(Inputs!$B$38)*I90+SQRT(1-Inputs!$B$38)*_xlfn.NORM.S.INV(RAND())</f>
        <v>0.81874971486865933</v>
      </c>
      <c r="AF90" s="24">
        <f ca="1">SQRT(Inputs!$B$38)*J90+SQRT(1-Inputs!$B$38)*_xlfn.NORM.S.INV(RAND())</f>
        <v>-0.71654898913234444</v>
      </c>
      <c r="AG90" s="24">
        <f ca="1">SQRT(Inputs!$B$38)*K90+SQRT(1-Inputs!$B$38)*_xlfn.NORM.S.INV(RAND())</f>
        <v>0.36264477697548936</v>
      </c>
      <c r="AH90" s="24">
        <f ca="1">SQRT(Inputs!$B$38)*L90+SQRT(1-Inputs!$B$38)*_xlfn.NORM.S.INV(RAND())</f>
        <v>-0.33235876365076944</v>
      </c>
      <c r="AI90" s="24">
        <f ca="1">SQRT(Inputs!$B$38)*M90+SQRT(1-Inputs!$B$38)*_xlfn.NORM.S.INV(RAND())</f>
        <v>0.23711419775813053</v>
      </c>
      <c r="AJ90" s="24">
        <f ca="1">SQRT(Inputs!$B$38)*C90+SQRT(1-Inputs!$B$38)*_xlfn.NORM.S.INV(RAND())</f>
        <v>0.66605125545475896</v>
      </c>
      <c r="AK90" s="24">
        <f ca="1">SQRT(Inputs!$B$38)*D90+SQRT(1-Inputs!$B$38)*_xlfn.NORM.S.INV(RAND())</f>
        <v>-1.3292431201510992</v>
      </c>
      <c r="AL90" s="24">
        <f ca="1">SQRT(Inputs!$B$38)*E90+SQRT(1-Inputs!$B$38)*_xlfn.NORM.S.INV(RAND())</f>
        <v>-2.0636611723022025</v>
      </c>
      <c r="AM90" s="24">
        <f ca="1">SQRT(Inputs!$B$38)*F90+SQRT(1-Inputs!$B$38)*_xlfn.NORM.S.INV(RAND())</f>
        <v>-1.078458021885861</v>
      </c>
      <c r="AN90" s="24">
        <f ca="1">SQRT(Inputs!$B$38)*G90+SQRT(1-Inputs!$B$38)*_xlfn.NORM.S.INV(RAND())</f>
        <v>-0.38993960743801853</v>
      </c>
      <c r="AO90" s="24">
        <f ca="1">SQRT(Inputs!$B$38)*H90+SQRT(1-Inputs!$B$38)*_xlfn.NORM.S.INV(RAND())</f>
        <v>1.2323641615436869</v>
      </c>
      <c r="AP90" s="24">
        <f ca="1">SQRT(Inputs!$B$38)*I90+SQRT(1-Inputs!$B$38)*_xlfn.NORM.S.INV(RAND())</f>
        <v>0.48562102124822948</v>
      </c>
      <c r="AQ90" s="24">
        <f ca="1">SQRT(Inputs!$B$38)*J90+SQRT(1-Inputs!$B$38)*_xlfn.NORM.S.INV(RAND())</f>
        <v>-1.1271807204207933</v>
      </c>
      <c r="AR90" s="24">
        <f ca="1">SQRT(Inputs!$B$38)*K90+SQRT(1-Inputs!$B$38)*_xlfn.NORM.S.INV(RAND())</f>
        <v>0.40898747068960939</v>
      </c>
      <c r="AS90" s="24">
        <f ca="1">SQRT(Inputs!$B$38)*L90+SQRT(1-Inputs!$B$38)*_xlfn.NORM.S.INV(RAND())</f>
        <v>-0.61521165994533322</v>
      </c>
      <c r="AT90" s="24">
        <f ca="1">SQRT(Inputs!$B$38)*M90+SQRT(1-Inputs!$B$38)*_xlfn.NORM.S.INV(RAND())</f>
        <v>-1.3099876807862574</v>
      </c>
      <c r="AU90" s="15">
        <f ca="1">Inputs!$B$6*EXP($B$8-0.5*C$5^2+C$5*N90)</f>
        <v>4125.7378164673237</v>
      </c>
      <c r="AV90" s="15">
        <f t="shared" ca="1" si="37"/>
        <v>4332.6458713192878</v>
      </c>
      <c r="AW90" s="15">
        <f t="shared" ca="1" si="38"/>
        <v>4890.5514113451982</v>
      </c>
      <c r="AX90" s="15">
        <f t="shared" ca="1" si="39"/>
        <v>5531.2281290924475</v>
      </c>
      <c r="AY90" s="15">
        <f t="shared" ca="1" si="40"/>
        <v>6423.831457541256</v>
      </c>
      <c r="AZ90" s="15">
        <f t="shared" ca="1" si="41"/>
        <v>7946.6555763412434</v>
      </c>
      <c r="BA90" s="15">
        <f t="shared" ca="1" si="42"/>
        <v>9856.0761875168664</v>
      </c>
      <c r="BB90" s="15">
        <f t="shared" ca="1" si="43"/>
        <v>11241.951237550189</v>
      </c>
      <c r="BC90" s="15">
        <f t="shared" ca="1" si="44"/>
        <v>13610.887130353205</v>
      </c>
      <c r="BD90" s="15">
        <f t="shared" ca="1" si="45"/>
        <v>15658.973260860101</v>
      </c>
      <c r="BE90" s="15">
        <f t="shared" ca="1" si="46"/>
        <v>14987.348680459922</v>
      </c>
      <c r="BF90" s="15">
        <f ca="1">Inputs!$B$13*EXP($B$9-0.5*C$6^2+C$6*Y90)</f>
        <v>16274.914426554689</v>
      </c>
      <c r="BG90" s="15">
        <f t="shared" ca="1" si="47"/>
        <v>17831.65297807967</v>
      </c>
      <c r="BH90" s="15">
        <f t="shared" ca="1" si="48"/>
        <v>21749.626697233474</v>
      </c>
      <c r="BI90" s="15">
        <f t="shared" ca="1" si="49"/>
        <v>26117.276068012769</v>
      </c>
      <c r="BJ90" s="15">
        <f t="shared" ca="1" si="50"/>
        <v>34863.681944804666</v>
      </c>
      <c r="BK90" s="15">
        <f t="shared" ca="1" si="51"/>
        <v>53699.653703898955</v>
      </c>
      <c r="BL90" s="15">
        <f t="shared" ca="1" si="52"/>
        <v>73347.274265590604</v>
      </c>
      <c r="BM90" s="15">
        <f t="shared" ca="1" si="53"/>
        <v>82480.889201025275</v>
      </c>
      <c r="BN90" s="15">
        <f t="shared" ca="1" si="54"/>
        <v>105946.77293068256</v>
      </c>
      <c r="BO90" s="15">
        <f t="shared" ca="1" si="55"/>
        <v>125416.49280260011</v>
      </c>
      <c r="BP90" s="15">
        <f t="shared" ca="1" si="56"/>
        <v>158567.27609092003</v>
      </c>
      <c r="BQ90" s="15">
        <f ca="1">Inputs!$B$20*EXP($B$10-0.5*C$7^2+C$7*AJ90)</f>
        <v>5432.5587982008392</v>
      </c>
      <c r="BR90" s="15">
        <f t="shared" ca="1" si="57"/>
        <v>4832.9194673142129</v>
      </c>
      <c r="BS90" s="15">
        <f t="shared" ca="1" si="58"/>
        <v>3658.7755147558805</v>
      </c>
      <c r="BT90" s="15">
        <f t="shared" ca="1" si="59"/>
        <v>3801.573921824036</v>
      </c>
      <c r="BU90" s="15">
        <f t="shared" ca="1" si="60"/>
        <v>4794.1521943091839</v>
      </c>
      <c r="BV90" s="15">
        <f t="shared" ca="1" si="61"/>
        <v>8804.6243350128734</v>
      </c>
      <c r="BW90" s="15">
        <f t="shared" ca="1" si="62"/>
        <v>13616.342781399395</v>
      </c>
      <c r="BX90" s="15">
        <f t="shared" ca="1" si="63"/>
        <v>15192.703577168339</v>
      </c>
      <c r="BY90" s="15">
        <f t="shared" ca="1" si="64"/>
        <v>23020.201918408489</v>
      </c>
      <c r="BZ90" s="15">
        <f t="shared" ca="1" si="65"/>
        <v>28846.482973288279</v>
      </c>
      <c r="CA90" s="15">
        <f t="shared" ca="1" si="66"/>
        <v>32105.376169561376</v>
      </c>
      <c r="CB90" s="15">
        <f ca="1">(AU90*DCF!C$10-DCF!C$5*MAX(AU90*DCF!C$10,0)-MAX(AU90-Inputs!$B$6,0)/Inputs!$B$10)*DCF!C$6</f>
        <v>1049.0387091240048</v>
      </c>
      <c r="CC90" s="15">
        <f ca="1">(AV90*DCF!D$10-DCF!D$5*MAX(AV90*DCF!D$10,0)-MAX(AV90-AU90,0)/Inputs!$B$10)*DCF!D$6</f>
        <v>1005.6039644146294</v>
      </c>
      <c r="CD90" s="15">
        <f ca="1">(AW90*DCF!E$10-DCF!E$5*MAX(AW90*DCF!E$10,0)-MAX(AW90-AV90,0)/Inputs!$B$10)*DCF!E$6</f>
        <v>1003.4870384352431</v>
      </c>
      <c r="CE90" s="15">
        <f ca="1">(AX90*DCF!F$10-DCF!F$5*MAX(AX90*DCF!F$10,0)-MAX(AX90-AW90,0)/Inputs!$B$10)*DCF!F$6</f>
        <v>1074.1493448309095</v>
      </c>
      <c r="CF90" s="15">
        <f ca="1">(AY90*DCF!G$10-DCF!G$5*MAX(AY90*DCF!G$10,0)-MAX(AY90-AX90,0)/Inputs!$B$10)*DCF!G$6</f>
        <v>1151.9914750459361</v>
      </c>
      <c r="CG90" s="15">
        <f ca="1">(AZ90*DCF!H$10-DCF!H$5*MAX(AZ90*DCF!H$10,0)-MAX(AZ90-AY90,0)/Inputs!$B$10)*DCF!H$6</f>
        <v>1272.4441576140905</v>
      </c>
      <c r="CH90" s="15">
        <f ca="1">(BA90*DCF!I$10-DCF!I$5*MAX(BA90*DCF!I$10,0)-MAX(BA90-AZ90,0)/Inputs!$B$10)*DCF!I$6</f>
        <v>1487.1336884203074</v>
      </c>
      <c r="CI90" s="15">
        <f ca="1">(BB90*DCF!J$10-DCF!J$5*MAX(BB90*DCF!J$10,0)-MAX(BB90-BA90,0)/Inputs!$B$10)*DCF!J$6</f>
        <v>1719.1383908920052</v>
      </c>
      <c r="CJ90" s="15">
        <f ca="1">(BC90*DCF!K$10-DCF!K$5*MAX(BC90*DCF!K$10,0)-MAX(BC90-BB90,0)/Inputs!$B$10)*DCF!K$6</f>
        <v>1859.5192727199001</v>
      </c>
      <c r="CK90" s="15">
        <f ca="1">(BD90*DCF!L$10-DCF!L$5*MAX(BD90*DCF!L$10,0)-MAX(BD90-BC90,0)/Inputs!$B$10)*DCF!L$6</f>
        <v>2096.820240181964</v>
      </c>
      <c r="CL90" s="15">
        <f ca="1">(BE90*DCF!M$10-DCF!M$5*MAX(BE90*DCF!M$10,0)-MAX(BE90-BD90,0)/Inputs!$B$10)*DCF!M$6</f>
        <v>2114.9087458781883</v>
      </c>
      <c r="CM90" s="15">
        <f ca="1">(BF90*DCF!C$28-DCF!C$5*MAX(BF90*DCF!C$28,0)-MAX(BF90-Inputs!$B$13,0)/Inputs!$B$17)*DCF!C$6</f>
        <v>3838.1485526558454</v>
      </c>
      <c r="CN90" s="15">
        <f ca="1">(BG90*DCF!D$28-DCF!D$5*MAX(BG90*DCF!D$28,0)-MAX(BG90-BF90,0)/Inputs!$B$17)*DCF!D$6</f>
        <v>4919.7093589912083</v>
      </c>
      <c r="CO90" s="15">
        <f ca="1">(BH90*DCF!E$28-DCF!E$5*MAX(BH90*DCF!E$28,0)-MAX(BH90-BG90,0)/Inputs!$B$17)*DCF!E$6</f>
        <v>5387.7028741642162</v>
      </c>
      <c r="CP90" s="15">
        <f ca="1">(BI90*DCF!F$28-DCF!F$5*MAX(BI90*DCF!F$28,0)-MAX(BI90-BH90,0)/Inputs!$B$17)*DCF!F$6</f>
        <v>6294.9528969733037</v>
      </c>
      <c r="CQ90" s="15">
        <f ca="1">(BJ90*DCF!G$28-DCF!G$5*MAX(BJ90*DCF!G$28,0)-MAX(BJ90-BI90,0)/Inputs!$B$17)*DCF!G$6</f>
        <v>7574.587726035782</v>
      </c>
      <c r="CR90" s="15">
        <f ca="1">(BK90*DCF!H$28-DCF!H$5*MAX(BK90*DCF!H$28,0)-MAX(BK90-BJ90,0)/Inputs!$B$17)*DCF!H$6</f>
        <v>10353.935407544823</v>
      </c>
      <c r="CS90" s="15">
        <f ca="1">(BL90*DCF!I$28-DCF!I$5*MAX(BL90*DCF!I$28,0)-MAX(BL90-BK90,0)/Inputs!$B$17)*DCF!I$6</f>
        <v>14427.798414227385</v>
      </c>
      <c r="CT90" s="15">
        <f ca="1">(BM90*DCF!J$28-DCF!J$5*MAX(BM90*DCF!J$28,0)-MAX(BM90-BL90,0)/Inputs!$B$17)*DCF!J$6</f>
        <v>17189.042830729824</v>
      </c>
      <c r="CU90" s="15">
        <f ca="1">(BN90*DCF!K$28-DCF!K$5*MAX(BN90*DCF!K$28,0)-MAX(BN90-BM90,0)/Inputs!$B$17)*DCF!K$6</f>
        <v>19499.923840564836</v>
      </c>
      <c r="CV90" s="15">
        <f ca="1">(BO90*DCF!L$28-DCF!L$5*MAX(BO90*DCF!L$28,0)-MAX(BO90-BN90,0)/Inputs!$B$17)*DCF!L$6</f>
        <v>22820.191521460318</v>
      </c>
      <c r="CW90" s="15">
        <f ca="1">(BP90*DCF!M$28-DCF!M$5*MAX(BP90*DCF!M$28,0)-MAX(BP90-BO90,0)/Inputs!$B$17)*DCF!M$6</f>
        <v>26369.336396716157</v>
      </c>
      <c r="CX90" s="15">
        <f ca="1">(BQ90*DCF!C$46-DCF!C$5*MAX(BQ90*DCF!C$46,0)-MAX(BQ90-Inputs!$B$20,0)/Inputs!$B$24)*DCF!C$6</f>
        <v>-2285.3756107627059</v>
      </c>
      <c r="CY90" s="15">
        <f ca="1">(BR90*DCF!D$46-DCF!D$5*MAX(BR90*DCF!D$46,0)-MAX(BR90-BQ90,0)/Inputs!$B$24)*DCF!D$6</f>
        <v>-824.86664793163766</v>
      </c>
      <c r="CZ90" s="15">
        <f ca="1">(BS90*DCF!E$46-DCF!E$5*MAX(BS90*DCF!E$46,0)-MAX(BS90-BR90,0)/Inputs!$B$24)*DCF!E$6</f>
        <v>-432.65657502599902</v>
      </c>
      <c r="DA90" s="15">
        <f ca="1">(BT90*DCF!F$46-DCF!F$5*MAX(BT90*DCF!F$46,0)-MAX(BT90-BS90,0)/Inputs!$B$24)*DCF!F$6</f>
        <v>-328.85206258656683</v>
      </c>
      <c r="DB90" s="15">
        <f ca="1">(BU90*DCF!G$46-DCF!G$5*MAX(BU90*DCF!G$46,0)-MAX(BU90-BT90,0)/Inputs!$B$24)*DCF!G$6</f>
        <v>-495.14952764028601</v>
      </c>
      <c r="DC90" s="15">
        <f ca="1">(BV90*DCF!H$46-DCF!H$5*MAX(BV90*DCF!H$46,0)-MAX(BV90-BU90,0)/Inputs!$B$24)*DCF!H$6</f>
        <v>-1246.229645153177</v>
      </c>
      <c r="DD90" s="15">
        <f ca="1">(BW90*DCF!I$46-DCF!I$5*MAX(BW90*DCF!I$46,0)-MAX(BW90-BV90,0)/Inputs!$B$24)*DCF!I$6</f>
        <v>-1066.7835081593946</v>
      </c>
      <c r="DE90" s="15">
        <f ca="1">(BX90*DCF!J$46-DCF!J$5*MAX(BX90*DCF!J$46,0)-MAX(BX90-BW90,0)/Inputs!$B$24)*DCF!J$6</f>
        <v>219.26676092109872</v>
      </c>
      <c r="DF90" s="15">
        <f ca="1">(BY90*DCF!K$46-DCF!K$5*MAX(BY90*DCF!K$46,0)-MAX(BY90-BX90,0)/Inputs!$B$24)*DCF!K$6</f>
        <v>-602.53789809550142</v>
      </c>
      <c r="DG90" s="15">
        <f ca="1">(BZ90*DCF!L$46-DCF!L$5*MAX(BZ90*DCF!L$46,0)-MAX(BZ90-BY90,0)/Inputs!$B$24)*DCF!L$6</f>
        <v>675.51733087231833</v>
      </c>
      <c r="DH90" s="15">
        <f ca="1">(CA90*DCF!M$46-DCF!M$5*MAX(CA90*DCF!M$46,0)-MAX(CA90-BZ90,0)/Inputs!$B$24)*DCF!M$6</f>
        <v>1835.6436378704725</v>
      </c>
      <c r="DI90" s="15">
        <f ca="1">SUM(CB90:CL90)+BE90*DCF!M$10*(1+Inputs!$B$30)*(1-Inputs!$B$33)*(1-Inputs!$B$30/Inputs!$B$31)/(Inputs!$B$29-Inputs!$B$30)*DCF!M$6</f>
        <v>57544.224592446146</v>
      </c>
      <c r="DJ90" s="15">
        <f ca="1">SUM(CM90:CW90)+BP90*DCF!M$28*(1+Inputs!$B$30)*(1-Inputs!$B$33)*(1-Inputs!$B$30/Inputs!$B$31)/(Inputs!$B$29-Inputs!$B$30)*DCF!M$6</f>
        <v>727068.43141497346</v>
      </c>
      <c r="DK90" s="15">
        <f ca="1">SUM(CX90:DH90)+CA90*DCF!M$46*(1+Inputs!$B$30)*(1-Inputs!$B$33)*(1-Inputs!$B$30/Inputs!$B$31)/(Inputs!$B$29-Inputs!$B$30)*DCF!M$6</f>
        <v>45086.690937385138</v>
      </c>
      <c r="DM90" s="15">
        <f ca="1">DI90+DJ90+DK90+Inputs!$B$34+Inputs!$B$36-Inputs!$B$35</f>
        <v>906550.34694480477</v>
      </c>
    </row>
    <row r="91" spans="1:117" x14ac:dyDescent="0.75">
      <c r="A91" s="11">
        <v>78</v>
      </c>
      <c r="C91" s="24">
        <f t="shared" ca="1" si="67"/>
        <v>1.2800856800110316</v>
      </c>
      <c r="D91" s="24">
        <f t="shared" ca="1" si="67"/>
        <v>-0.35868489344247018</v>
      </c>
      <c r="E91" s="24">
        <f t="shared" ca="1" si="67"/>
        <v>0.49966186267446105</v>
      </c>
      <c r="F91" s="24">
        <f t="shared" ca="1" si="67"/>
        <v>-1.2363356350314934</v>
      </c>
      <c r="G91" s="24">
        <f t="shared" ca="1" si="67"/>
        <v>0.77107802203282383</v>
      </c>
      <c r="H91" s="24">
        <f t="shared" ca="1" si="67"/>
        <v>-0.1076862921583638</v>
      </c>
      <c r="I91" s="24">
        <f t="shared" ca="1" si="67"/>
        <v>-0.47603673004424052</v>
      </c>
      <c r="J91" s="24">
        <f t="shared" ca="1" si="67"/>
        <v>1.1858399039267493</v>
      </c>
      <c r="K91" s="24">
        <f t="shared" ca="1" si="67"/>
        <v>0.20037585207062425</v>
      </c>
      <c r="L91" s="24">
        <f t="shared" ca="1" si="67"/>
        <v>-1.4580126175187291</v>
      </c>
      <c r="M91" s="24">
        <f t="shared" ca="1" si="67"/>
        <v>-0.32723902887656714</v>
      </c>
      <c r="N91" s="24">
        <f ca="1">SQRT(Inputs!$B$38)*C91+SQRT(1-Inputs!$B$38)*_xlfn.NORM.S.INV(RAND())</f>
        <v>1.5357154602237886</v>
      </c>
      <c r="O91" s="24">
        <f ca="1">SQRT(Inputs!$B$38)*D91+SQRT(1-Inputs!$B$38)*_xlfn.NORM.S.INV(RAND())</f>
        <v>0.18713525659631897</v>
      </c>
      <c r="P91" s="24">
        <f ca="1">SQRT(Inputs!$B$38)*E91+SQRT(1-Inputs!$B$38)*_xlfn.NORM.S.INV(RAND())</f>
        <v>1.3004620953660997</v>
      </c>
      <c r="Q91" s="24">
        <f ca="1">SQRT(Inputs!$B$38)*F91+SQRT(1-Inputs!$B$38)*_xlfn.NORM.S.INV(RAND())</f>
        <v>-1.3793294061236305</v>
      </c>
      <c r="R91" s="24">
        <f ca="1">SQRT(Inputs!$B$38)*G91+SQRT(1-Inputs!$B$38)*_xlfn.NORM.S.INV(RAND())</f>
        <v>0.88969648013480329</v>
      </c>
      <c r="S91" s="24">
        <f ca="1">SQRT(Inputs!$B$38)*H91+SQRT(1-Inputs!$B$38)*_xlfn.NORM.S.INV(RAND())</f>
        <v>-1.5608828866216582</v>
      </c>
      <c r="T91" s="24">
        <f ca="1">SQRT(Inputs!$B$38)*I91+SQRT(1-Inputs!$B$38)*_xlfn.NORM.S.INV(RAND())</f>
        <v>-1.2739615021425871E-2</v>
      </c>
      <c r="U91" s="24">
        <f ca="1">SQRT(Inputs!$B$38)*J91+SQRT(1-Inputs!$B$38)*_xlfn.NORM.S.INV(RAND())</f>
        <v>1.0825885160010191</v>
      </c>
      <c r="V91" s="24">
        <f ca="1">SQRT(Inputs!$B$38)*K91+SQRT(1-Inputs!$B$38)*_xlfn.NORM.S.INV(RAND())</f>
        <v>1.0291817543050084</v>
      </c>
      <c r="W91" s="24">
        <f ca="1">SQRT(Inputs!$B$38)*L91+SQRT(1-Inputs!$B$38)*_xlfn.NORM.S.INV(RAND())</f>
        <v>-1.4175590542972869</v>
      </c>
      <c r="X91" s="24">
        <f ca="1">SQRT(Inputs!$B$38)*M91+SQRT(1-Inputs!$B$38)*_xlfn.NORM.S.INV(RAND())</f>
        <v>-0.40868479087140142</v>
      </c>
      <c r="Y91" s="24">
        <f ca="1">SQRT(Inputs!$B$38)*C91+SQRT(1-Inputs!$B$38)*_xlfn.NORM.S.INV(RAND())</f>
        <v>1.0906470561552404</v>
      </c>
      <c r="Z91" s="24">
        <f ca="1">SQRT(Inputs!$B$38)*D91+SQRT(1-Inputs!$B$38)*_xlfn.NORM.S.INV(RAND())</f>
        <v>-0.68763172130949313</v>
      </c>
      <c r="AA91" s="24">
        <f ca="1">SQRT(Inputs!$B$38)*E91+SQRT(1-Inputs!$B$38)*_xlfn.NORM.S.INV(RAND())</f>
        <v>0.13819148527314462</v>
      </c>
      <c r="AB91" s="24">
        <f ca="1">SQRT(Inputs!$B$38)*F91+SQRT(1-Inputs!$B$38)*_xlfn.NORM.S.INV(RAND())</f>
        <v>0.11213778516396888</v>
      </c>
      <c r="AC91" s="24">
        <f ca="1">SQRT(Inputs!$B$38)*G91+SQRT(1-Inputs!$B$38)*_xlfn.NORM.S.INV(RAND())</f>
        <v>0.90152429425438918</v>
      </c>
      <c r="AD91" s="24">
        <f ca="1">SQRT(Inputs!$B$38)*H91+SQRT(1-Inputs!$B$38)*_xlfn.NORM.S.INV(RAND())</f>
        <v>1.4741268734284481</v>
      </c>
      <c r="AE91" s="24">
        <f ca="1">SQRT(Inputs!$B$38)*I91+SQRT(1-Inputs!$B$38)*_xlfn.NORM.S.INV(RAND())</f>
        <v>-0.2459467807507878</v>
      </c>
      <c r="AF91" s="24">
        <f ca="1">SQRT(Inputs!$B$38)*J91+SQRT(1-Inputs!$B$38)*_xlfn.NORM.S.INV(RAND())</f>
        <v>-0.60913035092568113</v>
      </c>
      <c r="AG91" s="24">
        <f ca="1">SQRT(Inputs!$B$38)*K91+SQRT(1-Inputs!$B$38)*_xlfn.NORM.S.INV(RAND())</f>
        <v>-0.19299256591455269</v>
      </c>
      <c r="AH91" s="24">
        <f ca="1">SQRT(Inputs!$B$38)*L91+SQRT(1-Inputs!$B$38)*_xlfn.NORM.S.INV(RAND())</f>
        <v>4.5404699470427135E-3</v>
      </c>
      <c r="AI91" s="24">
        <f ca="1">SQRT(Inputs!$B$38)*M91+SQRT(1-Inputs!$B$38)*_xlfn.NORM.S.INV(RAND())</f>
        <v>-0.15192782534274557</v>
      </c>
      <c r="AJ91" s="24">
        <f ca="1">SQRT(Inputs!$B$38)*C91+SQRT(1-Inputs!$B$38)*_xlfn.NORM.S.INV(RAND())</f>
        <v>-0.10793214263114215</v>
      </c>
      <c r="AK91" s="24">
        <f ca="1">SQRT(Inputs!$B$38)*D91+SQRT(1-Inputs!$B$38)*_xlfn.NORM.S.INV(RAND())</f>
        <v>-1.6128109361630925</v>
      </c>
      <c r="AL91" s="24">
        <f ca="1">SQRT(Inputs!$B$38)*E91+SQRT(1-Inputs!$B$38)*_xlfn.NORM.S.INV(RAND())</f>
        <v>-0.73751038265443336</v>
      </c>
      <c r="AM91" s="24">
        <f ca="1">SQRT(Inputs!$B$38)*F91+SQRT(1-Inputs!$B$38)*_xlfn.NORM.S.INV(RAND())</f>
        <v>-1.6735948734919133</v>
      </c>
      <c r="AN91" s="24">
        <f ca="1">SQRT(Inputs!$B$38)*G91+SQRT(1-Inputs!$B$38)*_xlfn.NORM.S.INV(RAND())</f>
        <v>7.820655857673503E-2</v>
      </c>
      <c r="AO91" s="24">
        <f ca="1">SQRT(Inputs!$B$38)*H91+SQRT(1-Inputs!$B$38)*_xlfn.NORM.S.INV(RAND())</f>
        <v>-1.0064629503731333</v>
      </c>
      <c r="AP91" s="24">
        <f ca="1">SQRT(Inputs!$B$38)*I91+SQRT(1-Inputs!$B$38)*_xlfn.NORM.S.INV(RAND())</f>
        <v>-1.7857178378925618</v>
      </c>
      <c r="AQ91" s="24">
        <f ca="1">SQRT(Inputs!$B$38)*J91+SQRT(1-Inputs!$B$38)*_xlfn.NORM.S.INV(RAND())</f>
        <v>0.3204502433791665</v>
      </c>
      <c r="AR91" s="24">
        <f ca="1">SQRT(Inputs!$B$38)*K91+SQRT(1-Inputs!$B$38)*_xlfn.NORM.S.INV(RAND())</f>
        <v>0.1178190567838984</v>
      </c>
      <c r="AS91" s="24">
        <f ca="1">SQRT(Inputs!$B$38)*L91+SQRT(1-Inputs!$B$38)*_xlfn.NORM.S.INV(RAND())</f>
        <v>-1.8871415449532991</v>
      </c>
      <c r="AT91" s="24">
        <f ca="1">SQRT(Inputs!$B$38)*M91+SQRT(1-Inputs!$B$38)*_xlfn.NORM.S.INV(RAND())</f>
        <v>-7.9317271714606938E-2</v>
      </c>
      <c r="AU91" s="15">
        <f ca="1">Inputs!$B$6*EXP($B$8-0.5*C$5^2+C$5*N91)</f>
        <v>6362.6701334470426</v>
      </c>
      <c r="AV91" s="15">
        <f t="shared" ca="1" si="37"/>
        <v>7960.9303831861835</v>
      </c>
      <c r="AW91" s="15">
        <f t="shared" ca="1" si="38"/>
        <v>11568.077199183052</v>
      </c>
      <c r="AX91" s="15">
        <f t="shared" ca="1" si="39"/>
        <v>11887.812240983405</v>
      </c>
      <c r="AY91" s="15">
        <f t="shared" ca="1" si="40"/>
        <v>16118.890251962046</v>
      </c>
      <c r="AZ91" s="15">
        <f t="shared" ca="1" si="41"/>
        <v>16600.574701903599</v>
      </c>
      <c r="BA91" s="15">
        <f t="shared" ca="1" si="42"/>
        <v>20287.790505273257</v>
      </c>
      <c r="BB91" s="15">
        <f t="shared" ca="1" si="43"/>
        <v>27684.052420873406</v>
      </c>
      <c r="BC91" s="15">
        <f t="shared" ca="1" si="44"/>
        <v>37447.3669915582</v>
      </c>
      <c r="BD91" s="15">
        <f t="shared" ca="1" si="45"/>
        <v>40179.821900642331</v>
      </c>
      <c r="BE91" s="15">
        <f t="shared" ca="1" si="46"/>
        <v>47436.219534589494</v>
      </c>
      <c r="BF91" s="15">
        <f ca="1">Inputs!$B$13*EXP($B$9-0.5*C$6^2+C$6*Y91)</f>
        <v>17169.459791615496</v>
      </c>
      <c r="BG91" s="15">
        <f t="shared" ca="1" si="47"/>
        <v>18483.356958629756</v>
      </c>
      <c r="BH91" s="15">
        <f t="shared" ca="1" si="48"/>
        <v>23106.850153956329</v>
      </c>
      <c r="BI91" s="15">
        <f t="shared" ca="1" si="49"/>
        <v>28778.724322871451</v>
      </c>
      <c r="BJ91" s="15">
        <f t="shared" ca="1" si="50"/>
        <v>40176.842787998838</v>
      </c>
      <c r="BK91" s="15">
        <f t="shared" ca="1" si="51"/>
        <v>60268.432348690942</v>
      </c>
      <c r="BL91" s="15">
        <f t="shared" ca="1" si="52"/>
        <v>71710.091708999491</v>
      </c>
      <c r="BM91" s="15">
        <f t="shared" ca="1" si="53"/>
        <v>81723.134165478987</v>
      </c>
      <c r="BN91" s="15">
        <f t="shared" ca="1" si="54"/>
        <v>98211.375088680812</v>
      </c>
      <c r="BO91" s="15">
        <f t="shared" ca="1" si="55"/>
        <v>120902.76235210907</v>
      </c>
      <c r="BP91" s="15">
        <f t="shared" ca="1" si="56"/>
        <v>146269.14303496334</v>
      </c>
      <c r="BQ91" s="15">
        <f ca="1">Inputs!$B$20*EXP($B$10-0.5*C$7^2+C$7*AJ91)</f>
        <v>4128.4075198294686</v>
      </c>
      <c r="BR91" s="15">
        <f t="shared" ca="1" si="57"/>
        <v>3356.426099617097</v>
      </c>
      <c r="BS91" s="15">
        <f t="shared" ca="1" si="58"/>
        <v>3718.9036780024485</v>
      </c>
      <c r="BT91" s="15">
        <f t="shared" ca="1" si="59"/>
        <v>3305.513953039334</v>
      </c>
      <c r="BU91" s="15">
        <f t="shared" ca="1" si="60"/>
        <v>4668.5612594923059</v>
      </c>
      <c r="BV91" s="15">
        <f t="shared" ca="1" si="61"/>
        <v>5177.5223332001797</v>
      </c>
      <c r="BW91" s="15">
        <f t="shared" ca="1" si="62"/>
        <v>4951.0177057312039</v>
      </c>
      <c r="BX91" s="15">
        <f t="shared" ca="1" si="63"/>
        <v>7384.2566061470889</v>
      </c>
      <c r="BY91" s="15">
        <f t="shared" ca="1" si="64"/>
        <v>10582.475965815976</v>
      </c>
      <c r="BZ91" s="15">
        <f t="shared" ca="1" si="65"/>
        <v>10495.972322254411</v>
      </c>
      <c r="CA91" s="15">
        <f t="shared" ca="1" si="66"/>
        <v>14537.30520806156</v>
      </c>
      <c r="CB91" s="15">
        <f ca="1">(AU91*DCF!C$10-DCF!C$5*MAX(AU91*DCF!C$10,0)-MAX(AU91-Inputs!$B$6,0)/Inputs!$B$10)*DCF!C$6</f>
        <v>1033.0889829912828</v>
      </c>
      <c r="CC91" s="15">
        <f ca="1">(AV91*DCF!D$10-DCF!D$5*MAX(AV91*DCF!D$10,0)-MAX(AV91-AU91,0)/Inputs!$B$10)*DCF!D$6</f>
        <v>1550.7289149120181</v>
      </c>
      <c r="CD91" s="15">
        <f ca="1">(AW91*DCF!E$10-DCF!E$5*MAX(AW91*DCF!E$10,0)-MAX(AW91-AV91,0)/Inputs!$B$10)*DCF!E$6</f>
        <v>1858.4060360380961</v>
      </c>
      <c r="CE91" s="15">
        <f ca="1">(AX91*DCF!F$10-DCF!F$5*MAX(AX91*DCF!F$10,0)-MAX(AX91-AW91,0)/Inputs!$B$10)*DCF!F$6</f>
        <v>2528.5615317623974</v>
      </c>
      <c r="CF91" s="15">
        <f ca="1">(AY91*DCF!G$10-DCF!G$5*MAX(AY91*DCF!G$10,0)-MAX(AY91-AX91,0)/Inputs!$B$10)*DCF!G$6</f>
        <v>2507.8473926516767</v>
      </c>
      <c r="CG91" s="15">
        <f ca="1">(AZ91*DCF!H$10-DCF!H$5*MAX(AZ91*DCF!H$10,0)-MAX(AZ91-AY91,0)/Inputs!$B$10)*DCF!H$6</f>
        <v>3137.4817762443085</v>
      </c>
      <c r="CH91" s="15">
        <f ca="1">(BA91*DCF!I$10-DCF!I$5*MAX(BA91*DCF!I$10,0)-MAX(BA91-AZ91,0)/Inputs!$B$10)*DCF!I$6</f>
        <v>3101.0066443429091</v>
      </c>
      <c r="CI91" s="15">
        <f ca="1">(BB91*DCF!J$10-DCF!J$5*MAX(BB91*DCF!J$10,0)-MAX(BB91-BA91,0)/Inputs!$B$10)*DCF!J$6</f>
        <v>3629.8660187068713</v>
      </c>
      <c r="CJ91" s="15">
        <f ca="1">(BC91*DCF!K$10-DCF!K$5*MAX(BC91*DCF!K$10,0)-MAX(BC91-BB91,0)/Inputs!$B$10)*DCF!K$6</f>
        <v>4661.7092625258783</v>
      </c>
      <c r="CK91" s="15">
        <f ca="1">(BD91*DCF!L$10-DCF!L$5*MAX(BD91*DCF!L$10,0)-MAX(BD91-BC91,0)/Inputs!$B$10)*DCF!L$6</f>
        <v>5706.5305387526523</v>
      </c>
      <c r="CL91" s="15">
        <f ca="1">(BE91*DCF!M$10-DCF!M$5*MAX(BE91*DCF!M$10,0)-MAX(BE91-BD91,0)/Inputs!$B$10)*DCF!M$6</f>
        <v>5827.0098872918197</v>
      </c>
      <c r="CM91" s="15">
        <f ca="1">(BF91*DCF!C$28-DCF!C$5*MAX(BF91*DCF!C$28,0)-MAX(BF91-Inputs!$B$13,0)/Inputs!$B$17)*DCF!C$6</f>
        <v>3904.5654684668611</v>
      </c>
      <c r="CN91" s="15">
        <f ca="1">(BG91*DCF!D$28-DCF!D$5*MAX(BG91*DCF!D$28,0)-MAX(BG91-BF91,0)/Inputs!$B$17)*DCF!D$6</f>
        <v>5163.460413542346</v>
      </c>
      <c r="CO91" s="15">
        <f ca="1">(BH91*DCF!E$28-DCF!E$5*MAX(BH91*DCF!E$28,0)-MAX(BH91-BG91,0)/Inputs!$B$17)*DCF!E$6</f>
        <v>5633.0445469991828</v>
      </c>
      <c r="CP91" s="15">
        <f ca="1">(BI91*DCF!F$28-DCF!F$5*MAX(BI91*DCF!F$28,0)-MAX(BI91-BH91,0)/Inputs!$B$17)*DCF!F$6</f>
        <v>6780.0112539788388</v>
      </c>
      <c r="CQ91" s="15">
        <f ca="1">(BJ91*DCF!G$28-DCF!G$5*MAX(BJ91*DCF!G$28,0)-MAX(BJ91-BI91,0)/Inputs!$B$17)*DCF!G$6</f>
        <v>8507.1357560014385</v>
      </c>
      <c r="CR91" s="15">
        <f ca="1">(BK91*DCF!H$28-DCF!H$5*MAX(BK91*DCF!H$28,0)-MAX(BK91-BJ91,0)/Inputs!$B$17)*DCF!H$6</f>
        <v>11783.379068676881</v>
      </c>
      <c r="CS91" s="15">
        <f ca="1">(BL91*DCF!I$28-DCF!I$5*MAX(BL91*DCF!I$28,0)-MAX(BL91-BK91,0)/Inputs!$B$17)*DCF!I$6</f>
        <v>15220.616968182117</v>
      </c>
      <c r="CT91" s="15">
        <f ca="1">(BM91*DCF!J$28-DCF!J$5*MAX(BM91*DCF!J$28,0)-MAX(BM91-BL91,0)/Inputs!$B$17)*DCF!J$6</f>
        <v>16903.395646305915</v>
      </c>
      <c r="CU91" s="15">
        <f ca="1">(BN91*DCF!K$28-DCF!K$5*MAX(BN91*DCF!K$28,0)-MAX(BN91-BM91,0)/Inputs!$B$17)*DCF!K$6</f>
        <v>18721.005817729954</v>
      </c>
      <c r="CV91" s="15">
        <f ca="1">(BO91*DCF!L$28-DCF!L$5*MAX(BO91*DCF!L$28,0)-MAX(BO91-BN91,0)/Inputs!$B$17)*DCF!L$6</f>
        <v>21555.070516523025</v>
      </c>
      <c r="CW91" s="15">
        <f ca="1">(BP91*DCF!M$28-DCF!M$5*MAX(BP91*DCF!M$28,0)-MAX(BP91-BO91,0)/Inputs!$B$17)*DCF!M$6</f>
        <v>24869.12435344165</v>
      </c>
      <c r="CX91" s="15">
        <f ca="1">(BQ91*DCF!C$46-DCF!C$5*MAX(BQ91*DCF!C$46,0)-MAX(BQ91-Inputs!$B$20,0)/Inputs!$B$24)*DCF!C$6</f>
        <v>-1381.806595724805</v>
      </c>
      <c r="CY91" s="15">
        <f ca="1">(BR91*DCF!D$46-DCF!D$5*MAX(BR91*DCF!D$46,0)-MAX(BR91-BQ91,0)/Inputs!$B$24)*DCF!D$6</f>
        <v>-572.86366233617491</v>
      </c>
      <c r="CZ91" s="15">
        <f ca="1">(BS91*DCF!E$46-DCF!E$5*MAX(BS91*DCF!E$46,0)-MAX(BS91-BR91,0)/Inputs!$B$24)*DCF!E$6</f>
        <v>-582.64551757049958</v>
      </c>
      <c r="DA91" s="15">
        <f ca="1">(BT91*DCF!F$46-DCF!F$5*MAX(BT91*DCF!F$46,0)-MAX(BT91-BS91,0)/Inputs!$B$24)*DCF!F$6</f>
        <v>-240.72842511377488</v>
      </c>
      <c r="DB91" s="15">
        <f ca="1">(BU91*DCF!G$46-DCF!G$5*MAX(BU91*DCF!G$46,0)-MAX(BU91-BT91,0)/Inputs!$B$24)*DCF!G$6</f>
        <v>-615.54336018284073</v>
      </c>
      <c r="DC91" s="15">
        <f ca="1">(BV91*DCF!H$46-DCF!H$5*MAX(BV91*DCF!H$46,0)-MAX(BV91-BU91,0)/Inputs!$B$24)*DCF!H$6</f>
        <v>-158.15653519848425</v>
      </c>
      <c r="DD91" s="15">
        <f ca="1">(BW91*DCF!I$46-DCF!I$5*MAX(BW91*DCF!I$46,0)-MAX(BW91-BV91,0)/Inputs!$B$24)*DCF!I$6</f>
        <v>114.34567279029712</v>
      </c>
      <c r="DE91" s="15">
        <f ca="1">(BX91*DCF!J$46-DCF!J$5*MAX(BX91*DCF!J$46,0)-MAX(BX91-BW91,0)/Inputs!$B$24)*DCF!J$6</f>
        <v>-335.50606418043702</v>
      </c>
      <c r="DF91" s="15">
        <f ca="1">(BY91*DCF!K$46-DCF!K$5*MAX(BY91*DCF!K$46,0)-MAX(BY91-BX91,0)/Inputs!$B$24)*DCF!K$6</f>
        <v>-178.97223887776175</v>
      </c>
      <c r="DG91" s="15">
        <f ca="1">(BZ91*DCF!L$46-DCF!L$5*MAX(BZ91*DCF!L$46,0)-MAX(BZ91-BY91,0)/Inputs!$B$24)*DCF!L$6</f>
        <v>725.53809957910005</v>
      </c>
      <c r="DH91" s="15">
        <f ca="1">(CA91*DCF!M$46-DCF!M$5*MAX(CA91*DCF!M$46,0)-MAX(CA91-BZ91,0)/Inputs!$B$24)*DCF!M$6</f>
        <v>294.80197135530824</v>
      </c>
      <c r="DI91" s="15">
        <f ca="1">SUM(CB91:CL91)+BE91*DCF!M$10*(1+Inputs!$B$30)*(1-Inputs!$B$33)*(1-Inputs!$B$30/Inputs!$B$31)/(Inputs!$B$29-Inputs!$B$30)*DCF!M$6</f>
        <v>167557.86323004685</v>
      </c>
      <c r="DJ91" s="15">
        <f ca="1">SUM(CM91:CW91)+BP91*DCF!M$28*(1+Inputs!$B$30)*(1-Inputs!$B$33)*(1-Inputs!$B$30/Inputs!$B$31)/(Inputs!$B$29-Inputs!$B$30)*DCF!M$6</f>
        <v>681799.42217715608</v>
      </c>
      <c r="DK91" s="15">
        <f ca="1">SUM(CX91:DH91)+CA91*DCF!M$46*(1+Inputs!$B$30)*(1-Inputs!$B$33)*(1-Inputs!$B$30/Inputs!$B$31)/(Inputs!$B$29-Inputs!$B$30)*DCF!M$6</f>
        <v>19544.859250092984</v>
      </c>
      <c r="DM91" s="15">
        <f ca="1">DI91+DJ91+DK91+Inputs!$B$34+Inputs!$B$36-Inputs!$B$35</f>
        <v>945753.1446572959</v>
      </c>
    </row>
    <row r="92" spans="1:117" x14ac:dyDescent="0.75">
      <c r="A92" s="11">
        <v>79</v>
      </c>
      <c r="C92" s="24">
        <f t="shared" ca="1" si="67"/>
        <v>0.46411176260307146</v>
      </c>
      <c r="D92" s="24">
        <f t="shared" ca="1" si="67"/>
        <v>0.12917093360171417</v>
      </c>
      <c r="E92" s="24">
        <f t="shared" ca="1" si="67"/>
        <v>-0.15556031911417317</v>
      </c>
      <c r="F92" s="24">
        <f t="shared" ca="1" si="67"/>
        <v>1.70002260968583</v>
      </c>
      <c r="G92" s="24">
        <f t="shared" ca="1" si="67"/>
        <v>0.70347690193302348</v>
      </c>
      <c r="H92" s="24">
        <f t="shared" ca="1" si="67"/>
        <v>2.4178749586457542</v>
      </c>
      <c r="I92" s="24">
        <f t="shared" ca="1" si="67"/>
        <v>2.4156179150320614</v>
      </c>
      <c r="J92" s="24">
        <f t="shared" ca="1" si="67"/>
        <v>0.49976448213210023</v>
      </c>
      <c r="K92" s="24">
        <f t="shared" ca="1" si="67"/>
        <v>-1.6755157473592768</v>
      </c>
      <c r="L92" s="24">
        <f t="shared" ca="1" si="67"/>
        <v>2.5751443706344919</v>
      </c>
      <c r="M92" s="24">
        <f t="shared" ca="1" si="67"/>
        <v>0.70787509502023382</v>
      </c>
      <c r="N92" s="24">
        <f ca="1">SQRT(Inputs!$B$38)*C92+SQRT(1-Inputs!$B$38)*_xlfn.NORM.S.INV(RAND())</f>
        <v>-2.9691305646234067E-2</v>
      </c>
      <c r="O92" s="24">
        <f ca="1">SQRT(Inputs!$B$38)*D92+SQRT(1-Inputs!$B$38)*_xlfn.NORM.S.INV(RAND())</f>
        <v>0.26876952834838669</v>
      </c>
      <c r="P92" s="24">
        <f ca="1">SQRT(Inputs!$B$38)*E92+SQRT(1-Inputs!$B$38)*_xlfn.NORM.S.INV(RAND())</f>
        <v>0.51733018484372462</v>
      </c>
      <c r="Q92" s="24">
        <f ca="1">SQRT(Inputs!$B$38)*F92+SQRT(1-Inputs!$B$38)*_xlfn.NORM.S.INV(RAND())</f>
        <v>2.4852825229428532</v>
      </c>
      <c r="R92" s="24">
        <f ca="1">SQRT(Inputs!$B$38)*G92+SQRT(1-Inputs!$B$38)*_xlfn.NORM.S.INV(RAND())</f>
        <v>-0.11522049072722923</v>
      </c>
      <c r="S92" s="24">
        <f ca="1">SQRT(Inputs!$B$38)*H92+SQRT(1-Inputs!$B$38)*_xlfn.NORM.S.INV(RAND())</f>
        <v>1.5064374661948725</v>
      </c>
      <c r="T92" s="24">
        <f ca="1">SQRT(Inputs!$B$38)*I92+SQRT(1-Inputs!$B$38)*_xlfn.NORM.S.INV(RAND())</f>
        <v>0.49222804922774144</v>
      </c>
      <c r="U92" s="24">
        <f ca="1">SQRT(Inputs!$B$38)*J92+SQRT(1-Inputs!$B$38)*_xlfn.NORM.S.INV(RAND())</f>
        <v>0.23090770826957974</v>
      </c>
      <c r="V92" s="24">
        <f ca="1">SQRT(Inputs!$B$38)*K92+SQRT(1-Inputs!$B$38)*_xlfn.NORM.S.INV(RAND())</f>
        <v>-2.2542686978602275</v>
      </c>
      <c r="W92" s="24">
        <f ca="1">SQRT(Inputs!$B$38)*L92+SQRT(1-Inputs!$B$38)*_xlfn.NORM.S.INV(RAND())</f>
        <v>0.95017237431445367</v>
      </c>
      <c r="X92" s="24">
        <f ca="1">SQRT(Inputs!$B$38)*M92+SQRT(1-Inputs!$B$38)*_xlfn.NORM.S.INV(RAND())</f>
        <v>-0.27163029689857443</v>
      </c>
      <c r="Y92" s="24">
        <f ca="1">SQRT(Inputs!$B$38)*C92+SQRT(1-Inputs!$B$38)*_xlfn.NORM.S.INV(RAND())</f>
        <v>0.399577736532858</v>
      </c>
      <c r="Z92" s="24">
        <f ca="1">SQRT(Inputs!$B$38)*D92+SQRT(1-Inputs!$B$38)*_xlfn.NORM.S.INV(RAND())</f>
        <v>-1.0811222649849122</v>
      </c>
      <c r="AA92" s="24">
        <f ca="1">SQRT(Inputs!$B$38)*E92+SQRT(1-Inputs!$B$38)*_xlfn.NORM.S.INV(RAND())</f>
        <v>-0.54331672262729591</v>
      </c>
      <c r="AB92" s="24">
        <f ca="1">SQRT(Inputs!$B$38)*F92+SQRT(1-Inputs!$B$38)*_xlfn.NORM.S.INV(RAND())</f>
        <v>1.7626387043379055</v>
      </c>
      <c r="AC92" s="24">
        <f ca="1">SQRT(Inputs!$B$38)*G92+SQRT(1-Inputs!$B$38)*_xlfn.NORM.S.INV(RAND())</f>
        <v>0.57827526004976471</v>
      </c>
      <c r="AD92" s="24">
        <f ca="1">SQRT(Inputs!$B$38)*H92+SQRT(1-Inputs!$B$38)*_xlfn.NORM.S.INV(RAND())</f>
        <v>0.91966020113669589</v>
      </c>
      <c r="AE92" s="24">
        <f ca="1">SQRT(Inputs!$B$38)*I92+SQRT(1-Inputs!$B$38)*_xlfn.NORM.S.INV(RAND())</f>
        <v>0.35797940239726245</v>
      </c>
      <c r="AF92" s="24">
        <f ca="1">SQRT(Inputs!$B$38)*J92+SQRT(1-Inputs!$B$38)*_xlfn.NORM.S.INV(RAND())</f>
        <v>0.90739594842964066</v>
      </c>
      <c r="AG92" s="24">
        <f ca="1">SQRT(Inputs!$B$38)*K92+SQRT(1-Inputs!$B$38)*_xlfn.NORM.S.INV(RAND())</f>
        <v>-0.87337825946353387</v>
      </c>
      <c r="AH92" s="24">
        <f ca="1">SQRT(Inputs!$B$38)*L92+SQRT(1-Inputs!$B$38)*_xlfn.NORM.S.INV(RAND())</f>
        <v>2.2245161620817058</v>
      </c>
      <c r="AI92" s="24">
        <f ca="1">SQRT(Inputs!$B$38)*M92+SQRT(1-Inputs!$B$38)*_xlfn.NORM.S.INV(RAND())</f>
        <v>-0.83159941671262105</v>
      </c>
      <c r="AJ92" s="24">
        <f ca="1">SQRT(Inputs!$B$38)*C92+SQRT(1-Inputs!$B$38)*_xlfn.NORM.S.INV(RAND())</f>
        <v>7.7223230922379926E-2</v>
      </c>
      <c r="AK92" s="24">
        <f ca="1">SQRT(Inputs!$B$38)*D92+SQRT(1-Inputs!$B$38)*_xlfn.NORM.S.INV(RAND())</f>
        <v>0.54694489352119258</v>
      </c>
      <c r="AL92" s="24">
        <f ca="1">SQRT(Inputs!$B$38)*E92+SQRT(1-Inputs!$B$38)*_xlfn.NORM.S.INV(RAND())</f>
        <v>-0.64372572660820304</v>
      </c>
      <c r="AM92" s="24">
        <f ca="1">SQRT(Inputs!$B$38)*F92+SQRT(1-Inputs!$B$38)*_xlfn.NORM.S.INV(RAND())</f>
        <v>1.9999807803561291</v>
      </c>
      <c r="AN92" s="24">
        <f ca="1">SQRT(Inputs!$B$38)*G92+SQRT(1-Inputs!$B$38)*_xlfn.NORM.S.INV(RAND())</f>
        <v>-2.169017505770531</v>
      </c>
      <c r="AO92" s="24">
        <f ca="1">SQRT(Inputs!$B$38)*H92+SQRT(1-Inputs!$B$38)*_xlfn.NORM.S.INV(RAND())</f>
        <v>0.72070181864069627</v>
      </c>
      <c r="AP92" s="24">
        <f ca="1">SQRT(Inputs!$B$38)*I92+SQRT(1-Inputs!$B$38)*_xlfn.NORM.S.INV(RAND())</f>
        <v>2.9221591283800672</v>
      </c>
      <c r="AQ92" s="24">
        <f ca="1">SQRT(Inputs!$B$38)*J92+SQRT(1-Inputs!$B$38)*_xlfn.NORM.S.INV(RAND())</f>
        <v>0.24021086875567327</v>
      </c>
      <c r="AR92" s="24">
        <f ca="1">SQRT(Inputs!$B$38)*K92+SQRT(1-Inputs!$B$38)*_xlfn.NORM.S.INV(RAND())</f>
        <v>-1.2251426312513698</v>
      </c>
      <c r="AS92" s="24">
        <f ca="1">SQRT(Inputs!$B$38)*L92+SQRT(1-Inputs!$B$38)*_xlfn.NORM.S.INV(RAND())</f>
        <v>1.3190142304493535</v>
      </c>
      <c r="AT92" s="24">
        <f ca="1">SQRT(Inputs!$B$38)*M92+SQRT(1-Inputs!$B$38)*_xlfn.NORM.S.INV(RAND())</f>
        <v>1.7238071376768254</v>
      </c>
      <c r="AU92" s="15">
        <f ca="1">Inputs!$B$6*EXP($B$8-0.5*C$5^2+C$5*N92)</f>
        <v>4938.4470244269187</v>
      </c>
      <c r="AV92" s="15">
        <f t="shared" ca="1" si="37"/>
        <v>6253.5638588801266</v>
      </c>
      <c r="AW92" s="15">
        <f t="shared" ca="1" si="38"/>
        <v>8176.1815534854804</v>
      </c>
      <c r="AX92" s="15">
        <f t="shared" ca="1" si="39"/>
        <v>13616.833104107032</v>
      </c>
      <c r="AY92" s="15">
        <f t="shared" ca="1" si="40"/>
        <v>16418.730167260172</v>
      </c>
      <c r="AZ92" s="15">
        <f t="shared" ca="1" si="41"/>
        <v>23703.903327914537</v>
      </c>
      <c r="BA92" s="15">
        <f t="shared" ca="1" si="42"/>
        <v>30541.042390725474</v>
      </c>
      <c r="BB92" s="15">
        <f t="shared" ca="1" si="43"/>
        <v>38266.662945742508</v>
      </c>
      <c r="BC92" s="15">
        <f t="shared" ca="1" si="44"/>
        <v>37701.801126377672</v>
      </c>
      <c r="BD92" s="15">
        <f t="shared" ca="1" si="45"/>
        <v>50481.082888664117</v>
      </c>
      <c r="BE92" s="15">
        <f t="shared" ca="1" si="46"/>
        <v>60346.489190280678</v>
      </c>
      <c r="BF92" s="15">
        <f ca="1">Inputs!$B$13*EXP($B$9-0.5*C$6^2+C$6*Y92)</f>
        <v>14971.214372871986</v>
      </c>
      <c r="BG92" s="15">
        <f t="shared" ca="1" si="47"/>
        <v>15012.25699652066</v>
      </c>
      <c r="BH92" s="15">
        <f t="shared" ca="1" si="48"/>
        <v>16761.628183092547</v>
      </c>
      <c r="BI92" s="15">
        <f t="shared" ca="1" si="49"/>
        <v>26913.922875689412</v>
      </c>
      <c r="BJ92" s="15">
        <f t="shared" ca="1" si="50"/>
        <v>35862.896295736318</v>
      </c>
      <c r="BK92" s="15">
        <f t="shared" ca="1" si="51"/>
        <v>49885.67978121237</v>
      </c>
      <c r="BL92" s="15">
        <f t="shared" ca="1" si="52"/>
        <v>64188.289995654573</v>
      </c>
      <c r="BM92" s="15">
        <f t="shared" ca="1" si="53"/>
        <v>88315.958841453757</v>
      </c>
      <c r="BN92" s="15">
        <f t="shared" ca="1" si="54"/>
        <v>97824.11676126816</v>
      </c>
      <c r="BO92" s="15">
        <f t="shared" ca="1" si="55"/>
        <v>155879.95537746267</v>
      </c>
      <c r="BP92" s="15">
        <f t="shared" ca="1" si="56"/>
        <v>174608.02918015656</v>
      </c>
      <c r="BQ92" s="15">
        <f ca="1">Inputs!$B$20*EXP($B$10-0.5*C$7^2+C$7*AJ92)</f>
        <v>4408.62632424802</v>
      </c>
      <c r="BR92" s="15">
        <f t="shared" ca="1" si="57"/>
        <v>7116.6950119708263</v>
      </c>
      <c r="BS92" s="15">
        <f t="shared" ca="1" si="58"/>
        <v>8100.5408216982141</v>
      </c>
      <c r="BT92" s="15">
        <f t="shared" ca="1" si="59"/>
        <v>18874.111397166107</v>
      </c>
      <c r="BU92" s="15">
        <f t="shared" ca="1" si="60"/>
        <v>15475.988544508713</v>
      </c>
      <c r="BV92" s="15">
        <f t="shared" ca="1" si="61"/>
        <v>25327.559341125947</v>
      </c>
      <c r="BW92" s="15">
        <f t="shared" ca="1" si="62"/>
        <v>65600.165331011536</v>
      </c>
      <c r="BX92" s="15">
        <f t="shared" ca="1" si="63"/>
        <v>96278.919765507133</v>
      </c>
      <c r="BY92" s="15">
        <f t="shared" ca="1" si="64"/>
        <v>106714.47346807811</v>
      </c>
      <c r="BZ92" s="15">
        <f t="shared" ca="1" si="65"/>
        <v>190823.48428920624</v>
      </c>
      <c r="CA92" s="15">
        <f t="shared" ca="1" si="66"/>
        <v>364123.09708034189</v>
      </c>
      <c r="CB92" s="15">
        <f ca="1">(AU92*DCF!C$10-DCF!C$5*MAX(AU92*DCF!C$10,0)-MAX(AU92-Inputs!$B$6,0)/Inputs!$B$10)*DCF!C$6</f>
        <v>1043.2439476132949</v>
      </c>
      <c r="CC92" s="15">
        <f ca="1">(AV92*DCF!D$10-DCF!D$5*MAX(AV92*DCF!D$10,0)-MAX(AV92-AU92,0)/Inputs!$B$10)*DCF!D$6</f>
        <v>1203.6070030688024</v>
      </c>
      <c r="CD92" s="15">
        <f ca="1">(AW92*DCF!E$10-DCF!E$5*MAX(AW92*DCF!E$10,0)-MAX(AW92-AV92,0)/Inputs!$B$10)*DCF!E$6</f>
        <v>1454.6970431947695</v>
      </c>
      <c r="CE92" s="15">
        <f ca="1">(AX92*DCF!F$10-DCF!F$5*MAX(AX92*DCF!F$10,0)-MAX(AX92-AW92,0)/Inputs!$B$10)*DCF!F$6</f>
        <v>1840.4682675954982</v>
      </c>
      <c r="CF92" s="15">
        <f ca="1">(AY92*DCF!G$10-DCF!G$5*MAX(AY92*DCF!G$10,0)-MAX(AY92-AX92,0)/Inputs!$B$10)*DCF!G$6</f>
        <v>2844.3396397577831</v>
      </c>
      <c r="CG92" s="15">
        <f ca="1">(AZ92*DCF!H$10-DCF!H$5*MAX(AZ92*DCF!H$10,0)-MAX(AZ92-AY92,0)/Inputs!$B$10)*DCF!H$6</f>
        <v>3308.5167348239247</v>
      </c>
      <c r="CH92" s="15">
        <f ca="1">(BA92*DCF!I$10-DCF!I$5*MAX(BA92*DCF!I$10,0)-MAX(BA92-AZ92,0)/Inputs!$B$10)*DCF!I$6</f>
        <v>4457.2039461640279</v>
      </c>
      <c r="CI92" s="15">
        <f ca="1">(BB92*DCF!J$10-DCF!J$5*MAX(BB92*DCF!J$10,0)-MAX(BB92-BA92,0)/Inputs!$B$10)*DCF!J$6</f>
        <v>5395.9576654544462</v>
      </c>
      <c r="CJ92" s="15">
        <f ca="1">(BC92*DCF!K$10-DCF!K$5*MAX(BC92*DCF!K$10,0)-MAX(BC92-BB92,0)/Inputs!$B$10)*DCF!K$6</f>
        <v>6069.3844869405812</v>
      </c>
      <c r="CK92" s="15">
        <f ca="1">(BD92*DCF!L$10-DCF!L$5*MAX(BD92*DCF!L$10,0)-MAX(BD92-BC92,0)/Inputs!$B$10)*DCF!L$6</f>
        <v>5960.9391997579651</v>
      </c>
      <c r="CL92" s="15">
        <f ca="1">(BE92*DCF!M$10-DCF!M$5*MAX(BE92*DCF!M$10,0)-MAX(BE92-BD92,0)/Inputs!$B$10)*DCF!M$6</f>
        <v>7337.1419553699698</v>
      </c>
      <c r="CM92" s="15">
        <f ca="1">(BF92*DCF!C$28-DCF!C$5*MAX(BF92*DCF!C$28,0)-MAX(BF92-Inputs!$B$13,0)/Inputs!$B$17)*DCF!C$6</f>
        <v>3741.3533088479758</v>
      </c>
      <c r="CN92" s="15">
        <f ca="1">(BG92*DCF!D$28-DCF!D$5*MAX(BG92*DCF!D$28,0)-MAX(BG92-BF92,0)/Inputs!$B$17)*DCF!D$6</f>
        <v>4412.6996519109452</v>
      </c>
      <c r="CO92" s="15">
        <f ca="1">(BH92*DCF!E$28-DCF!E$5*MAX(BH92*DCF!E$28,0)-MAX(BH92-BG92,0)/Inputs!$B$17)*DCF!E$6</f>
        <v>4402.4145852762476</v>
      </c>
      <c r="CP92" s="15">
        <f ca="1">(BI92*DCF!F$28-DCF!F$5*MAX(BI92*DCF!F$28,0)-MAX(BI92-BH92,0)/Inputs!$B$17)*DCF!F$6</f>
        <v>5458.035406762514</v>
      </c>
      <c r="CQ92" s="15">
        <f ca="1">(BJ92*DCF!G$28-DCF!G$5*MAX(BJ92*DCF!G$28,0)-MAX(BJ92-BI92,0)/Inputs!$B$17)*DCF!G$6</f>
        <v>7799.7716107499255</v>
      </c>
      <c r="CR92" s="15">
        <f ca="1">(BK92*DCF!H$28-DCF!H$5*MAX(BK92*DCF!H$28,0)-MAX(BK92-BJ92,0)/Inputs!$B$17)*DCF!H$6</f>
        <v>10158.531960493345</v>
      </c>
      <c r="CS92" s="15">
        <f ca="1">(BL92*DCF!I$28-DCF!I$5*MAX(BL92*DCF!I$28,0)-MAX(BL92-BK92,0)/Inputs!$B$17)*DCF!I$6</f>
        <v>13041.208294449954</v>
      </c>
      <c r="CT92" s="15">
        <f ca="1">(BM92*DCF!J$28-DCF!J$5*MAX(BM92*DCF!J$28,0)-MAX(BM92-BL92,0)/Inputs!$B$17)*DCF!J$6</f>
        <v>16502.658702699242</v>
      </c>
      <c r="CU92" s="15">
        <f ca="1">(BN92*DCF!K$28-DCF!K$5*MAX(BN92*DCF!K$28,0)-MAX(BN92-BM92,0)/Inputs!$B$17)*DCF!K$6</f>
        <v>19494.190545721263</v>
      </c>
      <c r="CV92" s="15">
        <f ca="1">(BO92*DCF!L$28-DCF!L$5*MAX(BO92*DCF!L$28,0)-MAX(BO92-BN92,0)/Inputs!$B$17)*DCF!L$6</f>
        <v>24532.208051665439</v>
      </c>
      <c r="CW92" s="15">
        <f ca="1">(BP92*DCF!M$28-DCF!M$5*MAX(BP92*DCF!M$28,0)-MAX(BP92-BO92,0)/Inputs!$B$17)*DCF!M$6</f>
        <v>30894.991782898593</v>
      </c>
      <c r="CX92" s="15">
        <f ca="1">(BQ92*DCF!C$46-DCF!C$5*MAX(BQ92*DCF!C$46,0)-MAX(BQ92-Inputs!$B$20,0)/Inputs!$B$24)*DCF!C$6</f>
        <v>-1575.9535733819998</v>
      </c>
      <c r="CY92" s="15">
        <f ca="1">(BR92*DCF!D$46-DCF!D$5*MAX(BR92*DCF!D$46,0)-MAX(BR92-BQ92,0)/Inputs!$B$24)*DCF!D$6</f>
        <v>-2370.1643051106516</v>
      </c>
      <c r="CZ92" s="15">
        <f ca="1">(BS92*DCF!E$46-DCF!E$5*MAX(BS92*DCF!E$46,0)-MAX(BS92-BR92,0)/Inputs!$B$24)*DCF!E$6</f>
        <v>-1345.7079896133491</v>
      </c>
      <c r="DA92" s="15">
        <f ca="1">(BT92*DCF!F$46-DCF!F$5*MAX(BT92*DCF!F$46,0)-MAX(BT92-BS92,0)/Inputs!$B$24)*DCF!F$6</f>
        <v>-5297.5297482508722</v>
      </c>
      <c r="DB92" s="15">
        <f ca="1">(BU92*DCF!G$46-DCF!G$5*MAX(BU92*DCF!G$46,0)-MAX(BU92-BT92,0)/Inputs!$B$24)*DCF!G$6</f>
        <v>-520.58167781742532</v>
      </c>
      <c r="DC92" s="15">
        <f ca="1">(BV92*DCF!H$46-DCF!H$5*MAX(BV92*DCF!H$46,0)-MAX(BV92-BU92,0)/Inputs!$B$24)*DCF!H$6</f>
        <v>-3061.3152634730636</v>
      </c>
      <c r="DD92" s="15">
        <f ca="1">(BW92*DCF!I$46-DCF!I$5*MAX(BW92*DCF!I$46,0)-MAX(BW92-BV92,0)/Inputs!$B$24)*DCF!I$6</f>
        <v>-10045.645968899922</v>
      </c>
      <c r="DE92" s="15">
        <f ca="1">(BX92*DCF!J$46-DCF!J$5*MAX(BX92*DCF!J$46,0)-MAX(BX92-BW92,0)/Inputs!$B$24)*DCF!J$6</f>
        <v>-4096.8700932859329</v>
      </c>
      <c r="DF92" s="15">
        <f ca="1">(BY92*DCF!K$46-DCF!K$5*MAX(BY92*DCF!K$46,0)-MAX(BY92-BX92,0)/Inputs!$B$24)*DCF!K$6</f>
        <v>3539.4538037764801</v>
      </c>
      <c r="DG92" s="15">
        <f ca="1">(BZ92*DCF!L$46-DCF!L$5*MAX(BZ92*DCF!L$46,0)-MAX(BZ92-BY92,0)/Inputs!$B$24)*DCF!L$6</f>
        <v>-5843.4033431079906</v>
      </c>
      <c r="DH92" s="15">
        <f ca="1">(CA92*DCF!M$46-DCF!M$5*MAX(CA92*DCF!M$46,0)-MAX(CA92-BZ92,0)/Inputs!$B$24)*DCF!M$6</f>
        <v>-7683.5368317277844</v>
      </c>
      <c r="DI92" s="15">
        <f ca="1">SUM(CB92:CL92)+BE92*DCF!M$10*(1+Inputs!$B$30)*(1-Inputs!$B$33)*(1-Inputs!$B$30/Inputs!$B$31)/(Inputs!$B$29-Inputs!$B$30)*DCF!M$6</f>
        <v>208860.57730599889</v>
      </c>
      <c r="DJ92" s="15">
        <f ca="1">SUM(CM92:CW92)+BP92*DCF!M$28*(1+Inputs!$B$30)*(1-Inputs!$B$33)*(1-Inputs!$B$30/Inputs!$B$31)/(Inputs!$B$29-Inputs!$B$30)*DCF!M$6</f>
        <v>788353.3361155123</v>
      </c>
      <c r="DK92" s="15">
        <f ca="1">SUM(CX92:DH92)+CA92*DCF!M$46*(1+Inputs!$B$30)*(1-Inputs!$B$33)*(1-Inputs!$B$30/Inputs!$B$31)/(Inputs!$B$29-Inputs!$B$30)*DCF!M$6</f>
        <v>524676.18623359385</v>
      </c>
      <c r="DM92" s="15">
        <f ca="1">DI92+DJ92+DK92+Inputs!$B$34+Inputs!$B$36-Inputs!$B$35</f>
        <v>1598741.099655105</v>
      </c>
    </row>
    <row r="93" spans="1:117" x14ac:dyDescent="0.75">
      <c r="A93" s="11">
        <v>80</v>
      </c>
      <c r="C93" s="24">
        <f t="shared" ca="1" si="67"/>
        <v>1.13349289979812</v>
      </c>
      <c r="D93" s="24">
        <f t="shared" ca="1" si="67"/>
        <v>-1.5386427169671046</v>
      </c>
      <c r="E93" s="24">
        <f t="shared" ca="1" si="67"/>
        <v>-1.6737831510013581</v>
      </c>
      <c r="F93" s="24">
        <f t="shared" ca="1" si="67"/>
        <v>2.0231412852885943E-2</v>
      </c>
      <c r="G93" s="24">
        <f t="shared" ca="1" si="67"/>
        <v>-0.91123871757440267</v>
      </c>
      <c r="H93" s="24">
        <f t="shared" ca="1" si="67"/>
        <v>0.48909287177072563</v>
      </c>
      <c r="I93" s="24">
        <f t="shared" ca="1" si="67"/>
        <v>0.60998267300443298</v>
      </c>
      <c r="J93" s="24">
        <f t="shared" ca="1" si="67"/>
        <v>0.29190919542642563</v>
      </c>
      <c r="K93" s="24">
        <f t="shared" ca="1" si="67"/>
        <v>0.11140250407568081</v>
      </c>
      <c r="L93" s="24">
        <f t="shared" ca="1" si="67"/>
        <v>1.5629120255645044</v>
      </c>
      <c r="M93" s="24">
        <f t="shared" ca="1" si="67"/>
        <v>0.42844709140815518</v>
      </c>
      <c r="N93" s="24">
        <f ca="1">SQRT(Inputs!$B$38)*C93+SQRT(1-Inputs!$B$38)*_xlfn.NORM.S.INV(RAND())</f>
        <v>1.5658724196475726</v>
      </c>
      <c r="O93" s="24">
        <f ca="1">SQRT(Inputs!$B$38)*D93+SQRT(1-Inputs!$B$38)*_xlfn.NORM.S.INV(RAND())</f>
        <v>-0.2013106672117031</v>
      </c>
      <c r="P93" s="24">
        <f ca="1">SQRT(Inputs!$B$38)*E93+SQRT(1-Inputs!$B$38)*_xlfn.NORM.S.INV(RAND())</f>
        <v>-1.202442668520493</v>
      </c>
      <c r="Q93" s="24">
        <f ca="1">SQRT(Inputs!$B$38)*F93+SQRT(1-Inputs!$B$38)*_xlfn.NORM.S.INV(RAND())</f>
        <v>1.1725564326403926</v>
      </c>
      <c r="R93" s="24">
        <f ca="1">SQRT(Inputs!$B$38)*G93+SQRT(1-Inputs!$B$38)*_xlfn.NORM.S.INV(RAND())</f>
        <v>-1.3224950569485221</v>
      </c>
      <c r="S93" s="24">
        <f ca="1">SQRT(Inputs!$B$38)*H93+SQRT(1-Inputs!$B$38)*_xlfn.NORM.S.INV(RAND())</f>
        <v>0.68469037821338796</v>
      </c>
      <c r="T93" s="24">
        <f ca="1">SQRT(Inputs!$B$38)*I93+SQRT(1-Inputs!$B$38)*_xlfn.NORM.S.INV(RAND())</f>
        <v>8.3826299558744988E-2</v>
      </c>
      <c r="U93" s="24">
        <f ca="1">SQRT(Inputs!$B$38)*J93+SQRT(1-Inputs!$B$38)*_xlfn.NORM.S.INV(RAND())</f>
        <v>-3.191130895812333E-2</v>
      </c>
      <c r="V93" s="24">
        <f ca="1">SQRT(Inputs!$B$38)*K93+SQRT(1-Inputs!$B$38)*_xlfn.NORM.S.INV(RAND())</f>
        <v>3.0622136542862305E-3</v>
      </c>
      <c r="W93" s="24">
        <f ca="1">SQRT(Inputs!$B$38)*L93+SQRT(1-Inputs!$B$38)*_xlfn.NORM.S.INV(RAND())</f>
        <v>1.0745938641346739</v>
      </c>
      <c r="X93" s="24">
        <f ca="1">SQRT(Inputs!$B$38)*M93+SQRT(1-Inputs!$B$38)*_xlfn.NORM.S.INV(RAND())</f>
        <v>-0.33395197425938494</v>
      </c>
      <c r="Y93" s="24">
        <f ca="1">SQRT(Inputs!$B$38)*C93+SQRT(1-Inputs!$B$38)*_xlfn.NORM.S.INV(RAND())</f>
        <v>-0.775367080502668</v>
      </c>
      <c r="Z93" s="24">
        <f ca="1">SQRT(Inputs!$B$38)*D93+SQRT(1-Inputs!$B$38)*_xlfn.NORM.S.INV(RAND())</f>
        <v>-1.6197622818422837</v>
      </c>
      <c r="AA93" s="24">
        <f ca="1">SQRT(Inputs!$B$38)*E93+SQRT(1-Inputs!$B$38)*_xlfn.NORM.S.INV(RAND())</f>
        <v>-1.5153082399010436</v>
      </c>
      <c r="AB93" s="24">
        <f ca="1">SQRT(Inputs!$B$38)*F93+SQRT(1-Inputs!$B$38)*_xlfn.NORM.S.INV(RAND())</f>
        <v>-0.15266792771103838</v>
      </c>
      <c r="AC93" s="24">
        <f ca="1">SQRT(Inputs!$B$38)*G93+SQRT(1-Inputs!$B$38)*_xlfn.NORM.S.INV(RAND())</f>
        <v>-0.11076417249404208</v>
      </c>
      <c r="AD93" s="24">
        <f ca="1">SQRT(Inputs!$B$38)*H93+SQRT(1-Inputs!$B$38)*_xlfn.NORM.S.INV(RAND())</f>
        <v>-0.18125558183982676</v>
      </c>
      <c r="AE93" s="24">
        <f ca="1">SQRT(Inputs!$B$38)*I93+SQRT(1-Inputs!$B$38)*_xlfn.NORM.S.INV(RAND())</f>
        <v>-0.14006499756925667</v>
      </c>
      <c r="AF93" s="24">
        <f ca="1">SQRT(Inputs!$B$38)*J93+SQRT(1-Inputs!$B$38)*_xlfn.NORM.S.INV(RAND())</f>
        <v>0.35013688552992495</v>
      </c>
      <c r="AG93" s="24">
        <f ca="1">SQRT(Inputs!$B$38)*K93+SQRT(1-Inputs!$B$38)*_xlfn.NORM.S.INV(RAND())</f>
        <v>0.31781113118544385</v>
      </c>
      <c r="AH93" s="24">
        <f ca="1">SQRT(Inputs!$B$38)*L93+SQRT(1-Inputs!$B$38)*_xlfn.NORM.S.INV(RAND())</f>
        <v>2.0166133741693999</v>
      </c>
      <c r="AI93" s="24">
        <f ca="1">SQRT(Inputs!$B$38)*M93+SQRT(1-Inputs!$B$38)*_xlfn.NORM.S.INV(RAND())</f>
        <v>0.84025066333434173</v>
      </c>
      <c r="AJ93" s="24">
        <f ca="1">SQRT(Inputs!$B$38)*C93+SQRT(1-Inputs!$B$38)*_xlfn.NORM.S.INV(RAND())</f>
        <v>-0.9315641980794227</v>
      </c>
      <c r="AK93" s="24">
        <f ca="1">SQRT(Inputs!$B$38)*D93+SQRT(1-Inputs!$B$38)*_xlfn.NORM.S.INV(RAND())</f>
        <v>0.4483242006932473</v>
      </c>
      <c r="AL93" s="24">
        <f ca="1">SQRT(Inputs!$B$38)*E93+SQRT(1-Inputs!$B$38)*_xlfn.NORM.S.INV(RAND())</f>
        <v>0.5696538372141432</v>
      </c>
      <c r="AM93" s="24">
        <f ca="1">SQRT(Inputs!$B$38)*F93+SQRT(1-Inputs!$B$38)*_xlfn.NORM.S.INV(RAND())</f>
        <v>-0.1159159855179448</v>
      </c>
      <c r="AN93" s="24">
        <f ca="1">SQRT(Inputs!$B$38)*G93+SQRT(1-Inputs!$B$38)*_xlfn.NORM.S.INV(RAND())</f>
        <v>-0.63922311774492968</v>
      </c>
      <c r="AO93" s="24">
        <f ca="1">SQRT(Inputs!$B$38)*H93+SQRT(1-Inputs!$B$38)*_xlfn.NORM.S.INV(RAND())</f>
        <v>0.80676360980109973</v>
      </c>
      <c r="AP93" s="24">
        <f ca="1">SQRT(Inputs!$B$38)*I93+SQRT(1-Inputs!$B$38)*_xlfn.NORM.S.INV(RAND())</f>
        <v>-0.42427883475062017</v>
      </c>
      <c r="AQ93" s="24">
        <f ca="1">SQRT(Inputs!$B$38)*J93+SQRT(1-Inputs!$B$38)*_xlfn.NORM.S.INV(RAND())</f>
        <v>1.0280310406234427</v>
      </c>
      <c r="AR93" s="24">
        <f ca="1">SQRT(Inputs!$B$38)*K93+SQRT(1-Inputs!$B$38)*_xlfn.NORM.S.INV(RAND())</f>
        <v>1.3266312474593358</v>
      </c>
      <c r="AS93" s="24">
        <f ca="1">SQRT(Inputs!$B$38)*L93+SQRT(1-Inputs!$B$38)*_xlfn.NORM.S.INV(RAND())</f>
        <v>1.480673067319398</v>
      </c>
      <c r="AT93" s="24">
        <f ca="1">SQRT(Inputs!$B$38)*M93+SQRT(1-Inputs!$B$38)*_xlfn.NORM.S.INV(RAND())</f>
        <v>0.73627743478095264</v>
      </c>
      <c r="AU93" s="15">
        <f ca="1">Inputs!$B$6*EXP($B$8-0.5*C$5^2+C$5*N93)</f>
        <v>6393.8060772451327</v>
      </c>
      <c r="AV93" s="15">
        <f t="shared" ca="1" si="37"/>
        <v>7555.7849789672182</v>
      </c>
      <c r="AW93" s="15">
        <f t="shared" ca="1" si="38"/>
        <v>7833.6005828182806</v>
      </c>
      <c r="AX93" s="15">
        <f t="shared" ca="1" si="39"/>
        <v>11072.904553786246</v>
      </c>
      <c r="AY93" s="15">
        <f t="shared" ca="1" si="40"/>
        <v>11595.556788572259</v>
      </c>
      <c r="AZ93" s="15">
        <f t="shared" ca="1" si="41"/>
        <v>15292.287877378298</v>
      </c>
      <c r="BA93" s="15">
        <f t="shared" ca="1" si="42"/>
        <v>18878.753515584674</v>
      </c>
      <c r="BB93" s="15">
        <f t="shared" ca="1" si="43"/>
        <v>23039.567364894145</v>
      </c>
      <c r="BC93" s="15">
        <f t="shared" ca="1" si="44"/>
        <v>28225.948955727858</v>
      </c>
      <c r="BD93" s="15">
        <f t="shared" ca="1" si="45"/>
        <v>38235.71830143252</v>
      </c>
      <c r="BE93" s="15">
        <f t="shared" ca="1" si="46"/>
        <v>45449.323527013104</v>
      </c>
      <c r="BF93" s="15">
        <f ca="1">Inputs!$B$13*EXP($B$9-0.5*C$6^2+C$6*Y93)</f>
        <v>11860.330017576858</v>
      </c>
      <c r="BG93" s="15">
        <f t="shared" ca="1" si="47"/>
        <v>10791.357242706785</v>
      </c>
      <c r="BH93" s="15">
        <f t="shared" ca="1" si="48"/>
        <v>10254.932536479177</v>
      </c>
      <c r="BI93" s="15">
        <f t="shared" ca="1" si="49"/>
        <v>12262.027778364707</v>
      </c>
      <c r="BJ93" s="15">
        <f t="shared" ca="1" si="50"/>
        <v>14794.342711262492</v>
      </c>
      <c r="BK93" s="15">
        <f t="shared" ca="1" si="51"/>
        <v>17714.673303247455</v>
      </c>
      <c r="BL93" s="15">
        <f t="shared" ca="1" si="52"/>
        <v>21368.92405978161</v>
      </c>
      <c r="BM93" s="15">
        <f t="shared" ca="1" si="53"/>
        <v>27434.759498805306</v>
      </c>
      <c r="BN93" s="15">
        <f t="shared" ca="1" si="54"/>
        <v>35051.146761982782</v>
      </c>
      <c r="BO93" s="15">
        <f t="shared" ca="1" si="55"/>
        <v>54519.406291722531</v>
      </c>
      <c r="BP93" s="15">
        <f t="shared" ca="1" si="56"/>
        <v>73805.1647058503</v>
      </c>
      <c r="BQ93" s="15">
        <f ca="1">Inputs!$B$20*EXP($B$10-0.5*C$7^2+C$7*AJ93)</f>
        <v>3082.5701479187378</v>
      </c>
      <c r="BR93" s="15">
        <f t="shared" ca="1" si="57"/>
        <v>4822.6522495645659</v>
      </c>
      <c r="BS93" s="15">
        <f t="shared" ca="1" si="58"/>
        <v>7777.9870444461822</v>
      </c>
      <c r="BT93" s="15">
        <f t="shared" ca="1" si="59"/>
        <v>10402.956221866849</v>
      </c>
      <c r="BU93" s="15">
        <f t="shared" ca="1" si="60"/>
        <v>12351.192697436461</v>
      </c>
      <c r="BV93" s="15">
        <f t="shared" ca="1" si="61"/>
        <v>20609.366117919049</v>
      </c>
      <c r="BW93" s="15">
        <f t="shared" ca="1" si="62"/>
        <v>26289.239075432557</v>
      </c>
      <c r="BX93" s="15">
        <f t="shared" ca="1" si="63"/>
        <v>45185.14737221512</v>
      </c>
      <c r="BY93" s="15">
        <f t="shared" ca="1" si="64"/>
        <v>81605.222840459144</v>
      </c>
      <c r="BZ93" s="15">
        <f t="shared" ca="1" si="65"/>
        <v>150325.60870892537</v>
      </c>
      <c r="CA93" s="15">
        <f t="shared" ca="1" si="66"/>
        <v>240678.4987499658</v>
      </c>
      <c r="CB93" s="15">
        <f ca="1">(AU93*DCF!C$10-DCF!C$5*MAX(AU93*DCF!C$10,0)-MAX(AU93-Inputs!$B$6,0)/Inputs!$B$10)*DCF!C$6</f>
        <v>1032.8669781623062</v>
      </c>
      <c r="CC93" s="15">
        <f ca="1">(AV93*DCF!D$10-DCF!D$5*MAX(AV93*DCF!D$10,0)-MAX(AV93-AU93,0)/Inputs!$B$10)*DCF!D$6</f>
        <v>1558.3532558235986</v>
      </c>
      <c r="CD93" s="15">
        <f ca="1">(AW93*DCF!E$10-DCF!E$5*MAX(AW93*DCF!E$10,0)-MAX(AW93-AV93,0)/Inputs!$B$10)*DCF!E$6</f>
        <v>1746.0780953492085</v>
      </c>
      <c r="CE93" s="15">
        <f ca="1">(AX93*DCF!F$10-DCF!F$5*MAX(AX93*DCF!F$10,0)-MAX(AX93-AW93,0)/Inputs!$B$10)*DCF!F$6</f>
        <v>1743.1785727952436</v>
      </c>
      <c r="CF93" s="15">
        <f ca="1">(AY93*DCF!G$10-DCF!G$5*MAX(AY93*DCF!G$10,0)-MAX(AY93-AX93,0)/Inputs!$B$10)*DCF!G$6</f>
        <v>2288.683972112271</v>
      </c>
      <c r="CG93" s="15">
        <f ca="1">(AZ93*DCF!H$10-DCF!H$5*MAX(AZ93*DCF!H$10,0)-MAX(AZ93-AY93,0)/Inputs!$B$10)*DCF!H$6</f>
        <v>2312.5877827896065</v>
      </c>
      <c r="CH93" s="15">
        <f ca="1">(BA93*DCF!I$10-DCF!I$5*MAX(BA93*DCF!I$10,0)-MAX(BA93-AZ93,0)/Inputs!$B$10)*DCF!I$6</f>
        <v>2860.1535452065359</v>
      </c>
      <c r="CI93" s="15">
        <f ca="1">(BB93*DCF!J$10-DCF!J$5*MAX(BB93*DCF!J$10,0)-MAX(BB93-BA93,0)/Inputs!$B$10)*DCF!J$6</f>
        <v>3323.1404449308798</v>
      </c>
      <c r="CJ93" s="15">
        <f ca="1">(BC93*DCF!K$10-DCF!K$5*MAX(BC93*DCF!K$10,0)-MAX(BC93-BB93,0)/Inputs!$B$10)*DCF!K$6</f>
        <v>3817.9099990416021</v>
      </c>
      <c r="CK93" s="15">
        <f ca="1">(BD93*DCF!L$10-DCF!L$5*MAX(BD93*DCF!L$10,0)-MAX(BD93-BC93,0)/Inputs!$B$10)*DCF!L$6</f>
        <v>4472.2481603301158</v>
      </c>
      <c r="CL93" s="15">
        <f ca="1">(BE93*DCF!M$10-DCF!M$5*MAX(BE93*DCF!M$10,0)-MAX(BE93-BD93,0)/Inputs!$B$10)*DCF!M$6</f>
        <v>5551.7451724296616</v>
      </c>
      <c r="CM93" s="15">
        <f ca="1">(BF93*DCF!C$28-DCF!C$5*MAX(BF93*DCF!C$28,0)-MAX(BF93-Inputs!$B$13,0)/Inputs!$B$17)*DCF!C$6</f>
        <v>3510.3808479830122</v>
      </c>
      <c r="CN93" s="15">
        <f ca="1">(BG93*DCF!D$28-DCF!D$5*MAX(BG93*DCF!D$28,0)-MAX(BG93-BF93,0)/Inputs!$B$17)*DCF!D$6</f>
        <v>3178.3035977943055</v>
      </c>
      <c r="CO93" s="15">
        <f ca="1">(BH93*DCF!E$28-DCF!E$5*MAX(BH93*DCF!E$28,0)-MAX(BH93-BG93,0)/Inputs!$B$17)*DCF!E$6</f>
        <v>2904.3794982071167</v>
      </c>
      <c r="CP93" s="15">
        <f ca="1">(BI93*DCF!F$28-DCF!F$5*MAX(BI93*DCF!F$28,0)-MAX(BI93-BH93,0)/Inputs!$B$17)*DCF!F$6</f>
        <v>2963.3941360929989</v>
      </c>
      <c r="CQ93" s="15">
        <f ca="1">(BJ93*DCF!G$28-DCF!G$5*MAX(BJ93*DCF!G$28,0)-MAX(BJ93-BI93,0)/Inputs!$B$17)*DCF!G$6</f>
        <v>3412.5941052953426</v>
      </c>
      <c r="CR93" s="15">
        <f ca="1">(BK93*DCF!H$28-DCF!H$5*MAX(BK93*DCF!H$28,0)-MAX(BK93-BJ93,0)/Inputs!$B$17)*DCF!H$6</f>
        <v>3927.2967299200973</v>
      </c>
      <c r="CS93" s="15">
        <f ca="1">(BL93*DCF!I$28-DCF!I$5*MAX(BL93*DCF!I$28,0)-MAX(BL93-BK93,0)/Inputs!$B$17)*DCF!I$6</f>
        <v>4500.4703794125689</v>
      </c>
      <c r="CT93" s="15">
        <f ca="1">(BM93*DCF!J$28-DCF!J$5*MAX(BM93*DCF!J$28,0)-MAX(BM93-BL93,0)/Inputs!$B$17)*DCF!J$6</f>
        <v>5315.9486754367899</v>
      </c>
      <c r="CU93" s="15">
        <f ca="1">(BN93*DCF!K$28-DCF!K$5*MAX(BN93*DCF!K$28,0)-MAX(BN93-BM93,0)/Inputs!$B$17)*DCF!K$6</f>
        <v>6469.3085035897993</v>
      </c>
      <c r="CV93" s="15">
        <f ca="1">(BO93*DCF!L$28-DCF!L$5*MAX(BO93*DCF!L$28,0)-MAX(BO93-BN93,0)/Inputs!$B$17)*DCF!L$6</f>
        <v>8674.8998818124437</v>
      </c>
      <c r="CW93" s="15">
        <f ca="1">(BP93*DCF!M$28-DCF!M$5*MAX(BP93*DCF!M$28,0)-MAX(BP93-BO93,0)/Inputs!$B$17)*DCF!M$6</f>
        <v>11870.580782107047</v>
      </c>
      <c r="CX93" s="15">
        <f ca="1">(BQ93*DCF!C$46-DCF!C$5*MAX(BQ93*DCF!C$46,0)-MAX(BQ93-Inputs!$B$20,0)/Inputs!$B$24)*DCF!C$6</f>
        <v>-711.90996487730661</v>
      </c>
      <c r="CY93" s="15">
        <f ca="1">(BR93*DCF!D$46-DCF!D$5*MAX(BR93*DCF!D$46,0)-MAX(BR93-BQ93,0)/Inputs!$B$24)*DCF!D$6</f>
        <v>-1565.5928620758143</v>
      </c>
      <c r="CZ93" s="15">
        <f ca="1">(BS93*DCF!E$46-DCF!E$5*MAX(BS93*DCF!E$46,0)-MAX(BS93-BR93,0)/Inputs!$B$24)*DCF!E$6</f>
        <v>-2084.6721275595205</v>
      </c>
      <c r="DA93" s="15">
        <f ca="1">(BT93*DCF!F$46-DCF!F$5*MAX(BT93*DCF!F$46,0)-MAX(BT93-BS93,0)/Inputs!$B$24)*DCF!F$6</f>
        <v>-1713.4433036875305</v>
      </c>
      <c r="DB93" s="15">
        <f ca="1">(BU93*DCF!G$46-DCF!G$5*MAX(BU93*DCF!G$46,0)-MAX(BU93-BT93,0)/Inputs!$B$24)*DCF!G$6</f>
        <v>-1070.8179772935628</v>
      </c>
      <c r="DC93" s="15">
        <f ca="1">(BV93*DCF!H$46-DCF!H$5*MAX(BV93*DCF!H$46,0)-MAX(BV93-BU93,0)/Inputs!$B$24)*DCF!H$6</f>
        <v>-2566.1767917469242</v>
      </c>
      <c r="DD93" s="15">
        <f ca="1">(BW93*DCF!I$46-DCF!I$5*MAX(BW93*DCF!I$46,0)-MAX(BW93-BV93,0)/Inputs!$B$24)*DCF!I$6</f>
        <v>-1023.3116317021963</v>
      </c>
      <c r="DE93" s="15">
        <f ca="1">(BX93*DCF!J$46-DCF!J$5*MAX(BX93*DCF!J$46,0)-MAX(BX93-BW93,0)/Inputs!$B$24)*DCF!J$6</f>
        <v>-3115.4942212167275</v>
      </c>
      <c r="DF93" s="15">
        <f ca="1">(BY93*DCF!K$46-DCF!K$5*MAX(BY93*DCF!K$46,0)-MAX(BY93-BX93,0)/Inputs!$B$24)*DCF!K$6</f>
        <v>-4260.3859018377789</v>
      </c>
      <c r="DG93" s="15">
        <f ca="1">(BZ93*DCF!L$46-DCF!L$5*MAX(BZ93*DCF!L$46,0)-MAX(BZ93-BY93,0)/Inputs!$B$24)*DCF!L$6</f>
        <v>-5160.3373282733728</v>
      </c>
      <c r="DH93" s="15">
        <f ca="1">(CA93*DCF!M$46-DCF!M$5*MAX(CA93*DCF!M$46,0)-MAX(CA93-BZ93,0)/Inputs!$B$24)*DCF!M$6</f>
        <v>-20.582211968956617</v>
      </c>
      <c r="DI93" s="15">
        <f ca="1">SUM(CB93:CL93)+BE93*DCF!M$10*(1+Inputs!$B$30)*(1-Inputs!$B$33)*(1-Inputs!$B$30/Inputs!$B$31)/(Inputs!$B$29-Inputs!$B$30)*DCF!M$6</f>
        <v>157193.01435973318</v>
      </c>
      <c r="DJ93" s="15">
        <f ca="1">SUM(CM93:CW93)+BP93*DCF!M$28*(1+Inputs!$B$30)*(1-Inputs!$B$33)*(1-Inputs!$B$30/Inputs!$B$31)/(Inputs!$B$29-Inputs!$B$30)*DCF!M$6</f>
        <v>330595.22293584776</v>
      </c>
      <c r="DK93" s="15">
        <f ca="1">SUM(CX93:DH93)+CA93*DCF!M$46*(1+Inputs!$B$30)*(1-Inputs!$B$33)*(1-Inputs!$B$30/Inputs!$B$31)/(Inputs!$B$29-Inputs!$B$30)*DCF!M$6</f>
        <v>348824.74493599264</v>
      </c>
      <c r="DM93" s="15">
        <f ca="1">DI93+DJ93+DK93+Inputs!$B$34+Inputs!$B$36-Inputs!$B$35</f>
        <v>913463.98223157355</v>
      </c>
    </row>
    <row r="94" spans="1:117" x14ac:dyDescent="0.75">
      <c r="A94" s="11">
        <v>81</v>
      </c>
      <c r="C94" s="24">
        <f t="shared" ref="C94:M103" ca="1" si="68">_xlfn.NORM.S.INV(RAND())</f>
        <v>-2.0068178696826511</v>
      </c>
      <c r="D94" s="24">
        <f t="shared" ca="1" si="68"/>
        <v>-1.0288604397011405</v>
      </c>
      <c r="E94" s="24">
        <f t="shared" ca="1" si="68"/>
        <v>-1.0859673888108192</v>
      </c>
      <c r="F94" s="24">
        <f t="shared" ca="1" si="68"/>
        <v>0.38975610565648849</v>
      </c>
      <c r="G94" s="24">
        <f t="shared" ca="1" si="68"/>
        <v>-0.34228944016018137</v>
      </c>
      <c r="H94" s="24">
        <f t="shared" ca="1" si="68"/>
        <v>0.17979349607546874</v>
      </c>
      <c r="I94" s="24">
        <f t="shared" ca="1" si="68"/>
        <v>-0.82859554411857261</v>
      </c>
      <c r="J94" s="24">
        <f t="shared" ca="1" si="68"/>
        <v>-2.5427143756856352</v>
      </c>
      <c r="K94" s="24">
        <f t="shared" ca="1" si="68"/>
        <v>2.3071563813632241</v>
      </c>
      <c r="L94" s="24">
        <f t="shared" ca="1" si="68"/>
        <v>-1.6555692643495812</v>
      </c>
      <c r="M94" s="24">
        <f t="shared" ca="1" si="68"/>
        <v>1.8902474238657301</v>
      </c>
      <c r="N94" s="24">
        <f ca="1">SQRT(Inputs!$B$38)*C94+SQRT(1-Inputs!$B$38)*_xlfn.NORM.S.INV(RAND())</f>
        <v>-1.4545182006407957</v>
      </c>
      <c r="O94" s="24">
        <f ca="1">SQRT(Inputs!$B$38)*D94+SQRT(1-Inputs!$B$38)*_xlfn.NORM.S.INV(RAND())</f>
        <v>0.16613831638952437</v>
      </c>
      <c r="P94" s="24">
        <f ca="1">SQRT(Inputs!$B$38)*E94+SQRT(1-Inputs!$B$38)*_xlfn.NORM.S.INV(RAND())</f>
        <v>-1.6769474159298214</v>
      </c>
      <c r="Q94" s="24">
        <f ca="1">SQRT(Inputs!$B$38)*F94+SQRT(1-Inputs!$B$38)*_xlfn.NORM.S.INV(RAND())</f>
        <v>-2.2998811955281528E-2</v>
      </c>
      <c r="R94" s="24">
        <f ca="1">SQRT(Inputs!$B$38)*G94+SQRT(1-Inputs!$B$38)*_xlfn.NORM.S.INV(RAND())</f>
        <v>0.61804941544601433</v>
      </c>
      <c r="S94" s="24">
        <f ca="1">SQRT(Inputs!$B$38)*H94+SQRT(1-Inputs!$B$38)*_xlfn.NORM.S.INV(RAND())</f>
        <v>0.78766529511846894</v>
      </c>
      <c r="T94" s="24">
        <f ca="1">SQRT(Inputs!$B$38)*I94+SQRT(1-Inputs!$B$38)*_xlfn.NORM.S.INV(RAND())</f>
        <v>-0.4334086045604929</v>
      </c>
      <c r="U94" s="24">
        <f ca="1">SQRT(Inputs!$B$38)*J94+SQRT(1-Inputs!$B$38)*_xlfn.NORM.S.INV(RAND())</f>
        <v>-0.65078210287529514</v>
      </c>
      <c r="V94" s="24">
        <f ca="1">SQRT(Inputs!$B$38)*K94+SQRT(1-Inputs!$B$38)*_xlfn.NORM.S.INV(RAND())</f>
        <v>0.65762473648514341</v>
      </c>
      <c r="W94" s="24">
        <f ca="1">SQRT(Inputs!$B$38)*L94+SQRT(1-Inputs!$B$38)*_xlfn.NORM.S.INV(RAND())</f>
        <v>-0.88521548313533172</v>
      </c>
      <c r="X94" s="24">
        <f ca="1">SQRT(Inputs!$B$38)*M94+SQRT(1-Inputs!$B$38)*_xlfn.NORM.S.INV(RAND())</f>
        <v>0.60415524582079105</v>
      </c>
      <c r="Y94" s="24">
        <f ca="1">SQRT(Inputs!$B$38)*C94+SQRT(1-Inputs!$B$38)*_xlfn.NORM.S.INV(RAND())</f>
        <v>6.0016116945904141E-2</v>
      </c>
      <c r="Z94" s="24">
        <f ca="1">SQRT(Inputs!$B$38)*D94+SQRT(1-Inputs!$B$38)*_xlfn.NORM.S.INV(RAND())</f>
        <v>-0.8011975276139135</v>
      </c>
      <c r="AA94" s="24">
        <f ca="1">SQRT(Inputs!$B$38)*E94+SQRT(1-Inputs!$B$38)*_xlfn.NORM.S.INV(RAND())</f>
        <v>-0.63727791545244028</v>
      </c>
      <c r="AB94" s="24">
        <f ca="1">SQRT(Inputs!$B$38)*F94+SQRT(1-Inputs!$B$38)*_xlfn.NORM.S.INV(RAND())</f>
        <v>-0.42205801421773803</v>
      </c>
      <c r="AC94" s="24">
        <f ca="1">SQRT(Inputs!$B$38)*G94+SQRT(1-Inputs!$B$38)*_xlfn.NORM.S.INV(RAND())</f>
        <v>-0.111955454509701</v>
      </c>
      <c r="AD94" s="24">
        <f ca="1">SQRT(Inputs!$B$38)*H94+SQRT(1-Inputs!$B$38)*_xlfn.NORM.S.INV(RAND())</f>
        <v>-8.3323642927991298E-2</v>
      </c>
      <c r="AE94" s="24">
        <f ca="1">SQRT(Inputs!$B$38)*I94+SQRT(1-Inputs!$B$38)*_xlfn.NORM.S.INV(RAND())</f>
        <v>-5.8779029132027372E-2</v>
      </c>
      <c r="AF94" s="24">
        <f ca="1">SQRT(Inputs!$B$38)*J94+SQRT(1-Inputs!$B$38)*_xlfn.NORM.S.INV(RAND())</f>
        <v>-1.7525189915256361</v>
      </c>
      <c r="AG94" s="24">
        <f ca="1">SQRT(Inputs!$B$38)*K94+SQRT(1-Inputs!$B$38)*_xlfn.NORM.S.INV(RAND())</f>
        <v>2.206650743268991</v>
      </c>
      <c r="AH94" s="24">
        <f ca="1">SQRT(Inputs!$B$38)*L94+SQRT(1-Inputs!$B$38)*_xlfn.NORM.S.INV(RAND())</f>
        <v>-0.60679364577062345</v>
      </c>
      <c r="AI94" s="24">
        <f ca="1">SQRT(Inputs!$B$38)*M94+SQRT(1-Inputs!$B$38)*_xlfn.NORM.S.INV(RAND())</f>
        <v>0.93522650788630768</v>
      </c>
      <c r="AJ94" s="24">
        <f ca="1">SQRT(Inputs!$B$38)*C94+SQRT(1-Inputs!$B$38)*_xlfn.NORM.S.INV(RAND())</f>
        <v>3.9870970365673442E-2</v>
      </c>
      <c r="AK94" s="24">
        <f ca="1">SQRT(Inputs!$B$38)*D94+SQRT(1-Inputs!$B$38)*_xlfn.NORM.S.INV(RAND())</f>
        <v>0.81173968704570276</v>
      </c>
      <c r="AL94" s="24">
        <f ca="1">SQRT(Inputs!$B$38)*E94+SQRT(1-Inputs!$B$38)*_xlfn.NORM.S.INV(RAND())</f>
        <v>-1.6075905725478223</v>
      </c>
      <c r="AM94" s="24">
        <f ca="1">SQRT(Inputs!$B$38)*F94+SQRT(1-Inputs!$B$38)*_xlfn.NORM.S.INV(RAND())</f>
        <v>-1.0348870877822103E-3</v>
      </c>
      <c r="AN94" s="24">
        <f ca="1">SQRT(Inputs!$B$38)*G94+SQRT(1-Inputs!$B$38)*_xlfn.NORM.S.INV(RAND())</f>
        <v>-0.6715857350007064</v>
      </c>
      <c r="AO94" s="24">
        <f ca="1">SQRT(Inputs!$B$38)*H94+SQRT(1-Inputs!$B$38)*_xlfn.NORM.S.INV(RAND())</f>
        <v>-1.0609662212712407</v>
      </c>
      <c r="AP94" s="24">
        <f ca="1">SQRT(Inputs!$B$38)*I94+SQRT(1-Inputs!$B$38)*_xlfn.NORM.S.INV(RAND())</f>
        <v>-0.25701665005806373</v>
      </c>
      <c r="AQ94" s="24">
        <f ca="1">SQRT(Inputs!$B$38)*J94+SQRT(1-Inputs!$B$38)*_xlfn.NORM.S.INV(RAND())</f>
        <v>-0.63979737731739161</v>
      </c>
      <c r="AR94" s="24">
        <f ca="1">SQRT(Inputs!$B$38)*K94+SQRT(1-Inputs!$B$38)*_xlfn.NORM.S.INV(RAND())</f>
        <v>2.0978132703748327</v>
      </c>
      <c r="AS94" s="24">
        <f ca="1">SQRT(Inputs!$B$38)*L94+SQRT(1-Inputs!$B$38)*_xlfn.NORM.S.INV(RAND())</f>
        <v>-1.6291121168797358</v>
      </c>
      <c r="AT94" s="24">
        <f ca="1">SQRT(Inputs!$B$38)*M94+SQRT(1-Inputs!$B$38)*_xlfn.NORM.S.INV(RAND())</f>
        <v>2.0873674396935749</v>
      </c>
      <c r="AU94" s="15">
        <f ca="1">Inputs!$B$6*EXP($B$8-0.5*C$5^2+C$5*N94)</f>
        <v>3921.2473431748454</v>
      </c>
      <c r="AV94" s="15">
        <f t="shared" ca="1" si="37"/>
        <v>4891.1151990625003</v>
      </c>
      <c r="AW94" s="15">
        <f t="shared" ca="1" si="38"/>
        <v>4756.5724659910029</v>
      </c>
      <c r="AX94" s="15">
        <f t="shared" ca="1" si="39"/>
        <v>5790.6352654990706</v>
      </c>
      <c r="AY94" s="15">
        <f t="shared" ca="1" si="40"/>
        <v>7606.4387988081107</v>
      </c>
      <c r="AZ94" s="15">
        <f t="shared" ca="1" si="41"/>
        <v>10145.81483548078</v>
      </c>
      <c r="BA94" s="15">
        <f t="shared" ca="1" si="42"/>
        <v>11865.275830772407</v>
      </c>
      <c r="BB94" s="15">
        <f t="shared" ca="1" si="43"/>
        <v>13609.765801169176</v>
      </c>
      <c r="BC94" s="15">
        <f t="shared" ca="1" si="44"/>
        <v>17760.930491176867</v>
      </c>
      <c r="BD94" s="15">
        <f t="shared" ca="1" si="45"/>
        <v>20029.809278766817</v>
      </c>
      <c r="BE94" s="15">
        <f t="shared" ca="1" si="46"/>
        <v>25932.384476984527</v>
      </c>
      <c r="BF94" s="15">
        <f ca="1">Inputs!$B$13*EXP($B$9-0.5*C$6^2+C$6*Y94)</f>
        <v>13996.565929164484</v>
      </c>
      <c r="BG94" s="15">
        <f t="shared" ca="1" si="47"/>
        <v>14762.037726421593</v>
      </c>
      <c r="BH94" s="15">
        <f t="shared" ca="1" si="48"/>
        <v>16227.380095952189</v>
      </c>
      <c r="BI94" s="15">
        <f t="shared" ca="1" si="49"/>
        <v>18615.304517741177</v>
      </c>
      <c r="BJ94" s="15">
        <f t="shared" ca="1" si="50"/>
        <v>22455.821533762919</v>
      </c>
      <c r="BK94" s="15">
        <f t="shared" ca="1" si="51"/>
        <v>27249.389233308284</v>
      </c>
      <c r="BL94" s="15">
        <f t="shared" ca="1" si="52"/>
        <v>33218.58513693649</v>
      </c>
      <c r="BM94" s="15">
        <f t="shared" ca="1" si="53"/>
        <v>32844.185942371987</v>
      </c>
      <c r="BN94" s="15">
        <f t="shared" ca="1" si="54"/>
        <v>52621.406232246889</v>
      </c>
      <c r="BO94" s="15">
        <f t="shared" ca="1" si="55"/>
        <v>60335.818955361661</v>
      </c>
      <c r="BP94" s="15">
        <f t="shared" ca="1" si="56"/>
        <v>82562.728821353521</v>
      </c>
      <c r="BQ94" s="15">
        <f ca="1">Inputs!$B$20*EXP($B$10-0.5*C$7^2+C$7*AJ94)</f>
        <v>4350.6051468691849</v>
      </c>
      <c r="BR94" s="15">
        <f t="shared" ca="1" si="57"/>
        <v>7639.1685393890966</v>
      </c>
      <c r="BS94" s="15">
        <f t="shared" ca="1" si="58"/>
        <v>6592.6235053389983</v>
      </c>
      <c r="BT94" s="15">
        <f t="shared" ca="1" si="59"/>
        <v>9087.3272866568823</v>
      </c>
      <c r="BU94" s="15">
        <f t="shared" ca="1" si="60"/>
        <v>10705.018758502254</v>
      </c>
      <c r="BV94" s="15">
        <f t="shared" ca="1" si="61"/>
        <v>11727.175623241743</v>
      </c>
      <c r="BW94" s="15">
        <f t="shared" ca="1" si="62"/>
        <v>15498.198978151764</v>
      </c>
      <c r="BX94" s="15">
        <f t="shared" ca="1" si="63"/>
        <v>19067.324522099483</v>
      </c>
      <c r="BY94" s="15">
        <f t="shared" ca="1" si="64"/>
        <v>39910.806573242859</v>
      </c>
      <c r="BZ94" s="15">
        <f t="shared" ca="1" si="65"/>
        <v>41507.487690397538</v>
      </c>
      <c r="CA94" s="15">
        <f t="shared" ca="1" si="66"/>
        <v>84489.050366999858</v>
      </c>
      <c r="CB94" s="15">
        <f ca="1">(AU94*DCF!C$10-DCF!C$5*MAX(AU94*DCF!C$10,0)-MAX(AU94-Inputs!$B$6,0)/Inputs!$B$10)*DCF!C$6</f>
        <v>1007.0120627262713</v>
      </c>
      <c r="CC94" s="15">
        <f ca="1">(AV94*DCF!D$10-DCF!D$5*MAX(AV94*DCF!D$10,0)-MAX(AV94-AU94,0)/Inputs!$B$10)*DCF!D$6</f>
        <v>955.69930014048907</v>
      </c>
      <c r="CD94" s="15">
        <f ca="1">(AW94*DCF!E$10-DCF!E$5*MAX(AW94*DCF!E$10,0)-MAX(AW94-AV94,0)/Inputs!$B$10)*DCF!E$6</f>
        <v>1098.2168641363421</v>
      </c>
      <c r="CE94" s="15">
        <f ca="1">(AX94*DCF!F$10-DCF!F$5*MAX(AX94*DCF!F$10,0)-MAX(AX94-AW94,0)/Inputs!$B$10)*DCF!F$6</f>
        <v>1048.9236188660705</v>
      </c>
      <c r="CF94" s="15">
        <f ca="1">(AY94*DCF!G$10-DCF!G$5*MAX(AY94*DCF!G$10,0)-MAX(AY94-AX94,0)/Inputs!$B$10)*DCF!G$6</f>
        <v>1218.2006789086636</v>
      </c>
      <c r="CG94" s="15">
        <f ca="1">(AZ94*DCF!H$10-DCF!H$5*MAX(AZ94*DCF!H$10,0)-MAX(AZ94-AY94,0)/Inputs!$B$10)*DCF!H$6</f>
        <v>1518.9054880721117</v>
      </c>
      <c r="CH94" s="15">
        <f ca="1">(BA94*DCF!I$10-DCF!I$5*MAX(BA94*DCF!I$10,0)-MAX(BA94-AZ94,0)/Inputs!$B$10)*DCF!I$6</f>
        <v>1885.3012000043716</v>
      </c>
      <c r="CI94" s="15">
        <f ca="1">(BB94*DCF!J$10-DCF!J$5*MAX(BB94*DCF!J$10,0)-MAX(BB94-BA94,0)/Inputs!$B$10)*DCF!J$6</f>
        <v>2071.1186824252804</v>
      </c>
      <c r="CJ94" s="15">
        <f ca="1">(BC94*DCF!K$10-DCF!K$5*MAX(BC94*DCF!K$10,0)-MAX(BC94-BB94,0)/Inputs!$B$10)*DCF!K$6</f>
        <v>2278.1247026307969</v>
      </c>
      <c r="CK94" s="15">
        <f ca="1">(BD94*DCF!L$10-DCF!L$5*MAX(BD94*DCF!L$10,0)-MAX(BD94-BC94,0)/Inputs!$B$10)*DCF!L$6</f>
        <v>2727.4733618518239</v>
      </c>
      <c r="CL94" s="15">
        <f ca="1">(BE94*DCF!M$10-DCF!M$5*MAX(BE94*DCF!M$10,0)-MAX(BE94-BD94,0)/Inputs!$B$10)*DCF!M$6</f>
        <v>2954.2691844752744</v>
      </c>
      <c r="CM94" s="15">
        <f ca="1">(BF94*DCF!C$28-DCF!C$5*MAX(BF94*DCF!C$28,0)-MAX(BF94-Inputs!$B$13,0)/Inputs!$B$17)*DCF!C$6</f>
        <v>3668.9890150296756</v>
      </c>
      <c r="CN94" s="15">
        <f ca="1">(BG94*DCF!D$28-DCF!D$5*MAX(BG94*DCF!D$28,0)-MAX(BG94-BF94,0)/Inputs!$B$17)*DCF!D$6</f>
        <v>4184.4503483216631</v>
      </c>
      <c r="CO94" s="15">
        <f ca="1">(BH94*DCF!E$28-DCF!E$5*MAX(BH94*DCF!E$28,0)-MAX(BH94-BG94,0)/Inputs!$B$17)*DCF!E$6</f>
        <v>4307.0841841837619</v>
      </c>
      <c r="CP94" s="15">
        <f ca="1">(BI94*DCF!F$28-DCF!F$5*MAX(BI94*DCF!F$28,0)-MAX(BI94-BH94,0)/Inputs!$B$17)*DCF!F$6</f>
        <v>4618.8054483790347</v>
      </c>
      <c r="CQ94" s="15">
        <f ca="1">(BJ94*DCF!G$28-DCF!G$5*MAX(BJ94*DCF!G$28,0)-MAX(BJ94-BI94,0)/Inputs!$B$17)*DCF!G$6</f>
        <v>5180.3962463425469</v>
      </c>
      <c r="CR94" s="15">
        <f ca="1">(BK94*DCF!H$28-DCF!H$5*MAX(BK94*DCF!H$28,0)-MAX(BK94-BJ94,0)/Inputs!$B$17)*DCF!H$6</f>
        <v>5994.2886965232228</v>
      </c>
      <c r="CS94" s="15">
        <f ca="1">(BL94*DCF!I$28-DCF!I$5*MAX(BL94*DCF!I$28,0)-MAX(BL94-BK94,0)/Inputs!$B$17)*DCF!I$6</f>
        <v>6954.6885718781659</v>
      </c>
      <c r="CT94" s="15">
        <f ca="1">(BM94*DCF!J$28-DCF!J$5*MAX(BM94*DCF!J$28,0)-MAX(BM94-BL94,0)/Inputs!$B$17)*DCF!J$6</f>
        <v>7326.9800719382774</v>
      </c>
      <c r="CU94" s="15">
        <f ca="1">(BN94*DCF!K$28-DCF!K$5*MAX(BN94*DCF!K$28,0)-MAX(BN94-BM94,0)/Inputs!$B$17)*DCF!K$6</f>
        <v>8690.312639000429</v>
      </c>
      <c r="CV94" s="15">
        <f ca="1">(BO94*DCF!L$28-DCF!L$5*MAX(BO94*DCF!L$28,0)-MAX(BO94-BN94,0)/Inputs!$B$17)*DCF!L$6</f>
        <v>11165.363659513032</v>
      </c>
      <c r="CW94" s="15">
        <f ca="1">(BP94*DCF!M$28-DCF!M$5*MAX(BP94*DCF!M$28,0)-MAX(BP94-BO94,0)/Inputs!$B$17)*DCF!M$6</f>
        <v>13210.888567694459</v>
      </c>
      <c r="CX94" s="15">
        <f ca="1">(BQ94*DCF!C$46-DCF!C$5*MAX(BQ94*DCF!C$46,0)-MAX(BQ94-Inputs!$B$20,0)/Inputs!$B$24)*DCF!C$6</f>
        <v>-1535.7541433273798</v>
      </c>
      <c r="CY94" s="15">
        <f ca="1">(BR94*DCF!D$46-DCF!D$5*MAX(BR94*DCF!D$46,0)-MAX(BR94-BQ94,0)/Inputs!$B$24)*DCF!D$6</f>
        <v>-2707.0306239941756</v>
      </c>
      <c r="CZ94" s="15">
        <f ca="1">(BS94*DCF!E$46-DCF!E$5*MAX(BS94*DCF!E$46,0)-MAX(BS94-BR94,0)/Inputs!$B$24)*DCF!E$6</f>
        <v>-779.5892081250521</v>
      </c>
      <c r="DA94" s="15">
        <f ca="1">(BT94*DCF!F$46-DCF!F$5*MAX(BT94*DCF!F$46,0)-MAX(BT94-BS94,0)/Inputs!$B$24)*DCF!F$6</f>
        <v>-1570.197137860561</v>
      </c>
      <c r="DB94" s="15">
        <f ca="1">(BU94*DCF!G$46-DCF!G$5*MAX(BU94*DCF!G$46,0)-MAX(BU94-BT94,0)/Inputs!$B$24)*DCF!G$6</f>
        <v>-904.25512994940027</v>
      </c>
      <c r="DC94" s="15">
        <f ca="1">(BV94*DCF!H$46-DCF!H$5*MAX(BV94*DCF!H$46,0)-MAX(BV94-BU94,0)/Inputs!$B$24)*DCF!H$6</f>
        <v>-317.62898285877753</v>
      </c>
      <c r="DD94" s="15">
        <f ca="1">(BW94*DCF!I$46-DCF!I$5*MAX(BW94*DCF!I$46,0)-MAX(BW94-BV94,0)/Inputs!$B$24)*DCF!I$6</f>
        <v>-724.5780090335146</v>
      </c>
      <c r="DE94" s="15">
        <f ca="1">(BX94*DCF!J$46-DCF!J$5*MAX(BX94*DCF!J$46,0)-MAX(BX94-BW94,0)/Inputs!$B$24)*DCF!J$6</f>
        <v>-146.65226224822408</v>
      </c>
      <c r="DF94" s="15">
        <f ca="1">(BY94*DCF!K$46-DCF!K$5*MAX(BY94*DCF!K$46,0)-MAX(BY94-BX94,0)/Inputs!$B$24)*DCF!K$6</f>
        <v>-2826.2595196170196</v>
      </c>
      <c r="DG94" s="15">
        <f ca="1">(BZ94*DCF!L$46-DCF!L$5*MAX(BZ94*DCF!L$46,0)-MAX(BZ94-BY94,0)/Inputs!$B$24)*DCF!L$6</f>
        <v>2507.8866939774825</v>
      </c>
      <c r="DH94" s="15">
        <f ca="1">(CA94*DCF!M$46-DCF!M$5*MAX(CA94*DCF!M$46,0)-MAX(CA94-BZ94,0)/Inputs!$B$24)*DCF!M$6</f>
        <v>-2361.9522180231133</v>
      </c>
      <c r="DI94" s="15">
        <f ca="1">SUM(CB94:CL94)+BE94*DCF!M$10*(1+Inputs!$B$30)*(1-Inputs!$B$33)*(1-Inputs!$B$30/Inputs!$B$31)/(Inputs!$B$29-Inputs!$B$30)*DCF!M$6</f>
        <v>90933.414063969365</v>
      </c>
      <c r="DJ94" s="15">
        <f ca="1">SUM(CM94:CW94)+BP94*DCF!M$28*(1+Inputs!$B$30)*(1-Inputs!$B$33)*(1-Inputs!$B$30/Inputs!$B$31)/(Inputs!$B$29-Inputs!$B$30)*DCF!M$6</f>
        <v>381666.46890065656</v>
      </c>
      <c r="DK94" s="15">
        <f ca="1">SUM(CX94:DH94)+CA94*DCF!M$46*(1+Inputs!$B$30)*(1-Inputs!$B$33)*(1-Inputs!$B$30/Inputs!$B$31)/(Inputs!$B$29-Inputs!$B$30)*DCF!M$6</f>
        <v>119264.069694156</v>
      </c>
      <c r="DM94" s="15">
        <f ca="1">DI94+DJ94+DK94+Inputs!$B$34+Inputs!$B$36-Inputs!$B$35</f>
        <v>668714.95265878201</v>
      </c>
    </row>
    <row r="95" spans="1:117" x14ac:dyDescent="0.75">
      <c r="A95" s="11">
        <v>82</v>
      </c>
      <c r="C95" s="24">
        <f t="shared" ca="1" si="68"/>
        <v>2.3807358858670429</v>
      </c>
      <c r="D95" s="24">
        <f t="shared" ca="1" si="68"/>
        <v>0.17825122884355418</v>
      </c>
      <c r="E95" s="24">
        <f t="shared" ca="1" si="68"/>
        <v>0.26158636252850809</v>
      </c>
      <c r="F95" s="24">
        <f t="shared" ca="1" si="68"/>
        <v>0.14734119513755567</v>
      </c>
      <c r="G95" s="24">
        <f t="shared" ca="1" si="68"/>
        <v>-1.5662576578347913</v>
      </c>
      <c r="H95" s="24">
        <f t="shared" ca="1" si="68"/>
        <v>-0.26492567463883598</v>
      </c>
      <c r="I95" s="24">
        <f t="shared" ca="1" si="68"/>
        <v>-1.5131271907374013</v>
      </c>
      <c r="J95" s="24">
        <f t="shared" ca="1" si="68"/>
        <v>-0.88840273862062613</v>
      </c>
      <c r="K95" s="24">
        <f t="shared" ca="1" si="68"/>
        <v>-1.3929391898251171</v>
      </c>
      <c r="L95" s="24">
        <f t="shared" ca="1" si="68"/>
        <v>1.8847997398658189</v>
      </c>
      <c r="M95" s="24">
        <f t="shared" ca="1" si="68"/>
        <v>0.71145652267486081</v>
      </c>
      <c r="N95" s="24">
        <f ca="1">SQRT(Inputs!$B$38)*C95+SQRT(1-Inputs!$B$38)*_xlfn.NORM.S.INV(RAND())</f>
        <v>1.5437665293153267</v>
      </c>
      <c r="O95" s="24">
        <f ca="1">SQRT(Inputs!$B$38)*D95+SQRT(1-Inputs!$B$38)*_xlfn.NORM.S.INV(RAND())</f>
        <v>8.6725239521858052E-2</v>
      </c>
      <c r="P95" s="24">
        <f ca="1">SQRT(Inputs!$B$38)*E95+SQRT(1-Inputs!$B$38)*_xlfn.NORM.S.INV(RAND())</f>
        <v>0.67812194194629261</v>
      </c>
      <c r="Q95" s="24">
        <f ca="1">SQRT(Inputs!$B$38)*F95+SQRT(1-Inputs!$B$38)*_xlfn.NORM.S.INV(RAND())</f>
        <v>1.2296560381804347</v>
      </c>
      <c r="R95" s="24">
        <f ca="1">SQRT(Inputs!$B$38)*G95+SQRT(1-Inputs!$B$38)*_xlfn.NORM.S.INV(RAND())</f>
        <v>-2.5043847862782576</v>
      </c>
      <c r="S95" s="24">
        <f ca="1">SQRT(Inputs!$B$38)*H95+SQRT(1-Inputs!$B$38)*_xlfn.NORM.S.INV(RAND())</f>
        <v>-0.59938189522088881</v>
      </c>
      <c r="T95" s="24">
        <f ca="1">SQRT(Inputs!$B$38)*I95+SQRT(1-Inputs!$B$38)*_xlfn.NORM.S.INV(RAND())</f>
        <v>-2.8995929082708094</v>
      </c>
      <c r="U95" s="24">
        <f ca="1">SQRT(Inputs!$B$38)*J95+SQRT(1-Inputs!$B$38)*_xlfn.NORM.S.INV(RAND())</f>
        <v>-1.1556290228934294</v>
      </c>
      <c r="V95" s="24">
        <f ca="1">SQRT(Inputs!$B$38)*K95+SQRT(1-Inputs!$B$38)*_xlfn.NORM.S.INV(RAND())</f>
        <v>-0.40858011863273164</v>
      </c>
      <c r="W95" s="24">
        <f ca="1">SQRT(Inputs!$B$38)*L95+SQRT(1-Inputs!$B$38)*_xlfn.NORM.S.INV(RAND())</f>
        <v>2.3223076911349412</v>
      </c>
      <c r="X95" s="24">
        <f ca="1">SQRT(Inputs!$B$38)*M95+SQRT(1-Inputs!$B$38)*_xlfn.NORM.S.INV(RAND())</f>
        <v>0.27960568216209253</v>
      </c>
      <c r="Y95" s="24">
        <f ca="1">SQRT(Inputs!$B$38)*C95+SQRT(1-Inputs!$B$38)*_xlfn.NORM.S.INV(RAND())</f>
        <v>0.4510343769973586</v>
      </c>
      <c r="Z95" s="24">
        <f ca="1">SQRT(Inputs!$B$38)*D95+SQRT(1-Inputs!$B$38)*_xlfn.NORM.S.INV(RAND())</f>
        <v>0.83032385207543558</v>
      </c>
      <c r="AA95" s="24">
        <f ca="1">SQRT(Inputs!$B$38)*E95+SQRT(1-Inputs!$B$38)*_xlfn.NORM.S.INV(RAND())</f>
        <v>-0.90990771992839392</v>
      </c>
      <c r="AB95" s="24">
        <f ca="1">SQRT(Inputs!$B$38)*F95+SQRT(1-Inputs!$B$38)*_xlfn.NORM.S.INV(RAND())</f>
        <v>0.12210974184336641</v>
      </c>
      <c r="AC95" s="24">
        <f ca="1">SQRT(Inputs!$B$38)*G95+SQRT(1-Inputs!$B$38)*_xlfn.NORM.S.INV(RAND())</f>
        <v>-2.3846533149207474</v>
      </c>
      <c r="AD95" s="24">
        <f ca="1">SQRT(Inputs!$B$38)*H95+SQRT(1-Inputs!$B$38)*_xlfn.NORM.S.INV(RAND())</f>
        <v>-0.80506432476450818</v>
      </c>
      <c r="AE95" s="24">
        <f ca="1">SQRT(Inputs!$B$38)*I95+SQRT(1-Inputs!$B$38)*_xlfn.NORM.S.INV(RAND())</f>
        <v>-0.70260508856823511</v>
      </c>
      <c r="AF95" s="24">
        <f ca="1">SQRT(Inputs!$B$38)*J95+SQRT(1-Inputs!$B$38)*_xlfn.NORM.S.INV(RAND())</f>
        <v>-1.6016890598891504</v>
      </c>
      <c r="AG95" s="24">
        <f ca="1">SQRT(Inputs!$B$38)*K95+SQRT(1-Inputs!$B$38)*_xlfn.NORM.S.INV(RAND())</f>
        <v>0.26787425543277532</v>
      </c>
      <c r="AH95" s="24">
        <f ca="1">SQRT(Inputs!$B$38)*L95+SQRT(1-Inputs!$B$38)*_xlfn.NORM.S.INV(RAND())</f>
        <v>1.0688357399267088</v>
      </c>
      <c r="AI95" s="24">
        <f ca="1">SQRT(Inputs!$B$38)*M95+SQRT(1-Inputs!$B$38)*_xlfn.NORM.S.INV(RAND())</f>
        <v>0.20919910307497286</v>
      </c>
      <c r="AJ95" s="24">
        <f ca="1">SQRT(Inputs!$B$38)*C95+SQRT(1-Inputs!$B$38)*_xlfn.NORM.S.INV(RAND())</f>
        <v>1.9361556978619847</v>
      </c>
      <c r="AK95" s="24">
        <f ca="1">SQRT(Inputs!$B$38)*D95+SQRT(1-Inputs!$B$38)*_xlfn.NORM.S.INV(RAND())</f>
        <v>-0.84615085922778244</v>
      </c>
      <c r="AL95" s="24">
        <f ca="1">SQRT(Inputs!$B$38)*E95+SQRT(1-Inputs!$B$38)*_xlfn.NORM.S.INV(RAND())</f>
        <v>-0.84813455792888592</v>
      </c>
      <c r="AM95" s="24">
        <f ca="1">SQRT(Inputs!$B$38)*F95+SQRT(1-Inputs!$B$38)*_xlfn.NORM.S.INV(RAND())</f>
        <v>-1.5378353518552688</v>
      </c>
      <c r="AN95" s="24">
        <f ca="1">SQRT(Inputs!$B$38)*G95+SQRT(1-Inputs!$B$38)*_xlfn.NORM.S.INV(RAND())</f>
        <v>-0.79031202532384204</v>
      </c>
      <c r="AO95" s="24">
        <f ca="1">SQRT(Inputs!$B$38)*H95+SQRT(1-Inputs!$B$38)*_xlfn.NORM.S.INV(RAND())</f>
        <v>4.9690739700893882E-2</v>
      </c>
      <c r="AP95" s="24">
        <f ca="1">SQRT(Inputs!$B$38)*I95+SQRT(1-Inputs!$B$38)*_xlfn.NORM.S.INV(RAND())</f>
        <v>-1.5083436829360766</v>
      </c>
      <c r="AQ95" s="24">
        <f ca="1">SQRT(Inputs!$B$38)*J95+SQRT(1-Inputs!$B$38)*_xlfn.NORM.S.INV(RAND())</f>
        <v>0.3401986020328257</v>
      </c>
      <c r="AR95" s="24">
        <f ca="1">SQRT(Inputs!$B$38)*K95+SQRT(1-Inputs!$B$38)*_xlfn.NORM.S.INV(RAND())</f>
        <v>-0.36621895557101125</v>
      </c>
      <c r="AS95" s="24">
        <f ca="1">SQRT(Inputs!$B$38)*L95+SQRT(1-Inputs!$B$38)*_xlfn.NORM.S.INV(RAND())</f>
        <v>0.9834807900710808</v>
      </c>
      <c r="AT95" s="24">
        <f ca="1">SQRT(Inputs!$B$38)*M95+SQRT(1-Inputs!$B$38)*_xlfn.NORM.S.INV(RAND())</f>
        <v>0.65781066598823701</v>
      </c>
      <c r="AU95" s="15">
        <f ca="1">Inputs!$B$6*EXP($B$8-0.5*C$5^2+C$5*N95)</f>
        <v>6370.967697386076</v>
      </c>
      <c r="AV95" s="15">
        <f t="shared" ca="1" si="37"/>
        <v>7854.4923387140534</v>
      </c>
      <c r="AW95" s="15">
        <f t="shared" ca="1" si="38"/>
        <v>10494.456234550384</v>
      </c>
      <c r="AX95" s="15">
        <f t="shared" ca="1" si="39"/>
        <v>14940.260310405141</v>
      </c>
      <c r="AY95" s="15">
        <f t="shared" ca="1" si="40"/>
        <v>13628.320645102225</v>
      </c>
      <c r="AZ95" s="15">
        <f t="shared" ca="1" si="41"/>
        <v>15603.19005657526</v>
      </c>
      <c r="BA95" s="15">
        <f t="shared" ca="1" si="42"/>
        <v>14096.409671753037</v>
      </c>
      <c r="BB95" s="15">
        <f t="shared" ca="1" si="43"/>
        <v>15371.438832884734</v>
      </c>
      <c r="BC95" s="15">
        <f t="shared" ca="1" si="44"/>
        <v>18098.047330508994</v>
      </c>
      <c r="BD95" s="15">
        <f t="shared" ca="1" si="45"/>
        <v>27550.908431343341</v>
      </c>
      <c r="BE95" s="15">
        <f t="shared" ca="1" si="46"/>
        <v>34630.900374225363</v>
      </c>
      <c r="BF95" s="15">
        <f ca="1">Inputs!$B$13*EXP($B$9-0.5*C$6^2+C$6*Y95)</f>
        <v>15124.719763316016</v>
      </c>
      <c r="BG95" s="15">
        <f t="shared" ca="1" si="47"/>
        <v>21412.319849173935</v>
      </c>
      <c r="BH95" s="15">
        <f t="shared" ca="1" si="48"/>
        <v>22497.177540590888</v>
      </c>
      <c r="BI95" s="15">
        <f t="shared" ca="1" si="49"/>
        <v>28062.439100643202</v>
      </c>
      <c r="BJ95" s="15">
        <f t="shared" ca="1" si="50"/>
        <v>24395.497261313343</v>
      </c>
      <c r="BK95" s="15">
        <f t="shared" ca="1" si="51"/>
        <v>26832.655389742846</v>
      </c>
      <c r="BL95" s="15">
        <f t="shared" ca="1" si="52"/>
        <v>30092.126621560536</v>
      </c>
      <c r="BM95" s="15">
        <f t="shared" ca="1" si="53"/>
        <v>30315.709086374005</v>
      </c>
      <c r="BN95" s="15">
        <f t="shared" ca="1" si="54"/>
        <v>38500.811833659813</v>
      </c>
      <c r="BO95" s="15">
        <f t="shared" ca="1" si="55"/>
        <v>53638.002562707952</v>
      </c>
      <c r="BP95" s="15">
        <f t="shared" ca="1" si="56"/>
        <v>67601.755911449218</v>
      </c>
      <c r="BQ95" s="15">
        <f ca="1">Inputs!$B$20*EXP($B$10-0.5*C$7^2+C$7*AJ95)</f>
        <v>8524.0733091387501</v>
      </c>
      <c r="BR95" s="15">
        <f t="shared" ca="1" si="57"/>
        <v>8840.6042946799389</v>
      </c>
      <c r="BS95" s="15">
        <f t="shared" ca="1" si="58"/>
        <v>9489.0245108581057</v>
      </c>
      <c r="BT95" s="15">
        <f t="shared" ca="1" si="59"/>
        <v>8740.0242995070676</v>
      </c>
      <c r="BU95" s="15">
        <f t="shared" ca="1" si="60"/>
        <v>10004.316234416608</v>
      </c>
      <c r="BV95" s="15">
        <f t="shared" ca="1" si="61"/>
        <v>14075.591618989596</v>
      </c>
      <c r="BW95" s="15">
        <f t="shared" ca="1" si="62"/>
        <v>14273.64401169096</v>
      </c>
      <c r="BX95" s="15">
        <f t="shared" ca="1" si="63"/>
        <v>21373.052323265845</v>
      </c>
      <c r="BY95" s="15">
        <f t="shared" ca="1" si="64"/>
        <v>27920.791522637817</v>
      </c>
      <c r="BZ95" s="15">
        <f t="shared" ca="1" si="65"/>
        <v>46940.520173874465</v>
      </c>
      <c r="CA95" s="15">
        <f t="shared" ca="1" si="66"/>
        <v>74113.374742157685</v>
      </c>
      <c r="CB95" s="15">
        <f ca="1">(AU95*DCF!C$10-DCF!C$5*MAX(AU95*DCF!C$10,0)-MAX(AU95-Inputs!$B$6,0)/Inputs!$B$10)*DCF!C$6</f>
        <v>1033.0298198814328</v>
      </c>
      <c r="CC95" s="15">
        <f ca="1">(AV95*DCF!D$10-DCF!D$5*MAX(AV95*DCF!D$10,0)-MAX(AV95-AU95,0)/Inputs!$B$10)*DCF!D$6</f>
        <v>1552.7606379328893</v>
      </c>
      <c r="CD95" s="15">
        <f ca="1">(AW95*DCF!E$10-DCF!E$5*MAX(AW95*DCF!E$10,0)-MAX(AW95-AV95,0)/Inputs!$B$10)*DCF!E$6</f>
        <v>1828.373692198993</v>
      </c>
      <c r="CE95" s="15">
        <f ca="1">(AX95*DCF!F$10-DCF!F$5*MAX(AX95*DCF!F$10,0)-MAX(AX95-AW95,0)/Inputs!$B$10)*DCF!F$6</f>
        <v>2336.37341194396</v>
      </c>
      <c r="CF95" s="15">
        <f ca="1">(AY95*DCF!G$10-DCF!G$5*MAX(AY95*DCF!G$10,0)-MAX(AY95-AX95,0)/Inputs!$B$10)*DCF!G$6</f>
        <v>2807.9771207896788</v>
      </c>
      <c r="CG95" s="15">
        <f ca="1">(AZ95*DCF!H$10-DCF!H$5*MAX(AZ95*DCF!H$10,0)-MAX(AZ95-AY95,0)/Inputs!$B$10)*DCF!H$6</f>
        <v>2678.6970731478991</v>
      </c>
      <c r="CH95" s="15">
        <f ca="1">(BA95*DCF!I$10-DCF!I$5*MAX(BA95*DCF!I$10,0)-MAX(BA95-AZ95,0)/Inputs!$B$10)*DCF!I$6</f>
        <v>2574.8998084340551</v>
      </c>
      <c r="CI95" s="15">
        <f ca="1">(BB95*DCF!J$10-DCF!J$5*MAX(BB95*DCF!J$10,0)-MAX(BB95-BA95,0)/Inputs!$B$10)*DCF!J$6</f>
        <v>2444.5649118714664</v>
      </c>
      <c r="CJ95" s="15">
        <f ca="1">(BC95*DCF!K$10-DCF!K$5*MAX(BC95*DCF!K$10,0)-MAX(BC95-BB95,0)/Inputs!$B$10)*DCF!K$6</f>
        <v>2531.8112808402948</v>
      </c>
      <c r="CK95" s="15">
        <f ca="1">(BD95*DCF!L$10-DCF!L$5*MAX(BD95*DCF!L$10,0)-MAX(BD95-BC95,0)/Inputs!$B$10)*DCF!L$6</f>
        <v>2932.7929031170361</v>
      </c>
      <c r="CL95" s="15">
        <f ca="1">(BE95*DCF!M$10-DCF!M$5*MAX(BE95*DCF!M$10,0)-MAX(BE95-BD95,0)/Inputs!$B$10)*DCF!M$6</f>
        <v>4041.0872738466596</v>
      </c>
      <c r="CM95" s="15">
        <f ca="1">(BF95*DCF!C$28-DCF!C$5*MAX(BF95*DCF!C$28,0)-MAX(BF95-Inputs!$B$13,0)/Inputs!$B$17)*DCF!C$6</f>
        <v>3752.7505559769288</v>
      </c>
      <c r="CN95" s="15">
        <f ca="1">(BG95*DCF!D$28-DCF!D$5*MAX(BG95*DCF!D$28,0)-MAX(BG95-BF95,0)/Inputs!$B$17)*DCF!D$6</f>
        <v>4964.9886628583363</v>
      </c>
      <c r="CO95" s="15">
        <f ca="1">(BH95*DCF!E$28-DCF!E$5*MAX(BH95*DCF!E$28,0)-MAX(BH95-BG95,0)/Inputs!$B$17)*DCF!E$6</f>
        <v>6157.7907560664744</v>
      </c>
      <c r="CP95" s="15">
        <f ca="1">(BI95*DCF!F$28-DCF!F$5*MAX(BI95*DCF!F$28,0)-MAX(BI95-BH95,0)/Inputs!$B$17)*DCF!F$6</f>
        <v>6604.9691942987092</v>
      </c>
      <c r="CQ95" s="15">
        <f ca="1">(BJ95*DCF!G$28-DCF!G$5*MAX(BJ95*DCF!G$28,0)-MAX(BJ95-BI95,0)/Inputs!$B$17)*DCF!G$6</f>
        <v>6329.5968525521239</v>
      </c>
      <c r="CR95" s="15">
        <f ca="1">(BK95*DCF!H$28-DCF!H$5*MAX(BK95*DCF!H$28,0)-MAX(BK95-BJ95,0)/Inputs!$B$17)*DCF!H$6</f>
        <v>6257.3457374299023</v>
      </c>
      <c r="CS95" s="15">
        <f ca="1">(BL95*DCF!I$28-DCF!I$5*MAX(BL95*DCF!I$28,0)-MAX(BL95-BK95,0)/Inputs!$B$17)*DCF!I$6</f>
        <v>6608.4209196782695</v>
      </c>
      <c r="CT95" s="15">
        <f ca="1">(BM95*DCF!J$28-DCF!J$5*MAX(BM95*DCF!J$28,0)-MAX(BM95-BL95,0)/Inputs!$B$17)*DCF!J$6</f>
        <v>6733.2746195255877</v>
      </c>
      <c r="CU95" s="15">
        <f ca="1">(BN95*DCF!K$28-DCF!K$5*MAX(BN95*DCF!K$28,0)-MAX(BN95-BM95,0)/Inputs!$B$17)*DCF!K$6</f>
        <v>7128.1598546408613</v>
      </c>
      <c r="CV95" s="15">
        <f ca="1">(BO95*DCF!L$28-DCF!L$5*MAX(BO95*DCF!L$28,0)-MAX(BO95-BN95,0)/Inputs!$B$17)*DCF!L$6</f>
        <v>8989.1089941137452</v>
      </c>
      <c r="CW95" s="15">
        <f ca="1">(BP95*DCF!M$28-DCF!M$5*MAX(BP95*DCF!M$28,0)-MAX(BP95-BO95,0)/Inputs!$B$17)*DCF!M$6</f>
        <v>11259.704901266139</v>
      </c>
      <c r="CX95" s="15">
        <f ca="1">(BQ95*DCF!C$46-DCF!C$5*MAX(BQ95*DCF!C$46,0)-MAX(BQ95-Inputs!$B$20,0)/Inputs!$B$24)*DCF!C$6</f>
        <v>-4427.3025236527128</v>
      </c>
      <c r="CY95" s="15">
        <f ca="1">(BR95*DCF!D$46-DCF!D$5*MAX(BR95*DCF!D$46,0)-MAX(BR95-BQ95,0)/Inputs!$B$24)*DCF!D$6</f>
        <v>-1643.9461316293389</v>
      </c>
      <c r="CZ95" s="15">
        <f ca="1">(BS95*DCF!E$46-DCF!E$5*MAX(BS95*DCF!E$46,0)-MAX(BS95-BR95,0)/Inputs!$B$24)*DCF!E$6</f>
        <v>-1377.6830685314185</v>
      </c>
      <c r="DA95" s="15">
        <f ca="1">(BT95*DCF!F$46-DCF!F$5*MAX(BT95*DCF!F$46,0)-MAX(BT95-BS95,0)/Inputs!$B$24)*DCF!F$6</f>
        <v>-636.50382813901365</v>
      </c>
      <c r="DB95" s="15">
        <f ca="1">(BU95*DCF!G$46-DCF!G$5*MAX(BU95*DCF!G$46,0)-MAX(BU95-BT95,0)/Inputs!$B$24)*DCF!G$6</f>
        <v>-761.80825955538023</v>
      </c>
      <c r="DC95" s="15">
        <f ca="1">(BV95*DCF!H$46-DCF!H$5*MAX(BV95*DCF!H$46,0)-MAX(BV95-BU95,0)/Inputs!$B$24)*DCF!H$6</f>
        <v>-1265.1238806379051</v>
      </c>
      <c r="DD95" s="15">
        <f ca="1">(BW95*DCF!I$46-DCF!I$5*MAX(BW95*DCF!I$46,0)-MAX(BW95-BV95,0)/Inputs!$B$24)*DCF!I$6</f>
        <v>272.80216033653249</v>
      </c>
      <c r="DE95" s="15">
        <f ca="1">(BX95*DCF!J$46-DCF!J$5*MAX(BX95*DCF!J$46,0)-MAX(BX95-BW95,0)/Inputs!$B$24)*DCF!J$6</f>
        <v>-986.10667228807893</v>
      </c>
      <c r="DF95" s="15">
        <f ca="1">(BY95*DCF!K$46-DCF!K$5*MAX(BY95*DCF!K$46,0)-MAX(BY95-BX95,0)/Inputs!$B$24)*DCF!K$6</f>
        <v>-9.0929866000098105</v>
      </c>
      <c r="DG95" s="15">
        <f ca="1">(BZ95*DCF!L$46-DCF!L$5*MAX(BZ95*DCF!L$46,0)-MAX(BZ95-BY95,0)/Inputs!$B$24)*DCF!L$6</f>
        <v>-1059.4466207736693</v>
      </c>
      <c r="DH95" s="15">
        <f ca="1">(CA95*DCF!M$46-DCF!M$5*MAX(CA95*DCF!M$46,0)-MAX(CA95-BZ95,0)/Inputs!$B$24)*DCF!M$6</f>
        <v>129.54396471607544</v>
      </c>
      <c r="DI95" s="15">
        <f ca="1">SUM(CB95:CL95)+BE95*DCF!M$10*(1+Inputs!$B$30)*(1-Inputs!$B$33)*(1-Inputs!$B$30/Inputs!$B$31)/(Inputs!$B$29-Inputs!$B$30)*DCF!M$6</f>
        <v>123140.62162172215</v>
      </c>
      <c r="DJ95" s="15">
        <f ca="1">SUM(CM95:CW95)+BP95*DCF!M$28*(1+Inputs!$B$30)*(1-Inputs!$B$33)*(1-Inputs!$B$30/Inputs!$B$31)/(Inputs!$B$29-Inputs!$B$30)*DCF!M$6</f>
        <v>325634.88523806038</v>
      </c>
      <c r="DK95" s="15">
        <f ca="1">SUM(CX95:DH95)+CA95*DCF!M$46*(1+Inputs!$B$30)*(1-Inputs!$B$33)*(1-Inputs!$B$30/Inputs!$B$31)/(Inputs!$B$29-Inputs!$B$30)*DCF!M$6</f>
        <v>102823.38879510426</v>
      </c>
      <c r="DM95" s="15">
        <f ca="1">DI95+DJ95+DK95+Inputs!$B$34+Inputs!$B$36-Inputs!$B$35</f>
        <v>628449.89565488673</v>
      </c>
    </row>
    <row r="96" spans="1:117" x14ac:dyDescent="0.75">
      <c r="A96" s="11">
        <v>83</v>
      </c>
      <c r="C96" s="24">
        <f t="shared" ca="1" si="68"/>
        <v>0.45009390910547792</v>
      </c>
      <c r="D96" s="24">
        <f t="shared" ca="1" si="68"/>
        <v>-8.9002427280233193E-2</v>
      </c>
      <c r="E96" s="24">
        <f t="shared" ca="1" si="68"/>
        <v>-8.8610684443166648E-3</v>
      </c>
      <c r="F96" s="24">
        <f t="shared" ca="1" si="68"/>
        <v>0.25722236131382586</v>
      </c>
      <c r="G96" s="24">
        <f t="shared" ca="1" si="68"/>
        <v>-1.0980051181777828</v>
      </c>
      <c r="H96" s="24">
        <f t="shared" ca="1" si="68"/>
        <v>1.3423275216301653</v>
      </c>
      <c r="I96" s="24">
        <f t="shared" ca="1" si="68"/>
        <v>-0.76474162152129765</v>
      </c>
      <c r="J96" s="24">
        <f t="shared" ca="1" si="68"/>
        <v>0.96310521648113911</v>
      </c>
      <c r="K96" s="24">
        <f t="shared" ca="1" si="68"/>
        <v>1.6919596422812562</v>
      </c>
      <c r="L96" s="24">
        <f t="shared" ca="1" si="68"/>
        <v>1.6697783877696213</v>
      </c>
      <c r="M96" s="24">
        <f t="shared" ca="1" si="68"/>
        <v>-0.26332386615950354</v>
      </c>
      <c r="N96" s="24">
        <f ca="1">SQRT(Inputs!$B$38)*C96+SQRT(1-Inputs!$B$38)*_xlfn.NORM.S.INV(RAND())</f>
        <v>0.5145071212600838</v>
      </c>
      <c r="O96" s="24">
        <f ca="1">SQRT(Inputs!$B$38)*D96+SQRT(1-Inputs!$B$38)*_xlfn.NORM.S.INV(RAND())</f>
        <v>-9.6085779724463874E-3</v>
      </c>
      <c r="P96" s="24">
        <f ca="1">SQRT(Inputs!$B$38)*E96+SQRT(1-Inputs!$B$38)*_xlfn.NORM.S.INV(RAND())</f>
        <v>0.41751992376350794</v>
      </c>
      <c r="Q96" s="24">
        <f ca="1">SQRT(Inputs!$B$38)*F96+SQRT(1-Inputs!$B$38)*_xlfn.NORM.S.INV(RAND())</f>
        <v>0.18181244821678855</v>
      </c>
      <c r="R96" s="24">
        <f ca="1">SQRT(Inputs!$B$38)*G96+SQRT(1-Inputs!$B$38)*_xlfn.NORM.S.INV(RAND())</f>
        <v>0.24867267391756309</v>
      </c>
      <c r="S96" s="24">
        <f ca="1">SQRT(Inputs!$B$38)*H96+SQRT(1-Inputs!$B$38)*_xlfn.NORM.S.INV(RAND())</f>
        <v>1.2818957612784279</v>
      </c>
      <c r="T96" s="24">
        <f ca="1">SQRT(Inputs!$B$38)*I96+SQRT(1-Inputs!$B$38)*_xlfn.NORM.S.INV(RAND())</f>
        <v>0.27586223155467182</v>
      </c>
      <c r="U96" s="24">
        <f ca="1">SQRT(Inputs!$B$38)*J96+SQRT(1-Inputs!$B$38)*_xlfn.NORM.S.INV(RAND())</f>
        <v>0.96763654156536738</v>
      </c>
      <c r="V96" s="24">
        <f ca="1">SQRT(Inputs!$B$38)*K96+SQRT(1-Inputs!$B$38)*_xlfn.NORM.S.INV(RAND())</f>
        <v>1.1892578824379365</v>
      </c>
      <c r="W96" s="24">
        <f ca="1">SQRT(Inputs!$B$38)*L96+SQRT(1-Inputs!$B$38)*_xlfn.NORM.S.INV(RAND())</f>
        <v>6.1915316236808016E-2</v>
      </c>
      <c r="X96" s="24">
        <f ca="1">SQRT(Inputs!$B$38)*M96+SQRT(1-Inputs!$B$38)*_xlfn.NORM.S.INV(RAND())</f>
        <v>-0.50680323681631234</v>
      </c>
      <c r="Y96" s="24">
        <f ca="1">SQRT(Inputs!$B$38)*C96+SQRT(1-Inputs!$B$38)*_xlfn.NORM.S.INV(RAND())</f>
        <v>-1.00771510677928</v>
      </c>
      <c r="Z96" s="24">
        <f ca="1">SQRT(Inputs!$B$38)*D96+SQRT(1-Inputs!$B$38)*_xlfn.NORM.S.INV(RAND())</f>
        <v>1.2394056229090911</v>
      </c>
      <c r="AA96" s="24">
        <f ca="1">SQRT(Inputs!$B$38)*E96+SQRT(1-Inputs!$B$38)*_xlfn.NORM.S.INV(RAND())</f>
        <v>-0.63995270715927921</v>
      </c>
      <c r="AB96" s="24">
        <f ca="1">SQRT(Inputs!$B$38)*F96+SQRT(1-Inputs!$B$38)*_xlfn.NORM.S.INV(RAND())</f>
        <v>0.75768342052440785</v>
      </c>
      <c r="AC96" s="24">
        <f ca="1">SQRT(Inputs!$B$38)*G96+SQRT(1-Inputs!$B$38)*_xlfn.NORM.S.INV(RAND())</f>
        <v>0.42270459419302353</v>
      </c>
      <c r="AD96" s="24">
        <f ca="1">SQRT(Inputs!$B$38)*H96+SQRT(1-Inputs!$B$38)*_xlfn.NORM.S.INV(RAND())</f>
        <v>-1.0075712696538002</v>
      </c>
      <c r="AE96" s="24">
        <f ca="1">SQRT(Inputs!$B$38)*I96+SQRT(1-Inputs!$B$38)*_xlfn.NORM.S.INV(RAND())</f>
        <v>0.19611643605556661</v>
      </c>
      <c r="AF96" s="24">
        <f ca="1">SQRT(Inputs!$B$38)*J96+SQRT(1-Inputs!$B$38)*_xlfn.NORM.S.INV(RAND())</f>
        <v>1.2665604381812856</v>
      </c>
      <c r="AG96" s="24">
        <f ca="1">SQRT(Inputs!$B$38)*K96+SQRT(1-Inputs!$B$38)*_xlfn.NORM.S.INV(RAND())</f>
        <v>7.1425983815496696E-2</v>
      </c>
      <c r="AH96" s="24">
        <f ca="1">SQRT(Inputs!$B$38)*L96+SQRT(1-Inputs!$B$38)*_xlfn.NORM.S.INV(RAND())</f>
        <v>6.6627540143365915E-2</v>
      </c>
      <c r="AI96" s="24">
        <f ca="1">SQRT(Inputs!$B$38)*M96+SQRT(1-Inputs!$B$38)*_xlfn.NORM.S.INV(RAND())</f>
        <v>-7.619896293708027E-2</v>
      </c>
      <c r="AJ96" s="24">
        <f ca="1">SQRT(Inputs!$B$38)*C96+SQRT(1-Inputs!$B$38)*_xlfn.NORM.S.INV(RAND())</f>
        <v>-0.44350549523085459</v>
      </c>
      <c r="AK96" s="24">
        <f ca="1">SQRT(Inputs!$B$38)*D96+SQRT(1-Inputs!$B$38)*_xlfn.NORM.S.INV(RAND())</f>
        <v>-0.30559637875516105</v>
      </c>
      <c r="AL96" s="24">
        <f ca="1">SQRT(Inputs!$B$38)*E96+SQRT(1-Inputs!$B$38)*_xlfn.NORM.S.INV(RAND())</f>
        <v>1.4938083779153504</v>
      </c>
      <c r="AM96" s="24">
        <f ca="1">SQRT(Inputs!$B$38)*F96+SQRT(1-Inputs!$B$38)*_xlfn.NORM.S.INV(RAND())</f>
        <v>-0.44548563789211609</v>
      </c>
      <c r="AN96" s="24">
        <f ca="1">SQRT(Inputs!$B$38)*G96+SQRT(1-Inputs!$B$38)*_xlfn.NORM.S.INV(RAND())</f>
        <v>-1.0839946201071153</v>
      </c>
      <c r="AO96" s="24">
        <f ca="1">SQRT(Inputs!$B$38)*H96+SQRT(1-Inputs!$B$38)*_xlfn.NORM.S.INV(RAND())</f>
        <v>0.55070226586470372</v>
      </c>
      <c r="AP96" s="24">
        <f ca="1">SQRT(Inputs!$B$38)*I96+SQRT(1-Inputs!$B$38)*_xlfn.NORM.S.INV(RAND())</f>
        <v>-1.5959815513619919</v>
      </c>
      <c r="AQ96" s="24">
        <f ca="1">SQRT(Inputs!$B$38)*J96+SQRT(1-Inputs!$B$38)*_xlfn.NORM.S.INV(RAND())</f>
        <v>-3.3805110091675084E-2</v>
      </c>
      <c r="AR96" s="24">
        <f ca="1">SQRT(Inputs!$B$38)*K96+SQRT(1-Inputs!$B$38)*_xlfn.NORM.S.INV(RAND())</f>
        <v>2.0597730145616886</v>
      </c>
      <c r="AS96" s="24">
        <f ca="1">SQRT(Inputs!$B$38)*L96+SQRT(1-Inputs!$B$38)*_xlfn.NORM.S.INV(RAND())</f>
        <v>1.330686481467185</v>
      </c>
      <c r="AT96" s="24">
        <f ca="1">SQRT(Inputs!$B$38)*M96+SQRT(1-Inputs!$B$38)*_xlfn.NORM.S.INV(RAND())</f>
        <v>-0.65578484342076271</v>
      </c>
      <c r="AU96" s="15">
        <f ca="1">Inputs!$B$6*EXP($B$8-0.5*C$5^2+C$5*N96)</f>
        <v>5393.2166456752711</v>
      </c>
      <c r="AV96" s="15">
        <f t="shared" ca="1" si="37"/>
        <v>6555.5505341222024</v>
      </c>
      <c r="AW96" s="15">
        <f t="shared" ca="1" si="38"/>
        <v>8456.397847959317</v>
      </c>
      <c r="AX96" s="15">
        <f t="shared" ca="1" si="39"/>
        <v>10561.608905773555</v>
      </c>
      <c r="AY96" s="15">
        <f t="shared" ca="1" si="40"/>
        <v>13287.715617622109</v>
      </c>
      <c r="AZ96" s="15">
        <f t="shared" ca="1" si="41"/>
        <v>18715.097171252888</v>
      </c>
      <c r="BA96" s="15">
        <f t="shared" ca="1" si="42"/>
        <v>23573.364503954715</v>
      </c>
      <c r="BB96" s="15">
        <f t="shared" ca="1" si="43"/>
        <v>31799.091621385378</v>
      </c>
      <c r="BC96" s="15">
        <f t="shared" ca="1" si="44"/>
        <v>43683.468377575082</v>
      </c>
      <c r="BD96" s="15">
        <f t="shared" ca="1" si="45"/>
        <v>53827.189315698721</v>
      </c>
      <c r="BE96" s="15">
        <f t="shared" ca="1" si="46"/>
        <v>62982.895740393942</v>
      </c>
      <c r="BF96" s="15">
        <f ca="1">Inputs!$B$13*EXP($B$9-0.5*C$6^2+C$6*Y96)</f>
        <v>11326.405387698351</v>
      </c>
      <c r="BG96" s="15">
        <f t="shared" ca="1" si="47"/>
        <v>17263.367945844773</v>
      </c>
      <c r="BH96" s="15">
        <f t="shared" ca="1" si="48"/>
        <v>18968.585967649509</v>
      </c>
      <c r="BI96" s="15">
        <f t="shared" ca="1" si="49"/>
        <v>26092.646850545996</v>
      </c>
      <c r="BJ96" s="15">
        <f t="shared" ca="1" si="50"/>
        <v>33997.542009590747</v>
      </c>
      <c r="BK96" s="15">
        <f t="shared" ca="1" si="51"/>
        <v>36377.094950613973</v>
      </c>
      <c r="BL96" s="15">
        <f t="shared" ca="1" si="52"/>
        <v>45835.094007643522</v>
      </c>
      <c r="BM96" s="15">
        <f t="shared" ca="1" si="53"/>
        <v>65941.514745035747</v>
      </c>
      <c r="BN96" s="15">
        <f t="shared" ca="1" si="54"/>
        <v>81796.950083879303</v>
      </c>
      <c r="BO96" s="15">
        <f t="shared" ca="1" si="55"/>
        <v>101425.19528017956</v>
      </c>
      <c r="BP96" s="15">
        <f t="shared" ca="1" si="56"/>
        <v>123762.33891060895</v>
      </c>
      <c r="BQ96" s="15">
        <f ca="1">Inputs!$B$20*EXP($B$10-0.5*C$7^2+C$7*AJ96)</f>
        <v>3665.1515510493568</v>
      </c>
      <c r="BR96" s="15">
        <f t="shared" ca="1" si="57"/>
        <v>4513.170511527378</v>
      </c>
      <c r="BS96" s="15">
        <f t="shared" ca="1" si="58"/>
        <v>9491.4681822249404</v>
      </c>
      <c r="BT96" s="15">
        <f t="shared" ca="1" si="59"/>
        <v>11643.277924740054</v>
      </c>
      <c r="BU96" s="15">
        <f t="shared" ca="1" si="60"/>
        <v>12413.322962349077</v>
      </c>
      <c r="BV96" s="15">
        <f t="shared" ca="1" si="61"/>
        <v>19551.912022062363</v>
      </c>
      <c r="BW96" s="15">
        <f t="shared" ca="1" si="62"/>
        <v>19462.648147901324</v>
      </c>
      <c r="BX96" s="15">
        <f t="shared" ca="1" si="63"/>
        <v>27037.78172917039</v>
      </c>
      <c r="BY96" s="15">
        <f t="shared" ca="1" si="64"/>
        <v>56183.784679120028</v>
      </c>
      <c r="BZ96" s="15">
        <f t="shared" ca="1" si="65"/>
        <v>100681.89379807581</v>
      </c>
      <c r="CA96" s="15">
        <f t="shared" ca="1" si="66"/>
        <v>125870.52015345058</v>
      </c>
      <c r="CB96" s="15">
        <f ca="1">(AU96*DCF!C$10-DCF!C$5*MAX(AU96*DCF!C$10,0)-MAX(AU96-Inputs!$B$6,0)/Inputs!$B$10)*DCF!C$6</f>
        <v>1040.0013591552824</v>
      </c>
      <c r="CC96" s="15">
        <f ca="1">(AV96*DCF!D$10-DCF!D$5*MAX(AV96*DCF!D$10,0)-MAX(AV96-AU96,0)/Inputs!$B$10)*DCF!D$6</f>
        <v>1314.4663320363657</v>
      </c>
      <c r="CD96" s="15">
        <f ca="1">(AW96*DCF!E$10-DCF!E$5*MAX(AW96*DCF!E$10,0)-MAX(AW96-AV96,0)/Inputs!$B$10)*DCF!E$6</f>
        <v>1524.2981162177864</v>
      </c>
      <c r="CE96" s="15">
        <f ca="1">(AX96*DCF!F$10-DCF!F$5*MAX(AX96*DCF!F$10,0)-MAX(AX96-AW96,0)/Inputs!$B$10)*DCF!F$6</f>
        <v>1867.5401654437189</v>
      </c>
      <c r="CF96" s="15">
        <f ca="1">(AY96*DCF!G$10-DCF!G$5*MAX(AY96*DCF!G$10,0)-MAX(AY96-AX96,0)/Inputs!$B$10)*DCF!G$6</f>
        <v>2213.7940916359116</v>
      </c>
      <c r="CG96" s="15">
        <f ca="1">(AZ96*DCF!H$10-DCF!H$5*MAX(AZ96*DCF!H$10,0)-MAX(AZ96-AY96,0)/Inputs!$B$10)*DCF!H$6</f>
        <v>2669.8206462729595</v>
      </c>
      <c r="CH96" s="15">
        <f ca="1">(BA96*DCF!I$10-DCF!I$5*MAX(BA96*DCF!I$10,0)-MAX(BA96-AZ96,0)/Inputs!$B$10)*DCF!I$6</f>
        <v>3509.0676750505113</v>
      </c>
      <c r="CI96" s="15">
        <f ca="1">(BB96*DCF!J$10-DCF!J$5*MAX(BB96*DCF!J$10,0)-MAX(BB96-BA96,0)/Inputs!$B$10)*DCF!J$6</f>
        <v>4210.3245108923593</v>
      </c>
      <c r="CJ96" s="15">
        <f ca="1">(BC96*DCF!K$10-DCF!K$5*MAX(BC96*DCF!K$10,0)-MAX(BC96-BB96,0)/Inputs!$B$10)*DCF!K$6</f>
        <v>5368.7050158381453</v>
      </c>
      <c r="CK96" s="15">
        <f ca="1">(BD96*DCF!L$10-DCF!L$5*MAX(BD96*DCF!L$10,0)-MAX(BD96-BC96,0)/Inputs!$B$10)*DCF!L$6</f>
        <v>6806.4163664208172</v>
      </c>
      <c r="CL96" s="15">
        <f ca="1">(BE96*DCF!M$10-DCF!M$5*MAX(BE96*DCF!M$10,0)-MAX(BE96-BD96,0)/Inputs!$B$10)*DCF!M$6</f>
        <v>7793.9542523714827</v>
      </c>
      <c r="CM96" s="15">
        <f ca="1">(BF96*DCF!C$28-DCF!C$5*MAX(BF96*DCF!C$28,0)-MAX(BF96-Inputs!$B$13,0)/Inputs!$B$17)*DCF!C$6</f>
        <v>3456.7446443092895</v>
      </c>
      <c r="CN96" s="15">
        <f ca="1">(BG96*DCF!D$28-DCF!D$5*MAX(BG96*DCF!D$28,0)-MAX(BG96-BF96,0)/Inputs!$B$17)*DCF!D$6</f>
        <v>3817.8336979473156</v>
      </c>
      <c r="CO96" s="15">
        <f ca="1">(BH96*DCF!E$28-DCF!E$5*MAX(BH96*DCF!E$28,0)-MAX(BH96-BG96,0)/Inputs!$B$17)*DCF!E$6</f>
        <v>5036.1663089486547</v>
      </c>
      <c r="CP96" s="15">
        <f ca="1">(BI96*DCF!F$28-DCF!F$5*MAX(BI96*DCF!F$28,0)-MAX(BI96-BH96,0)/Inputs!$B$17)*DCF!F$6</f>
        <v>5786.4184289974983</v>
      </c>
      <c r="CQ96" s="15">
        <f ca="1">(BJ96*DCF!G$28-DCF!G$5*MAX(BJ96*DCF!G$28,0)-MAX(BJ96-BI96,0)/Inputs!$B$17)*DCF!G$6</f>
        <v>7491.3949380740114</v>
      </c>
      <c r="CR96" s="15">
        <f ca="1">(BK96*DCF!H$28-DCF!H$5*MAX(BK96*DCF!H$28,0)-MAX(BK96-BJ96,0)/Inputs!$B$17)*DCF!H$6</f>
        <v>8626.741171557529</v>
      </c>
      <c r="CS96" s="15">
        <f ca="1">(BL96*DCF!I$28-DCF!I$5*MAX(BL96*DCF!I$28,0)-MAX(BL96-BK96,0)/Inputs!$B$17)*DCF!I$6</f>
        <v>9420.7487408519391</v>
      </c>
      <c r="CT96" s="15">
        <f ca="1">(BM96*DCF!J$28-DCF!J$5*MAX(BM96*DCF!J$28,0)-MAX(BM96-BL96,0)/Inputs!$B$17)*DCF!J$6</f>
        <v>12044.484873144334</v>
      </c>
      <c r="CU96" s="15">
        <f ca="1">(BN96*DCF!K$28-DCF!K$5*MAX(BN96*DCF!K$28,0)-MAX(BN96-BM96,0)/Inputs!$B$17)*DCF!K$6</f>
        <v>15332.064732573124</v>
      </c>
      <c r="CV96" s="15">
        <f ca="1">(BO96*DCF!L$28-DCF!L$5*MAX(BO96*DCF!L$28,0)-MAX(BO96-BN96,0)/Inputs!$B$17)*DCF!L$6</f>
        <v>18015.486686643755</v>
      </c>
      <c r="CW96" s="15">
        <f ca="1">(BP96*DCF!M$28-DCF!M$5*MAX(BP96*DCF!M$28,0)-MAX(BP96-BO96,0)/Inputs!$B$17)*DCF!M$6</f>
        <v>20951.096523510638</v>
      </c>
      <c r="CX96" s="15">
        <f ca="1">(BQ96*DCF!C$46-DCF!C$5*MAX(BQ96*DCF!C$46,0)-MAX(BQ96-Inputs!$B$20,0)/Inputs!$B$24)*DCF!C$6</f>
        <v>-1060.8440307501317</v>
      </c>
      <c r="CY96" s="15">
        <f ca="1">(BR96*DCF!D$46-DCF!D$5*MAX(BR96*DCF!D$46,0)-MAX(BR96-BQ96,0)/Inputs!$B$24)*DCF!D$6</f>
        <v>-1132.1356090603597</v>
      </c>
      <c r="CZ96" s="15">
        <f ca="1">(BS96*DCF!E$46-DCF!E$5*MAX(BS96*DCF!E$46,0)-MAX(BS96-BR96,0)/Inputs!$B$24)*DCF!E$6</f>
        <v>-3084.6905298558904</v>
      </c>
      <c r="DA96" s="15">
        <f ca="1">(BT96*DCF!F$46-DCF!F$5*MAX(BT96*DCF!F$46,0)-MAX(BT96-BS96,0)/Inputs!$B$24)*DCF!F$6</f>
        <v>-1631.4790640428998</v>
      </c>
      <c r="DB96" s="15">
        <f ca="1">(BU96*DCF!G$46-DCF!G$5*MAX(BU96*DCF!G$46,0)-MAX(BU96-BT96,0)/Inputs!$B$24)*DCF!G$6</f>
        <v>-676.58759514134363</v>
      </c>
      <c r="DC96" s="15">
        <f ca="1">(BV96*DCF!H$46-DCF!H$5*MAX(BV96*DCF!H$46,0)-MAX(BV96-BU96,0)/Inputs!$B$24)*DCF!H$6</f>
        <v>-2218.2728114450547</v>
      </c>
      <c r="DD96" s="15">
        <f ca="1">(BW96*DCF!I$46-DCF!I$5*MAX(BW96*DCF!I$46,0)-MAX(BW96-BV96,0)/Inputs!$B$24)*DCF!I$6</f>
        <v>449.49740215561042</v>
      </c>
      <c r="DE96" s="15">
        <f ca="1">(BX96*DCF!J$46-DCF!J$5*MAX(BX96*DCF!J$46,0)-MAX(BX96-BW96,0)/Inputs!$B$24)*DCF!J$6</f>
        <v>-874.64151243479785</v>
      </c>
      <c r="DF96" s="15">
        <f ca="1">(BY96*DCF!K$46-DCF!K$5*MAX(BY96*DCF!K$46,0)-MAX(BY96-BX96,0)/Inputs!$B$24)*DCF!K$6</f>
        <v>-3930.5892059134985</v>
      </c>
      <c r="DG96" s="15">
        <f ca="1">(BZ96*DCF!L$46-DCF!L$5*MAX(BZ96*DCF!L$46,0)-MAX(BZ96-BY96,0)/Inputs!$B$24)*DCF!L$6</f>
        <v>-3110.3960921881571</v>
      </c>
      <c r="DH96" s="15">
        <f ca="1">(CA96*DCF!M$46-DCF!M$5*MAX(CA96*DCF!M$46,0)-MAX(CA96-BZ96,0)/Inputs!$B$24)*DCF!M$6</f>
        <v>4601.9161980704748</v>
      </c>
      <c r="DI96" s="15">
        <f ca="1">SUM(CB96:CL96)+BE96*DCF!M$10*(1+Inputs!$B$30)*(1-Inputs!$B$33)*(1-Inputs!$B$30/Inputs!$B$31)/(Inputs!$B$29-Inputs!$B$30)*DCF!M$6</f>
        <v>213600.62023942586</v>
      </c>
      <c r="DJ96" s="15">
        <f ca="1">SUM(CM96:CW96)+BP96*DCF!M$28*(1+Inputs!$B$30)*(1-Inputs!$B$33)*(1-Inputs!$B$30/Inputs!$B$31)/(Inputs!$B$29-Inputs!$B$30)*DCF!M$6</f>
        <v>569222.14844753046</v>
      </c>
      <c r="DK96" s="15">
        <f ca="1">SUM(CX96:DH96)+CA96*DCF!M$46*(1+Inputs!$B$30)*(1-Inputs!$B$33)*(1-Inputs!$B$30/Inputs!$B$31)/(Inputs!$B$29-Inputs!$B$30)*DCF!M$6</f>
        <v>181942.51162293204</v>
      </c>
      <c r="DM96" s="15">
        <f ca="1">DI96+DJ96+DK96+Inputs!$B$34+Inputs!$B$36-Inputs!$B$35</f>
        <v>1041616.2803098883</v>
      </c>
    </row>
    <row r="97" spans="1:117" x14ac:dyDescent="0.75">
      <c r="A97" s="11">
        <v>84</v>
      </c>
      <c r="C97" s="24">
        <f t="shared" ca="1" si="68"/>
        <v>0.84190572179603007</v>
      </c>
      <c r="D97" s="24">
        <f t="shared" ca="1" si="68"/>
        <v>-1.4442649047382969</v>
      </c>
      <c r="E97" s="24">
        <f t="shared" ca="1" si="68"/>
        <v>-6.5991402993328202E-2</v>
      </c>
      <c r="F97" s="24">
        <f t="shared" ca="1" si="68"/>
        <v>2.5202394238825652</v>
      </c>
      <c r="G97" s="24">
        <f t="shared" ca="1" si="68"/>
        <v>1.4927468214841686</v>
      </c>
      <c r="H97" s="24">
        <f t="shared" ca="1" si="68"/>
        <v>-0.22934080199270454</v>
      </c>
      <c r="I97" s="24">
        <f t="shared" ca="1" si="68"/>
        <v>0.78988296629143728</v>
      </c>
      <c r="J97" s="24">
        <f t="shared" ca="1" si="68"/>
        <v>-8.3372189817381537E-2</v>
      </c>
      <c r="K97" s="24">
        <f t="shared" ca="1" si="68"/>
        <v>-0.25839901729784748</v>
      </c>
      <c r="L97" s="24">
        <f t="shared" ca="1" si="68"/>
        <v>-1.0486227652420894</v>
      </c>
      <c r="M97" s="24">
        <f t="shared" ca="1" si="68"/>
        <v>-1.8716314051898926</v>
      </c>
      <c r="N97" s="24">
        <f ca="1">SQRT(Inputs!$B$38)*C97+SQRT(1-Inputs!$B$38)*_xlfn.NORM.S.INV(RAND())</f>
        <v>0.90864062652134758</v>
      </c>
      <c r="O97" s="24">
        <f ca="1">SQRT(Inputs!$B$38)*D97+SQRT(1-Inputs!$B$38)*_xlfn.NORM.S.INV(RAND())</f>
        <v>-1.6257273340512088</v>
      </c>
      <c r="P97" s="24">
        <f ca="1">SQRT(Inputs!$B$38)*E97+SQRT(1-Inputs!$B$38)*_xlfn.NORM.S.INV(RAND())</f>
        <v>-0.22449907518748441</v>
      </c>
      <c r="Q97" s="24">
        <f ca="1">SQRT(Inputs!$B$38)*F97+SQRT(1-Inputs!$B$38)*_xlfn.NORM.S.INV(RAND())</f>
        <v>1.027427637700236</v>
      </c>
      <c r="R97" s="24">
        <f ca="1">SQRT(Inputs!$B$38)*G97+SQRT(1-Inputs!$B$38)*_xlfn.NORM.S.INV(RAND())</f>
        <v>-0.15978980488400385</v>
      </c>
      <c r="S97" s="24">
        <f ca="1">SQRT(Inputs!$B$38)*H97+SQRT(1-Inputs!$B$38)*_xlfn.NORM.S.INV(RAND())</f>
        <v>-4.8219398924846599E-2</v>
      </c>
      <c r="T97" s="24">
        <f ca="1">SQRT(Inputs!$B$38)*I97+SQRT(1-Inputs!$B$38)*_xlfn.NORM.S.INV(RAND())</f>
        <v>-1.0834189934458005</v>
      </c>
      <c r="U97" s="24">
        <f ca="1">SQRT(Inputs!$B$38)*J97+SQRT(1-Inputs!$B$38)*_xlfn.NORM.S.INV(RAND())</f>
        <v>5.3192650292439372E-2</v>
      </c>
      <c r="V97" s="24">
        <f ca="1">SQRT(Inputs!$B$38)*K97+SQRT(1-Inputs!$B$38)*_xlfn.NORM.S.INV(RAND())</f>
        <v>-1.2009101128506723</v>
      </c>
      <c r="W97" s="24">
        <f ca="1">SQRT(Inputs!$B$38)*L97+SQRT(1-Inputs!$B$38)*_xlfn.NORM.S.INV(RAND())</f>
        <v>0.95386249598281336</v>
      </c>
      <c r="X97" s="24">
        <f ca="1">SQRT(Inputs!$B$38)*M97+SQRT(1-Inputs!$B$38)*_xlfn.NORM.S.INV(RAND())</f>
        <v>-2.1745850614679894</v>
      </c>
      <c r="Y97" s="24">
        <f ca="1">SQRT(Inputs!$B$38)*C97+SQRT(1-Inputs!$B$38)*_xlfn.NORM.S.INV(RAND())</f>
        <v>0.98286177009229991</v>
      </c>
      <c r="Z97" s="24">
        <f ca="1">SQRT(Inputs!$B$38)*D97+SQRT(1-Inputs!$B$38)*_xlfn.NORM.S.INV(RAND())</f>
        <v>-0.80014287934527428</v>
      </c>
      <c r="AA97" s="24">
        <f ca="1">SQRT(Inputs!$B$38)*E97+SQRT(1-Inputs!$B$38)*_xlfn.NORM.S.INV(RAND())</f>
        <v>0.45888498882797729</v>
      </c>
      <c r="AB97" s="24">
        <f ca="1">SQRT(Inputs!$B$38)*F97+SQRT(1-Inputs!$B$38)*_xlfn.NORM.S.INV(RAND())</f>
        <v>2.9502008233336676</v>
      </c>
      <c r="AC97" s="24">
        <f ca="1">SQRT(Inputs!$B$38)*G97+SQRT(1-Inputs!$B$38)*_xlfn.NORM.S.INV(RAND())</f>
        <v>1.6730890713263074</v>
      </c>
      <c r="AD97" s="24">
        <f ca="1">SQRT(Inputs!$B$38)*H97+SQRT(1-Inputs!$B$38)*_xlfn.NORM.S.INV(RAND())</f>
        <v>0.42158603679005469</v>
      </c>
      <c r="AE97" s="24">
        <f ca="1">SQRT(Inputs!$B$38)*I97+SQRT(1-Inputs!$B$38)*_xlfn.NORM.S.INV(RAND())</f>
        <v>-0.64336484379438219</v>
      </c>
      <c r="AF97" s="24">
        <f ca="1">SQRT(Inputs!$B$38)*J97+SQRT(1-Inputs!$B$38)*_xlfn.NORM.S.INV(RAND())</f>
        <v>2.045398995909356E-2</v>
      </c>
      <c r="AG97" s="24">
        <f ca="1">SQRT(Inputs!$B$38)*K97+SQRT(1-Inputs!$B$38)*_xlfn.NORM.S.INV(RAND())</f>
        <v>-0.5174615996717693</v>
      </c>
      <c r="AH97" s="24">
        <f ca="1">SQRT(Inputs!$B$38)*L97+SQRT(1-Inputs!$B$38)*_xlfn.NORM.S.INV(RAND())</f>
        <v>-0.30756127856608684</v>
      </c>
      <c r="AI97" s="24">
        <f ca="1">SQRT(Inputs!$B$38)*M97+SQRT(1-Inputs!$B$38)*_xlfn.NORM.S.INV(RAND())</f>
        <v>-1.5627242036368709</v>
      </c>
      <c r="AJ97" s="24">
        <f ca="1">SQRT(Inputs!$B$38)*C97+SQRT(1-Inputs!$B$38)*_xlfn.NORM.S.INV(RAND())</f>
        <v>0.75367546577443179</v>
      </c>
      <c r="AK97" s="24">
        <f ca="1">SQRT(Inputs!$B$38)*D97+SQRT(1-Inputs!$B$38)*_xlfn.NORM.S.INV(RAND())</f>
        <v>-1.0914675486902687</v>
      </c>
      <c r="AL97" s="24">
        <f ca="1">SQRT(Inputs!$B$38)*E97+SQRT(1-Inputs!$B$38)*_xlfn.NORM.S.INV(RAND())</f>
        <v>-0.77149768317595335</v>
      </c>
      <c r="AM97" s="24">
        <f ca="1">SQRT(Inputs!$B$38)*F97+SQRT(1-Inputs!$B$38)*_xlfn.NORM.S.INV(RAND())</f>
        <v>1.0106348912331518</v>
      </c>
      <c r="AN97" s="24">
        <f ca="1">SQRT(Inputs!$B$38)*G97+SQRT(1-Inputs!$B$38)*_xlfn.NORM.S.INV(RAND())</f>
        <v>0.32080158861991154</v>
      </c>
      <c r="AO97" s="24">
        <f ca="1">SQRT(Inputs!$B$38)*H97+SQRT(1-Inputs!$B$38)*_xlfn.NORM.S.INV(RAND())</f>
        <v>1.1269742635760558</v>
      </c>
      <c r="AP97" s="24">
        <f ca="1">SQRT(Inputs!$B$38)*I97+SQRT(1-Inputs!$B$38)*_xlfn.NORM.S.INV(RAND())</f>
        <v>0.34318654508261781</v>
      </c>
      <c r="AQ97" s="24">
        <f ca="1">SQRT(Inputs!$B$38)*J97+SQRT(1-Inputs!$B$38)*_xlfn.NORM.S.INV(RAND())</f>
        <v>-0.23752636212914796</v>
      </c>
      <c r="AR97" s="24">
        <f ca="1">SQRT(Inputs!$B$38)*K97+SQRT(1-Inputs!$B$38)*_xlfn.NORM.S.INV(RAND())</f>
        <v>-1.2228515513948695</v>
      </c>
      <c r="AS97" s="24">
        <f ca="1">SQRT(Inputs!$B$38)*L97+SQRT(1-Inputs!$B$38)*_xlfn.NORM.S.INV(RAND())</f>
        <v>-0.52888872638145945</v>
      </c>
      <c r="AT97" s="24">
        <f ca="1">SQRT(Inputs!$B$38)*M97+SQRT(1-Inputs!$B$38)*_xlfn.NORM.S.INV(RAND())</f>
        <v>-0.32835022949213388</v>
      </c>
      <c r="AU97" s="15">
        <f ca="1">Inputs!$B$6*EXP($B$8-0.5*C$5^2+C$5*N97)</f>
        <v>5748.5151677758713</v>
      </c>
      <c r="AV97" s="15">
        <f t="shared" ca="1" si="37"/>
        <v>5509.5917220212032</v>
      </c>
      <c r="AW97" s="15">
        <f t="shared" ca="1" si="38"/>
        <v>6517.5950413781766</v>
      </c>
      <c r="AX97" s="15">
        <f t="shared" ca="1" si="39"/>
        <v>9047.1784227062071</v>
      </c>
      <c r="AY97" s="15">
        <f t="shared" ca="1" si="40"/>
        <v>10852.156162734953</v>
      </c>
      <c r="AZ97" s="15">
        <f t="shared" ca="1" si="41"/>
        <v>13202.191469421077</v>
      </c>
      <c r="BA97" s="15">
        <f t="shared" ca="1" si="42"/>
        <v>14424.206386430791</v>
      </c>
      <c r="BB97" s="15">
        <f t="shared" ca="1" si="43"/>
        <v>17753.98950221447</v>
      </c>
      <c r="BC97" s="15">
        <f t="shared" ca="1" si="44"/>
        <v>19364.076235165536</v>
      </c>
      <c r="BD97" s="15">
        <f t="shared" ca="1" si="45"/>
        <v>25936.611978023731</v>
      </c>
      <c r="BE97" s="15">
        <f t="shared" ca="1" si="46"/>
        <v>26071.374273390938</v>
      </c>
      <c r="BF97" s="15">
        <f ca="1">Inputs!$B$13*EXP($B$9-0.5*C$6^2+C$6*Y97)</f>
        <v>16806.471625836795</v>
      </c>
      <c r="BG97" s="15">
        <f t="shared" ca="1" si="47"/>
        <v>17728.990575768505</v>
      </c>
      <c r="BH97" s="15">
        <f t="shared" ca="1" si="48"/>
        <v>23374.577229466562</v>
      </c>
      <c r="BI97" s="15">
        <f t="shared" ca="1" si="49"/>
        <v>45059.75157188085</v>
      </c>
      <c r="BJ97" s="15">
        <f t="shared" ca="1" si="50"/>
        <v>70306.302194615404</v>
      </c>
      <c r="BK97" s="15">
        <f t="shared" ca="1" si="51"/>
        <v>91385.12604098898</v>
      </c>
      <c r="BL97" s="15">
        <f t="shared" ca="1" si="52"/>
        <v>103275.86445835832</v>
      </c>
      <c r="BM97" s="15">
        <f t="shared" ca="1" si="53"/>
        <v>127271.30643984104</v>
      </c>
      <c r="BN97" s="15">
        <f t="shared" ca="1" si="54"/>
        <v>147116.23286415479</v>
      </c>
      <c r="BO97" s="15">
        <f t="shared" ca="1" si="55"/>
        <v>174654.32850616536</v>
      </c>
      <c r="BP97" s="15">
        <f t="shared" ca="1" si="56"/>
        <v>180085.61886426227</v>
      </c>
      <c r="BQ97" s="15">
        <f ca="1">Inputs!$B$20*EXP($B$10-0.5*C$7^2+C$7*AJ97)</f>
        <v>5604.0471774926227</v>
      </c>
      <c r="BR97" s="15">
        <f t="shared" ca="1" si="57"/>
        <v>5376.5251835110266</v>
      </c>
      <c r="BS97" s="15">
        <f t="shared" ca="1" si="58"/>
        <v>5899.297080005168</v>
      </c>
      <c r="BT97" s="15">
        <f t="shared" ca="1" si="59"/>
        <v>10603.204521247248</v>
      </c>
      <c r="BU97" s="15">
        <f t="shared" ca="1" si="60"/>
        <v>15880.880923887085</v>
      </c>
      <c r="BV97" s="15">
        <f t="shared" ca="1" si="61"/>
        <v>28481.419585640848</v>
      </c>
      <c r="BW97" s="15">
        <f t="shared" ca="1" si="62"/>
        <v>42738.470019851768</v>
      </c>
      <c r="BX97" s="15">
        <f t="shared" ca="1" si="63"/>
        <v>56996.888194956067</v>
      </c>
      <c r="BY97" s="15">
        <f t="shared" ca="1" si="64"/>
        <v>63202.408894069871</v>
      </c>
      <c r="BZ97" s="15">
        <f t="shared" ca="1" si="65"/>
        <v>80465.409307526439</v>
      </c>
      <c r="CA97" s="15">
        <f t="shared" ca="1" si="66"/>
        <v>106623.14029019127</v>
      </c>
      <c r="CB97" s="15">
        <f ca="1">(AU97*DCF!C$10-DCF!C$5*MAX(AU97*DCF!C$10,0)-MAX(AU97-Inputs!$B$6,0)/Inputs!$B$10)*DCF!C$6</f>
        <v>1037.4680173640045</v>
      </c>
      <c r="CC97" s="15">
        <f ca="1">(AV97*DCF!D$10-DCF!D$5*MAX(AV97*DCF!D$10,0)-MAX(AV97-AU97,0)/Inputs!$B$10)*DCF!D$6</f>
        <v>1342.9256559839807</v>
      </c>
      <c r="CD97" s="15">
        <f ca="1">(AW97*DCF!E$10-DCF!E$5*MAX(AW97*DCF!E$10,0)-MAX(AW97-AV97,0)/Inputs!$B$10)*DCF!E$6</f>
        <v>1277.7648530457329</v>
      </c>
      <c r="CE97" s="15">
        <f ca="1">(AX97*DCF!F$10-DCF!F$5*MAX(AX97*DCF!F$10,0)-MAX(AX97-AW97,0)/Inputs!$B$10)*DCF!F$6</f>
        <v>1448.6410454132181</v>
      </c>
      <c r="CF97" s="15">
        <f ca="1">(AY97*DCF!G$10-DCF!G$5*MAX(AY97*DCF!G$10,0)-MAX(AY97-AX97,0)/Inputs!$B$10)*DCF!G$6</f>
        <v>1889.0286973427239</v>
      </c>
      <c r="CG97" s="15">
        <f ca="1">(AZ97*DCF!H$10-DCF!H$5*MAX(AZ97*DCF!H$10,0)-MAX(AZ97-AY97,0)/Inputs!$B$10)*DCF!H$6</f>
        <v>2145.9240448259084</v>
      </c>
      <c r="CH97" s="15">
        <f ca="1">(BA97*DCF!I$10-DCF!I$5*MAX(BA97*DCF!I$10,0)-MAX(BA97-AZ97,0)/Inputs!$B$10)*DCF!I$6</f>
        <v>2434.3230482242479</v>
      </c>
      <c r="CI97" s="15">
        <f ca="1">(BB97*DCF!J$10-DCF!J$5*MAX(BB97*DCF!J$10,0)-MAX(BB97-BA97,0)/Inputs!$B$10)*DCF!J$6</f>
        <v>2542.0520328185753</v>
      </c>
      <c r="CJ97" s="15">
        <f ca="1">(BC97*DCF!K$10-DCF!K$5*MAX(BC97*DCF!K$10,0)-MAX(BC97-BB97,0)/Inputs!$B$10)*DCF!K$6</f>
        <v>2891.9176524195004</v>
      </c>
      <c r="CK97" s="15">
        <f ca="1">(BD97*DCF!L$10-DCF!L$5*MAX(BD97*DCF!L$10,0)-MAX(BD97-BC97,0)/Inputs!$B$10)*DCF!L$6</f>
        <v>3061.7990058684672</v>
      </c>
      <c r="CL97" s="15">
        <f ca="1">(BE97*DCF!M$10-DCF!M$5*MAX(BE97*DCF!M$10,0)-MAX(BE97-BD97,0)/Inputs!$B$10)*DCF!M$6</f>
        <v>3662.909322239364</v>
      </c>
      <c r="CM97" s="15">
        <f ca="1">(BF97*DCF!C$28-DCF!C$5*MAX(BF97*DCF!C$28,0)-MAX(BF97-Inputs!$B$13,0)/Inputs!$B$17)*DCF!C$6</f>
        <v>3877.6148459623441</v>
      </c>
      <c r="CN97" s="15">
        <f ca="1">(BG97*DCF!D$28-DCF!D$5*MAX(BG97*DCF!D$28,0)-MAX(BG97-BF97,0)/Inputs!$B$17)*DCF!D$6</f>
        <v>5024.7810334739806</v>
      </c>
      <c r="CO97" s="15">
        <f ca="1">(BH97*DCF!E$28-DCF!E$5*MAX(BH97*DCF!E$28,0)-MAX(BH97-BG97,0)/Inputs!$B$17)*DCF!E$6</f>
        <v>5507.4290702996168</v>
      </c>
      <c r="CP97" s="15">
        <f ca="1">(BI97*DCF!F$28-DCF!F$5*MAX(BI97*DCF!F$28,0)-MAX(BI97-BH97,0)/Inputs!$B$17)*DCF!F$6</f>
        <v>8284.4068896824283</v>
      </c>
      <c r="CQ97" s="15">
        <f ca="1">(BJ97*DCF!G$28-DCF!G$5*MAX(BJ97*DCF!G$28,0)-MAX(BJ97-BI97,0)/Inputs!$B$17)*DCF!G$6</f>
        <v>13995.28310749374</v>
      </c>
      <c r="CR97" s="15">
        <f ca="1">(BK97*DCF!H$28-DCF!H$5*MAX(BK97*DCF!H$28,0)-MAX(BK97-BJ97,0)/Inputs!$B$17)*DCF!H$6</f>
        <v>19325.492218110398</v>
      </c>
      <c r="CS97" s="15">
        <f ca="1">(BL97*DCF!I$28-DCF!I$5*MAX(BL97*DCF!I$28,0)-MAX(BL97-BK97,0)/Inputs!$B$17)*DCF!I$6</f>
        <v>22578.947686330735</v>
      </c>
      <c r="CT97" s="15">
        <f ca="1">(BM97*DCF!J$28-DCF!J$5*MAX(BM97*DCF!J$28,0)-MAX(BM97-BL97,0)/Inputs!$B$17)*DCF!J$6</f>
        <v>25210.46735276973</v>
      </c>
      <c r="CU97" s="15">
        <f ca="1">(BN97*DCF!K$28-DCF!K$5*MAX(BN97*DCF!K$28,0)-MAX(BN97-BM97,0)/Inputs!$B$17)*DCF!K$6</f>
        <v>28637.742529008967</v>
      </c>
      <c r="CV97" s="15">
        <f ca="1">(BO97*DCF!L$28-DCF!L$5*MAX(BO97*DCF!L$28,0)-MAX(BO97-BN97,0)/Inputs!$B$17)*DCF!L$6</f>
        <v>31731.223067981122</v>
      </c>
      <c r="CW97" s="15">
        <f ca="1">(BP97*DCF!M$28-DCF!M$5*MAX(BP97*DCF!M$28,0)-MAX(BP97-BO97,0)/Inputs!$B$17)*DCF!M$6</f>
        <v>33315.490952185588</v>
      </c>
      <c r="CX97" s="15">
        <f ca="1">(BQ97*DCF!C$46-DCF!C$5*MAX(BQ97*DCF!C$46,0)-MAX(BQ97-Inputs!$B$20,0)/Inputs!$B$24)*DCF!C$6</f>
        <v>-2404.1897303644037</v>
      </c>
      <c r="CY97" s="15">
        <f ca="1">(BR97*DCF!D$46-DCF!D$5*MAX(BR97*DCF!D$46,0)-MAX(BR97-BQ97,0)/Inputs!$B$24)*DCF!D$6</f>
        <v>-917.64746663725782</v>
      </c>
      <c r="CZ97" s="15">
        <f ca="1">(BS97*DCF!E$46-DCF!E$5*MAX(BS97*DCF!E$46,0)-MAX(BS97-BR97,0)/Inputs!$B$24)*DCF!E$6</f>
        <v>-903.66444107276288</v>
      </c>
      <c r="DA97" s="15">
        <f ca="1">(BT97*DCF!F$46-DCF!F$5*MAX(BT97*DCF!F$46,0)-MAX(BT97-BS97,0)/Inputs!$B$24)*DCF!F$6</f>
        <v>-2485.0337930239634</v>
      </c>
      <c r="DB97" s="15">
        <f ca="1">(BU97*DCF!G$46-DCF!G$5*MAX(BU97*DCF!G$46,0)-MAX(BU97-BT97,0)/Inputs!$B$24)*DCF!G$6</f>
        <v>-2309.5075251845456</v>
      </c>
      <c r="DC97" s="15">
        <f ca="1">(BV97*DCF!H$46-DCF!H$5*MAX(BV97*DCF!H$46,0)-MAX(BV97-BU97,0)/Inputs!$B$24)*DCF!H$6</f>
        <v>-3915.5401843586815</v>
      </c>
      <c r="DD97" s="15">
        <f ca="1">(BW97*DCF!I$46-DCF!I$5*MAX(BW97*DCF!I$46,0)-MAX(BW97-BV97,0)/Inputs!$B$24)*DCF!I$6</f>
        <v>-3105.5861085584734</v>
      </c>
      <c r="DE97" s="15">
        <f ca="1">(BX97*DCF!J$46-DCF!J$5*MAX(BX97*DCF!J$46,0)-MAX(BX97-BW97,0)/Inputs!$B$24)*DCF!J$6</f>
        <v>-1390.2377522509385</v>
      </c>
      <c r="DF97" s="15">
        <f ca="1">(BY97*DCF!K$46-DCF!K$5*MAX(BY97*DCF!K$46,0)-MAX(BY97-BX97,0)/Inputs!$B$24)*DCF!K$6</f>
        <v>2090.1450253779462</v>
      </c>
      <c r="DG97" s="15">
        <f ca="1">(BZ97*DCF!L$46-DCF!L$5*MAX(BZ97*DCF!L$46,0)-MAX(BZ97-BY97,0)/Inputs!$B$24)*DCF!L$6</f>
        <v>1655.5276166189722</v>
      </c>
      <c r="DH97" s="15">
        <f ca="1">(CA97*DCF!M$46-DCF!M$5*MAX(CA97*DCF!M$46,0)-MAX(CA97-BZ97,0)/Inputs!$B$24)*DCF!M$6</f>
        <v>2890.3998435375042</v>
      </c>
      <c r="DI97" s="15">
        <f ca="1">SUM(CB97:CL97)+BE97*DCF!M$10*(1+Inputs!$B$30)*(1-Inputs!$B$33)*(1-Inputs!$B$30/Inputs!$B$31)/(Inputs!$B$29-Inputs!$B$30)*DCF!M$6</f>
        <v>96291.732736626422</v>
      </c>
      <c r="DJ97" s="15">
        <f ca="1">SUM(CM97:CW97)+BP97*DCF!M$28*(1+Inputs!$B$30)*(1-Inputs!$B$33)*(1-Inputs!$B$30/Inputs!$B$31)/(Inputs!$B$29-Inputs!$B$30)*DCF!M$6</f>
        <v>865729.7569999902</v>
      </c>
      <c r="DK97" s="15">
        <f ca="1">SUM(CX97:DH97)+CA97*DCF!M$46*(1+Inputs!$B$30)*(1-Inputs!$B$33)*(1-Inputs!$B$30/Inputs!$B$31)/(Inputs!$B$29-Inputs!$B$30)*DCF!M$6</f>
        <v>154056.6706911214</v>
      </c>
      <c r="DM97" s="15">
        <f ca="1">DI97+DJ97+DK97+Inputs!$B$34+Inputs!$B$36-Inputs!$B$35</f>
        <v>1192929.160427738</v>
      </c>
    </row>
    <row r="98" spans="1:117" x14ac:dyDescent="0.75">
      <c r="A98" s="11">
        <v>85</v>
      </c>
      <c r="C98" s="24">
        <f t="shared" ca="1" si="68"/>
        <v>1.6907434184972636</v>
      </c>
      <c r="D98" s="24">
        <f t="shared" ca="1" si="68"/>
        <v>-0.69905187831248872</v>
      </c>
      <c r="E98" s="24">
        <f t="shared" ca="1" si="68"/>
        <v>1.8165011901742869</v>
      </c>
      <c r="F98" s="24">
        <f t="shared" ca="1" si="68"/>
        <v>-1.7900091017119024</v>
      </c>
      <c r="G98" s="24">
        <f t="shared" ca="1" si="68"/>
        <v>-0.55645252141156287</v>
      </c>
      <c r="H98" s="24">
        <f t="shared" ca="1" si="68"/>
        <v>0.12881829349308291</v>
      </c>
      <c r="I98" s="24">
        <f t="shared" ca="1" si="68"/>
        <v>-0.17324054540703607</v>
      </c>
      <c r="J98" s="24">
        <f t="shared" ca="1" si="68"/>
        <v>-1.0140308830029126</v>
      </c>
      <c r="K98" s="24">
        <f t="shared" ca="1" si="68"/>
        <v>0.90488942358845526</v>
      </c>
      <c r="L98" s="24">
        <f t="shared" ca="1" si="68"/>
        <v>1.2393793797584993</v>
      </c>
      <c r="M98" s="24">
        <f t="shared" ca="1" si="68"/>
        <v>-0.99266838948456682</v>
      </c>
      <c r="N98" s="24">
        <f ca="1">SQRT(Inputs!$B$38)*C98+SQRT(1-Inputs!$B$38)*_xlfn.NORM.S.INV(RAND())</f>
        <v>0.46439550055009149</v>
      </c>
      <c r="O98" s="24">
        <f ca="1">SQRT(Inputs!$B$38)*D98+SQRT(1-Inputs!$B$38)*_xlfn.NORM.S.INV(RAND())</f>
        <v>4.2107741088630024E-2</v>
      </c>
      <c r="P98" s="24">
        <f ca="1">SQRT(Inputs!$B$38)*E98+SQRT(1-Inputs!$B$38)*_xlfn.NORM.S.INV(RAND())</f>
        <v>-0.22755707821549176</v>
      </c>
      <c r="Q98" s="24">
        <f ca="1">SQRT(Inputs!$B$38)*F98+SQRT(1-Inputs!$B$38)*_xlfn.NORM.S.INV(RAND())</f>
        <v>-1.1485154638511252</v>
      </c>
      <c r="R98" s="24">
        <f ca="1">SQRT(Inputs!$B$38)*G98+SQRT(1-Inputs!$B$38)*_xlfn.NORM.S.INV(RAND())</f>
        <v>-0.63012908297629777</v>
      </c>
      <c r="S98" s="24">
        <f ca="1">SQRT(Inputs!$B$38)*H98+SQRT(1-Inputs!$B$38)*_xlfn.NORM.S.INV(RAND())</f>
        <v>0.33778385302779257</v>
      </c>
      <c r="T98" s="24">
        <f ca="1">SQRT(Inputs!$B$38)*I98+SQRT(1-Inputs!$B$38)*_xlfn.NORM.S.INV(RAND())</f>
        <v>-0.71115006134488556</v>
      </c>
      <c r="U98" s="24">
        <f ca="1">SQRT(Inputs!$B$38)*J98+SQRT(1-Inputs!$B$38)*_xlfn.NORM.S.INV(RAND())</f>
        <v>-0.99955723419650411</v>
      </c>
      <c r="V98" s="24">
        <f ca="1">SQRT(Inputs!$B$38)*K98+SQRT(1-Inputs!$B$38)*_xlfn.NORM.S.INV(RAND())</f>
        <v>0.89595227302026847</v>
      </c>
      <c r="W98" s="24">
        <f ca="1">SQRT(Inputs!$B$38)*L98+SQRT(1-Inputs!$B$38)*_xlfn.NORM.S.INV(RAND())</f>
        <v>-3.6403167307901274E-3</v>
      </c>
      <c r="X98" s="24">
        <f ca="1">SQRT(Inputs!$B$38)*M98+SQRT(1-Inputs!$B$38)*_xlfn.NORM.S.INV(RAND())</f>
        <v>-0.18531009699278939</v>
      </c>
      <c r="Y98" s="24">
        <f ca="1">SQRT(Inputs!$B$38)*C98+SQRT(1-Inputs!$B$38)*_xlfn.NORM.S.INV(RAND())</f>
        <v>2.8611824414696221</v>
      </c>
      <c r="Z98" s="24">
        <f ca="1">SQRT(Inputs!$B$38)*D98+SQRT(1-Inputs!$B$38)*_xlfn.NORM.S.INV(RAND())</f>
        <v>-1.8088276271835559</v>
      </c>
      <c r="AA98" s="24">
        <f ca="1">SQRT(Inputs!$B$38)*E98+SQRT(1-Inputs!$B$38)*_xlfn.NORM.S.INV(RAND())</f>
        <v>1.1362778826731714</v>
      </c>
      <c r="AB98" s="24">
        <f ca="1">SQRT(Inputs!$B$38)*F98+SQRT(1-Inputs!$B$38)*_xlfn.NORM.S.INV(RAND())</f>
        <v>-2.6316814874862811</v>
      </c>
      <c r="AC98" s="24">
        <f ca="1">SQRT(Inputs!$B$38)*G98+SQRT(1-Inputs!$B$38)*_xlfn.NORM.S.INV(RAND())</f>
        <v>0.22071795599864552</v>
      </c>
      <c r="AD98" s="24">
        <f ca="1">SQRT(Inputs!$B$38)*H98+SQRT(1-Inputs!$B$38)*_xlfn.NORM.S.INV(RAND())</f>
        <v>1.5296266957015643</v>
      </c>
      <c r="AE98" s="24">
        <f ca="1">SQRT(Inputs!$B$38)*I98+SQRT(1-Inputs!$B$38)*_xlfn.NORM.S.INV(RAND())</f>
        <v>-0.43137370509676731</v>
      </c>
      <c r="AF98" s="24">
        <f ca="1">SQRT(Inputs!$B$38)*J98+SQRT(1-Inputs!$B$38)*_xlfn.NORM.S.INV(RAND())</f>
        <v>-1.726958486459762E-2</v>
      </c>
      <c r="AG98" s="24">
        <f ca="1">SQRT(Inputs!$B$38)*K98+SQRT(1-Inputs!$B$38)*_xlfn.NORM.S.INV(RAND())</f>
        <v>2.3417511749762792</v>
      </c>
      <c r="AH98" s="24">
        <f ca="1">SQRT(Inputs!$B$38)*L98+SQRT(1-Inputs!$B$38)*_xlfn.NORM.S.INV(RAND())</f>
        <v>1.0477472887008124</v>
      </c>
      <c r="AI98" s="24">
        <f ca="1">SQRT(Inputs!$B$38)*M98+SQRT(1-Inputs!$B$38)*_xlfn.NORM.S.INV(RAND())</f>
        <v>-1.3906606394012977E-2</v>
      </c>
      <c r="AJ98" s="24">
        <f ca="1">SQRT(Inputs!$B$38)*C98+SQRT(1-Inputs!$B$38)*_xlfn.NORM.S.INV(RAND())</f>
        <v>0.86566292886770502</v>
      </c>
      <c r="AK98" s="24">
        <f ca="1">SQRT(Inputs!$B$38)*D98+SQRT(1-Inputs!$B$38)*_xlfn.NORM.S.INV(RAND())</f>
        <v>-0.95893839068046494</v>
      </c>
      <c r="AL98" s="24">
        <f ca="1">SQRT(Inputs!$B$38)*E98+SQRT(1-Inputs!$B$38)*_xlfn.NORM.S.INV(RAND())</f>
        <v>0.95438960225531699</v>
      </c>
      <c r="AM98" s="24">
        <f ca="1">SQRT(Inputs!$B$38)*F98+SQRT(1-Inputs!$B$38)*_xlfn.NORM.S.INV(RAND())</f>
        <v>-1.8355953324106022</v>
      </c>
      <c r="AN98" s="24">
        <f ca="1">SQRT(Inputs!$B$38)*G98+SQRT(1-Inputs!$B$38)*_xlfn.NORM.S.INV(RAND())</f>
        <v>1.2136393488696307</v>
      </c>
      <c r="AO98" s="24">
        <f ca="1">SQRT(Inputs!$B$38)*H98+SQRT(1-Inputs!$B$38)*_xlfn.NORM.S.INV(RAND())</f>
        <v>1.8731556862452015</v>
      </c>
      <c r="AP98" s="24">
        <f ca="1">SQRT(Inputs!$B$38)*I98+SQRT(1-Inputs!$B$38)*_xlfn.NORM.S.INV(RAND())</f>
        <v>-1.3219085069956311</v>
      </c>
      <c r="AQ98" s="24">
        <f ca="1">SQRT(Inputs!$B$38)*J98+SQRT(1-Inputs!$B$38)*_xlfn.NORM.S.INV(RAND())</f>
        <v>-0.54460180672557079</v>
      </c>
      <c r="AR98" s="24">
        <f ca="1">SQRT(Inputs!$B$38)*K98+SQRT(1-Inputs!$B$38)*_xlfn.NORM.S.INV(RAND())</f>
        <v>0.22424235648191254</v>
      </c>
      <c r="AS98" s="24">
        <f ca="1">SQRT(Inputs!$B$38)*L98+SQRT(1-Inputs!$B$38)*_xlfn.NORM.S.INV(RAND())</f>
        <v>2.2264068017871272</v>
      </c>
      <c r="AT98" s="24">
        <f ca="1">SQRT(Inputs!$B$38)*M98+SQRT(1-Inputs!$B$38)*_xlfn.NORM.S.INV(RAND())</f>
        <v>-1.2920450559030467</v>
      </c>
      <c r="AU98" s="15">
        <f ca="1">Inputs!$B$6*EXP($B$8-0.5*C$5^2+C$5*N98)</f>
        <v>5349.6453288585544</v>
      </c>
      <c r="AV98" s="15">
        <f t="shared" ca="1" si="37"/>
        <v>6552.2226797045359</v>
      </c>
      <c r="AW98" s="15">
        <f t="shared" ca="1" si="38"/>
        <v>7747.7834183183641</v>
      </c>
      <c r="AX98" s="15">
        <f t="shared" ca="1" si="39"/>
        <v>8194.8622351024405</v>
      </c>
      <c r="AY98" s="15">
        <f t="shared" ca="1" si="40"/>
        <v>9304.4082776039122</v>
      </c>
      <c r="AZ98" s="15">
        <f t="shared" ca="1" si="41"/>
        <v>11810.79332766576</v>
      </c>
      <c r="BA98" s="15">
        <f t="shared" ca="1" si="42"/>
        <v>13416.70153015022</v>
      </c>
      <c r="BB98" s="15">
        <f t="shared" ca="1" si="43"/>
        <v>14860.81861652159</v>
      </c>
      <c r="BC98" s="15">
        <f t="shared" ca="1" si="44"/>
        <v>19844.906545831949</v>
      </c>
      <c r="BD98" s="15">
        <f t="shared" ca="1" si="45"/>
        <v>24303.60545456301</v>
      </c>
      <c r="BE98" s="15">
        <f t="shared" ca="1" si="46"/>
        <v>29282.523921803557</v>
      </c>
      <c r="BF98" s="15">
        <f ca="1">Inputs!$B$13*EXP($B$9-0.5*C$6^2+C$6*Y98)</f>
        <v>24389.111017823561</v>
      </c>
      <c r="BG98" s="15">
        <f t="shared" ca="1" si="47"/>
        <v>21446.649927523908</v>
      </c>
      <c r="BH98" s="15">
        <f t="shared" ca="1" si="48"/>
        <v>31638.251452177105</v>
      </c>
      <c r="BI98" s="15">
        <f t="shared" ca="1" si="49"/>
        <v>25830.266177025707</v>
      </c>
      <c r="BJ98" s="15">
        <f t="shared" ca="1" si="50"/>
        <v>32689.898761243017</v>
      </c>
      <c r="BK98" s="15">
        <f t="shared" ca="1" si="51"/>
        <v>49409.352598970741</v>
      </c>
      <c r="BL98" s="15">
        <f t="shared" ca="1" si="52"/>
        <v>57393.61050095981</v>
      </c>
      <c r="BM98" s="15">
        <f t="shared" ca="1" si="53"/>
        <v>70397.943330444381</v>
      </c>
      <c r="BN98" s="15">
        <f t="shared" ca="1" si="54"/>
        <v>114629.15566149844</v>
      </c>
      <c r="BO98" s="15">
        <f t="shared" ca="1" si="55"/>
        <v>159306.39333666363</v>
      </c>
      <c r="BP98" s="15">
        <f t="shared" ca="1" si="56"/>
        <v>195767.63473858696</v>
      </c>
      <c r="BQ98" s="15">
        <f ca="1">Inputs!$B$20*EXP($B$10-0.5*C$7^2+C$7*AJ98)</f>
        <v>5831.1198236205391</v>
      </c>
      <c r="BR98" s="15">
        <f t="shared" ca="1" si="57"/>
        <v>5834.8637489993962</v>
      </c>
      <c r="BS98" s="15">
        <f t="shared" ca="1" si="58"/>
        <v>10509.942142125727</v>
      </c>
      <c r="BT98" s="15">
        <f t="shared" ca="1" si="59"/>
        <v>8952.9831599681529</v>
      </c>
      <c r="BU98" s="15">
        <f t="shared" ca="1" si="60"/>
        <v>16642.942923614679</v>
      </c>
      <c r="BV98" s="15">
        <f t="shared" ca="1" si="61"/>
        <v>35312.45996453816</v>
      </c>
      <c r="BW98" s="15">
        <f t="shared" ca="1" si="62"/>
        <v>37250.571715757513</v>
      </c>
      <c r="BX98" s="15">
        <f t="shared" ca="1" si="63"/>
        <v>46712.128026591883</v>
      </c>
      <c r="BY98" s="15">
        <f t="shared" ca="1" si="64"/>
        <v>68320.81059017111</v>
      </c>
      <c r="BZ98" s="15">
        <f t="shared" ca="1" si="65"/>
        <v>144346.38992505922</v>
      </c>
      <c r="CA98" s="15">
        <f t="shared" ca="1" si="66"/>
        <v>161166.78090924298</v>
      </c>
      <c r="CB98" s="15">
        <f ca="1">(AU98*DCF!C$10-DCF!C$5*MAX(AU98*DCF!C$10,0)-MAX(AU98-Inputs!$B$6,0)/Inputs!$B$10)*DCF!C$6</f>
        <v>1040.3120304103732</v>
      </c>
      <c r="CC98" s="15">
        <f ca="1">(AV98*DCF!D$10-DCF!D$5*MAX(AV98*DCF!D$10,0)-MAX(AV98-AU98,0)/Inputs!$B$10)*DCF!D$6</f>
        <v>1303.8428750077574</v>
      </c>
      <c r="CD98" s="15">
        <f ca="1">(AW98*DCF!E$10-DCF!E$5*MAX(AW98*DCF!E$10,0)-MAX(AW98-AV98,0)/Inputs!$B$10)*DCF!E$6</f>
        <v>1519.5500684464403</v>
      </c>
      <c r="CE98" s="15">
        <f ca="1">(AX98*DCF!F$10-DCF!F$5*MAX(AX98*DCF!F$10,0)-MAX(AX98-AW98,0)/Inputs!$B$10)*DCF!F$6</f>
        <v>1695.8993485194267</v>
      </c>
      <c r="CF98" s="15">
        <f ca="1">(AY98*DCF!G$10-DCF!G$5*MAX(AY98*DCF!G$10,0)-MAX(AY98-AX98,0)/Inputs!$B$10)*DCF!G$6</f>
        <v>1703.8049478841606</v>
      </c>
      <c r="CG98" s="15">
        <f ca="1">(AZ98*DCF!H$10-DCF!H$5*MAX(AZ98*DCF!H$10,0)-MAX(AZ98-AY98,0)/Inputs!$B$10)*DCF!H$6</f>
        <v>1848.0203977032199</v>
      </c>
      <c r="CH98" s="15">
        <f ca="1">(BA98*DCF!I$10-DCF!I$5*MAX(BA98*DCF!I$10,0)-MAX(BA98-AZ98,0)/Inputs!$B$10)*DCF!I$6</f>
        <v>2187.316715648833</v>
      </c>
      <c r="CI98" s="15">
        <f ca="1">(BB98*DCF!J$10-DCF!J$5*MAX(BB98*DCF!J$10,0)-MAX(BB98-BA98,0)/Inputs!$B$10)*DCF!J$6</f>
        <v>2331.3188092143041</v>
      </c>
      <c r="CJ98" s="15">
        <f ca="1">(BC98*DCF!K$10-DCF!K$5*MAX(BC98*DCF!K$10,0)-MAX(BC98-BB98,0)/Inputs!$B$10)*DCF!K$6</f>
        <v>2497.0148045011074</v>
      </c>
      <c r="CK98" s="15">
        <f ca="1">(BD98*DCF!L$10-DCF!L$5*MAX(BD98*DCF!L$10,0)-MAX(BD98-BC98,0)/Inputs!$B$10)*DCF!L$6</f>
        <v>3088.8638975874064</v>
      </c>
      <c r="CL98" s="15">
        <f ca="1">(BE98*DCF!M$10-DCF!M$5*MAX(BE98*DCF!M$10,0)-MAX(BE98-BD98,0)/Inputs!$B$10)*DCF!M$6</f>
        <v>3537.3578567003269</v>
      </c>
      <c r="CM98" s="15">
        <f ca="1">(BF98*DCF!C$28-DCF!C$5*MAX(BF98*DCF!C$28,0)-MAX(BF98-Inputs!$B$13,0)/Inputs!$B$17)*DCF!C$6</f>
        <v>4440.5997339212026</v>
      </c>
      <c r="CN98" s="15">
        <f ca="1">(BG98*DCF!D$28-DCF!D$5*MAX(BG98*DCF!D$28,0)-MAX(BG98-BF98,0)/Inputs!$B$17)*DCF!D$6</f>
        <v>6316.5330451229447</v>
      </c>
      <c r="CO98" s="15">
        <f ca="1">(BH98*DCF!E$28-DCF!E$5*MAX(BH98*DCF!E$28,0)-MAX(BH98-BG98,0)/Inputs!$B$17)*DCF!E$6</f>
        <v>6951.8918006586136</v>
      </c>
      <c r="CP98" s="15">
        <f ca="1">(BI98*DCF!F$28-DCF!F$5*MAX(BI98*DCF!F$28,0)-MAX(BI98-BH98,0)/Inputs!$B$17)*DCF!F$6</f>
        <v>7012.2368755733223</v>
      </c>
      <c r="CQ98" s="15">
        <f ca="1">(BJ98*DCF!G$28-DCF!G$5*MAX(BJ98*DCF!G$28,0)-MAX(BJ98-BI98,0)/Inputs!$B$17)*DCF!G$6</f>
        <v>7327.9198153820171</v>
      </c>
      <c r="CR98" s="15">
        <f ca="1">(BK98*DCF!H$28-DCF!H$5*MAX(BK98*DCF!H$28,0)-MAX(BK98-BJ98,0)/Inputs!$B$17)*DCF!H$6</f>
        <v>9621.7440985422472</v>
      </c>
      <c r="CS98" s="15">
        <f ca="1">(BL98*DCF!I$28-DCF!I$5*MAX(BL98*DCF!I$28,0)-MAX(BL98-BK98,0)/Inputs!$B$17)*DCF!I$6</f>
        <v>12350.29603516888</v>
      </c>
      <c r="CT98" s="15">
        <f ca="1">(BM98*DCF!J$28-DCF!J$5*MAX(BM98*DCF!J$28,0)-MAX(BM98-BL98,0)/Inputs!$B$17)*DCF!J$6</f>
        <v>13980.31724519523</v>
      </c>
      <c r="CU98" s="15">
        <f ca="1">(BN98*DCF!K$28-DCF!K$5*MAX(BN98*DCF!K$28,0)-MAX(BN98-BM98,0)/Inputs!$B$17)*DCF!K$6</f>
        <v>18790.021335182497</v>
      </c>
      <c r="CV98" s="15">
        <f ca="1">(BO98*DCF!L$28-DCF!L$5*MAX(BO98*DCF!L$28,0)-MAX(BO98-BN98,0)/Inputs!$B$17)*DCF!L$6</f>
        <v>26729.665350125557</v>
      </c>
      <c r="CW98" s="15">
        <f ca="1">(BP98*DCF!M$28-DCF!M$5*MAX(BP98*DCF!M$28,0)-MAX(BP98-BO98,0)/Inputs!$B$17)*DCF!M$6</f>
        <v>33022.569510783986</v>
      </c>
      <c r="CX98" s="15">
        <f ca="1">(BQ98*DCF!C$46-DCF!C$5*MAX(BQ98*DCF!C$46,0)-MAX(BQ98-Inputs!$B$20,0)/Inputs!$B$24)*DCF!C$6</f>
        <v>-2561.5148893444843</v>
      </c>
      <c r="CY98" s="15">
        <f ca="1">(BR98*DCF!D$46-DCF!D$5*MAX(BR98*DCF!D$46,0)-MAX(BR98-BQ98,0)/Inputs!$B$24)*DCF!D$6</f>
        <v>-997.47267305436185</v>
      </c>
      <c r="CZ98" s="15">
        <f ca="1">(BS98*DCF!E$46-DCF!E$5*MAX(BS98*DCF!E$46,0)-MAX(BS98-BR98,0)/Inputs!$B$24)*DCF!E$6</f>
        <v>-3085.6061571864657</v>
      </c>
      <c r="DA98" s="15">
        <f ca="1">(BT98*DCF!F$46-DCF!F$5*MAX(BT98*DCF!F$46,0)-MAX(BT98-BS98,0)/Inputs!$B$24)*DCF!F$6</f>
        <v>-652.01283878641516</v>
      </c>
      <c r="DB98" s="15">
        <f ca="1">(BU98*DCF!G$46-DCF!G$5*MAX(BU98*DCF!G$46,0)-MAX(BU98-BT98,0)/Inputs!$B$24)*DCF!G$6</f>
        <v>-3146.586246947682</v>
      </c>
      <c r="DC98" s="15">
        <f ca="1">(BV98*DCF!H$46-DCF!H$5*MAX(BV98*DCF!H$46,0)-MAX(BV98-BU98,0)/Inputs!$B$24)*DCF!H$6</f>
        <v>-5801.4380304381948</v>
      </c>
      <c r="DD98" s="15">
        <f ca="1">(BW98*DCF!I$46-DCF!I$5*MAX(BW98*DCF!I$46,0)-MAX(BW98-BV98,0)/Inputs!$B$24)*DCF!I$6</f>
        <v>303.95948419136704</v>
      </c>
      <c r="DE98" s="15">
        <f ca="1">(BX98*DCF!J$46-DCF!J$5*MAX(BX98*DCF!J$46,0)-MAX(BX98-BW98,0)/Inputs!$B$24)*DCF!J$6</f>
        <v>-549.60559541194914</v>
      </c>
      <c r="DF98" s="15">
        <f ca="1">(BY98*DCF!K$46-DCF!K$5*MAX(BY98*DCF!K$46,0)-MAX(BY98-BX98,0)/Inputs!$B$24)*DCF!K$6</f>
        <v>-1390.8391256638176</v>
      </c>
      <c r="DG98" s="15">
        <f ca="1">(BZ98*DCF!L$46-DCF!L$5*MAX(BZ98*DCF!L$46,0)-MAX(BZ98-BY98,0)/Inputs!$B$24)*DCF!L$6</f>
        <v>-7226.8427567325343</v>
      </c>
      <c r="DH98" s="15">
        <f ca="1">(CA98*DCF!M$46-DCF!M$5*MAX(CA98*DCF!M$46,0)-MAX(CA98-BZ98,0)/Inputs!$B$24)*DCF!M$6</f>
        <v>9118.4359603909652</v>
      </c>
      <c r="DI98" s="15">
        <f ca="1">SUM(CB98:CL98)+BE98*DCF!M$10*(1+Inputs!$B$30)*(1-Inputs!$B$33)*(1-Inputs!$B$30/Inputs!$B$31)/(Inputs!$B$29-Inputs!$B$30)*DCF!M$6</f>
        <v>104246.95304729448</v>
      </c>
      <c r="DJ98" s="15">
        <f ca="1">SUM(CM98:CW98)+BP98*DCF!M$28*(1+Inputs!$B$30)*(1-Inputs!$B$33)*(1-Inputs!$B$30/Inputs!$B$31)/(Inputs!$B$29-Inputs!$B$30)*DCF!M$6</f>
        <v>872975.6831609311</v>
      </c>
      <c r="DK98" s="15">
        <f ca="1">SUM(CX98:DH98)+CA98*DCF!M$46*(1+Inputs!$B$30)*(1-Inputs!$B$33)*(1-Inputs!$B$30/Inputs!$B$31)/(Inputs!$B$29-Inputs!$B$30)*DCF!M$6</f>
        <v>233193.41184238729</v>
      </c>
      <c r="DM98" s="15">
        <f ca="1">DI98+DJ98+DK98+Inputs!$B$34+Inputs!$B$36-Inputs!$B$35</f>
        <v>1287267.0480506129</v>
      </c>
    </row>
    <row r="99" spans="1:117" x14ac:dyDescent="0.75">
      <c r="A99" s="11">
        <v>86</v>
      </c>
      <c r="C99" s="24">
        <f t="shared" ca="1" si="68"/>
        <v>0.29548191380410704</v>
      </c>
      <c r="D99" s="24">
        <f t="shared" ca="1" si="68"/>
        <v>0.33844865216474845</v>
      </c>
      <c r="E99" s="24">
        <f t="shared" ca="1" si="68"/>
        <v>0.43554552383253176</v>
      </c>
      <c r="F99" s="24">
        <f t="shared" ca="1" si="68"/>
        <v>1.2228132499480113</v>
      </c>
      <c r="G99" s="24">
        <f t="shared" ca="1" si="68"/>
        <v>0.7123977293321464</v>
      </c>
      <c r="H99" s="24">
        <f t="shared" ca="1" si="68"/>
        <v>0.19641474566618838</v>
      </c>
      <c r="I99" s="24">
        <f t="shared" ca="1" si="68"/>
        <v>0.97986258295101669</v>
      </c>
      <c r="J99" s="24">
        <f t="shared" ca="1" si="68"/>
        <v>-1.4637306633506801</v>
      </c>
      <c r="K99" s="24">
        <f t="shared" ca="1" si="68"/>
        <v>-1.2288855882258185</v>
      </c>
      <c r="L99" s="24">
        <f t="shared" ca="1" si="68"/>
        <v>0.57921805763739798</v>
      </c>
      <c r="M99" s="24">
        <f t="shared" ca="1" si="68"/>
        <v>0.48513004979902724</v>
      </c>
      <c r="N99" s="24">
        <f ca="1">SQRT(Inputs!$B$38)*C99+SQRT(1-Inputs!$B$38)*_xlfn.NORM.S.INV(RAND())</f>
        <v>-1.2147961680881076</v>
      </c>
      <c r="O99" s="24">
        <f ca="1">SQRT(Inputs!$B$38)*D99+SQRT(1-Inputs!$B$38)*_xlfn.NORM.S.INV(RAND())</f>
        <v>-9.8628206845498556E-2</v>
      </c>
      <c r="P99" s="24">
        <f ca="1">SQRT(Inputs!$B$38)*E99+SQRT(1-Inputs!$B$38)*_xlfn.NORM.S.INV(RAND())</f>
        <v>-0.67641376522507435</v>
      </c>
      <c r="Q99" s="24">
        <f ca="1">SQRT(Inputs!$B$38)*F99+SQRT(1-Inputs!$B$38)*_xlfn.NORM.S.INV(RAND())</f>
        <v>0.70508758029866281</v>
      </c>
      <c r="R99" s="24">
        <f ca="1">SQRT(Inputs!$B$38)*G99+SQRT(1-Inputs!$B$38)*_xlfn.NORM.S.INV(RAND())</f>
        <v>-7.5520130167891664E-2</v>
      </c>
      <c r="S99" s="24">
        <f ca="1">SQRT(Inputs!$B$38)*H99+SQRT(1-Inputs!$B$38)*_xlfn.NORM.S.INV(RAND())</f>
        <v>-0.12378122882399671</v>
      </c>
      <c r="T99" s="24">
        <f ca="1">SQRT(Inputs!$B$38)*I99+SQRT(1-Inputs!$B$38)*_xlfn.NORM.S.INV(RAND())</f>
        <v>0.94226992289839595</v>
      </c>
      <c r="U99" s="24">
        <f ca="1">SQRT(Inputs!$B$38)*J99+SQRT(1-Inputs!$B$38)*_xlfn.NORM.S.INV(RAND())</f>
        <v>1.5403815658344051</v>
      </c>
      <c r="V99" s="24">
        <f ca="1">SQRT(Inputs!$B$38)*K99+SQRT(1-Inputs!$B$38)*_xlfn.NORM.S.INV(RAND())</f>
        <v>0.69139771427451902</v>
      </c>
      <c r="W99" s="24">
        <f ca="1">SQRT(Inputs!$B$38)*L99+SQRT(1-Inputs!$B$38)*_xlfn.NORM.S.INV(RAND())</f>
        <v>-0.14639495137174779</v>
      </c>
      <c r="X99" s="24">
        <f ca="1">SQRT(Inputs!$B$38)*M99+SQRT(1-Inputs!$B$38)*_xlfn.NORM.S.INV(RAND())</f>
        <v>1.815763047483457</v>
      </c>
      <c r="Y99" s="24">
        <f ca="1">SQRT(Inputs!$B$38)*C99+SQRT(1-Inputs!$B$38)*_xlfn.NORM.S.INV(RAND())</f>
        <v>0.95135551300247612</v>
      </c>
      <c r="Z99" s="24">
        <f ca="1">SQRT(Inputs!$B$38)*D99+SQRT(1-Inputs!$B$38)*_xlfn.NORM.S.INV(RAND())</f>
        <v>-0.60329091320223305</v>
      </c>
      <c r="AA99" s="24">
        <f ca="1">SQRT(Inputs!$B$38)*E99+SQRT(1-Inputs!$B$38)*_xlfn.NORM.S.INV(RAND())</f>
        <v>1.5165309743062838</v>
      </c>
      <c r="AB99" s="24">
        <f ca="1">SQRT(Inputs!$B$38)*F99+SQRT(1-Inputs!$B$38)*_xlfn.NORM.S.INV(RAND())</f>
        <v>1.0399476228479025</v>
      </c>
      <c r="AC99" s="24">
        <f ca="1">SQRT(Inputs!$B$38)*G99+SQRT(1-Inputs!$B$38)*_xlfn.NORM.S.INV(RAND())</f>
        <v>0.67959476625907522</v>
      </c>
      <c r="AD99" s="24">
        <f ca="1">SQRT(Inputs!$B$38)*H99+SQRT(1-Inputs!$B$38)*_xlfn.NORM.S.INV(RAND())</f>
        <v>0.81622542142037968</v>
      </c>
      <c r="AE99" s="24">
        <f ca="1">SQRT(Inputs!$B$38)*I99+SQRT(1-Inputs!$B$38)*_xlfn.NORM.S.INV(RAND())</f>
        <v>0.87309454122387564</v>
      </c>
      <c r="AF99" s="24">
        <f ca="1">SQRT(Inputs!$B$38)*J99+SQRT(1-Inputs!$B$38)*_xlfn.NORM.S.INV(RAND())</f>
        <v>-1.4405163297025947</v>
      </c>
      <c r="AG99" s="24">
        <f ca="1">SQRT(Inputs!$B$38)*K99+SQRT(1-Inputs!$B$38)*_xlfn.NORM.S.INV(RAND())</f>
        <v>0.2752912732249948</v>
      </c>
      <c r="AH99" s="24">
        <f ca="1">SQRT(Inputs!$B$38)*L99+SQRT(1-Inputs!$B$38)*_xlfn.NORM.S.INV(RAND())</f>
        <v>-0.61841275166725251</v>
      </c>
      <c r="AI99" s="24">
        <f ca="1">SQRT(Inputs!$B$38)*M99+SQRT(1-Inputs!$B$38)*_xlfn.NORM.S.INV(RAND())</f>
        <v>-5.9080392999650511E-2</v>
      </c>
      <c r="AJ99" s="24">
        <f ca="1">SQRT(Inputs!$B$38)*C99+SQRT(1-Inputs!$B$38)*_xlfn.NORM.S.INV(RAND())</f>
        <v>1.2852781097355845</v>
      </c>
      <c r="AK99" s="24">
        <f ca="1">SQRT(Inputs!$B$38)*D99+SQRT(1-Inputs!$B$38)*_xlfn.NORM.S.INV(RAND())</f>
        <v>-3.0353007369555485E-2</v>
      </c>
      <c r="AL99" s="24">
        <f ca="1">SQRT(Inputs!$B$38)*E99+SQRT(1-Inputs!$B$38)*_xlfn.NORM.S.INV(RAND())</f>
        <v>0.63005985061302749</v>
      </c>
      <c r="AM99" s="24">
        <f ca="1">SQRT(Inputs!$B$38)*F99+SQRT(1-Inputs!$B$38)*_xlfn.NORM.S.INV(RAND())</f>
        <v>0.63071136272014561</v>
      </c>
      <c r="AN99" s="24">
        <f ca="1">SQRT(Inputs!$B$38)*G99+SQRT(1-Inputs!$B$38)*_xlfn.NORM.S.INV(RAND())</f>
        <v>1.4938711599218752</v>
      </c>
      <c r="AO99" s="24">
        <f ca="1">SQRT(Inputs!$B$38)*H99+SQRT(1-Inputs!$B$38)*_xlfn.NORM.S.INV(RAND())</f>
        <v>0.21785064100379986</v>
      </c>
      <c r="AP99" s="24">
        <f ca="1">SQRT(Inputs!$B$38)*I99+SQRT(1-Inputs!$B$38)*_xlfn.NORM.S.INV(RAND())</f>
        <v>0.945377097758899</v>
      </c>
      <c r="AQ99" s="24">
        <f ca="1">SQRT(Inputs!$B$38)*J99+SQRT(1-Inputs!$B$38)*_xlfn.NORM.S.INV(RAND())</f>
        <v>-1.0273802857864092</v>
      </c>
      <c r="AR99" s="24">
        <f ca="1">SQRT(Inputs!$B$38)*K99+SQRT(1-Inputs!$B$38)*_xlfn.NORM.S.INV(RAND())</f>
        <v>-0.16163959279311346</v>
      </c>
      <c r="AS99" s="24">
        <f ca="1">SQRT(Inputs!$B$38)*L99+SQRT(1-Inputs!$B$38)*_xlfn.NORM.S.INV(RAND())</f>
        <v>0.52282116203286466</v>
      </c>
      <c r="AT99" s="24">
        <f ca="1">SQRT(Inputs!$B$38)*M99+SQRT(1-Inputs!$B$38)*_xlfn.NORM.S.INV(RAND())</f>
        <v>1.2992949902168613</v>
      </c>
      <c r="AU99" s="15">
        <f ca="1">Inputs!$B$6*EXP($B$8-0.5*C$5^2+C$5*N99)</f>
        <v>4076.4004061439591</v>
      </c>
      <c r="AV99" s="15">
        <f t="shared" ca="1" si="37"/>
        <v>4890.5057549994399</v>
      </c>
      <c r="AW99" s="15">
        <f t="shared" ca="1" si="38"/>
        <v>5443.1387560791509</v>
      </c>
      <c r="AX99" s="15">
        <f t="shared" ca="1" si="39"/>
        <v>7257.4786715258078</v>
      </c>
      <c r="AY99" s="15">
        <f t="shared" ca="1" si="40"/>
        <v>8791.4970712838494</v>
      </c>
      <c r="AZ99" s="15">
        <f t="shared" ca="1" si="41"/>
        <v>10606.672018384512</v>
      </c>
      <c r="BA99" s="15">
        <f t="shared" ca="1" si="42"/>
        <v>14325.142123253938</v>
      </c>
      <c r="BB99" s="15">
        <f t="shared" ca="1" si="43"/>
        <v>20465.07102537993</v>
      </c>
      <c r="BC99" s="15">
        <f t="shared" ca="1" si="44"/>
        <v>26794.407821173372</v>
      </c>
      <c r="BD99" s="15">
        <f t="shared" ca="1" si="45"/>
        <v>32379.263181389888</v>
      </c>
      <c r="BE99" s="15">
        <f t="shared" ca="1" si="46"/>
        <v>46812.147891694141</v>
      </c>
      <c r="BF99" s="15">
        <f ca="1">Inputs!$B$13*EXP($B$9-0.5*C$6^2+C$6*Y99)</f>
        <v>16701.824840781013</v>
      </c>
      <c r="BG99" s="15">
        <f t="shared" ca="1" si="47"/>
        <v>18255.653219981341</v>
      </c>
      <c r="BH99" s="15">
        <f t="shared" ca="1" si="48"/>
        <v>28684.044005234442</v>
      </c>
      <c r="BI99" s="15">
        <f t="shared" ca="1" si="49"/>
        <v>41208.9832336494</v>
      </c>
      <c r="BJ99" s="15">
        <f t="shared" ca="1" si="50"/>
        <v>55718.962363075807</v>
      </c>
      <c r="BK99" s="15">
        <f t="shared" ca="1" si="51"/>
        <v>76421.901593301707</v>
      </c>
      <c r="BL99" s="15">
        <f t="shared" ca="1" si="52"/>
        <v>105120.86154842016</v>
      </c>
      <c r="BM99" s="15">
        <f t="shared" ca="1" si="53"/>
        <v>108043.65036302416</v>
      </c>
      <c r="BN99" s="15">
        <f t="shared" ca="1" si="54"/>
        <v>137336.95587318981</v>
      </c>
      <c r="BO99" s="15">
        <f t="shared" ca="1" si="55"/>
        <v>157258.31485121688</v>
      </c>
      <c r="BP99" s="15">
        <f t="shared" ca="1" si="56"/>
        <v>192264.26640453859</v>
      </c>
      <c r="BQ99" s="15">
        <f ca="1">Inputs!$B$20*EXP($B$10-0.5*C$7^2+C$7*AJ99)</f>
        <v>6766.8744366348374</v>
      </c>
      <c r="BR99" s="15">
        <f t="shared" ca="1" si="57"/>
        <v>9093.6949607824899</v>
      </c>
      <c r="BS99" s="15">
        <f t="shared" ca="1" si="58"/>
        <v>14922.999729099491</v>
      </c>
      <c r="BT99" s="15">
        <f t="shared" ca="1" si="59"/>
        <v>24277.75507481266</v>
      </c>
      <c r="BU99" s="15">
        <f t="shared" ca="1" si="60"/>
        <v>48296.912811432238</v>
      </c>
      <c r="BV99" s="15">
        <f t="shared" ca="1" si="61"/>
        <v>70575.242292233932</v>
      </c>
      <c r="BW99" s="15">
        <f t="shared" ca="1" si="62"/>
        <v>120298.9749565618</v>
      </c>
      <c r="BX99" s="15">
        <f t="shared" ca="1" si="63"/>
        <v>136938.51724284381</v>
      </c>
      <c r="BY99" s="15">
        <f t="shared" ca="1" si="64"/>
        <v>186031.1013760721</v>
      </c>
      <c r="BZ99" s="15">
        <f t="shared" ca="1" si="65"/>
        <v>287360.83670333785</v>
      </c>
      <c r="CA99" s="15">
        <f t="shared" ca="1" si="66"/>
        <v>508490.08030896349</v>
      </c>
      <c r="CB99" s="15">
        <f ca="1">(AU99*DCF!C$10-DCF!C$5*MAX(AU99*DCF!C$10,0)-MAX(AU99-Inputs!$B$6,0)/Inputs!$B$10)*DCF!C$6</f>
        <v>1046.8567836288619</v>
      </c>
      <c r="CC99" s="15">
        <f ca="1">(AV99*DCF!D$10-DCF!D$5*MAX(AV99*DCF!D$10,0)-MAX(AV99-AU99,0)/Inputs!$B$10)*DCF!D$6</f>
        <v>993.52936302435512</v>
      </c>
      <c r="CD99" s="15">
        <f ca="1">(AW99*DCF!E$10-DCF!E$5*MAX(AW99*DCF!E$10,0)-MAX(AW99-AV99,0)/Inputs!$B$10)*DCF!E$6</f>
        <v>1132.2582539994864</v>
      </c>
      <c r="CE99" s="15">
        <f ca="1">(AX99*DCF!F$10-DCF!F$5*MAX(AX99*DCF!F$10,0)-MAX(AX99-AW99,0)/Inputs!$B$10)*DCF!F$6</f>
        <v>1206.7768742296826</v>
      </c>
      <c r="CF99" s="15">
        <f ca="1">(AY99*DCF!G$10-DCF!G$5*MAX(AY99*DCF!G$10,0)-MAX(AY99-AX99,0)/Inputs!$B$10)*DCF!G$6</f>
        <v>1516.5338781167259</v>
      </c>
      <c r="CG99" s="15">
        <f ca="1">(AZ99*DCF!H$10-DCF!H$5*MAX(AZ99*DCF!H$10,0)-MAX(AZ99-AY99,0)/Inputs!$B$10)*DCF!H$6</f>
        <v>1736.976127172152</v>
      </c>
      <c r="CH99" s="15">
        <f ca="1">(BA99*DCF!I$10-DCF!I$5*MAX(BA99*DCF!I$10,0)-MAX(BA99-AZ99,0)/Inputs!$B$10)*DCF!I$6</f>
        <v>2006.7215025275516</v>
      </c>
      <c r="CI99" s="15">
        <f ca="1">(BB99*DCF!J$10-DCF!J$5*MAX(BB99*DCF!J$10,0)-MAX(BB99-BA99,0)/Inputs!$B$10)*DCF!J$6</f>
        <v>2581.4486263475751</v>
      </c>
      <c r="CJ99" s="15">
        <f ca="1">(BC99*DCF!K$10-DCF!K$5*MAX(BC99*DCF!K$10,0)-MAX(BC99-BB99,0)/Inputs!$B$10)*DCF!K$6</f>
        <v>3427.458537341286</v>
      </c>
      <c r="CK99" s="15">
        <f ca="1">(BD99*DCF!L$10-DCF!L$5*MAX(BD99*DCF!L$10,0)-MAX(BD99-BC99,0)/Inputs!$B$10)*DCF!L$6</f>
        <v>4161.1963859968728</v>
      </c>
      <c r="CL99" s="15">
        <f ca="1">(BE99*DCF!M$10-DCF!M$5*MAX(BE99*DCF!M$10,0)-MAX(BE99-BD99,0)/Inputs!$B$10)*DCF!M$6</f>
        <v>4881.637245338894</v>
      </c>
      <c r="CM99" s="15">
        <f ca="1">(BF99*DCF!C$28-DCF!C$5*MAX(BF99*DCF!C$28,0)-MAX(BF99-Inputs!$B$13,0)/Inputs!$B$17)*DCF!C$6</f>
        <v>3869.8451821930048</v>
      </c>
      <c r="CN99" s="15">
        <f ca="1">(BG99*DCF!D$28-DCF!D$5*MAX(BG99*DCF!D$28,0)-MAX(BG99-BF99,0)/Inputs!$B$17)*DCF!D$6</f>
        <v>5045.2080824795821</v>
      </c>
      <c r="CO99" s="15">
        <f ca="1">(BH99*DCF!E$28-DCF!E$5*MAX(BH99*DCF!E$28,0)-MAX(BH99-BG99,0)/Inputs!$B$17)*DCF!E$6</f>
        <v>6068.5397438450091</v>
      </c>
      <c r="CP99" s="15">
        <f ca="1">(BI99*DCF!F$28-DCF!F$5*MAX(BI99*DCF!F$28,0)-MAX(BI99-BH99,0)/Inputs!$B$17)*DCF!F$6</f>
        <v>8906.790309476266</v>
      </c>
      <c r="CQ99" s="15">
        <f ca="1">(BJ99*DCF!G$28-DCF!G$5*MAX(BJ99*DCF!G$28,0)-MAX(BJ99-BI99,0)/Inputs!$B$17)*DCF!G$6</f>
        <v>12016.272375171238</v>
      </c>
      <c r="CR99" s="15">
        <f ca="1">(BK99*DCF!H$28-DCF!H$5*MAX(BK99*DCF!H$28,0)-MAX(BK99-BJ99,0)/Inputs!$B$17)*DCF!H$6</f>
        <v>15683.323647701538</v>
      </c>
      <c r="CS99" s="15">
        <f ca="1">(BL99*DCF!I$28-DCF!I$5*MAX(BL99*DCF!I$28,0)-MAX(BL99-BK99,0)/Inputs!$B$17)*DCF!I$6</f>
        <v>20600.309271350863</v>
      </c>
      <c r="CT99" s="15">
        <f ca="1">(BM99*DCF!J$28-DCF!J$5*MAX(BM99*DCF!J$28,0)-MAX(BM99-BL99,0)/Inputs!$B$17)*DCF!J$6</f>
        <v>23715.165507176109</v>
      </c>
      <c r="CU99" s="15">
        <f ca="1">(BN99*DCF!K$28-DCF!K$5*MAX(BN99*DCF!K$28,0)-MAX(BN99-BM99,0)/Inputs!$B$17)*DCF!K$6</f>
        <v>25415.22261157363</v>
      </c>
      <c r="CV99" s="15">
        <f ca="1">(BO99*DCF!L$28-DCF!L$5*MAX(BO99*DCF!L$28,0)-MAX(BO99-BN99,0)/Inputs!$B$17)*DCF!L$6</f>
        <v>29122.199658019555</v>
      </c>
      <c r="CW99" s="15">
        <f ca="1">(BP99*DCF!M$28-DCF!M$5*MAX(BP99*DCF!M$28,0)-MAX(BP99-BO99,0)/Inputs!$B$17)*DCF!M$6</f>
        <v>32515.527413028722</v>
      </c>
      <c r="CX99" s="15">
        <f ca="1">(BQ99*DCF!C$46-DCF!C$5*MAX(BQ99*DCF!C$46,0)-MAX(BQ99-Inputs!$B$20,0)/Inputs!$B$24)*DCF!C$6</f>
        <v>-3209.8437205322198</v>
      </c>
      <c r="CY99" s="15">
        <f ca="1">(BR99*DCF!D$46-DCF!D$5*MAX(BR99*DCF!D$46,0)-MAX(BR99-BQ99,0)/Inputs!$B$24)*DCF!D$6</f>
        <v>-2544.9166653875795</v>
      </c>
      <c r="CZ99" s="15">
        <f ca="1">(BS99*DCF!E$46-DCF!E$5*MAX(BS99*DCF!E$46,0)-MAX(BS99-BR99,0)/Inputs!$B$24)*DCF!E$6</f>
        <v>-4062.42216230649</v>
      </c>
      <c r="DA99" s="15">
        <f ca="1">(BT99*DCF!F$46-DCF!F$5*MAX(BT99*DCF!F$46,0)-MAX(BT99-BS99,0)/Inputs!$B$24)*DCF!F$6</f>
        <v>-5174.421767974025</v>
      </c>
      <c r="DB99" s="15">
        <f ca="1">(BU99*DCF!G$46-DCF!G$5*MAX(BU99*DCF!G$46,0)-MAX(BU99-BT99,0)/Inputs!$B$24)*DCF!G$6</f>
        <v>-9704.1828259154336</v>
      </c>
      <c r="DC99" s="15">
        <f ca="1">(BV99*DCF!H$46-DCF!H$5*MAX(BV99*DCF!H$46,0)-MAX(BV99-BU99,0)/Inputs!$B$24)*DCF!H$6</f>
        <v>-6922.8543845696731</v>
      </c>
      <c r="DD99" s="15">
        <f ca="1">(BW99*DCF!I$46-DCF!I$5*MAX(BW99*DCF!I$46,0)-MAX(BW99-BV99,0)/Inputs!$B$24)*DCF!I$6</f>
        <v>-11495.408607117311</v>
      </c>
      <c r="DE99" s="15">
        <f ca="1">(BX99*DCF!J$46-DCF!J$5*MAX(BX99*DCF!J$46,0)-MAX(BX99-BW99,0)/Inputs!$B$24)*DCF!J$6</f>
        <v>1331.6572441073956</v>
      </c>
      <c r="DF99" s="15">
        <f ca="1">(BY99*DCF!K$46-DCF!K$5*MAX(BY99*DCF!K$46,0)-MAX(BY99-BX99,0)/Inputs!$B$24)*DCF!K$6</f>
        <v>-1399.658643218932</v>
      </c>
      <c r="DG99" s="15">
        <f ca="1">(BZ99*DCF!L$46-DCF!L$5*MAX(BZ99*DCF!L$46,0)-MAX(BZ99-BY99,0)/Inputs!$B$24)*DCF!L$6</f>
        <v>-3067.3293358302885</v>
      </c>
      <c r="DH99" s="15">
        <f ca="1">(CA99*DCF!M$46-DCF!M$5*MAX(CA99*DCF!M$46,0)-MAX(CA99-BZ99,0)/Inputs!$B$24)*DCF!M$6</f>
        <v>-6364.8128614034749</v>
      </c>
      <c r="DI99" s="15">
        <f ca="1">SUM(CB99:CL99)+BE99*DCF!M$10*(1+Inputs!$B$30)*(1-Inputs!$B$33)*(1-Inputs!$B$30/Inputs!$B$31)/(Inputs!$B$29-Inputs!$B$30)*DCF!M$6</f>
        <v>154970.22018687945</v>
      </c>
      <c r="DJ99" s="15">
        <f ca="1">SUM(CM99:CW99)+BP99*DCF!M$28*(1+Inputs!$B$30)*(1-Inputs!$B$33)*(1-Inputs!$B$30/Inputs!$B$31)/(Inputs!$B$29-Inputs!$B$30)*DCF!M$6</f>
        <v>896390.39824941417</v>
      </c>
      <c r="DK99" s="15">
        <f ca="1">SUM(CX99:DH99)+CA99*DCF!M$46*(1+Inputs!$B$30)*(1-Inputs!$B$33)*(1-Inputs!$B$30/Inputs!$B$31)/(Inputs!$B$29-Inputs!$B$30)*DCF!M$6</f>
        <v>733571.70492821175</v>
      </c>
      <c r="DM99" s="15">
        <f ca="1">DI99+DJ99+DK99+Inputs!$B$34+Inputs!$B$36-Inputs!$B$35</f>
        <v>1861783.3233645055</v>
      </c>
    </row>
    <row r="100" spans="1:117" x14ac:dyDescent="0.75">
      <c r="A100" s="11">
        <v>87</v>
      </c>
      <c r="C100" s="24">
        <f t="shared" ca="1" si="68"/>
        <v>1.0762026726096059</v>
      </c>
      <c r="D100" s="24">
        <f t="shared" ca="1" si="68"/>
        <v>0.89499462920400774</v>
      </c>
      <c r="E100" s="24">
        <f t="shared" ca="1" si="68"/>
        <v>1.1479835377324468</v>
      </c>
      <c r="F100" s="24">
        <f t="shared" ca="1" si="68"/>
        <v>2.2597993821856499</v>
      </c>
      <c r="G100" s="24">
        <f t="shared" ca="1" si="68"/>
        <v>0.39442481056217793</v>
      </c>
      <c r="H100" s="24">
        <f t="shared" ca="1" si="68"/>
        <v>-1.7671010054955112</v>
      </c>
      <c r="I100" s="24">
        <f t="shared" ca="1" si="68"/>
        <v>0.35511839247634019</v>
      </c>
      <c r="J100" s="24">
        <f t="shared" ca="1" si="68"/>
        <v>0.35560532184164007</v>
      </c>
      <c r="K100" s="24">
        <f t="shared" ca="1" si="68"/>
        <v>0.53829689632621269</v>
      </c>
      <c r="L100" s="24">
        <f t="shared" ca="1" si="68"/>
        <v>-0.11341629031414592</v>
      </c>
      <c r="M100" s="24">
        <f t="shared" ca="1" si="68"/>
        <v>0.33903076912084174</v>
      </c>
      <c r="N100" s="24">
        <f ca="1">SQRT(Inputs!$B$38)*C100+SQRT(1-Inputs!$B$38)*_xlfn.NORM.S.INV(RAND())</f>
        <v>2.2289858688834765</v>
      </c>
      <c r="O100" s="24">
        <f ca="1">SQRT(Inputs!$B$38)*D100+SQRT(1-Inputs!$B$38)*_xlfn.NORM.S.INV(RAND())</f>
        <v>0.92860880656973999</v>
      </c>
      <c r="P100" s="24">
        <f ca="1">SQRT(Inputs!$B$38)*E100+SQRT(1-Inputs!$B$38)*_xlfn.NORM.S.INV(RAND())</f>
        <v>0.42597854376951838</v>
      </c>
      <c r="Q100" s="24">
        <f ca="1">SQRT(Inputs!$B$38)*F100+SQRT(1-Inputs!$B$38)*_xlfn.NORM.S.INV(RAND())</f>
        <v>1.1728933084207318</v>
      </c>
      <c r="R100" s="24">
        <f ca="1">SQRT(Inputs!$B$38)*G100+SQRT(1-Inputs!$B$38)*_xlfn.NORM.S.INV(RAND())</f>
        <v>1.3909460904177224</v>
      </c>
      <c r="S100" s="24">
        <f ca="1">SQRT(Inputs!$B$38)*H100+SQRT(1-Inputs!$B$38)*_xlfn.NORM.S.INV(RAND())</f>
        <v>-0.72592004336538174</v>
      </c>
      <c r="T100" s="24">
        <f ca="1">SQRT(Inputs!$B$38)*I100+SQRT(1-Inputs!$B$38)*_xlfn.NORM.S.INV(RAND())</f>
        <v>0.70431337543298445</v>
      </c>
      <c r="U100" s="24">
        <f ca="1">SQRT(Inputs!$B$38)*J100+SQRT(1-Inputs!$B$38)*_xlfn.NORM.S.INV(RAND())</f>
        <v>0.59049402890571923</v>
      </c>
      <c r="V100" s="24">
        <f ca="1">SQRT(Inputs!$B$38)*K100+SQRT(1-Inputs!$B$38)*_xlfn.NORM.S.INV(RAND())</f>
        <v>0.73292543742737848</v>
      </c>
      <c r="W100" s="24">
        <f ca="1">SQRT(Inputs!$B$38)*L100+SQRT(1-Inputs!$B$38)*_xlfn.NORM.S.INV(RAND())</f>
        <v>0.1942674860722137</v>
      </c>
      <c r="X100" s="24">
        <f ca="1">SQRT(Inputs!$B$38)*M100+SQRT(1-Inputs!$B$38)*_xlfn.NORM.S.INV(RAND())</f>
        <v>-0.27586687727531944</v>
      </c>
      <c r="Y100" s="24">
        <f ca="1">SQRT(Inputs!$B$38)*C100+SQRT(1-Inputs!$B$38)*_xlfn.NORM.S.INV(RAND())</f>
        <v>0.74839918807130479</v>
      </c>
      <c r="Z100" s="24">
        <f ca="1">SQRT(Inputs!$B$38)*D100+SQRT(1-Inputs!$B$38)*_xlfn.NORM.S.INV(RAND())</f>
        <v>0.75789961166269204</v>
      </c>
      <c r="AA100" s="24">
        <f ca="1">SQRT(Inputs!$B$38)*E100+SQRT(1-Inputs!$B$38)*_xlfn.NORM.S.INV(RAND())</f>
        <v>0.75264062558889155</v>
      </c>
      <c r="AB100" s="24">
        <f ca="1">SQRT(Inputs!$B$38)*F100+SQRT(1-Inputs!$B$38)*_xlfn.NORM.S.INV(RAND())</f>
        <v>1.3833164332970049</v>
      </c>
      <c r="AC100" s="24">
        <f ca="1">SQRT(Inputs!$B$38)*G100+SQRT(1-Inputs!$B$38)*_xlfn.NORM.S.INV(RAND())</f>
        <v>1.2101723116183121</v>
      </c>
      <c r="AD100" s="24">
        <f ca="1">SQRT(Inputs!$B$38)*H100+SQRT(1-Inputs!$B$38)*_xlfn.NORM.S.INV(RAND())</f>
        <v>-1.7851584824268896</v>
      </c>
      <c r="AE100" s="24">
        <f ca="1">SQRT(Inputs!$B$38)*I100+SQRT(1-Inputs!$B$38)*_xlfn.NORM.S.INV(RAND())</f>
        <v>0.70508190292710649</v>
      </c>
      <c r="AF100" s="24">
        <f ca="1">SQRT(Inputs!$B$38)*J100+SQRT(1-Inputs!$B$38)*_xlfn.NORM.S.INV(RAND())</f>
        <v>0.38491430704535856</v>
      </c>
      <c r="AG100" s="24">
        <f ca="1">SQRT(Inputs!$B$38)*K100+SQRT(1-Inputs!$B$38)*_xlfn.NORM.S.INV(RAND())</f>
        <v>-0.60754694756164107</v>
      </c>
      <c r="AH100" s="24">
        <f ca="1">SQRT(Inputs!$B$38)*L100+SQRT(1-Inputs!$B$38)*_xlfn.NORM.S.INV(RAND())</f>
        <v>2.5101018474202674</v>
      </c>
      <c r="AI100" s="24">
        <f ca="1">SQRT(Inputs!$B$38)*M100+SQRT(1-Inputs!$B$38)*_xlfn.NORM.S.INV(RAND())</f>
        <v>0.90701003631120813</v>
      </c>
      <c r="AJ100" s="24">
        <f ca="1">SQRT(Inputs!$B$38)*C100+SQRT(1-Inputs!$B$38)*_xlfn.NORM.S.INV(RAND())</f>
        <v>8.9046896263043851E-2</v>
      </c>
      <c r="AK100" s="24">
        <f ca="1">SQRT(Inputs!$B$38)*D100+SQRT(1-Inputs!$B$38)*_xlfn.NORM.S.INV(RAND())</f>
        <v>8.1815323765793146E-2</v>
      </c>
      <c r="AL100" s="24">
        <f ca="1">SQRT(Inputs!$B$38)*E100+SQRT(1-Inputs!$B$38)*_xlfn.NORM.S.INV(RAND())</f>
        <v>-1.0502064981338148</v>
      </c>
      <c r="AM100" s="24">
        <f ca="1">SQRT(Inputs!$B$38)*F100+SQRT(1-Inputs!$B$38)*_xlfn.NORM.S.INV(RAND())</f>
        <v>0.56681774258113693</v>
      </c>
      <c r="AN100" s="24">
        <f ca="1">SQRT(Inputs!$B$38)*G100+SQRT(1-Inputs!$B$38)*_xlfn.NORM.S.INV(RAND())</f>
        <v>-0.54320741446809295</v>
      </c>
      <c r="AO100" s="24">
        <f ca="1">SQRT(Inputs!$B$38)*H100+SQRT(1-Inputs!$B$38)*_xlfn.NORM.S.INV(RAND())</f>
        <v>-1.135256227655109</v>
      </c>
      <c r="AP100" s="24">
        <f ca="1">SQRT(Inputs!$B$38)*I100+SQRT(1-Inputs!$B$38)*_xlfn.NORM.S.INV(RAND())</f>
        <v>-1.6630736579727932</v>
      </c>
      <c r="AQ100" s="24">
        <f ca="1">SQRT(Inputs!$B$38)*J100+SQRT(1-Inputs!$B$38)*_xlfn.NORM.S.INV(RAND())</f>
        <v>2.5793431164568059E-2</v>
      </c>
      <c r="AR100" s="24">
        <f ca="1">SQRT(Inputs!$B$38)*K100+SQRT(1-Inputs!$B$38)*_xlfn.NORM.S.INV(RAND())</f>
        <v>0.34842931904389662</v>
      </c>
      <c r="AS100" s="24">
        <f ca="1">SQRT(Inputs!$B$38)*L100+SQRT(1-Inputs!$B$38)*_xlfn.NORM.S.INV(RAND())</f>
        <v>0.52135927611426836</v>
      </c>
      <c r="AT100" s="24">
        <f ca="1">SQRT(Inputs!$B$38)*M100+SQRT(1-Inputs!$B$38)*_xlfn.NORM.S.INV(RAND())</f>
        <v>-1.8743906431404318</v>
      </c>
      <c r="AU100" s="15">
        <f ca="1">Inputs!$B$6*EXP($B$8-0.5*C$5^2+C$5*N100)</f>
        <v>7118.3071307568371</v>
      </c>
      <c r="AV100" s="15">
        <f t="shared" ca="1" si="37"/>
        <v>9932.259856030958</v>
      </c>
      <c r="AW100" s="15">
        <f t="shared" ca="1" si="38"/>
        <v>12826.8436536019</v>
      </c>
      <c r="AX100" s="15">
        <f t="shared" ca="1" si="39"/>
        <v>18131.686922511766</v>
      </c>
      <c r="AY100" s="15">
        <f t="shared" ca="1" si="40"/>
        <v>26067.235365988578</v>
      </c>
      <c r="AZ100" s="15">
        <f t="shared" ca="1" si="41"/>
        <v>29431.638181383052</v>
      </c>
      <c r="BA100" s="15">
        <f t="shared" ca="1" si="42"/>
        <v>38772.01445425221</v>
      </c>
      <c r="BB100" s="15">
        <f t="shared" ca="1" si="43"/>
        <v>50361.812756066509</v>
      </c>
      <c r="BC100" s="15">
        <f t="shared" ca="1" si="44"/>
        <v>66202.31901820573</v>
      </c>
      <c r="BD100" s="15">
        <f t="shared" ca="1" si="45"/>
        <v>82591.258268991296</v>
      </c>
      <c r="BE100" s="15">
        <f t="shared" ca="1" si="46"/>
        <v>98693.794845155484</v>
      </c>
      <c r="BF100" s="15">
        <f ca="1">Inputs!$B$13*EXP($B$9-0.5*C$6^2+C$6*Y100)</f>
        <v>16043.156344988785</v>
      </c>
      <c r="BG100" s="15">
        <f t="shared" ca="1" si="47"/>
        <v>22417.686490912813</v>
      </c>
      <c r="BH100" s="15">
        <f t="shared" ca="1" si="48"/>
        <v>31032.019890191594</v>
      </c>
      <c r="BI100" s="15">
        <f t="shared" ca="1" si="49"/>
        <v>47001.803835441147</v>
      </c>
      <c r="BJ100" s="15">
        <f t="shared" ca="1" si="50"/>
        <v>68602.612537856228</v>
      </c>
      <c r="BK100" s="15">
        <f t="shared" ca="1" si="51"/>
        <v>66030.609383499774</v>
      </c>
      <c r="BL100" s="15">
        <f t="shared" ca="1" si="52"/>
        <v>88871.08227349208</v>
      </c>
      <c r="BM100" s="15">
        <f t="shared" ca="1" si="53"/>
        <v>114592.25340514623</v>
      </c>
      <c r="BN100" s="15">
        <f t="shared" ca="1" si="54"/>
        <v>131037.90657240301</v>
      </c>
      <c r="BO100" s="15">
        <f t="shared" ca="1" si="55"/>
        <v>215853.13509149427</v>
      </c>
      <c r="BP100" s="15">
        <f t="shared" ca="1" si="56"/>
        <v>294427.80717219372</v>
      </c>
      <c r="BQ100" s="15">
        <f ca="1">Inputs!$B$20*EXP($B$10-0.5*C$7^2+C$7*AJ100)</f>
        <v>4427.1533782558645</v>
      </c>
      <c r="BR100" s="15">
        <f t="shared" ca="1" si="57"/>
        <v>6165.2040193852999</v>
      </c>
      <c r="BS100" s="15">
        <f t="shared" ca="1" si="58"/>
        <v>6244.2819863756922</v>
      </c>
      <c r="BT100" s="15">
        <f t="shared" ca="1" si="59"/>
        <v>9989.771100339718</v>
      </c>
      <c r="BU100" s="15">
        <f t="shared" ca="1" si="60"/>
        <v>12139.410197766254</v>
      </c>
      <c r="BV100" s="15">
        <f t="shared" ca="1" si="61"/>
        <v>13077.797527722909</v>
      </c>
      <c r="BW100" s="15">
        <f t="shared" ca="1" si="62"/>
        <v>12834.540581520207</v>
      </c>
      <c r="BX100" s="15">
        <f t="shared" ca="1" si="63"/>
        <v>18044.231464299985</v>
      </c>
      <c r="BY100" s="15">
        <f t="shared" ca="1" si="64"/>
        <v>27025.927029688515</v>
      </c>
      <c r="BZ100" s="15">
        <f t="shared" ca="1" si="65"/>
        <v>41735.527600392641</v>
      </c>
      <c r="CA100" s="15">
        <f t="shared" ca="1" si="66"/>
        <v>42017.799019421131</v>
      </c>
      <c r="CB100" s="15">
        <f ca="1">(AU100*DCF!C$10-DCF!C$5*MAX(AU100*DCF!C$10,0)-MAX(AU100-Inputs!$B$6,0)/Inputs!$B$10)*DCF!C$6</f>
        <v>1027.7011565151035</v>
      </c>
      <c r="CC100" s="15">
        <f ca="1">(AV100*DCF!D$10-DCF!D$5*MAX(AV100*DCF!D$10,0)-MAX(AV100-AU100,0)/Inputs!$B$10)*DCF!D$6</f>
        <v>1734.8123253722663</v>
      </c>
      <c r="CD100" s="15">
        <f ca="1">(AW100*DCF!E$10-DCF!E$5*MAX(AW100*DCF!E$10,0)-MAX(AW100-AV100,0)/Inputs!$B$10)*DCF!E$6</f>
        <v>2309.5338726672599</v>
      </c>
      <c r="CE100" s="15">
        <f ca="1">(AX100*DCF!F$10-DCF!F$5*MAX(AX100*DCF!F$10,0)-MAX(AX100-AW100,0)/Inputs!$B$10)*DCF!F$6</f>
        <v>2854.3119972484396</v>
      </c>
      <c r="CF100" s="15">
        <f ca="1">(AY100*DCF!G$10-DCF!G$5*MAX(AY100*DCF!G$10,0)-MAX(AY100-AX100,0)/Inputs!$B$10)*DCF!G$6</f>
        <v>3845.5396771166929</v>
      </c>
      <c r="CG100" s="15">
        <f ca="1">(AZ100*DCF!H$10-DCF!H$5*MAX(AZ100*DCF!H$10,0)-MAX(AZ100-AY100,0)/Inputs!$B$10)*DCF!H$6</f>
        <v>5116.7636289290567</v>
      </c>
      <c r="CH100" s="15">
        <f ca="1">(BA100*DCF!I$10-DCF!I$5*MAX(BA100*DCF!I$10,0)-MAX(BA100-AZ100,0)/Inputs!$B$10)*DCF!I$6</f>
        <v>5550.0836674417515</v>
      </c>
      <c r="CI100" s="15">
        <f ca="1">(BB100*DCF!J$10-DCF!J$5*MAX(BB100*DCF!J$10,0)-MAX(BB100-BA100,0)/Inputs!$B$10)*DCF!J$6</f>
        <v>6885.9609765876103</v>
      </c>
      <c r="CJ100" s="15">
        <f ca="1">(BC100*DCF!K$10-DCF!K$5*MAX(BC100*DCF!K$10,0)-MAX(BC100-BB100,0)/Inputs!$B$10)*DCF!K$6</f>
        <v>8440.0804066814289</v>
      </c>
      <c r="CK100" s="15">
        <f ca="1">(BD100*DCF!L$10-DCF!L$5*MAX(BD100*DCF!L$10,0)-MAX(BD100-BC100,0)/Inputs!$B$10)*DCF!L$6</f>
        <v>10336.977094445227</v>
      </c>
      <c r="CL100" s="15">
        <f ca="1">(BE100*DCF!M$10-DCF!M$5*MAX(BE100*DCF!M$10,0)-MAX(BE100-BD100,0)/Inputs!$B$10)*DCF!M$6</f>
        <v>12003.350914656299</v>
      </c>
      <c r="CM100" s="15">
        <f ca="1">(BF100*DCF!C$28-DCF!C$5*MAX(BF100*DCF!C$28,0)-MAX(BF100-Inputs!$B$13,0)/Inputs!$B$17)*DCF!C$6</f>
        <v>3820.9413124273538</v>
      </c>
      <c r="CN100" s="15">
        <f ca="1">(BG100*DCF!D$28-DCF!D$5*MAX(BG100*DCF!D$28,0)-MAX(BG100-BF100,0)/Inputs!$B$17)*DCF!D$6</f>
        <v>5242.5461589134229</v>
      </c>
      <c r="CO100" s="15">
        <f ca="1">(BH100*DCF!E$28-DCF!E$5*MAX(BH100*DCF!E$28,0)-MAX(BH100-BG100,0)/Inputs!$B$17)*DCF!E$6</f>
        <v>7091.0540642352435</v>
      </c>
      <c r="CP100" s="15">
        <f ca="1">(BI100*DCF!F$28-DCF!F$5*MAX(BI100*DCF!F$28,0)-MAX(BI100-BH100,0)/Inputs!$B$17)*DCF!F$6</f>
        <v>9852.2000843478054</v>
      </c>
      <c r="CQ100" s="15">
        <f ca="1">(BJ100*DCF!G$28-DCF!G$5*MAX(BJ100*DCF!G$28,0)-MAX(BJ100-BI100,0)/Inputs!$B$17)*DCF!G$6</f>
        <v>14166.42567565655</v>
      </c>
      <c r="CR100" s="15">
        <f ca="1">(BK100*DCF!H$28-DCF!H$5*MAX(BK100*DCF!H$28,0)-MAX(BK100-BJ100,0)/Inputs!$B$17)*DCF!H$6</f>
        <v>16330.09819830479</v>
      </c>
      <c r="CS100" s="15">
        <f ca="1">(BL100*DCF!I$28-DCF!I$5*MAX(BL100*DCF!I$28,0)-MAX(BL100-BK100,0)/Inputs!$B$17)*DCF!I$6</f>
        <v>17619.996821498549</v>
      </c>
      <c r="CT100" s="15">
        <f ca="1">(BM100*DCF!J$28-DCF!J$5*MAX(BM100*DCF!J$28,0)-MAX(BM100-BL100,0)/Inputs!$B$17)*DCF!J$6</f>
        <v>22153.168368316874</v>
      </c>
      <c r="CU100" s="15">
        <f ca="1">(BN100*DCF!K$28-DCF!K$5*MAX(BN100*DCF!K$28,0)-MAX(BN100-BM100,0)/Inputs!$B$17)*DCF!K$6</f>
        <v>25658.635297383033</v>
      </c>
      <c r="CV100" s="15">
        <f ca="1">(BO100*DCF!L$28-DCF!L$5*MAX(BO100*DCF!L$28,0)-MAX(BO100-BN100,0)/Inputs!$B$17)*DCF!L$6</f>
        <v>33470.246645666375</v>
      </c>
      <c r="CW100" s="15">
        <f ca="1">(BP100*DCF!M$28-DCF!M$5*MAX(BP100*DCF!M$28,0)-MAX(BP100-BO100,0)/Inputs!$B$17)*DCF!M$6</f>
        <v>47183.501188051196</v>
      </c>
      <c r="CX100" s="15">
        <f ca="1">(BQ100*DCF!C$46-DCF!C$5*MAX(BQ100*DCF!C$46,0)-MAX(BQ100-Inputs!$B$20,0)/Inputs!$B$24)*DCF!C$6</f>
        <v>-1588.789869461338</v>
      </c>
      <c r="CY100" s="15">
        <f ca="1">(BR100*DCF!D$46-DCF!D$5*MAX(BR100*DCF!D$46,0)-MAX(BR100-BQ100,0)/Inputs!$B$24)*DCF!D$6</f>
        <v>-1793.8683331325276</v>
      </c>
      <c r="CZ100" s="15">
        <f ca="1">(BS100*DCF!E$46-DCF!E$5*MAX(BS100*DCF!E$46,0)-MAX(BS100-BR100,0)/Inputs!$B$24)*DCF!E$6</f>
        <v>-769.56757460516735</v>
      </c>
      <c r="DA100" s="15">
        <f ca="1">(BT100*DCF!F$46-DCF!F$5*MAX(BT100*DCF!F$46,0)-MAX(BT100-BS100,0)/Inputs!$B$24)*DCF!F$6</f>
        <v>-2091.3692820150568</v>
      </c>
      <c r="DB100" s="15">
        <f ca="1">(BU100*DCF!G$46-DCF!G$5*MAX(BU100*DCF!G$46,0)-MAX(BU100-BT100,0)/Inputs!$B$24)*DCF!G$6</f>
        <v>-1131.4418951985213</v>
      </c>
      <c r="DC100" s="15">
        <f ca="1">(BV100*DCF!H$46-DCF!H$5*MAX(BV100*DCF!H$46,0)-MAX(BV100-BU100,0)/Inputs!$B$24)*DCF!H$6</f>
        <v>-291.5981131894672</v>
      </c>
      <c r="DD100" s="15">
        <f ca="1">(BW100*DCF!I$46-DCF!I$5*MAX(BW100*DCF!I$46,0)-MAX(BW100-BV100,0)/Inputs!$B$24)*DCF!I$6</f>
        <v>296.41868904032867</v>
      </c>
      <c r="DE100" s="15">
        <f ca="1">(BX100*DCF!J$46-DCF!J$5*MAX(BX100*DCF!J$46,0)-MAX(BX100-BW100,0)/Inputs!$B$24)*DCF!J$6</f>
        <v>-624.61931081944579</v>
      </c>
      <c r="DF100" s="15">
        <f ca="1">(BY100*DCF!K$46-DCF!K$5*MAX(BY100*DCF!K$46,0)-MAX(BY100-BX100,0)/Inputs!$B$24)*DCF!K$6</f>
        <v>-656.46509881658596</v>
      </c>
      <c r="DG100" s="15">
        <f ca="1">(BZ100*DCF!L$46-DCF!L$5*MAX(BZ100*DCF!L$46,0)-MAX(BZ100-BY100,0)/Inputs!$B$24)*DCF!L$6</f>
        <v>-443.84736360364184</v>
      </c>
      <c r="DH100" s="15">
        <f ca="1">(CA100*DCF!M$46-DCF!M$5*MAX(CA100*DCF!M$46,0)-MAX(CA100-BZ100,0)/Inputs!$B$24)*DCF!M$6</f>
        <v>3235.0199111725742</v>
      </c>
      <c r="DI100" s="15">
        <f ca="1">SUM(CB100:CL100)+BE100*DCF!M$10*(1+Inputs!$B$30)*(1-Inputs!$B$33)*(1-Inputs!$B$30/Inputs!$B$31)/(Inputs!$B$29-Inputs!$B$30)*DCF!M$6</f>
        <v>334771.25186205638</v>
      </c>
      <c r="DJ100" s="15">
        <f ca="1">SUM(CM100:CW100)+BP100*DCF!M$28*(1+Inputs!$B$30)*(1-Inputs!$B$33)*(1-Inputs!$B$30/Inputs!$B$31)/(Inputs!$B$29-Inputs!$B$30)*DCF!M$6</f>
        <v>1295117.4548346689</v>
      </c>
      <c r="DK100" s="15">
        <f ca="1">SUM(CX100:DH100)+CA100*DCF!M$46*(1+Inputs!$B$30)*(1-Inputs!$B$33)*(1-Inputs!$B$30/Inputs!$B$31)/(Inputs!$B$29-Inputs!$B$30)*DCF!M$6</f>
        <v>59104.366369882133</v>
      </c>
      <c r="DM100" s="15">
        <f ca="1">DI100+DJ100+DK100+Inputs!$B$34+Inputs!$B$36-Inputs!$B$35</f>
        <v>1765844.0730666074</v>
      </c>
    </row>
    <row r="101" spans="1:117" x14ac:dyDescent="0.75">
      <c r="A101" s="11">
        <v>88</v>
      </c>
      <c r="C101" s="24">
        <f t="shared" ca="1" si="68"/>
        <v>6.6277145034725163E-2</v>
      </c>
      <c r="D101" s="24">
        <f t="shared" ca="1" si="68"/>
        <v>0.88587503832579262</v>
      </c>
      <c r="E101" s="24">
        <f t="shared" ca="1" si="68"/>
        <v>-0.3312690903015203</v>
      </c>
      <c r="F101" s="24">
        <f t="shared" ca="1" si="68"/>
        <v>0.54997615972659186</v>
      </c>
      <c r="G101" s="24">
        <f t="shared" ca="1" si="68"/>
        <v>-0.57235745747838473</v>
      </c>
      <c r="H101" s="24">
        <f t="shared" ca="1" si="68"/>
        <v>0.3266490390511716</v>
      </c>
      <c r="I101" s="24">
        <f t="shared" ca="1" si="68"/>
        <v>2.182018133178683</v>
      </c>
      <c r="J101" s="24">
        <f t="shared" ca="1" si="68"/>
        <v>-0.50676406624364201</v>
      </c>
      <c r="K101" s="24">
        <f t="shared" ca="1" si="68"/>
        <v>-1.3112976361326147</v>
      </c>
      <c r="L101" s="24">
        <f t="shared" ca="1" si="68"/>
        <v>-0.95300911438012048</v>
      </c>
      <c r="M101" s="24">
        <f t="shared" ca="1" si="68"/>
        <v>-0.78855423361546517</v>
      </c>
      <c r="N101" s="24">
        <f ca="1">SQRT(Inputs!$B$38)*C101+SQRT(1-Inputs!$B$38)*_xlfn.NORM.S.INV(RAND())</f>
        <v>1.5029284407221444</v>
      </c>
      <c r="O101" s="24">
        <f ca="1">SQRT(Inputs!$B$38)*D101+SQRT(1-Inputs!$B$38)*_xlfn.NORM.S.INV(RAND())</f>
        <v>0.78662675969703999</v>
      </c>
      <c r="P101" s="24">
        <f ca="1">SQRT(Inputs!$B$38)*E101+SQRT(1-Inputs!$B$38)*_xlfn.NORM.S.INV(RAND())</f>
        <v>-0.64334179546392356</v>
      </c>
      <c r="Q101" s="24">
        <f ca="1">SQRT(Inputs!$B$38)*F101+SQRT(1-Inputs!$B$38)*_xlfn.NORM.S.INV(RAND())</f>
        <v>-0.19198027009428231</v>
      </c>
      <c r="R101" s="24">
        <f ca="1">SQRT(Inputs!$B$38)*G101+SQRT(1-Inputs!$B$38)*_xlfn.NORM.S.INV(RAND())</f>
        <v>-0.59170362206053295</v>
      </c>
      <c r="S101" s="24">
        <f ca="1">SQRT(Inputs!$B$38)*H101+SQRT(1-Inputs!$B$38)*_xlfn.NORM.S.INV(RAND())</f>
        <v>1.5405078230228453</v>
      </c>
      <c r="T101" s="24">
        <f ca="1">SQRT(Inputs!$B$38)*I101+SQRT(1-Inputs!$B$38)*_xlfn.NORM.S.INV(RAND())</f>
        <v>0.86507953034480123</v>
      </c>
      <c r="U101" s="24">
        <f ca="1">SQRT(Inputs!$B$38)*J101+SQRT(1-Inputs!$B$38)*_xlfn.NORM.S.INV(RAND())</f>
        <v>0.46671487924037708</v>
      </c>
      <c r="V101" s="24">
        <f ca="1">SQRT(Inputs!$B$38)*K101+SQRT(1-Inputs!$B$38)*_xlfn.NORM.S.INV(RAND())</f>
        <v>-0.83012139039864596</v>
      </c>
      <c r="W101" s="24">
        <f ca="1">SQRT(Inputs!$B$38)*L101+SQRT(1-Inputs!$B$38)*_xlfn.NORM.S.INV(RAND())</f>
        <v>-9.1827502492568158E-2</v>
      </c>
      <c r="X101" s="24">
        <f ca="1">SQRT(Inputs!$B$38)*M101+SQRT(1-Inputs!$B$38)*_xlfn.NORM.S.INV(RAND())</f>
        <v>-0.97881849740712246</v>
      </c>
      <c r="Y101" s="24">
        <f ca="1">SQRT(Inputs!$B$38)*C101+SQRT(1-Inputs!$B$38)*_xlfn.NORM.S.INV(RAND())</f>
        <v>-0.32343530448050667</v>
      </c>
      <c r="Z101" s="24">
        <f ca="1">SQRT(Inputs!$B$38)*D101+SQRT(1-Inputs!$B$38)*_xlfn.NORM.S.INV(RAND())</f>
        <v>-6.9847672854941256E-2</v>
      </c>
      <c r="AA101" s="24">
        <f ca="1">SQRT(Inputs!$B$38)*E101+SQRT(1-Inputs!$B$38)*_xlfn.NORM.S.INV(RAND())</f>
        <v>0.52780924888909297</v>
      </c>
      <c r="AB101" s="24">
        <f ca="1">SQRT(Inputs!$B$38)*F101+SQRT(1-Inputs!$B$38)*_xlfn.NORM.S.INV(RAND())</f>
        <v>0.53482298130725425</v>
      </c>
      <c r="AC101" s="24">
        <f ca="1">SQRT(Inputs!$B$38)*G101+SQRT(1-Inputs!$B$38)*_xlfn.NORM.S.INV(RAND())</f>
        <v>-1.3284024962881593</v>
      </c>
      <c r="AD101" s="24">
        <f ca="1">SQRT(Inputs!$B$38)*H101+SQRT(1-Inputs!$B$38)*_xlfn.NORM.S.INV(RAND())</f>
        <v>0.56622395392233282</v>
      </c>
      <c r="AE101" s="24">
        <f ca="1">SQRT(Inputs!$B$38)*I101+SQRT(1-Inputs!$B$38)*_xlfn.NORM.S.INV(RAND())</f>
        <v>-0.34470954450649138</v>
      </c>
      <c r="AF101" s="24">
        <f ca="1">SQRT(Inputs!$B$38)*J101+SQRT(1-Inputs!$B$38)*_xlfn.NORM.S.INV(RAND())</f>
        <v>-0.28458941586719655</v>
      </c>
      <c r="AG101" s="24">
        <f ca="1">SQRT(Inputs!$B$38)*K101+SQRT(1-Inputs!$B$38)*_xlfn.NORM.S.INV(RAND())</f>
        <v>-1.5239464640998945</v>
      </c>
      <c r="AH101" s="24">
        <f ca="1">SQRT(Inputs!$B$38)*L101+SQRT(1-Inputs!$B$38)*_xlfn.NORM.S.INV(RAND())</f>
        <v>-1.084824666417995</v>
      </c>
      <c r="AI101" s="24">
        <f ca="1">SQRT(Inputs!$B$38)*M101+SQRT(1-Inputs!$B$38)*_xlfn.NORM.S.INV(RAND())</f>
        <v>-0.19645096048449262</v>
      </c>
      <c r="AJ101" s="24">
        <f ca="1">SQRT(Inputs!$B$38)*C101+SQRT(1-Inputs!$B$38)*_xlfn.NORM.S.INV(RAND())</f>
        <v>2.1120027574301359</v>
      </c>
      <c r="AK101" s="24">
        <f ca="1">SQRT(Inputs!$B$38)*D101+SQRT(1-Inputs!$B$38)*_xlfn.NORM.S.INV(RAND())</f>
        <v>7.1002133871252038E-2</v>
      </c>
      <c r="AL101" s="24">
        <f ca="1">SQRT(Inputs!$B$38)*E101+SQRT(1-Inputs!$B$38)*_xlfn.NORM.S.INV(RAND())</f>
        <v>1.4617226379438879</v>
      </c>
      <c r="AM101" s="24">
        <f ca="1">SQRT(Inputs!$B$38)*F101+SQRT(1-Inputs!$B$38)*_xlfn.NORM.S.INV(RAND())</f>
        <v>2.2967426240578335</v>
      </c>
      <c r="AN101" s="24">
        <f ca="1">SQRT(Inputs!$B$38)*G101+SQRT(1-Inputs!$B$38)*_xlfn.NORM.S.INV(RAND())</f>
        <v>0.20725471758131381</v>
      </c>
      <c r="AO101" s="24">
        <f ca="1">SQRT(Inputs!$B$38)*H101+SQRT(1-Inputs!$B$38)*_xlfn.NORM.S.INV(RAND())</f>
        <v>-1.2701202032740539</v>
      </c>
      <c r="AP101" s="24">
        <f ca="1">SQRT(Inputs!$B$38)*I101+SQRT(1-Inputs!$B$38)*_xlfn.NORM.S.INV(RAND())</f>
        <v>0.84602963391386432</v>
      </c>
      <c r="AQ101" s="24">
        <f ca="1">SQRT(Inputs!$B$38)*J101+SQRT(1-Inputs!$B$38)*_xlfn.NORM.S.INV(RAND())</f>
        <v>-0.17034664312197928</v>
      </c>
      <c r="AR101" s="24">
        <f ca="1">SQRT(Inputs!$B$38)*K101+SQRT(1-Inputs!$B$38)*_xlfn.NORM.S.INV(RAND())</f>
        <v>-0.87621289917174605</v>
      </c>
      <c r="AS101" s="24">
        <f ca="1">SQRT(Inputs!$B$38)*L101+SQRT(1-Inputs!$B$38)*_xlfn.NORM.S.INV(RAND())</f>
        <v>0.39816554208827559</v>
      </c>
      <c r="AT101" s="24">
        <f ca="1">SQRT(Inputs!$B$38)*M101+SQRT(1-Inputs!$B$38)*_xlfn.NORM.S.INV(RAND())</f>
        <v>-3.2700076471155082E-2</v>
      </c>
      <c r="AU101" s="15">
        <f ca="1">Inputs!$B$6*EXP($B$8-0.5*C$5^2+C$5*N101)</f>
        <v>6328.9907601732293</v>
      </c>
      <c r="AV101" s="15">
        <f t="shared" ca="1" si="37"/>
        <v>8648.47476026189</v>
      </c>
      <c r="AW101" s="15">
        <f t="shared" ca="1" si="38"/>
        <v>9668.7971324646151</v>
      </c>
      <c r="AX101" s="15">
        <f t="shared" ca="1" si="39"/>
        <v>11524.869108228258</v>
      </c>
      <c r="AY101" s="15">
        <f t="shared" ca="1" si="40"/>
        <v>13144.136388796338</v>
      </c>
      <c r="AZ101" s="15">
        <f t="shared" ca="1" si="41"/>
        <v>19047.665166114515</v>
      </c>
      <c r="BA101" s="15">
        <f t="shared" ca="1" si="42"/>
        <v>25518.374278987601</v>
      </c>
      <c r="BB101" s="15">
        <f t="shared" ca="1" si="43"/>
        <v>32737.848589261466</v>
      </c>
      <c r="BC101" s="15">
        <f t="shared" ca="1" si="44"/>
        <v>37007.974246968188</v>
      </c>
      <c r="BD101" s="15">
        <f t="shared" ca="1" si="45"/>
        <v>44950.51805144253</v>
      </c>
      <c r="BE101" s="15">
        <f t="shared" ca="1" si="46"/>
        <v>50383.082957128194</v>
      </c>
      <c r="BF101" s="15">
        <f ca="1">Inputs!$B$13*EXP($B$9-0.5*C$6^2+C$6*Y101)</f>
        <v>12972.005988406958</v>
      </c>
      <c r="BG101" s="15">
        <f t="shared" ca="1" si="47"/>
        <v>15611.442047660477</v>
      </c>
      <c r="BH101" s="15">
        <f t="shared" ca="1" si="48"/>
        <v>20819.363924427351</v>
      </c>
      <c r="BI101" s="15">
        <f t="shared" ca="1" si="49"/>
        <v>27672.807536115772</v>
      </c>
      <c r="BJ101" s="15">
        <f t="shared" ca="1" si="50"/>
        <v>28013.055580545879</v>
      </c>
      <c r="BK101" s="15">
        <f t="shared" ca="1" si="51"/>
        <v>37135.873564138841</v>
      </c>
      <c r="BL101" s="15">
        <f t="shared" ca="1" si="52"/>
        <v>43624.008255045235</v>
      </c>
      <c r="BM101" s="15">
        <f t="shared" ca="1" si="53"/>
        <v>51760.650485463942</v>
      </c>
      <c r="BN101" s="15">
        <f t="shared" ca="1" si="54"/>
        <v>53033.252716511648</v>
      </c>
      <c r="BO101" s="15">
        <f t="shared" ca="1" si="55"/>
        <v>57521.318132438442</v>
      </c>
      <c r="BP101" s="15">
        <f t="shared" ca="1" si="56"/>
        <v>69239.609031528467</v>
      </c>
      <c r="BQ101" s="15">
        <f ca="1">Inputs!$B$20*EXP($B$10-0.5*C$7^2+C$7*AJ101)</f>
        <v>9072.6484475236066</v>
      </c>
      <c r="BR101" s="15">
        <f t="shared" ca="1" si="57"/>
        <v>12591.155201853617</v>
      </c>
      <c r="BS101" s="15">
        <f t="shared" ca="1" si="58"/>
        <v>26237.05929036934</v>
      </c>
      <c r="BT101" s="15">
        <f t="shared" ca="1" si="59"/>
        <v>66081.146269107208</v>
      </c>
      <c r="BU101" s="15">
        <f t="shared" ca="1" si="60"/>
        <v>96290.360442709876</v>
      </c>
      <c r="BV101" s="15">
        <f t="shared" ca="1" si="61"/>
        <v>100629.18269619851</v>
      </c>
      <c r="BW101" s="15">
        <f t="shared" ca="1" si="62"/>
        <v>167958.37514202975</v>
      </c>
      <c r="BX101" s="15">
        <f t="shared" ca="1" si="63"/>
        <v>227029.78010944347</v>
      </c>
      <c r="BY101" s="15">
        <f t="shared" ca="1" si="64"/>
        <v>269009.71256565058</v>
      </c>
      <c r="BZ101" s="15">
        <f t="shared" ca="1" si="65"/>
        <v>406123.13086222427</v>
      </c>
      <c r="CA101" s="15">
        <f t="shared" ca="1" si="66"/>
        <v>567174.39266477746</v>
      </c>
      <c r="CB101" s="15">
        <f ca="1">(AU101*DCF!C$10-DCF!C$5*MAX(AU101*DCF!C$10,0)-MAX(AU101-Inputs!$B$6,0)/Inputs!$B$10)*DCF!C$6</f>
        <v>1033.3291229257641</v>
      </c>
      <c r="CC101" s="15">
        <f ca="1">(AV101*DCF!D$10-DCF!D$5*MAX(AV101*DCF!D$10,0)-MAX(AV101-AU101,0)/Inputs!$B$10)*DCF!D$6</f>
        <v>1542.4616631076979</v>
      </c>
      <c r="CD101" s="15">
        <f ca="1">(AW101*DCF!E$10-DCF!E$5*MAX(AW101*DCF!E$10,0)-MAX(AW101-AV101,0)/Inputs!$B$10)*DCF!E$6</f>
        <v>2002.5524921086587</v>
      </c>
      <c r="CE101" s="15">
        <f ca="1">(AX101*DCF!F$10-DCF!F$5*MAX(AX101*DCF!F$10,0)-MAX(AX101-AW101,0)/Inputs!$B$10)*DCF!F$6</f>
        <v>2129.6579986004067</v>
      </c>
      <c r="CF101" s="15">
        <f ca="1">(AY101*DCF!G$10-DCF!G$5*MAX(AY101*DCF!G$10,0)-MAX(AY101-AX101,0)/Inputs!$B$10)*DCF!G$6</f>
        <v>2396.9647154867052</v>
      </c>
      <c r="CG101" s="15">
        <f ca="1">(AZ101*DCF!H$10-DCF!H$5*MAX(AZ101*DCF!H$10,0)-MAX(AZ101-AY101,0)/Inputs!$B$10)*DCF!H$6</f>
        <v>2649.8404853869806</v>
      </c>
      <c r="CH101" s="15">
        <f ca="1">(BA101*DCF!I$10-DCF!I$5*MAX(BA101*DCF!I$10,0)-MAX(BA101-AZ101,0)/Inputs!$B$10)*DCF!I$6</f>
        <v>3599.8530599761311</v>
      </c>
      <c r="CI101" s="15">
        <f ca="1">(BB101*DCF!J$10-DCF!J$5*MAX(BB101*DCF!J$10,0)-MAX(BB101-BA101,0)/Inputs!$B$10)*DCF!J$6</f>
        <v>4523.8984160099026</v>
      </c>
      <c r="CJ101" s="15">
        <f ca="1">(BC101*DCF!K$10-DCF!K$5*MAX(BC101*DCF!K$10,0)-MAX(BC101-BB101,0)/Inputs!$B$10)*DCF!K$6</f>
        <v>5359.9369134545932</v>
      </c>
      <c r="CK101" s="15">
        <f ca="1">(BD101*DCF!L$10-DCF!L$5*MAX(BD101*DCF!L$10,0)-MAX(BD101-BC101,0)/Inputs!$B$10)*DCF!L$6</f>
        <v>5752.2933848262082</v>
      </c>
      <c r="CL101" s="15">
        <f ca="1">(BE101*DCF!M$10-DCF!M$5*MAX(BE101*DCF!M$10,0)-MAX(BE101-BD101,0)/Inputs!$B$10)*DCF!M$6</f>
        <v>6460.7267379548148</v>
      </c>
      <c r="CM101" s="15">
        <f ca="1">(BF101*DCF!C$28-DCF!C$5*MAX(BF101*DCF!C$28,0)-MAX(BF101-Inputs!$B$13,0)/Inputs!$B$17)*DCF!C$6</f>
        <v>3592.9189642681858</v>
      </c>
      <c r="CN101" s="15">
        <f ca="1">(BG101*DCF!D$28-DCF!D$5*MAX(BG101*DCF!D$28,0)-MAX(BG101-BF101,0)/Inputs!$B$17)*DCF!D$6</f>
        <v>4034.8170137876177</v>
      </c>
      <c r="CO101" s="15">
        <f ca="1">(BH101*DCF!E$28-DCF!E$5*MAX(BH101*DCF!E$28,0)-MAX(BH101-BG101,0)/Inputs!$B$17)*DCF!E$6</f>
        <v>4870.0048662240824</v>
      </c>
      <c r="CP101" s="15">
        <f ca="1">(BI101*DCF!F$28-DCF!F$5*MAX(BI101*DCF!F$28,0)-MAX(BI101-BH101,0)/Inputs!$B$17)*DCF!F$6</f>
        <v>6264.6605839900731</v>
      </c>
      <c r="CQ101" s="15">
        <f ca="1">(BJ101*DCF!G$28-DCF!G$5*MAX(BJ101*DCF!G$28,0)-MAX(BJ101-BI101,0)/Inputs!$B$17)*DCF!G$6</f>
        <v>7210.9734449800035</v>
      </c>
      <c r="CR101" s="15">
        <f ca="1">(BK101*DCF!H$28-DCF!H$5*MAX(BK101*DCF!H$28,0)-MAX(BK101-BJ101,0)/Inputs!$B$17)*DCF!H$6</f>
        <v>7766.681346426356</v>
      </c>
      <c r="CS101" s="15">
        <f ca="1">(BL101*DCF!I$28-DCF!I$5*MAX(BL101*DCF!I$28,0)-MAX(BL101-BK101,0)/Inputs!$B$17)*DCF!I$6</f>
        <v>9327.071795191714</v>
      </c>
      <c r="CT101" s="15">
        <f ca="1">(BM101*DCF!J$28-DCF!J$5*MAX(BM101*DCF!J$28,0)-MAX(BM101-BL101,0)/Inputs!$B$17)*DCF!J$6</f>
        <v>10468.069749440889</v>
      </c>
      <c r="CU101" s="15">
        <f ca="1">(BN101*DCF!K$28-DCF!K$5*MAX(BN101*DCF!K$28,0)-MAX(BN101-BM101,0)/Inputs!$B$17)*DCF!K$6</f>
        <v>11043.856942720786</v>
      </c>
      <c r="CV101" s="15">
        <f ca="1">(BO101*DCF!L$28-DCF!L$5*MAX(BO101*DCF!L$28,0)-MAX(BO101-BN101,0)/Inputs!$B$17)*DCF!L$6</f>
        <v>10968.878247019047</v>
      </c>
      <c r="CW101" s="15">
        <f ca="1">(BP101*DCF!M$28-DCF!M$5*MAX(BP101*DCF!M$28,0)-MAX(BP101-BO101,0)/Inputs!$B$17)*DCF!M$6</f>
        <v>11802.581835579169</v>
      </c>
      <c r="CX101" s="15">
        <f ca="1">(BQ101*DCF!C$46-DCF!C$5*MAX(BQ101*DCF!C$46,0)-MAX(BQ101-Inputs!$B$20,0)/Inputs!$B$24)*DCF!C$6</f>
        <v>-4807.3776772680876</v>
      </c>
      <c r="CY101" s="15">
        <f ca="1">(BR101*DCF!D$46-DCF!D$5*MAX(BR101*DCF!D$46,0)-MAX(BR101-BQ101,0)/Inputs!$B$24)*DCF!D$6</f>
        <v>-3650.3341892362569</v>
      </c>
      <c r="CZ101" s="15">
        <f ca="1">(BS101*DCF!E$46-DCF!E$5*MAX(BS101*DCF!E$46,0)-MAX(BS101-BR101,0)/Inputs!$B$24)*DCF!E$6</f>
        <v>-8481.4176691289522</v>
      </c>
      <c r="DA101" s="15">
        <f ca="1">(BT101*DCF!F$46-DCF!F$5*MAX(BT101*DCF!F$46,0)-MAX(BT101-BS101,0)/Inputs!$B$24)*DCF!F$6</f>
        <v>-19320.938504825117</v>
      </c>
      <c r="DB101" s="15">
        <f ca="1">(BU101*DCF!G$46-DCF!G$5*MAX(BU101*DCF!G$46,0)-MAX(BU101-BT101,0)/Inputs!$B$24)*DCF!G$6</f>
        <v>-13400.800265576474</v>
      </c>
      <c r="DC101" s="15">
        <f ca="1">(BV101*DCF!H$46-DCF!H$5*MAX(BV101*DCF!H$46,0)-MAX(BV101-BU101,0)/Inputs!$B$24)*DCF!H$6</f>
        <v>-1348.2624308665775</v>
      </c>
      <c r="DD101" s="15">
        <f ca="1">(BW101*DCF!I$46-DCF!I$5*MAX(BW101*DCF!I$46,0)-MAX(BW101-BV101,0)/Inputs!$B$24)*DCF!I$6</f>
        <v>-15448.542714855212</v>
      </c>
      <c r="DE101" s="15">
        <f ca="1">(BX101*DCF!J$46-DCF!J$5*MAX(BX101*DCF!J$46,0)-MAX(BX101-BW101,0)/Inputs!$B$24)*DCF!J$6</f>
        <v>-6141.5002285692508</v>
      </c>
      <c r="DF101" s="15">
        <f ca="1">(BY101*DCF!K$46-DCF!K$5*MAX(BY101*DCF!K$46,0)-MAX(BY101-BX101,0)/Inputs!$B$24)*DCF!K$6</f>
        <v>5082.7664190110572</v>
      </c>
      <c r="DG101" s="15">
        <f ca="1">(BZ101*DCF!L$46-DCF!L$5*MAX(BZ101*DCF!L$46,0)-MAX(BZ101-BY101,0)/Inputs!$B$24)*DCF!L$6</f>
        <v>-2955.8071405846486</v>
      </c>
      <c r="DH101" s="15">
        <f ca="1">(CA101*DCF!M$46-DCF!M$5*MAX(CA101*DCF!M$46,0)-MAX(CA101-BZ101,0)/Inputs!$B$24)*DCF!M$6</f>
        <v>10795.481354838172</v>
      </c>
      <c r="DI101" s="15">
        <f ca="1">SUM(CB101:CL101)+BE101*DCF!M$10*(1+Inputs!$B$30)*(1-Inputs!$B$33)*(1-Inputs!$B$30/Inputs!$B$31)/(Inputs!$B$29-Inputs!$B$30)*DCF!M$6</f>
        <v>177668.30110682454</v>
      </c>
      <c r="DJ101" s="15">
        <f ca="1">SUM(CM101:CW101)+BP101*DCF!M$28*(1+Inputs!$B$30)*(1-Inputs!$B$33)*(1-Inputs!$B$30/Inputs!$B$31)/(Inputs!$B$29-Inputs!$B$30)*DCF!M$6</f>
        <v>344276.84483467578</v>
      </c>
      <c r="DK101" s="15">
        <f ca="1">SUM(CX101:DH101)+CA101*DCF!M$46*(1+Inputs!$B$30)*(1-Inputs!$B$33)*(1-Inputs!$B$30/Inputs!$B$31)/(Inputs!$B$29-Inputs!$B$30)*DCF!M$6</f>
        <v>817242.06411458936</v>
      </c>
      <c r="DM101" s="15">
        <f ca="1">DI101+DJ101+DK101+Inputs!$B$34+Inputs!$B$36-Inputs!$B$35</f>
        <v>1416038.2100560898</v>
      </c>
    </row>
    <row r="102" spans="1:117" x14ac:dyDescent="0.75">
      <c r="A102" s="11">
        <v>89</v>
      </c>
      <c r="C102" s="24">
        <f t="shared" ca="1" si="68"/>
        <v>-0.86866014031898764</v>
      </c>
      <c r="D102" s="24">
        <f t="shared" ca="1" si="68"/>
        <v>0.38156685204380203</v>
      </c>
      <c r="E102" s="24">
        <f t="shared" ca="1" si="68"/>
        <v>-0.26234882051966546</v>
      </c>
      <c r="F102" s="24">
        <f t="shared" ca="1" si="68"/>
        <v>0.386113113195303</v>
      </c>
      <c r="G102" s="24">
        <f t="shared" ca="1" si="68"/>
        <v>0.42631732109381548</v>
      </c>
      <c r="H102" s="24">
        <f t="shared" ca="1" si="68"/>
        <v>-0.38124675294407817</v>
      </c>
      <c r="I102" s="24">
        <f t="shared" ca="1" si="68"/>
        <v>0.38207350581760846</v>
      </c>
      <c r="J102" s="24">
        <f t="shared" ca="1" si="68"/>
        <v>-1.5808581997747282</v>
      </c>
      <c r="K102" s="24">
        <f t="shared" ca="1" si="68"/>
        <v>1.3953738726556133</v>
      </c>
      <c r="L102" s="24">
        <f t="shared" ca="1" si="68"/>
        <v>0.5988271837410043</v>
      </c>
      <c r="M102" s="24">
        <f t="shared" ca="1" si="68"/>
        <v>-0.63995028901436024</v>
      </c>
      <c r="N102" s="24">
        <f ca="1">SQRT(Inputs!$B$38)*C102+SQRT(1-Inputs!$B$38)*_xlfn.NORM.S.INV(RAND())</f>
        <v>-0.6738372148912869</v>
      </c>
      <c r="O102" s="24">
        <f ca="1">SQRT(Inputs!$B$38)*D102+SQRT(1-Inputs!$B$38)*_xlfn.NORM.S.INV(RAND())</f>
        <v>0.42005996622969533</v>
      </c>
      <c r="P102" s="24">
        <f ca="1">SQRT(Inputs!$B$38)*E102+SQRT(1-Inputs!$B$38)*_xlfn.NORM.S.INV(RAND())</f>
        <v>2.6275257386761314E-2</v>
      </c>
      <c r="Q102" s="24">
        <f ca="1">SQRT(Inputs!$B$38)*F102+SQRT(1-Inputs!$B$38)*_xlfn.NORM.S.INV(RAND())</f>
        <v>-1.6740035917076921</v>
      </c>
      <c r="R102" s="24">
        <f ca="1">SQRT(Inputs!$B$38)*G102+SQRT(1-Inputs!$B$38)*_xlfn.NORM.S.INV(RAND())</f>
        <v>0.11242816699380104</v>
      </c>
      <c r="S102" s="24">
        <f ca="1">SQRT(Inputs!$B$38)*H102+SQRT(1-Inputs!$B$38)*_xlfn.NORM.S.INV(RAND())</f>
        <v>0.53344280691452228</v>
      </c>
      <c r="T102" s="24">
        <f ca="1">SQRT(Inputs!$B$38)*I102+SQRT(1-Inputs!$B$38)*_xlfn.NORM.S.INV(RAND())</f>
        <v>0.69919333568474529</v>
      </c>
      <c r="U102" s="24">
        <f ca="1">SQRT(Inputs!$B$38)*J102+SQRT(1-Inputs!$B$38)*_xlfn.NORM.S.INV(RAND())</f>
        <v>-0.74493183045484601</v>
      </c>
      <c r="V102" s="24">
        <f ca="1">SQRT(Inputs!$B$38)*K102+SQRT(1-Inputs!$B$38)*_xlfn.NORM.S.INV(RAND())</f>
        <v>2.0616639827670831</v>
      </c>
      <c r="W102" s="24">
        <f ca="1">SQRT(Inputs!$B$38)*L102+SQRT(1-Inputs!$B$38)*_xlfn.NORM.S.INV(RAND())</f>
        <v>0.93721109423371896</v>
      </c>
      <c r="X102" s="24">
        <f ca="1">SQRT(Inputs!$B$38)*M102+SQRT(1-Inputs!$B$38)*_xlfn.NORM.S.INV(RAND())</f>
        <v>1.303178574199229</v>
      </c>
      <c r="Y102" s="24">
        <f ca="1">SQRT(Inputs!$B$38)*C102+SQRT(1-Inputs!$B$38)*_xlfn.NORM.S.INV(RAND())</f>
        <v>-0.932614146001433</v>
      </c>
      <c r="Z102" s="24">
        <f ca="1">SQRT(Inputs!$B$38)*D102+SQRT(1-Inputs!$B$38)*_xlfn.NORM.S.INV(RAND())</f>
        <v>-0.53579737956563189</v>
      </c>
      <c r="AA102" s="24">
        <f ca="1">SQRT(Inputs!$B$38)*E102+SQRT(1-Inputs!$B$38)*_xlfn.NORM.S.INV(RAND())</f>
        <v>-1.7098528497832428</v>
      </c>
      <c r="AB102" s="24">
        <f ca="1">SQRT(Inputs!$B$38)*F102+SQRT(1-Inputs!$B$38)*_xlfn.NORM.S.INV(RAND())</f>
        <v>1.0525379164149444</v>
      </c>
      <c r="AC102" s="24">
        <f ca="1">SQRT(Inputs!$B$38)*G102+SQRT(1-Inputs!$B$38)*_xlfn.NORM.S.INV(RAND())</f>
        <v>1.1386790752232536</v>
      </c>
      <c r="AD102" s="24">
        <f ca="1">SQRT(Inputs!$B$38)*H102+SQRT(1-Inputs!$B$38)*_xlfn.NORM.S.INV(RAND())</f>
        <v>0.58029675672556624</v>
      </c>
      <c r="AE102" s="24">
        <f ca="1">SQRT(Inputs!$B$38)*I102+SQRT(1-Inputs!$B$38)*_xlfn.NORM.S.INV(RAND())</f>
        <v>-0.31463437219753937</v>
      </c>
      <c r="AF102" s="24">
        <f ca="1">SQRT(Inputs!$B$38)*J102+SQRT(1-Inputs!$B$38)*_xlfn.NORM.S.INV(RAND())</f>
        <v>-0.69007187612917609</v>
      </c>
      <c r="AG102" s="24">
        <f ca="1">SQRT(Inputs!$B$38)*K102+SQRT(1-Inputs!$B$38)*_xlfn.NORM.S.INV(RAND())</f>
        <v>0.72477016258144</v>
      </c>
      <c r="AH102" s="24">
        <f ca="1">SQRT(Inputs!$B$38)*L102+SQRT(1-Inputs!$B$38)*_xlfn.NORM.S.INV(RAND())</f>
        <v>3.1516117386015061</v>
      </c>
      <c r="AI102" s="24">
        <f ca="1">SQRT(Inputs!$B$38)*M102+SQRT(1-Inputs!$B$38)*_xlfn.NORM.S.INV(RAND())</f>
        <v>-0.32646582892990278</v>
      </c>
      <c r="AJ102" s="24">
        <f ca="1">SQRT(Inputs!$B$38)*C102+SQRT(1-Inputs!$B$38)*_xlfn.NORM.S.INV(RAND())</f>
        <v>-2.0033636501516923</v>
      </c>
      <c r="AK102" s="24">
        <f ca="1">SQRT(Inputs!$B$38)*D102+SQRT(1-Inputs!$B$38)*_xlfn.NORM.S.INV(RAND())</f>
        <v>1.7120442632434818</v>
      </c>
      <c r="AL102" s="24">
        <f ca="1">SQRT(Inputs!$B$38)*E102+SQRT(1-Inputs!$B$38)*_xlfn.NORM.S.INV(RAND())</f>
        <v>-0.23288931973968591</v>
      </c>
      <c r="AM102" s="24">
        <f ca="1">SQRT(Inputs!$B$38)*F102+SQRT(1-Inputs!$B$38)*_xlfn.NORM.S.INV(RAND())</f>
        <v>-0.38638662305923532</v>
      </c>
      <c r="AN102" s="24">
        <f ca="1">SQRT(Inputs!$B$38)*G102+SQRT(1-Inputs!$B$38)*_xlfn.NORM.S.INV(RAND())</f>
        <v>-0.88609269411896574</v>
      </c>
      <c r="AO102" s="24">
        <f ca="1">SQRT(Inputs!$B$38)*H102+SQRT(1-Inputs!$B$38)*_xlfn.NORM.S.INV(RAND())</f>
        <v>-0.41902606115952878</v>
      </c>
      <c r="AP102" s="24">
        <f ca="1">SQRT(Inputs!$B$38)*I102+SQRT(1-Inputs!$B$38)*_xlfn.NORM.S.INV(RAND())</f>
        <v>1.0341227193598597</v>
      </c>
      <c r="AQ102" s="24">
        <f ca="1">SQRT(Inputs!$B$38)*J102+SQRT(1-Inputs!$B$38)*_xlfn.NORM.S.INV(RAND())</f>
        <v>0.87987485194210435</v>
      </c>
      <c r="AR102" s="24">
        <f ca="1">SQRT(Inputs!$B$38)*K102+SQRT(1-Inputs!$B$38)*_xlfn.NORM.S.INV(RAND())</f>
        <v>1.7315726393665876</v>
      </c>
      <c r="AS102" s="24">
        <f ca="1">SQRT(Inputs!$B$38)*L102+SQRT(1-Inputs!$B$38)*_xlfn.NORM.S.INV(RAND())</f>
        <v>-0.75336187025993873</v>
      </c>
      <c r="AT102" s="24">
        <f ca="1">SQRT(Inputs!$B$38)*M102+SQRT(1-Inputs!$B$38)*_xlfn.NORM.S.INV(RAND())</f>
        <v>-2.0440785562533961</v>
      </c>
      <c r="AU102" s="15">
        <f ca="1">Inputs!$B$6*EXP($B$8-0.5*C$5^2+C$5*N102)</f>
        <v>4449.4524113385933</v>
      </c>
      <c r="AV102" s="15">
        <f t="shared" ca="1" si="37"/>
        <v>5761.087020500644</v>
      </c>
      <c r="AW102" s="15">
        <f t="shared" ca="1" si="38"/>
        <v>7049.5644582702971</v>
      </c>
      <c r="AX102" s="15">
        <f t="shared" ca="1" si="39"/>
        <v>6982.5605563888457</v>
      </c>
      <c r="AY102" s="15">
        <f t="shared" ca="1" si="40"/>
        <v>8646.1861914719157</v>
      </c>
      <c r="AZ102" s="15">
        <f t="shared" ca="1" si="41"/>
        <v>11214.299193911967</v>
      </c>
      <c r="BA102" s="15">
        <f t="shared" ca="1" si="42"/>
        <v>14765.336436399944</v>
      </c>
      <c r="BB102" s="15">
        <f t="shared" ca="1" si="43"/>
        <v>16777.202053624686</v>
      </c>
      <c r="BC102" s="15">
        <f t="shared" ca="1" si="44"/>
        <v>25072.36432348087</v>
      </c>
      <c r="BD102" s="15">
        <f t="shared" ca="1" si="45"/>
        <v>33530.138920187434</v>
      </c>
      <c r="BE102" s="15">
        <f t="shared" ca="1" si="46"/>
        <v>46264.868568609199</v>
      </c>
      <c r="BF102" s="15">
        <f ca="1">Inputs!$B$13*EXP($B$9-0.5*C$6^2+C$6*Y102)</f>
        <v>11496.301233126795</v>
      </c>
      <c r="BG102" s="15">
        <f t="shared" ca="1" si="47"/>
        <v>12719.809603334354</v>
      </c>
      <c r="BH102" s="15">
        <f t="shared" ca="1" si="48"/>
        <v>11703.725167327317</v>
      </c>
      <c r="BI102" s="15">
        <f t="shared" ca="1" si="49"/>
        <v>16846.793382260497</v>
      </c>
      <c r="BJ102" s="15">
        <f t="shared" ca="1" si="50"/>
        <v>24337.041748722917</v>
      </c>
      <c r="BK102" s="15">
        <f t="shared" ca="1" si="51"/>
        <v>32324.589712694218</v>
      </c>
      <c r="BL102" s="15">
        <f t="shared" ca="1" si="52"/>
        <v>38120.413451563843</v>
      </c>
      <c r="BM102" s="15">
        <f t="shared" ca="1" si="53"/>
        <v>43008.612646050322</v>
      </c>
      <c r="BN102" s="15">
        <f t="shared" ca="1" si="54"/>
        <v>57694.751326821955</v>
      </c>
      <c r="BO102" s="15">
        <f t="shared" ca="1" si="55"/>
        <v>102395.94028479686</v>
      </c>
      <c r="BP102" s="15">
        <f t="shared" ca="1" si="56"/>
        <v>121453.84412388912</v>
      </c>
      <c r="BQ102" s="15">
        <f ca="1">Inputs!$B$20*EXP($B$10-0.5*C$7^2+C$7*AJ102)</f>
        <v>2107.7372984350627</v>
      </c>
      <c r="BR102" s="15">
        <f t="shared" ca="1" si="57"/>
        <v>4925.9027485912147</v>
      </c>
      <c r="BS102" s="15">
        <f t="shared" ca="1" si="58"/>
        <v>6309.0705125852555</v>
      </c>
      <c r="BT102" s="15">
        <f t="shared" ca="1" si="59"/>
        <v>7860.3225394061192</v>
      </c>
      <c r="BU102" s="15">
        <f t="shared" ca="1" si="60"/>
        <v>8791.2355018814615</v>
      </c>
      <c r="BV102" s="15">
        <f t="shared" ca="1" si="61"/>
        <v>11129.281696960938</v>
      </c>
      <c r="BW102" s="15">
        <f t="shared" ca="1" si="62"/>
        <v>19330.096086660033</v>
      </c>
      <c r="BX102" s="15">
        <f t="shared" ca="1" si="63"/>
        <v>32251.692457345645</v>
      </c>
      <c r="BY102" s="15">
        <f t="shared" ca="1" si="64"/>
        <v>62939.29250946152</v>
      </c>
      <c r="BZ102" s="15">
        <f t="shared" ca="1" si="65"/>
        <v>76891.079874006406</v>
      </c>
      <c r="CA102" s="15">
        <f t="shared" ca="1" si="66"/>
        <v>75111.732003448924</v>
      </c>
      <c r="CB102" s="15">
        <f ca="1">(AU102*DCF!C$10-DCF!C$5*MAX(AU102*DCF!C$10,0)-MAX(AU102-Inputs!$B$6,0)/Inputs!$B$10)*DCF!C$6</f>
        <v>1046.7305663634168</v>
      </c>
      <c r="CC102" s="15">
        <f ca="1">(AV102*DCF!D$10-DCF!D$5*MAX(AV102*DCF!D$10,0)-MAX(AV102-AU102,0)/Inputs!$B$10)*DCF!D$6</f>
        <v>1084.4181596358046</v>
      </c>
      <c r="CD102" s="15">
        <f ca="1">(AW102*DCF!E$10-DCF!E$5*MAX(AW102*DCF!E$10,0)-MAX(AW102-AV102,0)/Inputs!$B$10)*DCF!E$6</f>
        <v>1337.4137367954759</v>
      </c>
      <c r="CE102" s="15">
        <f ca="1">(AX102*DCF!F$10-DCF!F$5*MAX(AX102*DCF!F$10,0)-MAX(AX102-AW102,0)/Inputs!$B$10)*DCF!F$6</f>
        <v>1524.2818414700216</v>
      </c>
      <c r="CF102" s="15">
        <f ca="1">(AY102*DCF!G$10-DCF!G$5*MAX(AY102*DCF!G$10,0)-MAX(AY102-AX102,0)/Inputs!$B$10)*DCF!G$6</f>
        <v>1461.6812960362297</v>
      </c>
      <c r="CG102" s="15">
        <f ca="1">(AZ102*DCF!H$10-DCF!H$5*MAX(AZ102*DCF!H$10,0)-MAX(AZ102-AY102,0)/Inputs!$B$10)*DCF!H$6</f>
        <v>1721.2497292158305</v>
      </c>
      <c r="CH102" s="15">
        <f ca="1">(BA102*DCF!I$10-DCF!I$5*MAX(BA102*DCF!I$10,0)-MAX(BA102-AZ102,0)/Inputs!$B$10)*DCF!I$6</f>
        <v>2114.593800949348</v>
      </c>
      <c r="CI102" s="15">
        <f ca="1">(BB102*DCF!J$10-DCF!J$5*MAX(BB102*DCF!J$10,0)-MAX(BB102-BA102,0)/Inputs!$B$10)*DCF!J$6</f>
        <v>2574.1417195463405</v>
      </c>
      <c r="CJ102" s="15">
        <f ca="1">(BC102*DCF!K$10-DCF!K$5*MAX(BC102*DCF!K$10,0)-MAX(BC102-BB102,0)/Inputs!$B$10)*DCF!K$6</f>
        <v>2875.0515493827929</v>
      </c>
      <c r="CK102" s="15">
        <f ca="1">(BD102*DCF!L$10-DCF!L$5*MAX(BD102*DCF!L$10,0)-MAX(BD102-BC102,0)/Inputs!$B$10)*DCF!L$6</f>
        <v>3963.2553585260307</v>
      </c>
      <c r="CL102" s="15">
        <f ca="1">(BE102*DCF!M$10-DCF!M$5*MAX(BE102*DCF!M$10,0)-MAX(BE102-BD102,0)/Inputs!$B$10)*DCF!M$6</f>
        <v>5007.2718210863513</v>
      </c>
      <c r="CM102" s="15">
        <f ca="1">(BF102*DCF!C$28-DCF!C$5*MAX(BF102*DCF!C$28,0)-MAX(BF102-Inputs!$B$13,0)/Inputs!$B$17)*DCF!C$6</f>
        <v>3483.3529631222336</v>
      </c>
      <c r="CN102" s="15">
        <f ca="1">(BG102*DCF!D$28-DCF!D$5*MAX(BG102*DCF!D$28,0)-MAX(BG102-BF102,0)/Inputs!$B$17)*DCF!D$6</f>
        <v>3485.2468626956907</v>
      </c>
      <c r="CO102" s="15">
        <f ca="1">(BH102*DCF!E$28-DCF!E$5*MAX(BH102*DCF!E$28,0)-MAX(BH102-BG102,0)/Inputs!$B$17)*DCF!E$6</f>
        <v>3314.7033691073511</v>
      </c>
      <c r="CP102" s="15">
        <f ca="1">(BI102*DCF!F$28-DCF!F$5*MAX(BI102*DCF!F$28,0)-MAX(BI102-BH102,0)/Inputs!$B$17)*DCF!F$6</f>
        <v>3637.0837832930965</v>
      </c>
      <c r="CQ102" s="15">
        <f ca="1">(BJ102*DCF!G$28-DCF!G$5*MAX(BJ102*DCF!G$28,0)-MAX(BJ102-BI102,0)/Inputs!$B$17)*DCF!G$6</f>
        <v>5054.6443456897714</v>
      </c>
      <c r="CR102" s="15">
        <f ca="1">(BK102*DCF!H$28-DCF!H$5*MAX(BK102*DCF!H$28,0)-MAX(BK102-BJ102,0)/Inputs!$B$17)*DCF!H$6</f>
        <v>6753.1868697184473</v>
      </c>
      <c r="CS102" s="15">
        <f ca="1">(BL102*DCF!I$28-DCF!I$5*MAX(BL102*DCF!I$28,0)-MAX(BL102-BK102,0)/Inputs!$B$17)*DCF!I$6</f>
        <v>8132.2526081483948</v>
      </c>
      <c r="CT102" s="15">
        <f ca="1">(BM102*DCF!J$28-DCF!J$5*MAX(BM102*DCF!J$28,0)-MAX(BM102-BL102,0)/Inputs!$B$17)*DCF!J$6</f>
        <v>8946.3557589326938</v>
      </c>
      <c r="CU102" s="15">
        <f ca="1">(BN102*DCF!K$28-DCF!K$5*MAX(BN102*DCF!K$28,0)-MAX(BN102-BM102,0)/Inputs!$B$17)*DCF!K$6</f>
        <v>10385.307742361239</v>
      </c>
      <c r="CV102" s="15">
        <f ca="1">(BO102*DCF!L$28-DCF!L$5*MAX(BO102*DCF!L$28,0)-MAX(BO102-BN102,0)/Inputs!$B$17)*DCF!L$6</f>
        <v>15372.125295477055</v>
      </c>
      <c r="CW102" s="15">
        <f ca="1">(BP102*DCF!M$28-DCF!M$5*MAX(BP102*DCF!M$28,0)-MAX(BP102-BO102,0)/Inputs!$B$17)*DCF!M$6</f>
        <v>20859.524595913928</v>
      </c>
      <c r="CX102" s="15">
        <f ca="1">(BQ102*DCF!C$46-DCF!C$5*MAX(BQ102*DCF!C$46,0)-MAX(BQ102-Inputs!$B$20,0)/Inputs!$B$24)*DCF!C$6</f>
        <v>-486.77535760625005</v>
      </c>
      <c r="CY102" s="15">
        <f ca="1">(BR102*DCF!D$46-DCF!D$5*MAX(BR102*DCF!D$46,0)-MAX(BR102-BQ102,0)/Inputs!$B$24)*DCF!D$6</f>
        <v>-2043.2245303319717</v>
      </c>
      <c r="CZ102" s="15">
        <f ca="1">(BS102*DCF!E$46-DCF!E$5*MAX(BS102*DCF!E$46,0)-MAX(BS102-BR102,0)/Inputs!$B$24)*DCF!E$6</f>
        <v>-1291.2652275893058</v>
      </c>
      <c r="DA102" s="15">
        <f ca="1">(BT102*DCF!F$46-DCF!F$5*MAX(BT102*DCF!F$46,0)-MAX(BT102-BS102,0)/Inputs!$B$24)*DCF!F$6</f>
        <v>-1137.2982858525231</v>
      </c>
      <c r="DB102" s="15">
        <f ca="1">(BU102*DCF!G$46-DCF!G$5*MAX(BU102*DCF!G$46,0)-MAX(BU102-BT102,0)/Inputs!$B$24)*DCF!G$6</f>
        <v>-608.86052090514318</v>
      </c>
      <c r="DC102" s="15">
        <f ca="1">(BV102*DCF!H$46-DCF!H$5*MAX(BV102*DCF!H$46,0)-MAX(BV102-BU102,0)/Inputs!$B$24)*DCF!H$6</f>
        <v>-726.53352967423359</v>
      </c>
      <c r="DD102" s="15">
        <f ca="1">(BW102*DCF!I$46-DCF!I$5*MAX(BW102*DCF!I$46,0)-MAX(BW102-BV102,0)/Inputs!$B$24)*DCF!I$6</f>
        <v>-1907.7004973868518</v>
      </c>
      <c r="DE102" s="15">
        <f ca="1">(BX102*DCF!J$46-DCF!J$5*MAX(BX102*DCF!J$46,0)-MAX(BX102-BW102,0)/Inputs!$B$24)*DCF!J$6</f>
        <v>-2073.7269627373257</v>
      </c>
      <c r="DF102" s="15">
        <f ca="1">(BY102*DCF!K$46-DCF!K$5*MAX(BY102*DCF!K$46,0)-MAX(BY102-BX102,0)/Inputs!$B$24)*DCF!K$6</f>
        <v>-3922.3423011008108</v>
      </c>
      <c r="DG102" s="15">
        <f ca="1">(BZ102*DCF!L$46-DCF!L$5*MAX(BZ102*DCF!L$46,0)-MAX(BZ102-BY102,0)/Inputs!$B$24)*DCF!L$6</f>
        <v>2157.7892837629829</v>
      </c>
      <c r="DH102" s="15">
        <f ca="1">(CA102*DCF!M$46-DCF!M$5*MAX(CA102*DCF!M$46,0)-MAX(CA102-BZ102,0)/Inputs!$B$24)*DCF!M$6</f>
        <v>5888.4649357354574</v>
      </c>
      <c r="DI102" s="15">
        <f ca="1">SUM(CB102:CL102)+BE102*DCF!M$10*(1+Inputs!$B$30)*(1-Inputs!$B$33)*(1-Inputs!$B$30/Inputs!$B$31)/(Inputs!$B$29-Inputs!$B$30)*DCF!M$6</f>
        <v>153465.83059499844</v>
      </c>
      <c r="DJ102" s="15">
        <f ca="1">SUM(CM102:CW102)+BP102*DCF!M$28*(1+Inputs!$B$30)*(1-Inputs!$B$33)*(1-Inputs!$B$30/Inputs!$B$31)/(Inputs!$B$29-Inputs!$B$30)*DCF!M$6</f>
        <v>540100.65653793269</v>
      </c>
      <c r="DK102" s="15">
        <f ca="1">SUM(CX102:DH102)+CA102*DCF!M$46*(1+Inputs!$B$30)*(1-Inputs!$B$33)*(1-Inputs!$B$30/Inputs!$B$31)/(Inputs!$B$29-Inputs!$B$30)*DCF!M$6</f>
        <v>109980.16223710739</v>
      </c>
      <c r="DM102" s="15">
        <f ca="1">DI102+DJ102+DK102+Inputs!$B$34+Inputs!$B$36-Inputs!$B$35</f>
        <v>880397.64937003853</v>
      </c>
    </row>
    <row r="103" spans="1:117" x14ac:dyDescent="0.75">
      <c r="A103" s="11">
        <v>90</v>
      </c>
      <c r="C103" s="24">
        <f t="shared" ca="1" si="68"/>
        <v>-1.0238937380324564</v>
      </c>
      <c r="D103" s="24">
        <f t="shared" ca="1" si="68"/>
        <v>-4.7812882910866987E-2</v>
      </c>
      <c r="E103" s="24">
        <f t="shared" ca="1" si="68"/>
        <v>1.1138763144759065</v>
      </c>
      <c r="F103" s="24">
        <f t="shared" ca="1" si="68"/>
        <v>0.16141654249123422</v>
      </c>
      <c r="G103" s="24">
        <f t="shared" ca="1" si="68"/>
        <v>-1.1802231570955264</v>
      </c>
      <c r="H103" s="24">
        <f t="shared" ca="1" si="68"/>
        <v>0.17615321914776258</v>
      </c>
      <c r="I103" s="24">
        <f t="shared" ca="1" si="68"/>
        <v>1.0075956355521671</v>
      </c>
      <c r="J103" s="24">
        <f t="shared" ca="1" si="68"/>
        <v>-1.8138162384164922</v>
      </c>
      <c r="K103" s="24">
        <f t="shared" ca="1" si="68"/>
        <v>0.73647543444193342</v>
      </c>
      <c r="L103" s="24">
        <f t="shared" ca="1" si="68"/>
        <v>1.9348920181792251</v>
      </c>
      <c r="M103" s="24">
        <f t="shared" ca="1" si="68"/>
        <v>0.92284790840610664</v>
      </c>
      <c r="N103" s="24">
        <f ca="1">SQRT(Inputs!$B$38)*C103+SQRT(1-Inputs!$B$38)*_xlfn.NORM.S.INV(RAND())</f>
        <v>1.4239024127920823</v>
      </c>
      <c r="O103" s="24">
        <f ca="1">SQRT(Inputs!$B$38)*D103+SQRT(1-Inputs!$B$38)*_xlfn.NORM.S.INV(RAND())</f>
        <v>-0.20051740319371053</v>
      </c>
      <c r="P103" s="24">
        <f ca="1">SQRT(Inputs!$B$38)*E103+SQRT(1-Inputs!$B$38)*_xlfn.NORM.S.INV(RAND())</f>
        <v>0.47552596917722278</v>
      </c>
      <c r="Q103" s="24">
        <f ca="1">SQRT(Inputs!$B$38)*F103+SQRT(1-Inputs!$B$38)*_xlfn.NORM.S.INV(RAND())</f>
        <v>-0.97561416487008112</v>
      </c>
      <c r="R103" s="24">
        <f ca="1">SQRT(Inputs!$B$38)*G103+SQRT(1-Inputs!$B$38)*_xlfn.NORM.S.INV(RAND())</f>
        <v>-4.3965497825437128E-2</v>
      </c>
      <c r="S103" s="24">
        <f ca="1">SQRT(Inputs!$B$38)*H103+SQRT(1-Inputs!$B$38)*_xlfn.NORM.S.INV(RAND())</f>
        <v>-0.32397184884271757</v>
      </c>
      <c r="T103" s="24">
        <f ca="1">SQRT(Inputs!$B$38)*I103+SQRT(1-Inputs!$B$38)*_xlfn.NORM.S.INV(RAND())</f>
        <v>0.3910503182987024</v>
      </c>
      <c r="U103" s="24">
        <f ca="1">SQRT(Inputs!$B$38)*J103+SQRT(1-Inputs!$B$38)*_xlfn.NORM.S.INV(RAND())</f>
        <v>-1.1972546051462909</v>
      </c>
      <c r="V103" s="24">
        <f ca="1">SQRT(Inputs!$B$38)*K103+SQRT(1-Inputs!$B$38)*_xlfn.NORM.S.INV(RAND())</f>
        <v>-0.19119594417907054</v>
      </c>
      <c r="W103" s="24">
        <f ca="1">SQRT(Inputs!$B$38)*L103+SQRT(1-Inputs!$B$38)*_xlfn.NORM.S.INV(RAND())</f>
        <v>-0.36374518229090769</v>
      </c>
      <c r="X103" s="24">
        <f ca="1">SQRT(Inputs!$B$38)*M103+SQRT(1-Inputs!$B$38)*_xlfn.NORM.S.INV(RAND())</f>
        <v>0.78713362213950067</v>
      </c>
      <c r="Y103" s="24">
        <f ca="1">SQRT(Inputs!$B$38)*C103+SQRT(1-Inputs!$B$38)*_xlfn.NORM.S.INV(RAND())</f>
        <v>-1.7435868996898987</v>
      </c>
      <c r="Z103" s="24">
        <f ca="1">SQRT(Inputs!$B$38)*D103+SQRT(1-Inputs!$B$38)*_xlfn.NORM.S.INV(RAND())</f>
        <v>-0.81258061133934123</v>
      </c>
      <c r="AA103" s="24">
        <f ca="1">SQRT(Inputs!$B$38)*E103+SQRT(1-Inputs!$B$38)*_xlfn.NORM.S.INV(RAND())</f>
        <v>0.81524155448291391</v>
      </c>
      <c r="AB103" s="24">
        <f ca="1">SQRT(Inputs!$B$38)*F103+SQRT(1-Inputs!$B$38)*_xlfn.NORM.S.INV(RAND())</f>
        <v>-0.42415149276801301</v>
      </c>
      <c r="AC103" s="24">
        <f ca="1">SQRT(Inputs!$B$38)*G103+SQRT(1-Inputs!$B$38)*_xlfn.NORM.S.INV(RAND())</f>
        <v>-1.3070226278960937</v>
      </c>
      <c r="AD103" s="24">
        <f ca="1">SQRT(Inputs!$B$38)*H103+SQRT(1-Inputs!$B$38)*_xlfn.NORM.S.INV(RAND())</f>
        <v>-0.21534985314008959</v>
      </c>
      <c r="AE103" s="24">
        <f ca="1">SQRT(Inputs!$B$38)*I103+SQRT(1-Inputs!$B$38)*_xlfn.NORM.S.INV(RAND())</f>
        <v>0.33027473587343598</v>
      </c>
      <c r="AF103" s="24">
        <f ca="1">SQRT(Inputs!$B$38)*J103+SQRT(1-Inputs!$B$38)*_xlfn.NORM.S.INV(RAND())</f>
        <v>-0.37248960016256594</v>
      </c>
      <c r="AG103" s="24">
        <f ca="1">SQRT(Inputs!$B$38)*K103+SQRT(1-Inputs!$B$38)*_xlfn.NORM.S.INV(RAND())</f>
        <v>0.36133508120411678</v>
      </c>
      <c r="AH103" s="24">
        <f ca="1">SQRT(Inputs!$B$38)*L103+SQRT(1-Inputs!$B$38)*_xlfn.NORM.S.INV(RAND())</f>
        <v>1.3527301274148906</v>
      </c>
      <c r="AI103" s="24">
        <f ca="1">SQRT(Inputs!$B$38)*M103+SQRT(1-Inputs!$B$38)*_xlfn.NORM.S.INV(RAND())</f>
        <v>0.79219551346622064</v>
      </c>
      <c r="AJ103" s="24">
        <f ca="1">SQRT(Inputs!$B$38)*C103+SQRT(1-Inputs!$B$38)*_xlfn.NORM.S.INV(RAND())</f>
        <v>0.29739578075072504</v>
      </c>
      <c r="AK103" s="24">
        <f ca="1">SQRT(Inputs!$B$38)*D103+SQRT(1-Inputs!$B$38)*_xlfn.NORM.S.INV(RAND())</f>
        <v>0.73481994951766239</v>
      </c>
      <c r="AL103" s="24">
        <f ca="1">SQRT(Inputs!$B$38)*E103+SQRT(1-Inputs!$B$38)*_xlfn.NORM.S.INV(RAND())</f>
        <v>0.56038830073807255</v>
      </c>
      <c r="AM103" s="24">
        <f ca="1">SQRT(Inputs!$B$38)*F103+SQRT(1-Inputs!$B$38)*_xlfn.NORM.S.INV(RAND())</f>
        <v>-1.0617238044181581</v>
      </c>
      <c r="AN103" s="24">
        <f ca="1">SQRT(Inputs!$B$38)*G103+SQRT(1-Inputs!$B$38)*_xlfn.NORM.S.INV(RAND())</f>
        <v>-0.97548723273630733</v>
      </c>
      <c r="AO103" s="24">
        <f ca="1">SQRT(Inputs!$B$38)*H103+SQRT(1-Inputs!$B$38)*_xlfn.NORM.S.INV(RAND())</f>
        <v>1.3406804486940154</v>
      </c>
      <c r="AP103" s="24">
        <f ca="1">SQRT(Inputs!$B$38)*I103+SQRT(1-Inputs!$B$38)*_xlfn.NORM.S.INV(RAND())</f>
        <v>-0.4357977754820227</v>
      </c>
      <c r="AQ103" s="24">
        <f ca="1">SQRT(Inputs!$B$38)*J103+SQRT(1-Inputs!$B$38)*_xlfn.NORM.S.INV(RAND())</f>
        <v>-1.9274464886513785</v>
      </c>
      <c r="AR103" s="24">
        <f ca="1">SQRT(Inputs!$B$38)*K103+SQRT(1-Inputs!$B$38)*_xlfn.NORM.S.INV(RAND())</f>
        <v>-0.23058655387221555</v>
      </c>
      <c r="AS103" s="24">
        <f ca="1">SQRT(Inputs!$B$38)*L103+SQRT(1-Inputs!$B$38)*_xlfn.NORM.S.INV(RAND())</f>
        <v>-0.6955383662896415</v>
      </c>
      <c r="AT103" s="24">
        <f ca="1">SQRT(Inputs!$B$38)*M103+SQRT(1-Inputs!$B$38)*_xlfn.NORM.S.INV(RAND())</f>
        <v>-0.79243510206484868</v>
      </c>
      <c r="AU103" s="15">
        <f ca="1">Inputs!$B$6*EXP($B$8-0.5*C$5^2+C$5*N103)</f>
        <v>6248.5447691575782</v>
      </c>
      <c r="AV103" s="15">
        <f t="shared" ca="1" si="37"/>
        <v>7384.9858935293378</v>
      </c>
      <c r="AW103" s="15">
        <f t="shared" ca="1" si="38"/>
        <v>9601.1619230023553</v>
      </c>
      <c r="AX103" s="15">
        <f t="shared" ca="1" si="39"/>
        <v>10376.937484342317</v>
      </c>
      <c r="AY103" s="15">
        <f t="shared" ca="1" si="40"/>
        <v>12616.727705769097</v>
      </c>
      <c r="AZ103" s="15">
        <f t="shared" ca="1" si="41"/>
        <v>14889.806931678761</v>
      </c>
      <c r="BA103" s="15">
        <f t="shared" ca="1" si="42"/>
        <v>18982.535057436762</v>
      </c>
      <c r="BB103" s="15">
        <f t="shared" ca="1" si="43"/>
        <v>20613.370751067665</v>
      </c>
      <c r="BC103" s="15">
        <f t="shared" ca="1" si="44"/>
        <v>24784.461018097096</v>
      </c>
      <c r="BD103" s="15">
        <f t="shared" ca="1" si="45"/>
        <v>29347.646076543351</v>
      </c>
      <c r="BE103" s="15">
        <f t="shared" ca="1" si="46"/>
        <v>38634.628868546599</v>
      </c>
      <c r="BF103" s="15">
        <f ca="1">Inputs!$B$13*EXP($B$9-0.5*C$6^2+C$6*Y103)</f>
        <v>9788.9272688033161</v>
      </c>
      <c r="BG103" s="15">
        <f t="shared" ca="1" si="47"/>
        <v>10303.099673325549</v>
      </c>
      <c r="BH103" s="15">
        <f t="shared" ca="1" si="48"/>
        <v>14411.074370114999</v>
      </c>
      <c r="BI103" s="15">
        <f t="shared" ca="1" si="49"/>
        <v>16526.395968620043</v>
      </c>
      <c r="BJ103" s="15">
        <f t="shared" ca="1" si="50"/>
        <v>16781.23150290296</v>
      </c>
      <c r="BK103" s="15">
        <f t="shared" ca="1" si="51"/>
        <v>20000.710952493082</v>
      </c>
      <c r="BL103" s="15">
        <f t="shared" ca="1" si="52"/>
        <v>25642.838695955954</v>
      </c>
      <c r="BM103" s="15">
        <f t="shared" ca="1" si="53"/>
        <v>30095.247915386175</v>
      </c>
      <c r="BN103" s="15">
        <f t="shared" ca="1" si="54"/>
        <v>38651.305021477223</v>
      </c>
      <c r="BO103" s="15">
        <f t="shared" ca="1" si="55"/>
        <v>55654.279878250061</v>
      </c>
      <c r="BP103" s="15">
        <f t="shared" ca="1" si="56"/>
        <v>74932.409605355046</v>
      </c>
      <c r="BQ103" s="15">
        <f ca="1">Inputs!$B$20*EXP($B$10-0.5*C$7^2+C$7*AJ103)</f>
        <v>4766.7014305396797</v>
      </c>
      <c r="BR103" s="15">
        <f t="shared" ca="1" si="57"/>
        <v>8167.8048474504949</v>
      </c>
      <c r="BS103" s="15">
        <f t="shared" ca="1" si="58"/>
        <v>13138.050434800831</v>
      </c>
      <c r="BT103" s="15">
        <f t="shared" ca="1" si="59"/>
        <v>13710.873393412137</v>
      </c>
      <c r="BU103" s="15">
        <f t="shared" ca="1" si="60"/>
        <v>15006.538868891923</v>
      </c>
      <c r="BV103" s="15">
        <f t="shared" ca="1" si="61"/>
        <v>28240.856096663694</v>
      </c>
      <c r="BW103" s="15">
        <f t="shared" ca="1" si="62"/>
        <v>35936.223882855949</v>
      </c>
      <c r="BX103" s="15">
        <f t="shared" ca="1" si="63"/>
        <v>34153.250472555679</v>
      </c>
      <c r="BY103" s="15">
        <f t="shared" ca="1" si="64"/>
        <v>45789.203464813982</v>
      </c>
      <c r="BZ103" s="15">
        <f t="shared" ca="1" si="65"/>
        <v>56537.123149003615</v>
      </c>
      <c r="CA103" s="15">
        <f t="shared" ca="1" si="66"/>
        <v>68985.917600136032</v>
      </c>
      <c r="CB103" s="15">
        <f ca="1">(AU103*DCF!C$10-DCF!C$5*MAX(AU103*DCF!C$10,0)-MAX(AU103-Inputs!$B$6,0)/Inputs!$B$10)*DCF!C$6</f>
        <v>1033.9027171804653</v>
      </c>
      <c r="CC103" s="15">
        <f ca="1">(AV103*DCF!D$10-DCF!D$5*MAX(AV103*DCF!D$10,0)-MAX(AV103-AU103,0)/Inputs!$B$10)*DCF!D$6</f>
        <v>1522.9488545096999</v>
      </c>
      <c r="CD103" s="15">
        <f ca="1">(AW103*DCF!E$10-DCF!E$5*MAX(AW103*DCF!E$10,0)-MAX(AW103-AV103,0)/Inputs!$B$10)*DCF!E$6</f>
        <v>1717.5808329826123</v>
      </c>
      <c r="CE103" s="15">
        <f ca="1">(AX103*DCF!F$10-DCF!F$5*MAX(AX103*DCF!F$10,0)-MAX(AX103-AW103,0)/Inputs!$B$10)*DCF!F$6</f>
        <v>2103.8492546977363</v>
      </c>
      <c r="CF103" s="15">
        <f ca="1">(AY103*DCF!G$10-DCF!G$5*MAX(AY103*DCF!G$10,0)-MAX(AY103-AX103,0)/Inputs!$B$10)*DCF!G$6</f>
        <v>2169.0222776224646</v>
      </c>
      <c r="CG103" s="15">
        <f ca="1">(AZ103*DCF!H$10-DCF!H$5*MAX(AZ103*DCF!H$10,0)-MAX(AZ103-AY103,0)/Inputs!$B$10)*DCF!H$6</f>
        <v>2487.240729081363</v>
      </c>
      <c r="CH103" s="15">
        <f ca="1">(BA103*DCF!I$10-DCF!I$5*MAX(BA103*DCF!I$10,0)-MAX(BA103-AZ103,0)/Inputs!$B$10)*DCF!I$6</f>
        <v>2796.065861148586</v>
      </c>
      <c r="CI103" s="15">
        <f ca="1">(BB103*DCF!J$10-DCF!J$5*MAX(BB103*DCF!J$10,0)-MAX(BB103-BA103,0)/Inputs!$B$10)*DCF!J$6</f>
        <v>3290.1759752347193</v>
      </c>
      <c r="CJ103" s="15">
        <f ca="1">(BC103*DCF!K$10-DCF!K$5*MAX(BC103*DCF!K$10,0)-MAX(BC103-BB103,0)/Inputs!$B$10)*DCF!K$6</f>
        <v>3406.0110414563337</v>
      </c>
      <c r="CK103" s="15">
        <f ca="1">(BD103*DCF!L$10-DCF!L$5*MAX(BD103*DCF!L$10,0)-MAX(BD103-BC103,0)/Inputs!$B$10)*DCF!L$6</f>
        <v>3836.0893897576125</v>
      </c>
      <c r="CL103" s="15">
        <f ca="1">(BE103*DCF!M$10-DCF!M$5*MAX(BE103*DCF!M$10,0)-MAX(BE103-BD103,0)/Inputs!$B$10)*DCF!M$6</f>
        <v>4342.4165103862815</v>
      </c>
      <c r="CM103" s="15">
        <f ca="1">(BF103*DCF!C$28-DCF!C$5*MAX(BF103*DCF!C$28,0)-MAX(BF103-Inputs!$B$13,0)/Inputs!$B$17)*DCF!C$6</f>
        <v>2987.5164054008169</v>
      </c>
      <c r="CN103" s="15">
        <f ca="1">(BG103*DCF!D$28-DCF!D$5*MAX(BG103*DCF!D$28,0)-MAX(BG103-BF103,0)/Inputs!$B$17)*DCF!D$6</f>
        <v>2924.8039340359487</v>
      </c>
      <c r="CO103" s="15">
        <f ca="1">(BH103*DCF!E$28-DCF!E$5*MAX(BH103*DCF!E$28,0)-MAX(BH103-BG103,0)/Inputs!$B$17)*DCF!E$6</f>
        <v>3271.8476042374086</v>
      </c>
      <c r="CP103" s="15">
        <f ca="1">(BI103*DCF!F$28-DCF!F$5*MAX(BI103*DCF!F$28,0)-MAX(BI103-BH103,0)/Inputs!$B$17)*DCF!F$6</f>
        <v>4101.3534537406222</v>
      </c>
      <c r="CQ103" s="15">
        <f ca="1">(BJ103*DCF!G$28-DCF!G$5*MAX(BJ103*DCF!G$28,0)-MAX(BJ103-BI103,0)/Inputs!$B$17)*DCF!G$6</f>
        <v>4311.1570128660096</v>
      </c>
      <c r="CR103" s="15">
        <f ca="1">(BK103*DCF!H$28-DCF!H$5*MAX(BK103*DCF!H$28,0)-MAX(BK103-BJ103,0)/Inputs!$B$17)*DCF!H$6</f>
        <v>4446.1797245178768</v>
      </c>
      <c r="CS103" s="15">
        <f ca="1">(BL103*DCF!I$28-DCF!I$5*MAX(BL103*DCF!I$28,0)-MAX(BL103-BK103,0)/Inputs!$B$17)*DCF!I$6</f>
        <v>5220.1730959843562</v>
      </c>
      <c r="CT103" s="15">
        <f ca="1">(BM103*DCF!J$28-DCF!J$5*MAX(BM103*DCF!J$28,0)-MAX(BM103-BL103,0)/Inputs!$B$17)*DCF!J$6</f>
        <v>6123.3855934557814</v>
      </c>
      <c r="CU103" s="15">
        <f ca="1">(BN103*DCF!K$28-DCF!K$5*MAX(BN103*DCF!K$28,0)-MAX(BN103-BM103,0)/Inputs!$B$17)*DCF!K$6</f>
        <v>7114.5045247269463</v>
      </c>
      <c r="CV103" s="15">
        <f ca="1">(BO103*DCF!L$28-DCF!L$5*MAX(BO103*DCF!L$28,0)-MAX(BO103-BN103,0)/Inputs!$B$17)*DCF!L$6</f>
        <v>9180.2820547503125</v>
      </c>
      <c r="CW103" s="15">
        <f ca="1">(BP103*DCF!M$28-DCF!M$5*MAX(BP103*DCF!M$28,0)-MAX(BP103-BO103,0)/Inputs!$B$17)*DCF!M$6</f>
        <v>12083.469974472457</v>
      </c>
      <c r="CX103" s="15">
        <f ca="1">(BQ103*DCF!C$46-DCF!C$5*MAX(BQ103*DCF!C$46,0)-MAX(BQ103-Inputs!$B$20,0)/Inputs!$B$24)*DCF!C$6</f>
        <v>-1824.0425615748356</v>
      </c>
      <c r="CY103" s="15">
        <f ca="1">(BR103*DCF!D$46-DCF!D$5*MAX(BR103*DCF!D$46,0)-MAX(BR103-BQ103,0)/Inputs!$B$24)*DCF!D$6</f>
        <v>-2845.2764080627717</v>
      </c>
      <c r="CZ103" s="15">
        <f ca="1">(BS103*DCF!E$46-DCF!E$5*MAX(BS103*DCF!E$46,0)-MAX(BS103-BR103,0)/Inputs!$B$24)*DCF!E$6</f>
        <v>-3512.7313208139149</v>
      </c>
      <c r="DA103" s="15">
        <f ca="1">(BT103*DCF!F$46-DCF!F$5*MAX(BT103*DCF!F$46,0)-MAX(BT103-BS103,0)/Inputs!$B$24)*DCF!F$6</f>
        <v>-1207.0954348080306</v>
      </c>
      <c r="DB103" s="15">
        <f ca="1">(BU103*DCF!G$46-DCF!G$5*MAX(BU103*DCF!G$46,0)-MAX(BU103-BT103,0)/Inputs!$B$24)*DCF!G$6</f>
        <v>-940.62658497632503</v>
      </c>
      <c r="DC103" s="15">
        <f ca="1">(BV103*DCF!H$46-DCF!H$5*MAX(BV103*DCF!H$46,0)-MAX(BV103-BU103,0)/Inputs!$B$24)*DCF!H$6</f>
        <v>-4112.4829905230763</v>
      </c>
      <c r="DD103" s="15">
        <f ca="1">(BW103*DCF!I$46-DCF!I$5*MAX(BW103*DCF!I$46,0)-MAX(BW103-BV103,0)/Inputs!$B$24)*DCF!I$6</f>
        <v>-1379.0813734716648</v>
      </c>
      <c r="DE103" s="15">
        <f ca="1">(BX103*DCF!J$46-DCF!J$5*MAX(BX103*DCF!J$46,0)-MAX(BX103-BW103,0)/Inputs!$B$24)*DCF!J$6</f>
        <v>1432.6343845511949</v>
      </c>
      <c r="DF103" s="15">
        <f ca="1">(BY103*DCF!K$46-DCF!K$5*MAX(BY103*DCF!K$46,0)-MAX(BY103-BX103,0)/Inputs!$B$24)*DCF!K$6</f>
        <v>-234.86656161356498</v>
      </c>
      <c r="DG103" s="15">
        <f ca="1">(BZ103*DCF!L$46-DCF!L$5*MAX(BZ103*DCF!L$46,0)-MAX(BZ103-BY103,0)/Inputs!$B$24)*DCF!L$6</f>
        <v>1475.8601843251142</v>
      </c>
      <c r="DH103" s="15">
        <f ca="1">(CA103*DCF!M$46-DCF!M$5*MAX(CA103*DCF!M$46,0)-MAX(CA103-BZ103,0)/Inputs!$B$24)*DCF!M$6</f>
        <v>2805.7274886316859</v>
      </c>
      <c r="DI103" s="15">
        <f ca="1">SUM(CB103:CL103)+BE103*DCF!M$10*(1+Inputs!$B$30)*(1-Inputs!$B$33)*(1-Inputs!$B$30/Inputs!$B$31)/(Inputs!$B$29-Inputs!$B$30)*DCF!M$6</f>
        <v>136225.98647530004</v>
      </c>
      <c r="DJ103" s="15">
        <f ca="1">SUM(CM103:CW103)+BP103*DCF!M$28*(1+Inputs!$B$30)*(1-Inputs!$B$33)*(1-Inputs!$B$30/Inputs!$B$31)/(Inputs!$B$29-Inputs!$B$30)*DCF!M$6</f>
        <v>339815.18912517454</v>
      </c>
      <c r="DK103" s="15">
        <f ca="1">SUM(CX103:DH103)+CA103*DCF!M$46*(1+Inputs!$B$30)*(1-Inputs!$B$33)*(1-Inputs!$B$30/Inputs!$B$31)/(Inputs!$B$29-Inputs!$B$30)*DCF!M$6</f>
        <v>96318.419335829851</v>
      </c>
      <c r="DM103" s="15">
        <f ca="1">DI103+DJ103+DK103+Inputs!$B$34+Inputs!$B$36-Inputs!$B$35</f>
        <v>649210.59493630449</v>
      </c>
    </row>
    <row r="104" spans="1:117" x14ac:dyDescent="0.75">
      <c r="A104" s="11">
        <v>91</v>
      </c>
      <c r="C104" s="24">
        <f t="shared" ref="C104:M113" ca="1" si="69">_xlfn.NORM.S.INV(RAND())</f>
        <v>0.59948978788846086</v>
      </c>
      <c r="D104" s="24">
        <f t="shared" ca="1" si="69"/>
        <v>-1.4054625091803825</v>
      </c>
      <c r="E104" s="24">
        <f t="shared" ca="1" si="69"/>
        <v>-0.96346648465049844</v>
      </c>
      <c r="F104" s="24">
        <f t="shared" ca="1" si="69"/>
        <v>-8.8936963338644023E-2</v>
      </c>
      <c r="G104" s="24">
        <f t="shared" ca="1" si="69"/>
        <v>2.0891283126269089</v>
      </c>
      <c r="H104" s="24">
        <f t="shared" ca="1" si="69"/>
        <v>0.97031037605726478</v>
      </c>
      <c r="I104" s="24">
        <f t="shared" ca="1" si="69"/>
        <v>-0.55149099298658111</v>
      </c>
      <c r="J104" s="24">
        <f t="shared" ca="1" si="69"/>
        <v>0.23395933121921195</v>
      </c>
      <c r="K104" s="24">
        <f t="shared" ca="1" si="69"/>
        <v>0.35331581804885714</v>
      </c>
      <c r="L104" s="24">
        <f t="shared" ca="1" si="69"/>
        <v>-0.42362443133163663</v>
      </c>
      <c r="M104" s="24">
        <f t="shared" ca="1" si="69"/>
        <v>-0.74924271658228514</v>
      </c>
      <c r="N104" s="24">
        <f ca="1">SQRT(Inputs!$B$38)*C104+SQRT(1-Inputs!$B$38)*_xlfn.NORM.S.INV(RAND())</f>
        <v>1.1372360126405545</v>
      </c>
      <c r="O104" s="24">
        <f ca="1">SQRT(Inputs!$B$38)*D104+SQRT(1-Inputs!$B$38)*_xlfn.NORM.S.INV(RAND())</f>
        <v>-2.3127114905519792</v>
      </c>
      <c r="P104" s="24">
        <f ca="1">SQRT(Inputs!$B$38)*E104+SQRT(1-Inputs!$B$38)*_xlfn.NORM.S.INV(RAND())</f>
        <v>-0.92158502081569127</v>
      </c>
      <c r="Q104" s="24">
        <f ca="1">SQRT(Inputs!$B$38)*F104+SQRT(1-Inputs!$B$38)*_xlfn.NORM.S.INV(RAND())</f>
        <v>1.1430907633263285</v>
      </c>
      <c r="R104" s="24">
        <f ca="1">SQRT(Inputs!$B$38)*G104+SQRT(1-Inputs!$B$38)*_xlfn.NORM.S.INV(RAND())</f>
        <v>0.97273569808245486</v>
      </c>
      <c r="S104" s="24">
        <f ca="1">SQRT(Inputs!$B$38)*H104+SQRT(1-Inputs!$B$38)*_xlfn.NORM.S.INV(RAND())</f>
        <v>1.2879333170021381</v>
      </c>
      <c r="T104" s="24">
        <f ca="1">SQRT(Inputs!$B$38)*I104+SQRT(1-Inputs!$B$38)*_xlfn.NORM.S.INV(RAND())</f>
        <v>-0.93425484644278756</v>
      </c>
      <c r="U104" s="24">
        <f ca="1">SQRT(Inputs!$B$38)*J104+SQRT(1-Inputs!$B$38)*_xlfn.NORM.S.INV(RAND())</f>
        <v>1.9129490575716837</v>
      </c>
      <c r="V104" s="24">
        <f ca="1">SQRT(Inputs!$B$38)*K104+SQRT(1-Inputs!$B$38)*_xlfn.NORM.S.INV(RAND())</f>
        <v>0.79331027219742356</v>
      </c>
      <c r="W104" s="24">
        <f ca="1">SQRT(Inputs!$B$38)*L104+SQRT(1-Inputs!$B$38)*_xlfn.NORM.S.INV(RAND())</f>
        <v>9.1679949222348289E-3</v>
      </c>
      <c r="X104" s="24">
        <f ca="1">SQRT(Inputs!$B$38)*M104+SQRT(1-Inputs!$B$38)*_xlfn.NORM.S.INV(RAND())</f>
        <v>-0.20002018757550519</v>
      </c>
      <c r="Y104" s="24">
        <f ca="1">SQRT(Inputs!$B$38)*C104+SQRT(1-Inputs!$B$38)*_xlfn.NORM.S.INV(RAND())</f>
        <v>1.0125991367606106</v>
      </c>
      <c r="Z104" s="24">
        <f ca="1">SQRT(Inputs!$B$38)*D104+SQRT(1-Inputs!$B$38)*_xlfn.NORM.S.INV(RAND())</f>
        <v>-0.26511658408607675</v>
      </c>
      <c r="AA104" s="24">
        <f ca="1">SQRT(Inputs!$B$38)*E104+SQRT(1-Inputs!$B$38)*_xlfn.NORM.S.INV(RAND())</f>
        <v>4.7406576618826524E-2</v>
      </c>
      <c r="AB104" s="24">
        <f ca="1">SQRT(Inputs!$B$38)*F104+SQRT(1-Inputs!$B$38)*_xlfn.NORM.S.INV(RAND())</f>
        <v>0.62431558319401792</v>
      </c>
      <c r="AC104" s="24">
        <f ca="1">SQRT(Inputs!$B$38)*G104+SQRT(1-Inputs!$B$38)*_xlfn.NORM.S.INV(RAND())</f>
        <v>2.2382611911819978</v>
      </c>
      <c r="AD104" s="24">
        <f ca="1">SQRT(Inputs!$B$38)*H104+SQRT(1-Inputs!$B$38)*_xlfn.NORM.S.INV(RAND())</f>
        <v>1.1310853971848001</v>
      </c>
      <c r="AE104" s="24">
        <f ca="1">SQRT(Inputs!$B$38)*I104+SQRT(1-Inputs!$B$38)*_xlfn.NORM.S.INV(RAND())</f>
        <v>-0.68742274954136295</v>
      </c>
      <c r="AF104" s="24">
        <f ca="1">SQRT(Inputs!$B$38)*J104+SQRT(1-Inputs!$B$38)*_xlfn.NORM.S.INV(RAND())</f>
        <v>-0.58975024283171917</v>
      </c>
      <c r="AG104" s="24">
        <f ca="1">SQRT(Inputs!$B$38)*K104+SQRT(1-Inputs!$B$38)*_xlfn.NORM.S.INV(RAND())</f>
        <v>0.78711081984111431</v>
      </c>
      <c r="AH104" s="24">
        <f ca="1">SQRT(Inputs!$B$38)*L104+SQRT(1-Inputs!$B$38)*_xlfn.NORM.S.INV(RAND())</f>
        <v>1.2997169809668028</v>
      </c>
      <c r="AI104" s="24">
        <f ca="1">SQRT(Inputs!$B$38)*M104+SQRT(1-Inputs!$B$38)*_xlfn.NORM.S.INV(RAND())</f>
        <v>0.18795703919302081</v>
      </c>
      <c r="AJ104" s="24">
        <f ca="1">SQRT(Inputs!$B$38)*C104+SQRT(1-Inputs!$B$38)*_xlfn.NORM.S.INV(RAND())</f>
        <v>-4.3938622132980554E-2</v>
      </c>
      <c r="AK104" s="24">
        <f ca="1">SQRT(Inputs!$B$38)*D104+SQRT(1-Inputs!$B$38)*_xlfn.NORM.S.INV(RAND())</f>
        <v>-1.125542880271428</v>
      </c>
      <c r="AL104" s="24">
        <f ca="1">SQRT(Inputs!$B$38)*E104+SQRT(1-Inputs!$B$38)*_xlfn.NORM.S.INV(RAND())</f>
        <v>-0.47752615359109851</v>
      </c>
      <c r="AM104" s="24">
        <f ca="1">SQRT(Inputs!$B$38)*F104+SQRT(1-Inputs!$B$38)*_xlfn.NORM.S.INV(RAND())</f>
        <v>0.99272390851091119</v>
      </c>
      <c r="AN104" s="24">
        <f ca="1">SQRT(Inputs!$B$38)*G104+SQRT(1-Inputs!$B$38)*_xlfn.NORM.S.INV(RAND())</f>
        <v>-0.84777402621115949</v>
      </c>
      <c r="AO104" s="24">
        <f ca="1">SQRT(Inputs!$B$38)*H104+SQRT(1-Inputs!$B$38)*_xlfn.NORM.S.INV(RAND())</f>
        <v>8.7864639602566796E-2</v>
      </c>
      <c r="AP104" s="24">
        <f ca="1">SQRT(Inputs!$B$38)*I104+SQRT(1-Inputs!$B$38)*_xlfn.NORM.S.INV(RAND())</f>
        <v>-1.8021534806202626</v>
      </c>
      <c r="AQ104" s="24">
        <f ca="1">SQRT(Inputs!$B$38)*J104+SQRT(1-Inputs!$B$38)*_xlfn.NORM.S.INV(RAND())</f>
        <v>1.966841258924634</v>
      </c>
      <c r="AR104" s="24">
        <f ca="1">SQRT(Inputs!$B$38)*K104+SQRT(1-Inputs!$B$38)*_xlfn.NORM.S.INV(RAND())</f>
        <v>0.24494303579357951</v>
      </c>
      <c r="AS104" s="24">
        <f ca="1">SQRT(Inputs!$B$38)*L104+SQRT(1-Inputs!$B$38)*_xlfn.NORM.S.INV(RAND())</f>
        <v>0.26739906478028791</v>
      </c>
      <c r="AT104" s="24">
        <f ca="1">SQRT(Inputs!$B$38)*M104+SQRT(1-Inputs!$B$38)*_xlfn.NORM.S.INV(RAND())</f>
        <v>0.33902152329914143</v>
      </c>
      <c r="AU104" s="15">
        <f ca="1">Inputs!$B$6*EXP($B$8-0.5*C$5^2+C$5*N104)</f>
        <v>5965.2145790642135</v>
      </c>
      <c r="AV104" s="15">
        <f t="shared" ca="1" si="37"/>
        <v>5167.9976061490752</v>
      </c>
      <c r="AW104" s="15">
        <f t="shared" ca="1" si="38"/>
        <v>5564.8858156667857</v>
      </c>
      <c r="AX104" s="15">
        <f t="shared" ca="1" si="39"/>
        <v>7837.140838688877</v>
      </c>
      <c r="AY104" s="15">
        <f t="shared" ca="1" si="40"/>
        <v>10730.071888343165</v>
      </c>
      <c r="AZ104" s="15">
        <f t="shared" ca="1" si="41"/>
        <v>15122.832250696592</v>
      </c>
      <c r="BA104" s="15">
        <f t="shared" ca="1" si="42"/>
        <v>16782.591078936879</v>
      </c>
      <c r="BB104" s="15">
        <f t="shared" ca="1" si="43"/>
        <v>24887.680144685801</v>
      </c>
      <c r="BC104" s="15">
        <f t="shared" ca="1" si="44"/>
        <v>32906.958417124239</v>
      </c>
      <c r="BD104" s="15">
        <f t="shared" ca="1" si="45"/>
        <v>40348.712220034919</v>
      </c>
      <c r="BE104" s="15">
        <f t="shared" ca="1" si="46"/>
        <v>48549.59497183159</v>
      </c>
      <c r="BF104" s="15">
        <f ca="1">Inputs!$B$13*EXP($B$9-0.5*C$6^2+C$6*Y104)</f>
        <v>16905.844529913011</v>
      </c>
      <c r="BG104" s="15">
        <f t="shared" ca="1" si="47"/>
        <v>19641.326497164308</v>
      </c>
      <c r="BH104" s="15">
        <f t="shared" ca="1" si="48"/>
        <v>24187.522629243111</v>
      </c>
      <c r="BI104" s="15">
        <f t="shared" ca="1" si="49"/>
        <v>32595.632363669654</v>
      </c>
      <c r="BJ104" s="15">
        <f t="shared" ca="1" si="50"/>
        <v>55175.408701082786</v>
      </c>
      <c r="BK104" s="15">
        <f t="shared" ca="1" si="51"/>
        <v>78990.866833994296</v>
      </c>
      <c r="BL104" s="15">
        <f t="shared" ca="1" si="52"/>
        <v>88760.672378718678</v>
      </c>
      <c r="BM104" s="15">
        <f t="shared" ca="1" si="53"/>
        <v>101398.35338048358</v>
      </c>
      <c r="BN104" s="15">
        <f t="shared" ca="1" si="54"/>
        <v>137042.80381449117</v>
      </c>
      <c r="BO104" s="15">
        <f t="shared" ca="1" si="55"/>
        <v>196116.62256018131</v>
      </c>
      <c r="BP104" s="15">
        <f t="shared" ca="1" si="56"/>
        <v>246578.15061412001</v>
      </c>
      <c r="BQ104" s="15">
        <f ca="1">Inputs!$B$20*EXP($B$10-0.5*C$7^2+C$7*AJ104)</f>
        <v>4223.1831222279634</v>
      </c>
      <c r="BR104" s="15">
        <f t="shared" ca="1" si="57"/>
        <v>4008.11371641197</v>
      </c>
      <c r="BS104" s="15">
        <f t="shared" ca="1" si="58"/>
        <v>4785.2636861136825</v>
      </c>
      <c r="BT104" s="15">
        <f t="shared" ca="1" si="59"/>
        <v>8560.5596345938848</v>
      </c>
      <c r="BU104" s="15">
        <f t="shared" ca="1" si="60"/>
        <v>9663.5893443510522</v>
      </c>
      <c r="BV104" s="15">
        <f t="shared" ca="1" si="61"/>
        <v>13713.644066603678</v>
      </c>
      <c r="BW104" s="15">
        <f t="shared" ca="1" si="62"/>
        <v>13068.165889351134</v>
      </c>
      <c r="BX104" s="15">
        <f t="shared" ca="1" si="63"/>
        <v>27112.505779175997</v>
      </c>
      <c r="BY104" s="15">
        <f t="shared" ca="1" si="64"/>
        <v>39811.914361231218</v>
      </c>
      <c r="BZ104" s="15">
        <f t="shared" ca="1" si="65"/>
        <v>58676.295961634496</v>
      </c>
      <c r="CA104" s="15">
        <f t="shared" ca="1" si="66"/>
        <v>87540.494979004376</v>
      </c>
      <c r="CB104" s="15">
        <f ca="1">(AU104*DCF!C$10-DCF!C$5*MAX(AU104*DCF!C$10,0)-MAX(AU104-Inputs!$B$6,0)/Inputs!$B$10)*DCF!C$6</f>
        <v>1035.9229119368372</v>
      </c>
      <c r="CC104" s="15">
        <f ca="1">(AV104*DCF!D$10-DCF!D$5*MAX(AV104*DCF!D$10,0)-MAX(AV104-AU104,0)/Inputs!$B$10)*DCF!D$6</f>
        <v>1259.6644044643203</v>
      </c>
      <c r="CD104" s="15">
        <f ca="1">(AW104*DCF!E$10-DCF!E$5*MAX(AW104*DCF!E$10,0)-MAX(AW104-AV104,0)/Inputs!$B$10)*DCF!E$6</f>
        <v>1195.4478887210209</v>
      </c>
      <c r="CE104" s="15">
        <f ca="1">(AX104*DCF!F$10-DCF!F$5*MAX(AX104*DCF!F$10,0)-MAX(AX104-AW104,0)/Inputs!$B$10)*DCF!F$6</f>
        <v>1238.035420684065</v>
      </c>
      <c r="CF104" s="15">
        <f ca="1">(AY104*DCF!G$10-DCF!G$5*MAX(AY104*DCF!G$10,0)-MAX(AY104-AX104,0)/Inputs!$B$10)*DCF!G$6</f>
        <v>1654.7510445019122</v>
      </c>
      <c r="CG104" s="15">
        <f ca="1">(AZ104*DCF!H$10-DCF!H$5*MAX(AZ104*DCF!H$10,0)-MAX(AZ104-AY104,0)/Inputs!$B$10)*DCF!H$6</f>
        <v>2156.0953758289002</v>
      </c>
      <c r="CH104" s="15">
        <f ca="1">(BA104*DCF!I$10-DCF!I$5*MAX(BA104*DCF!I$10,0)-MAX(BA104-AZ104,0)/Inputs!$B$10)*DCF!I$6</f>
        <v>2793.3085588071663</v>
      </c>
      <c r="CI104" s="15">
        <f ca="1">(BB104*DCF!J$10-DCF!J$5*MAX(BB104*DCF!J$10,0)-MAX(BB104-BA104,0)/Inputs!$B$10)*DCF!J$6</f>
        <v>3042.5909735511814</v>
      </c>
      <c r="CJ104" s="15">
        <f ca="1">(BC104*DCF!K$10-DCF!K$5*MAX(BC104*DCF!K$10,0)-MAX(BC104-BB104,0)/Inputs!$B$10)*DCF!K$6</f>
        <v>4174.914934067564</v>
      </c>
      <c r="CK104" s="15">
        <f ca="1">(BD104*DCF!L$10-DCF!L$5*MAX(BD104*DCF!L$10,0)-MAX(BD104-BC104,0)/Inputs!$B$10)*DCF!L$6</f>
        <v>5123.0138133596647</v>
      </c>
      <c r="CL104" s="15">
        <f ca="1">(BE104*DCF!M$10-DCF!M$5*MAX(BE104*DCF!M$10,0)-MAX(BE104-BD104,0)/Inputs!$B$10)*DCF!M$6</f>
        <v>5871.2927228735107</v>
      </c>
      <c r="CM104" s="15">
        <f ca="1">(BF104*DCF!C$28-DCF!C$5*MAX(BF104*DCF!C$28,0)-MAX(BF104-Inputs!$B$13,0)/Inputs!$B$17)*DCF!C$6</f>
        <v>3884.9929422129217</v>
      </c>
      <c r="CN104" s="15">
        <f ca="1">(BG104*DCF!D$28-DCF!D$5*MAX(BG104*DCF!D$28,0)-MAX(BG104-BF104,0)/Inputs!$B$17)*DCF!D$6</f>
        <v>5201.2199328126644</v>
      </c>
      <c r="CO104" s="15">
        <f ca="1">(BH104*DCF!E$28-DCF!E$5*MAX(BH104*DCF!E$28,0)-MAX(BH104-BG104,0)/Inputs!$B$17)*DCF!E$6</f>
        <v>5954.3444221225991</v>
      </c>
      <c r="CP104" s="15">
        <f ca="1">(BI104*DCF!F$28-DCF!F$5*MAX(BI104*DCF!F$28,0)-MAX(BI104-BH104,0)/Inputs!$B$17)*DCF!F$6</f>
        <v>7318.0263122020915</v>
      </c>
      <c r="CQ104" s="15">
        <f ca="1">(BJ104*DCF!G$28-DCF!G$5*MAX(BJ104*DCF!G$28,0)-MAX(BJ104-BI104,0)/Inputs!$B$17)*DCF!G$6</f>
        <v>10517.983083116427</v>
      </c>
      <c r="CR104" s="15">
        <f ca="1">(BK104*DCF!H$28-DCF!H$5*MAX(BK104*DCF!H$28,0)-MAX(BK104-BJ104,0)/Inputs!$B$17)*DCF!H$6</f>
        <v>15835.059005275118</v>
      </c>
      <c r="CS104" s="15">
        <f ca="1">(BL104*DCF!I$28-DCF!I$5*MAX(BL104*DCF!I$28,0)-MAX(BL104-BK104,0)/Inputs!$B$17)*DCF!I$6</f>
        <v>19470.075073890115</v>
      </c>
      <c r="CT104" s="15">
        <f ca="1">(BM104*DCF!J$28-DCF!J$5*MAX(BM104*DCF!J$28,0)-MAX(BM104-BL104,0)/Inputs!$B$17)*DCF!J$6</f>
        <v>20944.597266700923</v>
      </c>
      <c r="CU104" s="15">
        <f ca="1">(BN104*DCF!K$28-DCF!K$5*MAX(BN104*DCF!K$28,0)-MAX(BN104-BM104,0)/Inputs!$B$17)*DCF!K$6</f>
        <v>24575.171972567914</v>
      </c>
      <c r="CV104" s="15">
        <f ca="1">(BO104*DCF!L$28-DCF!L$5*MAX(BO104*DCF!L$28,0)-MAX(BO104-BN104,0)/Inputs!$B$17)*DCF!L$6</f>
        <v>32445.081568054211</v>
      </c>
      <c r="CW104" s="15">
        <f ca="1">(BP104*DCF!M$28-DCF!M$5*MAX(BP104*DCF!M$28,0)-MAX(BP104-BO104,0)/Inputs!$B$17)*DCF!M$6</f>
        <v>41119.174124967562</v>
      </c>
      <c r="CX104" s="15">
        <f ca="1">(BQ104*DCF!C$46-DCF!C$5*MAX(BQ104*DCF!C$46,0)-MAX(BQ104-Inputs!$B$20,0)/Inputs!$B$24)*DCF!C$6</f>
        <v>-1447.4709853773418</v>
      </c>
      <c r="CY104" s="15">
        <f ca="1">(BR104*DCF!D$46-DCF!D$5*MAX(BR104*DCF!D$46,0)-MAX(BR104-BQ104,0)/Inputs!$B$24)*DCF!D$6</f>
        <v>-684.0915409713798</v>
      </c>
      <c r="CZ104" s="15">
        <f ca="1">(BS104*DCF!E$46-DCF!E$5*MAX(BS104*DCF!E$46,0)-MAX(BS104-BR104,0)/Inputs!$B$24)*DCF!E$6</f>
        <v>-872.19688610826393</v>
      </c>
      <c r="DA104" s="15">
        <f ca="1">(BT104*DCF!F$46-DCF!F$5*MAX(BT104*DCF!F$46,0)-MAX(BT104-BS104,0)/Inputs!$B$24)*DCF!F$6</f>
        <v>-1998.1386776285119</v>
      </c>
      <c r="DB104" s="15">
        <f ca="1">(BU104*DCF!G$46-DCF!G$5*MAX(BU104*DCF!G$46,0)-MAX(BU104-BT104,0)/Inputs!$B$24)*DCF!G$6</f>
        <v>-696.10145377898311</v>
      </c>
      <c r="DC104" s="15">
        <f ca="1">(BV104*DCF!H$46-DCF!H$5*MAX(BV104*DCF!H$46,0)-MAX(BV104-BU104,0)/Inputs!$B$24)*DCF!H$6</f>
        <v>-1258.5296898430081</v>
      </c>
      <c r="DD104" s="15">
        <f ca="1">(BW104*DCF!I$46-DCF!I$5*MAX(BW104*DCF!I$46,0)-MAX(BW104-BV104,0)/Inputs!$B$24)*DCF!I$6</f>
        <v>301.81435607134</v>
      </c>
      <c r="DE104" s="15">
        <f ca="1">(BX104*DCF!J$46-DCF!J$5*MAX(BX104*DCF!J$46,0)-MAX(BX104-BW104,0)/Inputs!$B$24)*DCF!J$6</f>
        <v>-2587.0348664071453</v>
      </c>
      <c r="DF104" s="15">
        <f ca="1">(BY104*DCF!K$46-DCF!K$5*MAX(BY104*DCF!K$46,0)-MAX(BY104-BX104,0)/Inputs!$B$24)*DCF!K$6</f>
        <v>-836.82752975297262</v>
      </c>
      <c r="DG104" s="15">
        <f ca="1">(BZ104*DCF!L$46-DCF!L$5*MAX(BZ104*DCF!L$46,0)-MAX(BZ104-BY104,0)/Inputs!$B$24)*DCF!L$6</f>
        <v>-213.05107696033554</v>
      </c>
      <c r="DH104" s="15">
        <f ca="1">(CA104*DCF!M$46-DCF!M$5*MAX(CA104*DCF!M$46,0)-MAX(CA104-BZ104,0)/Inputs!$B$24)*DCF!M$6</f>
        <v>828.59144169749402</v>
      </c>
      <c r="DI104" s="15">
        <f ca="1">SUM(CB104:CL104)+BE104*DCF!M$10*(1+Inputs!$B$30)*(1-Inputs!$B$33)*(1-Inputs!$B$30/Inputs!$B$31)/(Inputs!$B$29-Inputs!$B$30)*DCF!M$6</f>
        <v>164659.20285733382</v>
      </c>
      <c r="DJ104" s="15">
        <f ca="1">SUM(CM104:CW104)+BP104*DCF!M$28*(1+Inputs!$B$30)*(1-Inputs!$B$33)*(1-Inputs!$B$30/Inputs!$B$31)/(Inputs!$B$29-Inputs!$B$30)*DCF!M$6</f>
        <v>1102239.397460694</v>
      </c>
      <c r="DK104" s="15">
        <f ca="1">SUM(CX104:DH104)+CA104*DCF!M$46*(1+Inputs!$B$30)*(1-Inputs!$B$33)*(1-Inputs!$B$30/Inputs!$B$31)/(Inputs!$B$29-Inputs!$B$30)*DCF!M$6</f>
        <v>125884.93816303789</v>
      </c>
      <c r="DM104" s="15">
        <f ca="1">DI104+DJ104+DK104+Inputs!$B$34+Inputs!$B$36-Inputs!$B$35</f>
        <v>1469634.5384810655</v>
      </c>
    </row>
    <row r="105" spans="1:117" x14ac:dyDescent="0.75">
      <c r="A105" s="11">
        <v>92</v>
      </c>
      <c r="C105" s="24">
        <f t="shared" ca="1" si="69"/>
        <v>-0.6378618196723882</v>
      </c>
      <c r="D105" s="24">
        <f t="shared" ca="1" si="69"/>
        <v>1.2555634273035754</v>
      </c>
      <c r="E105" s="24">
        <f t="shared" ca="1" si="69"/>
        <v>1.0300863149793793</v>
      </c>
      <c r="F105" s="24">
        <f t="shared" ca="1" si="69"/>
        <v>-0.78178104613810573</v>
      </c>
      <c r="G105" s="24">
        <f t="shared" ca="1" si="69"/>
        <v>0.55740678317469095</v>
      </c>
      <c r="H105" s="24">
        <f t="shared" ca="1" si="69"/>
        <v>0.6577688507109728</v>
      </c>
      <c r="I105" s="24">
        <f t="shared" ca="1" si="69"/>
        <v>-0.18724805959721505</v>
      </c>
      <c r="J105" s="24">
        <f t="shared" ca="1" si="69"/>
        <v>-0.65498763141573013</v>
      </c>
      <c r="K105" s="24">
        <f t="shared" ca="1" si="69"/>
        <v>1.1949854979178491</v>
      </c>
      <c r="L105" s="24">
        <f t="shared" ca="1" si="69"/>
        <v>0.46956866622930871</v>
      </c>
      <c r="M105" s="24">
        <f t="shared" ca="1" si="69"/>
        <v>0.13838087923093437</v>
      </c>
      <c r="N105" s="24">
        <f ca="1">SQRT(Inputs!$B$38)*C105+SQRT(1-Inputs!$B$38)*_xlfn.NORM.S.INV(RAND())</f>
        <v>-1.0945414135190401</v>
      </c>
      <c r="O105" s="24">
        <f ca="1">SQRT(Inputs!$B$38)*D105+SQRT(1-Inputs!$B$38)*_xlfn.NORM.S.INV(RAND())</f>
        <v>-0.13307191494374615</v>
      </c>
      <c r="P105" s="24">
        <f ca="1">SQRT(Inputs!$B$38)*E105+SQRT(1-Inputs!$B$38)*_xlfn.NORM.S.INV(RAND())</f>
        <v>1.1257704538297237</v>
      </c>
      <c r="Q105" s="24">
        <f ca="1">SQRT(Inputs!$B$38)*F105+SQRT(1-Inputs!$B$38)*_xlfn.NORM.S.INV(RAND())</f>
        <v>-0.33786612007994293</v>
      </c>
      <c r="R105" s="24">
        <f ca="1">SQRT(Inputs!$B$38)*G105+SQRT(1-Inputs!$B$38)*_xlfn.NORM.S.INV(RAND())</f>
        <v>0.10548109441201356</v>
      </c>
      <c r="S105" s="24">
        <f ca="1">SQRT(Inputs!$B$38)*H105+SQRT(1-Inputs!$B$38)*_xlfn.NORM.S.INV(RAND())</f>
        <v>1.1769483391349658</v>
      </c>
      <c r="T105" s="24">
        <f ca="1">SQRT(Inputs!$B$38)*I105+SQRT(1-Inputs!$B$38)*_xlfn.NORM.S.INV(RAND())</f>
        <v>0.14477931571394392</v>
      </c>
      <c r="U105" s="24">
        <f ca="1">SQRT(Inputs!$B$38)*J105+SQRT(1-Inputs!$B$38)*_xlfn.NORM.S.INV(RAND())</f>
        <v>-1.0846850406953497</v>
      </c>
      <c r="V105" s="24">
        <f ca="1">SQRT(Inputs!$B$38)*K105+SQRT(1-Inputs!$B$38)*_xlfn.NORM.S.INV(RAND())</f>
        <v>-0.55111985647257433</v>
      </c>
      <c r="W105" s="24">
        <f ca="1">SQRT(Inputs!$B$38)*L105+SQRT(1-Inputs!$B$38)*_xlfn.NORM.S.INV(RAND())</f>
        <v>0.87542806155372577</v>
      </c>
      <c r="X105" s="24">
        <f ca="1">SQRT(Inputs!$B$38)*M105+SQRT(1-Inputs!$B$38)*_xlfn.NORM.S.INV(RAND())</f>
        <v>-0.17978227571182701</v>
      </c>
      <c r="Y105" s="24">
        <f ca="1">SQRT(Inputs!$B$38)*C105+SQRT(1-Inputs!$B$38)*_xlfn.NORM.S.INV(RAND())</f>
        <v>0.19401243888423192</v>
      </c>
      <c r="Z105" s="24">
        <f ca="1">SQRT(Inputs!$B$38)*D105+SQRT(1-Inputs!$B$38)*_xlfn.NORM.S.INV(RAND())</f>
        <v>1.2146898297503093</v>
      </c>
      <c r="AA105" s="24">
        <f ca="1">SQRT(Inputs!$B$38)*E105+SQRT(1-Inputs!$B$38)*_xlfn.NORM.S.INV(RAND())</f>
        <v>0.45125677158695165</v>
      </c>
      <c r="AB105" s="24">
        <f ca="1">SQRT(Inputs!$B$38)*F105+SQRT(1-Inputs!$B$38)*_xlfn.NORM.S.INV(RAND())</f>
        <v>0.98908775062125898</v>
      </c>
      <c r="AC105" s="24">
        <f ca="1">SQRT(Inputs!$B$38)*G105+SQRT(1-Inputs!$B$38)*_xlfn.NORM.S.INV(RAND())</f>
        <v>0.5145599926166966</v>
      </c>
      <c r="AD105" s="24">
        <f ca="1">SQRT(Inputs!$B$38)*H105+SQRT(1-Inputs!$B$38)*_xlfn.NORM.S.INV(RAND())</f>
        <v>9.2323016765392396E-2</v>
      </c>
      <c r="AE105" s="24">
        <f ca="1">SQRT(Inputs!$B$38)*I105+SQRT(1-Inputs!$B$38)*_xlfn.NORM.S.INV(RAND())</f>
        <v>0.33700895305503514</v>
      </c>
      <c r="AF105" s="24">
        <f ca="1">SQRT(Inputs!$B$38)*J105+SQRT(1-Inputs!$B$38)*_xlfn.NORM.S.INV(RAND())</f>
        <v>-0.3249476072722543</v>
      </c>
      <c r="AG105" s="24">
        <f ca="1">SQRT(Inputs!$B$38)*K105+SQRT(1-Inputs!$B$38)*_xlfn.NORM.S.INV(RAND())</f>
        <v>-0.21122364327838117</v>
      </c>
      <c r="AH105" s="24">
        <f ca="1">SQRT(Inputs!$B$38)*L105+SQRT(1-Inputs!$B$38)*_xlfn.NORM.S.INV(RAND())</f>
        <v>0.3975914333699358</v>
      </c>
      <c r="AI105" s="24">
        <f ca="1">SQRT(Inputs!$B$38)*M105+SQRT(1-Inputs!$B$38)*_xlfn.NORM.S.INV(RAND())</f>
        <v>-0.83683256269445605</v>
      </c>
      <c r="AJ105" s="24">
        <f ca="1">SQRT(Inputs!$B$38)*C105+SQRT(1-Inputs!$B$38)*_xlfn.NORM.S.INV(RAND())</f>
        <v>-1.09224573137749</v>
      </c>
      <c r="AK105" s="24">
        <f ca="1">SQRT(Inputs!$B$38)*D105+SQRT(1-Inputs!$B$38)*_xlfn.NORM.S.INV(RAND())</f>
        <v>1.9204608970918167</v>
      </c>
      <c r="AL105" s="24">
        <f ca="1">SQRT(Inputs!$B$38)*E105+SQRT(1-Inputs!$B$38)*_xlfn.NORM.S.INV(RAND())</f>
        <v>-0.3162276683005153</v>
      </c>
      <c r="AM105" s="24">
        <f ca="1">SQRT(Inputs!$B$38)*F105+SQRT(1-Inputs!$B$38)*_xlfn.NORM.S.INV(RAND())</f>
        <v>-0.86185602537039374</v>
      </c>
      <c r="AN105" s="24">
        <f ca="1">SQRT(Inputs!$B$38)*G105+SQRT(1-Inputs!$B$38)*_xlfn.NORM.S.INV(RAND())</f>
        <v>-0.77770554780610901</v>
      </c>
      <c r="AO105" s="24">
        <f ca="1">SQRT(Inputs!$B$38)*H105+SQRT(1-Inputs!$B$38)*_xlfn.NORM.S.INV(RAND())</f>
        <v>-0.24973253536998247</v>
      </c>
      <c r="AP105" s="24">
        <f ca="1">SQRT(Inputs!$B$38)*I105+SQRT(1-Inputs!$B$38)*_xlfn.NORM.S.INV(RAND())</f>
        <v>9.4530059046459572E-2</v>
      </c>
      <c r="AQ105" s="24">
        <f ca="1">SQRT(Inputs!$B$38)*J105+SQRT(1-Inputs!$B$38)*_xlfn.NORM.S.INV(RAND())</f>
        <v>-1.4828165962938842</v>
      </c>
      <c r="AR105" s="24">
        <f ca="1">SQRT(Inputs!$B$38)*K105+SQRT(1-Inputs!$B$38)*_xlfn.NORM.S.INV(RAND())</f>
        <v>1.013940354946226</v>
      </c>
      <c r="AS105" s="24">
        <f ca="1">SQRT(Inputs!$B$38)*L105+SQRT(1-Inputs!$B$38)*_xlfn.NORM.S.INV(RAND())</f>
        <v>0.62749225678654241</v>
      </c>
      <c r="AT105" s="24">
        <f ca="1">SQRT(Inputs!$B$38)*M105+SQRT(1-Inputs!$B$38)*_xlfn.NORM.S.INV(RAND())</f>
        <v>0.19383721825180938</v>
      </c>
      <c r="AU105" s="15">
        <f ca="1">Inputs!$B$6*EXP($B$8-0.5*C$5^2+C$5*N105)</f>
        <v>4156.5290064811534</v>
      </c>
      <c r="AV105" s="15">
        <f t="shared" ca="1" si="37"/>
        <v>4961.4468608411198</v>
      </c>
      <c r="AW105" s="15">
        <f t="shared" ca="1" si="38"/>
        <v>7041.6199884948392</v>
      </c>
      <c r="AX105" s="15">
        <f t="shared" ca="1" si="39"/>
        <v>8241.774193435298</v>
      </c>
      <c r="AY105" s="15">
        <f t="shared" ca="1" si="40"/>
        <v>10197.136348863894</v>
      </c>
      <c r="AZ105" s="15">
        <f t="shared" ca="1" si="41"/>
        <v>14197.142958274433</v>
      </c>
      <c r="BA105" s="15">
        <f t="shared" ca="1" si="42"/>
        <v>17638.9330580112</v>
      </c>
      <c r="BB105" s="15">
        <f t="shared" ca="1" si="43"/>
        <v>19371.587910235448</v>
      </c>
      <c r="BC105" s="15">
        <f t="shared" ca="1" si="44"/>
        <v>22496.078176387189</v>
      </c>
      <c r="BD105" s="15">
        <f t="shared" ca="1" si="45"/>
        <v>29911.430333387139</v>
      </c>
      <c r="BE105" s="15">
        <f t="shared" ca="1" si="46"/>
        <v>36057.336115845472</v>
      </c>
      <c r="BF105" s="15">
        <f ca="1">Inputs!$B$13*EXP($B$9-0.5*C$6^2+C$6*Y105)</f>
        <v>14373.359667635785</v>
      </c>
      <c r="BG105" s="15">
        <f t="shared" ca="1" si="47"/>
        <v>21809.961801933965</v>
      </c>
      <c r="BH105" s="15">
        <f t="shared" ca="1" si="48"/>
        <v>28718.727491142952</v>
      </c>
      <c r="BI105" s="15">
        <f t="shared" ca="1" si="49"/>
        <v>40937.084879750983</v>
      </c>
      <c r="BJ105" s="15">
        <f t="shared" ca="1" si="50"/>
        <v>54050.11121729693</v>
      </c>
      <c r="BK105" s="15">
        <f t="shared" ca="1" si="51"/>
        <v>67175.321086650161</v>
      </c>
      <c r="BL105" s="15">
        <f t="shared" ca="1" si="52"/>
        <v>86200.428746207966</v>
      </c>
      <c r="BM105" s="15">
        <f t="shared" ca="1" si="53"/>
        <v>101766.82038503232</v>
      </c>
      <c r="BN105" s="15">
        <f t="shared" ca="1" si="54"/>
        <v>122032.12228525557</v>
      </c>
      <c r="BO105" s="15">
        <f t="shared" ca="1" si="55"/>
        <v>157250.04857249896</v>
      </c>
      <c r="BP105" s="15">
        <f t="shared" ca="1" si="56"/>
        <v>176038.32768333342</v>
      </c>
      <c r="BQ105" s="15">
        <f ca="1">Inputs!$B$20*EXP($B$10-0.5*C$7^2+C$7*AJ105)</f>
        <v>2911.8038080014167</v>
      </c>
      <c r="BR105" s="15">
        <f t="shared" ca="1" si="57"/>
        <v>7270.7123147816692</v>
      </c>
      <c r="BS105" s="15">
        <f t="shared" ca="1" si="58"/>
        <v>9092.04681883802</v>
      </c>
      <c r="BT105" s="15">
        <f t="shared" ca="1" si="59"/>
        <v>9999.2329084379326</v>
      </c>
      <c r="BU105" s="15">
        <f t="shared" ca="1" si="60"/>
        <v>11480.643253825481</v>
      </c>
      <c r="BV105" s="15">
        <f t="shared" ca="1" si="61"/>
        <v>15098.997855506217</v>
      </c>
      <c r="BW105" s="15">
        <f t="shared" ca="1" si="62"/>
        <v>21495.593044781403</v>
      </c>
      <c r="BX105" s="15">
        <f t="shared" ca="1" si="63"/>
        <v>22333.69858632766</v>
      </c>
      <c r="BY105" s="15">
        <f t="shared" ca="1" si="64"/>
        <v>37992.775283909672</v>
      </c>
      <c r="BZ105" s="15">
        <f t="shared" ca="1" si="65"/>
        <v>59827.350952784502</v>
      </c>
      <c r="CA105" s="15">
        <f t="shared" ca="1" si="66"/>
        <v>86984.437382820717</v>
      </c>
      <c r="CB105" s="15">
        <f ca="1">(AU105*DCF!C$10-DCF!C$5*MAX(AU105*DCF!C$10,0)-MAX(AU105-Inputs!$B$6,0)/Inputs!$B$10)*DCF!C$6</f>
        <v>1048.8191624509591</v>
      </c>
      <c r="CC105" s="15">
        <f ca="1">(AV105*DCF!D$10-DCF!D$5*MAX(AV105*DCF!D$10,0)-MAX(AV105-AU105,0)/Inputs!$B$10)*DCF!D$6</f>
        <v>1013.0609070419672</v>
      </c>
      <c r="CD105" s="15">
        <f ca="1">(AW105*DCF!E$10-DCF!E$5*MAX(AW105*DCF!E$10,0)-MAX(AW105-AV105,0)/Inputs!$B$10)*DCF!E$6</f>
        <v>1157.2568303812457</v>
      </c>
      <c r="CE105" s="15">
        <f ca="1">(AX105*DCF!F$10-DCF!F$5*MAX(AX105*DCF!F$10,0)-MAX(AX105-AW105,0)/Inputs!$B$10)*DCF!F$6</f>
        <v>1549.4438369139523</v>
      </c>
      <c r="CF105" s="15">
        <f ca="1">(AY105*DCF!G$10-DCF!G$5*MAX(AY105*DCF!G$10,0)-MAX(AY105-AX105,0)/Inputs!$B$10)*DCF!G$6</f>
        <v>1725.1620306497432</v>
      </c>
      <c r="CG105" s="15">
        <f ca="1">(AZ105*DCF!H$10-DCF!H$5*MAX(AZ105*DCF!H$10,0)-MAX(AZ105-AY105,0)/Inputs!$B$10)*DCF!H$6</f>
        <v>2046.1126056019734</v>
      </c>
      <c r="CH105" s="15">
        <f ca="1">(BA105*DCF!I$10-DCF!I$5*MAX(BA105*DCF!I$10,0)-MAX(BA105-AZ105,0)/Inputs!$B$10)*DCF!I$6</f>
        <v>2657.4154336778065</v>
      </c>
      <c r="CI105" s="15">
        <f ca="1">(BB105*DCF!J$10-DCF!J$5*MAX(BB105*DCF!J$10,0)-MAX(BB105-BA105,0)/Inputs!$B$10)*DCF!J$6</f>
        <v>3061.654142769175</v>
      </c>
      <c r="CJ105" s="15">
        <f ca="1">(BC105*DCF!K$10-DCF!K$5*MAX(BC105*DCF!K$10,0)-MAX(BC105-BB105,0)/Inputs!$B$10)*DCF!K$6</f>
        <v>3184.1262235246991</v>
      </c>
      <c r="CK105" s="15">
        <f ca="1">(BD105*DCF!L$10-DCF!L$5*MAX(BD105*DCF!L$10,0)-MAX(BD105-BC105,0)/Inputs!$B$10)*DCF!L$6</f>
        <v>3552.2873901372454</v>
      </c>
      <c r="CL105" s="15">
        <f ca="1">(BE105*DCF!M$10-DCF!M$5*MAX(BE105*DCF!M$10,0)-MAX(BE105-BD105,0)/Inputs!$B$10)*DCF!M$6</f>
        <v>4353.9623790619971</v>
      </c>
      <c r="CM105" s="15">
        <f ca="1">(BF105*DCF!C$28-DCF!C$5*MAX(BF105*DCF!C$28,0)-MAX(BF105-Inputs!$B$13,0)/Inputs!$B$17)*DCF!C$6</f>
        <v>3696.9646538106845</v>
      </c>
      <c r="CN105" s="15">
        <f ca="1">(BG105*DCF!D$28-DCF!D$5*MAX(BG105*DCF!D$28,0)-MAX(BG105-BF105,0)/Inputs!$B$17)*DCF!D$6</f>
        <v>4836.9685708415027</v>
      </c>
      <c r="CO105" s="15">
        <f ca="1">(BH105*DCF!E$28-DCF!E$5*MAX(BH105*DCF!E$28,0)-MAX(BH105-BG105,0)/Inputs!$B$17)*DCF!E$6</f>
        <v>6772.0323842009566</v>
      </c>
      <c r="CP105" s="15">
        <f ca="1">(BI105*DCF!F$28-DCF!F$5*MAX(BI105*DCF!F$28,0)-MAX(BI105-BH105,0)/Inputs!$B$17)*DCF!F$6</f>
        <v>8888.7951382624815</v>
      </c>
      <c r="CQ105" s="15">
        <f ca="1">(BJ105*DCF!G$28-DCF!G$5*MAX(BJ105*DCF!G$28,0)-MAX(BJ105-BI105,0)/Inputs!$B$17)*DCF!G$6</f>
        <v>11818.229943247507</v>
      </c>
      <c r="CR105" s="15">
        <f ca="1">(BK105*DCF!H$28-DCF!H$5*MAX(BK105*DCF!H$28,0)-MAX(BK105-BJ105,0)/Inputs!$B$17)*DCF!H$6</f>
        <v>14573.908758083759</v>
      </c>
      <c r="CS105" s="15">
        <f ca="1">(BL105*DCF!I$28-DCF!I$5*MAX(BL105*DCF!I$28,0)-MAX(BL105-BK105,0)/Inputs!$B$17)*DCF!I$6</f>
        <v>17539.606412609941</v>
      </c>
      <c r="CT105" s="15">
        <f ca="1">(BM105*DCF!J$28-DCF!J$5*MAX(BM105*DCF!J$28,0)-MAX(BM105-BL105,0)/Inputs!$B$17)*DCF!J$6</f>
        <v>20638.472891229674</v>
      </c>
      <c r="CU105" s="15">
        <f ca="1">(BN105*DCF!K$28-DCF!K$5*MAX(BN105*DCF!K$28,0)-MAX(BN105-BM105,0)/Inputs!$B$17)*DCF!K$6</f>
        <v>23288.908563678186</v>
      </c>
      <c r="CV105" s="15">
        <f ca="1">(BO105*DCF!L$28-DCF!L$5*MAX(BO105*DCF!L$28,0)-MAX(BO105-BN105,0)/Inputs!$B$17)*DCF!L$6</f>
        <v>27389.71826406573</v>
      </c>
      <c r="CW105" s="15">
        <f ca="1">(BP105*DCF!M$28-DCF!M$5*MAX(BP105*DCF!M$28,0)-MAX(BP105-BO105,0)/Inputs!$B$17)*DCF!M$6</f>
        <v>31157.810127598801</v>
      </c>
      <c r="CX105" s="15">
        <f ca="1">(BQ105*DCF!C$46-DCF!C$5*MAX(BQ105*DCF!C$46,0)-MAX(BQ105-Inputs!$B$20,0)/Inputs!$B$24)*DCF!C$6</f>
        <v>-672.47201108577747</v>
      </c>
      <c r="CY105" s="15">
        <f ca="1">(BR105*DCF!D$46-DCF!D$5*MAX(BR105*DCF!D$46,0)-MAX(BR105-BQ105,0)/Inputs!$B$24)*DCF!D$6</f>
        <v>-3100.8511145476996</v>
      </c>
      <c r="CZ105" s="15">
        <f ca="1">(BS105*DCF!E$46-DCF!E$5*MAX(BS105*DCF!E$46,0)-MAX(BS105-BR105,0)/Inputs!$B$24)*DCF!E$6</f>
        <v>-1793.0702877219846</v>
      </c>
      <c r="DA105" s="15">
        <f ca="1">(BT105*DCF!F$46-DCF!F$5*MAX(BT105*DCF!F$46,0)-MAX(BT105-BS105,0)/Inputs!$B$24)*DCF!F$6</f>
        <v>-1058.5424939287836</v>
      </c>
      <c r="DB105" s="15">
        <f ca="1">(BU105*DCF!G$46-DCF!G$5*MAX(BU105*DCF!G$46,0)-MAX(BU105-BT105,0)/Inputs!$B$24)*DCF!G$6</f>
        <v>-884.50332717106164</v>
      </c>
      <c r="DC105" s="15">
        <f ca="1">(BV105*DCF!H$46-DCF!H$5*MAX(BV105*DCF!H$46,0)-MAX(BV105-BU105,0)/Inputs!$B$24)*DCF!H$6</f>
        <v>-1124.3815224458169</v>
      </c>
      <c r="DD105" s="15">
        <f ca="1">(BW105*DCF!I$46-DCF!I$5*MAX(BW105*DCF!I$46,0)-MAX(BW105-BV105,0)/Inputs!$B$24)*DCF!I$6</f>
        <v>-1339.7659706128081</v>
      </c>
      <c r="DE105" s="15">
        <f ca="1">(BX105*DCF!J$46-DCF!J$5*MAX(BX105*DCF!J$46,0)-MAX(BX105-BW105,0)/Inputs!$B$24)*DCF!J$6</f>
        <v>714.58498058033399</v>
      </c>
      <c r="DF105" s="15">
        <f ca="1">(BY105*DCF!K$46-DCF!K$5*MAX(BY105*DCF!K$46,0)-MAX(BY105-BX105,0)/Inputs!$B$24)*DCF!K$6</f>
        <v>-1665.7826610374075</v>
      </c>
      <c r="DG105" s="15">
        <f ca="1">(BZ105*DCF!L$46-DCF!L$5*MAX(BZ105*DCF!L$46,0)-MAX(BZ105-BY105,0)/Inputs!$B$24)*DCF!L$6</f>
        <v>-805.64878383357564</v>
      </c>
      <c r="DH105" s="15">
        <f ca="1">(CA105*DCF!M$46-DCF!M$5*MAX(CA105*DCF!M$46,0)-MAX(CA105-BZ105,0)/Inputs!$B$24)*DCF!M$6</f>
        <v>1141.8811770460866</v>
      </c>
      <c r="DI105" s="15">
        <f ca="1">SUM(CB105:CL105)+BE105*DCF!M$10*(1+Inputs!$B$30)*(1-Inputs!$B$33)*(1-Inputs!$B$30/Inputs!$B$31)/(Inputs!$B$29-Inputs!$B$30)*DCF!M$6</f>
        <v>125697.34416151725</v>
      </c>
      <c r="DJ105" s="15">
        <f ca="1">SUM(CM105:CW105)+BP105*DCF!M$28*(1+Inputs!$B$30)*(1-Inputs!$B$33)*(1-Inputs!$B$30/Inputs!$B$31)/(Inputs!$B$29-Inputs!$B$30)*DCF!M$6</f>
        <v>823824.0741191071</v>
      </c>
      <c r="DK105" s="15">
        <f ca="1">SUM(CX105:DH105)+CA105*DCF!M$46*(1+Inputs!$B$30)*(1-Inputs!$B$33)*(1-Inputs!$B$30/Inputs!$B$31)/(Inputs!$B$29-Inputs!$B$30)*DCF!M$6</f>
        <v>123899.69214440539</v>
      </c>
      <c r="DM105" s="15">
        <f ca="1">DI105+DJ105+DK105+Inputs!$B$34+Inputs!$B$36-Inputs!$B$35</f>
        <v>1150272.1104250296</v>
      </c>
    </row>
    <row r="106" spans="1:117" x14ac:dyDescent="0.75">
      <c r="A106" s="11">
        <v>93</v>
      </c>
      <c r="C106" s="24">
        <f t="shared" ca="1" si="69"/>
        <v>-1.7288159327285089</v>
      </c>
      <c r="D106" s="24">
        <f t="shared" ca="1" si="69"/>
        <v>1.0966342165325036</v>
      </c>
      <c r="E106" s="24">
        <f t="shared" ca="1" si="69"/>
        <v>0.50975769457036857</v>
      </c>
      <c r="F106" s="24">
        <f t="shared" ca="1" si="69"/>
        <v>0.44771103241145477</v>
      </c>
      <c r="G106" s="24">
        <f t="shared" ca="1" si="69"/>
        <v>-0.33039022607518614</v>
      </c>
      <c r="H106" s="24">
        <f t="shared" ca="1" si="69"/>
        <v>-1.2392164946948658</v>
      </c>
      <c r="I106" s="24">
        <f t="shared" ca="1" si="69"/>
        <v>0.40931303611235909</v>
      </c>
      <c r="J106" s="24">
        <f t="shared" ca="1" si="69"/>
        <v>-1.8513425681531259</v>
      </c>
      <c r="K106" s="24">
        <f t="shared" ca="1" si="69"/>
        <v>-0.60928623965127726</v>
      </c>
      <c r="L106" s="24">
        <f t="shared" ca="1" si="69"/>
        <v>-0.16802492068581992</v>
      </c>
      <c r="M106" s="24">
        <f t="shared" ca="1" si="69"/>
        <v>0.69893384382481771</v>
      </c>
      <c r="N106" s="24">
        <f ca="1">SQRT(Inputs!$B$38)*C106+SQRT(1-Inputs!$B$38)*_xlfn.NORM.S.INV(RAND())</f>
        <v>-2.2291809690873108</v>
      </c>
      <c r="O106" s="24">
        <f ca="1">SQRT(Inputs!$B$38)*D106+SQRT(1-Inputs!$B$38)*_xlfn.NORM.S.INV(RAND())</f>
        <v>1.614232708425231</v>
      </c>
      <c r="P106" s="24">
        <f ca="1">SQRT(Inputs!$B$38)*E106+SQRT(1-Inputs!$B$38)*_xlfn.NORM.S.INV(RAND())</f>
        <v>0.22280236867623104</v>
      </c>
      <c r="Q106" s="24">
        <f ca="1">SQRT(Inputs!$B$38)*F106+SQRT(1-Inputs!$B$38)*_xlfn.NORM.S.INV(RAND())</f>
        <v>0.99900371838580226</v>
      </c>
      <c r="R106" s="24">
        <f ca="1">SQRT(Inputs!$B$38)*G106+SQRT(1-Inputs!$B$38)*_xlfn.NORM.S.INV(RAND())</f>
        <v>2.6667896821403941E-2</v>
      </c>
      <c r="S106" s="24">
        <f ca="1">SQRT(Inputs!$B$38)*H106+SQRT(1-Inputs!$B$38)*_xlfn.NORM.S.INV(RAND())</f>
        <v>-1.2668373509301376</v>
      </c>
      <c r="T106" s="24">
        <f ca="1">SQRT(Inputs!$B$38)*I106+SQRT(1-Inputs!$B$38)*_xlfn.NORM.S.INV(RAND())</f>
        <v>1.0405902977972674</v>
      </c>
      <c r="U106" s="24">
        <f ca="1">SQRT(Inputs!$B$38)*J106+SQRT(1-Inputs!$B$38)*_xlfn.NORM.S.INV(RAND())</f>
        <v>-1.3197315773609379</v>
      </c>
      <c r="V106" s="24">
        <f ca="1">SQRT(Inputs!$B$38)*K106+SQRT(1-Inputs!$B$38)*_xlfn.NORM.S.INV(RAND())</f>
        <v>-0.43276466424297066</v>
      </c>
      <c r="W106" s="24">
        <f ca="1">SQRT(Inputs!$B$38)*L106+SQRT(1-Inputs!$B$38)*_xlfn.NORM.S.INV(RAND())</f>
        <v>-0.5370327416186772</v>
      </c>
      <c r="X106" s="24">
        <f ca="1">SQRT(Inputs!$B$38)*M106+SQRT(1-Inputs!$B$38)*_xlfn.NORM.S.INV(RAND())</f>
        <v>0.1086792462503744</v>
      </c>
      <c r="Y106" s="24">
        <f ca="1">SQRT(Inputs!$B$38)*C106+SQRT(1-Inputs!$B$38)*_xlfn.NORM.S.INV(RAND())</f>
        <v>0.21374647912907629</v>
      </c>
      <c r="Z106" s="24">
        <f ca="1">SQRT(Inputs!$B$38)*D106+SQRT(1-Inputs!$B$38)*_xlfn.NORM.S.INV(RAND())</f>
        <v>0.59692929396732675</v>
      </c>
      <c r="AA106" s="24">
        <f ca="1">SQRT(Inputs!$B$38)*E106+SQRT(1-Inputs!$B$38)*_xlfn.NORM.S.INV(RAND())</f>
        <v>-0.79912319857876368</v>
      </c>
      <c r="AB106" s="24">
        <f ca="1">SQRT(Inputs!$B$38)*F106+SQRT(1-Inputs!$B$38)*_xlfn.NORM.S.INV(RAND())</f>
        <v>-0.3565111400315516</v>
      </c>
      <c r="AC106" s="24">
        <f ca="1">SQRT(Inputs!$B$38)*G106+SQRT(1-Inputs!$B$38)*_xlfn.NORM.S.INV(RAND())</f>
        <v>-0.231144743311852</v>
      </c>
      <c r="AD106" s="24">
        <f ca="1">SQRT(Inputs!$B$38)*H106+SQRT(1-Inputs!$B$38)*_xlfn.NORM.S.INV(RAND())</f>
        <v>-0.89724357071670457</v>
      </c>
      <c r="AE106" s="24">
        <f ca="1">SQRT(Inputs!$B$38)*I106+SQRT(1-Inputs!$B$38)*_xlfn.NORM.S.INV(RAND())</f>
        <v>0.81279373093096929</v>
      </c>
      <c r="AF106" s="24">
        <f ca="1">SQRT(Inputs!$B$38)*J106+SQRT(1-Inputs!$B$38)*_xlfn.NORM.S.INV(RAND())</f>
        <v>-0.55743818376068632</v>
      </c>
      <c r="AG106" s="24">
        <f ca="1">SQRT(Inputs!$B$38)*K106+SQRT(1-Inputs!$B$38)*_xlfn.NORM.S.INV(RAND())</f>
        <v>-1.3335606855843365</v>
      </c>
      <c r="AH106" s="24">
        <f ca="1">SQRT(Inputs!$B$38)*L106+SQRT(1-Inputs!$B$38)*_xlfn.NORM.S.INV(RAND())</f>
        <v>-0.43677085496919754</v>
      </c>
      <c r="AI106" s="24">
        <f ca="1">SQRT(Inputs!$B$38)*M106+SQRT(1-Inputs!$B$38)*_xlfn.NORM.S.INV(RAND())</f>
        <v>0.55929260220527255</v>
      </c>
      <c r="AJ106" s="24">
        <f ca="1">SQRT(Inputs!$B$38)*C106+SQRT(1-Inputs!$B$38)*_xlfn.NORM.S.INV(RAND())</f>
        <v>-0.52085401391792763</v>
      </c>
      <c r="AK106" s="24">
        <f ca="1">SQRT(Inputs!$B$38)*D106+SQRT(1-Inputs!$B$38)*_xlfn.NORM.S.INV(RAND())</f>
        <v>1.097980797727081</v>
      </c>
      <c r="AL106" s="24">
        <f ca="1">SQRT(Inputs!$B$38)*E106+SQRT(1-Inputs!$B$38)*_xlfn.NORM.S.INV(RAND())</f>
        <v>-0.37573622491985875</v>
      </c>
      <c r="AM106" s="24">
        <f ca="1">SQRT(Inputs!$B$38)*F106+SQRT(1-Inputs!$B$38)*_xlfn.NORM.S.INV(RAND())</f>
        <v>2.108965080704218</v>
      </c>
      <c r="AN106" s="24">
        <f ca="1">SQRT(Inputs!$B$38)*G106+SQRT(1-Inputs!$B$38)*_xlfn.NORM.S.INV(RAND())</f>
        <v>-6.915708934863446E-2</v>
      </c>
      <c r="AO106" s="24">
        <f ca="1">SQRT(Inputs!$B$38)*H106+SQRT(1-Inputs!$B$38)*_xlfn.NORM.S.INV(RAND())</f>
        <v>-2.9450728021665959</v>
      </c>
      <c r="AP106" s="24">
        <f ca="1">SQRT(Inputs!$B$38)*I106+SQRT(1-Inputs!$B$38)*_xlfn.NORM.S.INV(RAND())</f>
        <v>-4.7188630591210867E-3</v>
      </c>
      <c r="AQ106" s="24">
        <f ca="1">SQRT(Inputs!$B$38)*J106+SQRT(1-Inputs!$B$38)*_xlfn.NORM.S.INV(RAND())</f>
        <v>-1.3180200216262397</v>
      </c>
      <c r="AR106" s="24">
        <f ca="1">SQRT(Inputs!$B$38)*K106+SQRT(1-Inputs!$B$38)*_xlfn.NORM.S.INV(RAND())</f>
        <v>0.39633985157957025</v>
      </c>
      <c r="AS106" s="24">
        <f ca="1">SQRT(Inputs!$B$38)*L106+SQRT(1-Inputs!$B$38)*_xlfn.NORM.S.INV(RAND())</f>
        <v>0.47168339682529814</v>
      </c>
      <c r="AT106" s="24">
        <f ca="1">SQRT(Inputs!$B$38)*M106+SQRT(1-Inputs!$B$38)*_xlfn.NORM.S.INV(RAND())</f>
        <v>0.12376979206905259</v>
      </c>
      <c r="AU106" s="15">
        <f ca="1">Inputs!$B$6*EXP($B$8-0.5*C$5^2+C$5*N106)</f>
        <v>3459.1149388315225</v>
      </c>
      <c r="AV106" s="15">
        <f t="shared" ca="1" si="37"/>
        <v>5338.4722216081718</v>
      </c>
      <c r="AW106" s="15">
        <f t="shared" ca="1" si="38"/>
        <v>6707.906980225629</v>
      </c>
      <c r="AX106" s="15">
        <f t="shared" ca="1" si="39"/>
        <v>9278.3467380579914</v>
      </c>
      <c r="AY106" s="15">
        <f t="shared" ca="1" si="40"/>
        <v>11374.457161858823</v>
      </c>
      <c r="AZ106" s="15">
        <f t="shared" ca="1" si="41"/>
        <v>12099.883076291726</v>
      </c>
      <c r="BA106" s="15">
        <f t="shared" ca="1" si="42"/>
        <v>16510.86939303741</v>
      </c>
      <c r="BB106" s="15">
        <f t="shared" ca="1" si="43"/>
        <v>17710.692829116972</v>
      </c>
      <c r="BC106" s="15">
        <f t="shared" ca="1" si="44"/>
        <v>20803.618215283979</v>
      </c>
      <c r="BD106" s="15">
        <f t="shared" ca="1" si="45"/>
        <v>24237.81904332828</v>
      </c>
      <c r="BE106" s="15">
        <f t="shared" ca="1" si="46"/>
        <v>29995.788811694565</v>
      </c>
      <c r="BF106" s="15">
        <f ca="1">Inputs!$B$13*EXP($B$9-0.5*C$6^2+C$6*Y106)</f>
        <v>14429.701665853778</v>
      </c>
      <c r="BG106" s="15">
        <f t="shared" ca="1" si="47"/>
        <v>19585.927636515567</v>
      </c>
      <c r="BH106" s="15">
        <f t="shared" ca="1" si="48"/>
        <v>20959.859817585537</v>
      </c>
      <c r="BI106" s="15">
        <f t="shared" ca="1" si="49"/>
        <v>24287.995909811223</v>
      </c>
      <c r="BJ106" s="15">
        <f t="shared" ca="1" si="50"/>
        <v>28799.771554876872</v>
      </c>
      <c r="BK106" s="15">
        <f t="shared" ca="1" si="51"/>
        <v>31281.877035697762</v>
      </c>
      <c r="BL106" s="15">
        <f t="shared" ca="1" si="52"/>
        <v>42694.318969511456</v>
      </c>
      <c r="BM106" s="15">
        <f t="shared" ca="1" si="53"/>
        <v>48969.27663642414</v>
      </c>
      <c r="BN106" s="15">
        <f t="shared" ca="1" si="54"/>
        <v>51331.112401274018</v>
      </c>
      <c r="BO106" s="15">
        <f t="shared" ca="1" si="55"/>
        <v>60031.142980811623</v>
      </c>
      <c r="BP106" s="15">
        <f t="shared" ca="1" si="56"/>
        <v>78720.52648956723</v>
      </c>
      <c r="BQ106" s="15">
        <f ca="1">Inputs!$B$20*EXP($B$10-0.5*C$7^2+C$7*AJ106)</f>
        <v>3565.9678540862151</v>
      </c>
      <c r="BR106" s="15">
        <f t="shared" ca="1" si="57"/>
        <v>6857.2999965398458</v>
      </c>
      <c r="BS106" s="15">
        <f t="shared" ca="1" si="58"/>
        <v>8429.7619724139931</v>
      </c>
      <c r="BT106" s="15">
        <f t="shared" ca="1" si="59"/>
        <v>20210.838496790435</v>
      </c>
      <c r="BU106" s="15">
        <f t="shared" ca="1" si="60"/>
        <v>27544.983509531641</v>
      </c>
      <c r="BV106" s="15">
        <f t="shared" ca="1" si="61"/>
        <v>19737.692309811177</v>
      </c>
      <c r="BW106" s="15">
        <f t="shared" ca="1" si="62"/>
        <v>27515.341694157611</v>
      </c>
      <c r="BX106" s="15">
        <f t="shared" ca="1" si="63"/>
        <v>29548.409680720557</v>
      </c>
      <c r="BY106" s="15">
        <f t="shared" ca="1" si="64"/>
        <v>44663.964455449568</v>
      </c>
      <c r="BZ106" s="15">
        <f t="shared" ca="1" si="65"/>
        <v>68346.543191622244</v>
      </c>
      <c r="CA106" s="15">
        <f t="shared" ca="1" si="66"/>
        <v>98141.100251601165</v>
      </c>
      <c r="CB106" s="15">
        <f ca="1">(AU106*DCF!C$10-DCF!C$5*MAX(AU106*DCF!C$10,0)-MAX(AU106-Inputs!$B$6,0)/Inputs!$B$10)*DCF!C$6</f>
        <v>888.33224862058148</v>
      </c>
      <c r="CC106" s="15">
        <f ca="1">(AV106*DCF!D$10-DCF!D$5*MAX(AV106*DCF!D$10,0)-MAX(AV106-AU106,0)/Inputs!$B$10)*DCF!D$6</f>
        <v>842.9843499240186</v>
      </c>
      <c r="CD106" s="15">
        <f ca="1">(AW106*DCF!E$10-DCF!E$5*MAX(AW106*DCF!E$10,0)-MAX(AW106-AV106,0)/Inputs!$B$10)*DCF!E$6</f>
        <v>1240.2955226108938</v>
      </c>
      <c r="CE106" s="15">
        <f ca="1">(AX106*DCF!F$10-DCF!F$5*MAX(AX106*DCF!F$10,0)-MAX(AX106-AW106,0)/Inputs!$B$10)*DCF!F$6</f>
        <v>1490.6035212432662</v>
      </c>
      <c r="CF106" s="15">
        <f ca="1">(AY106*DCF!G$10-DCF!G$5*MAX(AY106*DCF!G$10,0)-MAX(AY106-AX106,0)/Inputs!$B$10)*DCF!G$6</f>
        <v>1940.682783069426</v>
      </c>
      <c r="CG106" s="15">
        <f ca="1">(AZ106*DCF!H$10-DCF!H$5*MAX(AZ106*DCF!H$10,0)-MAX(AZ106-AY106,0)/Inputs!$B$10)*DCF!H$6</f>
        <v>2220.3886022029651</v>
      </c>
      <c r="CH106" s="15">
        <f ca="1">(BA106*DCF!I$10-DCF!I$5*MAX(BA106*DCF!I$10,0)-MAX(BA106-AZ106,0)/Inputs!$B$10)*DCF!I$6</f>
        <v>2292.377216820913</v>
      </c>
      <c r="CI106" s="15">
        <f ca="1">(BB106*DCF!J$10-DCF!J$5*MAX(BB106*DCF!J$10,0)-MAX(BB106-BA106,0)/Inputs!$B$10)*DCF!J$6</f>
        <v>2857.3825137937174</v>
      </c>
      <c r="CJ106" s="15">
        <f ca="1">(BC106*DCF!K$10-DCF!K$5*MAX(BC106*DCF!K$10,0)-MAX(BC106-BB106,0)/Inputs!$B$10)*DCF!K$6</f>
        <v>2916.0859535423997</v>
      </c>
      <c r="CK106" s="15">
        <f ca="1">(BD106*DCF!L$10-DCF!L$5*MAX(BD106*DCF!L$10,0)-MAX(BD106-BC106,0)/Inputs!$B$10)*DCF!L$6</f>
        <v>3211.4262456842307</v>
      </c>
      <c r="CL106" s="15">
        <f ca="1">(BE106*DCF!M$10-DCF!M$5*MAX(BE106*DCF!M$10,0)-MAX(BE106-BD106,0)/Inputs!$B$10)*DCF!M$6</f>
        <v>3544.9427560549639</v>
      </c>
      <c r="CM106" s="15">
        <f ca="1">(BF106*DCF!C$28-DCF!C$5*MAX(BF106*DCF!C$28,0)-MAX(BF106-Inputs!$B$13,0)/Inputs!$B$17)*DCF!C$6</f>
        <v>3701.1478533424533</v>
      </c>
      <c r="CN106" s="15">
        <f ca="1">(BG106*DCF!D$28-DCF!D$5*MAX(BG106*DCF!D$28,0)-MAX(BG106-BF106,0)/Inputs!$B$17)*DCF!D$6</f>
        <v>4668.4480045149694</v>
      </c>
      <c r="CO106" s="15">
        <f ca="1">(BH106*DCF!E$28-DCF!E$5*MAX(BH106*DCF!E$28,0)-MAX(BH106-BG106,0)/Inputs!$B$17)*DCF!E$6</f>
        <v>5665.4223998870766</v>
      </c>
      <c r="CP106" s="15">
        <f ca="1">(BI106*DCF!F$28-DCF!F$5*MAX(BI106*DCF!F$28,0)-MAX(BI106-BH106,0)/Inputs!$B$17)*DCF!F$6</f>
        <v>5987.6113419601033</v>
      </c>
      <c r="CQ106" s="15">
        <f ca="1">(BJ106*DCF!G$28-DCF!G$5*MAX(BJ106*DCF!G$28,0)-MAX(BJ106-BI106,0)/Inputs!$B$17)*DCF!G$6</f>
        <v>6713.4831405510567</v>
      </c>
      <c r="CR106" s="15">
        <f ca="1">(BK106*DCF!H$28-DCF!H$5*MAX(BK106*DCF!H$28,0)-MAX(BK106-BJ106,0)/Inputs!$B$17)*DCF!H$6</f>
        <v>7350.7037803482999</v>
      </c>
      <c r="CS106" s="15">
        <f ca="1">(BL106*DCF!I$28-DCF!I$5*MAX(BL106*DCF!I$28,0)-MAX(BL106-BK106,0)/Inputs!$B$17)*DCF!I$6</f>
        <v>8401.6634811745535</v>
      </c>
      <c r="CT106" s="15">
        <f ca="1">(BM106*DCF!J$28-DCF!J$5*MAX(BM106*DCF!J$28,0)-MAX(BM106-BL106,0)/Inputs!$B$17)*DCF!J$6</f>
        <v>10092.205816549253</v>
      </c>
      <c r="CU106" s="15">
        <f ca="1">(BN106*DCF!K$28-DCF!K$5*MAX(BN106*DCF!K$28,0)-MAX(BN106-BM106,0)/Inputs!$B$17)*DCF!K$6</f>
        <v>10550.976848576209</v>
      </c>
      <c r="CV106" s="15">
        <f ca="1">(BO106*DCF!L$28-DCF!L$5*MAX(BO106*DCF!L$28,0)-MAX(BO106-BN106,0)/Inputs!$B$17)*DCF!L$6</f>
        <v>10993.050103522428</v>
      </c>
      <c r="CW106" s="15">
        <f ca="1">(BP106*DCF!M$28-DCF!M$5*MAX(BP106*DCF!M$28,0)-MAX(BP106-BO106,0)/Inputs!$B$17)*DCF!M$6</f>
        <v>12857.746881699428</v>
      </c>
      <c r="CX106" s="15">
        <f ca="1">(BQ106*DCF!C$46-DCF!C$5*MAX(BQ106*DCF!C$46,0)-MAX(BQ106-Inputs!$B$20,0)/Inputs!$B$24)*DCF!C$6</f>
        <v>-992.125534008925</v>
      </c>
      <c r="CY106" s="15">
        <f ca="1">(BR106*DCF!D$46-DCF!D$5*MAX(BR106*DCF!D$46,0)-MAX(BR106-BQ106,0)/Inputs!$B$24)*DCF!D$6</f>
        <v>-2574.7652997539349</v>
      </c>
      <c r="CZ106" s="15">
        <f ca="1">(BS106*DCF!E$46-DCF!E$5*MAX(BS106*DCF!E$46,0)-MAX(BS106-BR106,0)/Inputs!$B$24)*DCF!E$6</f>
        <v>-1616.6552522508205</v>
      </c>
      <c r="DA106" s="15">
        <f ca="1">(BT106*DCF!F$46-DCF!F$5*MAX(BT106*DCF!F$46,0)-MAX(BT106-BS106,0)/Inputs!$B$24)*DCF!F$6</f>
        <v>-5761.7434327691717</v>
      </c>
      <c r="DB106" s="15">
        <f ca="1">(BU106*DCF!G$46-DCF!G$5*MAX(BU106*DCF!G$46,0)-MAX(BU106-BT106,0)/Inputs!$B$24)*DCF!G$6</f>
        <v>-3393.6203002923417</v>
      </c>
      <c r="DC106" s="15">
        <f ca="1">(BV106*DCF!H$46-DCF!H$5*MAX(BV106*DCF!H$46,0)-MAX(BV106-BU106,0)/Inputs!$B$24)*DCF!H$6</f>
        <v>0</v>
      </c>
      <c r="DD106" s="15">
        <f ca="1">(BW106*DCF!I$46-DCF!I$5*MAX(BW106*DCF!I$46,0)-MAX(BW106-BV106,0)/Inputs!$B$24)*DCF!I$6</f>
        <v>-1597.1847750404841</v>
      </c>
      <c r="DE106" s="15">
        <f ca="1">(BX106*DCF!J$46-DCF!J$5*MAX(BX106*DCF!J$46,0)-MAX(BX106-BW106,0)/Inputs!$B$24)*DCF!J$6</f>
        <v>700.33763656984627</v>
      </c>
      <c r="DF106" s="15">
        <f ca="1">(BY106*DCF!K$46-DCF!K$5*MAX(BY106*DCF!K$46,0)-MAX(BY106-BX106,0)/Inputs!$B$24)*DCF!K$6</f>
        <v>-1151.5537053130654</v>
      </c>
      <c r="DG106" s="15">
        <f ca="1">(BZ106*DCF!L$46-DCF!L$5*MAX(BZ106*DCF!L$46,0)-MAX(BZ106-BY106,0)/Inputs!$B$24)*DCF!L$6</f>
        <v>-634.96562044604161</v>
      </c>
      <c r="DH106" s="15">
        <f ca="1">(CA106*DCF!M$46-DCF!M$5*MAX(CA106*DCF!M$46,0)-MAX(CA106-BZ106,0)/Inputs!$B$24)*DCF!M$6</f>
        <v>1465.1401663651081</v>
      </c>
      <c r="DI106" s="15">
        <f ca="1">SUM(CB106:CL106)+BE106*DCF!M$10*(1+Inputs!$B$30)*(1-Inputs!$B$33)*(1-Inputs!$B$30/Inputs!$B$31)/(Inputs!$B$29-Inputs!$B$30)*DCF!M$6</f>
        <v>106924.17862975691</v>
      </c>
      <c r="DJ106" s="15">
        <f ca="1">SUM(CM106:CW106)+BP106*DCF!M$28*(1+Inputs!$B$30)*(1-Inputs!$B$33)*(1-Inputs!$B$30/Inputs!$B$31)/(Inputs!$B$29-Inputs!$B$30)*DCF!M$6</f>
        <v>379089.48124100856</v>
      </c>
      <c r="DK106" s="15">
        <f ca="1">SUM(CX106:DH106)+CA106*DCF!M$46*(1+Inputs!$B$30)*(1-Inputs!$B$33)*(1-Inputs!$B$30/Inputs!$B$31)/(Inputs!$B$29-Inputs!$B$30)*DCF!M$6</f>
        <v>136180.63042856252</v>
      </c>
      <c r="DM106" s="15">
        <f ca="1">DI106+DJ106+DK106+Inputs!$B$34+Inputs!$B$36-Inputs!$B$35</f>
        <v>699045.29029932804</v>
      </c>
    </row>
    <row r="107" spans="1:117" x14ac:dyDescent="0.75">
      <c r="A107" s="11">
        <v>94</v>
      </c>
      <c r="C107" s="24">
        <f t="shared" ca="1" si="69"/>
        <v>1.4502895879587041</v>
      </c>
      <c r="D107" s="24">
        <f t="shared" ca="1" si="69"/>
        <v>-1.777212150583052</v>
      </c>
      <c r="E107" s="24">
        <f t="shared" ca="1" si="69"/>
        <v>-0.25439358904277859</v>
      </c>
      <c r="F107" s="24">
        <f t="shared" ca="1" si="69"/>
        <v>1.0978157907121302</v>
      </c>
      <c r="G107" s="24">
        <f t="shared" ca="1" si="69"/>
        <v>0.73880144266992165</v>
      </c>
      <c r="H107" s="24">
        <f t="shared" ca="1" si="69"/>
        <v>-1.1089248584919349</v>
      </c>
      <c r="I107" s="24">
        <f t="shared" ca="1" si="69"/>
        <v>1.124882736461398</v>
      </c>
      <c r="J107" s="24">
        <f t="shared" ca="1" si="69"/>
        <v>-1.1801186586990851</v>
      </c>
      <c r="K107" s="24">
        <f t="shared" ca="1" si="69"/>
        <v>-0.69608919893264198</v>
      </c>
      <c r="L107" s="24">
        <f t="shared" ca="1" si="69"/>
        <v>-0.69173057745983391</v>
      </c>
      <c r="M107" s="24">
        <f t="shared" ca="1" si="69"/>
        <v>-1.3780987470012465</v>
      </c>
      <c r="N107" s="24">
        <f ca="1">SQRT(Inputs!$B$38)*C107+SQRT(1-Inputs!$B$38)*_xlfn.NORM.S.INV(RAND())</f>
        <v>1.3128995711443874</v>
      </c>
      <c r="O107" s="24">
        <f ca="1">SQRT(Inputs!$B$38)*D107+SQRT(1-Inputs!$B$38)*_xlfn.NORM.S.INV(RAND())</f>
        <v>-2.1757930366513056</v>
      </c>
      <c r="P107" s="24">
        <f ca="1">SQRT(Inputs!$B$38)*E107+SQRT(1-Inputs!$B$38)*_xlfn.NORM.S.INV(RAND())</f>
        <v>0.42706252800268119</v>
      </c>
      <c r="Q107" s="24">
        <f ca="1">SQRT(Inputs!$B$38)*F107+SQRT(1-Inputs!$B$38)*_xlfn.NORM.S.INV(RAND())</f>
        <v>1.8840741207582579</v>
      </c>
      <c r="R107" s="24">
        <f ca="1">SQRT(Inputs!$B$38)*G107+SQRT(1-Inputs!$B$38)*_xlfn.NORM.S.INV(RAND())</f>
        <v>1.2624070066522002</v>
      </c>
      <c r="S107" s="24">
        <f ca="1">SQRT(Inputs!$B$38)*H107+SQRT(1-Inputs!$B$38)*_xlfn.NORM.S.INV(RAND())</f>
        <v>0.31107183658284243</v>
      </c>
      <c r="T107" s="24">
        <f ca="1">SQRT(Inputs!$B$38)*I107+SQRT(1-Inputs!$B$38)*_xlfn.NORM.S.INV(RAND())</f>
        <v>-1.437013093607064</v>
      </c>
      <c r="U107" s="24">
        <f ca="1">SQRT(Inputs!$B$38)*J107+SQRT(1-Inputs!$B$38)*_xlfn.NORM.S.INV(RAND())</f>
        <v>-0.77938662944953552</v>
      </c>
      <c r="V107" s="24">
        <f ca="1">SQRT(Inputs!$B$38)*K107+SQRT(1-Inputs!$B$38)*_xlfn.NORM.S.INV(RAND())</f>
        <v>0.18946295094482646</v>
      </c>
      <c r="W107" s="24">
        <f ca="1">SQRT(Inputs!$B$38)*L107+SQRT(1-Inputs!$B$38)*_xlfn.NORM.S.INV(RAND())</f>
        <v>-0.89516411183211808</v>
      </c>
      <c r="X107" s="24">
        <f ca="1">SQRT(Inputs!$B$38)*M107+SQRT(1-Inputs!$B$38)*_xlfn.NORM.S.INV(RAND())</f>
        <v>-6.6546689101701473E-2</v>
      </c>
      <c r="Y107" s="24">
        <f ca="1">SQRT(Inputs!$B$38)*C107+SQRT(1-Inputs!$B$38)*_xlfn.NORM.S.INV(RAND())</f>
        <v>1.9121558460685617</v>
      </c>
      <c r="Z107" s="24">
        <f ca="1">SQRT(Inputs!$B$38)*D107+SQRT(1-Inputs!$B$38)*_xlfn.NORM.S.INV(RAND())</f>
        <v>-1.4554206183453324</v>
      </c>
      <c r="AA107" s="24">
        <f ca="1">SQRT(Inputs!$B$38)*E107+SQRT(1-Inputs!$B$38)*_xlfn.NORM.S.INV(RAND())</f>
        <v>6.4008093777686792E-2</v>
      </c>
      <c r="AB107" s="24">
        <f ca="1">SQRT(Inputs!$B$38)*F107+SQRT(1-Inputs!$B$38)*_xlfn.NORM.S.INV(RAND())</f>
        <v>-1.4757870728295497</v>
      </c>
      <c r="AC107" s="24">
        <f ca="1">SQRT(Inputs!$B$38)*G107+SQRT(1-Inputs!$B$38)*_xlfn.NORM.S.INV(RAND())</f>
        <v>-0.3919872521759572</v>
      </c>
      <c r="AD107" s="24">
        <f ca="1">SQRT(Inputs!$B$38)*H107+SQRT(1-Inputs!$B$38)*_xlfn.NORM.S.INV(RAND())</f>
        <v>-1.4652696032925629</v>
      </c>
      <c r="AE107" s="24">
        <f ca="1">SQRT(Inputs!$B$38)*I107+SQRT(1-Inputs!$B$38)*_xlfn.NORM.S.INV(RAND())</f>
        <v>1.9669142345103243</v>
      </c>
      <c r="AF107" s="24">
        <f ca="1">SQRT(Inputs!$B$38)*J107+SQRT(1-Inputs!$B$38)*_xlfn.NORM.S.INV(RAND())</f>
        <v>-1.121288658057757</v>
      </c>
      <c r="AG107" s="24">
        <f ca="1">SQRT(Inputs!$B$38)*K107+SQRT(1-Inputs!$B$38)*_xlfn.NORM.S.INV(RAND())</f>
        <v>0.47752062290038466</v>
      </c>
      <c r="AH107" s="24">
        <f ca="1">SQRT(Inputs!$B$38)*L107+SQRT(1-Inputs!$B$38)*_xlfn.NORM.S.INV(RAND())</f>
        <v>-9.5202418606631201E-2</v>
      </c>
      <c r="AI107" s="24">
        <f ca="1">SQRT(Inputs!$B$38)*M107+SQRT(1-Inputs!$B$38)*_xlfn.NORM.S.INV(RAND())</f>
        <v>-2.5433012443292649</v>
      </c>
      <c r="AJ107" s="24">
        <f ca="1">SQRT(Inputs!$B$38)*C107+SQRT(1-Inputs!$B$38)*_xlfn.NORM.S.INV(RAND())</f>
        <v>-0.21093751488290546</v>
      </c>
      <c r="AK107" s="24">
        <f ca="1">SQRT(Inputs!$B$38)*D107+SQRT(1-Inputs!$B$38)*_xlfn.NORM.S.INV(RAND())</f>
        <v>-1.1916241536918988</v>
      </c>
      <c r="AL107" s="24">
        <f ca="1">SQRT(Inputs!$B$38)*E107+SQRT(1-Inputs!$B$38)*_xlfn.NORM.S.INV(RAND())</f>
        <v>-0.45679189610484916</v>
      </c>
      <c r="AM107" s="24">
        <f ca="1">SQRT(Inputs!$B$38)*F107+SQRT(1-Inputs!$B$38)*_xlfn.NORM.S.INV(RAND())</f>
        <v>0.24277673262436278</v>
      </c>
      <c r="AN107" s="24">
        <f ca="1">SQRT(Inputs!$B$38)*G107+SQRT(1-Inputs!$B$38)*_xlfn.NORM.S.INV(RAND())</f>
        <v>0.27637811186243688</v>
      </c>
      <c r="AO107" s="24">
        <f ca="1">SQRT(Inputs!$B$38)*H107+SQRT(1-Inputs!$B$38)*_xlfn.NORM.S.INV(RAND())</f>
        <v>-0.43022992421042927</v>
      </c>
      <c r="AP107" s="24">
        <f ca="1">SQRT(Inputs!$B$38)*I107+SQRT(1-Inputs!$B$38)*_xlfn.NORM.S.INV(RAND())</f>
        <v>1.9022958483046362</v>
      </c>
      <c r="AQ107" s="24">
        <f ca="1">SQRT(Inputs!$B$38)*J107+SQRT(1-Inputs!$B$38)*_xlfn.NORM.S.INV(RAND())</f>
        <v>-4.253959648117045E-2</v>
      </c>
      <c r="AR107" s="24">
        <f ca="1">SQRT(Inputs!$B$38)*K107+SQRT(1-Inputs!$B$38)*_xlfn.NORM.S.INV(RAND())</f>
        <v>-5.7315917708653852E-2</v>
      </c>
      <c r="AS107" s="24">
        <f ca="1">SQRT(Inputs!$B$38)*L107+SQRT(1-Inputs!$B$38)*_xlfn.NORM.S.INV(RAND())</f>
        <v>-1.4537709468712507</v>
      </c>
      <c r="AT107" s="24">
        <f ca="1">SQRT(Inputs!$B$38)*M107+SQRT(1-Inputs!$B$38)*_xlfn.NORM.S.INV(RAND())</f>
        <v>2.4718246457586579E-2</v>
      </c>
      <c r="AU107" s="15">
        <f ca="1">Inputs!$B$6*EXP($B$8-0.5*C$5^2+C$5*N107)</f>
        <v>6137.2712917768922</v>
      </c>
      <c r="AV107" s="15">
        <f t="shared" ca="1" si="37"/>
        <v>5425.1844478514759</v>
      </c>
      <c r="AW107" s="15">
        <f t="shared" ca="1" si="38"/>
        <v>7007.2842285479865</v>
      </c>
      <c r="AX107" s="15">
        <f t="shared" ca="1" si="39"/>
        <v>10825.679267491401</v>
      </c>
      <c r="AY107" s="15">
        <f t="shared" ca="1" si="40"/>
        <v>15331.772602844458</v>
      </c>
      <c r="AZ107" s="15">
        <f t="shared" ca="1" si="41"/>
        <v>19404.622484160082</v>
      </c>
      <c r="BA107" s="15">
        <f t="shared" ca="1" si="42"/>
        <v>20430.506837528719</v>
      </c>
      <c r="BB107" s="15">
        <f t="shared" ca="1" si="43"/>
        <v>23134.287997471652</v>
      </c>
      <c r="BC107" s="15">
        <f t="shared" ca="1" si="44"/>
        <v>28856.571851715122</v>
      </c>
      <c r="BD107" s="15">
        <f t="shared" ca="1" si="45"/>
        <v>32512.600751684331</v>
      </c>
      <c r="BE107" s="15">
        <f t="shared" ca="1" si="46"/>
        <v>39599.279009646933</v>
      </c>
      <c r="BF107" s="15">
        <f ca="1">Inputs!$B$13*EXP($B$9-0.5*C$6^2+C$6*Y107)</f>
        <v>20206.299905475655</v>
      </c>
      <c r="BG107" s="15">
        <f t="shared" ca="1" si="47"/>
        <v>18938.451366451089</v>
      </c>
      <c r="BH107" s="15">
        <f t="shared" ca="1" si="48"/>
        <v>23386.264637571621</v>
      </c>
      <c r="BI107" s="15">
        <f t="shared" ca="1" si="49"/>
        <v>22811.015732848104</v>
      </c>
      <c r="BJ107" s="15">
        <f t="shared" ca="1" si="50"/>
        <v>26428.528679236129</v>
      </c>
      <c r="BK107" s="15">
        <f t="shared" ca="1" si="51"/>
        <v>26569.995310034526</v>
      </c>
      <c r="BL107" s="15">
        <f t="shared" ca="1" si="52"/>
        <v>42113.733202983916</v>
      </c>
      <c r="BM107" s="15">
        <f t="shared" ca="1" si="53"/>
        <v>45035.692344193827</v>
      </c>
      <c r="BN107" s="15">
        <f t="shared" ca="1" si="54"/>
        <v>58650.247234226503</v>
      </c>
      <c r="BO107" s="15">
        <f t="shared" ca="1" si="55"/>
        <v>71368.901041358855</v>
      </c>
      <c r="BP107" s="15">
        <f t="shared" ca="1" si="56"/>
        <v>65850.698139185319</v>
      </c>
      <c r="BQ107" s="15">
        <f ca="1">Inputs!$B$20*EXP($B$10-0.5*C$7^2+C$7*AJ107)</f>
        <v>3980.30130760466</v>
      </c>
      <c r="BR107" s="15">
        <f t="shared" ca="1" si="57"/>
        <v>3699.1498683762929</v>
      </c>
      <c r="BS107" s="15">
        <f t="shared" ca="1" si="58"/>
        <v>4442.7713580986992</v>
      </c>
      <c r="BT107" s="15">
        <f t="shared" ca="1" si="59"/>
        <v>6528.4364518535949</v>
      </c>
      <c r="BU107" s="15">
        <f t="shared" ca="1" si="60"/>
        <v>9673.3820089794026</v>
      </c>
      <c r="BV107" s="15">
        <f t="shared" ca="1" si="61"/>
        <v>12215.164146681707</v>
      </c>
      <c r="BW107" s="15">
        <f t="shared" ca="1" si="62"/>
        <v>25495.703937900304</v>
      </c>
      <c r="BX107" s="15">
        <f t="shared" ca="1" si="63"/>
        <v>35357.021069934119</v>
      </c>
      <c r="BY107" s="15">
        <f t="shared" ca="1" si="64"/>
        <v>49000.892497872788</v>
      </c>
      <c r="BZ107" s="15">
        <f t="shared" ca="1" si="65"/>
        <v>52630.660964639108</v>
      </c>
      <c r="CA107" s="15">
        <f t="shared" ca="1" si="66"/>
        <v>74255.553907021749</v>
      </c>
      <c r="CB107" s="15">
        <f ca="1">(AU107*DCF!C$10-DCF!C$5*MAX(AU107*DCF!C$10,0)-MAX(AU107-Inputs!$B$6,0)/Inputs!$B$10)*DCF!C$6</f>
        <v>1034.6961169076658</v>
      </c>
      <c r="CC107" s="15">
        <f ca="1">(AV107*DCF!D$10-DCF!D$5*MAX(AV107*DCF!D$10,0)-MAX(AV107-AU107,0)/Inputs!$B$10)*DCF!D$6</f>
        <v>1322.3519547456215</v>
      </c>
      <c r="CD107" s="15">
        <f ca="1">(AW107*DCF!E$10-DCF!E$5*MAX(AW107*DCF!E$10,0)-MAX(AW107-AV107,0)/Inputs!$B$10)*DCF!E$6</f>
        <v>1261.5159937763383</v>
      </c>
      <c r="CE107" s="15">
        <f ca="1">(AX107*DCF!F$10-DCF!F$5*MAX(AX107*DCF!F$10,0)-MAX(AX107-AW107,0)/Inputs!$B$10)*DCF!F$6</f>
        <v>1568.7151929015927</v>
      </c>
      <c r="CF107" s="15">
        <f ca="1">(AY107*DCF!G$10-DCF!G$5*MAX(AY107*DCF!G$10,0)-MAX(AY107-AX107,0)/Inputs!$B$10)*DCF!G$6</f>
        <v>2292.8070935007886</v>
      </c>
      <c r="CG107" s="15">
        <f ca="1">(AZ107*DCF!H$10-DCF!H$5*MAX(AZ107*DCF!H$10,0)-MAX(AZ107-AY107,0)/Inputs!$B$10)*DCF!H$6</f>
        <v>3044.2138619686216</v>
      </c>
      <c r="CH107" s="15">
        <f ca="1">(BA107*DCF!I$10-DCF!I$5*MAX(BA107*DCF!I$10,0)-MAX(BA107-AZ107,0)/Inputs!$B$10)*DCF!I$6</f>
        <v>3563.6273143609724</v>
      </c>
      <c r="CI107" s="15">
        <f ca="1">(BB107*DCF!J$10-DCF!J$5*MAX(BB107*DCF!J$10,0)-MAX(BB107-BA107,0)/Inputs!$B$10)*DCF!J$6</f>
        <v>3560.1840193658077</v>
      </c>
      <c r="CJ107" s="15">
        <f ca="1">(BC107*DCF!K$10-DCF!K$5*MAX(BC107*DCF!K$10,0)-MAX(BC107-BB107,0)/Inputs!$B$10)*DCF!K$6</f>
        <v>3844.4119984873946</v>
      </c>
      <c r="CK107" s="15">
        <f ca="1">(BD107*DCF!L$10-DCF!L$5*MAX(BD107*DCF!L$10,0)-MAX(BD107-BC107,0)/Inputs!$B$10)*DCF!L$6</f>
        <v>4430.7347188739568</v>
      </c>
      <c r="CL107" s="15">
        <f ca="1">(BE107*DCF!M$10-DCF!M$5*MAX(BE107*DCF!M$10,0)-MAX(BE107-BD107,0)/Inputs!$B$10)*DCF!M$6</f>
        <v>4741.3910087660943</v>
      </c>
      <c r="CM107" s="15">
        <f ca="1">(BF107*DCF!C$28-DCF!C$5*MAX(BF107*DCF!C$28,0)-MAX(BF107-Inputs!$B$13,0)/Inputs!$B$17)*DCF!C$6</f>
        <v>4130.0403991430194</v>
      </c>
      <c r="CN107" s="15">
        <f ca="1">(BG107*DCF!D$28-DCF!D$5*MAX(BG107*DCF!D$28,0)-MAX(BG107-BF107,0)/Inputs!$B$17)*DCF!D$6</f>
        <v>5577.810720270998</v>
      </c>
      <c r="CO107" s="15">
        <f ca="1">(BH107*DCF!E$28-DCF!E$5*MAX(BH107*DCF!E$28,0)-MAX(BH107-BG107,0)/Inputs!$B$17)*DCF!E$6</f>
        <v>5746.8037990023349</v>
      </c>
      <c r="CP107" s="15">
        <f ca="1">(BI107*DCF!F$28-DCF!F$5*MAX(BI107*DCF!F$28,0)-MAX(BI107-BH107,0)/Inputs!$B$17)*DCF!F$6</f>
        <v>6192.5899096398407</v>
      </c>
      <c r="CQ107" s="15">
        <f ca="1">(BJ107*DCF!G$28-DCF!G$5*MAX(BJ107*DCF!G$28,0)-MAX(BJ107-BI107,0)/Inputs!$B$17)*DCF!G$6</f>
        <v>6248.6523375790066</v>
      </c>
      <c r="CR107" s="15">
        <f ca="1">(BK107*DCF!H$28-DCF!H$5*MAX(BK107*DCF!H$28,0)-MAX(BK107-BJ107,0)/Inputs!$B$17)*DCF!H$6</f>
        <v>6549.0730353376157</v>
      </c>
      <c r="CS107" s="15">
        <f ca="1">(BL107*DCF!I$28-DCF!I$5*MAX(BL107*DCF!I$28,0)-MAX(BL107-BK107,0)/Inputs!$B$17)*DCF!I$6</f>
        <v>7672.1693506621559</v>
      </c>
      <c r="CT107" s="15">
        <f ca="1">(BM107*DCF!J$28-DCF!J$5*MAX(BM107*DCF!J$28,0)-MAX(BM107-BL107,0)/Inputs!$B$17)*DCF!J$6</f>
        <v>9659.2701816805984</v>
      </c>
      <c r="CU107" s="15">
        <f ca="1">(BN107*DCF!K$28-DCF!K$5*MAX(BN107*DCF!K$28,0)-MAX(BN107-BM107,0)/Inputs!$B$17)*DCF!K$6</f>
        <v>10718.347198128753</v>
      </c>
      <c r="CV107" s="15">
        <f ca="1">(BO107*DCF!L$28-DCF!L$5*MAX(BO107*DCF!L$28,0)-MAX(BO107-BN107,0)/Inputs!$B$17)*DCF!L$6</f>
        <v>12800.456895511375</v>
      </c>
      <c r="CW107" s="15">
        <f ca="1">(BP107*DCF!M$28-DCF!M$5*MAX(BP107*DCF!M$28,0)-MAX(BP107-BO107,0)/Inputs!$B$17)*DCF!M$6</f>
        <v>12389.846964577666</v>
      </c>
      <c r="CX107" s="15">
        <f ca="1">(BQ107*DCF!C$46-DCF!C$5*MAX(BQ107*DCF!C$46,0)-MAX(BQ107-Inputs!$B$20,0)/Inputs!$B$24)*DCF!C$6</f>
        <v>-1279.1925918738984</v>
      </c>
      <c r="CY107" s="15">
        <f ca="1">(BR107*DCF!D$46-DCF!D$5*MAX(BR107*DCF!D$46,0)-MAX(BR107-BQ107,0)/Inputs!$B$24)*DCF!D$6</f>
        <v>-631.3586172417655</v>
      </c>
      <c r="CZ107" s="15">
        <f ca="1">(BS107*DCF!E$46-DCF!E$5*MAX(BS107*DCF!E$46,0)-MAX(BS107-BR107,0)/Inputs!$B$24)*DCF!E$6</f>
        <v>-818.48056821322132</v>
      </c>
      <c r="DA107" s="15">
        <f ca="1">(BT107*DCF!F$46-DCF!F$5*MAX(BT107*DCF!F$46,0)-MAX(BT107-BS107,0)/Inputs!$B$24)*DCF!F$6</f>
        <v>-1234.8986118871944</v>
      </c>
      <c r="DB107" s="15">
        <f ca="1">(BU107*DCF!G$46-DCF!G$5*MAX(BU107*DCF!G$46,0)-MAX(BU107-BT107,0)/Inputs!$B$24)*DCF!G$6</f>
        <v>-1383.2910073928394</v>
      </c>
      <c r="DC107" s="15">
        <f ca="1">(BV107*DCF!H$46-DCF!H$5*MAX(BV107*DCF!H$46,0)-MAX(BV107-BU107,0)/Inputs!$B$24)*DCF!H$6</f>
        <v>-789.84322553344623</v>
      </c>
      <c r="DD107" s="15">
        <f ca="1">(BW107*DCF!I$46-DCF!I$5*MAX(BW107*DCF!I$46,0)-MAX(BW107-BV107,0)/Inputs!$B$24)*DCF!I$6</f>
        <v>-3223.4960452791688</v>
      </c>
      <c r="DE107" s="15">
        <f ca="1">(BX107*DCF!J$46-DCF!J$5*MAX(BX107*DCF!J$46,0)-MAX(BX107-BW107,0)/Inputs!$B$24)*DCF!J$6</f>
        <v>-1131.9309610104847</v>
      </c>
      <c r="DF107" s="15">
        <f ca="1">(BY107*DCF!K$46-DCF!K$5*MAX(BY107*DCF!K$46,0)-MAX(BY107-BX107,0)/Inputs!$B$24)*DCF!K$6</f>
        <v>-543.29070383710598</v>
      </c>
      <c r="DG107" s="15">
        <f ca="1">(BZ107*DCF!L$46-DCF!L$5*MAX(BZ107*DCF!L$46,0)-MAX(BZ107-BY107,0)/Inputs!$B$24)*DCF!L$6</f>
        <v>2816.6858516488373</v>
      </c>
      <c r="DH107" s="15">
        <f ca="1">(CA107*DCF!M$46-DCF!M$5*MAX(CA107*DCF!M$46,0)-MAX(CA107-BZ107,0)/Inputs!$B$24)*DCF!M$6</f>
        <v>1300.5260205327711</v>
      </c>
      <c r="DI107" s="15">
        <f ca="1">SUM(CB107:CL107)+BE107*DCF!M$10*(1+Inputs!$B$30)*(1-Inputs!$B$33)*(1-Inputs!$B$30/Inputs!$B$31)/(Inputs!$B$29-Inputs!$B$30)*DCF!M$6</f>
        <v>140869.96640375679</v>
      </c>
      <c r="DJ107" s="15">
        <f ca="1">SUM(CM107:CW107)+BP107*DCF!M$28*(1+Inputs!$B$30)*(1-Inputs!$B$33)*(1-Inputs!$B$30/Inputs!$B$31)/(Inputs!$B$29-Inputs!$B$30)*DCF!M$6</f>
        <v>332036.21240045025</v>
      </c>
      <c r="DK107" s="15">
        <f ca="1">SUM(CX107:DH107)+CA107*DCF!M$46*(1+Inputs!$B$30)*(1-Inputs!$B$33)*(1-Inputs!$B$30/Inputs!$B$31)/(Inputs!$B$29-Inputs!$B$30)*DCF!M$6</f>
        <v>107889.31201285028</v>
      </c>
      <c r="DM107" s="15">
        <f ca="1">DI107+DJ107+DK107+Inputs!$B$34+Inputs!$B$36-Inputs!$B$35</f>
        <v>657646.49081705732</v>
      </c>
    </row>
    <row r="108" spans="1:117" x14ac:dyDescent="0.75">
      <c r="A108" s="11">
        <v>95</v>
      </c>
      <c r="C108" s="24">
        <f t="shared" ca="1" si="69"/>
        <v>0.41177517036659106</v>
      </c>
      <c r="D108" s="24">
        <f t="shared" ca="1" si="69"/>
        <v>0.59289116109502782</v>
      </c>
      <c r="E108" s="24">
        <f t="shared" ca="1" si="69"/>
        <v>-1.7717155511981899</v>
      </c>
      <c r="F108" s="24">
        <f t="shared" ca="1" si="69"/>
        <v>-0.501430391492653</v>
      </c>
      <c r="G108" s="24">
        <f t="shared" ca="1" si="69"/>
        <v>-0.28539083463932802</v>
      </c>
      <c r="H108" s="24">
        <f t="shared" ca="1" si="69"/>
        <v>-0.72132727803421548</v>
      </c>
      <c r="I108" s="24">
        <f t="shared" ca="1" si="69"/>
        <v>-6.297779665846559E-2</v>
      </c>
      <c r="J108" s="24">
        <f t="shared" ca="1" si="69"/>
        <v>1.6078094303723514</v>
      </c>
      <c r="K108" s="24">
        <f t="shared" ca="1" si="69"/>
        <v>0.20955032181669483</v>
      </c>
      <c r="L108" s="24">
        <f t="shared" ca="1" si="69"/>
        <v>-0.64092758629420998</v>
      </c>
      <c r="M108" s="24">
        <f t="shared" ca="1" si="69"/>
        <v>0.79300152462239293</v>
      </c>
      <c r="N108" s="24">
        <f ca="1">SQRT(Inputs!$B$38)*C108+SQRT(1-Inputs!$B$38)*_xlfn.NORM.S.INV(RAND())</f>
        <v>1.1844444222094059</v>
      </c>
      <c r="O108" s="24">
        <f ca="1">SQRT(Inputs!$B$38)*D108+SQRT(1-Inputs!$B$38)*_xlfn.NORM.S.INV(RAND())</f>
        <v>0.77646845907978346</v>
      </c>
      <c r="P108" s="24">
        <f ca="1">SQRT(Inputs!$B$38)*E108+SQRT(1-Inputs!$B$38)*_xlfn.NORM.S.INV(RAND())</f>
        <v>-0.54956479355604682</v>
      </c>
      <c r="Q108" s="24">
        <f ca="1">SQRT(Inputs!$B$38)*F108+SQRT(1-Inputs!$B$38)*_xlfn.NORM.S.INV(RAND())</f>
        <v>-1.5450823616868177</v>
      </c>
      <c r="R108" s="24">
        <f ca="1">SQRT(Inputs!$B$38)*G108+SQRT(1-Inputs!$B$38)*_xlfn.NORM.S.INV(RAND())</f>
        <v>-0.41412008292617908</v>
      </c>
      <c r="S108" s="24">
        <f ca="1">SQRT(Inputs!$B$38)*H108+SQRT(1-Inputs!$B$38)*_xlfn.NORM.S.INV(RAND())</f>
        <v>1.1182972270708669</v>
      </c>
      <c r="T108" s="24">
        <f ca="1">SQRT(Inputs!$B$38)*I108+SQRT(1-Inputs!$B$38)*_xlfn.NORM.S.INV(RAND())</f>
        <v>-0.28611793583278233</v>
      </c>
      <c r="U108" s="24">
        <f ca="1">SQRT(Inputs!$B$38)*J108+SQRT(1-Inputs!$B$38)*_xlfn.NORM.S.INV(RAND())</f>
        <v>2.323718348992124</v>
      </c>
      <c r="V108" s="24">
        <f ca="1">SQRT(Inputs!$B$38)*K108+SQRT(1-Inputs!$B$38)*_xlfn.NORM.S.INV(RAND())</f>
        <v>4.6669949475759018E-2</v>
      </c>
      <c r="W108" s="24">
        <f ca="1">SQRT(Inputs!$B$38)*L108+SQRT(1-Inputs!$B$38)*_xlfn.NORM.S.INV(RAND())</f>
        <v>-0.46286634938259408</v>
      </c>
      <c r="X108" s="24">
        <f ca="1">SQRT(Inputs!$B$38)*M108+SQRT(1-Inputs!$B$38)*_xlfn.NORM.S.INV(RAND())</f>
        <v>0.43611203772793256</v>
      </c>
      <c r="Y108" s="24">
        <f ca="1">SQRT(Inputs!$B$38)*C108+SQRT(1-Inputs!$B$38)*_xlfn.NORM.S.INV(RAND())</f>
        <v>0.37742201924683727</v>
      </c>
      <c r="Z108" s="24">
        <f ca="1">SQRT(Inputs!$B$38)*D108+SQRT(1-Inputs!$B$38)*_xlfn.NORM.S.INV(RAND())</f>
        <v>-0.82140777532679032</v>
      </c>
      <c r="AA108" s="24">
        <f ca="1">SQRT(Inputs!$B$38)*E108+SQRT(1-Inputs!$B$38)*_xlfn.NORM.S.INV(RAND())</f>
        <v>-1.8281491182124556</v>
      </c>
      <c r="AB108" s="24">
        <f ca="1">SQRT(Inputs!$B$38)*F108+SQRT(1-Inputs!$B$38)*_xlfn.NORM.S.INV(RAND())</f>
        <v>-7.5146210707634054E-2</v>
      </c>
      <c r="AC108" s="24">
        <f ca="1">SQRT(Inputs!$B$38)*G108+SQRT(1-Inputs!$B$38)*_xlfn.NORM.S.INV(RAND())</f>
        <v>-0.78413932738979453</v>
      </c>
      <c r="AD108" s="24">
        <f ca="1">SQRT(Inputs!$B$38)*H108+SQRT(1-Inputs!$B$38)*_xlfn.NORM.S.INV(RAND())</f>
        <v>-0.90526879642824154</v>
      </c>
      <c r="AE108" s="24">
        <f ca="1">SQRT(Inputs!$B$38)*I108+SQRT(1-Inputs!$B$38)*_xlfn.NORM.S.INV(RAND())</f>
        <v>-0.74748119593627504</v>
      </c>
      <c r="AF108" s="24">
        <f ca="1">SQRT(Inputs!$B$38)*J108+SQRT(1-Inputs!$B$38)*_xlfn.NORM.S.INV(RAND())</f>
        <v>-0.28190446779460088</v>
      </c>
      <c r="AG108" s="24">
        <f ca="1">SQRT(Inputs!$B$38)*K108+SQRT(1-Inputs!$B$38)*_xlfn.NORM.S.INV(RAND())</f>
        <v>-0.31295592341282708</v>
      </c>
      <c r="AH108" s="24">
        <f ca="1">SQRT(Inputs!$B$38)*L108+SQRT(1-Inputs!$B$38)*_xlfn.NORM.S.INV(RAND())</f>
        <v>-1.5594865335371004</v>
      </c>
      <c r="AI108" s="24">
        <f ca="1">SQRT(Inputs!$B$38)*M108+SQRT(1-Inputs!$B$38)*_xlfn.NORM.S.INV(RAND())</f>
        <v>0.63438891500867944</v>
      </c>
      <c r="AJ108" s="24">
        <f ca="1">SQRT(Inputs!$B$38)*C108+SQRT(1-Inputs!$B$38)*_xlfn.NORM.S.INV(RAND())</f>
        <v>-0.71531804925284115</v>
      </c>
      <c r="AK108" s="24">
        <f ca="1">SQRT(Inputs!$B$38)*D108+SQRT(1-Inputs!$B$38)*_xlfn.NORM.S.INV(RAND())</f>
        <v>-0.70560347674294199</v>
      </c>
      <c r="AL108" s="24">
        <f ca="1">SQRT(Inputs!$B$38)*E108+SQRT(1-Inputs!$B$38)*_xlfn.NORM.S.INV(RAND())</f>
        <v>-2.2744756959660513</v>
      </c>
      <c r="AM108" s="24">
        <f ca="1">SQRT(Inputs!$B$38)*F108+SQRT(1-Inputs!$B$38)*_xlfn.NORM.S.INV(RAND())</f>
        <v>-1.013594740273142</v>
      </c>
      <c r="AN108" s="24">
        <f ca="1">SQRT(Inputs!$B$38)*G108+SQRT(1-Inputs!$B$38)*_xlfn.NORM.S.INV(RAND())</f>
        <v>0.79300933348016667</v>
      </c>
      <c r="AO108" s="24">
        <f ca="1">SQRT(Inputs!$B$38)*H108+SQRT(1-Inputs!$B$38)*_xlfn.NORM.S.INV(RAND())</f>
        <v>-2.027275400696618</v>
      </c>
      <c r="AP108" s="24">
        <f ca="1">SQRT(Inputs!$B$38)*I108+SQRT(1-Inputs!$B$38)*_xlfn.NORM.S.INV(RAND())</f>
        <v>0.6567753876824165</v>
      </c>
      <c r="AQ108" s="24">
        <f ca="1">SQRT(Inputs!$B$38)*J108+SQRT(1-Inputs!$B$38)*_xlfn.NORM.S.INV(RAND())</f>
        <v>1.320505801919819</v>
      </c>
      <c r="AR108" s="24">
        <f ca="1">SQRT(Inputs!$B$38)*K108+SQRT(1-Inputs!$B$38)*_xlfn.NORM.S.INV(RAND())</f>
        <v>-0.3267552238035481</v>
      </c>
      <c r="AS108" s="24">
        <f ca="1">SQRT(Inputs!$B$38)*L108+SQRT(1-Inputs!$B$38)*_xlfn.NORM.S.INV(RAND())</f>
        <v>-1.7770853707250092</v>
      </c>
      <c r="AT108" s="24">
        <f ca="1">SQRT(Inputs!$B$38)*M108+SQRT(1-Inputs!$B$38)*_xlfn.NORM.S.INV(RAND())</f>
        <v>0.30999695178555564</v>
      </c>
      <c r="AU108" s="15">
        <f ca="1">Inputs!$B$6*EXP($B$8-0.5*C$5^2+C$5*N108)</f>
        <v>6010.973998292332</v>
      </c>
      <c r="AV108" s="15">
        <f t="shared" ca="1" si="37"/>
        <v>8201.6503341849966</v>
      </c>
      <c r="AW108" s="15">
        <f t="shared" ca="1" si="38"/>
        <v>9285.9738949754792</v>
      </c>
      <c r="AX108" s="15">
        <f t="shared" ca="1" si="39"/>
        <v>9347.0560848948535</v>
      </c>
      <c r="AY108" s="15">
        <f t="shared" ca="1" si="40"/>
        <v>10883.736148789791</v>
      </c>
      <c r="AZ108" s="15">
        <f t="shared" ca="1" si="41"/>
        <v>15055.520965368723</v>
      </c>
      <c r="BA108" s="15">
        <f t="shared" ca="1" si="42"/>
        <v>17880.576469000451</v>
      </c>
      <c r="BB108" s="15">
        <f t="shared" ca="1" si="43"/>
        <v>27629.958760953949</v>
      </c>
      <c r="BC108" s="15">
        <f t="shared" ca="1" si="44"/>
        <v>33992.461137146325</v>
      </c>
      <c r="BD108" s="15">
        <f t="shared" ca="1" si="45"/>
        <v>39879.526526754809</v>
      </c>
      <c r="BE108" s="15">
        <f t="shared" ca="1" si="46"/>
        <v>50847.378613551482</v>
      </c>
      <c r="BF108" s="15">
        <f ca="1">Inputs!$B$13*EXP($B$9-0.5*C$6^2+C$6*Y108)</f>
        <v>14905.600216511635</v>
      </c>
      <c r="BG108" s="15">
        <f t="shared" ca="1" si="47"/>
        <v>15663.562406724015</v>
      </c>
      <c r="BH108" s="15">
        <f t="shared" ca="1" si="48"/>
        <v>14132.30667581572</v>
      </c>
      <c r="BI108" s="15">
        <f t="shared" ca="1" si="49"/>
        <v>17101.121291151776</v>
      </c>
      <c r="BJ108" s="15">
        <f t="shared" ca="1" si="50"/>
        <v>18724.214084819163</v>
      </c>
      <c r="BK108" s="15">
        <f t="shared" ca="1" si="51"/>
        <v>20315.749907795671</v>
      </c>
      <c r="BL108" s="15">
        <f t="shared" ca="1" si="52"/>
        <v>22651.47129466938</v>
      </c>
      <c r="BM108" s="15">
        <f t="shared" ca="1" si="53"/>
        <v>26885.333714397602</v>
      </c>
      <c r="BN108" s="15">
        <f t="shared" ca="1" si="54"/>
        <v>31848.488778988474</v>
      </c>
      <c r="BO108" s="15">
        <f t="shared" ca="1" si="55"/>
        <v>32689.424930784593</v>
      </c>
      <c r="BP108" s="15">
        <f t="shared" ca="1" si="56"/>
        <v>43232.83313774463</v>
      </c>
      <c r="BQ108" s="15">
        <f ca="1">Inputs!$B$20*EXP($B$10-0.5*C$7^2+C$7*AJ108)</f>
        <v>3328.3027122028993</v>
      </c>
      <c r="BR108" s="15">
        <f t="shared" ca="1" si="57"/>
        <v>3609.4609370732828</v>
      </c>
      <c r="BS108" s="15">
        <f t="shared" ca="1" si="58"/>
        <v>2572.0151450978838</v>
      </c>
      <c r="BT108" s="15">
        <f t="shared" ca="1" si="59"/>
        <v>2718.2602539296608</v>
      </c>
      <c r="BU108" s="15">
        <f t="shared" ca="1" si="60"/>
        <v>4564.0562859543279</v>
      </c>
      <c r="BV108" s="15">
        <f t="shared" ca="1" si="61"/>
        <v>4021.6806268688692</v>
      </c>
      <c r="BW108" s="15">
        <f t="shared" ca="1" si="62"/>
        <v>6448.9559128817591</v>
      </c>
      <c r="BX108" s="15">
        <f t="shared" ca="1" si="63"/>
        <v>11753.612109908874</v>
      </c>
      <c r="BY108" s="15">
        <f t="shared" ca="1" si="64"/>
        <v>15470.759065765691</v>
      </c>
      <c r="BZ108" s="15">
        <f t="shared" ca="1" si="65"/>
        <v>15657.905767208103</v>
      </c>
      <c r="CA108" s="15">
        <f t="shared" ca="1" si="66"/>
        <v>23240.208846595386</v>
      </c>
      <c r="CB108" s="15">
        <f ca="1">(AU108*DCF!C$10-DCF!C$5*MAX(AU108*DCF!C$10,0)-MAX(AU108-Inputs!$B$6,0)/Inputs!$B$10)*DCF!C$6</f>
        <v>1035.5966391215443</v>
      </c>
      <c r="CC108" s="15">
        <f ca="1">(AV108*DCF!D$10-DCF!D$5*MAX(AV108*DCF!D$10,0)-MAX(AV108-AU108,0)/Inputs!$B$10)*DCF!D$6</f>
        <v>1464.9576141657158</v>
      </c>
      <c r="CD108" s="15">
        <f ca="1">(AW108*DCF!E$10-DCF!E$5*MAX(AW108*DCF!E$10,0)-MAX(AW108-AV108,0)/Inputs!$B$10)*DCF!E$6</f>
        <v>1899.7489825389287</v>
      </c>
      <c r="CE108" s="15">
        <f ca="1">(AX108*DCF!F$10-DCF!F$5*MAX(AX108*DCF!F$10,0)-MAX(AX108-AW108,0)/Inputs!$B$10)*DCF!F$6</f>
        <v>2027.7377577688878</v>
      </c>
      <c r="CF108" s="15">
        <f ca="1">(AY108*DCF!G$10-DCF!G$5*MAX(AY108*DCF!G$10,0)-MAX(AY108-AX108,0)/Inputs!$B$10)*DCF!G$6</f>
        <v>1947.106882791169</v>
      </c>
      <c r="CG108" s="15">
        <f ca="1">(AZ108*DCF!H$10-DCF!H$5*MAX(AZ108*DCF!H$10,0)-MAX(AZ108-AY108,0)/Inputs!$B$10)*DCF!H$6</f>
        <v>2182.2650111640633</v>
      </c>
      <c r="CH108" s="15">
        <f ca="1">(BA108*DCF!I$10-DCF!I$5*MAX(BA108*DCF!I$10,0)-MAX(BA108-AZ108,0)/Inputs!$B$10)*DCF!I$6</f>
        <v>2802.7209518745585</v>
      </c>
      <c r="CI108" s="15">
        <f ca="1">(BB108*DCF!J$10-DCF!J$5*MAX(BB108*DCF!J$10,0)-MAX(BB108-BA108,0)/Inputs!$B$10)*DCF!J$6</f>
        <v>3264.0068044247673</v>
      </c>
      <c r="CJ108" s="15">
        <f ca="1">(BC108*DCF!K$10-DCF!K$5*MAX(BC108*DCF!K$10,0)-MAX(BC108-BB108,0)/Inputs!$B$10)*DCF!K$6</f>
        <v>4581.5868434292797</v>
      </c>
      <c r="CK108" s="15">
        <f ca="1">(BD108*DCF!L$10-DCF!L$5*MAX(BD108*DCF!L$10,0)-MAX(BD108-BC108,0)/Inputs!$B$10)*DCF!L$6</f>
        <v>5253.2980732337155</v>
      </c>
      <c r="CL108" s="15">
        <f ca="1">(BE108*DCF!M$10-DCF!M$5*MAX(BE108*DCF!M$10,0)-MAX(BE108-BD108,0)/Inputs!$B$10)*DCF!M$6</f>
        <v>5864.99566248464</v>
      </c>
      <c r="CM108" s="15">
        <f ca="1">(BF108*DCF!C$28-DCF!C$5*MAX(BF108*DCF!C$28,0)-MAX(BF108-Inputs!$B$13,0)/Inputs!$B$17)*DCF!C$6</f>
        <v>3736.4816834735598</v>
      </c>
      <c r="CN108" s="15">
        <f ca="1">(BG108*DCF!D$28-DCF!D$5*MAX(BG108*DCF!D$28,0)-MAX(BG108-BF108,0)/Inputs!$B$17)*DCF!D$6</f>
        <v>4451.5723027602971</v>
      </c>
      <c r="CO108" s="15">
        <f ca="1">(BH108*DCF!E$28-DCF!E$5*MAX(BH108*DCF!E$28,0)-MAX(BH108-BG108,0)/Inputs!$B$17)*DCF!E$6</f>
        <v>4002.5208967105427</v>
      </c>
      <c r="CP108" s="15">
        <f ca="1">(BI108*DCF!F$28-DCF!F$5*MAX(BI108*DCF!F$28,0)-MAX(BI108-BH108,0)/Inputs!$B$17)*DCF!F$6</f>
        <v>4101.984345846995</v>
      </c>
      <c r="CQ108" s="15">
        <f ca="1">(BJ108*DCF!G$28-DCF!G$5*MAX(BJ108*DCF!G$28,0)-MAX(BJ108-BI108,0)/Inputs!$B$17)*DCF!G$6</f>
        <v>4585.1512308133624</v>
      </c>
      <c r="CR108" s="15">
        <f ca="1">(BK108*DCF!H$28-DCF!H$5*MAX(BK108*DCF!H$28,0)-MAX(BK108-BJ108,0)/Inputs!$B$17)*DCF!H$6</f>
        <v>4777.0290876004137</v>
      </c>
      <c r="CS108" s="15">
        <f ca="1">(BL108*DCF!I$28-DCF!I$5*MAX(BL108*DCF!I$28,0)-MAX(BL108-BK108,0)/Inputs!$B$17)*DCF!I$6</f>
        <v>4991.3146439196362</v>
      </c>
      <c r="CT108" s="15">
        <f ca="1">(BM108*DCF!J$28-DCF!J$5*MAX(BM108*DCF!J$28,0)-MAX(BM108-BL108,0)/Inputs!$B$17)*DCF!J$6</f>
        <v>5436.2857714105976</v>
      </c>
      <c r="CU108" s="15">
        <f ca="1">(BN108*DCF!K$28-DCF!K$5*MAX(BN108*DCF!K$28,0)-MAX(BN108-BM108,0)/Inputs!$B$17)*DCF!K$6</f>
        <v>6117.9464399714388</v>
      </c>
      <c r="CV108" s="15">
        <f ca="1">(BO108*DCF!L$28-DCF!L$5*MAX(BO108*DCF!L$28,0)-MAX(BO108-BN108,0)/Inputs!$B$17)*DCF!L$6</f>
        <v>6427.0730927624245</v>
      </c>
      <c r="CW108" s="15">
        <f ca="1">(BP108*DCF!M$28-DCF!M$5*MAX(BP108*DCF!M$28,0)-MAX(BP108-BO108,0)/Inputs!$B$17)*DCF!M$6</f>
        <v>7032.2001549971856</v>
      </c>
      <c r="CX108" s="15">
        <f ca="1">(BQ108*DCF!C$46-DCF!C$5*MAX(BQ108*DCF!C$46,0)-MAX(BQ108-Inputs!$B$20,0)/Inputs!$B$24)*DCF!C$6</f>
        <v>-827.4614634200226</v>
      </c>
      <c r="CY108" s="15">
        <f ca="1">(BR108*DCF!D$46-DCF!D$5*MAX(BR108*DCF!D$46,0)-MAX(BR108-BQ108,0)/Inputs!$B$24)*DCF!D$6</f>
        <v>-736.01868896829001</v>
      </c>
      <c r="CZ108" s="15">
        <f ca="1">(BS108*DCF!E$46-DCF!E$5*MAX(BS108*DCF!E$46,0)-MAX(BS108-BR108,0)/Inputs!$B$24)*DCF!E$6</f>
        <v>-304.14526912217406</v>
      </c>
      <c r="DA108" s="15">
        <f ca="1">(BT108*DCF!F$46-DCF!F$5*MAX(BT108*DCF!F$46,0)-MAX(BT108-BS108,0)/Inputs!$B$24)*DCF!F$6</f>
        <v>-251.21336512970015</v>
      </c>
      <c r="DB108" s="15">
        <f ca="1">(BU108*DCF!G$46-DCF!G$5*MAX(BU108*DCF!G$46,0)-MAX(BU108-BT108,0)/Inputs!$B$24)*DCF!G$6</f>
        <v>-774.41515268175112</v>
      </c>
      <c r="DC108" s="15">
        <f ca="1">(BV108*DCF!H$46-DCF!H$5*MAX(BV108*DCF!H$46,0)-MAX(BV108-BU108,0)/Inputs!$B$24)*DCF!H$6</f>
        <v>0</v>
      </c>
      <c r="DD108" s="15">
        <f ca="1">(BW108*DCF!I$46-DCF!I$5*MAX(BW108*DCF!I$46,0)-MAX(BW108-BV108,0)/Inputs!$B$24)*DCF!I$6</f>
        <v>-547.83569790527702</v>
      </c>
      <c r="DE108" s="15">
        <f ca="1">(BX108*DCF!J$46-DCF!J$5*MAX(BX108*DCF!J$46,0)-MAX(BX108-BW108,0)/Inputs!$B$24)*DCF!J$6</f>
        <v>-913.67664180884879</v>
      </c>
      <c r="DF108" s="15">
        <f ca="1">(BY108*DCF!K$46-DCF!K$5*MAX(BY108*DCF!K$46,0)-MAX(BY108-BX108,0)/Inputs!$B$24)*DCF!K$6</f>
        <v>-26.860649930403</v>
      </c>
      <c r="DG108" s="15">
        <f ca="1">(BZ108*DCF!L$46-DCF!L$5*MAX(BZ108*DCF!L$46,0)-MAX(BZ108-BY108,0)/Inputs!$B$24)*DCF!L$6</f>
        <v>1040.0067997983936</v>
      </c>
      <c r="DH108" s="15">
        <f ca="1">(CA108*DCF!M$46-DCF!M$5*MAX(CA108*DCF!M$46,0)-MAX(CA108-BZ108,0)/Inputs!$B$24)*DCF!M$6</f>
        <v>236.8136851282637</v>
      </c>
      <c r="DI108" s="15">
        <f ca="1">SUM(CB108:CL108)+BE108*DCF!M$10*(1+Inputs!$B$30)*(1-Inputs!$B$33)*(1-Inputs!$B$30/Inputs!$B$31)/(Inputs!$B$29-Inputs!$B$30)*DCF!M$6</f>
        <v>173832.94829148444</v>
      </c>
      <c r="DJ108" s="15">
        <f ca="1">SUM(CM108:CW108)+BP108*DCF!M$28*(1+Inputs!$B$30)*(1-Inputs!$B$33)*(1-Inputs!$B$30/Inputs!$B$31)/(Inputs!$B$29-Inputs!$B$30)*DCF!M$6</f>
        <v>216082.95474010234</v>
      </c>
      <c r="DK108" s="15">
        <f ca="1">SUM(CX108:DH108)+CA108*DCF!M$46*(1+Inputs!$B$30)*(1-Inputs!$B$33)*(1-Inputs!$B$30/Inputs!$B$31)/(Inputs!$B$29-Inputs!$B$30)*DCF!M$6</f>
        <v>32827.309411527807</v>
      </c>
      <c r="DM108" s="15">
        <f ca="1">DI108+DJ108+DK108+Inputs!$B$34+Inputs!$B$36-Inputs!$B$35</f>
        <v>499594.21244311461</v>
      </c>
    </row>
    <row r="109" spans="1:117" x14ac:dyDescent="0.75">
      <c r="A109" s="11">
        <v>96</v>
      </c>
      <c r="C109" s="24">
        <f t="shared" ca="1" si="69"/>
        <v>1.5471297119377878</v>
      </c>
      <c r="D109" s="24">
        <f t="shared" ca="1" si="69"/>
        <v>-1.4046113983252198</v>
      </c>
      <c r="E109" s="24">
        <f t="shared" ca="1" si="69"/>
        <v>-1.3450738997497294</v>
      </c>
      <c r="F109" s="24">
        <f t="shared" ca="1" si="69"/>
        <v>-1.6232163194752325</v>
      </c>
      <c r="G109" s="24">
        <f t="shared" ca="1" si="69"/>
        <v>1.5425528638218489</v>
      </c>
      <c r="H109" s="24">
        <f t="shared" ca="1" si="69"/>
        <v>0.60944937429310853</v>
      </c>
      <c r="I109" s="24">
        <f t="shared" ca="1" si="69"/>
        <v>0.99946304524340857</v>
      </c>
      <c r="J109" s="24">
        <f t="shared" ca="1" si="69"/>
        <v>-0.74544476974439489</v>
      </c>
      <c r="K109" s="24">
        <f t="shared" ca="1" si="69"/>
        <v>-1.14022989899465</v>
      </c>
      <c r="L109" s="24">
        <f t="shared" ca="1" si="69"/>
        <v>2.1516842905633973</v>
      </c>
      <c r="M109" s="24">
        <f t="shared" ca="1" si="69"/>
        <v>0.71491627384171486</v>
      </c>
      <c r="N109" s="24">
        <f ca="1">SQRT(Inputs!$B$38)*C109+SQRT(1-Inputs!$B$38)*_xlfn.NORM.S.INV(RAND())</f>
        <v>1.8260158683071648</v>
      </c>
      <c r="O109" s="24">
        <f ca="1">SQRT(Inputs!$B$38)*D109+SQRT(1-Inputs!$B$38)*_xlfn.NORM.S.INV(RAND())</f>
        <v>-1.1918775147348875</v>
      </c>
      <c r="P109" s="24">
        <f ca="1">SQRT(Inputs!$B$38)*E109+SQRT(1-Inputs!$B$38)*_xlfn.NORM.S.INV(RAND())</f>
        <v>4.9045364691893023E-2</v>
      </c>
      <c r="Q109" s="24">
        <f ca="1">SQRT(Inputs!$B$38)*F109+SQRT(1-Inputs!$B$38)*_xlfn.NORM.S.INV(RAND())</f>
        <v>-1.375103579158822</v>
      </c>
      <c r="R109" s="24">
        <f ca="1">SQRT(Inputs!$B$38)*G109+SQRT(1-Inputs!$B$38)*_xlfn.NORM.S.INV(RAND())</f>
        <v>0.43187295689010907</v>
      </c>
      <c r="S109" s="24">
        <f ca="1">SQRT(Inputs!$B$38)*H109+SQRT(1-Inputs!$B$38)*_xlfn.NORM.S.INV(RAND())</f>
        <v>0.97651037147414566</v>
      </c>
      <c r="T109" s="24">
        <f ca="1">SQRT(Inputs!$B$38)*I109+SQRT(1-Inputs!$B$38)*_xlfn.NORM.S.INV(RAND())</f>
        <v>0.58952758376808234</v>
      </c>
      <c r="U109" s="24">
        <f ca="1">SQRT(Inputs!$B$38)*J109+SQRT(1-Inputs!$B$38)*_xlfn.NORM.S.INV(RAND())</f>
        <v>-1.0063218560586704</v>
      </c>
      <c r="V109" s="24">
        <f ca="1">SQRT(Inputs!$B$38)*K109+SQRT(1-Inputs!$B$38)*_xlfn.NORM.S.INV(RAND())</f>
        <v>-1.493243717965103</v>
      </c>
      <c r="W109" s="24">
        <f ca="1">SQRT(Inputs!$B$38)*L109+SQRT(1-Inputs!$B$38)*_xlfn.NORM.S.INV(RAND())</f>
        <v>1.6534223475005865</v>
      </c>
      <c r="X109" s="24">
        <f ca="1">SQRT(Inputs!$B$38)*M109+SQRT(1-Inputs!$B$38)*_xlfn.NORM.S.INV(RAND())</f>
        <v>0.43081055636305071</v>
      </c>
      <c r="Y109" s="24">
        <f ca="1">SQRT(Inputs!$B$38)*C109+SQRT(1-Inputs!$B$38)*_xlfn.NORM.S.INV(RAND())</f>
        <v>0.92279358446484216</v>
      </c>
      <c r="Z109" s="24">
        <f ca="1">SQRT(Inputs!$B$38)*D109+SQRT(1-Inputs!$B$38)*_xlfn.NORM.S.INV(RAND())</f>
        <v>-0.44575394907500449</v>
      </c>
      <c r="AA109" s="24">
        <f ca="1">SQRT(Inputs!$B$38)*E109+SQRT(1-Inputs!$B$38)*_xlfn.NORM.S.INV(RAND())</f>
        <v>0.11418558264755507</v>
      </c>
      <c r="AB109" s="24">
        <f ca="1">SQRT(Inputs!$B$38)*F109+SQRT(1-Inputs!$B$38)*_xlfn.NORM.S.INV(RAND())</f>
        <v>-1.8940340272079754</v>
      </c>
      <c r="AC109" s="24">
        <f ca="1">SQRT(Inputs!$B$38)*G109+SQRT(1-Inputs!$B$38)*_xlfn.NORM.S.INV(RAND())</f>
        <v>-0.69741071920339881</v>
      </c>
      <c r="AD109" s="24">
        <f ca="1">SQRT(Inputs!$B$38)*H109+SQRT(1-Inputs!$B$38)*_xlfn.NORM.S.INV(RAND())</f>
        <v>-0.14135090468803768</v>
      </c>
      <c r="AE109" s="24">
        <f ca="1">SQRT(Inputs!$B$38)*I109+SQRT(1-Inputs!$B$38)*_xlfn.NORM.S.INV(RAND())</f>
        <v>-4.6135823785634522E-2</v>
      </c>
      <c r="AF109" s="24">
        <f ca="1">SQRT(Inputs!$B$38)*J109+SQRT(1-Inputs!$B$38)*_xlfn.NORM.S.INV(RAND())</f>
        <v>-1.2006369099908587</v>
      </c>
      <c r="AG109" s="24">
        <f ca="1">SQRT(Inputs!$B$38)*K109+SQRT(1-Inputs!$B$38)*_xlfn.NORM.S.INV(RAND())</f>
        <v>-0.84113652729980415</v>
      </c>
      <c r="AH109" s="24">
        <f ca="1">SQRT(Inputs!$B$38)*L109+SQRT(1-Inputs!$B$38)*_xlfn.NORM.S.INV(RAND())</f>
        <v>0.32173662342798459</v>
      </c>
      <c r="AI109" s="24">
        <f ca="1">SQRT(Inputs!$B$38)*M109+SQRT(1-Inputs!$B$38)*_xlfn.NORM.S.INV(RAND())</f>
        <v>-0.36862157980140403</v>
      </c>
      <c r="AJ109" s="24">
        <f ca="1">SQRT(Inputs!$B$38)*C109+SQRT(1-Inputs!$B$38)*_xlfn.NORM.S.INV(RAND())</f>
        <v>-0.57316294375187449</v>
      </c>
      <c r="AK109" s="24">
        <f ca="1">SQRT(Inputs!$B$38)*D109+SQRT(1-Inputs!$B$38)*_xlfn.NORM.S.INV(RAND())</f>
        <v>1.2173932340135516</v>
      </c>
      <c r="AL109" s="24">
        <f ca="1">SQRT(Inputs!$B$38)*E109+SQRT(1-Inputs!$B$38)*_xlfn.NORM.S.INV(RAND())</f>
        <v>-0.64453738420946305</v>
      </c>
      <c r="AM109" s="24">
        <f ca="1">SQRT(Inputs!$B$38)*F109+SQRT(1-Inputs!$B$38)*_xlfn.NORM.S.INV(RAND())</f>
        <v>-1.2534196985621793</v>
      </c>
      <c r="AN109" s="24">
        <f ca="1">SQRT(Inputs!$B$38)*G109+SQRT(1-Inputs!$B$38)*_xlfn.NORM.S.INV(RAND())</f>
        <v>8.7858822124597058E-2</v>
      </c>
      <c r="AO109" s="24">
        <f ca="1">SQRT(Inputs!$B$38)*H109+SQRT(1-Inputs!$B$38)*_xlfn.NORM.S.INV(RAND())</f>
        <v>-0.29959354429207125</v>
      </c>
      <c r="AP109" s="24">
        <f ca="1">SQRT(Inputs!$B$38)*I109+SQRT(1-Inputs!$B$38)*_xlfn.NORM.S.INV(RAND())</f>
        <v>0.9701902537411905</v>
      </c>
      <c r="AQ109" s="24">
        <f ca="1">SQRT(Inputs!$B$38)*J109+SQRT(1-Inputs!$B$38)*_xlfn.NORM.S.INV(RAND())</f>
        <v>-0.62964104698186818</v>
      </c>
      <c r="AR109" s="24">
        <f ca="1">SQRT(Inputs!$B$38)*K109+SQRT(1-Inputs!$B$38)*_xlfn.NORM.S.INV(RAND())</f>
        <v>-0.41447338446827386</v>
      </c>
      <c r="AS109" s="24">
        <f ca="1">SQRT(Inputs!$B$38)*L109+SQRT(1-Inputs!$B$38)*_xlfn.NORM.S.INV(RAND())</f>
        <v>-0.73035669322488217</v>
      </c>
      <c r="AT109" s="24">
        <f ca="1">SQRT(Inputs!$B$38)*M109+SQRT(1-Inputs!$B$38)*_xlfn.NORM.S.INV(RAND())</f>
        <v>2.0999435500793298</v>
      </c>
      <c r="AU109" s="15">
        <f ca="1">Inputs!$B$6*EXP($B$8-0.5*C$5^2+C$5*N109)</f>
        <v>6668.8000511688069</v>
      </c>
      <c r="AV109" s="15">
        <f t="shared" ca="1" si="37"/>
        <v>6812.6330018949884</v>
      </c>
      <c r="AW109" s="15">
        <f t="shared" ca="1" si="38"/>
        <v>8361.9328438322755</v>
      </c>
      <c r="AX109" s="15">
        <f t="shared" ca="1" si="39"/>
        <v>8597.5897430365567</v>
      </c>
      <c r="AY109" s="15">
        <f t="shared" ca="1" si="40"/>
        <v>11050.678528976243</v>
      </c>
      <c r="AZ109" s="15">
        <f t="shared" ca="1" si="41"/>
        <v>15049.631892313662</v>
      </c>
      <c r="BA109" s="15">
        <f t="shared" ca="1" si="42"/>
        <v>19589.007574790092</v>
      </c>
      <c r="BB109" s="15">
        <f t="shared" ca="1" si="43"/>
        <v>21682.785232027738</v>
      </c>
      <c r="BC109" s="15">
        <f t="shared" ca="1" si="44"/>
        <v>22991.143250419391</v>
      </c>
      <c r="BD109" s="15">
        <f t="shared" ca="1" si="45"/>
        <v>32877.131282270122</v>
      </c>
      <c r="BE109" s="15">
        <f t="shared" ca="1" si="46"/>
        <v>41898.91597661312</v>
      </c>
      <c r="BF109" s="15">
        <f ca="1">Inputs!$B$13*EXP($B$9-0.5*C$6^2+C$6*Y109)</f>
        <v>16607.520733375364</v>
      </c>
      <c r="BG109" s="15">
        <f t="shared" ca="1" si="47"/>
        <v>18675.97950653746</v>
      </c>
      <c r="BH109" s="15">
        <f t="shared" ca="1" si="48"/>
        <v>23254.880802553638</v>
      </c>
      <c r="BI109" s="15">
        <f t="shared" ca="1" si="49"/>
        <v>21268.633501501601</v>
      </c>
      <c r="BJ109" s="15">
        <f t="shared" ca="1" si="50"/>
        <v>23580.225220382188</v>
      </c>
      <c r="BK109" s="15">
        <f t="shared" ca="1" si="51"/>
        <v>28388.656288708513</v>
      </c>
      <c r="BL109" s="15">
        <f t="shared" ca="1" si="52"/>
        <v>34664.166849360096</v>
      </c>
      <c r="BM109" s="15">
        <f t="shared" ca="1" si="53"/>
        <v>36705.650324942078</v>
      </c>
      <c r="BN109" s="15">
        <f t="shared" ca="1" si="54"/>
        <v>40814.798852358173</v>
      </c>
      <c r="BO109" s="15">
        <f t="shared" ca="1" si="55"/>
        <v>52132.066992761102</v>
      </c>
      <c r="BP109" s="15">
        <f t="shared" ca="1" si="56"/>
        <v>61540.247735637451</v>
      </c>
      <c r="BQ109" s="15">
        <f ca="1">Inputs!$B$20*EXP($B$10-0.5*C$7^2+C$7*AJ109)</f>
        <v>3500.4181507019321</v>
      </c>
      <c r="BR109" s="15">
        <f t="shared" ca="1" si="57"/>
        <v>6991.4201805238881</v>
      </c>
      <c r="BS109" s="15">
        <f t="shared" ca="1" si="58"/>
        <v>7956.0925366736492</v>
      </c>
      <c r="BT109" s="15">
        <f t="shared" ca="1" si="59"/>
        <v>7895.7650139420057</v>
      </c>
      <c r="BU109" s="15">
        <f t="shared" ca="1" si="60"/>
        <v>11177.703913877795</v>
      </c>
      <c r="BV109" s="15">
        <f t="shared" ca="1" si="61"/>
        <v>14536.364574716496</v>
      </c>
      <c r="BW109" s="15">
        <f t="shared" ca="1" si="62"/>
        <v>24908.417341528526</v>
      </c>
      <c r="BX109" s="15">
        <f t="shared" ca="1" si="63"/>
        <v>30707.10814581277</v>
      </c>
      <c r="BY109" s="15">
        <f t="shared" ca="1" si="64"/>
        <v>39745.738752368146</v>
      </c>
      <c r="BZ109" s="15">
        <f t="shared" ca="1" si="65"/>
        <v>48761.983676278011</v>
      </c>
      <c r="CA109" s="15">
        <f t="shared" ca="1" si="66"/>
        <v>99477.737782964148</v>
      </c>
      <c r="CB109" s="15">
        <f ca="1">(AU109*DCF!C$10-DCF!C$5*MAX(AU109*DCF!C$10,0)-MAX(AU109-Inputs!$B$6,0)/Inputs!$B$10)*DCF!C$6</f>
        <v>1030.906222113078</v>
      </c>
      <c r="CC109" s="15">
        <f ca="1">(AV109*DCF!D$10-DCF!D$5*MAX(AV109*DCF!D$10,0)-MAX(AV109-AU109,0)/Inputs!$B$10)*DCF!D$6</f>
        <v>1625.4632394794753</v>
      </c>
      <c r="CD109" s="15">
        <f ca="1">(AW109*DCF!E$10-DCF!E$5*MAX(AW109*DCF!E$10,0)-MAX(AW109-AV109,0)/Inputs!$B$10)*DCF!E$6</f>
        <v>1581.6706993634925</v>
      </c>
      <c r="CE109" s="15">
        <f ca="1">(AX109*DCF!F$10-DCF!F$5*MAX(AX109*DCF!F$10,0)-MAX(AX109-AW109,0)/Inputs!$B$10)*DCF!F$6</f>
        <v>1827.8057809656307</v>
      </c>
      <c r="CF109" s="15">
        <f ca="1">(AY109*DCF!G$10-DCF!G$5*MAX(AY109*DCF!G$10,0)-MAX(AY109-AX109,0)/Inputs!$B$10)*DCF!G$6</f>
        <v>1805.3540723270862</v>
      </c>
      <c r="CG109" s="15">
        <f ca="1">(AZ109*DCF!H$10-DCF!H$5*MAX(AZ109*DCF!H$10,0)-MAX(AZ109-AY109,0)/Inputs!$B$10)*DCF!H$6</f>
        <v>2211.8109663428213</v>
      </c>
      <c r="CH109" s="15">
        <f ca="1">(BA109*DCF!I$10-DCF!I$5*MAX(BA109*DCF!I$10,0)-MAX(BA109-AZ109,0)/Inputs!$B$10)*DCF!I$6</f>
        <v>2833.5804174668783</v>
      </c>
      <c r="CI109" s="15">
        <f ca="1">(BB109*DCF!J$10-DCF!J$5*MAX(BB109*DCF!J$10,0)-MAX(BB109-BA109,0)/Inputs!$B$10)*DCF!J$6</f>
        <v>3403.5387556425449</v>
      </c>
      <c r="CJ109" s="15">
        <f ca="1">(BC109*DCF!K$10-DCF!K$5*MAX(BC109*DCF!K$10,0)-MAX(BC109-BB109,0)/Inputs!$B$10)*DCF!K$6</f>
        <v>3518.0546177277838</v>
      </c>
      <c r="CK109" s="15">
        <f ca="1">(BD109*DCF!L$10-DCF!L$5*MAX(BD109*DCF!L$10,0)-MAX(BD109-BC109,0)/Inputs!$B$10)*DCF!L$6</f>
        <v>3680.0782671999104</v>
      </c>
      <c r="CL109" s="15">
        <f ca="1">(BE109*DCF!M$10-DCF!M$5*MAX(BE109*DCF!M$10,0)-MAX(BE109-BD109,0)/Inputs!$B$10)*DCF!M$6</f>
        <v>4834.7303881583903</v>
      </c>
      <c r="CM109" s="15">
        <f ca="1">(BF109*DCF!C$28-DCF!C$5*MAX(BF109*DCF!C$28,0)-MAX(BF109-Inputs!$B$13,0)/Inputs!$B$17)*DCF!C$6</f>
        <v>3862.8434266568074</v>
      </c>
      <c r="CN109" s="15">
        <f ca="1">(BG109*DCF!D$28-DCF!D$5*MAX(BG109*DCF!D$28,0)-MAX(BG109-BF109,0)/Inputs!$B$17)*DCF!D$6</f>
        <v>5059.2096095544448</v>
      </c>
      <c r="CO109" s="15">
        <f ca="1">(BH109*DCF!E$28-DCF!E$5*MAX(BH109*DCF!E$28,0)-MAX(BH109-BG109,0)/Inputs!$B$17)*DCF!E$6</f>
        <v>5683.7579121376057</v>
      </c>
      <c r="CP109" s="15">
        <f ca="1">(BI109*DCF!F$28-DCF!F$5*MAX(BI109*DCF!F$28,0)-MAX(BI109-BH109,0)/Inputs!$B$17)*DCF!F$6</f>
        <v>5773.8737615075106</v>
      </c>
      <c r="CQ109" s="15">
        <f ca="1">(BJ109*DCF!G$28-DCF!G$5*MAX(BJ109*DCF!G$28,0)-MAX(BJ109-BI109,0)/Inputs!$B$17)*DCF!G$6</f>
        <v>5729.2814447035453</v>
      </c>
      <c r="CR109" s="15">
        <f ca="1">(BK109*DCF!H$28-DCF!H$5*MAX(BK109*DCF!H$28,0)-MAX(BK109-BJ109,0)/Inputs!$B$17)*DCF!H$6</f>
        <v>6273.7326581577981</v>
      </c>
      <c r="CS109" s="15">
        <f ca="1">(BL109*DCF!I$28-DCF!I$5*MAX(BL109*DCF!I$28,0)-MAX(BL109-BK109,0)/Inputs!$B$17)*DCF!I$6</f>
        <v>7250.6559578867545</v>
      </c>
      <c r="CT109" s="15">
        <f ca="1">(BM109*DCF!J$28-DCF!J$5*MAX(BM109*DCF!J$28,0)-MAX(BM109-BL109,0)/Inputs!$B$17)*DCF!J$6</f>
        <v>7917.7231619018585</v>
      </c>
      <c r="CU109" s="15">
        <f ca="1">(BN109*DCF!K$28-DCF!K$5*MAX(BN109*DCF!K$28,0)-MAX(BN109-BM109,0)/Inputs!$B$17)*DCF!K$6</f>
        <v>8116.0852148030235</v>
      </c>
      <c r="CV109" s="15">
        <f ca="1">(BO109*DCF!L$28-DCF!L$5*MAX(BO109*DCF!L$28,0)-MAX(BO109-BN109,0)/Inputs!$B$17)*DCF!L$6</f>
        <v>9120.8738490827673</v>
      </c>
      <c r="CW109" s="15">
        <f ca="1">(BP109*DCF!M$28-DCF!M$5*MAX(BP109*DCF!M$28,0)-MAX(BP109-BO109,0)/Inputs!$B$17)*DCF!M$6</f>
        <v>10595.413975703963</v>
      </c>
      <c r="CX109" s="15">
        <f ca="1">(BQ109*DCF!C$46-DCF!C$5*MAX(BQ109*DCF!C$46,0)-MAX(BQ109-Inputs!$B$20,0)/Inputs!$B$24)*DCF!C$6</f>
        <v>-946.71003512835932</v>
      </c>
      <c r="CY109" s="15">
        <f ca="1">(BR109*DCF!D$46-DCF!D$5*MAX(BR109*DCF!D$46,0)-MAX(BR109-BQ109,0)/Inputs!$B$24)*DCF!D$6</f>
        <v>-2682.8539709664083</v>
      </c>
      <c r="CZ109" s="15">
        <f ca="1">(BS109*DCF!E$46-DCF!E$5*MAX(BS109*DCF!E$46,0)-MAX(BS109-BR109,0)/Inputs!$B$24)*DCF!E$6</f>
        <v>-1321.0690808423885</v>
      </c>
      <c r="DA109" s="15">
        <f ca="1">(BT109*DCF!F$46-DCF!F$5*MAX(BT109*DCF!F$46,0)-MAX(BT109-BS109,0)/Inputs!$B$24)*DCF!F$6</f>
        <v>-575.0195291497788</v>
      </c>
      <c r="DB109" s="15">
        <f ca="1">(BU109*DCF!G$46-DCF!G$5*MAX(BU109*DCF!G$46,0)-MAX(BU109-BT109,0)/Inputs!$B$24)*DCF!G$6</f>
        <v>-1479.9752779597632</v>
      </c>
      <c r="DC109" s="15">
        <f ca="1">(BV109*DCF!H$46-DCF!H$5*MAX(BV109*DCF!H$46,0)-MAX(BV109-BU109,0)/Inputs!$B$24)*DCF!H$6</f>
        <v>-1043.6832215003294</v>
      </c>
      <c r="DD109" s="15">
        <f ca="1">(BW109*DCF!I$46-DCF!I$5*MAX(BW109*DCF!I$46,0)-MAX(BW109-BV109,0)/Inputs!$B$24)*DCF!I$6</f>
        <v>-2402.1455485346596</v>
      </c>
      <c r="DE109" s="15">
        <f ca="1">(BX109*DCF!J$46-DCF!J$5*MAX(BX109*DCF!J$46,0)-MAX(BX109-BW109,0)/Inputs!$B$24)*DCF!J$6</f>
        <v>-249.63981764452888</v>
      </c>
      <c r="DF109" s="15">
        <f ca="1">(BY109*DCF!K$46-DCF!K$5*MAX(BY109*DCF!K$46,0)-MAX(BY109-BX109,0)/Inputs!$B$24)*DCF!K$6</f>
        <v>56.185380131684404</v>
      </c>
      <c r="DG109" s="15">
        <f ca="1">(BZ109*DCF!L$46-DCF!L$5*MAX(BZ109*DCF!L$46,0)-MAX(BZ109-BY109,0)/Inputs!$B$24)*DCF!L$6</f>
        <v>1330.2844690304269</v>
      </c>
      <c r="DH109" s="15">
        <f ca="1">(CA109*DCF!M$46-DCF!M$5*MAX(CA109*DCF!M$46,0)-MAX(CA109-BZ109,0)/Inputs!$B$24)*DCF!M$6</f>
        <v>-2803.7786226702024</v>
      </c>
      <c r="DI109" s="15">
        <f ca="1">SUM(CB109:CL109)+BE109*DCF!M$10*(1+Inputs!$B$30)*(1-Inputs!$B$33)*(1-Inputs!$B$30/Inputs!$B$31)/(Inputs!$B$29-Inputs!$B$30)*DCF!M$6</f>
        <v>144958.23064550664</v>
      </c>
      <c r="DJ109" s="15">
        <f ca="1">SUM(CM109:CW109)+BP109*DCF!M$28*(1+Inputs!$B$30)*(1-Inputs!$B$33)*(1-Inputs!$B$30/Inputs!$B$31)/(Inputs!$B$29-Inputs!$B$30)*DCF!M$6</f>
        <v>303739.88195050712</v>
      </c>
      <c r="DK109" s="15">
        <f ca="1">SUM(CX109:DH109)+CA109*DCF!M$46*(1+Inputs!$B$30)*(1-Inputs!$B$33)*(1-Inputs!$B$30/Inputs!$B$31)/(Inputs!$B$29-Inputs!$B$30)*DCF!M$6</f>
        <v>141685.96124859291</v>
      </c>
      <c r="DM109" s="15">
        <f ca="1">DI109+DJ109+DK109+Inputs!$B$34+Inputs!$B$36-Inputs!$B$35</f>
        <v>667235.07384460664</v>
      </c>
    </row>
    <row r="110" spans="1:117" x14ac:dyDescent="0.75">
      <c r="A110" s="11">
        <v>97</v>
      </c>
      <c r="C110" s="24">
        <f t="shared" ca="1" si="69"/>
        <v>0.86056621867376026</v>
      </c>
      <c r="D110" s="24">
        <f t="shared" ca="1" si="69"/>
        <v>-1.0806552758380634</v>
      </c>
      <c r="E110" s="24">
        <f t="shared" ca="1" si="69"/>
        <v>-1.1841168649002844</v>
      </c>
      <c r="F110" s="24">
        <f t="shared" ca="1" si="69"/>
        <v>-0.70131225841843958</v>
      </c>
      <c r="G110" s="24">
        <f t="shared" ca="1" si="69"/>
        <v>0.45252752991964351</v>
      </c>
      <c r="H110" s="24">
        <f t="shared" ca="1" si="69"/>
        <v>-1.1034000380320705</v>
      </c>
      <c r="I110" s="24">
        <f t="shared" ca="1" si="69"/>
        <v>1.4083531903158799</v>
      </c>
      <c r="J110" s="24">
        <f t="shared" ca="1" si="69"/>
        <v>0.13514729651376939</v>
      </c>
      <c r="K110" s="24">
        <f t="shared" ca="1" si="69"/>
        <v>-0.30568626175989339</v>
      </c>
      <c r="L110" s="24">
        <f t="shared" ca="1" si="69"/>
        <v>1.2784495779520775</v>
      </c>
      <c r="M110" s="24">
        <f t="shared" ca="1" si="69"/>
        <v>0.1728656424507492</v>
      </c>
      <c r="N110" s="24">
        <f ca="1">SQRT(Inputs!$B$38)*C110+SQRT(1-Inputs!$B$38)*_xlfn.NORM.S.INV(RAND())</f>
        <v>0.43811723946311748</v>
      </c>
      <c r="O110" s="24">
        <f ca="1">SQRT(Inputs!$B$38)*D110+SQRT(1-Inputs!$B$38)*_xlfn.NORM.S.INV(RAND())</f>
        <v>-1.9577397308622846</v>
      </c>
      <c r="P110" s="24">
        <f ca="1">SQRT(Inputs!$B$38)*E110+SQRT(1-Inputs!$B$38)*_xlfn.NORM.S.INV(RAND())</f>
        <v>-4.2687750220963716E-2</v>
      </c>
      <c r="Q110" s="24">
        <f ca="1">SQRT(Inputs!$B$38)*F110+SQRT(1-Inputs!$B$38)*_xlfn.NORM.S.INV(RAND())</f>
        <v>0.23406762587888924</v>
      </c>
      <c r="R110" s="24">
        <f ca="1">SQRT(Inputs!$B$38)*G110+SQRT(1-Inputs!$B$38)*_xlfn.NORM.S.INV(RAND())</f>
        <v>-3.6420257531975447E-2</v>
      </c>
      <c r="S110" s="24">
        <f ca="1">SQRT(Inputs!$B$38)*H110+SQRT(1-Inputs!$B$38)*_xlfn.NORM.S.INV(RAND())</f>
        <v>-0.60081138607630624</v>
      </c>
      <c r="T110" s="24">
        <f ca="1">SQRT(Inputs!$B$38)*I110+SQRT(1-Inputs!$B$38)*_xlfn.NORM.S.INV(RAND())</f>
        <v>0.41459726921485923</v>
      </c>
      <c r="U110" s="24">
        <f ca="1">SQRT(Inputs!$B$38)*J110+SQRT(1-Inputs!$B$38)*_xlfn.NORM.S.INV(RAND())</f>
        <v>1.6094254165954125</v>
      </c>
      <c r="V110" s="24">
        <f ca="1">SQRT(Inputs!$B$38)*K110+SQRT(1-Inputs!$B$38)*_xlfn.NORM.S.INV(RAND())</f>
        <v>-0.73726028599685001</v>
      </c>
      <c r="W110" s="24">
        <f ca="1">SQRT(Inputs!$B$38)*L110+SQRT(1-Inputs!$B$38)*_xlfn.NORM.S.INV(RAND())</f>
        <v>1.0064015502778869</v>
      </c>
      <c r="X110" s="24">
        <f ca="1">SQRT(Inputs!$B$38)*M110+SQRT(1-Inputs!$B$38)*_xlfn.NORM.S.INV(RAND())</f>
        <v>1.9067352404660243</v>
      </c>
      <c r="Y110" s="24">
        <f ca="1">SQRT(Inputs!$B$38)*C110+SQRT(1-Inputs!$B$38)*_xlfn.NORM.S.INV(RAND())</f>
        <v>0.88256566570025685</v>
      </c>
      <c r="Z110" s="24">
        <f ca="1">SQRT(Inputs!$B$38)*D110+SQRT(1-Inputs!$B$38)*_xlfn.NORM.S.INV(RAND())</f>
        <v>-0.29298207834191831</v>
      </c>
      <c r="AA110" s="24">
        <f ca="1">SQRT(Inputs!$B$38)*E110+SQRT(1-Inputs!$B$38)*_xlfn.NORM.S.INV(RAND())</f>
        <v>-0.85853136638007965</v>
      </c>
      <c r="AB110" s="24">
        <f ca="1">SQRT(Inputs!$B$38)*F110+SQRT(1-Inputs!$B$38)*_xlfn.NORM.S.INV(RAND())</f>
        <v>-0.21030802719700625</v>
      </c>
      <c r="AC110" s="24">
        <f ca="1">SQRT(Inputs!$B$38)*G110+SQRT(1-Inputs!$B$38)*_xlfn.NORM.S.INV(RAND())</f>
        <v>-1.3383843654932801</v>
      </c>
      <c r="AD110" s="24">
        <f ca="1">SQRT(Inputs!$B$38)*H110+SQRT(1-Inputs!$B$38)*_xlfn.NORM.S.INV(RAND())</f>
        <v>0.90113058981096039</v>
      </c>
      <c r="AE110" s="24">
        <f ca="1">SQRT(Inputs!$B$38)*I110+SQRT(1-Inputs!$B$38)*_xlfn.NORM.S.INV(RAND())</f>
        <v>1.0577321394196706</v>
      </c>
      <c r="AF110" s="24">
        <f ca="1">SQRT(Inputs!$B$38)*J110+SQRT(1-Inputs!$B$38)*_xlfn.NORM.S.INV(RAND())</f>
        <v>-1.0560889206266932</v>
      </c>
      <c r="AG110" s="24">
        <f ca="1">SQRT(Inputs!$B$38)*K110+SQRT(1-Inputs!$B$38)*_xlfn.NORM.S.INV(RAND())</f>
        <v>-7.3735603620900939E-2</v>
      </c>
      <c r="AH110" s="24">
        <f ca="1">SQRT(Inputs!$B$38)*L110+SQRT(1-Inputs!$B$38)*_xlfn.NORM.S.INV(RAND())</f>
        <v>0.871549047604123</v>
      </c>
      <c r="AI110" s="24">
        <f ca="1">SQRT(Inputs!$B$38)*M110+SQRT(1-Inputs!$B$38)*_xlfn.NORM.S.INV(RAND())</f>
        <v>0.56270049448915749</v>
      </c>
      <c r="AJ110" s="24">
        <f ca="1">SQRT(Inputs!$B$38)*C110+SQRT(1-Inputs!$B$38)*_xlfn.NORM.S.INV(RAND())</f>
        <v>0.33083092608683873</v>
      </c>
      <c r="AK110" s="24">
        <f ca="1">SQRT(Inputs!$B$38)*D110+SQRT(1-Inputs!$B$38)*_xlfn.NORM.S.INV(RAND())</f>
        <v>-0.42769561340263762</v>
      </c>
      <c r="AL110" s="24">
        <f ca="1">SQRT(Inputs!$B$38)*E110+SQRT(1-Inputs!$B$38)*_xlfn.NORM.S.INV(RAND())</f>
        <v>-1.9965149317422659E-2</v>
      </c>
      <c r="AM110" s="24">
        <f ca="1">SQRT(Inputs!$B$38)*F110+SQRT(1-Inputs!$B$38)*_xlfn.NORM.S.INV(RAND())</f>
        <v>-0.69922545075134268</v>
      </c>
      <c r="AN110" s="24">
        <f ca="1">SQRT(Inputs!$B$38)*G110+SQRT(1-Inputs!$B$38)*_xlfn.NORM.S.INV(RAND())</f>
        <v>6.6078024675482461E-2</v>
      </c>
      <c r="AO110" s="24">
        <f ca="1">SQRT(Inputs!$B$38)*H110+SQRT(1-Inputs!$B$38)*_xlfn.NORM.S.INV(RAND())</f>
        <v>-0.71241809138192769</v>
      </c>
      <c r="AP110" s="24">
        <f ca="1">SQRT(Inputs!$B$38)*I110+SQRT(1-Inputs!$B$38)*_xlfn.NORM.S.INV(RAND())</f>
        <v>1.0685701931045257</v>
      </c>
      <c r="AQ110" s="24">
        <f ca="1">SQRT(Inputs!$B$38)*J110+SQRT(1-Inputs!$B$38)*_xlfn.NORM.S.INV(RAND())</f>
        <v>-0.20831427869858574</v>
      </c>
      <c r="AR110" s="24">
        <f ca="1">SQRT(Inputs!$B$38)*K110+SQRT(1-Inputs!$B$38)*_xlfn.NORM.S.INV(RAND())</f>
        <v>-2.1136987607632829E-3</v>
      </c>
      <c r="AS110" s="24">
        <f ca="1">SQRT(Inputs!$B$38)*L110+SQRT(1-Inputs!$B$38)*_xlfn.NORM.S.INV(RAND())</f>
        <v>0.86362479488227517</v>
      </c>
      <c r="AT110" s="24">
        <f ca="1">SQRT(Inputs!$B$38)*M110+SQRT(1-Inputs!$B$38)*_xlfn.NORM.S.INV(RAND())</f>
        <v>-0.4056726470148444</v>
      </c>
      <c r="AU110" s="15">
        <f ca="1">Inputs!$B$6*EXP($B$8-0.5*C$5^2+C$5*N110)</f>
        <v>5326.9376433997295</v>
      </c>
      <c r="AV110" s="15">
        <f t="shared" ca="1" si="37"/>
        <v>4862.2875032519041</v>
      </c>
      <c r="AW110" s="15">
        <f t="shared" ca="1" si="38"/>
        <v>5894.6600001465422</v>
      </c>
      <c r="AX110" s="15">
        <f t="shared" ca="1" si="39"/>
        <v>7410.3492879626147</v>
      </c>
      <c r="AY110" s="15">
        <f t="shared" ca="1" si="40"/>
        <v>9017.7648469333326</v>
      </c>
      <c r="AZ110" s="15">
        <f t="shared" ca="1" si="41"/>
        <v>10322.897077442987</v>
      </c>
      <c r="BA110" s="15">
        <f t="shared" ca="1" si="42"/>
        <v>13192.801376618503</v>
      </c>
      <c r="BB110" s="15">
        <f t="shared" ca="1" si="43"/>
        <v>18978.223809147377</v>
      </c>
      <c r="BC110" s="15">
        <f t="shared" ca="1" si="44"/>
        <v>21646.799847466536</v>
      </c>
      <c r="BD110" s="15">
        <f t="shared" ca="1" si="45"/>
        <v>29136.967972289898</v>
      </c>
      <c r="BE110" s="15">
        <f t="shared" ca="1" si="46"/>
        <v>42475.101959003994</v>
      </c>
      <c r="BF110" s="15">
        <f ca="1">Inputs!$B$13*EXP($B$9-0.5*C$6^2+C$6*Y110)</f>
        <v>16475.600963257322</v>
      </c>
      <c r="BG110" s="15">
        <f t="shared" ca="1" si="47"/>
        <v>19045.464715910031</v>
      </c>
      <c r="BH110" s="15">
        <f t="shared" ca="1" si="48"/>
        <v>20181.64559101711</v>
      </c>
      <c r="BI110" s="15">
        <f t="shared" ca="1" si="49"/>
        <v>23918.449940988408</v>
      </c>
      <c r="BJ110" s="15">
        <f t="shared" ca="1" si="50"/>
        <v>24177.723723225597</v>
      </c>
      <c r="BK110" s="15">
        <f t="shared" ca="1" si="51"/>
        <v>33546.742706437413</v>
      </c>
      <c r="BL110" s="15">
        <f t="shared" ca="1" si="52"/>
        <v>47262.099003344636</v>
      </c>
      <c r="BM110" s="15">
        <f t="shared" ca="1" si="53"/>
        <v>50952.291657144153</v>
      </c>
      <c r="BN110" s="15">
        <f t="shared" ca="1" si="54"/>
        <v>62113.659314779827</v>
      </c>
      <c r="BO110" s="15">
        <f t="shared" ca="1" si="55"/>
        <v>84572.7205480259</v>
      </c>
      <c r="BP110" s="15">
        <f t="shared" ca="1" si="56"/>
        <v>110945.41547964286</v>
      </c>
      <c r="BQ110" s="15">
        <f ca="1">Inputs!$B$20*EXP($B$10-0.5*C$7^2+C$7*AJ110)</f>
        <v>4823.5656159319751</v>
      </c>
      <c r="BR110" s="15">
        <f t="shared" ca="1" si="57"/>
        <v>5713.7031415131942</v>
      </c>
      <c r="BS110" s="15">
        <f t="shared" ca="1" si="58"/>
        <v>7779.5663345268913</v>
      </c>
      <c r="BT110" s="15">
        <f t="shared" ca="1" si="59"/>
        <v>8928.7121122711887</v>
      </c>
      <c r="BU110" s="15">
        <f t="shared" ca="1" si="60"/>
        <v>12573.562536981795</v>
      </c>
      <c r="BV110" s="15">
        <f t="shared" ca="1" si="61"/>
        <v>14899.385411831854</v>
      </c>
      <c r="BW110" s="15">
        <f t="shared" ca="1" si="62"/>
        <v>26067.631823221865</v>
      </c>
      <c r="BX110" s="15">
        <f t="shared" ca="1" si="63"/>
        <v>34968.507581884987</v>
      </c>
      <c r="BY110" s="15">
        <f t="shared" ca="1" si="64"/>
        <v>48977.007142382659</v>
      </c>
      <c r="BZ110" s="15">
        <f t="shared" ca="1" si="65"/>
        <v>80545.88365422572</v>
      </c>
      <c r="CA110" s="15">
        <f t="shared" ca="1" si="66"/>
        <v>105273.30999879377</v>
      </c>
      <c r="CB110" s="15">
        <f ca="1">(AU110*DCF!C$10-DCF!C$5*MAX(AU110*DCF!C$10,0)-MAX(AU110-Inputs!$B$6,0)/Inputs!$B$10)*DCF!C$6</f>
        <v>1040.4739402551313</v>
      </c>
      <c r="CC110" s="15">
        <f ca="1">(AV110*DCF!D$10-DCF!D$5*MAX(AV110*DCF!D$10,0)-MAX(AV110-AU110,0)/Inputs!$B$10)*DCF!D$6</f>
        <v>1185.1496380010979</v>
      </c>
      <c r="CD110" s="15">
        <f ca="1">(AW110*DCF!E$10-DCF!E$5*MAX(AW110*DCF!E$10,0)-MAX(AW110-AV110,0)/Inputs!$B$10)*DCF!E$6</f>
        <v>1128.4501203666193</v>
      </c>
      <c r="CE110" s="15">
        <f ca="1">(AX110*DCF!F$10-DCF!F$5*MAX(AX110*DCF!F$10,0)-MAX(AX110-AW110,0)/Inputs!$B$10)*DCF!F$6</f>
        <v>1302.2900773629724</v>
      </c>
      <c r="CF110" s="15">
        <f ca="1">(AY110*DCF!G$10-DCF!G$5*MAX(AY110*DCF!G$10,0)-MAX(AY110-AX110,0)/Inputs!$B$10)*DCF!G$6</f>
        <v>1549.04585392328</v>
      </c>
      <c r="CG110" s="15">
        <f ca="1">(AZ110*DCF!H$10-DCF!H$5*MAX(AZ110*DCF!H$10,0)-MAX(AZ110-AY110,0)/Inputs!$B$10)*DCF!H$6</f>
        <v>1772.4482468971903</v>
      </c>
      <c r="CH110" s="15">
        <f ca="1">(BA110*DCF!I$10-DCF!I$5*MAX(BA110*DCF!I$10,0)-MAX(BA110-AZ110,0)/Inputs!$B$10)*DCF!I$6</f>
        <v>1939.0786792250949</v>
      </c>
      <c r="CI110" s="15">
        <f ca="1">(BB110*DCF!J$10-DCF!J$5*MAX(BB110*DCF!J$10,0)-MAX(BB110-BA110,0)/Inputs!$B$10)*DCF!J$6</f>
        <v>2380.0218077440009</v>
      </c>
      <c r="CJ110" s="15">
        <f ca="1">(BC110*DCF!K$10-DCF!K$5*MAX(BC110*DCF!K$10,0)-MAX(BC110-BB110,0)/Inputs!$B$10)*DCF!K$6</f>
        <v>3111.2271036638549</v>
      </c>
      <c r="CK110" s="15">
        <f ca="1">(BD110*DCF!L$10-DCF!L$5*MAX(BD110*DCF!L$10,0)-MAX(BD110-BC110,0)/Inputs!$B$10)*DCF!L$6</f>
        <v>3425.8088229170462</v>
      </c>
      <c r="CL110" s="15">
        <f ca="1">(BE110*DCF!M$10-DCF!M$5*MAX(BE110*DCF!M$10,0)-MAX(BE110-BD110,0)/Inputs!$B$10)*DCF!M$6</f>
        <v>4400.4036399250363</v>
      </c>
      <c r="CM110" s="15">
        <f ca="1">(BF110*DCF!C$28-DCF!C$5*MAX(BF110*DCF!C$28,0)-MAX(BF110-Inputs!$B$13,0)/Inputs!$B$17)*DCF!C$6</f>
        <v>3853.048837575076</v>
      </c>
      <c r="CN110" s="15">
        <f ca="1">(BG110*DCF!D$28-DCF!D$5*MAX(BG110*DCF!D$28,0)-MAX(BG110-BF110,0)/Inputs!$B$17)*DCF!D$6</f>
        <v>5061.0588540967556</v>
      </c>
      <c r="CO110" s="15">
        <f ca="1">(BH110*DCF!E$28-DCF!E$5*MAX(BH110*DCF!E$28,0)-MAX(BH110-BG110,0)/Inputs!$B$17)*DCF!E$6</f>
        <v>5491.8757835056085</v>
      </c>
      <c r="CP110" s="15">
        <f ca="1">(BI110*DCF!F$28-DCF!F$5*MAX(BI110*DCF!F$28,0)-MAX(BI110-BH110,0)/Inputs!$B$17)*DCF!F$6</f>
        <v>5812.8848297671029</v>
      </c>
      <c r="CQ110" s="15">
        <f ca="1">(BJ110*DCF!G$28-DCF!G$5*MAX(BJ110*DCF!G$28,0)-MAX(BJ110-BI110,0)/Inputs!$B$17)*DCF!G$6</f>
        <v>6229.4865669921155</v>
      </c>
      <c r="CR110" s="15">
        <f ca="1">(BK110*DCF!H$28-DCF!H$5*MAX(BK110*DCF!H$28,0)-MAX(BK110-BJ110,0)/Inputs!$B$17)*DCF!H$6</f>
        <v>6840.7969613451114</v>
      </c>
      <c r="CS110" s="15">
        <f ca="1">(BL110*DCF!I$28-DCF!I$5*MAX(BL110*DCF!I$28,0)-MAX(BL110-BK110,0)/Inputs!$B$17)*DCF!I$6</f>
        <v>9145.2520168515384</v>
      </c>
      <c r="CT110" s="15">
        <f ca="1">(BM110*DCF!J$28-DCF!J$5*MAX(BM110*DCF!J$28,0)-MAX(BM110-BL110,0)/Inputs!$B$17)*DCF!J$6</f>
        <v>10877.301515181161</v>
      </c>
      <c r="CU110" s="15">
        <f ca="1">(BN110*DCF!K$28-DCF!K$5*MAX(BN110*DCF!K$28,0)-MAX(BN110-BM110,0)/Inputs!$B$17)*DCF!K$6</f>
        <v>11750.244518146274</v>
      </c>
      <c r="CV110" s="15">
        <f ca="1">(BO110*DCF!L$28-DCF!L$5*MAX(BO110*DCF!L$28,0)-MAX(BO110-BN110,0)/Inputs!$B$17)*DCF!L$6</f>
        <v>14332.752691340602</v>
      </c>
      <c r="CW110" s="15">
        <f ca="1">(BP110*DCF!M$28-DCF!M$5*MAX(BP110*DCF!M$28,0)-MAX(BP110-BO110,0)/Inputs!$B$17)*DCF!M$6</f>
        <v>18117.756455337261</v>
      </c>
      <c r="CX110" s="15">
        <f ca="1">(BQ110*DCF!C$46-DCF!C$5*MAX(BQ110*DCF!C$46,0)-MAX(BQ110-Inputs!$B$20,0)/Inputs!$B$24)*DCF!C$6</f>
        <v>-1863.4403805533314</v>
      </c>
      <c r="CY110" s="15">
        <f ca="1">(BR110*DCF!D$46-DCF!D$5*MAX(BR110*DCF!D$46,0)-MAX(BR110-BQ110,0)/Inputs!$B$24)*DCF!D$6</f>
        <v>-1355.0101743297992</v>
      </c>
      <c r="CZ110" s="15">
        <f ca="1">(BS110*DCF!E$46-DCF!E$5*MAX(BS110*DCF!E$46,0)-MAX(BS110-BR110,0)/Inputs!$B$24)*DCF!E$6</f>
        <v>-1734.2536626708759</v>
      </c>
      <c r="DA110" s="15">
        <f ca="1">(BT110*DCF!F$46-DCF!F$5*MAX(BT110*DCF!F$46,0)-MAX(BT110-BS110,0)/Inputs!$B$24)*DCF!F$6</f>
        <v>-1068.685572585734</v>
      </c>
      <c r="DB110" s="15">
        <f ca="1">(BU110*DCF!G$46-DCF!G$5*MAX(BU110*DCF!G$46,0)-MAX(BU110-BT110,0)/Inputs!$B$24)*DCF!G$6</f>
        <v>-1649.0054708391149</v>
      </c>
      <c r="DC110" s="15">
        <f ca="1">(BV110*DCF!H$46-DCF!H$5*MAX(BV110*DCF!H$46,0)-MAX(BV110-BU110,0)/Inputs!$B$24)*DCF!H$6</f>
        <v>-722.73520780646777</v>
      </c>
      <c r="DD110" s="15">
        <f ca="1">(BW110*DCF!I$46-DCF!I$5*MAX(BW110*DCF!I$46,0)-MAX(BW110-BV110,0)/Inputs!$B$24)*DCF!I$6</f>
        <v>-2603.9294349746019</v>
      </c>
      <c r="DE110" s="15">
        <f ca="1">(BX110*DCF!J$46-DCF!J$5*MAX(BX110*DCF!J$46,0)-MAX(BX110-BW110,0)/Inputs!$B$24)*DCF!J$6</f>
        <v>-893.5346663212315</v>
      </c>
      <c r="DF110" s="15">
        <f ca="1">(BY110*DCF!K$46-DCF!K$5*MAX(BY110*DCF!K$46,0)-MAX(BY110-BX110,0)/Inputs!$B$24)*DCF!K$6</f>
        <v>-633.97929378707317</v>
      </c>
      <c r="DG110" s="15">
        <f ca="1">(BZ110*DCF!L$46-DCF!L$5*MAX(BZ110*DCF!L$46,0)-MAX(BZ110-BY110,0)/Inputs!$B$24)*DCF!L$6</f>
        <v>-1576.3770341443567</v>
      </c>
      <c r="DH110" s="15">
        <f ca="1">(CA110*DCF!M$46-DCF!M$5*MAX(CA110*DCF!M$46,0)-MAX(CA110-BZ110,0)/Inputs!$B$24)*DCF!M$6</f>
        <v>3083.5924979533679</v>
      </c>
      <c r="DI110" s="15">
        <f ca="1">SUM(CB110:CL110)+BE110*DCF!M$10*(1+Inputs!$B$30)*(1-Inputs!$B$33)*(1-Inputs!$B$30/Inputs!$B$31)/(Inputs!$B$29-Inputs!$B$30)*DCF!M$6</f>
        <v>141443.16835726553</v>
      </c>
      <c r="DJ110" s="15">
        <f ca="1">SUM(CM110:CW110)+BP110*DCF!M$28*(1+Inputs!$B$30)*(1-Inputs!$B$33)*(1-Inputs!$B$30/Inputs!$B$31)/(Inputs!$B$29-Inputs!$B$30)*DCF!M$6</f>
        <v>509195.87020491768</v>
      </c>
      <c r="DK110" s="15">
        <f ca="1">SUM(CX110:DH110)+CA110*DCF!M$46*(1+Inputs!$B$30)*(1-Inputs!$B$33)*(1-Inputs!$B$30/Inputs!$B$31)/(Inputs!$B$29-Inputs!$B$30)*DCF!M$6</f>
        <v>151747.64927885821</v>
      </c>
      <c r="DM110" s="15">
        <f ca="1">DI110+DJ110+DK110+Inputs!$B$34+Inputs!$B$36-Inputs!$B$35</f>
        <v>879237.68784104148</v>
      </c>
    </row>
    <row r="111" spans="1:117" x14ac:dyDescent="0.75">
      <c r="A111" s="11">
        <v>98</v>
      </c>
      <c r="C111" s="24">
        <f t="shared" ca="1" si="69"/>
        <v>-0.4796895082538063</v>
      </c>
      <c r="D111" s="24">
        <f t="shared" ca="1" si="69"/>
        <v>-0.81841785858870364</v>
      </c>
      <c r="E111" s="24">
        <f t="shared" ca="1" si="69"/>
        <v>1.561677612324724</v>
      </c>
      <c r="F111" s="24">
        <f t="shared" ca="1" si="69"/>
        <v>0.5723967839225389</v>
      </c>
      <c r="G111" s="24">
        <f t="shared" ca="1" si="69"/>
        <v>0.71308288572570333</v>
      </c>
      <c r="H111" s="24">
        <f t="shared" ca="1" si="69"/>
        <v>-1.9779321552097422</v>
      </c>
      <c r="I111" s="24">
        <f t="shared" ca="1" si="69"/>
        <v>-1.8303495902374212</v>
      </c>
      <c r="J111" s="24">
        <f t="shared" ca="1" si="69"/>
        <v>-0.93240400008996238</v>
      </c>
      <c r="K111" s="24">
        <f t="shared" ca="1" si="69"/>
        <v>0.2521272309510863</v>
      </c>
      <c r="L111" s="24">
        <f t="shared" ca="1" si="69"/>
        <v>-0.32639309491892382</v>
      </c>
      <c r="M111" s="24">
        <f t="shared" ca="1" si="69"/>
        <v>0.62802447706773878</v>
      </c>
      <c r="N111" s="24">
        <f ca="1">SQRT(Inputs!$B$38)*C111+SQRT(1-Inputs!$B$38)*_xlfn.NORM.S.INV(RAND())</f>
        <v>0.34696698167571982</v>
      </c>
      <c r="O111" s="24">
        <f ca="1">SQRT(Inputs!$B$38)*D111+SQRT(1-Inputs!$B$38)*_xlfn.NORM.S.INV(RAND())</f>
        <v>0.61292221327427554</v>
      </c>
      <c r="P111" s="24">
        <f ca="1">SQRT(Inputs!$B$38)*E111+SQRT(1-Inputs!$B$38)*_xlfn.NORM.S.INV(RAND())</f>
        <v>1.8740652659493118</v>
      </c>
      <c r="Q111" s="24">
        <f ca="1">SQRT(Inputs!$B$38)*F111+SQRT(1-Inputs!$B$38)*_xlfn.NORM.S.INV(RAND())</f>
        <v>0.38310325077210938</v>
      </c>
      <c r="R111" s="24">
        <f ca="1">SQRT(Inputs!$B$38)*G111+SQRT(1-Inputs!$B$38)*_xlfn.NORM.S.INV(RAND())</f>
        <v>0.6321611660908153</v>
      </c>
      <c r="S111" s="24">
        <f ca="1">SQRT(Inputs!$B$38)*H111+SQRT(1-Inputs!$B$38)*_xlfn.NORM.S.INV(RAND())</f>
        <v>-0.66523647330895885</v>
      </c>
      <c r="T111" s="24">
        <f ca="1">SQRT(Inputs!$B$38)*I111+SQRT(1-Inputs!$B$38)*_xlfn.NORM.S.INV(RAND())</f>
        <v>6.3501919551726127E-2</v>
      </c>
      <c r="U111" s="24">
        <f ca="1">SQRT(Inputs!$B$38)*J111+SQRT(1-Inputs!$B$38)*_xlfn.NORM.S.INV(RAND())</f>
        <v>0.7629325749311352</v>
      </c>
      <c r="V111" s="24">
        <f ca="1">SQRT(Inputs!$B$38)*K111+SQRT(1-Inputs!$B$38)*_xlfn.NORM.S.INV(RAND())</f>
        <v>-0.51345803648056809</v>
      </c>
      <c r="W111" s="24">
        <f ca="1">SQRT(Inputs!$B$38)*L111+SQRT(1-Inputs!$B$38)*_xlfn.NORM.S.INV(RAND())</f>
        <v>-1.6992384780707761</v>
      </c>
      <c r="X111" s="24">
        <f ca="1">SQRT(Inputs!$B$38)*M111+SQRT(1-Inputs!$B$38)*_xlfn.NORM.S.INV(RAND())</f>
        <v>-0.31970080944515938</v>
      </c>
      <c r="Y111" s="24">
        <f ca="1">SQRT(Inputs!$B$38)*C111+SQRT(1-Inputs!$B$38)*_xlfn.NORM.S.INV(RAND())</f>
        <v>0.81659621572954211</v>
      </c>
      <c r="Z111" s="24">
        <f ca="1">SQRT(Inputs!$B$38)*D111+SQRT(1-Inputs!$B$38)*_xlfn.NORM.S.INV(RAND())</f>
        <v>-6.2889272546177766E-2</v>
      </c>
      <c r="AA111" s="24">
        <f ca="1">SQRT(Inputs!$B$38)*E111+SQRT(1-Inputs!$B$38)*_xlfn.NORM.S.INV(RAND())</f>
        <v>9.5393115051554678E-2</v>
      </c>
      <c r="AB111" s="24">
        <f ca="1">SQRT(Inputs!$B$38)*F111+SQRT(1-Inputs!$B$38)*_xlfn.NORM.S.INV(RAND())</f>
        <v>0.63994531639855934</v>
      </c>
      <c r="AC111" s="24">
        <f ca="1">SQRT(Inputs!$B$38)*G111+SQRT(1-Inputs!$B$38)*_xlfn.NORM.S.INV(RAND())</f>
        <v>1.1313066010548409</v>
      </c>
      <c r="AD111" s="24">
        <f ca="1">SQRT(Inputs!$B$38)*H111+SQRT(1-Inputs!$B$38)*_xlfn.NORM.S.INV(RAND())</f>
        <v>-1.39848750471919</v>
      </c>
      <c r="AE111" s="24">
        <f ca="1">SQRT(Inputs!$B$38)*I111+SQRT(1-Inputs!$B$38)*_xlfn.NORM.S.INV(RAND())</f>
        <v>-1.0353803931883012</v>
      </c>
      <c r="AF111" s="24">
        <f ca="1">SQRT(Inputs!$B$38)*J111+SQRT(1-Inputs!$B$38)*_xlfn.NORM.S.INV(RAND())</f>
        <v>-0.99530615707962999</v>
      </c>
      <c r="AG111" s="24">
        <f ca="1">SQRT(Inputs!$B$38)*K111+SQRT(1-Inputs!$B$38)*_xlfn.NORM.S.INV(RAND())</f>
        <v>-0.41641297935341581</v>
      </c>
      <c r="AH111" s="24">
        <f ca="1">SQRT(Inputs!$B$38)*L111+SQRT(1-Inputs!$B$38)*_xlfn.NORM.S.INV(RAND())</f>
        <v>0.8978420684781746</v>
      </c>
      <c r="AI111" s="24">
        <f ca="1">SQRT(Inputs!$B$38)*M111+SQRT(1-Inputs!$B$38)*_xlfn.NORM.S.INV(RAND())</f>
        <v>0.85116429301083429</v>
      </c>
      <c r="AJ111" s="24">
        <f ca="1">SQRT(Inputs!$B$38)*C111+SQRT(1-Inputs!$B$38)*_xlfn.NORM.S.INV(RAND())</f>
        <v>0.63567167638232369</v>
      </c>
      <c r="AK111" s="24">
        <f ca="1">SQRT(Inputs!$B$38)*D111+SQRT(1-Inputs!$B$38)*_xlfn.NORM.S.INV(RAND())</f>
        <v>0.137650754921188</v>
      </c>
      <c r="AL111" s="24">
        <f ca="1">SQRT(Inputs!$B$38)*E111+SQRT(1-Inputs!$B$38)*_xlfn.NORM.S.INV(RAND())</f>
        <v>0.33784051938371729</v>
      </c>
      <c r="AM111" s="24">
        <f ca="1">SQRT(Inputs!$B$38)*F111+SQRT(1-Inputs!$B$38)*_xlfn.NORM.S.INV(RAND())</f>
        <v>0.36768225613932315</v>
      </c>
      <c r="AN111" s="24">
        <f ca="1">SQRT(Inputs!$B$38)*G111+SQRT(1-Inputs!$B$38)*_xlfn.NORM.S.INV(RAND())</f>
        <v>1.5072975856737505</v>
      </c>
      <c r="AO111" s="24">
        <f ca="1">SQRT(Inputs!$B$38)*H111+SQRT(1-Inputs!$B$38)*_xlfn.NORM.S.INV(RAND())</f>
        <v>-1.4653995385120924</v>
      </c>
      <c r="AP111" s="24">
        <f ca="1">SQRT(Inputs!$B$38)*I111+SQRT(1-Inputs!$B$38)*_xlfn.NORM.S.INV(RAND())</f>
        <v>-1.6467099821654592</v>
      </c>
      <c r="AQ111" s="24">
        <f ca="1">SQRT(Inputs!$B$38)*J111+SQRT(1-Inputs!$B$38)*_xlfn.NORM.S.INV(RAND())</f>
        <v>-0.95949630992657109</v>
      </c>
      <c r="AR111" s="24">
        <f ca="1">SQRT(Inputs!$B$38)*K111+SQRT(1-Inputs!$B$38)*_xlfn.NORM.S.INV(RAND())</f>
        <v>1.2367645682532373</v>
      </c>
      <c r="AS111" s="24">
        <f ca="1">SQRT(Inputs!$B$38)*L111+SQRT(1-Inputs!$B$38)*_xlfn.NORM.S.INV(RAND())</f>
        <v>-1.5348854980706177</v>
      </c>
      <c r="AT111" s="24">
        <f ca="1">SQRT(Inputs!$B$38)*M111+SQRT(1-Inputs!$B$38)*_xlfn.NORM.S.INV(RAND())</f>
        <v>2.5450332108137745</v>
      </c>
      <c r="AU111" s="15">
        <f ca="1">Inputs!$B$6*EXP($B$8-0.5*C$5^2+C$5*N111)</f>
        <v>5248.916894762564</v>
      </c>
      <c r="AV111" s="15">
        <f t="shared" ca="1" si="37"/>
        <v>6991.7005723827397</v>
      </c>
      <c r="AW111" s="15">
        <f t="shared" ca="1" si="38"/>
        <v>10976.927168761122</v>
      </c>
      <c r="AX111" s="15">
        <f t="shared" ca="1" si="39"/>
        <v>14058.760312919481</v>
      </c>
      <c r="AY111" s="15">
        <f t="shared" ca="1" si="40"/>
        <v>18497.709051329439</v>
      </c>
      <c r="AZ111" s="15">
        <f t="shared" ca="1" si="41"/>
        <v>21025.171810721869</v>
      </c>
      <c r="BA111" s="15">
        <f t="shared" ca="1" si="42"/>
        <v>25901.003942726926</v>
      </c>
      <c r="BB111" s="15">
        <f t="shared" ca="1" si="43"/>
        <v>34229.669018377055</v>
      </c>
      <c r="BC111" s="15">
        <f t="shared" ca="1" si="44"/>
        <v>39895.431289731969</v>
      </c>
      <c r="BD111" s="15">
        <f t="shared" ca="1" si="45"/>
        <v>41693.442807210144</v>
      </c>
      <c r="BE111" s="15">
        <f t="shared" ca="1" si="46"/>
        <v>49623.7571576802</v>
      </c>
      <c r="BF111" s="15">
        <f ca="1">Inputs!$B$13*EXP($B$9-0.5*C$6^2+C$6*Y111)</f>
        <v>16261.531142892716</v>
      </c>
      <c r="BG111" s="15">
        <f t="shared" ca="1" si="47"/>
        <v>19594.87962496221</v>
      </c>
      <c r="BH111" s="15">
        <f t="shared" ca="1" si="48"/>
        <v>24323.142805205349</v>
      </c>
      <c r="BI111" s="15">
        <f t="shared" ca="1" si="49"/>
        <v>32857.347651940276</v>
      </c>
      <c r="BJ111" s="15">
        <f t="shared" ca="1" si="50"/>
        <v>47415.628523932115</v>
      </c>
      <c r="BK111" s="15">
        <f t="shared" ca="1" si="51"/>
        <v>48104.818580052903</v>
      </c>
      <c r="BL111" s="15">
        <f t="shared" ca="1" si="52"/>
        <v>51671.242429512553</v>
      </c>
      <c r="BM111" s="15">
        <f t="shared" ca="1" si="53"/>
        <v>56127.917995252312</v>
      </c>
      <c r="BN111" s="15">
        <f t="shared" ca="1" si="54"/>
        <v>65670.14969748538</v>
      </c>
      <c r="BO111" s="15">
        <f t="shared" ca="1" si="55"/>
        <v>89688.865200914617</v>
      </c>
      <c r="BP111" s="15">
        <f t="shared" ca="1" si="56"/>
        <v>121565.72911830536</v>
      </c>
      <c r="BQ111" s="15">
        <f ca="1">Inputs!$B$20*EXP($B$10-0.5*C$7^2+C$7*AJ111)</f>
        <v>5374.3366139201808</v>
      </c>
      <c r="BR111" s="15">
        <f t="shared" ca="1" si="57"/>
        <v>7618.1365503499746</v>
      </c>
      <c r="BS111" s="15">
        <f t="shared" ca="1" si="58"/>
        <v>11495.180579154534</v>
      </c>
      <c r="BT111" s="15">
        <f t="shared" ca="1" si="59"/>
        <v>17454.259665089347</v>
      </c>
      <c r="BU111" s="15">
        <f t="shared" ca="1" si="60"/>
        <v>34835.593148439912</v>
      </c>
      <c r="BV111" s="15">
        <f t="shared" ca="1" si="61"/>
        <v>34838.308195366146</v>
      </c>
      <c r="BW111" s="15">
        <f t="shared" ca="1" si="62"/>
        <v>34308.907813677746</v>
      </c>
      <c r="BX111" s="15">
        <f t="shared" ca="1" si="63"/>
        <v>39589.57983184592</v>
      </c>
      <c r="BY111" s="15">
        <f t="shared" ca="1" si="64"/>
        <v>70280.688591077022</v>
      </c>
      <c r="BZ111" s="15">
        <f t="shared" ca="1" si="65"/>
        <v>74369.492375483984</v>
      </c>
      <c r="CA111" s="15">
        <f t="shared" ca="1" si="66"/>
        <v>164205.95862767278</v>
      </c>
      <c r="CB111" s="15">
        <f ca="1">(AU111*DCF!C$10-DCF!C$5*MAX(AU111*DCF!C$10,0)-MAX(AU111-Inputs!$B$6,0)/Inputs!$B$10)*DCF!C$6</f>
        <v>1041.0302420993967</v>
      </c>
      <c r="CC111" s="15">
        <f ca="1">(AV111*DCF!D$10-DCF!D$5*MAX(AV111*DCF!D$10,0)-MAX(AV111-AU111,0)/Inputs!$B$10)*DCF!D$6</f>
        <v>1279.247459403128</v>
      </c>
      <c r="CD111" s="15">
        <f ca="1">(AW111*DCF!E$10-DCF!E$5*MAX(AW111*DCF!E$10,0)-MAX(AW111-AV111,0)/Inputs!$B$10)*DCF!E$6</f>
        <v>1636.7596808703468</v>
      </c>
      <c r="CE111" s="15">
        <f ca="1">(AX111*DCF!F$10-DCF!F$5*MAX(AX111*DCF!F$10,0)-MAX(AX111-AW111,0)/Inputs!$B$10)*DCF!F$6</f>
        <v>2427.7519014051782</v>
      </c>
      <c r="CF111" s="15">
        <f ca="1">(AY111*DCF!G$10-DCF!G$5*MAX(AY111*DCF!G$10,0)-MAX(AY111-AX111,0)/Inputs!$B$10)*DCF!G$6</f>
        <v>2958.0225115359585</v>
      </c>
      <c r="CG111" s="15">
        <f ca="1">(AZ111*DCF!H$10-DCF!H$5*MAX(AZ111*DCF!H$10,0)-MAX(AZ111-AY111,0)/Inputs!$B$10)*DCF!H$6</f>
        <v>3633.2558643362945</v>
      </c>
      <c r="CH111" s="15">
        <f ca="1">(BA111*DCF!I$10-DCF!I$5*MAX(BA111*DCF!I$10,0)-MAX(BA111-AZ111,0)/Inputs!$B$10)*DCF!I$6</f>
        <v>3931.361245467509</v>
      </c>
      <c r="CI111" s="15">
        <f ca="1">(BB111*DCF!J$10-DCF!J$5*MAX(BB111*DCF!J$10,0)-MAX(BB111-BA111,0)/Inputs!$B$10)*DCF!J$6</f>
        <v>4611.818680657294</v>
      </c>
      <c r="CJ111" s="15">
        <f ca="1">(BC111*DCF!K$10-DCF!K$5*MAX(BC111*DCF!K$10,0)-MAX(BC111-BB111,0)/Inputs!$B$10)*DCF!K$6</f>
        <v>5629.4032440944102</v>
      </c>
      <c r="CK111" s="15">
        <f ca="1">(BD111*DCF!L$10-DCF!L$5*MAX(BD111*DCF!L$10,0)-MAX(BD111-BC111,0)/Inputs!$B$10)*DCF!L$6</f>
        <v>6055.6520149214512</v>
      </c>
      <c r="CL111" s="15">
        <f ca="1">(BE111*DCF!M$10-DCF!M$5*MAX(BE111*DCF!M$10,0)-MAX(BE111-BD111,0)/Inputs!$B$10)*DCF!M$6</f>
        <v>6055.193187097153</v>
      </c>
      <c r="CM111" s="15">
        <f ca="1">(BF111*DCF!C$28-DCF!C$5*MAX(BF111*DCF!C$28,0)-MAX(BF111-Inputs!$B$13,0)/Inputs!$B$17)*DCF!C$6</f>
        <v>3837.1548898870583</v>
      </c>
      <c r="CN111" s="15">
        <f ca="1">(BG111*DCF!D$28-DCF!D$5*MAX(BG111*DCF!D$28,0)-MAX(BG111-BF111,0)/Inputs!$B$17)*DCF!D$6</f>
        <v>5059.9879181421584</v>
      </c>
      <c r="CO111" s="15">
        <f ca="1">(BH111*DCF!E$28-DCF!E$5*MAX(BH111*DCF!E$28,0)-MAX(BH111-BG111,0)/Inputs!$B$17)*DCF!E$6</f>
        <v>5956.8715617881853</v>
      </c>
      <c r="CP111" s="15">
        <f ca="1">(BI111*DCF!F$28-DCF!F$5*MAX(BI111*DCF!F$28,0)-MAX(BI111-BH111,0)/Inputs!$B$17)*DCF!F$6</f>
        <v>7366.117510880119</v>
      </c>
      <c r="CQ111" s="15">
        <f ca="1">(BJ111*DCF!G$28-DCF!G$5*MAX(BJ111*DCF!G$28,0)-MAX(BJ111-BI111,0)/Inputs!$B$17)*DCF!G$6</f>
        <v>9853.7855374565497</v>
      </c>
      <c r="CR111" s="15">
        <f ca="1">(BK111*DCF!H$28-DCF!H$5*MAX(BK111*DCF!H$28,0)-MAX(BK111-BJ111,0)/Inputs!$B$17)*DCF!H$6</f>
        <v>11789.771568633923</v>
      </c>
      <c r="CS111" s="15">
        <f ca="1">(BL111*DCF!I$28-DCF!I$5*MAX(BL111*DCF!I$28,0)-MAX(BL111-BK111,0)/Inputs!$B$17)*DCF!I$6</f>
        <v>11638.75842885887</v>
      </c>
      <c r="CT111" s="15">
        <f ca="1">(BM111*DCF!J$28-DCF!J$5*MAX(BM111*DCF!J$28,0)-MAX(BM111-BL111,0)/Inputs!$B$17)*DCF!J$6</f>
        <v>11930.266477712723</v>
      </c>
      <c r="CU111" s="15">
        <f ca="1">(BN111*DCF!K$28-DCF!K$5*MAX(BN111*DCF!K$28,0)-MAX(BN111-BM111,0)/Inputs!$B$17)*DCF!K$6</f>
        <v>12699.638243021174</v>
      </c>
      <c r="CV111" s="15">
        <f ca="1">(BO111*DCF!L$28-DCF!L$5*MAX(BO111*DCF!L$28,0)-MAX(BO111-BN111,0)/Inputs!$B$17)*DCF!L$6</f>
        <v>15177.053455449133</v>
      </c>
      <c r="CW111" s="15">
        <f ca="1">(BP111*DCF!M$28-DCF!M$5*MAX(BP111*DCF!M$28,0)-MAX(BP111-BO111,0)/Inputs!$B$17)*DCF!M$6</f>
        <v>19540.634290457649</v>
      </c>
      <c r="CX111" s="15">
        <f ca="1">(BQ111*DCF!C$46-DCF!C$5*MAX(BQ111*DCF!C$46,0)-MAX(BQ111-Inputs!$B$20,0)/Inputs!$B$24)*DCF!C$6</f>
        <v>-2245.0369149562453</v>
      </c>
      <c r="CY111" s="15">
        <f ca="1">(BR111*DCF!D$46-DCF!D$5*MAX(BR111*DCF!D$46,0)-MAX(BR111-BQ111,0)/Inputs!$B$24)*DCF!D$6</f>
        <v>-2257.6490595479345</v>
      </c>
      <c r="CZ111" s="15">
        <f ca="1">(BS111*DCF!E$46-DCF!E$5*MAX(BS111*DCF!E$46,0)-MAX(BS111-BR111,0)/Inputs!$B$24)*DCF!E$6</f>
        <v>-2887.5491409168599</v>
      </c>
      <c r="DA111" s="15">
        <f ca="1">(BT111*DCF!F$46-DCF!F$5*MAX(BT111*DCF!F$46,0)-MAX(BT111-BS111,0)/Inputs!$B$24)*DCF!F$6</f>
        <v>-3441.0186191085481</v>
      </c>
      <c r="DB111" s="15">
        <f ca="1">(BU111*DCF!G$46-DCF!G$5*MAX(BU111*DCF!G$46,0)-MAX(BU111-BT111,0)/Inputs!$B$24)*DCF!G$6</f>
        <v>-7018.5376973666216</v>
      </c>
      <c r="DC111" s="15">
        <f ca="1">(BV111*DCF!H$46-DCF!H$5*MAX(BV111*DCF!H$46,0)-MAX(BV111-BU111,0)/Inputs!$B$24)*DCF!H$6</f>
        <v>-0.84368419695876251</v>
      </c>
      <c r="DD111" s="15">
        <f ca="1">(BW111*DCF!I$46-DCF!I$5*MAX(BW111*DCF!I$46,0)-MAX(BW111-BV111,0)/Inputs!$B$24)*DCF!I$6</f>
        <v>792.3775231330693</v>
      </c>
      <c r="DE111" s="15">
        <f ca="1">(BX111*DCF!J$46-DCF!J$5*MAX(BX111*DCF!J$46,0)-MAX(BX111-BW111,0)/Inputs!$B$24)*DCF!J$6</f>
        <v>260.3254182483725</v>
      </c>
      <c r="DF111" s="15">
        <f ca="1">(BY111*DCF!K$46-DCF!K$5*MAX(BY111*DCF!K$46,0)-MAX(BY111-BX111,0)/Inputs!$B$24)*DCF!K$6</f>
        <v>-3503.8368240319719</v>
      </c>
      <c r="DG111" s="15">
        <f ca="1">(BZ111*DCF!L$46-DCF!L$5*MAX(BZ111*DCF!L$46,0)-MAX(BZ111-BY111,0)/Inputs!$B$24)*DCF!L$6</f>
        <v>4215.5096608270496</v>
      </c>
      <c r="DH111" s="15">
        <f ca="1">(CA111*DCF!M$46-DCF!M$5*MAX(CA111*DCF!M$46,0)-MAX(CA111-BZ111,0)/Inputs!$B$24)*DCF!M$6</f>
        <v>-5907.7675681716473</v>
      </c>
      <c r="DI111" s="15">
        <f ca="1">SUM(CB111:CL111)+BE111*DCF!M$10*(1+Inputs!$B$30)*(1-Inputs!$B$33)*(1-Inputs!$B$30/Inputs!$B$31)/(Inputs!$B$29-Inputs!$B$30)*DCF!M$6</f>
        <v>177363.06840796687</v>
      </c>
      <c r="DJ111" s="15">
        <f ca="1">SUM(CM111:CW111)+BP111*DCF!M$28*(1+Inputs!$B$30)*(1-Inputs!$B$33)*(1-Inputs!$B$30/Inputs!$B$31)/(Inputs!$B$29-Inputs!$B$30)*DCF!M$6</f>
        <v>565942.08211774216</v>
      </c>
      <c r="DK111" s="15">
        <f ca="1">SUM(CX111:DH111)+CA111*DCF!M$46*(1+Inputs!$B$30)*(1-Inputs!$B$33)*(1-Inputs!$B$30/Inputs!$B$31)/(Inputs!$B$29-Inputs!$B$30)*DCF!M$6</f>
        <v>231887.83657159092</v>
      </c>
      <c r="DM111" s="15">
        <f ca="1">DI111+DJ111+DK111+Inputs!$B$34+Inputs!$B$36-Inputs!$B$35</f>
        <v>1052043.9870972999</v>
      </c>
    </row>
    <row r="112" spans="1:117" x14ac:dyDescent="0.75">
      <c r="A112" s="11">
        <v>99</v>
      </c>
      <c r="C112" s="24">
        <f t="shared" ca="1" si="69"/>
        <v>0.44007289666708349</v>
      </c>
      <c r="D112" s="24">
        <f t="shared" ca="1" si="69"/>
        <v>-0.9432800707433795</v>
      </c>
      <c r="E112" s="24">
        <f t="shared" ca="1" si="69"/>
        <v>-0.92260342518178595</v>
      </c>
      <c r="F112" s="24">
        <f t="shared" ca="1" si="69"/>
        <v>-1.0744572322121806</v>
      </c>
      <c r="G112" s="24">
        <f t="shared" ca="1" si="69"/>
        <v>-1.677509372724169</v>
      </c>
      <c r="H112" s="24">
        <f t="shared" ca="1" si="69"/>
        <v>0.54057636923490682</v>
      </c>
      <c r="I112" s="24">
        <f t="shared" ca="1" si="69"/>
        <v>-0.51178953967660623</v>
      </c>
      <c r="J112" s="24">
        <f t="shared" ca="1" si="69"/>
        <v>-2.7578725480419564E-2</v>
      </c>
      <c r="K112" s="24">
        <f t="shared" ca="1" si="69"/>
        <v>0.79563326682991942</v>
      </c>
      <c r="L112" s="24">
        <f t="shared" ca="1" si="69"/>
        <v>-6.7791006160942927E-2</v>
      </c>
      <c r="M112" s="24">
        <f t="shared" ca="1" si="69"/>
        <v>-1.2728376710332343</v>
      </c>
      <c r="N112" s="24">
        <f ca="1">SQRT(Inputs!$B$38)*C112+SQRT(1-Inputs!$B$38)*_xlfn.NORM.S.INV(RAND())</f>
        <v>-0.71144213806218926</v>
      </c>
      <c r="O112" s="24">
        <f ca="1">SQRT(Inputs!$B$38)*D112+SQRT(1-Inputs!$B$38)*_xlfn.NORM.S.INV(RAND())</f>
        <v>0.32206258633284235</v>
      </c>
      <c r="P112" s="24">
        <f ca="1">SQRT(Inputs!$B$38)*E112+SQRT(1-Inputs!$B$38)*_xlfn.NORM.S.INV(RAND())</f>
        <v>0.22301511673715013</v>
      </c>
      <c r="Q112" s="24">
        <f ca="1">SQRT(Inputs!$B$38)*F112+SQRT(1-Inputs!$B$38)*_xlfn.NORM.S.INV(RAND())</f>
        <v>-0.57526909579767205</v>
      </c>
      <c r="R112" s="24">
        <f ca="1">SQRT(Inputs!$B$38)*G112+SQRT(1-Inputs!$B$38)*_xlfn.NORM.S.INV(RAND())</f>
        <v>-0.98116329993711171</v>
      </c>
      <c r="S112" s="24">
        <f ca="1">SQRT(Inputs!$B$38)*H112+SQRT(1-Inputs!$B$38)*_xlfn.NORM.S.INV(RAND())</f>
        <v>-0.39949831323934243</v>
      </c>
      <c r="T112" s="24">
        <f ca="1">SQRT(Inputs!$B$38)*I112+SQRT(1-Inputs!$B$38)*_xlfn.NORM.S.INV(RAND())</f>
        <v>-1.1071947370195603</v>
      </c>
      <c r="U112" s="24">
        <f ca="1">SQRT(Inputs!$B$38)*J112+SQRT(1-Inputs!$B$38)*_xlfn.NORM.S.INV(RAND())</f>
        <v>5.007703399331101E-2</v>
      </c>
      <c r="V112" s="24">
        <f ca="1">SQRT(Inputs!$B$38)*K112+SQRT(1-Inputs!$B$38)*_xlfn.NORM.S.INV(RAND())</f>
        <v>0.60150771217781218</v>
      </c>
      <c r="W112" s="24">
        <f ca="1">SQRT(Inputs!$B$38)*L112+SQRT(1-Inputs!$B$38)*_xlfn.NORM.S.INV(RAND())</f>
        <v>0.44996555944027888</v>
      </c>
      <c r="X112" s="24">
        <f ca="1">SQRT(Inputs!$B$38)*M112+SQRT(1-Inputs!$B$38)*_xlfn.NORM.S.INV(RAND())</f>
        <v>0.54755524283807877</v>
      </c>
      <c r="Y112" s="24">
        <f ca="1">SQRT(Inputs!$B$38)*C112+SQRT(1-Inputs!$B$38)*_xlfn.NORM.S.INV(RAND())</f>
        <v>0.3347637423185334</v>
      </c>
      <c r="Z112" s="24">
        <f ca="1">SQRT(Inputs!$B$38)*D112+SQRT(1-Inputs!$B$38)*_xlfn.NORM.S.INV(RAND())</f>
        <v>-1.7400188064562394</v>
      </c>
      <c r="AA112" s="24">
        <f ca="1">SQRT(Inputs!$B$38)*E112+SQRT(1-Inputs!$B$38)*_xlfn.NORM.S.INV(RAND())</f>
        <v>0.14986005966646865</v>
      </c>
      <c r="AB112" s="24">
        <f ca="1">SQRT(Inputs!$B$38)*F112+SQRT(1-Inputs!$B$38)*_xlfn.NORM.S.INV(RAND())</f>
        <v>-2.366259742722379</v>
      </c>
      <c r="AC112" s="24">
        <f ca="1">SQRT(Inputs!$B$38)*G112+SQRT(1-Inputs!$B$38)*_xlfn.NORM.S.INV(RAND())</f>
        <v>-0.45512468451604998</v>
      </c>
      <c r="AD112" s="24">
        <f ca="1">SQRT(Inputs!$B$38)*H112+SQRT(1-Inputs!$B$38)*_xlfn.NORM.S.INV(RAND())</f>
        <v>-1.0364024081577268</v>
      </c>
      <c r="AE112" s="24">
        <f ca="1">SQRT(Inputs!$B$38)*I112+SQRT(1-Inputs!$B$38)*_xlfn.NORM.S.INV(RAND())</f>
        <v>-1.2245054658530026</v>
      </c>
      <c r="AF112" s="24">
        <f ca="1">SQRT(Inputs!$B$38)*J112+SQRT(1-Inputs!$B$38)*_xlfn.NORM.S.INV(RAND())</f>
        <v>-0.17582854127025277</v>
      </c>
      <c r="AG112" s="24">
        <f ca="1">SQRT(Inputs!$B$38)*K112+SQRT(1-Inputs!$B$38)*_xlfn.NORM.S.INV(RAND())</f>
        <v>-0.34001436406067803</v>
      </c>
      <c r="AH112" s="24">
        <f ca="1">SQRT(Inputs!$B$38)*L112+SQRT(1-Inputs!$B$38)*_xlfn.NORM.S.INV(RAND())</f>
        <v>-1.3391401554031828</v>
      </c>
      <c r="AI112" s="24">
        <f ca="1">SQRT(Inputs!$B$38)*M112+SQRT(1-Inputs!$B$38)*_xlfn.NORM.S.INV(RAND())</f>
        <v>-1.0103183905564754</v>
      </c>
      <c r="AJ112" s="24">
        <f ca="1">SQRT(Inputs!$B$38)*C112+SQRT(1-Inputs!$B$38)*_xlfn.NORM.S.INV(RAND())</f>
        <v>0.56489203135109012</v>
      </c>
      <c r="AK112" s="24">
        <f ca="1">SQRT(Inputs!$B$38)*D112+SQRT(1-Inputs!$B$38)*_xlfn.NORM.S.INV(RAND())</f>
        <v>-1.540473288223503</v>
      </c>
      <c r="AL112" s="24">
        <f ca="1">SQRT(Inputs!$B$38)*E112+SQRT(1-Inputs!$B$38)*_xlfn.NORM.S.INV(RAND())</f>
        <v>-0.58664866323979192</v>
      </c>
      <c r="AM112" s="24">
        <f ca="1">SQRT(Inputs!$B$38)*F112+SQRT(1-Inputs!$B$38)*_xlfn.NORM.S.INV(RAND())</f>
        <v>-0.44941499640243077</v>
      </c>
      <c r="AN112" s="24">
        <f ca="1">SQRT(Inputs!$B$38)*G112+SQRT(1-Inputs!$B$38)*_xlfn.NORM.S.INV(RAND())</f>
        <v>-1.3706489836571276</v>
      </c>
      <c r="AO112" s="24">
        <f ca="1">SQRT(Inputs!$B$38)*H112+SQRT(1-Inputs!$B$38)*_xlfn.NORM.S.INV(RAND())</f>
        <v>-1.564130834905568</v>
      </c>
      <c r="AP112" s="24">
        <f ca="1">SQRT(Inputs!$B$38)*I112+SQRT(1-Inputs!$B$38)*_xlfn.NORM.S.INV(RAND())</f>
        <v>0.32897444027051975</v>
      </c>
      <c r="AQ112" s="24">
        <f ca="1">SQRT(Inputs!$B$38)*J112+SQRT(1-Inputs!$B$38)*_xlfn.NORM.S.INV(RAND())</f>
        <v>-0.50186063715609397</v>
      </c>
      <c r="AR112" s="24">
        <f ca="1">SQRT(Inputs!$B$38)*K112+SQRT(1-Inputs!$B$38)*_xlfn.NORM.S.INV(RAND())</f>
        <v>0.56603431453760567</v>
      </c>
      <c r="AS112" s="24">
        <f ca="1">SQRT(Inputs!$B$38)*L112+SQRT(1-Inputs!$B$38)*_xlfn.NORM.S.INV(RAND())</f>
        <v>1.8568527166989619</v>
      </c>
      <c r="AT112" s="24">
        <f ca="1">SQRT(Inputs!$B$38)*M112+SQRT(1-Inputs!$B$38)*_xlfn.NORM.S.INV(RAND())</f>
        <v>0.43917269068028664</v>
      </c>
      <c r="AU112" s="15">
        <f ca="1">Inputs!$B$6*EXP($B$8-0.5*C$5^2+C$5*N112)</f>
        <v>4422.449864004675</v>
      </c>
      <c r="AV112" s="15">
        <f t="shared" ca="1" si="37"/>
        <v>5644.2097686693087</v>
      </c>
      <c r="AW112" s="15">
        <f t="shared" ca="1" si="38"/>
        <v>7092.2764027536859</v>
      </c>
      <c r="AX112" s="15">
        <f t="shared" ca="1" si="39"/>
        <v>8058.4747347052789</v>
      </c>
      <c r="AY112" s="15">
        <f t="shared" ca="1" si="40"/>
        <v>8782.0391509254532</v>
      </c>
      <c r="AZ112" s="15">
        <f t="shared" ca="1" si="41"/>
        <v>10278.404572961887</v>
      </c>
      <c r="BA112" s="15">
        <f t="shared" ca="1" si="42"/>
        <v>11201.880285171888</v>
      </c>
      <c r="BB112" s="15">
        <f t="shared" ca="1" si="43"/>
        <v>13783.496232811061</v>
      </c>
      <c r="BC112" s="15">
        <f t="shared" ca="1" si="44"/>
        <v>17890.475946957977</v>
      </c>
      <c r="BD112" s="15">
        <f t="shared" ca="1" si="45"/>
        <v>22859.646492990956</v>
      </c>
      <c r="BE112" s="15">
        <f t="shared" ca="1" si="46"/>
        <v>29443.965244510549</v>
      </c>
      <c r="BF112" s="15">
        <f ca="1">Inputs!$B$13*EXP($B$9-0.5*C$6^2+C$6*Y112)</f>
        <v>14780.076492567441</v>
      </c>
      <c r="BG112" s="15">
        <f t="shared" ca="1" si="47"/>
        <v>13159.284229033849</v>
      </c>
      <c r="BH112" s="15">
        <f t="shared" ca="1" si="48"/>
        <v>16482.863535371904</v>
      </c>
      <c r="BI112" s="15">
        <f t="shared" ca="1" si="49"/>
        <v>14018.177466081652</v>
      </c>
      <c r="BJ112" s="15">
        <f t="shared" ca="1" si="50"/>
        <v>16094.126504672078</v>
      </c>
      <c r="BK112" s="15">
        <f t="shared" ca="1" si="51"/>
        <v>17153.12399849905</v>
      </c>
      <c r="BL112" s="15">
        <f t="shared" ca="1" si="52"/>
        <v>17978.746744564236</v>
      </c>
      <c r="BM112" s="15">
        <f t="shared" ca="1" si="53"/>
        <v>21622.274170339806</v>
      </c>
      <c r="BN112" s="15">
        <f t="shared" ca="1" si="54"/>
        <v>25530.924253452329</v>
      </c>
      <c r="BO112" s="15">
        <f t="shared" ca="1" si="55"/>
        <v>26884.91218554497</v>
      </c>
      <c r="BP112" s="15">
        <f t="shared" ca="1" si="56"/>
        <v>29511.336145279794</v>
      </c>
      <c r="BQ112" s="15">
        <f ca="1">Inputs!$B$20*EXP($B$10-0.5*C$7^2+C$7*AJ112)</f>
        <v>5241.0970177632407</v>
      </c>
      <c r="BR112" s="15">
        <f t="shared" ca="1" si="57"/>
        <v>4360.0731070140446</v>
      </c>
      <c r="BS112" s="15">
        <f t="shared" ca="1" si="58"/>
        <v>5044.8550255908413</v>
      </c>
      <c r="BT112" s="15">
        <f t="shared" ca="1" si="59"/>
        <v>6182.1976930923593</v>
      </c>
      <c r="BU112" s="15">
        <f t="shared" ca="1" si="60"/>
        <v>6149.3932762154873</v>
      </c>
      <c r="BV112" s="15">
        <f t="shared" ca="1" si="61"/>
        <v>6014.5849244512883</v>
      </c>
      <c r="BW112" s="15">
        <f t="shared" ca="1" si="62"/>
        <v>8998.2209058911485</v>
      </c>
      <c r="BX112" s="15">
        <f t="shared" ca="1" si="63"/>
        <v>11380.847724330568</v>
      </c>
      <c r="BY112" s="15">
        <f t="shared" ca="1" si="64"/>
        <v>17770.428437787014</v>
      </c>
      <c r="BZ112" s="15">
        <f t="shared" ca="1" si="65"/>
        <v>35078.931047499136</v>
      </c>
      <c r="CA112" s="15">
        <f t="shared" ca="1" si="66"/>
        <v>53274.793089939369</v>
      </c>
      <c r="CB112" s="15">
        <f ca="1">(AU112*DCF!C$10-DCF!C$5*MAX(AU112*DCF!C$10,0)-MAX(AU112-Inputs!$B$6,0)/Inputs!$B$10)*DCF!C$6</f>
        <v>1046.9230993388642</v>
      </c>
      <c r="CC112" s="15">
        <f ca="1">(AV112*DCF!D$10-DCF!D$5*MAX(AV112*DCF!D$10,0)-MAX(AV112-AU112,0)/Inputs!$B$10)*DCF!D$6</f>
        <v>1077.8437158228878</v>
      </c>
      <c r="CD112" s="15">
        <f ca="1">(AW112*DCF!E$10-DCF!E$5*MAX(AW112*DCF!E$10,0)-MAX(AW112-AV112,0)/Inputs!$B$10)*DCF!E$6</f>
        <v>1311.3291489933697</v>
      </c>
      <c r="CE112" s="15">
        <f ca="1">(AX112*DCF!F$10-DCF!F$5*MAX(AX112*DCF!F$10,0)-MAX(AX112-AW112,0)/Inputs!$B$10)*DCF!F$6</f>
        <v>1558.1102739170751</v>
      </c>
      <c r="CF112" s="15">
        <f ca="1">(AY112*DCF!G$10-DCF!G$5*MAX(AY112*DCF!G$10,0)-MAX(AY112-AX112,0)/Inputs!$B$10)*DCF!G$6</f>
        <v>1670.3684310371834</v>
      </c>
      <c r="CG112" s="15">
        <f ca="1">(AZ112*DCF!H$10-DCF!H$5*MAX(AZ112*DCF!H$10,0)-MAX(AZ112-AY112,0)/Inputs!$B$10)*DCF!H$6</f>
        <v>1729.853113774662</v>
      </c>
      <c r="CH112" s="15">
        <f ca="1">(BA112*DCF!I$10-DCF!I$5*MAX(BA112*DCF!I$10,0)-MAX(BA112-AZ112,0)/Inputs!$B$10)*DCF!I$6</f>
        <v>1894.6925097944738</v>
      </c>
      <c r="CI112" s="15">
        <f ca="1">(BB112*DCF!J$10-DCF!J$5*MAX(BB112*DCF!J$10,0)-MAX(BB112-BA112,0)/Inputs!$B$10)*DCF!J$6</f>
        <v>1974.0785804837071</v>
      </c>
      <c r="CJ112" s="15">
        <f ca="1">(BC112*DCF!K$10-DCF!K$5*MAX(BC112*DCF!K$10,0)-MAX(BC112-BB112,0)/Inputs!$B$10)*DCF!K$6</f>
        <v>2305.1646645011888</v>
      </c>
      <c r="CK112" s="15">
        <f ca="1">(BD112*DCF!L$10-DCF!L$5*MAX(BD112*DCF!L$10,0)-MAX(BD112-BC112,0)/Inputs!$B$10)*DCF!L$6</f>
        <v>2805.0751799460877</v>
      </c>
      <c r="CL112" s="15">
        <f ca="1">(BE112*DCF!M$10-DCF!M$5*MAX(BE112*DCF!M$10,0)-MAX(BE112-BD112,0)/Inputs!$B$10)*DCF!M$6</f>
        <v>3368.357097913803</v>
      </c>
      <c r="CM112" s="15">
        <f ca="1">(BF112*DCF!C$28-DCF!C$5*MAX(BF112*DCF!C$28,0)-MAX(BF112-Inputs!$B$13,0)/Inputs!$B$17)*DCF!C$6</f>
        <v>3727.1619788156299</v>
      </c>
      <c r="CN112" s="15">
        <f ca="1">(BG112*DCF!D$28-DCF!D$5*MAX(BG112*DCF!D$28,0)-MAX(BG112-BF112,0)/Inputs!$B$17)*DCF!D$6</f>
        <v>3875.7127086866253</v>
      </c>
      <c r="CO112" s="15">
        <f ca="1">(BH112*DCF!E$28-DCF!E$5*MAX(BH112*DCF!E$28,0)-MAX(BH112-BG112,0)/Inputs!$B$17)*DCF!E$6</f>
        <v>4013.2087214609551</v>
      </c>
      <c r="CP112" s="15">
        <f ca="1">(BI112*DCF!F$28-DCF!F$5*MAX(BI112*DCF!F$28,0)-MAX(BI112-BH112,0)/Inputs!$B$17)*DCF!F$6</f>
        <v>3805.5659311563322</v>
      </c>
      <c r="CQ112" s="15">
        <f ca="1">(BJ112*DCF!G$28-DCF!G$5*MAX(BJ112*DCF!G$28,0)-MAX(BJ112-BI112,0)/Inputs!$B$17)*DCF!G$6</f>
        <v>3826.5891070046273</v>
      </c>
      <c r="CR112" s="15">
        <f ca="1">(BK112*DCF!H$28-DCF!H$5*MAX(BK112*DCF!H$28,0)-MAX(BK112-BJ112,0)/Inputs!$B$17)*DCF!H$6</f>
        <v>4077.6183192727171</v>
      </c>
      <c r="CS112" s="15">
        <f ca="1">(BL112*DCF!I$28-DCF!I$5*MAX(BL112*DCF!I$28,0)-MAX(BL112-BK112,0)/Inputs!$B$17)*DCF!I$6</f>
        <v>4109.2547248343662</v>
      </c>
      <c r="CT112" s="15">
        <f ca="1">(BM112*DCF!J$28-DCF!J$5*MAX(BM112*DCF!J$28,0)-MAX(BM112-BL112,0)/Inputs!$B$17)*DCF!J$6</f>
        <v>4340.4601705598379</v>
      </c>
      <c r="CU112" s="15">
        <f ca="1">(BN112*DCF!K$28-DCF!K$5*MAX(BN112*DCF!K$28,0)-MAX(BN112-BM112,0)/Inputs!$B$17)*DCF!K$6</f>
        <v>4912.9455530810128</v>
      </c>
      <c r="CV112" s="15">
        <f ca="1">(BO112*DCF!L$28-DCF!L$5*MAX(BO112*DCF!L$28,0)-MAX(BO112-BN112,0)/Inputs!$B$17)*DCF!L$6</f>
        <v>5210.8982996516916</v>
      </c>
      <c r="CW112" s="15">
        <f ca="1">(BP112*DCF!M$28-DCF!M$5*MAX(BP112*DCF!M$28,0)-MAX(BP112-BO112,0)/Inputs!$B$17)*DCF!M$6</f>
        <v>5278.0398703414567</v>
      </c>
      <c r="CX112" s="15">
        <f ca="1">(BQ112*DCF!C$46-DCF!C$5*MAX(BQ112*DCF!C$46,0)-MAX(BQ112-Inputs!$B$20,0)/Inputs!$B$24)*DCF!C$6</f>
        <v>-2152.7231069953168</v>
      </c>
      <c r="CY112" s="15">
        <f ca="1">(BR112*DCF!D$46-DCF!D$5*MAX(BR112*DCF!D$46,0)-MAX(BR112-BQ112,0)/Inputs!$B$24)*DCF!D$6</f>
        <v>-744.16280114806432</v>
      </c>
      <c r="CZ112" s="15">
        <f ca="1">(BS112*DCF!E$46-DCF!E$5*MAX(BS112*DCF!E$46,0)-MAX(BS112-BR112,0)/Inputs!$B$24)*DCF!E$6</f>
        <v>-866.48507108265596</v>
      </c>
      <c r="DA112" s="15">
        <f ca="1">(BT112*DCF!F$46-DCF!F$5*MAX(BT112*DCF!F$46,0)-MAX(BT112-BS112,0)/Inputs!$B$24)*DCF!F$6</f>
        <v>-864.36914222816404</v>
      </c>
      <c r="DB112" s="15">
        <f ca="1">(BU112*DCF!G$46-DCF!G$5*MAX(BU112*DCF!G$46,0)-MAX(BU112-BT112,0)/Inputs!$B$24)*DCF!G$6</f>
        <v>-206.85344009429008</v>
      </c>
      <c r="DC112" s="15">
        <f ca="1">(BV112*DCF!H$46-DCF!H$5*MAX(BV112*DCF!H$46,0)-MAX(BV112-BU112,0)/Inputs!$B$24)*DCF!H$6</f>
        <v>0</v>
      </c>
      <c r="DD112" s="15">
        <f ca="1">(BW112*DCF!I$46-DCF!I$5*MAX(BW112*DCF!I$46,0)-MAX(BW112-BV112,0)/Inputs!$B$24)*DCF!I$6</f>
        <v>-648.66906740846252</v>
      </c>
      <c r="DE112" s="15">
        <f ca="1">(BX112*DCF!J$46-DCF!J$5*MAX(BX112*DCF!J$46,0)-MAX(BX112-BW112,0)/Inputs!$B$24)*DCF!J$6</f>
        <v>-154.43862465903257</v>
      </c>
      <c r="DF112" s="15">
        <f ca="1">(BY112*DCF!K$46-DCF!K$5*MAX(BY112*DCF!K$46,0)-MAX(BY112-BX112,0)/Inputs!$B$24)*DCF!K$6</f>
        <v>-550.17094667670369</v>
      </c>
      <c r="DG112" s="15">
        <f ca="1">(BZ112*DCF!L$46-DCF!L$5*MAX(BZ112*DCF!L$46,0)-MAX(BZ112-BY112,0)/Inputs!$B$24)*DCF!L$6</f>
        <v>-1492.1273439519503</v>
      </c>
      <c r="DH112" s="15">
        <f ca="1">(CA112*DCF!M$46-DCF!M$5*MAX(CA112*DCF!M$46,0)-MAX(CA112-BZ112,0)/Inputs!$B$24)*DCF!M$6</f>
        <v>372.57689785417034</v>
      </c>
      <c r="DI112" s="15">
        <f ca="1">SUM(CB112:CL112)+BE112*DCF!M$10*(1+Inputs!$B$30)*(1-Inputs!$B$33)*(1-Inputs!$B$30/Inputs!$B$31)/(Inputs!$B$29-Inputs!$B$30)*DCF!M$6</f>
        <v>102684.74044712848</v>
      </c>
      <c r="DJ112" s="15">
        <f ca="1">SUM(CM112:CW112)+BP112*DCF!M$28*(1+Inputs!$B$30)*(1-Inputs!$B$33)*(1-Inputs!$B$30/Inputs!$B$31)/(Inputs!$B$29-Inputs!$B$30)*DCF!M$6</f>
        <v>156684.70703731049</v>
      </c>
      <c r="DK112" s="15">
        <f ca="1">SUM(CX112:DH112)+CA112*DCF!M$46*(1+Inputs!$B$30)*(1-Inputs!$B$33)*(1-Inputs!$B$30/Inputs!$B$31)/(Inputs!$B$29-Inputs!$B$30)*DCF!M$6</f>
        <v>75061.718273336242</v>
      </c>
      <c r="DM112" s="15">
        <f ca="1">DI112+DJ112+DK112+Inputs!$B$34+Inputs!$B$36-Inputs!$B$35</f>
        <v>411282.16575777519</v>
      </c>
    </row>
    <row r="113" spans="1:117" x14ac:dyDescent="0.75">
      <c r="A113" s="11">
        <v>100</v>
      </c>
      <c r="C113" s="24">
        <f t="shared" ca="1" si="69"/>
        <v>-0.48373798267669188</v>
      </c>
      <c r="D113" s="24">
        <f t="shared" ca="1" si="69"/>
        <v>-0.65138866450978139</v>
      </c>
      <c r="E113" s="24">
        <f t="shared" ca="1" si="69"/>
        <v>2.5109264551195931</v>
      </c>
      <c r="F113" s="24">
        <f t="shared" ca="1" si="69"/>
        <v>0.14209611198996316</v>
      </c>
      <c r="G113" s="24">
        <f t="shared" ca="1" si="69"/>
        <v>0.21035740523860044</v>
      </c>
      <c r="H113" s="24">
        <f t="shared" ca="1" si="69"/>
        <v>-1.1910635725208389</v>
      </c>
      <c r="I113" s="24">
        <f t="shared" ca="1" si="69"/>
        <v>1.024698791143928</v>
      </c>
      <c r="J113" s="24">
        <f t="shared" ca="1" si="69"/>
        <v>-0.22484105287505282</v>
      </c>
      <c r="K113" s="24">
        <f t="shared" ca="1" si="69"/>
        <v>0.32569757788467169</v>
      </c>
      <c r="L113" s="24">
        <f t="shared" ca="1" si="69"/>
        <v>-0.39579613375892264</v>
      </c>
      <c r="M113" s="24">
        <f t="shared" ca="1" si="69"/>
        <v>1.3802806502739506</v>
      </c>
      <c r="N113" s="24">
        <f ca="1">SQRT(Inputs!$B$38)*C113+SQRT(1-Inputs!$B$38)*_xlfn.NORM.S.INV(RAND())</f>
        <v>-1.0661443903981687</v>
      </c>
      <c r="O113" s="24">
        <f ca="1">SQRT(Inputs!$B$38)*D113+SQRT(1-Inputs!$B$38)*_xlfn.NORM.S.INV(RAND())</f>
        <v>0.94335368132312736</v>
      </c>
      <c r="P113" s="24">
        <f ca="1">SQRT(Inputs!$B$38)*E113+SQRT(1-Inputs!$B$38)*_xlfn.NORM.S.INV(RAND())</f>
        <v>1.6288390218238962</v>
      </c>
      <c r="Q113" s="24">
        <f ca="1">SQRT(Inputs!$B$38)*F113+SQRT(1-Inputs!$B$38)*_xlfn.NORM.S.INV(RAND())</f>
        <v>1.5250414205378156</v>
      </c>
      <c r="R113" s="24">
        <f ca="1">SQRT(Inputs!$B$38)*G113+SQRT(1-Inputs!$B$38)*_xlfn.NORM.S.INV(RAND())</f>
        <v>-0.25592050449534653</v>
      </c>
      <c r="S113" s="24">
        <f ca="1">SQRT(Inputs!$B$38)*H113+SQRT(1-Inputs!$B$38)*_xlfn.NORM.S.INV(RAND())</f>
        <v>-1.5676733594633334</v>
      </c>
      <c r="T113" s="24">
        <f ca="1">SQRT(Inputs!$B$38)*I113+SQRT(1-Inputs!$B$38)*_xlfn.NORM.S.INV(RAND())</f>
        <v>4.8260053023613581E-2</v>
      </c>
      <c r="U113" s="24">
        <f ca="1">SQRT(Inputs!$B$38)*J113+SQRT(1-Inputs!$B$38)*_xlfn.NORM.S.INV(RAND())</f>
        <v>0.35269768487717024</v>
      </c>
      <c r="V113" s="24">
        <f ca="1">SQRT(Inputs!$B$38)*K113+SQRT(1-Inputs!$B$38)*_xlfn.NORM.S.INV(RAND())</f>
        <v>-0.2656238450563323</v>
      </c>
      <c r="W113" s="24">
        <f ca="1">SQRT(Inputs!$B$38)*L113+SQRT(1-Inputs!$B$38)*_xlfn.NORM.S.INV(RAND())</f>
        <v>-1.4459200606588971</v>
      </c>
      <c r="X113" s="24">
        <f ca="1">SQRT(Inputs!$B$38)*M113+SQRT(1-Inputs!$B$38)*_xlfn.NORM.S.INV(RAND())</f>
        <v>-1.1250704662138682</v>
      </c>
      <c r="Y113" s="24">
        <f ca="1">SQRT(Inputs!$B$38)*C113+SQRT(1-Inputs!$B$38)*_xlfn.NORM.S.INV(RAND())</f>
        <v>-1.4235457279767365</v>
      </c>
      <c r="Z113" s="24">
        <f ca="1">SQRT(Inputs!$B$38)*D113+SQRT(1-Inputs!$B$38)*_xlfn.NORM.S.INV(RAND())</f>
        <v>0.25816677629808932</v>
      </c>
      <c r="AA113" s="24">
        <f ca="1">SQRT(Inputs!$B$38)*E113+SQRT(1-Inputs!$B$38)*_xlfn.NORM.S.INV(RAND())</f>
        <v>0.87296240606494213</v>
      </c>
      <c r="AB113" s="24">
        <f ca="1">SQRT(Inputs!$B$38)*F113+SQRT(1-Inputs!$B$38)*_xlfn.NORM.S.INV(RAND())</f>
        <v>0.21523404021432163</v>
      </c>
      <c r="AC113" s="24">
        <f ca="1">SQRT(Inputs!$B$38)*G113+SQRT(1-Inputs!$B$38)*_xlfn.NORM.S.INV(RAND())</f>
        <v>-0.19599791568601471</v>
      </c>
      <c r="AD113" s="24">
        <f ca="1">SQRT(Inputs!$B$38)*H113+SQRT(1-Inputs!$B$38)*_xlfn.NORM.S.INV(RAND())</f>
        <v>-0.78263082152634067</v>
      </c>
      <c r="AE113" s="24">
        <f ca="1">SQRT(Inputs!$B$38)*I113+SQRT(1-Inputs!$B$38)*_xlfn.NORM.S.INV(RAND())</f>
        <v>0.99218614677944905</v>
      </c>
      <c r="AF113" s="24">
        <f ca="1">SQRT(Inputs!$B$38)*J113+SQRT(1-Inputs!$B$38)*_xlfn.NORM.S.INV(RAND())</f>
        <v>-1.4869150321283957</v>
      </c>
      <c r="AG113" s="24">
        <f ca="1">SQRT(Inputs!$B$38)*K113+SQRT(1-Inputs!$B$38)*_xlfn.NORM.S.INV(RAND())</f>
        <v>0.56166200478750994</v>
      </c>
      <c r="AH113" s="24">
        <f ca="1">SQRT(Inputs!$B$38)*L113+SQRT(1-Inputs!$B$38)*_xlfn.NORM.S.INV(RAND())</f>
        <v>-0.47353478686577394</v>
      </c>
      <c r="AI113" s="24">
        <f ca="1">SQRT(Inputs!$B$38)*M113+SQRT(1-Inputs!$B$38)*_xlfn.NORM.S.INV(RAND())</f>
        <v>0.82796909327191148</v>
      </c>
      <c r="AJ113" s="24">
        <f ca="1">SQRT(Inputs!$B$38)*C113+SQRT(1-Inputs!$B$38)*_xlfn.NORM.S.INV(RAND())</f>
        <v>1.1323115603635339</v>
      </c>
      <c r="AK113" s="24">
        <f ca="1">SQRT(Inputs!$B$38)*D113+SQRT(1-Inputs!$B$38)*_xlfn.NORM.S.INV(RAND())</f>
        <v>0.52821202435472037</v>
      </c>
      <c r="AL113" s="24">
        <f ca="1">SQRT(Inputs!$B$38)*E113+SQRT(1-Inputs!$B$38)*_xlfn.NORM.S.INV(RAND())</f>
        <v>1.0866743268832952</v>
      </c>
      <c r="AM113" s="24">
        <f ca="1">SQRT(Inputs!$B$38)*F113+SQRT(1-Inputs!$B$38)*_xlfn.NORM.S.INV(RAND())</f>
        <v>0.36719125742781145</v>
      </c>
      <c r="AN113" s="24">
        <f ca="1">SQRT(Inputs!$B$38)*G113+SQRT(1-Inputs!$B$38)*_xlfn.NORM.S.INV(RAND())</f>
        <v>-1.0893514060155411</v>
      </c>
      <c r="AO113" s="24">
        <f ca="1">SQRT(Inputs!$B$38)*H113+SQRT(1-Inputs!$B$38)*_xlfn.NORM.S.INV(RAND())</f>
        <v>-1.2728866584190111</v>
      </c>
      <c r="AP113" s="24">
        <f ca="1">SQRT(Inputs!$B$38)*I113+SQRT(1-Inputs!$B$38)*_xlfn.NORM.S.INV(RAND())</f>
        <v>0.41446984984489932</v>
      </c>
      <c r="AQ113" s="24">
        <f ca="1">SQRT(Inputs!$B$38)*J113+SQRT(1-Inputs!$B$38)*_xlfn.NORM.S.INV(RAND())</f>
        <v>-9.3656611394636699E-2</v>
      </c>
      <c r="AR113" s="24">
        <f ca="1">SQRT(Inputs!$B$38)*K113+SQRT(1-Inputs!$B$38)*_xlfn.NORM.S.INV(RAND())</f>
        <v>-1.1303349430850445</v>
      </c>
      <c r="AS113" s="24">
        <f ca="1">SQRT(Inputs!$B$38)*L113+SQRT(1-Inputs!$B$38)*_xlfn.NORM.S.INV(RAND())</f>
        <v>0.46696366972822761</v>
      </c>
      <c r="AT113" s="24">
        <f ca="1">SQRT(Inputs!$B$38)*M113+SQRT(1-Inputs!$B$38)*_xlfn.NORM.S.INV(RAND())</f>
        <v>2.4558243290203206</v>
      </c>
      <c r="AU113" s="15">
        <f ca="1">Inputs!$B$6*EXP($B$8-0.5*C$5^2+C$5*N113)</f>
        <v>4175.6793599446892</v>
      </c>
      <c r="AV113" s="15">
        <f t="shared" ca="1" si="37"/>
        <v>5839.0209118330713</v>
      </c>
      <c r="AW113" s="15">
        <f t="shared" ca="1" si="38"/>
        <v>8868.9681232773</v>
      </c>
      <c r="AX113" s="15">
        <f t="shared" ca="1" si="39"/>
        <v>13100.812756882115</v>
      </c>
      <c r="AY113" s="15">
        <f t="shared" ca="1" si="40"/>
        <v>15539.081168650368</v>
      </c>
      <c r="AZ113" s="15">
        <f t="shared" ca="1" si="41"/>
        <v>15991.476746793353</v>
      </c>
      <c r="BA113" s="15">
        <f t="shared" ca="1" si="42"/>
        <v>19668.571776068802</v>
      </c>
      <c r="BB113" s="15">
        <f t="shared" ca="1" si="43"/>
        <v>24946.456365098216</v>
      </c>
      <c r="BC113" s="15">
        <f t="shared" ca="1" si="44"/>
        <v>29779.618595540691</v>
      </c>
      <c r="BD113" s="15">
        <f t="shared" ca="1" si="45"/>
        <v>31867.925744790795</v>
      </c>
      <c r="BE113" s="15">
        <f t="shared" ca="1" si="46"/>
        <v>35246.722391248077</v>
      </c>
      <c r="BF113" s="15">
        <f ca="1">Inputs!$B$13*EXP($B$9-0.5*C$6^2+C$6*Y113)</f>
        <v>10430.135908623877</v>
      </c>
      <c r="BG113" s="15">
        <f t="shared" ca="1" si="47"/>
        <v>13317.729113192527</v>
      </c>
      <c r="BH113" s="15">
        <f t="shared" ca="1" si="48"/>
        <v>18806.861358116108</v>
      </c>
      <c r="BI113" s="15">
        <f t="shared" ca="1" si="49"/>
        <v>23797.904937216237</v>
      </c>
      <c r="BJ113" s="15">
        <f t="shared" ca="1" si="50"/>
        <v>28361.966200838364</v>
      </c>
      <c r="BK113" s="15">
        <f t="shared" ca="1" si="51"/>
        <v>31290.804056777048</v>
      </c>
      <c r="BL113" s="15">
        <f t="shared" ca="1" si="52"/>
        <v>43710.963674427934</v>
      </c>
      <c r="BM113" s="15">
        <f t="shared" ca="1" si="53"/>
        <v>44668.096499543921</v>
      </c>
      <c r="BN113" s="15">
        <f t="shared" ca="1" si="54"/>
        <v>58761.044643616427</v>
      </c>
      <c r="BO113" s="15">
        <f t="shared" ca="1" si="55"/>
        <v>68427.316612755269</v>
      </c>
      <c r="BP113" s="15">
        <f t="shared" ca="1" si="56"/>
        <v>92504.070389100729</v>
      </c>
      <c r="BQ113" s="15">
        <f ca="1">Inputs!$B$20*EXP($B$10-0.5*C$7^2+C$7*AJ113)</f>
        <v>6409.5221135374859</v>
      </c>
      <c r="BR113" s="15">
        <f t="shared" ca="1" si="57"/>
        <v>10285.301263199439</v>
      </c>
      <c r="BS113" s="15">
        <f t="shared" ca="1" si="58"/>
        <v>19243.611527272315</v>
      </c>
      <c r="BT113" s="15">
        <f t="shared" ca="1" si="59"/>
        <v>29215.698668290548</v>
      </c>
      <c r="BU113" s="15">
        <f t="shared" ca="1" si="60"/>
        <v>31107.574004258779</v>
      </c>
      <c r="BV113" s="15">
        <f t="shared" ca="1" si="61"/>
        <v>32489.018365881318</v>
      </c>
      <c r="BW113" s="15">
        <f t="shared" ca="1" si="62"/>
        <v>49493.270691828489</v>
      </c>
      <c r="BX113" s="15">
        <f t="shared" ca="1" si="63"/>
        <v>67936.680289949887</v>
      </c>
      <c r="BY113" s="15">
        <f t="shared" ca="1" si="64"/>
        <v>76678.592008468011</v>
      </c>
      <c r="BZ113" s="15">
        <f t="shared" ca="1" si="65"/>
        <v>117234.81451763169</v>
      </c>
      <c r="CA113" s="15">
        <f t="shared" ca="1" si="66"/>
        <v>254780.41910996742</v>
      </c>
      <c r="CB113" s="15">
        <f ca="1">(AU113*DCF!C$10-DCF!C$5*MAX(AU113*DCF!C$10,0)-MAX(AU113-Inputs!$B$6,0)/Inputs!$B$10)*DCF!C$6</f>
        <v>1048.6826170173895</v>
      </c>
      <c r="CC113" s="15">
        <f ca="1">(AV113*DCF!D$10-DCF!D$5*MAX(AV113*DCF!D$10,0)-MAX(AV113-AU113,0)/Inputs!$B$10)*DCF!D$6</f>
        <v>1017.6594845040789</v>
      </c>
      <c r="CD113" s="15">
        <f ca="1">(AW113*DCF!E$10-DCF!E$5*MAX(AW113*DCF!E$10,0)-MAX(AW113-AV113,0)/Inputs!$B$10)*DCF!E$6</f>
        <v>1365.2339703608488</v>
      </c>
      <c r="CE113" s="15">
        <f ca="1">(AX113*DCF!F$10-DCF!F$5*MAX(AX113*DCF!F$10,0)-MAX(AX113-AW113,0)/Inputs!$B$10)*DCF!F$6</f>
        <v>1979.3445977621082</v>
      </c>
      <c r="CF113" s="15">
        <f ca="1">(AY113*DCF!G$10-DCF!G$5*MAX(AY113*DCF!G$10,0)-MAX(AY113-AX113,0)/Inputs!$B$10)*DCF!G$6</f>
        <v>2732.9926041668641</v>
      </c>
      <c r="CG113" s="15">
        <f ca="1">(AZ113*DCF!H$10-DCF!H$5*MAX(AZ113*DCF!H$10,0)-MAX(AZ113-AY113,0)/Inputs!$B$10)*DCF!H$6</f>
        <v>3024.4257356249823</v>
      </c>
      <c r="CH113" s="15">
        <f ca="1">(BA113*DCF!I$10-DCF!I$5*MAX(BA113*DCF!I$10,0)-MAX(BA113-AZ113,0)/Inputs!$B$10)*DCF!I$6</f>
        <v>2989.5581332367901</v>
      </c>
      <c r="CI113" s="15">
        <f ca="1">(BB113*DCF!J$10-DCF!J$5*MAX(BB113*DCF!J$10,0)-MAX(BB113-BA113,0)/Inputs!$B$10)*DCF!J$6</f>
        <v>3481.0933592105389</v>
      </c>
      <c r="CJ113" s="15">
        <f ca="1">(BC113*DCF!K$10-DCF!K$5*MAX(BC113*DCF!K$10,0)-MAX(BC113-BB113,0)/Inputs!$B$10)*DCF!K$6</f>
        <v>4117.4711924419489</v>
      </c>
      <c r="CK113" s="15">
        <f ca="1">(BD113*DCF!L$10-DCF!L$5*MAX(BD113*DCF!L$10,0)-MAX(BD113-BC113,0)/Inputs!$B$10)*DCF!L$6</f>
        <v>4536.2372747121772</v>
      </c>
      <c r="CL113" s="15">
        <f ca="1">(BE113*DCF!M$10-DCF!M$5*MAX(BE113*DCF!M$10,0)-MAX(BE113-BD113,0)/Inputs!$B$10)*DCF!M$6</f>
        <v>4570.1350506051049</v>
      </c>
      <c r="CM113" s="15">
        <f ca="1">(BF113*DCF!C$28-DCF!C$5*MAX(BF113*DCF!C$28,0)-MAX(BF113-Inputs!$B$13,0)/Inputs!$B$17)*DCF!C$6</f>
        <v>3183.2090771457215</v>
      </c>
      <c r="CN113" s="15">
        <f ca="1">(BG113*DCF!D$28-DCF!D$5*MAX(BG113*DCF!D$28,0)-MAX(BG113-BF113,0)/Inputs!$B$17)*DCF!D$6</f>
        <v>3306.3223558193072</v>
      </c>
      <c r="CO113" s="15">
        <f ca="1">(BH113*DCF!E$28-DCF!E$5*MAX(BH113*DCF!E$28,0)-MAX(BH113-BG113,0)/Inputs!$B$17)*DCF!E$6</f>
        <v>4244.6056111674206</v>
      </c>
      <c r="CP113" s="15">
        <f ca="1">(BI113*DCF!F$28-DCF!F$5*MAX(BI113*DCF!F$28,0)-MAX(BI113-BH113,0)/Inputs!$B$17)*DCF!F$6</f>
        <v>5551.8059600761162</v>
      </c>
      <c r="CQ113" s="15">
        <f ca="1">(BJ113*DCF!G$28-DCF!G$5*MAX(BJ113*DCF!G$28,0)-MAX(BJ113-BI113,0)/Inputs!$B$17)*DCF!G$6</f>
        <v>6591.0972953037599</v>
      </c>
      <c r="CR113" s="15">
        <f ca="1">(BK113*DCF!H$28-DCF!H$5*MAX(BK113*DCF!H$28,0)-MAX(BK113-BJ113,0)/Inputs!$B$17)*DCF!H$6</f>
        <v>7283.5018569540152</v>
      </c>
      <c r="CS113" s="15">
        <f ca="1">(BL113*DCF!I$28-DCF!I$5*MAX(BL113*DCF!I$28,0)-MAX(BL113-BK113,0)/Inputs!$B$17)*DCF!I$6</f>
        <v>8496.0921897239241</v>
      </c>
      <c r="CT113" s="15">
        <f ca="1">(BM113*DCF!J$28-DCF!J$5*MAX(BM113*DCF!J$28,0)-MAX(BM113-BL113,0)/Inputs!$B$17)*DCF!J$6</f>
        <v>9837.7857109891502</v>
      </c>
      <c r="CU113" s="15">
        <f ca="1">(BN113*DCF!K$28-DCF!K$5*MAX(BN113*DCF!K$28,0)-MAX(BN113-BM113,0)/Inputs!$B$17)*DCF!K$6</f>
        <v>10683.148951804333</v>
      </c>
      <c r="CV113" s="15">
        <f ca="1">(BO113*DCF!L$28-DCF!L$5*MAX(BO113*DCF!L$28,0)-MAX(BO113-BN113,0)/Inputs!$B$17)*DCF!L$6</f>
        <v>12558.931153291102</v>
      </c>
      <c r="CW113" s="15">
        <f ca="1">(BP113*DCF!M$28-DCF!M$5*MAX(BP113*DCF!M$28,0)-MAX(BP113-BO113,0)/Inputs!$B$17)*DCF!M$6</f>
        <v>14887.997069066589</v>
      </c>
      <c r="CX113" s="15">
        <f ca="1">(BQ113*DCF!C$46-DCF!C$5*MAX(BQ113*DCF!C$46,0)-MAX(BQ113-Inputs!$B$20,0)/Inputs!$B$24)*DCF!C$6</f>
        <v>-2962.2555059151173</v>
      </c>
      <c r="CY113" s="15">
        <f ca="1">(BR113*DCF!D$46-DCF!D$5*MAX(BR113*DCF!D$46,0)-MAX(BR113-BQ113,0)/Inputs!$B$24)*DCF!D$6</f>
        <v>-3409.2238605749576</v>
      </c>
      <c r="CZ113" s="15">
        <f ca="1">(BS113*DCF!E$46-DCF!E$5*MAX(BS113*DCF!E$46,0)-MAX(BS113-BR113,0)/Inputs!$B$24)*DCF!E$6</f>
        <v>-5806.7098564581056</v>
      </c>
      <c r="DA113" s="15">
        <f ca="1">(BT113*DCF!F$46-DCF!F$5*MAX(BT113*DCF!F$46,0)-MAX(BT113-BS113,0)/Inputs!$B$24)*DCF!F$6</f>
        <v>-5758.8240625293492</v>
      </c>
      <c r="DB113" s="15">
        <f ca="1">(BU113*DCF!G$46-DCF!G$5*MAX(BU113*DCF!G$46,0)-MAX(BU113-BT113,0)/Inputs!$B$24)*DCF!G$6</f>
        <v>-1682.7868125687448</v>
      </c>
      <c r="DC113" s="15">
        <f ca="1">(BV113*DCF!H$46-DCF!H$5*MAX(BV113*DCF!H$46,0)-MAX(BV113-BU113,0)/Inputs!$B$24)*DCF!H$6</f>
        <v>-429.27537112416854</v>
      </c>
      <c r="DD113" s="15">
        <f ca="1">(BW113*DCF!I$46-DCF!I$5*MAX(BW113*DCF!I$46,0)-MAX(BW113-BV113,0)/Inputs!$B$24)*DCF!I$6</f>
        <v>-3738.1967551838629</v>
      </c>
      <c r="DE113" s="15">
        <f ca="1">(BX113*DCF!J$46-DCF!J$5*MAX(BX113*DCF!J$46,0)-MAX(BX113-BW113,0)/Inputs!$B$24)*DCF!J$6</f>
        <v>-2041.1350872061657</v>
      </c>
      <c r="DF113" s="15">
        <f ca="1">(BY113*DCF!K$46-DCF!K$5*MAX(BY113*DCF!K$46,0)-MAX(BY113-BX113,0)/Inputs!$B$24)*DCF!K$6</f>
        <v>2238.6012973732222</v>
      </c>
      <c r="DG113" s="15">
        <f ca="1">(BZ113*DCF!L$46-DCF!L$5*MAX(BZ113*DCF!L$46,0)-MAX(BZ113-BY113,0)/Inputs!$B$24)*DCF!L$6</f>
        <v>-1074.1070330896248</v>
      </c>
      <c r="DH113" s="15">
        <f ca="1">(CA113*DCF!M$46-DCF!M$5*MAX(CA113*DCF!M$46,0)-MAX(CA113-BZ113,0)/Inputs!$B$24)*DCF!M$6</f>
        <v>-8780.9765183690397</v>
      </c>
      <c r="DI113" s="15">
        <f ca="1">SUM(CB113:CL113)+BE113*DCF!M$10*(1+Inputs!$B$30)*(1-Inputs!$B$33)*(1-Inputs!$B$30/Inputs!$B$31)/(Inputs!$B$29-Inputs!$B$30)*DCF!M$6</f>
        <v>128954.928524138</v>
      </c>
      <c r="DJ113" s="15">
        <f ca="1">SUM(CM113:CW113)+BP113*DCF!M$28*(1+Inputs!$B$30)*(1-Inputs!$B$33)*(1-Inputs!$B$30/Inputs!$B$31)/(Inputs!$B$29-Inputs!$B$30)*DCF!M$6</f>
        <v>429877.89874142472</v>
      </c>
      <c r="DK113" s="15">
        <f ca="1">SUM(CX113:DH113)+CA113*DCF!M$46*(1+Inputs!$B$30)*(1-Inputs!$B$33)*(1-Inputs!$B$30/Inputs!$B$31)/(Inputs!$B$29-Inputs!$B$30)*DCF!M$6</f>
        <v>360475.81904840644</v>
      </c>
      <c r="DM113" s="15">
        <f ca="1">DI113+DJ113+DK113+Inputs!$B$34+Inputs!$B$36-Inputs!$B$35</f>
        <v>996159.64631396916</v>
      </c>
    </row>
    <row r="114" spans="1:117" x14ac:dyDescent="0.75">
      <c r="A114" s="11">
        <v>101</v>
      </c>
      <c r="C114" s="24">
        <f t="shared" ref="C114:M123" ca="1" si="70">_xlfn.NORM.S.INV(RAND())</f>
        <v>-1.6071286356017829</v>
      </c>
      <c r="D114" s="24">
        <f t="shared" ca="1" si="70"/>
        <v>-0.40623935055966531</v>
      </c>
      <c r="E114" s="24">
        <f t="shared" ca="1" si="70"/>
        <v>0.56371687505517276</v>
      </c>
      <c r="F114" s="24">
        <f t="shared" ca="1" si="70"/>
        <v>0.66913122097515787</v>
      </c>
      <c r="G114" s="24">
        <f t="shared" ca="1" si="70"/>
        <v>1.0219206396432403</v>
      </c>
      <c r="H114" s="24">
        <f t="shared" ca="1" si="70"/>
        <v>1.3859598936304485</v>
      </c>
      <c r="I114" s="24">
        <f t="shared" ca="1" si="70"/>
        <v>-0.25271032191329762</v>
      </c>
      <c r="J114" s="24">
        <f t="shared" ca="1" si="70"/>
        <v>-0.37490751813651185</v>
      </c>
      <c r="K114" s="24">
        <f t="shared" ca="1" si="70"/>
        <v>-1.0074128420906128</v>
      </c>
      <c r="L114" s="24">
        <f t="shared" ca="1" si="70"/>
        <v>-1.8869623766065933</v>
      </c>
      <c r="M114" s="24">
        <f t="shared" ca="1" si="70"/>
        <v>0.62307460154122085</v>
      </c>
      <c r="N114" s="24">
        <f ca="1">SQRT(Inputs!$B$38)*C114+SQRT(1-Inputs!$B$38)*_xlfn.NORM.S.INV(RAND())</f>
        <v>-1.9141162229588828</v>
      </c>
      <c r="O114" s="24">
        <f ca="1">SQRT(Inputs!$B$38)*D114+SQRT(1-Inputs!$B$38)*_xlfn.NORM.S.INV(RAND())</f>
        <v>-0.59168531181726869</v>
      </c>
      <c r="P114" s="24">
        <f ca="1">SQRT(Inputs!$B$38)*E114+SQRT(1-Inputs!$B$38)*_xlfn.NORM.S.INV(RAND())</f>
        <v>0.5115742212399963</v>
      </c>
      <c r="Q114" s="24">
        <f ca="1">SQRT(Inputs!$B$38)*F114+SQRT(1-Inputs!$B$38)*_xlfn.NORM.S.INV(RAND())</f>
        <v>1.6747065460316579</v>
      </c>
      <c r="R114" s="24">
        <f ca="1">SQRT(Inputs!$B$38)*G114+SQRT(1-Inputs!$B$38)*_xlfn.NORM.S.INV(RAND())</f>
        <v>1.1437963927027881</v>
      </c>
      <c r="S114" s="24">
        <f ca="1">SQRT(Inputs!$B$38)*H114+SQRT(1-Inputs!$B$38)*_xlfn.NORM.S.INV(RAND())</f>
        <v>1.3508103881269635</v>
      </c>
      <c r="T114" s="24">
        <f ca="1">SQRT(Inputs!$B$38)*I114+SQRT(1-Inputs!$B$38)*_xlfn.NORM.S.INV(RAND())</f>
        <v>-1.7350327329312649</v>
      </c>
      <c r="U114" s="24">
        <f ca="1">SQRT(Inputs!$B$38)*J114+SQRT(1-Inputs!$B$38)*_xlfn.NORM.S.INV(RAND())</f>
        <v>-0.91596955591685403</v>
      </c>
      <c r="V114" s="24">
        <f ca="1">SQRT(Inputs!$B$38)*K114+SQRT(1-Inputs!$B$38)*_xlfn.NORM.S.INV(RAND())</f>
        <v>-2.3637784362236074</v>
      </c>
      <c r="W114" s="24">
        <f ca="1">SQRT(Inputs!$B$38)*L114+SQRT(1-Inputs!$B$38)*_xlfn.NORM.S.INV(RAND())</f>
        <v>-1.1592084716706239</v>
      </c>
      <c r="X114" s="24">
        <f ca="1">SQRT(Inputs!$B$38)*M114+SQRT(1-Inputs!$B$38)*_xlfn.NORM.S.INV(RAND())</f>
        <v>-0.24615353386193578</v>
      </c>
      <c r="Y114" s="24">
        <f ca="1">SQRT(Inputs!$B$38)*C114+SQRT(1-Inputs!$B$38)*_xlfn.NORM.S.INV(RAND())</f>
        <v>-1.8253629718621802</v>
      </c>
      <c r="Z114" s="24">
        <f ca="1">SQRT(Inputs!$B$38)*D114+SQRT(1-Inputs!$B$38)*_xlfn.NORM.S.INV(RAND())</f>
        <v>-1.0825673692239952</v>
      </c>
      <c r="AA114" s="24">
        <f ca="1">SQRT(Inputs!$B$38)*E114+SQRT(1-Inputs!$B$38)*_xlfn.NORM.S.INV(RAND())</f>
        <v>-0.79236303988498746</v>
      </c>
      <c r="AB114" s="24">
        <f ca="1">SQRT(Inputs!$B$38)*F114+SQRT(1-Inputs!$B$38)*_xlfn.NORM.S.INV(RAND())</f>
        <v>0.21776160164507016</v>
      </c>
      <c r="AC114" s="24">
        <f ca="1">SQRT(Inputs!$B$38)*G114+SQRT(1-Inputs!$B$38)*_xlfn.NORM.S.INV(RAND())</f>
        <v>0.51952886025407052</v>
      </c>
      <c r="AD114" s="24">
        <f ca="1">SQRT(Inputs!$B$38)*H114+SQRT(1-Inputs!$B$38)*_xlfn.NORM.S.INV(RAND())</f>
        <v>-0.91198074322611755</v>
      </c>
      <c r="AE114" s="24">
        <f ca="1">SQRT(Inputs!$B$38)*I114+SQRT(1-Inputs!$B$38)*_xlfn.NORM.S.INV(RAND())</f>
        <v>0.41721968886447658</v>
      </c>
      <c r="AF114" s="24">
        <f ca="1">SQRT(Inputs!$B$38)*J114+SQRT(1-Inputs!$B$38)*_xlfn.NORM.S.INV(RAND())</f>
        <v>0.53706416790115941</v>
      </c>
      <c r="AG114" s="24">
        <f ca="1">SQRT(Inputs!$B$38)*K114+SQRT(1-Inputs!$B$38)*_xlfn.NORM.S.INV(RAND())</f>
        <v>0.48863197066763053</v>
      </c>
      <c r="AH114" s="24">
        <f ca="1">SQRT(Inputs!$B$38)*L114+SQRT(1-Inputs!$B$38)*_xlfn.NORM.S.INV(RAND())</f>
        <v>-1.1819683584394978</v>
      </c>
      <c r="AI114" s="24">
        <f ca="1">SQRT(Inputs!$B$38)*M114+SQRT(1-Inputs!$B$38)*_xlfn.NORM.S.INV(RAND())</f>
        <v>-0.5483931853815549</v>
      </c>
      <c r="AJ114" s="24">
        <f ca="1">SQRT(Inputs!$B$38)*C114+SQRT(1-Inputs!$B$38)*_xlfn.NORM.S.INV(RAND())</f>
        <v>-0.65571161423738378</v>
      </c>
      <c r="AK114" s="24">
        <f ca="1">SQRT(Inputs!$B$38)*D114+SQRT(1-Inputs!$B$38)*_xlfn.NORM.S.INV(RAND())</f>
        <v>-1.1610746191682553</v>
      </c>
      <c r="AL114" s="24">
        <f ca="1">SQRT(Inputs!$B$38)*E114+SQRT(1-Inputs!$B$38)*_xlfn.NORM.S.INV(RAND())</f>
        <v>-0.23890944887977028</v>
      </c>
      <c r="AM114" s="24">
        <f ca="1">SQRT(Inputs!$B$38)*F114+SQRT(1-Inputs!$B$38)*_xlfn.NORM.S.INV(RAND())</f>
        <v>0.57147838710484233</v>
      </c>
      <c r="AN114" s="24">
        <f ca="1">SQRT(Inputs!$B$38)*G114+SQRT(1-Inputs!$B$38)*_xlfn.NORM.S.INV(RAND())</f>
        <v>-1.3151406832328019</v>
      </c>
      <c r="AO114" s="24">
        <f ca="1">SQRT(Inputs!$B$38)*H114+SQRT(1-Inputs!$B$38)*_xlfn.NORM.S.INV(RAND())</f>
        <v>0.51973696284911552</v>
      </c>
      <c r="AP114" s="24">
        <f ca="1">SQRT(Inputs!$B$38)*I114+SQRT(1-Inputs!$B$38)*_xlfn.NORM.S.INV(RAND())</f>
        <v>0.56372400265009071</v>
      </c>
      <c r="AQ114" s="24">
        <f ca="1">SQRT(Inputs!$B$38)*J114+SQRT(1-Inputs!$B$38)*_xlfn.NORM.S.INV(RAND())</f>
        <v>1.5190613999841363</v>
      </c>
      <c r="AR114" s="24">
        <f ca="1">SQRT(Inputs!$B$38)*K114+SQRT(1-Inputs!$B$38)*_xlfn.NORM.S.INV(RAND())</f>
        <v>-2.2671259826877357</v>
      </c>
      <c r="AS114" s="24">
        <f ca="1">SQRT(Inputs!$B$38)*L114+SQRT(1-Inputs!$B$38)*_xlfn.NORM.S.INV(RAND())</f>
        <v>-0.50645758208153968</v>
      </c>
      <c r="AT114" s="24">
        <f ca="1">SQRT(Inputs!$B$38)*M114+SQRT(1-Inputs!$B$38)*_xlfn.NORM.S.INV(RAND())</f>
        <v>-1.8827160592529966</v>
      </c>
      <c r="AU114" s="15">
        <f ca="1">Inputs!$B$6*EXP($B$8-0.5*C$5^2+C$5*N114)</f>
        <v>3640.1076584154894</v>
      </c>
      <c r="AV114" s="15">
        <f t="shared" ca="1" si="37"/>
        <v>4061.6912953698106</v>
      </c>
      <c r="AW114" s="15">
        <f t="shared" ca="1" si="38"/>
        <v>5306.3107046825698</v>
      </c>
      <c r="AX114" s="15">
        <f t="shared" ca="1" si="39"/>
        <v>7986.1654300401678</v>
      </c>
      <c r="AY114" s="15">
        <f t="shared" ca="1" si="40"/>
        <v>11154.742320918889</v>
      </c>
      <c r="AZ114" s="15">
        <f t="shared" ca="1" si="41"/>
        <v>15830.589766107685</v>
      </c>
      <c r="BA114" s="15">
        <f t="shared" ca="1" si="42"/>
        <v>16155.675165964663</v>
      </c>
      <c r="BB114" s="15">
        <f t="shared" ca="1" si="43"/>
        <v>18045.093587869422</v>
      </c>
      <c r="BC114" s="15">
        <f t="shared" ca="1" si="44"/>
        <v>17591.77797078915</v>
      </c>
      <c r="BD114" s="15">
        <f t="shared" ca="1" si="45"/>
        <v>19337.082013387695</v>
      </c>
      <c r="BE114" s="15">
        <f t="shared" ca="1" si="46"/>
        <v>23169.786729776948</v>
      </c>
      <c r="BF114" s="15">
        <f ca="1">Inputs!$B$13*EXP($B$9-0.5*C$6^2+C$6*Y114)</f>
        <v>9631.5094581918511</v>
      </c>
      <c r="BG114" s="15">
        <f t="shared" ca="1" si="47"/>
        <v>9655.3956284776123</v>
      </c>
      <c r="BH114" s="15">
        <f t="shared" ca="1" si="48"/>
        <v>10344.303219454974</v>
      </c>
      <c r="BI114" s="15">
        <f t="shared" ca="1" si="49"/>
        <v>13094.611050424634</v>
      </c>
      <c r="BJ114" s="15">
        <f t="shared" ca="1" si="50"/>
        <v>17301.483412302761</v>
      </c>
      <c r="BK114" s="15">
        <f t="shared" ca="1" si="51"/>
        <v>18754.942979548137</v>
      </c>
      <c r="BL114" s="15">
        <f t="shared" ca="1" si="52"/>
        <v>24318.106610218121</v>
      </c>
      <c r="BM114" s="15">
        <f t="shared" ca="1" si="53"/>
        <v>31954.589267385436</v>
      </c>
      <c r="BN114" s="15">
        <f t="shared" ca="1" si="54"/>
        <v>41670.09809235896</v>
      </c>
      <c r="BO114" s="15">
        <f t="shared" ca="1" si="55"/>
        <v>44689.040680762053</v>
      </c>
      <c r="BP114" s="15">
        <f t="shared" ca="1" si="56"/>
        <v>51690.39451125473</v>
      </c>
      <c r="BQ114" s="15">
        <f ca="1">Inputs!$B$20*EXP($B$10-0.5*C$7^2+C$7*AJ114)</f>
        <v>3399.4166678645101</v>
      </c>
      <c r="BR114" s="15">
        <f t="shared" ca="1" si="57"/>
        <v>3190.0968480950446</v>
      </c>
      <c r="BS114" s="15">
        <f t="shared" ca="1" si="58"/>
        <v>4078.8010398132005</v>
      </c>
      <c r="BT114" s="15">
        <f t="shared" ca="1" si="59"/>
        <v>6533.3591982240123</v>
      </c>
      <c r="BU114" s="15">
        <f t="shared" ca="1" si="60"/>
        <v>6586.5663470592899</v>
      </c>
      <c r="BV114" s="15">
        <f t="shared" ca="1" si="61"/>
        <v>10302.210562058786</v>
      </c>
      <c r="BW114" s="15">
        <f t="shared" ca="1" si="62"/>
        <v>16197.916080398123</v>
      </c>
      <c r="BX114" s="15">
        <f t="shared" ca="1" si="63"/>
        <v>30720.50112641228</v>
      </c>
      <c r="BY114" s="15">
        <f t="shared" ca="1" si="64"/>
        <v>27895.920182146536</v>
      </c>
      <c r="BZ114" s="15">
        <f t="shared" ca="1" si="65"/>
        <v>35662.118866985205</v>
      </c>
      <c r="CA114" s="15">
        <f t="shared" ca="1" si="66"/>
        <v>35850.236502775428</v>
      </c>
      <c r="CB114" s="15">
        <f ca="1">(AU114*DCF!C$10-DCF!C$5*MAX(AU114*DCF!C$10,0)-MAX(AU114-Inputs!$B$6,0)/Inputs!$B$10)*DCF!C$6</f>
        <v>934.81282888898124</v>
      </c>
      <c r="CC114" s="15">
        <f ca="1">(AV114*DCF!D$10-DCF!D$5*MAX(AV114*DCF!D$10,0)-MAX(AV114-AU114,0)/Inputs!$B$10)*DCF!D$6</f>
        <v>887.21759994739534</v>
      </c>
      <c r="CD114" s="15">
        <f ca="1">(AW114*DCF!E$10-DCF!E$5*MAX(AW114*DCF!E$10,0)-MAX(AW114-AV114,0)/Inputs!$B$10)*DCF!E$6</f>
        <v>944.80283959929852</v>
      </c>
      <c r="CE114" s="15">
        <f ca="1">(AX114*DCF!F$10-DCF!F$5*MAX(AX114*DCF!F$10,0)-MAX(AX114-AW114,0)/Inputs!$B$10)*DCF!F$6</f>
        <v>1185.7558590038484</v>
      </c>
      <c r="CF114" s="15">
        <f ca="1">(AY114*DCF!G$10-DCF!G$5*MAX(AY114*DCF!G$10,0)-MAX(AY114-AX114,0)/Inputs!$B$10)*DCF!G$6</f>
        <v>1689.2661818614081</v>
      </c>
      <c r="CG114" s="15">
        <f ca="1">(AZ114*DCF!H$10-DCF!H$5*MAX(AZ114*DCF!H$10,0)-MAX(AZ114-AY114,0)/Inputs!$B$10)*DCF!H$6</f>
        <v>2243.2398185432153</v>
      </c>
      <c r="CH114" s="15">
        <f ca="1">(BA114*DCF!I$10-DCF!I$5*MAX(BA114*DCF!I$10,0)-MAX(BA114-AZ114,0)/Inputs!$B$10)*DCF!I$6</f>
        <v>2897.727096452842</v>
      </c>
      <c r="CI114" s="15">
        <f ca="1">(BB114*DCF!J$10-DCF!J$5*MAX(BB114*DCF!J$10,0)-MAX(BB114-BA114,0)/Inputs!$B$10)*DCF!J$6</f>
        <v>2810.2697034252728</v>
      </c>
      <c r="CJ114" s="15">
        <f ca="1">(BC114*DCF!K$10-DCF!K$5*MAX(BC114*DCF!K$10,0)-MAX(BC114-BB114,0)/Inputs!$B$10)*DCF!K$6</f>
        <v>2831.9937277190006</v>
      </c>
      <c r="CK114" s="15">
        <f ca="1">(BD114*DCF!L$10-DCF!L$5*MAX(BD114*DCF!L$10,0)-MAX(BD114-BC114,0)/Inputs!$B$10)*DCF!L$6</f>
        <v>2690.7036092953317</v>
      </c>
      <c r="CL114" s="15">
        <f ca="1">(BE114*DCF!M$10-DCF!M$5*MAX(BE114*DCF!M$10,0)-MAX(BE114-BD114,0)/Inputs!$B$10)*DCF!M$6</f>
        <v>2811.6990562047208</v>
      </c>
      <c r="CM114" s="15">
        <f ca="1">(BF114*DCF!C$28-DCF!C$5*MAX(BF114*DCF!C$28,0)-MAX(BF114-Inputs!$B$13,0)/Inputs!$B$17)*DCF!C$6</f>
        <v>2939.4735219683485</v>
      </c>
      <c r="CN114" s="15">
        <f ca="1">(BG114*DCF!D$28-DCF!D$5*MAX(BG114*DCF!D$28,0)-MAX(BG114-BF114,0)/Inputs!$B$17)*DCF!D$6</f>
        <v>2838.6406875066887</v>
      </c>
      <c r="CO114" s="15">
        <f ca="1">(BH114*DCF!E$28-DCF!E$5*MAX(BH114*DCF!E$28,0)-MAX(BH114-BG114,0)/Inputs!$B$17)*DCF!E$6</f>
        <v>2793.9166634812404</v>
      </c>
      <c r="CP114" s="15">
        <f ca="1">(BI114*DCF!F$28-DCF!F$5*MAX(BI114*DCF!F$28,0)-MAX(BI114-BH114,0)/Inputs!$B$17)*DCF!F$6</f>
        <v>3054.1049642819389</v>
      </c>
      <c r="CQ114" s="15">
        <f ca="1">(BJ114*DCF!G$28-DCF!G$5*MAX(BJ114*DCF!G$28,0)-MAX(BJ114-BI114,0)/Inputs!$B$17)*DCF!G$6</f>
        <v>3781.4467648549321</v>
      </c>
      <c r="CR114" s="15">
        <f ca="1">(BK114*DCF!H$28-DCF!H$5*MAX(BK114*DCF!H$28,0)-MAX(BK114-BJ114,0)/Inputs!$B$17)*DCF!H$6</f>
        <v>4412.4774895168057</v>
      </c>
      <c r="CS114" s="15">
        <f ca="1">(BL114*DCF!I$28-DCF!I$5*MAX(BL114*DCF!I$28,0)-MAX(BL114-BK114,0)/Inputs!$B$17)*DCF!I$6</f>
        <v>4919.9920936885665</v>
      </c>
      <c r="CT114" s="15">
        <f ca="1">(BM114*DCF!J$28-DCF!J$5*MAX(BM114*DCF!J$28,0)-MAX(BM114-BL114,0)/Inputs!$B$17)*DCF!J$6</f>
        <v>6115.9909431681472</v>
      </c>
      <c r="CU114" s="15">
        <f ca="1">(BN114*DCF!K$28-DCF!K$5*MAX(BN114*DCF!K$28,0)-MAX(BN114-BM114,0)/Inputs!$B$17)*DCF!K$6</f>
        <v>7610.005613457588</v>
      </c>
      <c r="CV114" s="15">
        <f ca="1">(BO114*DCF!L$28-DCF!L$5*MAX(BO114*DCF!L$28,0)-MAX(BO114-BN114,0)/Inputs!$B$17)*DCF!L$6</f>
        <v>8574.8032452039151</v>
      </c>
      <c r="CW114" s="15">
        <f ca="1">(BP114*DCF!M$28-DCF!M$5*MAX(BP114*DCF!M$28,0)-MAX(BP114-BO114,0)/Inputs!$B$17)*DCF!M$6</f>
        <v>8993.7394336239122</v>
      </c>
      <c r="CX114" s="15">
        <f ca="1">(BQ114*DCF!C$46-DCF!C$5*MAX(BQ114*DCF!C$46,0)-MAX(BQ114-Inputs!$B$20,0)/Inputs!$B$24)*DCF!C$6</f>
        <v>-876.73210244654274</v>
      </c>
      <c r="CY114" s="15">
        <f ca="1">(BR114*DCF!D$46-DCF!D$5*MAX(BR114*DCF!D$46,0)-MAX(BR114-BQ114,0)/Inputs!$B$24)*DCF!D$6</f>
        <v>-544.47513794964732</v>
      </c>
      <c r="CZ114" s="15">
        <f ca="1">(BS114*DCF!E$46-DCF!E$5*MAX(BS114*DCF!E$46,0)-MAX(BS114-BR114,0)/Inputs!$B$24)*DCF!E$6</f>
        <v>-832.62805141920398</v>
      </c>
      <c r="DA114" s="15">
        <f ca="1">(BT114*DCF!F$46-DCF!F$5*MAX(BT114*DCF!F$46,0)-MAX(BT114-BS114,0)/Inputs!$B$24)*DCF!F$6</f>
        <v>-1369.5827438424378</v>
      </c>
      <c r="DB114" s="15">
        <f ca="1">(BU114*DCF!G$46-DCF!G$5*MAX(BU114*DCF!G$46,0)-MAX(BU114-BT114,0)/Inputs!$B$24)*DCF!G$6</f>
        <v>-239.45691207224013</v>
      </c>
      <c r="DC114" s="15">
        <f ca="1">(BV114*DCF!H$46-DCF!H$5*MAX(BV114*DCF!H$46,0)-MAX(BV114-BU114,0)/Inputs!$B$24)*DCF!H$6</f>
        <v>-1154.6136736812709</v>
      </c>
      <c r="DD114" s="15">
        <f ca="1">(BW114*DCF!I$46-DCF!I$5*MAX(BW114*DCF!I$46,0)-MAX(BW114-BV114,0)/Inputs!$B$24)*DCF!I$6</f>
        <v>-1318.3318260009887</v>
      </c>
      <c r="DE114" s="15">
        <f ca="1">(BX114*DCF!J$46-DCF!J$5*MAX(BX114*DCF!J$46,0)-MAX(BX114-BW114,0)/Inputs!$B$24)*DCF!J$6</f>
        <v>-2562.5122438240028</v>
      </c>
      <c r="DF114" s="15">
        <f ca="1">(BY114*DCF!K$46-DCF!K$5*MAX(BY114*DCF!K$46,0)-MAX(BY114-BX114,0)/Inputs!$B$24)*DCF!K$6</f>
        <v>1593.5079522902361</v>
      </c>
      <c r="DG114" s="15">
        <f ca="1">(BZ114*DCF!L$46-DCF!L$5*MAX(BZ114*DCF!L$46,0)-MAX(BZ114-BY114,0)/Inputs!$B$24)*DCF!L$6</f>
        <v>707.64093853848408</v>
      </c>
      <c r="DH114" s="15">
        <f ca="1">(CA114*DCF!M$46-DCF!M$5*MAX(CA114*DCF!M$46,0)-MAX(CA114-BZ114,0)/Inputs!$B$24)*DCF!M$6</f>
        <v>2771.1906528238183</v>
      </c>
      <c r="DI114" s="15">
        <f ca="1">SUM(CB114:CL114)+BE114*DCF!M$10*(1+Inputs!$B$30)*(1-Inputs!$B$33)*(1-Inputs!$B$30/Inputs!$B$31)/(Inputs!$B$29-Inputs!$B$30)*DCF!M$6</f>
        <v>86409.31117862121</v>
      </c>
      <c r="DJ114" s="15">
        <f ca="1">SUM(CM114:CW114)+BP114*DCF!M$28*(1+Inputs!$B$30)*(1-Inputs!$B$33)*(1-Inputs!$B$30/Inputs!$B$31)/(Inputs!$B$29-Inputs!$B$30)*DCF!M$6</f>
        <v>247841.3267001207</v>
      </c>
      <c r="DK114" s="15">
        <f ca="1">SUM(CX114:DH114)+CA114*DCF!M$46*(1+Inputs!$B$30)*(1-Inputs!$B$33)*(1-Inputs!$B$30/Inputs!$B$31)/(Inputs!$B$29-Inputs!$B$30)*DCF!M$6</f>
        <v>51602.719217707148</v>
      </c>
      <c r="DM114" s="15">
        <f ca="1">DI114+DJ114+DK114+Inputs!$B$34+Inputs!$B$36-Inputs!$B$35</f>
        <v>462704.35709644906</v>
      </c>
    </row>
    <row r="115" spans="1:117" x14ac:dyDescent="0.75">
      <c r="A115" s="11">
        <v>102</v>
      </c>
      <c r="C115" s="24">
        <f t="shared" ca="1" si="70"/>
        <v>-0.52224421807545618</v>
      </c>
      <c r="D115" s="24">
        <f t="shared" ca="1" si="70"/>
        <v>-4.3835050870082937E-2</v>
      </c>
      <c r="E115" s="24">
        <f t="shared" ca="1" si="70"/>
        <v>0.59358921710980461</v>
      </c>
      <c r="F115" s="24">
        <f t="shared" ca="1" si="70"/>
        <v>0.34318554689406483</v>
      </c>
      <c r="G115" s="24">
        <f t="shared" ca="1" si="70"/>
        <v>1.5122435864221031</v>
      </c>
      <c r="H115" s="24">
        <f t="shared" ca="1" si="70"/>
        <v>-1.0770053670724042</v>
      </c>
      <c r="I115" s="24">
        <f t="shared" ca="1" si="70"/>
        <v>-1.5889587257822284</v>
      </c>
      <c r="J115" s="24">
        <f t="shared" ca="1" si="70"/>
        <v>-0.33522710067060379</v>
      </c>
      <c r="K115" s="24">
        <f t="shared" ca="1" si="70"/>
        <v>-0.80296956082236648</v>
      </c>
      <c r="L115" s="24">
        <f t="shared" ca="1" si="70"/>
        <v>0.55842030822114375</v>
      </c>
      <c r="M115" s="24">
        <f t="shared" ca="1" si="70"/>
        <v>0.19339650459583199</v>
      </c>
      <c r="N115" s="24">
        <f ca="1">SQRT(Inputs!$B$38)*C115+SQRT(1-Inputs!$B$38)*_xlfn.NORM.S.INV(RAND())</f>
        <v>-0.1306533555574349</v>
      </c>
      <c r="O115" s="24">
        <f ca="1">SQRT(Inputs!$B$38)*D115+SQRT(1-Inputs!$B$38)*_xlfn.NORM.S.INV(RAND())</f>
        <v>-0.21874090861467044</v>
      </c>
      <c r="P115" s="24">
        <f ca="1">SQRT(Inputs!$B$38)*E115+SQRT(1-Inputs!$B$38)*_xlfn.NORM.S.INV(RAND())</f>
        <v>-0.83317166881972282</v>
      </c>
      <c r="Q115" s="24">
        <f ca="1">SQRT(Inputs!$B$38)*F115+SQRT(1-Inputs!$B$38)*_xlfn.NORM.S.INV(RAND())</f>
        <v>-3.2415352017736793E-2</v>
      </c>
      <c r="R115" s="24">
        <f ca="1">SQRT(Inputs!$B$38)*G115+SQRT(1-Inputs!$B$38)*_xlfn.NORM.S.INV(RAND())</f>
        <v>0.52451682390886811</v>
      </c>
      <c r="S115" s="24">
        <f ca="1">SQRT(Inputs!$B$38)*H115+SQRT(1-Inputs!$B$38)*_xlfn.NORM.S.INV(RAND())</f>
        <v>-0.46475114237518672</v>
      </c>
      <c r="T115" s="24">
        <f ca="1">SQRT(Inputs!$B$38)*I115+SQRT(1-Inputs!$B$38)*_xlfn.NORM.S.INV(RAND())</f>
        <v>-0.98743191949470088</v>
      </c>
      <c r="U115" s="24">
        <f ca="1">SQRT(Inputs!$B$38)*J115+SQRT(1-Inputs!$B$38)*_xlfn.NORM.S.INV(RAND())</f>
        <v>-2.4731035671832019E-2</v>
      </c>
      <c r="V115" s="24">
        <f ca="1">SQRT(Inputs!$B$38)*K115+SQRT(1-Inputs!$B$38)*_xlfn.NORM.S.INV(RAND())</f>
        <v>-1.0659247750820307</v>
      </c>
      <c r="W115" s="24">
        <f ca="1">SQRT(Inputs!$B$38)*L115+SQRT(1-Inputs!$B$38)*_xlfn.NORM.S.INV(RAND())</f>
        <v>0.68286593336854695</v>
      </c>
      <c r="X115" s="24">
        <f ca="1">SQRT(Inputs!$B$38)*M115+SQRT(1-Inputs!$B$38)*_xlfn.NORM.S.INV(RAND())</f>
        <v>0.76475452342768235</v>
      </c>
      <c r="Y115" s="24">
        <f ca="1">SQRT(Inputs!$B$38)*C115+SQRT(1-Inputs!$B$38)*_xlfn.NORM.S.INV(RAND())</f>
        <v>-0.1082663562163434</v>
      </c>
      <c r="Z115" s="24">
        <f ca="1">SQRT(Inputs!$B$38)*D115+SQRT(1-Inputs!$B$38)*_xlfn.NORM.S.INV(RAND())</f>
        <v>0.48922297952562926</v>
      </c>
      <c r="AA115" s="24">
        <f ca="1">SQRT(Inputs!$B$38)*E115+SQRT(1-Inputs!$B$38)*_xlfn.NORM.S.INV(RAND())</f>
        <v>-0.65011266006534041</v>
      </c>
      <c r="AB115" s="24">
        <f ca="1">SQRT(Inputs!$B$38)*F115+SQRT(1-Inputs!$B$38)*_xlfn.NORM.S.INV(RAND())</f>
        <v>1.4681982190292426</v>
      </c>
      <c r="AC115" s="24">
        <f ca="1">SQRT(Inputs!$B$38)*G115+SQRT(1-Inputs!$B$38)*_xlfn.NORM.S.INV(RAND())</f>
        <v>-0.69303550424860461</v>
      </c>
      <c r="AD115" s="24">
        <f ca="1">SQRT(Inputs!$B$38)*H115+SQRT(1-Inputs!$B$38)*_xlfn.NORM.S.INV(RAND())</f>
        <v>-0.45295065004240548</v>
      </c>
      <c r="AE115" s="24">
        <f ca="1">SQRT(Inputs!$B$38)*I115+SQRT(1-Inputs!$B$38)*_xlfn.NORM.S.INV(RAND())</f>
        <v>0.29038621560733813</v>
      </c>
      <c r="AF115" s="24">
        <f ca="1">SQRT(Inputs!$B$38)*J115+SQRT(1-Inputs!$B$38)*_xlfn.NORM.S.INV(RAND())</f>
        <v>-0.52175254023658235</v>
      </c>
      <c r="AG115" s="24">
        <f ca="1">SQRT(Inputs!$B$38)*K115+SQRT(1-Inputs!$B$38)*_xlfn.NORM.S.INV(RAND())</f>
        <v>0.35761291326741557</v>
      </c>
      <c r="AH115" s="24">
        <f ca="1">SQRT(Inputs!$B$38)*L115+SQRT(1-Inputs!$B$38)*_xlfn.NORM.S.INV(RAND())</f>
        <v>0.75888634040433334</v>
      </c>
      <c r="AI115" s="24">
        <f ca="1">SQRT(Inputs!$B$38)*M115+SQRT(1-Inputs!$B$38)*_xlfn.NORM.S.INV(RAND())</f>
        <v>0.28363848273785247</v>
      </c>
      <c r="AJ115" s="24">
        <f ca="1">SQRT(Inputs!$B$38)*C115+SQRT(1-Inputs!$B$38)*_xlfn.NORM.S.INV(RAND())</f>
        <v>-0.66378603688451143</v>
      </c>
      <c r="AK115" s="24">
        <f ca="1">SQRT(Inputs!$B$38)*D115+SQRT(1-Inputs!$B$38)*_xlfn.NORM.S.INV(RAND())</f>
        <v>-0.72847661832067545</v>
      </c>
      <c r="AL115" s="24">
        <f ca="1">SQRT(Inputs!$B$38)*E115+SQRT(1-Inputs!$B$38)*_xlfn.NORM.S.INV(RAND())</f>
        <v>1.3549707972264788</v>
      </c>
      <c r="AM115" s="24">
        <f ca="1">SQRT(Inputs!$B$38)*F115+SQRT(1-Inputs!$B$38)*_xlfn.NORM.S.INV(RAND())</f>
        <v>0.37184149705030534</v>
      </c>
      <c r="AN115" s="24">
        <f ca="1">SQRT(Inputs!$B$38)*G115+SQRT(1-Inputs!$B$38)*_xlfn.NORM.S.INV(RAND())</f>
        <v>0.24510653880520772</v>
      </c>
      <c r="AO115" s="24">
        <f ca="1">SQRT(Inputs!$B$38)*H115+SQRT(1-Inputs!$B$38)*_xlfn.NORM.S.INV(RAND())</f>
        <v>-0.21976602115760974</v>
      </c>
      <c r="AP115" s="24">
        <f ca="1">SQRT(Inputs!$B$38)*I115+SQRT(1-Inputs!$B$38)*_xlfn.NORM.S.INV(RAND())</f>
        <v>-0.34084110843533588</v>
      </c>
      <c r="AQ115" s="24">
        <f ca="1">SQRT(Inputs!$B$38)*J115+SQRT(1-Inputs!$B$38)*_xlfn.NORM.S.INV(RAND())</f>
        <v>0.23450561954452664</v>
      </c>
      <c r="AR115" s="24">
        <f ca="1">SQRT(Inputs!$B$38)*K115+SQRT(1-Inputs!$B$38)*_xlfn.NORM.S.INV(RAND())</f>
        <v>-0.50405957530925105</v>
      </c>
      <c r="AS115" s="24">
        <f ca="1">SQRT(Inputs!$B$38)*L115+SQRT(1-Inputs!$B$38)*_xlfn.NORM.S.INV(RAND())</f>
        <v>0.59486424264648452</v>
      </c>
      <c r="AT115" s="24">
        <f ca="1">SQRT(Inputs!$B$38)*M115+SQRT(1-Inputs!$B$38)*_xlfn.NORM.S.INV(RAND())</f>
        <v>0.11177718793111821</v>
      </c>
      <c r="AU115" s="15">
        <f ca="1">Inputs!$B$6*EXP($B$8-0.5*C$5^2+C$5*N115)</f>
        <v>4858.3937382131853</v>
      </c>
      <c r="AV115" s="15">
        <f t="shared" ca="1" si="37"/>
        <v>5726.6392729278896</v>
      </c>
      <c r="AW115" s="15">
        <f t="shared" ca="1" si="38"/>
        <v>6240.4063663711195</v>
      </c>
      <c r="AX115" s="15">
        <f t="shared" ca="1" si="39"/>
        <v>7588.1174627749215</v>
      </c>
      <c r="AY115" s="15">
        <f t="shared" ca="1" si="40"/>
        <v>9859.2800495573883</v>
      </c>
      <c r="AZ115" s="15">
        <f t="shared" ca="1" si="41"/>
        <v>11456.576884283961</v>
      </c>
      <c r="BA115" s="15">
        <f t="shared" ca="1" si="42"/>
        <v>12643.39445860394</v>
      </c>
      <c r="BB115" s="15">
        <f t="shared" ca="1" si="43"/>
        <v>15441.060255782411</v>
      </c>
      <c r="BC115" s="15">
        <f t="shared" ca="1" si="44"/>
        <v>17062.271637465532</v>
      </c>
      <c r="BD115" s="15">
        <f t="shared" ca="1" si="45"/>
        <v>22281.536495963908</v>
      </c>
      <c r="BE115" s="15">
        <f t="shared" ca="1" si="46"/>
        <v>29272.740784425023</v>
      </c>
      <c r="BF115" s="15">
        <f ca="1">Inputs!$B$13*EXP($B$9-0.5*C$6^2+C$6*Y115)</f>
        <v>13537.321100295989</v>
      </c>
      <c r="BG115" s="15">
        <f t="shared" ca="1" si="47"/>
        <v>18021.016752019772</v>
      </c>
      <c r="BH115" s="15">
        <f t="shared" ca="1" si="48"/>
        <v>19767.734044626537</v>
      </c>
      <c r="BI115" s="15">
        <f t="shared" ca="1" si="49"/>
        <v>30334.400060943593</v>
      </c>
      <c r="BJ115" s="15">
        <f t="shared" ca="1" si="50"/>
        <v>33652.525872779588</v>
      </c>
      <c r="BK115" s="15">
        <f t="shared" ca="1" si="51"/>
        <v>38832.094773367193</v>
      </c>
      <c r="BL115" s="15">
        <f t="shared" ca="1" si="52"/>
        <v>49529.794121212064</v>
      </c>
      <c r="BM115" s="15">
        <f t="shared" ca="1" si="53"/>
        <v>57061.792467472638</v>
      </c>
      <c r="BN115" s="15">
        <f t="shared" ca="1" si="54"/>
        <v>73251.737419202254</v>
      </c>
      <c r="BO115" s="15">
        <f t="shared" ca="1" si="55"/>
        <v>98440.45702154997</v>
      </c>
      <c r="BP115" s="15">
        <f t="shared" ca="1" si="56"/>
        <v>125118.55379274942</v>
      </c>
      <c r="BQ115" s="15">
        <f ca="1">Inputs!$B$20*EXP($B$10-0.5*C$7^2+C$7*AJ115)</f>
        <v>3389.6951486498187</v>
      </c>
      <c r="BR115" s="15">
        <f t="shared" ca="1" si="57"/>
        <v>3649.4333041282334</v>
      </c>
      <c r="BS115" s="15">
        <f t="shared" ca="1" si="58"/>
        <v>7374.9619722910675</v>
      </c>
      <c r="BT115" s="15">
        <f t="shared" ca="1" si="59"/>
        <v>11210.352785396548</v>
      </c>
      <c r="BU115" s="15">
        <f t="shared" ca="1" si="60"/>
        <v>16485.503943520685</v>
      </c>
      <c r="BV115" s="15">
        <f t="shared" ca="1" si="61"/>
        <v>21828.114845993328</v>
      </c>
      <c r="BW115" s="15">
        <f t="shared" ca="1" si="62"/>
        <v>28339.947977411328</v>
      </c>
      <c r="BX115" s="15">
        <f t="shared" ca="1" si="63"/>
        <v>41545.940735360069</v>
      </c>
      <c r="BY115" s="15">
        <f t="shared" ca="1" si="64"/>
        <v>52861.127466066675</v>
      </c>
      <c r="BZ115" s="15">
        <f t="shared" ca="1" si="65"/>
        <v>82742.801403684585</v>
      </c>
      <c r="CA115" s="15">
        <f t="shared" ca="1" si="66"/>
        <v>118560.23907101547</v>
      </c>
      <c r="CB115" s="15">
        <f ca="1">(AU115*DCF!C$10-DCF!C$5*MAX(AU115*DCF!C$10,0)-MAX(AU115-Inputs!$B$6,0)/Inputs!$B$10)*DCF!C$6</f>
        <v>1043.8147418127623</v>
      </c>
      <c r="CC115" s="15">
        <f ca="1">(AV115*DCF!D$10-DCF!D$5*MAX(AV115*DCF!D$10,0)-MAX(AV115-AU115,0)/Inputs!$B$10)*DCF!D$6</f>
        <v>1184.1305760283221</v>
      </c>
      <c r="CD115" s="15">
        <f ca="1">(AW115*DCF!E$10-DCF!E$5*MAX(AW115*DCF!E$10,0)-MAX(AW115-AV115,0)/Inputs!$B$10)*DCF!E$6</f>
        <v>1325.0888656858597</v>
      </c>
      <c r="CE115" s="15">
        <f ca="1">(AX115*DCF!F$10-DCF!F$5*MAX(AX115*DCF!F$10,0)-MAX(AX115-AW115,0)/Inputs!$B$10)*DCF!F$6</f>
        <v>1376.0486835834342</v>
      </c>
      <c r="CF115" s="15">
        <f ca="1">(AY115*DCF!G$10-DCF!G$5*MAX(AY115*DCF!G$10,0)-MAX(AY115-AX115,0)/Inputs!$B$10)*DCF!G$6</f>
        <v>1594.8478695587125</v>
      </c>
      <c r="CG115" s="15">
        <f ca="1">(AZ115*DCF!H$10-DCF!H$5*MAX(AZ115*DCF!H$10,0)-MAX(AZ115-AY115,0)/Inputs!$B$10)*DCF!H$6</f>
        <v>1940.6739313416019</v>
      </c>
      <c r="CH115" s="15">
        <f ca="1">(BA115*DCF!I$10-DCF!I$5*MAX(BA115*DCF!I$10,0)-MAX(BA115-AZ115,0)/Inputs!$B$10)*DCF!I$6</f>
        <v>2114.8072706322932</v>
      </c>
      <c r="CI115" s="15">
        <f ca="1">(BB115*DCF!J$10-DCF!J$5*MAX(BB115*DCF!J$10,0)-MAX(BB115-BA115,0)/Inputs!$B$10)*DCF!J$6</f>
        <v>2225.7816184298276</v>
      </c>
      <c r="CJ115" s="15">
        <f ca="1">(BC115*DCF!K$10-DCF!K$5*MAX(BC115*DCF!K$10,0)-MAX(BC115-BB115,0)/Inputs!$B$10)*DCF!K$6</f>
        <v>2519.8067979098878</v>
      </c>
      <c r="CK115" s="15">
        <f ca="1">(BD115*DCF!L$10-DCF!L$5*MAX(BD115*DCF!L$10,0)-MAX(BD115-BC115,0)/Inputs!$B$10)*DCF!L$6</f>
        <v>2685.543955091734</v>
      </c>
      <c r="CL115" s="15">
        <f ca="1">(BE115*DCF!M$10-DCF!M$5*MAX(BE115*DCF!M$10,0)-MAX(BE115-BD115,0)/Inputs!$B$10)*DCF!M$6</f>
        <v>3295.5882870487653</v>
      </c>
      <c r="CM115" s="15">
        <f ca="1">(BF115*DCF!C$28-DCF!C$5*MAX(BF115*DCF!C$28,0)-MAX(BF115-Inputs!$B$13,0)/Inputs!$B$17)*DCF!C$6</f>
        <v>3634.8916664468788</v>
      </c>
      <c r="CN115" s="15">
        <f ca="1">(BG115*DCF!D$28-DCF!D$5*MAX(BG115*DCF!D$28,0)-MAX(BG115-BF115,0)/Inputs!$B$17)*DCF!D$6</f>
        <v>4351.027208514236</v>
      </c>
      <c r="CO115" s="15">
        <f ca="1">(BH115*DCF!E$28-DCF!E$5*MAX(BH115*DCF!E$28,0)-MAX(BH115-BG115,0)/Inputs!$B$17)*DCF!E$6</f>
        <v>5254.3203392869318</v>
      </c>
      <c r="CP115" s="15">
        <f ca="1">(BI115*DCF!F$28-DCF!F$5*MAX(BI115*DCF!F$28,0)-MAX(BI115-BH115,0)/Inputs!$B$17)*DCF!F$6</f>
        <v>6311.1620151182187</v>
      </c>
      <c r="CQ115" s="15">
        <f ca="1">(BJ115*DCF!G$28-DCF!G$5*MAX(BJ115*DCF!G$28,0)-MAX(BJ115-BI115,0)/Inputs!$B$17)*DCF!G$6</f>
        <v>8173.3271762005252</v>
      </c>
      <c r="CR115" s="15">
        <f ca="1">(BK115*DCF!H$28-DCF!H$5*MAX(BK115*DCF!H$28,0)-MAX(BK115-BJ115,0)/Inputs!$B$17)*DCF!H$6</f>
        <v>8798.8458113440356</v>
      </c>
      <c r="CS115" s="15">
        <f ca="1">(BL115*DCF!I$28-DCF!I$5*MAX(BL115*DCF!I$28,0)-MAX(BL115-BK115,0)/Inputs!$B$17)*DCF!I$6</f>
        <v>10111.633696217463</v>
      </c>
      <c r="CT115" s="15">
        <f ca="1">(BM115*DCF!J$28-DCF!J$5*MAX(BM115*DCF!J$28,0)-MAX(BM115-BL115,0)/Inputs!$B$17)*DCF!J$6</f>
        <v>11730.835333065537</v>
      </c>
      <c r="CU115" s="15">
        <f ca="1">(BN115*DCF!K$28-DCF!K$5*MAX(BN115*DCF!K$28,0)-MAX(BN115-BM115,0)/Inputs!$B$17)*DCF!K$6</f>
        <v>13486.486123469866</v>
      </c>
      <c r="CV115" s="15">
        <f ca="1">(BO115*DCF!L$28-DCF!L$5*MAX(BO115*DCF!L$28,0)-MAX(BO115-BN115,0)/Inputs!$B$17)*DCF!L$6</f>
        <v>16790.791803714037</v>
      </c>
      <c r="CW115" s="15">
        <f ca="1">(BP115*DCF!M$28-DCF!M$5*MAX(BP115*DCF!M$28,0)-MAX(BP115-BO115,0)/Inputs!$B$17)*DCF!M$6</f>
        <v>20752.517557538031</v>
      </c>
      <c r="CX115" s="15">
        <f ca="1">(BQ115*DCF!C$46-DCF!C$5*MAX(BQ115*DCF!C$46,0)-MAX(BQ115-Inputs!$B$20,0)/Inputs!$B$24)*DCF!C$6</f>
        <v>-869.9966387874033</v>
      </c>
      <c r="CY115" s="15">
        <f ca="1">(BR115*DCF!D$46-DCF!D$5*MAX(BR115*DCF!D$46,0)-MAX(BR115-BQ115,0)/Inputs!$B$24)*DCF!D$6</f>
        <v>-733.70127405008634</v>
      </c>
      <c r="CZ115" s="15">
        <f ca="1">(BS115*DCF!E$46-DCF!E$5*MAX(BS115*DCF!E$46,0)-MAX(BS115-BR115,0)/Inputs!$B$24)*DCF!E$6</f>
        <v>-2340.6029328033733</v>
      </c>
      <c r="DA115" s="15">
        <f ca="1">(BT115*DCF!F$46-DCF!F$5*MAX(BT115*DCF!F$46,0)-MAX(BT115-BS115,0)/Inputs!$B$24)*DCF!F$6</f>
        <v>-2212.9958080939014</v>
      </c>
      <c r="DB115" s="15">
        <f ca="1">(BU115*DCF!G$46-DCF!G$5*MAX(BU115*DCF!G$46,0)-MAX(BU115-BT115,0)/Inputs!$B$24)*DCF!G$6</f>
        <v>-2328.9964066134535</v>
      </c>
      <c r="DC115" s="15">
        <f ca="1">(BV115*DCF!H$46-DCF!H$5*MAX(BV115*DCF!H$46,0)-MAX(BV115-BU115,0)/Inputs!$B$24)*DCF!H$6</f>
        <v>-1660.1836032232661</v>
      </c>
      <c r="DD115" s="15">
        <f ca="1">(BW115*DCF!I$46-DCF!I$5*MAX(BW115*DCF!I$46,0)-MAX(BW115-BV115,0)/Inputs!$B$24)*DCF!I$6</f>
        <v>-1214.7732959092511</v>
      </c>
      <c r="DE115" s="15">
        <f ca="1">(BX115*DCF!J$46-DCF!J$5*MAX(BX115*DCF!J$46,0)-MAX(BX115-BW115,0)/Inputs!$B$24)*DCF!J$6</f>
        <v>-1759.2762322173623</v>
      </c>
      <c r="DF115" s="15">
        <f ca="1">(BY115*DCF!K$46-DCF!K$5*MAX(BY115*DCF!K$46,0)-MAX(BY115-BX115,0)/Inputs!$B$24)*DCF!K$6</f>
        <v>247.68450060817113</v>
      </c>
      <c r="DG115" s="15">
        <f ca="1">(BZ115*DCF!L$46-DCF!L$5*MAX(BZ115*DCF!L$46,0)-MAX(BZ115-BY115,0)/Inputs!$B$24)*DCF!L$6</f>
        <v>-1042.6946854722662</v>
      </c>
      <c r="DH115" s="15">
        <f ca="1">(CA115*DCF!M$46-DCF!M$5*MAX(CA115*DCF!M$46,0)-MAX(CA115-BZ115,0)/Inputs!$B$24)*DCF!M$6</f>
        <v>1806.7999695521246</v>
      </c>
      <c r="DI115" s="15">
        <f ca="1">SUM(CB115:CL115)+BE115*DCF!M$10*(1+Inputs!$B$30)*(1-Inputs!$B$33)*(1-Inputs!$B$30/Inputs!$B$31)/(Inputs!$B$29-Inputs!$B$30)*DCF!M$6</f>
        <v>102772.55729210128</v>
      </c>
      <c r="DJ115" s="15">
        <f ca="1">SUM(CM115:CW115)+BP115*DCF!M$28*(1+Inputs!$B$30)*(1-Inputs!$B$33)*(1-Inputs!$B$30/Inputs!$B$31)/(Inputs!$B$29-Inputs!$B$30)*DCF!M$6</f>
        <v>573671.29169999762</v>
      </c>
      <c r="DK115" s="15">
        <f ca="1">SUM(CX115:DH115)+CA115*DCF!M$46*(1+Inputs!$B$30)*(1-Inputs!$B$33)*(1-Inputs!$B$30/Inputs!$B$31)/(Inputs!$B$29-Inputs!$B$30)*DCF!M$6</f>
        <v>171199.43755492987</v>
      </c>
      <c r="DM115" s="15">
        <f ca="1">DI115+DJ115+DK115+Inputs!$B$34+Inputs!$B$36-Inputs!$B$35</f>
        <v>924494.28654702881</v>
      </c>
    </row>
    <row r="116" spans="1:117" x14ac:dyDescent="0.75">
      <c r="A116" s="11">
        <v>103</v>
      </c>
      <c r="C116" s="24">
        <f t="shared" ca="1" si="70"/>
        <v>-1.6252985231654369</v>
      </c>
      <c r="D116" s="24">
        <f t="shared" ca="1" si="70"/>
        <v>-0.91228290129578793</v>
      </c>
      <c r="E116" s="24">
        <f t="shared" ca="1" si="70"/>
        <v>5.3594566715409707E-2</v>
      </c>
      <c r="F116" s="24">
        <f t="shared" ca="1" si="70"/>
        <v>0.97501456154236876</v>
      </c>
      <c r="G116" s="24">
        <f t="shared" ca="1" si="70"/>
        <v>0.21446957267038486</v>
      </c>
      <c r="H116" s="24">
        <f t="shared" ca="1" si="70"/>
        <v>-0.63841892882593054</v>
      </c>
      <c r="I116" s="24">
        <f t="shared" ca="1" si="70"/>
        <v>-1.1118181701239516</v>
      </c>
      <c r="J116" s="24">
        <f t="shared" ca="1" si="70"/>
        <v>0.23527895822622988</v>
      </c>
      <c r="K116" s="24">
        <f t="shared" ca="1" si="70"/>
        <v>-2.2413401023659656</v>
      </c>
      <c r="L116" s="24">
        <f t="shared" ca="1" si="70"/>
        <v>-2.1807548098779841E-2</v>
      </c>
      <c r="M116" s="24">
        <f t="shared" ca="1" si="70"/>
        <v>-0.49284761019814527</v>
      </c>
      <c r="N116" s="24">
        <f ca="1">SQRT(Inputs!$B$38)*C116+SQRT(1-Inputs!$B$38)*_xlfn.NORM.S.INV(RAND())</f>
        <v>-1.8468498902530079</v>
      </c>
      <c r="O116" s="24">
        <f ca="1">SQRT(Inputs!$B$38)*D116+SQRT(1-Inputs!$B$38)*_xlfn.NORM.S.INV(RAND())</f>
        <v>-1.0681287571987488</v>
      </c>
      <c r="P116" s="24">
        <f ca="1">SQRT(Inputs!$B$38)*E116+SQRT(1-Inputs!$B$38)*_xlfn.NORM.S.INV(RAND())</f>
        <v>-1.1254801068122968</v>
      </c>
      <c r="Q116" s="24">
        <f ca="1">SQRT(Inputs!$B$38)*F116+SQRT(1-Inputs!$B$38)*_xlfn.NORM.S.INV(RAND())</f>
        <v>-2.3936358180217687</v>
      </c>
      <c r="R116" s="24">
        <f ca="1">SQRT(Inputs!$B$38)*G116+SQRT(1-Inputs!$B$38)*_xlfn.NORM.S.INV(RAND())</f>
        <v>-1.2182270140101046</v>
      </c>
      <c r="S116" s="24">
        <f ca="1">SQRT(Inputs!$B$38)*H116+SQRT(1-Inputs!$B$38)*_xlfn.NORM.S.INV(RAND())</f>
        <v>2.0177404923800384</v>
      </c>
      <c r="T116" s="24">
        <f ca="1">SQRT(Inputs!$B$38)*I116+SQRT(1-Inputs!$B$38)*_xlfn.NORM.S.INV(RAND())</f>
        <v>-0.35251604556142691</v>
      </c>
      <c r="U116" s="24">
        <f ca="1">SQRT(Inputs!$B$38)*J116+SQRT(1-Inputs!$B$38)*_xlfn.NORM.S.INV(RAND())</f>
        <v>0.59431753134039789</v>
      </c>
      <c r="V116" s="24">
        <f ca="1">SQRT(Inputs!$B$38)*K116+SQRT(1-Inputs!$B$38)*_xlfn.NORM.S.INV(RAND())</f>
        <v>-2.6986923874051794</v>
      </c>
      <c r="W116" s="24">
        <f ca="1">SQRT(Inputs!$B$38)*L116+SQRT(1-Inputs!$B$38)*_xlfn.NORM.S.INV(RAND())</f>
        <v>0.78073556839868097</v>
      </c>
      <c r="X116" s="24">
        <f ca="1">SQRT(Inputs!$B$38)*M116+SQRT(1-Inputs!$B$38)*_xlfn.NORM.S.INV(RAND())</f>
        <v>-0.33820452317045618</v>
      </c>
      <c r="Y116" s="24">
        <f ca="1">SQRT(Inputs!$B$38)*C116+SQRT(1-Inputs!$B$38)*_xlfn.NORM.S.INV(RAND())</f>
        <v>-3.3082896088052927E-2</v>
      </c>
      <c r="Z116" s="24">
        <f ca="1">SQRT(Inputs!$B$38)*D116+SQRT(1-Inputs!$B$38)*_xlfn.NORM.S.INV(RAND())</f>
        <v>0.30462801203556361</v>
      </c>
      <c r="AA116" s="24">
        <f ca="1">SQRT(Inputs!$B$38)*E116+SQRT(1-Inputs!$B$38)*_xlfn.NORM.S.INV(RAND())</f>
        <v>1.0278881800362889</v>
      </c>
      <c r="AB116" s="24">
        <f ca="1">SQRT(Inputs!$B$38)*F116+SQRT(1-Inputs!$B$38)*_xlfn.NORM.S.INV(RAND())</f>
        <v>0.15236357609330797</v>
      </c>
      <c r="AC116" s="24">
        <f ca="1">SQRT(Inputs!$B$38)*G116+SQRT(1-Inputs!$B$38)*_xlfn.NORM.S.INV(RAND())</f>
        <v>2.5969338241164333E-2</v>
      </c>
      <c r="AD116" s="24">
        <f ca="1">SQRT(Inputs!$B$38)*H116+SQRT(1-Inputs!$B$38)*_xlfn.NORM.S.INV(RAND())</f>
        <v>-0.19564251722145931</v>
      </c>
      <c r="AE116" s="24">
        <f ca="1">SQRT(Inputs!$B$38)*I116+SQRT(1-Inputs!$B$38)*_xlfn.NORM.S.INV(RAND())</f>
        <v>-1.2320234162901096</v>
      </c>
      <c r="AF116" s="24">
        <f ca="1">SQRT(Inputs!$B$38)*J116+SQRT(1-Inputs!$B$38)*_xlfn.NORM.S.INV(RAND())</f>
        <v>-0.36988776122848188</v>
      </c>
      <c r="AG116" s="24">
        <f ca="1">SQRT(Inputs!$B$38)*K116+SQRT(1-Inputs!$B$38)*_xlfn.NORM.S.INV(RAND())</f>
        <v>-1.9530918497059742</v>
      </c>
      <c r="AH116" s="24">
        <f ca="1">SQRT(Inputs!$B$38)*L116+SQRT(1-Inputs!$B$38)*_xlfn.NORM.S.INV(RAND())</f>
        <v>0.38919568525684906</v>
      </c>
      <c r="AI116" s="24">
        <f ca="1">SQRT(Inputs!$B$38)*M116+SQRT(1-Inputs!$B$38)*_xlfn.NORM.S.INV(RAND())</f>
        <v>0.27608984896840943</v>
      </c>
      <c r="AJ116" s="24">
        <f ca="1">SQRT(Inputs!$B$38)*C116+SQRT(1-Inputs!$B$38)*_xlfn.NORM.S.INV(RAND())</f>
        <v>0.49804532414997293</v>
      </c>
      <c r="AK116" s="24">
        <f ca="1">SQRT(Inputs!$B$38)*D116+SQRT(1-Inputs!$B$38)*_xlfn.NORM.S.INV(RAND())</f>
        <v>-4.4231340873123137E-2</v>
      </c>
      <c r="AL116" s="24">
        <f ca="1">SQRT(Inputs!$B$38)*E116+SQRT(1-Inputs!$B$38)*_xlfn.NORM.S.INV(RAND())</f>
        <v>1.0725479718346076</v>
      </c>
      <c r="AM116" s="24">
        <f ca="1">SQRT(Inputs!$B$38)*F116+SQRT(1-Inputs!$B$38)*_xlfn.NORM.S.INV(RAND())</f>
        <v>1.0409146514829966</v>
      </c>
      <c r="AN116" s="24">
        <f ca="1">SQRT(Inputs!$B$38)*G116+SQRT(1-Inputs!$B$38)*_xlfn.NORM.S.INV(RAND())</f>
        <v>-0.38357906345962545</v>
      </c>
      <c r="AO116" s="24">
        <f ca="1">SQRT(Inputs!$B$38)*H116+SQRT(1-Inputs!$B$38)*_xlfn.NORM.S.INV(RAND())</f>
        <v>-1.3512942244097108</v>
      </c>
      <c r="AP116" s="24">
        <f ca="1">SQRT(Inputs!$B$38)*I116+SQRT(1-Inputs!$B$38)*_xlfn.NORM.S.INV(RAND())</f>
        <v>-0.1625299105813991</v>
      </c>
      <c r="AQ116" s="24">
        <f ca="1">SQRT(Inputs!$B$38)*J116+SQRT(1-Inputs!$B$38)*_xlfn.NORM.S.INV(RAND())</f>
        <v>-0.36199649819204605</v>
      </c>
      <c r="AR116" s="24">
        <f ca="1">SQRT(Inputs!$B$38)*K116+SQRT(1-Inputs!$B$38)*_xlfn.NORM.S.INV(RAND())</f>
        <v>-1.6857509410649154</v>
      </c>
      <c r="AS116" s="24">
        <f ca="1">SQRT(Inputs!$B$38)*L116+SQRT(1-Inputs!$B$38)*_xlfn.NORM.S.INV(RAND())</f>
        <v>2.7704399186205344</v>
      </c>
      <c r="AT116" s="24">
        <f ca="1">SQRT(Inputs!$B$38)*M116+SQRT(1-Inputs!$B$38)*_xlfn.NORM.S.INV(RAND())</f>
        <v>-0.77207425582650391</v>
      </c>
      <c r="AU116" s="15">
        <f ca="1">Inputs!$B$6*EXP($B$8-0.5*C$5^2+C$5*N116)</f>
        <v>3679.959938479441</v>
      </c>
      <c r="AV116" s="15">
        <f t="shared" ca="1" si="37"/>
        <v>3828.356639902041</v>
      </c>
      <c r="AW116" s="15">
        <f t="shared" ca="1" si="38"/>
        <v>4010.5371776505372</v>
      </c>
      <c r="AX116" s="15">
        <f t="shared" ca="1" si="39"/>
        <v>3630.85917980763</v>
      </c>
      <c r="AY116" s="15">
        <f t="shared" ca="1" si="40"/>
        <v>3848.8232630069256</v>
      </c>
      <c r="AZ116" s="15">
        <f t="shared" ca="1" si="41"/>
        <v>5878.4246793861266</v>
      </c>
      <c r="BA116" s="15">
        <f t="shared" ca="1" si="42"/>
        <v>6933.1194782819548</v>
      </c>
      <c r="BB116" s="15">
        <f t="shared" ca="1" si="43"/>
        <v>9009.0301427263803</v>
      </c>
      <c r="BC116" s="15">
        <f t="shared" ca="1" si="44"/>
        <v>8503.3144665830132</v>
      </c>
      <c r="BD116" s="15">
        <f t="shared" ca="1" si="45"/>
        <v>11206.554201924044</v>
      </c>
      <c r="BE116" s="15">
        <f t="shared" ca="1" si="46"/>
        <v>13315.640264319651</v>
      </c>
      <c r="BF116" s="15">
        <f ca="1">Inputs!$B$13*EXP($B$9-0.5*C$6^2+C$6*Y116)</f>
        <v>13740.605365429063</v>
      </c>
      <c r="BG116" s="15">
        <f t="shared" ca="1" si="47"/>
        <v>17692.407625466698</v>
      </c>
      <c r="BH116" s="15">
        <f t="shared" ca="1" si="48"/>
        <v>25634.953488684238</v>
      </c>
      <c r="BI116" s="15">
        <f t="shared" ca="1" si="49"/>
        <v>32125.6758728473</v>
      </c>
      <c r="BJ116" s="15">
        <f t="shared" ca="1" si="50"/>
        <v>39531.690853624023</v>
      </c>
      <c r="BK116" s="15">
        <f t="shared" ca="1" si="51"/>
        <v>47242.428762400101</v>
      </c>
      <c r="BL116" s="15">
        <f t="shared" ca="1" si="52"/>
        <v>49468.106523915929</v>
      </c>
      <c r="BM116" s="15">
        <f t="shared" ca="1" si="53"/>
        <v>58076.105410193944</v>
      </c>
      <c r="BN116" s="15">
        <f t="shared" ca="1" si="54"/>
        <v>56521.22394098404</v>
      </c>
      <c r="BO116" s="15">
        <f t="shared" ca="1" si="55"/>
        <v>72761.952335935173</v>
      </c>
      <c r="BP116" s="15">
        <f t="shared" ca="1" si="56"/>
        <v>92401.924188117773</v>
      </c>
      <c r="BQ116" s="15">
        <f ca="1">Inputs!$B$20*EXP($B$10-0.5*C$7^2+C$7*AJ116)</f>
        <v>5118.2954369220415</v>
      </c>
      <c r="BR116" s="15">
        <f t="shared" ca="1" si="57"/>
        <v>6847.9955562814403</v>
      </c>
      <c r="BS116" s="15">
        <f t="shared" ca="1" si="58"/>
        <v>12760.598515500766</v>
      </c>
      <c r="BT116" s="15">
        <f t="shared" ca="1" si="59"/>
        <v>23118.394600720556</v>
      </c>
      <c r="BU116" s="15">
        <f t="shared" ca="1" si="60"/>
        <v>29199.435446183397</v>
      </c>
      <c r="BV116" s="15">
        <f t="shared" ca="1" si="61"/>
        <v>29962.154632759808</v>
      </c>
      <c r="BW116" s="15">
        <f t="shared" ca="1" si="62"/>
        <v>40396.699682928935</v>
      </c>
      <c r="BX116" s="15">
        <f t="shared" ca="1" si="63"/>
        <v>52546.173055328953</v>
      </c>
      <c r="BY116" s="15">
        <f t="shared" ca="1" si="64"/>
        <v>53328.660939373818</v>
      </c>
      <c r="BZ116" s="15">
        <f t="shared" ca="1" si="65"/>
        <v>124522.58243204032</v>
      </c>
      <c r="CA116" s="15">
        <f t="shared" ca="1" si="66"/>
        <v>152491.69638724634</v>
      </c>
      <c r="CB116" s="15">
        <f ca="1">(AU116*DCF!C$10-DCF!C$5*MAX(AU116*DCF!C$10,0)-MAX(AU116-Inputs!$B$6,0)/Inputs!$B$10)*DCF!C$6</f>
        <v>945.04725769169295</v>
      </c>
      <c r="CC116" s="15">
        <f ca="1">(AV116*DCF!D$10-DCF!D$5*MAX(AV116*DCF!D$10,0)-MAX(AV116-AU116,0)/Inputs!$B$10)*DCF!D$6</f>
        <v>896.95334288691947</v>
      </c>
      <c r="CD116" s="15">
        <f ca="1">(AW116*DCF!E$10-DCF!E$5*MAX(AW116*DCF!E$10,0)-MAX(AW116-AV116,0)/Inputs!$B$10)*DCF!E$6</f>
        <v>884.93459043819144</v>
      </c>
      <c r="CE116" s="15">
        <f ca="1">(AX116*DCF!F$10-DCF!F$5*MAX(AX116*DCF!F$10,0)-MAX(AX116-AW116,0)/Inputs!$B$10)*DCF!F$6</f>
        <v>792.61077251261918</v>
      </c>
      <c r="CF116" s="15">
        <f ca="1">(AY116*DCF!G$10-DCF!G$5*MAX(AY116*DCF!G$10,0)-MAX(AY116-AX116,0)/Inputs!$B$10)*DCF!G$6</f>
        <v>751.11449843566584</v>
      </c>
      <c r="CG116" s="15">
        <f ca="1">(AZ116*DCF!H$10-DCF!H$5*MAX(AZ116*DCF!H$10,0)-MAX(AZ116-AY116,0)/Inputs!$B$10)*DCF!H$6</f>
        <v>780.90825109602804</v>
      </c>
      <c r="CH116" s="15">
        <f ca="1">(BA116*DCF!I$10-DCF!I$5*MAX(BA116*DCF!I$10,0)-MAX(BA116-AZ116,0)/Inputs!$B$10)*DCF!I$6</f>
        <v>1093.4211075279241</v>
      </c>
      <c r="CI116" s="15">
        <f ca="1">(BB116*DCF!J$10-DCF!J$5*MAX(BB116*DCF!J$10,0)-MAX(BB116-BA116,0)/Inputs!$B$10)*DCF!J$6</f>
        <v>1231.4004234292327</v>
      </c>
      <c r="CJ116" s="15">
        <f ca="1">(BC116*DCF!K$10-DCF!K$5*MAX(BC116*DCF!K$10,0)-MAX(BC116-BB116,0)/Inputs!$B$10)*DCF!K$6</f>
        <v>1368.8970651046177</v>
      </c>
      <c r="CK116" s="15">
        <f ca="1">(BD116*DCF!L$10-DCF!L$5*MAX(BD116*DCF!L$10,0)-MAX(BD116-BC116,0)/Inputs!$B$10)*DCF!L$6</f>
        <v>1340.5888100717589</v>
      </c>
      <c r="CL116" s="15">
        <f ca="1">(BE116*DCF!M$10-DCF!M$5*MAX(BE116*DCF!M$10,0)-MAX(BE116-BD116,0)/Inputs!$B$10)*DCF!M$6</f>
        <v>1627.0562008645043</v>
      </c>
      <c r="CM116" s="15">
        <f ca="1">(BF116*DCF!C$28-DCF!C$5*MAX(BF116*DCF!C$28,0)-MAX(BF116-Inputs!$B$13,0)/Inputs!$B$17)*DCF!C$6</f>
        <v>3649.9848237649885</v>
      </c>
      <c r="CN116" s="15">
        <f ca="1">(BG116*DCF!D$28-DCF!D$5*MAX(BG116*DCF!D$28,0)-MAX(BG116-BF116,0)/Inputs!$B$17)*DCF!D$6</f>
        <v>4367.721489324008</v>
      </c>
      <c r="CO116" s="15">
        <f ca="1">(BH116*DCF!E$28-DCF!E$5*MAX(BH116*DCF!E$28,0)-MAX(BH116-BG116,0)/Inputs!$B$17)*DCF!E$6</f>
        <v>5694.9088331192233</v>
      </c>
      <c r="CP116" s="15">
        <f ca="1">(BI116*DCF!F$28-DCF!F$5*MAX(BI116*DCF!F$28,0)-MAX(BI116-BH116,0)/Inputs!$B$17)*DCF!F$6</f>
        <v>7539.5361777375301</v>
      </c>
      <c r="CQ116" s="15">
        <f ca="1">(BJ116*DCF!G$28-DCF!G$5*MAX(BJ116*DCF!G$28,0)-MAX(BJ116-BI116,0)/Inputs!$B$17)*DCF!G$6</f>
        <v>9011.1785607750171</v>
      </c>
      <c r="CR116" s="15">
        <f ca="1">(BK116*DCF!H$28-DCF!H$5*MAX(BK116*DCF!H$28,0)-MAX(BK116-BJ116,0)/Inputs!$B$17)*DCF!H$6</f>
        <v>10485.541565478357</v>
      </c>
      <c r="CS116" s="15">
        <f ca="1">(BL116*DCF!I$28-DCF!I$5*MAX(BL116*DCF!I$28,0)-MAX(BL116-BK116,0)/Inputs!$B$17)*DCF!I$6</f>
        <v>11313.122496696531</v>
      </c>
      <c r="CT116" s="15">
        <f ca="1">(BM116*DCF!J$28-DCF!J$5*MAX(BM116*DCF!J$28,0)-MAX(BM116-BL116,0)/Inputs!$B$17)*DCF!J$6</f>
        <v>11814.442441996087</v>
      </c>
      <c r="CU116" s="15">
        <f ca="1">(BN116*DCF!K$28-DCF!K$5*MAX(BN116*DCF!K$28,0)-MAX(BN116-BM116,0)/Inputs!$B$17)*DCF!K$6</f>
        <v>11936.334804815122</v>
      </c>
      <c r="CV116" s="15">
        <f ca="1">(BO116*DCF!L$28-DCF!L$5*MAX(BO116*DCF!L$28,0)-MAX(BO116-BN116,0)/Inputs!$B$17)*DCF!L$6</f>
        <v>12679.871256129989</v>
      </c>
      <c r="CW116" s="15">
        <f ca="1">(BP116*DCF!M$28-DCF!M$5*MAX(BP116*DCF!M$28,0)-MAX(BP116-BO116,0)/Inputs!$B$17)*DCF!M$6</f>
        <v>15332.546583750232</v>
      </c>
      <c r="CX116" s="15">
        <f ca="1">(BQ116*DCF!C$46-DCF!C$5*MAX(BQ116*DCF!C$46,0)-MAX(BQ116-Inputs!$B$20,0)/Inputs!$B$24)*DCF!C$6</f>
        <v>-2067.641180315502</v>
      </c>
      <c r="CY116" s="15">
        <f ca="1">(BR116*DCF!D$46-DCF!D$5*MAX(BR116*DCF!D$46,0)-MAX(BR116-BQ116,0)/Inputs!$B$24)*DCF!D$6</f>
        <v>-1906.8418272525746</v>
      </c>
      <c r="CZ116" s="15">
        <f ca="1">(BS116*DCF!E$46-DCF!E$5*MAX(BS116*DCF!E$46,0)-MAX(BS116-BR116,0)/Inputs!$B$24)*DCF!E$6</f>
        <v>-3839.5483074662257</v>
      </c>
      <c r="DA116" s="15">
        <f ca="1">(BT116*DCF!F$46-DCF!F$5*MAX(BT116*DCF!F$46,0)-MAX(BT116-BS116,0)/Inputs!$B$24)*DCF!F$6</f>
        <v>-5455.2286500055197</v>
      </c>
      <c r="DB116" s="15">
        <f ca="1">(BU116*DCF!G$46-DCF!G$5*MAX(BU116*DCF!G$46,0)-MAX(BU116-BT116,0)/Inputs!$B$24)*DCF!G$6</f>
        <v>-3027.7533110862528</v>
      </c>
      <c r="DC116" s="15">
        <f ca="1">(BV116*DCF!H$46-DCF!H$5*MAX(BV116*DCF!H$46,0)-MAX(BV116-BU116,0)/Inputs!$B$24)*DCF!H$6</f>
        <v>-237.01031397062852</v>
      </c>
      <c r="DD116" s="15">
        <f ca="1">(BW116*DCF!I$46-DCF!I$5*MAX(BW116*DCF!I$46,0)-MAX(BW116-BV116,0)/Inputs!$B$24)*DCF!I$6</f>
        <v>-2062.3767820374032</v>
      </c>
      <c r="DE116" s="15">
        <f ca="1">(BX116*DCF!J$46-DCF!J$5*MAX(BX116*DCF!J$46,0)-MAX(BX116-BW116,0)/Inputs!$B$24)*DCF!J$6</f>
        <v>-1017.6752346432201</v>
      </c>
      <c r="DF116" s="15">
        <f ca="1">(BY116*DCF!K$46-DCF!K$5*MAX(BY116*DCF!K$46,0)-MAX(BY116-BX116,0)/Inputs!$B$24)*DCF!K$6</f>
        <v>2854.6221985852371</v>
      </c>
      <c r="DG116" s="15">
        <f ca="1">(BZ116*DCF!L$46-DCF!L$5*MAX(BZ116*DCF!L$46,0)-MAX(BZ116-BY116,0)/Inputs!$B$24)*DCF!L$6</f>
        <v>-7503.7507455604919</v>
      </c>
      <c r="DH116" s="15">
        <f ca="1">(CA116*DCF!M$46-DCF!M$5*MAX(CA116*DCF!M$46,0)-MAX(CA116-BZ116,0)/Inputs!$B$24)*DCF!M$6</f>
        <v>6107.6337447417618</v>
      </c>
      <c r="DI116" s="15">
        <f ca="1">SUM(CB116:CL116)+BE116*DCF!M$10*(1+Inputs!$B$30)*(1-Inputs!$B$33)*(1-Inputs!$B$30/Inputs!$B$31)/(Inputs!$B$29-Inputs!$B$30)*DCF!M$6</f>
        <v>48770.535256774463</v>
      </c>
      <c r="DJ116" s="15">
        <f ca="1">SUM(CM116:CW116)+BP116*DCF!M$28*(1+Inputs!$B$30)*(1-Inputs!$B$33)*(1-Inputs!$B$30/Inputs!$B$31)/(Inputs!$B$29-Inputs!$B$30)*DCF!M$6</f>
        <v>446699.55823956471</v>
      </c>
      <c r="DK116" s="15">
        <f ca="1">SUM(CX116:DH116)+CA116*DCF!M$46*(1+Inputs!$B$30)*(1-Inputs!$B$33)*(1-Inputs!$B$30/Inputs!$B$31)/(Inputs!$B$29-Inputs!$B$30)*DCF!M$6</f>
        <v>217614.656001897</v>
      </c>
      <c r="DM116" s="15">
        <f ca="1">DI116+DJ116+DK116+Inputs!$B$34+Inputs!$B$36-Inputs!$B$35</f>
        <v>789935.74949823623</v>
      </c>
    </row>
    <row r="117" spans="1:117" x14ac:dyDescent="0.75">
      <c r="A117" s="11">
        <v>104</v>
      </c>
      <c r="C117" s="24">
        <f t="shared" ca="1" si="70"/>
        <v>0.89134092188906622</v>
      </c>
      <c r="D117" s="24">
        <f t="shared" ca="1" si="70"/>
        <v>1.4883658458422613</v>
      </c>
      <c r="E117" s="24">
        <f t="shared" ca="1" si="70"/>
        <v>-0.48085855724025717</v>
      </c>
      <c r="F117" s="24">
        <f t="shared" ca="1" si="70"/>
        <v>0.78165658940305549</v>
      </c>
      <c r="G117" s="24">
        <f t="shared" ca="1" si="70"/>
        <v>-1.5651636360160999</v>
      </c>
      <c r="H117" s="24">
        <f t="shared" ca="1" si="70"/>
        <v>-0.36331101854932379</v>
      </c>
      <c r="I117" s="24">
        <f t="shared" ca="1" si="70"/>
        <v>0.98765642352276894</v>
      </c>
      <c r="J117" s="24">
        <f t="shared" ca="1" si="70"/>
        <v>-0.66334746310015236</v>
      </c>
      <c r="K117" s="24">
        <f t="shared" ca="1" si="70"/>
        <v>0.9413455895610392</v>
      </c>
      <c r="L117" s="24">
        <f t="shared" ca="1" si="70"/>
        <v>1.9027090968133984</v>
      </c>
      <c r="M117" s="24">
        <f t="shared" ca="1" si="70"/>
        <v>0.31875320639389426</v>
      </c>
      <c r="N117" s="24">
        <f ca="1">SQRT(Inputs!$B$38)*C117+SQRT(1-Inputs!$B$38)*_xlfn.NORM.S.INV(RAND())</f>
        <v>0.8032714815694616</v>
      </c>
      <c r="O117" s="24">
        <f ca="1">SQRT(Inputs!$B$38)*D117+SQRT(1-Inputs!$B$38)*_xlfn.NORM.S.INV(RAND())</f>
        <v>1.2966405276596242</v>
      </c>
      <c r="P117" s="24">
        <f ca="1">SQRT(Inputs!$B$38)*E117+SQRT(1-Inputs!$B$38)*_xlfn.NORM.S.INV(RAND())</f>
        <v>-1.9763700617010962</v>
      </c>
      <c r="Q117" s="24">
        <f ca="1">SQRT(Inputs!$B$38)*F117+SQRT(1-Inputs!$B$38)*_xlfn.NORM.S.INV(RAND())</f>
        <v>-4.9486696772482741E-4</v>
      </c>
      <c r="R117" s="24">
        <f ca="1">SQRT(Inputs!$B$38)*G117+SQRT(1-Inputs!$B$38)*_xlfn.NORM.S.INV(RAND())</f>
        <v>-0.48420251886588661</v>
      </c>
      <c r="S117" s="24">
        <f ca="1">SQRT(Inputs!$B$38)*H117+SQRT(1-Inputs!$B$38)*_xlfn.NORM.S.INV(RAND())</f>
        <v>0.31798224767580185</v>
      </c>
      <c r="T117" s="24">
        <f ca="1">SQRT(Inputs!$B$38)*I117+SQRT(1-Inputs!$B$38)*_xlfn.NORM.S.INV(RAND())</f>
        <v>0.72129986556440573</v>
      </c>
      <c r="U117" s="24">
        <f ca="1">SQRT(Inputs!$B$38)*J117+SQRT(1-Inputs!$B$38)*_xlfn.NORM.S.INV(RAND())</f>
        <v>-0.64933291418376404</v>
      </c>
      <c r="V117" s="24">
        <f ca="1">SQRT(Inputs!$B$38)*K117+SQRT(1-Inputs!$B$38)*_xlfn.NORM.S.INV(RAND())</f>
        <v>-0.93715312233972825</v>
      </c>
      <c r="W117" s="24">
        <f ca="1">SQRT(Inputs!$B$38)*L117+SQRT(1-Inputs!$B$38)*_xlfn.NORM.S.INV(RAND())</f>
        <v>1.3606245391465657</v>
      </c>
      <c r="X117" s="24">
        <f ca="1">SQRT(Inputs!$B$38)*M117+SQRT(1-Inputs!$B$38)*_xlfn.NORM.S.INV(RAND())</f>
        <v>1.2009408115420095</v>
      </c>
      <c r="Y117" s="24">
        <f ca="1">SQRT(Inputs!$B$38)*C117+SQRT(1-Inputs!$B$38)*_xlfn.NORM.S.INV(RAND())</f>
        <v>0.53220410239893923</v>
      </c>
      <c r="Z117" s="24">
        <f ca="1">SQRT(Inputs!$B$38)*D117+SQRT(1-Inputs!$B$38)*_xlfn.NORM.S.INV(RAND())</f>
        <v>0.44526923939136237</v>
      </c>
      <c r="AA117" s="24">
        <f ca="1">SQRT(Inputs!$B$38)*E117+SQRT(1-Inputs!$B$38)*_xlfn.NORM.S.INV(RAND())</f>
        <v>1.8054875799800847</v>
      </c>
      <c r="AB117" s="24">
        <f ca="1">SQRT(Inputs!$B$38)*F117+SQRT(1-Inputs!$B$38)*_xlfn.NORM.S.INV(RAND())</f>
        <v>1.1685227055472023</v>
      </c>
      <c r="AC117" s="24">
        <f ca="1">SQRT(Inputs!$B$38)*G117+SQRT(1-Inputs!$B$38)*_xlfn.NORM.S.INV(RAND())</f>
        <v>-0.86931796853965471</v>
      </c>
      <c r="AD117" s="24">
        <f ca="1">SQRT(Inputs!$B$38)*H117+SQRT(1-Inputs!$B$38)*_xlfn.NORM.S.INV(RAND())</f>
        <v>0.67890724731781937</v>
      </c>
      <c r="AE117" s="24">
        <f ca="1">SQRT(Inputs!$B$38)*I117+SQRT(1-Inputs!$B$38)*_xlfn.NORM.S.INV(RAND())</f>
        <v>-3.4781817402341431E-2</v>
      </c>
      <c r="AF117" s="24">
        <f ca="1">SQRT(Inputs!$B$38)*J117+SQRT(1-Inputs!$B$38)*_xlfn.NORM.S.INV(RAND())</f>
        <v>-0.40948416551978284</v>
      </c>
      <c r="AG117" s="24">
        <f ca="1">SQRT(Inputs!$B$38)*K117+SQRT(1-Inputs!$B$38)*_xlfn.NORM.S.INV(RAND())</f>
        <v>1.6347563245212164</v>
      </c>
      <c r="AH117" s="24">
        <f ca="1">SQRT(Inputs!$B$38)*L117+SQRT(1-Inputs!$B$38)*_xlfn.NORM.S.INV(RAND())</f>
        <v>1.3075044219694498</v>
      </c>
      <c r="AI117" s="24">
        <f ca="1">SQRT(Inputs!$B$38)*M117+SQRT(1-Inputs!$B$38)*_xlfn.NORM.S.INV(RAND())</f>
        <v>-0.48305170541792242</v>
      </c>
      <c r="AJ117" s="24">
        <f ca="1">SQRT(Inputs!$B$38)*C117+SQRT(1-Inputs!$B$38)*_xlfn.NORM.S.INV(RAND())</f>
        <v>0.25733154144228798</v>
      </c>
      <c r="AK117" s="24">
        <f ca="1">SQRT(Inputs!$B$38)*D117+SQRT(1-Inputs!$B$38)*_xlfn.NORM.S.INV(RAND())</f>
        <v>2.7669014567119867</v>
      </c>
      <c r="AL117" s="24">
        <f ca="1">SQRT(Inputs!$B$38)*E117+SQRT(1-Inputs!$B$38)*_xlfn.NORM.S.INV(RAND())</f>
        <v>-0.76054231881440559</v>
      </c>
      <c r="AM117" s="24">
        <f ca="1">SQRT(Inputs!$B$38)*F117+SQRT(1-Inputs!$B$38)*_xlfn.NORM.S.INV(RAND())</f>
        <v>-0.12695650574235007</v>
      </c>
      <c r="AN117" s="24">
        <f ca="1">SQRT(Inputs!$B$38)*G117+SQRT(1-Inputs!$B$38)*_xlfn.NORM.S.INV(RAND())</f>
        <v>-3.1618908297152988</v>
      </c>
      <c r="AO117" s="24">
        <f ca="1">SQRT(Inputs!$B$38)*H117+SQRT(1-Inputs!$B$38)*_xlfn.NORM.S.INV(RAND())</f>
        <v>-0.65559299948372618</v>
      </c>
      <c r="AP117" s="24">
        <f ca="1">SQRT(Inputs!$B$38)*I117+SQRT(1-Inputs!$B$38)*_xlfn.NORM.S.INV(RAND())</f>
        <v>1.396163238127758</v>
      </c>
      <c r="AQ117" s="24">
        <f ca="1">SQRT(Inputs!$B$38)*J117+SQRT(1-Inputs!$B$38)*_xlfn.NORM.S.INV(RAND())</f>
        <v>-3.7371561333411185E-2</v>
      </c>
      <c r="AR117" s="24">
        <f ca="1">SQRT(Inputs!$B$38)*K117+SQRT(1-Inputs!$B$38)*_xlfn.NORM.S.INV(RAND())</f>
        <v>-0.76110866751225692</v>
      </c>
      <c r="AS117" s="24">
        <f ca="1">SQRT(Inputs!$B$38)*L117+SQRT(1-Inputs!$B$38)*_xlfn.NORM.S.INV(RAND())</f>
        <v>2.0410463960019096</v>
      </c>
      <c r="AT117" s="24">
        <f ca="1">SQRT(Inputs!$B$38)*M117+SQRT(1-Inputs!$B$38)*_xlfn.NORM.S.INV(RAND())</f>
        <v>0.98393585278103246</v>
      </c>
      <c r="AU117" s="15">
        <f ca="1">Inputs!$B$6*EXP($B$8-0.5*C$5^2+C$5*N117)</f>
        <v>5651.2974854377853</v>
      </c>
      <c r="AV117" s="15">
        <f t="shared" ca="1" si="37"/>
        <v>8323.7735204570745</v>
      </c>
      <c r="AW117" s="15">
        <f t="shared" ca="1" si="38"/>
        <v>7774.3995704300878</v>
      </c>
      <c r="AX117" s="15">
        <f t="shared" ca="1" si="39"/>
        <v>9491.1745967655988</v>
      </c>
      <c r="AY117" s="15">
        <f t="shared" ca="1" si="40"/>
        <v>10961.462752336774</v>
      </c>
      <c r="AZ117" s="15">
        <f t="shared" ca="1" si="41"/>
        <v>13883.911171647969</v>
      </c>
      <c r="BA117" s="15">
        <f t="shared" ca="1" si="42"/>
        <v>18322.631432300175</v>
      </c>
      <c r="BB117" s="15">
        <f t="shared" ca="1" si="43"/>
        <v>21019.564595054682</v>
      </c>
      <c r="BC117" s="15">
        <f t="shared" ca="1" si="44"/>
        <v>23516.997134612127</v>
      </c>
      <c r="BD117" s="15">
        <f t="shared" ca="1" si="45"/>
        <v>32720.614185424191</v>
      </c>
      <c r="BE117" s="15">
        <f t="shared" ca="1" si="46"/>
        <v>44729.427843289021</v>
      </c>
      <c r="BF117" s="15">
        <f ca="1">Inputs!$B$13*EXP($B$9-0.5*C$6^2+C$6*Y117)</f>
        <v>15370.071143872485</v>
      </c>
      <c r="BG117" s="15">
        <f t="shared" ca="1" si="47"/>
        <v>20299.160296800743</v>
      </c>
      <c r="BH117" s="15">
        <f t="shared" ca="1" si="48"/>
        <v>33460.690214378359</v>
      </c>
      <c r="BI117" s="15">
        <f t="shared" ca="1" si="49"/>
        <v>49032.178898765684</v>
      </c>
      <c r="BJ117" s="15">
        <f t="shared" ca="1" si="50"/>
        <v>53030.763964163081</v>
      </c>
      <c r="BK117" s="15">
        <f t="shared" ca="1" si="51"/>
        <v>71387.73286385338</v>
      </c>
      <c r="BL117" s="15">
        <f t="shared" ca="1" si="52"/>
        <v>87296.84208487373</v>
      </c>
      <c r="BM117" s="15">
        <f t="shared" ca="1" si="53"/>
        <v>101984.56587404365</v>
      </c>
      <c r="BN117" s="15">
        <f t="shared" ca="1" si="54"/>
        <v>152571.94906661828</v>
      </c>
      <c r="BO117" s="15">
        <f t="shared" ca="1" si="55"/>
        <v>218537.51160332945</v>
      </c>
      <c r="BP117" s="15">
        <f t="shared" ca="1" si="56"/>
        <v>254653.62934060165</v>
      </c>
      <c r="BQ117" s="15">
        <f ca="1">Inputs!$B$20*EXP($B$10-0.5*C$7^2+C$7*AJ117)</f>
        <v>4699.4451548605603</v>
      </c>
      <c r="BR117" s="15">
        <f t="shared" ca="1" si="57"/>
        <v>15353.424822018502</v>
      </c>
      <c r="BS117" s="15">
        <f t="shared" ca="1" si="58"/>
        <v>16899.3623947981</v>
      </c>
      <c r="BT117" s="15">
        <f t="shared" ca="1" si="59"/>
        <v>22537.307709722096</v>
      </c>
      <c r="BU117" s="15">
        <f t="shared" ca="1" si="60"/>
        <v>14533.046393012823</v>
      </c>
      <c r="BV117" s="15">
        <f t="shared" ca="1" si="61"/>
        <v>17443.224547429621</v>
      </c>
      <c r="BW117" s="15">
        <f t="shared" ca="1" si="62"/>
        <v>32709.335765986194</v>
      </c>
      <c r="BX117" s="15">
        <f t="shared" ca="1" si="63"/>
        <v>45407.787239964644</v>
      </c>
      <c r="BY117" s="15">
        <f t="shared" ca="1" si="64"/>
        <v>55002.14513538235</v>
      </c>
      <c r="BZ117" s="15">
        <f t="shared" ca="1" si="65"/>
        <v>112313.95932676041</v>
      </c>
      <c r="CA117" s="15">
        <f t="shared" ca="1" si="66"/>
        <v>187910.46528990151</v>
      </c>
      <c r="CB117" s="15">
        <f ca="1">(AU117*DCF!C$10-DCF!C$5*MAX(AU117*DCF!C$10,0)-MAX(AU117-Inputs!$B$6,0)/Inputs!$B$10)*DCF!C$6</f>
        <v>1038.1611967672347</v>
      </c>
      <c r="CC117" s="15">
        <f ca="1">(AV117*DCF!D$10-DCF!D$5*MAX(AV117*DCF!D$10,0)-MAX(AV117-AU117,0)/Inputs!$B$10)*DCF!D$6</f>
        <v>1377.2500664239785</v>
      </c>
      <c r="CD117" s="15">
        <f ca="1">(AW117*DCF!E$10-DCF!E$5*MAX(AW117*DCF!E$10,0)-MAX(AW117-AV117,0)/Inputs!$B$10)*DCF!E$6</f>
        <v>1794.9851027869961</v>
      </c>
      <c r="CE117" s="15">
        <f ca="1">(AX117*DCF!F$10-DCF!F$5*MAX(AX117*DCF!F$10,0)-MAX(AX117-AW117,0)/Inputs!$B$10)*DCF!F$6</f>
        <v>1714.6899694125279</v>
      </c>
      <c r="CF117" s="15">
        <f ca="1">(AY117*DCF!G$10-DCF!G$5*MAX(AY117*DCF!G$10,0)-MAX(AY117-AX117,0)/Inputs!$B$10)*DCF!G$6</f>
        <v>1975.8833325325868</v>
      </c>
      <c r="CG117" s="15">
        <f ca="1">(AZ117*DCF!H$10-DCF!H$5*MAX(AZ117*DCF!H$10,0)-MAX(AZ117-AY117,0)/Inputs!$B$10)*DCF!H$6</f>
        <v>2176.6382039899704</v>
      </c>
      <c r="CH117" s="15">
        <f ca="1">(BA117*DCF!I$10-DCF!I$5*MAX(BA117*DCF!I$10,0)-MAX(BA117-AZ117,0)/Inputs!$B$10)*DCF!I$6</f>
        <v>2618.7707096029903</v>
      </c>
      <c r="CI117" s="15">
        <f ca="1">(BB117*DCF!J$10-DCF!J$5*MAX(BB117*DCF!J$10,0)-MAX(BB117-BA117,0)/Inputs!$B$10)*DCF!J$6</f>
        <v>3198.330277794812</v>
      </c>
      <c r="CJ117" s="15">
        <f ca="1">(BC117*DCF!K$10-DCF!K$5*MAX(BC117*DCF!K$10,0)-MAX(BC117-BB117,0)/Inputs!$B$10)*DCF!K$6</f>
        <v>3436.2563158972089</v>
      </c>
      <c r="CK117" s="15">
        <f ca="1">(BD117*DCF!L$10-DCF!L$5*MAX(BD117*DCF!L$10,0)-MAX(BD117-BC117,0)/Inputs!$B$10)*DCF!L$6</f>
        <v>3744.7141290694958</v>
      </c>
      <c r="CL117" s="15">
        <f ca="1">(BE117*DCF!M$10-DCF!M$5*MAX(BE117*DCF!M$10,0)-MAX(BE117-BD117,0)/Inputs!$B$10)*DCF!M$6</f>
        <v>4877.3196966988407</v>
      </c>
      <c r="CM117" s="15">
        <f ca="1">(BF117*DCF!C$28-DCF!C$5*MAX(BF117*DCF!C$28,0)-MAX(BF117-Inputs!$B$13,0)/Inputs!$B$17)*DCF!C$6</f>
        <v>3770.9670518898315</v>
      </c>
      <c r="CN117" s="15">
        <f ca="1">(BG117*DCF!D$28-DCF!D$5*MAX(BG117*DCF!D$28,0)-MAX(BG117-BF117,0)/Inputs!$B$17)*DCF!D$6</f>
        <v>4926.9701701918502</v>
      </c>
      <c r="CO117" s="15">
        <f ca="1">(BH117*DCF!E$28-DCF!E$5*MAX(BH117*DCF!E$28,0)-MAX(BH117-BG117,0)/Inputs!$B$17)*DCF!E$6</f>
        <v>6882.7069034390788</v>
      </c>
      <c r="CP117" s="15">
        <f ca="1">(BI117*DCF!F$28-DCF!F$5*MAX(BI117*DCF!F$28,0)-MAX(BI117-BH117,0)/Inputs!$B$17)*DCF!F$6</f>
        <v>10475.909379986901</v>
      </c>
      <c r="CQ117" s="15">
        <f ca="1">(BJ117*DCF!G$28-DCF!G$5*MAX(BJ117*DCF!G$28,0)-MAX(BJ117-BI117,0)/Inputs!$B$17)*DCF!G$6</f>
        <v>13086.711546946321</v>
      </c>
      <c r="CR117" s="15">
        <f ca="1">(BK117*DCF!H$28-DCF!H$5*MAX(BK117*DCF!H$28,0)-MAX(BK117-BJ117,0)/Inputs!$B$17)*DCF!H$6</f>
        <v>14802.816133401348</v>
      </c>
      <c r="CS117" s="15">
        <f ca="1">(BL117*DCF!I$28-DCF!I$5*MAX(BL117*DCF!I$28,0)-MAX(BL117-BK117,0)/Inputs!$B$17)*DCF!I$6</f>
        <v>18244.672642916215</v>
      </c>
      <c r="CT117" s="15">
        <f ca="1">(BM117*DCF!J$28-DCF!J$5*MAX(BM117*DCF!J$28,0)-MAX(BM117-BL117,0)/Inputs!$B$17)*DCF!J$6</f>
        <v>20803.55239089534</v>
      </c>
      <c r="CU117" s="15">
        <f ca="1">(BN117*DCF!K$28-DCF!K$5*MAX(BN117*DCF!K$28,0)-MAX(BN117-BM117,0)/Inputs!$B$17)*DCF!K$6</f>
        <v>26024.356848742755</v>
      </c>
      <c r="CV117" s="15">
        <f ca="1">(BO117*DCF!L$28-DCF!L$5*MAX(BO117*DCF!L$28,0)-MAX(BO117-BN117,0)/Inputs!$B$17)*DCF!L$6</f>
        <v>36138.707241951342</v>
      </c>
      <c r="CW117" s="15">
        <f ca="1">(BP117*DCF!M$28-DCF!M$5*MAX(BP117*DCF!M$28,0)-MAX(BP117-BO117,0)/Inputs!$B$17)*DCF!M$6</f>
        <v>44138.078594856335</v>
      </c>
      <c r="CX117" s="15">
        <f ca="1">(BQ117*DCF!C$46-DCF!C$5*MAX(BQ117*DCF!C$46,0)-MAX(BQ117-Inputs!$B$20,0)/Inputs!$B$24)*DCF!C$6</f>
        <v>-1777.4446800419585</v>
      </c>
      <c r="CY117" s="15">
        <f ca="1">(BR117*DCF!D$46-DCF!D$5*MAX(BR117*DCF!D$46,0)-MAX(BR117-BQ117,0)/Inputs!$B$24)*DCF!D$6</f>
        <v>-7166.4362585390481</v>
      </c>
      <c r="CZ117" s="15">
        <f ca="1">(BS117*DCF!E$46-DCF!E$5*MAX(BS117*DCF!E$46,0)-MAX(BS117-BR117,0)/Inputs!$B$24)*DCF!E$6</f>
        <v>-2607.7450593838544</v>
      </c>
      <c r="DA117" s="15">
        <f ca="1">(BT117*DCF!F$46-DCF!F$5*MAX(BT117*DCF!F$46,0)-MAX(BT117-BS117,0)/Inputs!$B$24)*DCF!F$6</f>
        <v>-3694.2633573620328</v>
      </c>
      <c r="DB117" s="15">
        <f ca="1">(BU117*DCF!G$46-DCF!G$5*MAX(BU117*DCF!G$46,0)-MAX(BU117-BT117,0)/Inputs!$B$24)*DCF!G$6</f>
        <v>-488.86296686731419</v>
      </c>
      <c r="DC117" s="15">
        <f ca="1">(BV117*DCF!H$46-DCF!H$5*MAX(BV117*DCF!H$46,0)-MAX(BV117-BU117,0)/Inputs!$B$24)*DCF!H$6</f>
        <v>-904.32003052763116</v>
      </c>
      <c r="DD117" s="15">
        <f ca="1">(BW117*DCF!I$46-DCF!I$5*MAX(BW117*DCF!I$46,0)-MAX(BW117-BV117,0)/Inputs!$B$24)*DCF!I$6</f>
        <v>-3626.8751662843442</v>
      </c>
      <c r="DE117" s="15">
        <f ca="1">(BX117*DCF!J$46-DCF!J$5*MAX(BX117*DCF!J$46,0)-MAX(BX117-BW117,0)/Inputs!$B$24)*DCF!J$6</f>
        <v>-1462.6907973094415</v>
      </c>
      <c r="DF117" s="15">
        <f ca="1">(BY117*DCF!K$46-DCF!K$5*MAX(BY117*DCF!K$46,0)-MAX(BY117-BX117,0)/Inputs!$B$24)*DCF!K$6</f>
        <v>791.54378894341914</v>
      </c>
      <c r="DG117" s="15">
        <f ca="1">(BZ117*DCF!L$46-DCF!L$5*MAX(BZ117*DCF!L$46,0)-MAX(BZ117-BY117,0)/Inputs!$B$24)*DCF!L$6</f>
        <v>-5206.1093065882906</v>
      </c>
      <c r="DH117" s="15">
        <f ca="1">(CA117*DCF!M$46-DCF!M$5*MAX(CA117*DCF!M$46,0)-MAX(CA117-BZ117,0)/Inputs!$B$24)*DCF!M$6</f>
        <v>-1072.4753325331624</v>
      </c>
      <c r="DI117" s="15">
        <f ca="1">SUM(CB117:CL117)+BE117*DCF!M$10*(1+Inputs!$B$30)*(1-Inputs!$B$33)*(1-Inputs!$B$30/Inputs!$B$31)/(Inputs!$B$29-Inputs!$B$30)*DCF!M$6</f>
        <v>152435.58817429977</v>
      </c>
      <c r="DJ117" s="15">
        <f ca="1">SUM(CM117:CW117)+BP117*DCF!M$28*(1+Inputs!$B$30)*(1-Inputs!$B$33)*(1-Inputs!$B$30/Inputs!$B$31)/(Inputs!$B$29-Inputs!$B$30)*DCF!M$6</f>
        <v>1144234.672772588</v>
      </c>
      <c r="DK117" s="15">
        <f ca="1">SUM(CX117:DH117)+CA117*DCF!M$46*(1+Inputs!$B$30)*(1-Inputs!$B$33)*(1-Inputs!$B$30/Inputs!$B$31)/(Inputs!$B$29-Inputs!$B$30)*DCF!M$6</f>
        <v>263316.15958931454</v>
      </c>
      <c r="DM117" s="15">
        <f ca="1">DI117+DJ117+DK117+Inputs!$B$34+Inputs!$B$36-Inputs!$B$35</f>
        <v>1636837.4205362024</v>
      </c>
    </row>
    <row r="118" spans="1:117" x14ac:dyDescent="0.75">
      <c r="A118" s="11">
        <v>105</v>
      </c>
      <c r="C118" s="24">
        <f t="shared" ca="1" si="70"/>
        <v>-0.13699738649706075</v>
      </c>
      <c r="D118" s="24">
        <f t="shared" ca="1" si="70"/>
        <v>0.38403890405526686</v>
      </c>
      <c r="E118" s="24">
        <f t="shared" ca="1" si="70"/>
        <v>0.23002238343740236</v>
      </c>
      <c r="F118" s="24">
        <f t="shared" ca="1" si="70"/>
        <v>-0.71746826769835359</v>
      </c>
      <c r="G118" s="24">
        <f t="shared" ca="1" si="70"/>
        <v>-0.94309948182904935</v>
      </c>
      <c r="H118" s="24">
        <f t="shared" ca="1" si="70"/>
        <v>-9.510736905499087E-2</v>
      </c>
      <c r="I118" s="24">
        <f t="shared" ca="1" si="70"/>
        <v>-9.8899383403270411E-2</v>
      </c>
      <c r="J118" s="24">
        <f t="shared" ca="1" si="70"/>
        <v>0.84766763705797821</v>
      </c>
      <c r="K118" s="24">
        <f t="shared" ca="1" si="70"/>
        <v>-0.40934378862827547</v>
      </c>
      <c r="L118" s="24">
        <f t="shared" ca="1" si="70"/>
        <v>1.4921995206204561</v>
      </c>
      <c r="M118" s="24">
        <f t="shared" ca="1" si="70"/>
        <v>-0.11275018225228375</v>
      </c>
      <c r="N118" s="24">
        <f ca="1">SQRT(Inputs!$B$38)*C118+SQRT(1-Inputs!$B$38)*_xlfn.NORM.S.INV(RAND())</f>
        <v>2.8433237985630744E-2</v>
      </c>
      <c r="O118" s="24">
        <f ca="1">SQRT(Inputs!$B$38)*D118+SQRT(1-Inputs!$B$38)*_xlfn.NORM.S.INV(RAND())</f>
        <v>-0.22251865807393151</v>
      </c>
      <c r="P118" s="24">
        <f ca="1">SQRT(Inputs!$B$38)*E118+SQRT(1-Inputs!$B$38)*_xlfn.NORM.S.INV(RAND())</f>
        <v>-0.52434974166320669</v>
      </c>
      <c r="Q118" s="24">
        <f ca="1">SQRT(Inputs!$B$38)*F118+SQRT(1-Inputs!$B$38)*_xlfn.NORM.S.INV(RAND())</f>
        <v>-0.49015679759197234</v>
      </c>
      <c r="R118" s="24">
        <f ca="1">SQRT(Inputs!$B$38)*G118+SQRT(1-Inputs!$B$38)*_xlfn.NORM.S.INV(RAND())</f>
        <v>-0.33749705300400501</v>
      </c>
      <c r="S118" s="24">
        <f ca="1">SQRT(Inputs!$B$38)*H118+SQRT(1-Inputs!$B$38)*_xlfn.NORM.S.INV(RAND())</f>
        <v>-0.22841141662119285</v>
      </c>
      <c r="T118" s="24">
        <f ca="1">SQRT(Inputs!$B$38)*I118+SQRT(1-Inputs!$B$38)*_xlfn.NORM.S.INV(RAND())</f>
        <v>-1.0663943105482603</v>
      </c>
      <c r="U118" s="24">
        <f ca="1">SQRT(Inputs!$B$38)*J118+SQRT(1-Inputs!$B$38)*_xlfn.NORM.S.INV(RAND())</f>
        <v>0.40403599224723519</v>
      </c>
      <c r="V118" s="24">
        <f ca="1">SQRT(Inputs!$B$38)*K118+SQRT(1-Inputs!$B$38)*_xlfn.NORM.S.INV(RAND())</f>
        <v>0.26804570674055839</v>
      </c>
      <c r="W118" s="24">
        <f ca="1">SQRT(Inputs!$B$38)*L118+SQRT(1-Inputs!$B$38)*_xlfn.NORM.S.INV(RAND())</f>
        <v>1.2948469529686235</v>
      </c>
      <c r="X118" s="24">
        <f ca="1">SQRT(Inputs!$B$38)*M118+SQRT(1-Inputs!$B$38)*_xlfn.NORM.S.INV(RAND())</f>
        <v>0.40248205829612593</v>
      </c>
      <c r="Y118" s="24">
        <f ca="1">SQRT(Inputs!$B$38)*C118+SQRT(1-Inputs!$B$38)*_xlfn.NORM.S.INV(RAND())</f>
        <v>0.47282565776462099</v>
      </c>
      <c r="Z118" s="24">
        <f ca="1">SQRT(Inputs!$B$38)*D118+SQRT(1-Inputs!$B$38)*_xlfn.NORM.S.INV(RAND())</f>
        <v>1.078383651819443</v>
      </c>
      <c r="AA118" s="24">
        <f ca="1">SQRT(Inputs!$B$38)*E118+SQRT(1-Inputs!$B$38)*_xlfn.NORM.S.INV(RAND())</f>
        <v>0.16387129189551788</v>
      </c>
      <c r="AB118" s="24">
        <f ca="1">SQRT(Inputs!$B$38)*F118+SQRT(1-Inputs!$B$38)*_xlfn.NORM.S.INV(RAND())</f>
        <v>-0.89918341514186584</v>
      </c>
      <c r="AC118" s="24">
        <f ca="1">SQRT(Inputs!$B$38)*G118+SQRT(1-Inputs!$B$38)*_xlfn.NORM.S.INV(RAND())</f>
        <v>-1.2421342100373507</v>
      </c>
      <c r="AD118" s="24">
        <f ca="1">SQRT(Inputs!$B$38)*H118+SQRT(1-Inputs!$B$38)*_xlfn.NORM.S.INV(RAND())</f>
        <v>0.82879637945787754</v>
      </c>
      <c r="AE118" s="24">
        <f ca="1">SQRT(Inputs!$B$38)*I118+SQRT(1-Inputs!$B$38)*_xlfn.NORM.S.INV(RAND())</f>
        <v>-1.4688724038831003</v>
      </c>
      <c r="AF118" s="24">
        <f ca="1">SQRT(Inputs!$B$38)*J118+SQRT(1-Inputs!$B$38)*_xlfn.NORM.S.INV(RAND())</f>
        <v>-2.5031147048078517E-3</v>
      </c>
      <c r="AG118" s="24">
        <f ca="1">SQRT(Inputs!$B$38)*K118+SQRT(1-Inputs!$B$38)*_xlfn.NORM.S.INV(RAND())</f>
        <v>1.1577411830188622</v>
      </c>
      <c r="AH118" s="24">
        <f ca="1">SQRT(Inputs!$B$38)*L118+SQRT(1-Inputs!$B$38)*_xlfn.NORM.S.INV(RAND())</f>
        <v>-0.5168867868907483</v>
      </c>
      <c r="AI118" s="24">
        <f ca="1">SQRT(Inputs!$B$38)*M118+SQRT(1-Inputs!$B$38)*_xlfn.NORM.S.INV(RAND())</f>
        <v>0.79505296949730941</v>
      </c>
      <c r="AJ118" s="24">
        <f ca="1">SQRT(Inputs!$B$38)*C118+SQRT(1-Inputs!$B$38)*_xlfn.NORM.S.INV(RAND())</f>
        <v>-5.3396152110504497E-2</v>
      </c>
      <c r="AK118" s="24">
        <f ca="1">SQRT(Inputs!$B$38)*D118+SQRT(1-Inputs!$B$38)*_xlfn.NORM.S.INV(RAND())</f>
        <v>-0.93384347635382281</v>
      </c>
      <c r="AL118" s="24">
        <f ca="1">SQRT(Inputs!$B$38)*E118+SQRT(1-Inputs!$B$38)*_xlfn.NORM.S.INV(RAND())</f>
        <v>-0.71973398038367209</v>
      </c>
      <c r="AM118" s="24">
        <f ca="1">SQRT(Inputs!$B$38)*F118+SQRT(1-Inputs!$B$38)*_xlfn.NORM.S.INV(RAND())</f>
        <v>2.6671861731078987</v>
      </c>
      <c r="AN118" s="24">
        <f ca="1">SQRT(Inputs!$B$38)*G118+SQRT(1-Inputs!$B$38)*_xlfn.NORM.S.INV(RAND())</f>
        <v>-2.8310639111616187E-2</v>
      </c>
      <c r="AO118" s="24">
        <f ca="1">SQRT(Inputs!$B$38)*H118+SQRT(1-Inputs!$B$38)*_xlfn.NORM.S.INV(RAND())</f>
        <v>-0.97178596262282735</v>
      </c>
      <c r="AP118" s="24">
        <f ca="1">SQRT(Inputs!$B$38)*I118+SQRT(1-Inputs!$B$38)*_xlfn.NORM.S.INV(RAND())</f>
        <v>0.10868545223174628</v>
      </c>
      <c r="AQ118" s="24">
        <f ca="1">SQRT(Inputs!$B$38)*J118+SQRT(1-Inputs!$B$38)*_xlfn.NORM.S.INV(RAND())</f>
        <v>1.8006829058872897</v>
      </c>
      <c r="AR118" s="24">
        <f ca="1">SQRT(Inputs!$B$38)*K118+SQRT(1-Inputs!$B$38)*_xlfn.NORM.S.INV(RAND())</f>
        <v>-0.48055311619628616</v>
      </c>
      <c r="AS118" s="24">
        <f ca="1">SQRT(Inputs!$B$38)*L118+SQRT(1-Inputs!$B$38)*_xlfn.NORM.S.INV(RAND())</f>
        <v>0.18224705331638924</v>
      </c>
      <c r="AT118" s="24">
        <f ca="1">SQRT(Inputs!$B$38)*M118+SQRT(1-Inputs!$B$38)*_xlfn.NORM.S.INV(RAND())</f>
        <v>-1.0452682322247513</v>
      </c>
      <c r="AU118" s="15">
        <f ca="1">Inputs!$B$6*EXP($B$8-0.5*C$5^2+C$5*N118)</f>
        <v>4985.1311544124947</v>
      </c>
      <c r="AV118" s="15">
        <f t="shared" ca="1" si="37"/>
        <v>5872.763051884509</v>
      </c>
      <c r="AW118" s="15">
        <f t="shared" ca="1" si="38"/>
        <v>6671.8417751594279</v>
      </c>
      <c r="AX118" s="15">
        <f t="shared" ca="1" si="39"/>
        <v>7661.802078430178</v>
      </c>
      <c r="AY118" s="15">
        <f t="shared" ca="1" si="40"/>
        <v>9001.6149715162628</v>
      </c>
      <c r="AZ118" s="15">
        <f t="shared" ca="1" si="41"/>
        <v>10735.76201665854</v>
      </c>
      <c r="BA118" s="15">
        <f t="shared" ca="1" si="42"/>
        <v>11750.398670186374</v>
      </c>
      <c r="BB118" s="15">
        <f t="shared" ca="1" si="43"/>
        <v>14980.367322825447</v>
      </c>
      <c r="BC118" s="15">
        <f t="shared" ca="1" si="44"/>
        <v>18828.054125883071</v>
      </c>
      <c r="BD118" s="15">
        <f t="shared" ca="1" si="45"/>
        <v>26035.927967201533</v>
      </c>
      <c r="BE118" s="15">
        <f t="shared" ca="1" si="46"/>
        <v>33094.923337535918</v>
      </c>
      <c r="BF118" s="15">
        <f ca="1">Inputs!$B$13*EXP($B$9-0.5*C$6^2+C$6*Y118)</f>
        <v>15190.200967682429</v>
      </c>
      <c r="BG118" s="15">
        <f t="shared" ca="1" si="47"/>
        <v>22489.443831827244</v>
      </c>
      <c r="BH118" s="15">
        <f t="shared" ca="1" si="48"/>
        <v>28235.036494767814</v>
      </c>
      <c r="BI118" s="15">
        <f t="shared" ca="1" si="49"/>
        <v>30096.499372457161</v>
      </c>
      <c r="BJ118" s="15">
        <f t="shared" ca="1" si="50"/>
        <v>30847.770286445204</v>
      </c>
      <c r="BK118" s="15">
        <f t="shared" ca="1" si="51"/>
        <v>42382.041471598124</v>
      </c>
      <c r="BL118" s="15">
        <f t="shared" ca="1" si="52"/>
        <v>43037.28446629137</v>
      </c>
      <c r="BM118" s="15">
        <f t="shared" ca="1" si="53"/>
        <v>52885.663477084214</v>
      </c>
      <c r="BN118" s="15">
        <f t="shared" ca="1" si="54"/>
        <v>74722.67268138779</v>
      </c>
      <c r="BO118" s="15">
        <f t="shared" ca="1" si="55"/>
        <v>86577.268896724578</v>
      </c>
      <c r="BP118" s="15">
        <f t="shared" ca="1" si="56"/>
        <v>116604.58047155295</v>
      </c>
      <c r="BQ118" s="15">
        <f ca="1">Inputs!$B$20*EXP($B$10-0.5*C$7^2+C$7*AJ118)</f>
        <v>4209.040516586545</v>
      </c>
      <c r="BR118" s="15">
        <f t="shared" ca="1" si="57"/>
        <v>4245.4431702305355</v>
      </c>
      <c r="BS118" s="15">
        <f t="shared" ca="1" si="58"/>
        <v>4728.0072546540141</v>
      </c>
      <c r="BT118" s="15">
        <f t="shared" ca="1" si="59"/>
        <v>13123.357904113269</v>
      </c>
      <c r="BU118" s="15">
        <f t="shared" ca="1" si="60"/>
        <v>18063.235972650702</v>
      </c>
      <c r="BV118" s="15">
        <f t="shared" ca="1" si="61"/>
        <v>20189.58891204598</v>
      </c>
      <c r="BW118" s="15">
        <f t="shared" ca="1" si="62"/>
        <v>28829.022758868923</v>
      </c>
      <c r="BX118" s="15">
        <f t="shared" ca="1" si="63"/>
        <v>57852.002275747465</v>
      </c>
      <c r="BY118" s="15">
        <f t="shared" ca="1" si="64"/>
        <v>73939.992266062371</v>
      </c>
      <c r="BZ118" s="15">
        <f t="shared" ca="1" si="65"/>
        <v>107282.93904336984</v>
      </c>
      <c r="CA118" s="15">
        <f t="shared" ca="1" si="66"/>
        <v>125154.11645145065</v>
      </c>
      <c r="CB118" s="15">
        <f ca="1">(AU118*DCF!C$10-DCF!C$5*MAX(AU118*DCF!C$10,0)-MAX(AU118-Inputs!$B$6,0)/Inputs!$B$10)*DCF!C$6</f>
        <v>1042.91108144548</v>
      </c>
      <c r="CC118" s="15">
        <f ca="1">(AV118*DCF!D$10-DCF!D$5*MAX(AV118*DCF!D$10,0)-MAX(AV118-AU118,0)/Inputs!$B$10)*DCF!D$6</f>
        <v>1215.020400011678</v>
      </c>
      <c r="CD118" s="15">
        <f ca="1">(AW118*DCF!E$10-DCF!E$5*MAX(AW118*DCF!E$10,0)-MAX(AW118-AV118,0)/Inputs!$B$10)*DCF!E$6</f>
        <v>1360.4364394301265</v>
      </c>
      <c r="CE118" s="15">
        <f ca="1">(AX118*DCF!F$10-DCF!F$5*MAX(AX118*DCF!F$10,0)-MAX(AX118-AW118,0)/Inputs!$B$10)*DCF!F$6</f>
        <v>1466.5729881196269</v>
      </c>
      <c r="CF118" s="15">
        <f ca="1">(AY118*DCF!G$10-DCF!G$5*MAX(AY118*DCF!G$10,0)-MAX(AY118-AX118,0)/Inputs!$B$10)*DCF!G$6</f>
        <v>1597.1561929653294</v>
      </c>
      <c r="CG118" s="15">
        <f ca="1">(AZ118*DCF!H$10-DCF!H$5*MAX(AZ118*DCF!H$10,0)-MAX(AZ118-AY118,0)/Inputs!$B$10)*DCF!H$6</f>
        <v>1776.4269995409081</v>
      </c>
      <c r="CH118" s="15">
        <f ca="1">(BA118*DCF!I$10-DCF!I$5*MAX(BA118*DCF!I$10,0)-MAX(BA118-AZ118,0)/Inputs!$B$10)*DCF!I$6</f>
        <v>1979.9332203581307</v>
      </c>
      <c r="CI118" s="15">
        <f ca="1">(BB118*DCF!J$10-DCF!J$5*MAX(BB118*DCF!J$10,0)-MAX(BB118-BA118,0)/Inputs!$B$10)*DCF!J$6</f>
        <v>2081.2172682115647</v>
      </c>
      <c r="CJ118" s="15">
        <f ca="1">(BC118*DCF!K$10-DCF!K$5*MAX(BC118*DCF!K$10,0)-MAX(BC118-BB118,0)/Inputs!$B$10)*DCF!K$6</f>
        <v>2492.3967541052975</v>
      </c>
      <c r="CK118" s="15">
        <f ca="1">(BD118*DCF!L$10-DCF!L$5*MAX(BD118*DCF!L$10,0)-MAX(BD118-BC118,0)/Inputs!$B$10)*DCF!L$6</f>
        <v>2994.6182424742942</v>
      </c>
      <c r="CL118" s="15">
        <f ca="1">(BE118*DCF!M$10-DCF!M$5*MAX(BE118*DCF!M$10,0)-MAX(BE118-BD118,0)/Inputs!$B$10)*DCF!M$6</f>
        <v>3826.8493125085492</v>
      </c>
      <c r="CM118" s="15">
        <f ca="1">(BF118*DCF!C$28-DCF!C$5*MAX(BF118*DCF!C$28,0)-MAX(BF118-Inputs!$B$13,0)/Inputs!$B$17)*DCF!C$6</f>
        <v>3757.6123101231965</v>
      </c>
      <c r="CN118" s="15">
        <f ca="1">(BG118*DCF!D$28-DCF!D$5*MAX(BG118*DCF!D$28,0)-MAX(BG118-BF118,0)/Inputs!$B$17)*DCF!D$6</f>
        <v>5066.3967302842539</v>
      </c>
      <c r="CO118" s="15">
        <f ca="1">(BH118*DCF!E$28-DCF!E$5*MAX(BH118*DCF!E$28,0)-MAX(BH118-BG118,0)/Inputs!$B$17)*DCF!E$6</f>
        <v>6864.287873865188</v>
      </c>
      <c r="CP118" s="15">
        <f ca="1">(BI118*DCF!F$28-DCF!F$5*MAX(BI118*DCF!F$28,0)-MAX(BI118-BH118,0)/Inputs!$B$17)*DCF!F$6</f>
        <v>7831.4980723224853</v>
      </c>
      <c r="CQ118" s="15">
        <f ca="1">(BJ118*DCF!G$28-DCF!G$5*MAX(BJ118*DCF!G$28,0)-MAX(BJ118-BI118,0)/Inputs!$B$17)*DCF!G$6</f>
        <v>7877.3316960946004</v>
      </c>
      <c r="CR118" s="15">
        <f ca="1">(BK118*DCF!H$28-DCF!H$5*MAX(BK118*DCF!H$28,0)-MAX(BK118-BJ118,0)/Inputs!$B$17)*DCF!H$6</f>
        <v>8689.4443959026539</v>
      </c>
      <c r="CS118" s="15">
        <f ca="1">(BL118*DCF!I$28-DCF!I$5*MAX(BL118*DCF!I$28,0)-MAX(BL118-BK118,0)/Inputs!$B$17)*DCF!I$6</f>
        <v>10026.300693025094</v>
      </c>
      <c r="CT118" s="15">
        <f ca="1">(BM118*DCF!J$28-DCF!J$5*MAX(BM118*DCF!J$28,0)-MAX(BM118-BL118,0)/Inputs!$B$17)*DCF!J$6</f>
        <v>10492.078726955839</v>
      </c>
      <c r="CU118" s="15">
        <f ca="1">(BN118*DCF!K$28-DCF!K$5*MAX(BN118*DCF!K$28,0)-MAX(BN118-BM118,0)/Inputs!$B$17)*DCF!K$6</f>
        <v>13105.432835323934</v>
      </c>
      <c r="CV118" s="15">
        <f ca="1">(BO118*DCF!L$28-DCF!L$5*MAX(BO118*DCF!L$28,0)-MAX(BO118-BN118,0)/Inputs!$B$17)*DCF!L$6</f>
        <v>15932.615061690032</v>
      </c>
      <c r="CW118" s="15">
        <f ca="1">(BP118*DCF!M$28-DCF!M$5*MAX(BP118*DCF!M$28,0)-MAX(BP118-BO118,0)/Inputs!$B$17)*DCF!M$6</f>
        <v>18800.521492324311</v>
      </c>
      <c r="CX118" s="15">
        <f ca="1">(BQ118*DCF!C$46-DCF!C$5*MAX(BQ118*DCF!C$46,0)-MAX(BQ118-Inputs!$B$20,0)/Inputs!$B$24)*DCF!C$6</f>
        <v>-1437.6724133394075</v>
      </c>
      <c r="CY118" s="15">
        <f ca="1">(BR118*DCF!D$46-DCF!D$5*MAX(BR118*DCF!D$46,0)-MAX(BR118-BQ118,0)/Inputs!$B$24)*DCF!D$6</f>
        <v>-740.13085428423199</v>
      </c>
      <c r="CZ118" s="15">
        <f ca="1">(BS118*DCF!E$46-DCF!E$5*MAX(BS118*DCF!E$46,0)-MAX(BS118-BR118,0)/Inputs!$B$24)*DCF!E$6</f>
        <v>-749.3085672417011</v>
      </c>
      <c r="DA118" s="15">
        <f ca="1">(BT118*DCF!F$46-DCF!F$5*MAX(BT118*DCF!F$46,0)-MAX(BT118-BS118,0)/Inputs!$B$24)*DCF!F$6</f>
        <v>-4012.7384635229614</v>
      </c>
      <c r="DB118" s="15">
        <f ca="1">(BU118*DCF!G$46-DCF!G$5*MAX(BU118*DCF!G$46,0)-MAX(BU118-BT118,0)/Inputs!$B$24)*DCF!G$6</f>
        <v>-2269.2889517059698</v>
      </c>
      <c r="DC118" s="15">
        <f ca="1">(BV118*DCF!H$46-DCF!H$5*MAX(BV118*DCF!H$46,0)-MAX(BV118-BU118,0)/Inputs!$B$24)*DCF!H$6</f>
        <v>-660.75114753646642</v>
      </c>
      <c r="DD118" s="15">
        <f ca="1">(BW118*DCF!I$46-DCF!I$5*MAX(BW118*DCF!I$46,0)-MAX(BW118-BV118,0)/Inputs!$B$24)*DCF!I$6</f>
        <v>-1814.2297822808639</v>
      </c>
      <c r="DE118" s="15">
        <f ca="1">(BX118*DCF!J$46-DCF!J$5*MAX(BX118*DCF!J$46,0)-MAX(BX118-BW118,0)/Inputs!$B$24)*DCF!J$6</f>
        <v>-5269.6885310123707</v>
      </c>
      <c r="DF118" s="15">
        <f ca="1">(BY118*DCF!K$46-DCF!K$5*MAX(BY118*DCF!K$46,0)-MAX(BY118-BX118,0)/Inputs!$B$24)*DCF!K$6</f>
        <v>282.56987307801171</v>
      </c>
      <c r="DG118" s="15">
        <f ca="1">(BZ118*DCF!L$46-DCF!L$5*MAX(BZ118*DCF!L$46,0)-MAX(BZ118-BY118,0)/Inputs!$B$24)*DCF!L$6</f>
        <v>-129.64587584909245</v>
      </c>
      <c r="DH118" s="15">
        <f ca="1">(CA118*DCF!M$46-DCF!M$5*MAX(CA118*DCF!M$46,0)-MAX(CA118-BZ118,0)/Inputs!$B$24)*DCF!M$6</f>
        <v>6075.5110203767899</v>
      </c>
      <c r="DI118" s="15">
        <f ca="1">SUM(CB118:CL118)+BE118*DCF!M$10*(1+Inputs!$B$30)*(1-Inputs!$B$33)*(1-Inputs!$B$30/Inputs!$B$31)/(Inputs!$B$29-Inputs!$B$30)*DCF!M$6</f>
        <v>113937.14818258845</v>
      </c>
      <c r="DJ118" s="15">
        <f ca="1">SUM(CM118:CW118)+BP118*DCF!M$28*(1+Inputs!$B$30)*(1-Inputs!$B$33)*(1-Inputs!$B$30/Inputs!$B$31)/(Inputs!$B$29-Inputs!$B$30)*DCF!M$6</f>
        <v>541126.30573895143</v>
      </c>
      <c r="DK118" s="15">
        <f ca="1">SUM(CX118:DH118)+CA118*DCF!M$46*(1+Inputs!$B$30)*(1-Inputs!$B$33)*(1-Inputs!$B$30/Inputs!$B$31)/(Inputs!$B$29-Inputs!$B$30)*DCF!M$6</f>
        <v>182777.71579348424</v>
      </c>
      <c r="DM118" s="15">
        <f ca="1">DI118+DJ118+DK118+Inputs!$B$34+Inputs!$B$36-Inputs!$B$35</f>
        <v>914692.16971502418</v>
      </c>
    </row>
    <row r="119" spans="1:117" x14ac:dyDescent="0.75">
      <c r="A119" s="11">
        <v>106</v>
      </c>
      <c r="C119" s="24">
        <f t="shared" ca="1" si="70"/>
        <v>-1.1712504334392317</v>
      </c>
      <c r="D119" s="24">
        <f t="shared" ca="1" si="70"/>
        <v>-0.87510338028884027</v>
      </c>
      <c r="E119" s="24">
        <f t="shared" ca="1" si="70"/>
        <v>-0.46818475335742638</v>
      </c>
      <c r="F119" s="24">
        <f t="shared" ca="1" si="70"/>
        <v>-0.1120749626130127</v>
      </c>
      <c r="G119" s="24">
        <f t="shared" ca="1" si="70"/>
        <v>0.84906204323239287</v>
      </c>
      <c r="H119" s="24">
        <f t="shared" ca="1" si="70"/>
        <v>7.7333135927583896E-2</v>
      </c>
      <c r="I119" s="24">
        <f t="shared" ca="1" si="70"/>
        <v>-0.31962052086187093</v>
      </c>
      <c r="J119" s="24">
        <f t="shared" ca="1" si="70"/>
        <v>-0.19748441256285762</v>
      </c>
      <c r="K119" s="24">
        <f t="shared" ca="1" si="70"/>
        <v>0.38944240007600078</v>
      </c>
      <c r="L119" s="24">
        <f t="shared" ca="1" si="70"/>
        <v>-0.59048250788872736</v>
      </c>
      <c r="M119" s="24">
        <f t="shared" ca="1" si="70"/>
        <v>-0.44821535646162503</v>
      </c>
      <c r="N119" s="24">
        <f ca="1">SQRT(Inputs!$B$38)*C119+SQRT(1-Inputs!$B$38)*_xlfn.NORM.S.INV(RAND())</f>
        <v>0.2022705961157607</v>
      </c>
      <c r="O119" s="24">
        <f ca="1">SQRT(Inputs!$B$38)*D119+SQRT(1-Inputs!$B$38)*_xlfn.NORM.S.INV(RAND())</f>
        <v>-2.3243833592268688</v>
      </c>
      <c r="P119" s="24">
        <f ca="1">SQRT(Inputs!$B$38)*E119+SQRT(1-Inputs!$B$38)*_xlfn.NORM.S.INV(RAND())</f>
        <v>-0.89570692871245505</v>
      </c>
      <c r="Q119" s="24">
        <f ca="1">SQRT(Inputs!$B$38)*F119+SQRT(1-Inputs!$B$38)*_xlfn.NORM.S.INV(RAND())</f>
        <v>-0.95334385275017464</v>
      </c>
      <c r="R119" s="24">
        <f ca="1">SQRT(Inputs!$B$38)*G119+SQRT(1-Inputs!$B$38)*_xlfn.NORM.S.INV(RAND())</f>
        <v>0.96714284746951229</v>
      </c>
      <c r="S119" s="24">
        <f ca="1">SQRT(Inputs!$B$38)*H119+SQRT(1-Inputs!$B$38)*_xlfn.NORM.S.INV(RAND())</f>
        <v>2.2478879113034411</v>
      </c>
      <c r="T119" s="24">
        <f ca="1">SQRT(Inputs!$B$38)*I119+SQRT(1-Inputs!$B$38)*_xlfn.NORM.S.INV(RAND())</f>
        <v>-1.1479955255294176</v>
      </c>
      <c r="U119" s="24">
        <f ca="1">SQRT(Inputs!$B$38)*J119+SQRT(1-Inputs!$B$38)*_xlfn.NORM.S.INV(RAND())</f>
        <v>-0.70675982243442692</v>
      </c>
      <c r="V119" s="24">
        <f ca="1">SQRT(Inputs!$B$38)*K119+SQRT(1-Inputs!$B$38)*_xlfn.NORM.S.INV(RAND())</f>
        <v>-0.84034434347108333</v>
      </c>
      <c r="W119" s="24">
        <f ca="1">SQRT(Inputs!$B$38)*L119+SQRT(1-Inputs!$B$38)*_xlfn.NORM.S.INV(RAND())</f>
        <v>-0.38546107559221399</v>
      </c>
      <c r="X119" s="24">
        <f ca="1">SQRT(Inputs!$B$38)*M119+SQRT(1-Inputs!$B$38)*_xlfn.NORM.S.INV(RAND())</f>
        <v>0.41224216720176998</v>
      </c>
      <c r="Y119" s="24">
        <f ca="1">SQRT(Inputs!$B$38)*C119+SQRT(1-Inputs!$B$38)*_xlfn.NORM.S.INV(RAND())</f>
        <v>-0.82332632864849287</v>
      </c>
      <c r="Z119" s="24">
        <f ca="1">SQRT(Inputs!$B$38)*D119+SQRT(1-Inputs!$B$38)*_xlfn.NORM.S.INV(RAND())</f>
        <v>-1.3910612334554928E-2</v>
      </c>
      <c r="AA119" s="24">
        <f ca="1">SQRT(Inputs!$B$38)*E119+SQRT(1-Inputs!$B$38)*_xlfn.NORM.S.INV(RAND())</f>
        <v>0.18833433498609686</v>
      </c>
      <c r="AB119" s="24">
        <f ca="1">SQRT(Inputs!$B$38)*F119+SQRT(1-Inputs!$B$38)*_xlfn.NORM.S.INV(RAND())</f>
        <v>0.5068064824024755</v>
      </c>
      <c r="AC119" s="24">
        <f ca="1">SQRT(Inputs!$B$38)*G119+SQRT(1-Inputs!$B$38)*_xlfn.NORM.S.INV(RAND())</f>
        <v>1.5197527863711264</v>
      </c>
      <c r="AD119" s="24">
        <f ca="1">SQRT(Inputs!$B$38)*H119+SQRT(1-Inputs!$B$38)*_xlfn.NORM.S.INV(RAND())</f>
        <v>-1.0339831883316724</v>
      </c>
      <c r="AE119" s="24">
        <f ca="1">SQRT(Inputs!$B$38)*I119+SQRT(1-Inputs!$B$38)*_xlfn.NORM.S.INV(RAND())</f>
        <v>-0.17175778944787573</v>
      </c>
      <c r="AF119" s="24">
        <f ca="1">SQRT(Inputs!$B$38)*J119+SQRT(1-Inputs!$B$38)*_xlfn.NORM.S.INV(RAND())</f>
        <v>-9.9737802425748368E-2</v>
      </c>
      <c r="AG119" s="24">
        <f ca="1">SQRT(Inputs!$B$38)*K119+SQRT(1-Inputs!$B$38)*_xlfn.NORM.S.INV(RAND())</f>
        <v>0.22516063897381838</v>
      </c>
      <c r="AH119" s="24">
        <f ca="1">SQRT(Inputs!$B$38)*L119+SQRT(1-Inputs!$B$38)*_xlfn.NORM.S.INV(RAND())</f>
        <v>1.0733383536280006E-2</v>
      </c>
      <c r="AI119" s="24">
        <f ca="1">SQRT(Inputs!$B$38)*M119+SQRT(1-Inputs!$B$38)*_xlfn.NORM.S.INV(RAND())</f>
        <v>0.69065803053220765</v>
      </c>
      <c r="AJ119" s="24">
        <f ca="1">SQRT(Inputs!$B$38)*C119+SQRT(1-Inputs!$B$38)*_xlfn.NORM.S.INV(RAND())</f>
        <v>-1.1938652078266609E-2</v>
      </c>
      <c r="AK119" s="24">
        <f ca="1">SQRT(Inputs!$B$38)*D119+SQRT(1-Inputs!$B$38)*_xlfn.NORM.S.INV(RAND())</f>
        <v>-1.7390390139491403</v>
      </c>
      <c r="AL119" s="24">
        <f ca="1">SQRT(Inputs!$B$38)*E119+SQRT(1-Inputs!$B$38)*_xlfn.NORM.S.INV(RAND())</f>
        <v>0.51418176063575172</v>
      </c>
      <c r="AM119" s="24">
        <f ca="1">SQRT(Inputs!$B$38)*F119+SQRT(1-Inputs!$B$38)*_xlfn.NORM.S.INV(RAND())</f>
        <v>-0.22561120935002985</v>
      </c>
      <c r="AN119" s="24">
        <f ca="1">SQRT(Inputs!$B$38)*G119+SQRT(1-Inputs!$B$38)*_xlfn.NORM.S.INV(RAND())</f>
        <v>0.65304873481385806</v>
      </c>
      <c r="AO119" s="24">
        <f ca="1">SQRT(Inputs!$B$38)*H119+SQRT(1-Inputs!$B$38)*_xlfn.NORM.S.INV(RAND())</f>
        <v>-0.76493925108154881</v>
      </c>
      <c r="AP119" s="24">
        <f ca="1">SQRT(Inputs!$B$38)*I119+SQRT(1-Inputs!$B$38)*_xlfn.NORM.S.INV(RAND())</f>
        <v>7.209688163887587E-2</v>
      </c>
      <c r="AQ119" s="24">
        <f ca="1">SQRT(Inputs!$B$38)*J119+SQRT(1-Inputs!$B$38)*_xlfn.NORM.S.INV(RAND())</f>
        <v>-1.0121159125993182</v>
      </c>
      <c r="AR119" s="24">
        <f ca="1">SQRT(Inputs!$B$38)*K119+SQRT(1-Inputs!$B$38)*_xlfn.NORM.S.INV(RAND())</f>
        <v>-0.48547608501998679</v>
      </c>
      <c r="AS119" s="24">
        <f ca="1">SQRT(Inputs!$B$38)*L119+SQRT(1-Inputs!$B$38)*_xlfn.NORM.S.INV(RAND())</f>
        <v>-1.1890443468125087</v>
      </c>
      <c r="AT119" s="24">
        <f ca="1">SQRT(Inputs!$B$38)*M119+SQRT(1-Inputs!$B$38)*_xlfn.NORM.S.INV(RAND())</f>
        <v>0.62706683300709221</v>
      </c>
      <c r="AU119" s="15">
        <f ca="1">Inputs!$B$6*EXP($B$8-0.5*C$5^2+C$5*N119)</f>
        <v>5127.4030382466226</v>
      </c>
      <c r="AV119" s="15">
        <f t="shared" ca="1" si="37"/>
        <v>4434.5379945655668</v>
      </c>
      <c r="AW119" s="15">
        <f t="shared" ca="1" si="38"/>
        <v>4791.7949405798954</v>
      </c>
      <c r="AX119" s="15">
        <f t="shared" ca="1" si="39"/>
        <v>5193.4023015305602</v>
      </c>
      <c r="AY119" s="15">
        <f t="shared" ca="1" si="40"/>
        <v>7105.804830502786</v>
      </c>
      <c r="AZ119" s="15">
        <f t="shared" ca="1" si="41"/>
        <v>11131.479562286471</v>
      </c>
      <c r="BA119" s="15">
        <f t="shared" ca="1" si="42"/>
        <v>12079.906941348701</v>
      </c>
      <c r="BB119" s="15">
        <f t="shared" ca="1" si="43"/>
        <v>13778.460952921158</v>
      </c>
      <c r="BC119" s="15">
        <f t="shared" ca="1" si="44"/>
        <v>15560.2767352192</v>
      </c>
      <c r="BD119" s="15">
        <f t="shared" ca="1" si="45"/>
        <v>18387.766802312592</v>
      </c>
      <c r="BE119" s="15">
        <f t="shared" ca="1" si="46"/>
        <v>23393.940075537175</v>
      </c>
      <c r="BF119" s="15">
        <f ca="1">Inputs!$B$13*EXP($B$9-0.5*C$6^2+C$6*Y119)</f>
        <v>11748.098633942429</v>
      </c>
      <c r="BG119" s="15">
        <f t="shared" ca="1" si="47"/>
        <v>14281.929445677941</v>
      </c>
      <c r="BH119" s="15">
        <f t="shared" ca="1" si="48"/>
        <v>18003.569417916522</v>
      </c>
      <c r="BI119" s="15">
        <f t="shared" ca="1" si="49"/>
        <v>23827.121638427361</v>
      </c>
      <c r="BJ119" s="15">
        <f t="shared" ca="1" si="50"/>
        <v>36364.527353307378</v>
      </c>
      <c r="BK119" s="15">
        <f t="shared" ca="1" si="51"/>
        <v>38770.089459590956</v>
      </c>
      <c r="BL119" s="15">
        <f t="shared" ca="1" si="52"/>
        <v>46576.045409353836</v>
      </c>
      <c r="BM119" s="15">
        <f t="shared" ca="1" si="53"/>
        <v>56547.025490871463</v>
      </c>
      <c r="BN119" s="15">
        <f t="shared" ca="1" si="54"/>
        <v>71447.811643429595</v>
      </c>
      <c r="BO119" s="15">
        <f t="shared" ca="1" si="55"/>
        <v>88018.912207872942</v>
      </c>
      <c r="BP119" s="15">
        <f t="shared" ca="1" si="56"/>
        <v>117152.36983394866</v>
      </c>
      <c r="BQ119" s="15">
        <f ca="1">Inputs!$B$20*EXP($B$10-0.5*C$7^2+C$7*AJ119)</f>
        <v>4271.3886001847486</v>
      </c>
      <c r="BR119" s="15">
        <f t="shared" ca="1" si="57"/>
        <v>3336.2134356052015</v>
      </c>
      <c r="BS119" s="15">
        <f t="shared" ca="1" si="58"/>
        <v>5295.6104175047167</v>
      </c>
      <c r="BT119" s="15">
        <f t="shared" ca="1" si="59"/>
        <v>6881.8953998893121</v>
      </c>
      <c r="BU119" s="15">
        <f t="shared" ca="1" si="60"/>
        <v>11170.178162483255</v>
      </c>
      <c r="BV119" s="15">
        <f t="shared" ca="1" si="61"/>
        <v>13080.704272674067</v>
      </c>
      <c r="BW119" s="15">
        <f t="shared" ca="1" si="62"/>
        <v>18534.053840404802</v>
      </c>
      <c r="BX119" s="15">
        <f t="shared" ca="1" si="63"/>
        <v>21162.311574407027</v>
      </c>
      <c r="BY119" s="15">
        <f t="shared" ca="1" si="64"/>
        <v>27021.848497605515</v>
      </c>
      <c r="BZ119" s="15">
        <f t="shared" ca="1" si="65"/>
        <v>30470.889662528356</v>
      </c>
      <c r="CA119" s="15">
        <f t="shared" ca="1" si="66"/>
        <v>47847.71325920878</v>
      </c>
      <c r="CB119" s="15">
        <f ca="1">(AU119*DCF!C$10-DCF!C$5*MAX(AU119*DCF!C$10,0)-MAX(AU119-Inputs!$B$6,0)/Inputs!$B$10)*DCF!C$6</f>
        <v>1041.8966575550851</v>
      </c>
      <c r="CC119" s="15">
        <f ca="1">(AV119*DCF!D$10-DCF!D$5*MAX(AV119*DCF!D$10,0)-MAX(AV119-AU119,0)/Inputs!$B$10)*DCF!D$6</f>
        <v>1080.8885931666009</v>
      </c>
      <c r="CD119" s="15">
        <f ca="1">(AW119*DCF!E$10-DCF!E$5*MAX(AW119*DCF!E$10,0)-MAX(AW119-AV119,0)/Inputs!$B$10)*DCF!E$6</f>
        <v>1025.8801139724912</v>
      </c>
      <c r="CE119" s="15">
        <f ca="1">(AX119*DCF!F$10-DCF!F$5*MAX(AX119*DCF!F$10,0)-MAX(AX119-AW119,0)/Inputs!$B$10)*DCF!F$6</f>
        <v>1050.1469109863726</v>
      </c>
      <c r="CF119" s="15">
        <f ca="1">(AY119*DCF!G$10-DCF!G$5*MAX(AY119*DCF!G$10,0)-MAX(AY119-AX119,0)/Inputs!$B$10)*DCF!G$6</f>
        <v>1096.4821356034963</v>
      </c>
      <c r="CG119" s="15">
        <f ca="1">(AZ119*DCF!H$10-DCF!H$5*MAX(AZ119*DCF!H$10,0)-MAX(AZ119-AY119,0)/Inputs!$B$10)*DCF!H$6</f>
        <v>1446.3540230366291</v>
      </c>
      <c r="CH119" s="15">
        <f ca="1">(BA119*DCF!I$10-DCF!I$5*MAX(BA119*DCF!I$10,0)-MAX(BA119-AZ119,0)/Inputs!$B$10)*DCF!I$6</f>
        <v>2050.983001776623</v>
      </c>
      <c r="CI119" s="15">
        <f ca="1">(BB119*DCF!J$10-DCF!J$5*MAX(BB119*DCF!J$10,0)-MAX(BB119-BA119,0)/Inputs!$B$10)*DCF!J$6</f>
        <v>2107.027999489374</v>
      </c>
      <c r="CJ119" s="15">
        <f ca="1">(BC119*DCF!K$10-DCF!K$5*MAX(BC119*DCF!K$10,0)-MAX(BC119-BB119,0)/Inputs!$B$10)*DCF!K$6</f>
        <v>2255.52756958703</v>
      </c>
      <c r="CK119" s="15">
        <f ca="1">(BD119*DCF!L$10-DCF!L$5*MAX(BD119*DCF!L$10,0)-MAX(BD119-BC119,0)/Inputs!$B$10)*DCF!L$6</f>
        <v>2407.5846482311758</v>
      </c>
      <c r="CL119" s="15">
        <f ca="1">(BE119*DCF!M$10-DCF!M$5*MAX(BE119*DCF!M$10,0)-MAX(BE119-BD119,0)/Inputs!$B$10)*DCF!M$6</f>
        <v>2703.1466349847747</v>
      </c>
      <c r="CM119" s="15">
        <f ca="1">(BF119*DCF!C$28-DCF!C$5*MAX(BF119*DCF!C$28,0)-MAX(BF119-Inputs!$B$13,0)/Inputs!$B$17)*DCF!C$6</f>
        <v>3502.0480538628444</v>
      </c>
      <c r="CN119" s="15">
        <f ca="1">(BG119*DCF!D$28-DCF!D$5*MAX(BG119*DCF!D$28,0)-MAX(BG119-BF119,0)/Inputs!$B$17)*DCF!D$6</f>
        <v>3665.7753301336093</v>
      </c>
      <c r="CO119" s="15">
        <f ca="1">(BH119*DCF!E$28-DCF!E$5*MAX(BH119*DCF!E$28,0)-MAX(BH119-BG119,0)/Inputs!$B$17)*DCF!E$6</f>
        <v>4365.4474277302888</v>
      </c>
      <c r="CP119" s="15">
        <f ca="1">(BI119*DCF!F$28-DCF!F$5*MAX(BI119*DCF!F$28,0)-MAX(BI119-BH119,0)/Inputs!$B$17)*DCF!F$6</f>
        <v>5408.1661678901391</v>
      </c>
      <c r="CQ119" s="15">
        <f ca="1">(BJ119*DCF!G$28-DCF!G$5*MAX(BJ119*DCF!G$28,0)-MAX(BJ119-BI119,0)/Inputs!$B$17)*DCF!G$6</f>
        <v>7326.384731892279</v>
      </c>
      <c r="CR119" s="15">
        <f ca="1">(BK119*DCF!H$28-DCF!H$5*MAX(BK119*DCF!H$28,0)-MAX(BK119-BJ119,0)/Inputs!$B$17)*DCF!H$6</f>
        <v>9214.5140205135776</v>
      </c>
      <c r="CS119" s="15">
        <f ca="1">(BL119*DCF!I$28-DCF!I$5*MAX(BL119*DCF!I$28,0)-MAX(BL119-BK119,0)/Inputs!$B$17)*DCF!I$6</f>
        <v>9832.1045462608745</v>
      </c>
      <c r="CT119" s="15">
        <f ca="1">(BM119*DCF!J$28-DCF!J$5*MAX(BM119*DCF!J$28,0)-MAX(BM119-BL119,0)/Inputs!$B$17)*DCF!J$6</f>
        <v>11292.610508733931</v>
      </c>
      <c r="CU119" s="15">
        <f ca="1">(BN119*DCF!K$28-DCF!K$5*MAX(BN119*DCF!K$28,0)-MAX(BN119-BM119,0)/Inputs!$B$17)*DCF!K$6</f>
        <v>13263.432027426883</v>
      </c>
      <c r="CV119" s="15">
        <f ca="1">(BO119*DCF!L$28-DCF!L$5*MAX(BO119*DCF!L$28,0)-MAX(BO119-BN119,0)/Inputs!$B$17)*DCF!L$6</f>
        <v>15686.572830371078</v>
      </c>
      <c r="CW119" s="15">
        <f ca="1">(BP119*DCF!M$28-DCF!M$5*MAX(BP119*DCF!M$28,0)-MAX(BP119-BO119,0)/Inputs!$B$17)*DCF!M$6</f>
        <v>18997.021232189807</v>
      </c>
      <c r="CX119" s="15">
        <f ca="1">(BQ119*DCF!C$46-DCF!C$5*MAX(BQ119*DCF!C$46,0)-MAX(BQ119-Inputs!$B$20,0)/Inputs!$B$24)*DCF!C$6</f>
        <v>-1480.8696998970545</v>
      </c>
      <c r="CY119" s="15">
        <f ca="1">(BR119*DCF!D$46-DCF!D$5*MAX(BR119*DCF!D$46,0)-MAX(BR119-BQ119,0)/Inputs!$B$24)*DCF!D$6</f>
        <v>-569.41383195476237</v>
      </c>
      <c r="CZ119" s="15">
        <f ca="1">(BS119*DCF!E$46-DCF!E$5*MAX(BS119*DCF!E$46,0)-MAX(BS119-BR119,0)/Inputs!$B$24)*DCF!E$6</f>
        <v>-1398.5555011384963</v>
      </c>
      <c r="DA119" s="15">
        <f ca="1">(BT119*DCF!F$46-DCF!F$5*MAX(BT119*DCF!F$46,0)-MAX(BT119-BS119,0)/Inputs!$B$24)*DCF!F$6</f>
        <v>-1078.7996420616023</v>
      </c>
      <c r="DB119" s="15">
        <f ca="1">(BU119*DCF!G$46-DCF!G$5*MAX(BU119*DCF!G$46,0)-MAX(BU119-BT119,0)/Inputs!$B$24)*DCF!G$6</f>
        <v>-1818.2363190231583</v>
      </c>
      <c r="DC119" s="15">
        <f ca="1">(BV119*DCF!H$46-DCF!H$5*MAX(BV119*DCF!H$46,0)-MAX(BV119-BU119,0)/Inputs!$B$24)*DCF!H$6</f>
        <v>-593.68428275410156</v>
      </c>
      <c r="DD119" s="15">
        <f ca="1">(BW119*DCF!I$46-DCF!I$5*MAX(BW119*DCF!I$46,0)-MAX(BW119-BV119,0)/Inputs!$B$24)*DCF!I$6</f>
        <v>-1137.3945383727412</v>
      </c>
      <c r="DE119" s="15">
        <f ca="1">(BX119*DCF!J$46-DCF!J$5*MAX(BX119*DCF!J$46,0)-MAX(BX119-BW119,0)/Inputs!$B$24)*DCF!J$6</f>
        <v>190.72942115787168</v>
      </c>
      <c r="DF119" s="15">
        <f ca="1">(BY119*DCF!K$46-DCF!K$5*MAX(BY119*DCF!K$46,0)-MAX(BY119-BX119,0)/Inputs!$B$24)*DCF!K$6</f>
        <v>108.14761519635353</v>
      </c>
      <c r="DG119" s="15">
        <f ca="1">(BZ119*DCF!L$46-DCF!L$5*MAX(BZ119*DCF!L$46,0)-MAX(BZ119-BY119,0)/Inputs!$B$24)*DCF!L$6</f>
        <v>1325.7823794297699</v>
      </c>
      <c r="DH119" s="15">
        <f ca="1">(CA119*DCF!M$46-DCF!M$5*MAX(CA119*DCF!M$46,0)-MAX(CA119-BZ119,0)/Inputs!$B$24)*DCF!M$6</f>
        <v>118.34020725549084</v>
      </c>
      <c r="DI119" s="15">
        <f ca="1">SUM(CB119:CL119)+BE119*DCF!M$10*(1+Inputs!$B$30)*(1-Inputs!$B$33)*(1-Inputs!$B$30/Inputs!$B$31)/(Inputs!$B$29-Inputs!$B$30)*DCF!M$6</f>
        <v>83371.562871441391</v>
      </c>
      <c r="DJ119" s="15">
        <f ca="1">SUM(CM119:CW119)+BP119*DCF!M$28*(1+Inputs!$B$30)*(1-Inputs!$B$33)*(1-Inputs!$B$30/Inputs!$B$31)/(Inputs!$B$29-Inputs!$B$30)*DCF!M$6</f>
        <v>537269.53611379408</v>
      </c>
      <c r="DK119" s="15">
        <f ca="1">SUM(CX119:DH119)+CA119*DCF!M$46*(1+Inputs!$B$30)*(1-Inputs!$B$33)*(1-Inputs!$B$30/Inputs!$B$31)/(Inputs!$B$29-Inputs!$B$30)*DCF!M$6</f>
        <v>67644.278430550679</v>
      </c>
      <c r="DM119" s="15">
        <f ca="1">DI119+DJ119+DK119+Inputs!$B$34+Inputs!$B$36-Inputs!$B$35</f>
        <v>765136.37741578615</v>
      </c>
    </row>
    <row r="120" spans="1:117" x14ac:dyDescent="0.75">
      <c r="A120" s="11">
        <v>107</v>
      </c>
      <c r="C120" s="24">
        <f t="shared" ca="1" si="70"/>
        <v>-1.9704621585449282</v>
      </c>
      <c r="D120" s="24">
        <f t="shared" ca="1" si="70"/>
        <v>-1.0596047524260049E-2</v>
      </c>
      <c r="E120" s="24">
        <f t="shared" ca="1" si="70"/>
        <v>-0.31422977736276009</v>
      </c>
      <c r="F120" s="24">
        <f t="shared" ca="1" si="70"/>
        <v>2.0551309393456947</v>
      </c>
      <c r="G120" s="24">
        <f t="shared" ca="1" si="70"/>
        <v>-1.0182362388884003</v>
      </c>
      <c r="H120" s="24">
        <f t="shared" ca="1" si="70"/>
        <v>-0.2237035412507461</v>
      </c>
      <c r="I120" s="24">
        <f t="shared" ca="1" si="70"/>
        <v>-0.31098255693524879</v>
      </c>
      <c r="J120" s="24">
        <f t="shared" ca="1" si="70"/>
        <v>0.81656996279760174</v>
      </c>
      <c r="K120" s="24">
        <f t="shared" ca="1" si="70"/>
        <v>-0.64180545814281997</v>
      </c>
      <c r="L120" s="24">
        <f t="shared" ca="1" si="70"/>
        <v>-1.0222979154515104</v>
      </c>
      <c r="M120" s="24">
        <f t="shared" ca="1" si="70"/>
        <v>-0.68478240496020326</v>
      </c>
      <c r="N120" s="24">
        <f ca="1">SQRT(Inputs!$B$38)*C120+SQRT(1-Inputs!$B$38)*_xlfn.NORM.S.INV(RAND())</f>
        <v>3.67967366437012E-2</v>
      </c>
      <c r="O120" s="24">
        <f ca="1">SQRT(Inputs!$B$38)*D120+SQRT(1-Inputs!$B$38)*_xlfn.NORM.S.INV(RAND())</f>
        <v>0.63701232988854584</v>
      </c>
      <c r="P120" s="24">
        <f ca="1">SQRT(Inputs!$B$38)*E120+SQRT(1-Inputs!$B$38)*_xlfn.NORM.S.INV(RAND())</f>
        <v>-1.1502444745916089</v>
      </c>
      <c r="Q120" s="24">
        <f ca="1">SQRT(Inputs!$B$38)*F120+SQRT(1-Inputs!$B$38)*_xlfn.NORM.S.INV(RAND())</f>
        <v>0.73111561029987349</v>
      </c>
      <c r="R120" s="24">
        <f ca="1">SQRT(Inputs!$B$38)*G120+SQRT(1-Inputs!$B$38)*_xlfn.NORM.S.INV(RAND())</f>
        <v>-1.1895497435099245</v>
      </c>
      <c r="S120" s="24">
        <f ca="1">SQRT(Inputs!$B$38)*H120+SQRT(1-Inputs!$B$38)*_xlfn.NORM.S.INV(RAND())</f>
        <v>-0.59815812733819307</v>
      </c>
      <c r="T120" s="24">
        <f ca="1">SQRT(Inputs!$B$38)*I120+SQRT(1-Inputs!$B$38)*_xlfn.NORM.S.INV(RAND())</f>
        <v>0.37459168175733559</v>
      </c>
      <c r="U120" s="24">
        <f ca="1">SQRT(Inputs!$B$38)*J120+SQRT(1-Inputs!$B$38)*_xlfn.NORM.S.INV(RAND())</f>
        <v>-0.3337017517952453</v>
      </c>
      <c r="V120" s="24">
        <f ca="1">SQRT(Inputs!$B$38)*K120+SQRT(1-Inputs!$B$38)*_xlfn.NORM.S.INV(RAND())</f>
        <v>-1.0471987575871267</v>
      </c>
      <c r="W120" s="24">
        <f ca="1">SQRT(Inputs!$B$38)*L120+SQRT(1-Inputs!$B$38)*_xlfn.NORM.S.INV(RAND())</f>
        <v>0.38100451018494652</v>
      </c>
      <c r="X120" s="24">
        <f ca="1">SQRT(Inputs!$B$38)*M120+SQRT(1-Inputs!$B$38)*_xlfn.NORM.S.INV(RAND())</f>
        <v>-1.0156320208150253</v>
      </c>
      <c r="Y120" s="24">
        <f ca="1">SQRT(Inputs!$B$38)*C120+SQRT(1-Inputs!$B$38)*_xlfn.NORM.S.INV(RAND())</f>
        <v>-2.0023487271808373</v>
      </c>
      <c r="Z120" s="24">
        <f ca="1">SQRT(Inputs!$B$38)*D120+SQRT(1-Inputs!$B$38)*_xlfn.NORM.S.INV(RAND())</f>
        <v>0.59784227494394948</v>
      </c>
      <c r="AA120" s="24">
        <f ca="1">SQRT(Inputs!$B$38)*E120+SQRT(1-Inputs!$B$38)*_xlfn.NORM.S.INV(RAND())</f>
        <v>-1.41510656616943</v>
      </c>
      <c r="AB120" s="24">
        <f ca="1">SQRT(Inputs!$B$38)*F120+SQRT(1-Inputs!$B$38)*_xlfn.NORM.S.INV(RAND())</f>
        <v>1.6313588190437374</v>
      </c>
      <c r="AC120" s="24">
        <f ca="1">SQRT(Inputs!$B$38)*G120+SQRT(1-Inputs!$B$38)*_xlfn.NORM.S.INV(RAND())</f>
        <v>-1.0683841388711723</v>
      </c>
      <c r="AD120" s="24">
        <f ca="1">SQRT(Inputs!$B$38)*H120+SQRT(1-Inputs!$B$38)*_xlfn.NORM.S.INV(RAND())</f>
        <v>-0.44076549384705788</v>
      </c>
      <c r="AE120" s="24">
        <f ca="1">SQRT(Inputs!$B$38)*I120+SQRT(1-Inputs!$B$38)*_xlfn.NORM.S.INV(RAND())</f>
        <v>0.10552291541161254</v>
      </c>
      <c r="AF120" s="24">
        <f ca="1">SQRT(Inputs!$B$38)*J120+SQRT(1-Inputs!$B$38)*_xlfn.NORM.S.INV(RAND())</f>
        <v>-0.46196252369465585</v>
      </c>
      <c r="AG120" s="24">
        <f ca="1">SQRT(Inputs!$B$38)*K120+SQRT(1-Inputs!$B$38)*_xlfn.NORM.S.INV(RAND())</f>
        <v>-1.4712411496489719E-3</v>
      </c>
      <c r="AH120" s="24">
        <f ca="1">SQRT(Inputs!$B$38)*L120+SQRT(1-Inputs!$B$38)*_xlfn.NORM.S.INV(RAND())</f>
        <v>0.97819603878361594</v>
      </c>
      <c r="AI120" s="24">
        <f ca="1">SQRT(Inputs!$B$38)*M120+SQRT(1-Inputs!$B$38)*_xlfn.NORM.S.INV(RAND())</f>
        <v>0.44391689104105403</v>
      </c>
      <c r="AJ120" s="24">
        <f ca="1">SQRT(Inputs!$B$38)*C120+SQRT(1-Inputs!$B$38)*_xlfn.NORM.S.INV(RAND())</f>
        <v>-1.5532289761065816</v>
      </c>
      <c r="AK120" s="24">
        <f ca="1">SQRT(Inputs!$B$38)*D120+SQRT(1-Inputs!$B$38)*_xlfn.NORM.S.INV(RAND())</f>
        <v>-0.20346172931555548</v>
      </c>
      <c r="AL120" s="24">
        <f ca="1">SQRT(Inputs!$B$38)*E120+SQRT(1-Inputs!$B$38)*_xlfn.NORM.S.INV(RAND())</f>
        <v>-0.21796771157715236</v>
      </c>
      <c r="AM120" s="24">
        <f ca="1">SQRT(Inputs!$B$38)*F120+SQRT(1-Inputs!$B$38)*_xlfn.NORM.S.INV(RAND())</f>
        <v>0.70224520733752271</v>
      </c>
      <c r="AN120" s="24">
        <f ca="1">SQRT(Inputs!$B$38)*G120+SQRT(1-Inputs!$B$38)*_xlfn.NORM.S.INV(RAND())</f>
        <v>0.47858096680441176</v>
      </c>
      <c r="AO120" s="24">
        <f ca="1">SQRT(Inputs!$B$38)*H120+SQRT(1-Inputs!$B$38)*_xlfn.NORM.S.INV(RAND())</f>
        <v>9.5542727861314486E-2</v>
      </c>
      <c r="AP120" s="24">
        <f ca="1">SQRT(Inputs!$B$38)*I120+SQRT(1-Inputs!$B$38)*_xlfn.NORM.S.INV(RAND())</f>
        <v>1.1471811878270466</v>
      </c>
      <c r="AQ120" s="24">
        <f ca="1">SQRT(Inputs!$B$38)*J120+SQRT(1-Inputs!$B$38)*_xlfn.NORM.S.INV(RAND())</f>
        <v>0.24050906460412938</v>
      </c>
      <c r="AR120" s="24">
        <f ca="1">SQRT(Inputs!$B$38)*K120+SQRT(1-Inputs!$B$38)*_xlfn.NORM.S.INV(RAND())</f>
        <v>-0.63856791829081772</v>
      </c>
      <c r="AS120" s="24">
        <f ca="1">SQRT(Inputs!$B$38)*L120+SQRT(1-Inputs!$B$38)*_xlfn.NORM.S.INV(RAND())</f>
        <v>-0.1877213235444557</v>
      </c>
      <c r="AT120" s="24">
        <f ca="1">SQRT(Inputs!$B$38)*M120+SQRT(1-Inputs!$B$38)*_xlfn.NORM.S.INV(RAND())</f>
        <v>-2.1815567183421054</v>
      </c>
      <c r="AU120" s="15">
        <f ca="1">Inputs!$B$6*EXP($B$8-0.5*C$5^2+C$5*N120)</f>
        <v>4991.8847213777181</v>
      </c>
      <c r="AV120" s="15">
        <f t="shared" ca="1" si="37"/>
        <v>6672.9204977071986</v>
      </c>
      <c r="AW120" s="15">
        <f t="shared" ca="1" si="38"/>
        <v>6967.1547633526216</v>
      </c>
      <c r="AX120" s="15">
        <f t="shared" ca="1" si="39"/>
        <v>9319.7452361113283</v>
      </c>
      <c r="AY120" s="15">
        <f t="shared" ca="1" si="40"/>
        <v>9912.3613482096334</v>
      </c>
      <c r="AZ120" s="15">
        <f t="shared" ca="1" si="41"/>
        <v>11350.283438073933</v>
      </c>
      <c r="BA120" s="15">
        <f t="shared" ca="1" si="42"/>
        <v>14445.206491885529</v>
      </c>
      <c r="BB120" s="15">
        <f t="shared" ca="1" si="43"/>
        <v>17103.827526867397</v>
      </c>
      <c r="BC120" s="15">
        <f t="shared" ca="1" si="44"/>
        <v>18933.812941307449</v>
      </c>
      <c r="BD120" s="15">
        <f t="shared" ca="1" si="45"/>
        <v>24037.230300286003</v>
      </c>
      <c r="BE120" s="15">
        <f t="shared" ca="1" si="46"/>
        <v>26852.101358119606</v>
      </c>
      <c r="BF120" s="15">
        <f ca="1">Inputs!$B$13*EXP($B$9-0.5*C$6^2+C$6*Y120)</f>
        <v>9299.4284539438777</v>
      </c>
      <c r="BG120" s="15">
        <f t="shared" ca="1" si="47"/>
        <v>12624.511876675746</v>
      </c>
      <c r="BH120" s="15">
        <f t="shared" ca="1" si="48"/>
        <v>12198.009154286565</v>
      </c>
      <c r="BI120" s="15">
        <f t="shared" ca="1" si="49"/>
        <v>19194.383643393114</v>
      </c>
      <c r="BJ120" s="15">
        <f t="shared" ca="1" si="50"/>
        <v>20172.466316691327</v>
      </c>
      <c r="BK120" s="15">
        <f t="shared" ca="1" si="51"/>
        <v>23315.923091296841</v>
      </c>
      <c r="BL120" s="15">
        <f t="shared" ca="1" si="52"/>
        <v>29035.147664553442</v>
      </c>
      <c r="BM120" s="15">
        <f t="shared" ca="1" si="53"/>
        <v>33699.905150391663</v>
      </c>
      <c r="BN120" s="15">
        <f t="shared" ca="1" si="54"/>
        <v>41439.356511387909</v>
      </c>
      <c r="BO120" s="15">
        <f t="shared" ca="1" si="55"/>
        <v>57126.812752116253</v>
      </c>
      <c r="BP120" s="15">
        <f t="shared" ca="1" si="56"/>
        <v>73939.145376093089</v>
      </c>
      <c r="BQ120" s="15">
        <f ca="1">Inputs!$B$20*EXP($B$10-0.5*C$7^2+C$7*AJ120)</f>
        <v>2472.599380268724</v>
      </c>
      <c r="BR120" s="15">
        <f t="shared" ca="1" si="57"/>
        <v>3145.0699078120674</v>
      </c>
      <c r="BS120" s="15">
        <f t="shared" ca="1" si="58"/>
        <v>4045.4890769657327</v>
      </c>
      <c r="BT120" s="15">
        <f t="shared" ca="1" si="59"/>
        <v>6706.1496206416768</v>
      </c>
      <c r="BU120" s="15">
        <f t="shared" ca="1" si="60"/>
        <v>10434.967986951324</v>
      </c>
      <c r="BV120" s="15">
        <f t="shared" ca="1" si="61"/>
        <v>14833.949550995419</v>
      </c>
      <c r="BW120" s="15">
        <f t="shared" ca="1" si="62"/>
        <v>26388.566253021123</v>
      </c>
      <c r="BX120" s="15">
        <f t="shared" ca="1" si="63"/>
        <v>38731.831344316524</v>
      </c>
      <c r="BY120" s="15">
        <f t="shared" ca="1" si="64"/>
        <v>48028.540289924997</v>
      </c>
      <c r="BZ120" s="15">
        <f t="shared" ca="1" si="65"/>
        <v>65104.814958652816</v>
      </c>
      <c r="CA120" s="15">
        <f t="shared" ca="1" si="66"/>
        <v>62063.336661635163</v>
      </c>
      <c r="CB120" s="15">
        <f ca="1">(AU120*DCF!C$10-DCF!C$5*MAX(AU120*DCF!C$10,0)-MAX(AU120-Inputs!$B$6,0)/Inputs!$B$10)*DCF!C$6</f>
        <v>1042.8629273092565</v>
      </c>
      <c r="CC120" s="15">
        <f ca="1">(AV120*DCF!D$10-DCF!D$5*MAX(AV120*DCF!D$10,0)-MAX(AV120-AU120,0)/Inputs!$B$10)*DCF!D$6</f>
        <v>1216.602585537436</v>
      </c>
      <c r="CD120" s="15">
        <f ca="1">(AW120*DCF!E$10-DCF!E$5*MAX(AW120*DCF!E$10,0)-MAX(AW120-AV120,0)/Inputs!$B$10)*DCF!E$6</f>
        <v>1542.3313857307862</v>
      </c>
      <c r="CE120" s="15">
        <f ca="1">(AX120*DCF!F$10-DCF!F$5*MAX(AX120*DCF!F$10,0)-MAX(AX120-AW120,0)/Inputs!$B$10)*DCF!F$6</f>
        <v>1544.9697824988232</v>
      </c>
      <c r="CF120" s="15">
        <f ca="1">(AY120*DCF!G$10-DCF!G$5*MAX(AY120*DCF!G$10,0)-MAX(AY120-AX120,0)/Inputs!$B$10)*DCF!G$6</f>
        <v>1928.4303723216162</v>
      </c>
      <c r="CG120" s="15">
        <f ca="1">(AZ120*DCF!H$10-DCF!H$5*MAX(AZ120*DCF!H$10,0)-MAX(AZ120-AY120,0)/Inputs!$B$10)*DCF!H$6</f>
        <v>1948.3368256379488</v>
      </c>
      <c r="CH120" s="15">
        <f ca="1">(BA120*DCF!I$10-DCF!I$5*MAX(BA120*DCF!I$10,0)-MAX(BA120-AZ120,0)/Inputs!$B$10)*DCF!I$6</f>
        <v>2130.9364462016651</v>
      </c>
      <c r="CI120" s="15">
        <f ca="1">(BB120*DCF!J$10-DCF!J$5*MAX(BB120*DCF!J$10,0)-MAX(BB120-BA120,0)/Inputs!$B$10)*DCF!J$6</f>
        <v>2532.1862827445398</v>
      </c>
      <c r="CJ120" s="15">
        <f ca="1">(BC120*DCF!K$10-DCF!K$5*MAX(BC120*DCF!K$10,0)-MAX(BC120-BB120,0)/Inputs!$B$10)*DCF!K$6</f>
        <v>2791.8697042409967</v>
      </c>
      <c r="CK120" s="15">
        <f ca="1">(BD120*DCF!L$10-DCF!L$5*MAX(BD120*DCF!L$10,0)-MAX(BD120-BC120,0)/Inputs!$B$10)*DCF!L$6</f>
        <v>2965.3169244221581</v>
      </c>
      <c r="CL120" s="15">
        <f ca="1">(BE120*DCF!M$10-DCF!M$5*MAX(BE120*DCF!M$10,0)-MAX(BE120-BD120,0)/Inputs!$B$10)*DCF!M$6</f>
        <v>3452.9123834652132</v>
      </c>
      <c r="CM120" s="15">
        <f ca="1">(BF120*DCF!C$28-DCF!C$5*MAX(BF120*DCF!C$28,0)-MAX(BF120-Inputs!$B$13,0)/Inputs!$B$17)*DCF!C$6</f>
        <v>2838.1245773015971</v>
      </c>
      <c r="CN120" s="15">
        <f ca="1">(BG120*DCF!D$28-DCF!D$5*MAX(BG120*DCF!D$28,0)-MAX(BG120-BF120,0)/Inputs!$B$17)*DCF!D$6</f>
        <v>3008.81716913836</v>
      </c>
      <c r="CO120" s="15">
        <f ca="1">(BH120*DCF!E$28-DCF!E$5*MAX(BH120*DCF!E$28,0)-MAX(BH120-BG120,0)/Inputs!$B$17)*DCF!E$6</f>
        <v>3454.6933956540684</v>
      </c>
      <c r="CP120" s="15">
        <f ca="1">(BI120*DCF!F$28-DCF!F$5*MAX(BI120*DCF!F$28,0)-MAX(BI120-BH120,0)/Inputs!$B$17)*DCF!F$6</f>
        <v>3936.9690006848418</v>
      </c>
      <c r="CQ120" s="15">
        <f ca="1">(BJ120*DCF!G$28-DCF!G$5*MAX(BJ120*DCF!G$28,0)-MAX(BJ120-BI120,0)/Inputs!$B$17)*DCF!G$6</f>
        <v>5069.3955905547518</v>
      </c>
      <c r="CR120" s="15">
        <f ca="1">(BK120*DCF!H$28-DCF!H$5*MAX(BK120*DCF!H$28,0)-MAX(BK120-BJ120,0)/Inputs!$B$17)*DCF!H$6</f>
        <v>5277.8800525048582</v>
      </c>
      <c r="CS120" s="15">
        <f ca="1">(BL120*DCF!I$28-DCF!I$5*MAX(BL120*DCF!I$28,0)-MAX(BL120-BK120,0)/Inputs!$B$17)*DCF!I$6</f>
        <v>6006.8190940742325</v>
      </c>
      <c r="CT120" s="15">
        <f ca="1">(BM120*DCF!J$28-DCF!J$5*MAX(BM120*DCF!J$28,0)-MAX(BM120-BL120,0)/Inputs!$B$17)*DCF!J$6</f>
        <v>6899.3677571208382</v>
      </c>
      <c r="CU120" s="15">
        <f ca="1">(BN120*DCF!K$28-DCF!K$5*MAX(BN120*DCF!K$28,0)-MAX(BN120-BM120,0)/Inputs!$B$17)*DCF!K$6</f>
        <v>7803.3175787577939</v>
      </c>
      <c r="CV120" s="15">
        <f ca="1">(BO120*DCF!L$28-DCF!L$5*MAX(BO120*DCF!L$28,0)-MAX(BO120-BN120,0)/Inputs!$B$17)*DCF!L$6</f>
        <v>9622.9363963790311</v>
      </c>
      <c r="CW120" s="15">
        <f ca="1">(BP120*DCF!M$28-DCF!M$5*MAX(BP120*DCF!M$28,0)-MAX(BP120-BO120,0)/Inputs!$B$17)*DCF!M$6</f>
        <v>12154.331819340261</v>
      </c>
      <c r="CX120" s="15">
        <f ca="1">(BQ120*DCF!C$46-DCF!C$5*MAX(BQ120*DCF!C$46,0)-MAX(BQ120-Inputs!$B$20,0)/Inputs!$B$24)*DCF!C$6</f>
        <v>-571.03911784497086</v>
      </c>
      <c r="CY120" s="15">
        <f ca="1">(BR120*DCF!D$46-DCF!D$5*MAX(BR120*DCF!D$46,0)-MAX(BR120-BQ120,0)/Inputs!$B$24)*DCF!D$6</f>
        <v>-823.72768137572666</v>
      </c>
      <c r="CZ120" s="15">
        <f ca="1">(BS120*DCF!E$46-DCF!E$5*MAX(BS120*DCF!E$46,0)-MAX(BS120-BR120,0)/Inputs!$B$24)*DCF!E$6</f>
        <v>-833.30657540886205</v>
      </c>
      <c r="DA120" s="15">
        <f ca="1">(BT120*DCF!F$46-DCF!F$5*MAX(BT120*DCF!F$46,0)-MAX(BT120-BS120,0)/Inputs!$B$24)*DCF!F$6</f>
        <v>-1457.2148287357245</v>
      </c>
      <c r="DB120" s="15">
        <f ca="1">(BU120*DCF!G$46-DCF!G$5*MAX(BU120*DCF!G$46,0)-MAX(BU120-BT120,0)/Inputs!$B$24)*DCF!G$6</f>
        <v>-1605.3125320729544</v>
      </c>
      <c r="DC120" s="15">
        <f ca="1">(BV120*DCF!H$46-DCF!H$5*MAX(BV120*DCF!H$46,0)-MAX(BV120-BU120,0)/Inputs!$B$24)*DCF!H$6</f>
        <v>-1366.9565680194771</v>
      </c>
      <c r="DD120" s="15">
        <f ca="1">(BW120*DCF!I$46-DCF!I$5*MAX(BW120*DCF!I$46,0)-MAX(BW120-BV120,0)/Inputs!$B$24)*DCF!I$6</f>
        <v>-2707.42929342968</v>
      </c>
      <c r="DE120" s="15">
        <f ca="1">(BX120*DCF!J$46-DCF!J$5*MAX(BX120*DCF!J$46,0)-MAX(BX120-BW120,0)/Inputs!$B$24)*DCF!J$6</f>
        <v>-1648.5390547194136</v>
      </c>
      <c r="DF120" s="15">
        <f ca="1">(BY120*DCF!K$46-DCF!K$5*MAX(BY120*DCF!K$46,0)-MAX(BY120-BX120,0)/Inputs!$B$24)*DCF!K$6</f>
        <v>466.10429691692303</v>
      </c>
      <c r="DG120" s="15">
        <f ca="1">(BZ120*DCF!L$46-DCF!L$5*MAX(BZ120*DCF!L$46,0)-MAX(BZ120-BY120,0)/Inputs!$B$24)*DCF!L$6</f>
        <v>635.9773183723928</v>
      </c>
      <c r="DH120" s="15">
        <f ca="1">(CA120*DCF!M$46-DCF!M$5*MAX(CA120*DCF!M$46,0)-MAX(CA120-BZ120,0)/Inputs!$B$24)*DCF!M$6</f>
        <v>4865.5219628007344</v>
      </c>
      <c r="DI120" s="15">
        <f ca="1">SUM(CB120:CL120)+BE120*DCF!M$10*(1+Inputs!$B$30)*(1-Inputs!$B$33)*(1-Inputs!$B$30/Inputs!$B$31)/(Inputs!$B$29-Inputs!$B$30)*DCF!M$6</f>
        <v>97826.508782037912</v>
      </c>
      <c r="DJ120" s="15">
        <f ca="1">SUM(CM120:CW120)+BP120*DCF!M$28*(1+Inputs!$B$30)*(1-Inputs!$B$33)*(1-Inputs!$B$30/Inputs!$B$31)/(Inputs!$B$29-Inputs!$B$30)*DCF!M$6</f>
        <v>340437.47819903574</v>
      </c>
      <c r="DK120" s="15">
        <f ca="1">SUM(CX120:DH120)+CA120*DCF!M$46*(1+Inputs!$B$30)*(1-Inputs!$B$33)*(1-Inputs!$B$30/Inputs!$B$31)/(Inputs!$B$29-Inputs!$B$30)*DCF!M$6</f>
        <v>90911.348277591518</v>
      </c>
      <c r="DM120" s="15">
        <f ca="1">DI120+DJ120+DK120+Inputs!$B$34+Inputs!$B$36-Inputs!$B$35</f>
        <v>606026.33525866515</v>
      </c>
    </row>
    <row r="121" spans="1:117" x14ac:dyDescent="0.75">
      <c r="A121" s="11">
        <v>108</v>
      </c>
      <c r="C121" s="24">
        <f t="shared" ca="1" si="70"/>
        <v>-0.59531710331037035</v>
      </c>
      <c r="D121" s="24">
        <f t="shared" ca="1" si="70"/>
        <v>0.40137782807783606</v>
      </c>
      <c r="E121" s="24">
        <f t="shared" ca="1" si="70"/>
        <v>-2.9982472891018928</v>
      </c>
      <c r="F121" s="24">
        <f t="shared" ca="1" si="70"/>
        <v>-0.91493769246012946</v>
      </c>
      <c r="G121" s="24">
        <f t="shared" ca="1" si="70"/>
        <v>-0.45041855484636106</v>
      </c>
      <c r="H121" s="24">
        <f t="shared" ca="1" si="70"/>
        <v>-1.1007451227971063</v>
      </c>
      <c r="I121" s="24">
        <f t="shared" ca="1" si="70"/>
        <v>-0.26281073492298856</v>
      </c>
      <c r="J121" s="24">
        <f t="shared" ca="1" si="70"/>
        <v>-1.2331384352807844</v>
      </c>
      <c r="K121" s="24">
        <f t="shared" ca="1" si="70"/>
        <v>-0.52353038985695444</v>
      </c>
      <c r="L121" s="24">
        <f t="shared" ca="1" si="70"/>
        <v>0.30947208548533278</v>
      </c>
      <c r="M121" s="24">
        <f t="shared" ca="1" si="70"/>
        <v>-0.6316834184855652</v>
      </c>
      <c r="N121" s="24">
        <f ca="1">SQRT(Inputs!$B$38)*C121+SQRT(1-Inputs!$B$38)*_xlfn.NORM.S.INV(RAND())</f>
        <v>-1.5909604396092685</v>
      </c>
      <c r="O121" s="24">
        <f ca="1">SQRT(Inputs!$B$38)*D121+SQRT(1-Inputs!$B$38)*_xlfn.NORM.S.INV(RAND())</f>
        <v>0.21170903709471289</v>
      </c>
      <c r="P121" s="24">
        <f ca="1">SQRT(Inputs!$B$38)*E121+SQRT(1-Inputs!$B$38)*_xlfn.NORM.S.INV(RAND())</f>
        <v>-1.4526648497151951</v>
      </c>
      <c r="Q121" s="24">
        <f ca="1">SQRT(Inputs!$B$38)*F121+SQRT(1-Inputs!$B$38)*_xlfn.NORM.S.INV(RAND())</f>
        <v>-1.0716882215380545</v>
      </c>
      <c r="R121" s="24">
        <f ca="1">SQRT(Inputs!$B$38)*G121+SQRT(1-Inputs!$B$38)*_xlfn.NORM.S.INV(RAND())</f>
        <v>1.4585907871859938</v>
      </c>
      <c r="S121" s="24">
        <f ca="1">SQRT(Inputs!$B$38)*H121+SQRT(1-Inputs!$B$38)*_xlfn.NORM.S.INV(RAND())</f>
        <v>-1.1536494745707553</v>
      </c>
      <c r="T121" s="24">
        <f ca="1">SQRT(Inputs!$B$38)*I121+SQRT(1-Inputs!$B$38)*_xlfn.NORM.S.INV(RAND())</f>
        <v>-0.39379104611539095</v>
      </c>
      <c r="U121" s="24">
        <f ca="1">SQRT(Inputs!$B$38)*J121+SQRT(1-Inputs!$B$38)*_xlfn.NORM.S.INV(RAND())</f>
        <v>-0.69639075309610987</v>
      </c>
      <c r="V121" s="24">
        <f ca="1">SQRT(Inputs!$B$38)*K121+SQRT(1-Inputs!$B$38)*_xlfn.NORM.S.INV(RAND())</f>
        <v>-1.5590588665337828</v>
      </c>
      <c r="W121" s="24">
        <f ca="1">SQRT(Inputs!$B$38)*L121+SQRT(1-Inputs!$B$38)*_xlfn.NORM.S.INV(RAND())</f>
        <v>0.91542878440453013</v>
      </c>
      <c r="X121" s="24">
        <f ca="1">SQRT(Inputs!$B$38)*M121+SQRT(1-Inputs!$B$38)*_xlfn.NORM.S.INV(RAND())</f>
        <v>-0.24247759251371298</v>
      </c>
      <c r="Y121" s="24">
        <f ca="1">SQRT(Inputs!$B$38)*C121+SQRT(1-Inputs!$B$38)*_xlfn.NORM.S.INV(RAND())</f>
        <v>0.32535781341943487</v>
      </c>
      <c r="Z121" s="24">
        <f ca="1">SQRT(Inputs!$B$38)*D121+SQRT(1-Inputs!$B$38)*_xlfn.NORM.S.INV(RAND())</f>
        <v>0.2076122348319194</v>
      </c>
      <c r="AA121" s="24">
        <f ca="1">SQRT(Inputs!$B$38)*E121+SQRT(1-Inputs!$B$38)*_xlfn.NORM.S.INV(RAND())</f>
        <v>-3.3060924058533878</v>
      </c>
      <c r="AB121" s="24">
        <f ca="1">SQRT(Inputs!$B$38)*F121+SQRT(1-Inputs!$B$38)*_xlfn.NORM.S.INV(RAND())</f>
        <v>1.5250320981167969</v>
      </c>
      <c r="AC121" s="24">
        <f ca="1">SQRT(Inputs!$B$38)*G121+SQRT(1-Inputs!$B$38)*_xlfn.NORM.S.INV(RAND())</f>
        <v>7.6496253384861546E-2</v>
      </c>
      <c r="AD121" s="24">
        <f ca="1">SQRT(Inputs!$B$38)*H121+SQRT(1-Inputs!$B$38)*_xlfn.NORM.S.INV(RAND())</f>
        <v>-1.9334605688359585</v>
      </c>
      <c r="AE121" s="24">
        <f ca="1">SQRT(Inputs!$B$38)*I121+SQRT(1-Inputs!$B$38)*_xlfn.NORM.S.INV(RAND())</f>
        <v>-0.76703627855269463</v>
      </c>
      <c r="AF121" s="24">
        <f ca="1">SQRT(Inputs!$B$38)*J121+SQRT(1-Inputs!$B$38)*_xlfn.NORM.S.INV(RAND())</f>
        <v>0.38113225186751265</v>
      </c>
      <c r="AG121" s="24">
        <f ca="1">SQRT(Inputs!$B$38)*K121+SQRT(1-Inputs!$B$38)*_xlfn.NORM.S.INV(RAND())</f>
        <v>-0.12908865324500715</v>
      </c>
      <c r="AH121" s="24">
        <f ca="1">SQRT(Inputs!$B$38)*L121+SQRT(1-Inputs!$B$38)*_xlfn.NORM.S.INV(RAND())</f>
        <v>0.2893891461432393</v>
      </c>
      <c r="AI121" s="24">
        <f ca="1">SQRT(Inputs!$B$38)*M121+SQRT(1-Inputs!$B$38)*_xlfn.NORM.S.INV(RAND())</f>
        <v>1.2179053670134592</v>
      </c>
      <c r="AJ121" s="24">
        <f ca="1">SQRT(Inputs!$B$38)*C121+SQRT(1-Inputs!$B$38)*_xlfn.NORM.S.INV(RAND())</f>
        <v>-0.20434160422481823</v>
      </c>
      <c r="AK121" s="24">
        <f ca="1">SQRT(Inputs!$B$38)*D121+SQRT(1-Inputs!$B$38)*_xlfn.NORM.S.INV(RAND())</f>
        <v>-0.94802130618429092</v>
      </c>
      <c r="AL121" s="24">
        <f ca="1">SQRT(Inputs!$B$38)*E121+SQRT(1-Inputs!$B$38)*_xlfn.NORM.S.INV(RAND())</f>
        <v>-1.7001588794306</v>
      </c>
      <c r="AM121" s="24">
        <f ca="1">SQRT(Inputs!$B$38)*F121+SQRT(1-Inputs!$B$38)*_xlfn.NORM.S.INV(RAND())</f>
        <v>-7.3763974575731472E-2</v>
      </c>
      <c r="AN121" s="24">
        <f ca="1">SQRT(Inputs!$B$38)*G121+SQRT(1-Inputs!$B$38)*_xlfn.NORM.S.INV(RAND())</f>
        <v>-0.10920356418699068</v>
      </c>
      <c r="AO121" s="24">
        <f ca="1">SQRT(Inputs!$B$38)*H121+SQRT(1-Inputs!$B$38)*_xlfn.NORM.S.INV(RAND())</f>
        <v>0.37301483214933184</v>
      </c>
      <c r="AP121" s="24">
        <f ca="1">SQRT(Inputs!$B$38)*I121+SQRT(1-Inputs!$B$38)*_xlfn.NORM.S.INV(RAND())</f>
        <v>-0.42277348821405081</v>
      </c>
      <c r="AQ121" s="24">
        <f ca="1">SQRT(Inputs!$B$38)*J121+SQRT(1-Inputs!$B$38)*_xlfn.NORM.S.INV(RAND())</f>
        <v>-0.96397444605189087</v>
      </c>
      <c r="AR121" s="24">
        <f ca="1">SQRT(Inputs!$B$38)*K121+SQRT(1-Inputs!$B$38)*_xlfn.NORM.S.INV(RAND())</f>
        <v>1.2472950537457081</v>
      </c>
      <c r="AS121" s="24">
        <f ca="1">SQRT(Inputs!$B$38)*L121+SQRT(1-Inputs!$B$38)*_xlfn.NORM.S.INV(RAND())</f>
        <v>0.73601622159955604</v>
      </c>
      <c r="AT121" s="24">
        <f ca="1">SQRT(Inputs!$B$38)*M121+SQRT(1-Inputs!$B$38)*_xlfn.NORM.S.INV(RAND())</f>
        <v>0.53477858050208682</v>
      </c>
      <c r="AU121" s="15">
        <f ca="1">Inputs!$B$6*EXP($B$8-0.5*C$5^2+C$5*N121)</f>
        <v>3835.5908016897461</v>
      </c>
      <c r="AV121" s="15">
        <f t="shared" ca="1" si="37"/>
        <v>4816.4366197610798</v>
      </c>
      <c r="AW121" s="15">
        <f t="shared" ca="1" si="38"/>
        <v>4827.8095805030862</v>
      </c>
      <c r="AX121" s="15">
        <f t="shared" ca="1" si="39"/>
        <v>5155.6423711958923</v>
      </c>
      <c r="AY121" s="15">
        <f t="shared" ca="1" si="40"/>
        <v>7470.8584741871828</v>
      </c>
      <c r="AZ121" s="15">
        <f t="shared" ca="1" si="41"/>
        <v>8047.0023778929462</v>
      </c>
      <c r="BA121" s="15">
        <f t="shared" ca="1" si="42"/>
        <v>9449.8687864356471</v>
      </c>
      <c r="BB121" s="15">
        <f t="shared" ca="1" si="43"/>
        <v>10789.816937747702</v>
      </c>
      <c r="BC121" s="15">
        <f t="shared" ca="1" si="44"/>
        <v>11368.42881708698</v>
      </c>
      <c r="BD121" s="15">
        <f t="shared" ca="1" si="45"/>
        <v>15172.449073794032</v>
      </c>
      <c r="BE121" s="15">
        <f t="shared" ca="1" si="46"/>
        <v>18185.790759038144</v>
      </c>
      <c r="BF121" s="15">
        <f ca="1">Inputs!$B$13*EXP($B$9-0.5*C$6^2+C$6*Y121)</f>
        <v>14752.541709624722</v>
      </c>
      <c r="BG121" s="15">
        <f t="shared" ca="1" si="47"/>
        <v>18665.749566360151</v>
      </c>
      <c r="BH121" s="15">
        <f t="shared" ca="1" si="48"/>
        <v>13179.844433567292</v>
      </c>
      <c r="BI121" s="15">
        <f t="shared" ca="1" si="49"/>
        <v>20402.714096936237</v>
      </c>
      <c r="BJ121" s="15">
        <f t="shared" ca="1" si="50"/>
        <v>25289.726183819981</v>
      </c>
      <c r="BK121" s="15">
        <f t="shared" ca="1" si="51"/>
        <v>23855.044221470802</v>
      </c>
      <c r="BL121" s="15">
        <f t="shared" ca="1" si="52"/>
        <v>26530.363843523293</v>
      </c>
      <c r="BM121" s="15">
        <f t="shared" ca="1" si="53"/>
        <v>34192.74360435889</v>
      </c>
      <c r="BN121" s="15">
        <f t="shared" ca="1" si="54"/>
        <v>41407.265055983138</v>
      </c>
      <c r="BO121" s="15">
        <f t="shared" ca="1" si="55"/>
        <v>52690.321591452266</v>
      </c>
      <c r="BP121" s="15">
        <f t="shared" ca="1" si="56"/>
        <v>74447.240454851708</v>
      </c>
      <c r="BQ121" s="15">
        <f ca="1">Inputs!$B$20*EXP($B$10-0.5*C$7^2+C$7*AJ121)</f>
        <v>3989.6239453844005</v>
      </c>
      <c r="BR121" s="15">
        <f t="shared" ca="1" si="57"/>
        <v>4006.0506407334128</v>
      </c>
      <c r="BS121" s="15">
        <f t="shared" ca="1" si="58"/>
        <v>3366.5301919767971</v>
      </c>
      <c r="BT121" s="15">
        <f t="shared" ca="1" si="59"/>
        <v>4552.7565132310419</v>
      </c>
      <c r="BU121" s="15">
        <f t="shared" ca="1" si="60"/>
        <v>6145.0338354499809</v>
      </c>
      <c r="BV121" s="15">
        <f t="shared" ca="1" si="61"/>
        <v>9299.0689523790534</v>
      </c>
      <c r="BW121" s="15">
        <f t="shared" ca="1" si="62"/>
        <v>11865.641374028777</v>
      </c>
      <c r="BX121" s="15">
        <f t="shared" ca="1" si="63"/>
        <v>13679.660827118772</v>
      </c>
      <c r="BY121" s="15">
        <f t="shared" ca="1" si="64"/>
        <v>24333.547985857029</v>
      </c>
      <c r="BZ121" s="15">
        <f t="shared" ca="1" si="65"/>
        <v>39090.257280149599</v>
      </c>
      <c r="CA121" s="15">
        <f t="shared" ca="1" si="66"/>
        <v>60384.056363789605</v>
      </c>
      <c r="CB121" s="15">
        <f ca="1">(AU121*DCF!C$10-DCF!C$5*MAX(AU121*DCF!C$10,0)-MAX(AU121-Inputs!$B$6,0)/Inputs!$B$10)*DCF!C$6</f>
        <v>985.01468205171534</v>
      </c>
      <c r="CC121" s="15">
        <f ca="1">(AV121*DCF!D$10-DCF!D$5*MAX(AV121*DCF!D$10,0)-MAX(AV121-AU121,0)/Inputs!$B$10)*DCF!D$6</f>
        <v>934.82021360172621</v>
      </c>
      <c r="CD121" s="15">
        <f ca="1">(AW121*DCF!E$10-DCF!E$5*MAX(AW121*DCF!E$10,0)-MAX(AW121-AV121,0)/Inputs!$B$10)*DCF!E$6</f>
        <v>1112.1027181452789</v>
      </c>
      <c r="CE121" s="15">
        <f ca="1">(AX121*DCF!F$10-DCF!F$5*MAX(AX121*DCF!F$10,0)-MAX(AX121-AW121,0)/Inputs!$B$10)*DCF!F$6</f>
        <v>1057.25463735623</v>
      </c>
      <c r="CF121" s="15">
        <f ca="1">(AY121*DCF!G$10-DCF!G$5*MAX(AY121*DCF!G$10,0)-MAX(AY121-AX121,0)/Inputs!$B$10)*DCF!G$6</f>
        <v>1094.2700029359441</v>
      </c>
      <c r="CG121" s="15">
        <f ca="1">(AZ121*DCF!H$10-DCF!H$5*MAX(AZ121*DCF!H$10,0)-MAX(AZ121-AY121,0)/Inputs!$B$10)*DCF!H$6</f>
        <v>1460.026604789226</v>
      </c>
      <c r="CH121" s="15">
        <f ca="1">(BA121*DCF!I$10-DCF!I$5*MAX(BA121*DCF!I$10,0)-MAX(BA121-AZ121,0)/Inputs!$B$10)*DCF!I$6</f>
        <v>1496.0270520202353</v>
      </c>
      <c r="CI121" s="15">
        <f ca="1">(BB121*DCF!J$10-DCF!J$5*MAX(BB121*DCF!J$10,0)-MAX(BB121-BA121,0)/Inputs!$B$10)*DCF!J$6</f>
        <v>1648.5105606343363</v>
      </c>
      <c r="CJ121" s="15">
        <f ca="1">(BC121*DCF!K$10-DCF!K$5*MAX(BC121*DCF!K$10,0)-MAX(BC121-BB121,0)/Inputs!$B$10)*DCF!K$6</f>
        <v>1749.1376065182424</v>
      </c>
      <c r="CK121" s="15">
        <f ca="1">(BD121*DCF!L$10-DCF!L$5*MAX(BD121*DCF!L$10,0)-MAX(BD121-BC121,0)/Inputs!$B$10)*DCF!L$6</f>
        <v>1796.3724274738306</v>
      </c>
      <c r="CL121" s="15">
        <f ca="1">(BE121*DCF!M$10-DCF!M$5*MAX(BE121*DCF!M$10,0)-MAX(BE121-BD121,0)/Inputs!$B$10)*DCF!M$6</f>
        <v>2206.2744303858249</v>
      </c>
      <c r="CM121" s="15">
        <f ca="1">(BF121*DCF!C$28-DCF!C$5*MAX(BF121*DCF!C$28,0)-MAX(BF121-Inputs!$B$13,0)/Inputs!$B$17)*DCF!C$6</f>
        <v>3725.1176159112883</v>
      </c>
      <c r="CN121" s="15">
        <f ca="1">(BG121*DCF!D$28-DCF!D$5*MAX(BG121*DCF!D$28,0)-MAX(BG121-BF121,0)/Inputs!$B$17)*DCF!D$6</f>
        <v>4662.6270956542949</v>
      </c>
      <c r="CO121" s="15">
        <f ca="1">(BH121*DCF!E$28-DCF!E$5*MAX(BH121*DCF!E$28,0)-MAX(BH121-BG121,0)/Inputs!$B$17)*DCF!E$6</f>
        <v>3732.7666297407409</v>
      </c>
      <c r="CP121" s="15">
        <f ca="1">(BI121*DCF!F$28-DCF!F$5*MAX(BI121*DCF!F$28,0)-MAX(BI121-BH121,0)/Inputs!$B$17)*DCF!F$6</f>
        <v>4223.7618638517006</v>
      </c>
      <c r="CQ121" s="15">
        <f ca="1">(BJ121*DCF!G$28-DCF!G$5*MAX(BJ121*DCF!G$28,0)-MAX(BJ121-BI121,0)/Inputs!$B$17)*DCF!G$6</f>
        <v>5739.6641757624757</v>
      </c>
      <c r="CR121" s="15">
        <f ca="1">(BK121*DCF!H$28-DCF!H$5*MAX(BK121*DCF!H$28,0)-MAX(BK121-BJ121,0)/Inputs!$B$17)*DCF!H$6</f>
        <v>5899.6156221884939</v>
      </c>
      <c r="CS121" s="15">
        <f ca="1">(BL121*DCF!I$28-DCF!I$5*MAX(BL121*DCF!I$28,0)-MAX(BL121-BK121,0)/Inputs!$B$17)*DCF!I$6</f>
        <v>5854.705249470655</v>
      </c>
      <c r="CT121" s="15">
        <f ca="1">(BM121*DCF!J$28-DCF!J$5*MAX(BM121*DCF!J$28,0)-MAX(BM121-BL121,0)/Inputs!$B$17)*DCF!J$6</f>
        <v>6611.8514194803574</v>
      </c>
      <c r="CU121" s="15">
        <f ca="1">(BN121*DCF!K$28-DCF!K$5*MAX(BN121*DCF!K$28,0)-MAX(BN121-BM121,0)/Inputs!$B$17)*DCF!K$6</f>
        <v>7860.8373233133352</v>
      </c>
      <c r="CV121" s="15">
        <f ca="1">(BO121*DCF!L$28-DCF!L$5*MAX(BO121*DCF!L$28,0)-MAX(BO121-BN121,0)/Inputs!$B$17)*DCF!L$6</f>
        <v>9236.1284593606979</v>
      </c>
      <c r="CW121" s="15">
        <f ca="1">(BP121*DCF!M$28-DCF!M$5*MAX(BP121*DCF!M$28,0)-MAX(BP121-BO121,0)/Inputs!$B$17)*DCF!M$6</f>
        <v>11733.082001057124</v>
      </c>
      <c r="CX121" s="15">
        <f ca="1">(BQ121*DCF!C$46-DCF!C$5*MAX(BQ121*DCF!C$46,0)-MAX(BQ121-Inputs!$B$20,0)/Inputs!$B$24)*DCF!C$6</f>
        <v>-1285.6516942617093</v>
      </c>
      <c r="CY121" s="15">
        <f ca="1">(BR121*DCF!D$46-DCF!D$5*MAX(BR121*DCF!D$46,0)-MAX(BR121-BQ121,0)/Inputs!$B$24)*DCF!D$6</f>
        <v>-690.7485566160691</v>
      </c>
      <c r="CZ121" s="15">
        <f ca="1">(BS121*DCF!E$46-DCF!E$5*MAX(BS121*DCF!E$46,0)-MAX(BS121-BR121,0)/Inputs!$B$24)*DCF!E$6</f>
        <v>-398.09805677008944</v>
      </c>
      <c r="DA121" s="15">
        <f ca="1">(BT121*DCF!F$46-DCF!F$5*MAX(BT121*DCF!F$46,0)-MAX(BT121-BS121,0)/Inputs!$B$24)*DCF!F$6</f>
        <v>-763.50301705919446</v>
      </c>
      <c r="DB121" s="15">
        <f ca="1">(BU121*DCF!G$46-DCF!G$5*MAX(BU121*DCF!G$46,0)-MAX(BU121-BT121,0)/Inputs!$B$24)*DCF!G$6</f>
        <v>-742.31742875600696</v>
      </c>
      <c r="DC121" s="15">
        <f ca="1">(BV121*DCF!H$46-DCF!H$5*MAX(BV121*DCF!H$46,0)-MAX(BV121-BU121,0)/Inputs!$B$24)*DCF!H$6</f>
        <v>-980.09708749192134</v>
      </c>
      <c r="DD121" s="15">
        <f ca="1">(BW121*DCF!I$46-DCF!I$5*MAX(BW121*DCF!I$46,0)-MAX(BW121-BV121,0)/Inputs!$B$24)*DCF!I$6</f>
        <v>-462.72206667964161</v>
      </c>
      <c r="DE121" s="15">
        <f ca="1">(BX121*DCF!J$46-DCF!J$5*MAX(BX121*DCF!J$46,0)-MAX(BX121-BW121,0)/Inputs!$B$24)*DCF!J$6</f>
        <v>92.775609719824715</v>
      </c>
      <c r="DF121" s="15">
        <f ca="1">(BY121*DCF!K$46-DCF!K$5*MAX(BY121*DCF!K$46,0)-MAX(BY121-BX121,0)/Inputs!$B$24)*DCF!K$6</f>
        <v>-1219.9051582518096</v>
      </c>
      <c r="DG121" s="15">
        <f ca="1">(BZ121*DCF!L$46-DCF!L$5*MAX(BZ121*DCF!L$46,0)-MAX(BZ121-BY121,0)/Inputs!$B$24)*DCF!L$6</f>
        <v>-637.36354708022702</v>
      </c>
      <c r="DH121" s="15">
        <f ca="1">(CA121*DCF!M$46-DCF!M$5*MAX(CA121*DCF!M$46,0)-MAX(CA121-BZ121,0)/Inputs!$B$24)*DCF!M$6</f>
        <v>282.27228960337584</v>
      </c>
      <c r="DI121" s="15">
        <f ca="1">SUM(CB121:CL121)+BE121*DCF!M$10*(1+Inputs!$B$30)*(1-Inputs!$B$33)*(1-Inputs!$B$30/Inputs!$B$31)/(Inputs!$B$29-Inputs!$B$30)*DCF!M$6</f>
        <v>66151.107100502646</v>
      </c>
      <c r="DJ121" s="15">
        <f ca="1">SUM(CM121:CW121)+BP121*DCF!M$28*(1+Inputs!$B$30)*(1-Inputs!$B$33)*(1-Inputs!$B$30/Inputs!$B$31)/(Inputs!$B$29-Inputs!$B$30)*DCF!M$6</f>
        <v>345530.36365404568</v>
      </c>
      <c r="DK121" s="15">
        <f ca="1">SUM(CX121:DH121)+CA121*DCF!M$46*(1+Inputs!$B$30)*(1-Inputs!$B$33)*(1-Inputs!$B$30/Inputs!$B$31)/(Inputs!$B$29-Inputs!$B$30)*DCF!M$6</f>
        <v>86555.545373527464</v>
      </c>
      <c r="DM121" s="15">
        <f ca="1">DI121+DJ121+DK121+Inputs!$B$34+Inputs!$B$36-Inputs!$B$35</f>
        <v>575088.01612807577</v>
      </c>
    </row>
    <row r="122" spans="1:117" x14ac:dyDescent="0.75">
      <c r="A122" s="11">
        <v>109</v>
      </c>
      <c r="C122" s="24">
        <f t="shared" ca="1" si="70"/>
        <v>0.29929619798795365</v>
      </c>
      <c r="D122" s="24">
        <f t="shared" ca="1" si="70"/>
        <v>0.52568130031238014</v>
      </c>
      <c r="E122" s="24">
        <f t="shared" ca="1" si="70"/>
        <v>-0.10566528659075898</v>
      </c>
      <c r="F122" s="24">
        <f t="shared" ca="1" si="70"/>
        <v>-1.3911489066579248</v>
      </c>
      <c r="G122" s="24">
        <f t="shared" ca="1" si="70"/>
        <v>1.3773364846981773</v>
      </c>
      <c r="H122" s="24">
        <f t="shared" ca="1" si="70"/>
        <v>0.80988895161271801</v>
      </c>
      <c r="I122" s="24">
        <f t="shared" ca="1" si="70"/>
        <v>-0.56609900787764</v>
      </c>
      <c r="J122" s="24">
        <f t="shared" ca="1" si="70"/>
        <v>-0.71566408986050711</v>
      </c>
      <c r="K122" s="24">
        <f t="shared" ca="1" si="70"/>
        <v>-0.73817173068748998</v>
      </c>
      <c r="L122" s="24">
        <f t="shared" ca="1" si="70"/>
        <v>0.68007178605622909</v>
      </c>
      <c r="M122" s="24">
        <f t="shared" ca="1" si="70"/>
        <v>0.14923399298392107</v>
      </c>
      <c r="N122" s="24">
        <f ca="1">SQRT(Inputs!$B$38)*C122+SQRT(1-Inputs!$B$38)*_xlfn.NORM.S.INV(RAND())</f>
        <v>0.259980915631567</v>
      </c>
      <c r="O122" s="24">
        <f ca="1">SQRT(Inputs!$B$38)*D122+SQRT(1-Inputs!$B$38)*_xlfn.NORM.S.INV(RAND())</f>
        <v>0.65878407342807122</v>
      </c>
      <c r="P122" s="24">
        <f ca="1">SQRT(Inputs!$B$38)*E122+SQRT(1-Inputs!$B$38)*_xlfn.NORM.S.INV(RAND())</f>
        <v>9.4751178103850781E-2</v>
      </c>
      <c r="Q122" s="24">
        <f ca="1">SQRT(Inputs!$B$38)*F122+SQRT(1-Inputs!$B$38)*_xlfn.NORM.S.INV(RAND())</f>
        <v>-1.226226019928039</v>
      </c>
      <c r="R122" s="24">
        <f ca="1">SQRT(Inputs!$B$38)*G122+SQRT(1-Inputs!$B$38)*_xlfn.NORM.S.INV(RAND())</f>
        <v>2.3633666260828115</v>
      </c>
      <c r="S122" s="24">
        <f ca="1">SQRT(Inputs!$B$38)*H122+SQRT(1-Inputs!$B$38)*_xlfn.NORM.S.INV(RAND())</f>
        <v>0.94332388433592529</v>
      </c>
      <c r="T122" s="24">
        <f ca="1">SQRT(Inputs!$B$38)*I122+SQRT(1-Inputs!$B$38)*_xlfn.NORM.S.INV(RAND())</f>
        <v>-0.46659378353220321</v>
      </c>
      <c r="U122" s="24">
        <f ca="1">SQRT(Inputs!$B$38)*J122+SQRT(1-Inputs!$B$38)*_xlfn.NORM.S.INV(RAND())</f>
        <v>-1.2847273084395787</v>
      </c>
      <c r="V122" s="24">
        <f ca="1">SQRT(Inputs!$B$38)*K122+SQRT(1-Inputs!$B$38)*_xlfn.NORM.S.INV(RAND())</f>
        <v>0.2699381268142475</v>
      </c>
      <c r="W122" s="24">
        <f ca="1">SQRT(Inputs!$B$38)*L122+SQRT(1-Inputs!$B$38)*_xlfn.NORM.S.INV(RAND())</f>
        <v>1.3995965481854205</v>
      </c>
      <c r="X122" s="24">
        <f ca="1">SQRT(Inputs!$B$38)*M122+SQRT(1-Inputs!$B$38)*_xlfn.NORM.S.INV(RAND())</f>
        <v>-0.34630651961273101</v>
      </c>
      <c r="Y122" s="24">
        <f ca="1">SQRT(Inputs!$B$38)*C122+SQRT(1-Inputs!$B$38)*_xlfn.NORM.S.INV(RAND())</f>
        <v>1.6835758523262168</v>
      </c>
      <c r="Z122" s="24">
        <f ca="1">SQRT(Inputs!$B$38)*D122+SQRT(1-Inputs!$B$38)*_xlfn.NORM.S.INV(RAND())</f>
        <v>0.44152981459617591</v>
      </c>
      <c r="AA122" s="24">
        <f ca="1">SQRT(Inputs!$B$38)*E122+SQRT(1-Inputs!$B$38)*_xlfn.NORM.S.INV(RAND())</f>
        <v>-1.2010493586860991</v>
      </c>
      <c r="AB122" s="24">
        <f ca="1">SQRT(Inputs!$B$38)*F122+SQRT(1-Inputs!$B$38)*_xlfn.NORM.S.INV(RAND())</f>
        <v>-0.5761900343243167</v>
      </c>
      <c r="AC122" s="24">
        <f ca="1">SQRT(Inputs!$B$38)*G122+SQRT(1-Inputs!$B$38)*_xlfn.NORM.S.INV(RAND())</f>
        <v>0.68324592575950738</v>
      </c>
      <c r="AD122" s="24">
        <f ca="1">SQRT(Inputs!$B$38)*H122+SQRT(1-Inputs!$B$38)*_xlfn.NORM.S.INV(RAND())</f>
        <v>1.6678066282412225</v>
      </c>
      <c r="AE122" s="24">
        <f ca="1">SQRT(Inputs!$B$38)*I122+SQRT(1-Inputs!$B$38)*_xlfn.NORM.S.INV(RAND())</f>
        <v>-0.4265275533458866</v>
      </c>
      <c r="AF122" s="24">
        <f ca="1">SQRT(Inputs!$B$38)*J122+SQRT(1-Inputs!$B$38)*_xlfn.NORM.S.INV(RAND())</f>
        <v>-0.23101025394728836</v>
      </c>
      <c r="AG122" s="24">
        <f ca="1">SQRT(Inputs!$B$38)*K122+SQRT(1-Inputs!$B$38)*_xlfn.NORM.S.INV(RAND())</f>
        <v>-6.8118640109960826E-2</v>
      </c>
      <c r="AH122" s="24">
        <f ca="1">SQRT(Inputs!$B$38)*L122+SQRT(1-Inputs!$B$38)*_xlfn.NORM.S.INV(RAND())</f>
        <v>0.77801032427305694</v>
      </c>
      <c r="AI122" s="24">
        <f ca="1">SQRT(Inputs!$B$38)*M122+SQRT(1-Inputs!$B$38)*_xlfn.NORM.S.INV(RAND())</f>
        <v>0.86653621052523255</v>
      </c>
      <c r="AJ122" s="24">
        <f ca="1">SQRT(Inputs!$B$38)*C122+SQRT(1-Inputs!$B$38)*_xlfn.NORM.S.INV(RAND())</f>
        <v>0.89951876106224826</v>
      </c>
      <c r="AK122" s="24">
        <f ca="1">SQRT(Inputs!$B$38)*D122+SQRT(1-Inputs!$B$38)*_xlfn.NORM.S.INV(RAND())</f>
        <v>0.4931982406325538</v>
      </c>
      <c r="AL122" s="24">
        <f ca="1">SQRT(Inputs!$B$38)*E122+SQRT(1-Inputs!$B$38)*_xlfn.NORM.S.INV(RAND())</f>
        <v>0.6537095531043623</v>
      </c>
      <c r="AM122" s="24">
        <f ca="1">SQRT(Inputs!$B$38)*F122+SQRT(1-Inputs!$B$38)*_xlfn.NORM.S.INV(RAND())</f>
        <v>-1.5972469180643003</v>
      </c>
      <c r="AN122" s="24">
        <f ca="1">SQRT(Inputs!$B$38)*G122+SQRT(1-Inputs!$B$38)*_xlfn.NORM.S.INV(RAND())</f>
        <v>9.6939656127780549E-2</v>
      </c>
      <c r="AO122" s="24">
        <f ca="1">SQRT(Inputs!$B$38)*H122+SQRT(1-Inputs!$B$38)*_xlfn.NORM.S.INV(RAND())</f>
        <v>1.4348257393191255</v>
      </c>
      <c r="AP122" s="24">
        <f ca="1">SQRT(Inputs!$B$38)*I122+SQRT(1-Inputs!$B$38)*_xlfn.NORM.S.INV(RAND())</f>
        <v>-1.2045820831195304</v>
      </c>
      <c r="AQ122" s="24">
        <f ca="1">SQRT(Inputs!$B$38)*J122+SQRT(1-Inputs!$B$38)*_xlfn.NORM.S.INV(RAND())</f>
        <v>-0.35500244397656722</v>
      </c>
      <c r="AR122" s="24">
        <f ca="1">SQRT(Inputs!$B$38)*K122+SQRT(1-Inputs!$B$38)*_xlfn.NORM.S.INV(RAND())</f>
        <v>0.3080384002930257</v>
      </c>
      <c r="AS122" s="24">
        <f ca="1">SQRT(Inputs!$B$38)*L122+SQRT(1-Inputs!$B$38)*_xlfn.NORM.S.INV(RAND())</f>
        <v>-0.29749048584531468</v>
      </c>
      <c r="AT122" s="24">
        <f ca="1">SQRT(Inputs!$B$38)*M122+SQRT(1-Inputs!$B$38)*_xlfn.NORM.S.INV(RAND())</f>
        <v>1.4120432725134062</v>
      </c>
      <c r="AU122" s="15">
        <f ca="1">Inputs!$B$6*EXP($B$8-0.5*C$5^2+C$5*N122)</f>
        <v>5175.5263676813147</v>
      </c>
      <c r="AV122" s="15">
        <f t="shared" ca="1" si="37"/>
        <v>6940.5864396144807</v>
      </c>
      <c r="AW122" s="15">
        <f t="shared" ca="1" si="38"/>
        <v>8571.665413903007</v>
      </c>
      <c r="AX122" s="15">
        <f t="shared" ca="1" si="39"/>
        <v>8978.6905109283525</v>
      </c>
      <c r="AY122" s="15">
        <f t="shared" ca="1" si="40"/>
        <v>14460.76548478195</v>
      </c>
      <c r="AZ122" s="15">
        <f t="shared" ca="1" si="41"/>
        <v>19621.901721904778</v>
      </c>
      <c r="BA122" s="15">
        <f t="shared" ca="1" si="42"/>
        <v>22867.760369245214</v>
      </c>
      <c r="BB122" s="15">
        <f t="shared" ca="1" si="43"/>
        <v>24615.708515562863</v>
      </c>
      <c r="BC122" s="15">
        <f t="shared" ca="1" si="44"/>
        <v>30943.871648795746</v>
      </c>
      <c r="BD122" s="15">
        <f t="shared" ca="1" si="45"/>
        <v>43211.298542687364</v>
      </c>
      <c r="BE122" s="15">
        <f t="shared" ca="1" si="46"/>
        <v>51305.839151267879</v>
      </c>
      <c r="BF122" s="15">
        <f ca="1">Inputs!$B$13*EXP($B$9-0.5*C$6^2+C$6*Y122)</f>
        <v>19311.079073489738</v>
      </c>
      <c r="BG122" s="15">
        <f t="shared" ca="1" si="47"/>
        <v>25486.823033820696</v>
      </c>
      <c r="BH122" s="15">
        <f t="shared" ca="1" si="48"/>
        <v>25515.777570903578</v>
      </c>
      <c r="BI122" s="15">
        <f t="shared" ca="1" si="49"/>
        <v>28584.287831505022</v>
      </c>
      <c r="BJ122" s="15">
        <f t="shared" ca="1" si="50"/>
        <v>38669.36725612593</v>
      </c>
      <c r="BK122" s="15">
        <f t="shared" ca="1" si="51"/>
        <v>59556.987180997021</v>
      </c>
      <c r="BL122" s="15">
        <f t="shared" ca="1" si="52"/>
        <v>69224.503331975677</v>
      </c>
      <c r="BM122" s="15">
        <f t="shared" ca="1" si="53"/>
        <v>82684.608700293116</v>
      </c>
      <c r="BN122" s="15">
        <f t="shared" ca="1" si="54"/>
        <v>100864.97817125042</v>
      </c>
      <c r="BO122" s="15">
        <f t="shared" ca="1" si="55"/>
        <v>135850.5861480337</v>
      </c>
      <c r="BP122" s="15">
        <f t="shared" ca="1" si="56"/>
        <v>184455.03156849422</v>
      </c>
      <c r="BQ122" s="15">
        <f ca="1">Inputs!$B$20*EXP($B$10-0.5*C$7^2+C$7*AJ122)</f>
        <v>5901.5624566728648</v>
      </c>
      <c r="BR122" s="15">
        <f t="shared" ca="1" si="57"/>
        <v>9365.4609996157778</v>
      </c>
      <c r="BS122" s="15">
        <f t="shared" ca="1" si="58"/>
        <v>15473.72061288143</v>
      </c>
      <c r="BT122" s="15">
        <f t="shared" ca="1" si="59"/>
        <v>14031.919872234454</v>
      </c>
      <c r="BU122" s="15">
        <f t="shared" ca="1" si="60"/>
        <v>19908.097211969951</v>
      </c>
      <c r="BV122" s="15">
        <f t="shared" ca="1" si="61"/>
        <v>38268.26789501201</v>
      </c>
      <c r="BW122" s="15">
        <f t="shared" ca="1" si="62"/>
        <v>41383.59327058278</v>
      </c>
      <c r="BX122" s="15">
        <f t="shared" ca="1" si="63"/>
        <v>53905.408204825108</v>
      </c>
      <c r="BY122" s="15">
        <f t="shared" ca="1" si="64"/>
        <v>80115.844836608972</v>
      </c>
      <c r="BZ122" s="15">
        <f t="shared" ca="1" si="65"/>
        <v>106431.05967898486</v>
      </c>
      <c r="CA122" s="15">
        <f t="shared" ca="1" si="66"/>
        <v>192143.0060808296</v>
      </c>
      <c r="CB122" s="15">
        <f ca="1">(AU122*DCF!C$10-DCF!C$5*MAX(AU122*DCF!C$10,0)-MAX(AU122-Inputs!$B$6,0)/Inputs!$B$10)*DCF!C$6</f>
        <v>1041.5535296386738</v>
      </c>
      <c r="CC122" s="15">
        <f ca="1">(AV122*DCF!D$10-DCF!D$5*MAX(AV122*DCF!D$10,0)-MAX(AV122-AU122,0)/Inputs!$B$10)*DCF!D$6</f>
        <v>1261.3572200891808</v>
      </c>
      <c r="CD122" s="15">
        <f ca="1">(AW122*DCF!E$10-DCF!E$5*MAX(AW122*DCF!E$10,0)-MAX(AW122-AV122,0)/Inputs!$B$10)*DCF!E$6</f>
        <v>1611.6745639147555</v>
      </c>
      <c r="CE122" s="15">
        <f ca="1">(AX122*DCF!F$10-DCF!F$5*MAX(AX122*DCF!F$10,0)-MAX(AX122-AW122,0)/Inputs!$B$10)*DCF!F$6</f>
        <v>1875.3419979918588</v>
      </c>
      <c r="CF122" s="15">
        <f ca="1">(AY122*DCF!G$10-DCF!G$5*MAX(AY122*DCF!G$10,0)-MAX(AY122-AX122,0)/Inputs!$B$10)*DCF!G$6</f>
        <v>1925.7443816399355</v>
      </c>
      <c r="CG122" s="15">
        <f ca="1">(AZ122*DCF!H$10-DCF!H$5*MAX(AZ122*DCF!H$10,0)-MAX(AZ122-AY122,0)/Inputs!$B$10)*DCF!H$6</f>
        <v>2893.1540292409668</v>
      </c>
      <c r="CH122" s="15">
        <f ca="1">(BA122*DCF!I$10-DCF!I$5*MAX(BA122*DCF!I$10,0)-MAX(BA122-AZ122,0)/Inputs!$B$10)*DCF!I$6</f>
        <v>3644.6710582477845</v>
      </c>
      <c r="CI122" s="15">
        <f ca="1">(BB122*DCF!J$10-DCF!J$5*MAX(BB122*DCF!J$10,0)-MAX(BB122-BA122,0)/Inputs!$B$10)*DCF!J$6</f>
        <v>3959.2399599975238</v>
      </c>
      <c r="CJ122" s="15">
        <f ca="1">(BC122*DCF!K$10-DCF!K$5*MAX(BC122*DCF!K$10,0)-MAX(BC122-BB122,0)/Inputs!$B$10)*DCF!K$6</f>
        <v>4095.6198677084449</v>
      </c>
      <c r="CK122" s="15">
        <f ca="1">(BD122*DCF!L$10-DCF!L$5*MAX(BD122*DCF!L$10,0)-MAX(BD122-BC122,0)/Inputs!$B$10)*DCF!L$6</f>
        <v>4930.7086005390192</v>
      </c>
      <c r="CL122" s="15">
        <f ca="1">(BE122*DCF!M$10-DCF!M$5*MAX(BE122*DCF!M$10,0)-MAX(BE122-BD122,0)/Inputs!$B$10)*DCF!M$6</f>
        <v>6272.938131245548</v>
      </c>
      <c r="CM122" s="15">
        <f ca="1">(BF122*DCF!C$28-DCF!C$5*MAX(BF122*DCF!C$28,0)-MAX(BF122-Inputs!$B$13,0)/Inputs!$B$17)*DCF!C$6</f>
        <v>4063.5733322366546</v>
      </c>
      <c r="CN122" s="15">
        <f ca="1">(BG122*DCF!D$28-DCF!D$5*MAX(BG122*DCF!D$28,0)-MAX(BG122-BF122,0)/Inputs!$B$17)*DCF!D$6</f>
        <v>6188.8878644417455</v>
      </c>
      <c r="CO122" s="15">
        <f ca="1">(BH122*DCF!E$28-DCF!E$5*MAX(BH122*DCF!E$28,0)-MAX(BH122-BG122,0)/Inputs!$B$17)*DCF!E$6</f>
        <v>7220.8160126239572</v>
      </c>
      <c r="CP122" s="15">
        <f ca="1">(BI122*DCF!F$28-DCF!F$5*MAX(BI122*DCF!F$28,0)-MAX(BI122-BH122,0)/Inputs!$B$17)*DCF!F$6</f>
        <v>7201.2104170117955</v>
      </c>
      <c r="CQ122" s="15">
        <f ca="1">(BJ122*DCF!G$28-DCF!G$5*MAX(BJ122*DCF!G$28,0)-MAX(BJ122-BI122,0)/Inputs!$B$17)*DCF!G$6</f>
        <v>8336.8499874444042</v>
      </c>
      <c r="CR122" s="15">
        <f ca="1">(BK122*DCF!H$28-DCF!H$5*MAX(BK122*DCF!H$28,0)-MAX(BK122-BJ122,0)/Inputs!$B$17)*DCF!H$6</f>
        <v>11483.75005037019</v>
      </c>
      <c r="CS122" s="15">
        <f ca="1">(BL122*DCF!I$28-DCF!I$5*MAX(BL122*DCF!I$28,0)-MAX(BL122-BK122,0)/Inputs!$B$17)*DCF!I$6</f>
        <v>14890.767253201057</v>
      </c>
      <c r="CT122" s="15">
        <f ca="1">(BM122*DCF!J$28-DCF!J$5*MAX(BM122*DCF!J$28,0)-MAX(BM122-BL122,0)/Inputs!$B$17)*DCF!J$6</f>
        <v>16660.831902149552</v>
      </c>
      <c r="CU122" s="15">
        <f ca="1">(BN122*DCF!K$28-DCF!K$5*MAX(BN122*DCF!K$28,0)-MAX(BN122-BM122,0)/Inputs!$B$17)*DCF!K$6</f>
        <v>19074.139087760814</v>
      </c>
      <c r="CV122" s="15">
        <f ca="1">(BO122*DCF!L$28-DCF!L$5*MAX(BO122*DCF!L$28,0)-MAX(BO122-BN122,0)/Inputs!$B$17)*DCF!L$6</f>
        <v>23146.363542590734</v>
      </c>
      <c r="CW122" s="15">
        <f ca="1">(BP122*DCF!M$28-DCF!M$5*MAX(BP122*DCF!M$28,0)-MAX(BP122-BO122,0)/Inputs!$B$17)*DCF!M$6</f>
        <v>29624.790642009051</v>
      </c>
      <c r="CX122" s="15">
        <f ca="1">(BQ122*DCF!C$46-DCF!C$5*MAX(BQ122*DCF!C$46,0)-MAX(BQ122-Inputs!$B$20,0)/Inputs!$B$24)*DCF!C$6</f>
        <v>-2610.3204087802756</v>
      </c>
      <c r="CY122" s="15">
        <f ca="1">(BR122*DCF!D$46-DCF!D$5*MAX(BR122*DCF!D$46,0)-MAX(BR122-BQ122,0)/Inputs!$B$24)*DCF!D$6</f>
        <v>-3076.4825425658996</v>
      </c>
      <c r="CZ122" s="15">
        <f ca="1">(BS122*DCF!E$46-DCF!E$5*MAX(BS122*DCF!E$46,0)-MAX(BS122-BR122,0)/Inputs!$B$24)*DCF!E$6</f>
        <v>-4237.5021860640463</v>
      </c>
      <c r="DA122" s="15">
        <f ca="1">(BT122*DCF!F$46-DCF!F$5*MAX(BT122*DCF!F$46,0)-MAX(BT122-BS122,0)/Inputs!$B$24)*DCF!F$6</f>
        <v>-1021.8931216610981</v>
      </c>
      <c r="DB122" s="15">
        <f ca="1">(BU122*DCF!G$46-DCF!G$5*MAX(BU122*DCF!G$46,0)-MAX(BU122-BT122,0)/Inputs!$B$24)*DCF!G$6</f>
        <v>-2646.2990146121374</v>
      </c>
      <c r="DC122" s="15">
        <f ca="1">(BV122*DCF!H$46-DCF!H$5*MAX(BV122*DCF!H$46,0)-MAX(BV122-BU122,0)/Inputs!$B$24)*DCF!H$6</f>
        <v>-5705.310545123124</v>
      </c>
      <c r="DD122" s="15">
        <f ca="1">(BW122*DCF!I$46-DCF!I$5*MAX(BW122*DCF!I$46,0)-MAX(BW122-BV122,0)/Inputs!$B$24)*DCF!I$6</f>
        <v>61.480728442458393</v>
      </c>
      <c r="DE122" s="15">
        <f ca="1">(BX122*DCF!J$46-DCF!J$5*MAX(BX122*DCF!J$46,0)-MAX(BX122-BW122,0)/Inputs!$B$24)*DCF!J$6</f>
        <v>-1059.39797896191</v>
      </c>
      <c r="DF122" s="15">
        <f ca="1">(BY122*DCF!K$46-DCF!K$5*MAX(BY122*DCF!K$46,0)-MAX(BY122-BX122,0)/Inputs!$B$24)*DCF!K$6</f>
        <v>-1844.374607045911</v>
      </c>
      <c r="DG122" s="15">
        <f ca="1">(BZ122*DCF!L$46-DCF!L$5*MAX(BZ122*DCF!L$46,0)-MAX(BZ122-BY122,0)/Inputs!$B$24)*DCF!L$6</f>
        <v>1401.8668115553508</v>
      </c>
      <c r="DH122" s="15">
        <f ca="1">(CA122*DCF!M$46-DCF!M$5*MAX(CA122*DCF!M$46,0)-MAX(CA122-BZ122,0)/Inputs!$B$24)*DCF!M$6</f>
        <v>-2855.3562746422585</v>
      </c>
      <c r="DI122" s="15">
        <f ca="1">SUM(CB122:CL122)+BE122*DCF!M$10*(1+Inputs!$B$30)*(1-Inputs!$B$33)*(1-Inputs!$B$30/Inputs!$B$31)/(Inputs!$B$29-Inputs!$B$30)*DCF!M$6</f>
        <v>176296.83214771858</v>
      </c>
      <c r="DJ122" s="15">
        <f ca="1">SUM(CM122:CW122)+BP122*DCF!M$28*(1+Inputs!$B$30)*(1-Inputs!$B$33)*(1-Inputs!$B$30/Inputs!$B$31)/(Inputs!$B$29-Inputs!$B$30)*DCF!M$6</f>
        <v>832346.3694523701</v>
      </c>
      <c r="DK122" s="15">
        <f ca="1">SUM(CX122:DH122)+CA122*DCF!M$46*(1+Inputs!$B$30)*(1-Inputs!$B$33)*(1-Inputs!$B$30/Inputs!$B$31)/(Inputs!$B$29-Inputs!$B$30)*DCF!M$6</f>
        <v>273482.25905563298</v>
      </c>
      <c r="DM122" s="15">
        <f ca="1">DI122+DJ122+DK122+Inputs!$B$34+Inputs!$B$36-Inputs!$B$35</f>
        <v>1358976.4606557218</v>
      </c>
    </row>
    <row r="123" spans="1:117" x14ac:dyDescent="0.75">
      <c r="A123" s="11">
        <v>110</v>
      </c>
      <c r="C123" s="24">
        <f t="shared" ca="1" si="70"/>
        <v>-0.26574787057950505</v>
      </c>
      <c r="D123" s="24">
        <f t="shared" ca="1" si="70"/>
        <v>0.98230590707003729</v>
      </c>
      <c r="E123" s="24">
        <f t="shared" ca="1" si="70"/>
        <v>0.71551191318886431</v>
      </c>
      <c r="F123" s="24">
        <f t="shared" ca="1" si="70"/>
        <v>-0.14516003926720769</v>
      </c>
      <c r="G123" s="24">
        <f t="shared" ca="1" si="70"/>
        <v>-0.12455779101385284</v>
      </c>
      <c r="H123" s="24">
        <f t="shared" ca="1" si="70"/>
        <v>1.3165020589362746</v>
      </c>
      <c r="I123" s="24">
        <f t="shared" ca="1" si="70"/>
        <v>0.34964851537551045</v>
      </c>
      <c r="J123" s="24">
        <f t="shared" ca="1" si="70"/>
        <v>1.3495715123898118</v>
      </c>
      <c r="K123" s="24">
        <f t="shared" ca="1" si="70"/>
        <v>0.86722556459203948</v>
      </c>
      <c r="L123" s="24">
        <f t="shared" ca="1" si="70"/>
        <v>0.81575583008021546</v>
      </c>
      <c r="M123" s="24">
        <f t="shared" ca="1" si="70"/>
        <v>-1.194712256285938</v>
      </c>
      <c r="N123" s="24">
        <f ca="1">SQRT(Inputs!$B$38)*C123+SQRT(1-Inputs!$B$38)*_xlfn.NORM.S.INV(RAND())</f>
        <v>-0.23866199610196309</v>
      </c>
      <c r="O123" s="24">
        <f ca="1">SQRT(Inputs!$B$38)*D123+SQRT(1-Inputs!$B$38)*_xlfn.NORM.S.INV(RAND())</f>
        <v>-0.46867539622779308</v>
      </c>
      <c r="P123" s="24">
        <f ca="1">SQRT(Inputs!$B$38)*E123+SQRT(1-Inputs!$B$38)*_xlfn.NORM.S.INV(RAND())</f>
        <v>-1.5612102868235391</v>
      </c>
      <c r="Q123" s="24">
        <f ca="1">SQRT(Inputs!$B$38)*F123+SQRT(1-Inputs!$B$38)*_xlfn.NORM.S.INV(RAND())</f>
        <v>-0.89824976411651003</v>
      </c>
      <c r="R123" s="24">
        <f ca="1">SQRT(Inputs!$B$38)*G123+SQRT(1-Inputs!$B$38)*_xlfn.NORM.S.INV(RAND())</f>
        <v>-0.40266251300207773</v>
      </c>
      <c r="S123" s="24">
        <f ca="1">SQRT(Inputs!$B$38)*H123+SQRT(1-Inputs!$B$38)*_xlfn.NORM.S.INV(RAND())</f>
        <v>1.1200812712923753</v>
      </c>
      <c r="T123" s="24">
        <f ca="1">SQRT(Inputs!$B$38)*I123+SQRT(1-Inputs!$B$38)*_xlfn.NORM.S.INV(RAND())</f>
        <v>-0.28807702759585324</v>
      </c>
      <c r="U123" s="24">
        <f ca="1">SQRT(Inputs!$B$38)*J123+SQRT(1-Inputs!$B$38)*_xlfn.NORM.S.INV(RAND())</f>
        <v>1.3347131031080575</v>
      </c>
      <c r="V123" s="24">
        <f ca="1">SQRT(Inputs!$B$38)*K123+SQRT(1-Inputs!$B$38)*_xlfn.NORM.S.INV(RAND())</f>
        <v>0.31276006181251065</v>
      </c>
      <c r="W123" s="24">
        <f ca="1">SQRT(Inputs!$B$38)*L123+SQRT(1-Inputs!$B$38)*_xlfn.NORM.S.INV(RAND())</f>
        <v>1.4236196237456145</v>
      </c>
      <c r="X123" s="24">
        <f ca="1">SQRT(Inputs!$B$38)*M123+SQRT(1-Inputs!$B$38)*_xlfn.NORM.S.INV(RAND())</f>
        <v>-0.93232765408611673</v>
      </c>
      <c r="Y123" s="24">
        <f ca="1">SQRT(Inputs!$B$38)*C123+SQRT(1-Inputs!$B$38)*_xlfn.NORM.S.INV(RAND())</f>
        <v>-0.41625382110015563</v>
      </c>
      <c r="Z123" s="24">
        <f ca="1">SQRT(Inputs!$B$38)*D123+SQRT(1-Inputs!$B$38)*_xlfn.NORM.S.INV(RAND())</f>
        <v>2.4446757687000451</v>
      </c>
      <c r="AA123" s="24">
        <f ca="1">SQRT(Inputs!$B$38)*E123+SQRT(1-Inputs!$B$38)*_xlfn.NORM.S.INV(RAND())</f>
        <v>0.31423010215499297</v>
      </c>
      <c r="AB123" s="24">
        <f ca="1">SQRT(Inputs!$B$38)*F123+SQRT(1-Inputs!$B$38)*_xlfn.NORM.S.INV(RAND())</f>
        <v>0.34374692235047871</v>
      </c>
      <c r="AC123" s="24">
        <f ca="1">SQRT(Inputs!$B$38)*G123+SQRT(1-Inputs!$B$38)*_xlfn.NORM.S.INV(RAND())</f>
        <v>0.49932861458958144</v>
      </c>
      <c r="AD123" s="24">
        <f ca="1">SQRT(Inputs!$B$38)*H123+SQRT(1-Inputs!$B$38)*_xlfn.NORM.S.INV(RAND())</f>
        <v>0.23821406971980058</v>
      </c>
      <c r="AE123" s="24">
        <f ca="1">SQRT(Inputs!$B$38)*I123+SQRT(1-Inputs!$B$38)*_xlfn.NORM.S.INV(RAND())</f>
        <v>0.4188351508385062</v>
      </c>
      <c r="AF123" s="24">
        <f ca="1">SQRT(Inputs!$B$38)*J123+SQRT(1-Inputs!$B$38)*_xlfn.NORM.S.INV(RAND())</f>
        <v>1.5769790297639308</v>
      </c>
      <c r="AG123" s="24">
        <f ca="1">SQRT(Inputs!$B$38)*K123+SQRT(1-Inputs!$B$38)*_xlfn.NORM.S.INV(RAND())</f>
        <v>-0.83602911563535898</v>
      </c>
      <c r="AH123" s="24">
        <f ca="1">SQRT(Inputs!$B$38)*L123+SQRT(1-Inputs!$B$38)*_xlfn.NORM.S.INV(RAND())</f>
        <v>9.2307729134032679E-2</v>
      </c>
      <c r="AI123" s="24">
        <f ca="1">SQRT(Inputs!$B$38)*M123+SQRT(1-Inputs!$B$38)*_xlfn.NORM.S.INV(RAND())</f>
        <v>-0.43171230839952918</v>
      </c>
      <c r="AJ123" s="24">
        <f ca="1">SQRT(Inputs!$B$38)*C123+SQRT(1-Inputs!$B$38)*_xlfn.NORM.S.INV(RAND())</f>
        <v>-1.0437699988422935</v>
      </c>
      <c r="AK123" s="24">
        <f ca="1">SQRT(Inputs!$B$38)*D123+SQRT(1-Inputs!$B$38)*_xlfn.NORM.S.INV(RAND())</f>
        <v>-0.43230733045936676</v>
      </c>
      <c r="AL123" s="24">
        <f ca="1">SQRT(Inputs!$B$38)*E123+SQRT(1-Inputs!$B$38)*_xlfn.NORM.S.INV(RAND())</f>
        <v>-1.5167902351004585</v>
      </c>
      <c r="AM123" s="24">
        <f ca="1">SQRT(Inputs!$B$38)*F123+SQRT(1-Inputs!$B$38)*_xlfn.NORM.S.INV(RAND())</f>
        <v>-0.41477315860282604</v>
      </c>
      <c r="AN123" s="24">
        <f ca="1">SQRT(Inputs!$B$38)*G123+SQRT(1-Inputs!$B$38)*_xlfn.NORM.S.INV(RAND())</f>
        <v>6.9481570409162766E-2</v>
      </c>
      <c r="AO123" s="24">
        <f ca="1">SQRT(Inputs!$B$38)*H123+SQRT(1-Inputs!$B$38)*_xlfn.NORM.S.INV(RAND())</f>
        <v>5.4578547241871944E-2</v>
      </c>
      <c r="AP123" s="24">
        <f ca="1">SQRT(Inputs!$B$38)*I123+SQRT(1-Inputs!$B$38)*_xlfn.NORM.S.INV(RAND())</f>
        <v>-0.58999813568621118</v>
      </c>
      <c r="AQ123" s="24">
        <f ca="1">SQRT(Inputs!$B$38)*J123+SQRT(1-Inputs!$B$38)*_xlfn.NORM.S.INV(RAND())</f>
        <v>0.58258059192605027</v>
      </c>
      <c r="AR123" s="24">
        <f ca="1">SQRT(Inputs!$B$38)*K123+SQRT(1-Inputs!$B$38)*_xlfn.NORM.S.INV(RAND())</f>
        <v>0.35888690872875617</v>
      </c>
      <c r="AS123" s="24">
        <f ca="1">SQRT(Inputs!$B$38)*L123+SQRT(1-Inputs!$B$38)*_xlfn.NORM.S.INV(RAND())</f>
        <v>0.66471900929538463</v>
      </c>
      <c r="AT123" s="24">
        <f ca="1">SQRT(Inputs!$B$38)*M123+SQRT(1-Inputs!$B$38)*_xlfn.NORM.S.INV(RAND())</f>
        <v>-0.79323506210624295</v>
      </c>
      <c r="AU123" s="15">
        <f ca="1">Inputs!$B$6*EXP($B$8-0.5*C$5^2+C$5*N123)</f>
        <v>4774.1893311473668</v>
      </c>
      <c r="AV123" s="15">
        <f t="shared" ca="1" si="37"/>
        <v>5424.3429929305221</v>
      </c>
      <c r="AW123" s="15">
        <f t="shared" ca="1" si="38"/>
        <v>5358.1273958267811</v>
      </c>
      <c r="AX123" s="15">
        <f t="shared" ca="1" si="39"/>
        <v>5847.3091181664222</v>
      </c>
      <c r="AY123" s="15">
        <f t="shared" ca="1" si="40"/>
        <v>6817.7385344238064</v>
      </c>
      <c r="AZ123" s="15">
        <f t="shared" ca="1" si="41"/>
        <v>9432.8612311285997</v>
      </c>
      <c r="BA123" s="15">
        <f t="shared" ca="1" si="42"/>
        <v>11200.570061488545</v>
      </c>
      <c r="BB123" s="15">
        <f t="shared" ca="1" si="43"/>
        <v>15674.923722312946</v>
      </c>
      <c r="BC123" s="15">
        <f t="shared" ca="1" si="44"/>
        <v>19786.225062045229</v>
      </c>
      <c r="BD123" s="15">
        <f t="shared" ca="1" si="45"/>
        <v>27692.454757272681</v>
      </c>
      <c r="BE123" s="15">
        <f t="shared" ca="1" si="46"/>
        <v>31170.980897195666</v>
      </c>
      <c r="BF123" s="15">
        <f ca="1">Inputs!$B$13*EXP($B$9-0.5*C$6^2+C$6*Y123)</f>
        <v>12735.490117321953</v>
      </c>
      <c r="BG123" s="15">
        <f t="shared" ca="1" si="47"/>
        <v>24126.713096844793</v>
      </c>
      <c r="BH123" s="15">
        <f t="shared" ca="1" si="48"/>
        <v>31055.482854498678</v>
      </c>
      <c r="BI123" s="15">
        <f t="shared" ca="1" si="49"/>
        <v>40082.177716311657</v>
      </c>
      <c r="BJ123" s="15">
        <f t="shared" ca="1" si="50"/>
        <v>52805.295708490987</v>
      </c>
      <c r="BK123" s="15">
        <f t="shared" ca="1" si="51"/>
        <v>66944.766978958753</v>
      </c>
      <c r="BL123" s="15">
        <f t="shared" ca="1" si="52"/>
        <v>86820.356315901707</v>
      </c>
      <c r="BM123" s="15">
        <f t="shared" ca="1" si="53"/>
        <v>129816.48918968524</v>
      </c>
      <c r="BN123" s="15">
        <f t="shared" ca="1" si="54"/>
        <v>144437.64793668131</v>
      </c>
      <c r="BO123" s="15">
        <f t="shared" ca="1" si="55"/>
        <v>179632.76277327014</v>
      </c>
      <c r="BP123" s="15">
        <f t="shared" ca="1" si="56"/>
        <v>210540.44147281066</v>
      </c>
      <c r="BQ123" s="15">
        <f ca="1">Inputs!$B$20*EXP($B$10-0.5*C$7^2+C$7*AJ123)</f>
        <v>2962.3007818591309</v>
      </c>
      <c r="BR123" s="15">
        <f t="shared" ca="1" si="57"/>
        <v>3503.8263322036446</v>
      </c>
      <c r="BS123" s="15">
        <f t="shared" ca="1" si="58"/>
        <v>3103.7043078267166</v>
      </c>
      <c r="BT123" s="15">
        <f t="shared" ca="1" si="59"/>
        <v>3838.1439828651078</v>
      </c>
      <c r="BU123" s="15">
        <f t="shared" ca="1" si="60"/>
        <v>5409.3919973759666</v>
      </c>
      <c r="BV123" s="15">
        <f t="shared" ca="1" si="61"/>
        <v>7619.1399867719883</v>
      </c>
      <c r="BW123" s="15">
        <f t="shared" ca="1" si="62"/>
        <v>9383.9726131169136</v>
      </c>
      <c r="BX123" s="15">
        <f t="shared" ca="1" si="63"/>
        <v>14750.996532029663</v>
      </c>
      <c r="BY123" s="15">
        <f t="shared" ca="1" si="64"/>
        <v>22137.700405082353</v>
      </c>
      <c r="BZ123" s="15">
        <f t="shared" ca="1" si="65"/>
        <v>35099.697233305691</v>
      </c>
      <c r="CA123" s="15">
        <f t="shared" ca="1" si="66"/>
        <v>42822.140610298316</v>
      </c>
      <c r="CB123" s="15">
        <f ca="1">(AU123*DCF!C$10-DCF!C$5*MAX(AU123*DCF!C$10,0)-MAX(AU123-Inputs!$B$6,0)/Inputs!$B$10)*DCF!C$6</f>
        <v>1044.4151342438045</v>
      </c>
      <c r="CC123" s="15">
        <f ca="1">(AV123*DCF!D$10-DCF!D$5*MAX(AV123*DCF!D$10,0)-MAX(AV123-AU123,0)/Inputs!$B$10)*DCF!D$6</f>
        <v>1163.6239011135974</v>
      </c>
      <c r="CD123" s="15">
        <f ca="1">(AW123*DCF!E$10-DCF!E$5*MAX(AW123*DCF!E$10,0)-MAX(AW123-AV123,0)/Inputs!$B$10)*DCF!E$6</f>
        <v>1237.1063214868811</v>
      </c>
      <c r="CE123" s="15">
        <f ca="1">(AX123*DCF!F$10-DCF!F$5*MAX(AX123*DCF!F$10,0)-MAX(AX123-AW123,0)/Inputs!$B$10)*DCF!F$6</f>
        <v>1174.6716735556681</v>
      </c>
      <c r="CF123" s="15">
        <f ca="1">(AY123*DCF!G$10-DCF!G$5*MAX(AY123*DCF!G$10,0)-MAX(AY123-AX123,0)/Inputs!$B$10)*DCF!G$6</f>
        <v>1218.1925104641632</v>
      </c>
      <c r="CG123" s="15">
        <f ca="1">(AZ123*DCF!H$10-DCF!H$5*MAX(AZ123*DCF!H$10,0)-MAX(AZ123-AY123,0)/Inputs!$B$10)*DCF!H$6</f>
        <v>1367.0348569712501</v>
      </c>
      <c r="CH123" s="15">
        <f ca="1">(BA123*DCF!I$10-DCF!I$5*MAX(BA123*DCF!I$10,0)-MAX(BA123-AZ123,0)/Inputs!$B$10)*DCF!I$6</f>
        <v>1755.9693690942356</v>
      </c>
      <c r="CI123" s="15">
        <f ca="1">(BB123*DCF!J$10-DCF!J$5*MAX(BB123*DCF!J$10,0)-MAX(BB123-BA123,0)/Inputs!$B$10)*DCF!J$6</f>
        <v>2011.8387157882132</v>
      </c>
      <c r="CJ123" s="15">
        <f ca="1">(BC123*DCF!K$10-DCF!K$5*MAX(BC123*DCF!K$10,0)-MAX(BC123-BB123,0)/Inputs!$B$10)*DCF!K$6</f>
        <v>2609.744864329733</v>
      </c>
      <c r="CK123" s="15">
        <f ca="1">(BD123*DCF!L$10-DCF!L$5*MAX(BD123*DCF!L$10,0)-MAX(BD123-BC123,0)/Inputs!$B$10)*DCF!L$6</f>
        <v>3154.1452635987075</v>
      </c>
      <c r="CL123" s="15">
        <f ca="1">(BE123*DCF!M$10-DCF!M$5*MAX(BE123*DCF!M$10,0)-MAX(BE123-BD123,0)/Inputs!$B$10)*DCF!M$6</f>
        <v>3983.0814563693016</v>
      </c>
      <c r="CM123" s="15">
        <f ca="1">(BF123*DCF!C$28-DCF!C$5*MAX(BF123*DCF!C$28,0)-MAX(BF123-Inputs!$B$13,0)/Inputs!$B$17)*DCF!C$6</f>
        <v>3575.3584745363373</v>
      </c>
      <c r="CN123" s="15">
        <f ca="1">(BG123*DCF!D$28-DCF!D$5*MAX(BG123*DCF!D$28,0)-MAX(BG123-BF123,0)/Inputs!$B$17)*DCF!D$6</f>
        <v>4675.6033161433134</v>
      </c>
      <c r="CO123" s="15">
        <f ca="1">(BH123*DCF!E$28-DCF!E$5*MAX(BH123*DCF!E$28,0)-MAX(BH123-BG123,0)/Inputs!$B$17)*DCF!E$6</f>
        <v>7429.9005858666724</v>
      </c>
      <c r="CP123" s="15">
        <f ca="1">(BI123*DCF!F$28-DCF!F$5*MAX(BI123*DCF!F$28,0)-MAX(BI123-BH123,0)/Inputs!$B$17)*DCF!F$6</f>
        <v>9237.802973458327</v>
      </c>
      <c r="CQ123" s="15">
        <f ca="1">(BJ123*DCF!G$28-DCF!G$5*MAX(BJ123*DCF!G$28,0)-MAX(BJ123-BI123,0)/Inputs!$B$17)*DCF!G$6</f>
        <v>11560.831846966285</v>
      </c>
      <c r="CR123" s="15">
        <f ca="1">(BK123*DCF!H$28-DCF!H$5*MAX(BK123*DCF!H$28,0)-MAX(BK123-BJ123,0)/Inputs!$B$17)*DCF!H$6</f>
        <v>14359.302425654054</v>
      </c>
      <c r="CS123" s="15">
        <f ca="1">(BL123*DCF!I$28-DCF!I$5*MAX(BL123*DCF!I$28,0)-MAX(BL123-BK123,0)/Inputs!$B$17)*DCF!I$6</f>
        <v>17563.314069288826</v>
      </c>
      <c r="CT123" s="15">
        <f ca="1">(BM123*DCF!J$28-DCF!J$5*MAX(BM123*DCF!J$28,0)-MAX(BM123-BL123,0)/Inputs!$B$17)*DCF!J$6</f>
        <v>23258.91799928368</v>
      </c>
      <c r="CU123" s="15">
        <f ca="1">(BN123*DCF!K$28-DCF!K$5*MAX(BN123*DCF!K$28,0)-MAX(BN123-BM123,0)/Inputs!$B$17)*DCF!K$6</f>
        <v>28711.912264330465</v>
      </c>
      <c r="CV123" s="15">
        <f ca="1">(BO123*DCF!L$28-DCF!L$5*MAX(BO123*DCF!L$28,0)-MAX(BO123-BN123,0)/Inputs!$B$17)*DCF!L$6</f>
        <v>31858.120711139498</v>
      </c>
      <c r="CW123" s="15">
        <f ca="1">(BP123*DCF!M$28-DCF!M$5*MAX(BP123*DCF!M$28,0)-MAX(BP123-BO123,0)/Inputs!$B$17)*DCF!M$6</f>
        <v>36382.585000864274</v>
      </c>
      <c r="CX123" s="15">
        <f ca="1">(BQ123*DCF!C$46-DCF!C$5*MAX(BQ123*DCF!C$46,0)-MAX(BQ123-Inputs!$B$20,0)/Inputs!$B$24)*DCF!C$6</f>
        <v>-684.13412975961455</v>
      </c>
      <c r="CY123" s="15">
        <f ca="1">(BR123*DCF!D$46-DCF!D$5*MAX(BR123*DCF!D$46,0)-MAX(BR123-BQ123,0)/Inputs!$B$24)*DCF!D$6</f>
        <v>-829.08590188265828</v>
      </c>
      <c r="CZ123" s="15">
        <f ca="1">(BS123*DCF!E$46-DCF!E$5*MAX(BS123*DCF!E$46,0)-MAX(BS123-BR123,0)/Inputs!$B$24)*DCF!E$6</f>
        <v>-367.01843835514529</v>
      </c>
      <c r="DA123" s="15">
        <f ca="1">(BT123*DCF!F$46-DCF!F$5*MAX(BT123*DCF!F$46,0)-MAX(BT123-BS123,0)/Inputs!$B$24)*DCF!F$6</f>
        <v>-546.95061452031871</v>
      </c>
      <c r="DB123" s="15">
        <f ca="1">(BU123*DCF!G$46-DCF!G$5*MAX(BU123*DCF!G$46,0)-MAX(BU123-BT123,0)/Inputs!$B$24)*DCF!G$6</f>
        <v>-710.49804714938853</v>
      </c>
      <c r="DC123" s="15">
        <f ca="1">(BV123*DCF!H$46-DCF!H$5*MAX(BV123*DCF!H$46,0)-MAX(BV123-BU123,0)/Inputs!$B$24)*DCF!H$6</f>
        <v>-686.66564835424867</v>
      </c>
      <c r="DD123" s="15">
        <f ca="1">(BW123*DCF!I$46-DCF!I$5*MAX(BW123*DCF!I$46,0)-MAX(BW123-BV123,0)/Inputs!$B$24)*DCF!I$6</f>
        <v>-289.88868904685177</v>
      </c>
      <c r="DE123" s="15">
        <f ca="1">(BX123*DCF!J$46-DCF!J$5*MAX(BX123*DCF!J$46,0)-MAX(BX123-BW123,0)/Inputs!$B$24)*DCF!J$6</f>
        <v>-804.48355739448766</v>
      </c>
      <c r="DF123" s="15">
        <f ca="1">(BY123*DCF!K$46-DCF!K$5*MAX(BY123*DCF!K$46,0)-MAX(BY123-BX123,0)/Inputs!$B$24)*DCF!K$6</f>
        <v>-544.96642438124888</v>
      </c>
      <c r="DG123" s="15">
        <f ca="1">(BZ123*DCF!L$46-DCF!L$5*MAX(BZ123*DCF!L$46,0)-MAX(BZ123-BY123,0)/Inputs!$B$24)*DCF!L$6</f>
        <v>-507.06311959744932</v>
      </c>
      <c r="DH123" s="15">
        <f ca="1">(CA123*DCF!M$46-DCF!M$5*MAX(CA123*DCF!M$46,0)-MAX(CA123-BZ123,0)/Inputs!$B$24)*DCF!M$6</f>
        <v>1742.6630680615265</v>
      </c>
      <c r="DI123" s="15">
        <f ca="1">SUM(CB123:CL123)+BE123*DCF!M$10*(1+Inputs!$B$30)*(1-Inputs!$B$33)*(1-Inputs!$B$30/Inputs!$B$31)/(Inputs!$B$29-Inputs!$B$30)*DCF!M$6</f>
        <v>107469.07609746119</v>
      </c>
      <c r="DJ123" s="15">
        <f ca="1">SUM(CM123:CW123)+BP123*DCF!M$28*(1+Inputs!$B$30)*(1-Inputs!$B$33)*(1-Inputs!$B$30/Inputs!$B$31)/(Inputs!$B$29-Inputs!$B$30)*DCF!M$6</f>
        <v>969862.75997145986</v>
      </c>
      <c r="DK123" s="15">
        <f ca="1">SUM(CX123:DH123)+CA123*DCF!M$46*(1+Inputs!$B$30)*(1-Inputs!$B$33)*(1-Inputs!$B$30/Inputs!$B$31)/(Inputs!$B$29-Inputs!$B$30)*DCF!M$6</f>
        <v>61980.010487979758</v>
      </c>
      <c r="DM123" s="15">
        <f ca="1">DI123+DJ123+DK123+Inputs!$B$34+Inputs!$B$36-Inputs!$B$35</f>
        <v>1216162.8465569008</v>
      </c>
    </row>
    <row r="124" spans="1:117" x14ac:dyDescent="0.75">
      <c r="A124" s="11">
        <v>111</v>
      </c>
      <c r="C124" s="24">
        <f t="shared" ref="C124:M133" ca="1" si="71">_xlfn.NORM.S.INV(RAND())</f>
        <v>-4.710833573842387E-3</v>
      </c>
      <c r="D124" s="24">
        <f t="shared" ca="1" si="71"/>
        <v>-0.65274674706468061</v>
      </c>
      <c r="E124" s="24">
        <f t="shared" ca="1" si="71"/>
        <v>1.5518999926175354</v>
      </c>
      <c r="F124" s="24">
        <f t="shared" ca="1" si="71"/>
        <v>0.98223751436476736</v>
      </c>
      <c r="G124" s="24">
        <f t="shared" ca="1" si="71"/>
        <v>1.5868520305718503</v>
      </c>
      <c r="H124" s="24">
        <f t="shared" ca="1" si="71"/>
        <v>2.4759259982227482</v>
      </c>
      <c r="I124" s="24">
        <f t="shared" ca="1" si="71"/>
        <v>-3.4157942671687695E-2</v>
      </c>
      <c r="J124" s="24">
        <f t="shared" ca="1" si="71"/>
        <v>-0.43227314445650417</v>
      </c>
      <c r="K124" s="24">
        <f t="shared" ca="1" si="71"/>
        <v>1.634164378745441</v>
      </c>
      <c r="L124" s="24">
        <f t="shared" ca="1" si="71"/>
        <v>-1.369329773163666</v>
      </c>
      <c r="M124" s="24">
        <f t="shared" ca="1" si="71"/>
        <v>-0.17789448296341742</v>
      </c>
      <c r="N124" s="24">
        <f ca="1">SQRT(Inputs!$B$38)*C124+SQRT(1-Inputs!$B$38)*_xlfn.NORM.S.INV(RAND())</f>
        <v>1.2247927251514819</v>
      </c>
      <c r="O124" s="24">
        <f ca="1">SQRT(Inputs!$B$38)*D124+SQRT(1-Inputs!$B$38)*_xlfn.NORM.S.INV(RAND())</f>
        <v>0.54371751158676296</v>
      </c>
      <c r="P124" s="24">
        <f ca="1">SQRT(Inputs!$B$38)*E124+SQRT(1-Inputs!$B$38)*_xlfn.NORM.S.INV(RAND())</f>
        <v>0.92308882157079197</v>
      </c>
      <c r="Q124" s="24">
        <f ca="1">SQRT(Inputs!$B$38)*F124+SQRT(1-Inputs!$B$38)*_xlfn.NORM.S.INV(RAND())</f>
        <v>-0.40950874944074123</v>
      </c>
      <c r="R124" s="24">
        <f ca="1">SQRT(Inputs!$B$38)*G124+SQRT(1-Inputs!$B$38)*_xlfn.NORM.S.INV(RAND())</f>
        <v>1.2952660093772816</v>
      </c>
      <c r="S124" s="24">
        <f ca="1">SQRT(Inputs!$B$38)*H124+SQRT(1-Inputs!$B$38)*_xlfn.NORM.S.INV(RAND())</f>
        <v>1.6813737707662035</v>
      </c>
      <c r="T124" s="24">
        <f ca="1">SQRT(Inputs!$B$38)*I124+SQRT(1-Inputs!$B$38)*_xlfn.NORM.S.INV(RAND())</f>
        <v>-1.0492990166905691E-2</v>
      </c>
      <c r="U124" s="24">
        <f ca="1">SQRT(Inputs!$B$38)*J124+SQRT(1-Inputs!$B$38)*_xlfn.NORM.S.INV(RAND())</f>
        <v>0.22176407699896911</v>
      </c>
      <c r="V124" s="24">
        <f ca="1">SQRT(Inputs!$B$38)*K124+SQRT(1-Inputs!$B$38)*_xlfn.NORM.S.INV(RAND())</f>
        <v>0.30835520546448403</v>
      </c>
      <c r="W124" s="24">
        <f ca="1">SQRT(Inputs!$B$38)*L124+SQRT(1-Inputs!$B$38)*_xlfn.NORM.S.INV(RAND())</f>
        <v>-0.87003268341968387</v>
      </c>
      <c r="X124" s="24">
        <f ca="1">SQRT(Inputs!$B$38)*M124+SQRT(1-Inputs!$B$38)*_xlfn.NORM.S.INV(RAND())</f>
        <v>-0.26744295716826738</v>
      </c>
      <c r="Y124" s="24">
        <f ca="1">SQRT(Inputs!$B$38)*C124+SQRT(1-Inputs!$B$38)*_xlfn.NORM.S.INV(RAND())</f>
        <v>0.38954871254895634</v>
      </c>
      <c r="Z124" s="24">
        <f ca="1">SQRT(Inputs!$B$38)*D124+SQRT(1-Inputs!$B$38)*_xlfn.NORM.S.INV(RAND())</f>
        <v>-0.19380004987266244</v>
      </c>
      <c r="AA124" s="24">
        <f ca="1">SQRT(Inputs!$B$38)*E124+SQRT(1-Inputs!$B$38)*_xlfn.NORM.S.INV(RAND())</f>
        <v>0.42440530167016571</v>
      </c>
      <c r="AB124" s="24">
        <f ca="1">SQRT(Inputs!$B$38)*F124+SQRT(1-Inputs!$B$38)*_xlfn.NORM.S.INV(RAND())</f>
        <v>-0.4524257517242668</v>
      </c>
      <c r="AC124" s="24">
        <f ca="1">SQRT(Inputs!$B$38)*G124+SQRT(1-Inputs!$B$38)*_xlfn.NORM.S.INV(RAND())</f>
        <v>2.0047052881390806</v>
      </c>
      <c r="AD124" s="24">
        <f ca="1">SQRT(Inputs!$B$38)*H124+SQRT(1-Inputs!$B$38)*_xlfn.NORM.S.INV(RAND())</f>
        <v>2.2662683039615987</v>
      </c>
      <c r="AE124" s="24">
        <f ca="1">SQRT(Inputs!$B$38)*I124+SQRT(1-Inputs!$B$38)*_xlfn.NORM.S.INV(RAND())</f>
        <v>-1.2723905223685452</v>
      </c>
      <c r="AF124" s="24">
        <f ca="1">SQRT(Inputs!$B$38)*J124+SQRT(1-Inputs!$B$38)*_xlfn.NORM.S.INV(RAND())</f>
        <v>0.6833712942397705</v>
      </c>
      <c r="AG124" s="24">
        <f ca="1">SQRT(Inputs!$B$38)*K124+SQRT(1-Inputs!$B$38)*_xlfn.NORM.S.INV(RAND())</f>
        <v>0.74019532819021217</v>
      </c>
      <c r="AH124" s="24">
        <f ca="1">SQRT(Inputs!$B$38)*L124+SQRT(1-Inputs!$B$38)*_xlfn.NORM.S.INV(RAND())</f>
        <v>-1.8955067025523775</v>
      </c>
      <c r="AI124" s="24">
        <f ca="1">SQRT(Inputs!$B$38)*M124+SQRT(1-Inputs!$B$38)*_xlfn.NORM.S.INV(RAND())</f>
        <v>-1.0380818379830081</v>
      </c>
      <c r="AJ124" s="24">
        <f ca="1">SQRT(Inputs!$B$38)*C124+SQRT(1-Inputs!$B$38)*_xlfn.NORM.S.INV(RAND())</f>
        <v>0.70763707242945806</v>
      </c>
      <c r="AK124" s="24">
        <f ca="1">SQRT(Inputs!$B$38)*D124+SQRT(1-Inputs!$B$38)*_xlfn.NORM.S.INV(RAND())</f>
        <v>-0.7767130807215471</v>
      </c>
      <c r="AL124" s="24">
        <f ca="1">SQRT(Inputs!$B$38)*E124+SQRT(1-Inputs!$B$38)*_xlfn.NORM.S.INV(RAND())</f>
        <v>-0.62047004753690926</v>
      </c>
      <c r="AM124" s="24">
        <f ca="1">SQRT(Inputs!$B$38)*F124+SQRT(1-Inputs!$B$38)*_xlfn.NORM.S.INV(RAND())</f>
        <v>1.0344820896576681</v>
      </c>
      <c r="AN124" s="24">
        <f ca="1">SQRT(Inputs!$B$38)*G124+SQRT(1-Inputs!$B$38)*_xlfn.NORM.S.INV(RAND())</f>
        <v>0.38410344710851663</v>
      </c>
      <c r="AO124" s="24">
        <f ca="1">SQRT(Inputs!$B$38)*H124+SQRT(1-Inputs!$B$38)*_xlfn.NORM.S.INV(RAND())</f>
        <v>1.3486038738989485</v>
      </c>
      <c r="AP124" s="24">
        <f ca="1">SQRT(Inputs!$B$38)*I124+SQRT(1-Inputs!$B$38)*_xlfn.NORM.S.INV(RAND())</f>
        <v>-0.52944643932557423</v>
      </c>
      <c r="AQ124" s="24">
        <f ca="1">SQRT(Inputs!$B$38)*J124+SQRT(1-Inputs!$B$38)*_xlfn.NORM.S.INV(RAND())</f>
        <v>-0.51409392212973004</v>
      </c>
      <c r="AR124" s="24">
        <f ca="1">SQRT(Inputs!$B$38)*K124+SQRT(1-Inputs!$B$38)*_xlfn.NORM.S.INV(RAND())</f>
        <v>0.41073477737034503</v>
      </c>
      <c r="AS124" s="24">
        <f ca="1">SQRT(Inputs!$B$38)*L124+SQRT(1-Inputs!$B$38)*_xlfn.NORM.S.INV(RAND())</f>
        <v>-0.11405752918284584</v>
      </c>
      <c r="AT124" s="24">
        <f ca="1">SQRT(Inputs!$B$38)*M124+SQRT(1-Inputs!$B$38)*_xlfn.NORM.S.INV(RAND())</f>
        <v>8.8581781325321809E-2</v>
      </c>
      <c r="AU124" s="15">
        <f ca="1">Inputs!$B$6*EXP($B$8-0.5*C$5^2+C$5*N124)</f>
        <v>6050.3619835270856</v>
      </c>
      <c r="AV124" s="15">
        <f t="shared" ca="1" si="37"/>
        <v>7977.6578014063734</v>
      </c>
      <c r="AW124" s="15">
        <f t="shared" ca="1" si="38"/>
        <v>11017.090810324928</v>
      </c>
      <c r="AX124" s="15">
        <f t="shared" ca="1" si="39"/>
        <v>12779.912926433784</v>
      </c>
      <c r="AY124" s="15">
        <f t="shared" ca="1" si="40"/>
        <v>18169.029433395717</v>
      </c>
      <c r="AZ124" s="15">
        <f t="shared" ca="1" si="41"/>
        <v>26741.036020470325</v>
      </c>
      <c r="BA124" s="15">
        <f t="shared" ca="1" si="42"/>
        <v>32688.272780685507</v>
      </c>
      <c r="BB124" s="15">
        <f t="shared" ca="1" si="43"/>
        <v>40919.550352805505</v>
      </c>
      <c r="BC124" s="15">
        <f t="shared" ca="1" si="44"/>
        <v>51630.187145376833</v>
      </c>
      <c r="BD124" s="15">
        <f t="shared" ca="1" si="45"/>
        <v>58308.45587600203</v>
      </c>
      <c r="BE124" s="15">
        <f t="shared" ca="1" si="46"/>
        <v>69730.13726034385</v>
      </c>
      <c r="BF124" s="15">
        <f ca="1">Inputs!$B$13*EXP($B$9-0.5*C$6^2+C$6*Y124)</f>
        <v>14941.477714188484</v>
      </c>
      <c r="BG124" s="15">
        <f t="shared" ca="1" si="47"/>
        <v>17583.936305776482</v>
      </c>
      <c r="BH124" s="15">
        <f t="shared" ca="1" si="48"/>
        <v>23051.131737085096</v>
      </c>
      <c r="BI124" s="15">
        <f t="shared" ca="1" si="49"/>
        <v>26319.886711888619</v>
      </c>
      <c r="BJ124" s="15">
        <f t="shared" ca="1" si="50"/>
        <v>43077.370754360076</v>
      </c>
      <c r="BK124" s="15">
        <f t="shared" ca="1" si="51"/>
        <v>71977.980692946148</v>
      </c>
      <c r="BL124" s="15">
        <f t="shared" ca="1" si="52"/>
        <v>74975.752047601301</v>
      </c>
      <c r="BM124" s="15">
        <f t="shared" ca="1" si="53"/>
        <v>100326.98929549228</v>
      </c>
      <c r="BN124" s="15">
        <f t="shared" ca="1" si="54"/>
        <v>134834.62767186115</v>
      </c>
      <c r="BO124" s="15">
        <f t="shared" ca="1" si="55"/>
        <v>133093.47227328477</v>
      </c>
      <c r="BP124" s="15">
        <f t="shared" ca="1" si="56"/>
        <v>145636.73489511188</v>
      </c>
      <c r="BQ124" s="15">
        <f ca="1">Inputs!$B$20*EXP($B$10-0.5*C$7^2+C$7*AJ124)</f>
        <v>5513.2816457210993</v>
      </c>
      <c r="BR124" s="15">
        <f t="shared" ca="1" si="57"/>
        <v>5845.505031894706</v>
      </c>
      <c r="BS124" s="15">
        <f t="shared" ca="1" si="58"/>
        <v>6698.204380552721</v>
      </c>
      <c r="BT124" s="15">
        <f t="shared" ca="1" si="59"/>
        <v>12114.686058810945</v>
      </c>
      <c r="BU124" s="15">
        <f t="shared" ca="1" si="60"/>
        <v>18424.7568580152</v>
      </c>
      <c r="BV124" s="15">
        <f t="shared" ca="1" si="61"/>
        <v>34735.564457505643</v>
      </c>
      <c r="BW124" s="15">
        <f t="shared" ca="1" si="62"/>
        <v>43333.217433151032</v>
      </c>
      <c r="BX124" s="15">
        <f t="shared" ca="1" si="63"/>
        <v>54673.113808942595</v>
      </c>
      <c r="BY124" s="15">
        <f t="shared" ca="1" si="64"/>
        <v>82869.183381564988</v>
      </c>
      <c r="BZ124" s="15">
        <f t="shared" ca="1" si="65"/>
        <v>113864.39727231109</v>
      </c>
      <c r="CA124" s="15">
        <f t="shared" ca="1" si="66"/>
        <v>162482.54170387358</v>
      </c>
      <c r="CB124" s="15">
        <f ca="1">(AU124*DCF!C$10-DCF!C$5*MAX(AU124*DCF!C$10,0)-MAX(AU124-Inputs!$B$6,0)/Inputs!$B$10)*DCF!C$6</f>
        <v>1035.3157957662734</v>
      </c>
      <c r="CC124" s="15">
        <f ca="1">(AV124*DCF!D$10-DCF!D$5*MAX(AV124*DCF!D$10,0)-MAX(AV124-AU124,0)/Inputs!$B$10)*DCF!D$6</f>
        <v>1474.5793979602463</v>
      </c>
      <c r="CD124" s="15">
        <f ca="1">(AW124*DCF!E$10-DCF!E$5*MAX(AW124*DCF!E$10,0)-MAX(AW124-AV124,0)/Inputs!$B$10)*DCF!E$6</f>
        <v>1859.06470915094</v>
      </c>
      <c r="CE124" s="15">
        <f ca="1">(AX124*DCF!F$10-DCF!F$5*MAX(AX124*DCF!F$10,0)-MAX(AX124-AW124,0)/Inputs!$B$10)*DCF!F$6</f>
        <v>2423.0350478313826</v>
      </c>
      <c r="CF124" s="15">
        <f ca="1">(AY124*DCF!G$10-DCF!G$5*MAX(AY124*DCF!G$10,0)-MAX(AY124-AX124,0)/Inputs!$B$10)*DCF!G$6</f>
        <v>2707.662747532981</v>
      </c>
      <c r="CG124" s="15">
        <f ca="1">(AZ124*DCF!H$10-DCF!H$5*MAX(AZ124*DCF!H$10,0)-MAX(AZ124-AY124,0)/Inputs!$B$10)*DCF!H$6</f>
        <v>3669.6778811635622</v>
      </c>
      <c r="CH124" s="15">
        <f ca="1">(BA124*DCF!I$10-DCF!I$5*MAX(BA124*DCF!I$10,0)-MAX(BA124-AZ124,0)/Inputs!$B$10)*DCF!I$6</f>
        <v>4995.3997641889364</v>
      </c>
      <c r="CI124" s="15">
        <f ca="1">(BB124*DCF!J$10-DCF!J$5*MAX(BB124*DCF!J$10,0)-MAX(BB124-BA124,0)/Inputs!$B$10)*DCF!J$6</f>
        <v>5774.5753116825599</v>
      </c>
      <c r="CJ124" s="15">
        <f ca="1">(BC124*DCF!K$10-DCF!K$5*MAX(BC124*DCF!K$10,0)-MAX(BC124-BB124,0)/Inputs!$B$10)*DCF!K$6</f>
        <v>6812.3048397191769</v>
      </c>
      <c r="CK124" s="15">
        <f ca="1">(BD124*DCF!L$10-DCF!L$5*MAX(BD124*DCF!L$10,0)-MAX(BD124-BC124,0)/Inputs!$B$10)*DCF!L$6</f>
        <v>7930.4156603272468</v>
      </c>
      <c r="CL124" s="15">
        <f ca="1">(BE124*DCF!M$10-DCF!M$5*MAX(BE124*DCF!M$10,0)-MAX(BE124-BD124,0)/Inputs!$B$10)*DCF!M$6</f>
        <v>8475.3823793104584</v>
      </c>
      <c r="CM124" s="15">
        <f ca="1">(BF124*DCF!C$28-DCF!C$5*MAX(BF124*DCF!C$28,0)-MAX(BF124-Inputs!$B$13,0)/Inputs!$B$17)*DCF!C$6</f>
        <v>3739.1454642450935</v>
      </c>
      <c r="CN124" s="15">
        <f ca="1">(BG124*DCF!D$28-DCF!D$5*MAX(BG124*DCF!D$28,0)-MAX(BG124-BF124,0)/Inputs!$B$17)*DCF!D$6</f>
        <v>4615.1172213074069</v>
      </c>
      <c r="CO124" s="15">
        <f ca="1">(BH124*DCF!E$28-DCF!E$5*MAX(BH124*DCF!E$28,0)-MAX(BH124-BG124,0)/Inputs!$B$17)*DCF!E$6</f>
        <v>5450.9820018599412</v>
      </c>
      <c r="CP124" s="15">
        <f ca="1">(BI124*DCF!F$28-DCF!F$5*MAX(BI124*DCF!F$28,0)-MAX(BI124-BH124,0)/Inputs!$B$17)*DCF!F$6</f>
        <v>6550.0274439847908</v>
      </c>
      <c r="CQ124" s="15">
        <f ca="1">(BJ124*DCF!G$28-DCF!G$5*MAX(BJ124*DCF!G$28,0)-MAX(BJ124-BI124,0)/Inputs!$B$17)*DCF!G$6</f>
        <v>8358.3073970741407</v>
      </c>
      <c r="CR124" s="15">
        <f ca="1">(BK124*DCF!H$28-DCF!H$5*MAX(BK124*DCF!H$28,0)-MAX(BK124-BJ124,0)/Inputs!$B$17)*DCF!H$6</f>
        <v>13310.605008141652</v>
      </c>
      <c r="CS124" s="15">
        <f ca="1">(BL124*DCF!I$28-DCF!I$5*MAX(BL124*DCF!I$28,0)-MAX(BL124-BK124,0)/Inputs!$B$17)*DCF!I$6</f>
        <v>17200.503709944674</v>
      </c>
      <c r="CT124" s="15">
        <f ca="1">(BM124*DCF!J$28-DCF!J$5*MAX(BM124*DCF!J$28,0)-MAX(BM124-BL124,0)/Inputs!$B$17)*DCF!J$6</f>
        <v>19019.880431738926</v>
      </c>
      <c r="CU124" s="15">
        <f ca="1">(BN124*DCF!K$28-DCF!K$5*MAX(BN124*DCF!K$28,0)-MAX(BN124-BM124,0)/Inputs!$B$17)*DCF!K$6</f>
        <v>24248.086530524448</v>
      </c>
      <c r="CV124" s="15">
        <f ca="1">(BO124*DCF!L$28-DCF!L$5*MAX(BO124*DCF!L$28,0)-MAX(BO124-BN124,0)/Inputs!$B$17)*DCF!L$6</f>
        <v>26554.941333672519</v>
      </c>
      <c r="CW124" s="15">
        <f ca="1">(BP124*DCF!M$28-DCF!M$5*MAX(BP124*DCF!M$28,0)-MAX(BP124-BO124,0)/Inputs!$B$17)*DCF!M$6</f>
        <v>26090.512553874123</v>
      </c>
      <c r="CX124" s="15">
        <f ca="1">(BQ124*DCF!C$46-DCF!C$5*MAX(BQ124*DCF!C$46,0)-MAX(BQ124-Inputs!$B$20,0)/Inputs!$B$24)*DCF!C$6</f>
        <v>-2341.3036806381751</v>
      </c>
      <c r="CY124" s="15">
        <f ca="1">(BR124*DCF!D$46-DCF!D$5*MAX(BR124*DCF!D$46,0)-MAX(BR124-BQ124,0)/Inputs!$B$24)*DCF!D$6</f>
        <v>-1139.4483511807045</v>
      </c>
      <c r="CZ124" s="15">
        <f ca="1">(BS124*DCF!E$46-DCF!E$5*MAX(BS124*DCF!E$46,0)-MAX(BS124-BR124,0)/Inputs!$B$24)*DCF!E$6</f>
        <v>-1128.1849392483844</v>
      </c>
      <c r="DA124" s="15">
        <f ca="1">(BT124*DCF!F$46-DCF!F$5*MAX(BT124*DCF!F$46,0)-MAX(BT124-BS124,0)/Inputs!$B$24)*DCF!F$6</f>
        <v>-2854.5802407921874</v>
      </c>
      <c r="DB124" s="15">
        <f ca="1">(BU124*DCF!G$46-DCF!G$5*MAX(BU124*DCF!G$46,0)-MAX(BU124-BT124,0)/Inputs!$B$24)*DCF!G$6</f>
        <v>-2742.3555629050702</v>
      </c>
      <c r="DC124" s="15">
        <f ca="1">(BV124*DCF!H$46-DCF!H$5*MAX(BV124*DCF!H$46,0)-MAX(BV124-BU124,0)/Inputs!$B$24)*DCF!H$6</f>
        <v>-5068.4835235654027</v>
      </c>
      <c r="DD124" s="15">
        <f ca="1">(BW124*DCF!I$46-DCF!I$5*MAX(BW124*DCF!I$46,0)-MAX(BW124-BV124,0)/Inputs!$B$24)*DCF!I$6</f>
        <v>-1467.2561130574859</v>
      </c>
      <c r="DE124" s="15">
        <f ca="1">(BX124*DCF!J$46-DCF!J$5*MAX(BX124*DCF!J$46,0)-MAX(BX124-BW124,0)/Inputs!$B$24)*DCF!J$6</f>
        <v>-713.76936056483999</v>
      </c>
      <c r="DF124" s="15">
        <f ca="1">(BY124*DCF!K$46-DCF!K$5*MAX(BY124*DCF!K$46,0)-MAX(BY124-BX124,0)/Inputs!$B$24)*DCF!K$6</f>
        <v>-2173.5219045153699</v>
      </c>
      <c r="DG124" s="15">
        <f ca="1">(BZ124*DCF!L$46-DCF!L$5*MAX(BZ124*DCF!L$46,0)-MAX(BZ124-BY124,0)/Inputs!$B$24)*DCF!L$6</f>
        <v>856.59972228875961</v>
      </c>
      <c r="DH124" s="15">
        <f ca="1">(CA124*DCF!M$46-DCF!M$5*MAX(CA124*DCF!M$46,0)-MAX(CA124-BZ124,0)/Inputs!$B$24)*DCF!M$6</f>
        <v>2574.0689823015755</v>
      </c>
      <c r="DI124" s="15">
        <f ca="1">SUM(CB124:CL124)+BE124*DCF!M$10*(1+Inputs!$B$30)*(1-Inputs!$B$33)*(1-Inputs!$B$30/Inputs!$B$31)/(Inputs!$B$29-Inputs!$B$30)*DCF!M$6</f>
        <v>241217.30761577716</v>
      </c>
      <c r="DJ124" s="15">
        <f ca="1">SUM(CM124:CW124)+BP124*DCF!M$28*(1+Inputs!$B$30)*(1-Inputs!$B$33)*(1-Inputs!$B$30/Inputs!$B$31)/(Inputs!$B$29-Inputs!$B$30)*DCF!M$6</f>
        <v>695550.05450909084</v>
      </c>
      <c r="DK124" s="15">
        <f ca="1">SUM(CX124:DH124)+CA124*DCF!M$46*(1+Inputs!$B$30)*(1-Inputs!$B$33)*(1-Inputs!$B$30/Inputs!$B$31)/(Inputs!$B$29-Inputs!$B$30)*DCF!M$6</f>
        <v>235019.02178982264</v>
      </c>
      <c r="DM124" s="15">
        <f ca="1">DI124+DJ124+DK124+Inputs!$B$34+Inputs!$B$36-Inputs!$B$35</f>
        <v>1248637.3839146907</v>
      </c>
    </row>
    <row r="125" spans="1:117" x14ac:dyDescent="0.75">
      <c r="A125" s="11">
        <v>112</v>
      </c>
      <c r="C125" s="24">
        <f t="shared" ca="1" si="71"/>
        <v>2.7391407160808199</v>
      </c>
      <c r="D125" s="24">
        <f t="shared" ca="1" si="71"/>
        <v>-3.290420935055683E-2</v>
      </c>
      <c r="E125" s="24">
        <f t="shared" ca="1" si="71"/>
        <v>-1.9805724868231296</v>
      </c>
      <c r="F125" s="24">
        <f t="shared" ca="1" si="71"/>
        <v>-1.3263676949349097</v>
      </c>
      <c r="G125" s="24">
        <f t="shared" ca="1" si="71"/>
        <v>1.4862614094392634</v>
      </c>
      <c r="H125" s="24">
        <f t="shared" ca="1" si="71"/>
        <v>0.92237936704838286</v>
      </c>
      <c r="I125" s="24">
        <f t="shared" ca="1" si="71"/>
        <v>-1.2313304898149651</v>
      </c>
      <c r="J125" s="24">
        <f t="shared" ca="1" si="71"/>
        <v>0.24129231137408252</v>
      </c>
      <c r="K125" s="24">
        <f t="shared" ca="1" si="71"/>
        <v>0.64315419491826376</v>
      </c>
      <c r="L125" s="24">
        <f t="shared" ca="1" si="71"/>
        <v>-0.93254380419518479</v>
      </c>
      <c r="M125" s="24">
        <f t="shared" ca="1" si="71"/>
        <v>-0.11980445981046753</v>
      </c>
      <c r="N125" s="24">
        <f ca="1">SQRT(Inputs!$B$38)*C125+SQRT(1-Inputs!$B$38)*_xlfn.NORM.S.INV(RAND())</f>
        <v>1.9321775401646284</v>
      </c>
      <c r="O125" s="24">
        <f ca="1">SQRT(Inputs!$B$38)*D125+SQRT(1-Inputs!$B$38)*_xlfn.NORM.S.INV(RAND())</f>
        <v>-1.1938916064237279</v>
      </c>
      <c r="P125" s="24">
        <f ca="1">SQRT(Inputs!$B$38)*E125+SQRT(1-Inputs!$B$38)*_xlfn.NORM.S.INV(RAND())</f>
        <v>-0.28503422105742582</v>
      </c>
      <c r="Q125" s="24">
        <f ca="1">SQRT(Inputs!$B$38)*F125+SQRT(1-Inputs!$B$38)*_xlfn.NORM.S.INV(RAND())</f>
        <v>0.61788086965261346</v>
      </c>
      <c r="R125" s="24">
        <f ca="1">SQRT(Inputs!$B$38)*G125+SQRT(1-Inputs!$B$38)*_xlfn.NORM.S.INV(RAND())</f>
        <v>-0.95735237484628866</v>
      </c>
      <c r="S125" s="24">
        <f ca="1">SQRT(Inputs!$B$38)*H125+SQRT(1-Inputs!$B$38)*_xlfn.NORM.S.INV(RAND())</f>
        <v>0.69656819443696705</v>
      </c>
      <c r="T125" s="24">
        <f ca="1">SQRT(Inputs!$B$38)*I125+SQRT(1-Inputs!$B$38)*_xlfn.NORM.S.INV(RAND())</f>
        <v>-0.34450772227526633</v>
      </c>
      <c r="U125" s="24">
        <f ca="1">SQRT(Inputs!$B$38)*J125+SQRT(1-Inputs!$B$38)*_xlfn.NORM.S.INV(RAND())</f>
        <v>1.824067218242752</v>
      </c>
      <c r="V125" s="24">
        <f ca="1">SQRT(Inputs!$B$38)*K125+SQRT(1-Inputs!$B$38)*_xlfn.NORM.S.INV(RAND())</f>
        <v>0.48732210056734548</v>
      </c>
      <c r="W125" s="24">
        <f ca="1">SQRT(Inputs!$B$38)*L125+SQRT(1-Inputs!$B$38)*_xlfn.NORM.S.INV(RAND())</f>
        <v>0.96562796505817539</v>
      </c>
      <c r="X125" s="24">
        <f ca="1">SQRT(Inputs!$B$38)*M125+SQRT(1-Inputs!$B$38)*_xlfn.NORM.S.INV(RAND())</f>
        <v>-0.18592916041704044</v>
      </c>
      <c r="Y125" s="24">
        <f ca="1">SQRT(Inputs!$B$38)*C125+SQRT(1-Inputs!$B$38)*_xlfn.NORM.S.INV(RAND())</f>
        <v>1.8788423755738466</v>
      </c>
      <c r="Z125" s="24">
        <f ca="1">SQRT(Inputs!$B$38)*D125+SQRT(1-Inputs!$B$38)*_xlfn.NORM.S.INV(RAND())</f>
        <v>-0.93741305239198025</v>
      </c>
      <c r="AA125" s="24">
        <f ca="1">SQRT(Inputs!$B$38)*E125+SQRT(1-Inputs!$B$38)*_xlfn.NORM.S.INV(RAND())</f>
        <v>-0.69481290456306732</v>
      </c>
      <c r="AB125" s="24">
        <f ca="1">SQRT(Inputs!$B$38)*F125+SQRT(1-Inputs!$B$38)*_xlfn.NORM.S.INV(RAND())</f>
        <v>-0.35721425569940646</v>
      </c>
      <c r="AC125" s="24">
        <f ca="1">SQRT(Inputs!$B$38)*G125+SQRT(1-Inputs!$B$38)*_xlfn.NORM.S.INV(RAND())</f>
        <v>0.76257761020750903</v>
      </c>
      <c r="AD125" s="24">
        <f ca="1">SQRT(Inputs!$B$38)*H125+SQRT(1-Inputs!$B$38)*_xlfn.NORM.S.INV(RAND())</f>
        <v>0.9141766368756914</v>
      </c>
      <c r="AE125" s="24">
        <f ca="1">SQRT(Inputs!$B$38)*I125+SQRT(1-Inputs!$B$38)*_xlfn.NORM.S.INV(RAND())</f>
        <v>-1.7051551733818746</v>
      </c>
      <c r="AF125" s="24">
        <f ca="1">SQRT(Inputs!$B$38)*J125+SQRT(1-Inputs!$B$38)*_xlfn.NORM.S.INV(RAND())</f>
        <v>-0.47409222196473094</v>
      </c>
      <c r="AG125" s="24">
        <f ca="1">SQRT(Inputs!$B$38)*K125+SQRT(1-Inputs!$B$38)*_xlfn.NORM.S.INV(RAND())</f>
        <v>0.72608312034033617</v>
      </c>
      <c r="AH125" s="24">
        <f ca="1">SQRT(Inputs!$B$38)*L125+SQRT(1-Inputs!$B$38)*_xlfn.NORM.S.INV(RAND())</f>
        <v>0.22987956164529511</v>
      </c>
      <c r="AI125" s="24">
        <f ca="1">SQRT(Inputs!$B$38)*M125+SQRT(1-Inputs!$B$38)*_xlfn.NORM.S.INV(RAND())</f>
        <v>0.24981910058600731</v>
      </c>
      <c r="AJ125" s="24">
        <f ca="1">SQRT(Inputs!$B$38)*C125+SQRT(1-Inputs!$B$38)*_xlfn.NORM.S.INV(RAND())</f>
        <v>4.1197746165468008</v>
      </c>
      <c r="AK125" s="24">
        <f ca="1">SQRT(Inputs!$B$38)*D125+SQRT(1-Inputs!$B$38)*_xlfn.NORM.S.INV(RAND())</f>
        <v>-0.92448224429660275</v>
      </c>
      <c r="AL125" s="24">
        <f ca="1">SQRT(Inputs!$B$38)*E125+SQRT(1-Inputs!$B$38)*_xlfn.NORM.S.INV(RAND())</f>
        <v>-1.0346700354173775</v>
      </c>
      <c r="AM125" s="24">
        <f ca="1">SQRT(Inputs!$B$38)*F125+SQRT(1-Inputs!$B$38)*_xlfn.NORM.S.INV(RAND())</f>
        <v>-0.5764909369027551</v>
      </c>
      <c r="AN125" s="24">
        <f ca="1">SQRT(Inputs!$B$38)*G125+SQRT(1-Inputs!$B$38)*_xlfn.NORM.S.INV(RAND())</f>
        <v>1.5273783210955032</v>
      </c>
      <c r="AO125" s="24">
        <f ca="1">SQRT(Inputs!$B$38)*H125+SQRT(1-Inputs!$B$38)*_xlfn.NORM.S.INV(RAND())</f>
        <v>1.4981136898080476</v>
      </c>
      <c r="AP125" s="24">
        <f ca="1">SQRT(Inputs!$B$38)*I125+SQRT(1-Inputs!$B$38)*_xlfn.NORM.S.INV(RAND())</f>
        <v>-0.73583966676140899</v>
      </c>
      <c r="AQ125" s="24">
        <f ca="1">SQRT(Inputs!$B$38)*J125+SQRT(1-Inputs!$B$38)*_xlfn.NORM.S.INV(RAND())</f>
        <v>-1.0952252050184932</v>
      </c>
      <c r="AR125" s="24">
        <f ca="1">SQRT(Inputs!$B$38)*K125+SQRT(1-Inputs!$B$38)*_xlfn.NORM.S.INV(RAND())</f>
        <v>0.35370100396405413</v>
      </c>
      <c r="AS125" s="24">
        <f ca="1">SQRT(Inputs!$B$38)*L125+SQRT(1-Inputs!$B$38)*_xlfn.NORM.S.INV(RAND())</f>
        <v>-0.88951448813049505</v>
      </c>
      <c r="AT125" s="24">
        <f ca="1">SQRT(Inputs!$B$38)*M125+SQRT(1-Inputs!$B$38)*_xlfn.NORM.S.INV(RAND())</f>
        <v>-1.3426315703043965</v>
      </c>
      <c r="AU125" s="15">
        <f ca="1">Inputs!$B$6*EXP($B$8-0.5*C$5^2+C$5*N125)</f>
        <v>6784.3918496168735</v>
      </c>
      <c r="AV125" s="15">
        <f t="shared" ca="1" si="37"/>
        <v>6928.6657581766922</v>
      </c>
      <c r="AW125" s="15">
        <f t="shared" ca="1" si="38"/>
        <v>8129.6440384274983</v>
      </c>
      <c r="AX125" s="15">
        <f t="shared" ca="1" si="39"/>
        <v>10722.011289522326</v>
      </c>
      <c r="AY125" s="15">
        <f t="shared" ca="1" si="40"/>
        <v>11717.271124149736</v>
      </c>
      <c r="AZ125" s="15">
        <f t="shared" ca="1" si="41"/>
        <v>15473.030610094165</v>
      </c>
      <c r="BA125" s="15">
        <f t="shared" ca="1" si="42"/>
        <v>18264.471691987099</v>
      </c>
      <c r="BB125" s="15">
        <f t="shared" ca="1" si="43"/>
        <v>26845.105090321911</v>
      </c>
      <c r="BC125" s="15">
        <f t="shared" ca="1" si="44"/>
        <v>34462.01572808421</v>
      </c>
      <c r="BD125" s="15">
        <f t="shared" ca="1" si="45"/>
        <v>46209.903719378977</v>
      </c>
      <c r="BE125" s="15">
        <f t="shared" ca="1" si="46"/>
        <v>55673.481019452316</v>
      </c>
      <c r="BF125" s="15">
        <f ca="1">Inputs!$B$13*EXP($B$9-0.5*C$6^2+C$6*Y125)</f>
        <v>20073.29076432703</v>
      </c>
      <c r="BG125" s="15">
        <f t="shared" ca="1" si="47"/>
        <v>20657.087065933651</v>
      </c>
      <c r="BH125" s="15">
        <f t="shared" ca="1" si="48"/>
        <v>22491.938009714231</v>
      </c>
      <c r="BI125" s="15">
        <f t="shared" ca="1" si="49"/>
        <v>26060.526440825572</v>
      </c>
      <c r="BJ125" s="15">
        <f t="shared" ca="1" si="50"/>
        <v>35660.642619865182</v>
      </c>
      <c r="BK125" s="15">
        <f t="shared" ca="1" si="51"/>
        <v>49567.324382503655</v>
      </c>
      <c r="BL125" s="15">
        <f t="shared" ca="1" si="52"/>
        <v>48815.781976669758</v>
      </c>
      <c r="BM125" s="15">
        <f t="shared" ca="1" si="53"/>
        <v>56573.16504232648</v>
      </c>
      <c r="BN125" s="15">
        <f t="shared" ca="1" si="54"/>
        <v>75903.129172686022</v>
      </c>
      <c r="BO125" s="15">
        <f t="shared" ca="1" si="55"/>
        <v>95920.137181345155</v>
      </c>
      <c r="BP125" s="15">
        <f t="shared" ca="1" si="56"/>
        <v>121448.97034056585</v>
      </c>
      <c r="BQ125" s="15">
        <f ca="1">Inputs!$B$20*EXP($B$10-0.5*C$7^2+C$7*AJ125)</f>
        <v>18492.886465408272</v>
      </c>
      <c r="BR125" s="15">
        <f t="shared" ca="1" si="57"/>
        <v>18708.361809480342</v>
      </c>
      <c r="BS125" s="15">
        <f t="shared" ca="1" si="58"/>
        <v>19033.06310699883</v>
      </c>
      <c r="BT125" s="15">
        <f t="shared" ca="1" si="59"/>
        <v>22559.277919333024</v>
      </c>
      <c r="BU125" s="15">
        <f t="shared" ca="1" si="60"/>
        <v>45243.602625388827</v>
      </c>
      <c r="BV125" s="15">
        <f t="shared" ca="1" si="61"/>
        <v>88218.303099255383</v>
      </c>
      <c r="BW125" s="15">
        <f t="shared" ca="1" si="62"/>
        <v>105349.86959679124</v>
      </c>
      <c r="BX125" s="15">
        <f t="shared" ca="1" si="63"/>
        <v>118301.64721612608</v>
      </c>
      <c r="BY125" s="15">
        <f t="shared" ca="1" si="64"/>
        <v>177366.27008182267</v>
      </c>
      <c r="BZ125" s="15">
        <f t="shared" ca="1" si="65"/>
        <v>211326.99717598452</v>
      </c>
      <c r="CA125" s="15">
        <f t="shared" ca="1" si="66"/>
        <v>233840.9675390097</v>
      </c>
      <c r="CB125" s="15">
        <f ca="1">(AU125*DCF!C$10-DCF!C$5*MAX(AU125*DCF!C$10,0)-MAX(AU125-Inputs!$B$6,0)/Inputs!$B$10)*DCF!C$6</f>
        <v>1030.0820319869658</v>
      </c>
      <c r="CC125" s="15">
        <f ca="1">(AV125*DCF!D$10-DCF!D$5*MAX(AV125*DCF!D$10,0)-MAX(AV125-AU125,0)/Inputs!$B$10)*DCF!D$6</f>
        <v>1653.6379216999744</v>
      </c>
      <c r="CD125" s="15">
        <f ca="1">(AW125*DCF!E$10-DCF!E$5*MAX(AW125*DCF!E$10,0)-MAX(AW125-AV125,0)/Inputs!$B$10)*DCF!E$6</f>
        <v>1606.4953521940356</v>
      </c>
      <c r="CE125" s="15">
        <f ca="1">(AX125*DCF!F$10-DCF!F$5*MAX(AX125*DCF!F$10,0)-MAX(AX125-AW125,0)/Inputs!$B$10)*DCF!F$6</f>
        <v>1801.1906243823428</v>
      </c>
      <c r="CF125" s="15">
        <f ca="1">(AY125*DCF!G$10-DCF!G$5*MAX(AY125*DCF!G$10,0)-MAX(AY125-AX125,0)/Inputs!$B$10)*DCF!G$6</f>
        <v>2222.9186273724658</v>
      </c>
      <c r="CG125" s="15">
        <f ca="1">(AZ125*DCF!H$10-DCF!H$5*MAX(AZ125*DCF!H$10,0)-MAX(AZ125-AY125,0)/Inputs!$B$10)*DCF!H$6</f>
        <v>2337.1975638540248</v>
      </c>
      <c r="CH125" s="15">
        <f ca="1">(BA125*DCF!I$10-DCF!I$5*MAX(BA125*DCF!I$10,0)-MAX(BA125-AZ125,0)/Inputs!$B$10)*DCF!I$6</f>
        <v>2878.3585474817214</v>
      </c>
      <c r="CI125" s="15">
        <f ca="1">(BB125*DCF!J$10-DCF!J$5*MAX(BB125*DCF!J$10,0)-MAX(BB125-BA125,0)/Inputs!$B$10)*DCF!J$6</f>
        <v>3306.4287288213059</v>
      </c>
      <c r="CJ125" s="15">
        <f ca="1">(BC125*DCF!K$10-DCF!K$5*MAX(BC125*DCF!K$10,0)-MAX(BC125-BB125,0)/Inputs!$B$10)*DCF!K$6</f>
        <v>4481.5795304621788</v>
      </c>
      <c r="CK125" s="15">
        <f ca="1">(BD125*DCF!L$10-DCF!L$5*MAX(BD125*DCF!L$10,0)-MAX(BD125-BC125,0)/Inputs!$B$10)*DCF!L$6</f>
        <v>5450.1400747365788</v>
      </c>
      <c r="CL125" s="15">
        <f ca="1">(BE125*DCF!M$10-DCF!M$5*MAX(BE125*DCF!M$10,0)-MAX(BE125-BD125,0)/Inputs!$B$10)*DCF!M$6</f>
        <v>6725.7228293008384</v>
      </c>
      <c r="CM125" s="15">
        <f ca="1">(BF125*DCF!C$28-DCF!C$5*MAX(BF125*DCF!C$28,0)-MAX(BF125-Inputs!$B$13,0)/Inputs!$B$17)*DCF!C$6</f>
        <v>4120.1649280100801</v>
      </c>
      <c r="CN125" s="15">
        <f ca="1">(BG125*DCF!D$28-DCF!D$5*MAX(BG125*DCF!D$28,0)-MAX(BG125-BF125,0)/Inputs!$B$17)*DCF!D$6</f>
        <v>5959.438054083359</v>
      </c>
      <c r="CO125" s="15">
        <f ca="1">(BH125*DCF!E$28-DCF!E$5*MAX(BH125*DCF!E$28,0)-MAX(BH125-BG125,0)/Inputs!$B$17)*DCF!E$6</f>
        <v>6008.4934810777577</v>
      </c>
      <c r="CP125" s="15">
        <f ca="1">(BI125*DCF!F$28-DCF!F$5*MAX(BI125*DCF!F$28,0)-MAX(BI125-BH125,0)/Inputs!$B$17)*DCF!F$6</f>
        <v>6425.0285422142697</v>
      </c>
      <c r="CQ125" s="15">
        <f ca="1">(BJ125*DCF!G$28-DCF!G$5*MAX(BJ125*DCF!G$28,0)-MAX(BJ125-BI125,0)/Inputs!$B$17)*DCF!G$6</f>
        <v>7637.7795804934021</v>
      </c>
      <c r="CR125" s="15">
        <f ca="1">(BK125*DCF!H$28-DCF!H$5*MAX(BK125*DCF!H$28,0)-MAX(BK125-BJ125,0)/Inputs!$B$17)*DCF!H$6</f>
        <v>10097.83810756646</v>
      </c>
      <c r="CS125" s="15">
        <f ca="1">(BL125*DCF!I$28-DCF!I$5*MAX(BL125*DCF!I$28,0)-MAX(BL125-BK125,0)/Inputs!$B$17)*DCF!I$6</f>
        <v>11479.179390125868</v>
      </c>
      <c r="CT125" s="15">
        <f ca="1">(BM125*DCF!J$28-DCF!J$5*MAX(BM125*DCF!J$28,0)-MAX(BM125-BL125,0)/Inputs!$B$17)*DCF!J$6</f>
        <v>11591.946680497953</v>
      </c>
      <c r="CU125" s="15">
        <f ca="1">(BN125*DCF!K$28-DCF!K$5*MAX(BN125*DCF!K$28,0)-MAX(BN125-BM125,0)/Inputs!$B$17)*DCF!K$6</f>
        <v>13661.805081419483</v>
      </c>
      <c r="CV125" s="15">
        <f ca="1">(BO125*DCF!L$28-DCF!L$5*MAX(BO125*DCF!L$28,0)-MAX(BO125-BN125,0)/Inputs!$B$17)*DCF!L$6</f>
        <v>16873.122884978209</v>
      </c>
      <c r="CW125" s="15">
        <f ca="1">(BP125*DCF!M$28-DCF!M$5*MAX(BP125*DCF!M$28,0)-MAX(BP125-BO125,0)/Inputs!$B$17)*DCF!M$6</f>
        <v>20182.213648263958</v>
      </c>
      <c r="CX125" s="15">
        <f ca="1">(BQ125*DCF!C$46-DCF!C$5*MAX(BQ125*DCF!C$46,0)-MAX(BQ125-Inputs!$B$20,0)/Inputs!$B$24)*DCF!C$6</f>
        <v>-11334.101477188178</v>
      </c>
      <c r="CY125" s="15">
        <f ca="1">(BR125*DCF!D$46-DCF!D$5*MAX(BR125*DCF!D$46,0)-MAX(BR125-BQ125,0)/Inputs!$B$24)*DCF!D$6</f>
        <v>-3285.0226169489229</v>
      </c>
      <c r="CZ125" s="15">
        <f ca="1">(BS125*DCF!E$46-DCF!E$5*MAX(BS125*DCF!E$46,0)-MAX(BS125-BR125,0)/Inputs!$B$24)*DCF!E$6</f>
        <v>-2378.6811640482179</v>
      </c>
      <c r="DA125" s="15">
        <f ca="1">(BT125*DCF!F$46-DCF!F$5*MAX(BT125*DCF!F$46,0)-MAX(BT125-BS125,0)/Inputs!$B$24)*DCF!F$6</f>
        <v>-2926.9155340456214</v>
      </c>
      <c r="DB125" s="15">
        <f ca="1">(BU125*DCF!G$46-DCF!G$5*MAX(BU125*DCF!G$46,0)-MAX(BU125-BT125,0)/Inputs!$B$24)*DCF!G$6</f>
        <v>-9152.4640454600649</v>
      </c>
      <c r="DC125" s="15">
        <f ca="1">(BV125*DCF!H$46-DCF!H$5*MAX(BV125*DCF!H$46,0)-MAX(BV125-BU125,0)/Inputs!$B$24)*DCF!H$6</f>
        <v>-13354.124861895594</v>
      </c>
      <c r="DD125" s="15">
        <f ca="1">(BW125*DCF!I$46-DCF!I$5*MAX(BW125*DCF!I$46,0)-MAX(BW125-BV125,0)/Inputs!$B$24)*DCF!I$6</f>
        <v>-2484.7139284583118</v>
      </c>
      <c r="DE125" s="15">
        <f ca="1">(BX125*DCF!J$46-DCF!J$5*MAX(BX125*DCF!J$46,0)-MAX(BX125-BW125,0)/Inputs!$B$24)*DCF!J$6</f>
        <v>1527.8270388690307</v>
      </c>
      <c r="DF125" s="15">
        <f ca="1">(BY125*DCF!K$46-DCF!K$5*MAX(BY125*DCF!K$46,0)-MAX(BY125-BX125,0)/Inputs!$B$24)*DCF!K$6</f>
        <v>-4337.5065264972609</v>
      </c>
      <c r="DG125" s="15">
        <f ca="1">(BZ125*DCF!L$46-DCF!L$5*MAX(BZ125*DCF!L$46,0)-MAX(BZ125-BY125,0)/Inputs!$B$24)*DCF!L$6</f>
        <v>6922.633674541391</v>
      </c>
      <c r="DH125" s="15">
        <f ca="1">(CA125*DCF!M$46-DCF!M$5*MAX(CA125*DCF!M$46,0)-MAX(CA125-BZ125,0)/Inputs!$B$24)*DCF!M$6</f>
        <v>13625.528846189956</v>
      </c>
      <c r="DI125" s="15">
        <f ca="1">SUM(CB125:CL125)+BE125*DCF!M$10*(1+Inputs!$B$30)*(1-Inputs!$B$33)*(1-Inputs!$B$30/Inputs!$B$31)/(Inputs!$B$29-Inputs!$B$30)*DCF!M$6</f>
        <v>188433.78571499913</v>
      </c>
      <c r="DJ125" s="15">
        <f ca="1">SUM(CM125:CW125)+BP125*DCF!M$28*(1+Inputs!$B$30)*(1-Inputs!$B$33)*(1-Inputs!$B$30/Inputs!$B$31)/(Inputs!$B$29-Inputs!$B$30)*DCF!M$6</f>
        <v>564695.79765095341</v>
      </c>
      <c r="DK125" s="15">
        <f ca="1">SUM(CX125:DH125)+CA125*DCF!M$46*(1+Inputs!$B$30)*(1-Inputs!$B$33)*(1-Inputs!$B$30/Inputs!$B$31)/(Inputs!$B$29-Inputs!$B$30)*DCF!M$6</f>
        <v>334368.29545380129</v>
      </c>
      <c r="DM125" s="15">
        <f ca="1">DI125+DJ125+DK125+Inputs!$B$34+Inputs!$B$36-Inputs!$B$35</f>
        <v>1164348.8788197539</v>
      </c>
    </row>
    <row r="126" spans="1:117" x14ac:dyDescent="0.75">
      <c r="A126" s="11">
        <v>113</v>
      </c>
      <c r="C126" s="24">
        <f t="shared" ca="1" si="71"/>
        <v>0.4874738335141881</v>
      </c>
      <c r="D126" s="24">
        <f t="shared" ca="1" si="71"/>
        <v>-0.45361855298352322</v>
      </c>
      <c r="E126" s="24">
        <f t="shared" ca="1" si="71"/>
        <v>0.54861186506358284</v>
      </c>
      <c r="F126" s="24">
        <f t="shared" ca="1" si="71"/>
        <v>0.97156377004656713</v>
      </c>
      <c r="G126" s="24">
        <f t="shared" ca="1" si="71"/>
        <v>-0.19916210019507502</v>
      </c>
      <c r="H126" s="24">
        <f t="shared" ca="1" si="71"/>
        <v>2.5750369632462671</v>
      </c>
      <c r="I126" s="24">
        <f t="shared" ca="1" si="71"/>
        <v>0.86113634257185412</v>
      </c>
      <c r="J126" s="24">
        <f t="shared" ca="1" si="71"/>
        <v>1.1121658333099791</v>
      </c>
      <c r="K126" s="24">
        <f t="shared" ca="1" si="71"/>
        <v>-1.4553331681683819</v>
      </c>
      <c r="L126" s="24">
        <f t="shared" ca="1" si="71"/>
        <v>-2.3095687942737544E-2</v>
      </c>
      <c r="M126" s="24">
        <f t="shared" ca="1" si="71"/>
        <v>1.7084566604666227</v>
      </c>
      <c r="N126" s="24">
        <f ca="1">SQRT(Inputs!$B$38)*C126+SQRT(1-Inputs!$B$38)*_xlfn.NORM.S.INV(RAND())</f>
        <v>1.7073737106821902</v>
      </c>
      <c r="O126" s="24">
        <f ca="1">SQRT(Inputs!$B$38)*D126+SQRT(1-Inputs!$B$38)*_xlfn.NORM.S.INV(RAND())</f>
        <v>-1.1692037758293639</v>
      </c>
      <c r="P126" s="24">
        <f ca="1">SQRT(Inputs!$B$38)*E126+SQRT(1-Inputs!$B$38)*_xlfn.NORM.S.INV(RAND())</f>
        <v>-1.0717111085677486</v>
      </c>
      <c r="Q126" s="24">
        <f ca="1">SQRT(Inputs!$B$38)*F126+SQRT(1-Inputs!$B$38)*_xlfn.NORM.S.INV(RAND())</f>
        <v>1.8641358357865108</v>
      </c>
      <c r="R126" s="24">
        <f ca="1">SQRT(Inputs!$B$38)*G126+SQRT(1-Inputs!$B$38)*_xlfn.NORM.S.INV(RAND())</f>
        <v>1.3200884648626843E-2</v>
      </c>
      <c r="S126" s="24">
        <f ca="1">SQRT(Inputs!$B$38)*H126+SQRT(1-Inputs!$B$38)*_xlfn.NORM.S.INV(RAND())</f>
        <v>1.1245131264064905</v>
      </c>
      <c r="T126" s="24">
        <f ca="1">SQRT(Inputs!$B$38)*I126+SQRT(1-Inputs!$B$38)*_xlfn.NORM.S.INV(RAND())</f>
        <v>0.95729840217517626</v>
      </c>
      <c r="U126" s="24">
        <f ca="1">SQRT(Inputs!$B$38)*J126+SQRT(1-Inputs!$B$38)*_xlfn.NORM.S.INV(RAND())</f>
        <v>-0.22760205708192138</v>
      </c>
      <c r="V126" s="24">
        <f ca="1">SQRT(Inputs!$B$38)*K126+SQRT(1-Inputs!$B$38)*_xlfn.NORM.S.INV(RAND())</f>
        <v>-1.0769541296854461</v>
      </c>
      <c r="W126" s="24">
        <f ca="1">SQRT(Inputs!$B$38)*L126+SQRT(1-Inputs!$B$38)*_xlfn.NORM.S.INV(RAND())</f>
        <v>-1.0371800361738304</v>
      </c>
      <c r="X126" s="24">
        <f ca="1">SQRT(Inputs!$B$38)*M126+SQRT(1-Inputs!$B$38)*_xlfn.NORM.S.INV(RAND())</f>
        <v>1.0917954881387519</v>
      </c>
      <c r="Y126" s="24">
        <f ca="1">SQRT(Inputs!$B$38)*C126+SQRT(1-Inputs!$B$38)*_xlfn.NORM.S.INV(RAND())</f>
        <v>0.28507046494905669</v>
      </c>
      <c r="Z126" s="24">
        <f ca="1">SQRT(Inputs!$B$38)*D126+SQRT(1-Inputs!$B$38)*_xlfn.NORM.S.INV(RAND())</f>
        <v>-1.076922068660813</v>
      </c>
      <c r="AA126" s="24">
        <f ca="1">SQRT(Inputs!$B$38)*E126+SQRT(1-Inputs!$B$38)*_xlfn.NORM.S.INV(RAND())</f>
        <v>-1.5350303754936243</v>
      </c>
      <c r="AB126" s="24">
        <f ca="1">SQRT(Inputs!$B$38)*F126+SQRT(1-Inputs!$B$38)*_xlfn.NORM.S.INV(RAND())</f>
        <v>1.6230707855371875</v>
      </c>
      <c r="AC126" s="24">
        <f ca="1">SQRT(Inputs!$B$38)*G126+SQRT(1-Inputs!$B$38)*_xlfn.NORM.S.INV(RAND())</f>
        <v>5.4199965263334718E-2</v>
      </c>
      <c r="AD126" s="24">
        <f ca="1">SQRT(Inputs!$B$38)*H126+SQRT(1-Inputs!$B$38)*_xlfn.NORM.S.INV(RAND())</f>
        <v>2.0515362778127484</v>
      </c>
      <c r="AE126" s="24">
        <f ca="1">SQRT(Inputs!$B$38)*I126+SQRT(1-Inputs!$B$38)*_xlfn.NORM.S.INV(RAND())</f>
        <v>-1.2482864720263829</v>
      </c>
      <c r="AF126" s="24">
        <f ca="1">SQRT(Inputs!$B$38)*J126+SQRT(1-Inputs!$B$38)*_xlfn.NORM.S.INV(RAND())</f>
        <v>0.73849278927135742</v>
      </c>
      <c r="AG126" s="24">
        <f ca="1">SQRT(Inputs!$B$38)*K126+SQRT(1-Inputs!$B$38)*_xlfn.NORM.S.INV(RAND())</f>
        <v>-0.89088647881852678</v>
      </c>
      <c r="AH126" s="24">
        <f ca="1">SQRT(Inputs!$B$38)*L126+SQRT(1-Inputs!$B$38)*_xlfn.NORM.S.INV(RAND())</f>
        <v>0.76008786053717203</v>
      </c>
      <c r="AI126" s="24">
        <f ca="1">SQRT(Inputs!$B$38)*M126+SQRT(1-Inputs!$B$38)*_xlfn.NORM.S.INV(RAND())</f>
        <v>1.5646272991313757</v>
      </c>
      <c r="AJ126" s="24">
        <f ca="1">SQRT(Inputs!$B$38)*C126+SQRT(1-Inputs!$B$38)*_xlfn.NORM.S.INV(RAND())</f>
        <v>0.34087553304488749</v>
      </c>
      <c r="AK126" s="24">
        <f ca="1">SQRT(Inputs!$B$38)*D126+SQRT(1-Inputs!$B$38)*_xlfn.NORM.S.INV(RAND())</f>
        <v>0.6269671024599105</v>
      </c>
      <c r="AL126" s="24">
        <f ca="1">SQRT(Inputs!$B$38)*E126+SQRT(1-Inputs!$B$38)*_xlfn.NORM.S.INV(RAND())</f>
        <v>-1.1138392113916609</v>
      </c>
      <c r="AM126" s="24">
        <f ca="1">SQRT(Inputs!$B$38)*F126+SQRT(1-Inputs!$B$38)*_xlfn.NORM.S.INV(RAND())</f>
        <v>0.130523516920591</v>
      </c>
      <c r="AN126" s="24">
        <f ca="1">SQRT(Inputs!$B$38)*G126+SQRT(1-Inputs!$B$38)*_xlfn.NORM.S.INV(RAND())</f>
        <v>2.0030129774448957</v>
      </c>
      <c r="AO126" s="24">
        <f ca="1">SQRT(Inputs!$B$38)*H126+SQRT(1-Inputs!$B$38)*_xlfn.NORM.S.INV(RAND())</f>
        <v>2.3110790002717083</v>
      </c>
      <c r="AP126" s="24">
        <f ca="1">SQRT(Inputs!$B$38)*I126+SQRT(1-Inputs!$B$38)*_xlfn.NORM.S.INV(RAND())</f>
        <v>1.257032139999001</v>
      </c>
      <c r="AQ126" s="24">
        <f ca="1">SQRT(Inputs!$B$38)*J126+SQRT(1-Inputs!$B$38)*_xlfn.NORM.S.INV(RAND())</f>
        <v>0.94513880167965336</v>
      </c>
      <c r="AR126" s="24">
        <f ca="1">SQRT(Inputs!$B$38)*K126+SQRT(1-Inputs!$B$38)*_xlfn.NORM.S.INV(RAND())</f>
        <v>-0.48922592991181452</v>
      </c>
      <c r="AS126" s="24">
        <f ca="1">SQRT(Inputs!$B$38)*L126+SQRT(1-Inputs!$B$38)*_xlfn.NORM.S.INV(RAND())</f>
        <v>1.0525875600882715</v>
      </c>
      <c r="AT126" s="24">
        <f ca="1">SQRT(Inputs!$B$38)*M126+SQRT(1-Inputs!$B$38)*_xlfn.NORM.S.INV(RAND())</f>
        <v>0.62517745669200497</v>
      </c>
      <c r="AU126" s="15">
        <f ca="1">Inputs!$B$6*EXP($B$8-0.5*C$5^2+C$5*N126)</f>
        <v>6541.9479346375529</v>
      </c>
      <c r="AV126" s="15">
        <f t="shared" ca="1" si="37"/>
        <v>6705.3618158953841</v>
      </c>
      <c r="AW126" s="15">
        <f t="shared" ca="1" si="38"/>
        <v>7075.5802826865111</v>
      </c>
      <c r="AX126" s="15">
        <f t="shared" ca="1" si="39"/>
        <v>10903.995927990236</v>
      </c>
      <c r="AY126" s="15">
        <f t="shared" ca="1" si="40"/>
        <v>13346.356153029394</v>
      </c>
      <c r="AZ126" s="15">
        <f t="shared" ca="1" si="41"/>
        <v>18474.715701901176</v>
      </c>
      <c r="BA126" s="15">
        <f t="shared" ca="1" si="42"/>
        <v>24990.828551691993</v>
      </c>
      <c r="BB126" s="15">
        <f t="shared" ca="1" si="43"/>
        <v>29906.583277926722</v>
      </c>
      <c r="BC126" s="15">
        <f t="shared" ca="1" si="44"/>
        <v>33011.416217402009</v>
      </c>
      <c r="BD126" s="15">
        <f t="shared" ca="1" si="45"/>
        <v>36703.061306861004</v>
      </c>
      <c r="BE126" s="15">
        <f t="shared" ca="1" si="46"/>
        <v>49677.172359435703</v>
      </c>
      <c r="BF126" s="15">
        <f ca="1">Inputs!$B$13*EXP($B$9-0.5*C$6^2+C$6*Y126)</f>
        <v>14635.184304222323</v>
      </c>
      <c r="BG126" s="15">
        <f t="shared" ca="1" si="47"/>
        <v>14686.432011320465</v>
      </c>
      <c r="BH126" s="15">
        <f t="shared" ca="1" si="48"/>
        <v>13910.810442432839</v>
      </c>
      <c r="BI126" s="15">
        <f t="shared" ca="1" si="49"/>
        <v>21861.684560063251</v>
      </c>
      <c r="BJ126" s="15">
        <f t="shared" ca="1" si="50"/>
        <v>27011.20900937292</v>
      </c>
      <c r="BK126" s="15">
        <f t="shared" ca="1" si="51"/>
        <v>43832.696325045246</v>
      </c>
      <c r="BL126" s="15">
        <f t="shared" ca="1" si="52"/>
        <v>45801.105131699711</v>
      </c>
      <c r="BM126" s="15">
        <f t="shared" ca="1" si="53"/>
        <v>61708.755155295745</v>
      </c>
      <c r="BN126" s="15">
        <f t="shared" ca="1" si="54"/>
        <v>68209.102294816708</v>
      </c>
      <c r="BO126" s="15">
        <f t="shared" ca="1" si="55"/>
        <v>91676.638540672546</v>
      </c>
      <c r="BP126" s="15">
        <f t="shared" ca="1" si="56"/>
        <v>134721.38508027096</v>
      </c>
      <c r="BQ126" s="15">
        <f ca="1">Inputs!$B$20*EXP($B$10-0.5*C$7^2+C$7*AJ126)</f>
        <v>4840.7809311309948</v>
      </c>
      <c r="BR126" s="15">
        <f t="shared" ca="1" si="57"/>
        <v>8015.4409109032349</v>
      </c>
      <c r="BS126" s="15">
        <f t="shared" ca="1" si="58"/>
        <v>7971.23333877403</v>
      </c>
      <c r="BT126" s="15">
        <f t="shared" ca="1" si="59"/>
        <v>11373.438756320542</v>
      </c>
      <c r="BU126" s="15">
        <f t="shared" ca="1" si="60"/>
        <v>25592.128334894391</v>
      </c>
      <c r="BV126" s="15">
        <f t="shared" ca="1" si="61"/>
        <v>59931.239892107835</v>
      </c>
      <c r="BW126" s="15">
        <f t="shared" ca="1" si="62"/>
        <v>109121.30478540539</v>
      </c>
      <c r="BX126" s="15">
        <f t="shared" ca="1" si="63"/>
        <v>184463.41331066264</v>
      </c>
      <c r="BY126" s="15">
        <f t="shared" ca="1" si="64"/>
        <v>235369.73135157314</v>
      </c>
      <c r="BZ126" s="15">
        <f t="shared" ca="1" si="65"/>
        <v>400763.47249264311</v>
      </c>
      <c r="CA126" s="15">
        <f t="shared" ca="1" si="66"/>
        <v>629098.09717036085</v>
      </c>
      <c r="CB126" s="15">
        <f ca="1">(AU126*DCF!C$10-DCF!C$5*MAX(AU126*DCF!C$10,0)-MAX(AU126-Inputs!$B$6,0)/Inputs!$B$10)*DCF!C$6</f>
        <v>1031.8107003141715</v>
      </c>
      <c r="CC126" s="15">
        <f ca="1">(AV126*DCF!D$10-DCF!D$5*MAX(AV126*DCF!D$10,0)-MAX(AV126-AU126,0)/Inputs!$B$10)*DCF!D$6</f>
        <v>1594.5423171897166</v>
      </c>
      <c r="CD126" s="15">
        <f ca="1">(AW126*DCF!E$10-DCF!E$5*MAX(AW126*DCF!E$10,0)-MAX(AW126-AV126,0)/Inputs!$B$10)*DCF!E$6</f>
        <v>1550.2503234247411</v>
      </c>
      <c r="CE126" s="15">
        <f ca="1">(AX126*DCF!F$10-DCF!F$5*MAX(AX126*DCF!F$10,0)-MAX(AX126-AW126,0)/Inputs!$B$10)*DCF!F$6</f>
        <v>1583.7265553329278</v>
      </c>
      <c r="CF126" s="15">
        <f ca="1">(AY126*DCF!G$10-DCF!G$5*MAX(AY126*DCF!G$10,0)-MAX(AY126-AX126,0)/Inputs!$B$10)*DCF!G$6</f>
        <v>2280.4173569613854</v>
      </c>
      <c r="CG126" s="15">
        <f ca="1">(AZ126*DCF!H$10-DCF!H$5*MAX(AZ126*DCF!H$10,0)-MAX(AZ126-AY126,0)/Inputs!$B$10)*DCF!H$6</f>
        <v>2676.2471292002601</v>
      </c>
      <c r="CH126" s="15">
        <f ca="1">(BA126*DCF!I$10-DCF!I$5*MAX(BA126*DCF!I$10,0)-MAX(BA126-AZ126,0)/Inputs!$B$10)*DCF!I$6</f>
        <v>3496.0418968685217</v>
      </c>
      <c r="CI126" s="15">
        <f ca="1">(BB126*DCF!J$10-DCF!J$5*MAX(BB126*DCF!J$10,0)-MAX(BB126-BA126,0)/Inputs!$B$10)*DCF!J$6</f>
        <v>4387.1374598405873</v>
      </c>
      <c r="CJ126" s="15">
        <f ca="1">(BC126*DCF!K$10-DCF!K$5*MAX(BC126*DCF!K$10,0)-MAX(BC126-BB126,0)/Inputs!$B$10)*DCF!K$6</f>
        <v>4879.6784973237263</v>
      </c>
      <c r="CK126" s="15">
        <f ca="1">(BD126*DCF!L$10-DCF!L$5*MAX(BD126*DCF!L$10,0)-MAX(BD126-BC126,0)/Inputs!$B$10)*DCF!L$6</f>
        <v>5058.1301062784878</v>
      </c>
      <c r="CL126" s="15">
        <f ca="1">(BE126*DCF!M$10-DCF!M$5*MAX(BE126*DCF!M$10,0)-MAX(BE126-BD126,0)/Inputs!$B$10)*DCF!M$6</f>
        <v>5460.19535437386</v>
      </c>
      <c r="CM126" s="15">
        <f ca="1">(BF126*DCF!C$28-DCF!C$5*MAX(BF126*DCF!C$28,0)-MAX(BF126-Inputs!$B$13,0)/Inputs!$B$17)*DCF!C$6</f>
        <v>3716.404232310133</v>
      </c>
      <c r="CN126" s="15">
        <f ca="1">(BG126*DCF!D$28-DCF!D$5*MAX(BG126*DCF!D$28,0)-MAX(BG126-BF126,0)/Inputs!$B$17)*DCF!D$6</f>
        <v>4314.5594668048107</v>
      </c>
      <c r="CO126" s="15">
        <f ca="1">(BH126*DCF!E$28-DCF!E$5*MAX(BH126*DCF!E$28,0)-MAX(BH126-BG126,0)/Inputs!$B$17)*DCF!E$6</f>
        <v>3939.7892193563584</v>
      </c>
      <c r="CP126" s="15">
        <f ca="1">(BI126*DCF!F$28-DCF!F$5*MAX(BI126*DCF!F$28,0)-MAX(BI126-BH126,0)/Inputs!$B$17)*DCF!F$6</f>
        <v>4487.2891961638697</v>
      </c>
      <c r="CQ126" s="15">
        <f ca="1">(BJ126*DCF!G$28-DCF!G$5*MAX(BJ126*DCF!G$28,0)-MAX(BJ126-BI126,0)/Inputs!$B$17)*DCF!G$6</f>
        <v>6142.163969650197</v>
      </c>
      <c r="CR126" s="15">
        <f ca="1">(BK126*DCF!H$28-DCF!H$5*MAX(BK126*DCF!H$28,0)-MAX(BK126-BJ126,0)/Inputs!$B$17)*DCF!H$6</f>
        <v>8226.7223372167173</v>
      </c>
      <c r="CS126" s="15">
        <f ca="1">(BL126*DCF!I$28-DCF!I$5*MAX(BL126*DCF!I$28,0)-MAX(BL126-BK126,0)/Inputs!$B$17)*DCF!I$6</f>
        <v>10487.74196445001</v>
      </c>
      <c r="CT126" s="15">
        <f ca="1">(BM126*DCF!J$28-DCF!J$5*MAX(BM126*DCF!J$28,0)-MAX(BM126-BL126,0)/Inputs!$B$17)*DCF!J$6</f>
        <v>11656.950793629672</v>
      </c>
      <c r="CU126" s="15">
        <f ca="1">(BN126*DCF!K$28-DCF!K$5*MAX(BN126*DCF!K$28,0)-MAX(BN126-BM126,0)/Inputs!$B$17)*DCF!K$6</f>
        <v>13608.412802143339</v>
      </c>
      <c r="CV126" s="15">
        <f ca="1">(BO126*DCF!L$28-DCF!L$5*MAX(BO126*DCF!L$28,0)-MAX(BO126-BN126,0)/Inputs!$B$17)*DCF!L$6</f>
        <v>15636.022811919704</v>
      </c>
      <c r="CW126" s="15">
        <f ca="1">(BP126*DCF!M$28-DCF!M$5*MAX(BP126*DCF!M$28,0)-MAX(BP126-BO126,0)/Inputs!$B$17)*DCF!M$6</f>
        <v>20848.521029622494</v>
      </c>
      <c r="CX126" s="15">
        <f ca="1">(BQ126*DCF!C$46-DCF!C$5*MAX(BQ126*DCF!C$46,0)-MAX(BQ126-Inputs!$B$20,0)/Inputs!$B$24)*DCF!C$6</f>
        <v>-1875.3678506681256</v>
      </c>
      <c r="CY126" s="15">
        <f ca="1">(BR126*DCF!D$46-DCF!D$5*MAX(BR126*DCF!D$46,0)-MAX(BR126-BQ126,0)/Inputs!$B$24)*DCF!D$6</f>
        <v>-2722.6499022912421</v>
      </c>
      <c r="CZ126" s="15">
        <f ca="1">(BS126*DCF!E$46-DCF!E$5*MAX(BS126*DCF!E$46,0)-MAX(BS126-BR126,0)/Inputs!$B$24)*DCF!E$6</f>
        <v>-942.61222126855216</v>
      </c>
      <c r="DA126" s="15">
        <f ca="1">(BT126*DCF!F$46-DCF!F$5*MAX(BT126*DCF!F$46,0)-MAX(BT126-BS126,0)/Inputs!$B$24)*DCF!F$6</f>
        <v>-2067.1362630467561</v>
      </c>
      <c r="DB126" s="15">
        <f ca="1">(BU126*DCF!G$46-DCF!G$5*MAX(BU126*DCF!G$46,0)-MAX(BU126-BT126,0)/Inputs!$B$24)*DCF!G$6</f>
        <v>-5643.754880542403</v>
      </c>
      <c r="DC126" s="15">
        <f ca="1">(BV126*DCF!H$46-DCF!H$5*MAX(BV126*DCF!H$46,0)-MAX(BV126-BU126,0)/Inputs!$B$24)*DCF!H$6</f>
        <v>-10670.668517176791</v>
      </c>
      <c r="DD126" s="15">
        <f ca="1">(BW126*DCF!I$46-DCF!I$5*MAX(BW126*DCF!I$46,0)-MAX(BW126-BV126,0)/Inputs!$B$24)*DCF!I$6</f>
        <v>-11600.365860038881</v>
      </c>
      <c r="DE126" s="15">
        <f ca="1">(BX126*DCF!J$46-DCF!J$5*MAX(BX126*DCF!J$46,0)-MAX(BX126-BW126,0)/Inputs!$B$24)*DCF!J$6</f>
        <v>-12241.766329030304</v>
      </c>
      <c r="DF126" s="15">
        <f ca="1">(BY126*DCF!K$46-DCF!K$5*MAX(BY126*DCF!K$46,0)-MAX(BY126-BX126,0)/Inputs!$B$24)*DCF!K$6</f>
        <v>974.41188237287736</v>
      </c>
      <c r="DG126" s="15">
        <f ca="1">(BZ126*DCF!L$46-DCF!L$5*MAX(BZ126*DCF!L$46,0)-MAX(BZ126-BY126,0)/Inputs!$B$24)*DCF!L$6</f>
        <v>-9726.2269482419269</v>
      </c>
      <c r="DH126" s="15">
        <f ca="1">(CA126*DCF!M$46-DCF!M$5*MAX(CA126*DCF!M$46,0)-MAX(CA126-BZ126,0)/Inputs!$B$24)*DCF!M$6</f>
        <v>1584.0526338719815</v>
      </c>
      <c r="DI126" s="15">
        <f ca="1">SUM(CB126:CL126)+BE126*DCF!M$10*(1+Inputs!$B$30)*(1-Inputs!$B$33)*(1-Inputs!$B$30/Inputs!$B$31)/(Inputs!$B$29-Inputs!$B$30)*DCF!M$6</f>
        <v>172250.40528601562</v>
      </c>
      <c r="DJ126" s="15">
        <f ca="1">SUM(CM126:CW126)+BP126*DCF!M$28*(1+Inputs!$B$30)*(1-Inputs!$B$33)*(1-Inputs!$B$30/Inputs!$B$31)/(Inputs!$B$29-Inputs!$B$30)*DCF!M$6</f>
        <v>602973.10606897611</v>
      </c>
      <c r="DK126" s="15">
        <f ca="1">SUM(CX126:DH126)+CA126*DCF!M$46*(1+Inputs!$B$30)*(1-Inputs!$B$33)*(1-Inputs!$B$30/Inputs!$B$31)/(Inputs!$B$29-Inputs!$B$30)*DCF!M$6</f>
        <v>917728.09540295671</v>
      </c>
      <c r="DM126" s="15">
        <f ca="1">DI126+DJ126+DK126+Inputs!$B$34+Inputs!$B$36-Inputs!$B$35</f>
        <v>1769802.6067579484</v>
      </c>
    </row>
    <row r="127" spans="1:117" x14ac:dyDescent="0.75">
      <c r="A127" s="11">
        <v>114</v>
      </c>
      <c r="C127" s="24">
        <f t="shared" ca="1" si="71"/>
        <v>0.54167097534368258</v>
      </c>
      <c r="D127" s="24">
        <f t="shared" ca="1" si="71"/>
        <v>0.81418546091079946</v>
      </c>
      <c r="E127" s="24">
        <f t="shared" ca="1" si="71"/>
        <v>-0.84434121269051776</v>
      </c>
      <c r="F127" s="24">
        <f t="shared" ca="1" si="71"/>
        <v>0.28494372797533296</v>
      </c>
      <c r="G127" s="24">
        <f t="shared" ca="1" si="71"/>
        <v>0.82236373536993612</v>
      </c>
      <c r="H127" s="24">
        <f t="shared" ca="1" si="71"/>
        <v>0.57534940226859899</v>
      </c>
      <c r="I127" s="24">
        <f t="shared" ca="1" si="71"/>
        <v>-0.81754635356298377</v>
      </c>
      <c r="J127" s="24">
        <f t="shared" ca="1" si="71"/>
        <v>-0.96695594632540005</v>
      </c>
      <c r="K127" s="24">
        <f t="shared" ca="1" si="71"/>
        <v>-2.102058345568536</v>
      </c>
      <c r="L127" s="24">
        <f t="shared" ca="1" si="71"/>
        <v>0.39795990830830347</v>
      </c>
      <c r="M127" s="24">
        <f t="shared" ca="1" si="71"/>
        <v>-1.2018843291807393</v>
      </c>
      <c r="N127" s="24">
        <f ca="1">SQRT(Inputs!$B$38)*C127+SQRT(1-Inputs!$B$38)*_xlfn.NORM.S.INV(RAND())</f>
        <v>-0.51385318062210783</v>
      </c>
      <c r="O127" s="24">
        <f ca="1">SQRT(Inputs!$B$38)*D127+SQRT(1-Inputs!$B$38)*_xlfn.NORM.S.INV(RAND())</f>
        <v>0.14443594758318579</v>
      </c>
      <c r="P127" s="24">
        <f ca="1">SQRT(Inputs!$B$38)*E127+SQRT(1-Inputs!$B$38)*_xlfn.NORM.S.INV(RAND())</f>
        <v>0.31259653176190011</v>
      </c>
      <c r="Q127" s="24">
        <f ca="1">SQRT(Inputs!$B$38)*F127+SQRT(1-Inputs!$B$38)*_xlfn.NORM.S.INV(RAND())</f>
        <v>-0.20241000414201368</v>
      </c>
      <c r="R127" s="24">
        <f ca="1">SQRT(Inputs!$B$38)*G127+SQRT(1-Inputs!$B$38)*_xlfn.NORM.S.INV(RAND())</f>
        <v>0.44827622731190275</v>
      </c>
      <c r="S127" s="24">
        <f ca="1">SQRT(Inputs!$B$38)*H127+SQRT(1-Inputs!$B$38)*_xlfn.NORM.S.INV(RAND())</f>
        <v>1.5995095866021454</v>
      </c>
      <c r="T127" s="24">
        <f ca="1">SQRT(Inputs!$B$38)*I127+SQRT(1-Inputs!$B$38)*_xlfn.NORM.S.INV(RAND())</f>
        <v>-0.96850830248667075</v>
      </c>
      <c r="U127" s="24">
        <f ca="1">SQRT(Inputs!$B$38)*J127+SQRT(1-Inputs!$B$38)*_xlfn.NORM.S.INV(RAND())</f>
        <v>-0.11192969111891771</v>
      </c>
      <c r="V127" s="24">
        <f ca="1">SQRT(Inputs!$B$38)*K127+SQRT(1-Inputs!$B$38)*_xlfn.NORM.S.INV(RAND())</f>
        <v>-2.2678288888224687</v>
      </c>
      <c r="W127" s="24">
        <f ca="1">SQRT(Inputs!$B$38)*L127+SQRT(1-Inputs!$B$38)*_xlfn.NORM.S.INV(RAND())</f>
        <v>0.20049901890728258</v>
      </c>
      <c r="X127" s="24">
        <f ca="1">SQRT(Inputs!$B$38)*M127+SQRT(1-Inputs!$B$38)*_xlfn.NORM.S.INV(RAND())</f>
        <v>-0.89463365637091663</v>
      </c>
      <c r="Y127" s="24">
        <f ca="1">SQRT(Inputs!$B$38)*C127+SQRT(1-Inputs!$B$38)*_xlfn.NORM.S.INV(RAND())</f>
        <v>0.51823417407586514</v>
      </c>
      <c r="Z127" s="24">
        <f ca="1">SQRT(Inputs!$B$38)*D127+SQRT(1-Inputs!$B$38)*_xlfn.NORM.S.INV(RAND())</f>
        <v>-0.73021107935855778</v>
      </c>
      <c r="AA127" s="24">
        <f ca="1">SQRT(Inputs!$B$38)*E127+SQRT(1-Inputs!$B$38)*_xlfn.NORM.S.INV(RAND())</f>
        <v>9.1695705369981673E-2</v>
      </c>
      <c r="AB127" s="24">
        <f ca="1">SQRT(Inputs!$B$38)*F127+SQRT(1-Inputs!$B$38)*_xlfn.NORM.S.INV(RAND())</f>
        <v>-0.61954080367033093</v>
      </c>
      <c r="AC127" s="24">
        <f ca="1">SQRT(Inputs!$B$38)*G127+SQRT(1-Inputs!$B$38)*_xlfn.NORM.S.INV(RAND())</f>
        <v>1.1532208898676295</v>
      </c>
      <c r="AD127" s="24">
        <f ca="1">SQRT(Inputs!$B$38)*H127+SQRT(1-Inputs!$B$38)*_xlfn.NORM.S.INV(RAND())</f>
        <v>-0.37014156083543104</v>
      </c>
      <c r="AE127" s="24">
        <f ca="1">SQRT(Inputs!$B$38)*I127+SQRT(1-Inputs!$B$38)*_xlfn.NORM.S.INV(RAND())</f>
        <v>-0.56775084426224454</v>
      </c>
      <c r="AF127" s="24">
        <f ca="1">SQRT(Inputs!$B$38)*J127+SQRT(1-Inputs!$B$38)*_xlfn.NORM.S.INV(RAND())</f>
        <v>-1.2593313156624109</v>
      </c>
      <c r="AG127" s="24">
        <f ca="1">SQRT(Inputs!$B$38)*K127+SQRT(1-Inputs!$B$38)*_xlfn.NORM.S.INV(RAND())</f>
        <v>-2.396533010520427</v>
      </c>
      <c r="AH127" s="24">
        <f ca="1">SQRT(Inputs!$B$38)*L127+SQRT(1-Inputs!$B$38)*_xlfn.NORM.S.INV(RAND())</f>
        <v>-0.47304729635985338</v>
      </c>
      <c r="AI127" s="24">
        <f ca="1">SQRT(Inputs!$B$38)*M127+SQRT(1-Inputs!$B$38)*_xlfn.NORM.S.INV(RAND())</f>
        <v>-2.2135637198116616</v>
      </c>
      <c r="AJ127" s="24">
        <f ca="1">SQRT(Inputs!$B$38)*C127+SQRT(1-Inputs!$B$38)*_xlfn.NORM.S.INV(RAND())</f>
        <v>-5.6773800040503863E-2</v>
      </c>
      <c r="AK127" s="24">
        <f ca="1">SQRT(Inputs!$B$38)*D127+SQRT(1-Inputs!$B$38)*_xlfn.NORM.S.INV(RAND())</f>
        <v>2.5897083085066164E-2</v>
      </c>
      <c r="AL127" s="24">
        <f ca="1">SQRT(Inputs!$B$38)*E127+SQRT(1-Inputs!$B$38)*_xlfn.NORM.S.INV(RAND())</f>
        <v>-0.59046966156144887</v>
      </c>
      <c r="AM127" s="24">
        <f ca="1">SQRT(Inputs!$B$38)*F127+SQRT(1-Inputs!$B$38)*_xlfn.NORM.S.INV(RAND())</f>
        <v>-0.65966035089097785</v>
      </c>
      <c r="AN127" s="24">
        <f ca="1">SQRT(Inputs!$B$38)*G127+SQRT(1-Inputs!$B$38)*_xlfn.NORM.S.INV(RAND())</f>
        <v>0.67364342594136251</v>
      </c>
      <c r="AO127" s="24">
        <f ca="1">SQRT(Inputs!$B$38)*H127+SQRT(1-Inputs!$B$38)*_xlfn.NORM.S.INV(RAND())</f>
        <v>0.51686969701570162</v>
      </c>
      <c r="AP127" s="24">
        <f ca="1">SQRT(Inputs!$B$38)*I127+SQRT(1-Inputs!$B$38)*_xlfn.NORM.S.INV(RAND())</f>
        <v>9.2905638258280854E-2</v>
      </c>
      <c r="AQ127" s="24">
        <f ca="1">SQRT(Inputs!$B$38)*J127+SQRT(1-Inputs!$B$38)*_xlfn.NORM.S.INV(RAND())</f>
        <v>-1.7820321921937816</v>
      </c>
      <c r="AR127" s="24">
        <f ca="1">SQRT(Inputs!$B$38)*K127+SQRT(1-Inputs!$B$38)*_xlfn.NORM.S.INV(RAND())</f>
        <v>-1.1360538123017143</v>
      </c>
      <c r="AS127" s="24">
        <f ca="1">SQRT(Inputs!$B$38)*L127+SQRT(1-Inputs!$B$38)*_xlfn.NORM.S.INV(RAND())</f>
        <v>-0.29547759945382451</v>
      </c>
      <c r="AT127" s="24">
        <f ca="1">SQRT(Inputs!$B$38)*M127+SQRT(1-Inputs!$B$38)*_xlfn.NORM.S.INV(RAND())</f>
        <v>-0.96636072300701858</v>
      </c>
      <c r="AU127" s="15">
        <f ca="1">Inputs!$B$6*EXP($B$8-0.5*C$5^2+C$5*N127)</f>
        <v>4566.1853582234335</v>
      </c>
      <c r="AV127" s="15">
        <f t="shared" ca="1" si="37"/>
        <v>5677.4246963581372</v>
      </c>
      <c r="AW127" s="15">
        <f t="shared" ca="1" si="38"/>
        <v>7220.734927592337</v>
      </c>
      <c r="AX127" s="15">
        <f t="shared" ca="1" si="39"/>
        <v>8595.6567183023235</v>
      </c>
      <c r="AY127" s="15">
        <f t="shared" ca="1" si="40"/>
        <v>11069.37932599311</v>
      </c>
      <c r="AZ127" s="15">
        <f t="shared" ca="1" si="41"/>
        <v>16145.618144078917</v>
      </c>
      <c r="BA127" s="15">
        <f t="shared" ca="1" si="42"/>
        <v>17853.510698125105</v>
      </c>
      <c r="BB127" s="15">
        <f t="shared" ca="1" si="43"/>
        <v>21614.385184245744</v>
      </c>
      <c r="BC127" s="15">
        <f t="shared" ca="1" si="44"/>
        <v>21267.474367343257</v>
      </c>
      <c r="BD127" s="15">
        <f t="shared" ca="1" si="45"/>
        <v>26547.885116491747</v>
      </c>
      <c r="BE127" s="15">
        <f t="shared" ca="1" si="46"/>
        <v>29985.407510442987</v>
      </c>
      <c r="BF127" s="15">
        <f ca="1">Inputs!$B$13*EXP($B$9-0.5*C$6^2+C$6*Y127)</f>
        <v>15327.562530341154</v>
      </c>
      <c r="BG127" s="15">
        <f t="shared" ca="1" si="47"/>
        <v>16374.221199223157</v>
      </c>
      <c r="BH127" s="15">
        <f t="shared" ca="1" si="48"/>
        <v>20312.875879366282</v>
      </c>
      <c r="BI127" s="15">
        <f t="shared" ca="1" si="49"/>
        <v>22604.356163490389</v>
      </c>
      <c r="BJ127" s="15">
        <f t="shared" ca="1" si="50"/>
        <v>32722.99305899112</v>
      </c>
      <c r="BK127" s="15">
        <f t="shared" ca="1" si="51"/>
        <v>38187.600122970034</v>
      </c>
      <c r="BL127" s="15">
        <f t="shared" ca="1" si="52"/>
        <v>43581.413951292161</v>
      </c>
      <c r="BM127" s="15">
        <f t="shared" ca="1" si="53"/>
        <v>45812.799406646227</v>
      </c>
      <c r="BN127" s="15">
        <f t="shared" ca="1" si="54"/>
        <v>42278.778051519563</v>
      </c>
      <c r="BO127" s="15">
        <f t="shared" ca="1" si="55"/>
        <v>49236.484647509642</v>
      </c>
      <c r="BP127" s="15">
        <f t="shared" ca="1" si="56"/>
        <v>47158.807513847183</v>
      </c>
      <c r="BQ127" s="15">
        <f ca="1">Inputs!$B$20*EXP($B$10-0.5*C$7^2+C$7*AJ127)</f>
        <v>4204.0011336438638</v>
      </c>
      <c r="BR127" s="15">
        <f t="shared" ca="1" si="57"/>
        <v>5751.3961679249032</v>
      </c>
      <c r="BS127" s="15">
        <f t="shared" ca="1" si="58"/>
        <v>6647.3968544203308</v>
      </c>
      <c r="BT127" s="15">
        <f t="shared" ca="1" si="59"/>
        <v>7708.904562921517</v>
      </c>
      <c r="BU127" s="15">
        <f t="shared" ca="1" si="60"/>
        <v>12575.026795620242</v>
      </c>
      <c r="BV127" s="15">
        <f t="shared" ca="1" si="61"/>
        <v>19656.207132951768</v>
      </c>
      <c r="BW127" s="15">
        <f t="shared" ca="1" si="62"/>
        <v>27973.816024208754</v>
      </c>
      <c r="BX127" s="15">
        <f t="shared" ca="1" si="63"/>
        <v>27372.331126358542</v>
      </c>
      <c r="BY127" s="15">
        <f t="shared" ca="1" si="64"/>
        <v>30860.744945334362</v>
      </c>
      <c r="BZ127" s="15">
        <f t="shared" ca="1" si="65"/>
        <v>41012.57896334929</v>
      </c>
      <c r="CA127" s="15">
        <f t="shared" ca="1" si="66"/>
        <v>48520.045663437813</v>
      </c>
      <c r="CB127" s="15">
        <f ca="1">(AU127*DCF!C$10-DCF!C$5*MAX(AU127*DCF!C$10,0)-MAX(AU127-Inputs!$B$6,0)/Inputs!$B$10)*DCF!C$6</f>
        <v>1045.8982396455515</v>
      </c>
      <c r="CC127" s="15">
        <f ca="1">(AV127*DCF!D$10-DCF!D$5*MAX(AV127*DCF!D$10,0)-MAX(AV127-AU127,0)/Inputs!$B$10)*DCF!D$6</f>
        <v>1112.8871770429057</v>
      </c>
      <c r="CD127" s="15">
        <f ca="1">(AW127*DCF!E$10-DCF!E$5*MAX(AW127*DCF!E$10,0)-MAX(AW127-AV127,0)/Inputs!$B$10)*DCF!E$6</f>
        <v>1319.5353752157441</v>
      </c>
      <c r="CE127" s="15">
        <f ca="1">(AX127*DCF!F$10-DCF!F$5*MAX(AX127*DCF!F$10,0)-MAX(AX127-AW127,0)/Inputs!$B$10)*DCF!F$6</f>
        <v>1590.3310265137666</v>
      </c>
      <c r="CF127" s="15">
        <f ca="1">(AY127*DCF!G$10-DCF!G$5*MAX(AY127*DCF!G$10,0)-MAX(AY127-AX127,0)/Inputs!$B$10)*DCF!G$6</f>
        <v>1805.2410045895001</v>
      </c>
      <c r="CG127" s="15">
        <f ca="1">(AZ127*DCF!H$10-DCF!H$5*MAX(AZ127*DCF!H$10,0)-MAX(AZ127-AY127,0)/Inputs!$B$10)*DCF!H$6</f>
        <v>2233.3061378681527</v>
      </c>
      <c r="CH127" s="15">
        <f ca="1">(BA127*DCF!I$10-DCF!I$5*MAX(BA127*DCF!I$10,0)-MAX(BA127-AZ127,0)/Inputs!$B$10)*DCF!I$6</f>
        <v>2981.0308884804163</v>
      </c>
      <c r="CI127" s="15">
        <f ca="1">(BB127*DCF!J$10-DCF!J$5*MAX(BB127*DCF!J$10,0)-MAX(BB127-BA127,0)/Inputs!$B$10)*DCF!J$6</f>
        <v>3139.1800958662639</v>
      </c>
      <c r="CJ127" s="15">
        <f ca="1">(BC127*DCF!K$10-DCF!K$5*MAX(BC127*DCF!K$10,0)-MAX(BC127-BB127,0)/Inputs!$B$10)*DCF!K$6</f>
        <v>3423.7218155407909</v>
      </c>
      <c r="CK127" s="15">
        <f ca="1">(BD127*DCF!L$10-DCF!L$5*MAX(BD127*DCF!L$10,0)-MAX(BD127-BC127,0)/Inputs!$B$10)*DCF!L$6</f>
        <v>3321.0833021142585</v>
      </c>
      <c r="CL127" s="15">
        <f ca="1">(BE127*DCF!M$10-DCF!M$5*MAX(BE127*DCF!M$10,0)-MAX(BE127-BD127,0)/Inputs!$B$10)*DCF!M$6</f>
        <v>3820.6800528146832</v>
      </c>
      <c r="CM127" s="15">
        <f ca="1">(BF127*DCF!C$28-DCF!C$5*MAX(BF127*DCF!C$28,0)-MAX(BF127-Inputs!$B$13,0)/Inputs!$B$17)*DCF!C$6</f>
        <v>3767.8109335794288</v>
      </c>
      <c r="CN127" s="15">
        <f ca="1">(BG127*DCF!D$28-DCF!D$5*MAX(BG127*DCF!D$28,0)-MAX(BG127-BF127,0)/Inputs!$B$17)*DCF!D$6</f>
        <v>4599.2855121259372</v>
      </c>
      <c r="CO127" s="15">
        <f ca="1">(BH127*DCF!E$28-DCF!E$5*MAX(BH127*DCF!E$28,0)-MAX(BH127-BG127,0)/Inputs!$B$17)*DCF!E$6</f>
        <v>4976.7135263799792</v>
      </c>
      <c r="CP127" s="15">
        <f ca="1">(BI127*DCF!F$28-DCF!F$5*MAX(BI127*DCF!F$28,0)-MAX(BI127-BH127,0)/Inputs!$B$17)*DCF!F$6</f>
        <v>5719.287074816898</v>
      </c>
      <c r="CQ127" s="15">
        <f ca="1">(BJ127*DCF!G$28-DCF!G$5*MAX(BJ127*DCF!G$28,0)-MAX(BJ127-BI127,0)/Inputs!$B$17)*DCF!G$6</f>
        <v>6788.3740518920949</v>
      </c>
      <c r="CR127" s="15">
        <f ca="1">(BK127*DCF!H$28-DCF!H$5*MAX(BK127*DCF!H$28,0)-MAX(BK127-BJ127,0)/Inputs!$B$17)*DCF!H$6</f>
        <v>8595.1682423584989</v>
      </c>
      <c r="CS127" s="15">
        <f ca="1">(BL127*DCF!I$28-DCF!I$5*MAX(BL127*DCF!I$28,0)-MAX(BL127-BK127,0)/Inputs!$B$17)*DCF!I$6</f>
        <v>9474.1242079259991</v>
      </c>
      <c r="CT127" s="15">
        <f ca="1">(BM127*DCF!J$28-DCF!J$5*MAX(BM127*DCF!J$28,0)-MAX(BM127-BL127,0)/Inputs!$B$17)*DCF!J$6</f>
        <v>9924.1939988117938</v>
      </c>
      <c r="CU127" s="15">
        <f ca="1">(BN127*DCF!K$28-DCF!K$5*MAX(BN127*DCF!K$28,0)-MAX(BN127-BM127,0)/Inputs!$B$17)*DCF!K$6</f>
        <v>8928.56903609049</v>
      </c>
      <c r="CV127" s="15">
        <f ca="1">(BO127*DCF!L$28-DCF!L$5*MAX(BO127*DCF!L$28,0)-MAX(BO127-BN127,0)/Inputs!$B$17)*DCF!L$6</f>
        <v>9036.4360515536628</v>
      </c>
      <c r="CW127" s="15">
        <f ca="1">(BP127*DCF!M$28-DCF!M$5*MAX(BP127*DCF!M$28,0)-MAX(BP127-BO127,0)/Inputs!$B$17)*DCF!M$6</f>
        <v>8872.9569258864431</v>
      </c>
      <c r="CX127" s="15">
        <f ca="1">(BQ127*DCF!C$46-DCF!C$5*MAX(BQ127*DCF!C$46,0)-MAX(BQ127-Inputs!$B$20,0)/Inputs!$B$24)*DCF!C$6</f>
        <v>-1434.1809240026769</v>
      </c>
      <c r="CY127" s="15">
        <f ca="1">(BR127*DCF!D$46-DCF!D$5*MAX(BR127*DCF!D$46,0)-MAX(BR127-BQ127,0)/Inputs!$B$24)*DCF!D$6</f>
        <v>-1641.8898181550921</v>
      </c>
      <c r="CZ127" s="15">
        <f ca="1">(BS127*DCF!E$46-DCF!E$5*MAX(BS127*DCF!E$46,0)-MAX(BS127-BR127,0)/Inputs!$B$24)*DCF!E$6</f>
        <v>-1139.2450561292217</v>
      </c>
      <c r="DA127" s="15">
        <f ca="1">(BT127*DCF!F$46-DCF!F$5*MAX(BT127*DCF!F$46,0)-MAX(BT127-BS127,0)/Inputs!$B$24)*DCF!F$6</f>
        <v>-947.93968316833104</v>
      </c>
      <c r="DB127" s="15">
        <f ca="1">(BU127*DCF!G$46-DCF!G$5*MAX(BU127*DCF!G$46,0)-MAX(BU127-BT127,0)/Inputs!$B$24)*DCF!G$6</f>
        <v>-2059.866432429234</v>
      </c>
      <c r="DC127" s="15">
        <f ca="1">(BV127*DCF!H$46-DCF!H$5*MAX(BV127*DCF!H$46,0)-MAX(BV127-BU127,0)/Inputs!$B$24)*DCF!H$6</f>
        <v>-2200.4334027140003</v>
      </c>
      <c r="DD127" s="15">
        <f ca="1">(BW127*DCF!I$46-DCF!I$5*MAX(BW127*DCF!I$46,0)-MAX(BW127-BV127,0)/Inputs!$B$24)*DCF!I$6</f>
        <v>-1741.5976185027037</v>
      </c>
      <c r="DE127" s="15">
        <f ca="1">(BX127*DCF!J$46-DCF!J$5*MAX(BX127*DCF!J$46,0)-MAX(BX127-BW127,0)/Inputs!$B$24)*DCF!J$6</f>
        <v>1148.19357497037</v>
      </c>
      <c r="DF127" s="15">
        <f ca="1">(BY127*DCF!K$46-DCF!K$5*MAX(BY127*DCF!K$46,0)-MAX(BY127-BX127,0)/Inputs!$B$24)*DCF!K$6</f>
        <v>908.30017137841173</v>
      </c>
      <c r="DG127" s="15">
        <f ca="1">(BZ127*DCF!L$46-DCF!L$5*MAX(BZ127*DCF!L$46,0)-MAX(BZ127-BY127,0)/Inputs!$B$24)*DCF!L$6</f>
        <v>537.61630635668723</v>
      </c>
      <c r="DH127" s="15">
        <f ca="1">(CA127*DCF!M$46-DCF!M$5*MAX(CA127*DCF!M$46,0)-MAX(CA127-BZ127,0)/Inputs!$B$24)*DCF!M$6</f>
        <v>2234.2986637906752</v>
      </c>
      <c r="DI127" s="15">
        <f ca="1">SUM(CB127:CL127)+BE127*DCF!M$10*(1+Inputs!$B$30)*(1-Inputs!$B$33)*(1-Inputs!$B$30/Inputs!$B$31)/(Inputs!$B$29-Inputs!$B$30)*DCF!M$6</f>
        <v>109242.68073321992</v>
      </c>
      <c r="DJ127" s="15">
        <f ca="1">SUM(CM127:CW127)+BP127*DCF!M$28*(1+Inputs!$B$30)*(1-Inputs!$B$33)*(1-Inputs!$B$30/Inputs!$B$31)/(Inputs!$B$29-Inputs!$B$30)*DCF!M$6</f>
        <v>255674.36612369705</v>
      </c>
      <c r="DK127" s="15">
        <f ca="1">SUM(CX127:DH127)+CA127*DCF!M$46*(1+Inputs!$B$30)*(1-Inputs!$B$33)*(1-Inputs!$B$30/Inputs!$B$31)/(Inputs!$B$29-Inputs!$B$30)*DCF!M$6</f>
        <v>68680.993943910798</v>
      </c>
      <c r="DM127" s="15">
        <f ca="1">DI127+DJ127+DK127+Inputs!$B$34+Inputs!$B$36-Inputs!$B$35</f>
        <v>510449.04080082779</v>
      </c>
    </row>
    <row r="128" spans="1:117" x14ac:dyDescent="0.75">
      <c r="A128" s="11">
        <v>115</v>
      </c>
      <c r="C128" s="24">
        <f t="shared" ca="1" si="71"/>
        <v>2.292617891214674</v>
      </c>
      <c r="D128" s="24">
        <f t="shared" ca="1" si="71"/>
        <v>0.17721183676956109</v>
      </c>
      <c r="E128" s="24">
        <f t="shared" ca="1" si="71"/>
        <v>-1.0592173954465791</v>
      </c>
      <c r="F128" s="24">
        <f t="shared" ca="1" si="71"/>
        <v>0.44739611960787257</v>
      </c>
      <c r="G128" s="24">
        <f t="shared" ca="1" si="71"/>
        <v>0.15885104536008907</v>
      </c>
      <c r="H128" s="24">
        <f t="shared" ca="1" si="71"/>
        <v>0.17798412249301723</v>
      </c>
      <c r="I128" s="24">
        <f t="shared" ca="1" si="71"/>
        <v>-1.1189430051366236</v>
      </c>
      <c r="J128" s="24">
        <f t="shared" ca="1" si="71"/>
        <v>-1.7522139518646791</v>
      </c>
      <c r="K128" s="24">
        <f t="shared" ca="1" si="71"/>
        <v>2.4665582980065914</v>
      </c>
      <c r="L128" s="24">
        <f t="shared" ca="1" si="71"/>
        <v>-1.3213352054816641</v>
      </c>
      <c r="M128" s="24">
        <f t="shared" ca="1" si="71"/>
        <v>-0.74619344045226943</v>
      </c>
      <c r="N128" s="24">
        <f ca="1">SQRT(Inputs!$B$38)*C128+SQRT(1-Inputs!$B$38)*_xlfn.NORM.S.INV(RAND())</f>
        <v>-0.24507161768996677</v>
      </c>
      <c r="O128" s="24">
        <f ca="1">SQRT(Inputs!$B$38)*D128+SQRT(1-Inputs!$B$38)*_xlfn.NORM.S.INV(RAND())</f>
        <v>0.89015166075873675</v>
      </c>
      <c r="P128" s="24">
        <f ca="1">SQRT(Inputs!$B$38)*E128+SQRT(1-Inputs!$B$38)*_xlfn.NORM.S.INV(RAND())</f>
        <v>-0.97406202338721781</v>
      </c>
      <c r="Q128" s="24">
        <f ca="1">SQRT(Inputs!$B$38)*F128+SQRT(1-Inputs!$B$38)*_xlfn.NORM.S.INV(RAND())</f>
        <v>0.58426653937509254</v>
      </c>
      <c r="R128" s="24">
        <f ca="1">SQRT(Inputs!$B$38)*G128+SQRT(1-Inputs!$B$38)*_xlfn.NORM.S.INV(RAND())</f>
        <v>-0.83672194238369058</v>
      </c>
      <c r="S128" s="24">
        <f ca="1">SQRT(Inputs!$B$38)*H128+SQRT(1-Inputs!$B$38)*_xlfn.NORM.S.INV(RAND())</f>
        <v>1.2321285846144363</v>
      </c>
      <c r="T128" s="24">
        <f ca="1">SQRT(Inputs!$B$38)*I128+SQRT(1-Inputs!$B$38)*_xlfn.NORM.S.INV(RAND())</f>
        <v>-1.107982737387502</v>
      </c>
      <c r="U128" s="24">
        <f ca="1">SQRT(Inputs!$B$38)*J128+SQRT(1-Inputs!$B$38)*_xlfn.NORM.S.INV(RAND())</f>
        <v>-1.5808997406823488</v>
      </c>
      <c r="V128" s="24">
        <f ca="1">SQRT(Inputs!$B$38)*K128+SQRT(1-Inputs!$B$38)*_xlfn.NORM.S.INV(RAND())</f>
        <v>1.8968414617415479</v>
      </c>
      <c r="W128" s="24">
        <f ca="1">SQRT(Inputs!$B$38)*L128+SQRT(1-Inputs!$B$38)*_xlfn.NORM.S.INV(RAND())</f>
        <v>-1.7584135965177796</v>
      </c>
      <c r="X128" s="24">
        <f ca="1">SQRT(Inputs!$B$38)*M128+SQRT(1-Inputs!$B$38)*_xlfn.NORM.S.INV(RAND())</f>
        <v>-0.3640225222321577</v>
      </c>
      <c r="Y128" s="24">
        <f ca="1">SQRT(Inputs!$B$38)*C128+SQRT(1-Inputs!$B$38)*_xlfn.NORM.S.INV(RAND())</f>
        <v>1.6160852373214141</v>
      </c>
      <c r="Z128" s="24">
        <f ca="1">SQRT(Inputs!$B$38)*D128+SQRT(1-Inputs!$B$38)*_xlfn.NORM.S.INV(RAND())</f>
        <v>0.52870742054076902</v>
      </c>
      <c r="AA128" s="24">
        <f ca="1">SQRT(Inputs!$B$38)*E128+SQRT(1-Inputs!$B$38)*_xlfn.NORM.S.INV(RAND())</f>
        <v>5.7463902951774393E-2</v>
      </c>
      <c r="AB128" s="24">
        <f ca="1">SQRT(Inputs!$B$38)*F128+SQRT(1-Inputs!$B$38)*_xlfn.NORM.S.INV(RAND())</f>
        <v>0.47855702782468668</v>
      </c>
      <c r="AC128" s="24">
        <f ca="1">SQRT(Inputs!$B$38)*G128+SQRT(1-Inputs!$B$38)*_xlfn.NORM.S.INV(RAND())</f>
        <v>0.52044589134617991</v>
      </c>
      <c r="AD128" s="24">
        <f ca="1">SQRT(Inputs!$B$38)*H128+SQRT(1-Inputs!$B$38)*_xlfn.NORM.S.INV(RAND())</f>
        <v>2.190219518954641</v>
      </c>
      <c r="AE128" s="24">
        <f ca="1">SQRT(Inputs!$B$38)*I128+SQRT(1-Inputs!$B$38)*_xlfn.NORM.S.INV(RAND())</f>
        <v>-0.42515796857217125</v>
      </c>
      <c r="AF128" s="24">
        <f ca="1">SQRT(Inputs!$B$38)*J128+SQRT(1-Inputs!$B$38)*_xlfn.NORM.S.INV(RAND())</f>
        <v>-0.62777126268600014</v>
      </c>
      <c r="AG128" s="24">
        <f ca="1">SQRT(Inputs!$B$38)*K128+SQRT(1-Inputs!$B$38)*_xlfn.NORM.S.INV(RAND())</f>
        <v>1.5322927959362509</v>
      </c>
      <c r="AH128" s="24">
        <f ca="1">SQRT(Inputs!$B$38)*L128+SQRT(1-Inputs!$B$38)*_xlfn.NORM.S.INV(RAND())</f>
        <v>-0.4093867380030024</v>
      </c>
      <c r="AI128" s="24">
        <f ca="1">SQRT(Inputs!$B$38)*M128+SQRT(1-Inputs!$B$38)*_xlfn.NORM.S.INV(RAND())</f>
        <v>0.69579380014736925</v>
      </c>
      <c r="AJ128" s="24">
        <f ca="1">SQRT(Inputs!$B$38)*C128+SQRT(1-Inputs!$B$38)*_xlfn.NORM.S.INV(RAND())</f>
        <v>3.5736163910195895</v>
      </c>
      <c r="AK128" s="24">
        <f ca="1">SQRT(Inputs!$B$38)*D128+SQRT(1-Inputs!$B$38)*_xlfn.NORM.S.INV(RAND())</f>
        <v>0.79666157335808196</v>
      </c>
      <c r="AL128" s="24">
        <f ca="1">SQRT(Inputs!$B$38)*E128+SQRT(1-Inputs!$B$38)*_xlfn.NORM.S.INV(RAND())</f>
        <v>0.42381829330056264</v>
      </c>
      <c r="AM128" s="24">
        <f ca="1">SQRT(Inputs!$B$38)*F128+SQRT(1-Inputs!$B$38)*_xlfn.NORM.S.INV(RAND())</f>
        <v>0.86515994411719421</v>
      </c>
      <c r="AN128" s="24">
        <f ca="1">SQRT(Inputs!$B$38)*G128+SQRT(1-Inputs!$B$38)*_xlfn.NORM.S.INV(RAND())</f>
        <v>-0.28163451789929789</v>
      </c>
      <c r="AO128" s="24">
        <f ca="1">SQRT(Inputs!$B$38)*H128+SQRT(1-Inputs!$B$38)*_xlfn.NORM.S.INV(RAND())</f>
        <v>0.81264029409004013</v>
      </c>
      <c r="AP128" s="24">
        <f ca="1">SQRT(Inputs!$B$38)*I128+SQRT(1-Inputs!$B$38)*_xlfn.NORM.S.INV(RAND())</f>
        <v>-1.6808197755498946</v>
      </c>
      <c r="AQ128" s="24">
        <f ca="1">SQRT(Inputs!$B$38)*J128+SQRT(1-Inputs!$B$38)*_xlfn.NORM.S.INV(RAND())</f>
        <v>4.3246460439986145E-2</v>
      </c>
      <c r="AR128" s="24">
        <f ca="1">SQRT(Inputs!$B$38)*K128+SQRT(1-Inputs!$B$38)*_xlfn.NORM.S.INV(RAND())</f>
        <v>1.170065207799291</v>
      </c>
      <c r="AS128" s="24">
        <f ca="1">SQRT(Inputs!$B$38)*L128+SQRT(1-Inputs!$B$38)*_xlfn.NORM.S.INV(RAND())</f>
        <v>-0.65137594805492527</v>
      </c>
      <c r="AT128" s="24">
        <f ca="1">SQRT(Inputs!$B$38)*M128+SQRT(1-Inputs!$B$38)*_xlfn.NORM.S.INV(RAND())</f>
        <v>0.16902869537094289</v>
      </c>
      <c r="AU128" s="15">
        <f ca="1">Inputs!$B$6*EXP($B$8-0.5*C$5^2+C$5*N128)</f>
        <v>4769.2384629422158</v>
      </c>
      <c r="AV128" s="15">
        <f t="shared" ca="1" si="37"/>
        <v>6617.0543304837611</v>
      </c>
      <c r="AW128" s="15">
        <f t="shared" ca="1" si="38"/>
        <v>7074.9707518995056</v>
      </c>
      <c r="AX128" s="15">
        <f t="shared" ca="1" si="39"/>
        <v>9291.9217469008072</v>
      </c>
      <c r="AY128" s="15">
        <f t="shared" ca="1" si="40"/>
        <v>10298.504937362477</v>
      </c>
      <c r="AZ128" s="15">
        <f t="shared" ca="1" si="41"/>
        <v>14425.665740190345</v>
      </c>
      <c r="BA128" s="15">
        <f t="shared" ca="1" si="42"/>
        <v>15720.460607413712</v>
      </c>
      <c r="BB128" s="15">
        <f t="shared" ca="1" si="43"/>
        <v>16427.329760409935</v>
      </c>
      <c r="BC128" s="15">
        <f t="shared" ca="1" si="44"/>
        <v>24162.005274942469</v>
      </c>
      <c r="BD128" s="15">
        <f t="shared" ca="1" si="45"/>
        <v>25111.566785166448</v>
      </c>
      <c r="BE128" s="15">
        <f t="shared" ca="1" si="46"/>
        <v>29767.510791990786</v>
      </c>
      <c r="BF128" s="15">
        <f ca="1">Inputs!$B$13*EXP($B$9-0.5*C$6^2+C$6*Y128)</f>
        <v>19054.420424241664</v>
      </c>
      <c r="BG128" s="15">
        <f t="shared" ca="1" si="47"/>
        <v>25546.795920553654</v>
      </c>
      <c r="BH128" s="15">
        <f t="shared" ca="1" si="48"/>
        <v>31512.397870644301</v>
      </c>
      <c r="BI128" s="15">
        <f t="shared" ca="1" si="49"/>
        <v>41524.655847637194</v>
      </c>
      <c r="BJ128" s="15">
        <f t="shared" ca="1" si="50"/>
        <v>54872.429221281556</v>
      </c>
      <c r="BK128" s="15">
        <f t="shared" ca="1" si="51"/>
        <v>90741.964088683832</v>
      </c>
      <c r="BL128" s="15">
        <f t="shared" ca="1" si="52"/>
        <v>105490.26548508485</v>
      </c>
      <c r="BM128" s="15">
        <f t="shared" ca="1" si="53"/>
        <v>119942.03661778937</v>
      </c>
      <c r="BN128" s="15">
        <f t="shared" ca="1" si="54"/>
        <v>177247.06154145772</v>
      </c>
      <c r="BO128" s="15">
        <f t="shared" ca="1" si="55"/>
        <v>207949.26937884165</v>
      </c>
      <c r="BP128" s="15">
        <f t="shared" ca="1" si="56"/>
        <v>276939.67641658336</v>
      </c>
      <c r="BQ128" s="15">
        <f ca="1">Inputs!$B$20*EXP($B$10-0.5*C$7^2+C$7*AJ128)</f>
        <v>15236.186283926727</v>
      </c>
      <c r="BR128" s="15">
        <f t="shared" ca="1" si="57"/>
        <v>26625.211968929161</v>
      </c>
      <c r="BS128" s="15">
        <f t="shared" ca="1" si="58"/>
        <v>41179.795143027201</v>
      </c>
      <c r="BT128" s="15">
        <f t="shared" ca="1" si="59"/>
        <v>71243.815967905874</v>
      </c>
      <c r="BU128" s="15">
        <f t="shared" ca="1" si="60"/>
        <v>92231.000100750316</v>
      </c>
      <c r="BV128" s="15">
        <f t="shared" ca="1" si="61"/>
        <v>154101.78328069326</v>
      </c>
      <c r="BW128" s="15">
        <f t="shared" ca="1" si="62"/>
        <v>150668.40587900367</v>
      </c>
      <c r="BX128" s="15">
        <f t="shared" ca="1" si="63"/>
        <v>212568.93656908462</v>
      </c>
      <c r="BY128" s="15">
        <f t="shared" ca="1" si="64"/>
        <v>372574.20258787874</v>
      </c>
      <c r="BZ128" s="15">
        <f t="shared" ca="1" si="65"/>
        <v>463777.03271665267</v>
      </c>
      <c r="CA128" s="15">
        <f t="shared" ca="1" si="66"/>
        <v>671330.59221174731</v>
      </c>
      <c r="CB128" s="15">
        <f ca="1">(AU128*DCF!C$10-DCF!C$5*MAX(AU128*DCF!C$10,0)-MAX(AU128-Inputs!$B$6,0)/Inputs!$B$10)*DCF!C$6</f>
        <v>1044.4504348165542</v>
      </c>
      <c r="CC128" s="15">
        <f ca="1">(AV128*DCF!D$10-DCF!D$5*MAX(AV128*DCF!D$10,0)-MAX(AV128-AU128,0)/Inputs!$B$10)*DCF!D$6</f>
        <v>1162.3206254605893</v>
      </c>
      <c r="CD128" s="15">
        <f ca="1">(AW128*DCF!E$10-DCF!E$5*MAX(AW128*DCF!E$10,0)-MAX(AW128-AV128,0)/Inputs!$B$10)*DCF!E$6</f>
        <v>1530.3563813680664</v>
      </c>
      <c r="CE128" s="15">
        <f ca="1">(AX128*DCF!F$10-DCF!F$5*MAX(AX128*DCF!F$10,0)-MAX(AX128-AW128,0)/Inputs!$B$10)*DCF!F$6</f>
        <v>1567.119171570255</v>
      </c>
      <c r="CF128" s="15">
        <f ca="1">(AY128*DCF!G$10-DCF!G$5*MAX(AY128*DCF!G$10,0)-MAX(AY128-AX128,0)/Inputs!$B$10)*DCF!G$6</f>
        <v>1928.4197125399844</v>
      </c>
      <c r="CG128" s="15">
        <f ca="1">(AZ128*DCF!H$10-DCF!H$5*MAX(AZ128*DCF!H$10,0)-MAX(AZ128-AY128,0)/Inputs!$B$10)*DCF!H$6</f>
        <v>2067.9019610446317</v>
      </c>
      <c r="CH128" s="15">
        <f ca="1">(BA128*DCF!I$10-DCF!I$5*MAX(BA128*DCF!I$10,0)-MAX(BA128-AZ128,0)/Inputs!$B$10)*DCF!I$6</f>
        <v>2659.1629450855207</v>
      </c>
      <c r="CI128" s="15">
        <f ca="1">(BB128*DCF!J$10-DCF!J$5*MAX(BB128*DCF!J$10,0)-MAX(BB128-BA128,0)/Inputs!$B$10)*DCF!J$6</f>
        <v>2711.8535317517449</v>
      </c>
      <c r="CJ128" s="15">
        <f ca="1">(BC128*DCF!K$10-DCF!K$5*MAX(BC128*DCF!K$10,0)-MAX(BC128-BB128,0)/Inputs!$B$10)*DCF!K$6</f>
        <v>2806.9579765879257</v>
      </c>
      <c r="CK128" s="15">
        <f ca="1">(BD128*DCF!L$10-DCF!L$5*MAX(BD128*DCF!L$10,0)-MAX(BD128-BC128,0)/Inputs!$B$10)*DCF!L$6</f>
        <v>3664.5081139249332</v>
      </c>
      <c r="CL128" s="15">
        <f ca="1">(BE128*DCF!M$10-DCF!M$5*MAX(BE128*DCF!M$10,0)-MAX(BE128-BD128,0)/Inputs!$B$10)*DCF!M$6</f>
        <v>3644.3785271753218</v>
      </c>
      <c r="CM128" s="15">
        <f ca="1">(BF128*DCF!C$28-DCF!C$5*MAX(BF128*DCF!C$28,0)-MAX(BF128-Inputs!$B$13,0)/Inputs!$B$17)*DCF!C$6</f>
        <v>4044.517310524307</v>
      </c>
      <c r="CN128" s="15">
        <f ca="1">(BG128*DCF!D$28-DCF!D$5*MAX(BG128*DCF!D$28,0)-MAX(BG128-BF128,0)/Inputs!$B$17)*DCF!D$6</f>
        <v>6138.9992387265247</v>
      </c>
      <c r="CO128" s="15">
        <f ca="1">(BH128*DCF!E$28-DCF!E$5*MAX(BH128*DCF!E$28,0)-MAX(BH128-BG128,0)/Inputs!$B$17)*DCF!E$6</f>
        <v>7749.1341715460449</v>
      </c>
      <c r="CP128" s="15">
        <f ca="1">(BI128*DCF!F$28-DCF!F$5*MAX(BI128*DCF!F$28,0)-MAX(BI128-BH128,0)/Inputs!$B$17)*DCF!F$6</f>
        <v>9449.9604468632515</v>
      </c>
      <c r="CQ128" s="15">
        <f ca="1">(BJ128*DCF!G$28-DCF!G$5*MAX(BJ128*DCF!G$28,0)-MAX(BJ128-BI128,0)/Inputs!$B$17)*DCF!G$6</f>
        <v>11992.104455835841</v>
      </c>
      <c r="CR128" s="15">
        <f ca="1">(BK128*DCF!H$28-DCF!H$5*MAX(BK128*DCF!H$28,0)-MAX(BK128-BJ128,0)/Inputs!$B$17)*DCF!H$6</f>
        <v>16868.369758676996</v>
      </c>
      <c r="CS128" s="15">
        <f ca="1">(BL128*DCF!I$28-DCF!I$5*MAX(BL128*DCF!I$28,0)-MAX(BL128-BK128,0)/Inputs!$B$17)*DCF!I$6</f>
        <v>22689.522920667867</v>
      </c>
      <c r="CT128" s="15">
        <f ca="1">(BM128*DCF!J$28-DCF!J$5*MAX(BM128*DCF!J$28,0)-MAX(BM128-BL128,0)/Inputs!$B$17)*DCF!J$6</f>
        <v>24840.844526501071</v>
      </c>
      <c r="CU128" s="15">
        <f ca="1">(BN128*DCF!K$28-DCF!K$5*MAX(BN128*DCF!K$28,0)-MAX(BN128-BM128,0)/Inputs!$B$17)*DCF!K$6</f>
        <v>30412.505242321364</v>
      </c>
      <c r="CV128" s="15">
        <f ca="1">(BO128*DCF!L$28-DCF!L$5*MAX(BO128*DCF!L$28,0)-MAX(BO128-BN128,0)/Inputs!$B$17)*DCF!L$6</f>
        <v>38016.238057660936</v>
      </c>
      <c r="CW128" s="15">
        <f ca="1">(BP128*DCF!M$28-DCF!M$5*MAX(BP128*DCF!M$28,0)-MAX(BP128-BO128,0)/Inputs!$B$17)*DCF!M$6</f>
        <v>44894.924273567383</v>
      </c>
      <c r="CX128" s="15">
        <f ca="1">(BQ128*DCF!C$46-DCF!C$5*MAX(BQ128*DCF!C$46,0)-MAX(BQ128-Inputs!$B$20,0)/Inputs!$B$24)*DCF!C$6</f>
        <v>-9077.7272175011967</v>
      </c>
      <c r="CY128" s="15">
        <f ca="1">(BR128*DCF!D$46-DCF!D$5*MAX(BR128*DCF!D$46,0)-MAX(BR128-BQ128,0)/Inputs!$B$24)*DCF!D$6</f>
        <v>-9403.9054974207975</v>
      </c>
      <c r="CZ128" s="15">
        <f ca="1">(BS128*DCF!E$46-DCF!E$5*MAX(BS128*DCF!E$46,0)-MAX(BS128-BR128,0)/Inputs!$B$24)*DCF!E$6</f>
        <v>-10606.59848095782</v>
      </c>
      <c r="DA128" s="15">
        <f ca="1">(BT128*DCF!F$46-DCF!F$5*MAX(BT128*DCF!F$46,0)-MAX(BT128-BS128,0)/Inputs!$B$24)*DCF!F$6</f>
        <v>-16135.685495083673</v>
      </c>
      <c r="DB128" s="15">
        <f ca="1">(BU128*DCF!G$46-DCF!G$5*MAX(BU128*DCF!G$46,0)-MAX(BU128-BT128,0)/Inputs!$B$24)*DCF!G$6</f>
        <v>-10162.142703344471</v>
      </c>
      <c r="DC128" s="15">
        <f ca="1">(BV128*DCF!H$46-DCF!H$5*MAX(BV128*DCF!H$46,0)-MAX(BV128-BU128,0)/Inputs!$B$24)*DCF!H$6</f>
        <v>-19225.966784589193</v>
      </c>
      <c r="DD128" s="15">
        <f ca="1">(BW128*DCF!I$46-DCF!I$5*MAX(BW128*DCF!I$46,0)-MAX(BW128-BV128,0)/Inputs!$B$24)*DCF!I$6</f>
        <v>3479.7452286492735</v>
      </c>
      <c r="DE128" s="15">
        <f ca="1">(BX128*DCF!J$46-DCF!J$5*MAX(BX128*DCF!J$46,0)-MAX(BX128-BW128,0)/Inputs!$B$24)*DCF!J$6</f>
        <v>-7498.3305346129382</v>
      </c>
      <c r="DF128" s="15">
        <f ca="1">(BY128*DCF!K$46-DCF!K$5*MAX(BY128*DCF!K$46,0)-MAX(BY128-BX128,0)/Inputs!$B$24)*DCF!K$6</f>
        <v>-17914.347217534534</v>
      </c>
      <c r="DG128" s="15">
        <f ca="1">(BZ128*DCF!L$46-DCF!L$5*MAX(BZ128*DCF!L$46,0)-MAX(BZ128-BY128,0)/Inputs!$B$24)*DCF!L$6</f>
        <v>11419.260080099657</v>
      </c>
      <c r="DH128" s="15">
        <f ca="1">(CA128*DCF!M$46-DCF!M$5*MAX(CA128*DCF!M$46,0)-MAX(CA128-BZ128,0)/Inputs!$B$24)*DCF!M$6</f>
        <v>9239.3249498804435</v>
      </c>
      <c r="DI128" s="15">
        <f ca="1">SUM(CB128:CL128)+BE128*DCF!M$10*(1+Inputs!$B$30)*(1-Inputs!$B$33)*(1-Inputs!$B$30/Inputs!$B$31)/(Inputs!$B$29-Inputs!$B$30)*DCF!M$6</f>
        <v>107630.80555001515</v>
      </c>
      <c r="DJ128" s="15">
        <f ca="1">SUM(CM128:CW128)+BP128*DCF!M$28*(1+Inputs!$B$30)*(1-Inputs!$B$33)*(1-Inputs!$B$30/Inputs!$B$31)/(Inputs!$B$29-Inputs!$B$30)*DCF!M$6</f>
        <v>1244732.8292234899</v>
      </c>
      <c r="DK128" s="15">
        <f ca="1">SUM(CX128:DH128)+CA128*DCF!M$46*(1+Inputs!$B$30)*(1-Inputs!$B$33)*(1-Inputs!$B$30/Inputs!$B$31)/(Inputs!$B$29-Inputs!$B$30)*DCF!M$6</f>
        <v>962070.24607944046</v>
      </c>
      <c r="DM128" s="15">
        <f ca="1">DI128+DJ128+DK128+Inputs!$B$34+Inputs!$B$36-Inputs!$B$35</f>
        <v>2391284.8808529451</v>
      </c>
    </row>
    <row r="129" spans="1:117" x14ac:dyDescent="0.75">
      <c r="A129" s="11">
        <v>116</v>
      </c>
      <c r="C129" s="24">
        <f t="shared" ca="1" si="71"/>
        <v>1.11005411676192</v>
      </c>
      <c r="D129" s="24">
        <f t="shared" ca="1" si="71"/>
        <v>-1.0203482666686885</v>
      </c>
      <c r="E129" s="24">
        <f t="shared" ca="1" si="71"/>
        <v>8.9780943020781559E-2</v>
      </c>
      <c r="F129" s="24">
        <f t="shared" ca="1" si="71"/>
        <v>0.98268664001968242</v>
      </c>
      <c r="G129" s="24">
        <f t="shared" ca="1" si="71"/>
        <v>-0.36400553103712374</v>
      </c>
      <c r="H129" s="24">
        <f t="shared" ca="1" si="71"/>
        <v>-0.5848965562891183</v>
      </c>
      <c r="I129" s="24">
        <f t="shared" ca="1" si="71"/>
        <v>0.89441467694336707</v>
      </c>
      <c r="J129" s="24">
        <f t="shared" ca="1" si="71"/>
        <v>1.2023785907203124</v>
      </c>
      <c r="K129" s="24">
        <f t="shared" ca="1" si="71"/>
        <v>0.40476963680295214</v>
      </c>
      <c r="L129" s="24">
        <f t="shared" ca="1" si="71"/>
        <v>0.81607285308396815</v>
      </c>
      <c r="M129" s="24">
        <f t="shared" ca="1" si="71"/>
        <v>-1.4713841989670702</v>
      </c>
      <c r="N129" s="24">
        <f ca="1">SQRT(Inputs!$B$38)*C129+SQRT(1-Inputs!$B$38)*_xlfn.NORM.S.INV(RAND())</f>
        <v>-0.33715894405671309</v>
      </c>
      <c r="O129" s="24">
        <f ca="1">SQRT(Inputs!$B$38)*D129+SQRT(1-Inputs!$B$38)*_xlfn.NORM.S.INV(RAND())</f>
        <v>-1.6513024436667467</v>
      </c>
      <c r="P129" s="24">
        <f ca="1">SQRT(Inputs!$B$38)*E129+SQRT(1-Inputs!$B$38)*_xlfn.NORM.S.INV(RAND())</f>
        <v>-0.66005411149379567</v>
      </c>
      <c r="Q129" s="24">
        <f ca="1">SQRT(Inputs!$B$38)*F129+SQRT(1-Inputs!$B$38)*_xlfn.NORM.S.INV(RAND())</f>
        <v>9.4501985850657944E-2</v>
      </c>
      <c r="R129" s="24">
        <f ca="1">SQRT(Inputs!$B$38)*G129+SQRT(1-Inputs!$B$38)*_xlfn.NORM.S.INV(RAND())</f>
        <v>-4.3652112950927913E-3</v>
      </c>
      <c r="S129" s="24">
        <f ca="1">SQRT(Inputs!$B$38)*H129+SQRT(1-Inputs!$B$38)*_xlfn.NORM.S.INV(RAND())</f>
        <v>1.5989190119069814</v>
      </c>
      <c r="T129" s="24">
        <f ca="1">SQRT(Inputs!$B$38)*I129+SQRT(1-Inputs!$B$38)*_xlfn.NORM.S.INV(RAND())</f>
        <v>-3.1675734034194047E-2</v>
      </c>
      <c r="U129" s="24">
        <f ca="1">SQRT(Inputs!$B$38)*J129+SQRT(1-Inputs!$B$38)*_xlfn.NORM.S.INV(RAND())</f>
        <v>1.4658563424638342</v>
      </c>
      <c r="V129" s="24">
        <f ca="1">SQRT(Inputs!$B$38)*K129+SQRT(1-Inputs!$B$38)*_xlfn.NORM.S.INV(RAND())</f>
        <v>-0.45360034293874163</v>
      </c>
      <c r="W129" s="24">
        <f ca="1">SQRT(Inputs!$B$38)*L129+SQRT(1-Inputs!$B$38)*_xlfn.NORM.S.INV(RAND())</f>
        <v>0.71043864006289792</v>
      </c>
      <c r="X129" s="24">
        <f ca="1">SQRT(Inputs!$B$38)*M129+SQRT(1-Inputs!$B$38)*_xlfn.NORM.S.INV(RAND())</f>
        <v>-1.3110717717133455</v>
      </c>
      <c r="Y129" s="24">
        <f ca="1">SQRT(Inputs!$B$38)*C129+SQRT(1-Inputs!$B$38)*_xlfn.NORM.S.INV(RAND())</f>
        <v>4.4537923251456779E-2</v>
      </c>
      <c r="Z129" s="24">
        <f ca="1">SQRT(Inputs!$B$38)*D129+SQRT(1-Inputs!$B$38)*_xlfn.NORM.S.INV(RAND())</f>
        <v>1.4583993317443533</v>
      </c>
      <c r="AA129" s="24">
        <f ca="1">SQRT(Inputs!$B$38)*E129+SQRT(1-Inputs!$B$38)*_xlfn.NORM.S.INV(RAND())</f>
        <v>2.9925872776338549</v>
      </c>
      <c r="AB129" s="24">
        <f ca="1">SQRT(Inputs!$B$38)*F129+SQRT(1-Inputs!$B$38)*_xlfn.NORM.S.INV(RAND())</f>
        <v>-0.80787572814026709</v>
      </c>
      <c r="AC129" s="24">
        <f ca="1">SQRT(Inputs!$B$38)*G129+SQRT(1-Inputs!$B$38)*_xlfn.NORM.S.INV(RAND())</f>
        <v>1.320387931179376</v>
      </c>
      <c r="AD129" s="24">
        <f ca="1">SQRT(Inputs!$B$38)*H129+SQRT(1-Inputs!$B$38)*_xlfn.NORM.S.INV(RAND())</f>
        <v>0.48432207748281947</v>
      </c>
      <c r="AE129" s="24">
        <f ca="1">SQRT(Inputs!$B$38)*I129+SQRT(1-Inputs!$B$38)*_xlfn.NORM.S.INV(RAND())</f>
        <v>1.1153462082597014</v>
      </c>
      <c r="AF129" s="24">
        <f ca="1">SQRT(Inputs!$B$38)*J129+SQRT(1-Inputs!$B$38)*_xlfn.NORM.S.INV(RAND())</f>
        <v>0.42241199768597415</v>
      </c>
      <c r="AG129" s="24">
        <f ca="1">SQRT(Inputs!$B$38)*K129+SQRT(1-Inputs!$B$38)*_xlfn.NORM.S.INV(RAND())</f>
        <v>-7.6842262250811838E-2</v>
      </c>
      <c r="AH129" s="24">
        <f ca="1">SQRT(Inputs!$B$38)*L129+SQRT(1-Inputs!$B$38)*_xlfn.NORM.S.INV(RAND())</f>
        <v>1.526180424444044</v>
      </c>
      <c r="AI129" s="24">
        <f ca="1">SQRT(Inputs!$B$38)*M129+SQRT(1-Inputs!$B$38)*_xlfn.NORM.S.INV(RAND())</f>
        <v>-0.68971439116982314</v>
      </c>
      <c r="AJ129" s="24">
        <f ca="1">SQRT(Inputs!$B$38)*C129+SQRT(1-Inputs!$B$38)*_xlfn.NORM.S.INV(RAND())</f>
        <v>0.21309100044139712</v>
      </c>
      <c r="AK129" s="24">
        <f ca="1">SQRT(Inputs!$B$38)*D129+SQRT(1-Inputs!$B$38)*_xlfn.NORM.S.INV(RAND())</f>
        <v>8.129304477925936E-2</v>
      </c>
      <c r="AL129" s="24">
        <f ca="1">SQRT(Inputs!$B$38)*E129+SQRT(1-Inputs!$B$38)*_xlfn.NORM.S.INV(RAND())</f>
        <v>-0.33956091734342198</v>
      </c>
      <c r="AM129" s="24">
        <f ca="1">SQRT(Inputs!$B$38)*F129+SQRT(1-Inputs!$B$38)*_xlfn.NORM.S.INV(RAND())</f>
        <v>-0.33587851633333154</v>
      </c>
      <c r="AN129" s="24">
        <f ca="1">SQRT(Inputs!$B$38)*G129+SQRT(1-Inputs!$B$38)*_xlfn.NORM.S.INV(RAND())</f>
        <v>0.95882196587379365</v>
      </c>
      <c r="AO129" s="24">
        <f ca="1">SQRT(Inputs!$B$38)*H129+SQRT(1-Inputs!$B$38)*_xlfn.NORM.S.INV(RAND())</f>
        <v>0.32548319050043723</v>
      </c>
      <c r="AP129" s="24">
        <f ca="1">SQRT(Inputs!$B$38)*I129+SQRT(1-Inputs!$B$38)*_xlfn.NORM.S.INV(RAND())</f>
        <v>-7.8099045015961932E-2</v>
      </c>
      <c r="AQ129" s="24">
        <f ca="1">SQRT(Inputs!$B$38)*J129+SQRT(1-Inputs!$B$38)*_xlfn.NORM.S.INV(RAND())</f>
        <v>0.15473192680218328</v>
      </c>
      <c r="AR129" s="24">
        <f ca="1">SQRT(Inputs!$B$38)*K129+SQRT(1-Inputs!$B$38)*_xlfn.NORM.S.INV(RAND())</f>
        <v>-0.3645279029095736</v>
      </c>
      <c r="AS129" s="24">
        <f ca="1">SQRT(Inputs!$B$38)*L129+SQRT(1-Inputs!$B$38)*_xlfn.NORM.S.INV(RAND())</f>
        <v>0.47725521326301168</v>
      </c>
      <c r="AT129" s="24">
        <f ca="1">SQRT(Inputs!$B$38)*M129+SQRT(1-Inputs!$B$38)*_xlfn.NORM.S.INV(RAND())</f>
        <v>-0.97155428002741617</v>
      </c>
      <c r="AU129" s="15">
        <f ca="1">Inputs!$B$6*EXP($B$8-0.5*C$5^2+C$5*N129)</f>
        <v>4698.6732520323048</v>
      </c>
      <c r="AV129" s="15">
        <f t="shared" ca="1" si="37"/>
        <v>4486.4814604085987</v>
      </c>
      <c r="AW129" s="15">
        <f t="shared" ca="1" si="38"/>
        <v>5004.49001141799</v>
      </c>
      <c r="AX129" s="15">
        <f t="shared" ca="1" si="39"/>
        <v>6182.5443343275074</v>
      </c>
      <c r="AY129" s="15">
        <f t="shared" ca="1" si="40"/>
        <v>7551.8492148751848</v>
      </c>
      <c r="AZ129" s="15">
        <f t="shared" ca="1" si="41"/>
        <v>11014.289135385858</v>
      </c>
      <c r="BA129" s="15">
        <f t="shared" ca="1" si="42"/>
        <v>13434.063457107108</v>
      </c>
      <c r="BB129" s="15">
        <f t="shared" ca="1" si="43"/>
        <v>19049.298388494499</v>
      </c>
      <c r="BC129" s="15">
        <f t="shared" ca="1" si="44"/>
        <v>22331.033717941107</v>
      </c>
      <c r="BD129" s="15">
        <f t="shared" ca="1" si="45"/>
        <v>29237.29197373916</v>
      </c>
      <c r="BE129" s="15">
        <f t="shared" ca="1" si="46"/>
        <v>31793.964013792334</v>
      </c>
      <c r="BF129" s="15">
        <f ca="1">Inputs!$B$13*EXP($B$9-0.5*C$6^2+C$6*Y129)</f>
        <v>13953.683067576807</v>
      </c>
      <c r="BG129" s="15">
        <f t="shared" ca="1" si="47"/>
        <v>22125.004743029385</v>
      </c>
      <c r="BH129" s="15">
        <f t="shared" ca="1" si="48"/>
        <v>44406.660666344425</v>
      </c>
      <c r="BI129" s="15">
        <f t="shared" ca="1" si="49"/>
        <v>48004.210889158428</v>
      </c>
      <c r="BJ129" s="15">
        <f t="shared" ca="1" si="50"/>
        <v>71187.729162045143</v>
      </c>
      <c r="BK129" s="15">
        <f t="shared" ca="1" si="51"/>
        <v>93324.516201857434</v>
      </c>
      <c r="BL129" s="15">
        <f t="shared" ca="1" si="52"/>
        <v>132464.94653168536</v>
      </c>
      <c r="BM129" s="15">
        <f t="shared" ca="1" si="53"/>
        <v>171600.60329174253</v>
      </c>
      <c r="BN129" s="15">
        <f t="shared" ca="1" si="54"/>
        <v>209112.75370629205</v>
      </c>
      <c r="BO129" s="15">
        <f t="shared" ca="1" si="55"/>
        <v>307235.31221359543</v>
      </c>
      <c r="BP129" s="15">
        <f t="shared" ca="1" si="56"/>
        <v>349724.75723014277</v>
      </c>
      <c r="BQ129" s="15">
        <f ca="1">Inputs!$B$20*EXP($B$10-0.5*C$7^2+C$7*AJ129)</f>
        <v>4626.2800284341783</v>
      </c>
      <c r="BR129" s="15">
        <f t="shared" ca="1" si="57"/>
        <v>6441.4370536825672</v>
      </c>
      <c r="BS129" s="15">
        <f t="shared" ca="1" si="58"/>
        <v>8001.2363369917011</v>
      </c>
      <c r="BT129" s="15">
        <f t="shared" ca="1" si="59"/>
        <v>10101.51341816364</v>
      </c>
      <c r="BU129" s="15">
        <f t="shared" ca="1" si="60"/>
        <v>17655.133957699731</v>
      </c>
      <c r="BV129" s="15">
        <f t="shared" ca="1" si="61"/>
        <v>26432.328889405304</v>
      </c>
      <c r="BW129" s="15">
        <f t="shared" ca="1" si="62"/>
        <v>36280.143707027863</v>
      </c>
      <c r="BX129" s="15">
        <f t="shared" ca="1" si="63"/>
        <v>52342.331778473803</v>
      </c>
      <c r="BY129" s="15">
        <f t="shared" ca="1" si="64"/>
        <v>68399.787832290487</v>
      </c>
      <c r="BZ129" s="15">
        <f t="shared" ca="1" si="65"/>
        <v>104775.29251649737</v>
      </c>
      <c r="CA129" s="15">
        <f t="shared" ca="1" si="66"/>
        <v>123840.35643732562</v>
      </c>
      <c r="CB129" s="15">
        <f ca="1">(AU129*DCF!C$10-DCF!C$5*MAX(AU129*DCF!C$10,0)-MAX(AU129-Inputs!$B$6,0)/Inputs!$B$10)*DCF!C$6</f>
        <v>1044.9535773479431</v>
      </c>
      <c r="CC129" s="15">
        <f ca="1">(AV129*DCF!D$10-DCF!D$5*MAX(AV129*DCF!D$10,0)-MAX(AV129-AU129,0)/Inputs!$B$10)*DCF!D$6</f>
        <v>1093.5494610604103</v>
      </c>
      <c r="CD129" s="15">
        <f ca="1">(AW129*DCF!E$10-DCF!E$5*MAX(AW129*DCF!E$10,0)-MAX(AW129-AV129,0)/Inputs!$B$10)*DCF!E$6</f>
        <v>1038.7801015699465</v>
      </c>
      <c r="CE129" s="15">
        <f ca="1">(AX129*DCF!F$10-DCF!F$5*MAX(AX129*DCF!F$10,0)-MAX(AX129-AW129,0)/Inputs!$B$10)*DCF!F$6</f>
        <v>1104.5156779611182</v>
      </c>
      <c r="CF129" s="15">
        <f ca="1">(AY129*DCF!G$10-DCF!G$5*MAX(AY129*DCF!G$10,0)-MAX(AY129-AX129,0)/Inputs!$B$10)*DCF!G$6</f>
        <v>1292.7778064793663</v>
      </c>
      <c r="CG129" s="15">
        <f ca="1">(AZ129*DCF!H$10-DCF!H$5*MAX(AZ129*DCF!H$10,0)-MAX(AZ129-AY129,0)/Inputs!$B$10)*DCF!H$6</f>
        <v>1523.6138556559515</v>
      </c>
      <c r="CH129" s="15">
        <f ca="1">(BA129*DCF!I$10-DCF!I$5*MAX(BA129*DCF!I$10,0)-MAX(BA129-AZ129,0)/Inputs!$B$10)*DCF!I$6</f>
        <v>2056.9855474936217</v>
      </c>
      <c r="CI129" s="15">
        <f ca="1">(BB129*DCF!J$10-DCF!J$5*MAX(BB129*DCF!J$10,0)-MAX(BB129-BA129,0)/Inputs!$B$10)*DCF!J$6</f>
        <v>2418.0074818091298</v>
      </c>
      <c r="CJ129" s="15">
        <f ca="1">(BC129*DCF!K$10-DCF!K$5*MAX(BC129*DCF!K$10,0)-MAX(BC129-BB129,0)/Inputs!$B$10)*DCF!K$6</f>
        <v>3135.5448011924432</v>
      </c>
      <c r="CK129" s="15">
        <f ca="1">(BD129*DCF!L$10-DCF!L$5*MAX(BD129*DCF!L$10,0)-MAX(BD129-BC129,0)/Inputs!$B$10)*DCF!L$6</f>
        <v>3516.4485904837443</v>
      </c>
      <c r="CL129" s="15">
        <f ca="1">(BE129*DCF!M$10-DCF!M$5*MAX(BE129*DCF!M$10,0)-MAX(BE129-BD129,0)/Inputs!$B$10)*DCF!M$6</f>
        <v>4181.1177539685978</v>
      </c>
      <c r="CM129" s="15">
        <f ca="1">(BF129*DCF!C$28-DCF!C$5*MAX(BF129*DCF!C$28,0)-MAX(BF129-Inputs!$B$13,0)/Inputs!$B$17)*DCF!C$6</f>
        <v>3665.8051100886328</v>
      </c>
      <c r="CN129" s="15">
        <f ca="1">(BG129*DCF!D$28-DCF!D$5*MAX(BG129*DCF!D$28,0)-MAX(BG129-BF129,0)/Inputs!$B$17)*DCF!D$6</f>
        <v>4773.0066183424206</v>
      </c>
      <c r="CO129" s="15">
        <f ca="1">(BH129*DCF!E$28-DCF!E$5*MAX(BH129*DCF!E$28,0)-MAX(BH129-BG129,0)/Inputs!$B$17)*DCF!E$6</f>
        <v>8185.3493450576634</v>
      </c>
      <c r="CP129" s="15">
        <f ca="1">(BI129*DCF!F$28-DCF!F$5*MAX(BI129*DCF!F$28,0)-MAX(BI129-BH129,0)/Inputs!$B$17)*DCF!F$6</f>
        <v>12376.887902406801</v>
      </c>
      <c r="CQ129" s="15">
        <f ca="1">(BJ129*DCF!G$28-DCF!G$5*MAX(BJ129*DCF!G$28,0)-MAX(BJ129-BI129,0)/Inputs!$B$17)*DCF!G$6</f>
        <v>14570.957682533795</v>
      </c>
      <c r="CR129" s="15">
        <f ca="1">(BK129*DCF!H$28-DCF!H$5*MAX(BK129*DCF!H$28,0)-MAX(BK129-BJ129,0)/Inputs!$B$17)*DCF!H$6</f>
        <v>19640.747011601139</v>
      </c>
      <c r="CS129" s="15">
        <f ca="1">(BL129*DCF!I$28-DCF!I$5*MAX(BL129*DCF!I$28,0)-MAX(BL129-BK129,0)/Inputs!$B$17)*DCF!I$6</f>
        <v>25531.682796523051</v>
      </c>
      <c r="CT129" s="15">
        <f ca="1">(BM129*DCF!J$28-DCF!J$5*MAX(BM129*DCF!J$28,0)-MAX(BM129-BL129,0)/Inputs!$B$17)*DCF!J$6</f>
        <v>33092.111808735841</v>
      </c>
      <c r="CU129" s="15">
        <f ca="1">(BN129*DCF!K$28-DCF!K$5*MAX(BN129*DCF!K$28,0)-MAX(BN129-BM129,0)/Inputs!$B$17)*DCF!K$6</f>
        <v>39566.368622712165</v>
      </c>
      <c r="CV129" s="15">
        <f ca="1">(BO129*DCF!L$28-DCF!L$5*MAX(BO129*DCF!L$28,0)-MAX(BO129-BN129,0)/Inputs!$B$17)*DCF!L$6</f>
        <v>50197.162503921769</v>
      </c>
      <c r="CW129" s="15">
        <f ca="1">(BP129*DCF!M$28-DCF!M$5*MAX(BP129*DCF!M$28,0)-MAX(BP129-BO129,0)/Inputs!$B$17)*DCF!M$6</f>
        <v>61359.574540985705</v>
      </c>
      <c r="CX129" s="15">
        <f ca="1">(BQ129*DCF!C$46-DCF!C$5*MAX(BQ129*DCF!C$46,0)-MAX(BQ129-Inputs!$B$20,0)/Inputs!$B$24)*DCF!C$6</f>
        <v>-1726.7529065363822</v>
      </c>
      <c r="CY129" s="15">
        <f ca="1">(BR129*DCF!D$46-DCF!D$5*MAX(BR129*DCF!D$46,0)-MAX(BR129-BQ129,0)/Inputs!$B$24)*DCF!D$6</f>
        <v>-1873.9155243118969</v>
      </c>
      <c r="CZ129" s="15">
        <f ca="1">(BS129*DCF!E$46-DCF!E$5*MAX(BS129*DCF!E$46,0)-MAX(BS129-BR129,0)/Inputs!$B$24)*DCF!E$6</f>
        <v>-1560.9900649323095</v>
      </c>
      <c r="DA129" s="15">
        <f ca="1">(BT129*DCF!F$46-DCF!F$5*MAX(BT129*DCF!F$46,0)-MAX(BT129-BS129,0)/Inputs!$B$24)*DCF!F$6</f>
        <v>-1500.4333538284613</v>
      </c>
      <c r="DB129" s="15">
        <f ca="1">(BU129*DCF!G$46-DCF!G$5*MAX(BU129*DCF!G$46,0)-MAX(BU129-BT129,0)/Inputs!$B$24)*DCF!G$6</f>
        <v>-3134.7725322324113</v>
      </c>
      <c r="DC129" s="15">
        <f ca="1">(BV129*DCF!H$46-DCF!H$5*MAX(BV129*DCF!H$46,0)-MAX(BV129-BU129,0)/Inputs!$B$24)*DCF!H$6</f>
        <v>-2727.4595462619063</v>
      </c>
      <c r="DD129" s="15">
        <f ca="1">(BW129*DCF!I$46-DCF!I$5*MAX(BW129*DCF!I$46,0)-MAX(BW129-BV129,0)/Inputs!$B$24)*DCF!I$6</f>
        <v>-1989.022685977428</v>
      </c>
      <c r="DE129" s="15">
        <f ca="1">(BX129*DCF!J$46-DCF!J$5*MAX(BX129*DCF!J$46,0)-MAX(BX129-BW129,0)/Inputs!$B$24)*DCF!J$6</f>
        <v>-2063.8138258390409</v>
      </c>
      <c r="DF129" s="15">
        <f ca="1">(BY129*DCF!K$46-DCF!K$5*MAX(BY129*DCF!K$46,0)-MAX(BY129-BX129,0)/Inputs!$B$24)*DCF!K$6</f>
        <v>-26.425071515895702</v>
      </c>
      <c r="DG129" s="15">
        <f ca="1">(BZ129*DCF!L$46-DCF!L$5*MAX(BZ129*DCF!L$46,0)-MAX(BZ129-BY129,0)/Inputs!$B$24)*DCF!L$6</f>
        <v>-989.26586856233291</v>
      </c>
      <c r="DH129" s="15">
        <f ca="1">(CA129*DCF!M$46-DCF!M$5*MAX(CA129*DCF!M$46,0)-MAX(CA129-BZ129,0)/Inputs!$B$24)*DCF!M$6</f>
        <v>5722.9280165735236</v>
      </c>
      <c r="DI129" s="15">
        <f ca="1">SUM(CB129:CL129)+BE129*DCF!M$10*(1+Inputs!$B$30)*(1-Inputs!$B$33)*(1-Inputs!$B$30/Inputs!$B$31)/(Inputs!$B$29-Inputs!$B$30)*DCF!M$6</f>
        <v>110889.31693705529</v>
      </c>
      <c r="DJ129" s="15">
        <f ca="1">SUM(CM129:CW129)+BP129*DCF!M$28*(1+Inputs!$B$30)*(1-Inputs!$B$33)*(1-Inputs!$B$30/Inputs!$B$31)/(Inputs!$B$29-Inputs!$B$30)*DCF!M$6</f>
        <v>1570677.8192797587</v>
      </c>
      <c r="DK129" s="15">
        <f ca="1">SUM(CX129:DH129)+CA129*DCF!M$46*(1+Inputs!$B$30)*(1-Inputs!$B$33)*(1-Inputs!$B$30/Inputs!$B$31)/(Inputs!$B$29-Inputs!$B$30)*DCF!M$6</f>
        <v>179601.93751671814</v>
      </c>
      <c r="DM129" s="15">
        <f ca="1">DI129+DJ129+DK129+Inputs!$B$34+Inputs!$B$36-Inputs!$B$35</f>
        <v>1938020.0737335321</v>
      </c>
    </row>
    <row r="130" spans="1:117" x14ac:dyDescent="0.75">
      <c r="A130" s="11">
        <v>117</v>
      </c>
      <c r="C130" s="24">
        <f t="shared" ca="1" si="71"/>
        <v>1.1811746325358929</v>
      </c>
      <c r="D130" s="24">
        <f t="shared" ca="1" si="71"/>
        <v>0.64926497181510412</v>
      </c>
      <c r="E130" s="24">
        <f t="shared" ca="1" si="71"/>
        <v>8.784331212622315E-2</v>
      </c>
      <c r="F130" s="24">
        <f t="shared" ca="1" si="71"/>
        <v>0.51757724709545239</v>
      </c>
      <c r="G130" s="24">
        <f t="shared" ca="1" si="71"/>
        <v>-0.65880927023314084</v>
      </c>
      <c r="H130" s="24">
        <f t="shared" ca="1" si="71"/>
        <v>0.76902653351720751</v>
      </c>
      <c r="I130" s="24">
        <f t="shared" ca="1" si="71"/>
        <v>-5.2850639929688997E-2</v>
      </c>
      <c r="J130" s="24">
        <f t="shared" ca="1" si="71"/>
        <v>1.7359635997190179</v>
      </c>
      <c r="K130" s="24">
        <f t="shared" ca="1" si="71"/>
        <v>-0.27294153494284018</v>
      </c>
      <c r="L130" s="24">
        <f t="shared" ca="1" si="71"/>
        <v>0.63297808454203752</v>
      </c>
      <c r="M130" s="24">
        <f t="shared" ca="1" si="71"/>
        <v>-1.4669861127158466</v>
      </c>
      <c r="N130" s="24">
        <f ca="1">SQRT(Inputs!$B$38)*C130+SQRT(1-Inputs!$B$38)*_xlfn.NORM.S.INV(RAND())</f>
        <v>0.77655596288015594</v>
      </c>
      <c r="O130" s="24">
        <f ca="1">SQRT(Inputs!$B$38)*D130+SQRT(1-Inputs!$B$38)*_xlfn.NORM.S.INV(RAND())</f>
        <v>-6.6996771850744541E-2</v>
      </c>
      <c r="P130" s="24">
        <f ca="1">SQRT(Inputs!$B$38)*E130+SQRT(1-Inputs!$B$38)*_xlfn.NORM.S.INV(RAND())</f>
        <v>-0.33169062062213012</v>
      </c>
      <c r="Q130" s="24">
        <f ca="1">SQRT(Inputs!$B$38)*F130+SQRT(1-Inputs!$B$38)*_xlfn.NORM.S.INV(RAND())</f>
        <v>0.12478141648578986</v>
      </c>
      <c r="R130" s="24">
        <f ca="1">SQRT(Inputs!$B$38)*G130+SQRT(1-Inputs!$B$38)*_xlfn.NORM.S.INV(RAND())</f>
        <v>-1.0529623211749222</v>
      </c>
      <c r="S130" s="24">
        <f ca="1">SQRT(Inputs!$B$38)*H130+SQRT(1-Inputs!$B$38)*_xlfn.NORM.S.INV(RAND())</f>
        <v>1.1318474993681493</v>
      </c>
      <c r="T130" s="24">
        <f ca="1">SQRT(Inputs!$B$38)*I130+SQRT(1-Inputs!$B$38)*_xlfn.NORM.S.INV(RAND())</f>
        <v>-1.074483622241601</v>
      </c>
      <c r="U130" s="24">
        <f ca="1">SQRT(Inputs!$B$38)*J130+SQRT(1-Inputs!$B$38)*_xlfn.NORM.S.INV(RAND())</f>
        <v>0.94036565567800889</v>
      </c>
      <c r="V130" s="24">
        <f ca="1">SQRT(Inputs!$B$38)*K130+SQRT(1-Inputs!$B$38)*_xlfn.NORM.S.INV(RAND())</f>
        <v>0.4929382383676274</v>
      </c>
      <c r="W130" s="24">
        <f ca="1">SQRT(Inputs!$B$38)*L130+SQRT(1-Inputs!$B$38)*_xlfn.NORM.S.INV(RAND())</f>
        <v>-0.14223484315446094</v>
      </c>
      <c r="X130" s="24">
        <f ca="1">SQRT(Inputs!$B$38)*M130+SQRT(1-Inputs!$B$38)*_xlfn.NORM.S.INV(RAND())</f>
        <v>-0.83242171599683168</v>
      </c>
      <c r="Y130" s="24">
        <f ca="1">SQRT(Inputs!$B$38)*C130+SQRT(1-Inputs!$B$38)*_xlfn.NORM.S.INV(RAND())</f>
        <v>-0.27284291937662497</v>
      </c>
      <c r="Z130" s="24">
        <f ca="1">SQRT(Inputs!$B$38)*D130+SQRT(1-Inputs!$B$38)*_xlfn.NORM.S.INV(RAND())</f>
        <v>-0.51981236914770157</v>
      </c>
      <c r="AA130" s="24">
        <f ca="1">SQRT(Inputs!$B$38)*E130+SQRT(1-Inputs!$B$38)*_xlfn.NORM.S.INV(RAND())</f>
        <v>0.23450375667585105</v>
      </c>
      <c r="AB130" s="24">
        <f ca="1">SQRT(Inputs!$B$38)*F130+SQRT(1-Inputs!$B$38)*_xlfn.NORM.S.INV(RAND())</f>
        <v>0.63346481689370893</v>
      </c>
      <c r="AC130" s="24">
        <f ca="1">SQRT(Inputs!$B$38)*G130+SQRT(1-Inputs!$B$38)*_xlfn.NORM.S.INV(RAND())</f>
        <v>0.14731308821933414</v>
      </c>
      <c r="AD130" s="24">
        <f ca="1">SQRT(Inputs!$B$38)*H130+SQRT(1-Inputs!$B$38)*_xlfn.NORM.S.INV(RAND())</f>
        <v>0.93395572333977039</v>
      </c>
      <c r="AE130" s="24">
        <f ca="1">SQRT(Inputs!$B$38)*I130+SQRT(1-Inputs!$B$38)*_xlfn.NORM.S.INV(RAND())</f>
        <v>0.29285667348254346</v>
      </c>
      <c r="AF130" s="24">
        <f ca="1">SQRT(Inputs!$B$38)*J130+SQRT(1-Inputs!$B$38)*_xlfn.NORM.S.INV(RAND())</f>
        <v>0.67101574588005475</v>
      </c>
      <c r="AG130" s="24">
        <f ca="1">SQRT(Inputs!$B$38)*K130+SQRT(1-Inputs!$B$38)*_xlfn.NORM.S.INV(RAND())</f>
        <v>1.4685444851434062</v>
      </c>
      <c r="AH130" s="24">
        <f ca="1">SQRT(Inputs!$B$38)*L130+SQRT(1-Inputs!$B$38)*_xlfn.NORM.S.INV(RAND())</f>
        <v>0.90447494733751443</v>
      </c>
      <c r="AI130" s="24">
        <f ca="1">SQRT(Inputs!$B$38)*M130+SQRT(1-Inputs!$B$38)*_xlfn.NORM.S.INV(RAND())</f>
        <v>-2.1367292941382114</v>
      </c>
      <c r="AJ130" s="24">
        <f ca="1">SQRT(Inputs!$B$38)*C130+SQRT(1-Inputs!$B$38)*_xlfn.NORM.S.INV(RAND())</f>
        <v>1.3170994837561847</v>
      </c>
      <c r="AK130" s="24">
        <f ca="1">SQRT(Inputs!$B$38)*D130+SQRT(1-Inputs!$B$38)*_xlfn.NORM.S.INV(RAND())</f>
        <v>-2.370290940986286</v>
      </c>
      <c r="AL130" s="24">
        <f ca="1">SQRT(Inputs!$B$38)*E130+SQRT(1-Inputs!$B$38)*_xlfn.NORM.S.INV(RAND())</f>
        <v>0.22359320517917314</v>
      </c>
      <c r="AM130" s="24">
        <f ca="1">SQRT(Inputs!$B$38)*F130+SQRT(1-Inputs!$B$38)*_xlfn.NORM.S.INV(RAND())</f>
        <v>-0.28852618776475808</v>
      </c>
      <c r="AN130" s="24">
        <f ca="1">SQRT(Inputs!$B$38)*G130+SQRT(1-Inputs!$B$38)*_xlfn.NORM.S.INV(RAND())</f>
        <v>0.46745158494909073</v>
      </c>
      <c r="AO130" s="24">
        <f ca="1">SQRT(Inputs!$B$38)*H130+SQRT(1-Inputs!$B$38)*_xlfn.NORM.S.INV(RAND())</f>
        <v>-1.4673257738146714</v>
      </c>
      <c r="AP130" s="24">
        <f ca="1">SQRT(Inputs!$B$38)*I130+SQRT(1-Inputs!$B$38)*_xlfn.NORM.S.INV(RAND())</f>
        <v>0.81138759339589195</v>
      </c>
      <c r="AQ130" s="24">
        <f ca="1">SQRT(Inputs!$B$38)*J130+SQRT(1-Inputs!$B$38)*_xlfn.NORM.S.INV(RAND())</f>
        <v>2.1669133938484224</v>
      </c>
      <c r="AR130" s="24">
        <f ca="1">SQRT(Inputs!$B$38)*K130+SQRT(1-Inputs!$B$38)*_xlfn.NORM.S.INV(RAND())</f>
        <v>-0.77768056853945633</v>
      </c>
      <c r="AS130" s="24">
        <f ca="1">SQRT(Inputs!$B$38)*L130+SQRT(1-Inputs!$B$38)*_xlfn.NORM.S.INV(RAND())</f>
        <v>0.67580626032542124</v>
      </c>
      <c r="AT130" s="24">
        <f ca="1">SQRT(Inputs!$B$38)*M130+SQRT(1-Inputs!$B$38)*_xlfn.NORM.S.INV(RAND())</f>
        <v>-1.4519892615670575</v>
      </c>
      <c r="AU130" s="15">
        <f ca="1">Inputs!$B$6*EXP($B$8-0.5*C$5^2+C$5*N130)</f>
        <v>5626.9110863080978</v>
      </c>
      <c r="AV130" s="15">
        <f t="shared" ca="1" si="37"/>
        <v>6782.1411184200006</v>
      </c>
      <c r="AW130" s="15">
        <f t="shared" ca="1" si="38"/>
        <v>7907.8003414632494</v>
      </c>
      <c r="AX130" s="15">
        <f t="shared" ca="1" si="39"/>
        <v>9806.3186083690725</v>
      </c>
      <c r="AY130" s="15">
        <f t="shared" ca="1" si="40"/>
        <v>10597.583508830452</v>
      </c>
      <c r="AZ130" s="15">
        <f t="shared" ca="1" si="41"/>
        <v>14681.575486176165</v>
      </c>
      <c r="BA130" s="15">
        <f t="shared" ca="1" si="42"/>
        <v>16055.532122721725</v>
      </c>
      <c r="BB130" s="15">
        <f t="shared" ca="1" si="43"/>
        <v>21598.880448065618</v>
      </c>
      <c r="BC130" s="15">
        <f t="shared" ca="1" si="44"/>
        <v>27742.286370791924</v>
      </c>
      <c r="BD130" s="15">
        <f t="shared" ca="1" si="45"/>
        <v>33537.758811708401</v>
      </c>
      <c r="BE130" s="15">
        <f t="shared" ca="1" si="46"/>
        <v>38095.60705544566</v>
      </c>
      <c r="BF130" s="15">
        <f ca="1">Inputs!$B$13*EXP($B$9-0.5*C$6^2+C$6*Y130)</f>
        <v>13102.76758053149</v>
      </c>
      <c r="BG130" s="15">
        <f t="shared" ca="1" si="47"/>
        <v>14539.121069693436</v>
      </c>
      <c r="BH130" s="15">
        <f t="shared" ca="1" si="48"/>
        <v>18468.665465422477</v>
      </c>
      <c r="BI130" s="15">
        <f t="shared" ca="1" si="49"/>
        <v>24923.850069047174</v>
      </c>
      <c r="BJ130" s="15">
        <f t="shared" ca="1" si="50"/>
        <v>31210.775604855233</v>
      </c>
      <c r="BK130" s="15">
        <f t="shared" ca="1" si="51"/>
        <v>43499.106530520119</v>
      </c>
      <c r="BL130" s="15">
        <f t="shared" ca="1" si="52"/>
        <v>55500.267990291533</v>
      </c>
      <c r="BM130" s="15">
        <f t="shared" ca="1" si="53"/>
        <v>74152.437361732533</v>
      </c>
      <c r="BN130" s="15">
        <f t="shared" ca="1" si="54"/>
        <v>108746.51179385216</v>
      </c>
      <c r="BO130" s="15">
        <f t="shared" ca="1" si="55"/>
        <v>148634.86816912642</v>
      </c>
      <c r="BP130" s="15">
        <f t="shared" ca="1" si="56"/>
        <v>143607.47280235885</v>
      </c>
      <c r="BQ130" s="15">
        <f ca="1">Inputs!$B$20*EXP($B$10-0.5*C$7^2+C$7*AJ130)</f>
        <v>6843.6813253317514</v>
      </c>
      <c r="BR130" s="15">
        <f t="shared" ca="1" si="57"/>
        <v>4374.3165327707648</v>
      </c>
      <c r="BS130" s="15">
        <f t="shared" ca="1" si="58"/>
        <v>6387.4440768556242</v>
      </c>
      <c r="BT130" s="15">
        <f t="shared" ca="1" si="59"/>
        <v>8164.9077408408875</v>
      </c>
      <c r="BU130" s="15">
        <f t="shared" ca="1" si="60"/>
        <v>12670.67116192217</v>
      </c>
      <c r="BV130" s="15">
        <f t="shared" ca="1" si="61"/>
        <v>12666.160671437754</v>
      </c>
      <c r="BW130" s="15">
        <f t="shared" ca="1" si="62"/>
        <v>20986.425864851219</v>
      </c>
      <c r="BX130" s="15">
        <f t="shared" ca="1" si="63"/>
        <v>45322.383604398237</v>
      </c>
      <c r="BY130" s="15">
        <f t="shared" ca="1" si="64"/>
        <v>54724.909346647859</v>
      </c>
      <c r="BZ130" s="15">
        <f t="shared" ca="1" si="65"/>
        <v>86944.296840360403</v>
      </c>
      <c r="CA130" s="15">
        <f t="shared" ca="1" si="66"/>
        <v>94355.472684895241</v>
      </c>
      <c r="CB130" s="15">
        <f ca="1">(AU130*DCF!C$10-DCF!C$5*MAX(AU130*DCF!C$10,0)-MAX(AU130-Inputs!$B$6,0)/Inputs!$B$10)*DCF!C$6</f>
        <v>1038.3350761396814</v>
      </c>
      <c r="CC130" s="15">
        <f ca="1">(AV130*DCF!D$10-DCF!D$5*MAX(AV130*DCF!D$10,0)-MAX(AV130-AU130,0)/Inputs!$B$10)*DCF!D$6</f>
        <v>1371.4283413043036</v>
      </c>
      <c r="CD130" s="15">
        <f ca="1">(AW130*DCF!E$10-DCF!E$5*MAX(AW130*DCF!E$10,0)-MAX(AW130-AV130,0)/Inputs!$B$10)*DCF!E$6</f>
        <v>1572.2401447910686</v>
      </c>
      <c r="CE130" s="15">
        <f ca="1">(AX130*DCF!F$10-DCF!F$5*MAX(AX130*DCF!F$10,0)-MAX(AX130-AW130,0)/Inputs!$B$10)*DCF!F$6</f>
        <v>1745.6691424865508</v>
      </c>
      <c r="CF130" s="15">
        <f ca="1">(AY130*DCF!G$10-DCF!G$5*MAX(AY130*DCF!G$10,0)-MAX(AY130-AX130,0)/Inputs!$B$10)*DCF!G$6</f>
        <v>2031.4297124245832</v>
      </c>
      <c r="CG130" s="15">
        <f ca="1">(AZ130*DCF!H$10-DCF!H$5*MAX(AZ130*DCF!H$10,0)-MAX(AZ130-AY130,0)/Inputs!$B$10)*DCF!H$6</f>
        <v>2125.252420655102</v>
      </c>
      <c r="CH130" s="15">
        <f ca="1">(BA130*DCF!I$10-DCF!I$5*MAX(BA130*DCF!I$10,0)-MAX(BA130-AZ130,0)/Inputs!$B$10)*DCF!I$6</f>
        <v>2707.382983739647</v>
      </c>
      <c r="CI130" s="15">
        <f ca="1">(BB130*DCF!J$10-DCF!J$5*MAX(BB130*DCF!J$10,0)-MAX(BB130-BA130,0)/Inputs!$B$10)*DCF!J$6</f>
        <v>2866.4149096385927</v>
      </c>
      <c r="CJ130" s="15">
        <f ca="1">(BC130*DCF!K$10-DCF!K$5*MAX(BC130*DCF!K$10,0)-MAX(BC130-BB130,0)/Inputs!$B$10)*DCF!K$6</f>
        <v>3606.0792526544165</v>
      </c>
      <c r="CK130" s="15">
        <f ca="1">(BD130*DCF!L$10-DCF!L$5*MAX(BD130*DCF!L$10,0)-MAX(BD130-BC130,0)/Inputs!$B$10)*DCF!L$6</f>
        <v>4308.683358241622</v>
      </c>
      <c r="CL130" s="15">
        <f ca="1">(BE130*DCF!M$10-DCF!M$5*MAX(BE130*DCF!M$10,0)-MAX(BE130-BD130,0)/Inputs!$B$10)*DCF!M$6</f>
        <v>4831.299212978307</v>
      </c>
      <c r="CM130" s="15">
        <f ca="1">(BF130*DCF!C$28-DCF!C$5*MAX(BF130*DCF!C$28,0)-MAX(BF130-Inputs!$B$13,0)/Inputs!$B$17)*DCF!C$6</f>
        <v>3602.6275626184311</v>
      </c>
      <c r="CN130" s="15">
        <f ca="1">(BG130*DCF!D$28-DCF!D$5*MAX(BG130*DCF!D$28,0)-MAX(BG130-BF130,0)/Inputs!$B$17)*DCF!D$6</f>
        <v>3975.666427051648</v>
      </c>
      <c r="CO130" s="15">
        <f ca="1">(BH130*DCF!E$28-DCF!E$5*MAX(BH130*DCF!E$28,0)-MAX(BH130-BG130,0)/Inputs!$B$17)*DCF!E$6</f>
        <v>4456.1958099795957</v>
      </c>
      <c r="CP130" s="15">
        <f ca="1">(BI130*DCF!F$28-DCF!F$5*MAX(BI130*DCF!F$28,0)-MAX(BI130-BH130,0)/Inputs!$B$17)*DCF!F$6</f>
        <v>5590.9003889733694</v>
      </c>
      <c r="CQ130" s="15">
        <f ca="1">(BJ130*DCF!G$28-DCF!G$5*MAX(BJ130*DCF!G$28,0)-MAX(BJ130-BI130,0)/Inputs!$B$17)*DCF!G$6</f>
        <v>7040.473758269769</v>
      </c>
      <c r="CR130" s="15">
        <f ca="1">(BK130*DCF!H$28-DCF!H$5*MAX(BK130*DCF!H$28,0)-MAX(BK130-BJ130,0)/Inputs!$B$17)*DCF!H$6</f>
        <v>8848.5471871675181</v>
      </c>
      <c r="CS130" s="15">
        <f ca="1">(BL130*DCF!I$28-DCF!I$5*MAX(BL130*DCF!I$28,0)-MAX(BL130-BK130,0)/Inputs!$B$17)*DCF!I$6</f>
        <v>11328.521985849071</v>
      </c>
      <c r="CT130" s="15">
        <f ca="1">(BM130*DCF!J$28-DCF!J$5*MAX(BM130*DCF!J$28,0)-MAX(BM130-BL130,0)/Inputs!$B$17)*DCF!J$6</f>
        <v>14069.024109656502</v>
      </c>
      <c r="CU130" s="15">
        <f ca="1">(BN130*DCF!K$28-DCF!K$5*MAX(BN130*DCF!K$28,0)-MAX(BN130-BM130,0)/Inputs!$B$17)*DCF!K$6</f>
        <v>18728.126611095424</v>
      </c>
      <c r="CV130" s="15">
        <f ca="1">(BO130*DCF!L$28-DCF!L$5*MAX(BO130*DCF!L$28,0)-MAX(BO130-BN130,0)/Inputs!$B$17)*DCF!L$6</f>
        <v>25142.341989710734</v>
      </c>
      <c r="CW130" s="15">
        <f ca="1">(BP130*DCF!M$28-DCF!M$5*MAX(BP130*DCF!M$28,0)-MAX(BP130-BO130,0)/Inputs!$B$17)*DCF!M$6</f>
        <v>27019.829117532081</v>
      </c>
      <c r="CX130" s="15">
        <f ca="1">(BQ130*DCF!C$46-DCF!C$5*MAX(BQ130*DCF!C$46,0)-MAX(BQ130-Inputs!$B$20,0)/Inputs!$B$24)*DCF!C$6</f>
        <v>-3263.0586549642617</v>
      </c>
      <c r="CY130" s="15">
        <f ca="1">(BR130*DCF!D$46-DCF!D$5*MAX(BR130*DCF!D$46,0)-MAX(BR130-BQ130,0)/Inputs!$B$24)*DCF!D$6</f>
        <v>-746.59382176375402</v>
      </c>
      <c r="CZ130" s="15">
        <f ca="1">(BS130*DCF!E$46-DCF!E$5*MAX(BS130*DCF!E$46,0)-MAX(BS130-BR130,0)/Inputs!$B$24)*DCF!E$6</f>
        <v>-1548.8458408162498</v>
      </c>
      <c r="DA130" s="15">
        <f ca="1">(BT130*DCF!F$46-DCF!F$5*MAX(BT130*DCF!F$46,0)-MAX(BT130-BS130,0)/Inputs!$B$24)*DCF!F$6</f>
        <v>-1241.8509141424618</v>
      </c>
      <c r="DB130" s="15">
        <f ca="1">(BU130*DCF!G$46-DCF!G$5*MAX(BU130*DCF!G$46,0)-MAX(BU130-BT130,0)/Inputs!$B$24)*DCF!G$6</f>
        <v>-1941.8661355340962</v>
      </c>
      <c r="DC130" s="15">
        <f ca="1">(BV130*DCF!H$46-DCF!H$5*MAX(BV130*DCF!H$46,0)-MAX(BV130-BU130,0)/Inputs!$B$24)*DCF!H$6</f>
        <v>0</v>
      </c>
      <c r="DD130" s="15">
        <f ca="1">(BW130*DCF!I$46-DCF!I$5*MAX(BW130*DCF!I$46,0)-MAX(BW130-BV130,0)/Inputs!$B$24)*DCF!I$6</f>
        <v>-1903.7366239393227</v>
      </c>
      <c r="DE130" s="15">
        <f ca="1">(BX130*DCF!J$46-DCF!J$5*MAX(BX130*DCF!J$46,0)-MAX(BX130-BW130,0)/Inputs!$B$24)*DCF!J$6</f>
        <v>-4552.3497752974154</v>
      </c>
      <c r="DF130" s="15">
        <f ca="1">(BY130*DCF!K$46-DCF!K$5*MAX(BY130*DCF!K$46,0)-MAX(BY130-BX130,0)/Inputs!$B$24)*DCF!K$6</f>
        <v>822.70092365902883</v>
      </c>
      <c r="DG130" s="15">
        <f ca="1">(BZ130*DCF!L$46-DCF!L$5*MAX(BZ130*DCF!L$46,0)-MAX(BZ130-BY130,0)/Inputs!$B$24)*DCF!L$6</f>
        <v>-1281.297081054031</v>
      </c>
      <c r="DH130" s="15">
        <f ca="1">(CA130*DCF!M$46-DCF!M$5*MAX(CA130*DCF!M$46,0)-MAX(CA130-BZ130,0)/Inputs!$B$24)*DCF!M$6</f>
        <v>5847.7464141635537</v>
      </c>
      <c r="DI130" s="15">
        <f ca="1">SUM(CB130:CL130)+BE130*DCF!M$10*(1+Inputs!$B$30)*(1-Inputs!$B$33)*(1-Inputs!$B$30/Inputs!$B$31)/(Inputs!$B$29-Inputs!$B$30)*DCF!M$6</f>
        <v>134224.79275261052</v>
      </c>
      <c r="DJ130" s="15">
        <f ca="1">SUM(CM130:CW130)+BP130*DCF!M$28*(1+Inputs!$B$30)*(1-Inputs!$B$33)*(1-Inputs!$B$30/Inputs!$B$31)/(Inputs!$B$29-Inputs!$B$30)*DCF!M$6</f>
        <v>662684.24937616731</v>
      </c>
      <c r="DK130" s="15">
        <f ca="1">SUM(CX130:DH130)+CA130*DCF!M$46*(1+Inputs!$B$30)*(1-Inputs!$B$33)*(1-Inputs!$B$30/Inputs!$B$31)/(Inputs!$B$29-Inputs!$B$30)*DCF!M$6</f>
        <v>136075.58638143289</v>
      </c>
      <c r="DM130" s="15">
        <f ca="1">DI130+DJ130+DK130+Inputs!$B$34+Inputs!$B$36-Inputs!$B$35</f>
        <v>1009835.6285102107</v>
      </c>
    </row>
    <row r="131" spans="1:117" x14ac:dyDescent="0.75">
      <c r="A131" s="11">
        <v>118</v>
      </c>
      <c r="C131" s="24">
        <f t="shared" ca="1" si="71"/>
        <v>-0.51222321898994816</v>
      </c>
      <c r="D131" s="24">
        <f t="shared" ca="1" si="71"/>
        <v>0.43530003710546955</v>
      </c>
      <c r="E131" s="24">
        <f t="shared" ca="1" si="71"/>
        <v>-0.5263673635197692</v>
      </c>
      <c r="F131" s="24">
        <f t="shared" ca="1" si="71"/>
        <v>0.99832882198162742</v>
      </c>
      <c r="G131" s="24">
        <f t="shared" ca="1" si="71"/>
        <v>-0.17991842163715985</v>
      </c>
      <c r="H131" s="24">
        <f t="shared" ca="1" si="71"/>
        <v>-3.647144061040191E-2</v>
      </c>
      <c r="I131" s="24">
        <f t="shared" ca="1" si="71"/>
        <v>-0.62541091208927158</v>
      </c>
      <c r="J131" s="24">
        <f t="shared" ca="1" si="71"/>
        <v>-0.76012336153148619</v>
      </c>
      <c r="K131" s="24">
        <f t="shared" ca="1" si="71"/>
        <v>-0.16296075091346163</v>
      </c>
      <c r="L131" s="24">
        <f t="shared" ca="1" si="71"/>
        <v>-6.8249718669049692E-2</v>
      </c>
      <c r="M131" s="24">
        <f t="shared" ca="1" si="71"/>
        <v>-3.1055444676727459</v>
      </c>
      <c r="N131" s="24">
        <f ca="1">SQRT(Inputs!$B$38)*C131+SQRT(1-Inputs!$B$38)*_xlfn.NORM.S.INV(RAND())</f>
        <v>-0.50574300257286664</v>
      </c>
      <c r="O131" s="24">
        <f ca="1">SQRT(Inputs!$B$38)*D131+SQRT(1-Inputs!$B$38)*_xlfn.NORM.S.INV(RAND())</f>
        <v>0.3200919387765529</v>
      </c>
      <c r="P131" s="24">
        <f ca="1">SQRT(Inputs!$B$38)*E131+SQRT(1-Inputs!$B$38)*_xlfn.NORM.S.INV(RAND())</f>
        <v>-1.4660807457813789</v>
      </c>
      <c r="Q131" s="24">
        <f ca="1">SQRT(Inputs!$B$38)*F131+SQRT(1-Inputs!$B$38)*_xlfn.NORM.S.INV(RAND())</f>
        <v>2.2446317021572151</v>
      </c>
      <c r="R131" s="24">
        <f ca="1">SQRT(Inputs!$B$38)*G131+SQRT(1-Inputs!$B$38)*_xlfn.NORM.S.INV(RAND())</f>
        <v>0.41100743615475871</v>
      </c>
      <c r="S131" s="24">
        <f ca="1">SQRT(Inputs!$B$38)*H131+SQRT(1-Inputs!$B$38)*_xlfn.NORM.S.INV(RAND())</f>
        <v>0.51930470543661511</v>
      </c>
      <c r="T131" s="24">
        <f ca="1">SQRT(Inputs!$B$38)*I131+SQRT(1-Inputs!$B$38)*_xlfn.NORM.S.INV(RAND())</f>
        <v>-1.0657987526004862</v>
      </c>
      <c r="U131" s="24">
        <f ca="1">SQRT(Inputs!$B$38)*J131+SQRT(1-Inputs!$B$38)*_xlfn.NORM.S.INV(RAND())</f>
        <v>-0.15257488958995979</v>
      </c>
      <c r="V131" s="24">
        <f ca="1">SQRT(Inputs!$B$38)*K131+SQRT(1-Inputs!$B$38)*_xlfn.NORM.S.INV(RAND())</f>
        <v>1.3550408610193163</v>
      </c>
      <c r="W131" s="24">
        <f ca="1">SQRT(Inputs!$B$38)*L131+SQRT(1-Inputs!$B$38)*_xlfn.NORM.S.INV(RAND())</f>
        <v>-0.20765869038445617</v>
      </c>
      <c r="X131" s="24">
        <f ca="1">SQRT(Inputs!$B$38)*M131+SQRT(1-Inputs!$B$38)*_xlfn.NORM.S.INV(RAND())</f>
        <v>-2.1581907569660022</v>
      </c>
      <c r="Y131" s="24">
        <f ca="1">SQRT(Inputs!$B$38)*C131+SQRT(1-Inputs!$B$38)*_xlfn.NORM.S.INV(RAND())</f>
        <v>1.1427720413083771</v>
      </c>
      <c r="Z131" s="24">
        <f ca="1">SQRT(Inputs!$B$38)*D131+SQRT(1-Inputs!$B$38)*_xlfn.NORM.S.INV(RAND())</f>
        <v>0.31330383493098896</v>
      </c>
      <c r="AA131" s="24">
        <f ca="1">SQRT(Inputs!$B$38)*E131+SQRT(1-Inputs!$B$38)*_xlfn.NORM.S.INV(RAND())</f>
        <v>-0.16476882502857623</v>
      </c>
      <c r="AB131" s="24">
        <f ca="1">SQRT(Inputs!$B$38)*F131+SQRT(1-Inputs!$B$38)*_xlfn.NORM.S.INV(RAND())</f>
        <v>0.92674125683939557</v>
      </c>
      <c r="AC131" s="24">
        <f ca="1">SQRT(Inputs!$B$38)*G131+SQRT(1-Inputs!$B$38)*_xlfn.NORM.S.INV(RAND())</f>
        <v>0.2385413181255433</v>
      </c>
      <c r="AD131" s="24">
        <f ca="1">SQRT(Inputs!$B$38)*H131+SQRT(1-Inputs!$B$38)*_xlfn.NORM.S.INV(RAND())</f>
        <v>0.8437020230820822</v>
      </c>
      <c r="AE131" s="24">
        <f ca="1">SQRT(Inputs!$B$38)*I131+SQRT(1-Inputs!$B$38)*_xlfn.NORM.S.INV(RAND())</f>
        <v>0.31670471887518642</v>
      </c>
      <c r="AF131" s="24">
        <f ca="1">SQRT(Inputs!$B$38)*J131+SQRT(1-Inputs!$B$38)*_xlfn.NORM.S.INV(RAND())</f>
        <v>-1.6305829461342327</v>
      </c>
      <c r="AG131" s="24">
        <f ca="1">SQRT(Inputs!$B$38)*K131+SQRT(1-Inputs!$B$38)*_xlfn.NORM.S.INV(RAND())</f>
        <v>0.64284778681566979</v>
      </c>
      <c r="AH131" s="24">
        <f ca="1">SQRT(Inputs!$B$38)*L131+SQRT(1-Inputs!$B$38)*_xlfn.NORM.S.INV(RAND())</f>
        <v>-0.19793871629587018</v>
      </c>
      <c r="AI131" s="24">
        <f ca="1">SQRT(Inputs!$B$38)*M131+SQRT(1-Inputs!$B$38)*_xlfn.NORM.S.INV(RAND())</f>
        <v>-1.3307648516402262</v>
      </c>
      <c r="AJ131" s="24">
        <f ca="1">SQRT(Inputs!$B$38)*C131+SQRT(1-Inputs!$B$38)*_xlfn.NORM.S.INV(RAND())</f>
        <v>-1.3953047704343251</v>
      </c>
      <c r="AK131" s="24">
        <f ca="1">SQRT(Inputs!$B$38)*D131+SQRT(1-Inputs!$B$38)*_xlfn.NORM.S.INV(RAND())</f>
        <v>0.68574450922146479</v>
      </c>
      <c r="AL131" s="24">
        <f ca="1">SQRT(Inputs!$B$38)*E131+SQRT(1-Inputs!$B$38)*_xlfn.NORM.S.INV(RAND())</f>
        <v>1.0872291984458322</v>
      </c>
      <c r="AM131" s="24">
        <f ca="1">SQRT(Inputs!$B$38)*F131+SQRT(1-Inputs!$B$38)*_xlfn.NORM.S.INV(RAND())</f>
        <v>-0.11114969361957161</v>
      </c>
      <c r="AN131" s="24">
        <f ca="1">SQRT(Inputs!$B$38)*G131+SQRT(1-Inputs!$B$38)*_xlfn.NORM.S.INV(RAND())</f>
        <v>-0.25650369680668478</v>
      </c>
      <c r="AO131" s="24">
        <f ca="1">SQRT(Inputs!$B$38)*H131+SQRT(1-Inputs!$B$38)*_xlfn.NORM.S.INV(RAND())</f>
        <v>0.37322774275826226</v>
      </c>
      <c r="AP131" s="24">
        <f ca="1">SQRT(Inputs!$B$38)*I131+SQRT(1-Inputs!$B$38)*_xlfn.NORM.S.INV(RAND())</f>
        <v>-0.8477208159087477</v>
      </c>
      <c r="AQ131" s="24">
        <f ca="1">SQRT(Inputs!$B$38)*J131+SQRT(1-Inputs!$B$38)*_xlfn.NORM.S.INV(RAND())</f>
        <v>-2.1247667829241039</v>
      </c>
      <c r="AR131" s="24">
        <f ca="1">SQRT(Inputs!$B$38)*K131+SQRT(1-Inputs!$B$38)*_xlfn.NORM.S.INV(RAND())</f>
        <v>0.149932195131252</v>
      </c>
      <c r="AS131" s="24">
        <f ca="1">SQRT(Inputs!$B$38)*L131+SQRT(1-Inputs!$B$38)*_xlfn.NORM.S.INV(RAND())</f>
        <v>0.40947757359432296</v>
      </c>
      <c r="AT131" s="24">
        <f ca="1">SQRT(Inputs!$B$38)*M131+SQRT(1-Inputs!$B$38)*_xlfn.NORM.S.INV(RAND())</f>
        <v>-1.7432682675377829</v>
      </c>
      <c r="AU131" s="15">
        <f ca="1">Inputs!$B$6*EXP($B$8-0.5*C$5^2+C$5*N131)</f>
        <v>4572.1838718505605</v>
      </c>
      <c r="AV131" s="15">
        <f t="shared" ca="1" si="37"/>
        <v>5833.6192383932594</v>
      </c>
      <c r="AW131" s="15">
        <f t="shared" ca="1" si="38"/>
        <v>5836.8224593441419</v>
      </c>
      <c r="AX131" s="15">
        <f t="shared" ca="1" si="39"/>
        <v>9432.8932413033799</v>
      </c>
      <c r="AY131" s="15">
        <f t="shared" ca="1" si="40"/>
        <v>12094.804142057019</v>
      </c>
      <c r="AZ131" s="15">
        <f t="shared" ca="1" si="41"/>
        <v>15662.830601250886</v>
      </c>
      <c r="BA131" s="15">
        <f t="shared" ca="1" si="42"/>
        <v>17144.192988105107</v>
      </c>
      <c r="BB131" s="15">
        <f t="shared" ca="1" si="43"/>
        <v>20671.298533149751</v>
      </c>
      <c r="BC131" s="15">
        <f t="shared" ca="1" si="44"/>
        <v>28854.940174560259</v>
      </c>
      <c r="BD131" s="15">
        <f t="shared" ca="1" si="45"/>
        <v>34670.042705053267</v>
      </c>
      <c r="BE131" s="15">
        <f t="shared" ca="1" si="46"/>
        <v>34902.2595537784</v>
      </c>
      <c r="BF131" s="15">
        <f ca="1">Inputs!$B$13*EXP($B$9-0.5*C$6^2+C$6*Y131)</f>
        <v>17347.80299754407</v>
      </c>
      <c r="BG131" s="15">
        <f t="shared" ca="1" si="47"/>
        <v>22372.031322621053</v>
      </c>
      <c r="BH131" s="15">
        <f t="shared" ca="1" si="48"/>
        <v>26597.621180606624</v>
      </c>
      <c r="BI131" s="15">
        <f t="shared" ca="1" si="49"/>
        <v>37551.464548359043</v>
      </c>
      <c r="BJ131" s="15">
        <f t="shared" ca="1" si="50"/>
        <v>47646.09856762593</v>
      </c>
      <c r="BK131" s="15">
        <f t="shared" ca="1" si="51"/>
        <v>65594.398528852209</v>
      </c>
      <c r="BL131" s="15">
        <f t="shared" ca="1" si="52"/>
        <v>83950.577473070254</v>
      </c>
      <c r="BM131" s="15">
        <f t="shared" ca="1" si="53"/>
        <v>84271.296185333864</v>
      </c>
      <c r="BN131" s="15">
        <f t="shared" ca="1" si="54"/>
        <v>111943.0082510139</v>
      </c>
      <c r="BO131" s="15">
        <f t="shared" ca="1" si="55"/>
        <v>134601.45405111683</v>
      </c>
      <c r="BP131" s="15">
        <f t="shared" ca="1" si="56"/>
        <v>142482.9036163291</v>
      </c>
      <c r="BQ131" s="15">
        <f ca="1">Inputs!$B$20*EXP($B$10-0.5*C$7^2+C$7*AJ131)</f>
        <v>2615.0493252356387</v>
      </c>
      <c r="BR131" s="15">
        <f t="shared" ca="1" si="57"/>
        <v>4411.6255519450779</v>
      </c>
      <c r="BS131" s="15">
        <f t="shared" ca="1" si="58"/>
        <v>8255.3866198484775</v>
      </c>
      <c r="BT131" s="15">
        <f t="shared" ca="1" si="59"/>
        <v>11055.286288636933</v>
      </c>
      <c r="BU131" s="15">
        <f t="shared" ca="1" si="60"/>
        <v>14399.275470824439</v>
      </c>
      <c r="BV131" s="15">
        <f t="shared" ca="1" si="61"/>
        <v>21790.974985013676</v>
      </c>
      <c r="BW131" s="15">
        <f t="shared" ca="1" si="62"/>
        <v>25413.709565587342</v>
      </c>
      <c r="BX131" s="15">
        <f t="shared" ca="1" si="63"/>
        <v>23216.032963051613</v>
      </c>
      <c r="BY131" s="15">
        <f t="shared" ca="1" si="64"/>
        <v>33476.253184098103</v>
      </c>
      <c r="BZ131" s="15">
        <f t="shared" ca="1" si="65"/>
        <v>50644.202782807581</v>
      </c>
      <c r="CA131" s="15">
        <f t="shared" ca="1" si="66"/>
        <v>52188.694198737416</v>
      </c>
      <c r="CB131" s="15">
        <f ca="1">(AU131*DCF!C$10-DCF!C$5*MAX(AU131*DCF!C$10,0)-MAX(AU131-Inputs!$B$6,0)/Inputs!$B$10)*DCF!C$6</f>
        <v>1045.8554691742102</v>
      </c>
      <c r="CC131" s="15">
        <f ca="1">(AV131*DCF!D$10-DCF!D$5*MAX(AV131*DCF!D$10,0)-MAX(AV131-AU131,0)/Inputs!$B$10)*DCF!D$6</f>
        <v>1114.3371678627013</v>
      </c>
      <c r="CD131" s="15">
        <f ca="1">(AW131*DCF!E$10-DCF!E$5*MAX(AW131*DCF!E$10,0)-MAX(AW131-AV131,0)/Inputs!$B$10)*DCF!E$6</f>
        <v>1346.9078934600752</v>
      </c>
      <c r="CE131" s="15">
        <f ca="1">(AX131*DCF!F$10-DCF!F$5*MAX(AX131*DCF!F$10,0)-MAX(AX131-AW131,0)/Inputs!$B$10)*DCF!F$6</f>
        <v>1310.9323888581</v>
      </c>
      <c r="CF131" s="15">
        <f ca="1">(AY131*DCF!G$10-DCF!G$5*MAX(AY131*DCF!G$10,0)-MAX(AY131-AX131,0)/Inputs!$B$10)*DCF!G$6</f>
        <v>1980.3463362418349</v>
      </c>
      <c r="CG131" s="15">
        <f ca="1">(AZ131*DCF!H$10-DCF!H$5*MAX(AZ131*DCF!H$10,0)-MAX(AZ131-AY131,0)/Inputs!$B$10)*DCF!H$6</f>
        <v>2407.3827327362928</v>
      </c>
      <c r="CH131" s="15">
        <f ca="1">(BA131*DCF!I$10-DCF!I$5*MAX(BA131*DCF!I$10,0)-MAX(BA131-AZ131,0)/Inputs!$B$10)*DCF!I$6</f>
        <v>2888.6233031677057</v>
      </c>
      <c r="CI131" s="15">
        <f ca="1">(BB131*DCF!J$10-DCF!J$5*MAX(BB131*DCF!J$10,0)-MAX(BB131-BA131,0)/Inputs!$B$10)*DCF!J$6</f>
        <v>3012.7680690883967</v>
      </c>
      <c r="CJ131" s="15">
        <f ca="1">(BC131*DCF!K$10-DCF!K$5*MAX(BC131*DCF!K$10,0)-MAX(BC131-BB131,0)/Inputs!$B$10)*DCF!K$6</f>
        <v>3499.5967032158046</v>
      </c>
      <c r="CK131" s="15">
        <f ca="1">(BD131*DCF!L$10-DCF!L$5*MAX(BD131*DCF!L$10,0)-MAX(BD131-BC131,0)/Inputs!$B$10)*DCF!L$6</f>
        <v>4476.9148124105195</v>
      </c>
      <c r="CL131" s="15">
        <f ca="1">(BE131*DCF!M$10-DCF!M$5*MAX(BE131*DCF!M$10,0)-MAX(BE131-BD131,0)/Inputs!$B$10)*DCF!M$6</f>
        <v>4897.4194666917556</v>
      </c>
      <c r="CM131" s="15">
        <f ca="1">(BF131*DCF!C$28-DCF!C$5*MAX(BF131*DCF!C$28,0)-MAX(BF131-Inputs!$B$13,0)/Inputs!$B$17)*DCF!C$6</f>
        <v>3917.806837944885</v>
      </c>
      <c r="CN131" s="15">
        <f ca="1">(BG131*DCF!D$28-DCF!D$5*MAX(BG131*DCF!D$28,0)-MAX(BG131-BF131,0)/Inputs!$B$17)*DCF!D$6</f>
        <v>5517.1809480856919</v>
      </c>
      <c r="CO131" s="15">
        <f ca="1">(BH131*DCF!E$28-DCF!E$5*MAX(BH131*DCF!E$28,0)-MAX(BH131-BG131,0)/Inputs!$B$17)*DCF!E$6</f>
        <v>6700.114330700505</v>
      </c>
      <c r="CP131" s="15">
        <f ca="1">(BI131*DCF!F$28-DCF!F$5*MAX(BI131*DCF!F$28,0)-MAX(BI131-BH131,0)/Inputs!$B$17)*DCF!F$6</f>
        <v>8199.9131631146647</v>
      </c>
      <c r="CQ131" s="15">
        <f ca="1">(BJ131*DCF!G$28-DCF!G$5*MAX(BJ131*DCF!G$28,0)-MAX(BJ131-BI131,0)/Inputs!$B$17)*DCF!G$6</f>
        <v>10664.324044045705</v>
      </c>
      <c r="CR131" s="15">
        <f ca="1">(BK131*DCF!H$28-DCF!H$5*MAX(BK131*DCF!H$28,0)-MAX(BK131-BJ131,0)/Inputs!$B$17)*DCF!H$6</f>
        <v>13433.556320408332</v>
      </c>
      <c r="CS131" s="15">
        <f ca="1">(BL131*DCF!I$28-DCF!I$5*MAX(BL131*DCF!I$28,0)-MAX(BL131-BK131,0)/Inputs!$B$17)*DCF!I$6</f>
        <v>17106.558830864204</v>
      </c>
      <c r="CT131" s="15">
        <f ca="1">(BM131*DCF!J$28-DCF!J$5*MAX(BM131*DCF!J$28,0)-MAX(BM131-BL131,0)/Inputs!$B$17)*DCF!J$6</f>
        <v>18756.970269442067</v>
      </c>
      <c r="CU131" s="15">
        <f ca="1">(BN131*DCF!K$28-DCF!K$5*MAX(BN131*DCF!K$28,0)-MAX(BN131-BM131,0)/Inputs!$B$17)*DCF!K$6</f>
        <v>20251.070251572019</v>
      </c>
      <c r="CV131" s="15">
        <f ca="1">(BO131*DCF!L$28-DCF!L$5*MAX(BO131*DCF!L$28,0)-MAX(BO131-BN131,0)/Inputs!$B$17)*DCF!L$6</f>
        <v>24291.974425786186</v>
      </c>
      <c r="CW131" s="15">
        <f ca="1">(BP131*DCF!M$28-DCF!M$5*MAX(BP131*DCF!M$28,0)-MAX(BP131-BO131,0)/Inputs!$B$17)*DCF!M$6</f>
        <v>25984.407831629065</v>
      </c>
      <c r="CX131" s="15">
        <f ca="1">(BQ131*DCF!C$46-DCF!C$5*MAX(BQ131*DCF!C$46,0)-MAX(BQ131-Inputs!$B$20,0)/Inputs!$B$24)*DCF!C$6</f>
        <v>-603.93748850707584</v>
      </c>
      <c r="CY131" s="15">
        <f ca="1">(BR131*DCF!D$46-DCF!D$5*MAX(BR131*DCF!D$46,0)-MAX(BR131-BQ131,0)/Inputs!$B$24)*DCF!D$6</f>
        <v>-1519.5457642794918</v>
      </c>
      <c r="CZ131" s="15">
        <f ca="1">(BS131*DCF!E$46-DCF!E$5*MAX(BS131*DCF!E$46,0)-MAX(BS131-BR131,0)/Inputs!$B$24)*DCF!E$6</f>
        <v>-2491.3186374026063</v>
      </c>
      <c r="DA131" s="15">
        <f ca="1">(BT131*DCF!F$46-DCF!F$5*MAX(BT131*DCF!F$46,0)-MAX(BT131-BS131,0)/Inputs!$B$24)*DCF!F$6</f>
        <v>-1824.6478253767132</v>
      </c>
      <c r="DB131" s="15">
        <f ca="1">(BU131*DCF!G$46-DCF!G$5*MAX(BU131*DCF!G$46,0)-MAX(BU131-BT131,0)/Inputs!$B$24)*DCF!G$6</f>
        <v>-1609.2150690728358</v>
      </c>
      <c r="DC131" s="15">
        <f ca="1">(BV131*DCF!H$46-DCF!H$5*MAX(BV131*DCF!H$46,0)-MAX(BV131-BU131,0)/Inputs!$B$24)*DCF!H$6</f>
        <v>-2296.9253343399714</v>
      </c>
      <c r="DD131" s="15">
        <f ca="1">(BW131*DCF!I$46-DCF!I$5*MAX(BW131*DCF!I$46,0)-MAX(BW131-BV131,0)/Inputs!$B$24)*DCF!I$6</f>
        <v>-453.00747856119199</v>
      </c>
      <c r="DE131" s="15">
        <f ca="1">(BX131*DCF!J$46-DCF!J$5*MAX(BX131*DCF!J$46,0)-MAX(BX131-BW131,0)/Inputs!$B$24)*DCF!J$6</f>
        <v>973.84836393444618</v>
      </c>
      <c r="DF131" s="15">
        <f ca="1">(BY131*DCF!K$46-DCF!K$5*MAX(BY131*DCF!K$46,0)-MAX(BY131-BX131,0)/Inputs!$B$24)*DCF!K$6</f>
        <v>-601.20544748856969</v>
      </c>
      <c r="DG131" s="15">
        <f ca="1">(BZ131*DCF!L$46-DCF!L$5*MAX(BZ131*DCF!L$46,0)-MAX(BZ131-BY131,0)/Inputs!$B$24)*DCF!L$6</f>
        <v>-384.36436922898423</v>
      </c>
      <c r="DH131" s="15">
        <f ca="1">(CA131*DCF!M$46-DCF!M$5*MAX(CA131*DCF!M$46,0)-MAX(CA131-BZ131,0)/Inputs!$B$24)*DCF!M$6</f>
        <v>3768.5032527465769</v>
      </c>
      <c r="DI131" s="15">
        <f ca="1">SUM(CB131:CL131)+BE131*DCF!M$10*(1+Inputs!$B$30)*(1-Inputs!$B$33)*(1-Inputs!$B$30/Inputs!$B$31)/(Inputs!$B$29-Inputs!$B$30)*DCF!M$6</f>
        <v>125114.53421567497</v>
      </c>
      <c r="DJ131" s="15">
        <f ca="1">SUM(CM131:CW131)+BP131*DCF!M$28*(1+Inputs!$B$30)*(1-Inputs!$B$33)*(1-Inputs!$B$30/Inputs!$B$31)/(Inputs!$B$29-Inputs!$B$30)*DCF!M$6</f>
        <v>683532.95046104479</v>
      </c>
      <c r="DK131" s="15">
        <f ca="1">SUM(CX131:DH131)+CA131*DCF!M$46*(1+Inputs!$B$30)*(1-Inputs!$B$33)*(1-Inputs!$B$30/Inputs!$B$31)/(Inputs!$B$29-Inputs!$B$30)*DCF!M$6</f>
        <v>73648.087579713596</v>
      </c>
      <c r="DM131" s="15">
        <f ca="1">DI131+DJ131+DK131+Inputs!$B$34+Inputs!$B$36-Inputs!$B$35</f>
        <v>959146.57225643331</v>
      </c>
    </row>
    <row r="132" spans="1:117" x14ac:dyDescent="0.75">
      <c r="A132" s="11">
        <v>119</v>
      </c>
      <c r="C132" s="24">
        <f t="shared" ca="1" si="71"/>
        <v>0.40631624492623913</v>
      </c>
      <c r="D132" s="24">
        <f t="shared" ca="1" si="71"/>
        <v>-0.26154115093916352</v>
      </c>
      <c r="E132" s="24">
        <f t="shared" ca="1" si="71"/>
        <v>-2.1819364043890221</v>
      </c>
      <c r="F132" s="24">
        <f t="shared" ca="1" si="71"/>
        <v>0.13211379311793617</v>
      </c>
      <c r="G132" s="24">
        <f t="shared" ca="1" si="71"/>
        <v>-4.1292426022902104E-2</v>
      </c>
      <c r="H132" s="24">
        <f t="shared" ca="1" si="71"/>
        <v>0.36422271124841726</v>
      </c>
      <c r="I132" s="24">
        <f t="shared" ca="1" si="71"/>
        <v>-0.69418473045886786</v>
      </c>
      <c r="J132" s="24">
        <f t="shared" ca="1" si="71"/>
        <v>-0.25977574431581901</v>
      </c>
      <c r="K132" s="24">
        <f t="shared" ca="1" si="71"/>
        <v>-0.35365748299730315</v>
      </c>
      <c r="L132" s="24">
        <f t="shared" ca="1" si="71"/>
        <v>-1.5326048870978108</v>
      </c>
      <c r="M132" s="24">
        <f t="shared" ca="1" si="71"/>
        <v>0.22896227847621656</v>
      </c>
      <c r="N132" s="24">
        <f ca="1">SQRT(Inputs!$B$38)*C132+SQRT(1-Inputs!$B$38)*_xlfn.NORM.S.INV(RAND())</f>
        <v>-1.2271120242439948</v>
      </c>
      <c r="O132" s="24">
        <f ca="1">SQRT(Inputs!$B$38)*D132+SQRT(1-Inputs!$B$38)*_xlfn.NORM.S.INV(RAND())</f>
        <v>0.56203998285946477</v>
      </c>
      <c r="P132" s="24">
        <f ca="1">SQRT(Inputs!$B$38)*E132+SQRT(1-Inputs!$B$38)*_xlfn.NORM.S.INV(RAND())</f>
        <v>-1.7895810346165248</v>
      </c>
      <c r="Q132" s="24">
        <f ca="1">SQRT(Inputs!$B$38)*F132+SQRT(1-Inputs!$B$38)*_xlfn.NORM.S.INV(RAND())</f>
        <v>-0.7529474888921025</v>
      </c>
      <c r="R132" s="24">
        <f ca="1">SQRT(Inputs!$B$38)*G132+SQRT(1-Inputs!$B$38)*_xlfn.NORM.S.INV(RAND())</f>
        <v>-0.8185570754412248</v>
      </c>
      <c r="S132" s="24">
        <f ca="1">SQRT(Inputs!$B$38)*H132+SQRT(1-Inputs!$B$38)*_xlfn.NORM.S.INV(RAND())</f>
        <v>-1.0139529607077731</v>
      </c>
      <c r="T132" s="24">
        <f ca="1">SQRT(Inputs!$B$38)*I132+SQRT(1-Inputs!$B$38)*_xlfn.NORM.S.INV(RAND())</f>
        <v>8.1149160623999628E-2</v>
      </c>
      <c r="U132" s="24">
        <f ca="1">SQRT(Inputs!$B$38)*J132+SQRT(1-Inputs!$B$38)*_xlfn.NORM.S.INV(RAND())</f>
        <v>9.0759593738348382E-2</v>
      </c>
      <c r="V132" s="24">
        <f ca="1">SQRT(Inputs!$B$38)*K132+SQRT(1-Inputs!$B$38)*_xlfn.NORM.S.INV(RAND())</f>
        <v>-7.755375757191417E-2</v>
      </c>
      <c r="W132" s="24">
        <f ca="1">SQRT(Inputs!$B$38)*L132+SQRT(1-Inputs!$B$38)*_xlfn.NORM.S.INV(RAND())</f>
        <v>-0.62403639846646286</v>
      </c>
      <c r="X132" s="24">
        <f ca="1">SQRT(Inputs!$B$38)*M132+SQRT(1-Inputs!$B$38)*_xlfn.NORM.S.INV(RAND())</f>
        <v>0.79276959935374847</v>
      </c>
      <c r="Y132" s="24">
        <f ca="1">SQRT(Inputs!$B$38)*C132+SQRT(1-Inputs!$B$38)*_xlfn.NORM.S.INV(RAND())</f>
        <v>0.44105442819818463</v>
      </c>
      <c r="Z132" s="24">
        <f ca="1">SQRT(Inputs!$B$38)*D132+SQRT(1-Inputs!$B$38)*_xlfn.NORM.S.INV(RAND())</f>
        <v>0.60326889752231194</v>
      </c>
      <c r="AA132" s="24">
        <f ca="1">SQRT(Inputs!$B$38)*E132+SQRT(1-Inputs!$B$38)*_xlfn.NORM.S.INV(RAND())</f>
        <v>-2.0163000175206807</v>
      </c>
      <c r="AB132" s="24">
        <f ca="1">SQRT(Inputs!$B$38)*F132+SQRT(1-Inputs!$B$38)*_xlfn.NORM.S.INV(RAND())</f>
        <v>0.88815310188811314</v>
      </c>
      <c r="AC132" s="24">
        <f ca="1">SQRT(Inputs!$B$38)*G132+SQRT(1-Inputs!$B$38)*_xlfn.NORM.S.INV(RAND())</f>
        <v>0.48569339614606877</v>
      </c>
      <c r="AD132" s="24">
        <f ca="1">SQRT(Inputs!$B$38)*H132+SQRT(1-Inputs!$B$38)*_xlfn.NORM.S.INV(RAND())</f>
        <v>-0.85085459183527834</v>
      </c>
      <c r="AE132" s="24">
        <f ca="1">SQRT(Inputs!$B$38)*I132+SQRT(1-Inputs!$B$38)*_xlfn.NORM.S.INV(RAND())</f>
        <v>1.0016969111630174</v>
      </c>
      <c r="AF132" s="24">
        <f ca="1">SQRT(Inputs!$B$38)*J132+SQRT(1-Inputs!$B$38)*_xlfn.NORM.S.INV(RAND())</f>
        <v>-1.2868615325835377</v>
      </c>
      <c r="AG132" s="24">
        <f ca="1">SQRT(Inputs!$B$38)*K132+SQRT(1-Inputs!$B$38)*_xlfn.NORM.S.INV(RAND())</f>
        <v>-1.3105562205599961</v>
      </c>
      <c r="AH132" s="24">
        <f ca="1">SQRT(Inputs!$B$38)*L132+SQRT(1-Inputs!$B$38)*_xlfn.NORM.S.INV(RAND())</f>
        <v>-0.21073311878565248</v>
      </c>
      <c r="AI132" s="24">
        <f ca="1">SQRT(Inputs!$B$38)*M132+SQRT(1-Inputs!$B$38)*_xlfn.NORM.S.INV(RAND())</f>
        <v>0.19479606847942305</v>
      </c>
      <c r="AJ132" s="24">
        <f ca="1">SQRT(Inputs!$B$38)*C132+SQRT(1-Inputs!$B$38)*_xlfn.NORM.S.INV(RAND())</f>
        <v>-1.1720771210398364</v>
      </c>
      <c r="AK132" s="24">
        <f ca="1">SQRT(Inputs!$B$38)*D132+SQRT(1-Inputs!$B$38)*_xlfn.NORM.S.INV(RAND())</f>
        <v>1.3215674504089732</v>
      </c>
      <c r="AL132" s="24">
        <f ca="1">SQRT(Inputs!$B$38)*E132+SQRT(1-Inputs!$B$38)*_xlfn.NORM.S.INV(RAND())</f>
        <v>-0.73835749683251517</v>
      </c>
      <c r="AM132" s="24">
        <f ca="1">SQRT(Inputs!$B$38)*F132+SQRT(1-Inputs!$B$38)*_xlfn.NORM.S.INV(RAND())</f>
        <v>0.12555156146977681</v>
      </c>
      <c r="AN132" s="24">
        <f ca="1">SQRT(Inputs!$B$38)*G132+SQRT(1-Inputs!$B$38)*_xlfn.NORM.S.INV(RAND())</f>
        <v>-1.5472929565576525</v>
      </c>
      <c r="AO132" s="24">
        <f ca="1">SQRT(Inputs!$B$38)*H132+SQRT(1-Inputs!$B$38)*_xlfn.NORM.S.INV(RAND())</f>
        <v>0.74112557014175473</v>
      </c>
      <c r="AP132" s="24">
        <f ca="1">SQRT(Inputs!$B$38)*I132+SQRT(1-Inputs!$B$38)*_xlfn.NORM.S.INV(RAND())</f>
        <v>-1.0423713198063242</v>
      </c>
      <c r="AQ132" s="24">
        <f ca="1">SQRT(Inputs!$B$38)*J132+SQRT(1-Inputs!$B$38)*_xlfn.NORM.S.INV(RAND())</f>
        <v>1.6956484124024507</v>
      </c>
      <c r="AR132" s="24">
        <f ca="1">SQRT(Inputs!$B$38)*K132+SQRT(1-Inputs!$B$38)*_xlfn.NORM.S.INV(RAND())</f>
        <v>0.41230977609619768</v>
      </c>
      <c r="AS132" s="24">
        <f ca="1">SQRT(Inputs!$B$38)*L132+SQRT(1-Inputs!$B$38)*_xlfn.NORM.S.INV(RAND())</f>
        <v>-0.87162198535706059</v>
      </c>
      <c r="AT132" s="24">
        <f ca="1">SQRT(Inputs!$B$38)*M132+SQRT(1-Inputs!$B$38)*_xlfn.NORM.S.INV(RAND())</f>
        <v>0.51052263631426142</v>
      </c>
      <c r="AU132" s="15">
        <f ca="1">Inputs!$B$6*EXP($B$8-0.5*C$5^2+C$5*N132)</f>
        <v>4068.2817671998259</v>
      </c>
      <c r="AV132" s="15">
        <f t="shared" ca="1" si="37"/>
        <v>5378.671912666885</v>
      </c>
      <c r="AW132" s="15">
        <f t="shared" ca="1" si="38"/>
        <v>5151.8523927322512</v>
      </c>
      <c r="AX132" s="15">
        <f t="shared" ca="1" si="39"/>
        <v>5725.1937979737277</v>
      </c>
      <c r="AY132" s="15">
        <f t="shared" ca="1" si="40"/>
        <v>6358.873106740587</v>
      </c>
      <c r="AZ132" s="15">
        <f t="shared" ca="1" si="41"/>
        <v>6955.4408375759995</v>
      </c>
      <c r="BA132" s="15">
        <f t="shared" ca="1" si="42"/>
        <v>8584.2790691691243</v>
      </c>
      <c r="BB132" s="15">
        <f t="shared" ca="1" si="43"/>
        <v>10605.776347998126</v>
      </c>
      <c r="BC132" s="15">
        <f t="shared" ca="1" si="44"/>
        <v>12892.498272295861</v>
      </c>
      <c r="BD132" s="15">
        <f t="shared" ca="1" si="45"/>
        <v>14899.015149062448</v>
      </c>
      <c r="BE132" s="15">
        <f t="shared" ca="1" si="46"/>
        <v>19623.838829255095</v>
      </c>
      <c r="BF132" s="15">
        <f ca="1">Inputs!$B$13*EXP($B$9-0.5*C$6^2+C$6*Y132)</f>
        <v>15094.825061161086</v>
      </c>
      <c r="BG132" s="15">
        <f t="shared" ca="1" si="47"/>
        <v>20512.172994068595</v>
      </c>
      <c r="BH132" s="15">
        <f t="shared" ca="1" si="48"/>
        <v>17938.308705600644</v>
      </c>
      <c r="BI132" s="15">
        <f t="shared" ca="1" si="49"/>
        <v>25175.963403614023</v>
      </c>
      <c r="BJ132" s="15">
        <f t="shared" ca="1" si="50"/>
        <v>33102.338980901142</v>
      </c>
      <c r="BK132" s="15">
        <f t="shared" ca="1" si="51"/>
        <v>36183.056591591645</v>
      </c>
      <c r="BL132" s="15">
        <f t="shared" ca="1" si="52"/>
        <v>50607.418497880135</v>
      </c>
      <c r="BM132" s="15">
        <f t="shared" ca="1" si="53"/>
        <v>53016.90924613909</v>
      </c>
      <c r="BN132" s="15">
        <f t="shared" ca="1" si="54"/>
        <v>55727.381717251563</v>
      </c>
      <c r="BO132" s="15">
        <f t="shared" ca="1" si="55"/>
        <v>66907.611007929852</v>
      </c>
      <c r="BP132" s="15">
        <f t="shared" ca="1" si="56"/>
        <v>84188.392359021091</v>
      </c>
      <c r="BQ132" s="15">
        <f ca="1">Inputs!$B$20*EXP($B$10-0.5*C$7^2+C$7*AJ132)</f>
        <v>2830.5129298965844</v>
      </c>
      <c r="BR132" s="15">
        <f t="shared" ca="1" si="57"/>
        <v>5843.5755849677107</v>
      </c>
      <c r="BS132" s="15">
        <f t="shared" ca="1" si="58"/>
        <v>6473.0780748454854</v>
      </c>
      <c r="BT132" s="15">
        <f t="shared" ca="1" si="59"/>
        <v>9223.8167086735812</v>
      </c>
      <c r="BU132" s="15">
        <f t="shared" ca="1" si="60"/>
        <v>8790.9782333202747</v>
      </c>
      <c r="BV132" s="15">
        <f t="shared" ca="1" si="61"/>
        <v>14453.416820523476</v>
      </c>
      <c r="BW132" s="15">
        <f t="shared" ca="1" si="62"/>
        <v>16175.958486216221</v>
      </c>
      <c r="BX132" s="15">
        <f t="shared" ca="1" si="63"/>
        <v>31784.375971354824</v>
      </c>
      <c r="BY132" s="15">
        <f t="shared" ca="1" si="64"/>
        <v>48190.763615339834</v>
      </c>
      <c r="BZ132" s="15">
        <f t="shared" ca="1" si="65"/>
        <v>57607.132613790069</v>
      </c>
      <c r="CA132" s="15">
        <f t="shared" ca="1" si="66"/>
        <v>88604.96822280655</v>
      </c>
      <c r="CB132" s="15">
        <f ca="1">(AU132*DCF!C$10-DCF!C$5*MAX(AU132*DCF!C$10,0)-MAX(AU132-Inputs!$B$6,0)/Inputs!$B$10)*DCF!C$6</f>
        <v>1044.7718431407566</v>
      </c>
      <c r="CC132" s="15">
        <f ca="1">(AV132*DCF!D$10-DCF!D$5*MAX(AV132*DCF!D$10,0)-MAX(AV132-AU132,0)/Inputs!$B$10)*DCF!D$6</f>
        <v>991.51049778073491</v>
      </c>
      <c r="CD132" s="15">
        <f ca="1">(AW132*DCF!E$10-DCF!E$5*MAX(AW132*DCF!E$10,0)-MAX(AW132-AV132,0)/Inputs!$B$10)*DCF!E$6</f>
        <v>1189.480706894044</v>
      </c>
      <c r="CE132" s="15">
        <f ca="1">(AX132*DCF!F$10-DCF!F$5*MAX(AX132*DCF!F$10,0)-MAX(AX132-AW132,0)/Inputs!$B$10)*DCF!F$6</f>
        <v>1130.5025503221211</v>
      </c>
      <c r="CF132" s="15">
        <f ca="1">(AY132*DCF!G$10-DCF!G$5*MAX(AY132*DCF!G$10,0)-MAX(AY132-AX132,0)/Inputs!$B$10)*DCF!G$6</f>
        <v>1188.3771374361538</v>
      </c>
      <c r="CG132" s="15">
        <f ca="1">(AZ132*DCF!H$10-DCF!H$5*MAX(AZ132*DCF!H$10,0)-MAX(AZ132-AY132,0)/Inputs!$B$10)*DCF!H$6</f>
        <v>1244.4725321269259</v>
      </c>
      <c r="CH132" s="15">
        <f ca="1">(BA132*DCF!I$10-DCF!I$5*MAX(BA132*DCF!I$10,0)-MAX(BA132-AZ132,0)/Inputs!$B$10)*DCF!I$6</f>
        <v>1300.8480911679203</v>
      </c>
      <c r="CI132" s="15">
        <f ca="1">(BB132*DCF!J$10-DCF!J$5*MAX(BB132*DCF!J$10,0)-MAX(BB132-BA132,0)/Inputs!$B$10)*DCF!J$6</f>
        <v>1513.6512291523698</v>
      </c>
      <c r="CJ132" s="15">
        <f ca="1">(BC132*DCF!K$10-DCF!K$5*MAX(BC132*DCF!K$10,0)-MAX(BC132-BB132,0)/Inputs!$B$10)*DCF!K$6</f>
        <v>1755.3789080282634</v>
      </c>
      <c r="CK132" s="15">
        <f ca="1">(BD132*DCF!L$10-DCF!L$5*MAX(BD132*DCF!L$10,0)-MAX(BD132-BC132,0)/Inputs!$B$10)*DCF!L$6</f>
        <v>1987.579683157732</v>
      </c>
      <c r="CL132" s="15">
        <f ca="1">(BE132*DCF!M$10-DCF!M$5*MAX(BE132*DCF!M$10,0)-MAX(BE132-BD132,0)/Inputs!$B$10)*DCF!M$6</f>
        <v>2204.7468015513414</v>
      </c>
      <c r="CM132" s="15">
        <f ca="1">(BF132*DCF!C$28-DCF!C$5*MAX(BF132*DCF!C$28,0)-MAX(BF132-Inputs!$B$13,0)/Inputs!$B$17)*DCF!C$6</f>
        <v>3750.5309771900174</v>
      </c>
      <c r="CN132" s="15">
        <f ca="1">(BG132*DCF!D$28-DCF!D$5*MAX(BG132*DCF!D$28,0)-MAX(BG132-BF132,0)/Inputs!$B$17)*DCF!D$6</f>
        <v>4885.5393381710401</v>
      </c>
      <c r="CO132" s="15">
        <f ca="1">(BH132*DCF!E$28-DCF!E$5*MAX(BH132*DCF!E$28,0)-MAX(BH132-BG132,0)/Inputs!$B$17)*DCF!E$6</f>
        <v>5080.4484429055174</v>
      </c>
      <c r="CP132" s="15">
        <f ca="1">(BI132*DCF!F$28-DCF!F$5*MAX(BI132*DCF!F$28,0)-MAX(BI132-BH132,0)/Inputs!$B$17)*DCF!F$6</f>
        <v>5516.8814698588367</v>
      </c>
      <c r="CQ132" s="15">
        <f ca="1">(BJ132*DCF!G$28-DCF!G$5*MAX(BJ132*DCF!G$28,0)-MAX(BJ132-BI132,0)/Inputs!$B$17)*DCF!G$6</f>
        <v>7255.5149262469404</v>
      </c>
      <c r="CR132" s="15">
        <f ca="1">(BK132*DCF!H$28-DCF!H$5*MAX(BK132*DCF!H$28,0)-MAX(BK132-BJ132,0)/Inputs!$B$17)*DCF!H$6</f>
        <v>8469.8120321028837</v>
      </c>
      <c r="CS132" s="15">
        <f ca="1">(BL132*DCF!I$28-DCF!I$5*MAX(BL132*DCF!I$28,0)-MAX(BL132-BK132,0)/Inputs!$B$17)*DCF!I$6</f>
        <v>9830.1500149618387</v>
      </c>
      <c r="CT132" s="15">
        <f ca="1">(BM132*DCF!J$28-DCF!J$5*MAX(BM132*DCF!J$28,0)-MAX(BM132-BL132,0)/Inputs!$B$17)*DCF!J$6</f>
        <v>11507.69324551375</v>
      </c>
      <c r="CU132" s="15">
        <f ca="1">(BN132*DCF!K$28-DCF!K$5*MAX(BN132*DCF!K$28,0)-MAX(BN132-BM132,0)/Inputs!$B$17)*DCF!K$6</f>
        <v>11436.691863155964</v>
      </c>
      <c r="CV132" s="15">
        <f ca="1">(BO132*DCF!L$28-DCF!L$5*MAX(BO132*DCF!L$28,0)-MAX(BO132-BN132,0)/Inputs!$B$17)*DCF!L$6</f>
        <v>12084.411191265952</v>
      </c>
      <c r="CW132" s="15">
        <f ca="1">(BP132*DCF!M$28-DCF!M$5*MAX(BP132*DCF!M$28,0)-MAX(BP132-BO132,0)/Inputs!$B$17)*DCF!M$6</f>
        <v>14033.767515649868</v>
      </c>
      <c r="CX132" s="15">
        <f ca="1">(BQ132*DCF!C$46-DCF!C$5*MAX(BQ132*DCF!C$46,0)-MAX(BQ132-Inputs!$B$20,0)/Inputs!$B$24)*DCF!C$6</f>
        <v>-653.69813623477694</v>
      </c>
      <c r="CY132" s="15">
        <f ca="1">(BR132*DCF!D$46-DCF!D$5*MAX(BR132*DCF!D$46,0)-MAX(BR132-BQ132,0)/Inputs!$B$24)*DCF!D$6</f>
        <v>-2283.0109026377913</v>
      </c>
      <c r="CZ132" s="15">
        <f ca="1">(BS132*DCF!E$46-DCF!E$5*MAX(BS132*DCF!E$46,0)-MAX(BS132-BR132,0)/Inputs!$B$24)*DCF!E$6</f>
        <v>-1013.5853044053617</v>
      </c>
      <c r="DA132" s="15">
        <f ca="1">(BT132*DCF!F$46-DCF!F$5*MAX(BT132*DCF!F$46,0)-MAX(BT132-BS132,0)/Inputs!$B$24)*DCF!F$6</f>
        <v>-1673.3675442018518</v>
      </c>
      <c r="DB132" s="15">
        <f ca="1">(BU132*DCF!G$46-DCF!G$5*MAX(BU132*DCF!G$46,0)-MAX(BU132-BT132,0)/Inputs!$B$24)*DCF!G$6</f>
        <v>-295.71113891669097</v>
      </c>
      <c r="DC132" s="15">
        <f ca="1">(BV132*DCF!H$46-DCF!H$5*MAX(BV132*DCF!H$46,0)-MAX(BV132-BU132,0)/Inputs!$B$24)*DCF!H$6</f>
        <v>-1759.5680966365505</v>
      </c>
      <c r="DD132" s="15">
        <f ca="1">(BW132*DCF!I$46-DCF!I$5*MAX(BW132*DCF!I$46,0)-MAX(BW132-BV132,0)/Inputs!$B$24)*DCF!I$6</f>
        <v>-120.88504416883916</v>
      </c>
      <c r="DE132" s="15">
        <f ca="1">(BX132*DCF!J$46-DCF!J$5*MAX(BX132*DCF!J$46,0)-MAX(BX132-BW132,0)/Inputs!$B$24)*DCF!J$6</f>
        <v>-2805.8306597757564</v>
      </c>
      <c r="DF132" s="15">
        <f ca="1">(BY132*DCF!K$46-DCF!K$5*MAX(BY132*DCF!K$46,0)-MAX(BY132-BX132,0)/Inputs!$B$24)*DCF!K$6</f>
        <v>-1266.3108459769469</v>
      </c>
      <c r="DG132" s="15">
        <f ca="1">(BZ132*DCF!L$46-DCF!L$5*MAX(BZ132*DCF!L$46,0)-MAX(BZ132-BY132,0)/Inputs!$B$24)*DCF!L$6</f>
        <v>1851.1593585284279</v>
      </c>
      <c r="DH132" s="15">
        <f ca="1">(CA132*DCF!M$46-DCF!M$5*MAX(CA132*DCF!M$46,0)-MAX(CA132-BZ132,0)/Inputs!$B$24)*DCF!M$6</f>
        <v>465.99201037350156</v>
      </c>
      <c r="DI132" s="15">
        <f ca="1">SUM(CB132:CL132)+BE132*DCF!M$10*(1+Inputs!$B$30)*(1-Inputs!$B$33)*(1-Inputs!$B$30/Inputs!$B$31)/(Inputs!$B$29-Inputs!$B$30)*DCF!M$6</f>
        <v>70164.722940979293</v>
      </c>
      <c r="DJ132" s="15">
        <f ca="1">SUM(CM132:CW132)+BP132*DCF!M$28*(1+Inputs!$B$30)*(1-Inputs!$B$33)*(1-Inputs!$B$30/Inputs!$B$31)/(Inputs!$B$29-Inputs!$B$30)*DCF!M$6</f>
        <v>406247.98663221311</v>
      </c>
      <c r="DK132" s="15">
        <f ca="1">SUM(CX132:DH132)+CA132*DCF!M$46*(1+Inputs!$B$30)*(1-Inputs!$B$33)*(1-Inputs!$B$30/Inputs!$B$31)/(Inputs!$B$29-Inputs!$B$30)*DCF!M$6</f>
        <v>127438.96049787929</v>
      </c>
      <c r="DM132" s="15">
        <f ca="1">DI132+DJ132+DK132+Inputs!$B$34+Inputs!$B$36-Inputs!$B$35</f>
        <v>680702.67007107171</v>
      </c>
    </row>
    <row r="133" spans="1:117" x14ac:dyDescent="0.75">
      <c r="A133" s="11">
        <v>120</v>
      </c>
      <c r="C133" s="24">
        <f t="shared" ca="1" si="71"/>
        <v>1.8399552989846304</v>
      </c>
      <c r="D133" s="24">
        <f t="shared" ca="1" si="71"/>
        <v>0.48883421195817128</v>
      </c>
      <c r="E133" s="24">
        <f t="shared" ca="1" si="71"/>
        <v>-0.24288173565757848</v>
      </c>
      <c r="F133" s="24">
        <f t="shared" ca="1" si="71"/>
        <v>0.39950506458129115</v>
      </c>
      <c r="G133" s="24">
        <f t="shared" ca="1" si="71"/>
        <v>-0.12483050642550221</v>
      </c>
      <c r="H133" s="24">
        <f t="shared" ca="1" si="71"/>
        <v>-0.83240254066940145</v>
      </c>
      <c r="I133" s="24">
        <f t="shared" ca="1" si="71"/>
        <v>1.5664664205690604</v>
      </c>
      <c r="J133" s="24">
        <f t="shared" ca="1" si="71"/>
        <v>0.18202203808882306</v>
      </c>
      <c r="K133" s="24">
        <f t="shared" ca="1" si="71"/>
        <v>1.563945565434663</v>
      </c>
      <c r="L133" s="24">
        <f t="shared" ca="1" si="71"/>
        <v>-4.3770306276672624E-2</v>
      </c>
      <c r="M133" s="24">
        <f t="shared" ca="1" si="71"/>
        <v>1.2977717281887431</v>
      </c>
      <c r="N133" s="24">
        <f ca="1">SQRT(Inputs!$B$38)*C133+SQRT(1-Inputs!$B$38)*_xlfn.NORM.S.INV(RAND())</f>
        <v>1.3248668102829511</v>
      </c>
      <c r="O133" s="24">
        <f ca="1">SQRT(Inputs!$B$38)*D133+SQRT(1-Inputs!$B$38)*_xlfn.NORM.S.INV(RAND())</f>
        <v>0.16197074026117461</v>
      </c>
      <c r="P133" s="24">
        <f ca="1">SQRT(Inputs!$B$38)*E133+SQRT(1-Inputs!$B$38)*_xlfn.NORM.S.INV(RAND())</f>
        <v>-0.18034110171146522</v>
      </c>
      <c r="Q133" s="24">
        <f ca="1">SQRT(Inputs!$B$38)*F133+SQRT(1-Inputs!$B$38)*_xlfn.NORM.S.INV(RAND())</f>
        <v>4.1992532199463167E-2</v>
      </c>
      <c r="R133" s="24">
        <f ca="1">SQRT(Inputs!$B$38)*G133+SQRT(1-Inputs!$B$38)*_xlfn.NORM.S.INV(RAND())</f>
        <v>-0.63453006596226103</v>
      </c>
      <c r="S133" s="24">
        <f ca="1">SQRT(Inputs!$B$38)*H133+SQRT(1-Inputs!$B$38)*_xlfn.NORM.S.INV(RAND())</f>
        <v>-1.699073234256006</v>
      </c>
      <c r="T133" s="24">
        <f ca="1">SQRT(Inputs!$B$38)*I133+SQRT(1-Inputs!$B$38)*_xlfn.NORM.S.INV(RAND())</f>
        <v>0.51900288187026911</v>
      </c>
      <c r="U133" s="24">
        <f ca="1">SQRT(Inputs!$B$38)*J133+SQRT(1-Inputs!$B$38)*_xlfn.NORM.S.INV(RAND())</f>
        <v>-0.70352452117923781</v>
      </c>
      <c r="V133" s="24">
        <f ca="1">SQRT(Inputs!$B$38)*K133+SQRT(1-Inputs!$B$38)*_xlfn.NORM.S.INV(RAND())</f>
        <v>7.8392245655995674E-2</v>
      </c>
      <c r="W133" s="24">
        <f ca="1">SQRT(Inputs!$B$38)*L133+SQRT(1-Inputs!$B$38)*_xlfn.NORM.S.INV(RAND())</f>
        <v>0.47524805073501725</v>
      </c>
      <c r="X133" s="24">
        <f ca="1">SQRT(Inputs!$B$38)*M133+SQRT(1-Inputs!$B$38)*_xlfn.NORM.S.INV(RAND())</f>
        <v>0.88021276341461829</v>
      </c>
      <c r="Y133" s="24">
        <f ca="1">SQRT(Inputs!$B$38)*C133+SQRT(1-Inputs!$B$38)*_xlfn.NORM.S.INV(RAND())</f>
        <v>0.47716393908090804</v>
      </c>
      <c r="Z133" s="24">
        <f ca="1">SQRT(Inputs!$B$38)*D133+SQRT(1-Inputs!$B$38)*_xlfn.NORM.S.INV(RAND())</f>
        <v>6.0023944442270966E-2</v>
      </c>
      <c r="AA133" s="24">
        <f ca="1">SQRT(Inputs!$B$38)*E133+SQRT(1-Inputs!$B$38)*_xlfn.NORM.S.INV(RAND())</f>
        <v>-0.75496947742531351</v>
      </c>
      <c r="AB133" s="24">
        <f ca="1">SQRT(Inputs!$B$38)*F133+SQRT(1-Inputs!$B$38)*_xlfn.NORM.S.INV(RAND())</f>
        <v>-0.37144690838828998</v>
      </c>
      <c r="AC133" s="24">
        <f ca="1">SQRT(Inputs!$B$38)*G133+SQRT(1-Inputs!$B$38)*_xlfn.NORM.S.INV(RAND())</f>
        <v>-1.5011898954271568</v>
      </c>
      <c r="AD133" s="24">
        <f ca="1">SQRT(Inputs!$B$38)*H133+SQRT(1-Inputs!$B$38)*_xlfn.NORM.S.INV(RAND())</f>
        <v>-1.5486300993276032</v>
      </c>
      <c r="AE133" s="24">
        <f ca="1">SQRT(Inputs!$B$38)*I133+SQRT(1-Inputs!$B$38)*_xlfn.NORM.S.INV(RAND())</f>
        <v>1.1193193547152882</v>
      </c>
      <c r="AF133" s="24">
        <f ca="1">SQRT(Inputs!$B$38)*J133+SQRT(1-Inputs!$B$38)*_xlfn.NORM.S.INV(RAND())</f>
        <v>-0.31692264534046954</v>
      </c>
      <c r="AG133" s="24">
        <f ca="1">SQRT(Inputs!$B$38)*K133+SQRT(1-Inputs!$B$38)*_xlfn.NORM.S.INV(RAND())</f>
        <v>1.9561312414099628</v>
      </c>
      <c r="AH133" s="24">
        <f ca="1">SQRT(Inputs!$B$38)*L133+SQRT(1-Inputs!$B$38)*_xlfn.NORM.S.INV(RAND())</f>
        <v>-1.8559712543972089</v>
      </c>
      <c r="AI133" s="24">
        <f ca="1">SQRT(Inputs!$B$38)*M133+SQRT(1-Inputs!$B$38)*_xlfn.NORM.S.INV(RAND())</f>
        <v>1.3239316097834983</v>
      </c>
      <c r="AJ133" s="24">
        <f ca="1">SQRT(Inputs!$B$38)*C133+SQRT(1-Inputs!$B$38)*_xlfn.NORM.S.INV(RAND())</f>
        <v>0.8228635599461589</v>
      </c>
      <c r="AK133" s="24">
        <f ca="1">SQRT(Inputs!$B$38)*D133+SQRT(1-Inputs!$B$38)*_xlfn.NORM.S.INV(RAND())</f>
        <v>0.52459123071842084</v>
      </c>
      <c r="AL133" s="24">
        <f ca="1">SQRT(Inputs!$B$38)*E133+SQRT(1-Inputs!$B$38)*_xlfn.NORM.S.INV(RAND())</f>
        <v>9.5095853682277298E-2</v>
      </c>
      <c r="AM133" s="24">
        <f ca="1">SQRT(Inputs!$B$38)*F133+SQRT(1-Inputs!$B$38)*_xlfn.NORM.S.INV(RAND())</f>
        <v>-0.27184236201833045</v>
      </c>
      <c r="AN133" s="24">
        <f ca="1">SQRT(Inputs!$B$38)*G133+SQRT(1-Inputs!$B$38)*_xlfn.NORM.S.INV(RAND())</f>
        <v>-0.50741308834570242</v>
      </c>
      <c r="AO133" s="24">
        <f ca="1">SQRT(Inputs!$B$38)*H133+SQRT(1-Inputs!$B$38)*_xlfn.NORM.S.INV(RAND())</f>
        <v>-3.9590623129898805E-2</v>
      </c>
      <c r="AP133" s="24">
        <f ca="1">SQRT(Inputs!$B$38)*I133+SQRT(1-Inputs!$B$38)*_xlfn.NORM.S.INV(RAND())</f>
        <v>1.0716549983554804</v>
      </c>
      <c r="AQ133" s="24">
        <f ca="1">SQRT(Inputs!$B$38)*J133+SQRT(1-Inputs!$B$38)*_xlfn.NORM.S.INV(RAND())</f>
        <v>0.33951566418413354</v>
      </c>
      <c r="AR133" s="24">
        <f ca="1">SQRT(Inputs!$B$38)*K133+SQRT(1-Inputs!$B$38)*_xlfn.NORM.S.INV(RAND())</f>
        <v>-3.1213097226648889E-2</v>
      </c>
      <c r="AS133" s="24">
        <f ca="1">SQRT(Inputs!$B$38)*L133+SQRT(1-Inputs!$B$38)*_xlfn.NORM.S.INV(RAND())</f>
        <v>0.30082270742782924</v>
      </c>
      <c r="AT133" s="24">
        <f ca="1">SQRT(Inputs!$B$38)*M133+SQRT(1-Inputs!$B$38)*_xlfn.NORM.S.INV(RAND())</f>
        <v>1.809348322198107</v>
      </c>
      <c r="AU133" s="15">
        <f ca="1">Inputs!$B$6*EXP($B$8-0.5*C$5^2+C$5*N133)</f>
        <v>6149.1717758724408</v>
      </c>
      <c r="AV133" s="15">
        <f t="shared" ca="1" si="37"/>
        <v>7665.3882753505077</v>
      </c>
      <c r="AW133" s="15">
        <f t="shared" ca="1" si="38"/>
        <v>9121.9734882764733</v>
      </c>
      <c r="AX133" s="15">
        <f t="shared" ca="1" si="39"/>
        <v>11195.594955303581</v>
      </c>
      <c r="AY133" s="15">
        <f t="shared" ca="1" si="40"/>
        <v>12704.894419812077</v>
      </c>
      <c r="AZ133" s="15">
        <f t="shared" ca="1" si="41"/>
        <v>12886.951516468154</v>
      </c>
      <c r="BA133" s="15">
        <f t="shared" ca="1" si="42"/>
        <v>16650.64965826031</v>
      </c>
      <c r="BB133" s="15">
        <f t="shared" ca="1" si="43"/>
        <v>18998.052259837314</v>
      </c>
      <c r="BC133" s="15">
        <f t="shared" ca="1" si="44"/>
        <v>23444.518933111474</v>
      </c>
      <c r="BD133" s="15">
        <f t="shared" ca="1" si="45"/>
        <v>30027.276552666997</v>
      </c>
      <c r="BE133" s="15">
        <f t="shared" ca="1" si="46"/>
        <v>39865.867975544294</v>
      </c>
      <c r="BF133" s="15">
        <f ca="1">Inputs!$B$13*EXP($B$9-0.5*C$6^2+C$6*Y133)</f>
        <v>15203.270984256156</v>
      </c>
      <c r="BG133" s="15">
        <f t="shared" ca="1" si="47"/>
        <v>18730.531415752092</v>
      </c>
      <c r="BH133" s="15">
        <f t="shared" ca="1" si="48"/>
        <v>20191.787259438144</v>
      </c>
      <c r="BI133" s="15">
        <f t="shared" ca="1" si="49"/>
        <v>23344.236113522682</v>
      </c>
      <c r="BJ133" s="15">
        <f t="shared" ca="1" si="50"/>
        <v>23049.959055909923</v>
      </c>
      <c r="BK133" s="15">
        <f t="shared" ca="1" si="51"/>
        <v>22911.833972298522</v>
      </c>
      <c r="BL133" s="15">
        <f t="shared" ca="1" si="52"/>
        <v>32537.837605429795</v>
      </c>
      <c r="BM133" s="15">
        <f t="shared" ca="1" si="53"/>
        <v>38451.954919930744</v>
      </c>
      <c r="BN133" s="15">
        <f t="shared" ca="1" si="54"/>
        <v>59783.910798547236</v>
      </c>
      <c r="BO133" s="15">
        <f t="shared" ca="1" si="55"/>
        <v>59283.725059660806</v>
      </c>
      <c r="BP133" s="15">
        <f t="shared" ca="1" si="56"/>
        <v>84775.459804090468</v>
      </c>
      <c r="BQ133" s="15">
        <f ca="1">Inputs!$B$20*EXP($B$10-0.5*C$7^2+C$7*AJ133)</f>
        <v>5743.2707562881087</v>
      </c>
      <c r="BR133" s="15">
        <f t="shared" ca="1" si="57"/>
        <v>9205.5823188977884</v>
      </c>
      <c r="BS133" s="15">
        <f t="shared" ca="1" si="58"/>
        <v>12955.095356214315</v>
      </c>
      <c r="BT133" s="15">
        <f t="shared" ca="1" si="59"/>
        <v>16632.80760321335</v>
      </c>
      <c r="BU133" s="15">
        <f t="shared" ca="1" si="60"/>
        <v>20387.740742416609</v>
      </c>
      <c r="BV133" s="15">
        <f t="shared" ca="1" si="61"/>
        <v>28113.345642978442</v>
      </c>
      <c r="BW133" s="15">
        <f t="shared" ca="1" si="62"/>
        <v>49218.605584003242</v>
      </c>
      <c r="BX133" s="15">
        <f t="shared" ca="1" si="63"/>
        <v>73688.808355813628</v>
      </c>
      <c r="BY133" s="15">
        <f t="shared" ca="1" si="64"/>
        <v>102635.77664562517</v>
      </c>
      <c r="BZ133" s="15">
        <f t="shared" ca="1" si="65"/>
        <v>152200.78048649512</v>
      </c>
      <c r="CA133" s="15">
        <f t="shared" ca="1" si="66"/>
        <v>294872.91414808837</v>
      </c>
      <c r="CB133" s="15">
        <f ca="1">(AU133*DCF!C$10-DCF!C$5*MAX(AU133*DCF!C$10,0)-MAX(AU133-Inputs!$B$6,0)/Inputs!$B$10)*DCF!C$6</f>
        <v>1034.6112643349124</v>
      </c>
      <c r="CC133" s="15">
        <f ca="1">(AV133*DCF!D$10-DCF!D$5*MAX(AV133*DCF!D$10,0)-MAX(AV133-AU133,0)/Inputs!$B$10)*DCF!D$6</f>
        <v>1498.696749622811</v>
      </c>
      <c r="CD133" s="15">
        <f ca="1">(AW133*DCF!E$10-DCF!E$5*MAX(AW133*DCF!E$10,0)-MAX(AW133-AV133,0)/Inputs!$B$10)*DCF!E$6</f>
        <v>1778.0351592585275</v>
      </c>
      <c r="CE133" s="15">
        <f ca="1">(AX133*DCF!F$10-DCF!F$5*MAX(AX133*DCF!F$10,0)-MAX(AX133-AW133,0)/Inputs!$B$10)*DCF!F$6</f>
        <v>2012.511320328181</v>
      </c>
      <c r="CF133" s="15">
        <f ca="1">(AY133*DCF!G$10-DCF!G$5*MAX(AY133*DCF!G$10,0)-MAX(AY133-AX133,0)/Inputs!$B$10)*DCF!G$6</f>
        <v>2327.6010813920821</v>
      </c>
      <c r="CG133" s="15">
        <f ca="1">(AZ133*DCF!H$10-DCF!H$5*MAX(AZ133*DCF!H$10,0)-MAX(AZ133-AY133,0)/Inputs!$B$10)*DCF!H$6</f>
        <v>2469.683379183577</v>
      </c>
      <c r="CH133" s="15">
        <f ca="1">(BA133*DCF!I$10-DCF!I$5*MAX(BA133*DCF!I$10,0)-MAX(BA133-AZ133,0)/Inputs!$B$10)*DCF!I$6</f>
        <v>2424.0879116968149</v>
      </c>
      <c r="CI133" s="15">
        <f ca="1">(BB133*DCF!J$10-DCF!J$5*MAX(BB133*DCF!J$10,0)-MAX(BB133-BA133,0)/Inputs!$B$10)*DCF!J$6</f>
        <v>2904.3996672523422</v>
      </c>
      <c r="CJ133" s="15">
        <f ca="1">(BC133*DCF!K$10-DCF!K$5*MAX(BC133*DCF!K$10,0)-MAX(BC133-BB133,0)/Inputs!$B$10)*DCF!K$6</f>
        <v>3151.7533804919653</v>
      </c>
      <c r="CK133" s="15">
        <f ca="1">(BD133*DCF!L$10-DCF!L$5*MAX(BD133*DCF!L$10,0)-MAX(BD133-BC133,0)/Inputs!$B$10)*DCF!L$6</f>
        <v>3677.4271575052921</v>
      </c>
      <c r="CL133" s="15">
        <f ca="1">(BE133*DCF!M$10-DCF!M$5*MAX(BE133*DCF!M$10,0)-MAX(BE133-BD133,0)/Inputs!$B$10)*DCF!M$6</f>
        <v>4450.2647284426694</v>
      </c>
      <c r="CM133" s="15">
        <f ca="1">(BF133*DCF!C$28-DCF!C$5*MAX(BF133*DCF!C$28,0)-MAX(BF133-Inputs!$B$13,0)/Inputs!$B$17)*DCF!C$6</f>
        <v>3758.5827138884279</v>
      </c>
      <c r="CN133" s="15">
        <f ca="1">(BG133*DCF!D$28-DCF!D$5*MAX(BG133*DCF!D$28,0)-MAX(BG133-BF133,0)/Inputs!$B$17)*DCF!D$6</f>
        <v>4764.0471257641102</v>
      </c>
      <c r="CO133" s="15">
        <f ca="1">(BH133*DCF!E$28-DCF!E$5*MAX(BH133*DCF!E$28,0)-MAX(BH133-BG133,0)/Inputs!$B$17)*DCF!E$6</f>
        <v>5430.6802828687423</v>
      </c>
      <c r="CP133" s="15">
        <f ca="1">(BI133*DCF!F$28-DCF!F$5*MAX(BI133*DCF!F$28,0)-MAX(BI133-BH133,0)/Inputs!$B$17)*DCF!F$6</f>
        <v>5763.3920553669996</v>
      </c>
      <c r="CQ133" s="15">
        <f ca="1">(BJ133*DCF!G$28-DCF!G$5*MAX(BJ133*DCF!G$28,0)-MAX(BJ133-BI133,0)/Inputs!$B$17)*DCF!G$6</f>
        <v>5980.4867565912591</v>
      </c>
      <c r="CR133" s="15">
        <f ca="1">(BK133*DCF!H$28-DCF!H$5*MAX(BK133*DCF!H$28,0)-MAX(BK133-BJ133,0)/Inputs!$B$17)*DCF!H$6</f>
        <v>5666.3493213858892</v>
      </c>
      <c r="CS133" s="15">
        <f ca="1">(BL133*DCF!I$28-DCF!I$5*MAX(BL133*DCF!I$28,0)-MAX(BL133-BK133,0)/Inputs!$B$17)*DCF!I$6</f>
        <v>6269.7447055758867</v>
      </c>
      <c r="CT133" s="15">
        <f ca="1">(BM133*DCF!J$28-DCF!J$5*MAX(BM133*DCF!J$28,0)-MAX(BM133-BL133,0)/Inputs!$B$17)*DCF!J$6</f>
        <v>7793.8144464386069</v>
      </c>
      <c r="CU133" s="15">
        <f ca="1">(BN133*DCF!K$28-DCF!K$5*MAX(BN133*DCF!K$28,0)-MAX(BN133-BM133,0)/Inputs!$B$17)*DCF!K$6</f>
        <v>10012.479109043641</v>
      </c>
      <c r="CV133" s="15">
        <f ca="1">(BO133*DCF!L$28-DCF!L$5*MAX(BO133*DCF!L$28,0)-MAX(BO133-BN133,0)/Inputs!$B$17)*DCF!L$6</f>
        <v>11828.347507294398</v>
      </c>
      <c r="CW133" s="15">
        <f ca="1">(BP133*DCF!M$28-DCF!M$5*MAX(BP133*DCF!M$28,0)-MAX(BP133-BO133,0)/Inputs!$B$17)*DCF!M$6</f>
        <v>13285.949243597386</v>
      </c>
      <c r="CX133" s="15">
        <f ca="1">(BQ133*DCF!C$46-DCF!C$5*MAX(BQ133*DCF!C$46,0)-MAX(BQ133-Inputs!$B$20,0)/Inputs!$B$24)*DCF!C$6</f>
        <v>-2500.6494847261724</v>
      </c>
      <c r="CY133" s="15">
        <f ca="1">(BR133*DCF!D$46-DCF!D$5*MAX(BR133*DCF!D$46,0)-MAX(BR133-BQ133,0)/Inputs!$B$24)*DCF!D$6</f>
        <v>-3048.5178288513121</v>
      </c>
      <c r="CZ133" s="15">
        <f ca="1">(BS133*DCF!E$46-DCF!E$5*MAX(BS133*DCF!E$46,0)-MAX(BS133-BR133,0)/Inputs!$B$24)*DCF!E$6</f>
        <v>-3009.9173992345964</v>
      </c>
      <c r="DA133" s="15">
        <f ca="1">(BT133*DCF!F$46-DCF!F$5*MAX(BT133*DCF!F$46,0)-MAX(BT133-BS133,0)/Inputs!$B$24)*DCF!F$6</f>
        <v>-2550.4775007828416</v>
      </c>
      <c r="DB133" s="15">
        <f ca="1">(BU133*DCF!G$46-DCF!G$5*MAX(BU133*DCF!G$46,0)-MAX(BU133-BT133,0)/Inputs!$B$24)*DCF!G$6</f>
        <v>-1948.8886369254049</v>
      </c>
      <c r="DC133" s="15">
        <f ca="1">(BV133*DCF!H$46-DCF!H$5*MAX(BV133*DCF!H$46,0)-MAX(BV133-BU133,0)/Inputs!$B$24)*DCF!H$6</f>
        <v>-2400.68438728301</v>
      </c>
      <c r="DD133" s="15">
        <f ca="1">(BW133*DCF!I$46-DCF!I$5*MAX(BW133*DCF!I$46,0)-MAX(BW133-BV133,0)/Inputs!$B$24)*DCF!I$6</f>
        <v>-4921.7808888788295</v>
      </c>
      <c r="DE133" s="15">
        <f ca="1">(BX133*DCF!J$46-DCF!J$5*MAX(BX133*DCF!J$46,0)-MAX(BX133-BW133,0)/Inputs!$B$24)*DCF!J$6</f>
        <v>-3398.0563118641335</v>
      </c>
      <c r="DF133" s="15">
        <f ca="1">(BY133*DCF!K$46-DCF!K$5*MAX(BY133*DCF!K$46,0)-MAX(BY133-BX133,0)/Inputs!$B$24)*DCF!K$6</f>
        <v>-1228.3383868737276</v>
      </c>
      <c r="DG133" s="15">
        <f ca="1">(BZ133*DCF!L$46-DCF!L$5*MAX(BZ133*DCF!L$46,0)-MAX(BZ133-BY133,0)/Inputs!$B$24)*DCF!L$6</f>
        <v>-695.78852674900588</v>
      </c>
      <c r="DH133" s="15">
        <f ca="1">(CA133*DCF!M$46-DCF!M$5*MAX(CA133*DCF!M$46,0)-MAX(CA133-BZ133,0)/Inputs!$B$24)*DCF!M$6</f>
        <v>-6709.6149708275461</v>
      </c>
      <c r="DI133" s="15">
        <f ca="1">SUM(CB133:CL133)+BE133*DCF!M$10*(1+Inputs!$B$30)*(1-Inputs!$B$33)*(1-Inputs!$B$30/Inputs!$B$31)/(Inputs!$B$29-Inputs!$B$30)*DCF!M$6</f>
        <v>138676.30954697754</v>
      </c>
      <c r="DJ133" s="15">
        <f ca="1">SUM(CM133:CW133)+BP133*DCF!M$28*(1+Inputs!$B$30)*(1-Inputs!$B$33)*(1-Inputs!$B$30/Inputs!$B$31)/(Inputs!$B$29-Inputs!$B$30)*DCF!M$6</f>
        <v>395128.84083339426</v>
      </c>
      <c r="DK133" s="15">
        <f ca="1">SUM(CX133:DH133)+CA133*DCF!M$46*(1+Inputs!$B$30)*(1-Inputs!$B$33)*(1-Inputs!$B$30/Inputs!$B$31)/(Inputs!$B$29-Inputs!$B$30)*DCF!M$6</f>
        <v>423495.74087964022</v>
      </c>
      <c r="DM133" s="15">
        <f ca="1">DI133+DJ133+DK133+Inputs!$B$34+Inputs!$B$36-Inputs!$B$35</f>
        <v>1034151.8912600121</v>
      </c>
    </row>
    <row r="134" spans="1:117" x14ac:dyDescent="0.75">
      <c r="A134" s="11">
        <v>121</v>
      </c>
      <c r="C134" s="24">
        <f t="shared" ref="C134:M143" ca="1" si="72">_xlfn.NORM.S.INV(RAND())</f>
        <v>-0.88420090981712551</v>
      </c>
      <c r="D134" s="24">
        <f t="shared" ca="1" si="72"/>
        <v>0.38307700471847056</v>
      </c>
      <c r="E134" s="24">
        <f t="shared" ca="1" si="72"/>
        <v>-2.014466969058569</v>
      </c>
      <c r="F134" s="24">
        <f t="shared" ca="1" si="72"/>
        <v>-0.8290186457621227</v>
      </c>
      <c r="G134" s="24">
        <f t="shared" ca="1" si="72"/>
        <v>0.96401084007631177</v>
      </c>
      <c r="H134" s="24">
        <f t="shared" ca="1" si="72"/>
        <v>-1.1337362001466347</v>
      </c>
      <c r="I134" s="24">
        <f t="shared" ca="1" si="72"/>
        <v>0.61092373091234686</v>
      </c>
      <c r="J134" s="24">
        <f t="shared" ca="1" si="72"/>
        <v>-0.65984927588945652</v>
      </c>
      <c r="K134" s="24">
        <f t="shared" ca="1" si="72"/>
        <v>-0.20210862951118347</v>
      </c>
      <c r="L134" s="24">
        <f t="shared" ca="1" si="72"/>
        <v>-0.32137356722474963</v>
      </c>
      <c r="M134" s="24">
        <f t="shared" ca="1" si="72"/>
        <v>1.043258961148785</v>
      </c>
      <c r="N134" s="24">
        <f ca="1">SQRT(Inputs!$B$38)*C134+SQRT(1-Inputs!$B$38)*_xlfn.NORM.S.INV(RAND())</f>
        <v>-0.25371399636898573</v>
      </c>
      <c r="O134" s="24">
        <f ca="1">SQRT(Inputs!$B$38)*D134+SQRT(1-Inputs!$B$38)*_xlfn.NORM.S.INV(RAND())</f>
        <v>0.77705125260507535</v>
      </c>
      <c r="P134" s="24">
        <f ca="1">SQRT(Inputs!$B$38)*E134+SQRT(1-Inputs!$B$38)*_xlfn.NORM.S.INV(RAND())</f>
        <v>-0.98062366899182196</v>
      </c>
      <c r="Q134" s="24">
        <f ca="1">SQRT(Inputs!$B$38)*F134+SQRT(1-Inputs!$B$38)*_xlfn.NORM.S.INV(RAND())</f>
        <v>-0.96382104945772618</v>
      </c>
      <c r="R134" s="24">
        <f ca="1">SQRT(Inputs!$B$38)*G134+SQRT(1-Inputs!$B$38)*_xlfn.NORM.S.INV(RAND())</f>
        <v>1.4290663622587494</v>
      </c>
      <c r="S134" s="24">
        <f ca="1">SQRT(Inputs!$B$38)*H134+SQRT(1-Inputs!$B$38)*_xlfn.NORM.S.INV(RAND())</f>
        <v>-0.81970403249843971</v>
      </c>
      <c r="T134" s="24">
        <f ca="1">SQRT(Inputs!$B$38)*I134+SQRT(1-Inputs!$B$38)*_xlfn.NORM.S.INV(RAND())</f>
        <v>2.3732301085972518E-2</v>
      </c>
      <c r="U134" s="24">
        <f ca="1">SQRT(Inputs!$B$38)*J134+SQRT(1-Inputs!$B$38)*_xlfn.NORM.S.INV(RAND())</f>
        <v>-0.16406519592392407</v>
      </c>
      <c r="V134" s="24">
        <f ca="1">SQRT(Inputs!$B$38)*K134+SQRT(1-Inputs!$B$38)*_xlfn.NORM.S.INV(RAND())</f>
        <v>-0.97201232566112294</v>
      </c>
      <c r="W134" s="24">
        <f ca="1">SQRT(Inputs!$B$38)*L134+SQRT(1-Inputs!$B$38)*_xlfn.NORM.S.INV(RAND())</f>
        <v>0.69389381850983911</v>
      </c>
      <c r="X134" s="24">
        <f ca="1">SQRT(Inputs!$B$38)*M134+SQRT(1-Inputs!$B$38)*_xlfn.NORM.S.INV(RAND())</f>
        <v>0.49530614389738281</v>
      </c>
      <c r="Y134" s="24">
        <f ca="1">SQRT(Inputs!$B$38)*C134+SQRT(1-Inputs!$B$38)*_xlfn.NORM.S.INV(RAND())</f>
        <v>-1.1202566040241728</v>
      </c>
      <c r="Z134" s="24">
        <f ca="1">SQRT(Inputs!$B$38)*D134+SQRT(1-Inputs!$B$38)*_xlfn.NORM.S.INV(RAND())</f>
        <v>-0.32039154054284424</v>
      </c>
      <c r="AA134" s="24">
        <f ca="1">SQRT(Inputs!$B$38)*E134+SQRT(1-Inputs!$B$38)*_xlfn.NORM.S.INV(RAND())</f>
        <v>-0.5221022582560213</v>
      </c>
      <c r="AB134" s="24">
        <f ca="1">SQRT(Inputs!$B$38)*F134+SQRT(1-Inputs!$B$38)*_xlfn.NORM.S.INV(RAND())</f>
        <v>-0.17484225602492676</v>
      </c>
      <c r="AC134" s="24">
        <f ca="1">SQRT(Inputs!$B$38)*G134+SQRT(1-Inputs!$B$38)*_xlfn.NORM.S.INV(RAND())</f>
        <v>-0.65295306618187599</v>
      </c>
      <c r="AD134" s="24">
        <f ca="1">SQRT(Inputs!$B$38)*H134+SQRT(1-Inputs!$B$38)*_xlfn.NORM.S.INV(RAND())</f>
        <v>-0.61589324485114516</v>
      </c>
      <c r="AE134" s="24">
        <f ca="1">SQRT(Inputs!$B$38)*I134+SQRT(1-Inputs!$B$38)*_xlfn.NORM.S.INV(RAND())</f>
        <v>1.9014029627322624</v>
      </c>
      <c r="AF134" s="24">
        <f ca="1">SQRT(Inputs!$B$38)*J134+SQRT(1-Inputs!$B$38)*_xlfn.NORM.S.INV(RAND())</f>
        <v>-0.41855730427800347</v>
      </c>
      <c r="AG134" s="24">
        <f ca="1">SQRT(Inputs!$B$38)*K134+SQRT(1-Inputs!$B$38)*_xlfn.NORM.S.INV(RAND())</f>
        <v>-1.0765703868220287</v>
      </c>
      <c r="AH134" s="24">
        <f ca="1">SQRT(Inputs!$B$38)*L134+SQRT(1-Inputs!$B$38)*_xlfn.NORM.S.INV(RAND())</f>
        <v>0.26679018308748226</v>
      </c>
      <c r="AI134" s="24">
        <f ca="1">SQRT(Inputs!$B$38)*M134+SQRT(1-Inputs!$B$38)*_xlfn.NORM.S.INV(RAND())</f>
        <v>0.4808868122639941</v>
      </c>
      <c r="AJ134" s="24">
        <f ca="1">SQRT(Inputs!$B$38)*C134+SQRT(1-Inputs!$B$38)*_xlfn.NORM.S.INV(RAND())</f>
        <v>-1.0316667247551536</v>
      </c>
      <c r="AK134" s="24">
        <f ca="1">SQRT(Inputs!$B$38)*D134+SQRT(1-Inputs!$B$38)*_xlfn.NORM.S.INV(RAND())</f>
        <v>-0.89878787339756427</v>
      </c>
      <c r="AL134" s="24">
        <f ca="1">SQRT(Inputs!$B$38)*E134+SQRT(1-Inputs!$B$38)*_xlfn.NORM.S.INV(RAND())</f>
        <v>-1.220790858276428</v>
      </c>
      <c r="AM134" s="24">
        <f ca="1">SQRT(Inputs!$B$38)*F134+SQRT(1-Inputs!$B$38)*_xlfn.NORM.S.INV(RAND())</f>
        <v>-1.2944561472440439</v>
      </c>
      <c r="AN134" s="24">
        <f ca="1">SQRT(Inputs!$B$38)*G134+SQRT(1-Inputs!$B$38)*_xlfn.NORM.S.INV(RAND())</f>
        <v>-4.4413873707849882E-2</v>
      </c>
      <c r="AO134" s="24">
        <f ca="1">SQRT(Inputs!$B$38)*H134+SQRT(1-Inputs!$B$38)*_xlfn.NORM.S.INV(RAND())</f>
        <v>-0.13089617166902107</v>
      </c>
      <c r="AP134" s="24">
        <f ca="1">SQRT(Inputs!$B$38)*I134+SQRT(1-Inputs!$B$38)*_xlfn.NORM.S.INV(RAND())</f>
        <v>0.54363212627398871</v>
      </c>
      <c r="AQ134" s="24">
        <f ca="1">SQRT(Inputs!$B$38)*J134+SQRT(1-Inputs!$B$38)*_xlfn.NORM.S.INV(RAND())</f>
        <v>0.30975371022476977</v>
      </c>
      <c r="AR134" s="24">
        <f ca="1">SQRT(Inputs!$B$38)*K134+SQRT(1-Inputs!$B$38)*_xlfn.NORM.S.INV(RAND())</f>
        <v>-0.62478769248955224</v>
      </c>
      <c r="AS134" s="24">
        <f ca="1">SQRT(Inputs!$B$38)*L134+SQRT(1-Inputs!$B$38)*_xlfn.NORM.S.INV(RAND())</f>
        <v>-0.23959869481984122</v>
      </c>
      <c r="AT134" s="24">
        <f ca="1">SQRT(Inputs!$B$38)*M134+SQRT(1-Inputs!$B$38)*_xlfn.NORM.S.INV(RAND())</f>
        <v>3.7781197759893526E-2</v>
      </c>
      <c r="AU134" s="15">
        <f ca="1">Inputs!$B$6*EXP($B$8-0.5*C$5^2+C$5*N134)</f>
        <v>4762.5711137630133</v>
      </c>
      <c r="AV134" s="15">
        <f t="shared" ca="1" si="37"/>
        <v>6498.8286800364358</v>
      </c>
      <c r="AW134" s="15">
        <f t="shared" ca="1" si="38"/>
        <v>6942.4165431359497</v>
      </c>
      <c r="AX134" s="15">
        <f t="shared" ca="1" si="39"/>
        <v>7514.4282294379482</v>
      </c>
      <c r="AY134" s="15">
        <f t="shared" ca="1" si="40"/>
        <v>10851.410092432023</v>
      </c>
      <c r="AZ134" s="15">
        <f t="shared" ca="1" si="41"/>
        <v>12126.081684957067</v>
      </c>
      <c r="BA134" s="15">
        <f t="shared" ca="1" si="42"/>
        <v>14876.127106727694</v>
      </c>
      <c r="BB134" s="15">
        <f t="shared" ca="1" si="43"/>
        <v>17915.982462867301</v>
      </c>
      <c r="BC134" s="15">
        <f t="shared" ca="1" si="44"/>
        <v>19977.327891431138</v>
      </c>
      <c r="BD134" s="15">
        <f t="shared" ca="1" si="45"/>
        <v>26115.217459278811</v>
      </c>
      <c r="BE134" s="15">
        <f t="shared" ca="1" si="46"/>
        <v>33477.551306792877</v>
      </c>
      <c r="BF134" s="15">
        <f ca="1">Inputs!$B$13*EXP($B$9-0.5*C$6^2+C$6*Y134)</f>
        <v>11076.499123557824</v>
      </c>
      <c r="BG134" s="15">
        <f t="shared" ca="1" si="47"/>
        <v>12741.041430296036</v>
      </c>
      <c r="BH134" s="15">
        <f t="shared" ca="1" si="48"/>
        <v>14275.891484075109</v>
      </c>
      <c r="BI134" s="15">
        <f t="shared" ca="1" si="49"/>
        <v>17011.807217222478</v>
      </c>
      <c r="BJ134" s="15">
        <f t="shared" ca="1" si="50"/>
        <v>18981.998483991094</v>
      </c>
      <c r="BK134" s="15">
        <f t="shared" ca="1" si="51"/>
        <v>21423.030000325736</v>
      </c>
      <c r="BL134" s="15">
        <f t="shared" ca="1" si="52"/>
        <v>33668.68265871211</v>
      </c>
      <c r="BM134" s="15">
        <f t="shared" ca="1" si="53"/>
        <v>39289.141031556821</v>
      </c>
      <c r="BN134" s="15">
        <f t="shared" ca="1" si="54"/>
        <v>42472.159049452042</v>
      </c>
      <c r="BO134" s="15">
        <f t="shared" ca="1" si="55"/>
        <v>53903.602321984057</v>
      </c>
      <c r="BP134" s="15">
        <f t="shared" ca="1" si="56"/>
        <v>70060.186560204718</v>
      </c>
      <c r="BQ134" s="15">
        <f ca="1">Inputs!$B$20*EXP($B$10-0.5*C$7^2+C$7*AJ134)</f>
        <v>2975.0447454157052</v>
      </c>
      <c r="BR134" s="15">
        <f t="shared" ca="1" si="57"/>
        <v>3034.369120042807</v>
      </c>
      <c r="BS134" s="15">
        <f t="shared" ca="1" si="58"/>
        <v>2926.3506764211584</v>
      </c>
      <c r="BT134" s="15">
        <f t="shared" ca="1" si="59"/>
        <v>2873.065303584171</v>
      </c>
      <c r="BU134" s="15">
        <f t="shared" ca="1" si="60"/>
        <v>3939.1620962466918</v>
      </c>
      <c r="BV134" s="15">
        <f t="shared" ca="1" si="61"/>
        <v>5321.2468601302498</v>
      </c>
      <c r="BW134" s="15">
        <f t="shared" ca="1" si="62"/>
        <v>8330.9652413674321</v>
      </c>
      <c r="BX134" s="15">
        <f t="shared" ca="1" si="63"/>
        <v>12398.705131547355</v>
      </c>
      <c r="BY134" s="15">
        <f t="shared" ca="1" si="64"/>
        <v>15415.325646656256</v>
      </c>
      <c r="BZ134" s="15">
        <f t="shared" ca="1" si="65"/>
        <v>20697.821567428171</v>
      </c>
      <c r="CA134" s="15">
        <f t="shared" ca="1" si="66"/>
        <v>29270.010814978963</v>
      </c>
      <c r="CB134" s="15">
        <f ca="1">(AU134*DCF!C$10-DCF!C$5*MAX(AU134*DCF!C$10,0)-MAX(AU134-Inputs!$B$6,0)/Inputs!$B$10)*DCF!C$6</f>
        <v>1044.4979742045955</v>
      </c>
      <c r="CC134" s="15">
        <f ca="1">(AV134*DCF!D$10-DCF!D$5*MAX(AV134*DCF!D$10,0)-MAX(AV134-AU134,0)/Inputs!$B$10)*DCF!D$6</f>
        <v>1160.7044961926197</v>
      </c>
      <c r="CD134" s="15">
        <f ca="1">(AW134*DCF!E$10-DCF!E$5*MAX(AW134*DCF!E$10,0)-MAX(AW134-AV134,0)/Inputs!$B$10)*DCF!E$6</f>
        <v>1502.9791093524232</v>
      </c>
      <c r="CE134" s="15">
        <f ca="1">(AX134*DCF!F$10-DCF!F$5*MAX(AX134*DCF!F$10,0)-MAX(AX134-AW134,0)/Inputs!$B$10)*DCF!F$6</f>
        <v>1521.3662567815584</v>
      </c>
      <c r="CF134" s="15">
        <f ca="1">(AY134*DCF!G$10-DCF!G$5*MAX(AY134*DCF!G$10,0)-MAX(AY134-AX134,0)/Inputs!$B$10)*DCF!G$6</f>
        <v>1594.3973095534295</v>
      </c>
      <c r="CG134" s="15">
        <f ca="1">(AZ134*DCF!H$10-DCF!H$5*MAX(AZ134*DCF!H$10,0)-MAX(AZ134-AY134,0)/Inputs!$B$10)*DCF!H$6</f>
        <v>2127.9466641911131</v>
      </c>
      <c r="CH134" s="15">
        <f ca="1">(BA134*DCF!I$10-DCF!I$5*MAX(BA134*DCF!I$10,0)-MAX(BA134-AZ134,0)/Inputs!$B$10)*DCF!I$6</f>
        <v>2266.2219375756154</v>
      </c>
      <c r="CI134" s="15">
        <f ca="1">(BB134*DCF!J$10-DCF!J$5*MAX(BB134*DCF!J$10,0)-MAX(BB134-BA134,0)/Inputs!$B$10)*DCF!J$6</f>
        <v>2613.7841750908892</v>
      </c>
      <c r="CJ134" s="15">
        <f ca="1">(BC134*DCF!K$10-DCF!K$5*MAX(BC134*DCF!K$10,0)-MAX(BC134-BB134,0)/Inputs!$B$10)*DCF!K$6</f>
        <v>2927.4719722335844</v>
      </c>
      <c r="CK134" s="15">
        <f ca="1">(BD134*DCF!L$10-DCF!L$5*MAX(BD134*DCF!L$10,0)-MAX(BD134-BC134,0)/Inputs!$B$10)*DCF!L$6</f>
        <v>3144.9428967618787</v>
      </c>
      <c r="CL134" s="15">
        <f ca="1">(BE134*DCF!M$10-DCF!M$5*MAX(BE134*DCF!M$10,0)-MAX(BE134-BD134,0)/Inputs!$B$10)*DCF!M$6</f>
        <v>3844.606045656099</v>
      </c>
      <c r="CM134" s="15">
        <f ca="1">(BF134*DCF!C$28-DCF!C$5*MAX(BF134*DCF!C$28,0)-MAX(BF134-Inputs!$B$13,0)/Inputs!$B$17)*DCF!C$6</f>
        <v>3380.4748914108673</v>
      </c>
      <c r="CN134" s="15">
        <f ca="1">(BG134*DCF!D$28-DCF!D$5*MAX(BG134*DCF!D$28,0)-MAX(BG134-BF134,0)/Inputs!$B$17)*DCF!D$6</f>
        <v>3397.4073655209504</v>
      </c>
      <c r="CO134" s="15">
        <f ca="1">(BH134*DCF!E$28-DCF!E$5*MAX(BH134*DCF!E$28,0)-MAX(BH134-BG134,0)/Inputs!$B$17)*DCF!E$6</f>
        <v>3740.6888524213414</v>
      </c>
      <c r="CP134" s="15">
        <f ca="1">(BI134*DCF!F$28-DCF!F$5*MAX(BI134*DCF!F$28,0)-MAX(BI134-BH134,0)/Inputs!$B$17)*DCF!F$6</f>
        <v>4120.1408501350279</v>
      </c>
      <c r="CQ134" s="15">
        <f ca="1">(BJ134*DCF!G$28-DCF!G$5*MAX(BJ134*DCF!G$28,0)-MAX(BJ134-BI134,0)/Inputs!$B$17)*DCF!G$6</f>
        <v>4593.6568147217276</v>
      </c>
      <c r="CR134" s="15">
        <f ca="1">(BK134*DCF!H$28-DCF!H$5*MAX(BK134*DCF!H$28,0)-MAX(BK134-BJ134,0)/Inputs!$B$17)*DCF!H$6</f>
        <v>4918.8838799211007</v>
      </c>
      <c r="CS134" s="15">
        <f ca="1">(BL134*DCF!I$28-DCF!I$5*MAX(BL134*DCF!I$28,0)-MAX(BL134-BK134,0)/Inputs!$B$17)*DCF!I$6</f>
        <v>6159.6664080412111</v>
      </c>
      <c r="CT134" s="15">
        <f ca="1">(BM134*DCF!J$28-DCF!J$5*MAX(BM134*DCF!J$28,0)-MAX(BM134-BL134,0)/Inputs!$B$17)*DCF!J$6</f>
        <v>8019.5132263364148</v>
      </c>
      <c r="CU134" s="15">
        <f ca="1">(BN134*DCF!K$28-DCF!K$5*MAX(BN134*DCF!K$28,0)-MAX(BN134-BM134,0)/Inputs!$B$17)*DCF!K$6</f>
        <v>8579.5305508731799</v>
      </c>
      <c r="CV134" s="15">
        <f ca="1">(BO134*DCF!L$28-DCF!L$5*MAX(BO134*DCF!L$28,0)-MAX(BO134-BN134,0)/Inputs!$B$17)*DCF!L$6</f>
        <v>9461.413224979502</v>
      </c>
      <c r="CW134" s="15">
        <f ca="1">(BP134*DCF!M$28-DCF!M$5*MAX(BP134*DCF!M$28,0)-MAX(BP134-BO134,0)/Inputs!$B$17)*DCF!M$6</f>
        <v>11493.047605644035</v>
      </c>
      <c r="CX134" s="15">
        <f ca="1">(BQ134*DCF!C$46-DCF!C$5*MAX(BQ134*DCF!C$46,0)-MAX(BQ134-Inputs!$B$20,0)/Inputs!$B$24)*DCF!C$6</f>
        <v>-687.07730841009356</v>
      </c>
      <c r="CY134" s="15">
        <f ca="1">(BR134*DCF!D$46-DCF!D$5*MAX(BR134*DCF!D$46,0)-MAX(BR134-BQ134,0)/Inputs!$B$24)*DCF!D$6</f>
        <v>-543.20926460505927</v>
      </c>
      <c r="CZ134" s="15">
        <f ca="1">(BS134*DCF!E$46-DCF!E$5*MAX(BS134*DCF!E$46,0)-MAX(BS134-BR134,0)/Inputs!$B$24)*DCF!E$6</f>
        <v>-346.04606264559806</v>
      </c>
      <c r="DA134" s="15">
        <f ca="1">(BT134*DCF!F$46-DCF!F$5*MAX(BT134*DCF!F$46,0)-MAX(BT134-BS134,0)/Inputs!$B$24)*DCF!F$6</f>
        <v>-209.23478031151939</v>
      </c>
      <c r="DB134" s="15">
        <f ca="1">(BU134*DCF!G$46-DCF!G$5*MAX(BU134*DCF!G$46,0)-MAX(BU134-BT134,0)/Inputs!$B$24)*DCF!G$6</f>
        <v>-491.11952763470464</v>
      </c>
      <c r="DC134" s="15">
        <f ca="1">(BV134*DCF!H$46-DCF!H$5*MAX(BV134*DCF!H$46,0)-MAX(BV134-BU134,0)/Inputs!$B$24)*DCF!H$6</f>
        <v>-429.47437220297019</v>
      </c>
      <c r="DD134" s="15">
        <f ca="1">(BW134*DCF!I$46-DCF!I$5*MAX(BW134*DCF!I$46,0)-MAX(BW134-BV134,0)/Inputs!$B$24)*DCF!I$6</f>
        <v>-671.56684356031064</v>
      </c>
      <c r="DE134" s="15">
        <f ca="1">(BX134*DCF!J$46-DCF!J$5*MAX(BX134*DCF!J$46,0)-MAX(BX134-BW134,0)/Inputs!$B$24)*DCF!J$6</f>
        <v>-558.60677774401313</v>
      </c>
      <c r="DF134" s="15">
        <f ca="1">(BY134*DCF!K$46-DCF!K$5*MAX(BY134*DCF!K$46,0)-MAX(BY134-BX134,0)/Inputs!$B$24)*DCF!K$6</f>
        <v>141.58312441503057</v>
      </c>
      <c r="DG134" s="15">
        <f ca="1">(BZ134*DCF!L$46-DCF!L$5*MAX(BZ134*DCF!L$46,0)-MAX(BZ134-BY134,0)/Inputs!$B$24)*DCF!L$6</f>
        <v>235.29838516533516</v>
      </c>
      <c r="DH134" s="15">
        <f ca="1">(CA134*DCF!M$46-DCF!M$5*MAX(CA134*DCF!M$46,0)-MAX(CA134-BZ134,0)/Inputs!$B$24)*DCF!M$6</f>
        <v>502.58464993224072</v>
      </c>
      <c r="DI134" s="15">
        <f ca="1">SUM(CB134:CL134)+BE134*DCF!M$10*(1+Inputs!$B$30)*(1-Inputs!$B$33)*(1-Inputs!$B$30/Inputs!$B$31)/(Inputs!$B$29-Inputs!$B$30)*DCF!M$6</f>
        <v>116917.3868191845</v>
      </c>
      <c r="DJ134" s="15">
        <f ca="1">SUM(CM134:CW134)+BP134*DCF!M$28*(1+Inputs!$B$30)*(1-Inputs!$B$33)*(1-Inputs!$B$30/Inputs!$B$31)/(Inputs!$B$29-Inputs!$B$30)*DCF!M$6</f>
        <v>327835.65786614717</v>
      </c>
      <c r="DK134" s="15">
        <f ca="1">SUM(CX134:DH134)+CA134*DCF!M$46*(1+Inputs!$B$30)*(1-Inputs!$B$33)*(1-Inputs!$B$30/Inputs!$B$31)/(Inputs!$B$29-Inputs!$B$30)*DCF!M$6</f>
        <v>42198.03519679256</v>
      </c>
      <c r="DM134" s="15">
        <f ca="1">DI134+DJ134+DK134+Inputs!$B$34+Inputs!$B$36-Inputs!$B$35</f>
        <v>563802.07988212421</v>
      </c>
    </row>
    <row r="135" spans="1:117" x14ac:dyDescent="0.75">
      <c r="A135" s="11">
        <v>122</v>
      </c>
      <c r="C135" s="24">
        <f t="shared" ca="1" si="72"/>
        <v>3.3812991267330804E-2</v>
      </c>
      <c r="D135" s="24">
        <f t="shared" ca="1" si="72"/>
        <v>0.23688366016682197</v>
      </c>
      <c r="E135" s="24">
        <f t="shared" ca="1" si="72"/>
        <v>0.84323664204423643</v>
      </c>
      <c r="F135" s="24">
        <f t="shared" ca="1" si="72"/>
        <v>-0.16838346279566391</v>
      </c>
      <c r="G135" s="24">
        <f t="shared" ca="1" si="72"/>
        <v>-1.1910720596502125</v>
      </c>
      <c r="H135" s="24">
        <f t="shared" ca="1" si="72"/>
        <v>1.2835033396940847</v>
      </c>
      <c r="I135" s="24">
        <f t="shared" ca="1" si="72"/>
        <v>-0.45143406117055868</v>
      </c>
      <c r="J135" s="24">
        <f t="shared" ca="1" si="72"/>
        <v>1.7744848194558163</v>
      </c>
      <c r="K135" s="24">
        <f t="shared" ca="1" si="72"/>
        <v>-0.43281980154897526</v>
      </c>
      <c r="L135" s="24">
        <f t="shared" ca="1" si="72"/>
        <v>-2.6221070041655609E-3</v>
      </c>
      <c r="M135" s="24">
        <f t="shared" ca="1" si="72"/>
        <v>-1.1914607663761245</v>
      </c>
      <c r="N135" s="24">
        <f ca="1">SQRT(Inputs!$B$38)*C135+SQRT(1-Inputs!$B$38)*_xlfn.NORM.S.INV(RAND())</f>
        <v>-2.1166989595169565</v>
      </c>
      <c r="O135" s="24">
        <f ca="1">SQRT(Inputs!$B$38)*D135+SQRT(1-Inputs!$B$38)*_xlfn.NORM.S.INV(RAND())</f>
        <v>-8.0700895242052123E-2</v>
      </c>
      <c r="P135" s="24">
        <f ca="1">SQRT(Inputs!$B$38)*E135+SQRT(1-Inputs!$B$38)*_xlfn.NORM.S.INV(RAND())</f>
        <v>1.2814003655878308</v>
      </c>
      <c r="Q135" s="24">
        <f ca="1">SQRT(Inputs!$B$38)*F135+SQRT(1-Inputs!$B$38)*_xlfn.NORM.S.INV(RAND())</f>
        <v>-6.2498837893888298E-2</v>
      </c>
      <c r="R135" s="24">
        <f ca="1">SQRT(Inputs!$B$38)*G135+SQRT(1-Inputs!$B$38)*_xlfn.NORM.S.INV(RAND())</f>
        <v>-0.67932110359175046</v>
      </c>
      <c r="S135" s="24">
        <f ca="1">SQRT(Inputs!$B$38)*H135+SQRT(1-Inputs!$B$38)*_xlfn.NORM.S.INV(RAND())</f>
        <v>3.1103307141522127</v>
      </c>
      <c r="T135" s="24">
        <f ca="1">SQRT(Inputs!$B$38)*I135+SQRT(1-Inputs!$B$38)*_xlfn.NORM.S.INV(RAND())</f>
        <v>4.6945038065850264E-2</v>
      </c>
      <c r="U135" s="24">
        <f ca="1">SQRT(Inputs!$B$38)*J135+SQRT(1-Inputs!$B$38)*_xlfn.NORM.S.INV(RAND())</f>
        <v>1.9605959044890304</v>
      </c>
      <c r="V135" s="24">
        <f ca="1">SQRT(Inputs!$B$38)*K135+SQRT(1-Inputs!$B$38)*_xlfn.NORM.S.INV(RAND())</f>
        <v>-1.2811830461914693</v>
      </c>
      <c r="W135" s="24">
        <f ca="1">SQRT(Inputs!$B$38)*L135+SQRT(1-Inputs!$B$38)*_xlfn.NORM.S.INV(RAND())</f>
        <v>-7.1126556922300674E-2</v>
      </c>
      <c r="X135" s="24">
        <f ca="1">SQRT(Inputs!$B$38)*M135+SQRT(1-Inputs!$B$38)*_xlfn.NORM.S.INV(RAND())</f>
        <v>0.84411850794538179</v>
      </c>
      <c r="Y135" s="24">
        <f ca="1">SQRT(Inputs!$B$38)*C135+SQRT(1-Inputs!$B$38)*_xlfn.NORM.S.INV(RAND())</f>
        <v>0.563793999420105</v>
      </c>
      <c r="Z135" s="24">
        <f ca="1">SQRT(Inputs!$B$38)*D135+SQRT(1-Inputs!$B$38)*_xlfn.NORM.S.INV(RAND())</f>
        <v>1.7212712852027219</v>
      </c>
      <c r="AA135" s="24">
        <f ca="1">SQRT(Inputs!$B$38)*E135+SQRT(1-Inputs!$B$38)*_xlfn.NORM.S.INV(RAND())</f>
        <v>-0.92042218535075759</v>
      </c>
      <c r="AB135" s="24">
        <f ca="1">SQRT(Inputs!$B$38)*F135+SQRT(1-Inputs!$B$38)*_xlfn.NORM.S.INV(RAND())</f>
        <v>-0.12800456273091657</v>
      </c>
      <c r="AC135" s="24">
        <f ca="1">SQRT(Inputs!$B$38)*G135+SQRT(1-Inputs!$B$38)*_xlfn.NORM.S.INV(RAND())</f>
        <v>-3.0902134463253961E-2</v>
      </c>
      <c r="AD135" s="24">
        <f ca="1">SQRT(Inputs!$B$38)*H135+SQRT(1-Inputs!$B$38)*_xlfn.NORM.S.INV(RAND())</f>
        <v>0.18236125940421744</v>
      </c>
      <c r="AE135" s="24">
        <f ca="1">SQRT(Inputs!$B$38)*I135+SQRT(1-Inputs!$B$38)*_xlfn.NORM.S.INV(RAND())</f>
        <v>-1.2411571708357154</v>
      </c>
      <c r="AF135" s="24">
        <f ca="1">SQRT(Inputs!$B$38)*J135+SQRT(1-Inputs!$B$38)*_xlfn.NORM.S.INV(RAND())</f>
        <v>1.6950506676042387</v>
      </c>
      <c r="AG135" s="24">
        <f ca="1">SQRT(Inputs!$B$38)*K135+SQRT(1-Inputs!$B$38)*_xlfn.NORM.S.INV(RAND())</f>
        <v>-0.48393023700294946</v>
      </c>
      <c r="AH135" s="24">
        <f ca="1">SQRT(Inputs!$B$38)*L135+SQRT(1-Inputs!$B$38)*_xlfn.NORM.S.INV(RAND())</f>
        <v>-1.4077043779231049</v>
      </c>
      <c r="AI135" s="24">
        <f ca="1">SQRT(Inputs!$B$38)*M135+SQRT(1-Inputs!$B$38)*_xlfn.NORM.S.INV(RAND())</f>
        <v>-1.2887016348634734</v>
      </c>
      <c r="AJ135" s="24">
        <f ca="1">SQRT(Inputs!$B$38)*C135+SQRT(1-Inputs!$B$38)*_xlfn.NORM.S.INV(RAND())</f>
        <v>-0.23284340900423095</v>
      </c>
      <c r="AK135" s="24">
        <f ca="1">SQRT(Inputs!$B$38)*D135+SQRT(1-Inputs!$B$38)*_xlfn.NORM.S.INV(RAND())</f>
        <v>1.3008264167964527</v>
      </c>
      <c r="AL135" s="24">
        <f ca="1">SQRT(Inputs!$B$38)*E135+SQRT(1-Inputs!$B$38)*_xlfn.NORM.S.INV(RAND())</f>
        <v>-0.67356961692095008</v>
      </c>
      <c r="AM135" s="24">
        <f ca="1">SQRT(Inputs!$B$38)*F135+SQRT(1-Inputs!$B$38)*_xlfn.NORM.S.INV(RAND())</f>
        <v>-0.34540617798920636</v>
      </c>
      <c r="AN135" s="24">
        <f ca="1">SQRT(Inputs!$B$38)*G135+SQRT(1-Inputs!$B$38)*_xlfn.NORM.S.INV(RAND())</f>
        <v>-1.2065841283038865</v>
      </c>
      <c r="AO135" s="24">
        <f ca="1">SQRT(Inputs!$B$38)*H135+SQRT(1-Inputs!$B$38)*_xlfn.NORM.S.INV(RAND())</f>
        <v>2.4406123517914211</v>
      </c>
      <c r="AP135" s="24">
        <f ca="1">SQRT(Inputs!$B$38)*I135+SQRT(1-Inputs!$B$38)*_xlfn.NORM.S.INV(RAND())</f>
        <v>-1.0294792994504056</v>
      </c>
      <c r="AQ135" s="24">
        <f ca="1">SQRT(Inputs!$B$38)*J135+SQRT(1-Inputs!$B$38)*_xlfn.NORM.S.INV(RAND())</f>
        <v>-0.503159469651974</v>
      </c>
      <c r="AR135" s="24">
        <f ca="1">SQRT(Inputs!$B$38)*K135+SQRT(1-Inputs!$B$38)*_xlfn.NORM.S.INV(RAND())</f>
        <v>0.44469075973034211</v>
      </c>
      <c r="AS135" s="24">
        <f ca="1">SQRT(Inputs!$B$38)*L135+SQRT(1-Inputs!$B$38)*_xlfn.NORM.S.INV(RAND())</f>
        <v>-0.3242950808709561</v>
      </c>
      <c r="AT135" s="24">
        <f ca="1">SQRT(Inputs!$B$38)*M135+SQRT(1-Inputs!$B$38)*_xlfn.NORM.S.INV(RAND())</f>
        <v>-1.5647808094862288</v>
      </c>
      <c r="AU135" s="15">
        <f ca="1">Inputs!$B$6*EXP($B$8-0.5*C$5^2+C$5*N135)</f>
        <v>3522.6747285670072</v>
      </c>
      <c r="AV135" s="15">
        <f t="shared" ca="1" si="37"/>
        <v>4237.3489862305696</v>
      </c>
      <c r="AW135" s="15">
        <f t="shared" ca="1" si="38"/>
        <v>6141.5074796380404</v>
      </c>
      <c r="AX135" s="15">
        <f t="shared" ca="1" si="39"/>
        <v>7439.8451972164557</v>
      </c>
      <c r="AY135" s="15">
        <f t="shared" ca="1" si="40"/>
        <v>8398.7753355937566</v>
      </c>
      <c r="AZ135" s="15">
        <f t="shared" ca="1" si="41"/>
        <v>14467.759099795503</v>
      </c>
      <c r="BA135" s="15">
        <f t="shared" ca="1" si="42"/>
        <v>17792.040206436319</v>
      </c>
      <c r="BB135" s="15">
        <f t="shared" ca="1" si="43"/>
        <v>26510.892937067725</v>
      </c>
      <c r="BC135" s="15">
        <f t="shared" ca="1" si="44"/>
        <v>28691.942180941965</v>
      </c>
      <c r="BD135" s="15">
        <f t="shared" ca="1" si="45"/>
        <v>34917.265902685918</v>
      </c>
      <c r="BE135" s="15">
        <f t="shared" ca="1" si="46"/>
        <v>46205.936582227754</v>
      </c>
      <c r="BF135" s="15">
        <f ca="1">Inputs!$B$13*EXP($B$9-0.5*C$6^2+C$6*Y135)</f>
        <v>15466.630163028061</v>
      </c>
      <c r="BG135" s="15">
        <f t="shared" ca="1" si="47"/>
        <v>25715.191320082078</v>
      </c>
      <c r="BH135" s="15">
        <f t="shared" ca="1" si="48"/>
        <v>26970.978722450182</v>
      </c>
      <c r="BI135" s="15">
        <f t="shared" ca="1" si="49"/>
        <v>32372.396501253068</v>
      </c>
      <c r="BJ135" s="15">
        <f t="shared" ca="1" si="50"/>
        <v>39510.063024883457</v>
      </c>
      <c r="BK135" s="15">
        <f t="shared" ca="1" si="51"/>
        <v>49710.085304037311</v>
      </c>
      <c r="BL135" s="15">
        <f t="shared" ca="1" si="52"/>
        <v>51990.443557291699</v>
      </c>
      <c r="BM135" s="15">
        <f t="shared" ca="1" si="53"/>
        <v>78886.364718437384</v>
      </c>
      <c r="BN135" s="15">
        <f t="shared" ca="1" si="54"/>
        <v>91553.962322497973</v>
      </c>
      <c r="BO135" s="15">
        <f t="shared" ca="1" si="55"/>
        <v>95644.045414847729</v>
      </c>
      <c r="BP135" s="15">
        <f t="shared" ca="1" si="56"/>
        <v>101728.0268006035</v>
      </c>
      <c r="BQ135" s="15">
        <f ca="1">Inputs!$B$20*EXP($B$10-0.5*C$7^2+C$7*AJ135)</f>
        <v>3949.495623249094</v>
      </c>
      <c r="BR135" s="15">
        <f t="shared" ca="1" si="57"/>
        <v>8100.1766282024291</v>
      </c>
      <c r="BS135" s="15">
        <f t="shared" ca="1" si="58"/>
        <v>9141.2945297810511</v>
      </c>
      <c r="BT135" s="15">
        <f t="shared" ca="1" si="59"/>
        <v>11512.020843809347</v>
      </c>
      <c r="BU135" s="15">
        <f t="shared" ca="1" si="60"/>
        <v>11914.666628113557</v>
      </c>
      <c r="BV135" s="15">
        <f t="shared" ca="1" si="61"/>
        <v>28727.845923447501</v>
      </c>
      <c r="BW135" s="15">
        <f t="shared" ca="1" si="62"/>
        <v>32239.44590957557</v>
      </c>
      <c r="BX135" s="15">
        <f t="shared" ca="1" si="63"/>
        <v>40765.469467025127</v>
      </c>
      <c r="BY135" s="15">
        <f t="shared" ca="1" si="64"/>
        <v>62191.802485981243</v>
      </c>
      <c r="BZ135" s="15">
        <f t="shared" ca="1" si="65"/>
        <v>82213.490614436276</v>
      </c>
      <c r="CA135" s="15">
        <f t="shared" ca="1" si="66"/>
        <v>87450.934515107001</v>
      </c>
      <c r="CB135" s="15">
        <f ca="1">(AU135*DCF!C$10-DCF!C$5*MAX(AU135*DCF!C$10,0)-MAX(AU135-Inputs!$B$6,0)/Inputs!$B$10)*DCF!C$6</f>
        <v>904.65498201799994</v>
      </c>
      <c r="CC135" s="15">
        <f ca="1">(AV135*DCF!D$10-DCF!D$5*MAX(AV135*DCF!D$10,0)-MAX(AV135-AU135,0)/Inputs!$B$10)*DCF!D$6</f>
        <v>858.57049491942962</v>
      </c>
      <c r="CD135" s="15">
        <f ca="1">(AW135*DCF!E$10-DCF!E$5*MAX(AW135*DCF!E$10,0)-MAX(AW135-AV135,0)/Inputs!$B$10)*DCF!E$6</f>
        <v>989.08096536491939</v>
      </c>
      <c r="CE135" s="15">
        <f ca="1">(AX135*DCF!F$10-DCF!F$5*MAX(AX135*DCF!F$10,0)-MAX(AX135-AW135,0)/Inputs!$B$10)*DCF!F$6</f>
        <v>1353.9544603349821</v>
      </c>
      <c r="CF135" s="15">
        <f ca="1">(AY135*DCF!G$10-DCF!G$5*MAX(AY135*DCF!G$10,0)-MAX(AY135-AX135,0)/Inputs!$B$10)*DCF!G$6</f>
        <v>1546.1594533546215</v>
      </c>
      <c r="CG135" s="15">
        <f ca="1">(AZ135*DCF!H$10-DCF!H$5*MAX(AZ135*DCF!H$10,0)-MAX(AZ135-AY135,0)/Inputs!$B$10)*DCF!H$6</f>
        <v>1731.2689384332075</v>
      </c>
      <c r="CH135" s="15">
        <f ca="1">(BA135*DCF!I$10-DCF!I$5*MAX(BA135*DCF!I$10,0)-MAX(BA135-AZ135,0)/Inputs!$B$10)*DCF!I$6</f>
        <v>2704.6581163398128</v>
      </c>
      <c r="CI135" s="15">
        <f ca="1">(BB135*DCF!J$10-DCF!J$5*MAX(BB135*DCF!J$10,0)-MAX(BB135-BA135,0)/Inputs!$B$10)*DCF!J$6</f>
        <v>3228.1322857045102</v>
      </c>
      <c r="CJ135" s="15">
        <f ca="1">(BC135*DCF!K$10-DCF!K$5*MAX(BC135*DCF!K$10,0)-MAX(BC135-BB135,0)/Inputs!$B$10)*DCF!K$6</f>
        <v>4313.6282034182905</v>
      </c>
      <c r="CK135" s="15">
        <f ca="1">(BD135*DCF!L$10-DCF!L$5*MAX(BD135*DCF!L$10,0)-MAX(BD135-BC135,0)/Inputs!$B$10)*DCF!L$6</f>
        <v>4461.1525297127419</v>
      </c>
      <c r="CL135" s="15">
        <f ca="1">(BE135*DCF!M$10-DCF!M$5*MAX(BE135*DCF!M$10,0)-MAX(BE135-BD135,0)/Inputs!$B$10)*DCF!M$6</f>
        <v>5171.702950417357</v>
      </c>
      <c r="CM135" s="15">
        <f ca="1">(BF135*DCF!C$28-DCF!C$5*MAX(BF135*DCF!C$28,0)-MAX(BF135-Inputs!$B$13,0)/Inputs!$B$17)*DCF!C$6</f>
        <v>3778.1362268657858</v>
      </c>
      <c r="CN135" s="15">
        <f ca="1">(BG135*DCF!D$28-DCF!D$5*MAX(BG135*DCF!D$28,0)-MAX(BG135-BF135,0)/Inputs!$B$17)*DCF!D$6</f>
        <v>5387.228946593802</v>
      </c>
      <c r="CO135" s="15">
        <f ca="1">(BH135*DCF!E$28-DCF!E$5*MAX(BH135*DCF!E$28,0)-MAX(BH135-BG135,0)/Inputs!$B$17)*DCF!E$6</f>
        <v>7391.1630200385298</v>
      </c>
      <c r="CP135" s="15">
        <f ca="1">(BI135*DCF!F$28-DCF!F$5*MAX(BI135*DCF!F$28,0)-MAX(BI135-BH135,0)/Inputs!$B$17)*DCF!F$6</f>
        <v>7804.8394506940813</v>
      </c>
      <c r="CQ135" s="15">
        <f ca="1">(BJ135*DCF!G$28-DCF!G$5*MAX(BJ135*DCF!G$28,0)-MAX(BJ135-BI135,0)/Inputs!$B$17)*DCF!G$6</f>
        <v>9050.7006160513611</v>
      </c>
      <c r="CR135" s="15">
        <f ca="1">(BK135*DCF!H$28-DCF!H$5*MAX(BK135*DCF!H$28,0)-MAX(BK135-BJ135,0)/Inputs!$B$17)*DCF!H$6</f>
        <v>10709.055320210868</v>
      </c>
      <c r="CS135" s="15">
        <f ca="1">(BL135*DCF!I$28-DCF!I$5*MAX(BL135*DCF!I$28,0)-MAX(BL135-BK135,0)/Inputs!$B$17)*DCF!I$6</f>
        <v>11898.40938376273</v>
      </c>
      <c r="CT135" s="15">
        <f ca="1">(BM135*DCF!J$28-DCF!J$5*MAX(BM135*DCF!J$28,0)-MAX(BM135-BL135,0)/Inputs!$B$17)*DCF!J$6</f>
        <v>14032.028758507306</v>
      </c>
      <c r="CU135" s="15">
        <f ca="1">(BN135*DCF!K$28-DCF!K$5*MAX(BN135*DCF!K$28,0)-MAX(BN135-BM135,0)/Inputs!$B$17)*DCF!K$6</f>
        <v>17783.049782199039</v>
      </c>
      <c r="CV135" s="15">
        <f ca="1">(BO135*DCF!L$28-DCF!L$5*MAX(BO135*DCF!L$28,0)-MAX(BO135-BN135,0)/Inputs!$B$17)*DCF!L$6</f>
        <v>18620.194894626893</v>
      </c>
      <c r="CW135" s="15">
        <f ca="1">(BP135*DCF!M$28-DCF!M$5*MAX(BP135*DCF!M$28,0)-MAX(BP135-BO135,0)/Inputs!$B$17)*DCF!M$6</f>
        <v>18504.240105072335</v>
      </c>
      <c r="CX135" s="15">
        <f ca="1">(BQ135*DCF!C$46-DCF!C$5*MAX(BQ135*DCF!C$46,0)-MAX(BQ135-Inputs!$B$20,0)/Inputs!$B$24)*DCF!C$6</f>
        <v>-1257.849161604453</v>
      </c>
      <c r="CY135" s="15">
        <f ca="1">(BR135*DCF!D$46-DCF!D$5*MAX(BR135*DCF!D$46,0)-MAX(BR135-BQ135,0)/Inputs!$B$24)*DCF!D$6</f>
        <v>-3153.5723829064345</v>
      </c>
      <c r="CZ135" s="15">
        <f ca="1">(BS135*DCF!E$46-DCF!E$5*MAX(BS135*DCF!E$46,0)-MAX(BS135-BR135,0)/Inputs!$B$24)*DCF!E$6</f>
        <v>-1491.3540096143095</v>
      </c>
      <c r="DA135" s="15">
        <f ca="1">(BT135*DCF!F$46-DCF!F$5*MAX(BT135*DCF!F$46,0)-MAX(BT135-BS135,0)/Inputs!$B$24)*DCF!F$6</f>
        <v>-1701.6345377076443</v>
      </c>
      <c r="DB135" s="15">
        <f ca="1">(BU135*DCF!G$46-DCF!G$5*MAX(BU135*DCF!G$46,0)-MAX(BU135-BT135,0)/Inputs!$B$24)*DCF!G$6</f>
        <v>-536.22793139344958</v>
      </c>
      <c r="DC135" s="15">
        <f ca="1">(BV135*DCF!H$46-DCF!H$5*MAX(BV135*DCF!H$46,0)-MAX(BV135-BU135,0)/Inputs!$B$24)*DCF!H$6</f>
        <v>-5224.5924499663215</v>
      </c>
      <c r="DD135" s="15">
        <f ca="1">(BW135*DCF!I$46-DCF!I$5*MAX(BW135*DCF!I$46,0)-MAX(BW135-BV135,0)/Inputs!$B$24)*DCF!I$6</f>
        <v>-263.46200946861023</v>
      </c>
      <c r="DE135" s="15">
        <f ca="1">(BX135*DCF!J$46-DCF!J$5*MAX(BX135*DCF!J$46,0)-MAX(BX135-BW135,0)/Inputs!$B$24)*DCF!J$6</f>
        <v>-550.96347092019982</v>
      </c>
      <c r="DF135" s="15">
        <f ca="1">(BY135*DCF!K$46-DCF!K$5*MAX(BY135*DCF!K$46,0)-MAX(BY135-BX135,0)/Inputs!$B$24)*DCF!K$6</f>
        <v>-1696.2777190593456</v>
      </c>
      <c r="DG135" s="15">
        <f ca="1">(BZ135*DCF!L$46-DCF!L$5*MAX(BZ135*DCF!L$46,0)-MAX(BZ135-BY135,0)/Inputs!$B$24)*DCF!L$6</f>
        <v>1152.0641752352706</v>
      </c>
      <c r="DH135" s="15">
        <f ca="1">(CA135*DCF!M$46-DCF!M$5*MAX(CA135*DCF!M$46,0)-MAX(CA135-BZ135,0)/Inputs!$B$24)*DCF!M$6</f>
        <v>5760.8898625541842</v>
      </c>
      <c r="DI135" s="15">
        <f ca="1">SUM(CB135:CL135)+BE135*DCF!M$10*(1+Inputs!$B$30)*(1-Inputs!$B$33)*(1-Inputs!$B$30/Inputs!$B$31)/(Inputs!$B$29-Inputs!$B$30)*DCF!M$6</f>
        <v>155854.69589861424</v>
      </c>
      <c r="DJ135" s="15">
        <f ca="1">SUM(CM135:CW135)+BP135*DCF!M$28*(1+Inputs!$B$30)*(1-Inputs!$B$33)*(1-Inputs!$B$30/Inputs!$B$31)/(Inputs!$B$29-Inputs!$B$30)*DCF!M$6</f>
        <v>502439.63823791721</v>
      </c>
      <c r="DK135" s="15">
        <f ca="1">SUM(CX135:DH135)+CA135*DCF!M$46*(1+Inputs!$B$30)*(1-Inputs!$B$33)*(1-Inputs!$B$30/Inputs!$B$31)/(Inputs!$B$29-Inputs!$B$30)*DCF!M$6</f>
        <v>126246.52435094515</v>
      </c>
      <c r="DM135" s="15">
        <f ca="1">DI135+DJ135+DK135+Inputs!$B$34+Inputs!$B$36-Inputs!$B$35</f>
        <v>861391.85848747659</v>
      </c>
    </row>
    <row r="136" spans="1:117" x14ac:dyDescent="0.75">
      <c r="A136" s="11">
        <v>123</v>
      </c>
      <c r="C136" s="24">
        <f t="shared" ca="1" si="72"/>
        <v>-0.41817742888907949</v>
      </c>
      <c r="D136" s="24">
        <f t="shared" ca="1" si="72"/>
        <v>0.71451150487326076</v>
      </c>
      <c r="E136" s="24">
        <f t="shared" ca="1" si="72"/>
        <v>0.15342064901496658</v>
      </c>
      <c r="F136" s="24">
        <f t="shared" ca="1" si="72"/>
        <v>-2.0123590621100744</v>
      </c>
      <c r="G136" s="24">
        <f t="shared" ca="1" si="72"/>
        <v>-0.46038938698234128</v>
      </c>
      <c r="H136" s="24">
        <f t="shared" ca="1" si="72"/>
        <v>-0.66008880556770311</v>
      </c>
      <c r="I136" s="24">
        <f t="shared" ca="1" si="72"/>
        <v>0.81764355743983796</v>
      </c>
      <c r="J136" s="24">
        <f t="shared" ca="1" si="72"/>
        <v>-1.5069186573092728</v>
      </c>
      <c r="K136" s="24">
        <f t="shared" ca="1" si="72"/>
        <v>0.66635873866959694</v>
      </c>
      <c r="L136" s="24">
        <f t="shared" ca="1" si="72"/>
        <v>-0.29911124020648894</v>
      </c>
      <c r="M136" s="24">
        <f t="shared" ca="1" si="72"/>
        <v>-1.7018948214371292</v>
      </c>
      <c r="N136" s="24">
        <f ca="1">SQRT(Inputs!$B$38)*C136+SQRT(1-Inputs!$B$38)*_xlfn.NORM.S.INV(RAND())</f>
        <v>-1.4300264326524065E-2</v>
      </c>
      <c r="O136" s="24">
        <f ca="1">SQRT(Inputs!$B$38)*D136+SQRT(1-Inputs!$B$38)*_xlfn.NORM.S.INV(RAND())</f>
        <v>0.23430053626398448</v>
      </c>
      <c r="P136" s="24">
        <f ca="1">SQRT(Inputs!$B$38)*E136+SQRT(1-Inputs!$B$38)*_xlfn.NORM.S.INV(RAND())</f>
        <v>4.2017087217889187E-2</v>
      </c>
      <c r="Q136" s="24">
        <f ca="1">SQRT(Inputs!$B$38)*F136+SQRT(1-Inputs!$B$38)*_xlfn.NORM.S.INV(RAND())</f>
        <v>-1.2609098762454141</v>
      </c>
      <c r="R136" s="24">
        <f ca="1">SQRT(Inputs!$B$38)*G136+SQRT(1-Inputs!$B$38)*_xlfn.NORM.S.INV(RAND())</f>
        <v>6.6912016225017856E-2</v>
      </c>
      <c r="S136" s="24">
        <f ca="1">SQRT(Inputs!$B$38)*H136+SQRT(1-Inputs!$B$38)*_xlfn.NORM.S.INV(RAND())</f>
        <v>-1.0369430903364674E-2</v>
      </c>
      <c r="T136" s="24">
        <f ca="1">SQRT(Inputs!$B$38)*I136+SQRT(1-Inputs!$B$38)*_xlfn.NORM.S.INV(RAND())</f>
        <v>0.68604798691846347</v>
      </c>
      <c r="U136" s="24">
        <f ca="1">SQRT(Inputs!$B$38)*J136+SQRT(1-Inputs!$B$38)*_xlfn.NORM.S.INV(RAND())</f>
        <v>-0.20155293923509687</v>
      </c>
      <c r="V136" s="24">
        <f ca="1">SQRT(Inputs!$B$38)*K136+SQRT(1-Inputs!$B$38)*_xlfn.NORM.S.INV(RAND())</f>
        <v>0.78572656110401651</v>
      </c>
      <c r="W136" s="24">
        <f ca="1">SQRT(Inputs!$B$38)*L136+SQRT(1-Inputs!$B$38)*_xlfn.NORM.S.INV(RAND())</f>
        <v>-1.1028111114693118</v>
      </c>
      <c r="X136" s="24">
        <f ca="1">SQRT(Inputs!$B$38)*M136+SQRT(1-Inputs!$B$38)*_xlfn.NORM.S.INV(RAND())</f>
        <v>-0.53980381656254361</v>
      </c>
      <c r="Y136" s="24">
        <f ca="1">SQRT(Inputs!$B$38)*C136+SQRT(1-Inputs!$B$38)*_xlfn.NORM.S.INV(RAND())</f>
        <v>-0.12907559117753087</v>
      </c>
      <c r="Z136" s="24">
        <f ca="1">SQRT(Inputs!$B$38)*D136+SQRT(1-Inputs!$B$38)*_xlfn.NORM.S.INV(RAND())</f>
        <v>0.65957996365178673</v>
      </c>
      <c r="AA136" s="24">
        <f ca="1">SQRT(Inputs!$B$38)*E136+SQRT(1-Inputs!$B$38)*_xlfn.NORM.S.INV(RAND())</f>
        <v>0.19849740280687309</v>
      </c>
      <c r="AB136" s="24">
        <f ca="1">SQRT(Inputs!$B$38)*F136+SQRT(1-Inputs!$B$38)*_xlfn.NORM.S.INV(RAND())</f>
        <v>-1.6190732363039344</v>
      </c>
      <c r="AC136" s="24">
        <f ca="1">SQRT(Inputs!$B$38)*G136+SQRT(1-Inputs!$B$38)*_xlfn.NORM.S.INV(RAND())</f>
        <v>-1.755431804302046</v>
      </c>
      <c r="AD136" s="24">
        <f ca="1">SQRT(Inputs!$B$38)*H136+SQRT(1-Inputs!$B$38)*_xlfn.NORM.S.INV(RAND())</f>
        <v>-0.78991040542042401</v>
      </c>
      <c r="AE136" s="24">
        <f ca="1">SQRT(Inputs!$B$38)*I136+SQRT(1-Inputs!$B$38)*_xlfn.NORM.S.INV(RAND())</f>
        <v>0.25290669577917235</v>
      </c>
      <c r="AF136" s="24">
        <f ca="1">SQRT(Inputs!$B$38)*J136+SQRT(1-Inputs!$B$38)*_xlfn.NORM.S.INV(RAND())</f>
        <v>-7.2331268541449112E-2</v>
      </c>
      <c r="AG136" s="24">
        <f ca="1">SQRT(Inputs!$B$38)*K136+SQRT(1-Inputs!$B$38)*_xlfn.NORM.S.INV(RAND())</f>
        <v>1.0199433556221544</v>
      </c>
      <c r="AH136" s="24">
        <f ca="1">SQRT(Inputs!$B$38)*L136+SQRT(1-Inputs!$B$38)*_xlfn.NORM.S.INV(RAND())</f>
        <v>1.6220381836203548</v>
      </c>
      <c r="AI136" s="24">
        <f ca="1">SQRT(Inputs!$B$38)*M136+SQRT(1-Inputs!$B$38)*_xlfn.NORM.S.INV(RAND())</f>
        <v>-1.1138808907841389</v>
      </c>
      <c r="AJ136" s="24">
        <f ca="1">SQRT(Inputs!$B$38)*C136+SQRT(1-Inputs!$B$38)*_xlfn.NORM.S.INV(RAND())</f>
        <v>-0.39456926973174616</v>
      </c>
      <c r="AK136" s="24">
        <f ca="1">SQRT(Inputs!$B$38)*D136+SQRT(1-Inputs!$B$38)*_xlfn.NORM.S.INV(RAND())</f>
        <v>0.73580215934882354</v>
      </c>
      <c r="AL136" s="24">
        <f ca="1">SQRT(Inputs!$B$38)*E136+SQRT(1-Inputs!$B$38)*_xlfn.NORM.S.INV(RAND())</f>
        <v>-0.70737026147842841</v>
      </c>
      <c r="AM136" s="24">
        <f ca="1">SQRT(Inputs!$B$38)*F136+SQRT(1-Inputs!$B$38)*_xlfn.NORM.S.INV(RAND())</f>
        <v>-0.39375841657408506</v>
      </c>
      <c r="AN136" s="24">
        <f ca="1">SQRT(Inputs!$B$38)*G136+SQRT(1-Inputs!$B$38)*_xlfn.NORM.S.INV(RAND())</f>
        <v>-5.6719272289668082E-2</v>
      </c>
      <c r="AO136" s="24">
        <f ca="1">SQRT(Inputs!$B$38)*H136+SQRT(1-Inputs!$B$38)*_xlfn.NORM.S.INV(RAND())</f>
        <v>0.24945182097072877</v>
      </c>
      <c r="AP136" s="24">
        <f ca="1">SQRT(Inputs!$B$38)*I136+SQRT(1-Inputs!$B$38)*_xlfn.NORM.S.INV(RAND())</f>
        <v>-0.18367157313881266</v>
      </c>
      <c r="AQ136" s="24">
        <f ca="1">SQRT(Inputs!$B$38)*J136+SQRT(1-Inputs!$B$38)*_xlfn.NORM.S.INV(RAND())</f>
        <v>-1.2820580893159201</v>
      </c>
      <c r="AR136" s="24">
        <f ca="1">SQRT(Inputs!$B$38)*K136+SQRT(1-Inputs!$B$38)*_xlfn.NORM.S.INV(RAND())</f>
        <v>-0.82189033021557267</v>
      </c>
      <c r="AS136" s="24">
        <f ca="1">SQRT(Inputs!$B$38)*L136+SQRT(1-Inputs!$B$38)*_xlfn.NORM.S.INV(RAND())</f>
        <v>1.052258132975842</v>
      </c>
      <c r="AT136" s="24">
        <f ca="1">SQRT(Inputs!$B$38)*M136+SQRT(1-Inputs!$B$38)*_xlfn.NORM.S.INV(RAND())</f>
        <v>-1.6132974011739849</v>
      </c>
      <c r="AU136" s="15">
        <f ca="1">Inputs!$B$6*EXP($B$8-0.5*C$5^2+C$5*N136)</f>
        <v>4950.7659869225863</v>
      </c>
      <c r="AV136" s="15">
        <f t="shared" ca="1" si="37"/>
        <v>6237.4713560130067</v>
      </c>
      <c r="AW136" s="15">
        <f t="shared" ca="1" si="38"/>
        <v>7648.7161129195802</v>
      </c>
      <c r="AX136" s="15">
        <f t="shared" ca="1" si="39"/>
        <v>7977.2732508887875</v>
      </c>
      <c r="AY136" s="15">
        <f t="shared" ca="1" si="40"/>
        <v>9825.5245644863262</v>
      </c>
      <c r="AZ136" s="15">
        <f t="shared" ca="1" si="41"/>
        <v>12003.168000549513</v>
      </c>
      <c r="BA136" s="15">
        <f t="shared" ca="1" si="42"/>
        <v>15782.274608501632</v>
      </c>
      <c r="BB136" s="15">
        <f t="shared" ca="1" si="43"/>
        <v>18936.040957550886</v>
      </c>
      <c r="BC136" s="15">
        <f t="shared" ca="1" si="44"/>
        <v>25019.267051141011</v>
      </c>
      <c r="BD136" s="15">
        <f t="shared" ca="1" si="45"/>
        <v>27646.917041972163</v>
      </c>
      <c r="BE136" s="15">
        <f t="shared" ca="1" si="46"/>
        <v>32252.417296480551</v>
      </c>
      <c r="BF136" s="15">
        <f ca="1">Inputs!$B$13*EXP($B$9-0.5*C$6^2+C$6*Y136)</f>
        <v>13481.589505206226</v>
      </c>
      <c r="BG136" s="15">
        <f t="shared" ca="1" si="47"/>
        <v>18507.059130692</v>
      </c>
      <c r="BH136" s="15">
        <f t="shared" ca="1" si="48"/>
        <v>23369.057776973583</v>
      </c>
      <c r="BI136" s="15">
        <f t="shared" ca="1" si="49"/>
        <v>22297.01907333182</v>
      </c>
      <c r="BJ136" s="15">
        <f t="shared" ca="1" si="50"/>
        <v>21223.711998038692</v>
      </c>
      <c r="BK136" s="15">
        <f t="shared" ca="1" si="51"/>
        <v>23392.213379733734</v>
      </c>
      <c r="BL136" s="15">
        <f t="shared" ca="1" si="52"/>
        <v>29691.876014324305</v>
      </c>
      <c r="BM136" s="15">
        <f t="shared" ca="1" si="53"/>
        <v>36171.241179978373</v>
      </c>
      <c r="BN136" s="15">
        <f t="shared" ca="1" si="54"/>
        <v>50269.70003987963</v>
      </c>
      <c r="BO136" s="15">
        <f t="shared" ca="1" si="55"/>
        <v>74685.456750215642</v>
      </c>
      <c r="BP136" s="15">
        <f t="shared" ca="1" si="56"/>
        <v>81025.291756406761</v>
      </c>
      <c r="BQ136" s="15">
        <f ca="1">Inputs!$B$20*EXP($B$10-0.5*C$7^2+C$7*AJ136)</f>
        <v>3729.3222599376654</v>
      </c>
      <c r="BR136" s="15">
        <f t="shared" ca="1" si="57"/>
        <v>6392.2357777365596</v>
      </c>
      <c r="BS136" s="15">
        <f t="shared" ca="1" si="58"/>
        <v>7144.1410857180381</v>
      </c>
      <c r="BT136" s="15">
        <f t="shared" ca="1" si="59"/>
        <v>8883.5212220523936</v>
      </c>
      <c r="BU136" s="15">
        <f t="shared" ca="1" si="60"/>
        <v>12143.681602046388</v>
      </c>
      <c r="BV136" s="15">
        <f t="shared" ca="1" si="61"/>
        <v>17872.093384014905</v>
      </c>
      <c r="BW136" s="15">
        <f t="shared" ca="1" si="62"/>
        <v>23988.603615243614</v>
      </c>
      <c r="BX136" s="15">
        <f t="shared" ca="1" si="63"/>
        <v>25947.480150525138</v>
      </c>
      <c r="BY136" s="15">
        <f t="shared" ca="1" si="64"/>
        <v>31066.623316589099</v>
      </c>
      <c r="BZ136" s="15">
        <f t="shared" ca="1" si="65"/>
        <v>52893.861066901518</v>
      </c>
      <c r="CA136" s="15">
        <f t="shared" ca="1" si="66"/>
        <v>55780.498959272161</v>
      </c>
      <c r="CB136" s="15">
        <f ca="1">(AU136*DCF!C$10-DCF!C$5*MAX(AU136*DCF!C$10,0)-MAX(AU136-Inputs!$B$6,0)/Inputs!$B$10)*DCF!C$6</f>
        <v>1043.1561112149589</v>
      </c>
      <c r="CC136" s="15">
        <f ca="1">(AV136*DCF!D$10-DCF!D$5*MAX(AV136*DCF!D$10,0)-MAX(AV136-AU136,0)/Inputs!$B$10)*DCF!D$6</f>
        <v>1206.6119567659143</v>
      </c>
      <c r="CD136" s="15">
        <f ca="1">(AW136*DCF!E$10-DCF!E$5*MAX(AW136*DCF!E$10,0)-MAX(AW136-AV136,0)/Inputs!$B$10)*DCF!E$6</f>
        <v>1448.0960318921259</v>
      </c>
      <c r="CE136" s="15">
        <f ca="1">(AX136*DCF!F$10-DCF!F$5*MAX(AX136*DCF!F$10,0)-MAX(AX136-AW136,0)/Inputs!$B$10)*DCF!F$6</f>
        <v>1673.0614428978299</v>
      </c>
      <c r="CF136" s="15">
        <f ca="1">(AY136*DCF!G$10-DCF!G$5*MAX(AY136*DCF!G$10,0)-MAX(AY136-AX136,0)/Inputs!$B$10)*DCF!G$6</f>
        <v>1669.1837497251597</v>
      </c>
      <c r="CG136" s="15">
        <f ca="1">(AZ136*DCF!H$10-DCF!H$5*MAX(AZ136*DCF!H$10,0)-MAX(AZ136-AY136,0)/Inputs!$B$10)*DCF!H$6</f>
        <v>1943.7440454686489</v>
      </c>
      <c r="CH136" s="15">
        <f ca="1">(BA136*DCF!I$10-DCF!I$5*MAX(BA136*DCF!I$10,0)-MAX(BA136-AZ136,0)/Inputs!$B$10)*DCF!I$6</f>
        <v>2262.9399402103882</v>
      </c>
      <c r="CI136" s="15">
        <f ca="1">(BB136*DCF!J$10-DCF!J$5*MAX(BB136*DCF!J$10,0)-MAX(BB136-BA136,0)/Inputs!$B$10)*DCF!J$6</f>
        <v>2771.5672457721935</v>
      </c>
      <c r="CJ136" s="15">
        <f ca="1">(BC136*DCF!K$10-DCF!K$5*MAX(BC136*DCF!K$10,0)-MAX(BC136-BB136,0)/Inputs!$B$10)*DCF!K$6</f>
        <v>3176.1411341060157</v>
      </c>
      <c r="CK136" s="15">
        <f ca="1">(BD136*DCF!L$10-DCF!L$5*MAX(BD136*DCF!L$10,0)-MAX(BD136-BC136,0)/Inputs!$B$10)*DCF!L$6</f>
        <v>3829.883133624669</v>
      </c>
      <c r="CL136" s="15">
        <f ca="1">(BE136*DCF!M$10-DCF!M$5*MAX(BE136*DCF!M$10,0)-MAX(BE136-BD136,0)/Inputs!$B$10)*DCF!M$6</f>
        <v>4001.0570200561442</v>
      </c>
      <c r="CM136" s="15">
        <f ca="1">(BF136*DCF!C$28-DCF!C$5*MAX(BF136*DCF!C$28,0)-MAX(BF136-Inputs!$B$13,0)/Inputs!$B$17)*DCF!C$6</f>
        <v>3630.7537872473845</v>
      </c>
      <c r="CN136" s="15">
        <f ca="1">(BG136*DCF!D$28-DCF!D$5*MAX(BG136*DCF!D$28,0)-MAX(BG136-BF136,0)/Inputs!$B$17)*DCF!D$6</f>
        <v>4378.5926702864872</v>
      </c>
      <c r="CO136" s="15">
        <f ca="1">(BH136*DCF!E$28-DCF!E$5*MAX(BH136*DCF!E$28,0)-MAX(BH136-BG136,0)/Inputs!$B$17)*DCF!E$6</f>
        <v>5660.3002734152515</v>
      </c>
      <c r="CP136" s="15">
        <f ca="1">(BI136*DCF!F$28-DCF!F$5*MAX(BI136*DCF!F$28,0)-MAX(BI136-BH136,0)/Inputs!$B$17)*DCF!F$6</f>
        <v>6053.0533556964929</v>
      </c>
      <c r="CQ136" s="15">
        <f ca="1">(BJ136*DCF!G$28-DCF!G$5*MAX(BJ136*DCF!G$28,0)-MAX(BJ136-BI136,0)/Inputs!$B$17)*DCF!G$6</f>
        <v>5506.6531017300658</v>
      </c>
      <c r="CR136" s="15">
        <f ca="1">(BK136*DCF!H$28-DCF!H$5*MAX(BK136*DCF!H$28,0)-MAX(BK136-BJ136,0)/Inputs!$B$17)*DCF!H$6</f>
        <v>5448.22818987338</v>
      </c>
      <c r="CS136" s="15">
        <f ca="1">(BL136*DCF!I$28-DCF!I$5*MAX(BL136*DCF!I$28,0)-MAX(BL136-BK136,0)/Inputs!$B$17)*DCF!I$6</f>
        <v>6077.9401036478466</v>
      </c>
      <c r="CT136" s="15">
        <f ca="1">(BM136*DCF!J$28-DCF!J$5*MAX(BM136*DCF!J$28,0)-MAX(BM136-BL136,0)/Inputs!$B$17)*DCF!J$6</f>
        <v>7210.0786980935318</v>
      </c>
      <c r="CU136" s="15">
        <f ca="1">(BN136*DCF!K$28-DCF!K$5*MAX(BN136*DCF!K$28,0)-MAX(BN136-BM136,0)/Inputs!$B$17)*DCF!K$6</f>
        <v>8889.2443566073816</v>
      </c>
      <c r="CV136" s="15">
        <f ca="1">(BO136*DCF!L$28-DCF!L$5*MAX(BO136*DCF!L$28,0)-MAX(BO136-BN136,0)/Inputs!$B$17)*DCF!L$6</f>
        <v>12138.632675266676</v>
      </c>
      <c r="CW136" s="15">
        <f ca="1">(BP136*DCF!M$28-DCF!M$5*MAX(BP136*DCF!M$28,0)-MAX(BP136-BO136,0)/Inputs!$B$17)*DCF!M$6</f>
        <v>14582.264632597935</v>
      </c>
      <c r="CX136" s="15">
        <f ca="1">(BQ136*DCF!C$46-DCF!C$5*MAX(BQ136*DCF!C$46,0)-MAX(BQ136-Inputs!$B$20,0)/Inputs!$B$24)*DCF!C$6</f>
        <v>-1105.3041061923777</v>
      </c>
      <c r="CY136" s="15">
        <f ca="1">(BR136*DCF!D$46-DCF!D$5*MAX(BR136*DCF!D$46,0)-MAX(BR136-BQ136,0)/Inputs!$B$24)*DCF!D$6</f>
        <v>-2227.2486722500062</v>
      </c>
      <c r="CZ136" s="15">
        <f ca="1">(BS136*DCF!E$46-DCF!E$5*MAX(BS136*DCF!E$46,0)-MAX(BS136-BR136,0)/Inputs!$B$24)*DCF!E$6</f>
        <v>-1141.1874950495996</v>
      </c>
      <c r="DA136" s="15">
        <f ca="1">(BT136*DCF!F$46-DCF!F$5*MAX(BT136*DCF!F$46,0)-MAX(BT136-BS136,0)/Inputs!$B$24)*DCF!F$6</f>
        <v>-1280.3174749354544</v>
      </c>
      <c r="DB136" s="15">
        <f ca="1">(BU136*DCF!G$46-DCF!G$5*MAX(BU136*DCF!G$46,0)-MAX(BU136-BT136,0)/Inputs!$B$24)*DCF!G$6</f>
        <v>-1505.1429950334752</v>
      </c>
      <c r="DC136" s="15">
        <f ca="1">(BV136*DCF!H$46-DCF!H$5*MAX(BV136*DCF!H$46,0)-MAX(BV136-BU136,0)/Inputs!$B$24)*DCF!H$6</f>
        <v>-1780.0688626854012</v>
      </c>
      <c r="DD136" s="15">
        <f ca="1">(BW136*DCF!I$46-DCF!I$5*MAX(BW136*DCF!I$46,0)-MAX(BW136-BV136,0)/Inputs!$B$24)*DCF!I$6</f>
        <v>-1201.7873690504841</v>
      </c>
      <c r="DE136" s="15">
        <f ca="1">(BX136*DCF!J$46-DCF!J$5*MAX(BX136*DCF!J$46,0)-MAX(BX136-BW136,0)/Inputs!$B$24)*DCF!J$6</f>
        <v>568.96296422718524</v>
      </c>
      <c r="DF136" s="15">
        <f ca="1">(BY136*DCF!K$46-DCF!K$5*MAX(BY136*DCF!K$46,0)-MAX(BY136-BX136,0)/Inputs!$B$24)*DCF!K$6</f>
        <v>520.57538266355925</v>
      </c>
      <c r="DG136" s="15">
        <f ca="1">(BZ136*DCF!L$46-DCF!L$5*MAX(BZ136*DCF!L$46,0)-MAX(BZ136-BY136,0)/Inputs!$B$24)*DCF!L$6</f>
        <v>-1283.2683275535251</v>
      </c>
      <c r="DH136" s="15">
        <f ca="1">(CA136*DCF!M$46-DCF!M$5*MAX(CA136*DCF!M$46,0)-MAX(CA136-BZ136,0)/Inputs!$B$24)*DCF!M$6</f>
        <v>3769.502605923959</v>
      </c>
      <c r="DI136" s="15">
        <f ca="1">SUM(CB136:CL136)+BE136*DCF!M$10*(1+Inputs!$B$30)*(1-Inputs!$B$33)*(1-Inputs!$B$30/Inputs!$B$31)/(Inputs!$B$29-Inputs!$B$30)*DCF!M$6</f>
        <v>114784.34564190544</v>
      </c>
      <c r="DJ136" s="15">
        <f ca="1">SUM(CM136:CW136)+BP136*DCF!M$28*(1+Inputs!$B$30)*(1-Inputs!$B$33)*(1-Inputs!$B$30/Inputs!$B$31)/(Inputs!$B$29-Inputs!$B$30)*DCF!M$6</f>
        <v>380235.01971998496</v>
      </c>
      <c r="DK136" s="15">
        <f ca="1">SUM(CX136:DH136)+CA136*DCF!M$46*(1+Inputs!$B$30)*(1-Inputs!$B$33)*(1-Inputs!$B$30/Inputs!$B$31)/(Inputs!$B$29-Inputs!$B$30)*DCF!M$6</f>
        <v>79577.974663614994</v>
      </c>
      <c r="DM136" s="15">
        <f ca="1">DI136+DJ136+DK136+Inputs!$B$34+Inputs!$B$36-Inputs!$B$35</f>
        <v>651448.3400255054</v>
      </c>
    </row>
    <row r="137" spans="1:117" x14ac:dyDescent="0.75">
      <c r="A137" s="11">
        <v>124</v>
      </c>
      <c r="C137" s="24">
        <f t="shared" ca="1" si="72"/>
        <v>0.22167832443908209</v>
      </c>
      <c r="D137" s="24">
        <f t="shared" ca="1" si="72"/>
        <v>-0.19410056604834247</v>
      </c>
      <c r="E137" s="24">
        <f t="shared" ca="1" si="72"/>
        <v>0.61380155715611739</v>
      </c>
      <c r="F137" s="24">
        <f t="shared" ca="1" si="72"/>
        <v>-9.7794706817029023E-2</v>
      </c>
      <c r="G137" s="24">
        <f t="shared" ca="1" si="72"/>
        <v>1.4062453472320593</v>
      </c>
      <c r="H137" s="24">
        <f t="shared" ca="1" si="72"/>
        <v>-1.5193608918685628</v>
      </c>
      <c r="I137" s="24">
        <f t="shared" ca="1" si="72"/>
        <v>-1.0661632095480411</v>
      </c>
      <c r="J137" s="24">
        <f t="shared" ca="1" si="72"/>
        <v>-0.11359491199480473</v>
      </c>
      <c r="K137" s="24">
        <f t="shared" ca="1" si="72"/>
        <v>-0.27044619590376889</v>
      </c>
      <c r="L137" s="24">
        <f t="shared" ca="1" si="72"/>
        <v>0.39249761938354921</v>
      </c>
      <c r="M137" s="24">
        <f t="shared" ca="1" si="72"/>
        <v>-0.37333956623498832</v>
      </c>
      <c r="N137" s="24">
        <f ca="1">SQRT(Inputs!$B$38)*C137+SQRT(1-Inputs!$B$38)*_xlfn.NORM.S.INV(RAND())</f>
        <v>0.18448836314469769</v>
      </c>
      <c r="O137" s="24">
        <f ca="1">SQRT(Inputs!$B$38)*D137+SQRT(1-Inputs!$B$38)*_xlfn.NORM.S.INV(RAND())</f>
        <v>0.83567796901192437</v>
      </c>
      <c r="P137" s="24">
        <f ca="1">SQRT(Inputs!$B$38)*E137+SQRT(1-Inputs!$B$38)*_xlfn.NORM.S.INV(RAND())</f>
        <v>0.69009937003556354</v>
      </c>
      <c r="Q137" s="24">
        <f ca="1">SQRT(Inputs!$B$38)*F137+SQRT(1-Inputs!$B$38)*_xlfn.NORM.S.INV(RAND())</f>
        <v>-1.6332546109225654</v>
      </c>
      <c r="R137" s="24">
        <f ca="1">SQRT(Inputs!$B$38)*G137+SQRT(1-Inputs!$B$38)*_xlfn.NORM.S.INV(RAND())</f>
        <v>2.1979789821142108</v>
      </c>
      <c r="S137" s="24">
        <f ca="1">SQRT(Inputs!$B$38)*H137+SQRT(1-Inputs!$B$38)*_xlfn.NORM.S.INV(RAND())</f>
        <v>0.34322247253691762</v>
      </c>
      <c r="T137" s="24">
        <f ca="1">SQRT(Inputs!$B$38)*I137+SQRT(1-Inputs!$B$38)*_xlfn.NORM.S.INV(RAND())</f>
        <v>-0.29535033125579008</v>
      </c>
      <c r="U137" s="24">
        <f ca="1">SQRT(Inputs!$B$38)*J137+SQRT(1-Inputs!$B$38)*_xlfn.NORM.S.INV(RAND())</f>
        <v>-0.34140441264496091</v>
      </c>
      <c r="V137" s="24">
        <f ca="1">SQRT(Inputs!$B$38)*K137+SQRT(1-Inputs!$B$38)*_xlfn.NORM.S.INV(RAND())</f>
        <v>6.1422913845817356E-2</v>
      </c>
      <c r="W137" s="24">
        <f ca="1">SQRT(Inputs!$B$38)*L137+SQRT(1-Inputs!$B$38)*_xlfn.NORM.S.INV(RAND())</f>
        <v>-1.5081274934240596</v>
      </c>
      <c r="X137" s="24">
        <f ca="1">SQRT(Inputs!$B$38)*M137+SQRT(1-Inputs!$B$38)*_xlfn.NORM.S.INV(RAND())</f>
        <v>-1.4214143096957008</v>
      </c>
      <c r="Y137" s="24">
        <f ca="1">SQRT(Inputs!$B$38)*C137+SQRT(1-Inputs!$B$38)*_xlfn.NORM.S.INV(RAND())</f>
        <v>0.72512422595252546</v>
      </c>
      <c r="Z137" s="24">
        <f ca="1">SQRT(Inputs!$B$38)*D137+SQRT(1-Inputs!$B$38)*_xlfn.NORM.S.INV(RAND())</f>
        <v>-0.42364209142900899</v>
      </c>
      <c r="AA137" s="24">
        <f ca="1">SQRT(Inputs!$B$38)*E137+SQRT(1-Inputs!$B$38)*_xlfn.NORM.S.INV(RAND())</f>
        <v>1.3527257906200507</v>
      </c>
      <c r="AB137" s="24">
        <f ca="1">SQRT(Inputs!$B$38)*F137+SQRT(1-Inputs!$B$38)*_xlfn.NORM.S.INV(RAND())</f>
        <v>1.3143281930533315</v>
      </c>
      <c r="AC137" s="24">
        <f ca="1">SQRT(Inputs!$B$38)*G137+SQRT(1-Inputs!$B$38)*_xlfn.NORM.S.INV(RAND())</f>
        <v>2.3829616608949653</v>
      </c>
      <c r="AD137" s="24">
        <f ca="1">SQRT(Inputs!$B$38)*H137+SQRT(1-Inputs!$B$38)*_xlfn.NORM.S.INV(RAND())</f>
        <v>-0.52006133686226463</v>
      </c>
      <c r="AE137" s="24">
        <f ca="1">SQRT(Inputs!$B$38)*I137+SQRT(1-Inputs!$B$38)*_xlfn.NORM.S.INV(RAND())</f>
        <v>0.16918985946767118</v>
      </c>
      <c r="AF137" s="24">
        <f ca="1">SQRT(Inputs!$B$38)*J137+SQRT(1-Inputs!$B$38)*_xlfn.NORM.S.INV(RAND())</f>
        <v>-1.1414900086931452</v>
      </c>
      <c r="AG137" s="24">
        <f ca="1">SQRT(Inputs!$B$38)*K137+SQRT(1-Inputs!$B$38)*_xlfn.NORM.S.INV(RAND())</f>
        <v>7.3299452024312928E-2</v>
      </c>
      <c r="AH137" s="24">
        <f ca="1">SQRT(Inputs!$B$38)*L137+SQRT(1-Inputs!$B$38)*_xlfn.NORM.S.INV(RAND())</f>
        <v>0.17451253215875218</v>
      </c>
      <c r="AI137" s="24">
        <f ca="1">SQRT(Inputs!$B$38)*M137+SQRT(1-Inputs!$B$38)*_xlfn.NORM.S.INV(RAND())</f>
        <v>-1.3519228819640714</v>
      </c>
      <c r="AJ137" s="24">
        <f ca="1">SQRT(Inputs!$B$38)*C137+SQRT(1-Inputs!$B$38)*_xlfn.NORM.S.INV(RAND())</f>
        <v>1.3441768757607377</v>
      </c>
      <c r="AK137" s="24">
        <f ca="1">SQRT(Inputs!$B$38)*D137+SQRT(1-Inputs!$B$38)*_xlfn.NORM.S.INV(RAND())</f>
        <v>-1.4143208766146593</v>
      </c>
      <c r="AL137" s="24">
        <f ca="1">SQRT(Inputs!$B$38)*E137+SQRT(1-Inputs!$B$38)*_xlfn.NORM.S.INV(RAND())</f>
        <v>2.3653296126340972</v>
      </c>
      <c r="AM137" s="24">
        <f ca="1">SQRT(Inputs!$B$38)*F137+SQRT(1-Inputs!$B$38)*_xlfn.NORM.S.INV(RAND())</f>
        <v>0.423081210620391</v>
      </c>
      <c r="AN137" s="24">
        <f ca="1">SQRT(Inputs!$B$38)*G137+SQRT(1-Inputs!$B$38)*_xlfn.NORM.S.INV(RAND())</f>
        <v>4.2262813815476252E-2</v>
      </c>
      <c r="AO137" s="24">
        <f ca="1">SQRT(Inputs!$B$38)*H137+SQRT(1-Inputs!$B$38)*_xlfn.NORM.S.INV(RAND())</f>
        <v>-2.4585580556586879</v>
      </c>
      <c r="AP137" s="24">
        <f ca="1">SQRT(Inputs!$B$38)*I137+SQRT(1-Inputs!$B$38)*_xlfn.NORM.S.INV(RAND())</f>
        <v>-1.089025604912131</v>
      </c>
      <c r="AQ137" s="24">
        <f ca="1">SQRT(Inputs!$B$38)*J137+SQRT(1-Inputs!$B$38)*_xlfn.NORM.S.INV(RAND())</f>
        <v>-0.14985155278500761</v>
      </c>
      <c r="AR137" s="24">
        <f ca="1">SQRT(Inputs!$B$38)*K137+SQRT(1-Inputs!$B$38)*_xlfn.NORM.S.INV(RAND())</f>
        <v>-0.81148400593163572</v>
      </c>
      <c r="AS137" s="24">
        <f ca="1">SQRT(Inputs!$B$38)*L137+SQRT(1-Inputs!$B$38)*_xlfn.NORM.S.INV(RAND())</f>
        <v>9.772783789508728E-2</v>
      </c>
      <c r="AT137" s="24">
        <f ca="1">SQRT(Inputs!$B$38)*M137+SQRT(1-Inputs!$B$38)*_xlfn.NORM.S.INV(RAND())</f>
        <v>0.14703833423369483</v>
      </c>
      <c r="AU137" s="15">
        <f ca="1">Inputs!$B$6*EXP($B$8-0.5*C$5^2+C$5*N137)</f>
        <v>5112.6652107436421</v>
      </c>
      <c r="AV137" s="15">
        <f t="shared" ca="1" si="37"/>
        <v>7036.9520203886577</v>
      </c>
      <c r="AW137" s="15">
        <f t="shared" ca="1" si="38"/>
        <v>9417.335130583906</v>
      </c>
      <c r="AX137" s="15">
        <f t="shared" ca="1" si="39"/>
        <v>9375.434311707415</v>
      </c>
      <c r="AY137" s="15">
        <f t="shared" ca="1" si="40"/>
        <v>14810.889970590102</v>
      </c>
      <c r="AZ137" s="15">
        <f t="shared" ca="1" si="41"/>
        <v>18811.852487324217</v>
      </c>
      <c r="BA137" s="15">
        <f t="shared" ca="1" si="42"/>
        <v>22320.177894829543</v>
      </c>
      <c r="BB137" s="15">
        <f t="shared" ca="1" si="43"/>
        <v>26407.78947110525</v>
      </c>
      <c r="BC137" s="15">
        <f t="shared" ca="1" si="44"/>
        <v>32535.156617379696</v>
      </c>
      <c r="BD137" s="15">
        <f t="shared" ca="1" si="45"/>
        <v>34614.704859945632</v>
      </c>
      <c r="BE137" s="15">
        <f t="shared" ca="1" si="46"/>
        <v>37265.203103549044</v>
      </c>
      <c r="BF137" s="15">
        <f ca="1">Inputs!$B$13*EXP($B$9-0.5*C$6^2+C$6*Y137)</f>
        <v>15969.300417248582</v>
      </c>
      <c r="BG137" s="15">
        <f t="shared" ca="1" si="47"/>
        <v>18030.062692806518</v>
      </c>
      <c r="BH137" s="15">
        <f t="shared" ca="1" si="48"/>
        <v>27570.281233589623</v>
      </c>
      <c r="BI137" s="15">
        <f t="shared" ca="1" si="49"/>
        <v>41317.502572021011</v>
      </c>
      <c r="BJ137" s="15">
        <f t="shared" ca="1" si="50"/>
        <v>71413.232710917786</v>
      </c>
      <c r="BK137" s="15">
        <f t="shared" ca="1" si="51"/>
        <v>81655.198603212455</v>
      </c>
      <c r="BL137" s="15">
        <f t="shared" ca="1" si="52"/>
        <v>102527.0589075984</v>
      </c>
      <c r="BM137" s="15">
        <f t="shared" ca="1" si="53"/>
        <v>109365.84462421162</v>
      </c>
      <c r="BN137" s="15">
        <f t="shared" ca="1" si="54"/>
        <v>135692.98797281305</v>
      </c>
      <c r="BO137" s="15">
        <f t="shared" ca="1" si="55"/>
        <v>170377.58218512082</v>
      </c>
      <c r="BP137" s="15">
        <f t="shared" ca="1" si="56"/>
        <v>179922.05252104599</v>
      </c>
      <c r="BQ137" s="15">
        <f ca="1">Inputs!$B$20*EXP($B$10-0.5*C$7^2+C$7*AJ137)</f>
        <v>6909.7238592504154</v>
      </c>
      <c r="BR137" s="15">
        <f t="shared" ca="1" si="57"/>
        <v>5983.1737389690697</v>
      </c>
      <c r="BS137" s="15">
        <f t="shared" ca="1" si="58"/>
        <v>16161.760568282196</v>
      </c>
      <c r="BT137" s="15">
        <f t="shared" ca="1" si="59"/>
        <v>24899.227611711012</v>
      </c>
      <c r="BU137" s="15">
        <f t="shared" ca="1" si="60"/>
        <v>34862.03637789964</v>
      </c>
      <c r="BV137" s="15">
        <f t="shared" ca="1" si="61"/>
        <v>27874.692917904864</v>
      </c>
      <c r="BW137" s="15">
        <f t="shared" ca="1" si="62"/>
        <v>30890.235181259122</v>
      </c>
      <c r="BX137" s="15">
        <f t="shared" ca="1" si="63"/>
        <v>41926.323391411213</v>
      </c>
      <c r="BY137" s="15">
        <f t="shared" ca="1" si="64"/>
        <v>50297.953820314571</v>
      </c>
      <c r="BZ137" s="15">
        <f t="shared" ca="1" si="65"/>
        <v>71854.460559556552</v>
      </c>
      <c r="CA137" s="15">
        <f t="shared" ca="1" si="66"/>
        <v>103605.74534849961</v>
      </c>
      <c r="CB137" s="15">
        <f ca="1">(AU137*DCF!C$10-DCF!C$5*MAX(AU137*DCF!C$10,0)-MAX(AU137-Inputs!$B$6,0)/Inputs!$B$10)*DCF!C$6</f>
        <v>1042.0017408920637</v>
      </c>
      <c r="CC137" s="15">
        <f ca="1">(AV137*DCF!D$10-DCF!D$5*MAX(AV137*DCF!D$10,0)-MAX(AV137-AU137,0)/Inputs!$B$10)*DCF!D$6</f>
        <v>1246.0224048162361</v>
      </c>
      <c r="CD137" s="15">
        <f ca="1">(AW137*DCF!E$10-DCF!E$5*MAX(AW137*DCF!E$10,0)-MAX(AW137-AV137,0)/Inputs!$B$10)*DCF!E$6</f>
        <v>1638.1519182201448</v>
      </c>
      <c r="CE137" s="15">
        <f ca="1">(AX137*DCF!F$10-DCF!F$5*MAX(AX137*DCF!F$10,0)-MAX(AX137-AW137,0)/Inputs!$B$10)*DCF!F$6</f>
        <v>2046.6423687732893</v>
      </c>
      <c r="CF137" s="15">
        <f ca="1">(AY137*DCF!G$10-DCF!G$5*MAX(AY137*DCF!G$10,0)-MAX(AY137-AX137,0)/Inputs!$B$10)*DCF!G$6</f>
        <v>2006.8450156293477</v>
      </c>
      <c r="CG137" s="15">
        <f ca="1">(AZ137*DCF!H$10-DCF!H$5*MAX(AZ137*DCF!H$10,0)-MAX(AZ137-AY137,0)/Inputs!$B$10)*DCF!H$6</f>
        <v>2941.8920322325894</v>
      </c>
      <c r="CH137" s="15">
        <f ca="1">(BA137*DCF!I$10-DCF!I$5*MAX(BA137*DCF!I$10,0)-MAX(BA137-AZ137,0)/Inputs!$B$10)*DCF!I$6</f>
        <v>3501.5939713709258</v>
      </c>
      <c r="CI137" s="15">
        <f ca="1">(BB137*DCF!J$10-DCF!J$5*MAX(BB137*DCF!J$10,0)-MAX(BB137-BA137,0)/Inputs!$B$10)*DCF!J$6</f>
        <v>3912.227771926126</v>
      </c>
      <c r="CJ137" s="15">
        <f ca="1">(BC137*DCF!K$10-DCF!K$5*MAX(BC137*DCF!K$10,0)-MAX(BC137-BB137,0)/Inputs!$B$10)*DCF!K$6</f>
        <v>4379.8995729647013</v>
      </c>
      <c r="CK137" s="15">
        <f ca="1">(BD137*DCF!L$10-DCF!L$5*MAX(BD137*DCF!L$10,0)-MAX(BD137-BC137,0)/Inputs!$B$10)*DCF!L$6</f>
        <v>4951.6364663929689</v>
      </c>
      <c r="CL137" s="15">
        <f ca="1">(BE137*DCF!M$10-DCF!M$5*MAX(BE137*DCF!M$10,0)-MAX(BE137-BD137,0)/Inputs!$B$10)*DCF!M$6</f>
        <v>4941.9718122559225</v>
      </c>
      <c r="CM137" s="15">
        <f ca="1">(BF137*DCF!C$28-DCF!C$5*MAX(BF137*DCF!C$28,0)-MAX(BF137-Inputs!$B$13,0)/Inputs!$B$17)*DCF!C$6</f>
        <v>3815.4577638825217</v>
      </c>
      <c r="CN137" s="15">
        <f ca="1">(BG137*DCF!D$28-DCF!D$5*MAX(BG137*DCF!D$28,0)-MAX(BG137-BF137,0)/Inputs!$B$17)*DCF!D$6</f>
        <v>4870.6142264282535</v>
      </c>
      <c r="CO137" s="15">
        <f ca="1">(BH137*DCF!E$28-DCF!E$5*MAX(BH137*DCF!E$28,0)-MAX(BH137-BG137,0)/Inputs!$B$17)*DCF!E$6</f>
        <v>5928.1488186488568</v>
      </c>
      <c r="CP137" s="15">
        <f ca="1">(BI137*DCF!F$28-DCF!F$5*MAX(BI137*DCF!F$28,0)-MAX(BI137-BH137,0)/Inputs!$B$17)*DCF!F$6</f>
        <v>8713.7146735801925</v>
      </c>
      <c r="CQ137" s="15">
        <f ca="1">(BJ137*DCF!G$28-DCF!G$5*MAX(BJ137*DCF!G$28,0)-MAX(BJ137-BI137,0)/Inputs!$B$17)*DCF!G$6</f>
        <v>13466.900537631933</v>
      </c>
      <c r="CR137" s="15">
        <f ca="1">(BK137*DCF!H$28-DCF!H$5*MAX(BK137*DCF!H$28,0)-MAX(BK137-BJ137,0)/Inputs!$B$17)*DCF!H$6</f>
        <v>18602.917420453425</v>
      </c>
      <c r="CS137" s="15">
        <f ca="1">(BL137*DCF!I$28-DCF!I$5*MAX(BL137*DCF!I$28,0)-MAX(BL137-BK137,0)/Inputs!$B$17)*DCF!I$6</f>
        <v>21113.797459786601</v>
      </c>
      <c r="CT137" s="15">
        <f ca="1">(BM137*DCF!J$28-DCF!J$5*MAX(BM137*DCF!J$28,0)-MAX(BM137-BL137,0)/Inputs!$B$17)*DCF!J$6</f>
        <v>23490.895391213151</v>
      </c>
      <c r="CU137" s="15">
        <f ca="1">(BN137*DCF!K$28-DCF!K$5*MAX(BN137*DCF!K$28,0)-MAX(BN137-BM137,0)/Inputs!$B$17)*DCF!K$6</f>
        <v>25431.35951109734</v>
      </c>
      <c r="CV137" s="15">
        <f ca="1">(BO137*DCF!L$28-DCF!L$5*MAX(BO137*DCF!L$28,0)-MAX(BO137-BN137,0)/Inputs!$B$17)*DCF!L$6</f>
        <v>30069.284178656679</v>
      </c>
      <c r="CW137" s="15">
        <f ca="1">(BP137*DCF!M$28-DCF!M$5*MAX(BP137*DCF!M$28,0)-MAX(BP137-BO137,0)/Inputs!$B$17)*DCF!M$6</f>
        <v>32854.772964913493</v>
      </c>
      <c r="CX137" s="15">
        <f ca="1">(BQ137*DCF!C$46-DCF!C$5*MAX(BQ137*DCF!C$46,0)-MAX(BQ137-Inputs!$B$20,0)/Inputs!$B$24)*DCF!C$6</f>
        <v>-3308.8156068709577</v>
      </c>
      <c r="CY137" s="15">
        <f ca="1">(BR137*DCF!D$46-DCF!D$5*MAX(BR137*DCF!D$46,0)-MAX(BR137-BQ137,0)/Inputs!$B$24)*DCF!D$6</f>
        <v>-1021.1882278267537</v>
      </c>
      <c r="CZ137" s="15">
        <f ca="1">(BS137*DCF!E$46-DCF!E$5*MAX(BS137*DCF!E$46,0)-MAX(BS137-BR137,0)/Inputs!$B$24)*DCF!E$6</f>
        <v>-5923.2750429876378</v>
      </c>
      <c r="DA137" s="15">
        <f ca="1">(BT137*DCF!F$46-DCF!F$5*MAX(BT137*DCF!F$46,0)-MAX(BT137-BS137,0)/Inputs!$B$24)*DCF!F$6</f>
        <v>-4994.9071425265274</v>
      </c>
      <c r="DB137" s="15">
        <f ca="1">(BU137*DCF!G$46-DCF!G$5*MAX(BU137*DCF!G$46,0)-MAX(BU137-BT137,0)/Inputs!$B$24)*DCF!G$6</f>
        <v>-4523.9820526584654</v>
      </c>
      <c r="DC137" s="15">
        <f ca="1">(BV137*DCF!H$46-DCF!H$5*MAX(BV137*DCF!H$46,0)-MAX(BV137-BU137,0)/Inputs!$B$24)*DCF!H$6</f>
        <v>0</v>
      </c>
      <c r="DD137" s="15">
        <f ca="1">(BW137*DCF!I$46-DCF!I$5*MAX(BW137*DCF!I$46,0)-MAX(BW137-BV137,0)/Inputs!$B$24)*DCF!I$6</f>
        <v>-152.22357221016901</v>
      </c>
      <c r="DE137" s="15">
        <f ca="1">(BX137*DCF!J$46-DCF!J$5*MAX(BX137*DCF!J$46,0)-MAX(BX137-BW137,0)/Inputs!$B$24)*DCF!J$6</f>
        <v>-1167.8969971306101</v>
      </c>
      <c r="DF137" s="15">
        <f ca="1">(BY137*DCF!K$46-DCF!K$5*MAX(BY137*DCF!K$46,0)-MAX(BY137-BX137,0)/Inputs!$B$24)*DCF!K$6</f>
        <v>822.36035549740996</v>
      </c>
      <c r="DG137" s="15">
        <f ca="1">(BZ137*DCF!L$46-DCF!L$5*MAX(BZ137*DCF!L$46,0)-MAX(BZ137-BY137,0)/Inputs!$B$24)*DCF!L$6</f>
        <v>88.657692047461182</v>
      </c>
      <c r="DH137" s="15">
        <f ca="1">(CA137*DCF!M$46-DCF!M$5*MAX(CA137*DCF!M$46,0)-MAX(CA137-BZ137,0)/Inputs!$B$24)*DCF!M$6</f>
        <v>1484.4808296473909</v>
      </c>
      <c r="DI137" s="15">
        <f ca="1">SUM(CB137:CL137)+BE137*DCF!M$10*(1+Inputs!$B$30)*(1-Inputs!$B$33)*(1-Inputs!$B$30/Inputs!$B$31)/(Inputs!$B$29-Inputs!$B$30)*DCF!M$6</f>
        <v>136318.43809394725</v>
      </c>
      <c r="DJ137" s="15">
        <f ca="1">SUM(CM137:CW137)+BP137*DCF!M$28*(1+Inputs!$B$30)*(1-Inputs!$B$33)*(1-Inputs!$B$30/Inputs!$B$31)/(Inputs!$B$29-Inputs!$B$30)*DCF!M$6</f>
        <v>855991.79813150153</v>
      </c>
      <c r="DK137" s="15">
        <f ca="1">SUM(CX137:DH137)+CA137*DCF!M$46*(1+Inputs!$B$30)*(1-Inputs!$B$33)*(1-Inputs!$B$30/Inputs!$B$31)/(Inputs!$B$29-Inputs!$B$30)*DCF!M$6</f>
        <v>141489.96542888286</v>
      </c>
      <c r="DM137" s="15">
        <f ca="1">DI137+DJ137+DK137+Inputs!$B$34+Inputs!$B$36-Inputs!$B$35</f>
        <v>1210651.2016543318</v>
      </c>
    </row>
    <row r="138" spans="1:117" x14ac:dyDescent="0.75">
      <c r="A138" s="11">
        <v>125</v>
      </c>
      <c r="C138" s="24">
        <f t="shared" ca="1" si="72"/>
        <v>-2.3628115243405827</v>
      </c>
      <c r="D138" s="24">
        <f t="shared" ca="1" si="72"/>
        <v>-5.110443324538004E-2</v>
      </c>
      <c r="E138" s="24">
        <f t="shared" ca="1" si="72"/>
        <v>0.40021750849866145</v>
      </c>
      <c r="F138" s="24">
        <f t="shared" ca="1" si="72"/>
        <v>-5.9388406499805896E-2</v>
      </c>
      <c r="G138" s="24">
        <f t="shared" ca="1" si="72"/>
        <v>1.4267668346627462</v>
      </c>
      <c r="H138" s="24">
        <f t="shared" ca="1" si="72"/>
        <v>0.62045125471482732</v>
      </c>
      <c r="I138" s="24">
        <f t="shared" ca="1" si="72"/>
        <v>-1.0124959550308661</v>
      </c>
      <c r="J138" s="24">
        <f t="shared" ca="1" si="72"/>
        <v>-0.83425768442740422</v>
      </c>
      <c r="K138" s="24">
        <f t="shared" ca="1" si="72"/>
        <v>0.34900867951188802</v>
      </c>
      <c r="L138" s="24">
        <f t="shared" ca="1" si="72"/>
        <v>-0.16065819969720238</v>
      </c>
      <c r="M138" s="24">
        <f t="shared" ca="1" si="72"/>
        <v>0.98666964239144572</v>
      </c>
      <c r="N138" s="24">
        <f ca="1">SQRT(Inputs!$B$38)*C138+SQRT(1-Inputs!$B$38)*_xlfn.NORM.S.INV(RAND())</f>
        <v>-0.1863308148552778</v>
      </c>
      <c r="O138" s="24">
        <f ca="1">SQRT(Inputs!$B$38)*D138+SQRT(1-Inputs!$B$38)*_xlfn.NORM.S.INV(RAND())</f>
        <v>-2.0750154522650766E-2</v>
      </c>
      <c r="P138" s="24">
        <f ca="1">SQRT(Inputs!$B$38)*E138+SQRT(1-Inputs!$B$38)*_xlfn.NORM.S.INV(RAND())</f>
        <v>1.5378184251917042</v>
      </c>
      <c r="Q138" s="24">
        <f ca="1">SQRT(Inputs!$B$38)*F138+SQRT(1-Inputs!$B$38)*_xlfn.NORM.S.INV(RAND())</f>
        <v>-0.45045259555747458</v>
      </c>
      <c r="R138" s="24">
        <f ca="1">SQRT(Inputs!$B$38)*G138+SQRT(1-Inputs!$B$38)*_xlfn.NORM.S.INV(RAND())</f>
        <v>0.27525343276972136</v>
      </c>
      <c r="S138" s="24">
        <f ca="1">SQRT(Inputs!$B$38)*H138+SQRT(1-Inputs!$B$38)*_xlfn.NORM.S.INV(RAND())</f>
        <v>2.0484378154550091</v>
      </c>
      <c r="T138" s="24">
        <f ca="1">SQRT(Inputs!$B$38)*I138+SQRT(1-Inputs!$B$38)*_xlfn.NORM.S.INV(RAND())</f>
        <v>-1.9308443498969359</v>
      </c>
      <c r="U138" s="24">
        <f ca="1">SQRT(Inputs!$B$38)*J138+SQRT(1-Inputs!$B$38)*_xlfn.NORM.S.INV(RAND())</f>
        <v>-0.59378345736425975</v>
      </c>
      <c r="V138" s="24">
        <f ca="1">SQRT(Inputs!$B$38)*K138+SQRT(1-Inputs!$B$38)*_xlfn.NORM.S.INV(RAND())</f>
        <v>1.4739198712535371</v>
      </c>
      <c r="W138" s="24">
        <f ca="1">SQRT(Inputs!$B$38)*L138+SQRT(1-Inputs!$B$38)*_xlfn.NORM.S.INV(RAND())</f>
        <v>0.41280435534479365</v>
      </c>
      <c r="X138" s="24">
        <f ca="1">SQRT(Inputs!$B$38)*M138+SQRT(1-Inputs!$B$38)*_xlfn.NORM.S.INV(RAND())</f>
        <v>-0.47637319122625699</v>
      </c>
      <c r="Y138" s="24">
        <f ca="1">SQRT(Inputs!$B$38)*C138+SQRT(1-Inputs!$B$38)*_xlfn.NORM.S.INV(RAND())</f>
        <v>-1.5763488646783206</v>
      </c>
      <c r="Z138" s="24">
        <f ca="1">SQRT(Inputs!$B$38)*D138+SQRT(1-Inputs!$B$38)*_xlfn.NORM.S.INV(RAND())</f>
        <v>-1.3340727491001692</v>
      </c>
      <c r="AA138" s="24">
        <f ca="1">SQRT(Inputs!$B$38)*E138+SQRT(1-Inputs!$B$38)*_xlfn.NORM.S.INV(RAND())</f>
        <v>-0.24863267059586797</v>
      </c>
      <c r="AB138" s="24">
        <f ca="1">SQRT(Inputs!$B$38)*F138+SQRT(1-Inputs!$B$38)*_xlfn.NORM.S.INV(RAND())</f>
        <v>-1.0846942948879539</v>
      </c>
      <c r="AC138" s="24">
        <f ca="1">SQRT(Inputs!$B$38)*G138+SQRT(1-Inputs!$B$38)*_xlfn.NORM.S.INV(RAND())</f>
        <v>1.3457690858530635</v>
      </c>
      <c r="AD138" s="24">
        <f ca="1">SQRT(Inputs!$B$38)*H138+SQRT(1-Inputs!$B$38)*_xlfn.NORM.S.INV(RAND())</f>
        <v>-4.8302418825154902E-2</v>
      </c>
      <c r="AE138" s="24">
        <f ca="1">SQRT(Inputs!$B$38)*I138+SQRT(1-Inputs!$B$38)*_xlfn.NORM.S.INV(RAND())</f>
        <v>-0.66336061069014007</v>
      </c>
      <c r="AF138" s="24">
        <f ca="1">SQRT(Inputs!$B$38)*J138+SQRT(1-Inputs!$B$38)*_xlfn.NORM.S.INV(RAND())</f>
        <v>-0.13587801085864587</v>
      </c>
      <c r="AG138" s="24">
        <f ca="1">SQRT(Inputs!$B$38)*K138+SQRT(1-Inputs!$B$38)*_xlfn.NORM.S.INV(RAND())</f>
        <v>0.31035565952249256</v>
      </c>
      <c r="AH138" s="24">
        <f ca="1">SQRT(Inputs!$B$38)*L138+SQRT(1-Inputs!$B$38)*_xlfn.NORM.S.INV(RAND())</f>
        <v>-0.78382808558649386</v>
      </c>
      <c r="AI138" s="24">
        <f ca="1">SQRT(Inputs!$B$38)*M138+SQRT(1-Inputs!$B$38)*_xlfn.NORM.S.INV(RAND())</f>
        <v>1.1354997555275281</v>
      </c>
      <c r="AJ138" s="24">
        <f ca="1">SQRT(Inputs!$B$38)*C138+SQRT(1-Inputs!$B$38)*_xlfn.NORM.S.INV(RAND())</f>
        <v>-0.76134146723899609</v>
      </c>
      <c r="AK138" s="24">
        <f ca="1">SQRT(Inputs!$B$38)*D138+SQRT(1-Inputs!$B$38)*_xlfn.NORM.S.INV(RAND())</f>
        <v>0.48051047263394853</v>
      </c>
      <c r="AL138" s="24">
        <f ca="1">SQRT(Inputs!$B$38)*E138+SQRT(1-Inputs!$B$38)*_xlfn.NORM.S.INV(RAND())</f>
        <v>0.78855688171432148</v>
      </c>
      <c r="AM138" s="24">
        <f ca="1">SQRT(Inputs!$B$38)*F138+SQRT(1-Inputs!$B$38)*_xlfn.NORM.S.INV(RAND())</f>
        <v>7.6390828020834828E-2</v>
      </c>
      <c r="AN138" s="24">
        <f ca="1">SQRT(Inputs!$B$38)*G138+SQRT(1-Inputs!$B$38)*_xlfn.NORM.S.INV(RAND())</f>
        <v>0.15453644196564187</v>
      </c>
      <c r="AO138" s="24">
        <f ca="1">SQRT(Inputs!$B$38)*H138+SQRT(1-Inputs!$B$38)*_xlfn.NORM.S.INV(RAND())</f>
        <v>1.2622514303052401</v>
      </c>
      <c r="AP138" s="24">
        <f ca="1">SQRT(Inputs!$B$38)*I138+SQRT(1-Inputs!$B$38)*_xlfn.NORM.S.INV(RAND())</f>
        <v>-1.256357997981302</v>
      </c>
      <c r="AQ138" s="24">
        <f ca="1">SQRT(Inputs!$B$38)*J138+SQRT(1-Inputs!$B$38)*_xlfn.NORM.S.INV(RAND())</f>
        <v>-0.33499416611621585</v>
      </c>
      <c r="AR138" s="24">
        <f ca="1">SQRT(Inputs!$B$38)*K138+SQRT(1-Inputs!$B$38)*_xlfn.NORM.S.INV(RAND())</f>
        <v>-0.92188596421829072</v>
      </c>
      <c r="AS138" s="24">
        <f ca="1">SQRT(Inputs!$B$38)*L138+SQRT(1-Inputs!$B$38)*_xlfn.NORM.S.INV(RAND())</f>
        <v>-0.4858386644363531</v>
      </c>
      <c r="AT138" s="24">
        <f ca="1">SQRT(Inputs!$B$38)*M138+SQRT(1-Inputs!$B$38)*_xlfn.NORM.S.INV(RAND())</f>
        <v>1.1334741547219902</v>
      </c>
      <c r="AU138" s="15">
        <f ca="1">Inputs!$B$6*EXP($B$8-0.5*C$5^2+C$5*N138)</f>
        <v>4814.8033109333737</v>
      </c>
      <c r="AV138" s="15">
        <f t="shared" ca="1" si="37"/>
        <v>5842.8993649468966</v>
      </c>
      <c r="AW138" s="15">
        <f t="shared" ca="1" si="38"/>
        <v>8766.568929863628</v>
      </c>
      <c r="AX138" s="15">
        <f t="shared" ca="1" si="39"/>
        <v>10117.404180687521</v>
      </c>
      <c r="AY138" s="15">
        <f t="shared" ca="1" si="40"/>
        <v>12768.430850771241</v>
      </c>
      <c r="AZ138" s="15">
        <f t="shared" ca="1" si="41"/>
        <v>19567.646526037057</v>
      </c>
      <c r="BA138" s="15">
        <f t="shared" ca="1" si="42"/>
        <v>19564.392258663804</v>
      </c>
      <c r="BB138" s="15">
        <f t="shared" ca="1" si="43"/>
        <v>22569.362355369205</v>
      </c>
      <c r="BC138" s="15">
        <f t="shared" ca="1" si="44"/>
        <v>31868.043522085449</v>
      </c>
      <c r="BD138" s="15">
        <f t="shared" ca="1" si="45"/>
        <v>40578.266349297279</v>
      </c>
      <c r="BE138" s="15">
        <f t="shared" ca="1" si="46"/>
        <v>47612.182628750059</v>
      </c>
      <c r="BF138" s="15">
        <f ca="1">Inputs!$B$13*EXP($B$9-0.5*C$6^2+C$6*Y138)</f>
        <v>10118.914857034697</v>
      </c>
      <c r="BG138" s="15">
        <f t="shared" ca="1" si="47"/>
        <v>9693.9514918210061</v>
      </c>
      <c r="BH138" s="15">
        <f t="shared" ca="1" si="48"/>
        <v>11365.732413111307</v>
      </c>
      <c r="BI138" s="15">
        <f t="shared" ca="1" si="49"/>
        <v>11774.00802173487</v>
      </c>
      <c r="BJ138" s="15">
        <f t="shared" ca="1" si="50"/>
        <v>17524.233569285341</v>
      </c>
      <c r="BK138" s="15">
        <f t="shared" ca="1" si="51"/>
        <v>21366.703932277051</v>
      </c>
      <c r="BL138" s="15">
        <f t="shared" ca="1" si="52"/>
        <v>24084.380262378319</v>
      </c>
      <c r="BM138" s="15">
        <f t="shared" ca="1" si="53"/>
        <v>29109.370637109561</v>
      </c>
      <c r="BN138" s="15">
        <f t="shared" ca="1" si="54"/>
        <v>37157.44783066419</v>
      </c>
      <c r="BO138" s="15">
        <f t="shared" ca="1" si="55"/>
        <v>41737.02592369177</v>
      </c>
      <c r="BP138" s="15">
        <f t="shared" ca="1" si="56"/>
        <v>58423.096187801784</v>
      </c>
      <c r="BQ138" s="15">
        <f ca="1">Inputs!$B$20*EXP($B$10-0.5*C$7^2+C$7*AJ138)</f>
        <v>3274.413497783311</v>
      </c>
      <c r="BR138" s="15">
        <f t="shared" ca="1" si="57"/>
        <v>5175.4216203471597</v>
      </c>
      <c r="BS138" s="15">
        <f t="shared" ca="1" si="58"/>
        <v>8888.5500179706723</v>
      </c>
      <c r="BT138" s="15">
        <f t="shared" ca="1" si="59"/>
        <v>12503.450657162241</v>
      </c>
      <c r="BU138" s="15">
        <f t="shared" ca="1" si="60"/>
        <v>17988.508975696219</v>
      </c>
      <c r="BV138" s="15">
        <f t="shared" ca="1" si="61"/>
        <v>33259.715367982462</v>
      </c>
      <c r="BW138" s="15">
        <f t="shared" ca="1" si="62"/>
        <v>35575.316799171502</v>
      </c>
      <c r="BX138" s="15">
        <f t="shared" ca="1" si="63"/>
        <v>46525.916307838103</v>
      </c>
      <c r="BY138" s="15">
        <f t="shared" ca="1" si="64"/>
        <v>54649.354180087626</v>
      </c>
      <c r="BZ138" s="15">
        <f t="shared" ca="1" si="65"/>
        <v>70129.002070620962</v>
      </c>
      <c r="CA138" s="15">
        <f t="shared" ca="1" si="66"/>
        <v>120491.22757705793</v>
      </c>
      <c r="CB138" s="15">
        <f ca="1">(AU138*DCF!C$10-DCF!C$5*MAX(AU138*DCF!C$10,0)-MAX(AU138-Inputs!$B$6,0)/Inputs!$B$10)*DCF!C$6</f>
        <v>1044.1255493288611</v>
      </c>
      <c r="CC138" s="15">
        <f ca="1">(AV138*DCF!D$10-DCF!D$5*MAX(AV138*DCF!D$10,0)-MAX(AV138-AU138,0)/Inputs!$B$10)*DCF!D$6</f>
        <v>1173.492820275957</v>
      </c>
      <c r="CD138" s="15">
        <f ca="1">(AW138*DCF!E$10-DCF!E$5*MAX(AW138*DCF!E$10,0)-MAX(AW138-AV138,0)/Inputs!$B$10)*DCF!E$6</f>
        <v>1365.5297537932047</v>
      </c>
      <c r="CE138" s="15">
        <f ca="1">(AX138*DCF!F$10-DCF!F$5*MAX(AX138*DCF!F$10,0)-MAX(AX138-AW138,0)/Inputs!$B$10)*DCF!F$6</f>
        <v>1927.537884143979</v>
      </c>
      <c r="CF138" s="15">
        <f ca="1">(AY138*DCF!G$10-DCF!G$5*MAX(AY138*DCF!G$10,0)-MAX(AY138-AX138,0)/Inputs!$B$10)*DCF!G$6</f>
        <v>2121.2324184684408</v>
      </c>
      <c r="CG138" s="15">
        <f ca="1">(AZ138*DCF!H$10-DCF!H$5*MAX(AZ138*DCF!H$10,0)-MAX(AZ138-AY138,0)/Inputs!$B$10)*DCF!H$6</f>
        <v>2591.7499733477221</v>
      </c>
      <c r="CH138" s="15">
        <f ca="1">(BA138*DCF!I$10-DCF!I$5*MAX(BA138*DCF!I$10,0)-MAX(BA138-AZ138,0)/Inputs!$B$10)*DCF!I$6</f>
        <v>3573.7007544487251</v>
      </c>
      <c r="CI138" s="15">
        <f ca="1">(BB138*DCF!J$10-DCF!J$5*MAX(BB138*DCF!J$10,0)-MAX(BB138-BA138,0)/Inputs!$B$10)*DCF!J$6</f>
        <v>3417.6012481992361</v>
      </c>
      <c r="CJ138" s="15">
        <f ca="1">(BC138*DCF!K$10-DCF!K$5*MAX(BC138*DCF!K$10,0)-MAX(BC138-BB138,0)/Inputs!$B$10)*DCF!K$6</f>
        <v>3828.5693919265104</v>
      </c>
      <c r="CK138" s="15">
        <f ca="1">(BD138*DCF!L$10-DCF!L$5*MAX(BD138*DCF!L$10,0)-MAX(BD138-BC138,0)/Inputs!$B$10)*DCF!L$6</f>
        <v>4993.6013580995987</v>
      </c>
      <c r="CL138" s="15">
        <f ca="1">(BE138*DCF!M$10-DCF!M$5*MAX(BE138*DCF!M$10,0)-MAX(BE138-BD138,0)/Inputs!$B$10)*DCF!M$6</f>
        <v>5878.4183307796866</v>
      </c>
      <c r="CM138" s="15">
        <f ca="1">(BF138*DCF!C$28-DCF!C$5*MAX(BF138*DCF!C$28,0)-MAX(BF138-Inputs!$B$13,0)/Inputs!$B$17)*DCF!C$6</f>
        <v>3088.2264532281943</v>
      </c>
      <c r="CN138" s="15">
        <f ca="1">(BG138*DCF!D$28-DCF!D$5*MAX(BG138*DCF!D$28,0)-MAX(BG138-BF138,0)/Inputs!$B$17)*DCF!D$6</f>
        <v>2855.0922938002991</v>
      </c>
      <c r="CO138" s="15">
        <f ca="1">(BH138*DCF!E$28-DCF!E$5*MAX(BH138*DCF!E$28,0)-MAX(BH138-BG138,0)/Inputs!$B$17)*DCF!E$6</f>
        <v>2889.4927947786045</v>
      </c>
      <c r="CP138" s="15">
        <f ca="1">(BI138*DCF!F$28-DCF!F$5*MAX(BI138*DCF!F$28,0)-MAX(BI138-BH138,0)/Inputs!$B$17)*DCF!F$6</f>
        <v>3122.0000125367033</v>
      </c>
      <c r="CQ138" s="15">
        <f ca="1">(BJ138*DCF!G$28-DCF!G$5*MAX(BJ138*DCF!G$28,0)-MAX(BJ138-BI138,0)/Inputs!$B$17)*DCF!G$6</f>
        <v>3579.6642237223828</v>
      </c>
      <c r="CR138" s="15">
        <f ca="1">(BK138*DCF!H$28-DCF!H$5*MAX(BK138*DCF!H$28,0)-MAX(BK138-BJ138,0)/Inputs!$B$17)*DCF!H$6</f>
        <v>4687.2095544422591</v>
      </c>
      <c r="CS138" s="15">
        <f ca="1">(BL138*DCF!I$28-DCF!I$5*MAX(BL138*DCF!I$28,0)-MAX(BL138-BK138,0)/Inputs!$B$17)*DCF!I$6</f>
        <v>5273.4452955284141</v>
      </c>
      <c r="CT138" s="15">
        <f ca="1">(BM138*DCF!J$28-DCF!J$5*MAX(BM138*DCF!J$28,0)-MAX(BM138-BL138,0)/Inputs!$B$17)*DCF!J$6</f>
        <v>5827.5335325286815</v>
      </c>
      <c r="CU138" s="15">
        <f ca="1">(BN138*DCF!K$28-DCF!K$5*MAX(BN138*DCF!K$28,0)-MAX(BN138-BM138,0)/Inputs!$B$17)*DCF!K$6</f>
        <v>6861.2477065551584</v>
      </c>
      <c r="CV138" s="15">
        <f ca="1">(BO138*DCF!L$28-DCF!L$5*MAX(BO138*DCF!L$28,0)-MAX(BO138-BN138,0)/Inputs!$B$17)*DCF!L$6</f>
        <v>7809.2258290666714</v>
      </c>
      <c r="CW138" s="15">
        <f ca="1">(BP138*DCF!M$28-DCF!M$5*MAX(BP138*DCF!M$28,0)-MAX(BP138-BO138,0)/Inputs!$B$17)*DCF!M$6</f>
        <v>9248.1761494692564</v>
      </c>
      <c r="CX138" s="15">
        <f ca="1">(BQ138*DCF!C$46-DCF!C$5*MAX(BQ138*DCF!C$46,0)-MAX(BQ138-Inputs!$B$20,0)/Inputs!$B$24)*DCF!C$6</f>
        <v>-790.12482525402606</v>
      </c>
      <c r="CY138" s="15">
        <f ca="1">(BR138*DCF!D$46-DCF!D$5*MAX(BR138*DCF!D$46,0)-MAX(BR138-BQ138,0)/Inputs!$B$24)*DCF!D$6</f>
        <v>-1694.4681642987962</v>
      </c>
      <c r="CZ138" s="15">
        <f ca="1">(BS138*DCF!E$46-DCF!E$5*MAX(BS138*DCF!E$46,0)-MAX(BS138-BR138,0)/Inputs!$B$24)*DCF!E$6</f>
        <v>-2514.6995092869411</v>
      </c>
      <c r="DA138" s="15">
        <f ca="1">(BT138*DCF!F$46-DCF!F$5*MAX(BT138*DCF!F$46,0)-MAX(BT138-BS138,0)/Inputs!$B$24)*DCF!F$6</f>
        <v>-2226.8799281561196</v>
      </c>
      <c r="DB138" s="15">
        <f ca="1">(BU138*DCF!G$46-DCF!G$5*MAX(BU138*DCF!G$46,0)-MAX(BU138-BT138,0)/Inputs!$B$24)*DCF!G$6</f>
        <v>-2450.1631478232612</v>
      </c>
      <c r="DC138" s="15">
        <f ca="1">(BV138*DCF!H$46-DCF!H$5*MAX(BV138*DCF!H$46,0)-MAX(BV138-BU138,0)/Inputs!$B$24)*DCF!H$6</f>
        <v>-4745.4338181689754</v>
      </c>
      <c r="DD138" s="15">
        <f ca="1">(BW138*DCF!I$46-DCF!I$5*MAX(BW138*DCF!I$46,0)-MAX(BW138-BV138,0)/Inputs!$B$24)*DCF!I$6</f>
        <v>156.90613888513442</v>
      </c>
      <c r="DE138" s="15">
        <f ca="1">(BX138*DCF!J$46-DCF!J$5*MAX(BX138*DCF!J$46,0)-MAX(BX138-BW138,0)/Inputs!$B$24)*DCF!J$6</f>
        <v>-952.28659047149677</v>
      </c>
      <c r="DF138" s="15">
        <f ca="1">(BY138*DCF!K$46-DCF!K$5*MAX(BY138*DCF!K$46,0)-MAX(BY138-BX138,0)/Inputs!$B$24)*DCF!K$6</f>
        <v>1131.7274140655672</v>
      </c>
      <c r="DG138" s="15">
        <f ca="1">(BZ138*DCF!L$46-DCF!L$5*MAX(BZ138*DCF!L$46,0)-MAX(BZ138-BY138,0)/Inputs!$B$24)*DCF!L$6</f>
        <v>1344.5981379356281</v>
      </c>
      <c r="DH138" s="15">
        <f ca="1">(CA138*DCF!M$46-DCF!M$5*MAX(CA138*DCF!M$46,0)-MAX(CA138-BZ138,0)/Inputs!$B$24)*DCF!M$6</f>
        <v>-1082.4961666315389</v>
      </c>
      <c r="DI138" s="15">
        <f ca="1">SUM(CB138:CL138)+BE138*DCF!M$10*(1+Inputs!$B$30)*(1-Inputs!$B$33)*(1-Inputs!$B$30/Inputs!$B$31)/(Inputs!$B$29-Inputs!$B$30)*DCF!M$6</f>
        <v>164420.89334455875</v>
      </c>
      <c r="DJ138" s="15">
        <f ca="1">SUM(CM138:CW138)+BP138*DCF!M$28*(1+Inputs!$B$30)*(1-Inputs!$B$33)*(1-Inputs!$B$30/Inputs!$B$31)/(Inputs!$B$29-Inputs!$B$30)*DCF!M$6</f>
        <v>272030.97952048283</v>
      </c>
      <c r="DK138" s="15">
        <f ca="1">SUM(CX138:DH138)+CA138*DCF!M$46*(1+Inputs!$B$30)*(1-Inputs!$B$33)*(1-Inputs!$B$30/Inputs!$B$31)/(Inputs!$B$29-Inputs!$B$30)*DCF!M$6</f>
        <v>172470.39047328825</v>
      </c>
      <c r="DM138" s="15">
        <f ca="1">DI138+DJ138+DK138+Inputs!$B$34+Inputs!$B$36-Inputs!$B$35</f>
        <v>685773.26333832985</v>
      </c>
    </row>
    <row r="139" spans="1:117" x14ac:dyDescent="0.75">
      <c r="A139" s="11">
        <v>126</v>
      </c>
      <c r="C139" s="24">
        <f t="shared" ca="1" si="72"/>
        <v>-0.34875061410832298</v>
      </c>
      <c r="D139" s="24">
        <f t="shared" ca="1" si="72"/>
        <v>-0.2143286293986249</v>
      </c>
      <c r="E139" s="24">
        <f t="shared" ca="1" si="72"/>
        <v>0.5936569071190041</v>
      </c>
      <c r="F139" s="24">
        <f t="shared" ca="1" si="72"/>
        <v>-1.2801649300623874</v>
      </c>
      <c r="G139" s="24">
        <f t="shared" ca="1" si="72"/>
        <v>1.1408637436472941</v>
      </c>
      <c r="H139" s="24">
        <f t="shared" ca="1" si="72"/>
        <v>0.43562787599012903</v>
      </c>
      <c r="I139" s="24">
        <f t="shared" ca="1" si="72"/>
        <v>0.25600457491251388</v>
      </c>
      <c r="J139" s="24">
        <f t="shared" ca="1" si="72"/>
        <v>-0.96738050883030879</v>
      </c>
      <c r="K139" s="24">
        <f t="shared" ca="1" si="72"/>
        <v>1.4722818712546915</v>
      </c>
      <c r="L139" s="24">
        <f t="shared" ca="1" si="72"/>
        <v>1.0219025892598184</v>
      </c>
      <c r="M139" s="24">
        <f t="shared" ca="1" si="72"/>
        <v>0.65947433895443897</v>
      </c>
      <c r="N139" s="24">
        <f ca="1">SQRT(Inputs!$B$38)*C139+SQRT(1-Inputs!$B$38)*_xlfn.NORM.S.INV(RAND())</f>
        <v>-0.52131441931989364</v>
      </c>
      <c r="O139" s="24">
        <f ca="1">SQRT(Inputs!$B$38)*D139+SQRT(1-Inputs!$B$38)*_xlfn.NORM.S.INV(RAND())</f>
        <v>4.6644370727231654E-2</v>
      </c>
      <c r="P139" s="24">
        <f ca="1">SQRT(Inputs!$B$38)*E139+SQRT(1-Inputs!$B$38)*_xlfn.NORM.S.INV(RAND())</f>
        <v>0.86016379021702793</v>
      </c>
      <c r="Q139" s="24">
        <f ca="1">SQRT(Inputs!$B$38)*F139+SQRT(1-Inputs!$B$38)*_xlfn.NORM.S.INV(RAND())</f>
        <v>0.37817932392052878</v>
      </c>
      <c r="R139" s="24">
        <f ca="1">SQRT(Inputs!$B$38)*G139+SQRT(1-Inputs!$B$38)*_xlfn.NORM.S.INV(RAND())</f>
        <v>1.750759039033859</v>
      </c>
      <c r="S139" s="24">
        <f ca="1">SQRT(Inputs!$B$38)*H139+SQRT(1-Inputs!$B$38)*_xlfn.NORM.S.INV(RAND())</f>
        <v>-0.17048353042186298</v>
      </c>
      <c r="T139" s="24">
        <f ca="1">SQRT(Inputs!$B$38)*I139+SQRT(1-Inputs!$B$38)*_xlfn.NORM.S.INV(RAND())</f>
        <v>0.79196239090310194</v>
      </c>
      <c r="U139" s="24">
        <f ca="1">SQRT(Inputs!$B$38)*J139+SQRT(1-Inputs!$B$38)*_xlfn.NORM.S.INV(RAND())</f>
        <v>-1.079909128856708</v>
      </c>
      <c r="V139" s="24">
        <f ca="1">SQRT(Inputs!$B$38)*K139+SQRT(1-Inputs!$B$38)*_xlfn.NORM.S.INV(RAND())</f>
        <v>5.9239516921994473E-2</v>
      </c>
      <c r="W139" s="24">
        <f ca="1">SQRT(Inputs!$B$38)*L139+SQRT(1-Inputs!$B$38)*_xlfn.NORM.S.INV(RAND())</f>
        <v>-0.68670815190334333</v>
      </c>
      <c r="X139" s="24">
        <f ca="1">SQRT(Inputs!$B$38)*M139+SQRT(1-Inputs!$B$38)*_xlfn.NORM.S.INV(RAND())</f>
        <v>-3.4412841553595308E-2</v>
      </c>
      <c r="Y139" s="24">
        <f ca="1">SQRT(Inputs!$B$38)*C139+SQRT(1-Inputs!$B$38)*_xlfn.NORM.S.INV(RAND())</f>
        <v>-1.0705114220335468</v>
      </c>
      <c r="Z139" s="24">
        <f ca="1">SQRT(Inputs!$B$38)*D139+SQRT(1-Inputs!$B$38)*_xlfn.NORM.S.INV(RAND())</f>
        <v>0.21484951813182182</v>
      </c>
      <c r="AA139" s="24">
        <f ca="1">SQRT(Inputs!$B$38)*E139+SQRT(1-Inputs!$B$38)*_xlfn.NORM.S.INV(RAND())</f>
        <v>0.48048779929076813</v>
      </c>
      <c r="AB139" s="24">
        <f ca="1">SQRT(Inputs!$B$38)*F139+SQRT(1-Inputs!$B$38)*_xlfn.NORM.S.INV(RAND())</f>
        <v>-1.9569626398720463</v>
      </c>
      <c r="AC139" s="24">
        <f ca="1">SQRT(Inputs!$B$38)*G139+SQRT(1-Inputs!$B$38)*_xlfn.NORM.S.INV(RAND())</f>
        <v>1.9382318433544621</v>
      </c>
      <c r="AD139" s="24">
        <f ca="1">SQRT(Inputs!$B$38)*H139+SQRT(1-Inputs!$B$38)*_xlfn.NORM.S.INV(RAND())</f>
        <v>1.0443761462125265</v>
      </c>
      <c r="AE139" s="24">
        <f ca="1">SQRT(Inputs!$B$38)*I139+SQRT(1-Inputs!$B$38)*_xlfn.NORM.S.INV(RAND())</f>
        <v>0.30523465820002083</v>
      </c>
      <c r="AF139" s="24">
        <f ca="1">SQRT(Inputs!$B$38)*J139+SQRT(1-Inputs!$B$38)*_xlfn.NORM.S.INV(RAND())</f>
        <v>0.90062839278481255</v>
      </c>
      <c r="AG139" s="24">
        <f ca="1">SQRT(Inputs!$B$38)*K139+SQRT(1-Inputs!$B$38)*_xlfn.NORM.S.INV(RAND())</f>
        <v>1.665644735142485</v>
      </c>
      <c r="AH139" s="24">
        <f ca="1">SQRT(Inputs!$B$38)*L139+SQRT(1-Inputs!$B$38)*_xlfn.NORM.S.INV(RAND())</f>
        <v>0.21075087948040327</v>
      </c>
      <c r="AI139" s="24">
        <f ca="1">SQRT(Inputs!$B$38)*M139+SQRT(1-Inputs!$B$38)*_xlfn.NORM.S.INV(RAND())</f>
        <v>0.70809876103260494</v>
      </c>
      <c r="AJ139" s="24">
        <f ca="1">SQRT(Inputs!$B$38)*C139+SQRT(1-Inputs!$B$38)*_xlfn.NORM.S.INV(RAND())</f>
        <v>0.48654823887022963</v>
      </c>
      <c r="AK139" s="24">
        <f ca="1">SQRT(Inputs!$B$38)*D139+SQRT(1-Inputs!$B$38)*_xlfn.NORM.S.INV(RAND())</f>
        <v>-1.1257321573333612</v>
      </c>
      <c r="AL139" s="24">
        <f ca="1">SQRT(Inputs!$B$38)*E139+SQRT(1-Inputs!$B$38)*_xlfn.NORM.S.INV(RAND())</f>
        <v>0.87184409097103932</v>
      </c>
      <c r="AM139" s="24">
        <f ca="1">SQRT(Inputs!$B$38)*F139+SQRT(1-Inputs!$B$38)*_xlfn.NORM.S.INV(RAND())</f>
        <v>0.2533641674632825</v>
      </c>
      <c r="AN139" s="24">
        <f ca="1">SQRT(Inputs!$B$38)*G139+SQRT(1-Inputs!$B$38)*_xlfn.NORM.S.INV(RAND())</f>
        <v>0.93766093440027598</v>
      </c>
      <c r="AO139" s="24">
        <f ca="1">SQRT(Inputs!$B$38)*H139+SQRT(1-Inputs!$B$38)*_xlfn.NORM.S.INV(RAND())</f>
        <v>0.2206442012204331</v>
      </c>
      <c r="AP139" s="24">
        <f ca="1">SQRT(Inputs!$B$38)*I139+SQRT(1-Inputs!$B$38)*_xlfn.NORM.S.INV(RAND())</f>
        <v>-3.276707263433104E-2</v>
      </c>
      <c r="AQ139" s="24">
        <f ca="1">SQRT(Inputs!$B$38)*J139+SQRT(1-Inputs!$B$38)*_xlfn.NORM.S.INV(RAND())</f>
        <v>-0.67743806742447132</v>
      </c>
      <c r="AR139" s="24">
        <f ca="1">SQRT(Inputs!$B$38)*K139+SQRT(1-Inputs!$B$38)*_xlfn.NORM.S.INV(RAND())</f>
        <v>1.180129140355846</v>
      </c>
      <c r="AS139" s="24">
        <f ca="1">SQRT(Inputs!$B$38)*L139+SQRT(1-Inputs!$B$38)*_xlfn.NORM.S.INV(RAND())</f>
        <v>-1.2166237371546507</v>
      </c>
      <c r="AT139" s="24">
        <f ca="1">SQRT(Inputs!$B$38)*M139+SQRT(1-Inputs!$B$38)*_xlfn.NORM.S.INV(RAND())</f>
        <v>-3.0885600061053953E-2</v>
      </c>
      <c r="AU139" s="15">
        <f ca="1">Inputs!$B$6*EXP($B$8-0.5*C$5^2+C$5*N139)</f>
        <v>4560.6737688964204</v>
      </c>
      <c r="AV139" s="15">
        <f t="shared" ca="1" si="37"/>
        <v>5589.6208934058768</v>
      </c>
      <c r="AW139" s="15">
        <f t="shared" ca="1" si="38"/>
        <v>7653.9892460527662</v>
      </c>
      <c r="AX139" s="15">
        <f t="shared" ca="1" si="39"/>
        <v>9796.8606552498823</v>
      </c>
      <c r="AY139" s="15">
        <f t="shared" ca="1" si="40"/>
        <v>14689.044105830731</v>
      </c>
      <c r="AZ139" s="15">
        <f t="shared" ca="1" si="41"/>
        <v>17630.97525668173</v>
      </c>
      <c r="BA139" s="15">
        <f t="shared" ca="1" si="42"/>
        <v>23440.355180069455</v>
      </c>
      <c r="BB139" s="15">
        <f t="shared" ca="1" si="43"/>
        <v>25755.19879372363</v>
      </c>
      <c r="BC139" s="15">
        <f t="shared" ca="1" si="44"/>
        <v>31724.459073146969</v>
      </c>
      <c r="BD139" s="15">
        <f t="shared" ca="1" si="45"/>
        <v>36447.597832338419</v>
      </c>
      <c r="BE139" s="15">
        <f t="shared" ca="1" si="46"/>
        <v>44522.091127070787</v>
      </c>
      <c r="BF139" s="15">
        <f ca="1">Inputs!$B$13*EXP($B$9-0.5*C$6^2+C$6*Y139)</f>
        <v>11186.274494961481</v>
      </c>
      <c r="BG139" s="15">
        <f t="shared" ca="1" si="47"/>
        <v>14172.001634826476</v>
      </c>
      <c r="BH139" s="15">
        <f t="shared" ca="1" si="48"/>
        <v>18751.97521152586</v>
      </c>
      <c r="BI139" s="15">
        <f t="shared" ca="1" si="49"/>
        <v>16985.015211982296</v>
      </c>
      <c r="BJ139" s="15">
        <f t="shared" ca="1" si="50"/>
        <v>27534.02915842615</v>
      </c>
      <c r="BK139" s="15">
        <f t="shared" ca="1" si="51"/>
        <v>38955.99423886845</v>
      </c>
      <c r="BL139" s="15">
        <f t="shared" ca="1" si="52"/>
        <v>49783.529208326712</v>
      </c>
      <c r="BM139" s="15">
        <f t="shared" ca="1" si="53"/>
        <v>68439.045597855016</v>
      </c>
      <c r="BN139" s="15">
        <f t="shared" ca="1" si="54"/>
        <v>102766.54253838108</v>
      </c>
      <c r="BO139" s="15">
        <f t="shared" ca="1" si="55"/>
        <v>129579.4680239405</v>
      </c>
      <c r="BP139" s="15">
        <f t="shared" ca="1" si="56"/>
        <v>172810.22173915748</v>
      </c>
      <c r="BQ139" s="15">
        <f ca="1">Inputs!$B$20*EXP($B$10-0.5*C$7^2+C$7*AJ139)</f>
        <v>5097.4664614328021</v>
      </c>
      <c r="BR139" s="15">
        <f t="shared" ca="1" si="57"/>
        <v>4837.5825900035416</v>
      </c>
      <c r="BS139" s="15">
        <f t="shared" ca="1" si="58"/>
        <v>8509.4608451454515</v>
      </c>
      <c r="BT139" s="15">
        <f t="shared" ca="1" si="59"/>
        <v>12539.016749785696</v>
      </c>
      <c r="BU139" s="15">
        <f t="shared" ca="1" si="60"/>
        <v>21803.405039326251</v>
      </c>
      <c r="BV139" s="15">
        <f t="shared" ca="1" si="61"/>
        <v>31880.906960562639</v>
      </c>
      <c r="BW139" s="15">
        <f t="shared" ca="1" si="62"/>
        <v>44180.544674554789</v>
      </c>
      <c r="BX139" s="15">
        <f t="shared" ca="1" si="63"/>
        <v>53946.393022222524</v>
      </c>
      <c r="BY139" s="15">
        <f t="shared" ca="1" si="64"/>
        <v>94735.252669370879</v>
      </c>
      <c r="BZ139" s="15">
        <f t="shared" ca="1" si="65"/>
        <v>106286.91796565427</v>
      </c>
      <c r="CA139" s="15">
        <f t="shared" ca="1" si="66"/>
        <v>148483.68400956833</v>
      </c>
      <c r="CB139" s="15">
        <f ca="1">(AU139*DCF!C$10-DCF!C$5*MAX(AU139*DCF!C$10,0)-MAX(AU139-Inputs!$B$6,0)/Inputs!$B$10)*DCF!C$6</f>
        <v>1045.9375382598432</v>
      </c>
      <c r="CC139" s="15">
        <f ca="1">(AV139*DCF!D$10-DCF!D$5*MAX(AV139*DCF!D$10,0)-MAX(AV139-AU139,0)/Inputs!$B$10)*DCF!D$6</f>
        <v>1111.5503974768178</v>
      </c>
      <c r="CD139" s="15">
        <f ca="1">(AW139*DCF!E$10-DCF!E$5*MAX(AW139*DCF!E$10,0)-MAX(AW139-AV139,0)/Inputs!$B$10)*DCF!E$6</f>
        <v>1302.2030336870021</v>
      </c>
      <c r="CE139" s="15">
        <f ca="1">(AX139*DCF!F$10-DCF!F$5*MAX(AX139*DCF!F$10,0)-MAX(AX139-AW139,0)/Inputs!$B$10)*DCF!F$6</f>
        <v>1692.7606557077036</v>
      </c>
      <c r="CF139" s="15">
        <f ca="1">(AY139*DCF!G$10-DCF!G$5*MAX(AY139*DCF!G$10,0)-MAX(AY139-AX139,0)/Inputs!$B$10)*DCF!G$6</f>
        <v>2086.1662190443903</v>
      </c>
      <c r="CG139" s="15">
        <f ca="1">(AZ139*DCF!H$10-DCF!H$5*MAX(AZ139*DCF!H$10,0)-MAX(AZ139-AY139,0)/Inputs!$B$10)*DCF!H$6</f>
        <v>2900.6738755416341</v>
      </c>
      <c r="CH139" s="15">
        <f ca="1">(BA139*DCF!I$10-DCF!I$5*MAX(BA139*DCF!I$10,0)-MAX(BA139-AZ139,0)/Inputs!$B$10)*DCF!I$6</f>
        <v>3328.7559349272256</v>
      </c>
      <c r="CI139" s="15">
        <f ca="1">(BB139*DCF!J$10-DCF!J$5*MAX(BB139*DCF!J$10,0)-MAX(BB139-BA139,0)/Inputs!$B$10)*DCF!J$6</f>
        <v>4068.8754693295577</v>
      </c>
      <c r="CJ139" s="15">
        <f ca="1">(BC139*DCF!K$10-DCF!K$5*MAX(BC139*DCF!K$10,0)-MAX(BC139-BB139,0)/Inputs!$B$10)*DCF!K$6</f>
        <v>4271.522842751112</v>
      </c>
      <c r="CK139" s="15">
        <f ca="1">(BD139*DCF!L$10-DCF!L$5*MAX(BD139*DCF!L$10,0)-MAX(BD139-BC139,0)/Inputs!$B$10)*DCF!L$6</f>
        <v>4886.212523600032</v>
      </c>
      <c r="CL139" s="15">
        <f ca="1">(BE139*DCF!M$10-DCF!M$5*MAX(BE139*DCF!M$10,0)-MAX(BE139-BD139,0)/Inputs!$B$10)*DCF!M$6</f>
        <v>5318.0584095615486</v>
      </c>
      <c r="CM139" s="15">
        <f ca="1">(BF139*DCF!C$28-DCF!C$5*MAX(BF139*DCF!C$28,0)-MAX(BF139-Inputs!$B$13,0)/Inputs!$B$17)*DCF!C$6</f>
        <v>3413.9776148423271</v>
      </c>
      <c r="CN139" s="15">
        <f ca="1">(BG139*DCF!D$28-DCF!D$5*MAX(BG139*DCF!D$28,0)-MAX(BG139-BF139,0)/Inputs!$B$17)*DCF!D$6</f>
        <v>3536.9888484172889</v>
      </c>
      <c r="CO139" s="15">
        <f ca="1">(BH139*DCF!E$28-DCF!E$5*MAX(BH139*DCF!E$28,0)-MAX(BH139-BG139,0)/Inputs!$B$17)*DCF!E$6</f>
        <v>4408.2435362618571</v>
      </c>
      <c r="CP139" s="15">
        <f ca="1">(BI139*DCF!F$28-DCF!F$5*MAX(BI139*DCF!F$28,0)-MAX(BI139-BH139,0)/Inputs!$B$17)*DCF!F$6</f>
        <v>4610.984230103295</v>
      </c>
      <c r="CQ139" s="15">
        <f ca="1">(BJ139*DCF!G$28-DCF!G$5*MAX(BJ139*DCF!G$28,0)-MAX(BJ139-BI139,0)/Inputs!$B$17)*DCF!G$6</f>
        <v>5369.6728309723403</v>
      </c>
      <c r="CR139" s="15">
        <f ca="1">(BK139*DCF!H$28-DCF!H$5*MAX(BK139*DCF!H$28,0)-MAX(BK139-BJ139,0)/Inputs!$B$17)*DCF!H$6</f>
        <v>7859.5943335646843</v>
      </c>
      <c r="CS139" s="15">
        <f ca="1">(BL139*DCF!I$28-DCF!I$5*MAX(BL139*DCF!I$28,0)-MAX(BL139-BK139,0)/Inputs!$B$17)*DCF!I$6</f>
        <v>10152.664880469029</v>
      </c>
      <c r="CT139" s="15">
        <f ca="1">(BM139*DCF!J$28-DCF!J$5*MAX(BM139*DCF!J$28,0)-MAX(BM139-BL139,0)/Inputs!$B$17)*DCF!J$6</f>
        <v>12794.019653714915</v>
      </c>
      <c r="CU139" s="15">
        <f ca="1">(BN139*DCF!K$28-DCF!K$5*MAX(BN139*DCF!K$28,0)-MAX(BN139-BM139,0)/Inputs!$B$17)*DCF!K$6</f>
        <v>17497.909562423411</v>
      </c>
      <c r="CV139" s="15">
        <f ca="1">(BO139*DCF!L$28-DCF!L$5*MAX(BO139*DCF!L$28,0)-MAX(BO139-BN139,0)/Inputs!$B$17)*DCF!L$6</f>
        <v>22819.896498568989</v>
      </c>
      <c r="CW139" s="15">
        <f ca="1">(BP139*DCF!M$28-DCF!M$5*MAX(BP139*DCF!M$28,0)-MAX(BP139-BO139,0)/Inputs!$B$17)*DCF!M$6</f>
        <v>27995.514713573102</v>
      </c>
      <c r="CX139" s="15">
        <f ca="1">(BQ139*DCF!C$46-DCF!C$5*MAX(BQ139*DCF!C$46,0)-MAX(BQ139-Inputs!$B$20,0)/Inputs!$B$24)*DCF!C$6</f>
        <v>-2053.210019468454</v>
      </c>
      <c r="CY139" s="15">
        <f ca="1">(BR139*DCF!D$46-DCF!D$5*MAX(BR139*DCF!D$46,0)-MAX(BR139-BQ139,0)/Inputs!$B$24)*DCF!D$6</f>
        <v>-825.66253422927912</v>
      </c>
      <c r="CZ139" s="15">
        <f ca="1">(BS139*DCF!E$46-DCF!E$5*MAX(BS139*DCF!E$46,0)-MAX(BS139-BR139,0)/Inputs!$B$24)*DCF!E$6</f>
        <v>-2453.6118839888018</v>
      </c>
      <c r="DA139" s="15">
        <f ca="1">(BT139*DCF!F$46-DCF!F$5*MAX(BT139*DCF!F$46,0)-MAX(BT139-BS139,0)/Inputs!$B$24)*DCF!F$6</f>
        <v>-2380.4591662896901</v>
      </c>
      <c r="DB139" s="15">
        <f ca="1">(BU139*DCF!G$46-DCF!G$5*MAX(BU139*DCF!G$46,0)-MAX(BU139-BT139,0)/Inputs!$B$24)*DCF!G$6</f>
        <v>-3849.7806458933392</v>
      </c>
      <c r="DC139" s="15">
        <f ca="1">(BV139*DCF!H$46-DCF!H$5*MAX(BV139*DCF!H$46,0)-MAX(BV139-BU139,0)/Inputs!$B$24)*DCF!H$6</f>
        <v>-3131.5219761454978</v>
      </c>
      <c r="DD139" s="15">
        <f ca="1">(BW139*DCF!I$46-DCF!I$5*MAX(BW139*DCF!I$46,0)-MAX(BW139-BV139,0)/Inputs!$B$24)*DCF!I$6</f>
        <v>-2510.3833671017783</v>
      </c>
      <c r="DE139" s="15">
        <f ca="1">(BX139*DCF!J$46-DCF!J$5*MAX(BX139*DCF!J$46,0)-MAX(BX139-BW139,0)/Inputs!$B$24)*DCF!J$6</f>
        <v>-326.84146659694909</v>
      </c>
      <c r="DF139" s="15">
        <f ca="1">(BY139*DCF!K$46-DCF!K$5*MAX(BY139*DCF!K$46,0)-MAX(BY139-BX139,0)/Inputs!$B$24)*DCF!K$6</f>
        <v>-4580.5905687348959</v>
      </c>
      <c r="DG139" s="15">
        <f ca="1">(BZ139*DCF!L$46-DCF!L$5*MAX(BZ139*DCF!L$46,0)-MAX(BZ139-BY139,0)/Inputs!$B$24)*DCF!L$6</f>
        <v>4732.943458802597</v>
      </c>
      <c r="DH139" s="15">
        <f ca="1">(CA139*DCF!M$46-DCF!M$5*MAX(CA139*DCF!M$46,0)-MAX(CA139-BZ139,0)/Inputs!$B$24)*DCF!M$6</f>
        <v>2819.0424474131787</v>
      </c>
      <c r="DI139" s="15">
        <f ca="1">SUM(CB139:CL139)+BE139*DCF!M$10*(1+Inputs!$B$30)*(1-Inputs!$B$33)*(1-Inputs!$B$30/Inputs!$B$31)/(Inputs!$B$29-Inputs!$B$30)*DCF!M$6</f>
        <v>155918.2852502304</v>
      </c>
      <c r="DJ139" s="15">
        <f ca="1">SUM(CM139:CW139)+BP139*DCF!M$28*(1+Inputs!$B$30)*(1-Inputs!$B$33)*(1-Inputs!$B$30/Inputs!$B$31)/(Inputs!$B$29-Inputs!$B$30)*DCF!M$6</f>
        <v>761703.64307449106</v>
      </c>
      <c r="DK139" s="15">
        <f ca="1">SUM(CX139:DH139)+CA139*DCF!M$46*(1+Inputs!$B$30)*(1-Inputs!$B$33)*(1-Inputs!$B$30/Inputs!$B$31)/(Inputs!$B$29-Inputs!$B$30)*DCF!M$6</f>
        <v>215013.28877336674</v>
      </c>
      <c r="DM139" s="15">
        <f ca="1">DI139+DJ139+DK139+Inputs!$B$34+Inputs!$B$36-Inputs!$B$35</f>
        <v>1209486.2170980882</v>
      </c>
    </row>
    <row r="140" spans="1:117" x14ac:dyDescent="0.75">
      <c r="A140" s="11">
        <v>127</v>
      </c>
      <c r="C140" s="24">
        <f t="shared" ca="1" si="72"/>
        <v>-0.79945270022344739</v>
      </c>
      <c r="D140" s="24">
        <f t="shared" ca="1" si="72"/>
        <v>-0.24976601295348744</v>
      </c>
      <c r="E140" s="24">
        <f t="shared" ca="1" si="72"/>
        <v>-1.8417359778013593</v>
      </c>
      <c r="F140" s="24">
        <f t="shared" ca="1" si="72"/>
        <v>-9.6203811153296126E-2</v>
      </c>
      <c r="G140" s="24">
        <f t="shared" ca="1" si="72"/>
        <v>-1.40969516817062</v>
      </c>
      <c r="H140" s="24">
        <f t="shared" ca="1" si="72"/>
        <v>-0.58029441481025168</v>
      </c>
      <c r="I140" s="24">
        <f t="shared" ca="1" si="72"/>
        <v>1.2638439476052568</v>
      </c>
      <c r="J140" s="24">
        <f t="shared" ca="1" si="72"/>
        <v>-1.5152936201299747</v>
      </c>
      <c r="K140" s="24">
        <f t="shared" ca="1" si="72"/>
        <v>-0.19696389846760362</v>
      </c>
      <c r="L140" s="24">
        <f t="shared" ca="1" si="72"/>
        <v>-0.13753976996338421</v>
      </c>
      <c r="M140" s="24">
        <f t="shared" ca="1" si="72"/>
        <v>-0.91854160077022839</v>
      </c>
      <c r="N140" s="24">
        <f ca="1">SQRT(Inputs!$B$38)*C140+SQRT(1-Inputs!$B$38)*_xlfn.NORM.S.INV(RAND())</f>
        <v>-2.7279919195832574</v>
      </c>
      <c r="O140" s="24">
        <f ca="1">SQRT(Inputs!$B$38)*D140+SQRT(1-Inputs!$B$38)*_xlfn.NORM.S.INV(RAND())</f>
        <v>-0.27693145910079997</v>
      </c>
      <c r="P140" s="24">
        <f ca="1">SQRT(Inputs!$B$38)*E140+SQRT(1-Inputs!$B$38)*_xlfn.NORM.S.INV(RAND())</f>
        <v>-0.84907851531297196</v>
      </c>
      <c r="Q140" s="24">
        <f ca="1">SQRT(Inputs!$B$38)*F140+SQRT(1-Inputs!$B$38)*_xlfn.NORM.S.INV(RAND())</f>
        <v>0.16481936821778337</v>
      </c>
      <c r="R140" s="24">
        <f ca="1">SQRT(Inputs!$B$38)*G140+SQRT(1-Inputs!$B$38)*_xlfn.NORM.S.INV(RAND())</f>
        <v>-1.1948059349196007</v>
      </c>
      <c r="S140" s="24">
        <f ca="1">SQRT(Inputs!$B$38)*H140+SQRT(1-Inputs!$B$38)*_xlfn.NORM.S.INV(RAND())</f>
        <v>-0.24043550400116659</v>
      </c>
      <c r="T140" s="24">
        <f ca="1">SQRT(Inputs!$B$38)*I140+SQRT(1-Inputs!$B$38)*_xlfn.NORM.S.INV(RAND())</f>
        <v>1.1354287508312453</v>
      </c>
      <c r="U140" s="24">
        <f ca="1">SQRT(Inputs!$B$38)*J140+SQRT(1-Inputs!$B$38)*_xlfn.NORM.S.INV(RAND())</f>
        <v>-1.3285817480787951</v>
      </c>
      <c r="V140" s="24">
        <f ca="1">SQRT(Inputs!$B$38)*K140+SQRT(1-Inputs!$B$38)*_xlfn.NORM.S.INV(RAND())</f>
        <v>0.14163646122041371</v>
      </c>
      <c r="W140" s="24">
        <f ca="1">SQRT(Inputs!$B$38)*L140+SQRT(1-Inputs!$B$38)*_xlfn.NORM.S.INV(RAND())</f>
        <v>-0.93955912745087611</v>
      </c>
      <c r="X140" s="24">
        <f ca="1">SQRT(Inputs!$B$38)*M140+SQRT(1-Inputs!$B$38)*_xlfn.NORM.S.INV(RAND())</f>
        <v>-2.0998840968211616</v>
      </c>
      <c r="Y140" s="24">
        <f ca="1">SQRT(Inputs!$B$38)*C140+SQRT(1-Inputs!$B$38)*_xlfn.NORM.S.INV(RAND())</f>
        <v>-0.19818190502965694</v>
      </c>
      <c r="Z140" s="24">
        <f ca="1">SQRT(Inputs!$B$38)*D140+SQRT(1-Inputs!$B$38)*_xlfn.NORM.S.INV(RAND())</f>
        <v>-1.470968104501142</v>
      </c>
      <c r="AA140" s="24">
        <f ca="1">SQRT(Inputs!$B$38)*E140+SQRT(1-Inputs!$B$38)*_xlfn.NORM.S.INV(RAND())</f>
        <v>-1.6270826027317136</v>
      </c>
      <c r="AB140" s="24">
        <f ca="1">SQRT(Inputs!$B$38)*F140+SQRT(1-Inputs!$B$38)*_xlfn.NORM.S.INV(RAND())</f>
        <v>0.27074373689475173</v>
      </c>
      <c r="AC140" s="24">
        <f ca="1">SQRT(Inputs!$B$38)*G140+SQRT(1-Inputs!$B$38)*_xlfn.NORM.S.INV(RAND())</f>
        <v>-1.201257878039883</v>
      </c>
      <c r="AD140" s="24">
        <f ca="1">SQRT(Inputs!$B$38)*H140+SQRT(1-Inputs!$B$38)*_xlfn.NORM.S.INV(RAND())</f>
        <v>-2.367401014686215</v>
      </c>
      <c r="AE140" s="24">
        <f ca="1">SQRT(Inputs!$B$38)*I140+SQRT(1-Inputs!$B$38)*_xlfn.NORM.S.INV(RAND())</f>
        <v>-0.33171632630711356</v>
      </c>
      <c r="AF140" s="24">
        <f ca="1">SQRT(Inputs!$B$38)*J140+SQRT(1-Inputs!$B$38)*_xlfn.NORM.S.INV(RAND())</f>
        <v>-1.4281281718604393</v>
      </c>
      <c r="AG140" s="24">
        <f ca="1">SQRT(Inputs!$B$38)*K140+SQRT(1-Inputs!$B$38)*_xlfn.NORM.S.INV(RAND())</f>
        <v>-0.71720485950758595</v>
      </c>
      <c r="AH140" s="24">
        <f ca="1">SQRT(Inputs!$B$38)*L140+SQRT(1-Inputs!$B$38)*_xlfn.NORM.S.INV(RAND())</f>
        <v>8.7131600979017773E-2</v>
      </c>
      <c r="AI140" s="24">
        <f ca="1">SQRT(Inputs!$B$38)*M140+SQRT(1-Inputs!$B$38)*_xlfn.NORM.S.INV(RAND())</f>
        <v>-0.95055624811602746</v>
      </c>
      <c r="AJ140" s="24">
        <f ca="1">SQRT(Inputs!$B$38)*C140+SQRT(1-Inputs!$B$38)*_xlfn.NORM.S.INV(RAND())</f>
        <v>1.2666820154809417</v>
      </c>
      <c r="AK140" s="24">
        <f ca="1">SQRT(Inputs!$B$38)*D140+SQRT(1-Inputs!$B$38)*_xlfn.NORM.S.INV(RAND())</f>
        <v>0.35266529328404922</v>
      </c>
      <c r="AL140" s="24">
        <f ca="1">SQRT(Inputs!$B$38)*E140+SQRT(1-Inputs!$B$38)*_xlfn.NORM.S.INV(RAND())</f>
        <v>-0.51094715538994284</v>
      </c>
      <c r="AM140" s="24">
        <f ca="1">SQRT(Inputs!$B$38)*F140+SQRT(1-Inputs!$B$38)*_xlfn.NORM.S.INV(RAND())</f>
        <v>-1.6054296374250769</v>
      </c>
      <c r="AN140" s="24">
        <f ca="1">SQRT(Inputs!$B$38)*G140+SQRT(1-Inputs!$B$38)*_xlfn.NORM.S.INV(RAND())</f>
        <v>-0.39273288108081161</v>
      </c>
      <c r="AO140" s="24">
        <f ca="1">SQRT(Inputs!$B$38)*H140+SQRT(1-Inputs!$B$38)*_xlfn.NORM.S.INV(RAND())</f>
        <v>-3.0481970440878299</v>
      </c>
      <c r="AP140" s="24">
        <f ca="1">SQRT(Inputs!$B$38)*I140+SQRT(1-Inputs!$B$38)*_xlfn.NORM.S.INV(RAND())</f>
        <v>0.46114594332803993</v>
      </c>
      <c r="AQ140" s="24">
        <f ca="1">SQRT(Inputs!$B$38)*J140+SQRT(1-Inputs!$B$38)*_xlfn.NORM.S.INV(RAND())</f>
        <v>-1.1921495229329273</v>
      </c>
      <c r="AR140" s="24">
        <f ca="1">SQRT(Inputs!$B$38)*K140+SQRT(1-Inputs!$B$38)*_xlfn.NORM.S.INV(RAND())</f>
        <v>-0.10676292612308651</v>
      </c>
      <c r="AS140" s="24">
        <f ca="1">SQRT(Inputs!$B$38)*L140+SQRT(1-Inputs!$B$38)*_xlfn.NORM.S.INV(RAND())</f>
        <v>-0.86402200893654246</v>
      </c>
      <c r="AT140" s="24">
        <f ca="1">SQRT(Inputs!$B$38)*M140+SQRT(1-Inputs!$B$38)*_xlfn.NORM.S.INV(RAND())</f>
        <v>0.55360027889593699</v>
      </c>
      <c r="AU140" s="15">
        <f ca="1">Inputs!$B$6*EXP($B$8-0.5*C$5^2+C$5*N140)</f>
        <v>3190.790512851042</v>
      </c>
      <c r="AV140" s="15">
        <f t="shared" ca="1" si="37"/>
        <v>3728.9764659024304</v>
      </c>
      <c r="AW140" s="15">
        <f t="shared" ca="1" si="38"/>
        <v>4054.81358492052</v>
      </c>
      <c r="AX140" s="15">
        <f t="shared" ca="1" si="39"/>
        <v>5053.5150399313225</v>
      </c>
      <c r="AY140" s="15">
        <f t="shared" ca="1" si="40"/>
        <v>5371.5553047479898</v>
      </c>
      <c r="AZ140" s="15">
        <f t="shared" ca="1" si="41"/>
        <v>6397.9000548911008</v>
      </c>
      <c r="BA140" s="15">
        <f t="shared" ca="1" si="42"/>
        <v>8817.3265293167369</v>
      </c>
      <c r="BB140" s="15">
        <f t="shared" ca="1" si="43"/>
        <v>9449.6874856249433</v>
      </c>
      <c r="BC140" s="15">
        <f t="shared" ca="1" si="44"/>
        <v>11732.783122370658</v>
      </c>
      <c r="BD140" s="15">
        <f t="shared" ca="1" si="45"/>
        <v>13164.508339272386</v>
      </c>
      <c r="BE140" s="15">
        <f t="shared" ca="1" si="46"/>
        <v>13323.249802800783</v>
      </c>
      <c r="BF140" s="15">
        <f ca="1">Inputs!$B$13*EXP($B$9-0.5*C$6^2+C$6*Y140)</f>
        <v>13298.148928563318</v>
      </c>
      <c r="BG140" s="15">
        <f t="shared" ca="1" si="47"/>
        <v>12428.837414211541</v>
      </c>
      <c r="BH140" s="15">
        <f t="shared" ca="1" si="48"/>
        <v>11594.073010608205</v>
      </c>
      <c r="BI140" s="15">
        <f t="shared" ca="1" si="49"/>
        <v>14796.842648160355</v>
      </c>
      <c r="BJ140" s="15">
        <f t="shared" ca="1" si="50"/>
        <v>15255.827646156498</v>
      </c>
      <c r="BK140" s="15">
        <f t="shared" ca="1" si="51"/>
        <v>13564.837182681778</v>
      </c>
      <c r="BL140" s="15">
        <f t="shared" ca="1" si="52"/>
        <v>15961.649801284857</v>
      </c>
      <c r="BM140" s="15">
        <f t="shared" ca="1" si="53"/>
        <v>16430.715401967554</v>
      </c>
      <c r="BN140" s="15">
        <f t="shared" ca="1" si="54"/>
        <v>18543.47475471798</v>
      </c>
      <c r="BO140" s="15">
        <f t="shared" ca="1" si="55"/>
        <v>23048.090752895499</v>
      </c>
      <c r="BP140" s="15">
        <f t="shared" ca="1" si="56"/>
        <v>25471.571607808102</v>
      </c>
      <c r="BQ140" s="15">
        <f ca="1">Inputs!$B$20*EXP($B$10-0.5*C$7^2+C$7*AJ140)</f>
        <v>6722.3889449969392</v>
      </c>
      <c r="BR140" s="15">
        <f t="shared" ca="1" si="57"/>
        <v>10202.416005828425</v>
      </c>
      <c r="BS140" s="15">
        <f t="shared" ca="1" si="58"/>
        <v>12064.24767427153</v>
      </c>
      <c r="BT140" s="15">
        <f t="shared" ca="1" si="59"/>
        <v>10916.673883836162</v>
      </c>
      <c r="BU140" s="15">
        <f t="shared" ca="1" si="60"/>
        <v>13757.679233180261</v>
      </c>
      <c r="BV140" s="15">
        <f t="shared" ca="1" si="61"/>
        <v>9631.8287205664801</v>
      </c>
      <c r="BW140" s="15">
        <f t="shared" ca="1" si="62"/>
        <v>14818.651810007503</v>
      </c>
      <c r="BX140" s="15">
        <f t="shared" ca="1" si="63"/>
        <v>16320.24919938988</v>
      </c>
      <c r="BY140" s="15">
        <f t="shared" ca="1" si="64"/>
        <v>22405.079747079242</v>
      </c>
      <c r="BZ140" s="15">
        <f t="shared" ca="1" si="65"/>
        <v>26820.428482547242</v>
      </c>
      <c r="CA140" s="15">
        <f t="shared" ca="1" si="66"/>
        <v>41569.233973654045</v>
      </c>
      <c r="CB140" s="15">
        <f ca="1">(AU140*DCF!C$10-DCF!C$5*MAX(AU140*DCF!C$10,0)-MAX(AU140-Inputs!$B$6,0)/Inputs!$B$10)*DCF!C$6</f>
        <v>819.42409005803768</v>
      </c>
      <c r="CC140" s="15">
        <f ca="1">(AV140*DCF!D$10-DCF!D$5*MAX(AV140*DCF!D$10,0)-MAX(AV140-AU140,0)/Inputs!$B$10)*DCF!D$6</f>
        <v>777.69019125283398</v>
      </c>
      <c r="CD140" s="15">
        <f ca="1">(AW140*DCF!E$10-DCF!E$5*MAX(AW140*DCF!E$10,0)-MAX(AW140-AV140,0)/Inputs!$B$10)*DCF!E$6</f>
        <v>862.79989689383569</v>
      </c>
      <c r="CE140" s="15">
        <f ca="1">(AX140*DCF!F$10-DCF!F$5*MAX(AX140*DCF!F$10,0)-MAX(AX140-AW140,0)/Inputs!$B$10)*DCF!F$6</f>
        <v>895.36926744010304</v>
      </c>
      <c r="CF140" s="15">
        <f ca="1">(AY140*DCF!G$10-DCF!G$5*MAX(AY140*DCF!G$10,0)-MAX(AY140-AX140,0)/Inputs!$B$10)*DCF!G$6</f>
        <v>1045.621606034417</v>
      </c>
      <c r="CG140" s="15">
        <f ca="1">(AZ140*DCF!H$10-DCF!H$5*MAX(AZ140*DCF!H$10,0)-MAX(AZ140-AY140,0)/Inputs!$B$10)*DCF!H$6</f>
        <v>1059.9109747047867</v>
      </c>
      <c r="CH140" s="15">
        <f ca="1">(BA140*DCF!I$10-DCF!I$5*MAX(BA140*DCF!I$10,0)-MAX(BA140-AZ140,0)/Inputs!$B$10)*DCF!I$6</f>
        <v>1213.7331890077185</v>
      </c>
      <c r="CI140" s="15">
        <f ca="1">(BB140*DCF!J$10-DCF!J$5*MAX(BB140*DCF!J$10,0)-MAX(BB140-BA140,0)/Inputs!$B$10)*DCF!J$6</f>
        <v>1525.7644164168703</v>
      </c>
      <c r="CJ140" s="15">
        <f ca="1">(BC140*DCF!K$10-DCF!K$5*MAX(BC140*DCF!K$10,0)-MAX(BC140-BB140,0)/Inputs!$B$10)*DCF!K$6</f>
        <v>1569.1910190777082</v>
      </c>
      <c r="CK140" s="15">
        <f ca="1">(BD140*DCF!L$10-DCF!L$5*MAX(BD140*DCF!L$10,0)-MAX(BD140-BC140,0)/Inputs!$B$10)*DCF!L$6</f>
        <v>1800.3129412255196</v>
      </c>
      <c r="CL140" s="15">
        <f ca="1">(BE140*DCF!M$10-DCF!M$5*MAX(BE140*DCF!M$10,0)-MAX(BE140-BD140,0)/Inputs!$B$10)*DCF!M$6</f>
        <v>1861.1195067518977</v>
      </c>
      <c r="CM140" s="15">
        <f ca="1">(BF140*DCF!C$28-DCF!C$5*MAX(BF140*DCF!C$28,0)-MAX(BF140-Inputs!$B$13,0)/Inputs!$B$17)*DCF!C$6</f>
        <v>3617.1339555305335</v>
      </c>
      <c r="CN140" s="15">
        <f ca="1">(BG140*DCF!D$28-DCF!D$5*MAX(BG140*DCF!D$28,0)-MAX(BG140-BF140,0)/Inputs!$B$17)*DCF!D$6</f>
        <v>3660.5792748346284</v>
      </c>
      <c r="CO140" s="15">
        <f ca="1">(BH140*DCF!E$28-DCF!E$5*MAX(BH140*DCF!E$28,0)-MAX(BH140-BG140,0)/Inputs!$B$17)*DCF!E$6</f>
        <v>3283.6479258095719</v>
      </c>
      <c r="CP140" s="15">
        <f ca="1">(BI140*DCF!F$28-DCF!F$5*MAX(BI140*DCF!F$28,0)-MAX(BI140-BH140,0)/Inputs!$B$17)*DCF!F$6</f>
        <v>3433.838181226015</v>
      </c>
      <c r="CQ140" s="15">
        <f ca="1">(BJ140*DCF!G$28-DCF!G$5*MAX(BJ140*DCF!G$28,0)-MAX(BJ140-BI140,0)/Inputs!$B$17)*DCF!G$6</f>
        <v>3881.0434859813136</v>
      </c>
      <c r="CR140" s="15">
        <f ca="1">(BK140*DCF!H$28-DCF!H$5*MAX(BK140*DCF!H$28,0)-MAX(BK140-BJ140,0)/Inputs!$B$17)*DCF!H$6</f>
        <v>3354.73389243873</v>
      </c>
      <c r="CS140" s="15">
        <f ca="1">(BL140*DCF!I$28-DCF!I$5*MAX(BL140*DCF!I$28,0)-MAX(BL140-BK140,0)/Inputs!$B$17)*DCF!I$6</f>
        <v>3409.4143374660639</v>
      </c>
      <c r="CT140" s="15">
        <f ca="1">(BM140*DCF!J$28-DCF!J$5*MAX(BM140*DCF!J$28,0)-MAX(BM140-BL140,0)/Inputs!$B$17)*DCF!J$6</f>
        <v>3603.2192869093169</v>
      </c>
      <c r="CU140" s="15">
        <f ca="1">(BN140*DCF!K$28-DCF!K$5*MAX(BN140*DCF!K$28,0)-MAX(BN140-BM140,0)/Inputs!$B$17)*DCF!K$6</f>
        <v>3657.2860708337421</v>
      </c>
      <c r="CV140" s="15">
        <f ca="1">(BO140*DCF!L$28-DCF!L$5*MAX(BO140*DCF!L$28,0)-MAX(BO140-BN140,0)/Inputs!$B$17)*DCF!L$6</f>
        <v>4088.8730701374443</v>
      </c>
      <c r="CW140" s="15">
        <f ca="1">(BP140*DCF!M$28-DCF!M$5*MAX(BP140*DCF!M$28,0)-MAX(BP140-BO140,0)/Inputs!$B$17)*DCF!M$6</f>
        <v>4539.1690917002516</v>
      </c>
      <c r="CX140" s="15">
        <f ca="1">(BQ140*DCF!C$46-DCF!C$5*MAX(BQ140*DCF!C$46,0)-MAX(BQ140-Inputs!$B$20,0)/Inputs!$B$24)*DCF!C$6</f>
        <v>-3179.0223637392187</v>
      </c>
      <c r="CY140" s="15">
        <f ca="1">(BR140*DCF!D$46-DCF!D$5*MAX(BR140*DCF!D$46,0)-MAX(BR140-BQ140,0)/Inputs!$B$24)*DCF!D$6</f>
        <v>-3226.2131487875477</v>
      </c>
      <c r="CZ140" s="15">
        <f ca="1">(BS140*DCF!E$46-DCF!E$5*MAX(BS140*DCF!E$46,0)-MAX(BS140-BR140,0)/Inputs!$B$24)*DCF!E$6</f>
        <v>-2160.5010811989005</v>
      </c>
      <c r="DA140" s="15">
        <f ca="1">(BT140*DCF!F$46-DCF!F$5*MAX(BT140*DCF!F$46,0)-MAX(BT140-BS140,0)/Inputs!$B$24)*DCF!F$6</f>
        <v>-795.02121269832196</v>
      </c>
      <c r="DB140" s="15">
        <f ca="1">(BU140*DCF!G$46-DCF!G$5*MAX(BU140*DCF!G$46,0)-MAX(BU140-BT140,0)/Inputs!$B$24)*DCF!G$6</f>
        <v>-1418.439215656457</v>
      </c>
      <c r="DC140" s="15">
        <f ca="1">(BV140*DCF!H$46-DCF!H$5*MAX(BV140*DCF!H$46,0)-MAX(BV140-BU140,0)/Inputs!$B$24)*DCF!H$6</f>
        <v>0</v>
      </c>
      <c r="DD140" s="15">
        <f ca="1">(BW140*DCF!I$46-DCF!I$5*MAX(BW140*DCF!I$46,0)-MAX(BW140-BV140,0)/Inputs!$B$24)*DCF!I$6</f>
        <v>-1146.693747055908</v>
      </c>
      <c r="DE140" s="15">
        <f ca="1">(BX140*DCF!J$46-DCF!J$5*MAX(BX140*DCF!J$46,0)-MAX(BX140-BW140,0)/Inputs!$B$24)*DCF!J$6</f>
        <v>286.39021473365278</v>
      </c>
      <c r="DF140" s="15">
        <f ca="1">(BY140*DCF!K$46-DCF!K$5*MAX(BY140*DCF!K$46,0)-MAX(BY140-BX140,0)/Inputs!$B$24)*DCF!K$6</f>
        <v>-210.7685421065068</v>
      </c>
      <c r="DG140" s="15">
        <f ca="1">(BZ140*DCF!L$46-DCF!L$5*MAX(BZ140*DCF!L$46,0)-MAX(BZ140-BY140,0)/Inputs!$B$24)*DCF!L$6</f>
        <v>854.76422890310221</v>
      </c>
      <c r="DH140" s="15">
        <f ca="1">(CA140*DCF!M$46-DCF!M$5*MAX(CA140*DCF!M$46,0)-MAX(CA140-BZ140,0)/Inputs!$B$24)*DCF!M$6</f>
        <v>175.53555259516122</v>
      </c>
      <c r="DI140" s="15">
        <f ca="1">SUM(CB140:CL140)+BE140*DCF!M$10*(1+Inputs!$B$30)*(1-Inputs!$B$33)*(1-Inputs!$B$30/Inputs!$B$31)/(Inputs!$B$29-Inputs!$B$30)*DCF!M$6</f>
        <v>50509.717481797765</v>
      </c>
      <c r="DJ140" s="15">
        <f ca="1">SUM(CM140:CW140)+BP140*DCF!M$28*(1+Inputs!$B$30)*(1-Inputs!$B$33)*(1-Inputs!$B$30/Inputs!$B$31)/(Inputs!$B$29-Inputs!$B$30)*DCF!M$6</f>
        <v>135045.89938779364</v>
      </c>
      <c r="DK140" s="15">
        <f ca="1">SUM(CX140:DH140)+CA140*DCF!M$46*(1+Inputs!$B$30)*(1-Inputs!$B$33)*(1-Inputs!$B$30/Inputs!$B$31)/(Inputs!$B$29-Inputs!$B$30)*DCF!M$6</f>
        <v>53450.990598817552</v>
      </c>
      <c r="DM140" s="15">
        <f ca="1">DI140+DJ140+DK140+Inputs!$B$34+Inputs!$B$36-Inputs!$B$35</f>
        <v>315857.607468409</v>
      </c>
    </row>
    <row r="141" spans="1:117" x14ac:dyDescent="0.75">
      <c r="A141" s="11">
        <v>128</v>
      </c>
      <c r="C141" s="24">
        <f t="shared" ca="1" si="72"/>
        <v>-1.1429849953458042</v>
      </c>
      <c r="D141" s="24">
        <f t="shared" ca="1" si="72"/>
        <v>-1.752150360885145</v>
      </c>
      <c r="E141" s="24">
        <f t="shared" ca="1" si="72"/>
        <v>0.93140058295066686</v>
      </c>
      <c r="F141" s="24">
        <f t="shared" ca="1" si="72"/>
        <v>3.2362393495853747</v>
      </c>
      <c r="G141" s="24">
        <f t="shared" ca="1" si="72"/>
        <v>-1.8736070258185558</v>
      </c>
      <c r="H141" s="24">
        <f t="shared" ca="1" si="72"/>
        <v>-1.1913569110801809</v>
      </c>
      <c r="I141" s="24">
        <f t="shared" ca="1" si="72"/>
        <v>-0.97020160255385102</v>
      </c>
      <c r="J141" s="24">
        <f t="shared" ca="1" si="72"/>
        <v>-0.48798576478560796</v>
      </c>
      <c r="K141" s="24">
        <f t="shared" ca="1" si="72"/>
        <v>1.4706484975358147</v>
      </c>
      <c r="L141" s="24">
        <f t="shared" ca="1" si="72"/>
        <v>-0.61879375264172165</v>
      </c>
      <c r="M141" s="24">
        <f t="shared" ca="1" si="72"/>
        <v>-0.1678843087291422</v>
      </c>
      <c r="N141" s="24">
        <f ca="1">SQRT(Inputs!$B$38)*C141+SQRT(1-Inputs!$B$38)*_xlfn.NORM.S.INV(RAND())</f>
        <v>-0.6548510777785157</v>
      </c>
      <c r="O141" s="24">
        <f ca="1">SQRT(Inputs!$B$38)*D141+SQRT(1-Inputs!$B$38)*_xlfn.NORM.S.INV(RAND())</f>
        <v>-1.7925674164349408</v>
      </c>
      <c r="P141" s="24">
        <f ca="1">SQRT(Inputs!$B$38)*E141+SQRT(1-Inputs!$B$38)*_xlfn.NORM.S.INV(RAND())</f>
        <v>-1.6848578915138606</v>
      </c>
      <c r="Q141" s="24">
        <f ca="1">SQRT(Inputs!$B$38)*F141+SQRT(1-Inputs!$B$38)*_xlfn.NORM.S.INV(RAND())</f>
        <v>1.6782815706501535</v>
      </c>
      <c r="R141" s="24">
        <f ca="1">SQRT(Inputs!$B$38)*G141+SQRT(1-Inputs!$B$38)*_xlfn.NORM.S.INV(RAND())</f>
        <v>-1.0022804713643838</v>
      </c>
      <c r="S141" s="24">
        <f ca="1">SQRT(Inputs!$B$38)*H141+SQRT(1-Inputs!$B$38)*_xlfn.NORM.S.INV(RAND())</f>
        <v>-1.4615049286282944</v>
      </c>
      <c r="T141" s="24">
        <f ca="1">SQRT(Inputs!$B$38)*I141+SQRT(1-Inputs!$B$38)*_xlfn.NORM.S.INV(RAND())</f>
        <v>-6.6525467487575374E-2</v>
      </c>
      <c r="U141" s="24">
        <f ca="1">SQRT(Inputs!$B$38)*J141+SQRT(1-Inputs!$B$38)*_xlfn.NORM.S.INV(RAND())</f>
        <v>-0.54803011179882155</v>
      </c>
      <c r="V141" s="24">
        <f ca="1">SQRT(Inputs!$B$38)*K141+SQRT(1-Inputs!$B$38)*_xlfn.NORM.S.INV(RAND())</f>
        <v>1.8809279289784944</v>
      </c>
      <c r="W141" s="24">
        <f ca="1">SQRT(Inputs!$B$38)*L141+SQRT(1-Inputs!$B$38)*_xlfn.NORM.S.INV(RAND())</f>
        <v>-1.1652300410090959</v>
      </c>
      <c r="X141" s="24">
        <f ca="1">SQRT(Inputs!$B$38)*M141+SQRT(1-Inputs!$B$38)*_xlfn.NORM.S.INV(RAND())</f>
        <v>0.50286686809774461</v>
      </c>
      <c r="Y141" s="24">
        <f ca="1">SQRT(Inputs!$B$38)*C141+SQRT(1-Inputs!$B$38)*_xlfn.NORM.S.INV(RAND())</f>
        <v>-0.77921206068774018</v>
      </c>
      <c r="Z141" s="24">
        <f ca="1">SQRT(Inputs!$B$38)*D141+SQRT(1-Inputs!$B$38)*_xlfn.NORM.S.INV(RAND())</f>
        <v>-0.13315031840619929</v>
      </c>
      <c r="AA141" s="24">
        <f ca="1">SQRT(Inputs!$B$38)*E141+SQRT(1-Inputs!$B$38)*_xlfn.NORM.S.INV(RAND())</f>
        <v>1.5733338538173585</v>
      </c>
      <c r="AB141" s="24">
        <f ca="1">SQRT(Inputs!$B$38)*F141+SQRT(1-Inputs!$B$38)*_xlfn.NORM.S.INV(RAND())</f>
        <v>1.140725500840015</v>
      </c>
      <c r="AC141" s="24">
        <f ca="1">SQRT(Inputs!$B$38)*G141+SQRT(1-Inputs!$B$38)*_xlfn.NORM.S.INV(RAND())</f>
        <v>0.27694624802863244</v>
      </c>
      <c r="AD141" s="24">
        <f ca="1">SQRT(Inputs!$B$38)*H141+SQRT(1-Inputs!$B$38)*_xlfn.NORM.S.INV(RAND())</f>
        <v>-0.56034925062648833</v>
      </c>
      <c r="AE141" s="24">
        <f ca="1">SQRT(Inputs!$B$38)*I141+SQRT(1-Inputs!$B$38)*_xlfn.NORM.S.INV(RAND())</f>
        <v>0.25876939090979978</v>
      </c>
      <c r="AF141" s="24">
        <f ca="1">SQRT(Inputs!$B$38)*J141+SQRT(1-Inputs!$B$38)*_xlfn.NORM.S.INV(RAND())</f>
        <v>-0.37186713909403474</v>
      </c>
      <c r="AG141" s="24">
        <f ca="1">SQRT(Inputs!$B$38)*K141+SQRT(1-Inputs!$B$38)*_xlfn.NORM.S.INV(RAND())</f>
        <v>0.42192372023311359</v>
      </c>
      <c r="AH141" s="24">
        <f ca="1">SQRT(Inputs!$B$38)*L141+SQRT(1-Inputs!$B$38)*_xlfn.NORM.S.INV(RAND())</f>
        <v>-1.0413031805201829</v>
      </c>
      <c r="AI141" s="24">
        <f ca="1">SQRT(Inputs!$B$38)*M141+SQRT(1-Inputs!$B$38)*_xlfn.NORM.S.INV(RAND())</f>
        <v>0.38148915597665595</v>
      </c>
      <c r="AJ141" s="24">
        <f ca="1">SQRT(Inputs!$B$38)*C141+SQRT(1-Inputs!$B$38)*_xlfn.NORM.S.INV(RAND())</f>
        <v>-0.56905606174665357</v>
      </c>
      <c r="AK141" s="24">
        <f ca="1">SQRT(Inputs!$B$38)*D141+SQRT(1-Inputs!$B$38)*_xlfn.NORM.S.INV(RAND())</f>
        <v>-2.0788433073659389</v>
      </c>
      <c r="AL141" s="24">
        <f ca="1">SQRT(Inputs!$B$38)*E141+SQRT(1-Inputs!$B$38)*_xlfn.NORM.S.INV(RAND())</f>
        <v>0.21640935101421344</v>
      </c>
      <c r="AM141" s="24">
        <f ca="1">SQRT(Inputs!$B$38)*F141+SQRT(1-Inputs!$B$38)*_xlfn.NORM.S.INV(RAND())</f>
        <v>0.77557702101851833</v>
      </c>
      <c r="AN141" s="24">
        <f ca="1">SQRT(Inputs!$B$38)*G141+SQRT(1-Inputs!$B$38)*_xlfn.NORM.S.INV(RAND())</f>
        <v>-0.85510130786957306</v>
      </c>
      <c r="AO141" s="24">
        <f ca="1">SQRT(Inputs!$B$38)*H141+SQRT(1-Inputs!$B$38)*_xlfn.NORM.S.INV(RAND())</f>
        <v>-0.3639470055922569</v>
      </c>
      <c r="AP141" s="24">
        <f ca="1">SQRT(Inputs!$B$38)*I141+SQRT(1-Inputs!$B$38)*_xlfn.NORM.S.INV(RAND())</f>
        <v>-0.30479056992822684</v>
      </c>
      <c r="AQ141" s="24">
        <f ca="1">SQRT(Inputs!$B$38)*J141+SQRT(1-Inputs!$B$38)*_xlfn.NORM.S.INV(RAND())</f>
        <v>0.38641139757913784</v>
      </c>
      <c r="AR141" s="24">
        <f ca="1">SQRT(Inputs!$B$38)*K141+SQRT(1-Inputs!$B$38)*_xlfn.NORM.S.INV(RAND())</f>
        <v>1.9558584409076121</v>
      </c>
      <c r="AS141" s="24">
        <f ca="1">SQRT(Inputs!$B$38)*L141+SQRT(1-Inputs!$B$38)*_xlfn.NORM.S.INV(RAND())</f>
        <v>-7.6223137094418858E-3</v>
      </c>
      <c r="AT141" s="24">
        <f ca="1">SQRT(Inputs!$B$38)*M141+SQRT(1-Inputs!$B$38)*_xlfn.NORM.S.INV(RAND())</f>
        <v>-0.89750897926994955</v>
      </c>
      <c r="AU141" s="15">
        <f ca="1">Inputs!$B$6*EXP($B$8-0.5*C$5^2+C$5*N141)</f>
        <v>4463.1481460765381</v>
      </c>
      <c r="AV141" s="15">
        <f t="shared" ca="1" si="37"/>
        <v>4173.9902828278227</v>
      </c>
      <c r="AW141" s="15">
        <f t="shared" ca="1" si="38"/>
        <v>4054.8451954391899</v>
      </c>
      <c r="AX141" s="15">
        <f t="shared" ca="1" si="39"/>
        <v>6105.3965536109426</v>
      </c>
      <c r="AY141" s="15">
        <f t="shared" ca="1" si="40"/>
        <v>6637.206455565778</v>
      </c>
      <c r="AZ141" s="15">
        <f t="shared" ca="1" si="41"/>
        <v>6910.7628332394661</v>
      </c>
      <c r="BA141" s="15">
        <f t="shared" ca="1" si="42"/>
        <v>8398.3289626849255</v>
      </c>
      <c r="BB141" s="15">
        <f t="shared" ca="1" si="43"/>
        <v>9732.7735880020828</v>
      </c>
      <c r="BC141" s="15">
        <f t="shared" ca="1" si="44"/>
        <v>14293.397996378886</v>
      </c>
      <c r="BD141" s="15">
        <f t="shared" ca="1" si="45"/>
        <v>15702.618810257483</v>
      </c>
      <c r="BE141" s="15">
        <f t="shared" ca="1" si="46"/>
        <v>20143.326649952418</v>
      </c>
      <c r="BF141" s="15">
        <f ca="1">Inputs!$B$13*EXP($B$9-0.5*C$6^2+C$6*Y141)</f>
        <v>11851.292825680946</v>
      </c>
      <c r="BG141" s="15">
        <f t="shared" ca="1" si="47"/>
        <v>14100.710586564892</v>
      </c>
      <c r="BH141" s="15">
        <f t="shared" ca="1" si="48"/>
        <v>22365.343210509018</v>
      </c>
      <c r="BI141" s="15">
        <f t="shared" ca="1" si="49"/>
        <v>32633.505050339285</v>
      </c>
      <c r="BJ141" s="15">
        <f t="shared" ca="1" si="50"/>
        <v>41635.94229759858</v>
      </c>
      <c r="BK141" s="15">
        <f t="shared" ca="1" si="51"/>
        <v>47346.891332296334</v>
      </c>
      <c r="BL141" s="15">
        <f t="shared" ca="1" si="52"/>
        <v>60143.368613344224</v>
      </c>
      <c r="BM141" s="15">
        <f t="shared" ca="1" si="53"/>
        <v>70591.621294987664</v>
      </c>
      <c r="BN141" s="15">
        <f t="shared" ca="1" si="54"/>
        <v>91321.423339574176</v>
      </c>
      <c r="BO141" s="15">
        <f t="shared" ca="1" si="55"/>
        <v>99552.073417426946</v>
      </c>
      <c r="BP141" s="15">
        <f t="shared" ca="1" si="56"/>
        <v>127941.97427628041</v>
      </c>
      <c r="BQ141" s="15">
        <f ca="1">Inputs!$B$20*EXP($B$10-0.5*C$7^2+C$7*AJ141)</f>
        <v>3505.5207150193078</v>
      </c>
      <c r="BR141" s="15">
        <f t="shared" ca="1" si="57"/>
        <v>2457.9348610290913</v>
      </c>
      <c r="BS141" s="15">
        <f t="shared" ca="1" si="58"/>
        <v>3581.7166621606643</v>
      </c>
      <c r="BT141" s="15">
        <f t="shared" ca="1" si="59"/>
        <v>6052.6851868242302</v>
      </c>
      <c r="BU141" s="15">
        <f t="shared" ca="1" si="60"/>
        <v>6820.4715101462953</v>
      </c>
      <c r="BV141" s="15">
        <f t="shared" ca="1" si="61"/>
        <v>8742.2028787165509</v>
      </c>
      <c r="BW141" s="15">
        <f t="shared" ca="1" si="62"/>
        <v>11437.138922952305</v>
      </c>
      <c r="BX141" s="15">
        <f t="shared" ca="1" si="63"/>
        <v>17285.127698537784</v>
      </c>
      <c r="BY141" s="15">
        <f t="shared" ca="1" si="64"/>
        <v>35210.98153964409</v>
      </c>
      <c r="BZ141" s="15">
        <f t="shared" ca="1" si="65"/>
        <v>49336.757131627412</v>
      </c>
      <c r="CA141" s="15">
        <f t="shared" ca="1" si="66"/>
        <v>59086.507260332648</v>
      </c>
      <c r="CB141" s="15">
        <f ca="1">(AU141*DCF!C$10-DCF!C$5*MAX(AU141*DCF!C$10,0)-MAX(AU141-Inputs!$B$6,0)/Inputs!$B$10)*DCF!C$6</f>
        <v>1046.6329133335962</v>
      </c>
      <c r="CC141" s="15">
        <f ca="1">(AV141*DCF!D$10-DCF!D$5*MAX(AV141*DCF!D$10,0)-MAX(AV141-AU141,0)/Inputs!$B$10)*DCF!D$6</f>
        <v>1017.3818535833321</v>
      </c>
      <c r="CD141" s="15">
        <f ca="1">(AW141*DCF!E$10-DCF!E$5*MAX(AW141*DCF!E$10,0)-MAX(AW141-AV141,0)/Inputs!$B$10)*DCF!E$6</f>
        <v>936.1992079239277</v>
      </c>
      <c r="CE141" s="15">
        <f ca="1">(AX141*DCF!F$10-DCF!F$5*MAX(AX141*DCF!F$10,0)-MAX(AX141-AW141,0)/Inputs!$B$10)*DCF!F$6</f>
        <v>906.12943908022896</v>
      </c>
      <c r="CF141" s="15">
        <f ca="1">(AY141*DCF!G$10-DCF!G$5*MAX(AY141*DCF!G$10,0)-MAX(AY141-AX141,0)/Inputs!$B$10)*DCF!G$6</f>
        <v>1265.3059588888141</v>
      </c>
      <c r="CG141" s="15">
        <f ca="1">(AZ141*DCF!H$10-DCF!H$5*MAX(AZ141*DCF!H$10,0)-MAX(AZ141-AY141,0)/Inputs!$B$10)*DCF!H$6</f>
        <v>1293.1547220363248</v>
      </c>
      <c r="CH141" s="15">
        <f ca="1">(BA141*DCF!I$10-DCF!I$5*MAX(BA141*DCF!I$10,0)-MAX(BA141-AZ141,0)/Inputs!$B$10)*DCF!I$6</f>
        <v>1290.0553646729629</v>
      </c>
      <c r="CI141" s="15">
        <f ca="1">(BB141*DCF!J$10-DCF!J$5*MAX(BB141*DCF!J$10,0)-MAX(BB141-BA141,0)/Inputs!$B$10)*DCF!J$6</f>
        <v>1467.9534378082576</v>
      </c>
      <c r="CJ141" s="15">
        <f ca="1">(BC141*DCF!K$10-DCF!K$5*MAX(BC141*DCF!K$10,0)-MAX(BC141-BB141,0)/Inputs!$B$10)*DCF!K$6</f>
        <v>1662.5895324105804</v>
      </c>
      <c r="CK141" s="15">
        <f ca="1">(BD141*DCF!L$10-DCF!L$5*MAX(BD141*DCF!L$10,0)-MAX(BD141-BC141,0)/Inputs!$B$10)*DCF!L$6</f>
        <v>2186.0184485650007</v>
      </c>
      <c r="CL141" s="15">
        <f ca="1">(BE141*DCF!M$10-DCF!M$5*MAX(BE141*DCF!M$10,0)-MAX(BE141-BD141,0)/Inputs!$B$10)*DCF!M$6</f>
        <v>2311.9939250302004</v>
      </c>
      <c r="CM141" s="15">
        <f ca="1">(BF141*DCF!C$28-DCF!C$5*MAX(BF141*DCF!C$28,0)-MAX(BF141-Inputs!$B$13,0)/Inputs!$B$17)*DCF!C$6</f>
        <v>3509.7098675757993</v>
      </c>
      <c r="CN141" s="15">
        <f ca="1">(BG141*DCF!D$28-DCF!D$5*MAX(BG141*DCF!D$28,0)-MAX(BG141-BF141,0)/Inputs!$B$17)*DCF!D$6</f>
        <v>3673.0805405052606</v>
      </c>
      <c r="CO141" s="15">
        <f ca="1">(BH141*DCF!E$28-DCF!E$5*MAX(BH141*DCF!E$28,0)-MAX(BH141-BG141,0)/Inputs!$B$17)*DCF!E$6</f>
        <v>4705.4181151244338</v>
      </c>
      <c r="CP141" s="15">
        <f ca="1">(BI141*DCF!F$28-DCF!F$5*MAX(BI141*DCF!F$28,0)-MAX(BI141-BH141,0)/Inputs!$B$17)*DCF!F$6</f>
        <v>6989.6558628786479</v>
      </c>
      <c r="CQ141" s="15">
        <f ca="1">(BJ141*DCF!G$28-DCF!G$5*MAX(BJ141*DCF!G$28,0)-MAX(BJ141-BI141,0)/Inputs!$B$17)*DCF!G$6</f>
        <v>9288.6401083278924</v>
      </c>
      <c r="CR141" s="15">
        <f ca="1">(BK141*DCF!H$28-DCF!H$5*MAX(BK141*DCF!H$28,0)-MAX(BK141-BJ141,0)/Inputs!$B$17)*DCF!H$6</f>
        <v>10822.087381375892</v>
      </c>
      <c r="CS141" s="15">
        <f ca="1">(BL141*DCF!I$28-DCF!I$5*MAX(BL141*DCF!I$28,0)-MAX(BL141-BK141,0)/Inputs!$B$17)*DCF!I$6</f>
        <v>12306.208996379817</v>
      </c>
      <c r="CT141" s="15">
        <f ca="1">(BM141*DCF!J$28-DCF!J$5*MAX(BM141*DCF!J$28,0)-MAX(BM141-BL141,0)/Inputs!$B$17)*DCF!J$6</f>
        <v>14362.438857127258</v>
      </c>
      <c r="CU141" s="15">
        <f ca="1">(BN141*DCF!K$28-DCF!K$5*MAX(BN141*DCF!K$28,0)-MAX(BN141-BM141,0)/Inputs!$B$17)*DCF!K$6</f>
        <v>16746.428792158626</v>
      </c>
      <c r="CV141" s="15">
        <f ca="1">(BO141*DCF!L$28-DCF!L$5*MAX(BO141*DCF!L$28,0)-MAX(BO141-BN141,0)/Inputs!$B$17)*DCF!L$6</f>
        <v>18931.416451410092</v>
      </c>
      <c r="CW141" s="15">
        <f ca="1">(BP141*DCF!M$28-DCF!M$5*MAX(BP141*DCF!M$28,0)-MAX(BP141-BO141,0)/Inputs!$B$17)*DCF!M$6</f>
        <v>21104.814127863177</v>
      </c>
      <c r="CX141" s="15">
        <f ca="1">(BQ141*DCF!C$46-DCF!C$5*MAX(BQ141*DCF!C$46,0)-MAX(BQ141-Inputs!$B$20,0)/Inputs!$B$24)*DCF!C$6</f>
        <v>-950.24529908958971</v>
      </c>
      <c r="CY141" s="15">
        <f ca="1">(BR141*DCF!D$46-DCF!D$5*MAX(BR141*DCF!D$46,0)-MAX(BR141-BQ141,0)/Inputs!$B$24)*DCF!D$6</f>
        <v>-419.51216099574327</v>
      </c>
      <c r="CZ141" s="15">
        <f ca="1">(BS141*DCF!E$46-DCF!E$5*MAX(BS141*DCF!E$46,0)-MAX(BS141-BR141,0)/Inputs!$B$24)*DCF!E$6</f>
        <v>-866.50808031949839</v>
      </c>
      <c r="DA141" s="15">
        <f ca="1">(BT141*DCF!F$46-DCF!F$5*MAX(BT141*DCF!F$46,0)-MAX(BT141-BS141,0)/Inputs!$B$24)*DCF!F$6</f>
        <v>-1340.5525564032562</v>
      </c>
      <c r="DB141" s="15">
        <f ca="1">(BU141*DCF!G$46-DCF!G$5*MAX(BU141*DCF!G$46,0)-MAX(BU141-BT141,0)/Inputs!$B$24)*DCF!G$6</f>
        <v>-487.69533555507263</v>
      </c>
      <c r="DC141" s="15">
        <f ca="1">(BV141*DCF!H$46-DCF!H$5*MAX(BV141*DCF!H$46,0)-MAX(BV141-BU141,0)/Inputs!$B$24)*DCF!H$6</f>
        <v>-597.16624813975625</v>
      </c>
      <c r="DD141" s="15">
        <f ca="1">(BW141*DCF!I$46-DCF!I$5*MAX(BW141*DCF!I$46,0)-MAX(BW141-BV141,0)/Inputs!$B$24)*DCF!I$6</f>
        <v>-509.46672709070367</v>
      </c>
      <c r="DE141" s="15">
        <f ca="1">(BX141*DCF!J$46-DCF!J$5*MAX(BX141*DCF!J$46,0)-MAX(BX141-BW141,0)/Inputs!$B$24)*DCF!J$6</f>
        <v>-825.72778686567153</v>
      </c>
      <c r="DF141" s="15">
        <f ca="1">(BY141*DCF!K$46-DCF!K$5*MAX(BY141*DCF!K$46,0)-MAX(BY141-BX141,0)/Inputs!$B$24)*DCF!K$6</f>
        <v>-2379.9880063234846</v>
      </c>
      <c r="DG141" s="15">
        <f ca="1">(BZ141*DCF!L$46-DCF!L$5*MAX(BZ141*DCF!L$46,0)-MAX(BZ141-BY141,0)/Inputs!$B$24)*DCF!L$6</f>
        <v>213.71207355666456</v>
      </c>
      <c r="DH141" s="15">
        <f ca="1">(CA141*DCF!M$46-DCF!M$5*MAX(CA141*DCF!M$46,0)-MAX(CA141-BZ141,0)/Inputs!$B$24)*DCF!M$6</f>
        <v>2593.904524286118</v>
      </c>
      <c r="DI141" s="15">
        <f ca="1">SUM(CB141:CL141)+BE141*DCF!M$10*(1+Inputs!$B$30)*(1-Inputs!$B$33)*(1-Inputs!$B$30/Inputs!$B$31)/(Inputs!$B$29-Inputs!$B$30)*DCF!M$6</f>
        <v>71442.559238070055</v>
      </c>
      <c r="DJ141" s="15">
        <f ca="1">SUM(CM141:CW141)+BP141*DCF!M$28*(1+Inputs!$B$30)*(1-Inputs!$B$33)*(1-Inputs!$B$30/Inputs!$B$31)/(Inputs!$B$29-Inputs!$B$30)*DCF!M$6</f>
        <v>597192.17412519199</v>
      </c>
      <c r="DK141" s="15">
        <f ca="1">SUM(CX141:DH141)+CA141*DCF!M$46*(1+Inputs!$B$30)*(1-Inputs!$B$33)*(1-Inputs!$B$30/Inputs!$B$31)/(Inputs!$B$29-Inputs!$B$30)*DCF!M$6</f>
        <v>85785.493865769095</v>
      </c>
      <c r="DM141" s="15">
        <f ca="1">DI141+DJ141+DK141+Inputs!$B$34+Inputs!$B$36-Inputs!$B$35</f>
        <v>831271.22722903115</v>
      </c>
    </row>
    <row r="142" spans="1:117" x14ac:dyDescent="0.75">
      <c r="A142" s="11">
        <v>129</v>
      </c>
      <c r="C142" s="24">
        <f t="shared" ca="1" si="72"/>
        <v>0.44107792531062034</v>
      </c>
      <c r="D142" s="24">
        <f t="shared" ca="1" si="72"/>
        <v>1.157251089428027</v>
      </c>
      <c r="E142" s="24">
        <f t="shared" ca="1" si="72"/>
        <v>0.60859452737129693</v>
      </c>
      <c r="F142" s="24">
        <f t="shared" ca="1" si="72"/>
        <v>2.4762384698966709E-2</v>
      </c>
      <c r="G142" s="24">
        <f t="shared" ca="1" si="72"/>
        <v>0.45416647826644385</v>
      </c>
      <c r="H142" s="24">
        <f t="shared" ca="1" si="72"/>
        <v>-1.3588215280209268</v>
      </c>
      <c r="I142" s="24">
        <f t="shared" ca="1" si="72"/>
        <v>0.59015376273124021</v>
      </c>
      <c r="J142" s="24">
        <f t="shared" ca="1" si="72"/>
        <v>0.79310424540019464</v>
      </c>
      <c r="K142" s="24">
        <f t="shared" ca="1" si="72"/>
        <v>-0.46697299635431716</v>
      </c>
      <c r="L142" s="24">
        <f t="shared" ca="1" si="72"/>
        <v>0.84778142976892401</v>
      </c>
      <c r="M142" s="24">
        <f t="shared" ca="1" si="72"/>
        <v>-0.37657138600825646</v>
      </c>
      <c r="N142" s="24">
        <f ca="1">SQRT(Inputs!$B$38)*C142+SQRT(1-Inputs!$B$38)*_xlfn.NORM.S.INV(RAND())</f>
        <v>0.13927764949914462</v>
      </c>
      <c r="O142" s="24">
        <f ca="1">SQRT(Inputs!$B$38)*D142+SQRT(1-Inputs!$B$38)*_xlfn.NORM.S.INV(RAND())</f>
        <v>-0.30855916278971174</v>
      </c>
      <c r="P142" s="24">
        <f ca="1">SQRT(Inputs!$B$38)*E142+SQRT(1-Inputs!$B$38)*_xlfn.NORM.S.INV(RAND())</f>
        <v>1.076092239240952</v>
      </c>
      <c r="Q142" s="24">
        <f ca="1">SQRT(Inputs!$B$38)*F142+SQRT(1-Inputs!$B$38)*_xlfn.NORM.S.INV(RAND())</f>
        <v>2.8278943446312186E-2</v>
      </c>
      <c r="R142" s="24">
        <f ca="1">SQRT(Inputs!$B$38)*G142+SQRT(1-Inputs!$B$38)*_xlfn.NORM.S.INV(RAND())</f>
        <v>8.3799443199660428E-2</v>
      </c>
      <c r="S142" s="24">
        <f ca="1">SQRT(Inputs!$B$38)*H142+SQRT(1-Inputs!$B$38)*_xlfn.NORM.S.INV(RAND())</f>
        <v>-1.9048760548463062</v>
      </c>
      <c r="T142" s="24">
        <f ca="1">SQRT(Inputs!$B$38)*I142+SQRT(1-Inputs!$B$38)*_xlfn.NORM.S.INV(RAND())</f>
        <v>0.45271915319451506</v>
      </c>
      <c r="U142" s="24">
        <f ca="1">SQRT(Inputs!$B$38)*J142+SQRT(1-Inputs!$B$38)*_xlfn.NORM.S.INV(RAND())</f>
        <v>2.4407081542669453</v>
      </c>
      <c r="V142" s="24">
        <f ca="1">SQRT(Inputs!$B$38)*K142+SQRT(1-Inputs!$B$38)*_xlfn.NORM.S.INV(RAND())</f>
        <v>0.12569256868491785</v>
      </c>
      <c r="W142" s="24">
        <f ca="1">SQRT(Inputs!$B$38)*L142+SQRT(1-Inputs!$B$38)*_xlfn.NORM.S.INV(RAND())</f>
        <v>0.71722144362563567</v>
      </c>
      <c r="X142" s="24">
        <f ca="1">SQRT(Inputs!$B$38)*M142+SQRT(1-Inputs!$B$38)*_xlfn.NORM.S.INV(RAND())</f>
        <v>1.3997511150586577</v>
      </c>
      <c r="Y142" s="24">
        <f ca="1">SQRT(Inputs!$B$38)*C142+SQRT(1-Inputs!$B$38)*_xlfn.NORM.S.INV(RAND())</f>
        <v>-1.1390106902774229</v>
      </c>
      <c r="Z142" s="24">
        <f ca="1">SQRT(Inputs!$B$38)*D142+SQRT(1-Inputs!$B$38)*_xlfn.NORM.S.INV(RAND())</f>
        <v>-0.37676485410577576</v>
      </c>
      <c r="AA142" s="24">
        <f ca="1">SQRT(Inputs!$B$38)*E142+SQRT(1-Inputs!$B$38)*_xlfn.NORM.S.INV(RAND())</f>
        <v>0.8700442676687542</v>
      </c>
      <c r="AB142" s="24">
        <f ca="1">SQRT(Inputs!$B$38)*F142+SQRT(1-Inputs!$B$38)*_xlfn.NORM.S.INV(RAND())</f>
        <v>0.25562047947704014</v>
      </c>
      <c r="AC142" s="24">
        <f ca="1">SQRT(Inputs!$B$38)*G142+SQRT(1-Inputs!$B$38)*_xlfn.NORM.S.INV(RAND())</f>
        <v>4.3379292785271362E-3</v>
      </c>
      <c r="AD142" s="24">
        <f ca="1">SQRT(Inputs!$B$38)*H142+SQRT(1-Inputs!$B$38)*_xlfn.NORM.S.INV(RAND())</f>
        <v>-0.41609593807776146</v>
      </c>
      <c r="AE142" s="24">
        <f ca="1">SQRT(Inputs!$B$38)*I142+SQRT(1-Inputs!$B$38)*_xlfn.NORM.S.INV(RAND())</f>
        <v>1.2727979230631132</v>
      </c>
      <c r="AF142" s="24">
        <f ca="1">SQRT(Inputs!$B$38)*J142+SQRT(1-Inputs!$B$38)*_xlfn.NORM.S.INV(RAND())</f>
        <v>-1.088206651403375</v>
      </c>
      <c r="AG142" s="24">
        <f ca="1">SQRT(Inputs!$B$38)*K142+SQRT(1-Inputs!$B$38)*_xlfn.NORM.S.INV(RAND())</f>
        <v>-0.5713237887433581</v>
      </c>
      <c r="AH142" s="24">
        <f ca="1">SQRT(Inputs!$B$38)*L142+SQRT(1-Inputs!$B$38)*_xlfn.NORM.S.INV(RAND())</f>
        <v>1.2158600115414444</v>
      </c>
      <c r="AI142" s="24">
        <f ca="1">SQRT(Inputs!$B$38)*M142+SQRT(1-Inputs!$B$38)*_xlfn.NORM.S.INV(RAND())</f>
        <v>-1.4093299318483272</v>
      </c>
      <c r="AJ142" s="24">
        <f ca="1">SQRT(Inputs!$B$38)*C142+SQRT(1-Inputs!$B$38)*_xlfn.NORM.S.INV(RAND())</f>
        <v>1.3315331102574024</v>
      </c>
      <c r="AK142" s="24">
        <f ca="1">SQRT(Inputs!$B$38)*D142+SQRT(1-Inputs!$B$38)*_xlfn.NORM.S.INV(RAND())</f>
        <v>1.2120462573595872</v>
      </c>
      <c r="AL142" s="24">
        <f ca="1">SQRT(Inputs!$B$38)*E142+SQRT(1-Inputs!$B$38)*_xlfn.NORM.S.INV(RAND())</f>
        <v>0.53082574822806117</v>
      </c>
      <c r="AM142" s="24">
        <f ca="1">SQRT(Inputs!$B$38)*F142+SQRT(1-Inputs!$B$38)*_xlfn.NORM.S.INV(RAND())</f>
        <v>-1.7690914228795085</v>
      </c>
      <c r="AN142" s="24">
        <f ca="1">SQRT(Inputs!$B$38)*G142+SQRT(1-Inputs!$B$38)*_xlfn.NORM.S.INV(RAND())</f>
        <v>1.7726488693862006</v>
      </c>
      <c r="AO142" s="24">
        <f ca="1">SQRT(Inputs!$B$38)*H142+SQRT(1-Inputs!$B$38)*_xlfn.NORM.S.INV(RAND())</f>
        <v>0.30598229935067511</v>
      </c>
      <c r="AP142" s="24">
        <f ca="1">SQRT(Inputs!$B$38)*I142+SQRT(1-Inputs!$B$38)*_xlfn.NORM.S.INV(RAND())</f>
        <v>0.83932911838352342</v>
      </c>
      <c r="AQ142" s="24">
        <f ca="1">SQRT(Inputs!$B$38)*J142+SQRT(1-Inputs!$B$38)*_xlfn.NORM.S.INV(RAND())</f>
        <v>1.3754483416130898</v>
      </c>
      <c r="AR142" s="24">
        <f ca="1">SQRT(Inputs!$B$38)*K142+SQRT(1-Inputs!$B$38)*_xlfn.NORM.S.INV(RAND())</f>
        <v>-1.229570776924902</v>
      </c>
      <c r="AS142" s="24">
        <f ca="1">SQRT(Inputs!$B$38)*L142+SQRT(1-Inputs!$B$38)*_xlfn.NORM.S.INV(RAND())</f>
        <v>1.2587034233345831</v>
      </c>
      <c r="AT142" s="24">
        <f ca="1">SQRT(Inputs!$B$38)*M142+SQRT(1-Inputs!$B$38)*_xlfn.NORM.S.INV(RAND())</f>
        <v>0.9883261225855885</v>
      </c>
      <c r="AU142" s="15">
        <f ca="1">Inputs!$B$6*EXP($B$8-0.5*C$5^2+C$5*N142)</f>
        <v>5075.3852767738454</v>
      </c>
      <c r="AV142" s="15">
        <f t="shared" ref="AV142:AV205" ca="1" si="73">AU142*EXP($B$8-0.5*D$5^2+D$5*O142)</f>
        <v>5903.9241989510356</v>
      </c>
      <c r="AW142" s="15">
        <f t="shared" ref="AW142:AW205" ca="1" si="74">AV142*EXP($B$8-0.5*E$5^2+E$5*P142)</f>
        <v>8323.2886284804299</v>
      </c>
      <c r="AX142" s="15">
        <f t="shared" ref="AX142:AX205" ca="1" si="75">AW142*EXP($B$8-0.5*F$5^2+F$5*Q142)</f>
        <v>10197.865030599971</v>
      </c>
      <c r="AY142" s="15">
        <f t="shared" ref="AY142:AY205" ca="1" si="76">AX142*EXP($B$8-0.5*G$5^2+G$5*R142)</f>
        <v>12585.401453784069</v>
      </c>
      <c r="AZ142" s="15">
        <f t="shared" ref="AZ142:AZ205" ca="1" si="77">AY142*EXP($B$8-0.5*H$5^2+H$5*S142)</f>
        <v>12479.691242716392</v>
      </c>
      <c r="BA142" s="15">
        <f t="shared" ref="BA142:BA205" ca="1" si="78">AZ142*EXP($B$8-0.5*I$5^2+I$5*T142)</f>
        <v>16012.975024443493</v>
      </c>
      <c r="BB142" s="15">
        <f t="shared" ref="BB142:BB205" ca="1" si="79">BA142*EXP($B$8-0.5*J$5^2+J$5*U142)</f>
        <v>25035.783379281453</v>
      </c>
      <c r="BC142" s="15">
        <f t="shared" ref="BC142:BC205" ca="1" si="80">BB142*EXP($B$8-0.5*K$5^2+K$5*V142)</f>
        <v>31036.759852896066</v>
      </c>
      <c r="BD142" s="15">
        <f t="shared" ref="BD142:BD205" ca="1" si="81">BC142*EXP($B$8-0.5*L$5^2+L$5*W142)</f>
        <v>40661.202508836112</v>
      </c>
      <c r="BE142" s="15">
        <f t="shared" ref="BE142:BE205" ca="1" si="82">BD142*EXP($B$8-0.5*M$5^2+M$5*X142)</f>
        <v>56599.968645987959</v>
      </c>
      <c r="BF142" s="15">
        <f ca="1">Inputs!$B$13*EXP($B$9-0.5*C$6^2+C$6*Y142)</f>
        <v>11035.393667635639</v>
      </c>
      <c r="BG142" s="15">
        <f t="shared" ref="BG142:BG205" ca="1" si="83">BF142*EXP($B$9-0.5*D$6^2+D$6*Z142)</f>
        <v>12565.293466925697</v>
      </c>
      <c r="BH142" s="15">
        <f t="shared" ref="BH142:BH205" ca="1" si="84">BG142*EXP($B$9-0.5*E$6^2+E$6*AA142)</f>
        <v>17735.710284891611</v>
      </c>
      <c r="BI142" s="15">
        <f t="shared" ref="BI142:BI205" ca="1" si="85">BH142*EXP($B$9-0.5*F$6^2+F$6*AB142)</f>
        <v>22582.430145182447</v>
      </c>
      <c r="BJ142" s="15">
        <f t="shared" ref="BJ142:BJ205" ca="1" si="86">BI142*EXP($B$9-0.5*G$6^2+G$6*AC142)</f>
        <v>27701.904746426113</v>
      </c>
      <c r="BK142" s="15">
        <f t="shared" ref="BK142:BK205" ca="1" si="87">BJ142*EXP($B$9-0.5*H$6^2+H$6*AD142)</f>
        <v>32126.38547040437</v>
      </c>
      <c r="BL142" s="15">
        <f t="shared" ref="BL142:BL205" ca="1" si="88">BK142*EXP($B$9-0.5*I$6^2+I$6*AE142)</f>
        <v>46540.239790077729</v>
      </c>
      <c r="BM142" s="15">
        <f t="shared" ref="BM142:BM205" ca="1" si="89">BL142*EXP($B$9-0.5*J$6^2+J$6*AF142)</f>
        <v>49974.279078995802</v>
      </c>
      <c r="BN142" s="15">
        <f t="shared" ref="BN142:BN205" ca="1" si="90">BM142*EXP($B$9-0.5*K$6^2+K$6*AG142)</f>
        <v>57394.915977755038</v>
      </c>
      <c r="BO142" s="15">
        <f t="shared" ref="BO142:BO205" ca="1" si="91">BN142*EXP($B$9-0.5*L$6^2+L$6*AH142)</f>
        <v>81338.898262898874</v>
      </c>
      <c r="BP142" s="15">
        <f t="shared" ref="BP142:BP205" ca="1" si="92">BO142*EXP($B$9-0.5*M$6^2+M$6*AI142)</f>
        <v>85338.612098321973</v>
      </c>
      <c r="BQ142" s="15">
        <f ca="1">Inputs!$B$20*EXP($B$10-0.5*C$7^2+C$7*AJ142)</f>
        <v>6878.8064085181932</v>
      </c>
      <c r="BR142" s="15">
        <f t="shared" ref="BR142:BR205" ca="1" si="93">BQ142*EXP($B$10-0.5*D$7^2+D$7*AK142)</f>
        <v>13715.798349571238</v>
      </c>
      <c r="BS142" s="15">
        <f t="shared" ref="BS142:BS205" ca="1" si="94">BR142*EXP($B$10-0.5*E$7^2+E$7*AL142)</f>
        <v>21875.566447234582</v>
      </c>
      <c r="BT142" s="15">
        <f t="shared" ref="BT142:BT205" ca="1" si="95">BS142*EXP($B$10-0.5*F$7^2+F$7*AM142)</f>
        <v>18962.845356899907</v>
      </c>
      <c r="BU142" s="15">
        <f t="shared" ref="BU142:BU205" ca="1" si="96">BT142*EXP($B$10-0.5*G$7^2+G$7*AN142)</f>
        <v>40356.178277147948</v>
      </c>
      <c r="BV142" s="15">
        <f t="shared" ref="BV142:BV205" ca="1" si="97">BU142*EXP($B$10-0.5*H$7^2+H$7*AO142)</f>
        <v>60154.256268777768</v>
      </c>
      <c r="BW142" s="15">
        <f t="shared" ref="BW142:BW205" ca="1" si="98">BV142*EXP($B$10-0.5*I$7^2+I$7*AP142)</f>
        <v>100260.11125021816</v>
      </c>
      <c r="BX142" s="15">
        <f t="shared" ref="BX142:BX205" ca="1" si="99">BW142*EXP($B$10-0.5*J$7^2+J$7*AQ142)</f>
        <v>184753.93201434053</v>
      </c>
      <c r="BY142" s="15">
        <f t="shared" ref="BY142:BY205" ca="1" si="100">BX142*EXP($B$10-0.5*K$7^2+K$7*AR142)</f>
        <v>204605.76521515031</v>
      </c>
      <c r="BZ142" s="15">
        <f t="shared" ref="BZ142:BZ205" ca="1" si="101">BY142*EXP($B$10-0.5*L$7^2+L$7*AS142)</f>
        <v>361835.57800195675</v>
      </c>
      <c r="CA142" s="15">
        <f t="shared" ref="CA142:CA205" ca="1" si="102">BZ142*EXP($B$10-0.5*M$7^2+M$7*AT142)</f>
        <v>605853.07226320065</v>
      </c>
      <c r="CB142" s="15">
        <f ca="1">(AU142*DCF!C$10-DCF!C$5*MAX(AU142*DCF!C$10,0)-MAX(AU142-Inputs!$B$6,0)/Inputs!$B$10)*DCF!C$6</f>
        <v>1042.2675534660746</v>
      </c>
      <c r="CC142" s="15">
        <f ca="1">(AV142*DCF!D$10-DCF!D$5*MAX(AV142*DCF!D$10,0)-MAX(AV142-AU142,0)/Inputs!$B$10)*DCF!D$6</f>
        <v>1237.0239939519142</v>
      </c>
      <c r="CD142" s="15">
        <f ca="1">(AW142*DCF!E$10-DCF!E$5*MAX(AW142*DCF!E$10,0)-MAX(AW142-AV142,0)/Inputs!$B$10)*DCF!E$6</f>
        <v>1376.7737892431328</v>
      </c>
      <c r="CE142" s="15">
        <f ca="1">(AX142*DCF!F$10-DCF!F$5*MAX(AX142*DCF!F$10,0)-MAX(AX142-AW142,0)/Inputs!$B$10)*DCF!F$6</f>
        <v>1836.12481093217</v>
      </c>
      <c r="CF142" s="15">
        <f ca="1">(AY142*DCF!G$10-DCF!G$5*MAX(AY142*DCF!G$10,0)-MAX(AY142-AX142,0)/Inputs!$B$10)*DCF!G$6</f>
        <v>2134.1684481741422</v>
      </c>
      <c r="CG142" s="15">
        <f ca="1">(AZ142*DCF!H$10-DCF!H$5*MAX(AZ142*DCF!H$10,0)-MAX(AZ142-AY142,0)/Inputs!$B$10)*DCF!H$6</f>
        <v>2422.9410062305401</v>
      </c>
      <c r="CH142" s="15">
        <f ca="1">(BA142*DCF!I$10-DCF!I$5*MAX(BA142*DCF!I$10,0)-MAX(BA142-AZ142,0)/Inputs!$B$10)*DCF!I$6</f>
        <v>2345.4040465800231</v>
      </c>
      <c r="CI142" s="15">
        <f ca="1">(BB142*DCF!J$10-DCF!J$5*MAX(BB142*DCF!J$10,0)-MAX(BB142-BA142,0)/Inputs!$B$10)*DCF!J$6</f>
        <v>2928.9405967938837</v>
      </c>
      <c r="CJ142" s="15">
        <f ca="1">(BC142*DCF!K$10-DCF!K$5*MAX(BC142*DCF!K$10,0)-MAX(BC142-BB142,0)/Inputs!$B$10)*DCF!K$6</f>
        <v>4156.3745284260667</v>
      </c>
      <c r="CK142" s="15">
        <f ca="1">(BD142*DCF!L$10-DCF!L$5*MAX(BD142*DCF!L$10,0)-MAX(BD142-BC142,0)/Inputs!$B$10)*DCF!L$6</f>
        <v>4887.8862817049348</v>
      </c>
      <c r="CL142" s="15">
        <f ca="1">(BE142*DCF!M$10-DCF!M$5*MAX(BE142*DCF!M$10,0)-MAX(BE142-BD142,0)/Inputs!$B$10)*DCF!M$6</f>
        <v>6082.9317232587528</v>
      </c>
      <c r="CM142" s="15">
        <f ca="1">(BF142*DCF!C$28-DCF!C$5*MAX(BF142*DCF!C$28,0)-MAX(BF142-Inputs!$B$13,0)/Inputs!$B$17)*DCF!C$6</f>
        <v>3367.9297758382577</v>
      </c>
      <c r="CN142" s="15">
        <f ca="1">(BG142*DCF!D$28-DCF!D$5*MAX(BG142*DCF!D$28,0)-MAX(BG142-BF142,0)/Inputs!$B$17)*DCF!D$6</f>
        <v>3374.3709570376054</v>
      </c>
      <c r="CO142" s="15">
        <f ca="1">(BH142*DCF!E$28-DCF!E$5*MAX(BH142*DCF!E$28,0)-MAX(BH142-BG142,0)/Inputs!$B$17)*DCF!E$6</f>
        <v>4004.0509774441334</v>
      </c>
      <c r="CP142" s="15">
        <f ca="1">(BI142*DCF!F$28-DCF!F$5*MAX(BI142*DCF!F$28,0)-MAX(BI142-BH142,0)/Inputs!$B$17)*DCF!F$6</f>
        <v>5248.1129849129093</v>
      </c>
      <c r="CQ142" s="15">
        <f ca="1">(BJ142*DCF!G$28-DCF!G$5*MAX(BJ142*DCF!G$28,0)-MAX(BJ142-BI142,0)/Inputs!$B$17)*DCF!G$6</f>
        <v>6326.4243065105538</v>
      </c>
      <c r="CR142" s="15">
        <f ca="1">(BK142*DCF!H$28-DCF!H$5*MAX(BK142*DCF!H$28,0)-MAX(BK142-BJ142,0)/Inputs!$B$17)*DCF!H$6</f>
        <v>7257.7694306429639</v>
      </c>
      <c r="CS142" s="15">
        <f ca="1">(BL142*DCF!I$28-DCF!I$5*MAX(BL142*DCF!I$28,0)-MAX(BL142-BK142,0)/Inputs!$B$17)*DCF!I$6</f>
        <v>8875.2487502146869</v>
      </c>
      <c r="CT142" s="15">
        <f ca="1">(BM142*DCF!J$28-DCF!J$5*MAX(BM142*DCF!J$28,0)-MAX(BM142-BL142,0)/Inputs!$B$17)*DCF!J$6</f>
        <v>10693.087362856257</v>
      </c>
      <c r="CU142" s="15">
        <f ca="1">(BN142*DCF!K$28-DCF!K$5*MAX(BN142*DCF!K$28,0)-MAX(BN142-BM142,0)/Inputs!$B$17)*DCF!K$6</f>
        <v>11211.914736176404</v>
      </c>
      <c r="CV142" s="15">
        <f ca="1">(BO142*DCF!L$28-DCF!L$5*MAX(BO142*DCF!L$28,0)-MAX(BO142-BN142,0)/Inputs!$B$17)*DCF!L$6</f>
        <v>13519.515974830438</v>
      </c>
      <c r="CW142" s="15">
        <f ca="1">(BP142*DCF!M$28-DCF!M$5*MAX(BP142*DCF!M$28,0)-MAX(BP142-BO142,0)/Inputs!$B$17)*DCF!M$6</f>
        <v>15638.426769269021</v>
      </c>
      <c r="CX142" s="15">
        <f ca="1">(BQ142*DCF!C$46-DCF!C$5*MAX(BQ142*DCF!C$46,0)-MAX(BQ142-Inputs!$B$20,0)/Inputs!$B$24)*DCF!C$6</f>
        <v>-3287.3947403128354</v>
      </c>
      <c r="CY142" s="15">
        <f ca="1">(BR142*DCF!D$46-DCF!D$5*MAX(BR142*DCF!D$46,0)-MAX(BR142-BQ142,0)/Inputs!$B$24)*DCF!D$6</f>
        <v>-5258.254630781129</v>
      </c>
      <c r="CZ142" s="15">
        <f ca="1">(BS142*DCF!E$46-DCF!E$5*MAX(BS142*DCF!E$46,0)-MAX(BS142-BR142,0)/Inputs!$B$24)*DCF!E$6</f>
        <v>-5803.1797698404644</v>
      </c>
      <c r="DA142" s="15">
        <f ca="1">(BT142*DCF!F$46-DCF!F$5*MAX(BT142*DCF!F$46,0)-MAX(BT142-BS142,0)/Inputs!$B$24)*DCF!F$6</f>
        <v>-1380.994291143521</v>
      </c>
      <c r="DB142" s="15">
        <f ca="1">(BU142*DCF!G$46-DCF!G$5*MAX(BU142*DCF!G$46,0)-MAX(BU142-BT142,0)/Inputs!$B$24)*DCF!G$6</f>
        <v>-8553.7966168941784</v>
      </c>
      <c r="DC142" s="15">
        <f ca="1">(BV142*DCF!H$46-DCF!H$5*MAX(BV142*DCF!H$46,0)-MAX(BV142-BU142,0)/Inputs!$B$24)*DCF!H$6</f>
        <v>-6152.1314310625194</v>
      </c>
      <c r="DD142" s="15">
        <f ca="1">(BW142*DCF!I$46-DCF!I$5*MAX(BW142*DCF!I$46,0)-MAX(BW142-BV142,0)/Inputs!$B$24)*DCF!I$6</f>
        <v>-9197.293320995981</v>
      </c>
      <c r="DE142" s="15">
        <f ca="1">(BX142*DCF!J$46-DCF!J$5*MAX(BX142*DCF!J$46,0)-MAX(BX142-BW142,0)/Inputs!$B$24)*DCF!J$6</f>
        <v>-14656.464440980486</v>
      </c>
      <c r="DF142" s="15">
        <f ca="1">(BY142*DCF!K$46-DCF!K$5*MAX(BY142*DCF!K$46,0)-MAX(BY142-BX142,0)/Inputs!$B$24)*DCF!K$6</f>
        <v>6824.593082139555</v>
      </c>
      <c r="DG142" s="15">
        <f ca="1">(BZ142*DCF!L$46-DCF!L$5*MAX(BZ142*DCF!L$46,0)-MAX(BZ142-BY142,0)/Inputs!$B$24)*DCF!L$6</f>
        <v>-10569.608324727109</v>
      </c>
      <c r="DH142" s="15">
        <f ca="1">(CA142*DCF!M$46-DCF!M$5*MAX(CA142*DCF!M$46,0)-MAX(CA142-BZ142,0)/Inputs!$B$24)*DCF!M$6</f>
        <v>-3516.8671678885939</v>
      </c>
      <c r="DI142" s="15">
        <f ca="1">SUM(CB142:CL142)+BE142*DCF!M$10*(1+Inputs!$B$30)*(1-Inputs!$B$33)*(1-Inputs!$B$30/Inputs!$B$31)/(Inputs!$B$29-Inputs!$B$30)*DCF!M$6</f>
        <v>187969.29797764757</v>
      </c>
      <c r="DJ142" s="15">
        <f ca="1">SUM(CM142:CW142)+BP142*DCF!M$28*(1+Inputs!$B$30)*(1-Inputs!$B$33)*(1-Inputs!$B$30/Inputs!$B$31)/(Inputs!$B$29-Inputs!$B$30)*DCF!M$6</f>
        <v>406181.49996699806</v>
      </c>
      <c r="DK142" s="15">
        <f ca="1">SUM(CX142:DH142)+CA142*DCF!M$46*(1+Inputs!$B$30)*(1-Inputs!$B$33)*(1-Inputs!$B$30/Inputs!$B$31)/(Inputs!$B$29-Inputs!$B$30)*DCF!M$6</f>
        <v>875169.22595082992</v>
      </c>
      <c r="DM142" s="15">
        <f ca="1">DI142+DJ142+DK142+Inputs!$B$34+Inputs!$B$36-Inputs!$B$35</f>
        <v>1546171.0238954755</v>
      </c>
    </row>
    <row r="143" spans="1:117" x14ac:dyDescent="0.75">
      <c r="A143" s="11">
        <v>130</v>
      </c>
      <c r="C143" s="24">
        <f t="shared" ca="1" si="72"/>
        <v>1.3672343927388664</v>
      </c>
      <c r="D143" s="24">
        <f t="shared" ca="1" si="72"/>
        <v>0.28231488112492242</v>
      </c>
      <c r="E143" s="24">
        <f t="shared" ca="1" si="72"/>
        <v>-0.19998560263398255</v>
      </c>
      <c r="F143" s="24">
        <f t="shared" ca="1" si="72"/>
        <v>0.11527072771341909</v>
      </c>
      <c r="G143" s="24">
        <f t="shared" ca="1" si="72"/>
        <v>0.2919038163727265</v>
      </c>
      <c r="H143" s="24">
        <f t="shared" ca="1" si="72"/>
        <v>-2.3572051313858</v>
      </c>
      <c r="I143" s="24">
        <f t="shared" ca="1" si="72"/>
        <v>-1.2320008804783169</v>
      </c>
      <c r="J143" s="24">
        <f t="shared" ca="1" si="72"/>
        <v>1.0524533040506827</v>
      </c>
      <c r="K143" s="24">
        <f t="shared" ca="1" si="72"/>
        <v>-0.44944370143454915</v>
      </c>
      <c r="L143" s="24">
        <f t="shared" ca="1" si="72"/>
        <v>3.3328728266778542</v>
      </c>
      <c r="M143" s="24">
        <f t="shared" ca="1" si="72"/>
        <v>1.8182447532216053</v>
      </c>
      <c r="N143" s="24">
        <f ca="1">SQRT(Inputs!$B$38)*C143+SQRT(1-Inputs!$B$38)*_xlfn.NORM.S.INV(RAND())</f>
        <v>1.101652833526465</v>
      </c>
      <c r="O143" s="24">
        <f ca="1">SQRT(Inputs!$B$38)*D143+SQRT(1-Inputs!$B$38)*_xlfn.NORM.S.INV(RAND())</f>
        <v>2.3978924053563888E-2</v>
      </c>
      <c r="P143" s="24">
        <f ca="1">SQRT(Inputs!$B$38)*E143+SQRT(1-Inputs!$B$38)*_xlfn.NORM.S.INV(RAND())</f>
        <v>1.2827977225441183</v>
      </c>
      <c r="Q143" s="24">
        <f ca="1">SQRT(Inputs!$B$38)*F143+SQRT(1-Inputs!$B$38)*_xlfn.NORM.S.INV(RAND())</f>
        <v>0.49309881178579335</v>
      </c>
      <c r="R143" s="24">
        <f ca="1">SQRT(Inputs!$B$38)*G143+SQRT(1-Inputs!$B$38)*_xlfn.NORM.S.INV(RAND())</f>
        <v>-5.1979205326271094E-2</v>
      </c>
      <c r="S143" s="24">
        <f ca="1">SQRT(Inputs!$B$38)*H143+SQRT(1-Inputs!$B$38)*_xlfn.NORM.S.INV(RAND())</f>
        <v>-1.1529403896130399</v>
      </c>
      <c r="T143" s="24">
        <f ca="1">SQRT(Inputs!$B$38)*I143+SQRT(1-Inputs!$B$38)*_xlfn.NORM.S.INV(RAND())</f>
        <v>-0.55639466091972378</v>
      </c>
      <c r="U143" s="24">
        <f ca="1">SQRT(Inputs!$B$38)*J143+SQRT(1-Inputs!$B$38)*_xlfn.NORM.S.INV(RAND())</f>
        <v>2.3742648913658377</v>
      </c>
      <c r="V143" s="24">
        <f ca="1">SQRT(Inputs!$B$38)*K143+SQRT(1-Inputs!$B$38)*_xlfn.NORM.S.INV(RAND())</f>
        <v>1.3597455823615299</v>
      </c>
      <c r="W143" s="24">
        <f ca="1">SQRT(Inputs!$B$38)*L143+SQRT(1-Inputs!$B$38)*_xlfn.NORM.S.INV(RAND())</f>
        <v>2.2097966608626409</v>
      </c>
      <c r="X143" s="24">
        <f ca="1">SQRT(Inputs!$B$38)*M143+SQRT(1-Inputs!$B$38)*_xlfn.NORM.S.INV(RAND())</f>
        <v>0.98666247622919223</v>
      </c>
      <c r="Y143" s="24">
        <f ca="1">SQRT(Inputs!$B$38)*C143+SQRT(1-Inputs!$B$38)*_xlfn.NORM.S.INV(RAND())</f>
        <v>1.8094702837222711</v>
      </c>
      <c r="Z143" s="24">
        <f ca="1">SQRT(Inputs!$B$38)*D143+SQRT(1-Inputs!$B$38)*_xlfn.NORM.S.INV(RAND())</f>
        <v>-4.4729916918552798E-2</v>
      </c>
      <c r="AA143" s="24">
        <f ca="1">SQRT(Inputs!$B$38)*E143+SQRT(1-Inputs!$B$38)*_xlfn.NORM.S.INV(RAND())</f>
        <v>-0.57507907667991776</v>
      </c>
      <c r="AB143" s="24">
        <f ca="1">SQRT(Inputs!$B$38)*F143+SQRT(1-Inputs!$B$38)*_xlfn.NORM.S.INV(RAND())</f>
        <v>0.30531608939566468</v>
      </c>
      <c r="AC143" s="24">
        <f ca="1">SQRT(Inputs!$B$38)*G143+SQRT(1-Inputs!$B$38)*_xlfn.NORM.S.INV(RAND())</f>
        <v>-0.26040444158319398</v>
      </c>
      <c r="AD143" s="24">
        <f ca="1">SQRT(Inputs!$B$38)*H143+SQRT(1-Inputs!$B$38)*_xlfn.NORM.S.INV(RAND())</f>
        <v>-0.92903895435609796</v>
      </c>
      <c r="AE143" s="24">
        <f ca="1">SQRT(Inputs!$B$38)*I143+SQRT(1-Inputs!$B$38)*_xlfn.NORM.S.INV(RAND())</f>
        <v>-0.76779605796551509</v>
      </c>
      <c r="AF143" s="24">
        <f ca="1">SQRT(Inputs!$B$38)*J143+SQRT(1-Inputs!$B$38)*_xlfn.NORM.S.INV(RAND())</f>
        <v>-0.75637680631428761</v>
      </c>
      <c r="AG143" s="24">
        <f ca="1">SQRT(Inputs!$B$38)*K143+SQRT(1-Inputs!$B$38)*_xlfn.NORM.S.INV(RAND())</f>
        <v>-2.8186781353317794</v>
      </c>
      <c r="AH143" s="24">
        <f ca="1">SQRT(Inputs!$B$38)*L143+SQRT(1-Inputs!$B$38)*_xlfn.NORM.S.INV(RAND())</f>
        <v>0.84354198769455779</v>
      </c>
      <c r="AI143" s="24">
        <f ca="1">SQRT(Inputs!$B$38)*M143+SQRT(1-Inputs!$B$38)*_xlfn.NORM.S.INV(RAND())</f>
        <v>0.77196589107859626</v>
      </c>
      <c r="AJ143" s="24">
        <f ca="1">SQRT(Inputs!$B$38)*C143+SQRT(1-Inputs!$B$38)*_xlfn.NORM.S.INV(RAND())</f>
        <v>0.85977883373026043</v>
      </c>
      <c r="AK143" s="24">
        <f ca="1">SQRT(Inputs!$B$38)*D143+SQRT(1-Inputs!$B$38)*_xlfn.NORM.S.INV(RAND())</f>
        <v>0.51437070699311871</v>
      </c>
      <c r="AL143" s="24">
        <f ca="1">SQRT(Inputs!$B$38)*E143+SQRT(1-Inputs!$B$38)*_xlfn.NORM.S.INV(RAND())</f>
        <v>0.25766874907054182</v>
      </c>
      <c r="AM143" s="24">
        <f ca="1">SQRT(Inputs!$B$38)*F143+SQRT(1-Inputs!$B$38)*_xlfn.NORM.S.INV(RAND())</f>
        <v>-8.7640338077209473E-2</v>
      </c>
      <c r="AN143" s="24">
        <f ca="1">SQRT(Inputs!$B$38)*G143+SQRT(1-Inputs!$B$38)*_xlfn.NORM.S.INV(RAND())</f>
        <v>2.2311541892861375</v>
      </c>
      <c r="AO143" s="24">
        <f ca="1">SQRT(Inputs!$B$38)*H143+SQRT(1-Inputs!$B$38)*_xlfn.NORM.S.INV(RAND())</f>
        <v>-2.0337424504844126</v>
      </c>
      <c r="AP143" s="24">
        <f ca="1">SQRT(Inputs!$B$38)*I143+SQRT(1-Inputs!$B$38)*_xlfn.NORM.S.INV(RAND())</f>
        <v>0.1121304233940239</v>
      </c>
      <c r="AQ143" s="24">
        <f ca="1">SQRT(Inputs!$B$38)*J143+SQRT(1-Inputs!$B$38)*_xlfn.NORM.S.INV(RAND())</f>
        <v>1.0464985260545556</v>
      </c>
      <c r="AR143" s="24">
        <f ca="1">SQRT(Inputs!$B$38)*K143+SQRT(1-Inputs!$B$38)*_xlfn.NORM.S.INV(RAND())</f>
        <v>-0.20390103307308641</v>
      </c>
      <c r="AS143" s="24">
        <f ca="1">SQRT(Inputs!$B$38)*L143+SQRT(1-Inputs!$B$38)*_xlfn.NORM.S.INV(RAND())</f>
        <v>1.3086283601572442</v>
      </c>
      <c r="AT143" s="24">
        <f ca="1">SQRT(Inputs!$B$38)*M143+SQRT(1-Inputs!$B$38)*_xlfn.NORM.S.INV(RAND())</f>
        <v>-0.50622491330747521</v>
      </c>
      <c r="AU143" s="15">
        <f ca="1">Inputs!$B$6*EXP($B$8-0.5*C$5^2+C$5*N143)</f>
        <v>5930.9539544678209</v>
      </c>
      <c r="AV143" s="15">
        <f t="shared" ca="1" si="73"/>
        <v>7244.8699147734669</v>
      </c>
      <c r="AW143" s="15">
        <f t="shared" ca="1" si="74"/>
        <v>10502.512275187944</v>
      </c>
      <c r="AX143" s="15">
        <f t="shared" ca="1" si="75"/>
        <v>13637.273308786638</v>
      </c>
      <c r="AY143" s="15">
        <f t="shared" ca="1" si="76"/>
        <v>16565.273709482488</v>
      </c>
      <c r="AZ143" s="15">
        <f t="shared" ca="1" si="77"/>
        <v>17844.161612808326</v>
      </c>
      <c r="BA143" s="15">
        <f t="shared" ca="1" si="78"/>
        <v>20601.410389501882</v>
      </c>
      <c r="BB143" s="15">
        <f t="shared" ca="1" si="79"/>
        <v>31995.952665863329</v>
      </c>
      <c r="BC143" s="15">
        <f t="shared" ca="1" si="80"/>
        <v>44683.244272122167</v>
      </c>
      <c r="BD143" s="15">
        <f t="shared" ca="1" si="81"/>
        <v>67309.843437025542</v>
      </c>
      <c r="BE143" s="15">
        <f t="shared" ca="1" si="82"/>
        <v>90234.902064898648</v>
      </c>
      <c r="BF143" s="15">
        <f ca="1">Inputs!$B$13*EXP($B$9-0.5*C$6^2+C$6*Y143)</f>
        <v>19799.115336410763</v>
      </c>
      <c r="BG143" s="15">
        <f t="shared" ca="1" si="83"/>
        <v>23935.911979637691</v>
      </c>
      <c r="BH143" s="15">
        <f t="shared" ca="1" si="84"/>
        <v>26584.733963352428</v>
      </c>
      <c r="BI143" s="15">
        <f t="shared" ca="1" si="85"/>
        <v>34109.580622847345</v>
      </c>
      <c r="BJ143" s="15">
        <f t="shared" ca="1" si="86"/>
        <v>40275.601705939538</v>
      </c>
      <c r="BK143" s="15">
        <f t="shared" ca="1" si="87"/>
        <v>43557.791939485345</v>
      </c>
      <c r="BL143" s="15">
        <f t="shared" ca="1" si="88"/>
        <v>48437.985746365215</v>
      </c>
      <c r="BM143" s="15">
        <f t="shared" ca="1" si="89"/>
        <v>54200.920904759005</v>
      </c>
      <c r="BN143" s="15">
        <f t="shared" ca="1" si="90"/>
        <v>47552.364599476525</v>
      </c>
      <c r="BO143" s="15">
        <f t="shared" ca="1" si="91"/>
        <v>64535.909815441504</v>
      </c>
      <c r="BP143" s="15">
        <f t="shared" ca="1" si="92"/>
        <v>86691.634162794173</v>
      </c>
      <c r="BQ143" s="15">
        <f ca="1">Inputs!$B$20*EXP($B$10-0.5*C$7^2+C$7*AJ143)</f>
        <v>5818.9630441419458</v>
      </c>
      <c r="BR143" s="15">
        <f t="shared" ca="1" si="93"/>
        <v>9296.6809404616761</v>
      </c>
      <c r="BS143" s="15">
        <f t="shared" ca="1" si="94"/>
        <v>13708.662846248308</v>
      </c>
      <c r="BT143" s="15">
        <f t="shared" ca="1" si="95"/>
        <v>18471.666532511303</v>
      </c>
      <c r="BU143" s="15">
        <f t="shared" ca="1" si="96"/>
        <v>43923.321940589529</v>
      </c>
      <c r="BV143" s="15">
        <f t="shared" ca="1" si="97"/>
        <v>38647.28515132083</v>
      </c>
      <c r="BW143" s="15">
        <f t="shared" ca="1" si="98"/>
        <v>55225.300986105416</v>
      </c>
      <c r="BX143" s="15">
        <f t="shared" ca="1" si="99"/>
        <v>95271.6412180802</v>
      </c>
      <c r="BY143" s="15">
        <f t="shared" ca="1" si="100"/>
        <v>128384.33212488006</v>
      </c>
      <c r="BZ143" s="15">
        <f t="shared" ca="1" si="101"/>
        <v>229134.94852955715</v>
      </c>
      <c r="CA143" s="15">
        <f t="shared" ca="1" si="102"/>
        <v>294175.2926446654</v>
      </c>
      <c r="CB143" s="15">
        <f ca="1">(AU143*DCF!C$10-DCF!C$5*MAX(AU143*DCF!C$10,0)-MAX(AU143-Inputs!$B$6,0)/Inputs!$B$10)*DCF!C$6</f>
        <v>1036.1671962968514</v>
      </c>
      <c r="CC143" s="15">
        <f ca="1">(AV143*DCF!D$10-DCF!D$5*MAX(AV143*DCF!D$10,0)-MAX(AV143-AU143,0)/Inputs!$B$10)*DCF!D$6</f>
        <v>1445.5239400464975</v>
      </c>
      <c r="CD143" s="15">
        <f ca="1">(AW143*DCF!E$10-DCF!E$5*MAX(AW143*DCF!E$10,0)-MAX(AW143-AV143,0)/Inputs!$B$10)*DCF!E$6</f>
        <v>1691.1069344165269</v>
      </c>
      <c r="CE143" s="15">
        <f ca="1">(AX143*DCF!F$10-DCF!F$5*MAX(AX143*DCF!F$10,0)-MAX(AX143-AW143,0)/Inputs!$B$10)*DCF!F$6</f>
        <v>2324.7289785634944</v>
      </c>
      <c r="CF143" s="15">
        <f ca="1">(AY143*DCF!G$10-DCF!G$5*MAX(AY143*DCF!G$10,0)-MAX(AY143-AX143,0)/Inputs!$B$10)*DCF!G$6</f>
        <v>2850.2942082781569</v>
      </c>
      <c r="CG143" s="15">
        <f ca="1">(AZ143*DCF!H$10-DCF!H$5*MAX(AZ143*DCF!H$10,0)-MAX(AZ143-AY143,0)/Inputs!$B$10)*DCF!H$6</f>
        <v>3237.3673020888555</v>
      </c>
      <c r="CH143" s="15">
        <f ca="1">(BA143*DCF!I$10-DCF!I$5*MAX(BA143*DCF!I$10,0)-MAX(BA143-AZ143,0)/Inputs!$B$10)*DCF!I$6</f>
        <v>3310.8407317763881</v>
      </c>
      <c r="CI143" s="15">
        <f ca="1">(BB143*DCF!J$10-DCF!J$5*MAX(BB143*DCF!J$10,0)-MAX(BB143-BA143,0)/Inputs!$B$10)*DCF!J$6</f>
        <v>3763.9246034526263</v>
      </c>
      <c r="CJ143" s="15">
        <f ca="1">(BC143*DCF!K$10-DCF!K$5*MAX(BC143*DCF!K$10,0)-MAX(BC143-BB143,0)/Inputs!$B$10)*DCF!K$6</f>
        <v>5417.2570219668087</v>
      </c>
      <c r="CK143" s="15">
        <f ca="1">(BD143*DCF!L$10-DCF!L$5*MAX(BD143*DCF!L$10,0)-MAX(BD143-BC143,0)/Inputs!$B$10)*DCF!L$6</f>
        <v>7225.6187234817407</v>
      </c>
      <c r="CL143" s="15">
        <f ca="1">(BE143*DCF!M$10-DCF!M$5*MAX(BE143*DCF!M$10,0)-MAX(BE143-BD143,0)/Inputs!$B$10)*DCF!M$6</f>
        <v>9994.6685785581103</v>
      </c>
      <c r="CM143" s="15">
        <f ca="1">(BF143*DCF!C$28-DCF!C$5*MAX(BF143*DCF!C$28,0)-MAX(BF143-Inputs!$B$13,0)/Inputs!$B$17)*DCF!C$6</f>
        <v>4099.8083457453831</v>
      </c>
      <c r="CN143" s="15">
        <f ca="1">(BG143*DCF!D$28-DCF!D$5*MAX(BG143*DCF!D$28,0)-MAX(BG143-BF143,0)/Inputs!$B$17)*DCF!D$6</f>
        <v>6167.1097367708435</v>
      </c>
      <c r="CO143" s="15">
        <f ca="1">(BH143*DCF!E$28-DCF!E$5*MAX(BH143*DCF!E$28,0)-MAX(BH143-BG143,0)/Inputs!$B$17)*DCF!E$6</f>
        <v>7007.2236854508919</v>
      </c>
      <c r="CP143" s="15">
        <f ca="1">(BI143*DCF!F$28-DCF!F$5*MAX(BI143*DCF!F$28,0)-MAX(BI143-BH143,0)/Inputs!$B$17)*DCF!F$6</f>
        <v>7889.8353896951303</v>
      </c>
      <c r="CQ143" s="15">
        <f ca="1">(BJ143*DCF!G$28-DCF!G$5*MAX(BJ143*DCF!G$28,0)-MAX(BJ143-BI143,0)/Inputs!$B$17)*DCF!G$6</f>
        <v>9412.7465993901969</v>
      </c>
      <c r="CR143" s="15">
        <f ca="1">(BK143*DCF!H$28-DCF!H$5*MAX(BK143*DCF!H$28,0)-MAX(BK143-BJ143,0)/Inputs!$B$17)*DCF!H$6</f>
        <v>10262.362255533011</v>
      </c>
      <c r="CS143" s="15">
        <f ca="1">(BL143*DCF!I$28-DCF!I$5*MAX(BL143*DCF!I$28,0)-MAX(BL143-BK143,0)/Inputs!$B$17)*DCF!I$6</f>
        <v>10689.88203466473</v>
      </c>
      <c r="CT143" s="15">
        <f ca="1">(BM143*DCF!J$28-DCF!J$5*MAX(BM143*DCF!J$28,0)-MAX(BM143-BL143,0)/Inputs!$B$17)*DCF!J$6</f>
        <v>11327.186802772809</v>
      </c>
      <c r="CU143" s="15">
        <f ca="1">(BN143*DCF!K$28-DCF!K$5*MAX(BN143*DCF!K$28,0)-MAX(BN143-BM143,0)/Inputs!$B$17)*DCF!K$6</f>
        <v>10042.262092778526</v>
      </c>
      <c r="CV143" s="15">
        <f ca="1">(BO143*DCF!L$28-DCF!L$5*MAX(BO143*DCF!L$28,0)-MAX(BO143-BN143,0)/Inputs!$B$17)*DCF!L$6</f>
        <v>10954.552147765282</v>
      </c>
      <c r="CW143" s="15">
        <f ca="1">(BP143*DCF!M$28-DCF!M$5*MAX(BP143*DCF!M$28,0)-MAX(BP143-BO143,0)/Inputs!$B$17)*DCF!M$6</f>
        <v>13995.185384163195</v>
      </c>
      <c r="CX143" s="15">
        <f ca="1">(BQ143*DCF!C$46-DCF!C$5*MAX(BQ143*DCF!C$46,0)-MAX(BQ143-Inputs!$B$20,0)/Inputs!$B$24)*DCF!C$6</f>
        <v>-2553.0921783893386</v>
      </c>
      <c r="CY143" s="15">
        <f ca="1">(BR143*DCF!D$46-DCF!D$5*MAX(BR143*DCF!D$46,0)-MAX(BR143-BQ143,0)/Inputs!$B$24)*DCF!D$6</f>
        <v>-3070.6399938148484</v>
      </c>
      <c r="CZ143" s="15">
        <f ca="1">(BS143*DCF!E$46-DCF!E$5*MAX(BS143*DCF!E$46,0)-MAX(BS143-BR143,0)/Inputs!$B$24)*DCF!E$6</f>
        <v>-3360.1550574619814</v>
      </c>
      <c r="DA143" s="15">
        <f ca="1">(BT143*DCF!F$46-DCF!F$5*MAX(BT143*DCF!F$46,0)-MAX(BT143-BS143,0)/Inputs!$B$24)*DCF!F$6</f>
        <v>-3079.583755882913</v>
      </c>
      <c r="DB143" s="15">
        <f ca="1">(BU143*DCF!G$46-DCF!G$5*MAX(BU143*DCF!G$46,0)-MAX(BU143-BT143,0)/Inputs!$B$24)*DCF!G$6</f>
        <v>-10038.927784161277</v>
      </c>
      <c r="DC143" s="15">
        <f ca="1">(BV143*DCF!H$46-DCF!H$5*MAX(BV143*DCF!H$46,0)-MAX(BV143-BU143,0)/Inputs!$B$24)*DCF!H$6</f>
        <v>0</v>
      </c>
      <c r="DD143" s="15">
        <f ca="1">(BW143*DCF!I$46-DCF!I$5*MAX(BW143*DCF!I$46,0)-MAX(BW143-BV143,0)/Inputs!$B$24)*DCF!I$6</f>
        <v>-3483.4572865402602</v>
      </c>
      <c r="DE143" s="15">
        <f ca="1">(BX143*DCF!J$46-DCF!J$5*MAX(BX143*DCF!J$46,0)-MAX(BX143-BW143,0)/Inputs!$B$24)*DCF!J$6</f>
        <v>-6623.2533508974675</v>
      </c>
      <c r="DF143" s="15">
        <f ca="1">(BY143*DCF!K$46-DCF!K$5*MAX(BY143*DCF!K$46,0)-MAX(BY143-BX143,0)/Inputs!$B$24)*DCF!K$6</f>
        <v>-777.98613143977684</v>
      </c>
      <c r="DG143" s="15">
        <f ca="1">(BZ143*DCF!L$46-DCF!L$5*MAX(BZ143*DCF!L$46,0)-MAX(BZ143-BY143,0)/Inputs!$B$24)*DCF!L$6</f>
        <v>-6961.1595731442485</v>
      </c>
      <c r="DH143" s="15">
        <f ca="1">(CA143*DCF!M$46-DCF!M$5*MAX(CA143*DCF!M$46,0)-MAX(CA143-BZ143,0)/Inputs!$B$24)*DCF!M$6</f>
        <v>9465.101053968021</v>
      </c>
      <c r="DI143" s="15">
        <f ca="1">SUM(CB143:CL143)+BE143*DCF!M$10*(1+Inputs!$B$30)*(1-Inputs!$B$33)*(1-Inputs!$B$30/Inputs!$B$31)/(Inputs!$B$29-Inputs!$B$30)*DCF!M$6</f>
        <v>293422.42389858945</v>
      </c>
      <c r="DJ143" s="15">
        <f ca="1">SUM(CM143:CW143)+BP143*DCF!M$28*(1+Inputs!$B$30)*(1-Inputs!$B$33)*(1-Inputs!$B$30/Inputs!$B$31)/(Inputs!$B$29-Inputs!$B$30)*DCF!M$6</f>
        <v>423533.44014571572</v>
      </c>
      <c r="DK143" s="15">
        <f ca="1">SUM(CX143:DH143)+CA143*DCF!M$46*(1+Inputs!$B$30)*(1-Inputs!$B$33)*(1-Inputs!$B$30/Inputs!$B$31)/(Inputs!$B$29-Inputs!$B$30)*DCF!M$6</f>
        <v>424346.69566203072</v>
      </c>
      <c r="DM143" s="15">
        <f ca="1">DI143+DJ143+DK143+Inputs!$B$34+Inputs!$B$36-Inputs!$B$35</f>
        <v>1218153.5597063359</v>
      </c>
    </row>
    <row r="144" spans="1:117" x14ac:dyDescent="0.75">
      <c r="A144" s="11">
        <v>131</v>
      </c>
      <c r="C144" s="24">
        <f t="shared" ref="C144:M153" ca="1" si="103">_xlfn.NORM.S.INV(RAND())</f>
        <v>-0.29303374347241928</v>
      </c>
      <c r="D144" s="24">
        <f t="shared" ca="1" si="103"/>
        <v>1.0363856301959899</v>
      </c>
      <c r="E144" s="24">
        <f t="shared" ca="1" si="103"/>
        <v>-0.63980182103435568</v>
      </c>
      <c r="F144" s="24">
        <f t="shared" ca="1" si="103"/>
        <v>-1.1485069667462511</v>
      </c>
      <c r="G144" s="24">
        <f t="shared" ca="1" si="103"/>
        <v>-0.67473569260458643</v>
      </c>
      <c r="H144" s="24">
        <f t="shared" ca="1" si="103"/>
        <v>-8.2778239816471144E-2</v>
      </c>
      <c r="I144" s="24">
        <f t="shared" ca="1" si="103"/>
        <v>0.44024685722644313</v>
      </c>
      <c r="J144" s="24">
        <f t="shared" ca="1" si="103"/>
        <v>-1.2527970111929476</v>
      </c>
      <c r="K144" s="24">
        <f t="shared" ca="1" si="103"/>
        <v>0.2435370767188712</v>
      </c>
      <c r="L144" s="24">
        <f t="shared" ca="1" si="103"/>
        <v>-1.489939996209509</v>
      </c>
      <c r="M144" s="24">
        <f t="shared" ca="1" si="103"/>
        <v>-0.95817603245843486</v>
      </c>
      <c r="N144" s="24">
        <f ca="1">SQRT(Inputs!$B$38)*C144+SQRT(1-Inputs!$B$38)*_xlfn.NORM.S.INV(RAND())</f>
        <v>1.0457325879145285</v>
      </c>
      <c r="O144" s="24">
        <f ca="1">SQRT(Inputs!$B$38)*D144+SQRT(1-Inputs!$B$38)*_xlfn.NORM.S.INV(RAND())</f>
        <v>-0.27351440735997923</v>
      </c>
      <c r="P144" s="24">
        <f ca="1">SQRT(Inputs!$B$38)*E144+SQRT(1-Inputs!$B$38)*_xlfn.NORM.S.INV(RAND())</f>
        <v>0.28475811649371385</v>
      </c>
      <c r="Q144" s="24">
        <f ca="1">SQRT(Inputs!$B$38)*F144+SQRT(1-Inputs!$B$38)*_xlfn.NORM.S.INV(RAND())</f>
        <v>-2.1348166018855284</v>
      </c>
      <c r="R144" s="24">
        <f ca="1">SQRT(Inputs!$B$38)*G144+SQRT(1-Inputs!$B$38)*_xlfn.NORM.S.INV(RAND())</f>
        <v>-0.56034051259609396</v>
      </c>
      <c r="S144" s="24">
        <f ca="1">SQRT(Inputs!$B$38)*H144+SQRT(1-Inputs!$B$38)*_xlfn.NORM.S.INV(RAND())</f>
        <v>-8.3420198759397282E-2</v>
      </c>
      <c r="T144" s="24">
        <f ca="1">SQRT(Inputs!$B$38)*I144+SQRT(1-Inputs!$B$38)*_xlfn.NORM.S.INV(RAND())</f>
        <v>0.24251855313221191</v>
      </c>
      <c r="U144" s="24">
        <f ca="1">SQRT(Inputs!$B$38)*J144+SQRT(1-Inputs!$B$38)*_xlfn.NORM.S.INV(RAND())</f>
        <v>-0.36657239837403616</v>
      </c>
      <c r="V144" s="24">
        <f ca="1">SQRT(Inputs!$B$38)*K144+SQRT(1-Inputs!$B$38)*_xlfn.NORM.S.INV(RAND())</f>
        <v>-0.2050540894187195</v>
      </c>
      <c r="W144" s="24">
        <f ca="1">SQRT(Inputs!$B$38)*L144+SQRT(1-Inputs!$B$38)*_xlfn.NORM.S.INV(RAND())</f>
        <v>-0.6007640076333165</v>
      </c>
      <c r="X144" s="24">
        <f ca="1">SQRT(Inputs!$B$38)*M144+SQRT(1-Inputs!$B$38)*_xlfn.NORM.S.INV(RAND())</f>
        <v>-0.69751616963297747</v>
      </c>
      <c r="Y144" s="24">
        <f ca="1">SQRT(Inputs!$B$38)*C144+SQRT(1-Inputs!$B$38)*_xlfn.NORM.S.INV(RAND())</f>
        <v>1.7499971486807403E-2</v>
      </c>
      <c r="Z144" s="24">
        <f ca="1">SQRT(Inputs!$B$38)*D144+SQRT(1-Inputs!$B$38)*_xlfn.NORM.S.INV(RAND())</f>
        <v>0.36518266199439242</v>
      </c>
      <c r="AA144" s="24">
        <f ca="1">SQRT(Inputs!$B$38)*E144+SQRT(1-Inputs!$B$38)*_xlfn.NORM.S.INV(RAND())</f>
        <v>9.2902199322482726E-2</v>
      </c>
      <c r="AB144" s="24">
        <f ca="1">SQRT(Inputs!$B$38)*F144+SQRT(1-Inputs!$B$38)*_xlfn.NORM.S.INV(RAND())</f>
        <v>-1.5558132807391762</v>
      </c>
      <c r="AC144" s="24">
        <f ca="1">SQRT(Inputs!$B$38)*G144+SQRT(1-Inputs!$B$38)*_xlfn.NORM.S.INV(RAND())</f>
        <v>-3.6337332206253292E-2</v>
      </c>
      <c r="AD144" s="24">
        <f ca="1">SQRT(Inputs!$B$38)*H144+SQRT(1-Inputs!$B$38)*_xlfn.NORM.S.INV(RAND())</f>
        <v>-0.99257229987811135</v>
      </c>
      <c r="AE144" s="24">
        <f ca="1">SQRT(Inputs!$B$38)*I144+SQRT(1-Inputs!$B$38)*_xlfn.NORM.S.INV(RAND())</f>
        <v>0.46136578664541866</v>
      </c>
      <c r="AF144" s="24">
        <f ca="1">SQRT(Inputs!$B$38)*J144+SQRT(1-Inputs!$B$38)*_xlfn.NORM.S.INV(RAND())</f>
        <v>-0.53970182447821735</v>
      </c>
      <c r="AG144" s="24">
        <f ca="1">SQRT(Inputs!$B$38)*K144+SQRT(1-Inputs!$B$38)*_xlfn.NORM.S.INV(RAND())</f>
        <v>1.197362343461136</v>
      </c>
      <c r="AH144" s="24">
        <f ca="1">SQRT(Inputs!$B$38)*L144+SQRT(1-Inputs!$B$38)*_xlfn.NORM.S.INV(RAND())</f>
        <v>-0.13328286445152804</v>
      </c>
      <c r="AI144" s="24">
        <f ca="1">SQRT(Inputs!$B$38)*M144+SQRT(1-Inputs!$B$38)*_xlfn.NORM.S.INV(RAND())</f>
        <v>-0.90936348419992186</v>
      </c>
      <c r="AJ144" s="24">
        <f ca="1">SQRT(Inputs!$B$38)*C144+SQRT(1-Inputs!$B$38)*_xlfn.NORM.S.INV(RAND())</f>
        <v>1.3755716094197916</v>
      </c>
      <c r="AK144" s="24">
        <f ca="1">SQRT(Inputs!$B$38)*D144+SQRT(1-Inputs!$B$38)*_xlfn.NORM.S.INV(RAND())</f>
        <v>0.42095488677358117</v>
      </c>
      <c r="AL144" s="24">
        <f ca="1">SQRT(Inputs!$B$38)*E144+SQRT(1-Inputs!$B$38)*_xlfn.NORM.S.INV(RAND())</f>
        <v>-0.23637128801432661</v>
      </c>
      <c r="AM144" s="24">
        <f ca="1">SQRT(Inputs!$B$38)*F144+SQRT(1-Inputs!$B$38)*_xlfn.NORM.S.INV(RAND())</f>
        <v>-2.1453881929762546</v>
      </c>
      <c r="AN144" s="24">
        <f ca="1">SQRT(Inputs!$B$38)*G144+SQRT(1-Inputs!$B$38)*_xlfn.NORM.S.INV(RAND())</f>
        <v>-0.3567453382226532</v>
      </c>
      <c r="AO144" s="24">
        <f ca="1">SQRT(Inputs!$B$38)*H144+SQRT(1-Inputs!$B$38)*_xlfn.NORM.S.INV(RAND())</f>
        <v>-1.580488205735063E-2</v>
      </c>
      <c r="AP144" s="24">
        <f ca="1">SQRT(Inputs!$B$38)*I144+SQRT(1-Inputs!$B$38)*_xlfn.NORM.S.INV(RAND())</f>
        <v>1.0739194120577378</v>
      </c>
      <c r="AQ144" s="24">
        <f ca="1">SQRT(Inputs!$B$38)*J144+SQRT(1-Inputs!$B$38)*_xlfn.NORM.S.INV(RAND())</f>
        <v>1.3734791969259743</v>
      </c>
      <c r="AR144" s="24">
        <f ca="1">SQRT(Inputs!$B$38)*K144+SQRT(1-Inputs!$B$38)*_xlfn.NORM.S.INV(RAND())</f>
        <v>2.160531053290859</v>
      </c>
      <c r="AS144" s="24">
        <f ca="1">SQRT(Inputs!$B$38)*L144+SQRT(1-Inputs!$B$38)*_xlfn.NORM.S.INV(RAND())</f>
        <v>0.66966662781531916</v>
      </c>
      <c r="AT144" s="24">
        <f ca="1">SQRT(Inputs!$B$38)*M144+SQRT(1-Inputs!$B$38)*_xlfn.NORM.S.INV(RAND())</f>
        <v>-0.95257966003268002</v>
      </c>
      <c r="AU144" s="15">
        <f ca="1">Inputs!$B$6*EXP($B$8-0.5*C$5^2+C$5*N144)</f>
        <v>5877.5093201305654</v>
      </c>
      <c r="AV144" s="15">
        <f t="shared" ca="1" si="73"/>
        <v>6872.3120835293403</v>
      </c>
      <c r="AW144" s="15">
        <f t="shared" ca="1" si="74"/>
        <v>8707.6741795580729</v>
      </c>
      <c r="AX144" s="15">
        <f t="shared" ca="1" si="75"/>
        <v>8142.3910513533792</v>
      </c>
      <c r="AY144" s="15">
        <f t="shared" ca="1" si="76"/>
        <v>9320.4903174453757</v>
      </c>
      <c r="AZ144" s="15">
        <f t="shared" ca="1" si="77"/>
        <v>11294.975672428371</v>
      </c>
      <c r="BA144" s="15">
        <f t="shared" ca="1" si="78"/>
        <v>14177.485458961757</v>
      </c>
      <c r="BB144" s="15">
        <f t="shared" ca="1" si="79"/>
        <v>16731.639674114787</v>
      </c>
      <c r="BC144" s="15">
        <f t="shared" ca="1" si="80"/>
        <v>20090.373040189141</v>
      </c>
      <c r="BD144" s="15">
        <f t="shared" ca="1" si="81"/>
        <v>23267.720095520664</v>
      </c>
      <c r="BE144" s="15">
        <f t="shared" ca="1" si="82"/>
        <v>26756.602851545049</v>
      </c>
      <c r="BF144" s="15">
        <f ca="1">Inputs!$B$13*EXP($B$9-0.5*C$6^2+C$6*Y144)</f>
        <v>13879.088475273684</v>
      </c>
      <c r="BG144" s="15">
        <f t="shared" ca="1" si="83"/>
        <v>18067.051512784907</v>
      </c>
      <c r="BH144" s="15">
        <f t="shared" ca="1" si="84"/>
        <v>22417.384949413463</v>
      </c>
      <c r="BI144" s="15">
        <f t="shared" ca="1" si="85"/>
        <v>21598.284201696813</v>
      </c>
      <c r="BJ144" s="15">
        <f t="shared" ca="1" si="86"/>
        <v>26339.763478039789</v>
      </c>
      <c r="BK144" s="15">
        <f t="shared" ca="1" si="87"/>
        <v>28240.943294158365</v>
      </c>
      <c r="BL144" s="15">
        <f t="shared" ca="1" si="88"/>
        <v>36827.970981352664</v>
      </c>
      <c r="BM144" s="15">
        <f t="shared" ca="1" si="89"/>
        <v>42333.901136390166</v>
      </c>
      <c r="BN144" s="15">
        <f t="shared" ca="1" si="90"/>
        <v>60098.658411063669</v>
      </c>
      <c r="BO144" s="15">
        <f t="shared" ca="1" si="91"/>
        <v>72808.409457283793</v>
      </c>
      <c r="BP144" s="15">
        <f t="shared" ca="1" si="92"/>
        <v>80840.534963430691</v>
      </c>
      <c r="BQ144" s="15">
        <f ca="1">Inputs!$B$20*EXP($B$10-0.5*C$7^2+C$7*AJ144)</f>
        <v>6987.0947685418478</v>
      </c>
      <c r="BR144" s="15">
        <f t="shared" ca="1" si="93"/>
        <v>10836.642541027901</v>
      </c>
      <c r="BS144" s="15">
        <f t="shared" ca="1" si="94"/>
        <v>13865.642153812321</v>
      </c>
      <c r="BT144" s="15">
        <f t="shared" ca="1" si="95"/>
        <v>10889.624424416184</v>
      </c>
      <c r="BU144" s="15">
        <f t="shared" ca="1" si="96"/>
        <v>13843.615786598379</v>
      </c>
      <c r="BV144" s="15">
        <f t="shared" ca="1" si="97"/>
        <v>19192.003092393061</v>
      </c>
      <c r="BW144" s="15">
        <f t="shared" ca="1" si="98"/>
        <v>33615.936828424441</v>
      </c>
      <c r="BX144" s="15">
        <f t="shared" ca="1" si="99"/>
        <v>61921.188509025415</v>
      </c>
      <c r="BY144" s="15">
        <f t="shared" ca="1" si="100"/>
        <v>131175.07776132959</v>
      </c>
      <c r="BZ144" s="15">
        <f t="shared" ca="1" si="101"/>
        <v>208169.54977209424</v>
      </c>
      <c r="CA144" s="15">
        <f t="shared" ca="1" si="102"/>
        <v>246879.40983715557</v>
      </c>
      <c r="CB144" s="15">
        <f ca="1">(AU144*DCF!C$10-DCF!C$5*MAX(AU144*DCF!C$10,0)-MAX(AU144-Inputs!$B$6,0)/Inputs!$B$10)*DCF!C$6</f>
        <v>1036.5482660656917</v>
      </c>
      <c r="CC144" s="15">
        <f ca="1">(AV144*DCF!D$10-DCF!D$5*MAX(AV144*DCF!D$10,0)-MAX(AV144-AU144,0)/Inputs!$B$10)*DCF!D$6</f>
        <v>1432.5228939572723</v>
      </c>
      <c r="CD144" s="15">
        <f ca="1">(AW144*DCF!E$10-DCF!E$5*MAX(AW144*DCF!E$10,0)-MAX(AW144-AV144,0)/Inputs!$B$10)*DCF!E$6</f>
        <v>1597.063804104552</v>
      </c>
      <c r="CE144" s="15">
        <f ca="1">(AX144*DCF!F$10-DCF!F$5*MAX(AX144*DCF!F$10,0)-MAX(AX144-AW144,0)/Inputs!$B$10)*DCF!F$6</f>
        <v>1777.4709901183696</v>
      </c>
      <c r="CF144" s="15">
        <f ca="1">(AY144*DCF!G$10-DCF!G$5*MAX(AY144*DCF!G$10,0)-MAX(AY144-AX144,0)/Inputs!$B$10)*DCF!G$6</f>
        <v>1693.9413746680807</v>
      </c>
      <c r="CG144" s="15">
        <f ca="1">(AZ144*DCF!H$10-DCF!H$5*MAX(AZ144*DCF!H$10,0)-MAX(AZ144-AY144,0)/Inputs!$B$10)*DCF!H$6</f>
        <v>1842.3223563763358</v>
      </c>
      <c r="CH144" s="15">
        <f ca="1">(BA144*DCF!I$10-DCF!I$5*MAX(BA144*DCF!I$10,0)-MAX(BA144-AZ144,0)/Inputs!$B$10)*DCF!I$6</f>
        <v>2116.8767981011538</v>
      </c>
      <c r="CI144" s="15">
        <f ca="1">(BB144*DCF!J$10-DCF!J$5*MAX(BB144*DCF!J$10,0)-MAX(BB144-BA144,0)/Inputs!$B$10)*DCF!J$6</f>
        <v>2484.1482086857036</v>
      </c>
      <c r="CJ144" s="15">
        <f ca="1">(BC144*DCF!K$10-DCF!K$5*MAX(BC144*DCF!K$10,0)-MAX(BC144-BB144,0)/Inputs!$B$10)*DCF!K$6</f>
        <v>2764.055864289252</v>
      </c>
      <c r="CK144" s="15">
        <f ca="1">(BD144*DCF!L$10-DCF!L$5*MAX(BD144*DCF!L$10,0)-MAX(BD144-BC144,0)/Inputs!$B$10)*DCF!L$6</f>
        <v>3098.332228621884</v>
      </c>
      <c r="CL144" s="15">
        <f ca="1">(BE144*DCF!M$10-DCF!M$5*MAX(BE144*DCF!M$10,0)-MAX(BE144-BD144,0)/Inputs!$B$10)*DCF!M$6</f>
        <v>3358.9184099041331</v>
      </c>
      <c r="CM144" s="15">
        <f ca="1">(BF144*DCF!C$28-DCF!C$5*MAX(BF144*DCF!C$28,0)-MAX(BF144-Inputs!$B$13,0)/Inputs!$B$17)*DCF!C$6</f>
        <v>3660.2667182412647</v>
      </c>
      <c r="CN144" s="15">
        <f ca="1">(BG144*DCF!D$28-DCF!D$5*MAX(BG144*DCF!D$28,0)-MAX(BG144-BF144,0)/Inputs!$B$17)*DCF!D$6</f>
        <v>4427.6788331370235</v>
      </c>
      <c r="CO144" s="15">
        <f ca="1">(BH144*DCF!E$28-DCF!E$5*MAX(BH144*DCF!E$28,0)-MAX(BH144-BG144,0)/Inputs!$B$17)*DCF!E$6</f>
        <v>5491.6117526042444</v>
      </c>
      <c r="CP144" s="15">
        <f ca="1">(BI144*DCF!F$28-DCF!F$5*MAX(BI144*DCF!F$28,0)-MAX(BI144-BH144,0)/Inputs!$B$17)*DCF!F$6</f>
        <v>5863.3652433267516</v>
      </c>
      <c r="CQ144" s="15">
        <f ca="1">(BJ144*DCF!G$28-DCF!G$5*MAX(BJ144*DCF!G$28,0)-MAX(BJ144-BI144,0)/Inputs!$B$17)*DCF!G$6</f>
        <v>6036.5814994021357</v>
      </c>
      <c r="CR144" s="15">
        <f ca="1">(BK144*DCF!H$28-DCF!H$5*MAX(BK144*DCF!H$28,0)-MAX(BK144-BJ144,0)/Inputs!$B$17)*DCF!H$6</f>
        <v>6688.9068617280254</v>
      </c>
      <c r="CS144" s="15">
        <f ca="1">(BL144*DCF!I$28-DCF!I$5*MAX(BL144*DCF!I$28,0)-MAX(BL144-BK144,0)/Inputs!$B$17)*DCF!I$6</f>
        <v>7427.7074988437689</v>
      </c>
      <c r="CT144" s="15">
        <f ca="1">(BM144*DCF!J$28-DCF!J$5*MAX(BM144*DCF!J$28,0)-MAX(BM144-BL144,0)/Inputs!$B$17)*DCF!J$6</f>
        <v>8713.9330009212226</v>
      </c>
      <c r="CU144" s="15">
        <f ca="1">(BN144*DCF!K$28-DCF!K$5*MAX(BN144*DCF!K$28,0)-MAX(BN144-BM144,0)/Inputs!$B$17)*DCF!K$6</f>
        <v>10515.882841519733</v>
      </c>
      <c r="CV144" s="15">
        <f ca="1">(BO144*DCF!L$28-DCF!L$5*MAX(BO144*DCF!L$28,0)-MAX(BO144-BN144,0)/Inputs!$B$17)*DCF!L$6</f>
        <v>13088.676401830455</v>
      </c>
      <c r="CW144" s="15">
        <f ca="1">(BP144*DCF!M$28-DCF!M$5*MAX(BP144*DCF!M$28,0)-MAX(BP144-BO144,0)/Inputs!$B$17)*DCF!M$6</f>
        <v>14370.610625662212</v>
      </c>
      <c r="CX144" s="15">
        <f ca="1">(BQ144*DCF!C$46-DCF!C$5*MAX(BQ144*DCF!C$46,0)-MAX(BQ144-Inputs!$B$20,0)/Inputs!$B$24)*DCF!C$6</f>
        <v>-3362.4213176964304</v>
      </c>
      <c r="CY144" s="15">
        <f ca="1">(BR144*DCF!D$46-DCF!D$5*MAX(BR144*DCF!D$46,0)-MAX(BR144-BQ144,0)/Inputs!$B$24)*DCF!D$6</f>
        <v>-3492.1322483547146</v>
      </c>
      <c r="CZ144" s="15">
        <f ca="1">(BS144*DCF!E$46-DCF!E$5*MAX(BS144*DCF!E$46,0)-MAX(BS144-BR144,0)/Inputs!$B$24)*DCF!E$6</f>
        <v>-2833.5845869017658</v>
      </c>
      <c r="DA144" s="15">
        <f ca="1">(BT144*DCF!F$46-DCF!F$5*MAX(BT144*DCF!F$46,0)-MAX(BT144-BS144,0)/Inputs!$B$24)*DCF!F$6</f>
        <v>-793.05130004363093</v>
      </c>
      <c r="DB144" s="15">
        <f ca="1">(BU144*DCF!G$46-DCF!G$5*MAX(BU144*DCF!G$46,0)-MAX(BU144-BT144,0)/Inputs!$B$24)*DCF!G$6</f>
        <v>-1459.3362139112401</v>
      </c>
      <c r="DC144" s="15">
        <f ca="1">(BV144*DCF!H$46-DCF!H$5*MAX(BV144*DCF!H$46,0)-MAX(BV144-BU144,0)/Inputs!$B$24)*DCF!H$6</f>
        <v>-1661.9785851629795</v>
      </c>
      <c r="DD144" s="15">
        <f ca="1">(BW144*DCF!I$46-DCF!I$5*MAX(BW144*DCF!I$46,0)-MAX(BW144-BV144,0)/Inputs!$B$24)*DCF!I$6</f>
        <v>-3364.180288235324</v>
      </c>
      <c r="DE144" s="15">
        <f ca="1">(BX144*DCF!J$46-DCF!J$5*MAX(BX144*DCF!J$46,0)-MAX(BX144-BW144,0)/Inputs!$B$24)*DCF!J$6</f>
        <v>-4908.667728307767</v>
      </c>
      <c r="DF144" s="15">
        <f ca="1">(BY144*DCF!K$46-DCF!K$5*MAX(BY144*DCF!K$46,0)-MAX(BY144-BX144,0)/Inputs!$B$24)*DCF!K$6</f>
        <v>-9472.2002346482113</v>
      </c>
      <c r="DG144" s="15">
        <f ca="1">(BZ144*DCF!L$46-DCF!L$5*MAX(BZ144*DCF!L$46,0)-MAX(BZ144-BY144,0)/Inputs!$B$24)*DCF!L$6</f>
        <v>-3034.3060753181385</v>
      </c>
      <c r="DH144" s="15">
        <f ca="1">(CA144*DCF!M$46-DCF!M$5*MAX(CA144*DCF!M$46,0)-MAX(CA144-BZ144,0)/Inputs!$B$24)*DCF!M$6</f>
        <v>11261.840405722589</v>
      </c>
      <c r="DI144" s="15">
        <f ca="1">SUM(CB144:CL144)+BE144*DCF!M$10*(1+Inputs!$B$30)*(1-Inputs!$B$33)*(1-Inputs!$B$30/Inputs!$B$31)/(Inputs!$B$29-Inputs!$B$30)*DCF!M$6</f>
        <v>97666.180750185886</v>
      </c>
      <c r="DJ144" s="15">
        <f ca="1">SUM(CM144:CW144)+BP144*DCF!M$28*(1+Inputs!$B$30)*(1-Inputs!$B$33)*(1-Inputs!$B$30/Inputs!$B$31)/(Inputs!$B$29-Inputs!$B$30)*DCF!M$6</f>
        <v>386258.92502206203</v>
      </c>
      <c r="DK144" s="15">
        <f ca="1">SUM(CX144:DH144)+CA144*DCF!M$46*(1+Inputs!$B$30)*(1-Inputs!$B$33)*(1-Inputs!$B$30/Inputs!$B$31)/(Inputs!$B$29-Inputs!$B$30)*DCF!M$6</f>
        <v>358584.79417104652</v>
      </c>
      <c r="DM144" s="15">
        <f ca="1">DI144+DJ144+DK144+Inputs!$B$34+Inputs!$B$36-Inputs!$B$35</f>
        <v>919360.89994329447</v>
      </c>
    </row>
    <row r="145" spans="1:117" x14ac:dyDescent="0.75">
      <c r="A145" s="11">
        <v>132</v>
      </c>
      <c r="C145" s="24">
        <f t="shared" ca="1" si="103"/>
        <v>-0.17066443022694752</v>
      </c>
      <c r="D145" s="24">
        <f t="shared" ca="1" si="103"/>
        <v>-0.82948664600059108</v>
      </c>
      <c r="E145" s="24">
        <f t="shared" ca="1" si="103"/>
        <v>0.25736550816770176</v>
      </c>
      <c r="F145" s="24">
        <f t="shared" ca="1" si="103"/>
        <v>-0.17295794778321505</v>
      </c>
      <c r="G145" s="24">
        <f t="shared" ca="1" si="103"/>
        <v>1.158945466308934</v>
      </c>
      <c r="H145" s="24">
        <f t="shared" ca="1" si="103"/>
        <v>-0.71493016690171529</v>
      </c>
      <c r="I145" s="24">
        <f t="shared" ca="1" si="103"/>
        <v>-0.1719981649647897</v>
      </c>
      <c r="J145" s="24">
        <f t="shared" ca="1" si="103"/>
        <v>0.16785811528826822</v>
      </c>
      <c r="K145" s="24">
        <f t="shared" ca="1" si="103"/>
        <v>-0.9795091028827202</v>
      </c>
      <c r="L145" s="24">
        <f t="shared" ca="1" si="103"/>
        <v>0.94459071391276939</v>
      </c>
      <c r="M145" s="24">
        <f t="shared" ca="1" si="103"/>
        <v>-0.79104303048641122</v>
      </c>
      <c r="N145" s="24">
        <f ca="1">SQRT(Inputs!$B$38)*C145+SQRT(1-Inputs!$B$38)*_xlfn.NORM.S.INV(RAND())</f>
        <v>0.59475143032456979</v>
      </c>
      <c r="O145" s="24">
        <f ca="1">SQRT(Inputs!$B$38)*D145+SQRT(1-Inputs!$B$38)*_xlfn.NORM.S.INV(RAND())</f>
        <v>-0.33047602387638281</v>
      </c>
      <c r="P145" s="24">
        <f ca="1">SQRT(Inputs!$B$38)*E145+SQRT(1-Inputs!$B$38)*_xlfn.NORM.S.INV(RAND())</f>
        <v>0.94758264022402239</v>
      </c>
      <c r="Q145" s="24">
        <f ca="1">SQRT(Inputs!$B$38)*F145+SQRT(1-Inputs!$B$38)*_xlfn.NORM.S.INV(RAND())</f>
        <v>0.51749342756632732</v>
      </c>
      <c r="R145" s="24">
        <f ca="1">SQRT(Inputs!$B$38)*G145+SQRT(1-Inputs!$B$38)*_xlfn.NORM.S.INV(RAND())</f>
        <v>1.8053365072793521</v>
      </c>
      <c r="S145" s="24">
        <f ca="1">SQRT(Inputs!$B$38)*H145+SQRT(1-Inputs!$B$38)*_xlfn.NORM.S.INV(RAND())</f>
        <v>-0.94312434882702889</v>
      </c>
      <c r="T145" s="24">
        <f ca="1">SQRT(Inputs!$B$38)*I145+SQRT(1-Inputs!$B$38)*_xlfn.NORM.S.INV(RAND())</f>
        <v>-1.8194281732495672</v>
      </c>
      <c r="U145" s="24">
        <f ca="1">SQRT(Inputs!$B$38)*J145+SQRT(1-Inputs!$B$38)*_xlfn.NORM.S.INV(RAND())</f>
        <v>0.30551308189488513</v>
      </c>
      <c r="V145" s="24">
        <f ca="1">SQRT(Inputs!$B$38)*K145+SQRT(1-Inputs!$B$38)*_xlfn.NORM.S.INV(RAND())</f>
        <v>0.79219359080046736</v>
      </c>
      <c r="W145" s="24">
        <f ca="1">SQRT(Inputs!$B$38)*L145+SQRT(1-Inputs!$B$38)*_xlfn.NORM.S.INV(RAND())</f>
        <v>-0.32582106940459221</v>
      </c>
      <c r="X145" s="24">
        <f ca="1">SQRT(Inputs!$B$38)*M145+SQRT(1-Inputs!$B$38)*_xlfn.NORM.S.INV(RAND())</f>
        <v>0.15984336941334942</v>
      </c>
      <c r="Y145" s="24">
        <f ca="1">SQRT(Inputs!$B$38)*C145+SQRT(1-Inputs!$B$38)*_xlfn.NORM.S.INV(RAND())</f>
        <v>1.7281615853431873</v>
      </c>
      <c r="Z145" s="24">
        <f ca="1">SQRT(Inputs!$B$38)*D145+SQRT(1-Inputs!$B$38)*_xlfn.NORM.S.INV(RAND())</f>
        <v>-1.5093920040605393</v>
      </c>
      <c r="AA145" s="24">
        <f ca="1">SQRT(Inputs!$B$38)*E145+SQRT(1-Inputs!$B$38)*_xlfn.NORM.S.INV(RAND())</f>
        <v>-0.57022976629398703</v>
      </c>
      <c r="AB145" s="24">
        <f ca="1">SQRT(Inputs!$B$38)*F145+SQRT(1-Inputs!$B$38)*_xlfn.NORM.S.INV(RAND())</f>
        <v>-0.8171392569162037</v>
      </c>
      <c r="AC145" s="24">
        <f ca="1">SQRT(Inputs!$B$38)*G145+SQRT(1-Inputs!$B$38)*_xlfn.NORM.S.INV(RAND())</f>
        <v>0.7098010192136236</v>
      </c>
      <c r="AD145" s="24">
        <f ca="1">SQRT(Inputs!$B$38)*H145+SQRT(1-Inputs!$B$38)*_xlfn.NORM.S.INV(RAND())</f>
        <v>-0.18408212021513942</v>
      </c>
      <c r="AE145" s="24">
        <f ca="1">SQRT(Inputs!$B$38)*I145+SQRT(1-Inputs!$B$38)*_xlfn.NORM.S.INV(RAND())</f>
        <v>0.82541114033225349</v>
      </c>
      <c r="AF145" s="24">
        <f ca="1">SQRT(Inputs!$B$38)*J145+SQRT(1-Inputs!$B$38)*_xlfn.NORM.S.INV(RAND())</f>
        <v>0.23987968655144368</v>
      </c>
      <c r="AG145" s="24">
        <f ca="1">SQRT(Inputs!$B$38)*K145+SQRT(1-Inputs!$B$38)*_xlfn.NORM.S.INV(RAND())</f>
        <v>-0.82332299070425385</v>
      </c>
      <c r="AH145" s="24">
        <f ca="1">SQRT(Inputs!$B$38)*L145+SQRT(1-Inputs!$B$38)*_xlfn.NORM.S.INV(RAND())</f>
        <v>0.22514729067266825</v>
      </c>
      <c r="AI145" s="24">
        <f ca="1">SQRT(Inputs!$B$38)*M145+SQRT(1-Inputs!$B$38)*_xlfn.NORM.S.INV(RAND())</f>
        <v>-1.3364299967863569</v>
      </c>
      <c r="AJ145" s="24">
        <f ca="1">SQRT(Inputs!$B$38)*C145+SQRT(1-Inputs!$B$38)*_xlfn.NORM.S.INV(RAND())</f>
        <v>0.11277390031761547</v>
      </c>
      <c r="AK145" s="24">
        <f ca="1">SQRT(Inputs!$B$38)*D145+SQRT(1-Inputs!$B$38)*_xlfn.NORM.S.INV(RAND())</f>
        <v>-2.1977563817083094</v>
      </c>
      <c r="AL145" s="24">
        <f ca="1">SQRT(Inputs!$B$38)*E145+SQRT(1-Inputs!$B$38)*_xlfn.NORM.S.INV(RAND())</f>
        <v>8.9548403831691797E-2</v>
      </c>
      <c r="AM145" s="24">
        <f ca="1">SQRT(Inputs!$B$38)*F145+SQRT(1-Inputs!$B$38)*_xlfn.NORM.S.INV(RAND())</f>
        <v>-0.28432263617432157</v>
      </c>
      <c r="AN145" s="24">
        <f ca="1">SQRT(Inputs!$B$38)*G145+SQRT(1-Inputs!$B$38)*_xlfn.NORM.S.INV(RAND())</f>
        <v>0.20552897267299186</v>
      </c>
      <c r="AO145" s="24">
        <f ca="1">SQRT(Inputs!$B$38)*H145+SQRT(1-Inputs!$B$38)*_xlfn.NORM.S.INV(RAND())</f>
        <v>-0.3907972441251556</v>
      </c>
      <c r="AP145" s="24">
        <f ca="1">SQRT(Inputs!$B$38)*I145+SQRT(1-Inputs!$B$38)*_xlfn.NORM.S.INV(RAND())</f>
        <v>-1.7102751465498578</v>
      </c>
      <c r="AQ145" s="24">
        <f ca="1">SQRT(Inputs!$B$38)*J145+SQRT(1-Inputs!$B$38)*_xlfn.NORM.S.INV(RAND())</f>
        <v>0.68289379061776823</v>
      </c>
      <c r="AR145" s="24">
        <f ca="1">SQRT(Inputs!$B$38)*K145+SQRT(1-Inputs!$B$38)*_xlfn.NORM.S.INV(RAND())</f>
        <v>-0.16816125487037559</v>
      </c>
      <c r="AS145" s="24">
        <f ca="1">SQRT(Inputs!$B$38)*L145+SQRT(1-Inputs!$B$38)*_xlfn.NORM.S.INV(RAND())</f>
        <v>1.3221880893327032</v>
      </c>
      <c r="AT145" s="24">
        <f ca="1">SQRT(Inputs!$B$38)*M145+SQRT(1-Inputs!$B$38)*_xlfn.NORM.S.INV(RAND())</f>
        <v>-0.61916293288044721</v>
      </c>
      <c r="AU145" s="15">
        <f ca="1">Inputs!$B$6*EXP($B$8-0.5*C$5^2+C$5*N145)</f>
        <v>5463.7282165142433</v>
      </c>
      <c r="AV145" s="15">
        <f t="shared" ca="1" si="73"/>
        <v>6335.214735532174</v>
      </c>
      <c r="AW145" s="15">
        <f t="shared" ca="1" si="74"/>
        <v>8777.8401599498266</v>
      </c>
      <c r="AX145" s="15">
        <f t="shared" ca="1" si="75"/>
        <v>11432.61582241535</v>
      </c>
      <c r="AY145" s="15">
        <f t="shared" ca="1" si="76"/>
        <v>17251.243394532263</v>
      </c>
      <c r="AZ145" s="15">
        <f t="shared" ca="1" si="77"/>
        <v>19017.447702559188</v>
      </c>
      <c r="BA145" s="15">
        <f t="shared" ca="1" si="78"/>
        <v>19237.304155049696</v>
      </c>
      <c r="BB145" s="15">
        <f t="shared" ca="1" si="79"/>
        <v>24284.387931921785</v>
      </c>
      <c r="BC145" s="15">
        <f t="shared" ca="1" si="80"/>
        <v>32105.813142701507</v>
      </c>
      <c r="BD145" s="15">
        <f t="shared" ca="1" si="81"/>
        <v>38152.05951388368</v>
      </c>
      <c r="BE145" s="15">
        <f t="shared" ca="1" si="82"/>
        <v>47436.055333022487</v>
      </c>
      <c r="BF145" s="15">
        <f ca="1">Inputs!$B$13*EXP($B$9-0.5*C$6^2+C$6*Y145)</f>
        <v>19482.526658446757</v>
      </c>
      <c r="BG145" s="15">
        <f t="shared" ca="1" si="83"/>
        <v>18083.128403586212</v>
      </c>
      <c r="BH145" s="15">
        <f t="shared" ca="1" si="84"/>
        <v>20100.423421385192</v>
      </c>
      <c r="BI145" s="15">
        <f t="shared" ca="1" si="85"/>
        <v>21697.874443019191</v>
      </c>
      <c r="BJ145" s="15">
        <f t="shared" ca="1" si="86"/>
        <v>29465.870294343516</v>
      </c>
      <c r="BK145" s="15">
        <f t="shared" ca="1" si="87"/>
        <v>35268.713858887801</v>
      </c>
      <c r="BL145" s="15">
        <f t="shared" ca="1" si="88"/>
        <v>48214.429018253628</v>
      </c>
      <c r="BM145" s="15">
        <f t="shared" ca="1" si="89"/>
        <v>61058.622824600767</v>
      </c>
      <c r="BN145" s="15">
        <f t="shared" ca="1" si="90"/>
        <v>68039.142378528559</v>
      </c>
      <c r="BO145" s="15">
        <f t="shared" ca="1" si="91"/>
        <v>85934.992758040942</v>
      </c>
      <c r="BP145" s="15">
        <f t="shared" ca="1" si="92"/>
        <v>90908.460331299328</v>
      </c>
      <c r="BQ145" s="15">
        <f ca="1">Inputs!$B$20*EXP($B$10-0.5*C$7^2+C$7*AJ145)</f>
        <v>4464.5675521946841</v>
      </c>
      <c r="BR145" s="15">
        <f t="shared" ca="1" si="93"/>
        <v>3014.3685688956443</v>
      </c>
      <c r="BS145" s="15">
        <f t="shared" ca="1" si="94"/>
        <v>4235.3934804624614</v>
      </c>
      <c r="BT145" s="15">
        <f t="shared" ca="1" si="95"/>
        <v>5419.9695051015588</v>
      </c>
      <c r="BU145" s="15">
        <f t="shared" ca="1" si="96"/>
        <v>7894.4292271956192</v>
      </c>
      <c r="BV145" s="15">
        <f t="shared" ca="1" si="97"/>
        <v>10057.731350942715</v>
      </c>
      <c r="BW145" s="15">
        <f t="shared" ca="1" si="98"/>
        <v>9772.5314856577315</v>
      </c>
      <c r="BX145" s="15">
        <f t="shared" ca="1" si="99"/>
        <v>15673.841728090292</v>
      </c>
      <c r="BY145" s="15">
        <f t="shared" ca="1" si="100"/>
        <v>21266.376582039389</v>
      </c>
      <c r="BZ145" s="15">
        <f t="shared" ca="1" si="101"/>
        <v>38050.063877582463</v>
      </c>
      <c r="CA145" s="15">
        <f t="shared" ca="1" si="102"/>
        <v>47880.019411225207</v>
      </c>
      <c r="CB145" s="15">
        <f ca="1">(AU145*DCF!C$10-DCF!C$5*MAX(AU145*DCF!C$10,0)-MAX(AU145-Inputs!$B$6,0)/Inputs!$B$10)*DCF!C$6</f>
        <v>1039.4985990871605</v>
      </c>
      <c r="CC145" s="15">
        <f ca="1">(AV145*DCF!D$10-DCF!D$5*MAX(AV145*DCF!D$10,0)-MAX(AV145-AU145,0)/Inputs!$B$10)*DCF!D$6</f>
        <v>1331.6764928749362</v>
      </c>
      <c r="CD145" s="15">
        <f ca="1">(AW145*DCF!E$10-DCF!E$5*MAX(AW145*DCF!E$10,0)-MAX(AW145-AV145,0)/Inputs!$B$10)*DCF!E$6</f>
        <v>1476.483162682375</v>
      </c>
      <c r="CE145" s="15">
        <f ca="1">(AX145*DCF!F$10-DCF!F$5*MAX(AX145*DCF!F$10,0)-MAX(AX145-AW145,0)/Inputs!$B$10)*DCF!F$6</f>
        <v>1943.3288183141049</v>
      </c>
      <c r="CF145" s="15">
        <f ca="1">(AY145*DCF!G$10-DCF!G$5*MAX(AY145*DCF!G$10,0)-MAX(AY145-AX145,0)/Inputs!$B$10)*DCF!G$6</f>
        <v>2436.0028018799799</v>
      </c>
      <c r="CG145" s="15">
        <f ca="1">(AZ145*DCF!H$10-DCF!H$5*MAX(AZ145*DCF!H$10,0)-MAX(AZ145-AY145,0)/Inputs!$B$10)*DCF!H$6</f>
        <v>3378.6298740345014</v>
      </c>
      <c r="CH145" s="15">
        <f ca="1">(BA145*DCF!I$10-DCF!I$5*MAX(BA145*DCF!I$10,0)-MAX(BA145-AZ145,0)/Inputs!$B$10)*DCF!I$6</f>
        <v>3477.8895288468848</v>
      </c>
      <c r="CI145" s="15">
        <f ca="1">(BB145*DCF!J$10-DCF!J$5*MAX(BB145*DCF!J$10,0)-MAX(BB145-BA145,0)/Inputs!$B$10)*DCF!J$6</f>
        <v>3402.454939654298</v>
      </c>
      <c r="CJ145" s="15">
        <f ca="1">(BC145*DCF!K$10-DCF!K$5*MAX(BC145*DCF!K$10,0)-MAX(BC145-BB145,0)/Inputs!$B$10)*DCF!K$6</f>
        <v>4073.6398281078773</v>
      </c>
      <c r="CK145" s="15">
        <f ca="1">(BD145*DCF!L$10-DCF!L$5*MAX(BD145*DCF!L$10,0)-MAX(BD145-BC145,0)/Inputs!$B$10)*DCF!L$6</f>
        <v>4972.1785199540191</v>
      </c>
      <c r="CL145" s="15">
        <f ca="1">(BE145*DCF!M$10-DCF!M$5*MAX(BE145*DCF!M$10,0)-MAX(BE145-BD145,0)/Inputs!$B$10)*DCF!M$6</f>
        <v>5584.7684484074944</v>
      </c>
      <c r="CM145" s="15">
        <f ca="1">(BF145*DCF!C$28-DCF!C$5*MAX(BF145*DCF!C$28,0)-MAX(BF145-Inputs!$B$13,0)/Inputs!$B$17)*DCF!C$6</f>
        <v>4076.302725580857</v>
      </c>
      <c r="CN145" s="15">
        <f ca="1">(BG145*DCF!D$28-DCF!D$5*MAX(BG145*DCF!D$28,0)-MAX(BG145-BF145,0)/Inputs!$B$17)*DCF!D$6</f>
        <v>5325.8983807006653</v>
      </c>
      <c r="CO145" s="15">
        <f ca="1">(BH145*DCF!E$28-DCF!E$5*MAX(BH145*DCF!E$28,0)-MAX(BH145-BG145,0)/Inputs!$B$17)*DCF!E$6</f>
        <v>5295.2167496076463</v>
      </c>
      <c r="CP145" s="15">
        <f ca="1">(BI145*DCF!F$28-DCF!F$5*MAX(BI145*DCF!F$28,0)-MAX(BI145-BH145,0)/Inputs!$B$17)*DCF!F$6</f>
        <v>5599.5601624249448</v>
      </c>
      <c r="CQ145" s="15">
        <f ca="1">(BJ145*DCF!G$28-DCF!G$5*MAX(BJ145*DCF!G$28,0)-MAX(BJ145-BI145,0)/Inputs!$B$17)*DCF!G$6</f>
        <v>6338.6434410174343</v>
      </c>
      <c r="CR145" s="15">
        <f ca="1">(BK145*DCF!H$28-DCF!H$5*MAX(BK145*DCF!H$28,0)-MAX(BK145-BJ145,0)/Inputs!$B$17)*DCF!H$6</f>
        <v>7820.7430059015742</v>
      </c>
      <c r="CS145" s="15">
        <f ca="1">(BL145*DCF!I$28-DCF!I$5*MAX(BL145*DCF!I$28,0)-MAX(BL145-BK145,0)/Inputs!$B$17)*DCF!I$6</f>
        <v>9479.6624104778602</v>
      </c>
      <c r="CT145" s="15">
        <f ca="1">(BM145*DCF!J$28-DCF!J$5*MAX(BM145*DCF!J$28,0)-MAX(BM145-BL145,0)/Inputs!$B$17)*DCF!J$6</f>
        <v>11918.106581740505</v>
      </c>
      <c r="CU145" s="15">
        <f ca="1">(BN145*DCF!K$28-DCF!K$5*MAX(BN145*DCF!K$28,0)-MAX(BN145-BM145,0)/Inputs!$B$17)*DCF!K$6</f>
        <v>13513.70539264794</v>
      </c>
      <c r="CV145" s="15">
        <f ca="1">(BO145*DCF!L$28-DCF!L$5*MAX(BO145*DCF!L$28,0)-MAX(BO145-BN145,0)/Inputs!$B$17)*DCF!L$6</f>
        <v>15120.889508347747</v>
      </c>
      <c r="CW145" s="15">
        <f ca="1">(BP145*DCF!M$28-DCF!M$5*MAX(BP145*DCF!M$28,0)-MAX(BP145-BO145,0)/Inputs!$B$17)*DCF!M$6</f>
        <v>16584.612310338736</v>
      </c>
      <c r="CX145" s="15">
        <f ca="1">(BQ145*DCF!C$46-DCF!C$5*MAX(BQ145*DCF!C$46,0)-MAX(BQ145-Inputs!$B$20,0)/Inputs!$B$24)*DCF!C$6</f>
        <v>-1614.7119299270328</v>
      </c>
      <c r="CY145" s="15">
        <f ca="1">(BR145*DCF!D$46-DCF!D$5*MAX(BR145*DCF!D$46,0)-MAX(BR145-BQ145,0)/Inputs!$B$24)*DCF!D$6</f>
        <v>-514.48241872675521</v>
      </c>
      <c r="CZ145" s="15">
        <f ca="1">(BS145*DCF!E$46-DCF!E$5*MAX(BS145*DCF!E$46,0)-MAX(BS145-BR145,0)/Inputs!$B$24)*DCF!E$6</f>
        <v>-982.13705929350181</v>
      </c>
      <c r="DA145" s="15">
        <f ca="1">(BT145*DCF!F$46-DCF!F$5*MAX(BT145*DCF!F$46,0)-MAX(BT145-BS145,0)/Inputs!$B$24)*DCF!F$6</f>
        <v>-826.05802489856353</v>
      </c>
      <c r="DB145" s="15">
        <f ca="1">(BU145*DCF!G$46-DCF!G$5*MAX(BU145*DCF!G$46,0)-MAX(BU145-BT145,0)/Inputs!$B$24)*DCF!G$6</f>
        <v>-1097.912362873067</v>
      </c>
      <c r="DC145" s="15">
        <f ca="1">(BV145*DCF!H$46-DCF!H$5*MAX(BV145*DCF!H$46,0)-MAX(BV145-BU145,0)/Inputs!$B$24)*DCF!H$6</f>
        <v>-672.2328801823852</v>
      </c>
      <c r="DD145" s="15">
        <f ca="1">(BW145*DCF!I$46-DCF!I$5*MAX(BW145*DCF!I$46,0)-MAX(BW145-BV145,0)/Inputs!$B$24)*DCF!I$6</f>
        <v>225.70040222202397</v>
      </c>
      <c r="DE145" s="15">
        <f ca="1">(BX145*DCF!J$46-DCF!J$5*MAX(BX145*DCF!J$46,0)-MAX(BX145-BW145,0)/Inputs!$B$24)*DCF!J$6</f>
        <v>-907.45675813714467</v>
      </c>
      <c r="DF145" s="15">
        <f ca="1">(BY145*DCF!K$46-DCF!K$5*MAX(BY145*DCF!K$46,0)-MAX(BY145-BX145,0)/Inputs!$B$24)*DCF!K$6</f>
        <v>-155.21573251710399</v>
      </c>
      <c r="DG145" s="15">
        <f ca="1">(BZ145*DCF!L$46-DCF!L$5*MAX(BZ145*DCF!L$46,0)-MAX(BZ145-BY145,0)/Inputs!$B$24)*DCF!L$6</f>
        <v>-1167.9791953134425</v>
      </c>
      <c r="DH145" s="15">
        <f ca="1">(CA145*DCF!M$46-DCF!M$5*MAX(CA145*DCF!M$46,0)-MAX(CA145-BZ145,0)/Inputs!$B$24)*DCF!M$6</f>
        <v>1698.592431254596</v>
      </c>
      <c r="DI145" s="15">
        <f ca="1">SUM(CB145:CL145)+BE145*DCF!M$10*(1+Inputs!$B$30)*(1-Inputs!$B$33)*(1-Inputs!$B$30/Inputs!$B$31)/(Inputs!$B$29-Inputs!$B$30)*DCF!M$6</f>
        <v>165131.72028253821</v>
      </c>
      <c r="DJ145" s="15">
        <f ca="1">SUM(CM145:CW145)+BP145*DCF!M$28*(1+Inputs!$B$30)*(1-Inputs!$B$33)*(1-Inputs!$B$30/Inputs!$B$31)/(Inputs!$B$29-Inputs!$B$30)*DCF!M$6</f>
        <v>438405.93699137587</v>
      </c>
      <c r="DK145" s="15">
        <f ca="1">SUM(CX145:DH145)+CA145*DCF!M$46*(1+Inputs!$B$30)*(1-Inputs!$B$33)*(1-Inputs!$B$30/Inputs!$B$31)/(Inputs!$B$29-Inputs!$B$30)*DCF!M$6</f>
        <v>68014.288232246487</v>
      </c>
      <c r="DM145" s="15">
        <f ca="1">DI145+DJ145+DK145+Inputs!$B$34+Inputs!$B$36-Inputs!$B$35</f>
        <v>748402.94550616061</v>
      </c>
    </row>
    <row r="146" spans="1:117" x14ac:dyDescent="0.75">
      <c r="A146" s="11">
        <v>133</v>
      </c>
      <c r="C146" s="24">
        <f t="shared" ca="1" si="103"/>
        <v>0.42907059625651112</v>
      </c>
      <c r="D146" s="24">
        <f t="shared" ca="1" si="103"/>
        <v>-1.571926287356328</v>
      </c>
      <c r="E146" s="24">
        <f t="shared" ca="1" si="103"/>
        <v>0.793855068564852</v>
      </c>
      <c r="F146" s="24">
        <f t="shared" ca="1" si="103"/>
        <v>-1.6334493951019973</v>
      </c>
      <c r="G146" s="24">
        <f t="shared" ca="1" si="103"/>
        <v>-0.68812726151025438</v>
      </c>
      <c r="H146" s="24">
        <f t="shared" ca="1" si="103"/>
        <v>1.4334744974753539</v>
      </c>
      <c r="I146" s="24">
        <f t="shared" ca="1" si="103"/>
        <v>-1.1641669946730235</v>
      </c>
      <c r="J146" s="24">
        <f t="shared" ca="1" si="103"/>
        <v>1.3948536347463389</v>
      </c>
      <c r="K146" s="24">
        <f t="shared" ca="1" si="103"/>
        <v>3.933954206466769</v>
      </c>
      <c r="L146" s="24">
        <f t="shared" ca="1" si="103"/>
        <v>-1.8003576996240678</v>
      </c>
      <c r="M146" s="24">
        <f t="shared" ca="1" si="103"/>
        <v>0.31998680892740655</v>
      </c>
      <c r="N146" s="24">
        <f ca="1">SQRT(Inputs!$B$38)*C146+SQRT(1-Inputs!$B$38)*_xlfn.NORM.S.INV(RAND())</f>
        <v>0.12809882547879453</v>
      </c>
      <c r="O146" s="24">
        <f ca="1">SQRT(Inputs!$B$38)*D146+SQRT(1-Inputs!$B$38)*_xlfn.NORM.S.INV(RAND())</f>
        <v>-1.1059475152901501</v>
      </c>
      <c r="P146" s="24">
        <f ca="1">SQRT(Inputs!$B$38)*E146+SQRT(1-Inputs!$B$38)*_xlfn.NORM.S.INV(RAND())</f>
        <v>0.12695394155221973</v>
      </c>
      <c r="Q146" s="24">
        <f ca="1">SQRT(Inputs!$B$38)*F146+SQRT(1-Inputs!$B$38)*_xlfn.NORM.S.INV(RAND())</f>
        <v>-1.2430658303796018</v>
      </c>
      <c r="R146" s="24">
        <f ca="1">SQRT(Inputs!$B$38)*G146+SQRT(1-Inputs!$B$38)*_xlfn.NORM.S.INV(RAND())</f>
        <v>-0.35941943747450411</v>
      </c>
      <c r="S146" s="24">
        <f ca="1">SQRT(Inputs!$B$38)*H146+SQRT(1-Inputs!$B$38)*_xlfn.NORM.S.INV(RAND())</f>
        <v>0.27289187344545784</v>
      </c>
      <c r="T146" s="24">
        <f ca="1">SQRT(Inputs!$B$38)*I146+SQRT(1-Inputs!$B$38)*_xlfn.NORM.S.INV(RAND())</f>
        <v>-0.46095536695596739</v>
      </c>
      <c r="U146" s="24">
        <f ca="1">SQRT(Inputs!$B$38)*J146+SQRT(1-Inputs!$B$38)*_xlfn.NORM.S.INV(RAND())</f>
        <v>0.27994769900785771</v>
      </c>
      <c r="V146" s="24">
        <f ca="1">SQRT(Inputs!$B$38)*K146+SQRT(1-Inputs!$B$38)*_xlfn.NORM.S.INV(RAND())</f>
        <v>3.1969711383107793</v>
      </c>
      <c r="W146" s="24">
        <f ca="1">SQRT(Inputs!$B$38)*L146+SQRT(1-Inputs!$B$38)*_xlfn.NORM.S.INV(RAND())</f>
        <v>-1.8148637587663989</v>
      </c>
      <c r="X146" s="24">
        <f ca="1">SQRT(Inputs!$B$38)*M146+SQRT(1-Inputs!$B$38)*_xlfn.NORM.S.INV(RAND())</f>
        <v>1.2631954252819264</v>
      </c>
      <c r="Y146" s="24">
        <f ca="1">SQRT(Inputs!$B$38)*C146+SQRT(1-Inputs!$B$38)*_xlfn.NORM.S.INV(RAND())</f>
        <v>0.45595140434711523</v>
      </c>
      <c r="Z146" s="24">
        <f ca="1">SQRT(Inputs!$B$38)*D146+SQRT(1-Inputs!$B$38)*_xlfn.NORM.S.INV(RAND())</f>
        <v>1.2543385521964276</v>
      </c>
      <c r="AA146" s="24">
        <f ca="1">SQRT(Inputs!$B$38)*E146+SQRT(1-Inputs!$B$38)*_xlfn.NORM.S.INV(RAND())</f>
        <v>-0.27130499621180237</v>
      </c>
      <c r="AB146" s="24">
        <f ca="1">SQRT(Inputs!$B$38)*F146+SQRT(1-Inputs!$B$38)*_xlfn.NORM.S.INV(RAND())</f>
        <v>-0.97510203336967394</v>
      </c>
      <c r="AC146" s="24">
        <f ca="1">SQRT(Inputs!$B$38)*G146+SQRT(1-Inputs!$B$38)*_xlfn.NORM.S.INV(RAND())</f>
        <v>-0.68742732074821378</v>
      </c>
      <c r="AD146" s="24">
        <f ca="1">SQRT(Inputs!$B$38)*H146+SQRT(1-Inputs!$B$38)*_xlfn.NORM.S.INV(RAND())</f>
        <v>1.163298425656629</v>
      </c>
      <c r="AE146" s="24">
        <f ca="1">SQRT(Inputs!$B$38)*I146+SQRT(1-Inputs!$B$38)*_xlfn.NORM.S.INV(RAND())</f>
        <v>-0.13869797751574964</v>
      </c>
      <c r="AF146" s="24">
        <f ca="1">SQRT(Inputs!$B$38)*J146+SQRT(1-Inputs!$B$38)*_xlfn.NORM.S.INV(RAND())</f>
        <v>-4.3808591156944909E-2</v>
      </c>
      <c r="AG146" s="24">
        <f ca="1">SQRT(Inputs!$B$38)*K146+SQRT(1-Inputs!$B$38)*_xlfn.NORM.S.INV(RAND())</f>
        <v>1.9197923587854167</v>
      </c>
      <c r="AH146" s="24">
        <f ca="1">SQRT(Inputs!$B$38)*L146+SQRT(1-Inputs!$B$38)*_xlfn.NORM.S.INV(RAND())</f>
        <v>-1.3631948609423774</v>
      </c>
      <c r="AI146" s="24">
        <f ca="1">SQRT(Inputs!$B$38)*M146+SQRT(1-Inputs!$B$38)*_xlfn.NORM.S.INV(RAND())</f>
        <v>-1.2034974795395001</v>
      </c>
      <c r="AJ146" s="24">
        <f ca="1">SQRT(Inputs!$B$38)*C146+SQRT(1-Inputs!$B$38)*_xlfn.NORM.S.INV(RAND())</f>
        <v>-0.62248899714128558</v>
      </c>
      <c r="AK146" s="24">
        <f ca="1">SQRT(Inputs!$B$38)*D146+SQRT(1-Inputs!$B$38)*_xlfn.NORM.S.INV(RAND())</f>
        <v>-1.0838378502282404</v>
      </c>
      <c r="AL146" s="24">
        <f ca="1">SQRT(Inputs!$B$38)*E146+SQRT(1-Inputs!$B$38)*_xlfn.NORM.S.INV(RAND())</f>
        <v>1.4674501758730769</v>
      </c>
      <c r="AM146" s="24">
        <f ca="1">SQRT(Inputs!$B$38)*F146+SQRT(1-Inputs!$B$38)*_xlfn.NORM.S.INV(RAND())</f>
        <v>-0.34993584592569793</v>
      </c>
      <c r="AN146" s="24">
        <f ca="1">SQRT(Inputs!$B$38)*G146+SQRT(1-Inputs!$B$38)*_xlfn.NORM.S.INV(RAND())</f>
        <v>-0.28528693203866495</v>
      </c>
      <c r="AO146" s="24">
        <f ca="1">SQRT(Inputs!$B$38)*H146+SQRT(1-Inputs!$B$38)*_xlfn.NORM.S.INV(RAND())</f>
        <v>0.86651414472223154</v>
      </c>
      <c r="AP146" s="24">
        <f ca="1">SQRT(Inputs!$B$38)*I146+SQRT(1-Inputs!$B$38)*_xlfn.NORM.S.INV(RAND())</f>
        <v>0.50257063199290264</v>
      </c>
      <c r="AQ146" s="24">
        <f ca="1">SQRT(Inputs!$B$38)*J146+SQRT(1-Inputs!$B$38)*_xlfn.NORM.S.INV(RAND())</f>
        <v>2.7387899615990055</v>
      </c>
      <c r="AR146" s="24">
        <f ca="1">SQRT(Inputs!$B$38)*K146+SQRT(1-Inputs!$B$38)*_xlfn.NORM.S.INV(RAND())</f>
        <v>2.1765475941673484</v>
      </c>
      <c r="AS146" s="24">
        <f ca="1">SQRT(Inputs!$B$38)*L146+SQRT(1-Inputs!$B$38)*_xlfn.NORM.S.INV(RAND())</f>
        <v>-0.25876360550636823</v>
      </c>
      <c r="AT146" s="24">
        <f ca="1">SQRT(Inputs!$B$38)*M146+SQRT(1-Inputs!$B$38)*_xlfn.NORM.S.INV(RAND())</f>
        <v>-0.94097636961250974</v>
      </c>
      <c r="AU146" s="15">
        <f ca="1">Inputs!$B$6*EXP($B$8-0.5*C$5^2+C$5*N146)</f>
        <v>5066.209414784068</v>
      </c>
      <c r="AV146" s="15">
        <f t="shared" ca="1" si="73"/>
        <v>5241.2818157612883</v>
      </c>
      <c r="AW146" s="15">
        <f t="shared" ca="1" si="74"/>
        <v>6501.1911114224567</v>
      </c>
      <c r="AX146" s="15">
        <f t="shared" ca="1" si="75"/>
        <v>6795.5879190778614</v>
      </c>
      <c r="AY146" s="15">
        <f t="shared" ca="1" si="76"/>
        <v>7963.5118050948577</v>
      </c>
      <c r="AZ146" s="15">
        <f t="shared" ca="1" si="77"/>
        <v>10036.71352835966</v>
      </c>
      <c r="BA146" s="15">
        <f t="shared" ca="1" si="78"/>
        <v>11703.89315970496</v>
      </c>
      <c r="BB146" s="15">
        <f t="shared" ca="1" si="79"/>
        <v>14736.722406223704</v>
      </c>
      <c r="BC146" s="15">
        <f t="shared" ca="1" si="80"/>
        <v>24573.751164584974</v>
      </c>
      <c r="BD146" s="15">
        <f t="shared" ca="1" si="81"/>
        <v>25405.001478729177</v>
      </c>
      <c r="BE146" s="15">
        <f t="shared" ca="1" si="82"/>
        <v>34926.385554808105</v>
      </c>
      <c r="BF146" s="15">
        <f ca="1">Inputs!$B$13*EXP($B$9-0.5*C$6^2+C$6*Y146)</f>
        <v>15139.47036673961</v>
      </c>
      <c r="BG146" s="15">
        <f t="shared" ca="1" si="83"/>
        <v>23137.386582356812</v>
      </c>
      <c r="BH146" s="15">
        <f t="shared" ca="1" si="84"/>
        <v>27025.751466140093</v>
      </c>
      <c r="BI146" s="15">
        <f t="shared" ca="1" si="85"/>
        <v>28472.822760525229</v>
      </c>
      <c r="BJ146" s="15">
        <f t="shared" ca="1" si="86"/>
        <v>31612.865438104072</v>
      </c>
      <c r="BK146" s="15">
        <f t="shared" ca="1" si="87"/>
        <v>45456.900561730821</v>
      </c>
      <c r="BL146" s="15">
        <f t="shared" ca="1" si="88"/>
        <v>54843.639296548747</v>
      </c>
      <c r="BM146" s="15">
        <f t="shared" ca="1" si="89"/>
        <v>67048.779374395148</v>
      </c>
      <c r="BN146" s="15">
        <f t="shared" ca="1" si="90"/>
        <v>103792.39893864669</v>
      </c>
      <c r="BO146" s="15">
        <f t="shared" ca="1" si="91"/>
        <v>108991.66661309733</v>
      </c>
      <c r="BP146" s="15">
        <f t="shared" ca="1" si="92"/>
        <v>117049.1762848791</v>
      </c>
      <c r="BQ146" s="15">
        <f ca="1">Inputs!$B$20*EXP($B$10-0.5*C$7^2+C$7*AJ146)</f>
        <v>3439.7105856600674</v>
      </c>
      <c r="BR146" s="15">
        <f t="shared" ca="1" si="93"/>
        <v>3308.0656320020134</v>
      </c>
      <c r="BS146" s="15">
        <f t="shared" ca="1" si="94"/>
        <v>6904.5932022439747</v>
      </c>
      <c r="BT146" s="15">
        <f t="shared" ca="1" si="95"/>
        <v>8684.9215339262973</v>
      </c>
      <c r="BU146" s="15">
        <f t="shared" ca="1" si="96"/>
        <v>11233.415572286587</v>
      </c>
      <c r="BV146" s="15">
        <f t="shared" ca="1" si="97"/>
        <v>18998.263570779352</v>
      </c>
      <c r="BW146" s="15">
        <f t="shared" ca="1" si="98"/>
        <v>29486.384857758279</v>
      </c>
      <c r="BX146" s="15">
        <f t="shared" ca="1" si="99"/>
        <v>71414.453017895779</v>
      </c>
      <c r="BY146" s="15">
        <f t="shared" ca="1" si="100"/>
        <v>151750.10340044819</v>
      </c>
      <c r="BZ146" s="15">
        <f t="shared" ca="1" si="101"/>
        <v>203034.96845153449</v>
      </c>
      <c r="CA146" s="15">
        <f t="shared" ca="1" si="102"/>
        <v>241287.03558093004</v>
      </c>
      <c r="CB146" s="15">
        <f ca="1">(AU146*DCF!C$10-DCF!C$5*MAX(AU146*DCF!C$10,0)-MAX(AU146-Inputs!$B$6,0)/Inputs!$B$10)*DCF!C$6</f>
        <v>1042.3329789975749</v>
      </c>
      <c r="CC146" s="15">
        <f ca="1">(AV146*DCF!D$10-DCF!D$5*MAX(AV146*DCF!D$10,0)-MAX(AV146-AU146,0)/Inputs!$B$10)*DCF!D$6</f>
        <v>1234.8401110650116</v>
      </c>
      <c r="CD146" s="15">
        <f ca="1">(AW146*DCF!E$10-DCF!E$5*MAX(AW146*DCF!E$10,0)-MAX(AW146-AV146,0)/Inputs!$B$10)*DCF!E$6</f>
        <v>1217.2377890348168</v>
      </c>
      <c r="CE146" s="15">
        <f ca="1">(AX146*DCF!F$10-DCF!F$5*MAX(AX146*DCF!F$10,0)-MAX(AX146-AW146,0)/Inputs!$B$10)*DCF!F$6</f>
        <v>1422.2093359999867</v>
      </c>
      <c r="CF146" s="15">
        <f ca="1">(AY146*DCF!G$10-DCF!G$5*MAX(AY146*DCF!G$10,0)-MAX(AY146-AX146,0)/Inputs!$B$10)*DCF!G$6</f>
        <v>1416.3056114841936</v>
      </c>
      <c r="CG146" s="15">
        <f ca="1">(AZ146*DCF!H$10-DCF!H$5*MAX(AZ146*DCF!H$10,0)-MAX(AZ146-AY146,0)/Inputs!$B$10)*DCF!H$6</f>
        <v>1580.5009976633416</v>
      </c>
      <c r="CH146" s="15">
        <f ca="1">(BA146*DCF!I$10-DCF!I$5*MAX(BA146*DCF!I$10,0)-MAX(BA146-AZ146,0)/Inputs!$B$10)*DCF!I$6</f>
        <v>1864.3984487187236</v>
      </c>
      <c r="CI146" s="15">
        <f ca="1">(BB146*DCF!J$10-DCF!J$5*MAX(BB146*DCF!J$10,0)-MAX(BB146-BA146,0)/Inputs!$B$10)*DCF!J$6</f>
        <v>2069.2804635883563</v>
      </c>
      <c r="CJ146" s="15">
        <f ca="1">(BC146*DCF!K$10-DCF!K$5*MAX(BC146*DCF!K$10,0)-MAX(BC146-BB146,0)/Inputs!$B$10)*DCF!K$6</f>
        <v>2578.9450017030686</v>
      </c>
      <c r="CK146" s="15">
        <f ca="1">(BD146*DCF!L$10-DCF!L$5*MAX(BD146*DCF!L$10,0)-MAX(BD146-BC146,0)/Inputs!$B$10)*DCF!L$6</f>
        <v>3724.0631989371896</v>
      </c>
      <c r="CL146" s="15">
        <f ca="1">(BE146*DCF!M$10-DCF!M$5*MAX(BE146*DCF!M$10,0)-MAX(BE146-BD146,0)/Inputs!$B$10)*DCF!M$6</f>
        <v>3791.1336782874005</v>
      </c>
      <c r="CM146" s="15">
        <f ca="1">(BF146*DCF!C$28-DCF!C$5*MAX(BF146*DCF!C$28,0)-MAX(BF146-Inputs!$B$13,0)/Inputs!$B$17)*DCF!C$6</f>
        <v>3753.8457375339653</v>
      </c>
      <c r="CN146" s="15">
        <f ca="1">(BG146*DCF!D$28-DCF!D$5*MAX(BG146*DCF!D$28,0)-MAX(BG146-BF146,0)/Inputs!$B$17)*DCF!D$6</f>
        <v>5108.1717545649963</v>
      </c>
      <c r="CO146" s="15">
        <f ca="1">(BH146*DCF!E$28-DCF!E$5*MAX(BH146*DCF!E$28,0)-MAX(BH146-BG146,0)/Inputs!$B$17)*DCF!E$6</f>
        <v>6887.8308516282186</v>
      </c>
      <c r="CP146" s="15">
        <f ca="1">(BI146*DCF!F$28-DCF!F$5*MAX(BI146*DCF!F$28,0)-MAX(BI146-BH146,0)/Inputs!$B$17)*DCF!F$6</f>
        <v>7466.1591789244658</v>
      </c>
      <c r="CQ146" s="15">
        <f ca="1">(BJ146*DCF!G$28-DCF!G$5*MAX(BJ146*DCF!G$28,0)-MAX(BJ146-BI146,0)/Inputs!$B$17)*DCF!G$6</f>
        <v>7674.0736255003303</v>
      </c>
      <c r="CR146" s="15">
        <f ca="1">(BK146*DCF!H$28-DCF!H$5*MAX(BK146*DCF!H$28,0)-MAX(BK146-BJ146,0)/Inputs!$B$17)*DCF!H$6</f>
        <v>9091.0184771158765</v>
      </c>
      <c r="CS146" s="15">
        <f ca="1">(BL146*DCF!I$28-DCF!I$5*MAX(BL146*DCF!I$28,0)-MAX(BL146-BK146,0)/Inputs!$B$17)*DCF!I$6</f>
        <v>11549.363566253849</v>
      </c>
      <c r="CT146" s="15">
        <f ca="1">(BM146*DCF!J$28-DCF!J$5*MAX(BM146*DCF!J$28,0)-MAX(BM146-BL146,0)/Inputs!$B$17)*DCF!J$6</f>
        <v>13339.142077776478</v>
      </c>
      <c r="CU146" s="15">
        <f ca="1">(BN146*DCF!K$28-DCF!K$5*MAX(BN146*DCF!K$28,0)-MAX(BN146-BM146,0)/Inputs!$B$17)*DCF!K$6</f>
        <v>17418.610394841249</v>
      </c>
      <c r="CV146" s="15">
        <f ca="1">(BO146*DCF!L$28-DCF!L$5*MAX(BO146*DCF!L$28,0)-MAX(BO146-BN146,0)/Inputs!$B$17)*DCF!L$6</f>
        <v>21157.81940354484</v>
      </c>
      <c r="CW146" s="15">
        <f ca="1">(BP146*DCF!M$28-DCF!M$5*MAX(BP146*DCF!M$28,0)-MAX(BP146-BO146,0)/Inputs!$B$17)*DCF!M$6</f>
        <v>21180.634086687238</v>
      </c>
      <c r="CX146" s="15">
        <f ca="1">(BQ146*DCF!C$46-DCF!C$5*MAX(BQ146*DCF!C$46,0)-MAX(BQ146-Inputs!$B$20,0)/Inputs!$B$24)*DCF!C$6</f>
        <v>-904.64936650812979</v>
      </c>
      <c r="CY146" s="15">
        <f ca="1">(BR146*DCF!D$46-DCF!D$5*MAX(BR146*DCF!D$46,0)-MAX(BR146-BQ146,0)/Inputs!$B$24)*DCF!D$6</f>
        <v>-564.60965829496354</v>
      </c>
      <c r="CZ146" s="15">
        <f ca="1">(BS146*DCF!E$46-DCF!E$5*MAX(BS146*DCF!E$46,0)-MAX(BS146-BR146,0)/Inputs!$B$24)*DCF!E$6</f>
        <v>-2234.1323253154783</v>
      </c>
      <c r="DA146" s="15">
        <f ca="1">(BT146*DCF!F$46-DCF!F$5*MAX(BT146*DCF!F$46,0)-MAX(BT146-BS146,0)/Inputs!$B$24)*DCF!F$6</f>
        <v>-1280.7647224004954</v>
      </c>
      <c r="DB146" s="15">
        <f ca="1">(BU146*DCF!G$46-DCF!G$5*MAX(BU146*DCF!G$46,0)-MAX(BU146-BT146,0)/Inputs!$B$24)*DCF!G$6</f>
        <v>-1235.1329477429003</v>
      </c>
      <c r="DC146" s="15">
        <f ca="1">(BV146*DCF!H$46-DCF!H$5*MAX(BV146*DCF!H$46,0)-MAX(BV146-BU146,0)/Inputs!$B$24)*DCF!H$6</f>
        <v>-2412.8789395185968</v>
      </c>
      <c r="DD146" s="15">
        <f ca="1">(BW146*DCF!I$46-DCF!I$5*MAX(BW146*DCF!I$46,0)-MAX(BW146-BV146,0)/Inputs!$B$24)*DCF!I$6</f>
        <v>-2329.7343964207944</v>
      </c>
      <c r="DE146" s="15">
        <f ca="1">(BX146*DCF!J$46-DCF!J$5*MAX(BX146*DCF!J$46,0)-MAX(BX146-BW146,0)/Inputs!$B$24)*DCF!J$6</f>
        <v>-8122.9999069727901</v>
      </c>
      <c r="DF146" s="15">
        <f ca="1">(BY146*DCF!K$46-DCF!K$5*MAX(BY146*DCF!K$46,0)-MAX(BY146-BX146,0)/Inputs!$B$24)*DCF!K$6</f>
        <v>-11011.622442941429</v>
      </c>
      <c r="DG146" s="15">
        <f ca="1">(BZ146*DCF!L$46-DCF!L$5*MAX(BZ146*DCF!L$46,0)-MAX(BZ146-BY146,0)/Inputs!$B$24)*DCF!L$6</f>
        <v>2428.9338236202657</v>
      </c>
      <c r="DH146" s="15">
        <f ca="1">(CA146*DCF!M$46-DCF!M$5*MAX(CA146*DCF!M$46,0)-MAX(CA146-BZ146,0)/Inputs!$B$24)*DCF!M$6</f>
        <v>10919.124667936238</v>
      </c>
      <c r="DI146" s="15">
        <f ca="1">SUM(CB146:CL146)+BE146*DCF!M$10*(1+Inputs!$B$30)*(1-Inputs!$B$33)*(1-Inputs!$B$30/Inputs!$B$31)/(Inputs!$B$29-Inputs!$B$30)*DCF!M$6</f>
        <v>119141.84046814626</v>
      </c>
      <c r="DJ146" s="15">
        <f ca="1">SUM(CM146:CW146)+BP146*DCF!M$28*(1+Inputs!$B$30)*(1-Inputs!$B$33)*(1-Inputs!$B$30/Inputs!$B$31)/(Inputs!$B$29-Inputs!$B$30)*DCF!M$6</f>
        <v>558959.20970895479</v>
      </c>
      <c r="DK146" s="15">
        <f ca="1">SUM(CX146:DH146)+CA146*DCF!M$46*(1+Inputs!$B$30)*(1-Inputs!$B$33)*(1-Inputs!$B$30/Inputs!$B$31)/(Inputs!$B$29-Inputs!$B$30)*DCF!M$6</f>
        <v>356309.8730701399</v>
      </c>
      <c r="DM146" s="15">
        <f ca="1">DI146+DJ146+DK146+Inputs!$B$34+Inputs!$B$36-Inputs!$B$35</f>
        <v>1111261.9232472409</v>
      </c>
    </row>
    <row r="147" spans="1:117" x14ac:dyDescent="0.75">
      <c r="A147" s="11">
        <v>134</v>
      </c>
      <c r="C147" s="24">
        <f t="shared" ca="1" si="103"/>
        <v>-0.438569485435298</v>
      </c>
      <c r="D147" s="24">
        <f t="shared" ca="1" si="103"/>
        <v>0.4963289328740122</v>
      </c>
      <c r="E147" s="24">
        <f t="shared" ca="1" si="103"/>
        <v>1.0065748883659908</v>
      </c>
      <c r="F147" s="24">
        <f t="shared" ca="1" si="103"/>
        <v>-0.53094161464505751</v>
      </c>
      <c r="G147" s="24">
        <f t="shared" ca="1" si="103"/>
        <v>-0.7517904578096668</v>
      </c>
      <c r="H147" s="24">
        <f t="shared" ca="1" si="103"/>
        <v>1.8255884448683843</v>
      </c>
      <c r="I147" s="24">
        <f t="shared" ca="1" si="103"/>
        <v>0.58998897163026753</v>
      </c>
      <c r="J147" s="24">
        <f t="shared" ca="1" si="103"/>
        <v>0.45715377928183609</v>
      </c>
      <c r="K147" s="24">
        <f t="shared" ca="1" si="103"/>
        <v>-0.85702910909161312</v>
      </c>
      <c r="L147" s="24">
        <f t="shared" ca="1" si="103"/>
        <v>-0.18476022970310052</v>
      </c>
      <c r="M147" s="24">
        <f t="shared" ca="1" si="103"/>
        <v>0.12325908205752344</v>
      </c>
      <c r="N147" s="24">
        <f ca="1">SQRT(Inputs!$B$38)*C147+SQRT(1-Inputs!$B$38)*_xlfn.NORM.S.INV(RAND())</f>
        <v>-0.11159225663053124</v>
      </c>
      <c r="O147" s="24">
        <f ca="1">SQRT(Inputs!$B$38)*D147+SQRT(1-Inputs!$B$38)*_xlfn.NORM.S.INV(RAND())</f>
        <v>-0.73383833073463678</v>
      </c>
      <c r="P147" s="24">
        <f ca="1">SQRT(Inputs!$B$38)*E147+SQRT(1-Inputs!$B$38)*_xlfn.NORM.S.INV(RAND())</f>
        <v>-1.1650372158051263</v>
      </c>
      <c r="Q147" s="24">
        <f ca="1">SQRT(Inputs!$B$38)*F147+SQRT(1-Inputs!$B$38)*_xlfn.NORM.S.INV(RAND())</f>
        <v>-0.24104723078619128</v>
      </c>
      <c r="R147" s="24">
        <f ca="1">SQRT(Inputs!$B$38)*G147+SQRT(1-Inputs!$B$38)*_xlfn.NORM.S.INV(RAND())</f>
        <v>-1.5460563182368225</v>
      </c>
      <c r="S147" s="24">
        <f ca="1">SQRT(Inputs!$B$38)*H147+SQRT(1-Inputs!$B$38)*_xlfn.NORM.S.INV(RAND())</f>
        <v>1.5977088575530511</v>
      </c>
      <c r="T147" s="24">
        <f ca="1">SQRT(Inputs!$B$38)*I147+SQRT(1-Inputs!$B$38)*_xlfn.NORM.S.INV(RAND())</f>
        <v>0.28895127557308803</v>
      </c>
      <c r="U147" s="24">
        <f ca="1">SQRT(Inputs!$B$38)*J147+SQRT(1-Inputs!$B$38)*_xlfn.NORM.S.INV(RAND())</f>
        <v>1.7846258648919255</v>
      </c>
      <c r="V147" s="24">
        <f ca="1">SQRT(Inputs!$B$38)*K147+SQRT(1-Inputs!$B$38)*_xlfn.NORM.S.INV(RAND())</f>
        <v>0.40814071363761684</v>
      </c>
      <c r="W147" s="24">
        <f ca="1">SQRT(Inputs!$B$38)*L147+SQRT(1-Inputs!$B$38)*_xlfn.NORM.S.INV(RAND())</f>
        <v>-0.18706409948995942</v>
      </c>
      <c r="X147" s="24">
        <f ca="1">SQRT(Inputs!$B$38)*M147+SQRT(1-Inputs!$B$38)*_xlfn.NORM.S.INV(RAND())</f>
        <v>-1.2122247383255826</v>
      </c>
      <c r="Y147" s="24">
        <f ca="1">SQRT(Inputs!$B$38)*C147+SQRT(1-Inputs!$B$38)*_xlfn.NORM.S.INV(RAND())</f>
        <v>-0.90824333977167748</v>
      </c>
      <c r="Z147" s="24">
        <f ca="1">SQRT(Inputs!$B$38)*D147+SQRT(1-Inputs!$B$38)*_xlfn.NORM.S.INV(RAND())</f>
        <v>-0.41952669430118361</v>
      </c>
      <c r="AA147" s="24">
        <f ca="1">SQRT(Inputs!$B$38)*E147+SQRT(1-Inputs!$B$38)*_xlfn.NORM.S.INV(RAND())</f>
        <v>0.28608262802452711</v>
      </c>
      <c r="AB147" s="24">
        <f ca="1">SQRT(Inputs!$B$38)*F147+SQRT(1-Inputs!$B$38)*_xlfn.NORM.S.INV(RAND())</f>
        <v>-1.1540441694602126</v>
      </c>
      <c r="AC147" s="24">
        <f ca="1">SQRT(Inputs!$B$38)*G147+SQRT(1-Inputs!$B$38)*_xlfn.NORM.S.INV(RAND())</f>
        <v>-1.3791401578526905</v>
      </c>
      <c r="AD147" s="24">
        <f ca="1">SQRT(Inputs!$B$38)*H147+SQRT(1-Inputs!$B$38)*_xlfn.NORM.S.INV(RAND())</f>
        <v>0.43578070654421719</v>
      </c>
      <c r="AE147" s="24">
        <f ca="1">SQRT(Inputs!$B$38)*I147+SQRT(1-Inputs!$B$38)*_xlfn.NORM.S.INV(RAND())</f>
        <v>0.16063816156486013</v>
      </c>
      <c r="AF147" s="24">
        <f ca="1">SQRT(Inputs!$B$38)*J147+SQRT(1-Inputs!$B$38)*_xlfn.NORM.S.INV(RAND())</f>
        <v>0.48336848203686555</v>
      </c>
      <c r="AG147" s="24">
        <f ca="1">SQRT(Inputs!$B$38)*K147+SQRT(1-Inputs!$B$38)*_xlfn.NORM.S.INV(RAND())</f>
        <v>1.3858280112334675</v>
      </c>
      <c r="AH147" s="24">
        <f ca="1">SQRT(Inputs!$B$38)*L147+SQRT(1-Inputs!$B$38)*_xlfn.NORM.S.INV(RAND())</f>
        <v>1.4187570692279003</v>
      </c>
      <c r="AI147" s="24">
        <f ca="1">SQRT(Inputs!$B$38)*M147+SQRT(1-Inputs!$B$38)*_xlfn.NORM.S.INV(RAND())</f>
        <v>-0.10056857090156572</v>
      </c>
      <c r="AJ147" s="24">
        <f ca="1">SQRT(Inputs!$B$38)*C147+SQRT(1-Inputs!$B$38)*_xlfn.NORM.S.INV(RAND())</f>
        <v>0.42351538967485047</v>
      </c>
      <c r="AK147" s="24">
        <f ca="1">SQRT(Inputs!$B$38)*D147+SQRT(1-Inputs!$B$38)*_xlfn.NORM.S.INV(RAND())</f>
        <v>0.52671404318501946</v>
      </c>
      <c r="AL147" s="24">
        <f ca="1">SQRT(Inputs!$B$38)*E147+SQRT(1-Inputs!$B$38)*_xlfn.NORM.S.INV(RAND())</f>
        <v>0.37710827839256722</v>
      </c>
      <c r="AM147" s="24">
        <f ca="1">SQRT(Inputs!$B$38)*F147+SQRT(1-Inputs!$B$38)*_xlfn.NORM.S.INV(RAND())</f>
        <v>1.2482772098098602</v>
      </c>
      <c r="AN147" s="24">
        <f ca="1">SQRT(Inputs!$B$38)*G147+SQRT(1-Inputs!$B$38)*_xlfn.NORM.S.INV(RAND())</f>
        <v>-1.9715060544761762</v>
      </c>
      <c r="AO147" s="24">
        <f ca="1">SQRT(Inputs!$B$38)*H147+SQRT(1-Inputs!$B$38)*_xlfn.NORM.S.INV(RAND())</f>
        <v>0.42776882069761124</v>
      </c>
      <c r="AP147" s="24">
        <f ca="1">SQRT(Inputs!$B$38)*I147+SQRT(1-Inputs!$B$38)*_xlfn.NORM.S.INV(RAND())</f>
        <v>1.4667974189324018</v>
      </c>
      <c r="AQ147" s="24">
        <f ca="1">SQRT(Inputs!$B$38)*J147+SQRT(1-Inputs!$B$38)*_xlfn.NORM.S.INV(RAND())</f>
        <v>-0.7884638569262894</v>
      </c>
      <c r="AR147" s="24">
        <f ca="1">SQRT(Inputs!$B$38)*K147+SQRT(1-Inputs!$B$38)*_xlfn.NORM.S.INV(RAND())</f>
        <v>-0.68024442286691233</v>
      </c>
      <c r="AS147" s="24">
        <f ca="1">SQRT(Inputs!$B$38)*L147+SQRT(1-Inputs!$B$38)*_xlfn.NORM.S.INV(RAND())</f>
        <v>-0.40559546491264059</v>
      </c>
      <c r="AT147" s="24">
        <f ca="1">SQRT(Inputs!$B$38)*M147+SQRT(1-Inputs!$B$38)*_xlfn.NORM.S.INV(RAND())</f>
        <v>0.21307206245687371</v>
      </c>
      <c r="AU147" s="15">
        <f ca="1">Inputs!$B$6*EXP($B$8-0.5*C$5^2+C$5*N147)</f>
        <v>4873.4073588108567</v>
      </c>
      <c r="AV147" s="15">
        <f t="shared" ca="1" si="73"/>
        <v>5325.3504226367149</v>
      </c>
      <c r="AW147" s="15">
        <f t="shared" ca="1" si="74"/>
        <v>5549.0823075702119</v>
      </c>
      <c r="AX147" s="15">
        <f t="shared" ca="1" si="75"/>
        <v>6573.8904314332885</v>
      </c>
      <c r="AY147" s="15">
        <f t="shared" ca="1" si="76"/>
        <v>6706.7698683568387</v>
      </c>
      <c r="AZ147" s="15">
        <f t="shared" ca="1" si="77"/>
        <v>9780.446746458294</v>
      </c>
      <c r="BA147" s="15">
        <f t="shared" ca="1" si="78"/>
        <v>12336.248691261768</v>
      </c>
      <c r="BB147" s="15">
        <f t="shared" ca="1" si="79"/>
        <v>18060.299370887689</v>
      </c>
      <c r="BC147" s="15">
        <f t="shared" ca="1" si="80"/>
        <v>23008.114990416885</v>
      </c>
      <c r="BD147" s="15">
        <f t="shared" ca="1" si="81"/>
        <v>27698.216940104943</v>
      </c>
      <c r="BE147" s="15">
        <f t="shared" ca="1" si="82"/>
        <v>30392.701695876156</v>
      </c>
      <c r="BF147" s="15">
        <f ca="1">Inputs!$B$13*EXP($B$9-0.5*C$6^2+C$6*Y147)</f>
        <v>11551.979502490987</v>
      </c>
      <c r="BG147" s="15">
        <f t="shared" ca="1" si="83"/>
        <v>13052.396315422577</v>
      </c>
      <c r="BH147" s="15">
        <f t="shared" ca="1" si="84"/>
        <v>16722.564853123509</v>
      </c>
      <c r="BI147" s="15">
        <f t="shared" ca="1" si="85"/>
        <v>17139.336330824699</v>
      </c>
      <c r="BJ147" s="15">
        <f t="shared" ca="1" si="86"/>
        <v>17223.642488682683</v>
      </c>
      <c r="BK147" s="15">
        <f t="shared" ca="1" si="87"/>
        <v>22430.840074930144</v>
      </c>
      <c r="BL147" s="15">
        <f t="shared" ca="1" si="88"/>
        <v>28133.184955573073</v>
      </c>
      <c r="BM147" s="15">
        <f t="shared" ca="1" si="89"/>
        <v>36721.924051008195</v>
      </c>
      <c r="BN147" s="15">
        <f t="shared" ca="1" si="90"/>
        <v>53322.491269972081</v>
      </c>
      <c r="BO147" s="15">
        <f t="shared" ca="1" si="91"/>
        <v>77370.970076892918</v>
      </c>
      <c r="BP147" s="15">
        <f t="shared" ca="1" si="92"/>
        <v>94150.279963278226</v>
      </c>
      <c r="BQ147" s="15">
        <f ca="1">Inputs!$B$20*EXP($B$10-0.5*C$7^2+C$7*AJ147)</f>
        <v>4984.7686027389054</v>
      </c>
      <c r="BR147" s="15">
        <f t="shared" ca="1" si="93"/>
        <v>7995.2079348232683</v>
      </c>
      <c r="BS147" s="15">
        <f t="shared" ca="1" si="94"/>
        <v>12200.979599260701</v>
      </c>
      <c r="BT147" s="15">
        <f t="shared" ca="1" si="95"/>
        <v>23340.278275101024</v>
      </c>
      <c r="BU147" s="15">
        <f t="shared" ca="1" si="96"/>
        <v>20074.91144528702</v>
      </c>
      <c r="BV147" s="15">
        <f t="shared" ca="1" si="97"/>
        <v>30755.747161216255</v>
      </c>
      <c r="BW147" s="15">
        <f t="shared" ca="1" si="98"/>
        <v>58541.493096641585</v>
      </c>
      <c r="BX147" s="15">
        <f t="shared" ca="1" si="99"/>
        <v>69908.293708075027</v>
      </c>
      <c r="BY147" s="15">
        <f t="shared" ca="1" si="100"/>
        <v>85999.733194846078</v>
      </c>
      <c r="BZ147" s="15">
        <f t="shared" ca="1" si="101"/>
        <v>111999.52647616717</v>
      </c>
      <c r="CA147" s="15">
        <f t="shared" ca="1" si="102"/>
        <v>163396.37252474585</v>
      </c>
      <c r="CB147" s="15">
        <f ca="1">(AU147*DCF!C$10-DCF!C$5*MAX(AU147*DCF!C$10,0)-MAX(AU147-Inputs!$B$6,0)/Inputs!$B$10)*DCF!C$6</f>
        <v>1043.707692021861</v>
      </c>
      <c r="CC147" s="15">
        <f ca="1">(AV147*DCF!D$10-DCF!D$5*MAX(AV147*DCF!D$10,0)-MAX(AV147-AU147,0)/Inputs!$B$10)*DCF!D$6</f>
        <v>1187.823599529152</v>
      </c>
      <c r="CD147" s="15">
        <f ca="1">(AW147*DCF!E$10-DCF!E$5*MAX(AW147*DCF!E$10,0)-MAX(AW147-AV147,0)/Inputs!$B$10)*DCF!E$6</f>
        <v>1230.8010852624143</v>
      </c>
      <c r="CE147" s="15">
        <f ca="1">(AX147*DCF!F$10-DCF!F$5*MAX(AX147*DCF!F$10,0)-MAX(AX147-AW147,0)/Inputs!$B$10)*DCF!F$6</f>
        <v>1221.8326418802906</v>
      </c>
      <c r="CF147" s="15">
        <f ca="1">(AY147*DCF!G$10-DCF!G$5*MAX(AY147*DCF!G$10,0)-MAX(AY147-AX147,0)/Inputs!$B$10)*DCF!G$6</f>
        <v>1356.3201233676127</v>
      </c>
      <c r="CG147" s="15">
        <f ca="1">(AZ147*DCF!H$10-DCF!H$5*MAX(AZ147*DCF!H$10,0)-MAX(AZ147-AY147,0)/Inputs!$B$10)*DCF!H$6</f>
        <v>1353.0943185116494</v>
      </c>
      <c r="CH147" s="15">
        <f ca="1">(BA147*DCF!I$10-DCF!I$5*MAX(BA147*DCF!I$10,0)-MAX(BA147-AZ147,0)/Inputs!$B$10)*DCF!I$6</f>
        <v>1834.1415420161952</v>
      </c>
      <c r="CI147" s="15">
        <f ca="1">(BB147*DCF!J$10-DCF!J$5*MAX(BB147*DCF!J$10,0)-MAX(BB147-BA147,0)/Inputs!$B$10)*DCF!J$6</f>
        <v>2231.8037220833407</v>
      </c>
      <c r="CJ147" s="15">
        <f ca="1">(BC147*DCF!K$10-DCF!K$5*MAX(BC147*DCF!K$10,0)-MAX(BC147-BB147,0)/Inputs!$B$10)*DCF!K$6</f>
        <v>3011.3181338630461</v>
      </c>
      <c r="CK147" s="15">
        <f ca="1">(BD147*DCF!L$10-DCF!L$5*MAX(BD147*DCF!L$10,0)-MAX(BD147-BC147,0)/Inputs!$B$10)*DCF!L$6</f>
        <v>3570.9117014907752</v>
      </c>
      <c r="CL147" s="15">
        <f ca="1">(BE147*DCF!M$10-DCF!M$5*MAX(BE147*DCF!M$10,0)-MAX(BE147-BD147,0)/Inputs!$B$10)*DCF!M$6</f>
        <v>3966.9183155100081</v>
      </c>
      <c r="CM147" s="15">
        <f ca="1">(BF147*DCF!C$28-DCF!C$5*MAX(BF147*DCF!C$28,0)-MAX(BF147-Inputs!$B$13,0)/Inputs!$B$17)*DCF!C$6</f>
        <v>3487.4868830700648</v>
      </c>
      <c r="CN147" s="15">
        <f ca="1">(BG147*DCF!D$28-DCF!D$5*MAX(BG147*DCF!D$28,0)-MAX(BG147-BF147,0)/Inputs!$B$17)*DCF!D$6</f>
        <v>3524.1240531417443</v>
      </c>
      <c r="CO147" s="15">
        <f ca="1">(BH147*DCF!E$28-DCF!E$5*MAX(BH147*DCF!E$28,0)-MAX(BH147-BG147,0)/Inputs!$B$17)*DCF!E$6</f>
        <v>4012.7884360998555</v>
      </c>
      <c r="CP147" s="15">
        <f ca="1">(BI147*DCF!F$28-DCF!F$5*MAX(BI147*DCF!F$28,0)-MAX(BI147-BH147,0)/Inputs!$B$17)*DCF!F$6</f>
        <v>4576.9985138264128</v>
      </c>
      <c r="CQ147" s="15">
        <f ca="1">(BJ147*DCF!G$28-DCF!G$5*MAX(BJ147*DCF!G$28,0)-MAX(BJ147-BI147,0)/Inputs!$B$17)*DCF!G$6</f>
        <v>4454.6252561791671</v>
      </c>
      <c r="CR147" s="15">
        <f ca="1">(BK147*DCF!H$28-DCF!H$5*MAX(BK147*DCF!H$28,0)-MAX(BK147-BJ147,0)/Inputs!$B$17)*DCF!H$6</f>
        <v>4738.3418514430368</v>
      </c>
      <c r="CS147" s="15">
        <f ca="1">(BL147*DCF!I$28-DCF!I$5*MAX(BL147*DCF!I$28,0)-MAX(BL147-BK147,0)/Inputs!$B$17)*DCF!I$6</f>
        <v>5797.1425770830374</v>
      </c>
      <c r="CT147" s="15">
        <f ca="1">(BM147*DCF!J$28-DCF!J$5*MAX(BM147*DCF!J$28,0)-MAX(BM147-BL147,0)/Inputs!$B$17)*DCF!J$6</f>
        <v>7053.2409421092807</v>
      </c>
      <c r="CU147" s="15">
        <f ca="1">(BN147*DCF!K$28-DCF!K$5*MAX(BN147*DCF!K$28,0)-MAX(BN147-BM147,0)/Inputs!$B$17)*DCF!K$6</f>
        <v>9227.4677322092957</v>
      </c>
      <c r="CV147" s="15">
        <f ca="1">(BO147*DCF!L$28-DCF!L$5*MAX(BO147*DCF!L$28,0)-MAX(BO147-BN147,0)/Inputs!$B$17)*DCF!L$6</f>
        <v>12716.007059725904</v>
      </c>
      <c r="CW147" s="15">
        <f ca="1">(BP147*DCF!M$28-DCF!M$5*MAX(BP147*DCF!M$28,0)-MAX(BP147-BO147,0)/Inputs!$B$17)*DCF!M$6</f>
        <v>15960.520292677018</v>
      </c>
      <c r="CX147" s="15">
        <f ca="1">(BQ147*DCF!C$46-DCF!C$5*MAX(BQ147*DCF!C$46,0)-MAX(BQ147-Inputs!$B$20,0)/Inputs!$B$24)*DCF!C$6</f>
        <v>-1975.1283621747609</v>
      </c>
      <c r="CY147" s="15">
        <f ca="1">(BR147*DCF!D$46-DCF!D$5*MAX(BR147*DCF!D$46,0)-MAX(BR147-BQ147,0)/Inputs!$B$24)*DCF!D$6</f>
        <v>-2649.1250179002159</v>
      </c>
      <c r="CZ147" s="15">
        <f ca="1">(BS147*DCF!E$46-DCF!E$5*MAX(BS147*DCF!E$46,0)-MAX(BS147-BR147,0)/Inputs!$B$24)*DCF!E$6</f>
        <v>-3100.5864881705152</v>
      </c>
      <c r="DA147" s="15">
        <f ca="1">(BT147*DCF!F$46-DCF!F$5*MAX(BT147*DCF!F$46,0)-MAX(BT147-BS147,0)/Inputs!$B$24)*DCF!F$6</f>
        <v>-5755.9574204559158</v>
      </c>
      <c r="DB147" s="15">
        <f ca="1">(BU147*DCF!G$46-DCF!G$5*MAX(BU147*DCF!G$46,0)-MAX(BU147-BT147,0)/Inputs!$B$24)*DCF!G$6</f>
        <v>-675.28035783742621</v>
      </c>
      <c r="DC147" s="15">
        <f ca="1">(BV147*DCF!H$46-DCF!H$5*MAX(BV147*DCF!H$46,0)-MAX(BV147-BU147,0)/Inputs!$B$24)*DCF!H$6</f>
        <v>-3319.0042561588079</v>
      </c>
      <c r="DD147" s="15">
        <f ca="1">(BW147*DCF!I$46-DCF!I$5*MAX(BW147*DCF!I$46,0)-MAX(BW147-BV147,0)/Inputs!$B$24)*DCF!I$6</f>
        <v>-6624.1742792389678</v>
      </c>
      <c r="DE147" s="15">
        <f ca="1">(BX147*DCF!J$46-DCF!J$5*MAX(BX147*DCF!J$46,0)-MAX(BX147-BW147,0)/Inputs!$B$24)*DCF!J$6</f>
        <v>-81.830270220775773</v>
      </c>
      <c r="DF147" s="15">
        <f ca="1">(BY147*DCF!K$46-DCF!K$5*MAX(BY147*DCF!K$46,0)-MAX(BY147-BX147,0)/Inputs!$B$24)*DCF!K$6</f>
        <v>970.61744152751771</v>
      </c>
      <c r="DG147" s="15">
        <f ca="1">(BZ147*DCF!L$46-DCF!L$5*MAX(BZ147*DCF!L$46,0)-MAX(BZ147-BY147,0)/Inputs!$B$24)*DCF!L$6</f>
        <v>1858.1701590262878</v>
      </c>
      <c r="DH147" s="15">
        <f ca="1">(CA147*DCF!M$46-DCF!M$5*MAX(CA147*DCF!M$46,0)-MAX(CA147-BZ147,0)/Inputs!$B$24)*DCF!M$6</f>
        <v>2064.8049343256935</v>
      </c>
      <c r="DI147" s="15">
        <f ca="1">SUM(CB147:CL147)+BE147*DCF!M$10*(1+Inputs!$B$30)*(1-Inputs!$B$33)*(1-Inputs!$B$30/Inputs!$B$31)/(Inputs!$B$29-Inputs!$B$30)*DCF!M$6</f>
        <v>106591.96359703277</v>
      </c>
      <c r="DJ147" s="15">
        <f ca="1">SUM(CM147:CW147)+BP147*DCF!M$28*(1+Inputs!$B$30)*(1-Inputs!$B$33)*(1-Inputs!$B$30/Inputs!$B$31)/(Inputs!$B$29-Inputs!$B$30)*DCF!M$6</f>
        <v>424910.70912605344</v>
      </c>
      <c r="DK147" s="15">
        <f ca="1">SUM(CX147:DH147)+CA147*DCF!M$46*(1+Inputs!$B$30)*(1-Inputs!$B$33)*(1-Inputs!$B$30/Inputs!$B$31)/(Inputs!$B$29-Inputs!$B$30)*DCF!M$6</f>
        <v>233342.65354367153</v>
      </c>
      <c r="DM147" s="15">
        <f ca="1">DI147+DJ147+DK147+Inputs!$B$34+Inputs!$B$36-Inputs!$B$35</f>
        <v>841696.32626675768</v>
      </c>
    </row>
    <row r="148" spans="1:117" x14ac:dyDescent="0.75">
      <c r="A148" s="11">
        <v>135</v>
      </c>
      <c r="C148" s="24">
        <f t="shared" ca="1" si="103"/>
        <v>-6.724753886508171E-2</v>
      </c>
      <c r="D148" s="24">
        <f t="shared" ca="1" si="103"/>
        <v>0.22296453458261714</v>
      </c>
      <c r="E148" s="24">
        <f t="shared" ca="1" si="103"/>
        <v>-0.128384679950893</v>
      </c>
      <c r="F148" s="24">
        <f t="shared" ca="1" si="103"/>
        <v>-1.9455534660508267</v>
      </c>
      <c r="G148" s="24">
        <f t="shared" ca="1" si="103"/>
        <v>-1.0232002261866833</v>
      </c>
      <c r="H148" s="24">
        <f t="shared" ca="1" si="103"/>
        <v>-0.4226861881100849</v>
      </c>
      <c r="I148" s="24">
        <f t="shared" ca="1" si="103"/>
        <v>-1.0500744298937077</v>
      </c>
      <c r="J148" s="24">
        <f t="shared" ca="1" si="103"/>
        <v>6.5836516063206008E-2</v>
      </c>
      <c r="K148" s="24">
        <f t="shared" ca="1" si="103"/>
        <v>0.67818889134540483</v>
      </c>
      <c r="L148" s="24">
        <f t="shared" ca="1" si="103"/>
        <v>-0.85342975772567264</v>
      </c>
      <c r="M148" s="24">
        <f t="shared" ca="1" si="103"/>
        <v>7.6666366635397866E-3</v>
      </c>
      <c r="N148" s="24">
        <f ca="1">SQRT(Inputs!$B$38)*C148+SQRT(1-Inputs!$B$38)*_xlfn.NORM.S.INV(RAND())</f>
        <v>1.8515971573283363</v>
      </c>
      <c r="O148" s="24">
        <f ca="1">SQRT(Inputs!$B$38)*D148+SQRT(1-Inputs!$B$38)*_xlfn.NORM.S.INV(RAND())</f>
        <v>6.333013150381428E-2</v>
      </c>
      <c r="P148" s="24">
        <f ca="1">SQRT(Inputs!$B$38)*E148+SQRT(1-Inputs!$B$38)*_xlfn.NORM.S.INV(RAND())</f>
        <v>0.42643975927082683</v>
      </c>
      <c r="Q148" s="24">
        <f ca="1">SQRT(Inputs!$B$38)*F148+SQRT(1-Inputs!$B$38)*_xlfn.NORM.S.INV(RAND())</f>
        <v>-0.82082546859689731</v>
      </c>
      <c r="R148" s="24">
        <f ca="1">SQRT(Inputs!$B$38)*G148+SQRT(1-Inputs!$B$38)*_xlfn.NORM.S.INV(RAND())</f>
        <v>-1.0109896704493231</v>
      </c>
      <c r="S148" s="24">
        <f ca="1">SQRT(Inputs!$B$38)*H148+SQRT(1-Inputs!$B$38)*_xlfn.NORM.S.INV(RAND())</f>
        <v>-0.48403880198727972</v>
      </c>
      <c r="T148" s="24">
        <f ca="1">SQRT(Inputs!$B$38)*I148+SQRT(1-Inputs!$B$38)*_xlfn.NORM.S.INV(RAND())</f>
        <v>1.0225948596859749</v>
      </c>
      <c r="U148" s="24">
        <f ca="1">SQRT(Inputs!$B$38)*J148+SQRT(1-Inputs!$B$38)*_xlfn.NORM.S.INV(RAND())</f>
        <v>0.93379284431233489</v>
      </c>
      <c r="V148" s="24">
        <f ca="1">SQRT(Inputs!$B$38)*K148+SQRT(1-Inputs!$B$38)*_xlfn.NORM.S.INV(RAND())</f>
        <v>1.2651279678953256</v>
      </c>
      <c r="W148" s="24">
        <f ca="1">SQRT(Inputs!$B$38)*L148+SQRT(1-Inputs!$B$38)*_xlfn.NORM.S.INV(RAND())</f>
        <v>0.38963092959458795</v>
      </c>
      <c r="X148" s="24">
        <f ca="1">SQRT(Inputs!$B$38)*M148+SQRT(1-Inputs!$B$38)*_xlfn.NORM.S.INV(RAND())</f>
        <v>0.24183330737591677</v>
      </c>
      <c r="Y148" s="24">
        <f ca="1">SQRT(Inputs!$B$38)*C148+SQRT(1-Inputs!$B$38)*_xlfn.NORM.S.INV(RAND())</f>
        <v>0.54966781785711616</v>
      </c>
      <c r="Z148" s="24">
        <f ca="1">SQRT(Inputs!$B$38)*D148+SQRT(1-Inputs!$B$38)*_xlfn.NORM.S.INV(RAND())</f>
        <v>0.54046035397925696</v>
      </c>
      <c r="AA148" s="24">
        <f ca="1">SQRT(Inputs!$B$38)*E148+SQRT(1-Inputs!$B$38)*_xlfn.NORM.S.INV(RAND())</f>
        <v>1.3505423310670255</v>
      </c>
      <c r="AB148" s="24">
        <f ca="1">SQRT(Inputs!$B$38)*F148+SQRT(1-Inputs!$B$38)*_xlfn.NORM.S.INV(RAND())</f>
        <v>-1.9075044474384106</v>
      </c>
      <c r="AC148" s="24">
        <f ca="1">SQRT(Inputs!$B$38)*G148+SQRT(1-Inputs!$B$38)*_xlfn.NORM.S.INV(RAND())</f>
        <v>-1.0243423235339488</v>
      </c>
      <c r="AD148" s="24">
        <f ca="1">SQRT(Inputs!$B$38)*H148+SQRT(1-Inputs!$B$38)*_xlfn.NORM.S.INV(RAND())</f>
        <v>1.2015307638373096</v>
      </c>
      <c r="AE148" s="24">
        <f ca="1">SQRT(Inputs!$B$38)*I148+SQRT(1-Inputs!$B$38)*_xlfn.NORM.S.INV(RAND())</f>
        <v>-0.50623583185694587</v>
      </c>
      <c r="AF148" s="24">
        <f ca="1">SQRT(Inputs!$B$38)*J148+SQRT(1-Inputs!$B$38)*_xlfn.NORM.S.INV(RAND())</f>
        <v>-0.3790585578497746</v>
      </c>
      <c r="AG148" s="24">
        <f ca="1">SQRT(Inputs!$B$38)*K148+SQRT(1-Inputs!$B$38)*_xlfn.NORM.S.INV(RAND())</f>
        <v>1.9221534484726306</v>
      </c>
      <c r="AH148" s="24">
        <f ca="1">SQRT(Inputs!$B$38)*L148+SQRT(1-Inputs!$B$38)*_xlfn.NORM.S.INV(RAND())</f>
        <v>-1.0425573866090407</v>
      </c>
      <c r="AI148" s="24">
        <f ca="1">SQRT(Inputs!$B$38)*M148+SQRT(1-Inputs!$B$38)*_xlfn.NORM.S.INV(RAND())</f>
        <v>-0.13301937840695266</v>
      </c>
      <c r="AJ148" s="24">
        <f ca="1">SQRT(Inputs!$B$38)*C148+SQRT(1-Inputs!$B$38)*_xlfn.NORM.S.INV(RAND())</f>
        <v>0.81798974608072483</v>
      </c>
      <c r="AK148" s="24">
        <f ca="1">SQRT(Inputs!$B$38)*D148+SQRT(1-Inputs!$B$38)*_xlfn.NORM.S.INV(RAND())</f>
        <v>2.0579889369994975</v>
      </c>
      <c r="AL148" s="24">
        <f ca="1">SQRT(Inputs!$B$38)*E148+SQRT(1-Inputs!$B$38)*_xlfn.NORM.S.INV(RAND())</f>
        <v>-0.59682420539719128</v>
      </c>
      <c r="AM148" s="24">
        <f ca="1">SQRT(Inputs!$B$38)*F148+SQRT(1-Inputs!$B$38)*_xlfn.NORM.S.INV(RAND())</f>
        <v>-0.77600600767317252</v>
      </c>
      <c r="AN148" s="24">
        <f ca="1">SQRT(Inputs!$B$38)*G148+SQRT(1-Inputs!$B$38)*_xlfn.NORM.S.INV(RAND())</f>
        <v>-0.62002637672645455</v>
      </c>
      <c r="AO148" s="24">
        <f ca="1">SQRT(Inputs!$B$38)*H148+SQRT(1-Inputs!$B$38)*_xlfn.NORM.S.INV(RAND())</f>
        <v>-2.4075652297170618</v>
      </c>
      <c r="AP148" s="24">
        <f ca="1">SQRT(Inputs!$B$38)*I148+SQRT(1-Inputs!$B$38)*_xlfn.NORM.S.INV(RAND())</f>
        <v>-0.65862166162424096</v>
      </c>
      <c r="AQ148" s="24">
        <f ca="1">SQRT(Inputs!$B$38)*J148+SQRT(1-Inputs!$B$38)*_xlfn.NORM.S.INV(RAND())</f>
        <v>1.0557125806581142</v>
      </c>
      <c r="AR148" s="24">
        <f ca="1">SQRT(Inputs!$B$38)*K148+SQRT(1-Inputs!$B$38)*_xlfn.NORM.S.INV(RAND())</f>
        <v>0.97842566719804103</v>
      </c>
      <c r="AS148" s="24">
        <f ca="1">SQRT(Inputs!$B$38)*L148+SQRT(1-Inputs!$B$38)*_xlfn.NORM.S.INV(RAND())</f>
        <v>-0.66971539703822514</v>
      </c>
      <c r="AT148" s="24">
        <f ca="1">SQRT(Inputs!$B$38)*M148+SQRT(1-Inputs!$B$38)*_xlfn.NORM.S.INV(RAND())</f>
        <v>-0.40336111021635912</v>
      </c>
      <c r="AU148" s="15">
        <f ca="1">Inputs!$B$6*EXP($B$8-0.5*C$5^2+C$5*N148)</f>
        <v>6696.4722862493836</v>
      </c>
      <c r="AV148" s="15">
        <f t="shared" ca="1" si="73"/>
        <v>8227.4432265111973</v>
      </c>
      <c r="AW148" s="15">
        <f t="shared" ca="1" si="74"/>
        <v>10625.848975702527</v>
      </c>
      <c r="AX148" s="15">
        <f t="shared" ca="1" si="75"/>
        <v>11708.668732128855</v>
      </c>
      <c r="AY148" s="15">
        <f t="shared" ca="1" si="76"/>
        <v>12715.611044766627</v>
      </c>
      <c r="AZ148" s="15">
        <f t="shared" ca="1" si="77"/>
        <v>14744.311179051669</v>
      </c>
      <c r="BA148" s="15">
        <f t="shared" ca="1" si="78"/>
        <v>20081.461061523492</v>
      </c>
      <c r="BB148" s="15">
        <f t="shared" ca="1" si="79"/>
        <v>26997.021309026586</v>
      </c>
      <c r="BC148" s="15">
        <f t="shared" ca="1" si="80"/>
        <v>37359.314977202899</v>
      </c>
      <c r="BD148" s="15">
        <f t="shared" ca="1" si="81"/>
        <v>47467.423735126722</v>
      </c>
      <c r="BE148" s="15">
        <f t="shared" ca="1" si="82"/>
        <v>59460.616674930039</v>
      </c>
      <c r="BF148" s="15">
        <f ca="1">Inputs!$B$13*EXP($B$9-0.5*C$6^2+C$6*Y148)</f>
        <v>15423.376723748032</v>
      </c>
      <c r="BG148" s="15">
        <f t="shared" ca="1" si="83"/>
        <v>20722.452922889475</v>
      </c>
      <c r="BH148" s="15">
        <f t="shared" ca="1" si="84"/>
        <v>31675.818394907656</v>
      </c>
      <c r="BI148" s="15">
        <f t="shared" ca="1" si="85"/>
        <v>28910.317777167129</v>
      </c>
      <c r="BJ148" s="15">
        <f t="shared" ca="1" si="86"/>
        <v>30576.993573066287</v>
      </c>
      <c r="BK148" s="15">
        <f t="shared" ca="1" si="87"/>
        <v>44196.84576899786</v>
      </c>
      <c r="BL148" s="15">
        <f t="shared" ca="1" si="88"/>
        <v>50843.13813188261</v>
      </c>
      <c r="BM148" s="15">
        <f t="shared" ca="1" si="89"/>
        <v>59622.443236710533</v>
      </c>
      <c r="BN148" s="15">
        <f t="shared" ca="1" si="90"/>
        <v>92322.450507778689</v>
      </c>
      <c r="BO148" s="15">
        <f t="shared" ca="1" si="91"/>
        <v>100628.64988142162</v>
      </c>
      <c r="BP148" s="15">
        <f t="shared" ca="1" si="92"/>
        <v>122002.43825850777</v>
      </c>
      <c r="BQ148" s="15">
        <f ca="1">Inputs!$B$20*EXP($B$10-0.5*C$7^2+C$7*AJ148)</f>
        <v>5733.3511850128989</v>
      </c>
      <c r="BR148" s="15">
        <f t="shared" ca="1" si="93"/>
        <v>14955.182236131684</v>
      </c>
      <c r="BS148" s="15">
        <f t="shared" ca="1" si="94"/>
        <v>17253.508680885974</v>
      </c>
      <c r="BT148" s="15">
        <f t="shared" ca="1" si="95"/>
        <v>19407.218365953944</v>
      </c>
      <c r="BU148" s="15">
        <f t="shared" ca="1" si="96"/>
        <v>23149.026448101122</v>
      </c>
      <c r="BV148" s="15">
        <f t="shared" ca="1" si="97"/>
        <v>18723.175620573587</v>
      </c>
      <c r="BW148" s="15">
        <f t="shared" ca="1" si="98"/>
        <v>22727.546011908871</v>
      </c>
      <c r="BX148" s="15">
        <f t="shared" ca="1" si="99"/>
        <v>39280.799698835457</v>
      </c>
      <c r="BY148" s="15">
        <f t="shared" ca="1" si="100"/>
        <v>66369.680736683586</v>
      </c>
      <c r="BZ148" s="15">
        <f t="shared" ca="1" si="101"/>
        <v>82338.319762877916</v>
      </c>
      <c r="CA148" s="15">
        <f t="shared" ca="1" si="102"/>
        <v>107660.23407619826</v>
      </c>
      <c r="CB148" s="15">
        <f ca="1">(AU148*DCF!C$10-DCF!C$5*MAX(AU148*DCF!C$10,0)-MAX(AU148-Inputs!$B$6,0)/Inputs!$B$10)*DCF!C$6</f>
        <v>1030.7089141446318</v>
      </c>
      <c r="CC148" s="15">
        <f ca="1">(AV148*DCF!D$10-DCF!D$5*MAX(AV148*DCF!D$10,0)-MAX(AV148-AU148,0)/Inputs!$B$10)*DCF!D$6</f>
        <v>1632.0963519369559</v>
      </c>
      <c r="CD148" s="15">
        <f ca="1">(AW148*DCF!E$10-DCF!E$5*MAX(AW148*DCF!E$10,0)-MAX(AW148-AV148,0)/Inputs!$B$10)*DCF!E$6</f>
        <v>1913.1190824871126</v>
      </c>
      <c r="CE148" s="15">
        <f ca="1">(AX148*DCF!F$10-DCF!F$5*MAX(AX148*DCF!F$10,0)-MAX(AX148-AW148,0)/Inputs!$B$10)*DCF!F$6</f>
        <v>2330.6757792527037</v>
      </c>
      <c r="CF148" s="15">
        <f ca="1">(AY148*DCF!G$10-DCF!G$5*MAX(AY148*DCF!G$10,0)-MAX(AY148-AX148,0)/Inputs!$B$10)*DCF!G$6</f>
        <v>2426.3708591876234</v>
      </c>
      <c r="CG148" s="15">
        <f ca="1">(AZ148*DCF!H$10-DCF!H$5*MAX(AZ148*DCF!H$10,0)-MAX(AZ148-AY148,0)/Inputs!$B$10)*DCF!H$6</f>
        <v>2502.3865131398024</v>
      </c>
      <c r="CH148" s="15">
        <f ca="1">(BA148*DCF!I$10-DCF!I$5*MAX(BA148*DCF!I$10,0)-MAX(BA148-AZ148,0)/Inputs!$B$10)*DCF!I$6</f>
        <v>2792.6707844552661</v>
      </c>
      <c r="CI148" s="15">
        <f ca="1">(BB148*DCF!J$10-DCF!J$5*MAX(BB148*DCF!J$10,0)-MAX(BB148-BA148,0)/Inputs!$B$10)*DCF!J$6</f>
        <v>3584.8123022513923</v>
      </c>
      <c r="CJ148" s="15">
        <f ca="1">(BC148*DCF!K$10-DCF!K$5*MAX(BC148*DCF!K$10,0)-MAX(BC148-BB148,0)/Inputs!$B$10)*DCF!K$6</f>
        <v>4563.6863468262818</v>
      </c>
      <c r="CK148" s="15">
        <f ca="1">(BD148*DCF!L$10-DCF!L$5*MAX(BD148*DCF!L$10,0)-MAX(BD148-BC148,0)/Inputs!$B$10)*DCF!L$6</f>
        <v>5851.8480112869156</v>
      </c>
      <c r="CL148" s="15">
        <f ca="1">(BE148*DCF!M$10-DCF!M$5*MAX(BE148*DCF!M$10,0)-MAX(BE148-BD148,0)/Inputs!$B$10)*DCF!M$6</f>
        <v>6957.9470364036451</v>
      </c>
      <c r="CM148" s="15">
        <f ca="1">(BF148*DCF!C$28-DCF!C$5*MAX(BF148*DCF!C$28,0)-MAX(BF148-Inputs!$B$13,0)/Inputs!$B$17)*DCF!C$6</f>
        <v>3774.9248078060004</v>
      </c>
      <c r="CN148" s="15">
        <f ca="1">(BG148*DCF!D$28-DCF!D$5*MAX(BG148*DCF!D$28,0)-MAX(BG148-BF148,0)/Inputs!$B$17)*DCF!D$6</f>
        <v>4972.7044105919213</v>
      </c>
      <c r="CO148" s="15">
        <f ca="1">(BH148*DCF!E$28-DCF!E$5*MAX(BH148*DCF!E$28,0)-MAX(BH148-BG148,0)/Inputs!$B$17)*DCF!E$6</f>
        <v>6812.3982392627959</v>
      </c>
      <c r="CP148" s="15">
        <f ca="1">(BI148*DCF!F$28-DCF!F$5*MAX(BI148*DCF!F$28,0)-MAX(BI148-BH148,0)/Inputs!$B$17)*DCF!F$6</f>
        <v>7848.3897537960902</v>
      </c>
      <c r="CQ148" s="15">
        <f ca="1">(BJ148*DCF!G$28-DCF!G$5*MAX(BJ148*DCF!G$28,0)-MAX(BJ148-BI148,0)/Inputs!$B$17)*DCF!G$6</f>
        <v>7653.1145653900321</v>
      </c>
      <c r="CR148" s="15">
        <f ca="1">(BK148*DCF!H$28-DCF!H$5*MAX(BK148*DCF!H$28,0)-MAX(BK148-BJ148,0)/Inputs!$B$17)*DCF!H$6</f>
        <v>8814.2247606258315</v>
      </c>
      <c r="CS148" s="15">
        <f ca="1">(BL148*DCF!I$28-DCF!I$5*MAX(BL148*DCF!I$28,0)-MAX(BL148-BK148,0)/Inputs!$B$17)*DCF!I$6</f>
        <v>11001.971636329978</v>
      </c>
      <c r="CT148" s="15">
        <f ca="1">(BM148*DCF!J$28-DCF!J$5*MAX(BM148*DCF!J$28,0)-MAX(BM148-BL148,0)/Inputs!$B$17)*DCF!J$6</f>
        <v>12136.690343536142</v>
      </c>
      <c r="CU148" s="15">
        <f ca="1">(BN148*DCF!K$28-DCF!K$5*MAX(BN148*DCF!K$28,0)-MAX(BN148-BM148,0)/Inputs!$B$17)*DCF!K$6</f>
        <v>15491.638248113097</v>
      </c>
      <c r="CV148" s="15">
        <f ca="1">(BO148*DCF!L$28-DCF!L$5*MAX(BO148*DCF!L$28,0)-MAX(BO148-BN148,0)/Inputs!$B$17)*DCF!L$6</f>
        <v>19137.667524384855</v>
      </c>
      <c r="CW148" s="15">
        <f ca="1">(BP148*DCF!M$28-DCF!M$5*MAX(BP148*DCF!M$28,0)-MAX(BP148-BO148,0)/Inputs!$B$17)*DCF!M$6</f>
        <v>20720.667890889359</v>
      </c>
      <c r="CX148" s="15">
        <f ca="1">(BQ148*DCF!C$46-DCF!C$5*MAX(BQ148*DCF!C$46,0)-MAX(BQ148-Inputs!$B$20,0)/Inputs!$B$24)*DCF!C$6</f>
        <v>-2493.7768025493524</v>
      </c>
      <c r="CY148" s="15">
        <f ca="1">(BR148*DCF!D$46-DCF!D$5*MAX(BR148*DCF!D$46,0)-MAX(BR148-BQ148,0)/Inputs!$B$24)*DCF!D$6</f>
        <v>-6487.3796097142595</v>
      </c>
      <c r="CZ148" s="15">
        <f ca="1">(BS148*DCF!E$46-DCF!E$5*MAX(BS148*DCF!E$46,0)-MAX(BS148-BR148,0)/Inputs!$B$24)*DCF!E$6</f>
        <v>-2946.1944547230846</v>
      </c>
      <c r="DA148" s="15">
        <f ca="1">(BT148*DCF!F$46-DCF!F$5*MAX(BT148*DCF!F$46,0)-MAX(BT148-BS148,0)/Inputs!$B$24)*DCF!F$6</f>
        <v>-2197.5901234933508</v>
      </c>
      <c r="DB148" s="15">
        <f ca="1">(BU148*DCF!G$46-DCF!G$5*MAX(BU148*DCF!G$46,0)-MAX(BU148-BT148,0)/Inputs!$B$24)*DCF!G$6</f>
        <v>-2037.3578225560243</v>
      </c>
      <c r="DC148" s="15">
        <f ca="1">(BV148*DCF!H$46-DCF!H$5*MAX(BV148*DCF!H$46,0)-MAX(BV148-BU148,0)/Inputs!$B$24)*DCF!H$6</f>
        <v>0</v>
      </c>
      <c r="DD148" s="15">
        <f ca="1">(BW148*DCF!I$46-DCF!I$5*MAX(BW148*DCF!I$46,0)-MAX(BW148-BV148,0)/Inputs!$B$24)*DCF!I$6</f>
        <v>-624.598344396117</v>
      </c>
      <c r="DE148" s="15">
        <f ca="1">(BX148*DCF!J$46-DCF!J$5*MAX(BX148*DCF!J$46,0)-MAX(BX148-BW148,0)/Inputs!$B$24)*DCF!J$6</f>
        <v>-2741.9315448651982</v>
      </c>
      <c r="DF148" s="15">
        <f ca="1">(BY148*DCF!K$46-DCF!K$5*MAX(BY148*DCF!K$46,0)-MAX(BY148-BX148,0)/Inputs!$B$24)*DCF!K$6</f>
        <v>-2844.7968013064778</v>
      </c>
      <c r="DG148" s="15">
        <f ca="1">(BZ148*DCF!L$46-DCF!L$5*MAX(BZ148*DCF!L$46,0)-MAX(BZ148-BY148,0)/Inputs!$B$24)*DCF!L$6</f>
        <v>2077.9115664882979</v>
      </c>
      <c r="DH148" s="15">
        <f ca="1">(CA148*DCF!M$46-DCF!M$5*MAX(CA148*DCF!M$46,0)-MAX(CA148-BZ148,0)/Inputs!$B$24)*DCF!M$6</f>
        <v>3146.4365808271818</v>
      </c>
      <c r="DI148" s="15">
        <f ca="1">SUM(CB148:CL148)+BE148*DCF!M$10*(1+Inputs!$B$30)*(1-Inputs!$B$33)*(1-Inputs!$B$30/Inputs!$B$31)/(Inputs!$B$29-Inputs!$B$30)*DCF!M$6</f>
        <v>201066.00447295804</v>
      </c>
      <c r="DJ148" s="15">
        <f ca="1">SUM(CM148:CW148)+BP148*DCF!M$28*(1+Inputs!$B$30)*(1-Inputs!$B$33)*(1-Inputs!$B$30/Inputs!$B$31)/(Inputs!$B$29-Inputs!$B$30)*DCF!M$6</f>
        <v>571076.92416559916</v>
      </c>
      <c r="DK148" s="15">
        <f ca="1">SUM(CX148:DH148)+CA148*DCF!M$46*(1+Inputs!$B$30)*(1-Inputs!$B$33)*(1-Inputs!$B$30/Inputs!$B$31)/(Inputs!$B$29-Inputs!$B$30)*DCF!M$6</f>
        <v>149306.19769552906</v>
      </c>
      <c r="DM148" s="15">
        <f ca="1">DI148+DJ148+DK148+Inputs!$B$34+Inputs!$B$36-Inputs!$B$35</f>
        <v>998300.12633408629</v>
      </c>
    </row>
    <row r="149" spans="1:117" x14ac:dyDescent="0.75">
      <c r="A149" s="11">
        <v>136</v>
      </c>
      <c r="C149" s="24">
        <f t="shared" ca="1" si="103"/>
        <v>-1.9894092293601287</v>
      </c>
      <c r="D149" s="24">
        <f t="shared" ca="1" si="103"/>
        <v>-2.0811175176748824</v>
      </c>
      <c r="E149" s="24">
        <f t="shared" ca="1" si="103"/>
        <v>-0.1021921799777679</v>
      </c>
      <c r="F149" s="24">
        <f t="shared" ca="1" si="103"/>
        <v>-1.1677435741584539</v>
      </c>
      <c r="G149" s="24">
        <f t="shared" ca="1" si="103"/>
        <v>0.90238419324013097</v>
      </c>
      <c r="H149" s="24">
        <f t="shared" ca="1" si="103"/>
        <v>-0.31142569127399505</v>
      </c>
      <c r="I149" s="24">
        <f t="shared" ca="1" si="103"/>
        <v>-0.56939207994968033</v>
      </c>
      <c r="J149" s="24">
        <f t="shared" ca="1" si="103"/>
        <v>2.0424917303263039</v>
      </c>
      <c r="K149" s="24">
        <f t="shared" ca="1" si="103"/>
        <v>0.9529791230026714</v>
      </c>
      <c r="L149" s="24">
        <f t="shared" ca="1" si="103"/>
        <v>0.91927558683441779</v>
      </c>
      <c r="M149" s="24">
        <f t="shared" ca="1" si="103"/>
        <v>-1.4435722568085365</v>
      </c>
      <c r="N149" s="24">
        <f ca="1">SQRT(Inputs!$B$38)*C149+SQRT(1-Inputs!$B$38)*_xlfn.NORM.S.INV(RAND())</f>
        <v>-1.3913390476260337</v>
      </c>
      <c r="O149" s="24">
        <f ca="1">SQRT(Inputs!$B$38)*D149+SQRT(1-Inputs!$B$38)*_xlfn.NORM.S.INV(RAND())</f>
        <v>-0.3687374749566219</v>
      </c>
      <c r="P149" s="24">
        <f ca="1">SQRT(Inputs!$B$38)*E149+SQRT(1-Inputs!$B$38)*_xlfn.NORM.S.INV(RAND())</f>
        <v>-0.75948984956903209</v>
      </c>
      <c r="Q149" s="24">
        <f ca="1">SQRT(Inputs!$B$38)*F149+SQRT(1-Inputs!$B$38)*_xlfn.NORM.S.INV(RAND())</f>
        <v>4.2160241414120114E-2</v>
      </c>
      <c r="R149" s="24">
        <f ca="1">SQRT(Inputs!$B$38)*G149+SQRT(1-Inputs!$B$38)*_xlfn.NORM.S.INV(RAND())</f>
        <v>-0.39570331261928043</v>
      </c>
      <c r="S149" s="24">
        <f ca="1">SQRT(Inputs!$B$38)*H149+SQRT(1-Inputs!$B$38)*_xlfn.NORM.S.INV(RAND())</f>
        <v>1.0667282693065996</v>
      </c>
      <c r="T149" s="24">
        <f ca="1">SQRT(Inputs!$B$38)*I149+SQRT(1-Inputs!$B$38)*_xlfn.NORM.S.INV(RAND())</f>
        <v>-0.24650787605068797</v>
      </c>
      <c r="U149" s="24">
        <f ca="1">SQRT(Inputs!$B$38)*J149+SQRT(1-Inputs!$B$38)*_xlfn.NORM.S.INV(RAND())</f>
        <v>1.1426341724713038</v>
      </c>
      <c r="V149" s="24">
        <f ca="1">SQRT(Inputs!$B$38)*K149+SQRT(1-Inputs!$B$38)*_xlfn.NORM.S.INV(RAND())</f>
        <v>-0.32038738959450308</v>
      </c>
      <c r="W149" s="24">
        <f ca="1">SQRT(Inputs!$B$38)*L149+SQRT(1-Inputs!$B$38)*_xlfn.NORM.S.INV(RAND())</f>
        <v>-0.35222618497871405</v>
      </c>
      <c r="X149" s="24">
        <f ca="1">SQRT(Inputs!$B$38)*M149+SQRT(1-Inputs!$B$38)*_xlfn.NORM.S.INV(RAND())</f>
        <v>-0.27949220223656412</v>
      </c>
      <c r="Y149" s="24">
        <f ca="1">SQRT(Inputs!$B$38)*C149+SQRT(1-Inputs!$B$38)*_xlfn.NORM.S.INV(RAND())</f>
        <v>-1.6955711253126484</v>
      </c>
      <c r="Z149" s="24">
        <f ca="1">SQRT(Inputs!$B$38)*D149+SQRT(1-Inputs!$B$38)*_xlfn.NORM.S.INV(RAND())</f>
        <v>-0.92016616618059932</v>
      </c>
      <c r="AA149" s="24">
        <f ca="1">SQRT(Inputs!$B$38)*E149+SQRT(1-Inputs!$B$38)*_xlfn.NORM.S.INV(RAND())</f>
        <v>-0.54648834821427161</v>
      </c>
      <c r="AB149" s="24">
        <f ca="1">SQRT(Inputs!$B$38)*F149+SQRT(1-Inputs!$B$38)*_xlfn.NORM.S.INV(RAND())</f>
        <v>-5.2066414479266077E-2</v>
      </c>
      <c r="AC149" s="24">
        <f ca="1">SQRT(Inputs!$B$38)*G149+SQRT(1-Inputs!$B$38)*_xlfn.NORM.S.INV(RAND())</f>
        <v>0.17580909263087557</v>
      </c>
      <c r="AD149" s="24">
        <f ca="1">SQRT(Inputs!$B$38)*H149+SQRT(1-Inputs!$B$38)*_xlfn.NORM.S.INV(RAND())</f>
        <v>-0.80329281953480891</v>
      </c>
      <c r="AE149" s="24">
        <f ca="1">SQRT(Inputs!$B$38)*I149+SQRT(1-Inputs!$B$38)*_xlfn.NORM.S.INV(RAND())</f>
        <v>-0.18100198020939257</v>
      </c>
      <c r="AF149" s="24">
        <f ca="1">SQRT(Inputs!$B$38)*J149+SQRT(1-Inputs!$B$38)*_xlfn.NORM.S.INV(RAND())</f>
        <v>0.27052883928893412</v>
      </c>
      <c r="AG149" s="24">
        <f ca="1">SQRT(Inputs!$B$38)*K149+SQRT(1-Inputs!$B$38)*_xlfn.NORM.S.INV(RAND())</f>
        <v>-0.21952779895540542</v>
      </c>
      <c r="AH149" s="24">
        <f ca="1">SQRT(Inputs!$B$38)*L149+SQRT(1-Inputs!$B$38)*_xlfn.NORM.S.INV(RAND())</f>
        <v>0.98372945532829748</v>
      </c>
      <c r="AI149" s="24">
        <f ca="1">SQRT(Inputs!$B$38)*M149+SQRT(1-Inputs!$B$38)*_xlfn.NORM.S.INV(RAND())</f>
        <v>0.73491960453356209</v>
      </c>
      <c r="AJ149" s="24">
        <f ca="1">SQRT(Inputs!$B$38)*C149+SQRT(1-Inputs!$B$38)*_xlfn.NORM.S.INV(RAND())</f>
        <v>-0.89136157685547301</v>
      </c>
      <c r="AK149" s="24">
        <f ca="1">SQRT(Inputs!$B$38)*D149+SQRT(1-Inputs!$B$38)*_xlfn.NORM.S.INV(RAND())</f>
        <v>-1.2818223218190805</v>
      </c>
      <c r="AL149" s="24">
        <f ca="1">SQRT(Inputs!$B$38)*E149+SQRT(1-Inputs!$B$38)*_xlfn.NORM.S.INV(RAND())</f>
        <v>-0.53056740071932107</v>
      </c>
      <c r="AM149" s="24">
        <f ca="1">SQRT(Inputs!$B$38)*F149+SQRT(1-Inputs!$B$38)*_xlfn.NORM.S.INV(RAND())</f>
        <v>-1.4831769774931489</v>
      </c>
      <c r="AN149" s="24">
        <f ca="1">SQRT(Inputs!$B$38)*G149+SQRT(1-Inputs!$B$38)*_xlfn.NORM.S.INV(RAND())</f>
        <v>-0.24994241631336328</v>
      </c>
      <c r="AO149" s="24">
        <f ca="1">SQRT(Inputs!$B$38)*H149+SQRT(1-Inputs!$B$38)*_xlfn.NORM.S.INV(RAND())</f>
        <v>-0.59004512884795113</v>
      </c>
      <c r="AP149" s="24">
        <f ca="1">SQRT(Inputs!$B$38)*I149+SQRT(1-Inputs!$B$38)*_xlfn.NORM.S.INV(RAND())</f>
        <v>-0.41423985032481764</v>
      </c>
      <c r="AQ149" s="24">
        <f ca="1">SQRT(Inputs!$B$38)*J149+SQRT(1-Inputs!$B$38)*_xlfn.NORM.S.INV(RAND())</f>
        <v>-6.3228419506197175E-2</v>
      </c>
      <c r="AR149" s="24">
        <f ca="1">SQRT(Inputs!$B$38)*K149+SQRT(1-Inputs!$B$38)*_xlfn.NORM.S.INV(RAND())</f>
        <v>-0.11252415959025253</v>
      </c>
      <c r="AS149" s="24">
        <f ca="1">SQRT(Inputs!$B$38)*L149+SQRT(1-Inputs!$B$38)*_xlfn.NORM.S.INV(RAND())</f>
        <v>0.61711491274948638</v>
      </c>
      <c r="AT149" s="24">
        <f ca="1">SQRT(Inputs!$B$38)*M149+SQRT(1-Inputs!$B$38)*_xlfn.NORM.S.INV(RAND())</f>
        <v>-0.56977508926848019</v>
      </c>
      <c r="AU149" s="15">
        <f ca="1">Inputs!$B$6*EXP($B$8-0.5*C$5^2+C$5*N149)</f>
        <v>3961.5557202669265</v>
      </c>
      <c r="AV149" s="15">
        <f t="shared" ca="1" si="73"/>
        <v>4567.6711440604495</v>
      </c>
      <c r="AW149" s="15">
        <f t="shared" ca="1" si="74"/>
        <v>5027.1751541834019</v>
      </c>
      <c r="AX149" s="15">
        <f t="shared" ca="1" si="75"/>
        <v>6170.0898525627035</v>
      </c>
      <c r="AY149" s="15">
        <f t="shared" ca="1" si="76"/>
        <v>7199.9378884737116</v>
      </c>
      <c r="AZ149" s="15">
        <f t="shared" ca="1" si="77"/>
        <v>9903.307998316237</v>
      </c>
      <c r="BA149" s="15">
        <f t="shared" ca="1" si="78"/>
        <v>11810.449189338253</v>
      </c>
      <c r="BB149" s="15">
        <f t="shared" ca="1" si="79"/>
        <v>16213.39719667691</v>
      </c>
      <c r="BC149" s="15">
        <f t="shared" ca="1" si="80"/>
        <v>19252.559369801344</v>
      </c>
      <c r="BD149" s="15">
        <f t="shared" ca="1" si="81"/>
        <v>22821.814958034385</v>
      </c>
      <c r="BE149" s="15">
        <f t="shared" ca="1" si="82"/>
        <v>27262.303177597158</v>
      </c>
      <c r="BF149" s="15">
        <f ca="1">Inputs!$B$13*EXP($B$9-0.5*C$6^2+C$6*Y149)</f>
        <v>9882.5531338410838</v>
      </c>
      <c r="BG149" s="15">
        <f t="shared" ca="1" si="83"/>
        <v>10201.668032506353</v>
      </c>
      <c r="BH149" s="15">
        <f t="shared" ca="1" si="84"/>
        <v>11384.473333055403</v>
      </c>
      <c r="BI149" s="15">
        <f t="shared" ca="1" si="85"/>
        <v>13825.068092725132</v>
      </c>
      <c r="BJ149" s="15">
        <f t="shared" ca="1" si="86"/>
        <v>17383.63545295718</v>
      </c>
      <c r="BK149" s="15">
        <f t="shared" ca="1" si="87"/>
        <v>19124.906765782966</v>
      </c>
      <c r="BL149" s="15">
        <f t="shared" ca="1" si="88"/>
        <v>22948.001170320895</v>
      </c>
      <c r="BM149" s="15">
        <f t="shared" ca="1" si="89"/>
        <v>29172.147665075299</v>
      </c>
      <c r="BN149" s="15">
        <f t="shared" ca="1" si="90"/>
        <v>34946.539720829889</v>
      </c>
      <c r="BO149" s="15">
        <f t="shared" ca="1" si="91"/>
        <v>48207.04513557897</v>
      </c>
      <c r="BP149" s="15">
        <f t="shared" ca="1" si="92"/>
        <v>64485.703111225397</v>
      </c>
      <c r="BQ149" s="15">
        <f ca="1">Inputs!$B$20*EXP($B$10-0.5*C$7^2+C$7*AJ149)</f>
        <v>3126.8399264623645</v>
      </c>
      <c r="BR149" s="15">
        <f t="shared" ca="1" si="93"/>
        <v>2823.9122810877266</v>
      </c>
      <c r="BS149" s="15">
        <f t="shared" ca="1" si="94"/>
        <v>3320.4823256987893</v>
      </c>
      <c r="BT149" s="15">
        <f t="shared" ca="1" si="95"/>
        <v>3102.5546690142532</v>
      </c>
      <c r="BU149" s="15">
        <f t="shared" ca="1" si="96"/>
        <v>4047.4322636770835</v>
      </c>
      <c r="BV149" s="15">
        <f t="shared" ca="1" si="97"/>
        <v>4930.1858679761872</v>
      </c>
      <c r="BW149" s="15">
        <f t="shared" ca="1" si="98"/>
        <v>6302.3053096626545</v>
      </c>
      <c r="BX149" s="15">
        <f t="shared" ca="1" si="99"/>
        <v>8703.7584520865512</v>
      </c>
      <c r="BY149" s="15">
        <f t="shared" ca="1" si="100"/>
        <v>11935.69822701868</v>
      </c>
      <c r="BZ149" s="15">
        <f t="shared" ca="1" si="101"/>
        <v>18759.362598804382</v>
      </c>
      <c r="CA149" s="15">
        <f t="shared" ca="1" si="102"/>
        <v>23813.788179834293</v>
      </c>
      <c r="CB149" s="15">
        <f ca="1">(AU149*DCF!C$10-DCF!C$5*MAX(AU149*DCF!C$10,0)-MAX(AU149-Inputs!$B$6,0)/Inputs!$B$10)*DCF!C$6</f>
        <v>1017.3636214034601</v>
      </c>
      <c r="CC149" s="15">
        <f ca="1">(AV149*DCF!D$10-DCF!D$5*MAX(AV149*DCF!D$10,0)-MAX(AV149-AU149,0)/Inputs!$B$10)*DCF!D$6</f>
        <v>965.55351348399245</v>
      </c>
      <c r="CD149" s="15">
        <f ca="1">(AW149*DCF!E$10-DCF!E$5*MAX(AW149*DCF!E$10,0)-MAX(AW149-AV149,0)/Inputs!$B$10)*DCF!E$6</f>
        <v>1057.195385296199</v>
      </c>
      <c r="CE149" s="15">
        <f ca="1">(AX149*DCF!F$10-DCF!F$5*MAX(AX149*DCF!F$10,0)-MAX(AX149-AW149,0)/Inputs!$B$10)*DCF!F$6</f>
        <v>1109.1085690916298</v>
      </c>
      <c r="CF149" s="15">
        <f ca="1">(AY149*DCF!G$10-DCF!G$5*MAX(AY149*DCF!G$10,0)-MAX(AY149-AX149,0)/Inputs!$B$10)*DCF!G$6</f>
        <v>1285.5195219296827</v>
      </c>
      <c r="CG149" s="15">
        <f ca="1">(AZ149*DCF!H$10-DCF!H$5*MAX(AZ149*DCF!H$10,0)-MAX(AZ149-AY149,0)/Inputs!$B$10)*DCF!H$6</f>
        <v>1442.7025240170265</v>
      </c>
      <c r="CH149" s="15">
        <f ca="1">(BA149*DCF!I$10-DCF!I$5*MAX(BA149*DCF!I$10,0)-MAX(BA149-AZ149,0)/Inputs!$B$10)*DCF!I$6</f>
        <v>1844.5002448770952</v>
      </c>
      <c r="CI149" s="15">
        <f ca="1">(BB149*DCF!J$10-DCF!J$5*MAX(BB149*DCF!J$10,0)-MAX(BB149-BA149,0)/Inputs!$B$10)*DCF!J$6</f>
        <v>2115.0623635372322</v>
      </c>
      <c r="CJ149" s="15">
        <f ca="1">(BC149*DCF!K$10-DCF!K$5*MAX(BC149*DCF!K$10,0)-MAX(BC149-BB149,0)/Inputs!$B$10)*DCF!K$6</f>
        <v>2673.9164209674332</v>
      </c>
      <c r="CK149" s="15">
        <f ca="1">(BD149*DCF!L$10-DCF!L$5*MAX(BD149*DCF!L$10,0)-MAX(BD149-BC149,0)/Inputs!$B$10)*DCF!L$6</f>
        <v>2980.4011357147224</v>
      </c>
      <c r="CL149" s="15">
        <f ca="1">(BE149*DCF!M$10-DCF!M$5*MAX(BE149*DCF!M$10,0)-MAX(BE149-BD149,0)/Inputs!$B$10)*DCF!M$6</f>
        <v>3316.5998262259818</v>
      </c>
      <c r="CM149" s="15">
        <f ca="1">(BF149*DCF!C$28-DCF!C$5*MAX(BF149*DCF!C$28,0)-MAX(BF149-Inputs!$B$13,0)/Inputs!$B$17)*DCF!C$6</f>
        <v>3016.0904053999375</v>
      </c>
      <c r="CN149" s="15">
        <f ca="1">(BG149*DCF!D$28-DCF!D$5*MAX(BG149*DCF!D$28,0)-MAX(BG149-BF149,0)/Inputs!$B$17)*DCF!D$6</f>
        <v>2936.5446857269972</v>
      </c>
      <c r="CO149" s="15">
        <f ca="1">(BH149*DCF!E$28-DCF!E$5*MAX(BH149*DCF!E$28,0)-MAX(BH149-BG149,0)/Inputs!$B$17)*DCF!E$6</f>
        <v>2991.1709212210426</v>
      </c>
      <c r="CP149" s="15">
        <f ca="1">(BI149*DCF!F$28-DCF!F$5*MAX(BI149*DCF!F$28,0)-MAX(BI149-BH149,0)/Inputs!$B$17)*DCF!F$6</f>
        <v>3308.7929704167045</v>
      </c>
      <c r="CQ149" s="15">
        <f ca="1">(BJ149*DCF!G$28-DCF!G$5*MAX(BJ149*DCF!G$28,0)-MAX(BJ149-BI149,0)/Inputs!$B$17)*DCF!G$6</f>
        <v>3911.8002318939166</v>
      </c>
      <c r="CR149" s="15">
        <f ca="1">(BK149*DCF!H$28-DCF!H$5*MAX(BK149*DCF!H$28,0)-MAX(BK149-BJ149,0)/Inputs!$B$17)*DCF!H$6</f>
        <v>4459.2557473189263</v>
      </c>
      <c r="CS149" s="15">
        <f ca="1">(BL149*DCF!I$28-DCF!I$5*MAX(BL149*DCF!I$28,0)-MAX(BL149-BK149,0)/Inputs!$B$17)*DCF!I$6</f>
        <v>4847.5609180010233</v>
      </c>
      <c r="CT149" s="15">
        <f ca="1">(BM149*DCF!J$28-DCF!J$5*MAX(BM149*DCF!J$28,0)-MAX(BM149-BL149,0)/Inputs!$B$17)*DCF!J$6</f>
        <v>5682.5397154918064</v>
      </c>
      <c r="CU149" s="15">
        <f ca="1">(BN149*DCF!K$28-DCF!K$5*MAX(BN149*DCF!K$28,0)-MAX(BN149-BM149,0)/Inputs!$B$17)*DCF!K$6</f>
        <v>6672.8371280756537</v>
      </c>
      <c r="CV149" s="15">
        <f ca="1">(BO149*DCF!L$28-DCF!L$5*MAX(BO149*DCF!L$28,0)-MAX(BO149-BN149,0)/Inputs!$B$17)*DCF!L$6</f>
        <v>8117.8690649503278</v>
      </c>
      <c r="CW149" s="15">
        <f ca="1">(BP149*DCF!M$28-DCF!M$5*MAX(BP149*DCF!M$28,0)-MAX(BP149-BO149,0)/Inputs!$B$17)*DCF!M$6</f>
        <v>10431.445182858133</v>
      </c>
      <c r="CX149" s="15">
        <f ca="1">(BQ149*DCF!C$46-DCF!C$5*MAX(BQ149*DCF!C$46,0)-MAX(BQ149-Inputs!$B$20,0)/Inputs!$B$24)*DCF!C$6</f>
        <v>-722.13393220839828</v>
      </c>
      <c r="CY149" s="15">
        <f ca="1">(BR149*DCF!D$46-DCF!D$5*MAX(BR149*DCF!D$46,0)-MAX(BR149-BQ149,0)/Inputs!$B$24)*DCF!D$6</f>
        <v>-481.97597189598986</v>
      </c>
      <c r="CZ149" s="15">
        <f ca="1">(BS149*DCF!E$46-DCF!E$5*MAX(BS149*DCF!E$46,0)-MAX(BS149-BR149,0)/Inputs!$B$24)*DCF!E$6</f>
        <v>-588.38705763594021</v>
      </c>
      <c r="DA149" s="15">
        <f ca="1">(BT149*DCF!F$46-DCF!F$5*MAX(BT149*DCF!F$46,0)-MAX(BT149-BS149,0)/Inputs!$B$24)*DCF!F$6</f>
        <v>-225.94764684458829</v>
      </c>
      <c r="DB149" s="15">
        <f ca="1">(BU149*DCF!G$46-DCF!G$5*MAX(BU149*DCF!G$46,0)-MAX(BU149-BT149,0)/Inputs!$B$24)*DCF!G$6</f>
        <v>-453.98577894315235</v>
      </c>
      <c r="DC149" s="15">
        <f ca="1">(BV149*DCF!H$46-DCF!H$5*MAX(BV149*DCF!H$46,0)-MAX(BV149-BU149,0)/Inputs!$B$24)*DCF!H$6</f>
        <v>-274.31027381487576</v>
      </c>
      <c r="DD149" s="15">
        <f ca="1">(BW149*DCF!I$46-DCF!I$5*MAX(BW149*DCF!I$46,0)-MAX(BW149-BV149,0)/Inputs!$B$24)*DCF!I$6</f>
        <v>-248.32822679630326</v>
      </c>
      <c r="DE149" s="15">
        <f ca="1">(BX149*DCF!J$46-DCF!J$5*MAX(BX149*DCF!J$46,0)-MAX(BX149-BW149,0)/Inputs!$B$24)*DCF!J$6</f>
        <v>-271.7275479602194</v>
      </c>
      <c r="DF149" s="15">
        <f ca="1">(BY149*DCF!K$46-DCF!K$5*MAX(BY149*DCF!K$46,0)-MAX(BY149-BX149,0)/Inputs!$B$24)*DCF!K$6</f>
        <v>-109.93227576150738</v>
      </c>
      <c r="DG149" s="15">
        <f ca="1">(BZ149*DCF!L$46-DCF!L$5*MAX(BZ149*DCF!L$46,0)-MAX(BZ149-BY149,0)/Inputs!$B$24)*DCF!L$6</f>
        <v>-247.46989236569885</v>
      </c>
      <c r="DH149" s="15">
        <f ca="1">(CA149*DCF!M$46-DCF!M$5*MAX(CA149*DCF!M$46,0)-MAX(CA149-BZ149,0)/Inputs!$B$24)*DCF!M$6</f>
        <v>810.24851355285921</v>
      </c>
      <c r="DI149" s="15">
        <f ca="1">SUM(CB149:CL149)+BE149*DCF!M$10*(1+Inputs!$B$30)*(1-Inputs!$B$33)*(1-Inputs!$B$30/Inputs!$B$31)/(Inputs!$B$29-Inputs!$B$30)*DCF!M$6</f>
        <v>95679.273376435449</v>
      </c>
      <c r="DJ149" s="15">
        <f ca="1">SUM(CM149:CW149)+BP149*DCF!M$28*(1+Inputs!$B$30)*(1-Inputs!$B$33)*(1-Inputs!$B$30/Inputs!$B$31)/(Inputs!$B$29-Inputs!$B$30)*DCF!M$6</f>
        <v>295661.99296293396</v>
      </c>
      <c r="DK149" s="15">
        <f ca="1">SUM(CX149:DH149)+CA149*DCF!M$46*(1+Inputs!$B$30)*(1-Inputs!$B$33)*(1-Inputs!$B$30/Inputs!$B$31)/(Inputs!$B$29-Inputs!$B$30)*DCF!M$6</f>
        <v>34004.987358896768</v>
      </c>
      <c r="DM149" s="15">
        <f ca="1">DI149+DJ149+DK149+Inputs!$B$34+Inputs!$B$36-Inputs!$B$35</f>
        <v>502197.25369826611</v>
      </c>
    </row>
    <row r="150" spans="1:117" x14ac:dyDescent="0.75">
      <c r="A150" s="11">
        <v>137</v>
      </c>
      <c r="C150" s="24">
        <f t="shared" ca="1" si="103"/>
        <v>0.3089697259898439</v>
      </c>
      <c r="D150" s="24">
        <f t="shared" ca="1" si="103"/>
        <v>0.67402711396950465</v>
      </c>
      <c r="E150" s="24">
        <f t="shared" ca="1" si="103"/>
        <v>0.59069722300326888</v>
      </c>
      <c r="F150" s="24">
        <f t="shared" ca="1" si="103"/>
        <v>-0.80363434694831259</v>
      </c>
      <c r="G150" s="24">
        <f t="shared" ca="1" si="103"/>
        <v>-0.52791360295990031</v>
      </c>
      <c r="H150" s="24">
        <f t="shared" ca="1" si="103"/>
        <v>1.5895763390745306</v>
      </c>
      <c r="I150" s="24">
        <f t="shared" ca="1" si="103"/>
        <v>0.78904201754098702</v>
      </c>
      <c r="J150" s="24">
        <f t="shared" ca="1" si="103"/>
        <v>-0.37028111493439009</v>
      </c>
      <c r="K150" s="24">
        <f t="shared" ca="1" si="103"/>
        <v>-1.2626103361797398</v>
      </c>
      <c r="L150" s="24">
        <f t="shared" ca="1" si="103"/>
        <v>1.8277777373986826E-2</v>
      </c>
      <c r="M150" s="24">
        <f t="shared" ca="1" si="103"/>
        <v>1.1047463385363796</v>
      </c>
      <c r="N150" s="24">
        <f ca="1">SQRT(Inputs!$B$38)*C150+SQRT(1-Inputs!$B$38)*_xlfn.NORM.S.INV(RAND())</f>
        <v>0.16556358319535722</v>
      </c>
      <c r="O150" s="24">
        <f ca="1">SQRT(Inputs!$B$38)*D150+SQRT(1-Inputs!$B$38)*_xlfn.NORM.S.INV(RAND())</f>
        <v>0.80325117881667707</v>
      </c>
      <c r="P150" s="24">
        <f ca="1">SQRT(Inputs!$B$38)*E150+SQRT(1-Inputs!$B$38)*_xlfn.NORM.S.INV(RAND())</f>
        <v>-1.2142423358019141</v>
      </c>
      <c r="Q150" s="24">
        <f ca="1">SQRT(Inputs!$B$38)*F150+SQRT(1-Inputs!$B$38)*_xlfn.NORM.S.INV(RAND())</f>
        <v>0.47953518547586654</v>
      </c>
      <c r="R150" s="24">
        <f ca="1">SQRT(Inputs!$B$38)*G150+SQRT(1-Inputs!$B$38)*_xlfn.NORM.S.INV(RAND())</f>
        <v>-1.8253578078159514</v>
      </c>
      <c r="S150" s="24">
        <f ca="1">SQRT(Inputs!$B$38)*H150+SQRT(1-Inputs!$B$38)*_xlfn.NORM.S.INV(RAND())</f>
        <v>0.24880800195953345</v>
      </c>
      <c r="T150" s="24">
        <f ca="1">SQRT(Inputs!$B$38)*I150+SQRT(1-Inputs!$B$38)*_xlfn.NORM.S.INV(RAND())</f>
        <v>1.5329346042051109</v>
      </c>
      <c r="U150" s="24">
        <f ca="1">SQRT(Inputs!$B$38)*J150+SQRT(1-Inputs!$B$38)*_xlfn.NORM.S.INV(RAND())</f>
        <v>0.59820238221110555</v>
      </c>
      <c r="V150" s="24">
        <f ca="1">SQRT(Inputs!$B$38)*K150+SQRT(1-Inputs!$B$38)*_xlfn.NORM.S.INV(RAND())</f>
        <v>-1.1171606319649463</v>
      </c>
      <c r="W150" s="24">
        <f ca="1">SQRT(Inputs!$B$38)*L150+SQRT(1-Inputs!$B$38)*_xlfn.NORM.S.INV(RAND())</f>
        <v>-1.178619208991962</v>
      </c>
      <c r="X150" s="24">
        <f ca="1">SQRT(Inputs!$B$38)*M150+SQRT(1-Inputs!$B$38)*_xlfn.NORM.S.INV(RAND())</f>
        <v>-0.1835512372429311</v>
      </c>
      <c r="Y150" s="24">
        <f ca="1">SQRT(Inputs!$B$38)*C150+SQRT(1-Inputs!$B$38)*_xlfn.NORM.S.INV(RAND())</f>
        <v>-0.5781459534473502</v>
      </c>
      <c r="Z150" s="24">
        <f ca="1">SQRT(Inputs!$B$38)*D150+SQRT(1-Inputs!$B$38)*_xlfn.NORM.S.INV(RAND())</f>
        <v>1.0372534845688961</v>
      </c>
      <c r="AA150" s="24">
        <f ca="1">SQRT(Inputs!$B$38)*E150+SQRT(1-Inputs!$B$38)*_xlfn.NORM.S.INV(RAND())</f>
        <v>0.27994481454753989</v>
      </c>
      <c r="AB150" s="24">
        <f ca="1">SQRT(Inputs!$B$38)*F150+SQRT(1-Inputs!$B$38)*_xlfn.NORM.S.INV(RAND())</f>
        <v>-0.98817802785933351</v>
      </c>
      <c r="AC150" s="24">
        <f ca="1">SQRT(Inputs!$B$38)*G150+SQRT(1-Inputs!$B$38)*_xlfn.NORM.S.INV(RAND())</f>
        <v>-0.34874437040612211</v>
      </c>
      <c r="AD150" s="24">
        <f ca="1">SQRT(Inputs!$B$38)*H150+SQRT(1-Inputs!$B$38)*_xlfn.NORM.S.INV(RAND())</f>
        <v>2.0280002276147564</v>
      </c>
      <c r="AE150" s="24">
        <f ca="1">SQRT(Inputs!$B$38)*I150+SQRT(1-Inputs!$B$38)*_xlfn.NORM.S.INV(RAND())</f>
        <v>0.79403762706551462</v>
      </c>
      <c r="AF150" s="24">
        <f ca="1">SQRT(Inputs!$B$38)*J150+SQRT(1-Inputs!$B$38)*_xlfn.NORM.S.INV(RAND())</f>
        <v>5.1524312806345507E-2</v>
      </c>
      <c r="AG150" s="24">
        <f ca="1">SQRT(Inputs!$B$38)*K150+SQRT(1-Inputs!$B$38)*_xlfn.NORM.S.INV(RAND())</f>
        <v>-0.89664095735924587</v>
      </c>
      <c r="AH150" s="24">
        <f ca="1">SQRT(Inputs!$B$38)*L150+SQRT(1-Inputs!$B$38)*_xlfn.NORM.S.INV(RAND())</f>
        <v>-0.28094136980404599</v>
      </c>
      <c r="AI150" s="24">
        <f ca="1">SQRT(Inputs!$B$38)*M150+SQRT(1-Inputs!$B$38)*_xlfn.NORM.S.INV(RAND())</f>
        <v>1.8070387679222248</v>
      </c>
      <c r="AJ150" s="24">
        <f ca="1">SQRT(Inputs!$B$38)*C150+SQRT(1-Inputs!$B$38)*_xlfn.NORM.S.INV(RAND())</f>
        <v>-0.50756122139859983</v>
      </c>
      <c r="AK150" s="24">
        <f ca="1">SQRT(Inputs!$B$38)*D150+SQRT(1-Inputs!$B$38)*_xlfn.NORM.S.INV(RAND())</f>
        <v>0.32024496913495648</v>
      </c>
      <c r="AL150" s="24">
        <f ca="1">SQRT(Inputs!$B$38)*E150+SQRT(1-Inputs!$B$38)*_xlfn.NORM.S.INV(RAND())</f>
        <v>-1.1955603819056702</v>
      </c>
      <c r="AM150" s="24">
        <f ca="1">SQRT(Inputs!$B$38)*F150+SQRT(1-Inputs!$B$38)*_xlfn.NORM.S.INV(RAND())</f>
        <v>-0.55797803257992651</v>
      </c>
      <c r="AN150" s="24">
        <f ca="1">SQRT(Inputs!$B$38)*G150+SQRT(1-Inputs!$B$38)*_xlfn.NORM.S.INV(RAND())</f>
        <v>-9.4821912441870715E-2</v>
      </c>
      <c r="AO150" s="24">
        <f ca="1">SQRT(Inputs!$B$38)*H150+SQRT(1-Inputs!$B$38)*_xlfn.NORM.S.INV(RAND())</f>
        <v>1.4647546162763976</v>
      </c>
      <c r="AP150" s="24">
        <f ca="1">SQRT(Inputs!$B$38)*I150+SQRT(1-Inputs!$B$38)*_xlfn.NORM.S.INV(RAND())</f>
        <v>-0.32549719046641995</v>
      </c>
      <c r="AQ150" s="24">
        <f ca="1">SQRT(Inputs!$B$38)*J150+SQRT(1-Inputs!$B$38)*_xlfn.NORM.S.INV(RAND())</f>
        <v>0.87737326279885797</v>
      </c>
      <c r="AR150" s="24">
        <f ca="1">SQRT(Inputs!$B$38)*K150+SQRT(1-Inputs!$B$38)*_xlfn.NORM.S.INV(RAND())</f>
        <v>-0.25360739022735079</v>
      </c>
      <c r="AS150" s="24">
        <f ca="1">SQRT(Inputs!$B$38)*L150+SQRT(1-Inputs!$B$38)*_xlfn.NORM.S.INV(RAND())</f>
        <v>-0.96030660363555331</v>
      </c>
      <c r="AT150" s="24">
        <f ca="1">SQRT(Inputs!$B$38)*M150+SQRT(1-Inputs!$B$38)*_xlfn.NORM.S.INV(RAND())</f>
        <v>0.32424045959523401</v>
      </c>
      <c r="AU150" s="15">
        <f ca="1">Inputs!$B$6*EXP($B$8-0.5*C$5^2+C$5*N150)</f>
        <v>5097.0269745108726</v>
      </c>
      <c r="AV150" s="15">
        <f t="shared" ca="1" si="73"/>
        <v>6982.0595412972916</v>
      </c>
      <c r="AW150" s="15">
        <f t="shared" ca="1" si="74"/>
        <v>7227.2683285616549</v>
      </c>
      <c r="AX150" s="15">
        <f t="shared" ca="1" si="75"/>
        <v>9368.5546615519579</v>
      </c>
      <c r="AY150" s="15">
        <f t="shared" ca="1" si="76"/>
        <v>9251.1828786086426</v>
      </c>
      <c r="AZ150" s="15">
        <f t="shared" ca="1" si="77"/>
        <v>11628.732310167237</v>
      </c>
      <c r="BA150" s="15">
        <f t="shared" ca="1" si="78"/>
        <v>16707.048398868654</v>
      </c>
      <c r="BB150" s="15">
        <f t="shared" ca="1" si="79"/>
        <v>21717.914706612541</v>
      </c>
      <c r="BC150" s="15">
        <f t="shared" ca="1" si="80"/>
        <v>23879.758328379248</v>
      </c>
      <c r="BD150" s="15">
        <f t="shared" ca="1" si="81"/>
        <v>26201.288309042113</v>
      </c>
      <c r="BE150" s="15">
        <f t="shared" ca="1" si="82"/>
        <v>31574.030152809901</v>
      </c>
      <c r="BF150" s="15">
        <f ca="1">Inputs!$B$13*EXP($B$9-0.5*C$6^2+C$6*Y150)</f>
        <v>12333.23748199526</v>
      </c>
      <c r="BG150" s="15">
        <f t="shared" ca="1" si="83"/>
        <v>18124.631685330081</v>
      </c>
      <c r="BH150" s="15">
        <f t="shared" ca="1" si="84"/>
        <v>23197.421529976174</v>
      </c>
      <c r="BI150" s="15">
        <f t="shared" ca="1" si="85"/>
        <v>24390.369379642234</v>
      </c>
      <c r="BJ150" s="15">
        <f t="shared" ca="1" si="86"/>
        <v>28435.038026965343</v>
      </c>
      <c r="BK150" s="15">
        <f t="shared" ca="1" si="87"/>
        <v>45995.609413588529</v>
      </c>
      <c r="BL150" s="15">
        <f t="shared" ca="1" si="88"/>
        <v>62623.603201284357</v>
      </c>
      <c r="BM150" s="15">
        <f t="shared" ca="1" si="89"/>
        <v>77472.220072726574</v>
      </c>
      <c r="BN150" s="15">
        <f t="shared" ca="1" si="90"/>
        <v>85574.045427354198</v>
      </c>
      <c r="BO150" s="15">
        <f t="shared" ca="1" si="91"/>
        <v>101907.15103032698</v>
      </c>
      <c r="BP150" s="15">
        <f t="shared" ca="1" si="92"/>
        <v>153925.34325473401</v>
      </c>
      <c r="BQ150" s="15">
        <f ca="1">Inputs!$B$20*EXP($B$10-0.5*C$7^2+C$7*AJ150)</f>
        <v>3582.820101745564</v>
      </c>
      <c r="BR150" s="15">
        <f t="shared" ca="1" si="93"/>
        <v>5381.8659653138766</v>
      </c>
      <c r="BS150" s="15">
        <f t="shared" ca="1" si="94"/>
        <v>5228.0273283641491</v>
      </c>
      <c r="BT150" s="15">
        <f t="shared" ca="1" si="95"/>
        <v>6226.7799882727304</v>
      </c>
      <c r="BU150" s="15">
        <f t="shared" ca="1" si="96"/>
        <v>8433.8269941093076</v>
      </c>
      <c r="BV150" s="15">
        <f t="shared" ca="1" si="97"/>
        <v>16321.578539900096</v>
      </c>
      <c r="BW150" s="15">
        <f t="shared" ca="1" si="98"/>
        <v>21259.61334107842</v>
      </c>
      <c r="BX150" s="15">
        <f t="shared" ca="1" si="99"/>
        <v>35453.250410859568</v>
      </c>
      <c r="BY150" s="15">
        <f t="shared" ca="1" si="100"/>
        <v>47323.218436319585</v>
      </c>
      <c r="BZ150" s="15">
        <f t="shared" ca="1" si="101"/>
        <v>55655.273355734585</v>
      </c>
      <c r="CA150" s="15">
        <f t="shared" ca="1" si="102"/>
        <v>82815.553115214381</v>
      </c>
      <c r="CB150" s="15">
        <f ca="1">(AU150*DCF!C$10-DCF!C$5*MAX(AU150*DCF!C$10,0)-MAX(AU150-Inputs!$B$6,0)/Inputs!$B$10)*DCF!C$6</f>
        <v>1042.1132443037757</v>
      </c>
      <c r="CC150" s="15">
        <f ca="1">(AV150*DCF!D$10-DCF!D$5*MAX(AV150*DCF!D$10,0)-MAX(AV150-AU150,0)/Inputs!$B$10)*DCF!D$6</f>
        <v>1242.2138546866056</v>
      </c>
      <c r="CD150" s="15">
        <f ca="1">(AW150*DCF!E$10-DCF!E$5*MAX(AW150*DCF!E$10,0)-MAX(AW150-AV150,0)/Inputs!$B$10)*DCF!E$6</f>
        <v>1613.4300352367936</v>
      </c>
      <c r="CE150" s="15">
        <f ca="1">(AX150*DCF!F$10-DCF!F$5*MAX(AX150*DCF!F$10,0)-MAX(AX150-AW150,0)/Inputs!$B$10)*DCF!F$6</f>
        <v>1599.5919549275161</v>
      </c>
      <c r="CF150" s="15">
        <f ca="1">(AY150*DCF!G$10-DCF!G$5*MAX(AY150*DCF!G$10,0)-MAX(AY150-AX150,0)/Inputs!$B$10)*DCF!G$6</f>
        <v>1906.1123185937058</v>
      </c>
      <c r="CG150" s="15">
        <f ca="1">(AZ150*DCF!H$10-DCF!H$5*MAX(AZ150*DCF!H$10,0)-MAX(AZ150-AY150,0)/Inputs!$B$10)*DCF!H$6</f>
        <v>1835.550194315919</v>
      </c>
      <c r="CH150" s="15">
        <f ca="1">(BA150*DCF!I$10-DCF!I$5*MAX(BA150*DCF!I$10,0)-MAX(BA150-AZ150,0)/Inputs!$B$10)*DCF!I$6</f>
        <v>2218.7465008325412</v>
      </c>
      <c r="CI150" s="15">
        <f ca="1">(BB150*DCF!J$10-DCF!J$5*MAX(BB150*DCF!J$10,0)-MAX(BB150-BA150,0)/Inputs!$B$10)*DCF!J$6</f>
        <v>2967.5303397712946</v>
      </c>
      <c r="CJ150" s="15">
        <f ca="1">(BC150*DCF!K$10-DCF!K$5*MAX(BC150*DCF!K$10,0)-MAX(BC150-BB150,0)/Inputs!$B$10)*DCF!K$6</f>
        <v>3541.632382004339</v>
      </c>
      <c r="CK150" s="15">
        <f ca="1">(BD150*DCF!L$10-DCF!L$5*MAX(BD150*DCF!L$10,0)-MAX(BD150-BC150,0)/Inputs!$B$10)*DCF!L$6</f>
        <v>3651.441104499911</v>
      </c>
      <c r="CL150" s="15">
        <f ca="1">(BE150*DCF!M$10-DCF!M$5*MAX(BE150*DCF!M$10,0)-MAX(BE150-BD150,0)/Inputs!$B$10)*DCF!M$6</f>
        <v>3813.6726140511742</v>
      </c>
      <c r="CM150" s="15">
        <f ca="1">(BF150*DCF!C$28-DCF!C$5*MAX(BF150*DCF!C$28,0)-MAX(BF150-Inputs!$B$13,0)/Inputs!$B$17)*DCF!C$6</f>
        <v>3545.4926002512079</v>
      </c>
      <c r="CN150" s="15">
        <f ca="1">(BG150*DCF!D$28-DCF!D$5*MAX(BG150*DCF!D$28,0)-MAX(BG150-BF150,0)/Inputs!$B$17)*DCF!D$6</f>
        <v>4102.5521375848402</v>
      </c>
      <c r="CO150" s="15">
        <f ca="1">(BH150*DCF!E$28-DCF!E$5*MAX(BH150*DCF!E$28,0)-MAX(BH150-BG150,0)/Inputs!$B$17)*DCF!E$6</f>
        <v>5570.1457883317689</v>
      </c>
      <c r="CP150" s="15">
        <f ca="1">(BI150*DCF!F$28-DCF!F$5*MAX(BI150*DCF!F$28,0)-MAX(BI150-BH150,0)/Inputs!$B$17)*DCF!F$6</f>
        <v>6404.1478111963734</v>
      </c>
      <c r="CQ150" s="15">
        <f ca="1">(BJ150*DCF!G$28-DCF!G$5*MAX(BJ150*DCF!G$28,0)-MAX(BJ150-BI150,0)/Inputs!$B$17)*DCF!G$6</f>
        <v>6697.4130420757028</v>
      </c>
      <c r="CR150" s="15">
        <f ca="1">(BK150*DCF!H$28-DCF!H$5*MAX(BK150*DCF!H$28,0)-MAX(BK150-BJ150,0)/Inputs!$B$17)*DCF!H$6</f>
        <v>8646.8016835432973</v>
      </c>
      <c r="CS150" s="15">
        <f ca="1">(BL150*DCF!I$28-DCF!I$5*MAX(BL150*DCF!I$28,0)-MAX(BL150-BK150,0)/Inputs!$B$17)*DCF!I$6</f>
        <v>12339.503610070731</v>
      </c>
      <c r="CT150" s="15">
        <f ca="1">(BM150*DCF!J$28-DCF!J$5*MAX(BM150*DCF!J$28,0)-MAX(BM150-BL150,0)/Inputs!$B$17)*DCF!J$6</f>
        <v>15313.931241567632</v>
      </c>
      <c r="CU150" s="15">
        <f ca="1">(BN150*DCF!K$28-DCF!K$5*MAX(BN150*DCF!K$28,0)-MAX(BN150-BM150,0)/Inputs!$B$17)*DCF!K$6</f>
        <v>17079.437883939292</v>
      </c>
      <c r="CV150" s="15">
        <f ca="1">(BO150*DCF!L$28-DCF!L$5*MAX(BO150*DCF!L$28,0)-MAX(BO150-BN150,0)/Inputs!$B$17)*DCF!L$6</f>
        <v>18484.49751457079</v>
      </c>
      <c r="CW150" s="15">
        <f ca="1">(BP150*DCF!M$28-DCF!M$5*MAX(BP150*DCF!M$28,0)-MAX(BP150-BO150,0)/Inputs!$B$17)*DCF!M$6</f>
        <v>23523.779652481189</v>
      </c>
      <c r="CX150" s="15">
        <f ca="1">(BQ150*DCF!C$46-DCF!C$5*MAX(BQ150*DCF!C$46,0)-MAX(BQ150-Inputs!$B$20,0)/Inputs!$B$24)*DCF!C$6</f>
        <v>-1003.8014561747556</v>
      </c>
      <c r="CY150" s="15">
        <f ca="1">(BR150*DCF!D$46-DCF!D$5*MAX(BR150*DCF!D$46,0)-MAX(BR150-BQ150,0)/Inputs!$B$24)*DCF!D$6</f>
        <v>-1686.1969500904536</v>
      </c>
      <c r="CZ150" s="15">
        <f ca="1">(BS150*DCF!E$46-DCF!E$5*MAX(BS150*DCF!E$46,0)-MAX(BS150-BR150,0)/Inputs!$B$24)*DCF!E$6</f>
        <v>-618.22333425757517</v>
      </c>
      <c r="DA150" s="15">
        <f ca="1">(BT150*DCF!F$46-DCF!F$5*MAX(BT150*DCF!F$46,0)-MAX(BT150-BS150,0)/Inputs!$B$24)*DCF!F$6</f>
        <v>-817.15090390503474</v>
      </c>
      <c r="DB150" s="15">
        <f ca="1">(BU150*DCF!G$46-DCF!G$5*MAX(BU150*DCF!G$46,0)-MAX(BU150-BT150,0)/Inputs!$B$24)*DCF!G$6</f>
        <v>-1026.1042837133175</v>
      </c>
      <c r="DC150" s="15">
        <f ca="1">(BV150*DCF!H$46-DCF!H$5*MAX(BV150*DCF!H$46,0)-MAX(BV150-BU150,0)/Inputs!$B$24)*DCF!H$6</f>
        <v>-2451.0704637989297</v>
      </c>
      <c r="DD150" s="15">
        <f ca="1">(BW150*DCF!I$46-DCF!I$5*MAX(BW150*DCF!I$46,0)-MAX(BW150-BV150,0)/Inputs!$B$24)*DCF!I$6</f>
        <v>-926.51975110881619</v>
      </c>
      <c r="DE150" s="15">
        <f ca="1">(BX150*DCF!J$46-DCF!J$5*MAX(BX150*DCF!J$46,0)-MAX(BX150-BW150,0)/Inputs!$B$24)*DCF!J$6</f>
        <v>-2276.7548737539341</v>
      </c>
      <c r="DF150" s="15">
        <f ca="1">(BY150*DCF!K$46-DCF!K$5*MAX(BY150*DCF!K$46,0)-MAX(BY150-BX150,0)/Inputs!$B$24)*DCF!K$6</f>
        <v>-204.56596177702392</v>
      </c>
      <c r="DG150" s="15">
        <f ca="1">(BZ150*DCF!L$46-DCF!L$5*MAX(BZ150*DCF!L$46,0)-MAX(BZ150-BY150,0)/Inputs!$B$24)*DCF!L$6</f>
        <v>1961.6202333252515</v>
      </c>
      <c r="DH150" s="15">
        <f ca="1">(CA150*DCF!M$46-DCF!M$5*MAX(CA150*DCF!M$46,0)-MAX(CA150-BZ150,0)/Inputs!$B$24)*DCF!M$6</f>
        <v>814.38943023045374</v>
      </c>
      <c r="DI150" s="15">
        <f ca="1">SUM(CB150:CL150)+BE150*DCF!M$10*(1+Inputs!$B$30)*(1-Inputs!$B$33)*(1-Inputs!$B$30/Inputs!$B$31)/(Inputs!$B$29-Inputs!$B$30)*DCF!M$6</f>
        <v>113302.97798181824</v>
      </c>
      <c r="DJ150" s="15">
        <f ca="1">SUM(CM150:CW150)+BP150*DCF!M$28*(1+Inputs!$B$30)*(1-Inputs!$B$33)*(1-Inputs!$B$30/Inputs!$B$31)/(Inputs!$B$29-Inputs!$B$30)*DCF!M$6</f>
        <v>692876.05727210524</v>
      </c>
      <c r="DK150" s="15">
        <f ca="1">SUM(CX150:DH150)+CA150*DCF!M$46*(1+Inputs!$B$30)*(1-Inputs!$B$33)*(1-Inputs!$B$30/Inputs!$B$31)/(Inputs!$B$29-Inputs!$B$30)*DCF!M$6</f>
        <v>119808.27693050877</v>
      </c>
      <c r="DM150" s="15">
        <f ca="1">DI150+DJ150+DK150+Inputs!$B$34+Inputs!$B$36-Inputs!$B$35</f>
        <v>1002838.3121844323</v>
      </c>
    </row>
    <row r="151" spans="1:117" x14ac:dyDescent="0.75">
      <c r="A151" s="11">
        <v>138</v>
      </c>
      <c r="C151" s="24">
        <f t="shared" ca="1" si="103"/>
        <v>-0.53191597934686075</v>
      </c>
      <c r="D151" s="24">
        <f t="shared" ca="1" si="103"/>
        <v>-0.35056499551321491</v>
      </c>
      <c r="E151" s="24">
        <f t="shared" ca="1" si="103"/>
        <v>1.0790184895122805</v>
      </c>
      <c r="F151" s="24">
        <f t="shared" ca="1" si="103"/>
        <v>1.0126092892143124</v>
      </c>
      <c r="G151" s="24">
        <f t="shared" ca="1" si="103"/>
        <v>0.4518538128956745</v>
      </c>
      <c r="H151" s="24">
        <f t="shared" ca="1" si="103"/>
        <v>0.36234816878053583</v>
      </c>
      <c r="I151" s="24">
        <f t="shared" ca="1" si="103"/>
        <v>-1.0035569564753841</v>
      </c>
      <c r="J151" s="24">
        <f t="shared" ca="1" si="103"/>
        <v>-1.7031029270310531</v>
      </c>
      <c r="K151" s="24">
        <f t="shared" ca="1" si="103"/>
        <v>0.24169380821128553</v>
      </c>
      <c r="L151" s="24">
        <f t="shared" ca="1" si="103"/>
        <v>2.2380256123680589</v>
      </c>
      <c r="M151" s="24">
        <f t="shared" ca="1" si="103"/>
        <v>-1.1916664543115205</v>
      </c>
      <c r="N151" s="24">
        <f ca="1">SQRT(Inputs!$B$38)*C151+SQRT(1-Inputs!$B$38)*_xlfn.NORM.S.INV(RAND())</f>
        <v>1.7880635070119753</v>
      </c>
      <c r="O151" s="24">
        <f ca="1">SQRT(Inputs!$B$38)*D151+SQRT(1-Inputs!$B$38)*_xlfn.NORM.S.INV(RAND())</f>
        <v>-1.015832601188446</v>
      </c>
      <c r="P151" s="24">
        <f ca="1">SQRT(Inputs!$B$38)*E151+SQRT(1-Inputs!$B$38)*_xlfn.NORM.S.INV(RAND())</f>
        <v>1.1188935330916412</v>
      </c>
      <c r="Q151" s="24">
        <f ca="1">SQRT(Inputs!$B$38)*F151+SQRT(1-Inputs!$B$38)*_xlfn.NORM.S.INV(RAND())</f>
        <v>-0.17443113205464911</v>
      </c>
      <c r="R151" s="24">
        <f ca="1">SQRT(Inputs!$B$38)*G151+SQRT(1-Inputs!$B$38)*_xlfn.NORM.S.INV(RAND())</f>
        <v>0.41027666407037899</v>
      </c>
      <c r="S151" s="24">
        <f ca="1">SQRT(Inputs!$B$38)*H151+SQRT(1-Inputs!$B$38)*_xlfn.NORM.S.INV(RAND())</f>
        <v>0.15931222829068875</v>
      </c>
      <c r="T151" s="24">
        <f ca="1">SQRT(Inputs!$B$38)*I151+SQRT(1-Inputs!$B$38)*_xlfn.NORM.S.INV(RAND())</f>
        <v>-0.39305980968595033</v>
      </c>
      <c r="U151" s="24">
        <f ca="1">SQRT(Inputs!$B$38)*J151+SQRT(1-Inputs!$B$38)*_xlfn.NORM.S.INV(RAND())</f>
        <v>-0.74028812039404579</v>
      </c>
      <c r="V151" s="24">
        <f ca="1">SQRT(Inputs!$B$38)*K151+SQRT(1-Inputs!$B$38)*_xlfn.NORM.S.INV(RAND())</f>
        <v>0.99742490743157064</v>
      </c>
      <c r="W151" s="24">
        <f ca="1">SQRT(Inputs!$B$38)*L151+SQRT(1-Inputs!$B$38)*_xlfn.NORM.S.INV(RAND())</f>
        <v>2.2609647532407378</v>
      </c>
      <c r="X151" s="24">
        <f ca="1">SQRT(Inputs!$B$38)*M151+SQRT(1-Inputs!$B$38)*_xlfn.NORM.S.INV(RAND())</f>
        <v>-2.1527008414558804</v>
      </c>
      <c r="Y151" s="24">
        <f ca="1">SQRT(Inputs!$B$38)*C151+SQRT(1-Inputs!$B$38)*_xlfn.NORM.S.INV(RAND())</f>
        <v>-0.96605906910620942</v>
      </c>
      <c r="Z151" s="24">
        <f ca="1">SQRT(Inputs!$B$38)*D151+SQRT(1-Inputs!$B$38)*_xlfn.NORM.S.INV(RAND())</f>
        <v>0.20474195531726366</v>
      </c>
      <c r="AA151" s="24">
        <f ca="1">SQRT(Inputs!$B$38)*E151+SQRT(1-Inputs!$B$38)*_xlfn.NORM.S.INV(RAND())</f>
        <v>0.16819830401077474</v>
      </c>
      <c r="AB151" s="24">
        <f ca="1">SQRT(Inputs!$B$38)*F151+SQRT(1-Inputs!$B$38)*_xlfn.NORM.S.INV(RAND())</f>
        <v>-0.84590355681625373</v>
      </c>
      <c r="AC151" s="24">
        <f ca="1">SQRT(Inputs!$B$38)*G151+SQRT(1-Inputs!$B$38)*_xlfn.NORM.S.INV(RAND())</f>
        <v>-0.9660389709821593</v>
      </c>
      <c r="AD151" s="24">
        <f ca="1">SQRT(Inputs!$B$38)*H151+SQRT(1-Inputs!$B$38)*_xlfn.NORM.S.INV(RAND())</f>
        <v>-0.37425600342810933</v>
      </c>
      <c r="AE151" s="24">
        <f ca="1">SQRT(Inputs!$B$38)*I151+SQRT(1-Inputs!$B$38)*_xlfn.NORM.S.INV(RAND())</f>
        <v>-0.54497024253256665</v>
      </c>
      <c r="AF151" s="24">
        <f ca="1">SQRT(Inputs!$B$38)*J151+SQRT(1-Inputs!$B$38)*_xlfn.NORM.S.INV(RAND())</f>
        <v>-0.2735493712967928</v>
      </c>
      <c r="AG151" s="24">
        <f ca="1">SQRT(Inputs!$B$38)*K151+SQRT(1-Inputs!$B$38)*_xlfn.NORM.S.INV(RAND())</f>
        <v>9.6063352429843513E-2</v>
      </c>
      <c r="AH151" s="24">
        <f ca="1">SQRT(Inputs!$B$38)*L151+SQRT(1-Inputs!$B$38)*_xlfn.NORM.S.INV(RAND())</f>
        <v>2.4512922707946352</v>
      </c>
      <c r="AI151" s="24">
        <f ca="1">SQRT(Inputs!$B$38)*M151+SQRT(1-Inputs!$B$38)*_xlfn.NORM.S.INV(RAND())</f>
        <v>-0.47563833727053667</v>
      </c>
      <c r="AJ151" s="24">
        <f ca="1">SQRT(Inputs!$B$38)*C151+SQRT(1-Inputs!$B$38)*_xlfn.NORM.S.INV(RAND())</f>
        <v>-1.1974452312982606</v>
      </c>
      <c r="AK151" s="24">
        <f ca="1">SQRT(Inputs!$B$38)*D151+SQRT(1-Inputs!$B$38)*_xlfn.NORM.S.INV(RAND())</f>
        <v>-0.12946432861649099</v>
      </c>
      <c r="AL151" s="24">
        <f ca="1">SQRT(Inputs!$B$38)*E151+SQRT(1-Inputs!$B$38)*_xlfn.NORM.S.INV(RAND())</f>
        <v>5.5095595263614627E-2</v>
      </c>
      <c r="AM151" s="24">
        <f ca="1">SQRT(Inputs!$B$38)*F151+SQRT(1-Inputs!$B$38)*_xlfn.NORM.S.INV(RAND())</f>
        <v>1.2560802329721139</v>
      </c>
      <c r="AN151" s="24">
        <f ca="1">SQRT(Inputs!$B$38)*G151+SQRT(1-Inputs!$B$38)*_xlfn.NORM.S.INV(RAND())</f>
        <v>-1.0982425137314407</v>
      </c>
      <c r="AO151" s="24">
        <f ca="1">SQRT(Inputs!$B$38)*H151+SQRT(1-Inputs!$B$38)*_xlfn.NORM.S.INV(RAND())</f>
        <v>0.38500060652878543</v>
      </c>
      <c r="AP151" s="24">
        <f ca="1">SQRT(Inputs!$B$38)*I151+SQRT(1-Inputs!$B$38)*_xlfn.NORM.S.INV(RAND())</f>
        <v>0.15935490937041208</v>
      </c>
      <c r="AQ151" s="24">
        <f ca="1">SQRT(Inputs!$B$38)*J151+SQRT(1-Inputs!$B$38)*_xlfn.NORM.S.INV(RAND())</f>
        <v>-1.081278421669216</v>
      </c>
      <c r="AR151" s="24">
        <f ca="1">SQRT(Inputs!$B$38)*K151+SQRT(1-Inputs!$B$38)*_xlfn.NORM.S.INV(RAND())</f>
        <v>1.5580518522418423</v>
      </c>
      <c r="AS151" s="24">
        <f ca="1">SQRT(Inputs!$B$38)*L151+SQRT(1-Inputs!$B$38)*_xlfn.NORM.S.INV(RAND())</f>
        <v>0.54505857669450819</v>
      </c>
      <c r="AT151" s="24">
        <f ca="1">SQRT(Inputs!$B$38)*M151+SQRT(1-Inputs!$B$38)*_xlfn.NORM.S.INV(RAND())</f>
        <v>-1.0701023760689696</v>
      </c>
      <c r="AU151" s="15">
        <f ca="1">Inputs!$B$6*EXP($B$8-0.5*C$5^2+C$5*N151)</f>
        <v>6627.9560987078949</v>
      </c>
      <c r="AV151" s="15">
        <f t="shared" ca="1" si="73"/>
        <v>6948.4558435983499</v>
      </c>
      <c r="AW151" s="15">
        <f t="shared" ca="1" si="74"/>
        <v>9852.5739791740252</v>
      </c>
      <c r="AX151" s="15">
        <f t="shared" ca="1" si="75"/>
        <v>11769.701088960706</v>
      </c>
      <c r="AY151" s="15">
        <f t="shared" ca="1" si="76"/>
        <v>15089.758492452105</v>
      </c>
      <c r="AZ151" s="15">
        <f t="shared" ca="1" si="77"/>
        <v>18781.805001866149</v>
      </c>
      <c r="BA151" s="15">
        <f t="shared" ca="1" si="78"/>
        <v>22057.800926504333</v>
      </c>
      <c r="BB151" s="15">
        <f t="shared" ca="1" si="79"/>
        <v>25074.972013333434</v>
      </c>
      <c r="BC151" s="15">
        <f t="shared" ca="1" si="80"/>
        <v>33814.327746638097</v>
      </c>
      <c r="BD151" s="15">
        <f t="shared" ca="1" si="81"/>
        <v>51181.515828623342</v>
      </c>
      <c r="BE151" s="15">
        <f t="shared" ca="1" si="82"/>
        <v>51550.094851336318</v>
      </c>
      <c r="BF151" s="15">
        <f ca="1">Inputs!$B$13*EXP($B$9-0.5*C$6^2+C$6*Y151)</f>
        <v>11420.328543789048</v>
      </c>
      <c r="BG151" s="15">
        <f t="shared" ca="1" si="83"/>
        <v>14442.163477632545</v>
      </c>
      <c r="BH151" s="15">
        <f t="shared" ca="1" si="84"/>
        <v>18144.857987488238</v>
      </c>
      <c r="BI151" s="15">
        <f t="shared" ca="1" si="85"/>
        <v>19500.366326521387</v>
      </c>
      <c r="BJ151" s="15">
        <f t="shared" ca="1" si="86"/>
        <v>20798.622393762926</v>
      </c>
      <c r="BK151" s="15">
        <f t="shared" ca="1" si="87"/>
        <v>24258.315746390799</v>
      </c>
      <c r="BL151" s="15">
        <f t="shared" ca="1" si="88"/>
        <v>27766.53633176551</v>
      </c>
      <c r="BM151" s="15">
        <f t="shared" ca="1" si="89"/>
        <v>32990.697084752472</v>
      </c>
      <c r="BN151" s="15">
        <f t="shared" ca="1" si="90"/>
        <v>41044.211071330792</v>
      </c>
      <c r="BO151" s="15">
        <f t="shared" ca="1" si="91"/>
        <v>67149.761244248657</v>
      </c>
      <c r="BP151" s="15">
        <f t="shared" ca="1" si="92"/>
        <v>78312.865751208112</v>
      </c>
      <c r="BQ151" s="15">
        <f ca="1">Inputs!$B$20*EXP($B$10-0.5*C$7^2+C$7*AJ151)</f>
        <v>2805.1592556683995</v>
      </c>
      <c r="BR151" s="15">
        <f t="shared" ca="1" si="93"/>
        <v>3652.918907033235</v>
      </c>
      <c r="BS151" s="15">
        <f t="shared" ca="1" si="94"/>
        <v>5082.0639004923632</v>
      </c>
      <c r="BT151" s="15">
        <f t="shared" ca="1" si="95"/>
        <v>9741.8277025025382</v>
      </c>
      <c r="BU151" s="15">
        <f t="shared" ca="1" si="96"/>
        <v>10350.372457582855</v>
      </c>
      <c r="BV151" s="15">
        <f t="shared" ca="1" si="97"/>
        <v>15705.216467570997</v>
      </c>
      <c r="BW151" s="15">
        <f t="shared" ca="1" si="98"/>
        <v>22667.509772143258</v>
      </c>
      <c r="BX151" s="15">
        <f t="shared" ca="1" si="99"/>
        <v>25525.536269354096</v>
      </c>
      <c r="BY151" s="15">
        <f t="shared" ca="1" si="100"/>
        <v>48186.586152431737</v>
      </c>
      <c r="BZ151" s="15">
        <f t="shared" ca="1" si="101"/>
        <v>74738.361488682218</v>
      </c>
      <c r="CA151" s="15">
        <f t="shared" ca="1" si="102"/>
        <v>86804.349417338293</v>
      </c>
      <c r="CB151" s="15">
        <f ca="1">(AU151*DCF!C$10-DCF!C$5*MAX(AU151*DCF!C$10,0)-MAX(AU151-Inputs!$B$6,0)/Inputs!$B$10)*DCF!C$6</f>
        <v>1031.1974467741838</v>
      </c>
      <c r="CC151" s="15">
        <f ca="1">(AV151*DCF!D$10-DCF!D$5*MAX(AV151*DCF!D$10,0)-MAX(AV151-AU151,0)/Inputs!$B$10)*DCF!D$6</f>
        <v>1615.4935629166305</v>
      </c>
      <c r="CD151" s="15">
        <f ca="1">(AW151*DCF!E$10-DCF!E$5*MAX(AW151*DCF!E$10,0)-MAX(AW151-AV151,0)/Inputs!$B$10)*DCF!E$6</f>
        <v>1620.6748234786696</v>
      </c>
      <c r="CE151" s="15">
        <f ca="1">(AX151*DCF!F$10-DCF!F$5*MAX(AX151*DCF!F$10,0)-MAX(AX151-AW151,0)/Inputs!$B$10)*DCF!F$6</f>
        <v>2170.4003701537881</v>
      </c>
      <c r="CF151" s="15">
        <f ca="1">(AY151*DCF!G$10-DCF!G$5*MAX(AY151*DCF!G$10,0)-MAX(AY151-AX151,0)/Inputs!$B$10)*DCF!G$6</f>
        <v>2470.9191453046069</v>
      </c>
      <c r="CG151" s="15">
        <f ca="1">(AZ151*DCF!H$10-DCF!H$5*MAX(AZ151*DCF!H$10,0)-MAX(AZ151-AY151,0)/Inputs!$B$10)*DCF!H$6</f>
        <v>2990.9118665297765</v>
      </c>
      <c r="CH151" s="15">
        <f ca="1">(BA151*DCF!I$10-DCF!I$5*MAX(BA151*DCF!I$10,0)-MAX(BA151-AZ151,0)/Inputs!$B$10)*DCF!I$6</f>
        <v>3491.777446078182</v>
      </c>
      <c r="CI151" s="15">
        <f ca="1">(BB151*DCF!J$10-DCF!J$5*MAX(BB151*DCF!J$10,0)-MAX(BB151-BA151,0)/Inputs!$B$10)*DCF!J$6</f>
        <v>3845.7208203359442</v>
      </c>
      <c r="CJ151" s="15">
        <f ca="1">(BC151*DCF!K$10-DCF!K$5*MAX(BC151*DCF!K$10,0)-MAX(BC151-BB151,0)/Inputs!$B$10)*DCF!K$6</f>
        <v>4220.1869407555259</v>
      </c>
      <c r="CK151" s="15">
        <f ca="1">(BD151*DCF!L$10-DCF!L$5*MAX(BD151*DCF!L$10,0)-MAX(BD151-BC151,0)/Inputs!$B$10)*DCF!L$6</f>
        <v>5473.2872346954655</v>
      </c>
      <c r="CL151" s="15">
        <f ca="1">(BE151*DCF!M$10-DCF!M$5*MAX(BE151*DCF!M$10,0)-MAX(BE151-BD151,0)/Inputs!$B$10)*DCF!M$6</f>
        <v>7230.3544323536389</v>
      </c>
      <c r="CM151" s="15">
        <f ca="1">(BF151*DCF!C$28-DCF!C$5*MAX(BF151*DCF!C$28,0)-MAX(BF151-Inputs!$B$13,0)/Inputs!$B$17)*DCF!C$6</f>
        <v>3477.7122523111748</v>
      </c>
      <c r="CN151" s="15">
        <f ca="1">(BG151*DCF!D$28-DCF!D$5*MAX(BG151*DCF!D$28,0)-MAX(BG151-BF151,0)/Inputs!$B$17)*DCF!D$6</f>
        <v>3608.8542941008282</v>
      </c>
      <c r="CO151" s="15">
        <f ca="1">(BH151*DCF!E$28-DCF!E$5*MAX(BH151*DCF!E$28,0)-MAX(BH151-BG151,0)/Inputs!$B$17)*DCF!E$6</f>
        <v>4409.1967563354237</v>
      </c>
      <c r="CP151" s="15">
        <f ca="1">(BI151*DCF!F$28-DCF!F$5*MAX(BI151*DCF!F$28,0)-MAX(BI151-BH151,0)/Inputs!$B$17)*DCF!F$6</f>
        <v>5047.0440826181866</v>
      </c>
      <c r="CQ151" s="15">
        <f ca="1">(BJ151*DCF!G$28-DCF!G$5*MAX(BJ151*DCF!G$28,0)-MAX(BJ151-BI151,0)/Inputs!$B$17)*DCF!G$6</f>
        <v>5178.0065334491082</v>
      </c>
      <c r="CR151" s="15">
        <f ca="1">(BK151*DCF!H$28-DCF!H$5*MAX(BK151*DCF!H$28,0)-MAX(BK151-BJ151,0)/Inputs!$B$17)*DCF!H$6</f>
        <v>5461.8098637682087</v>
      </c>
      <c r="CS151" s="15">
        <f ca="1">(BL151*DCF!I$28-DCF!I$5*MAX(BL151*DCF!I$28,0)-MAX(BL151-BK151,0)/Inputs!$B$17)*DCF!I$6</f>
        <v>6025.8481417863914</v>
      </c>
      <c r="CT151" s="15">
        <f ca="1">(BM151*DCF!J$28-DCF!J$5*MAX(BM151*DCF!J$28,0)-MAX(BM151-BL151,0)/Inputs!$B$17)*DCF!J$6</f>
        <v>6666.9831790207982</v>
      </c>
      <c r="CU151" s="15">
        <f ca="1">(BN151*DCF!K$28-DCF!K$5*MAX(BN151*DCF!K$28,0)-MAX(BN151-BM151,0)/Inputs!$B$17)*DCF!K$6</f>
        <v>7681.4009988861562</v>
      </c>
      <c r="CV151" s="15">
        <f ca="1">(BO151*DCF!L$28-DCF!L$5*MAX(BO151*DCF!L$28,0)-MAX(BO151-BN151,0)/Inputs!$B$17)*DCF!L$6</f>
        <v>10443.900300533374</v>
      </c>
      <c r="CW151" s="15">
        <f ca="1">(BP151*DCF!M$28-DCF!M$5*MAX(BP151*DCF!M$28,0)-MAX(BP151-BO151,0)/Inputs!$B$17)*DCF!M$6</f>
        <v>13567.752916664254</v>
      </c>
      <c r="CX151" s="15">
        <f ca="1">(BQ151*DCF!C$46-DCF!C$5*MAX(BQ151*DCF!C$46,0)-MAX(BQ151-Inputs!$B$20,0)/Inputs!$B$24)*DCF!C$6</f>
        <v>-647.84278421902991</v>
      </c>
      <c r="CY151" s="15">
        <f ca="1">(BR151*DCF!D$46-DCF!D$5*MAX(BR151*DCF!D$46,0)-MAX(BR151-BQ151,0)/Inputs!$B$24)*DCF!D$6</f>
        <v>-985.20007645382054</v>
      </c>
      <c r="CZ151" s="15">
        <f ca="1">(BS151*DCF!E$46-DCF!E$5*MAX(BS151*DCF!E$46,0)-MAX(BS151-BR151,0)/Inputs!$B$24)*DCF!E$6</f>
        <v>-1164.2925174525562</v>
      </c>
      <c r="DA151" s="15">
        <f ca="1">(BT151*DCF!F$46-DCF!F$5*MAX(BT151*DCF!F$46,0)-MAX(BT151-BS151,0)/Inputs!$B$24)*DCF!F$6</f>
        <v>-2406.2287925120618</v>
      </c>
      <c r="DB151" s="15">
        <f ca="1">(BU151*DCF!G$46-DCF!G$5*MAX(BU151*DCF!G$46,0)-MAX(BU151-BT151,0)/Inputs!$B$24)*DCF!G$6</f>
        <v>-552.86851186684066</v>
      </c>
      <c r="DC151" s="15">
        <f ca="1">(BV151*DCF!H$46-DCF!H$5*MAX(BV151*DCF!H$46,0)-MAX(BV151-BU151,0)/Inputs!$B$24)*DCF!H$6</f>
        <v>-1663.9849664302144</v>
      </c>
      <c r="DD151" s="15">
        <f ca="1">(BW151*DCF!I$46-DCF!I$5*MAX(BW151*DCF!I$46,0)-MAX(BW151-BV151,0)/Inputs!$B$24)*DCF!I$6</f>
        <v>-1475.0901441544499</v>
      </c>
      <c r="DE151" s="15">
        <f ca="1">(BX151*DCF!J$46-DCF!J$5*MAX(BX151*DCF!J$46,0)-MAX(BX151-BW151,0)/Inputs!$B$24)*DCF!J$6</f>
        <v>312.82370569453917</v>
      </c>
      <c r="DF151" s="15">
        <f ca="1">(BY151*DCF!K$46-DCF!K$5*MAX(BY151*DCF!K$46,0)-MAX(BY151-BX151,0)/Inputs!$B$24)*DCF!K$6</f>
        <v>-2798.7751016227144</v>
      </c>
      <c r="DG151" s="15">
        <f ca="1">(BZ151*DCF!L$46-DCF!L$5*MAX(BZ151*DCF!L$46,0)-MAX(BZ151-BY151,0)/Inputs!$B$24)*DCF!L$6</f>
        <v>-842.43749623692884</v>
      </c>
      <c r="DH151" s="15">
        <f ca="1">(CA151*DCF!M$46-DCF!M$5*MAX(CA151*DCF!M$46,0)-MAX(CA151-BZ151,0)/Inputs!$B$24)*DCF!M$6</f>
        <v>4282.6506727003925</v>
      </c>
      <c r="DI151" s="15">
        <f ca="1">SUM(CB151:CL151)+BE151*DCF!M$10*(1+Inputs!$B$30)*(1-Inputs!$B$33)*(1-Inputs!$B$30/Inputs!$B$31)/(Inputs!$B$29-Inputs!$B$30)*DCF!M$6</f>
        <v>179625.51974007901</v>
      </c>
      <c r="DJ151" s="15">
        <f ca="1">SUM(CM151:CW151)+BP151*DCF!M$28*(1+Inputs!$B$30)*(1-Inputs!$B$33)*(1-Inputs!$B$30/Inputs!$B$31)/(Inputs!$B$29-Inputs!$B$30)*DCF!M$6</f>
        <v>362162.8306075451</v>
      </c>
      <c r="DK151" s="15">
        <f ca="1">SUM(CX151:DH151)+CA151*DCF!M$46*(1+Inputs!$B$30)*(1-Inputs!$B$33)*(1-Inputs!$B$30/Inputs!$B$31)/(Inputs!$B$29-Inputs!$B$30)*DCF!M$6</f>
        <v>126268.5608191911</v>
      </c>
      <c r="DM151" s="15">
        <f ca="1">DI151+DJ151+DK151+Inputs!$B$34+Inputs!$B$36-Inputs!$B$35</f>
        <v>744907.91116681532</v>
      </c>
    </row>
    <row r="152" spans="1:117" x14ac:dyDescent="0.75">
      <c r="A152" s="11">
        <v>139</v>
      </c>
      <c r="C152" s="24">
        <f t="shared" ca="1" si="103"/>
        <v>-0.43592057149965624</v>
      </c>
      <c r="D152" s="24">
        <f t="shared" ca="1" si="103"/>
        <v>-0.54893279769212988</v>
      </c>
      <c r="E152" s="24">
        <f t="shared" ca="1" si="103"/>
        <v>-1.4841605941361535</v>
      </c>
      <c r="F152" s="24">
        <f t="shared" ca="1" si="103"/>
        <v>2.3509326258791181</v>
      </c>
      <c r="G152" s="24">
        <f t="shared" ca="1" si="103"/>
        <v>-1.221006652012421</v>
      </c>
      <c r="H152" s="24">
        <f t="shared" ca="1" si="103"/>
        <v>-0.96083206505566787</v>
      </c>
      <c r="I152" s="24">
        <f t="shared" ca="1" si="103"/>
        <v>-1.3518639719231964</v>
      </c>
      <c r="J152" s="24">
        <f t="shared" ca="1" si="103"/>
        <v>0.74225667194832223</v>
      </c>
      <c r="K152" s="24">
        <f t="shared" ca="1" si="103"/>
        <v>0.76838115643377947</v>
      </c>
      <c r="L152" s="24">
        <f t="shared" ca="1" si="103"/>
        <v>0.47758702488879423</v>
      </c>
      <c r="M152" s="24">
        <f t="shared" ca="1" si="103"/>
        <v>0.26467474835913518</v>
      </c>
      <c r="N152" s="24">
        <f ca="1">SQRT(Inputs!$B$38)*C152+SQRT(1-Inputs!$B$38)*_xlfn.NORM.S.INV(RAND())</f>
        <v>1.1073889027208934</v>
      </c>
      <c r="O152" s="24">
        <f ca="1">SQRT(Inputs!$B$38)*D152+SQRT(1-Inputs!$B$38)*_xlfn.NORM.S.INV(RAND())</f>
        <v>0.47718796224960658</v>
      </c>
      <c r="P152" s="24">
        <f ca="1">SQRT(Inputs!$B$38)*E152+SQRT(1-Inputs!$B$38)*_xlfn.NORM.S.INV(RAND())</f>
        <v>-0.99015284375377788</v>
      </c>
      <c r="Q152" s="24">
        <f ca="1">SQRT(Inputs!$B$38)*F152+SQRT(1-Inputs!$B$38)*_xlfn.NORM.S.INV(RAND())</f>
        <v>0.70673665013352083</v>
      </c>
      <c r="R152" s="24">
        <f ca="1">SQRT(Inputs!$B$38)*G152+SQRT(1-Inputs!$B$38)*_xlfn.NORM.S.INV(RAND())</f>
        <v>-0.76082457496880351</v>
      </c>
      <c r="S152" s="24">
        <f ca="1">SQRT(Inputs!$B$38)*H152+SQRT(1-Inputs!$B$38)*_xlfn.NORM.S.INV(RAND())</f>
        <v>0.18858722898012659</v>
      </c>
      <c r="T152" s="24">
        <f ca="1">SQRT(Inputs!$B$38)*I152+SQRT(1-Inputs!$B$38)*_xlfn.NORM.S.INV(RAND())</f>
        <v>-0.80172631763905655</v>
      </c>
      <c r="U152" s="24">
        <f ca="1">SQRT(Inputs!$B$38)*J152+SQRT(1-Inputs!$B$38)*_xlfn.NORM.S.INV(RAND())</f>
        <v>1.8032902963785133</v>
      </c>
      <c r="V152" s="24">
        <f ca="1">SQRT(Inputs!$B$38)*K152+SQRT(1-Inputs!$B$38)*_xlfn.NORM.S.INV(RAND())</f>
        <v>-0.34894907397586611</v>
      </c>
      <c r="W152" s="24">
        <f ca="1">SQRT(Inputs!$B$38)*L152+SQRT(1-Inputs!$B$38)*_xlfn.NORM.S.INV(RAND())</f>
        <v>0.97465508228664044</v>
      </c>
      <c r="X152" s="24">
        <f ca="1">SQRT(Inputs!$B$38)*M152+SQRT(1-Inputs!$B$38)*_xlfn.NORM.S.INV(RAND())</f>
        <v>0.10752835391418947</v>
      </c>
      <c r="Y152" s="24">
        <f ca="1">SQRT(Inputs!$B$38)*C152+SQRT(1-Inputs!$B$38)*_xlfn.NORM.S.INV(RAND())</f>
        <v>0.52287792745267325</v>
      </c>
      <c r="Z152" s="24">
        <f ca="1">SQRT(Inputs!$B$38)*D152+SQRT(1-Inputs!$B$38)*_xlfn.NORM.S.INV(RAND())</f>
        <v>0.93254729312469764</v>
      </c>
      <c r="AA152" s="24">
        <f ca="1">SQRT(Inputs!$B$38)*E152+SQRT(1-Inputs!$B$38)*_xlfn.NORM.S.INV(RAND())</f>
        <v>0.1686059819721113</v>
      </c>
      <c r="AB152" s="24">
        <f ca="1">SQRT(Inputs!$B$38)*F152+SQRT(1-Inputs!$B$38)*_xlfn.NORM.S.INV(RAND())</f>
        <v>1.9746054307916581</v>
      </c>
      <c r="AC152" s="24">
        <f ca="1">SQRT(Inputs!$B$38)*G152+SQRT(1-Inputs!$B$38)*_xlfn.NORM.S.INV(RAND())</f>
        <v>-2.6491980395873265</v>
      </c>
      <c r="AD152" s="24">
        <f ca="1">SQRT(Inputs!$B$38)*H152+SQRT(1-Inputs!$B$38)*_xlfn.NORM.S.INV(RAND())</f>
        <v>-0.21103917312630677</v>
      </c>
      <c r="AE152" s="24">
        <f ca="1">SQRT(Inputs!$B$38)*I152+SQRT(1-Inputs!$B$38)*_xlfn.NORM.S.INV(RAND())</f>
        <v>-1.3115214789502108</v>
      </c>
      <c r="AF152" s="24">
        <f ca="1">SQRT(Inputs!$B$38)*J152+SQRT(1-Inputs!$B$38)*_xlfn.NORM.S.INV(RAND())</f>
        <v>-1.3914574689280257E-2</v>
      </c>
      <c r="AG152" s="24">
        <f ca="1">SQRT(Inputs!$B$38)*K152+SQRT(1-Inputs!$B$38)*_xlfn.NORM.S.INV(RAND())</f>
        <v>0.77280201145067817</v>
      </c>
      <c r="AH152" s="24">
        <f ca="1">SQRT(Inputs!$B$38)*L152+SQRT(1-Inputs!$B$38)*_xlfn.NORM.S.INV(RAND())</f>
        <v>-0.66073129107791884</v>
      </c>
      <c r="AI152" s="24">
        <f ca="1">SQRT(Inputs!$B$38)*M152+SQRT(1-Inputs!$B$38)*_xlfn.NORM.S.INV(RAND())</f>
        <v>-0.334213433079807</v>
      </c>
      <c r="AJ152" s="24">
        <f ca="1">SQRT(Inputs!$B$38)*C152+SQRT(1-Inputs!$B$38)*_xlfn.NORM.S.INV(RAND())</f>
        <v>-0.30489664373741387</v>
      </c>
      <c r="AK152" s="24">
        <f ca="1">SQRT(Inputs!$B$38)*D152+SQRT(1-Inputs!$B$38)*_xlfn.NORM.S.INV(RAND())</f>
        <v>0.43589428504424443</v>
      </c>
      <c r="AL152" s="24">
        <f ca="1">SQRT(Inputs!$B$38)*E152+SQRT(1-Inputs!$B$38)*_xlfn.NORM.S.INV(RAND())</f>
        <v>0.4485119733810341</v>
      </c>
      <c r="AM152" s="24">
        <f ca="1">SQRT(Inputs!$B$38)*F152+SQRT(1-Inputs!$B$38)*_xlfn.NORM.S.INV(RAND())</f>
        <v>2.0320257427720945</v>
      </c>
      <c r="AN152" s="24">
        <f ca="1">SQRT(Inputs!$B$38)*G152+SQRT(1-Inputs!$B$38)*_xlfn.NORM.S.INV(RAND())</f>
        <v>0.11559916515139079</v>
      </c>
      <c r="AO152" s="24">
        <f ca="1">SQRT(Inputs!$B$38)*H152+SQRT(1-Inputs!$B$38)*_xlfn.NORM.S.INV(RAND())</f>
        <v>0.57550797141425603</v>
      </c>
      <c r="AP152" s="24">
        <f ca="1">SQRT(Inputs!$B$38)*I152+SQRT(1-Inputs!$B$38)*_xlfn.NORM.S.INV(RAND())</f>
        <v>-1.8322485103496819</v>
      </c>
      <c r="AQ152" s="24">
        <f ca="1">SQRT(Inputs!$B$38)*J152+SQRT(1-Inputs!$B$38)*_xlfn.NORM.S.INV(RAND())</f>
        <v>0.38420626744413006</v>
      </c>
      <c r="AR152" s="24">
        <f ca="1">SQRT(Inputs!$B$38)*K152+SQRT(1-Inputs!$B$38)*_xlfn.NORM.S.INV(RAND())</f>
        <v>0.87867075390242555</v>
      </c>
      <c r="AS152" s="24">
        <f ca="1">SQRT(Inputs!$B$38)*L152+SQRT(1-Inputs!$B$38)*_xlfn.NORM.S.INV(RAND())</f>
        <v>-6.2446911842520825E-2</v>
      </c>
      <c r="AT152" s="24">
        <f ca="1">SQRT(Inputs!$B$38)*M152+SQRT(1-Inputs!$B$38)*_xlfn.NORM.S.INV(RAND())</f>
        <v>0.1145691144671631</v>
      </c>
      <c r="AU152" s="15">
        <f ca="1">Inputs!$B$6*EXP($B$8-0.5*C$5^2+C$5*N152)</f>
        <v>5936.4634925808423</v>
      </c>
      <c r="AV152" s="15">
        <f t="shared" ca="1" si="73"/>
        <v>7751.2829297661874</v>
      </c>
      <c r="AW152" s="15">
        <f t="shared" ca="1" si="74"/>
        <v>8269.7230849642983</v>
      </c>
      <c r="AX152" s="15">
        <f t="shared" ca="1" si="75"/>
        <v>11028.509069660606</v>
      </c>
      <c r="AY152" s="15">
        <f t="shared" ca="1" si="76"/>
        <v>12332.041692163897</v>
      </c>
      <c r="AZ152" s="15">
        <f t="shared" ca="1" si="77"/>
        <v>15398.913437629772</v>
      </c>
      <c r="BA152" s="15">
        <f t="shared" ca="1" si="78"/>
        <v>17327.654980758391</v>
      </c>
      <c r="BB152" s="15">
        <f t="shared" ca="1" si="79"/>
        <v>25415.212441512889</v>
      </c>
      <c r="BC152" s="15">
        <f t="shared" ca="1" si="80"/>
        <v>30096.141428653624</v>
      </c>
      <c r="BD152" s="15">
        <f t="shared" ca="1" si="81"/>
        <v>40389.818147382983</v>
      </c>
      <c r="BE152" s="15">
        <f t="shared" ca="1" si="82"/>
        <v>49979.639809246255</v>
      </c>
      <c r="BF152" s="15">
        <f ca="1">Inputs!$B$13*EXP($B$9-0.5*C$6^2+C$6*Y152)</f>
        <v>15341.679786784383</v>
      </c>
      <c r="BG152" s="15">
        <f t="shared" ca="1" si="83"/>
        <v>22123.807760746247</v>
      </c>
      <c r="BH152" s="15">
        <f t="shared" ca="1" si="84"/>
        <v>27797.808477984996</v>
      </c>
      <c r="BI152" s="15">
        <f t="shared" ca="1" si="85"/>
        <v>46114.825270990761</v>
      </c>
      <c r="BJ152" s="15">
        <f t="shared" ca="1" si="86"/>
        <v>38589.033458213693</v>
      </c>
      <c r="BK152" s="15">
        <f t="shared" ca="1" si="87"/>
        <v>46019.339411073837</v>
      </c>
      <c r="BL152" s="15">
        <f t="shared" ca="1" si="88"/>
        <v>47693.503428148273</v>
      </c>
      <c r="BM152" s="15">
        <f t="shared" ca="1" si="89"/>
        <v>58524.358009724136</v>
      </c>
      <c r="BN152" s="15">
        <f t="shared" ca="1" si="90"/>
        <v>78961.847819180286</v>
      </c>
      <c r="BO152" s="15">
        <f t="shared" ca="1" si="91"/>
        <v>89971.95518032604</v>
      </c>
      <c r="BP152" s="15">
        <f t="shared" ca="1" si="92"/>
        <v>106623.87746258621</v>
      </c>
      <c r="BQ152" s="15">
        <f ca="1">Inputs!$B$20*EXP($B$10-0.5*C$7^2+C$7*AJ152)</f>
        <v>3849.8409873108671</v>
      </c>
      <c r="BR152" s="15">
        <f t="shared" ca="1" si="93"/>
        <v>5999.3112804121438</v>
      </c>
      <c r="BS152" s="15">
        <f t="shared" ca="1" si="94"/>
        <v>9344.8549062754682</v>
      </c>
      <c r="BT152" s="15">
        <f t="shared" ca="1" si="95"/>
        <v>21957.147861712318</v>
      </c>
      <c r="BU152" s="15">
        <f t="shared" ca="1" si="96"/>
        <v>31293.16136697305</v>
      </c>
      <c r="BV152" s="15">
        <f t="shared" ca="1" si="97"/>
        <v>49565.301955724957</v>
      </c>
      <c r="BW152" s="15">
        <f t="shared" ca="1" si="98"/>
        <v>46932.451924007182</v>
      </c>
      <c r="BX152" s="15">
        <f t="shared" ca="1" si="99"/>
        <v>70898.402670333919</v>
      </c>
      <c r="BY152" s="15">
        <f t="shared" ca="1" si="100"/>
        <v>117526.84992405235</v>
      </c>
      <c r="BZ152" s="15">
        <f t="shared" ca="1" si="101"/>
        <v>163024.35007606065</v>
      </c>
      <c r="CA152" s="15">
        <f t="shared" ca="1" si="102"/>
        <v>233709.72732307453</v>
      </c>
      <c r="CB152" s="15">
        <f ca="1">(AU152*DCF!C$10-DCF!C$5*MAX(AU152*DCF!C$10,0)-MAX(AU152-Inputs!$B$6,0)/Inputs!$B$10)*DCF!C$6</f>
        <v>1036.1279123080808</v>
      </c>
      <c r="CC152" s="15">
        <f ca="1">(AV152*DCF!D$10-DCF!D$5*MAX(AV152*DCF!D$10,0)-MAX(AV152-AU152,0)/Inputs!$B$10)*DCF!D$6</f>
        <v>1446.8264783535803</v>
      </c>
      <c r="CD152" s="15">
        <f ca="1">(AW152*DCF!E$10-DCF!E$5*MAX(AW152*DCF!E$10,0)-MAX(AW152-AV152,0)/Inputs!$B$10)*DCF!E$6</f>
        <v>1792.5732249791427</v>
      </c>
      <c r="CE152" s="15">
        <f ca="1">(AX152*DCF!F$10-DCF!F$5*MAX(AX152*DCF!F$10,0)-MAX(AX152-AW152,0)/Inputs!$B$10)*DCF!F$6</f>
        <v>1833.4709888679943</v>
      </c>
      <c r="CF152" s="15">
        <f ca="1">(AY152*DCF!G$10-DCF!G$5*MAX(AY152*DCF!G$10,0)-MAX(AY152-AX152,0)/Inputs!$B$10)*DCF!G$6</f>
        <v>2290.3305048492016</v>
      </c>
      <c r="CG152" s="15">
        <f ca="1">(AZ152*DCF!H$10-DCF!H$5*MAX(AZ152*DCF!H$10,0)-MAX(AZ152-AY152,0)/Inputs!$B$10)*DCF!H$6</f>
        <v>2445.132029924865</v>
      </c>
      <c r="CH152" s="15">
        <f ca="1">(BA152*DCF!I$10-DCF!I$5*MAX(BA152*DCF!I$10,0)-MAX(BA152-AZ152,0)/Inputs!$B$10)*DCF!I$6</f>
        <v>2848.7492601342556</v>
      </c>
      <c r="CI152" s="15">
        <f ca="1">(BB152*DCF!J$10-DCF!J$5*MAX(BB152*DCF!J$10,0)-MAX(BB152-BA152,0)/Inputs!$B$10)*DCF!J$6</f>
        <v>3135.7733655719912</v>
      </c>
      <c r="CJ152" s="15">
        <f ca="1">(BC152*DCF!K$10-DCF!K$5*MAX(BC152*DCF!K$10,0)-MAX(BC152-BB152,0)/Inputs!$B$10)*DCF!K$6</f>
        <v>4189.7366218337665</v>
      </c>
      <c r="CK152" s="15">
        <f ca="1">(BD152*DCF!L$10-DCF!L$5*MAX(BD152*DCF!L$10,0)-MAX(BD152-BC152,0)/Inputs!$B$10)*DCF!L$6</f>
        <v>4760.4135591985678</v>
      </c>
      <c r="CL152" s="15">
        <f ca="1">(BE152*DCF!M$10-DCF!M$5*MAX(BE152*DCF!M$10,0)-MAX(BE152-BD152,0)/Inputs!$B$10)*DCF!M$6</f>
        <v>5907.1669522084912</v>
      </c>
      <c r="CM152" s="15">
        <f ca="1">(BF152*DCF!C$28-DCF!C$5*MAX(BF152*DCF!C$28,0)-MAX(BF152-Inputs!$B$13,0)/Inputs!$B$17)*DCF!C$6</f>
        <v>3768.8590913021053</v>
      </c>
      <c r="CN152" s="15">
        <f ca="1">(BG152*DCF!D$28-DCF!D$5*MAX(BG152*DCF!D$28,0)-MAX(BG152-BF152,0)/Inputs!$B$17)*DCF!D$6</f>
        <v>5069.0327899887679</v>
      </c>
      <c r="CO152" s="15">
        <f ca="1">(BH152*DCF!E$28-DCF!E$5*MAX(BH152*DCF!E$28,0)-MAX(BH152-BG152,0)/Inputs!$B$17)*DCF!E$6</f>
        <v>6754.566901086625</v>
      </c>
      <c r="CP152" s="15">
        <f ca="1">(BI152*DCF!F$28-DCF!F$5*MAX(BI152*DCF!F$28,0)-MAX(BI152-BH152,0)/Inputs!$B$17)*DCF!F$6</f>
        <v>9184.0579271005772</v>
      </c>
      <c r="CQ152" s="15">
        <f ca="1">(BJ152*DCF!G$28-DCF!G$5*MAX(BJ152*DCF!G$28,0)-MAX(BJ152-BI152,0)/Inputs!$B$17)*DCF!G$6</f>
        <v>10012.217504886741</v>
      </c>
      <c r="CR152" s="15">
        <f ca="1">(BK152*DCF!H$28-DCF!H$5*MAX(BK152*DCF!H$28,0)-MAX(BK152-BJ152,0)/Inputs!$B$17)*DCF!H$6</f>
        <v>10226.629330915899</v>
      </c>
      <c r="CS152" s="15">
        <f ca="1">(BL152*DCF!I$28-DCF!I$5*MAX(BL152*DCF!I$28,0)-MAX(BL152-BK152,0)/Inputs!$B$17)*DCF!I$6</f>
        <v>10974.978319293199</v>
      </c>
      <c r="CT152" s="15">
        <f ca="1">(BM152*DCF!J$28-DCF!J$5*MAX(BM152*DCF!J$28,0)-MAX(BM152-BL152,0)/Inputs!$B$17)*DCF!J$6</f>
        <v>11619.70747697996</v>
      </c>
      <c r="CU152" s="15">
        <f ca="1">(BN152*DCF!K$28-DCF!K$5*MAX(BN152*DCF!K$28,0)-MAX(BN152-BM152,0)/Inputs!$B$17)*DCF!K$6</f>
        <v>14172.098030508925</v>
      </c>
      <c r="CV152" s="15">
        <f ca="1">(BO152*DCF!L$28-DCF!L$5*MAX(BO152*DCF!L$28,0)-MAX(BO152-BN152,0)/Inputs!$B$17)*DCF!L$6</f>
        <v>16705.48155132894</v>
      </c>
      <c r="CW152" s="15">
        <f ca="1">(BP152*DCF!M$28-DCF!M$5*MAX(BP152*DCF!M$28,0)-MAX(BP152-BO152,0)/Inputs!$B$17)*DCF!M$6</f>
        <v>18320.750465133657</v>
      </c>
      <c r="CX152" s="15">
        <f ca="1">(BQ152*DCF!C$46-DCF!C$5*MAX(BQ152*DCF!C$46,0)-MAX(BQ152-Inputs!$B$20,0)/Inputs!$B$24)*DCF!C$6</f>
        <v>-1188.8043791992152</v>
      </c>
      <c r="CY152" s="15">
        <f ca="1">(BR152*DCF!D$46-DCF!D$5*MAX(BR152*DCF!D$46,0)-MAX(BR152-BQ152,0)/Inputs!$B$24)*DCF!D$6</f>
        <v>-1941.1036616617014</v>
      </c>
      <c r="CZ152" s="15">
        <f ca="1">(BS152*DCF!E$46-DCF!E$5*MAX(BS152*DCF!E$46,0)-MAX(BS152-BR152,0)/Inputs!$B$24)*DCF!E$6</f>
        <v>-2423.7665592362432</v>
      </c>
      <c r="DA152" s="15">
        <f ca="1">(BT152*DCF!F$46-DCF!F$5*MAX(BT152*DCF!F$46,0)-MAX(BT152-BS152,0)/Inputs!$B$24)*DCF!F$6</f>
        <v>-6191.592901037774</v>
      </c>
      <c r="DB152" s="15">
        <f ca="1">(BU152*DCF!G$46-DCF!G$5*MAX(BU152*DCF!G$46,0)-MAX(BU152-BT152,0)/Inputs!$B$24)*DCF!G$6</f>
        <v>-4193.0906067130354</v>
      </c>
      <c r="DC152" s="15">
        <f ca="1">(BV152*DCF!H$46-DCF!H$5*MAX(BV152*DCF!H$46,0)-MAX(BV152-BU152,0)/Inputs!$B$24)*DCF!H$6</f>
        <v>-5677.9557326917957</v>
      </c>
      <c r="DD152" s="15">
        <f ca="1">(BW152*DCF!I$46-DCF!I$5*MAX(BW152*DCF!I$46,0)-MAX(BW152-BV152,0)/Inputs!$B$24)*DCF!I$6</f>
        <v>1083.9231668948973</v>
      </c>
      <c r="DE152" s="15">
        <f ca="1">(BX152*DCF!J$46-DCF!J$5*MAX(BX152*DCF!J$46,0)-MAX(BX152-BW152,0)/Inputs!$B$24)*DCF!J$6</f>
        <v>-3381.3867128616353</v>
      </c>
      <c r="DF152" s="15">
        <f ca="1">(BY152*DCF!K$46-DCF!K$5*MAX(BY152*DCF!K$46,0)-MAX(BY152-BX152,0)/Inputs!$B$24)*DCF!K$6</f>
        <v>-4709.2019550167342</v>
      </c>
      <c r="DG152" s="15">
        <f ca="1">(BZ152*DCF!L$46-DCF!L$5*MAX(BZ152*DCF!L$46,0)-MAX(BZ152-BY152,0)/Inputs!$B$24)*DCF!L$6</f>
        <v>972.88450897537496</v>
      </c>
      <c r="DH152" s="15">
        <f ca="1">(CA152*DCF!M$46-DCF!M$5*MAX(CA152*DCF!M$46,0)-MAX(CA152-BZ152,0)/Inputs!$B$24)*DCF!M$6</f>
        <v>3544.7089246714459</v>
      </c>
      <c r="DI152" s="15">
        <f ca="1">SUM(CB152:CL152)+BE152*DCF!M$10*(1+Inputs!$B$30)*(1-Inputs!$B$33)*(1-Inputs!$B$30/Inputs!$B$31)/(Inputs!$B$29-Inputs!$B$30)*DCF!M$6</f>
        <v>170780.29939967787</v>
      </c>
      <c r="DJ152" s="15">
        <f ca="1">SUM(CM152:CW152)+BP152*DCF!M$28*(1+Inputs!$B$30)*(1-Inputs!$B$33)*(1-Inputs!$B$30/Inputs!$B$31)/(Inputs!$B$29-Inputs!$B$30)*DCF!M$6</f>
        <v>512455.92729944736</v>
      </c>
      <c r="DK152" s="15">
        <f ca="1">SUM(CX152:DH152)+CA152*DCF!M$46*(1+Inputs!$B$30)*(1-Inputs!$B$33)*(1-Inputs!$B$30/Inputs!$B$31)/(Inputs!$B$29-Inputs!$B$30)*DCF!M$6</f>
        <v>337237.53722063341</v>
      </c>
      <c r="DM152" s="15">
        <f ca="1">DI152+DJ152+DK152+Inputs!$B$34+Inputs!$B$36-Inputs!$B$35</f>
        <v>1097324.7639197586</v>
      </c>
    </row>
    <row r="153" spans="1:117" x14ac:dyDescent="0.75">
      <c r="A153" s="11">
        <v>140</v>
      </c>
      <c r="C153" s="24">
        <f t="shared" ca="1" si="103"/>
        <v>-0.45668706665673064</v>
      </c>
      <c r="D153" s="24">
        <f t="shared" ca="1" si="103"/>
        <v>1.2411658405678383</v>
      </c>
      <c r="E153" s="24">
        <f t="shared" ca="1" si="103"/>
        <v>2.0756059765124442</v>
      </c>
      <c r="F153" s="24">
        <f t="shared" ca="1" si="103"/>
        <v>-0.11874210740450884</v>
      </c>
      <c r="G153" s="24">
        <f t="shared" ca="1" si="103"/>
        <v>-0.6368021095289097</v>
      </c>
      <c r="H153" s="24">
        <f t="shared" ca="1" si="103"/>
        <v>-0.63084974444663</v>
      </c>
      <c r="I153" s="24">
        <f t="shared" ca="1" si="103"/>
        <v>0.91561118285653331</v>
      </c>
      <c r="J153" s="24">
        <f t="shared" ca="1" si="103"/>
        <v>0.96715310525562559</v>
      </c>
      <c r="K153" s="24">
        <f t="shared" ca="1" si="103"/>
        <v>1.5295386577290175</v>
      </c>
      <c r="L153" s="24">
        <f t="shared" ca="1" si="103"/>
        <v>0.8031550403257991</v>
      </c>
      <c r="M153" s="24">
        <f t="shared" ca="1" si="103"/>
        <v>-0.75545318792226568</v>
      </c>
      <c r="N153" s="24">
        <f ca="1">SQRT(Inputs!$B$38)*C153+SQRT(1-Inputs!$B$38)*_xlfn.NORM.S.INV(RAND())</f>
        <v>-8.4523079504448789E-2</v>
      </c>
      <c r="O153" s="24">
        <f ca="1">SQRT(Inputs!$B$38)*D153+SQRT(1-Inputs!$B$38)*_xlfn.NORM.S.INV(RAND())</f>
        <v>-0.29507128179559095</v>
      </c>
      <c r="P153" s="24">
        <f ca="1">SQRT(Inputs!$B$38)*E153+SQRT(1-Inputs!$B$38)*_xlfn.NORM.S.INV(RAND())</f>
        <v>1.2833259519166418</v>
      </c>
      <c r="Q153" s="24">
        <f ca="1">SQRT(Inputs!$B$38)*F153+SQRT(1-Inputs!$B$38)*_xlfn.NORM.S.INV(RAND())</f>
        <v>-0.58295696811177533</v>
      </c>
      <c r="R153" s="24">
        <f ca="1">SQRT(Inputs!$B$38)*G153+SQRT(1-Inputs!$B$38)*_xlfn.NORM.S.INV(RAND())</f>
        <v>-0.62691356635236073</v>
      </c>
      <c r="S153" s="24">
        <f ca="1">SQRT(Inputs!$B$38)*H153+SQRT(1-Inputs!$B$38)*_xlfn.NORM.S.INV(RAND())</f>
        <v>-1.134005973941808</v>
      </c>
      <c r="T153" s="24">
        <f ca="1">SQRT(Inputs!$B$38)*I153+SQRT(1-Inputs!$B$38)*_xlfn.NORM.S.INV(RAND())</f>
        <v>0.38832028409578362</v>
      </c>
      <c r="U153" s="24">
        <f ca="1">SQRT(Inputs!$B$38)*J153+SQRT(1-Inputs!$B$38)*_xlfn.NORM.S.INV(RAND())</f>
        <v>1.299808464515358</v>
      </c>
      <c r="V153" s="24">
        <f ca="1">SQRT(Inputs!$B$38)*K153+SQRT(1-Inputs!$B$38)*_xlfn.NORM.S.INV(RAND())</f>
        <v>3.0337961342088224</v>
      </c>
      <c r="W153" s="24">
        <f ca="1">SQRT(Inputs!$B$38)*L153+SQRT(1-Inputs!$B$38)*_xlfn.NORM.S.INV(RAND())</f>
        <v>0.5977631377133632</v>
      </c>
      <c r="X153" s="24">
        <f ca="1">SQRT(Inputs!$B$38)*M153+SQRT(1-Inputs!$B$38)*_xlfn.NORM.S.INV(RAND())</f>
        <v>-0.81589867626445578</v>
      </c>
      <c r="Y153" s="24">
        <f ca="1">SQRT(Inputs!$B$38)*C153+SQRT(1-Inputs!$B$38)*_xlfn.NORM.S.INV(RAND())</f>
        <v>0.89167450659467484</v>
      </c>
      <c r="Z153" s="24">
        <f ca="1">SQRT(Inputs!$B$38)*D153+SQRT(1-Inputs!$B$38)*_xlfn.NORM.S.INV(RAND())</f>
        <v>-0.2029224715736484</v>
      </c>
      <c r="AA153" s="24">
        <f ca="1">SQRT(Inputs!$B$38)*E153+SQRT(1-Inputs!$B$38)*_xlfn.NORM.S.INV(RAND())</f>
        <v>1.4954393383985534</v>
      </c>
      <c r="AB153" s="24">
        <f ca="1">SQRT(Inputs!$B$38)*F153+SQRT(1-Inputs!$B$38)*_xlfn.NORM.S.INV(RAND())</f>
        <v>-1.6121212880837816</v>
      </c>
      <c r="AC153" s="24">
        <f ca="1">SQRT(Inputs!$B$38)*G153+SQRT(1-Inputs!$B$38)*_xlfn.NORM.S.INV(RAND())</f>
        <v>-1.228761385922762</v>
      </c>
      <c r="AD153" s="24">
        <f ca="1">SQRT(Inputs!$B$38)*H153+SQRT(1-Inputs!$B$38)*_xlfn.NORM.S.INV(RAND())</f>
        <v>-1.0926511463958812</v>
      </c>
      <c r="AE153" s="24">
        <f ca="1">SQRT(Inputs!$B$38)*I153+SQRT(1-Inputs!$B$38)*_xlfn.NORM.S.INV(RAND())</f>
        <v>1.2868382364015511</v>
      </c>
      <c r="AF153" s="24">
        <f ca="1">SQRT(Inputs!$B$38)*J153+SQRT(1-Inputs!$B$38)*_xlfn.NORM.S.INV(RAND())</f>
        <v>0.69729574509256287</v>
      </c>
      <c r="AG153" s="24">
        <f ca="1">SQRT(Inputs!$B$38)*K153+SQRT(1-Inputs!$B$38)*_xlfn.NORM.S.INV(RAND())</f>
        <v>1.7055065595792147</v>
      </c>
      <c r="AH153" s="24">
        <f ca="1">SQRT(Inputs!$B$38)*L153+SQRT(1-Inputs!$B$38)*_xlfn.NORM.S.INV(RAND())</f>
        <v>-0.5304070307895391</v>
      </c>
      <c r="AI153" s="24">
        <f ca="1">SQRT(Inputs!$B$38)*M153+SQRT(1-Inputs!$B$38)*_xlfn.NORM.S.INV(RAND())</f>
        <v>-4.7665340391595756E-2</v>
      </c>
      <c r="AJ153" s="24">
        <f ca="1">SQRT(Inputs!$B$38)*C153+SQRT(1-Inputs!$B$38)*_xlfn.NORM.S.INV(RAND())</f>
        <v>0.12691481161341372</v>
      </c>
      <c r="AK153" s="24">
        <f ca="1">SQRT(Inputs!$B$38)*D153+SQRT(1-Inputs!$B$38)*_xlfn.NORM.S.INV(RAND())</f>
        <v>1.116619589869863</v>
      </c>
      <c r="AL153" s="24">
        <f ca="1">SQRT(Inputs!$B$38)*E153+SQRT(1-Inputs!$B$38)*_xlfn.NORM.S.INV(RAND())</f>
        <v>0.91467226340192109</v>
      </c>
      <c r="AM153" s="24">
        <f ca="1">SQRT(Inputs!$B$38)*F153+SQRT(1-Inputs!$B$38)*_xlfn.NORM.S.INV(RAND())</f>
        <v>0.76615544281011472</v>
      </c>
      <c r="AN153" s="24">
        <f ca="1">SQRT(Inputs!$B$38)*G153+SQRT(1-Inputs!$B$38)*_xlfn.NORM.S.INV(RAND())</f>
        <v>0.60384361559983701</v>
      </c>
      <c r="AO153" s="24">
        <f ca="1">SQRT(Inputs!$B$38)*H153+SQRT(1-Inputs!$B$38)*_xlfn.NORM.S.INV(RAND())</f>
        <v>-0.29932258101360087</v>
      </c>
      <c r="AP153" s="24">
        <f ca="1">SQRT(Inputs!$B$38)*I153+SQRT(1-Inputs!$B$38)*_xlfn.NORM.S.INV(RAND())</f>
        <v>1.3270923940766985</v>
      </c>
      <c r="AQ153" s="24">
        <f ca="1">SQRT(Inputs!$B$38)*J153+SQRT(1-Inputs!$B$38)*_xlfn.NORM.S.INV(RAND())</f>
        <v>-0.40789487426060578</v>
      </c>
      <c r="AR153" s="24">
        <f ca="1">SQRT(Inputs!$B$38)*K153+SQRT(1-Inputs!$B$38)*_xlfn.NORM.S.INV(RAND())</f>
        <v>0.58604351091158891</v>
      </c>
      <c r="AS153" s="24">
        <f ca="1">SQRT(Inputs!$B$38)*L153+SQRT(1-Inputs!$B$38)*_xlfn.NORM.S.INV(RAND())</f>
        <v>-6.6621800416174604E-2</v>
      </c>
      <c r="AT153" s="24">
        <f ca="1">SQRT(Inputs!$B$38)*M153+SQRT(1-Inputs!$B$38)*_xlfn.NORM.S.INV(RAND())</f>
        <v>-1.525227425257538</v>
      </c>
      <c r="AU153" s="15">
        <f ca="1">Inputs!$B$6*EXP($B$8-0.5*C$5^2+C$5*N153)</f>
        <v>4894.808366506215</v>
      </c>
      <c r="AV153" s="15">
        <f t="shared" ca="1" si="73"/>
        <v>5705.1717395788455</v>
      </c>
      <c r="AW153" s="15">
        <f t="shared" ca="1" si="74"/>
        <v>8271.0809412049293</v>
      </c>
      <c r="AX153" s="15">
        <f t="shared" ca="1" si="75"/>
        <v>9388.8487048378283</v>
      </c>
      <c r="AY153" s="15">
        <f t="shared" ca="1" si="76"/>
        <v>10664.058894764003</v>
      </c>
      <c r="AZ153" s="15">
        <f t="shared" ca="1" si="77"/>
        <v>11511.332302258199</v>
      </c>
      <c r="BA153" s="15">
        <f t="shared" ca="1" si="78"/>
        <v>14671.23408753144</v>
      </c>
      <c r="BB153" s="15">
        <f t="shared" ca="1" si="79"/>
        <v>20460.356266397266</v>
      </c>
      <c r="BC153" s="15">
        <f t="shared" ca="1" si="80"/>
        <v>33584.822516154425</v>
      </c>
      <c r="BD153" s="15">
        <f t="shared" ca="1" si="81"/>
        <v>43510.529926001473</v>
      </c>
      <c r="BE153" s="15">
        <f t="shared" ca="1" si="82"/>
        <v>49498.132522256063</v>
      </c>
      <c r="BF153" s="15">
        <f ca="1">Inputs!$B$13*EXP($B$9-0.5*C$6^2+C$6*Y153)</f>
        <v>16505.379592488291</v>
      </c>
      <c r="BG153" s="15">
        <f t="shared" ca="1" si="83"/>
        <v>19392.473349042397</v>
      </c>
      <c r="BH153" s="15">
        <f t="shared" ca="1" si="84"/>
        <v>30363.858253215622</v>
      </c>
      <c r="BI153" s="15">
        <f t="shared" ca="1" si="85"/>
        <v>29001.954773549209</v>
      </c>
      <c r="BJ153" s="15">
        <f t="shared" ca="1" si="86"/>
        <v>29783.259480318055</v>
      </c>
      <c r="BK153" s="15">
        <f t="shared" ca="1" si="87"/>
        <v>31500.849270081009</v>
      </c>
      <c r="BL153" s="15">
        <f t="shared" ca="1" si="88"/>
        <v>45717.156994913756</v>
      </c>
      <c r="BM153" s="15">
        <f t="shared" ca="1" si="89"/>
        <v>61281.220630017408</v>
      </c>
      <c r="BN153" s="15">
        <f t="shared" ca="1" si="90"/>
        <v>92459.12499691901</v>
      </c>
      <c r="BO153" s="15">
        <f t="shared" ca="1" si="91"/>
        <v>106959.3433203078</v>
      </c>
      <c r="BP153" s="15">
        <f t="shared" ca="1" si="92"/>
        <v>130937.89407990412</v>
      </c>
      <c r="BQ153" s="15">
        <f ca="1">Inputs!$B$20*EXP($B$10-0.5*C$7^2+C$7*AJ153)</f>
        <v>4487.0160018600955</v>
      </c>
      <c r="BR153" s="15">
        <f t="shared" ca="1" si="93"/>
        <v>8679.6870510162789</v>
      </c>
      <c r="BS153" s="15">
        <f t="shared" ca="1" si="94"/>
        <v>15456.804139165448</v>
      </c>
      <c r="BT153" s="15">
        <f t="shared" ca="1" si="95"/>
        <v>26055.725322061324</v>
      </c>
      <c r="BU153" s="15">
        <f t="shared" ca="1" si="96"/>
        <v>41791.159633187461</v>
      </c>
      <c r="BV153" s="15">
        <f t="shared" ca="1" si="97"/>
        <v>54351.826114037183</v>
      </c>
      <c r="BW153" s="15">
        <f t="shared" ca="1" si="98"/>
        <v>100440.81613583845</v>
      </c>
      <c r="BX153" s="15">
        <f t="shared" ca="1" si="99"/>
        <v>129452.16130321239</v>
      </c>
      <c r="BY153" s="15">
        <f t="shared" ca="1" si="100"/>
        <v>202906.13636940805</v>
      </c>
      <c r="BZ153" s="15">
        <f t="shared" ca="1" si="101"/>
        <v>281240.1028753827</v>
      </c>
      <c r="CA153" s="15">
        <f t="shared" ca="1" si="102"/>
        <v>301266.69743079774</v>
      </c>
      <c r="CB153" s="15">
        <f ca="1">(AU153*DCF!C$10-DCF!C$5*MAX(AU153*DCF!C$10,0)-MAX(AU153-Inputs!$B$6,0)/Inputs!$B$10)*DCF!C$6</f>
        <v>1043.5550990224597</v>
      </c>
      <c r="CC153" s="15">
        <f ca="1">(AV153*DCF!D$10-DCF!D$5*MAX(AV153*DCF!D$10,0)-MAX(AV153-AU153,0)/Inputs!$B$10)*DCF!D$6</f>
        <v>1193.0110604448905</v>
      </c>
      <c r="CD153" s="15">
        <f ca="1">(AW153*DCF!E$10-DCF!E$5*MAX(AW153*DCF!E$10,0)-MAX(AW153-AV153,0)/Inputs!$B$10)*DCF!E$6</f>
        <v>1331.7119139866556</v>
      </c>
      <c r="CE153" s="15">
        <f ca="1">(AX153*DCF!F$10-DCF!F$5*MAX(AX153*DCF!F$10,0)-MAX(AX153-AW153,0)/Inputs!$B$10)*DCF!F$6</f>
        <v>1816.9909505163782</v>
      </c>
      <c r="CF153" s="15">
        <f ca="1">(AY153*DCF!G$10-DCF!G$5*MAX(AY153*DCF!G$10,0)-MAX(AY153-AX153,0)/Inputs!$B$10)*DCF!G$6</f>
        <v>1952.1036429932806</v>
      </c>
      <c r="CG153" s="15">
        <f ca="1">(AZ153*DCF!H$10-DCF!H$5*MAX(AZ153*DCF!H$10,0)-MAX(AZ153-AY153,0)/Inputs!$B$10)*DCF!H$6</f>
        <v>2084.4848404693312</v>
      </c>
      <c r="CH153" s="15">
        <f ca="1">(BA153*DCF!I$10-DCF!I$5*MAX(BA153*DCF!I$10,0)-MAX(BA153-AZ153,0)/Inputs!$B$10)*DCF!I$6</f>
        <v>2161.5646538057053</v>
      </c>
      <c r="CI153" s="15">
        <f ca="1">(BB153*DCF!J$10-DCF!J$5*MAX(BB153*DCF!J$10,0)-MAX(BB153-BA153,0)/Inputs!$B$10)*DCF!J$6</f>
        <v>2633.7985408456811</v>
      </c>
      <c r="CJ153" s="15">
        <f ca="1">(BC153*DCF!K$10-DCF!K$5*MAX(BC153*DCF!K$10,0)-MAX(BC153-BB153,0)/Inputs!$B$10)*DCF!K$6</f>
        <v>3569.3915658647552</v>
      </c>
      <c r="CK153" s="15">
        <f ca="1">(BD153*DCF!L$10-DCF!L$5*MAX(BD153*DCF!L$10,0)-MAX(BD153-BC153,0)/Inputs!$B$10)*DCF!L$6</f>
        <v>5278.6606283488391</v>
      </c>
      <c r="CL153" s="15">
        <f ca="1">(BE153*DCF!M$10-DCF!M$5*MAX(BE153*DCF!M$10,0)-MAX(BE153-BD153,0)/Inputs!$B$10)*DCF!M$6</f>
        <v>6269.5436029396196</v>
      </c>
      <c r="CM153" s="15">
        <f ca="1">(BF153*DCF!C$28-DCF!C$5*MAX(BF153*DCF!C$28,0)-MAX(BF153-Inputs!$B$13,0)/Inputs!$B$17)*DCF!C$6</f>
        <v>3855.2597983467144</v>
      </c>
      <c r="CN153" s="15">
        <f ca="1">(BG153*DCF!D$28-DCF!D$5*MAX(BG153*DCF!D$28,0)-MAX(BG153-BF153,0)/Inputs!$B$17)*DCF!D$6</f>
        <v>5095.5811951872438</v>
      </c>
      <c r="CO153" s="15">
        <f ca="1">(BH153*DCF!E$28-DCF!E$5*MAX(BH153*DCF!E$28,0)-MAX(BH153-BG153,0)/Inputs!$B$17)*DCF!E$6</f>
        <v>6437.2763837473503</v>
      </c>
      <c r="CP153" s="15">
        <f ca="1">(BI153*DCF!F$28-DCF!F$5*MAX(BI153*DCF!F$28,0)-MAX(BI153-BH153,0)/Inputs!$B$17)*DCF!F$6</f>
        <v>7873.266784516306</v>
      </c>
      <c r="CQ153" s="15">
        <f ca="1">(BJ153*DCF!G$28-DCF!G$5*MAX(BJ153*DCF!G$28,0)-MAX(BJ153-BI153,0)/Inputs!$B$17)*DCF!G$6</f>
        <v>7596.0849037766129</v>
      </c>
      <c r="CR153" s="15">
        <f ca="1">(BK153*DCF!H$28-DCF!H$5*MAX(BK153*DCF!H$28,0)-MAX(BK153-BJ153,0)/Inputs!$B$17)*DCF!H$6</f>
        <v>7523.6423131378679</v>
      </c>
      <c r="CS153" s="15">
        <f ca="1">(BL153*DCF!I$28-DCF!I$5*MAX(BL153*DCF!I$28,0)-MAX(BL153-BK153,0)/Inputs!$B$17)*DCF!I$6</f>
        <v>8710.0523237393991</v>
      </c>
      <c r="CT153" s="15">
        <f ca="1">(BM153*DCF!J$28-DCF!J$5*MAX(BM153*DCF!J$28,0)-MAX(BM153-BL153,0)/Inputs!$B$17)*DCF!J$6</f>
        <v>11607.131850517135</v>
      </c>
      <c r="CU153" s="15">
        <f ca="1">(BN153*DCF!K$28-DCF!K$5*MAX(BN153*DCF!K$28,0)-MAX(BN153-BM153,0)/Inputs!$B$17)*DCF!K$6</f>
        <v>15706.938940028402</v>
      </c>
      <c r="CV153" s="15">
        <f ca="1">(BO153*DCF!L$28-DCF!L$5*MAX(BO153*DCF!L$28,0)-MAX(BO153-BN153,0)/Inputs!$B$17)*DCF!L$6</f>
        <v>19699.910173297059</v>
      </c>
      <c r="CW153" s="15">
        <f ca="1">(BP153*DCF!M$28-DCF!M$5*MAX(BP153*DCF!M$28,0)-MAX(BP153-BO153,0)/Inputs!$B$17)*DCF!M$6</f>
        <v>22129.60821393436</v>
      </c>
      <c r="CX153" s="15">
        <f ca="1">(BQ153*DCF!C$46-DCF!C$5*MAX(BQ153*DCF!C$46,0)-MAX(BQ153-Inputs!$B$20,0)/Inputs!$B$24)*DCF!C$6</f>
        <v>-1630.2651283095349</v>
      </c>
      <c r="CY153" s="15">
        <f ca="1">(BR153*DCF!D$46-DCF!D$5*MAX(BR153*DCF!D$46,0)-MAX(BR153-BQ153,0)/Inputs!$B$24)*DCF!D$6</f>
        <v>-3270.3981010353441</v>
      </c>
      <c r="CZ153" s="15">
        <f ca="1">(BS153*DCF!E$46-DCF!E$5*MAX(BS153*DCF!E$46,0)-MAX(BS153-BR153,0)/Inputs!$B$24)*DCF!E$6</f>
        <v>-4499.1469868373824</v>
      </c>
      <c r="DA153" s="15">
        <f ca="1">(BT153*DCF!F$46-DCF!F$5*MAX(BT153*DCF!F$46,0)-MAX(BT153-BS153,0)/Inputs!$B$24)*DCF!F$6</f>
        <v>-5756.9449149647107</v>
      </c>
      <c r="DB153" s="15">
        <f ca="1">(BU153*DCF!G$46-DCF!G$5*MAX(BU153*DCF!G$46,0)-MAX(BU153-BT153,0)/Inputs!$B$24)*DCF!G$6</f>
        <v>-6698.8612488528397</v>
      </c>
      <c r="DC153" s="15">
        <f ca="1">(BV153*DCF!H$46-DCF!H$5*MAX(BV153*DCF!H$46,0)-MAX(BV153-BU153,0)/Inputs!$B$24)*DCF!H$6</f>
        <v>-3903.1501484436567</v>
      </c>
      <c r="DD153" s="15">
        <f ca="1">(BW153*DCF!I$46-DCF!I$5*MAX(BW153*DCF!I$46,0)-MAX(BW153-BV153,0)/Inputs!$B$24)*DCF!I$6</f>
        <v>-10910.646480878624</v>
      </c>
      <c r="DE153" s="15">
        <f ca="1">(BX153*DCF!J$46-DCF!J$5*MAX(BX153*DCF!J$46,0)-MAX(BX153-BW153,0)/Inputs!$B$24)*DCF!J$6</f>
        <v>-2263.1746766740016</v>
      </c>
      <c r="DF153" s="15">
        <f ca="1">(BY153*DCF!K$46-DCF!K$5*MAX(BY153*DCF!K$46,0)-MAX(BY153-BX153,0)/Inputs!$B$24)*DCF!K$6</f>
        <v>-6403.5921849121842</v>
      </c>
      <c r="DG153" s="15">
        <f ca="1">(BZ153*DCF!L$46-DCF!L$5*MAX(BZ153*DCF!L$46,0)-MAX(BZ153-BY153,0)/Inputs!$B$24)*DCF!L$6</f>
        <v>1713.591772721843</v>
      </c>
      <c r="DH153" s="15">
        <f ca="1">(CA153*DCF!M$46-DCF!M$5*MAX(CA153*DCF!M$46,0)-MAX(CA153-BZ153,0)/Inputs!$B$24)*DCF!M$6</f>
        <v>19431.442718798167</v>
      </c>
      <c r="DI153" s="15">
        <f ca="1">SUM(CB153:CL153)+BE153*DCF!M$10*(1+Inputs!$B$30)*(1-Inputs!$B$33)*(1-Inputs!$B$30/Inputs!$B$31)/(Inputs!$B$29-Inputs!$B$30)*DCF!M$6</f>
        <v>167088.77385371714</v>
      </c>
      <c r="DJ153" s="15">
        <f ca="1">SUM(CM153:CW153)+BP153*DCF!M$28*(1+Inputs!$B$30)*(1-Inputs!$B$33)*(1-Inputs!$B$30/Inputs!$B$31)/(Inputs!$B$29-Inputs!$B$30)*DCF!M$6</f>
        <v>602103.94047859078</v>
      </c>
      <c r="DK153" s="15">
        <f ca="1">SUM(CX153:DH153)+CA153*DCF!M$46*(1+Inputs!$B$30)*(1-Inputs!$B$33)*(1-Inputs!$B$30/Inputs!$B$31)/(Inputs!$B$29-Inputs!$B$30)*DCF!M$6</f>
        <v>441602.8561703657</v>
      </c>
      <c r="DM153" s="15">
        <f ca="1">DI153+DJ153+DK153+Inputs!$B$34+Inputs!$B$36-Inputs!$B$35</f>
        <v>1287646.5705026737</v>
      </c>
    </row>
    <row r="154" spans="1:117" x14ac:dyDescent="0.75">
      <c r="A154" s="11">
        <v>141</v>
      </c>
      <c r="C154" s="24">
        <f t="shared" ref="C154:M163" ca="1" si="104">_xlfn.NORM.S.INV(RAND())</f>
        <v>-0.59037052705561899</v>
      </c>
      <c r="D154" s="24">
        <f t="shared" ca="1" si="104"/>
        <v>-4.8155256289527597E-2</v>
      </c>
      <c r="E154" s="24">
        <f t="shared" ca="1" si="104"/>
        <v>0.99785882027928752</v>
      </c>
      <c r="F154" s="24">
        <f t="shared" ca="1" si="104"/>
        <v>1.2382384313776396</v>
      </c>
      <c r="G154" s="24">
        <f t="shared" ca="1" si="104"/>
        <v>1.313195362310029</v>
      </c>
      <c r="H154" s="24">
        <f t="shared" ca="1" si="104"/>
        <v>3.0111307530923712</v>
      </c>
      <c r="I154" s="24">
        <f t="shared" ca="1" si="104"/>
        <v>-1.088714385658943</v>
      </c>
      <c r="J154" s="24">
        <f t="shared" ca="1" si="104"/>
        <v>0.42482234987101258</v>
      </c>
      <c r="K154" s="24">
        <f t="shared" ca="1" si="104"/>
        <v>1.1590219718846055</v>
      </c>
      <c r="L154" s="24">
        <f t="shared" ca="1" si="104"/>
        <v>0.5591648857840239</v>
      </c>
      <c r="M154" s="24">
        <f t="shared" ca="1" si="104"/>
        <v>0.2191945844521162</v>
      </c>
      <c r="N154" s="24">
        <f ca="1">SQRT(Inputs!$B$38)*C154+SQRT(1-Inputs!$B$38)*_xlfn.NORM.S.INV(RAND())</f>
        <v>-0.3120766466700603</v>
      </c>
      <c r="O154" s="24">
        <f ca="1">SQRT(Inputs!$B$38)*D154+SQRT(1-Inputs!$B$38)*_xlfn.NORM.S.INV(RAND())</f>
        <v>-1.0261554697759045</v>
      </c>
      <c r="P154" s="24">
        <f ca="1">SQRT(Inputs!$B$38)*E154+SQRT(1-Inputs!$B$38)*_xlfn.NORM.S.INV(RAND())</f>
        <v>-1.3146605986357358</v>
      </c>
      <c r="Q154" s="24">
        <f ca="1">SQRT(Inputs!$B$38)*F154+SQRT(1-Inputs!$B$38)*_xlfn.NORM.S.INV(RAND())</f>
        <v>0.67962779112796134</v>
      </c>
      <c r="R154" s="24">
        <f ca="1">SQRT(Inputs!$B$38)*G154+SQRT(1-Inputs!$B$38)*_xlfn.NORM.S.INV(RAND())</f>
        <v>1.1939711588127508</v>
      </c>
      <c r="S154" s="24">
        <f ca="1">SQRT(Inputs!$B$38)*H154+SQRT(1-Inputs!$B$38)*_xlfn.NORM.S.INV(RAND())</f>
        <v>1.142342269731659</v>
      </c>
      <c r="T154" s="24">
        <f ca="1">SQRT(Inputs!$B$38)*I154+SQRT(1-Inputs!$B$38)*_xlfn.NORM.S.INV(RAND())</f>
        <v>-0.76320139619377958</v>
      </c>
      <c r="U154" s="24">
        <f ca="1">SQRT(Inputs!$B$38)*J154+SQRT(1-Inputs!$B$38)*_xlfn.NORM.S.INV(RAND())</f>
        <v>-1.0082758610610898</v>
      </c>
      <c r="V154" s="24">
        <f ca="1">SQRT(Inputs!$B$38)*K154+SQRT(1-Inputs!$B$38)*_xlfn.NORM.S.INV(RAND())</f>
        <v>0.43249757331752864</v>
      </c>
      <c r="W154" s="24">
        <f ca="1">SQRT(Inputs!$B$38)*L154+SQRT(1-Inputs!$B$38)*_xlfn.NORM.S.INV(RAND())</f>
        <v>0.69728651246636253</v>
      </c>
      <c r="X154" s="24">
        <f ca="1">SQRT(Inputs!$B$38)*M154+SQRT(1-Inputs!$B$38)*_xlfn.NORM.S.INV(RAND())</f>
        <v>0.25955149099383601</v>
      </c>
      <c r="Y154" s="24">
        <f ca="1">SQRT(Inputs!$B$38)*C154+SQRT(1-Inputs!$B$38)*_xlfn.NORM.S.INV(RAND())</f>
        <v>-0.70147888841129102</v>
      </c>
      <c r="Z154" s="24">
        <f ca="1">SQRT(Inputs!$B$38)*D154+SQRT(1-Inputs!$B$38)*_xlfn.NORM.S.INV(RAND())</f>
        <v>1.5133180890817659E-3</v>
      </c>
      <c r="AA154" s="24">
        <f ca="1">SQRT(Inputs!$B$38)*E154+SQRT(1-Inputs!$B$38)*_xlfn.NORM.S.INV(RAND())</f>
        <v>-1.3614111941212421</v>
      </c>
      <c r="AB154" s="24">
        <f ca="1">SQRT(Inputs!$B$38)*F154+SQRT(1-Inputs!$B$38)*_xlfn.NORM.S.INV(RAND())</f>
        <v>0.41166027605874078</v>
      </c>
      <c r="AC154" s="24">
        <f ca="1">SQRT(Inputs!$B$38)*G154+SQRT(1-Inputs!$B$38)*_xlfn.NORM.S.INV(RAND())</f>
        <v>-0.14423691738954492</v>
      </c>
      <c r="AD154" s="24">
        <f ca="1">SQRT(Inputs!$B$38)*H154+SQRT(1-Inputs!$B$38)*_xlfn.NORM.S.INV(RAND())</f>
        <v>1.6356991179644291</v>
      </c>
      <c r="AE154" s="24">
        <f ca="1">SQRT(Inputs!$B$38)*I154+SQRT(1-Inputs!$B$38)*_xlfn.NORM.S.INV(RAND())</f>
        <v>-0.12981031195469656</v>
      </c>
      <c r="AF154" s="24">
        <f ca="1">SQRT(Inputs!$B$38)*J154+SQRT(1-Inputs!$B$38)*_xlfn.NORM.S.INV(RAND())</f>
        <v>-0.84043900936053562</v>
      </c>
      <c r="AG154" s="24">
        <f ca="1">SQRT(Inputs!$B$38)*K154+SQRT(1-Inputs!$B$38)*_xlfn.NORM.S.INV(RAND())</f>
        <v>1.1087967212841994</v>
      </c>
      <c r="AH154" s="24">
        <f ca="1">SQRT(Inputs!$B$38)*L154+SQRT(1-Inputs!$B$38)*_xlfn.NORM.S.INV(RAND())</f>
        <v>1.2536449913980094</v>
      </c>
      <c r="AI154" s="24">
        <f ca="1">SQRT(Inputs!$B$38)*M154+SQRT(1-Inputs!$B$38)*_xlfn.NORM.S.INV(RAND())</f>
        <v>0.29025297311975479</v>
      </c>
      <c r="AJ154" s="24">
        <f ca="1">SQRT(Inputs!$B$38)*C154+SQRT(1-Inputs!$B$38)*_xlfn.NORM.S.INV(RAND())</f>
        <v>4.3008126048259432E-2</v>
      </c>
      <c r="AK154" s="24">
        <f ca="1">SQRT(Inputs!$B$38)*D154+SQRT(1-Inputs!$B$38)*_xlfn.NORM.S.INV(RAND())</f>
        <v>1.2261739551154289</v>
      </c>
      <c r="AL154" s="24">
        <f ca="1">SQRT(Inputs!$B$38)*E154+SQRT(1-Inputs!$B$38)*_xlfn.NORM.S.INV(RAND())</f>
        <v>0.56745016622278011</v>
      </c>
      <c r="AM154" s="24">
        <f ca="1">SQRT(Inputs!$B$38)*F154+SQRT(1-Inputs!$B$38)*_xlfn.NORM.S.INV(RAND())</f>
        <v>-0.22728813796981073</v>
      </c>
      <c r="AN154" s="24">
        <f ca="1">SQRT(Inputs!$B$38)*G154+SQRT(1-Inputs!$B$38)*_xlfn.NORM.S.INV(RAND())</f>
        <v>-1.2734875991354158</v>
      </c>
      <c r="AO154" s="24">
        <f ca="1">SQRT(Inputs!$B$38)*H154+SQRT(1-Inputs!$B$38)*_xlfn.NORM.S.INV(RAND())</f>
        <v>2.7845871306343675</v>
      </c>
      <c r="AP154" s="24">
        <f ca="1">SQRT(Inputs!$B$38)*I154+SQRT(1-Inputs!$B$38)*_xlfn.NORM.S.INV(RAND())</f>
        <v>1.0395644047408119</v>
      </c>
      <c r="AQ154" s="24">
        <f ca="1">SQRT(Inputs!$B$38)*J154+SQRT(1-Inputs!$B$38)*_xlfn.NORM.S.INV(RAND())</f>
        <v>-0.41583306732430292</v>
      </c>
      <c r="AR154" s="24">
        <f ca="1">SQRT(Inputs!$B$38)*K154+SQRT(1-Inputs!$B$38)*_xlfn.NORM.S.INV(RAND())</f>
        <v>4.2739070954821323E-2</v>
      </c>
      <c r="AS154" s="24">
        <f ca="1">SQRT(Inputs!$B$38)*L154+SQRT(1-Inputs!$B$38)*_xlfn.NORM.S.INV(RAND())</f>
        <v>0.20146451573977917</v>
      </c>
      <c r="AT154" s="24">
        <f ca="1">SQRT(Inputs!$B$38)*M154+SQRT(1-Inputs!$B$38)*_xlfn.NORM.S.INV(RAND())</f>
        <v>-0.51979467552939873</v>
      </c>
      <c r="AU154" s="15">
        <f ca="1">Inputs!$B$6*EXP($B$8-0.5*C$5^2+C$5*N154)</f>
        <v>4717.7893445509189</v>
      </c>
      <c r="AV154" s="15">
        <f t="shared" ca="1" si="73"/>
        <v>4938.420369463227</v>
      </c>
      <c r="AW154" s="15">
        <f t="shared" ca="1" si="74"/>
        <v>5043.0859603070821</v>
      </c>
      <c r="AX154" s="15">
        <f t="shared" ca="1" si="75"/>
        <v>6702.7241251703372</v>
      </c>
      <c r="AY154" s="15">
        <f t="shared" ca="1" si="76"/>
        <v>9417.1061789154955</v>
      </c>
      <c r="AZ154" s="15">
        <f t="shared" ca="1" si="77"/>
        <v>13061.263367997513</v>
      </c>
      <c r="BA154" s="15">
        <f t="shared" ca="1" si="78"/>
        <v>14756.588919933625</v>
      </c>
      <c r="BB154" s="15">
        <f t="shared" ca="1" si="79"/>
        <v>16330.654502532092</v>
      </c>
      <c r="BC154" s="15">
        <f t="shared" ca="1" si="80"/>
        <v>20853.587711954704</v>
      </c>
      <c r="BD154" s="15">
        <f t="shared" ca="1" si="81"/>
        <v>27269.353803250811</v>
      </c>
      <c r="BE154" s="15">
        <f t="shared" ca="1" si="82"/>
        <v>34214.441027139233</v>
      </c>
      <c r="BF154" s="15">
        <f ca="1">Inputs!$B$13*EXP($B$9-0.5*C$6^2+C$6*Y154)</f>
        <v>12035.340733457308</v>
      </c>
      <c r="BG154" s="15">
        <f t="shared" ca="1" si="83"/>
        <v>14671.900091805741</v>
      </c>
      <c r="BH154" s="15">
        <f t="shared" ca="1" si="84"/>
        <v>14303.043171424111</v>
      </c>
      <c r="BI154" s="15">
        <f t="shared" ca="1" si="85"/>
        <v>18654.397830454713</v>
      </c>
      <c r="BJ154" s="15">
        <f t="shared" ca="1" si="86"/>
        <v>22398.511907597083</v>
      </c>
      <c r="BK154" s="15">
        <f t="shared" ca="1" si="87"/>
        <v>34346.811156318792</v>
      </c>
      <c r="BL154" s="15">
        <f t="shared" ca="1" si="88"/>
        <v>41487.099584793912</v>
      </c>
      <c r="BM154" s="15">
        <f t="shared" ca="1" si="89"/>
        <v>45940.783183780186</v>
      </c>
      <c r="BN154" s="15">
        <f t="shared" ca="1" si="90"/>
        <v>64530.579699144662</v>
      </c>
      <c r="BO154" s="15">
        <f t="shared" ca="1" si="91"/>
        <v>91853.964929911177</v>
      </c>
      <c r="BP154" s="15">
        <f t="shared" ca="1" si="92"/>
        <v>116834.59609745875</v>
      </c>
      <c r="BQ154" s="15">
        <f ca="1">Inputs!$B$20*EXP($B$10-0.5*C$7^2+C$7*AJ154)</f>
        <v>4355.4487368598921</v>
      </c>
      <c r="BR154" s="15">
        <f t="shared" ca="1" si="93"/>
        <v>8723.4735523910131</v>
      </c>
      <c r="BS154" s="15">
        <f t="shared" ca="1" si="94"/>
        <v>14060.340941701861</v>
      </c>
      <c r="BT154" s="15">
        <f t="shared" ca="1" si="95"/>
        <v>18264.039584824459</v>
      </c>
      <c r="BU154" s="15">
        <f t="shared" ca="1" si="96"/>
        <v>18599.297364201717</v>
      </c>
      <c r="BV154" s="15">
        <f t="shared" ca="1" si="97"/>
        <v>48458.976102931447</v>
      </c>
      <c r="BW154" s="15">
        <f t="shared" ca="1" si="98"/>
        <v>84263.850509512078</v>
      </c>
      <c r="BX154" s="15">
        <f t="shared" ca="1" si="99"/>
        <v>108429.94468703627</v>
      </c>
      <c r="BY154" s="15">
        <f t="shared" ca="1" si="100"/>
        <v>153176.1873205156</v>
      </c>
      <c r="BZ154" s="15">
        <f t="shared" ca="1" si="101"/>
        <v>223036.9416170016</v>
      </c>
      <c r="CA154" s="15">
        <f t="shared" ca="1" si="102"/>
        <v>285656.70452818292</v>
      </c>
      <c r="CB154" s="15">
        <f ca="1">(AU154*DCF!C$10-DCF!C$5*MAX(AU154*DCF!C$10,0)-MAX(AU154-Inputs!$B$6,0)/Inputs!$B$10)*DCF!C$6</f>
        <v>1044.8172762010174</v>
      </c>
      <c r="CC154" s="15">
        <f ca="1">(AV154*DCF!D$10-DCF!D$5*MAX(AV154*DCF!D$10,0)-MAX(AV154-AU154,0)/Inputs!$B$10)*DCF!D$6</f>
        <v>1149.9114072561281</v>
      </c>
      <c r="CD154" s="15">
        <f ca="1">(AW154*DCF!E$10-DCF!E$5*MAX(AW154*DCF!E$10,0)-MAX(AW154-AV154,0)/Inputs!$B$10)*DCF!E$6</f>
        <v>1140.7932436272374</v>
      </c>
      <c r="CE154" s="15">
        <f ca="1">(AX154*DCF!F$10-DCF!F$5*MAX(AX154*DCF!F$10,0)-MAX(AX154-AW154,0)/Inputs!$B$10)*DCF!F$6</f>
        <v>1117.8644396534803</v>
      </c>
      <c r="CF154" s="15">
        <f ca="1">(AY154*DCF!G$10-DCF!G$5*MAX(AY154*DCF!G$10,0)-MAX(AY154-AX154,0)/Inputs!$B$10)*DCF!G$6</f>
        <v>1418.5479912550572</v>
      </c>
      <c r="CG154" s="15">
        <f ca="1">(AZ154*DCF!H$10-DCF!H$5*MAX(AZ154*DCF!H$10,0)-MAX(AZ154-AY154,0)/Inputs!$B$10)*DCF!H$6</f>
        <v>1888.7682124275157</v>
      </c>
      <c r="CH154" s="15">
        <f ca="1">(BA154*DCF!I$10-DCF!I$5*MAX(BA154*DCF!I$10,0)-MAX(BA154-AZ154,0)/Inputs!$B$10)*DCF!I$6</f>
        <v>2417.3976843103042</v>
      </c>
      <c r="CI154" s="15">
        <f ca="1">(BB154*DCF!J$10-DCF!J$5*MAX(BB154*DCF!J$10,0)-MAX(BB154-BA154,0)/Inputs!$B$10)*DCF!J$6</f>
        <v>2563.8545045258252</v>
      </c>
      <c r="CJ154" s="15">
        <f ca="1">(BC154*DCF!K$10-DCF!K$5*MAX(BC154*DCF!K$10,0)-MAX(BC154-BB154,0)/Inputs!$B$10)*DCF!K$6</f>
        <v>2723.9509134540381</v>
      </c>
      <c r="CK154" s="15">
        <f ca="1">(BD154*DCF!L$10-DCF!L$5*MAX(BD154*DCF!L$10,0)-MAX(BD154-BC154,0)/Inputs!$B$10)*DCF!L$6</f>
        <v>3283.0746707568037</v>
      </c>
      <c r="CL154" s="15">
        <f ca="1">(BE154*DCF!M$10-DCF!M$5*MAX(BE154*DCF!M$10,0)-MAX(BE154-BD154,0)/Inputs!$B$10)*DCF!M$6</f>
        <v>3998.4352835964087</v>
      </c>
      <c r="CM154" s="15">
        <f ca="1">(BF154*DCF!C$28-DCF!C$5*MAX(BF154*DCF!C$28,0)-MAX(BF154-Inputs!$B$13,0)/Inputs!$B$17)*DCF!C$6</f>
        <v>3523.3747915398794</v>
      </c>
      <c r="CN154" s="15">
        <f ca="1">(BG154*DCF!D$28-DCF!D$5*MAX(BG154*DCF!D$28,0)-MAX(BG154-BF154,0)/Inputs!$B$17)*DCF!D$6</f>
        <v>3758.713970569594</v>
      </c>
      <c r="CO154" s="15">
        <f ca="1">(BH154*DCF!E$28-DCF!E$5*MAX(BH154*DCF!E$28,0)-MAX(BH154-BG154,0)/Inputs!$B$17)*DCF!E$6</f>
        <v>4050.8765124765919</v>
      </c>
      <c r="CP154" s="15">
        <f ca="1">(BI154*DCF!F$28-DCF!F$5*MAX(BI154*DCF!F$28,0)-MAX(BI154-BH154,0)/Inputs!$B$17)*DCF!F$6</f>
        <v>4271.9447439570586</v>
      </c>
      <c r="CQ154" s="15">
        <f ca="1">(BJ154*DCF!G$28-DCF!G$5*MAX(BJ154*DCF!G$28,0)-MAX(BJ154-BI154,0)/Inputs!$B$17)*DCF!G$6</f>
        <v>5181.7408510016985</v>
      </c>
      <c r="CR154" s="15">
        <f ca="1">(BK154*DCF!H$28-DCF!H$5*MAX(BK154*DCF!H$28,0)-MAX(BK154-BJ154,0)/Inputs!$B$17)*DCF!H$6</f>
        <v>6637.9149464411094</v>
      </c>
      <c r="CS154" s="15">
        <f ca="1">(BL154*DCF!I$28-DCF!I$5*MAX(BL154*DCF!I$28,0)-MAX(BL154-BK154,0)/Inputs!$B$17)*DCF!I$6</f>
        <v>8730.9671768142962</v>
      </c>
      <c r="CT154" s="15">
        <f ca="1">(BM154*DCF!J$28-DCF!J$5*MAX(BM154*DCF!J$28,0)-MAX(BM154-BL154,0)/Inputs!$B$17)*DCF!J$6</f>
        <v>9658.0864256260138</v>
      </c>
      <c r="CU154" s="15">
        <f ca="1">(BN154*DCF!K$28-DCF!K$5*MAX(BN154*DCF!K$28,0)-MAX(BN154-BM154,0)/Inputs!$B$17)*DCF!K$6</f>
        <v>11350.773990020043</v>
      </c>
      <c r="CV154" s="15">
        <f ca="1">(BO154*DCF!L$28-DCF!L$5*MAX(BO154*DCF!L$28,0)-MAX(BO154-BN154,0)/Inputs!$B$17)*DCF!L$6</f>
        <v>15235.107406416517</v>
      </c>
      <c r="CW154" s="15">
        <f ca="1">(BP154*DCF!M$28-DCF!M$5*MAX(BP154*DCF!M$28,0)-MAX(BP154-BO154,0)/Inputs!$B$17)*DCF!M$6</f>
        <v>19371.318976171107</v>
      </c>
      <c r="CX154" s="15">
        <f ca="1">(BQ154*DCF!C$46-DCF!C$5*MAX(BQ154*DCF!C$46,0)-MAX(BQ154-Inputs!$B$20,0)/Inputs!$B$24)*DCF!C$6</f>
        <v>-1539.1099793486549</v>
      </c>
      <c r="CY154" s="15">
        <f ca="1">(BR154*DCF!D$46-DCF!D$5*MAX(BR154*DCF!D$46,0)-MAX(BR154-BQ154,0)/Inputs!$B$24)*DCF!D$6</f>
        <v>-3352.6934322493698</v>
      </c>
      <c r="CZ154" s="15">
        <f ca="1">(BS154*DCF!E$46-DCF!E$5*MAX(BS154*DCF!E$46,0)-MAX(BS154-BR154,0)/Inputs!$B$24)*DCF!E$6</f>
        <v>-3766.3060004774779</v>
      </c>
      <c r="DA154" s="15">
        <f ca="1">(BT154*DCF!F$46-DCF!F$5*MAX(BT154*DCF!F$46,0)-MAX(BT154-BS154,0)/Inputs!$B$24)*DCF!F$6</f>
        <v>-2860.8024016460677</v>
      </c>
      <c r="DB154" s="15">
        <f ca="1">(BU154*DCF!G$46-DCF!G$5*MAX(BU154*DCF!G$46,0)-MAX(BU154-BT154,0)/Inputs!$B$24)*DCF!G$6</f>
        <v>-738.41770870473931</v>
      </c>
      <c r="DC154" s="15">
        <f ca="1">(BV154*DCF!H$46-DCF!H$5*MAX(BV154*DCF!H$46,0)-MAX(BV154-BU154,0)/Inputs!$B$24)*DCF!H$6</f>
        <v>-9278.7122147732171</v>
      </c>
      <c r="DD154" s="15">
        <f ca="1">(BW154*DCF!I$46-DCF!I$5*MAX(BW154*DCF!I$46,0)-MAX(BW154-BV154,0)/Inputs!$B$24)*DCF!I$6</f>
        <v>-8332.0880252394254</v>
      </c>
      <c r="DE154" s="15">
        <f ca="1">(BX154*DCF!J$46-DCF!J$5*MAX(BX154*DCF!J$46,0)-MAX(BX154-BW154,0)/Inputs!$B$24)*DCF!J$6</f>
        <v>-1860.117110943964</v>
      </c>
      <c r="DF154" s="15">
        <f ca="1">(BY154*DCF!K$46-DCF!K$5*MAX(BY154*DCF!K$46,0)-MAX(BY154-BX154,0)/Inputs!$B$24)*DCF!K$6</f>
        <v>-2211.7029750801667</v>
      </c>
      <c r="DG154" s="15">
        <f ca="1">(BZ154*DCF!L$46-DCF!L$5*MAX(BZ154*DCF!L$46,0)-MAX(BZ154-BY154,0)/Inputs!$B$24)*DCF!L$6</f>
        <v>-392.2078204791336</v>
      </c>
      <c r="DH154" s="15">
        <f ca="1">(CA154*DCF!M$46-DCF!M$5*MAX(CA154*DCF!M$46,0)-MAX(CA154-BZ154,0)/Inputs!$B$24)*DCF!M$6</f>
        <v>9303.3146904716905</v>
      </c>
      <c r="DI154" s="15">
        <f ca="1">SUM(CB154:CL154)+BE154*DCF!M$10*(1+Inputs!$B$30)*(1-Inputs!$B$33)*(1-Inputs!$B$30/Inputs!$B$31)/(Inputs!$B$29-Inputs!$B$30)*DCF!M$6</f>
        <v>117966.65744473619</v>
      </c>
      <c r="DJ154" s="15">
        <f ca="1">SUM(CM154:CW154)+BP154*DCF!M$28*(1+Inputs!$B$30)*(1-Inputs!$B$33)*(1-Inputs!$B$30/Inputs!$B$31)/(Inputs!$B$29-Inputs!$B$30)*DCF!M$6</f>
        <v>525307.12101345719</v>
      </c>
      <c r="DK154" s="15">
        <f ca="1">SUM(CX154:DH154)+CA154*DCF!M$46*(1+Inputs!$B$30)*(1-Inputs!$B$33)*(1-Inputs!$B$30/Inputs!$B$31)/(Inputs!$B$29-Inputs!$B$30)*DCF!M$6</f>
        <v>416630.26042197045</v>
      </c>
      <c r="DM154" s="15">
        <f ca="1">DI154+DJ154+DK154+Inputs!$B$34+Inputs!$B$36-Inputs!$B$35</f>
        <v>1136755.0388801638</v>
      </c>
    </row>
    <row r="155" spans="1:117" x14ac:dyDescent="0.75">
      <c r="A155" s="11">
        <v>142</v>
      </c>
      <c r="C155" s="24">
        <f t="shared" ca="1" si="104"/>
        <v>-0.11883935019460487</v>
      </c>
      <c r="D155" s="24">
        <f t="shared" ca="1" si="104"/>
        <v>1.1014413341399902</v>
      </c>
      <c r="E155" s="24">
        <f t="shared" ca="1" si="104"/>
        <v>1.3193750470665666</v>
      </c>
      <c r="F155" s="24">
        <f t="shared" ca="1" si="104"/>
        <v>-0.31009999237832675</v>
      </c>
      <c r="G155" s="24">
        <f t="shared" ca="1" si="104"/>
        <v>-1.5184413297585559</v>
      </c>
      <c r="H155" s="24">
        <f t="shared" ca="1" si="104"/>
        <v>0.68158842937763975</v>
      </c>
      <c r="I155" s="24">
        <f t="shared" ca="1" si="104"/>
        <v>-0.80841062364715965</v>
      </c>
      <c r="J155" s="24">
        <f t="shared" ca="1" si="104"/>
        <v>1.9975611143496833E-2</v>
      </c>
      <c r="K155" s="24">
        <f t="shared" ca="1" si="104"/>
        <v>-9.3187599583867908E-2</v>
      </c>
      <c r="L155" s="24">
        <f t="shared" ca="1" si="104"/>
        <v>0.19088532986486884</v>
      </c>
      <c r="M155" s="24">
        <f t="shared" ca="1" si="104"/>
        <v>-0.73879925887223497</v>
      </c>
      <c r="N155" s="24">
        <f ca="1">SQRT(Inputs!$B$38)*C155+SQRT(1-Inputs!$B$38)*_xlfn.NORM.S.INV(RAND())</f>
        <v>3.7406071768433941E-2</v>
      </c>
      <c r="O155" s="24">
        <f ca="1">SQRT(Inputs!$B$38)*D155+SQRT(1-Inputs!$B$38)*_xlfn.NORM.S.INV(RAND())</f>
        <v>-1.2362190400646522</v>
      </c>
      <c r="P155" s="24">
        <f ca="1">SQRT(Inputs!$B$38)*E155+SQRT(1-Inputs!$B$38)*_xlfn.NORM.S.INV(RAND())</f>
        <v>1.2334822927802946</v>
      </c>
      <c r="Q155" s="24">
        <f ca="1">SQRT(Inputs!$B$38)*F155+SQRT(1-Inputs!$B$38)*_xlfn.NORM.S.INV(RAND())</f>
        <v>-0.74458290332275368</v>
      </c>
      <c r="R155" s="24">
        <f ca="1">SQRT(Inputs!$B$38)*G155+SQRT(1-Inputs!$B$38)*_xlfn.NORM.S.INV(RAND())</f>
        <v>-1.2398696740297264</v>
      </c>
      <c r="S155" s="24">
        <f ca="1">SQRT(Inputs!$B$38)*H155+SQRT(1-Inputs!$B$38)*_xlfn.NORM.S.INV(RAND())</f>
        <v>0.51671620912912652</v>
      </c>
      <c r="T155" s="24">
        <f ca="1">SQRT(Inputs!$B$38)*I155+SQRT(1-Inputs!$B$38)*_xlfn.NORM.S.INV(RAND())</f>
        <v>5.1560846149974859E-2</v>
      </c>
      <c r="U155" s="24">
        <f ca="1">SQRT(Inputs!$B$38)*J155+SQRT(1-Inputs!$B$38)*_xlfn.NORM.S.INV(RAND())</f>
        <v>0.18378150629633366</v>
      </c>
      <c r="V155" s="24">
        <f ca="1">SQRT(Inputs!$B$38)*K155+SQRT(1-Inputs!$B$38)*_xlfn.NORM.S.INV(RAND())</f>
        <v>-1.4531151164148768</v>
      </c>
      <c r="W155" s="24">
        <f ca="1">SQRT(Inputs!$B$38)*L155+SQRT(1-Inputs!$B$38)*_xlfn.NORM.S.INV(RAND())</f>
        <v>0.81661860415144283</v>
      </c>
      <c r="X155" s="24">
        <f ca="1">SQRT(Inputs!$B$38)*M155+SQRT(1-Inputs!$B$38)*_xlfn.NORM.S.INV(RAND())</f>
        <v>1.3884752841308472</v>
      </c>
      <c r="Y155" s="24">
        <f ca="1">SQRT(Inputs!$B$38)*C155+SQRT(1-Inputs!$B$38)*_xlfn.NORM.S.INV(RAND())</f>
        <v>-1.163168169298701</v>
      </c>
      <c r="Z155" s="24">
        <f ca="1">SQRT(Inputs!$B$38)*D155+SQRT(1-Inputs!$B$38)*_xlfn.NORM.S.INV(RAND())</f>
        <v>0.32488175274306036</v>
      </c>
      <c r="AA155" s="24">
        <f ca="1">SQRT(Inputs!$B$38)*E155+SQRT(1-Inputs!$B$38)*_xlfn.NORM.S.INV(RAND())</f>
        <v>-0.20468026605981704</v>
      </c>
      <c r="AB155" s="24">
        <f ca="1">SQRT(Inputs!$B$38)*F155+SQRT(1-Inputs!$B$38)*_xlfn.NORM.S.INV(RAND())</f>
        <v>-0.56874077991846506</v>
      </c>
      <c r="AC155" s="24">
        <f ca="1">SQRT(Inputs!$B$38)*G155+SQRT(1-Inputs!$B$38)*_xlfn.NORM.S.INV(RAND())</f>
        <v>-1.0752851816882327</v>
      </c>
      <c r="AD155" s="24">
        <f ca="1">SQRT(Inputs!$B$38)*H155+SQRT(1-Inputs!$B$38)*_xlfn.NORM.S.INV(RAND())</f>
        <v>-0.42975782701946619</v>
      </c>
      <c r="AE155" s="24">
        <f ca="1">SQRT(Inputs!$B$38)*I155+SQRT(1-Inputs!$B$38)*_xlfn.NORM.S.INV(RAND())</f>
        <v>-0.82168839747433609</v>
      </c>
      <c r="AF155" s="24">
        <f ca="1">SQRT(Inputs!$B$38)*J155+SQRT(1-Inputs!$B$38)*_xlfn.NORM.S.INV(RAND())</f>
        <v>0.70259117597395204</v>
      </c>
      <c r="AG155" s="24">
        <f ca="1">SQRT(Inputs!$B$38)*K155+SQRT(1-Inputs!$B$38)*_xlfn.NORM.S.INV(RAND())</f>
        <v>-0.4612729237850729</v>
      </c>
      <c r="AH155" s="24">
        <f ca="1">SQRT(Inputs!$B$38)*L155+SQRT(1-Inputs!$B$38)*_xlfn.NORM.S.INV(RAND())</f>
        <v>2.0065212708870241</v>
      </c>
      <c r="AI155" s="24">
        <f ca="1">SQRT(Inputs!$B$38)*M155+SQRT(1-Inputs!$B$38)*_xlfn.NORM.S.INV(RAND())</f>
        <v>0.32737790575078679</v>
      </c>
      <c r="AJ155" s="24">
        <f ca="1">SQRT(Inputs!$B$38)*C155+SQRT(1-Inputs!$B$38)*_xlfn.NORM.S.INV(RAND())</f>
        <v>0.22251154640790521</v>
      </c>
      <c r="AK155" s="24">
        <f ca="1">SQRT(Inputs!$B$38)*D155+SQRT(1-Inputs!$B$38)*_xlfn.NORM.S.INV(RAND())</f>
        <v>1.2201680765535921</v>
      </c>
      <c r="AL155" s="24">
        <f ca="1">SQRT(Inputs!$B$38)*E155+SQRT(1-Inputs!$B$38)*_xlfn.NORM.S.INV(RAND())</f>
        <v>0.86362484320962396</v>
      </c>
      <c r="AM155" s="24">
        <f ca="1">SQRT(Inputs!$B$38)*F155+SQRT(1-Inputs!$B$38)*_xlfn.NORM.S.INV(RAND())</f>
        <v>-0.91944807701596498</v>
      </c>
      <c r="AN155" s="24">
        <f ca="1">SQRT(Inputs!$B$38)*G155+SQRT(1-Inputs!$B$38)*_xlfn.NORM.S.INV(RAND())</f>
        <v>-1.2032865420143806</v>
      </c>
      <c r="AO155" s="24">
        <f ca="1">SQRT(Inputs!$B$38)*H155+SQRT(1-Inputs!$B$38)*_xlfn.NORM.S.INV(RAND())</f>
        <v>1.301662559490476</v>
      </c>
      <c r="AP155" s="24">
        <f ca="1">SQRT(Inputs!$B$38)*I155+SQRT(1-Inputs!$B$38)*_xlfn.NORM.S.INV(RAND())</f>
        <v>0.17246975711673346</v>
      </c>
      <c r="AQ155" s="24">
        <f ca="1">SQRT(Inputs!$B$38)*J155+SQRT(1-Inputs!$B$38)*_xlfn.NORM.S.INV(RAND())</f>
        <v>-1.1928125534743126</v>
      </c>
      <c r="AR155" s="24">
        <f ca="1">SQRT(Inputs!$B$38)*K155+SQRT(1-Inputs!$B$38)*_xlfn.NORM.S.INV(RAND())</f>
        <v>-1.6153695738993454</v>
      </c>
      <c r="AS155" s="24">
        <f ca="1">SQRT(Inputs!$B$38)*L155+SQRT(1-Inputs!$B$38)*_xlfn.NORM.S.INV(RAND())</f>
        <v>-0.52084467821678881</v>
      </c>
      <c r="AT155" s="24">
        <f ca="1">SQRT(Inputs!$B$38)*M155+SQRT(1-Inputs!$B$38)*_xlfn.NORM.S.INV(RAND())</f>
        <v>-1.4175677483548099</v>
      </c>
      <c r="AU155" s="15">
        <f ca="1">Inputs!$B$6*EXP($B$8-0.5*C$5^2+C$5*N155)</f>
        <v>4992.3771199637358</v>
      </c>
      <c r="AV155" s="15">
        <f t="shared" ca="1" si="73"/>
        <v>5066.9106435900894</v>
      </c>
      <c r="AW155" s="15">
        <f t="shared" ca="1" si="74"/>
        <v>7296.5412990224995</v>
      </c>
      <c r="AX155" s="15">
        <f t="shared" ca="1" si="75"/>
        <v>8117.0396717424701</v>
      </c>
      <c r="AY155" s="15">
        <f t="shared" ca="1" si="76"/>
        <v>8582.5928101318405</v>
      </c>
      <c r="AZ155" s="15">
        <f t="shared" ca="1" si="77"/>
        <v>11111.332057676183</v>
      </c>
      <c r="BA155" s="15">
        <f t="shared" ca="1" si="78"/>
        <v>13671.004049893643</v>
      </c>
      <c r="BB155" s="15">
        <f t="shared" ca="1" si="79"/>
        <v>17048.516756881196</v>
      </c>
      <c r="BC155" s="15">
        <f t="shared" ca="1" si="80"/>
        <v>18147.398968633057</v>
      </c>
      <c r="BD155" s="15">
        <f t="shared" ca="1" si="81"/>
        <v>23996.939199819815</v>
      </c>
      <c r="BE155" s="15">
        <f t="shared" ca="1" si="82"/>
        <v>33369.200418298948</v>
      </c>
      <c r="BF155" s="15">
        <f ca="1">Inputs!$B$13*EXP($B$9-0.5*C$6^2+C$6*Y155)</f>
        <v>10982.669705544748</v>
      </c>
      <c r="BG155" s="15">
        <f t="shared" ca="1" si="83"/>
        <v>14193.063469382276</v>
      </c>
      <c r="BH155" s="15">
        <f t="shared" ca="1" si="84"/>
        <v>16762.495077418724</v>
      </c>
      <c r="BI155" s="15">
        <f t="shared" ca="1" si="85"/>
        <v>18799.884787913616</v>
      </c>
      <c r="BJ155" s="15">
        <f t="shared" ca="1" si="86"/>
        <v>19738.220643985733</v>
      </c>
      <c r="BK155" s="15">
        <f t="shared" ca="1" si="87"/>
        <v>22848.224482278547</v>
      </c>
      <c r="BL155" s="15">
        <f t="shared" ca="1" si="88"/>
        <v>25231.296369582858</v>
      </c>
      <c r="BM155" s="15">
        <f t="shared" ca="1" si="89"/>
        <v>33843.358358200945</v>
      </c>
      <c r="BN155" s="15">
        <f t="shared" ca="1" si="90"/>
        <v>39384.726378791973</v>
      </c>
      <c r="BO155" s="15">
        <f t="shared" ca="1" si="91"/>
        <v>61188.138999671297</v>
      </c>
      <c r="BP155" s="15">
        <f t="shared" ca="1" si="92"/>
        <v>78156.930253478524</v>
      </c>
      <c r="BQ155" s="15">
        <f ca="1">Inputs!$B$20*EXP($B$10-0.5*C$7^2+C$7*AJ155)</f>
        <v>4641.7636924409999</v>
      </c>
      <c r="BR155" s="15">
        <f t="shared" ca="1" si="93"/>
        <v>9279.2146081245719</v>
      </c>
      <c r="BS155" s="15">
        <f t="shared" ca="1" si="94"/>
        <v>16283.946947068902</v>
      </c>
      <c r="BT155" s="15">
        <f t="shared" ca="1" si="95"/>
        <v>17640.190434852942</v>
      </c>
      <c r="BU155" s="15">
        <f t="shared" ca="1" si="96"/>
        <v>18271.749308980659</v>
      </c>
      <c r="BV155" s="15">
        <f t="shared" ca="1" si="97"/>
        <v>34084.718156648232</v>
      </c>
      <c r="BW155" s="15">
        <f t="shared" ca="1" si="98"/>
        <v>49331.586659086934</v>
      </c>
      <c r="BX155" s="15">
        <f t="shared" ca="1" si="99"/>
        <v>54323.213092267681</v>
      </c>
      <c r="BY155" s="15">
        <f t="shared" ca="1" si="100"/>
        <v>55879.577509884191</v>
      </c>
      <c r="BZ155" s="15">
        <f t="shared" ca="1" si="101"/>
        <v>71247.712972146794</v>
      </c>
      <c r="CA155" s="15">
        <f t="shared" ca="1" si="102"/>
        <v>77795.304577728559</v>
      </c>
      <c r="CB155" s="15">
        <f ca="1">(AU155*DCF!C$10-DCF!C$5*MAX(AU155*DCF!C$10,0)-MAX(AU155-Inputs!$B$6,0)/Inputs!$B$10)*DCF!C$6</f>
        <v>1042.8594164195727</v>
      </c>
      <c r="CC155" s="15">
        <f ca="1">(AV155*DCF!D$10-DCF!D$5*MAX(AV155*DCF!D$10,0)-MAX(AV155-AU155,0)/Inputs!$B$10)*DCF!D$6</f>
        <v>1216.8520931268606</v>
      </c>
      <c r="CD155" s="15">
        <f ca="1">(AW155*DCF!E$10-DCF!E$5*MAX(AW155*DCF!E$10,0)-MAX(AW155-AV155,0)/Inputs!$B$10)*DCF!E$6</f>
        <v>1182.4500784336678</v>
      </c>
      <c r="CE155" s="15">
        <f ca="1">(AX155*DCF!F$10-DCF!F$5*MAX(AX155*DCF!F$10,0)-MAX(AX155-AW155,0)/Inputs!$B$10)*DCF!F$6</f>
        <v>1601.2114555287922</v>
      </c>
      <c r="CF155" s="15">
        <f ca="1">(AY155*DCF!G$10-DCF!G$5*MAX(AY155*DCF!G$10,0)-MAX(AY155-AX155,0)/Inputs!$B$10)*DCF!G$6</f>
        <v>1678.8687635892932</v>
      </c>
      <c r="CG155" s="15">
        <f ca="1">(AZ155*DCF!H$10-DCF!H$5*MAX(AZ155*DCF!H$10,0)-MAX(AZ155-AY155,0)/Inputs!$B$10)*DCF!H$6</f>
        <v>1708.2501019088099</v>
      </c>
      <c r="CH155" s="15">
        <f ca="1">(BA155*DCF!I$10-DCF!I$5*MAX(BA155*DCF!I$10,0)-MAX(BA155-AZ155,0)/Inputs!$B$10)*DCF!I$6</f>
        <v>2077.317830643964</v>
      </c>
      <c r="CI155" s="15">
        <f ca="1">(BB155*DCF!J$10-DCF!J$5*MAX(BB155*DCF!J$10,0)-MAX(BB155-BA155,0)/Inputs!$B$10)*DCF!J$6</f>
        <v>2413.7586397673754</v>
      </c>
      <c r="CJ155" s="15">
        <f ca="1">(BC155*DCF!K$10-DCF!K$5*MAX(BC155*DCF!K$10,0)-MAX(BC155-BB155,0)/Inputs!$B$10)*DCF!K$6</f>
        <v>2767.6130034624439</v>
      </c>
      <c r="CK155" s="15">
        <f ca="1">(BD155*DCF!L$10-DCF!L$5*MAX(BD155*DCF!L$10,0)-MAX(BD155-BC155,0)/Inputs!$B$10)*DCF!L$6</f>
        <v>2862.7544921382878</v>
      </c>
      <c r="CL155" s="15">
        <f ca="1">(BE155*DCF!M$10-DCF!M$5*MAX(BE155*DCF!M$10,0)-MAX(BE155-BD155,0)/Inputs!$B$10)*DCF!M$6</f>
        <v>3589.2090335251169</v>
      </c>
      <c r="CM155" s="15">
        <f ca="1">(BF155*DCF!C$28-DCF!C$5*MAX(BF155*DCF!C$28,0)-MAX(BF155-Inputs!$B$13,0)/Inputs!$B$17)*DCF!C$6</f>
        <v>3351.8387683786095</v>
      </c>
      <c r="CN155" s="15">
        <f ca="1">(BG155*DCF!D$28-DCF!D$5*MAX(BG155*DCF!D$28,0)-MAX(BG155-BF155,0)/Inputs!$B$17)*DCF!D$6</f>
        <v>3495.2603526867401</v>
      </c>
      <c r="CO155" s="15">
        <f ca="1">(BH155*DCF!E$28-DCF!E$5*MAX(BH155*DCF!E$28,0)-MAX(BH155-BG155,0)/Inputs!$B$17)*DCF!E$6</f>
        <v>4241.0374840682225</v>
      </c>
      <c r="CP155" s="15">
        <f ca="1">(BI155*DCF!F$28-DCF!F$5*MAX(BI155*DCF!F$28,0)-MAX(BI155-BH155,0)/Inputs!$B$17)*DCF!F$6</f>
        <v>4732.7345145421941</v>
      </c>
      <c r="CQ155" s="15">
        <f ca="1">(BJ155*DCF!G$28-DCF!G$5*MAX(BJ155*DCF!G$28,0)-MAX(BJ155-BI155,0)/Inputs!$B$17)*DCF!G$6</f>
        <v>4963.4122781656797</v>
      </c>
      <c r="CR155" s="15">
        <f ca="1">(BK155*DCF!H$28-DCF!H$5*MAX(BK155*DCF!H$28,0)-MAX(BK155-BJ155,0)/Inputs!$B$17)*DCF!H$6</f>
        <v>5167.4106739978215</v>
      </c>
      <c r="CS155" s="15">
        <f ca="1">(BL155*DCF!I$28-DCF!I$5*MAX(BL155*DCF!I$28,0)-MAX(BL155-BK155,0)/Inputs!$B$17)*DCF!I$6</f>
        <v>5591.1720970201477</v>
      </c>
      <c r="CT155" s="15">
        <f ca="1">(BM155*DCF!J$28-DCF!J$5*MAX(BM155*DCF!J$28,0)-MAX(BM155-BL155,0)/Inputs!$B$17)*DCF!J$6</f>
        <v>6407.9893992749112</v>
      </c>
      <c r="CU155" s="15">
        <f ca="1">(BN155*DCF!K$28-DCF!K$5*MAX(BN155*DCF!K$28,0)-MAX(BN155-BM155,0)/Inputs!$B$17)*DCF!K$6</f>
        <v>7638.6500755888164</v>
      </c>
      <c r="CV155" s="15">
        <f ca="1">(BO155*DCF!L$28-DCF!L$5*MAX(BO155*DCF!L$28,0)-MAX(BO155-BN155,0)/Inputs!$B$17)*DCF!L$6</f>
        <v>9741.2255668081652</v>
      </c>
      <c r="CW155" s="15">
        <f ca="1">(BP155*DCF!M$28-DCF!M$5*MAX(BP155*DCF!M$28,0)-MAX(BP155-BO155,0)/Inputs!$B$17)*DCF!M$6</f>
        <v>12931.556161779279</v>
      </c>
      <c r="CX155" s="15">
        <f ca="1">(BQ155*DCF!C$46-DCF!C$5*MAX(BQ155*DCF!C$46,0)-MAX(BQ155-Inputs!$B$20,0)/Inputs!$B$24)*DCF!C$6</f>
        <v>-1737.4806183193994</v>
      </c>
      <c r="CY155" s="15">
        <f ca="1">(BR155*DCF!D$46-DCF!D$5*MAX(BR155*DCF!D$46,0)-MAX(BR155-BQ155,0)/Inputs!$B$24)*DCF!D$6</f>
        <v>-3562.5073509095046</v>
      </c>
      <c r="CZ155" s="15">
        <f ca="1">(BS155*DCF!E$46-DCF!E$5*MAX(BS155*DCF!E$46,0)-MAX(BS155-BR155,0)/Inputs!$B$24)*DCF!E$6</f>
        <v>-4686.6777297503522</v>
      </c>
      <c r="DA155" s="15">
        <f ca="1">(BT155*DCF!F$46-DCF!F$5*MAX(BT155*DCF!F$46,0)-MAX(BT155-BS155,0)/Inputs!$B$24)*DCF!F$6</f>
        <v>-1778.5213252871106</v>
      </c>
      <c r="DB155" s="15">
        <f ca="1">(BU155*DCF!G$46-DCF!G$5*MAX(BU155*DCF!G$46,0)-MAX(BU155-BT155,0)/Inputs!$B$24)*DCF!G$6</f>
        <v>-827.06947336227643</v>
      </c>
      <c r="DC155" s="15">
        <f ca="1">(BV155*DCF!H$46-DCF!H$5*MAX(BV155*DCF!H$46,0)-MAX(BV155-BU155,0)/Inputs!$B$24)*DCF!H$6</f>
        <v>-4913.783181745086</v>
      </c>
      <c r="DD155" s="15">
        <f ca="1">(BW155*DCF!I$46-DCF!I$5*MAX(BW155*DCF!I$46,0)-MAX(BW155-BV155,0)/Inputs!$B$24)*DCF!I$6</f>
        <v>-3237.4540002046483</v>
      </c>
      <c r="DE155" s="15">
        <f ca="1">(BX155*DCF!J$46-DCF!J$5*MAX(BX155*DCF!J$46,0)-MAX(BX155-BW155,0)/Inputs!$B$24)*DCF!J$6</f>
        <v>955.0107449903918</v>
      </c>
      <c r="DF155" s="15">
        <f ca="1">(BY155*DCF!K$46-DCF!K$5*MAX(BY155*DCF!K$46,0)-MAX(BY155-BX155,0)/Inputs!$B$24)*DCF!K$6</f>
        <v>2810.7599218768037</v>
      </c>
      <c r="DG155" s="15">
        <f ca="1">(BZ155*DCF!L$46-DCF!L$5*MAX(BZ155*DCF!L$46,0)-MAX(BZ155-BY155,0)/Inputs!$B$24)*DCF!L$6</f>
        <v>1447.1650911157278</v>
      </c>
      <c r="DH155" s="15">
        <f ca="1">(CA155*DCF!M$46-DCF!M$5*MAX(CA155*DCF!M$46,0)-MAX(CA155-BZ155,0)/Inputs!$B$24)*DCF!M$6</f>
        <v>4730.0318801490348</v>
      </c>
      <c r="DI155" s="15">
        <f ca="1">SUM(CB155:CL155)+BE155*DCF!M$10*(1+Inputs!$B$30)*(1-Inputs!$B$33)*(1-Inputs!$B$30/Inputs!$B$31)/(Inputs!$B$29-Inputs!$B$30)*DCF!M$6</f>
        <v>115008.07093466411</v>
      </c>
      <c r="DJ155" s="15">
        <f ca="1">SUM(CM155:CW155)+BP155*DCF!M$28*(1+Inputs!$B$30)*(1-Inputs!$B$33)*(1-Inputs!$B$30/Inputs!$B$31)/(Inputs!$B$29-Inputs!$B$30)*DCF!M$6</f>
        <v>358277.98125742853</v>
      </c>
      <c r="DK155" s="15">
        <f ca="1">SUM(CX155:DH155)+CA155*DCF!M$46*(1+Inputs!$B$30)*(1-Inputs!$B$33)*(1-Inputs!$B$30/Inputs!$B$31)/(Inputs!$B$29-Inputs!$B$30)*DCF!M$6</f>
        <v>109480.23027867681</v>
      </c>
      <c r="DM155" s="15">
        <f ca="1">DI155+DJ155+DK155+Inputs!$B$34+Inputs!$B$36-Inputs!$B$35</f>
        <v>659617.28247076948</v>
      </c>
    </row>
    <row r="156" spans="1:117" x14ac:dyDescent="0.75">
      <c r="A156" s="11">
        <v>143</v>
      </c>
      <c r="C156" s="24">
        <f t="shared" ca="1" si="104"/>
        <v>4.8954776685538916E-2</v>
      </c>
      <c r="D156" s="24">
        <f t="shared" ca="1" si="104"/>
        <v>-0.55569690907972968</v>
      </c>
      <c r="E156" s="24">
        <f t="shared" ca="1" si="104"/>
        <v>0.28586189911754245</v>
      </c>
      <c r="F156" s="24">
        <f t="shared" ca="1" si="104"/>
        <v>-0.87866728346622314</v>
      </c>
      <c r="G156" s="24">
        <f t="shared" ca="1" si="104"/>
        <v>0.4901635297335365</v>
      </c>
      <c r="H156" s="24">
        <f t="shared" ca="1" si="104"/>
        <v>0.25542039838463515</v>
      </c>
      <c r="I156" s="24">
        <f t="shared" ca="1" si="104"/>
        <v>1.0169776967819768</v>
      </c>
      <c r="J156" s="24">
        <f t="shared" ca="1" si="104"/>
        <v>1.2753260723897708</v>
      </c>
      <c r="K156" s="24">
        <f t="shared" ca="1" si="104"/>
        <v>-0.48420256368481723</v>
      </c>
      <c r="L156" s="24">
        <f t="shared" ca="1" si="104"/>
        <v>0.45237807256851814</v>
      </c>
      <c r="M156" s="24">
        <f t="shared" ca="1" si="104"/>
        <v>0.61828352057316716</v>
      </c>
      <c r="N156" s="24">
        <f ca="1">SQRT(Inputs!$B$38)*C156+SQRT(1-Inputs!$B$38)*_xlfn.NORM.S.INV(RAND())</f>
        <v>-0.1215107477066413</v>
      </c>
      <c r="O156" s="24">
        <f ca="1">SQRT(Inputs!$B$38)*D156+SQRT(1-Inputs!$B$38)*_xlfn.NORM.S.INV(RAND())</f>
        <v>0.43135803056444977</v>
      </c>
      <c r="P156" s="24">
        <f ca="1">SQRT(Inputs!$B$38)*E156+SQRT(1-Inputs!$B$38)*_xlfn.NORM.S.INV(RAND())</f>
        <v>0.65653267493795675</v>
      </c>
      <c r="Q156" s="24">
        <f ca="1">SQRT(Inputs!$B$38)*F156+SQRT(1-Inputs!$B$38)*_xlfn.NORM.S.INV(RAND())</f>
        <v>-0.36924909125913374</v>
      </c>
      <c r="R156" s="24">
        <f ca="1">SQRT(Inputs!$B$38)*G156+SQRT(1-Inputs!$B$38)*_xlfn.NORM.S.INV(RAND())</f>
        <v>-0.69569588950399297</v>
      </c>
      <c r="S156" s="24">
        <f ca="1">SQRT(Inputs!$B$38)*H156+SQRT(1-Inputs!$B$38)*_xlfn.NORM.S.INV(RAND())</f>
        <v>-1.0868332643968222</v>
      </c>
      <c r="T156" s="24">
        <f ca="1">SQRT(Inputs!$B$38)*I156+SQRT(1-Inputs!$B$38)*_xlfn.NORM.S.INV(RAND())</f>
        <v>-0.17241843186311923</v>
      </c>
      <c r="U156" s="24">
        <f ca="1">SQRT(Inputs!$B$38)*J156+SQRT(1-Inputs!$B$38)*_xlfn.NORM.S.INV(RAND())</f>
        <v>0.70295794538376721</v>
      </c>
      <c r="V156" s="24">
        <f ca="1">SQRT(Inputs!$B$38)*K156+SQRT(1-Inputs!$B$38)*_xlfn.NORM.S.INV(RAND())</f>
        <v>-1.2184175215275954</v>
      </c>
      <c r="W156" s="24">
        <f ca="1">SQRT(Inputs!$B$38)*L156+SQRT(1-Inputs!$B$38)*_xlfn.NORM.S.INV(RAND())</f>
        <v>0.92070516294722948</v>
      </c>
      <c r="X156" s="24">
        <f ca="1">SQRT(Inputs!$B$38)*M156+SQRT(1-Inputs!$B$38)*_xlfn.NORM.S.INV(RAND())</f>
        <v>0.58279339956891008</v>
      </c>
      <c r="Y156" s="24">
        <f ca="1">SQRT(Inputs!$B$38)*C156+SQRT(1-Inputs!$B$38)*_xlfn.NORM.S.INV(RAND())</f>
        <v>0.26016052786433574</v>
      </c>
      <c r="Z156" s="24">
        <f ca="1">SQRT(Inputs!$B$38)*D156+SQRT(1-Inputs!$B$38)*_xlfn.NORM.S.INV(RAND())</f>
        <v>-6.1701237919282309E-2</v>
      </c>
      <c r="AA156" s="24">
        <f ca="1">SQRT(Inputs!$B$38)*E156+SQRT(1-Inputs!$B$38)*_xlfn.NORM.S.INV(RAND())</f>
        <v>-0.25456213121820476</v>
      </c>
      <c r="AB156" s="24">
        <f ca="1">SQRT(Inputs!$B$38)*F156+SQRT(1-Inputs!$B$38)*_xlfn.NORM.S.INV(RAND())</f>
        <v>-0.9717194181464941</v>
      </c>
      <c r="AC156" s="24">
        <f ca="1">SQRT(Inputs!$B$38)*G156+SQRT(1-Inputs!$B$38)*_xlfn.NORM.S.INV(RAND())</f>
        <v>1.5198585914323299</v>
      </c>
      <c r="AD156" s="24">
        <f ca="1">SQRT(Inputs!$B$38)*H156+SQRT(1-Inputs!$B$38)*_xlfn.NORM.S.INV(RAND())</f>
        <v>0.45738988175704787</v>
      </c>
      <c r="AE156" s="24">
        <f ca="1">SQRT(Inputs!$B$38)*I156+SQRT(1-Inputs!$B$38)*_xlfn.NORM.S.INV(RAND())</f>
        <v>1.7455244650279025</v>
      </c>
      <c r="AF156" s="24">
        <f ca="1">SQRT(Inputs!$B$38)*J156+SQRT(1-Inputs!$B$38)*_xlfn.NORM.S.INV(RAND())</f>
        <v>0.28295274754995142</v>
      </c>
      <c r="AG156" s="24">
        <f ca="1">SQRT(Inputs!$B$38)*K156+SQRT(1-Inputs!$B$38)*_xlfn.NORM.S.INV(RAND())</f>
        <v>0.4990648100082129</v>
      </c>
      <c r="AH156" s="24">
        <f ca="1">SQRT(Inputs!$B$38)*L156+SQRT(1-Inputs!$B$38)*_xlfn.NORM.S.INV(RAND())</f>
        <v>0.43799539553804501</v>
      </c>
      <c r="AI156" s="24">
        <f ca="1">SQRT(Inputs!$B$38)*M156+SQRT(1-Inputs!$B$38)*_xlfn.NORM.S.INV(RAND())</f>
        <v>2.7358008308875612</v>
      </c>
      <c r="AJ156" s="24">
        <f ca="1">SQRT(Inputs!$B$38)*C156+SQRT(1-Inputs!$B$38)*_xlfn.NORM.S.INV(RAND())</f>
        <v>-0.99905840596000506</v>
      </c>
      <c r="AK156" s="24">
        <f ca="1">SQRT(Inputs!$B$38)*D156+SQRT(1-Inputs!$B$38)*_xlfn.NORM.S.INV(RAND())</f>
        <v>-0.45945892763669283</v>
      </c>
      <c r="AL156" s="24">
        <f ca="1">SQRT(Inputs!$B$38)*E156+SQRT(1-Inputs!$B$38)*_xlfn.NORM.S.INV(RAND())</f>
        <v>-5.9150837629408703E-2</v>
      </c>
      <c r="AM156" s="24">
        <f ca="1">SQRT(Inputs!$B$38)*F156+SQRT(1-Inputs!$B$38)*_xlfn.NORM.S.INV(RAND())</f>
        <v>-0.59786699496643247</v>
      </c>
      <c r="AN156" s="24">
        <f ca="1">SQRT(Inputs!$B$38)*G156+SQRT(1-Inputs!$B$38)*_xlfn.NORM.S.INV(RAND())</f>
        <v>0.80656153893602678</v>
      </c>
      <c r="AO156" s="24">
        <f ca="1">SQRT(Inputs!$B$38)*H156+SQRT(1-Inputs!$B$38)*_xlfn.NORM.S.INV(RAND())</f>
        <v>0.99037354018128121</v>
      </c>
      <c r="AP156" s="24">
        <f ca="1">SQRT(Inputs!$B$38)*I156+SQRT(1-Inputs!$B$38)*_xlfn.NORM.S.INV(RAND())</f>
        <v>0.35373957176975268</v>
      </c>
      <c r="AQ156" s="24">
        <f ca="1">SQRT(Inputs!$B$38)*J156+SQRT(1-Inputs!$B$38)*_xlfn.NORM.S.INV(RAND())</f>
        <v>0.70020384665481605</v>
      </c>
      <c r="AR156" s="24">
        <f ca="1">SQRT(Inputs!$B$38)*K156+SQRT(1-Inputs!$B$38)*_xlfn.NORM.S.INV(RAND())</f>
        <v>-1.1242228665236769</v>
      </c>
      <c r="AS156" s="24">
        <f ca="1">SQRT(Inputs!$B$38)*L156+SQRT(1-Inputs!$B$38)*_xlfn.NORM.S.INV(RAND())</f>
        <v>-0.88166154995727553</v>
      </c>
      <c r="AT156" s="24">
        <f ca="1">SQRT(Inputs!$B$38)*M156+SQRT(1-Inputs!$B$38)*_xlfn.NORM.S.INV(RAND())</f>
        <v>-1.5319892695296686</v>
      </c>
      <c r="AU156" s="15">
        <f ca="1">Inputs!$B$6*EXP($B$8-0.5*C$5^2+C$5*N156)</f>
        <v>4865.5892025194371</v>
      </c>
      <c r="AV156" s="15">
        <f t="shared" ca="1" si="73"/>
        <v>6310.3688937031202</v>
      </c>
      <c r="AW156" s="15">
        <f t="shared" ca="1" si="74"/>
        <v>8406.8231060628532</v>
      </c>
      <c r="AX156" s="15">
        <f t="shared" ca="1" si="75"/>
        <v>9801.1552850506159</v>
      </c>
      <c r="AY156" s="15">
        <f t="shared" ca="1" si="76"/>
        <v>11043.298213030386</v>
      </c>
      <c r="AZ156" s="15">
        <f t="shared" ca="1" si="77"/>
        <v>11982.787451127129</v>
      </c>
      <c r="BA156" s="15">
        <f t="shared" ca="1" si="78"/>
        <v>14401.627792194839</v>
      </c>
      <c r="BB156" s="15">
        <f t="shared" ca="1" si="79"/>
        <v>18918.560117416491</v>
      </c>
      <c r="BC156" s="15">
        <f t="shared" ca="1" si="80"/>
        <v>20599.418071749915</v>
      </c>
      <c r="BD156" s="15">
        <f t="shared" ca="1" si="81"/>
        <v>27505.815512405192</v>
      </c>
      <c r="BE156" s="15">
        <f t="shared" ca="1" si="82"/>
        <v>35542.271603377485</v>
      </c>
      <c r="BF156" s="15">
        <f ca="1">Inputs!$B$13*EXP($B$9-0.5*C$6^2+C$6*Y156)</f>
        <v>14563.088986858074</v>
      </c>
      <c r="BG156" s="15">
        <f t="shared" ca="1" si="83"/>
        <v>17552.046724619751</v>
      </c>
      <c r="BH156" s="15">
        <f t="shared" ca="1" si="84"/>
        <v>20558.775616215953</v>
      </c>
      <c r="BI156" s="15">
        <f t="shared" ca="1" si="85"/>
        <v>21670.858092347618</v>
      </c>
      <c r="BJ156" s="15">
        <f t="shared" ca="1" si="86"/>
        <v>33074.180874013487</v>
      </c>
      <c r="BK156" s="15">
        <f t="shared" ca="1" si="87"/>
        <v>43200.353853479523</v>
      </c>
      <c r="BL156" s="15">
        <f t="shared" ca="1" si="88"/>
        <v>66536.437671118387</v>
      </c>
      <c r="BM156" s="15">
        <f t="shared" ca="1" si="89"/>
        <v>84713.645606570193</v>
      </c>
      <c r="BN156" s="15">
        <f t="shared" ca="1" si="90"/>
        <v>110608.27573351694</v>
      </c>
      <c r="BO156" s="15">
        <f t="shared" ca="1" si="91"/>
        <v>143200.30366309747</v>
      </c>
      <c r="BP156" s="15">
        <f t="shared" ca="1" si="92"/>
        <v>240296.92348856863</v>
      </c>
      <c r="BQ156" s="15">
        <f ca="1">Inputs!$B$20*EXP($B$10-0.5*C$7^2+C$7*AJ156)</f>
        <v>3009.6526864162447</v>
      </c>
      <c r="BR156" s="15">
        <f t="shared" ca="1" si="93"/>
        <v>3529.2706417707277</v>
      </c>
      <c r="BS156" s="15">
        <f t="shared" ca="1" si="94"/>
        <v>4751.5469314505744</v>
      </c>
      <c r="BT156" s="15">
        <f t="shared" ca="1" si="95"/>
        <v>5600.3628720605448</v>
      </c>
      <c r="BU156" s="15">
        <f t="shared" ca="1" si="96"/>
        <v>9434.0956234785917</v>
      </c>
      <c r="BV156" s="15">
        <f t="shared" ca="1" si="97"/>
        <v>16406.709676367987</v>
      </c>
      <c r="BW156" s="15">
        <f t="shared" ca="1" si="98"/>
        <v>24674.527579481208</v>
      </c>
      <c r="BX156" s="15">
        <f t="shared" ca="1" si="99"/>
        <v>39712.234266371495</v>
      </c>
      <c r="BY156" s="15">
        <f t="shared" ca="1" si="100"/>
        <v>44874.744644684281</v>
      </c>
      <c r="BZ156" s="15">
        <f t="shared" ca="1" si="101"/>
        <v>53544.257696377827</v>
      </c>
      <c r="CA156" s="15">
        <f t="shared" ca="1" si="102"/>
        <v>57288.168605385079</v>
      </c>
      <c r="CB156" s="15">
        <f ca="1">(AU156*DCF!C$10-DCF!C$5*MAX(AU156*DCF!C$10,0)-MAX(AU156-Inputs!$B$6,0)/Inputs!$B$10)*DCF!C$6</f>
        <v>1043.7634368697336</v>
      </c>
      <c r="CC156" s="15">
        <f ca="1">(AV156*DCF!D$10-DCF!D$5*MAX(AV156*DCF!D$10,0)-MAX(AV156-AU156,0)/Inputs!$B$10)*DCF!D$6</f>
        <v>1185.8379513697355</v>
      </c>
      <c r="CD156" s="15">
        <f ca="1">(AW156*DCF!E$10-DCF!E$5*MAX(AW156*DCF!E$10,0)-MAX(AW156-AV156,0)/Inputs!$B$10)*DCF!E$6</f>
        <v>1468.793323520295</v>
      </c>
      <c r="CE156" s="15">
        <f ca="1">(AX156*DCF!F$10-DCF!F$5*MAX(AX156*DCF!F$10,0)-MAX(AX156-AW156,0)/Inputs!$B$10)*DCF!F$6</f>
        <v>1849.4506218914289</v>
      </c>
      <c r="CF156" s="15">
        <f ca="1">(AY156*DCF!G$10-DCF!G$5*MAX(AY156*DCF!G$10,0)-MAX(AY156-AX156,0)/Inputs!$B$10)*DCF!G$6</f>
        <v>2036.5981538615154</v>
      </c>
      <c r="CG156" s="15">
        <f ca="1">(AZ156*DCF!H$10-DCF!H$5*MAX(AZ156*DCF!H$10,0)-MAX(AZ156-AY156,0)/Inputs!$B$10)*DCF!H$6</f>
        <v>2159.6436218776566</v>
      </c>
      <c r="CH156" s="15">
        <f ca="1">(BA156*DCF!I$10-DCF!I$5*MAX(BA156*DCF!I$10,0)-MAX(BA156-AZ156,0)/Inputs!$B$10)*DCF!I$6</f>
        <v>2233.8774602103185</v>
      </c>
      <c r="CI156" s="15">
        <f ca="1">(BB156*DCF!J$10-DCF!J$5*MAX(BB156*DCF!J$10,0)-MAX(BB156-BA156,0)/Inputs!$B$10)*DCF!J$6</f>
        <v>2562.0021525271745</v>
      </c>
      <c r="CJ156" s="15">
        <f ca="1">(BC156*DCF!K$10-DCF!K$5*MAX(BC156*DCF!K$10,0)-MAX(BC156-BB156,0)/Inputs!$B$10)*DCF!K$6</f>
        <v>3080.8809547480341</v>
      </c>
      <c r="CK156" s="15">
        <f ca="1">(BD156*DCF!L$10-DCF!L$5*MAX(BD156*DCF!L$10,0)-MAX(BD156-BC156,0)/Inputs!$B$10)*DCF!L$6</f>
        <v>3255.2910155589989</v>
      </c>
      <c r="CL156" s="15">
        <f ca="1">(BE156*DCF!M$10-DCF!M$5*MAX(BE156*DCF!M$10,0)-MAX(BE156-BD156,0)/Inputs!$B$10)*DCF!M$6</f>
        <v>4055.4336797779442</v>
      </c>
      <c r="CM156" s="15">
        <f ca="1">(BF156*DCF!C$28-DCF!C$5*MAX(BF156*DCF!C$28,0)-MAX(BF156-Inputs!$B$13,0)/Inputs!$B$17)*DCF!C$6</f>
        <v>3711.0514030286081</v>
      </c>
      <c r="CN156" s="15">
        <f ca="1">(BG156*DCF!D$28-DCF!D$5*MAX(BG156*DCF!D$28,0)-MAX(BG156-BF156,0)/Inputs!$B$17)*DCF!D$6</f>
        <v>4531.8008494273672</v>
      </c>
      <c r="CO156" s="15">
        <f ca="1">(BH156*DCF!E$28-DCF!E$5*MAX(BH156*DCF!E$28,0)-MAX(BH156-BG156,0)/Inputs!$B$17)*DCF!E$6</f>
        <v>5230.0264556225766</v>
      </c>
      <c r="CP156" s="15">
        <f ca="1">(BI156*DCF!F$28-DCF!F$5*MAX(BI156*DCF!F$28,0)-MAX(BI156-BH156,0)/Inputs!$B$17)*DCF!F$6</f>
        <v>5680.5949503953816</v>
      </c>
      <c r="CQ156" s="15">
        <f ca="1">(BJ156*DCF!G$28-DCF!G$5*MAX(BJ156*DCF!G$28,0)-MAX(BJ156-BI156,0)/Inputs!$B$17)*DCF!G$6</f>
        <v>6663.4209200478781</v>
      </c>
      <c r="CR156" s="15">
        <f ca="1">(BK156*DCF!H$28-DCF!H$5*MAX(BK156*DCF!H$28,0)-MAX(BK156-BJ156,0)/Inputs!$B$17)*DCF!H$6</f>
        <v>9110.6010210881796</v>
      </c>
      <c r="CS156" s="15">
        <f ca="1">(BL156*DCF!I$28-DCF!I$5*MAX(BL156*DCF!I$28,0)-MAX(BL156-BK156,0)/Inputs!$B$17)*DCF!I$6</f>
        <v>12296.801948572336</v>
      </c>
      <c r="CT156" s="15">
        <f ca="1">(BM156*DCF!J$28-DCF!J$5*MAX(BM156*DCF!J$28,0)-MAX(BM156-BL156,0)/Inputs!$B$17)*DCF!J$6</f>
        <v>16488.026308499157</v>
      </c>
      <c r="CU156" s="15">
        <f ca="1">(BN156*DCF!K$28-DCF!K$5*MAX(BN156*DCF!K$28,0)-MAX(BN156-BM156,0)/Inputs!$B$17)*DCF!K$6</f>
        <v>20186.865990198148</v>
      </c>
      <c r="CV156" s="15">
        <f ca="1">(BO156*DCF!L$28-DCF!L$5*MAX(BO156*DCF!L$28,0)-MAX(BO156-BN156,0)/Inputs!$B$17)*DCF!L$6</f>
        <v>24883.624030088089</v>
      </c>
      <c r="CW156" s="15">
        <f ca="1">(BP156*DCF!M$28-DCF!M$5*MAX(BP156*DCF!M$28,0)-MAX(BP156-BO156,0)/Inputs!$B$17)*DCF!M$6</f>
        <v>35062.680102901562</v>
      </c>
      <c r="CX156" s="15">
        <f ca="1">(BQ156*DCF!C$46-DCF!C$5*MAX(BQ156*DCF!C$46,0)-MAX(BQ156-Inputs!$B$20,0)/Inputs!$B$24)*DCF!C$6</f>
        <v>-695.06990448412114</v>
      </c>
      <c r="CY156" s="15">
        <f ca="1">(BR156*DCF!D$46-DCF!D$5*MAX(BR156*DCF!D$46,0)-MAX(BR156-BQ156,0)/Inputs!$B$24)*DCF!D$6</f>
        <v>-824.0808632240927</v>
      </c>
      <c r="CZ156" s="15">
        <f ca="1">(BS156*DCF!E$46-DCF!E$5*MAX(BS156*DCF!E$46,0)-MAX(BS156-BR156,0)/Inputs!$B$24)*DCF!E$6</f>
        <v>-1043.6663623656909</v>
      </c>
      <c r="DA156" s="15">
        <f ca="1">(BT156*DCF!F$46-DCF!F$5*MAX(BT156*DCF!F$46,0)-MAX(BT156-BS156,0)/Inputs!$B$24)*DCF!F$6</f>
        <v>-716.93454963344413</v>
      </c>
      <c r="DB156" s="15">
        <f ca="1">(BU156*DCF!G$46-DCF!G$5*MAX(BU156*DCF!G$46,0)-MAX(BU156-BT156,0)/Inputs!$B$24)*DCF!G$6</f>
        <v>-1606.9362895433831</v>
      </c>
      <c r="DC156" s="15">
        <f ca="1">(BV156*DCF!H$46-DCF!H$5*MAX(BV156*DCF!H$46,0)-MAX(BV156-BU156,0)/Inputs!$B$24)*DCF!H$6</f>
        <v>-2166.6970950202699</v>
      </c>
      <c r="DD156" s="15">
        <f ca="1">(BW156*DCF!I$46-DCF!I$5*MAX(BW156*DCF!I$46,0)-MAX(BW156-BV156,0)/Inputs!$B$24)*DCF!I$6</f>
        <v>-1803.5028973413077</v>
      </c>
      <c r="DE156" s="15">
        <f ca="1">(BX156*DCF!J$46-DCF!J$5*MAX(BX156*DCF!J$46,0)-MAX(BX156-BW156,0)/Inputs!$B$24)*DCF!J$6</f>
        <v>-2321.9357542869448</v>
      </c>
      <c r="DF156" s="15">
        <f ca="1">(BY156*DCF!K$46-DCF!K$5*MAX(BY156*DCF!K$46,0)-MAX(BY156-BX156,0)/Inputs!$B$24)*DCF!K$6</f>
        <v>1298.7174908096404</v>
      </c>
      <c r="DG156" s="15">
        <f ca="1">(BZ156*DCF!L$46-DCF!L$5*MAX(BZ156*DCF!L$46,0)-MAX(BZ156-BY156,0)/Inputs!$B$24)*DCF!L$6</f>
        <v>1739.3275680444074</v>
      </c>
      <c r="DH156" s="15">
        <f ca="1">(CA156*DCF!M$46-DCF!M$5*MAX(CA156*DCF!M$46,0)-MAX(CA156-BZ156,0)/Inputs!$B$24)*DCF!M$6</f>
        <v>3708.47974976758</v>
      </c>
      <c r="DI156" s="15">
        <f ca="1">SUM(CB156:CL156)+BE156*DCF!M$10*(1+Inputs!$B$30)*(1-Inputs!$B$33)*(1-Inputs!$B$30/Inputs!$B$31)/(Inputs!$B$29-Inputs!$B$30)*DCF!M$6</f>
        <v>123846.18424229784</v>
      </c>
      <c r="DJ156" s="15">
        <f ca="1">SUM(CM156:CW156)+BP156*DCF!M$28*(1+Inputs!$B$30)*(1-Inputs!$B$33)*(1-Inputs!$B$30/Inputs!$B$31)/(Inputs!$B$29-Inputs!$B$30)*DCF!M$6</f>
        <v>1035511.5148685883</v>
      </c>
      <c r="DK156" s="15">
        <f ca="1">SUM(CX156:DH156)+CA156*DCF!M$46*(1+Inputs!$B$30)*(1-Inputs!$B$33)*(1-Inputs!$B$30/Inputs!$B$31)/(Inputs!$B$29-Inputs!$B$30)*DCF!M$6</f>
        <v>84141.995974050413</v>
      </c>
      <c r="DM156" s="15">
        <f ca="1">DI156+DJ156+DK156+Inputs!$B$34+Inputs!$B$36-Inputs!$B$35</f>
        <v>1320350.6950849365</v>
      </c>
    </row>
    <row r="157" spans="1:117" x14ac:dyDescent="0.75">
      <c r="A157" s="11">
        <v>144</v>
      </c>
      <c r="C157" s="24">
        <f t="shared" ca="1" si="104"/>
        <v>-0.24700084339271355</v>
      </c>
      <c r="D157" s="24">
        <f t="shared" ca="1" si="104"/>
        <v>-6.4414534168685603E-2</v>
      </c>
      <c r="E157" s="24">
        <f t="shared" ca="1" si="104"/>
        <v>1.0047863553590508</v>
      </c>
      <c r="F157" s="24">
        <f t="shared" ca="1" si="104"/>
        <v>1.0433737293014382</v>
      </c>
      <c r="G157" s="24">
        <f t="shared" ca="1" si="104"/>
        <v>0.25402343643731479</v>
      </c>
      <c r="H157" s="24">
        <f t="shared" ca="1" si="104"/>
        <v>1.7173174786327452</v>
      </c>
      <c r="I157" s="24">
        <f t="shared" ca="1" si="104"/>
        <v>-1.7215970268346235</v>
      </c>
      <c r="J157" s="24">
        <f t="shared" ca="1" si="104"/>
        <v>-0.40649415825639523</v>
      </c>
      <c r="K157" s="24">
        <f t="shared" ca="1" si="104"/>
        <v>-1.8052019603320453</v>
      </c>
      <c r="L157" s="24">
        <f t="shared" ca="1" si="104"/>
        <v>-1.0383614258113729</v>
      </c>
      <c r="M157" s="24">
        <f t="shared" ca="1" si="104"/>
        <v>0.76541287604507457</v>
      </c>
      <c r="N157" s="24">
        <f ca="1">SQRT(Inputs!$B$38)*C157+SQRT(1-Inputs!$B$38)*_xlfn.NORM.S.INV(RAND())</f>
        <v>-1.9688439025584623</v>
      </c>
      <c r="O157" s="24">
        <f ca="1">SQRT(Inputs!$B$38)*D157+SQRT(1-Inputs!$B$38)*_xlfn.NORM.S.INV(RAND())</f>
        <v>0.61782437034898385</v>
      </c>
      <c r="P157" s="24">
        <f ca="1">SQRT(Inputs!$B$38)*E157+SQRT(1-Inputs!$B$38)*_xlfn.NORM.S.INV(RAND())</f>
        <v>1.3796337410572692</v>
      </c>
      <c r="Q157" s="24">
        <f ca="1">SQRT(Inputs!$B$38)*F157+SQRT(1-Inputs!$B$38)*_xlfn.NORM.S.INV(RAND())</f>
        <v>-4.6031707644449416E-3</v>
      </c>
      <c r="R157" s="24">
        <f ca="1">SQRT(Inputs!$B$38)*G157+SQRT(1-Inputs!$B$38)*_xlfn.NORM.S.INV(RAND())</f>
        <v>-1.6917973935851177E-2</v>
      </c>
      <c r="S157" s="24">
        <f ca="1">SQRT(Inputs!$B$38)*H157+SQRT(1-Inputs!$B$38)*_xlfn.NORM.S.INV(RAND())</f>
        <v>0.86135358142527663</v>
      </c>
      <c r="T157" s="24">
        <f ca="1">SQRT(Inputs!$B$38)*I157+SQRT(1-Inputs!$B$38)*_xlfn.NORM.S.INV(RAND())</f>
        <v>-1.1758922143776642</v>
      </c>
      <c r="U157" s="24">
        <f ca="1">SQRT(Inputs!$B$38)*J157+SQRT(1-Inputs!$B$38)*_xlfn.NORM.S.INV(RAND())</f>
        <v>-1.2752185405230172</v>
      </c>
      <c r="V157" s="24">
        <f ca="1">SQRT(Inputs!$B$38)*K157+SQRT(1-Inputs!$B$38)*_xlfn.NORM.S.INV(RAND())</f>
        <v>-1.0284748304350901</v>
      </c>
      <c r="W157" s="24">
        <f ca="1">SQRT(Inputs!$B$38)*L157+SQRT(1-Inputs!$B$38)*_xlfn.NORM.S.INV(RAND())</f>
        <v>-0.89687426511891133</v>
      </c>
      <c r="X157" s="24">
        <f ca="1">SQRT(Inputs!$B$38)*M157+SQRT(1-Inputs!$B$38)*_xlfn.NORM.S.INV(RAND())</f>
        <v>0.89360935812111841</v>
      </c>
      <c r="Y157" s="24">
        <f ca="1">SQRT(Inputs!$B$38)*C157+SQRT(1-Inputs!$B$38)*_xlfn.NORM.S.INV(RAND())</f>
        <v>0.48769870491522316</v>
      </c>
      <c r="Z157" s="24">
        <f ca="1">SQRT(Inputs!$B$38)*D157+SQRT(1-Inputs!$B$38)*_xlfn.NORM.S.INV(RAND())</f>
        <v>0.15960186244933339</v>
      </c>
      <c r="AA157" s="24">
        <f ca="1">SQRT(Inputs!$B$38)*E157+SQRT(1-Inputs!$B$38)*_xlfn.NORM.S.INV(RAND())</f>
        <v>0.50978053710646032</v>
      </c>
      <c r="AB157" s="24">
        <f ca="1">SQRT(Inputs!$B$38)*F157+SQRT(1-Inputs!$B$38)*_xlfn.NORM.S.INV(RAND())</f>
        <v>0.47882388739687182</v>
      </c>
      <c r="AC157" s="24">
        <f ca="1">SQRT(Inputs!$B$38)*G157+SQRT(1-Inputs!$B$38)*_xlfn.NORM.S.INV(RAND())</f>
        <v>-1.1866418556598362</v>
      </c>
      <c r="AD157" s="24">
        <f ca="1">SQRT(Inputs!$B$38)*H157+SQRT(1-Inputs!$B$38)*_xlfn.NORM.S.INV(RAND())</f>
        <v>0.65575951878144889</v>
      </c>
      <c r="AE157" s="24">
        <f ca="1">SQRT(Inputs!$B$38)*I157+SQRT(1-Inputs!$B$38)*_xlfn.NORM.S.INV(RAND())</f>
        <v>-1.4989803365125351</v>
      </c>
      <c r="AF157" s="24">
        <f ca="1">SQRT(Inputs!$B$38)*J157+SQRT(1-Inputs!$B$38)*_xlfn.NORM.S.INV(RAND())</f>
        <v>0.61685640891055682</v>
      </c>
      <c r="AG157" s="24">
        <f ca="1">SQRT(Inputs!$B$38)*K157+SQRT(1-Inputs!$B$38)*_xlfn.NORM.S.INV(RAND())</f>
        <v>-2.1779512710290811</v>
      </c>
      <c r="AH157" s="24">
        <f ca="1">SQRT(Inputs!$B$38)*L157+SQRT(1-Inputs!$B$38)*_xlfn.NORM.S.INV(RAND())</f>
        <v>-0.89759300731831426</v>
      </c>
      <c r="AI157" s="24">
        <f ca="1">SQRT(Inputs!$B$38)*M157+SQRT(1-Inputs!$B$38)*_xlfn.NORM.S.INV(RAND())</f>
        <v>-0.17281999727186526</v>
      </c>
      <c r="AJ157" s="24">
        <f ca="1">SQRT(Inputs!$B$38)*C157+SQRT(1-Inputs!$B$38)*_xlfn.NORM.S.INV(RAND())</f>
        <v>0.30367331682692533</v>
      </c>
      <c r="AK157" s="24">
        <f ca="1">SQRT(Inputs!$B$38)*D157+SQRT(1-Inputs!$B$38)*_xlfn.NORM.S.INV(RAND())</f>
        <v>1.7277926115916218</v>
      </c>
      <c r="AL157" s="24">
        <f ca="1">SQRT(Inputs!$B$38)*E157+SQRT(1-Inputs!$B$38)*_xlfn.NORM.S.INV(RAND())</f>
        <v>0.68207407115263696</v>
      </c>
      <c r="AM157" s="24">
        <f ca="1">SQRT(Inputs!$B$38)*F157+SQRT(1-Inputs!$B$38)*_xlfn.NORM.S.INV(RAND())</f>
        <v>1.8035862631391089</v>
      </c>
      <c r="AN157" s="24">
        <f ca="1">SQRT(Inputs!$B$38)*G157+SQRT(1-Inputs!$B$38)*_xlfn.NORM.S.INV(RAND())</f>
        <v>-0.39280160404368425</v>
      </c>
      <c r="AO157" s="24">
        <f ca="1">SQRT(Inputs!$B$38)*H157+SQRT(1-Inputs!$B$38)*_xlfn.NORM.S.INV(RAND())</f>
        <v>1.1033388753768509</v>
      </c>
      <c r="AP157" s="24">
        <f ca="1">SQRT(Inputs!$B$38)*I157+SQRT(1-Inputs!$B$38)*_xlfn.NORM.S.INV(RAND())</f>
        <v>-1.4217494596087423</v>
      </c>
      <c r="AQ157" s="24">
        <f ca="1">SQRT(Inputs!$B$38)*J157+SQRT(1-Inputs!$B$38)*_xlfn.NORM.S.INV(RAND())</f>
        <v>-0.78231914247709544</v>
      </c>
      <c r="AR157" s="24">
        <f ca="1">SQRT(Inputs!$B$38)*K157+SQRT(1-Inputs!$B$38)*_xlfn.NORM.S.INV(RAND())</f>
        <v>1.729883578503782</v>
      </c>
      <c r="AS157" s="24">
        <f ca="1">SQRT(Inputs!$B$38)*L157+SQRT(1-Inputs!$B$38)*_xlfn.NORM.S.INV(RAND())</f>
        <v>-2.0234829591118366</v>
      </c>
      <c r="AT157" s="24">
        <f ca="1">SQRT(Inputs!$B$38)*M157+SQRT(1-Inputs!$B$38)*_xlfn.NORM.S.INV(RAND())</f>
        <v>1.4621528598911013</v>
      </c>
      <c r="AU157" s="15">
        <f ca="1">Inputs!$B$6*EXP($B$8-0.5*C$5^2+C$5*N157)</f>
        <v>3608.0025894532364</v>
      </c>
      <c r="AV157" s="15">
        <f t="shared" ca="1" si="73"/>
        <v>4809.4231872667688</v>
      </c>
      <c r="AW157" s="15">
        <f t="shared" ca="1" si="74"/>
        <v>7063.6321263738555</v>
      </c>
      <c r="AX157" s="15">
        <f t="shared" ca="1" si="75"/>
        <v>8619.0275924458892</v>
      </c>
      <c r="AY157" s="15">
        <f t="shared" ca="1" si="76"/>
        <v>10512.539994224539</v>
      </c>
      <c r="AZ157" s="15">
        <f t="shared" ca="1" si="77"/>
        <v>14136.350522725144</v>
      </c>
      <c r="BA157" s="15">
        <f t="shared" ca="1" si="78"/>
        <v>15296.075160907643</v>
      </c>
      <c r="BB157" s="15">
        <f t="shared" ca="1" si="79"/>
        <v>16480.95830584941</v>
      </c>
      <c r="BC157" s="15">
        <f t="shared" ca="1" si="80"/>
        <v>18277.306141476889</v>
      </c>
      <c r="BD157" s="15">
        <f t="shared" ca="1" si="81"/>
        <v>20589.68455975629</v>
      </c>
      <c r="BE157" s="15">
        <f t="shared" ca="1" si="82"/>
        <v>27369.375299754935</v>
      </c>
      <c r="BF157" s="15">
        <f ca="1">Inputs!$B$13*EXP($B$9-0.5*C$6^2+C$6*Y157)</f>
        <v>15235.056089142525</v>
      </c>
      <c r="BG157" s="15">
        <f t="shared" ca="1" si="83"/>
        <v>19109.986699149569</v>
      </c>
      <c r="BH157" s="15">
        <f t="shared" ca="1" si="84"/>
        <v>25408.919367534789</v>
      </c>
      <c r="BI157" s="15">
        <f t="shared" ca="1" si="85"/>
        <v>33483.328542367934</v>
      </c>
      <c r="BJ157" s="15">
        <f t="shared" ca="1" si="86"/>
        <v>34594.760542990713</v>
      </c>
      <c r="BK157" s="15">
        <f t="shared" ca="1" si="87"/>
        <v>46423.448239443918</v>
      </c>
      <c r="BL157" s="15">
        <f t="shared" ca="1" si="88"/>
        <v>46957.598907767519</v>
      </c>
      <c r="BM157" s="15">
        <f t="shared" ca="1" si="89"/>
        <v>62318.10848726119</v>
      </c>
      <c r="BN157" s="15">
        <f t="shared" ca="1" si="90"/>
        <v>59037.198353316431</v>
      </c>
      <c r="BO157" s="15">
        <f t="shared" ca="1" si="91"/>
        <v>65442.250391620342</v>
      </c>
      <c r="BP157" s="15">
        <f t="shared" ca="1" si="92"/>
        <v>78985.385161202852</v>
      </c>
      <c r="BQ157" s="15">
        <f ca="1">Inputs!$B$20*EXP($B$10-0.5*C$7^2+C$7*AJ157)</f>
        <v>4777.3264744634025</v>
      </c>
      <c r="BR157" s="15">
        <f t="shared" ca="1" si="93"/>
        <v>11220.864994061851</v>
      </c>
      <c r="BS157" s="15">
        <f t="shared" ca="1" si="94"/>
        <v>18690.884467521715</v>
      </c>
      <c r="BT157" s="15">
        <f t="shared" ca="1" si="95"/>
        <v>41362.543202249813</v>
      </c>
      <c r="BU157" s="15">
        <f t="shared" ca="1" si="96"/>
        <v>52126.054608598606</v>
      </c>
      <c r="BV157" s="15">
        <f t="shared" ca="1" si="97"/>
        <v>92988.506145250882</v>
      </c>
      <c r="BW157" s="15">
        <f t="shared" ca="1" si="98"/>
        <v>96041.083347865293</v>
      </c>
      <c r="BX157" s="15">
        <f t="shared" ca="1" si="99"/>
        <v>114830.41806044814</v>
      </c>
      <c r="BY157" s="15">
        <f t="shared" ca="1" si="100"/>
        <v>224019.56349401976</v>
      </c>
      <c r="BZ157" s="15">
        <f t="shared" ca="1" si="101"/>
        <v>216688.62059290789</v>
      </c>
      <c r="CA157" s="15">
        <f t="shared" ca="1" si="102"/>
        <v>394693.0513729183</v>
      </c>
      <c r="CB157" s="15">
        <f ca="1">(AU157*DCF!C$10-DCF!C$5*MAX(AU157*DCF!C$10,0)-MAX(AU157-Inputs!$B$6,0)/Inputs!$B$10)*DCF!C$6</f>
        <v>926.56795451860535</v>
      </c>
      <c r="CC157" s="15">
        <f ca="1">(AV157*DCF!D$10-DCF!D$5*MAX(AV157*DCF!D$10,0)-MAX(AV157-AU157,0)/Inputs!$B$10)*DCF!D$6</f>
        <v>879.32934975763226</v>
      </c>
      <c r="CD157" s="15">
        <f ca="1">(AW157*DCF!E$10-DCF!E$5*MAX(AW157*DCF!E$10,0)-MAX(AW157-AV157,0)/Inputs!$B$10)*DCF!E$6</f>
        <v>1123.1390107595898</v>
      </c>
      <c r="CE157" s="15">
        <f ca="1">(AX157*DCF!F$10-DCF!F$5*MAX(AX157*DCF!F$10,0)-MAX(AX157-AW157,0)/Inputs!$B$10)*DCF!F$6</f>
        <v>1557.8807537178743</v>
      </c>
      <c r="CF157" s="15">
        <f ca="1">(AY157*DCF!G$10-DCF!G$5*MAX(AY157*DCF!G$10,0)-MAX(AY157-AX157,0)/Inputs!$B$10)*DCF!G$6</f>
        <v>1802.0363414512478</v>
      </c>
      <c r="CG157" s="15">
        <f ca="1">(AZ157*DCF!H$10-DCF!H$5*MAX(AZ157*DCF!H$10,0)-MAX(AZ157-AY157,0)/Inputs!$B$10)*DCF!H$6</f>
        <v>2101.1100690068379</v>
      </c>
      <c r="CH157" s="15">
        <f ca="1">(BA157*DCF!I$10-DCF!I$5*MAX(BA157*DCF!I$10,0)-MAX(BA157-AZ157,0)/Inputs!$B$10)*DCF!I$6</f>
        <v>2603.799455632834</v>
      </c>
      <c r="CI157" s="15">
        <f ca="1">(BB157*DCF!J$10-DCF!J$5*MAX(BB157*DCF!J$10,0)-MAX(BB157-BA157,0)/Inputs!$B$10)*DCF!J$6</f>
        <v>2648.6211711437354</v>
      </c>
      <c r="CJ157" s="15">
        <f ca="1">(BC157*DCF!K$10-DCF!K$5*MAX(BC157*DCF!K$10,0)-MAX(BC157-BB157,0)/Inputs!$B$10)*DCF!K$6</f>
        <v>2690.8914020038228</v>
      </c>
      <c r="CK157" s="15">
        <f ca="1">(BD157*DCF!L$10-DCF!L$5*MAX(BD157*DCF!L$10,0)-MAX(BD157-BC157,0)/Inputs!$B$10)*DCF!L$6</f>
        <v>2806.2879942265413</v>
      </c>
      <c r="CL157" s="15">
        <f ca="1">(BE157*DCF!M$10-DCF!M$5*MAX(BE157*DCF!M$10,0)-MAX(BE157-BD157,0)/Inputs!$B$10)*DCF!M$6</f>
        <v>3052.2663523105225</v>
      </c>
      <c r="CM157" s="15">
        <f ca="1">(BF157*DCF!C$28-DCF!C$5*MAX(BF157*DCF!C$28,0)-MAX(BF157-Inputs!$B$13,0)/Inputs!$B$17)*DCF!C$6</f>
        <v>3760.9426485745116</v>
      </c>
      <c r="CN157" s="15">
        <f ca="1">(BG157*DCF!D$28-DCF!D$5*MAX(BG157*DCF!D$28,0)-MAX(BG157-BF157,0)/Inputs!$B$17)*DCF!D$6</f>
        <v>4801.6314687862759</v>
      </c>
      <c r="CO157" s="15">
        <f ca="1">(BH157*DCF!E$28-DCF!E$5*MAX(BH157*DCF!E$28,0)-MAX(BH157-BG157,0)/Inputs!$B$17)*DCF!E$6</f>
        <v>5954.8254818695705</v>
      </c>
      <c r="CP157" s="15">
        <f ca="1">(BI157*DCF!F$28-DCF!F$5*MAX(BI157*DCF!F$28,0)-MAX(BI157-BH157,0)/Inputs!$B$17)*DCF!F$6</f>
        <v>7619.7679034493885</v>
      </c>
      <c r="CQ157" s="15">
        <f ca="1">(BJ157*DCF!G$28-DCF!G$5*MAX(BJ157*DCF!G$28,0)-MAX(BJ157-BI157,0)/Inputs!$B$17)*DCF!G$6</f>
        <v>8788.9412096736287</v>
      </c>
      <c r="CR157" s="15">
        <f ca="1">(BK157*DCF!H$28-DCF!H$5*MAX(BK157*DCF!H$28,0)-MAX(BK157-BJ157,0)/Inputs!$B$17)*DCF!H$6</f>
        <v>9643.1848138499427</v>
      </c>
      <c r="CS157" s="15">
        <f ca="1">(BL157*DCF!I$28-DCF!I$5*MAX(BL157*DCF!I$28,0)-MAX(BL157-BK157,0)/Inputs!$B$17)*DCF!I$6</f>
        <v>10965.555001506302</v>
      </c>
      <c r="CT157" s="15">
        <f ca="1">(BM157*DCF!J$28-DCF!J$5*MAX(BM157*DCF!J$28,0)-MAX(BM157-BL157,0)/Inputs!$B$17)*DCF!J$6</f>
        <v>11865.433526374911</v>
      </c>
      <c r="CU157" s="15">
        <f ca="1">(BN157*DCF!K$28-DCF!K$5*MAX(BN157*DCF!K$28,0)-MAX(BN157-BM157,0)/Inputs!$B$17)*DCF!K$6</f>
        <v>12467.66641534968</v>
      </c>
      <c r="CV157" s="15">
        <f ca="1">(BO157*DCF!L$28-DCF!L$5*MAX(BO157*DCF!L$28,0)-MAX(BO157-BN157,0)/Inputs!$B$17)*DCF!L$6</f>
        <v>12332.360259222991</v>
      </c>
      <c r="CW157" s="15">
        <f ca="1">(BP157*DCF!M$28-DCF!M$5*MAX(BP157*DCF!M$28,0)-MAX(BP157-BO157,0)/Inputs!$B$17)*DCF!M$6</f>
        <v>13445.507793247512</v>
      </c>
      <c r="CX157" s="15">
        <f ca="1">(BQ157*DCF!C$46-DCF!C$5*MAX(BQ157*DCF!C$46,0)-MAX(BQ157-Inputs!$B$20,0)/Inputs!$B$24)*DCF!C$6</f>
        <v>-1831.4040238776461</v>
      </c>
      <c r="CY157" s="15">
        <f ca="1">(BR157*DCF!D$46-DCF!D$5*MAX(BR157*DCF!D$46,0)-MAX(BR157-BQ157,0)/Inputs!$B$24)*DCF!D$6</f>
        <v>-4664.5443806188905</v>
      </c>
      <c r="CZ157" s="15">
        <f ca="1">(BS157*DCF!E$46-DCF!E$5*MAX(BS157*DCF!E$46,0)-MAX(BS157-BR157,0)/Inputs!$B$24)*DCF!E$6</f>
        <v>-5154.7056616103509</v>
      </c>
      <c r="DA157" s="15">
        <f ca="1">(BT157*DCF!F$46-DCF!F$5*MAX(BT157*DCF!F$46,0)-MAX(BT157-BS157,0)/Inputs!$B$24)*DCF!F$6</f>
        <v>-11267.749561054461</v>
      </c>
      <c r="DB157" s="15">
        <f ca="1">(BU157*DCF!G$46-DCF!G$5*MAX(BU157*DCF!G$46,0)-MAX(BU157-BT157,0)/Inputs!$B$24)*DCF!G$6</f>
        <v>-5374.0500646013961</v>
      </c>
      <c r="DC157" s="15">
        <f ca="1">(BV157*DCF!H$46-DCF!H$5*MAX(BV157*DCF!H$46,0)-MAX(BV157-BU157,0)/Inputs!$B$24)*DCF!H$6</f>
        <v>-12697.756446620218</v>
      </c>
      <c r="DD157" s="15">
        <f ca="1">(BW157*DCF!I$46-DCF!I$5*MAX(BW157*DCF!I$46,0)-MAX(BW157-BV157,0)/Inputs!$B$24)*DCF!I$6</f>
        <v>1341.8292185052223</v>
      </c>
      <c r="DE157" s="15">
        <f ca="1">(BX157*DCF!J$46-DCF!J$5*MAX(BX157*DCF!J$46,0)-MAX(BX157-BW157,0)/Inputs!$B$24)*DCF!J$6</f>
        <v>-165.8061912547571</v>
      </c>
      <c r="DF157" s="15">
        <f ca="1">(BY157*DCF!K$46-DCF!K$5*MAX(BY157*DCF!K$46,0)-MAX(BY157-BX157,0)/Inputs!$B$24)*DCF!K$6</f>
        <v>-13951.687604472452</v>
      </c>
      <c r="DG157" s="15">
        <f ca="1">(BZ157*DCF!L$46-DCF!L$5*MAX(BZ157*DCF!L$46,0)-MAX(BZ157-BY157,0)/Inputs!$B$24)*DCF!L$6</f>
        <v>14978.683742529816</v>
      </c>
      <c r="DH157" s="15">
        <f ca="1">(CA157*DCF!M$46-DCF!M$5*MAX(CA157*DCF!M$46,0)-MAX(CA157-BZ157,0)/Inputs!$B$24)*DCF!M$6</f>
        <v>-6270.5437822534113</v>
      </c>
      <c r="DI157" s="15">
        <f ca="1">SUM(CB157:CL157)+BE157*DCF!M$10*(1+Inputs!$B$30)*(1-Inputs!$B$33)*(1-Inputs!$B$30/Inputs!$B$31)/(Inputs!$B$29-Inputs!$B$30)*DCF!M$6</f>
        <v>98361.263236267579</v>
      </c>
      <c r="DJ157" s="15">
        <f ca="1">SUM(CM157:CW157)+BP157*DCF!M$28*(1+Inputs!$B$30)*(1-Inputs!$B$33)*(1-Inputs!$B$30/Inputs!$B$31)/(Inputs!$B$29-Inputs!$B$30)*DCF!M$6</f>
        <v>394735.64502486115</v>
      </c>
      <c r="DK157" s="15">
        <f ca="1">SUM(CX157:DH157)+CA157*DCF!M$46*(1+Inputs!$B$30)*(1-Inputs!$B$33)*(1-Inputs!$B$30/Inputs!$B$31)/(Inputs!$B$29-Inputs!$B$30)*DCF!M$6</f>
        <v>565184.47704806679</v>
      </c>
      <c r="DM157" s="15">
        <f ca="1">DI157+DJ157+DK157+Inputs!$B$34+Inputs!$B$36-Inputs!$B$35</f>
        <v>1135132.3853091956</v>
      </c>
    </row>
    <row r="158" spans="1:117" x14ac:dyDescent="0.75">
      <c r="A158" s="11">
        <v>145</v>
      </c>
      <c r="C158" s="24">
        <f t="shared" ca="1" si="104"/>
        <v>0.58966509230520148</v>
      </c>
      <c r="D158" s="24">
        <f t="shared" ca="1" si="104"/>
        <v>0.66534880853632872</v>
      </c>
      <c r="E158" s="24">
        <f t="shared" ca="1" si="104"/>
        <v>-0.8989115025642137</v>
      </c>
      <c r="F158" s="24">
        <f t="shared" ca="1" si="104"/>
        <v>-5.1504189212889948E-2</v>
      </c>
      <c r="G158" s="24">
        <f t="shared" ca="1" si="104"/>
        <v>0.85407685098934649</v>
      </c>
      <c r="H158" s="24">
        <f t="shared" ca="1" si="104"/>
        <v>-0.31931306795544417</v>
      </c>
      <c r="I158" s="24">
        <f t="shared" ca="1" si="104"/>
        <v>3.4581734274102369E-2</v>
      </c>
      <c r="J158" s="24">
        <f t="shared" ca="1" si="104"/>
        <v>-0.77909461624793641</v>
      </c>
      <c r="K158" s="24">
        <f t="shared" ca="1" si="104"/>
        <v>-0.48664612533435914</v>
      </c>
      <c r="L158" s="24">
        <f t="shared" ca="1" si="104"/>
        <v>3.8241987896830427E-2</v>
      </c>
      <c r="M158" s="24">
        <f t="shared" ca="1" si="104"/>
        <v>2.0365815097138467</v>
      </c>
      <c r="N158" s="24">
        <f ca="1">SQRT(Inputs!$B$38)*C158+SQRT(1-Inputs!$B$38)*_xlfn.NORM.S.INV(RAND())</f>
        <v>-0.44289758981957944</v>
      </c>
      <c r="O158" s="24">
        <f ca="1">SQRT(Inputs!$B$38)*D158+SQRT(1-Inputs!$B$38)*_xlfn.NORM.S.INV(RAND())</f>
        <v>0.41337063448420536</v>
      </c>
      <c r="P158" s="24">
        <f ca="1">SQRT(Inputs!$B$38)*E158+SQRT(1-Inputs!$B$38)*_xlfn.NORM.S.INV(RAND())</f>
        <v>1.7824517784067073E-2</v>
      </c>
      <c r="Q158" s="24">
        <f ca="1">SQRT(Inputs!$B$38)*F158+SQRT(1-Inputs!$B$38)*_xlfn.NORM.S.INV(RAND())</f>
        <v>-0.47076926724625229</v>
      </c>
      <c r="R158" s="24">
        <f ca="1">SQRT(Inputs!$B$38)*G158+SQRT(1-Inputs!$B$38)*_xlfn.NORM.S.INV(RAND())</f>
        <v>-0.55549243797996251</v>
      </c>
      <c r="S158" s="24">
        <f ca="1">SQRT(Inputs!$B$38)*H158+SQRT(1-Inputs!$B$38)*_xlfn.NORM.S.INV(RAND())</f>
        <v>-0.38735852436086976</v>
      </c>
      <c r="T158" s="24">
        <f ca="1">SQRT(Inputs!$B$38)*I158+SQRT(1-Inputs!$B$38)*_xlfn.NORM.S.INV(RAND())</f>
        <v>1.6778670310999055</v>
      </c>
      <c r="U158" s="24">
        <f ca="1">SQRT(Inputs!$B$38)*J158+SQRT(1-Inputs!$B$38)*_xlfn.NORM.S.INV(RAND())</f>
        <v>1.028297039279344</v>
      </c>
      <c r="V158" s="24">
        <f ca="1">SQRT(Inputs!$B$38)*K158+SQRT(1-Inputs!$B$38)*_xlfn.NORM.S.INV(RAND())</f>
        <v>-1.4542622629285094</v>
      </c>
      <c r="W158" s="24">
        <f ca="1">SQRT(Inputs!$B$38)*L158+SQRT(1-Inputs!$B$38)*_xlfn.NORM.S.INV(RAND())</f>
        <v>-0.4271333369554311</v>
      </c>
      <c r="X158" s="24">
        <f ca="1">SQRT(Inputs!$B$38)*M158+SQRT(1-Inputs!$B$38)*_xlfn.NORM.S.INV(RAND())</f>
        <v>0.26893341562018414</v>
      </c>
      <c r="Y158" s="24">
        <f ca="1">SQRT(Inputs!$B$38)*C158+SQRT(1-Inputs!$B$38)*_xlfn.NORM.S.INV(RAND())</f>
        <v>-0.38560520200585963</v>
      </c>
      <c r="Z158" s="24">
        <f ca="1">SQRT(Inputs!$B$38)*D158+SQRT(1-Inputs!$B$38)*_xlfn.NORM.S.INV(RAND())</f>
        <v>0.57098531579231282</v>
      </c>
      <c r="AA158" s="24">
        <f ca="1">SQRT(Inputs!$B$38)*E158+SQRT(1-Inputs!$B$38)*_xlfn.NORM.S.INV(RAND())</f>
        <v>0.20899616020695205</v>
      </c>
      <c r="AB158" s="24">
        <f ca="1">SQRT(Inputs!$B$38)*F158+SQRT(1-Inputs!$B$38)*_xlfn.NORM.S.INV(RAND())</f>
        <v>-0.84894738325788932</v>
      </c>
      <c r="AC158" s="24">
        <f ca="1">SQRT(Inputs!$B$38)*G158+SQRT(1-Inputs!$B$38)*_xlfn.NORM.S.INV(RAND())</f>
        <v>1.390412864089575</v>
      </c>
      <c r="AD158" s="24">
        <f ca="1">SQRT(Inputs!$B$38)*H158+SQRT(1-Inputs!$B$38)*_xlfn.NORM.S.INV(RAND())</f>
        <v>8.1353229949028466E-2</v>
      </c>
      <c r="AE158" s="24">
        <f ca="1">SQRT(Inputs!$B$38)*I158+SQRT(1-Inputs!$B$38)*_xlfn.NORM.S.INV(RAND())</f>
        <v>1.0698781429821314</v>
      </c>
      <c r="AF158" s="24">
        <f ca="1">SQRT(Inputs!$B$38)*J158+SQRT(1-Inputs!$B$38)*_xlfn.NORM.S.INV(RAND())</f>
        <v>-0.51296223888782799</v>
      </c>
      <c r="AG158" s="24">
        <f ca="1">SQRT(Inputs!$B$38)*K158+SQRT(1-Inputs!$B$38)*_xlfn.NORM.S.INV(RAND())</f>
        <v>2.2020199136433605E-2</v>
      </c>
      <c r="AH158" s="24">
        <f ca="1">SQRT(Inputs!$B$38)*L158+SQRT(1-Inputs!$B$38)*_xlfn.NORM.S.INV(RAND())</f>
        <v>9.5571738206862045E-2</v>
      </c>
      <c r="AI158" s="24">
        <f ca="1">SQRT(Inputs!$B$38)*M158+SQRT(1-Inputs!$B$38)*_xlfn.NORM.S.INV(RAND())</f>
        <v>2.1923194718028252</v>
      </c>
      <c r="AJ158" s="24">
        <f ca="1">SQRT(Inputs!$B$38)*C158+SQRT(1-Inputs!$B$38)*_xlfn.NORM.S.INV(RAND())</f>
        <v>-1.2883882517434144</v>
      </c>
      <c r="AK158" s="24">
        <f ca="1">SQRT(Inputs!$B$38)*D158+SQRT(1-Inputs!$B$38)*_xlfn.NORM.S.INV(RAND())</f>
        <v>0.86899958072271521</v>
      </c>
      <c r="AL158" s="24">
        <f ca="1">SQRT(Inputs!$B$38)*E158+SQRT(1-Inputs!$B$38)*_xlfn.NORM.S.INV(RAND())</f>
        <v>-0.84110541237201897</v>
      </c>
      <c r="AM158" s="24">
        <f ca="1">SQRT(Inputs!$B$38)*F158+SQRT(1-Inputs!$B$38)*_xlfn.NORM.S.INV(RAND())</f>
        <v>-0.18445351125934875</v>
      </c>
      <c r="AN158" s="24">
        <f ca="1">SQRT(Inputs!$B$38)*G158+SQRT(1-Inputs!$B$38)*_xlfn.NORM.S.INV(RAND())</f>
        <v>-0.77570349288372442</v>
      </c>
      <c r="AO158" s="24">
        <f ca="1">SQRT(Inputs!$B$38)*H158+SQRT(1-Inputs!$B$38)*_xlfn.NORM.S.INV(RAND())</f>
        <v>0.85083238670111383</v>
      </c>
      <c r="AP158" s="24">
        <f ca="1">SQRT(Inputs!$B$38)*I158+SQRT(1-Inputs!$B$38)*_xlfn.NORM.S.INV(RAND())</f>
        <v>-1.2887831001766017</v>
      </c>
      <c r="AQ158" s="24">
        <f ca="1">SQRT(Inputs!$B$38)*J158+SQRT(1-Inputs!$B$38)*_xlfn.NORM.S.INV(RAND())</f>
        <v>-0.38068063127487994</v>
      </c>
      <c r="AR158" s="24">
        <f ca="1">SQRT(Inputs!$B$38)*K158+SQRT(1-Inputs!$B$38)*_xlfn.NORM.S.INV(RAND())</f>
        <v>-3.9238724799928293E-2</v>
      </c>
      <c r="AS158" s="24">
        <f ca="1">SQRT(Inputs!$B$38)*L158+SQRT(1-Inputs!$B$38)*_xlfn.NORM.S.INV(RAND())</f>
        <v>0.98108828858073693</v>
      </c>
      <c r="AT158" s="24">
        <f ca="1">SQRT(Inputs!$B$38)*M158+SQRT(1-Inputs!$B$38)*_xlfn.NORM.S.INV(RAND())</f>
        <v>0.10624435606637772</v>
      </c>
      <c r="AU158" s="15">
        <f ca="1">Inputs!$B$6*EXP($B$8-0.5*C$5^2+C$5*N158)</f>
        <v>4618.9339988737129</v>
      </c>
      <c r="AV158" s="15">
        <f t="shared" ca="1" si="73"/>
        <v>5974.6501105809375</v>
      </c>
      <c r="AW158" s="15">
        <f t="shared" ca="1" si="74"/>
        <v>7302.5627765111039</v>
      </c>
      <c r="AX158" s="15">
        <f t="shared" ca="1" si="75"/>
        <v>8406.445697108391</v>
      </c>
      <c r="AY158" s="15">
        <f t="shared" ca="1" si="76"/>
        <v>9628.2001862939742</v>
      </c>
      <c r="AZ158" s="15">
        <f t="shared" ca="1" si="77"/>
        <v>11283.816814410087</v>
      </c>
      <c r="BA158" s="15">
        <f t="shared" ca="1" si="78"/>
        <v>16459.286947899229</v>
      </c>
      <c r="BB158" s="15">
        <f t="shared" ca="1" si="79"/>
        <v>22337.965065796379</v>
      </c>
      <c r="BC158" s="15">
        <f t="shared" ca="1" si="80"/>
        <v>23775.152031702342</v>
      </c>
      <c r="BD158" s="15">
        <f t="shared" ca="1" si="81"/>
        <v>27986.088335598764</v>
      </c>
      <c r="BE158" s="15">
        <f t="shared" ca="1" si="82"/>
        <v>35143.734678161134</v>
      </c>
      <c r="BF158" s="15">
        <f ca="1">Inputs!$B$13*EXP($B$9-0.5*C$6^2+C$6*Y158)</f>
        <v>12813.106745081477</v>
      </c>
      <c r="BG158" s="15">
        <f t="shared" ca="1" si="83"/>
        <v>17310.442880133214</v>
      </c>
      <c r="BH158" s="15">
        <f t="shared" ca="1" si="84"/>
        <v>21896.172433437598</v>
      </c>
      <c r="BI158" s="15">
        <f t="shared" ca="1" si="85"/>
        <v>23520.899819251888</v>
      </c>
      <c r="BJ158" s="15">
        <f t="shared" ca="1" si="86"/>
        <v>35234.118460650374</v>
      </c>
      <c r="BK158" s="15">
        <f t="shared" ca="1" si="87"/>
        <v>43724.813568172183</v>
      </c>
      <c r="BL158" s="15">
        <f t="shared" ca="1" si="88"/>
        <v>61698.44274087235</v>
      </c>
      <c r="BM158" s="15">
        <f t="shared" ca="1" si="89"/>
        <v>71158.590729269927</v>
      </c>
      <c r="BN158" s="15">
        <f t="shared" ca="1" si="90"/>
        <v>87747.399120650676</v>
      </c>
      <c r="BO158" s="15">
        <f t="shared" ca="1" si="91"/>
        <v>109170.21603671441</v>
      </c>
      <c r="BP158" s="15">
        <f t="shared" ca="1" si="92"/>
        <v>172253.07710971514</v>
      </c>
      <c r="BQ158" s="15">
        <f ca="1">Inputs!$B$20*EXP($B$10-0.5*C$7^2+C$7*AJ158)</f>
        <v>2716.1200181696986</v>
      </c>
      <c r="BR158" s="15">
        <f t="shared" ca="1" si="93"/>
        <v>4856.7175738853593</v>
      </c>
      <c r="BS158" s="15">
        <f t="shared" ca="1" si="94"/>
        <v>5223.4713324441109</v>
      </c>
      <c r="BT158" s="15">
        <f t="shared" ca="1" si="95"/>
        <v>6861.8359159299107</v>
      </c>
      <c r="BU158" s="15">
        <f t="shared" ca="1" si="96"/>
        <v>7882.250898516535</v>
      </c>
      <c r="BV158" s="15">
        <f t="shared" ca="1" si="97"/>
        <v>13283.665825728116</v>
      </c>
      <c r="BW158" s="15">
        <f t="shared" ca="1" si="98"/>
        <v>14111.323100560698</v>
      </c>
      <c r="BX158" s="15">
        <f t="shared" ca="1" si="99"/>
        <v>18286.736685672298</v>
      </c>
      <c r="BY158" s="15">
        <f t="shared" ca="1" si="100"/>
        <v>25431.184658712886</v>
      </c>
      <c r="BZ158" s="15">
        <f t="shared" ca="1" si="101"/>
        <v>42736.185015514719</v>
      </c>
      <c r="CA158" s="15">
        <f t="shared" ca="1" si="102"/>
        <v>61175.510650261596</v>
      </c>
      <c r="CB158" s="15">
        <f ca="1">(AU158*DCF!C$10-DCF!C$5*MAX(AU158*DCF!C$10,0)-MAX(AU158-Inputs!$B$6,0)/Inputs!$B$10)*DCF!C$6</f>
        <v>1045.522132435754</v>
      </c>
      <c r="CC158" s="15">
        <f ca="1">(AV158*DCF!D$10-DCF!D$5*MAX(AV158*DCF!D$10,0)-MAX(AV158-AU158,0)/Inputs!$B$10)*DCF!D$6</f>
        <v>1125.7245952996718</v>
      </c>
      <c r="CD158" s="15">
        <f ca="1">(AW158*DCF!E$10-DCF!E$5*MAX(AW158*DCF!E$10,0)-MAX(AW158-AV158,0)/Inputs!$B$10)*DCF!E$6</f>
        <v>1386.9445746223157</v>
      </c>
      <c r="CE158" s="15">
        <f ca="1">(AX158*DCF!F$10-DCF!F$5*MAX(AX158*DCF!F$10,0)-MAX(AX158-AW158,0)/Inputs!$B$10)*DCF!F$6</f>
        <v>1605.4230311583192</v>
      </c>
      <c r="CF158" s="15">
        <f ca="1">(AY158*DCF!G$10-DCF!G$5*MAX(AY158*DCF!G$10,0)-MAX(AY158-AX158,0)/Inputs!$B$10)*DCF!G$6</f>
        <v>1748.9505811212355</v>
      </c>
      <c r="CG158" s="15">
        <f ca="1">(AZ158*DCF!H$10-DCF!H$5*MAX(AZ158*DCF!H$10,0)-MAX(AZ158-AY158,0)/Inputs!$B$10)*DCF!H$6</f>
        <v>1896.7767150210552</v>
      </c>
      <c r="CH158" s="15">
        <f ca="1">(BA158*DCF!I$10-DCF!I$5*MAX(BA158*DCF!I$10,0)-MAX(BA158-AZ158,0)/Inputs!$B$10)*DCF!I$6</f>
        <v>2157.5528547906429</v>
      </c>
      <c r="CI158" s="15">
        <f ca="1">(BB158*DCF!J$10-DCF!J$5*MAX(BB158*DCF!J$10,0)-MAX(BB158-BA158,0)/Inputs!$B$10)*DCF!J$6</f>
        <v>2942.4298406872149</v>
      </c>
      <c r="CJ158" s="15">
        <f ca="1">(BC158*DCF!K$10-DCF!K$5*MAX(BC158*DCF!K$10,0)-MAX(BC158-BB158,0)/Inputs!$B$10)*DCF!K$6</f>
        <v>3626.2333487457972</v>
      </c>
      <c r="CK158" s="15">
        <f ca="1">(BD158*DCF!L$10-DCF!L$5*MAX(BD158*DCF!L$10,0)-MAX(BD158-BC158,0)/Inputs!$B$10)*DCF!L$6</f>
        <v>3676.2920584535418</v>
      </c>
      <c r="CL158" s="15">
        <f ca="1">(BE158*DCF!M$10-DCF!M$5*MAX(BE158*DCF!M$10,0)-MAX(BE158-BD158,0)/Inputs!$B$10)*DCF!M$6</f>
        <v>4104.1781793828832</v>
      </c>
      <c r="CM158" s="15">
        <f ca="1">(BF158*DCF!C$28-DCF!C$5*MAX(BF158*DCF!C$28,0)-MAX(BF158-Inputs!$B$13,0)/Inputs!$B$17)*DCF!C$6</f>
        <v>3581.1212421194996</v>
      </c>
      <c r="CN158" s="15">
        <f ca="1">(BG158*DCF!D$28-DCF!D$5*MAX(BG158*DCF!D$28,0)-MAX(BG158-BF158,0)/Inputs!$B$17)*DCF!D$6</f>
        <v>4138.8366741977316</v>
      </c>
      <c r="CO158" s="15">
        <f ca="1">(BH158*DCF!E$28-DCF!E$5*MAX(BH158*DCF!E$28,0)-MAX(BH158-BG158,0)/Inputs!$B$17)*DCF!E$6</f>
        <v>5297.6017527181839</v>
      </c>
      <c r="CP158" s="15">
        <f ca="1">(BI158*DCF!F$28-DCF!F$5*MAX(BI158*DCF!F$28,0)-MAX(BI158-BH158,0)/Inputs!$B$17)*DCF!F$6</f>
        <v>6089.4974387765442</v>
      </c>
      <c r="CQ158" s="15">
        <f ca="1">(BJ158*DCF!G$28-DCF!G$5*MAX(BJ158*DCF!G$28,0)-MAX(BJ158-BI158,0)/Inputs!$B$17)*DCF!G$6</f>
        <v>7171.7116920903272</v>
      </c>
      <c r="CR158" s="15">
        <f ca="1">(BK158*DCF!H$28-DCF!H$5*MAX(BK158*DCF!H$28,0)-MAX(BK158-BJ158,0)/Inputs!$B$17)*DCF!H$6</f>
        <v>9494.4130587368963</v>
      </c>
      <c r="CS158" s="15">
        <f ca="1">(BL158*DCF!I$28-DCF!I$5*MAX(BL158*DCF!I$28,0)-MAX(BL158-BK158,0)/Inputs!$B$17)*DCF!I$6</f>
        <v>11928.809386803145</v>
      </c>
      <c r="CT158" s="15">
        <f ca="1">(BM158*DCF!J$28-DCF!J$5*MAX(BM158*DCF!J$28,0)-MAX(BM158-BL158,0)/Inputs!$B$17)*DCF!J$6</f>
        <v>14619.934719398501</v>
      </c>
      <c r="CU158" s="15">
        <f ca="1">(BN158*DCF!K$28-DCF!K$5*MAX(BN158*DCF!K$28,0)-MAX(BN158-BM158,0)/Inputs!$B$17)*DCF!K$6</f>
        <v>16498.871367497883</v>
      </c>
      <c r="CV158" s="15">
        <f ca="1">(BO158*DCF!L$28-DCF!L$5*MAX(BO158*DCF!L$28,0)-MAX(BO158-BN158,0)/Inputs!$B$17)*DCF!L$6</f>
        <v>19357.722112065221</v>
      </c>
      <c r="CW158" s="15">
        <f ca="1">(BP158*DCF!M$28-DCF!M$5*MAX(BP158*DCF!M$28,0)-MAX(BP158-BO158,0)/Inputs!$B$17)*DCF!M$6</f>
        <v>25815.584580023711</v>
      </c>
      <c r="CX158" s="15">
        <f ca="1">(BQ158*DCF!C$46-DCF!C$5*MAX(BQ158*DCF!C$46,0)-MAX(BQ158-Inputs!$B$20,0)/Inputs!$B$24)*DCF!C$6</f>
        <v>-627.27944992371795</v>
      </c>
      <c r="CY158" s="15">
        <f ca="1">(BR158*DCF!D$46-DCF!D$5*MAX(BR158*DCF!D$46,0)-MAX(BR158-BQ158,0)/Inputs!$B$24)*DCF!D$6</f>
        <v>-1742.303638195224</v>
      </c>
      <c r="CZ158" s="15">
        <f ca="1">(BS158*DCF!E$46-DCF!E$5*MAX(BS158*DCF!E$46,0)-MAX(BS158-BR158,0)/Inputs!$B$24)*DCF!E$6</f>
        <v>-762.24881486002994</v>
      </c>
      <c r="DA158" s="15">
        <f ca="1">(BT158*DCF!F$46-DCF!F$5*MAX(BT158*DCF!F$46,0)-MAX(BT158-BS158,0)/Inputs!$B$24)*DCF!F$6</f>
        <v>-1096.302612736675</v>
      </c>
      <c r="DB158" s="15">
        <f ca="1">(BU158*DCF!G$46-DCF!G$5*MAX(BU158*DCF!G$46,0)-MAX(BU158-BT158,0)/Inputs!$B$24)*DCF!G$6</f>
        <v>-608.39078600367236</v>
      </c>
      <c r="DC158" s="15">
        <f ca="1">(BV158*DCF!H$46-DCF!H$5*MAX(BV158*DCF!H$46,0)-MAX(BV158-BU158,0)/Inputs!$B$24)*DCF!H$6</f>
        <v>-1678.4565936126537</v>
      </c>
      <c r="DD158" s="15">
        <f ca="1">(BW158*DCF!I$46-DCF!I$5*MAX(BW158*DCF!I$46,0)-MAX(BW158-BV158,0)/Inputs!$B$24)*DCF!I$6</f>
        <v>88.318090930577384</v>
      </c>
      <c r="DE158" s="15">
        <f ca="1">(BX158*DCF!J$46-DCF!J$5*MAX(BX158*DCF!J$46,0)-MAX(BX158-BW158,0)/Inputs!$B$24)*DCF!J$6</f>
        <v>-340.17344594230502</v>
      </c>
      <c r="DF158" s="15">
        <f ca="1">(BY158*DCF!K$46-DCF!K$5*MAX(BY158*DCF!K$46,0)-MAX(BY158-BX158,0)/Inputs!$B$24)*DCF!K$6</f>
        <v>-297.48538310115151</v>
      </c>
      <c r="DG158" s="15">
        <f ca="1">(BZ158*DCF!L$46-DCF!L$5*MAX(BZ158*DCF!L$46,0)-MAX(BZ158-BY158,0)/Inputs!$B$24)*DCF!L$6</f>
        <v>-962.02416439033607</v>
      </c>
      <c r="DH158" s="15">
        <f ca="1">(CA158*DCF!M$46-DCF!M$5*MAX(CA158*DCF!M$46,0)-MAX(CA158-BZ158,0)/Inputs!$B$24)*DCF!M$6</f>
        <v>941.06456697990961</v>
      </c>
      <c r="DI158" s="15">
        <f ca="1">SUM(CB158:CL158)+BE158*DCF!M$10*(1+Inputs!$B$30)*(1-Inputs!$B$33)*(1-Inputs!$B$30/Inputs!$B$31)/(Inputs!$B$29-Inputs!$B$30)*DCF!M$6</f>
        <v>123121.5062488211</v>
      </c>
      <c r="DJ158" s="15">
        <f ca="1">SUM(CM158:CW158)+BP158*DCF!M$28*(1+Inputs!$B$30)*(1-Inputs!$B$33)*(1-Inputs!$B$30/Inputs!$B$31)/(Inputs!$B$29-Inputs!$B$30)*DCF!M$6</f>
        <v>763170.89256772352</v>
      </c>
      <c r="DK158" s="15">
        <f ca="1">SUM(CX158:DH158)+CA158*DCF!M$46*(1+Inputs!$B$30)*(1-Inputs!$B$33)*(1-Inputs!$B$30/Inputs!$B$31)/(Inputs!$B$29-Inputs!$B$30)*DCF!M$6</f>
        <v>87499.303936955097</v>
      </c>
      <c r="DM158" s="15">
        <f ca="1">DI158+DJ158+DK158+Inputs!$B$34+Inputs!$B$36-Inputs!$B$35</f>
        <v>1050642.7027534996</v>
      </c>
    </row>
    <row r="159" spans="1:117" x14ac:dyDescent="0.75">
      <c r="A159" s="11">
        <v>146</v>
      </c>
      <c r="C159" s="24">
        <f t="shared" ca="1" si="104"/>
        <v>-1.546968808945981</v>
      </c>
      <c r="D159" s="24">
        <f t="shared" ca="1" si="104"/>
        <v>0.29783311559248715</v>
      </c>
      <c r="E159" s="24">
        <f t="shared" ca="1" si="104"/>
        <v>-1.0470421738027798</v>
      </c>
      <c r="F159" s="24">
        <f t="shared" ca="1" si="104"/>
        <v>-0.48247886019946867</v>
      </c>
      <c r="G159" s="24">
        <f t="shared" ca="1" si="104"/>
        <v>-3.1479897619481902E-3</v>
      </c>
      <c r="H159" s="24">
        <f t="shared" ca="1" si="104"/>
        <v>0.32135355939586124</v>
      </c>
      <c r="I159" s="24">
        <f t="shared" ca="1" si="104"/>
        <v>-2.3273192812752073</v>
      </c>
      <c r="J159" s="24">
        <f t="shared" ca="1" si="104"/>
        <v>0.19752437101865133</v>
      </c>
      <c r="K159" s="24">
        <f t="shared" ca="1" si="104"/>
        <v>1.3372184343744942</v>
      </c>
      <c r="L159" s="24">
        <f t="shared" ca="1" si="104"/>
        <v>0.72427457128499906</v>
      </c>
      <c r="M159" s="24">
        <f t="shared" ca="1" si="104"/>
        <v>1.9978200148121874</v>
      </c>
      <c r="N159" s="24">
        <f ca="1">SQRT(Inputs!$B$38)*C159+SQRT(1-Inputs!$B$38)*_xlfn.NORM.S.INV(RAND())</f>
        <v>0.90653254204385925</v>
      </c>
      <c r="O159" s="24">
        <f ca="1">SQRT(Inputs!$B$38)*D159+SQRT(1-Inputs!$B$38)*_xlfn.NORM.S.INV(RAND())</f>
        <v>-8.0898414473127289E-3</v>
      </c>
      <c r="P159" s="24">
        <f ca="1">SQRT(Inputs!$B$38)*E159+SQRT(1-Inputs!$B$38)*_xlfn.NORM.S.INV(RAND())</f>
        <v>-1.362218076068479</v>
      </c>
      <c r="Q159" s="24">
        <f ca="1">SQRT(Inputs!$B$38)*F159+SQRT(1-Inputs!$B$38)*_xlfn.NORM.S.INV(RAND())</f>
        <v>-1.0681424119367022</v>
      </c>
      <c r="R159" s="24">
        <f ca="1">SQRT(Inputs!$B$38)*G159+SQRT(1-Inputs!$B$38)*_xlfn.NORM.S.INV(RAND())</f>
        <v>-8.7637102966291375E-2</v>
      </c>
      <c r="S159" s="24">
        <f ca="1">SQRT(Inputs!$B$38)*H159+SQRT(1-Inputs!$B$38)*_xlfn.NORM.S.INV(RAND())</f>
        <v>-0.73185132521952379</v>
      </c>
      <c r="T159" s="24">
        <f ca="1">SQRT(Inputs!$B$38)*I159+SQRT(1-Inputs!$B$38)*_xlfn.NORM.S.INV(RAND())</f>
        <v>0.36380813097455023</v>
      </c>
      <c r="U159" s="24">
        <f ca="1">SQRT(Inputs!$B$38)*J159+SQRT(1-Inputs!$B$38)*_xlfn.NORM.S.INV(RAND())</f>
        <v>-0.87221750666747133</v>
      </c>
      <c r="V159" s="24">
        <f ca="1">SQRT(Inputs!$B$38)*K159+SQRT(1-Inputs!$B$38)*_xlfn.NORM.S.INV(RAND())</f>
        <v>1.359060807925357</v>
      </c>
      <c r="W159" s="24">
        <f ca="1">SQRT(Inputs!$B$38)*L159+SQRT(1-Inputs!$B$38)*_xlfn.NORM.S.INV(RAND())</f>
        <v>1.6227911679747968</v>
      </c>
      <c r="X159" s="24">
        <f ca="1">SQRT(Inputs!$B$38)*M159+SQRT(1-Inputs!$B$38)*_xlfn.NORM.S.INV(RAND())</f>
        <v>-5.1003017561782382E-2</v>
      </c>
      <c r="Y159" s="24">
        <f ca="1">SQRT(Inputs!$B$38)*C159+SQRT(1-Inputs!$B$38)*_xlfn.NORM.S.INV(RAND())</f>
        <v>-2.3800215655159946</v>
      </c>
      <c r="Z159" s="24">
        <f ca="1">SQRT(Inputs!$B$38)*D159+SQRT(1-Inputs!$B$38)*_xlfn.NORM.S.INV(RAND())</f>
        <v>2.1000925538345658</v>
      </c>
      <c r="AA159" s="24">
        <f ca="1">SQRT(Inputs!$B$38)*E159+SQRT(1-Inputs!$B$38)*_xlfn.NORM.S.INV(RAND())</f>
        <v>-0.41318856456444025</v>
      </c>
      <c r="AB159" s="24">
        <f ca="1">SQRT(Inputs!$B$38)*F159+SQRT(1-Inputs!$B$38)*_xlfn.NORM.S.INV(RAND())</f>
        <v>-5.0098750225731792E-2</v>
      </c>
      <c r="AC159" s="24">
        <f ca="1">SQRT(Inputs!$B$38)*G159+SQRT(1-Inputs!$B$38)*_xlfn.NORM.S.INV(RAND())</f>
        <v>3.8296852143899766E-2</v>
      </c>
      <c r="AD159" s="24">
        <f ca="1">SQRT(Inputs!$B$38)*H159+SQRT(1-Inputs!$B$38)*_xlfn.NORM.S.INV(RAND())</f>
        <v>0.53387703804430253</v>
      </c>
      <c r="AE159" s="24">
        <f ca="1">SQRT(Inputs!$B$38)*I159+SQRT(1-Inputs!$B$38)*_xlfn.NORM.S.INV(RAND())</f>
        <v>-1.5045727085505387</v>
      </c>
      <c r="AF159" s="24">
        <f ca="1">SQRT(Inputs!$B$38)*J159+SQRT(1-Inputs!$B$38)*_xlfn.NORM.S.INV(RAND())</f>
        <v>0.20065429312115229</v>
      </c>
      <c r="AG159" s="24">
        <f ca="1">SQRT(Inputs!$B$38)*K159+SQRT(1-Inputs!$B$38)*_xlfn.NORM.S.INV(RAND())</f>
        <v>0.43047453750370412</v>
      </c>
      <c r="AH159" s="24">
        <f ca="1">SQRT(Inputs!$B$38)*L159+SQRT(1-Inputs!$B$38)*_xlfn.NORM.S.INV(RAND())</f>
        <v>-1.282419077500663</v>
      </c>
      <c r="AI159" s="24">
        <f ca="1">SQRT(Inputs!$B$38)*M159+SQRT(1-Inputs!$B$38)*_xlfn.NORM.S.INV(RAND())</f>
        <v>0.16821257632403375</v>
      </c>
      <c r="AJ159" s="24">
        <f ca="1">SQRT(Inputs!$B$38)*C159+SQRT(1-Inputs!$B$38)*_xlfn.NORM.S.INV(RAND())</f>
        <v>-0.80829652832493404</v>
      </c>
      <c r="AK159" s="24">
        <f ca="1">SQRT(Inputs!$B$38)*D159+SQRT(1-Inputs!$B$38)*_xlfn.NORM.S.INV(RAND())</f>
        <v>2.6459576504674953E-2</v>
      </c>
      <c r="AL159" s="24">
        <f ca="1">SQRT(Inputs!$B$38)*E159+SQRT(1-Inputs!$B$38)*_xlfn.NORM.S.INV(RAND())</f>
        <v>-1.677109104023655</v>
      </c>
      <c r="AM159" s="24">
        <f ca="1">SQRT(Inputs!$B$38)*F159+SQRT(1-Inputs!$B$38)*_xlfn.NORM.S.INV(RAND())</f>
        <v>-1.7963833941805146E-2</v>
      </c>
      <c r="AN159" s="24">
        <f ca="1">SQRT(Inputs!$B$38)*G159+SQRT(1-Inputs!$B$38)*_xlfn.NORM.S.INV(RAND())</f>
        <v>1.3017607084460958</v>
      </c>
      <c r="AO159" s="24">
        <f ca="1">SQRT(Inputs!$B$38)*H159+SQRT(1-Inputs!$B$38)*_xlfn.NORM.S.INV(RAND())</f>
        <v>-0.3014786588705467</v>
      </c>
      <c r="AP159" s="24">
        <f ca="1">SQRT(Inputs!$B$38)*I159+SQRT(1-Inputs!$B$38)*_xlfn.NORM.S.INV(RAND())</f>
        <v>-1.3927986291303764</v>
      </c>
      <c r="AQ159" s="24">
        <f ca="1">SQRT(Inputs!$B$38)*J159+SQRT(1-Inputs!$B$38)*_xlfn.NORM.S.INV(RAND())</f>
        <v>0.82662397443149038</v>
      </c>
      <c r="AR159" s="24">
        <f ca="1">SQRT(Inputs!$B$38)*K159+SQRT(1-Inputs!$B$38)*_xlfn.NORM.S.INV(RAND())</f>
        <v>1.307689386704783</v>
      </c>
      <c r="AS159" s="24">
        <f ca="1">SQRT(Inputs!$B$38)*L159+SQRT(1-Inputs!$B$38)*_xlfn.NORM.S.INV(RAND())</f>
        <v>-0.7793173542783014</v>
      </c>
      <c r="AT159" s="24">
        <f ca="1">SQRT(Inputs!$B$38)*M159+SQRT(1-Inputs!$B$38)*_xlfn.NORM.S.INV(RAND())</f>
        <v>1.5470452046438168</v>
      </c>
      <c r="AU159" s="15">
        <f ca="1">Inputs!$B$6*EXP($B$8-0.5*C$5^2+C$5*N159)</f>
        <v>5746.5538669464859</v>
      </c>
      <c r="AV159" s="15">
        <f t="shared" ca="1" si="73"/>
        <v>6986.598149740591</v>
      </c>
      <c r="AW159" s="15">
        <f t="shared" ca="1" si="74"/>
        <v>7089.0534567835512</v>
      </c>
      <c r="AX159" s="15">
        <f t="shared" ca="1" si="75"/>
        <v>7573.7905487067146</v>
      </c>
      <c r="AY159" s="15">
        <f t="shared" ca="1" si="76"/>
        <v>9161.6939730752038</v>
      </c>
      <c r="AZ159" s="15">
        <f t="shared" ca="1" si="77"/>
        <v>10337.406260691374</v>
      </c>
      <c r="BA159" s="15">
        <f t="shared" ca="1" si="78"/>
        <v>13141.30472140102</v>
      </c>
      <c r="BB159" s="15">
        <f t="shared" ca="1" si="79"/>
        <v>14742.673353887269</v>
      </c>
      <c r="BC159" s="15">
        <f t="shared" ca="1" si="80"/>
        <v>20587.195474906279</v>
      </c>
      <c r="BD159" s="15">
        <f t="shared" ca="1" si="81"/>
        <v>29355.282525892693</v>
      </c>
      <c r="BE159" s="15">
        <f t="shared" ca="1" si="82"/>
        <v>35804.422456303961</v>
      </c>
      <c r="BF159" s="15">
        <f ca="1">Inputs!$B$13*EXP($B$9-0.5*C$6^2+C$6*Y159)</f>
        <v>8628.581937356932</v>
      </c>
      <c r="BG159" s="15">
        <f t="shared" ca="1" si="83"/>
        <v>15360.990146222841</v>
      </c>
      <c r="BH159" s="15">
        <f t="shared" ca="1" si="84"/>
        <v>17525.187687053462</v>
      </c>
      <c r="BI159" s="15">
        <f t="shared" ca="1" si="85"/>
        <v>21288.670683028759</v>
      </c>
      <c r="BJ159" s="15">
        <f t="shared" ca="1" si="86"/>
        <v>26242.994125177003</v>
      </c>
      <c r="BK159" s="15">
        <f t="shared" ca="1" si="87"/>
        <v>34636.499313739994</v>
      </c>
      <c r="BL159" s="15">
        <f t="shared" ca="1" si="88"/>
        <v>35009.647169720731</v>
      </c>
      <c r="BM159" s="15">
        <f t="shared" ca="1" si="89"/>
        <v>44120.603824610444</v>
      </c>
      <c r="BN159" s="15">
        <f t="shared" ca="1" si="90"/>
        <v>57135.493372123383</v>
      </c>
      <c r="BO159" s="15">
        <f t="shared" ca="1" si="91"/>
        <v>60563.572946519438</v>
      </c>
      <c r="BP159" s="15">
        <f t="shared" ca="1" si="92"/>
        <v>75976.654739704289</v>
      </c>
      <c r="BQ159" s="15">
        <f ca="1">Inputs!$B$20*EXP($B$10-0.5*C$7^2+C$7*AJ159)</f>
        <v>3220.3325193692167</v>
      </c>
      <c r="BR159" s="15">
        <f t="shared" ca="1" si="93"/>
        <v>4406.4490994632852</v>
      </c>
      <c r="BS159" s="15">
        <f t="shared" ca="1" si="94"/>
        <v>3727.6046923313947</v>
      </c>
      <c r="BT159" s="15">
        <f t="shared" ca="1" si="95"/>
        <v>5115.3934075351726</v>
      </c>
      <c r="BU159" s="15">
        <f t="shared" ca="1" si="96"/>
        <v>9714.0812631943845</v>
      </c>
      <c r="BV159" s="15">
        <f t="shared" ca="1" si="97"/>
        <v>12627.590412025083</v>
      </c>
      <c r="BW159" s="15">
        <f t="shared" ca="1" si="98"/>
        <v>13122.282144701585</v>
      </c>
      <c r="BX159" s="15">
        <f t="shared" ca="1" si="99"/>
        <v>21661.652819747076</v>
      </c>
      <c r="BY159" s="15">
        <f t="shared" ca="1" si="100"/>
        <v>38979.829901279852</v>
      </c>
      <c r="BZ159" s="15">
        <f t="shared" ca="1" si="101"/>
        <v>47393.830263697622</v>
      </c>
      <c r="CA159" s="15">
        <f t="shared" ca="1" si="102"/>
        <v>87638.857336240297</v>
      </c>
      <c r="CB159" s="15">
        <f ca="1">(AU159*DCF!C$10-DCF!C$5*MAX(AU159*DCF!C$10,0)-MAX(AU159-Inputs!$B$6,0)/Inputs!$B$10)*DCF!C$6</f>
        <v>1037.482001788502</v>
      </c>
      <c r="CC159" s="15">
        <f ca="1">(AV159*DCF!D$10-DCF!D$5*MAX(AV159*DCF!D$10,0)-MAX(AV159-AU159,0)/Inputs!$B$10)*DCF!D$6</f>
        <v>1400.5836222555517</v>
      </c>
      <c r="CD159" s="15">
        <f ca="1">(AW159*DCF!E$10-DCF!E$5*MAX(AW159*DCF!E$10,0)-MAX(AW159-AV159,0)/Inputs!$B$10)*DCF!E$6</f>
        <v>1613.6724169457423</v>
      </c>
      <c r="CE159" s="15">
        <f ca="1">(AX159*DCF!F$10-DCF!F$5*MAX(AX159*DCF!F$10,0)-MAX(AX159-AW159,0)/Inputs!$B$10)*DCF!F$6</f>
        <v>1552.4846357724678</v>
      </c>
      <c r="CF159" s="15">
        <f ca="1">(AY159*DCF!G$10-DCF!G$5*MAX(AY159*DCF!G$10,0)-MAX(AY159-AX159,0)/Inputs!$B$10)*DCF!G$6</f>
        <v>1582.4515587329224</v>
      </c>
      <c r="CG159" s="15">
        <f ca="1">(AZ159*DCF!H$10-DCF!H$5*MAX(AZ159*DCF!H$10,0)-MAX(AZ159-AY159,0)/Inputs!$B$10)*DCF!H$6</f>
        <v>1798.2460462520417</v>
      </c>
      <c r="CH159" s="15">
        <f ca="1">(BA159*DCF!I$10-DCF!I$5*MAX(BA159*DCF!I$10,0)-MAX(BA159-AZ159,0)/Inputs!$B$10)*DCF!I$6</f>
        <v>1940.4993890644466</v>
      </c>
      <c r="CI159" s="15">
        <f ca="1">(BB159*DCF!J$10-DCF!J$5*MAX(BB159*DCF!J$10,0)-MAX(BB159-BA159,0)/Inputs!$B$10)*DCF!J$6</f>
        <v>2287.2159274946935</v>
      </c>
      <c r="CJ159" s="15">
        <f ca="1">(BC159*DCF!K$10-DCF!K$5*MAX(BC159*DCF!K$10,0)-MAX(BC159-BB159,0)/Inputs!$B$10)*DCF!K$6</f>
        <v>2496.0637122287931</v>
      </c>
      <c r="CK159" s="15">
        <f ca="1">(BD159*DCF!L$10-DCF!L$5*MAX(BD159*DCF!L$10,0)-MAX(BD159-BC159,0)/Inputs!$B$10)*DCF!L$6</f>
        <v>3293.4792005981167</v>
      </c>
      <c r="CL159" s="15">
        <f ca="1">(BE159*DCF!M$10-DCF!M$5*MAX(BE159*DCF!M$10,0)-MAX(BE159-BD159,0)/Inputs!$B$10)*DCF!M$6</f>
        <v>4282.048431501963</v>
      </c>
      <c r="CM159" s="15">
        <f ca="1">(BF159*DCF!C$28-DCF!C$5*MAX(BF159*DCF!C$28,0)-MAX(BF159-Inputs!$B$13,0)/Inputs!$B$17)*DCF!C$6</f>
        <v>2633.3866199365816</v>
      </c>
      <c r="CN159" s="15">
        <f ca="1">(BG159*DCF!D$28-DCF!D$5*MAX(BG159*DCF!D$28,0)-MAX(BG159-BF159,0)/Inputs!$B$17)*DCF!D$6</f>
        <v>3087.8345316960099</v>
      </c>
      <c r="CO159" s="15">
        <f ca="1">(BH159*DCF!E$28-DCF!E$5*MAX(BH159*DCF!E$28,0)-MAX(BH159-BG159,0)/Inputs!$B$17)*DCF!E$6</f>
        <v>4536.9116686471571</v>
      </c>
      <c r="CP159" s="15">
        <f ca="1">(BI159*DCF!F$28-DCF!F$5*MAX(BI159*DCF!F$28,0)-MAX(BI159-BH159,0)/Inputs!$B$17)*DCF!F$6</f>
        <v>5094.1117626916448</v>
      </c>
      <c r="CQ159" s="15">
        <f ca="1">(BJ159*DCF!G$28-DCF!G$5*MAX(BJ159*DCF!G$28,0)-MAX(BJ159-BI159,0)/Inputs!$B$17)*DCF!G$6</f>
        <v>5975.6756705700936</v>
      </c>
      <c r="CR159" s="15">
        <f ca="1">(BK159*DCF!H$28-DCF!H$5*MAX(BK159*DCF!H$28,0)-MAX(BK159-BJ159,0)/Inputs!$B$17)*DCF!H$6</f>
        <v>7261.873260626945</v>
      </c>
      <c r="CS159" s="15">
        <f ca="1">(BL159*DCF!I$28-DCF!I$5*MAX(BL159*DCF!I$28,0)-MAX(BL159-BK159,0)/Inputs!$B$17)*DCF!I$6</f>
        <v>8179.0667026758256</v>
      </c>
      <c r="CT159" s="15">
        <f ca="1">(BM159*DCF!J$28-DCF!J$5*MAX(BM159*DCF!J$28,0)-MAX(BM159-BL159,0)/Inputs!$B$17)*DCF!J$6</f>
        <v>8634.5189610717807</v>
      </c>
      <c r="CU159" s="15">
        <f ca="1">(BN159*DCF!K$28-DCF!K$5*MAX(BN159*DCF!K$28,0)-MAX(BN159-BM159,0)/Inputs!$B$17)*DCF!K$6</f>
        <v>10471.907597282934</v>
      </c>
      <c r="CV159" s="15">
        <f ca="1">(BO159*DCF!L$28-DCF!L$5*MAX(BO159*DCF!L$28,0)-MAX(BO159-BN159,0)/Inputs!$B$17)*DCF!L$6</f>
        <v>11695.811104452221</v>
      </c>
      <c r="CW159" s="15">
        <f ca="1">(BP159*DCF!M$28-DCF!M$5*MAX(BP159*DCF!M$28,0)-MAX(BP159-BO159,0)/Inputs!$B$17)*DCF!M$6</f>
        <v>12683.951415046742</v>
      </c>
      <c r="CX159" s="15">
        <f ca="1">(BQ159*DCF!C$46-DCF!C$5*MAX(BQ159*DCF!C$46,0)-MAX(BQ159-Inputs!$B$20,0)/Inputs!$B$24)*DCF!C$6</f>
        <v>-752.65532519807164</v>
      </c>
      <c r="CY159" s="15">
        <f ca="1">(BR159*DCF!D$46-DCF!D$5*MAX(BR159*DCF!D$46,0)-MAX(BR159-BQ159,0)/Inputs!$B$24)*DCF!D$6</f>
        <v>-1258.1842006216398</v>
      </c>
      <c r="CZ159" s="15">
        <f ca="1">(BS159*DCF!E$46-DCF!E$5*MAX(BS159*DCF!E$46,0)-MAX(BS159-BR159,0)/Inputs!$B$24)*DCF!E$6</f>
        <v>-440.79574511489284</v>
      </c>
      <c r="DA159" s="15">
        <f ca="1">(BT159*DCF!F$46-DCF!F$5*MAX(BT159*DCF!F$46,0)-MAX(BT159-BS159,0)/Inputs!$B$24)*DCF!F$6</f>
        <v>-877.87303247458749</v>
      </c>
      <c r="DB159" s="15">
        <f ca="1">(BU159*DCF!G$46-DCF!G$5*MAX(BU159*DCF!G$46,0)-MAX(BU159-BT159,0)/Inputs!$B$24)*DCF!G$6</f>
        <v>-1873.6702366786333</v>
      </c>
      <c r="DC159" s="15">
        <f ca="1">(BV159*DCF!H$46-DCF!H$5*MAX(BV159*DCF!H$46,0)-MAX(BV159-BU159,0)/Inputs!$B$24)*DCF!H$6</f>
        <v>-905.35511663240925</v>
      </c>
      <c r="DD159" s="15">
        <f ca="1">(BW159*DCF!I$46-DCF!I$5*MAX(BW159*DCF!I$46,0)-MAX(BW159-BV159,0)/Inputs!$B$24)*DCF!I$6</f>
        <v>161.057332930104</v>
      </c>
      <c r="DE159" s="15">
        <f ca="1">(BX159*DCF!J$46-DCF!J$5*MAX(BX159*DCF!J$46,0)-MAX(BX159-BW159,0)/Inputs!$B$24)*DCF!J$6</f>
        <v>-1355.8551729114918</v>
      </c>
      <c r="DF159" s="15">
        <f ca="1">(BY159*DCF!K$46-DCF!K$5*MAX(BY159*DCF!K$46,0)-MAX(BY159-BX159,0)/Inputs!$B$24)*DCF!K$6</f>
        <v>-2015.8342067408466</v>
      </c>
      <c r="DG159" s="15">
        <f ca="1">(BZ159*DCF!L$46-DCF!L$5*MAX(BZ159*DCF!L$46,0)-MAX(BZ159-BY159,0)/Inputs!$B$24)*DCF!L$6</f>
        <v>1372.0002940493589</v>
      </c>
      <c r="DH159" s="15">
        <f ca="1">(CA159*DCF!M$46-DCF!M$5*MAX(CA159*DCF!M$46,0)-MAX(CA159-BZ159,0)/Inputs!$B$24)*DCF!M$6</f>
        <v>-1542.9299856115231</v>
      </c>
      <c r="DI159" s="15">
        <f ca="1">SUM(CB159:CL159)+BE159*DCF!M$10*(1+Inputs!$B$30)*(1-Inputs!$B$33)*(1-Inputs!$B$30/Inputs!$B$31)/(Inputs!$B$29-Inputs!$B$30)*DCF!M$6</f>
        <v>122928.40810300078</v>
      </c>
      <c r="DJ159" s="15">
        <f ca="1">SUM(CM159:CW159)+BP159*DCF!M$28*(1+Inputs!$B$30)*(1-Inputs!$B$33)*(1-Inputs!$B$30/Inputs!$B$31)/(Inputs!$B$29-Inputs!$B$30)*DCF!M$6</f>
        <v>362180.429065159</v>
      </c>
      <c r="DK159" s="15">
        <f ca="1">SUM(CX159:DH159)+CA159*DCF!M$46*(1+Inputs!$B$30)*(1-Inputs!$B$33)*(1-Inputs!$B$30/Inputs!$B$31)/(Inputs!$B$29-Inputs!$B$30)*DCF!M$6</f>
        <v>126009.95953314516</v>
      </c>
      <c r="DM159" s="15">
        <f ca="1">DI159+DJ159+DK159+Inputs!$B$34+Inputs!$B$36-Inputs!$B$35</f>
        <v>687969.79670130496</v>
      </c>
    </row>
    <row r="160" spans="1:117" x14ac:dyDescent="0.75">
      <c r="A160" s="11">
        <v>147</v>
      </c>
      <c r="C160" s="24">
        <f t="shared" ca="1" si="104"/>
        <v>-2.0289427633752557</v>
      </c>
      <c r="D160" s="24">
        <f t="shared" ca="1" si="104"/>
        <v>2.7357256145998217E-2</v>
      </c>
      <c r="E160" s="24">
        <f t="shared" ca="1" si="104"/>
        <v>-1.266295062015524</v>
      </c>
      <c r="F160" s="24">
        <f t="shared" ca="1" si="104"/>
        <v>0.43218818053873326</v>
      </c>
      <c r="G160" s="24">
        <f t="shared" ca="1" si="104"/>
        <v>1.6929117866973671</v>
      </c>
      <c r="H160" s="24">
        <f t="shared" ca="1" si="104"/>
        <v>-0.1373485360728374</v>
      </c>
      <c r="I160" s="24">
        <f t="shared" ca="1" si="104"/>
        <v>-0.74040042489546032</v>
      </c>
      <c r="J160" s="24">
        <f t="shared" ca="1" si="104"/>
        <v>-0.74042363256242172</v>
      </c>
      <c r="K160" s="24">
        <f t="shared" ca="1" si="104"/>
        <v>-1.2913953820881052</v>
      </c>
      <c r="L160" s="24">
        <f t="shared" ca="1" si="104"/>
        <v>-1.098646036779543</v>
      </c>
      <c r="M160" s="24">
        <f t="shared" ca="1" si="104"/>
        <v>-0.85997765733988374</v>
      </c>
      <c r="N160" s="24">
        <f ca="1">SQRT(Inputs!$B$38)*C160+SQRT(1-Inputs!$B$38)*_xlfn.NORM.S.INV(RAND())</f>
        <v>-2.8161355511393342</v>
      </c>
      <c r="O160" s="24">
        <f ca="1">SQRT(Inputs!$B$38)*D160+SQRT(1-Inputs!$B$38)*_xlfn.NORM.S.INV(RAND())</f>
        <v>3.4222482191752959E-2</v>
      </c>
      <c r="P160" s="24">
        <f ca="1">SQRT(Inputs!$B$38)*E160+SQRT(1-Inputs!$B$38)*_xlfn.NORM.S.INV(RAND())</f>
        <v>-1.6816047666501719</v>
      </c>
      <c r="Q160" s="24">
        <f ca="1">SQRT(Inputs!$B$38)*F160+SQRT(1-Inputs!$B$38)*_xlfn.NORM.S.INV(RAND())</f>
        <v>1.7305976884286269</v>
      </c>
      <c r="R160" s="24">
        <f ca="1">SQRT(Inputs!$B$38)*G160+SQRT(1-Inputs!$B$38)*_xlfn.NORM.S.INV(RAND())</f>
        <v>-0.2004119328667624</v>
      </c>
      <c r="S160" s="24">
        <f ca="1">SQRT(Inputs!$B$38)*H160+SQRT(1-Inputs!$B$38)*_xlfn.NORM.S.INV(RAND())</f>
        <v>-1.7841565931431922</v>
      </c>
      <c r="T160" s="24">
        <f ca="1">SQRT(Inputs!$B$38)*I160+SQRT(1-Inputs!$B$38)*_xlfn.NORM.S.INV(RAND())</f>
        <v>0.1903239358063169</v>
      </c>
      <c r="U160" s="24">
        <f ca="1">SQRT(Inputs!$B$38)*J160+SQRT(1-Inputs!$B$38)*_xlfn.NORM.S.INV(RAND())</f>
        <v>1.3219808044911736</v>
      </c>
      <c r="V160" s="24">
        <f ca="1">SQRT(Inputs!$B$38)*K160+SQRT(1-Inputs!$B$38)*_xlfn.NORM.S.INV(RAND())</f>
        <v>0.60983925412040396</v>
      </c>
      <c r="W160" s="24">
        <f ca="1">SQRT(Inputs!$B$38)*L160+SQRT(1-Inputs!$B$38)*_xlfn.NORM.S.INV(RAND())</f>
        <v>-4.4433871198627628E-2</v>
      </c>
      <c r="X160" s="24">
        <f ca="1">SQRT(Inputs!$B$38)*M160+SQRT(1-Inputs!$B$38)*_xlfn.NORM.S.INV(RAND())</f>
        <v>-1.2736864526907155</v>
      </c>
      <c r="Y160" s="24">
        <f ca="1">SQRT(Inputs!$B$38)*C160+SQRT(1-Inputs!$B$38)*_xlfn.NORM.S.INV(RAND())</f>
        <v>-0.32999234599364458</v>
      </c>
      <c r="Z160" s="24">
        <f ca="1">SQRT(Inputs!$B$38)*D160+SQRT(1-Inputs!$B$38)*_xlfn.NORM.S.INV(RAND())</f>
        <v>0.81044358858847787</v>
      </c>
      <c r="AA160" s="24">
        <f ca="1">SQRT(Inputs!$B$38)*E160+SQRT(1-Inputs!$B$38)*_xlfn.NORM.S.INV(RAND())</f>
        <v>8.5842821463968599E-2</v>
      </c>
      <c r="AB160" s="24">
        <f ca="1">SQRT(Inputs!$B$38)*F160+SQRT(1-Inputs!$B$38)*_xlfn.NORM.S.INV(RAND())</f>
        <v>1.8051260873915047</v>
      </c>
      <c r="AC160" s="24">
        <f ca="1">SQRT(Inputs!$B$38)*G160+SQRT(1-Inputs!$B$38)*_xlfn.NORM.S.INV(RAND())</f>
        <v>1.6249080429297882</v>
      </c>
      <c r="AD160" s="24">
        <f ca="1">SQRT(Inputs!$B$38)*H160+SQRT(1-Inputs!$B$38)*_xlfn.NORM.S.INV(RAND())</f>
        <v>0.74501189502312593</v>
      </c>
      <c r="AE160" s="24">
        <f ca="1">SQRT(Inputs!$B$38)*I160+SQRT(1-Inputs!$B$38)*_xlfn.NORM.S.INV(RAND())</f>
        <v>0.59710074604968655</v>
      </c>
      <c r="AF160" s="24">
        <f ca="1">SQRT(Inputs!$B$38)*J160+SQRT(1-Inputs!$B$38)*_xlfn.NORM.S.INV(RAND())</f>
        <v>-9.6795482677942857E-2</v>
      </c>
      <c r="AG160" s="24">
        <f ca="1">SQRT(Inputs!$B$38)*K160+SQRT(1-Inputs!$B$38)*_xlfn.NORM.S.INV(RAND())</f>
        <v>-0.13988459306698153</v>
      </c>
      <c r="AH160" s="24">
        <f ca="1">SQRT(Inputs!$B$38)*L160+SQRT(1-Inputs!$B$38)*_xlfn.NORM.S.INV(RAND())</f>
        <v>-1.4028130779109285</v>
      </c>
      <c r="AI160" s="24">
        <f ca="1">SQRT(Inputs!$B$38)*M160+SQRT(1-Inputs!$B$38)*_xlfn.NORM.S.INV(RAND())</f>
        <v>-7.748591855044018E-2</v>
      </c>
      <c r="AJ160" s="24">
        <f ca="1">SQRT(Inputs!$B$38)*C160+SQRT(1-Inputs!$B$38)*_xlfn.NORM.S.INV(RAND())</f>
        <v>-1.8850378829523196</v>
      </c>
      <c r="AK160" s="24">
        <f ca="1">SQRT(Inputs!$B$38)*D160+SQRT(1-Inputs!$B$38)*_xlfn.NORM.S.INV(RAND())</f>
        <v>-0.83952262874709993</v>
      </c>
      <c r="AL160" s="24">
        <f ca="1">SQRT(Inputs!$B$38)*E160+SQRT(1-Inputs!$B$38)*_xlfn.NORM.S.INV(RAND())</f>
        <v>-0.63761891728127973</v>
      </c>
      <c r="AM160" s="24">
        <f ca="1">SQRT(Inputs!$B$38)*F160+SQRT(1-Inputs!$B$38)*_xlfn.NORM.S.INV(RAND())</f>
        <v>0.75843560643237862</v>
      </c>
      <c r="AN160" s="24">
        <f ca="1">SQRT(Inputs!$B$38)*G160+SQRT(1-Inputs!$B$38)*_xlfn.NORM.S.INV(RAND())</f>
        <v>1.5092841022776402</v>
      </c>
      <c r="AO160" s="24">
        <f ca="1">SQRT(Inputs!$B$38)*H160+SQRT(1-Inputs!$B$38)*_xlfn.NORM.S.INV(RAND())</f>
        <v>1.5507264645161121</v>
      </c>
      <c r="AP160" s="24">
        <f ca="1">SQRT(Inputs!$B$38)*I160+SQRT(1-Inputs!$B$38)*_xlfn.NORM.S.INV(RAND())</f>
        <v>-0.56502966205997884</v>
      </c>
      <c r="AQ160" s="24">
        <f ca="1">SQRT(Inputs!$B$38)*J160+SQRT(1-Inputs!$B$38)*_xlfn.NORM.S.INV(RAND())</f>
        <v>1.9270556820902396E-2</v>
      </c>
      <c r="AR160" s="24">
        <f ca="1">SQRT(Inputs!$B$38)*K160+SQRT(1-Inputs!$B$38)*_xlfn.NORM.S.INV(RAND())</f>
        <v>-0.30034332420168419</v>
      </c>
      <c r="AS160" s="24">
        <f ca="1">SQRT(Inputs!$B$38)*L160+SQRT(1-Inputs!$B$38)*_xlfn.NORM.S.INV(RAND())</f>
        <v>-0.33513017557851871</v>
      </c>
      <c r="AT160" s="24">
        <f ca="1">SQRT(Inputs!$B$38)*M160+SQRT(1-Inputs!$B$38)*_xlfn.NORM.S.INV(RAND())</f>
        <v>0.47598040897215133</v>
      </c>
      <c r="AU160" s="15">
        <f ca="1">Inputs!$B$6*EXP($B$8-0.5*C$5^2+C$5*N160)</f>
        <v>3145.5873046630063</v>
      </c>
      <c r="AV160" s="15">
        <f t="shared" ca="1" si="73"/>
        <v>3848.2376763337734</v>
      </c>
      <c r="AW160" s="15">
        <f t="shared" ca="1" si="74"/>
        <v>3740.0317936084161</v>
      </c>
      <c r="AX160" s="15">
        <f t="shared" ca="1" si="75"/>
        <v>5668.3080359882733</v>
      </c>
      <c r="AY160" s="15">
        <f t="shared" ca="1" si="76"/>
        <v>6766.9965292740899</v>
      </c>
      <c r="AZ160" s="15">
        <f t="shared" ca="1" si="77"/>
        <v>6799.9550142738135</v>
      </c>
      <c r="BA160" s="15">
        <f t="shared" ca="1" si="78"/>
        <v>8488.8242390700543</v>
      </c>
      <c r="BB160" s="15">
        <f t="shared" ca="1" si="79"/>
        <v>11864.756930074678</v>
      </c>
      <c r="BC160" s="15">
        <f t="shared" ca="1" si="80"/>
        <v>15412.412574943895</v>
      </c>
      <c r="BD160" s="15">
        <f t="shared" ca="1" si="81"/>
        <v>18803.348505707345</v>
      </c>
      <c r="BE160" s="15">
        <f t="shared" ca="1" si="82"/>
        <v>20517.362454656224</v>
      </c>
      <c r="BF160" s="15">
        <f ca="1">Inputs!$B$13*EXP($B$9-0.5*C$6^2+C$6*Y160)</f>
        <v>12955.154395193122</v>
      </c>
      <c r="BG160" s="15">
        <f t="shared" ca="1" si="83"/>
        <v>18275.156025959172</v>
      </c>
      <c r="BH160" s="15">
        <f t="shared" ca="1" si="84"/>
        <v>22649.064392409342</v>
      </c>
      <c r="BI160" s="15">
        <f t="shared" ca="1" si="85"/>
        <v>36605.908948427284</v>
      </c>
      <c r="BJ160" s="15">
        <f t="shared" ca="1" si="86"/>
        <v>56720.552004443329</v>
      </c>
      <c r="BK160" s="15">
        <f t="shared" ca="1" si="87"/>
        <v>77045.038632460739</v>
      </c>
      <c r="BL160" s="15">
        <f t="shared" ca="1" si="88"/>
        <v>102254.53092927637</v>
      </c>
      <c r="BM160" s="15">
        <f t="shared" ca="1" si="89"/>
        <v>124190.52310296999</v>
      </c>
      <c r="BN160" s="15">
        <f t="shared" ca="1" si="90"/>
        <v>150199.7426430046</v>
      </c>
      <c r="BO160" s="15">
        <f t="shared" ca="1" si="91"/>
        <v>156999.0071127509</v>
      </c>
      <c r="BP160" s="15">
        <f t="shared" ca="1" si="92"/>
        <v>191547.38977339104</v>
      </c>
      <c r="BQ160" s="15">
        <f ca="1">Inputs!$B$20*EXP($B$10-0.5*C$7^2+C$7*AJ160)</f>
        <v>2198.0774740469365</v>
      </c>
      <c r="BR160" s="15">
        <f t="shared" ca="1" si="93"/>
        <v>2284.5041881540578</v>
      </c>
      <c r="BS160" s="15">
        <f t="shared" ca="1" si="94"/>
        <v>2604.889620996938</v>
      </c>
      <c r="BT160" s="15">
        <f t="shared" ca="1" si="95"/>
        <v>4382.2108735406418</v>
      </c>
      <c r="BU160" s="15">
        <f t="shared" ca="1" si="96"/>
        <v>8750.3173632445287</v>
      </c>
      <c r="BV160" s="15">
        <f t="shared" ca="1" si="97"/>
        <v>17265.265863609511</v>
      </c>
      <c r="BW160" s="15">
        <f t="shared" ca="1" si="98"/>
        <v>21377.115493635541</v>
      </c>
      <c r="BX160" s="15">
        <f t="shared" ca="1" si="99"/>
        <v>30015.062547565987</v>
      </c>
      <c r="BY160" s="15">
        <f t="shared" ca="1" si="100"/>
        <v>39707.64400262812</v>
      </c>
      <c r="BZ160" s="15">
        <f t="shared" ca="1" si="101"/>
        <v>52386.45503480301</v>
      </c>
      <c r="CA160" s="15">
        <f t="shared" ca="1" si="102"/>
        <v>80082.025311474237</v>
      </c>
      <c r="CB160" s="15">
        <f ca="1">(AU160*DCF!C$10-DCF!C$5*MAX(AU160*DCF!C$10,0)-MAX(AU160-Inputs!$B$6,0)/Inputs!$B$10)*DCF!C$6</f>
        <v>807.81549413549021</v>
      </c>
      <c r="CC160" s="15">
        <f ca="1">(AV160*DCF!D$10-DCF!D$5*MAX(AV160*DCF!D$10,0)-MAX(AV160-AU160,0)/Inputs!$B$10)*DCF!D$6</f>
        <v>766.65895918657077</v>
      </c>
      <c r="CD160" s="15">
        <f ca="1">(AW160*DCF!E$10-DCF!E$5*MAX(AW160*DCF!E$10,0)-MAX(AW160-AV160,0)/Inputs!$B$10)*DCF!E$6</f>
        <v>863.51380484878393</v>
      </c>
      <c r="CE160" s="15">
        <f ca="1">(AX160*DCF!F$10-DCF!F$5*MAX(AX160*DCF!F$10,0)-MAX(AX160-AW160,0)/Inputs!$B$10)*DCF!F$6</f>
        <v>836.15613230447195</v>
      </c>
      <c r="CF160" s="15">
        <f ca="1">(AY160*DCF!G$10-DCF!G$5*MAX(AY160*DCF!G$10,0)-MAX(AY160-AX160,0)/Inputs!$B$10)*DCF!G$6</f>
        <v>1183.0840243128835</v>
      </c>
      <c r="CG160" s="15">
        <f ca="1">(AZ160*DCF!H$10-DCF!H$5*MAX(AZ160*DCF!H$10,0)-MAX(AZ160-AY160,0)/Inputs!$B$10)*DCF!H$6</f>
        <v>1314.3637736355174</v>
      </c>
      <c r="CH160" s="15">
        <f ca="1">(BA160*DCF!I$10-DCF!I$5*MAX(BA160*DCF!I$10,0)-MAX(BA160-AZ160,0)/Inputs!$B$10)*DCF!I$6</f>
        <v>1273.5647897305305</v>
      </c>
      <c r="CI160" s="15">
        <f ca="1">(BB160*DCF!J$10-DCF!J$5*MAX(BB160*DCF!J$10,0)-MAX(BB160-BA160,0)/Inputs!$B$10)*DCF!J$6</f>
        <v>1524.4528508688393</v>
      </c>
      <c r="CJ160" s="15">
        <f ca="1">(BC160*DCF!K$10-DCF!K$5*MAX(BC160*DCF!K$10,0)-MAX(BC160-BB160,0)/Inputs!$B$10)*DCF!K$6</f>
        <v>1984.5331147557808</v>
      </c>
      <c r="CK160" s="15">
        <f ca="1">(BD160*DCF!L$10-DCF!L$5*MAX(BD160*DCF!L$10,0)-MAX(BD160-BC160,0)/Inputs!$B$10)*DCF!L$6</f>
        <v>2397.3995986345953</v>
      </c>
      <c r="CL160" s="15">
        <f ca="1">(BE160*DCF!M$10-DCF!M$5*MAX(BE160*DCF!M$10,0)-MAX(BE160-BD160,0)/Inputs!$B$10)*DCF!M$6</f>
        <v>2690.507934590998</v>
      </c>
      <c r="CM160" s="15">
        <f ca="1">(BF160*DCF!C$28-DCF!C$5*MAX(BF160*DCF!C$28,0)-MAX(BF160-Inputs!$B$13,0)/Inputs!$B$17)*DCF!C$6</f>
        <v>3591.6677914473539</v>
      </c>
      <c r="CN160" s="15">
        <f ca="1">(BG160*DCF!D$28-DCF!D$5*MAX(BG160*DCF!D$28,0)-MAX(BG160-BF160,0)/Inputs!$B$17)*DCF!D$6</f>
        <v>4247.454676465698</v>
      </c>
      <c r="CO160" s="15">
        <f ca="1">(BH160*DCF!E$28-DCF!E$5*MAX(BH160*DCF!E$28,0)-MAX(BH160-BG160,0)/Inputs!$B$17)*DCF!E$6</f>
        <v>5552.5812020835119</v>
      </c>
      <c r="CP160" s="15">
        <f ca="1">(BI160*DCF!F$28-DCF!F$5*MAX(BI160*DCF!F$28,0)-MAX(BI160-BH160,0)/Inputs!$B$17)*DCF!F$6</f>
        <v>7396.4758921048524</v>
      </c>
      <c r="CQ160" s="15">
        <f ca="1">(BJ160*DCF!G$28-DCF!G$5*MAX(BJ160*DCF!G$28,0)-MAX(BJ160-BI160,0)/Inputs!$B$17)*DCF!G$6</f>
        <v>11333.493301529468</v>
      </c>
      <c r="CR160" s="15">
        <f ca="1">(BK160*DCF!H$28-DCF!H$5*MAX(BK160*DCF!H$28,0)-MAX(BK160-BJ160,0)/Inputs!$B$17)*DCF!H$6</f>
        <v>15896.233226046499</v>
      </c>
      <c r="CS160" s="15">
        <f ca="1">(BL160*DCF!I$28-DCF!I$5*MAX(BL160*DCF!I$28,0)-MAX(BL160-BK160,0)/Inputs!$B$17)*DCF!I$6</f>
        <v>20427.128507303929</v>
      </c>
      <c r="CT160" s="15">
        <f ca="1">(BM160*DCF!J$28-DCF!J$5*MAX(BM160*DCF!J$28,0)-MAX(BM160-BL160,0)/Inputs!$B$17)*DCF!J$6</f>
        <v>24796.26313423043</v>
      </c>
      <c r="CU160" s="15">
        <f ca="1">(BN160*DCF!K$28-DCF!K$5*MAX(BN160*DCF!K$28,0)-MAX(BN160-BM160,0)/Inputs!$B$17)*DCF!K$6</f>
        <v>28533.884294466621</v>
      </c>
      <c r="CV160" s="15">
        <f ca="1">(BO160*DCF!L$28-DCF!L$5*MAX(BO160*DCF!L$28,0)-MAX(BO160-BN160,0)/Inputs!$B$17)*DCF!L$6</f>
        <v>30555.249195872766</v>
      </c>
      <c r="CW160" s="15">
        <f ca="1">(BP160*DCF!M$28-DCF!M$5*MAX(BP160*DCF!M$28,0)-MAX(BP160-BO160,0)/Inputs!$B$17)*DCF!M$6</f>
        <v>32428.475466649157</v>
      </c>
      <c r="CX160" s="15">
        <f ca="1">(BQ160*DCF!C$46-DCF!C$5*MAX(BQ160*DCF!C$46,0)-MAX(BQ160-Inputs!$B$20,0)/Inputs!$B$24)*DCF!C$6</f>
        <v>-507.63913950275668</v>
      </c>
      <c r="CY160" s="15">
        <f ca="1">(BR160*DCF!D$46-DCF!D$5*MAX(BR160*DCF!D$46,0)-MAX(BR160-BQ160,0)/Inputs!$B$24)*DCF!D$6</f>
        <v>-426.78915109419518</v>
      </c>
      <c r="CZ160" s="15">
        <f ca="1">(BS160*DCF!E$46-DCF!E$5*MAX(BS160*DCF!E$46,0)-MAX(BS160-BR160,0)/Inputs!$B$24)*DCF!E$6</f>
        <v>-434.31985069119753</v>
      </c>
      <c r="DA160" s="15">
        <f ca="1">(BT160*DCF!F$46-DCF!F$5*MAX(BT160*DCF!F$46,0)-MAX(BT160-BS160,0)/Inputs!$B$24)*DCF!F$6</f>
        <v>-966.31915572383855</v>
      </c>
      <c r="DB160" s="15">
        <f ca="1">(BU160*DCF!G$46-DCF!G$5*MAX(BU160*DCF!G$46,0)-MAX(BU160-BT160,0)/Inputs!$B$24)*DCF!G$6</f>
        <v>-1763.6881074734349</v>
      </c>
      <c r="DC160" s="15">
        <f ca="1">(BV160*DCF!H$46-DCF!H$5*MAX(BV160*DCF!H$46,0)-MAX(BV160-BU160,0)/Inputs!$B$24)*DCF!H$6</f>
        <v>-2645.9680745333612</v>
      </c>
      <c r="DD160" s="15">
        <f ca="1">(BW160*DCF!I$46-DCF!I$5*MAX(BW160*DCF!I$46,0)-MAX(BW160-BV160,0)/Inputs!$B$24)*DCF!I$6</f>
        <v>-686.64019214012865</v>
      </c>
      <c r="DE160" s="15">
        <f ca="1">(BX160*DCF!J$46-DCF!J$5*MAX(BX160*DCF!J$46,0)-MAX(BX160-BW160,0)/Inputs!$B$24)*DCF!J$6</f>
        <v>-1031.5935867252347</v>
      </c>
      <c r="DF160" s="15">
        <f ca="1">(BY160*DCF!K$46-DCF!K$5*MAX(BY160*DCF!K$46,0)-MAX(BY160-BX160,0)/Inputs!$B$24)*DCF!K$6</f>
        <v>-106.19125566579828</v>
      </c>
      <c r="DG160" s="15">
        <f ca="1">(BZ160*DCF!L$46-DCF!L$5*MAX(BZ160*DCF!L$46,0)-MAX(BZ160-BY160,0)/Inputs!$B$24)*DCF!L$6</f>
        <v>751.97651253866445</v>
      </c>
      <c r="DH160" s="15">
        <f ca="1">(CA160*DCF!M$46-DCF!M$5*MAX(CA160*DCF!M$46,0)-MAX(CA160-BZ160,0)/Inputs!$B$24)*DCF!M$6</f>
        <v>488.18578029785397</v>
      </c>
      <c r="DI160" s="15">
        <f ca="1">SUM(CB160:CL160)+BE160*DCF!M$10*(1+Inputs!$B$30)*(1-Inputs!$B$33)*(1-Inputs!$B$30/Inputs!$B$31)/(Inputs!$B$29-Inputs!$B$30)*DCF!M$6</f>
        <v>72742.141502343438</v>
      </c>
      <c r="DJ160" s="15">
        <f ca="1">SUM(CM160:CW160)+BP160*DCF!M$28*(1+Inputs!$B$30)*(1-Inputs!$B$33)*(1-Inputs!$B$30/Inputs!$B$31)/(Inputs!$B$29-Inputs!$B$30)*DCF!M$6</f>
        <v>895530.79827667156</v>
      </c>
      <c r="DK160" s="15">
        <f ca="1">SUM(CX160:DH160)+CA160*DCF!M$46*(1+Inputs!$B$30)*(1-Inputs!$B$33)*(1-Inputs!$B$30/Inputs!$B$31)/(Inputs!$B$29-Inputs!$B$30)*DCF!M$6</f>
        <v>116487.3112331684</v>
      </c>
      <c r="DM160" s="15">
        <f ca="1">DI160+DJ160+DK160+Inputs!$B$34+Inputs!$B$36-Inputs!$B$35</f>
        <v>1161611.2510121835</v>
      </c>
    </row>
    <row r="161" spans="1:117" x14ac:dyDescent="0.75">
      <c r="A161" s="11">
        <v>148</v>
      </c>
      <c r="C161" s="24">
        <f t="shared" ca="1" si="104"/>
        <v>-0.41876952304134385</v>
      </c>
      <c r="D161" s="24">
        <f t="shared" ca="1" si="104"/>
        <v>-1.5288907218783219</v>
      </c>
      <c r="E161" s="24">
        <f t="shared" ca="1" si="104"/>
        <v>-7.4442841375514643E-2</v>
      </c>
      <c r="F161" s="24">
        <f t="shared" ca="1" si="104"/>
        <v>1.5808836676366558</v>
      </c>
      <c r="G161" s="24">
        <f t="shared" ca="1" si="104"/>
        <v>-2.7042241134063127</v>
      </c>
      <c r="H161" s="24">
        <f t="shared" ca="1" si="104"/>
        <v>-0.2330016661754685</v>
      </c>
      <c r="I161" s="24">
        <f t="shared" ca="1" si="104"/>
        <v>-1.0057071262527808</v>
      </c>
      <c r="J161" s="24">
        <f t="shared" ca="1" si="104"/>
        <v>-1.8616334211455254</v>
      </c>
      <c r="K161" s="24">
        <f t="shared" ca="1" si="104"/>
        <v>-0.15962679105662811</v>
      </c>
      <c r="L161" s="24">
        <f t="shared" ca="1" si="104"/>
        <v>0.95718351792192957</v>
      </c>
      <c r="M161" s="24">
        <f t="shared" ca="1" si="104"/>
        <v>1.066062233679077</v>
      </c>
      <c r="N161" s="24">
        <f ca="1">SQRT(Inputs!$B$38)*C161+SQRT(1-Inputs!$B$38)*_xlfn.NORM.S.INV(RAND())</f>
        <v>-0.31198812599208064</v>
      </c>
      <c r="O161" s="24">
        <f ca="1">SQRT(Inputs!$B$38)*D161+SQRT(1-Inputs!$B$38)*_xlfn.NORM.S.INV(RAND())</f>
        <v>-0.50184913433068545</v>
      </c>
      <c r="P161" s="24">
        <f ca="1">SQRT(Inputs!$B$38)*E161+SQRT(1-Inputs!$B$38)*_xlfn.NORM.S.INV(RAND())</f>
        <v>0.37721389990475201</v>
      </c>
      <c r="Q161" s="24">
        <f ca="1">SQRT(Inputs!$B$38)*F161+SQRT(1-Inputs!$B$38)*_xlfn.NORM.S.INV(RAND())</f>
        <v>0.51339326894610759</v>
      </c>
      <c r="R161" s="24">
        <f ca="1">SQRT(Inputs!$B$38)*G161+SQRT(1-Inputs!$B$38)*_xlfn.NORM.S.INV(RAND())</f>
        <v>-0.85418282834104853</v>
      </c>
      <c r="S161" s="24">
        <f ca="1">SQRT(Inputs!$B$38)*H161+SQRT(1-Inputs!$B$38)*_xlfn.NORM.S.INV(RAND())</f>
        <v>0.45695841376735186</v>
      </c>
      <c r="T161" s="24">
        <f ca="1">SQRT(Inputs!$B$38)*I161+SQRT(1-Inputs!$B$38)*_xlfn.NORM.S.INV(RAND())</f>
        <v>-0.70359397314204575</v>
      </c>
      <c r="U161" s="24">
        <f ca="1">SQRT(Inputs!$B$38)*J161+SQRT(1-Inputs!$B$38)*_xlfn.NORM.S.INV(RAND())</f>
        <v>-1.0398637952849012</v>
      </c>
      <c r="V161" s="24">
        <f ca="1">SQRT(Inputs!$B$38)*K161+SQRT(1-Inputs!$B$38)*_xlfn.NORM.S.INV(RAND())</f>
        <v>-9.9783753388634253E-2</v>
      </c>
      <c r="W161" s="24">
        <f ca="1">SQRT(Inputs!$B$38)*L161+SQRT(1-Inputs!$B$38)*_xlfn.NORM.S.INV(RAND())</f>
        <v>1.2106524005563331</v>
      </c>
      <c r="X161" s="24">
        <f ca="1">SQRT(Inputs!$B$38)*M161+SQRT(1-Inputs!$B$38)*_xlfn.NORM.S.INV(RAND())</f>
        <v>1.0347760695481267</v>
      </c>
      <c r="Y161" s="24">
        <f ca="1">SQRT(Inputs!$B$38)*C161+SQRT(1-Inputs!$B$38)*_xlfn.NORM.S.INV(RAND())</f>
        <v>-0.12436118270641665</v>
      </c>
      <c r="Z161" s="24">
        <f ca="1">SQRT(Inputs!$B$38)*D161+SQRT(1-Inputs!$B$38)*_xlfn.NORM.S.INV(RAND())</f>
        <v>-0.17705029625010305</v>
      </c>
      <c r="AA161" s="24">
        <f ca="1">SQRT(Inputs!$B$38)*E161+SQRT(1-Inputs!$B$38)*_xlfn.NORM.S.INV(RAND())</f>
        <v>-1.1560392612711794</v>
      </c>
      <c r="AB161" s="24">
        <f ca="1">SQRT(Inputs!$B$38)*F161+SQRT(1-Inputs!$B$38)*_xlfn.NORM.S.INV(RAND())</f>
        <v>0.86851410563401532</v>
      </c>
      <c r="AC161" s="24">
        <f ca="1">SQRT(Inputs!$B$38)*G161+SQRT(1-Inputs!$B$38)*_xlfn.NORM.S.INV(RAND())</f>
        <v>-1.4394189233294452</v>
      </c>
      <c r="AD161" s="24">
        <f ca="1">SQRT(Inputs!$B$38)*H161+SQRT(1-Inputs!$B$38)*_xlfn.NORM.S.INV(RAND())</f>
        <v>0.51500777199197323</v>
      </c>
      <c r="AE161" s="24">
        <f ca="1">SQRT(Inputs!$B$38)*I161+SQRT(1-Inputs!$B$38)*_xlfn.NORM.S.INV(RAND())</f>
        <v>-0.48883313807172685</v>
      </c>
      <c r="AF161" s="24">
        <f ca="1">SQRT(Inputs!$B$38)*J161+SQRT(1-Inputs!$B$38)*_xlfn.NORM.S.INV(RAND())</f>
        <v>-1.9023839277651096</v>
      </c>
      <c r="AG161" s="24">
        <f ca="1">SQRT(Inputs!$B$38)*K161+SQRT(1-Inputs!$B$38)*_xlfn.NORM.S.INV(RAND())</f>
        <v>-0.67361810343024886</v>
      </c>
      <c r="AH161" s="24">
        <f ca="1">SQRT(Inputs!$B$38)*L161+SQRT(1-Inputs!$B$38)*_xlfn.NORM.S.INV(RAND())</f>
        <v>-0.27162087353315512</v>
      </c>
      <c r="AI161" s="24">
        <f ca="1">SQRT(Inputs!$B$38)*M161+SQRT(1-Inputs!$B$38)*_xlfn.NORM.S.INV(RAND())</f>
        <v>1.5895656577308852</v>
      </c>
      <c r="AJ161" s="24">
        <f ca="1">SQRT(Inputs!$B$38)*C161+SQRT(1-Inputs!$B$38)*_xlfn.NORM.S.INV(RAND())</f>
        <v>-9.7643196276980093E-2</v>
      </c>
      <c r="AK161" s="24">
        <f ca="1">SQRT(Inputs!$B$38)*D161+SQRT(1-Inputs!$B$38)*_xlfn.NORM.S.INV(RAND())</f>
        <v>-1.2656827807386806</v>
      </c>
      <c r="AL161" s="24">
        <f ca="1">SQRT(Inputs!$B$38)*E161+SQRT(1-Inputs!$B$38)*_xlfn.NORM.S.INV(RAND())</f>
        <v>0.6735991162668149</v>
      </c>
      <c r="AM161" s="24">
        <f ca="1">SQRT(Inputs!$B$38)*F161+SQRT(1-Inputs!$B$38)*_xlfn.NORM.S.INV(RAND())</f>
        <v>1.0853828408757971</v>
      </c>
      <c r="AN161" s="24">
        <f ca="1">SQRT(Inputs!$B$38)*G161+SQRT(1-Inputs!$B$38)*_xlfn.NORM.S.INV(RAND())</f>
        <v>-1.5040923556271744</v>
      </c>
      <c r="AO161" s="24">
        <f ca="1">SQRT(Inputs!$B$38)*H161+SQRT(1-Inputs!$B$38)*_xlfn.NORM.S.INV(RAND())</f>
        <v>-0.30097930294281638</v>
      </c>
      <c r="AP161" s="24">
        <f ca="1">SQRT(Inputs!$B$38)*I161+SQRT(1-Inputs!$B$38)*_xlfn.NORM.S.INV(RAND())</f>
        <v>-0.18095147534640688</v>
      </c>
      <c r="AQ161" s="24">
        <f ca="1">SQRT(Inputs!$B$38)*J161+SQRT(1-Inputs!$B$38)*_xlfn.NORM.S.INV(RAND())</f>
        <v>-1.4284779365776816</v>
      </c>
      <c r="AR161" s="24">
        <f ca="1">SQRT(Inputs!$B$38)*K161+SQRT(1-Inputs!$B$38)*_xlfn.NORM.S.INV(RAND())</f>
        <v>-0.84671979868013858</v>
      </c>
      <c r="AS161" s="24">
        <f ca="1">SQRT(Inputs!$B$38)*L161+SQRT(1-Inputs!$B$38)*_xlfn.NORM.S.INV(RAND())</f>
        <v>-0.6734422917111853</v>
      </c>
      <c r="AT161" s="24">
        <f ca="1">SQRT(Inputs!$B$38)*M161+SQRT(1-Inputs!$B$38)*_xlfn.NORM.S.INV(RAND())</f>
        <v>2.775805043198198</v>
      </c>
      <c r="AU161" s="15">
        <f ca="1">Inputs!$B$6*EXP($B$8-0.5*C$5^2+C$5*N161)</f>
        <v>4717.8569467783627</v>
      </c>
      <c r="AV161" s="15">
        <f t="shared" ca="1" si="73"/>
        <v>5334.2572739828502</v>
      </c>
      <c r="AW161" s="15">
        <f t="shared" ca="1" si="74"/>
        <v>6843.6713184632645</v>
      </c>
      <c r="AX161" s="15">
        <f t="shared" ca="1" si="75"/>
        <v>8908.9109925566991</v>
      </c>
      <c r="AY161" s="15">
        <f t="shared" ca="1" si="76"/>
        <v>9853.8883107767851</v>
      </c>
      <c r="AZ161" s="15">
        <f t="shared" ca="1" si="77"/>
        <v>12673.523699595518</v>
      </c>
      <c r="BA161" s="15">
        <f t="shared" ca="1" si="78"/>
        <v>14408.126659011099</v>
      </c>
      <c r="BB161" s="15">
        <f t="shared" ca="1" si="79"/>
        <v>15894.639452814634</v>
      </c>
      <c r="BC161" s="15">
        <f t="shared" ca="1" si="80"/>
        <v>19280.281193001734</v>
      </c>
      <c r="BD161" s="15">
        <f t="shared" ca="1" si="81"/>
        <v>26452.146046270711</v>
      </c>
      <c r="BE161" s="15">
        <f t="shared" ca="1" si="82"/>
        <v>35617.222441088205</v>
      </c>
      <c r="BF161" s="15">
        <f ca="1">Inputs!$B$13*EXP($B$9-0.5*C$6^2+C$6*Y161)</f>
        <v>13494.1955663798</v>
      </c>
      <c r="BG161" s="15">
        <f t="shared" ca="1" si="83"/>
        <v>15928.765480707889</v>
      </c>
      <c r="BH161" s="15">
        <f t="shared" ca="1" si="84"/>
        <v>16066.354395727103</v>
      </c>
      <c r="BI161" s="15">
        <f t="shared" ca="1" si="85"/>
        <v>22480.664883250094</v>
      </c>
      <c r="BJ161" s="15">
        <f t="shared" ca="1" si="86"/>
        <v>22395.801265947124</v>
      </c>
      <c r="BK161" s="15">
        <f t="shared" ca="1" si="87"/>
        <v>29482.991275178596</v>
      </c>
      <c r="BL161" s="15">
        <f t="shared" ca="1" si="88"/>
        <v>33993.200519467748</v>
      </c>
      <c r="BM161" s="15">
        <f t="shared" ca="1" si="89"/>
        <v>32990.128813266514</v>
      </c>
      <c r="BN161" s="15">
        <f t="shared" ca="1" si="90"/>
        <v>37427.178371766517</v>
      </c>
      <c r="BO161" s="15">
        <f t="shared" ca="1" si="91"/>
        <v>44619.038349521106</v>
      </c>
      <c r="BP161" s="15">
        <f t="shared" ca="1" si="92"/>
        <v>65754.447210391969</v>
      </c>
      <c r="BQ161" s="15">
        <f ca="1">Inputs!$B$20*EXP($B$10-0.5*C$7^2+C$7*AJ161)</f>
        <v>4143.5008868789437</v>
      </c>
      <c r="BR161" s="15">
        <f t="shared" ca="1" si="93"/>
        <v>3761.3089499435318</v>
      </c>
      <c r="BS161" s="15">
        <f t="shared" ca="1" si="94"/>
        <v>6250.0779922038128</v>
      </c>
      <c r="BT161" s="15">
        <f t="shared" ca="1" si="95"/>
        <v>11456.139686961373</v>
      </c>
      <c r="BU161" s="15">
        <f t="shared" ca="1" si="96"/>
        <v>11033.27967126283</v>
      </c>
      <c r="BV161" s="15">
        <f t="shared" ca="1" si="97"/>
        <v>14344.064888646493</v>
      </c>
      <c r="BW161" s="15">
        <f t="shared" ca="1" si="98"/>
        <v>19264.23691558931</v>
      </c>
      <c r="BX161" s="15">
        <f t="shared" ca="1" si="99"/>
        <v>20234.571636169949</v>
      </c>
      <c r="BY161" s="15">
        <f t="shared" ca="1" si="100"/>
        <v>24111.80740325397</v>
      </c>
      <c r="BZ161" s="15">
        <f t="shared" ca="1" si="101"/>
        <v>29892.655005606957</v>
      </c>
      <c r="CA161" s="15">
        <f t="shared" ca="1" si="102"/>
        <v>68765.131799765775</v>
      </c>
      <c r="CB161" s="15">
        <f ca="1">(AU161*DCF!C$10-DCF!C$5*MAX(AU161*DCF!C$10,0)-MAX(AU161-Inputs!$B$6,0)/Inputs!$B$10)*DCF!C$6</f>
        <v>1044.8167941850861</v>
      </c>
      <c r="CC161" s="15">
        <f ca="1">(AV161*DCF!D$10-DCF!D$5*MAX(AV161*DCF!D$10,0)-MAX(AV161-AU161,0)/Inputs!$B$10)*DCF!D$6</f>
        <v>1149.8959846803023</v>
      </c>
      <c r="CD161" s="15">
        <f ca="1">(AW161*DCF!E$10-DCF!E$5*MAX(AW161*DCF!E$10,0)-MAX(AW161-AV161,0)/Inputs!$B$10)*DCF!E$6</f>
        <v>1240.1122151702257</v>
      </c>
      <c r="CE161" s="15">
        <f ca="1">(AX161*DCF!F$10-DCF!F$5*MAX(AX161*DCF!F$10,0)-MAX(AX161-AW161,0)/Inputs!$B$10)*DCF!F$6</f>
        <v>1515.0758988108996</v>
      </c>
      <c r="CF161" s="15">
        <f ca="1">(AY161*DCF!G$10-DCF!G$5*MAX(AY161*DCF!G$10,0)-MAX(AY161-AX161,0)/Inputs!$B$10)*DCF!G$6</f>
        <v>1848.6526834446381</v>
      </c>
      <c r="CG161" s="15">
        <f ca="1">(AZ161*DCF!H$10-DCF!H$5*MAX(AZ161*DCF!H$10,0)-MAX(AZ161-AY161,0)/Inputs!$B$10)*DCF!H$6</f>
        <v>1959.8969048331364</v>
      </c>
      <c r="CH161" s="15">
        <f ca="1">(BA161*DCF!I$10-DCF!I$5*MAX(BA161*DCF!I$10,0)-MAX(BA161-AZ161,0)/Inputs!$B$10)*DCF!I$6</f>
        <v>2347.3034701993033</v>
      </c>
      <c r="CI161" s="15">
        <f ca="1">(BB161*DCF!J$10-DCF!J$5*MAX(BB161*DCF!J$10,0)-MAX(BB161-BA161,0)/Inputs!$B$10)*DCF!J$6</f>
        <v>2502.3004926856916</v>
      </c>
      <c r="CJ161" s="15">
        <f ca="1">(BC161*DCF!K$10-DCF!K$5*MAX(BC161*DCF!K$10,0)-MAX(BC161-BB161,0)/Inputs!$B$10)*DCF!K$6</f>
        <v>2629.8773242868424</v>
      </c>
      <c r="CK161" s="15">
        <f ca="1">(BD161*DCF!L$10-DCF!L$5*MAX(BD161*DCF!L$10,0)-MAX(BD161-BC161,0)/Inputs!$B$10)*DCF!L$6</f>
        <v>3062.0483887785085</v>
      </c>
      <c r="CL161" s="15">
        <f ca="1">(BE161*DCF!M$10-DCF!M$5*MAX(BE161*DCF!M$10,0)-MAX(BE161-BD161,0)/Inputs!$B$10)*DCF!M$6</f>
        <v>3931.184457899119</v>
      </c>
      <c r="CM161" s="15">
        <f ca="1">(BF161*DCF!C$28-DCF!C$5*MAX(BF161*DCF!C$28,0)-MAX(BF161-Inputs!$B$13,0)/Inputs!$B$17)*DCF!C$6</f>
        <v>3631.6897439203212</v>
      </c>
      <c r="CN161" s="15">
        <f ca="1">(BG161*DCF!D$28-DCF!D$5*MAX(BG161*DCF!D$28,0)-MAX(BG161-BF161,0)/Inputs!$B$17)*DCF!D$6</f>
        <v>4171.9834252557084</v>
      </c>
      <c r="CO161" s="15">
        <f ca="1">(BH161*DCF!E$28-DCF!E$5*MAX(BH161*DCF!E$28,0)-MAX(BH161-BG161,0)/Inputs!$B$17)*DCF!E$6</f>
        <v>4523.1607682319591</v>
      </c>
      <c r="CP161" s="15">
        <f ca="1">(BI161*DCF!F$28-DCF!F$5*MAX(BI161*DCF!F$28,0)-MAX(BI161-BH161,0)/Inputs!$B$17)*DCF!F$6</f>
        <v>4935.0817455354572</v>
      </c>
      <c r="CQ161" s="15">
        <f ca="1">(BJ161*DCF!G$28-DCF!G$5*MAX(BJ161*DCF!G$28,0)-MAX(BJ161-BI161,0)/Inputs!$B$17)*DCF!G$6</f>
        <v>5810.7605549045593</v>
      </c>
      <c r="CR161" s="15">
        <f ca="1">(BK161*DCF!H$28-DCF!H$5*MAX(BK161*DCF!H$28,0)-MAX(BK161-BJ161,0)/Inputs!$B$17)*DCF!H$6</f>
        <v>6190.3185844630016</v>
      </c>
      <c r="CS161" s="15">
        <f ca="1">(BL161*DCF!I$28-DCF!I$5*MAX(BL161*DCF!I$28,0)-MAX(BL161-BK161,0)/Inputs!$B$17)*DCF!I$6</f>
        <v>7346.2510457648241</v>
      </c>
      <c r="CT161" s="15">
        <f ca="1">(BM161*DCF!J$28-DCF!J$5*MAX(BM161*DCF!J$28,0)-MAX(BM161-BL161,0)/Inputs!$B$17)*DCF!J$6</f>
        <v>7359.5374478026661</v>
      </c>
      <c r="CU161" s="15">
        <f ca="1">(BN161*DCF!K$28-DCF!K$5*MAX(BN161*DCF!K$28,0)-MAX(BN161-BM161,0)/Inputs!$B$17)*DCF!K$6</f>
        <v>7360.5130608607578</v>
      </c>
      <c r="CV161" s="15">
        <f ca="1">(BO161*DCF!L$28-DCF!L$5*MAX(BO161*DCF!L$28,0)-MAX(BO161-BN161,0)/Inputs!$B$17)*DCF!L$6</f>
        <v>8088.6637498970567</v>
      </c>
      <c r="CW161" s="15">
        <f ca="1">(BP161*DCF!M$28-DCF!M$5*MAX(BP161*DCF!M$28,0)-MAX(BP161-BO161,0)/Inputs!$B$17)*DCF!M$6</f>
        <v>10162.493180599311</v>
      </c>
      <c r="CX161" s="15">
        <f ca="1">(BQ161*DCF!C$46-DCF!C$5*MAX(BQ161*DCF!C$46,0)-MAX(BQ161-Inputs!$B$20,0)/Inputs!$B$24)*DCF!C$6</f>
        <v>-1392.2638939115084</v>
      </c>
      <c r="CY161" s="15">
        <f ca="1">(BR161*DCF!D$46-DCF!D$5*MAX(BR161*DCF!D$46,0)-MAX(BR161-BQ161,0)/Inputs!$B$24)*DCF!D$6</f>
        <v>-641.96772289677267</v>
      </c>
      <c r="CZ161" s="15">
        <f ca="1">(BS161*DCF!E$46-DCF!E$5*MAX(BS161*DCF!E$46,0)-MAX(BS161-BR161,0)/Inputs!$B$24)*DCF!E$6</f>
        <v>-1720.0868465112919</v>
      </c>
      <c r="DA161" s="15">
        <f ca="1">(BT161*DCF!F$46-DCF!F$5*MAX(BT161*DCF!F$46,0)-MAX(BT161-BS161,0)/Inputs!$B$24)*DCF!F$6</f>
        <v>-2730.0001624706292</v>
      </c>
      <c r="DB161" s="15">
        <f ca="1">(BU161*DCF!G$46-DCF!G$5*MAX(BU161*DCF!G$46,0)-MAX(BU161-BT161,0)/Inputs!$B$24)*DCF!G$6</f>
        <v>-371.13772904238283</v>
      </c>
      <c r="DC161" s="15">
        <f ca="1">(BV161*DCF!H$46-DCF!H$5*MAX(BV161*DCF!H$46,0)-MAX(BV161-BU161,0)/Inputs!$B$24)*DCF!H$6</f>
        <v>-1028.8062207843855</v>
      </c>
      <c r="DD161" s="15">
        <f ca="1">(BW161*DCF!I$46-DCF!I$5*MAX(BW161*DCF!I$46,0)-MAX(BW161-BV161,0)/Inputs!$B$24)*DCF!I$6</f>
        <v>-967.47603155589036</v>
      </c>
      <c r="DE161" s="15">
        <f ca="1">(BX161*DCF!J$46-DCF!J$5*MAX(BX161*DCF!J$46,0)-MAX(BX161-BW161,0)/Inputs!$B$24)*DCF!J$6</f>
        <v>591.46739354518832</v>
      </c>
      <c r="DF161" s="15">
        <f ca="1">(BY161*DCF!K$46-DCF!K$5*MAX(BY161*DCF!K$46,0)-MAX(BY161-BX161,0)/Inputs!$B$24)*DCF!K$6</f>
        <v>427.52734217493855</v>
      </c>
      <c r="DG161" s="15">
        <f ca="1">(BZ161*DCF!L$46-DCF!L$5*MAX(BZ161*DCF!L$46,0)-MAX(BZ161-BY161,0)/Inputs!$B$24)*DCF!L$6</f>
        <v>758.11611440321474</v>
      </c>
      <c r="DH161" s="15">
        <f ca="1">(CA161*DCF!M$46-DCF!M$5*MAX(CA161*DCF!M$46,0)-MAX(CA161-BZ161,0)/Inputs!$B$24)*DCF!M$6</f>
        <v>-2735.6158347318574</v>
      </c>
      <c r="DI161" s="15">
        <f ca="1">SUM(CB161:CL161)+BE161*DCF!M$10*(1+Inputs!$B$30)*(1-Inputs!$B$33)*(1-Inputs!$B$30/Inputs!$B$31)/(Inputs!$B$29-Inputs!$B$30)*DCF!M$6</f>
        <v>122354.36565752992</v>
      </c>
      <c r="DJ161" s="15">
        <f ca="1">SUM(CM161:CW161)+BP161*DCF!M$28*(1+Inputs!$B$30)*(1-Inputs!$B$33)*(1-Inputs!$B$30/Inputs!$B$31)/(Inputs!$B$29-Inputs!$B$30)*DCF!M$6</f>
        <v>313574.44810599438</v>
      </c>
      <c r="DK161" s="15">
        <f ca="1">SUM(CX161:DH161)+CA161*DCF!M$46*(1+Inputs!$B$30)*(1-Inputs!$B$33)*(1-Inputs!$B$30/Inputs!$B$31)/(Inputs!$B$29-Inputs!$B$30)*DCF!M$6</f>
        <v>96508.795921262252</v>
      </c>
      <c r="DM161" s="15">
        <f ca="1">DI161+DJ161+DK161+Inputs!$B$34+Inputs!$B$36-Inputs!$B$35</f>
        <v>609288.60968478653</v>
      </c>
    </row>
    <row r="162" spans="1:117" x14ac:dyDescent="0.75">
      <c r="A162" s="11">
        <v>149</v>
      </c>
      <c r="C162" s="24">
        <f t="shared" ca="1" si="104"/>
        <v>0.87296943164806673</v>
      </c>
      <c r="D162" s="24">
        <f t="shared" ca="1" si="104"/>
        <v>0.16854390309423725</v>
      </c>
      <c r="E162" s="24">
        <f t="shared" ca="1" si="104"/>
        <v>1.1171936939139646</v>
      </c>
      <c r="F162" s="24">
        <f t="shared" ca="1" si="104"/>
        <v>-1.9717543883304185</v>
      </c>
      <c r="G162" s="24">
        <f t="shared" ca="1" si="104"/>
        <v>-0.56804852242624315</v>
      </c>
      <c r="H162" s="24">
        <f t="shared" ca="1" si="104"/>
        <v>1.3816917986222845</v>
      </c>
      <c r="I162" s="24">
        <f t="shared" ca="1" si="104"/>
        <v>-1.3826590051744891</v>
      </c>
      <c r="J162" s="24">
        <f t="shared" ca="1" si="104"/>
        <v>1.402498744931715</v>
      </c>
      <c r="K162" s="24">
        <f t="shared" ca="1" si="104"/>
        <v>-0.24008218066470091</v>
      </c>
      <c r="L162" s="24">
        <f t="shared" ca="1" si="104"/>
        <v>-5.8558331487526934E-2</v>
      </c>
      <c r="M162" s="24">
        <f t="shared" ca="1" si="104"/>
        <v>0.6137779309585365</v>
      </c>
      <c r="N162" s="24">
        <f ca="1">SQRT(Inputs!$B$38)*C162+SQRT(1-Inputs!$B$38)*_xlfn.NORM.S.INV(RAND())</f>
        <v>0.57396466075847763</v>
      </c>
      <c r="O162" s="24">
        <f ca="1">SQRT(Inputs!$B$38)*D162+SQRT(1-Inputs!$B$38)*_xlfn.NORM.S.INV(RAND())</f>
        <v>-0.8501511963911309</v>
      </c>
      <c r="P162" s="24">
        <f ca="1">SQRT(Inputs!$B$38)*E162+SQRT(1-Inputs!$B$38)*_xlfn.NORM.S.INV(RAND())</f>
        <v>0.87009872643204322</v>
      </c>
      <c r="Q162" s="24">
        <f ca="1">SQRT(Inputs!$B$38)*F162+SQRT(1-Inputs!$B$38)*_xlfn.NORM.S.INV(RAND())</f>
        <v>-0.95188119630062895</v>
      </c>
      <c r="R162" s="24">
        <f ca="1">SQRT(Inputs!$B$38)*G162+SQRT(1-Inputs!$B$38)*_xlfn.NORM.S.INV(RAND())</f>
        <v>0.21152422337770643</v>
      </c>
      <c r="S162" s="24">
        <f ca="1">SQRT(Inputs!$B$38)*H162+SQRT(1-Inputs!$B$38)*_xlfn.NORM.S.INV(RAND())</f>
        <v>1.0272121576162418</v>
      </c>
      <c r="T162" s="24">
        <f ca="1">SQRT(Inputs!$B$38)*I162+SQRT(1-Inputs!$B$38)*_xlfn.NORM.S.INV(RAND())</f>
        <v>-1.5847697931564082</v>
      </c>
      <c r="U162" s="24">
        <f ca="1">SQRT(Inputs!$B$38)*J162+SQRT(1-Inputs!$B$38)*_xlfn.NORM.S.INV(RAND())</f>
        <v>0.57198505768405483</v>
      </c>
      <c r="V162" s="24">
        <f ca="1">SQRT(Inputs!$B$38)*K162+SQRT(1-Inputs!$B$38)*_xlfn.NORM.S.INV(RAND())</f>
        <v>-0.86314862387067059</v>
      </c>
      <c r="W162" s="24">
        <f ca="1">SQRT(Inputs!$B$38)*L162+SQRT(1-Inputs!$B$38)*_xlfn.NORM.S.INV(RAND())</f>
        <v>-0.25172385667412017</v>
      </c>
      <c r="X162" s="24">
        <f ca="1">SQRT(Inputs!$B$38)*M162+SQRT(1-Inputs!$B$38)*_xlfn.NORM.S.INV(RAND())</f>
        <v>-0.83967817827150393</v>
      </c>
      <c r="Y162" s="24">
        <f ca="1">SQRT(Inputs!$B$38)*C162+SQRT(1-Inputs!$B$38)*_xlfn.NORM.S.INV(RAND())</f>
        <v>0.17836061090425065</v>
      </c>
      <c r="Z162" s="24">
        <f ca="1">SQRT(Inputs!$B$38)*D162+SQRT(1-Inputs!$B$38)*_xlfn.NORM.S.INV(RAND())</f>
        <v>1.0429884099015316</v>
      </c>
      <c r="AA162" s="24">
        <f ca="1">SQRT(Inputs!$B$38)*E162+SQRT(1-Inputs!$B$38)*_xlfn.NORM.S.INV(RAND())</f>
        <v>0.1492981384298831</v>
      </c>
      <c r="AB162" s="24">
        <f ca="1">SQRT(Inputs!$B$38)*F162+SQRT(1-Inputs!$B$38)*_xlfn.NORM.S.INV(RAND())</f>
        <v>-1.8585058985481637</v>
      </c>
      <c r="AC162" s="24">
        <f ca="1">SQRT(Inputs!$B$38)*G162+SQRT(1-Inputs!$B$38)*_xlfn.NORM.S.INV(RAND())</f>
        <v>7.778197700039774E-2</v>
      </c>
      <c r="AD162" s="24">
        <f ca="1">SQRT(Inputs!$B$38)*H162+SQRT(1-Inputs!$B$38)*_xlfn.NORM.S.INV(RAND())</f>
        <v>1.4002495694433035</v>
      </c>
      <c r="AE162" s="24">
        <f ca="1">SQRT(Inputs!$B$38)*I162+SQRT(1-Inputs!$B$38)*_xlfn.NORM.S.INV(RAND())</f>
        <v>-0.54390849768498239</v>
      </c>
      <c r="AF162" s="24">
        <f ca="1">SQRT(Inputs!$B$38)*J162+SQRT(1-Inputs!$B$38)*_xlfn.NORM.S.INV(RAND())</f>
        <v>0.40943874429903759</v>
      </c>
      <c r="AG162" s="24">
        <f ca="1">SQRT(Inputs!$B$38)*K162+SQRT(1-Inputs!$B$38)*_xlfn.NORM.S.INV(RAND())</f>
        <v>-0.19883359610617629</v>
      </c>
      <c r="AH162" s="24">
        <f ca="1">SQRT(Inputs!$B$38)*L162+SQRT(1-Inputs!$B$38)*_xlfn.NORM.S.INV(RAND())</f>
        <v>-0.27780905355972108</v>
      </c>
      <c r="AI162" s="24">
        <f ca="1">SQRT(Inputs!$B$38)*M162+SQRT(1-Inputs!$B$38)*_xlfn.NORM.S.INV(RAND())</f>
        <v>0.20402727670505022</v>
      </c>
      <c r="AJ162" s="24">
        <f ca="1">SQRT(Inputs!$B$38)*C162+SQRT(1-Inputs!$B$38)*_xlfn.NORM.S.INV(RAND())</f>
        <v>-0.41643901548560702</v>
      </c>
      <c r="AK162" s="24">
        <f ca="1">SQRT(Inputs!$B$38)*D162+SQRT(1-Inputs!$B$38)*_xlfn.NORM.S.INV(RAND())</f>
        <v>0.95023098414286389</v>
      </c>
      <c r="AL162" s="24">
        <f ca="1">SQRT(Inputs!$B$38)*E162+SQRT(1-Inputs!$B$38)*_xlfn.NORM.S.INV(RAND())</f>
        <v>2.2485741261827563</v>
      </c>
      <c r="AM162" s="24">
        <f ca="1">SQRT(Inputs!$B$38)*F162+SQRT(1-Inputs!$B$38)*_xlfn.NORM.S.INV(RAND())</f>
        <v>-0.90774171343761889</v>
      </c>
      <c r="AN162" s="24">
        <f ca="1">SQRT(Inputs!$B$38)*G162+SQRT(1-Inputs!$B$38)*_xlfn.NORM.S.INV(RAND())</f>
        <v>-0.31903581117709717</v>
      </c>
      <c r="AO162" s="24">
        <f ca="1">SQRT(Inputs!$B$38)*H162+SQRT(1-Inputs!$B$38)*_xlfn.NORM.S.INV(RAND())</f>
        <v>0.10555991781892771</v>
      </c>
      <c r="AP162" s="24">
        <f ca="1">SQRT(Inputs!$B$38)*I162+SQRT(1-Inputs!$B$38)*_xlfn.NORM.S.INV(RAND())</f>
        <v>-1.1226515417950109</v>
      </c>
      <c r="AQ162" s="24">
        <f ca="1">SQRT(Inputs!$B$38)*J162+SQRT(1-Inputs!$B$38)*_xlfn.NORM.S.INV(RAND())</f>
        <v>3.1074784807896734</v>
      </c>
      <c r="AR162" s="24">
        <f ca="1">SQRT(Inputs!$B$38)*K162+SQRT(1-Inputs!$B$38)*_xlfn.NORM.S.INV(RAND())</f>
        <v>-1.1172315259208381</v>
      </c>
      <c r="AS162" s="24">
        <f ca="1">SQRT(Inputs!$B$38)*L162+SQRT(1-Inputs!$B$38)*_xlfn.NORM.S.INV(RAND())</f>
        <v>0.76209737896985219</v>
      </c>
      <c r="AT162" s="24">
        <f ca="1">SQRT(Inputs!$B$38)*M162+SQRT(1-Inputs!$B$38)*_xlfn.NORM.S.INV(RAND())</f>
        <v>-0.32280319948043534</v>
      </c>
      <c r="AU162" s="15">
        <f ca="1">Inputs!$B$6*EXP($B$8-0.5*C$5^2+C$5*N162)</f>
        <v>5445.3746592504685</v>
      </c>
      <c r="AV162" s="15">
        <f t="shared" ca="1" si="73"/>
        <v>5849.4638602062814</v>
      </c>
      <c r="AW162" s="15">
        <f t="shared" ca="1" si="74"/>
        <v>8020.5384722998842</v>
      </c>
      <c r="AX162" s="15">
        <f t="shared" ca="1" si="75"/>
        <v>8694.3401690654191</v>
      </c>
      <c r="AY162" s="15">
        <f t="shared" ca="1" si="76"/>
        <v>10891.123644953517</v>
      </c>
      <c r="AZ162" s="15">
        <f t="shared" ca="1" si="77"/>
        <v>14915.382527687407</v>
      </c>
      <c r="BA162" s="15">
        <f t="shared" ca="1" si="78"/>
        <v>15462.949389044505</v>
      </c>
      <c r="BB162" s="15">
        <f t="shared" ca="1" si="79"/>
        <v>20047.949678852765</v>
      </c>
      <c r="BC162" s="15">
        <f t="shared" ca="1" si="80"/>
        <v>22590.745353204289</v>
      </c>
      <c r="BD162" s="15">
        <f t="shared" ca="1" si="81"/>
        <v>27031.788650603801</v>
      </c>
      <c r="BE162" s="15">
        <f t="shared" ca="1" si="82"/>
        <v>30685.17541045848</v>
      </c>
      <c r="BF162" s="15">
        <f ca="1">Inputs!$B$13*EXP($B$9-0.5*C$6^2+C$6*Y162)</f>
        <v>14328.829136481667</v>
      </c>
      <c r="BG162" s="15">
        <f t="shared" ca="1" si="83"/>
        <v>21079.106985090148</v>
      </c>
      <c r="BH162" s="15">
        <f t="shared" ca="1" si="84"/>
        <v>26400.498536199506</v>
      </c>
      <c r="BI162" s="15">
        <f t="shared" ca="1" si="85"/>
        <v>24277.978615717129</v>
      </c>
      <c r="BJ162" s="15">
        <f t="shared" ca="1" si="86"/>
        <v>30098.801045429074</v>
      </c>
      <c r="BK162" s="15">
        <f t="shared" ca="1" si="87"/>
        <v>44698.731149988853</v>
      </c>
      <c r="BL162" s="15">
        <f t="shared" ca="1" si="88"/>
        <v>51170.070426688791</v>
      </c>
      <c r="BM162" s="15">
        <f t="shared" ca="1" si="89"/>
        <v>66181.092477709841</v>
      </c>
      <c r="BN162" s="15">
        <f t="shared" ca="1" si="90"/>
        <v>79477.961388951633</v>
      </c>
      <c r="BO162" s="15">
        <f t="shared" ca="1" si="91"/>
        <v>94682.004366923749</v>
      </c>
      <c r="BP162" s="15">
        <f t="shared" ca="1" si="92"/>
        <v>119260.97307959911</v>
      </c>
      <c r="BQ162" s="15">
        <f ca="1">Inputs!$B$20*EXP($B$10-0.5*C$7^2+C$7*AJ162)</f>
        <v>3700.5064815297706</v>
      </c>
      <c r="BR162" s="15">
        <f t="shared" ca="1" si="93"/>
        <v>6789.8278147265364</v>
      </c>
      <c r="BS162" s="15">
        <f t="shared" ca="1" si="94"/>
        <v>17735.883570354141</v>
      </c>
      <c r="BT162" s="15">
        <f t="shared" ca="1" si="95"/>
        <v>19272.147864369093</v>
      </c>
      <c r="BU162" s="15">
        <f t="shared" ca="1" si="96"/>
        <v>24724.613139697114</v>
      </c>
      <c r="BV162" s="15">
        <f t="shared" ca="1" si="97"/>
        <v>35226.972697993726</v>
      </c>
      <c r="BW162" s="15">
        <f t="shared" ca="1" si="98"/>
        <v>38761.057195168396</v>
      </c>
      <c r="BX162" s="15">
        <f t="shared" ca="1" si="99"/>
        <v>101078.78047784125</v>
      </c>
      <c r="BY162" s="15">
        <f t="shared" ca="1" si="100"/>
        <v>114371.70130260527</v>
      </c>
      <c r="BZ162" s="15">
        <f t="shared" ca="1" si="101"/>
        <v>184613.70643024685</v>
      </c>
      <c r="CA162" s="15">
        <f t="shared" ca="1" si="102"/>
        <v>244869.2636363112</v>
      </c>
      <c r="CB162" s="15">
        <f ca="1">(AU162*DCF!C$10-DCF!C$5*MAX(AU162*DCF!C$10,0)-MAX(AU162-Inputs!$B$6,0)/Inputs!$B$10)*DCF!C$6</f>
        <v>1039.6294632218041</v>
      </c>
      <c r="CC162" s="15">
        <f ca="1">(AV162*DCF!D$10-DCF!D$5*MAX(AV162*DCF!D$10,0)-MAX(AV162-AU162,0)/Inputs!$B$10)*DCF!D$6</f>
        <v>1327.2406112210451</v>
      </c>
      <c r="CD162" s="15">
        <f ca="1">(AW162*DCF!E$10-DCF!E$5*MAX(AW162*DCF!E$10,0)-MAX(AW162-AV162,0)/Inputs!$B$10)*DCF!E$6</f>
        <v>1362.7987465422773</v>
      </c>
      <c r="CE162" s="15">
        <f ca="1">(AX162*DCF!F$10-DCF!F$5*MAX(AX162*DCF!F$10,0)-MAX(AX162-AW162,0)/Inputs!$B$10)*DCF!F$6</f>
        <v>1757.7591752892383</v>
      </c>
      <c r="CF162" s="15">
        <f ca="1">(AY162*DCF!G$10-DCF!G$5*MAX(AY162*DCF!G$10,0)-MAX(AY162-AX162,0)/Inputs!$B$10)*DCF!G$6</f>
        <v>1821.7457180993811</v>
      </c>
      <c r="CG162" s="15">
        <f ca="1">(AZ162*DCF!H$10-DCF!H$5*MAX(AZ162*DCF!H$10,0)-MAX(AZ162-AY162,0)/Inputs!$B$10)*DCF!H$6</f>
        <v>2181.2529072757247</v>
      </c>
      <c r="CH162" s="15">
        <f ca="1">(BA162*DCF!I$10-DCF!I$5*MAX(BA162*DCF!I$10,0)-MAX(BA162-AZ162,0)/Inputs!$B$10)*DCF!I$6</f>
        <v>2734.6966129914667</v>
      </c>
      <c r="CI162" s="15">
        <f ca="1">(BB162*DCF!J$10-DCF!J$5*MAX(BB162*DCF!J$10,0)-MAX(BB162-BA162,0)/Inputs!$B$10)*DCF!J$6</f>
        <v>2745.4934434566649</v>
      </c>
      <c r="CJ162" s="15">
        <f ca="1">(BC162*DCF!K$10-DCF!K$5*MAX(BC162*DCF!K$10,0)-MAX(BC162-BB162,0)/Inputs!$B$10)*DCF!K$6</f>
        <v>3280.7945064622559</v>
      </c>
      <c r="CK162" s="15">
        <f ca="1">(BD162*DCF!L$10-DCF!L$5*MAX(BD162*DCF!L$10,0)-MAX(BD162-BC162,0)/Inputs!$B$10)*DCF!L$6</f>
        <v>3502.6089590075253</v>
      </c>
      <c r="CL162" s="15">
        <f ca="1">(BE162*DCF!M$10-DCF!M$5*MAX(BE162*DCF!M$10,0)-MAX(BE162-BD162,0)/Inputs!$B$10)*DCF!M$6</f>
        <v>3893.639049339587</v>
      </c>
      <c r="CM162" s="15">
        <f ca="1">(BF162*DCF!C$28-DCF!C$5*MAX(BF162*DCF!C$28,0)-MAX(BF162-Inputs!$B$13,0)/Inputs!$B$17)*DCF!C$6</f>
        <v>3693.6584150728845</v>
      </c>
      <c r="CN162" s="15">
        <f ca="1">(BG162*DCF!D$28-DCF!D$5*MAX(BG162*DCF!D$28,0)-MAX(BG162-BF162,0)/Inputs!$B$17)*DCF!D$6</f>
        <v>4768.1394088315774</v>
      </c>
      <c r="CO162" s="15">
        <f ca="1">(BH162*DCF!E$28-DCF!E$5*MAX(BH162*DCF!E$28,0)-MAX(BH162-BG162,0)/Inputs!$B$17)*DCF!E$6</f>
        <v>6428.3182575082246</v>
      </c>
      <c r="CP162" s="15">
        <f ca="1">(BI162*DCF!F$28-DCF!F$5*MAX(BI162*DCF!F$28,0)-MAX(BI162-BH162,0)/Inputs!$B$17)*DCF!F$6</f>
        <v>6590.8316912712235</v>
      </c>
      <c r="CQ162" s="15">
        <f ca="1">(BJ162*DCF!G$28-DCF!G$5*MAX(BJ162*DCF!G$28,0)-MAX(BJ162-BI162,0)/Inputs!$B$17)*DCF!G$6</f>
        <v>6830.3574602088856</v>
      </c>
      <c r="CR162" s="15">
        <f ca="1">(BK162*DCF!H$28-DCF!H$5*MAX(BK162*DCF!H$28,0)-MAX(BK162-BJ162,0)/Inputs!$B$17)*DCF!H$6</f>
        <v>8786.0699499752736</v>
      </c>
      <c r="CS162" s="15">
        <f ca="1">(BL162*DCF!I$28-DCF!I$5*MAX(BL162*DCF!I$28,0)-MAX(BL162-BK162,0)/Inputs!$B$17)*DCF!I$6</f>
        <v>11103.961889823211</v>
      </c>
      <c r="CT162" s="15">
        <f ca="1">(BM162*DCF!J$28-DCF!J$5*MAX(BM162*DCF!J$28,0)-MAX(BM162-BL162,0)/Inputs!$B$17)*DCF!J$6</f>
        <v>12773.538838719638</v>
      </c>
      <c r="CU162" s="15">
        <f ca="1">(BN162*DCF!K$28-DCF!K$5*MAX(BN162*DCF!K$28,0)-MAX(BN162-BM162,0)/Inputs!$B$17)*DCF!K$6</f>
        <v>15155.723510106409</v>
      </c>
      <c r="CV162" s="15">
        <f ca="1">(BO162*DCF!L$28-DCF!L$5*MAX(BO162*DCF!L$28,0)-MAX(BO162-BN162,0)/Inputs!$B$17)*DCF!L$6</f>
        <v>17170.6844190214</v>
      </c>
      <c r="CW162" s="15">
        <f ca="1">(BP162*DCF!M$28-DCF!M$5*MAX(BP162*DCF!M$28,0)-MAX(BP162-BO162,0)/Inputs!$B$17)*DCF!M$6</f>
        <v>19869.828222540295</v>
      </c>
      <c r="CX162" s="15">
        <f ca="1">(BQ162*DCF!C$46-DCF!C$5*MAX(BQ162*DCF!C$46,0)-MAX(BQ162-Inputs!$B$20,0)/Inputs!$B$24)*DCF!C$6</f>
        <v>-1085.3393636464923</v>
      </c>
      <c r="CY162" s="15">
        <f ca="1">(BR162*DCF!D$46-DCF!D$5*MAX(BR162*DCF!D$46,0)-MAX(BR162-BQ162,0)/Inputs!$B$24)*DCF!D$6</f>
        <v>-2477.0530363220796</v>
      </c>
      <c r="CZ162" s="15">
        <f ca="1">(BS162*DCF!E$46-DCF!E$5*MAX(BS162*DCF!E$46,0)-MAX(BS162-BR162,0)/Inputs!$B$24)*DCF!E$6</f>
        <v>-6411.9329514042256</v>
      </c>
      <c r="DA162" s="15">
        <f ca="1">(BT162*DCF!F$46-DCF!F$5*MAX(BT162*DCF!F$46,0)-MAX(BT162-BS162,0)/Inputs!$B$24)*DCF!F$6</f>
        <v>-1962.9220497669116</v>
      </c>
      <c r="DB162" s="15">
        <f ca="1">(BU162*DCF!G$46-DCF!G$5*MAX(BU162*DCF!G$46,0)-MAX(BU162-BT162,0)/Inputs!$B$24)*DCF!G$6</f>
        <v>-2665.7887272089001</v>
      </c>
      <c r="DC162" s="15">
        <f ca="1">(BV162*DCF!H$46-DCF!H$5*MAX(BV162*DCF!H$46,0)-MAX(BV162-BU162,0)/Inputs!$B$24)*DCF!H$6</f>
        <v>-3263.5438837160309</v>
      </c>
      <c r="DD162" s="15">
        <f ca="1">(BW162*DCF!I$46-DCF!I$5*MAX(BW162*DCF!I$46,0)-MAX(BW162-BV162,0)/Inputs!$B$24)*DCF!I$6</f>
        <v>-119.29730252905553</v>
      </c>
      <c r="DE162" s="15">
        <f ca="1">(BX162*DCF!J$46-DCF!J$5*MAX(BX162*DCF!J$46,0)-MAX(BX162-BW162,0)/Inputs!$B$24)*DCF!J$6</f>
        <v>-12285.666844527075</v>
      </c>
      <c r="DF162" s="15">
        <f ca="1">(BY162*DCF!K$46-DCF!K$5*MAX(BY162*DCF!K$46,0)-MAX(BY162-BX162,0)/Inputs!$B$24)*DCF!K$6</f>
        <v>3276.8813581932418</v>
      </c>
      <c r="DG162" s="15">
        <f ca="1">(BZ162*DCF!L$46-DCF!L$5*MAX(BZ162*DCF!L$46,0)-MAX(BZ162-BY162,0)/Inputs!$B$24)*DCF!L$6</f>
        <v>-3134.5069772240017</v>
      </c>
      <c r="DH162" s="15">
        <f ca="1">(CA162*DCF!M$46-DCF!M$5*MAX(CA162*DCF!M$46,0)-MAX(CA162-BZ162,0)/Inputs!$B$24)*DCF!M$6</f>
        <v>6599.9912942501751</v>
      </c>
      <c r="DI162" s="15">
        <f ca="1">SUM(CB162:CL162)+BE162*DCF!M$10*(1+Inputs!$B$30)*(1-Inputs!$B$33)*(1-Inputs!$B$30/Inputs!$B$31)/(Inputs!$B$29-Inputs!$B$30)*DCF!M$6</f>
        <v>111044.90812965049</v>
      </c>
      <c r="DJ162" s="15">
        <f ca="1">SUM(CM162:CW162)+BP162*DCF!M$28*(1+Inputs!$B$30)*(1-Inputs!$B$33)*(1-Inputs!$B$30/Inputs!$B$31)/(Inputs!$B$29-Inputs!$B$30)*DCF!M$6</f>
        <v>555710.93225458311</v>
      </c>
      <c r="DK162" s="15">
        <f ca="1">SUM(CX162:DH162)+CA162*DCF!M$46*(1+Inputs!$B$30)*(1-Inputs!$B$33)*(1-Inputs!$B$30/Inputs!$B$31)/(Inputs!$B$29-Inputs!$B$30)*DCF!M$6</f>
        <v>355067.70971645752</v>
      </c>
      <c r="DM162" s="15">
        <f ca="1">DI162+DJ162+DK162+Inputs!$B$34+Inputs!$B$36-Inputs!$B$35</f>
        <v>1098674.5501006912</v>
      </c>
    </row>
    <row r="163" spans="1:117" x14ac:dyDescent="0.75">
      <c r="A163" s="11">
        <v>150</v>
      </c>
      <c r="C163" s="24">
        <f t="shared" ca="1" si="104"/>
        <v>0.33495487144131725</v>
      </c>
      <c r="D163" s="24">
        <f t="shared" ca="1" si="104"/>
        <v>-0.55912615948754707</v>
      </c>
      <c r="E163" s="24">
        <f t="shared" ca="1" si="104"/>
        <v>-0.77494990725597712</v>
      </c>
      <c r="F163" s="24">
        <f t="shared" ca="1" si="104"/>
        <v>-0.24921669368783006</v>
      </c>
      <c r="G163" s="24">
        <f t="shared" ca="1" si="104"/>
        <v>-1.769180738416352</v>
      </c>
      <c r="H163" s="24">
        <f t="shared" ca="1" si="104"/>
        <v>-0.48195545601310452</v>
      </c>
      <c r="I163" s="24">
        <f t="shared" ca="1" si="104"/>
        <v>0.53412032844487756</v>
      </c>
      <c r="J163" s="24">
        <f t="shared" ca="1" si="104"/>
        <v>-4.1149566582127296E-2</v>
      </c>
      <c r="K163" s="24">
        <f t="shared" ca="1" si="104"/>
        <v>-0.1055633478327951</v>
      </c>
      <c r="L163" s="24">
        <f t="shared" ca="1" si="104"/>
        <v>0.60396461777470933</v>
      </c>
      <c r="M163" s="24">
        <f t="shared" ca="1" si="104"/>
        <v>-3.8259409604936935E-2</v>
      </c>
      <c r="N163" s="24">
        <f ca="1">SQRT(Inputs!$B$38)*C163+SQRT(1-Inputs!$B$38)*_xlfn.NORM.S.INV(RAND())</f>
        <v>0.22467894052820842</v>
      </c>
      <c r="O163" s="24">
        <f ca="1">SQRT(Inputs!$B$38)*D163+SQRT(1-Inputs!$B$38)*_xlfn.NORM.S.INV(RAND())</f>
        <v>-1.3334427593819178</v>
      </c>
      <c r="P163" s="24">
        <f ca="1">SQRT(Inputs!$B$38)*E163+SQRT(1-Inputs!$B$38)*_xlfn.NORM.S.INV(RAND())</f>
        <v>-1.0125825934860124</v>
      </c>
      <c r="Q163" s="24">
        <f ca="1">SQRT(Inputs!$B$38)*F163+SQRT(1-Inputs!$B$38)*_xlfn.NORM.S.INV(RAND())</f>
        <v>-0.67180135577012623</v>
      </c>
      <c r="R163" s="24">
        <f ca="1">SQRT(Inputs!$B$38)*G163+SQRT(1-Inputs!$B$38)*_xlfn.NORM.S.INV(RAND())</f>
        <v>-1.3334595720794029</v>
      </c>
      <c r="S163" s="24">
        <f ca="1">SQRT(Inputs!$B$38)*H163+SQRT(1-Inputs!$B$38)*_xlfn.NORM.S.INV(RAND())</f>
        <v>-0.91207265877486221</v>
      </c>
      <c r="T163" s="24">
        <f ca="1">SQRT(Inputs!$B$38)*I163+SQRT(1-Inputs!$B$38)*_xlfn.NORM.S.INV(RAND())</f>
        <v>1.3277240967655914</v>
      </c>
      <c r="U163" s="24">
        <f ca="1">SQRT(Inputs!$B$38)*J163+SQRT(1-Inputs!$B$38)*_xlfn.NORM.S.INV(RAND())</f>
        <v>1.1439316002907198</v>
      </c>
      <c r="V163" s="24">
        <f ca="1">SQRT(Inputs!$B$38)*K163+SQRT(1-Inputs!$B$38)*_xlfn.NORM.S.INV(RAND())</f>
        <v>0.1683581079954774</v>
      </c>
      <c r="W163" s="24">
        <f ca="1">SQRT(Inputs!$B$38)*L163+SQRT(1-Inputs!$B$38)*_xlfn.NORM.S.INV(RAND())</f>
        <v>0.55656768480828744</v>
      </c>
      <c r="X163" s="24">
        <f ca="1">SQRT(Inputs!$B$38)*M163+SQRT(1-Inputs!$B$38)*_xlfn.NORM.S.INV(RAND())</f>
        <v>-1.1792117856605637</v>
      </c>
      <c r="Y163" s="24">
        <f ca="1">SQRT(Inputs!$B$38)*C163+SQRT(1-Inputs!$B$38)*_xlfn.NORM.S.INV(RAND())</f>
        <v>-0.70370008140489038</v>
      </c>
      <c r="Z163" s="24">
        <f ca="1">SQRT(Inputs!$B$38)*D163+SQRT(1-Inputs!$B$38)*_xlfn.NORM.S.INV(RAND())</f>
        <v>-8.0061908162845891E-2</v>
      </c>
      <c r="AA163" s="24">
        <f ca="1">SQRT(Inputs!$B$38)*E163+SQRT(1-Inputs!$B$38)*_xlfn.NORM.S.INV(RAND())</f>
        <v>0.92607832929404188</v>
      </c>
      <c r="AB163" s="24">
        <f ca="1">SQRT(Inputs!$B$38)*F163+SQRT(1-Inputs!$B$38)*_xlfn.NORM.S.INV(RAND())</f>
        <v>0.99648802754475518</v>
      </c>
      <c r="AC163" s="24">
        <f ca="1">SQRT(Inputs!$B$38)*G163+SQRT(1-Inputs!$B$38)*_xlfn.NORM.S.INV(RAND())</f>
        <v>0.65492939654246873</v>
      </c>
      <c r="AD163" s="24">
        <f ca="1">SQRT(Inputs!$B$38)*H163+SQRT(1-Inputs!$B$38)*_xlfn.NORM.S.INV(RAND())</f>
        <v>1.4046656270698958</v>
      </c>
      <c r="AE163" s="24">
        <f ca="1">SQRT(Inputs!$B$38)*I163+SQRT(1-Inputs!$B$38)*_xlfn.NORM.S.INV(RAND())</f>
        <v>0.47913919873737787</v>
      </c>
      <c r="AF163" s="24">
        <f ca="1">SQRT(Inputs!$B$38)*J163+SQRT(1-Inputs!$B$38)*_xlfn.NORM.S.INV(RAND())</f>
        <v>1.406485637698323</v>
      </c>
      <c r="AG163" s="24">
        <f ca="1">SQRT(Inputs!$B$38)*K163+SQRT(1-Inputs!$B$38)*_xlfn.NORM.S.INV(RAND())</f>
        <v>2.7328957837215458E-2</v>
      </c>
      <c r="AH163" s="24">
        <f ca="1">SQRT(Inputs!$B$38)*L163+SQRT(1-Inputs!$B$38)*_xlfn.NORM.S.INV(RAND())</f>
        <v>-5.6851270575018154E-2</v>
      </c>
      <c r="AI163" s="24">
        <f ca="1">SQRT(Inputs!$B$38)*M163+SQRT(1-Inputs!$B$38)*_xlfn.NORM.S.INV(RAND())</f>
        <v>0.59376928778487448</v>
      </c>
      <c r="AJ163" s="24">
        <f ca="1">SQRT(Inputs!$B$38)*C163+SQRT(1-Inputs!$B$38)*_xlfn.NORM.S.INV(RAND())</f>
        <v>-0.39432851211446268</v>
      </c>
      <c r="AK163" s="24">
        <f ca="1">SQRT(Inputs!$B$38)*D163+SQRT(1-Inputs!$B$38)*_xlfn.NORM.S.INV(RAND())</f>
        <v>0.11128443851535819</v>
      </c>
      <c r="AL163" s="24">
        <f ca="1">SQRT(Inputs!$B$38)*E163+SQRT(1-Inputs!$B$38)*_xlfn.NORM.S.INV(RAND())</f>
        <v>-0.44841461587896397</v>
      </c>
      <c r="AM163" s="24">
        <f ca="1">SQRT(Inputs!$B$38)*F163+SQRT(1-Inputs!$B$38)*_xlfn.NORM.S.INV(RAND())</f>
        <v>-7.0830028038397025E-2</v>
      </c>
      <c r="AN163" s="24">
        <f ca="1">SQRT(Inputs!$B$38)*G163+SQRT(1-Inputs!$B$38)*_xlfn.NORM.S.INV(RAND())</f>
        <v>-0.61358540334953959</v>
      </c>
      <c r="AO163" s="24">
        <f ca="1">SQRT(Inputs!$B$38)*H163+SQRT(1-Inputs!$B$38)*_xlfn.NORM.S.INV(RAND())</f>
        <v>-0.56277768745243328</v>
      </c>
      <c r="AP163" s="24">
        <f ca="1">SQRT(Inputs!$B$38)*I163+SQRT(1-Inputs!$B$38)*_xlfn.NORM.S.INV(RAND())</f>
        <v>0.55138049120847821</v>
      </c>
      <c r="AQ163" s="24">
        <f ca="1">SQRT(Inputs!$B$38)*J163+SQRT(1-Inputs!$B$38)*_xlfn.NORM.S.INV(RAND())</f>
        <v>1.3631922124911124</v>
      </c>
      <c r="AR163" s="24">
        <f ca="1">SQRT(Inputs!$B$38)*K163+SQRT(1-Inputs!$B$38)*_xlfn.NORM.S.INV(RAND())</f>
        <v>-3.425894820567113E-3</v>
      </c>
      <c r="AS163" s="24">
        <f ca="1">SQRT(Inputs!$B$38)*L163+SQRT(1-Inputs!$B$38)*_xlfn.NORM.S.INV(RAND())</f>
        <v>0.72068677245745949</v>
      </c>
      <c r="AT163" s="24">
        <f ca="1">SQRT(Inputs!$B$38)*M163+SQRT(1-Inputs!$B$38)*_xlfn.NORM.S.INV(RAND())</f>
        <v>-5.6234307597643085E-2</v>
      </c>
      <c r="AU163" s="15">
        <f ca="1">Inputs!$B$6*EXP($B$8-0.5*C$5^2+C$5*N163)</f>
        <v>5146.0354787386323</v>
      </c>
      <c r="AV163" s="15">
        <f t="shared" ca="1" si="73"/>
        <v>5148.7333254830073</v>
      </c>
      <c r="AW163" s="15">
        <f t="shared" ca="1" si="74"/>
        <v>5476.5099775452227</v>
      </c>
      <c r="AX163" s="15">
        <f t="shared" ca="1" si="75"/>
        <v>6147.9944087649419</v>
      </c>
      <c r="AY163" s="15">
        <f t="shared" ca="1" si="76"/>
        <v>6429.946959920534</v>
      </c>
      <c r="AZ163" s="15">
        <f t="shared" ca="1" si="77"/>
        <v>7112.5321503654013</v>
      </c>
      <c r="BA163" s="15">
        <f t="shared" ca="1" si="78"/>
        <v>10001.47699520316</v>
      </c>
      <c r="BB163" s="15">
        <f t="shared" ca="1" si="79"/>
        <v>13731.823114158437</v>
      </c>
      <c r="BC163" s="15">
        <f t="shared" ca="1" si="80"/>
        <v>17093.540797660669</v>
      </c>
      <c r="BD163" s="15">
        <f t="shared" ca="1" si="81"/>
        <v>22060.22530235627</v>
      </c>
      <c r="BE163" s="15">
        <f t="shared" ca="1" si="82"/>
        <v>24279.139385575229</v>
      </c>
      <c r="BF163" s="15">
        <f ca="1">Inputs!$B$13*EXP($B$9-0.5*C$6^2+C$6*Y163)</f>
        <v>12030.042181407814</v>
      </c>
      <c r="BG163" s="15">
        <f t="shared" ca="1" si="83"/>
        <v>14451.156643800656</v>
      </c>
      <c r="BH163" s="15">
        <f t="shared" ca="1" si="84"/>
        <v>20588.027760423091</v>
      </c>
      <c r="BI163" s="15">
        <f t="shared" ca="1" si="85"/>
        <v>29380.632951377356</v>
      </c>
      <c r="BJ163" s="15">
        <f t="shared" ca="1" si="86"/>
        <v>39584.774635199217</v>
      </c>
      <c r="BK163" s="15">
        <f t="shared" ca="1" si="87"/>
        <v>58821.389680288717</v>
      </c>
      <c r="BL163" s="15">
        <f t="shared" ca="1" si="88"/>
        <v>76883.682820987859</v>
      </c>
      <c r="BM163" s="15">
        <f t="shared" ca="1" si="89"/>
        <v>112549.64382622471</v>
      </c>
      <c r="BN163" s="15">
        <f t="shared" ca="1" si="90"/>
        <v>138876.04134606675</v>
      </c>
      <c r="BO163" s="15">
        <f t="shared" ca="1" si="91"/>
        <v>169747.17379881543</v>
      </c>
      <c r="BP163" s="15">
        <f t="shared" ca="1" si="92"/>
        <v>223465.4161168178</v>
      </c>
      <c r="BQ163" s="15">
        <f ca="1">Inputs!$B$20*EXP($B$10-0.5*C$7^2+C$7*AJ163)</f>
        <v>3729.640729905766</v>
      </c>
      <c r="BR163" s="15">
        <f t="shared" ca="1" si="93"/>
        <v>5242.6921828682043</v>
      </c>
      <c r="BS163" s="15">
        <f t="shared" ca="1" si="94"/>
        <v>6311.7719578062643</v>
      </c>
      <c r="BT163" s="15">
        <f t="shared" ca="1" si="95"/>
        <v>8542.3521953791478</v>
      </c>
      <c r="BU163" s="15">
        <f t="shared" ca="1" si="96"/>
        <v>10205.252839588826</v>
      </c>
      <c r="BV163" s="15">
        <f t="shared" ca="1" si="97"/>
        <v>12507.643091523514</v>
      </c>
      <c r="BW163" s="15">
        <f t="shared" ca="1" si="98"/>
        <v>19614.155344316066</v>
      </c>
      <c r="BX163" s="15">
        <f t="shared" ca="1" si="99"/>
        <v>36055.210953686576</v>
      </c>
      <c r="BY163" s="15">
        <f t="shared" ca="1" si="100"/>
        <v>50486.370997251128</v>
      </c>
      <c r="BZ163" s="15">
        <f t="shared" ca="1" si="101"/>
        <v>80874.828733623028</v>
      </c>
      <c r="CA163" s="15">
        <f t="shared" ca="1" si="102"/>
        <v>112475.00502056185</v>
      </c>
      <c r="CB163" s="15">
        <f ca="1">(AU163*DCF!C$10-DCF!C$5*MAX(AU163*DCF!C$10,0)-MAX(AU163-Inputs!$B$6,0)/Inputs!$B$10)*DCF!C$6</f>
        <v>1041.7638049333154</v>
      </c>
      <c r="CC163" s="15">
        <f ca="1">(AV163*DCF!D$10-DCF!D$5*MAX(AV163*DCF!D$10,0)-MAX(AV163-AU163,0)/Inputs!$B$10)*DCF!D$6</f>
        <v>1254.3110672422333</v>
      </c>
      <c r="CD163" s="15">
        <f ca="1">(AW163*DCF!E$10-DCF!E$5*MAX(AW163*DCF!E$10,0)-MAX(AW163-AV163,0)/Inputs!$B$10)*DCF!E$6</f>
        <v>1190.6100992881909</v>
      </c>
      <c r="CE163" s="15">
        <f ca="1">(AX163*DCF!F$10-DCF!F$5*MAX(AX163*DCF!F$10,0)-MAX(AX163-AW163,0)/Inputs!$B$10)*DCF!F$6</f>
        <v>1202.3781193925145</v>
      </c>
      <c r="CF163" s="15">
        <f ca="1">(AY163*DCF!G$10-DCF!G$5*MAX(AY163*DCF!G$10,0)-MAX(AY163-AX163,0)/Inputs!$B$10)*DCF!G$6</f>
        <v>1270.629144512556</v>
      </c>
      <c r="CG163" s="15">
        <f ca="1">(AZ163*DCF!H$10-DCF!H$5*MAX(AZ163*DCF!H$10,0)-MAX(AZ163-AY163,0)/Inputs!$B$10)*DCF!H$6</f>
        <v>1259.697981163225</v>
      </c>
      <c r="CH163" s="15">
        <f ca="1">(BA163*DCF!I$10-DCF!I$5*MAX(BA163*DCF!I$10,0)-MAX(BA163-AZ163,0)/Inputs!$B$10)*DCF!I$6</f>
        <v>1353.0168180004682</v>
      </c>
      <c r="CI163" s="15">
        <f ca="1">(BB163*DCF!J$10-DCF!J$5*MAX(BB163*DCF!J$10,0)-MAX(BB163-BA163,0)/Inputs!$B$10)*DCF!J$6</f>
        <v>1791.1402255153303</v>
      </c>
      <c r="CJ163" s="15">
        <f ca="1">(BC163*DCF!K$10-DCF!K$5*MAX(BC163*DCF!K$10,0)-MAX(BC163-BB163,0)/Inputs!$B$10)*DCF!K$6</f>
        <v>2281.1962436343651</v>
      </c>
      <c r="CK163" s="15">
        <f ca="1">(BD163*DCF!L$10-DCF!L$5*MAX(BD163*DCF!L$10,0)-MAX(BD163-BC163,0)/Inputs!$B$10)*DCF!L$6</f>
        <v>2684.8287480285189</v>
      </c>
      <c r="CL163" s="15">
        <f ca="1">(BE163*DCF!M$10-DCF!M$5*MAX(BE163*DCF!M$10,0)-MAX(BE163-BD163,0)/Inputs!$B$10)*DCF!M$6</f>
        <v>3161.0275986919537</v>
      </c>
      <c r="CM163" s="15">
        <f ca="1">(BF163*DCF!C$28-DCF!C$5*MAX(BF163*DCF!C$28,0)-MAX(BF163-Inputs!$B$13,0)/Inputs!$B$17)*DCF!C$6</f>
        <v>3522.9813922790522</v>
      </c>
      <c r="CN163" s="15">
        <f ca="1">(BG163*DCF!D$28-DCF!D$5*MAX(BG163*DCF!D$28,0)-MAX(BG163-BF163,0)/Inputs!$B$17)*DCF!D$6</f>
        <v>3739.6642083216916</v>
      </c>
      <c r="CO163" s="15">
        <f ca="1">(BH163*DCF!E$28-DCF!E$5*MAX(BH163*DCF!E$28,0)-MAX(BH163-BG163,0)/Inputs!$B$17)*DCF!E$6</f>
        <v>4621.4032369122633</v>
      </c>
      <c r="CP163" s="15">
        <f ca="1">(BI163*DCF!F$28-DCF!F$5*MAX(BI163*DCF!F$28,0)-MAX(BI163-BH163,0)/Inputs!$B$17)*DCF!F$6</f>
        <v>6375.2351823469562</v>
      </c>
      <c r="CQ163" s="15">
        <f ca="1">(BJ163*DCF!G$28-DCF!G$5*MAX(BJ163*DCF!G$28,0)-MAX(BJ163-BI163,0)/Inputs!$B$17)*DCF!G$6</f>
        <v>8554.3342813146483</v>
      </c>
      <c r="CR163" s="15">
        <f ca="1">(BK163*DCF!H$28-DCF!H$5*MAX(BK163*DCF!H$28,0)-MAX(BK163-BJ163,0)/Inputs!$B$17)*DCF!H$6</f>
        <v>11558.348498056444</v>
      </c>
      <c r="CS163" s="15">
        <f ca="1">(BL163*DCF!I$28-DCF!I$5*MAX(BL163*DCF!I$28,0)-MAX(BL163-BK163,0)/Inputs!$B$17)*DCF!I$6</f>
        <v>15486.938713104688</v>
      </c>
      <c r="CT163" s="15">
        <f ca="1">(BM163*DCF!J$28-DCF!J$5*MAX(BM163*DCF!J$28,0)-MAX(BM163-BL163,0)/Inputs!$B$17)*DCF!J$6</f>
        <v>20378.898962265503</v>
      </c>
      <c r="CU163" s="15">
        <f ca="1">(BN163*DCF!K$28-DCF!K$5*MAX(BN163*DCF!K$28,0)-MAX(BN163-BM163,0)/Inputs!$B$17)*DCF!K$6</f>
        <v>26103.658367352287</v>
      </c>
      <c r="CV163" s="15">
        <f ca="1">(BO163*DCF!L$28-DCF!L$5*MAX(BO163*DCF!L$28,0)-MAX(BO163-BN163,0)/Inputs!$B$17)*DCF!L$6</f>
        <v>30375.004030382606</v>
      </c>
      <c r="CW163" s="15">
        <f ca="1">(BP163*DCF!M$28-DCF!M$5*MAX(BP163*DCF!M$28,0)-MAX(BP163-BO163,0)/Inputs!$B$17)*DCF!M$6</f>
        <v>36430.081601331651</v>
      </c>
      <c r="CX163" s="15">
        <f ca="1">(BQ163*DCF!C$46-DCF!C$5*MAX(BQ163*DCF!C$46,0)-MAX(BQ163-Inputs!$B$20,0)/Inputs!$B$24)*DCF!C$6</f>
        <v>-1105.5247551310156</v>
      </c>
      <c r="CY163" s="15">
        <f ca="1">(BR163*DCF!D$46-DCF!D$5*MAX(BR163*DCF!D$46,0)-MAX(BR163-BQ163,0)/Inputs!$B$24)*DCF!D$6</f>
        <v>-1540.4117899651585</v>
      </c>
      <c r="CZ163" s="15">
        <f ca="1">(BS163*DCF!E$46-DCF!E$5*MAX(BS163*DCF!E$46,0)-MAX(BS163-BR163,0)/Inputs!$B$24)*DCF!E$6</f>
        <v>-1167.7798396099656</v>
      </c>
      <c r="DA163" s="15">
        <f ca="1">(BT163*DCF!F$46-DCF!F$5*MAX(BT163*DCF!F$46,0)-MAX(BT163-BS163,0)/Inputs!$B$24)*DCF!F$6</f>
        <v>-1434.3328742586473</v>
      </c>
      <c r="DB163" s="15">
        <f ca="1">(BU163*DCF!G$46-DCF!G$5*MAX(BU163*DCF!G$46,0)-MAX(BU163-BT163,0)/Inputs!$B$24)*DCF!G$6</f>
        <v>-902.65146421321379</v>
      </c>
      <c r="DC163" s="15">
        <f ca="1">(BV163*DCF!H$46-DCF!H$5*MAX(BV163*DCF!H$46,0)-MAX(BV163-BU163,0)/Inputs!$B$24)*DCF!H$6</f>
        <v>-715.4536638095791</v>
      </c>
      <c r="DD163" s="15">
        <f ca="1">(BW163*DCF!I$46-DCF!I$5*MAX(BW163*DCF!I$46,0)-MAX(BW163-BV163,0)/Inputs!$B$24)*DCF!I$6</f>
        <v>-1587.0082289057136</v>
      </c>
      <c r="DE163" s="15">
        <f ca="1">(BX163*DCF!J$46-DCF!J$5*MAX(BX163*DCF!J$46,0)-MAX(BX163-BW163,0)/Inputs!$B$24)*DCF!J$6</f>
        <v>-2847.4829731736768</v>
      </c>
      <c r="DF163" s="15">
        <f ca="1">(BY163*DCF!K$46-DCF!K$5*MAX(BY163*DCF!K$46,0)-MAX(BY163-BX163,0)/Inputs!$B$24)*DCF!K$6</f>
        <v>-651.29995762991143</v>
      </c>
      <c r="DG163" s="15">
        <f ca="1">(BZ163*DCF!L$46-DCF!L$5*MAX(BZ163*DCF!L$46,0)-MAX(BZ163-BY163,0)/Inputs!$B$24)*DCF!L$6</f>
        <v>-1286.5058742178417</v>
      </c>
      <c r="DH163" s="15">
        <f ca="1">(CA163*DCF!M$46-DCF!M$5*MAX(CA163*DCF!M$46,0)-MAX(CA163-BZ163,0)/Inputs!$B$24)*DCF!M$6</f>
        <v>2211.3861403980454</v>
      </c>
      <c r="DI163" s="15">
        <f ca="1">SUM(CB163:CL163)+BE163*DCF!M$10*(1+Inputs!$B$30)*(1-Inputs!$B$33)*(1-Inputs!$B$30/Inputs!$B$31)/(Inputs!$B$29-Inputs!$B$30)*DCF!M$6</f>
        <v>86059.765818839398</v>
      </c>
      <c r="DJ163" s="15">
        <f ca="1">SUM(CM163:CW163)+BP163*DCF!M$28*(1+Inputs!$B$30)*(1-Inputs!$B$33)*(1-Inputs!$B$30/Inputs!$B$31)/(Inputs!$B$29-Inputs!$B$30)*DCF!M$6</f>
        <v>996356.1592434193</v>
      </c>
      <c r="DK163" s="15">
        <f ca="1">SUM(CX163:DH163)+CA163*DCF!M$46*(1+Inputs!$B$30)*(1-Inputs!$B$33)*(1-Inputs!$B$30/Inputs!$B$31)/(Inputs!$B$29-Inputs!$B$30)*DCF!M$6</f>
        <v>162872.61599736643</v>
      </c>
      <c r="DM163" s="15">
        <f ca="1">DI163+DJ163+DK163+Inputs!$B$34+Inputs!$B$36-Inputs!$B$35</f>
        <v>1322139.5410596251</v>
      </c>
    </row>
    <row r="164" spans="1:117" x14ac:dyDescent="0.75">
      <c r="A164" s="11">
        <v>151</v>
      </c>
      <c r="C164" s="24">
        <f t="shared" ref="C164:M173" ca="1" si="105">_xlfn.NORM.S.INV(RAND())</f>
        <v>-1.4838005013028952</v>
      </c>
      <c r="D164" s="24">
        <f t="shared" ca="1" si="105"/>
        <v>-0.24904936296472385</v>
      </c>
      <c r="E164" s="24">
        <f t="shared" ca="1" si="105"/>
        <v>0.50448309086590193</v>
      </c>
      <c r="F164" s="24">
        <f t="shared" ca="1" si="105"/>
        <v>0.54861049547891216</v>
      </c>
      <c r="G164" s="24">
        <f t="shared" ca="1" si="105"/>
        <v>-1.533840217826387</v>
      </c>
      <c r="H164" s="24">
        <f t="shared" ca="1" si="105"/>
        <v>0.10986355797761575</v>
      </c>
      <c r="I164" s="24">
        <f t="shared" ca="1" si="105"/>
        <v>0.26586056200468172</v>
      </c>
      <c r="J164" s="24">
        <f t="shared" ca="1" si="105"/>
        <v>0.10488175981056118</v>
      </c>
      <c r="K164" s="24">
        <f t="shared" ca="1" si="105"/>
        <v>0.11097712494939152</v>
      </c>
      <c r="L164" s="24">
        <f t="shared" ca="1" si="105"/>
        <v>-0.29564670800856785</v>
      </c>
      <c r="M164" s="24">
        <f t="shared" ca="1" si="105"/>
        <v>0.15606592716735801</v>
      </c>
      <c r="N164" s="24">
        <f ca="1">SQRT(Inputs!$B$38)*C164+SQRT(1-Inputs!$B$38)*_xlfn.NORM.S.INV(RAND())</f>
        <v>-0.86567395896067723</v>
      </c>
      <c r="O164" s="24">
        <f ca="1">SQRT(Inputs!$B$38)*D164+SQRT(1-Inputs!$B$38)*_xlfn.NORM.S.INV(RAND())</f>
        <v>-0.92109690549131118</v>
      </c>
      <c r="P164" s="24">
        <f ca="1">SQRT(Inputs!$B$38)*E164+SQRT(1-Inputs!$B$38)*_xlfn.NORM.S.INV(RAND())</f>
        <v>-1.2341950807932882</v>
      </c>
      <c r="Q164" s="24">
        <f ca="1">SQRT(Inputs!$B$38)*F164+SQRT(1-Inputs!$B$38)*_xlfn.NORM.S.INV(RAND())</f>
        <v>9.899411635686528E-2</v>
      </c>
      <c r="R164" s="24">
        <f ca="1">SQRT(Inputs!$B$38)*G164+SQRT(1-Inputs!$B$38)*_xlfn.NORM.S.INV(RAND())</f>
        <v>-0.45793127250151711</v>
      </c>
      <c r="S164" s="24">
        <f ca="1">SQRT(Inputs!$B$38)*H164+SQRT(1-Inputs!$B$38)*_xlfn.NORM.S.INV(RAND())</f>
        <v>0.34374031358383328</v>
      </c>
      <c r="T164" s="24">
        <f ca="1">SQRT(Inputs!$B$38)*I164+SQRT(1-Inputs!$B$38)*_xlfn.NORM.S.INV(RAND())</f>
        <v>8.3786351779484333E-2</v>
      </c>
      <c r="U164" s="24">
        <f ca="1">SQRT(Inputs!$B$38)*J164+SQRT(1-Inputs!$B$38)*_xlfn.NORM.S.INV(RAND())</f>
        <v>0.44310809220425873</v>
      </c>
      <c r="V164" s="24">
        <f ca="1">SQRT(Inputs!$B$38)*K164+SQRT(1-Inputs!$B$38)*_xlfn.NORM.S.INV(RAND())</f>
        <v>-1.1408125268137701</v>
      </c>
      <c r="W164" s="24">
        <f ca="1">SQRT(Inputs!$B$38)*L164+SQRT(1-Inputs!$B$38)*_xlfn.NORM.S.INV(RAND())</f>
        <v>3.6463914961325339E-2</v>
      </c>
      <c r="X164" s="24">
        <f ca="1">SQRT(Inputs!$B$38)*M164+SQRT(1-Inputs!$B$38)*_xlfn.NORM.S.INV(RAND())</f>
        <v>-0.4781932973648505</v>
      </c>
      <c r="Y164" s="24">
        <f ca="1">SQRT(Inputs!$B$38)*C164+SQRT(1-Inputs!$B$38)*_xlfn.NORM.S.INV(RAND())</f>
        <v>1.3741598422869905</v>
      </c>
      <c r="Z164" s="24">
        <f ca="1">SQRT(Inputs!$B$38)*D164+SQRT(1-Inputs!$B$38)*_xlfn.NORM.S.INV(RAND())</f>
        <v>0.24342701514139525</v>
      </c>
      <c r="AA164" s="24">
        <f ca="1">SQRT(Inputs!$B$38)*E164+SQRT(1-Inputs!$B$38)*_xlfn.NORM.S.INV(RAND())</f>
        <v>1.4082328199880161</v>
      </c>
      <c r="AB164" s="24">
        <f ca="1">SQRT(Inputs!$B$38)*F164+SQRT(1-Inputs!$B$38)*_xlfn.NORM.S.INV(RAND())</f>
        <v>-0.91231283306740196</v>
      </c>
      <c r="AC164" s="24">
        <f ca="1">SQRT(Inputs!$B$38)*G164+SQRT(1-Inputs!$B$38)*_xlfn.NORM.S.INV(RAND())</f>
        <v>-1.2067391603159958</v>
      </c>
      <c r="AD164" s="24">
        <f ca="1">SQRT(Inputs!$B$38)*H164+SQRT(1-Inputs!$B$38)*_xlfn.NORM.S.INV(RAND())</f>
        <v>-0.37708362143798513</v>
      </c>
      <c r="AE164" s="24">
        <f ca="1">SQRT(Inputs!$B$38)*I164+SQRT(1-Inputs!$B$38)*_xlfn.NORM.S.INV(RAND())</f>
        <v>-0.84632659708335334</v>
      </c>
      <c r="AF164" s="24">
        <f ca="1">SQRT(Inputs!$B$38)*J164+SQRT(1-Inputs!$B$38)*_xlfn.NORM.S.INV(RAND())</f>
        <v>3.3515438912510909E-2</v>
      </c>
      <c r="AG164" s="24">
        <f ca="1">SQRT(Inputs!$B$38)*K164+SQRT(1-Inputs!$B$38)*_xlfn.NORM.S.INV(RAND())</f>
        <v>0.78514181989212439</v>
      </c>
      <c r="AH164" s="24">
        <f ca="1">SQRT(Inputs!$B$38)*L164+SQRT(1-Inputs!$B$38)*_xlfn.NORM.S.INV(RAND())</f>
        <v>0.72464600031000481</v>
      </c>
      <c r="AI164" s="24">
        <f ca="1">SQRT(Inputs!$B$38)*M164+SQRT(1-Inputs!$B$38)*_xlfn.NORM.S.INV(RAND())</f>
        <v>1.0390842362782091</v>
      </c>
      <c r="AJ164" s="24">
        <f ca="1">SQRT(Inputs!$B$38)*C164+SQRT(1-Inputs!$B$38)*_xlfn.NORM.S.INV(RAND())</f>
        <v>-1.9064564671579962</v>
      </c>
      <c r="AK164" s="24">
        <f ca="1">SQRT(Inputs!$B$38)*D164+SQRT(1-Inputs!$B$38)*_xlfn.NORM.S.INV(RAND())</f>
        <v>-1.1970475386310833</v>
      </c>
      <c r="AL164" s="24">
        <f ca="1">SQRT(Inputs!$B$38)*E164+SQRT(1-Inputs!$B$38)*_xlfn.NORM.S.INV(RAND())</f>
        <v>0.70295110291726459</v>
      </c>
      <c r="AM164" s="24">
        <f ca="1">SQRT(Inputs!$B$38)*F164+SQRT(1-Inputs!$B$38)*_xlfn.NORM.S.INV(RAND())</f>
        <v>0.5836817124115834</v>
      </c>
      <c r="AN164" s="24">
        <f ca="1">SQRT(Inputs!$B$38)*G164+SQRT(1-Inputs!$B$38)*_xlfn.NORM.S.INV(RAND())</f>
        <v>-1.9338141923908294</v>
      </c>
      <c r="AO164" s="24">
        <f ca="1">SQRT(Inputs!$B$38)*H164+SQRT(1-Inputs!$B$38)*_xlfn.NORM.S.INV(RAND())</f>
        <v>1.5665722848345963E-2</v>
      </c>
      <c r="AP164" s="24">
        <f ca="1">SQRT(Inputs!$B$38)*I164+SQRT(1-Inputs!$B$38)*_xlfn.NORM.S.INV(RAND())</f>
        <v>0.29401295168074815</v>
      </c>
      <c r="AQ164" s="24">
        <f ca="1">SQRT(Inputs!$B$38)*J164+SQRT(1-Inputs!$B$38)*_xlfn.NORM.S.INV(RAND())</f>
        <v>0.87178078489526611</v>
      </c>
      <c r="AR164" s="24">
        <f ca="1">SQRT(Inputs!$B$38)*K164+SQRT(1-Inputs!$B$38)*_xlfn.NORM.S.INV(RAND())</f>
        <v>0.45245782674038515</v>
      </c>
      <c r="AS164" s="24">
        <f ca="1">SQRT(Inputs!$B$38)*L164+SQRT(1-Inputs!$B$38)*_xlfn.NORM.S.INV(RAND())</f>
        <v>-1.6088133833969065E-2</v>
      </c>
      <c r="AT164" s="24">
        <f ca="1">SQRT(Inputs!$B$38)*M164+SQRT(1-Inputs!$B$38)*_xlfn.NORM.S.INV(RAND())</f>
        <v>-5.0205484526370997E-2</v>
      </c>
      <c r="AU164" s="15">
        <f ca="1">Inputs!$B$6*EXP($B$8-0.5*C$5^2+C$5*N164)</f>
        <v>4313.4059310125922</v>
      </c>
      <c r="AV164" s="15">
        <f t="shared" ca="1" si="73"/>
        <v>4585.4121319600763</v>
      </c>
      <c r="AW164" s="15">
        <f t="shared" ca="1" si="74"/>
        <v>4733.6943444344079</v>
      </c>
      <c r="AX164" s="15">
        <f t="shared" ca="1" si="75"/>
        <v>5851.2864171001293</v>
      </c>
      <c r="AY164" s="15">
        <f t="shared" ca="1" si="76"/>
        <v>6778.4811703582609</v>
      </c>
      <c r="AZ164" s="15">
        <f t="shared" ca="1" si="77"/>
        <v>8610.0875660520578</v>
      </c>
      <c r="BA164" s="15">
        <f t="shared" ca="1" si="78"/>
        <v>10629.347460137498</v>
      </c>
      <c r="BB164" s="15">
        <f t="shared" ca="1" si="79"/>
        <v>13604.311345590517</v>
      </c>
      <c r="BC164" s="15">
        <f t="shared" ca="1" si="80"/>
        <v>14924.398010747847</v>
      </c>
      <c r="BD164" s="15">
        <f t="shared" ca="1" si="81"/>
        <v>18346.260190638419</v>
      </c>
      <c r="BE164" s="15">
        <f t="shared" ca="1" si="82"/>
        <v>21522.86864912348</v>
      </c>
      <c r="BF164" s="15">
        <f ca="1">Inputs!$B$13*EXP($B$9-0.5*C$6^2+C$6*Y164)</f>
        <v>18162.117469420886</v>
      </c>
      <c r="BG164" s="15">
        <f t="shared" ca="1" si="83"/>
        <v>23128.721778401683</v>
      </c>
      <c r="BH164" s="15">
        <f t="shared" ca="1" si="84"/>
        <v>35693.884619305747</v>
      </c>
      <c r="BI164" s="15">
        <f t="shared" ca="1" si="85"/>
        <v>37970.279345511583</v>
      </c>
      <c r="BJ164" s="15">
        <f t="shared" ca="1" si="86"/>
        <v>39117.16511784953</v>
      </c>
      <c r="BK164" s="15">
        <f t="shared" ca="1" si="87"/>
        <v>45606.449252632672</v>
      </c>
      <c r="BL164" s="15">
        <f t="shared" ca="1" si="88"/>
        <v>50202.657581853186</v>
      </c>
      <c r="BM164" s="15">
        <f t="shared" ca="1" si="89"/>
        <v>61967.368548129663</v>
      </c>
      <c r="BN164" s="15">
        <f t="shared" ca="1" si="90"/>
        <v>83730.929506971792</v>
      </c>
      <c r="BO164" s="15">
        <f t="shared" ca="1" si="91"/>
        <v>112076.11444728433</v>
      </c>
      <c r="BP164" s="15">
        <f t="shared" ca="1" si="92"/>
        <v>155178.69939764292</v>
      </c>
      <c r="BQ164" s="15">
        <f ca="1">Inputs!$B$20*EXP($B$10-0.5*C$7^2+C$7*AJ164)</f>
        <v>2181.4423835780058</v>
      </c>
      <c r="BR164" s="15">
        <f t="shared" ca="1" si="93"/>
        <v>2023.8658089272908</v>
      </c>
      <c r="BS164" s="15">
        <f t="shared" ca="1" si="94"/>
        <v>3391.4798018310494</v>
      </c>
      <c r="BT164" s="15">
        <f t="shared" ca="1" si="95"/>
        <v>5449.8376844861741</v>
      </c>
      <c r="BU164" s="15">
        <f t="shared" ca="1" si="96"/>
        <v>4730.336867650688</v>
      </c>
      <c r="BV164" s="15">
        <f t="shared" ca="1" si="97"/>
        <v>6604.5328941286371</v>
      </c>
      <c r="BW164" s="15">
        <f t="shared" ca="1" si="98"/>
        <v>9807.978462468116</v>
      </c>
      <c r="BX164" s="15">
        <f t="shared" ca="1" si="99"/>
        <v>16337.789345875501</v>
      </c>
      <c r="BY164" s="15">
        <f t="shared" ca="1" si="100"/>
        <v>24961.999114522285</v>
      </c>
      <c r="BZ164" s="15">
        <f t="shared" ca="1" si="101"/>
        <v>34921.745082911882</v>
      </c>
      <c r="CA164" s="15">
        <f t="shared" ca="1" si="102"/>
        <v>48618.757551493967</v>
      </c>
      <c r="CB164" s="15">
        <f ca="1">(AU164*DCF!C$10-DCF!C$5*MAX(AU164*DCF!C$10,0)-MAX(AU164-Inputs!$B$6,0)/Inputs!$B$10)*DCF!C$6</f>
        <v>1047.700602017178</v>
      </c>
      <c r="CC164" s="15">
        <f ca="1">(AV164*DCF!D$10-DCF!D$5*MAX(AV164*DCF!D$10,0)-MAX(AV164-AU164,0)/Inputs!$B$10)*DCF!D$6</f>
        <v>1051.3415488247392</v>
      </c>
      <c r="CD164" s="15">
        <f ca="1">(AW164*DCF!E$10-DCF!E$5*MAX(AW164*DCF!E$10,0)-MAX(AW164-AV164,0)/Inputs!$B$10)*DCF!E$6</f>
        <v>1059.5353751936032</v>
      </c>
      <c r="CE164" s="15">
        <f ca="1">(AX164*DCF!F$10-DCF!F$5*MAX(AX164*DCF!F$10,0)-MAX(AX164-AW164,0)/Inputs!$B$10)*DCF!F$6</f>
        <v>1044.7832977913122</v>
      </c>
      <c r="CF164" s="15">
        <f ca="1">(AY164*DCF!G$10-DCF!G$5*MAX(AY164*DCF!G$10,0)-MAX(AY164-AX164,0)/Inputs!$B$10)*DCF!G$6</f>
        <v>1218.4143785033045</v>
      </c>
      <c r="CG164" s="15">
        <f ca="1">(AZ164*DCF!H$10-DCF!H$5*MAX(AZ164*DCF!H$10,0)-MAX(AZ164-AY164,0)/Inputs!$B$10)*DCF!H$6</f>
        <v>1346.4201253674578</v>
      </c>
      <c r="CH164" s="15">
        <f ca="1">(BA164*DCF!I$10-DCF!I$5*MAX(BA164*DCF!I$10,0)-MAX(BA164-AZ164,0)/Inputs!$B$10)*DCF!I$6</f>
        <v>1610.3646500882294</v>
      </c>
      <c r="CI164" s="15">
        <f ca="1">(BB164*DCF!J$10-DCF!J$5*MAX(BB164*DCF!J$10,0)-MAX(BB164-BA164,0)/Inputs!$B$10)*DCF!J$6</f>
        <v>1883.724639947638</v>
      </c>
      <c r="CJ164" s="15">
        <f ca="1">(BC164*DCF!K$10-DCF!K$5*MAX(BC164*DCF!K$10,0)-MAX(BC164-BB164,0)/Inputs!$B$10)*DCF!K$6</f>
        <v>2217.796354809439</v>
      </c>
      <c r="CK164" s="15">
        <f ca="1">(BD164*DCF!L$10-DCF!L$5*MAX(BD164*DCF!L$10,0)-MAX(BD164-BC164,0)/Inputs!$B$10)*DCF!L$6</f>
        <v>2324.4627239939259</v>
      </c>
      <c r="CL164" s="15">
        <f ca="1">(BE164*DCF!M$10-DCF!M$5*MAX(BE164*DCF!M$10,0)-MAX(BE164-BD164,0)/Inputs!$B$10)*DCF!M$6</f>
        <v>2657.6753220436531</v>
      </c>
      <c r="CM164" s="15">
        <f ca="1">(BF164*DCF!C$28-DCF!C$5*MAX(BF164*DCF!C$28,0)-MAX(BF164-Inputs!$B$13,0)/Inputs!$B$17)*DCF!C$6</f>
        <v>3978.2668859589494</v>
      </c>
      <c r="CN164" s="15">
        <f ca="1">(BG164*DCF!D$28-DCF!D$5*MAX(BG164*DCF!D$28,0)-MAX(BG164-BF164,0)/Inputs!$B$17)*DCF!D$6</f>
        <v>5752.3375841510142</v>
      </c>
      <c r="CO164" s="15">
        <f ca="1">(BH164*DCF!E$28-DCF!E$5*MAX(BH164*DCF!E$28,0)-MAX(BH164-BG164,0)/Inputs!$B$17)*DCF!E$6</f>
        <v>7632.7230661137673</v>
      </c>
      <c r="CP164" s="15">
        <f ca="1">(BI164*DCF!F$28-DCF!F$5*MAX(BI164*DCF!F$28,0)-MAX(BI164-BH164,0)/Inputs!$B$17)*DCF!F$6</f>
        <v>9893.4770313307108</v>
      </c>
      <c r="CQ164" s="15">
        <f ca="1">(BJ164*DCF!G$28-DCF!G$5*MAX(BJ164*DCF!G$28,0)-MAX(BJ164-BI164,0)/Inputs!$B$17)*DCF!G$6</f>
        <v>9956.3504138433964</v>
      </c>
      <c r="CR164" s="15">
        <f ca="1">(BK164*DCF!H$28-DCF!H$5*MAX(BK164*DCF!H$28,0)-MAX(BK164-BJ164,0)/Inputs!$B$17)*DCF!H$6</f>
        <v>10270.725421544057</v>
      </c>
      <c r="CS164" s="15">
        <f ca="1">(BL164*DCF!I$28-DCF!I$5*MAX(BL164*DCF!I$28,0)-MAX(BL164-BK164,0)/Inputs!$B$17)*DCF!I$6</f>
        <v>11145.610598512583</v>
      </c>
      <c r="CT164" s="15">
        <f ca="1">(BM164*DCF!J$28-DCF!J$5*MAX(BM164*DCF!J$28,0)-MAX(BM164-BL164,0)/Inputs!$B$17)*DCF!J$6</f>
        <v>12263.962925373564</v>
      </c>
      <c r="CU164" s="15">
        <f ca="1">(BN164*DCF!K$28-DCF!K$5*MAX(BN164*DCF!K$28,0)-MAX(BN164-BM164,0)/Inputs!$B$17)*DCF!K$6</f>
        <v>15016.822067162049</v>
      </c>
      <c r="CV164" s="15">
        <f ca="1">(BO164*DCF!L$28-DCF!L$5*MAX(BO164*DCF!L$28,0)-MAX(BO164-BN164,0)/Inputs!$B$17)*DCF!L$6</f>
        <v>19154.232354522272</v>
      </c>
      <c r="CW164" s="15">
        <f ca="1">(BP164*DCF!M$28-DCF!M$5*MAX(BP164*DCF!M$28,0)-MAX(BP164-BO164,0)/Inputs!$B$17)*DCF!M$6</f>
        <v>24691.530818528336</v>
      </c>
      <c r="CX164" s="15">
        <f ca="1">(BQ164*DCF!C$46-DCF!C$5*MAX(BQ164*DCF!C$46,0)-MAX(BQ164-Inputs!$B$20,0)/Inputs!$B$24)*DCF!C$6</f>
        <v>-503.79731722355791</v>
      </c>
      <c r="CY164" s="15">
        <f ca="1">(BR164*DCF!D$46-DCF!D$5*MAX(BR164*DCF!D$46,0)-MAX(BR164-BQ164,0)/Inputs!$B$24)*DCF!D$6</f>
        <v>-345.42669642311444</v>
      </c>
      <c r="CZ164" s="15">
        <f ca="1">(BS164*DCF!E$46-DCF!E$5*MAX(BS164*DCF!E$46,0)-MAX(BS164-BR164,0)/Inputs!$B$24)*DCF!E$6</f>
        <v>-940.12417776082532</v>
      </c>
      <c r="DA164" s="15">
        <f ca="1">(BT164*DCF!F$46-DCF!F$5*MAX(BT164*DCF!F$46,0)-MAX(BT164-BS164,0)/Inputs!$B$24)*DCF!F$6</f>
        <v>-1146.404811417666</v>
      </c>
      <c r="DB164" s="15">
        <f ca="1">(BU164*DCF!G$46-DCF!G$5*MAX(BU164*DCF!G$46,0)-MAX(BU164-BT164,0)/Inputs!$B$24)*DCF!G$6</f>
        <v>-159.11918622329225</v>
      </c>
      <c r="DC164" s="15">
        <f ca="1">(BV164*DCF!H$46-DCF!H$5*MAX(BV164*DCF!H$46,0)-MAX(BV164-BU164,0)/Inputs!$B$24)*DCF!H$6</f>
        <v>-582.39493183844525</v>
      </c>
      <c r="DD164" s="15">
        <f ca="1">(BW164*DCF!I$46-DCF!I$5*MAX(BW164*DCF!I$46,0)-MAX(BW164-BV164,0)/Inputs!$B$24)*DCF!I$6</f>
        <v>-693.06623174524236</v>
      </c>
      <c r="DE164" s="15">
        <f ca="1">(BX164*DCF!J$46-DCF!J$5*MAX(BX164*DCF!J$46,0)-MAX(BX164-BW164,0)/Inputs!$B$24)*DCF!J$6</f>
        <v>-1046.2740938859556</v>
      </c>
      <c r="DF164" s="15">
        <f ca="1">(BY164*DCF!K$46-DCF!K$5*MAX(BY164*DCF!K$46,0)-MAX(BY164-BX164,0)/Inputs!$B$24)*DCF!K$6</f>
        <v>-686.78904464884533</v>
      </c>
      <c r="DG164" s="15">
        <f ca="1">(BZ164*DCF!L$46-DCF!L$5*MAX(BZ164*DCF!L$46,0)-MAX(BZ164-BY164,0)/Inputs!$B$24)*DCF!L$6</f>
        <v>160.05525197190781</v>
      </c>
      <c r="DH164" s="15">
        <f ca="1">(CA164*DCF!M$46-DCF!M$5*MAX(CA164*DCF!M$46,0)-MAX(CA164-BZ164,0)/Inputs!$B$24)*DCF!M$6</f>
        <v>948.07437897345619</v>
      </c>
      <c r="DI164" s="15">
        <f ca="1">SUM(CB164:CL164)+BE164*DCF!M$10*(1+Inputs!$B$30)*(1-Inputs!$B$33)*(1-Inputs!$B$30/Inputs!$B$31)/(Inputs!$B$29-Inputs!$B$30)*DCF!M$6</f>
        <v>77360.647079564733</v>
      </c>
      <c r="DJ164" s="15">
        <f ca="1">SUM(CM164:CW164)+BP164*DCF!M$28*(1+Inputs!$B$30)*(1-Inputs!$B$33)*(1-Inputs!$B$30/Inputs!$B$31)/(Inputs!$B$29-Inputs!$B$30)*DCF!M$6</f>
        <v>705575.20243304619</v>
      </c>
      <c r="DK164" s="15">
        <f ca="1">SUM(CX164:DH164)+CA164*DCF!M$46*(1+Inputs!$B$30)*(1-Inputs!$B$33)*(1-Inputs!$B$30/Inputs!$B$31)/(Inputs!$B$29-Inputs!$B$30)*DCF!M$6</f>
        <v>70175.091574399805</v>
      </c>
      <c r="DM164" s="15">
        <f ca="1">DI164+DJ164+DK164+Inputs!$B$34+Inputs!$B$36-Inputs!$B$35</f>
        <v>929961.94108701078</v>
      </c>
    </row>
    <row r="165" spans="1:117" x14ac:dyDescent="0.75">
      <c r="A165" s="11">
        <v>152</v>
      </c>
      <c r="C165" s="24">
        <f t="shared" ca="1" si="105"/>
        <v>-1.429039177100895</v>
      </c>
      <c r="D165" s="24">
        <f t="shared" ca="1" si="105"/>
        <v>2.2916933083863462</v>
      </c>
      <c r="E165" s="24">
        <f t="shared" ca="1" si="105"/>
        <v>1.0027402863202426</v>
      </c>
      <c r="F165" s="24">
        <f t="shared" ca="1" si="105"/>
        <v>-0.14883000031543597</v>
      </c>
      <c r="G165" s="24">
        <f t="shared" ca="1" si="105"/>
        <v>-2.0690009770739759</v>
      </c>
      <c r="H165" s="24">
        <f t="shared" ca="1" si="105"/>
        <v>-0.20339088718990284</v>
      </c>
      <c r="I165" s="24">
        <f t="shared" ca="1" si="105"/>
        <v>-0.42052110813565552</v>
      </c>
      <c r="J165" s="24">
        <f t="shared" ca="1" si="105"/>
        <v>0.12235698700932716</v>
      </c>
      <c r="K165" s="24">
        <f t="shared" ca="1" si="105"/>
        <v>0.12202625690054908</v>
      </c>
      <c r="L165" s="24">
        <f t="shared" ca="1" si="105"/>
        <v>1.0334159752154424</v>
      </c>
      <c r="M165" s="24">
        <f t="shared" ca="1" si="105"/>
        <v>-0.28752416356898663</v>
      </c>
      <c r="N165" s="24">
        <f ca="1">SQRT(Inputs!$B$38)*C165+SQRT(1-Inputs!$B$38)*_xlfn.NORM.S.INV(RAND())</f>
        <v>-1.122721577598192</v>
      </c>
      <c r="O165" s="24">
        <f ca="1">SQRT(Inputs!$B$38)*D165+SQRT(1-Inputs!$B$38)*_xlfn.NORM.S.INV(RAND())</f>
        <v>1.5862099850802296</v>
      </c>
      <c r="P165" s="24">
        <f ca="1">SQRT(Inputs!$B$38)*E165+SQRT(1-Inputs!$B$38)*_xlfn.NORM.S.INV(RAND())</f>
        <v>1.6277931286840914</v>
      </c>
      <c r="Q165" s="24">
        <f ca="1">SQRT(Inputs!$B$38)*F165+SQRT(1-Inputs!$B$38)*_xlfn.NORM.S.INV(RAND())</f>
        <v>-1.3327108303131345</v>
      </c>
      <c r="R165" s="24">
        <f ca="1">SQRT(Inputs!$B$38)*G165+SQRT(1-Inputs!$B$38)*_xlfn.NORM.S.INV(RAND())</f>
        <v>-0.28738644816492964</v>
      </c>
      <c r="S165" s="24">
        <f ca="1">SQRT(Inputs!$B$38)*H165+SQRT(1-Inputs!$B$38)*_xlfn.NORM.S.INV(RAND())</f>
        <v>-0.59797806157004696</v>
      </c>
      <c r="T165" s="24">
        <f ca="1">SQRT(Inputs!$B$38)*I165+SQRT(1-Inputs!$B$38)*_xlfn.NORM.S.INV(RAND())</f>
        <v>-6.4085141705796489E-2</v>
      </c>
      <c r="U165" s="24">
        <f ca="1">SQRT(Inputs!$B$38)*J165+SQRT(1-Inputs!$B$38)*_xlfn.NORM.S.INV(RAND())</f>
        <v>0.65500229966665824</v>
      </c>
      <c r="V165" s="24">
        <f ca="1">SQRT(Inputs!$B$38)*K165+SQRT(1-Inputs!$B$38)*_xlfn.NORM.S.INV(RAND())</f>
        <v>0.16519717804361267</v>
      </c>
      <c r="W165" s="24">
        <f ca="1">SQRT(Inputs!$B$38)*L165+SQRT(1-Inputs!$B$38)*_xlfn.NORM.S.INV(RAND())</f>
        <v>-0.44250325100075838</v>
      </c>
      <c r="X165" s="24">
        <f ca="1">SQRT(Inputs!$B$38)*M165+SQRT(1-Inputs!$B$38)*_xlfn.NORM.S.INV(RAND())</f>
        <v>0.51488266460240073</v>
      </c>
      <c r="Y165" s="24">
        <f ca="1">SQRT(Inputs!$B$38)*C165+SQRT(1-Inputs!$B$38)*_xlfn.NORM.S.INV(RAND())</f>
        <v>-0.75292274427323869</v>
      </c>
      <c r="Z165" s="24">
        <f ca="1">SQRT(Inputs!$B$38)*D165+SQRT(1-Inputs!$B$38)*_xlfn.NORM.S.INV(RAND())</f>
        <v>0.91120471238908796</v>
      </c>
      <c r="AA165" s="24">
        <f ca="1">SQRT(Inputs!$B$38)*E165+SQRT(1-Inputs!$B$38)*_xlfn.NORM.S.INV(RAND())</f>
        <v>-0.69949046927207548</v>
      </c>
      <c r="AB165" s="24">
        <f ca="1">SQRT(Inputs!$B$38)*F165+SQRT(1-Inputs!$B$38)*_xlfn.NORM.S.INV(RAND())</f>
        <v>-8.3315211036839754E-2</v>
      </c>
      <c r="AC165" s="24">
        <f ca="1">SQRT(Inputs!$B$38)*G165+SQRT(1-Inputs!$B$38)*_xlfn.NORM.S.INV(RAND())</f>
        <v>-2.8254092472805286</v>
      </c>
      <c r="AD165" s="24">
        <f ca="1">SQRT(Inputs!$B$38)*H165+SQRT(1-Inputs!$B$38)*_xlfn.NORM.S.INV(RAND())</f>
        <v>-0.67548333877025557</v>
      </c>
      <c r="AE165" s="24">
        <f ca="1">SQRT(Inputs!$B$38)*I165+SQRT(1-Inputs!$B$38)*_xlfn.NORM.S.INV(RAND())</f>
        <v>0.42827169037253188</v>
      </c>
      <c r="AF165" s="24">
        <f ca="1">SQRT(Inputs!$B$38)*J165+SQRT(1-Inputs!$B$38)*_xlfn.NORM.S.INV(RAND())</f>
        <v>-0.38279550514843708</v>
      </c>
      <c r="AG165" s="24">
        <f ca="1">SQRT(Inputs!$B$38)*K165+SQRT(1-Inputs!$B$38)*_xlfn.NORM.S.INV(RAND())</f>
        <v>-1.2316754743569727</v>
      </c>
      <c r="AH165" s="24">
        <f ca="1">SQRT(Inputs!$B$38)*L165+SQRT(1-Inputs!$B$38)*_xlfn.NORM.S.INV(RAND())</f>
        <v>0.29167715003523648</v>
      </c>
      <c r="AI165" s="24">
        <f ca="1">SQRT(Inputs!$B$38)*M165+SQRT(1-Inputs!$B$38)*_xlfn.NORM.S.INV(RAND())</f>
        <v>-8.4049341559608456E-2</v>
      </c>
      <c r="AJ165" s="24">
        <f ca="1">SQRT(Inputs!$B$38)*C165+SQRT(1-Inputs!$B$38)*_xlfn.NORM.S.INV(RAND())</f>
        <v>-1.53759283802546</v>
      </c>
      <c r="AK165" s="24">
        <f ca="1">SQRT(Inputs!$B$38)*D165+SQRT(1-Inputs!$B$38)*_xlfn.NORM.S.INV(RAND())</f>
        <v>1.3304015813630521</v>
      </c>
      <c r="AL165" s="24">
        <f ca="1">SQRT(Inputs!$B$38)*E165+SQRT(1-Inputs!$B$38)*_xlfn.NORM.S.INV(RAND())</f>
        <v>-0.82128150266934907</v>
      </c>
      <c r="AM165" s="24">
        <f ca="1">SQRT(Inputs!$B$38)*F165+SQRT(1-Inputs!$B$38)*_xlfn.NORM.S.INV(RAND())</f>
        <v>-0.37543374924668604</v>
      </c>
      <c r="AN165" s="24">
        <f ca="1">SQRT(Inputs!$B$38)*G165+SQRT(1-Inputs!$B$38)*_xlfn.NORM.S.INV(RAND())</f>
        <v>-1.5550968726558243</v>
      </c>
      <c r="AO165" s="24">
        <f ca="1">SQRT(Inputs!$B$38)*H165+SQRT(1-Inputs!$B$38)*_xlfn.NORM.S.INV(RAND())</f>
        <v>-0.65675035084916122</v>
      </c>
      <c r="AP165" s="24">
        <f ca="1">SQRT(Inputs!$B$38)*I165+SQRT(1-Inputs!$B$38)*_xlfn.NORM.S.INV(RAND())</f>
        <v>-0.680439297594857</v>
      </c>
      <c r="AQ165" s="24">
        <f ca="1">SQRT(Inputs!$B$38)*J165+SQRT(1-Inputs!$B$38)*_xlfn.NORM.S.INV(RAND())</f>
        <v>1.4503787171541245</v>
      </c>
      <c r="AR165" s="24">
        <f ca="1">SQRT(Inputs!$B$38)*K165+SQRT(1-Inputs!$B$38)*_xlfn.NORM.S.INV(RAND())</f>
        <v>0.35590378584274385</v>
      </c>
      <c r="AS165" s="24">
        <f ca="1">SQRT(Inputs!$B$38)*L165+SQRT(1-Inputs!$B$38)*_xlfn.NORM.S.INV(RAND())</f>
        <v>-0.43930251353156147</v>
      </c>
      <c r="AT165" s="24">
        <f ca="1">SQRT(Inputs!$B$38)*M165+SQRT(1-Inputs!$B$38)*_xlfn.NORM.S.INV(RAND())</f>
        <v>-0.4169007364762532</v>
      </c>
      <c r="AU165" s="15">
        <f ca="1">Inputs!$B$6*EXP($B$8-0.5*C$5^2+C$5*N165)</f>
        <v>4137.6117223765496</v>
      </c>
      <c r="AV165" s="15">
        <f t="shared" ca="1" si="73"/>
        <v>6359.3441974736634</v>
      </c>
      <c r="AW165" s="15">
        <f t="shared" ca="1" si="74"/>
        <v>9657.9316719067792</v>
      </c>
      <c r="AX165" s="15">
        <f t="shared" ca="1" si="75"/>
        <v>9982.8444157363319</v>
      </c>
      <c r="AY165" s="15">
        <f t="shared" ca="1" si="76"/>
        <v>11797.376355358392</v>
      </c>
      <c r="AZ165" s="15">
        <f t="shared" ca="1" si="77"/>
        <v>13509.013233077752</v>
      </c>
      <c r="BA165" s="15">
        <f t="shared" ca="1" si="78"/>
        <v>16421.069553241156</v>
      </c>
      <c r="BB165" s="15">
        <f t="shared" ca="1" si="79"/>
        <v>21467.985853594986</v>
      </c>
      <c r="BC165" s="15">
        <f t="shared" ca="1" si="80"/>
        <v>26715.457699436494</v>
      </c>
      <c r="BD165" s="15">
        <f t="shared" ca="1" si="81"/>
        <v>31401.990234912977</v>
      </c>
      <c r="BE165" s="15">
        <f t="shared" ca="1" si="82"/>
        <v>40326.596941189971</v>
      </c>
      <c r="BF165" s="15">
        <f ca="1">Inputs!$B$13*EXP($B$9-0.5*C$6^2+C$6*Y165)</f>
        <v>11913.220586571342</v>
      </c>
      <c r="BG165" s="15">
        <f t="shared" ca="1" si="83"/>
        <v>17113.690293263753</v>
      </c>
      <c r="BH165" s="15">
        <f t="shared" ca="1" si="84"/>
        <v>18619.350900728612</v>
      </c>
      <c r="BI165" s="15">
        <f t="shared" ca="1" si="85"/>
        <v>22502.460224392657</v>
      </c>
      <c r="BJ165" s="15">
        <f t="shared" ca="1" si="86"/>
        <v>18357.867499914839</v>
      </c>
      <c r="BK165" s="15">
        <f t="shared" ca="1" si="87"/>
        <v>20551.231509537934</v>
      </c>
      <c r="BL165" s="15">
        <f t="shared" ca="1" si="88"/>
        <v>26685.409922237021</v>
      </c>
      <c r="BM165" s="15">
        <f t="shared" ca="1" si="89"/>
        <v>31278.771379701673</v>
      </c>
      <c r="BN165" s="15">
        <f t="shared" ca="1" si="90"/>
        <v>33190.148275695246</v>
      </c>
      <c r="BO165" s="15">
        <f t="shared" ca="1" si="91"/>
        <v>42245.358471109306</v>
      </c>
      <c r="BP165" s="15">
        <f t="shared" ca="1" si="92"/>
        <v>51503.338974038605</v>
      </c>
      <c r="BQ165" s="15">
        <f ca="1">Inputs!$B$20*EXP($B$10-0.5*C$7^2+C$7*AJ165)</f>
        <v>2486.3501836070559</v>
      </c>
      <c r="BR165" s="15">
        <f t="shared" ca="1" si="93"/>
        <v>5147.4750530715819</v>
      </c>
      <c r="BS165" s="15">
        <f t="shared" ca="1" si="94"/>
        <v>5567.7953723878154</v>
      </c>
      <c r="BT165" s="15">
        <f t="shared" ca="1" si="95"/>
        <v>6956.7453507224718</v>
      </c>
      <c r="BU165" s="15">
        <f t="shared" ca="1" si="96"/>
        <v>6617.7836225843057</v>
      </c>
      <c r="BV165" s="15">
        <f t="shared" ca="1" si="97"/>
        <v>7940.8946192517724</v>
      </c>
      <c r="BW165" s="15">
        <f t="shared" ca="1" si="98"/>
        <v>9594.8244208854594</v>
      </c>
      <c r="BX165" s="15">
        <f t="shared" ca="1" si="99"/>
        <v>17948.424744596647</v>
      </c>
      <c r="BY165" s="15">
        <f t="shared" ca="1" si="100"/>
        <v>26920.902292805793</v>
      </c>
      <c r="BZ165" s="15">
        <f t="shared" ca="1" si="101"/>
        <v>34843.16444453373</v>
      </c>
      <c r="CA165" s="15">
        <f t="shared" ca="1" si="102"/>
        <v>45449.174188875288</v>
      </c>
      <c r="CB165" s="15">
        <f ca="1">(AU165*DCF!C$10-DCF!C$5*MAX(AU165*DCF!C$10,0)-MAX(AU165-Inputs!$B$6,0)/Inputs!$B$10)*DCF!C$6</f>
        <v>1048.9540460584572</v>
      </c>
      <c r="CC165" s="15">
        <f ca="1">(AV165*DCF!D$10-DCF!D$5*MAX(AV165*DCF!D$10,0)-MAX(AV165-AU165,0)/Inputs!$B$10)*DCF!D$6</f>
        <v>1008.3357478086087</v>
      </c>
      <c r="CD165" s="15">
        <f ca="1">(AW165*DCF!E$10-DCF!E$5*MAX(AW165*DCF!E$10,0)-MAX(AW165-AV165,0)/Inputs!$B$10)*DCF!E$6</f>
        <v>1486.8841824277231</v>
      </c>
      <c r="CE165" s="15">
        <f ca="1">(AX165*DCF!F$10-DCF!F$5*MAX(AX165*DCF!F$10,0)-MAX(AX165-AW165,0)/Inputs!$B$10)*DCF!F$6</f>
        <v>2111.632740004251</v>
      </c>
      <c r="CF165" s="15">
        <f ca="1">(AY165*DCF!G$10-DCF!G$5*MAX(AY165*DCF!G$10,0)-MAX(AY165-AX165,0)/Inputs!$B$10)*DCF!G$6</f>
        <v>2081.9452403420128</v>
      </c>
      <c r="CG165" s="15">
        <f ca="1">(AZ165*DCF!H$10-DCF!H$5*MAX(AZ165*DCF!H$10,0)-MAX(AZ165-AY165,0)/Inputs!$B$10)*DCF!H$6</f>
        <v>2318.8527961857621</v>
      </c>
      <c r="CH165" s="15">
        <f ca="1">(BA165*DCF!I$10-DCF!I$5*MAX(BA165*DCF!I$10,0)-MAX(BA165-AZ165,0)/Inputs!$B$10)*DCF!I$6</f>
        <v>2521.8510991960429</v>
      </c>
      <c r="CI165" s="15">
        <f ca="1">(BB165*DCF!J$10-DCF!J$5*MAX(BB165*DCF!J$10,0)-MAX(BB165-BA165,0)/Inputs!$B$10)*DCF!J$6</f>
        <v>2919.1791863536341</v>
      </c>
      <c r="CJ165" s="15">
        <f ca="1">(BC165*DCF!K$10-DCF!K$5*MAX(BC165*DCF!K$10,0)-MAX(BC165-BB165,0)/Inputs!$B$10)*DCF!K$6</f>
        <v>3566.1934596711294</v>
      </c>
      <c r="CK165" s="15">
        <f ca="1">(BD165*DCF!L$10-DCF!L$5*MAX(BD165*DCF!L$10,0)-MAX(BD165-BC165,0)/Inputs!$B$10)*DCF!L$6</f>
        <v>4129.972728231477</v>
      </c>
      <c r="CL165" s="15">
        <f ca="1">(BE165*DCF!M$10-DCF!M$5*MAX(BE165*DCF!M$10,0)-MAX(BE165-BD165,0)/Inputs!$B$10)*DCF!M$6</f>
        <v>4624.4647848248715</v>
      </c>
      <c r="CM165" s="15">
        <f ca="1">(BF165*DCF!C$28-DCF!C$5*MAX(BF165*DCF!C$28,0)-MAX(BF165-Inputs!$B$13,0)/Inputs!$B$17)*DCF!C$6</f>
        <v>3514.3077907690435</v>
      </c>
      <c r="CN165" s="15">
        <f ca="1">(BG165*DCF!D$28-DCF!D$5*MAX(BG165*DCF!D$28,0)-MAX(BG165-BF165,0)/Inputs!$B$17)*DCF!D$6</f>
        <v>3930.8778702600607</v>
      </c>
      <c r="CO165" s="15">
        <f ca="1">(BH165*DCF!E$28-DCF!E$5*MAX(BH165*DCF!E$28,0)-MAX(BH165-BG165,0)/Inputs!$B$17)*DCF!E$6</f>
        <v>4976.5867388642182</v>
      </c>
      <c r="CP165" s="15">
        <f ca="1">(BI165*DCF!F$28-DCF!F$5*MAX(BI165*DCF!F$28,0)-MAX(BI165-BH165,0)/Inputs!$B$17)*DCF!F$6</f>
        <v>5401.8437871144715</v>
      </c>
      <c r="CQ165" s="15">
        <f ca="1">(BJ165*DCF!G$28-DCF!G$5*MAX(BJ165*DCF!G$28,0)-MAX(BJ165-BI165,0)/Inputs!$B$17)*DCF!G$6</f>
        <v>4763.0880035922792</v>
      </c>
      <c r="CR165" s="15">
        <f ca="1">(BK165*DCF!H$28-DCF!H$5*MAX(BK165*DCF!H$28,0)-MAX(BK165-BJ165,0)/Inputs!$B$17)*DCF!H$6</f>
        <v>4741.7590749468063</v>
      </c>
      <c r="CS165" s="15">
        <f ca="1">(BL165*DCF!I$28-DCF!I$5*MAX(BL165*DCF!I$28,0)-MAX(BL165-BK165,0)/Inputs!$B$17)*DCF!I$6</f>
        <v>5394.7125302904069</v>
      </c>
      <c r="CT165" s="15">
        <f ca="1">(BM165*DCF!J$28-DCF!J$5*MAX(BM165*DCF!J$28,0)-MAX(BM165-BL165,0)/Inputs!$B$17)*DCF!J$6</f>
        <v>6368.7204625343802</v>
      </c>
      <c r="CU165" s="15">
        <f ca="1">(BN165*DCF!K$28-DCF!K$5*MAX(BN165*DCF!K$28,0)-MAX(BN165-BM165,0)/Inputs!$B$17)*DCF!K$6</f>
        <v>6775.084606197107</v>
      </c>
      <c r="CV165" s="15">
        <f ca="1">(BO165*DCF!L$28-DCF!L$5*MAX(BO165*DCF!L$28,0)-MAX(BO165-BN165,0)/Inputs!$B$17)*DCF!L$6</f>
        <v>7404.2236066758569</v>
      </c>
      <c r="CW165" s="15">
        <f ca="1">(BP165*DCF!M$28-DCF!M$5*MAX(BP165*DCF!M$28,0)-MAX(BP165-BO165,0)/Inputs!$B$17)*DCF!M$6</f>
        <v>8722.6639291569518</v>
      </c>
      <c r="CX165" s="15">
        <f ca="1">(BQ165*DCF!C$46-DCF!C$5*MAX(BQ165*DCF!C$46,0)-MAX(BQ165-Inputs!$B$20,0)/Inputs!$B$24)*DCF!C$6</f>
        <v>-574.21482300393893</v>
      </c>
      <c r="CY165" s="15">
        <f ca="1">(BR165*DCF!D$46-DCF!D$5*MAX(BR165*DCF!D$46,0)-MAX(BR165-BQ165,0)/Inputs!$B$24)*DCF!D$6</f>
        <v>-2014.0338433478908</v>
      </c>
      <c r="CZ165" s="15">
        <f ca="1">(BS165*DCF!E$46-DCF!E$5*MAX(BS165*DCF!E$46,0)-MAX(BS165-BR165,0)/Inputs!$B$24)*DCF!E$6</f>
        <v>-824.08019568301199</v>
      </c>
      <c r="DA165" s="15">
        <f ca="1">(BT165*DCF!F$46-DCF!F$5*MAX(BT165*DCF!F$46,0)-MAX(BT165-BS165,0)/Inputs!$B$24)*DCF!F$6</f>
        <v>-1012.394775508831</v>
      </c>
      <c r="DB165" s="15">
        <f ca="1">(BU165*DCF!G$46-DCF!G$5*MAX(BU165*DCF!G$46,0)-MAX(BU165-BT165,0)/Inputs!$B$24)*DCF!G$6</f>
        <v>-222.60916591980987</v>
      </c>
      <c r="DC165" s="15">
        <f ca="1">(BV165*DCF!H$46-DCF!H$5*MAX(BV165*DCF!H$46,0)-MAX(BV165-BU165,0)/Inputs!$B$24)*DCF!H$6</f>
        <v>-411.14863537883656</v>
      </c>
      <c r="DD165" s="15">
        <f ca="1">(BW165*DCF!I$46-DCF!I$5*MAX(BW165*DCF!I$46,0)-MAX(BW165-BV165,0)/Inputs!$B$24)*DCF!I$6</f>
        <v>-253.18307418769163</v>
      </c>
      <c r="DE165" s="15">
        <f ca="1">(BX165*DCF!J$46-DCF!J$5*MAX(BX165*DCF!J$46,0)-MAX(BX165-BW165,0)/Inputs!$B$24)*DCF!J$6</f>
        <v>-1462.3515572281112</v>
      </c>
      <c r="DF165" s="15">
        <f ca="1">(BY165*DCF!K$46-DCF!K$5*MAX(BY165*DCF!K$46,0)-MAX(BY165-BX165,0)/Inputs!$B$24)*DCF!K$6</f>
        <v>-660.20629324698041</v>
      </c>
      <c r="DG165" s="15">
        <f ca="1">(BZ165*DCF!L$46-DCF!L$5*MAX(BZ165*DCF!L$46,0)-MAX(BZ165-BY165,0)/Inputs!$B$24)*DCF!L$6</f>
        <v>615.71271796102167</v>
      </c>
      <c r="DH165" s="15">
        <f ca="1">(CA165*DCF!M$46-DCF!M$5*MAX(CA165*DCF!M$46,0)-MAX(CA165-BZ165,0)/Inputs!$B$24)*DCF!M$6</f>
        <v>1345.7847649909963</v>
      </c>
      <c r="DI165" s="15">
        <f ca="1">SUM(CB165:CL165)+BE165*DCF!M$10*(1+Inputs!$B$30)*(1-Inputs!$B$33)*(1-Inputs!$B$30/Inputs!$B$31)/(Inputs!$B$29-Inputs!$B$30)*DCF!M$6</f>
        <v>140047.71856247413</v>
      </c>
      <c r="DJ165" s="15">
        <f ca="1">SUM(CM165:CW165)+BP165*DCF!M$28*(1+Inputs!$B$30)*(1-Inputs!$B$33)*(1-Inputs!$B$30/Inputs!$B$31)/(Inputs!$B$29-Inputs!$B$30)*DCF!M$6</f>
        <v>253106.4996349357</v>
      </c>
      <c r="DK165" s="15">
        <f ca="1">SUM(CX165:DH165)+CA165*DCF!M$46*(1+Inputs!$B$30)*(1-Inputs!$B$33)*(1-Inputs!$B$30/Inputs!$B$31)/(Inputs!$B$29-Inputs!$B$30)*DCF!M$6</f>
        <v>64797.082214307928</v>
      </c>
      <c r="DM165" s="15">
        <f ca="1">DI165+DJ165+DK165+Inputs!$B$34+Inputs!$B$36-Inputs!$B$35</f>
        <v>534802.30041171773</v>
      </c>
    </row>
    <row r="166" spans="1:117" x14ac:dyDescent="0.75">
      <c r="A166" s="11">
        <v>153</v>
      </c>
      <c r="C166" s="24">
        <f t="shared" ca="1" si="105"/>
        <v>1.1007283093442328</v>
      </c>
      <c r="D166" s="24">
        <f t="shared" ca="1" si="105"/>
        <v>-7.4951089291739534E-2</v>
      </c>
      <c r="E166" s="24">
        <f t="shared" ca="1" si="105"/>
        <v>-0.46250280727872267</v>
      </c>
      <c r="F166" s="24">
        <f t="shared" ca="1" si="105"/>
        <v>0.25216222287334322</v>
      </c>
      <c r="G166" s="24">
        <f t="shared" ca="1" si="105"/>
        <v>1.2366290392055626</v>
      </c>
      <c r="H166" s="24">
        <f t="shared" ca="1" si="105"/>
        <v>-0.19312185007908061</v>
      </c>
      <c r="I166" s="24">
        <f t="shared" ca="1" si="105"/>
        <v>-0.53160405533737065</v>
      </c>
      <c r="J166" s="24">
        <f t="shared" ca="1" si="105"/>
        <v>0.32127322517820406</v>
      </c>
      <c r="K166" s="24">
        <f t="shared" ca="1" si="105"/>
        <v>-2.9919778287751573</v>
      </c>
      <c r="L166" s="24">
        <f t="shared" ca="1" si="105"/>
        <v>-0.94257645377304677</v>
      </c>
      <c r="M166" s="24">
        <f t="shared" ca="1" si="105"/>
        <v>-0.93416214687554633</v>
      </c>
      <c r="N166" s="24">
        <f ca="1">SQRT(Inputs!$B$38)*C166+SQRT(1-Inputs!$B$38)*_xlfn.NORM.S.INV(RAND())</f>
        <v>0.66162245070182379</v>
      </c>
      <c r="O166" s="24">
        <f ca="1">SQRT(Inputs!$B$38)*D166+SQRT(1-Inputs!$B$38)*_xlfn.NORM.S.INV(RAND())</f>
        <v>0.37311772293283835</v>
      </c>
      <c r="P166" s="24">
        <f ca="1">SQRT(Inputs!$B$38)*E166+SQRT(1-Inputs!$B$38)*_xlfn.NORM.S.INV(RAND())</f>
        <v>-1.6649283189819541</v>
      </c>
      <c r="Q166" s="24">
        <f ca="1">SQRT(Inputs!$B$38)*F166+SQRT(1-Inputs!$B$38)*_xlfn.NORM.S.INV(RAND())</f>
        <v>-1.380116948265504</v>
      </c>
      <c r="R166" s="24">
        <f ca="1">SQRT(Inputs!$B$38)*G166+SQRT(1-Inputs!$B$38)*_xlfn.NORM.S.INV(RAND())</f>
        <v>1.2054538623198225</v>
      </c>
      <c r="S166" s="24">
        <f ca="1">SQRT(Inputs!$B$38)*H166+SQRT(1-Inputs!$B$38)*_xlfn.NORM.S.INV(RAND())</f>
        <v>0.49871917949886496</v>
      </c>
      <c r="T166" s="24">
        <f ca="1">SQRT(Inputs!$B$38)*I166+SQRT(1-Inputs!$B$38)*_xlfn.NORM.S.INV(RAND())</f>
        <v>-1.0065733004873936</v>
      </c>
      <c r="U166" s="24">
        <f ca="1">SQRT(Inputs!$B$38)*J166+SQRT(1-Inputs!$B$38)*_xlfn.NORM.S.INV(RAND())</f>
        <v>0.77897200955885681</v>
      </c>
      <c r="V166" s="24">
        <f ca="1">SQRT(Inputs!$B$38)*K166+SQRT(1-Inputs!$B$38)*_xlfn.NORM.S.INV(RAND())</f>
        <v>-1.4761621088516781</v>
      </c>
      <c r="W166" s="24">
        <f ca="1">SQRT(Inputs!$B$38)*L166+SQRT(1-Inputs!$B$38)*_xlfn.NORM.S.INV(RAND())</f>
        <v>-1.3564360692651056</v>
      </c>
      <c r="X166" s="24">
        <f ca="1">SQRT(Inputs!$B$38)*M166+SQRT(1-Inputs!$B$38)*_xlfn.NORM.S.INV(RAND())</f>
        <v>-0.96884892217348928</v>
      </c>
      <c r="Y166" s="24">
        <f ca="1">SQRT(Inputs!$B$38)*C166+SQRT(1-Inputs!$B$38)*_xlfn.NORM.S.INV(RAND())</f>
        <v>1.0426410487715045</v>
      </c>
      <c r="Z166" s="24">
        <f ca="1">SQRT(Inputs!$B$38)*D166+SQRT(1-Inputs!$B$38)*_xlfn.NORM.S.INV(RAND())</f>
        <v>1.7387339856920529E-2</v>
      </c>
      <c r="AA166" s="24">
        <f ca="1">SQRT(Inputs!$B$38)*E166+SQRT(1-Inputs!$B$38)*_xlfn.NORM.S.INV(RAND())</f>
        <v>-0.37123031306440424</v>
      </c>
      <c r="AB166" s="24">
        <f ca="1">SQRT(Inputs!$B$38)*F166+SQRT(1-Inputs!$B$38)*_xlfn.NORM.S.INV(RAND())</f>
        <v>0.7281343951504079</v>
      </c>
      <c r="AC166" s="24">
        <f ca="1">SQRT(Inputs!$B$38)*G166+SQRT(1-Inputs!$B$38)*_xlfn.NORM.S.INV(RAND())</f>
        <v>0.2731567648178907</v>
      </c>
      <c r="AD166" s="24">
        <f ca="1">SQRT(Inputs!$B$38)*H166+SQRT(1-Inputs!$B$38)*_xlfn.NORM.S.INV(RAND())</f>
        <v>-0.13606693168858397</v>
      </c>
      <c r="AE166" s="24">
        <f ca="1">SQRT(Inputs!$B$38)*I166+SQRT(1-Inputs!$B$38)*_xlfn.NORM.S.INV(RAND())</f>
        <v>-0.17931724023825912</v>
      </c>
      <c r="AF166" s="24">
        <f ca="1">SQRT(Inputs!$B$38)*J166+SQRT(1-Inputs!$B$38)*_xlfn.NORM.S.INV(RAND())</f>
        <v>2.4665628271108901</v>
      </c>
      <c r="AG166" s="24">
        <f ca="1">SQRT(Inputs!$B$38)*K166+SQRT(1-Inputs!$B$38)*_xlfn.NORM.S.INV(RAND())</f>
        <v>-1.9387749308943039</v>
      </c>
      <c r="AH166" s="24">
        <f ca="1">SQRT(Inputs!$B$38)*L166+SQRT(1-Inputs!$B$38)*_xlfn.NORM.S.INV(RAND())</f>
        <v>-0.99783472031125275</v>
      </c>
      <c r="AI166" s="24">
        <f ca="1">SQRT(Inputs!$B$38)*M166+SQRT(1-Inputs!$B$38)*_xlfn.NORM.S.INV(RAND())</f>
        <v>-1.7957486914147283</v>
      </c>
      <c r="AJ166" s="24">
        <f ca="1">SQRT(Inputs!$B$38)*C166+SQRT(1-Inputs!$B$38)*_xlfn.NORM.S.INV(RAND())</f>
        <v>0.58502917508392449</v>
      </c>
      <c r="AK166" s="24">
        <f ca="1">SQRT(Inputs!$B$38)*D166+SQRT(1-Inputs!$B$38)*_xlfn.NORM.S.INV(RAND())</f>
        <v>0.31340932124542936</v>
      </c>
      <c r="AL166" s="24">
        <f ca="1">SQRT(Inputs!$B$38)*E166+SQRT(1-Inputs!$B$38)*_xlfn.NORM.S.INV(RAND())</f>
        <v>1.7361517340340884</v>
      </c>
      <c r="AM166" s="24">
        <f ca="1">SQRT(Inputs!$B$38)*F166+SQRT(1-Inputs!$B$38)*_xlfn.NORM.S.INV(RAND())</f>
        <v>-1.3752972806219919</v>
      </c>
      <c r="AN166" s="24">
        <f ca="1">SQRT(Inputs!$B$38)*G166+SQRT(1-Inputs!$B$38)*_xlfn.NORM.S.INV(RAND())</f>
        <v>-0.48995317960441698</v>
      </c>
      <c r="AO166" s="24">
        <f ca="1">SQRT(Inputs!$B$38)*H166+SQRT(1-Inputs!$B$38)*_xlfn.NORM.S.INV(RAND())</f>
        <v>-1.7017767804385791</v>
      </c>
      <c r="AP166" s="24">
        <f ca="1">SQRT(Inputs!$B$38)*I166+SQRT(1-Inputs!$B$38)*_xlfn.NORM.S.INV(RAND())</f>
        <v>-0.80835425743460976</v>
      </c>
      <c r="AQ166" s="24">
        <f ca="1">SQRT(Inputs!$B$38)*J166+SQRT(1-Inputs!$B$38)*_xlfn.NORM.S.INV(RAND())</f>
        <v>-0.5747826554641281</v>
      </c>
      <c r="AR166" s="24">
        <f ca="1">SQRT(Inputs!$B$38)*K166+SQRT(1-Inputs!$B$38)*_xlfn.NORM.S.INV(RAND())</f>
        <v>-2.0833421229284244</v>
      </c>
      <c r="AS166" s="24">
        <f ca="1">SQRT(Inputs!$B$38)*L166+SQRT(1-Inputs!$B$38)*_xlfn.NORM.S.INV(RAND())</f>
        <v>-0.92020573798806404</v>
      </c>
      <c r="AT166" s="24">
        <f ca="1">SQRT(Inputs!$B$38)*M166+SQRT(1-Inputs!$B$38)*_xlfn.NORM.S.INV(RAND())</f>
        <v>1.015835395765873</v>
      </c>
      <c r="AU166" s="15">
        <f ca="1">Inputs!$B$6*EXP($B$8-0.5*C$5^2+C$5*N166)</f>
        <v>5523.1922428191583</v>
      </c>
      <c r="AV166" s="15">
        <f t="shared" ca="1" si="73"/>
        <v>7102.1611611597864</v>
      </c>
      <c r="AW166" s="15">
        <f t="shared" ca="1" si="74"/>
        <v>6918.0039435213021</v>
      </c>
      <c r="AX166" s="15">
        <f t="shared" ca="1" si="75"/>
        <v>7108.5141778296811</v>
      </c>
      <c r="AY166" s="15">
        <f t="shared" ca="1" si="76"/>
        <v>10000.630080003193</v>
      </c>
      <c r="AZ166" s="15">
        <f t="shared" ca="1" si="77"/>
        <v>12921.540306223229</v>
      </c>
      <c r="BA166" s="15">
        <f t="shared" ca="1" si="78"/>
        <v>14231.578235892041</v>
      </c>
      <c r="BB166" s="15">
        <f t="shared" ca="1" si="79"/>
        <v>18838.098841543298</v>
      </c>
      <c r="BC166" s="15">
        <f t="shared" ca="1" si="80"/>
        <v>20007.769365738561</v>
      </c>
      <c r="BD166" s="15">
        <f t="shared" ca="1" si="81"/>
        <v>21590.777188809483</v>
      </c>
      <c r="BE166" s="15">
        <f t="shared" ca="1" si="82"/>
        <v>24222.148715753472</v>
      </c>
      <c r="BF166" s="15">
        <f ca="1">Inputs!$B$13*EXP($B$9-0.5*C$6^2+C$6*Y166)</f>
        <v>17006.831767181404</v>
      </c>
      <c r="BG166" s="15">
        <f t="shared" ca="1" si="83"/>
        <v>20791.955113369142</v>
      </c>
      <c r="BH166" s="15">
        <f t="shared" ca="1" si="84"/>
        <v>23886.97136422569</v>
      </c>
      <c r="BI166" s="15">
        <f t="shared" ca="1" si="85"/>
        <v>32709.132251375828</v>
      </c>
      <c r="BJ166" s="15">
        <f t="shared" ca="1" si="86"/>
        <v>41709.642808675257</v>
      </c>
      <c r="BK166" s="15">
        <f t="shared" ca="1" si="87"/>
        <v>50251.123985683065</v>
      </c>
      <c r="BL166" s="15">
        <f t="shared" ca="1" si="88"/>
        <v>60309.556622920565</v>
      </c>
      <c r="BM166" s="15">
        <f t="shared" ca="1" si="89"/>
        <v>100713.73016967253</v>
      </c>
      <c r="BN166" s="15">
        <f t="shared" ca="1" si="90"/>
        <v>98185.615012779715</v>
      </c>
      <c r="BO166" s="15">
        <f t="shared" ca="1" si="91"/>
        <v>107577.11641129295</v>
      </c>
      <c r="BP166" s="15">
        <f t="shared" ca="1" si="92"/>
        <v>108032.35493502667</v>
      </c>
      <c r="BQ166" s="15">
        <f ca="1">Inputs!$B$20*EXP($B$10-0.5*C$7^2+C$7*AJ166)</f>
        <v>5278.6644847501748</v>
      </c>
      <c r="BR166" s="15">
        <f t="shared" ca="1" si="93"/>
        <v>7912.0521187964569</v>
      </c>
      <c r="BS166" s="15">
        <f t="shared" ca="1" si="94"/>
        <v>17838.914966516426</v>
      </c>
      <c r="BT166" s="15">
        <f t="shared" ca="1" si="95"/>
        <v>17146.574831349</v>
      </c>
      <c r="BU166" s="15">
        <f t="shared" ca="1" si="96"/>
        <v>21106.475237544466</v>
      </c>
      <c r="BV166" s="15">
        <f t="shared" ca="1" si="97"/>
        <v>20013.406259577587</v>
      </c>
      <c r="BW166" s="15">
        <f t="shared" ca="1" si="98"/>
        <v>23535.905452834551</v>
      </c>
      <c r="BX166" s="15">
        <f t="shared" ca="1" si="99"/>
        <v>29335.934743139092</v>
      </c>
      <c r="BY166" s="15">
        <f t="shared" ca="1" si="100"/>
        <v>27591.998725364501</v>
      </c>
      <c r="BZ166" s="15">
        <f t="shared" ca="1" si="101"/>
        <v>32690.140093527112</v>
      </c>
      <c r="CA166" s="15">
        <f t="shared" ca="1" si="102"/>
        <v>55004.198750691969</v>
      </c>
      <c r="CB166" s="15">
        <f ca="1">(AU166*DCF!C$10-DCF!C$5*MAX(AU166*DCF!C$10,0)-MAX(AU166-Inputs!$B$6,0)/Inputs!$B$10)*DCF!C$6</f>
        <v>1039.0746099806893</v>
      </c>
      <c r="CC166" s="15">
        <f ca="1">(AV166*DCF!D$10-DCF!D$5*MAX(AV166*DCF!D$10,0)-MAX(AV166-AU166,0)/Inputs!$B$10)*DCF!D$6</f>
        <v>1346.1134212851071</v>
      </c>
      <c r="CD166" s="15">
        <f ca="1">(AW166*DCF!E$10-DCF!E$5*MAX(AW166*DCF!E$10,0)-MAX(AW166-AV166,0)/Inputs!$B$10)*DCF!E$6</f>
        <v>1597.2569852047711</v>
      </c>
      <c r="CE166" s="15">
        <f ca="1">(AX166*DCF!F$10-DCF!F$5*MAX(AX166*DCF!F$10,0)-MAX(AX166-AW166,0)/Inputs!$B$10)*DCF!F$6</f>
        <v>1512.1368598434674</v>
      </c>
      <c r="CF166" s="15">
        <f ca="1">(AY166*DCF!G$10-DCF!G$5*MAX(AY166*DCF!G$10,0)-MAX(AY166-AX166,0)/Inputs!$B$10)*DCF!G$6</f>
        <v>1504.6136502673201</v>
      </c>
      <c r="CG166" s="15">
        <f ca="1">(AZ166*DCF!H$10-DCF!H$5*MAX(AZ166*DCF!H$10,0)-MAX(AZ166-AY166,0)/Inputs!$B$10)*DCF!H$6</f>
        <v>1990.0663439356078</v>
      </c>
      <c r="CH166" s="15">
        <f ca="1">(BA166*DCF!I$10-DCF!I$5*MAX(BA166*DCF!I$10,0)-MAX(BA166-AZ166,0)/Inputs!$B$10)*DCF!I$6</f>
        <v>2384.6980540936233</v>
      </c>
      <c r="CI166" s="15">
        <f ca="1">(BB166*DCF!J$10-DCF!J$5*MAX(BB166*DCF!J$10,0)-MAX(BB166-BA166,0)/Inputs!$B$10)*DCF!J$6</f>
        <v>2534.6191832883301</v>
      </c>
      <c r="CJ166" s="15">
        <f ca="1">(BC166*DCF!K$10-DCF!K$5*MAX(BC166*DCF!K$10,0)-MAX(BC166-BB166,0)/Inputs!$B$10)*DCF!K$6</f>
        <v>3057.1934735301302</v>
      </c>
      <c r="CK166" s="15">
        <f ca="1">(BD166*DCF!L$10-DCF!L$5*MAX(BD166*DCF!L$10,0)-MAX(BD166-BC166,0)/Inputs!$B$10)*DCF!L$6</f>
        <v>3051.5912269327964</v>
      </c>
      <c r="CL166" s="15">
        <f ca="1">(BE166*DCF!M$10-DCF!M$5*MAX(BE166*DCF!M$10,0)-MAX(BE166-BD166,0)/Inputs!$B$10)*DCF!M$6</f>
        <v>3103.7130293376954</v>
      </c>
      <c r="CM166" s="15">
        <f ca="1">(BF166*DCF!C$28-DCF!C$5*MAX(BF166*DCF!C$28,0)-MAX(BF166-Inputs!$B$13,0)/Inputs!$B$17)*DCF!C$6</f>
        <v>3892.4908971491541</v>
      </c>
      <c r="CN166" s="15">
        <f ca="1">(BG166*DCF!D$28-DCF!D$5*MAX(BG166*DCF!D$28,0)-MAX(BG166-BF166,0)/Inputs!$B$17)*DCF!D$6</f>
        <v>5316.1699663763684</v>
      </c>
      <c r="CO166" s="15">
        <f ca="1">(BH166*DCF!E$28-DCF!E$5*MAX(BH166*DCF!E$28,0)-MAX(BH166-BG166,0)/Inputs!$B$17)*DCF!E$6</f>
        <v>6155.2305315343492</v>
      </c>
      <c r="CP166" s="15">
        <f ca="1">(BI166*DCF!F$28-DCF!F$5*MAX(BI166*DCF!F$28,0)-MAX(BI166-BH166,0)/Inputs!$B$17)*DCF!F$6</f>
        <v>7273.4539850983465</v>
      </c>
      <c r="CQ166" s="15">
        <f ca="1">(BJ166*DCF!G$28-DCF!G$5*MAX(BJ166*DCF!G$28,0)-MAX(BJ166-BI166,0)/Inputs!$B$17)*DCF!G$6</f>
        <v>9308.0863153087794</v>
      </c>
      <c r="CR166" s="15">
        <f ca="1">(BK166*DCF!H$28-DCF!H$5*MAX(BK166*DCF!H$28,0)-MAX(BK166-BJ166,0)/Inputs!$B$17)*DCF!H$6</f>
        <v>11100.550898035552</v>
      </c>
      <c r="CS166" s="15">
        <f ca="1">(BL166*DCF!I$28-DCF!I$5*MAX(BL166*DCF!I$28,0)-MAX(BL166-BK166,0)/Inputs!$B$17)*DCF!I$6</f>
        <v>12738.281958806321</v>
      </c>
      <c r="CT166" s="15">
        <f ca="1">(BM166*DCF!J$28-DCF!J$5*MAX(BM166*DCF!J$28,0)-MAX(BM166-BL166,0)/Inputs!$B$17)*DCF!J$6</f>
        <v>17110.259364363112</v>
      </c>
      <c r="CU166" s="15">
        <f ca="1">(BN166*DCF!K$28-DCF!K$5*MAX(BN166*DCF!K$28,0)-MAX(BN166-BM166,0)/Inputs!$B$17)*DCF!K$6</f>
        <v>20735.155612216142</v>
      </c>
      <c r="CV166" s="15">
        <f ca="1">(BO166*DCF!L$28-DCF!L$5*MAX(BO166*DCF!L$28,0)-MAX(BO166-BN166,0)/Inputs!$B$17)*DCF!L$6</f>
        <v>20401.228710688531</v>
      </c>
      <c r="CW166" s="15">
        <f ca="1">(BP166*DCF!M$28-DCF!M$5*MAX(BP166*DCF!M$28,0)-MAX(BP166-BO166,0)/Inputs!$B$17)*DCF!M$6</f>
        <v>20278.7648848401</v>
      </c>
      <c r="CX166" s="15">
        <f ca="1">(BQ166*DCF!C$46-DCF!C$5*MAX(BQ166*DCF!C$46,0)-MAX(BQ166-Inputs!$B$20,0)/Inputs!$B$24)*DCF!C$6</f>
        <v>-2178.7513751155948</v>
      </c>
      <c r="CY166" s="15">
        <f ca="1">(BR166*DCF!D$46-DCF!D$5*MAX(BR166*DCF!D$46,0)-MAX(BR166-BQ166,0)/Inputs!$B$24)*DCF!D$6</f>
        <v>-2474.0474295835447</v>
      </c>
      <c r="CZ166" s="15">
        <f ca="1">(BS166*DCF!E$46-DCF!E$5*MAX(BS166*DCF!E$46,0)-MAX(BS166-BR166,0)/Inputs!$B$24)*DCF!E$6</f>
        <v>-6022.3788070313103</v>
      </c>
      <c r="DA166" s="15">
        <f ca="1">(BT166*DCF!F$46-DCF!F$5*MAX(BT166*DCF!F$46,0)-MAX(BT166-BS166,0)/Inputs!$B$24)*DCF!F$6</f>
        <v>-1248.7219881346598</v>
      </c>
      <c r="DB166" s="15">
        <f ca="1">(BU166*DCF!G$46-DCF!G$5*MAX(BU166*DCF!G$46,0)-MAX(BU166-BT166,0)/Inputs!$B$24)*DCF!G$6</f>
        <v>-2042.0123842529927</v>
      </c>
      <c r="DC166" s="15">
        <f ca="1">(BV166*DCF!H$46-DCF!H$5*MAX(BV166*DCF!H$46,0)-MAX(BV166-BU166,0)/Inputs!$B$24)*DCF!H$6</f>
        <v>0</v>
      </c>
      <c r="DD166" s="15">
        <f ca="1">(BW166*DCF!I$46-DCF!I$5*MAX(BW166*DCF!I$46,0)-MAX(BW166-BV166,0)/Inputs!$B$24)*DCF!I$6</f>
        <v>-467.60239029162813</v>
      </c>
      <c r="DE166" s="15">
        <f ca="1">(BX166*DCF!J$46-DCF!J$5*MAX(BX166*DCF!J$46,0)-MAX(BX166-BW166,0)/Inputs!$B$24)*DCF!J$6</f>
        <v>-307.51169364988823</v>
      </c>
      <c r="DF166" s="15">
        <f ca="1">(BY166*DCF!K$46-DCF!K$5*MAX(BY166*DCF!K$46,0)-MAX(BY166-BX166,0)/Inputs!$B$24)*DCF!K$6</f>
        <v>1576.1469455519189</v>
      </c>
      <c r="DG166" s="15">
        <f ca="1">(BZ166*DCF!L$46-DCF!L$5*MAX(BZ166*DCF!L$46,0)-MAX(BZ166-BY166,0)/Inputs!$B$24)*DCF!L$6</f>
        <v>1105.9920382384223</v>
      </c>
      <c r="DH166" s="15">
        <f ca="1">(CA166*DCF!M$46-DCF!M$5*MAX(CA166*DCF!M$46,0)-MAX(CA166-BZ166,0)/Inputs!$B$24)*DCF!M$6</f>
        <v>-352.77901648619655</v>
      </c>
      <c r="DI166" s="15">
        <f ca="1">SUM(CB166:CL166)+BE166*DCF!M$10*(1+Inputs!$B$30)*(1-Inputs!$B$33)*(1-Inputs!$B$30/Inputs!$B$31)/(Inputs!$B$29-Inputs!$B$30)*DCF!M$6</f>
        <v>90531.637018398716</v>
      </c>
      <c r="DJ166" s="15">
        <f ca="1">SUM(CM166:CW166)+BP166*DCF!M$28*(1+Inputs!$B$30)*(1-Inputs!$B$33)*(1-Inputs!$B$30/Inputs!$B$31)/(Inputs!$B$29-Inputs!$B$30)*DCF!M$6</f>
        <v>535183.6362766563</v>
      </c>
      <c r="DK166" s="15">
        <f ca="1">SUM(CX166:DH166)+CA166*DCF!M$46*(1+Inputs!$B$30)*(1-Inputs!$B$33)*(1-Inputs!$B$30/Inputs!$B$31)/(Inputs!$B$29-Inputs!$B$30)*DCF!M$6</f>
        <v>72631.340831691705</v>
      </c>
      <c r="DM166" s="15">
        <f ca="1">DI166+DJ166+DK166+Inputs!$B$34+Inputs!$B$36-Inputs!$B$35</f>
        <v>775197.61412674678</v>
      </c>
    </row>
    <row r="167" spans="1:117" x14ac:dyDescent="0.75">
      <c r="A167" s="11">
        <v>154</v>
      </c>
      <c r="C167" s="24">
        <f t="shared" ca="1" si="105"/>
        <v>1.2675604523832076</v>
      </c>
      <c r="D167" s="24">
        <f t="shared" ca="1" si="105"/>
        <v>-1.9407952178976822E-2</v>
      </c>
      <c r="E167" s="24">
        <f t="shared" ca="1" si="105"/>
        <v>-0.33227192674161082</v>
      </c>
      <c r="F167" s="24">
        <f t="shared" ca="1" si="105"/>
        <v>-5.3526338829325039E-2</v>
      </c>
      <c r="G167" s="24">
        <f t="shared" ca="1" si="105"/>
        <v>0.15924079302754041</v>
      </c>
      <c r="H167" s="24">
        <f t="shared" ca="1" si="105"/>
        <v>1.6875698040057274</v>
      </c>
      <c r="I167" s="24">
        <f t="shared" ca="1" si="105"/>
        <v>3.103630362438576E-2</v>
      </c>
      <c r="J167" s="24">
        <f t="shared" ca="1" si="105"/>
        <v>-2.0107746808218927</v>
      </c>
      <c r="K167" s="24">
        <f t="shared" ca="1" si="105"/>
        <v>-0.36903185725840321</v>
      </c>
      <c r="L167" s="24">
        <f t="shared" ca="1" si="105"/>
        <v>-0.14765535331385568</v>
      </c>
      <c r="M167" s="24">
        <f t="shared" ca="1" si="105"/>
        <v>1.6153785341328031</v>
      </c>
      <c r="N167" s="24">
        <f ca="1">SQRT(Inputs!$B$38)*C167+SQRT(1-Inputs!$B$38)*_xlfn.NORM.S.INV(RAND())</f>
        <v>0.77774040110023557</v>
      </c>
      <c r="O167" s="24">
        <f ca="1">SQRT(Inputs!$B$38)*D167+SQRT(1-Inputs!$B$38)*_xlfn.NORM.S.INV(RAND())</f>
        <v>2.9604798421309357E-2</v>
      </c>
      <c r="P167" s="24">
        <f ca="1">SQRT(Inputs!$B$38)*E167+SQRT(1-Inputs!$B$38)*_xlfn.NORM.S.INV(RAND())</f>
        <v>-0.22383769211108423</v>
      </c>
      <c r="Q167" s="24">
        <f ca="1">SQRT(Inputs!$B$38)*F167+SQRT(1-Inputs!$B$38)*_xlfn.NORM.S.INV(RAND())</f>
        <v>0.3531581170581703</v>
      </c>
      <c r="R167" s="24">
        <f ca="1">SQRT(Inputs!$B$38)*G167+SQRT(1-Inputs!$B$38)*_xlfn.NORM.S.INV(RAND())</f>
        <v>-0.15935848747247727</v>
      </c>
      <c r="S167" s="24">
        <f ca="1">SQRT(Inputs!$B$38)*H167+SQRT(1-Inputs!$B$38)*_xlfn.NORM.S.INV(RAND())</f>
        <v>1.0311984666221687</v>
      </c>
      <c r="T167" s="24">
        <f ca="1">SQRT(Inputs!$B$38)*I167+SQRT(1-Inputs!$B$38)*_xlfn.NORM.S.INV(RAND())</f>
        <v>-0.52786024550873156</v>
      </c>
      <c r="U167" s="24">
        <f ca="1">SQRT(Inputs!$B$38)*J167+SQRT(1-Inputs!$B$38)*_xlfn.NORM.S.INV(RAND())</f>
        <v>-1.1954957011402878</v>
      </c>
      <c r="V167" s="24">
        <f ca="1">SQRT(Inputs!$B$38)*K167+SQRT(1-Inputs!$B$38)*_xlfn.NORM.S.INV(RAND())</f>
        <v>0.56576762887151977</v>
      </c>
      <c r="W167" s="24">
        <f ca="1">SQRT(Inputs!$B$38)*L167+SQRT(1-Inputs!$B$38)*_xlfn.NORM.S.INV(RAND())</f>
        <v>3.0666921649885867E-2</v>
      </c>
      <c r="X167" s="24">
        <f ca="1">SQRT(Inputs!$B$38)*M167+SQRT(1-Inputs!$B$38)*_xlfn.NORM.S.INV(RAND())</f>
        <v>1.7842018407536782</v>
      </c>
      <c r="Y167" s="24">
        <f ca="1">SQRT(Inputs!$B$38)*C167+SQRT(1-Inputs!$B$38)*_xlfn.NORM.S.INV(RAND())</f>
        <v>1.5490969087995685</v>
      </c>
      <c r="Z167" s="24">
        <f ca="1">SQRT(Inputs!$B$38)*D167+SQRT(1-Inputs!$B$38)*_xlfn.NORM.S.INV(RAND())</f>
        <v>1.2168786337435</v>
      </c>
      <c r="AA167" s="24">
        <f ca="1">SQRT(Inputs!$B$38)*E167+SQRT(1-Inputs!$B$38)*_xlfn.NORM.S.INV(RAND())</f>
        <v>0.38555204226982231</v>
      </c>
      <c r="AB167" s="24">
        <f ca="1">SQRT(Inputs!$B$38)*F167+SQRT(1-Inputs!$B$38)*_xlfn.NORM.S.INV(RAND())</f>
        <v>7.0787045740270421E-2</v>
      </c>
      <c r="AC167" s="24">
        <f ca="1">SQRT(Inputs!$B$38)*G167+SQRT(1-Inputs!$B$38)*_xlfn.NORM.S.INV(RAND())</f>
        <v>-0.32991709276741432</v>
      </c>
      <c r="AD167" s="24">
        <f ca="1">SQRT(Inputs!$B$38)*H167+SQRT(1-Inputs!$B$38)*_xlfn.NORM.S.INV(RAND())</f>
        <v>0.21344734784109554</v>
      </c>
      <c r="AE167" s="24">
        <f ca="1">SQRT(Inputs!$B$38)*I167+SQRT(1-Inputs!$B$38)*_xlfn.NORM.S.INV(RAND())</f>
        <v>0.56046677082241469</v>
      </c>
      <c r="AF167" s="24">
        <f ca="1">SQRT(Inputs!$B$38)*J167+SQRT(1-Inputs!$B$38)*_xlfn.NORM.S.INV(RAND())</f>
        <v>-1.3470717129970489</v>
      </c>
      <c r="AG167" s="24">
        <f ca="1">SQRT(Inputs!$B$38)*K167+SQRT(1-Inputs!$B$38)*_xlfn.NORM.S.INV(RAND())</f>
        <v>-0.22340782364086126</v>
      </c>
      <c r="AH167" s="24">
        <f ca="1">SQRT(Inputs!$B$38)*L167+SQRT(1-Inputs!$B$38)*_xlfn.NORM.S.INV(RAND())</f>
        <v>0.81761613648951603</v>
      </c>
      <c r="AI167" s="24">
        <f ca="1">SQRT(Inputs!$B$38)*M167+SQRT(1-Inputs!$B$38)*_xlfn.NORM.S.INV(RAND())</f>
        <v>0.35001135967407959</v>
      </c>
      <c r="AJ167" s="24">
        <f ca="1">SQRT(Inputs!$B$38)*C167+SQRT(1-Inputs!$B$38)*_xlfn.NORM.S.INV(RAND())</f>
        <v>0.17668691527046776</v>
      </c>
      <c r="AK167" s="24">
        <f ca="1">SQRT(Inputs!$B$38)*D167+SQRT(1-Inputs!$B$38)*_xlfn.NORM.S.INV(RAND())</f>
        <v>-1.8927918626838252</v>
      </c>
      <c r="AL167" s="24">
        <f ca="1">SQRT(Inputs!$B$38)*E167+SQRT(1-Inputs!$B$38)*_xlfn.NORM.S.INV(RAND())</f>
        <v>-0.76730446683562292</v>
      </c>
      <c r="AM167" s="24">
        <f ca="1">SQRT(Inputs!$B$38)*F167+SQRT(1-Inputs!$B$38)*_xlfn.NORM.S.INV(RAND())</f>
        <v>0.43128621782227233</v>
      </c>
      <c r="AN167" s="24">
        <f ca="1">SQRT(Inputs!$B$38)*G167+SQRT(1-Inputs!$B$38)*_xlfn.NORM.S.INV(RAND())</f>
        <v>0.1939114556819628</v>
      </c>
      <c r="AO167" s="24">
        <f ca="1">SQRT(Inputs!$B$38)*H167+SQRT(1-Inputs!$B$38)*_xlfn.NORM.S.INV(RAND())</f>
        <v>1.4831780074501655</v>
      </c>
      <c r="AP167" s="24">
        <f ca="1">SQRT(Inputs!$B$38)*I167+SQRT(1-Inputs!$B$38)*_xlfn.NORM.S.INV(RAND())</f>
        <v>2.0729268457455841</v>
      </c>
      <c r="AQ167" s="24">
        <f ca="1">SQRT(Inputs!$B$38)*J167+SQRT(1-Inputs!$B$38)*_xlfn.NORM.S.INV(RAND())</f>
        <v>-1.9306573141360663</v>
      </c>
      <c r="AR167" s="24">
        <f ca="1">SQRT(Inputs!$B$38)*K167+SQRT(1-Inputs!$B$38)*_xlfn.NORM.S.INV(RAND())</f>
        <v>-0.58016333317246671</v>
      </c>
      <c r="AS167" s="24">
        <f ca="1">SQRT(Inputs!$B$38)*L167+SQRT(1-Inputs!$B$38)*_xlfn.NORM.S.INV(RAND())</f>
        <v>-1.4902815548257538</v>
      </c>
      <c r="AT167" s="24">
        <f ca="1">SQRT(Inputs!$B$38)*M167+SQRT(1-Inputs!$B$38)*_xlfn.NORM.S.INV(RAND())</f>
        <v>1.0768082986504424</v>
      </c>
      <c r="AU167" s="15">
        <f ca="1">Inputs!$B$6*EXP($B$8-0.5*C$5^2+C$5*N167)</f>
        <v>5627.9900298437315</v>
      </c>
      <c r="AV167" s="15">
        <f t="shared" ca="1" si="73"/>
        <v>6880.4778361162244</v>
      </c>
      <c r="AW167" s="15">
        <f t="shared" ca="1" si="74"/>
        <v>8140.0167439023871</v>
      </c>
      <c r="AX167" s="15">
        <f t="shared" ca="1" si="75"/>
        <v>10386.441734266458</v>
      </c>
      <c r="AY167" s="15">
        <f t="shared" ca="1" si="76"/>
        <v>12459.239811820556</v>
      </c>
      <c r="AZ167" s="15">
        <f t="shared" ca="1" si="77"/>
        <v>17070.407743767661</v>
      </c>
      <c r="BA167" s="15">
        <f t="shared" ca="1" si="78"/>
        <v>19767.041718287368</v>
      </c>
      <c r="BB167" s="15">
        <f t="shared" ca="1" si="79"/>
        <v>21469.059314384318</v>
      </c>
      <c r="BC167" s="15">
        <f t="shared" ca="1" si="80"/>
        <v>27770.084957404433</v>
      </c>
      <c r="BD167" s="15">
        <f t="shared" ca="1" si="81"/>
        <v>34118.698346946607</v>
      </c>
      <c r="BE167" s="15">
        <f t="shared" ca="1" si="82"/>
        <v>49185.335242784327</v>
      </c>
      <c r="BF167" s="15">
        <f ca="1">Inputs!$B$13*EXP($B$9-0.5*C$6^2+C$6*Y167)</f>
        <v>18803.045220096385</v>
      </c>
      <c r="BG167" s="15">
        <f t="shared" ca="1" si="83"/>
        <v>28542.783570028045</v>
      </c>
      <c r="BH167" s="15">
        <f t="shared" ca="1" si="84"/>
        <v>37176.956899942037</v>
      </c>
      <c r="BI167" s="15">
        <f t="shared" ca="1" si="85"/>
        <v>46008.755041335629</v>
      </c>
      <c r="BJ167" s="15">
        <f t="shared" ca="1" si="86"/>
        <v>53784.177994385165</v>
      </c>
      <c r="BK167" s="15">
        <f t="shared" ca="1" si="87"/>
        <v>67956.237646508758</v>
      </c>
      <c r="BL167" s="15">
        <f t="shared" ca="1" si="88"/>
        <v>89764.665260768335</v>
      </c>
      <c r="BM167" s="15">
        <f t="shared" ca="1" si="89"/>
        <v>93337.72612248396</v>
      </c>
      <c r="BN167" s="15">
        <f t="shared" ca="1" si="90"/>
        <v>111761.20122053448</v>
      </c>
      <c r="BO167" s="15">
        <f t="shared" ca="1" si="91"/>
        <v>151220.81654763556</v>
      </c>
      <c r="BP167" s="15">
        <f t="shared" ca="1" si="92"/>
        <v>193653.5594212657</v>
      </c>
      <c r="BQ167" s="15">
        <f ca="1">Inputs!$B$20*EXP($B$10-0.5*C$7^2+C$7*AJ167)</f>
        <v>4566.9299545491967</v>
      </c>
      <c r="BR167" s="15">
        <f t="shared" ca="1" si="93"/>
        <v>3397.0583086545494</v>
      </c>
      <c r="BS167" s="15">
        <f t="shared" ca="1" si="94"/>
        <v>3731.8536738506155</v>
      </c>
      <c r="BT167" s="15">
        <f t="shared" ca="1" si="95"/>
        <v>5761.7791187554485</v>
      </c>
      <c r="BU167" s="15">
        <f t="shared" ca="1" si="96"/>
        <v>8368.7319479886592</v>
      </c>
      <c r="BV167" s="15">
        <f t="shared" ca="1" si="97"/>
        <v>16262.967062926002</v>
      </c>
      <c r="BW167" s="15">
        <f t="shared" ca="1" si="98"/>
        <v>35192.616672097807</v>
      </c>
      <c r="BX167" s="15">
        <f t="shared" ca="1" si="99"/>
        <v>33425.015096615869</v>
      </c>
      <c r="BY167" s="15">
        <f t="shared" ca="1" si="100"/>
        <v>41913.688241970653</v>
      </c>
      <c r="BZ167" s="15">
        <f t="shared" ca="1" si="101"/>
        <v>44717.321098548906</v>
      </c>
      <c r="CA167" s="15">
        <f t="shared" ca="1" si="102"/>
        <v>76060.712735521927</v>
      </c>
      <c r="CB167" s="15">
        <f ca="1">(AU167*DCF!C$10-DCF!C$5*MAX(AU167*DCF!C$10,0)-MAX(AU167-Inputs!$B$6,0)/Inputs!$B$10)*DCF!C$6</f>
        <v>1038.3273830799603</v>
      </c>
      <c r="CC167" s="15">
        <f ca="1">(AV167*DCF!D$10-DCF!D$5*MAX(AV167*DCF!D$10,0)-MAX(AV167-AU167,0)/Inputs!$B$10)*DCF!D$6</f>
        <v>1371.6834872210779</v>
      </c>
      <c r="CD167" s="15">
        <f ca="1">(AW167*DCF!E$10-DCF!E$5*MAX(AW167*DCF!E$10,0)-MAX(AW167-AV167,0)/Inputs!$B$10)*DCF!E$6</f>
        <v>1595.6999663538359</v>
      </c>
      <c r="CE167" s="15">
        <f ca="1">(AX167*DCF!F$10-DCF!F$5*MAX(AX167*DCF!F$10,0)-MAX(AX167-AW167,0)/Inputs!$B$10)*DCF!F$6</f>
        <v>1799.9183328050824</v>
      </c>
      <c r="CF167" s="15">
        <f ca="1">(AY167*DCF!G$10-DCF!G$5*MAX(AY167*DCF!G$10,0)-MAX(AY167-AX167,0)/Inputs!$B$10)*DCF!G$6</f>
        <v>2168.6722717222392</v>
      </c>
      <c r="CG167" s="15">
        <f ca="1">(AZ167*DCF!H$10-DCF!H$5*MAX(AZ167*DCF!H$10,0)-MAX(AZ167-AY167,0)/Inputs!$B$10)*DCF!H$6</f>
        <v>2495.436375314604</v>
      </c>
      <c r="CH167" s="15">
        <f ca="1">(BA167*DCF!I$10-DCF!I$5*MAX(BA167*DCF!I$10,0)-MAX(BA167-AZ167,0)/Inputs!$B$10)*DCF!I$6</f>
        <v>3168.3749647147174</v>
      </c>
      <c r="CI167" s="15">
        <f ca="1">(BB167*DCF!J$10-DCF!J$5*MAX(BB167*DCF!J$10,0)-MAX(BB167-BA167,0)/Inputs!$B$10)*DCF!J$6</f>
        <v>3426.2276738397395</v>
      </c>
      <c r="CJ167" s="15">
        <f ca="1">(BC167*DCF!K$10-DCF!K$5*MAX(BC167*DCF!K$10,0)-MAX(BC167-BB167,0)/Inputs!$B$10)*DCF!K$6</f>
        <v>3588.4900172229641</v>
      </c>
      <c r="CK167" s="15">
        <f ca="1">(BD167*DCF!L$10-DCF!L$5*MAX(BD167*DCF!L$10,0)-MAX(BD167-BC167,0)/Inputs!$B$10)*DCF!L$6</f>
        <v>4324.7700064925348</v>
      </c>
      <c r="CL167" s="15">
        <f ca="1">(BE167*DCF!M$10-DCF!M$5*MAX(BE167*DCF!M$10,0)-MAX(BE167-BD167,0)/Inputs!$B$10)*DCF!M$6</f>
        <v>5140.8162053481446</v>
      </c>
      <c r="CM167" s="15">
        <f ca="1">(BF167*DCF!C$28-DCF!C$5*MAX(BF167*DCF!C$28,0)-MAX(BF167-Inputs!$B$13,0)/Inputs!$B$17)*DCF!C$6</f>
        <v>4025.8535664339684</v>
      </c>
      <c r="CN167" s="15">
        <f ca="1">(BG167*DCF!D$28-DCF!D$5*MAX(BG167*DCF!D$28,0)-MAX(BG167-BF167,0)/Inputs!$B$17)*DCF!D$6</f>
        <v>6328.5753133475355</v>
      </c>
      <c r="CO167" s="15">
        <f ca="1">(BH167*DCF!E$28-DCF!E$5*MAX(BH167*DCF!E$28,0)-MAX(BH167-BG167,0)/Inputs!$B$17)*DCF!E$6</f>
        <v>8827.4994676340139</v>
      </c>
      <c r="CP167" s="15">
        <f ca="1">(BI167*DCF!F$28-DCF!F$5*MAX(BI167*DCF!F$28,0)-MAX(BI167-BH167,0)/Inputs!$B$17)*DCF!F$6</f>
        <v>10882.196634574058</v>
      </c>
      <c r="CQ167" s="15">
        <f ca="1">(BJ167*DCF!G$28-DCF!G$5*MAX(BJ167*DCF!G$28,0)-MAX(BJ167-BI167,0)/Inputs!$B$17)*DCF!G$6</f>
        <v>12646.963711122728</v>
      </c>
      <c r="CR167" s="15">
        <f ca="1">(BK167*DCF!H$28-DCF!H$5*MAX(BK167*DCF!H$28,0)-MAX(BK167-BJ167,0)/Inputs!$B$17)*DCF!H$6</f>
        <v>14604.386961056505</v>
      </c>
      <c r="CS167" s="15">
        <f ca="1">(BL167*DCF!I$28-DCF!I$5*MAX(BL167*DCF!I$28,0)-MAX(BL167-BK167,0)/Inputs!$B$17)*DCF!I$6</f>
        <v>17978.255711570469</v>
      </c>
      <c r="CT167" s="15">
        <f ca="1">(BM167*DCF!J$28-DCF!J$5*MAX(BM167*DCF!J$28,0)-MAX(BM167-BL167,0)/Inputs!$B$17)*DCF!J$6</f>
        <v>20348.302806850974</v>
      </c>
      <c r="CU167" s="15">
        <f ca="1">(BN167*DCF!K$28-DCF!K$5*MAX(BN167*DCF!K$28,0)-MAX(BN167-BM167,0)/Inputs!$B$17)*DCF!K$6</f>
        <v>21345.461497602249</v>
      </c>
      <c r="CV167" s="15">
        <f ca="1">(BO167*DCF!L$28-DCF!L$5*MAX(BO167*DCF!L$28,0)-MAX(BO167-BN167,0)/Inputs!$B$17)*DCF!L$6</f>
        <v>25706.805734473015</v>
      </c>
      <c r="CW167" s="15">
        <f ca="1">(BP167*DCF!M$28-DCF!M$5*MAX(BP167*DCF!M$28,0)-MAX(BP167-BO167,0)/Inputs!$B$17)*DCF!M$6</f>
        <v>32000.615317586671</v>
      </c>
      <c r="CX167" s="15">
        <f ca="1">(BQ167*DCF!C$46-DCF!C$5*MAX(BQ167*DCF!C$46,0)-MAX(BQ167-Inputs!$B$20,0)/Inputs!$B$24)*DCF!C$6</f>
        <v>-1685.6327629671109</v>
      </c>
      <c r="CY167" s="15">
        <f ca="1">(BR167*DCF!D$46-DCF!D$5*MAX(BR167*DCF!D$46,0)-MAX(BR167-BQ167,0)/Inputs!$B$24)*DCF!D$6</f>
        <v>-579.79863286350439</v>
      </c>
      <c r="CZ167" s="15">
        <f ca="1">(BS167*DCF!E$46-DCF!E$5*MAX(BS167*DCF!E$46,0)-MAX(BS167-BR167,0)/Inputs!$B$24)*DCF!E$6</f>
        <v>-573.2653107672387</v>
      </c>
      <c r="DA167" s="15">
        <f ca="1">(BT167*DCF!F$46-DCF!F$5*MAX(BT167*DCF!F$46,0)-MAX(BT167-BS167,0)/Inputs!$B$24)*DCF!F$6</f>
        <v>-1158.7692095025477</v>
      </c>
      <c r="DB167" s="15">
        <f ca="1">(BU167*DCF!G$46-DCF!G$5*MAX(BU167*DCF!G$46,0)-MAX(BU167-BT167,0)/Inputs!$B$24)*DCF!G$6</f>
        <v>-1158.4350327902391</v>
      </c>
      <c r="DC167" s="15">
        <f ca="1">(BV167*DCF!H$46-DCF!H$5*MAX(BV167*DCF!H$46,0)-MAX(BV167-BU167,0)/Inputs!$B$24)*DCF!H$6</f>
        <v>-2453.0851931857342</v>
      </c>
      <c r="DD167" s="15">
        <f ca="1">(BW167*DCF!I$46-DCF!I$5*MAX(BW167*DCF!I$46,0)-MAX(BW167-BV167,0)/Inputs!$B$24)*DCF!I$6</f>
        <v>-4621.1829772763422</v>
      </c>
      <c r="DE167" s="15">
        <f ca="1">(BX167*DCF!J$46-DCF!J$5*MAX(BX167*DCF!J$46,0)-MAX(BX167-BW167,0)/Inputs!$B$24)*DCF!J$6</f>
        <v>1402.0869249336604</v>
      </c>
      <c r="DF167" s="15">
        <f ca="1">(BY167*DCF!K$46-DCF!K$5*MAX(BY167*DCF!K$46,0)-MAX(BY167-BX167,0)/Inputs!$B$24)*DCF!K$6</f>
        <v>314.75080905698502</v>
      </c>
      <c r="DG167" s="15">
        <f ca="1">(BZ167*DCF!L$46-DCF!L$5*MAX(BZ167*DCF!L$46,0)-MAX(BZ167-BY167,0)/Inputs!$B$24)*DCF!L$6</f>
        <v>2456.6304517137783</v>
      </c>
      <c r="DH167" s="15">
        <f ca="1">(CA167*DCF!M$46-DCF!M$5*MAX(CA167*DCF!M$46,0)-MAX(CA167-BZ167,0)/Inputs!$B$24)*DCF!M$6</f>
        <v>-589.66900658568625</v>
      </c>
      <c r="DI167" s="15">
        <f ca="1">SUM(CB167:CL167)+BE167*DCF!M$10*(1+Inputs!$B$30)*(1-Inputs!$B$33)*(1-Inputs!$B$30/Inputs!$B$31)/(Inputs!$B$29-Inputs!$B$30)*DCF!M$6</f>
        <v>167001.85507350878</v>
      </c>
      <c r="DJ167" s="15">
        <f ca="1">SUM(CM167:CW167)+BP167*DCF!M$28*(1+Inputs!$B$30)*(1-Inputs!$B$33)*(1-Inputs!$B$30/Inputs!$B$31)/(Inputs!$B$29-Inputs!$B$30)*DCF!M$6</f>
        <v>893282.138952384</v>
      </c>
      <c r="DK167" s="15">
        <f ca="1">SUM(CX167:DH167)+CA167*DCF!M$46*(1+Inputs!$B$30)*(1-Inputs!$B$33)*(1-Inputs!$B$30/Inputs!$B$31)/(Inputs!$B$29-Inputs!$B$30)*DCF!M$6</f>
        <v>108952.50191629838</v>
      </c>
      <c r="DM167" s="15">
        <f ca="1">DI167+DJ167+DK167+Inputs!$B$34+Inputs!$B$36-Inputs!$B$35</f>
        <v>1246087.4959421912</v>
      </c>
    </row>
    <row r="168" spans="1:117" x14ac:dyDescent="0.75">
      <c r="A168" s="11">
        <v>155</v>
      </c>
      <c r="C168" s="24">
        <f t="shared" ca="1" si="105"/>
        <v>-6.4643862177234418E-2</v>
      </c>
      <c r="D168" s="24">
        <f t="shared" ca="1" si="105"/>
        <v>-0.19393374473511193</v>
      </c>
      <c r="E168" s="24">
        <f t="shared" ca="1" si="105"/>
        <v>-0.62828373671001436</v>
      </c>
      <c r="F168" s="24">
        <f t="shared" ca="1" si="105"/>
        <v>-1.5297465372213914</v>
      </c>
      <c r="G168" s="24">
        <f t="shared" ca="1" si="105"/>
        <v>-1.1853642504252633</v>
      </c>
      <c r="H168" s="24">
        <f t="shared" ca="1" si="105"/>
        <v>-1.1204566205531076E-2</v>
      </c>
      <c r="I168" s="24">
        <f t="shared" ca="1" si="105"/>
        <v>-0.90747506059543548</v>
      </c>
      <c r="J168" s="24">
        <f t="shared" ca="1" si="105"/>
        <v>-0.88601823131277802</v>
      </c>
      <c r="K168" s="24">
        <f t="shared" ca="1" si="105"/>
        <v>1.4911487858097434</v>
      </c>
      <c r="L168" s="24">
        <f t="shared" ca="1" si="105"/>
        <v>0.3704188219531101</v>
      </c>
      <c r="M168" s="24">
        <f t="shared" ca="1" si="105"/>
        <v>8.5280725464027454E-3</v>
      </c>
      <c r="N168" s="24">
        <f ca="1">SQRT(Inputs!$B$38)*C168+SQRT(1-Inputs!$B$38)*_xlfn.NORM.S.INV(RAND())</f>
        <v>-1.8038408795712064</v>
      </c>
      <c r="O168" s="24">
        <f ca="1">SQRT(Inputs!$B$38)*D168+SQRT(1-Inputs!$B$38)*_xlfn.NORM.S.INV(RAND())</f>
        <v>0.54758001797953282</v>
      </c>
      <c r="P168" s="24">
        <f ca="1">SQRT(Inputs!$B$38)*E168+SQRT(1-Inputs!$B$38)*_xlfn.NORM.S.INV(RAND())</f>
        <v>-0.28852019858329409</v>
      </c>
      <c r="Q168" s="24">
        <f ca="1">SQRT(Inputs!$B$38)*F168+SQRT(1-Inputs!$B$38)*_xlfn.NORM.S.INV(RAND())</f>
        <v>-0.94404630944494916</v>
      </c>
      <c r="R168" s="24">
        <f ca="1">SQRT(Inputs!$B$38)*G168+SQRT(1-Inputs!$B$38)*_xlfn.NORM.S.INV(RAND())</f>
        <v>-0.95272376924235347</v>
      </c>
      <c r="S168" s="24">
        <f ca="1">SQRT(Inputs!$B$38)*H168+SQRT(1-Inputs!$B$38)*_xlfn.NORM.S.INV(RAND())</f>
        <v>0.98070851172329898</v>
      </c>
      <c r="T168" s="24">
        <f ca="1">SQRT(Inputs!$B$38)*I168+SQRT(1-Inputs!$B$38)*_xlfn.NORM.S.INV(RAND())</f>
        <v>1.4133239710810053</v>
      </c>
      <c r="U168" s="24">
        <f ca="1">SQRT(Inputs!$B$38)*J168+SQRT(1-Inputs!$B$38)*_xlfn.NORM.S.INV(RAND())</f>
        <v>-1.293499823689451</v>
      </c>
      <c r="V168" s="24">
        <f ca="1">SQRT(Inputs!$B$38)*K168+SQRT(1-Inputs!$B$38)*_xlfn.NORM.S.INV(RAND())</f>
        <v>2.1498961892103488</v>
      </c>
      <c r="W168" s="24">
        <f ca="1">SQRT(Inputs!$B$38)*L168+SQRT(1-Inputs!$B$38)*_xlfn.NORM.S.INV(RAND())</f>
        <v>6.1233599002408295E-2</v>
      </c>
      <c r="X168" s="24">
        <f ca="1">SQRT(Inputs!$B$38)*M168+SQRT(1-Inputs!$B$38)*_xlfn.NORM.S.INV(RAND())</f>
        <v>-0.56171502687167496</v>
      </c>
      <c r="Y168" s="24">
        <f ca="1">SQRT(Inputs!$B$38)*C168+SQRT(1-Inputs!$B$38)*_xlfn.NORM.S.INV(RAND())</f>
        <v>1.0134261436721337</v>
      </c>
      <c r="Z168" s="24">
        <f ca="1">SQRT(Inputs!$B$38)*D168+SQRT(1-Inputs!$B$38)*_xlfn.NORM.S.INV(RAND())</f>
        <v>-0.94411727297283965</v>
      </c>
      <c r="AA168" s="24">
        <f ca="1">SQRT(Inputs!$B$38)*E168+SQRT(1-Inputs!$B$38)*_xlfn.NORM.S.INV(RAND())</f>
        <v>0.37661076493946771</v>
      </c>
      <c r="AB168" s="24">
        <f ca="1">SQRT(Inputs!$B$38)*F168+SQRT(1-Inputs!$B$38)*_xlfn.NORM.S.INV(RAND())</f>
        <v>-0.20628534994965853</v>
      </c>
      <c r="AC168" s="24">
        <f ca="1">SQRT(Inputs!$B$38)*G168+SQRT(1-Inputs!$B$38)*_xlfn.NORM.S.INV(RAND())</f>
        <v>-0.16725268016935285</v>
      </c>
      <c r="AD168" s="24">
        <f ca="1">SQRT(Inputs!$B$38)*H168+SQRT(1-Inputs!$B$38)*_xlfn.NORM.S.INV(RAND())</f>
        <v>-0.97349292019156619</v>
      </c>
      <c r="AE168" s="24">
        <f ca="1">SQRT(Inputs!$B$38)*I168+SQRT(1-Inputs!$B$38)*_xlfn.NORM.S.INV(RAND())</f>
        <v>-0.90510132056782111</v>
      </c>
      <c r="AF168" s="24">
        <f ca="1">SQRT(Inputs!$B$38)*J168+SQRT(1-Inputs!$B$38)*_xlfn.NORM.S.INV(RAND())</f>
        <v>0.23897417769624729</v>
      </c>
      <c r="AG168" s="24">
        <f ca="1">SQRT(Inputs!$B$38)*K168+SQRT(1-Inputs!$B$38)*_xlfn.NORM.S.INV(RAND())</f>
        <v>1.2467610322812606</v>
      </c>
      <c r="AH168" s="24">
        <f ca="1">SQRT(Inputs!$B$38)*L168+SQRT(1-Inputs!$B$38)*_xlfn.NORM.S.INV(RAND())</f>
        <v>-0.34788040646618212</v>
      </c>
      <c r="AI168" s="24">
        <f ca="1">SQRT(Inputs!$B$38)*M168+SQRT(1-Inputs!$B$38)*_xlfn.NORM.S.INV(RAND())</f>
        <v>-0.20018095666469085</v>
      </c>
      <c r="AJ168" s="24">
        <f ca="1">SQRT(Inputs!$B$38)*C168+SQRT(1-Inputs!$B$38)*_xlfn.NORM.S.INV(RAND())</f>
        <v>0.28277004507390291</v>
      </c>
      <c r="AK168" s="24">
        <f ca="1">SQRT(Inputs!$B$38)*D168+SQRT(1-Inputs!$B$38)*_xlfn.NORM.S.INV(RAND())</f>
        <v>0.57204698672720478</v>
      </c>
      <c r="AL168" s="24">
        <f ca="1">SQRT(Inputs!$B$38)*E168+SQRT(1-Inputs!$B$38)*_xlfn.NORM.S.INV(RAND())</f>
        <v>-1.2235688116643062</v>
      </c>
      <c r="AM168" s="24">
        <f ca="1">SQRT(Inputs!$B$38)*F168+SQRT(1-Inputs!$B$38)*_xlfn.NORM.S.INV(RAND())</f>
        <v>-0.60748557827225191</v>
      </c>
      <c r="AN168" s="24">
        <f ca="1">SQRT(Inputs!$B$38)*G168+SQRT(1-Inputs!$B$38)*_xlfn.NORM.S.INV(RAND())</f>
        <v>-0.3730958285710001</v>
      </c>
      <c r="AO168" s="24">
        <f ca="1">SQRT(Inputs!$B$38)*H168+SQRT(1-Inputs!$B$38)*_xlfn.NORM.S.INV(RAND())</f>
        <v>1.3202786188885984</v>
      </c>
      <c r="AP168" s="24">
        <f ca="1">SQRT(Inputs!$B$38)*I168+SQRT(1-Inputs!$B$38)*_xlfn.NORM.S.INV(RAND())</f>
        <v>-0.91023252233932683</v>
      </c>
      <c r="AQ168" s="24">
        <f ca="1">SQRT(Inputs!$B$38)*J168+SQRT(1-Inputs!$B$38)*_xlfn.NORM.S.INV(RAND())</f>
        <v>0.66614025514093778</v>
      </c>
      <c r="AR168" s="24">
        <f ca="1">SQRT(Inputs!$B$38)*K168+SQRT(1-Inputs!$B$38)*_xlfn.NORM.S.INV(RAND())</f>
        <v>0.8032040657677515</v>
      </c>
      <c r="AS168" s="24">
        <f ca="1">SQRT(Inputs!$B$38)*L168+SQRT(1-Inputs!$B$38)*_xlfn.NORM.S.INV(RAND())</f>
        <v>0.57042786093503484</v>
      </c>
      <c r="AT168" s="24">
        <f ca="1">SQRT(Inputs!$B$38)*M168+SQRT(1-Inputs!$B$38)*_xlfn.NORM.S.INV(RAND())</f>
        <v>0.80665700336161605</v>
      </c>
      <c r="AU168" s="15">
        <f ca="1">Inputs!$B$6*EXP($B$8-0.5*C$5^2+C$5*N168)</f>
        <v>3705.6692127587135</v>
      </c>
      <c r="AV168" s="15">
        <f t="shared" ca="1" si="73"/>
        <v>4888.8570118856414</v>
      </c>
      <c r="AW168" s="15">
        <f t="shared" ca="1" si="74"/>
        <v>5733.5691153264588</v>
      </c>
      <c r="AX168" s="15">
        <f t="shared" ca="1" si="75"/>
        <v>6221.3302599803365</v>
      </c>
      <c r="AY168" s="15">
        <f t="shared" ca="1" si="76"/>
        <v>6802.4951373825161</v>
      </c>
      <c r="AZ168" s="15">
        <f t="shared" ca="1" si="77"/>
        <v>9268.4251101908776</v>
      </c>
      <c r="BA168" s="15">
        <f t="shared" ca="1" si="78"/>
        <v>13150.329204582702</v>
      </c>
      <c r="BB168" s="15">
        <f t="shared" ca="1" si="79"/>
        <v>14143.067855510852</v>
      </c>
      <c r="BC168" s="15">
        <f t="shared" ca="1" si="80"/>
        <v>21316.617168507924</v>
      </c>
      <c r="BD168" s="15">
        <f t="shared" ca="1" si="81"/>
        <v>26264.865630690983</v>
      </c>
      <c r="BE168" s="15">
        <f t="shared" ca="1" si="82"/>
        <v>30579.052983437767</v>
      </c>
      <c r="BF168" s="15">
        <f ca="1">Inputs!$B$13*EXP($B$9-0.5*C$6^2+C$6*Y168)</f>
        <v>16908.616507717525</v>
      </c>
      <c r="BG168" s="15">
        <f t="shared" ca="1" si="83"/>
        <v>17379.337347204571</v>
      </c>
      <c r="BH168" s="15">
        <f t="shared" ca="1" si="84"/>
        <v>22603.030867305904</v>
      </c>
      <c r="BI168" s="15">
        <f t="shared" ca="1" si="85"/>
        <v>26804.76694483883</v>
      </c>
      <c r="BJ168" s="15">
        <f t="shared" ca="1" si="86"/>
        <v>32078.137407416383</v>
      </c>
      <c r="BK168" s="15">
        <f t="shared" ca="1" si="87"/>
        <v>34482.96204888769</v>
      </c>
      <c r="BL168" s="15">
        <f t="shared" ca="1" si="88"/>
        <v>37670.129653384254</v>
      </c>
      <c r="BM168" s="15">
        <f t="shared" ca="1" si="89"/>
        <v>47699.984524051812</v>
      </c>
      <c r="BN168" s="15">
        <f t="shared" ca="1" si="90"/>
        <v>68118.587250058801</v>
      </c>
      <c r="BO168" s="15">
        <f t="shared" ca="1" si="91"/>
        <v>80491.307104983411</v>
      </c>
      <c r="BP168" s="15">
        <f t="shared" ca="1" si="92"/>
        <v>96848.12712379398</v>
      </c>
      <c r="BQ168" s="15">
        <f ca="1">Inputs!$B$20*EXP($B$10-0.5*C$7^2+C$7*AJ168)</f>
        <v>4742.0382149853931</v>
      </c>
      <c r="BR168" s="15">
        <f t="shared" ca="1" si="93"/>
        <v>7716.178693514893</v>
      </c>
      <c r="BS168" s="15">
        <f t="shared" ca="1" si="94"/>
        <v>7435.5609658942858</v>
      </c>
      <c r="BT168" s="15">
        <f t="shared" ca="1" si="95"/>
        <v>8741.7633124604326</v>
      </c>
      <c r="BU168" s="15">
        <f t="shared" ca="1" si="96"/>
        <v>11069.231467809772</v>
      </c>
      <c r="BV168" s="15">
        <f t="shared" ca="1" si="97"/>
        <v>20735.692967107469</v>
      </c>
      <c r="BW168" s="15">
        <f t="shared" ca="1" si="98"/>
        <v>23865.140568943785</v>
      </c>
      <c r="BX168" s="15">
        <f t="shared" ca="1" si="99"/>
        <v>38148.172000399019</v>
      </c>
      <c r="BY168" s="15">
        <f t="shared" ca="1" si="100"/>
        <v>62330.951165524239</v>
      </c>
      <c r="BZ168" s="15">
        <f t="shared" ca="1" si="101"/>
        <v>97128.481886198293</v>
      </c>
      <c r="CA168" s="15">
        <f t="shared" ca="1" si="102"/>
        <v>157464.41702384449</v>
      </c>
      <c r="CB168" s="15">
        <f ca="1">(AU168*DCF!C$10-DCF!C$5*MAX(AU168*DCF!C$10,0)-MAX(AU168-Inputs!$B$6,0)/Inputs!$B$10)*DCF!C$6</f>
        <v>951.64963368519614</v>
      </c>
      <c r="CC168" s="15">
        <f ca="1">(AV168*DCF!D$10-DCF!D$5*MAX(AV168*DCF!D$10,0)-MAX(AV168-AU168,0)/Inputs!$B$10)*DCF!D$6</f>
        <v>903.1363971354732</v>
      </c>
      <c r="CD168" s="15">
        <f ca="1">(AW168*DCF!E$10-DCF!E$5*MAX(AW168*DCF!E$10,0)-MAX(AW168-AV168,0)/Inputs!$B$10)*DCF!E$6</f>
        <v>1133.525691350198</v>
      </c>
      <c r="CE168" s="15">
        <f ca="1">(AX168*DCF!F$10-DCF!F$5*MAX(AX168*DCF!F$10,0)-MAX(AX168-AW168,0)/Inputs!$B$10)*DCF!F$6</f>
        <v>1256.61547973858</v>
      </c>
      <c r="CF168" s="15">
        <f ca="1">(AY168*DCF!G$10-DCF!G$5*MAX(AY168*DCF!G$10,0)-MAX(AY168-AX168,0)/Inputs!$B$10)*DCF!G$6</f>
        <v>1289.8751346432364</v>
      </c>
      <c r="CG168" s="15">
        <f ca="1">(AZ168*DCF!H$10-DCF!H$5*MAX(AZ168*DCF!H$10,0)-MAX(AZ168-AY168,0)/Inputs!$B$10)*DCF!H$6</f>
        <v>1361.6013089051776</v>
      </c>
      <c r="CH168" s="15">
        <f ca="1">(BA168*DCF!I$10-DCF!I$5*MAX(BA168*DCF!I$10,0)-MAX(BA168-AZ168,0)/Inputs!$B$10)*DCF!I$6</f>
        <v>1765.3171391015858</v>
      </c>
      <c r="CI168" s="15">
        <f ca="1">(BB168*DCF!J$10-DCF!J$5*MAX(BB168*DCF!J$10,0)-MAX(BB168-BA168,0)/Inputs!$B$10)*DCF!J$6</f>
        <v>2276.5500769821451</v>
      </c>
      <c r="CJ168" s="15">
        <f ca="1">(BC168*DCF!K$10-DCF!K$5*MAX(BC168*DCF!K$10,0)-MAX(BC168-BB168,0)/Inputs!$B$10)*DCF!K$6</f>
        <v>2427.4453149525593</v>
      </c>
      <c r="CK168" s="15">
        <f ca="1">(BD168*DCF!L$10-DCF!L$5*MAX(BD168*DCF!L$10,0)-MAX(BD168-BC168,0)/Inputs!$B$10)*DCF!L$6</f>
        <v>3321.3525436472428</v>
      </c>
      <c r="CL168" s="15">
        <f ca="1">(BE168*DCF!M$10-DCF!M$5*MAX(BE168*DCF!M$10,0)-MAX(BE168-BD168,0)/Inputs!$B$10)*DCF!M$6</f>
        <v>3799.7241108806325</v>
      </c>
      <c r="CM168" s="15">
        <f ca="1">(BF168*DCF!C$28-DCF!C$5*MAX(BF168*DCF!C$28,0)-MAX(BF168-Inputs!$B$13,0)/Inputs!$B$17)*DCF!C$6</f>
        <v>3885.198752028346</v>
      </c>
      <c r="CN168" s="15">
        <f ca="1">(BG168*DCF!D$28-DCF!D$5*MAX(BG168*DCF!D$28,0)-MAX(BG168-BF168,0)/Inputs!$B$17)*DCF!D$6</f>
        <v>5018.1893450571033</v>
      </c>
      <c r="CO168" s="15">
        <f ca="1">(BH168*DCF!E$28-DCF!E$5*MAX(BH168*DCF!E$28,0)-MAX(BH168-BG168,0)/Inputs!$B$17)*DCF!E$6</f>
        <v>5372.0627314038411</v>
      </c>
      <c r="CP168" s="15">
        <f ca="1">(BI168*DCF!F$28-DCF!F$5*MAX(BI168*DCF!F$28,0)-MAX(BI168-BH168,0)/Inputs!$B$17)*DCF!F$6</f>
        <v>6511.7956984240864</v>
      </c>
      <c r="CQ168" s="15">
        <f ca="1">(BJ168*DCF!G$28-DCF!G$5*MAX(BJ168*DCF!G$28,0)-MAX(BJ168-BI168,0)/Inputs!$B$17)*DCF!G$6</f>
        <v>7435.9873092151201</v>
      </c>
      <c r="CR168" s="15">
        <f ca="1">(BK168*DCF!H$28-DCF!H$5*MAX(BK168*DCF!H$28,0)-MAX(BK168-BJ168,0)/Inputs!$B$17)*DCF!H$6</f>
        <v>8154.374694471182</v>
      </c>
      <c r="CS168" s="15">
        <f ca="1">(BL168*DCF!I$28-DCF!I$5*MAX(BL168*DCF!I$28,0)-MAX(BL168-BK168,0)/Inputs!$B$17)*DCF!I$6</f>
        <v>8400.7891348985431</v>
      </c>
      <c r="CT168" s="15">
        <f ca="1">(BM168*DCF!J$28-DCF!J$5*MAX(BM168*DCF!J$28,0)-MAX(BM168-BL168,0)/Inputs!$B$17)*DCF!J$6</f>
        <v>9311.1796073473961</v>
      </c>
      <c r="CU168" s="15">
        <f ca="1">(BN168*DCF!K$28-DCF!K$5*MAX(BN168*DCF!K$28,0)-MAX(BN168-BM168,0)/Inputs!$B$17)*DCF!K$6</f>
        <v>11884.496623438481</v>
      </c>
      <c r="CV168" s="15">
        <f ca="1">(BO168*DCF!L$28-DCF!L$5*MAX(BO168*DCF!L$28,0)-MAX(BO168-BN168,0)/Inputs!$B$17)*DCF!L$6</f>
        <v>14659.711386886285</v>
      </c>
      <c r="CW168" s="15">
        <f ca="1">(BP168*DCF!M$28-DCF!M$5*MAX(BP168*DCF!M$28,0)-MAX(BP168-BO168,0)/Inputs!$B$17)*DCF!M$6</f>
        <v>16512.283860078129</v>
      </c>
      <c r="CX168" s="15">
        <f ca="1">(BQ168*DCF!C$46-DCF!C$5*MAX(BQ168*DCF!C$46,0)-MAX(BQ168-Inputs!$B$20,0)/Inputs!$B$24)*DCF!C$6</f>
        <v>-1806.9548833617041</v>
      </c>
      <c r="CY168" s="15">
        <f ca="1">(BR168*DCF!D$46-DCF!D$5*MAX(BR168*DCF!D$46,0)-MAX(BR168-BQ168,0)/Inputs!$B$24)*DCF!D$6</f>
        <v>-2586.0128139508806</v>
      </c>
      <c r="CZ168" s="15">
        <f ca="1">(BS168*DCF!E$46-DCF!E$5*MAX(BS168*DCF!E$46,0)-MAX(BS168-BR168,0)/Inputs!$B$24)*DCF!E$6</f>
        <v>-879.26803049994646</v>
      </c>
      <c r="DA168" s="15">
        <f ca="1">(BT168*DCF!F$46-DCF!F$5*MAX(BT168*DCF!F$46,0)-MAX(BT168-BS168,0)/Inputs!$B$24)*DCF!F$6</f>
        <v>-1112.2600406479528</v>
      </c>
      <c r="DB168" s="15">
        <f ca="1">(BU168*DCF!G$46-DCF!G$5*MAX(BU168*DCF!G$46,0)-MAX(BU168-BT168,0)/Inputs!$B$24)*DCF!G$6</f>
        <v>-1155.261378749831</v>
      </c>
      <c r="DC168" s="15">
        <f ca="1">(BV168*DCF!H$46-DCF!H$5*MAX(BV168*DCF!H$46,0)-MAX(BV168-BU168,0)/Inputs!$B$24)*DCF!H$6</f>
        <v>-3003.7936835144997</v>
      </c>
      <c r="DD168" s="15">
        <f ca="1">(BW168*DCF!I$46-DCF!I$5*MAX(BW168*DCF!I$46,0)-MAX(BW168-BV168,0)/Inputs!$B$24)*DCF!I$6</f>
        <v>-347.16867120059936</v>
      </c>
      <c r="DE168" s="15">
        <f ca="1">(BX168*DCF!J$46-DCF!J$5*MAX(BX168*DCF!J$46,0)-MAX(BX168-BW168,0)/Inputs!$B$24)*DCF!J$6</f>
        <v>-2187.4162918300967</v>
      </c>
      <c r="DF168" s="15">
        <f ca="1">(BY168*DCF!K$46-DCF!K$5*MAX(BY168*DCF!K$46,0)-MAX(BY168-BX168,0)/Inputs!$B$24)*DCF!K$6</f>
        <v>-2363.5849570079095</v>
      </c>
      <c r="DG168" s="15">
        <f ca="1">(BZ168*DCF!L$46-DCF!L$5*MAX(BZ168*DCF!L$46,0)-MAX(BZ168-BY168,0)/Inputs!$B$24)*DCF!L$6</f>
        <v>-1160.7538064533312</v>
      </c>
      <c r="DH168" s="15">
        <f ca="1">(CA168*DCF!M$46-DCF!M$5*MAX(CA168*DCF!M$46,0)-MAX(CA168-BZ168,0)/Inputs!$B$24)*DCF!M$6</f>
        <v>-269.00907467257599</v>
      </c>
      <c r="DI168" s="15">
        <f ca="1">SUM(CB168:CL168)+BE168*DCF!M$10*(1+Inputs!$B$30)*(1-Inputs!$B$33)*(1-Inputs!$B$30/Inputs!$B$31)/(Inputs!$B$29-Inputs!$B$30)*DCF!M$6</f>
        <v>105588.70165004309</v>
      </c>
      <c r="DJ168" s="15">
        <f ca="1">SUM(CM168:CW168)+BP168*DCF!M$28*(1+Inputs!$B$30)*(1-Inputs!$B$33)*(1-Inputs!$B$30/Inputs!$B$31)/(Inputs!$B$29-Inputs!$B$30)*DCF!M$6</f>
        <v>456518.89376913809</v>
      </c>
      <c r="DK168" s="15">
        <f ca="1">SUM(CX168:DH168)+CA168*DCF!M$46*(1+Inputs!$B$30)*(1-Inputs!$B$33)*(1-Inputs!$B$30/Inputs!$B$31)/(Inputs!$B$29-Inputs!$B$30)*DCF!M$6</f>
        <v>226587.15793961595</v>
      </c>
      <c r="DM168" s="15">
        <f ca="1">DI168+DJ168+DK168+Inputs!$B$34+Inputs!$B$36-Inputs!$B$35</f>
        <v>865545.75335879717</v>
      </c>
    </row>
    <row r="169" spans="1:117" x14ac:dyDescent="0.75">
      <c r="A169" s="11">
        <v>156</v>
      </c>
      <c r="C169" s="24">
        <f t="shared" ca="1" si="105"/>
        <v>0.40064717221509555</v>
      </c>
      <c r="D169" s="24">
        <f t="shared" ca="1" si="105"/>
        <v>-1.8191666152437989</v>
      </c>
      <c r="E169" s="24">
        <f t="shared" ca="1" si="105"/>
        <v>-1.4663908055674255</v>
      </c>
      <c r="F169" s="24">
        <f t="shared" ca="1" si="105"/>
        <v>0.22543598154974817</v>
      </c>
      <c r="G169" s="24">
        <f t="shared" ca="1" si="105"/>
        <v>-0.12786748519384067</v>
      </c>
      <c r="H169" s="24">
        <f t="shared" ca="1" si="105"/>
        <v>-1.0092107653974853</v>
      </c>
      <c r="I169" s="24">
        <f t="shared" ca="1" si="105"/>
        <v>-1.0698163353336931</v>
      </c>
      <c r="J169" s="24">
        <f t="shared" ca="1" si="105"/>
        <v>-0.99903482271397392</v>
      </c>
      <c r="K169" s="24">
        <f t="shared" ca="1" si="105"/>
        <v>-0.81819385566100511</v>
      </c>
      <c r="L169" s="24">
        <f t="shared" ca="1" si="105"/>
        <v>1.4080395436538706</v>
      </c>
      <c r="M169" s="24">
        <f t="shared" ca="1" si="105"/>
        <v>0.67059180068583413</v>
      </c>
      <c r="N169" s="24">
        <f ca="1">SQRT(Inputs!$B$38)*C169+SQRT(1-Inputs!$B$38)*_xlfn.NORM.S.INV(RAND())</f>
        <v>-2.4127050200528926</v>
      </c>
      <c r="O169" s="24">
        <f ca="1">SQRT(Inputs!$B$38)*D169+SQRT(1-Inputs!$B$38)*_xlfn.NORM.S.INV(RAND())</f>
        <v>-0.29851503561064696</v>
      </c>
      <c r="P169" s="24">
        <f ca="1">SQRT(Inputs!$B$38)*E169+SQRT(1-Inputs!$B$38)*_xlfn.NORM.S.INV(RAND())</f>
        <v>-0.51312903837884261</v>
      </c>
      <c r="Q169" s="24">
        <f ca="1">SQRT(Inputs!$B$38)*F169+SQRT(1-Inputs!$B$38)*_xlfn.NORM.S.INV(RAND())</f>
        <v>-0.1671996926733143</v>
      </c>
      <c r="R169" s="24">
        <f ca="1">SQRT(Inputs!$B$38)*G169+SQRT(1-Inputs!$B$38)*_xlfn.NORM.S.INV(RAND())</f>
        <v>-0.81911469922059388</v>
      </c>
      <c r="S169" s="24">
        <f ca="1">SQRT(Inputs!$B$38)*H169+SQRT(1-Inputs!$B$38)*_xlfn.NORM.S.INV(RAND())</f>
        <v>-1.4209000752216221</v>
      </c>
      <c r="T169" s="24">
        <f ca="1">SQRT(Inputs!$B$38)*I169+SQRT(1-Inputs!$B$38)*_xlfn.NORM.S.INV(RAND())</f>
        <v>-0.46834108206507002</v>
      </c>
      <c r="U169" s="24">
        <f ca="1">SQRT(Inputs!$B$38)*J169+SQRT(1-Inputs!$B$38)*_xlfn.NORM.S.INV(RAND())</f>
        <v>-1.9029143686728518</v>
      </c>
      <c r="V169" s="24">
        <f ca="1">SQRT(Inputs!$B$38)*K169+SQRT(1-Inputs!$B$38)*_xlfn.NORM.S.INV(RAND())</f>
        <v>-1.5998788894594815</v>
      </c>
      <c r="W169" s="24">
        <f ca="1">SQRT(Inputs!$B$38)*L169+SQRT(1-Inputs!$B$38)*_xlfn.NORM.S.INV(RAND())</f>
        <v>1.1808620446851577</v>
      </c>
      <c r="X169" s="24">
        <f ca="1">SQRT(Inputs!$B$38)*M169+SQRT(1-Inputs!$B$38)*_xlfn.NORM.S.INV(RAND())</f>
        <v>0.54715525156152167</v>
      </c>
      <c r="Y169" s="24">
        <f ca="1">SQRT(Inputs!$B$38)*C169+SQRT(1-Inputs!$B$38)*_xlfn.NORM.S.INV(RAND())</f>
        <v>0.28879768703366199</v>
      </c>
      <c r="Z169" s="24">
        <f ca="1">SQRT(Inputs!$B$38)*D169+SQRT(1-Inputs!$B$38)*_xlfn.NORM.S.INV(RAND())</f>
        <v>-2.5193994390686352</v>
      </c>
      <c r="AA169" s="24">
        <f ca="1">SQRT(Inputs!$B$38)*E169+SQRT(1-Inputs!$B$38)*_xlfn.NORM.S.INV(RAND())</f>
        <v>-1.5280634089248197</v>
      </c>
      <c r="AB169" s="24">
        <f ca="1">SQRT(Inputs!$B$38)*F169+SQRT(1-Inputs!$B$38)*_xlfn.NORM.S.INV(RAND())</f>
        <v>0.95036854717625208</v>
      </c>
      <c r="AC169" s="24">
        <f ca="1">SQRT(Inputs!$B$38)*G169+SQRT(1-Inputs!$B$38)*_xlfn.NORM.S.INV(RAND())</f>
        <v>1.6280511866851874</v>
      </c>
      <c r="AD169" s="24">
        <f ca="1">SQRT(Inputs!$B$38)*H169+SQRT(1-Inputs!$B$38)*_xlfn.NORM.S.INV(RAND())</f>
        <v>-0.70253533456188999</v>
      </c>
      <c r="AE169" s="24">
        <f ca="1">SQRT(Inputs!$B$38)*I169+SQRT(1-Inputs!$B$38)*_xlfn.NORM.S.INV(RAND())</f>
        <v>-1.4011513934877833</v>
      </c>
      <c r="AF169" s="24">
        <f ca="1">SQRT(Inputs!$B$38)*J169+SQRT(1-Inputs!$B$38)*_xlfn.NORM.S.INV(RAND())</f>
        <v>-1.353507291581358</v>
      </c>
      <c r="AG169" s="24">
        <f ca="1">SQRT(Inputs!$B$38)*K169+SQRT(1-Inputs!$B$38)*_xlfn.NORM.S.INV(RAND())</f>
        <v>7.2998294497806926E-2</v>
      </c>
      <c r="AH169" s="24">
        <f ca="1">SQRT(Inputs!$B$38)*L169+SQRT(1-Inputs!$B$38)*_xlfn.NORM.S.INV(RAND())</f>
        <v>0.22827355009115757</v>
      </c>
      <c r="AI169" s="24">
        <f ca="1">SQRT(Inputs!$B$38)*M169+SQRT(1-Inputs!$B$38)*_xlfn.NORM.S.INV(RAND())</f>
        <v>8.9784887618332476E-2</v>
      </c>
      <c r="AJ169" s="24">
        <f ca="1">SQRT(Inputs!$B$38)*C169+SQRT(1-Inputs!$B$38)*_xlfn.NORM.S.INV(RAND())</f>
        <v>0.22219417112689926</v>
      </c>
      <c r="AK169" s="24">
        <f ca="1">SQRT(Inputs!$B$38)*D169+SQRT(1-Inputs!$B$38)*_xlfn.NORM.S.INV(RAND())</f>
        <v>-1.4922575774640221</v>
      </c>
      <c r="AL169" s="24">
        <f ca="1">SQRT(Inputs!$B$38)*E169+SQRT(1-Inputs!$B$38)*_xlfn.NORM.S.INV(RAND())</f>
        <v>-0.13429435269809331</v>
      </c>
      <c r="AM169" s="24">
        <f ca="1">SQRT(Inputs!$B$38)*F169+SQRT(1-Inputs!$B$38)*_xlfn.NORM.S.INV(RAND())</f>
        <v>-1.1410390467787606</v>
      </c>
      <c r="AN169" s="24">
        <f ca="1">SQRT(Inputs!$B$38)*G169+SQRT(1-Inputs!$B$38)*_xlfn.NORM.S.INV(RAND())</f>
        <v>1.5514244163089677E-2</v>
      </c>
      <c r="AO169" s="24">
        <f ca="1">SQRT(Inputs!$B$38)*H169+SQRT(1-Inputs!$B$38)*_xlfn.NORM.S.INV(RAND())</f>
        <v>-0.73704212819992132</v>
      </c>
      <c r="AP169" s="24">
        <f ca="1">SQRT(Inputs!$B$38)*I169+SQRT(1-Inputs!$B$38)*_xlfn.NORM.S.INV(RAND())</f>
        <v>-0.72666644426998728</v>
      </c>
      <c r="AQ169" s="24">
        <f ca="1">SQRT(Inputs!$B$38)*J169+SQRT(1-Inputs!$B$38)*_xlfn.NORM.S.INV(RAND())</f>
        <v>-0.52837690163095274</v>
      </c>
      <c r="AR169" s="24">
        <f ca="1">SQRT(Inputs!$B$38)*K169+SQRT(1-Inputs!$B$38)*_xlfn.NORM.S.INV(RAND())</f>
        <v>-1.825572111935867</v>
      </c>
      <c r="AS169" s="24">
        <f ca="1">SQRT(Inputs!$B$38)*L169+SQRT(1-Inputs!$B$38)*_xlfn.NORM.S.INV(RAND())</f>
        <v>2.7532396409957749</v>
      </c>
      <c r="AT169" s="24">
        <f ca="1">SQRT(Inputs!$B$38)*M169+SQRT(1-Inputs!$B$38)*_xlfn.NORM.S.INV(RAND())</f>
        <v>0.26308590628363315</v>
      </c>
      <c r="AU169" s="15">
        <f ca="1">Inputs!$B$6*EXP($B$8-0.5*C$5^2+C$5*N169)</f>
        <v>3357.8643299505452</v>
      </c>
      <c r="AV169" s="15">
        <f t="shared" ca="1" si="73"/>
        <v>3911.7966650528642</v>
      </c>
      <c r="AW169" s="15">
        <f t="shared" ca="1" si="74"/>
        <v>4450.7870901306869</v>
      </c>
      <c r="AX169" s="15">
        <f t="shared" ca="1" si="75"/>
        <v>5321.632864097458</v>
      </c>
      <c r="AY169" s="15">
        <f t="shared" ca="1" si="76"/>
        <v>5910.2600905541703</v>
      </c>
      <c r="AZ169" s="15">
        <f t="shared" ca="1" si="77"/>
        <v>6181.4327968802181</v>
      </c>
      <c r="BA169" s="15">
        <f t="shared" ca="1" si="78"/>
        <v>7202.6492831516443</v>
      </c>
      <c r="BB169" s="15">
        <f t="shared" ca="1" si="79"/>
        <v>7287.5665975560369</v>
      </c>
      <c r="BC169" s="15">
        <f t="shared" ca="1" si="80"/>
        <v>7648.1717798774234</v>
      </c>
      <c r="BD169" s="15">
        <f t="shared" ca="1" si="81"/>
        <v>10463.935768481049</v>
      </c>
      <c r="BE169" s="15">
        <f t="shared" ca="1" si="82"/>
        <v>13477.39725118871</v>
      </c>
      <c r="BF169" s="15">
        <f ca="1">Inputs!$B$13*EXP($B$9-0.5*C$6^2+C$6*Y169)</f>
        <v>14646.002430982626</v>
      </c>
      <c r="BG169" s="15">
        <f t="shared" ca="1" si="83"/>
        <v>11329.213686156667</v>
      </c>
      <c r="BH169" s="15">
        <f t="shared" ca="1" si="84"/>
        <v>10743.300885913501</v>
      </c>
      <c r="BI169" s="15">
        <f t="shared" ca="1" si="85"/>
        <v>15223.034138551882</v>
      </c>
      <c r="BJ169" s="15">
        <f t="shared" ca="1" si="86"/>
        <v>23598.654436122139</v>
      </c>
      <c r="BK169" s="15">
        <f t="shared" ca="1" si="87"/>
        <v>26321.060133536022</v>
      </c>
      <c r="BL169" s="15">
        <f t="shared" ca="1" si="88"/>
        <v>26963.593280297842</v>
      </c>
      <c r="BM169" s="15">
        <f t="shared" ca="1" si="89"/>
        <v>28014.466751485314</v>
      </c>
      <c r="BN169" s="15">
        <f t="shared" ca="1" si="90"/>
        <v>34757.007786017137</v>
      </c>
      <c r="BO169" s="15">
        <f t="shared" ca="1" si="91"/>
        <v>43914.85129605297</v>
      </c>
      <c r="BP169" s="15">
        <f t="shared" ca="1" si="92"/>
        <v>54603.582864042437</v>
      </c>
      <c r="BQ169" s="15">
        <f ca="1">Inputs!$B$20*EXP($B$10-0.5*C$7^2+C$7*AJ169)</f>
        <v>4641.2412100314859</v>
      </c>
      <c r="BR169" s="15">
        <f t="shared" ca="1" si="93"/>
        <v>3920.6292839307025</v>
      </c>
      <c r="BS169" s="15">
        <f t="shared" ca="1" si="94"/>
        <v>5165.7470995450822</v>
      </c>
      <c r="BT169" s="15">
        <f t="shared" ca="1" si="95"/>
        <v>5279.9644064051217</v>
      </c>
      <c r="BU169" s="15">
        <f t="shared" ca="1" si="96"/>
        <v>7344.9182512812877</v>
      </c>
      <c r="BV169" s="15">
        <f t="shared" ca="1" si="97"/>
        <v>8655.409369729201</v>
      </c>
      <c r="BW169" s="15">
        <f t="shared" ca="1" si="98"/>
        <v>10356.335256716224</v>
      </c>
      <c r="BX169" s="15">
        <f t="shared" ca="1" si="99"/>
        <v>13029.130356004391</v>
      </c>
      <c r="BY169" s="15">
        <f t="shared" ca="1" si="100"/>
        <v>12874.106499952648</v>
      </c>
      <c r="BZ169" s="15">
        <f t="shared" ca="1" si="101"/>
        <v>29966.174307203164</v>
      </c>
      <c r="CA169" s="15">
        <f t="shared" ca="1" si="102"/>
        <v>44107.995099262938</v>
      </c>
      <c r="CB169" s="15">
        <f ca="1">(AU169*DCF!C$10-DCF!C$5*MAX(AU169*DCF!C$10,0)-MAX(AU169-Inputs!$B$6,0)/Inputs!$B$10)*DCF!C$6</f>
        <v>862.33016928758764</v>
      </c>
      <c r="CC169" s="15">
        <f ca="1">(AV169*DCF!D$10-DCF!D$5*MAX(AV169*DCF!D$10,0)-MAX(AV169-AU169,0)/Inputs!$B$10)*DCF!D$6</f>
        <v>818.41203307853368</v>
      </c>
      <c r="CD169" s="15">
        <f ca="1">(AW169*DCF!E$10-DCF!E$5*MAX(AW169*DCF!E$10,0)-MAX(AW169-AV169,0)/Inputs!$B$10)*DCF!E$6</f>
        <v>906.21292431857376</v>
      </c>
      <c r="CE169" s="15">
        <f ca="1">(AX169*DCF!F$10-DCF!F$5*MAX(AX169*DCF!F$10,0)-MAX(AX169-AW169,0)/Inputs!$B$10)*DCF!F$6</f>
        <v>980.50255847185144</v>
      </c>
      <c r="CF169" s="15">
        <f ca="1">(AY169*DCF!G$10-DCF!G$5*MAX(AY169*DCF!G$10,0)-MAX(AY169-AX169,0)/Inputs!$B$10)*DCF!G$6</f>
        <v>1104.6047683358638</v>
      </c>
      <c r="CG169" s="15">
        <f ca="1">(AZ169*DCF!H$10-DCF!H$5*MAX(AZ169*DCF!H$10,0)-MAX(AZ169-AY169,0)/Inputs!$B$10)*DCF!H$6</f>
        <v>1151.9780359226459</v>
      </c>
      <c r="CH169" s="15">
        <f ca="1">(BA169*DCF!I$10-DCF!I$5*MAX(BA169*DCF!I$10,0)-MAX(BA169-AZ169,0)/Inputs!$B$10)*DCF!I$6</f>
        <v>1148.1459866447203</v>
      </c>
      <c r="CI169" s="15">
        <f ca="1">(BB169*DCF!J$10-DCF!J$5*MAX(BB169*DCF!J$10,0)-MAX(BB169-BA169,0)/Inputs!$B$10)*DCF!J$6</f>
        <v>1237.6955179859149</v>
      </c>
      <c r="CJ169" s="15">
        <f ca="1">(BC169*DCF!K$10-DCF!K$5*MAX(BC169*DCF!K$10,0)-MAX(BC169-BB169,0)/Inputs!$B$10)*DCF!K$6</f>
        <v>1180.7535901098347</v>
      </c>
      <c r="CK169" s="15">
        <f ca="1">(BD169*DCF!L$10-DCF!L$5*MAX(BD169*DCF!L$10,0)-MAX(BD169-BC169,0)/Inputs!$B$10)*DCF!L$6</f>
        <v>1214.0366208272401</v>
      </c>
      <c r="CL169" s="15">
        <f ca="1">(BE169*DCF!M$10-DCF!M$5*MAX(BE169*DCF!M$10,0)-MAX(BE169-BD169,0)/Inputs!$B$10)*DCF!M$6</f>
        <v>1541.8448967604811</v>
      </c>
      <c r="CM169" s="15">
        <f ca="1">(BF169*DCF!C$28-DCF!C$5*MAX(BF169*DCF!C$28,0)-MAX(BF169-Inputs!$B$13,0)/Inputs!$B$17)*DCF!C$6</f>
        <v>3717.2074410039963</v>
      </c>
      <c r="CN169" s="15">
        <f ca="1">(BG169*DCF!D$28-DCF!D$5*MAX(BG169*DCF!D$28,0)-MAX(BG169-BF169,0)/Inputs!$B$17)*DCF!D$6</f>
        <v>3336.7147254093184</v>
      </c>
      <c r="CO169" s="15">
        <f ca="1">(BH169*DCF!E$28-DCF!E$5*MAX(BH169*DCF!E$28,0)-MAX(BH169-BG169,0)/Inputs!$B$17)*DCF!E$6</f>
        <v>3042.6941108703109</v>
      </c>
      <c r="CP169" s="15">
        <f ca="1">(BI169*DCF!F$28-DCF!F$5*MAX(BI169*DCF!F$28,0)-MAX(BI169-BH169,0)/Inputs!$B$17)*DCF!F$6</f>
        <v>3317.0465345398034</v>
      </c>
      <c r="CQ169" s="15">
        <f ca="1">(BJ169*DCF!G$28-DCF!G$5*MAX(BJ169*DCF!G$28,0)-MAX(BJ169-BI169,0)/Inputs!$B$17)*DCF!G$6</f>
        <v>4714.1533429014817</v>
      </c>
      <c r="CR169" s="15">
        <f ca="1">(BK169*DCF!H$28-DCF!H$5*MAX(BK169*DCF!H$28,0)-MAX(BK169-BJ169,0)/Inputs!$B$17)*DCF!H$6</f>
        <v>6086.5031191180306</v>
      </c>
      <c r="CS169" s="15">
        <f ca="1">(BL169*DCF!I$28-DCF!I$5*MAX(BL169*DCF!I$28,0)-MAX(BL169-BK169,0)/Inputs!$B$17)*DCF!I$6</f>
        <v>6248.3476460908305</v>
      </c>
      <c r="CT169" s="15">
        <f ca="1">(BM169*DCF!J$28-DCF!J$5*MAX(BM169*DCF!J$28,0)-MAX(BM169-BL169,0)/Inputs!$B$17)*DCF!J$6</f>
        <v>6110.214508506223</v>
      </c>
      <c r="CU169" s="15">
        <f ca="1">(BN169*DCF!K$28-DCF!K$5*MAX(BN169*DCF!K$28,0)-MAX(BN169-BM169,0)/Inputs!$B$17)*DCF!K$6</f>
        <v>6514.2258071185452</v>
      </c>
      <c r="CV169" s="15">
        <f ca="1">(BO169*DCF!L$28-DCF!L$5*MAX(BO169*DCF!L$28,0)-MAX(BO169-BN169,0)/Inputs!$B$17)*DCF!L$6</f>
        <v>7725.7093370063767</v>
      </c>
      <c r="CW169" s="15">
        <f ca="1">(BP169*DCF!M$28-DCF!M$5*MAX(BP169*DCF!M$28,0)-MAX(BP169-BO169,0)/Inputs!$B$17)*DCF!M$6</f>
        <v>9156.4229218681157</v>
      </c>
      <c r="CX169" s="15">
        <f ca="1">(BQ169*DCF!C$46-DCF!C$5*MAX(BQ169*DCF!C$46,0)-MAX(BQ169-Inputs!$B$20,0)/Inputs!$B$24)*DCF!C$6</f>
        <v>-1737.1186212689279</v>
      </c>
      <c r="CY169" s="15">
        <f ca="1">(BR169*DCF!D$46-DCF!D$5*MAX(BR169*DCF!D$46,0)-MAX(BR169-BQ169,0)/Inputs!$B$24)*DCF!D$6</f>
        <v>-669.1599885101657</v>
      </c>
      <c r="CZ169" s="15">
        <f ca="1">(BS169*DCF!E$46-DCF!E$5*MAX(BS169*DCF!E$46,0)-MAX(BS169-BR169,0)/Inputs!$B$24)*DCF!E$6</f>
        <v>-1101.649754125596</v>
      </c>
      <c r="DA169" s="15">
        <f ca="1">(BT169*DCF!F$46-DCF!F$5*MAX(BT169*DCF!F$46,0)-MAX(BT169-BS169,0)/Inputs!$B$24)*DCF!F$6</f>
        <v>-426.1105226681529</v>
      </c>
      <c r="DB169" s="15">
        <f ca="1">(BU169*DCF!G$46-DCF!G$5*MAX(BU169*DCF!G$46,0)-MAX(BU169-BT169,0)/Inputs!$B$24)*DCF!G$6</f>
        <v>-941.67821309654892</v>
      </c>
      <c r="DC169" s="15">
        <f ca="1">(BV169*DCF!H$46-DCF!H$5*MAX(BV169*DCF!H$46,0)-MAX(BV169-BU169,0)/Inputs!$B$24)*DCF!H$6</f>
        <v>-407.22708554538713</v>
      </c>
      <c r="DD169" s="15">
        <f ca="1">(BW169*DCF!I$46-DCF!I$5*MAX(BW169*DCF!I$46,0)-MAX(BW169-BV169,0)/Inputs!$B$24)*DCF!I$6</f>
        <v>-249.08644432961302</v>
      </c>
      <c r="DE169" s="15">
        <f ca="1">(BX169*DCF!J$46-DCF!J$5*MAX(BX169*DCF!J$46,0)-MAX(BX169-BW169,0)/Inputs!$B$24)*DCF!J$6</f>
        <v>-162.24561504872622</v>
      </c>
      <c r="DF169" s="15">
        <f ca="1">(BY169*DCF!K$46-DCF!K$5*MAX(BY169*DCF!K$46,0)-MAX(BY169-BX169,0)/Inputs!$B$24)*DCF!K$6</f>
        <v>735.41187931257457</v>
      </c>
      <c r="DG169" s="15">
        <f ca="1">(BZ169*DCF!L$46-DCF!L$5*MAX(BZ169*DCF!L$46,0)-MAX(BZ169-BY169,0)/Inputs!$B$24)*DCF!L$6</f>
        <v>-1796.5686907250115</v>
      </c>
      <c r="DH169" s="15">
        <f ca="1">(CA169*DCF!M$46-DCF!M$5*MAX(CA169*DCF!M$46,0)-MAX(CA169-BZ169,0)/Inputs!$B$24)*DCF!M$6</f>
        <v>501.45837264421993</v>
      </c>
      <c r="DI169" s="15">
        <f ca="1">SUM(CB169:CL169)+BE169*DCF!M$10*(1+Inputs!$B$30)*(1-Inputs!$B$33)*(1-Inputs!$B$30/Inputs!$B$31)/(Inputs!$B$29-Inputs!$B$30)*DCF!M$6</f>
        <v>49654.291871929847</v>
      </c>
      <c r="DJ169" s="15">
        <f ca="1">SUM(CM169:CW169)+BP169*DCF!M$28*(1+Inputs!$B$30)*(1-Inputs!$B$33)*(1-Inputs!$B$30/Inputs!$B$31)/(Inputs!$B$29-Inputs!$B$30)*DCF!M$6</f>
        <v>262585.8970521164</v>
      </c>
      <c r="DK169" s="15">
        <f ca="1">SUM(CX169:DH169)+CA169*DCF!M$46*(1+Inputs!$B$30)*(1-Inputs!$B$33)*(1-Inputs!$B$30/Inputs!$B$31)/(Inputs!$B$29-Inputs!$B$30)*DCF!M$6</f>
        <v>61942.210666139363</v>
      </c>
      <c r="DM169" s="15">
        <f ca="1">DI169+DJ169+DK169+Inputs!$B$34+Inputs!$B$36-Inputs!$B$35</f>
        <v>451033.39959018561</v>
      </c>
    </row>
    <row r="170" spans="1:117" x14ac:dyDescent="0.75">
      <c r="A170" s="11">
        <v>157</v>
      </c>
      <c r="C170" s="24">
        <f t="shared" ca="1" si="105"/>
        <v>4.6945906038022137E-2</v>
      </c>
      <c r="D170" s="24">
        <f t="shared" ca="1" si="105"/>
        <v>-1.2746045530443157</v>
      </c>
      <c r="E170" s="24">
        <f t="shared" ca="1" si="105"/>
        <v>0.62398974922202732</v>
      </c>
      <c r="F170" s="24">
        <f t="shared" ca="1" si="105"/>
        <v>-0.29242639164553597</v>
      </c>
      <c r="G170" s="24">
        <f t="shared" ca="1" si="105"/>
        <v>0.26144801517197286</v>
      </c>
      <c r="H170" s="24">
        <f t="shared" ca="1" si="105"/>
        <v>-0.28841209941601709</v>
      </c>
      <c r="I170" s="24">
        <f t="shared" ca="1" si="105"/>
        <v>1.7951691831600791</v>
      </c>
      <c r="J170" s="24">
        <f t="shared" ca="1" si="105"/>
        <v>-0.28512238271989332</v>
      </c>
      <c r="K170" s="24">
        <f t="shared" ca="1" si="105"/>
        <v>-0.44667592719981003</v>
      </c>
      <c r="L170" s="24">
        <f t="shared" ca="1" si="105"/>
        <v>0.69003183107210631</v>
      </c>
      <c r="M170" s="24">
        <f t="shared" ca="1" si="105"/>
        <v>-0.22439883236118532</v>
      </c>
      <c r="N170" s="24">
        <f ca="1">SQRT(Inputs!$B$38)*C170+SQRT(1-Inputs!$B$38)*_xlfn.NORM.S.INV(RAND())</f>
        <v>-0.13908568599004653</v>
      </c>
      <c r="O170" s="24">
        <f ca="1">SQRT(Inputs!$B$38)*D170+SQRT(1-Inputs!$B$38)*_xlfn.NORM.S.INV(RAND())</f>
        <v>-0.28526904313443602</v>
      </c>
      <c r="P170" s="24">
        <f ca="1">SQRT(Inputs!$B$38)*E170+SQRT(1-Inputs!$B$38)*_xlfn.NORM.S.INV(RAND())</f>
        <v>0.71382892216832006</v>
      </c>
      <c r="Q170" s="24">
        <f ca="1">SQRT(Inputs!$B$38)*F170+SQRT(1-Inputs!$B$38)*_xlfn.NORM.S.INV(RAND())</f>
        <v>-1.0672294725950389</v>
      </c>
      <c r="R170" s="24">
        <f ca="1">SQRT(Inputs!$B$38)*G170+SQRT(1-Inputs!$B$38)*_xlfn.NORM.S.INV(RAND())</f>
        <v>0.36559847420490743</v>
      </c>
      <c r="S170" s="24">
        <f ca="1">SQRT(Inputs!$B$38)*H170+SQRT(1-Inputs!$B$38)*_xlfn.NORM.S.INV(RAND())</f>
        <v>-0.58971990202057545</v>
      </c>
      <c r="T170" s="24">
        <f ca="1">SQRT(Inputs!$B$38)*I170+SQRT(1-Inputs!$B$38)*_xlfn.NORM.S.INV(RAND())</f>
        <v>0.89707721058774526</v>
      </c>
      <c r="U170" s="24">
        <f ca="1">SQRT(Inputs!$B$38)*J170+SQRT(1-Inputs!$B$38)*_xlfn.NORM.S.INV(RAND())</f>
        <v>-0.38970316272061201</v>
      </c>
      <c r="V170" s="24">
        <f ca="1">SQRT(Inputs!$B$38)*K170+SQRT(1-Inputs!$B$38)*_xlfn.NORM.S.INV(RAND())</f>
        <v>0.48033976139713702</v>
      </c>
      <c r="W170" s="24">
        <f ca="1">SQRT(Inputs!$B$38)*L170+SQRT(1-Inputs!$B$38)*_xlfn.NORM.S.INV(RAND())</f>
        <v>-0.67022464113354052</v>
      </c>
      <c r="X170" s="24">
        <f ca="1">SQRT(Inputs!$B$38)*M170+SQRT(1-Inputs!$B$38)*_xlfn.NORM.S.INV(RAND())</f>
        <v>-1.2848981231317718</v>
      </c>
      <c r="Y170" s="24">
        <f ca="1">SQRT(Inputs!$B$38)*C170+SQRT(1-Inputs!$B$38)*_xlfn.NORM.S.INV(RAND())</f>
        <v>-0.33153503801938239</v>
      </c>
      <c r="Z170" s="24">
        <f ca="1">SQRT(Inputs!$B$38)*D170+SQRT(1-Inputs!$B$38)*_xlfn.NORM.S.INV(RAND())</f>
        <v>-2.5087730831626418</v>
      </c>
      <c r="AA170" s="24">
        <f ca="1">SQRT(Inputs!$B$38)*E170+SQRT(1-Inputs!$B$38)*_xlfn.NORM.S.INV(RAND())</f>
        <v>0.53736709149693851</v>
      </c>
      <c r="AB170" s="24">
        <f ca="1">SQRT(Inputs!$B$38)*F170+SQRT(1-Inputs!$B$38)*_xlfn.NORM.S.INV(RAND())</f>
        <v>-1.0612055646816854</v>
      </c>
      <c r="AC170" s="24">
        <f ca="1">SQRT(Inputs!$B$38)*G170+SQRT(1-Inputs!$B$38)*_xlfn.NORM.S.INV(RAND())</f>
        <v>0.73361504556278412</v>
      </c>
      <c r="AD170" s="24">
        <f ca="1">SQRT(Inputs!$B$38)*H170+SQRT(1-Inputs!$B$38)*_xlfn.NORM.S.INV(RAND())</f>
        <v>-0.97967999741971901</v>
      </c>
      <c r="AE170" s="24">
        <f ca="1">SQRT(Inputs!$B$38)*I170+SQRT(1-Inputs!$B$38)*_xlfn.NORM.S.INV(RAND())</f>
        <v>1.7609072974333677</v>
      </c>
      <c r="AF170" s="24">
        <f ca="1">SQRT(Inputs!$B$38)*J170+SQRT(1-Inputs!$B$38)*_xlfn.NORM.S.INV(RAND())</f>
        <v>0.21287327930104033</v>
      </c>
      <c r="AG170" s="24">
        <f ca="1">SQRT(Inputs!$B$38)*K170+SQRT(1-Inputs!$B$38)*_xlfn.NORM.S.INV(RAND())</f>
        <v>-0.12892220268751409</v>
      </c>
      <c r="AH170" s="24">
        <f ca="1">SQRT(Inputs!$B$38)*L170+SQRT(1-Inputs!$B$38)*_xlfn.NORM.S.INV(RAND())</f>
        <v>0.37371357105219305</v>
      </c>
      <c r="AI170" s="24">
        <f ca="1">SQRT(Inputs!$B$38)*M170+SQRT(1-Inputs!$B$38)*_xlfn.NORM.S.INV(RAND())</f>
        <v>7.6554060209777647E-2</v>
      </c>
      <c r="AJ170" s="24">
        <f ca="1">SQRT(Inputs!$B$38)*C170+SQRT(1-Inputs!$B$38)*_xlfn.NORM.S.INV(RAND())</f>
        <v>1.1375600996701165</v>
      </c>
      <c r="AK170" s="24">
        <f ca="1">SQRT(Inputs!$B$38)*D170+SQRT(1-Inputs!$B$38)*_xlfn.NORM.S.INV(RAND())</f>
        <v>-1.1467315106345719</v>
      </c>
      <c r="AL170" s="24">
        <f ca="1">SQRT(Inputs!$B$38)*E170+SQRT(1-Inputs!$B$38)*_xlfn.NORM.S.INV(RAND())</f>
        <v>-0.12375942613602386</v>
      </c>
      <c r="AM170" s="24">
        <f ca="1">SQRT(Inputs!$B$38)*F170+SQRT(1-Inputs!$B$38)*_xlfn.NORM.S.INV(RAND())</f>
        <v>-0.44533515381246463</v>
      </c>
      <c r="AN170" s="24">
        <f ca="1">SQRT(Inputs!$B$38)*G170+SQRT(1-Inputs!$B$38)*_xlfn.NORM.S.INV(RAND())</f>
        <v>0.89637061591818257</v>
      </c>
      <c r="AO170" s="24">
        <f ca="1">SQRT(Inputs!$B$38)*H170+SQRT(1-Inputs!$B$38)*_xlfn.NORM.S.INV(RAND())</f>
        <v>-0.70801385918887871</v>
      </c>
      <c r="AP170" s="24">
        <f ca="1">SQRT(Inputs!$B$38)*I170+SQRT(1-Inputs!$B$38)*_xlfn.NORM.S.INV(RAND())</f>
        <v>1.0735736675758636</v>
      </c>
      <c r="AQ170" s="24">
        <f ca="1">SQRT(Inputs!$B$38)*J170+SQRT(1-Inputs!$B$38)*_xlfn.NORM.S.INV(RAND())</f>
        <v>-0.50567277125048693</v>
      </c>
      <c r="AR170" s="24">
        <f ca="1">SQRT(Inputs!$B$38)*K170+SQRT(1-Inputs!$B$38)*_xlfn.NORM.S.INV(RAND())</f>
        <v>0.21365091992833163</v>
      </c>
      <c r="AS170" s="24">
        <f ca="1">SQRT(Inputs!$B$38)*L170+SQRT(1-Inputs!$B$38)*_xlfn.NORM.S.INV(RAND())</f>
        <v>0.2470441066115604</v>
      </c>
      <c r="AT170" s="24">
        <f ca="1">SQRT(Inputs!$B$38)*M170+SQRT(1-Inputs!$B$38)*_xlfn.NORM.S.INV(RAND())</f>
        <v>0.83781980612915585</v>
      </c>
      <c r="AU170" s="15">
        <f ca="1">Inputs!$B$6*EXP($B$8-0.5*C$5^2+C$5*N170)</f>
        <v>4851.7667136931896</v>
      </c>
      <c r="AV170" s="15">
        <f t="shared" ca="1" si="73"/>
        <v>5663.1604065475549</v>
      </c>
      <c r="AW170" s="15">
        <f t="shared" ca="1" si="74"/>
        <v>7603.1285252950875</v>
      </c>
      <c r="AX170" s="15">
        <f t="shared" ca="1" si="75"/>
        <v>8123.9437053483225</v>
      </c>
      <c r="AY170" s="15">
        <f t="shared" ca="1" si="76"/>
        <v>10361.381564254454</v>
      </c>
      <c r="AZ170" s="15">
        <f t="shared" ca="1" si="77"/>
        <v>11875.469819570768</v>
      </c>
      <c r="BA170" s="15">
        <f t="shared" ca="1" si="78"/>
        <v>15963.071165638368</v>
      </c>
      <c r="BB170" s="15">
        <f t="shared" ca="1" si="79"/>
        <v>18795.300819041837</v>
      </c>
      <c r="BC170" s="15">
        <f t="shared" ca="1" si="80"/>
        <v>24111.938789001022</v>
      </c>
      <c r="BD170" s="15">
        <f t="shared" ca="1" si="81"/>
        <v>27744.467596368268</v>
      </c>
      <c r="BE170" s="15">
        <f t="shared" ca="1" si="82"/>
        <v>30242.608352859654</v>
      </c>
      <c r="BF170" s="15">
        <f ca="1">Inputs!$B$13*EXP($B$9-0.5*C$6^2+C$6*Y170)</f>
        <v>12951.192859670093</v>
      </c>
      <c r="BG170" s="15">
        <f t="shared" ca="1" si="83"/>
        <v>10037.44444286506</v>
      </c>
      <c r="BH170" s="15">
        <f t="shared" ca="1" si="84"/>
        <v>13407.137102220622</v>
      </c>
      <c r="BI170" s="15">
        <f t="shared" ca="1" si="85"/>
        <v>13939.047156985434</v>
      </c>
      <c r="BJ170" s="15">
        <f t="shared" ca="1" si="86"/>
        <v>18994.416849245114</v>
      </c>
      <c r="BK170" s="15">
        <f t="shared" ca="1" si="87"/>
        <v>20401.193106422495</v>
      </c>
      <c r="BL170" s="15">
        <f t="shared" ca="1" si="88"/>
        <v>31484.265635294825</v>
      </c>
      <c r="BM170" s="15">
        <f t="shared" ca="1" si="89"/>
        <v>39738.046378172483</v>
      </c>
      <c r="BN170" s="15">
        <f t="shared" ca="1" si="90"/>
        <v>48123.562701085815</v>
      </c>
      <c r="BO170" s="15">
        <f t="shared" ca="1" si="91"/>
        <v>61839.928921100407</v>
      </c>
      <c r="BP170" s="15">
        <f t="shared" ca="1" si="92"/>
        <v>76776.39143255513</v>
      </c>
      <c r="BQ170" s="15">
        <f ca="1">Inputs!$B$20*EXP($B$10-0.5*C$7^2+C$7*AJ170)</f>
        <v>6421.46497494099</v>
      </c>
      <c r="BR170" s="15">
        <f t="shared" ca="1" si="93"/>
        <v>6053.5737074664312</v>
      </c>
      <c r="BS170" s="15">
        <f t="shared" ca="1" si="94"/>
        <v>8000.2438367152008</v>
      </c>
      <c r="BT170" s="15">
        <f t="shared" ca="1" si="95"/>
        <v>9814.365698756219</v>
      </c>
      <c r="BU170" s="15">
        <f t="shared" ca="1" si="96"/>
        <v>16896.005218528124</v>
      </c>
      <c r="BV170" s="15">
        <f t="shared" ca="1" si="97"/>
        <v>20041.258022513797</v>
      </c>
      <c r="BW170" s="15">
        <f t="shared" ca="1" si="98"/>
        <v>35100.888778864348</v>
      </c>
      <c r="BX170" s="15">
        <f t="shared" ca="1" si="99"/>
        <v>44361.290560453926</v>
      </c>
      <c r="BY170" s="15">
        <f t="shared" ca="1" si="100"/>
        <v>64751.148221245414</v>
      </c>
      <c r="BZ170" s="15">
        <f t="shared" ca="1" si="101"/>
        <v>95076.241243686862</v>
      </c>
      <c r="CA170" s="15">
        <f t="shared" ca="1" si="102"/>
        <v>154993.257396364</v>
      </c>
      <c r="CB170" s="15">
        <f ca="1">(AU170*DCF!C$10-DCF!C$5*MAX(AU170*DCF!C$10,0)-MAX(AU170-Inputs!$B$6,0)/Inputs!$B$10)*DCF!C$6</f>
        <v>1043.8619936787964</v>
      </c>
      <c r="CC170" s="15">
        <f ca="1">(AV170*DCF!D$10-DCF!D$5*MAX(AV170*DCF!D$10,0)-MAX(AV170-AU170,0)/Inputs!$B$10)*DCF!D$6</f>
        <v>1182.5198661225606</v>
      </c>
      <c r="CD170" s="15">
        <f ca="1">(AW170*DCF!E$10-DCF!E$5*MAX(AW170*DCF!E$10,0)-MAX(AW170-AV170,0)/Inputs!$B$10)*DCF!E$6</f>
        <v>1318.480187195076</v>
      </c>
      <c r="CE170" s="15">
        <f ca="1">(AX170*DCF!F$10-DCF!F$5*MAX(AX170*DCF!F$10,0)-MAX(AX170-AW170,0)/Inputs!$B$10)*DCF!F$6</f>
        <v>1665.075237438313</v>
      </c>
      <c r="CF170" s="15">
        <f ca="1">(AY170*DCF!G$10-DCF!G$5*MAX(AY170*DCF!G$10,0)-MAX(AY170-AX170,0)/Inputs!$B$10)*DCF!G$6</f>
        <v>1704.7832650774196</v>
      </c>
      <c r="CG170" s="15">
        <f ca="1">(AZ170*DCF!H$10-DCF!H$5*MAX(AZ170*DCF!H$10,0)-MAX(AZ170-AY170,0)/Inputs!$B$10)*DCF!H$6</f>
        <v>2036.7774701771948</v>
      </c>
      <c r="CH170" s="15">
        <f ca="1">(BA170*DCF!I$10-DCF!I$5*MAX(BA170*DCF!I$10,0)-MAX(BA170-AZ170,0)/Inputs!$B$10)*DCF!I$6</f>
        <v>2245.3609299915179</v>
      </c>
      <c r="CI170" s="15">
        <f ca="1">(BB170*DCF!J$10-DCF!J$5*MAX(BB170*DCF!J$10,0)-MAX(BB170-BA170,0)/Inputs!$B$10)*DCF!J$6</f>
        <v>2796.1394991669508</v>
      </c>
      <c r="CJ170" s="15">
        <f ca="1">(BC170*DCF!K$10-DCF!K$5*MAX(BC170*DCF!K$10,0)-MAX(BC170-BB170,0)/Inputs!$B$10)*DCF!K$6</f>
        <v>3137.3865233704037</v>
      </c>
      <c r="CK170" s="15">
        <f ca="1">(BD170*DCF!L$10-DCF!L$5*MAX(BD170*DCF!L$10,0)-MAX(BD170-BC170,0)/Inputs!$B$10)*DCF!L$6</f>
        <v>3714.6485108607617</v>
      </c>
      <c r="CL170" s="15">
        <f ca="1">(BE170*DCF!M$10-DCF!M$5*MAX(BE170*DCF!M$10,0)-MAX(BE170-BD170,0)/Inputs!$B$10)*DCF!M$6</f>
        <v>3969.1935921274671</v>
      </c>
      <c r="CM170" s="15">
        <f ca="1">(BF170*DCF!C$28-DCF!C$5*MAX(BF170*DCF!C$28,0)-MAX(BF170-Inputs!$B$13,0)/Inputs!$B$17)*DCF!C$6</f>
        <v>3591.373661063818</v>
      </c>
      <c r="CN170" s="15">
        <f ca="1">(BG170*DCF!D$28-DCF!D$5*MAX(BG170*DCF!D$28,0)-MAX(BG170-BF170,0)/Inputs!$B$17)*DCF!D$6</f>
        <v>2956.2588901390618</v>
      </c>
      <c r="CO170" s="15">
        <f ca="1">(BH170*DCF!E$28-DCF!E$5*MAX(BH170*DCF!E$28,0)-MAX(BH170-BG170,0)/Inputs!$B$17)*DCF!E$6</f>
        <v>3133.0199207042501</v>
      </c>
      <c r="CP170" s="15">
        <f ca="1">(BI170*DCF!F$28-DCF!F$5*MAX(BI170*DCF!F$28,0)-MAX(BI170-BH170,0)/Inputs!$B$17)*DCF!F$6</f>
        <v>3687.2415036476027</v>
      </c>
      <c r="CQ170" s="15">
        <f ca="1">(BJ170*DCF!G$28-DCF!G$5*MAX(BJ170*DCF!G$28,0)-MAX(BJ170-BI170,0)/Inputs!$B$17)*DCF!G$6</f>
        <v>4077.9823204785657</v>
      </c>
      <c r="CR170" s="15">
        <f ca="1">(BK170*DCF!H$28-DCF!H$5*MAX(BK170*DCF!H$28,0)-MAX(BK170-BJ170,0)/Inputs!$B$17)*DCF!H$6</f>
        <v>4826.8665848081318</v>
      </c>
      <c r="CS170" s="15">
        <f ca="1">(BL170*DCF!I$28-DCF!I$5*MAX(BL170*DCF!I$28,0)-MAX(BL170-BK170,0)/Inputs!$B$17)*DCF!I$6</f>
        <v>5812.8600007653604</v>
      </c>
      <c r="CT170" s="15">
        <f ca="1">(BM170*DCF!J$28-DCF!J$5*MAX(BM170*DCF!J$28,0)-MAX(BM170-BL170,0)/Inputs!$B$17)*DCF!J$6</f>
        <v>7770.4993500768669</v>
      </c>
      <c r="CU170" s="15">
        <f ca="1">(BN170*DCF!K$28-DCF!K$5*MAX(BN170*DCF!K$28,0)-MAX(BN170-BM170,0)/Inputs!$B$17)*DCF!K$6</f>
        <v>9135.7754996342192</v>
      </c>
      <c r="CV170" s="15">
        <f ca="1">(BO170*DCF!L$28-DCF!L$5*MAX(BO170*DCF!L$28,0)-MAX(BO170-BN170,0)/Inputs!$B$17)*DCF!L$6</f>
        <v>10786.334122411461</v>
      </c>
      <c r="CW170" s="15">
        <f ca="1">(BP170*DCF!M$28-DCF!M$5*MAX(BP170*DCF!M$28,0)-MAX(BP170-BO170,0)/Inputs!$B$17)*DCF!M$6</f>
        <v>12884.242444243213</v>
      </c>
      <c r="CX170" s="15">
        <f ca="1">(BQ170*DCF!C$46-DCF!C$5*MAX(BQ170*DCF!C$46,0)-MAX(BQ170-Inputs!$B$20,0)/Inputs!$B$24)*DCF!C$6</f>
        <v>-2970.5300057327872</v>
      </c>
      <c r="CY170" s="15">
        <f ca="1">(BR170*DCF!D$46-DCF!D$5*MAX(BR170*DCF!D$46,0)-MAX(BR170-BQ170,0)/Inputs!$B$24)*DCF!D$6</f>
        <v>-1033.2038607007653</v>
      </c>
      <c r="CZ170" s="15">
        <f ca="1">(BS170*DCF!E$46-DCF!E$5*MAX(BS170*DCF!E$46,0)-MAX(BS170-BR170,0)/Inputs!$B$24)*DCF!E$6</f>
        <v>-1713.3665371300124</v>
      </c>
      <c r="DA170" s="15">
        <f ca="1">(BT170*DCF!F$46-DCF!F$5*MAX(BT170*DCF!F$46,0)-MAX(BT170-BS170,0)/Inputs!$B$24)*DCF!F$6</f>
        <v>-1375.3232800727362</v>
      </c>
      <c r="DB170" s="15">
        <f ca="1">(BU170*DCF!G$46-DCF!G$5*MAX(BU170*DCF!G$46,0)-MAX(BU170-BT170,0)/Inputs!$B$24)*DCF!G$6</f>
        <v>-2950.4718514595752</v>
      </c>
      <c r="DC170" s="15">
        <f ca="1">(BV170*DCF!H$46-DCF!H$5*MAX(BV170*DCF!H$46,0)-MAX(BV170-BU170,0)/Inputs!$B$24)*DCF!H$6</f>
        <v>-977.36803755488427</v>
      </c>
      <c r="DD170" s="15">
        <f ca="1">(BW170*DCF!I$46-DCF!I$5*MAX(BW170*DCF!I$46,0)-MAX(BW170-BV170,0)/Inputs!$B$24)*DCF!I$6</f>
        <v>-3512.3687696623588</v>
      </c>
      <c r="DE170" s="15">
        <f ca="1">(BX170*DCF!J$46-DCF!J$5*MAX(BX170*DCF!J$46,0)-MAX(BX170-BW170,0)/Inputs!$B$24)*DCF!J$6</f>
        <v>-594.87382960764853</v>
      </c>
      <c r="DF170" s="15">
        <f ca="1">(BY170*DCF!K$46-DCF!K$5*MAX(BY170*DCF!K$46,0)-MAX(BY170-BX170,0)/Inputs!$B$24)*DCF!K$6</f>
        <v>-1296.1705078853486</v>
      </c>
      <c r="DG170" s="15">
        <f ca="1">(BZ170*DCF!L$46-DCF!L$5*MAX(BZ170*DCF!L$46,0)-MAX(BZ170-BY170,0)/Inputs!$B$24)*DCF!L$6</f>
        <v>-290.48815891653987</v>
      </c>
      <c r="DH170" s="15">
        <f ca="1">(CA170*DCF!M$46-DCF!M$5*MAX(CA170*DCF!M$46,0)-MAX(CA170-BZ170,0)/Inputs!$B$24)*DCF!M$6</f>
        <v>-375.16067834277965</v>
      </c>
      <c r="DI170" s="15">
        <f ca="1">SUM(CB170:CL170)+BE170*DCF!M$10*(1+Inputs!$B$30)*(1-Inputs!$B$33)*(1-Inputs!$B$30/Inputs!$B$31)/(Inputs!$B$29-Inputs!$B$30)*DCF!M$6</f>
        <v>108979.80603830899</v>
      </c>
      <c r="DJ170" s="15">
        <f ca="1">SUM(CM170:CW170)+BP170*DCF!M$28*(1+Inputs!$B$30)*(1-Inputs!$B$33)*(1-Inputs!$B$30/Inputs!$B$31)/(Inputs!$B$29-Inputs!$B$30)*DCF!M$6</f>
        <v>353555.40445726947</v>
      </c>
      <c r="DK170" s="15">
        <f ca="1">SUM(CX170:DH170)+CA170*DCF!M$46*(1+Inputs!$B$30)*(1-Inputs!$B$33)*(1-Inputs!$B$30/Inputs!$B$31)/(Inputs!$B$29-Inputs!$B$30)*DCF!M$6</f>
        <v>222548.61054278366</v>
      </c>
      <c r="DM170" s="15">
        <f ca="1">DI170+DJ170+DK170+Inputs!$B$34+Inputs!$B$36-Inputs!$B$35</f>
        <v>761934.8210383621</v>
      </c>
    </row>
    <row r="171" spans="1:117" x14ac:dyDescent="0.75">
      <c r="A171" s="11">
        <v>158</v>
      </c>
      <c r="C171" s="24">
        <f t="shared" ca="1" si="105"/>
        <v>5.4289159160329968E-2</v>
      </c>
      <c r="D171" s="24">
        <f t="shared" ca="1" si="105"/>
        <v>0.8890915538895644</v>
      </c>
      <c r="E171" s="24">
        <f t="shared" ca="1" si="105"/>
        <v>-0.77119770481664063</v>
      </c>
      <c r="F171" s="24">
        <f t="shared" ca="1" si="105"/>
        <v>-0.60349549765205224</v>
      </c>
      <c r="G171" s="24">
        <f t="shared" ca="1" si="105"/>
        <v>-0.64386402113693453</v>
      </c>
      <c r="H171" s="24">
        <f t="shared" ca="1" si="105"/>
        <v>0.26989350896795627</v>
      </c>
      <c r="I171" s="24">
        <f t="shared" ca="1" si="105"/>
        <v>-1.0059900925355643</v>
      </c>
      <c r="J171" s="24">
        <f t="shared" ca="1" si="105"/>
        <v>1.1177357304347859</v>
      </c>
      <c r="K171" s="24">
        <f t="shared" ca="1" si="105"/>
        <v>1.7288933067243206</v>
      </c>
      <c r="L171" s="24">
        <f t="shared" ca="1" si="105"/>
        <v>0.25581642461504195</v>
      </c>
      <c r="M171" s="24">
        <f t="shared" ca="1" si="105"/>
        <v>0.12684173455379158</v>
      </c>
      <c r="N171" s="24">
        <f ca="1">SQRT(Inputs!$B$38)*C171+SQRT(1-Inputs!$B$38)*_xlfn.NORM.S.INV(RAND())</f>
        <v>-0.41841568056236922</v>
      </c>
      <c r="O171" s="24">
        <f ca="1">SQRT(Inputs!$B$38)*D171+SQRT(1-Inputs!$B$38)*_xlfn.NORM.S.INV(RAND())</f>
        <v>0.53003251215670344</v>
      </c>
      <c r="P171" s="24">
        <f ca="1">SQRT(Inputs!$B$38)*E171+SQRT(1-Inputs!$B$38)*_xlfn.NORM.S.INV(RAND())</f>
        <v>-0.16824282229417475</v>
      </c>
      <c r="Q171" s="24">
        <f ca="1">SQRT(Inputs!$B$38)*F171+SQRT(1-Inputs!$B$38)*_xlfn.NORM.S.INV(RAND())</f>
        <v>-1.9147463095710529</v>
      </c>
      <c r="R171" s="24">
        <f ca="1">SQRT(Inputs!$B$38)*G171+SQRT(1-Inputs!$B$38)*_xlfn.NORM.S.INV(RAND())</f>
        <v>-5.2025452661508598E-2</v>
      </c>
      <c r="S171" s="24">
        <f ca="1">SQRT(Inputs!$B$38)*H171+SQRT(1-Inputs!$B$38)*_xlfn.NORM.S.INV(RAND())</f>
        <v>-0.16383378960710679</v>
      </c>
      <c r="T171" s="24">
        <f ca="1">SQRT(Inputs!$B$38)*I171+SQRT(1-Inputs!$B$38)*_xlfn.NORM.S.INV(RAND())</f>
        <v>-9.7411072985953862E-2</v>
      </c>
      <c r="U171" s="24">
        <f ca="1">SQRT(Inputs!$B$38)*J171+SQRT(1-Inputs!$B$38)*_xlfn.NORM.S.INV(RAND())</f>
        <v>1.5553314410685637E-3</v>
      </c>
      <c r="V171" s="24">
        <f ca="1">SQRT(Inputs!$B$38)*K171+SQRT(1-Inputs!$B$38)*_xlfn.NORM.S.INV(RAND())</f>
        <v>2.7262437840011939</v>
      </c>
      <c r="W171" s="24">
        <f ca="1">SQRT(Inputs!$B$38)*L171+SQRT(1-Inputs!$B$38)*_xlfn.NORM.S.INV(RAND())</f>
        <v>1.3145225662982061</v>
      </c>
      <c r="X171" s="24">
        <f ca="1">SQRT(Inputs!$B$38)*M171+SQRT(1-Inputs!$B$38)*_xlfn.NORM.S.INV(RAND())</f>
        <v>-0.32873188006635645</v>
      </c>
      <c r="Y171" s="24">
        <f ca="1">SQRT(Inputs!$B$38)*C171+SQRT(1-Inputs!$B$38)*_xlfn.NORM.S.INV(RAND())</f>
        <v>-0.20284780997907415</v>
      </c>
      <c r="Z171" s="24">
        <f ca="1">SQRT(Inputs!$B$38)*D171+SQRT(1-Inputs!$B$38)*_xlfn.NORM.S.INV(RAND())</f>
        <v>-0.10715713402261234</v>
      </c>
      <c r="AA171" s="24">
        <f ca="1">SQRT(Inputs!$B$38)*E171+SQRT(1-Inputs!$B$38)*_xlfn.NORM.S.INV(RAND())</f>
        <v>-0.585846593238462</v>
      </c>
      <c r="AB171" s="24">
        <f ca="1">SQRT(Inputs!$B$38)*F171+SQRT(1-Inputs!$B$38)*_xlfn.NORM.S.INV(RAND())</f>
        <v>0.92989508756185535</v>
      </c>
      <c r="AC171" s="24">
        <f ca="1">SQRT(Inputs!$B$38)*G171+SQRT(1-Inputs!$B$38)*_xlfn.NORM.S.INV(RAND())</f>
        <v>-0.58589611528449792</v>
      </c>
      <c r="AD171" s="24">
        <f ca="1">SQRT(Inputs!$B$38)*H171+SQRT(1-Inputs!$B$38)*_xlfn.NORM.S.INV(RAND())</f>
        <v>-1.2013742330235482</v>
      </c>
      <c r="AE171" s="24">
        <f ca="1">SQRT(Inputs!$B$38)*I171+SQRT(1-Inputs!$B$38)*_xlfn.NORM.S.INV(RAND())</f>
        <v>-0.91670678684318385</v>
      </c>
      <c r="AF171" s="24">
        <f ca="1">SQRT(Inputs!$B$38)*J171+SQRT(1-Inputs!$B$38)*_xlfn.NORM.S.INV(RAND())</f>
        <v>-0.72001002164162142</v>
      </c>
      <c r="AG171" s="24">
        <f ca="1">SQRT(Inputs!$B$38)*K171+SQRT(1-Inputs!$B$38)*_xlfn.NORM.S.INV(RAND())</f>
        <v>1.3262186273850138</v>
      </c>
      <c r="AH171" s="24">
        <f ca="1">SQRT(Inputs!$B$38)*L171+SQRT(1-Inputs!$B$38)*_xlfn.NORM.S.INV(RAND())</f>
        <v>0.25576117984136337</v>
      </c>
      <c r="AI171" s="24">
        <f ca="1">SQRT(Inputs!$B$38)*M171+SQRT(1-Inputs!$B$38)*_xlfn.NORM.S.INV(RAND())</f>
        <v>-0.79482011192449253</v>
      </c>
      <c r="AJ171" s="24">
        <f ca="1">SQRT(Inputs!$B$38)*C171+SQRT(1-Inputs!$B$38)*_xlfn.NORM.S.INV(RAND())</f>
        <v>0.55820347877743215</v>
      </c>
      <c r="AK171" s="24">
        <f ca="1">SQRT(Inputs!$B$38)*D171+SQRT(1-Inputs!$B$38)*_xlfn.NORM.S.INV(RAND())</f>
        <v>0.72721095652780998</v>
      </c>
      <c r="AL171" s="24">
        <f ca="1">SQRT(Inputs!$B$38)*E171+SQRT(1-Inputs!$B$38)*_xlfn.NORM.S.INV(RAND())</f>
        <v>-0.47274297975450574</v>
      </c>
      <c r="AM171" s="24">
        <f ca="1">SQRT(Inputs!$B$38)*F171+SQRT(1-Inputs!$B$38)*_xlfn.NORM.S.INV(RAND())</f>
        <v>0.21292107071017219</v>
      </c>
      <c r="AN171" s="24">
        <f ca="1">SQRT(Inputs!$B$38)*G171+SQRT(1-Inputs!$B$38)*_xlfn.NORM.S.INV(RAND())</f>
        <v>-0.28114129319384989</v>
      </c>
      <c r="AO171" s="24">
        <f ca="1">SQRT(Inputs!$B$38)*H171+SQRT(1-Inputs!$B$38)*_xlfn.NORM.S.INV(RAND())</f>
        <v>1.3579695151355526</v>
      </c>
      <c r="AP171" s="24">
        <f ca="1">SQRT(Inputs!$B$38)*I171+SQRT(1-Inputs!$B$38)*_xlfn.NORM.S.INV(RAND())</f>
        <v>0.75058650833212293</v>
      </c>
      <c r="AQ171" s="24">
        <f ca="1">SQRT(Inputs!$B$38)*J171+SQRT(1-Inputs!$B$38)*_xlfn.NORM.S.INV(RAND())</f>
        <v>-7.617914740498366E-2</v>
      </c>
      <c r="AR171" s="24">
        <f ca="1">SQRT(Inputs!$B$38)*K171+SQRT(1-Inputs!$B$38)*_xlfn.NORM.S.INV(RAND())</f>
        <v>1.2483574800766446</v>
      </c>
      <c r="AS171" s="24">
        <f ca="1">SQRT(Inputs!$B$38)*L171+SQRT(1-Inputs!$B$38)*_xlfn.NORM.S.INV(RAND())</f>
        <v>-0.98540776890258885</v>
      </c>
      <c r="AT171" s="24">
        <f ca="1">SQRT(Inputs!$B$38)*M171+SQRT(1-Inputs!$B$38)*_xlfn.NORM.S.INV(RAND())</f>
        <v>-0.66351391417389705</v>
      </c>
      <c r="AU171" s="15">
        <f ca="1">Inputs!$B$6*EXP($B$8-0.5*C$5^2+C$5*N171)</f>
        <v>4637.27497681356</v>
      </c>
      <c r="AV171" s="15">
        <f t="shared" ca="1" si="73"/>
        <v>6102.1522015563487</v>
      </c>
      <c r="AW171" s="15">
        <f t="shared" ca="1" si="74"/>
        <v>7273.5491539399691</v>
      </c>
      <c r="AX171" s="15">
        <f t="shared" ca="1" si="75"/>
        <v>6990.9575440756953</v>
      </c>
      <c r="AY171" s="15">
        <f t="shared" ca="1" si="76"/>
        <v>8491.9101567453126</v>
      </c>
      <c r="AZ171" s="15">
        <f t="shared" ca="1" si="77"/>
        <v>10200.141834670871</v>
      </c>
      <c r="BA171" s="15">
        <f t="shared" ca="1" si="78"/>
        <v>12355.754095974477</v>
      </c>
      <c r="BB171" s="15">
        <f t="shared" ca="1" si="79"/>
        <v>15129.565434614326</v>
      </c>
      <c r="BC171" s="15">
        <f t="shared" ca="1" si="80"/>
        <v>24108.100202342339</v>
      </c>
      <c r="BD171" s="15">
        <f t="shared" ca="1" si="81"/>
        <v>33398.722551759478</v>
      </c>
      <c r="BE171" s="15">
        <f t="shared" ca="1" si="82"/>
        <v>39718.652909429853</v>
      </c>
      <c r="BF171" s="15">
        <f ca="1">Inputs!$B$13*EXP($B$9-0.5*C$6^2+C$6*Y171)</f>
        <v>13285.853763333949</v>
      </c>
      <c r="BG171" s="15">
        <f t="shared" ca="1" si="83"/>
        <v>15881.87056398502</v>
      </c>
      <c r="BH171" s="15">
        <f t="shared" ca="1" si="84"/>
        <v>17607.933820801412</v>
      </c>
      <c r="BI171" s="15">
        <f t="shared" ca="1" si="85"/>
        <v>24871.575849944507</v>
      </c>
      <c r="BJ171" s="15">
        <f t="shared" ca="1" si="86"/>
        <v>28021.582473937684</v>
      </c>
      <c r="BK171" s="15">
        <f t="shared" ca="1" si="87"/>
        <v>29202.114723070637</v>
      </c>
      <c r="BL171" s="15">
        <f t="shared" ca="1" si="88"/>
        <v>31853.245375273989</v>
      </c>
      <c r="BM171" s="15">
        <f t="shared" ca="1" si="89"/>
        <v>35804.392949298279</v>
      </c>
      <c r="BN171" s="15">
        <f t="shared" ca="1" si="90"/>
        <v>51620.119367664054</v>
      </c>
      <c r="BO171" s="15">
        <f t="shared" ca="1" si="91"/>
        <v>65429.813717836063</v>
      </c>
      <c r="BP171" s="15">
        <f t="shared" ca="1" si="92"/>
        <v>73596.864149862551</v>
      </c>
      <c r="BQ171" s="15">
        <f ca="1">Inputs!$B$20*EXP($B$10-0.5*C$7^2+C$7*AJ171)</f>
        <v>5228.6782273999861</v>
      </c>
      <c r="BR171" s="15">
        <f t="shared" ca="1" si="93"/>
        <v>8937.784141970702</v>
      </c>
      <c r="BS171" s="15">
        <f t="shared" ca="1" si="94"/>
        <v>10685.437525051386</v>
      </c>
      <c r="BT171" s="15">
        <f t="shared" ca="1" si="95"/>
        <v>15579.233557186661</v>
      </c>
      <c r="BU171" s="15">
        <f t="shared" ca="1" si="96"/>
        <v>20171.010896352516</v>
      </c>
      <c r="BV171" s="15">
        <f t="shared" ca="1" si="97"/>
        <v>38108.043207667324</v>
      </c>
      <c r="BW171" s="15">
        <f t="shared" ca="1" si="98"/>
        <v>62333.486302163197</v>
      </c>
      <c r="BX171" s="15">
        <f t="shared" ca="1" si="99"/>
        <v>85862.050640965783</v>
      </c>
      <c r="BY171" s="15">
        <f t="shared" ca="1" si="100"/>
        <v>152763.51464308446</v>
      </c>
      <c r="BZ171" s="15">
        <f t="shared" ca="1" si="101"/>
        <v>178832.99974523741</v>
      </c>
      <c r="CA171" s="15">
        <f t="shared" ca="1" si="102"/>
        <v>223266.63428716178</v>
      </c>
      <c r="CB171" s="15">
        <f ca="1">(AU171*DCF!C$10-DCF!C$5*MAX(AU171*DCF!C$10,0)-MAX(AU171-Inputs!$B$6,0)/Inputs!$B$10)*DCF!C$6</f>
        <v>1045.3913579939317</v>
      </c>
      <c r="CC171" s="15">
        <f ca="1">(AV171*DCF!D$10-DCF!D$5*MAX(AV171*DCF!D$10,0)-MAX(AV171-AU171,0)/Inputs!$B$10)*DCF!D$6</f>
        <v>1130.1862857121769</v>
      </c>
      <c r="CD171" s="15">
        <f ca="1">(AW171*DCF!E$10-DCF!E$5*MAX(AW171*DCF!E$10,0)-MAX(AW171-AV171,0)/Inputs!$B$10)*DCF!E$6</f>
        <v>1415.4996112975587</v>
      </c>
      <c r="CE171" s="15">
        <f ca="1">(AX171*DCF!F$10-DCF!F$5*MAX(AX171*DCF!F$10,0)-MAX(AX171-AW171,0)/Inputs!$B$10)*DCF!F$6</f>
        <v>1526.1148904999225</v>
      </c>
      <c r="CF171" s="15">
        <f ca="1">(AY171*DCF!G$10-DCF!G$5*MAX(AY171*DCF!G$10,0)-MAX(AY171-AX171,0)/Inputs!$B$10)*DCF!G$6</f>
        <v>1461.1628513386036</v>
      </c>
      <c r="CG171" s="15">
        <f ca="1">(AZ171*DCF!H$10-DCF!H$5*MAX(AZ171*DCF!H$10,0)-MAX(AZ171-AY171,0)/Inputs!$B$10)*DCF!H$6</f>
        <v>1677.0376950610364</v>
      </c>
      <c r="CH171" s="15">
        <f ca="1">(BA171*DCF!I$10-DCF!I$5*MAX(BA171*DCF!I$10,0)-MAX(BA171-AZ171,0)/Inputs!$B$10)*DCF!I$6</f>
        <v>1903.3495973704992</v>
      </c>
      <c r="CI171" s="15">
        <f ca="1">(BB171*DCF!J$10-DCF!J$5*MAX(BB171*DCF!J$10,0)-MAX(BB171-BA171,0)/Inputs!$B$10)*DCF!J$6</f>
        <v>2175.943134449969</v>
      </c>
      <c r="CJ171" s="15">
        <f ca="1">(BC171*DCF!K$10-DCF!K$5*MAX(BC171*DCF!K$10,0)-MAX(BC171-BB171,0)/Inputs!$B$10)*DCF!K$6</f>
        <v>2624.1587651887339</v>
      </c>
      <c r="CK171" s="15">
        <f ca="1">(BD171*DCF!L$10-DCF!L$5*MAX(BD171*DCF!L$10,0)-MAX(BD171-BC171,0)/Inputs!$B$10)*DCF!L$6</f>
        <v>3835.7345717511771</v>
      </c>
      <c r="CL171" s="15">
        <f ca="1">(BE171*DCF!M$10-DCF!M$5*MAX(BE171*DCF!M$10,0)-MAX(BE171-BD171,0)/Inputs!$B$10)*DCF!M$6</f>
        <v>4849.8324393330449</v>
      </c>
      <c r="CM171" s="15">
        <f ca="1">(BF171*DCF!C$28-DCF!C$5*MAX(BF171*DCF!C$28,0)-MAX(BF171-Inputs!$B$13,0)/Inputs!$B$17)*DCF!C$6</f>
        <v>3616.2210818118647</v>
      </c>
      <c r="CN171" s="15">
        <f ca="1">(BG171*DCF!D$28-DCF!D$5*MAX(BG171*DCF!D$28,0)-MAX(BG171-BF171,0)/Inputs!$B$17)*DCF!D$6</f>
        <v>4123.727767573765</v>
      </c>
      <c r="CO171" s="15">
        <f ca="1">(BH171*DCF!E$28-DCF!E$5*MAX(BH171*DCF!E$28,0)-MAX(BH171-BG171,0)/Inputs!$B$17)*DCF!E$6</f>
        <v>4646.6970836951004</v>
      </c>
      <c r="CP171" s="15">
        <f ca="1">(BI171*DCF!F$28-DCF!F$5*MAX(BI171*DCF!F$28,0)-MAX(BI171-BH171,0)/Inputs!$B$17)*DCF!F$6</f>
        <v>5429.5168624749886</v>
      </c>
      <c r="CQ171" s="15">
        <f ca="1">(BJ171*DCF!G$28-DCF!G$5*MAX(BJ171*DCF!G$28,0)-MAX(BJ171-BI171,0)/Inputs!$B$17)*DCF!G$6</f>
        <v>6740.6121761069062</v>
      </c>
      <c r="CR171" s="15">
        <f ca="1">(BK171*DCF!H$28-DCF!H$5*MAX(BK171*DCF!H$28,0)-MAX(BK171-BJ171,0)/Inputs!$B$17)*DCF!H$6</f>
        <v>7038.5835684210861</v>
      </c>
      <c r="CS171" s="15">
        <f ca="1">(BL171*DCF!I$28-DCF!I$5*MAX(BL171*DCF!I$28,0)-MAX(BL171-BK171,0)/Inputs!$B$17)*DCF!I$6</f>
        <v>7109.8688665145983</v>
      </c>
      <c r="CT171" s="15">
        <f ca="1">(BM171*DCF!J$28-DCF!J$5*MAX(BM171*DCF!J$28,0)-MAX(BM171-BL171,0)/Inputs!$B$17)*DCF!J$6</f>
        <v>7463.4620882629806</v>
      </c>
      <c r="CU171" s="15">
        <f ca="1">(BN171*DCF!K$28-DCF!K$5*MAX(BN171*DCF!K$28,0)-MAX(BN171-BM171,0)/Inputs!$B$17)*DCF!K$6</f>
        <v>8964.0878741517226</v>
      </c>
      <c r="CV171" s="15">
        <f ca="1">(BO171*DCF!L$28-DCF!L$5*MAX(BO171*DCF!L$28,0)-MAX(BO171-BN171,0)/Inputs!$B$17)*DCF!L$6</f>
        <v>11492.031257037523</v>
      </c>
      <c r="CW171" s="15">
        <f ca="1">(BP171*DCF!M$28-DCF!M$5*MAX(BP171*DCF!M$28,0)-MAX(BP171-BO171,0)/Inputs!$B$17)*DCF!M$6</f>
        <v>12993.606323919517</v>
      </c>
      <c r="CX171" s="15">
        <f ca="1">(BQ171*DCF!C$46-DCF!C$5*MAX(BQ171*DCF!C$46,0)-MAX(BQ171-Inputs!$B$20,0)/Inputs!$B$24)*DCF!C$6</f>
        <v>-2144.118864249413</v>
      </c>
      <c r="CY171" s="15">
        <f ca="1">(BR171*DCF!D$46-DCF!D$5*MAX(BR171*DCF!D$46,0)-MAX(BR171-BQ171,0)/Inputs!$B$24)*DCF!D$6</f>
        <v>-3108.1160265867316</v>
      </c>
      <c r="CZ171" s="15">
        <f ca="1">(BS171*DCF!E$46-DCF!E$5*MAX(BS171*DCF!E$46,0)-MAX(BS171-BR171,0)/Inputs!$B$24)*DCF!E$6</f>
        <v>-1952.4484435536481</v>
      </c>
      <c r="DA171" s="15">
        <f ca="1">(BT171*DCF!F$46-DCF!F$5*MAX(BT171*DCF!F$46,0)-MAX(BT171-BS171,0)/Inputs!$B$24)*DCF!F$6</f>
        <v>-2916.5641270570445</v>
      </c>
      <c r="DB171" s="15">
        <f ca="1">(BU171*DCF!G$46-DCF!G$5*MAX(BU171*DCF!G$46,0)-MAX(BU171-BT171,0)/Inputs!$B$24)*DCF!G$6</f>
        <v>-2223.0961279545768</v>
      </c>
      <c r="DC171" s="15">
        <f ca="1">(BV171*DCF!H$46-DCF!H$5*MAX(BV171*DCF!H$46,0)-MAX(BV171-BU171,0)/Inputs!$B$24)*DCF!H$6</f>
        <v>-5573.8228887206988</v>
      </c>
      <c r="DD171" s="15">
        <f ca="1">(BW171*DCF!I$46-DCF!I$5*MAX(BW171*DCF!I$46,0)-MAX(BW171-BV171,0)/Inputs!$B$24)*DCF!I$6</f>
        <v>-5514.5715131088627</v>
      </c>
      <c r="DE171" s="15">
        <f ca="1">(BX171*DCF!J$46-DCF!J$5*MAX(BX171*DCF!J$46,0)-MAX(BX171-BW171,0)/Inputs!$B$24)*DCF!J$6</f>
        <v>-2637.7153426887935</v>
      </c>
      <c r="DF171" s="15">
        <f ca="1">(BY171*DCF!K$46-DCF!K$5*MAX(BY171*DCF!K$46,0)-MAX(BY171-BX171,0)/Inputs!$B$24)*DCF!K$6</f>
        <v>-7662.7152366343244</v>
      </c>
      <c r="DG171" s="15">
        <f ca="1">(BZ171*DCF!L$46-DCF!L$5*MAX(BZ171*DCF!L$46,0)-MAX(BZ171-BY171,0)/Inputs!$B$24)*DCF!L$6</f>
        <v>6462.2880589423785</v>
      </c>
      <c r="DH171" s="15">
        <f ca="1">(CA171*DCF!M$46-DCF!M$5*MAX(CA171*DCF!M$46,0)-MAX(CA171-BZ171,0)/Inputs!$B$24)*DCF!M$6</f>
        <v>8214.100961549917</v>
      </c>
      <c r="DI171" s="15">
        <f ca="1">SUM(CB171:CL171)+BE171*DCF!M$10*(1+Inputs!$B$30)*(1-Inputs!$B$33)*(1-Inputs!$B$30/Inputs!$B$31)/(Inputs!$B$29-Inputs!$B$30)*DCF!M$6</f>
        <v>134181.94747175084</v>
      </c>
      <c r="DJ171" s="15">
        <f ca="1">SUM(CM171:CW171)+BP171*DCF!M$28*(1+Inputs!$B$30)*(1-Inputs!$B$33)*(1-Inputs!$B$30/Inputs!$B$31)/(Inputs!$B$29-Inputs!$B$30)*DCF!M$6</f>
        <v>352713.14314576145</v>
      </c>
      <c r="DK171" s="15">
        <f ca="1">SUM(CX171:DH171)+CA171*DCF!M$46*(1+Inputs!$B$30)*(1-Inputs!$B$33)*(1-Inputs!$B$30/Inputs!$B$31)/(Inputs!$B$29-Inputs!$B$30)*DCF!M$6</f>
        <v>326139.88468147349</v>
      </c>
      <c r="DM171" s="15">
        <f ca="1">DI171+DJ171+DK171+Inputs!$B$34+Inputs!$B$36-Inputs!$B$35</f>
        <v>889885.97529898584</v>
      </c>
    </row>
    <row r="172" spans="1:117" x14ac:dyDescent="0.75">
      <c r="A172" s="11">
        <v>159</v>
      </c>
      <c r="C172" s="24">
        <f t="shared" ca="1" si="105"/>
        <v>1.4256091492062444</v>
      </c>
      <c r="D172" s="24">
        <f t="shared" ca="1" si="105"/>
        <v>0.76821811622029168</v>
      </c>
      <c r="E172" s="24">
        <f t="shared" ca="1" si="105"/>
        <v>0.72684802533757398</v>
      </c>
      <c r="F172" s="24">
        <f t="shared" ca="1" si="105"/>
        <v>2.0047803282575902</v>
      </c>
      <c r="G172" s="24">
        <f t="shared" ca="1" si="105"/>
        <v>0.75589227338760034</v>
      </c>
      <c r="H172" s="24">
        <f t="shared" ca="1" si="105"/>
        <v>8.9673770185686841E-2</v>
      </c>
      <c r="I172" s="24">
        <f t="shared" ca="1" si="105"/>
        <v>-1.1374360061504594</v>
      </c>
      <c r="J172" s="24">
        <f t="shared" ca="1" si="105"/>
        <v>-0.45994979756130633</v>
      </c>
      <c r="K172" s="24">
        <f t="shared" ca="1" si="105"/>
        <v>0.31539501094677835</v>
      </c>
      <c r="L172" s="24">
        <f t="shared" ca="1" si="105"/>
        <v>-1.1140753161955033</v>
      </c>
      <c r="M172" s="24">
        <f t="shared" ca="1" si="105"/>
        <v>0.68293433631995926</v>
      </c>
      <c r="N172" s="24">
        <f ca="1">SQRT(Inputs!$B$38)*C172+SQRT(1-Inputs!$B$38)*_xlfn.NORM.S.INV(RAND())</f>
        <v>1.1497734637058166</v>
      </c>
      <c r="O172" s="24">
        <f ca="1">SQRT(Inputs!$B$38)*D172+SQRT(1-Inputs!$B$38)*_xlfn.NORM.S.INV(RAND())</f>
        <v>-0.52797600710305392</v>
      </c>
      <c r="P172" s="24">
        <f ca="1">SQRT(Inputs!$B$38)*E172+SQRT(1-Inputs!$B$38)*_xlfn.NORM.S.INV(RAND())</f>
        <v>1.5153819548048086</v>
      </c>
      <c r="Q172" s="24">
        <f ca="1">SQRT(Inputs!$B$38)*F172+SQRT(1-Inputs!$B$38)*_xlfn.NORM.S.INV(RAND())</f>
        <v>-0.1867761599563762</v>
      </c>
      <c r="R172" s="24">
        <f ca="1">SQRT(Inputs!$B$38)*G172+SQRT(1-Inputs!$B$38)*_xlfn.NORM.S.INV(RAND())</f>
        <v>1.6501565063404025</v>
      </c>
      <c r="S172" s="24">
        <f ca="1">SQRT(Inputs!$B$38)*H172+SQRT(1-Inputs!$B$38)*_xlfn.NORM.S.INV(RAND())</f>
        <v>-1.298689684407607</v>
      </c>
      <c r="T172" s="24">
        <f ca="1">SQRT(Inputs!$B$38)*I172+SQRT(1-Inputs!$B$38)*_xlfn.NORM.S.INV(RAND())</f>
        <v>0.58222703748038784</v>
      </c>
      <c r="U172" s="24">
        <f ca="1">SQRT(Inputs!$B$38)*J172+SQRT(1-Inputs!$B$38)*_xlfn.NORM.S.INV(RAND())</f>
        <v>-1.0330134106072819</v>
      </c>
      <c r="V172" s="24">
        <f ca="1">SQRT(Inputs!$B$38)*K172+SQRT(1-Inputs!$B$38)*_xlfn.NORM.S.INV(RAND())</f>
        <v>2.5022258429173966E-2</v>
      </c>
      <c r="W172" s="24">
        <f ca="1">SQRT(Inputs!$B$38)*L172+SQRT(1-Inputs!$B$38)*_xlfn.NORM.S.INV(RAND())</f>
        <v>-6.7050467767162281E-2</v>
      </c>
      <c r="X172" s="24">
        <f ca="1">SQRT(Inputs!$B$38)*M172+SQRT(1-Inputs!$B$38)*_xlfn.NORM.S.INV(RAND())</f>
        <v>0.80877735731094758</v>
      </c>
      <c r="Y172" s="24">
        <f ca="1">SQRT(Inputs!$B$38)*C172+SQRT(1-Inputs!$B$38)*_xlfn.NORM.S.INV(RAND())</f>
        <v>0.71818918885626559</v>
      </c>
      <c r="Z172" s="24">
        <f ca="1">SQRT(Inputs!$B$38)*D172+SQRT(1-Inputs!$B$38)*_xlfn.NORM.S.INV(RAND())</f>
        <v>0.63420718178838265</v>
      </c>
      <c r="AA172" s="24">
        <f ca="1">SQRT(Inputs!$B$38)*E172+SQRT(1-Inputs!$B$38)*_xlfn.NORM.S.INV(RAND())</f>
        <v>0.41131647336667443</v>
      </c>
      <c r="AB172" s="24">
        <f ca="1">SQRT(Inputs!$B$38)*F172+SQRT(1-Inputs!$B$38)*_xlfn.NORM.S.INV(RAND())</f>
        <v>1.9800606044141844</v>
      </c>
      <c r="AC172" s="24">
        <f ca="1">SQRT(Inputs!$B$38)*G172+SQRT(1-Inputs!$B$38)*_xlfn.NORM.S.INV(RAND())</f>
        <v>1.794665257041453</v>
      </c>
      <c r="AD172" s="24">
        <f ca="1">SQRT(Inputs!$B$38)*H172+SQRT(1-Inputs!$B$38)*_xlfn.NORM.S.INV(RAND())</f>
        <v>-1.2010548304909174</v>
      </c>
      <c r="AE172" s="24">
        <f ca="1">SQRT(Inputs!$B$38)*I172+SQRT(1-Inputs!$B$38)*_xlfn.NORM.S.INV(RAND())</f>
        <v>0.16971687622923148</v>
      </c>
      <c r="AF172" s="24">
        <f ca="1">SQRT(Inputs!$B$38)*J172+SQRT(1-Inputs!$B$38)*_xlfn.NORM.S.INV(RAND())</f>
        <v>-0.89252270497533859</v>
      </c>
      <c r="AG172" s="24">
        <f ca="1">SQRT(Inputs!$B$38)*K172+SQRT(1-Inputs!$B$38)*_xlfn.NORM.S.INV(RAND())</f>
        <v>0.6370560186898605</v>
      </c>
      <c r="AH172" s="24">
        <f ca="1">SQRT(Inputs!$B$38)*L172+SQRT(1-Inputs!$B$38)*_xlfn.NORM.S.INV(RAND())</f>
        <v>-1.2494215272201918</v>
      </c>
      <c r="AI172" s="24">
        <f ca="1">SQRT(Inputs!$B$38)*M172+SQRT(1-Inputs!$B$38)*_xlfn.NORM.S.INV(RAND())</f>
        <v>1.249943865294753</v>
      </c>
      <c r="AJ172" s="24">
        <f ca="1">SQRT(Inputs!$B$38)*C172+SQRT(1-Inputs!$B$38)*_xlfn.NORM.S.INV(RAND())</f>
        <v>0.84373581409554232</v>
      </c>
      <c r="AK172" s="24">
        <f ca="1">SQRT(Inputs!$B$38)*D172+SQRT(1-Inputs!$B$38)*_xlfn.NORM.S.INV(RAND())</f>
        <v>-0.80730893801448711</v>
      </c>
      <c r="AL172" s="24">
        <f ca="1">SQRT(Inputs!$B$38)*E172+SQRT(1-Inputs!$B$38)*_xlfn.NORM.S.INV(RAND())</f>
        <v>1.5316187654927571</v>
      </c>
      <c r="AM172" s="24">
        <f ca="1">SQRT(Inputs!$B$38)*F172+SQRT(1-Inputs!$B$38)*_xlfn.NORM.S.INV(RAND())</f>
        <v>0.17831372005867996</v>
      </c>
      <c r="AN172" s="24">
        <f ca="1">SQRT(Inputs!$B$38)*G172+SQRT(1-Inputs!$B$38)*_xlfn.NORM.S.INV(RAND())</f>
        <v>-0.32504828059871699</v>
      </c>
      <c r="AO172" s="24">
        <f ca="1">SQRT(Inputs!$B$38)*H172+SQRT(1-Inputs!$B$38)*_xlfn.NORM.S.INV(RAND())</f>
        <v>-0.33352431144284206</v>
      </c>
      <c r="AP172" s="24">
        <f ca="1">SQRT(Inputs!$B$38)*I172+SQRT(1-Inputs!$B$38)*_xlfn.NORM.S.INV(RAND())</f>
        <v>0.66983987139218415</v>
      </c>
      <c r="AQ172" s="24">
        <f ca="1">SQRT(Inputs!$B$38)*J172+SQRT(1-Inputs!$B$38)*_xlfn.NORM.S.INV(RAND())</f>
        <v>-2.4910608664735014</v>
      </c>
      <c r="AR172" s="24">
        <f ca="1">SQRT(Inputs!$B$38)*K172+SQRT(1-Inputs!$B$38)*_xlfn.NORM.S.INV(RAND())</f>
        <v>0.74011047431234056</v>
      </c>
      <c r="AS172" s="24">
        <f ca="1">SQRT(Inputs!$B$38)*L172+SQRT(1-Inputs!$B$38)*_xlfn.NORM.S.INV(RAND())</f>
        <v>-0.11162751621792044</v>
      </c>
      <c r="AT172" s="24">
        <f ca="1">SQRT(Inputs!$B$38)*M172+SQRT(1-Inputs!$B$38)*_xlfn.NORM.S.INV(RAND())</f>
        <v>1.0806368118189551</v>
      </c>
      <c r="AU172" s="15">
        <f ca="1">Inputs!$B$6*EXP($B$8-0.5*C$5^2+C$5*N172)</f>
        <v>5977.3331304520225</v>
      </c>
      <c r="AV172" s="15">
        <f t="shared" ca="1" si="73"/>
        <v>6732.3752422028556</v>
      </c>
      <c r="AW172" s="15">
        <f t="shared" ca="1" si="74"/>
        <v>10070.598300803245</v>
      </c>
      <c r="AX172" s="15">
        <f t="shared" ca="1" si="75"/>
        <v>12011.6090775497</v>
      </c>
      <c r="AY172" s="15">
        <f t="shared" ca="1" si="76"/>
        <v>17799.393189363745</v>
      </c>
      <c r="AZ172" s="15">
        <f t="shared" ca="1" si="77"/>
        <v>18868.282796823052</v>
      </c>
      <c r="BA172" s="15">
        <f t="shared" ca="1" si="78"/>
        <v>24540.708730696115</v>
      </c>
      <c r="BB172" s="15">
        <f t="shared" ca="1" si="79"/>
        <v>27091.205894539868</v>
      </c>
      <c r="BC172" s="15">
        <f t="shared" ca="1" si="80"/>
        <v>33260.072137443254</v>
      </c>
      <c r="BD172" s="15">
        <f t="shared" ca="1" si="81"/>
        <v>40491.982940714202</v>
      </c>
      <c r="BE172" s="15">
        <f t="shared" ca="1" si="82"/>
        <v>53410.74669456813</v>
      </c>
      <c r="BF172" s="15">
        <f ca="1">Inputs!$B$13*EXP($B$9-0.5*C$6^2+C$6*Y172)</f>
        <v>15947.360029217818</v>
      </c>
      <c r="BG172" s="15">
        <f t="shared" ca="1" si="83"/>
        <v>21791.98617162809</v>
      </c>
      <c r="BH172" s="15">
        <f t="shared" ca="1" si="84"/>
        <v>28505.598555027333</v>
      </c>
      <c r="BI172" s="15">
        <f t="shared" ca="1" si="85"/>
        <v>47328.727970797976</v>
      </c>
      <c r="BJ172" s="15">
        <f t="shared" ca="1" si="86"/>
        <v>75152.106929286223</v>
      </c>
      <c r="BK172" s="15">
        <f t="shared" ca="1" si="87"/>
        <v>78321.625250293131</v>
      </c>
      <c r="BL172" s="15">
        <f t="shared" ca="1" si="88"/>
        <v>98348.108538874221</v>
      </c>
      <c r="BM172" s="15">
        <f t="shared" ca="1" si="89"/>
        <v>108203.50944563748</v>
      </c>
      <c r="BN172" s="15">
        <f t="shared" ca="1" si="90"/>
        <v>143633.98816808962</v>
      </c>
      <c r="BO172" s="15">
        <f t="shared" ca="1" si="91"/>
        <v>152837.00703800711</v>
      </c>
      <c r="BP172" s="15">
        <f t="shared" ca="1" si="92"/>
        <v>216731.83175253359</v>
      </c>
      <c r="BQ172" s="15">
        <f ca="1">Inputs!$B$20*EXP($B$10-0.5*C$7^2+C$7*AJ172)</f>
        <v>5785.9461145004843</v>
      </c>
      <c r="BR172" s="15">
        <f t="shared" ca="1" si="93"/>
        <v>6075.2809199980848</v>
      </c>
      <c r="BS172" s="15">
        <f t="shared" ca="1" si="94"/>
        <v>12916.181304600603</v>
      </c>
      <c r="BT172" s="15">
        <f t="shared" ca="1" si="95"/>
        <v>18661.438376101018</v>
      </c>
      <c r="BU172" s="15">
        <f t="shared" ca="1" si="96"/>
        <v>23906.316973691864</v>
      </c>
      <c r="BV172" s="15">
        <f t="shared" ca="1" si="97"/>
        <v>30852.892904138262</v>
      </c>
      <c r="BW172" s="15">
        <f t="shared" ca="1" si="98"/>
        <v>49611.068760478629</v>
      </c>
      <c r="BX172" s="15">
        <f t="shared" ca="1" si="99"/>
        <v>42112.129998991855</v>
      </c>
      <c r="BY172" s="15">
        <f t="shared" ca="1" si="100"/>
        <v>67982.119986063713</v>
      </c>
      <c r="BZ172" s="15">
        <f t="shared" ca="1" si="101"/>
        <v>93450.924790781079</v>
      </c>
      <c r="CA172" s="15">
        <f t="shared" ca="1" si="102"/>
        <v>159060.98939166361</v>
      </c>
      <c r="CB172" s="15">
        <f ca="1">(AU172*DCF!C$10-DCF!C$5*MAX(AU172*DCF!C$10,0)-MAX(AU172-Inputs!$B$6,0)/Inputs!$B$10)*DCF!C$6</f>
        <v>1035.8365045054215</v>
      </c>
      <c r="CC172" s="15">
        <f ca="1">(AV172*DCF!D$10-DCF!D$5*MAX(AV172*DCF!D$10,0)-MAX(AV172-AU172,0)/Inputs!$B$10)*DCF!D$6</f>
        <v>1456.8735968472502</v>
      </c>
      <c r="CD172" s="15">
        <f ca="1">(AW172*DCF!E$10-DCF!E$5*MAX(AW172*DCF!E$10,0)-MAX(AW172-AV172,0)/Inputs!$B$10)*DCF!E$6</f>
        <v>1573.2347630095655</v>
      </c>
      <c r="CE172" s="15">
        <f ca="1">(AX172*DCF!F$10-DCF!F$5*MAX(AX172*DCF!F$10,0)-MAX(AX172-AW172,0)/Inputs!$B$10)*DCF!F$6</f>
        <v>2218.2388995892829</v>
      </c>
      <c r="CF172" s="15">
        <f ca="1">(AY172*DCF!G$10-DCF!G$5*MAX(AY172*DCF!G$10,0)-MAX(AY172-AX172,0)/Inputs!$B$10)*DCF!G$6</f>
        <v>2554.872148640572</v>
      </c>
      <c r="CG172" s="15">
        <f ca="1">(AZ172*DCF!H$10-DCF!H$5*MAX(AZ172*DCF!H$10,0)-MAX(AZ172-AY172,0)/Inputs!$B$10)*DCF!H$6</f>
        <v>3473.4901266972984</v>
      </c>
      <c r="CH172" s="15">
        <f ca="1">(BA172*DCF!I$10-DCF!I$5*MAX(BA172*DCF!I$10,0)-MAX(BA172-AZ172,0)/Inputs!$B$10)*DCF!I$6</f>
        <v>3552.2156403209128</v>
      </c>
      <c r="CI172" s="15">
        <f ca="1">(BB172*DCF!J$10-DCF!J$5*MAX(BB172*DCF!J$10,0)-MAX(BB172-BA172,0)/Inputs!$B$10)*DCF!J$6</f>
        <v>4262.4279755270109</v>
      </c>
      <c r="CJ172" s="15">
        <f ca="1">(BC172*DCF!K$10-DCF!K$5*MAX(BC172*DCF!K$10,0)-MAX(BC172-BB172,0)/Inputs!$B$10)*DCF!K$6</f>
        <v>4490.7900876890199</v>
      </c>
      <c r="CK172" s="15">
        <f ca="1">(BD172*DCF!L$10-DCF!L$5*MAX(BD172*DCF!L$10,0)-MAX(BD172-BC172,0)/Inputs!$B$10)*DCF!L$6</f>
        <v>5171.7578599773251</v>
      </c>
      <c r="CL172" s="15">
        <f ca="1">(BE172*DCF!M$10-DCF!M$5*MAX(BE172*DCF!M$10,0)-MAX(BE172-BD172,0)/Inputs!$B$10)*DCF!M$6</f>
        <v>5993.6628094981852</v>
      </c>
      <c r="CM172" s="15">
        <f ca="1">(BF172*DCF!C$28-DCF!C$5*MAX(BF172*DCF!C$28,0)-MAX(BF172-Inputs!$B$13,0)/Inputs!$B$17)*DCF!C$6</f>
        <v>3813.8287655537433</v>
      </c>
      <c r="CN172" s="15">
        <f ca="1">(BG172*DCF!D$28-DCF!D$5*MAX(BG172*DCF!D$28,0)-MAX(BG172-BF172,0)/Inputs!$B$17)*DCF!D$6</f>
        <v>5171.3158036989207</v>
      </c>
      <c r="CO172" s="15">
        <f ca="1">(BH172*DCF!E$28-DCF!E$5*MAX(BH172*DCF!E$28,0)-MAX(BH172-BG172,0)/Inputs!$B$17)*DCF!E$6</f>
        <v>6750.1325047570017</v>
      </c>
      <c r="CP172" s="15">
        <f ca="1">(BI172*DCF!F$28-DCF!F$5*MAX(BI172*DCF!F$28,0)-MAX(BI172-BH172,0)/Inputs!$B$17)*DCF!F$6</f>
        <v>9421.4547321595674</v>
      </c>
      <c r="CQ172" s="15">
        <f ca="1">(BJ172*DCF!G$28-DCF!G$5*MAX(BJ172*DCF!G$28,0)-MAX(BJ172-BI172,0)/Inputs!$B$17)*DCF!G$6</f>
        <v>14819.166840800606</v>
      </c>
      <c r="CR172" s="15">
        <f ca="1">(BK172*DCF!H$28-DCF!H$5*MAX(BK172*DCF!H$28,0)-MAX(BK172-BJ172,0)/Inputs!$B$17)*DCF!H$6</f>
        <v>18877.347826454006</v>
      </c>
      <c r="CS172" s="15">
        <f ca="1">(BL172*DCF!I$28-DCF!I$5*MAX(BL172*DCF!I$28,0)-MAX(BL172-BK172,0)/Inputs!$B$17)*DCF!I$6</f>
        <v>20252.442107383271</v>
      </c>
      <c r="CT172" s="15">
        <f ca="1">(BM172*DCF!J$28-DCF!J$5*MAX(BM172*DCF!J$28,0)-MAX(BM172-BL172,0)/Inputs!$B$17)*DCF!J$6</f>
        <v>22831.619621524638</v>
      </c>
      <c r="CU172" s="15">
        <f ca="1">(BN172*DCF!K$28-DCF!K$5*MAX(BN172*DCF!K$28,0)-MAX(BN172-BM172,0)/Inputs!$B$17)*DCF!K$6</f>
        <v>25993.328278215013</v>
      </c>
      <c r="CV172" s="15">
        <f ca="1">(BO172*DCF!L$28-DCF!L$5*MAX(BO172*DCF!L$28,0)-MAX(BO172-BN172,0)/Inputs!$B$17)*DCF!L$6</f>
        <v>29452.854002501248</v>
      </c>
      <c r="CW172" s="15">
        <f ca="1">(BP172*DCF!M$28-DCF!M$5*MAX(BP172*DCF!M$28,0)-MAX(BP172-BO172,0)/Inputs!$B$17)*DCF!M$6</f>
        <v>34099.414991058235</v>
      </c>
      <c r="CX172" s="15">
        <f ca="1">(BQ172*DCF!C$46-DCF!C$5*MAX(BQ172*DCF!C$46,0)-MAX(BQ172-Inputs!$B$20,0)/Inputs!$B$24)*DCF!C$6</f>
        <v>-2530.2167075061093</v>
      </c>
      <c r="CY172" s="15">
        <f ca="1">(BR172*DCF!D$46-DCF!D$5*MAX(BR172*DCF!D$46,0)-MAX(BR172-BQ172,0)/Inputs!$B$24)*DCF!D$6</f>
        <v>-1160.3655354700636</v>
      </c>
      <c r="CZ172" s="15">
        <f ca="1">(BS172*DCF!E$46-DCF!E$5*MAX(BS172*DCF!E$46,0)-MAX(BS172-BR172,0)/Inputs!$B$24)*DCF!E$6</f>
        <v>-4223.8555326293854</v>
      </c>
      <c r="DA172" s="15">
        <f ca="1">(BT172*DCF!F$46-DCF!F$5*MAX(BT172*DCF!F$46,0)-MAX(BT172-BS172,0)/Inputs!$B$24)*DCF!F$6</f>
        <v>-3451.0736503253788</v>
      </c>
      <c r="DB172" s="15">
        <f ca="1">(BU172*DCF!G$46-DCF!G$5*MAX(BU172*DCF!G$46,0)-MAX(BU172-BT172,0)/Inputs!$B$24)*DCF!G$6</f>
        <v>-2568.4348039614702</v>
      </c>
      <c r="DC172" s="15">
        <f ca="1">(BV172*DCF!H$46-DCF!H$5*MAX(BV172*DCF!H$46,0)-MAX(BV172-BU172,0)/Inputs!$B$24)*DCF!H$6</f>
        <v>-2158.6059080093314</v>
      </c>
      <c r="DD172" s="15">
        <f ca="1">(BW172*DCF!I$46-DCF!I$5*MAX(BW172*DCF!I$46,0)-MAX(BW172-BV172,0)/Inputs!$B$24)*DCF!I$6</f>
        <v>-4238.9597572226721</v>
      </c>
      <c r="DE172" s="15">
        <f ca="1">(BX172*DCF!J$46-DCF!J$5*MAX(BX172*DCF!J$46,0)-MAX(BX172-BW172,0)/Inputs!$B$24)*DCF!J$6</f>
        <v>1766.4873652868166</v>
      </c>
      <c r="DF172" s="15">
        <f ca="1">(BY172*DCF!K$46-DCF!K$5*MAX(BY172*DCF!K$46,0)-MAX(BY172-BX172,0)/Inputs!$B$24)*DCF!K$6</f>
        <v>-2454.0930599786093</v>
      </c>
      <c r="DG172" s="15">
        <f ca="1">(BZ172*DCF!L$46-DCF!L$5*MAX(BZ172*DCF!L$46,0)-MAX(BZ172-BY172,0)/Inputs!$B$24)*DCF!L$6</f>
        <v>696.15543913895431</v>
      </c>
      <c r="DH172" s="15">
        <f ca="1">(CA172*DCF!M$46-DCF!M$5*MAX(CA172*DCF!M$46,0)-MAX(CA172-BZ172,0)/Inputs!$B$24)*DCF!M$6</f>
        <v>-1246.4335248701241</v>
      </c>
      <c r="DI172" s="15">
        <f ca="1">SUM(CB172:CL172)+BE172*DCF!M$10*(1+Inputs!$B$30)*(1-Inputs!$B$33)*(1-Inputs!$B$30/Inputs!$B$31)/(Inputs!$B$29-Inputs!$B$30)*DCF!M$6</f>
        <v>184426.21474729205</v>
      </c>
      <c r="DJ172" s="15">
        <f ca="1">SUM(CM172:CW172)+BP172*DCF!M$28*(1+Inputs!$B$30)*(1-Inputs!$B$33)*(1-Inputs!$B$30/Inputs!$B$31)/(Inputs!$B$29-Inputs!$B$30)*DCF!M$6</f>
        <v>995706.31047287351</v>
      </c>
      <c r="DK172" s="15">
        <f ca="1">SUM(CX172:DH172)+CA172*DCF!M$46*(1+Inputs!$B$30)*(1-Inputs!$B$33)*(1-Inputs!$B$30/Inputs!$B$31)/(Inputs!$B$29-Inputs!$B$30)*DCF!M$6</f>
        <v>224357.73590269385</v>
      </c>
      <c r="DM172" s="15">
        <f ca="1">DI172+DJ172+DK172+Inputs!$B$34+Inputs!$B$36-Inputs!$B$35</f>
        <v>1481341.2611228593</v>
      </c>
    </row>
    <row r="173" spans="1:117" x14ac:dyDescent="0.75">
      <c r="A173" s="11">
        <v>160</v>
      </c>
      <c r="C173" s="24">
        <f t="shared" ca="1" si="105"/>
        <v>0.51974398027682955</v>
      </c>
      <c r="D173" s="24">
        <f t="shared" ca="1" si="105"/>
        <v>2.2219661574298972</v>
      </c>
      <c r="E173" s="24">
        <f t="shared" ca="1" si="105"/>
        <v>1.4240569773502059</v>
      </c>
      <c r="F173" s="24">
        <f t="shared" ca="1" si="105"/>
        <v>-1.3405534722443291</v>
      </c>
      <c r="G173" s="24">
        <f t="shared" ca="1" si="105"/>
        <v>-0.95153985431674781</v>
      </c>
      <c r="H173" s="24">
        <f t="shared" ca="1" si="105"/>
        <v>0.71017080800166221</v>
      </c>
      <c r="I173" s="24">
        <f t="shared" ca="1" si="105"/>
        <v>-0.3020636246192317</v>
      </c>
      <c r="J173" s="24">
        <f t="shared" ca="1" si="105"/>
        <v>-0.13602629634489774</v>
      </c>
      <c r="K173" s="24">
        <f t="shared" ca="1" si="105"/>
        <v>1.3190681975089655</v>
      </c>
      <c r="L173" s="24">
        <f t="shared" ca="1" si="105"/>
        <v>-1.1035982377291131</v>
      </c>
      <c r="M173" s="24">
        <f t="shared" ca="1" si="105"/>
        <v>0.40413173280512832</v>
      </c>
      <c r="N173" s="24">
        <f ca="1">SQRT(Inputs!$B$38)*C173+SQRT(1-Inputs!$B$38)*_xlfn.NORM.S.INV(RAND())</f>
        <v>1.517870157724903</v>
      </c>
      <c r="O173" s="24">
        <f ca="1">SQRT(Inputs!$B$38)*D173+SQRT(1-Inputs!$B$38)*_xlfn.NORM.S.INV(RAND())</f>
        <v>0.39792176951808633</v>
      </c>
      <c r="P173" s="24">
        <f ca="1">SQRT(Inputs!$B$38)*E173+SQRT(1-Inputs!$B$38)*_xlfn.NORM.S.INV(RAND())</f>
        <v>0.29812064763274054</v>
      </c>
      <c r="Q173" s="24">
        <f ca="1">SQRT(Inputs!$B$38)*F173+SQRT(1-Inputs!$B$38)*_xlfn.NORM.S.INV(RAND())</f>
        <v>-0.23481524833845163</v>
      </c>
      <c r="R173" s="24">
        <f ca="1">SQRT(Inputs!$B$38)*G173+SQRT(1-Inputs!$B$38)*_xlfn.NORM.S.INV(RAND())</f>
        <v>-0.25407541731423877</v>
      </c>
      <c r="S173" s="24">
        <f ca="1">SQRT(Inputs!$B$38)*H173+SQRT(1-Inputs!$B$38)*_xlfn.NORM.S.INV(RAND())</f>
        <v>1.6247125038356325</v>
      </c>
      <c r="T173" s="24">
        <f ca="1">SQRT(Inputs!$B$38)*I173+SQRT(1-Inputs!$B$38)*_xlfn.NORM.S.INV(RAND())</f>
        <v>-0.16516369768472094</v>
      </c>
      <c r="U173" s="24">
        <f ca="1">SQRT(Inputs!$B$38)*J173+SQRT(1-Inputs!$B$38)*_xlfn.NORM.S.INV(RAND())</f>
        <v>3.5254514659065608E-2</v>
      </c>
      <c r="V173" s="24">
        <f ca="1">SQRT(Inputs!$B$38)*K173+SQRT(1-Inputs!$B$38)*_xlfn.NORM.S.INV(RAND())</f>
        <v>-0.27592048803314195</v>
      </c>
      <c r="W173" s="24">
        <f ca="1">SQRT(Inputs!$B$38)*L173+SQRT(1-Inputs!$B$38)*_xlfn.NORM.S.INV(RAND())</f>
        <v>0.34330659658754614</v>
      </c>
      <c r="X173" s="24">
        <f ca="1">SQRT(Inputs!$B$38)*M173+SQRT(1-Inputs!$B$38)*_xlfn.NORM.S.INV(RAND())</f>
        <v>0.5200898226353865</v>
      </c>
      <c r="Y173" s="24">
        <f ca="1">SQRT(Inputs!$B$38)*C173+SQRT(1-Inputs!$B$38)*_xlfn.NORM.S.INV(RAND())</f>
        <v>0.65913730349593713</v>
      </c>
      <c r="Z173" s="24">
        <f ca="1">SQRT(Inputs!$B$38)*D173+SQRT(1-Inputs!$B$38)*_xlfn.NORM.S.INV(RAND())</f>
        <v>1.3245693131409779</v>
      </c>
      <c r="AA173" s="24">
        <f ca="1">SQRT(Inputs!$B$38)*E173+SQRT(1-Inputs!$B$38)*_xlfn.NORM.S.INV(RAND())</f>
        <v>-0.66029804298799866</v>
      </c>
      <c r="AB173" s="24">
        <f ca="1">SQRT(Inputs!$B$38)*F173+SQRT(1-Inputs!$B$38)*_xlfn.NORM.S.INV(RAND())</f>
        <v>-2.2610882276529898</v>
      </c>
      <c r="AC173" s="24">
        <f ca="1">SQRT(Inputs!$B$38)*G173+SQRT(1-Inputs!$B$38)*_xlfn.NORM.S.INV(RAND())</f>
        <v>0.77903606859175656</v>
      </c>
      <c r="AD173" s="24">
        <f ca="1">SQRT(Inputs!$B$38)*H173+SQRT(1-Inputs!$B$38)*_xlfn.NORM.S.INV(RAND())</f>
        <v>0.39498824181303432</v>
      </c>
      <c r="AE173" s="24">
        <f ca="1">SQRT(Inputs!$B$38)*I173+SQRT(1-Inputs!$B$38)*_xlfn.NORM.S.INV(RAND())</f>
        <v>-0.55776823528920738</v>
      </c>
      <c r="AF173" s="24">
        <f ca="1">SQRT(Inputs!$B$38)*J173+SQRT(1-Inputs!$B$38)*_xlfn.NORM.S.INV(RAND())</f>
        <v>-0.23322631764986831</v>
      </c>
      <c r="AG173" s="24">
        <f ca="1">SQRT(Inputs!$B$38)*K173+SQRT(1-Inputs!$B$38)*_xlfn.NORM.S.INV(RAND())</f>
        <v>0.40250243195658181</v>
      </c>
      <c r="AH173" s="24">
        <f ca="1">SQRT(Inputs!$B$38)*L173+SQRT(1-Inputs!$B$38)*_xlfn.NORM.S.INV(RAND())</f>
        <v>-1.2606981562357746</v>
      </c>
      <c r="AI173" s="24">
        <f ca="1">SQRT(Inputs!$B$38)*M173+SQRT(1-Inputs!$B$38)*_xlfn.NORM.S.INV(RAND())</f>
        <v>2.2968515265333349</v>
      </c>
      <c r="AJ173" s="24">
        <f ca="1">SQRT(Inputs!$B$38)*C173+SQRT(1-Inputs!$B$38)*_xlfn.NORM.S.INV(RAND())</f>
        <v>0.54056980041402813</v>
      </c>
      <c r="AK173" s="24">
        <f ca="1">SQRT(Inputs!$B$38)*D173+SQRT(1-Inputs!$B$38)*_xlfn.NORM.S.INV(RAND())</f>
        <v>1.0396632923399554</v>
      </c>
      <c r="AL173" s="24">
        <f ca="1">SQRT(Inputs!$B$38)*E173+SQRT(1-Inputs!$B$38)*_xlfn.NORM.S.INV(RAND())</f>
        <v>1.1025324690362457</v>
      </c>
      <c r="AM173" s="24">
        <f ca="1">SQRT(Inputs!$B$38)*F173+SQRT(1-Inputs!$B$38)*_xlfn.NORM.S.INV(RAND())</f>
        <v>-0.80755628650465905</v>
      </c>
      <c r="AN173" s="24">
        <f ca="1">SQRT(Inputs!$B$38)*G173+SQRT(1-Inputs!$B$38)*_xlfn.NORM.S.INV(RAND())</f>
        <v>1.6659363561388365</v>
      </c>
      <c r="AO173" s="24">
        <f ca="1">SQRT(Inputs!$B$38)*H173+SQRT(1-Inputs!$B$38)*_xlfn.NORM.S.INV(RAND())</f>
        <v>-0.35095904047190468</v>
      </c>
      <c r="AP173" s="24">
        <f ca="1">SQRT(Inputs!$B$38)*I173+SQRT(1-Inputs!$B$38)*_xlfn.NORM.S.INV(RAND())</f>
        <v>0.34486767282803843</v>
      </c>
      <c r="AQ173" s="24">
        <f ca="1">SQRT(Inputs!$B$38)*J173+SQRT(1-Inputs!$B$38)*_xlfn.NORM.S.INV(RAND())</f>
        <v>-0.42842940928468221</v>
      </c>
      <c r="AR173" s="24">
        <f ca="1">SQRT(Inputs!$B$38)*K173+SQRT(1-Inputs!$B$38)*_xlfn.NORM.S.INV(RAND())</f>
        <v>0.61100854206026745</v>
      </c>
      <c r="AS173" s="24">
        <f ca="1">SQRT(Inputs!$B$38)*L173+SQRT(1-Inputs!$B$38)*_xlfn.NORM.S.INV(RAND())</f>
        <v>-0.44146691728053622</v>
      </c>
      <c r="AT173" s="24">
        <f ca="1">SQRT(Inputs!$B$38)*M173+SQRT(1-Inputs!$B$38)*_xlfn.NORM.S.INV(RAND())</f>
        <v>0.44344115565445258</v>
      </c>
      <c r="AU173" s="15">
        <f ca="1">Inputs!$B$6*EXP($B$8-0.5*C$5^2+C$5*N173)</f>
        <v>6344.3169746005051</v>
      </c>
      <c r="AV173" s="15">
        <f t="shared" ca="1" si="73"/>
        <v>8187.8353989443431</v>
      </c>
      <c r="AW173" s="15">
        <f t="shared" ca="1" si="74"/>
        <v>10393.244706463978</v>
      </c>
      <c r="AX173" s="15">
        <f t="shared" ca="1" si="75"/>
        <v>12322.266019055489</v>
      </c>
      <c r="AY173" s="15">
        <f t="shared" ca="1" si="76"/>
        <v>14618.784345931261</v>
      </c>
      <c r="AZ173" s="15">
        <f t="shared" ca="1" si="77"/>
        <v>21381.982858659503</v>
      </c>
      <c r="BA173" s="15">
        <f t="shared" ca="1" si="78"/>
        <v>25717.660207203779</v>
      </c>
      <c r="BB173" s="15">
        <f t="shared" ca="1" si="79"/>
        <v>31597.663088246522</v>
      </c>
      <c r="BC173" s="15">
        <f t="shared" ca="1" si="80"/>
        <v>37681.967646720856</v>
      </c>
      <c r="BD173" s="15">
        <f t="shared" ca="1" si="81"/>
        <v>47670.376734266996</v>
      </c>
      <c r="BE173" s="15">
        <f t="shared" ca="1" si="82"/>
        <v>61247.583314503667</v>
      </c>
      <c r="BF173" s="15">
        <f ca="1">Inputs!$B$13*EXP($B$9-0.5*C$6^2+C$6*Y173)</f>
        <v>15761.754434776507</v>
      </c>
      <c r="BG173" s="15">
        <f t="shared" ca="1" si="83"/>
        <v>24395.610967452605</v>
      </c>
      <c r="BH173" s="15">
        <f t="shared" ca="1" si="84"/>
        <v>26715.028100930213</v>
      </c>
      <c r="BI173" s="15">
        <f t="shared" ca="1" si="85"/>
        <v>23091.112702665156</v>
      </c>
      <c r="BJ173" s="15">
        <f t="shared" ca="1" si="86"/>
        <v>31672.414142175185</v>
      </c>
      <c r="BK173" s="15">
        <f t="shared" ca="1" si="87"/>
        <v>41019.446636073517</v>
      </c>
      <c r="BL173" s="15">
        <f t="shared" ca="1" si="88"/>
        <v>46873.844823422718</v>
      </c>
      <c r="BM173" s="15">
        <f t="shared" ca="1" si="89"/>
        <v>55972.646963229708</v>
      </c>
      <c r="BN173" s="15">
        <f t="shared" ca="1" si="90"/>
        <v>72241.141199579783</v>
      </c>
      <c r="BO173" s="15">
        <f t="shared" ca="1" si="91"/>
        <v>76769.132084369849</v>
      </c>
      <c r="BP173" s="15">
        <f t="shared" ca="1" si="92"/>
        <v>122572.44358749318</v>
      </c>
      <c r="BQ173" s="15">
        <f ca="1">Inputs!$B$20*EXP($B$10-0.5*C$7^2+C$7*AJ173)</f>
        <v>5196.0782414088762</v>
      </c>
      <c r="BR173" s="15">
        <f t="shared" ca="1" si="93"/>
        <v>9808.6235770231015</v>
      </c>
      <c r="BS173" s="15">
        <f t="shared" ca="1" si="94"/>
        <v>18435.530036079504</v>
      </c>
      <c r="BT173" s="15">
        <f t="shared" ca="1" si="95"/>
        <v>20565.865369894811</v>
      </c>
      <c r="BU173" s="15">
        <f t="shared" ca="1" si="96"/>
        <v>42652.010470035217</v>
      </c>
      <c r="BV173" s="15">
        <f t="shared" ca="1" si="97"/>
        <v>54829.818493365856</v>
      </c>
      <c r="BW173" s="15">
        <f t="shared" ca="1" si="98"/>
        <v>82305.465094887681</v>
      </c>
      <c r="BX173" s="15">
        <f t="shared" ca="1" si="99"/>
        <v>105642.80180152775</v>
      </c>
      <c r="BY173" s="15">
        <f t="shared" ca="1" si="100"/>
        <v>166379.63323582977</v>
      </c>
      <c r="BZ173" s="15">
        <f t="shared" ca="1" si="101"/>
        <v>215256.03667484582</v>
      </c>
      <c r="CA173" s="15">
        <f t="shared" ca="1" si="102"/>
        <v>327159.9831731937</v>
      </c>
      <c r="CB173" s="15">
        <f ca="1">(AU173*DCF!C$10-DCF!C$5*MAX(AU173*DCF!C$10,0)-MAX(AU173-Inputs!$B$6,0)/Inputs!$B$10)*DCF!C$6</f>
        <v>1033.2198442851407</v>
      </c>
      <c r="CC173" s="15">
        <f ca="1">(AV173*DCF!D$10-DCF!D$5*MAX(AV173*DCF!D$10,0)-MAX(AV173-AU173,0)/Inputs!$B$10)*DCF!D$6</f>
        <v>1546.2356882571119</v>
      </c>
      <c r="CD173" s="15">
        <f ca="1">(AW173*DCF!E$10-DCF!E$5*MAX(AW173*DCF!E$10,0)-MAX(AW173-AV173,0)/Inputs!$B$10)*DCF!E$6</f>
        <v>1902.8852504391091</v>
      </c>
      <c r="CE173" s="15">
        <f ca="1">(AX173*DCF!F$10-DCF!F$5*MAX(AX173*DCF!F$10,0)-MAX(AX173-AW173,0)/Inputs!$B$10)*DCF!F$6</f>
        <v>2288.5495250682043</v>
      </c>
      <c r="CF173" s="15">
        <f ca="1">(AY173*DCF!G$10-DCF!G$5*MAX(AY173*DCF!G$10,0)-MAX(AY173-AX173,0)/Inputs!$B$10)*DCF!G$6</f>
        <v>2570.6216022079766</v>
      </c>
      <c r="CG173" s="15">
        <f ca="1">(AZ173*DCF!H$10-DCF!H$5*MAX(AZ173*DCF!H$10,0)-MAX(AZ173-AY173,0)/Inputs!$B$10)*DCF!H$6</f>
        <v>2950.4001666186186</v>
      </c>
      <c r="CH173" s="15">
        <f ca="1">(BA173*DCF!I$10-DCF!I$5*MAX(BA173*DCF!I$10,0)-MAX(BA173-AZ173,0)/Inputs!$B$10)*DCF!I$6</f>
        <v>3986.4753431872191</v>
      </c>
      <c r="CI173" s="15">
        <f ca="1">(BB173*DCF!J$10-DCF!J$5*MAX(BB173*DCF!J$10,0)-MAX(BB173-BA173,0)/Inputs!$B$10)*DCF!J$6</f>
        <v>4531.2147608181331</v>
      </c>
      <c r="CJ173" s="15">
        <f ca="1">(BC173*DCF!K$10-DCF!K$5*MAX(BC173*DCF!K$10,0)-MAX(BC173-BB173,0)/Inputs!$B$10)*DCF!K$6</f>
        <v>5214.4815971874132</v>
      </c>
      <c r="CK173" s="15">
        <f ca="1">(BD173*DCF!L$10-DCF!L$5*MAX(BD173*DCF!L$10,0)-MAX(BD173-BC173,0)/Inputs!$B$10)*DCF!L$6</f>
        <v>5897.9362883913936</v>
      </c>
      <c r="CL173" s="15">
        <f ca="1">(BE173*DCF!M$10-DCF!M$5*MAX(BE173*DCF!M$10,0)-MAX(BE173-BD173,0)/Inputs!$B$10)*DCF!M$6</f>
        <v>7020.8837875687695</v>
      </c>
      <c r="CM173" s="15">
        <f ca="1">(BF173*DCF!C$28-DCF!C$5*MAX(BF173*DCF!C$28,0)-MAX(BF173-Inputs!$B$13,0)/Inputs!$B$17)*DCF!C$6</f>
        <v>3800.0481887137707</v>
      </c>
      <c r="CN173" s="15">
        <f ca="1">(BG173*DCF!D$28-DCF!D$5*MAX(BG173*DCF!D$28,0)-MAX(BG173-BF173,0)/Inputs!$B$17)*DCF!D$6</f>
        <v>5343.0726281717734</v>
      </c>
      <c r="CO173" s="15">
        <f ca="1">(BH173*DCF!E$28-DCF!E$5*MAX(BH173*DCF!E$28,0)-MAX(BH173-BG173,0)/Inputs!$B$17)*DCF!E$6</f>
        <v>7109.0464670838037</v>
      </c>
      <c r="CP173" s="15">
        <f ca="1">(BI173*DCF!F$28-DCF!F$5*MAX(BI173*DCF!F$28,0)-MAX(BI173-BH173,0)/Inputs!$B$17)*DCF!F$6</f>
        <v>6268.6288589494079</v>
      </c>
      <c r="CQ173" s="15">
        <f ca="1">(BJ173*DCF!G$28-DCF!G$5*MAX(BJ173*DCF!G$28,0)-MAX(BJ173-BI173,0)/Inputs!$B$17)*DCF!G$6</f>
        <v>6774.358017882636</v>
      </c>
      <c r="CR173" s="15">
        <f ca="1">(BK173*DCF!H$28-DCF!H$5*MAX(BK173*DCF!H$28,0)-MAX(BK173-BJ173,0)/Inputs!$B$17)*DCF!H$6</f>
        <v>8692.2951708757464</v>
      </c>
      <c r="CS173" s="15">
        <f ca="1">(BL173*DCF!I$28-DCF!I$5*MAX(BL173*DCF!I$28,0)-MAX(BL173-BK173,0)/Inputs!$B$17)*DCF!I$6</f>
        <v>10182.241351182558</v>
      </c>
      <c r="CT173" s="15">
        <f ca="1">(BM173*DCF!J$28-DCF!J$5*MAX(BM173*DCF!J$28,0)-MAX(BM173-BL173,0)/Inputs!$B$17)*DCF!J$6</f>
        <v>11280.120084606271</v>
      </c>
      <c r="CU173" s="15">
        <f ca="1">(BN173*DCF!K$28-DCF!K$5*MAX(BN173*DCF!K$28,0)-MAX(BN173-BM173,0)/Inputs!$B$17)*DCF!K$6</f>
        <v>13263.44390546156</v>
      </c>
      <c r="CV173" s="15">
        <f ca="1">(BO173*DCF!L$28-DCF!L$5*MAX(BO173*DCF!L$28,0)-MAX(BO173-BN173,0)/Inputs!$B$17)*DCF!L$6</f>
        <v>14804.703506233147</v>
      </c>
      <c r="CW173" s="15">
        <f ca="1">(BP173*DCF!M$28-DCF!M$5*MAX(BP173*DCF!M$28,0)-MAX(BP173-BO173,0)/Inputs!$B$17)*DCF!M$6</f>
        <v>18274.343104399512</v>
      </c>
      <c r="CX173" s="15">
        <f ca="1">(BQ173*DCF!C$46-DCF!C$5*MAX(BQ173*DCF!C$46,0)-MAX(BQ173-Inputs!$B$20,0)/Inputs!$B$24)*DCF!C$6</f>
        <v>-2121.53226887451</v>
      </c>
      <c r="CY173" s="15">
        <f ca="1">(BR173*DCF!D$46-DCF!D$5*MAX(BR173*DCF!D$46,0)-MAX(BR173-BQ173,0)/Inputs!$B$24)*DCF!D$6</f>
        <v>-3642.2381116432289</v>
      </c>
      <c r="CZ173" s="15">
        <f ca="1">(BS173*DCF!E$46-DCF!E$5*MAX(BS173*DCF!E$46,0)-MAX(BS173-BR173,0)/Inputs!$B$24)*DCF!E$6</f>
        <v>-5580.5225566140753</v>
      </c>
      <c r="DA173" s="15">
        <f ca="1">(BT173*DCF!F$46-DCF!F$5*MAX(BT173*DCF!F$46,0)-MAX(BT173-BS173,0)/Inputs!$B$24)*DCF!F$6</f>
        <v>-2273.458783634791</v>
      </c>
      <c r="DB173" s="15">
        <f ca="1">(BU173*DCF!G$46-DCF!G$5*MAX(BU173*DCF!G$46,0)-MAX(BU173-BT173,0)/Inputs!$B$24)*DCF!G$6</f>
        <v>-8864.0722048708485</v>
      </c>
      <c r="DC173" s="15">
        <f ca="1">(BV173*DCF!H$46-DCF!H$5*MAX(BV173*DCF!H$46,0)-MAX(BV173-BU173,0)/Inputs!$B$24)*DCF!H$6</f>
        <v>-3784.1792285822903</v>
      </c>
      <c r="DD173" s="15">
        <f ca="1">(BW173*DCF!I$46-DCF!I$5*MAX(BW173*DCF!I$46,0)-MAX(BW173-BV173,0)/Inputs!$B$24)*DCF!I$6</f>
        <v>-5986.3186132842447</v>
      </c>
      <c r="DE173" s="15">
        <f ca="1">(BX173*DCF!J$46-DCF!J$5*MAX(BX173*DCF!J$46,0)-MAX(BX173-BW173,0)/Inputs!$B$24)*DCF!J$6</f>
        <v>-1757.2571040556591</v>
      </c>
      <c r="DF173" s="15">
        <f ca="1">(BY173*DCF!K$46-DCF!K$5*MAX(BY173*DCF!K$46,0)-MAX(BY173-BX173,0)/Inputs!$B$24)*DCF!K$6</f>
        <v>-5374.74639911542</v>
      </c>
      <c r="DG173" s="15">
        <f ca="1">(BZ173*DCF!L$46-DCF!L$5*MAX(BZ173*DCF!L$46,0)-MAX(BZ173-BY173,0)/Inputs!$B$24)*DCF!L$6</f>
        <v>3818.7627318567661</v>
      </c>
      <c r="DH173" s="15">
        <f ca="1">(CA173*DCF!M$46-DCF!M$5*MAX(CA173*DCF!M$46,0)-MAX(CA173-BZ173,0)/Inputs!$B$24)*DCF!M$6</f>
        <v>2253.8447426678786</v>
      </c>
      <c r="DI173" s="15">
        <f ca="1">SUM(CB173:CL173)+BE173*DCF!M$10*(1+Inputs!$B$30)*(1-Inputs!$B$33)*(1-Inputs!$B$30/Inputs!$B$31)/(Inputs!$B$29-Inputs!$B$30)*DCF!M$6</f>
        <v>209395.73813373572</v>
      </c>
      <c r="DJ173" s="15">
        <f ca="1">SUM(CM173:CW173)+BP173*DCF!M$28*(1+Inputs!$B$30)*(1-Inputs!$B$33)*(1-Inputs!$B$30/Inputs!$B$31)/(Inputs!$B$29-Inputs!$B$30)*DCF!M$6</f>
        <v>560619.9430925753</v>
      </c>
      <c r="DK173" s="15">
        <f ca="1">SUM(CX173:DH173)+CA173*DCF!M$46*(1+Inputs!$B$30)*(1-Inputs!$B$33)*(1-Inputs!$B$30/Inputs!$B$31)/(Inputs!$B$29-Inputs!$B$30)*DCF!M$6</f>
        <v>472516.37076712825</v>
      </c>
      <c r="DM173" s="15">
        <f ca="1">DI173+DJ173+DK173+Inputs!$B$34+Inputs!$B$36-Inputs!$B$35</f>
        <v>1319383.0519934392</v>
      </c>
    </row>
    <row r="174" spans="1:117" x14ac:dyDescent="0.75">
      <c r="A174" s="11">
        <v>161</v>
      </c>
      <c r="C174" s="24">
        <f t="shared" ref="C174:M183" ca="1" si="106">_xlfn.NORM.S.INV(RAND())</f>
        <v>7.5778854415411753E-2</v>
      </c>
      <c r="D174" s="24">
        <f t="shared" ca="1" si="106"/>
        <v>-0.42693360010045706</v>
      </c>
      <c r="E174" s="24">
        <f t="shared" ca="1" si="106"/>
        <v>-1.7811930202855872</v>
      </c>
      <c r="F174" s="24">
        <f t="shared" ca="1" si="106"/>
        <v>-1.0467818598152654</v>
      </c>
      <c r="G174" s="24">
        <f t="shared" ca="1" si="106"/>
        <v>1.207188159216408</v>
      </c>
      <c r="H174" s="24">
        <f t="shared" ca="1" si="106"/>
        <v>1.7516411733787385</v>
      </c>
      <c r="I174" s="24">
        <f t="shared" ca="1" si="106"/>
        <v>-0.4949710306881373</v>
      </c>
      <c r="J174" s="24">
        <f t="shared" ca="1" si="106"/>
        <v>-2.0507654840333776</v>
      </c>
      <c r="K174" s="24">
        <f t="shared" ca="1" si="106"/>
        <v>0.35439277360730193</v>
      </c>
      <c r="L174" s="24">
        <f t="shared" ca="1" si="106"/>
        <v>-3.4815709516739027E-2</v>
      </c>
      <c r="M174" s="24">
        <f t="shared" ca="1" si="106"/>
        <v>1.0222715477141344</v>
      </c>
      <c r="N174" s="24">
        <f ca="1">SQRT(Inputs!$B$38)*C174+SQRT(1-Inputs!$B$38)*_xlfn.NORM.S.INV(RAND())</f>
        <v>-0.81059678751187036</v>
      </c>
      <c r="O174" s="24">
        <f ca="1">SQRT(Inputs!$B$38)*D174+SQRT(1-Inputs!$B$38)*_xlfn.NORM.S.INV(RAND())</f>
        <v>-1.127121241958952</v>
      </c>
      <c r="P174" s="24">
        <f ca="1">SQRT(Inputs!$B$38)*E174+SQRT(1-Inputs!$B$38)*_xlfn.NORM.S.INV(RAND())</f>
        <v>-2.1148243177075412</v>
      </c>
      <c r="Q174" s="24">
        <f ca="1">SQRT(Inputs!$B$38)*F174+SQRT(1-Inputs!$B$38)*_xlfn.NORM.S.INV(RAND())</f>
        <v>-1.0358381276461468</v>
      </c>
      <c r="R174" s="24">
        <f ca="1">SQRT(Inputs!$B$38)*G174+SQRT(1-Inputs!$B$38)*_xlfn.NORM.S.INV(RAND())</f>
        <v>1.4267514934438004</v>
      </c>
      <c r="S174" s="24">
        <f ca="1">SQRT(Inputs!$B$38)*H174+SQRT(1-Inputs!$B$38)*_xlfn.NORM.S.INV(RAND())</f>
        <v>0.85557659586985912</v>
      </c>
      <c r="T174" s="24">
        <f ca="1">SQRT(Inputs!$B$38)*I174+SQRT(1-Inputs!$B$38)*_xlfn.NORM.S.INV(RAND())</f>
        <v>-0.26773891246909204</v>
      </c>
      <c r="U174" s="24">
        <f ca="1">SQRT(Inputs!$B$38)*J174+SQRT(1-Inputs!$B$38)*_xlfn.NORM.S.INV(RAND())</f>
        <v>-0.14427760072456575</v>
      </c>
      <c r="V174" s="24">
        <f ca="1">SQRT(Inputs!$B$38)*K174+SQRT(1-Inputs!$B$38)*_xlfn.NORM.S.INV(RAND())</f>
        <v>0.21370981923606733</v>
      </c>
      <c r="W174" s="24">
        <f ca="1">SQRT(Inputs!$B$38)*L174+SQRT(1-Inputs!$B$38)*_xlfn.NORM.S.INV(RAND())</f>
        <v>-0.568263661278821</v>
      </c>
      <c r="X174" s="24">
        <f ca="1">SQRT(Inputs!$B$38)*M174+SQRT(1-Inputs!$B$38)*_xlfn.NORM.S.INV(RAND())</f>
        <v>0.76676964841140605</v>
      </c>
      <c r="Y174" s="24">
        <f ca="1">SQRT(Inputs!$B$38)*C174+SQRT(1-Inputs!$B$38)*_xlfn.NORM.S.INV(RAND())</f>
        <v>-1.157544416202634</v>
      </c>
      <c r="Z174" s="24">
        <f ca="1">SQRT(Inputs!$B$38)*D174+SQRT(1-Inputs!$B$38)*_xlfn.NORM.S.INV(RAND())</f>
        <v>0.19480920540046173</v>
      </c>
      <c r="AA174" s="24">
        <f ca="1">SQRT(Inputs!$B$38)*E174+SQRT(1-Inputs!$B$38)*_xlfn.NORM.S.INV(RAND())</f>
        <v>-2.1263576284854668</v>
      </c>
      <c r="AB174" s="24">
        <f ca="1">SQRT(Inputs!$B$38)*F174+SQRT(1-Inputs!$B$38)*_xlfn.NORM.S.INV(RAND())</f>
        <v>-1.1608405915217843</v>
      </c>
      <c r="AC174" s="24">
        <f ca="1">SQRT(Inputs!$B$38)*G174+SQRT(1-Inputs!$B$38)*_xlfn.NORM.S.INV(RAND())</f>
        <v>0.67147073172860072</v>
      </c>
      <c r="AD174" s="24">
        <f ca="1">SQRT(Inputs!$B$38)*H174+SQRT(1-Inputs!$B$38)*_xlfn.NORM.S.INV(RAND())</f>
        <v>1.0061936762059611</v>
      </c>
      <c r="AE174" s="24">
        <f ca="1">SQRT(Inputs!$B$38)*I174+SQRT(1-Inputs!$B$38)*_xlfn.NORM.S.INV(RAND())</f>
        <v>-0.1224998471522625</v>
      </c>
      <c r="AF174" s="24">
        <f ca="1">SQRT(Inputs!$B$38)*J174+SQRT(1-Inputs!$B$38)*_xlfn.NORM.S.INV(RAND())</f>
        <v>-0.8639411065422351</v>
      </c>
      <c r="AG174" s="24">
        <f ca="1">SQRT(Inputs!$B$38)*K174+SQRT(1-Inputs!$B$38)*_xlfn.NORM.S.INV(RAND())</f>
        <v>-0.57198617160120335</v>
      </c>
      <c r="AH174" s="24">
        <f ca="1">SQRT(Inputs!$B$38)*L174+SQRT(1-Inputs!$B$38)*_xlfn.NORM.S.INV(RAND())</f>
        <v>1.2679084204656765</v>
      </c>
      <c r="AI174" s="24">
        <f ca="1">SQRT(Inputs!$B$38)*M174+SQRT(1-Inputs!$B$38)*_xlfn.NORM.S.INV(RAND())</f>
        <v>-0.24773653323541134</v>
      </c>
      <c r="AJ174" s="24">
        <f ca="1">SQRT(Inputs!$B$38)*C174+SQRT(1-Inputs!$B$38)*_xlfn.NORM.S.INV(RAND())</f>
        <v>-0.66496075613124872</v>
      </c>
      <c r="AK174" s="24">
        <f ca="1">SQRT(Inputs!$B$38)*D174+SQRT(1-Inputs!$B$38)*_xlfn.NORM.S.INV(RAND())</f>
        <v>-0.52526248899837535</v>
      </c>
      <c r="AL174" s="24">
        <f ca="1">SQRT(Inputs!$B$38)*E174+SQRT(1-Inputs!$B$38)*_xlfn.NORM.S.INV(RAND())</f>
        <v>0.23170409031453221</v>
      </c>
      <c r="AM174" s="24">
        <f ca="1">SQRT(Inputs!$B$38)*F174+SQRT(1-Inputs!$B$38)*_xlfn.NORM.S.INV(RAND())</f>
        <v>0.21163573457705243</v>
      </c>
      <c r="AN174" s="24">
        <f ca="1">SQRT(Inputs!$B$38)*G174+SQRT(1-Inputs!$B$38)*_xlfn.NORM.S.INV(RAND())</f>
        <v>0.13363451209999611</v>
      </c>
      <c r="AO174" s="24">
        <f ca="1">SQRT(Inputs!$B$38)*H174+SQRT(1-Inputs!$B$38)*_xlfn.NORM.S.INV(RAND())</f>
        <v>2.8056864036692923</v>
      </c>
      <c r="AP174" s="24">
        <f ca="1">SQRT(Inputs!$B$38)*I174+SQRT(1-Inputs!$B$38)*_xlfn.NORM.S.INV(RAND())</f>
        <v>-0.84446259431103665</v>
      </c>
      <c r="AQ174" s="24">
        <f ca="1">SQRT(Inputs!$B$38)*J174+SQRT(1-Inputs!$B$38)*_xlfn.NORM.S.INV(RAND())</f>
        <v>-1.2005178423725733</v>
      </c>
      <c r="AR174" s="24">
        <f ca="1">SQRT(Inputs!$B$38)*K174+SQRT(1-Inputs!$B$38)*_xlfn.NORM.S.INV(RAND())</f>
        <v>-0.52022534339640847</v>
      </c>
      <c r="AS174" s="24">
        <f ca="1">SQRT(Inputs!$B$38)*L174+SQRT(1-Inputs!$B$38)*_xlfn.NORM.S.INV(RAND())</f>
        <v>-0.54781611054998669</v>
      </c>
      <c r="AT174" s="24">
        <f ca="1">SQRT(Inputs!$B$38)*M174+SQRT(1-Inputs!$B$38)*_xlfn.NORM.S.INV(RAND())</f>
        <v>1.8302938797090691</v>
      </c>
      <c r="AU174" s="15">
        <f ca="1">Inputs!$B$6*EXP($B$8-0.5*C$5^2+C$5*N174)</f>
        <v>4352.0340885797978</v>
      </c>
      <c r="AV174" s="15">
        <f t="shared" ca="1" si="73"/>
        <v>4488.4315886093418</v>
      </c>
      <c r="AW174" s="15">
        <f t="shared" ca="1" si="74"/>
        <v>4114.630294569557</v>
      </c>
      <c r="AX174" s="15">
        <f t="shared" ca="1" si="75"/>
        <v>4413.7589763995438</v>
      </c>
      <c r="AY174" s="15">
        <f t="shared" ca="1" si="76"/>
        <v>6372.0832109053363</v>
      </c>
      <c r="AZ174" s="15">
        <f t="shared" ca="1" si="77"/>
        <v>8563.1746688310086</v>
      </c>
      <c r="BA174" s="15">
        <f t="shared" ca="1" si="78"/>
        <v>10189.571360944154</v>
      </c>
      <c r="BB174" s="15">
        <f t="shared" ca="1" si="79"/>
        <v>12296.107673583561</v>
      </c>
      <c r="BC174" s="15">
        <f t="shared" ca="1" si="80"/>
        <v>15373.499653732775</v>
      </c>
      <c r="BD174" s="15">
        <f t="shared" ca="1" si="81"/>
        <v>17859.067220367331</v>
      </c>
      <c r="BE174" s="15">
        <f t="shared" ca="1" si="82"/>
        <v>23466.954584142812</v>
      </c>
      <c r="BF174" s="15">
        <f ca="1">Inputs!$B$13*EXP($B$9-0.5*C$6^2+C$6*Y174)</f>
        <v>10994.921068984628</v>
      </c>
      <c r="BG174" s="15">
        <f t="shared" ca="1" si="83"/>
        <v>13879.295123837039</v>
      </c>
      <c r="BH174" s="15">
        <f t="shared" ca="1" si="84"/>
        <v>11918.172832674778</v>
      </c>
      <c r="BI174" s="15">
        <f t="shared" ca="1" si="85"/>
        <v>12202.434219816338</v>
      </c>
      <c r="BJ174" s="15">
        <f t="shared" ca="1" si="86"/>
        <v>16479.689263273387</v>
      </c>
      <c r="BK174" s="15">
        <f t="shared" ca="1" si="87"/>
        <v>23195.084328203397</v>
      </c>
      <c r="BL174" s="15">
        <f t="shared" ca="1" si="88"/>
        <v>28043.618284915992</v>
      </c>
      <c r="BM174" s="15">
        <f t="shared" ca="1" si="89"/>
        <v>30963.59640119176</v>
      </c>
      <c r="BN174" s="15">
        <f t="shared" ca="1" si="90"/>
        <v>35558.531042191062</v>
      </c>
      <c r="BO174" s="15">
        <f t="shared" ca="1" si="91"/>
        <v>50698.627930326926</v>
      </c>
      <c r="BP174" s="15">
        <f t="shared" ca="1" si="92"/>
        <v>60673.427379778281</v>
      </c>
      <c r="BQ174" s="15">
        <f ca="1">Inputs!$B$20*EXP($B$10-0.5*C$7^2+C$7*AJ174)</f>
        <v>3388.283117602999</v>
      </c>
      <c r="BR174" s="15">
        <f t="shared" ca="1" si="93"/>
        <v>3891.1003709766487</v>
      </c>
      <c r="BS174" s="15">
        <f t="shared" ca="1" si="94"/>
        <v>5695.0955408510254</v>
      </c>
      <c r="BT174" s="15">
        <f t="shared" ca="1" si="95"/>
        <v>8300.5783874121098</v>
      </c>
      <c r="BU174" s="15">
        <f t="shared" ca="1" si="96"/>
        <v>11881.660365435757</v>
      </c>
      <c r="BV174" s="15">
        <f t="shared" ca="1" si="97"/>
        <v>31104.219456506882</v>
      </c>
      <c r="BW174" s="15">
        <f t="shared" ca="1" si="98"/>
        <v>36300.298576309251</v>
      </c>
      <c r="BX174" s="15">
        <f t="shared" ca="1" si="99"/>
        <v>39911.651913422204</v>
      </c>
      <c r="BY174" s="15">
        <f t="shared" ca="1" si="100"/>
        <v>50624.913444603662</v>
      </c>
      <c r="BZ174" s="15">
        <f t="shared" ca="1" si="101"/>
        <v>64228.645356406167</v>
      </c>
      <c r="CA174" s="15">
        <f t="shared" ca="1" si="102"/>
        <v>124900.22682937238</v>
      </c>
      <c r="CB174" s="15">
        <f ca="1">(AU174*DCF!C$10-DCF!C$5*MAX(AU174*DCF!C$10,0)-MAX(AU174-Inputs!$B$6,0)/Inputs!$B$10)*DCF!C$6</f>
        <v>1047.4251763686088</v>
      </c>
      <c r="CC174" s="15">
        <f ca="1">(AV174*DCF!D$10-DCF!D$5*MAX(AV174*DCF!D$10,0)-MAX(AV174-AU174,0)/Inputs!$B$10)*DCF!D$6</f>
        <v>1060.7678309916216</v>
      </c>
      <c r="CD174" s="15">
        <f ca="1">(AW174*DCF!E$10-DCF!E$5*MAX(AW174*DCF!E$10,0)-MAX(AW174-AV174,0)/Inputs!$B$10)*DCF!E$6</f>
        <v>950.00263561444922</v>
      </c>
      <c r="CE174" s="15">
        <f ca="1">(AX174*DCF!F$10-DCF!F$5*MAX(AX174*DCF!F$10,0)-MAX(AX174-AW174,0)/Inputs!$B$10)*DCF!F$6</f>
        <v>901.27528799534275</v>
      </c>
      <c r="CF174" s="15">
        <f ca="1">(AY174*DCF!G$10-DCF!G$5*MAX(AY174*DCF!G$10,0)-MAX(AY174-AX174,0)/Inputs!$B$10)*DCF!G$6</f>
        <v>936.47929887927341</v>
      </c>
      <c r="CG174" s="15">
        <f ca="1">(AZ174*DCF!H$10-DCF!H$5*MAX(AZ174*DCF!H$10,0)-MAX(AZ174-AY174,0)/Inputs!$B$10)*DCF!H$6</f>
        <v>1273.4789353010542</v>
      </c>
      <c r="CH174" s="15">
        <f ca="1">(BA174*DCF!I$10-DCF!I$5*MAX(BA174*DCF!I$10,0)-MAX(BA174-AZ174,0)/Inputs!$B$10)*DCF!I$6</f>
        <v>1594.4769296521029</v>
      </c>
      <c r="CI174" s="15">
        <f ca="1">(BB174*DCF!J$10-DCF!J$5*MAX(BB174*DCF!J$10,0)-MAX(BB174-BA174,0)/Inputs!$B$10)*DCF!J$6</f>
        <v>1790.8297424966004</v>
      </c>
      <c r="CJ174" s="15">
        <f ca="1">(BC174*DCF!K$10-DCF!K$5*MAX(BC174*DCF!K$10,0)-MAX(BC174-BB174,0)/Inputs!$B$10)*DCF!K$6</f>
        <v>2044.0985137186024</v>
      </c>
      <c r="CK174" s="15">
        <f ca="1">(BD174*DCF!L$10-DCF!L$5*MAX(BD174*DCF!L$10,0)-MAX(BD174-BC174,0)/Inputs!$B$10)*DCF!L$6</f>
        <v>2372.0628130572059</v>
      </c>
      <c r="CL174" s="15">
        <f ca="1">(BE174*DCF!M$10-DCF!M$5*MAX(BE174*DCF!M$10,0)-MAX(BE174-BD174,0)/Inputs!$B$10)*DCF!M$6</f>
        <v>2641.5687491466065</v>
      </c>
      <c r="CM174" s="15">
        <f ca="1">(BF174*DCF!C$28-DCF!C$5*MAX(BF174*DCF!C$28,0)-MAX(BF174-Inputs!$B$13,0)/Inputs!$B$17)*DCF!C$6</f>
        <v>3355.5778041544509</v>
      </c>
      <c r="CN174" s="15">
        <f ca="1">(BG174*DCF!D$28-DCF!D$5*MAX(BG174*DCF!D$28,0)-MAX(BG174-BF174,0)/Inputs!$B$17)*DCF!D$6</f>
        <v>3472.4032900373745</v>
      </c>
      <c r="CO174" s="15">
        <f ca="1">(BH174*DCF!E$28-DCF!E$5*MAX(BH174*DCF!E$28,0)-MAX(BH174-BG174,0)/Inputs!$B$17)*DCF!E$6</f>
        <v>3375.438766483976</v>
      </c>
      <c r="CP174" s="15">
        <f ca="1">(BI174*DCF!F$28-DCF!F$5*MAX(BI174*DCF!F$28,0)-MAX(BI174-BH174,0)/Inputs!$B$17)*DCF!F$6</f>
        <v>3260.8851894153549</v>
      </c>
      <c r="CQ174" s="15">
        <f ca="1">(BJ174*DCF!G$28-DCF!G$5*MAX(BJ174*DCF!G$28,0)-MAX(BJ174-BI174,0)/Inputs!$B$17)*DCF!G$6</f>
        <v>3556.3883662094404</v>
      </c>
      <c r="CR174" s="15">
        <f ca="1">(BK174*DCF!H$28-DCF!H$5*MAX(BK174*DCF!H$28,0)-MAX(BK174-BJ174,0)/Inputs!$B$17)*DCF!H$6</f>
        <v>4693.0163241659602</v>
      </c>
      <c r="CS174" s="15">
        <f ca="1">(BL174*DCF!I$28-DCF!I$5*MAX(BL174*DCF!I$28,0)-MAX(BL174-BK174,0)/Inputs!$B$17)*DCF!I$6</f>
        <v>5898.6287455153306</v>
      </c>
      <c r="CT174" s="15">
        <f ca="1">(BM174*DCF!J$28-DCF!J$5*MAX(BM174*DCF!J$28,0)-MAX(BM174-BL174,0)/Inputs!$B$17)*DCF!J$6</f>
        <v>6520.2872390642606</v>
      </c>
      <c r="CU174" s="15">
        <f ca="1">(BN174*DCF!K$28-DCF!K$5*MAX(BN174*DCF!K$28,0)-MAX(BN174-BM174,0)/Inputs!$B$17)*DCF!K$6</f>
        <v>6946.5472568842151</v>
      </c>
      <c r="CV174" s="15">
        <f ca="1">(BO174*DCF!L$28-DCF!L$5*MAX(BO174*DCF!L$28,0)-MAX(BO174-BN174,0)/Inputs!$B$17)*DCF!L$6</f>
        <v>8402.3132211051525</v>
      </c>
      <c r="CW174" s="15">
        <f ca="1">(BP174*DCF!M$28-DCF!M$5*MAX(BP174*DCF!M$28,0)-MAX(BP174-BO174,0)/Inputs!$B$17)*DCF!M$6</f>
        <v>10373.093647672671</v>
      </c>
      <c r="CX174" s="15">
        <f ca="1">(BQ174*DCF!C$46-DCF!C$5*MAX(BQ174*DCF!C$46,0)-MAX(BQ174-Inputs!$B$20,0)/Inputs!$B$24)*DCF!C$6</f>
        <v>-869.01832628383306</v>
      </c>
      <c r="CY174" s="15">
        <f ca="1">(BR174*DCF!D$46-DCF!D$5*MAX(BR174*DCF!D$46,0)-MAX(BR174-BQ174,0)/Inputs!$B$24)*DCF!D$6</f>
        <v>-878.66803994444865</v>
      </c>
      <c r="CZ174" s="15">
        <f ca="1">(BS174*DCF!E$46-DCF!E$5*MAX(BS174*DCF!E$46,0)-MAX(BS174-BR174,0)/Inputs!$B$24)*DCF!E$6</f>
        <v>-1384.54019637389</v>
      </c>
      <c r="DA174" s="15">
        <f ca="1">(BT174*DCF!F$46-DCF!F$5*MAX(BT174*DCF!F$46,0)-MAX(BT174-BS174,0)/Inputs!$B$24)*DCF!F$6</f>
        <v>-1553.2392684600127</v>
      </c>
      <c r="DB174" s="15">
        <f ca="1">(BU174*DCF!G$46-DCF!G$5*MAX(BU174*DCF!G$46,0)-MAX(BU174-BT174,0)/Inputs!$B$24)*DCF!G$6</f>
        <v>-1604.2808032652536</v>
      </c>
      <c r="DC174" s="15">
        <f ca="1">(BV174*DCF!H$46-DCF!H$5*MAX(BV174*DCF!H$46,0)-MAX(BV174-BU174,0)/Inputs!$B$24)*DCF!H$6</f>
        <v>-5973.2924589767135</v>
      </c>
      <c r="DD174" s="15">
        <f ca="1">(BW174*DCF!I$46-DCF!I$5*MAX(BW174*DCF!I$46,0)-MAX(BW174-BV174,0)/Inputs!$B$24)*DCF!I$6</f>
        <v>-653.22383754293276</v>
      </c>
      <c r="DE174" s="15">
        <f ca="1">(BX174*DCF!J$46-DCF!J$5*MAX(BX174*DCF!J$46,0)-MAX(BX174-BW174,0)/Inputs!$B$24)*DCF!J$6</f>
        <v>716.51149258577982</v>
      </c>
      <c r="DF174" s="15">
        <f ca="1">(BY174*DCF!K$46-DCF!K$5*MAX(BY174*DCF!K$46,0)-MAX(BY174-BX174,0)/Inputs!$B$24)*DCF!K$6</f>
        <v>267.40013990797138</v>
      </c>
      <c r="DG174" s="15">
        <f ca="1">(BZ174*DCF!L$46-DCF!L$5*MAX(BZ174*DCF!L$46,0)-MAX(BZ174-BY174,0)/Inputs!$B$24)*DCF!L$6</f>
        <v>1361.259766362675</v>
      </c>
      <c r="DH174" s="15">
        <f ca="1">(CA174*DCF!M$46-DCF!M$5*MAX(CA174*DCF!M$46,0)-MAX(CA174-BZ174,0)/Inputs!$B$24)*DCF!M$6</f>
        <v>-2892.0827011551764</v>
      </c>
      <c r="DI174" s="15">
        <f ca="1">SUM(CB174:CL174)+BE174*DCF!M$10*(1+Inputs!$B$30)*(1-Inputs!$B$33)*(1-Inputs!$B$30/Inputs!$B$31)/(Inputs!$B$29-Inputs!$B$30)*DCF!M$6</f>
        <v>81921.310839239624</v>
      </c>
      <c r="DJ174" s="15">
        <f ca="1">SUM(CM174:CW174)+BP174*DCF!M$28*(1+Inputs!$B$30)*(1-Inputs!$B$33)*(1-Inputs!$B$30/Inputs!$B$31)/(Inputs!$B$29-Inputs!$B$30)*DCF!M$6</f>
        <v>284994.51414529444</v>
      </c>
      <c r="DK174" s="15">
        <f ca="1">SUM(CX174:DH174)+CA174*DCF!M$46*(1+Inputs!$B$30)*(1-Inputs!$B$33)*(1-Inputs!$B$30/Inputs!$B$31)/(Inputs!$B$29-Inputs!$B$30)*DCF!M$6</f>
        <v>179647.37182277523</v>
      </c>
      <c r="DM174" s="15">
        <f ca="1">DI174+DJ174+DK174+Inputs!$B$34+Inputs!$B$36-Inputs!$B$35</f>
        <v>623414.19680730929</v>
      </c>
    </row>
    <row r="175" spans="1:117" x14ac:dyDescent="0.75">
      <c r="A175" s="11">
        <v>162</v>
      </c>
      <c r="C175" s="24">
        <f t="shared" ca="1" si="106"/>
        <v>0.97332384630640778</v>
      </c>
      <c r="D175" s="24">
        <f t="shared" ca="1" si="106"/>
        <v>-0.48130727384406097</v>
      </c>
      <c r="E175" s="24">
        <f t="shared" ca="1" si="106"/>
        <v>0.20346991094865954</v>
      </c>
      <c r="F175" s="24">
        <f t="shared" ca="1" si="106"/>
        <v>0.47337715214770437</v>
      </c>
      <c r="G175" s="24">
        <f t="shared" ca="1" si="106"/>
        <v>1.2443438278930268</v>
      </c>
      <c r="H175" s="24">
        <f t="shared" ca="1" si="106"/>
        <v>-0.26992153528301804</v>
      </c>
      <c r="I175" s="24">
        <f t="shared" ca="1" si="106"/>
        <v>-0.4172637149583926</v>
      </c>
      <c r="J175" s="24">
        <f t="shared" ca="1" si="106"/>
        <v>-0.61290965799918229</v>
      </c>
      <c r="K175" s="24">
        <f t="shared" ca="1" si="106"/>
        <v>-1.3714840929436811</v>
      </c>
      <c r="L175" s="24">
        <f t="shared" ca="1" si="106"/>
        <v>1.5064067579541143</v>
      </c>
      <c r="M175" s="24">
        <f t="shared" ca="1" si="106"/>
        <v>-0.11350075595989031</v>
      </c>
      <c r="N175" s="24">
        <f ca="1">SQRT(Inputs!$B$38)*C175+SQRT(1-Inputs!$B$38)*_xlfn.NORM.S.INV(RAND())</f>
        <v>1.8990817972204219</v>
      </c>
      <c r="O175" s="24">
        <f ca="1">SQRT(Inputs!$B$38)*D175+SQRT(1-Inputs!$B$38)*_xlfn.NORM.S.INV(RAND())</f>
        <v>0.71322979738681047</v>
      </c>
      <c r="P175" s="24">
        <f ca="1">SQRT(Inputs!$B$38)*E175+SQRT(1-Inputs!$B$38)*_xlfn.NORM.S.INV(RAND())</f>
        <v>-1.7057379581871706</v>
      </c>
      <c r="Q175" s="24">
        <f ca="1">SQRT(Inputs!$B$38)*F175+SQRT(1-Inputs!$B$38)*_xlfn.NORM.S.INV(RAND())</f>
        <v>0.16367464567994935</v>
      </c>
      <c r="R175" s="24">
        <f ca="1">SQRT(Inputs!$B$38)*G175+SQRT(1-Inputs!$B$38)*_xlfn.NORM.S.INV(RAND())</f>
        <v>0.14384139517723926</v>
      </c>
      <c r="S175" s="24">
        <f ca="1">SQRT(Inputs!$B$38)*H175+SQRT(1-Inputs!$B$38)*_xlfn.NORM.S.INV(RAND())</f>
        <v>1.5040864575759147</v>
      </c>
      <c r="T175" s="24">
        <f ca="1">SQRT(Inputs!$B$38)*I175+SQRT(1-Inputs!$B$38)*_xlfn.NORM.S.INV(RAND())</f>
        <v>-0.5600738793465796</v>
      </c>
      <c r="U175" s="24">
        <f ca="1">SQRT(Inputs!$B$38)*J175+SQRT(1-Inputs!$B$38)*_xlfn.NORM.S.INV(RAND())</f>
        <v>-0.43828418023908083</v>
      </c>
      <c r="V175" s="24">
        <f ca="1">SQRT(Inputs!$B$38)*K175+SQRT(1-Inputs!$B$38)*_xlfn.NORM.S.INV(RAND())</f>
        <v>-2.4362195016506218</v>
      </c>
      <c r="W175" s="24">
        <f ca="1">SQRT(Inputs!$B$38)*L175+SQRT(1-Inputs!$B$38)*_xlfn.NORM.S.INV(RAND())</f>
        <v>1.9585653551420983</v>
      </c>
      <c r="X175" s="24">
        <f ca="1">SQRT(Inputs!$B$38)*M175+SQRT(1-Inputs!$B$38)*_xlfn.NORM.S.INV(RAND())</f>
        <v>-0.10991718349811201</v>
      </c>
      <c r="Y175" s="24">
        <f ca="1">SQRT(Inputs!$B$38)*C175+SQRT(1-Inputs!$B$38)*_xlfn.NORM.S.INV(RAND())</f>
        <v>0.34849432313420092</v>
      </c>
      <c r="Z175" s="24">
        <f ca="1">SQRT(Inputs!$B$38)*D175+SQRT(1-Inputs!$B$38)*_xlfn.NORM.S.INV(RAND())</f>
        <v>0.25071619222876279</v>
      </c>
      <c r="AA175" s="24">
        <f ca="1">SQRT(Inputs!$B$38)*E175+SQRT(1-Inputs!$B$38)*_xlfn.NORM.S.INV(RAND())</f>
        <v>-0.4534111808875454</v>
      </c>
      <c r="AB175" s="24">
        <f ca="1">SQRT(Inputs!$B$38)*F175+SQRT(1-Inputs!$B$38)*_xlfn.NORM.S.INV(RAND())</f>
        <v>0.15325659312057954</v>
      </c>
      <c r="AC175" s="24">
        <f ca="1">SQRT(Inputs!$B$38)*G175+SQRT(1-Inputs!$B$38)*_xlfn.NORM.S.INV(RAND())</f>
        <v>8.3519239887196894E-2</v>
      </c>
      <c r="AD175" s="24">
        <f ca="1">SQRT(Inputs!$B$38)*H175+SQRT(1-Inputs!$B$38)*_xlfn.NORM.S.INV(RAND())</f>
        <v>0.66452491664632685</v>
      </c>
      <c r="AE175" s="24">
        <f ca="1">SQRT(Inputs!$B$38)*I175+SQRT(1-Inputs!$B$38)*_xlfn.NORM.S.INV(RAND())</f>
        <v>-1.6363983066226355</v>
      </c>
      <c r="AF175" s="24">
        <f ca="1">SQRT(Inputs!$B$38)*J175+SQRT(1-Inputs!$B$38)*_xlfn.NORM.S.INV(RAND())</f>
        <v>-0.36678427552543902</v>
      </c>
      <c r="AG175" s="24">
        <f ca="1">SQRT(Inputs!$B$38)*K175+SQRT(1-Inputs!$B$38)*_xlfn.NORM.S.INV(RAND())</f>
        <v>-1.0158066558634222</v>
      </c>
      <c r="AH175" s="24">
        <f ca="1">SQRT(Inputs!$B$38)*L175+SQRT(1-Inputs!$B$38)*_xlfn.NORM.S.INV(RAND())</f>
        <v>1.2547536367417793</v>
      </c>
      <c r="AI175" s="24">
        <f ca="1">SQRT(Inputs!$B$38)*M175+SQRT(1-Inputs!$B$38)*_xlfn.NORM.S.INV(RAND())</f>
        <v>0.677734790134217</v>
      </c>
      <c r="AJ175" s="24">
        <f ca="1">SQRT(Inputs!$B$38)*C175+SQRT(1-Inputs!$B$38)*_xlfn.NORM.S.INV(RAND())</f>
        <v>2.1872599148338319</v>
      </c>
      <c r="AK175" s="24">
        <f ca="1">SQRT(Inputs!$B$38)*D175+SQRT(1-Inputs!$B$38)*_xlfn.NORM.S.INV(RAND())</f>
        <v>0.18887029129113803</v>
      </c>
      <c r="AL175" s="24">
        <f ca="1">SQRT(Inputs!$B$38)*E175+SQRT(1-Inputs!$B$38)*_xlfn.NORM.S.INV(RAND())</f>
        <v>0.43616299434913425</v>
      </c>
      <c r="AM175" s="24">
        <f ca="1">SQRT(Inputs!$B$38)*F175+SQRT(1-Inputs!$B$38)*_xlfn.NORM.S.INV(RAND())</f>
        <v>0.82188740322682929</v>
      </c>
      <c r="AN175" s="24">
        <f ca="1">SQRT(Inputs!$B$38)*G175+SQRT(1-Inputs!$B$38)*_xlfn.NORM.S.INV(RAND())</f>
        <v>0.4901010456710192</v>
      </c>
      <c r="AO175" s="24">
        <f ca="1">SQRT(Inputs!$B$38)*H175+SQRT(1-Inputs!$B$38)*_xlfn.NORM.S.INV(RAND())</f>
        <v>-0.35663310165798912</v>
      </c>
      <c r="AP175" s="24">
        <f ca="1">SQRT(Inputs!$B$38)*I175+SQRT(1-Inputs!$B$38)*_xlfn.NORM.S.INV(RAND())</f>
        <v>0.26224848393506561</v>
      </c>
      <c r="AQ175" s="24">
        <f ca="1">SQRT(Inputs!$B$38)*J175+SQRT(1-Inputs!$B$38)*_xlfn.NORM.S.INV(RAND())</f>
        <v>-0.39974566763052821</v>
      </c>
      <c r="AR175" s="24">
        <f ca="1">SQRT(Inputs!$B$38)*K175+SQRT(1-Inputs!$B$38)*_xlfn.NORM.S.INV(RAND())</f>
        <v>-1.4547798898901438</v>
      </c>
      <c r="AS175" s="24">
        <f ca="1">SQRT(Inputs!$B$38)*L175+SQRT(1-Inputs!$B$38)*_xlfn.NORM.S.INV(RAND())</f>
        <v>1.0377963791128075</v>
      </c>
      <c r="AT175" s="24">
        <f ca="1">SQRT(Inputs!$B$38)*M175+SQRT(1-Inputs!$B$38)*_xlfn.NORM.S.INV(RAND())</f>
        <v>0.8692889035984106</v>
      </c>
      <c r="AU175" s="15">
        <f ca="1">Inputs!$B$6*EXP($B$8-0.5*C$5^2+C$5*N175)</f>
        <v>6748.1429464180819</v>
      </c>
      <c r="AV175" s="15">
        <f t="shared" ca="1" si="73"/>
        <v>9122.2623381049088</v>
      </c>
      <c r="AW175" s="15">
        <f t="shared" ca="1" si="74"/>
        <v>8836.9477423820463</v>
      </c>
      <c r="AX175" s="15">
        <f t="shared" ca="1" si="75"/>
        <v>11011.914900168746</v>
      </c>
      <c r="AY175" s="15">
        <f t="shared" ca="1" si="76"/>
        <v>13685.668292931632</v>
      </c>
      <c r="AZ175" s="15">
        <f t="shared" ca="1" si="77"/>
        <v>19753.036947263307</v>
      </c>
      <c r="BA175" s="15">
        <f t="shared" ca="1" si="78"/>
        <v>22796.461986244722</v>
      </c>
      <c r="BB175" s="15">
        <f t="shared" ca="1" si="79"/>
        <v>26710.771536161948</v>
      </c>
      <c r="BC175" s="15">
        <f t="shared" ca="1" si="80"/>
        <v>25858.309295743409</v>
      </c>
      <c r="BD175" s="15">
        <f t="shared" ca="1" si="81"/>
        <v>38047.727055801224</v>
      </c>
      <c r="BE175" s="15">
        <f t="shared" ca="1" si="82"/>
        <v>46158.186312862941</v>
      </c>
      <c r="BF175" s="15">
        <f ca="1">Inputs!$B$13*EXP($B$9-0.5*C$6^2+C$6*Y175)</f>
        <v>14820.363494351313</v>
      </c>
      <c r="BG175" s="15">
        <f t="shared" ca="1" si="83"/>
        <v>18897.972467235453</v>
      </c>
      <c r="BH175" s="15">
        <f t="shared" ca="1" si="84"/>
        <v>21417.136557184771</v>
      </c>
      <c r="BI175" s="15">
        <f t="shared" ca="1" si="85"/>
        <v>26843.605038213318</v>
      </c>
      <c r="BJ175" s="15">
        <f t="shared" ca="1" si="86"/>
        <v>33307.088716382794</v>
      </c>
      <c r="BK175" s="15">
        <f t="shared" ca="1" si="87"/>
        <v>44748.863122153489</v>
      </c>
      <c r="BL175" s="15">
        <f t="shared" ca="1" si="88"/>
        <v>44464.81409187294</v>
      </c>
      <c r="BM175" s="15">
        <f t="shared" ca="1" si="89"/>
        <v>52222.314467203927</v>
      </c>
      <c r="BN175" s="15">
        <f t="shared" ca="1" si="90"/>
        <v>56865.689747980978</v>
      </c>
      <c r="BO175" s="15">
        <f t="shared" ca="1" si="91"/>
        <v>80954.057240045557</v>
      </c>
      <c r="BP175" s="15">
        <f t="shared" ca="1" si="92"/>
        <v>107591.46616107115</v>
      </c>
      <c r="BQ175" s="15">
        <f ca="1">Inputs!$B$20*EXP($B$10-0.5*C$7^2+C$7*AJ175)</f>
        <v>9318.0803199916554</v>
      </c>
      <c r="BR175" s="15">
        <f t="shared" ca="1" si="93"/>
        <v>13425.012628233268</v>
      </c>
      <c r="BS175" s="15">
        <f t="shared" ca="1" si="94"/>
        <v>20837.498096781972</v>
      </c>
      <c r="BT175" s="15">
        <f t="shared" ca="1" si="95"/>
        <v>35643.352689336185</v>
      </c>
      <c r="BU175" s="15">
        <f t="shared" ca="1" si="96"/>
        <v>55616.932398690675</v>
      </c>
      <c r="BV175" s="15">
        <f t="shared" ca="1" si="97"/>
        <v>71405.08634191216</v>
      </c>
      <c r="BW175" s="15">
        <f t="shared" ca="1" si="98"/>
        <v>105328.72210175519</v>
      </c>
      <c r="BX175" s="15">
        <f t="shared" ca="1" si="99"/>
        <v>135973.85081001237</v>
      </c>
      <c r="BY175" s="15">
        <f t="shared" ca="1" si="100"/>
        <v>144233.67269988538</v>
      </c>
      <c r="BZ175" s="15">
        <f t="shared" ca="1" si="101"/>
        <v>244919.45431722674</v>
      </c>
      <c r="CA175" s="15">
        <f t="shared" ca="1" si="102"/>
        <v>401506.60667403671</v>
      </c>
      <c r="CB175" s="15">
        <f ca="1">(AU175*DCF!C$10-DCF!C$5*MAX(AU175*DCF!C$10,0)-MAX(AU175-Inputs!$B$6,0)/Inputs!$B$10)*DCF!C$6</f>
        <v>1030.340493127808</v>
      </c>
      <c r="CC175" s="15">
        <f ca="1">(AV175*DCF!D$10-DCF!D$5*MAX(AV175*DCF!D$10,0)-MAX(AV175-AU175,0)/Inputs!$B$10)*DCF!D$6</f>
        <v>1644.62276507002</v>
      </c>
      <c r="CD175" s="15">
        <f ca="1">(AW175*DCF!E$10-DCF!E$5*MAX(AW175*DCF!E$10,0)-MAX(AW175-AV175,0)/Inputs!$B$10)*DCF!E$6</f>
        <v>2040.3105613473683</v>
      </c>
      <c r="CE175" s="15">
        <f ca="1">(AX175*DCF!F$10-DCF!F$5*MAX(AX175*DCF!F$10,0)-MAX(AX175-AW175,0)/Inputs!$B$10)*DCF!F$6</f>
        <v>1951.3267314273583</v>
      </c>
      <c r="CF175" s="15">
        <f ca="1">(AY175*DCF!G$10-DCF!G$5*MAX(AY175*DCF!G$10,0)-MAX(AY175-AX175,0)/Inputs!$B$10)*DCF!G$6</f>
        <v>2305.8514132257374</v>
      </c>
      <c r="CG175" s="15">
        <f ca="1">(AZ175*DCF!H$10-DCF!H$5*MAX(AZ175*DCF!H$10,0)-MAX(AZ175-AY175,0)/Inputs!$B$10)*DCF!H$6</f>
        <v>2757.6962152655365</v>
      </c>
      <c r="CH175" s="15">
        <f ca="1">(BA175*DCF!I$10-DCF!I$5*MAX(BA175*DCF!I$10,0)-MAX(BA175-AZ175,0)/Inputs!$B$10)*DCF!I$6</f>
        <v>3664.8536490497263</v>
      </c>
      <c r="CI175" s="15">
        <f ca="1">(BB175*DCF!J$10-DCF!J$5*MAX(BB175*DCF!J$10,0)-MAX(BB175-BA175,0)/Inputs!$B$10)*DCF!J$6</f>
        <v>3990.4812636129855</v>
      </c>
      <c r="CJ175" s="15">
        <f ca="1">(BC175*DCF!K$10-DCF!K$5*MAX(BC175*DCF!K$10,0)-MAX(BC175-BB175,0)/Inputs!$B$10)*DCF!K$6</f>
        <v>4162.7725097805005</v>
      </c>
      <c r="CK175" s="15">
        <f ca="1">(BD175*DCF!L$10-DCF!L$5*MAX(BD175*DCF!L$10,0)-MAX(BD175-BC175,0)/Inputs!$B$10)*DCF!L$6</f>
        <v>4162.0316740922535</v>
      </c>
      <c r="CL175" s="15">
        <f ca="1">(BE175*DCF!M$10-DCF!M$5*MAX(BE175*DCF!M$10,0)-MAX(BE175-BD175,0)/Inputs!$B$10)*DCF!M$6</f>
        <v>5544.6360831148841</v>
      </c>
      <c r="CM175" s="15">
        <f ca="1">(BF175*DCF!C$28-DCF!C$5*MAX(BF175*DCF!C$28,0)-MAX(BF175-Inputs!$B$13,0)/Inputs!$B$17)*DCF!C$6</f>
        <v>3730.153150096894</v>
      </c>
      <c r="CN175" s="15">
        <f ca="1">(BG175*DCF!D$28-DCF!D$5*MAX(BG175*DCF!D$28,0)-MAX(BG175-BF175,0)/Inputs!$B$17)*DCF!D$6</f>
        <v>4695.9478001032776</v>
      </c>
      <c r="CO175" s="15">
        <f ca="1">(BH175*DCF!E$28-DCF!E$5*MAX(BH175*DCF!E$28,0)-MAX(BH175-BG175,0)/Inputs!$B$17)*DCF!E$6</f>
        <v>5569.2218696417513</v>
      </c>
      <c r="CP175" s="15">
        <f ca="1">(BI175*DCF!F$28-DCF!F$5*MAX(BI175*DCF!F$28,0)-MAX(BI175-BH175,0)/Inputs!$B$17)*DCF!F$6</f>
        <v>6299.3573253176573</v>
      </c>
      <c r="CQ175" s="15">
        <f ca="1">(BJ175*DCF!G$28-DCF!G$5*MAX(BJ175*DCF!G$28,0)-MAX(BJ175-BI175,0)/Inputs!$B$17)*DCF!G$6</f>
        <v>7554.6827643736297</v>
      </c>
      <c r="CR175" s="15">
        <f ca="1">(BK175*DCF!H$28-DCF!H$5*MAX(BK175*DCF!H$28,0)-MAX(BK175-BJ175,0)/Inputs!$B$17)*DCF!H$6</f>
        <v>9289.1569063128591</v>
      </c>
      <c r="CS175" s="15">
        <f ca="1">(BL175*DCF!I$28-DCF!I$5*MAX(BL175*DCF!I$28,0)-MAX(BL175-BK175,0)/Inputs!$B$17)*DCF!I$6</f>
        <v>10456.036077700197</v>
      </c>
      <c r="CT175" s="15">
        <f ca="1">(BM175*DCF!J$28-DCF!J$5*MAX(BM175*DCF!J$28,0)-MAX(BM175-BL175,0)/Inputs!$B$17)*DCF!J$6</f>
        <v>10621.330255895169</v>
      </c>
      <c r="CU175" s="15">
        <f ca="1">(BN175*DCF!K$28-DCF!K$5*MAX(BN175*DCF!K$28,0)-MAX(BN175-BM175,0)/Inputs!$B$17)*DCF!K$6</f>
        <v>11440.328585211108</v>
      </c>
      <c r="CV175" s="15">
        <f ca="1">(BO175*DCF!L$28-DCF!L$5*MAX(BO175*DCF!L$28,0)-MAX(BO175-BN175,0)/Inputs!$B$17)*DCF!L$6</f>
        <v>13426.394686083482</v>
      </c>
      <c r="CW175" s="15">
        <f ca="1">(BP175*DCF!M$28-DCF!M$5*MAX(BP175*DCF!M$28,0)-MAX(BP175-BO175,0)/Inputs!$B$17)*DCF!M$6</f>
        <v>17459.038899851872</v>
      </c>
      <c r="CX175" s="15">
        <f ca="1">(BQ175*DCF!C$46-DCF!C$5*MAX(BQ175*DCF!C$46,0)-MAX(BQ175-Inputs!$B$20,0)/Inputs!$B$24)*DCF!C$6</f>
        <v>-4977.4228544976822</v>
      </c>
      <c r="CY175" s="15">
        <f ca="1">(BR175*DCF!D$46-DCF!D$5*MAX(BR175*DCF!D$46,0)-MAX(BR175-BQ175,0)/Inputs!$B$24)*DCF!D$6</f>
        <v>-4043.730505591227</v>
      </c>
      <c r="CZ175" s="15">
        <f ca="1">(BS175*DCF!E$46-DCF!E$5*MAX(BS175*DCF!E$46,0)-MAX(BS175-BR175,0)/Inputs!$B$24)*DCF!E$6</f>
        <v>-5385.8681399552388</v>
      </c>
      <c r="DA175" s="15">
        <f ca="1">(BT175*DCF!F$46-DCF!F$5*MAX(BT175*DCF!F$46,0)-MAX(BT175-BS175,0)/Inputs!$B$24)*DCF!F$6</f>
        <v>-7987.0540032206027</v>
      </c>
      <c r="DB175" s="15">
        <f ca="1">(BU175*DCF!G$46-DCF!G$5*MAX(BU175*DCF!G$46,0)-MAX(BU175-BT175,0)/Inputs!$B$24)*DCF!G$6</f>
        <v>-8589.5613047280858</v>
      </c>
      <c r="DC175" s="15">
        <f ca="1">(BV175*DCF!H$46-DCF!H$5*MAX(BV175*DCF!H$46,0)-MAX(BV175-BU175,0)/Inputs!$B$24)*DCF!H$6</f>
        <v>-4906.0721022319067</v>
      </c>
      <c r="DD175" s="15">
        <f ca="1">(BW175*DCF!I$46-DCF!I$5*MAX(BW175*DCF!I$46,0)-MAX(BW175-BV175,0)/Inputs!$B$24)*DCF!I$6</f>
        <v>-7305.5558129221617</v>
      </c>
      <c r="DE175" s="15">
        <f ca="1">(BX175*DCF!J$46-DCF!J$5*MAX(BX175*DCF!J$46,0)-MAX(BX175-BW175,0)/Inputs!$B$24)*DCF!J$6</f>
        <v>-2422.8605445901212</v>
      </c>
      <c r="DF175" s="15">
        <f ca="1">(BY175*DCF!K$46-DCF!K$5*MAX(BY175*DCF!K$46,0)-MAX(BY175-BX175,0)/Inputs!$B$24)*DCF!K$6</f>
        <v>6215.6718675806924</v>
      </c>
      <c r="DG175" s="15">
        <f ca="1">(BZ175*DCF!L$46-DCF!L$5*MAX(BZ175*DCF!L$46,0)-MAX(BZ175-BY175,0)/Inputs!$B$24)*DCF!L$6</f>
        <v>-5855.377247268505</v>
      </c>
      <c r="DH175" s="15">
        <f ca="1">(CA175*DCF!M$46-DCF!M$5*MAX(CA175*DCF!M$46,0)-MAX(CA175-BZ175,0)/Inputs!$B$24)*DCF!M$6</f>
        <v>-1258.972982215894</v>
      </c>
      <c r="DI175" s="15">
        <f ca="1">SUM(CB175:CL175)+BE175*DCF!M$10*(1+Inputs!$B$30)*(1-Inputs!$B$33)*(1-Inputs!$B$30/Inputs!$B$31)/(Inputs!$B$29-Inputs!$B$30)*DCF!M$6</f>
        <v>161713.76624663631</v>
      </c>
      <c r="DJ175" s="15">
        <f ca="1">SUM(CM175:CW175)+BP175*DCF!M$28*(1+Inputs!$B$30)*(1-Inputs!$B$33)*(1-Inputs!$B$30/Inputs!$B$31)/(Inputs!$B$29-Inputs!$B$30)*DCF!M$6</f>
        <v>499779.61242206919</v>
      </c>
      <c r="DK175" s="15">
        <f ca="1">SUM(CX175:DH175)+CA175*DCF!M$46*(1+Inputs!$B$30)*(1-Inputs!$B$33)*(1-Inputs!$B$30/Inputs!$B$31)/(Inputs!$B$29-Inputs!$B$30)*DCF!M$6</f>
        <v>574259.97178650671</v>
      </c>
      <c r="DM175" s="15">
        <f ca="1">DI175+DJ175+DK175+Inputs!$B$34+Inputs!$B$36-Inputs!$B$35</f>
        <v>1312604.3504552122</v>
      </c>
    </row>
    <row r="176" spans="1:117" x14ac:dyDescent="0.75">
      <c r="A176" s="11">
        <v>163</v>
      </c>
      <c r="C176" s="24">
        <f t="shared" ca="1" si="106"/>
        <v>-0.3967530894491868</v>
      </c>
      <c r="D176" s="24">
        <f t="shared" ca="1" si="106"/>
        <v>-1.5008988111999662</v>
      </c>
      <c r="E176" s="24">
        <f t="shared" ca="1" si="106"/>
        <v>1.2580292464742682</v>
      </c>
      <c r="F176" s="24">
        <f t="shared" ca="1" si="106"/>
        <v>0.28255292075090727</v>
      </c>
      <c r="G176" s="24">
        <f t="shared" ca="1" si="106"/>
        <v>1.6742475584209549</v>
      </c>
      <c r="H176" s="24">
        <f t="shared" ca="1" si="106"/>
        <v>-0.79256028945847201</v>
      </c>
      <c r="I176" s="24">
        <f t="shared" ca="1" si="106"/>
        <v>-0.16855484835809348</v>
      </c>
      <c r="J176" s="24">
        <f t="shared" ca="1" si="106"/>
        <v>-1.046035275420691</v>
      </c>
      <c r="K176" s="24">
        <f t="shared" ca="1" si="106"/>
        <v>1.0676464363388118</v>
      </c>
      <c r="L176" s="24">
        <f t="shared" ca="1" si="106"/>
        <v>-0.38386814632150035</v>
      </c>
      <c r="M176" s="24">
        <f t="shared" ca="1" si="106"/>
        <v>-0.85894961533669534</v>
      </c>
      <c r="N176" s="24">
        <f ca="1">SQRT(Inputs!$B$38)*C176+SQRT(1-Inputs!$B$38)*_xlfn.NORM.S.INV(RAND())</f>
        <v>-1.7085284032132009</v>
      </c>
      <c r="O176" s="24">
        <f ca="1">SQRT(Inputs!$B$38)*D176+SQRT(1-Inputs!$B$38)*_xlfn.NORM.S.INV(RAND())</f>
        <v>-0.33479902519878374</v>
      </c>
      <c r="P176" s="24">
        <f ca="1">SQRT(Inputs!$B$38)*E176+SQRT(1-Inputs!$B$38)*_xlfn.NORM.S.INV(RAND())</f>
        <v>1.036331441838739</v>
      </c>
      <c r="Q176" s="24">
        <f ca="1">SQRT(Inputs!$B$38)*F176+SQRT(1-Inputs!$B$38)*_xlfn.NORM.S.INV(RAND())</f>
        <v>-0.30096390946408635</v>
      </c>
      <c r="R176" s="24">
        <f ca="1">SQRT(Inputs!$B$38)*G176+SQRT(1-Inputs!$B$38)*_xlfn.NORM.S.INV(RAND())</f>
        <v>0.8401281049581909</v>
      </c>
      <c r="S176" s="24">
        <f ca="1">SQRT(Inputs!$B$38)*H176+SQRT(1-Inputs!$B$38)*_xlfn.NORM.S.INV(RAND())</f>
        <v>-0.29217138029355294</v>
      </c>
      <c r="T176" s="24">
        <f ca="1">SQRT(Inputs!$B$38)*I176+SQRT(1-Inputs!$B$38)*_xlfn.NORM.S.INV(RAND())</f>
        <v>0.20594360148788948</v>
      </c>
      <c r="U176" s="24">
        <f ca="1">SQRT(Inputs!$B$38)*J176+SQRT(1-Inputs!$B$38)*_xlfn.NORM.S.INV(RAND())</f>
        <v>-0.42909017173950936</v>
      </c>
      <c r="V176" s="24">
        <f ca="1">SQRT(Inputs!$B$38)*K176+SQRT(1-Inputs!$B$38)*_xlfn.NORM.S.INV(RAND())</f>
        <v>1.3976828453919499</v>
      </c>
      <c r="W176" s="24">
        <f ca="1">SQRT(Inputs!$B$38)*L176+SQRT(1-Inputs!$B$38)*_xlfn.NORM.S.INV(RAND())</f>
        <v>0.22565264801985147</v>
      </c>
      <c r="X176" s="24">
        <f ca="1">SQRT(Inputs!$B$38)*M176+SQRT(1-Inputs!$B$38)*_xlfn.NORM.S.INV(RAND())</f>
        <v>-1.3266631134701707</v>
      </c>
      <c r="Y176" s="24">
        <f ca="1">SQRT(Inputs!$B$38)*C176+SQRT(1-Inputs!$B$38)*_xlfn.NORM.S.INV(RAND())</f>
        <v>-0.32654477805561438</v>
      </c>
      <c r="Z176" s="24">
        <f ca="1">SQRT(Inputs!$B$38)*D176+SQRT(1-Inputs!$B$38)*_xlfn.NORM.S.INV(RAND())</f>
        <v>-0.3254184227081407</v>
      </c>
      <c r="AA176" s="24">
        <f ca="1">SQRT(Inputs!$B$38)*E176+SQRT(1-Inputs!$B$38)*_xlfn.NORM.S.INV(RAND())</f>
        <v>1.2626362396001007</v>
      </c>
      <c r="AB176" s="24">
        <f ca="1">SQRT(Inputs!$B$38)*F176+SQRT(1-Inputs!$B$38)*_xlfn.NORM.S.INV(RAND())</f>
        <v>1.5110356844439093E-2</v>
      </c>
      <c r="AC176" s="24">
        <f ca="1">SQRT(Inputs!$B$38)*G176+SQRT(1-Inputs!$B$38)*_xlfn.NORM.S.INV(RAND())</f>
        <v>0.92995645928135406</v>
      </c>
      <c r="AD176" s="24">
        <f ca="1">SQRT(Inputs!$B$38)*H176+SQRT(1-Inputs!$B$38)*_xlfn.NORM.S.INV(RAND())</f>
        <v>0.42850631335851258</v>
      </c>
      <c r="AE176" s="24">
        <f ca="1">SQRT(Inputs!$B$38)*I176+SQRT(1-Inputs!$B$38)*_xlfn.NORM.S.INV(RAND())</f>
        <v>-1.3096014773749234</v>
      </c>
      <c r="AF176" s="24">
        <f ca="1">SQRT(Inputs!$B$38)*J176+SQRT(1-Inputs!$B$38)*_xlfn.NORM.S.INV(RAND())</f>
        <v>-1.7885726656229681</v>
      </c>
      <c r="AG176" s="24">
        <f ca="1">SQRT(Inputs!$B$38)*K176+SQRT(1-Inputs!$B$38)*_xlfn.NORM.S.INV(RAND())</f>
        <v>0.80933917284107559</v>
      </c>
      <c r="AH176" s="24">
        <f ca="1">SQRT(Inputs!$B$38)*L176+SQRT(1-Inputs!$B$38)*_xlfn.NORM.S.INV(RAND())</f>
        <v>-0.85643903946679201</v>
      </c>
      <c r="AI176" s="24">
        <f ca="1">SQRT(Inputs!$B$38)*M176+SQRT(1-Inputs!$B$38)*_xlfn.NORM.S.INV(RAND())</f>
        <v>-0.72288959584269175</v>
      </c>
      <c r="AJ176" s="24">
        <f ca="1">SQRT(Inputs!$B$38)*C176+SQRT(1-Inputs!$B$38)*_xlfn.NORM.S.INV(RAND())</f>
        <v>0.14947922375890643</v>
      </c>
      <c r="AK176" s="24">
        <f ca="1">SQRT(Inputs!$B$38)*D176+SQRT(1-Inputs!$B$38)*_xlfn.NORM.S.INV(RAND())</f>
        <v>-1.8100764813135435</v>
      </c>
      <c r="AL176" s="24">
        <f ca="1">SQRT(Inputs!$B$38)*E176+SQRT(1-Inputs!$B$38)*_xlfn.NORM.S.INV(RAND())</f>
        <v>0.47029327245909031</v>
      </c>
      <c r="AM176" s="24">
        <f ca="1">SQRT(Inputs!$B$38)*F176+SQRT(1-Inputs!$B$38)*_xlfn.NORM.S.INV(RAND())</f>
        <v>-0.84193219325674429</v>
      </c>
      <c r="AN176" s="24">
        <f ca="1">SQRT(Inputs!$B$38)*G176+SQRT(1-Inputs!$B$38)*_xlfn.NORM.S.INV(RAND())</f>
        <v>2.704923816225921</v>
      </c>
      <c r="AO176" s="24">
        <f ca="1">SQRT(Inputs!$B$38)*H176+SQRT(1-Inputs!$B$38)*_xlfn.NORM.S.INV(RAND())</f>
        <v>1.1785127439830925</v>
      </c>
      <c r="AP176" s="24">
        <f ca="1">SQRT(Inputs!$B$38)*I176+SQRT(1-Inputs!$B$38)*_xlfn.NORM.S.INV(RAND())</f>
        <v>-1.682318359701749</v>
      </c>
      <c r="AQ176" s="24">
        <f ca="1">SQRT(Inputs!$B$38)*J176+SQRT(1-Inputs!$B$38)*_xlfn.NORM.S.INV(RAND())</f>
        <v>-0.12626782842267686</v>
      </c>
      <c r="AR176" s="24">
        <f ca="1">SQRT(Inputs!$B$38)*K176+SQRT(1-Inputs!$B$38)*_xlfn.NORM.S.INV(RAND())</f>
        <v>2.0561607237873147E-2</v>
      </c>
      <c r="AS176" s="24">
        <f ca="1">SQRT(Inputs!$B$38)*L176+SQRT(1-Inputs!$B$38)*_xlfn.NORM.S.INV(RAND())</f>
        <v>8.5880459052620761E-2</v>
      </c>
      <c r="AT176" s="24">
        <f ca="1">SQRT(Inputs!$B$38)*M176+SQRT(1-Inputs!$B$38)*_xlfn.NORM.S.INV(RAND())</f>
        <v>1.3781313096956507</v>
      </c>
      <c r="AU176" s="15">
        <f ca="1">Inputs!$B$6*EXP($B$8-0.5*C$5^2+C$5*N176)</f>
        <v>3763.2855424407308</v>
      </c>
      <c r="AV176" s="15">
        <f t="shared" ca="1" si="73"/>
        <v>4360.7719759379052</v>
      </c>
      <c r="AW176" s="15">
        <f t="shared" ca="1" si="74"/>
        <v>6114.8871482720579</v>
      </c>
      <c r="AX176" s="15">
        <f t="shared" ca="1" si="75"/>
        <v>7190.1640932833225</v>
      </c>
      <c r="AY176" s="15">
        <f t="shared" ca="1" si="76"/>
        <v>9692.992513968491</v>
      </c>
      <c r="AZ176" s="15">
        <f t="shared" ca="1" si="77"/>
        <v>11479.449118125187</v>
      </c>
      <c r="BA176" s="15">
        <f t="shared" ca="1" si="78"/>
        <v>14353.985794611663</v>
      </c>
      <c r="BB176" s="15">
        <f t="shared" ca="1" si="79"/>
        <v>16834.163586463303</v>
      </c>
      <c r="BC176" s="15">
        <f t="shared" ca="1" si="80"/>
        <v>23595.632123432515</v>
      </c>
      <c r="BD176" s="15">
        <f t="shared" ca="1" si="81"/>
        <v>29523.469707331871</v>
      </c>
      <c r="BE176" s="15">
        <f t="shared" ca="1" si="82"/>
        <v>32059.607680040717</v>
      </c>
      <c r="BF176" s="15">
        <f ca="1">Inputs!$B$13*EXP($B$9-0.5*C$6^2+C$6*Y176)</f>
        <v>12964.011912004447</v>
      </c>
      <c r="BG176" s="15">
        <f t="shared" ca="1" si="83"/>
        <v>14898.683978182295</v>
      </c>
      <c r="BH176" s="15">
        <f t="shared" ca="1" si="84"/>
        <v>22444.122556419494</v>
      </c>
      <c r="BI176" s="15">
        <f t="shared" ca="1" si="85"/>
        <v>27538.957149982143</v>
      </c>
      <c r="BJ176" s="15">
        <f t="shared" ca="1" si="86"/>
        <v>38603.942156699559</v>
      </c>
      <c r="BK176" s="15">
        <f t="shared" ca="1" si="87"/>
        <v>50225.247448204653</v>
      </c>
      <c r="BL176" s="15">
        <f t="shared" ca="1" si="88"/>
        <v>52065.373706864673</v>
      </c>
      <c r="BM176" s="15">
        <f t="shared" ca="1" si="89"/>
        <v>51248.506879022745</v>
      </c>
      <c r="BN176" s="15">
        <f t="shared" ca="1" si="90"/>
        <v>69448.585299058032</v>
      </c>
      <c r="BO176" s="15">
        <f t="shared" ca="1" si="91"/>
        <v>77352.337806782001</v>
      </c>
      <c r="BP176" s="15">
        <f t="shared" ca="1" si="92"/>
        <v>87719.53860332664</v>
      </c>
      <c r="BQ176" s="15">
        <f ca="1">Inputs!$B$20*EXP($B$10-0.5*C$7^2+C$7*AJ176)</f>
        <v>4523.0706006108849</v>
      </c>
      <c r="BR176" s="15">
        <f t="shared" ca="1" si="93"/>
        <v>3453.984556015474</v>
      </c>
      <c r="BS176" s="15">
        <f t="shared" ca="1" si="94"/>
        <v>5413.8766057561143</v>
      </c>
      <c r="BT176" s="15">
        <f t="shared" ca="1" si="95"/>
        <v>5985.2636403800761</v>
      </c>
      <c r="BU176" s="15">
        <f t="shared" ca="1" si="96"/>
        <v>15960.960467590468</v>
      </c>
      <c r="BV176" s="15">
        <f t="shared" ca="1" si="97"/>
        <v>28959.35563707905</v>
      </c>
      <c r="BW176" s="15">
        <f t="shared" ca="1" si="98"/>
        <v>28305.164043092784</v>
      </c>
      <c r="BX176" s="15">
        <f t="shared" ca="1" si="99"/>
        <v>38599.755494979203</v>
      </c>
      <c r="BY176" s="15">
        <f t="shared" ca="1" si="100"/>
        <v>54297.998252459241</v>
      </c>
      <c r="BZ176" s="15">
        <f t="shared" ca="1" si="101"/>
        <v>77400.071791547947</v>
      </c>
      <c r="CA176" s="15">
        <f t="shared" ca="1" si="102"/>
        <v>138893.01980342745</v>
      </c>
      <c r="CB176" s="15">
        <f ca="1">(AU176*DCF!C$10-DCF!C$5*MAX(AU176*DCF!C$10,0)-MAX(AU176-Inputs!$B$6,0)/Inputs!$B$10)*DCF!C$6</f>
        <v>966.44603236195724</v>
      </c>
      <c r="CC176" s="15">
        <f ca="1">(AV176*DCF!D$10-DCF!D$5*MAX(AV176*DCF!D$10,0)-MAX(AV176-AU176,0)/Inputs!$B$10)*DCF!D$6</f>
        <v>917.22719639702109</v>
      </c>
      <c r="CD176" s="15">
        <f ca="1">(AW176*DCF!E$10-DCF!E$5*MAX(AW176*DCF!E$10,0)-MAX(AW176-AV176,0)/Inputs!$B$10)*DCF!E$6</f>
        <v>1016.730724063842</v>
      </c>
      <c r="CE176" s="15">
        <f ca="1">(AX176*DCF!F$10-DCF!F$5*MAX(AX176*DCF!F$10,0)-MAX(AX176-AW176,0)/Inputs!$B$10)*DCF!F$6</f>
        <v>1345.8628897050407</v>
      </c>
      <c r="CF176" s="15">
        <f ca="1">(AY176*DCF!G$10-DCF!G$5*MAX(AY176*DCF!G$10,0)-MAX(AY176-AX176,0)/Inputs!$B$10)*DCF!G$6</f>
        <v>1516.0558341403535</v>
      </c>
      <c r="CG176" s="15">
        <f ca="1">(AZ176*DCF!H$10-DCF!H$5*MAX(AZ176*DCF!H$10,0)-MAX(AZ176-AY176,0)/Inputs!$B$10)*DCF!H$6</f>
        <v>1911.5258837481308</v>
      </c>
      <c r="CH176" s="15">
        <f ca="1">(BA176*DCF!I$10-DCF!I$5*MAX(BA176*DCF!I$10,0)-MAX(BA176-AZ176,0)/Inputs!$B$10)*DCF!I$6</f>
        <v>2150.4248400726938</v>
      </c>
      <c r="CI176" s="15">
        <f ca="1">(BB176*DCF!J$10-DCF!J$5*MAX(BB176*DCF!J$10,0)-MAX(BB176-BA176,0)/Inputs!$B$10)*DCF!J$6</f>
        <v>2512.9514578511607</v>
      </c>
      <c r="CJ176" s="15">
        <f ca="1">(BC176*DCF!K$10-DCF!K$5*MAX(BC176*DCF!K$10,0)-MAX(BC176-BB176,0)/Inputs!$B$10)*DCF!K$6</f>
        <v>2852.0151571269566</v>
      </c>
      <c r="CK176" s="15">
        <f ca="1">(BD176*DCF!L$10-DCF!L$5*MAX(BD176*DCF!L$10,0)-MAX(BD176-BC176,0)/Inputs!$B$10)*DCF!L$6</f>
        <v>3686.1352695446471</v>
      </c>
      <c r="CL176" s="15">
        <f ca="1">(BE176*DCF!M$10-DCF!M$5*MAX(BE176*DCF!M$10,0)-MAX(BE176-BD176,0)/Inputs!$B$10)*DCF!M$6</f>
        <v>4221.056524872668</v>
      </c>
      <c r="CM176" s="15">
        <f ca="1">(BF176*DCF!C$28-DCF!C$5*MAX(BF176*DCF!C$28,0)-MAX(BF176-Inputs!$B$13,0)/Inputs!$B$17)*DCF!C$6</f>
        <v>3592.3254315976801</v>
      </c>
      <c r="CN176" s="15">
        <f ca="1">(BG176*DCF!D$28-DCF!D$5*MAX(BG176*DCF!D$28,0)-MAX(BG176-BF176,0)/Inputs!$B$17)*DCF!D$6</f>
        <v>3975.2517962958859</v>
      </c>
      <c r="CO176" s="15">
        <f ca="1">(BH176*DCF!E$28-DCF!E$5*MAX(BH176*DCF!E$28,0)-MAX(BH176-BG176,0)/Inputs!$B$17)*DCF!E$6</f>
        <v>4869.4730755256242</v>
      </c>
      <c r="CP176" s="15">
        <f ca="1">(BI176*DCF!F$28-DCF!F$5*MAX(BI176*DCF!F$28,0)-MAX(BI176-BH176,0)/Inputs!$B$17)*DCF!F$6</f>
        <v>6548.5062985751647</v>
      </c>
      <c r="CQ176" s="15">
        <f ca="1">(BJ176*DCF!G$28-DCF!G$5*MAX(BJ176*DCF!G$28,0)-MAX(BJ176-BI176,0)/Inputs!$B$17)*DCF!G$6</f>
        <v>8155.0645103959641</v>
      </c>
      <c r="CR176" s="15">
        <f ca="1">(BK176*DCF!H$28-DCF!H$5*MAX(BK176*DCF!H$28,0)-MAX(BK176-BJ176,0)/Inputs!$B$17)*DCF!H$6</f>
        <v>10615.633108236034</v>
      </c>
      <c r="CS176" s="15">
        <f ca="1">(BL176*DCF!I$28-DCF!I$5*MAX(BL176*DCF!I$28,0)-MAX(BL176-BK176,0)/Inputs!$B$17)*DCF!I$6</f>
        <v>11979.216223521886</v>
      </c>
      <c r="CT176" s="15">
        <f ca="1">(BM176*DCF!J$28-DCF!J$5*MAX(BM176*DCF!J$28,0)-MAX(BM176-BL176,0)/Inputs!$B$17)*DCF!J$6</f>
        <v>11432.671501678667</v>
      </c>
      <c r="CU176" s="15">
        <f ca="1">(BN176*DCF!K$28-DCF!K$5*MAX(BN176*DCF!K$28,0)-MAX(BN176-BM176,0)/Inputs!$B$17)*DCF!K$6</f>
        <v>12437.109588161486</v>
      </c>
      <c r="CV176" s="15">
        <f ca="1">(BO176*DCF!L$28-DCF!L$5*MAX(BO176*DCF!L$28,0)-MAX(BO176-BN176,0)/Inputs!$B$17)*DCF!L$6</f>
        <v>14539.092232600327</v>
      </c>
      <c r="CW176" s="15">
        <f ca="1">(BP176*DCF!M$28-DCF!M$5*MAX(BP176*DCF!M$28,0)-MAX(BP176-BO176,0)/Inputs!$B$17)*DCF!M$6</f>
        <v>15420.818159772542</v>
      </c>
      <c r="CX176" s="15">
        <f ca="1">(BQ176*DCF!C$46-DCF!C$5*MAX(BQ176*DCF!C$46,0)-MAX(BQ176-Inputs!$B$20,0)/Inputs!$B$24)*DCF!C$6</f>
        <v>-1655.2452198227838</v>
      </c>
      <c r="CY176" s="15">
        <f ca="1">(BR176*DCF!D$46-DCF!D$5*MAX(BR176*DCF!D$46,0)-MAX(BR176-BQ176,0)/Inputs!$B$24)*DCF!D$6</f>
        <v>-589.51461575076496</v>
      </c>
      <c r="CZ176" s="15">
        <f ca="1">(BS176*DCF!E$46-DCF!E$5*MAX(BS176*DCF!E$46,0)-MAX(BS176-BR176,0)/Inputs!$B$24)*DCF!E$6</f>
        <v>-1412.7358259300763</v>
      </c>
      <c r="DA176" s="15">
        <f ca="1">(BT176*DCF!F$46-DCF!F$5*MAX(BT176*DCF!F$46,0)-MAX(BT176-BS176,0)/Inputs!$B$24)*DCF!F$6</f>
        <v>-643.94482224452668</v>
      </c>
      <c r="DB176" s="15">
        <f ca="1">(BU176*DCF!G$46-DCF!G$5*MAX(BU176*DCF!G$46,0)-MAX(BU176-BT176,0)/Inputs!$B$24)*DCF!G$6</f>
        <v>-3892.5224920925866</v>
      </c>
      <c r="DC176" s="15">
        <f ca="1">(BV176*DCF!H$46-DCF!H$5*MAX(BV176*DCF!H$46,0)-MAX(BV176-BU176,0)/Inputs!$B$24)*DCF!H$6</f>
        <v>-4039.1716564300091</v>
      </c>
      <c r="DD176" s="15">
        <f ca="1">(BW176*DCF!I$46-DCF!I$5*MAX(BW176*DCF!I$46,0)-MAX(BW176-BV176,0)/Inputs!$B$24)*DCF!I$6</f>
        <v>653.71873386770062</v>
      </c>
      <c r="DE176" s="15">
        <f ca="1">(BX176*DCF!J$46-DCF!J$5*MAX(BX176*DCF!J$46,0)-MAX(BX176-BW176,0)/Inputs!$B$24)*DCF!J$6</f>
        <v>-1110.8044926722218</v>
      </c>
      <c r="DF176" s="15">
        <f ca="1">(BY176*DCF!K$46-DCF!K$5*MAX(BY176*DCF!K$46,0)-MAX(BY176-BX176,0)/Inputs!$B$24)*DCF!K$6</f>
        <v>-743.96861265352391</v>
      </c>
      <c r="DG176" s="15">
        <f ca="1">(BZ176*DCF!L$46-DCF!L$5*MAX(BZ176*DCF!L$46,0)-MAX(BZ176-BY176,0)/Inputs!$B$24)*DCF!L$6</f>
        <v>122.23326742237889</v>
      </c>
      <c r="DH176" s="15">
        <f ca="1">(CA176*DCF!M$46-DCF!M$5*MAX(CA176*DCF!M$46,0)-MAX(CA176-BZ176,0)/Inputs!$B$24)*DCF!M$6</f>
        <v>-1966.814427385845</v>
      </c>
      <c r="DI176" s="15">
        <f ca="1">SUM(CB176:CL176)+BE176*DCF!M$10*(1+Inputs!$B$30)*(1-Inputs!$B$33)*(1-Inputs!$B$30/Inputs!$B$31)/(Inputs!$B$29-Inputs!$B$30)*DCF!M$6</f>
        <v>112318.74392786055</v>
      </c>
      <c r="DJ176" s="15">
        <f ca="1">SUM(CM176:CW176)+BP176*DCF!M$28*(1+Inputs!$B$30)*(1-Inputs!$B$33)*(1-Inputs!$B$30/Inputs!$B$31)/(Inputs!$B$29-Inputs!$B$30)*DCF!M$6</f>
        <v>429064.67646485491</v>
      </c>
      <c r="DK176" s="15">
        <f ca="1">SUM(CX176:DH176)+CA176*DCF!M$46*(1+Inputs!$B$30)*(1-Inputs!$B$33)*(1-Inputs!$B$30/Inputs!$B$31)/(Inputs!$B$29-Inputs!$B$30)*DCF!M$6</f>
        <v>199466.29138241024</v>
      </c>
      <c r="DM176" s="15">
        <f ca="1">DI176+DJ176+DK176+Inputs!$B$34+Inputs!$B$36-Inputs!$B$35</f>
        <v>817700.7117751257</v>
      </c>
    </row>
    <row r="177" spans="1:117" x14ac:dyDescent="0.75">
      <c r="A177" s="11">
        <v>164</v>
      </c>
      <c r="C177" s="24">
        <f t="shared" ca="1" si="106"/>
        <v>0.5645687135709847</v>
      </c>
      <c r="D177" s="24">
        <f t="shared" ca="1" si="106"/>
        <v>-2.4607001926624545</v>
      </c>
      <c r="E177" s="24">
        <f t="shared" ca="1" si="106"/>
        <v>0.42298237681121637</v>
      </c>
      <c r="F177" s="24">
        <f t="shared" ca="1" si="106"/>
        <v>1.8378605329793893</v>
      </c>
      <c r="G177" s="24">
        <f t="shared" ca="1" si="106"/>
        <v>-0.81342601617353505</v>
      </c>
      <c r="H177" s="24">
        <f t="shared" ca="1" si="106"/>
        <v>-0.57349487660681242</v>
      </c>
      <c r="I177" s="24">
        <f t="shared" ca="1" si="106"/>
        <v>0.29021818802345917</v>
      </c>
      <c r="J177" s="24">
        <f t="shared" ca="1" si="106"/>
        <v>1.0853359000768861</v>
      </c>
      <c r="K177" s="24">
        <f t="shared" ca="1" si="106"/>
        <v>7.6154413699752121E-2</v>
      </c>
      <c r="L177" s="24">
        <f t="shared" ca="1" si="106"/>
        <v>-1.724058059152926</v>
      </c>
      <c r="M177" s="24">
        <f t="shared" ca="1" si="106"/>
        <v>0.83557190699910633</v>
      </c>
      <c r="N177" s="24">
        <f ca="1">SQRT(Inputs!$B$38)*C177+SQRT(1-Inputs!$B$38)*_xlfn.NORM.S.INV(RAND())</f>
        <v>0.81238746371553028</v>
      </c>
      <c r="O177" s="24">
        <f ca="1">SQRT(Inputs!$B$38)*D177+SQRT(1-Inputs!$B$38)*_xlfn.NORM.S.INV(RAND())</f>
        <v>0.29409461401598347</v>
      </c>
      <c r="P177" s="24">
        <f ca="1">SQRT(Inputs!$B$38)*E177+SQRT(1-Inputs!$B$38)*_xlfn.NORM.S.INV(RAND())</f>
        <v>1.9827077761183973</v>
      </c>
      <c r="Q177" s="24">
        <f ca="1">SQRT(Inputs!$B$38)*F177+SQRT(1-Inputs!$B$38)*_xlfn.NORM.S.INV(RAND())</f>
        <v>0.863088122277198</v>
      </c>
      <c r="R177" s="24">
        <f ca="1">SQRT(Inputs!$B$38)*G177+SQRT(1-Inputs!$B$38)*_xlfn.NORM.S.INV(RAND())</f>
        <v>-0.64648302458458429</v>
      </c>
      <c r="S177" s="24">
        <f ca="1">SQRT(Inputs!$B$38)*H177+SQRT(1-Inputs!$B$38)*_xlfn.NORM.S.INV(RAND())</f>
        <v>-0.19768146594550551</v>
      </c>
      <c r="T177" s="24">
        <f ca="1">SQRT(Inputs!$B$38)*I177+SQRT(1-Inputs!$B$38)*_xlfn.NORM.S.INV(RAND())</f>
        <v>-0.87900692439399619</v>
      </c>
      <c r="U177" s="24">
        <f ca="1">SQRT(Inputs!$B$38)*J177+SQRT(1-Inputs!$B$38)*_xlfn.NORM.S.INV(RAND())</f>
        <v>0.42736285807175423</v>
      </c>
      <c r="V177" s="24">
        <f ca="1">SQRT(Inputs!$B$38)*K177+SQRT(1-Inputs!$B$38)*_xlfn.NORM.S.INV(RAND())</f>
        <v>9.2852586450915237E-2</v>
      </c>
      <c r="W177" s="24">
        <f ca="1">SQRT(Inputs!$B$38)*L177+SQRT(1-Inputs!$B$38)*_xlfn.NORM.S.INV(RAND())</f>
        <v>-0.19494383619522793</v>
      </c>
      <c r="X177" s="24">
        <f ca="1">SQRT(Inputs!$B$38)*M177+SQRT(1-Inputs!$B$38)*_xlfn.NORM.S.INV(RAND())</f>
        <v>-1.3247402909679333</v>
      </c>
      <c r="Y177" s="24">
        <f ca="1">SQRT(Inputs!$B$38)*C177+SQRT(1-Inputs!$B$38)*_xlfn.NORM.S.INV(RAND())</f>
        <v>1.1934162562424424</v>
      </c>
      <c r="Z177" s="24">
        <f ca="1">SQRT(Inputs!$B$38)*D177+SQRT(1-Inputs!$B$38)*_xlfn.NORM.S.INV(RAND())</f>
        <v>-1.2344866618860471</v>
      </c>
      <c r="AA177" s="24">
        <f ca="1">SQRT(Inputs!$B$38)*E177+SQRT(1-Inputs!$B$38)*_xlfn.NORM.S.INV(RAND())</f>
        <v>0.1385127835194109</v>
      </c>
      <c r="AB177" s="24">
        <f ca="1">SQRT(Inputs!$B$38)*F177+SQRT(1-Inputs!$B$38)*_xlfn.NORM.S.INV(RAND())</f>
        <v>0.77334155377407376</v>
      </c>
      <c r="AC177" s="24">
        <f ca="1">SQRT(Inputs!$B$38)*G177+SQRT(1-Inputs!$B$38)*_xlfn.NORM.S.INV(RAND())</f>
        <v>-1.1178777691478496</v>
      </c>
      <c r="AD177" s="24">
        <f ca="1">SQRT(Inputs!$B$38)*H177+SQRT(1-Inputs!$B$38)*_xlfn.NORM.S.INV(RAND())</f>
        <v>-1.4027910717012542</v>
      </c>
      <c r="AE177" s="24">
        <f ca="1">SQRT(Inputs!$B$38)*I177+SQRT(1-Inputs!$B$38)*_xlfn.NORM.S.INV(RAND())</f>
        <v>-0.12094998118051406</v>
      </c>
      <c r="AF177" s="24">
        <f ca="1">SQRT(Inputs!$B$38)*J177+SQRT(1-Inputs!$B$38)*_xlfn.NORM.S.INV(RAND())</f>
        <v>0.52815651669793506</v>
      </c>
      <c r="AG177" s="24">
        <f ca="1">SQRT(Inputs!$B$38)*K177+SQRT(1-Inputs!$B$38)*_xlfn.NORM.S.INV(RAND())</f>
        <v>0.14753798528898174</v>
      </c>
      <c r="AH177" s="24">
        <f ca="1">SQRT(Inputs!$B$38)*L177+SQRT(1-Inputs!$B$38)*_xlfn.NORM.S.INV(RAND())</f>
        <v>-2.0494422009213871</v>
      </c>
      <c r="AI177" s="24">
        <f ca="1">SQRT(Inputs!$B$38)*M177+SQRT(1-Inputs!$B$38)*_xlfn.NORM.S.INV(RAND())</f>
        <v>1.4229523727020661</v>
      </c>
      <c r="AJ177" s="24">
        <f ca="1">SQRT(Inputs!$B$38)*C177+SQRT(1-Inputs!$B$38)*_xlfn.NORM.S.INV(RAND())</f>
        <v>1.6083143503228556</v>
      </c>
      <c r="AK177" s="24">
        <f ca="1">SQRT(Inputs!$B$38)*D177+SQRT(1-Inputs!$B$38)*_xlfn.NORM.S.INV(RAND())</f>
        <v>0.53583719454239387</v>
      </c>
      <c r="AL177" s="24">
        <f ca="1">SQRT(Inputs!$B$38)*E177+SQRT(1-Inputs!$B$38)*_xlfn.NORM.S.INV(RAND())</f>
        <v>1.0391176939113309</v>
      </c>
      <c r="AM177" s="24">
        <f ca="1">SQRT(Inputs!$B$38)*F177+SQRT(1-Inputs!$B$38)*_xlfn.NORM.S.INV(RAND())</f>
        <v>1.4819288222983893</v>
      </c>
      <c r="AN177" s="24">
        <f ca="1">SQRT(Inputs!$B$38)*G177+SQRT(1-Inputs!$B$38)*_xlfn.NORM.S.INV(RAND())</f>
        <v>-1.3002498332148797</v>
      </c>
      <c r="AO177" s="24">
        <f ca="1">SQRT(Inputs!$B$38)*H177+SQRT(1-Inputs!$B$38)*_xlfn.NORM.S.INV(RAND())</f>
        <v>-0.45876030858220684</v>
      </c>
      <c r="AP177" s="24">
        <f ca="1">SQRT(Inputs!$B$38)*I177+SQRT(1-Inputs!$B$38)*_xlfn.NORM.S.INV(RAND())</f>
        <v>0.56438186452369266</v>
      </c>
      <c r="AQ177" s="24">
        <f ca="1">SQRT(Inputs!$B$38)*J177+SQRT(1-Inputs!$B$38)*_xlfn.NORM.S.INV(RAND())</f>
        <v>2.3321600900182609</v>
      </c>
      <c r="AR177" s="24">
        <f ca="1">SQRT(Inputs!$B$38)*K177+SQRT(1-Inputs!$B$38)*_xlfn.NORM.S.INV(RAND())</f>
        <v>-0.37989335521436102</v>
      </c>
      <c r="AS177" s="24">
        <f ca="1">SQRT(Inputs!$B$38)*L177+SQRT(1-Inputs!$B$38)*_xlfn.NORM.S.INV(RAND())</f>
        <v>-0.53587636049679577</v>
      </c>
      <c r="AT177" s="24">
        <f ca="1">SQRT(Inputs!$B$38)*M177+SQRT(1-Inputs!$B$38)*_xlfn.NORM.S.INV(RAND())</f>
        <v>-0.12231845932345703</v>
      </c>
      <c r="AU177" s="15">
        <f ca="1">Inputs!$B$6*EXP($B$8-0.5*C$5^2+C$5*N177)</f>
        <v>5659.6428770623615</v>
      </c>
      <c r="AV177" s="15">
        <f t="shared" ca="1" si="73"/>
        <v>7193.5514791898186</v>
      </c>
      <c r="AW177" s="15">
        <f t="shared" ca="1" si="74"/>
        <v>11460.548263961909</v>
      </c>
      <c r="AX177" s="15">
        <f t="shared" ca="1" si="75"/>
        <v>15585.276015793143</v>
      </c>
      <c r="AY177" s="15">
        <f t="shared" ca="1" si="76"/>
        <v>17661.684491270087</v>
      </c>
      <c r="AZ177" s="15">
        <f t="shared" ca="1" si="77"/>
        <v>21135.581562006733</v>
      </c>
      <c r="BA177" s="15">
        <f t="shared" ca="1" si="78"/>
        <v>23591.267287958766</v>
      </c>
      <c r="BB177" s="15">
        <f t="shared" ca="1" si="79"/>
        <v>30146.446430524869</v>
      </c>
      <c r="BC177" s="15">
        <f t="shared" ca="1" si="80"/>
        <v>37254.143756363766</v>
      </c>
      <c r="BD177" s="15">
        <f t="shared" ca="1" si="81"/>
        <v>44815.193484322474</v>
      </c>
      <c r="BE177" s="15">
        <f t="shared" ca="1" si="82"/>
        <v>48673.451280530717</v>
      </c>
      <c r="BF177" s="15">
        <f ca="1">Inputs!$B$13*EXP($B$9-0.5*C$6^2+C$6*Y177)</f>
        <v>17522.853944759267</v>
      </c>
      <c r="BG177" s="15">
        <f t="shared" ca="1" si="83"/>
        <v>17091.321607506423</v>
      </c>
      <c r="BH177" s="15">
        <f t="shared" ca="1" si="84"/>
        <v>21367.744738100479</v>
      </c>
      <c r="BI177" s="15">
        <f t="shared" ca="1" si="85"/>
        <v>29463.786278278636</v>
      </c>
      <c r="BJ177" s="15">
        <f t="shared" ca="1" si="86"/>
        <v>30745.035776392288</v>
      </c>
      <c r="BK177" s="15">
        <f t="shared" ca="1" si="87"/>
        <v>31173.647348460625</v>
      </c>
      <c r="BL177" s="15">
        <f t="shared" ca="1" si="88"/>
        <v>37697.533633467778</v>
      </c>
      <c r="BM177" s="15">
        <f t="shared" ca="1" si="89"/>
        <v>49480.700475321421</v>
      </c>
      <c r="BN177" s="15">
        <f t="shared" ca="1" si="90"/>
        <v>61940.571473453754</v>
      </c>
      <c r="BO177" s="15">
        <f t="shared" ca="1" si="91"/>
        <v>60056.424910771952</v>
      </c>
      <c r="BP177" s="15">
        <f t="shared" ca="1" si="92"/>
        <v>86849.307903632318</v>
      </c>
      <c r="BQ177" s="15">
        <f ca="1">Inputs!$B$20*EXP($B$10-0.5*C$7^2+C$7*AJ177)</f>
        <v>7588.3536999235766</v>
      </c>
      <c r="BR177" s="15">
        <f t="shared" ca="1" si="93"/>
        <v>12206.484964608733</v>
      </c>
      <c r="BS177" s="15">
        <f t="shared" ca="1" si="94"/>
        <v>22528.299724283577</v>
      </c>
      <c r="BT177" s="15">
        <f t="shared" ca="1" si="95"/>
        <v>45820.470318506807</v>
      </c>
      <c r="BU177" s="15">
        <f t="shared" ca="1" si="96"/>
        <v>46360.370706888505</v>
      </c>
      <c r="BV177" s="15">
        <f t="shared" ca="1" si="97"/>
        <v>58166.94932494362</v>
      </c>
      <c r="BW177" s="15">
        <f t="shared" ca="1" si="98"/>
        <v>91467.219883169397</v>
      </c>
      <c r="BX177" s="15">
        <f t="shared" ca="1" si="99"/>
        <v>204186.44681875053</v>
      </c>
      <c r="BY177" s="15">
        <f t="shared" ca="1" si="100"/>
        <v>266043.01775498095</v>
      </c>
      <c r="BZ177" s="15">
        <f t="shared" ca="1" si="101"/>
        <v>338274.74871518195</v>
      </c>
      <c r="CA177" s="15">
        <f t="shared" ca="1" si="102"/>
        <v>464956.38690187468</v>
      </c>
      <c r="CB177" s="15">
        <f ca="1">(AU177*DCF!C$10-DCF!C$5*MAX(AU177*DCF!C$10,0)-MAX(AU177-Inputs!$B$6,0)/Inputs!$B$10)*DCF!C$6</f>
        <v>1038.1016926374623</v>
      </c>
      <c r="CC177" s="15">
        <f ca="1">(AV177*DCF!D$10-DCF!D$5*MAX(AV177*DCF!D$10,0)-MAX(AV177-AU177,0)/Inputs!$B$10)*DCF!D$6</f>
        <v>1379.3759709521753</v>
      </c>
      <c r="CD177" s="15">
        <f ca="1">(AW177*DCF!E$10-DCF!E$5*MAX(AW177*DCF!E$10,0)-MAX(AW177-AV177,0)/Inputs!$B$10)*DCF!E$6</f>
        <v>1684.9537781499073</v>
      </c>
      <c r="CE177" s="15">
        <f ca="1">(AX177*DCF!F$10-DCF!F$5*MAX(AX177*DCF!F$10,0)-MAX(AX177-AW177,0)/Inputs!$B$10)*DCF!F$6</f>
        <v>2543.9873350930698</v>
      </c>
      <c r="CF177" s="15">
        <f ca="1">(AY177*DCF!G$10-DCF!G$5*MAX(AY177*DCF!G$10,0)-MAX(AY177-AX177,0)/Inputs!$B$10)*DCF!G$6</f>
        <v>3239.8892043419064</v>
      </c>
      <c r="CG177" s="15">
        <f ca="1">(AZ177*DCF!H$10-DCF!H$5*MAX(AZ177*DCF!H$10,0)-MAX(AZ177-AY177,0)/Inputs!$B$10)*DCF!H$6</f>
        <v>3486.6356176854692</v>
      </c>
      <c r="CH177" s="15">
        <f ca="1">(BA177*DCF!I$10-DCF!I$5*MAX(BA177*DCF!I$10,0)-MAX(BA177-AZ177,0)/Inputs!$B$10)*DCF!I$6</f>
        <v>3906.4454229472349</v>
      </c>
      <c r="CI177" s="15">
        <f ca="1">(BB177*DCF!J$10-DCF!J$5*MAX(BB177*DCF!J$10,0)-MAX(BB177-BA177,0)/Inputs!$B$10)*DCF!J$6</f>
        <v>4179.8707786375908</v>
      </c>
      <c r="CJ177" s="15">
        <f ca="1">(BC177*DCF!K$10-DCF!K$5*MAX(BC177*DCF!K$10,0)-MAX(BC177-BB177,0)/Inputs!$B$10)*DCF!K$6</f>
        <v>5002.3494131999469</v>
      </c>
      <c r="CK177" s="15">
        <f ca="1">(BD177*DCF!L$10-DCF!L$5*MAX(BD177*DCF!L$10,0)-MAX(BD177-BC177,0)/Inputs!$B$10)*DCF!L$6</f>
        <v>5781.2172277981717</v>
      </c>
      <c r="CL177" s="15">
        <f ca="1">(BE177*DCF!M$10-DCF!M$5*MAX(BE177*DCF!M$10,0)-MAX(BE177-BD177,0)/Inputs!$B$10)*DCF!M$6</f>
        <v>6407.5434014835682</v>
      </c>
      <c r="CM177" s="15">
        <f ca="1">(BF177*DCF!C$28-DCF!C$5*MAX(BF177*DCF!C$28,0)-MAX(BF177-Inputs!$B$13,0)/Inputs!$B$17)*DCF!C$6</f>
        <v>3930.8037685399477</v>
      </c>
      <c r="CN177" s="15">
        <f ca="1">(BG177*DCF!D$28-DCF!D$5*MAX(BG177*DCF!D$28,0)-MAX(BG177-BF177,0)/Inputs!$B$17)*DCF!D$6</f>
        <v>5033.7884044112916</v>
      </c>
      <c r="CO177" s="15">
        <f ca="1">(BH177*DCF!E$28-DCF!E$5*MAX(BH177*DCF!E$28,0)-MAX(BH177-BG177,0)/Inputs!$B$17)*DCF!E$6</f>
        <v>5208.9016583614784</v>
      </c>
      <c r="CP177" s="15">
        <f ca="1">(BI177*DCF!F$28-DCF!F$5*MAX(BI177*DCF!F$28,0)-MAX(BI177-BH177,0)/Inputs!$B$17)*DCF!F$6</f>
        <v>6524.6295429224729</v>
      </c>
      <c r="CQ177" s="15">
        <f ca="1">(BJ177*DCF!G$28-DCF!G$5*MAX(BJ177*DCF!G$28,0)-MAX(BJ177-BI177,0)/Inputs!$B$17)*DCF!G$6</f>
        <v>7761.5392857160996</v>
      </c>
      <c r="CR177" s="15">
        <f ca="1">(BK177*DCF!H$28-DCF!H$5*MAX(BK177*DCF!H$28,0)-MAX(BK177-BJ177,0)/Inputs!$B$17)*DCF!H$6</f>
        <v>7642.9927097152977</v>
      </c>
      <c r="CS177" s="15">
        <f ca="1">(BL177*DCF!I$28-DCF!I$5*MAX(BL177*DCF!I$28,0)-MAX(BL177-BK177,0)/Inputs!$B$17)*DCF!I$6</f>
        <v>7928.3118388455523</v>
      </c>
      <c r="CT177" s="15">
        <f ca="1">(BM177*DCF!J$28-DCF!J$5*MAX(BM177*DCF!J$28,0)-MAX(BM177-BL177,0)/Inputs!$B$17)*DCF!J$6</f>
        <v>9475.9522482970551</v>
      </c>
      <c r="CU177" s="15">
        <f ca="1">(BN177*DCF!K$28-DCF!K$5*MAX(BN177*DCF!K$28,0)-MAX(BN177-BM177,0)/Inputs!$B$17)*DCF!K$6</f>
        <v>11554.641905007347</v>
      </c>
      <c r="CV177" s="15">
        <f ca="1">(BO177*DCF!L$28-DCF!L$5*MAX(BO177*DCF!L$28,0)-MAX(BO177-BN177,0)/Inputs!$B$17)*DCF!L$6</f>
        <v>11982.517346463232</v>
      </c>
      <c r="CW177" s="15">
        <f ca="1">(BP177*DCF!M$28-DCF!M$5*MAX(BP177*DCF!M$28,0)-MAX(BP177-BO177,0)/Inputs!$B$17)*DCF!M$6</f>
        <v>13540.138410413803</v>
      </c>
      <c r="CX177" s="15">
        <f ca="1">(BQ177*DCF!C$46-DCF!C$5*MAX(BQ177*DCF!C$46,0)-MAX(BQ177-Inputs!$B$20,0)/Inputs!$B$24)*DCF!C$6</f>
        <v>-3778.9979445197987</v>
      </c>
      <c r="CY177" s="15">
        <f ca="1">(BR177*DCF!D$46-DCF!D$5*MAX(BR177*DCF!D$46,0)-MAX(BR177-BQ177,0)/Inputs!$B$24)*DCF!D$6</f>
        <v>-4053.8806012208288</v>
      </c>
      <c r="CZ177" s="15">
        <f ca="1">(BS177*DCF!E$46-DCF!E$5*MAX(BS177*DCF!E$46,0)-MAX(BS177-BR177,0)/Inputs!$B$24)*DCF!E$6</f>
        <v>-6732.5858903071639</v>
      </c>
      <c r="DA177" s="15">
        <f ca="1">(BT177*DCF!F$46-DCF!F$5*MAX(BT177*DCF!F$46,0)-MAX(BT177-BS177,0)/Inputs!$B$24)*DCF!F$6</f>
        <v>-11818.35198274398</v>
      </c>
      <c r="DB177" s="15">
        <f ca="1">(BU177*DCF!G$46-DCF!G$5*MAX(BU177*DCF!G$46,0)-MAX(BU177-BT177,0)/Inputs!$B$24)*DCF!G$6</f>
        <v>-1741.0830971938699</v>
      </c>
      <c r="DC177" s="15">
        <f ca="1">(BV177*DCF!H$46-DCF!H$5*MAX(BV177*DCF!H$46,0)-MAX(BV177-BU177,0)/Inputs!$B$24)*DCF!H$6</f>
        <v>-3668.8219654532249</v>
      </c>
      <c r="DD177" s="15">
        <f ca="1">(BW177*DCF!I$46-DCF!I$5*MAX(BW177*DCF!I$46,0)-MAX(BW177-BV177,0)/Inputs!$B$24)*DCF!I$6</f>
        <v>-7446.7485448299994</v>
      </c>
      <c r="DE177" s="15">
        <f ca="1">(BX177*DCF!J$46-DCF!J$5*MAX(BX177*DCF!J$46,0)-MAX(BX177-BW177,0)/Inputs!$B$24)*DCF!J$6</f>
        <v>-21326.240776918548</v>
      </c>
      <c r="DF177" s="15">
        <f ca="1">(BY177*DCF!K$46-DCF!K$5*MAX(BY177*DCF!K$46,0)-MAX(BY177-BX177,0)/Inputs!$B$24)*DCF!K$6</f>
        <v>44.052005837981554</v>
      </c>
      <c r="DG177" s="15">
        <f ca="1">(BZ177*DCF!L$46-DCF!L$5*MAX(BZ177*DCF!L$46,0)-MAX(BZ177-BY177,0)/Inputs!$B$24)*DCF!L$6</f>
        <v>7037.0897265787808</v>
      </c>
      <c r="DH177" s="15">
        <f ca="1">(CA177*DCF!M$46-DCF!M$5*MAX(CA177*DCF!M$46,0)-MAX(CA177-BZ177,0)/Inputs!$B$24)*DCF!M$6</f>
        <v>9967.1738228579216</v>
      </c>
      <c r="DI177" s="15">
        <f ca="1">SUM(CB177:CL177)+BE177*DCF!M$10*(1+Inputs!$B$30)*(1-Inputs!$B$33)*(1-Inputs!$B$30/Inputs!$B$31)/(Inputs!$B$29-Inputs!$B$30)*DCF!M$6</f>
        <v>174109.22839640392</v>
      </c>
      <c r="DJ177" s="15">
        <f ca="1">SUM(CM177:CW177)+BP177*DCF!M$28*(1+Inputs!$B$30)*(1-Inputs!$B$33)*(1-Inputs!$B$30/Inputs!$B$31)/(Inputs!$B$29-Inputs!$B$30)*DCF!M$6</f>
        <v>412854.58026404196</v>
      </c>
      <c r="DK177" s="15">
        <f ca="1">SUM(CX177:DH177)+CA177*DCF!M$46*(1+Inputs!$B$30)*(1-Inputs!$B$33)*(1-Inputs!$B$30/Inputs!$B$31)/(Inputs!$B$29-Inputs!$B$30)*DCF!M$6</f>
        <v>675359.25650743209</v>
      </c>
      <c r="DM177" s="15">
        <f ca="1">DI177+DJ177+DK177+Inputs!$B$34+Inputs!$B$36-Inputs!$B$35</f>
        <v>1339174.0651678778</v>
      </c>
    </row>
    <row r="178" spans="1:117" x14ac:dyDescent="0.75">
      <c r="A178" s="11">
        <v>165</v>
      </c>
      <c r="C178" s="24">
        <f t="shared" ca="1" si="106"/>
        <v>5.8429186480328563E-2</v>
      </c>
      <c r="D178" s="24">
        <f t="shared" ca="1" si="106"/>
        <v>-1.7464889656976859E-2</v>
      </c>
      <c r="E178" s="24">
        <f t="shared" ca="1" si="106"/>
        <v>-0.71825681893206605</v>
      </c>
      <c r="F178" s="24">
        <f t="shared" ca="1" si="106"/>
        <v>-1.484978950655691</v>
      </c>
      <c r="G178" s="24">
        <f t="shared" ca="1" si="106"/>
        <v>0.37508838299678227</v>
      </c>
      <c r="H178" s="24">
        <f t="shared" ca="1" si="106"/>
        <v>0.80775532354541857</v>
      </c>
      <c r="I178" s="24">
        <f t="shared" ca="1" si="106"/>
        <v>1.0936111619858133</v>
      </c>
      <c r="J178" s="24">
        <f t="shared" ca="1" si="106"/>
        <v>-0.55984430545415298</v>
      </c>
      <c r="K178" s="24">
        <f t="shared" ca="1" si="106"/>
        <v>-0.54413197080344999</v>
      </c>
      <c r="L178" s="24">
        <f t="shared" ca="1" si="106"/>
        <v>-0.76821192570427987</v>
      </c>
      <c r="M178" s="24">
        <f t="shared" ca="1" si="106"/>
        <v>-0.38192851106063624</v>
      </c>
      <c r="N178" s="24">
        <f ca="1">SQRT(Inputs!$B$38)*C178+SQRT(1-Inputs!$B$38)*_xlfn.NORM.S.INV(RAND())</f>
        <v>-0.89360997875924808</v>
      </c>
      <c r="O178" s="24">
        <f ca="1">SQRT(Inputs!$B$38)*D178+SQRT(1-Inputs!$B$38)*_xlfn.NORM.S.INV(RAND())</f>
        <v>-0.88008168195126668</v>
      </c>
      <c r="P178" s="24">
        <f ca="1">SQRT(Inputs!$B$38)*E178+SQRT(1-Inputs!$B$38)*_xlfn.NORM.S.INV(RAND())</f>
        <v>0.98864269728612586</v>
      </c>
      <c r="Q178" s="24">
        <f ca="1">SQRT(Inputs!$B$38)*F178+SQRT(1-Inputs!$B$38)*_xlfn.NORM.S.INV(RAND())</f>
        <v>-0.68134633643527143</v>
      </c>
      <c r="R178" s="24">
        <f ca="1">SQRT(Inputs!$B$38)*G178+SQRT(1-Inputs!$B$38)*_xlfn.NORM.S.INV(RAND())</f>
        <v>0.53370215981345615</v>
      </c>
      <c r="S178" s="24">
        <f ca="1">SQRT(Inputs!$B$38)*H178+SQRT(1-Inputs!$B$38)*_xlfn.NORM.S.INV(RAND())</f>
        <v>1.2741534120644911</v>
      </c>
      <c r="T178" s="24">
        <f ca="1">SQRT(Inputs!$B$38)*I178+SQRT(1-Inputs!$B$38)*_xlfn.NORM.S.INV(RAND())</f>
        <v>-0.63687211674099498</v>
      </c>
      <c r="U178" s="24">
        <f ca="1">SQRT(Inputs!$B$38)*J178+SQRT(1-Inputs!$B$38)*_xlfn.NORM.S.INV(RAND())</f>
        <v>-0.37595621501747845</v>
      </c>
      <c r="V178" s="24">
        <f ca="1">SQRT(Inputs!$B$38)*K178+SQRT(1-Inputs!$B$38)*_xlfn.NORM.S.INV(RAND())</f>
        <v>-0.98130207185523899</v>
      </c>
      <c r="W178" s="24">
        <f ca="1">SQRT(Inputs!$B$38)*L178+SQRT(1-Inputs!$B$38)*_xlfn.NORM.S.INV(RAND())</f>
        <v>7.2336285741081974E-3</v>
      </c>
      <c r="X178" s="24">
        <f ca="1">SQRT(Inputs!$B$38)*M178+SQRT(1-Inputs!$B$38)*_xlfn.NORM.S.INV(RAND())</f>
        <v>-1.523995374394759</v>
      </c>
      <c r="Y178" s="24">
        <f ca="1">SQRT(Inputs!$B$38)*C178+SQRT(1-Inputs!$B$38)*_xlfn.NORM.S.INV(RAND())</f>
        <v>0.72155772200418</v>
      </c>
      <c r="Z178" s="24">
        <f ca="1">SQRT(Inputs!$B$38)*D178+SQRT(1-Inputs!$B$38)*_xlfn.NORM.S.INV(RAND())</f>
        <v>0.37229404044140008</v>
      </c>
      <c r="AA178" s="24">
        <f ca="1">SQRT(Inputs!$B$38)*E178+SQRT(1-Inputs!$B$38)*_xlfn.NORM.S.INV(RAND())</f>
        <v>0.68078597930228868</v>
      </c>
      <c r="AB178" s="24">
        <f ca="1">SQRT(Inputs!$B$38)*F178+SQRT(1-Inputs!$B$38)*_xlfn.NORM.S.INV(RAND())</f>
        <v>-0.38766436018203787</v>
      </c>
      <c r="AC178" s="24">
        <f ca="1">SQRT(Inputs!$B$38)*G178+SQRT(1-Inputs!$B$38)*_xlfn.NORM.S.INV(RAND())</f>
        <v>0.55340531819076111</v>
      </c>
      <c r="AD178" s="24">
        <f ca="1">SQRT(Inputs!$B$38)*H178+SQRT(1-Inputs!$B$38)*_xlfn.NORM.S.INV(RAND())</f>
        <v>1.1003603989615935</v>
      </c>
      <c r="AE178" s="24">
        <f ca="1">SQRT(Inputs!$B$38)*I178+SQRT(1-Inputs!$B$38)*_xlfn.NORM.S.INV(RAND())</f>
        <v>-0.21022484725626911</v>
      </c>
      <c r="AF178" s="24">
        <f ca="1">SQRT(Inputs!$B$38)*J178+SQRT(1-Inputs!$B$38)*_xlfn.NORM.S.INV(RAND())</f>
        <v>-0.47657590590187404</v>
      </c>
      <c r="AG178" s="24">
        <f ca="1">SQRT(Inputs!$B$38)*K178+SQRT(1-Inputs!$B$38)*_xlfn.NORM.S.INV(RAND())</f>
        <v>-0.26226267475132042</v>
      </c>
      <c r="AH178" s="24">
        <f ca="1">SQRT(Inputs!$B$38)*L178+SQRT(1-Inputs!$B$38)*_xlfn.NORM.S.INV(RAND())</f>
        <v>0.98659946220014105</v>
      </c>
      <c r="AI178" s="24">
        <f ca="1">SQRT(Inputs!$B$38)*M178+SQRT(1-Inputs!$B$38)*_xlfn.NORM.S.INV(RAND())</f>
        <v>-0.8065683061924902</v>
      </c>
      <c r="AJ178" s="24">
        <f ca="1">SQRT(Inputs!$B$38)*C178+SQRT(1-Inputs!$B$38)*_xlfn.NORM.S.INV(RAND())</f>
        <v>0.20452426603245472</v>
      </c>
      <c r="AK178" s="24">
        <f ca="1">SQRT(Inputs!$B$38)*D178+SQRT(1-Inputs!$B$38)*_xlfn.NORM.S.INV(RAND())</f>
        <v>0.56584671552758603</v>
      </c>
      <c r="AL178" s="24">
        <f ca="1">SQRT(Inputs!$B$38)*E178+SQRT(1-Inputs!$B$38)*_xlfn.NORM.S.INV(RAND())</f>
        <v>-0.65848117901584313</v>
      </c>
      <c r="AM178" s="24">
        <f ca="1">SQRT(Inputs!$B$38)*F178+SQRT(1-Inputs!$B$38)*_xlfn.NORM.S.INV(RAND())</f>
        <v>-4.4683700235448764E-2</v>
      </c>
      <c r="AN178" s="24">
        <f ca="1">SQRT(Inputs!$B$38)*G178+SQRT(1-Inputs!$B$38)*_xlfn.NORM.S.INV(RAND())</f>
        <v>-0.19635237724625307</v>
      </c>
      <c r="AO178" s="24">
        <f ca="1">SQRT(Inputs!$B$38)*H178+SQRT(1-Inputs!$B$38)*_xlfn.NORM.S.INV(RAND())</f>
        <v>-0.67060718178948875</v>
      </c>
      <c r="AP178" s="24">
        <f ca="1">SQRT(Inputs!$B$38)*I178+SQRT(1-Inputs!$B$38)*_xlfn.NORM.S.INV(RAND())</f>
        <v>0.61908937584381396</v>
      </c>
      <c r="AQ178" s="24">
        <f ca="1">SQRT(Inputs!$B$38)*J178+SQRT(1-Inputs!$B$38)*_xlfn.NORM.S.INV(RAND())</f>
        <v>0.30054478177290644</v>
      </c>
      <c r="AR178" s="24">
        <f ca="1">SQRT(Inputs!$B$38)*K178+SQRT(1-Inputs!$B$38)*_xlfn.NORM.S.INV(RAND())</f>
        <v>-0.24886760850577436</v>
      </c>
      <c r="AS178" s="24">
        <f ca="1">SQRT(Inputs!$B$38)*L178+SQRT(1-Inputs!$B$38)*_xlfn.NORM.S.INV(RAND())</f>
        <v>0.62525617040311388</v>
      </c>
      <c r="AT178" s="24">
        <f ca="1">SQRT(Inputs!$B$38)*M178+SQRT(1-Inputs!$B$38)*_xlfn.NORM.S.INV(RAND())</f>
        <v>-0.72997771022422608</v>
      </c>
      <c r="AU178" s="15">
        <f ca="1">Inputs!$B$6*EXP($B$8-0.5*C$5^2+C$5*N178)</f>
        <v>4293.944360262316</v>
      </c>
      <c r="AV178" s="15">
        <f t="shared" ca="1" si="73"/>
        <v>4592.3342673606448</v>
      </c>
      <c r="AW178" s="15">
        <f t="shared" ca="1" si="74"/>
        <v>6398.3065264137185</v>
      </c>
      <c r="AX178" s="15">
        <f t="shared" ca="1" si="75"/>
        <v>7174.2537666996095</v>
      </c>
      <c r="AY178" s="15">
        <f t="shared" ca="1" si="76"/>
        <v>9331.5497471977033</v>
      </c>
      <c r="AZ178" s="15">
        <f t="shared" ca="1" si="77"/>
        <v>13131.830400533874</v>
      </c>
      <c r="BA178" s="15">
        <f t="shared" ca="1" si="78"/>
        <v>15033.777505741089</v>
      </c>
      <c r="BB178" s="15">
        <f t="shared" ca="1" si="79"/>
        <v>17725.524888435801</v>
      </c>
      <c r="BC178" s="15">
        <f t="shared" ca="1" si="80"/>
        <v>19747.24093940571</v>
      </c>
      <c r="BD178" s="15">
        <f t="shared" ca="1" si="81"/>
        <v>24208.606143948677</v>
      </c>
      <c r="BE178" s="15">
        <f t="shared" ca="1" si="82"/>
        <v>25819.925260848275</v>
      </c>
      <c r="BF178" s="15">
        <f ca="1">Inputs!$B$13*EXP($B$9-0.5*C$6^2+C$6*Y178)</f>
        <v>15958.013295453817</v>
      </c>
      <c r="BG178" s="15">
        <f t="shared" ca="1" si="83"/>
        <v>20799.956798523439</v>
      </c>
      <c r="BH178" s="15">
        <f t="shared" ca="1" si="84"/>
        <v>28451.549795896532</v>
      </c>
      <c r="BI178" s="15">
        <f t="shared" ca="1" si="85"/>
        <v>32811.550658493499</v>
      </c>
      <c r="BJ178" s="15">
        <f t="shared" ca="1" si="86"/>
        <v>43565.049701154778</v>
      </c>
      <c r="BK178" s="15">
        <f t="shared" ca="1" si="87"/>
        <v>62108.76301444602</v>
      </c>
      <c r="BL178" s="15">
        <f t="shared" ca="1" si="88"/>
        <v>74242.694644621675</v>
      </c>
      <c r="BM178" s="15">
        <f t="shared" ca="1" si="89"/>
        <v>86014.160300000192</v>
      </c>
      <c r="BN178" s="15">
        <f t="shared" ca="1" si="90"/>
        <v>102513.63526545576</v>
      </c>
      <c r="BO178" s="15">
        <f t="shared" ca="1" si="91"/>
        <v>141459.73874718184</v>
      </c>
      <c r="BP178" s="15">
        <f t="shared" ca="1" si="92"/>
        <v>158905.31365662481</v>
      </c>
      <c r="BQ178" s="15">
        <f ca="1">Inputs!$B$20*EXP($B$10-0.5*C$7^2+C$7*AJ178)</f>
        <v>4612.2445383229742</v>
      </c>
      <c r="BR178" s="15">
        <f t="shared" ca="1" si="93"/>
        <v>7490.2168432740054</v>
      </c>
      <c r="BS178" s="15">
        <f t="shared" ca="1" si="94"/>
        <v>8489.6462510112142</v>
      </c>
      <c r="BT178" s="15">
        <f t="shared" ca="1" si="95"/>
        <v>11568.967591631033</v>
      </c>
      <c r="BU178" s="15">
        <f t="shared" ca="1" si="96"/>
        <v>15289.254970719481</v>
      </c>
      <c r="BV178" s="15">
        <f t="shared" ca="1" si="97"/>
        <v>18288.890443454402</v>
      </c>
      <c r="BW178" s="15">
        <f t="shared" ca="1" si="98"/>
        <v>29094.115644127352</v>
      </c>
      <c r="BX178" s="15">
        <f t="shared" ca="1" si="99"/>
        <v>43219.963552475099</v>
      </c>
      <c r="BY178" s="15">
        <f t="shared" ca="1" si="100"/>
        <v>57742.614715012736</v>
      </c>
      <c r="BZ178" s="15">
        <f t="shared" ca="1" si="101"/>
        <v>90890.119766717806</v>
      </c>
      <c r="CA178" s="15">
        <f t="shared" ca="1" si="102"/>
        <v>112140.76936489907</v>
      </c>
      <c r="CB178" s="15">
        <f ca="1">(AU178*DCF!C$10-DCF!C$5*MAX(AU178*DCF!C$10,0)-MAX(AU178-Inputs!$B$6,0)/Inputs!$B$10)*DCF!C$6</f>
        <v>1047.8393664854739</v>
      </c>
      <c r="CC178" s="15">
        <f ca="1">(AV178*DCF!D$10-DCF!D$5*MAX(AV178*DCF!D$10,0)-MAX(AV178-AU178,0)/Inputs!$B$10)*DCF!D$6</f>
        <v>1046.5957961984593</v>
      </c>
      <c r="CD178" s="15">
        <f ca="1">(AW178*DCF!E$10-DCF!E$5*MAX(AW178*DCF!E$10,0)-MAX(AW178-AV178,0)/Inputs!$B$10)*DCF!E$6</f>
        <v>1070.4873834019197</v>
      </c>
      <c r="CE178" s="15">
        <f ca="1">(AX178*DCF!F$10-DCF!F$5*MAX(AX178*DCF!F$10,0)-MAX(AX178-AW178,0)/Inputs!$B$10)*DCF!F$6</f>
        <v>1404.6727810674388</v>
      </c>
      <c r="CF178" s="15">
        <f ca="1">(AY178*DCF!G$10-DCF!G$5*MAX(AY178*DCF!G$10,0)-MAX(AY178-AX178,0)/Inputs!$B$10)*DCF!G$6</f>
        <v>1508.0015275206092</v>
      </c>
      <c r="CG178" s="15">
        <f ca="1">(AZ178*DCF!H$10-DCF!H$5*MAX(AZ178*DCF!H$10,0)-MAX(AZ178-AY178,0)/Inputs!$B$10)*DCF!H$6</f>
        <v>1874.7463324493986</v>
      </c>
      <c r="CH178" s="15">
        <f ca="1">(BA178*DCF!I$10-DCF!I$5*MAX(BA178*DCF!I$10,0)-MAX(BA178-AZ178,0)/Inputs!$B$10)*DCF!I$6</f>
        <v>2434.1367529657578</v>
      </c>
      <c r="CI178" s="15">
        <f ca="1">(BB178*DCF!J$10-DCF!J$5*MAX(BB178*DCF!J$10,0)-MAX(BB178-BA178,0)/Inputs!$B$10)*DCF!J$6</f>
        <v>2633.8512404117191</v>
      </c>
      <c r="CJ178" s="15">
        <f ca="1">(BC178*DCF!K$10-DCF!K$5*MAX(BC178*DCF!K$10,0)-MAX(BC178-BB178,0)/Inputs!$B$10)*DCF!K$6</f>
        <v>2895.9791777683758</v>
      </c>
      <c r="CK178" s="15">
        <f ca="1">(BD178*DCF!L$10-DCF!L$5*MAX(BD178*DCF!L$10,0)-MAX(BD178-BC178,0)/Inputs!$B$10)*DCF!L$6</f>
        <v>3074.1913998233986</v>
      </c>
      <c r="CL178" s="15">
        <f ca="1">(BE178*DCF!M$10-DCF!M$5*MAX(BE178*DCF!M$10,0)-MAX(BE178-BD178,0)/Inputs!$B$10)*DCF!M$6</f>
        <v>3451.0361251118234</v>
      </c>
      <c r="CM178" s="15">
        <f ca="1">(BF178*DCF!C$28-DCF!C$5*MAX(BF178*DCF!C$28,0)-MAX(BF178-Inputs!$B$13,0)/Inputs!$B$17)*DCF!C$6</f>
        <v>3814.6197339208538</v>
      </c>
      <c r="CN178" s="15">
        <f ca="1">(BG178*DCF!D$28-DCF!D$5*MAX(BG178*DCF!D$28,0)-MAX(BG178-BF178,0)/Inputs!$B$17)*DCF!D$6</f>
        <v>5093.0584529347916</v>
      </c>
      <c r="CO178" s="15">
        <f ca="1">(BH178*DCF!E$28-DCF!E$5*MAX(BH178*DCF!E$28,0)-MAX(BH178-BG178,0)/Inputs!$B$17)*DCF!E$6</f>
        <v>6549.9618658396757</v>
      </c>
      <c r="CP178" s="15">
        <f ca="1">(BI178*DCF!F$28-DCF!F$5*MAX(BI178*DCF!F$28,0)-MAX(BI178-BH178,0)/Inputs!$B$17)*DCF!F$6</f>
        <v>8113.664647130925</v>
      </c>
      <c r="CQ178" s="15">
        <f ca="1">(BJ178*DCF!G$28-DCF!G$5*MAX(BJ178*DCF!G$28,0)-MAX(BJ178-BI178,0)/Inputs!$B$17)*DCF!G$6</f>
        <v>9494.6503646679867</v>
      </c>
      <c r="CR178" s="15">
        <f ca="1">(BK178*DCF!H$28-DCF!H$5*MAX(BK178*DCF!H$28,0)-MAX(BK178-BJ178,0)/Inputs!$B$17)*DCF!H$6</f>
        <v>12479.009676128468</v>
      </c>
      <c r="CS178" s="15">
        <f ca="1">(BL178*DCF!I$28-DCF!I$5*MAX(BL178*DCF!I$28,0)-MAX(BL178-BK178,0)/Inputs!$B$17)*DCF!I$6</f>
        <v>15716.803946382232</v>
      </c>
      <c r="CT178" s="15">
        <f ca="1">(BM178*DCF!J$28-DCF!J$5*MAX(BM178*DCF!J$28,0)-MAX(BM178-BL178,0)/Inputs!$B$17)*DCF!J$6</f>
        <v>17627.498148047431</v>
      </c>
      <c r="CU178" s="15">
        <f ca="1">(BN178*DCF!K$28-DCF!K$5*MAX(BN178*DCF!K$28,0)-MAX(BN178-BM178,0)/Inputs!$B$17)*DCF!K$6</f>
        <v>19628.195010517105</v>
      </c>
      <c r="CV178" s="15">
        <f ca="1">(BO178*DCF!L$28-DCF!L$5*MAX(BO178*DCF!L$28,0)-MAX(BO178-BN178,0)/Inputs!$B$17)*DCF!L$6</f>
        <v>23817.370551071563</v>
      </c>
      <c r="CW178" s="15">
        <f ca="1">(BP178*DCF!M$28-DCF!M$5*MAX(BP178*DCF!M$28,0)-MAX(BP178-BO178,0)/Inputs!$B$17)*DCF!M$6</f>
        <v>28074.573941191535</v>
      </c>
      <c r="CX178" s="15">
        <f ca="1">(BQ178*DCF!C$46-DCF!C$5*MAX(BQ178*DCF!C$46,0)-MAX(BQ178-Inputs!$B$20,0)/Inputs!$B$24)*DCF!C$6</f>
        <v>-1717.0285484916681</v>
      </c>
      <c r="CY178" s="15">
        <f ca="1">(BR178*DCF!D$46-DCF!D$5*MAX(BR178*DCF!D$46,0)-MAX(BR178-BQ178,0)/Inputs!$B$24)*DCF!D$6</f>
        <v>-2506.4122342156106</v>
      </c>
      <c r="CZ178" s="15">
        <f ca="1">(BS178*DCF!E$46-DCF!E$5*MAX(BS178*DCF!E$46,0)-MAX(BS178-BR178,0)/Inputs!$B$24)*DCF!E$6</f>
        <v>-1397.8630094387961</v>
      </c>
      <c r="DA178" s="15">
        <f ca="1">(BT178*DCF!F$46-DCF!F$5*MAX(BT178*DCF!F$46,0)-MAX(BT178-BS178,0)/Inputs!$B$24)*DCF!F$6</f>
        <v>-1963.8036095083553</v>
      </c>
      <c r="DB178" s="15">
        <f ca="1">(BU178*DCF!G$46-DCF!G$5*MAX(BU178*DCF!G$46,0)-MAX(BU178-BT178,0)/Inputs!$B$24)*DCF!G$6</f>
        <v>-1765.7314997574265</v>
      </c>
      <c r="DC178" s="15">
        <f ca="1">(BV178*DCF!H$46-DCF!H$5*MAX(BV178*DCF!H$46,0)-MAX(BV178-BU178,0)/Inputs!$B$24)*DCF!H$6</f>
        <v>-932.11834408090442</v>
      </c>
      <c r="DD178" s="15">
        <f ca="1">(BW178*DCF!I$46-DCF!I$5*MAX(BW178*DCF!I$46,0)-MAX(BW178-BV178,0)/Inputs!$B$24)*DCF!I$6</f>
        <v>-2429.8222722262794</v>
      </c>
      <c r="DE178" s="15">
        <f ca="1">(BX178*DCF!J$46-DCF!J$5*MAX(BX178*DCF!J$46,0)-MAX(BX178-BW178,0)/Inputs!$B$24)*DCF!J$6</f>
        <v>-1932.9861632076938</v>
      </c>
      <c r="DF178" s="15">
        <f ca="1">(BY178*DCF!K$46-DCF!K$5*MAX(BY178*DCF!K$46,0)-MAX(BY178-BX178,0)/Inputs!$B$24)*DCF!K$6</f>
        <v>-259.21201450419431</v>
      </c>
      <c r="DG178" s="15">
        <f ca="1">(BZ178*DCF!L$46-DCF!L$5*MAX(BZ178*DCF!L$46,0)-MAX(BZ178-BY178,0)/Inputs!$B$24)*DCF!L$6</f>
        <v>-1218.5766613276787</v>
      </c>
      <c r="DH178" s="15">
        <f ca="1">(CA178*DCF!M$46-DCF!M$5*MAX(CA178*DCF!M$46,0)-MAX(CA178-BZ178,0)/Inputs!$B$24)*DCF!M$6</f>
        <v>4348.8160837772111</v>
      </c>
      <c r="DI178" s="15">
        <f ca="1">SUM(CB178:CL178)+BE178*DCF!M$10*(1+Inputs!$B$30)*(1-Inputs!$B$33)*(1-Inputs!$B$30/Inputs!$B$31)/(Inputs!$B$29-Inputs!$B$30)*DCF!M$6</f>
        <v>94298.731317309881</v>
      </c>
      <c r="DJ178" s="15">
        <f ca="1">SUM(CM178:CW178)+BP178*DCF!M$28*(1+Inputs!$B$30)*(1-Inputs!$B$33)*(1-Inputs!$B$30/Inputs!$B$31)/(Inputs!$B$29-Inputs!$B$30)*DCF!M$6</f>
        <v>740056.85861999588</v>
      </c>
      <c r="DK178" s="15">
        <f ca="1">SUM(CX178:DH178)+CA178*DCF!M$46*(1+Inputs!$B$30)*(1-Inputs!$B$33)*(1-Inputs!$B$30/Inputs!$B$31)/(Inputs!$B$29-Inputs!$B$30)*DCF!M$6</f>
        <v>161608.17508850258</v>
      </c>
      <c r="DM178" s="15">
        <f ca="1">DI178+DJ178+DK178+Inputs!$B$34+Inputs!$B$36-Inputs!$B$35</f>
        <v>1072814.7650258085</v>
      </c>
    </row>
    <row r="179" spans="1:117" x14ac:dyDescent="0.75">
      <c r="A179" s="11">
        <v>166</v>
      </c>
      <c r="C179" s="24">
        <f t="shared" ca="1" si="106"/>
        <v>1.4638451511859969</v>
      </c>
      <c r="D179" s="24">
        <f t="shared" ca="1" si="106"/>
        <v>-1.6685296916811632</v>
      </c>
      <c r="E179" s="24">
        <f t="shared" ca="1" si="106"/>
        <v>0.21716245764037598</v>
      </c>
      <c r="F179" s="24">
        <f t="shared" ca="1" si="106"/>
        <v>-4.9964339088892841E-2</v>
      </c>
      <c r="G179" s="24">
        <f t="shared" ca="1" si="106"/>
        <v>-0.8976775880168848</v>
      </c>
      <c r="H179" s="24">
        <f t="shared" ca="1" si="106"/>
        <v>0.17144288398235369</v>
      </c>
      <c r="I179" s="24">
        <f t="shared" ca="1" si="106"/>
        <v>-1.0931778687129456</v>
      </c>
      <c r="J179" s="24">
        <f t="shared" ca="1" si="106"/>
        <v>1.1960831125464768</v>
      </c>
      <c r="K179" s="24">
        <f t="shared" ca="1" si="106"/>
        <v>-6.3872902908595361E-2</v>
      </c>
      <c r="L179" s="24">
        <f t="shared" ca="1" si="106"/>
        <v>8.759756514564257E-2</v>
      </c>
      <c r="M179" s="24">
        <f t="shared" ca="1" si="106"/>
        <v>0.10035618441690898</v>
      </c>
      <c r="N179" s="24">
        <f ca="1">SQRT(Inputs!$B$38)*C179+SQRT(1-Inputs!$B$38)*_xlfn.NORM.S.INV(RAND())</f>
        <v>1.170922857155533</v>
      </c>
      <c r="O179" s="24">
        <f ca="1">SQRT(Inputs!$B$38)*D179+SQRT(1-Inputs!$B$38)*_xlfn.NORM.S.INV(RAND())</f>
        <v>-0.55427560201315762</v>
      </c>
      <c r="P179" s="24">
        <f ca="1">SQRT(Inputs!$B$38)*E179+SQRT(1-Inputs!$B$38)*_xlfn.NORM.S.INV(RAND())</f>
        <v>0.29903937829535676</v>
      </c>
      <c r="Q179" s="24">
        <f ca="1">SQRT(Inputs!$B$38)*F179+SQRT(1-Inputs!$B$38)*_xlfn.NORM.S.INV(RAND())</f>
        <v>-1.6738320962743036</v>
      </c>
      <c r="R179" s="24">
        <f ca="1">SQRT(Inputs!$B$38)*G179+SQRT(1-Inputs!$B$38)*_xlfn.NORM.S.INV(RAND())</f>
        <v>-0.34250651655155528</v>
      </c>
      <c r="S179" s="24">
        <f ca="1">SQRT(Inputs!$B$38)*H179+SQRT(1-Inputs!$B$38)*_xlfn.NORM.S.INV(RAND())</f>
        <v>1.3037560199359941</v>
      </c>
      <c r="T179" s="24">
        <f ca="1">SQRT(Inputs!$B$38)*I179+SQRT(1-Inputs!$B$38)*_xlfn.NORM.S.INV(RAND())</f>
        <v>0.40892922672104715</v>
      </c>
      <c r="U179" s="24">
        <f ca="1">SQRT(Inputs!$B$38)*J179+SQRT(1-Inputs!$B$38)*_xlfn.NORM.S.INV(RAND())</f>
        <v>-0.85091326560878955</v>
      </c>
      <c r="V179" s="24">
        <f ca="1">SQRT(Inputs!$B$38)*K179+SQRT(1-Inputs!$B$38)*_xlfn.NORM.S.INV(RAND())</f>
        <v>-0.52477212462953615</v>
      </c>
      <c r="W179" s="24">
        <f ca="1">SQRT(Inputs!$B$38)*L179+SQRT(1-Inputs!$B$38)*_xlfn.NORM.S.INV(RAND())</f>
        <v>-0.22570614914772391</v>
      </c>
      <c r="X179" s="24">
        <f ca="1">SQRT(Inputs!$B$38)*M179+SQRT(1-Inputs!$B$38)*_xlfn.NORM.S.INV(RAND())</f>
        <v>-2.0090993797207557</v>
      </c>
      <c r="Y179" s="24">
        <f ca="1">SQRT(Inputs!$B$38)*C179+SQRT(1-Inputs!$B$38)*_xlfn.NORM.S.INV(RAND())</f>
        <v>-4.9449255320365149E-2</v>
      </c>
      <c r="Z179" s="24">
        <f ca="1">SQRT(Inputs!$B$38)*D179+SQRT(1-Inputs!$B$38)*_xlfn.NORM.S.INV(RAND())</f>
        <v>-9.2755521692265197E-2</v>
      </c>
      <c r="AA179" s="24">
        <f ca="1">SQRT(Inputs!$B$38)*E179+SQRT(1-Inputs!$B$38)*_xlfn.NORM.S.INV(RAND())</f>
        <v>-0.20544354810642226</v>
      </c>
      <c r="AB179" s="24">
        <f ca="1">SQRT(Inputs!$B$38)*F179+SQRT(1-Inputs!$B$38)*_xlfn.NORM.S.INV(RAND())</f>
        <v>1.3085110135936322</v>
      </c>
      <c r="AC179" s="24">
        <f ca="1">SQRT(Inputs!$B$38)*G179+SQRT(1-Inputs!$B$38)*_xlfn.NORM.S.INV(RAND())</f>
        <v>-0.57324750963037707</v>
      </c>
      <c r="AD179" s="24">
        <f ca="1">SQRT(Inputs!$B$38)*H179+SQRT(1-Inputs!$B$38)*_xlfn.NORM.S.INV(RAND())</f>
        <v>-0.62711401556969004</v>
      </c>
      <c r="AE179" s="24">
        <f ca="1">SQRT(Inputs!$B$38)*I179+SQRT(1-Inputs!$B$38)*_xlfn.NORM.S.INV(RAND())</f>
        <v>-1.3523648216594364</v>
      </c>
      <c r="AF179" s="24">
        <f ca="1">SQRT(Inputs!$B$38)*J179+SQRT(1-Inputs!$B$38)*_xlfn.NORM.S.INV(RAND())</f>
        <v>1.5977309186780722</v>
      </c>
      <c r="AG179" s="24">
        <f ca="1">SQRT(Inputs!$B$38)*K179+SQRT(1-Inputs!$B$38)*_xlfn.NORM.S.INV(RAND())</f>
        <v>-0.60064444982829146</v>
      </c>
      <c r="AH179" s="24">
        <f ca="1">SQRT(Inputs!$B$38)*L179+SQRT(1-Inputs!$B$38)*_xlfn.NORM.S.INV(RAND())</f>
        <v>2.5654622845544418E-2</v>
      </c>
      <c r="AI179" s="24">
        <f ca="1">SQRT(Inputs!$B$38)*M179+SQRT(1-Inputs!$B$38)*_xlfn.NORM.S.INV(RAND())</f>
        <v>0.76897618370918464</v>
      </c>
      <c r="AJ179" s="24">
        <f ca="1">SQRT(Inputs!$B$38)*C179+SQRT(1-Inputs!$B$38)*_xlfn.NORM.S.INV(RAND())</f>
        <v>1.546928335475247</v>
      </c>
      <c r="AK179" s="24">
        <f ca="1">SQRT(Inputs!$B$38)*D179+SQRT(1-Inputs!$B$38)*_xlfn.NORM.S.INV(RAND())</f>
        <v>-0.84641482934280088</v>
      </c>
      <c r="AL179" s="24">
        <f ca="1">SQRT(Inputs!$B$38)*E179+SQRT(1-Inputs!$B$38)*_xlfn.NORM.S.INV(RAND())</f>
        <v>0.16172470629051089</v>
      </c>
      <c r="AM179" s="24">
        <f ca="1">SQRT(Inputs!$B$38)*F179+SQRT(1-Inputs!$B$38)*_xlfn.NORM.S.INV(RAND())</f>
        <v>0.57869689194809582</v>
      </c>
      <c r="AN179" s="24">
        <f ca="1">SQRT(Inputs!$B$38)*G179+SQRT(1-Inputs!$B$38)*_xlfn.NORM.S.INV(RAND())</f>
        <v>-1.3193113510986816</v>
      </c>
      <c r="AO179" s="24">
        <f ca="1">SQRT(Inputs!$B$38)*H179+SQRT(1-Inputs!$B$38)*_xlfn.NORM.S.INV(RAND())</f>
        <v>0.24568434505889541</v>
      </c>
      <c r="AP179" s="24">
        <f ca="1">SQRT(Inputs!$B$38)*I179+SQRT(1-Inputs!$B$38)*_xlfn.NORM.S.INV(RAND())</f>
        <v>0.60060018141548066</v>
      </c>
      <c r="AQ179" s="24">
        <f ca="1">SQRT(Inputs!$B$38)*J179+SQRT(1-Inputs!$B$38)*_xlfn.NORM.S.INV(RAND())</f>
        <v>1.2724945616343364</v>
      </c>
      <c r="AR179" s="24">
        <f ca="1">SQRT(Inputs!$B$38)*K179+SQRT(1-Inputs!$B$38)*_xlfn.NORM.S.INV(RAND())</f>
        <v>-0.32321529985925612</v>
      </c>
      <c r="AS179" s="24">
        <f ca="1">SQRT(Inputs!$B$38)*L179+SQRT(1-Inputs!$B$38)*_xlfn.NORM.S.INV(RAND())</f>
        <v>0.32877550944193118</v>
      </c>
      <c r="AT179" s="24">
        <f ca="1">SQRT(Inputs!$B$38)*M179+SQRT(1-Inputs!$B$38)*_xlfn.NORM.S.INV(RAND())</f>
        <v>-0.32402473810206306</v>
      </c>
      <c r="AU179" s="15">
        <f ca="1">Inputs!$B$6*EXP($B$8-0.5*C$5^2+C$5*N179)</f>
        <v>5997.8317027702669</v>
      </c>
      <c r="AV179" s="15">
        <f t="shared" ca="1" si="73"/>
        <v>6729.3910055929809</v>
      </c>
      <c r="AW179" s="15">
        <f t="shared" ca="1" si="74"/>
        <v>8543.0240751352339</v>
      </c>
      <c r="AX179" s="15">
        <f t="shared" ca="1" si="75"/>
        <v>8462.0066075392569</v>
      </c>
      <c r="AY179" s="15">
        <f t="shared" ca="1" si="76"/>
        <v>9935.9359245308024</v>
      </c>
      <c r="AZ179" s="15">
        <f t="shared" ca="1" si="77"/>
        <v>14028.00765882055</v>
      </c>
      <c r="BA179" s="15">
        <f t="shared" ca="1" si="78"/>
        <v>17917.350552807427</v>
      </c>
      <c r="BB179" s="15">
        <f t="shared" ca="1" si="79"/>
        <v>20143.667038688629</v>
      </c>
      <c r="BC179" s="15">
        <f t="shared" ca="1" si="80"/>
        <v>23452.25918137213</v>
      </c>
      <c r="BD179" s="15">
        <f t="shared" ca="1" si="81"/>
        <v>28131.039203786291</v>
      </c>
      <c r="BE179" s="15">
        <f t="shared" ca="1" si="82"/>
        <v>28706.639393601745</v>
      </c>
      <c r="BF179" s="15">
        <f ca="1">Inputs!$B$13*EXP($B$9-0.5*C$6^2+C$6*Y179)</f>
        <v>13696.094942726702</v>
      </c>
      <c r="BG179" s="15">
        <f t="shared" ca="1" si="83"/>
        <v>16414.87204168471</v>
      </c>
      <c r="BH179" s="15">
        <f t="shared" ca="1" si="84"/>
        <v>19384.073155055084</v>
      </c>
      <c r="BI179" s="15">
        <f t="shared" ca="1" si="85"/>
        <v>29023.45092749003</v>
      </c>
      <c r="BJ179" s="15">
        <f t="shared" ca="1" si="86"/>
        <v>32758.969173594003</v>
      </c>
      <c r="BK179" s="15">
        <f t="shared" ca="1" si="87"/>
        <v>36915.24426466044</v>
      </c>
      <c r="BL179" s="15">
        <f t="shared" ca="1" si="88"/>
        <v>38056.241152020244</v>
      </c>
      <c r="BM179" s="15">
        <f t="shared" ca="1" si="89"/>
        <v>57049.75435328795</v>
      </c>
      <c r="BN179" s="15">
        <f t="shared" ca="1" si="90"/>
        <v>65291.207314213811</v>
      </c>
      <c r="BO179" s="15">
        <f t="shared" ca="1" si="91"/>
        <v>80574.018922898802</v>
      </c>
      <c r="BP179" s="15">
        <f t="shared" ca="1" si="92"/>
        <v>108199.10620627721</v>
      </c>
      <c r="BQ179" s="15">
        <f ca="1">Inputs!$B$20*EXP($B$10-0.5*C$7^2+C$7*AJ179)</f>
        <v>7424.9214631650448</v>
      </c>
      <c r="BR179" s="15">
        <f t="shared" ca="1" si="93"/>
        <v>7699.9912659618385</v>
      </c>
      <c r="BS179" s="15">
        <f t="shared" ca="1" si="94"/>
        <v>11045.623604100767</v>
      </c>
      <c r="BT179" s="15">
        <f t="shared" ca="1" si="95"/>
        <v>17726.241214490816</v>
      </c>
      <c r="BU179" s="15">
        <f t="shared" ca="1" si="96"/>
        <v>17852.576804540015</v>
      </c>
      <c r="BV179" s="15">
        <f t="shared" ca="1" si="97"/>
        <v>26251.693872575222</v>
      </c>
      <c r="BW179" s="15">
        <f t="shared" ca="1" si="98"/>
        <v>41598.3056865158</v>
      </c>
      <c r="BX179" s="15">
        <f t="shared" ca="1" si="99"/>
        <v>75089.203694203999</v>
      </c>
      <c r="BY179" s="15">
        <f t="shared" ca="1" si="100"/>
        <v>98903.55542826523</v>
      </c>
      <c r="BZ179" s="15">
        <f t="shared" ca="1" si="101"/>
        <v>147421.79906415276</v>
      </c>
      <c r="CA179" s="15">
        <f t="shared" ca="1" si="102"/>
        <v>195495.95186116913</v>
      </c>
      <c r="CB179" s="15">
        <f ca="1">(AU179*DCF!C$10-DCF!C$5*MAX(AU179*DCF!C$10,0)-MAX(AU179-Inputs!$B$6,0)/Inputs!$B$10)*DCF!C$6</f>
        <v>1035.69034603111</v>
      </c>
      <c r="CC179" s="15">
        <f ca="1">(AV179*DCF!D$10-DCF!D$5*MAX(AV179*DCF!D$10,0)-MAX(AV179-AU179,0)/Inputs!$B$10)*DCF!D$6</f>
        <v>1461.871877759485</v>
      </c>
      <c r="CD179" s="15">
        <f ca="1">(AW179*DCF!E$10-DCF!E$5*MAX(AW179*DCF!E$10,0)-MAX(AW179-AV179,0)/Inputs!$B$10)*DCF!E$6</f>
        <v>1563.9429926025789</v>
      </c>
      <c r="CE179" s="15">
        <f ca="1">(AX179*DCF!F$10-DCF!F$5*MAX(AX179*DCF!F$10,0)-MAX(AX179-AW179,0)/Inputs!$B$10)*DCF!F$6</f>
        <v>1847.2425566677946</v>
      </c>
      <c r="CF179" s="15">
        <f ca="1">(AY179*DCF!G$10-DCF!G$5*MAX(AY179*DCF!G$10,0)-MAX(AY179-AX179,0)/Inputs!$B$10)*DCF!G$6</f>
        <v>1763.8840461672792</v>
      </c>
      <c r="CG179" s="15">
        <f ca="1">(AZ179*DCF!H$10-DCF!H$5*MAX(AZ179*DCF!H$10,0)-MAX(AZ179-AY179,0)/Inputs!$B$10)*DCF!H$6</f>
        <v>1996.9270524874005</v>
      </c>
      <c r="CH179" s="15">
        <f ca="1">(BA179*DCF!I$10-DCF!I$5*MAX(BA179*DCF!I$10,0)-MAX(BA179-AZ179,0)/Inputs!$B$10)*DCF!I$6</f>
        <v>2634.8578141868338</v>
      </c>
      <c r="CI179" s="15">
        <f ca="1">(BB179*DCF!J$10-DCF!J$5*MAX(BB179*DCF!J$10,0)-MAX(BB179-BA179,0)/Inputs!$B$10)*DCF!J$6</f>
        <v>3119.3384269957774</v>
      </c>
      <c r="CJ179" s="15">
        <f ca="1">(BC179*DCF!K$10-DCF!K$5*MAX(BC179*DCF!K$10,0)-MAX(BC179-BB179,0)/Inputs!$B$10)*DCF!K$6</f>
        <v>3312.2845488030375</v>
      </c>
      <c r="CK179" s="15">
        <f ca="1">(BD179*DCF!L$10-DCF!L$5*MAX(BD179*DCF!L$10,0)-MAX(BD179-BC179,0)/Inputs!$B$10)*DCF!L$6</f>
        <v>3637.6536379024828</v>
      </c>
      <c r="CL179" s="15">
        <f ca="1">(BE179*DCF!M$10-DCF!M$5*MAX(BE179*DCF!M$10,0)-MAX(BE179-BD179,0)/Inputs!$B$10)*DCF!M$6</f>
        <v>3982.11651853901</v>
      </c>
      <c r="CM179" s="15">
        <f ca="1">(BF179*DCF!C$28-DCF!C$5*MAX(BF179*DCF!C$28,0)-MAX(BF179-Inputs!$B$13,0)/Inputs!$B$17)*DCF!C$6</f>
        <v>3646.6800780105514</v>
      </c>
      <c r="CN179" s="15">
        <f ca="1">(BG179*DCF!D$28-DCF!D$5*MAX(BG179*DCF!D$28,0)-MAX(BG179-BF179,0)/Inputs!$B$17)*DCF!D$6</f>
        <v>4254.5185956590458</v>
      </c>
      <c r="CO179" s="15">
        <f ca="1">(BH179*DCF!E$28-DCF!E$5*MAX(BH179*DCF!E$28,0)-MAX(BH179-BG179,0)/Inputs!$B$17)*DCF!E$6</f>
        <v>4904.7260098754959</v>
      </c>
      <c r="CP179" s="15">
        <f ca="1">(BI179*DCF!F$28-DCF!F$5*MAX(BI179*DCF!F$28,0)-MAX(BI179-BH179,0)/Inputs!$B$17)*DCF!F$6</f>
        <v>6124.1013386239201</v>
      </c>
      <c r="CQ179" s="15">
        <f ca="1">(BJ179*DCF!G$28-DCF!G$5*MAX(BJ179*DCF!G$28,0)-MAX(BJ179-BI179,0)/Inputs!$B$17)*DCF!G$6</f>
        <v>7871.2858270915876</v>
      </c>
      <c r="CR179" s="15">
        <f ca="1">(BK179*DCF!H$28-DCF!H$5*MAX(BK179*DCF!H$28,0)-MAX(BK179-BJ179,0)/Inputs!$B$17)*DCF!H$6</f>
        <v>8483.7786731919768</v>
      </c>
      <c r="CS179" s="15">
        <f ca="1">(BL179*DCF!I$28-DCF!I$5*MAX(BL179*DCF!I$28,0)-MAX(BL179-BK179,0)/Inputs!$B$17)*DCF!I$6</f>
        <v>8785.2726542923083</v>
      </c>
      <c r="CT179" s="15">
        <f ca="1">(BM179*DCF!J$28-DCF!J$5*MAX(BM179*DCF!J$28,0)-MAX(BM179-BL179,0)/Inputs!$B$17)*DCF!J$6</f>
        <v>10208.446591778187</v>
      </c>
      <c r="CU179" s="15">
        <f ca="1">(BN179*DCF!K$28-DCF!K$5*MAX(BN179*DCF!K$28,0)-MAX(BN179-BM179,0)/Inputs!$B$17)*DCF!K$6</f>
        <v>12778.940034908484</v>
      </c>
      <c r="CV179" s="15">
        <f ca="1">(BO179*DCF!L$28-DCF!L$5*MAX(BO179*DCF!L$28,0)-MAX(BO179-BN179,0)/Inputs!$B$17)*DCF!L$6</f>
        <v>14346.932396197319</v>
      </c>
      <c r="CW179" s="15">
        <f ca="1">(BP179*DCF!M$28-DCF!M$5*MAX(BP179*DCF!M$28,0)-MAX(BP179-BO179,0)/Inputs!$B$17)*DCF!M$6</f>
        <v>17470.126584085847</v>
      </c>
      <c r="CX179" s="15">
        <f ca="1">(BQ179*DCF!C$46-DCF!C$5*MAX(BQ179*DCF!C$46,0)-MAX(BQ179-Inputs!$B$20,0)/Inputs!$B$24)*DCF!C$6</f>
        <v>-3665.7654479203543</v>
      </c>
      <c r="CY179" s="15">
        <f ca="1">(BR179*DCF!D$46-DCF!D$5*MAX(BR179*DCF!D$46,0)-MAX(BR179-BQ179,0)/Inputs!$B$24)*DCF!D$6</f>
        <v>-1431.578944548866</v>
      </c>
      <c r="CZ179" s="15">
        <f ca="1">(BS179*DCF!E$46-DCF!E$5*MAX(BS179*DCF!E$46,0)-MAX(BS179-BR179,0)/Inputs!$B$24)*DCF!E$6</f>
        <v>-2624.9203869513913</v>
      </c>
      <c r="DA179" s="15">
        <f ca="1">(BT179*DCF!F$46-DCF!F$5*MAX(BT179*DCF!F$46,0)-MAX(BT179-BS179,0)/Inputs!$B$24)*DCF!F$6</f>
        <v>-3723.5610214613835</v>
      </c>
      <c r="DB179" s="15">
        <f ca="1">(BU179*DCF!G$46-DCF!G$5*MAX(BU179*DCF!G$46,0)-MAX(BU179-BT179,0)/Inputs!$B$24)*DCF!G$6</f>
        <v>-643.02220772588862</v>
      </c>
      <c r="DC179" s="15">
        <f ca="1">(BV179*DCF!H$46-DCF!H$5*MAX(BV179*DCF!H$46,0)-MAX(BV179-BU179,0)/Inputs!$B$24)*DCF!H$6</f>
        <v>-2609.9741666478449</v>
      </c>
      <c r="DD179" s="15">
        <f ca="1">(BW179*DCF!I$46-DCF!I$5*MAX(BW179*DCF!I$46,0)-MAX(BW179-BV179,0)/Inputs!$B$24)*DCF!I$6</f>
        <v>-3444.6895675781871</v>
      </c>
      <c r="DE179" s="15">
        <f ca="1">(BX179*DCF!J$46-DCF!J$5*MAX(BX179*DCF!J$46,0)-MAX(BX179-BW179,0)/Inputs!$B$24)*DCF!J$6</f>
        <v>-5731.4546003878604</v>
      </c>
      <c r="DF179" s="15">
        <f ca="1">(BY179*DCF!K$46-DCF!K$5*MAX(BY179*DCF!K$46,0)-MAX(BY179-BX179,0)/Inputs!$B$24)*DCF!K$6</f>
        <v>-184.18098042911561</v>
      </c>
      <c r="DG179" s="15">
        <f ca="1">(BZ179*DCF!L$46-DCF!L$5*MAX(BZ179*DCF!L$46,0)-MAX(BZ179-BY179,0)/Inputs!$B$24)*DCF!L$6</f>
        <v>-789.25211935854361</v>
      </c>
      <c r="DH179" s="15">
        <f ca="1">(CA179*DCF!M$46-DCF!M$5*MAX(CA179*DCF!M$46,0)-MAX(CA179-BZ179,0)/Inputs!$B$24)*DCF!M$6</f>
        <v>5275.9155666930028</v>
      </c>
      <c r="DI179" s="15">
        <f ca="1">SUM(CB179:CL179)+BE179*DCF!M$10*(1+Inputs!$B$30)*(1-Inputs!$B$33)*(1-Inputs!$B$30/Inputs!$B$31)/(Inputs!$B$29-Inputs!$B$30)*DCF!M$6</f>
        <v>106246.76685654375</v>
      </c>
      <c r="DJ179" s="15">
        <f ca="1">SUM(CM179:CW179)+BP179*DCF!M$28*(1+Inputs!$B$30)*(1-Inputs!$B$33)*(1-Inputs!$B$30/Inputs!$B$31)/(Inputs!$B$29-Inputs!$B$30)*DCF!M$6</f>
        <v>500367.53325988434</v>
      </c>
      <c r="DK179" s="15">
        <f ca="1">SUM(CX179:DH179)+CA179*DCF!M$46*(1+Inputs!$B$30)*(1-Inputs!$B$33)*(1-Inputs!$B$30/Inputs!$B$31)/(Inputs!$B$29-Inputs!$B$30)*DCF!M$6</f>
        <v>282687.4156769992</v>
      </c>
      <c r="DM179" s="15">
        <f ca="1">DI179+DJ179+DK179+Inputs!$B$34+Inputs!$B$36-Inputs!$B$35</f>
        <v>966152.71579342731</v>
      </c>
    </row>
    <row r="180" spans="1:117" x14ac:dyDescent="0.75">
      <c r="A180" s="11">
        <v>167</v>
      </c>
      <c r="C180" s="24">
        <f t="shared" ca="1" si="106"/>
        <v>-0.20734897072047997</v>
      </c>
      <c r="D180" s="24">
        <f t="shared" ca="1" si="106"/>
        <v>-1.3678075635531526</v>
      </c>
      <c r="E180" s="24">
        <f t="shared" ca="1" si="106"/>
        <v>8.3847508757946831E-2</v>
      </c>
      <c r="F180" s="24">
        <f t="shared" ca="1" si="106"/>
        <v>-0.12949033677496175</v>
      </c>
      <c r="G180" s="24">
        <f t="shared" ca="1" si="106"/>
        <v>-2.0508685230442043</v>
      </c>
      <c r="H180" s="24">
        <f t="shared" ca="1" si="106"/>
        <v>0.63676385142369907</v>
      </c>
      <c r="I180" s="24">
        <f t="shared" ca="1" si="106"/>
        <v>2.0622147425621709</v>
      </c>
      <c r="J180" s="24">
        <f t="shared" ca="1" si="106"/>
        <v>-0.67110160608808567</v>
      </c>
      <c r="K180" s="24">
        <f t="shared" ca="1" si="106"/>
        <v>-0.8601967736518864</v>
      </c>
      <c r="L180" s="24">
        <f t="shared" ca="1" si="106"/>
        <v>-0.94673724997103226</v>
      </c>
      <c r="M180" s="24">
        <f t="shared" ca="1" si="106"/>
        <v>-0.58501645395432134</v>
      </c>
      <c r="N180" s="24">
        <f ca="1">SQRT(Inputs!$B$38)*C180+SQRT(1-Inputs!$B$38)*_xlfn.NORM.S.INV(RAND())</f>
        <v>-1.3229565206493537</v>
      </c>
      <c r="O180" s="24">
        <f ca="1">SQRT(Inputs!$B$38)*D180+SQRT(1-Inputs!$B$38)*_xlfn.NORM.S.INV(RAND())</f>
        <v>-1.435600529308072</v>
      </c>
      <c r="P180" s="24">
        <f ca="1">SQRT(Inputs!$B$38)*E180+SQRT(1-Inputs!$B$38)*_xlfn.NORM.S.INV(RAND())</f>
        <v>-0.26584382851422739</v>
      </c>
      <c r="Q180" s="24">
        <f ca="1">SQRT(Inputs!$B$38)*F180+SQRT(1-Inputs!$B$38)*_xlfn.NORM.S.INV(RAND())</f>
        <v>0.33229535848636155</v>
      </c>
      <c r="R180" s="24">
        <f ca="1">SQRT(Inputs!$B$38)*G180+SQRT(1-Inputs!$B$38)*_xlfn.NORM.S.INV(RAND())</f>
        <v>-1.544256089473746</v>
      </c>
      <c r="S180" s="24">
        <f ca="1">SQRT(Inputs!$B$38)*H180+SQRT(1-Inputs!$B$38)*_xlfn.NORM.S.INV(RAND())</f>
        <v>0.87429150180457227</v>
      </c>
      <c r="T180" s="24">
        <f ca="1">SQRT(Inputs!$B$38)*I180+SQRT(1-Inputs!$B$38)*_xlfn.NORM.S.INV(RAND())</f>
        <v>1.8583545148311773</v>
      </c>
      <c r="U180" s="24">
        <f ca="1">SQRT(Inputs!$B$38)*J180+SQRT(1-Inputs!$B$38)*_xlfn.NORM.S.INV(RAND())</f>
        <v>-0.4953274616932769</v>
      </c>
      <c r="V180" s="24">
        <f ca="1">SQRT(Inputs!$B$38)*K180+SQRT(1-Inputs!$B$38)*_xlfn.NORM.S.INV(RAND())</f>
        <v>0.54302739067447492</v>
      </c>
      <c r="W180" s="24">
        <f ca="1">SQRT(Inputs!$B$38)*L180+SQRT(1-Inputs!$B$38)*_xlfn.NORM.S.INV(RAND())</f>
        <v>-1.4112690230878049</v>
      </c>
      <c r="X180" s="24">
        <f ca="1">SQRT(Inputs!$B$38)*M180+SQRT(1-Inputs!$B$38)*_xlfn.NORM.S.INV(RAND())</f>
        <v>-0.7535022315899691</v>
      </c>
      <c r="Y180" s="24">
        <f ca="1">SQRT(Inputs!$B$38)*C180+SQRT(1-Inputs!$B$38)*_xlfn.NORM.S.INV(RAND())</f>
        <v>-0.29649778547854716</v>
      </c>
      <c r="Z180" s="24">
        <f ca="1">SQRT(Inputs!$B$38)*D180+SQRT(1-Inputs!$B$38)*_xlfn.NORM.S.INV(RAND())</f>
        <v>-0.47385328082370665</v>
      </c>
      <c r="AA180" s="24">
        <f ca="1">SQRT(Inputs!$B$38)*E180+SQRT(1-Inputs!$B$38)*_xlfn.NORM.S.INV(RAND())</f>
        <v>0.6801491259966318</v>
      </c>
      <c r="AB180" s="24">
        <f ca="1">SQRT(Inputs!$B$38)*F180+SQRT(1-Inputs!$B$38)*_xlfn.NORM.S.INV(RAND())</f>
        <v>-0.17314670423515938</v>
      </c>
      <c r="AC180" s="24">
        <f ca="1">SQRT(Inputs!$B$38)*G180+SQRT(1-Inputs!$B$38)*_xlfn.NORM.S.INV(RAND())</f>
        <v>-2.2605287290690037</v>
      </c>
      <c r="AD180" s="24">
        <f ca="1">SQRT(Inputs!$B$38)*H180+SQRT(1-Inputs!$B$38)*_xlfn.NORM.S.INV(RAND())</f>
        <v>0.41130805157391132</v>
      </c>
      <c r="AE180" s="24">
        <f ca="1">SQRT(Inputs!$B$38)*I180+SQRT(1-Inputs!$B$38)*_xlfn.NORM.S.INV(RAND())</f>
        <v>1.4679175338928889</v>
      </c>
      <c r="AF180" s="24">
        <f ca="1">SQRT(Inputs!$B$38)*J180+SQRT(1-Inputs!$B$38)*_xlfn.NORM.S.INV(RAND())</f>
        <v>-0.60059929413055579</v>
      </c>
      <c r="AG180" s="24">
        <f ca="1">SQRT(Inputs!$B$38)*K180+SQRT(1-Inputs!$B$38)*_xlfn.NORM.S.INV(RAND())</f>
        <v>-1.0692620353054909</v>
      </c>
      <c r="AH180" s="24">
        <f ca="1">SQRT(Inputs!$B$38)*L180+SQRT(1-Inputs!$B$38)*_xlfn.NORM.S.INV(RAND())</f>
        <v>-0.21231505096406095</v>
      </c>
      <c r="AI180" s="24">
        <f ca="1">SQRT(Inputs!$B$38)*M180+SQRT(1-Inputs!$B$38)*_xlfn.NORM.S.INV(RAND())</f>
        <v>9.2743318858381163E-2</v>
      </c>
      <c r="AJ180" s="24">
        <f ca="1">SQRT(Inputs!$B$38)*C180+SQRT(1-Inputs!$B$38)*_xlfn.NORM.S.INV(RAND())</f>
        <v>-0.49413200258918238</v>
      </c>
      <c r="AK180" s="24">
        <f ca="1">SQRT(Inputs!$B$38)*D180+SQRT(1-Inputs!$B$38)*_xlfn.NORM.S.INV(RAND())</f>
        <v>-1.5806138500446421</v>
      </c>
      <c r="AL180" s="24">
        <f ca="1">SQRT(Inputs!$B$38)*E180+SQRT(1-Inputs!$B$38)*_xlfn.NORM.S.INV(RAND())</f>
        <v>-0.43870682567224362</v>
      </c>
      <c r="AM180" s="24">
        <f ca="1">SQRT(Inputs!$B$38)*F180+SQRT(1-Inputs!$B$38)*_xlfn.NORM.S.INV(RAND())</f>
        <v>-0.97106570091883626</v>
      </c>
      <c r="AN180" s="24">
        <f ca="1">SQRT(Inputs!$B$38)*G180+SQRT(1-Inputs!$B$38)*_xlfn.NORM.S.INV(RAND())</f>
        <v>-1.6091064461129465</v>
      </c>
      <c r="AO180" s="24">
        <f ca="1">SQRT(Inputs!$B$38)*H180+SQRT(1-Inputs!$B$38)*_xlfn.NORM.S.INV(RAND())</f>
        <v>0.81369395089869179</v>
      </c>
      <c r="AP180" s="24">
        <f ca="1">SQRT(Inputs!$B$38)*I180+SQRT(1-Inputs!$B$38)*_xlfn.NORM.S.INV(RAND())</f>
        <v>-0.97696218260079393</v>
      </c>
      <c r="AQ180" s="24">
        <f ca="1">SQRT(Inputs!$B$38)*J180+SQRT(1-Inputs!$B$38)*_xlfn.NORM.S.INV(RAND())</f>
        <v>-1.4323144546464883</v>
      </c>
      <c r="AR180" s="24">
        <f ca="1">SQRT(Inputs!$B$38)*K180+SQRT(1-Inputs!$B$38)*_xlfn.NORM.S.INV(RAND())</f>
        <v>-0.14900098839353249</v>
      </c>
      <c r="AS180" s="24">
        <f ca="1">SQRT(Inputs!$B$38)*L180+SQRT(1-Inputs!$B$38)*_xlfn.NORM.S.INV(RAND())</f>
        <v>-2.2709310156899889</v>
      </c>
      <c r="AT180" s="24">
        <f ca="1">SQRT(Inputs!$B$38)*M180+SQRT(1-Inputs!$B$38)*_xlfn.NORM.S.INV(RAND())</f>
        <v>0.22760344814498512</v>
      </c>
      <c r="AU180" s="15">
        <f ca="1">Inputs!$B$6*EXP($B$8-0.5*C$5^2+C$5*N180)</f>
        <v>4005.6509302313011</v>
      </c>
      <c r="AV180" s="15">
        <f t="shared" ca="1" si="73"/>
        <v>3948.0025005891393</v>
      </c>
      <c r="AW180" s="15">
        <f t="shared" ca="1" si="74"/>
        <v>4644.334329438715</v>
      </c>
      <c r="AX180" s="15">
        <f t="shared" ca="1" si="75"/>
        <v>5910.6194943472537</v>
      </c>
      <c r="AY180" s="15">
        <f t="shared" ca="1" si="76"/>
        <v>6031.3600257063617</v>
      </c>
      <c r="AZ180" s="15">
        <f t="shared" ca="1" si="77"/>
        <v>8122.0123211931423</v>
      </c>
      <c r="BA180" s="15">
        <f t="shared" ca="1" si="78"/>
        <v>12073.198871510378</v>
      </c>
      <c r="BB180" s="15">
        <f t="shared" ca="1" si="79"/>
        <v>14065.632976924542</v>
      </c>
      <c r="BC180" s="15">
        <f t="shared" ca="1" si="80"/>
        <v>18153.908749384482</v>
      </c>
      <c r="BD180" s="15">
        <f t="shared" ca="1" si="81"/>
        <v>19490.024120052836</v>
      </c>
      <c r="BE180" s="15">
        <f t="shared" ca="1" si="82"/>
        <v>22298.464173291977</v>
      </c>
      <c r="BF180" s="15">
        <f ca="1">Inputs!$B$13*EXP($B$9-0.5*C$6^2+C$6*Y180)</f>
        <v>13041.465706828025</v>
      </c>
      <c r="BG180" s="15">
        <f t="shared" ca="1" si="83"/>
        <v>14591.603830609665</v>
      </c>
      <c r="BH180" s="15">
        <f t="shared" ca="1" si="84"/>
        <v>19957.247890034698</v>
      </c>
      <c r="BI180" s="15">
        <f t="shared" ca="1" si="85"/>
        <v>23788.179542076276</v>
      </c>
      <c r="BJ180" s="15">
        <f t="shared" ca="1" si="86"/>
        <v>21053.090899223462</v>
      </c>
      <c r="BK180" s="15">
        <f t="shared" ca="1" si="87"/>
        <v>27326.840700267912</v>
      </c>
      <c r="BL180" s="15">
        <f t="shared" ca="1" si="88"/>
        <v>40601.089652505514</v>
      </c>
      <c r="BM180" s="15">
        <f t="shared" ca="1" si="89"/>
        <v>46319.374647002056</v>
      </c>
      <c r="BN180" s="15">
        <f t="shared" ca="1" si="90"/>
        <v>50115.820872290271</v>
      </c>
      <c r="BO180" s="15">
        <f t="shared" ca="1" si="91"/>
        <v>60159.175151553136</v>
      </c>
      <c r="BP180" s="15">
        <f t="shared" ca="1" si="92"/>
        <v>74826.798371345125</v>
      </c>
      <c r="BQ180" s="15">
        <f ca="1">Inputs!$B$20*EXP($B$10-0.5*C$7^2+C$7*AJ180)</f>
        <v>3599.9261798563975</v>
      </c>
      <c r="BR180" s="15">
        <f t="shared" ca="1" si="93"/>
        <v>2956.8469869821884</v>
      </c>
      <c r="BS180" s="15">
        <f t="shared" ca="1" si="94"/>
        <v>3569.740527821908</v>
      </c>
      <c r="BT180" s="15">
        <f t="shared" ca="1" si="95"/>
        <v>3815.0433144850554</v>
      </c>
      <c r="BU180" s="15">
        <f t="shared" ca="1" si="96"/>
        <v>3582.0386734273366</v>
      </c>
      <c r="BV180" s="15">
        <f t="shared" ca="1" si="97"/>
        <v>5986.3776797576766</v>
      </c>
      <c r="BW180" s="15">
        <f t="shared" ca="1" si="98"/>
        <v>6793.2233333180657</v>
      </c>
      <c r="BX180" s="15">
        <f t="shared" ca="1" si="99"/>
        <v>7129.9103824863514</v>
      </c>
      <c r="BY180" s="15">
        <f t="shared" ca="1" si="100"/>
        <v>9709.4396135087463</v>
      </c>
      <c r="BZ180" s="15">
        <f t="shared" ca="1" si="101"/>
        <v>8974.0515909481655</v>
      </c>
      <c r="CA180" s="15">
        <f t="shared" ca="1" si="102"/>
        <v>13126.116007387887</v>
      </c>
      <c r="CB180" s="15">
        <f ca="1">(AU180*DCF!C$10-DCF!C$5*MAX(AU180*DCF!C$10,0)-MAX(AU180-Inputs!$B$6,0)/Inputs!$B$10)*DCF!C$6</f>
        <v>1028.687673281968</v>
      </c>
      <c r="CC180" s="15">
        <f ca="1">(AV180*DCF!D$10-DCF!D$5*MAX(AV180*DCF!D$10,0)-MAX(AV180-AU180,0)/Inputs!$B$10)*DCF!D$6</f>
        <v>962.29886267962229</v>
      </c>
      <c r="CD180" s="15">
        <f ca="1">(AW180*DCF!E$10-DCF!E$5*MAX(AW180*DCF!E$10,0)-MAX(AW180-AV180,0)/Inputs!$B$10)*DCF!E$6</f>
        <v>915.46010096120335</v>
      </c>
      <c r="CE180" s="15">
        <f ca="1">(AX180*DCF!F$10-DCF!F$5*MAX(AX180*DCF!F$10,0)-MAX(AX180-AW180,0)/Inputs!$B$10)*DCF!F$6</f>
        <v>1026.7962680346141</v>
      </c>
      <c r="CF180" s="15">
        <f ca="1">(AY180*DCF!G$10-DCF!G$5*MAX(AY180*DCF!G$10,0)-MAX(AY180-AX180,0)/Inputs!$B$10)*DCF!G$6</f>
        <v>1219.4920891507334</v>
      </c>
      <c r="CG180" s="15">
        <f ca="1">(AZ180*DCF!H$10-DCF!H$5*MAX(AZ180*DCF!H$10,0)-MAX(AZ180-AY180,0)/Inputs!$B$10)*DCF!H$6</f>
        <v>1205.6617229704791</v>
      </c>
      <c r="CH180" s="15">
        <f ca="1">(BA180*DCF!I$10-DCF!I$5*MAX(BA180*DCF!I$10,0)-MAX(BA180-AZ180,0)/Inputs!$B$10)*DCF!I$6</f>
        <v>1557.1999708742928</v>
      </c>
      <c r="CI180" s="15">
        <f ca="1">(BB180*DCF!J$10-DCF!J$5*MAX(BB180*DCF!J$10,0)-MAX(BB180-BA180,0)/Inputs!$B$10)*DCF!J$6</f>
        <v>2111.7746996741075</v>
      </c>
      <c r="CJ180" s="15">
        <f ca="1">(BC180*DCF!K$10-DCF!K$5*MAX(BC180*DCF!K$10,0)-MAX(BC180-BB180,0)/Inputs!$B$10)*DCF!K$6</f>
        <v>2350.1913820466098</v>
      </c>
      <c r="CK180" s="15">
        <f ca="1">(BD180*DCF!L$10-DCF!L$5*MAX(BD180*DCF!L$10,0)-MAX(BD180-BC180,0)/Inputs!$B$10)*DCF!L$6</f>
        <v>2766.6849079454787</v>
      </c>
      <c r="CL180" s="15">
        <f ca="1">(BE180*DCF!M$10-DCF!M$5*MAX(BE180*DCF!M$10,0)-MAX(BE180-BD180,0)/Inputs!$B$10)*DCF!M$6</f>
        <v>2811.1035319442708</v>
      </c>
      <c r="CM180" s="15">
        <f ca="1">(BF180*DCF!C$28-DCF!C$5*MAX(BF180*DCF!C$28,0)-MAX(BF180-Inputs!$B$13,0)/Inputs!$B$17)*DCF!C$6</f>
        <v>3598.0761093955484</v>
      </c>
      <c r="CN180" s="15">
        <f ca="1">(BG180*DCF!D$28-DCF!D$5*MAX(BG180*DCF!D$28,0)-MAX(BG180-BF180,0)/Inputs!$B$17)*DCF!D$6</f>
        <v>3966.8483310469214</v>
      </c>
      <c r="CO180" s="15">
        <f ca="1">(BH180*DCF!E$28-DCF!E$5*MAX(BH180*DCF!E$28,0)-MAX(BH180-BG180,0)/Inputs!$B$17)*DCF!E$6</f>
        <v>4594.7533828732594</v>
      </c>
      <c r="CP180" s="15">
        <f ca="1">(BI180*DCF!F$28-DCF!F$5*MAX(BI180*DCF!F$28,0)-MAX(BI180-BH180,0)/Inputs!$B$17)*DCF!F$6</f>
        <v>5760.3824847597243</v>
      </c>
      <c r="CQ180" s="15">
        <f ca="1">(BJ180*DCF!G$28-DCF!G$5*MAX(BJ180*DCF!G$28,0)-MAX(BJ180-BI180,0)/Inputs!$B$17)*DCF!G$6</f>
        <v>5462.3841631439082</v>
      </c>
      <c r="CR180" s="15">
        <f ca="1">(BK180*DCF!H$28-DCF!H$5*MAX(BK180*DCF!H$28,0)-MAX(BK180-BJ180,0)/Inputs!$B$17)*DCF!H$6</f>
        <v>5783.4645393960045</v>
      </c>
      <c r="CS180" s="15">
        <f ca="1">(BL180*DCF!I$28-DCF!I$5*MAX(BL180*DCF!I$28,0)-MAX(BL180-BK180,0)/Inputs!$B$17)*DCF!I$6</f>
        <v>7642.2078649522637</v>
      </c>
      <c r="CT180" s="15">
        <f ca="1">(BM180*DCF!J$28-DCF!J$5*MAX(BM180*DCF!J$28,0)-MAX(BM180-BL180,0)/Inputs!$B$17)*DCF!J$6</f>
        <v>9574.8679365181451</v>
      </c>
      <c r="CU180" s="15">
        <f ca="1">(BN180*DCF!K$28-DCF!K$5*MAX(BN180*DCF!K$28,0)-MAX(BN180-BM180,0)/Inputs!$B$17)*DCF!K$6</f>
        <v>10118.606981982906</v>
      </c>
      <c r="CV180" s="15">
        <f ca="1">(BO180*DCF!L$28-DCF!L$5*MAX(BO180*DCF!L$28,0)-MAX(BO180-BN180,0)/Inputs!$B$17)*DCF!L$6</f>
        <v>10866.595892367777</v>
      </c>
      <c r="CW180" s="15">
        <f ca="1">(BP180*DCF!M$28-DCF!M$5*MAX(BP180*DCF!M$28,0)-MAX(BP180-BO180,0)/Inputs!$B$17)*DCF!M$6</f>
        <v>12545.526641664042</v>
      </c>
      <c r="CX180" s="15">
        <f ca="1">(BQ180*DCF!C$46-DCF!C$5*MAX(BQ180*DCF!C$46,0)-MAX(BQ180-Inputs!$B$20,0)/Inputs!$B$24)*DCF!C$6</f>
        <v>-1015.6532423947326</v>
      </c>
      <c r="CY180" s="15">
        <f ca="1">(BR180*DCF!D$46-DCF!D$5*MAX(BR180*DCF!D$46,0)-MAX(BR180-BQ180,0)/Inputs!$B$24)*DCF!D$6</f>
        <v>-504.66482611475885</v>
      </c>
      <c r="CZ180" s="15">
        <f ca="1">(BS180*DCF!E$46-DCF!E$5*MAX(BS180*DCF!E$46,0)-MAX(BS180-BR180,0)/Inputs!$B$24)*DCF!E$6</f>
        <v>-663.71379390622587</v>
      </c>
      <c r="DA180" s="15">
        <f ca="1">(BT180*DCF!F$46-DCF!F$5*MAX(BT180*DCF!F$46,0)-MAX(BT180-BS180,0)/Inputs!$B$24)*DCF!F$6</f>
        <v>-367.15807394130229</v>
      </c>
      <c r="DB180" s="15">
        <f ca="1">(BU180*DCF!G$46-DCF!G$5*MAX(BU180*DCF!G$46,0)-MAX(BU180-BT180,0)/Inputs!$B$24)*DCF!G$6</f>
        <v>-120.49270372982846</v>
      </c>
      <c r="DC180" s="15">
        <f ca="1">(BV180*DCF!H$46-DCF!H$5*MAX(BV180*DCF!H$46,0)-MAX(BV180-BU180,0)/Inputs!$B$24)*DCF!H$6</f>
        <v>-747.13361458764598</v>
      </c>
      <c r="DD180" s="15">
        <f ca="1">(BW180*DCF!I$46-DCF!I$5*MAX(BW180*DCF!I$46,0)-MAX(BW180-BV180,0)/Inputs!$B$24)*DCF!I$6</f>
        <v>-74.722048126991339</v>
      </c>
      <c r="DE180" s="15">
        <f ca="1">(BX180*DCF!J$46-DCF!J$5*MAX(BX180*DCF!J$46,0)-MAX(BX180-BW180,0)/Inputs!$B$24)*DCF!J$6</f>
        <v>209.79611344166673</v>
      </c>
      <c r="DF180" s="15">
        <f ca="1">(BY180*DCF!K$46-DCF!K$5*MAX(BY180*DCF!K$46,0)-MAX(BY180-BX180,0)/Inputs!$B$24)*DCF!K$6</f>
        <v>-77.280385922916963</v>
      </c>
      <c r="DG180" s="15">
        <f ca="1">(BZ180*DCF!L$46-DCF!L$5*MAX(BZ180*DCF!L$46,0)-MAX(BZ180-BY180,0)/Inputs!$B$24)*DCF!L$6</f>
        <v>620.33474716926867</v>
      </c>
      <c r="DH180" s="15">
        <f ca="1">(CA180*DCF!M$46-DCF!M$5*MAX(CA180*DCF!M$46,0)-MAX(CA180-BZ180,0)/Inputs!$B$24)*DCF!M$6</f>
        <v>161.0211648297977</v>
      </c>
      <c r="DI180" s="15">
        <f ca="1">SUM(CB180:CL180)+BE180*DCF!M$10*(1+Inputs!$B$30)*(1-Inputs!$B$33)*(1-Inputs!$B$30/Inputs!$B$31)/(Inputs!$B$29-Inputs!$B$30)*DCF!M$6</f>
        <v>80012.2718704976</v>
      </c>
      <c r="DJ180" s="15">
        <f ca="1">SUM(CM180:CW180)+BP180*DCF!M$28*(1+Inputs!$B$30)*(1-Inputs!$B$33)*(1-Inputs!$B$30/Inputs!$B$31)/(Inputs!$B$29-Inputs!$B$30)*DCF!M$6</f>
        <v>357572.3401273351</v>
      </c>
      <c r="DK180" s="15">
        <f ca="1">SUM(CX180:DH180)+CA180*DCF!M$46*(1+Inputs!$B$30)*(1-Inputs!$B$33)*(1-Inputs!$B$30/Inputs!$B$31)/(Inputs!$B$29-Inputs!$B$30)*DCF!M$6</f>
        <v>17714.86357198043</v>
      </c>
      <c r="DM180" s="15">
        <f ca="1">DI180+DJ180+DK180+Inputs!$B$34+Inputs!$B$36-Inputs!$B$35</f>
        <v>532150.47556981316</v>
      </c>
    </row>
    <row r="181" spans="1:117" x14ac:dyDescent="0.75">
      <c r="A181" s="11">
        <v>168</v>
      </c>
      <c r="C181" s="24">
        <f t="shared" ca="1" si="106"/>
        <v>-0.40424141407493697</v>
      </c>
      <c r="D181" s="24">
        <f t="shared" ca="1" si="106"/>
        <v>-0.78373854457754288</v>
      </c>
      <c r="E181" s="24">
        <f t="shared" ca="1" si="106"/>
        <v>0.54924176796384538</v>
      </c>
      <c r="F181" s="24">
        <f t="shared" ca="1" si="106"/>
        <v>0.5606010364188535</v>
      </c>
      <c r="G181" s="24">
        <f t="shared" ca="1" si="106"/>
        <v>-0.61600834763681556</v>
      </c>
      <c r="H181" s="24">
        <f t="shared" ca="1" si="106"/>
        <v>-0.18024891692021361</v>
      </c>
      <c r="I181" s="24">
        <f t="shared" ca="1" si="106"/>
        <v>-8.9476377963790474E-2</v>
      </c>
      <c r="J181" s="24">
        <f t="shared" ca="1" si="106"/>
        <v>-0.32714198640830783</v>
      </c>
      <c r="K181" s="24">
        <f t="shared" ca="1" si="106"/>
        <v>0.39417240903420531</v>
      </c>
      <c r="L181" s="24">
        <f t="shared" ca="1" si="106"/>
        <v>0.79760721570538706</v>
      </c>
      <c r="M181" s="24">
        <f t="shared" ca="1" si="106"/>
        <v>-1.6666153207770795</v>
      </c>
      <c r="N181" s="24">
        <f ca="1">SQRT(Inputs!$B$38)*C181+SQRT(1-Inputs!$B$38)*_xlfn.NORM.S.INV(RAND())</f>
        <v>-1.0511348601555581</v>
      </c>
      <c r="O181" s="24">
        <f ca="1">SQRT(Inputs!$B$38)*D181+SQRT(1-Inputs!$B$38)*_xlfn.NORM.S.INV(RAND())</f>
        <v>-0.82505702736738762</v>
      </c>
      <c r="P181" s="24">
        <f ca="1">SQRT(Inputs!$B$38)*E181+SQRT(1-Inputs!$B$38)*_xlfn.NORM.S.INV(RAND())</f>
        <v>0.53939727335896481</v>
      </c>
      <c r="Q181" s="24">
        <f ca="1">SQRT(Inputs!$B$38)*F181+SQRT(1-Inputs!$B$38)*_xlfn.NORM.S.INV(RAND())</f>
        <v>0.55160863676171479</v>
      </c>
      <c r="R181" s="24">
        <f ca="1">SQRT(Inputs!$B$38)*G181+SQRT(1-Inputs!$B$38)*_xlfn.NORM.S.INV(RAND())</f>
        <v>0.19130925123067977</v>
      </c>
      <c r="S181" s="24">
        <f ca="1">SQRT(Inputs!$B$38)*H181+SQRT(1-Inputs!$B$38)*_xlfn.NORM.S.INV(RAND())</f>
        <v>-0.92081287569871317</v>
      </c>
      <c r="T181" s="24">
        <f ca="1">SQRT(Inputs!$B$38)*I181+SQRT(1-Inputs!$B$38)*_xlfn.NORM.S.INV(RAND())</f>
        <v>-0.73364405024629442</v>
      </c>
      <c r="U181" s="24">
        <f ca="1">SQRT(Inputs!$B$38)*J181+SQRT(1-Inputs!$B$38)*_xlfn.NORM.S.INV(RAND())</f>
        <v>0.18561469775779951</v>
      </c>
      <c r="V181" s="24">
        <f ca="1">SQRT(Inputs!$B$38)*K181+SQRT(1-Inputs!$B$38)*_xlfn.NORM.S.INV(RAND())</f>
        <v>0.46989696554788618</v>
      </c>
      <c r="W181" s="24">
        <f ca="1">SQRT(Inputs!$B$38)*L181+SQRT(1-Inputs!$B$38)*_xlfn.NORM.S.INV(RAND())</f>
        <v>1.1555628424592728</v>
      </c>
      <c r="X181" s="24">
        <f ca="1">SQRT(Inputs!$B$38)*M181+SQRT(1-Inputs!$B$38)*_xlfn.NORM.S.INV(RAND())</f>
        <v>-0.80799942294677551</v>
      </c>
      <c r="Y181" s="24">
        <f ca="1">SQRT(Inputs!$B$38)*C181+SQRT(1-Inputs!$B$38)*_xlfn.NORM.S.INV(RAND())</f>
        <v>-0.99262036723957647</v>
      </c>
      <c r="Z181" s="24">
        <f ca="1">SQRT(Inputs!$B$38)*D181+SQRT(1-Inputs!$B$38)*_xlfn.NORM.S.INV(RAND())</f>
        <v>-0.60207045072065035</v>
      </c>
      <c r="AA181" s="24">
        <f ca="1">SQRT(Inputs!$B$38)*E181+SQRT(1-Inputs!$B$38)*_xlfn.NORM.S.INV(RAND())</f>
        <v>0.7685257809228494</v>
      </c>
      <c r="AB181" s="24">
        <f ca="1">SQRT(Inputs!$B$38)*F181+SQRT(1-Inputs!$B$38)*_xlfn.NORM.S.INV(RAND())</f>
        <v>-9.6641997808732505E-2</v>
      </c>
      <c r="AC181" s="24">
        <f ca="1">SQRT(Inputs!$B$38)*G181+SQRT(1-Inputs!$B$38)*_xlfn.NORM.S.INV(RAND())</f>
        <v>1.1533909792757946</v>
      </c>
      <c r="AD181" s="24">
        <f ca="1">SQRT(Inputs!$B$38)*H181+SQRT(1-Inputs!$B$38)*_xlfn.NORM.S.INV(RAND())</f>
        <v>0.25599525856345995</v>
      </c>
      <c r="AE181" s="24">
        <f ca="1">SQRT(Inputs!$B$38)*I181+SQRT(1-Inputs!$B$38)*_xlfn.NORM.S.INV(RAND())</f>
        <v>-0.85574748995045735</v>
      </c>
      <c r="AF181" s="24">
        <f ca="1">SQRT(Inputs!$B$38)*J181+SQRT(1-Inputs!$B$38)*_xlfn.NORM.S.INV(RAND())</f>
        <v>0.39606521418881102</v>
      </c>
      <c r="AG181" s="24">
        <f ca="1">SQRT(Inputs!$B$38)*K181+SQRT(1-Inputs!$B$38)*_xlfn.NORM.S.INV(RAND())</f>
        <v>1.1190409109831334</v>
      </c>
      <c r="AH181" s="24">
        <f ca="1">SQRT(Inputs!$B$38)*L181+SQRT(1-Inputs!$B$38)*_xlfn.NORM.S.INV(RAND())</f>
        <v>0.96196947407724243</v>
      </c>
      <c r="AI181" s="24">
        <f ca="1">SQRT(Inputs!$B$38)*M181+SQRT(1-Inputs!$B$38)*_xlfn.NORM.S.INV(RAND())</f>
        <v>-0.86895452160754916</v>
      </c>
      <c r="AJ181" s="24">
        <f ca="1">SQRT(Inputs!$B$38)*C181+SQRT(1-Inputs!$B$38)*_xlfn.NORM.S.INV(RAND())</f>
        <v>-5.7887036675490888E-2</v>
      </c>
      <c r="AK181" s="24">
        <f ca="1">SQRT(Inputs!$B$38)*D181+SQRT(1-Inputs!$B$38)*_xlfn.NORM.S.INV(RAND())</f>
        <v>-1.0653083944412063</v>
      </c>
      <c r="AL181" s="24">
        <f ca="1">SQRT(Inputs!$B$38)*E181+SQRT(1-Inputs!$B$38)*_xlfn.NORM.S.INV(RAND())</f>
        <v>-0.17228591804013321</v>
      </c>
      <c r="AM181" s="24">
        <f ca="1">SQRT(Inputs!$B$38)*F181+SQRT(1-Inputs!$B$38)*_xlfn.NORM.S.INV(RAND())</f>
        <v>-1.0682020344081657</v>
      </c>
      <c r="AN181" s="24">
        <f ca="1">SQRT(Inputs!$B$38)*G181+SQRT(1-Inputs!$B$38)*_xlfn.NORM.S.INV(RAND())</f>
        <v>-0.2158829407500889</v>
      </c>
      <c r="AO181" s="24">
        <f ca="1">SQRT(Inputs!$B$38)*H181+SQRT(1-Inputs!$B$38)*_xlfn.NORM.S.INV(RAND())</f>
        <v>1.1976613960569964</v>
      </c>
      <c r="AP181" s="24">
        <f ca="1">SQRT(Inputs!$B$38)*I181+SQRT(1-Inputs!$B$38)*_xlfn.NORM.S.INV(RAND())</f>
        <v>0.23858268206728675</v>
      </c>
      <c r="AQ181" s="24">
        <f ca="1">SQRT(Inputs!$B$38)*J181+SQRT(1-Inputs!$B$38)*_xlfn.NORM.S.INV(RAND())</f>
        <v>1.2270558976960322</v>
      </c>
      <c r="AR181" s="24">
        <f ca="1">SQRT(Inputs!$B$38)*K181+SQRT(1-Inputs!$B$38)*_xlfn.NORM.S.INV(RAND())</f>
        <v>-1.5093941423280248</v>
      </c>
      <c r="AS181" s="24">
        <f ca="1">SQRT(Inputs!$B$38)*L181+SQRT(1-Inputs!$B$38)*_xlfn.NORM.S.INV(RAND())</f>
        <v>0.11609749524196578</v>
      </c>
      <c r="AT181" s="24">
        <f ca="1">SQRT(Inputs!$B$38)*M181+SQRT(1-Inputs!$B$38)*_xlfn.NORM.S.INV(RAND())</f>
        <v>-0.63776822582431159</v>
      </c>
      <c r="AU181" s="15">
        <f ca="1">Inputs!$B$6*EXP($B$8-0.5*C$5^2+C$5*N181)</f>
        <v>4185.8370874221664</v>
      </c>
      <c r="AV181" s="15">
        <f t="shared" ca="1" si="73"/>
        <v>4513.0797779756658</v>
      </c>
      <c r="AW181" s="15">
        <f t="shared" ca="1" si="74"/>
        <v>5918.1858214718422</v>
      </c>
      <c r="AX181" s="15">
        <f t="shared" ca="1" si="75"/>
        <v>7741.0086085486619</v>
      </c>
      <c r="AY181" s="15">
        <f t="shared" ca="1" si="76"/>
        <v>9674.0493873922733</v>
      </c>
      <c r="AZ181" s="15">
        <f t="shared" ca="1" si="77"/>
        <v>10690.724990715293</v>
      </c>
      <c r="BA181" s="15">
        <f t="shared" ca="1" si="78"/>
        <v>12115.781266703469</v>
      </c>
      <c r="BB181" s="15">
        <f t="shared" ca="1" si="79"/>
        <v>15111.84110392273</v>
      </c>
      <c r="BC181" s="15">
        <f t="shared" ca="1" si="80"/>
        <v>19367.004028816169</v>
      </c>
      <c r="BD181" s="15">
        <f t="shared" ca="1" si="81"/>
        <v>26434.566510340053</v>
      </c>
      <c r="BE181" s="15">
        <f t="shared" ca="1" si="82"/>
        <v>30093.94304279572</v>
      </c>
      <c r="BF181" s="15">
        <f ca="1">Inputs!$B$13*EXP($B$9-0.5*C$6^2+C$6*Y181)</f>
        <v>11360.350389509511</v>
      </c>
      <c r="BG181" s="15">
        <f t="shared" ca="1" si="83"/>
        <v>12419.97777997702</v>
      </c>
      <c r="BH181" s="15">
        <f t="shared" ca="1" si="84"/>
        <v>17237.897555357238</v>
      </c>
      <c r="BI181" s="15">
        <f t="shared" ca="1" si="85"/>
        <v>20790.211809076387</v>
      </c>
      <c r="BJ181" s="15">
        <f t="shared" ca="1" si="86"/>
        <v>30097.501198000686</v>
      </c>
      <c r="BK181" s="15">
        <f t="shared" ca="1" si="87"/>
        <v>38249.074512284657</v>
      </c>
      <c r="BL181" s="15">
        <f t="shared" ca="1" si="88"/>
        <v>42052.43630303703</v>
      </c>
      <c r="BM181" s="15">
        <f t="shared" ca="1" si="89"/>
        <v>54298.465808642271</v>
      </c>
      <c r="BN181" s="15">
        <f t="shared" ca="1" si="90"/>
        <v>76363.861262020102</v>
      </c>
      <c r="BO181" s="15">
        <f t="shared" ca="1" si="91"/>
        <v>105074.1085182708</v>
      </c>
      <c r="BP181" s="15">
        <f t="shared" ca="1" si="92"/>
        <v>117201.08476471929</v>
      </c>
      <c r="BQ181" s="15">
        <f ca="1">Inputs!$B$20*EXP($B$10-0.5*C$7^2+C$7*AJ181)</f>
        <v>4202.3415292766522</v>
      </c>
      <c r="BR181" s="15">
        <f t="shared" ca="1" si="93"/>
        <v>4065.3618022168203</v>
      </c>
      <c r="BS181" s="15">
        <f t="shared" ca="1" si="94"/>
        <v>5298.3159317552409</v>
      </c>
      <c r="BT181" s="15">
        <f t="shared" ca="1" si="95"/>
        <v>5519.9352813422365</v>
      </c>
      <c r="BU181" s="15">
        <f t="shared" ca="1" si="96"/>
        <v>7260.6133922170084</v>
      </c>
      <c r="BV181" s="15">
        <f t="shared" ca="1" si="97"/>
        <v>13230.516606066489</v>
      </c>
      <c r="BW181" s="15">
        <f t="shared" ca="1" si="98"/>
        <v>19418.655326752982</v>
      </c>
      <c r="BX181" s="15">
        <f t="shared" ca="1" si="99"/>
        <v>34734.80790465459</v>
      </c>
      <c r="BY181" s="15">
        <f t="shared" ca="1" si="100"/>
        <v>36461.807934578319</v>
      </c>
      <c r="BZ181" s="15">
        <f t="shared" ca="1" si="101"/>
        <v>52264.669870133002</v>
      </c>
      <c r="CA181" s="15">
        <f t="shared" ca="1" si="102"/>
        <v>65549.787098145505</v>
      </c>
      <c r="CB181" s="15">
        <f ca="1">(AU181*DCF!C$10-DCF!C$5*MAX(AU181*DCF!C$10,0)-MAX(AU181-Inputs!$B$6,0)/Inputs!$B$10)*DCF!C$6</f>
        <v>1048.6101906099532</v>
      </c>
      <c r="CC181" s="15">
        <f ca="1">(AV181*DCF!D$10-DCF!D$5*MAX(AV181*DCF!D$10,0)-MAX(AV181-AU181,0)/Inputs!$B$10)*DCF!D$6</f>
        <v>1020.2430552278552</v>
      </c>
      <c r="CD181" s="15">
        <f ca="1">(AW181*DCF!E$10-DCF!E$5*MAX(AW181*DCF!E$10,0)-MAX(AW181-AV181,0)/Inputs!$B$10)*DCF!E$6</f>
        <v>1049.9268277950239</v>
      </c>
      <c r="CE181" s="15">
        <f ca="1">(AX181*DCF!F$10-DCF!F$5*MAX(AX181*DCF!F$10,0)-MAX(AX181-AW181,0)/Inputs!$B$10)*DCF!F$6</f>
        <v>1310.5656136170364</v>
      </c>
      <c r="CF181" s="15">
        <f ca="1">(AY181*DCF!G$10-DCF!G$5*MAX(AY181*DCF!G$10,0)-MAX(AY181-AX181,0)/Inputs!$B$10)*DCF!G$6</f>
        <v>1621.6758266886791</v>
      </c>
      <c r="CG181" s="15">
        <f ca="1">(AZ181*DCF!H$10-DCF!H$5*MAX(AZ181*DCF!H$10,0)-MAX(AZ181-AY181,0)/Inputs!$B$10)*DCF!H$6</f>
        <v>1895.0829455211385</v>
      </c>
      <c r="CH181" s="15">
        <f ca="1">(BA181*DCF!I$10-DCF!I$5*MAX(BA181*DCF!I$10,0)-MAX(BA181-AZ181,0)/Inputs!$B$10)*DCF!I$6</f>
        <v>1979.3520936571799</v>
      </c>
      <c r="CI181" s="15">
        <f ca="1">(BB181*DCF!J$10-DCF!J$5*MAX(BB181*DCF!J$10,0)-MAX(BB181-BA181,0)/Inputs!$B$10)*DCF!J$6</f>
        <v>2139.2235005786665</v>
      </c>
      <c r="CJ181" s="15">
        <f ca="1">(BC181*DCF!K$10-DCF!K$5*MAX(BC181*DCF!K$10,0)-MAX(BC181-BB181,0)/Inputs!$B$10)*DCF!K$6</f>
        <v>2522.1185787614259</v>
      </c>
      <c r="CK181" s="15">
        <f ca="1">(BD181*DCF!L$10-DCF!L$5*MAX(BD181*DCF!L$10,0)-MAX(BD181-BC181,0)/Inputs!$B$10)*DCF!L$6</f>
        <v>3072.8850459375926</v>
      </c>
      <c r="CL181" s="15">
        <f ca="1">(BE181*DCF!M$10-DCF!M$5*MAX(BE181*DCF!M$10,0)-MAX(BE181-BD181,0)/Inputs!$B$10)*DCF!M$6</f>
        <v>3809.4929728980624</v>
      </c>
      <c r="CM181" s="15">
        <f ca="1">(BF181*DCF!C$28-DCF!C$5*MAX(BF181*DCF!C$28,0)-MAX(BF181-Inputs!$B$13,0)/Inputs!$B$17)*DCF!C$6</f>
        <v>3467.1044362463886</v>
      </c>
      <c r="CN181" s="15">
        <f ca="1">(BG181*DCF!D$28-DCF!D$5*MAX(BG181*DCF!D$28,0)-MAX(BG181-BF181,0)/Inputs!$B$17)*DCF!D$6</f>
        <v>3431.902802312356</v>
      </c>
      <c r="CO181" s="15">
        <f ca="1">(BH181*DCF!E$28-DCF!E$5*MAX(BH181*DCF!E$28,0)-MAX(BH181-BG181,0)/Inputs!$B$17)*DCF!E$6</f>
        <v>3932.5338632143798</v>
      </c>
      <c r="CP181" s="15">
        <f ca="1">(BI181*DCF!F$28-DCF!F$5*MAX(BI181*DCF!F$28,0)-MAX(BI181-BH181,0)/Inputs!$B$17)*DCF!F$6</f>
        <v>4997.2399155545454</v>
      </c>
      <c r="CQ181" s="15">
        <f ca="1">(BJ181*DCF!G$28-DCF!G$5*MAX(BJ181*DCF!G$28,0)-MAX(BJ181-BI181,0)/Inputs!$B$17)*DCF!G$6</f>
        <v>6243.6309044802383</v>
      </c>
      <c r="CR181" s="15">
        <f ca="1">(BK181*DCF!H$28-DCF!H$5*MAX(BK181*DCF!H$28,0)-MAX(BK181-BJ181,0)/Inputs!$B$17)*DCF!H$6</f>
        <v>8192.8923875827677</v>
      </c>
      <c r="CS181" s="15">
        <f ca="1">(BL181*DCF!I$28-DCF!I$5*MAX(BL181*DCF!I$28,0)-MAX(BL181-BK181,0)/Inputs!$B$17)*DCF!I$6</f>
        <v>9342.859096525699</v>
      </c>
      <c r="CT181" s="15">
        <f ca="1">(BM181*DCF!J$28-DCF!J$5*MAX(BM181*DCF!J$28,0)-MAX(BM181-BL181,0)/Inputs!$B$17)*DCF!J$6</f>
        <v>10489.342063104772</v>
      </c>
      <c r="CU181" s="15">
        <f ca="1">(BN181*DCF!K$28-DCF!K$5*MAX(BN181*DCF!K$28,0)-MAX(BN181-BM181,0)/Inputs!$B$17)*DCF!K$6</f>
        <v>13424.050072321068</v>
      </c>
      <c r="CV181" s="15">
        <f ca="1">(BO181*DCF!L$28-DCF!L$5*MAX(BO181*DCF!L$28,0)-MAX(BO181-BN181,0)/Inputs!$B$17)*DCF!L$6</f>
        <v>17715.877790680577</v>
      </c>
      <c r="CW181" s="15">
        <f ca="1">(BP181*DCF!M$28-DCF!M$5*MAX(BP181*DCF!M$28,0)-MAX(BP181-BO181,0)/Inputs!$B$17)*DCF!M$6</f>
        <v>20783.842148893684</v>
      </c>
      <c r="CX181" s="15">
        <f ca="1">(BQ181*DCF!C$46-DCF!C$5*MAX(BQ181*DCF!C$46,0)-MAX(BQ181-Inputs!$B$20,0)/Inputs!$B$24)*DCF!C$6</f>
        <v>-1433.0310826397128</v>
      </c>
      <c r="CY181" s="15">
        <f ca="1">(BR181*DCF!D$46-DCF!D$5*MAX(BR181*DCF!D$46,0)-MAX(BR181-BQ181,0)/Inputs!$B$24)*DCF!D$6</f>
        <v>-693.86245417564896</v>
      </c>
      <c r="CZ181" s="15">
        <f ca="1">(BS181*DCF!E$46-DCF!E$5*MAX(BS181*DCF!E$46,0)-MAX(BS181-BR181,0)/Inputs!$B$24)*DCF!E$6</f>
        <v>-1112.5316591639396</v>
      </c>
      <c r="DA181" s="15">
        <f ca="1">(BT181*DCF!F$46-DCF!F$5*MAX(BT181*DCF!F$46,0)-MAX(BT181-BS181,0)/Inputs!$B$24)*DCF!F$6</f>
        <v>-482.69519798713588</v>
      </c>
      <c r="DB181" s="15">
        <f ca="1">(BU181*DCF!G$46-DCF!G$5*MAX(BU181*DCF!G$46,0)-MAX(BU181-BT181,0)/Inputs!$B$24)*DCF!G$6</f>
        <v>-829.76241419182327</v>
      </c>
      <c r="DC181" s="15">
        <f ca="1">(BV181*DCF!H$46-DCF!H$5*MAX(BV181*DCF!H$46,0)-MAX(BV181-BU181,0)/Inputs!$B$24)*DCF!H$6</f>
        <v>-1855.1108454998584</v>
      </c>
      <c r="DD181" s="15">
        <f ca="1">(BW181*DCF!I$46-DCF!I$5*MAX(BW181*DCF!I$46,0)-MAX(BW181-BV181,0)/Inputs!$B$24)*DCF!I$6</f>
        <v>-1327.8938642939588</v>
      </c>
      <c r="DE181" s="15">
        <f ca="1">(BX181*DCF!J$46-DCF!J$5*MAX(BX181*DCF!J$46,0)-MAX(BX181-BW181,0)/Inputs!$B$24)*DCF!J$6</f>
        <v>-2604.5643230230853</v>
      </c>
      <c r="DF181" s="15">
        <f ca="1">(BY181*DCF!K$46-DCF!K$5*MAX(BY181*DCF!K$46,0)-MAX(BY181-BX181,0)/Inputs!$B$24)*DCF!K$6</f>
        <v>1659.7510149962452</v>
      </c>
      <c r="DG181" s="15">
        <f ca="1">(BZ181*DCF!L$46-DCF!L$5*MAX(BZ181*DCF!L$46,0)-MAX(BZ181-BY181,0)/Inputs!$B$24)*DCF!L$6</f>
        <v>36.574928416356876</v>
      </c>
      <c r="DH181" s="15">
        <f ca="1">(CA181*DCF!M$46-DCF!M$5*MAX(CA181*DCF!M$46,0)-MAX(CA181-BZ181,0)/Inputs!$B$24)*DCF!M$6</f>
        <v>2361.5098853813129</v>
      </c>
      <c r="DI181" s="15">
        <f ca="1">SUM(CB181:CL181)+BE181*DCF!M$10*(1+Inputs!$B$30)*(1-Inputs!$B$33)*(1-Inputs!$B$30/Inputs!$B$31)/(Inputs!$B$29-Inputs!$B$30)*DCF!M$6</f>
        <v>105221.018090592</v>
      </c>
      <c r="DJ181" s="15">
        <f ca="1">SUM(CM181:CW181)+BP181*DCF!M$28*(1+Inputs!$B$30)*(1-Inputs!$B$33)*(1-Inputs!$B$30/Inputs!$B$31)/(Inputs!$B$29-Inputs!$B$30)*DCF!M$6</f>
        <v>536917.50044640235</v>
      </c>
      <c r="DK181" s="15">
        <f ca="1">SUM(CX181:DH181)+CA181*DCF!M$46*(1+Inputs!$B$30)*(1-Inputs!$B$33)*(1-Inputs!$B$30/Inputs!$B$31)/(Inputs!$B$29-Inputs!$B$30)*DCF!M$6</f>
        <v>95066.119710228391</v>
      </c>
      <c r="DM181" s="15">
        <f ca="1">DI181+DJ181+DK181+Inputs!$B$34+Inputs!$B$36-Inputs!$B$35</f>
        <v>814055.63824722276</v>
      </c>
    </row>
    <row r="182" spans="1:117" x14ac:dyDescent="0.75">
      <c r="A182" s="11">
        <v>169</v>
      </c>
      <c r="C182" s="24">
        <f t="shared" ca="1" si="106"/>
        <v>-1.6891538854289911</v>
      </c>
      <c r="D182" s="24">
        <f t="shared" ca="1" si="106"/>
        <v>0.47573374377536271</v>
      </c>
      <c r="E182" s="24">
        <f t="shared" ca="1" si="106"/>
        <v>0.10409261665182507</v>
      </c>
      <c r="F182" s="24">
        <f t="shared" ca="1" si="106"/>
        <v>-0.91412612175662189</v>
      </c>
      <c r="G182" s="24">
        <f t="shared" ca="1" si="106"/>
        <v>0.50447531140663238</v>
      </c>
      <c r="H182" s="24">
        <f t="shared" ca="1" si="106"/>
        <v>2.4173747071167666</v>
      </c>
      <c r="I182" s="24">
        <f t="shared" ca="1" si="106"/>
        <v>-0.17288515050434861</v>
      </c>
      <c r="J182" s="24">
        <f t="shared" ca="1" si="106"/>
        <v>-0.47941263753115926</v>
      </c>
      <c r="K182" s="24">
        <f t="shared" ca="1" si="106"/>
        <v>1.0581855554890085</v>
      </c>
      <c r="L182" s="24">
        <f t="shared" ca="1" si="106"/>
        <v>-0.39598200796911687</v>
      </c>
      <c r="M182" s="24">
        <f t="shared" ca="1" si="106"/>
        <v>1.1414335157916276</v>
      </c>
      <c r="N182" s="24">
        <f ca="1">SQRT(Inputs!$B$38)*C182+SQRT(1-Inputs!$B$38)*_xlfn.NORM.S.INV(RAND())</f>
        <v>-1.9679613635013409</v>
      </c>
      <c r="O182" s="24">
        <f ca="1">SQRT(Inputs!$B$38)*D182+SQRT(1-Inputs!$B$38)*_xlfn.NORM.S.INV(RAND())</f>
        <v>0.56737407119958994</v>
      </c>
      <c r="P182" s="24">
        <f ca="1">SQRT(Inputs!$B$38)*E182+SQRT(1-Inputs!$B$38)*_xlfn.NORM.S.INV(RAND())</f>
        <v>0.52149604335658561</v>
      </c>
      <c r="Q182" s="24">
        <f ca="1">SQRT(Inputs!$B$38)*F182+SQRT(1-Inputs!$B$38)*_xlfn.NORM.S.INV(RAND())</f>
        <v>-0.67392046682719742</v>
      </c>
      <c r="R182" s="24">
        <f ca="1">SQRT(Inputs!$B$38)*G182+SQRT(1-Inputs!$B$38)*_xlfn.NORM.S.INV(RAND())</f>
        <v>0.24117800605270487</v>
      </c>
      <c r="S182" s="24">
        <f ca="1">SQRT(Inputs!$B$38)*H182+SQRT(1-Inputs!$B$38)*_xlfn.NORM.S.INV(RAND())</f>
        <v>0.41137722529132359</v>
      </c>
      <c r="T182" s="24">
        <f ca="1">SQRT(Inputs!$B$38)*I182+SQRT(1-Inputs!$B$38)*_xlfn.NORM.S.INV(RAND())</f>
        <v>-0.92455928130103404</v>
      </c>
      <c r="U182" s="24">
        <f ca="1">SQRT(Inputs!$B$38)*J182+SQRT(1-Inputs!$B$38)*_xlfn.NORM.S.INV(RAND())</f>
        <v>-0.46276976722635682</v>
      </c>
      <c r="V182" s="24">
        <f ca="1">SQRT(Inputs!$B$38)*K182+SQRT(1-Inputs!$B$38)*_xlfn.NORM.S.INV(RAND())</f>
        <v>1.1459928412094125</v>
      </c>
      <c r="W182" s="24">
        <f ca="1">SQRT(Inputs!$B$38)*L182+SQRT(1-Inputs!$B$38)*_xlfn.NORM.S.INV(RAND())</f>
        <v>0.61523505648861587</v>
      </c>
      <c r="X182" s="24">
        <f ca="1">SQRT(Inputs!$B$38)*M182+SQRT(1-Inputs!$B$38)*_xlfn.NORM.S.INV(RAND())</f>
        <v>0.80442182576470478</v>
      </c>
      <c r="Y182" s="24">
        <f ca="1">SQRT(Inputs!$B$38)*C182+SQRT(1-Inputs!$B$38)*_xlfn.NORM.S.INV(RAND())</f>
        <v>-0.80479987598487579</v>
      </c>
      <c r="Z182" s="24">
        <f ca="1">SQRT(Inputs!$B$38)*D182+SQRT(1-Inputs!$B$38)*_xlfn.NORM.S.INV(RAND())</f>
        <v>-0.34915260084282035</v>
      </c>
      <c r="AA182" s="24">
        <f ca="1">SQRT(Inputs!$B$38)*E182+SQRT(1-Inputs!$B$38)*_xlfn.NORM.S.INV(RAND())</f>
        <v>0.86603138993211781</v>
      </c>
      <c r="AB182" s="24">
        <f ca="1">SQRT(Inputs!$B$38)*F182+SQRT(1-Inputs!$B$38)*_xlfn.NORM.S.INV(RAND())</f>
        <v>-0.75248737680065769</v>
      </c>
      <c r="AC182" s="24">
        <f ca="1">SQRT(Inputs!$B$38)*G182+SQRT(1-Inputs!$B$38)*_xlfn.NORM.S.INV(RAND())</f>
        <v>0.7813019192259214</v>
      </c>
      <c r="AD182" s="24">
        <f ca="1">SQRT(Inputs!$B$38)*H182+SQRT(1-Inputs!$B$38)*_xlfn.NORM.S.INV(RAND())</f>
        <v>1.6601553592998324</v>
      </c>
      <c r="AE182" s="24">
        <f ca="1">SQRT(Inputs!$B$38)*I182+SQRT(1-Inputs!$B$38)*_xlfn.NORM.S.INV(RAND())</f>
        <v>-1.6745098299134173</v>
      </c>
      <c r="AF182" s="24">
        <f ca="1">SQRT(Inputs!$B$38)*J182+SQRT(1-Inputs!$B$38)*_xlfn.NORM.S.INV(RAND())</f>
        <v>1.0864340217830004</v>
      </c>
      <c r="AG182" s="24">
        <f ca="1">SQRT(Inputs!$B$38)*K182+SQRT(1-Inputs!$B$38)*_xlfn.NORM.S.INV(RAND())</f>
        <v>0.82798304096139952</v>
      </c>
      <c r="AH182" s="24">
        <f ca="1">SQRT(Inputs!$B$38)*L182+SQRT(1-Inputs!$B$38)*_xlfn.NORM.S.INV(RAND())</f>
        <v>-0.16190367537975481</v>
      </c>
      <c r="AI182" s="24">
        <f ca="1">SQRT(Inputs!$B$38)*M182+SQRT(1-Inputs!$B$38)*_xlfn.NORM.S.INV(RAND())</f>
        <v>0.46543257711473407</v>
      </c>
      <c r="AJ182" s="24">
        <f ca="1">SQRT(Inputs!$B$38)*C182+SQRT(1-Inputs!$B$38)*_xlfn.NORM.S.INV(RAND())</f>
        <v>-0.45144375470801945</v>
      </c>
      <c r="AK182" s="24">
        <f ca="1">SQRT(Inputs!$B$38)*D182+SQRT(1-Inputs!$B$38)*_xlfn.NORM.S.INV(RAND())</f>
        <v>0.63664267299516908</v>
      </c>
      <c r="AL182" s="24">
        <f ca="1">SQRT(Inputs!$B$38)*E182+SQRT(1-Inputs!$B$38)*_xlfn.NORM.S.INV(RAND())</f>
        <v>1.1246162905912633</v>
      </c>
      <c r="AM182" s="24">
        <f ca="1">SQRT(Inputs!$B$38)*F182+SQRT(1-Inputs!$B$38)*_xlfn.NORM.S.INV(RAND())</f>
        <v>-0.90032931312023656</v>
      </c>
      <c r="AN182" s="24">
        <f ca="1">SQRT(Inputs!$B$38)*G182+SQRT(1-Inputs!$B$38)*_xlfn.NORM.S.INV(RAND())</f>
        <v>-0.99507097661173516</v>
      </c>
      <c r="AO182" s="24">
        <f ca="1">SQRT(Inputs!$B$38)*H182+SQRT(1-Inputs!$B$38)*_xlfn.NORM.S.INV(RAND())</f>
        <v>0.77376890633458018</v>
      </c>
      <c r="AP182" s="24">
        <f ca="1">SQRT(Inputs!$B$38)*I182+SQRT(1-Inputs!$B$38)*_xlfn.NORM.S.INV(RAND())</f>
        <v>0.89759384454433511</v>
      </c>
      <c r="AQ182" s="24">
        <f ca="1">SQRT(Inputs!$B$38)*J182+SQRT(1-Inputs!$B$38)*_xlfn.NORM.S.INV(RAND())</f>
        <v>-0.62356829799022484</v>
      </c>
      <c r="AR182" s="24">
        <f ca="1">SQRT(Inputs!$B$38)*K182+SQRT(1-Inputs!$B$38)*_xlfn.NORM.S.INV(RAND())</f>
        <v>1.0905544891152854</v>
      </c>
      <c r="AS182" s="24">
        <f ca="1">SQRT(Inputs!$B$38)*L182+SQRT(1-Inputs!$B$38)*_xlfn.NORM.S.INV(RAND())</f>
        <v>-0.59711792879598113</v>
      </c>
      <c r="AT182" s="24">
        <f ca="1">SQRT(Inputs!$B$38)*M182+SQRT(1-Inputs!$B$38)*_xlfn.NORM.S.INV(RAND())</f>
        <v>2.8675929271612581</v>
      </c>
      <c r="AU182" s="15">
        <f ca="1">Inputs!$B$6*EXP($B$8-0.5*C$5^2+C$5*N182)</f>
        <v>3608.518063037398</v>
      </c>
      <c r="AV182" s="15">
        <f t="shared" ca="1" si="73"/>
        <v>4774.5618384159825</v>
      </c>
      <c r="AW182" s="15">
        <f t="shared" ca="1" si="74"/>
        <v>6245.9785471243731</v>
      </c>
      <c r="AX182" s="15">
        <f t="shared" ca="1" si="75"/>
        <v>7009.9527530449068</v>
      </c>
      <c r="AY182" s="15">
        <f t="shared" ca="1" si="76"/>
        <v>8811.6086744671902</v>
      </c>
      <c r="AZ182" s="15">
        <f t="shared" ca="1" si="77"/>
        <v>11276.259486209939</v>
      </c>
      <c r="BA182" s="15">
        <f t="shared" ca="1" si="78"/>
        <v>12526.554519531814</v>
      </c>
      <c r="BB182" s="15">
        <f t="shared" ca="1" si="79"/>
        <v>14641.487589344635</v>
      </c>
      <c r="BC182" s="15">
        <f t="shared" ca="1" si="80"/>
        <v>20029.671588561712</v>
      </c>
      <c r="BD182" s="15">
        <f t="shared" ca="1" si="81"/>
        <v>25991.711162524476</v>
      </c>
      <c r="BE182" s="15">
        <f t="shared" ca="1" si="82"/>
        <v>34270.63807635352</v>
      </c>
      <c r="BF182" s="15">
        <f ca="1">Inputs!$B$13*EXP($B$9-0.5*C$6^2+C$6*Y182)</f>
        <v>11791.326697350718</v>
      </c>
      <c r="BG182" s="15">
        <f t="shared" ca="1" si="83"/>
        <v>13493.085372628884</v>
      </c>
      <c r="BH182" s="15">
        <f t="shared" ca="1" si="84"/>
        <v>19032.602026826666</v>
      </c>
      <c r="BI182" s="15">
        <f t="shared" ca="1" si="85"/>
        <v>20750.659131959004</v>
      </c>
      <c r="BJ182" s="15">
        <f t="shared" ca="1" si="86"/>
        <v>28471.480370353751</v>
      </c>
      <c r="BK182" s="15">
        <f t="shared" ca="1" si="87"/>
        <v>43804.962390419998</v>
      </c>
      <c r="BL182" s="15">
        <f t="shared" ca="1" si="88"/>
        <v>43312.458354856521</v>
      </c>
      <c r="BM182" s="15">
        <f t="shared" ca="1" si="89"/>
        <v>60933.421225704085</v>
      </c>
      <c r="BN182" s="15">
        <f t="shared" ca="1" si="90"/>
        <v>82757.631393363103</v>
      </c>
      <c r="BO182" s="15">
        <f t="shared" ca="1" si="91"/>
        <v>99926.337235110681</v>
      </c>
      <c r="BP182" s="15">
        <f t="shared" ca="1" si="92"/>
        <v>129650.1604476566</v>
      </c>
      <c r="BQ182" s="15">
        <f ca="1">Inputs!$B$20*EXP($B$10-0.5*C$7^2+C$7*AJ182)</f>
        <v>3654.8465991069093</v>
      </c>
      <c r="BR182" s="15">
        <f t="shared" ca="1" si="93"/>
        <v>6070.3764915819984</v>
      </c>
      <c r="BS182" s="15">
        <f t="shared" ca="1" si="94"/>
        <v>11482.004609772221</v>
      </c>
      <c r="BT182" s="15">
        <f t="shared" ca="1" si="95"/>
        <v>12500.84866111199</v>
      </c>
      <c r="BU182" s="15">
        <f t="shared" ca="1" si="96"/>
        <v>13617.485880915128</v>
      </c>
      <c r="BV182" s="15">
        <f t="shared" ca="1" si="97"/>
        <v>22554.036221004561</v>
      </c>
      <c r="BW182" s="15">
        <f t="shared" ca="1" si="98"/>
        <v>38057.624505991334</v>
      </c>
      <c r="BX182" s="15">
        <f t="shared" ca="1" si="99"/>
        <v>46974.610134195391</v>
      </c>
      <c r="BY182" s="15">
        <f t="shared" ca="1" si="100"/>
        <v>81090.414139395376</v>
      </c>
      <c r="BZ182" s="15">
        <f t="shared" ca="1" si="101"/>
        <v>101952.48784540352</v>
      </c>
      <c r="CA182" s="15">
        <f t="shared" ca="1" si="102"/>
        <v>238388.49904876237</v>
      </c>
      <c r="CB182" s="15">
        <f ca="1">(AU182*DCF!C$10-DCF!C$5*MAX(AU182*DCF!C$10,0)-MAX(AU182-Inputs!$B$6,0)/Inputs!$B$10)*DCF!C$6</f>
        <v>926.70033283393172</v>
      </c>
      <c r="CC182" s="15">
        <f ca="1">(AV182*DCF!D$10-DCF!D$5*MAX(AV182*DCF!D$10,0)-MAX(AV182-AU182,0)/Inputs!$B$10)*DCF!D$6</f>
        <v>879.45784442668469</v>
      </c>
      <c r="CD182" s="15">
        <f ca="1">(AW182*DCF!E$10-DCF!E$5*MAX(AW182*DCF!E$10,0)-MAX(AW182-AV182,0)/Inputs!$B$10)*DCF!E$6</f>
        <v>1110.6730422854994</v>
      </c>
      <c r="CE182" s="15">
        <f ca="1">(AX182*DCF!F$10-DCF!F$5*MAX(AX182*DCF!F$10,0)-MAX(AX182-AW182,0)/Inputs!$B$10)*DCF!F$6</f>
        <v>1371.297423235482</v>
      </c>
      <c r="CF182" s="15">
        <f ca="1">(AY182*DCF!G$10-DCF!G$5*MAX(AY182*DCF!G$10,0)-MAX(AY182-AX182,0)/Inputs!$B$10)*DCF!G$6</f>
        <v>1469.2331129801717</v>
      </c>
      <c r="CG182" s="15">
        <f ca="1">(AZ182*DCF!H$10-DCF!H$5*MAX(AZ182*DCF!H$10,0)-MAX(AZ182-AY182,0)/Inputs!$B$10)*DCF!H$6</f>
        <v>1751.65093117181</v>
      </c>
      <c r="CH182" s="15">
        <f ca="1">(BA182*DCF!I$10-DCF!I$5*MAX(BA182*DCF!I$10,0)-MAX(BA182-AZ182,0)/Inputs!$B$10)*DCF!I$6</f>
        <v>2083.0523487724404</v>
      </c>
      <c r="CI182" s="15">
        <f ca="1">(BB182*DCF!J$10-DCF!J$5*MAX(BB182*DCF!J$10,0)-MAX(BB182-BA182,0)/Inputs!$B$10)*DCF!J$6</f>
        <v>2192.0299879011623</v>
      </c>
      <c r="CJ182" s="15">
        <f ca="1">(BC182*DCF!K$10-DCF!K$5*MAX(BC182*DCF!K$10,0)-MAX(BC182-BB182,0)/Inputs!$B$10)*DCF!K$6</f>
        <v>2470.1917107222775</v>
      </c>
      <c r="CK182" s="15">
        <f ca="1">(BD182*DCF!L$10-DCF!L$5*MAX(BD182*DCF!L$10,0)-MAX(BD182-BC182,0)/Inputs!$B$10)*DCF!L$6</f>
        <v>3149.0560500886245</v>
      </c>
      <c r="CL182" s="15">
        <f ca="1">(BE182*DCF!M$10-DCF!M$5*MAX(BE182*DCF!M$10,0)-MAX(BE182-BD182,0)/Inputs!$B$10)*DCF!M$6</f>
        <v>3847.0240111791868</v>
      </c>
      <c r="CM182" s="15">
        <f ca="1">(BF182*DCF!C$28-DCF!C$5*MAX(BF182*DCF!C$28,0)-MAX(BF182-Inputs!$B$13,0)/Inputs!$B$17)*DCF!C$6</f>
        <v>3505.2575888514548</v>
      </c>
      <c r="CN182" s="15">
        <f ca="1">(BG182*DCF!D$28-DCF!D$5*MAX(BG182*DCF!D$28,0)-MAX(BG182-BF182,0)/Inputs!$B$17)*DCF!D$6</f>
        <v>3610.9616937708083</v>
      </c>
      <c r="CO182" s="15">
        <f ca="1">(BH182*DCF!E$28-DCF!E$5*MAX(BH182*DCF!E$28,0)-MAX(BH182-BG182,0)/Inputs!$B$17)*DCF!E$6</f>
        <v>4298.6093146471794</v>
      </c>
      <c r="CP182" s="15">
        <f ca="1">(BI182*DCF!F$28-DCF!F$5*MAX(BI182*DCF!F$28,0)-MAX(BI182-BH182,0)/Inputs!$B$17)*DCF!F$6</f>
        <v>5320.4579121149081</v>
      </c>
      <c r="CQ182" s="15">
        <f ca="1">(BJ182*DCF!G$28-DCF!G$5*MAX(BJ182*DCF!G$28,0)-MAX(BJ182-BI182,0)/Inputs!$B$17)*DCF!G$6</f>
        <v>6088.5757346901573</v>
      </c>
      <c r="CR182" s="15">
        <f ca="1">(BK182*DCF!H$28-DCF!H$5*MAX(BK182*DCF!H$28,0)-MAX(BK182-BJ182,0)/Inputs!$B$17)*DCF!H$6</f>
        <v>8451.0576934278706</v>
      </c>
      <c r="CS182" s="15">
        <f ca="1">(BL182*DCF!I$28-DCF!I$5*MAX(BL182*DCF!I$28,0)-MAX(BL182-BK182,0)/Inputs!$B$17)*DCF!I$6</f>
        <v>10185.056126323527</v>
      </c>
      <c r="CT182" s="15">
        <f ca="1">(BM182*DCF!J$28-DCF!J$5*MAX(BM182*DCF!J$28,0)-MAX(BM182-BL182,0)/Inputs!$B$17)*DCF!J$6</f>
        <v>11256.815674119744</v>
      </c>
      <c r="CU182" s="15">
        <f ca="1">(BN182*DCF!K$28-DCF!K$5*MAX(BN182*DCF!K$28,0)-MAX(BN182-BM182,0)/Inputs!$B$17)*DCF!K$6</f>
        <v>14803.84910462428</v>
      </c>
      <c r="CV182" s="15">
        <f ca="1">(BO182*DCF!L$28-DCF!L$5*MAX(BO182*DCF!L$28,0)-MAX(BO182-BN182,0)/Inputs!$B$17)*DCF!L$6</f>
        <v>17994.734025025446</v>
      </c>
      <c r="CW182" s="15">
        <f ca="1">(BP182*DCF!M$28-DCF!M$5*MAX(BP182*DCF!M$28,0)-MAX(BP182-BO182,0)/Inputs!$B$17)*DCF!M$6</f>
        <v>21286.777976347104</v>
      </c>
      <c r="CX182" s="15">
        <f ca="1">(BQ182*DCF!C$46-DCF!C$5*MAX(BQ182*DCF!C$46,0)-MAX(BQ182-Inputs!$B$20,0)/Inputs!$B$24)*DCF!C$6</f>
        <v>-1053.704341182616</v>
      </c>
      <c r="CY182" s="15">
        <f ca="1">(BR182*DCF!D$46-DCF!D$5*MAX(BR182*DCF!D$46,0)-MAX(BR182-BQ182,0)/Inputs!$B$24)*DCF!D$6</f>
        <v>-2066.7582585038645</v>
      </c>
      <c r="CZ182" s="15">
        <f ca="1">(BS182*DCF!E$46-DCF!E$5*MAX(BS182*DCF!E$46,0)-MAX(BS182-BR182,0)/Inputs!$B$24)*DCF!E$6</f>
        <v>-3490.8818612003734</v>
      </c>
      <c r="DA182" s="15">
        <f ca="1">(BT182*DCF!F$46-DCF!F$5*MAX(BT182*DCF!F$46,0)-MAX(BT182-BS182,0)/Inputs!$B$24)*DCF!F$6</f>
        <v>-1281.3841631067326</v>
      </c>
      <c r="DB182" s="15">
        <f ca="1">(BU182*DCF!G$46-DCF!G$5*MAX(BU182*DCF!G$46,0)-MAX(BU182-BT182,0)/Inputs!$B$24)*DCF!G$6</f>
        <v>-833.68001885119691</v>
      </c>
      <c r="DC182" s="15">
        <f ca="1">(BV182*DCF!H$46-DCF!H$5*MAX(BV182*DCF!H$46,0)-MAX(BV182-BU182,0)/Inputs!$B$24)*DCF!H$6</f>
        <v>-2776.9782630304039</v>
      </c>
      <c r="DD182" s="15">
        <f ca="1">(BW182*DCF!I$46-DCF!I$5*MAX(BW182*DCF!I$46,0)-MAX(BW182-BV182,0)/Inputs!$B$24)*DCF!I$6</f>
        <v>-3571.5248438288613</v>
      </c>
      <c r="DE182" s="15">
        <f ca="1">(BX182*DCF!J$46-DCF!J$5*MAX(BX182*DCF!J$46,0)-MAX(BX182-BW182,0)/Inputs!$B$24)*DCF!J$6</f>
        <v>-394.18394905184533</v>
      </c>
      <c r="DF182" s="15">
        <f ca="1">(BY182*DCF!K$46-DCF!K$5*MAX(BY182*DCF!K$46,0)-MAX(BY182-BX182,0)/Inputs!$B$24)*DCF!K$6</f>
        <v>-3725.3083680670625</v>
      </c>
      <c r="DG182" s="15">
        <f ca="1">(BZ182*DCF!L$46-DCF!L$5*MAX(BZ182*DCF!L$46,0)-MAX(BZ182-BY182,0)/Inputs!$B$24)*DCF!L$6</f>
        <v>2326.3478465458297</v>
      </c>
      <c r="DH182" s="15">
        <f ca="1">(CA182*DCF!M$46-DCF!M$5*MAX(CA182*DCF!M$46,0)-MAX(CA182-BZ182,0)/Inputs!$B$24)*DCF!M$6</f>
        <v>-9834.0713283211589</v>
      </c>
      <c r="DI182" s="15">
        <f ca="1">SUM(CB182:CL182)+BE182*DCF!M$10*(1+Inputs!$B$30)*(1-Inputs!$B$33)*(1-Inputs!$B$30/Inputs!$B$31)/(Inputs!$B$29-Inputs!$B$30)*DCF!M$6</f>
        <v>116626.00574436205</v>
      </c>
      <c r="DJ182" s="15">
        <f ca="1">SUM(CM182:CW182)+BP182*DCF!M$28*(1+Inputs!$B$30)*(1-Inputs!$B$33)*(1-Inputs!$B$30/Inputs!$B$31)/(Inputs!$B$29-Inputs!$B$30)*DCF!M$6</f>
        <v>587892.96747289237</v>
      </c>
      <c r="DK182" s="15">
        <f ca="1">SUM(CX182:DH182)+CA182*DCF!M$46*(1+Inputs!$B$30)*(1-Inputs!$B$33)*(1-Inputs!$B$30/Inputs!$B$31)/(Inputs!$B$29-Inputs!$B$30)*DCF!M$6</f>
        <v>341874.73090376722</v>
      </c>
      <c r="DM182" s="15">
        <f ca="1">DI182+DJ182+DK182+Inputs!$B$34+Inputs!$B$36-Inputs!$B$35</f>
        <v>1123244.7041210216</v>
      </c>
    </row>
    <row r="183" spans="1:117" x14ac:dyDescent="0.75">
      <c r="A183" s="11">
        <v>170</v>
      </c>
      <c r="C183" s="24">
        <f t="shared" ca="1" si="106"/>
        <v>-0.3650005453988851</v>
      </c>
      <c r="D183" s="24">
        <f t="shared" ca="1" si="106"/>
        <v>1.6802434026790525</v>
      </c>
      <c r="E183" s="24">
        <f t="shared" ca="1" si="106"/>
        <v>0.12842607391343339</v>
      </c>
      <c r="F183" s="24">
        <f t="shared" ca="1" si="106"/>
        <v>0.39214812817555877</v>
      </c>
      <c r="G183" s="24">
        <f t="shared" ca="1" si="106"/>
        <v>0.71187558237396098</v>
      </c>
      <c r="H183" s="24">
        <f t="shared" ca="1" si="106"/>
        <v>0.19129866653398531</v>
      </c>
      <c r="I183" s="24">
        <f t="shared" ca="1" si="106"/>
        <v>-1.5373936878323329</v>
      </c>
      <c r="J183" s="24">
        <f t="shared" ca="1" si="106"/>
        <v>-1.342662480424522</v>
      </c>
      <c r="K183" s="24">
        <f t="shared" ca="1" si="106"/>
        <v>-0.51110812713759246</v>
      </c>
      <c r="L183" s="24">
        <f t="shared" ca="1" si="106"/>
        <v>-0.12726762763440008</v>
      </c>
      <c r="M183" s="24">
        <f t="shared" ca="1" si="106"/>
        <v>-0.95897042825529433</v>
      </c>
      <c r="N183" s="24">
        <f ca="1">SQRT(Inputs!$B$38)*C183+SQRT(1-Inputs!$B$38)*_xlfn.NORM.S.INV(RAND())</f>
        <v>-0.31354035482070197</v>
      </c>
      <c r="O183" s="24">
        <f ca="1">SQRT(Inputs!$B$38)*D183+SQRT(1-Inputs!$B$38)*_xlfn.NORM.S.INV(RAND())</f>
        <v>-0.3896375726712954</v>
      </c>
      <c r="P183" s="24">
        <f ca="1">SQRT(Inputs!$B$38)*E183+SQRT(1-Inputs!$B$38)*_xlfn.NORM.S.INV(RAND())</f>
        <v>0.92228941311676826</v>
      </c>
      <c r="Q183" s="24">
        <f ca="1">SQRT(Inputs!$B$38)*F183+SQRT(1-Inputs!$B$38)*_xlfn.NORM.S.INV(RAND())</f>
        <v>0.46430134902220532</v>
      </c>
      <c r="R183" s="24">
        <f ca="1">SQRT(Inputs!$B$38)*G183+SQRT(1-Inputs!$B$38)*_xlfn.NORM.S.INV(RAND())</f>
        <v>-0.75023746566629024</v>
      </c>
      <c r="S183" s="24">
        <f ca="1">SQRT(Inputs!$B$38)*H183+SQRT(1-Inputs!$B$38)*_xlfn.NORM.S.INV(RAND())</f>
        <v>-0.4433369876332699</v>
      </c>
      <c r="T183" s="24">
        <f ca="1">SQRT(Inputs!$B$38)*I183+SQRT(1-Inputs!$B$38)*_xlfn.NORM.S.INV(RAND())</f>
        <v>-0.76197039410069034</v>
      </c>
      <c r="U183" s="24">
        <f ca="1">SQRT(Inputs!$B$38)*J183+SQRT(1-Inputs!$B$38)*_xlfn.NORM.S.INV(RAND())</f>
        <v>-1.2550707143962132</v>
      </c>
      <c r="V183" s="24">
        <f ca="1">SQRT(Inputs!$B$38)*K183+SQRT(1-Inputs!$B$38)*_xlfn.NORM.S.INV(RAND())</f>
        <v>-0.78414289843668827</v>
      </c>
      <c r="W183" s="24">
        <f ca="1">SQRT(Inputs!$B$38)*L183+SQRT(1-Inputs!$B$38)*_xlfn.NORM.S.INV(RAND())</f>
        <v>-1.1818488824794855</v>
      </c>
      <c r="X183" s="24">
        <f ca="1">SQRT(Inputs!$B$38)*M183+SQRT(1-Inputs!$B$38)*_xlfn.NORM.S.INV(RAND())</f>
        <v>-1.2592209043749358</v>
      </c>
      <c r="Y183" s="24">
        <f ca="1">SQRT(Inputs!$B$38)*C183+SQRT(1-Inputs!$B$38)*_xlfn.NORM.S.INV(RAND())</f>
        <v>-0.6896447173889998</v>
      </c>
      <c r="Z183" s="24">
        <f ca="1">SQRT(Inputs!$B$38)*D183+SQRT(1-Inputs!$B$38)*_xlfn.NORM.S.INV(RAND())</f>
        <v>2.04325434749253</v>
      </c>
      <c r="AA183" s="24">
        <f ca="1">SQRT(Inputs!$B$38)*E183+SQRT(1-Inputs!$B$38)*_xlfn.NORM.S.INV(RAND())</f>
        <v>-0.39017079772376934</v>
      </c>
      <c r="AB183" s="24">
        <f ca="1">SQRT(Inputs!$B$38)*F183+SQRT(1-Inputs!$B$38)*_xlfn.NORM.S.INV(RAND())</f>
        <v>1.4235327171904335</v>
      </c>
      <c r="AC183" s="24">
        <f ca="1">SQRT(Inputs!$B$38)*G183+SQRT(1-Inputs!$B$38)*_xlfn.NORM.S.INV(RAND())</f>
        <v>0.9951549391817347</v>
      </c>
      <c r="AD183" s="24">
        <f ca="1">SQRT(Inputs!$B$38)*H183+SQRT(1-Inputs!$B$38)*_xlfn.NORM.S.INV(RAND())</f>
        <v>-0.18816736489395763</v>
      </c>
      <c r="AE183" s="24">
        <f ca="1">SQRT(Inputs!$B$38)*I183+SQRT(1-Inputs!$B$38)*_xlfn.NORM.S.INV(RAND())</f>
        <v>-1.7454330618102565</v>
      </c>
      <c r="AF183" s="24">
        <f ca="1">SQRT(Inputs!$B$38)*J183+SQRT(1-Inputs!$B$38)*_xlfn.NORM.S.INV(RAND())</f>
        <v>-1.3066773842886645</v>
      </c>
      <c r="AG183" s="24">
        <f ca="1">SQRT(Inputs!$B$38)*K183+SQRT(1-Inputs!$B$38)*_xlfn.NORM.S.INV(RAND())</f>
        <v>-0.75027110743102465</v>
      </c>
      <c r="AH183" s="24">
        <f ca="1">SQRT(Inputs!$B$38)*L183+SQRT(1-Inputs!$B$38)*_xlfn.NORM.S.INV(RAND())</f>
        <v>-0.83672366757434347</v>
      </c>
      <c r="AI183" s="24">
        <f ca="1">SQRT(Inputs!$B$38)*M183+SQRT(1-Inputs!$B$38)*_xlfn.NORM.S.INV(RAND())</f>
        <v>-1.2280581477324959</v>
      </c>
      <c r="AJ183" s="24">
        <f ca="1">SQRT(Inputs!$B$38)*C183+SQRT(1-Inputs!$B$38)*_xlfn.NORM.S.INV(RAND())</f>
        <v>-0.43137704923329578</v>
      </c>
      <c r="AK183" s="24">
        <f ca="1">SQRT(Inputs!$B$38)*D183+SQRT(1-Inputs!$B$38)*_xlfn.NORM.S.INV(RAND())</f>
        <v>-8.2678378385137363E-2</v>
      </c>
      <c r="AL183" s="24">
        <f ca="1">SQRT(Inputs!$B$38)*E183+SQRT(1-Inputs!$B$38)*_xlfn.NORM.S.INV(RAND())</f>
        <v>-0.37981513490486635</v>
      </c>
      <c r="AM183" s="24">
        <f ca="1">SQRT(Inputs!$B$38)*F183+SQRT(1-Inputs!$B$38)*_xlfn.NORM.S.INV(RAND())</f>
        <v>0.48612827510011525</v>
      </c>
      <c r="AN183" s="24">
        <f ca="1">SQRT(Inputs!$B$38)*G183+SQRT(1-Inputs!$B$38)*_xlfn.NORM.S.INV(RAND())</f>
        <v>1.8462385828175174</v>
      </c>
      <c r="AO183" s="24">
        <f ca="1">SQRT(Inputs!$B$38)*H183+SQRT(1-Inputs!$B$38)*_xlfn.NORM.S.INV(RAND())</f>
        <v>-0.33534328734399932</v>
      </c>
      <c r="AP183" s="24">
        <f ca="1">SQRT(Inputs!$B$38)*I183+SQRT(1-Inputs!$B$38)*_xlfn.NORM.S.INV(RAND())</f>
        <v>-0.6276607155756132</v>
      </c>
      <c r="AQ183" s="24">
        <f ca="1">SQRT(Inputs!$B$38)*J183+SQRT(1-Inputs!$B$38)*_xlfn.NORM.S.INV(RAND())</f>
        <v>-1.2949737558561041</v>
      </c>
      <c r="AR183" s="24">
        <f ca="1">SQRT(Inputs!$B$38)*K183+SQRT(1-Inputs!$B$38)*_xlfn.NORM.S.INV(RAND())</f>
        <v>-0.51502582778139194</v>
      </c>
      <c r="AS183" s="24">
        <f ca="1">SQRT(Inputs!$B$38)*L183+SQRT(1-Inputs!$B$38)*_xlfn.NORM.S.INV(RAND())</f>
        <v>-0.72234644389556812</v>
      </c>
      <c r="AT183" s="24">
        <f ca="1">SQRT(Inputs!$B$38)*M183+SQRT(1-Inputs!$B$38)*_xlfn.NORM.S.INV(RAND())</f>
        <v>-0.40410353784185377</v>
      </c>
      <c r="AU183" s="15">
        <f ca="1">Inputs!$B$6*EXP($B$8-0.5*C$5^2+C$5*N183)</f>
        <v>4716.6716678306238</v>
      </c>
      <c r="AV183" s="15">
        <f t="shared" ca="1" si="73"/>
        <v>5421.633122802401</v>
      </c>
      <c r="AW183" s="15">
        <f t="shared" ca="1" si="74"/>
        <v>7486.4309581902899</v>
      </c>
      <c r="AX183" s="15">
        <f t="shared" ca="1" si="75"/>
        <v>9686.0495682430119</v>
      </c>
      <c r="AY183" s="15">
        <f t="shared" ca="1" si="76"/>
        <v>10844.308123090186</v>
      </c>
      <c r="AZ183" s="15">
        <f t="shared" ca="1" si="77"/>
        <v>12630.938951089327</v>
      </c>
      <c r="BA183" s="15">
        <f t="shared" ca="1" si="78"/>
        <v>14272.247929842188</v>
      </c>
      <c r="BB183" s="15">
        <f t="shared" ca="1" si="79"/>
        <v>15408.89520675679</v>
      </c>
      <c r="BC183" s="15">
        <f t="shared" ca="1" si="80"/>
        <v>17496.219062857748</v>
      </c>
      <c r="BD183" s="15">
        <f t="shared" ca="1" si="81"/>
        <v>19191.359174071069</v>
      </c>
      <c r="BE183" s="15">
        <f t="shared" ca="1" si="82"/>
        <v>20968.35029677879</v>
      </c>
      <c r="BF183" s="15">
        <f ca="1">Inputs!$B$13*EXP($B$9-0.5*C$6^2+C$6*Y183)</f>
        <v>12063.609959327356</v>
      </c>
      <c r="BG183" s="15">
        <f t="shared" ca="1" si="83"/>
        <v>21257.051996076258</v>
      </c>
      <c r="BH183" s="15">
        <f t="shared" ca="1" si="84"/>
        <v>24344.703734130799</v>
      </c>
      <c r="BI183" s="15">
        <f t="shared" ca="1" si="85"/>
        <v>37101.997115572158</v>
      </c>
      <c r="BJ183" s="15">
        <f t="shared" ca="1" si="86"/>
        <v>52500.444815058945</v>
      </c>
      <c r="BK183" s="15">
        <f t="shared" ca="1" si="87"/>
        <v>62804.648228676917</v>
      </c>
      <c r="BL183" s="15">
        <f t="shared" ca="1" si="88"/>
        <v>61530.392355296288</v>
      </c>
      <c r="BM183" s="15">
        <f t="shared" ca="1" si="89"/>
        <v>64301.457032956132</v>
      </c>
      <c r="BN183" s="15">
        <f t="shared" ca="1" si="90"/>
        <v>72282.73159328154</v>
      </c>
      <c r="BO183" s="15">
        <f t="shared" ca="1" si="91"/>
        <v>80693.746184650168</v>
      </c>
      <c r="BP183" s="15">
        <f t="shared" ca="1" si="92"/>
        <v>86418.448151572433</v>
      </c>
      <c r="BQ183" s="15">
        <f ca="1">Inputs!$B$20*EXP($B$10-0.5*C$7^2+C$7*AJ183)</f>
        <v>3680.9520767029649</v>
      </c>
      <c r="BR183" s="15">
        <f t="shared" ca="1" si="93"/>
        <v>4865.1422437274441</v>
      </c>
      <c r="BS183" s="15">
        <f t="shared" ca="1" si="94"/>
        <v>5973.7760799616754</v>
      </c>
      <c r="BT183" s="15">
        <f t="shared" ca="1" si="95"/>
        <v>9356.836986071663</v>
      </c>
      <c r="BU183" s="15">
        <f t="shared" ca="1" si="96"/>
        <v>20270.704998174508</v>
      </c>
      <c r="BV183" s="15">
        <f t="shared" ca="1" si="97"/>
        <v>26150.144445973379</v>
      </c>
      <c r="BW183" s="15">
        <f t="shared" ca="1" si="98"/>
        <v>31951.628505906312</v>
      </c>
      <c r="BX183" s="15">
        <f t="shared" ca="1" si="99"/>
        <v>34471.383829537204</v>
      </c>
      <c r="BY183" s="15">
        <f t="shared" ca="1" si="100"/>
        <v>43767.863062028999</v>
      </c>
      <c r="BZ183" s="15">
        <f t="shared" ca="1" si="101"/>
        <v>53775.648514248547</v>
      </c>
      <c r="CA183" s="15">
        <f t="shared" ca="1" si="102"/>
        <v>70304.266169736147</v>
      </c>
      <c r="CB183" s="15">
        <f ca="1">(AU183*DCF!C$10-DCF!C$5*MAX(AU183*DCF!C$10,0)-MAX(AU183-Inputs!$B$6,0)/Inputs!$B$10)*DCF!C$6</f>
        <v>1044.8252454352487</v>
      </c>
      <c r="CC183" s="15">
        <f ca="1">(AV183*DCF!D$10-DCF!D$5*MAX(AV183*DCF!D$10,0)-MAX(AV183-AU183,0)/Inputs!$B$10)*DCF!D$6</f>
        <v>1149.5999426814376</v>
      </c>
      <c r="CD183" s="15">
        <f ca="1">(AW183*DCF!E$10-DCF!E$5*MAX(AW183*DCF!E$10,0)-MAX(AW183-AV183,0)/Inputs!$B$10)*DCF!E$6</f>
        <v>1263.4197550241367</v>
      </c>
      <c r="CE183" s="15">
        <f ca="1">(AX183*DCF!F$10-DCF!F$5*MAX(AX183*DCF!F$10,0)-MAX(AX183-AW183,0)/Inputs!$B$10)*DCF!F$6</f>
        <v>1656.7630864419375</v>
      </c>
      <c r="CF183" s="15">
        <f ca="1">(AY183*DCF!G$10-DCF!G$5*MAX(AY183*DCF!G$10,0)-MAX(AY183-AX183,0)/Inputs!$B$10)*DCF!G$6</f>
        <v>2011.7222920343811</v>
      </c>
      <c r="CG183" s="15">
        <f ca="1">(AZ183*DCF!H$10-DCF!H$5*MAX(AZ183*DCF!H$10,0)-MAX(AZ183-AY183,0)/Inputs!$B$10)*DCF!H$6</f>
        <v>2135.0575241943789</v>
      </c>
      <c r="CH183" s="15">
        <f ca="1">(BA183*DCF!I$10-DCF!I$5*MAX(BA183*DCF!I$10,0)-MAX(BA183-AZ183,0)/Inputs!$B$10)*DCF!I$6</f>
        <v>2337.7868648055196</v>
      </c>
      <c r="CI183" s="15">
        <f ca="1">(BB183*DCF!J$10-DCF!J$5*MAX(BB183*DCF!J$10,0)-MAX(BB183-BA183,0)/Inputs!$B$10)*DCF!J$6</f>
        <v>2471.9620067415381</v>
      </c>
      <c r="CJ183" s="15">
        <f ca="1">(BC183*DCF!K$10-DCF!K$5*MAX(BC183*DCF!K$10,0)-MAX(BC183-BB183,0)/Inputs!$B$10)*DCF!K$6</f>
        <v>2524.4167132791986</v>
      </c>
      <c r="CK183" s="15">
        <f ca="1">(BD183*DCF!L$10-DCF!L$5*MAX(BD183*DCF!L$10,0)-MAX(BD183-BC183,0)/Inputs!$B$10)*DCF!L$6</f>
        <v>2675.21284261861</v>
      </c>
      <c r="CL183" s="15">
        <f ca="1">(BE183*DCF!M$10-DCF!M$5*MAX(BE183*DCF!M$10,0)-MAX(BE183-BD183,0)/Inputs!$B$10)*DCF!M$6</f>
        <v>2746.6248559014839</v>
      </c>
      <c r="CM183" s="15">
        <f ca="1">(BF183*DCF!C$28-DCF!C$5*MAX(BF183*DCF!C$28,0)-MAX(BF183-Inputs!$B$13,0)/Inputs!$B$17)*DCF!C$6</f>
        <v>3525.4736843048381</v>
      </c>
      <c r="CN183" s="15">
        <f ca="1">(BG183*DCF!D$28-DCF!D$5*MAX(BG183*DCF!D$28,0)-MAX(BG183-BF183,0)/Inputs!$B$17)*DCF!D$6</f>
        <v>4299.309379169239</v>
      </c>
      <c r="CO183" s="15">
        <f ca="1">(BH183*DCF!E$28-DCF!E$5*MAX(BH183*DCF!E$28,0)-MAX(BH183-BG183,0)/Inputs!$B$17)*DCF!E$6</f>
        <v>6286.3199333793928</v>
      </c>
      <c r="CP183" s="15">
        <f ca="1">(BI183*DCF!F$28-DCF!F$5*MAX(BI183*DCF!F$28,0)-MAX(BI183-BH183,0)/Inputs!$B$17)*DCF!F$6</f>
        <v>7749.5480137788281</v>
      </c>
      <c r="CQ183" s="15">
        <f ca="1">(BJ183*DCF!G$28-DCF!G$5*MAX(BJ183*DCF!G$28,0)-MAX(BJ183-BI183,0)/Inputs!$B$17)*DCF!G$6</f>
        <v>11031.771942029614</v>
      </c>
      <c r="CR183" s="15">
        <f ca="1">(BK183*DCF!H$28-DCF!H$5*MAX(BK183*DCF!H$28,0)-MAX(BK183-BJ183,0)/Inputs!$B$17)*DCF!H$6</f>
        <v>13931.298375624547</v>
      </c>
      <c r="CS183" s="15">
        <f ca="1">(BL183*DCF!I$28-DCF!I$5*MAX(BL183*DCF!I$28,0)-MAX(BL183-BK183,0)/Inputs!$B$17)*DCF!I$6</f>
        <v>14469.058636177168</v>
      </c>
      <c r="CT183" s="15">
        <f ca="1">(BM183*DCF!J$28-DCF!J$5*MAX(BM183*DCF!J$28,0)-MAX(BM183-BL183,0)/Inputs!$B$17)*DCF!J$6</f>
        <v>13977.142455353245</v>
      </c>
      <c r="CU183" s="15">
        <f ca="1">(BN183*DCF!K$28-DCF!K$5*MAX(BN183*DCF!K$28,0)-MAX(BN183-BM183,0)/Inputs!$B$17)*DCF!K$6</f>
        <v>14287.301124251399</v>
      </c>
      <c r="CV183" s="15">
        <f ca="1">(BO183*DCF!L$28-DCF!L$5*MAX(BO183*DCF!L$28,0)-MAX(BO183-BN183,0)/Inputs!$B$17)*DCF!L$6</f>
        <v>15148.375789107784</v>
      </c>
      <c r="CW183" s="15">
        <f ca="1">(BP183*DCF!M$28-DCF!M$5*MAX(BP183*DCF!M$28,0)-MAX(BP183-BO183,0)/Inputs!$B$17)*DCF!M$6</f>
        <v>15661.288816930379</v>
      </c>
      <c r="CX183" s="15">
        <f ca="1">(BQ183*DCF!C$46-DCF!C$5*MAX(BQ183*DCF!C$46,0)-MAX(BQ183-Inputs!$B$20,0)/Inputs!$B$24)*DCF!C$6</f>
        <v>-1071.7912771614076</v>
      </c>
      <c r="CY183" s="15">
        <f ca="1">(BR183*DCF!D$46-DCF!D$5*MAX(BR183*DCF!D$46,0)-MAX(BR183-BQ183,0)/Inputs!$B$24)*DCF!D$6</f>
        <v>-1335.6504390190173</v>
      </c>
      <c r="CZ183" s="15">
        <f ca="1">(BS183*DCF!E$46-DCF!E$5*MAX(BS183*DCF!E$46,0)-MAX(BS183-BR183,0)/Inputs!$B$24)*DCF!E$6</f>
        <v>-1143.4023606167341</v>
      </c>
      <c r="DA183" s="15">
        <f ca="1">(BT183*DCF!F$46-DCF!F$5*MAX(BT183*DCF!F$46,0)-MAX(BT183-BS183,0)/Inputs!$B$24)*DCF!F$6</f>
        <v>-1913.3034503900287</v>
      </c>
      <c r="DB183" s="15">
        <f ca="1">(BU183*DCF!G$46-DCF!G$5*MAX(BU183*DCF!G$46,0)-MAX(BU183-BT183,0)/Inputs!$B$24)*DCF!G$6</f>
        <v>-4353.0760336844542</v>
      </c>
      <c r="DC183" s="15">
        <f ca="1">(BV183*DCF!H$46-DCF!H$5*MAX(BV183*DCF!H$46,0)-MAX(BV183-BU183,0)/Inputs!$B$24)*DCF!H$6</f>
        <v>-1826.9997844803227</v>
      </c>
      <c r="DD183" s="15">
        <f ca="1">(BW183*DCF!I$46-DCF!I$5*MAX(BW183*DCF!I$46,0)-MAX(BW183-BV183,0)/Inputs!$B$24)*DCF!I$6</f>
        <v>-927.446396134054</v>
      </c>
      <c r="DE183" s="15">
        <f ca="1">(BX183*DCF!J$46-DCF!J$5*MAX(BX183*DCF!J$46,0)-MAX(BX183-BW183,0)/Inputs!$B$24)*DCF!J$6</f>
        <v>777.78125401663806</v>
      </c>
      <c r="DF183" s="15">
        <f ca="1">(BY183*DCF!K$46-DCF!K$5*MAX(BY183*DCF!K$46,0)-MAX(BY183-BX183,0)/Inputs!$B$24)*DCF!K$6</f>
        <v>222.77648421940992</v>
      </c>
      <c r="DG183" s="15">
        <f ca="1">(BZ183*DCF!L$46-DCF!L$5*MAX(BZ183*DCF!L$46,0)-MAX(BZ183-BY183,0)/Inputs!$B$24)*DCF!L$6</f>
        <v>1452.4670394561037</v>
      </c>
      <c r="DH183" s="15">
        <f ca="1">(CA183*DCF!M$46-DCF!M$5*MAX(CA183*DCF!M$46,0)-MAX(CA183-BZ183,0)/Inputs!$B$24)*DCF!M$6</f>
        <v>2056.1685112604559</v>
      </c>
      <c r="DI183" s="15">
        <f ca="1">SUM(CB183:CL183)+BE183*DCF!M$10*(1+Inputs!$B$30)*(1-Inputs!$B$33)*(1-Inputs!$B$30/Inputs!$B$31)/(Inputs!$B$29-Inputs!$B$30)*DCF!M$6</f>
        <v>80372.587282820779</v>
      </c>
      <c r="DJ183" s="15">
        <f ca="1">SUM(CM183:CW183)+BP183*DCF!M$28*(1+Inputs!$B$30)*(1-Inputs!$B$33)*(1-Inputs!$B$30/Inputs!$B$31)/(Inputs!$B$29-Inputs!$B$30)*DCF!M$6</f>
        <v>441038.46677877073</v>
      </c>
      <c r="DK183" s="15">
        <f ca="1">SUM(CX183:DH183)+CA183*DCF!M$46*(1+Inputs!$B$30)*(1-Inputs!$B$33)*(1-Inputs!$B$30/Inputs!$B$31)/(Inputs!$B$29-Inputs!$B$30)*DCF!M$6</f>
        <v>100636.24711860606</v>
      </c>
      <c r="DM183" s="15">
        <f ca="1">DI183+DJ183+DK183+Inputs!$B$34+Inputs!$B$36-Inputs!$B$35</f>
        <v>698898.30118019762</v>
      </c>
    </row>
    <row r="184" spans="1:117" x14ac:dyDescent="0.75">
      <c r="A184" s="11">
        <v>171</v>
      </c>
      <c r="C184" s="24">
        <f t="shared" ref="C184:M193" ca="1" si="107">_xlfn.NORM.S.INV(RAND())</f>
        <v>-0.54104609406425341</v>
      </c>
      <c r="D184" s="24">
        <f t="shared" ca="1" si="107"/>
        <v>-0.40480194070475017</v>
      </c>
      <c r="E184" s="24">
        <f t="shared" ca="1" si="107"/>
        <v>0.95661164104749141</v>
      </c>
      <c r="F184" s="24">
        <f t="shared" ca="1" si="107"/>
        <v>0.14153135192046606</v>
      </c>
      <c r="G184" s="24">
        <f t="shared" ca="1" si="107"/>
        <v>1.7085184148368415</v>
      </c>
      <c r="H184" s="24">
        <f t="shared" ca="1" si="107"/>
        <v>-0.92710900105959193</v>
      </c>
      <c r="I184" s="24">
        <f t="shared" ca="1" si="107"/>
        <v>0.65127266922422256</v>
      </c>
      <c r="J184" s="24">
        <f t="shared" ca="1" si="107"/>
        <v>1.6942187979019099</v>
      </c>
      <c r="K184" s="24">
        <f t="shared" ca="1" si="107"/>
        <v>-0.4865750778703386</v>
      </c>
      <c r="L184" s="24">
        <f t="shared" ca="1" si="107"/>
        <v>-1.1681686535177096</v>
      </c>
      <c r="M184" s="24">
        <f t="shared" ca="1" si="107"/>
        <v>-1.4396233187355072</v>
      </c>
      <c r="N184" s="24">
        <f ca="1">SQRT(Inputs!$B$38)*C184+SQRT(1-Inputs!$B$38)*_xlfn.NORM.S.INV(RAND())</f>
        <v>8.3623602221837789E-2</v>
      </c>
      <c r="O184" s="24">
        <f ca="1">SQRT(Inputs!$B$38)*D184+SQRT(1-Inputs!$B$38)*_xlfn.NORM.S.INV(RAND())</f>
        <v>0.18212496389176841</v>
      </c>
      <c r="P184" s="24">
        <f ca="1">SQRT(Inputs!$B$38)*E184+SQRT(1-Inputs!$B$38)*_xlfn.NORM.S.INV(RAND())</f>
        <v>0.38779415417356966</v>
      </c>
      <c r="Q184" s="24">
        <f ca="1">SQRT(Inputs!$B$38)*F184+SQRT(1-Inputs!$B$38)*_xlfn.NORM.S.INV(RAND())</f>
        <v>-0.21149215459830761</v>
      </c>
      <c r="R184" s="24">
        <f ca="1">SQRT(Inputs!$B$38)*G184+SQRT(1-Inputs!$B$38)*_xlfn.NORM.S.INV(RAND())</f>
        <v>0.74535385600115567</v>
      </c>
      <c r="S184" s="24">
        <f ca="1">SQRT(Inputs!$B$38)*H184+SQRT(1-Inputs!$B$38)*_xlfn.NORM.S.INV(RAND())</f>
        <v>0.31612532382222513</v>
      </c>
      <c r="T184" s="24">
        <f ca="1">SQRT(Inputs!$B$38)*I184+SQRT(1-Inputs!$B$38)*_xlfn.NORM.S.INV(RAND())</f>
        <v>0.25145715792017997</v>
      </c>
      <c r="U184" s="24">
        <f ca="1">SQRT(Inputs!$B$38)*J184+SQRT(1-Inputs!$B$38)*_xlfn.NORM.S.INV(RAND())</f>
        <v>1.7658060208119239</v>
      </c>
      <c r="V184" s="24">
        <f ca="1">SQRT(Inputs!$B$38)*K184+SQRT(1-Inputs!$B$38)*_xlfn.NORM.S.INV(RAND())</f>
        <v>0.78263936321417105</v>
      </c>
      <c r="W184" s="24">
        <f ca="1">SQRT(Inputs!$B$38)*L184+SQRT(1-Inputs!$B$38)*_xlfn.NORM.S.INV(RAND())</f>
        <v>-0.73899448326143502</v>
      </c>
      <c r="X184" s="24">
        <f ca="1">SQRT(Inputs!$B$38)*M184+SQRT(1-Inputs!$B$38)*_xlfn.NORM.S.INV(RAND())</f>
        <v>-1.106760386235311</v>
      </c>
      <c r="Y184" s="24">
        <f ca="1">SQRT(Inputs!$B$38)*C184+SQRT(1-Inputs!$B$38)*_xlfn.NORM.S.INV(RAND())</f>
        <v>0.58182403619829248</v>
      </c>
      <c r="Z184" s="24">
        <f ca="1">SQRT(Inputs!$B$38)*D184+SQRT(1-Inputs!$B$38)*_xlfn.NORM.S.INV(RAND())</f>
        <v>0.52463169149276956</v>
      </c>
      <c r="AA184" s="24">
        <f ca="1">SQRT(Inputs!$B$38)*E184+SQRT(1-Inputs!$B$38)*_xlfn.NORM.S.INV(RAND())</f>
        <v>0.53136870042292728</v>
      </c>
      <c r="AB184" s="24">
        <f ca="1">SQRT(Inputs!$B$38)*F184+SQRT(1-Inputs!$B$38)*_xlfn.NORM.S.INV(RAND())</f>
        <v>0.89000971422397346</v>
      </c>
      <c r="AC184" s="24">
        <f ca="1">SQRT(Inputs!$B$38)*G184+SQRT(1-Inputs!$B$38)*_xlfn.NORM.S.INV(RAND())</f>
        <v>2.7522266063978615</v>
      </c>
      <c r="AD184" s="24">
        <f ca="1">SQRT(Inputs!$B$38)*H184+SQRT(1-Inputs!$B$38)*_xlfn.NORM.S.INV(RAND())</f>
        <v>-0.10182715529057945</v>
      </c>
      <c r="AE184" s="24">
        <f ca="1">SQRT(Inputs!$B$38)*I184+SQRT(1-Inputs!$B$38)*_xlfn.NORM.S.INV(RAND())</f>
        <v>-6.3493170138232746E-2</v>
      </c>
      <c r="AF184" s="24">
        <f ca="1">SQRT(Inputs!$B$38)*J184+SQRT(1-Inputs!$B$38)*_xlfn.NORM.S.INV(RAND())</f>
        <v>0.4263266207844969</v>
      </c>
      <c r="AG184" s="24">
        <f ca="1">SQRT(Inputs!$B$38)*K184+SQRT(1-Inputs!$B$38)*_xlfn.NORM.S.INV(RAND())</f>
        <v>-0.65822870295589997</v>
      </c>
      <c r="AH184" s="24">
        <f ca="1">SQRT(Inputs!$B$38)*L184+SQRT(1-Inputs!$B$38)*_xlfn.NORM.S.INV(RAND())</f>
        <v>1.6858120391848241</v>
      </c>
      <c r="AI184" s="24">
        <f ca="1">SQRT(Inputs!$B$38)*M184+SQRT(1-Inputs!$B$38)*_xlfn.NORM.S.INV(RAND())</f>
        <v>-1.6521375455342273</v>
      </c>
      <c r="AJ184" s="24">
        <f ca="1">SQRT(Inputs!$B$38)*C184+SQRT(1-Inputs!$B$38)*_xlfn.NORM.S.INV(RAND())</f>
        <v>-0.82053204564724957</v>
      </c>
      <c r="AK184" s="24">
        <f ca="1">SQRT(Inputs!$B$38)*D184+SQRT(1-Inputs!$B$38)*_xlfn.NORM.S.INV(RAND())</f>
        <v>-0.38423896095346532</v>
      </c>
      <c r="AL184" s="24">
        <f ca="1">SQRT(Inputs!$B$38)*E184+SQRT(1-Inputs!$B$38)*_xlfn.NORM.S.INV(RAND())</f>
        <v>0.84860842004731885</v>
      </c>
      <c r="AM184" s="24">
        <f ca="1">SQRT(Inputs!$B$38)*F184+SQRT(1-Inputs!$B$38)*_xlfn.NORM.S.INV(RAND())</f>
        <v>0.59679216895255194</v>
      </c>
      <c r="AN184" s="24">
        <f ca="1">SQRT(Inputs!$B$38)*G184+SQRT(1-Inputs!$B$38)*_xlfn.NORM.S.INV(RAND())</f>
        <v>0.82894630974343531</v>
      </c>
      <c r="AO184" s="24">
        <f ca="1">SQRT(Inputs!$B$38)*H184+SQRT(1-Inputs!$B$38)*_xlfn.NORM.S.INV(RAND())</f>
        <v>-0.66446938556948765</v>
      </c>
      <c r="AP184" s="24">
        <f ca="1">SQRT(Inputs!$B$38)*I184+SQRT(1-Inputs!$B$38)*_xlfn.NORM.S.INV(RAND())</f>
        <v>-0.20091562346992792</v>
      </c>
      <c r="AQ184" s="24">
        <f ca="1">SQRT(Inputs!$B$38)*J184+SQRT(1-Inputs!$B$38)*_xlfn.NORM.S.INV(RAND())</f>
        <v>1.4855580337294159</v>
      </c>
      <c r="AR184" s="24">
        <f ca="1">SQRT(Inputs!$B$38)*K184+SQRT(1-Inputs!$B$38)*_xlfn.NORM.S.INV(RAND())</f>
        <v>-1.3740539977892563</v>
      </c>
      <c r="AS184" s="24">
        <f ca="1">SQRT(Inputs!$B$38)*L184+SQRT(1-Inputs!$B$38)*_xlfn.NORM.S.INV(RAND())</f>
        <v>-1.3418429867012172</v>
      </c>
      <c r="AT184" s="24">
        <f ca="1">SQRT(Inputs!$B$38)*M184+SQRT(1-Inputs!$B$38)*_xlfn.NORM.S.INV(RAND())</f>
        <v>-0.14644259418844863</v>
      </c>
      <c r="AU184" s="15">
        <f ca="1">Inputs!$B$6*EXP($B$8-0.5*C$5^2+C$5*N184)</f>
        <v>5029.8670224117359</v>
      </c>
      <c r="AV184" s="15">
        <f t="shared" ca="1" si="73"/>
        <v>6288.7016047856268</v>
      </c>
      <c r="AW184" s="15">
        <f t="shared" ca="1" si="74"/>
        <v>8079.713200735604</v>
      </c>
      <c r="AX184" s="15">
        <f t="shared" ca="1" si="75"/>
        <v>9607.2884337254327</v>
      </c>
      <c r="AY184" s="15">
        <f t="shared" ca="1" si="76"/>
        <v>12808.932023042678</v>
      </c>
      <c r="AZ184" s="15">
        <f t="shared" ca="1" si="77"/>
        <v>16220.619201658685</v>
      </c>
      <c r="BA184" s="15">
        <f t="shared" ca="1" si="78"/>
        <v>20379.223255629728</v>
      </c>
      <c r="BB184" s="15">
        <f t="shared" ca="1" si="79"/>
        <v>29779.031600349546</v>
      </c>
      <c r="BC184" s="15">
        <f t="shared" ca="1" si="80"/>
        <v>39333.85806469118</v>
      </c>
      <c r="BD184" s="15">
        <f t="shared" ca="1" si="81"/>
        <v>44969.42172223446</v>
      </c>
      <c r="BE184" s="15">
        <f t="shared" ca="1" si="82"/>
        <v>49820.319907286459</v>
      </c>
      <c r="BF184" s="15">
        <f ca="1">Inputs!$B$13*EXP($B$9-0.5*C$6^2+C$6*Y184)</f>
        <v>15522.013211227946</v>
      </c>
      <c r="BG184" s="15">
        <f t="shared" ca="1" si="83"/>
        <v>20795.499478927926</v>
      </c>
      <c r="BH184" s="15">
        <f t="shared" ca="1" si="84"/>
        <v>27749.181797930509</v>
      </c>
      <c r="BI184" s="15">
        <f t="shared" ca="1" si="85"/>
        <v>38956.407041668543</v>
      </c>
      <c r="BJ184" s="15">
        <f t="shared" ca="1" si="86"/>
        <v>71013.36708620112</v>
      </c>
      <c r="BK184" s="15">
        <f t="shared" ca="1" si="87"/>
        <v>85955.542468867716</v>
      </c>
      <c r="BL184" s="15">
        <f t="shared" ca="1" si="88"/>
        <v>104720.79429209755</v>
      </c>
      <c r="BM184" s="15">
        <f t="shared" ca="1" si="89"/>
        <v>135725.66201973011</v>
      </c>
      <c r="BN184" s="15">
        <f t="shared" ca="1" si="90"/>
        <v>154264.49121580669</v>
      </c>
      <c r="BO184" s="15">
        <f t="shared" ca="1" si="91"/>
        <v>230895.34739469693</v>
      </c>
      <c r="BP184" s="15">
        <f t="shared" ca="1" si="92"/>
        <v>235676.00502746087</v>
      </c>
      <c r="BQ184" s="15">
        <f ca="1">Inputs!$B$20*EXP($B$10-0.5*C$7^2+C$7*AJ184)</f>
        <v>3206.3874388400864</v>
      </c>
      <c r="BR184" s="15">
        <f t="shared" ca="1" si="93"/>
        <v>3850.872707259281</v>
      </c>
      <c r="BS184" s="15">
        <f t="shared" ca="1" si="94"/>
        <v>6728.7534363676305</v>
      </c>
      <c r="BT184" s="15">
        <f t="shared" ca="1" si="95"/>
        <v>10849.822026306023</v>
      </c>
      <c r="BU184" s="15">
        <f t="shared" ca="1" si="96"/>
        <v>18376.341389918056</v>
      </c>
      <c r="BV184" s="15">
        <f t="shared" ca="1" si="97"/>
        <v>22012.057767946259</v>
      </c>
      <c r="BW184" s="15">
        <f t="shared" ca="1" si="98"/>
        <v>29437.786203756212</v>
      </c>
      <c r="BX184" s="15">
        <f t="shared" ca="1" si="99"/>
        <v>55457.122792137045</v>
      </c>
      <c r="BY184" s="15">
        <f t="shared" ca="1" si="100"/>
        <v>59741.512851952859</v>
      </c>
      <c r="BZ184" s="15">
        <f t="shared" ca="1" si="101"/>
        <v>65500.883217157214</v>
      </c>
      <c r="CA184" s="15">
        <f t="shared" ca="1" si="102"/>
        <v>89645.403510335091</v>
      </c>
      <c r="CB184" s="15">
        <f ca="1">(AU184*DCF!C$10-DCF!C$5*MAX(AU184*DCF!C$10,0)-MAX(AU184-Inputs!$B$6,0)/Inputs!$B$10)*DCF!C$6</f>
        <v>1042.5921067328875</v>
      </c>
      <c r="CC184" s="15">
        <f ca="1">(AV184*DCF!D$10-DCF!D$5*MAX(AV184*DCF!D$10,0)-MAX(AV184-AU184,0)/Inputs!$B$10)*DCF!D$6</f>
        <v>1225.894544741217</v>
      </c>
      <c r="CD184" s="15">
        <f ca="1">(AW184*DCF!E$10-DCF!E$5*MAX(AW184*DCF!E$10,0)-MAX(AW184-AV184,0)/Inputs!$B$10)*DCF!E$6</f>
        <v>1462.0671796382449</v>
      </c>
      <c r="CE184" s="15">
        <f ca="1">(AX184*DCF!F$10-DCF!F$5*MAX(AX184*DCF!F$10,0)-MAX(AX184-AW184,0)/Inputs!$B$10)*DCF!F$6</f>
        <v>1779.4052211544042</v>
      </c>
      <c r="CF184" s="15">
        <f ca="1">(AY184*DCF!G$10-DCF!G$5*MAX(AY184*DCF!G$10,0)-MAX(AY184-AX184,0)/Inputs!$B$10)*DCF!G$6</f>
        <v>2023.7391865705176</v>
      </c>
      <c r="CG184" s="15">
        <f ca="1">(AZ184*DCF!H$10-DCF!H$5*MAX(AZ184*DCF!H$10,0)-MAX(AZ184-AY184,0)/Inputs!$B$10)*DCF!H$6</f>
        <v>2543.4386316159594</v>
      </c>
      <c r="CH184" s="15">
        <f ca="1">(BA184*DCF!I$10-DCF!I$5*MAX(BA184*DCF!I$10,0)-MAX(BA184-AZ184,0)/Inputs!$B$10)*DCF!I$6</f>
        <v>3040.3838833066161</v>
      </c>
      <c r="CI184" s="15">
        <f ca="1">(BB184*DCF!J$10-DCF!J$5*MAX(BB184*DCF!J$10,0)-MAX(BB184-BA184,0)/Inputs!$B$10)*DCF!J$6</f>
        <v>3685.7648613981069</v>
      </c>
      <c r="CJ184" s="15">
        <f ca="1">(BC184*DCF!K$10-DCF!K$5*MAX(BC184*DCF!K$10,0)-MAX(BC184-BB184,0)/Inputs!$B$10)*DCF!K$6</f>
        <v>4994.5891891955343</v>
      </c>
      <c r="CK184" s="15">
        <f ca="1">(BD184*DCF!L$10-DCF!L$5*MAX(BD184*DCF!L$10,0)-MAX(BD184-BC184,0)/Inputs!$B$10)*DCF!L$6</f>
        <v>6053.4743041173424</v>
      </c>
      <c r="CL184" s="15">
        <f ca="1">(BE184*DCF!M$10-DCF!M$5*MAX(BE184*DCF!M$10,0)-MAX(BE184-BD184,0)/Inputs!$B$10)*DCF!M$6</f>
        <v>6450.7998976532472</v>
      </c>
      <c r="CM184" s="15">
        <f ca="1">(BF184*DCF!C$28-DCF!C$5*MAX(BF184*DCF!C$28,0)-MAX(BF184-Inputs!$B$13,0)/Inputs!$B$17)*DCF!C$6</f>
        <v>3782.2482276578298</v>
      </c>
      <c r="CN184" s="15">
        <f ca="1">(BG184*DCF!D$28-DCF!D$5*MAX(BG184*DCF!D$28,0)-MAX(BG184-BF184,0)/Inputs!$B$17)*DCF!D$6</f>
        <v>4999.6778117423401</v>
      </c>
      <c r="CO184" s="15">
        <f ca="1">(BH184*DCF!E$28-DCF!E$5*MAX(BH184*DCF!E$28,0)-MAX(BH184-BG184,0)/Inputs!$B$17)*DCF!E$6</f>
        <v>6488.5873302579539</v>
      </c>
      <c r="CP184" s="15">
        <f ca="1">(BI184*DCF!F$28-DCF!F$5*MAX(BI184*DCF!F$28,0)-MAX(BI184-BH184,0)/Inputs!$B$17)*DCF!F$6</f>
        <v>8535.1858671219434</v>
      </c>
      <c r="CQ184" s="15">
        <f ca="1">(BJ184*DCF!G$28-DCF!G$5*MAX(BJ184*DCF!G$28,0)-MAX(BJ184-BI184,0)/Inputs!$B$17)*DCF!G$6</f>
        <v>13033.292871985273</v>
      </c>
      <c r="CR184" s="15">
        <f ca="1">(BK184*DCF!H$28-DCF!H$5*MAX(BK184*DCF!H$28,0)-MAX(BK184-BJ184,0)/Inputs!$B$17)*DCF!H$6</f>
        <v>18936.159252719088</v>
      </c>
      <c r="CS184" s="15">
        <f ca="1">(BL184*DCF!I$28-DCF!I$5*MAX(BL184*DCF!I$28,0)-MAX(BL184-BK184,0)/Inputs!$B$17)*DCF!I$6</f>
        <v>21932.02389786299</v>
      </c>
      <c r="CT184" s="15">
        <f ca="1">(BM184*DCF!J$28-DCF!J$5*MAX(BM184*DCF!J$28,0)-MAX(BM184-BL184,0)/Inputs!$B$17)*DCF!J$6</f>
        <v>26167.097902388934</v>
      </c>
      <c r="CU184" s="15">
        <f ca="1">(BN184*DCF!K$28-DCF!K$5*MAX(BN184*DCF!K$28,0)-MAX(BN184-BM184,0)/Inputs!$B$17)*DCF!K$6</f>
        <v>30307.314351323192</v>
      </c>
      <c r="CV184" s="15">
        <f ca="1">(BO184*DCF!L$28-DCF!L$5*MAX(BO184*DCF!L$28,0)-MAX(BO184-BN184,0)/Inputs!$B$17)*DCF!L$6</f>
        <v>37397.559111904986</v>
      </c>
      <c r="CW184" s="15">
        <f ca="1">(BP184*DCF!M$28-DCF!M$5*MAX(BP184*DCF!M$28,0)-MAX(BP184-BO184,0)/Inputs!$B$17)*DCF!M$6</f>
        <v>43842.86368266154</v>
      </c>
      <c r="CX184" s="15">
        <f ca="1">(BQ184*DCF!C$46-DCF!C$5*MAX(BQ184*DCF!C$46,0)-MAX(BQ184-Inputs!$B$20,0)/Inputs!$B$24)*DCF!C$6</f>
        <v>-742.9936065866649</v>
      </c>
      <c r="CY184" s="15">
        <f ca="1">(BR184*DCF!D$46-DCF!D$5*MAX(BR184*DCF!D$46,0)-MAX(BR184-BQ184,0)/Inputs!$B$24)*DCF!D$6</f>
        <v>-932.25068193778066</v>
      </c>
      <c r="CZ184" s="15">
        <f ca="1">(BS184*DCF!E$46-DCF!E$5*MAX(BS184*DCF!E$46,0)-MAX(BS184-BR184,0)/Inputs!$B$24)*DCF!E$6</f>
        <v>-1930.0681661003421</v>
      </c>
      <c r="DA184" s="15">
        <f ca="1">(BT184*DCF!F$46-DCF!F$5*MAX(BT184*DCF!F$46,0)-MAX(BT184-BS184,0)/Inputs!$B$24)*DCF!F$6</f>
        <v>-2290.763988275884</v>
      </c>
      <c r="DB184" s="15">
        <f ca="1">(BU184*DCF!G$46-DCF!G$5*MAX(BU184*DCF!G$46,0)-MAX(BU184-BT184,0)/Inputs!$B$24)*DCF!G$6</f>
        <v>-3149.9162251933412</v>
      </c>
      <c r="DC184" s="15">
        <f ca="1">(BV184*DCF!H$46-DCF!H$5*MAX(BV184*DCF!H$46,0)-MAX(BV184-BU184,0)/Inputs!$B$24)*DCF!H$6</f>
        <v>-1129.7765880684235</v>
      </c>
      <c r="DD184" s="15">
        <f ca="1">(BW184*DCF!I$46-DCF!I$5*MAX(BW184*DCF!I$46,0)-MAX(BW184-BV184,0)/Inputs!$B$24)*DCF!I$6</f>
        <v>-1451.7622839340131</v>
      </c>
      <c r="DE184" s="15">
        <f ca="1">(BX184*DCF!J$46-DCF!J$5*MAX(BX184*DCF!J$46,0)-MAX(BX184-BW184,0)/Inputs!$B$24)*DCF!J$6</f>
        <v>-4573.6300687059611</v>
      </c>
      <c r="DF184" s="15">
        <f ca="1">(BY184*DCF!K$46-DCF!K$5*MAX(BY184*DCF!K$46,0)-MAX(BY184-BX184,0)/Inputs!$B$24)*DCF!K$6</f>
        <v>2363.072934412633</v>
      </c>
      <c r="DG184" s="15">
        <f ca="1">(BZ184*DCF!L$46-DCF!L$5*MAX(BZ184*DCF!L$46,0)-MAX(BZ184-BY184,0)/Inputs!$B$24)*DCF!L$6</f>
        <v>3224.4088735998862</v>
      </c>
      <c r="DH184" s="15">
        <f ca="1">(CA184*DCF!M$46-DCF!M$5*MAX(CA184*DCF!M$46,0)-MAX(CA184-BZ184,0)/Inputs!$B$24)*DCF!M$6</f>
        <v>1980.2861003065625</v>
      </c>
      <c r="DI184" s="15">
        <f ca="1">SUM(CB184:CL184)+BE184*DCF!M$10*(1+Inputs!$B$30)*(1-Inputs!$B$33)*(1-Inputs!$B$30/Inputs!$B$31)/(Inputs!$B$29-Inputs!$B$30)*DCF!M$6</f>
        <v>172952.75811363029</v>
      </c>
      <c r="DJ184" s="15">
        <f ca="1">SUM(CM184:CW184)+BP184*DCF!M$28*(1+Inputs!$B$30)*(1-Inputs!$B$33)*(1-Inputs!$B$30/Inputs!$B$31)/(Inputs!$B$29-Inputs!$B$30)*DCF!M$6</f>
        <v>1089941.2616195669</v>
      </c>
      <c r="DK184" s="15">
        <f ca="1">SUM(CX184:DH184)+CA184*DCF!M$46*(1+Inputs!$B$30)*(1-Inputs!$B$33)*(1-Inputs!$B$30/Inputs!$B$31)/(Inputs!$B$29-Inputs!$B$30)*DCF!M$6</f>
        <v>129969.01930340652</v>
      </c>
      <c r="DM184" s="15">
        <f ca="1">DI184+DJ184+DK184+Inputs!$B$34+Inputs!$B$36-Inputs!$B$35</f>
        <v>1469714.0390366039</v>
      </c>
    </row>
    <row r="185" spans="1:117" x14ac:dyDescent="0.75">
      <c r="A185" s="11">
        <v>172</v>
      </c>
      <c r="C185" s="24">
        <f t="shared" ca="1" si="107"/>
        <v>-0.43417150594615417</v>
      </c>
      <c r="D185" s="24">
        <f t="shared" ca="1" si="107"/>
        <v>0.92532460222134461</v>
      </c>
      <c r="E185" s="24">
        <f t="shared" ca="1" si="107"/>
        <v>-0.79077692878442285</v>
      </c>
      <c r="F185" s="24">
        <f t="shared" ca="1" si="107"/>
        <v>-0.22356332528502149</v>
      </c>
      <c r="G185" s="24">
        <f t="shared" ca="1" si="107"/>
        <v>0.83057328238291839</v>
      </c>
      <c r="H185" s="24">
        <f t="shared" ca="1" si="107"/>
        <v>-1.6390645894208429</v>
      </c>
      <c r="I185" s="24">
        <f t="shared" ca="1" si="107"/>
        <v>1.3539476173029306</v>
      </c>
      <c r="J185" s="24">
        <f t="shared" ca="1" si="107"/>
        <v>5.4837913212905265E-2</v>
      </c>
      <c r="K185" s="24">
        <f t="shared" ca="1" si="107"/>
        <v>-1.6654918622051036</v>
      </c>
      <c r="L185" s="24">
        <f t="shared" ca="1" si="107"/>
        <v>-0.58570563530578057</v>
      </c>
      <c r="M185" s="24">
        <f t="shared" ca="1" si="107"/>
        <v>-0.8744292154862443</v>
      </c>
      <c r="N185" s="24">
        <f ca="1">SQRT(Inputs!$B$38)*C185+SQRT(1-Inputs!$B$38)*_xlfn.NORM.S.INV(RAND())</f>
        <v>0.18268677628390873</v>
      </c>
      <c r="O185" s="24">
        <f ca="1">SQRT(Inputs!$B$38)*D185+SQRT(1-Inputs!$B$38)*_xlfn.NORM.S.INV(RAND())</f>
        <v>0.42328760793478704</v>
      </c>
      <c r="P185" s="24">
        <f ca="1">SQRT(Inputs!$B$38)*E185+SQRT(1-Inputs!$B$38)*_xlfn.NORM.S.INV(RAND())</f>
        <v>-1.400535830538798</v>
      </c>
      <c r="Q185" s="24">
        <f ca="1">SQRT(Inputs!$B$38)*F185+SQRT(1-Inputs!$B$38)*_xlfn.NORM.S.INV(RAND())</f>
        <v>1.5729206664976538</v>
      </c>
      <c r="R185" s="24">
        <f ca="1">SQRT(Inputs!$B$38)*G185+SQRT(1-Inputs!$B$38)*_xlfn.NORM.S.INV(RAND())</f>
        <v>0.54147141222096684</v>
      </c>
      <c r="S185" s="24">
        <f ca="1">SQRT(Inputs!$B$38)*H185+SQRT(1-Inputs!$B$38)*_xlfn.NORM.S.INV(RAND())</f>
        <v>-0.82028167170899258</v>
      </c>
      <c r="T185" s="24">
        <f ca="1">SQRT(Inputs!$B$38)*I185+SQRT(1-Inputs!$B$38)*_xlfn.NORM.S.INV(RAND())</f>
        <v>0.91879438177809103</v>
      </c>
      <c r="U185" s="24">
        <f ca="1">SQRT(Inputs!$B$38)*J185+SQRT(1-Inputs!$B$38)*_xlfn.NORM.S.INV(RAND())</f>
        <v>-7.0637675340477248E-3</v>
      </c>
      <c r="V185" s="24">
        <f ca="1">SQRT(Inputs!$B$38)*K185+SQRT(1-Inputs!$B$38)*_xlfn.NORM.S.INV(RAND())</f>
        <v>-0.99738312575989951</v>
      </c>
      <c r="W185" s="24">
        <f ca="1">SQRT(Inputs!$B$38)*L185+SQRT(1-Inputs!$B$38)*_xlfn.NORM.S.INV(RAND())</f>
        <v>-1.7109309478298602</v>
      </c>
      <c r="X185" s="24">
        <f ca="1">SQRT(Inputs!$B$38)*M185+SQRT(1-Inputs!$B$38)*_xlfn.NORM.S.INV(RAND())</f>
        <v>0.70959506054745081</v>
      </c>
      <c r="Y185" s="24">
        <f ca="1">SQRT(Inputs!$B$38)*C185+SQRT(1-Inputs!$B$38)*_xlfn.NORM.S.INV(RAND())</f>
        <v>-0.46792569579762</v>
      </c>
      <c r="Z185" s="24">
        <f ca="1">SQRT(Inputs!$B$38)*D185+SQRT(1-Inputs!$B$38)*_xlfn.NORM.S.INV(RAND())</f>
        <v>1.1247556781873316</v>
      </c>
      <c r="AA185" s="24">
        <f ca="1">SQRT(Inputs!$B$38)*E185+SQRT(1-Inputs!$B$38)*_xlfn.NORM.S.INV(RAND())</f>
        <v>0.29124768537476148</v>
      </c>
      <c r="AB185" s="24">
        <f ca="1">SQRT(Inputs!$B$38)*F185+SQRT(1-Inputs!$B$38)*_xlfn.NORM.S.INV(RAND())</f>
        <v>0.61321811566505535</v>
      </c>
      <c r="AC185" s="24">
        <f ca="1">SQRT(Inputs!$B$38)*G185+SQRT(1-Inputs!$B$38)*_xlfn.NORM.S.INV(RAND())</f>
        <v>1.1175100686366908</v>
      </c>
      <c r="AD185" s="24">
        <f ca="1">SQRT(Inputs!$B$38)*H185+SQRT(1-Inputs!$B$38)*_xlfn.NORM.S.INV(RAND())</f>
        <v>-0.28819956906529431</v>
      </c>
      <c r="AE185" s="24">
        <f ca="1">SQRT(Inputs!$B$38)*I185+SQRT(1-Inputs!$B$38)*_xlfn.NORM.S.INV(RAND())</f>
        <v>0.83535061889459217</v>
      </c>
      <c r="AF185" s="24">
        <f ca="1">SQRT(Inputs!$B$38)*J185+SQRT(1-Inputs!$B$38)*_xlfn.NORM.S.INV(RAND())</f>
        <v>0.52513186185633665</v>
      </c>
      <c r="AG185" s="24">
        <f ca="1">SQRT(Inputs!$B$38)*K185+SQRT(1-Inputs!$B$38)*_xlfn.NORM.S.INV(RAND())</f>
        <v>-0.78607466566856155</v>
      </c>
      <c r="AH185" s="24">
        <f ca="1">SQRT(Inputs!$B$38)*L185+SQRT(1-Inputs!$B$38)*_xlfn.NORM.S.INV(RAND())</f>
        <v>2.8079163015901631E-2</v>
      </c>
      <c r="AI185" s="24">
        <f ca="1">SQRT(Inputs!$B$38)*M185+SQRT(1-Inputs!$B$38)*_xlfn.NORM.S.INV(RAND())</f>
        <v>1.2843482314687633</v>
      </c>
      <c r="AJ185" s="24">
        <f ca="1">SQRT(Inputs!$B$38)*C185+SQRT(1-Inputs!$B$38)*_xlfn.NORM.S.INV(RAND())</f>
        <v>-2.5178769959112418E-2</v>
      </c>
      <c r="AK185" s="24">
        <f ca="1">SQRT(Inputs!$B$38)*D185+SQRT(1-Inputs!$B$38)*_xlfn.NORM.S.INV(RAND())</f>
        <v>0.85510911712533932</v>
      </c>
      <c r="AL185" s="24">
        <f ca="1">SQRT(Inputs!$B$38)*E185+SQRT(1-Inputs!$B$38)*_xlfn.NORM.S.INV(RAND())</f>
        <v>1.9965480119414847E-2</v>
      </c>
      <c r="AM185" s="24">
        <f ca="1">SQRT(Inputs!$B$38)*F185+SQRT(1-Inputs!$B$38)*_xlfn.NORM.S.INV(RAND())</f>
        <v>0.26841542437957827</v>
      </c>
      <c r="AN185" s="24">
        <f ca="1">SQRT(Inputs!$B$38)*G185+SQRT(1-Inputs!$B$38)*_xlfn.NORM.S.INV(RAND())</f>
        <v>-0.11844095192356885</v>
      </c>
      <c r="AO185" s="24">
        <f ca="1">SQRT(Inputs!$B$38)*H185+SQRT(1-Inputs!$B$38)*_xlfn.NORM.S.INV(RAND())</f>
        <v>0.1142376035441115</v>
      </c>
      <c r="AP185" s="24">
        <f ca="1">SQRT(Inputs!$B$38)*I185+SQRT(1-Inputs!$B$38)*_xlfn.NORM.S.INV(RAND())</f>
        <v>2.0593107674976214</v>
      </c>
      <c r="AQ185" s="24">
        <f ca="1">SQRT(Inputs!$B$38)*J185+SQRT(1-Inputs!$B$38)*_xlfn.NORM.S.INV(RAND())</f>
        <v>0.40763188431287828</v>
      </c>
      <c r="AR185" s="24">
        <f ca="1">SQRT(Inputs!$B$38)*K185+SQRT(1-Inputs!$B$38)*_xlfn.NORM.S.INV(RAND())</f>
        <v>-0.17807590880900948</v>
      </c>
      <c r="AS185" s="24">
        <f ca="1">SQRT(Inputs!$B$38)*L185+SQRT(1-Inputs!$B$38)*_xlfn.NORM.S.INV(RAND())</f>
        <v>0.53254575393448278</v>
      </c>
      <c r="AT185" s="24">
        <f ca="1">SQRT(Inputs!$B$38)*M185+SQRT(1-Inputs!$B$38)*_xlfn.NORM.S.INV(RAND())</f>
        <v>-2.055957440520173</v>
      </c>
      <c r="AU185" s="15">
        <f ca="1">Inputs!$B$6*EXP($B$8-0.5*C$5^2+C$5*N185)</f>
        <v>5111.1744297275281</v>
      </c>
      <c r="AV185" s="15">
        <f t="shared" ca="1" si="73"/>
        <v>6621.0165455906608</v>
      </c>
      <c r="AW185" s="15">
        <f t="shared" ca="1" si="74"/>
        <v>6683.4788326131866</v>
      </c>
      <c r="AX185" s="15">
        <f t="shared" ca="1" si="75"/>
        <v>9931.7445037901216</v>
      </c>
      <c r="AY185" s="15">
        <f t="shared" ca="1" si="76"/>
        <v>12929.943859802461</v>
      </c>
      <c r="AZ185" s="15">
        <f t="shared" ca="1" si="77"/>
        <v>14447.853424988371</v>
      </c>
      <c r="BA185" s="15">
        <f t="shared" ca="1" si="78"/>
        <v>19465.075381149578</v>
      </c>
      <c r="BB185" s="15">
        <f t="shared" ca="1" si="79"/>
        <v>23814.3238289904</v>
      </c>
      <c r="BC185" s="15">
        <f t="shared" ca="1" si="80"/>
        <v>26489.357175454043</v>
      </c>
      <c r="BD185" s="15">
        <f t="shared" ca="1" si="81"/>
        <v>27652.923496974836</v>
      </c>
      <c r="BE185" s="15">
        <f t="shared" ca="1" si="82"/>
        <v>36147.430670890179</v>
      </c>
      <c r="BF185" s="15">
        <f ca="1">Inputs!$B$13*EXP($B$9-0.5*C$6^2+C$6*Y185)</f>
        <v>12605.695854116746</v>
      </c>
      <c r="BG185" s="15">
        <f t="shared" ca="1" si="83"/>
        <v>18819.8384004117</v>
      </c>
      <c r="BH185" s="15">
        <f t="shared" ca="1" si="84"/>
        <v>24132.403092268738</v>
      </c>
      <c r="BI185" s="15">
        <f t="shared" ca="1" si="85"/>
        <v>32465.849236845712</v>
      </c>
      <c r="BJ185" s="15">
        <f t="shared" ca="1" si="86"/>
        <v>46757.587075558738</v>
      </c>
      <c r="BK185" s="15">
        <f t="shared" ca="1" si="87"/>
        <v>55178.051856191894</v>
      </c>
      <c r="BL185" s="15">
        <f t="shared" ca="1" si="88"/>
        <v>75528.902055284401</v>
      </c>
      <c r="BM185" s="15">
        <f t="shared" ca="1" si="89"/>
        <v>99099.825336154114</v>
      </c>
      <c r="BN185" s="15">
        <f t="shared" ca="1" si="90"/>
        <v>110923.42455107406</v>
      </c>
      <c r="BO185" s="15">
        <f t="shared" ca="1" si="91"/>
        <v>136926.02254159391</v>
      </c>
      <c r="BP185" s="15">
        <f t="shared" ca="1" si="92"/>
        <v>194927.45028543429</v>
      </c>
      <c r="BQ185" s="15">
        <f ca="1">Inputs!$B$20*EXP($B$10-0.5*C$7^2+C$7*AJ185)</f>
        <v>4251.3770102824647</v>
      </c>
      <c r="BR185" s="15">
        <f t="shared" ca="1" si="93"/>
        <v>7568.463046486665</v>
      </c>
      <c r="BS185" s="15">
        <f t="shared" ca="1" si="94"/>
        <v>10423.797919431936</v>
      </c>
      <c r="BT185" s="15">
        <f t="shared" ca="1" si="95"/>
        <v>15420.633054284031</v>
      </c>
      <c r="BU185" s="15">
        <f t="shared" ca="1" si="96"/>
        <v>20767.362100446102</v>
      </c>
      <c r="BV185" s="15">
        <f t="shared" ca="1" si="97"/>
        <v>29646.691163903681</v>
      </c>
      <c r="BW185" s="15">
        <f t="shared" ca="1" si="98"/>
        <v>63970.013429464874</v>
      </c>
      <c r="BX185" s="15">
        <f t="shared" ca="1" si="99"/>
        <v>97091.049477130844</v>
      </c>
      <c r="BY185" s="15">
        <f t="shared" ca="1" si="100"/>
        <v>131484.1542871698</v>
      </c>
      <c r="BZ185" s="15">
        <f t="shared" ca="1" si="101"/>
        <v>203465.99270245593</v>
      </c>
      <c r="CA185" s="15">
        <f t="shared" ca="1" si="102"/>
        <v>198338.44376363224</v>
      </c>
      <c r="CB185" s="15">
        <f ca="1">(AU185*DCF!C$10-DCF!C$5*MAX(AU185*DCF!C$10,0)-MAX(AU185-Inputs!$B$6,0)/Inputs!$B$10)*DCF!C$6</f>
        <v>1042.0123704264267</v>
      </c>
      <c r="CC185" s="15">
        <f ca="1">(AV185*DCF!D$10-DCF!D$5*MAX(AV185*DCF!D$10,0)-MAX(AV185-AU185,0)/Inputs!$B$10)*DCF!D$6</f>
        <v>1245.6924424951001</v>
      </c>
      <c r="CD185" s="15">
        <f ca="1">(AW185*DCF!E$10-DCF!E$5*MAX(AW185*DCF!E$10,0)-MAX(AW185-AV185,0)/Inputs!$B$10)*DCF!E$6</f>
        <v>1529.039776716093</v>
      </c>
      <c r="CE185" s="15">
        <f ca="1">(AX185*DCF!F$10-DCF!F$5*MAX(AX185*DCF!F$10,0)-MAX(AX185-AW185,0)/Inputs!$B$10)*DCF!F$6</f>
        <v>1492.2004449018443</v>
      </c>
      <c r="CF185" s="15">
        <f ca="1">(AY185*DCF!G$10-DCF!G$5*MAX(AY185*DCF!G$10,0)-MAX(AY185-AX185,0)/Inputs!$B$10)*DCF!G$6</f>
        <v>2087.7779445191209</v>
      </c>
      <c r="CG185" s="15">
        <f ca="1">(AZ185*DCF!H$10-DCF!H$5*MAX(AZ185*DCF!H$10,0)-MAX(AZ185-AY185,0)/Inputs!$B$10)*DCF!H$6</f>
        <v>2535.5290502199418</v>
      </c>
      <c r="CH185" s="15">
        <f ca="1">(BA185*DCF!I$10-DCF!I$5*MAX(BA185*DCF!I$10,0)-MAX(BA185-AZ185,0)/Inputs!$B$10)*DCF!I$6</f>
        <v>2732.5589956451408</v>
      </c>
      <c r="CI185" s="15">
        <f ca="1">(BB185*DCF!J$10-DCF!J$5*MAX(BB185*DCF!J$10,0)-MAX(BB185-BA185,0)/Inputs!$B$10)*DCF!J$6</f>
        <v>3427.5362936015995</v>
      </c>
      <c r="CJ185" s="15">
        <f ca="1">(BC185*DCF!K$10-DCF!K$5*MAX(BC185*DCF!K$10,0)-MAX(BC185-BB185,0)/Inputs!$B$10)*DCF!K$6</f>
        <v>3889.8971367102145</v>
      </c>
      <c r="CK185" s="15">
        <f ca="1">(BD185*DCF!L$10-DCF!L$5*MAX(BD185*DCF!L$10,0)-MAX(BD185-BC185,0)/Inputs!$B$10)*DCF!L$6</f>
        <v>4020.1187452812856</v>
      </c>
      <c r="CL185" s="15">
        <f ca="1">(BE185*DCF!M$10-DCF!M$5*MAX(BE185*DCF!M$10,0)-MAX(BE185-BD185,0)/Inputs!$B$10)*DCF!M$6</f>
        <v>4086.1103552687009</v>
      </c>
      <c r="CM185" s="15">
        <f ca="1">(BF185*DCF!C$28-DCF!C$5*MAX(BF185*DCF!C$28,0)-MAX(BF185-Inputs!$B$13,0)/Inputs!$B$17)*DCF!C$6</f>
        <v>3565.7216970304071</v>
      </c>
      <c r="CN185" s="15">
        <f ca="1">(BG185*DCF!D$28-DCF!D$5*MAX(BG185*DCF!D$28,0)-MAX(BG185-BF185,0)/Inputs!$B$17)*DCF!D$6</f>
        <v>4217.1149448866063</v>
      </c>
      <c r="CO185" s="15">
        <f ca="1">(BH185*DCF!E$28-DCF!E$5*MAX(BH185*DCF!E$28,0)-MAX(BH185-BG185,0)/Inputs!$B$17)*DCF!E$6</f>
        <v>5787.6928935326232</v>
      </c>
      <c r="CP185" s="15">
        <f ca="1">(BI185*DCF!F$28-DCF!F$5*MAX(BI185*DCF!F$28,0)-MAX(BI185-BH185,0)/Inputs!$B$17)*DCF!F$6</f>
        <v>7296.3872985490634</v>
      </c>
      <c r="CQ185" s="15">
        <f ca="1">(BJ185*DCF!G$28-DCF!G$5*MAX(BJ185*DCF!G$28,0)-MAX(BJ185-BI185,0)/Inputs!$B$17)*DCF!G$6</f>
        <v>9727.8815962038316</v>
      </c>
      <c r="CR185" s="15">
        <f ca="1">(BK185*DCF!H$28-DCF!H$5*MAX(BK185*DCF!H$28,0)-MAX(BK185-BJ185,0)/Inputs!$B$17)*DCF!H$6</f>
        <v>12337.837069715204</v>
      </c>
      <c r="CS185" s="15">
        <f ca="1">(BL185*DCF!I$28-DCF!I$5*MAX(BL185*DCF!I$28,0)-MAX(BL185-BK185,0)/Inputs!$B$17)*DCF!I$6</f>
        <v>14839.87980275293</v>
      </c>
      <c r="CT185" s="15">
        <f ca="1">(BM185*DCF!J$28-DCF!J$5*MAX(BM185*DCF!J$28,0)-MAX(BM185-BL185,0)/Inputs!$B$17)*DCF!J$6</f>
        <v>18982.176082968239</v>
      </c>
      <c r="CU185" s="15">
        <f ca="1">(BN185*DCF!K$28-DCF!K$5*MAX(BN185*DCF!K$28,0)-MAX(BN185-BM185,0)/Inputs!$B$17)*DCF!K$6</f>
        <v>21976.933997702603</v>
      </c>
      <c r="CV185" s="15">
        <f ca="1">(BO185*DCF!L$28-DCF!L$5*MAX(BO185*DCF!L$28,0)-MAX(BO185-BN185,0)/Inputs!$B$17)*DCF!L$6</f>
        <v>24377.378235364176</v>
      </c>
      <c r="CW185" s="15">
        <f ca="1">(BP185*DCF!M$28-DCF!M$5*MAX(BP185*DCF!M$28,0)-MAX(BP185-BO185,0)/Inputs!$B$17)*DCF!M$6</f>
        <v>30612.933582931073</v>
      </c>
      <c r="CX185" s="15">
        <f ca="1">(BQ185*DCF!C$46-DCF!C$5*MAX(BQ185*DCF!C$46,0)-MAX(BQ185-Inputs!$B$20,0)/Inputs!$B$24)*DCF!C$6</f>
        <v>-1467.004857008636</v>
      </c>
      <c r="CY185" s="15">
        <f ca="1">(BR185*DCF!D$46-DCF!D$5*MAX(BR185*DCF!D$46,0)-MAX(BR185-BQ185,0)/Inputs!$B$24)*DCF!D$6</f>
        <v>-2707.1332205297872</v>
      </c>
      <c r="CZ185" s="15">
        <f ca="1">(BS185*DCF!E$46-DCF!E$5*MAX(BS185*DCF!E$46,0)-MAX(BS185-BR185,0)/Inputs!$B$24)*DCF!E$6</f>
        <v>-2358.1266539559415</v>
      </c>
      <c r="DA185" s="15">
        <f ca="1">(BT185*DCF!F$46-DCF!F$5*MAX(BT185*DCF!F$46,0)-MAX(BT185-BS185,0)/Inputs!$B$24)*DCF!F$6</f>
        <v>-2942.5336303005115</v>
      </c>
      <c r="DB185" s="15">
        <f ca="1">(BU185*DCF!G$46-DCF!G$5*MAX(BU185*DCF!G$46,0)-MAX(BU185-BT185,0)/Inputs!$B$24)*DCF!G$6</f>
        <v>-2497.1070424232585</v>
      </c>
      <c r="DC185" s="15">
        <f ca="1">(BV185*DCF!H$46-DCF!H$5*MAX(BV185*DCF!H$46,0)-MAX(BV185-BU185,0)/Inputs!$B$24)*DCF!H$6</f>
        <v>-2759.197101917634</v>
      </c>
      <c r="DD185" s="15">
        <f ca="1">(BW185*DCF!I$46-DCF!I$5*MAX(BW185*DCF!I$46,0)-MAX(BW185-BV185,0)/Inputs!$B$24)*DCF!I$6</f>
        <v>-8375.4857528928387</v>
      </c>
      <c r="DE185" s="15">
        <f ca="1">(BX185*DCF!J$46-DCF!J$5*MAX(BX185*DCF!J$46,0)-MAX(BX185-BW185,0)/Inputs!$B$24)*DCF!J$6</f>
        <v>-4710.4566809347425</v>
      </c>
      <c r="DF185" s="15">
        <f ca="1">(BY185*DCF!K$46-DCF!K$5*MAX(BY185*DCF!K$46,0)-MAX(BY185-BX185,0)/Inputs!$B$24)*DCF!K$6</f>
        <v>-914.58125242710514</v>
      </c>
      <c r="DG185" s="15">
        <f ca="1">(BZ185*DCF!L$46-DCF!L$5*MAX(BZ185*DCF!L$46,0)-MAX(BZ185-BY185,0)/Inputs!$B$24)*DCF!L$6</f>
        <v>-2225.0655563691653</v>
      </c>
      <c r="DH185" s="15">
        <f ca="1">(CA185*DCF!M$46-DCF!M$5*MAX(CA185*DCF!M$46,0)-MAX(CA185-BZ185,0)/Inputs!$B$24)*DCF!M$6</f>
        <v>15548.955407616751</v>
      </c>
      <c r="DI185" s="15">
        <f ca="1">SUM(CB185:CL185)+BE185*DCF!M$10*(1+Inputs!$B$30)*(1-Inputs!$B$33)*(1-Inputs!$B$30/Inputs!$B$31)/(Inputs!$B$29-Inputs!$B$30)*DCF!M$6</f>
        <v>128687.25111315853</v>
      </c>
      <c r="DJ185" s="15">
        <f ca="1">SUM(CM185:CW185)+BP185*DCF!M$28*(1+Inputs!$B$30)*(1-Inputs!$B$33)*(1-Inputs!$B$30/Inputs!$B$31)/(Inputs!$B$29-Inputs!$B$30)*DCF!M$6</f>
        <v>877036.16625902732</v>
      </c>
      <c r="DK185" s="15">
        <f ca="1">SUM(CX185:DH185)+CA185*DCF!M$46*(1+Inputs!$B$30)*(1-Inputs!$B$33)*(1-Inputs!$B$30/Inputs!$B$31)/(Inputs!$B$29-Inputs!$B$30)*DCF!M$6</f>
        <v>291246.99240807223</v>
      </c>
      <c r="DM185" s="15">
        <f ca="1">DI185+DJ185+DK185+Inputs!$B$34+Inputs!$B$36-Inputs!$B$35</f>
        <v>1373821.4097802581</v>
      </c>
    </row>
    <row r="186" spans="1:117" x14ac:dyDescent="0.75">
      <c r="A186" s="11">
        <v>173</v>
      </c>
      <c r="C186" s="24">
        <f t="shared" ca="1" si="107"/>
        <v>1.1803389245432208</v>
      </c>
      <c r="D186" s="24">
        <f t="shared" ca="1" si="107"/>
        <v>-6.6955481390004457E-2</v>
      </c>
      <c r="E186" s="24">
        <f t="shared" ca="1" si="107"/>
        <v>-0.75087977296120412</v>
      </c>
      <c r="F186" s="24">
        <f t="shared" ca="1" si="107"/>
        <v>1.8560590858137851</v>
      </c>
      <c r="G186" s="24">
        <f t="shared" ca="1" si="107"/>
        <v>1.0182545804816199</v>
      </c>
      <c r="H186" s="24">
        <f t="shared" ca="1" si="107"/>
        <v>1.5337200427205893</v>
      </c>
      <c r="I186" s="24">
        <f t="shared" ca="1" si="107"/>
        <v>0.33535305050802205</v>
      </c>
      <c r="J186" s="24">
        <f t="shared" ca="1" si="107"/>
        <v>-0.94692373508079519</v>
      </c>
      <c r="K186" s="24">
        <f t="shared" ca="1" si="107"/>
        <v>0.96311111317134557</v>
      </c>
      <c r="L186" s="24">
        <f t="shared" ca="1" si="107"/>
        <v>0.38662290369417573</v>
      </c>
      <c r="M186" s="24">
        <f t="shared" ca="1" si="107"/>
        <v>1.3337116356231795</v>
      </c>
      <c r="N186" s="24">
        <f ca="1">SQRT(Inputs!$B$38)*C186+SQRT(1-Inputs!$B$38)*_xlfn.NORM.S.INV(RAND())</f>
        <v>1.0871238897097268</v>
      </c>
      <c r="O186" s="24">
        <f ca="1">SQRT(Inputs!$B$38)*D186+SQRT(1-Inputs!$B$38)*_xlfn.NORM.S.INV(RAND())</f>
        <v>0.92298534475265526</v>
      </c>
      <c r="P186" s="24">
        <f ca="1">SQRT(Inputs!$B$38)*E186+SQRT(1-Inputs!$B$38)*_xlfn.NORM.S.INV(RAND())</f>
        <v>-9.5827010051170169E-2</v>
      </c>
      <c r="Q186" s="24">
        <f ca="1">SQRT(Inputs!$B$38)*F186+SQRT(1-Inputs!$B$38)*_xlfn.NORM.S.INV(RAND())</f>
        <v>1.9585216517041024</v>
      </c>
      <c r="R186" s="24">
        <f ca="1">SQRT(Inputs!$B$38)*G186+SQRT(1-Inputs!$B$38)*_xlfn.NORM.S.INV(RAND())</f>
        <v>0.36613824215093638</v>
      </c>
      <c r="S186" s="24">
        <f ca="1">SQRT(Inputs!$B$38)*H186+SQRT(1-Inputs!$B$38)*_xlfn.NORM.S.INV(RAND())</f>
        <v>-0.34984245887277798</v>
      </c>
      <c r="T186" s="24">
        <f ca="1">SQRT(Inputs!$B$38)*I186+SQRT(1-Inputs!$B$38)*_xlfn.NORM.S.INV(RAND())</f>
        <v>0.93771786963054859</v>
      </c>
      <c r="U186" s="24">
        <f ca="1">SQRT(Inputs!$B$38)*J186+SQRT(1-Inputs!$B$38)*_xlfn.NORM.S.INV(RAND())</f>
        <v>-1.4869074261304709</v>
      </c>
      <c r="V186" s="24">
        <f ca="1">SQRT(Inputs!$B$38)*K186+SQRT(1-Inputs!$B$38)*_xlfn.NORM.S.INV(RAND())</f>
        <v>0.78196845991070785</v>
      </c>
      <c r="W186" s="24">
        <f ca="1">SQRT(Inputs!$B$38)*L186+SQRT(1-Inputs!$B$38)*_xlfn.NORM.S.INV(RAND())</f>
        <v>1.0663395657091359</v>
      </c>
      <c r="X186" s="24">
        <f ca="1">SQRT(Inputs!$B$38)*M186+SQRT(1-Inputs!$B$38)*_xlfn.NORM.S.INV(RAND())</f>
        <v>0.8579352327012042</v>
      </c>
      <c r="Y186" s="24">
        <f ca="1">SQRT(Inputs!$B$38)*C186+SQRT(1-Inputs!$B$38)*_xlfn.NORM.S.INV(RAND())</f>
        <v>0.31096075614355817</v>
      </c>
      <c r="Z186" s="24">
        <f ca="1">SQRT(Inputs!$B$38)*D186+SQRT(1-Inputs!$B$38)*_xlfn.NORM.S.INV(RAND())</f>
        <v>-0.3420477990911554</v>
      </c>
      <c r="AA186" s="24">
        <f ca="1">SQRT(Inputs!$B$38)*E186+SQRT(1-Inputs!$B$38)*_xlfn.NORM.S.INV(RAND())</f>
        <v>0.38134365272289877</v>
      </c>
      <c r="AB186" s="24">
        <f ca="1">SQRT(Inputs!$B$38)*F186+SQRT(1-Inputs!$B$38)*_xlfn.NORM.S.INV(RAND())</f>
        <v>2.1298064201382703</v>
      </c>
      <c r="AC186" s="24">
        <f ca="1">SQRT(Inputs!$B$38)*G186+SQRT(1-Inputs!$B$38)*_xlfn.NORM.S.INV(RAND())</f>
        <v>1.337423297254996</v>
      </c>
      <c r="AD186" s="24">
        <f ca="1">SQRT(Inputs!$B$38)*H186+SQRT(1-Inputs!$B$38)*_xlfn.NORM.S.INV(RAND())</f>
        <v>0.78328074730354103</v>
      </c>
      <c r="AE186" s="24">
        <f ca="1">SQRT(Inputs!$B$38)*I186+SQRT(1-Inputs!$B$38)*_xlfn.NORM.S.INV(RAND())</f>
        <v>-0.62179742048669318</v>
      </c>
      <c r="AF186" s="24">
        <f ca="1">SQRT(Inputs!$B$38)*J186+SQRT(1-Inputs!$B$38)*_xlfn.NORM.S.INV(RAND())</f>
        <v>1.0742504344205783</v>
      </c>
      <c r="AG186" s="24">
        <f ca="1">SQRT(Inputs!$B$38)*K186+SQRT(1-Inputs!$B$38)*_xlfn.NORM.S.INV(RAND())</f>
        <v>0.63356282256031349</v>
      </c>
      <c r="AH186" s="24">
        <f ca="1">SQRT(Inputs!$B$38)*L186+SQRT(1-Inputs!$B$38)*_xlfn.NORM.S.INV(RAND())</f>
        <v>0.48158462632402876</v>
      </c>
      <c r="AI186" s="24">
        <f ca="1">SQRT(Inputs!$B$38)*M186+SQRT(1-Inputs!$B$38)*_xlfn.NORM.S.INV(RAND())</f>
        <v>0.98382714047284658</v>
      </c>
      <c r="AJ186" s="24">
        <f ca="1">SQRT(Inputs!$B$38)*C186+SQRT(1-Inputs!$B$38)*_xlfn.NORM.S.INV(RAND())</f>
        <v>0.74320800031889189</v>
      </c>
      <c r="AK186" s="24">
        <f ca="1">SQRT(Inputs!$B$38)*D186+SQRT(1-Inputs!$B$38)*_xlfn.NORM.S.INV(RAND())</f>
        <v>-0.75740199538704811</v>
      </c>
      <c r="AL186" s="24">
        <f ca="1">SQRT(Inputs!$B$38)*E186+SQRT(1-Inputs!$B$38)*_xlfn.NORM.S.INV(RAND())</f>
        <v>-0.58204995890626943</v>
      </c>
      <c r="AM186" s="24">
        <f ca="1">SQRT(Inputs!$B$38)*F186+SQRT(1-Inputs!$B$38)*_xlfn.NORM.S.INV(RAND())</f>
        <v>1.1409831588754649</v>
      </c>
      <c r="AN186" s="24">
        <f ca="1">SQRT(Inputs!$B$38)*G186+SQRT(1-Inputs!$B$38)*_xlfn.NORM.S.INV(RAND())</f>
        <v>0.68871925508510867</v>
      </c>
      <c r="AO186" s="24">
        <f ca="1">SQRT(Inputs!$B$38)*H186+SQRT(1-Inputs!$B$38)*_xlfn.NORM.S.INV(RAND())</f>
        <v>1.2592011674261836</v>
      </c>
      <c r="AP186" s="24">
        <f ca="1">SQRT(Inputs!$B$38)*I186+SQRT(1-Inputs!$B$38)*_xlfn.NORM.S.INV(RAND())</f>
        <v>-0.47909365933856568</v>
      </c>
      <c r="AQ186" s="24">
        <f ca="1">SQRT(Inputs!$B$38)*J186+SQRT(1-Inputs!$B$38)*_xlfn.NORM.S.INV(RAND())</f>
        <v>-0.8210006951814024</v>
      </c>
      <c r="AR186" s="24">
        <f ca="1">SQRT(Inputs!$B$38)*K186+SQRT(1-Inputs!$B$38)*_xlfn.NORM.S.INV(RAND())</f>
        <v>0.1440704928907478</v>
      </c>
      <c r="AS186" s="24">
        <f ca="1">SQRT(Inputs!$B$38)*L186+SQRT(1-Inputs!$B$38)*_xlfn.NORM.S.INV(RAND())</f>
        <v>1.2426894280621836</v>
      </c>
      <c r="AT186" s="24">
        <f ca="1">SQRT(Inputs!$B$38)*M186+SQRT(1-Inputs!$B$38)*_xlfn.NORM.S.INV(RAND())</f>
        <v>-4.8783255854001228E-2</v>
      </c>
      <c r="AU186" s="15">
        <f ca="1">Inputs!$B$6*EXP($B$8-0.5*C$5^2+C$5*N186)</f>
        <v>5917.0216608706414</v>
      </c>
      <c r="AV186" s="15">
        <f t="shared" ca="1" si="73"/>
        <v>8249.2681870242122</v>
      </c>
      <c r="AW186" s="15">
        <f t="shared" ca="1" si="74"/>
        <v>9929.3483953965606</v>
      </c>
      <c r="AX186" s="15">
        <f t="shared" ca="1" si="75"/>
        <v>15483.371033874604</v>
      </c>
      <c r="AY186" s="15">
        <f t="shared" ca="1" si="76"/>
        <v>19748.934078527265</v>
      </c>
      <c r="AZ186" s="15">
        <f t="shared" ca="1" si="77"/>
        <v>23240.675869090166</v>
      </c>
      <c r="BA186" s="15">
        <f t="shared" ca="1" si="78"/>
        <v>31373.404459775287</v>
      </c>
      <c r="BB186" s="15">
        <f t="shared" ca="1" si="79"/>
        <v>33094.294929644806</v>
      </c>
      <c r="BC186" s="15">
        <f t="shared" ca="1" si="80"/>
        <v>43710.017740855008</v>
      </c>
      <c r="BD186" s="15">
        <f t="shared" ca="1" si="81"/>
        <v>59165.206633640613</v>
      </c>
      <c r="BE186" s="15">
        <f t="shared" ca="1" si="82"/>
        <v>78391.768669877245</v>
      </c>
      <c r="BF186" s="15">
        <f ca="1">Inputs!$B$13*EXP($B$9-0.5*C$6^2+C$6*Y186)</f>
        <v>14710.495283310622</v>
      </c>
      <c r="BG186" s="15">
        <f t="shared" ca="1" si="83"/>
        <v>16855.15099359745</v>
      </c>
      <c r="BH186" s="15">
        <f t="shared" ca="1" si="84"/>
        <v>21938.504868405373</v>
      </c>
      <c r="BI186" s="15">
        <f t="shared" ca="1" si="85"/>
        <v>37274.485691859336</v>
      </c>
      <c r="BJ186" s="15">
        <f t="shared" ca="1" si="86"/>
        <v>55412.010219628493</v>
      </c>
      <c r="BK186" s="15">
        <f t="shared" ca="1" si="87"/>
        <v>75660.782627622466</v>
      </c>
      <c r="BL186" s="15">
        <f t="shared" ca="1" si="88"/>
        <v>85744.838694746111</v>
      </c>
      <c r="BM186" s="15">
        <f t="shared" ca="1" si="89"/>
        <v>120446.28113536911</v>
      </c>
      <c r="BN186" s="15">
        <f t="shared" ca="1" si="90"/>
        <v>159818.65368534936</v>
      </c>
      <c r="BO186" s="15">
        <f t="shared" ca="1" si="91"/>
        <v>207962.13988304764</v>
      </c>
      <c r="BP186" s="15">
        <f t="shared" ca="1" si="92"/>
        <v>286143.8718892032</v>
      </c>
      <c r="BQ186" s="15">
        <f ca="1">Inputs!$B$20*EXP($B$10-0.5*C$7^2+C$7*AJ186)</f>
        <v>5583.2800048723111</v>
      </c>
      <c r="BR186" s="15">
        <f t="shared" ca="1" si="93"/>
        <v>5956.137510669214</v>
      </c>
      <c r="BS186" s="15">
        <f t="shared" ca="1" si="94"/>
        <v>6900.7013807798658</v>
      </c>
      <c r="BT186" s="15">
        <f t="shared" ca="1" si="95"/>
        <v>12834.548967944647</v>
      </c>
      <c r="BU186" s="15">
        <f t="shared" ca="1" si="96"/>
        <v>21012.664315336759</v>
      </c>
      <c r="BV186" s="15">
        <f t="shared" ca="1" si="97"/>
        <v>38824.513987147868</v>
      </c>
      <c r="BW186" s="15">
        <f t="shared" ca="1" si="98"/>
        <v>48953.182948120986</v>
      </c>
      <c r="BX186" s="15">
        <f t="shared" ca="1" si="99"/>
        <v>58078.184054097539</v>
      </c>
      <c r="BY186" s="15">
        <f t="shared" ca="1" si="100"/>
        <v>83651.706399495815</v>
      </c>
      <c r="BZ186" s="15">
        <f t="shared" ca="1" si="101"/>
        <v>147499.20496398126</v>
      </c>
      <c r="CA186" s="15">
        <f t="shared" ca="1" si="102"/>
        <v>205403.27208659181</v>
      </c>
      <c r="CB186" s="15">
        <f ca="1">(AU186*DCF!C$10-DCF!C$5*MAX(AU186*DCF!C$10,0)-MAX(AU186-Inputs!$B$6,0)/Inputs!$B$10)*DCF!C$6</f>
        <v>1036.2665360335029</v>
      </c>
      <c r="CC186" s="15">
        <f ca="1">(AV186*DCF!D$10-DCF!D$5*MAX(AV186*DCF!D$10,0)-MAX(AV186-AU186,0)/Inputs!$B$10)*DCF!D$6</f>
        <v>1442.0459574548788</v>
      </c>
      <c r="CD186" s="15">
        <f ca="1">(AW186*DCF!E$10-DCF!E$5*MAX(AW186*DCF!E$10,0)-MAX(AW186-AV186,0)/Inputs!$B$10)*DCF!E$6</f>
        <v>1914.1048447085498</v>
      </c>
      <c r="CE186" s="15">
        <f ca="1">(AX186*DCF!F$10-DCF!F$5*MAX(AX186*DCF!F$10,0)-MAX(AX186-AW186,0)/Inputs!$B$10)*DCF!F$6</f>
        <v>2224.3408104095461</v>
      </c>
      <c r="CF186" s="15">
        <f ca="1">(AY186*DCF!G$10-DCF!G$5*MAX(AY186*DCF!G$10,0)-MAX(AY186-AX186,0)/Inputs!$B$10)*DCF!G$6</f>
        <v>3249.1524532414446</v>
      </c>
      <c r="CG186" s="15">
        <f ca="1">(AZ186*DCF!H$10-DCF!H$5*MAX(AZ186*DCF!H$10,0)-MAX(AZ186-AY186,0)/Inputs!$B$10)*DCF!H$6</f>
        <v>3892.1725374377929</v>
      </c>
      <c r="CH186" s="15">
        <f ca="1">(BA186*DCF!I$10-DCF!I$5*MAX(BA186*DCF!I$10,0)-MAX(BA186-AZ186,0)/Inputs!$B$10)*DCF!I$6</f>
        <v>4396.7240555946146</v>
      </c>
      <c r="CI186" s="15">
        <f ca="1">(BB186*DCF!J$10-DCF!J$5*MAX(BB186*DCF!J$10,0)-MAX(BB186-BA186,0)/Inputs!$B$10)*DCF!J$6</f>
        <v>5418.2852067155345</v>
      </c>
      <c r="CJ186" s="15">
        <f ca="1">(BC186*DCF!K$10-DCF!K$5*MAX(BC186*DCF!K$10,0)-MAX(BC186-BB186,0)/Inputs!$B$10)*DCF!K$6</f>
        <v>5550.5712767772156</v>
      </c>
      <c r="CK186" s="15">
        <f ca="1">(BD186*DCF!L$10-DCF!L$5*MAX(BD186*DCF!L$10,0)-MAX(BD186-BC186,0)/Inputs!$B$10)*DCF!L$6</f>
        <v>6924.6320788262101</v>
      </c>
      <c r="CL186" s="15">
        <f ca="1">(BE186*DCF!M$10-DCF!M$5*MAX(BE186*DCF!M$10,0)-MAX(BE186-BD186,0)/Inputs!$B$10)*DCF!M$6</f>
        <v>8765.2742128456648</v>
      </c>
      <c r="CM186" s="15">
        <f ca="1">(BF186*DCF!C$28-DCF!C$5*MAX(BF186*DCF!C$28,0)-MAX(BF186-Inputs!$B$13,0)/Inputs!$B$17)*DCF!C$6</f>
        <v>3721.9958134116828</v>
      </c>
      <c r="CN186" s="15">
        <f ca="1">(BG186*DCF!D$28-DCF!D$5*MAX(BG186*DCF!D$28,0)-MAX(BG186-BF186,0)/Inputs!$B$17)*DCF!D$6</f>
        <v>4506.6773169604994</v>
      </c>
      <c r="CO186" s="15">
        <f ca="1">(BH186*DCF!E$28-DCF!E$5*MAX(BH186*DCF!E$28,0)-MAX(BH186-BG186,0)/Inputs!$B$17)*DCF!E$6</f>
        <v>5211.5161480132638</v>
      </c>
      <c r="CP186" s="15">
        <f ca="1">(BI186*DCF!F$28-DCF!F$5*MAX(BI186*DCF!F$28,0)-MAX(BI186-BH186,0)/Inputs!$B$17)*DCF!F$6</f>
        <v>7326.8833106602824</v>
      </c>
      <c r="CQ186" s="15">
        <f ca="1">(BJ186*DCF!G$28-DCF!G$5*MAX(BJ186*DCF!G$28,0)-MAX(BJ186-BI186,0)/Inputs!$B$17)*DCF!G$6</f>
        <v>11326.51401248627</v>
      </c>
      <c r="CR186" s="15">
        <f ca="1">(BK186*DCF!H$28-DCF!H$5*MAX(BK186*DCF!H$28,0)-MAX(BK186-BJ186,0)/Inputs!$B$17)*DCF!H$6</f>
        <v>15565.655308911537</v>
      </c>
      <c r="CS186" s="15">
        <f ca="1">(BL186*DCF!I$28-DCF!I$5*MAX(BL186*DCF!I$28,0)-MAX(BL186-BK186,0)/Inputs!$B$17)*DCF!I$6</f>
        <v>18715.788039707459</v>
      </c>
      <c r="CT186" s="15">
        <f ca="1">(BM186*DCF!J$28-DCF!J$5*MAX(BM186*DCF!J$28,0)-MAX(BM186-BL186,0)/Inputs!$B$17)*DCF!J$6</f>
        <v>22268.391915444714</v>
      </c>
      <c r="CU186" s="15">
        <f ca="1">(BN186*DCF!K$28-DCF!K$5*MAX(BN186*DCF!K$28,0)-MAX(BN186-BM186,0)/Inputs!$B$17)*DCF!K$6</f>
        <v>28928.428779072656</v>
      </c>
      <c r="CV186" s="15">
        <f ca="1">(BO186*DCF!L$28-DCF!L$5*MAX(BO186*DCF!L$28,0)-MAX(BO186-BN186,0)/Inputs!$B$17)*DCF!L$6</f>
        <v>36045.296263852593</v>
      </c>
      <c r="CW186" s="15">
        <f ca="1">(BP186*DCF!M$28-DCF!M$5*MAX(BP186*DCF!M$28,0)-MAX(BP186-BO186,0)/Inputs!$B$17)*DCF!M$6</f>
        <v>45665.947249533718</v>
      </c>
      <c r="CX186" s="15">
        <f ca="1">(BQ186*DCF!C$46-DCF!C$5*MAX(BQ186*DCF!C$46,0)-MAX(BQ186-Inputs!$B$20,0)/Inputs!$B$24)*DCF!C$6</f>
        <v>-2389.8013890570282</v>
      </c>
      <c r="CY186" s="15">
        <f ca="1">(BR186*DCF!D$46-DCF!D$5*MAX(BR186*DCF!D$46,0)-MAX(BR186-BQ186,0)/Inputs!$B$24)*DCF!D$6</f>
        <v>-1175.668976874201</v>
      </c>
      <c r="CZ186" s="15">
        <f ca="1">(BS186*DCF!E$46-DCF!E$5*MAX(BS186*DCF!E$46,0)-MAX(BS186-BR186,0)/Inputs!$B$24)*DCF!E$6</f>
        <v>-1188.3410274653286</v>
      </c>
      <c r="DA186" s="15">
        <f ca="1">(BT186*DCF!F$46-DCF!F$5*MAX(BT186*DCF!F$46,0)-MAX(BT186-BS186,0)/Inputs!$B$24)*DCF!F$6</f>
        <v>-3095.3944917726812</v>
      </c>
      <c r="DB186" s="15">
        <f ca="1">(BU186*DCF!G$46-DCF!G$5*MAX(BU186*DCF!G$46,0)-MAX(BU186-BT186,0)/Inputs!$B$24)*DCF!G$6</f>
        <v>-3457.7809346452536</v>
      </c>
      <c r="DC186" s="15">
        <f ca="1">(BV186*DCF!H$46-DCF!H$5*MAX(BV186*DCF!H$46,0)-MAX(BV186-BU186,0)/Inputs!$B$24)*DCF!H$6</f>
        <v>-5534.9231505016824</v>
      </c>
      <c r="DD186" s="15">
        <f ca="1">(BW186*DCF!I$46-DCF!I$5*MAX(BW186*DCF!I$46,0)-MAX(BW186-BV186,0)/Inputs!$B$24)*DCF!I$6</f>
        <v>-1776.9562925482339</v>
      </c>
      <c r="DE186" s="15">
        <f ca="1">(BX186*DCF!J$46-DCF!J$5*MAX(BX186*DCF!J$46,0)-MAX(BX186-BW186,0)/Inputs!$B$24)*DCF!J$6</f>
        <v>16.417956601624748</v>
      </c>
      <c r="DF186" s="15">
        <f ca="1">(BY186*DCF!K$46-DCF!K$5*MAX(BY186*DCF!K$46,0)-MAX(BY186-BX186,0)/Inputs!$B$24)*DCF!K$6</f>
        <v>-1486.3673748886076</v>
      </c>
      <c r="DG186" s="15">
        <f ca="1">(BZ186*DCF!L$46-DCF!L$5*MAX(BZ186*DCF!L$46,0)-MAX(BZ186-BY186,0)/Inputs!$B$24)*DCF!L$6</f>
        <v>-4252.9629199004285</v>
      </c>
      <c r="DH186" s="15">
        <f ca="1">(CA186*DCF!M$46-DCF!M$5*MAX(CA186*DCF!M$46,0)-MAX(CA186-BZ186,0)/Inputs!$B$24)*DCF!M$6</f>
        <v>3997.6060595371814</v>
      </c>
      <c r="DI186" s="15">
        <f ca="1">SUM(CB186:CL186)+BE186*DCF!M$10*(1+Inputs!$B$30)*(1-Inputs!$B$33)*(1-Inputs!$B$30/Inputs!$B$31)/(Inputs!$B$29-Inputs!$B$30)*DCF!M$6</f>
        <v>262978.89880213764</v>
      </c>
      <c r="DJ186" s="15">
        <f ca="1">SUM(CM186:CW186)+BP186*DCF!M$28*(1+Inputs!$B$30)*(1-Inputs!$B$33)*(1-Inputs!$B$30/Inputs!$B$31)/(Inputs!$B$29-Inputs!$B$30)*DCF!M$6</f>
        <v>1261072.6665962338</v>
      </c>
      <c r="DK186" s="15">
        <f ca="1">SUM(CX186:DH186)+CA186*DCF!M$46*(1+Inputs!$B$30)*(1-Inputs!$B$33)*(1-Inputs!$B$30/Inputs!$B$31)/(Inputs!$B$29-Inputs!$B$30)*DCF!M$6</f>
        <v>297233.6176774113</v>
      </c>
      <c r="DM186" s="15">
        <f ca="1">DI186+DJ186+DK186+Inputs!$B$34+Inputs!$B$36-Inputs!$B$35</f>
        <v>1898136.1830757828</v>
      </c>
    </row>
    <row r="187" spans="1:117" x14ac:dyDescent="0.75">
      <c r="A187" s="11">
        <v>174</v>
      </c>
      <c r="C187" s="24">
        <f t="shared" ca="1" si="107"/>
        <v>-1.6212260311801336</v>
      </c>
      <c r="D187" s="24">
        <f t="shared" ca="1" si="107"/>
        <v>0.27300844739362939</v>
      </c>
      <c r="E187" s="24">
        <f t="shared" ca="1" si="107"/>
        <v>-0.92815603462828278</v>
      </c>
      <c r="F187" s="24">
        <f t="shared" ca="1" si="107"/>
        <v>0.67402817924619562</v>
      </c>
      <c r="G187" s="24">
        <f t="shared" ca="1" si="107"/>
        <v>8.2206576109509696E-2</v>
      </c>
      <c r="H187" s="24">
        <f t="shared" ca="1" si="107"/>
        <v>-0.70904913719951934</v>
      </c>
      <c r="I187" s="24">
        <f t="shared" ca="1" si="107"/>
        <v>-1.5689608652741809</v>
      </c>
      <c r="J187" s="24">
        <f t="shared" ca="1" si="107"/>
        <v>-1.0266099051203119</v>
      </c>
      <c r="K187" s="24">
        <f t="shared" ca="1" si="107"/>
        <v>0.33185274251398694</v>
      </c>
      <c r="L187" s="24">
        <f t="shared" ca="1" si="107"/>
        <v>6.9484057596013615E-2</v>
      </c>
      <c r="M187" s="24">
        <f t="shared" ca="1" si="107"/>
        <v>-0.90070825006858612</v>
      </c>
      <c r="N187" s="24">
        <f ca="1">SQRT(Inputs!$B$38)*C187+SQRT(1-Inputs!$B$38)*_xlfn.NORM.S.INV(RAND())</f>
        <v>-0.61318634750415213</v>
      </c>
      <c r="O187" s="24">
        <f ca="1">SQRT(Inputs!$B$38)*D187+SQRT(1-Inputs!$B$38)*_xlfn.NORM.S.INV(RAND())</f>
        <v>1.5570445335709975</v>
      </c>
      <c r="P187" s="24">
        <f ca="1">SQRT(Inputs!$B$38)*E187+SQRT(1-Inputs!$B$38)*_xlfn.NORM.S.INV(RAND())</f>
        <v>-2.6320909455665822</v>
      </c>
      <c r="Q187" s="24">
        <f ca="1">SQRT(Inputs!$B$38)*F187+SQRT(1-Inputs!$B$38)*_xlfn.NORM.S.INV(RAND())</f>
        <v>1.7156891776383534</v>
      </c>
      <c r="R187" s="24">
        <f ca="1">SQRT(Inputs!$B$38)*G187+SQRT(1-Inputs!$B$38)*_xlfn.NORM.S.INV(RAND())</f>
        <v>0.8595855031738362</v>
      </c>
      <c r="S187" s="24">
        <f ca="1">SQRT(Inputs!$B$38)*H187+SQRT(1-Inputs!$B$38)*_xlfn.NORM.S.INV(RAND())</f>
        <v>0.39231329405814774</v>
      </c>
      <c r="T187" s="24">
        <f ca="1">SQRT(Inputs!$B$38)*I187+SQRT(1-Inputs!$B$38)*_xlfn.NORM.S.INV(RAND())</f>
        <v>-0.2855484540384241</v>
      </c>
      <c r="U187" s="24">
        <f ca="1">SQRT(Inputs!$B$38)*J187+SQRT(1-Inputs!$B$38)*_xlfn.NORM.S.INV(RAND())</f>
        <v>-0.14251576163366808</v>
      </c>
      <c r="V187" s="24">
        <f ca="1">SQRT(Inputs!$B$38)*K187+SQRT(1-Inputs!$B$38)*_xlfn.NORM.S.INV(RAND())</f>
        <v>-0.20451899559199499</v>
      </c>
      <c r="W187" s="24">
        <f ca="1">SQRT(Inputs!$B$38)*L187+SQRT(1-Inputs!$B$38)*_xlfn.NORM.S.INV(RAND())</f>
        <v>0.17424532114377139</v>
      </c>
      <c r="X187" s="24">
        <f ca="1">SQRT(Inputs!$B$38)*M187+SQRT(1-Inputs!$B$38)*_xlfn.NORM.S.INV(RAND())</f>
        <v>-0.44031509728401097</v>
      </c>
      <c r="Y187" s="24">
        <f ca="1">SQRT(Inputs!$B$38)*C187+SQRT(1-Inputs!$B$38)*_xlfn.NORM.S.INV(RAND())</f>
        <v>-2.1058863187252657</v>
      </c>
      <c r="Z187" s="24">
        <f ca="1">SQRT(Inputs!$B$38)*D187+SQRT(1-Inputs!$B$38)*_xlfn.NORM.S.INV(RAND())</f>
        <v>-8.4961990835568379E-2</v>
      </c>
      <c r="AA187" s="24">
        <f ca="1">SQRT(Inputs!$B$38)*E187+SQRT(1-Inputs!$B$38)*_xlfn.NORM.S.INV(RAND())</f>
        <v>-0.24993240774450504</v>
      </c>
      <c r="AB187" s="24">
        <f ca="1">SQRT(Inputs!$B$38)*F187+SQRT(1-Inputs!$B$38)*_xlfn.NORM.S.INV(RAND())</f>
        <v>0.44892310005710456</v>
      </c>
      <c r="AC187" s="24">
        <f ca="1">SQRT(Inputs!$B$38)*G187+SQRT(1-Inputs!$B$38)*_xlfn.NORM.S.INV(RAND())</f>
        <v>-0.43770973930791801</v>
      </c>
      <c r="AD187" s="24">
        <f ca="1">SQRT(Inputs!$B$38)*H187+SQRT(1-Inputs!$B$38)*_xlfn.NORM.S.INV(RAND())</f>
        <v>-1.6761084568518725</v>
      </c>
      <c r="AE187" s="24">
        <f ca="1">SQRT(Inputs!$B$38)*I187+SQRT(1-Inputs!$B$38)*_xlfn.NORM.S.INV(RAND())</f>
        <v>-0.46721789578596307</v>
      </c>
      <c r="AF187" s="24">
        <f ca="1">SQRT(Inputs!$B$38)*J187+SQRT(1-Inputs!$B$38)*_xlfn.NORM.S.INV(RAND())</f>
        <v>-1.3370073274510716</v>
      </c>
      <c r="AG187" s="24">
        <f ca="1">SQRT(Inputs!$B$38)*K187+SQRT(1-Inputs!$B$38)*_xlfn.NORM.S.INV(RAND())</f>
        <v>9.2129429517565462E-2</v>
      </c>
      <c r="AH187" s="24">
        <f ca="1">SQRT(Inputs!$B$38)*L187+SQRT(1-Inputs!$B$38)*_xlfn.NORM.S.INV(RAND())</f>
        <v>-0.33030320436277133</v>
      </c>
      <c r="AI187" s="24">
        <f ca="1">SQRT(Inputs!$B$38)*M187+SQRT(1-Inputs!$B$38)*_xlfn.NORM.S.INV(RAND())</f>
        <v>0.34440079857090405</v>
      </c>
      <c r="AJ187" s="24">
        <f ca="1">SQRT(Inputs!$B$38)*C187+SQRT(1-Inputs!$B$38)*_xlfn.NORM.S.INV(RAND())</f>
        <v>-0.37074222535140966</v>
      </c>
      <c r="AK187" s="24">
        <f ca="1">SQRT(Inputs!$B$38)*D187+SQRT(1-Inputs!$B$38)*_xlfn.NORM.S.INV(RAND())</f>
        <v>-0.2423750276860282</v>
      </c>
      <c r="AL187" s="24">
        <f ca="1">SQRT(Inputs!$B$38)*E187+SQRT(1-Inputs!$B$38)*_xlfn.NORM.S.INV(RAND())</f>
        <v>-0.45590041058157815</v>
      </c>
      <c r="AM187" s="24">
        <f ca="1">SQRT(Inputs!$B$38)*F187+SQRT(1-Inputs!$B$38)*_xlfn.NORM.S.INV(RAND())</f>
        <v>0.13991806418162503</v>
      </c>
      <c r="AN187" s="24">
        <f ca="1">SQRT(Inputs!$B$38)*G187+SQRT(1-Inputs!$B$38)*_xlfn.NORM.S.INV(RAND())</f>
        <v>0.84545366769590236</v>
      </c>
      <c r="AO187" s="24">
        <f ca="1">SQRT(Inputs!$B$38)*H187+SQRT(1-Inputs!$B$38)*_xlfn.NORM.S.INV(RAND())</f>
        <v>-0.3827398449348417</v>
      </c>
      <c r="AP187" s="24">
        <f ca="1">SQRT(Inputs!$B$38)*I187+SQRT(1-Inputs!$B$38)*_xlfn.NORM.S.INV(RAND())</f>
        <v>-0.66645346202150302</v>
      </c>
      <c r="AQ187" s="24">
        <f ca="1">SQRT(Inputs!$B$38)*J187+SQRT(1-Inputs!$B$38)*_xlfn.NORM.S.INV(RAND())</f>
        <v>0.84381932183148278</v>
      </c>
      <c r="AR187" s="24">
        <f ca="1">SQRT(Inputs!$B$38)*K187+SQRT(1-Inputs!$B$38)*_xlfn.NORM.S.INV(RAND())</f>
        <v>0.78953501242865787</v>
      </c>
      <c r="AS187" s="24">
        <f ca="1">SQRT(Inputs!$B$38)*L187+SQRT(1-Inputs!$B$38)*_xlfn.NORM.S.INV(RAND())</f>
        <v>-2.1614222704637256</v>
      </c>
      <c r="AT187" s="24">
        <f ca="1">SQRT(Inputs!$B$38)*M187+SQRT(1-Inputs!$B$38)*_xlfn.NORM.S.INV(RAND())</f>
        <v>-1.3742239976286701</v>
      </c>
      <c r="AU187" s="15">
        <f ca="1">Inputs!$B$6*EXP($B$8-0.5*C$5^2+C$5*N187)</f>
        <v>4493.351129586581</v>
      </c>
      <c r="AV187" s="15">
        <f t="shared" ca="1" si="73"/>
        <v>6876.5497635572119</v>
      </c>
      <c r="AW187" s="15">
        <f t="shared" ca="1" si="74"/>
        <v>5879.0381685684206</v>
      </c>
      <c r="AX187" s="15">
        <f t="shared" ca="1" si="75"/>
        <v>8893.5577189127889</v>
      </c>
      <c r="AY187" s="15">
        <f t="shared" ca="1" si="76"/>
        <v>12016.596809045368</v>
      </c>
      <c r="AZ187" s="15">
        <f t="shared" ca="1" si="77"/>
        <v>15345.450076230585</v>
      </c>
      <c r="BA187" s="15">
        <f t="shared" ca="1" si="78"/>
        <v>18225.994870908828</v>
      </c>
      <c r="BB187" s="15">
        <f t="shared" ca="1" si="79"/>
        <v>21997.820142673077</v>
      </c>
      <c r="BC187" s="15">
        <f t="shared" ca="1" si="80"/>
        <v>26415.058505319474</v>
      </c>
      <c r="BD187" s="15">
        <f t="shared" ca="1" si="81"/>
        <v>32892.670498504012</v>
      </c>
      <c r="BE187" s="15">
        <f t="shared" ca="1" si="82"/>
        <v>38721.309777025046</v>
      </c>
      <c r="BF187" s="15">
        <f ca="1">Inputs!$B$13*EXP($B$9-0.5*C$6^2+C$6*Y187)</f>
        <v>9110.4932473693116</v>
      </c>
      <c r="BG187" s="15">
        <f t="shared" ca="1" si="83"/>
        <v>10934.35983637171</v>
      </c>
      <c r="BH187" s="15">
        <f t="shared" ca="1" si="84"/>
        <v>12817.293389576429</v>
      </c>
      <c r="BI187" s="15">
        <f t="shared" ca="1" si="85"/>
        <v>16812.79800747319</v>
      </c>
      <c r="BJ187" s="15">
        <f t="shared" ca="1" si="86"/>
        <v>19351.117762289057</v>
      </c>
      <c r="BK187" s="15">
        <f t="shared" ca="1" si="87"/>
        <v>18904.205483024401</v>
      </c>
      <c r="BL187" s="15">
        <f t="shared" ca="1" si="88"/>
        <v>21857.247371252666</v>
      </c>
      <c r="BM187" s="15">
        <f t="shared" ca="1" si="89"/>
        <v>22755.702925737656</v>
      </c>
      <c r="BN187" s="15">
        <f t="shared" ca="1" si="90"/>
        <v>28297.361195431229</v>
      </c>
      <c r="BO187" s="15">
        <f t="shared" ca="1" si="91"/>
        <v>33505.540401840546</v>
      </c>
      <c r="BP187" s="15">
        <f t="shared" ca="1" si="92"/>
        <v>42879.969722563728</v>
      </c>
      <c r="BQ187" s="15">
        <f ca="1">Inputs!$B$20*EXP($B$10-0.5*C$7^2+C$7*AJ187)</f>
        <v>3760.9724622989347</v>
      </c>
      <c r="BR187" s="15">
        <f t="shared" ca="1" si="93"/>
        <v>4725.0852920063144</v>
      </c>
      <c r="BS187" s="15">
        <f t="shared" ca="1" si="94"/>
        <v>5676.398602408015</v>
      </c>
      <c r="BT187" s="15">
        <f t="shared" ca="1" si="95"/>
        <v>8119.1295499771741</v>
      </c>
      <c r="BU187" s="15">
        <f t="shared" ca="1" si="96"/>
        <v>13806.404790466273</v>
      </c>
      <c r="BV187" s="15">
        <f t="shared" ca="1" si="97"/>
        <v>17621.719397784444</v>
      </c>
      <c r="BW187" s="15">
        <f t="shared" ca="1" si="98"/>
        <v>21355.091271744761</v>
      </c>
      <c r="BX187" s="15">
        <f t="shared" ca="1" si="99"/>
        <v>35373.722222480028</v>
      </c>
      <c r="BY187" s="15">
        <f t="shared" ca="1" si="100"/>
        <v>57646.773433274728</v>
      </c>
      <c r="BZ187" s="15">
        <f t="shared" ca="1" si="101"/>
        <v>54364.119929497028</v>
      </c>
      <c r="CA187" s="15">
        <f t="shared" ca="1" si="102"/>
        <v>59819.096638536656</v>
      </c>
      <c r="CB187" s="15">
        <f ca="1">(AU187*DCF!C$10-DCF!C$5*MAX(AU187*DCF!C$10,0)-MAX(AU187-Inputs!$B$6,0)/Inputs!$B$10)*DCF!C$6</f>
        <v>1046.4175606777653</v>
      </c>
      <c r="CC187" s="15">
        <f ca="1">(AV187*DCF!D$10-DCF!D$5*MAX(AV187*DCF!D$10,0)-MAX(AV187-AU187,0)/Inputs!$B$10)*DCF!D$6</f>
        <v>1095.0318036170527</v>
      </c>
      <c r="CD187" s="15">
        <f ca="1">(AW187*DCF!E$10-DCF!E$5*MAX(AW187*DCF!E$10,0)-MAX(AW187-AV187,0)/Inputs!$B$10)*DCF!E$6</f>
        <v>1357.3763267113206</v>
      </c>
      <c r="CE187" s="15">
        <f ca="1">(AX187*DCF!F$10-DCF!F$5*MAX(AX187*DCF!F$10,0)-MAX(AX187-AW187,0)/Inputs!$B$10)*DCF!F$6</f>
        <v>1314.2026968032444</v>
      </c>
      <c r="CF187" s="15">
        <f ca="1">(AY187*DCF!G$10-DCF!G$5*MAX(AY187*DCF!G$10,0)-MAX(AY187-AX187,0)/Inputs!$B$10)*DCF!G$6</f>
        <v>1875.5957022684515</v>
      </c>
      <c r="CG187" s="15">
        <f ca="1">(AZ187*DCF!H$10-DCF!H$5*MAX(AZ187*DCF!H$10,0)-MAX(AZ187-AY187,0)/Inputs!$B$10)*DCF!H$6</f>
        <v>2388.2325641398406</v>
      </c>
      <c r="CH187" s="15">
        <f ca="1">(BA187*DCF!I$10-DCF!I$5*MAX(BA187*DCF!I$10,0)-MAX(BA187-AZ187,0)/Inputs!$B$10)*DCF!I$6</f>
        <v>2856.7141051008475</v>
      </c>
      <c r="CI187" s="15">
        <f ca="1">(BB187*DCF!J$10-DCF!J$5*MAX(BB187*DCF!J$10,0)-MAX(BB187-BA187,0)/Inputs!$B$10)*DCF!J$6</f>
        <v>3203.3190133160397</v>
      </c>
      <c r="CJ187" s="15">
        <f ca="1">(BC187*DCF!K$10-DCF!K$5*MAX(BC187*DCF!K$10,0)-MAX(BC187-BB187,0)/Inputs!$B$10)*DCF!K$6</f>
        <v>3634.0540630289838</v>
      </c>
      <c r="CK187" s="15">
        <f ca="1">(BD187*DCF!L$10-DCF!L$5*MAX(BD187*DCF!L$10,0)-MAX(BD187-BC187,0)/Inputs!$B$10)*DCF!L$6</f>
        <v>4123.1800847213008</v>
      </c>
      <c r="CL187" s="15">
        <f ca="1">(BE187*DCF!M$10-DCF!M$5*MAX(BE187*DCF!M$10,0)-MAX(BE187-BD187,0)/Inputs!$B$10)*DCF!M$6</f>
        <v>4767.7843924721792</v>
      </c>
      <c r="CM187" s="15">
        <f ca="1">(BF187*DCF!C$28-DCF!C$5*MAX(BF187*DCF!C$28,0)-MAX(BF187-Inputs!$B$13,0)/Inputs!$B$17)*DCF!C$6</f>
        <v>2780.4627913163072</v>
      </c>
      <c r="CN187" s="15">
        <f ca="1">(BG187*DCF!D$28-DCF!D$5*MAX(BG187*DCF!D$28,0)-MAX(BG187-BF187,0)/Inputs!$B$17)*DCF!D$6</f>
        <v>2831.3067927832863</v>
      </c>
      <c r="CO187" s="15">
        <f ca="1">(BH187*DCF!E$28-DCF!E$5*MAX(BH187*DCF!E$28,0)-MAX(BH187-BG187,0)/Inputs!$B$17)*DCF!E$6</f>
        <v>3258.9854331716328</v>
      </c>
      <c r="CP187" s="15">
        <f ca="1">(BI187*DCF!F$28-DCF!F$5*MAX(BI187*DCF!F$28,0)-MAX(BI187-BH187,0)/Inputs!$B$17)*DCF!F$6</f>
        <v>3836.7870259726319</v>
      </c>
      <c r="CQ187" s="15">
        <f ca="1">(BJ187*DCF!G$28-DCF!G$5*MAX(BJ187*DCF!G$28,0)-MAX(BJ187-BI187,0)/Inputs!$B$17)*DCF!G$6</f>
        <v>4593.8740127106512</v>
      </c>
      <c r="CR187" s="15">
        <f ca="1">(BK187*DCF!H$28-DCF!H$5*MAX(BK187*DCF!H$28,0)-MAX(BK187-BJ187,0)/Inputs!$B$17)*DCF!H$6</f>
        <v>4675.218580912604</v>
      </c>
      <c r="CS187" s="15">
        <f ca="1">(BL187*DCF!I$28-DCF!I$5*MAX(BL187*DCF!I$28,0)-MAX(BL187-BK187,0)/Inputs!$B$17)*DCF!I$6</f>
        <v>4715.9460589126784</v>
      </c>
      <c r="CT187" s="15">
        <f ca="1">(BM187*DCF!J$28-DCF!J$5*MAX(BM187*DCF!J$28,0)-MAX(BM187-BL187,0)/Inputs!$B$17)*DCF!J$6</f>
        <v>4957.2829822860958</v>
      </c>
      <c r="CU187" s="15">
        <f ca="1">(BN187*DCF!K$28-DCF!K$5*MAX(BN187*DCF!K$28,0)-MAX(BN187-BM187,0)/Inputs!$B$17)*DCF!K$6</f>
        <v>5297.1488990972666</v>
      </c>
      <c r="CV187" s="15">
        <f ca="1">(BO187*DCF!L$28-DCF!L$5*MAX(BO187*DCF!L$28,0)-MAX(BO187-BN187,0)/Inputs!$B$17)*DCF!L$6</f>
        <v>6095.7444254548282</v>
      </c>
      <c r="CW187" s="15">
        <f ca="1">(BP187*DCF!M$28-DCF!M$5*MAX(BP187*DCF!M$28,0)-MAX(BP187-BO187,0)/Inputs!$B$17)*DCF!M$6</f>
        <v>7087.9998403115469</v>
      </c>
      <c r="CX187" s="15">
        <f ca="1">(BQ187*DCF!C$46-DCF!C$5*MAX(BQ187*DCF!C$46,0)-MAX(BQ187-Inputs!$B$20,0)/Inputs!$B$24)*DCF!C$6</f>
        <v>-1127.2326528630033</v>
      </c>
      <c r="CY187" s="15">
        <f ca="1">(BR187*DCF!D$46-DCF!D$5*MAX(BR187*DCF!D$46,0)-MAX(BR187-BQ187,0)/Inputs!$B$24)*DCF!D$6</f>
        <v>-1217.8408105051092</v>
      </c>
      <c r="CZ187" s="15">
        <f ca="1">(BS187*DCF!E$46-DCF!E$5*MAX(BS187*DCF!E$46,0)-MAX(BS187-BR187,0)/Inputs!$B$24)*DCF!E$6</f>
        <v>-1046.225535805369</v>
      </c>
      <c r="DA187" s="15">
        <f ca="1">(BT187*DCF!F$46-DCF!F$5*MAX(BT187*DCF!F$46,0)-MAX(BT187-BS187,0)/Inputs!$B$24)*DCF!F$6</f>
        <v>-1480.7619055079774</v>
      </c>
      <c r="DB187" s="15">
        <f ca="1">(BU187*DCF!G$46-DCF!G$5*MAX(BU187*DCF!G$46,0)-MAX(BU187-BT187,0)/Inputs!$B$24)*DCF!G$6</f>
        <v>-2377.5072030882457</v>
      </c>
      <c r="DC187" s="15">
        <f ca="1">(BV187*DCF!H$46-DCF!H$5*MAX(BV187*DCF!H$46,0)-MAX(BV187-BU187,0)/Inputs!$B$24)*DCF!H$6</f>
        <v>-1185.585637403673</v>
      </c>
      <c r="DD187" s="15">
        <f ca="1">(BW187*DCF!I$46-DCF!I$5*MAX(BW187*DCF!I$46,0)-MAX(BW187-BV187,0)/Inputs!$B$24)*DCF!I$6</f>
        <v>-578.50252793218624</v>
      </c>
      <c r="DE187" s="15">
        <f ca="1">(BX187*DCF!J$46-DCF!J$5*MAX(BX187*DCF!J$46,0)-MAX(BX187-BW187,0)/Inputs!$B$24)*DCF!J$6</f>
        <v>-2233.6820976940367</v>
      </c>
      <c r="DF187" s="15">
        <f ca="1">(BY187*DCF!K$46-DCF!K$5*MAX(BY187*DCF!K$46,0)-MAX(BY187-BX187,0)/Inputs!$B$24)*DCF!K$6</f>
        <v>-2163.3283299929403</v>
      </c>
      <c r="DG187" s="15">
        <f ca="1">(BZ187*DCF!L$46-DCF!L$5*MAX(BZ187*DCF!L$46,0)-MAX(BZ187-BY187,0)/Inputs!$B$24)*DCF!L$6</f>
        <v>3757.940574529413</v>
      </c>
      <c r="DH187" s="15">
        <f ca="1">(CA187*DCF!M$46-DCF!M$5*MAX(CA187*DCF!M$46,0)-MAX(CA187-BZ187,0)/Inputs!$B$24)*DCF!M$6</f>
        <v>3549.1856606457141</v>
      </c>
      <c r="DI187" s="15">
        <f ca="1">SUM(CB187:CL187)+BE187*DCF!M$10*(1+Inputs!$B$30)*(1-Inputs!$B$33)*(1-Inputs!$B$30/Inputs!$B$31)/(Inputs!$B$29-Inputs!$B$30)*DCF!M$6</f>
        <v>135423.82545863104</v>
      </c>
      <c r="DJ187" s="15">
        <f ca="1">SUM(CM187:CW187)+BP187*DCF!M$28*(1+Inputs!$B$30)*(1-Inputs!$B$33)*(1-Inputs!$B$30/Inputs!$B$31)/(Inputs!$B$29-Inputs!$B$30)*DCF!M$6</f>
        <v>209244.78719865333</v>
      </c>
      <c r="DK187" s="15">
        <f ca="1">SUM(CX187:DH187)+CA187*DCF!M$46*(1+Inputs!$B$30)*(1-Inputs!$B$33)*(1-Inputs!$B$30/Inputs!$B$31)/(Inputs!$B$29-Inputs!$B$30)*DCF!M$6</f>
        <v>86383.868962554683</v>
      </c>
      <c r="DM187" s="15">
        <f ca="1">DI187+DJ187+DK187+Inputs!$B$34+Inputs!$B$36-Inputs!$B$35</f>
        <v>507903.48161983909</v>
      </c>
    </row>
    <row r="188" spans="1:117" x14ac:dyDescent="0.75">
      <c r="A188" s="11">
        <v>175</v>
      </c>
      <c r="C188" s="24">
        <f t="shared" ca="1" si="107"/>
        <v>-2.0056273619259373</v>
      </c>
      <c r="D188" s="24">
        <f t="shared" ca="1" si="107"/>
        <v>1.8160773754629842</v>
      </c>
      <c r="E188" s="24">
        <f t="shared" ca="1" si="107"/>
        <v>1.0330230636705455</v>
      </c>
      <c r="F188" s="24">
        <f t="shared" ca="1" si="107"/>
        <v>2.1839482489197928</v>
      </c>
      <c r="G188" s="24">
        <f t="shared" ca="1" si="107"/>
        <v>1.2395047725219874</v>
      </c>
      <c r="H188" s="24">
        <f t="shared" ca="1" si="107"/>
        <v>1.0198331370612326</v>
      </c>
      <c r="I188" s="24">
        <f t="shared" ca="1" si="107"/>
        <v>0.10001637183807088</v>
      </c>
      <c r="J188" s="24">
        <f t="shared" ca="1" si="107"/>
        <v>-1.2543438552224342</v>
      </c>
      <c r="K188" s="24">
        <f t="shared" ca="1" si="107"/>
        <v>0.95593446316220121</v>
      </c>
      <c r="L188" s="24">
        <f t="shared" ca="1" si="107"/>
        <v>0.51953159716121988</v>
      </c>
      <c r="M188" s="24">
        <f t="shared" ca="1" si="107"/>
        <v>1.0555692270667245</v>
      </c>
      <c r="N188" s="24">
        <f ca="1">SQRT(Inputs!$B$38)*C188+SQRT(1-Inputs!$B$38)*_xlfn.NORM.S.INV(RAND())</f>
        <v>0.33087373436930023</v>
      </c>
      <c r="O188" s="24">
        <f ca="1">SQRT(Inputs!$B$38)*D188+SQRT(1-Inputs!$B$38)*_xlfn.NORM.S.INV(RAND())</f>
        <v>0.55725595851712761</v>
      </c>
      <c r="P188" s="24">
        <f ca="1">SQRT(Inputs!$B$38)*E188+SQRT(1-Inputs!$B$38)*_xlfn.NORM.S.INV(RAND())</f>
        <v>0.26162443872484908</v>
      </c>
      <c r="Q188" s="24">
        <f ca="1">SQRT(Inputs!$B$38)*F188+SQRT(1-Inputs!$B$38)*_xlfn.NORM.S.INV(RAND())</f>
        <v>0.63202061288032729</v>
      </c>
      <c r="R188" s="24">
        <f ca="1">SQRT(Inputs!$B$38)*G188+SQRT(1-Inputs!$B$38)*_xlfn.NORM.S.INV(RAND())</f>
        <v>-0.29708198952182674</v>
      </c>
      <c r="S188" s="24">
        <f ca="1">SQRT(Inputs!$B$38)*H188+SQRT(1-Inputs!$B$38)*_xlfn.NORM.S.INV(RAND())</f>
        <v>1.264438468910785</v>
      </c>
      <c r="T188" s="24">
        <f ca="1">SQRT(Inputs!$B$38)*I188+SQRT(1-Inputs!$B$38)*_xlfn.NORM.S.INV(RAND())</f>
        <v>-0.83749820985921286</v>
      </c>
      <c r="U188" s="24">
        <f ca="1">SQRT(Inputs!$B$38)*J188+SQRT(1-Inputs!$B$38)*_xlfn.NORM.S.INV(RAND())</f>
        <v>-0.67637341929928185</v>
      </c>
      <c r="V188" s="24">
        <f ca="1">SQRT(Inputs!$B$38)*K188+SQRT(1-Inputs!$B$38)*_xlfn.NORM.S.INV(RAND())</f>
        <v>-1.1551641893396876</v>
      </c>
      <c r="W188" s="24">
        <f ca="1">SQRT(Inputs!$B$38)*L188+SQRT(1-Inputs!$B$38)*_xlfn.NORM.S.INV(RAND())</f>
        <v>1.0390769368178279</v>
      </c>
      <c r="X188" s="24">
        <f ca="1">SQRT(Inputs!$B$38)*M188+SQRT(1-Inputs!$B$38)*_xlfn.NORM.S.INV(RAND())</f>
        <v>0.29384620982225701</v>
      </c>
      <c r="Y188" s="24">
        <f ca="1">SQRT(Inputs!$B$38)*C188+SQRT(1-Inputs!$B$38)*_xlfn.NORM.S.INV(RAND())</f>
        <v>-0.97252074782783215</v>
      </c>
      <c r="Z188" s="24">
        <f ca="1">SQRT(Inputs!$B$38)*D188+SQRT(1-Inputs!$B$38)*_xlfn.NORM.S.INV(RAND())</f>
        <v>2.009942371847071</v>
      </c>
      <c r="AA188" s="24">
        <f ca="1">SQRT(Inputs!$B$38)*E188+SQRT(1-Inputs!$B$38)*_xlfn.NORM.S.INV(RAND())</f>
        <v>-0.80204866307393641</v>
      </c>
      <c r="AB188" s="24">
        <f ca="1">SQRT(Inputs!$B$38)*F188+SQRT(1-Inputs!$B$38)*_xlfn.NORM.S.INV(RAND())</f>
        <v>0.7159780519811072</v>
      </c>
      <c r="AC188" s="24">
        <f ca="1">SQRT(Inputs!$B$38)*G188+SQRT(1-Inputs!$B$38)*_xlfn.NORM.S.INV(RAND())</f>
        <v>0.23900400600933419</v>
      </c>
      <c r="AD188" s="24">
        <f ca="1">SQRT(Inputs!$B$38)*H188+SQRT(1-Inputs!$B$38)*_xlfn.NORM.S.INV(RAND())</f>
        <v>1.9347170513791956</v>
      </c>
      <c r="AE188" s="24">
        <f ca="1">SQRT(Inputs!$B$38)*I188+SQRT(1-Inputs!$B$38)*_xlfn.NORM.S.INV(RAND())</f>
        <v>0.18488750234451756</v>
      </c>
      <c r="AF188" s="24">
        <f ca="1">SQRT(Inputs!$B$38)*J188+SQRT(1-Inputs!$B$38)*_xlfn.NORM.S.INV(RAND())</f>
        <v>-1.7208430747455943</v>
      </c>
      <c r="AG188" s="24">
        <f ca="1">SQRT(Inputs!$B$38)*K188+SQRT(1-Inputs!$B$38)*_xlfn.NORM.S.INV(RAND())</f>
        <v>-0.27314136029211933</v>
      </c>
      <c r="AH188" s="24">
        <f ca="1">SQRT(Inputs!$B$38)*L188+SQRT(1-Inputs!$B$38)*_xlfn.NORM.S.INV(RAND())</f>
        <v>-0.82506179249536182</v>
      </c>
      <c r="AI188" s="24">
        <f ca="1">SQRT(Inputs!$B$38)*M188+SQRT(1-Inputs!$B$38)*_xlfn.NORM.S.INV(RAND())</f>
        <v>0.40237769674955082</v>
      </c>
      <c r="AJ188" s="24">
        <f ca="1">SQRT(Inputs!$B$38)*C188+SQRT(1-Inputs!$B$38)*_xlfn.NORM.S.INV(RAND())</f>
        <v>-0.33227759991328332</v>
      </c>
      <c r="AK188" s="24">
        <f ca="1">SQRT(Inputs!$B$38)*D188+SQRT(1-Inputs!$B$38)*_xlfn.NORM.S.INV(RAND())</f>
        <v>2.2877136636871773</v>
      </c>
      <c r="AL188" s="24">
        <f ca="1">SQRT(Inputs!$B$38)*E188+SQRT(1-Inputs!$B$38)*_xlfn.NORM.S.INV(RAND())</f>
        <v>0.56314050992107556</v>
      </c>
      <c r="AM188" s="24">
        <f ca="1">SQRT(Inputs!$B$38)*F188+SQRT(1-Inputs!$B$38)*_xlfn.NORM.S.INV(RAND())</f>
        <v>1.0997662105556143</v>
      </c>
      <c r="AN188" s="24">
        <f ca="1">SQRT(Inputs!$B$38)*G188+SQRT(1-Inputs!$B$38)*_xlfn.NORM.S.INV(RAND())</f>
        <v>0.93397838073088946</v>
      </c>
      <c r="AO188" s="24">
        <f ca="1">SQRT(Inputs!$B$38)*H188+SQRT(1-Inputs!$B$38)*_xlfn.NORM.S.INV(RAND())</f>
        <v>1.0137028941120447</v>
      </c>
      <c r="AP188" s="24">
        <f ca="1">SQRT(Inputs!$B$38)*I188+SQRT(1-Inputs!$B$38)*_xlfn.NORM.S.INV(RAND())</f>
        <v>-0.4211346352763562</v>
      </c>
      <c r="AQ188" s="24">
        <f ca="1">SQRT(Inputs!$B$38)*J188+SQRT(1-Inputs!$B$38)*_xlfn.NORM.S.INV(RAND())</f>
        <v>-0.39699431487345826</v>
      </c>
      <c r="AR188" s="24">
        <f ca="1">SQRT(Inputs!$B$38)*K188+SQRT(1-Inputs!$B$38)*_xlfn.NORM.S.INV(RAND())</f>
        <v>2.6576067382956139</v>
      </c>
      <c r="AS188" s="24">
        <f ca="1">SQRT(Inputs!$B$38)*L188+SQRT(1-Inputs!$B$38)*_xlfn.NORM.S.INV(RAND())</f>
        <v>0.761506304091915</v>
      </c>
      <c r="AT188" s="24">
        <f ca="1">SQRT(Inputs!$B$38)*M188+SQRT(1-Inputs!$B$38)*_xlfn.NORM.S.INV(RAND())</f>
        <v>0.69726300031751631</v>
      </c>
      <c r="AU188" s="15">
        <f ca="1">Inputs!$B$6*EXP($B$8-0.5*C$5^2+C$5*N188)</f>
        <v>5235.2609283484499</v>
      </c>
      <c r="AV188" s="15">
        <f t="shared" ca="1" si="73"/>
        <v>6916.6671553484448</v>
      </c>
      <c r="AW188" s="15">
        <f t="shared" ca="1" si="74"/>
        <v>8736.571713900852</v>
      </c>
      <c r="AX188" s="15">
        <f t="shared" ca="1" si="75"/>
        <v>11542.84770486665</v>
      </c>
      <c r="AY188" s="15">
        <f t="shared" ca="1" si="76"/>
        <v>13625.496485020723</v>
      </c>
      <c r="AZ188" s="15">
        <f t="shared" ca="1" si="77"/>
        <v>19153.98820086199</v>
      </c>
      <c r="BA188" s="15">
        <f t="shared" ca="1" si="78"/>
        <v>21472.518489823775</v>
      </c>
      <c r="BB188" s="15">
        <f t="shared" ca="1" si="79"/>
        <v>24566.442712042255</v>
      </c>
      <c r="BC188" s="15">
        <f t="shared" ca="1" si="80"/>
        <v>26912.923556969392</v>
      </c>
      <c r="BD188" s="15">
        <f t="shared" ca="1" si="81"/>
        <v>36336.144407095679</v>
      </c>
      <c r="BE188" s="15">
        <f t="shared" ca="1" si="82"/>
        <v>45733.032118309115</v>
      </c>
      <c r="BF188" s="15">
        <f ca="1">Inputs!$B$13*EXP($B$9-0.5*C$6^2+C$6*Y188)</f>
        <v>11405.70832214785</v>
      </c>
      <c r="BG188" s="15">
        <f t="shared" ca="1" si="83"/>
        <v>19977.335770127469</v>
      </c>
      <c r="BH188" s="15">
        <f t="shared" ca="1" si="84"/>
        <v>21368.354165970599</v>
      </c>
      <c r="BI188" s="15">
        <f t="shared" ca="1" si="85"/>
        <v>29205.617936664712</v>
      </c>
      <c r="BJ188" s="15">
        <f t="shared" ca="1" si="86"/>
        <v>37059.182065680674</v>
      </c>
      <c r="BK188" s="15">
        <f t="shared" ca="1" si="87"/>
        <v>59189.259403376098</v>
      </c>
      <c r="BL188" s="15">
        <f t="shared" ca="1" si="88"/>
        <v>74469.946847750602</v>
      </c>
      <c r="BM188" s="15">
        <f t="shared" ca="1" si="89"/>
        <v>73920.921775994531</v>
      </c>
      <c r="BN188" s="15">
        <f t="shared" ca="1" si="90"/>
        <v>87985.860006267641</v>
      </c>
      <c r="BO188" s="15">
        <f t="shared" ca="1" si="91"/>
        <v>98357.374057369612</v>
      </c>
      <c r="BP188" s="15">
        <f t="shared" ca="1" si="92"/>
        <v>126706.08243169615</v>
      </c>
      <c r="BQ188" s="15">
        <f ca="1">Inputs!$B$20*EXP($B$10-0.5*C$7^2+C$7*AJ188)</f>
        <v>3812.6340207745266</v>
      </c>
      <c r="BR188" s="15">
        <f t="shared" ca="1" si="93"/>
        <v>10697.75540768811</v>
      </c>
      <c r="BS188" s="15">
        <f t="shared" ca="1" si="94"/>
        <v>17221.125071503353</v>
      </c>
      <c r="BT188" s="15">
        <f t="shared" ca="1" si="95"/>
        <v>31684.95348392865</v>
      </c>
      <c r="BU188" s="15">
        <f t="shared" ca="1" si="96"/>
        <v>55046.147381847019</v>
      </c>
      <c r="BV188" s="15">
        <f t="shared" ca="1" si="97"/>
        <v>96234.507900096331</v>
      </c>
      <c r="BW188" s="15">
        <f t="shared" ca="1" si="98"/>
        <v>122838.13673161749</v>
      </c>
      <c r="BX188" s="15">
        <f t="shared" ca="1" si="99"/>
        <v>158665.07747508094</v>
      </c>
      <c r="BY188" s="15">
        <f t="shared" ca="1" si="100"/>
        <v>369654.54076592968</v>
      </c>
      <c r="BZ188" s="15">
        <f t="shared" ca="1" si="101"/>
        <v>596615.064822349</v>
      </c>
      <c r="CA188" s="15">
        <f t="shared" ca="1" si="102"/>
        <v>948609.82776461542</v>
      </c>
      <c r="CB188" s="15">
        <f ca="1">(AU188*DCF!C$10-DCF!C$5*MAX(AU188*DCF!C$10,0)-MAX(AU188-Inputs!$B$6,0)/Inputs!$B$10)*DCF!C$6</f>
        <v>1041.1276115739799</v>
      </c>
      <c r="CC188" s="15">
        <f ca="1">(AV188*DCF!D$10-DCF!D$5*MAX(AV188*DCF!D$10,0)-MAX(AV188-AU188,0)/Inputs!$B$10)*DCF!D$6</f>
        <v>1275.9238573074667</v>
      </c>
      <c r="CD188" s="15">
        <f ca="1">(AW188*DCF!E$10-DCF!E$5*MAX(AW188*DCF!E$10,0)-MAX(AW188-AV188,0)/Inputs!$B$10)*DCF!E$6</f>
        <v>1607.2174623364922</v>
      </c>
      <c r="CE188" s="15">
        <f ca="1">(AX188*DCF!F$10-DCF!F$5*MAX(AX188*DCF!F$10,0)-MAX(AX188-AW188,0)/Inputs!$B$10)*DCF!F$6</f>
        <v>1935.8688003512782</v>
      </c>
      <c r="CF188" s="15">
        <f ca="1">(AY188*DCF!G$10-DCF!G$5*MAX(AY188*DCF!G$10,0)-MAX(AY188-AX188,0)/Inputs!$B$10)*DCF!G$6</f>
        <v>2407.0741446868324</v>
      </c>
      <c r="CG188" s="15">
        <f ca="1">(AZ188*DCF!H$10-DCF!H$5*MAX(AZ188*DCF!H$10,0)-MAX(AZ188-AY188,0)/Inputs!$B$10)*DCF!H$6</f>
        <v>2737.0777325403665</v>
      </c>
      <c r="CH188" s="15">
        <f ca="1">(BA188*DCF!I$10-DCF!I$5*MAX(BA188*DCF!I$10,0)-MAX(BA188-AZ188,0)/Inputs!$B$10)*DCF!I$6</f>
        <v>3541.9256068785494</v>
      </c>
      <c r="CI188" s="15">
        <f ca="1">(BB188*DCF!J$10-DCF!J$5*MAX(BB188*DCF!J$10,0)-MAX(BB188-BA188,0)/Inputs!$B$10)*DCF!J$6</f>
        <v>3746.8253394033413</v>
      </c>
      <c r="CJ188" s="15">
        <f ca="1">(BC188*DCF!K$10-DCF!K$5*MAX(BC188*DCF!K$10,0)-MAX(BC188-BB188,0)/Inputs!$B$10)*DCF!K$6</f>
        <v>4004.0768703462231</v>
      </c>
      <c r="CK188" s="15">
        <f ca="1">(BD188*DCF!L$10-DCF!L$5*MAX(BD188*DCF!L$10,0)-MAX(BD188-BC188,0)/Inputs!$B$10)*DCF!L$6</f>
        <v>4261.6065123554781</v>
      </c>
      <c r="CL188" s="15">
        <f ca="1">(BE188*DCF!M$10-DCF!M$5*MAX(BE188*DCF!M$10,0)-MAX(BE188-BD188,0)/Inputs!$B$10)*DCF!M$6</f>
        <v>5330.9637030822287</v>
      </c>
      <c r="CM188" s="15">
        <f ca="1">(BF188*DCF!C$28-DCF!C$5*MAX(BF188*DCF!C$28,0)-MAX(BF188-Inputs!$B$13,0)/Inputs!$B$17)*DCF!C$6</f>
        <v>3476.6267511529236</v>
      </c>
      <c r="CN188" s="15">
        <f ca="1">(BG188*DCF!D$28-DCF!D$5*MAX(BG188*DCF!D$28,0)-MAX(BG188-BF188,0)/Inputs!$B$17)*DCF!D$6</f>
        <v>4055.0649972440183</v>
      </c>
      <c r="CO188" s="15">
        <f ca="1">(BH188*DCF!E$28-DCF!E$5*MAX(BH188*DCF!E$28,0)-MAX(BH188-BG188,0)/Inputs!$B$17)*DCF!E$6</f>
        <v>5777.747815437473</v>
      </c>
      <c r="CP188" s="15">
        <f ca="1">(BI188*DCF!F$28-DCF!F$5*MAX(BI188*DCF!F$28,0)-MAX(BI188-BH188,0)/Inputs!$B$17)*DCF!F$6</f>
        <v>6501.6582217803116</v>
      </c>
      <c r="CQ188" s="15">
        <f ca="1">(BJ188*DCF!G$28-DCF!G$5*MAX(BJ188*DCF!G$28,0)-MAX(BJ188-BI188,0)/Inputs!$B$17)*DCF!G$6</f>
        <v>8294.3940513848956</v>
      </c>
      <c r="CR188" s="15">
        <f ca="1">(BK188*DCF!H$28-DCF!H$5*MAX(BK188*DCF!H$28,0)-MAX(BK188-BJ188,0)/Inputs!$B$17)*DCF!H$6</f>
        <v>11199.763899737774</v>
      </c>
      <c r="CS188" s="15">
        <f ca="1">(BL188*DCF!I$28-DCF!I$5*MAX(BL188*DCF!I$28,0)-MAX(BL188-BK188,0)/Inputs!$B$17)*DCF!I$6</f>
        <v>15318.587061987611</v>
      </c>
      <c r="CT188" s="15">
        <f ca="1">(BM188*DCF!J$28-DCF!J$5*MAX(BM188*DCF!J$28,0)-MAX(BM188-BL188,0)/Inputs!$B$17)*DCF!J$6</f>
        <v>16490.50220645855</v>
      </c>
      <c r="CU188" s="15">
        <f ca="1">(BN188*DCF!K$28-DCF!K$5*MAX(BN188*DCF!K$28,0)-MAX(BN188-BM188,0)/Inputs!$B$17)*DCF!K$6</f>
        <v>16858.37078518479</v>
      </c>
      <c r="CV188" s="15">
        <f ca="1">(BO188*DCF!L$28-DCF!L$5*MAX(BO188*DCF!L$28,0)-MAX(BO188-BN188,0)/Inputs!$B$17)*DCF!L$6</f>
        <v>18450.806524057465</v>
      </c>
      <c r="CW188" s="15">
        <f ca="1">(BP188*DCF!M$28-DCF!M$5*MAX(BP188*DCF!M$28,0)-MAX(BP188-BO188,0)/Inputs!$B$17)*DCF!M$6</f>
        <v>20876.586134171339</v>
      </c>
      <c r="CX188" s="15">
        <f ca="1">(BQ188*DCF!C$46-DCF!C$5*MAX(BQ188*DCF!C$46,0)-MAX(BQ188-Inputs!$B$20,0)/Inputs!$B$24)*DCF!C$6</f>
        <v>-1163.0258804442446</v>
      </c>
      <c r="CY188" s="15">
        <f ca="1">(BR188*DCF!D$46-DCF!D$5*MAX(BR188*DCF!D$46,0)-MAX(BR188-BQ188,0)/Inputs!$B$24)*DCF!D$6</f>
        <v>-4763.6815173109153</v>
      </c>
      <c r="CZ188" s="15">
        <f ca="1">(BS188*DCF!E$46-DCF!E$5*MAX(BS188*DCF!E$46,0)-MAX(BS188-BR188,0)/Inputs!$B$24)*DCF!E$6</f>
        <v>-4607.7607598832237</v>
      </c>
      <c r="DA188" s="15">
        <f ca="1">(BT188*DCF!F$46-DCF!F$5*MAX(BT188*DCF!F$46,0)-MAX(BT188-BS188,0)/Inputs!$B$24)*DCF!F$6</f>
        <v>-7574.2358017166416</v>
      </c>
      <c r="DB188" s="15">
        <f ca="1">(BU188*DCF!G$46-DCF!G$5*MAX(BU188*DCF!G$46,0)-MAX(BU188-BT188,0)/Inputs!$B$24)*DCF!G$6</f>
        <v>-9709.8877064439566</v>
      </c>
      <c r="DC188" s="15">
        <f ca="1">(BV188*DCF!H$46-DCF!H$5*MAX(BV188*DCF!H$46,0)-MAX(BV188-BU188,0)/Inputs!$B$24)*DCF!H$6</f>
        <v>-12799.030665774037</v>
      </c>
      <c r="DD188" s="15">
        <f ca="1">(BW188*DCF!I$46-DCF!I$5*MAX(BW188*DCF!I$46,0)-MAX(BW188-BV188,0)/Inputs!$B$24)*DCF!I$6</f>
        <v>-4799.8782852152817</v>
      </c>
      <c r="DE188" s="15">
        <f ca="1">(BX188*DCF!J$46-DCF!J$5*MAX(BX188*DCF!J$46,0)-MAX(BX188-BW188,0)/Inputs!$B$24)*DCF!J$6</f>
        <v>-2845.158246089612</v>
      </c>
      <c r="DF188" s="15">
        <f ca="1">(BY188*DCF!K$46-DCF!K$5*MAX(BY188*DCF!K$46,0)-MAX(BY188-BX188,0)/Inputs!$B$24)*DCF!K$6</f>
        <v>-30570.898151586425</v>
      </c>
      <c r="DG188" s="15">
        <f ca="1">(BZ188*DCF!L$46-DCF!L$5*MAX(BZ188*DCF!L$46,0)-MAX(BZ188-BY188,0)/Inputs!$B$24)*DCF!L$6</f>
        <v>-10120.679047959757</v>
      </c>
      <c r="DH188" s="15">
        <f ca="1">(CA188*DCF!M$46-DCF!M$5*MAX(CA188*DCF!M$46,0)-MAX(CA188-BZ188,0)/Inputs!$B$24)*DCF!M$6</f>
        <v>780.59963728655146</v>
      </c>
      <c r="DI188" s="15">
        <f ca="1">SUM(CB188:CL188)+BE188*DCF!M$10*(1+Inputs!$B$30)*(1-Inputs!$B$33)*(1-Inputs!$B$30/Inputs!$B$31)/(Inputs!$B$29-Inputs!$B$30)*DCF!M$6</f>
        <v>159165.32078285891</v>
      </c>
      <c r="DJ188" s="15">
        <f ca="1">SUM(CM188:CW188)+BP188*DCF!M$28*(1+Inputs!$B$30)*(1-Inputs!$B$33)*(1-Inputs!$B$30/Inputs!$B$31)/(Inputs!$B$29-Inputs!$B$30)*DCF!M$6</f>
        <v>597466.37901112123</v>
      </c>
      <c r="DK188" s="15">
        <f ca="1">SUM(CX188:DH188)+CA188*DCF!M$46*(1+Inputs!$B$30)*(1-Inputs!$B$33)*(1-Inputs!$B$30/Inputs!$B$31)/(Inputs!$B$29-Inputs!$B$30)*DCF!M$6</f>
        <v>1378489.5273166816</v>
      </c>
      <c r="DM188" s="15">
        <f ca="1">DI188+DJ188+DK188+Inputs!$B$34+Inputs!$B$36-Inputs!$B$35</f>
        <v>2211972.2271106616</v>
      </c>
    </row>
    <row r="189" spans="1:117" x14ac:dyDescent="0.75">
      <c r="A189" s="11">
        <v>176</v>
      </c>
      <c r="C189" s="24">
        <f t="shared" ca="1" si="107"/>
        <v>-1.5797769495630081</v>
      </c>
      <c r="D189" s="24">
        <f t="shared" ca="1" si="107"/>
        <v>2.8340116791293628</v>
      </c>
      <c r="E189" s="24">
        <f t="shared" ca="1" si="107"/>
        <v>0.17605734922092273</v>
      </c>
      <c r="F189" s="24">
        <f t="shared" ca="1" si="107"/>
        <v>-0.2241388160989424</v>
      </c>
      <c r="G189" s="24">
        <f t="shared" ca="1" si="107"/>
        <v>-0.55578905636281362</v>
      </c>
      <c r="H189" s="24">
        <f t="shared" ca="1" si="107"/>
        <v>-1.2924720478856948</v>
      </c>
      <c r="I189" s="24">
        <f t="shared" ca="1" si="107"/>
        <v>1.5475897414597282</v>
      </c>
      <c r="J189" s="24">
        <f t="shared" ca="1" si="107"/>
        <v>1.6992934279360894</v>
      </c>
      <c r="K189" s="24">
        <f t="shared" ca="1" si="107"/>
        <v>2.1688158026372086</v>
      </c>
      <c r="L189" s="24">
        <f t="shared" ca="1" si="107"/>
        <v>-0.21742098187100131</v>
      </c>
      <c r="M189" s="24">
        <f t="shared" ca="1" si="107"/>
        <v>-0.15543465477545687</v>
      </c>
      <c r="N189" s="24">
        <f ca="1">SQRT(Inputs!$B$38)*C189+SQRT(1-Inputs!$B$38)*_xlfn.NORM.S.INV(RAND())</f>
        <v>2.3321807109466519E-2</v>
      </c>
      <c r="O189" s="24">
        <f ca="1">SQRT(Inputs!$B$38)*D189+SQRT(1-Inputs!$B$38)*_xlfn.NORM.S.INV(RAND())</f>
        <v>1.7077018811000657</v>
      </c>
      <c r="P189" s="24">
        <f ca="1">SQRT(Inputs!$B$38)*E189+SQRT(1-Inputs!$B$38)*_xlfn.NORM.S.INV(RAND())</f>
        <v>2.5587120372189701E-2</v>
      </c>
      <c r="Q189" s="24">
        <f ca="1">SQRT(Inputs!$B$38)*F189+SQRT(1-Inputs!$B$38)*_xlfn.NORM.S.INV(RAND())</f>
        <v>-2.4358294924639474</v>
      </c>
      <c r="R189" s="24">
        <f ca="1">SQRT(Inputs!$B$38)*G189+SQRT(1-Inputs!$B$38)*_xlfn.NORM.S.INV(RAND())</f>
        <v>-0.28365757197430919</v>
      </c>
      <c r="S189" s="24">
        <f ca="1">SQRT(Inputs!$B$38)*H189+SQRT(1-Inputs!$B$38)*_xlfn.NORM.S.INV(RAND())</f>
        <v>0.16307983130888293</v>
      </c>
      <c r="T189" s="24">
        <f ca="1">SQRT(Inputs!$B$38)*I189+SQRT(1-Inputs!$B$38)*_xlfn.NORM.S.INV(RAND())</f>
        <v>1.0909646464852258</v>
      </c>
      <c r="U189" s="24">
        <f ca="1">SQRT(Inputs!$B$38)*J189+SQRT(1-Inputs!$B$38)*_xlfn.NORM.S.INV(RAND())</f>
        <v>1.2918900344108832</v>
      </c>
      <c r="V189" s="24">
        <f ca="1">SQRT(Inputs!$B$38)*K189+SQRT(1-Inputs!$B$38)*_xlfn.NORM.S.INV(RAND())</f>
        <v>2.3444678964610555E-2</v>
      </c>
      <c r="W189" s="24">
        <f ca="1">SQRT(Inputs!$B$38)*L189+SQRT(1-Inputs!$B$38)*_xlfn.NORM.S.INV(RAND())</f>
        <v>-1.0390366820921741</v>
      </c>
      <c r="X189" s="24">
        <f ca="1">SQRT(Inputs!$B$38)*M189+SQRT(1-Inputs!$B$38)*_xlfn.NORM.S.INV(RAND())</f>
        <v>-0.48062070733404699</v>
      </c>
      <c r="Y189" s="24">
        <f ca="1">SQRT(Inputs!$B$38)*C189+SQRT(1-Inputs!$B$38)*_xlfn.NORM.S.INV(RAND())</f>
        <v>-0.66752495042726456</v>
      </c>
      <c r="Z189" s="24">
        <f ca="1">SQRT(Inputs!$B$38)*D189+SQRT(1-Inputs!$B$38)*_xlfn.NORM.S.INV(RAND())</f>
        <v>1.402355662455951</v>
      </c>
      <c r="AA189" s="24">
        <f ca="1">SQRT(Inputs!$B$38)*E189+SQRT(1-Inputs!$B$38)*_xlfn.NORM.S.INV(RAND())</f>
        <v>0.58159323636837501</v>
      </c>
      <c r="AB189" s="24">
        <f ca="1">SQRT(Inputs!$B$38)*F189+SQRT(1-Inputs!$B$38)*_xlfn.NORM.S.INV(RAND())</f>
        <v>0.40608500624429106</v>
      </c>
      <c r="AC189" s="24">
        <f ca="1">SQRT(Inputs!$B$38)*G189+SQRT(1-Inputs!$B$38)*_xlfn.NORM.S.INV(RAND())</f>
        <v>9.4123892933226205E-2</v>
      </c>
      <c r="AD189" s="24">
        <f ca="1">SQRT(Inputs!$B$38)*H189+SQRT(1-Inputs!$B$38)*_xlfn.NORM.S.INV(RAND())</f>
        <v>0.2288237112790289</v>
      </c>
      <c r="AE189" s="24">
        <f ca="1">SQRT(Inputs!$B$38)*I189+SQRT(1-Inputs!$B$38)*_xlfn.NORM.S.INV(RAND())</f>
        <v>-1.6018363796395123</v>
      </c>
      <c r="AF189" s="24">
        <f ca="1">SQRT(Inputs!$B$38)*J189+SQRT(1-Inputs!$B$38)*_xlfn.NORM.S.INV(RAND())</f>
        <v>-0.17891406209854832</v>
      </c>
      <c r="AG189" s="24">
        <f ca="1">SQRT(Inputs!$B$38)*K189+SQRT(1-Inputs!$B$38)*_xlfn.NORM.S.INV(RAND())</f>
        <v>0.84115815544917538</v>
      </c>
      <c r="AH189" s="24">
        <f ca="1">SQRT(Inputs!$B$38)*L189+SQRT(1-Inputs!$B$38)*_xlfn.NORM.S.INV(RAND())</f>
        <v>-1.8229047320784937</v>
      </c>
      <c r="AI189" s="24">
        <f ca="1">SQRT(Inputs!$B$38)*M189+SQRT(1-Inputs!$B$38)*_xlfn.NORM.S.INV(RAND())</f>
        <v>-0.74119399404078923</v>
      </c>
      <c r="AJ189" s="24">
        <f ca="1">SQRT(Inputs!$B$38)*C189+SQRT(1-Inputs!$B$38)*_xlfn.NORM.S.INV(RAND())</f>
        <v>-2.6651846973907549</v>
      </c>
      <c r="AK189" s="24">
        <f ca="1">SQRT(Inputs!$B$38)*D189+SQRT(1-Inputs!$B$38)*_xlfn.NORM.S.INV(RAND())</f>
        <v>1.3638993261278911</v>
      </c>
      <c r="AL189" s="24">
        <f ca="1">SQRT(Inputs!$B$38)*E189+SQRT(1-Inputs!$B$38)*_xlfn.NORM.S.INV(RAND())</f>
        <v>-0.27534611769647899</v>
      </c>
      <c r="AM189" s="24">
        <f ca="1">SQRT(Inputs!$B$38)*F189+SQRT(1-Inputs!$B$38)*_xlfn.NORM.S.INV(RAND())</f>
        <v>0.47805987322287652</v>
      </c>
      <c r="AN189" s="24">
        <f ca="1">SQRT(Inputs!$B$38)*G189+SQRT(1-Inputs!$B$38)*_xlfn.NORM.S.INV(RAND())</f>
        <v>-4.1282644613729991E-2</v>
      </c>
      <c r="AO189" s="24">
        <f ca="1">SQRT(Inputs!$B$38)*H189+SQRT(1-Inputs!$B$38)*_xlfn.NORM.S.INV(RAND())</f>
        <v>0.14763997075391189</v>
      </c>
      <c r="AP189" s="24">
        <f ca="1">SQRT(Inputs!$B$38)*I189+SQRT(1-Inputs!$B$38)*_xlfn.NORM.S.INV(RAND())</f>
        <v>2.0895307588411489</v>
      </c>
      <c r="AQ189" s="24">
        <f ca="1">SQRT(Inputs!$B$38)*J189+SQRT(1-Inputs!$B$38)*_xlfn.NORM.S.INV(RAND())</f>
        <v>-3.8645947436031003E-2</v>
      </c>
      <c r="AR189" s="24">
        <f ca="1">SQRT(Inputs!$B$38)*K189+SQRT(1-Inputs!$B$38)*_xlfn.NORM.S.INV(RAND())</f>
        <v>0.75235648264853583</v>
      </c>
      <c r="AS189" s="24">
        <f ca="1">SQRT(Inputs!$B$38)*L189+SQRT(1-Inputs!$B$38)*_xlfn.NORM.S.INV(RAND())</f>
        <v>-0.37009663540170795</v>
      </c>
      <c r="AT189" s="24">
        <f ca="1">SQRT(Inputs!$B$38)*M189+SQRT(1-Inputs!$B$38)*_xlfn.NORM.S.INV(RAND())</f>
        <v>0.20783951957830082</v>
      </c>
      <c r="AU189" s="15">
        <f ca="1">Inputs!$B$6*EXP($B$8-0.5*C$5^2+C$5*N189)</f>
        <v>4981.0081476940759</v>
      </c>
      <c r="AV189" s="15">
        <f t="shared" ca="1" si="73"/>
        <v>7793.5932857714242</v>
      </c>
      <c r="AW189" s="15">
        <f t="shared" ca="1" si="74"/>
        <v>9535.7592736567422</v>
      </c>
      <c r="AX189" s="15">
        <f t="shared" ca="1" si="75"/>
        <v>8587.6197759009792</v>
      </c>
      <c r="AY189" s="15">
        <f t="shared" ca="1" si="76"/>
        <v>10152.969208951279</v>
      </c>
      <c r="AZ189" s="15">
        <f t="shared" ca="1" si="77"/>
        <v>12642.363991114324</v>
      </c>
      <c r="BA189" s="15">
        <f t="shared" ca="1" si="78"/>
        <v>17342.301417138267</v>
      </c>
      <c r="BB189" s="15">
        <f t="shared" ca="1" si="79"/>
        <v>24166.220287893022</v>
      </c>
      <c r="BC189" s="15">
        <f t="shared" ca="1" si="80"/>
        <v>29664.52809491376</v>
      </c>
      <c r="BD189" s="15">
        <f t="shared" ca="1" si="81"/>
        <v>32976.16578067626</v>
      </c>
      <c r="BE189" s="15">
        <f t="shared" ca="1" si="82"/>
        <v>38677.353223611957</v>
      </c>
      <c r="BF189" s="15">
        <f ca="1">Inputs!$B$13*EXP($B$9-0.5*C$6^2+C$6*Y189)</f>
        <v>12116.627374629035</v>
      </c>
      <c r="BG189" s="15">
        <f t="shared" ca="1" si="83"/>
        <v>19018.860692762704</v>
      </c>
      <c r="BH189" s="15">
        <f t="shared" ca="1" si="84"/>
        <v>25590.751802709612</v>
      </c>
      <c r="BI189" s="15">
        <f t="shared" ca="1" si="85"/>
        <v>33347.489393794007</v>
      </c>
      <c r="BJ189" s="15">
        <f t="shared" ca="1" si="86"/>
        <v>41440.295639392185</v>
      </c>
      <c r="BK189" s="15">
        <f t="shared" ca="1" si="87"/>
        <v>52469.482790698305</v>
      </c>
      <c r="BL189" s="15">
        <f t="shared" ca="1" si="88"/>
        <v>52370.465639820235</v>
      </c>
      <c r="BM189" s="15">
        <f t="shared" ca="1" si="89"/>
        <v>62959.594524988883</v>
      </c>
      <c r="BN189" s="15">
        <f t="shared" ca="1" si="90"/>
        <v>85644.622194664596</v>
      </c>
      <c r="BO189" s="15">
        <f t="shared" ca="1" si="91"/>
        <v>85255.134046904583</v>
      </c>
      <c r="BP189" s="15">
        <f t="shared" ca="1" si="92"/>
        <v>96481.220104113119</v>
      </c>
      <c r="BQ189" s="15">
        <f ca="1">Inputs!$B$20*EXP($B$10-0.5*C$7^2+C$7*AJ189)</f>
        <v>1666.7548518719598</v>
      </c>
      <c r="BR189" s="15">
        <f t="shared" ca="1" si="93"/>
        <v>3487.5769649579624</v>
      </c>
      <c r="BS189" s="15">
        <f t="shared" ca="1" si="94"/>
        <v>4412.7333496239753</v>
      </c>
      <c r="BT189" s="15">
        <f t="shared" ca="1" si="95"/>
        <v>6897.1326727436881</v>
      </c>
      <c r="BU189" s="15">
        <f t="shared" ca="1" si="96"/>
        <v>9463.5914656995556</v>
      </c>
      <c r="BV189" s="15">
        <f t="shared" ca="1" si="97"/>
        <v>13611.912952705865</v>
      </c>
      <c r="BW189" s="15">
        <f t="shared" ca="1" si="98"/>
        <v>29559.503826261403</v>
      </c>
      <c r="BX189" s="15">
        <f t="shared" ca="1" si="99"/>
        <v>41024.641979251319</v>
      </c>
      <c r="BY189" s="15">
        <f t="shared" ca="1" si="100"/>
        <v>66381.923350837169</v>
      </c>
      <c r="BZ189" s="15">
        <f t="shared" ca="1" si="101"/>
        <v>87016.792365195361</v>
      </c>
      <c r="CA189" s="15">
        <f t="shared" ca="1" si="102"/>
        <v>126831.01723834344</v>
      </c>
      <c r="CB189" s="15">
        <f ca="1">(AU189*DCF!C$10-DCF!C$5*MAX(AU189*DCF!C$10,0)-MAX(AU189-Inputs!$B$6,0)/Inputs!$B$10)*DCF!C$6</f>
        <v>1042.9404792182704</v>
      </c>
      <c r="CC189" s="15">
        <f ca="1">(AV189*DCF!D$10-DCF!D$5*MAX(AV189*DCF!D$10,0)-MAX(AV189-AU189,0)/Inputs!$B$10)*DCF!D$6</f>
        <v>1213.8602882075527</v>
      </c>
      <c r="CD189" s="15">
        <f ca="1">(AW189*DCF!E$10-DCF!E$5*MAX(AW189*DCF!E$10,0)-MAX(AW189-AV189,0)/Inputs!$B$10)*DCF!E$6</f>
        <v>1809.2470932877352</v>
      </c>
      <c r="CE189" s="15">
        <f ca="1">(AX189*DCF!F$10-DCF!F$5*MAX(AX189*DCF!F$10,0)-MAX(AX189-AW189,0)/Inputs!$B$10)*DCF!F$6</f>
        <v>1874.6637111335585</v>
      </c>
      <c r="CF189" s="15">
        <f ca="1">(AY189*DCF!G$10-DCF!G$5*MAX(AY189*DCF!G$10,0)-MAX(AY189-AX189,0)/Inputs!$B$10)*DCF!G$6</f>
        <v>1791.0290250328389</v>
      </c>
      <c r="CG189" s="15">
        <f ca="1">(AZ189*DCF!H$10-DCF!H$5*MAX(AZ189*DCF!H$10,0)-MAX(AZ189-AY189,0)/Inputs!$B$10)*DCF!H$6</f>
        <v>2012.4873651386376</v>
      </c>
      <c r="CH189" s="15">
        <f ca="1">(BA189*DCF!I$10-DCF!I$5*MAX(BA189*DCF!I$10,0)-MAX(BA189-AZ189,0)/Inputs!$B$10)*DCF!I$6</f>
        <v>2396.8514110382102</v>
      </c>
      <c r="CI189" s="15">
        <f ca="1">(BB189*DCF!J$10-DCF!J$5*MAX(BB189*DCF!J$10,0)-MAX(BB189-BA189,0)/Inputs!$B$10)*DCF!J$6</f>
        <v>3112.9270191658575</v>
      </c>
      <c r="CJ189" s="15">
        <f ca="1">(BC189*DCF!K$10-DCF!K$5*MAX(BC189*DCF!K$10,0)-MAX(BC189-BB189,0)/Inputs!$B$10)*DCF!K$6</f>
        <v>4005.8332148599115</v>
      </c>
      <c r="CK189" s="15">
        <f ca="1">(BD189*DCF!L$10-DCF!L$5*MAX(BD189*DCF!L$10,0)-MAX(BD189-BC189,0)/Inputs!$B$10)*DCF!L$6</f>
        <v>4545.1845005603709</v>
      </c>
      <c r="CL189" s="15">
        <f ca="1">(BE189*DCF!M$10-DCF!M$5*MAX(BE189*DCF!M$10,0)-MAX(BE189-BD189,0)/Inputs!$B$10)*DCF!M$6</f>
        <v>4776.8070378211787</v>
      </c>
      <c r="CM189" s="15">
        <f ca="1">(BF189*DCF!C$28-DCF!C$5*MAX(BF189*DCF!C$28,0)-MAX(BF189-Inputs!$B$13,0)/Inputs!$B$17)*DCF!C$6</f>
        <v>3529.4100449927842</v>
      </c>
      <c r="CN189" s="15">
        <f ca="1">(BG189*DCF!D$28-DCF!D$5*MAX(BG189*DCF!D$28,0)-MAX(BG189-BF189,0)/Inputs!$B$17)*DCF!D$6</f>
        <v>4128.9302898605893</v>
      </c>
      <c r="CO189" s="15">
        <f ca="1">(BH189*DCF!E$28-DCF!E$5*MAX(BH189*DCF!E$28,0)-MAX(BH189-BG189,0)/Inputs!$B$17)*DCF!E$6</f>
        <v>5952.5273136817659</v>
      </c>
      <c r="CP189" s="15">
        <f ca="1">(BI189*DCF!F$28-DCF!F$5*MAX(BI189*DCF!F$28,0)-MAX(BI189-BH189,0)/Inputs!$B$17)*DCF!F$6</f>
        <v>7640.7282857357704</v>
      </c>
      <c r="CQ189" s="15">
        <f ca="1">(BJ189*DCF!G$28-DCF!G$5*MAX(BJ189*DCF!G$28,0)-MAX(BJ189-BI189,0)/Inputs!$B$17)*DCF!G$6</f>
        <v>9390.8690469116518</v>
      </c>
      <c r="CR189" s="15">
        <f ca="1">(BK189*DCF!H$28-DCF!H$5*MAX(BK189*DCF!H$28,0)-MAX(BK189-BJ189,0)/Inputs!$B$17)*DCF!H$6</f>
        <v>11262.65581052263</v>
      </c>
      <c r="CS189" s="15">
        <f ca="1">(BL189*DCF!I$28-DCF!I$5*MAX(BL189*DCF!I$28,0)-MAX(BL189-BK189,0)/Inputs!$B$17)*DCF!I$6</f>
        <v>12315.074049438212</v>
      </c>
      <c r="CT189" s="15">
        <f ca="1">(BM189*DCF!J$28-DCF!J$5*MAX(BM189*DCF!J$28,0)-MAX(BM189-BL189,0)/Inputs!$B$17)*DCF!J$6</f>
        <v>12641.184270073152</v>
      </c>
      <c r="CU189" s="15">
        <f ca="1">(BN189*DCF!K$28-DCF!K$5*MAX(BN189*DCF!K$28,0)-MAX(BN189-BM189,0)/Inputs!$B$17)*DCF!K$6</f>
        <v>15308.094477722721</v>
      </c>
      <c r="CV189" s="15">
        <f ca="1">(BO189*DCF!L$28-DCF!L$5*MAX(BO189*DCF!L$28,0)-MAX(BO189-BN189,0)/Inputs!$B$17)*DCF!L$6</f>
        <v>17010.188736839864</v>
      </c>
      <c r="CW189" s="15">
        <f ca="1">(BP189*DCF!M$28-DCF!M$5*MAX(BP189*DCF!M$28,0)-MAX(BP189-BO189,0)/Inputs!$B$17)*DCF!M$6</f>
        <v>16979.555960973601</v>
      </c>
      <c r="CX189" s="15">
        <f ca="1">(BQ189*DCF!C$46-DCF!C$5*MAX(BQ189*DCF!C$46,0)-MAX(BQ189-Inputs!$B$20,0)/Inputs!$B$24)*DCF!C$6</f>
        <v>-384.93183646003689</v>
      </c>
      <c r="CY189" s="15">
        <f ca="1">(BR189*DCF!D$46-DCF!D$5*MAX(BR189*DCF!D$46,0)-MAX(BR189-BQ189,0)/Inputs!$B$24)*DCF!D$6</f>
        <v>-1372.1777380301512</v>
      </c>
      <c r="CZ189" s="15">
        <f ca="1">(BS189*DCF!E$46-DCF!E$5*MAX(BS189*DCF!E$46,0)-MAX(BS189-BR189,0)/Inputs!$B$24)*DCF!E$6</f>
        <v>-886.48457942114658</v>
      </c>
      <c r="DA189" s="15">
        <f ca="1">(BT189*DCF!F$46-DCF!F$5*MAX(BT189*DCF!F$46,0)-MAX(BT189-BS189,0)/Inputs!$B$24)*DCF!F$6</f>
        <v>-1406.9411396300022</v>
      </c>
      <c r="DB189" s="15">
        <f ca="1">(BU189*DCF!G$46-DCF!G$5*MAX(BU189*DCF!G$46,0)-MAX(BU189-BT189,0)/Inputs!$B$24)*DCF!G$6</f>
        <v>-1181.6425500485254</v>
      </c>
      <c r="DC189" s="15">
        <f ca="1">(BV189*DCF!H$46-DCF!H$5*MAX(BV189*DCF!H$46,0)-MAX(BV189-BU189,0)/Inputs!$B$24)*DCF!H$6</f>
        <v>-1289.0654848997581</v>
      </c>
      <c r="DD189" s="15">
        <f ca="1">(BW189*DCF!I$46-DCF!I$5*MAX(BW189*DCF!I$46,0)-MAX(BW189-BV189,0)/Inputs!$B$24)*DCF!I$6</f>
        <v>-3895.2482012581859</v>
      </c>
      <c r="DE189" s="15">
        <f ca="1">(BX189*DCF!J$46-DCF!J$5*MAX(BX189*DCF!J$46,0)-MAX(BX189-BW189,0)/Inputs!$B$24)*DCF!J$6</f>
        <v>-1319.4970733487289</v>
      </c>
      <c r="DF189" s="15">
        <f ca="1">(BY189*DCF!K$46-DCF!K$5*MAX(BY189*DCF!K$46,0)-MAX(BY189-BX189,0)/Inputs!$B$24)*DCF!K$6</f>
        <v>-2419.9016737723314</v>
      </c>
      <c r="DG189" s="15">
        <f ca="1">(BZ189*DCF!L$46-DCF!L$5*MAX(BZ189*DCF!L$46,0)-MAX(BZ189-BY189,0)/Inputs!$B$24)*DCF!L$6</f>
        <v>1345.3293657267823</v>
      </c>
      <c r="DH189" s="15">
        <f ca="1">(CA189*DCF!M$46-DCF!M$5*MAX(CA189*DCF!M$46,0)-MAX(CA189-BZ189,0)/Inputs!$B$24)*DCF!M$6</f>
        <v>1619.6433708741386</v>
      </c>
      <c r="DI189" s="15">
        <f ca="1">SUM(CB189:CL189)+BE189*DCF!M$10*(1+Inputs!$B$30)*(1-Inputs!$B$33)*(1-Inputs!$B$30/Inputs!$B$31)/(Inputs!$B$29-Inputs!$B$30)*DCF!M$6</f>
        <v>136221.41662182426</v>
      </c>
      <c r="DJ189" s="15">
        <f ca="1">SUM(CM189:CW189)+BP189*DCF!M$28*(1+Inputs!$B$30)*(1-Inputs!$B$33)*(1-Inputs!$B$30/Inputs!$B$31)/(Inputs!$B$29-Inputs!$B$30)*DCF!M$6</f>
        <v>474170.56679582252</v>
      </c>
      <c r="DK189" s="15">
        <f ca="1">SUM(CX189:DH189)+CA189*DCF!M$46*(1+Inputs!$B$30)*(1-Inputs!$B$33)*(1-Inputs!$B$30/Inputs!$B$31)/(Inputs!$B$29-Inputs!$B$30)*DCF!M$6</f>
        <v>184904.85920466782</v>
      </c>
      <c r="DM189" s="15">
        <f ca="1">DI189+DJ189+DK189+Inputs!$B$34+Inputs!$B$36-Inputs!$B$35</f>
        <v>872147.84262231458</v>
      </c>
    </row>
    <row r="190" spans="1:117" x14ac:dyDescent="0.75">
      <c r="A190" s="11">
        <v>177</v>
      </c>
      <c r="C190" s="24">
        <f t="shared" ca="1" si="107"/>
        <v>1.3958931548310538</v>
      </c>
      <c r="D190" s="24">
        <f t="shared" ca="1" si="107"/>
        <v>1.2518345001067923</v>
      </c>
      <c r="E190" s="24">
        <f t="shared" ca="1" si="107"/>
        <v>6.4066010658318129E-2</v>
      </c>
      <c r="F190" s="24">
        <f t="shared" ca="1" si="107"/>
        <v>-1.2068241583861248</v>
      </c>
      <c r="G190" s="24">
        <f t="shared" ca="1" si="107"/>
        <v>0.61924682114736473</v>
      </c>
      <c r="H190" s="24">
        <f t="shared" ca="1" si="107"/>
        <v>0.2551833867709411</v>
      </c>
      <c r="I190" s="24">
        <f t="shared" ca="1" si="107"/>
        <v>-0.1445020206173146</v>
      </c>
      <c r="J190" s="24">
        <f t="shared" ca="1" si="107"/>
        <v>-0.47185240314881194</v>
      </c>
      <c r="K190" s="24">
        <f t="shared" ca="1" si="107"/>
        <v>-1.1451447511051476</v>
      </c>
      <c r="L190" s="24">
        <f t="shared" ca="1" si="107"/>
        <v>-0.36337848169280351</v>
      </c>
      <c r="M190" s="24">
        <f t="shared" ca="1" si="107"/>
        <v>-0.47306235815196329</v>
      </c>
      <c r="N190" s="24">
        <f ca="1">SQRT(Inputs!$B$38)*C190+SQRT(1-Inputs!$B$38)*_xlfn.NORM.S.INV(RAND())</f>
        <v>-0.66477816583970095</v>
      </c>
      <c r="O190" s="24">
        <f ca="1">SQRT(Inputs!$B$38)*D190+SQRT(1-Inputs!$B$38)*_xlfn.NORM.S.INV(RAND())</f>
        <v>1.4413413695184252</v>
      </c>
      <c r="P190" s="24">
        <f ca="1">SQRT(Inputs!$B$38)*E190+SQRT(1-Inputs!$B$38)*_xlfn.NORM.S.INV(RAND())</f>
        <v>-0.35523474456617332</v>
      </c>
      <c r="Q190" s="24">
        <f ca="1">SQRT(Inputs!$B$38)*F190+SQRT(1-Inputs!$B$38)*_xlfn.NORM.S.INV(RAND())</f>
        <v>0.870690526793792</v>
      </c>
      <c r="R190" s="24">
        <f ca="1">SQRT(Inputs!$B$38)*G190+SQRT(1-Inputs!$B$38)*_xlfn.NORM.S.INV(RAND())</f>
        <v>0.20081042371995092</v>
      </c>
      <c r="S190" s="24">
        <f ca="1">SQRT(Inputs!$B$38)*H190+SQRT(1-Inputs!$B$38)*_xlfn.NORM.S.INV(RAND())</f>
        <v>0.31992586169014914</v>
      </c>
      <c r="T190" s="24">
        <f ca="1">SQRT(Inputs!$B$38)*I190+SQRT(1-Inputs!$B$38)*_xlfn.NORM.S.INV(RAND())</f>
        <v>0.53745778707549829</v>
      </c>
      <c r="U190" s="24">
        <f ca="1">SQRT(Inputs!$B$38)*J190+SQRT(1-Inputs!$B$38)*_xlfn.NORM.S.INV(RAND())</f>
        <v>-0.21945674339244903</v>
      </c>
      <c r="V190" s="24">
        <f ca="1">SQRT(Inputs!$B$38)*K190+SQRT(1-Inputs!$B$38)*_xlfn.NORM.S.INV(RAND())</f>
        <v>-1.8039727578109743</v>
      </c>
      <c r="W190" s="24">
        <f ca="1">SQRT(Inputs!$B$38)*L190+SQRT(1-Inputs!$B$38)*_xlfn.NORM.S.INV(RAND())</f>
        <v>0.999995676974057</v>
      </c>
      <c r="X190" s="24">
        <f ca="1">SQRT(Inputs!$B$38)*M190+SQRT(1-Inputs!$B$38)*_xlfn.NORM.S.INV(RAND())</f>
        <v>-0.35555713727069138</v>
      </c>
      <c r="Y190" s="24">
        <f ca="1">SQRT(Inputs!$B$38)*C190+SQRT(1-Inputs!$B$38)*_xlfn.NORM.S.INV(RAND())</f>
        <v>0.99146824064021621</v>
      </c>
      <c r="Z190" s="24">
        <f ca="1">SQRT(Inputs!$B$38)*D190+SQRT(1-Inputs!$B$38)*_xlfn.NORM.S.INV(RAND())</f>
        <v>1.6317359539858016</v>
      </c>
      <c r="AA190" s="24">
        <f ca="1">SQRT(Inputs!$B$38)*E190+SQRT(1-Inputs!$B$38)*_xlfn.NORM.S.INV(RAND())</f>
        <v>-0.25407193476331913</v>
      </c>
      <c r="AB190" s="24">
        <f ca="1">SQRT(Inputs!$B$38)*F190+SQRT(1-Inputs!$B$38)*_xlfn.NORM.S.INV(RAND())</f>
        <v>-0.37913458707904046</v>
      </c>
      <c r="AC190" s="24">
        <f ca="1">SQRT(Inputs!$B$38)*G190+SQRT(1-Inputs!$B$38)*_xlfn.NORM.S.INV(RAND())</f>
        <v>0.95060685716362048</v>
      </c>
      <c r="AD190" s="24">
        <f ca="1">SQRT(Inputs!$B$38)*H190+SQRT(1-Inputs!$B$38)*_xlfn.NORM.S.INV(RAND())</f>
        <v>1.2754842609514829</v>
      </c>
      <c r="AE190" s="24">
        <f ca="1">SQRT(Inputs!$B$38)*I190+SQRT(1-Inputs!$B$38)*_xlfn.NORM.S.INV(RAND())</f>
        <v>0.50931587326869032</v>
      </c>
      <c r="AF190" s="24">
        <f ca="1">SQRT(Inputs!$B$38)*J190+SQRT(1-Inputs!$B$38)*_xlfn.NORM.S.INV(RAND())</f>
        <v>-0.90556535753950751</v>
      </c>
      <c r="AG190" s="24">
        <f ca="1">SQRT(Inputs!$B$38)*K190+SQRT(1-Inputs!$B$38)*_xlfn.NORM.S.INV(RAND())</f>
        <v>0.92797688327046723</v>
      </c>
      <c r="AH190" s="24">
        <f ca="1">SQRT(Inputs!$B$38)*L190+SQRT(1-Inputs!$B$38)*_xlfn.NORM.S.INV(RAND())</f>
        <v>-0.6756183624578842</v>
      </c>
      <c r="AI190" s="24">
        <f ca="1">SQRT(Inputs!$B$38)*M190+SQRT(1-Inputs!$B$38)*_xlfn.NORM.S.INV(RAND())</f>
        <v>-1.0113807772068169</v>
      </c>
      <c r="AJ190" s="24">
        <f ca="1">SQRT(Inputs!$B$38)*C190+SQRT(1-Inputs!$B$38)*_xlfn.NORM.S.INV(RAND())</f>
        <v>1.0441730855821552</v>
      </c>
      <c r="AK190" s="24">
        <f ca="1">SQRT(Inputs!$B$38)*D190+SQRT(1-Inputs!$B$38)*_xlfn.NORM.S.INV(RAND())</f>
        <v>1.9500264550872004</v>
      </c>
      <c r="AL190" s="24">
        <f ca="1">SQRT(Inputs!$B$38)*E190+SQRT(1-Inputs!$B$38)*_xlfn.NORM.S.INV(RAND())</f>
        <v>0.25252753830787422</v>
      </c>
      <c r="AM190" s="24">
        <f ca="1">SQRT(Inputs!$B$38)*F190+SQRT(1-Inputs!$B$38)*_xlfn.NORM.S.INV(RAND())</f>
        <v>-0.8939459669982821</v>
      </c>
      <c r="AN190" s="24">
        <f ca="1">SQRT(Inputs!$B$38)*G190+SQRT(1-Inputs!$B$38)*_xlfn.NORM.S.INV(RAND())</f>
        <v>-5.888647751477033E-2</v>
      </c>
      <c r="AO190" s="24">
        <f ca="1">SQRT(Inputs!$B$38)*H190+SQRT(1-Inputs!$B$38)*_xlfn.NORM.S.INV(RAND())</f>
        <v>0.69104455807657783</v>
      </c>
      <c r="AP190" s="24">
        <f ca="1">SQRT(Inputs!$B$38)*I190+SQRT(1-Inputs!$B$38)*_xlfn.NORM.S.INV(RAND())</f>
        <v>1.2622502847496708</v>
      </c>
      <c r="AQ190" s="24">
        <f ca="1">SQRT(Inputs!$B$38)*J190+SQRT(1-Inputs!$B$38)*_xlfn.NORM.S.INV(RAND())</f>
        <v>-7.634286474405505E-3</v>
      </c>
      <c r="AR190" s="24">
        <f ca="1">SQRT(Inputs!$B$38)*K190+SQRT(1-Inputs!$B$38)*_xlfn.NORM.S.INV(RAND())</f>
        <v>-0.35958598645099232</v>
      </c>
      <c r="AS190" s="24">
        <f ca="1">SQRT(Inputs!$B$38)*L190+SQRT(1-Inputs!$B$38)*_xlfn.NORM.S.INV(RAND())</f>
        <v>-0.83135828575902693</v>
      </c>
      <c r="AT190" s="24">
        <f ca="1">SQRT(Inputs!$B$38)*M190+SQRT(1-Inputs!$B$38)*_xlfn.NORM.S.INV(RAND())</f>
        <v>-0.72923191437420987</v>
      </c>
      <c r="AU190" s="15">
        <f ca="1">Inputs!$B$6*EXP($B$8-0.5*C$5^2+C$5*N190)</f>
        <v>4455.9819464590591</v>
      </c>
      <c r="AV190" s="15">
        <f t="shared" ca="1" si="73"/>
        <v>6704.3303858127856</v>
      </c>
      <c r="AW190" s="15">
        <f t="shared" ca="1" si="74"/>
        <v>7792.2900605258637</v>
      </c>
      <c r="AX190" s="15">
        <f t="shared" ca="1" si="75"/>
        <v>10606.856729077728</v>
      </c>
      <c r="AY190" s="15">
        <f t="shared" ca="1" si="76"/>
        <v>13270.25766007233</v>
      </c>
      <c r="AZ190" s="15">
        <f t="shared" ca="1" si="77"/>
        <v>16811.854443421085</v>
      </c>
      <c r="BA190" s="15">
        <f t="shared" ca="1" si="78"/>
        <v>21763.835909732788</v>
      </c>
      <c r="BB190" s="15">
        <f t="shared" ca="1" si="79"/>
        <v>26066.096839425529</v>
      </c>
      <c r="BC190" s="15">
        <f t="shared" ca="1" si="80"/>
        <v>26822.237096074496</v>
      </c>
      <c r="BD190" s="15">
        <f t="shared" ca="1" si="81"/>
        <v>36081.571002432313</v>
      </c>
      <c r="BE190" s="15">
        <f t="shared" ca="1" si="82"/>
        <v>42804.457963139932</v>
      </c>
      <c r="BF190" s="15">
        <f ca="1">Inputs!$B$13*EXP($B$9-0.5*C$6^2+C$6*Y190)</f>
        <v>16835.171521772674</v>
      </c>
      <c r="BG190" s="15">
        <f t="shared" ca="1" si="83"/>
        <v>27541.989673473341</v>
      </c>
      <c r="BH190" s="15">
        <f t="shared" ca="1" si="84"/>
        <v>32262.654747651228</v>
      </c>
      <c r="BI190" s="15">
        <f t="shared" ca="1" si="85"/>
        <v>37255.561433675153</v>
      </c>
      <c r="BJ190" s="15">
        <f t="shared" ca="1" si="86"/>
        <v>52380.305442667915</v>
      </c>
      <c r="BK190" s="15">
        <f t="shared" ca="1" si="87"/>
        <v>76478.104606588968</v>
      </c>
      <c r="BL190" s="15">
        <f t="shared" ca="1" si="88"/>
        <v>100353.9300966531</v>
      </c>
      <c r="BM190" s="15">
        <f t="shared" ca="1" si="89"/>
        <v>110231.58480763614</v>
      </c>
      <c r="BN190" s="15">
        <f t="shared" ca="1" si="90"/>
        <v>151517.44053918269</v>
      </c>
      <c r="BO190" s="15">
        <f t="shared" ca="1" si="91"/>
        <v>172345.89529520515</v>
      </c>
      <c r="BP190" s="15">
        <f t="shared" ca="1" si="92"/>
        <v>189159.83276900859</v>
      </c>
      <c r="BQ190" s="15">
        <f ca="1">Inputs!$B$20*EXP($B$10-0.5*C$7^2+C$7*AJ190)</f>
        <v>6212.2523267569504</v>
      </c>
      <c r="BR190" s="15">
        <f t="shared" ca="1" si="93"/>
        <v>15658.195691809529</v>
      </c>
      <c r="BS190" s="15">
        <f t="shared" ca="1" si="94"/>
        <v>23055.132316483767</v>
      </c>
      <c r="BT190" s="15">
        <f t="shared" ca="1" si="95"/>
        <v>25142.974258266262</v>
      </c>
      <c r="BU190" s="15">
        <f t="shared" ca="1" si="96"/>
        <v>34352.166739459295</v>
      </c>
      <c r="BV190" s="15">
        <f t="shared" ca="1" si="97"/>
        <v>55845.37803613241</v>
      </c>
      <c r="BW190" s="15">
        <f t="shared" ca="1" si="98"/>
        <v>101794.2307215172</v>
      </c>
      <c r="BX190" s="15">
        <f t="shared" ca="1" si="99"/>
        <v>142157.85071896866</v>
      </c>
      <c r="BY190" s="15">
        <f t="shared" ca="1" si="100"/>
        <v>185944.4274321484</v>
      </c>
      <c r="BZ190" s="15">
        <f t="shared" ca="1" si="101"/>
        <v>223928.92339732335</v>
      </c>
      <c r="CA190" s="15">
        <f t="shared" ca="1" si="102"/>
        <v>276321.45315382874</v>
      </c>
      <c r="CB190" s="15">
        <f ca="1">(AU190*DCF!C$10-DCF!C$5*MAX(AU190*DCF!C$10,0)-MAX(AU190-Inputs!$B$6,0)/Inputs!$B$10)*DCF!C$6</f>
        <v>1046.6840096141784</v>
      </c>
      <c r="CC190" s="15">
        <f ca="1">(AV190*DCF!D$10-DCF!D$5*MAX(AV190*DCF!D$10,0)-MAX(AV190-AU190,0)/Inputs!$B$10)*DCF!D$6</f>
        <v>1085.934187716857</v>
      </c>
      <c r="CD190" s="15">
        <f ca="1">(AW190*DCF!E$10-DCF!E$5*MAX(AW190*DCF!E$10,0)-MAX(AW190-AV190,0)/Inputs!$B$10)*DCF!E$6</f>
        <v>1554.0621591770298</v>
      </c>
      <c r="CE190" s="15">
        <f ca="1">(AX190*DCF!F$10-DCF!F$5*MAX(AX190*DCF!F$10,0)-MAX(AX190-AW190,0)/Inputs!$B$10)*DCF!F$6</f>
        <v>1729.8183775540228</v>
      </c>
      <c r="CF190" s="15">
        <f ca="1">(AY190*DCF!G$10-DCF!G$5*MAX(AY190*DCF!G$10,0)-MAX(AY190-AX190,0)/Inputs!$B$10)*DCF!G$6</f>
        <v>2222.2501914300042</v>
      </c>
      <c r="CG190" s="15">
        <f ca="1">(AZ190*DCF!H$10-DCF!H$5*MAX(AZ190*DCF!H$10,0)-MAX(AZ190-AY190,0)/Inputs!$B$10)*DCF!H$6</f>
        <v>2635.1595986285779</v>
      </c>
      <c r="CH190" s="15">
        <f ca="1">(BA190*DCF!I$10-DCF!I$5*MAX(BA190*DCF!I$10,0)-MAX(BA190-AZ190,0)/Inputs!$B$10)*DCF!I$6</f>
        <v>3163.1604113325097</v>
      </c>
      <c r="CI190" s="15">
        <f ca="1">(BB190*DCF!J$10-DCF!J$5*MAX(BB190*DCF!J$10,0)-MAX(BB190-BA190,0)/Inputs!$B$10)*DCF!J$6</f>
        <v>3821.0659511192198</v>
      </c>
      <c r="CJ190" s="15">
        <f ca="1">(BC190*DCF!K$10-DCF!K$5*MAX(BC190*DCF!K$10,0)-MAX(BC190-BB190,0)/Inputs!$B$10)*DCF!K$6</f>
        <v>4212.1012795027927</v>
      </c>
      <c r="CK190" s="15">
        <f ca="1">(BD190*DCF!L$10-DCF!L$5*MAX(BD190*DCF!L$10,0)-MAX(BD190-BC190,0)/Inputs!$B$10)*DCF!L$6</f>
        <v>4244.4052373629629</v>
      </c>
      <c r="CL190" s="15">
        <f ca="1">(BE190*DCF!M$10-DCF!M$5*MAX(BE190*DCF!M$10,0)-MAX(BE190-BD190,0)/Inputs!$B$10)*DCF!M$6</f>
        <v>5237.1419725710284</v>
      </c>
      <c r="CM190" s="15">
        <f ca="1">(BF190*DCF!C$28-DCF!C$5*MAX(BF190*DCF!C$28,0)-MAX(BF190-Inputs!$B$13,0)/Inputs!$B$17)*DCF!C$6</f>
        <v>3879.7457144980367</v>
      </c>
      <c r="CN190" s="15">
        <f ca="1">(BG190*DCF!D$28-DCF!D$5*MAX(BG190*DCF!D$28,0)-MAX(BG190-BF190,0)/Inputs!$B$17)*DCF!D$6</f>
        <v>5827.4959667296962</v>
      </c>
      <c r="CO190" s="15">
        <f ca="1">(BH190*DCF!E$28-DCF!E$5*MAX(BH190*DCF!E$28,0)-MAX(BH190-BG190,0)/Inputs!$B$17)*DCF!E$6</f>
        <v>8206.9802004784051</v>
      </c>
      <c r="CP190" s="15">
        <f ca="1">(BI190*DCF!F$28-DCF!F$5*MAX(BI190*DCF!F$28,0)-MAX(BI190-BH190,0)/Inputs!$B$17)*DCF!F$6</f>
        <v>9204.8660045215238</v>
      </c>
      <c r="CQ190" s="15">
        <f ca="1">(BJ190*DCF!G$28-DCF!G$5*MAX(BJ190*DCF!G$28,0)-MAX(BJ190-BI190,0)/Inputs!$B$17)*DCF!G$6</f>
        <v>11046.635127246751</v>
      </c>
      <c r="CR190" s="15">
        <f ca="1">(BK190*DCF!H$28-DCF!H$5*MAX(BK190*DCF!H$28,0)-MAX(BK190-BJ190,0)/Inputs!$B$17)*DCF!H$6</f>
        <v>15169.75731108812</v>
      </c>
      <c r="CS190" s="15">
        <f ca="1">(BL190*DCF!I$28-DCF!I$5*MAX(BL190*DCF!I$28,0)-MAX(BL190-BK190,0)/Inputs!$B$17)*DCF!I$6</f>
        <v>20171.618522497691</v>
      </c>
      <c r="CT190" s="15">
        <f ca="1">(BM190*DCF!J$28-DCF!J$5*MAX(BM190*DCF!J$28,0)-MAX(BM190-BL190,0)/Inputs!$B$17)*DCF!J$6</f>
        <v>23281.098118158036</v>
      </c>
      <c r="CU190" s="15">
        <f ca="1">(BN190*DCF!K$28-DCF!K$5*MAX(BN190*DCF!K$28,0)-MAX(BN190-BM190,0)/Inputs!$B$17)*DCF!K$6</f>
        <v>26940.975546819082</v>
      </c>
      <c r="CV190" s="15">
        <f ca="1">(BO190*DCF!L$28-DCF!L$5*MAX(BO190*DCF!L$28,0)-MAX(BO190-BN190,0)/Inputs!$B$17)*DCF!L$6</f>
        <v>32029.849243151577</v>
      </c>
      <c r="CW190" s="15">
        <f ca="1">(BP190*DCF!M$28-DCF!M$5*MAX(BP190*DCF!M$28,0)-MAX(BP190-BO190,0)/Inputs!$B$17)*DCF!M$6</f>
        <v>33833.003081935691</v>
      </c>
      <c r="CX190" s="15">
        <f ca="1">(BQ190*DCF!C$46-DCF!C$5*MAX(BQ190*DCF!C$46,0)-MAX(BQ190-Inputs!$B$20,0)/Inputs!$B$24)*DCF!C$6</f>
        <v>-2825.5789792773326</v>
      </c>
      <c r="CY190" s="15">
        <f ca="1">(BR190*DCF!D$46-DCF!D$5*MAX(BR190*DCF!D$46,0)-MAX(BR190-BQ190,0)/Inputs!$B$24)*DCF!D$6</f>
        <v>-6702.994476167195</v>
      </c>
      <c r="CZ190" s="15">
        <f ca="1">(BS190*DCF!E$46-DCF!E$5*MAX(BS190*DCF!E$46,0)-MAX(BS190-BR190,0)/Inputs!$B$24)*DCF!E$6</f>
        <v>-5641.9783214234294</v>
      </c>
      <c r="DA190" s="15">
        <f ca="1">(BT190*DCF!F$46-DCF!F$5*MAX(BT190*DCF!F$46,0)-MAX(BT190-BS190,0)/Inputs!$B$24)*DCF!F$6</f>
        <v>-2591.3196042181776</v>
      </c>
      <c r="DB190" s="15">
        <f ca="1">(BU190*DCF!G$46-DCF!G$5*MAX(BU190*DCF!G$46,0)-MAX(BU190-BT190,0)/Inputs!$B$24)*DCF!G$6</f>
        <v>-4253.3294167679396</v>
      </c>
      <c r="DC190" s="15">
        <f ca="1">(BV190*DCF!H$46-DCF!H$5*MAX(BV190*DCF!H$46,0)-MAX(BV190-BU190,0)/Inputs!$B$24)*DCF!H$6</f>
        <v>-6678.8837193506424</v>
      </c>
      <c r="DD190" s="15">
        <f ca="1">(BW190*DCF!I$46-DCF!I$5*MAX(BW190*DCF!I$46,0)-MAX(BW190-BV190,0)/Inputs!$B$24)*DCF!I$6</f>
        <v>-10839.160838480571</v>
      </c>
      <c r="DE190" s="15">
        <f ca="1">(BX190*DCF!J$46-DCF!J$5*MAX(BX190*DCF!J$46,0)-MAX(BX190-BW190,0)/Inputs!$B$24)*DCF!J$6</f>
        <v>-4740.6439664798545</v>
      </c>
      <c r="DF190" s="15">
        <f ca="1">(BY190*DCF!K$46-DCF!K$5*MAX(BY190*DCF!K$46,0)-MAX(BY190-BX190,0)/Inputs!$B$24)*DCF!K$6</f>
        <v>-104.7792813879873</v>
      </c>
      <c r="DG190" s="15">
        <f ca="1">(BZ190*DCF!L$46-DCF!L$5*MAX(BZ190*DCF!L$46,0)-MAX(BZ190-BY190,0)/Inputs!$B$24)*DCF!L$6</f>
        <v>6883.1543278771433</v>
      </c>
      <c r="DH190" s="15">
        <f ca="1">(CA190*DCF!M$46-DCF!M$5*MAX(CA190*DCF!M$46,0)-MAX(CA190-BZ190,0)/Inputs!$B$24)*DCF!M$6</f>
        <v>10709.534113913069</v>
      </c>
      <c r="DI190" s="15">
        <f ca="1">SUM(CB190:CL190)+BE190*DCF!M$10*(1+Inputs!$B$30)*(1-Inputs!$B$33)*(1-Inputs!$B$30/Inputs!$B$31)/(Inputs!$B$29-Inputs!$B$30)*DCF!M$6</f>
        <v>150077.15591778595</v>
      </c>
      <c r="DJ190" s="15">
        <f ca="1">SUM(CM190:CW190)+BP190*DCF!M$28*(1+Inputs!$B$30)*(1-Inputs!$B$33)*(1-Inputs!$B$30/Inputs!$B$31)/(Inputs!$B$29-Inputs!$B$30)*DCF!M$6</f>
        <v>891504.44613843691</v>
      </c>
      <c r="DK190" s="15">
        <f ca="1">SUM(CX190:DH190)+CA190*DCF!M$46*(1+Inputs!$B$30)*(1-Inputs!$B$33)*(1-Inputs!$B$30/Inputs!$B$31)/(Inputs!$B$29-Inputs!$B$30)*DCF!M$6</f>
        <v>400439.71878270735</v>
      </c>
      <c r="DM190" s="15">
        <f ca="1">DI190+DJ190+DK190+Inputs!$B$34+Inputs!$B$36-Inputs!$B$35</f>
        <v>1518872.3208389301</v>
      </c>
    </row>
    <row r="191" spans="1:117" x14ac:dyDescent="0.75">
      <c r="A191" s="11">
        <v>178</v>
      </c>
      <c r="C191" s="24">
        <f t="shared" ca="1" si="107"/>
        <v>0.47629755880115737</v>
      </c>
      <c r="D191" s="24">
        <f t="shared" ca="1" si="107"/>
        <v>0.58356909232798126</v>
      </c>
      <c r="E191" s="24">
        <f t="shared" ca="1" si="107"/>
        <v>0.18950313329137056</v>
      </c>
      <c r="F191" s="24">
        <f t="shared" ca="1" si="107"/>
        <v>0.55583289894949028</v>
      </c>
      <c r="G191" s="24">
        <f t="shared" ca="1" si="107"/>
        <v>-3.5754895757411718E-2</v>
      </c>
      <c r="H191" s="24">
        <f t="shared" ca="1" si="107"/>
        <v>-0.55702154499898626</v>
      </c>
      <c r="I191" s="24">
        <f t="shared" ca="1" si="107"/>
        <v>-0.43502185005021743</v>
      </c>
      <c r="J191" s="24">
        <f t="shared" ca="1" si="107"/>
        <v>1.8811804459284636</v>
      </c>
      <c r="K191" s="24">
        <f t="shared" ca="1" si="107"/>
        <v>0.77014240997412886</v>
      </c>
      <c r="L191" s="24">
        <f t="shared" ca="1" si="107"/>
        <v>-0.58793555538998366</v>
      </c>
      <c r="M191" s="24">
        <f t="shared" ca="1" si="107"/>
        <v>5.4923707784124129E-2</v>
      </c>
      <c r="N191" s="24">
        <f ca="1">SQRT(Inputs!$B$38)*C191+SQRT(1-Inputs!$B$38)*_xlfn.NORM.S.INV(RAND())</f>
        <v>0.61686252550848319</v>
      </c>
      <c r="O191" s="24">
        <f ca="1">SQRT(Inputs!$B$38)*D191+SQRT(1-Inputs!$B$38)*_xlfn.NORM.S.INV(RAND())</f>
        <v>-0.31471890410387615</v>
      </c>
      <c r="P191" s="24">
        <f ca="1">SQRT(Inputs!$B$38)*E191+SQRT(1-Inputs!$B$38)*_xlfn.NORM.S.INV(RAND())</f>
        <v>0.57087012636748924</v>
      </c>
      <c r="Q191" s="24">
        <f ca="1">SQRT(Inputs!$B$38)*F191+SQRT(1-Inputs!$B$38)*_xlfn.NORM.S.INV(RAND())</f>
        <v>0.34781593013785661</v>
      </c>
      <c r="R191" s="24">
        <f ca="1">SQRT(Inputs!$B$38)*G191+SQRT(1-Inputs!$B$38)*_xlfn.NORM.S.INV(RAND())</f>
        <v>-0.38946955177955545</v>
      </c>
      <c r="S191" s="24">
        <f ca="1">SQRT(Inputs!$B$38)*H191+SQRT(1-Inputs!$B$38)*_xlfn.NORM.S.INV(RAND())</f>
        <v>-0.2056719363086294</v>
      </c>
      <c r="T191" s="24">
        <f ca="1">SQRT(Inputs!$B$38)*I191+SQRT(1-Inputs!$B$38)*_xlfn.NORM.S.INV(RAND())</f>
        <v>-0.13085023079747504</v>
      </c>
      <c r="U191" s="24">
        <f ca="1">SQRT(Inputs!$B$38)*J191+SQRT(1-Inputs!$B$38)*_xlfn.NORM.S.INV(RAND())</f>
        <v>0.71107838345144592</v>
      </c>
      <c r="V191" s="24">
        <f ca="1">SQRT(Inputs!$B$38)*K191+SQRT(1-Inputs!$B$38)*_xlfn.NORM.S.INV(RAND())</f>
        <v>5.1386078640125232E-2</v>
      </c>
      <c r="W191" s="24">
        <f ca="1">SQRT(Inputs!$B$38)*L191+SQRT(1-Inputs!$B$38)*_xlfn.NORM.S.INV(RAND())</f>
        <v>-0.33590339800618102</v>
      </c>
      <c r="X191" s="24">
        <f ca="1">SQRT(Inputs!$B$38)*M191+SQRT(1-Inputs!$B$38)*_xlfn.NORM.S.INV(RAND())</f>
        <v>1.6503485093056366E-2</v>
      </c>
      <c r="Y191" s="24">
        <f ca="1">SQRT(Inputs!$B$38)*C191+SQRT(1-Inputs!$B$38)*_xlfn.NORM.S.INV(RAND())</f>
        <v>0.64972825348503227</v>
      </c>
      <c r="Z191" s="24">
        <f ca="1">SQRT(Inputs!$B$38)*D191+SQRT(1-Inputs!$B$38)*_xlfn.NORM.S.INV(RAND())</f>
        <v>0.55593541836573479</v>
      </c>
      <c r="AA191" s="24">
        <f ca="1">SQRT(Inputs!$B$38)*E191+SQRT(1-Inputs!$B$38)*_xlfn.NORM.S.INV(RAND())</f>
        <v>-0.32852176623749924</v>
      </c>
      <c r="AB191" s="24">
        <f ca="1">SQRT(Inputs!$B$38)*F191+SQRT(1-Inputs!$B$38)*_xlfn.NORM.S.INV(RAND())</f>
        <v>-0.91171898448965516</v>
      </c>
      <c r="AC191" s="24">
        <f ca="1">SQRT(Inputs!$B$38)*G191+SQRT(1-Inputs!$B$38)*_xlfn.NORM.S.INV(RAND())</f>
        <v>0.583969234426158</v>
      </c>
      <c r="AD191" s="24">
        <f ca="1">SQRT(Inputs!$B$38)*H191+SQRT(1-Inputs!$B$38)*_xlfn.NORM.S.INV(RAND())</f>
        <v>-0.98775973659967498</v>
      </c>
      <c r="AE191" s="24">
        <f ca="1">SQRT(Inputs!$B$38)*I191+SQRT(1-Inputs!$B$38)*_xlfn.NORM.S.INV(RAND())</f>
        <v>-0.11416838142996737</v>
      </c>
      <c r="AF191" s="24">
        <f ca="1">SQRT(Inputs!$B$38)*J191+SQRT(1-Inputs!$B$38)*_xlfn.NORM.S.INV(RAND())</f>
        <v>1.4600344643195664</v>
      </c>
      <c r="AG191" s="24">
        <f ca="1">SQRT(Inputs!$B$38)*K191+SQRT(1-Inputs!$B$38)*_xlfn.NORM.S.INV(RAND())</f>
        <v>0.94270371728472768</v>
      </c>
      <c r="AH191" s="24">
        <f ca="1">SQRT(Inputs!$B$38)*L191+SQRT(1-Inputs!$B$38)*_xlfn.NORM.S.INV(RAND())</f>
        <v>-1.0448767029523449</v>
      </c>
      <c r="AI191" s="24">
        <f ca="1">SQRT(Inputs!$B$38)*M191+SQRT(1-Inputs!$B$38)*_xlfn.NORM.S.INV(RAND())</f>
        <v>-0.15010100261635842</v>
      </c>
      <c r="AJ191" s="24">
        <f ca="1">SQRT(Inputs!$B$38)*C191+SQRT(1-Inputs!$B$38)*_xlfn.NORM.S.INV(RAND())</f>
        <v>-0.47758631731329509</v>
      </c>
      <c r="AK191" s="24">
        <f ca="1">SQRT(Inputs!$B$38)*D191+SQRT(1-Inputs!$B$38)*_xlfn.NORM.S.INV(RAND())</f>
        <v>1.1948050739409415</v>
      </c>
      <c r="AL191" s="24">
        <f ca="1">SQRT(Inputs!$B$38)*E191+SQRT(1-Inputs!$B$38)*_xlfn.NORM.S.INV(RAND())</f>
        <v>-0.61271619570728642</v>
      </c>
      <c r="AM191" s="24">
        <f ca="1">SQRT(Inputs!$B$38)*F191+SQRT(1-Inputs!$B$38)*_xlfn.NORM.S.INV(RAND())</f>
        <v>-1.4935847870763352</v>
      </c>
      <c r="AN191" s="24">
        <f ca="1">SQRT(Inputs!$B$38)*G191+SQRT(1-Inputs!$B$38)*_xlfn.NORM.S.INV(RAND())</f>
        <v>-0.13122820542656999</v>
      </c>
      <c r="AO191" s="24">
        <f ca="1">SQRT(Inputs!$B$38)*H191+SQRT(1-Inputs!$B$38)*_xlfn.NORM.S.INV(RAND())</f>
        <v>1.1037700343728614</v>
      </c>
      <c r="AP191" s="24">
        <f ca="1">SQRT(Inputs!$B$38)*I191+SQRT(1-Inputs!$B$38)*_xlfn.NORM.S.INV(RAND())</f>
        <v>-0.94525938381315666</v>
      </c>
      <c r="AQ191" s="24">
        <f ca="1">SQRT(Inputs!$B$38)*J191+SQRT(1-Inputs!$B$38)*_xlfn.NORM.S.INV(RAND())</f>
        <v>1.5951614327730883</v>
      </c>
      <c r="AR191" s="24">
        <f ca="1">SQRT(Inputs!$B$38)*K191+SQRT(1-Inputs!$B$38)*_xlfn.NORM.S.INV(RAND())</f>
        <v>-0.68348826885393299</v>
      </c>
      <c r="AS191" s="24">
        <f ca="1">SQRT(Inputs!$B$38)*L191+SQRT(1-Inputs!$B$38)*_xlfn.NORM.S.INV(RAND())</f>
        <v>-1.3641745240483649</v>
      </c>
      <c r="AT191" s="24">
        <f ca="1">SQRT(Inputs!$B$38)*M191+SQRT(1-Inputs!$B$38)*_xlfn.NORM.S.INV(RAND())</f>
        <v>0.13799405434513712</v>
      </c>
      <c r="AU191" s="15">
        <f ca="1">Inputs!$B$6*EXP($B$8-0.5*C$5^2+C$5*N191)</f>
        <v>5483.3189818724131</v>
      </c>
      <c r="AV191" s="15">
        <f t="shared" ca="1" si="73"/>
        <v>6372.6774415684476</v>
      </c>
      <c r="AW191" s="15">
        <f t="shared" ca="1" si="74"/>
        <v>8392.3027930927929</v>
      </c>
      <c r="AX191" s="15">
        <f t="shared" ca="1" si="75"/>
        <v>10701.207396920716</v>
      </c>
      <c r="AY191" s="15">
        <f t="shared" ca="1" si="76"/>
        <v>12496.437488986776</v>
      </c>
      <c r="AZ191" s="15">
        <f t="shared" ca="1" si="77"/>
        <v>14941.223518430843</v>
      </c>
      <c r="BA191" s="15">
        <f t="shared" ca="1" si="78"/>
        <v>18035.545983361364</v>
      </c>
      <c r="BB191" s="15">
        <f t="shared" ca="1" si="79"/>
        <v>23711.505322308076</v>
      </c>
      <c r="BC191" s="15">
        <f t="shared" ca="1" si="80"/>
        <v>29184.967258309498</v>
      </c>
      <c r="BD191" s="15">
        <f t="shared" ca="1" si="81"/>
        <v>34648.462536192026</v>
      </c>
      <c r="BE191" s="15">
        <f t="shared" ca="1" si="82"/>
        <v>42521.114789578009</v>
      </c>
      <c r="BF191" s="15">
        <f ca="1">Inputs!$B$13*EXP($B$9-0.5*C$6^2+C$6*Y191)</f>
        <v>15732.381084543666</v>
      </c>
      <c r="BG191" s="15">
        <f t="shared" ca="1" si="83"/>
        <v>21196.728227947035</v>
      </c>
      <c r="BH191" s="15">
        <f t="shared" ca="1" si="84"/>
        <v>24525.108018737508</v>
      </c>
      <c r="BI191" s="15">
        <f t="shared" ca="1" si="85"/>
        <v>26091.593413951388</v>
      </c>
      <c r="BJ191" s="15">
        <f t="shared" ca="1" si="86"/>
        <v>34795.686638664374</v>
      </c>
      <c r="BK191" s="15">
        <f t="shared" ca="1" si="87"/>
        <v>37331.658810808571</v>
      </c>
      <c r="BL191" s="15">
        <f t="shared" ca="1" si="88"/>
        <v>45183.959103146932</v>
      </c>
      <c r="BM191" s="15">
        <f t="shared" ca="1" si="89"/>
        <v>66586.051172938329</v>
      </c>
      <c r="BN191" s="15">
        <f t="shared" ca="1" si="90"/>
        <v>91686.686645386086</v>
      </c>
      <c r="BO191" s="15">
        <f t="shared" ca="1" si="91"/>
        <v>99908.747881738542</v>
      </c>
      <c r="BP191" s="15">
        <f t="shared" ca="1" si="92"/>
        <v>120895.43338833639</v>
      </c>
      <c r="BQ191" s="15">
        <f ca="1">Inputs!$B$20*EXP($B$10-0.5*C$7^2+C$7*AJ191)</f>
        <v>3621.1143421432303</v>
      </c>
      <c r="BR191" s="15">
        <f t="shared" ca="1" si="93"/>
        <v>7180.7909377444639</v>
      </c>
      <c r="BS191" s="15">
        <f t="shared" ca="1" si="94"/>
        <v>8246.6161828259155</v>
      </c>
      <c r="BT191" s="15">
        <f t="shared" ca="1" si="95"/>
        <v>7684.3704955090043</v>
      </c>
      <c r="BU191" s="15">
        <f t="shared" ca="1" si="96"/>
        <v>10316.768007562383</v>
      </c>
      <c r="BV191" s="15">
        <f t="shared" ca="1" si="97"/>
        <v>18406.036038769391</v>
      </c>
      <c r="BW191" s="15">
        <f t="shared" ca="1" si="98"/>
        <v>21027.425777542569</v>
      </c>
      <c r="BX191" s="15">
        <f t="shared" ca="1" si="99"/>
        <v>40493.087753766398</v>
      </c>
      <c r="BY191" s="15">
        <f t="shared" ca="1" si="100"/>
        <v>49782.850611101319</v>
      </c>
      <c r="BZ191" s="15">
        <f t="shared" ca="1" si="101"/>
        <v>54358.541472515688</v>
      </c>
      <c r="CA191" s="15">
        <f t="shared" ca="1" si="102"/>
        <v>78252.805007483359</v>
      </c>
      <c r="CB191" s="15">
        <f ca="1">(AU191*DCF!C$10-DCF!C$5*MAX(AU191*DCF!C$10,0)-MAX(AU191-Inputs!$B$6,0)/Inputs!$B$10)*DCF!C$6</f>
        <v>1039.3589134382823</v>
      </c>
      <c r="CC191" s="15">
        <f ca="1">(AV191*DCF!D$10-DCF!D$5*MAX(AV191*DCF!D$10,0)-MAX(AV191-AU191,0)/Inputs!$B$10)*DCF!D$6</f>
        <v>1336.4501686773356</v>
      </c>
      <c r="CD191" s="15">
        <f ca="1">(AW191*DCF!E$10-DCF!E$5*MAX(AW191*DCF!E$10,0)-MAX(AW191-AV191,0)/Inputs!$B$10)*DCF!E$6</f>
        <v>1482.7458554715649</v>
      </c>
      <c r="CE191" s="15">
        <f ca="1">(AX191*DCF!F$10-DCF!F$5*MAX(AX191*DCF!F$10,0)-MAX(AX191-AW191,0)/Inputs!$B$10)*DCF!F$6</f>
        <v>1855.6307168152123</v>
      </c>
      <c r="CF191" s="15">
        <f ca="1">(AY191*DCF!G$10-DCF!G$5*MAX(AY191*DCF!G$10,0)-MAX(AY191-AX191,0)/Inputs!$B$10)*DCF!G$6</f>
        <v>2229.6898390577039</v>
      </c>
      <c r="CG191" s="15">
        <f ca="1">(AZ191*DCF!H$10-DCF!H$5*MAX(AZ191*DCF!H$10,0)-MAX(AZ191-AY191,0)/Inputs!$B$10)*DCF!H$6</f>
        <v>2466.7336750604545</v>
      </c>
      <c r="CH191" s="15">
        <f ca="1">(BA191*DCF!I$10-DCF!I$5*MAX(BA191*DCF!I$10,0)-MAX(BA191-AZ191,0)/Inputs!$B$10)*DCF!I$6</f>
        <v>2786.8590129289</v>
      </c>
      <c r="CI191" s="15">
        <f ca="1">(BB191*DCF!J$10-DCF!J$5*MAX(BB191*DCF!J$10,0)-MAX(BB191-BA191,0)/Inputs!$B$10)*DCF!J$6</f>
        <v>3208.8512261761366</v>
      </c>
      <c r="CJ191" s="15">
        <f ca="1">(BC191*DCF!K$10-DCF!K$5*MAX(BC191*DCF!K$10,0)-MAX(BC191-BB191,0)/Inputs!$B$10)*DCF!K$6</f>
        <v>3932.1096656769923</v>
      </c>
      <c r="CK191" s="15">
        <f ca="1">(BD191*DCF!L$10-DCF!L$5*MAX(BD191*DCF!L$10,0)-MAX(BD191-BC191,0)/Inputs!$B$10)*DCF!L$6</f>
        <v>4519.1286233588662</v>
      </c>
      <c r="CL191" s="15">
        <f ca="1">(BE191*DCF!M$10-DCF!M$5*MAX(BE191*DCF!M$10,0)-MAX(BE191-BD191,0)/Inputs!$B$10)*DCF!M$6</f>
        <v>5059.8068366618563</v>
      </c>
      <c r="CM191" s="15">
        <f ca="1">(BF191*DCF!C$28-DCF!C$5*MAX(BF191*DCF!C$28,0)-MAX(BF191-Inputs!$B$13,0)/Inputs!$B$17)*DCF!C$6</f>
        <v>3797.8673185134439</v>
      </c>
      <c r="CN191" s="15">
        <f ca="1">(BG191*DCF!D$28-DCF!D$5*MAX(BG191*DCF!D$28,0)-MAX(BG191-BF191,0)/Inputs!$B$17)*DCF!D$6</f>
        <v>5077.1295565054897</v>
      </c>
      <c r="CO191" s="15">
        <f ca="1">(BH191*DCF!E$28-DCF!E$5*MAX(BH191*DCF!E$28,0)-MAX(BH191-BG191,0)/Inputs!$B$17)*DCF!E$6</f>
        <v>6289.9694535136869</v>
      </c>
      <c r="CP191" s="15">
        <f ca="1">(BI191*DCF!F$28-DCF!F$5*MAX(BI191*DCF!F$28,0)-MAX(BI191-BH191,0)/Inputs!$B$17)*DCF!F$6</f>
        <v>6797.9769104246971</v>
      </c>
      <c r="CQ191" s="15">
        <f ca="1">(BJ191*DCF!G$28-DCF!G$5*MAX(BJ191*DCF!G$28,0)-MAX(BJ191-BI191,0)/Inputs!$B$17)*DCF!G$6</f>
        <v>7564.0623980604914</v>
      </c>
      <c r="CR191" s="15">
        <f ca="1">(BK191*DCF!H$28-DCF!H$5*MAX(BK191*DCF!H$28,0)-MAX(BK191-BJ191,0)/Inputs!$B$17)*DCF!H$6</f>
        <v>8838.5121867901016</v>
      </c>
      <c r="CS191" s="15">
        <f ca="1">(BL191*DCF!I$28-DCF!I$5*MAX(BL191*DCF!I$28,0)-MAX(BL191-BK191,0)/Inputs!$B$17)*DCF!I$6</f>
        <v>9498.0993895051852</v>
      </c>
      <c r="CT191" s="15">
        <f ca="1">(BM191*DCF!J$28-DCF!J$5*MAX(BM191*DCF!J$28,0)-MAX(BM191-BL191,0)/Inputs!$B$17)*DCF!J$6</f>
        <v>12016.474569133547</v>
      </c>
      <c r="CU191" s="15">
        <f ca="1">(BN191*DCF!K$28-DCF!K$5*MAX(BN191*DCF!K$28,0)-MAX(BN191-BM191,0)/Inputs!$B$17)*DCF!K$6</f>
        <v>16288.197402331762</v>
      </c>
      <c r="CV191" s="15">
        <f ca="1">(BO191*DCF!L$28-DCF!L$5*MAX(BO191*DCF!L$28,0)-MAX(BO191-BN191,0)/Inputs!$B$17)*DCF!L$6</f>
        <v>19003.552335329689</v>
      </c>
      <c r="CW191" s="15">
        <f ca="1">(BP191*DCF!M$28-DCF!M$5*MAX(BP191*DCF!M$28,0)-MAX(BP191-BO191,0)/Inputs!$B$17)*DCF!M$6</f>
        <v>20552.847411194402</v>
      </c>
      <c r="CX191" s="15">
        <f ca="1">(BQ191*DCF!C$46-DCF!C$5*MAX(BQ191*DCF!C$46,0)-MAX(BQ191-Inputs!$B$20,0)/Inputs!$B$24)*DCF!C$6</f>
        <v>-1030.3332624548941</v>
      </c>
      <c r="CY191" s="15">
        <f ca="1">(BR191*DCF!D$46-DCF!D$5*MAX(BR191*DCF!D$46,0)-MAX(BR191-BQ191,0)/Inputs!$B$24)*DCF!D$6</f>
        <v>-2744.4780102081804</v>
      </c>
      <c r="CZ191" s="15">
        <f ca="1">(BS191*DCF!E$46-DCF!E$5*MAX(BS191*DCF!E$46,0)-MAX(BS191-BR191,0)/Inputs!$B$24)*DCF!E$6</f>
        <v>-1395.2956919613982</v>
      </c>
      <c r="DA191" s="15">
        <f ca="1">(BT191*DCF!F$46-DCF!F$5*MAX(BT191*DCF!F$46,0)-MAX(BT191-BS191,0)/Inputs!$B$24)*DCF!F$6</f>
        <v>-559.62444377938721</v>
      </c>
      <c r="DB191" s="15">
        <f ca="1">(BU191*DCF!G$46-DCF!G$5*MAX(BU191*DCF!G$46,0)-MAX(BU191-BT191,0)/Inputs!$B$24)*DCF!G$6</f>
        <v>-1232.5222055601571</v>
      </c>
      <c r="DC191" s="15">
        <f ca="1">(BV191*DCF!H$46-DCF!H$5*MAX(BV191*DCF!H$46,0)-MAX(BV191-BU191,0)/Inputs!$B$24)*DCF!H$6</f>
        <v>-2513.6904769300281</v>
      </c>
      <c r="DD191" s="15">
        <f ca="1">(BW191*DCF!I$46-DCF!I$5*MAX(BW191*DCF!I$46,0)-MAX(BW191-BV191,0)/Inputs!$B$24)*DCF!I$6</f>
        <v>-266.86303613667025</v>
      </c>
      <c r="DE191" s="15">
        <f ca="1">(BX191*DCF!J$46-DCF!J$5*MAX(BX191*DCF!J$46,0)-MAX(BX191-BW191,0)/Inputs!$B$24)*DCF!J$6</f>
        <v>-3463.4025106346394</v>
      </c>
      <c r="DF191" s="15">
        <f ca="1">(BY191*DCF!K$46-DCF!K$5*MAX(BY191*DCF!K$46,0)-MAX(BY191-BX191,0)/Inputs!$B$24)*DCF!K$6</f>
        <v>568.01795706735982</v>
      </c>
      <c r="DG191" s="15">
        <f ca="1">(BZ191*DCF!L$46-DCF!L$5*MAX(BZ191*DCF!L$46,0)-MAX(BZ191-BY191,0)/Inputs!$B$24)*DCF!L$6</f>
        <v>2722.0608598237645</v>
      </c>
      <c r="DH191" s="15">
        <f ca="1">(CA191*DCF!M$46-DCF!M$5*MAX(CA191*DCF!M$46,0)-MAX(CA191-BZ191,0)/Inputs!$B$24)*DCF!M$6</f>
        <v>1139.4688262090392</v>
      </c>
      <c r="DI191" s="15">
        <f ca="1">SUM(CB191:CL191)+BE191*DCF!M$10*(1+Inputs!$B$30)*(1-Inputs!$B$33)*(1-Inputs!$B$30/Inputs!$B$31)/(Inputs!$B$29-Inputs!$B$30)*DCF!M$6</f>
        <v>148254.18927625168</v>
      </c>
      <c r="DJ191" s="15">
        <f ca="1">SUM(CM191:CW191)+BP191*DCF!M$28*(1+Inputs!$B$30)*(1-Inputs!$B$33)*(1-Inputs!$B$30/Inputs!$B$31)/(Inputs!$B$29-Inputs!$B$30)*DCF!M$6</f>
        <v>564329.47532642761</v>
      </c>
      <c r="DK191" s="15">
        <f ca="1">SUM(CX191:DH191)+CA191*DCF!M$46*(1+Inputs!$B$30)*(1-Inputs!$B$33)*(1-Inputs!$B$30/Inputs!$B$31)/(Inputs!$B$29-Inputs!$B$30)*DCF!M$6</f>
        <v>112211.44418434944</v>
      </c>
      <c r="DM191" s="15">
        <f ca="1">DI191+DJ191+DK191+Inputs!$B$34+Inputs!$B$36-Inputs!$B$35</f>
        <v>901646.10878702882</v>
      </c>
    </row>
    <row r="192" spans="1:117" x14ac:dyDescent="0.75">
      <c r="A192" s="11">
        <v>179</v>
      </c>
      <c r="C192" s="24">
        <f t="shared" ca="1" si="107"/>
        <v>-0.57658563910906502</v>
      </c>
      <c r="D192" s="24">
        <f t="shared" ca="1" si="107"/>
        <v>0.53678041369437302</v>
      </c>
      <c r="E192" s="24">
        <f t="shared" ca="1" si="107"/>
        <v>-1.6762970693117927</v>
      </c>
      <c r="F192" s="24">
        <f t="shared" ca="1" si="107"/>
        <v>-2.0259587093949896E-2</v>
      </c>
      <c r="G192" s="24">
        <f t="shared" ca="1" si="107"/>
        <v>-0.8814729916373395</v>
      </c>
      <c r="H192" s="24">
        <f t="shared" ca="1" si="107"/>
        <v>-1.3943750178877319</v>
      </c>
      <c r="I192" s="24">
        <f t="shared" ca="1" si="107"/>
        <v>-0.84583344770397495</v>
      </c>
      <c r="J192" s="24">
        <f t="shared" ca="1" si="107"/>
        <v>-0.60014425738424126</v>
      </c>
      <c r="K192" s="24">
        <f t="shared" ca="1" si="107"/>
        <v>3.4272324957959496E-2</v>
      </c>
      <c r="L192" s="24">
        <f t="shared" ca="1" si="107"/>
        <v>1.6668882821142919</v>
      </c>
      <c r="M192" s="24">
        <f t="shared" ca="1" si="107"/>
        <v>1.0714131559111526</v>
      </c>
      <c r="N192" s="24">
        <f ca="1">SQRT(Inputs!$B$38)*C192+SQRT(1-Inputs!$B$38)*_xlfn.NORM.S.INV(RAND())</f>
        <v>0.89892250441562382</v>
      </c>
      <c r="O192" s="24">
        <f ca="1">SQRT(Inputs!$B$38)*D192+SQRT(1-Inputs!$B$38)*_xlfn.NORM.S.INV(RAND())</f>
        <v>-0.27194821917196327</v>
      </c>
      <c r="P192" s="24">
        <f ca="1">SQRT(Inputs!$B$38)*E192+SQRT(1-Inputs!$B$38)*_xlfn.NORM.S.INV(RAND())</f>
        <v>-1.2100808825942078</v>
      </c>
      <c r="Q192" s="24">
        <f ca="1">SQRT(Inputs!$B$38)*F192+SQRT(1-Inputs!$B$38)*_xlfn.NORM.S.INV(RAND())</f>
        <v>1.3070930126012279</v>
      </c>
      <c r="R192" s="24">
        <f ca="1">SQRT(Inputs!$B$38)*G192+SQRT(1-Inputs!$B$38)*_xlfn.NORM.S.INV(RAND())</f>
        <v>-0.56314863466456277</v>
      </c>
      <c r="S192" s="24">
        <f ca="1">SQRT(Inputs!$B$38)*H192+SQRT(1-Inputs!$B$38)*_xlfn.NORM.S.INV(RAND())</f>
        <v>-8.0492200000742531E-2</v>
      </c>
      <c r="T192" s="24">
        <f ca="1">SQRT(Inputs!$B$38)*I192+SQRT(1-Inputs!$B$38)*_xlfn.NORM.S.INV(RAND())</f>
        <v>-8.8497073279110161E-2</v>
      </c>
      <c r="U192" s="24">
        <f ca="1">SQRT(Inputs!$B$38)*J192+SQRT(1-Inputs!$B$38)*_xlfn.NORM.S.INV(RAND())</f>
        <v>-1.2290027896929345</v>
      </c>
      <c r="V192" s="24">
        <f ca="1">SQRT(Inputs!$B$38)*K192+SQRT(1-Inputs!$B$38)*_xlfn.NORM.S.INV(RAND())</f>
        <v>-0.4139097895644116</v>
      </c>
      <c r="W192" s="24">
        <f ca="1">SQRT(Inputs!$B$38)*L192+SQRT(1-Inputs!$B$38)*_xlfn.NORM.S.INV(RAND())</f>
        <v>0.77427666309697052</v>
      </c>
      <c r="X192" s="24">
        <f ca="1">SQRT(Inputs!$B$38)*M192+SQRT(1-Inputs!$B$38)*_xlfn.NORM.S.INV(RAND())</f>
        <v>-0.18044575050363276</v>
      </c>
      <c r="Y192" s="24">
        <f ca="1">SQRT(Inputs!$B$38)*C192+SQRT(1-Inputs!$B$38)*_xlfn.NORM.S.INV(RAND())</f>
        <v>0.29248051689959531</v>
      </c>
      <c r="Z192" s="24">
        <f ca="1">SQRT(Inputs!$B$38)*D192+SQRT(1-Inputs!$B$38)*_xlfn.NORM.S.INV(RAND())</f>
        <v>-1.732470028899542</v>
      </c>
      <c r="AA192" s="24">
        <f ca="1">SQRT(Inputs!$B$38)*E192+SQRT(1-Inputs!$B$38)*_xlfn.NORM.S.INV(RAND())</f>
        <v>-0.96389322864803306</v>
      </c>
      <c r="AB192" s="24">
        <f ca="1">SQRT(Inputs!$B$38)*F192+SQRT(1-Inputs!$B$38)*_xlfn.NORM.S.INV(RAND())</f>
        <v>-0.40632574915011588</v>
      </c>
      <c r="AC192" s="24">
        <f ca="1">SQRT(Inputs!$B$38)*G192+SQRT(1-Inputs!$B$38)*_xlfn.NORM.S.INV(RAND())</f>
        <v>-1.2615357392078197E-2</v>
      </c>
      <c r="AD192" s="24">
        <f ca="1">SQRT(Inputs!$B$38)*H192+SQRT(1-Inputs!$B$38)*_xlfn.NORM.S.INV(RAND())</f>
        <v>-0.35319369612228968</v>
      </c>
      <c r="AE192" s="24">
        <f ca="1">SQRT(Inputs!$B$38)*I192+SQRT(1-Inputs!$B$38)*_xlfn.NORM.S.INV(RAND())</f>
        <v>3.8735588611237992E-2</v>
      </c>
      <c r="AF192" s="24">
        <f ca="1">SQRT(Inputs!$B$38)*J192+SQRT(1-Inputs!$B$38)*_xlfn.NORM.S.INV(RAND())</f>
        <v>-1.1725409588603461</v>
      </c>
      <c r="AG192" s="24">
        <f ca="1">SQRT(Inputs!$B$38)*K192+SQRT(1-Inputs!$B$38)*_xlfn.NORM.S.INV(RAND())</f>
        <v>1.1288735030333898</v>
      </c>
      <c r="AH192" s="24">
        <f ca="1">SQRT(Inputs!$B$38)*L192+SQRT(1-Inputs!$B$38)*_xlfn.NORM.S.INV(RAND())</f>
        <v>1.217912366249426</v>
      </c>
      <c r="AI192" s="24">
        <f ca="1">SQRT(Inputs!$B$38)*M192+SQRT(1-Inputs!$B$38)*_xlfn.NORM.S.INV(RAND())</f>
        <v>6.1161439047609845E-2</v>
      </c>
      <c r="AJ192" s="24">
        <f ca="1">SQRT(Inputs!$B$38)*C192+SQRT(1-Inputs!$B$38)*_xlfn.NORM.S.INV(RAND())</f>
        <v>-0.26970872372904175</v>
      </c>
      <c r="AK192" s="24">
        <f ca="1">SQRT(Inputs!$B$38)*D192+SQRT(1-Inputs!$B$38)*_xlfn.NORM.S.INV(RAND())</f>
        <v>-0.46037210883234353</v>
      </c>
      <c r="AL192" s="24">
        <f ca="1">SQRT(Inputs!$B$38)*E192+SQRT(1-Inputs!$B$38)*_xlfn.NORM.S.INV(RAND())</f>
        <v>0.265210320424901</v>
      </c>
      <c r="AM192" s="24">
        <f ca="1">SQRT(Inputs!$B$38)*F192+SQRT(1-Inputs!$B$38)*_xlfn.NORM.S.INV(RAND())</f>
        <v>-1.9243375545831529</v>
      </c>
      <c r="AN192" s="24">
        <f ca="1">SQRT(Inputs!$B$38)*G192+SQRT(1-Inputs!$B$38)*_xlfn.NORM.S.INV(RAND())</f>
        <v>-1.5888416142963315</v>
      </c>
      <c r="AO192" s="24">
        <f ca="1">SQRT(Inputs!$B$38)*H192+SQRT(1-Inputs!$B$38)*_xlfn.NORM.S.INV(RAND())</f>
        <v>0.25705900270443061</v>
      </c>
      <c r="AP192" s="24">
        <f ca="1">SQRT(Inputs!$B$38)*I192+SQRT(1-Inputs!$B$38)*_xlfn.NORM.S.INV(RAND())</f>
        <v>0.38974926004505867</v>
      </c>
      <c r="AQ192" s="24">
        <f ca="1">SQRT(Inputs!$B$38)*J192+SQRT(1-Inputs!$B$38)*_xlfn.NORM.S.INV(RAND())</f>
        <v>-0.42526903218666634</v>
      </c>
      <c r="AR192" s="24">
        <f ca="1">SQRT(Inputs!$B$38)*K192+SQRT(1-Inputs!$B$38)*_xlfn.NORM.S.INV(RAND())</f>
        <v>-0.73813335395808066</v>
      </c>
      <c r="AS192" s="24">
        <f ca="1">SQRT(Inputs!$B$38)*L192+SQRT(1-Inputs!$B$38)*_xlfn.NORM.S.INV(RAND())</f>
        <v>1.519190188698665</v>
      </c>
      <c r="AT192" s="24">
        <f ca="1">SQRT(Inputs!$B$38)*M192+SQRT(1-Inputs!$B$38)*_xlfn.NORM.S.INV(RAND())</f>
        <v>0.26847065309631607</v>
      </c>
      <c r="AU192" s="15">
        <f ca="1">Inputs!$B$6*EXP($B$8-0.5*C$5^2+C$5*N192)</f>
        <v>5739.4792743337412</v>
      </c>
      <c r="AV192" s="15">
        <f t="shared" ca="1" si="73"/>
        <v>6712.4652138163592</v>
      </c>
      <c r="AW192" s="15">
        <f t="shared" ca="1" si="74"/>
        <v>6952.1070266582692</v>
      </c>
      <c r="AX192" s="15">
        <f t="shared" ca="1" si="75"/>
        <v>9993.4679207892204</v>
      </c>
      <c r="AY192" s="15">
        <f t="shared" ca="1" si="76"/>
        <v>11435.643214082713</v>
      </c>
      <c r="AZ192" s="15">
        <f t="shared" ca="1" si="77"/>
        <v>13862.678992885509</v>
      </c>
      <c r="BA192" s="15">
        <f t="shared" ca="1" si="78"/>
        <v>16807.974540782317</v>
      </c>
      <c r="BB192" s="15">
        <f t="shared" ca="1" si="79"/>
        <v>18194.024048388612</v>
      </c>
      <c r="BC192" s="15">
        <f t="shared" ca="1" si="80"/>
        <v>21410.28903591137</v>
      </c>
      <c r="BD192" s="15">
        <f t="shared" ca="1" si="81"/>
        <v>28199.66948135756</v>
      </c>
      <c r="BE192" s="15">
        <f t="shared" ca="1" si="82"/>
        <v>33991.805352010109</v>
      </c>
      <c r="BF192" s="15">
        <f ca="1">Inputs!$B$13*EXP($B$9-0.5*C$6^2+C$6*Y192)</f>
        <v>14656.699565232</v>
      </c>
      <c r="BG192" s="15">
        <f t="shared" ca="1" si="83"/>
        <v>13067.223501516031</v>
      </c>
      <c r="BH192" s="15">
        <f t="shared" ca="1" si="84"/>
        <v>13606.894116762833</v>
      </c>
      <c r="BI192" s="15">
        <f t="shared" ca="1" si="85"/>
        <v>15647.046976831391</v>
      </c>
      <c r="BJ192" s="15">
        <f t="shared" ca="1" si="86"/>
        <v>19147.410117613628</v>
      </c>
      <c r="BK192" s="15">
        <f t="shared" ca="1" si="87"/>
        <v>22396.566799841523</v>
      </c>
      <c r="BL192" s="15">
        <f t="shared" ca="1" si="88"/>
        <v>27649.929085401873</v>
      </c>
      <c r="BM192" s="15">
        <f t="shared" ca="1" si="89"/>
        <v>29380.690139384442</v>
      </c>
      <c r="BN192" s="15">
        <f t="shared" ca="1" si="90"/>
        <v>41368.906558616072</v>
      </c>
      <c r="BO192" s="15">
        <f t="shared" ca="1" si="91"/>
        <v>58641.154393691475</v>
      </c>
      <c r="BP192" s="15">
        <f t="shared" ca="1" si="92"/>
        <v>72678.147157798419</v>
      </c>
      <c r="BQ192" s="15">
        <f ca="1">Inputs!$B$20*EXP($B$10-0.5*C$7^2+C$7*AJ192)</f>
        <v>3898.1901897255966</v>
      </c>
      <c r="BR192" s="15">
        <f t="shared" ca="1" si="93"/>
        <v>4569.8890669558514</v>
      </c>
      <c r="BS192" s="15">
        <f t="shared" ca="1" si="94"/>
        <v>6753.2603349845749</v>
      </c>
      <c r="BT192" s="15">
        <f t="shared" ca="1" si="95"/>
        <v>5620.4434456648551</v>
      </c>
      <c r="BU192" s="15">
        <f t="shared" ca="1" si="96"/>
        <v>5303.1136331723901</v>
      </c>
      <c r="BV192" s="15">
        <f t="shared" ca="1" si="97"/>
        <v>7818.0837420567777</v>
      </c>
      <c r="BW192" s="15">
        <f t="shared" ca="1" si="98"/>
        <v>11847.797242582032</v>
      </c>
      <c r="BX192" s="15">
        <f t="shared" ca="1" si="99"/>
        <v>15216.823677361625</v>
      </c>
      <c r="BY192" s="15">
        <f t="shared" ca="1" si="100"/>
        <v>18513.236331338707</v>
      </c>
      <c r="BZ192" s="15">
        <f t="shared" ca="1" si="101"/>
        <v>34345.709452408788</v>
      </c>
      <c r="CA192" s="15">
        <f t="shared" ca="1" si="102"/>
        <v>50602.744614121497</v>
      </c>
      <c r="CB192" s="15">
        <f ca="1">(AU192*DCF!C$10-DCF!C$5*MAX(AU192*DCF!C$10,0)-MAX(AU192-Inputs!$B$6,0)/Inputs!$B$10)*DCF!C$6</f>
        <v>1037.5324448948118</v>
      </c>
      <c r="CC192" s="15">
        <f ca="1">(AV192*DCF!D$10-DCF!D$5*MAX(AV192*DCF!D$10,0)-MAX(AV192-AU192,0)/Inputs!$B$10)*DCF!D$6</f>
        <v>1398.8807639168392</v>
      </c>
      <c r="CD192" s="15">
        <f ca="1">(AW192*DCF!E$10-DCF!E$5*MAX(AW192*DCF!E$10,0)-MAX(AW192-AV192,0)/Inputs!$B$10)*DCF!E$6</f>
        <v>1551.1535840042625</v>
      </c>
      <c r="CE192" s="15">
        <f ca="1">(AX192*DCF!F$10-DCF!F$5*MAX(AX192*DCF!F$10,0)-MAX(AX192-AW192,0)/Inputs!$B$10)*DCF!F$6</f>
        <v>1548.7263227973974</v>
      </c>
      <c r="CF192" s="15">
        <f ca="1">(AY192*DCF!G$10-DCF!G$5*MAX(AY192*DCF!G$10,0)-MAX(AY192-AX192,0)/Inputs!$B$10)*DCF!G$6</f>
        <v>2078.9871809829333</v>
      </c>
      <c r="CG192" s="15">
        <f ca="1">(AZ192*DCF!H$10-DCF!H$5*MAX(AZ192*DCF!H$10,0)-MAX(AZ192-AY192,0)/Inputs!$B$10)*DCF!H$6</f>
        <v>2260.4853570219943</v>
      </c>
      <c r="CH192" s="15">
        <f ca="1">(BA192*DCF!I$10-DCF!I$5*MAX(BA192*DCF!I$10,0)-MAX(BA192-AZ192,0)/Inputs!$B$10)*DCF!I$6</f>
        <v>2587.0721281372525</v>
      </c>
      <c r="CI192" s="15">
        <f ca="1">(BB192*DCF!J$10-DCF!J$5*MAX(BB192*DCF!J$10,0)-MAX(BB192-BA192,0)/Inputs!$B$10)*DCF!J$6</f>
        <v>2912.1037801253856</v>
      </c>
      <c r="CJ192" s="15">
        <f ca="1">(BC192*DCF!K$10-DCF!K$5*MAX(BC192*DCF!K$10,0)-MAX(BC192-BB192,0)/Inputs!$B$10)*DCF!K$6</f>
        <v>2996.4845458578839</v>
      </c>
      <c r="CK192" s="15">
        <f ca="1">(BD192*DCF!L$10-DCF!L$5*MAX(BD192*DCF!L$10,0)-MAX(BD192-BC192,0)/Inputs!$B$10)*DCF!L$6</f>
        <v>3375.0695805323808</v>
      </c>
      <c r="CL192" s="15">
        <f ca="1">(BE192*DCF!M$10-DCF!M$5*MAX(BE192*DCF!M$10,0)-MAX(BE192-BD192,0)/Inputs!$B$10)*DCF!M$6</f>
        <v>4104.7508685776565</v>
      </c>
      <c r="CM192" s="15">
        <f ca="1">(BF192*DCF!C$28-DCF!C$5*MAX(BF192*DCF!C$28,0)-MAX(BF192-Inputs!$B$13,0)/Inputs!$B$17)*DCF!C$6</f>
        <v>3718.0016664201789</v>
      </c>
      <c r="CN192" s="15">
        <f ca="1">(BG192*DCF!D$28-DCF!D$5*MAX(BG192*DCF!D$28,0)-MAX(BG192-BF192,0)/Inputs!$B$17)*DCF!D$6</f>
        <v>3848.5987011614657</v>
      </c>
      <c r="CO192" s="15">
        <f ca="1">(BH192*DCF!E$28-DCF!E$5*MAX(BH192*DCF!E$28,0)-MAX(BH192-BG192,0)/Inputs!$B$17)*DCF!E$6</f>
        <v>3747.3530544411278</v>
      </c>
      <c r="CP192" s="15">
        <f ca="1">(BI192*DCF!F$28-DCF!F$5*MAX(BI192*DCF!F$28,0)-MAX(BI192-BH192,0)/Inputs!$B$17)*DCF!F$6</f>
        <v>3876.3190222457747</v>
      </c>
      <c r="CQ192" s="15">
        <f ca="1">(BJ192*DCF!G$28-DCF!G$5*MAX(BJ192*DCF!G$28,0)-MAX(BJ192-BI192,0)/Inputs!$B$17)*DCF!G$6</f>
        <v>4379.2143250828285</v>
      </c>
      <c r="CR192" s="15">
        <f ca="1">(BK192*DCF!H$28-DCF!H$5*MAX(BK192*DCF!H$28,0)-MAX(BK192-BJ192,0)/Inputs!$B$17)*DCF!H$6</f>
        <v>5034.0902992900992</v>
      </c>
      <c r="CS192" s="15">
        <f ca="1">(BL192*DCF!I$28-DCF!I$5*MAX(BL192*DCF!I$28,0)-MAX(BL192-BK192,0)/Inputs!$B$17)*DCF!I$6</f>
        <v>5747.946258472939</v>
      </c>
      <c r="CT192" s="15">
        <f ca="1">(BM192*DCF!J$28-DCF!J$5*MAX(BM192*DCF!J$28,0)-MAX(BM192-BL192,0)/Inputs!$B$17)*DCF!J$6</f>
        <v>6324.8482034006101</v>
      </c>
      <c r="CU192" s="15">
        <f ca="1">(BN192*DCF!K$28-DCF!K$5*MAX(BN192*DCF!K$28,0)-MAX(BN192-BM192,0)/Inputs!$B$17)*DCF!K$6</f>
        <v>7268.0226036584345</v>
      </c>
      <c r="CV192" s="15">
        <f ca="1">(BO192*DCF!L$28-DCF!L$5*MAX(BO192*DCF!L$28,0)-MAX(BO192-BN192,0)/Inputs!$B$17)*DCF!L$6</f>
        <v>9745.7575281955287</v>
      </c>
      <c r="CW192" s="15">
        <f ca="1">(BP192*DCF!M$28-DCF!M$5*MAX(BP192*DCF!M$28,0)-MAX(BP192-BO192,0)/Inputs!$B$17)*DCF!M$6</f>
        <v>12207.175275238566</v>
      </c>
      <c r="CX192" s="15">
        <f ca="1">(BQ192*DCF!C$46-DCF!C$5*MAX(BQ192*DCF!C$46,0)-MAX(BQ192-Inputs!$B$20,0)/Inputs!$B$24)*DCF!C$6</f>
        <v>-1222.3026718653093</v>
      </c>
      <c r="CY192" s="15">
        <f ca="1">(BR192*DCF!D$46-DCF!D$5*MAX(BR192*DCF!D$46,0)-MAX(BR192-BQ192,0)/Inputs!$B$24)*DCF!D$6</f>
        <v>-1066.581827845941</v>
      </c>
      <c r="CZ192" s="15">
        <f ca="1">(BS192*DCF!E$46-DCF!E$5*MAX(BS192*DCF!E$46,0)-MAX(BS192-BR192,0)/Inputs!$B$24)*DCF!E$6</f>
        <v>-1659.2096395169708</v>
      </c>
      <c r="DA192" s="15">
        <f ca="1">(BT192*DCF!F$46-DCF!F$5*MAX(BT192*DCF!F$46,0)-MAX(BT192-BS192,0)/Inputs!$B$24)*DCF!F$6</f>
        <v>-409.31622686750131</v>
      </c>
      <c r="DB192" s="15">
        <f ca="1">(BU192*DCF!G$46-DCF!G$5*MAX(BU192*DCF!G$46,0)-MAX(BU192-BT192,0)/Inputs!$B$24)*DCF!G$6</f>
        <v>-178.3862649467336</v>
      </c>
      <c r="DC192" s="15">
        <f ca="1">(BV192*DCF!H$46-DCF!H$5*MAX(BV192*DCF!H$46,0)-MAX(BV192-BU192,0)/Inputs!$B$24)*DCF!H$6</f>
        <v>-781.51155185830464</v>
      </c>
      <c r="DD192" s="15">
        <f ca="1">(BW192*DCF!I$46-DCF!I$5*MAX(BW192*DCF!I$46,0)-MAX(BW192-BV192,0)/Inputs!$B$24)*DCF!I$6</f>
        <v>-883.1453851474987</v>
      </c>
      <c r="DE192" s="15">
        <f ca="1">(BX192*DCF!J$46-DCF!J$5*MAX(BX192*DCF!J$46,0)-MAX(BX192-BW192,0)/Inputs!$B$24)*DCF!J$6</f>
        <v>-255.10710705413987</v>
      </c>
      <c r="DF192" s="15">
        <f ca="1">(BY192*DCF!K$46-DCF!K$5*MAX(BY192*DCF!K$46,0)-MAX(BY192-BX192,0)/Inputs!$B$24)*DCF!K$6</f>
        <v>250.00448926799842</v>
      </c>
      <c r="DG192" s="15">
        <f ca="1">(BZ192*DCF!L$46-DCF!L$5*MAX(BZ192*DCF!L$46,0)-MAX(BZ192-BY192,0)/Inputs!$B$24)*DCF!L$6</f>
        <v>-1208.7811712415455</v>
      </c>
      <c r="DH192" s="15">
        <f ca="1">(CA192*DCF!M$46-DCF!M$5*MAX(CA192*DCF!M$46,0)-MAX(CA192-BZ192,0)/Inputs!$B$24)*DCF!M$6</f>
        <v>568.42256395978836</v>
      </c>
      <c r="DI192" s="15">
        <f ca="1">SUM(CB192:CL192)+BE192*DCF!M$10*(1+Inputs!$B$30)*(1-Inputs!$B$33)*(1-Inputs!$B$30/Inputs!$B$31)/(Inputs!$B$29-Inputs!$B$30)*DCF!M$6</f>
        <v>120450.89034658478</v>
      </c>
      <c r="DJ192" s="15">
        <f ca="1">SUM(CM192:CW192)+BP192*DCF!M$28*(1+Inputs!$B$30)*(1-Inputs!$B$33)*(1-Inputs!$B$30/Inputs!$B$31)/(Inputs!$B$29-Inputs!$B$30)*DCF!M$6</f>
        <v>335582.98641648033</v>
      </c>
      <c r="DK192" s="15">
        <f ca="1">SUM(CX192:DH192)+CA192*DCF!M$46*(1+Inputs!$B$30)*(1-Inputs!$B$33)*(1-Inputs!$B$30/Inputs!$B$31)/(Inputs!$B$29-Inputs!$B$30)*DCF!M$6</f>
        <v>71391.922658619296</v>
      </c>
      <c r="DM192" s="15">
        <f ca="1">DI192+DJ192+DK192+Inputs!$B$34+Inputs!$B$36-Inputs!$B$35</f>
        <v>604276.79942168435</v>
      </c>
    </row>
    <row r="193" spans="1:117" x14ac:dyDescent="0.75">
      <c r="A193" s="11">
        <v>180</v>
      </c>
      <c r="C193" s="24">
        <f t="shared" ca="1" si="107"/>
        <v>0.50012008822399978</v>
      </c>
      <c r="D193" s="24">
        <f t="shared" ca="1" si="107"/>
        <v>-2.0117013422073637</v>
      </c>
      <c r="E193" s="24">
        <f t="shared" ca="1" si="107"/>
        <v>-0.6196076737725047</v>
      </c>
      <c r="F193" s="24">
        <f t="shared" ca="1" si="107"/>
        <v>-0.63858115211306588</v>
      </c>
      <c r="G193" s="24">
        <f t="shared" ca="1" si="107"/>
        <v>-0.41007479686732473</v>
      </c>
      <c r="H193" s="24">
        <f t="shared" ca="1" si="107"/>
        <v>0.915198868108271</v>
      </c>
      <c r="I193" s="24">
        <f t="shared" ca="1" si="107"/>
        <v>0.69407805499436437</v>
      </c>
      <c r="J193" s="24">
        <f t="shared" ca="1" si="107"/>
        <v>0.38879365973897589</v>
      </c>
      <c r="K193" s="24">
        <f t="shared" ca="1" si="107"/>
        <v>0.56988040481925495</v>
      </c>
      <c r="L193" s="24">
        <f t="shared" ca="1" si="107"/>
        <v>0.29584255275429688</v>
      </c>
      <c r="M193" s="24">
        <f t="shared" ca="1" si="107"/>
        <v>-0.67149979936404269</v>
      </c>
      <c r="N193" s="24">
        <f ca="1">SQRT(Inputs!$B$38)*C193+SQRT(1-Inputs!$B$38)*_xlfn.NORM.S.INV(RAND())</f>
        <v>-9.8274297887797513E-2</v>
      </c>
      <c r="O193" s="24">
        <f ca="1">SQRT(Inputs!$B$38)*D193+SQRT(1-Inputs!$B$38)*_xlfn.NORM.S.INV(RAND())</f>
        <v>-2.3997415582908745</v>
      </c>
      <c r="P193" s="24">
        <f ca="1">SQRT(Inputs!$B$38)*E193+SQRT(1-Inputs!$B$38)*_xlfn.NORM.S.INV(RAND())</f>
        <v>-0.3911149440663399</v>
      </c>
      <c r="Q193" s="24">
        <f ca="1">SQRT(Inputs!$B$38)*F193+SQRT(1-Inputs!$B$38)*_xlfn.NORM.S.INV(RAND())</f>
        <v>-0.49244963143208215</v>
      </c>
      <c r="R193" s="24">
        <f ca="1">SQRT(Inputs!$B$38)*G193+SQRT(1-Inputs!$B$38)*_xlfn.NORM.S.INV(RAND())</f>
        <v>-0.78296246147536075</v>
      </c>
      <c r="S193" s="24">
        <f ca="1">SQRT(Inputs!$B$38)*H193+SQRT(1-Inputs!$B$38)*_xlfn.NORM.S.INV(RAND())</f>
        <v>-0.73883882024207803</v>
      </c>
      <c r="T193" s="24">
        <f ca="1">SQRT(Inputs!$B$38)*I193+SQRT(1-Inputs!$B$38)*_xlfn.NORM.S.INV(RAND())</f>
        <v>0.7911081412109453</v>
      </c>
      <c r="U193" s="24">
        <f ca="1">SQRT(Inputs!$B$38)*J193+SQRT(1-Inputs!$B$38)*_xlfn.NORM.S.INV(RAND())</f>
        <v>2.2061968239221272</v>
      </c>
      <c r="V193" s="24">
        <f ca="1">SQRT(Inputs!$B$38)*K193+SQRT(1-Inputs!$B$38)*_xlfn.NORM.S.INV(RAND())</f>
        <v>1.2313300148308979</v>
      </c>
      <c r="W193" s="24">
        <f ca="1">SQRT(Inputs!$B$38)*L193+SQRT(1-Inputs!$B$38)*_xlfn.NORM.S.INV(RAND())</f>
        <v>0.48115912923550874</v>
      </c>
      <c r="X193" s="24">
        <f ca="1">SQRT(Inputs!$B$38)*M193+SQRT(1-Inputs!$B$38)*_xlfn.NORM.S.INV(RAND())</f>
        <v>-2.499107246346306</v>
      </c>
      <c r="Y193" s="24">
        <f ca="1">SQRT(Inputs!$B$38)*C193+SQRT(1-Inputs!$B$38)*_xlfn.NORM.S.INV(RAND())</f>
        <v>0.26175164358597292</v>
      </c>
      <c r="Z193" s="24">
        <f ca="1">SQRT(Inputs!$B$38)*D193+SQRT(1-Inputs!$B$38)*_xlfn.NORM.S.INV(RAND())</f>
        <v>-1.0473087445879004</v>
      </c>
      <c r="AA193" s="24">
        <f ca="1">SQRT(Inputs!$B$38)*E193+SQRT(1-Inputs!$B$38)*_xlfn.NORM.S.INV(RAND())</f>
        <v>0.91705314094241031</v>
      </c>
      <c r="AB193" s="24">
        <f ca="1">SQRT(Inputs!$B$38)*F193+SQRT(1-Inputs!$B$38)*_xlfn.NORM.S.INV(RAND())</f>
        <v>-1.8088989226999432</v>
      </c>
      <c r="AC193" s="24">
        <f ca="1">SQRT(Inputs!$B$38)*G193+SQRT(1-Inputs!$B$38)*_xlfn.NORM.S.INV(RAND())</f>
        <v>-0.39413851620409279</v>
      </c>
      <c r="AD193" s="24">
        <f ca="1">SQRT(Inputs!$B$38)*H193+SQRT(1-Inputs!$B$38)*_xlfn.NORM.S.INV(RAND())</f>
        <v>-0.52519151735593483</v>
      </c>
      <c r="AE193" s="24">
        <f ca="1">SQRT(Inputs!$B$38)*I193+SQRT(1-Inputs!$B$38)*_xlfn.NORM.S.INV(RAND())</f>
        <v>1.106772571897076</v>
      </c>
      <c r="AF193" s="24">
        <f ca="1">SQRT(Inputs!$B$38)*J193+SQRT(1-Inputs!$B$38)*_xlfn.NORM.S.INV(RAND())</f>
        <v>0.74960107354876504</v>
      </c>
      <c r="AG193" s="24">
        <f ca="1">SQRT(Inputs!$B$38)*K193+SQRT(1-Inputs!$B$38)*_xlfn.NORM.S.INV(RAND())</f>
        <v>0.74800217791940882</v>
      </c>
      <c r="AH193" s="24">
        <f ca="1">SQRT(Inputs!$B$38)*L193+SQRT(1-Inputs!$B$38)*_xlfn.NORM.S.INV(RAND())</f>
        <v>0.46161246641579479</v>
      </c>
      <c r="AI193" s="24">
        <f ca="1">SQRT(Inputs!$B$38)*M193+SQRT(1-Inputs!$B$38)*_xlfn.NORM.S.INV(RAND())</f>
        <v>0.36993669318475642</v>
      </c>
      <c r="AJ193" s="24">
        <f ca="1">SQRT(Inputs!$B$38)*C193+SQRT(1-Inputs!$B$38)*_xlfn.NORM.S.INV(RAND())</f>
        <v>-0.48673341539776421</v>
      </c>
      <c r="AK193" s="24">
        <f ca="1">SQRT(Inputs!$B$38)*D193+SQRT(1-Inputs!$B$38)*_xlfn.NORM.S.INV(RAND())</f>
        <v>1.1191202921466785</v>
      </c>
      <c r="AL193" s="24">
        <f ca="1">SQRT(Inputs!$B$38)*E193+SQRT(1-Inputs!$B$38)*_xlfn.NORM.S.INV(RAND())</f>
        <v>0.45809039470610619</v>
      </c>
      <c r="AM193" s="24">
        <f ca="1">SQRT(Inputs!$B$38)*F193+SQRT(1-Inputs!$B$38)*_xlfn.NORM.S.INV(RAND())</f>
        <v>-2.3114114830485133</v>
      </c>
      <c r="AN193" s="24">
        <f ca="1">SQRT(Inputs!$B$38)*G193+SQRT(1-Inputs!$B$38)*_xlfn.NORM.S.INV(RAND())</f>
        <v>-0.16592168342250257</v>
      </c>
      <c r="AO193" s="24">
        <f ca="1">SQRT(Inputs!$B$38)*H193+SQRT(1-Inputs!$B$38)*_xlfn.NORM.S.INV(RAND())</f>
        <v>1.0734649814435551</v>
      </c>
      <c r="AP193" s="24">
        <f ca="1">SQRT(Inputs!$B$38)*I193+SQRT(1-Inputs!$B$38)*_xlfn.NORM.S.INV(RAND())</f>
        <v>-3.5486674630768988E-2</v>
      </c>
      <c r="AQ193" s="24">
        <f ca="1">SQRT(Inputs!$B$38)*J193+SQRT(1-Inputs!$B$38)*_xlfn.NORM.S.INV(RAND())</f>
        <v>-1.3300437073815099</v>
      </c>
      <c r="AR193" s="24">
        <f ca="1">SQRT(Inputs!$B$38)*K193+SQRT(1-Inputs!$B$38)*_xlfn.NORM.S.INV(RAND())</f>
        <v>1.6117344533335587</v>
      </c>
      <c r="AS193" s="24">
        <f ca="1">SQRT(Inputs!$B$38)*L193+SQRT(1-Inputs!$B$38)*_xlfn.NORM.S.INV(RAND())</f>
        <v>0.14760064935871869</v>
      </c>
      <c r="AT193" s="24">
        <f ca="1">SQRT(Inputs!$B$38)*M193+SQRT(1-Inputs!$B$38)*_xlfn.NORM.S.INV(RAND())</f>
        <v>-0.20403738912915442</v>
      </c>
      <c r="AU193" s="15">
        <f ca="1">Inputs!$B$6*EXP($B$8-0.5*C$5^2+C$5*N193)</f>
        <v>4883.9248755475373</v>
      </c>
      <c r="AV193" s="15">
        <f t="shared" ca="1" si="73"/>
        <v>4177.4175491877995</v>
      </c>
      <c r="AW193" s="15">
        <f t="shared" ca="1" si="74"/>
        <v>4831.8761474607809</v>
      </c>
      <c r="AX193" s="15">
        <f t="shared" ca="1" si="75"/>
        <v>5547.2352059268387</v>
      </c>
      <c r="AY193" s="15">
        <f t="shared" ca="1" si="76"/>
        <v>6186.8832209507455</v>
      </c>
      <c r="AZ193" s="15">
        <f t="shared" ca="1" si="77"/>
        <v>6975.4712059115509</v>
      </c>
      <c r="BA193" s="15">
        <f t="shared" ca="1" si="78"/>
        <v>9273.0494152563897</v>
      </c>
      <c r="BB193" s="15">
        <f t="shared" ca="1" si="79"/>
        <v>14161.449887867782</v>
      </c>
      <c r="BC193" s="15">
        <f t="shared" ca="1" si="80"/>
        <v>19533.221897981111</v>
      </c>
      <c r="BD193" s="15">
        <f t="shared" ca="1" si="81"/>
        <v>25031.600349738143</v>
      </c>
      <c r="BE193" s="15">
        <f t="shared" ca="1" si="82"/>
        <v>24428.8262445808</v>
      </c>
      <c r="BF193" s="15">
        <f ca="1">Inputs!$B$13*EXP($B$9-0.5*C$6^2+C$6*Y193)</f>
        <v>14567.683419663525</v>
      </c>
      <c r="BG193" s="15">
        <f t="shared" ca="1" si="83"/>
        <v>14697.01708253572</v>
      </c>
      <c r="BH193" s="15">
        <f t="shared" ca="1" si="84"/>
        <v>20906.977055251984</v>
      </c>
      <c r="BI193" s="15">
        <f t="shared" ca="1" si="85"/>
        <v>19373.482103304388</v>
      </c>
      <c r="BJ193" s="15">
        <f t="shared" ca="1" si="86"/>
        <v>22438.890288200917</v>
      </c>
      <c r="BK193" s="15">
        <f t="shared" ca="1" si="87"/>
        <v>25639.124607444344</v>
      </c>
      <c r="BL193" s="15">
        <f t="shared" ca="1" si="88"/>
        <v>36351.796804178979</v>
      </c>
      <c r="BM193" s="15">
        <f t="shared" ca="1" si="89"/>
        <v>49045.144387834567</v>
      </c>
      <c r="BN193" s="15">
        <f t="shared" ca="1" si="90"/>
        <v>65975.9994675825</v>
      </c>
      <c r="BO193" s="15">
        <f t="shared" ca="1" si="91"/>
        <v>85651.415251472063</v>
      </c>
      <c r="BP193" s="15">
        <f t="shared" ca="1" si="92"/>
        <v>109933.19609373419</v>
      </c>
      <c r="BQ193" s="15">
        <f ca="1">Inputs!$B$20*EXP($B$10-0.5*C$7^2+C$7*AJ193)</f>
        <v>3609.3853346974593</v>
      </c>
      <c r="BR193" s="15">
        <f t="shared" ca="1" si="93"/>
        <v>6987.5447603942521</v>
      </c>
      <c r="BS193" s="15">
        <f t="shared" ca="1" si="94"/>
        <v>10914.164413479393</v>
      </c>
      <c r="BT193" s="15">
        <f t="shared" ca="1" si="95"/>
        <v>8206.3203097566275</v>
      </c>
      <c r="BU193" s="15">
        <f t="shared" ca="1" si="96"/>
        <v>10925.417157943299</v>
      </c>
      <c r="BV193" s="15">
        <f t="shared" ca="1" si="97"/>
        <v>19359.289125245425</v>
      </c>
      <c r="BW193" s="15">
        <f t="shared" ca="1" si="98"/>
        <v>26812.655185278501</v>
      </c>
      <c r="BX193" s="15">
        <f t="shared" ca="1" si="99"/>
        <v>28724.480610362403</v>
      </c>
      <c r="BY193" s="15">
        <f t="shared" ca="1" si="100"/>
        <v>54785.297501263594</v>
      </c>
      <c r="BZ193" s="15">
        <f t="shared" ca="1" si="101"/>
        <v>78985.829981743969</v>
      </c>
      <c r="CA193" s="15">
        <f t="shared" ca="1" si="102"/>
        <v>107000.35251404693</v>
      </c>
      <c r="CB193" s="15">
        <f ca="1">(AU193*DCF!C$10-DCF!C$5*MAX(AU193*DCF!C$10,0)-MAX(AU193-Inputs!$B$6,0)/Inputs!$B$10)*DCF!C$6</f>
        <v>1043.6327002528778</v>
      </c>
      <c r="CC193" s="15">
        <f ca="1">(AV193*DCF!D$10-DCF!D$5*MAX(AV193*DCF!D$10,0)-MAX(AV193-AU193,0)/Inputs!$B$10)*DCF!D$6</f>
        <v>1018.2172265396089</v>
      </c>
      <c r="CD193" s="15">
        <f ca="1">(AW193*DCF!E$10-DCF!E$5*MAX(AW193*DCF!E$10,0)-MAX(AW193-AV193,0)/Inputs!$B$10)*DCF!E$6</f>
        <v>968.19210689458168</v>
      </c>
      <c r="CE193" s="15">
        <f ca="1">(AX193*DCF!F$10-DCF!F$5*MAX(AX193*DCF!F$10,0)-MAX(AX193-AW193,0)/Inputs!$B$10)*DCF!F$6</f>
        <v>1062.104120682445</v>
      </c>
      <c r="CF193" s="15">
        <f ca="1">(AY193*DCF!G$10-DCF!G$5*MAX(AY193*DCF!G$10,0)-MAX(AY193-AX193,0)/Inputs!$B$10)*DCF!G$6</f>
        <v>1151.7930789373918</v>
      </c>
      <c r="CG193" s="15">
        <f ca="1">(AZ193*DCF!H$10-DCF!H$5*MAX(AZ193*DCF!H$10,0)-MAX(AZ193-AY193,0)/Inputs!$B$10)*DCF!H$6</f>
        <v>1214.2648039684952</v>
      </c>
      <c r="CH193" s="15">
        <f ca="1">(BA193*DCF!I$10-DCF!I$5*MAX(BA193*DCF!I$10,0)-MAX(BA193-AZ193,0)/Inputs!$B$10)*DCF!I$6</f>
        <v>1316.9645200976706</v>
      </c>
      <c r="CI193" s="15">
        <f ca="1">(BB193*DCF!J$10-DCF!J$5*MAX(BB193*DCF!J$10,0)-MAX(BB193-BA193,0)/Inputs!$B$10)*DCF!J$6</f>
        <v>1689.3811226646922</v>
      </c>
      <c r="CJ193" s="15">
        <f ca="1">(BC193*DCF!K$10-DCF!K$5*MAX(BC193*DCF!K$10,0)-MAX(BC193-BB193,0)/Inputs!$B$10)*DCF!K$6</f>
        <v>2392.5687122048112</v>
      </c>
      <c r="CK193" s="15">
        <f ca="1">(BD193*DCF!L$10-DCF!L$5*MAX(BD193*DCF!L$10,0)-MAX(BD193-BC193,0)/Inputs!$B$10)*DCF!L$6</f>
        <v>3064.2119725139678</v>
      </c>
      <c r="CL193" s="15">
        <f ca="1">(BE193*DCF!M$10-DCF!M$5*MAX(BE193*DCF!M$10,0)-MAX(BE193-BD193,0)/Inputs!$B$10)*DCF!M$6</f>
        <v>3447.2233466858333</v>
      </c>
      <c r="CM193" s="15">
        <f ca="1">(BF193*DCF!C$28-DCF!C$5*MAX(BF193*DCF!C$28,0)-MAX(BF193-Inputs!$B$13,0)/Inputs!$B$17)*DCF!C$6</f>
        <v>3711.3925238579786</v>
      </c>
      <c r="CN193" s="15">
        <f ca="1">(BG193*DCF!D$28-DCF!D$5*MAX(BG193*DCF!D$28,0)-MAX(BG193-BF193,0)/Inputs!$B$17)*DCF!D$6</f>
        <v>4301.0176998315246</v>
      </c>
      <c r="CO193" s="15">
        <f ca="1">(BH193*DCF!E$28-DCF!E$5*MAX(BH193*DCF!E$28,0)-MAX(BH193-BG193,0)/Inputs!$B$17)*DCF!E$6</f>
        <v>4697.3305490764824</v>
      </c>
      <c r="CP193" s="15">
        <f ca="1">(BI193*DCF!F$28-DCF!F$5*MAX(BI193*DCF!F$28,0)-MAX(BI193-BH193,0)/Inputs!$B$17)*DCF!F$6</f>
        <v>5259.3900768193243</v>
      </c>
      <c r="CQ193" s="15">
        <f ca="1">(BJ193*DCF!G$28-DCF!G$5*MAX(BJ193*DCF!G$28,0)-MAX(BJ193-BI193,0)/Inputs!$B$17)*DCF!G$6</f>
        <v>5306.3689544794634</v>
      </c>
      <c r="CR193" s="15">
        <f ca="1">(BK193*DCF!H$28-DCF!H$5*MAX(BK193*DCF!H$28,0)-MAX(BK193-BJ193,0)/Inputs!$B$17)*DCF!H$6</f>
        <v>5843.6117816417627</v>
      </c>
      <c r="CS193" s="15">
        <f ca="1">(BL193*DCF!I$28-DCF!I$5*MAX(BL193*DCF!I$28,0)-MAX(BL193-BK193,0)/Inputs!$B$17)*DCF!I$6</f>
        <v>7010.6385414066108</v>
      </c>
      <c r="CT193" s="15">
        <f ca="1">(BM193*DCF!J$28-DCF!J$5*MAX(BM193*DCF!J$28,0)-MAX(BM193-BL193,0)/Inputs!$B$17)*DCF!J$6</f>
        <v>9258.1045512399596</v>
      </c>
      <c r="CU193" s="15">
        <f ca="1">(BN193*DCF!K$28-DCF!K$5*MAX(BN193*DCF!K$28,0)-MAX(BN193-BM193,0)/Inputs!$B$17)*DCF!K$6</f>
        <v>11859.220638607845</v>
      </c>
      <c r="CV193" s="15">
        <f ca="1">(BO193*DCF!L$28-DCF!L$5*MAX(BO193*DCF!L$28,0)-MAX(BO193-BN193,0)/Inputs!$B$17)*DCF!L$6</f>
        <v>14862.949050626536</v>
      </c>
      <c r="CW193" s="15">
        <f ca="1">(BP193*DCF!M$28-DCF!M$5*MAX(BP193*DCF!M$28,0)-MAX(BP193-BO193,0)/Inputs!$B$17)*DCF!M$6</f>
        <v>18145.866067624866</v>
      </c>
      <c r="CX193" s="15">
        <f ca="1">(BQ193*DCF!C$46-DCF!C$5*MAX(BQ193*DCF!C$46,0)-MAX(BQ193-Inputs!$B$20,0)/Inputs!$B$24)*DCF!C$6</f>
        <v>-1022.2069293515883</v>
      </c>
      <c r="CY193" s="15">
        <f ca="1">(BR193*DCF!D$46-DCF!D$5*MAX(BR193*DCF!D$46,0)-MAX(BR193-BQ193,0)/Inputs!$B$24)*DCF!D$6</f>
        <v>-2634.0435246246957</v>
      </c>
      <c r="CZ193" s="15">
        <f ca="1">(BS193*DCF!E$46-DCF!E$5*MAX(BS193*DCF!E$46,0)-MAX(BS193-BR193,0)/Inputs!$B$24)*DCF!E$6</f>
        <v>-2838.384313996788</v>
      </c>
      <c r="DA193" s="15">
        <f ca="1">(BT193*DCF!F$46-DCF!F$5*MAX(BT193*DCF!F$46,0)-MAX(BT193-BS193,0)/Inputs!$B$24)*DCF!F$6</f>
        <v>-597.63612927135966</v>
      </c>
      <c r="DB193" s="15">
        <f ca="1">(BU193*DCF!G$46-DCF!G$5*MAX(BU193*DCF!G$46,0)-MAX(BU193-BT193,0)/Inputs!$B$24)*DCF!G$6</f>
        <v>-1282.1599041406</v>
      </c>
      <c r="DC193" s="15">
        <f ca="1">(BV193*DCF!H$46-DCF!H$5*MAX(BV193*DCF!H$46,0)-MAX(BV193-BU193,0)/Inputs!$B$24)*DCF!H$6</f>
        <v>-2620.7740386482387</v>
      </c>
      <c r="DD193" s="15">
        <f ca="1">(BW193*DCF!I$46-DCF!I$5*MAX(BW193*DCF!I$46,0)-MAX(BW193-BV193,0)/Inputs!$B$24)*DCF!I$6</f>
        <v>-1520.3243949712771</v>
      </c>
      <c r="DE193" s="15">
        <f ca="1">(BX193*DCF!J$46-DCF!J$5*MAX(BX193*DCF!J$46,0)-MAX(BX193-BW193,0)/Inputs!$B$24)*DCF!J$6</f>
        <v>697.92763765533641</v>
      </c>
      <c r="DF193" s="15">
        <f ca="1">(BY193*DCF!K$46-DCF!K$5*MAX(BY193*DCF!K$46,0)-MAX(BY193-BX193,0)/Inputs!$B$24)*DCF!K$6</f>
        <v>-3254.6870599541535</v>
      </c>
      <c r="DG193" s="15">
        <f ca="1">(BZ193*DCF!L$46-DCF!L$5*MAX(BZ193*DCF!L$46,0)-MAX(BZ193-BY193,0)/Inputs!$B$24)*DCF!L$6</f>
        <v>-16.735513181367821</v>
      </c>
      <c r="DH193" s="15">
        <f ca="1">(CA193*DCF!M$46-DCF!M$5*MAX(CA193*DCF!M$46,0)-MAX(CA193-BZ193,0)/Inputs!$B$24)*DCF!M$6</f>
        <v>2531.7980181933294</v>
      </c>
      <c r="DI193" s="15">
        <f ca="1">SUM(CB193:CL193)+BE193*DCF!M$10*(1+Inputs!$B$30)*(1-Inputs!$B$33)*(1-Inputs!$B$30/Inputs!$B$31)/(Inputs!$B$29-Inputs!$B$30)*DCF!M$6</f>
        <v>86354.30018789538</v>
      </c>
      <c r="DJ193" s="15">
        <f ca="1">SUM(CM193:CW193)+BP193*DCF!M$28*(1+Inputs!$B$30)*(1-Inputs!$B$33)*(1-Inputs!$B$30/Inputs!$B$31)/(Inputs!$B$29-Inputs!$B$30)*DCF!M$6</f>
        <v>498183.27502839221</v>
      </c>
      <c r="DK193" s="15">
        <f ca="1">SUM(CX193:DH193)+CA193*DCF!M$46*(1+Inputs!$B$30)*(1-Inputs!$B$33)*(1-Inputs!$B$30/Inputs!$B$31)/(Inputs!$B$29-Inputs!$B$30)*DCF!M$6</f>
        <v>152877.9938364719</v>
      </c>
      <c r="DM193" s="15">
        <f ca="1">DI193+DJ193+DK193+Inputs!$B$34+Inputs!$B$36-Inputs!$B$35</f>
        <v>814266.56905275956</v>
      </c>
    </row>
    <row r="194" spans="1:117" x14ac:dyDescent="0.75">
      <c r="A194" s="11">
        <v>181</v>
      </c>
      <c r="C194" s="24">
        <f t="shared" ref="C194:M203" ca="1" si="108">_xlfn.NORM.S.INV(RAND())</f>
        <v>0.96110315098820531</v>
      </c>
      <c r="D194" s="24">
        <f t="shared" ca="1" si="108"/>
        <v>-0.78195614450059991</v>
      </c>
      <c r="E194" s="24">
        <f t="shared" ca="1" si="108"/>
        <v>0.39255059150181476</v>
      </c>
      <c r="F194" s="24">
        <f t="shared" ca="1" si="108"/>
        <v>0.92944685696718932</v>
      </c>
      <c r="G194" s="24">
        <f t="shared" ca="1" si="108"/>
        <v>-1.4764137257916008</v>
      </c>
      <c r="H194" s="24">
        <f t="shared" ca="1" si="108"/>
        <v>1.2414410989806937</v>
      </c>
      <c r="I194" s="24">
        <f t="shared" ca="1" si="108"/>
        <v>-0.19425430630686902</v>
      </c>
      <c r="J194" s="24">
        <f t="shared" ca="1" si="108"/>
        <v>5.7495755287784146E-2</v>
      </c>
      <c r="K194" s="24">
        <f t="shared" ca="1" si="108"/>
        <v>0.60359238426651629</v>
      </c>
      <c r="L194" s="24">
        <f t="shared" ca="1" si="108"/>
        <v>-1.2248095177925191</v>
      </c>
      <c r="M194" s="24">
        <f t="shared" ca="1" si="108"/>
        <v>-0.5102659012844607</v>
      </c>
      <c r="N194" s="24">
        <f ca="1">SQRT(Inputs!$B$38)*C194+SQRT(1-Inputs!$B$38)*_xlfn.NORM.S.INV(RAND())</f>
        <v>0.22608554063674208</v>
      </c>
      <c r="O194" s="24">
        <f ca="1">SQRT(Inputs!$B$38)*D194+SQRT(1-Inputs!$B$38)*_xlfn.NORM.S.INV(RAND())</f>
        <v>0.28281100438400536</v>
      </c>
      <c r="P194" s="24">
        <f ca="1">SQRT(Inputs!$B$38)*E194+SQRT(1-Inputs!$B$38)*_xlfn.NORM.S.INV(RAND())</f>
        <v>0.24896187209389076</v>
      </c>
      <c r="Q194" s="24">
        <f ca="1">SQRT(Inputs!$B$38)*F194+SQRT(1-Inputs!$B$38)*_xlfn.NORM.S.INV(RAND())</f>
        <v>0.75518351022870167</v>
      </c>
      <c r="R194" s="24">
        <f ca="1">SQRT(Inputs!$B$38)*G194+SQRT(1-Inputs!$B$38)*_xlfn.NORM.S.INV(RAND())</f>
        <v>-0.40954999882195359</v>
      </c>
      <c r="S194" s="24">
        <f ca="1">SQRT(Inputs!$B$38)*H194+SQRT(1-Inputs!$B$38)*_xlfn.NORM.S.INV(RAND())</f>
        <v>0.79190469815134223</v>
      </c>
      <c r="T194" s="24">
        <f ca="1">SQRT(Inputs!$B$38)*I194+SQRT(1-Inputs!$B$38)*_xlfn.NORM.S.INV(RAND())</f>
        <v>-0.40203785439525019</v>
      </c>
      <c r="U194" s="24">
        <f ca="1">SQRT(Inputs!$B$38)*J194+SQRT(1-Inputs!$B$38)*_xlfn.NORM.S.INV(RAND())</f>
        <v>0.95153011456721959</v>
      </c>
      <c r="V194" s="24">
        <f ca="1">SQRT(Inputs!$B$38)*K194+SQRT(1-Inputs!$B$38)*_xlfn.NORM.S.INV(RAND())</f>
        <v>7.9372660248224425E-2</v>
      </c>
      <c r="W194" s="24">
        <f ca="1">SQRT(Inputs!$B$38)*L194+SQRT(1-Inputs!$B$38)*_xlfn.NORM.S.INV(RAND())</f>
        <v>-0.88969525789843984</v>
      </c>
      <c r="X194" s="24">
        <f ca="1">SQRT(Inputs!$B$38)*M194+SQRT(1-Inputs!$B$38)*_xlfn.NORM.S.INV(RAND())</f>
        <v>-0.66736801312068583</v>
      </c>
      <c r="Y194" s="24">
        <f ca="1">SQRT(Inputs!$B$38)*C194+SQRT(1-Inputs!$B$38)*_xlfn.NORM.S.INV(RAND())</f>
        <v>0.49211838122912133</v>
      </c>
      <c r="Z194" s="24">
        <f ca="1">SQRT(Inputs!$B$38)*D194+SQRT(1-Inputs!$B$38)*_xlfn.NORM.S.INV(RAND())</f>
        <v>-0.72399002362335829</v>
      </c>
      <c r="AA194" s="24">
        <f ca="1">SQRT(Inputs!$B$38)*E194+SQRT(1-Inputs!$B$38)*_xlfn.NORM.S.INV(RAND())</f>
        <v>-0.33477519743864947</v>
      </c>
      <c r="AB194" s="24">
        <f ca="1">SQRT(Inputs!$B$38)*F194+SQRT(1-Inputs!$B$38)*_xlfn.NORM.S.INV(RAND())</f>
        <v>0.45263327393536484</v>
      </c>
      <c r="AC194" s="24">
        <f ca="1">SQRT(Inputs!$B$38)*G194+SQRT(1-Inputs!$B$38)*_xlfn.NORM.S.INV(RAND())</f>
        <v>-0.33856986479651974</v>
      </c>
      <c r="AD194" s="24">
        <f ca="1">SQRT(Inputs!$B$38)*H194+SQRT(1-Inputs!$B$38)*_xlfn.NORM.S.INV(RAND())</f>
        <v>-0.27249228490000355</v>
      </c>
      <c r="AE194" s="24">
        <f ca="1">SQRT(Inputs!$B$38)*I194+SQRT(1-Inputs!$B$38)*_xlfn.NORM.S.INV(RAND())</f>
        <v>-0.11277044045616494</v>
      </c>
      <c r="AF194" s="24">
        <f ca="1">SQRT(Inputs!$B$38)*J194+SQRT(1-Inputs!$B$38)*_xlfn.NORM.S.INV(RAND())</f>
        <v>1.0341045077733164</v>
      </c>
      <c r="AG194" s="24">
        <f ca="1">SQRT(Inputs!$B$38)*K194+SQRT(1-Inputs!$B$38)*_xlfn.NORM.S.INV(RAND())</f>
        <v>0.39299252842957288</v>
      </c>
      <c r="AH194" s="24">
        <f ca="1">SQRT(Inputs!$B$38)*L194+SQRT(1-Inputs!$B$38)*_xlfn.NORM.S.INV(RAND())</f>
        <v>-0.82740443850814127</v>
      </c>
      <c r="AI194" s="24">
        <f ca="1">SQRT(Inputs!$B$38)*M194+SQRT(1-Inputs!$B$38)*_xlfn.NORM.S.INV(RAND())</f>
        <v>-0.76778247251327159</v>
      </c>
      <c r="AJ194" s="24">
        <f ca="1">SQRT(Inputs!$B$38)*C194+SQRT(1-Inputs!$B$38)*_xlfn.NORM.S.INV(RAND())</f>
        <v>1.0304033422999503</v>
      </c>
      <c r="AK194" s="24">
        <f ca="1">SQRT(Inputs!$B$38)*D194+SQRT(1-Inputs!$B$38)*_xlfn.NORM.S.INV(RAND())</f>
        <v>-1.5204146841817463</v>
      </c>
      <c r="AL194" s="24">
        <f ca="1">SQRT(Inputs!$B$38)*E194+SQRT(1-Inputs!$B$38)*_xlfn.NORM.S.INV(RAND())</f>
        <v>0.86928181074063893</v>
      </c>
      <c r="AM194" s="24">
        <f ca="1">SQRT(Inputs!$B$38)*F194+SQRT(1-Inputs!$B$38)*_xlfn.NORM.S.INV(RAND())</f>
        <v>1.6267479598378645</v>
      </c>
      <c r="AN194" s="24">
        <f ca="1">SQRT(Inputs!$B$38)*G194+SQRT(1-Inputs!$B$38)*_xlfn.NORM.S.INV(RAND())</f>
        <v>-0.55540662317421285</v>
      </c>
      <c r="AO194" s="24">
        <f ca="1">SQRT(Inputs!$B$38)*H194+SQRT(1-Inputs!$B$38)*_xlfn.NORM.S.INV(RAND())</f>
        <v>1.3192433736794098</v>
      </c>
      <c r="AP194" s="24">
        <f ca="1">SQRT(Inputs!$B$38)*I194+SQRT(1-Inputs!$B$38)*_xlfn.NORM.S.INV(RAND())</f>
        <v>0.25187983136128178</v>
      </c>
      <c r="AQ194" s="24">
        <f ca="1">SQRT(Inputs!$B$38)*J194+SQRT(1-Inputs!$B$38)*_xlfn.NORM.S.INV(RAND())</f>
        <v>0.14777445461999392</v>
      </c>
      <c r="AR194" s="24">
        <f ca="1">SQRT(Inputs!$B$38)*K194+SQRT(1-Inputs!$B$38)*_xlfn.NORM.S.INV(RAND())</f>
        <v>-0.23783764367073551</v>
      </c>
      <c r="AS194" s="24">
        <f ca="1">SQRT(Inputs!$B$38)*L194+SQRT(1-Inputs!$B$38)*_xlfn.NORM.S.INV(RAND())</f>
        <v>-0.88593737162580033</v>
      </c>
      <c r="AT194" s="24">
        <f ca="1">SQRT(Inputs!$B$38)*M194+SQRT(1-Inputs!$B$38)*_xlfn.NORM.S.INV(RAND())</f>
        <v>0.30971527217595951</v>
      </c>
      <c r="AU194" s="15">
        <f ca="1">Inputs!$B$6*EXP($B$8-0.5*C$5^2+C$5*N194)</f>
        <v>5147.2073164865542</v>
      </c>
      <c r="AV194" s="15">
        <f t="shared" ca="1" si="73"/>
        <v>6531.3878144951832</v>
      </c>
      <c r="AW194" s="15">
        <f t="shared" ca="1" si="74"/>
        <v>8235.8398153133421</v>
      </c>
      <c r="AX194" s="15">
        <f t="shared" ca="1" si="75"/>
        <v>11050.001632081929</v>
      </c>
      <c r="AY194" s="15">
        <f t="shared" ca="1" si="76"/>
        <v>12873.519484049644</v>
      </c>
      <c r="AZ194" s="15">
        <f t="shared" ca="1" si="77"/>
        <v>17179.305297008272</v>
      </c>
      <c r="BA194" s="15">
        <f t="shared" ca="1" si="78"/>
        <v>20156.83789130165</v>
      </c>
      <c r="BB194" s="15">
        <f t="shared" ca="1" si="79"/>
        <v>27146.555118351524</v>
      </c>
      <c r="BC194" s="15">
        <f t="shared" ca="1" si="80"/>
        <v>33503.337691301764</v>
      </c>
      <c r="BD194" s="15">
        <f t="shared" ca="1" si="81"/>
        <v>37767.409811671401</v>
      </c>
      <c r="BE194" s="15">
        <f t="shared" ca="1" si="82"/>
        <v>43549.871041301441</v>
      </c>
      <c r="BF194" s="15">
        <f ca="1">Inputs!$B$13*EXP($B$9-0.5*C$6^2+C$6*Y194)</f>
        <v>15248.410752165366</v>
      </c>
      <c r="BG194" s="15">
        <f t="shared" ca="1" si="83"/>
        <v>16307.96015706063</v>
      </c>
      <c r="BH194" s="15">
        <f t="shared" ca="1" si="84"/>
        <v>18849.129509525923</v>
      </c>
      <c r="BI194" s="15">
        <f t="shared" ca="1" si="85"/>
        <v>24739.04781103475</v>
      </c>
      <c r="BJ194" s="15">
        <f t="shared" ca="1" si="86"/>
        <v>28883.868306407127</v>
      </c>
      <c r="BK194" s="15">
        <f t="shared" ca="1" si="87"/>
        <v>34158.464604279165</v>
      </c>
      <c r="BL194" s="15">
        <f t="shared" ca="1" si="88"/>
        <v>41350.80919142504</v>
      </c>
      <c r="BM194" s="15">
        <f t="shared" ca="1" si="89"/>
        <v>57796.760011250743</v>
      </c>
      <c r="BN194" s="15">
        <f t="shared" ca="1" si="90"/>
        <v>74510.471563514104</v>
      </c>
      <c r="BO194" s="15">
        <f t="shared" ca="1" si="91"/>
        <v>83270.867956791451</v>
      </c>
      <c r="BP194" s="15">
        <f t="shared" ca="1" si="92"/>
        <v>93952.226708516726</v>
      </c>
      <c r="BQ194" s="15">
        <f ca="1">Inputs!$B$20*EXP($B$10-0.5*C$7^2+C$7*AJ194)</f>
        <v>6181.9863404755579</v>
      </c>
      <c r="BR194" s="15">
        <f t="shared" ca="1" si="93"/>
        <v>5175.6650334482947</v>
      </c>
      <c r="BS194" s="15">
        <f t="shared" ca="1" si="94"/>
        <v>9097.4613264800937</v>
      </c>
      <c r="BT194" s="15">
        <f t="shared" ca="1" si="95"/>
        <v>19219.872800273344</v>
      </c>
      <c r="BU194" s="15">
        <f t="shared" ca="1" si="96"/>
        <v>23286.84167695183</v>
      </c>
      <c r="BV194" s="15">
        <f t="shared" ca="1" si="97"/>
        <v>43612.439559922132</v>
      </c>
      <c r="BW194" s="15">
        <f t="shared" ca="1" si="98"/>
        <v>64191.123993016161</v>
      </c>
      <c r="BX194" s="15">
        <f t="shared" ca="1" si="99"/>
        <v>92481.165985215397</v>
      </c>
      <c r="BY194" s="15">
        <f t="shared" ca="1" si="100"/>
        <v>123817.44554629122</v>
      </c>
      <c r="BZ194" s="15">
        <f t="shared" ca="1" si="101"/>
        <v>147622.09986244485</v>
      </c>
      <c r="CA194" s="15">
        <f t="shared" ca="1" si="102"/>
        <v>219096.77835790612</v>
      </c>
      <c r="CB194" s="15">
        <f ca="1">(AU194*DCF!C$10-DCF!C$5*MAX(AU194*DCF!C$10,0)-MAX(AU194-Inputs!$B$6,0)/Inputs!$B$10)*DCF!C$6</f>
        <v>1041.7554495213037</v>
      </c>
      <c r="CC194" s="15">
        <f ca="1">(AV194*DCF!D$10-DCF!D$5*MAX(AV194*DCF!D$10,0)-MAX(AV194-AU194,0)/Inputs!$B$10)*DCF!D$6</f>
        <v>1254.485343220947</v>
      </c>
      <c r="CD194" s="15">
        <f ca="1">(AW194*DCF!E$10-DCF!E$5*MAX(AW194*DCF!E$10,0)-MAX(AW194-AV194,0)/Inputs!$B$10)*DCF!E$6</f>
        <v>1517.6111350194276</v>
      </c>
      <c r="CE194" s="15">
        <f ca="1">(AX194*DCF!F$10-DCF!F$5*MAX(AX194*DCF!F$10,0)-MAX(AX194-AW194,0)/Inputs!$B$10)*DCF!F$6</f>
        <v>1826.640443265886</v>
      </c>
      <c r="CF194" s="15">
        <f ca="1">(AY194*DCF!G$10-DCF!G$5*MAX(AY194*DCF!G$10,0)-MAX(AY194-AX194,0)/Inputs!$B$10)*DCF!G$6</f>
        <v>2301.9463598814032</v>
      </c>
      <c r="CG194" s="15">
        <f ca="1">(AZ194*DCF!H$10-DCF!H$5*MAX(AZ194*DCF!H$10,0)-MAX(AZ194-AY194,0)/Inputs!$B$10)*DCF!H$6</f>
        <v>2570.8049833113064</v>
      </c>
      <c r="CH194" s="15">
        <f ca="1">(BA194*DCF!I$10-DCF!I$5*MAX(BA194*DCF!I$10,0)-MAX(BA194-AZ194,0)/Inputs!$B$10)*DCF!I$6</f>
        <v>3193.4992902760196</v>
      </c>
      <c r="CI194" s="15">
        <f ca="1">(BB194*DCF!J$10-DCF!J$5*MAX(BB194*DCF!J$10,0)-MAX(BB194-BA194,0)/Inputs!$B$10)*DCF!J$6</f>
        <v>3599.2353826571107</v>
      </c>
      <c r="CJ194" s="15">
        <f ca="1">(BC194*DCF!K$10-DCF!K$5*MAX(BC194*DCF!K$10,0)-MAX(BC194-BB194,0)/Inputs!$B$10)*DCF!K$6</f>
        <v>4503.6465093984934</v>
      </c>
      <c r="CK194" s="15">
        <f ca="1">(BD194*DCF!L$10-DCF!L$5*MAX(BD194*DCF!L$10,0)-MAX(BD194-BC194,0)/Inputs!$B$10)*DCF!L$6</f>
        <v>5144.6300169217457</v>
      </c>
      <c r="CL194" s="15">
        <f ca="1">(BE194*DCF!M$10-DCF!M$5*MAX(BE194*DCF!M$10,0)-MAX(BE194-BD194,0)/Inputs!$B$10)*DCF!M$6</f>
        <v>5454.6733010458674</v>
      </c>
      <c r="CM194" s="15">
        <f ca="1">(BF194*DCF!C$28-DCF!C$5*MAX(BF194*DCF!C$28,0)-MAX(BF194-Inputs!$B$13,0)/Inputs!$B$17)*DCF!C$6</f>
        <v>3761.9341863593086</v>
      </c>
      <c r="CN194" s="15">
        <f ca="1">(BG194*DCF!D$28-DCF!D$5*MAX(BG194*DCF!D$28,0)-MAX(BG194-BF194,0)/Inputs!$B$17)*DCF!D$6</f>
        <v>4577.0199219499436</v>
      </c>
      <c r="CO194" s="15">
        <f ca="1">(BH194*DCF!E$28-DCF!E$5*MAX(BH194*DCF!E$28,0)-MAX(BH194-BG194,0)/Inputs!$B$17)*DCF!E$6</f>
        <v>4837.5796123282616</v>
      </c>
      <c r="CP194" s="15">
        <f ca="1">(BI194*DCF!F$28-DCF!F$5*MAX(BI194*DCF!F$28,0)-MAX(BI194-BH194,0)/Inputs!$B$17)*DCF!F$6</f>
        <v>5643.647108789527</v>
      </c>
      <c r="CQ194" s="15">
        <f ca="1">(BJ194*DCF!G$28-DCF!G$5*MAX(BJ194*DCF!G$28,0)-MAX(BJ194-BI194,0)/Inputs!$B$17)*DCF!G$6</f>
        <v>6797.0209118799585</v>
      </c>
      <c r="CR194" s="15">
        <f ca="1">(BK194*DCF!H$28-DCF!H$5*MAX(BK194*DCF!H$28,0)-MAX(BK194-BJ194,0)/Inputs!$B$17)*DCF!H$6</f>
        <v>7628.2409169054608</v>
      </c>
      <c r="CS194" s="15">
        <f ca="1">(BL194*DCF!I$28-DCF!I$5*MAX(BL194*DCF!I$28,0)-MAX(BL194-BK194,0)/Inputs!$B$17)*DCF!I$6</f>
        <v>8691.4464222195566</v>
      </c>
      <c r="CT194" s="15">
        <f ca="1">(BM194*DCF!J$28-DCF!J$5*MAX(BM194*DCF!J$28,0)-MAX(BM194-BL194,0)/Inputs!$B$17)*DCF!J$6</f>
        <v>10712.876828383645</v>
      </c>
      <c r="CU194" s="15">
        <f ca="1">(BN194*DCF!K$28-DCF!K$5*MAX(BN194*DCF!K$28,0)-MAX(BN194-BM194,0)/Inputs!$B$17)*DCF!K$6</f>
        <v>13688.155237527561</v>
      </c>
      <c r="CV194" s="15">
        <f ca="1">(BO194*DCF!L$28-DCF!L$5*MAX(BO194*DCF!L$28,0)-MAX(BO194-BN194,0)/Inputs!$B$17)*DCF!L$6</f>
        <v>15623.032542635023</v>
      </c>
      <c r="CW194" s="15">
        <f ca="1">(BP194*DCF!M$28-DCF!M$5*MAX(BP194*DCF!M$28,0)-MAX(BP194-BO194,0)/Inputs!$B$17)*DCF!M$6</f>
        <v>16560.6636998666</v>
      </c>
      <c r="CX194" s="15">
        <f ca="1">(BQ194*DCF!C$46-DCF!C$5*MAX(BQ194*DCF!C$46,0)-MAX(BQ194-Inputs!$B$20,0)/Inputs!$B$24)*DCF!C$6</f>
        <v>-2804.6094737705944</v>
      </c>
      <c r="CY194" s="15">
        <f ca="1">(BR194*DCF!D$46-DCF!D$5*MAX(BR194*DCF!D$46,0)-MAX(BR194-BQ194,0)/Inputs!$B$24)*DCF!D$6</f>
        <v>-883.36532314079989</v>
      </c>
      <c r="CZ194" s="15">
        <f ca="1">(BS194*DCF!E$46-DCF!E$5*MAX(BS194*DCF!E$46,0)-MAX(BS194-BR194,0)/Inputs!$B$24)*DCF!E$6</f>
        <v>-2621.6547750937052</v>
      </c>
      <c r="DA194" s="15">
        <f ca="1">(BT194*DCF!F$46-DCF!F$5*MAX(BT194*DCF!F$46,0)-MAX(BT194-BS194,0)/Inputs!$B$24)*DCF!F$6</f>
        <v>-5085.6026660662892</v>
      </c>
      <c r="DB194" s="15">
        <f ca="1">(BU194*DCF!G$46-DCF!G$5*MAX(BU194*DCF!G$46,0)-MAX(BU194-BT194,0)/Inputs!$B$24)*DCF!G$6</f>
        <v>-2151.3713214523855</v>
      </c>
      <c r="DC194" s="15">
        <f ca="1">(BV194*DCF!H$46-DCF!H$5*MAX(BV194*DCF!H$46,0)-MAX(BV194-BU194,0)/Inputs!$B$24)*DCF!H$6</f>
        <v>-6316.0550051285745</v>
      </c>
      <c r="DD194" s="15">
        <f ca="1">(BW194*DCF!I$46-DCF!I$5*MAX(BW194*DCF!I$46,0)-MAX(BW194-BV194,0)/Inputs!$B$24)*DCF!I$6</f>
        <v>-4424.8253158251464</v>
      </c>
      <c r="DE194" s="15">
        <f ca="1">(BX194*DCF!J$46-DCF!J$5*MAX(BX194*DCF!J$46,0)-MAX(BX194-BW194,0)/Inputs!$B$24)*DCF!J$6</f>
        <v>-3622.7278455743599</v>
      </c>
      <c r="DF194" s="15">
        <f ca="1">(BY194*DCF!K$46-DCF!K$5*MAX(BY194*DCF!K$46,0)-MAX(BY194-BX194,0)/Inputs!$B$24)*DCF!K$6</f>
        <v>-603.68846030408542</v>
      </c>
      <c r="DG194" s="15">
        <f ca="1">(BZ194*DCF!L$46-DCF!L$5*MAX(BZ194*DCF!L$46,0)-MAX(BZ194-BY194,0)/Inputs!$B$24)*DCF!L$6</f>
        <v>4817.3614320597453</v>
      </c>
      <c r="DH194" s="15">
        <f ca="1">(CA194*DCF!M$46-DCF!M$5*MAX(CA194*DCF!M$46,0)-MAX(CA194-BZ194,0)/Inputs!$B$24)*DCF!M$6</f>
        <v>2234.1027708266893</v>
      </c>
      <c r="DI194" s="15">
        <f ca="1">SUM(CB194:CL194)+BE194*DCF!M$10*(1+Inputs!$B$30)*(1-Inputs!$B$33)*(1-Inputs!$B$30/Inputs!$B$31)/(Inputs!$B$29-Inputs!$B$30)*DCF!M$6</f>
        <v>153608.79520988726</v>
      </c>
      <c r="DJ194" s="15">
        <f ca="1">SUM(CM194:CW194)+BP194*DCF!M$28*(1+Inputs!$B$30)*(1-Inputs!$B$33)*(1-Inputs!$B$30/Inputs!$B$31)/(Inputs!$B$29-Inputs!$B$30)*DCF!M$6</f>
        <v>447148.66981468751</v>
      </c>
      <c r="DK194" s="15">
        <f ca="1">SUM(CX194:DH194)+CA194*DCF!M$46*(1+Inputs!$B$30)*(1-Inputs!$B$33)*(1-Inputs!$B$30/Inputs!$B$31)/(Inputs!$B$29-Inputs!$B$30)*DCF!M$6</f>
        <v>317287.13703042426</v>
      </c>
      <c r="DM194" s="15">
        <f ca="1">DI194+DJ194+DK194+Inputs!$B$34+Inputs!$B$36-Inputs!$B$35</f>
        <v>994895.60205499898</v>
      </c>
    </row>
    <row r="195" spans="1:117" x14ac:dyDescent="0.75">
      <c r="A195" s="11">
        <v>182</v>
      </c>
      <c r="C195" s="24">
        <f t="shared" ca="1" si="108"/>
        <v>-0.12745952672566924</v>
      </c>
      <c r="D195" s="24">
        <f t="shared" ca="1" si="108"/>
        <v>-0.12903224539161218</v>
      </c>
      <c r="E195" s="24">
        <f t="shared" ca="1" si="108"/>
        <v>0.66172179206540405</v>
      </c>
      <c r="F195" s="24">
        <f t="shared" ca="1" si="108"/>
        <v>-0.83341013658361951</v>
      </c>
      <c r="G195" s="24">
        <f t="shared" ca="1" si="108"/>
        <v>-6.8059105775382753E-2</v>
      </c>
      <c r="H195" s="24">
        <f t="shared" ca="1" si="108"/>
        <v>-6.6144706431695122E-2</v>
      </c>
      <c r="I195" s="24">
        <f t="shared" ca="1" si="108"/>
        <v>-2.1904512756205308</v>
      </c>
      <c r="J195" s="24">
        <f t="shared" ca="1" si="108"/>
        <v>0.91500977099739389</v>
      </c>
      <c r="K195" s="24">
        <f t="shared" ca="1" si="108"/>
        <v>1.2771679895092407</v>
      </c>
      <c r="L195" s="24">
        <f t="shared" ca="1" si="108"/>
        <v>2.6617183551948916E-2</v>
      </c>
      <c r="M195" s="24">
        <f t="shared" ca="1" si="108"/>
        <v>1.6092329704115991</v>
      </c>
      <c r="N195" s="24">
        <f ca="1">SQRT(Inputs!$B$38)*C195+SQRT(1-Inputs!$B$38)*_xlfn.NORM.S.INV(RAND())</f>
        <v>-0.4092954413731007</v>
      </c>
      <c r="O195" s="24">
        <f ca="1">SQRT(Inputs!$B$38)*D195+SQRT(1-Inputs!$B$38)*_xlfn.NORM.S.INV(RAND())</f>
        <v>0.95192276269162757</v>
      </c>
      <c r="P195" s="24">
        <f ca="1">SQRT(Inputs!$B$38)*E195+SQRT(1-Inputs!$B$38)*_xlfn.NORM.S.INV(RAND())</f>
        <v>1.7015285591049532</v>
      </c>
      <c r="Q195" s="24">
        <f ca="1">SQRT(Inputs!$B$38)*F195+SQRT(1-Inputs!$B$38)*_xlfn.NORM.S.INV(RAND())</f>
        <v>-0.34007878305208517</v>
      </c>
      <c r="R195" s="24">
        <f ca="1">SQRT(Inputs!$B$38)*G195+SQRT(1-Inputs!$B$38)*_xlfn.NORM.S.INV(RAND())</f>
        <v>-0.3809661030857287</v>
      </c>
      <c r="S195" s="24">
        <f ca="1">SQRT(Inputs!$B$38)*H195+SQRT(1-Inputs!$B$38)*_xlfn.NORM.S.INV(RAND())</f>
        <v>-0.98976869415806779</v>
      </c>
      <c r="T195" s="24">
        <f ca="1">SQRT(Inputs!$B$38)*I195+SQRT(1-Inputs!$B$38)*_xlfn.NORM.S.INV(RAND())</f>
        <v>0.11683768855843746</v>
      </c>
      <c r="U195" s="24">
        <f ca="1">SQRT(Inputs!$B$38)*J195+SQRT(1-Inputs!$B$38)*_xlfn.NORM.S.INV(RAND())</f>
        <v>0.94902043183943441</v>
      </c>
      <c r="V195" s="24">
        <f ca="1">SQRT(Inputs!$B$38)*K195+SQRT(1-Inputs!$B$38)*_xlfn.NORM.S.INV(RAND())</f>
        <v>1.5989830547714083</v>
      </c>
      <c r="W195" s="24">
        <f ca="1">SQRT(Inputs!$B$38)*L195+SQRT(1-Inputs!$B$38)*_xlfn.NORM.S.INV(RAND())</f>
        <v>-0.26379567451918601</v>
      </c>
      <c r="X195" s="24">
        <f ca="1">SQRT(Inputs!$B$38)*M195+SQRT(1-Inputs!$B$38)*_xlfn.NORM.S.INV(RAND())</f>
        <v>0.888765379189145</v>
      </c>
      <c r="Y195" s="24">
        <f ca="1">SQRT(Inputs!$B$38)*C195+SQRT(1-Inputs!$B$38)*_xlfn.NORM.S.INV(RAND())</f>
        <v>1.7794411191677491</v>
      </c>
      <c r="Z195" s="24">
        <f ca="1">SQRT(Inputs!$B$38)*D195+SQRT(1-Inputs!$B$38)*_xlfn.NORM.S.INV(RAND())</f>
        <v>-0.6936408923667432</v>
      </c>
      <c r="AA195" s="24">
        <f ca="1">SQRT(Inputs!$B$38)*E195+SQRT(1-Inputs!$B$38)*_xlfn.NORM.S.INV(RAND())</f>
        <v>1.2596727150947058</v>
      </c>
      <c r="AB195" s="24">
        <f ca="1">SQRT(Inputs!$B$38)*F195+SQRT(1-Inputs!$B$38)*_xlfn.NORM.S.INV(RAND())</f>
        <v>-0.49349198083843288</v>
      </c>
      <c r="AC195" s="24">
        <f ca="1">SQRT(Inputs!$B$38)*G195+SQRT(1-Inputs!$B$38)*_xlfn.NORM.S.INV(RAND())</f>
        <v>0.18669091504071511</v>
      </c>
      <c r="AD195" s="24">
        <f ca="1">SQRT(Inputs!$B$38)*H195+SQRT(1-Inputs!$B$38)*_xlfn.NORM.S.INV(RAND())</f>
        <v>-0.30614487384488343</v>
      </c>
      <c r="AE195" s="24">
        <f ca="1">SQRT(Inputs!$B$38)*I195+SQRT(1-Inputs!$B$38)*_xlfn.NORM.S.INV(RAND())</f>
        <v>-0.51357340200311619</v>
      </c>
      <c r="AF195" s="24">
        <f ca="1">SQRT(Inputs!$B$38)*J195+SQRT(1-Inputs!$B$38)*_xlfn.NORM.S.INV(RAND())</f>
        <v>0.27650587763936529</v>
      </c>
      <c r="AG195" s="24">
        <f ca="1">SQRT(Inputs!$B$38)*K195+SQRT(1-Inputs!$B$38)*_xlfn.NORM.S.INV(RAND())</f>
        <v>0.85974638666437309</v>
      </c>
      <c r="AH195" s="24">
        <f ca="1">SQRT(Inputs!$B$38)*L195+SQRT(1-Inputs!$B$38)*_xlfn.NORM.S.INV(RAND())</f>
        <v>-1.1959818744322306</v>
      </c>
      <c r="AI195" s="24">
        <f ca="1">SQRT(Inputs!$B$38)*M195+SQRT(1-Inputs!$B$38)*_xlfn.NORM.S.INV(RAND())</f>
        <v>1.1919528972683682</v>
      </c>
      <c r="AJ195" s="24">
        <f ca="1">SQRT(Inputs!$B$38)*C195+SQRT(1-Inputs!$B$38)*_xlfn.NORM.S.INV(RAND())</f>
        <v>-4.7189162929479792E-2</v>
      </c>
      <c r="AK195" s="24">
        <f ca="1">SQRT(Inputs!$B$38)*D195+SQRT(1-Inputs!$B$38)*_xlfn.NORM.S.INV(RAND())</f>
        <v>-0.72672809710214592</v>
      </c>
      <c r="AL195" s="24">
        <f ca="1">SQRT(Inputs!$B$38)*E195+SQRT(1-Inputs!$B$38)*_xlfn.NORM.S.INV(RAND())</f>
        <v>0.23041546284338349</v>
      </c>
      <c r="AM195" s="24">
        <f ca="1">SQRT(Inputs!$B$38)*F195+SQRT(1-Inputs!$B$38)*_xlfn.NORM.S.INV(RAND())</f>
        <v>-0.55393856648684303</v>
      </c>
      <c r="AN195" s="24">
        <f ca="1">SQRT(Inputs!$B$38)*G195+SQRT(1-Inputs!$B$38)*_xlfn.NORM.S.INV(RAND())</f>
        <v>-8.725018831562073E-2</v>
      </c>
      <c r="AO195" s="24">
        <f ca="1">SQRT(Inputs!$B$38)*H195+SQRT(1-Inputs!$B$38)*_xlfn.NORM.S.INV(RAND())</f>
        <v>2.1265025364767332</v>
      </c>
      <c r="AP195" s="24">
        <f ca="1">SQRT(Inputs!$B$38)*I195+SQRT(1-Inputs!$B$38)*_xlfn.NORM.S.INV(RAND())</f>
        <v>-0.45016401555927499</v>
      </c>
      <c r="AQ195" s="24">
        <f ca="1">SQRT(Inputs!$B$38)*J195+SQRT(1-Inputs!$B$38)*_xlfn.NORM.S.INV(RAND())</f>
        <v>-0.51555592307922882</v>
      </c>
      <c r="AR195" s="24">
        <f ca="1">SQRT(Inputs!$B$38)*K195+SQRT(1-Inputs!$B$38)*_xlfn.NORM.S.INV(RAND())</f>
        <v>1.2606195420680435</v>
      </c>
      <c r="AS195" s="24">
        <f ca="1">SQRT(Inputs!$B$38)*L195+SQRT(1-Inputs!$B$38)*_xlfn.NORM.S.INV(RAND())</f>
        <v>-1.4496029937913462</v>
      </c>
      <c r="AT195" s="24">
        <f ca="1">SQRT(Inputs!$B$38)*M195+SQRT(1-Inputs!$B$38)*_xlfn.NORM.S.INV(RAND())</f>
        <v>1.2259919808392756</v>
      </c>
      <c r="AU195" s="15">
        <f ca="1">Inputs!$B$6*EXP($B$8-0.5*C$5^2+C$5*N195)</f>
        <v>4644.126140024533</v>
      </c>
      <c r="AV195" s="15">
        <f t="shared" ca="1" si="73"/>
        <v>6502.2561670870073</v>
      </c>
      <c r="AW195" s="15">
        <f t="shared" ca="1" si="74"/>
        <v>9973.6737265126612</v>
      </c>
      <c r="AX195" s="15">
        <f t="shared" ca="1" si="75"/>
        <v>11670.332521279463</v>
      </c>
      <c r="AY195" s="15">
        <f t="shared" ca="1" si="76"/>
        <v>13641.683475234804</v>
      </c>
      <c r="AZ195" s="15">
        <f t="shared" ca="1" si="77"/>
        <v>14961.290835616815</v>
      </c>
      <c r="BA195" s="15">
        <f t="shared" ca="1" si="78"/>
        <v>18534.052442310211</v>
      </c>
      <c r="BB195" s="15">
        <f t="shared" ca="1" si="79"/>
        <v>24954.766429186606</v>
      </c>
      <c r="BC195" s="15">
        <f t="shared" ca="1" si="80"/>
        <v>35664.20686632258</v>
      </c>
      <c r="BD195" s="15">
        <f t="shared" ca="1" si="81"/>
        <v>42627.162329780091</v>
      </c>
      <c r="BE195" s="15">
        <f t="shared" ca="1" si="82"/>
        <v>56638.273673982039</v>
      </c>
      <c r="BF195" s="15">
        <f ca="1">Inputs!$B$13*EXP($B$9-0.5*C$6^2+C$6*Y195)</f>
        <v>19681.597147624962</v>
      </c>
      <c r="BG195" s="15">
        <f t="shared" ca="1" si="83"/>
        <v>21164.775149258996</v>
      </c>
      <c r="BH195" s="15">
        <f t="shared" ca="1" si="84"/>
        <v>31868.00794187282</v>
      </c>
      <c r="BI195" s="15">
        <f t="shared" ca="1" si="85"/>
        <v>36157.762758883691</v>
      </c>
      <c r="BJ195" s="15">
        <f t="shared" ca="1" si="86"/>
        <v>45536.127816533633</v>
      </c>
      <c r="BK195" s="15">
        <f t="shared" ca="1" si="87"/>
        <v>53605.497369862351</v>
      </c>
      <c r="BL195" s="15">
        <f t="shared" ca="1" si="88"/>
        <v>61608.046326293872</v>
      </c>
      <c r="BM195" s="15">
        <f t="shared" ca="1" si="89"/>
        <v>78376.063360544344</v>
      </c>
      <c r="BN195" s="15">
        <f t="shared" ca="1" si="90"/>
        <v>106853.56802126303</v>
      </c>
      <c r="BO195" s="15">
        <f t="shared" ca="1" si="91"/>
        <v>114408.44965141383</v>
      </c>
      <c r="BP195" s="15">
        <f t="shared" ca="1" si="92"/>
        <v>161175.44964492603</v>
      </c>
      <c r="BQ195" s="15">
        <f ca="1">Inputs!$B$20*EXP($B$10-0.5*C$7^2+C$7*AJ195)</f>
        <v>4218.3169755150211</v>
      </c>
      <c r="BR195" s="15">
        <f t="shared" ca="1" si="93"/>
        <v>4544.0715558415359</v>
      </c>
      <c r="BS195" s="15">
        <f t="shared" ca="1" si="94"/>
        <v>6648.3367775214465</v>
      </c>
      <c r="BT195" s="15">
        <f t="shared" ca="1" si="95"/>
        <v>7926.8181835950681</v>
      </c>
      <c r="BU195" s="15">
        <f t="shared" ca="1" si="96"/>
        <v>10756.122691210938</v>
      </c>
      <c r="BV195" s="15">
        <f t="shared" ca="1" si="97"/>
        <v>24162.538088534075</v>
      </c>
      <c r="BW195" s="15">
        <f t="shared" ca="1" si="98"/>
        <v>30653.256308484866</v>
      </c>
      <c r="BX195" s="15">
        <f t="shared" ca="1" si="99"/>
        <v>38663.592139801673</v>
      </c>
      <c r="BY195" s="15">
        <f t="shared" ca="1" si="100"/>
        <v>68950.823313887246</v>
      </c>
      <c r="BZ195" s="15">
        <f t="shared" ca="1" si="101"/>
        <v>74115.160124484784</v>
      </c>
      <c r="CA195" s="15">
        <f t="shared" ca="1" si="102"/>
        <v>129450.82891697572</v>
      </c>
      <c r="CB195" s="15">
        <f ca="1">(AU195*DCF!C$10-DCF!C$5*MAX(AU195*DCF!C$10,0)-MAX(AU195-Inputs!$B$6,0)/Inputs!$B$10)*DCF!C$6</f>
        <v>1045.3425079790807</v>
      </c>
      <c r="CC195" s="15">
        <f ca="1">(AV195*DCF!D$10-DCF!D$5*MAX(AV195*DCF!D$10,0)-MAX(AV195-AU195,0)/Inputs!$B$10)*DCF!D$6</f>
        <v>1131.824513006211</v>
      </c>
      <c r="CD195" s="15">
        <f ca="1">(AW195*DCF!E$10-DCF!E$5*MAX(AW195*DCF!E$10,0)-MAX(AW195-AV195,0)/Inputs!$B$10)*DCF!E$6</f>
        <v>1520.8555043216888</v>
      </c>
      <c r="CE195" s="15">
        <f ca="1">(AX195*DCF!F$10-DCF!F$5*MAX(AX195*DCF!F$10,0)-MAX(AX195-AW195,0)/Inputs!$B$10)*DCF!F$6</f>
        <v>2194.5823604960397</v>
      </c>
      <c r="CF195" s="15">
        <f ca="1">(AY195*DCF!G$10-DCF!G$5*MAX(AY195*DCF!G$10,0)-MAX(AY195-AX195,0)/Inputs!$B$10)*DCF!G$6</f>
        <v>2431.8026752731935</v>
      </c>
      <c r="CG195" s="15">
        <f ca="1">(AZ195*DCF!H$10-DCF!H$5*MAX(AZ195*DCF!H$10,0)-MAX(AZ195-AY195,0)/Inputs!$B$10)*DCF!H$6</f>
        <v>2670.4254032728622</v>
      </c>
      <c r="CH195" s="15">
        <f ca="1">(BA195*DCF!I$10-DCF!I$5*MAX(BA195*DCF!I$10,0)-MAX(BA195-AZ195,0)/Inputs!$B$10)*DCF!I$6</f>
        <v>2799.4371751668223</v>
      </c>
      <c r="CI195" s="15">
        <f ca="1">(BB195*DCF!J$10-DCF!J$5*MAX(BB195*DCF!J$10,0)-MAX(BB195-BA195,0)/Inputs!$B$10)*DCF!J$6</f>
        <v>3309.3424225632639</v>
      </c>
      <c r="CJ195" s="15">
        <f ca="1">(BC195*DCF!K$10-DCF!K$5*MAX(BC195*DCF!K$10,0)-MAX(BC195-BB195,0)/Inputs!$B$10)*DCF!K$6</f>
        <v>4242.205901457568</v>
      </c>
      <c r="CK195" s="15">
        <f ca="1">(BD195*DCF!L$10-DCF!L$5*MAX(BD195*DCF!L$10,0)-MAX(BD195-BC195,0)/Inputs!$B$10)*DCF!L$6</f>
        <v>5528.5637945547023</v>
      </c>
      <c r="CL195" s="15">
        <f ca="1">(BE195*DCF!M$10-DCF!M$5*MAX(BE195*DCF!M$10,0)-MAX(BE195-BD195,0)/Inputs!$B$10)*DCF!M$6</f>
        <v>6318.6160199780215</v>
      </c>
      <c r="CM195" s="15">
        <f ca="1">(BF195*DCF!C$28-DCF!C$5*MAX(BF195*DCF!C$28,0)-MAX(BF195-Inputs!$B$13,0)/Inputs!$B$17)*DCF!C$6</f>
        <v>4091.0830245311599</v>
      </c>
      <c r="CN195" s="15">
        <f ca="1">(BG195*DCF!D$28-DCF!D$5*MAX(BG195*DCF!D$28,0)-MAX(BG195-BF195,0)/Inputs!$B$17)*DCF!D$6</f>
        <v>5917.0845509164719</v>
      </c>
      <c r="CO195" s="15">
        <f ca="1">(BH195*DCF!E$28-DCF!E$5*MAX(BH195*DCF!E$28,0)-MAX(BH195-BG195,0)/Inputs!$B$17)*DCF!E$6</f>
        <v>6916.1274492643524</v>
      </c>
      <c r="CP195" s="15">
        <f ca="1">(BI195*DCF!F$28-DCF!F$5*MAX(BI195*DCF!F$28,0)-MAX(BI195-BH195,0)/Inputs!$B$17)*DCF!F$6</f>
        <v>9034.8624931965005</v>
      </c>
      <c r="CQ195" s="15">
        <f ca="1">(BJ195*DCF!G$28-DCF!G$5*MAX(BJ195*DCF!G$28,0)-MAX(BJ195-BI195,0)/Inputs!$B$17)*DCF!G$6</f>
        <v>10237.345487843464</v>
      </c>
      <c r="CR195" s="15">
        <f ca="1">(BK195*DCF!H$28-DCF!H$5*MAX(BK195*DCF!H$28,0)-MAX(BK195-BJ195,0)/Inputs!$B$17)*DCF!H$6</f>
        <v>12003.477341024054</v>
      </c>
      <c r="CS195" s="15">
        <f ca="1">(BL195*DCF!I$28-DCF!I$5*MAX(BL195*DCF!I$28,0)-MAX(BL195-BK195,0)/Inputs!$B$17)*DCF!I$6</f>
        <v>13338.708092085128</v>
      </c>
      <c r="CT195" s="15">
        <f ca="1">(BM195*DCF!J$28-DCF!J$5*MAX(BM195*DCF!J$28,0)-MAX(BM195-BL195,0)/Inputs!$B$17)*DCF!J$6</f>
        <v>15261.066546275957</v>
      </c>
      <c r="CU195" s="15">
        <f ca="1">(BN195*DCF!K$28-DCF!K$5*MAX(BN195*DCF!K$28,0)-MAX(BN195-BM195,0)/Inputs!$B$17)*DCF!K$6</f>
        <v>19077.566949929682</v>
      </c>
      <c r="CV195" s="15">
        <f ca="1">(BO195*DCF!L$28-DCF!L$5*MAX(BO195*DCF!L$28,0)-MAX(BO195-BN195,0)/Inputs!$B$17)*DCF!L$6</f>
        <v>21972.039670240451</v>
      </c>
      <c r="CW195" s="15">
        <f ca="1">(BP195*DCF!M$28-DCF!M$5*MAX(BP195*DCF!M$28,0)-MAX(BP195-BO195,0)/Inputs!$B$17)*DCF!M$6</f>
        <v>25436.788508562018</v>
      </c>
      <c r="CX195" s="15">
        <f ca="1">(BQ195*DCF!C$46-DCF!C$5*MAX(BQ195*DCF!C$46,0)-MAX(BQ195-Inputs!$B$20,0)/Inputs!$B$24)*DCF!C$6</f>
        <v>-1444.0995211420468</v>
      </c>
      <c r="CY195" s="15">
        <f ca="1">(BR195*DCF!D$46-DCF!D$5*MAX(BR195*DCF!D$46,0)-MAX(BR195-BQ195,0)/Inputs!$B$24)*DCF!D$6</f>
        <v>-914.56382088042676</v>
      </c>
      <c r="CZ195" s="15">
        <f ca="1">(BS195*DCF!E$46-DCF!E$5*MAX(BS195*DCF!E$46,0)-MAX(BS195-BR195,0)/Inputs!$B$24)*DCF!E$6</f>
        <v>-1615.6208204456448</v>
      </c>
      <c r="DA195" s="15">
        <f ca="1">(BT195*DCF!F$46-DCF!F$5*MAX(BT195*DCF!F$46,0)-MAX(BT195-BS195,0)/Inputs!$B$24)*DCF!F$6</f>
        <v>-1042.8165131287208</v>
      </c>
      <c r="DB195" s="15">
        <f ca="1">(BU195*DCF!G$46-DCF!G$5*MAX(BU195*DCF!G$46,0)-MAX(BU195-BT195,0)/Inputs!$B$24)*DCF!G$6</f>
        <v>-1313.5368519592514</v>
      </c>
      <c r="DC195" s="15">
        <f ca="1">(BV195*DCF!H$46-DCF!H$5*MAX(BV195*DCF!H$46,0)-MAX(BV195-BU195,0)/Inputs!$B$24)*DCF!H$6</f>
        <v>-4165.9614422481836</v>
      </c>
      <c r="DD195" s="15">
        <f ca="1">(BW195*DCF!I$46-DCF!I$5*MAX(BW195*DCF!I$46,0)-MAX(BW195-BV195,0)/Inputs!$B$24)*DCF!I$6</f>
        <v>-1155.285269188897</v>
      </c>
      <c r="DE195" s="15">
        <f ca="1">(BX195*DCF!J$46-DCF!J$5*MAX(BX195*DCF!J$46,0)-MAX(BX195-BW195,0)/Inputs!$B$24)*DCF!J$6</f>
        <v>-502.37945087744208</v>
      </c>
      <c r="DF195" s="15">
        <f ca="1">(BY195*DCF!K$46-DCF!K$5*MAX(BY195*DCF!K$46,0)-MAX(BY195-BX195,0)/Inputs!$B$24)*DCF!K$6</f>
        <v>-3480.8639126871344</v>
      </c>
      <c r="DG195" s="15">
        <f ca="1">(BZ195*DCF!L$46-DCF!L$5*MAX(BZ195*DCF!L$46,0)-MAX(BZ195-BY195,0)/Inputs!$B$24)*DCF!L$6</f>
        <v>3954.532136042531</v>
      </c>
      <c r="DH195" s="15">
        <f ca="1">(CA195*DCF!M$46-DCF!M$5*MAX(CA195*DCF!M$46,0)-MAX(CA195-BZ195,0)/Inputs!$B$24)*DCF!M$6</f>
        <v>-1419.8277400359375</v>
      </c>
      <c r="DI195" s="15">
        <f ca="1">SUM(CB195:CL195)+BE195*DCF!M$10*(1+Inputs!$B$30)*(1-Inputs!$B$33)*(1-Inputs!$B$30/Inputs!$B$31)/(Inputs!$B$29-Inputs!$B$30)*DCF!M$6</f>
        <v>190818.06287639446</v>
      </c>
      <c r="DJ195" s="15">
        <f ca="1">SUM(CM195:CW195)+BP195*DCF!M$28*(1+Inputs!$B$30)*(1-Inputs!$B$33)*(1-Inputs!$B$30/Inputs!$B$31)/(Inputs!$B$29-Inputs!$B$30)*DCF!M$6</f>
        <v>741357.36036254326</v>
      </c>
      <c r="DK195" s="15">
        <f ca="1">SUM(CX195:DH195)+CA195*DCF!M$46*(1+Inputs!$B$30)*(1-Inputs!$B$33)*(1-Inputs!$B$30/Inputs!$B$31)/(Inputs!$B$29-Inputs!$B$30)*DCF!M$6</f>
        <v>187045.89273008276</v>
      </c>
      <c r="DM195" s="15">
        <f ca="1">DI195+DJ195+DK195+Inputs!$B$34+Inputs!$B$36-Inputs!$B$35</f>
        <v>1196072.3159690206</v>
      </c>
    </row>
    <row r="196" spans="1:117" x14ac:dyDescent="0.75">
      <c r="A196" s="11">
        <v>183</v>
      </c>
      <c r="C196" s="24">
        <f t="shared" ca="1" si="108"/>
        <v>5.9650427524135782E-2</v>
      </c>
      <c r="D196" s="24">
        <f t="shared" ca="1" si="108"/>
        <v>0.20937846010189362</v>
      </c>
      <c r="E196" s="24">
        <f t="shared" ca="1" si="108"/>
        <v>1.1103047446528833</v>
      </c>
      <c r="F196" s="24">
        <f t="shared" ca="1" si="108"/>
        <v>0.56608446024266856</v>
      </c>
      <c r="G196" s="24">
        <f t="shared" ca="1" si="108"/>
        <v>0.66839476576963863</v>
      </c>
      <c r="H196" s="24">
        <f t="shared" ca="1" si="108"/>
        <v>-0.10932999441751991</v>
      </c>
      <c r="I196" s="24">
        <f t="shared" ca="1" si="108"/>
        <v>-0.35757772211239341</v>
      </c>
      <c r="J196" s="24">
        <f t="shared" ca="1" si="108"/>
        <v>-0.50013057413454487</v>
      </c>
      <c r="K196" s="24">
        <f t="shared" ca="1" si="108"/>
        <v>0.5257854398965579</v>
      </c>
      <c r="L196" s="24">
        <f t="shared" ca="1" si="108"/>
        <v>-0.94985225876561064</v>
      </c>
      <c r="M196" s="24">
        <f t="shared" ca="1" si="108"/>
        <v>-0.50170638865880379</v>
      </c>
      <c r="N196" s="24">
        <f ca="1">SQRT(Inputs!$B$38)*C196+SQRT(1-Inputs!$B$38)*_xlfn.NORM.S.INV(RAND())</f>
        <v>-0.80574425361499857</v>
      </c>
      <c r="O196" s="24">
        <f ca="1">SQRT(Inputs!$B$38)*D196+SQRT(1-Inputs!$B$38)*_xlfn.NORM.S.INV(RAND())</f>
        <v>1.4347072232093303</v>
      </c>
      <c r="P196" s="24">
        <f ca="1">SQRT(Inputs!$B$38)*E196+SQRT(1-Inputs!$B$38)*_xlfn.NORM.S.INV(RAND())</f>
        <v>0.99724898715916444</v>
      </c>
      <c r="Q196" s="24">
        <f ca="1">SQRT(Inputs!$B$38)*F196+SQRT(1-Inputs!$B$38)*_xlfn.NORM.S.INV(RAND())</f>
        <v>0.66724711286250082</v>
      </c>
      <c r="R196" s="24">
        <f ca="1">SQRT(Inputs!$B$38)*G196+SQRT(1-Inputs!$B$38)*_xlfn.NORM.S.INV(RAND())</f>
        <v>1.2648846521291428</v>
      </c>
      <c r="S196" s="24">
        <f ca="1">SQRT(Inputs!$B$38)*H196+SQRT(1-Inputs!$B$38)*_xlfn.NORM.S.INV(RAND())</f>
        <v>1.1040466380572433</v>
      </c>
      <c r="T196" s="24">
        <f ca="1">SQRT(Inputs!$B$38)*I196+SQRT(1-Inputs!$B$38)*_xlfn.NORM.S.INV(RAND())</f>
        <v>-0.2922552035956627</v>
      </c>
      <c r="U196" s="24">
        <f ca="1">SQRT(Inputs!$B$38)*J196+SQRT(1-Inputs!$B$38)*_xlfn.NORM.S.INV(RAND())</f>
        <v>1.3697012709761849</v>
      </c>
      <c r="V196" s="24">
        <f ca="1">SQRT(Inputs!$B$38)*K196+SQRT(1-Inputs!$B$38)*_xlfn.NORM.S.INV(RAND())</f>
        <v>0.42405996971021181</v>
      </c>
      <c r="W196" s="24">
        <f ca="1">SQRT(Inputs!$B$38)*L196+SQRT(1-Inputs!$B$38)*_xlfn.NORM.S.INV(RAND())</f>
        <v>1.3170474455329071</v>
      </c>
      <c r="X196" s="24">
        <f ca="1">SQRT(Inputs!$B$38)*M196+SQRT(1-Inputs!$B$38)*_xlfn.NORM.S.INV(RAND())</f>
        <v>-9.4271955242167249E-3</v>
      </c>
      <c r="Y196" s="24">
        <f ca="1">SQRT(Inputs!$B$38)*C196+SQRT(1-Inputs!$B$38)*_xlfn.NORM.S.INV(RAND())</f>
        <v>-0.94841837521106365</v>
      </c>
      <c r="Z196" s="24">
        <f ca="1">SQRT(Inputs!$B$38)*D196+SQRT(1-Inputs!$B$38)*_xlfn.NORM.S.INV(RAND())</f>
        <v>0.66761078691286613</v>
      </c>
      <c r="AA196" s="24">
        <f ca="1">SQRT(Inputs!$B$38)*E196+SQRT(1-Inputs!$B$38)*_xlfn.NORM.S.INV(RAND())</f>
        <v>0.80043847903815912</v>
      </c>
      <c r="AB196" s="24">
        <f ca="1">SQRT(Inputs!$B$38)*F196+SQRT(1-Inputs!$B$38)*_xlfn.NORM.S.INV(RAND())</f>
        <v>-0.26563037520966015</v>
      </c>
      <c r="AC196" s="24">
        <f ca="1">SQRT(Inputs!$B$38)*G196+SQRT(1-Inputs!$B$38)*_xlfn.NORM.S.INV(RAND())</f>
        <v>-1.4108885774823947</v>
      </c>
      <c r="AD196" s="24">
        <f ca="1">SQRT(Inputs!$B$38)*H196+SQRT(1-Inputs!$B$38)*_xlfn.NORM.S.INV(RAND())</f>
        <v>-0.50568428725828951</v>
      </c>
      <c r="AE196" s="24">
        <f ca="1">SQRT(Inputs!$B$38)*I196+SQRT(1-Inputs!$B$38)*_xlfn.NORM.S.INV(RAND())</f>
        <v>-0.6397663777135022</v>
      </c>
      <c r="AF196" s="24">
        <f ca="1">SQRT(Inputs!$B$38)*J196+SQRT(1-Inputs!$B$38)*_xlfn.NORM.S.INV(RAND())</f>
        <v>-0.52416821452887841</v>
      </c>
      <c r="AG196" s="24">
        <f ca="1">SQRT(Inputs!$B$38)*K196+SQRT(1-Inputs!$B$38)*_xlfn.NORM.S.INV(RAND())</f>
        <v>0.19086287129754581</v>
      </c>
      <c r="AH196" s="24">
        <f ca="1">SQRT(Inputs!$B$38)*L196+SQRT(1-Inputs!$B$38)*_xlfn.NORM.S.INV(RAND())</f>
        <v>0.46911879252825195</v>
      </c>
      <c r="AI196" s="24">
        <f ca="1">SQRT(Inputs!$B$38)*M196+SQRT(1-Inputs!$B$38)*_xlfn.NORM.S.INV(RAND())</f>
        <v>0.21737753177791846</v>
      </c>
      <c r="AJ196" s="24">
        <f ca="1">SQRT(Inputs!$B$38)*C196+SQRT(1-Inputs!$B$38)*_xlfn.NORM.S.INV(RAND())</f>
        <v>-0.16701352090899629</v>
      </c>
      <c r="AK196" s="24">
        <f ca="1">SQRT(Inputs!$B$38)*D196+SQRT(1-Inputs!$B$38)*_xlfn.NORM.S.INV(RAND())</f>
        <v>-1.0655763843944981</v>
      </c>
      <c r="AL196" s="24">
        <f ca="1">SQRT(Inputs!$B$38)*E196+SQRT(1-Inputs!$B$38)*_xlfn.NORM.S.INV(RAND())</f>
        <v>1.2555574323365652</v>
      </c>
      <c r="AM196" s="24">
        <f ca="1">SQRT(Inputs!$B$38)*F196+SQRT(1-Inputs!$B$38)*_xlfn.NORM.S.INV(RAND())</f>
        <v>-0.35266635708991634</v>
      </c>
      <c r="AN196" s="24">
        <f ca="1">SQRT(Inputs!$B$38)*G196+SQRT(1-Inputs!$B$38)*_xlfn.NORM.S.INV(RAND())</f>
        <v>-0.49701429427775212</v>
      </c>
      <c r="AO196" s="24">
        <f ca="1">SQRT(Inputs!$B$38)*H196+SQRT(1-Inputs!$B$38)*_xlfn.NORM.S.INV(RAND())</f>
        <v>0.48457326945771029</v>
      </c>
      <c r="AP196" s="24">
        <f ca="1">SQRT(Inputs!$B$38)*I196+SQRT(1-Inputs!$B$38)*_xlfn.NORM.S.INV(RAND())</f>
        <v>-2.0440737927293036</v>
      </c>
      <c r="AQ196" s="24">
        <f ca="1">SQRT(Inputs!$B$38)*J196+SQRT(1-Inputs!$B$38)*_xlfn.NORM.S.INV(RAND())</f>
        <v>-0.67587240546810912</v>
      </c>
      <c r="AR196" s="24">
        <f ca="1">SQRT(Inputs!$B$38)*K196+SQRT(1-Inputs!$B$38)*_xlfn.NORM.S.INV(RAND())</f>
        <v>1.3721084777773926</v>
      </c>
      <c r="AS196" s="24">
        <f ca="1">SQRT(Inputs!$B$38)*L196+SQRT(1-Inputs!$B$38)*_xlfn.NORM.S.INV(RAND())</f>
        <v>-0.37392933561611319</v>
      </c>
      <c r="AT196" s="24">
        <f ca="1">SQRT(Inputs!$B$38)*M196+SQRT(1-Inputs!$B$38)*_xlfn.NORM.S.INV(RAND())</f>
        <v>-1.0759031487847199</v>
      </c>
      <c r="AU196" s="15">
        <f ca="1">Inputs!$B$6*EXP($B$8-0.5*C$5^2+C$5*N196)</f>
        <v>4355.453930747688</v>
      </c>
      <c r="AV196" s="15">
        <f t="shared" ca="1" si="73"/>
        <v>6546.6901275241808</v>
      </c>
      <c r="AW196" s="15">
        <f t="shared" ca="1" si="74"/>
        <v>9131.8228037666449</v>
      </c>
      <c r="AX196" s="15">
        <f t="shared" ca="1" si="75"/>
        <v>12118.272188739333</v>
      </c>
      <c r="AY196" s="15">
        <f t="shared" ca="1" si="76"/>
        <v>17167.362720092657</v>
      </c>
      <c r="AZ196" s="15">
        <f t="shared" ca="1" si="77"/>
        <v>23710.452515793218</v>
      </c>
      <c r="BA196" s="15">
        <f t="shared" ca="1" si="78"/>
        <v>28141.459204105569</v>
      </c>
      <c r="BB196" s="15">
        <f t="shared" ca="1" si="79"/>
        <v>39521.582014440508</v>
      </c>
      <c r="BC196" s="15">
        <f t="shared" ca="1" si="80"/>
        <v>50426.379548305922</v>
      </c>
      <c r="BD196" s="15">
        <f t="shared" ca="1" si="81"/>
        <v>69875.868661050568</v>
      </c>
      <c r="BE196" s="15">
        <f t="shared" ca="1" si="82"/>
        <v>85550.428252038953</v>
      </c>
      <c r="BF196" s="15">
        <f ca="1">Inputs!$B$13*EXP($B$9-0.5*C$6^2+C$6*Y196)</f>
        <v>11460.33794327386</v>
      </c>
      <c r="BG196" s="15">
        <f t="shared" ca="1" si="83"/>
        <v>15755.168786027532</v>
      </c>
      <c r="BH196" s="15">
        <f t="shared" ca="1" si="84"/>
        <v>21982.912876418086</v>
      </c>
      <c r="BI196" s="15">
        <f t="shared" ca="1" si="85"/>
        <v>25832.33095737053</v>
      </c>
      <c r="BJ196" s="15">
        <f t="shared" ca="1" si="86"/>
        <v>25840.867846904373</v>
      </c>
      <c r="BK196" s="15">
        <f t="shared" ca="1" si="87"/>
        <v>29604.81169262416</v>
      </c>
      <c r="BL196" s="15">
        <f t="shared" ca="1" si="88"/>
        <v>33472.5001165262</v>
      </c>
      <c r="BM196" s="15">
        <f t="shared" ca="1" si="89"/>
        <v>38551.094271315575</v>
      </c>
      <c r="BN196" s="15">
        <f t="shared" ca="1" si="90"/>
        <v>48509.956096539427</v>
      </c>
      <c r="BO196" s="15">
        <f t="shared" ca="1" si="91"/>
        <v>63031.607766320769</v>
      </c>
      <c r="BP196" s="15">
        <f t="shared" ca="1" si="92"/>
        <v>79514.471405761229</v>
      </c>
      <c r="BQ196" s="15">
        <f ca="1">Inputs!$B$20*EXP($B$10-0.5*C$7^2+C$7*AJ196)</f>
        <v>4042.7962842762358</v>
      </c>
      <c r="BR196" s="15">
        <f t="shared" ca="1" si="93"/>
        <v>3910.6842560465529</v>
      </c>
      <c r="BS196" s="15">
        <f t="shared" ca="1" si="94"/>
        <v>7680.4597001307729</v>
      </c>
      <c r="BT196" s="15">
        <f t="shared" ca="1" si="95"/>
        <v>9653.9252510185652</v>
      </c>
      <c r="BU196" s="15">
        <f t="shared" ca="1" si="96"/>
        <v>11863.155953462834</v>
      </c>
      <c r="BV196" s="15">
        <f t="shared" ca="1" si="97"/>
        <v>18409.032605231911</v>
      </c>
      <c r="BW196" s="15">
        <f t="shared" ca="1" si="98"/>
        <v>16666.940217108528</v>
      </c>
      <c r="BX196" s="15">
        <f t="shared" ca="1" si="99"/>
        <v>20357.457559567069</v>
      </c>
      <c r="BY196" s="15">
        <f t="shared" ca="1" si="100"/>
        <v>37087.243091150609</v>
      </c>
      <c r="BZ196" s="15">
        <f t="shared" ca="1" si="101"/>
        <v>48581.597821921612</v>
      </c>
      <c r="CA196" s="15">
        <f t="shared" ca="1" si="102"/>
        <v>56366.625650890383</v>
      </c>
      <c r="CB196" s="15">
        <f ca="1">(AU196*DCF!C$10-DCF!C$5*MAX(AU196*DCF!C$10,0)-MAX(AU196-Inputs!$B$6,0)/Inputs!$B$10)*DCF!C$6</f>
        <v>1047.4007922843964</v>
      </c>
      <c r="CC196" s="15">
        <f ca="1">(AV196*DCF!D$10-DCF!D$5*MAX(AV196*DCF!D$10,0)-MAX(AV196-AU196,0)/Inputs!$B$10)*DCF!D$6</f>
        <v>1061.4357683555888</v>
      </c>
      <c r="CD196" s="15">
        <f ca="1">(AW196*DCF!E$10-DCF!E$5*MAX(AW196*DCF!E$10,0)-MAX(AW196-AV196,0)/Inputs!$B$10)*DCF!E$6</f>
        <v>1526.1135856349554</v>
      </c>
      <c r="CE196" s="15">
        <f ca="1">(AX196*DCF!F$10-DCF!F$5*MAX(AX196*DCF!F$10,0)-MAX(AX196-AW196,0)/Inputs!$B$10)*DCF!F$6</f>
        <v>2023.9934318658329</v>
      </c>
      <c r="CF196" s="15">
        <f ca="1">(AY196*DCF!G$10-DCF!G$5*MAX(AY196*DCF!G$10,0)-MAX(AY196-AX196,0)/Inputs!$B$10)*DCF!G$6</f>
        <v>2566.638358323491</v>
      </c>
      <c r="CG196" s="15">
        <f ca="1">(AZ196*DCF!H$10-DCF!H$5*MAX(AZ196*DCF!H$10,0)-MAX(AZ196-AY196,0)/Inputs!$B$10)*DCF!H$6</f>
        <v>3441.558469399145</v>
      </c>
      <c r="CH196" s="15">
        <f ca="1">(BA196*DCF!I$10-DCF!I$5*MAX(BA196*DCF!I$10,0)-MAX(BA196-AZ196,0)/Inputs!$B$10)*DCF!I$6</f>
        <v>4413.5776477037352</v>
      </c>
      <c r="CI196" s="15">
        <f ca="1">(BB196*DCF!J$10-DCF!J$5*MAX(BB196*DCF!J$10,0)-MAX(BB196-BA196,0)/Inputs!$B$10)*DCF!J$6</f>
        <v>5057.5250940321257</v>
      </c>
      <c r="CJ196" s="15">
        <f ca="1">(BC196*DCF!K$10-DCF!K$5*MAX(BC196*DCF!K$10,0)-MAX(BC196-BB196,0)/Inputs!$B$10)*DCF!K$6</f>
        <v>6591.3316017401812</v>
      </c>
      <c r="CK196" s="15">
        <f ca="1">(BD196*DCF!L$10-DCF!L$5*MAX(BD196*DCF!L$10,0)-MAX(BD196-BC196,0)/Inputs!$B$10)*DCF!L$6</f>
        <v>8023.4758943585412</v>
      </c>
      <c r="CL196" s="15">
        <f ca="1">(BE196*DCF!M$10-DCF!M$5*MAX(BE196*DCF!M$10,0)-MAX(BE196-BD196,0)/Inputs!$B$10)*DCF!M$6</f>
        <v>10199.778315225982</v>
      </c>
      <c r="CM196" s="15">
        <f ca="1">(BF196*DCF!C$28-DCF!C$5*MAX(BF196*DCF!C$28,0)-MAX(BF196-Inputs!$B$13,0)/Inputs!$B$17)*DCF!C$6</f>
        <v>3480.6828125767815</v>
      </c>
      <c r="CN196" s="15">
        <f ca="1">(BG196*DCF!D$28-DCF!D$5*MAX(BG196*DCF!D$28,0)-MAX(BG196-BF196,0)/Inputs!$B$17)*DCF!D$6</f>
        <v>3723.9762465753379</v>
      </c>
      <c r="CO196" s="15">
        <f ca="1">(BH196*DCF!E$28-DCF!E$5*MAX(BH196*DCF!E$28,0)-MAX(BH196-BG196,0)/Inputs!$B$17)*DCF!E$6</f>
        <v>4998.5497274219761</v>
      </c>
      <c r="CP196" s="15">
        <f ca="1">(BI196*DCF!F$28-DCF!F$5*MAX(BI196*DCF!F$28,0)-MAX(BI196-BH196,0)/Inputs!$B$17)*DCF!F$6</f>
        <v>6311.9500027172762</v>
      </c>
      <c r="CQ196" s="15">
        <f ca="1">(BJ196*DCF!G$28-DCF!G$5*MAX(BJ196*DCF!G$28,0)-MAX(BJ196-BI196,0)/Inputs!$B$17)*DCF!G$6</f>
        <v>6703.1733964933301</v>
      </c>
      <c r="CR196" s="15">
        <f ca="1">(BK196*DCF!H$28-DCF!H$5*MAX(BK196*DCF!H$28,0)-MAX(BK196-BJ196,0)/Inputs!$B$17)*DCF!H$6</f>
        <v>6736.7853094309376</v>
      </c>
      <c r="CS196" s="15">
        <f ca="1">(BL196*DCF!I$28-DCF!I$5*MAX(BL196*DCF!I$28,0)-MAX(BL196-BK196,0)/Inputs!$B$17)*DCF!I$6</f>
        <v>7316.0282002277409</v>
      </c>
      <c r="CT196" s="15">
        <f ca="1">(BM196*DCF!J$28-DCF!J$5*MAX(BM196*DCF!J$28,0)-MAX(BM196-BL196,0)/Inputs!$B$17)*DCF!J$6</f>
        <v>7926.7142977121857</v>
      </c>
      <c r="CU196" s="15">
        <f ca="1">(BN196*DCF!K$28-DCF!K$5*MAX(BN196*DCF!K$28,0)-MAX(BN196-BM196,0)/Inputs!$B$17)*DCF!K$6</f>
        <v>9024.6614389405167</v>
      </c>
      <c r="CV196" s="15">
        <f ca="1">(BO196*DCF!L$28-DCF!L$5*MAX(BO196*DCF!L$28,0)-MAX(BO196-BN196,0)/Inputs!$B$17)*DCF!L$6</f>
        <v>10932.979673778298</v>
      </c>
      <c r="CW196" s="15">
        <f ca="1">(BP196*DCF!M$28-DCF!M$5*MAX(BP196*DCF!M$28,0)-MAX(BP196-BO196,0)/Inputs!$B$17)*DCF!M$6</f>
        <v>13237.771405153415</v>
      </c>
      <c r="CX196" s="15">
        <f ca="1">(BQ196*DCF!C$46-DCF!C$5*MAX(BQ196*DCF!C$46,0)-MAX(BQ196-Inputs!$B$20,0)/Inputs!$B$24)*DCF!C$6</f>
        <v>-1322.4916519234891</v>
      </c>
      <c r="CY196" s="15">
        <f ca="1">(BR196*DCF!D$46-DCF!D$5*MAX(BR196*DCF!D$46,0)-MAX(BR196-BQ196,0)/Inputs!$B$24)*DCF!D$6</f>
        <v>-667.46260417138978</v>
      </c>
      <c r="CZ196" s="15">
        <f ca="1">(BS196*DCF!E$46-DCF!E$5*MAX(BS196*DCF!E$46,0)-MAX(BS196-BR196,0)/Inputs!$B$24)*DCF!E$6</f>
        <v>-2394.1694320056054</v>
      </c>
      <c r="DA196" s="15">
        <f ca="1">(BT196*DCF!F$46-DCF!F$5*MAX(BT196*DCF!F$46,0)-MAX(BT196-BS196,0)/Inputs!$B$24)*DCF!F$6</f>
        <v>-1421.6610666339598</v>
      </c>
      <c r="DB196" s="15">
        <f ca="1">(BU196*DCF!G$46-DCF!G$5*MAX(BU196*DCF!G$46,0)-MAX(BU196-BT196,0)/Inputs!$B$24)*DCF!G$6</f>
        <v>-1142.194686773508</v>
      </c>
      <c r="DC196" s="15">
        <f ca="1">(BV196*DCF!H$46-DCF!H$5*MAX(BV196*DCF!H$46,0)-MAX(BV196-BU196,0)/Inputs!$B$24)*DCF!H$6</f>
        <v>-2034.0910622855677</v>
      </c>
      <c r="DD196" s="15">
        <f ca="1">(BW196*DCF!I$46-DCF!I$5*MAX(BW196*DCF!I$46,0)-MAX(BW196-BV196,0)/Inputs!$B$24)*DCF!I$6</f>
        <v>384.92944395549739</v>
      </c>
      <c r="DE196" s="15">
        <f ca="1">(BX196*DCF!J$46-DCF!J$5*MAX(BX196*DCF!J$46,0)-MAX(BX196-BW196,0)/Inputs!$B$24)*DCF!J$6</f>
        <v>-124.7258717229233</v>
      </c>
      <c r="DF196" s="15">
        <f ca="1">(BY196*DCF!K$46-DCF!K$5*MAX(BY196*DCF!K$46,0)-MAX(BY196-BX196,0)/Inputs!$B$24)*DCF!K$6</f>
        <v>-1979.8048192540889</v>
      </c>
      <c r="DG196" s="15">
        <f ca="1">(BZ196*DCF!L$46-DCF!L$5*MAX(BZ196*DCF!L$46,0)-MAX(BZ196-BY196,0)/Inputs!$B$24)*DCF!L$6</f>
        <v>757.01071416637444</v>
      </c>
      <c r="DH196" s="15">
        <f ca="1">(CA196*DCF!M$46-DCF!M$5*MAX(CA196*DCF!M$46,0)-MAX(CA196-BZ196,0)/Inputs!$B$24)*DCF!M$6</f>
        <v>2791.4138583448084</v>
      </c>
      <c r="DI196" s="15">
        <f ca="1">SUM(CB196:CL196)+BE196*DCF!M$10*(1+Inputs!$B$30)*(1-Inputs!$B$33)*(1-Inputs!$B$30/Inputs!$B$31)/(Inputs!$B$29-Inputs!$B$30)*DCF!M$6</f>
        <v>284040.80207164562</v>
      </c>
      <c r="DJ196" s="15">
        <f ca="1">SUM(CM196:CW196)+BP196*DCF!M$28*(1+Inputs!$B$30)*(1-Inputs!$B$33)*(1-Inputs!$B$30/Inputs!$B$31)/(Inputs!$B$29-Inputs!$B$30)*DCF!M$6</f>
        <v>375446.37303404714</v>
      </c>
      <c r="DK196" s="15">
        <f ca="1">SUM(CX196:DH196)+CA196*DCF!M$46*(1+Inputs!$B$30)*(1-Inputs!$B$33)*(1-Inputs!$B$30/Inputs!$B$31)/(Inputs!$B$29-Inputs!$B$30)*DCF!M$6</f>
        <v>79996.23313163378</v>
      </c>
      <c r="DM196" s="15">
        <f ca="1">DI196+DJ196+DK196+Inputs!$B$34+Inputs!$B$36-Inputs!$B$35</f>
        <v>816334.40823732666</v>
      </c>
    </row>
    <row r="197" spans="1:117" x14ac:dyDescent="0.75">
      <c r="A197" s="11">
        <v>184</v>
      </c>
      <c r="C197" s="24">
        <f t="shared" ca="1" si="108"/>
        <v>1.7603532023843464</v>
      </c>
      <c r="D197" s="24">
        <f t="shared" ca="1" si="108"/>
        <v>0.85308456442050651</v>
      </c>
      <c r="E197" s="24">
        <f t="shared" ca="1" si="108"/>
        <v>-2.0669991231884048</v>
      </c>
      <c r="F197" s="24">
        <f t="shared" ca="1" si="108"/>
        <v>-0.7512457478027621</v>
      </c>
      <c r="G197" s="24">
        <f t="shared" ca="1" si="108"/>
        <v>-0.48064635610231121</v>
      </c>
      <c r="H197" s="24">
        <f t="shared" ca="1" si="108"/>
        <v>-0.96142451937503326</v>
      </c>
      <c r="I197" s="24">
        <f t="shared" ca="1" si="108"/>
        <v>-1.1921581671332278</v>
      </c>
      <c r="J197" s="24">
        <f t="shared" ca="1" si="108"/>
        <v>0.26802697346351112</v>
      </c>
      <c r="K197" s="24">
        <f t="shared" ca="1" si="108"/>
        <v>-0.87834535274645209</v>
      </c>
      <c r="L197" s="24">
        <f t="shared" ca="1" si="108"/>
        <v>0.83447116007152555</v>
      </c>
      <c r="M197" s="24">
        <f t="shared" ca="1" si="108"/>
        <v>-2.5963265175271677</v>
      </c>
      <c r="N197" s="24">
        <f ca="1">SQRT(Inputs!$B$38)*C197+SQRT(1-Inputs!$B$38)*_xlfn.NORM.S.INV(RAND())</f>
        <v>0.62399868603789432</v>
      </c>
      <c r="O197" s="24">
        <f ca="1">SQRT(Inputs!$B$38)*D197+SQRT(1-Inputs!$B$38)*_xlfn.NORM.S.INV(RAND())</f>
        <v>0.19059855772790424</v>
      </c>
      <c r="P197" s="24">
        <f ca="1">SQRT(Inputs!$B$38)*E197+SQRT(1-Inputs!$B$38)*_xlfn.NORM.S.INV(RAND())</f>
        <v>-2.7878507362824481</v>
      </c>
      <c r="Q197" s="24">
        <f ca="1">SQRT(Inputs!$B$38)*F197+SQRT(1-Inputs!$B$38)*_xlfn.NORM.S.INV(RAND())</f>
        <v>-1.7144494922123226</v>
      </c>
      <c r="R197" s="24">
        <f ca="1">SQRT(Inputs!$B$38)*G197+SQRT(1-Inputs!$B$38)*_xlfn.NORM.S.INV(RAND())</f>
        <v>-1.5812418875381591</v>
      </c>
      <c r="S197" s="24">
        <f ca="1">SQRT(Inputs!$B$38)*H197+SQRT(1-Inputs!$B$38)*_xlfn.NORM.S.INV(RAND())</f>
        <v>-1.7244857928291821</v>
      </c>
      <c r="T197" s="24">
        <f ca="1">SQRT(Inputs!$B$38)*I197+SQRT(1-Inputs!$B$38)*_xlfn.NORM.S.INV(RAND())</f>
        <v>0.17530130324117943</v>
      </c>
      <c r="U197" s="24">
        <f ca="1">SQRT(Inputs!$B$38)*J197+SQRT(1-Inputs!$B$38)*_xlfn.NORM.S.INV(RAND())</f>
        <v>0.46799233670172291</v>
      </c>
      <c r="V197" s="24">
        <f ca="1">SQRT(Inputs!$B$38)*K197+SQRT(1-Inputs!$B$38)*_xlfn.NORM.S.INV(RAND())</f>
        <v>0.29564379356155029</v>
      </c>
      <c r="W197" s="24">
        <f ca="1">SQRT(Inputs!$B$38)*L197+SQRT(1-Inputs!$B$38)*_xlfn.NORM.S.INV(RAND())</f>
        <v>1.0321030355918848</v>
      </c>
      <c r="X197" s="24">
        <f ca="1">SQRT(Inputs!$B$38)*M197+SQRT(1-Inputs!$B$38)*_xlfn.NORM.S.INV(RAND())</f>
        <v>-3.0041755153972813</v>
      </c>
      <c r="Y197" s="24">
        <f ca="1">SQRT(Inputs!$B$38)*C197+SQRT(1-Inputs!$B$38)*_xlfn.NORM.S.INV(RAND())</f>
        <v>1.5298326922053453</v>
      </c>
      <c r="Z197" s="24">
        <f ca="1">SQRT(Inputs!$B$38)*D197+SQRT(1-Inputs!$B$38)*_xlfn.NORM.S.INV(RAND())</f>
        <v>0.45853080075455255</v>
      </c>
      <c r="AA197" s="24">
        <f ca="1">SQRT(Inputs!$B$38)*E197+SQRT(1-Inputs!$B$38)*_xlfn.NORM.S.INV(RAND())</f>
        <v>-1.493672310392443</v>
      </c>
      <c r="AB197" s="24">
        <f ca="1">SQRT(Inputs!$B$38)*F197+SQRT(1-Inputs!$B$38)*_xlfn.NORM.S.INV(RAND())</f>
        <v>-0.14475390848993103</v>
      </c>
      <c r="AC197" s="24">
        <f ca="1">SQRT(Inputs!$B$38)*G197+SQRT(1-Inputs!$B$38)*_xlfn.NORM.S.INV(RAND())</f>
        <v>0.37392412560320104</v>
      </c>
      <c r="AD197" s="24">
        <f ca="1">SQRT(Inputs!$B$38)*H197+SQRT(1-Inputs!$B$38)*_xlfn.NORM.S.INV(RAND())</f>
        <v>-0.3933606762200188</v>
      </c>
      <c r="AE197" s="24">
        <f ca="1">SQRT(Inputs!$B$38)*I197+SQRT(1-Inputs!$B$38)*_xlfn.NORM.S.INV(RAND())</f>
        <v>-1.3083515659230294</v>
      </c>
      <c r="AF197" s="24">
        <f ca="1">SQRT(Inputs!$B$38)*J197+SQRT(1-Inputs!$B$38)*_xlfn.NORM.S.INV(RAND())</f>
        <v>2.0365697527224889</v>
      </c>
      <c r="AG197" s="24">
        <f ca="1">SQRT(Inputs!$B$38)*K197+SQRT(1-Inputs!$B$38)*_xlfn.NORM.S.INV(RAND())</f>
        <v>0.69694618394970442</v>
      </c>
      <c r="AH197" s="24">
        <f ca="1">SQRT(Inputs!$B$38)*L197+SQRT(1-Inputs!$B$38)*_xlfn.NORM.S.INV(RAND())</f>
        <v>1.6902122496670584</v>
      </c>
      <c r="AI197" s="24">
        <f ca="1">SQRT(Inputs!$B$38)*M197+SQRT(1-Inputs!$B$38)*_xlfn.NORM.S.INV(RAND())</f>
        <v>-0.15388271959195077</v>
      </c>
      <c r="AJ197" s="24">
        <f ca="1">SQRT(Inputs!$B$38)*C197+SQRT(1-Inputs!$B$38)*_xlfn.NORM.S.INV(RAND())</f>
        <v>0.57370359227744994</v>
      </c>
      <c r="AK197" s="24">
        <f ca="1">SQRT(Inputs!$B$38)*D197+SQRT(1-Inputs!$B$38)*_xlfn.NORM.S.INV(RAND())</f>
        <v>0.2360019538205165</v>
      </c>
      <c r="AL197" s="24">
        <f ca="1">SQRT(Inputs!$B$38)*E197+SQRT(1-Inputs!$B$38)*_xlfn.NORM.S.INV(RAND())</f>
        <v>-1.2626184928032043</v>
      </c>
      <c r="AM197" s="24">
        <f ca="1">SQRT(Inputs!$B$38)*F197+SQRT(1-Inputs!$B$38)*_xlfn.NORM.S.INV(RAND())</f>
        <v>-0.40162714961226381</v>
      </c>
      <c r="AN197" s="24">
        <f ca="1">SQRT(Inputs!$B$38)*G197+SQRT(1-Inputs!$B$38)*_xlfn.NORM.S.INV(RAND())</f>
        <v>0.31862636181426846</v>
      </c>
      <c r="AO197" s="24">
        <f ca="1">SQRT(Inputs!$B$38)*H197+SQRT(1-Inputs!$B$38)*_xlfn.NORM.S.INV(RAND())</f>
        <v>-0.27985363096999571</v>
      </c>
      <c r="AP197" s="24">
        <f ca="1">SQRT(Inputs!$B$38)*I197+SQRT(1-Inputs!$B$38)*_xlfn.NORM.S.INV(RAND())</f>
        <v>-1.0226894956006349</v>
      </c>
      <c r="AQ197" s="24">
        <f ca="1">SQRT(Inputs!$B$38)*J197+SQRT(1-Inputs!$B$38)*_xlfn.NORM.S.INV(RAND())</f>
        <v>-0.71745408903246488</v>
      </c>
      <c r="AR197" s="24">
        <f ca="1">SQRT(Inputs!$B$38)*K197+SQRT(1-Inputs!$B$38)*_xlfn.NORM.S.INV(RAND())</f>
        <v>-0.96912913185252547</v>
      </c>
      <c r="AS197" s="24">
        <f ca="1">SQRT(Inputs!$B$38)*L197+SQRT(1-Inputs!$B$38)*_xlfn.NORM.S.INV(RAND())</f>
        <v>1.2685144896607909</v>
      </c>
      <c r="AT197" s="24">
        <f ca="1">SQRT(Inputs!$B$38)*M197+SQRT(1-Inputs!$B$38)*_xlfn.NORM.S.INV(RAND())</f>
        <v>0.2107303491151884</v>
      </c>
      <c r="AU197" s="15">
        <f ca="1">Inputs!$B$6*EXP($B$8-0.5*C$5^2+C$5*N197)</f>
        <v>5489.6567099517843</v>
      </c>
      <c r="AV197" s="15">
        <f t="shared" ca="1" si="73"/>
        <v>6872.1203209407558</v>
      </c>
      <c r="AW197" s="15">
        <f t="shared" ca="1" si="74"/>
        <v>5753.1053220175691</v>
      </c>
      <c r="AX197" s="15">
        <f t="shared" ca="1" si="75"/>
        <v>5669.7022151312785</v>
      </c>
      <c r="AY197" s="15">
        <f t="shared" ca="1" si="76"/>
        <v>5760.5847168952605</v>
      </c>
      <c r="AZ197" s="15">
        <f t="shared" ca="1" si="77"/>
        <v>5826.8034061013732</v>
      </c>
      <c r="BA197" s="15">
        <f t="shared" ca="1" si="78"/>
        <v>7262.5484351367086</v>
      </c>
      <c r="BB197" s="15">
        <f t="shared" ca="1" si="79"/>
        <v>9318.4088001704476</v>
      </c>
      <c r="BC197" s="15">
        <f t="shared" ca="1" si="80"/>
        <v>11743.071703140384</v>
      </c>
      <c r="BD197" s="15">
        <f t="shared" ca="1" si="81"/>
        <v>15844.421610562082</v>
      </c>
      <c r="BE197" s="15">
        <f t="shared" ca="1" si="82"/>
        <v>14767.672627828299</v>
      </c>
      <c r="BF197" s="15">
        <f ca="1">Inputs!$B$13*EXP($B$9-0.5*C$6^2+C$6*Y197)</f>
        <v>18731.371715712143</v>
      </c>
      <c r="BG197" s="15">
        <f t="shared" ca="1" si="83"/>
        <v>24797.67699594377</v>
      </c>
      <c r="BH197" s="15">
        <f t="shared" ca="1" si="84"/>
        <v>23649.730337560246</v>
      </c>
      <c r="BI197" s="15">
        <f t="shared" ca="1" si="85"/>
        <v>28312.922791935711</v>
      </c>
      <c r="BJ197" s="15">
        <f t="shared" ca="1" si="86"/>
        <v>36631.976466862237</v>
      </c>
      <c r="BK197" s="15">
        <f t="shared" ca="1" si="87"/>
        <v>42614.445079178171</v>
      </c>
      <c r="BL197" s="15">
        <f t="shared" ca="1" si="88"/>
        <v>44182.88683379475</v>
      </c>
      <c r="BM197" s="15">
        <f t="shared" ca="1" si="89"/>
        <v>69945.201539495931</v>
      </c>
      <c r="BN197" s="15">
        <f t="shared" ca="1" si="90"/>
        <v>93517.03427912289</v>
      </c>
      <c r="BO197" s="15">
        <f t="shared" ca="1" si="91"/>
        <v>140043.21416964411</v>
      </c>
      <c r="BP197" s="15">
        <f t="shared" ca="1" si="92"/>
        <v>169387.89637155269</v>
      </c>
      <c r="BQ197" s="15">
        <f ca="1">Inputs!$B$20*EXP($B$10-0.5*C$7^2+C$7*AJ197)</f>
        <v>5257.5026838430385</v>
      </c>
      <c r="BR197" s="15">
        <f t="shared" ca="1" si="93"/>
        <v>7688.9725100667674</v>
      </c>
      <c r="BS197" s="15">
        <f t="shared" ca="1" si="94"/>
        <v>7326.7112957117952</v>
      </c>
      <c r="BT197" s="15">
        <f t="shared" ca="1" si="95"/>
        <v>9091.7549142892985</v>
      </c>
      <c r="BU197" s="15">
        <f t="shared" ca="1" si="96"/>
        <v>13609.951722216192</v>
      </c>
      <c r="BV197" s="15">
        <f t="shared" ca="1" si="97"/>
        <v>17778.342139206648</v>
      </c>
      <c r="BW197" s="15">
        <f t="shared" ca="1" si="98"/>
        <v>19980.201874489198</v>
      </c>
      <c r="BX197" s="15">
        <f t="shared" ca="1" si="99"/>
        <v>24201.775666763428</v>
      </c>
      <c r="BY197" s="15">
        <f t="shared" ca="1" si="100"/>
        <v>28171.620869721773</v>
      </c>
      <c r="BZ197" s="15">
        <f t="shared" ca="1" si="101"/>
        <v>49910.110528223486</v>
      </c>
      <c r="CA197" s="15">
        <f t="shared" ca="1" si="102"/>
        <v>72783.684242294243</v>
      </c>
      <c r="CB197" s="15">
        <f ca="1">(AU197*DCF!C$10-DCF!C$5*MAX(AU197*DCF!C$10,0)-MAX(AU197-Inputs!$B$6,0)/Inputs!$B$10)*DCF!C$6</f>
        <v>1039.3137243074348</v>
      </c>
      <c r="CC197" s="15">
        <f ca="1">(AV197*DCF!D$10-DCF!D$5*MAX(AV197*DCF!D$10,0)-MAX(AV197-AU197,0)/Inputs!$B$10)*DCF!D$6</f>
        <v>1337.9552012457145</v>
      </c>
      <c r="CD197" s="15">
        <f ca="1">(AW197*DCF!E$10-DCF!E$5*MAX(AW197*DCF!E$10,0)-MAX(AW197-AV197,0)/Inputs!$B$10)*DCF!E$6</f>
        <v>1328.3004371249258</v>
      </c>
      <c r="CE197" s="15">
        <f ca="1">(AX197*DCF!F$10-DCF!F$5*MAX(AX197*DCF!F$10,0)-MAX(AX197-AW197,0)/Inputs!$B$10)*DCF!F$6</f>
        <v>1237.6869578538169</v>
      </c>
      <c r="CF197" s="15">
        <f ca="1">(AY197*DCF!G$10-DCF!G$5*MAX(AY197*DCF!G$10,0)-MAX(AY197-AX197,0)/Inputs!$B$10)*DCF!G$6</f>
        <v>1169.4408148265497</v>
      </c>
      <c r="CG197" s="15">
        <f ca="1">(AZ197*DCF!H$10-DCF!H$5*MAX(AZ197*DCF!H$10,0)-MAX(AZ197-AY197,0)/Inputs!$B$10)*DCF!H$6</f>
        <v>1119.5197453599167</v>
      </c>
      <c r="CH197" s="15">
        <f ca="1">(BA197*DCF!I$10-DCF!I$5*MAX(BA197*DCF!I$10,0)-MAX(BA197-AZ197,0)/Inputs!$B$10)*DCF!I$6</f>
        <v>1091.0901718045213</v>
      </c>
      <c r="CI197" s="15">
        <f ca="1">(BB197*DCF!J$10-DCF!J$5*MAX(BB197*DCF!J$10,0)-MAX(BB197-BA197,0)/Inputs!$B$10)*DCF!J$6</f>
        <v>1287.5288113787446</v>
      </c>
      <c r="CJ197" s="15">
        <f ca="1">(BC197*DCF!K$10-DCF!K$5*MAX(BC197*DCF!K$10,0)-MAX(BC197-BB197,0)/Inputs!$B$10)*DCF!K$6</f>
        <v>1551.0300531243788</v>
      </c>
      <c r="CK197" s="15">
        <f ca="1">(BD197*DCF!L$10-DCF!L$5*MAX(BD197*DCF!L$10,0)-MAX(BD197-BC197,0)/Inputs!$B$10)*DCF!L$6</f>
        <v>1859.2691262020403</v>
      </c>
      <c r="CL197" s="15">
        <f ca="1">(BE197*DCF!M$10-DCF!M$5*MAX(BE197*DCF!M$10,0)-MAX(BE197-BD197,0)/Inputs!$B$10)*DCF!M$6</f>
        <v>2083.9096135515783</v>
      </c>
      <c r="CM197" s="15">
        <f ca="1">(BF197*DCF!C$28-DCF!C$5*MAX(BF197*DCF!C$28,0)-MAX(BF197-Inputs!$B$13,0)/Inputs!$B$17)*DCF!C$6</f>
        <v>4020.5320553150273</v>
      </c>
      <c r="CN197" s="15">
        <f ca="1">(BG197*DCF!D$28-DCF!D$5*MAX(BG197*DCF!D$28,0)-MAX(BG197-BF197,0)/Inputs!$B$17)*DCF!D$6</f>
        <v>6009.2667501408823</v>
      </c>
      <c r="CO197" s="15">
        <f ca="1">(BH197*DCF!E$28-DCF!E$5*MAX(BH197*DCF!E$28,0)-MAX(BH197-BG197,0)/Inputs!$B$17)*DCF!E$6</f>
        <v>6698.0247491827404</v>
      </c>
      <c r="CP197" s="15">
        <f ca="1">(BI197*DCF!F$28-DCF!F$5*MAX(BI197*DCF!F$28,0)-MAX(BI197-BH197,0)/Inputs!$B$17)*DCF!F$6</f>
        <v>6837.2048575065064</v>
      </c>
      <c r="CQ197" s="15">
        <f ca="1">(BJ197*DCF!G$28-DCF!G$5*MAX(BJ197*DCF!G$28,0)-MAX(BJ197-BI197,0)/Inputs!$B$17)*DCF!G$6</f>
        <v>8105.2615744249833</v>
      </c>
      <c r="CR197" s="15">
        <f ca="1">(BK197*DCF!H$28-DCF!H$5*MAX(BK197*DCF!H$28,0)-MAX(BK197-BJ197,0)/Inputs!$B$17)*DCF!H$6</f>
        <v>9609.5146886282091</v>
      </c>
      <c r="CS197" s="15">
        <f ca="1">(BL197*DCF!I$28-DCF!I$5*MAX(BL197*DCF!I$28,0)-MAX(BL197-BK197,0)/Inputs!$B$17)*DCF!I$6</f>
        <v>10164.620550858654</v>
      </c>
      <c r="CT197" s="15">
        <f ca="1">(BM197*DCF!J$28-DCF!J$5*MAX(BM197*DCF!J$28,0)-MAX(BM197-BL197,0)/Inputs!$B$17)*DCF!J$6</f>
        <v>12187.714061969975</v>
      </c>
      <c r="CU197" s="15">
        <f ca="1">(BN197*DCF!K$28-DCF!K$5*MAX(BN197*DCF!K$28,0)-MAX(BN197-BM197,0)/Inputs!$B$17)*DCF!K$6</f>
        <v>16861.994104332251</v>
      </c>
      <c r="CV197" s="15">
        <f ca="1">(BO197*DCF!L$28-DCF!L$5*MAX(BO197*DCF!L$28,0)-MAX(BO197-BN197,0)/Inputs!$B$17)*DCF!L$6</f>
        <v>22677.045879858637</v>
      </c>
      <c r="CW197" s="15">
        <f ca="1">(BP197*DCF!M$28-DCF!M$5*MAX(BP197*DCF!M$28,0)-MAX(BP197-BO197,0)/Inputs!$B$17)*DCF!M$6</f>
        <v>28803.086877003247</v>
      </c>
      <c r="CX197" s="15">
        <f ca="1">(BQ197*DCF!C$46-DCF!C$5*MAX(BQ197*DCF!C$46,0)-MAX(BQ197-Inputs!$B$20,0)/Inputs!$B$24)*DCF!C$6</f>
        <v>-2164.089619290789</v>
      </c>
      <c r="CY197" s="15">
        <f ca="1">(BR197*DCF!D$46-DCF!D$5*MAX(BR197*DCF!D$46,0)-MAX(BR197-BQ197,0)/Inputs!$B$24)*DCF!D$6</f>
        <v>-2349.8162901292071</v>
      </c>
      <c r="CZ197" s="15">
        <f ca="1">(BS197*DCF!E$46-DCF!E$5*MAX(BS197*DCF!E$46,0)-MAX(BS197-BR197,0)/Inputs!$B$24)*DCF!E$6</f>
        <v>-866.39636747937197</v>
      </c>
      <c r="DA197" s="15">
        <f ca="1">(BT197*DCF!F$46-DCF!F$5*MAX(BT197*DCF!F$46,0)-MAX(BT197-BS197,0)/Inputs!$B$24)*DCF!F$6</f>
        <v>-1304.8272541272695</v>
      </c>
      <c r="DB197" s="15">
        <f ca="1">(BU197*DCF!G$46-DCF!G$5*MAX(BU197*DCF!G$46,0)-MAX(BU197-BT197,0)/Inputs!$B$24)*DCF!G$6</f>
        <v>-1977.6440234717322</v>
      </c>
      <c r="DC197" s="15">
        <f ca="1">(BV197*DCF!H$46-DCF!H$5*MAX(BV197*DCF!H$46,0)-MAX(BV197-BU197,0)/Inputs!$B$24)*DCF!H$6</f>
        <v>-1295.3017819279576</v>
      </c>
      <c r="DD197" s="15">
        <f ca="1">(BW197*DCF!I$46-DCF!I$5*MAX(BW197*DCF!I$46,0)-MAX(BW197-BV197,0)/Inputs!$B$24)*DCF!I$6</f>
        <v>-170.61824379683432</v>
      </c>
      <c r="DE197" s="15">
        <f ca="1">(BX197*DCF!J$46-DCF!J$5*MAX(BX197*DCF!J$46,0)-MAX(BX197-BW197,0)/Inputs!$B$24)*DCF!J$6</f>
        <v>-104.2948553174172</v>
      </c>
      <c r="DF197" s="15">
        <f ca="1">(BY197*DCF!K$46-DCF!K$5*MAX(BY197*DCF!K$46,0)-MAX(BY197-BX197,0)/Inputs!$B$24)*DCF!K$6</f>
        <v>636.7505761475802</v>
      </c>
      <c r="DG197" s="15">
        <f ca="1">(BZ197*DCF!L$46-DCF!L$5*MAX(BZ197*DCF!L$46,0)-MAX(BZ197-BY197,0)/Inputs!$B$24)*DCF!L$6</f>
        <v>-1469.4372351332843</v>
      </c>
      <c r="DH197" s="15">
        <f ca="1">(CA197*DCF!M$46-DCF!M$5*MAX(CA197*DCF!M$46,0)-MAX(CA197-BZ197,0)/Inputs!$B$24)*DCF!M$6</f>
        <v>924.09276130784531</v>
      </c>
      <c r="DI197" s="15">
        <f ca="1">SUM(CB197:CL197)+BE197*DCF!M$10*(1+Inputs!$B$30)*(1-Inputs!$B$33)*(1-Inputs!$B$30/Inputs!$B$31)/(Inputs!$B$29-Inputs!$B$30)*DCF!M$6</f>
        <v>56203.672862279709</v>
      </c>
      <c r="DJ197" s="15">
        <f ca="1">SUM(CM197:CW197)+BP197*DCF!M$28*(1+Inputs!$B$30)*(1-Inputs!$B$33)*(1-Inputs!$B$30/Inputs!$B$31)/(Inputs!$B$29-Inputs!$B$30)*DCF!M$6</f>
        <v>760519.273515985</v>
      </c>
      <c r="DK197" s="15">
        <f ca="1">SUM(CX197:DH197)+CA197*DCF!M$46*(1+Inputs!$B$30)*(1-Inputs!$B$33)*(1-Inputs!$B$30/Inputs!$B$31)/(Inputs!$B$29-Inputs!$B$30)*DCF!M$6</f>
        <v>102390.61528394268</v>
      </c>
      <c r="DM197" s="15">
        <f ca="1">DI197+DJ197+DK197+Inputs!$B$34+Inputs!$B$36-Inputs!$B$35</f>
        <v>995964.56166220736</v>
      </c>
    </row>
    <row r="198" spans="1:117" x14ac:dyDescent="0.75">
      <c r="A198" s="11">
        <v>185</v>
      </c>
      <c r="C198" s="24">
        <f t="shared" ca="1" si="108"/>
        <v>0.15560916371774036</v>
      </c>
      <c r="D198" s="24">
        <f t="shared" ca="1" si="108"/>
        <v>0.4992353320848496</v>
      </c>
      <c r="E198" s="24">
        <f t="shared" ca="1" si="108"/>
        <v>0.41218555188531386</v>
      </c>
      <c r="F198" s="24">
        <f t="shared" ca="1" si="108"/>
        <v>0.93595620179888506</v>
      </c>
      <c r="G198" s="24">
        <f t="shared" ca="1" si="108"/>
        <v>0.19885773753642921</v>
      </c>
      <c r="H198" s="24">
        <f t="shared" ca="1" si="108"/>
        <v>0.26442179364664953</v>
      </c>
      <c r="I198" s="24">
        <f t="shared" ca="1" si="108"/>
        <v>-0.24956681438069339</v>
      </c>
      <c r="J198" s="24">
        <f t="shared" ca="1" si="108"/>
        <v>-1.6898381256522086</v>
      </c>
      <c r="K198" s="24">
        <f t="shared" ca="1" si="108"/>
        <v>-3.7601579271985715E-2</v>
      </c>
      <c r="L198" s="24">
        <f t="shared" ca="1" si="108"/>
        <v>-9.4417589346507111E-2</v>
      </c>
      <c r="M198" s="24">
        <f t="shared" ca="1" si="108"/>
        <v>0.98910394123268497</v>
      </c>
      <c r="N198" s="24">
        <f ca="1">SQRT(Inputs!$B$38)*C198+SQRT(1-Inputs!$B$38)*_xlfn.NORM.S.INV(RAND())</f>
        <v>-0.1981618231619188</v>
      </c>
      <c r="O198" s="24">
        <f ca="1">SQRT(Inputs!$B$38)*D198+SQRT(1-Inputs!$B$38)*_xlfn.NORM.S.INV(RAND())</f>
        <v>0.41849835970987448</v>
      </c>
      <c r="P198" s="24">
        <f ca="1">SQRT(Inputs!$B$38)*E198+SQRT(1-Inputs!$B$38)*_xlfn.NORM.S.INV(RAND())</f>
        <v>0.24142983449553918</v>
      </c>
      <c r="Q198" s="24">
        <f ca="1">SQRT(Inputs!$B$38)*F198+SQRT(1-Inputs!$B$38)*_xlfn.NORM.S.INV(RAND())</f>
        <v>2.8320585061416048E-2</v>
      </c>
      <c r="R198" s="24">
        <f ca="1">SQRT(Inputs!$B$38)*G198+SQRT(1-Inputs!$B$38)*_xlfn.NORM.S.INV(RAND())</f>
        <v>1.0488313984704103</v>
      </c>
      <c r="S198" s="24">
        <f ca="1">SQRT(Inputs!$B$38)*H198+SQRT(1-Inputs!$B$38)*_xlfn.NORM.S.INV(RAND())</f>
        <v>0.61774671715629059</v>
      </c>
      <c r="T198" s="24">
        <f ca="1">SQRT(Inputs!$B$38)*I198+SQRT(1-Inputs!$B$38)*_xlfn.NORM.S.INV(RAND())</f>
        <v>0.1936077348884705</v>
      </c>
      <c r="U198" s="24">
        <f ca="1">SQRT(Inputs!$B$38)*J198+SQRT(1-Inputs!$B$38)*_xlfn.NORM.S.INV(RAND())</f>
        <v>-2.7937726374555556</v>
      </c>
      <c r="V198" s="24">
        <f ca="1">SQRT(Inputs!$B$38)*K198+SQRT(1-Inputs!$B$38)*_xlfn.NORM.S.INV(RAND())</f>
        <v>0.31182587891120656</v>
      </c>
      <c r="W198" s="24">
        <f ca="1">SQRT(Inputs!$B$38)*L198+SQRT(1-Inputs!$B$38)*_xlfn.NORM.S.INV(RAND())</f>
        <v>-0.85610145143325755</v>
      </c>
      <c r="X198" s="24">
        <f ca="1">SQRT(Inputs!$B$38)*M198+SQRT(1-Inputs!$B$38)*_xlfn.NORM.S.INV(RAND())</f>
        <v>2.6104178793174246</v>
      </c>
      <c r="Y198" s="24">
        <f ca="1">SQRT(Inputs!$B$38)*C198+SQRT(1-Inputs!$B$38)*_xlfn.NORM.S.INV(RAND())</f>
        <v>0.67179779502754766</v>
      </c>
      <c r="Z198" s="24">
        <f ca="1">SQRT(Inputs!$B$38)*D198+SQRT(1-Inputs!$B$38)*_xlfn.NORM.S.INV(RAND())</f>
        <v>-0.74000156883793999</v>
      </c>
      <c r="AA198" s="24">
        <f ca="1">SQRT(Inputs!$B$38)*E198+SQRT(1-Inputs!$B$38)*_xlfn.NORM.S.INV(RAND())</f>
        <v>-0.28564090647577645</v>
      </c>
      <c r="AB198" s="24">
        <f ca="1">SQRT(Inputs!$B$38)*F198+SQRT(1-Inputs!$B$38)*_xlfn.NORM.S.INV(RAND())</f>
        <v>1.2436193362019217</v>
      </c>
      <c r="AC198" s="24">
        <f ca="1">SQRT(Inputs!$B$38)*G198+SQRT(1-Inputs!$B$38)*_xlfn.NORM.S.INV(RAND())</f>
        <v>0.61926810916269492</v>
      </c>
      <c r="AD198" s="24">
        <f ca="1">SQRT(Inputs!$B$38)*H198+SQRT(1-Inputs!$B$38)*_xlfn.NORM.S.INV(RAND())</f>
        <v>0.82535978121869125</v>
      </c>
      <c r="AE198" s="24">
        <f ca="1">SQRT(Inputs!$B$38)*I198+SQRT(1-Inputs!$B$38)*_xlfn.NORM.S.INV(RAND())</f>
        <v>-0.29103813363588771</v>
      </c>
      <c r="AF198" s="24">
        <f ca="1">SQRT(Inputs!$B$38)*J198+SQRT(1-Inputs!$B$38)*_xlfn.NORM.S.INV(RAND())</f>
        <v>-0.32560116071813106</v>
      </c>
      <c r="AG198" s="24">
        <f ca="1">SQRT(Inputs!$B$38)*K198+SQRT(1-Inputs!$B$38)*_xlfn.NORM.S.INV(RAND())</f>
        <v>0.74999231621876894</v>
      </c>
      <c r="AH198" s="24">
        <f ca="1">SQRT(Inputs!$B$38)*L198+SQRT(1-Inputs!$B$38)*_xlfn.NORM.S.INV(RAND())</f>
        <v>0.41094062117666486</v>
      </c>
      <c r="AI198" s="24">
        <f ca="1">SQRT(Inputs!$B$38)*M198+SQRT(1-Inputs!$B$38)*_xlfn.NORM.S.INV(RAND())</f>
        <v>-1.5227222253030259</v>
      </c>
      <c r="AJ198" s="24">
        <f ca="1">SQRT(Inputs!$B$38)*C198+SQRT(1-Inputs!$B$38)*_xlfn.NORM.S.INV(RAND())</f>
        <v>-0.77483690825114004</v>
      </c>
      <c r="AK198" s="24">
        <f ca="1">SQRT(Inputs!$B$38)*D198+SQRT(1-Inputs!$B$38)*_xlfn.NORM.S.INV(RAND())</f>
        <v>-0.3082535175810065</v>
      </c>
      <c r="AL198" s="24">
        <f ca="1">SQRT(Inputs!$B$38)*E198+SQRT(1-Inputs!$B$38)*_xlfn.NORM.S.INV(RAND())</f>
        <v>1.5672570882706622</v>
      </c>
      <c r="AM198" s="24">
        <f ca="1">SQRT(Inputs!$B$38)*F198+SQRT(1-Inputs!$B$38)*_xlfn.NORM.S.INV(RAND())</f>
        <v>-0.2872192358951432</v>
      </c>
      <c r="AN198" s="24">
        <f ca="1">SQRT(Inputs!$B$38)*G198+SQRT(1-Inputs!$B$38)*_xlfn.NORM.S.INV(RAND())</f>
        <v>-0.57474063313904267</v>
      </c>
      <c r="AO198" s="24">
        <f ca="1">SQRT(Inputs!$B$38)*H198+SQRT(1-Inputs!$B$38)*_xlfn.NORM.S.INV(RAND())</f>
        <v>-0.82937539650808834</v>
      </c>
      <c r="AP198" s="24">
        <f ca="1">SQRT(Inputs!$B$38)*I198+SQRT(1-Inputs!$B$38)*_xlfn.NORM.S.INV(RAND())</f>
        <v>-5.5621521582213437E-2</v>
      </c>
      <c r="AQ198" s="24">
        <f ca="1">SQRT(Inputs!$B$38)*J198+SQRT(1-Inputs!$B$38)*_xlfn.NORM.S.INV(RAND())</f>
        <v>0.27629018562779017</v>
      </c>
      <c r="AR198" s="24">
        <f ca="1">SQRT(Inputs!$B$38)*K198+SQRT(1-Inputs!$B$38)*_xlfn.NORM.S.INV(RAND())</f>
        <v>0.91515318334346984</v>
      </c>
      <c r="AS198" s="24">
        <f ca="1">SQRT(Inputs!$B$38)*L198+SQRT(1-Inputs!$B$38)*_xlfn.NORM.S.INV(RAND())</f>
        <v>-0.28720019378126549</v>
      </c>
      <c r="AT198" s="24">
        <f ca="1">SQRT(Inputs!$B$38)*M198+SQRT(1-Inputs!$B$38)*_xlfn.NORM.S.INV(RAND())</f>
        <v>0.85643117997247731</v>
      </c>
      <c r="AU198" s="15">
        <f ca="1">Inputs!$B$6*EXP($B$8-0.5*C$5^2+C$5*N198)</f>
        <v>4805.5912006099534</v>
      </c>
      <c r="AV198" s="15">
        <f t="shared" ca="1" si="73"/>
        <v>6220.7819115952052</v>
      </c>
      <c r="AW198" s="15">
        <f t="shared" ca="1" si="74"/>
        <v>7836.212107338717</v>
      </c>
      <c r="AX198" s="15">
        <f t="shared" ca="1" si="75"/>
        <v>9601.1387719417562</v>
      </c>
      <c r="AY198" s="15">
        <f t="shared" ca="1" si="76"/>
        <v>13262.558984417501</v>
      </c>
      <c r="AZ198" s="15">
        <f t="shared" ca="1" si="77"/>
        <v>17362.275987827306</v>
      </c>
      <c r="BA198" s="15">
        <f t="shared" ca="1" si="78"/>
        <v>21681.903959420695</v>
      </c>
      <c r="BB198" s="15">
        <f t="shared" ca="1" si="79"/>
        <v>20064.337588053037</v>
      </c>
      <c r="BC198" s="15">
        <f t="shared" ca="1" si="80"/>
        <v>25324.633664002733</v>
      </c>
      <c r="BD198" s="15">
        <f t="shared" ca="1" si="81"/>
        <v>28637.619536327682</v>
      </c>
      <c r="BE198" s="15">
        <f t="shared" ca="1" si="82"/>
        <v>44510.413894790297</v>
      </c>
      <c r="BF198" s="15">
        <f ca="1">Inputs!$B$13*EXP($B$9-0.5*C$6^2+C$6*Y198)</f>
        <v>15801.364758810989</v>
      </c>
      <c r="BG198" s="15">
        <f t="shared" ca="1" si="83"/>
        <v>16850.583291491719</v>
      </c>
      <c r="BH198" s="15">
        <f t="shared" ca="1" si="84"/>
        <v>19635.67273814592</v>
      </c>
      <c r="BI198" s="15">
        <f t="shared" ca="1" si="85"/>
        <v>29107.976846510235</v>
      </c>
      <c r="BJ198" s="15">
        <f t="shared" ca="1" si="86"/>
        <v>39016.346177274536</v>
      </c>
      <c r="BK198" s="15">
        <f t="shared" ca="1" si="87"/>
        <v>53579.85038621867</v>
      </c>
      <c r="BL198" s="15">
        <f t="shared" ca="1" si="88"/>
        <v>63380.271611119002</v>
      </c>
      <c r="BM198" s="15">
        <f t="shared" ca="1" si="89"/>
        <v>74819.640226403062</v>
      </c>
      <c r="BN198" s="15">
        <f t="shared" ca="1" si="90"/>
        <v>100672.10533931122</v>
      </c>
      <c r="BO198" s="15">
        <f t="shared" ca="1" si="91"/>
        <v>129927.07915281004</v>
      </c>
      <c r="BP198" s="15">
        <f t="shared" ca="1" si="92"/>
        <v>134575.99877297913</v>
      </c>
      <c r="BQ198" s="15">
        <f ca="1">Inputs!$B$20*EXP($B$10-0.5*C$7^2+C$7*AJ198)</f>
        <v>3258.7776435726969</v>
      </c>
      <c r="BR198" s="15">
        <f t="shared" ca="1" si="93"/>
        <v>4009.3876822900879</v>
      </c>
      <c r="BS198" s="15">
        <f t="shared" ca="1" si="94"/>
        <v>8611.7420083491197</v>
      </c>
      <c r="BT198" s="15">
        <f t="shared" ca="1" si="95"/>
        <v>11011.946226000591</v>
      </c>
      <c r="BU198" s="15">
        <f t="shared" ca="1" si="96"/>
        <v>13279.827268661995</v>
      </c>
      <c r="BV198" s="15">
        <f t="shared" ca="1" si="97"/>
        <v>15327.052307449569</v>
      </c>
      <c r="BW198" s="15">
        <f t="shared" ca="1" si="98"/>
        <v>21137.727747370918</v>
      </c>
      <c r="BX198" s="15">
        <f t="shared" ca="1" si="99"/>
        <v>31248.258145079144</v>
      </c>
      <c r="BY198" s="15">
        <f t="shared" ca="1" si="100"/>
        <v>52162.431852153335</v>
      </c>
      <c r="BZ198" s="15">
        <f t="shared" ca="1" si="101"/>
        <v>69427.152962374792</v>
      </c>
      <c r="CA198" s="15">
        <f t="shared" ca="1" si="102"/>
        <v>113555.05734442562</v>
      </c>
      <c r="CB198" s="15">
        <f ca="1">(AU198*DCF!C$10-DCF!C$5*MAX(AU198*DCF!C$10,0)-MAX(AU198-Inputs!$B$6,0)/Inputs!$B$10)*DCF!C$6</f>
        <v>1044.1912333174412</v>
      </c>
      <c r="CC198" s="15">
        <f ca="1">(AV198*DCF!D$10-DCF!D$5*MAX(AV198*DCF!D$10,0)-MAX(AV198-AU198,0)/Inputs!$B$10)*DCF!D$6</f>
        <v>1171.2162298355759</v>
      </c>
      <c r="CD198" s="15">
        <f ca="1">(AW198*DCF!E$10-DCF!E$5*MAX(AW198*DCF!E$10,0)-MAX(AW198-AV198,0)/Inputs!$B$10)*DCF!E$6</f>
        <v>1445.3948558308741</v>
      </c>
      <c r="CE198" s="15">
        <f ca="1">(AX198*DCF!F$10-DCF!F$5*MAX(AX198*DCF!F$10,0)-MAX(AX198-AW198,0)/Inputs!$B$10)*DCF!F$6</f>
        <v>1728.6758115010732</v>
      </c>
      <c r="CF198" s="15">
        <f ca="1">(AY198*DCF!G$10-DCF!G$5*MAX(AY198*DCF!G$10,0)-MAX(AY198-AX198,0)/Inputs!$B$10)*DCF!G$6</f>
        <v>2028.8274044148905</v>
      </c>
      <c r="CG198" s="15">
        <f ca="1">(AZ198*DCF!H$10-DCF!H$5*MAX(AZ198*DCF!H$10,0)-MAX(AZ198-AY198,0)/Inputs!$B$10)*DCF!H$6</f>
        <v>2642.9200855826812</v>
      </c>
      <c r="CH198" s="15">
        <f ca="1">(BA198*DCF!I$10-DCF!I$5*MAX(BA198*DCF!I$10,0)-MAX(BA198-AZ198,0)/Inputs!$B$10)*DCF!I$6</f>
        <v>3251.9225616940362</v>
      </c>
      <c r="CI198" s="15">
        <f ca="1">(BB198*DCF!J$10-DCF!J$5*MAX(BB198*DCF!J$10,0)-MAX(BB198-BA198,0)/Inputs!$B$10)*DCF!J$6</f>
        <v>3443.0868858810754</v>
      </c>
      <c r="CJ198" s="15">
        <f ca="1">(BC198*DCF!K$10-DCF!K$5*MAX(BC198*DCF!K$10,0)-MAX(BC198-BB198,0)/Inputs!$B$10)*DCF!K$6</f>
        <v>3340.4979297341856</v>
      </c>
      <c r="CK198" s="15">
        <f ca="1">(BD198*DCF!L$10-DCF!L$5*MAX(BD198*DCF!L$10,0)-MAX(BD198-BC198,0)/Inputs!$B$10)*DCF!L$6</f>
        <v>3890.6748829070848</v>
      </c>
      <c r="CL198" s="15">
        <f ca="1">(BE198*DCF!M$10-DCF!M$5*MAX(BE198*DCF!M$10,0)-MAX(BE198-BD198,0)/Inputs!$B$10)*DCF!M$6</f>
        <v>4384.820214867761</v>
      </c>
      <c r="CM198" s="15">
        <f ca="1">(BF198*DCF!C$28-DCF!C$5*MAX(BF198*DCF!C$28,0)-MAX(BF198-Inputs!$B$13,0)/Inputs!$B$17)*DCF!C$6</f>
        <v>3802.9891190001467</v>
      </c>
      <c r="CN198" s="15">
        <f ca="1">(BG198*DCF!D$28-DCF!D$5*MAX(BG198*DCF!D$28,0)-MAX(BG198-BF198,0)/Inputs!$B$17)*DCF!D$6</f>
        <v>4739.0389987069366</v>
      </c>
      <c r="CO198" s="15">
        <f ca="1">(BH198*DCF!E$28-DCF!E$5*MAX(BH198*DCF!E$28,0)-MAX(BH198-BG198,0)/Inputs!$B$17)*DCF!E$6</f>
        <v>5012.269367153317</v>
      </c>
      <c r="CP198" s="15">
        <f ca="1">(BI198*DCF!F$28-DCF!F$5*MAX(BI198*DCF!F$28,0)-MAX(BI198-BH198,0)/Inputs!$B$17)*DCF!F$6</f>
        <v>6177.4663004970653</v>
      </c>
      <c r="CQ198" s="15">
        <f ca="1">(BJ198*DCF!G$28-DCF!G$5*MAX(BJ198*DCF!G$28,0)-MAX(BJ198-BI198,0)/Inputs!$B$17)*DCF!G$6</f>
        <v>8456.5971931620079</v>
      </c>
      <c r="CR198" s="15">
        <f ca="1">(BK198*DCF!H$28-DCF!H$5*MAX(BK198*DCF!H$28,0)-MAX(BK198-BJ198,0)/Inputs!$B$17)*DCF!H$6</f>
        <v>10988.128282008127</v>
      </c>
      <c r="CS198" s="15">
        <f ca="1">(BL198*DCF!I$28-DCF!I$5*MAX(BL198*DCF!I$28,0)-MAX(BL198-BK198,0)/Inputs!$B$17)*DCF!I$6</f>
        <v>13497.402461928461</v>
      </c>
      <c r="CT198" s="15">
        <f ca="1">(BM198*DCF!J$28-DCF!J$5*MAX(BM198*DCF!J$28,0)-MAX(BM198-BL198,0)/Inputs!$B$17)*DCF!J$6</f>
        <v>15174.224197304618</v>
      </c>
      <c r="CU198" s="15">
        <f ca="1">(BN198*DCF!K$28-DCF!K$5*MAX(BN198*DCF!K$28,0)-MAX(BN198-BM198,0)/Inputs!$B$17)*DCF!K$6</f>
        <v>18093.678055322805</v>
      </c>
      <c r="CV198" s="15">
        <f ca="1">(BO198*DCF!L$28-DCF!L$5*MAX(BO198*DCF!L$28,0)-MAX(BO198-BN198,0)/Inputs!$B$17)*DCF!L$6</f>
        <v>22612.930374705666</v>
      </c>
      <c r="CW198" s="15">
        <f ca="1">(BP198*DCF!M$28-DCF!M$5*MAX(BP198*DCF!M$28,0)-MAX(BP198-BO198,0)/Inputs!$B$17)*DCF!M$6</f>
        <v>24834.609320465315</v>
      </c>
      <c r="CX198" s="15">
        <f ca="1">(BQ198*DCF!C$46-DCF!C$5*MAX(BQ198*DCF!C$46,0)-MAX(BQ198-Inputs!$B$20,0)/Inputs!$B$24)*DCF!C$6</f>
        <v>-779.2916699117992</v>
      </c>
      <c r="CY198" s="15">
        <f ca="1">(BR198*DCF!D$46-DCF!D$5*MAX(BR198*DCF!D$46,0)-MAX(BR198-BQ198,0)/Inputs!$B$24)*DCF!D$6</f>
        <v>-1004.5880501292027</v>
      </c>
      <c r="CZ198" s="15">
        <f ca="1">(BS198*DCF!E$46-DCF!E$5*MAX(BS198*DCF!E$46,0)-MAX(BS198-BR198,0)/Inputs!$B$24)*DCF!E$6</f>
        <v>-2832.4748611769592</v>
      </c>
      <c r="DA198" s="15">
        <f ca="1">(BT198*DCF!F$46-DCF!F$5*MAX(BT198*DCF!F$46,0)-MAX(BT198-BS198,0)/Inputs!$B$24)*DCF!F$6</f>
        <v>-1675.9497789027102</v>
      </c>
      <c r="DB198" s="15">
        <f ca="1">(BU198*DCF!G$46-DCF!G$5*MAX(BU198*DCF!G$46,0)-MAX(BU198-BT198,0)/Inputs!$B$24)*DCF!G$6</f>
        <v>-1209.5775264758679</v>
      </c>
      <c r="DC198" s="15">
        <f ca="1">(BV198*DCF!H$46-DCF!H$5*MAX(BV198*DCF!H$46,0)-MAX(BV198-BU198,0)/Inputs!$B$24)*DCF!H$6</f>
        <v>-636.16263724731323</v>
      </c>
      <c r="DD198" s="15">
        <f ca="1">(BW198*DCF!I$46-DCF!I$5*MAX(BW198*DCF!I$46,0)-MAX(BW198-BV198,0)/Inputs!$B$24)*DCF!I$6</f>
        <v>-1179.836114940023</v>
      </c>
      <c r="DE198" s="15">
        <f ca="1">(BX198*DCF!J$46-DCF!J$5*MAX(BX198*DCF!J$46,0)-MAX(BX198-BW198,0)/Inputs!$B$24)*DCF!J$6</f>
        <v>-1370.3694867715785</v>
      </c>
      <c r="DF198" s="15">
        <f ca="1">(BY198*DCF!K$46-DCF!K$5*MAX(BY198*DCF!K$46,0)-MAX(BY198-BX198,0)/Inputs!$B$24)*DCF!K$6</f>
        <v>-2143.7234151860866</v>
      </c>
      <c r="DG198" s="15">
        <f ca="1">(BZ198*DCF!L$46-DCF!L$5*MAX(BZ198*DCF!L$46,0)-MAX(BZ198-BY198,0)/Inputs!$B$24)*DCF!L$6</f>
        <v>892.11452721557612</v>
      </c>
      <c r="DH198" s="15">
        <f ca="1">(CA198*DCF!M$46-DCF!M$5*MAX(CA198*DCF!M$46,0)-MAX(CA198-BZ198,0)/Inputs!$B$24)*DCF!M$6</f>
        <v>-322.94120968996987</v>
      </c>
      <c r="DI198" s="15">
        <f ca="1">SUM(CB198:CL198)+BE198*DCF!M$10*(1+Inputs!$B$30)*(1-Inputs!$B$33)*(1-Inputs!$B$30/Inputs!$B$31)/(Inputs!$B$29-Inputs!$B$30)*DCF!M$6</f>
        <v>152245.29855405819</v>
      </c>
      <c r="DJ198" s="15">
        <f ca="1">SUM(CM198:CW198)+BP198*DCF!M$28*(1+Inputs!$B$30)*(1-Inputs!$B$33)*(1-Inputs!$B$30/Inputs!$B$31)/(Inputs!$B$29-Inputs!$B$30)*DCF!M$6</f>
        <v>632758.37922832579</v>
      </c>
      <c r="DK198" s="15">
        <f ca="1">SUM(CX198:DH198)+CA198*DCF!M$46*(1+Inputs!$B$30)*(1-Inputs!$B$33)*(1-Inputs!$B$30/Inputs!$B$31)/(Inputs!$B$29-Inputs!$B$30)*DCF!M$6</f>
        <v>163306.76988773735</v>
      </c>
      <c r="DM198" s="15">
        <f ca="1">DI198+DJ198+DK198+Inputs!$B$34+Inputs!$B$36-Inputs!$B$35</f>
        <v>1025161.4476701213</v>
      </c>
    </row>
    <row r="199" spans="1:117" x14ac:dyDescent="0.75">
      <c r="A199" s="11">
        <v>186</v>
      </c>
      <c r="C199" s="24">
        <f t="shared" ca="1" si="108"/>
        <v>-0.96776705812692287</v>
      </c>
      <c r="D199" s="24">
        <f t="shared" ca="1" si="108"/>
        <v>1.7823279579820173</v>
      </c>
      <c r="E199" s="24">
        <f t="shared" ca="1" si="108"/>
        <v>-0.22983618754428772</v>
      </c>
      <c r="F199" s="24">
        <f t="shared" ca="1" si="108"/>
        <v>-0.26818282016729705</v>
      </c>
      <c r="G199" s="24">
        <f t="shared" ca="1" si="108"/>
        <v>0.36197348836814963</v>
      </c>
      <c r="H199" s="24">
        <f t="shared" ca="1" si="108"/>
        <v>-1.1824055737446406</v>
      </c>
      <c r="I199" s="24">
        <f t="shared" ca="1" si="108"/>
        <v>2.8200415386196998</v>
      </c>
      <c r="J199" s="24">
        <f t="shared" ca="1" si="108"/>
        <v>-1.0961642688859357</v>
      </c>
      <c r="K199" s="24">
        <f t="shared" ca="1" si="108"/>
        <v>0.13634856289801475</v>
      </c>
      <c r="L199" s="24">
        <f t="shared" ca="1" si="108"/>
        <v>2.0374561035394909</v>
      </c>
      <c r="M199" s="24">
        <f t="shared" ca="1" si="108"/>
        <v>0.27643888732299615</v>
      </c>
      <c r="N199" s="24">
        <f ca="1">SQRT(Inputs!$B$38)*C199+SQRT(1-Inputs!$B$38)*_xlfn.NORM.S.INV(RAND())</f>
        <v>-0.45603260527872008</v>
      </c>
      <c r="O199" s="24">
        <f ca="1">SQRT(Inputs!$B$38)*D199+SQRT(1-Inputs!$B$38)*_xlfn.NORM.S.INV(RAND())</f>
        <v>0.78264461156904042</v>
      </c>
      <c r="P199" s="24">
        <f ca="1">SQRT(Inputs!$B$38)*E199+SQRT(1-Inputs!$B$38)*_xlfn.NORM.S.INV(RAND())</f>
        <v>0.63810653946704243</v>
      </c>
      <c r="Q199" s="24">
        <f ca="1">SQRT(Inputs!$B$38)*F199+SQRT(1-Inputs!$B$38)*_xlfn.NORM.S.INV(RAND())</f>
        <v>0.77879457069687374</v>
      </c>
      <c r="R199" s="24">
        <f ca="1">SQRT(Inputs!$B$38)*G199+SQRT(1-Inputs!$B$38)*_xlfn.NORM.S.INV(RAND())</f>
        <v>-1.0510053071531733</v>
      </c>
      <c r="S199" s="24">
        <f ca="1">SQRT(Inputs!$B$38)*H199+SQRT(1-Inputs!$B$38)*_xlfn.NORM.S.INV(RAND())</f>
        <v>-0.8884136546371677</v>
      </c>
      <c r="T199" s="24">
        <f ca="1">SQRT(Inputs!$B$38)*I199+SQRT(1-Inputs!$B$38)*_xlfn.NORM.S.INV(RAND())</f>
        <v>0.76569024563720822</v>
      </c>
      <c r="U199" s="24">
        <f ca="1">SQRT(Inputs!$B$38)*J199+SQRT(1-Inputs!$B$38)*_xlfn.NORM.S.INV(RAND())</f>
        <v>-0.43365537432395757</v>
      </c>
      <c r="V199" s="24">
        <f ca="1">SQRT(Inputs!$B$38)*K199+SQRT(1-Inputs!$B$38)*_xlfn.NORM.S.INV(RAND())</f>
        <v>0.77931577046248057</v>
      </c>
      <c r="W199" s="24">
        <f ca="1">SQRT(Inputs!$B$38)*L199+SQRT(1-Inputs!$B$38)*_xlfn.NORM.S.INV(RAND())</f>
        <v>1.5594766664942816</v>
      </c>
      <c r="X199" s="24">
        <f ca="1">SQRT(Inputs!$B$38)*M199+SQRT(1-Inputs!$B$38)*_xlfn.NORM.S.INV(RAND())</f>
        <v>0.56357169738032131</v>
      </c>
      <c r="Y199" s="24">
        <f ca="1">SQRT(Inputs!$B$38)*C199+SQRT(1-Inputs!$B$38)*_xlfn.NORM.S.INV(RAND())</f>
        <v>0.50405948052680249</v>
      </c>
      <c r="Z199" s="24">
        <f ca="1">SQRT(Inputs!$B$38)*D199+SQRT(1-Inputs!$B$38)*_xlfn.NORM.S.INV(RAND())</f>
        <v>1.5329362793746735</v>
      </c>
      <c r="AA199" s="24">
        <f ca="1">SQRT(Inputs!$B$38)*E199+SQRT(1-Inputs!$B$38)*_xlfn.NORM.S.INV(RAND())</f>
        <v>1.4612475007076964E-2</v>
      </c>
      <c r="AB199" s="24">
        <f ca="1">SQRT(Inputs!$B$38)*F199+SQRT(1-Inputs!$B$38)*_xlfn.NORM.S.INV(RAND())</f>
        <v>0.26234342819172096</v>
      </c>
      <c r="AC199" s="24">
        <f ca="1">SQRT(Inputs!$B$38)*G199+SQRT(1-Inputs!$B$38)*_xlfn.NORM.S.INV(RAND())</f>
        <v>0.41282645315187283</v>
      </c>
      <c r="AD199" s="24">
        <f ca="1">SQRT(Inputs!$B$38)*H199+SQRT(1-Inputs!$B$38)*_xlfn.NORM.S.INV(RAND())</f>
        <v>0.41554443380298312</v>
      </c>
      <c r="AE199" s="24">
        <f ca="1">SQRT(Inputs!$B$38)*I199+SQRT(1-Inputs!$B$38)*_xlfn.NORM.S.INV(RAND())</f>
        <v>1.053326658781176</v>
      </c>
      <c r="AF199" s="24">
        <f ca="1">SQRT(Inputs!$B$38)*J199+SQRT(1-Inputs!$B$38)*_xlfn.NORM.S.INV(RAND())</f>
        <v>-3.2432907863439864</v>
      </c>
      <c r="AG199" s="24">
        <f ca="1">SQRT(Inputs!$B$38)*K199+SQRT(1-Inputs!$B$38)*_xlfn.NORM.S.INV(RAND())</f>
        <v>0.11654063031407044</v>
      </c>
      <c r="AH199" s="24">
        <f ca="1">SQRT(Inputs!$B$38)*L199+SQRT(1-Inputs!$B$38)*_xlfn.NORM.S.INV(RAND())</f>
        <v>0.87270828847583481</v>
      </c>
      <c r="AI199" s="24">
        <f ca="1">SQRT(Inputs!$B$38)*M199+SQRT(1-Inputs!$B$38)*_xlfn.NORM.S.INV(RAND())</f>
        <v>-1.0864883350062629</v>
      </c>
      <c r="AJ199" s="24">
        <f ca="1">SQRT(Inputs!$B$38)*C199+SQRT(1-Inputs!$B$38)*_xlfn.NORM.S.INV(RAND())</f>
        <v>-0.78040330304865613</v>
      </c>
      <c r="AK199" s="24">
        <f ca="1">SQRT(Inputs!$B$38)*D199+SQRT(1-Inputs!$B$38)*_xlfn.NORM.S.INV(RAND())</f>
        <v>0.12650860076582615</v>
      </c>
      <c r="AL199" s="24">
        <f ca="1">SQRT(Inputs!$B$38)*E199+SQRT(1-Inputs!$B$38)*_xlfn.NORM.S.INV(RAND())</f>
        <v>-3.4409344080055707E-2</v>
      </c>
      <c r="AM199" s="24">
        <f ca="1">SQRT(Inputs!$B$38)*F199+SQRT(1-Inputs!$B$38)*_xlfn.NORM.S.INV(RAND())</f>
        <v>-0.67346656594697774</v>
      </c>
      <c r="AN199" s="24">
        <f ca="1">SQRT(Inputs!$B$38)*G199+SQRT(1-Inputs!$B$38)*_xlfn.NORM.S.INV(RAND())</f>
        <v>0.34282457060011651</v>
      </c>
      <c r="AO199" s="24">
        <f ca="1">SQRT(Inputs!$B$38)*H199+SQRT(1-Inputs!$B$38)*_xlfn.NORM.S.INV(RAND())</f>
        <v>0.10726266713537358</v>
      </c>
      <c r="AP199" s="24">
        <f ca="1">SQRT(Inputs!$B$38)*I199+SQRT(1-Inputs!$B$38)*_xlfn.NORM.S.INV(RAND())</f>
        <v>1.9295767447872032</v>
      </c>
      <c r="AQ199" s="24">
        <f ca="1">SQRT(Inputs!$B$38)*J199+SQRT(1-Inputs!$B$38)*_xlfn.NORM.S.INV(RAND())</f>
        <v>0.25695961605355888</v>
      </c>
      <c r="AR199" s="24">
        <f ca="1">SQRT(Inputs!$B$38)*K199+SQRT(1-Inputs!$B$38)*_xlfn.NORM.S.INV(RAND())</f>
        <v>-1.6291673641883511</v>
      </c>
      <c r="AS199" s="24">
        <f ca="1">SQRT(Inputs!$B$38)*L199+SQRT(1-Inputs!$B$38)*_xlfn.NORM.S.INV(RAND())</f>
        <v>1.5447266732768201</v>
      </c>
      <c r="AT199" s="24">
        <f ca="1">SQRT(Inputs!$B$38)*M199+SQRT(1-Inputs!$B$38)*_xlfn.NORM.S.INV(RAND())</f>
        <v>0.85436329432082803</v>
      </c>
      <c r="AU199" s="15">
        <f ca="1">Inputs!$B$6*EXP($B$8-0.5*C$5^2+C$5*N199)</f>
        <v>4609.1236298351787</v>
      </c>
      <c r="AV199" s="15">
        <f t="shared" ca="1" si="73"/>
        <v>6294.6144900166573</v>
      </c>
      <c r="AW199" s="15">
        <f t="shared" ca="1" si="74"/>
        <v>8365.0189549841307</v>
      </c>
      <c r="AX199" s="15">
        <f t="shared" ca="1" si="75"/>
        <v>11256.476305474755</v>
      </c>
      <c r="AY199" s="15">
        <f t="shared" ca="1" si="76"/>
        <v>12167.534043842899</v>
      </c>
      <c r="AZ199" s="15">
        <f t="shared" ca="1" si="77"/>
        <v>13494.316635368807</v>
      </c>
      <c r="BA199" s="15">
        <f t="shared" ca="1" si="78"/>
        <v>17891.411200804192</v>
      </c>
      <c r="BB199" s="15">
        <f t="shared" ca="1" si="79"/>
        <v>20973.213994076134</v>
      </c>
      <c r="BC199" s="15">
        <f t="shared" ca="1" si="80"/>
        <v>27693.741290879061</v>
      </c>
      <c r="BD199" s="15">
        <f t="shared" ca="1" si="81"/>
        <v>39255.345382568252</v>
      </c>
      <c r="BE199" s="15">
        <f t="shared" ca="1" si="82"/>
        <v>50635.969647001053</v>
      </c>
      <c r="BF199" s="15">
        <f ca="1">Inputs!$B$13*EXP($B$9-0.5*C$6^2+C$6*Y199)</f>
        <v>15284.551004577048</v>
      </c>
      <c r="BG199" s="15">
        <f t="shared" ca="1" si="83"/>
        <v>24563.382571694881</v>
      </c>
      <c r="BH199" s="15">
        <f t="shared" ca="1" si="84"/>
        <v>30084.760307937799</v>
      </c>
      <c r="BI199" s="15">
        <f t="shared" ca="1" si="85"/>
        <v>38345.821834380891</v>
      </c>
      <c r="BJ199" s="15">
        <f t="shared" ca="1" si="86"/>
        <v>49891.78535757924</v>
      </c>
      <c r="BK199" s="15">
        <f t="shared" ca="1" si="87"/>
        <v>64796.729525582727</v>
      </c>
      <c r="BL199" s="15">
        <f t="shared" ca="1" si="88"/>
        <v>91236.32626784718</v>
      </c>
      <c r="BM199" s="15">
        <f t="shared" ca="1" si="89"/>
        <v>74957.657326396235</v>
      </c>
      <c r="BN199" s="15">
        <f t="shared" ca="1" si="90"/>
        <v>93485.045919620825</v>
      </c>
      <c r="BO199" s="15">
        <f t="shared" ca="1" si="91"/>
        <v>127304.52847656659</v>
      </c>
      <c r="BP199" s="15">
        <f t="shared" ca="1" si="92"/>
        <v>138540.33642960447</v>
      </c>
      <c r="BQ199" s="15">
        <f ca="1">Inputs!$B$20*EXP($B$10-0.5*C$7^2+C$7*AJ199)</f>
        <v>3252.350173234644</v>
      </c>
      <c r="BR199" s="15">
        <f t="shared" ca="1" si="93"/>
        <v>4593.9305502076031</v>
      </c>
      <c r="BS199" s="15">
        <f t="shared" ca="1" si="94"/>
        <v>6229.0312171729083</v>
      </c>
      <c r="BT199" s="15">
        <f t="shared" ca="1" si="95"/>
        <v>7197.615368809662</v>
      </c>
      <c r="BU199" s="15">
        <f t="shared" ca="1" si="96"/>
        <v>10837.781642914384</v>
      </c>
      <c r="BV199" s="15">
        <f t="shared" ca="1" si="97"/>
        <v>15447.308556014026</v>
      </c>
      <c r="BW199" s="15">
        <f t="shared" ca="1" si="98"/>
        <v>32428.594760505363</v>
      </c>
      <c r="BX199" s="15">
        <f t="shared" ca="1" si="99"/>
        <v>47754.316242005385</v>
      </c>
      <c r="BY199" s="15">
        <f t="shared" ca="1" si="100"/>
        <v>48992.975856145807</v>
      </c>
      <c r="BZ199" s="15">
        <f t="shared" ca="1" si="101"/>
        <v>91319.336681556539</v>
      </c>
      <c r="CA199" s="15">
        <f t="shared" ca="1" si="102"/>
        <v>149307.03973448626</v>
      </c>
      <c r="CB199" s="15">
        <f ca="1">(AU199*DCF!C$10-DCF!C$5*MAX(AU199*DCF!C$10,0)-MAX(AU199-Inputs!$B$6,0)/Inputs!$B$10)*DCF!C$6</f>
        <v>1045.5920821156071</v>
      </c>
      <c r="CC199" s="15">
        <f ca="1">(AV199*DCF!D$10-DCF!D$5*MAX(AV199*DCF!D$10,0)-MAX(AV199-AU199,0)/Inputs!$B$10)*DCF!D$6</f>
        <v>1123.3068035024583</v>
      </c>
      <c r="CD199" s="15">
        <f ca="1">(AW199*DCF!E$10-DCF!E$5*MAX(AW199*DCF!E$10,0)-MAX(AW199-AV199,0)/Inputs!$B$10)*DCF!E$6</f>
        <v>1465.0088923787675</v>
      </c>
      <c r="CE199" s="15">
        <f ca="1">(AX199*DCF!F$10-DCF!F$5*MAX(AX199*DCF!F$10,0)-MAX(AX199-AW199,0)/Inputs!$B$10)*DCF!F$6</f>
        <v>1855.6302512257944</v>
      </c>
      <c r="CF199" s="15">
        <f ca="1">(AY199*DCF!G$10-DCF!G$5*MAX(AY199*DCF!G$10,0)-MAX(AY199-AX199,0)/Inputs!$B$10)*DCF!G$6</f>
        <v>2331.8758291527261</v>
      </c>
      <c r="CG199" s="15">
        <f ca="1">(AZ199*DCF!H$10-DCF!H$5*MAX(AZ199*DCF!H$10,0)-MAX(AZ199-AY199,0)/Inputs!$B$10)*DCF!H$6</f>
        <v>2384.3372191379844</v>
      </c>
      <c r="CH199" s="15">
        <f ca="1">(BA199*DCF!I$10-DCF!I$5*MAX(BA199*DCF!I$10,0)-MAX(BA199-AZ199,0)/Inputs!$B$10)*DCF!I$6</f>
        <v>2546.8305767188021</v>
      </c>
      <c r="CI199" s="15">
        <f ca="1">(BB199*DCF!J$10-DCF!J$5*MAX(BB199*DCF!J$10,0)-MAX(BB199-BA199,0)/Inputs!$B$10)*DCF!J$6</f>
        <v>3132.0557567559795</v>
      </c>
      <c r="CJ199" s="15">
        <f ca="1">(BC199*DCF!K$10-DCF!K$5*MAX(BC199*DCF!K$10,0)-MAX(BC199-BB199,0)/Inputs!$B$10)*DCF!K$6</f>
        <v>3517.4760674574472</v>
      </c>
      <c r="CK199" s="15">
        <f ca="1">(BD199*DCF!L$10-DCF!L$5*MAX(BD199*DCF!L$10,0)-MAX(BD199-BC199,0)/Inputs!$B$10)*DCF!L$6</f>
        <v>4425.3499543092566</v>
      </c>
      <c r="CL199" s="15">
        <f ca="1">(BE199*DCF!M$10-DCF!M$5*MAX(BE199*DCF!M$10,0)-MAX(BE199-BD199,0)/Inputs!$B$10)*DCF!M$6</f>
        <v>5785.8530758799479</v>
      </c>
      <c r="CM199" s="15">
        <f ca="1">(BF199*DCF!C$28-DCF!C$5*MAX(BF199*DCF!C$28,0)-MAX(BF199-Inputs!$B$13,0)/Inputs!$B$17)*DCF!C$6</f>
        <v>3764.617475765936</v>
      </c>
      <c r="CN199" s="15">
        <f ca="1">(BG199*DCF!D$28-DCF!D$5*MAX(BG199*DCF!D$28,0)-MAX(BG199-BF199,0)/Inputs!$B$17)*DCF!D$6</f>
        <v>5254.8824883648804</v>
      </c>
      <c r="CO199" s="15">
        <f ca="1">(BH199*DCF!E$28-DCF!E$5*MAX(BH199*DCF!E$28,0)-MAX(BH199-BG199,0)/Inputs!$B$17)*DCF!E$6</f>
        <v>7432.3522705398473</v>
      </c>
      <c r="CP199" s="15">
        <f ca="1">(BI199*DCF!F$28-DCF!F$5*MAX(BI199*DCF!F$28,0)-MAX(BI199-BH199,0)/Inputs!$B$17)*DCF!F$6</f>
        <v>8905.8237390877348</v>
      </c>
      <c r="CQ199" s="15">
        <f ca="1">(BJ199*DCF!G$28-DCF!G$5*MAX(BJ199*DCF!G$28,0)-MAX(BJ199-BI199,0)/Inputs!$B$17)*DCF!G$6</f>
        <v>11002.885234499261</v>
      </c>
      <c r="CR199" s="15">
        <f ca="1">(BK199*DCF!H$28-DCF!H$5*MAX(BK199*DCF!H$28,0)-MAX(BK199-BJ199,0)/Inputs!$B$17)*DCF!H$6</f>
        <v>13709.136058331322</v>
      </c>
      <c r="CS199" s="15">
        <f ca="1">(BL199*DCF!I$28-DCF!I$5*MAX(BL199*DCF!I$28,0)-MAX(BL199-BK199,0)/Inputs!$B$17)*DCF!I$6</f>
        <v>17659.606518287732</v>
      </c>
      <c r="CT199" s="15">
        <f ca="1">(BM199*DCF!J$28-DCF!J$5*MAX(BM199*DCF!J$28,0)-MAX(BM199-BL199,0)/Inputs!$B$17)*DCF!J$6</f>
        <v>16721.780300273735</v>
      </c>
      <c r="CU199" s="15">
        <f ca="1">(BN199*DCF!K$28-DCF!K$5*MAX(BN199*DCF!K$28,0)-MAX(BN199-BM199,0)/Inputs!$B$17)*DCF!K$6</f>
        <v>17473.115915360017</v>
      </c>
      <c r="CV199" s="15">
        <f ca="1">(BO199*DCF!L$28-DCF!L$5*MAX(BO199*DCF!L$28,0)-MAX(BO199-BN199,0)/Inputs!$B$17)*DCF!L$6</f>
        <v>21573.194692215046</v>
      </c>
      <c r="CW199" s="15">
        <f ca="1">(BP199*DCF!M$28-DCF!M$5*MAX(BP199*DCF!M$28,0)-MAX(BP199-BO199,0)/Inputs!$B$17)*DCF!M$6</f>
        <v>24891.986827140587</v>
      </c>
      <c r="CX199" s="15">
        <f ca="1">(BQ199*DCF!C$46-DCF!C$5*MAX(BQ199*DCF!C$46,0)-MAX(BQ199-Inputs!$B$20,0)/Inputs!$B$24)*DCF!C$6</f>
        <v>-774.83845720645081</v>
      </c>
      <c r="CY199" s="15">
        <f ca="1">(BR199*DCF!D$46-DCF!D$5*MAX(BR199*DCF!D$46,0)-MAX(BR199-BQ199,0)/Inputs!$B$24)*DCF!D$6</f>
        <v>-1356.5180238012899</v>
      </c>
      <c r="CZ199" s="15">
        <f ca="1">(BS199*DCF!E$46-DCF!E$5*MAX(BS199*DCF!E$46,0)-MAX(BS199-BR199,0)/Inputs!$B$24)*DCF!E$6</f>
        <v>-1381.1054562960801</v>
      </c>
      <c r="DA199" s="15">
        <f ca="1">(BT199*DCF!F$46-DCF!F$5*MAX(BT199*DCF!F$46,0)-MAX(BT199-BS199,0)/Inputs!$B$24)*DCF!F$6</f>
        <v>-876.86796684417106</v>
      </c>
      <c r="DB199" s="15">
        <f ca="1">(BU199*DCF!G$46-DCF!G$5*MAX(BU199*DCF!G$46,0)-MAX(BU199-BT199,0)/Inputs!$B$24)*DCF!G$6</f>
        <v>-1589.0415753306802</v>
      </c>
      <c r="DC199" s="15">
        <f ca="1">(BV199*DCF!H$46-DCF!H$5*MAX(BV199*DCF!H$46,0)-MAX(BV199-BU199,0)/Inputs!$B$24)*DCF!H$6</f>
        <v>-1432.3822452057314</v>
      </c>
      <c r="DD199" s="15">
        <f ca="1">(BW199*DCF!I$46-DCF!I$5*MAX(BW199*DCF!I$46,0)-MAX(BW199-BV199,0)/Inputs!$B$24)*DCF!I$6</f>
        <v>-4125.7193745973582</v>
      </c>
      <c r="DE199" s="15">
        <f ca="1">(BX199*DCF!J$46-DCF!J$5*MAX(BX199*DCF!J$46,0)-MAX(BX199-BW199,0)/Inputs!$B$24)*DCF!J$6</f>
        <v>-2060.9694789927939</v>
      </c>
      <c r="DF199" s="15">
        <f ca="1">(BY199*DCF!K$46-DCF!K$5*MAX(BY199*DCF!K$46,0)-MAX(BY199-BX199,0)/Inputs!$B$24)*DCF!K$6</f>
        <v>2495.2034920503593</v>
      </c>
      <c r="DG199" s="15">
        <f ca="1">(BZ199*DCF!L$46-DCF!L$5*MAX(BZ199*DCF!L$46,0)-MAX(BZ199-BY199,0)/Inputs!$B$24)*DCF!L$6</f>
        <v>-3266.1125507986726</v>
      </c>
      <c r="DH199" s="15">
        <f ca="1">(CA199*DCF!M$46-DCF!M$5*MAX(CA199*DCF!M$46,0)-MAX(CA199-BZ199,0)/Inputs!$B$24)*DCF!M$6</f>
        <v>-417.60295909948354</v>
      </c>
      <c r="DI199" s="15">
        <f ca="1">SUM(CB199:CL199)+BE199*DCF!M$10*(1+Inputs!$B$30)*(1-Inputs!$B$33)*(1-Inputs!$B$30/Inputs!$B$31)/(Inputs!$B$29-Inputs!$B$30)*DCF!M$6</f>
        <v>170533.88962761793</v>
      </c>
      <c r="DJ199" s="15">
        <f ca="1">SUM(CM199:CW199)+BP199*DCF!M$28*(1+Inputs!$B$30)*(1-Inputs!$B$33)*(1-Inputs!$B$30/Inputs!$B$31)/(Inputs!$B$29-Inputs!$B$30)*DCF!M$6</f>
        <v>662468.83257303981</v>
      </c>
      <c r="DK199" s="15">
        <f ca="1">SUM(CX199:DH199)+CA199*DCF!M$46*(1+Inputs!$B$30)*(1-Inputs!$B$33)*(1-Inputs!$B$30/Inputs!$B$31)/(Inputs!$B$29-Inputs!$B$30)*DCF!M$6</f>
        <v>216060.41538292117</v>
      </c>
      <c r="DM199" s="15">
        <f ca="1">DI199+DJ199+DK199+Inputs!$B$34+Inputs!$B$36-Inputs!$B$35</f>
        <v>1125914.1375835789</v>
      </c>
    </row>
    <row r="200" spans="1:117" x14ac:dyDescent="0.75">
      <c r="A200" s="11">
        <v>187</v>
      </c>
      <c r="C200" s="24">
        <f t="shared" ca="1" si="108"/>
        <v>0.1183932545061533</v>
      </c>
      <c r="D200" s="24">
        <f t="shared" ca="1" si="108"/>
        <v>1.3766133662990696</v>
      </c>
      <c r="E200" s="24">
        <f t="shared" ca="1" si="108"/>
        <v>-0.3877144353991977</v>
      </c>
      <c r="F200" s="24">
        <f t="shared" ca="1" si="108"/>
        <v>0.45844372630067792</v>
      </c>
      <c r="G200" s="24">
        <f t="shared" ca="1" si="108"/>
        <v>0.43763012220618897</v>
      </c>
      <c r="H200" s="24">
        <f t="shared" ca="1" si="108"/>
        <v>1.9189138880315495</v>
      </c>
      <c r="I200" s="24">
        <f t="shared" ca="1" si="108"/>
        <v>-0.47864519339895922</v>
      </c>
      <c r="J200" s="24">
        <f t="shared" ca="1" si="108"/>
        <v>0.84173068306976151</v>
      </c>
      <c r="K200" s="24">
        <f t="shared" ca="1" si="108"/>
        <v>-0.13681457580648457</v>
      </c>
      <c r="L200" s="24">
        <f t="shared" ca="1" si="108"/>
        <v>-1.6280484558706012</v>
      </c>
      <c r="M200" s="24">
        <f t="shared" ca="1" si="108"/>
        <v>0.80783659642652905</v>
      </c>
      <c r="N200" s="24">
        <f ca="1">SQRT(Inputs!$B$38)*C200+SQRT(1-Inputs!$B$38)*_xlfn.NORM.S.INV(RAND())</f>
        <v>1.066499903006102</v>
      </c>
      <c r="O200" s="24">
        <f ca="1">SQRT(Inputs!$B$38)*D200+SQRT(1-Inputs!$B$38)*_xlfn.NORM.S.INV(RAND())</f>
        <v>0.52800580456641455</v>
      </c>
      <c r="P200" s="24">
        <f ca="1">SQRT(Inputs!$B$38)*E200+SQRT(1-Inputs!$B$38)*_xlfn.NORM.S.INV(RAND())</f>
        <v>-0.41853208437545153</v>
      </c>
      <c r="Q200" s="24">
        <f ca="1">SQRT(Inputs!$B$38)*F200+SQRT(1-Inputs!$B$38)*_xlfn.NORM.S.INV(RAND())</f>
        <v>-6.6576405410388118E-2</v>
      </c>
      <c r="R200" s="24">
        <f ca="1">SQRT(Inputs!$B$38)*G200+SQRT(1-Inputs!$B$38)*_xlfn.NORM.S.INV(RAND())</f>
        <v>-0.36277448446734401</v>
      </c>
      <c r="S200" s="24">
        <f ca="1">SQRT(Inputs!$B$38)*H200+SQRT(1-Inputs!$B$38)*_xlfn.NORM.S.INV(RAND())</f>
        <v>0.17906553136536041</v>
      </c>
      <c r="T200" s="24">
        <f ca="1">SQRT(Inputs!$B$38)*I200+SQRT(1-Inputs!$B$38)*_xlfn.NORM.S.INV(RAND())</f>
        <v>0.58671349422175534</v>
      </c>
      <c r="U200" s="24">
        <f ca="1">SQRT(Inputs!$B$38)*J200+SQRT(1-Inputs!$B$38)*_xlfn.NORM.S.INV(RAND())</f>
        <v>-1.0527318022136389</v>
      </c>
      <c r="V200" s="24">
        <f ca="1">SQRT(Inputs!$B$38)*K200+SQRT(1-Inputs!$B$38)*_xlfn.NORM.S.INV(RAND())</f>
        <v>-0.91453150810366191</v>
      </c>
      <c r="W200" s="24">
        <f ca="1">SQRT(Inputs!$B$38)*L200+SQRT(1-Inputs!$B$38)*_xlfn.NORM.S.INV(RAND())</f>
        <v>0.72476098118450827</v>
      </c>
      <c r="X200" s="24">
        <f ca="1">SQRT(Inputs!$B$38)*M200+SQRT(1-Inputs!$B$38)*_xlfn.NORM.S.INV(RAND())</f>
        <v>-0.26560519265931287</v>
      </c>
      <c r="Y200" s="24">
        <f ca="1">SQRT(Inputs!$B$38)*C200+SQRT(1-Inputs!$B$38)*_xlfn.NORM.S.INV(RAND())</f>
        <v>0.95267335990975677</v>
      </c>
      <c r="Z200" s="24">
        <f ca="1">SQRT(Inputs!$B$38)*D200+SQRT(1-Inputs!$B$38)*_xlfn.NORM.S.INV(RAND())</f>
        <v>1.8831832729900309</v>
      </c>
      <c r="AA200" s="24">
        <f ca="1">SQRT(Inputs!$B$38)*E200+SQRT(1-Inputs!$B$38)*_xlfn.NORM.S.INV(RAND())</f>
        <v>-0.14331855892163031</v>
      </c>
      <c r="AB200" s="24">
        <f ca="1">SQRT(Inputs!$B$38)*F200+SQRT(1-Inputs!$B$38)*_xlfn.NORM.S.INV(RAND())</f>
        <v>-0.72153069505114753</v>
      </c>
      <c r="AC200" s="24">
        <f ca="1">SQRT(Inputs!$B$38)*G200+SQRT(1-Inputs!$B$38)*_xlfn.NORM.S.INV(RAND())</f>
        <v>-0.14132590455106792</v>
      </c>
      <c r="AD200" s="24">
        <f ca="1">SQRT(Inputs!$B$38)*H200+SQRT(1-Inputs!$B$38)*_xlfn.NORM.S.INV(RAND())</f>
        <v>0.67884777161450338</v>
      </c>
      <c r="AE200" s="24">
        <f ca="1">SQRT(Inputs!$B$38)*I200+SQRT(1-Inputs!$B$38)*_xlfn.NORM.S.INV(RAND())</f>
        <v>1.1011595919762585E-2</v>
      </c>
      <c r="AF200" s="24">
        <f ca="1">SQRT(Inputs!$B$38)*J200+SQRT(1-Inputs!$B$38)*_xlfn.NORM.S.INV(RAND())</f>
        <v>0.9362666572808076</v>
      </c>
      <c r="AG200" s="24">
        <f ca="1">SQRT(Inputs!$B$38)*K200+SQRT(1-Inputs!$B$38)*_xlfn.NORM.S.INV(RAND())</f>
        <v>-1.1278956565997045</v>
      </c>
      <c r="AH200" s="24">
        <f ca="1">SQRT(Inputs!$B$38)*L200+SQRT(1-Inputs!$B$38)*_xlfn.NORM.S.INV(RAND())</f>
        <v>-1.3365429882017097</v>
      </c>
      <c r="AI200" s="24">
        <f ca="1">SQRT(Inputs!$B$38)*M200+SQRT(1-Inputs!$B$38)*_xlfn.NORM.S.INV(RAND())</f>
        <v>1.6260398124824826</v>
      </c>
      <c r="AJ200" s="24">
        <f ca="1">SQRT(Inputs!$B$38)*C200+SQRT(1-Inputs!$B$38)*_xlfn.NORM.S.INV(RAND())</f>
        <v>-0.23967343558432919</v>
      </c>
      <c r="AK200" s="24">
        <f ca="1">SQRT(Inputs!$B$38)*D200+SQRT(1-Inputs!$B$38)*_xlfn.NORM.S.INV(RAND())</f>
        <v>0.37034849785116936</v>
      </c>
      <c r="AL200" s="24">
        <f ca="1">SQRT(Inputs!$B$38)*E200+SQRT(1-Inputs!$B$38)*_xlfn.NORM.S.INV(RAND())</f>
        <v>-0.66690411261361338</v>
      </c>
      <c r="AM200" s="24">
        <f ca="1">SQRT(Inputs!$B$38)*F200+SQRT(1-Inputs!$B$38)*_xlfn.NORM.S.INV(RAND())</f>
        <v>-0.7994829886824808</v>
      </c>
      <c r="AN200" s="24">
        <f ca="1">SQRT(Inputs!$B$38)*G200+SQRT(1-Inputs!$B$38)*_xlfn.NORM.S.INV(RAND())</f>
        <v>1.0053135528307504</v>
      </c>
      <c r="AO200" s="24">
        <f ca="1">SQRT(Inputs!$B$38)*H200+SQRT(1-Inputs!$B$38)*_xlfn.NORM.S.INV(RAND())</f>
        <v>1.412183394880042</v>
      </c>
      <c r="AP200" s="24">
        <f ca="1">SQRT(Inputs!$B$38)*I200+SQRT(1-Inputs!$B$38)*_xlfn.NORM.S.INV(RAND())</f>
        <v>-0.30559862474378635</v>
      </c>
      <c r="AQ200" s="24">
        <f ca="1">SQRT(Inputs!$B$38)*J200+SQRT(1-Inputs!$B$38)*_xlfn.NORM.S.INV(RAND())</f>
        <v>-0.2638075887628058</v>
      </c>
      <c r="AR200" s="24">
        <f ca="1">SQRT(Inputs!$B$38)*K200+SQRT(1-Inputs!$B$38)*_xlfn.NORM.S.INV(RAND())</f>
        <v>-1.4156361995965523</v>
      </c>
      <c r="AS200" s="24">
        <f ca="1">SQRT(Inputs!$B$38)*L200+SQRT(1-Inputs!$B$38)*_xlfn.NORM.S.INV(RAND())</f>
        <v>-0.52330560728419784</v>
      </c>
      <c r="AT200" s="24">
        <f ca="1">SQRT(Inputs!$B$38)*M200+SQRT(1-Inputs!$B$38)*_xlfn.NORM.S.INV(RAND())</f>
        <v>0.32252763293307402</v>
      </c>
      <c r="AU200" s="15">
        <f ca="1">Inputs!$B$6*EXP($B$8-0.5*C$5^2+C$5*N200)</f>
        <v>5897.30080952968</v>
      </c>
      <c r="AV200" s="15">
        <f t="shared" ca="1" si="73"/>
        <v>7757.8977585146276</v>
      </c>
      <c r="AW200" s="15">
        <f t="shared" ca="1" si="74"/>
        <v>8940.1728053289753</v>
      </c>
      <c r="AX200" s="15">
        <f t="shared" ca="1" si="75"/>
        <v>10824.643150739801</v>
      </c>
      <c r="AY200" s="15">
        <f t="shared" ca="1" si="76"/>
        <v>12680.051328073709</v>
      </c>
      <c r="AZ200" s="15">
        <f t="shared" ca="1" si="77"/>
        <v>15816.876979770293</v>
      </c>
      <c r="BA200" s="15">
        <f t="shared" ca="1" si="78"/>
        <v>20581.611889531956</v>
      </c>
      <c r="BB200" s="15">
        <f t="shared" ca="1" si="79"/>
        <v>22675.801023116404</v>
      </c>
      <c r="BC200" s="15">
        <f t="shared" ca="1" si="80"/>
        <v>25425.478814613751</v>
      </c>
      <c r="BD200" s="15">
        <f t="shared" ca="1" si="81"/>
        <v>33333.371841255168</v>
      </c>
      <c r="BE200" s="15">
        <f t="shared" ca="1" si="82"/>
        <v>39869.512051098602</v>
      </c>
      <c r="BF200" s="15">
        <f ca="1">Inputs!$B$13*EXP($B$9-0.5*C$6^2+C$6*Y200)</f>
        <v>16706.188931359669</v>
      </c>
      <c r="BG200" s="15">
        <f t="shared" ca="1" si="83"/>
        <v>28599.564635613438</v>
      </c>
      <c r="BH200" s="15">
        <f t="shared" ca="1" si="84"/>
        <v>34122.581729156336</v>
      </c>
      <c r="BI200" s="15">
        <f t="shared" ca="1" si="85"/>
        <v>37380.486946137898</v>
      </c>
      <c r="BJ200" s="15">
        <f t="shared" ca="1" si="86"/>
        <v>44901.941548091258</v>
      </c>
      <c r="BK200" s="15">
        <f t="shared" ca="1" si="87"/>
        <v>60444.572425212216</v>
      </c>
      <c r="BL200" s="15">
        <f t="shared" ca="1" si="88"/>
        <v>74354.89241859263</v>
      </c>
      <c r="BM200" s="15">
        <f t="shared" ca="1" si="89"/>
        <v>102671.6510183169</v>
      </c>
      <c r="BN200" s="15">
        <f t="shared" ca="1" si="90"/>
        <v>110309.05783090573</v>
      </c>
      <c r="BO200" s="15">
        <f t="shared" ca="1" si="91"/>
        <v>116194.17904450864</v>
      </c>
      <c r="BP200" s="15">
        <f t="shared" ca="1" si="92"/>
        <v>171942.79060550674</v>
      </c>
      <c r="BQ200" s="15">
        <f ca="1">Inputs!$B$20*EXP($B$10-0.5*C$7^2+C$7*AJ200)</f>
        <v>3939.9395803466455</v>
      </c>
      <c r="BR200" s="15">
        <f t="shared" ca="1" si="93"/>
        <v>6013.2308731962785</v>
      </c>
      <c r="BS200" s="15">
        <f t="shared" ca="1" si="94"/>
        <v>6799.1165234794698</v>
      </c>
      <c r="BT200" s="15">
        <f t="shared" ca="1" si="95"/>
        <v>7600.875702609007</v>
      </c>
      <c r="BU200" s="15">
        <f t="shared" ca="1" si="96"/>
        <v>13434.881050858363</v>
      </c>
      <c r="BV200" s="15">
        <f t="shared" ca="1" si="97"/>
        <v>25693.745464873162</v>
      </c>
      <c r="BW200" s="15">
        <f t="shared" ca="1" si="98"/>
        <v>33608.540894795042</v>
      </c>
      <c r="BX200" s="15">
        <f t="shared" ca="1" si="99"/>
        <v>44585.502197240901</v>
      </c>
      <c r="BY200" s="15">
        <f t="shared" ca="1" si="100"/>
        <v>47649.398973905838</v>
      </c>
      <c r="BZ200" s="15">
        <f t="shared" ca="1" si="101"/>
        <v>60726.57195343919</v>
      </c>
      <c r="CA200" s="15">
        <f t="shared" ca="1" si="102"/>
        <v>90334.19230657506</v>
      </c>
      <c r="CB200" s="15">
        <f ca="1">(AU200*DCF!C$10-DCF!C$5*MAX(AU200*DCF!C$10,0)-MAX(AU200-Inputs!$B$6,0)/Inputs!$B$10)*DCF!C$6</f>
        <v>1036.4071492186247</v>
      </c>
      <c r="CC200" s="15">
        <f ca="1">(AV200*DCF!D$10-DCF!D$5*MAX(AV200*DCF!D$10,0)-MAX(AV200-AU200,0)/Inputs!$B$10)*DCF!D$6</f>
        <v>1437.2771498772804</v>
      </c>
      <c r="CD200" s="15">
        <f ca="1">(AW200*DCF!E$10-DCF!E$5*MAX(AW200*DCF!E$10,0)-MAX(AW200-AV200,0)/Inputs!$B$10)*DCF!E$6</f>
        <v>1797.8462846416935</v>
      </c>
      <c r="CE200" s="15">
        <f ca="1">(AX200*DCF!F$10-DCF!F$5*MAX(AX200*DCF!F$10,0)-MAX(AX200-AW200,0)/Inputs!$B$10)*DCF!F$6</f>
        <v>1970.8907913736225</v>
      </c>
      <c r="CF200" s="15">
        <f ca="1">(AY200*DCF!G$10-DCF!G$5*MAX(AY200*DCF!G$10,0)-MAX(AY200-AX200,0)/Inputs!$B$10)*DCF!G$6</f>
        <v>2255.9543386937394</v>
      </c>
      <c r="CG200" s="15">
        <f ca="1">(AZ200*DCF!H$10-DCF!H$5*MAX(AZ200*DCF!H$10,0)-MAX(AZ200-AY200,0)/Inputs!$B$10)*DCF!H$6</f>
        <v>2513.8583812882916</v>
      </c>
      <c r="CH200" s="15">
        <f ca="1">(BA200*DCF!I$10-DCF!I$5*MAX(BA200*DCF!I$10,0)-MAX(BA200-AZ200,0)/Inputs!$B$10)*DCF!I$6</f>
        <v>2977.9262063061042</v>
      </c>
      <c r="CI200" s="15">
        <f ca="1">(BB200*DCF!J$10-DCF!J$5*MAX(BB200*DCF!J$10,0)-MAX(BB200-BA200,0)/Inputs!$B$10)*DCF!J$6</f>
        <v>3573.880217052314</v>
      </c>
      <c r="CJ200" s="15">
        <f ca="1">(BC200*DCF!K$10-DCF!K$5*MAX(BC200*DCF!K$10,0)-MAX(BC200-BB200,0)/Inputs!$B$10)*DCF!K$6</f>
        <v>3708.1807205920882</v>
      </c>
      <c r="CK200" s="15">
        <f ca="1">(BD200*DCF!L$10-DCF!L$5*MAX(BD200*DCF!L$10,0)-MAX(BD200-BC200,0)/Inputs!$B$10)*DCF!L$6</f>
        <v>4004.6877316751393</v>
      </c>
      <c r="CL200" s="15">
        <f ca="1">(BE200*DCF!M$10-DCF!M$5*MAX(BE200*DCF!M$10,0)-MAX(BE200-BD200,0)/Inputs!$B$10)*DCF!M$6</f>
        <v>4845.292038417404</v>
      </c>
      <c r="CM200" s="15">
        <f ca="1">(BF200*DCF!C$28-DCF!C$5*MAX(BF200*DCF!C$28,0)-MAX(BF200-Inputs!$B$13,0)/Inputs!$B$17)*DCF!C$6</f>
        <v>3870.1692009044928</v>
      </c>
      <c r="CN200" s="15">
        <f ca="1">(BG200*DCF!D$28-DCF!D$5*MAX(BG200*DCF!D$28,0)-MAX(BG200-BF200,0)/Inputs!$B$17)*DCF!D$6</f>
        <v>5885.829055612101</v>
      </c>
      <c r="CO200" s="15">
        <f ca="1">(BH200*DCF!E$28-DCF!E$5*MAX(BH200*DCF!E$28,0)-MAX(BH200-BG200,0)/Inputs!$B$17)*DCF!E$6</f>
        <v>8575.6121015092722</v>
      </c>
      <c r="CP200" s="15">
        <f ca="1">(BI200*DCF!F$28-DCF!F$5*MAX(BI200*DCF!F$28,0)-MAX(BI200-BH200,0)/Inputs!$B$17)*DCF!F$6</f>
        <v>9554.66443173876</v>
      </c>
      <c r="CQ200" s="15">
        <f ca="1">(BJ200*DCF!G$28-DCF!G$5*MAX(BJ200*DCF!G$28,0)-MAX(BJ200-BI200,0)/Inputs!$B$17)*DCF!G$6</f>
        <v>10385.115043551456</v>
      </c>
      <c r="CR200" s="15">
        <f ca="1">(BK200*DCF!H$28-DCF!H$5*MAX(BK200*DCF!H$28,0)-MAX(BK200-BJ200,0)/Inputs!$B$17)*DCF!H$6</f>
        <v>12533.720972399902</v>
      </c>
      <c r="CS200" s="15">
        <f ca="1">(BL200*DCF!I$28-DCF!I$5*MAX(BL200*DCF!I$28,0)-MAX(BL200-BK200,0)/Inputs!$B$17)*DCF!I$6</f>
        <v>15488.221404424408</v>
      </c>
      <c r="CT200" s="15">
        <f ca="1">(BM200*DCF!J$28-DCF!J$5*MAX(BM200*DCF!J$28,0)-MAX(BM200-BL200,0)/Inputs!$B$17)*DCF!J$6</f>
        <v>19149.730734979144</v>
      </c>
      <c r="CU200" s="15">
        <f ca="1">(BN200*DCF!K$28-DCF!K$5*MAX(BN200*DCF!K$28,0)-MAX(BN200-BM200,0)/Inputs!$B$17)*DCF!K$6</f>
        <v>22359.942856916266</v>
      </c>
      <c r="CV200" s="15">
        <f ca="1">(BO200*DCF!L$28-DCF!L$5*MAX(BO200*DCF!L$28,0)-MAX(BO200-BN200,0)/Inputs!$B$17)*DCF!L$6</f>
        <v>22517.266341830622</v>
      </c>
      <c r="CW200" s="15">
        <f ca="1">(BP200*DCF!M$28-DCF!M$5*MAX(BP200*DCF!M$28,0)-MAX(BP200-BO200,0)/Inputs!$B$17)*DCF!M$6</f>
        <v>26523.839155920796</v>
      </c>
      <c r="CX200" s="15">
        <f ca="1">(BQ200*DCF!C$46-DCF!C$5*MAX(BQ200*DCF!C$46,0)-MAX(BQ200-Inputs!$B$20,0)/Inputs!$B$24)*DCF!C$6</f>
        <v>-1251.2283466604933</v>
      </c>
      <c r="CY200" s="15">
        <f ca="1">(BR200*DCF!D$46-DCF!D$5*MAX(BR200*DCF!D$46,0)-MAX(BR200-BQ200,0)/Inputs!$B$24)*DCF!D$6</f>
        <v>-1910.9744644765908</v>
      </c>
      <c r="CZ200" s="15">
        <f ca="1">(BS200*DCF!E$46-DCF!E$5*MAX(BS200*DCF!E$46,0)-MAX(BS200-BR200,0)/Inputs!$B$24)*DCF!E$6</f>
        <v>-1113.7818553033635</v>
      </c>
      <c r="DA200" s="15">
        <f ca="1">(BT200*DCF!F$46-DCF!F$5*MAX(BT200*DCF!F$46,0)-MAX(BT200-BS200,0)/Inputs!$B$24)*DCF!F$6</f>
        <v>-845.48968772820649</v>
      </c>
      <c r="DB200" s="15">
        <f ca="1">(BU200*DCF!G$46-DCF!G$5*MAX(BU200*DCF!G$46,0)-MAX(BU200-BT200,0)/Inputs!$B$24)*DCF!G$6</f>
        <v>-2414.3669877467178</v>
      </c>
      <c r="DC200" s="15">
        <f ca="1">(BV200*DCF!H$46-DCF!H$5*MAX(BV200*DCF!H$46,0)-MAX(BV200-BU200,0)/Inputs!$B$24)*DCF!H$6</f>
        <v>-3809.3670053466476</v>
      </c>
      <c r="DD200" s="15">
        <f ca="1">(BW200*DCF!I$46-DCF!I$5*MAX(BW200*DCF!I$46,0)-MAX(BW200-BV200,0)/Inputs!$B$24)*DCF!I$6</f>
        <v>-1495.8293020629178</v>
      </c>
      <c r="DE200" s="15">
        <f ca="1">(BX200*DCF!J$46-DCF!J$5*MAX(BX200*DCF!J$46,0)-MAX(BX200-BW200,0)/Inputs!$B$24)*DCF!J$6</f>
        <v>-1040.6723119678363</v>
      </c>
      <c r="DF200" s="15">
        <f ca="1">(BY200*DCF!K$46-DCF!K$5*MAX(BY200*DCF!K$46,0)-MAX(BY200-BX200,0)/Inputs!$B$24)*DCF!K$6</f>
        <v>1971.3194210082472</v>
      </c>
      <c r="DG200" s="15">
        <f ca="1">(BZ200*DCF!L$46-DCF!L$5*MAX(BZ200*DCF!L$46,0)-MAX(BZ200-BY200,0)/Inputs!$B$24)*DCF!L$6</f>
        <v>1238.3396459067501</v>
      </c>
      <c r="DH200" s="15">
        <f ca="1">(CA200*DCF!M$46-DCF!M$5*MAX(CA200*DCF!M$46,0)-MAX(CA200-BZ200,0)/Inputs!$B$24)*DCF!M$6</f>
        <v>892.18950703314704</v>
      </c>
      <c r="DI200" s="15">
        <f ca="1">SUM(CB200:CL200)+BE200*DCF!M$10*(1+Inputs!$B$30)*(1-Inputs!$B$33)*(1-Inputs!$B$30/Inputs!$B$31)/(Inputs!$B$29-Inputs!$B$30)*DCF!M$6</f>
        <v>141079.58026706026</v>
      </c>
      <c r="DJ200" s="15">
        <f ca="1">SUM(CM200:CW200)+BP200*DCF!M$28*(1+Inputs!$B$30)*(1-Inputs!$B$33)*(1-Inputs!$B$30/Inputs!$B$31)/(Inputs!$B$29-Inputs!$B$30)*DCF!M$6</f>
        <v>794869.52458398161</v>
      </c>
      <c r="DK200" s="15">
        <f ca="1">SUM(CX200:DH200)+CA200*DCF!M$46*(1+Inputs!$B$30)*(1-Inputs!$B$33)*(1-Inputs!$B$30/Inputs!$B$31)/(Inputs!$B$29-Inputs!$B$30)*DCF!M$6</f>
        <v>129887.50068778117</v>
      </c>
      <c r="DM200" s="15">
        <f ca="1">DI200+DJ200+DK200+Inputs!$B$34+Inputs!$B$36-Inputs!$B$35</f>
        <v>1142687.6055388232</v>
      </c>
    </row>
    <row r="201" spans="1:117" x14ac:dyDescent="0.75">
      <c r="A201" s="11">
        <v>188</v>
      </c>
      <c r="C201" s="24">
        <f t="shared" ca="1" si="108"/>
        <v>-0.73972358269482796</v>
      </c>
      <c r="D201" s="24">
        <f t="shared" ca="1" si="108"/>
        <v>-3.1300839123628486E-2</v>
      </c>
      <c r="E201" s="24">
        <f t="shared" ca="1" si="108"/>
        <v>0.18794321217471285</v>
      </c>
      <c r="F201" s="24">
        <f t="shared" ca="1" si="108"/>
        <v>3.1327332055506365</v>
      </c>
      <c r="G201" s="24">
        <f t="shared" ca="1" si="108"/>
        <v>-0.52491296353676908</v>
      </c>
      <c r="H201" s="24">
        <f t="shared" ca="1" si="108"/>
        <v>0.36009031737949199</v>
      </c>
      <c r="I201" s="24">
        <f t="shared" ca="1" si="108"/>
        <v>-0.66352208182694961</v>
      </c>
      <c r="J201" s="24">
        <f t="shared" ca="1" si="108"/>
        <v>0.13225183892510584</v>
      </c>
      <c r="K201" s="24">
        <f t="shared" ca="1" si="108"/>
        <v>0.66339690814044305</v>
      </c>
      <c r="L201" s="24">
        <f t="shared" ca="1" si="108"/>
        <v>2.3368078175185802</v>
      </c>
      <c r="M201" s="24">
        <f t="shared" ca="1" si="108"/>
        <v>-2.3613051607055708</v>
      </c>
      <c r="N201" s="24">
        <f ca="1">SQRT(Inputs!$B$38)*C201+SQRT(1-Inputs!$B$38)*_xlfn.NORM.S.INV(RAND())</f>
        <v>0.70287099256132857</v>
      </c>
      <c r="O201" s="24">
        <f ca="1">SQRT(Inputs!$B$38)*D201+SQRT(1-Inputs!$B$38)*_xlfn.NORM.S.INV(RAND())</f>
        <v>-0.34322308344196428</v>
      </c>
      <c r="P201" s="24">
        <f ca="1">SQRT(Inputs!$B$38)*E201+SQRT(1-Inputs!$B$38)*_xlfn.NORM.S.INV(RAND())</f>
        <v>-1.1500510167529336</v>
      </c>
      <c r="Q201" s="24">
        <f ca="1">SQRT(Inputs!$B$38)*F201+SQRT(1-Inputs!$B$38)*_xlfn.NORM.S.INV(RAND())</f>
        <v>1.0919833194022563</v>
      </c>
      <c r="R201" s="24">
        <f ca="1">SQRT(Inputs!$B$38)*G201+SQRT(1-Inputs!$B$38)*_xlfn.NORM.S.INV(RAND())</f>
        <v>1.4031054401667626</v>
      </c>
      <c r="S201" s="24">
        <f ca="1">SQRT(Inputs!$B$38)*H201+SQRT(1-Inputs!$B$38)*_xlfn.NORM.S.INV(RAND())</f>
        <v>-0.79667035601842739</v>
      </c>
      <c r="T201" s="24">
        <f ca="1">SQRT(Inputs!$B$38)*I201+SQRT(1-Inputs!$B$38)*_xlfn.NORM.S.INV(RAND())</f>
        <v>-0.53102743219689397</v>
      </c>
      <c r="U201" s="24">
        <f ca="1">SQRT(Inputs!$B$38)*J201+SQRT(1-Inputs!$B$38)*_xlfn.NORM.S.INV(RAND())</f>
        <v>-0.56253233379286172</v>
      </c>
      <c r="V201" s="24">
        <f ca="1">SQRT(Inputs!$B$38)*K201+SQRT(1-Inputs!$B$38)*_xlfn.NORM.S.INV(RAND())</f>
        <v>-0.47177484746754589</v>
      </c>
      <c r="W201" s="24">
        <f ca="1">SQRT(Inputs!$B$38)*L201+SQRT(1-Inputs!$B$38)*_xlfn.NORM.S.INV(RAND())</f>
        <v>2.1816179169827135</v>
      </c>
      <c r="X201" s="24">
        <f ca="1">SQRT(Inputs!$B$38)*M201+SQRT(1-Inputs!$B$38)*_xlfn.NORM.S.INV(RAND())</f>
        <v>-1.2422290817104618</v>
      </c>
      <c r="Y201" s="24">
        <f ca="1">SQRT(Inputs!$B$38)*C201+SQRT(1-Inputs!$B$38)*_xlfn.NORM.S.INV(RAND())</f>
        <v>-0.76288437835841405</v>
      </c>
      <c r="Z201" s="24">
        <f ca="1">SQRT(Inputs!$B$38)*D201+SQRT(1-Inputs!$B$38)*_xlfn.NORM.S.INV(RAND())</f>
        <v>1.4709636387336198</v>
      </c>
      <c r="AA201" s="24">
        <f ca="1">SQRT(Inputs!$B$38)*E201+SQRT(1-Inputs!$B$38)*_xlfn.NORM.S.INV(RAND())</f>
        <v>-0.33035866598641739</v>
      </c>
      <c r="AB201" s="24">
        <f ca="1">SQRT(Inputs!$B$38)*F201+SQRT(1-Inputs!$B$38)*_xlfn.NORM.S.INV(RAND())</f>
        <v>0.68264298592007711</v>
      </c>
      <c r="AC201" s="24">
        <f ca="1">SQRT(Inputs!$B$38)*G201+SQRT(1-Inputs!$B$38)*_xlfn.NORM.S.INV(RAND())</f>
        <v>-1.8320803746353254E-2</v>
      </c>
      <c r="AD201" s="24">
        <f ca="1">SQRT(Inputs!$B$38)*H201+SQRT(1-Inputs!$B$38)*_xlfn.NORM.S.INV(RAND())</f>
        <v>1.8217952530856865</v>
      </c>
      <c r="AE201" s="24">
        <f ca="1">SQRT(Inputs!$B$38)*I201+SQRT(1-Inputs!$B$38)*_xlfn.NORM.S.INV(RAND())</f>
        <v>-1.2592627428941341</v>
      </c>
      <c r="AF201" s="24">
        <f ca="1">SQRT(Inputs!$B$38)*J201+SQRT(1-Inputs!$B$38)*_xlfn.NORM.S.INV(RAND())</f>
        <v>0.22442736146929476</v>
      </c>
      <c r="AG201" s="24">
        <f ca="1">SQRT(Inputs!$B$38)*K201+SQRT(1-Inputs!$B$38)*_xlfn.NORM.S.INV(RAND())</f>
        <v>0.74159375218594314</v>
      </c>
      <c r="AH201" s="24">
        <f ca="1">SQRT(Inputs!$B$38)*L201+SQRT(1-Inputs!$B$38)*_xlfn.NORM.S.INV(RAND())</f>
        <v>2.2160417823441851</v>
      </c>
      <c r="AI201" s="24">
        <f ca="1">SQRT(Inputs!$B$38)*M201+SQRT(1-Inputs!$B$38)*_xlfn.NORM.S.INV(RAND())</f>
        <v>-1.9764784405408098</v>
      </c>
      <c r="AJ201" s="24">
        <f ca="1">SQRT(Inputs!$B$38)*C201+SQRT(1-Inputs!$B$38)*_xlfn.NORM.S.INV(RAND())</f>
        <v>-0.66271799563991551</v>
      </c>
      <c r="AK201" s="24">
        <f ca="1">SQRT(Inputs!$B$38)*D201+SQRT(1-Inputs!$B$38)*_xlfn.NORM.S.INV(RAND())</f>
        <v>7.8255755087099435E-2</v>
      </c>
      <c r="AL201" s="24">
        <f ca="1">SQRT(Inputs!$B$38)*E201+SQRT(1-Inputs!$B$38)*_xlfn.NORM.S.INV(RAND())</f>
        <v>1.0748032722730519E-2</v>
      </c>
      <c r="AM201" s="24">
        <f ca="1">SQRT(Inputs!$B$38)*F201+SQRT(1-Inputs!$B$38)*_xlfn.NORM.S.INV(RAND())</f>
        <v>1.8262615914370057</v>
      </c>
      <c r="AN201" s="24">
        <f ca="1">SQRT(Inputs!$B$38)*G201+SQRT(1-Inputs!$B$38)*_xlfn.NORM.S.INV(RAND())</f>
        <v>0.82282119522668429</v>
      </c>
      <c r="AO201" s="24">
        <f ca="1">SQRT(Inputs!$B$38)*H201+SQRT(1-Inputs!$B$38)*_xlfn.NORM.S.INV(RAND())</f>
        <v>1.3071588139896513</v>
      </c>
      <c r="AP201" s="24">
        <f ca="1">SQRT(Inputs!$B$38)*I201+SQRT(1-Inputs!$B$38)*_xlfn.NORM.S.INV(RAND())</f>
        <v>-0.52398076635745716</v>
      </c>
      <c r="AQ201" s="24">
        <f ca="1">SQRT(Inputs!$B$38)*J201+SQRT(1-Inputs!$B$38)*_xlfn.NORM.S.INV(RAND())</f>
        <v>1.2598423978269793</v>
      </c>
      <c r="AR201" s="24">
        <f ca="1">SQRT(Inputs!$B$38)*K201+SQRT(1-Inputs!$B$38)*_xlfn.NORM.S.INV(RAND())</f>
        <v>-1.1085977320985532</v>
      </c>
      <c r="AS201" s="24">
        <f ca="1">SQRT(Inputs!$B$38)*L201+SQRT(1-Inputs!$B$38)*_xlfn.NORM.S.INV(RAND())</f>
        <v>0.51895703772635671</v>
      </c>
      <c r="AT201" s="24">
        <f ca="1">SQRT(Inputs!$B$38)*M201+SQRT(1-Inputs!$B$38)*_xlfn.NORM.S.INV(RAND())</f>
        <v>-1.2890663803796902</v>
      </c>
      <c r="AU201" s="15">
        <f ca="1">Inputs!$B$6*EXP($B$8-0.5*C$5^2+C$5*N201)</f>
        <v>5560.1941477698665</v>
      </c>
      <c r="AV201" s="15">
        <f t="shared" ca="1" si="73"/>
        <v>6434.9954257472746</v>
      </c>
      <c r="AW201" s="15">
        <f t="shared" ca="1" si="74"/>
        <v>6718.9139962581457</v>
      </c>
      <c r="AX201" s="15">
        <f t="shared" ca="1" si="75"/>
        <v>9402.1571356427939</v>
      </c>
      <c r="AY201" s="15">
        <f t="shared" ca="1" si="76"/>
        <v>13536.331872361096</v>
      </c>
      <c r="AZ201" s="15">
        <f t="shared" ca="1" si="77"/>
        <v>15164.806561021423</v>
      </c>
      <c r="BA201" s="15">
        <f t="shared" ca="1" si="78"/>
        <v>17554.590394467032</v>
      </c>
      <c r="BB201" s="15">
        <f t="shared" ca="1" si="79"/>
        <v>20314.372935647621</v>
      </c>
      <c r="BC201" s="15">
        <f t="shared" ca="1" si="80"/>
        <v>23772.307805881745</v>
      </c>
      <c r="BD201" s="15">
        <f t="shared" ca="1" si="81"/>
        <v>35715.815914981176</v>
      </c>
      <c r="BE201" s="15">
        <f t="shared" ca="1" si="82"/>
        <v>39083.300223746803</v>
      </c>
      <c r="BF201" s="15">
        <f ca="1">Inputs!$B$13*EXP($B$9-0.5*C$6^2+C$6*Y201)</f>
        <v>11889.716729498912</v>
      </c>
      <c r="BG201" s="15">
        <f t="shared" ca="1" si="83"/>
        <v>18895.161468659153</v>
      </c>
      <c r="BH201" s="15">
        <f t="shared" ca="1" si="84"/>
        <v>21855.482117741623</v>
      </c>
      <c r="BI201" s="15">
        <f t="shared" ca="1" si="85"/>
        <v>29718.534476442521</v>
      </c>
      <c r="BJ201" s="15">
        <f t="shared" ca="1" si="86"/>
        <v>36336.899858332879</v>
      </c>
      <c r="BK201" s="15">
        <f t="shared" ca="1" si="87"/>
        <v>57150.271990553148</v>
      </c>
      <c r="BL201" s="15">
        <f t="shared" ca="1" si="88"/>
        <v>59631.854727293059</v>
      </c>
      <c r="BM201" s="15">
        <f t="shared" ca="1" si="89"/>
        <v>75372.794986169931</v>
      </c>
      <c r="BN201" s="15">
        <f t="shared" ca="1" si="90"/>
        <v>101314.37282141355</v>
      </c>
      <c r="BO201" s="15">
        <f t="shared" ca="1" si="91"/>
        <v>161282.62744432484</v>
      </c>
      <c r="BP201" s="15">
        <f t="shared" ca="1" si="92"/>
        <v>158682.45428847271</v>
      </c>
      <c r="BQ201" s="15">
        <f ca="1">Inputs!$B$20*EXP($B$10-0.5*C$7^2+C$7*AJ201)</f>
        <v>3390.9794617689586</v>
      </c>
      <c r="BR201" s="15">
        <f t="shared" ca="1" si="93"/>
        <v>4716.9046433496178</v>
      </c>
      <c r="BS201" s="15">
        <f t="shared" ca="1" si="94"/>
        <v>6479.2641689578195</v>
      </c>
      <c r="BT201" s="15">
        <f t="shared" ca="1" si="95"/>
        <v>14424.024634394515</v>
      </c>
      <c r="BU201" s="15">
        <f t="shared" ca="1" si="96"/>
        <v>24393.78696202573</v>
      </c>
      <c r="BV201" s="15">
        <f t="shared" ca="1" si="97"/>
        <v>45561.35084191864</v>
      </c>
      <c r="BW201" s="15">
        <f t="shared" ca="1" si="98"/>
        <v>56904.362407576722</v>
      </c>
      <c r="BX201" s="15">
        <f t="shared" ca="1" si="99"/>
        <v>102457.99669611317</v>
      </c>
      <c r="BY201" s="15">
        <f t="shared" ca="1" si="100"/>
        <v>116123.96090815024</v>
      </c>
      <c r="BZ201" s="15">
        <f t="shared" ca="1" si="101"/>
        <v>179248.42945397392</v>
      </c>
      <c r="CA201" s="15">
        <f t="shared" ca="1" si="102"/>
        <v>200241.84662221218</v>
      </c>
      <c r="CB201" s="15">
        <f ca="1">(AU201*DCF!C$10-DCF!C$5*MAX(AU201*DCF!C$10,0)-MAX(AU201-Inputs!$B$6,0)/Inputs!$B$10)*DCF!C$6</f>
        <v>1038.8107798031408</v>
      </c>
      <c r="CC201" s="15">
        <f ca="1">(AV201*DCF!D$10-DCF!D$5*MAX(AV201*DCF!D$10,0)-MAX(AV201-AU201,0)/Inputs!$B$10)*DCF!D$6</f>
        <v>1355.1891429040165</v>
      </c>
      <c r="CD201" s="15">
        <f ca="1">(AW201*DCF!E$10-DCF!E$5*MAX(AW201*DCF!E$10,0)-MAX(AW201-AV201,0)/Inputs!$B$10)*DCF!E$6</f>
        <v>1487.3400660036405</v>
      </c>
      <c r="CE201" s="15">
        <f ca="1">(AX201*DCF!F$10-DCF!F$5*MAX(AX201*DCF!F$10,0)-MAX(AX201-AW201,0)/Inputs!$B$10)*DCF!F$6</f>
        <v>1494.1595467442733</v>
      </c>
      <c r="CF201" s="15">
        <f ca="1">(AY201*DCF!G$10-DCF!G$5*MAX(AY201*DCF!G$10,0)-MAX(AY201-AX201,0)/Inputs!$B$10)*DCF!G$6</f>
        <v>1994.3639393561298</v>
      </c>
      <c r="CG201" s="15">
        <f ca="1">(AZ201*DCF!H$10-DCF!H$5*MAX(AZ201*DCF!H$10,0)-MAX(AZ201-AY201,0)/Inputs!$B$10)*DCF!H$6</f>
        <v>2655.0931960234821</v>
      </c>
      <c r="CH201" s="15">
        <f ca="1">(BA201*DCF!I$10-DCF!I$5*MAX(BA201*DCF!I$10,0)-MAX(BA201-AZ201,0)/Inputs!$B$10)*DCF!I$6</f>
        <v>2814.574992516461</v>
      </c>
      <c r="CI201" s="15">
        <f ca="1">(BB201*DCF!J$10-DCF!J$5*MAX(BB201*DCF!J$10,0)-MAX(BB201-BA201,0)/Inputs!$B$10)*DCF!J$6</f>
        <v>3067.793965141328</v>
      </c>
      <c r="CJ201" s="15">
        <f ca="1">(BC201*DCF!K$10-DCF!K$5*MAX(BC201*DCF!K$10,0)-MAX(BC201-BB201,0)/Inputs!$B$10)*DCF!K$6</f>
        <v>3342.9015288955052</v>
      </c>
      <c r="CK201" s="15">
        <f ca="1">(BD201*DCF!L$10-DCF!L$5*MAX(BD201*DCF!L$10,0)-MAX(BD201-BC201,0)/Inputs!$B$10)*DCF!L$6</f>
        <v>3842.1352300037356</v>
      </c>
      <c r="CL201" s="15">
        <f ca="1">(BE201*DCF!M$10-DCF!M$5*MAX(BE201*DCF!M$10,0)-MAX(BE201-BD201,0)/Inputs!$B$10)*DCF!M$6</f>
        <v>5112.8771848554479</v>
      </c>
      <c r="CM201" s="15">
        <f ca="1">(BF201*DCF!C$28-DCF!C$5*MAX(BF201*DCF!C$28,0)-MAX(BF201-Inputs!$B$13,0)/Inputs!$B$17)*DCF!C$6</f>
        <v>3512.5627102427952</v>
      </c>
      <c r="CN201" s="15">
        <f ca="1">(BG201*DCF!D$28-DCF!D$5*MAX(BG201*DCF!D$28,0)-MAX(BG201-BF201,0)/Inputs!$B$17)*DCF!D$6</f>
        <v>4070.4782870769159</v>
      </c>
      <c r="CO201" s="15">
        <f ca="1">(BH201*DCF!E$28-DCF!E$5*MAX(BH201*DCF!E$28,0)-MAX(BH201-BG201,0)/Inputs!$B$17)*DCF!E$6</f>
        <v>5606.423252385729</v>
      </c>
      <c r="CP201" s="15">
        <f ca="1">(BI201*DCF!F$28-DCF!F$5*MAX(BI201*DCF!F$28,0)-MAX(BI201-BH201,0)/Inputs!$B$17)*DCF!F$6</f>
        <v>6636.2063315995874</v>
      </c>
      <c r="CQ201" s="15">
        <f ca="1">(BJ201*DCF!G$28-DCF!G$5*MAX(BJ201*DCF!G$28,0)-MAX(BJ201-BI201,0)/Inputs!$B$17)*DCF!G$6</f>
        <v>8314.7406797420335</v>
      </c>
      <c r="CR201" s="15">
        <f ca="1">(BK201*DCF!H$28-DCF!H$5*MAX(BK201*DCF!H$28,0)-MAX(BK201-BJ201,0)/Inputs!$B$17)*DCF!H$6</f>
        <v>10900.078854460138</v>
      </c>
      <c r="CS201" s="15">
        <f ca="1">(BL201*DCF!I$28-DCF!I$5*MAX(BL201*DCF!I$28,0)-MAX(BL201-BK201,0)/Inputs!$B$17)*DCF!I$6</f>
        <v>13666.428545737828</v>
      </c>
      <c r="CT201" s="15">
        <f ca="1">(BM201*DCF!J$28-DCF!J$5*MAX(BM201*DCF!J$28,0)-MAX(BM201-BL201,0)/Inputs!$B$17)*DCF!J$6</f>
        <v>14727.270368582744</v>
      </c>
      <c r="CU201" s="15">
        <f ca="1">(BN201*DCF!K$28-DCF!K$5*MAX(BN201*DCF!K$28,0)-MAX(BN201-BM201,0)/Inputs!$B$17)*DCF!K$6</f>
        <v>18218.399057132785</v>
      </c>
      <c r="CV201" s="15">
        <f ca="1">(BO201*DCF!L$28-DCF!L$5*MAX(BO201*DCF!L$28,0)-MAX(BO201-BN201,0)/Inputs!$B$17)*DCF!L$6</f>
        <v>25393.761470322021</v>
      </c>
      <c r="CW201" s="15">
        <f ca="1">(BP201*DCF!M$28-DCF!M$5*MAX(BP201*DCF!M$28,0)-MAX(BP201-BO201,0)/Inputs!$B$17)*DCF!M$6</f>
        <v>29856.195608469079</v>
      </c>
      <c r="CX201" s="15">
        <f ca="1">(BQ201*DCF!C$46-DCF!C$5*MAX(BQ201*DCF!C$46,0)-MAX(BQ201-Inputs!$B$20,0)/Inputs!$B$24)*DCF!C$6</f>
        <v>-870.88646311937077</v>
      </c>
      <c r="CY201" s="15">
        <f ca="1">(BR201*DCF!D$46-DCF!D$5*MAX(BR201*DCF!D$46,0)-MAX(BR201-BQ201,0)/Inputs!$B$24)*DCF!D$6</f>
        <v>-1370.826891783734</v>
      </c>
      <c r="CZ201" s="15">
        <f ca="1">(BS201*DCF!E$46-DCF!E$5*MAX(BS201*DCF!E$46,0)-MAX(BS201-BR201,0)/Inputs!$B$24)*DCF!E$6</f>
        <v>-1460.8578772289668</v>
      </c>
      <c r="DA201" s="15">
        <f ca="1">(BT201*DCF!F$46-DCF!F$5*MAX(BT201*DCF!F$46,0)-MAX(BT201-BS201,0)/Inputs!$B$24)*DCF!F$6</f>
        <v>-3943.3871080194958</v>
      </c>
      <c r="DB201" s="15">
        <f ca="1">(BU201*DCF!G$46-DCF!G$5*MAX(BU201*DCF!G$46,0)-MAX(BU201-BT201,0)/Inputs!$B$24)*DCF!G$6</f>
        <v>-4174.1898657275797</v>
      </c>
      <c r="DC201" s="15">
        <f ca="1">(BV201*DCF!H$46-DCF!H$5*MAX(BV201*DCF!H$46,0)-MAX(BV201-BU201,0)/Inputs!$B$24)*DCF!H$6</f>
        <v>-6577.6907798610209</v>
      </c>
      <c r="DD201" s="15">
        <f ca="1">(BW201*DCF!I$46-DCF!I$5*MAX(BW201*DCF!I$46,0)-MAX(BW201-BV201,0)/Inputs!$B$24)*DCF!I$6</f>
        <v>-1941.9115055770924</v>
      </c>
      <c r="DE201" s="15">
        <f ca="1">(BX201*DCF!J$46-DCF!J$5*MAX(BX201*DCF!J$46,0)-MAX(BX201-BW201,0)/Inputs!$B$24)*DCF!J$6</f>
        <v>-7782.2500244438434</v>
      </c>
      <c r="DF201" s="15">
        <f ca="1">(BY201*DCF!K$46-DCF!K$5*MAX(BY201*DCF!K$46,0)-MAX(BY201-BX201,0)/Inputs!$B$24)*DCF!K$6</f>
        <v>3285.5905760011447</v>
      </c>
      <c r="DG201" s="15">
        <f ca="1">(BZ201*DCF!L$46-DCF!L$5*MAX(BZ201*DCF!L$46,0)-MAX(BZ201-BY201,0)/Inputs!$B$24)*DCF!L$6</f>
        <v>-1894.6615342099744</v>
      </c>
      <c r="DH201" s="15">
        <f ca="1">(CA201*DCF!M$46-DCF!M$5*MAX(CA201*DCF!M$46,0)-MAX(CA201-BZ201,0)/Inputs!$B$24)*DCF!M$6</f>
        <v>11309.37073131232</v>
      </c>
      <c r="DI201" s="15">
        <f ca="1">SUM(CB201:CL201)+BE201*DCF!M$10*(1+Inputs!$B$30)*(1-Inputs!$B$33)*(1-Inputs!$B$30/Inputs!$B$31)/(Inputs!$B$29-Inputs!$B$30)*DCF!M$6</f>
        <v>136974.58091807592</v>
      </c>
      <c r="DJ201" s="15">
        <f ca="1">SUM(CM201:CW201)+BP201*DCF!M$28*(1+Inputs!$B$30)*(1-Inputs!$B$33)*(1-Inputs!$B$30/Inputs!$B$31)/(Inputs!$B$29-Inputs!$B$30)*DCF!M$6</f>
        <v>729723.03668981185</v>
      </c>
      <c r="DK201" s="15">
        <f ca="1">SUM(CX201:DH201)+CA201*DCF!M$46*(1+Inputs!$B$30)*(1-Inputs!$B$33)*(1-Inputs!$B$30/Inputs!$B$31)/(Inputs!$B$29-Inputs!$B$30)*DCF!M$6</f>
        <v>294175.91429840465</v>
      </c>
      <c r="DM201" s="15">
        <f ca="1">DI201+DJ201+DK201+Inputs!$B$34+Inputs!$B$36-Inputs!$B$35</f>
        <v>1237724.5319062925</v>
      </c>
    </row>
    <row r="202" spans="1:117" x14ac:dyDescent="0.75">
      <c r="A202" s="11">
        <v>189</v>
      </c>
      <c r="C202" s="24">
        <f t="shared" ca="1" si="108"/>
        <v>-0.58236640703405551</v>
      </c>
      <c r="D202" s="24">
        <f t="shared" ca="1" si="108"/>
        <v>-0.83610525031366645</v>
      </c>
      <c r="E202" s="24">
        <f t="shared" ca="1" si="108"/>
        <v>-0.15363468594328575</v>
      </c>
      <c r="F202" s="24">
        <f t="shared" ca="1" si="108"/>
        <v>-0.28386101796249752</v>
      </c>
      <c r="G202" s="24">
        <f t="shared" ca="1" si="108"/>
        <v>-0.62769604990252004</v>
      </c>
      <c r="H202" s="24">
        <f t="shared" ca="1" si="108"/>
        <v>-1.0420095085286181</v>
      </c>
      <c r="I202" s="24">
        <f t="shared" ca="1" si="108"/>
        <v>-0.62972776435428424</v>
      </c>
      <c r="J202" s="24">
        <f t="shared" ca="1" si="108"/>
        <v>-1.3512791849943748</v>
      </c>
      <c r="K202" s="24">
        <f t="shared" ca="1" si="108"/>
        <v>0.52254191483709178</v>
      </c>
      <c r="L202" s="24">
        <f t="shared" ca="1" si="108"/>
        <v>0.21155028255409233</v>
      </c>
      <c r="M202" s="24">
        <f t="shared" ca="1" si="108"/>
        <v>-1.248972743326046</v>
      </c>
      <c r="N202" s="24">
        <f ca="1">SQRT(Inputs!$B$38)*C202+SQRT(1-Inputs!$B$38)*_xlfn.NORM.S.INV(RAND())</f>
        <v>-0.2240263390390046</v>
      </c>
      <c r="O202" s="24">
        <f ca="1">SQRT(Inputs!$B$38)*D202+SQRT(1-Inputs!$B$38)*_xlfn.NORM.S.INV(RAND())</f>
        <v>-0.41364063431468606</v>
      </c>
      <c r="P202" s="24">
        <f ca="1">SQRT(Inputs!$B$38)*E202+SQRT(1-Inputs!$B$38)*_xlfn.NORM.S.INV(RAND())</f>
        <v>0.3963537200300678</v>
      </c>
      <c r="Q202" s="24">
        <f ca="1">SQRT(Inputs!$B$38)*F202+SQRT(1-Inputs!$B$38)*_xlfn.NORM.S.INV(RAND())</f>
        <v>-0.55387899500994531</v>
      </c>
      <c r="R202" s="24">
        <f ca="1">SQRT(Inputs!$B$38)*G202+SQRT(1-Inputs!$B$38)*_xlfn.NORM.S.INV(RAND())</f>
        <v>0.21794995730343403</v>
      </c>
      <c r="S202" s="24">
        <f ca="1">SQRT(Inputs!$B$38)*H202+SQRT(1-Inputs!$B$38)*_xlfn.NORM.S.INV(RAND())</f>
        <v>-0.18410033957930594</v>
      </c>
      <c r="T202" s="24">
        <f ca="1">SQRT(Inputs!$B$38)*I202+SQRT(1-Inputs!$B$38)*_xlfn.NORM.S.INV(RAND())</f>
        <v>-1.3332463564025687</v>
      </c>
      <c r="U202" s="24">
        <f ca="1">SQRT(Inputs!$B$38)*J202+SQRT(1-Inputs!$B$38)*_xlfn.NORM.S.INV(RAND())</f>
        <v>-0.11362201726190968</v>
      </c>
      <c r="V202" s="24">
        <f ca="1">SQRT(Inputs!$B$38)*K202+SQRT(1-Inputs!$B$38)*_xlfn.NORM.S.INV(RAND())</f>
        <v>-0.22187779916770811</v>
      </c>
      <c r="W202" s="24">
        <f ca="1">SQRT(Inputs!$B$38)*L202+SQRT(1-Inputs!$B$38)*_xlfn.NORM.S.INV(RAND())</f>
        <v>-2.3032459338537203E-2</v>
      </c>
      <c r="X202" s="24">
        <f ca="1">SQRT(Inputs!$B$38)*M202+SQRT(1-Inputs!$B$38)*_xlfn.NORM.S.INV(RAND())</f>
        <v>-0.88365107333703818</v>
      </c>
      <c r="Y202" s="24">
        <f ca="1">SQRT(Inputs!$B$38)*C202+SQRT(1-Inputs!$B$38)*_xlfn.NORM.S.INV(RAND())</f>
        <v>-1.5395986537886688</v>
      </c>
      <c r="Z202" s="24">
        <f ca="1">SQRT(Inputs!$B$38)*D202+SQRT(1-Inputs!$B$38)*_xlfn.NORM.S.INV(RAND())</f>
        <v>-0.36031904513493485</v>
      </c>
      <c r="AA202" s="24">
        <f ca="1">SQRT(Inputs!$B$38)*E202+SQRT(1-Inputs!$B$38)*_xlfn.NORM.S.INV(RAND())</f>
        <v>-0.53512476814836019</v>
      </c>
      <c r="AB202" s="24">
        <f ca="1">SQRT(Inputs!$B$38)*F202+SQRT(1-Inputs!$B$38)*_xlfn.NORM.S.INV(RAND())</f>
        <v>-3.5784048335857799E-2</v>
      </c>
      <c r="AC202" s="24">
        <f ca="1">SQRT(Inputs!$B$38)*G202+SQRT(1-Inputs!$B$38)*_xlfn.NORM.S.INV(RAND())</f>
        <v>9.8796021089509301E-2</v>
      </c>
      <c r="AD202" s="24">
        <f ca="1">SQRT(Inputs!$B$38)*H202+SQRT(1-Inputs!$B$38)*_xlfn.NORM.S.INV(RAND())</f>
        <v>-0.33130168030871193</v>
      </c>
      <c r="AE202" s="24">
        <f ca="1">SQRT(Inputs!$B$38)*I202+SQRT(1-Inputs!$B$38)*_xlfn.NORM.S.INV(RAND())</f>
        <v>-1.8445317196124325</v>
      </c>
      <c r="AF202" s="24">
        <f ca="1">SQRT(Inputs!$B$38)*J202+SQRT(1-Inputs!$B$38)*_xlfn.NORM.S.INV(RAND())</f>
        <v>0.63782142020759225</v>
      </c>
      <c r="AG202" s="24">
        <f ca="1">SQRT(Inputs!$B$38)*K202+SQRT(1-Inputs!$B$38)*_xlfn.NORM.S.INV(RAND())</f>
        <v>-0.10568171396387843</v>
      </c>
      <c r="AH202" s="24">
        <f ca="1">SQRT(Inputs!$B$38)*L202+SQRT(1-Inputs!$B$38)*_xlfn.NORM.S.INV(RAND())</f>
        <v>0.44515596738383367</v>
      </c>
      <c r="AI202" s="24">
        <f ca="1">SQRT(Inputs!$B$38)*M202+SQRT(1-Inputs!$B$38)*_xlfn.NORM.S.INV(RAND())</f>
        <v>-0.64847585693820953</v>
      </c>
      <c r="AJ202" s="24">
        <f ca="1">SQRT(Inputs!$B$38)*C202+SQRT(1-Inputs!$B$38)*_xlfn.NORM.S.INV(RAND())</f>
        <v>-0.60598350257510258</v>
      </c>
      <c r="AK202" s="24">
        <f ca="1">SQRT(Inputs!$B$38)*D202+SQRT(1-Inputs!$B$38)*_xlfn.NORM.S.INV(RAND())</f>
        <v>-0.78040700635396298</v>
      </c>
      <c r="AL202" s="24">
        <f ca="1">SQRT(Inputs!$B$38)*E202+SQRT(1-Inputs!$B$38)*_xlfn.NORM.S.INV(RAND())</f>
        <v>0.95668778524738118</v>
      </c>
      <c r="AM202" s="24">
        <f ca="1">SQRT(Inputs!$B$38)*F202+SQRT(1-Inputs!$B$38)*_xlfn.NORM.S.INV(RAND())</f>
        <v>-0.48361456627451582</v>
      </c>
      <c r="AN202" s="24">
        <f ca="1">SQRT(Inputs!$B$38)*G202+SQRT(1-Inputs!$B$38)*_xlfn.NORM.S.INV(RAND())</f>
        <v>-0.79370238106115043</v>
      </c>
      <c r="AO202" s="24">
        <f ca="1">SQRT(Inputs!$B$38)*H202+SQRT(1-Inputs!$B$38)*_xlfn.NORM.S.INV(RAND())</f>
        <v>0.61184863480831286</v>
      </c>
      <c r="AP202" s="24">
        <f ca="1">SQRT(Inputs!$B$38)*I202+SQRT(1-Inputs!$B$38)*_xlfn.NORM.S.INV(RAND())</f>
        <v>0.75076125752130696</v>
      </c>
      <c r="AQ202" s="24">
        <f ca="1">SQRT(Inputs!$B$38)*J202+SQRT(1-Inputs!$B$38)*_xlfn.NORM.S.INV(RAND())</f>
        <v>-1.6286674212398973</v>
      </c>
      <c r="AR202" s="24">
        <f ca="1">SQRT(Inputs!$B$38)*K202+SQRT(1-Inputs!$B$38)*_xlfn.NORM.S.INV(RAND())</f>
        <v>-0.40651066833452332</v>
      </c>
      <c r="AS202" s="24">
        <f ca="1">SQRT(Inputs!$B$38)*L202+SQRT(1-Inputs!$B$38)*_xlfn.NORM.S.INV(RAND())</f>
        <v>0.3302450121435152</v>
      </c>
      <c r="AT202" s="24">
        <f ca="1">SQRT(Inputs!$B$38)*M202+SQRT(1-Inputs!$B$38)*_xlfn.NORM.S.INV(RAND())</f>
        <v>0.42774344945920872</v>
      </c>
      <c r="AU202" s="15">
        <f ca="1">Inputs!$B$6*EXP($B$8-0.5*C$5^2+C$5*N202)</f>
        <v>4785.5133616224475</v>
      </c>
      <c r="AV202" s="15">
        <f t="shared" ca="1" si="73"/>
        <v>5481.3848285965241</v>
      </c>
      <c r="AW202" s="15">
        <f t="shared" ca="1" si="74"/>
        <v>7050.6093721797697</v>
      </c>
      <c r="AX202" s="15">
        <f t="shared" ca="1" si="75"/>
        <v>8032.5682966643799</v>
      </c>
      <c r="AY202" s="15">
        <f t="shared" ca="1" si="76"/>
        <v>10069.697001645964</v>
      </c>
      <c r="AZ202" s="15">
        <f t="shared" ca="1" si="77"/>
        <v>12068.352590331697</v>
      </c>
      <c r="BA202" s="15">
        <f t="shared" ca="1" si="78"/>
        <v>12845.128571822515</v>
      </c>
      <c r="BB202" s="15">
        <f t="shared" ca="1" si="79"/>
        <v>15548.341757519409</v>
      </c>
      <c r="BC202" s="15">
        <f t="shared" ca="1" si="80"/>
        <v>18639.243648045409</v>
      </c>
      <c r="BD202" s="15">
        <f t="shared" ca="1" si="81"/>
        <v>22785.690995537938</v>
      </c>
      <c r="BE202" s="15">
        <f t="shared" ca="1" si="82"/>
        <v>25761.826604447469</v>
      </c>
      <c r="BF202" s="15">
        <f ca="1">Inputs!$B$13*EXP($B$9-0.5*C$6^2+C$6*Y202)</f>
        <v>10192.906885204058</v>
      </c>
      <c r="BG202" s="15">
        <f t="shared" ca="1" si="83"/>
        <v>11640.499382021664</v>
      </c>
      <c r="BH202" s="15">
        <f t="shared" ca="1" si="84"/>
        <v>13014.632177593659</v>
      </c>
      <c r="BI202" s="15">
        <f t="shared" ca="1" si="85"/>
        <v>15844.358143908679</v>
      </c>
      <c r="BJ202" s="15">
        <f t="shared" ca="1" si="86"/>
        <v>19702.749477543348</v>
      </c>
      <c r="BK202" s="15">
        <f t="shared" ca="1" si="87"/>
        <v>23114.933013242629</v>
      </c>
      <c r="BL202" s="15">
        <f t="shared" ca="1" si="88"/>
        <v>22356.981699452703</v>
      </c>
      <c r="BM202" s="15">
        <f t="shared" ca="1" si="89"/>
        <v>29747.64862604639</v>
      </c>
      <c r="BN202" s="15">
        <f t="shared" ca="1" si="90"/>
        <v>36125.463817018186</v>
      </c>
      <c r="BO202" s="15">
        <f t="shared" ca="1" si="91"/>
        <v>46809.201418749479</v>
      </c>
      <c r="BP202" s="15">
        <f t="shared" ca="1" si="92"/>
        <v>53532.260149494483</v>
      </c>
      <c r="BQ202" s="15">
        <f ca="1">Inputs!$B$20*EXP($B$10-0.5*C$7^2+C$7*AJ202)</f>
        <v>3459.9064424661856</v>
      </c>
      <c r="BR202" s="15">
        <f t="shared" ca="1" si="93"/>
        <v>3664.0950989398011</v>
      </c>
      <c r="BS202" s="15">
        <f t="shared" ca="1" si="94"/>
        <v>6604.2422736931048</v>
      </c>
      <c r="BT202" s="15">
        <f t="shared" ca="1" si="95"/>
        <v>8020.858542736516</v>
      </c>
      <c r="BU202" s="15">
        <f t="shared" ca="1" si="96"/>
        <v>9173.5904787712007</v>
      </c>
      <c r="BV202" s="15">
        <f t="shared" ca="1" si="97"/>
        <v>14649.52188815722</v>
      </c>
      <c r="BW202" s="15">
        <f t="shared" ca="1" si="98"/>
        <v>23963.170744560768</v>
      </c>
      <c r="BX202" s="15">
        <f t="shared" ca="1" si="99"/>
        <v>24180.040689920213</v>
      </c>
      <c r="BY202" s="15">
        <f t="shared" ca="1" si="100"/>
        <v>31345.147270793226</v>
      </c>
      <c r="BZ202" s="15">
        <f t="shared" ca="1" si="101"/>
        <v>46734.482664991432</v>
      </c>
      <c r="CA202" s="15">
        <f t="shared" ca="1" si="102"/>
        <v>70832.213688342235</v>
      </c>
      <c r="CB202" s="15">
        <f ca="1">(AU202*DCF!C$10-DCF!C$5*MAX(AU202*DCF!C$10,0)-MAX(AU202-Inputs!$B$6,0)/Inputs!$B$10)*DCF!C$6</f>
        <v>1044.3343918881128</v>
      </c>
      <c r="CC202" s="15">
        <f ca="1">(AV202*DCF!D$10-DCF!D$5*MAX(AV202*DCF!D$10,0)-MAX(AV202-AU202,0)/Inputs!$B$10)*DCF!D$6</f>
        <v>1166.3803718355891</v>
      </c>
      <c r="CD202" s="15">
        <f ca="1">(AW202*DCF!E$10-DCF!E$5*MAX(AW202*DCF!E$10,0)-MAX(AW202-AV202,0)/Inputs!$B$10)*DCF!E$6</f>
        <v>1274.4191163457485</v>
      </c>
      <c r="CE202" s="15">
        <f ca="1">(AX202*DCF!F$10-DCF!F$5*MAX(AX202*DCF!F$10,0)-MAX(AX202-AW202,0)/Inputs!$B$10)*DCF!F$6</f>
        <v>1549.1755512241982</v>
      </c>
      <c r="CF202" s="15">
        <f ca="1">(AY202*DCF!G$10-DCF!G$5*MAX(AY202*DCF!G$10,0)-MAX(AY202-AX202,0)/Inputs!$B$10)*DCF!G$6</f>
        <v>1683.1875029954545</v>
      </c>
      <c r="CG202" s="15">
        <f ca="1">(AZ202*DCF!H$10-DCF!H$5*MAX(AZ202*DCF!H$10,0)-MAX(AZ202-AY202,0)/Inputs!$B$10)*DCF!H$6</f>
        <v>1988.1821814139078</v>
      </c>
      <c r="CH202" s="15">
        <f ca="1">(BA202*DCF!I$10-DCF!I$5*MAX(BA202*DCF!I$10,0)-MAX(BA202-AZ202,0)/Inputs!$B$10)*DCF!I$6</f>
        <v>2218.9179216167263</v>
      </c>
      <c r="CI202" s="15">
        <f ca="1">(BB202*DCF!J$10-DCF!J$5*MAX(BB202*DCF!J$10,0)-MAX(BB202-BA202,0)/Inputs!$B$10)*DCF!J$6</f>
        <v>2258.5041098717088</v>
      </c>
      <c r="CJ202" s="15">
        <f ca="1">(BC202*DCF!K$10-DCF!K$5*MAX(BC202*DCF!K$10,0)-MAX(BC202-BB202,0)/Inputs!$B$10)*DCF!K$6</f>
        <v>2567.9396668588047</v>
      </c>
      <c r="CK202" s="15">
        <f ca="1">(BD202*DCF!L$10-DCF!L$5*MAX(BD202*DCF!L$10,0)-MAX(BD202-BC202,0)/Inputs!$B$10)*DCF!L$6</f>
        <v>2900.3127152163597</v>
      </c>
      <c r="CL202" s="15">
        <f ca="1">(BE202*DCF!M$10-DCF!M$5*MAX(BE202*DCF!M$10,0)-MAX(BE202-BD202,0)/Inputs!$B$10)*DCF!M$6</f>
        <v>3279.7957403349042</v>
      </c>
      <c r="CM202" s="15">
        <f ca="1">(BF202*DCF!C$28-DCF!C$5*MAX(BF202*DCF!C$28,0)-MAX(BF202-Inputs!$B$13,0)/Inputs!$B$17)*DCF!C$6</f>
        <v>3110.8083349762919</v>
      </c>
      <c r="CN202" s="15">
        <f ca="1">(BG202*DCF!D$28-DCF!D$5*MAX(BG202*DCF!D$28,0)-MAX(BG202-BF202,0)/Inputs!$B$17)*DCF!D$6</f>
        <v>3119.5576911341332</v>
      </c>
      <c r="CO202" s="15">
        <f ca="1">(BH202*DCF!E$28-DCF!E$5*MAX(BH202*DCF!E$28,0)-MAX(BH202-BG202,0)/Inputs!$B$17)*DCF!E$6</f>
        <v>3415.1529176378349</v>
      </c>
      <c r="CP202" s="15">
        <f ca="1">(BI202*DCF!F$28-DCF!F$5*MAX(BI202*DCF!F$28,0)-MAX(BI202-BH202,0)/Inputs!$B$17)*DCF!F$6</f>
        <v>3786.1295426138067</v>
      </c>
      <c r="CQ202" s="15">
        <f ca="1">(BJ202*DCF!G$28-DCF!G$5*MAX(BJ202*DCF!G$28,0)-MAX(BJ202-BI202,0)/Inputs!$B$17)*DCF!G$6</f>
        <v>4463.0845302130811</v>
      </c>
      <c r="CR202" s="15">
        <f ca="1">(BK202*DCF!H$28-DCF!H$5*MAX(BK202*DCF!H$28,0)-MAX(BK202-BJ202,0)/Inputs!$B$17)*DCF!H$6</f>
        <v>5186.4203914862992</v>
      </c>
      <c r="CS202" s="15">
        <f ca="1">(BL202*DCF!I$28-DCF!I$5*MAX(BL202*DCF!I$28,0)-MAX(BL202-BK202,0)/Inputs!$B$17)*DCF!I$6</f>
        <v>5257.3121469698672</v>
      </c>
      <c r="CT202" s="15">
        <f ca="1">(BM202*DCF!J$28-DCF!J$5*MAX(BM202*DCF!J$28,0)-MAX(BM202-BL202,0)/Inputs!$B$17)*DCF!J$6</f>
        <v>5656.2531256787242</v>
      </c>
      <c r="CU202" s="15">
        <f ca="1">(BN202*DCF!K$28-DCF!K$5*MAX(BN202*DCF!K$28,0)-MAX(BN202-BM202,0)/Inputs!$B$17)*DCF!K$6</f>
        <v>6847.894833667051</v>
      </c>
      <c r="CV202" s="15">
        <f ca="1">(BO202*DCF!L$28-DCF!L$5*MAX(BO202*DCF!L$28,0)-MAX(BO202-BN202,0)/Inputs!$B$17)*DCF!L$6</f>
        <v>8130.5354776458335</v>
      </c>
      <c r="CW202" s="15">
        <f ca="1">(BP202*DCF!M$28-DCF!M$5*MAX(BP202*DCF!M$28,0)-MAX(BP202-BO202,0)/Inputs!$B$17)*DCF!M$6</f>
        <v>9369.377177218641</v>
      </c>
      <c r="CX202" s="15">
        <f ca="1">(BQ202*DCF!C$46-DCF!C$5*MAX(BQ202*DCF!C$46,0)-MAX(BQ202-Inputs!$B$20,0)/Inputs!$B$24)*DCF!C$6</f>
        <v>-918.64187699735714</v>
      </c>
      <c r="CY202" s="15">
        <f ca="1">(BR202*DCF!D$46-DCF!D$5*MAX(BR202*DCF!D$46,0)-MAX(BR202-BQ202,0)/Inputs!$B$24)*DCF!D$6</f>
        <v>-712.50119038430455</v>
      </c>
      <c r="CZ202" s="15">
        <f ca="1">(BS202*DCF!E$46-DCF!E$5*MAX(BS202*DCF!E$46,0)-MAX(BS202-BR202,0)/Inputs!$B$24)*DCF!E$6</f>
        <v>-1939.8882230289857</v>
      </c>
      <c r="DA202" s="15">
        <f ca="1">(BT202*DCF!F$46-DCF!F$5*MAX(BT202*DCF!F$46,0)-MAX(BT202-BS202,0)/Inputs!$B$24)*DCF!F$6</f>
        <v>-1099.9643970333359</v>
      </c>
      <c r="DB202" s="15">
        <f ca="1">(BU202*DCF!G$46-DCF!G$5*MAX(BU202*DCF!G$46,0)-MAX(BU202-BT202,0)/Inputs!$B$24)*DCF!G$6</f>
        <v>-696.33770698409523</v>
      </c>
      <c r="DC202" s="15">
        <f ca="1">(BV202*DCF!H$46-DCF!H$5*MAX(BV202*DCF!H$46,0)-MAX(BV202-BU202,0)/Inputs!$B$24)*DCF!H$6</f>
        <v>-1701.6121338782991</v>
      </c>
      <c r="DD202" s="15">
        <f ca="1">(BW202*DCF!I$46-DCF!I$5*MAX(BW202*DCF!I$46,0)-MAX(BW202-BV202,0)/Inputs!$B$24)*DCF!I$6</f>
        <v>-2120.149567295899</v>
      </c>
      <c r="DE202" s="15">
        <f ca="1">(BX202*DCF!J$46-DCF!J$5*MAX(BX202*DCF!J$46,0)-MAX(BX202-BW202,0)/Inputs!$B$24)*DCF!J$6</f>
        <v>956.77545513699749</v>
      </c>
      <c r="DF202" s="15">
        <f ca="1">(BY202*DCF!K$46-DCF!K$5*MAX(BY202*DCF!K$46,0)-MAX(BY202-BX202,0)/Inputs!$B$24)*DCF!K$6</f>
        <v>35.279067011876222</v>
      </c>
      <c r="DG202" s="15">
        <f ca="1">(BZ202*DCF!L$46-DCF!L$5*MAX(BZ202*DCF!L$46,0)-MAX(BZ202-BY202,0)/Inputs!$B$24)*DCF!L$6</f>
        <v>-252.11894102337143</v>
      </c>
      <c r="DH202" s="15">
        <f ca="1">(CA202*DCF!M$46-DCF!M$5*MAX(CA202*DCF!M$46,0)-MAX(CA202-BZ202,0)/Inputs!$B$24)*DCF!M$6</f>
        <v>515.18745688248782</v>
      </c>
      <c r="DI202" s="15">
        <f ca="1">SUM(CB202:CL202)+BE202*DCF!M$10*(1+Inputs!$B$30)*(1-Inputs!$B$33)*(1-Inputs!$B$30/Inputs!$B$31)/(Inputs!$B$29-Inputs!$B$30)*DCF!M$6</f>
        <v>93626.653374668385</v>
      </c>
      <c r="DJ202" s="15">
        <f ca="1">SUM(CM202:CW202)+BP202*DCF!M$28*(1+Inputs!$B$30)*(1-Inputs!$B$33)*(1-Inputs!$B$30/Inputs!$B$31)/(Inputs!$B$29-Inputs!$B$30)*DCF!M$6</f>
        <v>256983.84335177398</v>
      </c>
      <c r="DK202" s="15">
        <f ca="1">SUM(CX202:DH202)+CA202*DCF!M$46*(1+Inputs!$B$30)*(1-Inputs!$B$33)*(1-Inputs!$B$30/Inputs!$B$31)/(Inputs!$B$29-Inputs!$B$30)*DCF!M$6</f>
        <v>101581.02091669181</v>
      </c>
      <c r="DM202" s="15">
        <f ca="1">DI202+DJ202+DK202+Inputs!$B$34+Inputs!$B$36-Inputs!$B$35</f>
        <v>529042.51764313411</v>
      </c>
    </row>
    <row r="203" spans="1:117" x14ac:dyDescent="0.75">
      <c r="A203" s="11">
        <v>190</v>
      </c>
      <c r="C203" s="24">
        <f t="shared" ca="1" si="108"/>
        <v>1.0956377038870331</v>
      </c>
      <c r="D203" s="24">
        <f t="shared" ca="1" si="108"/>
        <v>-4.3552045341041831E-2</v>
      </c>
      <c r="E203" s="24">
        <f t="shared" ca="1" si="108"/>
        <v>-0.44027034895277256</v>
      </c>
      <c r="F203" s="24">
        <f t="shared" ca="1" si="108"/>
        <v>0.77624760529621251</v>
      </c>
      <c r="G203" s="24">
        <f t="shared" ca="1" si="108"/>
        <v>1.443397335789375</v>
      </c>
      <c r="H203" s="24">
        <f t="shared" ca="1" si="108"/>
        <v>-1.2242293918081952</v>
      </c>
      <c r="I203" s="24">
        <f t="shared" ca="1" si="108"/>
        <v>0.43213598364116834</v>
      </c>
      <c r="J203" s="24">
        <f t="shared" ca="1" si="108"/>
        <v>-0.81806014856670262</v>
      </c>
      <c r="K203" s="24">
        <f t="shared" ca="1" si="108"/>
        <v>-0.68074676946050483</v>
      </c>
      <c r="L203" s="24">
        <f t="shared" ca="1" si="108"/>
        <v>1.2667386617964717E-2</v>
      </c>
      <c r="M203" s="24">
        <f t="shared" ca="1" si="108"/>
        <v>-1.7763793327226522</v>
      </c>
      <c r="N203" s="24">
        <f ca="1">SQRT(Inputs!$B$38)*C203+SQRT(1-Inputs!$B$38)*_xlfn.NORM.S.INV(RAND())</f>
        <v>1.0070937421524939</v>
      </c>
      <c r="O203" s="24">
        <f ca="1">SQRT(Inputs!$B$38)*D203+SQRT(1-Inputs!$B$38)*_xlfn.NORM.S.INV(RAND())</f>
        <v>-1.4412452197248111</v>
      </c>
      <c r="P203" s="24">
        <f ca="1">SQRT(Inputs!$B$38)*E203+SQRT(1-Inputs!$B$38)*_xlfn.NORM.S.INV(RAND())</f>
        <v>1.3052915996162953</v>
      </c>
      <c r="Q203" s="24">
        <f ca="1">SQRT(Inputs!$B$38)*F203+SQRT(1-Inputs!$B$38)*_xlfn.NORM.S.INV(RAND())</f>
        <v>-0.24204928147964005</v>
      </c>
      <c r="R203" s="24">
        <f ca="1">SQRT(Inputs!$B$38)*G203+SQRT(1-Inputs!$B$38)*_xlfn.NORM.S.INV(RAND())</f>
        <v>1.6820517944748965</v>
      </c>
      <c r="S203" s="24">
        <f ca="1">SQRT(Inputs!$B$38)*H203+SQRT(1-Inputs!$B$38)*_xlfn.NORM.S.INV(RAND())</f>
        <v>-0.42639679902219074</v>
      </c>
      <c r="T203" s="24">
        <f ca="1">SQRT(Inputs!$B$38)*I203+SQRT(1-Inputs!$B$38)*_xlfn.NORM.S.INV(RAND())</f>
        <v>0.37050683356286973</v>
      </c>
      <c r="U203" s="24">
        <f ca="1">SQRT(Inputs!$B$38)*J203+SQRT(1-Inputs!$B$38)*_xlfn.NORM.S.INV(RAND())</f>
        <v>-1.9126904178746882</v>
      </c>
      <c r="V203" s="24">
        <f ca="1">SQRT(Inputs!$B$38)*K203+SQRT(1-Inputs!$B$38)*_xlfn.NORM.S.INV(RAND())</f>
        <v>0.81903981651780344</v>
      </c>
      <c r="W203" s="24">
        <f ca="1">SQRT(Inputs!$B$38)*L203+SQRT(1-Inputs!$B$38)*_xlfn.NORM.S.INV(RAND())</f>
        <v>0.31271634941149234</v>
      </c>
      <c r="X203" s="24">
        <f ca="1">SQRT(Inputs!$B$38)*M203+SQRT(1-Inputs!$B$38)*_xlfn.NORM.S.INV(RAND())</f>
        <v>-0.10396508489088463</v>
      </c>
      <c r="Y203" s="24">
        <f ca="1">SQRT(Inputs!$B$38)*C203+SQRT(1-Inputs!$B$38)*_xlfn.NORM.S.INV(RAND())</f>
        <v>0.72873489883787257</v>
      </c>
      <c r="Z203" s="24">
        <f ca="1">SQRT(Inputs!$B$38)*D203+SQRT(1-Inputs!$B$38)*_xlfn.NORM.S.INV(RAND())</f>
        <v>-0.95824221784087937</v>
      </c>
      <c r="AA203" s="24">
        <f ca="1">SQRT(Inputs!$B$38)*E203+SQRT(1-Inputs!$B$38)*_xlfn.NORM.S.INV(RAND())</f>
        <v>0.21924222179070887</v>
      </c>
      <c r="AB203" s="24">
        <f ca="1">SQRT(Inputs!$B$38)*F203+SQRT(1-Inputs!$B$38)*_xlfn.NORM.S.INV(RAND())</f>
        <v>1.1295409994617753</v>
      </c>
      <c r="AC203" s="24">
        <f ca="1">SQRT(Inputs!$B$38)*G203+SQRT(1-Inputs!$B$38)*_xlfn.NORM.S.INV(RAND())</f>
        <v>0.73915060102879071</v>
      </c>
      <c r="AD203" s="24">
        <f ca="1">SQRT(Inputs!$B$38)*H203+SQRT(1-Inputs!$B$38)*_xlfn.NORM.S.INV(RAND())</f>
        <v>-0.42699801299259843</v>
      </c>
      <c r="AE203" s="24">
        <f ca="1">SQRT(Inputs!$B$38)*I203+SQRT(1-Inputs!$B$38)*_xlfn.NORM.S.INV(RAND())</f>
        <v>-0.35206658076726599</v>
      </c>
      <c r="AF203" s="24">
        <f ca="1">SQRT(Inputs!$B$38)*J203+SQRT(1-Inputs!$B$38)*_xlfn.NORM.S.INV(RAND())</f>
        <v>-4.5577472723253631E-2</v>
      </c>
      <c r="AG203" s="24">
        <f ca="1">SQRT(Inputs!$B$38)*K203+SQRT(1-Inputs!$B$38)*_xlfn.NORM.S.INV(RAND())</f>
        <v>-1.167333006178924</v>
      </c>
      <c r="AH203" s="24">
        <f ca="1">SQRT(Inputs!$B$38)*L203+SQRT(1-Inputs!$B$38)*_xlfn.NORM.S.INV(RAND())</f>
        <v>0.93727636046291263</v>
      </c>
      <c r="AI203" s="24">
        <f ca="1">SQRT(Inputs!$B$38)*M203+SQRT(1-Inputs!$B$38)*_xlfn.NORM.S.INV(RAND())</f>
        <v>-1.3342871130144547</v>
      </c>
      <c r="AJ203" s="24">
        <f ca="1">SQRT(Inputs!$B$38)*C203+SQRT(1-Inputs!$B$38)*_xlfn.NORM.S.INV(RAND())</f>
        <v>0.31646329836532849</v>
      </c>
      <c r="AK203" s="24">
        <f ca="1">SQRT(Inputs!$B$38)*D203+SQRT(1-Inputs!$B$38)*_xlfn.NORM.S.INV(RAND())</f>
        <v>-4.187220703945603E-2</v>
      </c>
      <c r="AL203" s="24">
        <f ca="1">SQRT(Inputs!$B$38)*E203+SQRT(1-Inputs!$B$38)*_xlfn.NORM.S.INV(RAND())</f>
        <v>9.6594242783792222E-2</v>
      </c>
      <c r="AM203" s="24">
        <f ca="1">SQRT(Inputs!$B$38)*F203+SQRT(1-Inputs!$B$38)*_xlfn.NORM.S.INV(RAND())</f>
        <v>-0.23731138168081928</v>
      </c>
      <c r="AN203" s="24">
        <f ca="1">SQRT(Inputs!$B$38)*G203+SQRT(1-Inputs!$B$38)*_xlfn.NORM.S.INV(RAND())</f>
        <v>1.4847546145888018</v>
      </c>
      <c r="AO203" s="24">
        <f ca="1">SQRT(Inputs!$B$38)*H203+SQRT(1-Inputs!$B$38)*_xlfn.NORM.S.INV(RAND())</f>
        <v>-1.9163514948488418</v>
      </c>
      <c r="AP203" s="24">
        <f ca="1">SQRT(Inputs!$B$38)*I203+SQRT(1-Inputs!$B$38)*_xlfn.NORM.S.INV(RAND())</f>
        <v>-0.3801954302469483</v>
      </c>
      <c r="AQ203" s="24">
        <f ca="1">SQRT(Inputs!$B$38)*J203+SQRT(1-Inputs!$B$38)*_xlfn.NORM.S.INV(RAND())</f>
        <v>0.84194754905210534</v>
      </c>
      <c r="AR203" s="24">
        <f ca="1">SQRT(Inputs!$B$38)*K203+SQRT(1-Inputs!$B$38)*_xlfn.NORM.S.INV(RAND())</f>
        <v>-0.25253185163667669</v>
      </c>
      <c r="AS203" s="24">
        <f ca="1">SQRT(Inputs!$B$38)*L203+SQRT(1-Inputs!$B$38)*_xlfn.NORM.S.INV(RAND())</f>
        <v>-0.64782042629602299</v>
      </c>
      <c r="AT203" s="24">
        <f ca="1">SQRT(Inputs!$B$38)*M203+SQRT(1-Inputs!$B$38)*_xlfn.NORM.S.INV(RAND())</f>
        <v>-3.5979708214076416</v>
      </c>
      <c r="AU203" s="15">
        <f ca="1">Inputs!$B$6*EXP($B$8-0.5*C$5^2+C$5*N203)</f>
        <v>5840.8626406477442</v>
      </c>
      <c r="AV203" s="15">
        <f t="shared" ca="1" si="73"/>
        <v>5752.0263790066774</v>
      </c>
      <c r="AW203" s="15">
        <f t="shared" ca="1" si="74"/>
        <v>8363.7515730070299</v>
      </c>
      <c r="AX203" s="15">
        <f t="shared" ca="1" si="75"/>
        <v>9907.1343016995579</v>
      </c>
      <c r="AY203" s="15">
        <f t="shared" ca="1" si="76"/>
        <v>14735.666980833545</v>
      </c>
      <c r="AZ203" s="15">
        <f t="shared" ca="1" si="77"/>
        <v>17195.457586537286</v>
      </c>
      <c r="BA203" s="15">
        <f t="shared" ca="1" si="78"/>
        <v>21874.851614594249</v>
      </c>
      <c r="BB203" s="15">
        <f t="shared" ca="1" si="79"/>
        <v>22111.082774280916</v>
      </c>
      <c r="BC203" s="15">
        <f t="shared" ca="1" si="80"/>
        <v>29308.391243932267</v>
      </c>
      <c r="BD203" s="15">
        <f t="shared" ca="1" si="81"/>
        <v>36971.27115324248</v>
      </c>
      <c r="BE203" s="15">
        <f t="shared" ca="1" si="82"/>
        <v>44876.589108049484</v>
      </c>
      <c r="BF203" s="15">
        <f ca="1">Inputs!$B$13*EXP($B$9-0.5*C$6^2+C$6*Y203)</f>
        <v>15980.735455373455</v>
      </c>
      <c r="BG203" s="15">
        <f t="shared" ca="1" si="83"/>
        <v>16383.814512017392</v>
      </c>
      <c r="BH203" s="15">
        <f t="shared" ca="1" si="84"/>
        <v>20759.317983827725</v>
      </c>
      <c r="BI203" s="15">
        <f t="shared" ca="1" si="85"/>
        <v>30238.036933303661</v>
      </c>
      <c r="BJ203" s="15">
        <f t="shared" ca="1" si="86"/>
        <v>41237.564253068253</v>
      </c>
      <c r="BK203" s="15">
        <f t="shared" ca="1" si="87"/>
        <v>47752.997780118647</v>
      </c>
      <c r="BL203" s="15">
        <f t="shared" ca="1" si="88"/>
        <v>56042.629226481236</v>
      </c>
      <c r="BM203" s="15">
        <f t="shared" ca="1" si="89"/>
        <v>68499.543686163699</v>
      </c>
      <c r="BN203" s="15">
        <f t="shared" ca="1" si="90"/>
        <v>73248.009656443362</v>
      </c>
      <c r="BO203" s="15">
        <f t="shared" ca="1" si="91"/>
        <v>100497.92442301374</v>
      </c>
      <c r="BP203" s="15">
        <f t="shared" ca="1" si="92"/>
        <v>106340.03245733411</v>
      </c>
      <c r="BQ203" s="15">
        <f ca="1">Inputs!$B$20*EXP($B$10-0.5*C$7^2+C$7*AJ203)</f>
        <v>4799.047497000709</v>
      </c>
      <c r="BR203" s="15">
        <f t="shared" ca="1" si="93"/>
        <v>6425.6719092912936</v>
      </c>
      <c r="BS203" s="15">
        <f t="shared" ca="1" si="94"/>
        <v>9046.7958479195695</v>
      </c>
      <c r="BT203" s="15">
        <f t="shared" ca="1" si="95"/>
        <v>11720.707702918819</v>
      </c>
      <c r="BU203" s="15">
        <f t="shared" ca="1" si="96"/>
        <v>23265.192905791799</v>
      </c>
      <c r="BV203" s="15">
        <f t="shared" ca="1" si="97"/>
        <v>21019.224882863287</v>
      </c>
      <c r="BW203" s="15">
        <f t="shared" ca="1" si="98"/>
        <v>27063.386563859331</v>
      </c>
      <c r="BX203" s="15">
        <f t="shared" ca="1" si="99"/>
        <v>44812.431024580874</v>
      </c>
      <c r="BY203" s="15">
        <f t="shared" ca="1" si="100"/>
        <v>59828.220753034613</v>
      </c>
      <c r="BZ203" s="15">
        <f t="shared" ca="1" si="101"/>
        <v>74522.327462623958</v>
      </c>
      <c r="CA203" s="15">
        <f t="shared" ca="1" si="102"/>
        <v>55232.844597441428</v>
      </c>
      <c r="CB203" s="15">
        <f ca="1">(AU203*DCF!C$10-DCF!C$5*MAX(AU203*DCF!C$10,0)-MAX(AU203-Inputs!$B$6,0)/Inputs!$B$10)*DCF!C$6</f>
        <v>1036.8095634223384</v>
      </c>
      <c r="CC203" s="15">
        <f ca="1">(AV203*DCF!D$10-DCF!D$5*MAX(AV203*DCF!D$10,0)-MAX(AV203-AU203,0)/Inputs!$B$10)*DCF!D$6</f>
        <v>1402.017461183302</v>
      </c>
      <c r="CD203" s="15">
        <f ca="1">(AW203*DCF!E$10-DCF!E$5*MAX(AW203*DCF!E$10,0)-MAX(AW203-AV203,0)/Inputs!$B$10)*DCF!E$6</f>
        <v>1342.7884288776784</v>
      </c>
      <c r="CE203" s="15">
        <f ca="1">(AX203*DCF!F$10-DCF!F$5*MAX(AX203*DCF!F$10,0)-MAX(AX203-AW203,0)/Inputs!$B$10)*DCF!F$6</f>
        <v>1841.5719483318746</v>
      </c>
      <c r="CF203" s="15">
        <f ca="1">(AY203*DCF!G$10-DCF!G$5*MAX(AY203*DCF!G$10,0)-MAX(AY203-AX203,0)/Inputs!$B$10)*DCF!G$6</f>
        <v>2108.0071673909579</v>
      </c>
      <c r="CG203" s="15">
        <f ca="1">(AZ203*DCF!H$10-DCF!H$5*MAX(AZ203*DCF!H$10,0)-MAX(AZ203-AY203,0)/Inputs!$B$10)*DCF!H$6</f>
        <v>2901.7305047972045</v>
      </c>
      <c r="CH203" s="15">
        <f ca="1">(BA203*DCF!I$10-DCF!I$5*MAX(BA203*DCF!I$10,0)-MAX(BA203-AZ203,0)/Inputs!$B$10)*DCF!I$6</f>
        <v>3228.1528212194357</v>
      </c>
      <c r="CI203" s="15">
        <f ca="1">(BB203*DCF!J$10-DCF!J$5*MAX(BB203*DCF!J$10,0)-MAX(BB203-BA203,0)/Inputs!$B$10)*DCF!J$6</f>
        <v>3758.5161694770109</v>
      </c>
      <c r="CJ203" s="15">
        <f ca="1">(BC203*DCF!K$10-DCF!K$5*MAX(BC203*DCF!K$10,0)-MAX(BC203-BB203,0)/Inputs!$B$10)*DCF!K$6</f>
        <v>3710.6666722157406</v>
      </c>
      <c r="CK203" s="15">
        <f ca="1">(BD203*DCF!L$10-DCF!L$5*MAX(BD203*DCF!L$10,0)-MAX(BD203-BC203,0)/Inputs!$B$10)*DCF!L$6</f>
        <v>4585.0362892767953</v>
      </c>
      <c r="CL203" s="15">
        <f ca="1">(BE203*DCF!M$10-DCF!M$5*MAX(BE203*DCF!M$10,0)-MAX(BE203-BD203,0)/Inputs!$B$10)*DCF!M$6</f>
        <v>5388.2924617479048</v>
      </c>
      <c r="CM203" s="15">
        <f ca="1">(BF203*DCF!C$28-DCF!C$5*MAX(BF203*DCF!C$28,0)-MAX(BF203-Inputs!$B$13,0)/Inputs!$B$17)*DCF!C$6</f>
        <v>3816.3067761228162</v>
      </c>
      <c r="CN203" s="15">
        <f ca="1">(BG203*DCF!D$28-DCF!D$5*MAX(BG203*DCF!D$28,0)-MAX(BG203-BF203,0)/Inputs!$B$17)*DCF!D$6</f>
        <v>4739.4160031752726</v>
      </c>
      <c r="CO203" s="15">
        <f ca="1">(BH203*DCF!E$28-DCF!E$5*MAX(BH203*DCF!E$28,0)-MAX(BH203-BG203,0)/Inputs!$B$17)*DCF!E$6</f>
        <v>5017.0569962004438</v>
      </c>
      <c r="CP203" s="15">
        <f ca="1">(BI203*DCF!F$28-DCF!F$5*MAX(BI203*DCF!F$28,0)-MAX(BI203-BH203,0)/Inputs!$B$17)*DCF!F$6</f>
        <v>6483.0799240854712</v>
      </c>
      <c r="CQ203" s="15">
        <f ca="1">(BJ203*DCF!G$28-DCF!G$5*MAX(BJ203*DCF!G$28,0)-MAX(BJ203-BI203,0)/Inputs!$B$17)*DCF!G$6</f>
        <v>8849.3870808345619</v>
      </c>
      <c r="CR203" s="15">
        <f ca="1">(BK203*DCF!H$28-DCF!H$5*MAX(BK203*DCF!H$28,0)-MAX(BK203-BJ203,0)/Inputs!$B$17)*DCF!H$6</f>
        <v>10797.527672964246</v>
      </c>
      <c r="CS203" s="15">
        <f ca="1">(BL203*DCF!I$28-DCF!I$5*MAX(BL203*DCF!I$28,0)-MAX(BL203-BK203,0)/Inputs!$B$17)*DCF!I$6</f>
        <v>11988.778219888831</v>
      </c>
      <c r="CT203" s="15">
        <f ca="1">(BM203*DCF!J$28-DCF!J$5*MAX(BM203*DCF!J$28,0)-MAX(BM203-BL203,0)/Inputs!$B$17)*DCF!J$6</f>
        <v>13629.399730236541</v>
      </c>
      <c r="CU203" s="15">
        <f ca="1">(BN203*DCF!K$28-DCF!K$5*MAX(BN203*DCF!K$28,0)-MAX(BN203-BM203,0)/Inputs!$B$17)*DCF!K$6</f>
        <v>14887.127657812749</v>
      </c>
      <c r="CV203" s="15">
        <f ca="1">(BO203*DCF!L$28-DCF!L$5*MAX(BO203*DCF!L$28,0)-MAX(BO203-BN203,0)/Inputs!$B$17)*DCF!L$6</f>
        <v>16968.072066441862</v>
      </c>
      <c r="CW203" s="15">
        <f ca="1">(BP203*DCF!M$28-DCF!M$5*MAX(BP203*DCF!M$28,0)-MAX(BP203-BO203,0)/Inputs!$B$17)*DCF!M$6</f>
        <v>19397.274200181659</v>
      </c>
      <c r="CX203" s="15">
        <f ca="1">(BQ203*DCF!C$46-DCF!C$5*MAX(BQ203*DCF!C$46,0)-MAX(BQ203-Inputs!$B$20,0)/Inputs!$B$24)*DCF!C$6</f>
        <v>-1846.4532311783203</v>
      </c>
      <c r="CY203" s="15">
        <f ca="1">(BR203*DCF!D$46-DCF!D$5*MAX(BR203*DCF!D$46,0)-MAX(BR203-BQ203,0)/Inputs!$B$24)*DCF!D$6</f>
        <v>-1790.7794808259052</v>
      </c>
      <c r="CZ203" s="15">
        <f ca="1">(BS203*DCF!E$46-DCF!E$5*MAX(BS203*DCF!E$46,0)-MAX(BS203-BR203,0)/Inputs!$B$24)*DCF!E$6</f>
        <v>-2102.9742588763993</v>
      </c>
      <c r="DA203" s="15">
        <f ca="1">(BT203*DCF!F$46-DCF!F$5*MAX(BT203*DCF!F$46,0)-MAX(BT203-BS203,0)/Inputs!$B$24)*DCF!F$6</f>
        <v>-1827.2318741005702</v>
      </c>
      <c r="DB203" s="15">
        <f ca="1">(BU203*DCF!G$46-DCF!G$5*MAX(BU203*DCF!G$46,0)-MAX(BU203-BT203,0)/Inputs!$B$24)*DCF!G$6</f>
        <v>-4665.9318540117229</v>
      </c>
      <c r="DC203" s="15">
        <f ca="1">(BV203*DCF!H$46-DCF!H$5*MAX(BV203*DCF!H$46,0)-MAX(BV203-BU203,0)/Inputs!$B$24)*DCF!H$6</f>
        <v>0</v>
      </c>
      <c r="DD203" s="15">
        <f ca="1">(BW203*DCF!I$46-DCF!I$5*MAX(BW203*DCF!I$46,0)-MAX(BW203-BV203,0)/Inputs!$B$24)*DCF!I$6</f>
        <v>-1110.0055952232979</v>
      </c>
      <c r="DE203" s="15">
        <f ca="1">(BX203*DCF!J$46-DCF!J$5*MAX(BX203*DCF!J$46,0)-MAX(BX203-BW203,0)/Inputs!$B$24)*DCF!J$6</f>
        <v>-2826.9990887902582</v>
      </c>
      <c r="DF203" s="15">
        <f ca="1">(BY203*DCF!K$46-DCF!K$5*MAX(BY203*DCF!K$46,0)-MAX(BY203-BX203,0)/Inputs!$B$24)*DCF!K$6</f>
        <v>-260.88105670238889</v>
      </c>
      <c r="DG203" s="15">
        <f ca="1">(BZ203*DCF!L$46-DCF!L$5*MAX(BZ203*DCF!L$46,0)-MAX(BZ203-BY203,0)/Inputs!$B$24)*DCF!L$6</f>
        <v>1826.0590243115614</v>
      </c>
      <c r="DH203" s="15">
        <f ca="1">(CA203*DCF!M$46-DCF!M$5*MAX(CA203*DCF!M$46,0)-MAX(CA203-BZ203,0)/Inputs!$B$24)*DCF!M$6</f>
        <v>4330.0381982674226</v>
      </c>
      <c r="DI203" s="15">
        <f ca="1">SUM(CB203:CL203)+BE203*DCF!M$10*(1+Inputs!$B$30)*(1-Inputs!$B$33)*(1-Inputs!$B$30/Inputs!$B$31)/(Inputs!$B$29-Inputs!$B$30)*DCF!M$6</f>
        <v>156195.73040709799</v>
      </c>
      <c r="DJ203" s="15">
        <f ca="1">SUM(CM203:CW203)+BP203*DCF!M$28*(1+Inputs!$B$30)*(1-Inputs!$B$33)*(1-Inputs!$B$30/Inputs!$B$31)/(Inputs!$B$29-Inputs!$B$30)*DCF!M$6</f>
        <v>511167.71503476205</v>
      </c>
      <c r="DK203" s="15">
        <f ca="1">SUM(CX203:DH203)+CA203*DCF!M$46*(1+Inputs!$B$30)*(1-Inputs!$B$33)*(1-Inputs!$B$30/Inputs!$B$31)/(Inputs!$B$29-Inputs!$B$30)*DCF!M$6</f>
        <v>75121.361279223973</v>
      </c>
      <c r="DM203" s="15">
        <f ca="1">DI203+DJ203+DK203+Inputs!$B$34+Inputs!$B$36-Inputs!$B$35</f>
        <v>819335.80672108394</v>
      </c>
    </row>
    <row r="204" spans="1:117" x14ac:dyDescent="0.75">
      <c r="A204" s="11">
        <v>191</v>
      </c>
      <c r="C204" s="24">
        <f t="shared" ref="C204:M213" ca="1" si="109">_xlfn.NORM.S.INV(RAND())</f>
        <v>0.86085200827907005</v>
      </c>
      <c r="D204" s="24">
        <f t="shared" ca="1" si="109"/>
        <v>0.20299431103068286</v>
      </c>
      <c r="E204" s="24">
        <f t="shared" ca="1" si="109"/>
        <v>-2.4476433288987954E-2</v>
      </c>
      <c r="F204" s="24">
        <f t="shared" ca="1" si="109"/>
        <v>0.47959207186980446</v>
      </c>
      <c r="G204" s="24">
        <f t="shared" ca="1" si="109"/>
        <v>-0.3392129115735853</v>
      </c>
      <c r="H204" s="24">
        <f t="shared" ca="1" si="109"/>
        <v>0.24323975537496947</v>
      </c>
      <c r="I204" s="24">
        <f t="shared" ca="1" si="109"/>
        <v>0.8002712587632167</v>
      </c>
      <c r="J204" s="24">
        <f t="shared" ca="1" si="109"/>
        <v>-3.1036854496403546E-2</v>
      </c>
      <c r="K204" s="24">
        <f t="shared" ca="1" si="109"/>
        <v>-6.4626776952652551E-2</v>
      </c>
      <c r="L204" s="24">
        <f t="shared" ca="1" si="109"/>
        <v>2.3649206159683085</v>
      </c>
      <c r="M204" s="24">
        <f t="shared" ca="1" si="109"/>
        <v>-1.606682648495344</v>
      </c>
      <c r="N204" s="24">
        <f ca="1">SQRT(Inputs!$B$38)*C204+SQRT(1-Inputs!$B$38)*_xlfn.NORM.S.INV(RAND())</f>
        <v>-0.58665405187235464</v>
      </c>
      <c r="O204" s="24">
        <f ca="1">SQRT(Inputs!$B$38)*D204+SQRT(1-Inputs!$B$38)*_xlfn.NORM.S.INV(RAND())</f>
        <v>-0.56387286685944993</v>
      </c>
      <c r="P204" s="24">
        <f ca="1">SQRT(Inputs!$B$38)*E204+SQRT(1-Inputs!$B$38)*_xlfn.NORM.S.INV(RAND())</f>
        <v>0.27227207714782664</v>
      </c>
      <c r="Q204" s="24">
        <f ca="1">SQRT(Inputs!$B$38)*F204+SQRT(1-Inputs!$B$38)*_xlfn.NORM.S.INV(RAND())</f>
        <v>0.20718676119974838</v>
      </c>
      <c r="R204" s="24">
        <f ca="1">SQRT(Inputs!$B$38)*G204+SQRT(1-Inputs!$B$38)*_xlfn.NORM.S.INV(RAND())</f>
        <v>0.10965098534179263</v>
      </c>
      <c r="S204" s="24">
        <f ca="1">SQRT(Inputs!$B$38)*H204+SQRT(1-Inputs!$B$38)*_xlfn.NORM.S.INV(RAND())</f>
        <v>7.6229568041162571E-2</v>
      </c>
      <c r="T204" s="24">
        <f ca="1">SQRT(Inputs!$B$38)*I204+SQRT(1-Inputs!$B$38)*_xlfn.NORM.S.INV(RAND())</f>
        <v>1.2186743886847831</v>
      </c>
      <c r="U204" s="24">
        <f ca="1">SQRT(Inputs!$B$38)*J204+SQRT(1-Inputs!$B$38)*_xlfn.NORM.S.INV(RAND())</f>
        <v>-0.1378601051638608</v>
      </c>
      <c r="V204" s="24">
        <f ca="1">SQRT(Inputs!$B$38)*K204+SQRT(1-Inputs!$B$38)*_xlfn.NORM.S.INV(RAND())</f>
        <v>-0.23260689511394514</v>
      </c>
      <c r="W204" s="24">
        <f ca="1">SQRT(Inputs!$B$38)*L204+SQRT(1-Inputs!$B$38)*_xlfn.NORM.S.INV(RAND())</f>
        <v>1.9786213194022304</v>
      </c>
      <c r="X204" s="24">
        <f ca="1">SQRT(Inputs!$B$38)*M204+SQRT(1-Inputs!$B$38)*_xlfn.NORM.S.INV(RAND())</f>
        <v>-1.6446228540702246</v>
      </c>
      <c r="Y204" s="24">
        <f ca="1">SQRT(Inputs!$B$38)*C204+SQRT(1-Inputs!$B$38)*_xlfn.NORM.S.INV(RAND())</f>
        <v>-0.96197153496564458</v>
      </c>
      <c r="Z204" s="24">
        <f ca="1">SQRT(Inputs!$B$38)*D204+SQRT(1-Inputs!$B$38)*_xlfn.NORM.S.INV(RAND())</f>
        <v>0.12306824203871591</v>
      </c>
      <c r="AA204" s="24">
        <f ca="1">SQRT(Inputs!$B$38)*E204+SQRT(1-Inputs!$B$38)*_xlfn.NORM.S.INV(RAND())</f>
        <v>-2.0248297490267291</v>
      </c>
      <c r="AB204" s="24">
        <f ca="1">SQRT(Inputs!$B$38)*F204+SQRT(1-Inputs!$B$38)*_xlfn.NORM.S.INV(RAND())</f>
        <v>0.13205952853326608</v>
      </c>
      <c r="AC204" s="24">
        <f ca="1">SQRT(Inputs!$B$38)*G204+SQRT(1-Inputs!$B$38)*_xlfn.NORM.S.INV(RAND())</f>
        <v>0.10969494301867871</v>
      </c>
      <c r="AD204" s="24">
        <f ca="1">SQRT(Inputs!$B$38)*H204+SQRT(1-Inputs!$B$38)*_xlfn.NORM.S.INV(RAND())</f>
        <v>1.4149945280490082</v>
      </c>
      <c r="AE204" s="24">
        <f ca="1">SQRT(Inputs!$B$38)*I204+SQRT(1-Inputs!$B$38)*_xlfn.NORM.S.INV(RAND())</f>
        <v>-0.46089548058059615</v>
      </c>
      <c r="AF204" s="24">
        <f ca="1">SQRT(Inputs!$B$38)*J204+SQRT(1-Inputs!$B$38)*_xlfn.NORM.S.INV(RAND())</f>
        <v>0.72853367837895866</v>
      </c>
      <c r="AG204" s="24">
        <f ca="1">SQRT(Inputs!$B$38)*K204+SQRT(1-Inputs!$B$38)*_xlfn.NORM.S.INV(RAND())</f>
        <v>1.0587425262968848</v>
      </c>
      <c r="AH204" s="24">
        <f ca="1">SQRT(Inputs!$B$38)*L204+SQRT(1-Inputs!$B$38)*_xlfn.NORM.S.INV(RAND())</f>
        <v>0.67690028629498966</v>
      </c>
      <c r="AI204" s="24">
        <f ca="1">SQRT(Inputs!$B$38)*M204+SQRT(1-Inputs!$B$38)*_xlfn.NORM.S.INV(RAND())</f>
        <v>-0.33644417919061731</v>
      </c>
      <c r="AJ204" s="24">
        <f ca="1">SQRT(Inputs!$B$38)*C204+SQRT(1-Inputs!$B$38)*_xlfn.NORM.S.INV(RAND())</f>
        <v>0.46820871339411368</v>
      </c>
      <c r="AK204" s="24">
        <f ca="1">SQRT(Inputs!$B$38)*D204+SQRT(1-Inputs!$B$38)*_xlfn.NORM.S.INV(RAND())</f>
        <v>0.68094624425545991</v>
      </c>
      <c r="AL204" s="24">
        <f ca="1">SQRT(Inputs!$B$38)*E204+SQRT(1-Inputs!$B$38)*_xlfn.NORM.S.INV(RAND())</f>
        <v>0.81086634851244876</v>
      </c>
      <c r="AM204" s="24">
        <f ca="1">SQRT(Inputs!$B$38)*F204+SQRT(1-Inputs!$B$38)*_xlfn.NORM.S.INV(RAND())</f>
        <v>1.0655126390457113</v>
      </c>
      <c r="AN204" s="24">
        <f ca="1">SQRT(Inputs!$B$38)*G204+SQRT(1-Inputs!$B$38)*_xlfn.NORM.S.INV(RAND())</f>
        <v>-0.2450773309857775</v>
      </c>
      <c r="AO204" s="24">
        <f ca="1">SQRT(Inputs!$B$38)*H204+SQRT(1-Inputs!$B$38)*_xlfn.NORM.S.INV(RAND())</f>
        <v>0.29226066527081918</v>
      </c>
      <c r="AP204" s="24">
        <f ca="1">SQRT(Inputs!$B$38)*I204+SQRT(1-Inputs!$B$38)*_xlfn.NORM.S.INV(RAND())</f>
        <v>0.28920391281783048</v>
      </c>
      <c r="AQ204" s="24">
        <f ca="1">SQRT(Inputs!$B$38)*J204+SQRT(1-Inputs!$B$38)*_xlfn.NORM.S.INV(RAND())</f>
        <v>-2.1510630576712222E-2</v>
      </c>
      <c r="AR204" s="24">
        <f ca="1">SQRT(Inputs!$B$38)*K204+SQRT(1-Inputs!$B$38)*_xlfn.NORM.S.INV(RAND())</f>
        <v>0.51419159883518106</v>
      </c>
      <c r="AS204" s="24">
        <f ca="1">SQRT(Inputs!$B$38)*L204+SQRT(1-Inputs!$B$38)*_xlfn.NORM.S.INV(RAND())</f>
        <v>-7.3326694697372297E-2</v>
      </c>
      <c r="AT204" s="24">
        <f ca="1">SQRT(Inputs!$B$38)*M204+SQRT(1-Inputs!$B$38)*_xlfn.NORM.S.INV(RAND())</f>
        <v>-0.16163368227825714</v>
      </c>
      <c r="AU204" s="15">
        <f ca="1">Inputs!$B$6*EXP($B$8-0.5*C$5^2+C$5*N204)</f>
        <v>4512.6909641445918</v>
      </c>
      <c r="AV204" s="15">
        <f t="shared" ca="1" si="73"/>
        <v>5055.9671804151594</v>
      </c>
      <c r="AW204" s="15">
        <f t="shared" ca="1" si="74"/>
        <v>6395.4651129744179</v>
      </c>
      <c r="AX204" s="15">
        <f t="shared" ca="1" si="75"/>
        <v>8012.9707946755434</v>
      </c>
      <c r="AY204" s="15">
        <f t="shared" ca="1" si="76"/>
        <v>9918.8785579711766</v>
      </c>
      <c r="AZ204" s="15">
        <f t="shared" ca="1" si="77"/>
        <v>12233.317423113207</v>
      </c>
      <c r="BA204" s="15">
        <f t="shared" ca="1" si="78"/>
        <v>17006.991400958344</v>
      </c>
      <c r="BB204" s="15">
        <f t="shared" ca="1" si="79"/>
        <v>20536.123684420549</v>
      </c>
      <c r="BC204" s="15">
        <f t="shared" ca="1" si="80"/>
        <v>24593.078116915509</v>
      </c>
      <c r="BD204" s="15">
        <f t="shared" ca="1" si="81"/>
        <v>36254.020511340212</v>
      </c>
      <c r="BE204" s="15">
        <f t="shared" ca="1" si="82"/>
        <v>38244.577745140734</v>
      </c>
      <c r="BF204" s="15">
        <f ca="1">Inputs!$B$13*EXP($B$9-0.5*C$6^2+C$6*Y204)</f>
        <v>11429.586691453651</v>
      </c>
      <c r="BG204" s="15">
        <f t="shared" ca="1" si="83"/>
        <v>14242.425437799813</v>
      </c>
      <c r="BH204" s="15">
        <f t="shared" ca="1" si="84"/>
        <v>12437.679825908635</v>
      </c>
      <c r="BI204" s="15">
        <f t="shared" ca="1" si="85"/>
        <v>15538.241257801101</v>
      </c>
      <c r="BJ204" s="15">
        <f t="shared" ca="1" si="86"/>
        <v>19352.466978398908</v>
      </c>
      <c r="BK204" s="15">
        <f t="shared" ca="1" si="87"/>
        <v>28797.457670128941</v>
      </c>
      <c r="BL204" s="15">
        <f t="shared" ca="1" si="88"/>
        <v>33323.22443598367</v>
      </c>
      <c r="BM204" s="15">
        <f t="shared" ca="1" si="89"/>
        <v>44841.542039407344</v>
      </c>
      <c r="BN204" s="15">
        <f t="shared" ca="1" si="90"/>
        <v>62609.853496925665</v>
      </c>
      <c r="BO204" s="15">
        <f t="shared" ca="1" si="91"/>
        <v>83341.155702062766</v>
      </c>
      <c r="BP204" s="15">
        <f t="shared" ca="1" si="92"/>
        <v>98740.89756244095</v>
      </c>
      <c r="BQ204" s="15">
        <f ca="1">Inputs!$B$20*EXP($B$10-0.5*C$7^2+C$7*AJ204)</f>
        <v>5064.4165158889955</v>
      </c>
      <c r="BR204" s="15">
        <f t="shared" ca="1" si="93"/>
        <v>8530.7336537510128</v>
      </c>
      <c r="BS204" s="15">
        <f t="shared" ca="1" si="94"/>
        <v>14745.321344473854</v>
      </c>
      <c r="BT204" s="15">
        <f t="shared" ca="1" si="95"/>
        <v>26887.059247035424</v>
      </c>
      <c r="BU204" s="15">
        <f t="shared" ca="1" si="96"/>
        <v>35116.781378706772</v>
      </c>
      <c r="BV204" s="15">
        <f t="shared" ca="1" si="97"/>
        <v>52182.926067361775</v>
      </c>
      <c r="BW204" s="15">
        <f t="shared" ca="1" si="98"/>
        <v>77414.762545500387</v>
      </c>
      <c r="BX204" s="15">
        <f t="shared" ca="1" si="99"/>
        <v>107811.06318077692</v>
      </c>
      <c r="BY204" s="15">
        <f t="shared" ca="1" si="100"/>
        <v>166678.25221023805</v>
      </c>
      <c r="BZ204" s="15">
        <f t="shared" ca="1" si="101"/>
        <v>230741.49339940035</v>
      </c>
      <c r="CA204" s="15">
        <f t="shared" ca="1" si="102"/>
        <v>314944.62817598385</v>
      </c>
      <c r="CB204" s="15">
        <f ca="1">(AU204*DCF!C$10-DCF!C$5*MAX(AU204*DCF!C$10,0)-MAX(AU204-Inputs!$B$6,0)/Inputs!$B$10)*DCF!C$6</f>
        <v>1046.2796642102185</v>
      </c>
      <c r="CC204" s="15">
        <f ca="1">(AV204*DCF!D$10-DCF!D$5*MAX(AV204*DCF!D$10,0)-MAX(AV204-AU204,0)/Inputs!$B$10)*DCF!D$6</f>
        <v>1099.8940603839742</v>
      </c>
      <c r="CD204" s="15">
        <f ca="1">(AW204*DCF!E$10-DCF!E$5*MAX(AW204*DCF!E$10,0)-MAX(AW204-AV204,0)/Inputs!$B$10)*DCF!E$6</f>
        <v>1174.9006820810071</v>
      </c>
      <c r="CE204" s="15">
        <f ca="1">(AX204*DCF!F$10-DCF!F$5*MAX(AX204*DCF!F$10,0)-MAX(AX204-AW204,0)/Inputs!$B$10)*DCF!F$6</f>
        <v>1412.6559246475942</v>
      </c>
      <c r="CF204" s="15">
        <f ca="1">(AY204*DCF!G$10-DCF!G$5*MAX(AY204*DCF!G$10,0)-MAX(AY204-AX204,0)/Inputs!$B$10)*DCF!G$6</f>
        <v>1677.3358263831208</v>
      </c>
      <c r="CG204" s="15">
        <f ca="1">(AZ204*DCF!H$10-DCF!H$5*MAX(AZ204*DCF!H$10,0)-MAX(AZ204-AY204,0)/Inputs!$B$10)*DCF!H$6</f>
        <v>1964.1372401261285</v>
      </c>
      <c r="CH204" s="15">
        <f ca="1">(BA204*DCF!I$10-DCF!I$5*MAX(BA204*DCF!I$10,0)-MAX(BA204-AZ204,0)/Inputs!$B$10)*DCF!I$6</f>
        <v>2323.5071252350408</v>
      </c>
      <c r="CI204" s="15">
        <f ca="1">(BB204*DCF!J$10-DCF!J$5*MAX(BB204*DCF!J$10,0)-MAX(BB204-BA204,0)/Inputs!$B$10)*DCF!J$6</f>
        <v>2989.2646325877586</v>
      </c>
      <c r="CJ204" s="15">
        <f ca="1">(BC204*DCF!K$10-DCF!K$5*MAX(BC204*DCF!K$10,0)-MAX(BC204-BB204,0)/Inputs!$B$10)*DCF!K$6</f>
        <v>3391.178747361394</v>
      </c>
      <c r="CK204" s="15">
        <f ca="1">(BD204*DCF!L$10-DCF!L$5*MAX(BD204*DCF!L$10,0)-MAX(BD204-BC204,0)/Inputs!$B$10)*DCF!L$6</f>
        <v>3959.8470396610719</v>
      </c>
      <c r="CL204" s="15">
        <f ca="1">(BE204*DCF!M$10-DCF!M$5*MAX(BE204*DCF!M$10,0)-MAX(BE204-BD204,0)/Inputs!$B$10)*DCF!M$6</f>
        <v>5159.0112464910517</v>
      </c>
      <c r="CM204" s="15">
        <f ca="1">(BF204*DCF!C$28-DCF!C$5*MAX(BF204*DCF!C$28,0)-MAX(BF204-Inputs!$B$13,0)/Inputs!$B$17)*DCF!C$6</f>
        <v>3478.399637924048</v>
      </c>
      <c r="CN204" s="15">
        <f ca="1">(BG204*DCF!D$28-DCF!D$5*MAX(BG204*DCF!D$28,0)-MAX(BG204-BF204,0)/Inputs!$B$17)*DCF!D$6</f>
        <v>3594.6153038394364</v>
      </c>
      <c r="CO204" s="15">
        <f ca="1">(BH204*DCF!E$28-DCF!E$5*MAX(BH204*DCF!E$28,0)-MAX(BH204-BG204,0)/Inputs!$B$17)*DCF!E$6</f>
        <v>3522.5723975396982</v>
      </c>
      <c r="CP204" s="15">
        <f ca="1">(BI204*DCF!F$28-DCF!F$5*MAX(BI204*DCF!F$28,0)-MAX(BI204-BH204,0)/Inputs!$B$17)*DCF!F$6</f>
        <v>3653.7169940289327</v>
      </c>
      <c r="CQ204" s="15">
        <f ca="1">(BJ204*DCF!G$28-DCF!G$5*MAX(BJ204*DCF!G$28,0)-MAX(BJ204-BI204,0)/Inputs!$B$17)*DCF!G$6</f>
        <v>4379.6292980342096</v>
      </c>
      <c r="CR204" s="15">
        <f ca="1">(BK204*DCF!H$28-DCF!H$5*MAX(BK204*DCF!H$28,0)-MAX(BK204-BJ204,0)/Inputs!$B$17)*DCF!H$6</f>
        <v>5654.4425028273154</v>
      </c>
      <c r="CS204" s="15">
        <f ca="1">(BL204*DCF!I$28-DCF!I$5*MAX(BL204*DCF!I$28,0)-MAX(BL204-BK204,0)/Inputs!$B$17)*DCF!I$6</f>
        <v>7186.4711536554023</v>
      </c>
      <c r="CT204" s="15">
        <f ca="1">(BM204*DCF!J$28-DCF!J$5*MAX(BM204*DCF!J$28,0)-MAX(BM204-BL204,0)/Inputs!$B$17)*DCF!J$6</f>
        <v>8476.1516362594139</v>
      </c>
      <c r="CU204" s="15">
        <f ca="1">(BN204*DCF!K$28-DCF!K$5*MAX(BN204*DCF!K$28,0)-MAX(BN204-BM204,0)/Inputs!$B$17)*DCF!K$6</f>
        <v>11045.769798381758</v>
      </c>
      <c r="CV204" s="15">
        <f ca="1">(BO204*DCF!L$28-DCF!L$5*MAX(BO204*DCF!L$28,0)-MAX(BO204-BN204,0)/Inputs!$B$17)*DCF!L$6</f>
        <v>14282.528469224175</v>
      </c>
      <c r="CW204" s="15">
        <f ca="1">(BP204*DCF!M$28-DCF!M$5*MAX(BP204*DCF!M$28,0)-MAX(BP204-BO204,0)/Inputs!$B$17)*DCF!M$6</f>
        <v>16968.451274286643</v>
      </c>
      <c r="CX204" s="15">
        <f ca="1">(BQ204*DCF!C$46-DCF!C$5*MAX(BQ204*DCF!C$46,0)-MAX(BQ204-Inputs!$B$20,0)/Inputs!$B$24)*DCF!C$6</f>
        <v>-2030.3116738260937</v>
      </c>
      <c r="CY204" s="15">
        <f ca="1">(BR204*DCF!D$46-DCF!D$5*MAX(BR204*DCF!D$46,0)-MAX(BR204-BQ204,0)/Inputs!$B$24)*DCF!D$6</f>
        <v>-2935.0460450959458</v>
      </c>
      <c r="CZ204" s="15">
        <f ca="1">(BS204*DCF!E$46-DCF!E$5*MAX(BS204*DCF!E$46,0)-MAX(BS204-BR204,0)/Inputs!$B$24)*DCF!E$6</f>
        <v>-4193.2793053045234</v>
      </c>
      <c r="DA204" s="15">
        <f ca="1">(BT204*DCF!F$46-DCF!F$5*MAX(BT204*DCF!F$46,0)-MAX(BT204-BS204,0)/Inputs!$B$24)*DCF!F$6</f>
        <v>-6379.2762472626155</v>
      </c>
      <c r="DB204" s="15">
        <f ca="1">(BU204*DCF!G$46-DCF!G$5*MAX(BU204*DCF!G$46,0)-MAX(BU204-BT204,0)/Inputs!$B$24)*DCF!G$6</f>
        <v>-3949.5750689302386</v>
      </c>
      <c r="DC204" s="15">
        <f ca="1">(BV204*DCF!H$46-DCF!H$5*MAX(BV204*DCF!H$46,0)-MAX(BV204-BU204,0)/Inputs!$B$24)*DCF!H$6</f>
        <v>-5303.1998959961602</v>
      </c>
      <c r="DD204" s="15">
        <f ca="1">(BW204*DCF!I$46-DCF!I$5*MAX(BW204*DCF!I$46,0)-MAX(BW204-BV204,0)/Inputs!$B$24)*DCF!I$6</f>
        <v>-5455.1602007548136</v>
      </c>
      <c r="DE204" s="15">
        <f ca="1">(BX204*DCF!J$46-DCF!J$5*MAX(BX204*DCF!J$46,0)-MAX(BX204-BW204,0)/Inputs!$B$24)*DCF!J$6</f>
        <v>-3538.2264436607711</v>
      </c>
      <c r="DF204" s="15">
        <f ca="1">(BY204*DCF!K$46-DCF!K$5*MAX(BY204*DCF!K$46,0)-MAX(BY204-BX204,0)/Inputs!$B$24)*DCF!K$6</f>
        <v>-4899.6757057356099</v>
      </c>
      <c r="DG204" s="15">
        <f ca="1">(BZ204*DCF!L$46-DCF!L$5*MAX(BZ204*DCF!L$46,0)-MAX(BZ204-BY204,0)/Inputs!$B$24)*DCF!L$6</f>
        <v>1452.3688177960457</v>
      </c>
      <c r="DH204" s="15">
        <f ca="1">(CA204*DCF!M$46-DCF!M$5*MAX(CA204*DCF!M$46,0)-MAX(CA204-BZ204,0)/Inputs!$B$24)*DCF!M$6</f>
        <v>7087.235258964547</v>
      </c>
      <c r="DI204" s="15">
        <f ca="1">SUM(CB204:CL204)+BE204*DCF!M$10*(1+Inputs!$B$30)*(1-Inputs!$B$33)*(1-Inputs!$B$30/Inputs!$B$31)/(Inputs!$B$29-Inputs!$B$30)*DCF!M$6</f>
        <v>132633.17778607985</v>
      </c>
      <c r="DJ204" s="15">
        <f ca="1">SUM(CM204:CW204)+BP204*DCF!M$28*(1+Inputs!$B$30)*(1-Inputs!$B$33)*(1-Inputs!$B$30/Inputs!$B$31)/(Inputs!$B$29-Inputs!$B$30)*DCF!M$6</f>
        <v>448639.04663862719</v>
      </c>
      <c r="DK204" s="15">
        <f ca="1">SUM(CX204:DH204)+CA204*DCF!M$46*(1+Inputs!$B$30)*(1-Inputs!$B$33)*(1-Inputs!$B$30/Inputs!$B$31)/(Inputs!$B$29-Inputs!$B$30)*DCF!M$6</f>
        <v>456797.55622648256</v>
      </c>
      <c r="DM204" s="15">
        <f ca="1">DI204+DJ204+DK204+Inputs!$B$34+Inputs!$B$36-Inputs!$B$35</f>
        <v>1114920.7806511896</v>
      </c>
    </row>
    <row r="205" spans="1:117" x14ac:dyDescent="0.75">
      <c r="A205" s="11">
        <v>192</v>
      </c>
      <c r="C205" s="24">
        <f t="shared" ca="1" si="109"/>
        <v>-0.98651042172509384</v>
      </c>
      <c r="D205" s="24">
        <f t="shared" ca="1" si="109"/>
        <v>0.88174105974596872</v>
      </c>
      <c r="E205" s="24">
        <f t="shared" ca="1" si="109"/>
        <v>-0.10705895072153265</v>
      </c>
      <c r="F205" s="24">
        <f t="shared" ca="1" si="109"/>
        <v>-6.3373392032835762E-2</v>
      </c>
      <c r="G205" s="24">
        <f t="shared" ca="1" si="109"/>
        <v>-2.5729605971460785</v>
      </c>
      <c r="H205" s="24">
        <f t="shared" ca="1" si="109"/>
        <v>1.0862880404332655</v>
      </c>
      <c r="I205" s="24">
        <f t="shared" ca="1" si="109"/>
        <v>-0.45235961421639059</v>
      </c>
      <c r="J205" s="24">
        <f t="shared" ca="1" si="109"/>
        <v>0.36803024611864016</v>
      </c>
      <c r="K205" s="24">
        <f t="shared" ca="1" si="109"/>
        <v>-1.3449291197038686</v>
      </c>
      <c r="L205" s="24">
        <f t="shared" ca="1" si="109"/>
        <v>0.36180383322640974</v>
      </c>
      <c r="M205" s="24">
        <f t="shared" ca="1" si="109"/>
        <v>1.9026380984477516</v>
      </c>
      <c r="N205" s="24">
        <f ca="1">SQRT(Inputs!$B$38)*C205+SQRT(1-Inputs!$B$38)*_xlfn.NORM.S.INV(RAND())</f>
        <v>-0.39480892102985793</v>
      </c>
      <c r="O205" s="24">
        <f ca="1">SQRT(Inputs!$B$38)*D205+SQRT(1-Inputs!$B$38)*_xlfn.NORM.S.INV(RAND())</f>
        <v>0.36816825554743743</v>
      </c>
      <c r="P205" s="24">
        <f ca="1">SQRT(Inputs!$B$38)*E205+SQRT(1-Inputs!$B$38)*_xlfn.NORM.S.INV(RAND())</f>
        <v>-0.5777505116655417</v>
      </c>
      <c r="Q205" s="24">
        <f ca="1">SQRT(Inputs!$B$38)*F205+SQRT(1-Inputs!$B$38)*_xlfn.NORM.S.INV(RAND())</f>
        <v>-4.686538919078722E-2</v>
      </c>
      <c r="R205" s="24">
        <f ca="1">SQRT(Inputs!$B$38)*G205+SQRT(1-Inputs!$B$38)*_xlfn.NORM.S.INV(RAND())</f>
        <v>-0.68666146679414164</v>
      </c>
      <c r="S205" s="24">
        <f ca="1">SQRT(Inputs!$B$38)*H205+SQRT(1-Inputs!$B$38)*_xlfn.NORM.S.INV(RAND())</f>
        <v>0.39383258681342992</v>
      </c>
      <c r="T205" s="24">
        <f ca="1">SQRT(Inputs!$B$38)*I205+SQRT(1-Inputs!$B$38)*_xlfn.NORM.S.INV(RAND())</f>
        <v>-0.35087417637057716</v>
      </c>
      <c r="U205" s="24">
        <f ca="1">SQRT(Inputs!$B$38)*J205+SQRT(1-Inputs!$B$38)*_xlfn.NORM.S.INV(RAND())</f>
        <v>-1.1756685942197622</v>
      </c>
      <c r="V205" s="24">
        <f ca="1">SQRT(Inputs!$B$38)*K205+SQRT(1-Inputs!$B$38)*_xlfn.NORM.S.INV(RAND())</f>
        <v>-1.2689495678774043</v>
      </c>
      <c r="W205" s="24">
        <f ca="1">SQRT(Inputs!$B$38)*L205+SQRT(1-Inputs!$B$38)*_xlfn.NORM.S.INV(RAND())</f>
        <v>0.42738966806441003</v>
      </c>
      <c r="X205" s="24">
        <f ca="1">SQRT(Inputs!$B$38)*M205+SQRT(1-Inputs!$B$38)*_xlfn.NORM.S.INV(RAND())</f>
        <v>2.4952619705279226</v>
      </c>
      <c r="Y205" s="24">
        <f ca="1">SQRT(Inputs!$B$38)*C205+SQRT(1-Inputs!$B$38)*_xlfn.NORM.S.INV(RAND())</f>
        <v>-1.0246003713724217</v>
      </c>
      <c r="Z205" s="24">
        <f ca="1">SQRT(Inputs!$B$38)*D205+SQRT(1-Inputs!$B$38)*_xlfn.NORM.S.INV(RAND())</f>
        <v>1.5499749040750936</v>
      </c>
      <c r="AA205" s="24">
        <f ca="1">SQRT(Inputs!$B$38)*E205+SQRT(1-Inputs!$B$38)*_xlfn.NORM.S.INV(RAND())</f>
        <v>-0.53072016083134077</v>
      </c>
      <c r="AB205" s="24">
        <f ca="1">SQRT(Inputs!$B$38)*F205+SQRT(1-Inputs!$B$38)*_xlfn.NORM.S.INV(RAND())</f>
        <v>1.0137469641644854</v>
      </c>
      <c r="AC205" s="24">
        <f ca="1">SQRT(Inputs!$B$38)*G205+SQRT(1-Inputs!$B$38)*_xlfn.NORM.S.INV(RAND())</f>
        <v>-2.9172102645523248</v>
      </c>
      <c r="AD205" s="24">
        <f ca="1">SQRT(Inputs!$B$38)*H205+SQRT(1-Inputs!$B$38)*_xlfn.NORM.S.INV(RAND())</f>
        <v>-0.18119260245850455</v>
      </c>
      <c r="AE205" s="24">
        <f ca="1">SQRT(Inputs!$B$38)*I205+SQRT(1-Inputs!$B$38)*_xlfn.NORM.S.INV(RAND())</f>
        <v>-1.0132631958663387</v>
      </c>
      <c r="AF205" s="24">
        <f ca="1">SQRT(Inputs!$B$38)*J205+SQRT(1-Inputs!$B$38)*_xlfn.NORM.S.INV(RAND())</f>
        <v>-0.55758916894044575</v>
      </c>
      <c r="AG205" s="24">
        <f ca="1">SQRT(Inputs!$B$38)*K205+SQRT(1-Inputs!$B$38)*_xlfn.NORM.S.INV(RAND())</f>
        <v>-0.58508671965642944</v>
      </c>
      <c r="AH205" s="24">
        <f ca="1">SQRT(Inputs!$B$38)*L205+SQRT(1-Inputs!$B$38)*_xlfn.NORM.S.INV(RAND())</f>
        <v>0.64712425025997111</v>
      </c>
      <c r="AI205" s="24">
        <f ca="1">SQRT(Inputs!$B$38)*M205+SQRT(1-Inputs!$B$38)*_xlfn.NORM.S.INV(RAND())</f>
        <v>-1.3417843576359609</v>
      </c>
      <c r="AJ205" s="24">
        <f ca="1">SQRT(Inputs!$B$38)*C205+SQRT(1-Inputs!$B$38)*_xlfn.NORM.S.INV(RAND())</f>
        <v>-1.0919375781553236</v>
      </c>
      <c r="AK205" s="24">
        <f ca="1">SQRT(Inputs!$B$38)*D205+SQRT(1-Inputs!$B$38)*_xlfn.NORM.S.INV(RAND())</f>
        <v>2.0149453577769365</v>
      </c>
      <c r="AL205" s="24">
        <f ca="1">SQRT(Inputs!$B$38)*E205+SQRT(1-Inputs!$B$38)*_xlfn.NORM.S.INV(RAND())</f>
        <v>0.90893172162661595</v>
      </c>
      <c r="AM205" s="24">
        <f ca="1">SQRT(Inputs!$B$38)*F205+SQRT(1-Inputs!$B$38)*_xlfn.NORM.S.INV(RAND())</f>
        <v>-0.27249003962481799</v>
      </c>
      <c r="AN205" s="24">
        <f ca="1">SQRT(Inputs!$B$38)*G205+SQRT(1-Inputs!$B$38)*_xlfn.NORM.S.INV(RAND())</f>
        <v>-0.53833458866202633</v>
      </c>
      <c r="AO205" s="24">
        <f ca="1">SQRT(Inputs!$B$38)*H205+SQRT(1-Inputs!$B$38)*_xlfn.NORM.S.INV(RAND())</f>
        <v>-0.13635022848246492</v>
      </c>
      <c r="AP205" s="24">
        <f ca="1">SQRT(Inputs!$B$38)*I205+SQRT(1-Inputs!$B$38)*_xlfn.NORM.S.INV(RAND())</f>
        <v>-2.0034095824045677</v>
      </c>
      <c r="AQ205" s="24">
        <f ca="1">SQRT(Inputs!$B$38)*J205+SQRT(1-Inputs!$B$38)*_xlfn.NORM.S.INV(RAND())</f>
        <v>2.7700807105613734E-2</v>
      </c>
      <c r="AR205" s="24">
        <f ca="1">SQRT(Inputs!$B$38)*K205+SQRT(1-Inputs!$B$38)*_xlfn.NORM.S.INV(RAND())</f>
        <v>-1.3791242508609121</v>
      </c>
      <c r="AS205" s="24">
        <f ca="1">SQRT(Inputs!$B$38)*L205+SQRT(1-Inputs!$B$38)*_xlfn.NORM.S.INV(RAND())</f>
        <v>1.5803573515959597</v>
      </c>
      <c r="AT205" s="24">
        <f ca="1">SQRT(Inputs!$B$38)*M205+SQRT(1-Inputs!$B$38)*_xlfn.NORM.S.INV(RAND())</f>
        <v>1.3545742181775851</v>
      </c>
      <c r="AU205" s="15">
        <f ca="1">Inputs!$B$6*EXP($B$8-0.5*C$5^2+C$5*N205)</f>
        <v>4655.0292906130044</v>
      </c>
      <c r="AV205" s="15">
        <f t="shared" ca="1" si="73"/>
        <v>5981.4535172984242</v>
      </c>
      <c r="AW205" s="15">
        <f t="shared" ca="1" si="74"/>
        <v>6746.5520242148195</v>
      </c>
      <c r="AX205" s="15">
        <f t="shared" ca="1" si="75"/>
        <v>8188.776581003197</v>
      </c>
      <c r="AY205" s="15">
        <f t="shared" ca="1" si="76"/>
        <v>9236.315966323109</v>
      </c>
      <c r="AZ205" s="15">
        <f t="shared" ca="1" si="77"/>
        <v>11796.945727510361</v>
      </c>
      <c r="BA205" s="15">
        <f t="shared" ca="1" si="78"/>
        <v>13915.920404818913</v>
      </c>
      <c r="BB205" s="15">
        <f t="shared" ca="1" si="79"/>
        <v>15144.187794232388</v>
      </c>
      <c r="BC205" s="15">
        <f t="shared" ca="1" si="80"/>
        <v>16409.465468337621</v>
      </c>
      <c r="BD205" s="15">
        <f t="shared" ca="1" si="81"/>
        <v>20923.04998323082</v>
      </c>
      <c r="BE205" s="15">
        <f t="shared" ca="1" si="82"/>
        <v>32180.637272383348</v>
      </c>
      <c r="BF205" s="15">
        <f ca="1">Inputs!$B$13*EXP($B$9-0.5*C$6^2+C$6*Y205)</f>
        <v>11288.554033788372</v>
      </c>
      <c r="BG205" s="15">
        <f t="shared" ca="1" si="83"/>
        <v>18197.386009754271</v>
      </c>
      <c r="BH205" s="15">
        <f t="shared" ca="1" si="84"/>
        <v>20360.41200822718</v>
      </c>
      <c r="BI205" s="15">
        <f t="shared" ca="1" si="85"/>
        <v>29133.097473134545</v>
      </c>
      <c r="BJ205" s="15">
        <f t="shared" ca="1" si="86"/>
        <v>23454.81429339066</v>
      </c>
      <c r="BK205" s="15">
        <f t="shared" ca="1" si="87"/>
        <v>28084.920246937178</v>
      </c>
      <c r="BL205" s="15">
        <f t="shared" ca="1" si="88"/>
        <v>30253.685962765205</v>
      </c>
      <c r="BM205" s="15">
        <f t="shared" ca="1" si="89"/>
        <v>34699.542360417807</v>
      </c>
      <c r="BN205" s="15">
        <f t="shared" ca="1" si="90"/>
        <v>39786.373471936924</v>
      </c>
      <c r="BO205" s="15">
        <f t="shared" ca="1" si="91"/>
        <v>52777.403156385881</v>
      </c>
      <c r="BP205" s="15">
        <f t="shared" ca="1" si="92"/>
        <v>55798.023992276336</v>
      </c>
      <c r="BQ205" s="15">
        <f ca="1">Inputs!$B$20*EXP($B$10-0.5*C$7^2+C$7*AJ205)</f>
        <v>2912.122075688515</v>
      </c>
      <c r="BR205" s="15">
        <f t="shared" ca="1" si="93"/>
        <v>7493.0051560365628</v>
      </c>
      <c r="BS205" s="15">
        <f t="shared" ca="1" si="94"/>
        <v>13321.577232636851</v>
      </c>
      <c r="BT205" s="15">
        <f t="shared" ca="1" si="95"/>
        <v>17100.421190902263</v>
      </c>
      <c r="BU205" s="15">
        <f t="shared" ca="1" si="96"/>
        <v>20804.67441155565</v>
      </c>
      <c r="BV205" s="15">
        <f t="shared" ca="1" si="97"/>
        <v>28069.638590793256</v>
      </c>
      <c r="BW205" s="15">
        <f t="shared" ca="1" si="98"/>
        <v>25633.00418925357</v>
      </c>
      <c r="BX205" s="15">
        <f t="shared" ca="1" si="99"/>
        <v>36051.524616899049</v>
      </c>
      <c r="BY205" s="15">
        <f t="shared" ca="1" si="100"/>
        <v>38799.061816236863</v>
      </c>
      <c r="BZ205" s="15">
        <f t="shared" ca="1" si="101"/>
        <v>72793.874492796604</v>
      </c>
      <c r="CA205" s="15">
        <f t="shared" ca="1" si="102"/>
        <v>130081.6048699786</v>
      </c>
      <c r="CB205" s="15">
        <f ca="1">(AU205*DCF!C$10-DCF!C$5*MAX(AU205*DCF!C$10,0)-MAX(AU205-Inputs!$B$6,0)/Inputs!$B$10)*DCF!C$6</f>
        <v>1045.2647665719983</v>
      </c>
      <c r="CC205" s="15">
        <f ca="1">(AV205*DCF!D$10-DCF!D$5*MAX(AV205*DCF!D$10,0)-MAX(AV205-AU205,0)/Inputs!$B$10)*DCF!D$6</f>
        <v>1134.5249391349676</v>
      </c>
      <c r="CD205" s="15">
        <f ca="1">(AW205*DCF!E$10-DCF!E$5*MAX(AW205*DCF!E$10,0)-MAX(AW205-AV205,0)/Inputs!$B$10)*DCF!E$6</f>
        <v>1385.3395985516427</v>
      </c>
      <c r="CE205" s="15">
        <f ca="1">(AX205*DCF!F$10-DCF!F$5*MAX(AX205*DCF!F$10,0)-MAX(AX205-AW205,0)/Inputs!$B$10)*DCF!F$6</f>
        <v>1487.5057039897745</v>
      </c>
      <c r="CF205" s="15">
        <f ca="1">(AY205*DCF!G$10-DCF!G$5*MAX(AY205*DCF!G$10,0)-MAX(AY205-AX205,0)/Inputs!$B$10)*DCF!G$6</f>
        <v>1701.6939694558419</v>
      </c>
      <c r="CG205" s="15">
        <f ca="1">(AZ205*DCF!H$10-DCF!H$5*MAX(AZ205*DCF!H$10,0)-MAX(AZ205-AY205,0)/Inputs!$B$10)*DCF!H$6</f>
        <v>1835.6997552750679</v>
      </c>
      <c r="CH205" s="15">
        <f ca="1">(BA205*DCF!I$10-DCF!I$5*MAX(BA205*DCF!I$10,0)-MAX(BA205-AZ205,0)/Inputs!$B$10)*DCF!I$6</f>
        <v>2194.3449143956805</v>
      </c>
      <c r="CI205" s="15">
        <f ca="1">(BB205*DCF!J$10-DCF!J$5*MAX(BB205*DCF!J$10,0)-MAX(BB205-BA205,0)/Inputs!$B$10)*DCF!J$6</f>
        <v>2412.6540822743555</v>
      </c>
      <c r="CJ205" s="15">
        <f ca="1">(BC205*DCF!K$10-DCF!K$5*MAX(BC205*DCF!K$10,0)-MAX(BC205-BB205,0)/Inputs!$B$10)*DCF!K$6</f>
        <v>2464.5407895621156</v>
      </c>
      <c r="CK205" s="15">
        <f ca="1">(BD205*DCF!L$10-DCF!L$5*MAX(BD205*DCF!L$10,0)-MAX(BD205-BC205,0)/Inputs!$B$10)*DCF!L$6</f>
        <v>2571.9142504256461</v>
      </c>
      <c r="CL205" s="15">
        <f ca="1">(BE205*DCF!M$10-DCF!M$5*MAX(BE205*DCF!M$10,0)-MAX(BE205-BD205,0)/Inputs!$B$10)*DCF!M$6</f>
        <v>3196.2650570294886</v>
      </c>
      <c r="CM205" s="15">
        <f ca="1">(BF205*DCF!C$28-DCF!C$5*MAX(BF205*DCF!C$28,0)-MAX(BF205-Inputs!$B$13,0)/Inputs!$B$17)*DCF!C$6</f>
        <v>3445.1926593299872</v>
      </c>
      <c r="CN205" s="15">
        <f ca="1">(BG205*DCF!D$28-DCF!D$5*MAX(BG205*DCF!D$28,0)-MAX(BG205-BF205,0)/Inputs!$B$17)*DCF!D$6</f>
        <v>3885.5792531166985</v>
      </c>
      <c r="CO205" s="15">
        <f ca="1">(BH205*DCF!E$28-DCF!E$5*MAX(BH205*DCF!E$28,0)-MAX(BH205-BG205,0)/Inputs!$B$17)*DCF!E$6</f>
        <v>5340.1285765377552</v>
      </c>
      <c r="CP205" s="15">
        <f ca="1">(BI205*DCF!F$28-DCF!F$5*MAX(BI205*DCF!F$28,0)-MAX(BI205-BH205,0)/Inputs!$B$17)*DCF!F$6</f>
        <v>6311.6625212841518</v>
      </c>
      <c r="CQ205" s="15">
        <f ca="1">(BJ205*DCF!G$28-DCF!G$5*MAX(BJ205*DCF!G$28,0)-MAX(BJ205-BI205,0)/Inputs!$B$17)*DCF!G$6</f>
        <v>6085.5295195834724</v>
      </c>
      <c r="CR205" s="15">
        <f ca="1">(BK205*DCF!H$28-DCF!H$5*MAX(BK205*DCF!H$28,0)-MAX(BK205-BJ205,0)/Inputs!$B$17)*DCF!H$6</f>
        <v>6226.3221023914175</v>
      </c>
      <c r="CS205" s="15">
        <f ca="1">(BL205*DCF!I$28-DCF!I$5*MAX(BL205*DCF!I$28,0)-MAX(BL205-BK205,0)/Inputs!$B$17)*DCF!I$6</f>
        <v>6802.9617689861561</v>
      </c>
      <c r="CT205" s="15">
        <f ca="1">(BM205*DCF!J$28-DCF!J$5*MAX(BM205*DCF!J$28,0)-MAX(BM205-BL205,0)/Inputs!$B$17)*DCF!J$6</f>
        <v>7151.394337385681</v>
      </c>
      <c r="CU205" s="15">
        <f ca="1">(BN205*DCF!K$28-DCF!K$5*MAX(BN205*DCF!K$28,0)-MAX(BN205-BM205,0)/Inputs!$B$17)*DCF!K$6</f>
        <v>7779.1459241968678</v>
      </c>
      <c r="CV205" s="15">
        <f ca="1">(BO205*DCF!L$28-DCF!L$5*MAX(BO205*DCF!L$28,0)-MAX(BO205-BN205,0)/Inputs!$B$17)*DCF!L$6</f>
        <v>9060.2430495685239</v>
      </c>
      <c r="CW205" s="15">
        <f ca="1">(BP205*DCF!M$28-DCF!M$5*MAX(BP205*DCF!M$28,0)-MAX(BP205-BO205,0)/Inputs!$B$17)*DCF!M$6</f>
        <v>10182.690751402874</v>
      </c>
      <c r="CX205" s="15">
        <f ca="1">(BQ205*DCF!C$46-DCF!C$5*MAX(BQ205*DCF!C$46,0)-MAX(BQ205-Inputs!$B$20,0)/Inputs!$B$24)*DCF!C$6</f>
        <v>-672.5455140158233</v>
      </c>
      <c r="CY205" s="15">
        <f ca="1">(BR205*DCF!D$46-DCF!D$5*MAX(BR205*DCF!D$46,0)-MAX(BR205-BQ205,0)/Inputs!$B$24)*DCF!D$6</f>
        <v>-3233.5060265989678</v>
      </c>
      <c r="CZ205" s="15">
        <f ca="1">(BS205*DCF!E$46-DCF!E$5*MAX(BS205*DCF!E$46,0)-MAX(BS205-BR205,0)/Inputs!$B$24)*DCF!E$6</f>
        <v>-3872.7623569099787</v>
      </c>
      <c r="DA205" s="15">
        <f ca="1">(BT205*DCF!F$46-DCF!F$5*MAX(BT205*DCF!F$46,0)-MAX(BT205-BS205,0)/Inputs!$B$24)*DCF!F$6</f>
        <v>-2621.3573318063368</v>
      </c>
      <c r="DB205" s="15">
        <f ca="1">(BU205*DCF!G$46-DCF!G$5*MAX(BU205*DCF!G$46,0)-MAX(BU205-BT205,0)/Inputs!$B$24)*DCF!G$6</f>
        <v>-1945.865738507646</v>
      </c>
      <c r="DC205" s="15">
        <f ca="1">(BV205*DCF!H$46-DCF!H$5*MAX(BV205*DCF!H$46,0)-MAX(BV205-BU205,0)/Inputs!$B$24)*DCF!H$6</f>
        <v>-2257.5431055240329</v>
      </c>
      <c r="DD205" s="15">
        <f ca="1">(BW205*DCF!I$46-DCF!I$5*MAX(BW205*DCF!I$46,0)-MAX(BW205-BV205,0)/Inputs!$B$24)*DCF!I$6</f>
        <v>592.00416638862077</v>
      </c>
      <c r="DE205" s="15">
        <f ca="1">(BX205*DCF!J$46-DCF!J$5*MAX(BX205*DCF!J$46,0)-MAX(BX205-BW205,0)/Inputs!$B$24)*DCF!J$6</f>
        <v>-1250.5596688955497</v>
      </c>
      <c r="DF205" s="15">
        <f ca="1">(BY205*DCF!K$46-DCF!K$5*MAX(BY205*DCF!K$46,0)-MAX(BY205-BX205,0)/Inputs!$B$24)*DCF!K$6</f>
        <v>1543.2583284844704</v>
      </c>
      <c r="DG205" s="15">
        <f ca="1">(BZ205*DCF!L$46-DCF!L$5*MAX(BZ205*DCF!L$46,0)-MAX(BZ205-BY205,0)/Inputs!$B$24)*DCF!L$6</f>
        <v>-2661.2350756657902</v>
      </c>
      <c r="DH205" s="15">
        <f ca="1">(CA205*DCF!M$46-DCF!M$5*MAX(CA205*DCF!M$46,0)-MAX(CA205-BZ205,0)/Inputs!$B$24)*DCF!M$6</f>
        <v>-1778.4679557543798</v>
      </c>
      <c r="DI205" s="15">
        <f ca="1">SUM(CB205:CL205)+BE205*DCF!M$10*(1+Inputs!$B$30)*(1-Inputs!$B$33)*(1-Inputs!$B$30/Inputs!$B$31)/(Inputs!$B$29-Inputs!$B$30)*DCF!M$6</f>
        <v>110988.88690058287</v>
      </c>
      <c r="DJ205" s="15">
        <f ca="1">SUM(CM205:CW205)+BP205*DCF!M$28*(1+Inputs!$B$30)*(1-Inputs!$B$33)*(1-Inputs!$B$30/Inputs!$B$31)/(Inputs!$B$29-Inputs!$B$30)*DCF!M$6</f>
        <v>279319.70196109859</v>
      </c>
      <c r="DK205" s="15">
        <f ca="1">SUM(CX205:DH205)+CA205*DCF!M$46*(1+Inputs!$B$30)*(1-Inputs!$B$33)*(1-Inputs!$B$30/Inputs!$B$31)/(Inputs!$B$29-Inputs!$B$30)*DCF!M$6</f>
        <v>182962.99000135931</v>
      </c>
      <c r="DM205" s="15">
        <f ca="1">DI205+DJ205+DK205+Inputs!$B$34+Inputs!$B$36-Inputs!$B$35</f>
        <v>650122.57886304078</v>
      </c>
    </row>
    <row r="206" spans="1:117" x14ac:dyDescent="0.75">
      <c r="A206" s="11">
        <v>193</v>
      </c>
      <c r="C206" s="24">
        <f t="shared" ca="1" si="109"/>
        <v>-0.66597009378116534</v>
      </c>
      <c r="D206" s="24">
        <f t="shared" ca="1" si="109"/>
        <v>-4.5908595993269893E-2</v>
      </c>
      <c r="E206" s="24">
        <f t="shared" ca="1" si="109"/>
        <v>1.3224270391890058</v>
      </c>
      <c r="F206" s="24">
        <f t="shared" ca="1" si="109"/>
        <v>-1.6706444003493772</v>
      </c>
      <c r="G206" s="24">
        <f t="shared" ca="1" si="109"/>
        <v>7.5278933655762312E-2</v>
      </c>
      <c r="H206" s="24">
        <f t="shared" ca="1" si="109"/>
        <v>0.31509084620197086</v>
      </c>
      <c r="I206" s="24">
        <f t="shared" ca="1" si="109"/>
        <v>-0.42580613791952293</v>
      </c>
      <c r="J206" s="24">
        <f t="shared" ca="1" si="109"/>
        <v>-1.1135160316622896</v>
      </c>
      <c r="K206" s="24">
        <f t="shared" ca="1" si="109"/>
        <v>-0.80293238214143137</v>
      </c>
      <c r="L206" s="24">
        <f t="shared" ca="1" si="109"/>
        <v>0.44285052028641125</v>
      </c>
      <c r="M206" s="24">
        <f t="shared" ca="1" si="109"/>
        <v>0.83596928769433587</v>
      </c>
      <c r="N206" s="24">
        <f ca="1">SQRT(Inputs!$B$38)*C206+SQRT(1-Inputs!$B$38)*_xlfn.NORM.S.INV(RAND())</f>
        <v>-1.6639387960812613</v>
      </c>
      <c r="O206" s="24">
        <f ca="1">SQRT(Inputs!$B$38)*D206+SQRT(1-Inputs!$B$38)*_xlfn.NORM.S.INV(RAND())</f>
        <v>1.0580423415142759</v>
      </c>
      <c r="P206" s="24">
        <f ca="1">SQRT(Inputs!$B$38)*E206+SQRT(1-Inputs!$B$38)*_xlfn.NORM.S.INV(RAND())</f>
        <v>0.20261199784775319</v>
      </c>
      <c r="Q206" s="24">
        <f ca="1">SQRT(Inputs!$B$38)*F206+SQRT(1-Inputs!$B$38)*_xlfn.NORM.S.INV(RAND())</f>
        <v>0.3038053102135394</v>
      </c>
      <c r="R206" s="24">
        <f ca="1">SQRT(Inputs!$B$38)*G206+SQRT(1-Inputs!$B$38)*_xlfn.NORM.S.INV(RAND())</f>
        <v>0.54944260673159018</v>
      </c>
      <c r="S206" s="24">
        <f ca="1">SQRT(Inputs!$B$38)*H206+SQRT(1-Inputs!$B$38)*_xlfn.NORM.S.INV(RAND())</f>
        <v>-0.97418877019205175</v>
      </c>
      <c r="T206" s="24">
        <f ca="1">SQRT(Inputs!$B$38)*I206+SQRT(1-Inputs!$B$38)*_xlfn.NORM.S.INV(RAND())</f>
        <v>-0.37922149836193131</v>
      </c>
      <c r="U206" s="24">
        <f ca="1">SQRT(Inputs!$B$38)*J206+SQRT(1-Inputs!$B$38)*_xlfn.NORM.S.INV(RAND())</f>
        <v>-0.64603805023432836</v>
      </c>
      <c r="V206" s="24">
        <f ca="1">SQRT(Inputs!$B$38)*K206+SQRT(1-Inputs!$B$38)*_xlfn.NORM.S.INV(RAND())</f>
        <v>-0.1989945475512524</v>
      </c>
      <c r="W206" s="24">
        <f ca="1">SQRT(Inputs!$B$38)*L206+SQRT(1-Inputs!$B$38)*_xlfn.NORM.S.INV(RAND())</f>
        <v>-0.17397769908981833</v>
      </c>
      <c r="X206" s="24">
        <f ca="1">SQRT(Inputs!$B$38)*M206+SQRT(1-Inputs!$B$38)*_xlfn.NORM.S.INV(RAND())</f>
        <v>1.3087346470397532</v>
      </c>
      <c r="Y206" s="24">
        <f ca="1">SQRT(Inputs!$B$38)*C206+SQRT(1-Inputs!$B$38)*_xlfn.NORM.S.INV(RAND())</f>
        <v>0.12232483519622322</v>
      </c>
      <c r="Z206" s="24">
        <f ca="1">SQRT(Inputs!$B$38)*D206+SQRT(1-Inputs!$B$38)*_xlfn.NORM.S.INV(RAND())</f>
        <v>0.78390304742934436</v>
      </c>
      <c r="AA206" s="24">
        <f ca="1">SQRT(Inputs!$B$38)*E206+SQRT(1-Inputs!$B$38)*_xlfn.NORM.S.INV(RAND())</f>
        <v>1.2067609171922087</v>
      </c>
      <c r="AB206" s="24">
        <f ca="1">SQRT(Inputs!$B$38)*F206+SQRT(1-Inputs!$B$38)*_xlfn.NORM.S.INV(RAND())</f>
        <v>-0.1095623142120421</v>
      </c>
      <c r="AC206" s="24">
        <f ca="1">SQRT(Inputs!$B$38)*G206+SQRT(1-Inputs!$B$38)*_xlfn.NORM.S.INV(RAND())</f>
        <v>-0.98123450560804681</v>
      </c>
      <c r="AD206" s="24">
        <f ca="1">SQRT(Inputs!$B$38)*H206+SQRT(1-Inputs!$B$38)*_xlfn.NORM.S.INV(RAND())</f>
        <v>-0.42487505540903686</v>
      </c>
      <c r="AE206" s="24">
        <f ca="1">SQRT(Inputs!$B$38)*I206+SQRT(1-Inputs!$B$38)*_xlfn.NORM.S.INV(RAND())</f>
        <v>1.1882815597264291</v>
      </c>
      <c r="AF206" s="24">
        <f ca="1">SQRT(Inputs!$B$38)*J206+SQRT(1-Inputs!$B$38)*_xlfn.NORM.S.INV(RAND())</f>
        <v>1.1051944615964771</v>
      </c>
      <c r="AG206" s="24">
        <f ca="1">SQRT(Inputs!$B$38)*K206+SQRT(1-Inputs!$B$38)*_xlfn.NORM.S.INV(RAND())</f>
        <v>-1.6389328797247265</v>
      </c>
      <c r="AH206" s="24">
        <f ca="1">SQRT(Inputs!$B$38)*L206+SQRT(1-Inputs!$B$38)*_xlfn.NORM.S.INV(RAND())</f>
        <v>1.0581368248665812</v>
      </c>
      <c r="AI206" s="24">
        <f ca="1">SQRT(Inputs!$B$38)*M206+SQRT(1-Inputs!$B$38)*_xlfn.NORM.S.INV(RAND())</f>
        <v>1.1894203614825449</v>
      </c>
      <c r="AJ206" s="24">
        <f ca="1">SQRT(Inputs!$B$38)*C206+SQRT(1-Inputs!$B$38)*_xlfn.NORM.S.INV(RAND())</f>
        <v>-0.89560350328471239</v>
      </c>
      <c r="AK206" s="24">
        <f ca="1">SQRT(Inputs!$B$38)*D206+SQRT(1-Inputs!$B$38)*_xlfn.NORM.S.INV(RAND())</f>
        <v>-2.2380988539520685</v>
      </c>
      <c r="AL206" s="24">
        <f ca="1">SQRT(Inputs!$B$38)*E206+SQRT(1-Inputs!$B$38)*_xlfn.NORM.S.INV(RAND())</f>
        <v>0.12652388848419616</v>
      </c>
      <c r="AM206" s="24">
        <f ca="1">SQRT(Inputs!$B$38)*F206+SQRT(1-Inputs!$B$38)*_xlfn.NORM.S.INV(RAND())</f>
        <v>-1.6096292216953259</v>
      </c>
      <c r="AN206" s="24">
        <f ca="1">SQRT(Inputs!$B$38)*G206+SQRT(1-Inputs!$B$38)*_xlfn.NORM.S.INV(RAND())</f>
        <v>2.3366839765513885</v>
      </c>
      <c r="AO206" s="24">
        <f ca="1">SQRT(Inputs!$B$38)*H206+SQRT(1-Inputs!$B$38)*_xlfn.NORM.S.INV(RAND())</f>
        <v>-8.3941165101030557E-2</v>
      </c>
      <c r="AP206" s="24">
        <f ca="1">SQRT(Inputs!$B$38)*I206+SQRT(1-Inputs!$B$38)*_xlfn.NORM.S.INV(RAND())</f>
        <v>-1.8026396735345951</v>
      </c>
      <c r="AQ206" s="24">
        <f ca="1">SQRT(Inputs!$B$38)*J206+SQRT(1-Inputs!$B$38)*_xlfn.NORM.S.INV(RAND())</f>
        <v>-1.4909648826941972</v>
      </c>
      <c r="AR206" s="24">
        <f ca="1">SQRT(Inputs!$B$38)*K206+SQRT(1-Inputs!$B$38)*_xlfn.NORM.S.INV(RAND())</f>
        <v>0.40342287824458406</v>
      </c>
      <c r="AS206" s="24">
        <f ca="1">SQRT(Inputs!$B$38)*L206+SQRT(1-Inputs!$B$38)*_xlfn.NORM.S.INV(RAND())</f>
        <v>-0.427781935614166</v>
      </c>
      <c r="AT206" s="24">
        <f ca="1">SQRT(Inputs!$B$38)*M206+SQRT(1-Inputs!$B$38)*_xlfn.NORM.S.INV(RAND())</f>
        <v>1.7275030614209961</v>
      </c>
      <c r="AU206" s="15">
        <f ca="1">Inputs!$B$6*EXP($B$8-0.5*C$5^2+C$5*N206)</f>
        <v>3790.5466637912582</v>
      </c>
      <c r="AV206" s="15">
        <f t="shared" ref="AV206:AV269" ca="1" si="110">AU206*EXP($B$8-0.5*D$5^2+D$5*O206)</f>
        <v>5390.6135815544785</v>
      </c>
      <c r="AW206" s="15">
        <f t="shared" ref="AW206:AW269" ca="1" si="111">AV206*EXP($B$8-0.5*E$5^2+E$5*P206)</f>
        <v>6755.002762801184</v>
      </c>
      <c r="AX206" s="15">
        <f t="shared" ref="AX206:AX269" ca="1" si="112">AW206*EXP($B$8-0.5*F$5^2+F$5*Q206)</f>
        <v>8566.2205887540822</v>
      </c>
      <c r="AY206" s="15">
        <f t="shared" ref="AY206:AY269" ca="1" si="113">AX206*EXP($B$8-0.5*G$5^2+G$5*R206)</f>
        <v>11162.581842559377</v>
      </c>
      <c r="AZ206" s="15">
        <f t="shared" ref="AZ206:AZ269" ca="1" si="114">AY206*EXP($B$8-0.5*H$5^2+H$5*S206)</f>
        <v>12263.398792071597</v>
      </c>
      <c r="BA206" s="15">
        <f t="shared" ref="BA206:BA269" ca="1" si="115">AZ206*EXP($B$8-0.5*I$5^2+I$5*T206)</f>
        <v>14423.303142187846</v>
      </c>
      <c r="BB206" s="15">
        <f t="shared" ref="BB206:BB269" ca="1" si="116">BA206*EXP($B$8-0.5*J$5^2+J$5*U206)</f>
        <v>16551.751862667785</v>
      </c>
      <c r="BC206" s="15">
        <f t="shared" ref="BC206:BC269" ca="1" si="117">BB206*EXP($B$8-0.5*K$5^2+K$5*V206)</f>
        <v>19886.002748013278</v>
      </c>
      <c r="BD206" s="15">
        <f t="shared" ref="BD206:BD269" ca="1" si="118">BC206*EXP($B$8-0.5*L$5^2+L$5*W206)</f>
        <v>23968.996513585418</v>
      </c>
      <c r="BE206" s="15">
        <f t="shared" ref="BE206:BE269" ca="1" si="119">BD206*EXP($B$8-0.5*M$5^2+M$5*X206)</f>
        <v>33089.149646544771</v>
      </c>
      <c r="BF206" s="15">
        <f ca="1">Inputs!$B$13*EXP($B$9-0.5*C$6^2+C$6*Y206)</f>
        <v>14170.531590903778</v>
      </c>
      <c r="BG206" s="15">
        <f t="shared" ref="BG206:BG269" ca="1" si="120">BF206*EXP($B$9-0.5*D$6^2+D$6*Z206)</f>
        <v>19894.124697934865</v>
      </c>
      <c r="BH206" s="15">
        <f t="shared" ref="BH206:BH269" ca="1" si="121">BG206*EXP($B$9-0.5*E$6^2+E$6*AA206)</f>
        <v>29693.049780911406</v>
      </c>
      <c r="BI206" s="15">
        <f t="shared" ref="BI206:BI269" ca="1" si="122">BH206*EXP($B$9-0.5*F$6^2+F$6*AB206)</f>
        <v>35740.921740974925</v>
      </c>
      <c r="BJ206" s="15">
        <f t="shared" ref="BJ206:BJ269" ca="1" si="123">BI206*EXP($B$9-0.5*G$6^2+G$6*AC206)</f>
        <v>38037.002396418931</v>
      </c>
      <c r="BK206" s="15">
        <f t="shared" ref="BK206:BK269" ca="1" si="124">BJ206*EXP($B$9-0.5*H$6^2+H$6*AD206)</f>
        <v>44059.487555243162</v>
      </c>
      <c r="BL206" s="15">
        <f t="shared" ref="BL206:BL269" ca="1" si="125">BK206*EXP($B$9-0.5*I$6^2+I$6*AE206)</f>
        <v>63131.997779516547</v>
      </c>
      <c r="BM206" s="15">
        <f t="shared" ref="BM206:BM269" ca="1" si="126">BL206*EXP($B$9-0.5*J$6^2+J$6*AF206)</f>
        <v>89023.44827387917</v>
      </c>
      <c r="BN206" s="15">
        <f t="shared" ref="BN206:BN269" ca="1" si="127">BM206*EXP($B$9-0.5*K$6^2+K$6*AG206)</f>
        <v>89963.965887267201</v>
      </c>
      <c r="BO206" s="15">
        <f t="shared" ref="BO206:BO269" ca="1" si="128">BN206*EXP($B$9-0.5*L$6^2+L$6*AH206)</f>
        <v>125178.9181326072</v>
      </c>
      <c r="BP206" s="15">
        <f t="shared" ref="BP206:BP269" ca="1" si="129">BO206*EXP($B$9-0.5*M$6^2+M$6*AI206)</f>
        <v>176297.99488200829</v>
      </c>
      <c r="BQ206" s="15">
        <f ca="1">Inputs!$B$20*EXP($B$10-0.5*C$7^2+C$7*AJ206)</f>
        <v>3122.1390146182694</v>
      </c>
      <c r="BR206" s="15">
        <f t="shared" ref="BR206:BR269" ca="1" si="130">BQ206*EXP($B$10-0.5*D$7^2+D$7*AK206)</f>
        <v>2081.1578703346054</v>
      </c>
      <c r="BS206" s="15">
        <f t="shared" ref="BS206:BS269" ca="1" si="131">BR206*EXP($B$10-0.5*E$7^2+E$7*AL206)</f>
        <v>2955.3873672210884</v>
      </c>
      <c r="BT206" s="15">
        <f t="shared" ref="BT206:BT269" ca="1" si="132">BS206*EXP($B$10-0.5*F$7^2+F$7*AM206)</f>
        <v>2671.3208169629024</v>
      </c>
      <c r="BU206" s="15">
        <f t="shared" ref="BU206:BU269" ca="1" si="133">BT206*EXP($B$10-0.5*G$7^2+G$7*AN206)</f>
        <v>6516.3569982960234</v>
      </c>
      <c r="BV206" s="15">
        <f t="shared" ref="BV206:BV269" ca="1" si="134">BU206*EXP($B$10-0.5*H$7^2+H$7*AO206)</f>
        <v>8896.2868832726363</v>
      </c>
      <c r="BW206" s="15">
        <f t="shared" ref="BW206:BW269" ca="1" si="135">BV206*EXP($B$10-0.5*I$7^2+I$7*AP206)</f>
        <v>8476.6812965501686</v>
      </c>
      <c r="BX206" s="15">
        <f t="shared" ref="BX206:BX269" ca="1" si="136">BW206*EXP($B$10-0.5*J$7^2+J$7*AQ206)</f>
        <v>8792.8091182095122</v>
      </c>
      <c r="BY206" s="15">
        <f t="shared" ref="BY206:BY269" ca="1" si="137">BX206*EXP($B$10-0.5*K$7^2+K$7*AR206)</f>
        <v>13308.813535274066</v>
      </c>
      <c r="BZ206" s="15">
        <f t="shared" ref="BZ206:BZ269" ca="1" si="138">BY206*EXP($B$10-0.5*L$7^2+L$7*AS206)</f>
        <v>17261.840493601449</v>
      </c>
      <c r="CA206" s="15">
        <f t="shared" ref="CA206:CA269" ca="1" si="139">BZ206*EXP($B$10-0.5*M$7^2+M$7*AT206)</f>
        <v>32960.116398574777</v>
      </c>
      <c r="CB206" s="15">
        <f ca="1">(AU206*DCF!C$10-DCF!C$5*MAX(AU206*DCF!C$10,0)-MAX(AU206-Inputs!$B$6,0)/Inputs!$B$10)*DCF!C$6</f>
        <v>973.44693682956427</v>
      </c>
      <c r="CC206" s="15">
        <f ca="1">(AV206*DCF!D$10-DCF!D$5*MAX(AV206*DCF!D$10,0)-MAX(AV206-AU206,0)/Inputs!$B$10)*DCF!D$6</f>
        <v>923.79109912522108</v>
      </c>
      <c r="CD206" s="15">
        <f ca="1">(AW206*DCF!E$10-DCF!E$5*MAX(AW206*DCF!E$10,0)-MAX(AW206-AV206,0)/Inputs!$B$10)*DCF!E$6</f>
        <v>1252.3056620755438</v>
      </c>
      <c r="CE206" s="15">
        <f ca="1">(AX206*DCF!F$10-DCF!F$5*MAX(AX206*DCF!F$10,0)-MAX(AX206-AW206,0)/Inputs!$B$10)*DCF!F$6</f>
        <v>1493.1227784585433</v>
      </c>
      <c r="CF206" s="15">
        <f ca="1">(AY206*DCF!G$10-DCF!G$5*MAX(AY206*DCF!G$10,0)-MAX(AY206-AX206,0)/Inputs!$B$10)*DCF!G$6</f>
        <v>1800.8711698329378</v>
      </c>
      <c r="CG206" s="15">
        <f ca="1">(AZ206*DCF!H$10-DCF!H$5*MAX(AZ206*DCF!H$10,0)-MAX(AZ206-AY206,0)/Inputs!$B$10)*DCF!H$6</f>
        <v>2185.4778876560022</v>
      </c>
      <c r="CH206" s="15">
        <f ca="1">(BA206*DCF!I$10-DCF!I$5*MAX(BA206*DCF!I$10,0)-MAX(BA206-AZ206,0)/Inputs!$B$10)*DCF!I$6</f>
        <v>2280.3113307476742</v>
      </c>
      <c r="CI206" s="15">
        <f ca="1">(BB206*DCF!J$10-DCF!J$5*MAX(BB206*DCF!J$10,0)-MAX(BB206-BA206,0)/Inputs!$B$10)*DCF!J$6</f>
        <v>2517.7876954975759</v>
      </c>
      <c r="CJ206" s="15">
        <f ca="1">(BC206*DCF!K$10-DCF!K$5*MAX(BC206*DCF!K$10,0)-MAX(BC206-BB206,0)/Inputs!$B$10)*DCF!K$6</f>
        <v>2734.5827040649128</v>
      </c>
      <c r="CK206" s="15">
        <f ca="1">(BD206*DCF!L$10-DCF!L$5*MAX(BD206*DCF!L$10,0)-MAX(BD206-BC206,0)/Inputs!$B$10)*DCF!L$6</f>
        <v>3086.9832645824681</v>
      </c>
      <c r="CL206" s="15">
        <f ca="1">(BE206*DCF!M$10-DCF!M$5*MAX(BE206*DCF!M$10,0)-MAX(BE206-BD206,0)/Inputs!$B$10)*DCF!M$6</f>
        <v>3579.8072520077035</v>
      </c>
      <c r="CM206" s="15">
        <f ca="1">(BF206*DCF!C$28-DCF!C$5*MAX(BF206*DCF!C$28,0)-MAX(BF206-Inputs!$B$13,0)/Inputs!$B$17)*DCF!C$6</f>
        <v>3681.9053669119089</v>
      </c>
      <c r="CN206" s="15">
        <f ca="1">(BG206*DCF!D$28-DCF!D$5*MAX(BG206*DCF!D$28,0)-MAX(BG206-BF206,0)/Inputs!$B$17)*DCF!D$6</f>
        <v>4638.1737235445589</v>
      </c>
      <c r="CO206" s="15">
        <f ca="1">(BH206*DCF!E$28-DCF!E$5*MAX(BH206*DCF!E$28,0)-MAX(BH206-BG206,0)/Inputs!$B$17)*DCF!E$6</f>
        <v>6478.367171781364</v>
      </c>
      <c r="CP206" s="15">
        <f ca="1">(BI206*DCF!F$28-DCF!F$5*MAX(BI206*DCF!F$28,0)-MAX(BI206-BH206,0)/Inputs!$B$17)*DCF!F$6</f>
        <v>8601.6081217321807</v>
      </c>
      <c r="CQ206" s="15">
        <f ca="1">(BJ206*DCF!G$28-DCF!G$5*MAX(BJ206*DCF!G$28,0)-MAX(BJ206-BI206,0)/Inputs!$B$17)*DCF!G$6</f>
        <v>9482.8107739180887</v>
      </c>
      <c r="CR206" s="15">
        <f ca="1">(BK206*DCF!H$28-DCF!H$5*MAX(BK206*DCF!H$28,0)-MAX(BK206-BJ206,0)/Inputs!$B$17)*DCF!H$6</f>
        <v>9960.6721873989336</v>
      </c>
      <c r="CS206" s="15">
        <f ca="1">(BL206*DCF!I$28-DCF!I$5*MAX(BL206*DCF!I$28,0)-MAX(BL206-BK206,0)/Inputs!$B$17)*DCF!I$6</f>
        <v>12108.191088439855</v>
      </c>
      <c r="CT206" s="15">
        <f ca="1">(BM206*DCF!J$28-DCF!J$5*MAX(BM206*DCF!J$28,0)-MAX(BM206-BL206,0)/Inputs!$B$17)*DCF!J$6</f>
        <v>16426.624540826331</v>
      </c>
      <c r="CU206" s="15">
        <f ca="1">(BN206*DCF!K$28-DCF!K$5*MAX(BN206*DCF!K$28,0)-MAX(BN206-BM206,0)/Inputs!$B$17)*DCF!K$6</f>
        <v>18883.680289326618</v>
      </c>
      <c r="CV206" s="15">
        <f ca="1">(BO206*DCF!L$28-DCF!L$5*MAX(BO206*DCF!L$28,0)-MAX(BO206-BN206,0)/Inputs!$B$17)*DCF!L$6</f>
        <v>20991.191090135599</v>
      </c>
      <c r="CW206" s="15">
        <f ca="1">(BP206*DCF!M$28-DCF!M$5*MAX(BP206*DCF!M$28,0)-MAX(BP206-BO206,0)/Inputs!$B$17)*DCF!M$6</f>
        <v>27827.189835496731</v>
      </c>
      <c r="CX206" s="15">
        <f ca="1">(BQ206*DCF!C$46-DCF!C$5*MAX(BQ206*DCF!C$46,0)-MAX(BQ206-Inputs!$B$20,0)/Inputs!$B$24)*DCF!C$6</f>
        <v>-721.04827127442707</v>
      </c>
      <c r="CY206" s="15">
        <f ca="1">(BR206*DCF!D$46-DCF!D$5*MAX(BR206*DCF!D$46,0)-MAX(BR206-BQ206,0)/Inputs!$B$24)*DCF!D$6</f>
        <v>-355.20511523719989</v>
      </c>
      <c r="CZ206" s="15">
        <f ca="1">(BS206*DCF!E$46-DCF!E$5*MAX(BS206*DCF!E$46,0)-MAX(BS206-BR206,0)/Inputs!$B$24)*DCF!E$6</f>
        <v>-694.07690240463182</v>
      </c>
      <c r="DA206" s="15">
        <f ca="1">(BT206*DCF!F$46-DCF!F$5*MAX(BT206*DCF!F$46,0)-MAX(BT206-BS206,0)/Inputs!$B$24)*DCF!F$6</f>
        <v>-194.54247126981343</v>
      </c>
      <c r="DB206" s="15">
        <f ca="1">(BU206*DCF!G$46-DCF!G$5*MAX(BU206*DCF!G$46,0)-MAX(BU206-BT206,0)/Inputs!$B$24)*DCF!G$6</f>
        <v>-1512.5915774347977</v>
      </c>
      <c r="DC206" s="15">
        <f ca="1">(BV206*DCF!H$46-DCF!H$5*MAX(BV206*DCF!H$46,0)-MAX(BV206-BU206,0)/Inputs!$B$24)*DCF!H$6</f>
        <v>-739.54862968414318</v>
      </c>
      <c r="DD206" s="15">
        <f ca="1">(BW206*DCF!I$46-DCF!I$5*MAX(BW206*DCF!I$46,0)-MAX(BW206-BV206,0)/Inputs!$B$24)*DCF!I$6</f>
        <v>195.77223986917807</v>
      </c>
      <c r="DE206" s="15">
        <f ca="1">(BX206*DCF!J$46-DCF!J$5*MAX(BX206*DCF!J$46,0)-MAX(BX206-BW206,0)/Inputs!$B$24)*DCF!J$6</f>
        <v>285.0020868348472</v>
      </c>
      <c r="DF206" s="15">
        <f ca="1">(BY206*DCF!K$46-DCF!K$5*MAX(BY206*DCF!K$46,0)-MAX(BY206-BX206,0)/Inputs!$B$24)*DCF!K$6</f>
        <v>-346.05698202913925</v>
      </c>
      <c r="DG206" s="15">
        <f ca="1">(BZ206*DCF!L$46-DCF!L$5*MAX(BZ206*DCF!L$46,0)-MAX(BZ206-BY206,0)/Inputs!$B$24)*DCF!L$6</f>
        <v>298.64813973983894</v>
      </c>
      <c r="DH206" s="15">
        <f ca="1">(CA206*DCF!M$46-DCF!M$5*MAX(CA206*DCF!M$46,0)-MAX(CA206-BZ206,0)/Inputs!$B$24)*DCF!M$6</f>
        <v>-697.87814533850531</v>
      </c>
      <c r="DI206" s="15">
        <f ca="1">SUM(CB206:CL206)+BE206*DCF!M$10*(1+Inputs!$B$30)*(1-Inputs!$B$33)*(1-Inputs!$B$30/Inputs!$B$31)/(Inputs!$B$29-Inputs!$B$30)*DCF!M$6</f>
        <v>114916.02880591812</v>
      </c>
      <c r="DJ206" s="15">
        <f ca="1">SUM(CM206:CW206)+BP206*DCF!M$28*(1+Inputs!$B$30)*(1-Inputs!$B$33)*(1-Inputs!$B$30/Inputs!$B$31)/(Inputs!$B$29-Inputs!$B$30)*DCF!M$6</f>
        <v>793266.61559786391</v>
      </c>
      <c r="DK206" s="15">
        <f ca="1">SUM(CX206:DH206)+CA206*DCF!M$46*(1+Inputs!$B$30)*(1-Inputs!$B$33)*(1-Inputs!$B$30/Inputs!$B$31)/(Inputs!$B$29-Inputs!$B$30)*DCF!M$6</f>
        <v>46478.718699355341</v>
      </c>
      <c r="DM206" s="15">
        <f ca="1">DI206+DJ206+DK206+Inputs!$B$34+Inputs!$B$36-Inputs!$B$35</f>
        <v>1031512.3631031374</v>
      </c>
    </row>
    <row r="207" spans="1:117" x14ac:dyDescent="0.75">
      <c r="A207" s="11">
        <v>194</v>
      </c>
      <c r="C207" s="24">
        <f t="shared" ca="1" si="109"/>
        <v>-1.3005629533961287</v>
      </c>
      <c r="D207" s="24">
        <f t="shared" ca="1" si="109"/>
        <v>-1.3305011013870076</v>
      </c>
      <c r="E207" s="24">
        <f t="shared" ca="1" si="109"/>
        <v>0.97080077442666934</v>
      </c>
      <c r="F207" s="24">
        <f t="shared" ca="1" si="109"/>
        <v>-0.28386507263990851</v>
      </c>
      <c r="G207" s="24">
        <f t="shared" ca="1" si="109"/>
        <v>-0.56611626645724489</v>
      </c>
      <c r="H207" s="24">
        <f t="shared" ca="1" si="109"/>
        <v>0.34539354100303876</v>
      </c>
      <c r="I207" s="24">
        <f t="shared" ca="1" si="109"/>
        <v>0.22619592394485377</v>
      </c>
      <c r="J207" s="24">
        <f t="shared" ca="1" si="109"/>
        <v>0.58631956358402415</v>
      </c>
      <c r="K207" s="24">
        <f t="shared" ca="1" si="109"/>
        <v>-0.77472916987159524</v>
      </c>
      <c r="L207" s="24">
        <f t="shared" ca="1" si="109"/>
        <v>-0.86935053841212595</v>
      </c>
      <c r="M207" s="24">
        <f t="shared" ca="1" si="109"/>
        <v>0.22526842859535381</v>
      </c>
      <c r="N207" s="24">
        <f ca="1">SQRT(Inputs!$B$38)*C207+SQRT(1-Inputs!$B$38)*_xlfn.NORM.S.INV(RAND())</f>
        <v>-0.72366886569846045</v>
      </c>
      <c r="O207" s="24">
        <f ca="1">SQRT(Inputs!$B$38)*D207+SQRT(1-Inputs!$B$38)*_xlfn.NORM.S.INV(RAND())</f>
        <v>-0.33640514029869817</v>
      </c>
      <c r="P207" s="24">
        <f ca="1">SQRT(Inputs!$B$38)*E207+SQRT(1-Inputs!$B$38)*_xlfn.NORM.S.INV(RAND())</f>
        <v>-0.79136949879424057</v>
      </c>
      <c r="Q207" s="24">
        <f ca="1">SQRT(Inputs!$B$38)*F207+SQRT(1-Inputs!$B$38)*_xlfn.NORM.S.INV(RAND())</f>
        <v>0.53159785537813053</v>
      </c>
      <c r="R207" s="24">
        <f ca="1">SQRT(Inputs!$B$38)*G207+SQRT(1-Inputs!$B$38)*_xlfn.NORM.S.INV(RAND())</f>
        <v>0.78237916365506244</v>
      </c>
      <c r="S207" s="24">
        <f ca="1">SQRT(Inputs!$B$38)*H207+SQRT(1-Inputs!$B$38)*_xlfn.NORM.S.INV(RAND())</f>
        <v>-0.4567678947211532</v>
      </c>
      <c r="T207" s="24">
        <f ca="1">SQRT(Inputs!$B$38)*I207+SQRT(1-Inputs!$B$38)*_xlfn.NORM.S.INV(RAND())</f>
        <v>0.94256067553606471</v>
      </c>
      <c r="U207" s="24">
        <f ca="1">SQRT(Inputs!$B$38)*J207+SQRT(1-Inputs!$B$38)*_xlfn.NORM.S.INV(RAND())</f>
        <v>0.87586864940108078</v>
      </c>
      <c r="V207" s="24">
        <f ca="1">SQRT(Inputs!$B$38)*K207+SQRT(1-Inputs!$B$38)*_xlfn.NORM.S.INV(RAND())</f>
        <v>-0.28708416976837259</v>
      </c>
      <c r="W207" s="24">
        <f ca="1">SQRT(Inputs!$B$38)*L207+SQRT(1-Inputs!$B$38)*_xlfn.NORM.S.INV(RAND())</f>
        <v>-0.75069982949075797</v>
      </c>
      <c r="X207" s="24">
        <f ca="1">SQRT(Inputs!$B$38)*M207+SQRT(1-Inputs!$B$38)*_xlfn.NORM.S.INV(RAND())</f>
        <v>1.7652592011439714</v>
      </c>
      <c r="Y207" s="24">
        <f ca="1">SQRT(Inputs!$B$38)*C207+SQRT(1-Inputs!$B$38)*_xlfn.NORM.S.INV(RAND())</f>
        <v>8.8626182829697364E-2</v>
      </c>
      <c r="Z207" s="24">
        <f ca="1">SQRT(Inputs!$B$38)*D207+SQRT(1-Inputs!$B$38)*_xlfn.NORM.S.INV(RAND())</f>
        <v>-1.2081541924879113</v>
      </c>
      <c r="AA207" s="24">
        <f ca="1">SQRT(Inputs!$B$38)*E207+SQRT(1-Inputs!$B$38)*_xlfn.NORM.S.INV(RAND())</f>
        <v>1.432667758065993</v>
      </c>
      <c r="AB207" s="24">
        <f ca="1">SQRT(Inputs!$B$38)*F207+SQRT(1-Inputs!$B$38)*_xlfn.NORM.S.INV(RAND())</f>
        <v>0.95479721775527815</v>
      </c>
      <c r="AC207" s="24">
        <f ca="1">SQRT(Inputs!$B$38)*G207+SQRT(1-Inputs!$B$38)*_xlfn.NORM.S.INV(RAND())</f>
        <v>-0.87970812834652024</v>
      </c>
      <c r="AD207" s="24">
        <f ca="1">SQRT(Inputs!$B$38)*H207+SQRT(1-Inputs!$B$38)*_xlfn.NORM.S.INV(RAND())</f>
        <v>1.2812139743440023</v>
      </c>
      <c r="AE207" s="24">
        <f ca="1">SQRT(Inputs!$B$38)*I207+SQRT(1-Inputs!$B$38)*_xlfn.NORM.S.INV(RAND())</f>
        <v>0.63377330368753448</v>
      </c>
      <c r="AF207" s="24">
        <f ca="1">SQRT(Inputs!$B$38)*J207+SQRT(1-Inputs!$B$38)*_xlfn.NORM.S.INV(RAND())</f>
        <v>1.7765509333365204</v>
      </c>
      <c r="AG207" s="24">
        <f ca="1">SQRT(Inputs!$B$38)*K207+SQRT(1-Inputs!$B$38)*_xlfn.NORM.S.INV(RAND())</f>
        <v>-2.0307634967039014</v>
      </c>
      <c r="AH207" s="24">
        <f ca="1">SQRT(Inputs!$B$38)*L207+SQRT(1-Inputs!$B$38)*_xlfn.NORM.S.INV(RAND())</f>
        <v>0.13961103676333436</v>
      </c>
      <c r="AI207" s="24">
        <f ca="1">SQRT(Inputs!$B$38)*M207+SQRT(1-Inputs!$B$38)*_xlfn.NORM.S.INV(RAND())</f>
        <v>-0.18411740323582312</v>
      </c>
      <c r="AJ207" s="24">
        <f ca="1">SQRT(Inputs!$B$38)*C207+SQRT(1-Inputs!$B$38)*_xlfn.NORM.S.INV(RAND())</f>
        <v>9.5680412435885653E-2</v>
      </c>
      <c r="AK207" s="24">
        <f ca="1">SQRT(Inputs!$B$38)*D207+SQRT(1-Inputs!$B$38)*_xlfn.NORM.S.INV(RAND())</f>
        <v>-0.66590855116279302</v>
      </c>
      <c r="AL207" s="24">
        <f ca="1">SQRT(Inputs!$B$38)*E207+SQRT(1-Inputs!$B$38)*_xlfn.NORM.S.INV(RAND())</f>
        <v>0.54121768917837432</v>
      </c>
      <c r="AM207" s="24">
        <f ca="1">SQRT(Inputs!$B$38)*F207+SQRT(1-Inputs!$B$38)*_xlfn.NORM.S.INV(RAND())</f>
        <v>-0.26286388202843458</v>
      </c>
      <c r="AN207" s="24">
        <f ca="1">SQRT(Inputs!$B$38)*G207+SQRT(1-Inputs!$B$38)*_xlfn.NORM.S.INV(RAND())</f>
        <v>0.27914226125590513</v>
      </c>
      <c r="AO207" s="24">
        <f ca="1">SQRT(Inputs!$B$38)*H207+SQRT(1-Inputs!$B$38)*_xlfn.NORM.S.INV(RAND())</f>
        <v>0.97268535097209741</v>
      </c>
      <c r="AP207" s="24">
        <f ca="1">SQRT(Inputs!$B$38)*I207+SQRT(1-Inputs!$B$38)*_xlfn.NORM.S.INV(RAND())</f>
        <v>0.49812647686794331</v>
      </c>
      <c r="AQ207" s="24">
        <f ca="1">SQRT(Inputs!$B$38)*J207+SQRT(1-Inputs!$B$38)*_xlfn.NORM.S.INV(RAND())</f>
        <v>0.66886447623322021</v>
      </c>
      <c r="AR207" s="24">
        <f ca="1">SQRT(Inputs!$B$38)*K207+SQRT(1-Inputs!$B$38)*_xlfn.NORM.S.INV(RAND())</f>
        <v>-1.2977086684906833</v>
      </c>
      <c r="AS207" s="24">
        <f ca="1">SQRT(Inputs!$B$38)*L207+SQRT(1-Inputs!$B$38)*_xlfn.NORM.S.INV(RAND())</f>
        <v>0.26479148603975305</v>
      </c>
      <c r="AT207" s="24">
        <f ca="1">SQRT(Inputs!$B$38)*M207+SQRT(1-Inputs!$B$38)*_xlfn.NORM.S.INV(RAND())</f>
        <v>0.81180140082789609</v>
      </c>
      <c r="AU207" s="15">
        <f ca="1">Inputs!$B$6*EXP($B$8-0.5*C$5^2+C$5*N207)</f>
        <v>4413.7057044909761</v>
      </c>
      <c r="AV207" s="15">
        <f t="shared" ca="1" si="110"/>
        <v>5113.2499093629358</v>
      </c>
      <c r="AW207" s="15">
        <f t="shared" ca="1" si="111"/>
        <v>5603.4920078172572</v>
      </c>
      <c r="AX207" s="15">
        <f t="shared" ca="1" si="112"/>
        <v>7311.0873338874799</v>
      </c>
      <c r="AY207" s="15">
        <f t="shared" ca="1" si="113"/>
        <v>9789.7589869376607</v>
      </c>
      <c r="AZ207" s="15">
        <f t="shared" ca="1" si="114"/>
        <v>11385.797727665718</v>
      </c>
      <c r="BA207" s="15">
        <f t="shared" ca="1" si="115"/>
        <v>15377.880420099709</v>
      </c>
      <c r="BB207" s="15">
        <f t="shared" ca="1" si="116"/>
        <v>20554.01336517484</v>
      </c>
      <c r="BC207" s="15">
        <f t="shared" ca="1" si="117"/>
        <v>24485.401769146796</v>
      </c>
      <c r="BD207" s="15">
        <f t="shared" ca="1" si="118"/>
        <v>27962.919156291773</v>
      </c>
      <c r="BE207" s="15">
        <f t="shared" ca="1" si="119"/>
        <v>40241.707480900353</v>
      </c>
      <c r="BF207" s="15">
        <f ca="1">Inputs!$B$13*EXP($B$9-0.5*C$6^2+C$6*Y207)</f>
        <v>14076.178326820977</v>
      </c>
      <c r="BG207" s="15">
        <f t="shared" ca="1" si="120"/>
        <v>13794.916224255534</v>
      </c>
      <c r="BH207" s="15">
        <f t="shared" ca="1" si="121"/>
        <v>21375.748092055284</v>
      </c>
      <c r="BI207" s="15">
        <f t="shared" ca="1" si="122"/>
        <v>30309.644707490614</v>
      </c>
      <c r="BJ207" s="15">
        <f t="shared" ca="1" si="123"/>
        <v>32732.343156759489</v>
      </c>
      <c r="BK207" s="15">
        <f t="shared" ca="1" si="124"/>
        <v>47828.301878374172</v>
      </c>
      <c r="BL207" s="15">
        <f t="shared" ca="1" si="125"/>
        <v>63780.337204539435</v>
      </c>
      <c r="BM207" s="15">
        <f t="shared" ca="1" si="126"/>
        <v>97760.244968238228</v>
      </c>
      <c r="BN207" s="15">
        <f t="shared" ca="1" si="127"/>
        <v>94261.426215489293</v>
      </c>
      <c r="BO207" s="15">
        <f t="shared" ca="1" si="128"/>
        <v>117876.47419957446</v>
      </c>
      <c r="BP207" s="15">
        <f t="shared" ca="1" si="129"/>
        <v>142088.77654895582</v>
      </c>
      <c r="BQ207" s="15">
        <f ca="1">Inputs!$B$20*EXP($B$10-0.5*C$7^2+C$7*AJ207)</f>
        <v>4437.5818184503132</v>
      </c>
      <c r="BR207" s="15">
        <f t="shared" ca="1" si="130"/>
        <v>4873.4975680554471</v>
      </c>
      <c r="BS207" s="15">
        <f t="shared" ca="1" si="131"/>
        <v>7796.059825119466</v>
      </c>
      <c r="BT207" s="15">
        <f t="shared" ca="1" si="132"/>
        <v>10032.820132806557</v>
      </c>
      <c r="BU207" s="15">
        <f t="shared" ca="1" si="133"/>
        <v>14875.879711073803</v>
      </c>
      <c r="BV207" s="15">
        <f t="shared" ca="1" si="134"/>
        <v>25767.551933685649</v>
      </c>
      <c r="BW207" s="15">
        <f t="shared" ca="1" si="135"/>
        <v>39955.105605110941</v>
      </c>
      <c r="BX207" s="15">
        <f t="shared" ca="1" si="136"/>
        <v>63902.699081370243</v>
      </c>
      <c r="BY207" s="15">
        <f t="shared" ca="1" si="137"/>
        <v>69852.461513847869</v>
      </c>
      <c r="BZ207" s="15">
        <f t="shared" ca="1" si="138"/>
        <v>102901.84464161818</v>
      </c>
      <c r="CA207" s="15">
        <f t="shared" ca="1" si="139"/>
        <v>166976.75050950027</v>
      </c>
      <c r="CB207" s="15">
        <f ca="1">(AU207*DCF!C$10-DCF!C$5*MAX(AU207*DCF!C$10,0)-MAX(AU207-Inputs!$B$6,0)/Inputs!$B$10)*DCF!C$6</f>
        <v>1046.9854467547627</v>
      </c>
      <c r="CC207" s="15">
        <f ca="1">(AV207*DCF!D$10-DCF!D$5*MAX(AV207*DCF!D$10,0)-MAX(AV207-AU207,0)/Inputs!$B$10)*DCF!D$6</f>
        <v>1075.7544782905941</v>
      </c>
      <c r="CD207" s="15">
        <f ca="1">(AW207*DCF!E$10-DCF!E$5*MAX(AW207*DCF!E$10,0)-MAX(AW207-AV207,0)/Inputs!$B$10)*DCF!E$6</f>
        <v>1183.3342822000523</v>
      </c>
      <c r="CE207" s="15">
        <f ca="1">(AX207*DCF!F$10-DCF!F$5*MAX(AX207*DCF!F$10,0)-MAX(AX207-AW207,0)/Inputs!$B$10)*DCF!F$6</f>
        <v>1240.6904623284913</v>
      </c>
      <c r="CF207" s="15">
        <f ca="1">(AY207*DCF!G$10-DCF!G$5*MAX(AY207*DCF!G$10,0)-MAX(AY207-AX207,0)/Inputs!$B$10)*DCF!G$6</f>
        <v>1540.6369317708109</v>
      </c>
      <c r="CG207" s="15">
        <f ca="1">(AZ207*DCF!H$10-DCF!H$5*MAX(AZ207*DCF!H$10,0)-MAX(AZ207-AY207,0)/Inputs!$B$10)*DCF!H$6</f>
        <v>1927.1555044593129</v>
      </c>
      <c r="CH207" s="15">
        <f ca="1">(BA207*DCF!I$10-DCF!I$5*MAX(BA207*DCF!I$10,0)-MAX(BA207-AZ207,0)/Inputs!$B$10)*DCF!I$6</f>
        <v>2154.136334472113</v>
      </c>
      <c r="CI207" s="15">
        <f ca="1">(BB207*DCF!J$10-DCF!J$5*MAX(BB207*DCF!J$10,0)-MAX(BB207-BA207,0)/Inputs!$B$10)*DCF!J$6</f>
        <v>2742.7587334399855</v>
      </c>
      <c r="CJ207" s="15">
        <f ca="1">(BC207*DCF!K$10-DCF!K$5*MAX(BC207*DCF!K$10,0)-MAX(BC207-BB207,0)/Inputs!$B$10)*DCF!K$6</f>
        <v>3391.4219171898303</v>
      </c>
      <c r="CK207" s="15">
        <f ca="1">(BD207*DCF!L$10-DCF!L$5*MAX(BD207*DCF!L$10,0)-MAX(BD207-BC207,0)/Inputs!$B$10)*DCF!L$6</f>
        <v>3767.6406466534709</v>
      </c>
      <c r="CL207" s="15">
        <f ca="1">(BE207*DCF!M$10-DCF!M$5*MAX(BE207*DCF!M$10,0)-MAX(BE207-BD207,0)/Inputs!$B$10)*DCF!M$6</f>
        <v>4211.7929505850088</v>
      </c>
      <c r="CM207" s="15">
        <f ca="1">(BF207*DCF!C$28-DCF!C$5*MAX(BF207*DCF!C$28,0)-MAX(BF207-Inputs!$B$13,0)/Inputs!$B$17)*DCF!C$6</f>
        <v>3674.8999616615497</v>
      </c>
      <c r="CN207" s="15">
        <f ca="1">(BG207*DCF!D$28-DCF!D$5*MAX(BG207*DCF!D$28,0)-MAX(BG207-BF207,0)/Inputs!$B$17)*DCF!D$6</f>
        <v>4062.9209913752197</v>
      </c>
      <c r="CO207" s="15">
        <f ca="1">(BH207*DCF!E$28-DCF!E$5*MAX(BH207*DCF!E$28,0)-MAX(BH207-BG207,0)/Inputs!$B$17)*DCF!E$6</f>
        <v>4559.9148730763509</v>
      </c>
      <c r="CP207" s="15">
        <f ca="1">(BI207*DCF!F$28-DCF!F$5*MAX(BI207*DCF!F$28,0)-MAX(BI207-BH207,0)/Inputs!$B$17)*DCF!F$6</f>
        <v>6601.7130660526946</v>
      </c>
      <c r="CQ207" s="15">
        <f ca="1">(BJ207*DCF!G$28-DCF!G$5*MAX(BJ207*DCF!G$28,0)-MAX(BJ207-BI207,0)/Inputs!$B$17)*DCF!G$6</f>
        <v>8085.1808257644989</v>
      </c>
      <c r="CR207" s="15">
        <f ca="1">(BK207*DCF!H$28-DCF!H$5*MAX(BK207*DCF!H$28,0)-MAX(BK207-BJ207,0)/Inputs!$B$17)*DCF!H$6</f>
        <v>9482.9783920421251</v>
      </c>
      <c r="CS207" s="15">
        <f ca="1">(BL207*DCF!I$28-DCF!I$5*MAX(BL207*DCF!I$28,0)-MAX(BL207-BK207,0)/Inputs!$B$17)*DCF!I$6</f>
        <v>12708.533886292871</v>
      </c>
      <c r="CT207" s="15">
        <f ca="1">(BM207*DCF!J$28-DCF!J$5*MAX(BM207*DCF!J$28,0)-MAX(BM207-BL207,0)/Inputs!$B$17)*DCF!J$6</f>
        <v>17303.192140687177</v>
      </c>
      <c r="CU207" s="15">
        <f ca="1">(BN207*DCF!K$28-DCF!K$5*MAX(BN207*DCF!K$28,0)-MAX(BN207-BM207,0)/Inputs!$B$17)*DCF!K$6</f>
        <v>19906.432735113005</v>
      </c>
      <c r="CV207" s="15">
        <f ca="1">(BO207*DCF!L$28-DCF!L$5*MAX(BO207*DCF!L$28,0)-MAX(BO207-BN207,0)/Inputs!$B$17)*DCF!L$6</f>
        <v>20846.748757953592</v>
      </c>
      <c r="CW207" s="15">
        <f ca="1">(BP207*DCF!M$28-DCF!M$5*MAX(BP207*DCF!M$28,0)-MAX(BP207-BO207,0)/Inputs!$B$17)*DCF!M$6</f>
        <v>24203.219594435202</v>
      </c>
      <c r="CX207" s="15">
        <f ca="1">(BQ207*DCF!C$46-DCF!C$5*MAX(BQ207*DCF!C$46,0)-MAX(BQ207-Inputs!$B$20,0)/Inputs!$B$24)*DCF!C$6</f>
        <v>-1596.0151167092238</v>
      </c>
      <c r="CY207" s="15">
        <f ca="1">(BR207*DCF!D$46-DCF!D$5*MAX(BR207*DCF!D$46,0)-MAX(BR207-BQ207,0)/Inputs!$B$24)*DCF!D$6</f>
        <v>-1017.7940153618879</v>
      </c>
      <c r="CZ207" s="15">
        <f ca="1">(BS207*DCF!E$46-DCF!E$5*MAX(BS207*DCF!E$46,0)-MAX(BS207-BR207,0)/Inputs!$B$24)*DCF!E$6</f>
        <v>-2073.8912331472079</v>
      </c>
      <c r="DA207" s="15">
        <f ca="1">(BT207*DCF!F$46-DCF!F$5*MAX(BT207*DCF!F$46,0)-MAX(BT207-BS207,0)/Inputs!$B$24)*DCF!F$6</f>
        <v>-1545.1285318147623</v>
      </c>
      <c r="DB207" s="15">
        <f ca="1">(BU207*DCF!G$46-DCF!G$5*MAX(BU207*DCF!G$46,0)-MAX(BU207-BT207,0)/Inputs!$B$24)*DCF!G$6</f>
        <v>-2129.5047572864664</v>
      </c>
      <c r="DC207" s="15">
        <f ca="1">(BV207*DCF!H$46-DCF!H$5*MAX(BV207*DCF!H$46,0)-MAX(BV207-BU207,0)/Inputs!$B$24)*DCF!H$6</f>
        <v>-3384.5204087937195</v>
      </c>
      <c r="DD207" s="15">
        <f ca="1">(BW207*DCF!I$46-DCF!I$5*MAX(BW207*DCF!I$46,0)-MAX(BW207-BV207,0)/Inputs!$B$24)*DCF!I$6</f>
        <v>-3149.919156395702</v>
      </c>
      <c r="DE207" s="15">
        <f ca="1">(BX207*DCF!J$46-DCF!J$5*MAX(BX207*DCF!J$46,0)-MAX(BX207-BW207,0)/Inputs!$B$24)*DCF!J$6</f>
        <v>-3669.969079196017</v>
      </c>
      <c r="DF207" s="15">
        <f ca="1">(BY207*DCF!K$46-DCF!K$5*MAX(BY207*DCF!K$46,0)-MAX(BY207-BX207,0)/Inputs!$B$24)*DCF!K$6</f>
        <v>2532.6721610267923</v>
      </c>
      <c r="DG207" s="15">
        <f ca="1">(BZ207*DCF!L$46-DCF!L$5*MAX(BZ207*DCF!L$46,0)-MAX(BZ207-BY207,0)/Inputs!$B$24)*DCF!L$6</f>
        <v>-366.05626842664918</v>
      </c>
      <c r="DH207" s="15">
        <f ca="1">(CA207*DCF!M$46-DCF!M$5*MAX(CA207*DCF!M$46,0)-MAX(CA207-BZ207,0)/Inputs!$B$24)*DCF!M$6</f>
        <v>-304.93447783769381</v>
      </c>
      <c r="DI207" s="15">
        <f ca="1">SUM(CB207:CL207)+BE207*DCF!M$10*(1+Inputs!$B$30)*(1-Inputs!$B$33)*(1-Inputs!$B$30/Inputs!$B$31)/(Inputs!$B$29-Inputs!$B$30)*DCF!M$6</f>
        <v>136275.51174898166</v>
      </c>
      <c r="DJ207" s="15">
        <f ca="1">SUM(CM207:CW207)+BP207*DCF!M$28*(1+Inputs!$B$30)*(1-Inputs!$B$33)*(1-Inputs!$B$30/Inputs!$B$31)/(Inputs!$B$29-Inputs!$B$30)*DCF!M$6</f>
        <v>658682.32731151825</v>
      </c>
      <c r="DK207" s="15">
        <f ca="1">SUM(CX207:DH207)+CA207*DCF!M$46*(1+Inputs!$B$30)*(1-Inputs!$B$33)*(1-Inputs!$B$30/Inputs!$B$31)/(Inputs!$B$29-Inputs!$B$30)*DCF!M$6</f>
        <v>241460.77506432292</v>
      </c>
      <c r="DM207" s="15">
        <f ca="1">DI207+DJ207+DK207+Inputs!$B$34+Inputs!$B$36-Inputs!$B$35</f>
        <v>1113269.6141248229</v>
      </c>
    </row>
    <row r="208" spans="1:117" x14ac:dyDescent="0.75">
      <c r="A208" s="11">
        <v>195</v>
      </c>
      <c r="C208" s="24">
        <f t="shared" ca="1" si="109"/>
        <v>1.0858493526057664</v>
      </c>
      <c r="D208" s="24">
        <f t="shared" ca="1" si="109"/>
        <v>-1.3432745095555372</v>
      </c>
      <c r="E208" s="24">
        <f t="shared" ca="1" si="109"/>
        <v>-0.23928325622392463</v>
      </c>
      <c r="F208" s="24">
        <f t="shared" ca="1" si="109"/>
        <v>-0.1159088460334852</v>
      </c>
      <c r="G208" s="24">
        <f t="shared" ca="1" si="109"/>
        <v>-1.6258025677267927</v>
      </c>
      <c r="H208" s="24">
        <f t="shared" ca="1" si="109"/>
        <v>1.7905719556131061</v>
      </c>
      <c r="I208" s="24">
        <f t="shared" ca="1" si="109"/>
        <v>-0.47836378582135203</v>
      </c>
      <c r="J208" s="24">
        <f t="shared" ca="1" si="109"/>
        <v>-0.26148425675249753</v>
      </c>
      <c r="K208" s="24">
        <f t="shared" ca="1" si="109"/>
        <v>-0.56166572372348189</v>
      </c>
      <c r="L208" s="24">
        <f t="shared" ca="1" si="109"/>
        <v>1.4917429286559722</v>
      </c>
      <c r="M208" s="24">
        <f t="shared" ca="1" si="109"/>
        <v>3.4972071665112972E-2</v>
      </c>
      <c r="N208" s="24">
        <f ca="1">SQRT(Inputs!$B$38)*C208+SQRT(1-Inputs!$B$38)*_xlfn.NORM.S.INV(RAND())</f>
        <v>1.554868699561857</v>
      </c>
      <c r="O208" s="24">
        <f ca="1">SQRT(Inputs!$B$38)*D208+SQRT(1-Inputs!$B$38)*_xlfn.NORM.S.INV(RAND())</f>
        <v>-1.232631305420641</v>
      </c>
      <c r="P208" s="24">
        <f ca="1">SQRT(Inputs!$B$38)*E208+SQRT(1-Inputs!$B$38)*_xlfn.NORM.S.INV(RAND())</f>
        <v>1.1653009856450804</v>
      </c>
      <c r="Q208" s="24">
        <f ca="1">SQRT(Inputs!$B$38)*F208+SQRT(1-Inputs!$B$38)*_xlfn.NORM.S.INV(RAND())</f>
        <v>0.64192926661718375</v>
      </c>
      <c r="R208" s="24">
        <f ca="1">SQRT(Inputs!$B$38)*G208+SQRT(1-Inputs!$B$38)*_xlfn.NORM.S.INV(RAND())</f>
        <v>-1.307339076711159</v>
      </c>
      <c r="S208" s="24">
        <f ca="1">SQRT(Inputs!$B$38)*H208+SQRT(1-Inputs!$B$38)*_xlfn.NORM.S.INV(RAND())</f>
        <v>1.302972266874431</v>
      </c>
      <c r="T208" s="24">
        <f ca="1">SQRT(Inputs!$B$38)*I208+SQRT(1-Inputs!$B$38)*_xlfn.NORM.S.INV(RAND())</f>
        <v>-0.84666005734939942</v>
      </c>
      <c r="U208" s="24">
        <f ca="1">SQRT(Inputs!$B$38)*J208+SQRT(1-Inputs!$B$38)*_xlfn.NORM.S.INV(RAND())</f>
        <v>-0.14178899579675597</v>
      </c>
      <c r="V208" s="24">
        <f ca="1">SQRT(Inputs!$B$38)*K208+SQRT(1-Inputs!$B$38)*_xlfn.NORM.S.INV(RAND())</f>
        <v>-0.47723566287892349</v>
      </c>
      <c r="W208" s="24">
        <f ca="1">SQRT(Inputs!$B$38)*L208+SQRT(1-Inputs!$B$38)*_xlfn.NORM.S.INV(RAND())</f>
        <v>1.1523999470674762</v>
      </c>
      <c r="X208" s="24">
        <f ca="1">SQRT(Inputs!$B$38)*M208+SQRT(1-Inputs!$B$38)*_xlfn.NORM.S.INV(RAND())</f>
        <v>0.97026658459175175</v>
      </c>
      <c r="Y208" s="24">
        <f ca="1">SQRT(Inputs!$B$38)*C208+SQRT(1-Inputs!$B$38)*_xlfn.NORM.S.INV(RAND())</f>
        <v>-0.38009413006889348</v>
      </c>
      <c r="Z208" s="24">
        <f ca="1">SQRT(Inputs!$B$38)*D208+SQRT(1-Inputs!$B$38)*_xlfn.NORM.S.INV(RAND())</f>
        <v>-1.889888879926759</v>
      </c>
      <c r="AA208" s="24">
        <f ca="1">SQRT(Inputs!$B$38)*E208+SQRT(1-Inputs!$B$38)*_xlfn.NORM.S.INV(RAND())</f>
        <v>-0.99926675344273352</v>
      </c>
      <c r="AB208" s="24">
        <f ca="1">SQRT(Inputs!$B$38)*F208+SQRT(1-Inputs!$B$38)*_xlfn.NORM.S.INV(RAND())</f>
        <v>-0.29102766738788599</v>
      </c>
      <c r="AC208" s="24">
        <f ca="1">SQRT(Inputs!$B$38)*G208+SQRT(1-Inputs!$B$38)*_xlfn.NORM.S.INV(RAND())</f>
        <v>-0.83740786361727815</v>
      </c>
      <c r="AD208" s="24">
        <f ca="1">SQRT(Inputs!$B$38)*H208+SQRT(1-Inputs!$B$38)*_xlfn.NORM.S.INV(RAND())</f>
        <v>1.0428450317647928</v>
      </c>
      <c r="AE208" s="24">
        <f ca="1">SQRT(Inputs!$B$38)*I208+SQRT(1-Inputs!$B$38)*_xlfn.NORM.S.INV(RAND())</f>
        <v>-0.85749994698791288</v>
      </c>
      <c r="AF208" s="24">
        <f ca="1">SQRT(Inputs!$B$38)*J208+SQRT(1-Inputs!$B$38)*_xlfn.NORM.S.INV(RAND())</f>
        <v>-0.23184093619194263</v>
      </c>
      <c r="AG208" s="24">
        <f ca="1">SQRT(Inputs!$B$38)*K208+SQRT(1-Inputs!$B$38)*_xlfn.NORM.S.INV(RAND())</f>
        <v>0.57102486770282324</v>
      </c>
      <c r="AH208" s="24">
        <f ca="1">SQRT(Inputs!$B$38)*L208+SQRT(1-Inputs!$B$38)*_xlfn.NORM.S.INV(RAND())</f>
        <v>1.1415313481465819</v>
      </c>
      <c r="AI208" s="24">
        <f ca="1">SQRT(Inputs!$B$38)*M208+SQRT(1-Inputs!$B$38)*_xlfn.NORM.S.INV(RAND())</f>
        <v>2.1210426975671108</v>
      </c>
      <c r="AJ208" s="24">
        <f ca="1">SQRT(Inputs!$B$38)*C208+SQRT(1-Inputs!$B$38)*_xlfn.NORM.S.INV(RAND())</f>
        <v>0.55181508637568577</v>
      </c>
      <c r="AK208" s="24">
        <f ca="1">SQRT(Inputs!$B$38)*D208+SQRT(1-Inputs!$B$38)*_xlfn.NORM.S.INV(RAND())</f>
        <v>-0.83162714587019015</v>
      </c>
      <c r="AL208" s="24">
        <f ca="1">SQRT(Inputs!$B$38)*E208+SQRT(1-Inputs!$B$38)*_xlfn.NORM.S.INV(RAND())</f>
        <v>-0.63892303275454476</v>
      </c>
      <c r="AM208" s="24">
        <f ca="1">SQRT(Inputs!$B$38)*F208+SQRT(1-Inputs!$B$38)*_xlfn.NORM.S.INV(RAND())</f>
        <v>0.65881132392514541</v>
      </c>
      <c r="AN208" s="24">
        <f ca="1">SQRT(Inputs!$B$38)*G208+SQRT(1-Inputs!$B$38)*_xlfn.NORM.S.INV(RAND())</f>
        <v>-0.98488676311027112</v>
      </c>
      <c r="AO208" s="24">
        <f ca="1">SQRT(Inputs!$B$38)*H208+SQRT(1-Inputs!$B$38)*_xlfn.NORM.S.INV(RAND())</f>
        <v>0.34987547576543065</v>
      </c>
      <c r="AP208" s="24">
        <f ca="1">SQRT(Inputs!$B$38)*I208+SQRT(1-Inputs!$B$38)*_xlfn.NORM.S.INV(RAND())</f>
        <v>0.68405399571726411</v>
      </c>
      <c r="AQ208" s="24">
        <f ca="1">SQRT(Inputs!$B$38)*J208+SQRT(1-Inputs!$B$38)*_xlfn.NORM.S.INV(RAND())</f>
        <v>-1.3693197748871013</v>
      </c>
      <c r="AR208" s="24">
        <f ca="1">SQRT(Inputs!$B$38)*K208+SQRT(1-Inputs!$B$38)*_xlfn.NORM.S.INV(RAND())</f>
        <v>-0.17466093730733923</v>
      </c>
      <c r="AS208" s="24">
        <f ca="1">SQRT(Inputs!$B$38)*L208+SQRT(1-Inputs!$B$38)*_xlfn.NORM.S.INV(RAND())</f>
        <v>1.276143443703611</v>
      </c>
      <c r="AT208" s="24">
        <f ca="1">SQRT(Inputs!$B$38)*M208+SQRT(1-Inputs!$B$38)*_xlfn.NORM.S.INV(RAND())</f>
        <v>-0.5340370665475509</v>
      </c>
      <c r="AU208" s="15">
        <f ca="1">Inputs!$B$6*EXP($B$8-0.5*C$5^2+C$5*N208)</f>
        <v>6382.427528211274</v>
      </c>
      <c r="AV208" s="15">
        <f t="shared" ca="1" si="110"/>
        <v>6481.131733896098</v>
      </c>
      <c r="AW208" s="15">
        <f t="shared" ca="1" si="111"/>
        <v>9247.6357219179645</v>
      </c>
      <c r="AX208" s="15">
        <f t="shared" ca="1" si="112"/>
        <v>12233.20500833537</v>
      </c>
      <c r="AY208" s="15">
        <f t="shared" ca="1" si="113"/>
        <v>12833.319935553105</v>
      </c>
      <c r="AZ208" s="15">
        <f t="shared" ca="1" si="114"/>
        <v>18117.102906814936</v>
      </c>
      <c r="BA208" s="15">
        <f t="shared" ca="1" si="115"/>
        <v>20290.655920438316</v>
      </c>
      <c r="BB208" s="15">
        <f t="shared" ca="1" si="116"/>
        <v>24491.541042822057</v>
      </c>
      <c r="BC208" s="15">
        <f t="shared" ca="1" si="117"/>
        <v>28645.414163355312</v>
      </c>
      <c r="BD208" s="15">
        <f t="shared" ca="1" si="118"/>
        <v>39087.363317235562</v>
      </c>
      <c r="BE208" s="15">
        <f t="shared" ca="1" si="119"/>
        <v>52321.93487421341</v>
      </c>
      <c r="BF208" s="15">
        <f ca="1">Inputs!$B$13*EXP($B$9-0.5*C$6^2+C$6*Y208)</f>
        <v>12827.113448342732</v>
      </c>
      <c r="BG208" s="15">
        <f t="shared" ca="1" si="120"/>
        <v>11115.786390445746</v>
      </c>
      <c r="BH208" s="15">
        <f t="shared" ca="1" si="121"/>
        <v>11507.153058471347</v>
      </c>
      <c r="BI208" s="15">
        <f t="shared" ca="1" si="122"/>
        <v>13469.408678816977</v>
      </c>
      <c r="BJ208" s="15">
        <f t="shared" ca="1" si="123"/>
        <v>14635.003977677374</v>
      </c>
      <c r="BK208" s="15">
        <f t="shared" ca="1" si="124"/>
        <v>20701.739561492082</v>
      </c>
      <c r="BL208" s="15">
        <f t="shared" ca="1" si="125"/>
        <v>22755.083898842386</v>
      </c>
      <c r="BM208" s="15">
        <f t="shared" ca="1" si="126"/>
        <v>27176.808344319037</v>
      </c>
      <c r="BN208" s="15">
        <f t="shared" ca="1" si="127"/>
        <v>35791.326564862822</v>
      </c>
      <c r="BO208" s="15">
        <f t="shared" ca="1" si="128"/>
        <v>50286.378540449514</v>
      </c>
      <c r="BP208" s="15">
        <f t="shared" ca="1" si="129"/>
        <v>78705.680374727293</v>
      </c>
      <c r="BQ208" s="15">
        <f ca="1">Inputs!$B$20*EXP($B$10-0.5*C$7^2+C$7*AJ208)</f>
        <v>5216.8442274939616</v>
      </c>
      <c r="BR208" s="15">
        <f t="shared" ca="1" si="130"/>
        <v>5435.5788820192447</v>
      </c>
      <c r="BS208" s="15">
        <f t="shared" ca="1" si="131"/>
        <v>6195.5591308721332</v>
      </c>
      <c r="BT208" s="15">
        <f t="shared" ca="1" si="132"/>
        <v>10153.933478656512</v>
      </c>
      <c r="BU208" s="15">
        <f t="shared" ca="1" si="133"/>
        <v>11088.223470667432</v>
      </c>
      <c r="BV208" s="15">
        <f t="shared" ca="1" si="134"/>
        <v>16692.180334791952</v>
      </c>
      <c r="BW208" s="15">
        <f t="shared" ca="1" si="135"/>
        <v>26921.688484183462</v>
      </c>
      <c r="BX208" s="15">
        <f t="shared" ca="1" si="136"/>
        <v>28615.088462111973</v>
      </c>
      <c r="BY208" s="15">
        <f t="shared" ca="1" si="137"/>
        <v>38776.898420843158</v>
      </c>
      <c r="BZ208" s="15">
        <f t="shared" ca="1" si="138"/>
        <v>68795.31223430502</v>
      </c>
      <c r="CA208" s="15">
        <f t="shared" ca="1" si="139"/>
        <v>87887.54180305521</v>
      </c>
      <c r="CB208" s="15">
        <f ca="1">(AU208*DCF!C$10-DCF!C$5*MAX(AU208*DCF!C$10,0)-MAX(AU208-Inputs!$B$6,0)/Inputs!$B$10)*DCF!C$6</f>
        <v>1032.9481092450394</v>
      </c>
      <c r="CC208" s="15">
        <f ca="1">(AV208*DCF!D$10-DCF!D$5*MAX(AV208*DCF!D$10,0)-MAX(AV208-AU208,0)/Inputs!$B$10)*DCF!D$6</f>
        <v>1555.6655146272899</v>
      </c>
      <c r="CD208" s="15">
        <f ca="1">(AW208*DCF!E$10-DCF!E$5*MAX(AW208*DCF!E$10,0)-MAX(AW208-AV208,0)/Inputs!$B$10)*DCF!E$6</f>
        <v>1512.0006145466275</v>
      </c>
      <c r="CE208" s="15">
        <f ca="1">(AX208*DCF!F$10-DCF!F$5*MAX(AX208*DCF!F$10,0)-MAX(AX208-AW208,0)/Inputs!$B$10)*DCF!F$6</f>
        <v>2049.2662099062923</v>
      </c>
      <c r="CF208" s="15">
        <f ca="1">(AY208*DCF!G$10-DCF!G$5*MAX(AY208*DCF!G$10,0)-MAX(AY208-AX208,0)/Inputs!$B$10)*DCF!G$6</f>
        <v>2528.8228352261103</v>
      </c>
      <c r="CG208" s="15">
        <f ca="1">(AZ208*DCF!H$10-DCF!H$5*MAX(AZ208*DCF!H$10,0)-MAX(AZ208-AY208,0)/Inputs!$B$10)*DCF!H$6</f>
        <v>2579.2181335464384</v>
      </c>
      <c r="CH208" s="15">
        <f ca="1">(BA208*DCF!I$10-DCF!I$5*MAX(BA208*DCF!I$10,0)-MAX(BA208-AZ208,0)/Inputs!$B$10)*DCF!I$6</f>
        <v>3349.8237826299392</v>
      </c>
      <c r="CI208" s="15">
        <f ca="1">(BB208*DCF!J$10-DCF!J$5*MAX(BB208*DCF!J$10,0)-MAX(BB208-BA208,0)/Inputs!$B$10)*DCF!J$6</f>
        <v>3566.2303560003684</v>
      </c>
      <c r="CJ208" s="15">
        <f ca="1">(BC208*DCF!K$10-DCF!K$5*MAX(BC208*DCF!K$10,0)-MAX(BC208-BB208,0)/Inputs!$B$10)*DCF!K$6</f>
        <v>4029.9726289953473</v>
      </c>
      <c r="CK208" s="15">
        <f ca="1">(BD208*DCF!L$10-DCF!L$5*MAX(BD208*DCF!L$10,0)-MAX(BD208-BC208,0)/Inputs!$B$10)*DCF!L$6</f>
        <v>4544.8045767686544</v>
      </c>
      <c r="CL208" s="15">
        <f ca="1">(BE208*DCF!M$10-DCF!M$5*MAX(BE208*DCF!M$10,0)-MAX(BE208-BD208,0)/Inputs!$B$10)*DCF!M$6</f>
        <v>5802.2907624431846</v>
      </c>
      <c r="CM208" s="15">
        <f ca="1">(BF208*DCF!C$28-DCF!C$5*MAX(BF208*DCF!C$28,0)-MAX(BF208-Inputs!$B$13,0)/Inputs!$B$17)*DCF!C$6</f>
        <v>3582.1611916487545</v>
      </c>
      <c r="CN208" s="15">
        <f ca="1">(BG208*DCF!D$28-DCF!D$5*MAX(BG208*DCF!D$28,0)-MAX(BG208-BF208,0)/Inputs!$B$17)*DCF!D$6</f>
        <v>3273.8554643757743</v>
      </c>
      <c r="CO208" s="15">
        <f ca="1">(BH208*DCF!E$28-DCF!E$5*MAX(BH208*DCF!E$28,0)-MAX(BH208-BG208,0)/Inputs!$B$17)*DCF!E$6</f>
        <v>3181.8976644383347</v>
      </c>
      <c r="CP208" s="15">
        <f ca="1">(BI208*DCF!F$28-DCF!F$5*MAX(BI208*DCF!F$28,0)-MAX(BI208-BH208,0)/Inputs!$B$17)*DCF!F$6</f>
        <v>3299.330008957154</v>
      </c>
      <c r="CQ208" s="15">
        <f ca="1">(BJ208*DCF!G$28-DCF!G$5*MAX(BJ208*DCF!G$28,0)-MAX(BJ208-BI208,0)/Inputs!$B$17)*DCF!G$6</f>
        <v>3601.121202870876</v>
      </c>
      <c r="CR208" s="15">
        <f ca="1">(BK208*DCF!H$28-DCF!H$5*MAX(BK208*DCF!H$28,0)-MAX(BK208-BJ208,0)/Inputs!$B$17)*DCF!H$6</f>
        <v>4177.1681346401665</v>
      </c>
      <c r="CS208" s="15">
        <f ca="1">(BL208*DCF!I$28-DCF!I$5*MAX(BL208*DCF!I$28,0)-MAX(BL208-BK208,0)/Inputs!$B$17)*DCF!I$6</f>
        <v>5056.2092259767105</v>
      </c>
      <c r="CT208" s="15">
        <f ca="1">(BM208*DCF!J$28-DCF!J$5*MAX(BM208*DCF!J$28,0)-MAX(BM208-BL208,0)/Inputs!$B$17)*DCF!J$6</f>
        <v>5476.3998410649392</v>
      </c>
      <c r="CU208" s="15">
        <f ca="1">(BN208*DCF!K$28-DCF!K$5*MAX(BN208*DCF!K$28,0)-MAX(BN208-BM208,0)/Inputs!$B$17)*DCF!K$6</f>
        <v>6503.3643201352925</v>
      </c>
      <c r="CV208" s="15">
        <f ca="1">(BO208*DCF!L$28-DCF!L$5*MAX(BO208*DCF!L$28,0)-MAX(BO208-BN208,0)/Inputs!$B$17)*DCF!L$6</f>
        <v>8393.0487222200009</v>
      </c>
      <c r="CW208" s="15">
        <f ca="1">(BP208*DCF!M$28-DCF!M$5*MAX(BP208*DCF!M$28,0)-MAX(BP208-BO208,0)/Inputs!$B$17)*DCF!M$6</f>
        <v>11837.903707750351</v>
      </c>
      <c r="CX208" s="15">
        <f ca="1">(BQ208*DCF!C$46-DCF!C$5*MAX(BQ208*DCF!C$46,0)-MAX(BQ208-Inputs!$B$20,0)/Inputs!$B$24)*DCF!C$6</f>
        <v>-2135.9197881020518</v>
      </c>
      <c r="CY208" s="15">
        <f ca="1">(BR208*DCF!D$46-DCF!D$5*MAX(BR208*DCF!D$46,0)-MAX(BR208-BQ208,0)/Inputs!$B$24)*DCF!D$6</f>
        <v>-1021.058817246017</v>
      </c>
      <c r="CZ208" s="15">
        <f ca="1">(BS208*DCF!E$46-DCF!E$5*MAX(BS208*DCF!E$46,0)-MAX(BS208-BR208,0)/Inputs!$B$24)*DCF!E$6</f>
        <v>-1032.1989466758787</v>
      </c>
      <c r="DA208" s="15">
        <f ca="1">(BT208*DCF!F$46-DCF!F$5*MAX(BT208*DCF!F$46,0)-MAX(BT208-BS208,0)/Inputs!$B$24)*DCF!F$6</f>
        <v>-2180.8428677674178</v>
      </c>
      <c r="DB208" s="15">
        <f ca="1">(BU208*DCF!G$46-DCF!G$5*MAX(BU208*DCF!G$46,0)-MAX(BU208-BT208,0)/Inputs!$B$24)*DCF!G$6</f>
        <v>-687.2626238948269</v>
      </c>
      <c r="DC208" s="15">
        <f ca="1">(BV208*DCF!H$46-DCF!H$5*MAX(BV208*DCF!H$46,0)-MAX(BV208-BU208,0)/Inputs!$B$24)*DCF!H$6</f>
        <v>-1741.3952595133126</v>
      </c>
      <c r="DD208" s="15">
        <f ca="1">(BW208*DCF!I$46-DCF!I$5*MAX(BW208*DCF!I$46,0)-MAX(BW208-BV208,0)/Inputs!$B$24)*DCF!I$6</f>
        <v>-2314.7292259619503</v>
      </c>
      <c r="DE208" s="15">
        <f ca="1">(BX208*DCF!J$46-DCF!J$5*MAX(BX208*DCF!J$46,0)-MAX(BX208-BW208,0)/Inputs!$B$24)*DCF!J$6</f>
        <v>751.26179964995799</v>
      </c>
      <c r="DF208" s="15">
        <f ca="1">(BY208*DCF!K$46-DCF!K$5*MAX(BY208*DCF!K$46,0)-MAX(BY208-BX208,0)/Inputs!$B$24)*DCF!K$6</f>
        <v>-274.30702915363406</v>
      </c>
      <c r="DG208" s="15">
        <f ca="1">(BZ208*DCF!L$46-DCF!L$5*MAX(BZ208*DCF!L$46,0)-MAX(BZ208-BY208,0)/Inputs!$B$24)*DCF!L$6</f>
        <v>-2037.7648966142615</v>
      </c>
      <c r="DH208" s="15">
        <f ca="1">(CA208*DCF!M$46-DCF!M$5*MAX(CA208*DCF!M$46,0)-MAX(CA208-BZ208,0)/Inputs!$B$24)*DCF!M$6</f>
        <v>2898.6893360017093</v>
      </c>
      <c r="DI208" s="15">
        <f ca="1">SUM(CB208:CL208)+BE208*DCF!M$10*(1+Inputs!$B$30)*(1-Inputs!$B$33)*(1-Inputs!$B$30/Inputs!$B$31)/(Inputs!$B$29-Inputs!$B$30)*DCF!M$6</f>
        <v>178163.68016483253</v>
      </c>
      <c r="DJ208" s="15">
        <f ca="1">SUM(CM208:CW208)+BP208*DCF!M$28*(1+Inputs!$B$30)*(1-Inputs!$B$33)*(1-Inputs!$B$30/Inputs!$B$31)/(Inputs!$B$29-Inputs!$B$30)*DCF!M$6</f>
        <v>350434.39182773564</v>
      </c>
      <c r="DK208" s="15">
        <f ca="1">SUM(CX208:DH208)+CA208*DCF!M$46*(1+Inputs!$B$30)*(1-Inputs!$B$33)*(1-Inputs!$B$30/Inputs!$B$31)/(Inputs!$B$29-Inputs!$B$30)*DCF!M$6</f>
        <v>126109.02225312634</v>
      </c>
      <c r="DM208" s="15">
        <f ca="1">DI208+DJ208+DK208+Inputs!$B$34+Inputs!$B$36-Inputs!$B$35</f>
        <v>731558.09424569458</v>
      </c>
    </row>
    <row r="209" spans="1:117" x14ac:dyDescent="0.75">
      <c r="A209" s="11">
        <v>196</v>
      </c>
      <c r="C209" s="24">
        <f t="shared" ca="1" si="109"/>
        <v>-1.353017525112036</v>
      </c>
      <c r="D209" s="24">
        <f t="shared" ca="1" si="109"/>
        <v>1.3259344876822408</v>
      </c>
      <c r="E209" s="24">
        <f t="shared" ca="1" si="109"/>
        <v>0.49962094987508776</v>
      </c>
      <c r="F209" s="24">
        <f t="shared" ca="1" si="109"/>
        <v>1.8115368521124449</v>
      </c>
      <c r="G209" s="24">
        <f t="shared" ca="1" si="109"/>
        <v>-1.0700477884266344</v>
      </c>
      <c r="H209" s="24">
        <f t="shared" ca="1" si="109"/>
        <v>-0.31382060665269834</v>
      </c>
      <c r="I209" s="24">
        <f t="shared" ca="1" si="109"/>
        <v>-0.14436458709084155</v>
      </c>
      <c r="J209" s="24">
        <f t="shared" ca="1" si="109"/>
        <v>-1.034173386745239</v>
      </c>
      <c r="K209" s="24">
        <f t="shared" ca="1" si="109"/>
        <v>-2.228627099395549</v>
      </c>
      <c r="L209" s="24">
        <f t="shared" ca="1" si="109"/>
        <v>1.7452733729923189</v>
      </c>
      <c r="M209" s="24">
        <f t="shared" ca="1" si="109"/>
        <v>-0.28846597964451332</v>
      </c>
      <c r="N209" s="24">
        <f ca="1">SQRT(Inputs!$B$38)*C209+SQRT(1-Inputs!$B$38)*_xlfn.NORM.S.INV(RAND())</f>
        <v>-0.57856141253054494</v>
      </c>
      <c r="O209" s="24">
        <f ca="1">SQRT(Inputs!$B$38)*D209+SQRT(1-Inputs!$B$38)*_xlfn.NORM.S.INV(RAND())</f>
        <v>0.39477585373213142</v>
      </c>
      <c r="P209" s="24">
        <f ca="1">SQRT(Inputs!$B$38)*E209+SQRT(1-Inputs!$B$38)*_xlfn.NORM.S.INV(RAND())</f>
        <v>-1.4788378047854844</v>
      </c>
      <c r="Q209" s="24">
        <f ca="1">SQRT(Inputs!$B$38)*F209+SQRT(1-Inputs!$B$38)*_xlfn.NORM.S.INV(RAND())</f>
        <v>0.7518356061394732</v>
      </c>
      <c r="R209" s="24">
        <f ca="1">SQRT(Inputs!$B$38)*G209+SQRT(1-Inputs!$B$38)*_xlfn.NORM.S.INV(RAND())</f>
        <v>-0.59427497131194285</v>
      </c>
      <c r="S209" s="24">
        <f ca="1">SQRT(Inputs!$B$38)*H209+SQRT(1-Inputs!$B$38)*_xlfn.NORM.S.INV(RAND())</f>
        <v>-0.31523394513019787</v>
      </c>
      <c r="T209" s="24">
        <f ca="1">SQRT(Inputs!$B$38)*I209+SQRT(1-Inputs!$B$38)*_xlfn.NORM.S.INV(RAND())</f>
        <v>-0.56995303498180683</v>
      </c>
      <c r="U209" s="24">
        <f ca="1">SQRT(Inputs!$B$38)*J209+SQRT(1-Inputs!$B$38)*_xlfn.NORM.S.INV(RAND())</f>
        <v>-2.2256894584944664</v>
      </c>
      <c r="V209" s="24">
        <f ca="1">SQRT(Inputs!$B$38)*K209+SQRT(1-Inputs!$B$38)*_xlfn.NORM.S.INV(RAND())</f>
        <v>-0.71244011658740347</v>
      </c>
      <c r="W209" s="24">
        <f ca="1">SQRT(Inputs!$B$38)*L209+SQRT(1-Inputs!$B$38)*_xlfn.NORM.S.INV(RAND())</f>
        <v>0.82683068223350542</v>
      </c>
      <c r="X209" s="24">
        <f ca="1">SQRT(Inputs!$B$38)*M209+SQRT(1-Inputs!$B$38)*_xlfn.NORM.S.INV(RAND())</f>
        <v>0.43322209719004201</v>
      </c>
      <c r="Y209" s="24">
        <f ca="1">SQRT(Inputs!$B$38)*C209+SQRT(1-Inputs!$B$38)*_xlfn.NORM.S.INV(RAND())</f>
        <v>-0.76894473517364026</v>
      </c>
      <c r="Z209" s="24">
        <f ca="1">SQRT(Inputs!$B$38)*D209+SQRT(1-Inputs!$B$38)*_xlfn.NORM.S.INV(RAND())</f>
        <v>-0.56357527302497978</v>
      </c>
      <c r="AA209" s="24">
        <f ca="1">SQRT(Inputs!$B$38)*E209+SQRT(1-Inputs!$B$38)*_xlfn.NORM.S.INV(RAND())</f>
        <v>0.58840579146425687</v>
      </c>
      <c r="AB209" s="24">
        <f ca="1">SQRT(Inputs!$B$38)*F209+SQRT(1-Inputs!$B$38)*_xlfn.NORM.S.INV(RAND())</f>
        <v>1.2948489009997142</v>
      </c>
      <c r="AC209" s="24">
        <f ca="1">SQRT(Inputs!$B$38)*G209+SQRT(1-Inputs!$B$38)*_xlfn.NORM.S.INV(RAND())</f>
        <v>0.13939462369653799</v>
      </c>
      <c r="AD209" s="24">
        <f ca="1">SQRT(Inputs!$B$38)*H209+SQRT(1-Inputs!$B$38)*_xlfn.NORM.S.INV(RAND())</f>
        <v>1.8894898463758331E-2</v>
      </c>
      <c r="AE209" s="24">
        <f ca="1">SQRT(Inputs!$B$38)*I209+SQRT(1-Inputs!$B$38)*_xlfn.NORM.S.INV(RAND())</f>
        <v>1.0059316560533273</v>
      </c>
      <c r="AF209" s="24">
        <f ca="1">SQRT(Inputs!$B$38)*J209+SQRT(1-Inputs!$B$38)*_xlfn.NORM.S.INV(RAND())</f>
        <v>-0.47861078437920235</v>
      </c>
      <c r="AG209" s="24">
        <f ca="1">SQRT(Inputs!$B$38)*K209+SQRT(1-Inputs!$B$38)*_xlfn.NORM.S.INV(RAND())</f>
        <v>-1.9587870876678783</v>
      </c>
      <c r="AH209" s="24">
        <f ca="1">SQRT(Inputs!$B$38)*L209+SQRT(1-Inputs!$B$38)*_xlfn.NORM.S.INV(RAND())</f>
        <v>-0.68773584998393622</v>
      </c>
      <c r="AI209" s="24">
        <f ca="1">SQRT(Inputs!$B$38)*M209+SQRT(1-Inputs!$B$38)*_xlfn.NORM.S.INV(RAND())</f>
        <v>-0.24600571178625547</v>
      </c>
      <c r="AJ209" s="24">
        <f ca="1">SQRT(Inputs!$B$38)*C209+SQRT(1-Inputs!$B$38)*_xlfn.NORM.S.INV(RAND())</f>
        <v>-1.4049940975722386</v>
      </c>
      <c r="AK209" s="24">
        <f ca="1">SQRT(Inputs!$B$38)*D209+SQRT(1-Inputs!$B$38)*_xlfn.NORM.S.INV(RAND())</f>
        <v>0.99336079880109041</v>
      </c>
      <c r="AL209" s="24">
        <f ca="1">SQRT(Inputs!$B$38)*E209+SQRT(1-Inputs!$B$38)*_xlfn.NORM.S.INV(RAND())</f>
        <v>0.11438946682322557</v>
      </c>
      <c r="AM209" s="24">
        <f ca="1">SQRT(Inputs!$B$38)*F209+SQRT(1-Inputs!$B$38)*_xlfn.NORM.S.INV(RAND())</f>
        <v>0.32995179135796471</v>
      </c>
      <c r="AN209" s="24">
        <f ca="1">SQRT(Inputs!$B$38)*G209+SQRT(1-Inputs!$B$38)*_xlfn.NORM.S.INV(RAND())</f>
        <v>-6.3795217793132242E-3</v>
      </c>
      <c r="AO209" s="24">
        <f ca="1">SQRT(Inputs!$B$38)*H209+SQRT(1-Inputs!$B$38)*_xlfn.NORM.S.INV(RAND())</f>
        <v>0.59588297959201042</v>
      </c>
      <c r="AP209" s="24">
        <f ca="1">SQRT(Inputs!$B$38)*I209+SQRT(1-Inputs!$B$38)*_xlfn.NORM.S.INV(RAND())</f>
        <v>-1.8046094994576429</v>
      </c>
      <c r="AQ209" s="24">
        <f ca="1">SQRT(Inputs!$B$38)*J209+SQRT(1-Inputs!$B$38)*_xlfn.NORM.S.INV(RAND())</f>
        <v>-2.3301189388053594</v>
      </c>
      <c r="AR209" s="24">
        <f ca="1">SQRT(Inputs!$B$38)*K209+SQRT(1-Inputs!$B$38)*_xlfn.NORM.S.INV(RAND())</f>
        <v>0.96235038606669954</v>
      </c>
      <c r="AS209" s="24">
        <f ca="1">SQRT(Inputs!$B$38)*L209+SQRT(1-Inputs!$B$38)*_xlfn.NORM.S.INV(RAND())</f>
        <v>0.76178157505511135</v>
      </c>
      <c r="AT209" s="24">
        <f ca="1">SQRT(Inputs!$B$38)*M209+SQRT(1-Inputs!$B$38)*_xlfn.NORM.S.INV(RAND())</f>
        <v>-0.84690832612133748</v>
      </c>
      <c r="AU209" s="15">
        <f ca="1">Inputs!$B$6*EXP($B$8-0.5*C$5^2+C$5*N209)</f>
        <v>4518.6063746283926</v>
      </c>
      <c r="AV209" s="15">
        <f t="shared" ca="1" si="110"/>
        <v>5828.9168211222968</v>
      </c>
      <c r="AW209" s="15">
        <f t="shared" ca="1" si="111"/>
        <v>5822.0908403238273</v>
      </c>
      <c r="AX209" s="15">
        <f t="shared" ca="1" si="112"/>
        <v>7808.2152827625405</v>
      </c>
      <c r="AY209" s="15">
        <f t="shared" ca="1" si="113"/>
        <v>8902.6113497476272</v>
      </c>
      <c r="AZ209" s="15">
        <f t="shared" ca="1" si="114"/>
        <v>10516.655177137582</v>
      </c>
      <c r="BA209" s="15">
        <f t="shared" ca="1" si="115"/>
        <v>12124.453422518724</v>
      </c>
      <c r="BB209" s="15">
        <f t="shared" ca="1" si="116"/>
        <v>11877.031503800745</v>
      </c>
      <c r="BC209" s="15">
        <f t="shared" ca="1" si="117"/>
        <v>13579.587164275259</v>
      </c>
      <c r="BD209" s="15">
        <f t="shared" ca="1" si="118"/>
        <v>17973.922169127312</v>
      </c>
      <c r="BE209" s="15">
        <f t="shared" ca="1" si="119"/>
        <v>22911.16209586554</v>
      </c>
      <c r="BF209" s="15">
        <f ca="1">Inputs!$B$13*EXP($B$9-0.5*C$6^2+C$6*Y209)</f>
        <v>11875.440386514992</v>
      </c>
      <c r="BG209" s="15">
        <f t="shared" ca="1" si="120"/>
        <v>13073.607108594329</v>
      </c>
      <c r="BH209" s="15">
        <f t="shared" ca="1" si="121"/>
        <v>17611.027348045198</v>
      </c>
      <c r="BI209" s="15">
        <f t="shared" ca="1" si="122"/>
        <v>26313.307317611252</v>
      </c>
      <c r="BJ209" s="15">
        <f t="shared" ca="1" si="123"/>
        <v>32913.128133336337</v>
      </c>
      <c r="BK209" s="15">
        <f t="shared" ca="1" si="124"/>
        <v>40498.672485395589</v>
      </c>
      <c r="BL209" s="15">
        <f t="shared" ca="1" si="125"/>
        <v>56674.546796283808</v>
      </c>
      <c r="BM209" s="15">
        <f t="shared" ca="1" si="126"/>
        <v>65643.918739816072</v>
      </c>
      <c r="BN209" s="15">
        <f t="shared" ca="1" si="127"/>
        <v>63842.835704044301</v>
      </c>
      <c r="BO209" s="15">
        <f t="shared" ca="1" si="128"/>
        <v>72516.822590674026</v>
      </c>
      <c r="BP209" s="15">
        <f t="shared" ca="1" si="129"/>
        <v>86801.304581468779</v>
      </c>
      <c r="BQ209" s="15">
        <f ca="1">Inputs!$B$20*EXP($B$10-0.5*C$7^2+C$7*AJ209)</f>
        <v>2606.077775829463</v>
      </c>
      <c r="BR209" s="15">
        <f t="shared" ca="1" si="130"/>
        <v>4847.6758097832708</v>
      </c>
      <c r="BS209" s="15">
        <f t="shared" ca="1" si="131"/>
        <v>6860.0838051357605</v>
      </c>
      <c r="BT209" s="15">
        <f t="shared" ca="1" si="132"/>
        <v>10313.746314090213</v>
      </c>
      <c r="BU209" s="15">
        <f t="shared" ca="1" si="133"/>
        <v>14271.567778564284</v>
      </c>
      <c r="BV209" s="15">
        <f t="shared" ca="1" si="134"/>
        <v>22708.770040024152</v>
      </c>
      <c r="BW209" s="15">
        <f t="shared" ca="1" si="135"/>
        <v>21628.66058710311</v>
      </c>
      <c r="BX209" s="15">
        <f t="shared" ca="1" si="136"/>
        <v>18961.409985736471</v>
      </c>
      <c r="BY209" s="15">
        <f t="shared" ca="1" si="137"/>
        <v>31939.221104579316</v>
      </c>
      <c r="BZ209" s="15">
        <f t="shared" ca="1" si="138"/>
        <v>51551.875265069888</v>
      </c>
      <c r="CA209" s="15">
        <f t="shared" ca="1" si="139"/>
        <v>62297.018917684902</v>
      </c>
      <c r="CB209" s="15">
        <f ca="1">(AU209*DCF!C$10-DCF!C$5*MAX(AU209*DCF!C$10,0)-MAX(AU209-Inputs!$B$6,0)/Inputs!$B$10)*DCF!C$6</f>
        <v>1046.2374862791014</v>
      </c>
      <c r="CC209" s="15">
        <f ca="1">(AV209*DCF!D$10-DCF!D$5*MAX(AV209*DCF!D$10,0)-MAX(AV209-AU209,0)/Inputs!$B$10)*DCF!D$6</f>
        <v>1101.2740764163461</v>
      </c>
      <c r="CD209" s="15">
        <f ca="1">(AW209*DCF!E$10-DCF!E$5*MAX(AW209*DCF!E$10,0)-MAX(AW209-AV209,0)/Inputs!$B$10)*DCF!E$6</f>
        <v>1344.2280951448136</v>
      </c>
      <c r="CE209" s="15">
        <f ca="1">(AX209*DCF!F$10-DCF!F$5*MAX(AX209*DCF!F$10,0)-MAX(AX209-AW209,0)/Inputs!$B$10)*DCF!F$6</f>
        <v>1291.2576977338388</v>
      </c>
      <c r="CF209" s="15">
        <f ca="1">(AY209*DCF!G$10-DCF!G$5*MAX(AY209*DCF!G$10,0)-MAX(AY209-AX209,0)/Inputs!$B$10)*DCF!G$6</f>
        <v>1623.930856854573</v>
      </c>
      <c r="CG209" s="15">
        <f ca="1">(AZ209*DCF!H$10-DCF!H$5*MAX(AZ209*DCF!H$10,0)-MAX(AZ209-AY209,0)/Inputs!$B$10)*DCF!H$6</f>
        <v>1755.2137289333405</v>
      </c>
      <c r="CH209" s="15">
        <f ca="1">(BA209*DCF!I$10-DCF!I$5*MAX(BA209*DCF!I$10,0)-MAX(BA209-AZ209,0)/Inputs!$B$10)*DCF!I$6</f>
        <v>1950.9600944833157</v>
      </c>
      <c r="CI209" s="15">
        <f ca="1">(BB209*DCF!J$10-DCF!J$5*MAX(BB209*DCF!J$10,0)-MAX(BB209-BA209,0)/Inputs!$B$10)*DCF!J$6</f>
        <v>2038.1261646176724</v>
      </c>
      <c r="CJ209" s="15">
        <f ca="1">(BC209*DCF!K$10-DCF!K$5*MAX(BC209*DCF!K$10,0)-MAX(BC209-BB209,0)/Inputs!$B$10)*DCF!K$6</f>
        <v>1947.7635692169804</v>
      </c>
      <c r="CK209" s="15">
        <f ca="1">(BD209*DCF!L$10-DCF!L$5*MAX(BD209*DCF!L$10,0)-MAX(BD209-BC209,0)/Inputs!$B$10)*DCF!L$6</f>
        <v>2142.5505880067249</v>
      </c>
      <c r="CL209" s="15">
        <f ca="1">(BE209*DCF!M$10-DCF!M$5*MAX(BE209*DCF!M$10,0)-MAX(BE209-BD209,0)/Inputs!$B$10)*DCF!M$6</f>
        <v>2643.2552425644512</v>
      </c>
      <c r="CM209" s="15">
        <f ca="1">(BF209*DCF!C$28-DCF!C$5*MAX(BF209*DCF!C$28,0)-MAX(BF209-Inputs!$B$13,0)/Inputs!$B$17)*DCF!C$6</f>
        <v>3511.5027408917849</v>
      </c>
      <c r="CN209" s="15">
        <f ca="1">(BG209*DCF!D$28-DCF!D$5*MAX(BG209*DCF!D$28,0)-MAX(BG209-BF209,0)/Inputs!$B$17)*DCF!D$6</f>
        <v>3594.8549233640942</v>
      </c>
      <c r="CO209" s="15">
        <f ca="1">(BH209*DCF!E$28-DCF!E$5*MAX(BH209*DCF!E$28,0)-MAX(BH209-BG209,0)/Inputs!$B$17)*DCF!E$6</f>
        <v>4093.4934621347916</v>
      </c>
      <c r="CP209" s="15">
        <f ca="1">(BI209*DCF!F$28-DCF!F$5*MAX(BI209*DCF!F$28,0)-MAX(BI209-BH209,0)/Inputs!$B$17)*DCF!F$6</f>
        <v>5558.9822030349123</v>
      </c>
      <c r="CQ209" s="15">
        <f ca="1">(BJ209*DCF!G$28-DCF!G$5*MAX(BJ209*DCF!G$28,0)-MAX(BJ209-BI209,0)/Inputs!$B$17)*DCF!G$6</f>
        <v>7429.5361424415069</v>
      </c>
      <c r="CR209" s="15">
        <f ca="1">(BK209*DCF!H$28-DCF!H$5*MAX(BK209*DCF!H$28,0)-MAX(BK209-BJ209,0)/Inputs!$B$17)*DCF!H$6</f>
        <v>8837.1878014832346</v>
      </c>
      <c r="CS209" s="15">
        <f ca="1">(BL209*DCF!I$28-DCF!I$5*MAX(BL209*DCF!I$28,0)-MAX(BL209-BK209,0)/Inputs!$B$17)*DCF!I$6</f>
        <v>11005.457934219485</v>
      </c>
      <c r="CT209" s="15">
        <f ca="1">(BM209*DCF!J$28-DCF!J$5*MAX(BM209*DCF!J$28,0)-MAX(BM209-BL209,0)/Inputs!$B$17)*DCF!J$6</f>
        <v>13454.777951891961</v>
      </c>
      <c r="CU209" s="15">
        <f ca="1">(BN209*DCF!K$28-DCF!K$5*MAX(BN209*DCF!K$28,0)-MAX(BN209-BM209,0)/Inputs!$B$17)*DCF!K$6</f>
        <v>13482.536447688439</v>
      </c>
      <c r="CV209" s="15">
        <f ca="1">(BO209*DCF!L$28-DCF!L$5*MAX(BO209*DCF!L$28,0)-MAX(BO209-BN209,0)/Inputs!$B$17)*DCF!L$6</f>
        <v>13487.152145806072</v>
      </c>
      <c r="CW209" s="15">
        <f ca="1">(BP209*DCF!M$28-DCF!M$5*MAX(BP209*DCF!M$28,0)-MAX(BP209-BO209,0)/Inputs!$B$17)*DCF!M$6</f>
        <v>14838.585939517552</v>
      </c>
      <c r="CX209" s="15">
        <f ca="1">(BQ209*DCF!C$46-DCF!C$5*MAX(BQ209*DCF!C$46,0)-MAX(BQ209-Inputs!$B$20,0)/Inputs!$B$24)*DCF!C$6</f>
        <v>-601.86553714306308</v>
      </c>
      <c r="CY209" s="15">
        <f ca="1">(BR209*DCF!D$46-DCF!D$5*MAX(BR209*DCF!D$46,0)-MAX(BR209-BQ209,0)/Inputs!$B$24)*DCF!D$6</f>
        <v>-1783.8564856037917</v>
      </c>
      <c r="CZ209" s="15">
        <f ca="1">(BS209*DCF!E$46-DCF!E$5*MAX(BS209*DCF!E$46,0)-MAX(BS209-BR209,0)/Inputs!$B$24)*DCF!E$6</f>
        <v>-1604.4526853114469</v>
      </c>
      <c r="DA209" s="15">
        <f ca="1">(BT209*DCF!F$46-DCF!F$5*MAX(BT209*DCF!F$46,0)-MAX(BT209-BS209,0)/Inputs!$B$24)*DCF!F$6</f>
        <v>-2008.6999131812161</v>
      </c>
      <c r="DB209" s="15">
        <f ca="1">(BU209*DCF!G$46-DCF!G$5*MAX(BU209*DCF!G$46,0)-MAX(BU209-BT209,0)/Inputs!$B$24)*DCF!G$6</f>
        <v>-1811.4002865409418</v>
      </c>
      <c r="DC209" s="15">
        <f ca="1">(BV209*DCF!H$46-DCF!H$5*MAX(BV209*DCF!H$46,0)-MAX(BV209-BU209,0)/Inputs!$B$24)*DCF!H$6</f>
        <v>-2621.8089071527061</v>
      </c>
      <c r="DD209" s="15">
        <f ca="1">(BW209*DCF!I$46-DCF!I$5*MAX(BW209*DCF!I$46,0)-MAX(BW209-BV209,0)/Inputs!$B$24)*DCF!I$6</f>
        <v>499.52229892501151</v>
      </c>
      <c r="DE209" s="15">
        <f ca="1">(BX209*DCF!J$46-DCF!J$5*MAX(BX209*DCF!J$46,0)-MAX(BX209-BW209,0)/Inputs!$B$24)*DCF!J$6</f>
        <v>795.37869893136758</v>
      </c>
      <c r="DF209" s="15">
        <f ca="1">(BY209*DCF!K$46-DCF!K$5*MAX(BY209*DCF!K$46,0)-MAX(BY209-BX209,0)/Inputs!$B$24)*DCF!K$6</f>
        <v>-1354.7432172178808</v>
      </c>
      <c r="DG209" s="15">
        <f ca="1">(BZ209*DCF!L$46-DCF!L$5*MAX(BZ209*DCF!L$46,0)-MAX(BZ209-BY209,0)/Inputs!$B$24)*DCF!L$6</f>
        <v>-874.86595722241884</v>
      </c>
      <c r="DH209" s="15">
        <f ca="1">(CA209*DCF!M$46-DCF!M$5*MAX(CA209*DCF!M$46,0)-MAX(CA209-BZ209,0)/Inputs!$B$24)*DCF!M$6</f>
        <v>2637.5028490565101</v>
      </c>
      <c r="DI209" s="15">
        <f ca="1">SUM(CB209:CL209)+BE209*DCF!M$10*(1+Inputs!$B$30)*(1-Inputs!$B$33)*(1-Inputs!$B$30/Inputs!$B$31)/(Inputs!$B$29-Inputs!$B$30)*DCF!M$6</f>
        <v>82646.864681798877</v>
      </c>
      <c r="DJ209" s="15">
        <f ca="1">SUM(CM209:CW209)+BP209*DCF!M$28*(1+Inputs!$B$30)*(1-Inputs!$B$33)*(1-Inputs!$B$30/Inputs!$B$31)/(Inputs!$B$29-Inputs!$B$30)*DCF!M$6</f>
        <v>421386.30566400971</v>
      </c>
      <c r="DK209" s="15">
        <f ca="1">SUM(CX209:DH209)+CA209*DCF!M$46*(1+Inputs!$B$30)*(1-Inputs!$B$33)*(1-Inputs!$B$30/Inputs!$B$31)/(Inputs!$B$29-Inputs!$B$30)*DCF!M$6</f>
        <v>87589.281657933461</v>
      </c>
      <c r="DM209" s="15">
        <f ca="1">DI209+DJ209+DK209+Inputs!$B$34+Inputs!$B$36-Inputs!$B$35</f>
        <v>668473.4520037421</v>
      </c>
    </row>
    <row r="210" spans="1:117" x14ac:dyDescent="0.75">
      <c r="A210" s="11">
        <v>197</v>
      </c>
      <c r="C210" s="24">
        <f t="shared" ca="1" si="109"/>
        <v>2.4610480221454293E-2</v>
      </c>
      <c r="D210" s="24">
        <f t="shared" ca="1" si="109"/>
        <v>0.51161217465007924</v>
      </c>
      <c r="E210" s="24">
        <f t="shared" ca="1" si="109"/>
        <v>-1.3711195077176712</v>
      </c>
      <c r="F210" s="24">
        <f t="shared" ca="1" si="109"/>
        <v>0.24066508475344947</v>
      </c>
      <c r="G210" s="24">
        <f t="shared" ca="1" si="109"/>
        <v>1.5457084002983312</v>
      </c>
      <c r="H210" s="24">
        <f t="shared" ca="1" si="109"/>
        <v>0.88264136355851974</v>
      </c>
      <c r="I210" s="24">
        <f t="shared" ca="1" si="109"/>
        <v>-0.97617010948246963</v>
      </c>
      <c r="J210" s="24">
        <f t="shared" ca="1" si="109"/>
        <v>-1.56004627640899</v>
      </c>
      <c r="K210" s="24">
        <f t="shared" ca="1" si="109"/>
        <v>-0.43034303476736585</v>
      </c>
      <c r="L210" s="24">
        <f t="shared" ca="1" si="109"/>
        <v>-0.91825139595671468</v>
      </c>
      <c r="M210" s="24">
        <f t="shared" ca="1" si="109"/>
        <v>0.31458036287745206</v>
      </c>
      <c r="N210" s="24">
        <f ca="1">SQRT(Inputs!$B$38)*C210+SQRT(1-Inputs!$B$38)*_xlfn.NORM.S.INV(RAND())</f>
        <v>-1.418993399990671</v>
      </c>
      <c r="O210" s="24">
        <f ca="1">SQRT(Inputs!$B$38)*D210+SQRT(1-Inputs!$B$38)*_xlfn.NORM.S.INV(RAND())</f>
        <v>1.4595563332022043</v>
      </c>
      <c r="P210" s="24">
        <f ca="1">SQRT(Inputs!$B$38)*E210+SQRT(1-Inputs!$B$38)*_xlfn.NORM.S.INV(RAND())</f>
        <v>-2.4367455805226923E-2</v>
      </c>
      <c r="Q210" s="24">
        <f ca="1">SQRT(Inputs!$B$38)*F210+SQRT(1-Inputs!$B$38)*_xlfn.NORM.S.INV(RAND())</f>
        <v>-0.64478948527540092</v>
      </c>
      <c r="R210" s="24">
        <f ca="1">SQRT(Inputs!$B$38)*G210+SQRT(1-Inputs!$B$38)*_xlfn.NORM.S.INV(RAND())</f>
        <v>2.2969787197770728</v>
      </c>
      <c r="S210" s="24">
        <f ca="1">SQRT(Inputs!$B$38)*H210+SQRT(1-Inputs!$B$38)*_xlfn.NORM.S.INV(RAND())</f>
        <v>2.257324136267274</v>
      </c>
      <c r="T210" s="24">
        <f ca="1">SQRT(Inputs!$B$38)*I210+SQRT(1-Inputs!$B$38)*_xlfn.NORM.S.INV(RAND())</f>
        <v>-0.84500539695778931</v>
      </c>
      <c r="U210" s="24">
        <f ca="1">SQRT(Inputs!$B$38)*J210+SQRT(1-Inputs!$B$38)*_xlfn.NORM.S.INV(RAND())</f>
        <v>-0.24986729553886144</v>
      </c>
      <c r="V210" s="24">
        <f ca="1">SQRT(Inputs!$B$38)*K210+SQRT(1-Inputs!$B$38)*_xlfn.NORM.S.INV(RAND())</f>
        <v>-1.4682673778269515</v>
      </c>
      <c r="W210" s="24">
        <f ca="1">SQRT(Inputs!$B$38)*L210+SQRT(1-Inputs!$B$38)*_xlfn.NORM.S.INV(RAND())</f>
        <v>1.0799165123762013</v>
      </c>
      <c r="X210" s="24">
        <f ca="1">SQRT(Inputs!$B$38)*M210+SQRT(1-Inputs!$B$38)*_xlfn.NORM.S.INV(RAND())</f>
        <v>0.60722520327481921</v>
      </c>
      <c r="Y210" s="24">
        <f ca="1">SQRT(Inputs!$B$38)*C210+SQRT(1-Inputs!$B$38)*_xlfn.NORM.S.INV(RAND())</f>
        <v>-0.77160800165835997</v>
      </c>
      <c r="Z210" s="24">
        <f ca="1">SQRT(Inputs!$B$38)*D210+SQRT(1-Inputs!$B$38)*_xlfn.NORM.S.INV(RAND())</f>
        <v>-0.24064996813609085</v>
      </c>
      <c r="AA210" s="24">
        <f ca="1">SQRT(Inputs!$B$38)*E210+SQRT(1-Inputs!$B$38)*_xlfn.NORM.S.INV(RAND())</f>
        <v>0.45980485642948465</v>
      </c>
      <c r="AB210" s="24">
        <f ca="1">SQRT(Inputs!$B$38)*F210+SQRT(1-Inputs!$B$38)*_xlfn.NORM.S.INV(RAND())</f>
        <v>0.34605152648241022</v>
      </c>
      <c r="AC210" s="24">
        <f ca="1">SQRT(Inputs!$B$38)*G210+SQRT(1-Inputs!$B$38)*_xlfn.NORM.S.INV(RAND())</f>
        <v>-0.306891868076687</v>
      </c>
      <c r="AD210" s="24">
        <f ca="1">SQRT(Inputs!$B$38)*H210+SQRT(1-Inputs!$B$38)*_xlfn.NORM.S.INV(RAND())</f>
        <v>-0.52933919420668041</v>
      </c>
      <c r="AE210" s="24">
        <f ca="1">SQRT(Inputs!$B$38)*I210+SQRT(1-Inputs!$B$38)*_xlfn.NORM.S.INV(RAND())</f>
        <v>-1.806385828352675</v>
      </c>
      <c r="AF210" s="24">
        <f ca="1">SQRT(Inputs!$B$38)*J210+SQRT(1-Inputs!$B$38)*_xlfn.NORM.S.INV(RAND())</f>
        <v>0.36037178756372112</v>
      </c>
      <c r="AG210" s="24">
        <f ca="1">SQRT(Inputs!$B$38)*K210+SQRT(1-Inputs!$B$38)*_xlfn.NORM.S.INV(RAND())</f>
        <v>-2.2788090610471684E-2</v>
      </c>
      <c r="AH210" s="24">
        <f ca="1">SQRT(Inputs!$B$38)*L210+SQRT(1-Inputs!$B$38)*_xlfn.NORM.S.INV(RAND())</f>
        <v>0.28162971296941242</v>
      </c>
      <c r="AI210" s="24">
        <f ca="1">SQRT(Inputs!$B$38)*M210+SQRT(1-Inputs!$B$38)*_xlfn.NORM.S.INV(RAND())</f>
        <v>-1.2944156197811123</v>
      </c>
      <c r="AJ210" s="24">
        <f ca="1">SQRT(Inputs!$B$38)*C210+SQRT(1-Inputs!$B$38)*_xlfn.NORM.S.INV(RAND())</f>
        <v>0.17318111066888975</v>
      </c>
      <c r="AK210" s="24">
        <f ca="1">SQRT(Inputs!$B$38)*D210+SQRT(1-Inputs!$B$38)*_xlfn.NORM.S.INV(RAND())</f>
        <v>0.7794734578352378</v>
      </c>
      <c r="AL210" s="24">
        <f ca="1">SQRT(Inputs!$B$38)*E210+SQRT(1-Inputs!$B$38)*_xlfn.NORM.S.INV(RAND())</f>
        <v>-0.28599628804832833</v>
      </c>
      <c r="AM210" s="24">
        <f ca="1">SQRT(Inputs!$B$38)*F210+SQRT(1-Inputs!$B$38)*_xlfn.NORM.S.INV(RAND())</f>
        <v>-3.2851876340802277E-2</v>
      </c>
      <c r="AN210" s="24">
        <f ca="1">SQRT(Inputs!$B$38)*G210+SQRT(1-Inputs!$B$38)*_xlfn.NORM.S.INV(RAND())</f>
        <v>0.22586748340240581</v>
      </c>
      <c r="AO210" s="24">
        <f ca="1">SQRT(Inputs!$B$38)*H210+SQRT(1-Inputs!$B$38)*_xlfn.NORM.S.INV(RAND())</f>
        <v>-4.7594644233844852E-4</v>
      </c>
      <c r="AP210" s="24">
        <f ca="1">SQRT(Inputs!$B$38)*I210+SQRT(1-Inputs!$B$38)*_xlfn.NORM.S.INV(RAND())</f>
        <v>-1.1756973119090002</v>
      </c>
      <c r="AQ210" s="24">
        <f ca="1">SQRT(Inputs!$B$38)*J210+SQRT(1-Inputs!$B$38)*_xlfn.NORM.S.INV(RAND())</f>
        <v>-1.0612420289421813</v>
      </c>
      <c r="AR210" s="24">
        <f ca="1">SQRT(Inputs!$B$38)*K210+SQRT(1-Inputs!$B$38)*_xlfn.NORM.S.INV(RAND())</f>
        <v>0.45049134790569983</v>
      </c>
      <c r="AS210" s="24">
        <f ca="1">SQRT(Inputs!$B$38)*L210+SQRT(1-Inputs!$B$38)*_xlfn.NORM.S.INV(RAND())</f>
        <v>-0.27019915562613861</v>
      </c>
      <c r="AT210" s="24">
        <f ca="1">SQRT(Inputs!$B$38)*M210+SQRT(1-Inputs!$B$38)*_xlfn.NORM.S.INV(RAND())</f>
        <v>1.2306928260023335</v>
      </c>
      <c r="AU210" s="15">
        <f ca="1">Inputs!$B$6*EXP($B$8-0.5*C$5^2+C$5*N210)</f>
        <v>3943.8614693051741</v>
      </c>
      <c r="AV210" s="15">
        <f t="shared" ca="1" si="110"/>
        <v>5949.7231382417776</v>
      </c>
      <c r="AW210" s="15">
        <f t="shared" ca="1" si="111"/>
        <v>7230.8283382275313</v>
      </c>
      <c r="AX210" s="15">
        <f t="shared" ca="1" si="112"/>
        <v>8144.8526741480582</v>
      </c>
      <c r="AY210" s="15">
        <f t="shared" ca="1" si="113"/>
        <v>13016.502187383498</v>
      </c>
      <c r="AZ210" s="15">
        <f t="shared" ca="1" si="114"/>
        <v>20411.98283788007</v>
      </c>
      <c r="BA210" s="15">
        <f t="shared" ca="1" si="115"/>
        <v>22864.817493422754</v>
      </c>
      <c r="BB210" s="15">
        <f t="shared" ca="1" si="116"/>
        <v>27301.410341696741</v>
      </c>
      <c r="BC210" s="15">
        <f t="shared" ca="1" si="117"/>
        <v>29018.679761446307</v>
      </c>
      <c r="BD210" s="15">
        <f t="shared" ca="1" si="118"/>
        <v>39329.150252586507</v>
      </c>
      <c r="BE210" s="15">
        <f t="shared" ca="1" si="119"/>
        <v>50933.278883801519</v>
      </c>
      <c r="BF210" s="15">
        <f ca="1">Inputs!$B$13*EXP($B$9-0.5*C$6^2+C$6*Y210)</f>
        <v>11869.17197011238</v>
      </c>
      <c r="BG210" s="15">
        <f t="shared" ca="1" si="120"/>
        <v>13850.697800515467</v>
      </c>
      <c r="BH210" s="15">
        <f t="shared" ca="1" si="121"/>
        <v>18264.074424443308</v>
      </c>
      <c r="BI210" s="15">
        <f t="shared" ca="1" si="122"/>
        <v>23581.137238453568</v>
      </c>
      <c r="BJ210" s="15">
        <f t="shared" ca="1" si="123"/>
        <v>27657.964552326266</v>
      </c>
      <c r="BK210" s="15">
        <f t="shared" ca="1" si="124"/>
        <v>31584.702956222667</v>
      </c>
      <c r="BL210" s="15">
        <f t="shared" ca="1" si="125"/>
        <v>30700.412815902659</v>
      </c>
      <c r="BM210" s="15">
        <f t="shared" ca="1" si="126"/>
        <v>39465.254139648532</v>
      </c>
      <c r="BN210" s="15">
        <f t="shared" ca="1" si="127"/>
        <v>48404.954124926306</v>
      </c>
      <c r="BO210" s="15">
        <f t="shared" ca="1" si="128"/>
        <v>61539.278509352975</v>
      </c>
      <c r="BP210" s="15">
        <f t="shared" ca="1" si="129"/>
        <v>65411.47358948279</v>
      </c>
      <c r="BQ210" s="15">
        <f ca="1">Inputs!$B$20*EXP($B$10-0.5*C$7^2+C$7*AJ210)</f>
        <v>4561.2547428618991</v>
      </c>
      <c r="BR210" s="15">
        <f t="shared" ca="1" si="130"/>
        <v>7927.394797977583</v>
      </c>
      <c r="BS210" s="15">
        <f t="shared" ca="1" si="131"/>
        <v>9999.6769336609723</v>
      </c>
      <c r="BT210" s="15">
        <f t="shared" ca="1" si="132"/>
        <v>13669.070154539226</v>
      </c>
      <c r="BU210" s="15">
        <f t="shared" ca="1" si="133"/>
        <v>20007.83795805007</v>
      </c>
      <c r="BV210" s="15">
        <f t="shared" ca="1" si="134"/>
        <v>27833.691073294052</v>
      </c>
      <c r="BW210" s="15">
        <f t="shared" ca="1" si="135"/>
        <v>30284.138758117355</v>
      </c>
      <c r="BX210" s="15">
        <f t="shared" ca="1" si="136"/>
        <v>34239.763436644571</v>
      </c>
      <c r="BY210" s="15">
        <f t="shared" ca="1" si="137"/>
        <v>52294.188688306356</v>
      </c>
      <c r="BZ210" s="15">
        <f t="shared" ca="1" si="138"/>
        <v>69820.392296301201</v>
      </c>
      <c r="CA210" s="15">
        <f t="shared" ca="1" si="139"/>
        <v>122051.42500340857</v>
      </c>
      <c r="CB210" s="15">
        <f ca="1">(AU210*DCF!C$10-DCF!C$5*MAX(AU210*DCF!C$10,0)-MAX(AU210-Inputs!$B$6,0)/Inputs!$B$10)*DCF!C$6</f>
        <v>1012.8195764606171</v>
      </c>
      <c r="CC210" s="15">
        <f ca="1">(AV210*DCF!D$10-DCF!D$5*MAX(AV210*DCF!D$10,0)-MAX(AV210-AU210,0)/Inputs!$B$10)*DCF!D$6</f>
        <v>961.12783605431173</v>
      </c>
      <c r="CD210" s="15">
        <f ca="1">(AW210*DCF!E$10-DCF!E$5*MAX(AW210*DCF!E$10,0)-MAX(AW210-AV210,0)/Inputs!$B$10)*DCF!E$6</f>
        <v>1380.92521444515</v>
      </c>
      <c r="CE210" s="15">
        <f ca="1">(AX210*DCF!F$10-DCF!F$5*MAX(AX210*DCF!F$10,0)-MAX(AX210-AW210,0)/Inputs!$B$10)*DCF!F$6</f>
        <v>1587.8225554673563</v>
      </c>
      <c r="CF210" s="15">
        <f ca="1">(AY210*DCF!G$10-DCF!G$5*MAX(AY210*DCF!G$10,0)-MAX(AY210-AX210,0)/Inputs!$B$10)*DCF!G$6</f>
        <v>1745.5029131991921</v>
      </c>
      <c r="CG210" s="15">
        <f ca="1">(AZ210*DCF!H$10-DCF!H$5*MAX(AZ210*DCF!H$10,0)-MAX(AZ210-AY210,0)/Inputs!$B$10)*DCF!H$6</f>
        <v>2649.8009381038946</v>
      </c>
      <c r="CH210" s="15">
        <f ca="1">(BA210*DCF!I$10-DCF!I$5*MAX(BA210*DCF!I$10,0)-MAX(BA210-AZ210,0)/Inputs!$B$10)*DCF!I$6</f>
        <v>3774.2172218945475</v>
      </c>
      <c r="CI210" s="15">
        <f ca="1">(BB210*DCF!J$10-DCF!J$5*MAX(BB210*DCF!J$10,0)-MAX(BB210-BA210,0)/Inputs!$B$10)*DCF!J$6</f>
        <v>4012.6928257883114</v>
      </c>
      <c r="CJ210" s="15">
        <f ca="1">(BC210*DCF!K$10-DCF!K$5*MAX(BC210*DCF!K$10,0)-MAX(BC210-BB210,0)/Inputs!$B$10)*DCF!K$6</f>
        <v>4431.1498217953322</v>
      </c>
      <c r="CK210" s="15">
        <f ca="1">(BD210*DCF!L$10-DCF!L$5*MAX(BD210*DCF!L$10,0)-MAX(BD210-BC210,0)/Inputs!$B$10)*DCF!L$6</f>
        <v>4598.2729643495386</v>
      </c>
      <c r="CL210" s="15">
        <f ca="1">(BE210*DCF!M$10-DCF!M$5*MAX(BE210*DCF!M$10,0)-MAX(BE210-BD210,0)/Inputs!$B$10)*DCF!M$6</f>
        <v>5801.107269868462</v>
      </c>
      <c r="CM210" s="15">
        <f ca="1">(BF210*DCF!C$28-DCF!C$5*MAX(BF210*DCF!C$28,0)-MAX(BF210-Inputs!$B$13,0)/Inputs!$B$17)*DCF!C$6</f>
        <v>3511.0373325394066</v>
      </c>
      <c r="CN210" s="15">
        <f ca="1">(BG210*DCF!D$28-DCF!D$5*MAX(BG210*DCF!D$28,0)-MAX(BG210-BF210,0)/Inputs!$B$17)*DCF!D$6</f>
        <v>3656.5996402818482</v>
      </c>
      <c r="CO210" s="15">
        <f ca="1">(BH210*DCF!E$28-DCF!E$5*MAX(BH210*DCF!E$28,0)-MAX(BH210-BG210,0)/Inputs!$B$17)*DCF!E$6</f>
        <v>4302.8953118027948</v>
      </c>
      <c r="CP210" s="15">
        <f ca="1">(BI210*DCF!F$28-DCF!F$5*MAX(BI210*DCF!F$28,0)-MAX(BI210-BH210,0)/Inputs!$B$17)*DCF!F$6</f>
        <v>5433.6022848677012</v>
      </c>
      <c r="CQ210" s="15">
        <f ca="1">(BJ210*DCF!G$28-DCF!G$5*MAX(BJ210*DCF!G$28,0)-MAX(BJ210-BI210,0)/Inputs!$B$17)*DCF!G$6</f>
        <v>6490.386663416326</v>
      </c>
      <c r="CR210" s="15">
        <f ca="1">(BK210*DCF!H$28-DCF!H$5*MAX(BK210*DCF!H$28,0)-MAX(BK210-BJ210,0)/Inputs!$B$17)*DCF!H$6</f>
        <v>7201.1405567737083</v>
      </c>
      <c r="CS210" s="15">
        <f ca="1">(BL210*DCF!I$28-DCF!I$5*MAX(BL210*DCF!I$28,0)-MAX(BL210-BK210,0)/Inputs!$B$17)*DCF!I$6</f>
        <v>7219.2953138207176</v>
      </c>
      <c r="CT210" s="15">
        <f ca="1">(BM210*DCF!J$28-DCF!J$5*MAX(BM210*DCF!J$28,0)-MAX(BM210-BL210,0)/Inputs!$B$17)*DCF!J$6</f>
        <v>7641.8815764008514</v>
      </c>
      <c r="CU210" s="15">
        <f ca="1">(BN210*DCF!K$28-DCF!K$5*MAX(BN210*DCF!K$28,0)-MAX(BN210-BM210,0)/Inputs!$B$17)*DCF!K$6</f>
        <v>9127.3205333158949</v>
      </c>
      <c r="CV210" s="15">
        <f ca="1">(BO210*DCF!L$28-DCF!L$5*MAX(BO210*DCF!L$28,0)-MAX(BO210-BN210,0)/Inputs!$B$17)*DCF!L$6</f>
        <v>10792.207058896798</v>
      </c>
      <c r="CW210" s="15">
        <f ca="1">(BP210*DCF!M$28-DCF!M$5*MAX(BP210*DCF!M$28,0)-MAX(BP210-BO210,0)/Inputs!$B$17)*DCF!M$6</f>
        <v>11902.45341953877</v>
      </c>
      <c r="CX210" s="15">
        <f ca="1">(BQ210*DCF!C$46-DCF!C$5*MAX(BQ210*DCF!C$46,0)-MAX(BQ210-Inputs!$B$20,0)/Inputs!$B$24)*DCF!C$6</f>
        <v>-1681.7007456318006</v>
      </c>
      <c r="CY210" s="15">
        <f ca="1">(BR210*DCF!D$46-DCF!D$5*MAX(BR210*DCF!D$46,0)-MAX(BR210-BQ210,0)/Inputs!$B$24)*DCF!D$6</f>
        <v>-2789.3254427968432</v>
      </c>
      <c r="CZ210" s="15">
        <f ca="1">(BS210*DCF!E$46-DCF!E$5*MAX(BS210*DCF!E$46,0)-MAX(BS210-BR210,0)/Inputs!$B$24)*DCF!E$6</f>
        <v>-1999.3157770107425</v>
      </c>
      <c r="DA210" s="15">
        <f ca="1">(BT210*DCF!F$46-DCF!F$5*MAX(BT210*DCF!F$46,0)-MAX(BT210-BS210,0)/Inputs!$B$24)*DCF!F$6</f>
        <v>-2331.610181197786</v>
      </c>
      <c r="DB210" s="15">
        <f ca="1">(BU210*DCF!G$46-DCF!G$5*MAX(BU210*DCF!G$46,0)-MAX(BU210-BT210,0)/Inputs!$B$24)*DCF!G$6</f>
        <v>-2805.2603885890621</v>
      </c>
      <c r="DC210" s="15">
        <f ca="1">(BV210*DCF!H$46-DCF!H$5*MAX(BV210*DCF!H$46,0)-MAX(BV210-BU210,0)/Inputs!$B$24)*DCF!H$6</f>
        <v>-2431.8359057644861</v>
      </c>
      <c r="DD210" s="15">
        <f ca="1">(BW210*DCF!I$46-DCF!I$5*MAX(BW210*DCF!I$46,0)-MAX(BW210-BV210,0)/Inputs!$B$24)*DCF!I$6</f>
        <v>-4.0048115037931131</v>
      </c>
      <c r="DE210" s="15">
        <f ca="1">(BX210*DCF!J$46-DCF!J$5*MAX(BX210*DCF!J$46,0)-MAX(BX210-BW210,0)/Inputs!$B$24)*DCF!J$6</f>
        <v>387.29632509294362</v>
      </c>
      <c r="DF210" s="15">
        <f ca="1">(BY210*DCF!K$46-DCF!K$5*MAX(BY210*DCF!K$46,0)-MAX(BY210-BX210,0)/Inputs!$B$24)*DCF!K$6</f>
        <v>-1435.6348373111507</v>
      </c>
      <c r="DG210" s="15">
        <f ca="1">(BZ210*DCF!L$46-DCF!L$5*MAX(BZ210*DCF!L$46,0)-MAX(BZ210-BY210,0)/Inputs!$B$24)*DCF!L$6</f>
        <v>860.12298523322352</v>
      </c>
      <c r="DH210" s="15">
        <f ca="1">(CA210*DCF!M$46-DCF!M$5*MAX(CA210*DCF!M$46,0)-MAX(CA210-BZ210,0)/Inputs!$B$24)*DCF!M$6</f>
        <v>-1350.8685422720157</v>
      </c>
      <c r="DI210" s="15">
        <f ca="1">SUM(CB210:CL210)+BE210*DCF!M$10*(1+Inputs!$B$30)*(1-Inputs!$B$33)*(1-Inputs!$B$30/Inputs!$B$31)/(Inputs!$B$29-Inputs!$B$30)*DCF!M$6</f>
        <v>173703.42779393317</v>
      </c>
      <c r="DJ210" s="15">
        <f ca="1">SUM(CM210:CW210)+BP210*DCF!M$28*(1+Inputs!$B$30)*(1-Inputs!$B$33)*(1-Inputs!$B$30/Inputs!$B$31)/(Inputs!$B$29-Inputs!$B$30)*DCF!M$6</f>
        <v>320000.14766061772</v>
      </c>
      <c r="DK210" s="15">
        <f ca="1">SUM(CX210:DH210)+CA210*DCF!M$46*(1+Inputs!$B$30)*(1-Inputs!$B$33)*(1-Inputs!$B$30/Inputs!$B$31)/(Inputs!$B$29-Inputs!$B$30)*DCF!M$6</f>
        <v>173123.82364907986</v>
      </c>
      <c r="DM210" s="15">
        <f ca="1">DI210+DJ210+DK210+Inputs!$B$34+Inputs!$B$36-Inputs!$B$35</f>
        <v>743678.3991036308</v>
      </c>
    </row>
    <row r="211" spans="1:117" x14ac:dyDescent="0.75">
      <c r="A211" s="11">
        <v>198</v>
      </c>
      <c r="C211" s="24">
        <f t="shared" ca="1" si="109"/>
        <v>-1.3748532689887447</v>
      </c>
      <c r="D211" s="24">
        <f t="shared" ca="1" si="109"/>
        <v>-0.5733880117882344</v>
      </c>
      <c r="E211" s="24">
        <f t="shared" ca="1" si="109"/>
        <v>0.90964141151944866</v>
      </c>
      <c r="F211" s="24">
        <f t="shared" ca="1" si="109"/>
        <v>0.89539085056426737</v>
      </c>
      <c r="G211" s="24">
        <f t="shared" ca="1" si="109"/>
        <v>0.16797901727677489</v>
      </c>
      <c r="H211" s="24">
        <f t="shared" ca="1" si="109"/>
        <v>-0.10887328144331755</v>
      </c>
      <c r="I211" s="24">
        <f t="shared" ca="1" si="109"/>
        <v>0.24318774487781172</v>
      </c>
      <c r="J211" s="24">
        <f t="shared" ca="1" si="109"/>
        <v>-1.2899776316685934</v>
      </c>
      <c r="K211" s="24">
        <f t="shared" ca="1" si="109"/>
        <v>-0.9177278739675726</v>
      </c>
      <c r="L211" s="24">
        <f t="shared" ca="1" si="109"/>
        <v>0.49511961769522089</v>
      </c>
      <c r="M211" s="24">
        <f t="shared" ca="1" si="109"/>
        <v>1.0753613527283556</v>
      </c>
      <c r="N211" s="24">
        <f ca="1">SQRT(Inputs!$B$38)*C211+SQRT(1-Inputs!$B$38)*_xlfn.NORM.S.INV(RAND())</f>
        <v>0.10028808691187141</v>
      </c>
      <c r="O211" s="24">
        <f ca="1">SQRT(Inputs!$B$38)*D211+SQRT(1-Inputs!$B$38)*_xlfn.NORM.S.INV(RAND())</f>
        <v>-0.57479572586451244</v>
      </c>
      <c r="P211" s="24">
        <f ca="1">SQRT(Inputs!$B$38)*E211+SQRT(1-Inputs!$B$38)*_xlfn.NORM.S.INV(RAND())</f>
        <v>-0.30026649713176584</v>
      </c>
      <c r="Q211" s="24">
        <f ca="1">SQRT(Inputs!$B$38)*F211+SQRT(1-Inputs!$B$38)*_xlfn.NORM.S.INV(RAND())</f>
        <v>0.7907715336345239</v>
      </c>
      <c r="R211" s="24">
        <f ca="1">SQRT(Inputs!$B$38)*G211+SQRT(1-Inputs!$B$38)*_xlfn.NORM.S.INV(RAND())</f>
        <v>0.2448109271670626</v>
      </c>
      <c r="S211" s="24">
        <f ca="1">SQRT(Inputs!$B$38)*H211+SQRT(1-Inputs!$B$38)*_xlfn.NORM.S.INV(RAND())</f>
        <v>9.514170539752681E-2</v>
      </c>
      <c r="T211" s="24">
        <f ca="1">SQRT(Inputs!$B$38)*I211+SQRT(1-Inputs!$B$38)*_xlfn.NORM.S.INV(RAND())</f>
        <v>0.77306308198367524</v>
      </c>
      <c r="U211" s="24">
        <f ca="1">SQRT(Inputs!$B$38)*J211+SQRT(1-Inputs!$B$38)*_xlfn.NORM.S.INV(RAND())</f>
        <v>0.24182109882051483</v>
      </c>
      <c r="V211" s="24">
        <f ca="1">SQRT(Inputs!$B$38)*K211+SQRT(1-Inputs!$B$38)*_xlfn.NORM.S.INV(RAND())</f>
        <v>-1.3688858214317363</v>
      </c>
      <c r="W211" s="24">
        <f ca="1">SQRT(Inputs!$B$38)*L211+SQRT(1-Inputs!$B$38)*_xlfn.NORM.S.INV(RAND())</f>
        <v>-0.84752271248790123</v>
      </c>
      <c r="X211" s="24">
        <f ca="1">SQRT(Inputs!$B$38)*M211+SQRT(1-Inputs!$B$38)*_xlfn.NORM.S.INV(RAND())</f>
        <v>0.27895601850394364</v>
      </c>
      <c r="Y211" s="24">
        <f ca="1">SQRT(Inputs!$B$38)*C211+SQRT(1-Inputs!$B$38)*_xlfn.NORM.S.INV(RAND())</f>
        <v>-0.5359455306727593</v>
      </c>
      <c r="Z211" s="24">
        <f ca="1">SQRT(Inputs!$B$38)*D211+SQRT(1-Inputs!$B$38)*_xlfn.NORM.S.INV(RAND())</f>
        <v>-1.8500773441933656</v>
      </c>
      <c r="AA211" s="24">
        <f ca="1">SQRT(Inputs!$B$38)*E211+SQRT(1-Inputs!$B$38)*_xlfn.NORM.S.INV(RAND())</f>
        <v>2.019873314645892</v>
      </c>
      <c r="AB211" s="24">
        <f ca="1">SQRT(Inputs!$B$38)*F211+SQRT(1-Inputs!$B$38)*_xlfn.NORM.S.INV(RAND())</f>
        <v>0.13358845142932391</v>
      </c>
      <c r="AC211" s="24">
        <f ca="1">SQRT(Inputs!$B$38)*G211+SQRT(1-Inputs!$B$38)*_xlfn.NORM.S.INV(RAND())</f>
        <v>0.63928073029199484</v>
      </c>
      <c r="AD211" s="24">
        <f ca="1">SQRT(Inputs!$B$38)*H211+SQRT(1-Inputs!$B$38)*_xlfn.NORM.S.INV(RAND())</f>
        <v>1.1176292935818948</v>
      </c>
      <c r="AE211" s="24">
        <f ca="1">SQRT(Inputs!$B$38)*I211+SQRT(1-Inputs!$B$38)*_xlfn.NORM.S.INV(RAND())</f>
        <v>-0.68933341958660543</v>
      </c>
      <c r="AF211" s="24">
        <f ca="1">SQRT(Inputs!$B$38)*J211+SQRT(1-Inputs!$B$38)*_xlfn.NORM.S.INV(RAND())</f>
        <v>-1.035347737892145</v>
      </c>
      <c r="AG211" s="24">
        <f ca="1">SQRT(Inputs!$B$38)*K211+SQRT(1-Inputs!$B$38)*_xlfn.NORM.S.INV(RAND())</f>
        <v>-0.76127420051492201</v>
      </c>
      <c r="AH211" s="24">
        <f ca="1">SQRT(Inputs!$B$38)*L211+SQRT(1-Inputs!$B$38)*_xlfn.NORM.S.INV(RAND())</f>
        <v>1.1558936007220451</v>
      </c>
      <c r="AI211" s="24">
        <f ca="1">SQRT(Inputs!$B$38)*M211+SQRT(1-Inputs!$B$38)*_xlfn.NORM.S.INV(RAND())</f>
        <v>-0.47313865409250211</v>
      </c>
      <c r="AJ211" s="24">
        <f ca="1">SQRT(Inputs!$B$38)*C211+SQRT(1-Inputs!$B$38)*_xlfn.NORM.S.INV(RAND())</f>
        <v>-2.0363281595206333</v>
      </c>
      <c r="AK211" s="24">
        <f ca="1">SQRT(Inputs!$B$38)*D211+SQRT(1-Inputs!$B$38)*_xlfn.NORM.S.INV(RAND())</f>
        <v>0.25471172722868146</v>
      </c>
      <c r="AL211" s="24">
        <f ca="1">SQRT(Inputs!$B$38)*E211+SQRT(1-Inputs!$B$38)*_xlfn.NORM.S.INV(RAND())</f>
        <v>1.1100999143683239</v>
      </c>
      <c r="AM211" s="24">
        <f ca="1">SQRT(Inputs!$B$38)*F211+SQRT(1-Inputs!$B$38)*_xlfn.NORM.S.INV(RAND())</f>
        <v>-1.3501699511765859</v>
      </c>
      <c r="AN211" s="24">
        <f ca="1">SQRT(Inputs!$B$38)*G211+SQRT(1-Inputs!$B$38)*_xlfn.NORM.S.INV(RAND())</f>
        <v>-6.3647358967553899E-2</v>
      </c>
      <c r="AO211" s="24">
        <f ca="1">SQRT(Inputs!$B$38)*H211+SQRT(1-Inputs!$B$38)*_xlfn.NORM.S.INV(RAND())</f>
        <v>-0.21473927312800609</v>
      </c>
      <c r="AP211" s="24">
        <f ca="1">SQRT(Inputs!$B$38)*I211+SQRT(1-Inputs!$B$38)*_xlfn.NORM.S.INV(RAND())</f>
        <v>0.72973790356711121</v>
      </c>
      <c r="AQ211" s="24">
        <f ca="1">SQRT(Inputs!$B$38)*J211+SQRT(1-Inputs!$B$38)*_xlfn.NORM.S.INV(RAND())</f>
        <v>-0.1546450440458057</v>
      </c>
      <c r="AR211" s="24">
        <f ca="1">SQRT(Inputs!$B$38)*K211+SQRT(1-Inputs!$B$38)*_xlfn.NORM.S.INV(RAND())</f>
        <v>2.6374549433837768E-2</v>
      </c>
      <c r="AS211" s="24">
        <f ca="1">SQRT(Inputs!$B$38)*L211+SQRT(1-Inputs!$B$38)*_xlfn.NORM.S.INV(RAND())</f>
        <v>1.6781213642791892</v>
      </c>
      <c r="AT211" s="24">
        <f ca="1">SQRT(Inputs!$B$38)*M211+SQRT(1-Inputs!$B$38)*_xlfn.NORM.S.INV(RAND())</f>
        <v>0.26713037271703682</v>
      </c>
      <c r="AU211" s="15">
        <f ca="1">Inputs!$B$6*EXP($B$8-0.5*C$5^2+C$5*N211)</f>
        <v>5043.4535633896676</v>
      </c>
      <c r="AV211" s="15">
        <f t="shared" ca="1" si="110"/>
        <v>5641.5598268438125</v>
      </c>
      <c r="AW211" s="15">
        <f t="shared" ca="1" si="111"/>
        <v>6605.8519858946956</v>
      </c>
      <c r="AX211" s="15">
        <f t="shared" ca="1" si="112"/>
        <v>8902.5457179856294</v>
      </c>
      <c r="AY211" s="15">
        <f t="shared" ca="1" si="113"/>
        <v>11195.373488409443</v>
      </c>
      <c r="AZ211" s="15">
        <f t="shared" ca="1" si="114"/>
        <v>13836.451249482017</v>
      </c>
      <c r="BA211" s="15">
        <f t="shared" ca="1" si="115"/>
        <v>18359.190855961282</v>
      </c>
      <c r="BB211" s="15">
        <f t="shared" ca="1" si="116"/>
        <v>23028.472584811458</v>
      </c>
      <c r="BC211" s="15">
        <f t="shared" ca="1" si="117"/>
        <v>24712.917187162948</v>
      </c>
      <c r="BD211" s="15">
        <f t="shared" ca="1" si="118"/>
        <v>27968.310655666475</v>
      </c>
      <c r="BE211" s="15">
        <f t="shared" ca="1" si="119"/>
        <v>35153.485859950641</v>
      </c>
      <c r="BF211" s="15">
        <f ca="1">Inputs!$B$13*EXP($B$9-0.5*C$6^2+C$6*Y211)</f>
        <v>12436.851849993576</v>
      </c>
      <c r="BG211" s="15">
        <f t="shared" ca="1" si="120"/>
        <v>10855.291371425401</v>
      </c>
      <c r="BH211" s="15">
        <f t="shared" ca="1" si="121"/>
        <v>18541.322832106769</v>
      </c>
      <c r="BI211" s="15">
        <f t="shared" ca="1" si="122"/>
        <v>23168.899519314156</v>
      </c>
      <c r="BJ211" s="15">
        <f t="shared" ca="1" si="123"/>
        <v>31145.320441248055</v>
      </c>
      <c r="BK211" s="15">
        <f t="shared" ca="1" si="124"/>
        <v>44507.019821662951</v>
      </c>
      <c r="BL211" s="15">
        <f t="shared" ca="1" si="125"/>
        <v>49999.387525801052</v>
      </c>
      <c r="BM211" s="15">
        <f t="shared" ca="1" si="126"/>
        <v>54042.373610144605</v>
      </c>
      <c r="BN211" s="15">
        <f t="shared" ca="1" si="127"/>
        <v>60670.211988324889</v>
      </c>
      <c r="BO211" s="15">
        <f t="shared" ca="1" si="128"/>
        <v>85383.336124505586</v>
      </c>
      <c r="BP211" s="15">
        <f t="shared" ca="1" si="129"/>
        <v>99605.829810061201</v>
      </c>
      <c r="BQ211" s="15">
        <f ca="1">Inputs!$B$20*EXP($B$10-0.5*C$7^2+C$7*AJ211)</f>
        <v>2083.2372642918499</v>
      </c>
      <c r="BR211" s="15">
        <f t="shared" ca="1" si="130"/>
        <v>3064.8417375534677</v>
      </c>
      <c r="BS211" s="15">
        <f t="shared" ca="1" si="131"/>
        <v>5772.9727296683368</v>
      </c>
      <c r="BT211" s="15">
        <f t="shared" ca="1" si="132"/>
        <v>5585.6175047918441</v>
      </c>
      <c r="BU211" s="15">
        <f t="shared" ca="1" si="133"/>
        <v>7622.6920328700162</v>
      </c>
      <c r="BV211" s="15">
        <f t="shared" ca="1" si="134"/>
        <v>10104.485926271609</v>
      </c>
      <c r="BW211" s="15">
        <f t="shared" ca="1" si="135"/>
        <v>16455.179642707189</v>
      </c>
      <c r="BX211" s="15">
        <f t="shared" ca="1" si="136"/>
        <v>22312.634355288028</v>
      </c>
      <c r="BY211" s="15">
        <f t="shared" ca="1" si="137"/>
        <v>31421.948958547608</v>
      </c>
      <c r="BZ211" s="15">
        <f t="shared" ca="1" si="138"/>
        <v>60022.214529907316</v>
      </c>
      <c r="CA211" s="15">
        <f t="shared" ca="1" si="139"/>
        <v>88411.785341070557</v>
      </c>
      <c r="CB211" s="15">
        <f ca="1">(AU211*DCF!C$10-DCF!C$5*MAX(AU211*DCF!C$10,0)-MAX(AU211-Inputs!$B$6,0)/Inputs!$B$10)*DCF!C$6</f>
        <v>1042.4952322740387</v>
      </c>
      <c r="CC211" s="15">
        <f ca="1">(AV211*DCF!D$10-DCF!D$5*MAX(AV211*DCF!D$10,0)-MAX(AV211-AU211,0)/Inputs!$B$10)*DCF!D$6</f>
        <v>1229.2594286895644</v>
      </c>
      <c r="CD211" s="15">
        <f ca="1">(AW211*DCF!E$10-DCF!E$5*MAX(AW211*DCF!E$10,0)-MAX(AW211-AV211,0)/Inputs!$B$10)*DCF!E$6</f>
        <v>1307.9875400556843</v>
      </c>
      <c r="CE211" s="15">
        <f ca="1">(AX211*DCF!F$10-DCF!F$5*MAX(AX211*DCF!F$10,0)-MAX(AX211-AW211,0)/Inputs!$B$10)*DCF!F$6</f>
        <v>1465.5265184660886</v>
      </c>
      <c r="CF211" s="15">
        <f ca="1">(AY211*DCF!G$10-DCF!G$5*MAX(AY211*DCF!G$10,0)-MAX(AY211-AX211,0)/Inputs!$B$10)*DCF!G$6</f>
        <v>1865.9719365583301</v>
      </c>
      <c r="CG211" s="15">
        <f ca="1">(AZ211*DCF!H$10-DCF!H$5*MAX(AZ211*DCF!H$10,0)-MAX(AZ211-AY211,0)/Inputs!$B$10)*DCF!H$6</f>
        <v>2217.386230665606</v>
      </c>
      <c r="CH211" s="15">
        <f ca="1">(BA211*DCF!I$10-DCF!I$5*MAX(BA211*DCF!I$10,0)-MAX(BA211-AZ211,0)/Inputs!$B$10)*DCF!I$6</f>
        <v>2611.6666661266972</v>
      </c>
      <c r="CI211" s="15">
        <f ca="1">(BB211*DCF!J$10-DCF!J$5*MAX(BB211*DCF!J$10,0)-MAX(BB211-BA211,0)/Inputs!$B$10)*DCF!J$6</f>
        <v>3244.1866266588977</v>
      </c>
      <c r="CJ211" s="15">
        <f ca="1">(BC211*DCF!K$10-DCF!K$5*MAX(BC211*DCF!K$10,0)-MAX(BC211-BB211,0)/Inputs!$B$10)*DCF!K$6</f>
        <v>3742.5861730303182</v>
      </c>
      <c r="CK211" s="15">
        <f ca="1">(BD211*DCF!L$10-DCF!L$5*MAX(BD211*DCF!L$10,0)-MAX(BD211-BC211,0)/Inputs!$B$10)*DCF!L$6</f>
        <v>3797.1780064639638</v>
      </c>
      <c r="CL211" s="15">
        <f ca="1">(BE211*DCF!M$10-DCF!M$5*MAX(BE211*DCF!M$10,0)-MAX(BE211-BD211,0)/Inputs!$B$10)*DCF!M$6</f>
        <v>4102.265580579623</v>
      </c>
      <c r="CM211" s="15">
        <f ca="1">(BF211*DCF!C$28-DCF!C$5*MAX(BF211*DCF!C$28,0)-MAX(BF211-Inputs!$B$13,0)/Inputs!$B$17)*DCF!C$6</f>
        <v>3553.1856106059013</v>
      </c>
      <c r="CN211" s="15">
        <f ca="1">(BG211*DCF!D$28-DCF!D$5*MAX(BG211*DCF!D$28,0)-MAX(BG211-BF211,0)/Inputs!$B$17)*DCF!D$6</f>
        <v>3197.1336732665604</v>
      </c>
      <c r="CO211" s="15">
        <f ca="1">(BH211*DCF!E$28-DCF!E$5*MAX(BH211*DCF!E$28,0)-MAX(BH211-BG211,0)/Inputs!$B$17)*DCF!E$6</f>
        <v>3736.4217767183741</v>
      </c>
      <c r="CP211" s="15">
        <f ca="1">(BI211*DCF!F$28-DCF!F$5*MAX(BI211*DCF!F$28,0)-MAX(BI211-BH211,0)/Inputs!$B$17)*DCF!F$6</f>
        <v>5447.2224503624593</v>
      </c>
      <c r="CQ211" s="15">
        <f ca="1">(BJ211*DCF!G$28-DCF!G$5*MAX(BJ211*DCF!G$28,0)-MAX(BJ211-BI211,0)/Inputs!$B$17)*DCF!G$6</f>
        <v>6739.3344856951226</v>
      </c>
      <c r="CR211" s="15">
        <f ca="1">(BK211*DCF!H$28-DCF!H$5*MAX(BK211*DCF!H$28,0)-MAX(BK211-BJ211,0)/Inputs!$B$17)*DCF!H$6</f>
        <v>8931.0439287625541</v>
      </c>
      <c r="CS211" s="15">
        <f ca="1">(BL211*DCF!I$28-DCF!I$5*MAX(BL211*DCF!I$28,0)-MAX(BL211-BK211,0)/Inputs!$B$17)*DCF!I$6</f>
        <v>10969.184683418009</v>
      </c>
      <c r="CT211" s="15">
        <f ca="1">(BM211*DCF!J$28-DCF!J$5*MAX(BM211*DCF!J$28,0)-MAX(BM211-BL211,0)/Inputs!$B$17)*DCF!J$6</f>
        <v>11519.86879127051</v>
      </c>
      <c r="CU211" s="15">
        <f ca="1">(BN211*DCF!K$28-DCF!K$5*MAX(BN211*DCF!K$28,0)-MAX(BN211-BM211,0)/Inputs!$B$17)*DCF!K$6</f>
        <v>12000.709595447999</v>
      </c>
      <c r="CV211" s="15">
        <f ca="1">(BO211*DCF!L$28-DCF!L$5*MAX(BO211*DCF!L$28,0)-MAX(BO211-BN211,0)/Inputs!$B$17)*DCF!L$6</f>
        <v>14239.436537482559</v>
      </c>
      <c r="CW211" s="15">
        <f ca="1">(BP211*DCF!M$28-DCF!M$5*MAX(BP211*DCF!M$28,0)-MAX(BP211-BO211,0)/Inputs!$B$17)*DCF!M$6</f>
        <v>17254.244291348736</v>
      </c>
      <c r="CX211" s="15">
        <f ca="1">(BQ211*DCF!C$46-DCF!C$5*MAX(BQ211*DCF!C$46,0)-MAX(BQ211-Inputs!$B$20,0)/Inputs!$B$24)*DCF!C$6</f>
        <v>-481.11715110666279</v>
      </c>
      <c r="CY211" s="15">
        <f ca="1">(BR211*DCF!D$46-DCF!D$5*MAX(BR211*DCF!D$46,0)-MAX(BR211-BQ211,0)/Inputs!$B$24)*DCF!D$6</f>
        <v>-941.93949225096083</v>
      </c>
      <c r="CZ211" s="15">
        <f ca="1">(BS211*DCF!E$46-DCF!E$5*MAX(BS211*DCF!E$46,0)-MAX(BS211-BR211,0)/Inputs!$B$24)*DCF!E$6</f>
        <v>-1750.1347602076019</v>
      </c>
      <c r="DA211" s="15">
        <f ca="1">(BT211*DCF!F$46-DCF!F$5*MAX(BT211*DCF!F$46,0)-MAX(BT211-BS211,0)/Inputs!$B$24)*DCF!F$6</f>
        <v>-406.77998166673399</v>
      </c>
      <c r="DB211" s="15">
        <f ca="1">(BU211*DCF!G$46-DCF!G$5*MAX(BU211*DCF!G$46,0)-MAX(BU211-BT211,0)/Inputs!$B$24)*DCF!G$6</f>
        <v>-941.64392295241009</v>
      </c>
      <c r="DC211" s="15">
        <f ca="1">(BV211*DCF!H$46-DCF!H$5*MAX(BV211*DCF!H$46,0)-MAX(BV211-BU211,0)/Inputs!$B$24)*DCF!H$6</f>
        <v>-771.20224617107101</v>
      </c>
      <c r="DD211" s="15">
        <f ca="1">(BW211*DCF!I$46-DCF!I$5*MAX(BW211*DCF!I$46,0)-MAX(BW211-BV211,0)/Inputs!$B$24)*DCF!I$6</f>
        <v>-1442.9997345286351</v>
      </c>
      <c r="DE211" s="15">
        <f ca="1">(BX211*DCF!J$46-DCF!J$5*MAX(BX211*DCF!J$46,0)-MAX(BX211-BW211,0)/Inputs!$B$24)*DCF!J$6</f>
        <v>-617.34800125669017</v>
      </c>
      <c r="DF211" s="15">
        <f ca="1">(BY211*DCF!K$46-DCF!K$5*MAX(BY211*DCF!K$46,0)-MAX(BY211-BX211,0)/Inputs!$B$24)*DCF!K$6</f>
        <v>-436.61293655310106</v>
      </c>
      <c r="DG211" s="15">
        <f ca="1">(BZ211*DCF!L$46-DCF!L$5*MAX(BZ211*DCF!L$46,0)-MAX(BZ211-BY211,0)/Inputs!$B$24)*DCF!L$6</f>
        <v>-2323.2769528764875</v>
      </c>
      <c r="DH211" s="15">
        <f ca="1">(CA211*DCF!M$46-DCF!M$5*MAX(CA211*DCF!M$46,0)-MAX(CA211-BZ211,0)/Inputs!$B$24)*DCF!M$6</f>
        <v>996.12115433923316</v>
      </c>
      <c r="DI211" s="15">
        <f ca="1">SUM(CB211:CL211)+BE211*DCF!M$10*(1+Inputs!$B$30)*(1-Inputs!$B$33)*(1-Inputs!$B$30/Inputs!$B$31)/(Inputs!$B$29-Inputs!$B$30)*DCF!M$6</f>
        <v>124459.12594453772</v>
      </c>
      <c r="DJ211" s="15">
        <f ca="1">SUM(CM211:CW211)+BP211*DCF!M$28*(1+Inputs!$B$30)*(1-Inputs!$B$33)*(1-Inputs!$B$30/Inputs!$B$31)/(Inputs!$B$29-Inputs!$B$30)*DCF!M$6</f>
        <v>467193.57450723433</v>
      </c>
      <c r="DK211" s="15">
        <f ca="1">SUM(CX211:DH211)+CA211*DCF!M$46*(1+Inputs!$B$30)*(1-Inputs!$B$33)*(1-Inputs!$B$30/Inputs!$B$31)/(Inputs!$B$29-Inputs!$B$30)*DCF!M$6</f>
        <v>127578.15915756165</v>
      </c>
      <c r="DM211" s="15">
        <f ca="1">DI211+DJ211+DK211+Inputs!$B$34+Inputs!$B$36-Inputs!$B$35</f>
        <v>796081.85960933368</v>
      </c>
    </row>
    <row r="212" spans="1:117" x14ac:dyDescent="0.75">
      <c r="A212" s="11">
        <v>199</v>
      </c>
      <c r="C212" s="24">
        <f t="shared" ca="1" si="109"/>
        <v>-1.9226868816616005</v>
      </c>
      <c r="D212" s="24">
        <f t="shared" ca="1" si="109"/>
        <v>0.70006702152988154</v>
      </c>
      <c r="E212" s="24">
        <f t="shared" ca="1" si="109"/>
        <v>9.1966086163879954E-2</v>
      </c>
      <c r="F212" s="24">
        <f t="shared" ca="1" si="109"/>
        <v>1.9672742391682847</v>
      </c>
      <c r="G212" s="24">
        <f t="shared" ca="1" si="109"/>
        <v>-0.9520416208036715</v>
      </c>
      <c r="H212" s="24">
        <f t="shared" ca="1" si="109"/>
        <v>1.603798115744232</v>
      </c>
      <c r="I212" s="24">
        <f t="shared" ca="1" si="109"/>
        <v>-1.5349349894828361</v>
      </c>
      <c r="J212" s="24">
        <f t="shared" ca="1" si="109"/>
        <v>8.5737187024056222E-2</v>
      </c>
      <c r="K212" s="24">
        <f t="shared" ca="1" si="109"/>
        <v>1.1061201657451631</v>
      </c>
      <c r="L212" s="24">
        <f t="shared" ca="1" si="109"/>
        <v>1.4621410487341337E-2</v>
      </c>
      <c r="M212" s="24">
        <f t="shared" ca="1" si="109"/>
        <v>-0.59237304111178057</v>
      </c>
      <c r="N212" s="24">
        <f ca="1">SQRT(Inputs!$B$38)*C212+SQRT(1-Inputs!$B$38)*_xlfn.NORM.S.INV(RAND())</f>
        <v>-2.0743910554769558</v>
      </c>
      <c r="O212" s="24">
        <f ca="1">SQRT(Inputs!$B$38)*D212+SQRT(1-Inputs!$B$38)*_xlfn.NORM.S.INV(RAND())</f>
        <v>0.87335305317902523</v>
      </c>
      <c r="P212" s="24">
        <f ca="1">SQRT(Inputs!$B$38)*E212+SQRT(1-Inputs!$B$38)*_xlfn.NORM.S.INV(RAND())</f>
        <v>1.3221791264452958</v>
      </c>
      <c r="Q212" s="24">
        <f ca="1">SQRT(Inputs!$B$38)*F212+SQRT(1-Inputs!$B$38)*_xlfn.NORM.S.INV(RAND())</f>
        <v>0.4046816916391579</v>
      </c>
      <c r="R212" s="24">
        <f ca="1">SQRT(Inputs!$B$38)*G212+SQRT(1-Inputs!$B$38)*_xlfn.NORM.S.INV(RAND())</f>
        <v>0.50952211908791312</v>
      </c>
      <c r="S212" s="24">
        <f ca="1">SQRT(Inputs!$B$38)*H212+SQRT(1-Inputs!$B$38)*_xlfn.NORM.S.INV(RAND())</f>
        <v>3.9025938895800194E-2</v>
      </c>
      <c r="T212" s="24">
        <f ca="1">SQRT(Inputs!$B$38)*I212+SQRT(1-Inputs!$B$38)*_xlfn.NORM.S.INV(RAND())</f>
        <v>-1.3652357786487903</v>
      </c>
      <c r="U212" s="24">
        <f ca="1">SQRT(Inputs!$B$38)*J212+SQRT(1-Inputs!$B$38)*_xlfn.NORM.S.INV(RAND())</f>
        <v>-0.23607889895960771</v>
      </c>
      <c r="V212" s="24">
        <f ca="1">SQRT(Inputs!$B$38)*K212+SQRT(1-Inputs!$B$38)*_xlfn.NORM.S.INV(RAND())</f>
        <v>1.0933597039165428</v>
      </c>
      <c r="W212" s="24">
        <f ca="1">SQRT(Inputs!$B$38)*L212+SQRT(1-Inputs!$B$38)*_xlfn.NORM.S.INV(RAND())</f>
        <v>1.1382304456042773</v>
      </c>
      <c r="X212" s="24">
        <f ca="1">SQRT(Inputs!$B$38)*M212+SQRT(1-Inputs!$B$38)*_xlfn.NORM.S.INV(RAND())</f>
        <v>1.2981863917585117</v>
      </c>
      <c r="Y212" s="24">
        <f ca="1">SQRT(Inputs!$B$38)*C212+SQRT(1-Inputs!$B$38)*_xlfn.NORM.S.INV(RAND())</f>
        <v>-1.3282822903305789</v>
      </c>
      <c r="Z212" s="24">
        <f ca="1">SQRT(Inputs!$B$38)*D212+SQRT(1-Inputs!$B$38)*_xlfn.NORM.S.INV(RAND())</f>
        <v>-1.4461547633051155</v>
      </c>
      <c r="AA212" s="24">
        <f ca="1">SQRT(Inputs!$B$38)*E212+SQRT(1-Inputs!$B$38)*_xlfn.NORM.S.INV(RAND())</f>
        <v>1.7549033507469773</v>
      </c>
      <c r="AB212" s="24">
        <f ca="1">SQRT(Inputs!$B$38)*F212+SQRT(1-Inputs!$B$38)*_xlfn.NORM.S.INV(RAND())</f>
        <v>2.3261450266634354</v>
      </c>
      <c r="AC212" s="24">
        <f ca="1">SQRT(Inputs!$B$38)*G212+SQRT(1-Inputs!$B$38)*_xlfn.NORM.S.INV(RAND())</f>
        <v>-0.27400338706902105</v>
      </c>
      <c r="AD212" s="24">
        <f ca="1">SQRT(Inputs!$B$38)*H212+SQRT(1-Inputs!$B$38)*_xlfn.NORM.S.INV(RAND())</f>
        <v>9.2118090757444149E-2</v>
      </c>
      <c r="AE212" s="24">
        <f ca="1">SQRT(Inputs!$B$38)*I212+SQRT(1-Inputs!$B$38)*_xlfn.NORM.S.INV(RAND())</f>
        <v>-1.9678854441312785</v>
      </c>
      <c r="AF212" s="24">
        <f ca="1">SQRT(Inputs!$B$38)*J212+SQRT(1-Inputs!$B$38)*_xlfn.NORM.S.INV(RAND())</f>
        <v>-0.28999721983940152</v>
      </c>
      <c r="AG212" s="24">
        <f ca="1">SQRT(Inputs!$B$38)*K212+SQRT(1-Inputs!$B$38)*_xlfn.NORM.S.INV(RAND())</f>
        <v>0.33947034748083765</v>
      </c>
      <c r="AH212" s="24">
        <f ca="1">SQRT(Inputs!$B$38)*L212+SQRT(1-Inputs!$B$38)*_xlfn.NORM.S.INV(RAND())</f>
        <v>-0.40233663365598771</v>
      </c>
      <c r="AI212" s="24">
        <f ca="1">SQRT(Inputs!$B$38)*M212+SQRT(1-Inputs!$B$38)*_xlfn.NORM.S.INV(RAND())</f>
        <v>-1.9569251331379007</v>
      </c>
      <c r="AJ212" s="24">
        <f ca="1">SQRT(Inputs!$B$38)*C212+SQRT(1-Inputs!$B$38)*_xlfn.NORM.S.INV(RAND())</f>
        <v>-1.5797735283730594</v>
      </c>
      <c r="AK212" s="24">
        <f ca="1">SQRT(Inputs!$B$38)*D212+SQRT(1-Inputs!$B$38)*_xlfn.NORM.S.INV(RAND())</f>
        <v>1.1484805099159598</v>
      </c>
      <c r="AL212" s="24">
        <f ca="1">SQRT(Inputs!$B$38)*E212+SQRT(1-Inputs!$B$38)*_xlfn.NORM.S.INV(RAND())</f>
        <v>-5.1524753190821677E-2</v>
      </c>
      <c r="AM212" s="24">
        <f ca="1">SQRT(Inputs!$B$38)*F212+SQRT(1-Inputs!$B$38)*_xlfn.NORM.S.INV(RAND())</f>
        <v>1.2224344058829539</v>
      </c>
      <c r="AN212" s="24">
        <f ca="1">SQRT(Inputs!$B$38)*G212+SQRT(1-Inputs!$B$38)*_xlfn.NORM.S.INV(RAND())</f>
        <v>-8.9147830999607991E-2</v>
      </c>
      <c r="AO212" s="24">
        <f ca="1">SQRT(Inputs!$B$38)*H212+SQRT(1-Inputs!$B$38)*_xlfn.NORM.S.INV(RAND())</f>
        <v>1.7319227958729995</v>
      </c>
      <c r="AP212" s="24">
        <f ca="1">SQRT(Inputs!$B$38)*I212+SQRT(1-Inputs!$B$38)*_xlfn.NORM.S.INV(RAND())</f>
        <v>-0.45626104708592624</v>
      </c>
      <c r="AQ212" s="24">
        <f ca="1">SQRT(Inputs!$B$38)*J212+SQRT(1-Inputs!$B$38)*_xlfn.NORM.S.INV(RAND())</f>
        <v>0.89537977024013626</v>
      </c>
      <c r="AR212" s="24">
        <f ca="1">SQRT(Inputs!$B$38)*K212+SQRT(1-Inputs!$B$38)*_xlfn.NORM.S.INV(RAND())</f>
        <v>6.0378851947434531E-2</v>
      </c>
      <c r="AS212" s="24">
        <f ca="1">SQRT(Inputs!$B$38)*L212+SQRT(1-Inputs!$B$38)*_xlfn.NORM.S.INV(RAND())</f>
        <v>-0.25785741660240191</v>
      </c>
      <c r="AT212" s="24">
        <f ca="1">SQRT(Inputs!$B$38)*M212+SQRT(1-Inputs!$B$38)*_xlfn.NORM.S.INV(RAND())</f>
        <v>-1.460862387814283</v>
      </c>
      <c r="AU212" s="15">
        <f ca="1">Inputs!$B$6*EXP($B$8-0.5*C$5^2+C$5*N212)</f>
        <v>3546.8826028878361</v>
      </c>
      <c r="AV212" s="15">
        <f t="shared" ca="1" si="110"/>
        <v>4908.9634506723205</v>
      </c>
      <c r="AW212" s="15">
        <f t="shared" ca="1" si="111"/>
        <v>7154.1706308876046</v>
      </c>
      <c r="AX212" s="15">
        <f t="shared" ca="1" si="112"/>
        <v>9187.4784622618445</v>
      </c>
      <c r="AY212" s="15">
        <f t="shared" ca="1" si="113"/>
        <v>11916.451640828745</v>
      </c>
      <c r="AZ212" s="15">
        <f t="shared" ca="1" si="114"/>
        <v>14636.909603444426</v>
      </c>
      <c r="BA212" s="15">
        <f t="shared" ca="1" si="115"/>
        <v>15526.938645660088</v>
      </c>
      <c r="BB212" s="15">
        <f t="shared" ca="1" si="116"/>
        <v>18565.349881484442</v>
      </c>
      <c r="BC212" s="15">
        <f t="shared" ca="1" si="117"/>
        <v>25268.837110362045</v>
      </c>
      <c r="BD212" s="15">
        <f t="shared" ca="1" si="118"/>
        <v>34434.275116014869</v>
      </c>
      <c r="BE212" s="15">
        <f t="shared" ca="1" si="119"/>
        <v>47490.796751054098</v>
      </c>
      <c r="BF212" s="15">
        <f ca="1">Inputs!$B$13*EXP($B$9-0.5*C$6^2+C$6*Y212)</f>
        <v>10628.988748307323</v>
      </c>
      <c r="BG212" s="15">
        <f t="shared" ca="1" si="120"/>
        <v>9978.7402905369454</v>
      </c>
      <c r="BH212" s="15">
        <f t="shared" ca="1" si="121"/>
        <v>16311.312627184392</v>
      </c>
      <c r="BI212" s="15">
        <f t="shared" ca="1" si="122"/>
        <v>28563.937208546206</v>
      </c>
      <c r="BJ212" s="15">
        <f t="shared" ca="1" si="123"/>
        <v>33661.41835397981</v>
      </c>
      <c r="BK212" s="15">
        <f t="shared" ca="1" si="124"/>
        <v>41834.391266671788</v>
      </c>
      <c r="BL212" s="15">
        <f t="shared" ca="1" si="125"/>
        <v>39820.941450456397</v>
      </c>
      <c r="BM212" s="15">
        <f t="shared" ca="1" si="126"/>
        <v>47216.514420849446</v>
      </c>
      <c r="BN212" s="15">
        <f t="shared" ca="1" si="127"/>
        <v>60481.45509718237</v>
      </c>
      <c r="BO212" s="15">
        <f t="shared" ca="1" si="128"/>
        <v>71016.046746177832</v>
      </c>
      <c r="BP212" s="15">
        <f t="shared" ca="1" si="129"/>
        <v>70026.095639197913</v>
      </c>
      <c r="BQ212" s="15">
        <f ca="1">Inputs!$B$20*EXP($B$10-0.5*C$7^2+C$7*AJ212)</f>
        <v>2449.4293640468927</v>
      </c>
      <c r="BR212" s="15">
        <f t="shared" ca="1" si="130"/>
        <v>4786.3640724043462</v>
      </c>
      <c r="BS212" s="15">
        <f t="shared" ca="1" si="131"/>
        <v>6458.1331682601058</v>
      </c>
      <c r="BT212" s="15">
        <f t="shared" ca="1" si="132"/>
        <v>12270.833643742782</v>
      </c>
      <c r="BU212" s="15">
        <f t="shared" ca="1" si="133"/>
        <v>16642.995772082399</v>
      </c>
      <c r="BV212" s="15">
        <f t="shared" ca="1" si="134"/>
        <v>34206.629993785864</v>
      </c>
      <c r="BW212" s="15">
        <f t="shared" ca="1" si="135"/>
        <v>43339.503071335377</v>
      </c>
      <c r="BX212" s="15">
        <f t="shared" ca="1" si="136"/>
        <v>72535.791965209341</v>
      </c>
      <c r="BY212" s="15">
        <f t="shared" ca="1" si="137"/>
        <v>102815.85422788857</v>
      </c>
      <c r="BZ212" s="15">
        <f t="shared" ca="1" si="138"/>
        <v>137586.01216685757</v>
      </c>
      <c r="CA212" s="15">
        <f t="shared" ca="1" si="139"/>
        <v>149078.66652031406</v>
      </c>
      <c r="CB212" s="15">
        <f ca="1">(AU212*DCF!C$10-DCF!C$5*MAX(AU212*DCF!C$10,0)-MAX(AU212-Inputs!$B$6,0)/Inputs!$B$10)*DCF!C$6</f>
        <v>910.87178481583089</v>
      </c>
      <c r="CC212" s="15">
        <f ca="1">(AV212*DCF!D$10-DCF!D$5*MAX(AV212*DCF!D$10,0)-MAX(AV212-AU212,0)/Inputs!$B$10)*DCF!D$6</f>
        <v>864.4188174216157</v>
      </c>
      <c r="CD212" s="15">
        <f ca="1">(AW212*DCF!E$10-DCF!E$5*MAX(AW212*DCF!E$10,0)-MAX(AW212-AV212,0)/Inputs!$B$10)*DCF!E$6</f>
        <v>1146.0704790804923</v>
      </c>
      <c r="CE212" s="15">
        <f ca="1">(AX212*DCF!F$10-DCF!F$5*MAX(AX212*DCF!F$10,0)-MAX(AX212-AW212,0)/Inputs!$B$10)*DCF!F$6</f>
        <v>1582.5309582858622</v>
      </c>
      <c r="CF212" s="15">
        <f ca="1">(AY212*DCF!G$10-DCF!G$5*MAX(AY212*DCF!G$10,0)-MAX(AY212-AX212,0)/Inputs!$B$10)*DCF!G$6</f>
        <v>1930.7080851879437</v>
      </c>
      <c r="CG212" s="15">
        <f ca="1">(AZ212*DCF!H$10-DCF!H$5*MAX(AZ212*DCF!H$10,0)-MAX(AZ212-AY212,0)/Inputs!$B$10)*DCF!H$6</f>
        <v>2358.7004163794682</v>
      </c>
      <c r="CH212" s="15">
        <f ca="1">(BA212*DCF!I$10-DCF!I$5*MAX(BA212*DCF!I$10,0)-MAX(BA212-AZ212,0)/Inputs!$B$10)*DCF!I$6</f>
        <v>2690.209319389272</v>
      </c>
      <c r="CI212" s="15">
        <f ca="1">(BB212*DCF!J$10-DCF!J$5*MAX(BB212*DCF!J$10,0)-MAX(BB212-BA212,0)/Inputs!$B$10)*DCF!J$6</f>
        <v>2725.4359635052115</v>
      </c>
      <c r="CJ212" s="15">
        <f ca="1">(BC212*DCF!K$10-DCF!K$5*MAX(BC212*DCF!K$10,0)-MAX(BC212-BB212,0)/Inputs!$B$10)*DCF!K$6</f>
        <v>3129.4907886912406</v>
      </c>
      <c r="CK212" s="15">
        <f ca="1">(BD212*DCF!L$10-DCF!L$5*MAX(BD212*DCF!L$10,0)-MAX(BD212-BC212,0)/Inputs!$B$10)*DCF!L$6</f>
        <v>4008.1039530347011</v>
      </c>
      <c r="CL212" s="15">
        <f ca="1">(BE212*DCF!M$10-DCF!M$5*MAX(BE212*DCF!M$10,0)-MAX(BE212-BD212,0)/Inputs!$B$10)*DCF!M$6</f>
        <v>5141.8246527225438</v>
      </c>
      <c r="CM212" s="15">
        <f ca="1">(BF212*DCF!C$28-DCF!C$5*MAX(BF212*DCF!C$28,0)-MAX(BF212-Inputs!$B$13,0)/Inputs!$B$17)*DCF!C$6</f>
        <v>3243.8976597147343</v>
      </c>
      <c r="CN212" s="15">
        <f ca="1">(BG212*DCF!D$28-DCF!D$5*MAX(BG212*DCF!D$28,0)-MAX(BG212-BF212,0)/Inputs!$B$17)*DCF!D$6</f>
        <v>2938.9691633369944</v>
      </c>
      <c r="CO212" s="15">
        <f ca="1">(BH212*DCF!E$28-DCF!E$5*MAX(BH212*DCF!E$28,0)-MAX(BH212-BG212,0)/Inputs!$B$17)*DCF!E$6</f>
        <v>3371.5913414106813</v>
      </c>
      <c r="CP212" s="15">
        <f ca="1">(BI212*DCF!F$28-DCF!F$5*MAX(BI212*DCF!F$28,0)-MAX(BI212-BH212,0)/Inputs!$B$17)*DCF!F$6</f>
        <v>5523.5725808364959</v>
      </c>
      <c r="CQ212" s="15">
        <f ca="1">(BJ212*DCF!G$28-DCF!G$5*MAX(BJ212*DCF!G$28,0)-MAX(BJ212-BI212,0)/Inputs!$B$17)*DCF!G$6</f>
        <v>7876.3644086882514</v>
      </c>
      <c r="CR212" s="15">
        <f ca="1">(BK212*DCF!H$28-DCF!H$5*MAX(BK212*DCF!H$28,0)-MAX(BK212-BJ212,0)/Inputs!$B$17)*DCF!H$6</f>
        <v>9076.2558797240308</v>
      </c>
      <c r="CS212" s="15">
        <f ca="1">(BL212*DCF!I$28-DCF!I$5*MAX(BL212*DCF!I$28,0)-MAX(BL212-BK212,0)/Inputs!$B$17)*DCF!I$6</f>
        <v>9364.0153221749606</v>
      </c>
      <c r="CT212" s="15">
        <f ca="1">(BM212*DCF!J$28-DCF!J$5*MAX(BM212*DCF!J$28,0)-MAX(BM212-BL212,0)/Inputs!$B$17)*DCF!J$6</f>
        <v>9552.6098993174783</v>
      </c>
      <c r="CU212" s="15">
        <f ca="1">(BN212*DCF!K$28-DCF!K$5*MAX(BN212*DCF!K$28,0)-MAX(BN212-BM212,0)/Inputs!$B$17)*DCF!K$6</f>
        <v>11147.890679253076</v>
      </c>
      <c r="CV212" s="15">
        <f ca="1">(BO212*DCF!L$28-DCF!L$5*MAX(BO212*DCF!L$28,0)-MAX(BO212-BN212,0)/Inputs!$B$17)*DCF!L$6</f>
        <v>12977.185332340814</v>
      </c>
      <c r="CW212" s="15">
        <f ca="1">(BP212*DCF!M$28-DCF!M$5*MAX(BP212*DCF!M$28,0)-MAX(BP212-BO212,0)/Inputs!$B$17)*DCF!M$6</f>
        <v>13175.450420627465</v>
      </c>
      <c r="CX212" s="15">
        <f ca="1">(BQ212*DCF!C$46-DCF!C$5*MAX(BQ212*DCF!C$46,0)-MAX(BQ212-Inputs!$B$20,0)/Inputs!$B$24)*DCF!C$6</f>
        <v>-565.68807483761952</v>
      </c>
      <c r="CY212" s="15">
        <f ca="1">(BR212*DCF!D$46-DCF!D$5*MAX(BR212*DCF!D$46,0)-MAX(BR212-BQ212,0)/Inputs!$B$24)*DCF!D$6</f>
        <v>-1814.0713694431959</v>
      </c>
      <c r="CZ212" s="15">
        <f ca="1">(BS212*DCF!E$46-DCF!E$5*MAX(BS212*DCF!E$46,0)-MAX(BS212-BR212,0)/Inputs!$B$24)*DCF!E$6</f>
        <v>-1422.6508461113019</v>
      </c>
      <c r="DA212" s="15">
        <f ca="1">(BT212*DCF!F$46-DCF!F$5*MAX(BT212*DCF!F$46,0)-MAX(BT212-BS212,0)/Inputs!$B$24)*DCF!F$6</f>
        <v>-3010.2276846683444</v>
      </c>
      <c r="DB212" s="15">
        <f ca="1">(BU212*DCF!G$46-DCF!G$5*MAX(BU212*DCF!G$46,0)-MAX(BU212-BT212,0)/Inputs!$B$24)*DCF!G$6</f>
        <v>-2030.5464518257038</v>
      </c>
      <c r="DC212" s="15">
        <f ca="1">(BV212*DCF!H$46-DCF!H$5*MAX(BV212*DCF!H$46,0)-MAX(BV212-BU212,0)/Inputs!$B$24)*DCF!H$6</f>
        <v>-5457.7917202220278</v>
      </c>
      <c r="DD212" s="15">
        <f ca="1">(BW212*DCF!I$46-DCF!I$5*MAX(BW212*DCF!I$46,0)-MAX(BW212-BV212,0)/Inputs!$B$24)*DCF!I$6</f>
        <v>-1620.7519297832159</v>
      </c>
      <c r="DE212" s="15">
        <f ca="1">(BX212*DCF!J$46-DCF!J$5*MAX(BX212*DCF!J$46,0)-MAX(BX212-BW212,0)/Inputs!$B$24)*DCF!J$6</f>
        <v>-4699.7029863056978</v>
      </c>
      <c r="DF212" s="15">
        <f ca="1">(BY212*DCF!K$46-DCF!K$5*MAX(BY212*DCF!K$46,0)-MAX(BY212-BX212,0)/Inputs!$B$24)*DCF!K$6</f>
        <v>-1544.6242649538988</v>
      </c>
      <c r="DG212" s="15">
        <f ca="1">(BZ212*DCF!L$46-DCF!L$5*MAX(BZ212*DCF!L$46,0)-MAX(BZ212-BY212,0)/Inputs!$B$24)*DCF!L$6</f>
        <v>1642.0829936424602</v>
      </c>
      <c r="DH212" s="15">
        <f ca="1">(CA212*DCF!M$46-DCF!M$5*MAX(CA212*DCF!M$46,0)-MAX(CA212-BZ212,0)/Inputs!$B$24)*DCF!M$6</f>
        <v>9284.571611646028</v>
      </c>
      <c r="DI212" s="15">
        <f ca="1">SUM(CB212:CL212)+BE212*DCF!M$10*(1+Inputs!$B$30)*(1-Inputs!$B$33)*(1-Inputs!$B$30/Inputs!$B$31)/(Inputs!$B$29-Inputs!$B$30)*DCF!M$6</f>
        <v>158655.88057747105</v>
      </c>
      <c r="DJ212" s="15">
        <f ca="1">SUM(CM212:CW212)+BP212*DCF!M$28*(1+Inputs!$B$30)*(1-Inputs!$B$33)*(1-Inputs!$B$30/Inputs!$B$31)/(Inputs!$B$29-Inputs!$B$30)*DCF!M$6</f>
        <v>348092.53623827652</v>
      </c>
      <c r="DK212" s="15">
        <f ca="1">SUM(CX212:DH212)+CA212*DCF!M$46*(1+Inputs!$B$30)*(1-Inputs!$B$33)*(1-Inputs!$B$30/Inputs!$B$31)/(Inputs!$B$29-Inputs!$B$30)*DCF!M$6</f>
        <v>219253.87721453412</v>
      </c>
      <c r="DM212" s="15">
        <f ca="1">DI212+DJ212+DK212+Inputs!$B$34+Inputs!$B$36-Inputs!$B$35</f>
        <v>802853.29403028172</v>
      </c>
    </row>
    <row r="213" spans="1:117" x14ac:dyDescent="0.75">
      <c r="A213" s="11">
        <v>200</v>
      </c>
      <c r="C213" s="24">
        <f t="shared" ca="1" si="109"/>
        <v>1.3121380469669255</v>
      </c>
      <c r="D213" s="24">
        <f t="shared" ca="1" si="109"/>
        <v>0.71323735741323657</v>
      </c>
      <c r="E213" s="24">
        <f t="shared" ca="1" si="109"/>
        <v>2.6281081399057067</v>
      </c>
      <c r="F213" s="24">
        <f t="shared" ca="1" si="109"/>
        <v>-0.14642967859478223</v>
      </c>
      <c r="G213" s="24">
        <f t="shared" ca="1" si="109"/>
        <v>-3.8321591793695001E-2</v>
      </c>
      <c r="H213" s="24">
        <f t="shared" ca="1" si="109"/>
        <v>-0.48174787233981264</v>
      </c>
      <c r="I213" s="24">
        <f t="shared" ca="1" si="109"/>
        <v>8.078655557699424E-2</v>
      </c>
      <c r="J213" s="24">
        <f t="shared" ca="1" si="109"/>
        <v>0.46716311038281966</v>
      </c>
      <c r="K213" s="24">
        <f t="shared" ca="1" si="109"/>
        <v>-4.8069249288658314E-2</v>
      </c>
      <c r="L213" s="24">
        <f t="shared" ca="1" si="109"/>
        <v>0.3267754285890585</v>
      </c>
      <c r="M213" s="24">
        <f t="shared" ca="1" si="109"/>
        <v>0.21152340079041881</v>
      </c>
      <c r="N213" s="24">
        <f ca="1">SQRT(Inputs!$B$38)*C213+SQRT(1-Inputs!$B$38)*_xlfn.NORM.S.INV(RAND())</f>
        <v>1.8025968265439585</v>
      </c>
      <c r="O213" s="24">
        <f ca="1">SQRT(Inputs!$B$38)*D213+SQRT(1-Inputs!$B$38)*_xlfn.NORM.S.INV(RAND())</f>
        <v>1.8242240032545018</v>
      </c>
      <c r="P213" s="24">
        <f ca="1">SQRT(Inputs!$B$38)*E213+SQRT(1-Inputs!$B$38)*_xlfn.NORM.S.INV(RAND())</f>
        <v>2.3299530486789832</v>
      </c>
      <c r="Q213" s="24">
        <f ca="1">SQRT(Inputs!$B$38)*F213+SQRT(1-Inputs!$B$38)*_xlfn.NORM.S.INV(RAND())</f>
        <v>1.0048232540062836</v>
      </c>
      <c r="R213" s="24">
        <f ca="1">SQRT(Inputs!$B$38)*G213+SQRT(1-Inputs!$B$38)*_xlfn.NORM.S.INV(RAND())</f>
        <v>0.57219545981737263</v>
      </c>
      <c r="S213" s="24">
        <f ca="1">SQRT(Inputs!$B$38)*H213+SQRT(1-Inputs!$B$38)*_xlfn.NORM.S.INV(RAND())</f>
        <v>-0.49701951108278858</v>
      </c>
      <c r="T213" s="24">
        <f ca="1">SQRT(Inputs!$B$38)*I213+SQRT(1-Inputs!$B$38)*_xlfn.NORM.S.INV(RAND())</f>
        <v>-0.11309760045359345</v>
      </c>
      <c r="U213" s="24">
        <f ca="1">SQRT(Inputs!$B$38)*J213+SQRT(1-Inputs!$B$38)*_xlfn.NORM.S.INV(RAND())</f>
        <v>-0.9833561247023157</v>
      </c>
      <c r="V213" s="24">
        <f ca="1">SQRT(Inputs!$B$38)*K213+SQRT(1-Inputs!$B$38)*_xlfn.NORM.S.INV(RAND())</f>
        <v>1.2125413591270995</v>
      </c>
      <c r="W213" s="24">
        <f ca="1">SQRT(Inputs!$B$38)*L213+SQRT(1-Inputs!$B$38)*_xlfn.NORM.S.INV(RAND())</f>
        <v>0.95389898158577857</v>
      </c>
      <c r="X213" s="24">
        <f ca="1">SQRT(Inputs!$B$38)*M213+SQRT(1-Inputs!$B$38)*_xlfn.NORM.S.INV(RAND())</f>
        <v>-2.9573852100108367</v>
      </c>
      <c r="Y213" s="24">
        <f ca="1">SQRT(Inputs!$B$38)*C213+SQRT(1-Inputs!$B$38)*_xlfn.NORM.S.INV(RAND())</f>
        <v>0.69638166026830994</v>
      </c>
      <c r="Z213" s="24">
        <f ca="1">SQRT(Inputs!$B$38)*D213+SQRT(1-Inputs!$B$38)*_xlfn.NORM.S.INV(RAND())</f>
        <v>-9.9448668793001405E-2</v>
      </c>
      <c r="AA213" s="24">
        <f ca="1">SQRT(Inputs!$B$38)*E213+SQRT(1-Inputs!$B$38)*_xlfn.NORM.S.INV(RAND())</f>
        <v>0.63304333862025108</v>
      </c>
      <c r="AB213" s="24">
        <f ca="1">SQRT(Inputs!$B$38)*F213+SQRT(1-Inputs!$B$38)*_xlfn.NORM.S.INV(RAND())</f>
        <v>0.29270795224425267</v>
      </c>
      <c r="AC213" s="24">
        <f ca="1">SQRT(Inputs!$B$38)*G213+SQRT(1-Inputs!$B$38)*_xlfn.NORM.S.INV(RAND())</f>
        <v>-0.60472917719192532</v>
      </c>
      <c r="AD213" s="24">
        <f ca="1">SQRT(Inputs!$B$38)*H213+SQRT(1-Inputs!$B$38)*_xlfn.NORM.S.INV(RAND())</f>
        <v>-0.20467235984004475</v>
      </c>
      <c r="AE213" s="24">
        <f ca="1">SQRT(Inputs!$B$38)*I213+SQRT(1-Inputs!$B$38)*_xlfn.NORM.S.INV(RAND())</f>
        <v>-0.39903237187045482</v>
      </c>
      <c r="AF213" s="24">
        <f ca="1">SQRT(Inputs!$B$38)*J213+SQRT(1-Inputs!$B$38)*_xlfn.NORM.S.INV(RAND())</f>
        <v>0.75382759348334694</v>
      </c>
      <c r="AG213" s="24">
        <f ca="1">SQRT(Inputs!$B$38)*K213+SQRT(1-Inputs!$B$38)*_xlfn.NORM.S.INV(RAND())</f>
        <v>0.33949094966482046</v>
      </c>
      <c r="AH213" s="24">
        <f ca="1">SQRT(Inputs!$B$38)*L213+SQRT(1-Inputs!$B$38)*_xlfn.NORM.S.INV(RAND())</f>
        <v>-0.23757306980951157</v>
      </c>
      <c r="AI213" s="24">
        <f ca="1">SQRT(Inputs!$B$38)*M213+SQRT(1-Inputs!$B$38)*_xlfn.NORM.S.INV(RAND())</f>
        <v>0.2566988285033861</v>
      </c>
      <c r="AJ213" s="24">
        <f ca="1">SQRT(Inputs!$B$38)*C213+SQRT(1-Inputs!$B$38)*_xlfn.NORM.S.INV(RAND())</f>
        <v>-0.61643060592679844</v>
      </c>
      <c r="AK213" s="24">
        <f ca="1">SQRT(Inputs!$B$38)*D213+SQRT(1-Inputs!$B$38)*_xlfn.NORM.S.INV(RAND())</f>
        <v>2.2277572714363694</v>
      </c>
      <c r="AL213" s="24">
        <f ca="1">SQRT(Inputs!$B$38)*E213+SQRT(1-Inputs!$B$38)*_xlfn.NORM.S.INV(RAND())</f>
        <v>1.0849964304596447</v>
      </c>
      <c r="AM213" s="24">
        <f ca="1">SQRT(Inputs!$B$38)*F213+SQRT(1-Inputs!$B$38)*_xlfn.NORM.S.INV(RAND())</f>
        <v>-0.79817673421947655</v>
      </c>
      <c r="AN213" s="24">
        <f ca="1">SQRT(Inputs!$B$38)*G213+SQRT(1-Inputs!$B$38)*_xlfn.NORM.S.INV(RAND())</f>
        <v>0.79886022522157596</v>
      </c>
      <c r="AO213" s="24">
        <f ca="1">SQRT(Inputs!$B$38)*H213+SQRT(1-Inputs!$B$38)*_xlfn.NORM.S.INV(RAND())</f>
        <v>-8.3880294652051102E-2</v>
      </c>
      <c r="AP213" s="24">
        <f ca="1">SQRT(Inputs!$B$38)*I213+SQRT(1-Inputs!$B$38)*_xlfn.NORM.S.INV(RAND())</f>
        <v>0.76904455668473193</v>
      </c>
      <c r="AQ213" s="24">
        <f ca="1">SQRT(Inputs!$B$38)*J213+SQRT(1-Inputs!$B$38)*_xlfn.NORM.S.INV(RAND())</f>
        <v>-6.2136720365424392E-4</v>
      </c>
      <c r="AR213" s="24">
        <f ca="1">SQRT(Inputs!$B$38)*K213+SQRT(1-Inputs!$B$38)*_xlfn.NORM.S.INV(RAND())</f>
        <v>-0.84365590362806231</v>
      </c>
      <c r="AS213" s="24">
        <f ca="1">SQRT(Inputs!$B$38)*L213+SQRT(1-Inputs!$B$38)*_xlfn.NORM.S.INV(RAND())</f>
        <v>-0.16154184593948898</v>
      </c>
      <c r="AT213" s="24">
        <f ca="1">SQRT(Inputs!$B$38)*M213+SQRT(1-Inputs!$B$38)*_xlfn.NORM.S.INV(RAND())</f>
        <v>0.48598410200552927</v>
      </c>
      <c r="AU213" s="15">
        <f ca="1">Inputs!$B$6*EXP($B$8-0.5*C$5^2+C$5*N213)</f>
        <v>6643.5670731774972</v>
      </c>
      <c r="AV213" s="15">
        <f t="shared" ca="1" si="110"/>
        <v>10574.561125956783</v>
      </c>
      <c r="AW213" s="15">
        <f t="shared" ca="1" si="111"/>
        <v>17654.904572817381</v>
      </c>
      <c r="AX213" s="15">
        <f t="shared" ca="1" si="112"/>
        <v>24437.945714235531</v>
      </c>
      <c r="AY213" s="15">
        <f t="shared" ca="1" si="113"/>
        <v>31929.648015303334</v>
      </c>
      <c r="AZ213" s="15">
        <f t="shared" ca="1" si="114"/>
        <v>36970.948396321277</v>
      </c>
      <c r="BA213" s="15">
        <f t="shared" ca="1" si="115"/>
        <v>44710.614141705155</v>
      </c>
      <c r="BB213" s="15">
        <f t="shared" ca="1" si="116"/>
        <v>49603.526125269942</v>
      </c>
      <c r="BC213" s="15">
        <f t="shared" ca="1" si="117"/>
        <v>68295.336348278113</v>
      </c>
      <c r="BD213" s="15">
        <f t="shared" ca="1" si="118"/>
        <v>91476.384529168892</v>
      </c>
      <c r="BE213" s="15">
        <f t="shared" ca="1" si="119"/>
        <v>85623.993563824246</v>
      </c>
      <c r="BF213" s="15">
        <f ca="1">Inputs!$B$13*EXP($B$9-0.5*C$6^2+C$6*Y213)</f>
        <v>15878.56375274494</v>
      </c>
      <c r="BG213" s="15">
        <f t="shared" ca="1" si="120"/>
        <v>19007.607834166276</v>
      </c>
      <c r="BH213" s="15">
        <f t="shared" ca="1" si="121"/>
        <v>25794.790811738272</v>
      </c>
      <c r="BI213" s="15">
        <f t="shared" ca="1" si="122"/>
        <v>33031.877788470403</v>
      </c>
      <c r="BJ213" s="15">
        <f t="shared" ca="1" si="123"/>
        <v>37114.502034134865</v>
      </c>
      <c r="BK213" s="15">
        <f t="shared" ca="1" si="124"/>
        <v>44299.269362149098</v>
      </c>
      <c r="BL213" s="15">
        <f t="shared" ca="1" si="125"/>
        <v>51673.888810378266</v>
      </c>
      <c r="BM213" s="15">
        <f t="shared" ca="1" si="126"/>
        <v>69754.030700383169</v>
      </c>
      <c r="BN213" s="15">
        <f t="shared" ca="1" si="127"/>
        <v>89350.849870832564</v>
      </c>
      <c r="BO213" s="15">
        <f t="shared" ca="1" si="128"/>
        <v>106942.57196409933</v>
      </c>
      <c r="BP213" s="15">
        <f t="shared" ca="1" si="129"/>
        <v>135510.57268950186</v>
      </c>
      <c r="BQ213" s="15">
        <f ca="1">Inputs!$B$20*EXP($B$10-0.5*C$7^2+C$7*AJ213)</f>
        <v>3447.1098049627285</v>
      </c>
      <c r="BR213" s="15">
        <f t="shared" ca="1" si="130"/>
        <v>9489.7174685329337</v>
      </c>
      <c r="BS213" s="15">
        <f t="shared" ca="1" si="131"/>
        <v>17746.534664706789</v>
      </c>
      <c r="BT213" s="15">
        <f t="shared" ca="1" si="132"/>
        <v>19846.024764472571</v>
      </c>
      <c r="BU213" s="15">
        <f t="shared" ca="1" si="133"/>
        <v>33369.395053809341</v>
      </c>
      <c r="BV213" s="15">
        <f t="shared" ca="1" si="134"/>
        <v>45557.323335964924</v>
      </c>
      <c r="BW213" s="15">
        <f t="shared" ca="1" si="135"/>
        <v>74809.990061356235</v>
      </c>
      <c r="BX213" s="15">
        <f t="shared" ca="1" si="136"/>
        <v>104620.7573602777</v>
      </c>
      <c r="BY213" s="15">
        <f t="shared" ca="1" si="137"/>
        <v>124740.70483929179</v>
      </c>
      <c r="BZ213" s="15">
        <f t="shared" ca="1" si="138"/>
        <v>169907.29764395565</v>
      </c>
      <c r="CA213" s="15">
        <f t="shared" ca="1" si="139"/>
        <v>260195.69060093444</v>
      </c>
      <c r="CB213" s="15">
        <f ca="1">(AU213*DCF!C$10-DCF!C$5*MAX(AU213*DCF!C$10,0)-MAX(AU213-Inputs!$B$6,0)/Inputs!$B$10)*DCF!C$6</f>
        <v>1031.0861377437029</v>
      </c>
      <c r="CC213" s="15">
        <f ca="1">(AV213*DCF!D$10-DCF!D$5*MAX(AV213*DCF!D$10,0)-MAX(AV213-AU213,0)/Inputs!$B$10)*DCF!D$6</f>
        <v>1619.0076158046559</v>
      </c>
      <c r="CD213" s="15">
        <f ca="1">(AW213*DCF!E$10-DCF!E$5*MAX(AW213*DCF!E$10,0)-MAX(AW213-AV213,0)/Inputs!$B$10)*DCF!E$6</f>
        <v>2481.4498703044774</v>
      </c>
      <c r="CE213" s="15">
        <f ca="1">(AX213*DCF!F$10-DCF!F$5*MAX(AX213*DCF!F$10,0)-MAX(AX213-AW213,0)/Inputs!$B$10)*DCF!F$6</f>
        <v>3923.3819128573305</v>
      </c>
      <c r="CF213" s="15">
        <f ca="1">(AY213*DCF!G$10-DCF!G$5*MAX(AY213*DCF!G$10,0)-MAX(AY213-AX213,0)/Inputs!$B$10)*DCF!G$6</f>
        <v>5138.7451899684247</v>
      </c>
      <c r="CG213" s="15">
        <f ca="1">(AZ213*DCF!H$10-DCF!H$5*MAX(AZ213*DCF!H$10,0)-MAX(AZ213-AY213,0)/Inputs!$B$10)*DCF!H$6</f>
        <v>6282.7628898300072</v>
      </c>
      <c r="CH213" s="15">
        <f ca="1">(BA213*DCF!I$10-DCF!I$5*MAX(BA213*DCF!I$10,0)-MAX(BA213-AZ213,0)/Inputs!$B$10)*DCF!I$6</f>
        <v>6897.4217998944068</v>
      </c>
      <c r="CI213" s="15">
        <f ca="1">(BB213*DCF!J$10-DCF!J$5*MAX(BB213*DCF!J$10,0)-MAX(BB213-BA213,0)/Inputs!$B$10)*DCF!J$6</f>
        <v>7770.6399969743379</v>
      </c>
      <c r="CJ213" s="15">
        <f ca="1">(BC213*DCF!K$10-DCF!K$5*MAX(BC213*DCF!K$10,0)-MAX(BC213-BB213,0)/Inputs!$B$10)*DCF!K$6</f>
        <v>8377.8834330700211</v>
      </c>
      <c r="CK213" s="15">
        <f ca="1">(BD213*DCF!L$10-DCF!L$5*MAX(BD213*DCF!L$10,0)-MAX(BD213-BC213,0)/Inputs!$B$10)*DCF!L$6</f>
        <v>10798.693435254971</v>
      </c>
      <c r="CL213" s="15">
        <f ca="1">(BE213*DCF!M$10-DCF!M$5*MAX(BE213*DCF!M$10,0)-MAX(BE213-BD213,0)/Inputs!$B$10)*DCF!M$6</f>
        <v>12082.652956573005</v>
      </c>
      <c r="CM213" s="15">
        <f ca="1">(BF213*DCF!C$28-DCF!C$5*MAX(BF213*DCF!C$28,0)-MAX(BF213-Inputs!$B$13,0)/Inputs!$B$17)*DCF!C$6</f>
        <v>3808.7208787085642</v>
      </c>
      <c r="CN213" s="15">
        <f ca="1">(BG213*DCF!D$28-DCF!D$5*MAX(BG213*DCF!D$28,0)-MAX(BG213-BF213,0)/Inputs!$B$17)*DCF!D$6</f>
        <v>4930.6103269655669</v>
      </c>
      <c r="CO213" s="15">
        <f ca="1">(BH213*DCF!E$28-DCF!E$5*MAX(BH213*DCF!E$28,0)-MAX(BH213-BG213,0)/Inputs!$B$17)*DCF!E$6</f>
        <v>5967.8837305845373</v>
      </c>
      <c r="CP213" s="15">
        <f ca="1">(BI213*DCF!F$28-DCF!F$5*MAX(BI213*DCF!F$28,0)-MAX(BI213-BH213,0)/Inputs!$B$17)*DCF!F$6</f>
        <v>7649.6586564196587</v>
      </c>
      <c r="CQ213" s="15">
        <f ca="1">(BJ213*DCF!G$28-DCF!G$5*MAX(BJ213*DCF!G$28,0)-MAX(BJ213-BI213,0)/Inputs!$B$17)*DCF!G$6</f>
        <v>8942.9820729540188</v>
      </c>
      <c r="CR213" s="15">
        <f ca="1">(BK213*DCF!H$28-DCF!H$5*MAX(BK213*DCF!H$28,0)-MAX(BK213-BJ213,0)/Inputs!$B$17)*DCF!H$6</f>
        <v>9839.3868423668755</v>
      </c>
      <c r="CS213" s="15">
        <f ca="1">(BL213*DCF!I$28-DCF!I$5*MAX(BL213*DCF!I$28,0)-MAX(BL213-BK213,0)/Inputs!$B$17)*DCF!I$6</f>
        <v>11092.787916213081</v>
      </c>
      <c r="CT213" s="15">
        <f ca="1">(BM213*DCF!J$28-DCF!J$5*MAX(BM213*DCF!J$28,0)-MAX(BM213-BL213,0)/Inputs!$B$17)*DCF!J$6</f>
        <v>13163.660455429517</v>
      </c>
      <c r="CU213" s="15">
        <f ca="1">(BN213*DCF!K$28-DCF!K$5*MAX(BN213*DCF!K$28,0)-MAX(BN213-BM213,0)/Inputs!$B$17)*DCF!K$6</f>
        <v>16469.052026981266</v>
      </c>
      <c r="CV213" s="15">
        <f ca="1">(BO213*DCF!L$28-DCF!L$5*MAX(BO213*DCF!L$28,0)-MAX(BO213-BN213,0)/Inputs!$B$17)*DCF!L$6</f>
        <v>19346.755129105532</v>
      </c>
      <c r="CW213" s="15">
        <f ca="1">(BP213*DCF!M$28-DCF!M$5*MAX(BP213*DCF!M$28,0)-MAX(BP213-BO213,0)/Inputs!$B$17)*DCF!M$6</f>
        <v>22510.233858941192</v>
      </c>
      <c r="CX213" s="15">
        <f ca="1">(BQ213*DCF!C$46-DCF!C$5*MAX(BQ213*DCF!C$46,0)-MAX(BQ213-Inputs!$B$20,0)/Inputs!$B$24)*DCF!C$6</f>
        <v>-909.77584639450004</v>
      </c>
      <c r="CY213" s="15">
        <f ca="1">(BR213*DCF!D$46-DCF!D$5*MAX(BR213*DCF!D$46,0)-MAX(BR213-BQ213,0)/Inputs!$B$24)*DCF!D$6</f>
        <v>-4198.0040006542804</v>
      </c>
      <c r="CZ213" s="15">
        <f ca="1">(BS213*DCF!E$46-DCF!E$5*MAX(BS213*DCF!E$46,0)-MAX(BS213-BR213,0)/Inputs!$B$24)*DCF!E$6</f>
        <v>-5353.1686552862648</v>
      </c>
      <c r="DA213" s="15">
        <f ca="1">(BT213*DCF!F$46-DCF!F$5*MAX(BT213*DCF!F$46,0)-MAX(BT213-BS213,0)/Inputs!$B$24)*DCF!F$6</f>
        <v>-2209.8037147587961</v>
      </c>
      <c r="DB213" s="15">
        <f ca="1">(BU213*DCF!G$46-DCF!G$5*MAX(BU213*DCF!G$46,0)-MAX(BU213-BT213,0)/Inputs!$B$24)*DCF!G$6</f>
        <v>-5671.4750958962713</v>
      </c>
      <c r="DC213" s="15">
        <f ca="1">(BV213*DCF!H$46-DCF!H$5*MAX(BV213*DCF!H$46,0)-MAX(BV213-BU213,0)/Inputs!$B$24)*DCF!H$6</f>
        <v>-3787.3240370042872</v>
      </c>
      <c r="DD213" s="15">
        <f ca="1">(BW213*DCF!I$46-DCF!I$5*MAX(BW213*DCF!I$46,0)-MAX(BW213-BV213,0)/Inputs!$B$24)*DCF!I$6</f>
        <v>-6669.5432467930978</v>
      </c>
      <c r="DE213" s="15">
        <f ca="1">(BX213*DCF!J$46-DCF!J$5*MAX(BX213*DCF!J$46,0)-MAX(BX213-BW213,0)/Inputs!$B$24)*DCF!J$6</f>
        <v>-3516.7770734467786</v>
      </c>
      <c r="DF213" s="15">
        <f ca="1">(BY213*DCF!K$46-DCF!K$5*MAX(BY213*DCF!K$46,0)-MAX(BY213-BX213,0)/Inputs!$B$24)*DCF!K$6</f>
        <v>2196.7537464191046</v>
      </c>
      <c r="DG213" s="15">
        <f ca="1">(BZ213*DCF!L$46-DCF!L$5*MAX(BZ213*DCF!L$46,0)-MAX(BZ213-BY213,0)/Inputs!$B$24)*DCF!L$6</f>
        <v>1523.5563273539951</v>
      </c>
      <c r="DH213" s="15">
        <f ca="1">(CA213*DCF!M$46-DCF!M$5*MAX(CA213*DCF!M$46,0)-MAX(CA213-BZ213,0)/Inputs!$B$24)*DCF!M$6</f>
        <v>1522.9725290445795</v>
      </c>
      <c r="DI213" s="15">
        <f ca="1">SUM(CB213:CL213)+BE213*DCF!M$10*(1+Inputs!$B$30)*(1-Inputs!$B$33)*(1-Inputs!$B$30/Inputs!$B$31)/(Inputs!$B$29-Inputs!$B$30)*DCF!M$6</f>
        <v>304696.43158649607</v>
      </c>
      <c r="DJ213" s="15">
        <f ca="1">SUM(CM213:CW213)+BP213*DCF!M$28*(1+Inputs!$B$30)*(1-Inputs!$B$33)*(1-Inputs!$B$30/Inputs!$B$31)/(Inputs!$B$29-Inputs!$B$30)*DCF!M$6</f>
        <v>626558.68621026573</v>
      </c>
      <c r="DK213" s="15">
        <f ca="1">SUM(CX213:DH213)+CA213*DCF!M$46*(1+Inputs!$B$30)*(1-Inputs!$B$33)*(1-Inputs!$B$30/Inputs!$B$31)/(Inputs!$B$29-Inputs!$B$30)*DCF!M$6</f>
        <v>375220.77075158758</v>
      </c>
      <c r="DM213" s="15">
        <f ca="1">DI213+DJ213+DK213+Inputs!$B$34+Inputs!$B$36-Inputs!$B$35</f>
        <v>1383326.8885483495</v>
      </c>
    </row>
    <row r="214" spans="1:117" x14ac:dyDescent="0.75">
      <c r="A214" s="11">
        <v>201</v>
      </c>
      <c r="C214" s="24">
        <f t="shared" ref="C214:M223" ca="1" si="140">_xlfn.NORM.S.INV(RAND())</f>
        <v>-8.8192721067922905E-2</v>
      </c>
      <c r="D214" s="24">
        <f t="shared" ca="1" si="140"/>
        <v>-0.90575446747431809</v>
      </c>
      <c r="E214" s="24">
        <f t="shared" ca="1" si="140"/>
        <v>-0.58501817224094188</v>
      </c>
      <c r="F214" s="24">
        <f t="shared" ca="1" si="140"/>
        <v>-0.26981111683368725</v>
      </c>
      <c r="G214" s="24">
        <f t="shared" ca="1" si="140"/>
        <v>0.50593409904567332</v>
      </c>
      <c r="H214" s="24">
        <f t="shared" ca="1" si="140"/>
        <v>-0.65114293055163941</v>
      </c>
      <c r="I214" s="24">
        <f t="shared" ca="1" si="140"/>
        <v>1.3708717770522685</v>
      </c>
      <c r="J214" s="24">
        <f t="shared" ca="1" si="140"/>
        <v>0.20640178308323806</v>
      </c>
      <c r="K214" s="24">
        <f t="shared" ca="1" si="140"/>
        <v>0.41686556089643828</v>
      </c>
      <c r="L214" s="24">
        <f t="shared" ca="1" si="140"/>
        <v>0.63420325630197882</v>
      </c>
      <c r="M214" s="24">
        <f t="shared" ca="1" si="140"/>
        <v>-0.75929690210225809</v>
      </c>
      <c r="N214" s="24">
        <f ca="1">SQRT(Inputs!$B$38)*C214+SQRT(1-Inputs!$B$38)*_xlfn.NORM.S.INV(RAND())</f>
        <v>-0.38090331250329174</v>
      </c>
      <c r="O214" s="24">
        <f ca="1">SQRT(Inputs!$B$38)*D214+SQRT(1-Inputs!$B$38)*_xlfn.NORM.S.INV(RAND())</f>
        <v>1.2950161825068414</v>
      </c>
      <c r="P214" s="24">
        <f ca="1">SQRT(Inputs!$B$38)*E214+SQRT(1-Inputs!$B$38)*_xlfn.NORM.S.INV(RAND())</f>
        <v>0.33477208239741318</v>
      </c>
      <c r="Q214" s="24">
        <f ca="1">SQRT(Inputs!$B$38)*F214+SQRT(1-Inputs!$B$38)*_xlfn.NORM.S.INV(RAND())</f>
        <v>0.49235028295393324</v>
      </c>
      <c r="R214" s="24">
        <f ca="1">SQRT(Inputs!$B$38)*G214+SQRT(1-Inputs!$B$38)*_xlfn.NORM.S.INV(RAND())</f>
        <v>-1.4776359573992646</v>
      </c>
      <c r="S214" s="24">
        <f ca="1">SQRT(Inputs!$B$38)*H214+SQRT(1-Inputs!$B$38)*_xlfn.NORM.S.INV(RAND())</f>
        <v>-1.2557187260786442</v>
      </c>
      <c r="T214" s="24">
        <f ca="1">SQRT(Inputs!$B$38)*I214+SQRT(1-Inputs!$B$38)*_xlfn.NORM.S.INV(RAND())</f>
        <v>0.82442173465430069</v>
      </c>
      <c r="U214" s="24">
        <f ca="1">SQRT(Inputs!$B$38)*J214+SQRT(1-Inputs!$B$38)*_xlfn.NORM.S.INV(RAND())</f>
        <v>0.88031600525454878</v>
      </c>
      <c r="V214" s="24">
        <f ca="1">SQRT(Inputs!$B$38)*K214+SQRT(1-Inputs!$B$38)*_xlfn.NORM.S.INV(RAND())</f>
        <v>0.94308109572194598</v>
      </c>
      <c r="W214" s="24">
        <f ca="1">SQRT(Inputs!$B$38)*L214+SQRT(1-Inputs!$B$38)*_xlfn.NORM.S.INV(RAND())</f>
        <v>-0.83966411869750046</v>
      </c>
      <c r="X214" s="24">
        <f ca="1">SQRT(Inputs!$B$38)*M214+SQRT(1-Inputs!$B$38)*_xlfn.NORM.S.INV(RAND())</f>
        <v>0.54041246932686271</v>
      </c>
      <c r="Y214" s="24">
        <f ca="1">SQRT(Inputs!$B$38)*C214+SQRT(1-Inputs!$B$38)*_xlfn.NORM.S.INV(RAND())</f>
        <v>-0.23376106092186458</v>
      </c>
      <c r="Z214" s="24">
        <f ca="1">SQRT(Inputs!$B$38)*D214+SQRT(1-Inputs!$B$38)*_xlfn.NORM.S.INV(RAND())</f>
        <v>-1.0473711119543705</v>
      </c>
      <c r="AA214" s="24">
        <f ca="1">SQRT(Inputs!$B$38)*E214+SQRT(1-Inputs!$B$38)*_xlfn.NORM.S.INV(RAND())</f>
        <v>-0.2547492996099876</v>
      </c>
      <c r="AB214" s="24">
        <f ca="1">SQRT(Inputs!$B$38)*F214+SQRT(1-Inputs!$B$38)*_xlfn.NORM.S.INV(RAND())</f>
        <v>0.78255540841093474</v>
      </c>
      <c r="AC214" s="24">
        <f ca="1">SQRT(Inputs!$B$38)*G214+SQRT(1-Inputs!$B$38)*_xlfn.NORM.S.INV(RAND())</f>
        <v>0.83124348599446019</v>
      </c>
      <c r="AD214" s="24">
        <f ca="1">SQRT(Inputs!$B$38)*H214+SQRT(1-Inputs!$B$38)*_xlfn.NORM.S.INV(RAND())</f>
        <v>0.43267214178761532</v>
      </c>
      <c r="AE214" s="24">
        <f ca="1">SQRT(Inputs!$B$38)*I214+SQRT(1-Inputs!$B$38)*_xlfn.NORM.S.INV(RAND())</f>
        <v>1.7049779530868872</v>
      </c>
      <c r="AF214" s="24">
        <f ca="1">SQRT(Inputs!$B$38)*J214+SQRT(1-Inputs!$B$38)*_xlfn.NORM.S.INV(RAND())</f>
        <v>-2.8566376528349785E-2</v>
      </c>
      <c r="AG214" s="24">
        <f ca="1">SQRT(Inputs!$B$38)*K214+SQRT(1-Inputs!$B$38)*_xlfn.NORM.S.INV(RAND())</f>
        <v>-1.4928214816094049E-2</v>
      </c>
      <c r="AH214" s="24">
        <f ca="1">SQRT(Inputs!$B$38)*L214+SQRT(1-Inputs!$B$38)*_xlfn.NORM.S.INV(RAND())</f>
        <v>1.3556727598072269</v>
      </c>
      <c r="AI214" s="24">
        <f ca="1">SQRT(Inputs!$B$38)*M214+SQRT(1-Inputs!$B$38)*_xlfn.NORM.S.INV(RAND())</f>
        <v>-0.17255909201160949</v>
      </c>
      <c r="AJ214" s="24">
        <f ca="1">SQRT(Inputs!$B$38)*C214+SQRT(1-Inputs!$B$38)*_xlfn.NORM.S.INV(RAND())</f>
        <v>0.62724564822649231</v>
      </c>
      <c r="AK214" s="24">
        <f ca="1">SQRT(Inputs!$B$38)*D214+SQRT(1-Inputs!$B$38)*_xlfn.NORM.S.INV(RAND())</f>
        <v>-0.45646015362754505</v>
      </c>
      <c r="AL214" s="24">
        <f ca="1">SQRT(Inputs!$B$38)*E214+SQRT(1-Inputs!$B$38)*_xlfn.NORM.S.INV(RAND())</f>
        <v>0.28600808375183395</v>
      </c>
      <c r="AM214" s="24">
        <f ca="1">SQRT(Inputs!$B$38)*F214+SQRT(1-Inputs!$B$38)*_xlfn.NORM.S.INV(RAND())</f>
        <v>1.3213094969653645</v>
      </c>
      <c r="AN214" s="24">
        <f ca="1">SQRT(Inputs!$B$38)*G214+SQRT(1-Inputs!$B$38)*_xlfn.NORM.S.INV(RAND())</f>
        <v>-0.30128711742590625</v>
      </c>
      <c r="AO214" s="24">
        <f ca="1">SQRT(Inputs!$B$38)*H214+SQRT(1-Inputs!$B$38)*_xlfn.NORM.S.INV(RAND())</f>
        <v>0.37087418692349811</v>
      </c>
      <c r="AP214" s="24">
        <f ca="1">SQRT(Inputs!$B$38)*I214+SQRT(1-Inputs!$B$38)*_xlfn.NORM.S.INV(RAND())</f>
        <v>1.4855426099492837</v>
      </c>
      <c r="AQ214" s="24">
        <f ca="1">SQRT(Inputs!$B$38)*J214+SQRT(1-Inputs!$B$38)*_xlfn.NORM.S.INV(RAND())</f>
        <v>-0.446683726053276</v>
      </c>
      <c r="AR214" s="24">
        <f ca="1">SQRT(Inputs!$B$38)*K214+SQRT(1-Inputs!$B$38)*_xlfn.NORM.S.INV(RAND())</f>
        <v>0.10956411830733756</v>
      </c>
      <c r="AS214" s="24">
        <f ca="1">SQRT(Inputs!$B$38)*L214+SQRT(1-Inputs!$B$38)*_xlfn.NORM.S.INV(RAND())</f>
        <v>-5.0243325921348669E-2</v>
      </c>
      <c r="AT214" s="24">
        <f ca="1">SQRT(Inputs!$B$38)*M214+SQRT(1-Inputs!$B$38)*_xlfn.NORM.S.INV(RAND())</f>
        <v>-0.54824696537775586</v>
      </c>
      <c r="AU214" s="15">
        <f ca="1">Inputs!$B$6*EXP($B$8-0.5*C$5^2+C$5*N214)</f>
        <v>4665.5193008596489</v>
      </c>
      <c r="AV214" s="15">
        <f t="shared" ca="1" si="110"/>
        <v>6870.1837582382668</v>
      </c>
      <c r="AW214" s="15">
        <f t="shared" ca="1" si="111"/>
        <v>8763.8992408894974</v>
      </c>
      <c r="AX214" s="15">
        <f t="shared" ca="1" si="112"/>
        <v>11378.659693579397</v>
      </c>
      <c r="AY214" s="15">
        <f t="shared" ca="1" si="113"/>
        <v>11701.79154865141</v>
      </c>
      <c r="AZ214" s="15">
        <f t="shared" ca="1" si="114"/>
        <v>12463.344274720492</v>
      </c>
      <c r="BA214" s="15">
        <f t="shared" ca="1" si="115"/>
        <v>16626.38460685758</v>
      </c>
      <c r="BB214" s="15">
        <f t="shared" ca="1" si="116"/>
        <v>22232.663261555386</v>
      </c>
      <c r="BC214" s="15">
        <f t="shared" ca="1" si="117"/>
        <v>29824.527227451563</v>
      </c>
      <c r="BD214" s="15">
        <f t="shared" ca="1" si="118"/>
        <v>33778.084184565188</v>
      </c>
      <c r="BE214" s="15">
        <f t="shared" ca="1" si="119"/>
        <v>43478.971558698788</v>
      </c>
      <c r="BF214" s="15">
        <f ca="1">Inputs!$B$13*EXP($B$9-0.5*C$6^2+C$6*Y214)</f>
        <v>13204.680654246948</v>
      </c>
      <c r="BG214" s="15">
        <f t="shared" ca="1" si="120"/>
        <v>13321.763496124911</v>
      </c>
      <c r="BH214" s="15">
        <f t="shared" ca="1" si="121"/>
        <v>15603.345231231855</v>
      </c>
      <c r="BI214" s="15">
        <f t="shared" ca="1" si="122"/>
        <v>21545.843406022912</v>
      </c>
      <c r="BJ214" s="15">
        <f t="shared" ca="1" si="123"/>
        <v>29776.117804110116</v>
      </c>
      <c r="BK214" s="15">
        <f t="shared" ca="1" si="124"/>
        <v>38761.878226442605</v>
      </c>
      <c r="BL214" s="15">
        <f t="shared" ca="1" si="125"/>
        <v>59387.502056102821</v>
      </c>
      <c r="BM214" s="15">
        <f t="shared" ca="1" si="126"/>
        <v>72741.45883913718</v>
      </c>
      <c r="BN214" s="15">
        <f t="shared" ca="1" si="127"/>
        <v>89302.984965557349</v>
      </c>
      <c r="BO214" s="15">
        <f t="shared" ca="1" si="128"/>
        <v>128631.9734611161</v>
      </c>
      <c r="BP214" s="15">
        <f t="shared" ca="1" si="129"/>
        <v>155256.67651432703</v>
      </c>
      <c r="BQ214" s="15">
        <f ca="1">Inputs!$B$20*EXP($B$10-0.5*C$7^2+C$7*AJ214)</f>
        <v>5358.2990291650831</v>
      </c>
      <c r="BR214" s="15">
        <f t="shared" ca="1" si="130"/>
        <v>6289.3987449270862</v>
      </c>
      <c r="BS214" s="15">
        <f t="shared" ca="1" si="131"/>
        <v>9349.988615157301</v>
      </c>
      <c r="BT214" s="15">
        <f t="shared" ca="1" si="132"/>
        <v>18232.36214950915</v>
      </c>
      <c r="BU214" s="15">
        <f t="shared" ca="1" si="133"/>
        <v>23491.322489101123</v>
      </c>
      <c r="BV214" s="15">
        <f t="shared" ca="1" si="134"/>
        <v>35531.472258415502</v>
      </c>
      <c r="BW214" s="15">
        <f t="shared" ca="1" si="135"/>
        <v>67900.619745752076</v>
      </c>
      <c r="BX214" s="15">
        <f t="shared" ca="1" si="136"/>
        <v>86835.171638206171</v>
      </c>
      <c r="BY214" s="15">
        <f t="shared" ca="1" si="137"/>
        <v>124248.24536080718</v>
      </c>
      <c r="BZ214" s="15">
        <f t="shared" ca="1" si="138"/>
        <v>172734.84554214077</v>
      </c>
      <c r="CA214" s="15">
        <f t="shared" ca="1" si="139"/>
        <v>220116.08811783741</v>
      </c>
      <c r="CB214" s="15">
        <f ca="1">(AU214*DCF!C$10-DCF!C$5*MAX(AU214*DCF!C$10,0)-MAX(AU214-Inputs!$B$6,0)/Inputs!$B$10)*DCF!C$6</f>
        <v>1045.1899709291915</v>
      </c>
      <c r="CC214" s="15">
        <f ca="1">(AV214*DCF!D$10-DCF!D$5*MAX(AV214*DCF!D$10,0)-MAX(AV214-AU214,0)/Inputs!$B$10)*DCF!D$6</f>
        <v>1137.0110193394557</v>
      </c>
      <c r="CD214" s="15">
        <f ca="1">(AW214*DCF!E$10-DCF!E$5*MAX(AW214*DCF!E$10,0)-MAX(AW214-AV214,0)/Inputs!$B$10)*DCF!E$6</f>
        <v>1596.9016765593217</v>
      </c>
      <c r="CE214" s="15">
        <f ca="1">(AX214*DCF!F$10-DCF!F$5*MAX(AX214*DCF!F$10,0)-MAX(AX214-AW214,0)/Inputs!$B$10)*DCF!F$6</f>
        <v>1939.8764544390976</v>
      </c>
      <c r="CF214" s="15">
        <f ca="1">(AY214*DCF!G$10-DCF!G$5*MAX(AY214*DCF!G$10,0)-MAX(AY214-AX214,0)/Inputs!$B$10)*DCF!G$6</f>
        <v>2348.9238309508091</v>
      </c>
      <c r="CG214" s="15">
        <f ca="1">(AZ214*DCF!H$10-DCF!H$5*MAX(AZ214*DCF!H$10,0)-MAX(AZ214-AY214,0)/Inputs!$B$10)*DCF!H$6</f>
        <v>2284.5398915173237</v>
      </c>
      <c r="CH214" s="15">
        <f ca="1">(BA214*DCF!I$10-DCF!I$5*MAX(BA214*DCF!I$10,0)-MAX(BA214-AZ214,0)/Inputs!$B$10)*DCF!I$6</f>
        <v>2354.1494610955701</v>
      </c>
      <c r="CI214" s="15">
        <f ca="1">(BB214*DCF!J$10-DCF!J$5*MAX(BB214*DCF!J$10,0)-MAX(BB214-BA214,0)/Inputs!$B$10)*DCF!J$6</f>
        <v>2965.6374566101381</v>
      </c>
      <c r="CJ214" s="15">
        <f ca="1">(BC214*DCF!K$10-DCF!K$5*MAX(BC214*DCF!K$10,0)-MAX(BC214-BB214,0)/Inputs!$B$10)*DCF!K$6</f>
        <v>3738.5245131345828</v>
      </c>
      <c r="CK214" s="15">
        <f ca="1">(BD214*DCF!L$10-DCF!L$5*MAX(BD214*DCF!L$10,0)-MAX(BD214-BC214,0)/Inputs!$B$10)*DCF!L$6</f>
        <v>4583.1184897559815</v>
      </c>
      <c r="CL214" s="15">
        <f ca="1">(BE214*DCF!M$10-DCF!M$5*MAX(BE214*DCF!M$10,0)-MAX(BE214-BD214,0)/Inputs!$B$10)*DCF!M$6</f>
        <v>4976.5705960530622</v>
      </c>
      <c r="CM214" s="15">
        <f ca="1">(BF214*DCF!C$28-DCF!C$5*MAX(BF214*DCF!C$28,0)-MAX(BF214-Inputs!$B$13,0)/Inputs!$B$17)*DCF!C$6</f>
        <v>3610.1942577256618</v>
      </c>
      <c r="CN214" s="15">
        <f ca="1">(BG214*DCF!D$28-DCF!D$5*MAX(BG214*DCF!D$28,0)-MAX(BG214-BF214,0)/Inputs!$B$17)*DCF!D$6</f>
        <v>3898.5874618592002</v>
      </c>
      <c r="CO214" s="15">
        <f ca="1">(BH214*DCF!E$28-DCF!E$5*MAX(BH214*DCF!E$28,0)-MAX(BH214-BG214,0)/Inputs!$B$17)*DCF!E$6</f>
        <v>3969.4768550554982</v>
      </c>
      <c r="CP214" s="15">
        <f ca="1">(BI214*DCF!F$28-DCF!F$5*MAX(BI214*DCF!F$28,0)-MAX(BI214-BH214,0)/Inputs!$B$17)*DCF!F$6</f>
        <v>4767.2032275675865</v>
      </c>
      <c r="CQ214" s="15">
        <f ca="1">(BJ214*DCF!G$28-DCF!G$5*MAX(BJ214*DCF!G$28,0)-MAX(BJ214-BI214,0)/Inputs!$B$17)*DCF!G$6</f>
        <v>6341.3888264563629</v>
      </c>
      <c r="CR214" s="15">
        <f ca="1">(BK214*DCF!H$28-DCF!H$5*MAX(BK214*DCF!H$28,0)-MAX(BK214-BJ214,0)/Inputs!$B$17)*DCF!H$6</f>
        <v>8190.1051373795854</v>
      </c>
      <c r="CS214" s="15">
        <f ca="1">(BL214*DCF!I$28-DCF!I$5*MAX(BL214*DCF!I$28,0)-MAX(BL214-BK214,0)/Inputs!$B$17)*DCF!I$6</f>
        <v>11004.742130148063</v>
      </c>
      <c r="CT214" s="15">
        <f ca="1">(BM214*DCF!J$28-DCF!J$5*MAX(BM214*DCF!J$28,0)-MAX(BM214-BL214,0)/Inputs!$B$17)*DCF!J$6</f>
        <v>14456.758473687712</v>
      </c>
      <c r="CU214" s="15">
        <f ca="1">(BN214*DCF!K$28-DCF!K$5*MAX(BN214*DCF!K$28,0)-MAX(BN214-BM214,0)/Inputs!$B$17)*DCF!K$6</f>
        <v>16830.726729489288</v>
      </c>
      <c r="CV214" s="15">
        <f ca="1">(BO214*DCF!L$28-DCF!L$5*MAX(BO214*DCF!L$28,0)-MAX(BO214-BN214,0)/Inputs!$B$17)*DCF!L$6</f>
        <v>21214.638045559906</v>
      </c>
      <c r="CW214" s="15">
        <f ca="1">(BP214*DCF!M$28-DCF!M$5*MAX(BP214*DCF!M$28,0)-MAX(BP214-BO214,0)/Inputs!$B$17)*DCF!M$6</f>
        <v>26428.603933255468</v>
      </c>
      <c r="CX214" s="15">
        <f ca="1">(BQ214*DCF!C$46-DCF!C$5*MAX(BQ214*DCF!C$46,0)-MAX(BQ214-Inputs!$B$20,0)/Inputs!$B$24)*DCF!C$6</f>
        <v>-2233.9254243637988</v>
      </c>
      <c r="CY214" s="15">
        <f ca="1">(BR214*DCF!D$46-DCF!D$5*MAX(BR214*DCF!D$46,0)-MAX(BR214-BQ214,0)/Inputs!$B$24)*DCF!D$6</f>
        <v>-1470.7462149706223</v>
      </c>
      <c r="CZ214" s="15">
        <f ca="1">(BS214*DCF!E$46-DCF!E$5*MAX(BS214*DCF!E$46,0)-MAX(BS214-BR214,0)/Inputs!$B$24)*DCF!E$6</f>
        <v>-2312.0527034322204</v>
      </c>
      <c r="DA214" s="15">
        <f ca="1">(BT214*DCF!F$46-DCF!F$5*MAX(BT214*DCF!F$46,0)-MAX(BT214-BS214,0)/Inputs!$B$24)*DCF!F$6</f>
        <v>-4562.1488826188197</v>
      </c>
      <c r="DB214" s="15">
        <f ca="1">(BU214*DCF!G$46-DCF!G$5*MAX(BU214*DCF!G$46,0)-MAX(BU214-BT214,0)/Inputs!$B$24)*DCF!G$6</f>
        <v>-2559.2120292167515</v>
      </c>
      <c r="DC214" s="15">
        <f ca="1">(BV214*DCF!H$46-DCF!H$5*MAX(BV214*DCF!H$46,0)-MAX(BV214-BU214,0)/Inputs!$B$24)*DCF!H$6</f>
        <v>-3741.4027695928539</v>
      </c>
      <c r="DD214" s="15">
        <f ca="1">(BW214*DCF!I$46-DCF!I$5*MAX(BW214*DCF!I$46,0)-MAX(BW214-BV214,0)/Inputs!$B$24)*DCF!I$6</f>
        <v>-7723.7388961113356</v>
      </c>
      <c r="DE214" s="15">
        <f ca="1">(BX214*DCF!J$46-DCF!J$5*MAX(BX214*DCF!J$46,0)-MAX(BX214-BW214,0)/Inputs!$B$24)*DCF!J$6</f>
        <v>-1378.6385634039746</v>
      </c>
      <c r="DF214" s="15">
        <f ca="1">(BY214*DCF!K$46-DCF!K$5*MAX(BY214*DCF!K$46,0)-MAX(BY214-BX214,0)/Inputs!$B$24)*DCF!K$6</f>
        <v>-2067.732423242539</v>
      </c>
      <c r="DG214" s="15">
        <f ca="1">(BZ214*DCF!L$46-DCF!L$5*MAX(BZ214*DCF!L$46,0)-MAX(BZ214-BY214,0)/Inputs!$B$24)*DCF!L$6</f>
        <v>967.68291537116988</v>
      </c>
      <c r="DH214" s="15">
        <f ca="1">(CA214*DCF!M$46-DCF!M$5*MAX(CA214*DCF!M$46,0)-MAX(CA214-BZ214,0)/Inputs!$B$24)*DCF!M$6</f>
        <v>7350.8947789711592</v>
      </c>
      <c r="DI214" s="15">
        <f ca="1">SUM(CB214:CL214)+BE214*DCF!M$10*(1+Inputs!$B$30)*(1-Inputs!$B$33)*(1-Inputs!$B$30/Inputs!$B$31)/(Inputs!$B$29-Inputs!$B$30)*DCF!M$6</f>
        <v>149972.99615812051</v>
      </c>
      <c r="DJ214" s="15">
        <f ca="1">SUM(CM214:CW214)+BP214*DCF!M$28*(1+Inputs!$B$30)*(1-Inputs!$B$33)*(1-Inputs!$B$30/Inputs!$B$31)/(Inputs!$B$29-Inputs!$B$30)*DCF!M$6</f>
        <v>696820.93680668634</v>
      </c>
      <c r="DK214" s="15">
        <f ca="1">SUM(CX214:DH214)+CA214*DCF!M$46*(1+Inputs!$B$30)*(1-Inputs!$B$33)*(1-Inputs!$B$30/Inputs!$B$31)/(Inputs!$B$29-Inputs!$B$30)*DCF!M$6</f>
        <v>320594.52643509698</v>
      </c>
      <c r="DM214" s="15">
        <f ca="1">DI214+DJ214+DK214+Inputs!$B$34+Inputs!$B$36-Inputs!$B$35</f>
        <v>1244239.4593999039</v>
      </c>
    </row>
    <row r="215" spans="1:117" x14ac:dyDescent="0.75">
      <c r="A215" s="11">
        <v>202</v>
      </c>
      <c r="C215" s="24">
        <f t="shared" ca="1" si="140"/>
        <v>0.29720181609631086</v>
      </c>
      <c r="D215" s="24">
        <f t="shared" ca="1" si="140"/>
        <v>1.5156417936930491</v>
      </c>
      <c r="E215" s="24">
        <f t="shared" ca="1" si="140"/>
        <v>-1.9116470145032467</v>
      </c>
      <c r="F215" s="24">
        <f t="shared" ca="1" si="140"/>
        <v>0.37311847172331891</v>
      </c>
      <c r="G215" s="24">
        <f t="shared" ca="1" si="140"/>
        <v>1.2002588122070379</v>
      </c>
      <c r="H215" s="24">
        <f t="shared" ca="1" si="140"/>
        <v>0.33066514905560329</v>
      </c>
      <c r="I215" s="24">
        <f t="shared" ca="1" si="140"/>
        <v>0.29282751359697901</v>
      </c>
      <c r="J215" s="24">
        <f t="shared" ca="1" si="140"/>
        <v>0.31206104549396801</v>
      </c>
      <c r="K215" s="24">
        <f t="shared" ca="1" si="140"/>
        <v>0.66368380053569442</v>
      </c>
      <c r="L215" s="24">
        <f t="shared" ca="1" si="140"/>
        <v>2.1053878482183173</v>
      </c>
      <c r="M215" s="24">
        <f t="shared" ca="1" si="140"/>
        <v>1.0052621922671019</v>
      </c>
      <c r="N215" s="24">
        <f ca="1">SQRT(Inputs!$B$38)*C215+SQRT(1-Inputs!$B$38)*_xlfn.NORM.S.INV(RAND())</f>
        <v>-6.8809529953342163E-2</v>
      </c>
      <c r="O215" s="24">
        <f ca="1">SQRT(Inputs!$B$38)*D215+SQRT(1-Inputs!$B$38)*_xlfn.NORM.S.INV(RAND())</f>
        <v>1.4546769147132812</v>
      </c>
      <c r="P215" s="24">
        <f ca="1">SQRT(Inputs!$B$38)*E215+SQRT(1-Inputs!$B$38)*_xlfn.NORM.S.INV(RAND())</f>
        <v>-0.78995912763316523</v>
      </c>
      <c r="Q215" s="24">
        <f ca="1">SQRT(Inputs!$B$38)*F215+SQRT(1-Inputs!$B$38)*_xlfn.NORM.S.INV(RAND())</f>
        <v>-1.5275388584552987</v>
      </c>
      <c r="R215" s="24">
        <f ca="1">SQRT(Inputs!$B$38)*G215+SQRT(1-Inputs!$B$38)*_xlfn.NORM.S.INV(RAND())</f>
        <v>0.62257201944098983</v>
      </c>
      <c r="S215" s="24">
        <f ca="1">SQRT(Inputs!$B$38)*H215+SQRT(1-Inputs!$B$38)*_xlfn.NORM.S.INV(RAND())</f>
        <v>-0.21319362006628037</v>
      </c>
      <c r="T215" s="24">
        <f ca="1">SQRT(Inputs!$B$38)*I215+SQRT(1-Inputs!$B$38)*_xlfn.NORM.S.INV(RAND())</f>
        <v>0.63333537088884051</v>
      </c>
      <c r="U215" s="24">
        <f ca="1">SQRT(Inputs!$B$38)*J215+SQRT(1-Inputs!$B$38)*_xlfn.NORM.S.INV(RAND())</f>
        <v>-0.76639433883953378</v>
      </c>
      <c r="V215" s="24">
        <f ca="1">SQRT(Inputs!$B$38)*K215+SQRT(1-Inputs!$B$38)*_xlfn.NORM.S.INV(RAND())</f>
        <v>-0.12399517139827188</v>
      </c>
      <c r="W215" s="24">
        <f ca="1">SQRT(Inputs!$B$38)*L215+SQRT(1-Inputs!$B$38)*_xlfn.NORM.S.INV(RAND())</f>
        <v>3.8560256625952642</v>
      </c>
      <c r="X215" s="24">
        <f ca="1">SQRT(Inputs!$B$38)*M215+SQRT(1-Inputs!$B$38)*_xlfn.NORM.S.INV(RAND())</f>
        <v>1.2088935253898856</v>
      </c>
      <c r="Y215" s="24">
        <f ca="1">SQRT(Inputs!$B$38)*C215+SQRT(1-Inputs!$B$38)*_xlfn.NORM.S.INV(RAND())</f>
        <v>0.17650466236533777</v>
      </c>
      <c r="Z215" s="24">
        <f ca="1">SQRT(Inputs!$B$38)*D215+SQRT(1-Inputs!$B$38)*_xlfn.NORM.S.INV(RAND())</f>
        <v>0.87792501630586217</v>
      </c>
      <c r="AA215" s="24">
        <f ca="1">SQRT(Inputs!$B$38)*E215+SQRT(1-Inputs!$B$38)*_xlfn.NORM.S.INV(RAND())</f>
        <v>0.71793462092939575</v>
      </c>
      <c r="AB215" s="24">
        <f ca="1">SQRT(Inputs!$B$38)*F215+SQRT(1-Inputs!$B$38)*_xlfn.NORM.S.INV(RAND())</f>
        <v>0.26302235960819587</v>
      </c>
      <c r="AC215" s="24">
        <f ca="1">SQRT(Inputs!$B$38)*G215+SQRT(1-Inputs!$B$38)*_xlfn.NORM.S.INV(RAND())</f>
        <v>0.90076070051159629</v>
      </c>
      <c r="AD215" s="24">
        <f ca="1">SQRT(Inputs!$B$38)*H215+SQRT(1-Inputs!$B$38)*_xlfn.NORM.S.INV(RAND())</f>
        <v>0.45920583952272143</v>
      </c>
      <c r="AE215" s="24">
        <f ca="1">SQRT(Inputs!$B$38)*I215+SQRT(1-Inputs!$B$38)*_xlfn.NORM.S.INV(RAND())</f>
        <v>1.8268497575677631</v>
      </c>
      <c r="AF215" s="24">
        <f ca="1">SQRT(Inputs!$B$38)*J215+SQRT(1-Inputs!$B$38)*_xlfn.NORM.S.INV(RAND())</f>
        <v>0.41410740557011527</v>
      </c>
      <c r="AG215" s="24">
        <f ca="1">SQRT(Inputs!$B$38)*K215+SQRT(1-Inputs!$B$38)*_xlfn.NORM.S.INV(RAND())</f>
        <v>-7.7223471560611601E-2</v>
      </c>
      <c r="AH215" s="24">
        <f ca="1">SQRT(Inputs!$B$38)*L215+SQRT(1-Inputs!$B$38)*_xlfn.NORM.S.INV(RAND())</f>
        <v>0.17528281690600866</v>
      </c>
      <c r="AI215" s="24">
        <f ca="1">SQRT(Inputs!$B$38)*M215+SQRT(1-Inputs!$B$38)*_xlfn.NORM.S.INV(RAND())</f>
        <v>2.4470256188406063</v>
      </c>
      <c r="AJ215" s="24">
        <f ca="1">SQRT(Inputs!$B$38)*C215+SQRT(1-Inputs!$B$38)*_xlfn.NORM.S.INV(RAND())</f>
        <v>1.9369292331998118</v>
      </c>
      <c r="AK215" s="24">
        <f ca="1">SQRT(Inputs!$B$38)*D215+SQRT(1-Inputs!$B$38)*_xlfn.NORM.S.INV(RAND())</f>
        <v>0.29490635675713517</v>
      </c>
      <c r="AL215" s="24">
        <f ca="1">SQRT(Inputs!$B$38)*E215+SQRT(1-Inputs!$B$38)*_xlfn.NORM.S.INV(RAND())</f>
        <v>0.87103703587504966</v>
      </c>
      <c r="AM215" s="24">
        <f ca="1">SQRT(Inputs!$B$38)*F215+SQRT(1-Inputs!$B$38)*_xlfn.NORM.S.INV(RAND())</f>
        <v>0.25010941845326634</v>
      </c>
      <c r="AN215" s="24">
        <f ca="1">SQRT(Inputs!$B$38)*G215+SQRT(1-Inputs!$B$38)*_xlfn.NORM.S.INV(RAND())</f>
        <v>-0.95692331793489438</v>
      </c>
      <c r="AO215" s="24">
        <f ca="1">SQRT(Inputs!$B$38)*H215+SQRT(1-Inputs!$B$38)*_xlfn.NORM.S.INV(RAND())</f>
        <v>5.5139197002329415E-2</v>
      </c>
      <c r="AP215" s="24">
        <f ca="1">SQRT(Inputs!$B$38)*I215+SQRT(1-Inputs!$B$38)*_xlfn.NORM.S.INV(RAND())</f>
        <v>1.0231123239203292</v>
      </c>
      <c r="AQ215" s="24">
        <f ca="1">SQRT(Inputs!$B$38)*J215+SQRT(1-Inputs!$B$38)*_xlfn.NORM.S.INV(RAND())</f>
        <v>0.42064830334986492</v>
      </c>
      <c r="AR215" s="24">
        <f ca="1">SQRT(Inputs!$B$38)*K215+SQRT(1-Inputs!$B$38)*_xlfn.NORM.S.INV(RAND())</f>
        <v>1.0494111580829382</v>
      </c>
      <c r="AS215" s="24">
        <f ca="1">SQRT(Inputs!$B$38)*L215+SQRT(1-Inputs!$B$38)*_xlfn.NORM.S.INV(RAND())</f>
        <v>0.71536700064571979</v>
      </c>
      <c r="AT215" s="24">
        <f ca="1">SQRT(Inputs!$B$38)*M215+SQRT(1-Inputs!$B$38)*_xlfn.NORM.S.INV(RAND())</f>
        <v>0.79436898519687693</v>
      </c>
      <c r="AU215" s="15">
        <f ca="1">Inputs!$B$6*EXP($B$8-0.5*C$5^2+C$5*N215)</f>
        <v>4907.2746518584927</v>
      </c>
      <c r="AV215" s="15">
        <f t="shared" ca="1" si="110"/>
        <v>7397.8222893679513</v>
      </c>
      <c r="AW215" s="15">
        <f t="shared" ca="1" si="111"/>
        <v>8108.6442845803085</v>
      </c>
      <c r="AX215" s="15">
        <f t="shared" ca="1" si="112"/>
        <v>8179.890850379903</v>
      </c>
      <c r="AY215" s="15">
        <f t="shared" ca="1" si="113"/>
        <v>10750.584104355286</v>
      </c>
      <c r="AZ215" s="15">
        <f t="shared" ca="1" si="114"/>
        <v>12843.17155942608</v>
      </c>
      <c r="BA215" s="15">
        <f t="shared" ca="1" si="115"/>
        <v>16793.841177522347</v>
      </c>
      <c r="BB215" s="15">
        <f t="shared" ca="1" si="116"/>
        <v>19041.114162177637</v>
      </c>
      <c r="BC215" s="15">
        <f t="shared" ca="1" si="117"/>
        <v>23043.054061830102</v>
      </c>
      <c r="BD215" s="15">
        <f t="shared" ca="1" si="118"/>
        <v>40489.792039846929</v>
      </c>
      <c r="BE215" s="15">
        <f t="shared" ca="1" si="119"/>
        <v>55390.083146151846</v>
      </c>
      <c r="BF215" s="15">
        <f ca="1">Inputs!$B$13*EXP($B$9-0.5*C$6^2+C$6*Y215)</f>
        <v>14323.557992534837</v>
      </c>
      <c r="BG215" s="15">
        <f t="shared" ca="1" si="120"/>
        <v>20453.021998880984</v>
      </c>
      <c r="BH215" s="15">
        <f t="shared" ca="1" si="121"/>
        <v>28149.898455235907</v>
      </c>
      <c r="BI215" s="15">
        <f t="shared" ca="1" si="122"/>
        <v>35883.410305810125</v>
      </c>
      <c r="BJ215" s="15">
        <f t="shared" ca="1" si="123"/>
        <v>50089.90124582337</v>
      </c>
      <c r="BK215" s="15">
        <f t="shared" ca="1" si="124"/>
        <v>65441.877914117307</v>
      </c>
      <c r="BL215" s="15">
        <f t="shared" ca="1" si="125"/>
        <v>101860.32504339567</v>
      </c>
      <c r="BM215" s="15">
        <f t="shared" ca="1" si="126"/>
        <v>131818.04173530135</v>
      </c>
      <c r="BN215" s="15">
        <f t="shared" ca="1" si="127"/>
        <v>160626.32626939044</v>
      </c>
      <c r="BO215" s="15">
        <f t="shared" ca="1" si="128"/>
        <v>201702.21043450548</v>
      </c>
      <c r="BP215" s="15">
        <f t="shared" ca="1" si="129"/>
        <v>327571.44463460438</v>
      </c>
      <c r="BQ215" s="15">
        <f ca="1">Inputs!$B$20*EXP($B$10-0.5*C$7^2+C$7*AJ215)</f>
        <v>8526.4122912697549</v>
      </c>
      <c r="BR215" s="15">
        <f t="shared" ca="1" si="130"/>
        <v>12705.138994040191</v>
      </c>
      <c r="BS215" s="15">
        <f t="shared" ca="1" si="131"/>
        <v>22343.561920136392</v>
      </c>
      <c r="BT215" s="15">
        <f t="shared" ca="1" si="132"/>
        <v>32895.995550996769</v>
      </c>
      <c r="BU215" s="15">
        <f t="shared" ca="1" si="133"/>
        <v>36166.731494210035</v>
      </c>
      <c r="BV215" s="15">
        <f t="shared" ca="1" si="134"/>
        <v>50947.352187353994</v>
      </c>
      <c r="BW215" s="15">
        <f t="shared" ca="1" si="135"/>
        <v>88282.869558605293</v>
      </c>
      <c r="BX215" s="15">
        <f t="shared" ca="1" si="136"/>
        <v>134342.20329381106</v>
      </c>
      <c r="BY215" s="15">
        <f t="shared" ca="1" si="137"/>
        <v>230091.27418281903</v>
      </c>
      <c r="BZ215" s="15">
        <f t="shared" ca="1" si="138"/>
        <v>368226.1682537357</v>
      </c>
      <c r="CA215" s="15">
        <f t="shared" ca="1" si="139"/>
        <v>595665.10096675216</v>
      </c>
      <c r="CB215" s="15">
        <f ca="1">(AU215*DCF!C$10-DCF!C$5*MAX(AU215*DCF!C$10,0)-MAX(AU215-Inputs!$B$6,0)/Inputs!$B$10)*DCF!C$6</f>
        <v>1043.4662121858971</v>
      </c>
      <c r="CC215" s="15">
        <f ca="1">(AV215*DCF!D$10-DCF!D$5*MAX(AV215*DCF!D$10,0)-MAX(AV215-AU215,0)/Inputs!$B$10)*DCF!D$6</f>
        <v>1195.9142052880445</v>
      </c>
      <c r="CD215" s="15">
        <f ca="1">(AW215*DCF!E$10-DCF!E$5*MAX(AW215*DCF!E$10,0)-MAX(AW215-AV215,0)/Inputs!$B$10)*DCF!E$6</f>
        <v>1712.0503369032713</v>
      </c>
      <c r="CE215" s="15">
        <f ca="1">(AX215*DCF!F$10-DCF!F$5*MAX(AX215*DCF!F$10,0)-MAX(AX215-AW215,0)/Inputs!$B$10)*DCF!F$6</f>
        <v>1770.8324925496945</v>
      </c>
      <c r="CF215" s="15">
        <f ca="1">(AY215*DCF!G$10-DCF!G$5*MAX(AY215*DCF!G$10,0)-MAX(AY215-AX215,0)/Inputs!$B$10)*DCF!G$6</f>
        <v>1720.9170514239081</v>
      </c>
      <c r="CG215" s="15">
        <f ca="1">(AZ215*DCF!H$10-DCF!H$5*MAX(AZ215*DCF!H$10,0)-MAX(AZ215-AY215,0)/Inputs!$B$10)*DCF!H$6</f>
        <v>2121.9345531991999</v>
      </c>
      <c r="CH215" s="15">
        <f ca="1">(BA215*DCF!I$10-DCF!I$5*MAX(BA215*DCF!I$10,0)-MAX(BA215-AZ215,0)/Inputs!$B$10)*DCF!I$6</f>
        <v>2419.5739056213633</v>
      </c>
      <c r="CI215" s="15">
        <f ca="1">(BB215*DCF!J$10-DCF!J$5*MAX(BB215*DCF!J$10,0)-MAX(BB215-BA215,0)/Inputs!$B$10)*DCF!J$6</f>
        <v>2926.9621830523652</v>
      </c>
      <c r="CJ215" s="15">
        <f ca="1">(BC215*DCF!K$10-DCF!K$5*MAX(BC215*DCF!K$10,0)-MAX(BC215-BB215,0)/Inputs!$B$10)*DCF!K$6</f>
        <v>3149.3509651449549</v>
      </c>
      <c r="CK215" s="15">
        <f ca="1">(BD215*DCF!L$10-DCF!L$5*MAX(BD215*DCF!L$10,0)-MAX(BD215-BC215,0)/Inputs!$B$10)*DCF!L$6</f>
        <v>3850.4848842949286</v>
      </c>
      <c r="CL215" s="15">
        <f ca="1">(BE215*DCF!M$10-DCF!M$5*MAX(BE215*DCF!M$10,0)-MAX(BE215-BD215,0)/Inputs!$B$10)*DCF!M$6</f>
        <v>6036.2581689604358</v>
      </c>
      <c r="CM215" s="15">
        <f ca="1">(BF215*DCF!C$28-DCF!C$5*MAX(BF215*DCF!C$28,0)-MAX(BF215-Inputs!$B$13,0)/Inputs!$B$17)*DCF!C$6</f>
        <v>3693.2670507693874</v>
      </c>
      <c r="CN215" s="15">
        <f ca="1">(BG215*DCF!D$28-DCF!D$5*MAX(BG215*DCF!D$28,0)-MAX(BG215-BF215,0)/Inputs!$B$17)*DCF!D$6</f>
        <v>4716.1909971228652</v>
      </c>
      <c r="CO215" s="15">
        <f ca="1">(BH215*DCF!E$28-DCF!E$5*MAX(BH215*DCF!E$28,0)-MAX(BH215-BG215,0)/Inputs!$B$17)*DCF!E$6</f>
        <v>6455.6040883786873</v>
      </c>
      <c r="CP215" s="15">
        <f ca="1">(BI215*DCF!F$28-DCF!F$5*MAX(BI215*DCF!F$28,0)-MAX(BI215-BH215,0)/Inputs!$B$17)*DCF!F$6</f>
        <v>8333.3926281748554</v>
      </c>
      <c r="CQ215" s="15">
        <f ca="1">(BJ215*DCF!G$28-DCF!G$5*MAX(BJ215*DCF!G$28,0)-MAX(BJ215-BI215,0)/Inputs!$B$17)*DCF!G$6</f>
        <v>10606.813476098521</v>
      </c>
      <c r="CR215" s="15">
        <f ca="1">(BK215*DCF!H$28-DCF!H$5*MAX(BK215*DCF!H$28,0)-MAX(BK215-BJ215,0)/Inputs!$B$17)*DCF!H$6</f>
        <v>13799.232067336894</v>
      </c>
      <c r="CS215" s="15">
        <f ca="1">(BL215*DCF!I$28-DCF!I$5*MAX(BL215*DCF!I$28,0)-MAX(BL215-BK215,0)/Inputs!$B$17)*DCF!I$6</f>
        <v>18725.601142056275</v>
      </c>
      <c r="CT215" s="15">
        <f ca="1">(BM215*DCF!J$28-DCF!J$5*MAX(BM215*DCF!J$28,0)-MAX(BM215-BL215,0)/Inputs!$B$17)*DCF!J$6</f>
        <v>25434.217855633484</v>
      </c>
      <c r="CU215" s="15">
        <f ca="1">(BN215*DCF!K$28-DCF!K$5*MAX(BN215*DCF!K$28,0)-MAX(BN215-BM215,0)/Inputs!$B$17)*DCF!K$6</f>
        <v>30392.955755427989</v>
      </c>
      <c r="CV215" s="15">
        <f ca="1">(BO215*DCF!L$28-DCF!L$5*MAX(BO215*DCF!L$28,0)-MAX(BO215-BN215,0)/Inputs!$B$17)*DCF!L$6</f>
        <v>35596.019898851366</v>
      </c>
      <c r="CW215" s="15">
        <f ca="1">(BP215*DCF!M$28-DCF!M$5*MAX(BP215*DCF!M$28,0)-MAX(BP215-BO215,0)/Inputs!$B$17)*DCF!M$6</f>
        <v>48475.885072508398</v>
      </c>
      <c r="CX215" s="15">
        <f ca="1">(BQ215*DCF!C$46-DCF!C$5*MAX(BQ215*DCF!C$46,0)-MAX(BQ215-Inputs!$B$20,0)/Inputs!$B$24)*DCF!C$6</f>
        <v>-4428.9230655448646</v>
      </c>
      <c r="CY215" s="15">
        <f ca="1">(BR215*DCF!D$46-DCF!D$5*MAX(BR215*DCF!D$46,0)-MAX(BR215-BQ215,0)/Inputs!$B$24)*DCF!D$6</f>
        <v>-3951.4989361024968</v>
      </c>
      <c r="CZ215" s="15">
        <f ca="1">(BS215*DCF!E$46-DCF!E$5*MAX(BS215*DCF!E$46,0)-MAX(BS215-BR215,0)/Inputs!$B$24)*DCF!E$6</f>
        <v>-6441.3660759970153</v>
      </c>
      <c r="DA215" s="15">
        <f ca="1">(BT215*DCF!F$46-DCF!F$5*MAX(BT215*DCF!F$46,0)-MAX(BT215-BS215,0)/Inputs!$B$24)*DCF!F$6</f>
        <v>-6238.1690532434695</v>
      </c>
      <c r="DB215" s="15">
        <f ca="1">(BU215*DCF!G$46-DCF!G$5*MAX(BU215*DCF!G$46,0)-MAX(BU215-BT215,0)/Inputs!$B$24)*DCF!G$6</f>
        <v>-2316.7883401740783</v>
      </c>
      <c r="DC215" s="15">
        <f ca="1">(BV215*DCF!H$46-DCF!H$5*MAX(BV215*DCF!H$46,0)-MAX(BV215-BU215,0)/Inputs!$B$24)*DCF!H$6</f>
        <v>-4592.9873180289605</v>
      </c>
      <c r="DD215" s="15">
        <f ca="1">(BW215*DCF!I$46-DCF!I$5*MAX(BW215*DCF!I$46,0)-MAX(BW215-BV215,0)/Inputs!$B$24)*DCF!I$6</f>
        <v>-8678.6556040416799</v>
      </c>
      <c r="DE215" s="15">
        <f ca="1">(BX215*DCF!J$46-DCF!J$5*MAX(BX215*DCF!J$46,0)-MAX(BX215-BW215,0)/Inputs!$B$24)*DCF!J$6</f>
        <v>-6578.8989852415762</v>
      </c>
      <c r="DF215" s="15">
        <f ca="1">(BY215*DCF!K$46-DCF!K$5*MAX(BY215*DCF!K$46,0)-MAX(BY215-BX215,0)/Inputs!$B$24)*DCF!K$6</f>
        <v>-10312.391028528473</v>
      </c>
      <c r="DG215" s="15">
        <f ca="1">(BZ215*DCF!L$46-DCF!L$5*MAX(BZ215*DCF!L$46,0)-MAX(BZ215-BY215,0)/Inputs!$B$24)*DCF!L$6</f>
        <v>-5806.612543928064</v>
      </c>
      <c r="DH215" s="15">
        <f ca="1">(CA215*DCF!M$46-DCF!M$5*MAX(CA215*DCF!M$46,0)-MAX(CA215-BZ215,0)/Inputs!$B$24)*DCF!M$6</f>
        <v>-849.71306902553772</v>
      </c>
      <c r="DI215" s="15">
        <f ca="1">SUM(CB215:CL215)+BE215*DCF!M$10*(1+Inputs!$B$30)*(1-Inputs!$B$33)*(1-Inputs!$B$30/Inputs!$B$31)/(Inputs!$B$29-Inputs!$B$30)*DCF!M$6</f>
        <v>182099.07881238664</v>
      </c>
      <c r="DJ215" s="15">
        <f ca="1">SUM(CM215:CW215)+BP215*DCF!M$28*(1+Inputs!$B$30)*(1-Inputs!$B$33)*(1-Inputs!$B$30/Inputs!$B$31)/(Inputs!$B$29-Inputs!$B$30)*DCF!M$6</f>
        <v>1421743.3961683884</v>
      </c>
      <c r="DK215" s="15">
        <f ca="1">SUM(CX215:DH215)+CA215*DCF!M$46*(1+Inputs!$B$30)*(1-Inputs!$B$33)*(1-Inputs!$B$30/Inputs!$B$31)/(Inputs!$B$29-Inputs!$B$30)*DCF!M$6</f>
        <v>860772.80311680015</v>
      </c>
      <c r="DM215" s="15">
        <f ca="1">DI215+DJ215+DK215+Inputs!$B$34+Inputs!$B$36-Inputs!$B$35</f>
        <v>2541466.2780975751</v>
      </c>
    </row>
    <row r="216" spans="1:117" x14ac:dyDescent="0.75">
      <c r="A216" s="11">
        <v>203</v>
      </c>
      <c r="C216" s="24">
        <f t="shared" ca="1" si="140"/>
        <v>-1.150104273626122</v>
      </c>
      <c r="D216" s="24">
        <f t="shared" ca="1" si="140"/>
        <v>1.0057992859657814</v>
      </c>
      <c r="E216" s="24">
        <f t="shared" ca="1" si="140"/>
        <v>-0.49347716441624351</v>
      </c>
      <c r="F216" s="24">
        <f t="shared" ca="1" si="140"/>
        <v>1.2486571075999884</v>
      </c>
      <c r="G216" s="24">
        <f t="shared" ca="1" si="140"/>
        <v>2.0102674135720835E-2</v>
      </c>
      <c r="H216" s="24">
        <f t="shared" ca="1" si="140"/>
        <v>-0.26664678936723635</v>
      </c>
      <c r="I216" s="24">
        <f t="shared" ca="1" si="140"/>
        <v>0.701384945095192</v>
      </c>
      <c r="J216" s="24">
        <f t="shared" ca="1" si="140"/>
        <v>0.26177456588645315</v>
      </c>
      <c r="K216" s="24">
        <f t="shared" ca="1" si="140"/>
        <v>0.43655597732084378</v>
      </c>
      <c r="L216" s="24">
        <f t="shared" ca="1" si="140"/>
        <v>0.61464186023749756</v>
      </c>
      <c r="M216" s="24">
        <f t="shared" ca="1" si="140"/>
        <v>0.31106494440301324</v>
      </c>
      <c r="N216" s="24">
        <f ca="1">SQRT(Inputs!$B$38)*C216+SQRT(1-Inputs!$B$38)*_xlfn.NORM.S.INV(RAND())</f>
        <v>0.58544698909361947</v>
      </c>
      <c r="O216" s="24">
        <f ca="1">SQRT(Inputs!$B$38)*D216+SQRT(1-Inputs!$B$38)*_xlfn.NORM.S.INV(RAND())</f>
        <v>0.28090609989387344</v>
      </c>
      <c r="P216" s="24">
        <f ca="1">SQRT(Inputs!$B$38)*E216+SQRT(1-Inputs!$B$38)*_xlfn.NORM.S.INV(RAND())</f>
        <v>-0.62917408866391855</v>
      </c>
      <c r="Q216" s="24">
        <f ca="1">SQRT(Inputs!$B$38)*F216+SQRT(1-Inputs!$B$38)*_xlfn.NORM.S.INV(RAND())</f>
        <v>0.62260023400603359</v>
      </c>
      <c r="R216" s="24">
        <f ca="1">SQRT(Inputs!$B$38)*G216+SQRT(1-Inputs!$B$38)*_xlfn.NORM.S.INV(RAND())</f>
        <v>2.129610865949251</v>
      </c>
      <c r="S216" s="24">
        <f ca="1">SQRT(Inputs!$B$38)*H216+SQRT(1-Inputs!$B$38)*_xlfn.NORM.S.INV(RAND())</f>
        <v>-0.37042749441200784</v>
      </c>
      <c r="T216" s="24">
        <f ca="1">SQRT(Inputs!$B$38)*I216+SQRT(1-Inputs!$B$38)*_xlfn.NORM.S.INV(RAND())</f>
        <v>1.4130815454295094</v>
      </c>
      <c r="U216" s="24">
        <f ca="1">SQRT(Inputs!$B$38)*J216+SQRT(1-Inputs!$B$38)*_xlfn.NORM.S.INV(RAND())</f>
        <v>0.80752124141939463</v>
      </c>
      <c r="V216" s="24">
        <f ca="1">SQRT(Inputs!$B$38)*K216+SQRT(1-Inputs!$B$38)*_xlfn.NORM.S.INV(RAND())</f>
        <v>-0.886815891355762</v>
      </c>
      <c r="W216" s="24">
        <f ca="1">SQRT(Inputs!$B$38)*L216+SQRT(1-Inputs!$B$38)*_xlfn.NORM.S.INV(RAND())</f>
        <v>-0.85406035412435211</v>
      </c>
      <c r="X216" s="24">
        <f ca="1">SQRT(Inputs!$B$38)*M216+SQRT(1-Inputs!$B$38)*_xlfn.NORM.S.INV(RAND())</f>
        <v>-1.8605213422821981E-2</v>
      </c>
      <c r="Y216" s="24">
        <f ca="1">SQRT(Inputs!$B$38)*C216+SQRT(1-Inputs!$B$38)*_xlfn.NORM.S.INV(RAND())</f>
        <v>0.41194164306170433</v>
      </c>
      <c r="Z216" s="24">
        <f ca="1">SQRT(Inputs!$B$38)*D216+SQRT(1-Inputs!$B$38)*_xlfn.NORM.S.INV(RAND())</f>
        <v>0.83422911906536468</v>
      </c>
      <c r="AA216" s="24">
        <f ca="1">SQRT(Inputs!$B$38)*E216+SQRT(1-Inputs!$B$38)*_xlfn.NORM.S.INV(RAND())</f>
        <v>-0.69170497751876525</v>
      </c>
      <c r="AB216" s="24">
        <f ca="1">SQRT(Inputs!$B$38)*F216+SQRT(1-Inputs!$B$38)*_xlfn.NORM.S.INV(RAND())</f>
        <v>0.49534948812371798</v>
      </c>
      <c r="AC216" s="24">
        <f ca="1">SQRT(Inputs!$B$38)*G216+SQRT(1-Inputs!$B$38)*_xlfn.NORM.S.INV(RAND())</f>
        <v>1.3447972235004357</v>
      </c>
      <c r="AD216" s="24">
        <f ca="1">SQRT(Inputs!$B$38)*H216+SQRT(1-Inputs!$B$38)*_xlfn.NORM.S.INV(RAND())</f>
        <v>-1.1518296247229003</v>
      </c>
      <c r="AE216" s="24">
        <f ca="1">SQRT(Inputs!$B$38)*I216+SQRT(1-Inputs!$B$38)*_xlfn.NORM.S.INV(RAND())</f>
        <v>0.44413285168012945</v>
      </c>
      <c r="AF216" s="24">
        <f ca="1">SQRT(Inputs!$B$38)*J216+SQRT(1-Inputs!$B$38)*_xlfn.NORM.S.INV(RAND())</f>
        <v>0.7806869919074173</v>
      </c>
      <c r="AG216" s="24">
        <f ca="1">SQRT(Inputs!$B$38)*K216+SQRT(1-Inputs!$B$38)*_xlfn.NORM.S.INV(RAND())</f>
        <v>1.277342181624731</v>
      </c>
      <c r="AH216" s="24">
        <f ca="1">SQRT(Inputs!$B$38)*L216+SQRT(1-Inputs!$B$38)*_xlfn.NORM.S.INV(RAND())</f>
        <v>0.3069442503777155</v>
      </c>
      <c r="AI216" s="24">
        <f ca="1">SQRT(Inputs!$B$38)*M216+SQRT(1-Inputs!$B$38)*_xlfn.NORM.S.INV(RAND())</f>
        <v>-4.6213470901503767E-2</v>
      </c>
      <c r="AJ216" s="24">
        <f ca="1">SQRT(Inputs!$B$38)*C216+SQRT(1-Inputs!$B$38)*_xlfn.NORM.S.INV(RAND())</f>
        <v>0.5572281260334021</v>
      </c>
      <c r="AK216" s="24">
        <f ca="1">SQRT(Inputs!$B$38)*D216+SQRT(1-Inputs!$B$38)*_xlfn.NORM.S.INV(RAND())</f>
        <v>0.68637664220918981</v>
      </c>
      <c r="AL216" s="24">
        <f ca="1">SQRT(Inputs!$B$38)*E216+SQRT(1-Inputs!$B$38)*_xlfn.NORM.S.INV(RAND())</f>
        <v>-0.4876103280164214</v>
      </c>
      <c r="AM216" s="24">
        <f ca="1">SQRT(Inputs!$B$38)*F216+SQRT(1-Inputs!$B$38)*_xlfn.NORM.S.INV(RAND())</f>
        <v>3.8631200238853469E-2</v>
      </c>
      <c r="AN216" s="24">
        <f ca="1">SQRT(Inputs!$B$38)*G216+SQRT(1-Inputs!$B$38)*_xlfn.NORM.S.INV(RAND())</f>
        <v>5.8305869368407939E-2</v>
      </c>
      <c r="AO216" s="24">
        <f ca="1">SQRT(Inputs!$B$38)*H216+SQRT(1-Inputs!$B$38)*_xlfn.NORM.S.INV(RAND())</f>
        <v>-0.33020388851109683</v>
      </c>
      <c r="AP216" s="24">
        <f ca="1">SQRT(Inputs!$B$38)*I216+SQRT(1-Inputs!$B$38)*_xlfn.NORM.S.INV(RAND())</f>
        <v>0.31317233717765824</v>
      </c>
      <c r="AQ216" s="24">
        <f ca="1">SQRT(Inputs!$B$38)*J216+SQRT(1-Inputs!$B$38)*_xlfn.NORM.S.INV(RAND())</f>
        <v>0.82703340244301482</v>
      </c>
      <c r="AR216" s="24">
        <f ca="1">SQRT(Inputs!$B$38)*K216+SQRT(1-Inputs!$B$38)*_xlfn.NORM.S.INV(RAND())</f>
        <v>1.7696597025482532</v>
      </c>
      <c r="AS216" s="24">
        <f ca="1">SQRT(Inputs!$B$38)*L216+SQRT(1-Inputs!$B$38)*_xlfn.NORM.S.INV(RAND())</f>
        <v>-0.13236478147539021</v>
      </c>
      <c r="AT216" s="24">
        <f ca="1">SQRT(Inputs!$B$38)*M216+SQRT(1-Inputs!$B$38)*_xlfn.NORM.S.INV(RAND())</f>
        <v>-1.1929409754779123</v>
      </c>
      <c r="AU216" s="15">
        <f ca="1">Inputs!$B$6*EXP($B$8-0.5*C$5^2+C$5*N216)</f>
        <v>5455.5052790018844</v>
      </c>
      <c r="AV216" s="15">
        <f t="shared" ca="1" si="110"/>
        <v>6920.6542545070506</v>
      </c>
      <c r="AW216" s="15">
        <f t="shared" ca="1" si="111"/>
        <v>7751.9327574754079</v>
      </c>
      <c r="AX216" s="15">
        <f t="shared" ca="1" si="112"/>
        <v>10229.885871426022</v>
      </c>
      <c r="AY216" s="15">
        <f t="shared" ca="1" si="113"/>
        <v>16032.191562045808</v>
      </c>
      <c r="AZ216" s="15">
        <f t="shared" ca="1" si="114"/>
        <v>18824.069732922213</v>
      </c>
      <c r="BA216" s="15">
        <f t="shared" ca="1" si="115"/>
        <v>26707.496731394232</v>
      </c>
      <c r="BB216" s="15">
        <f t="shared" ca="1" si="116"/>
        <v>35453.524804747038</v>
      </c>
      <c r="BC216" s="15">
        <f t="shared" ca="1" si="117"/>
        <v>39859.131121933809</v>
      </c>
      <c r="BD216" s="15">
        <f t="shared" ca="1" si="118"/>
        <v>45082.135734178963</v>
      </c>
      <c r="BE216" s="15">
        <f t="shared" ca="1" si="119"/>
        <v>55148.843255692722</v>
      </c>
      <c r="BF216" s="15">
        <f ca="1">Inputs!$B$13*EXP($B$9-0.5*C$6^2+C$6*Y216)</f>
        <v>15007.955564727576</v>
      </c>
      <c r="BG216" s="15">
        <f t="shared" ca="1" si="120"/>
        <v>21261.992012627437</v>
      </c>
      <c r="BH216" s="15">
        <f t="shared" ca="1" si="121"/>
        <v>23162.50976888265</v>
      </c>
      <c r="BI216" s="15">
        <f t="shared" ca="1" si="122"/>
        <v>30600.79582848704</v>
      </c>
      <c r="BJ216" s="15">
        <f t="shared" ca="1" si="123"/>
        <v>45539.324752441455</v>
      </c>
      <c r="BK216" s="15">
        <f t="shared" ca="1" si="124"/>
        <v>47779.062115164532</v>
      </c>
      <c r="BL216" s="15">
        <f t="shared" ca="1" si="125"/>
        <v>62167.918744831237</v>
      </c>
      <c r="BM216" s="15">
        <f t="shared" ca="1" si="126"/>
        <v>84200.290717722251</v>
      </c>
      <c r="BN216" s="15">
        <f t="shared" ca="1" si="127"/>
        <v>120684.7936473728</v>
      </c>
      <c r="BO216" s="15">
        <f t="shared" ca="1" si="128"/>
        <v>153883.8631747553</v>
      </c>
      <c r="BP216" s="15">
        <f t="shared" ca="1" si="129"/>
        <v>188413.12036918374</v>
      </c>
      <c r="BQ216" s="15">
        <f ca="1">Inputs!$B$20*EXP($B$10-0.5*C$7^2+C$7*AJ216)</f>
        <v>5226.869727454934</v>
      </c>
      <c r="BR216" s="15">
        <f t="shared" ca="1" si="130"/>
        <v>8819.5742411829488</v>
      </c>
      <c r="BS216" s="15">
        <f t="shared" ca="1" si="131"/>
        <v>10499.186595976069</v>
      </c>
      <c r="BT216" s="15">
        <f t="shared" ca="1" si="132"/>
        <v>14623.54563612697</v>
      </c>
      <c r="BU216" s="15">
        <f t="shared" ca="1" si="133"/>
        <v>20554.431270460394</v>
      </c>
      <c r="BV216" s="15">
        <f t="shared" ca="1" si="134"/>
        <v>26546.885250100262</v>
      </c>
      <c r="BW216" s="15">
        <f t="shared" ca="1" si="135"/>
        <v>39583.30591876668</v>
      </c>
      <c r="BX216" s="15">
        <f t="shared" ca="1" si="136"/>
        <v>65347.64320165079</v>
      </c>
      <c r="BY216" s="15">
        <f t="shared" ca="1" si="137"/>
        <v>128458.83484997385</v>
      </c>
      <c r="BZ216" s="15">
        <f t="shared" ca="1" si="138"/>
        <v>175912.72505507301</v>
      </c>
      <c r="CA216" s="15">
        <f t="shared" ca="1" si="139"/>
        <v>199901.09185111037</v>
      </c>
      <c r="CB216" s="15">
        <f ca="1">(AU216*DCF!C$10-DCF!C$5*MAX(AU216*DCF!C$10,0)-MAX(AU216-Inputs!$B$6,0)/Inputs!$B$10)*DCF!C$6</f>
        <v>1039.5572300972865</v>
      </c>
      <c r="CC216" s="15">
        <f ca="1">(AV216*DCF!D$10-DCF!D$5*MAX(AV216*DCF!D$10,0)-MAX(AV216-AU216,0)/Inputs!$B$10)*DCF!D$6</f>
        <v>1329.6243566383382</v>
      </c>
      <c r="CD216" s="15">
        <f ca="1">(AW216*DCF!E$10-DCF!E$5*MAX(AW216*DCF!E$10,0)-MAX(AW216-AV216,0)/Inputs!$B$10)*DCF!E$6</f>
        <v>1602.5595298116623</v>
      </c>
      <c r="CE216" s="15">
        <f ca="1">(AX216*DCF!F$10-DCF!F$5*MAX(AX216*DCF!F$10,0)-MAX(AX216-AW216,0)/Inputs!$B$10)*DCF!F$6</f>
        <v>1717.5671751845118</v>
      </c>
      <c r="CF216" s="15">
        <f ca="1">(AY216*DCF!G$10-DCF!G$5*MAX(AY216*DCF!G$10,0)-MAX(AY216-AX216,0)/Inputs!$B$10)*DCF!G$6</f>
        <v>2187.9668947103482</v>
      </c>
      <c r="CG216" s="15">
        <f ca="1">(AZ216*DCF!H$10-DCF!H$5*MAX(AZ216*DCF!H$10,0)-MAX(AZ216-AY216,0)/Inputs!$B$10)*DCF!H$6</f>
        <v>3158.9586205386986</v>
      </c>
      <c r="CH216" s="15">
        <f ca="1">(BA216*DCF!I$10-DCF!I$5*MAX(BA216*DCF!I$10,0)-MAX(BA216-AZ216,0)/Inputs!$B$10)*DCF!I$6</f>
        <v>3585.327122314045</v>
      </c>
      <c r="CI216" s="15">
        <f ca="1">(BB216*DCF!J$10-DCF!J$5*MAX(BB216*DCF!J$10,0)-MAX(BB216-BA216,0)/Inputs!$B$10)*DCF!J$6</f>
        <v>4758.590688629075</v>
      </c>
      <c r="CJ216" s="15">
        <f ca="1">(BC216*DCF!K$10-DCF!K$5*MAX(BC216*DCF!K$10,0)-MAX(BC216-BB216,0)/Inputs!$B$10)*DCF!K$6</f>
        <v>5799.9621505487748</v>
      </c>
      <c r="CK216" s="15">
        <f ca="1">(BD216*DCF!L$10-DCF!L$5*MAX(BD216*DCF!L$10,0)-MAX(BD216-BC216,0)/Inputs!$B$10)*DCF!L$6</f>
        <v>6123.8242849550579</v>
      </c>
      <c r="CL216" s="15">
        <f ca="1">(BE216*DCF!M$10-DCF!M$5*MAX(BE216*DCF!M$10,0)-MAX(BE216-BD216,0)/Inputs!$B$10)*DCF!M$6</f>
        <v>6579.6393058036529</v>
      </c>
      <c r="CM216" s="15">
        <f ca="1">(BF216*DCF!C$28-DCF!C$5*MAX(BF216*DCF!C$28,0)-MAX(BF216-Inputs!$B$13,0)/Inputs!$B$17)*DCF!C$6</f>
        <v>3744.0812159408742</v>
      </c>
      <c r="CN216" s="15">
        <f ca="1">(BG216*DCF!D$28-DCF!D$5*MAX(BG216*DCF!D$28,0)-MAX(BG216-BF216,0)/Inputs!$B$17)*DCF!D$6</f>
        <v>4927.8743107192831</v>
      </c>
      <c r="CO216" s="15">
        <f ca="1">(BH216*DCF!E$28-DCF!E$5*MAX(BH216*DCF!E$28,0)-MAX(BH216-BG216,0)/Inputs!$B$17)*DCF!E$6</f>
        <v>6185.4693189229838</v>
      </c>
      <c r="CP216" s="15">
        <f ca="1">(BI216*DCF!F$28-DCF!F$5*MAX(BI216*DCF!F$28,0)-MAX(BI216-BH216,0)/Inputs!$B$17)*DCF!F$6</f>
        <v>6953.0524678487645</v>
      </c>
      <c r="CQ216" s="15">
        <f ca="1">(BJ216*DCF!G$28-DCF!G$5*MAX(BJ216*DCF!G$28,0)-MAX(BJ216-BI216,0)/Inputs!$B$17)*DCF!G$6</f>
        <v>9303.0103225195871</v>
      </c>
      <c r="CR216" s="15">
        <f ca="1">(BK216*DCF!H$28-DCF!H$5*MAX(BK216*DCF!H$28,0)-MAX(BK216-BJ216,0)/Inputs!$B$17)*DCF!H$6</f>
        <v>11468.296863301654</v>
      </c>
      <c r="CS216" s="15">
        <f ca="1">(BL216*DCF!I$28-DCF!I$5*MAX(BL216*DCF!I$28,0)-MAX(BL216-BK216,0)/Inputs!$B$17)*DCF!I$6</f>
        <v>12553.732854092717</v>
      </c>
      <c r="CT216" s="15">
        <f ca="1">(BM216*DCF!J$28-DCF!J$5*MAX(BM216*DCF!J$28,0)-MAX(BM216-BL216,0)/Inputs!$B$17)*DCF!J$6</f>
        <v>15862.342292263984</v>
      </c>
      <c r="CU216" s="15">
        <f ca="1">(BN216*DCF!K$28-DCF!K$5*MAX(BN216*DCF!K$28,0)-MAX(BN216-BM216,0)/Inputs!$B$17)*DCF!K$6</f>
        <v>21017.739258813417</v>
      </c>
      <c r="CV216" s="15">
        <f ca="1">(BO216*DCF!L$28-DCF!L$5*MAX(BO216*DCF!L$28,0)-MAX(BO216-BN216,0)/Inputs!$B$17)*DCF!L$6</f>
        <v>26946.530630202618</v>
      </c>
      <c r="CW216" s="15">
        <f ca="1">(BP216*DCF!M$28-DCF!M$5*MAX(BP216*DCF!M$28,0)-MAX(BP216-BO216,0)/Inputs!$B$17)*DCF!M$6</f>
        <v>31840.760012987059</v>
      </c>
      <c r="CX216" s="15">
        <f ca="1">(BQ216*DCF!C$46-DCF!C$5*MAX(BQ216*DCF!C$46,0)-MAX(BQ216-Inputs!$B$20,0)/Inputs!$B$24)*DCF!C$6</f>
        <v>-2142.8658619780144</v>
      </c>
      <c r="CY216" s="15">
        <f ca="1">(BR216*DCF!D$46-DCF!D$5*MAX(BR216*DCF!D$46,0)-MAX(BR216-BQ216,0)/Inputs!$B$24)*DCF!D$6</f>
        <v>-3038.2728416925556</v>
      </c>
      <c r="CZ216" s="15">
        <f ca="1">(BS216*DCF!E$46-DCF!E$5*MAX(BS216*DCF!E$46,0)-MAX(BS216-BR216,0)/Inputs!$B$24)*DCF!E$6</f>
        <v>-1903.6040466922184</v>
      </c>
      <c r="DA216" s="15">
        <f ca="1">(BT216*DCF!F$46-DCF!F$5*MAX(BT216*DCF!F$46,0)-MAX(BT216-BS216,0)/Inputs!$B$24)*DCF!F$6</f>
        <v>-2566.7885577852021</v>
      </c>
      <c r="DB216" s="15">
        <f ca="1">(BU216*DCF!G$46-DCF!G$5*MAX(BU216*DCF!G$46,0)-MAX(BU216-BT216,0)/Inputs!$B$24)*DCF!G$6</f>
        <v>-2686.4432047384048</v>
      </c>
      <c r="DC216" s="15">
        <f ca="1">(BV216*DCF!H$46-DCF!H$5*MAX(BV216*DCF!H$46,0)-MAX(BV216-BU216,0)/Inputs!$B$24)*DCF!H$6</f>
        <v>-1862.118357798387</v>
      </c>
      <c r="DD216" s="15">
        <f ca="1">(BW216*DCF!I$46-DCF!I$5*MAX(BW216*DCF!I$46,0)-MAX(BW216-BV216,0)/Inputs!$B$24)*DCF!I$6</f>
        <v>-2828.0602613656642</v>
      </c>
      <c r="DE216" s="15">
        <f ca="1">(BX216*DCF!J$46-DCF!J$5*MAX(BX216*DCF!J$46,0)-MAX(BX216-BW216,0)/Inputs!$B$24)*DCF!J$6</f>
        <v>-4091.1284464006726</v>
      </c>
      <c r="DF216" s="15">
        <f ca="1">(BY216*DCF!K$46-DCF!K$5*MAX(BY216*DCF!K$46,0)-MAX(BY216-BX216,0)/Inputs!$B$24)*DCF!K$6</f>
        <v>-8122.5638122205528</v>
      </c>
      <c r="DG216" s="15">
        <f ca="1">(BZ216*DCF!L$46-DCF!L$5*MAX(BZ216*DCF!L$46,0)-MAX(BZ216-BY216,0)/Inputs!$B$24)*DCF!L$6</f>
        <v>1421.0607633439965</v>
      </c>
      <c r="DH216" s="15">
        <f ca="1">(CA216*DCF!M$46-DCF!M$5*MAX(CA216*DCF!M$46,0)-MAX(CA216-BZ216,0)/Inputs!$B$24)*DCF!M$6</f>
        <v>10656.544110752298</v>
      </c>
      <c r="DI216" s="15">
        <f ca="1">SUM(CB216:CL216)+BE216*DCF!M$10*(1+Inputs!$B$30)*(1-Inputs!$B$33)*(1-Inputs!$B$30/Inputs!$B$31)/(Inputs!$B$29-Inputs!$B$30)*DCF!M$6</f>
        <v>191363.53740777896</v>
      </c>
      <c r="DJ216" s="15">
        <f ca="1">SUM(CM216:CW216)+BP216*DCF!M$28*(1+Inputs!$B$30)*(1-Inputs!$B$33)*(1-Inputs!$B$30/Inputs!$B$31)/(Inputs!$B$29-Inputs!$B$30)*DCF!M$6</f>
        <v>849944.49687164288</v>
      </c>
      <c r="DK216" s="15">
        <f ca="1">SUM(CX216:DH216)+CA216*DCF!M$46*(1+Inputs!$B$30)*(1-Inputs!$B$33)*(1-Inputs!$B$30/Inputs!$B$31)/(Inputs!$B$29-Inputs!$B$30)*DCF!M$6</f>
        <v>291906.52728338051</v>
      </c>
      <c r="DM216" s="15">
        <f ca="1">DI216+DJ216+DK216+Inputs!$B$34+Inputs!$B$36-Inputs!$B$35</f>
        <v>1410065.5615628024</v>
      </c>
    </row>
    <row r="217" spans="1:117" x14ac:dyDescent="0.75">
      <c r="A217" s="11">
        <v>204</v>
      </c>
      <c r="C217" s="24">
        <f t="shared" ca="1" si="140"/>
        <v>0.63833834378357313</v>
      </c>
      <c r="D217" s="24">
        <f t="shared" ca="1" si="140"/>
        <v>0.63039871875743536</v>
      </c>
      <c r="E217" s="24">
        <f t="shared" ca="1" si="140"/>
        <v>1.1730012363275537</v>
      </c>
      <c r="F217" s="24">
        <f t="shared" ca="1" si="140"/>
        <v>-4.7849417517997789E-2</v>
      </c>
      <c r="G217" s="24">
        <f t="shared" ca="1" si="140"/>
        <v>0.6793917976997299</v>
      </c>
      <c r="H217" s="24">
        <f t="shared" ca="1" si="140"/>
        <v>5.076154836423645E-3</v>
      </c>
      <c r="I217" s="24">
        <f t="shared" ca="1" si="140"/>
        <v>0.48623731955575017</v>
      </c>
      <c r="J217" s="24">
        <f t="shared" ca="1" si="140"/>
        <v>-2.0250616479090033</v>
      </c>
      <c r="K217" s="24">
        <f t="shared" ca="1" si="140"/>
        <v>0.57081845688506339</v>
      </c>
      <c r="L217" s="24">
        <f t="shared" ca="1" si="140"/>
        <v>0.300526485144404</v>
      </c>
      <c r="M217" s="24">
        <f t="shared" ca="1" si="140"/>
        <v>0.78234420325244858</v>
      </c>
      <c r="N217" s="24">
        <f ca="1">SQRT(Inputs!$B$38)*C217+SQRT(1-Inputs!$B$38)*_xlfn.NORM.S.INV(RAND())</f>
        <v>0.19323990332130492</v>
      </c>
      <c r="O217" s="24">
        <f ca="1">SQRT(Inputs!$B$38)*D217+SQRT(1-Inputs!$B$38)*_xlfn.NORM.S.INV(RAND())</f>
        <v>-0.48553819940603543</v>
      </c>
      <c r="P217" s="24">
        <f ca="1">SQRT(Inputs!$B$38)*E217+SQRT(1-Inputs!$B$38)*_xlfn.NORM.S.INV(RAND())</f>
        <v>1.5914014151727507</v>
      </c>
      <c r="Q217" s="24">
        <f ca="1">SQRT(Inputs!$B$38)*F217+SQRT(1-Inputs!$B$38)*_xlfn.NORM.S.INV(RAND())</f>
        <v>0.18102380842870439</v>
      </c>
      <c r="R217" s="24">
        <f ca="1">SQRT(Inputs!$B$38)*G217+SQRT(1-Inputs!$B$38)*_xlfn.NORM.S.INV(RAND())</f>
        <v>-1.1571111798478928</v>
      </c>
      <c r="S217" s="24">
        <f ca="1">SQRT(Inputs!$B$38)*H217+SQRT(1-Inputs!$B$38)*_xlfn.NORM.S.INV(RAND())</f>
        <v>-9.4893330928329855E-2</v>
      </c>
      <c r="T217" s="24">
        <f ca="1">SQRT(Inputs!$B$38)*I217+SQRT(1-Inputs!$B$38)*_xlfn.NORM.S.INV(RAND())</f>
        <v>-0.12077028809997181</v>
      </c>
      <c r="U217" s="24">
        <f ca="1">SQRT(Inputs!$B$38)*J217+SQRT(1-Inputs!$B$38)*_xlfn.NORM.S.INV(RAND())</f>
        <v>-1.7543447092165958</v>
      </c>
      <c r="V217" s="24">
        <f ca="1">SQRT(Inputs!$B$38)*K217+SQRT(1-Inputs!$B$38)*_xlfn.NORM.S.INV(RAND())</f>
        <v>0.5433387751680927</v>
      </c>
      <c r="W217" s="24">
        <f ca="1">SQRT(Inputs!$B$38)*L217+SQRT(1-Inputs!$B$38)*_xlfn.NORM.S.INV(RAND())</f>
        <v>0.75658943331906092</v>
      </c>
      <c r="X217" s="24">
        <f ca="1">SQRT(Inputs!$B$38)*M217+SQRT(1-Inputs!$B$38)*_xlfn.NORM.S.INV(RAND())</f>
        <v>5.6996648095879898E-2</v>
      </c>
      <c r="Y217" s="24">
        <f ca="1">SQRT(Inputs!$B$38)*C217+SQRT(1-Inputs!$B$38)*_xlfn.NORM.S.INV(RAND())</f>
        <v>0.99446645263545297</v>
      </c>
      <c r="Z217" s="24">
        <f ca="1">SQRT(Inputs!$B$38)*D217+SQRT(1-Inputs!$B$38)*_xlfn.NORM.S.INV(RAND())</f>
        <v>0.65013025555925363</v>
      </c>
      <c r="AA217" s="24">
        <f ca="1">SQRT(Inputs!$B$38)*E217+SQRT(1-Inputs!$B$38)*_xlfn.NORM.S.INV(RAND())</f>
        <v>0.65923677085086385</v>
      </c>
      <c r="AB217" s="24">
        <f ca="1">SQRT(Inputs!$B$38)*F217+SQRT(1-Inputs!$B$38)*_xlfn.NORM.S.INV(RAND())</f>
        <v>-0.21064630179019134</v>
      </c>
      <c r="AC217" s="24">
        <f ca="1">SQRT(Inputs!$B$38)*G217+SQRT(1-Inputs!$B$38)*_xlfn.NORM.S.INV(RAND())</f>
        <v>1.9907466082677534</v>
      </c>
      <c r="AD217" s="24">
        <f ca="1">SQRT(Inputs!$B$38)*H217+SQRT(1-Inputs!$B$38)*_xlfn.NORM.S.INV(RAND())</f>
        <v>0.58865422178779103</v>
      </c>
      <c r="AE217" s="24">
        <f ca="1">SQRT(Inputs!$B$38)*I217+SQRT(1-Inputs!$B$38)*_xlfn.NORM.S.INV(RAND())</f>
        <v>-0.89910838937625948</v>
      </c>
      <c r="AF217" s="24">
        <f ca="1">SQRT(Inputs!$B$38)*J217+SQRT(1-Inputs!$B$38)*_xlfn.NORM.S.INV(RAND())</f>
        <v>-1.3758495372734969</v>
      </c>
      <c r="AG217" s="24">
        <f ca="1">SQRT(Inputs!$B$38)*K217+SQRT(1-Inputs!$B$38)*_xlfn.NORM.S.INV(RAND())</f>
        <v>0.31239145829901493</v>
      </c>
      <c r="AH217" s="24">
        <f ca="1">SQRT(Inputs!$B$38)*L217+SQRT(1-Inputs!$B$38)*_xlfn.NORM.S.INV(RAND())</f>
        <v>-0.32441611321327513</v>
      </c>
      <c r="AI217" s="24">
        <f ca="1">SQRT(Inputs!$B$38)*M217+SQRT(1-Inputs!$B$38)*_xlfn.NORM.S.INV(RAND())</f>
        <v>-0.29521351073900459</v>
      </c>
      <c r="AJ217" s="24">
        <f ca="1">SQRT(Inputs!$B$38)*C217+SQRT(1-Inputs!$B$38)*_xlfn.NORM.S.INV(RAND())</f>
        <v>0.81408353121324484</v>
      </c>
      <c r="AK217" s="24">
        <f ca="1">SQRT(Inputs!$B$38)*D217+SQRT(1-Inputs!$B$38)*_xlfn.NORM.S.INV(RAND())</f>
        <v>-0.37590124707967382</v>
      </c>
      <c r="AL217" s="24">
        <f ca="1">SQRT(Inputs!$B$38)*E217+SQRT(1-Inputs!$B$38)*_xlfn.NORM.S.INV(RAND())</f>
        <v>0.15226427551153915</v>
      </c>
      <c r="AM217" s="24">
        <f ca="1">SQRT(Inputs!$B$38)*F217+SQRT(1-Inputs!$B$38)*_xlfn.NORM.S.INV(RAND())</f>
        <v>-0.25500755262135366</v>
      </c>
      <c r="AN217" s="24">
        <f ca="1">SQRT(Inputs!$B$38)*G217+SQRT(1-Inputs!$B$38)*_xlfn.NORM.S.INV(RAND())</f>
        <v>-0.25100375052319074</v>
      </c>
      <c r="AO217" s="24">
        <f ca="1">SQRT(Inputs!$B$38)*H217+SQRT(1-Inputs!$B$38)*_xlfn.NORM.S.INV(RAND())</f>
        <v>2.1628447503425109E-2</v>
      </c>
      <c r="AP217" s="24">
        <f ca="1">SQRT(Inputs!$B$38)*I217+SQRT(1-Inputs!$B$38)*_xlfn.NORM.S.INV(RAND())</f>
        <v>2.422051122556407</v>
      </c>
      <c r="AQ217" s="24">
        <f ca="1">SQRT(Inputs!$B$38)*J217+SQRT(1-Inputs!$B$38)*_xlfn.NORM.S.INV(RAND())</f>
        <v>-1.5220243921362504</v>
      </c>
      <c r="AR217" s="24">
        <f ca="1">SQRT(Inputs!$B$38)*K217+SQRT(1-Inputs!$B$38)*_xlfn.NORM.S.INV(RAND())</f>
        <v>-0.73059250254798647</v>
      </c>
      <c r="AS217" s="24">
        <f ca="1">SQRT(Inputs!$B$38)*L217+SQRT(1-Inputs!$B$38)*_xlfn.NORM.S.INV(RAND())</f>
        <v>-1.0712233367597259</v>
      </c>
      <c r="AT217" s="24">
        <f ca="1">SQRT(Inputs!$B$38)*M217+SQRT(1-Inputs!$B$38)*_xlfn.NORM.S.INV(RAND())</f>
        <v>-0.22730975901630868</v>
      </c>
      <c r="AU217" s="15">
        <f ca="1">Inputs!$B$6*EXP($B$8-0.5*C$5^2+C$5*N217)</f>
        <v>5119.9131428926803</v>
      </c>
      <c r="AV217" s="15">
        <f t="shared" ca="1" si="110"/>
        <v>5802.7427965831057</v>
      </c>
      <c r="AW217" s="15">
        <f t="shared" ca="1" si="111"/>
        <v>8769.4702458738066</v>
      </c>
      <c r="AX217" s="15">
        <f t="shared" ca="1" si="112"/>
        <v>10951.541260805121</v>
      </c>
      <c r="AY217" s="15">
        <f t="shared" ca="1" si="113"/>
        <v>11692.129698091572</v>
      </c>
      <c r="AZ217" s="15">
        <f t="shared" ca="1" si="114"/>
        <v>14151.141398006932</v>
      </c>
      <c r="BA217" s="15">
        <f t="shared" ca="1" si="115"/>
        <v>17099.868345080049</v>
      </c>
      <c r="BB217" s="15">
        <f t="shared" ca="1" si="116"/>
        <v>17560.932364218963</v>
      </c>
      <c r="BC217" s="15">
        <f t="shared" ca="1" si="117"/>
        <v>22665.822918168877</v>
      </c>
      <c r="BD217" s="15">
        <f t="shared" ca="1" si="118"/>
        <v>29803.996564223678</v>
      </c>
      <c r="BE217" s="15">
        <f t="shared" ca="1" si="119"/>
        <v>36711.059014811224</v>
      </c>
      <c r="BF217" s="15">
        <f ca="1">Inputs!$B$13*EXP($B$9-0.5*C$6^2+C$6*Y217)</f>
        <v>16845.181130363642</v>
      </c>
      <c r="BG217" s="15">
        <f t="shared" ca="1" si="120"/>
        <v>23085.085482393028</v>
      </c>
      <c r="BH217" s="15">
        <f t="shared" ca="1" si="121"/>
        <v>31464.640358915356</v>
      </c>
      <c r="BI217" s="15">
        <f t="shared" ca="1" si="122"/>
        <v>37288.646164190934</v>
      </c>
      <c r="BJ217" s="15">
        <f t="shared" ca="1" si="123"/>
        <v>60907.104302166546</v>
      </c>
      <c r="BK217" s="15">
        <f t="shared" ca="1" si="124"/>
        <v>80989.241636262479</v>
      </c>
      <c r="BL217" s="15">
        <f t="shared" ca="1" si="125"/>
        <v>88543.599057696163</v>
      </c>
      <c r="BM217" s="15">
        <f t="shared" ca="1" si="126"/>
        <v>91739.500060831633</v>
      </c>
      <c r="BN217" s="15">
        <f t="shared" ca="1" si="127"/>
        <v>117131.95209693567</v>
      </c>
      <c r="BO217" s="15">
        <f t="shared" ca="1" si="128"/>
        <v>138785.23492995021</v>
      </c>
      <c r="BP217" s="15">
        <f t="shared" ca="1" si="129"/>
        <v>165199.80505054077</v>
      </c>
      <c r="BQ217" s="15">
        <f ca="1">Inputs!$B$20*EXP($B$10-0.5*C$7^2+C$7*AJ217)</f>
        <v>5725.413317445451</v>
      </c>
      <c r="BR217" s="15">
        <f t="shared" ca="1" si="130"/>
        <v>6894.4555022057348</v>
      </c>
      <c r="BS217" s="15">
        <f t="shared" ca="1" si="131"/>
        <v>9863.2484913964818</v>
      </c>
      <c r="BT217" s="15">
        <f t="shared" ca="1" si="132"/>
        <v>12719.291049312658</v>
      </c>
      <c r="BU217" s="15">
        <f t="shared" ca="1" si="133"/>
        <v>16588.66818061033</v>
      </c>
      <c r="BV217" s="15">
        <f t="shared" ca="1" si="134"/>
        <v>23192.362267458138</v>
      </c>
      <c r="BW217" s="15">
        <f t="shared" ca="1" si="135"/>
        <v>54036.548589817758</v>
      </c>
      <c r="BX217" s="15">
        <f t="shared" ca="1" si="136"/>
        <v>55703.848636606039</v>
      </c>
      <c r="BY217" s="15">
        <f t="shared" ca="1" si="137"/>
        <v>67868.791782623826</v>
      </c>
      <c r="BZ217" s="15">
        <f t="shared" ca="1" si="138"/>
        <v>78207.210034783071</v>
      </c>
      <c r="CA217" s="15">
        <f t="shared" ca="1" si="139"/>
        <v>105508.3381775165</v>
      </c>
      <c r="CB217" s="15">
        <f ca="1">(AU217*DCF!C$10-DCF!C$5*MAX(AU217*DCF!C$10,0)-MAX(AU217-Inputs!$B$6,0)/Inputs!$B$10)*DCF!C$6</f>
        <v>1041.9500618439638</v>
      </c>
      <c r="CC217" s="15">
        <f ca="1">(AV217*DCF!D$10-DCF!D$5*MAX(AV217*DCF!D$10,0)-MAX(AV217-AU217,0)/Inputs!$B$10)*DCF!D$6</f>
        <v>1247.8891042442665</v>
      </c>
      <c r="CD217" s="15">
        <f ca="1">(AW217*DCF!E$10-DCF!E$5*MAX(AW217*DCF!E$10,0)-MAX(AW217-AV217,0)/Inputs!$B$10)*DCF!E$6</f>
        <v>1356.5012028146564</v>
      </c>
      <c r="CE217" s="15">
        <f ca="1">(AX217*DCF!F$10-DCF!F$5*MAX(AX217*DCF!F$10,0)-MAX(AX217-AW217,0)/Inputs!$B$10)*DCF!F$6</f>
        <v>1936.6691256242157</v>
      </c>
      <c r="CF217" s="15">
        <f ca="1">(AY217*DCF!G$10-DCF!G$5*MAX(AY217*DCF!G$10,0)-MAX(AY217-AX217,0)/Inputs!$B$10)*DCF!G$6</f>
        <v>2266.6907353985589</v>
      </c>
      <c r="CG217" s="15">
        <f ca="1">(AZ217*DCF!H$10-DCF!H$5*MAX(AZ217*DCF!H$10,0)-MAX(AZ217-AY217,0)/Inputs!$B$10)*DCF!H$6</f>
        <v>2310.8126418474726</v>
      </c>
      <c r="CH217" s="15">
        <f ca="1">(BA217*DCF!I$10-DCF!I$5*MAX(BA217*DCF!I$10,0)-MAX(BA217-AZ217,0)/Inputs!$B$10)*DCF!I$6</f>
        <v>2639.827608173679</v>
      </c>
      <c r="CI217" s="15">
        <f ca="1">(BB217*DCF!J$10-DCF!J$5*MAX(BB217*DCF!J$10,0)-MAX(BB217-BA217,0)/Inputs!$B$10)*DCF!J$6</f>
        <v>2943.6300863837077</v>
      </c>
      <c r="CJ217" s="15">
        <f ca="1">(BC217*DCF!K$10-DCF!K$5*MAX(BC217*DCF!K$10,0)-MAX(BC217-BB217,0)/Inputs!$B$10)*DCF!K$6</f>
        <v>2934.2265077742636</v>
      </c>
      <c r="CK217" s="15">
        <f ca="1">(BD217*DCF!L$10-DCF!L$5*MAX(BD217*DCF!L$10,0)-MAX(BD217-BC217,0)/Inputs!$B$10)*DCF!L$6</f>
        <v>3571.9280041670086</v>
      </c>
      <c r="CL217" s="15">
        <f ca="1">(BE217*DCF!M$10-DCF!M$5*MAX(BE217*DCF!M$10,0)-MAX(BE217-BD217,0)/Inputs!$B$10)*DCF!M$6</f>
        <v>4355.282838492124</v>
      </c>
      <c r="CM217" s="15">
        <f ca="1">(BF217*DCF!C$28-DCF!C$5*MAX(BF217*DCF!C$28,0)-MAX(BF217-Inputs!$B$13,0)/Inputs!$B$17)*DCF!C$6</f>
        <v>3880.4888934994083</v>
      </c>
      <c r="CN217" s="15">
        <f ca="1">(BG217*DCF!D$28-DCF!D$5*MAX(BG217*DCF!D$28,0)-MAX(BG217-BF217,0)/Inputs!$B$17)*DCF!D$6</f>
        <v>5467.8324090477781</v>
      </c>
      <c r="CO217" s="15">
        <f ca="1">(BH217*DCF!E$28-DCF!E$5*MAX(BH217*DCF!E$28,0)-MAX(BH217-BG217,0)/Inputs!$B$17)*DCF!E$6</f>
        <v>7259.8514995697678</v>
      </c>
      <c r="CP217" s="15">
        <f ca="1">(BI217*DCF!F$28-DCF!F$5*MAX(BI217*DCF!F$28,0)-MAX(BI217-BH217,0)/Inputs!$B$17)*DCF!F$6</f>
        <v>9062.5329061927878</v>
      </c>
      <c r="CQ217" s="15">
        <f ca="1">(BJ217*DCF!G$28-DCF!G$5*MAX(BJ217*DCF!G$28,0)-MAX(BJ217-BI217,0)/Inputs!$B$17)*DCF!G$6</f>
        <v>11830.418975135515</v>
      </c>
      <c r="CR217" s="15">
        <f ca="1">(BK217*DCF!H$28-DCF!H$5*MAX(BK217*DCF!H$28,0)-MAX(BK217-BJ217,0)/Inputs!$B$17)*DCF!H$6</f>
        <v>16909.332423299991</v>
      </c>
      <c r="CS217" s="15">
        <f ca="1">(BL217*DCF!I$28-DCF!I$5*MAX(BL217*DCF!I$28,0)-MAX(BL217-BK217,0)/Inputs!$B$17)*DCF!I$6</f>
        <v>19737.014348368903</v>
      </c>
      <c r="CT217" s="15">
        <f ca="1">(BM217*DCF!J$28-DCF!J$5*MAX(BM217*DCF!J$28,0)-MAX(BM217-BL217,0)/Inputs!$B$17)*DCF!J$6</f>
        <v>20041.774032382058</v>
      </c>
      <c r="CU217" s="15">
        <f ca="1">(BN217*DCF!K$28-DCF!K$5*MAX(BN217*DCF!K$28,0)-MAX(BN217-BM217,0)/Inputs!$B$17)*DCF!K$6</f>
        <v>21626.067182794941</v>
      </c>
      <c r="CV217" s="15">
        <f ca="1">(BO217*DCF!L$28-DCF!L$5*MAX(BO217*DCF!L$28,0)-MAX(BO217-BN217,0)/Inputs!$B$17)*DCF!L$6</f>
        <v>25240.462393965703</v>
      </c>
      <c r="CW217" s="15">
        <f ca="1">(BP217*DCF!M$28-DCF!M$5*MAX(BP217*DCF!M$28,0)-MAX(BP217-BO217,0)/Inputs!$B$17)*DCF!M$6</f>
        <v>28321.374117763909</v>
      </c>
      <c r="CX217" s="15">
        <f ca="1">(BQ217*DCF!C$46-DCF!C$5*MAX(BQ217*DCF!C$46,0)-MAX(BQ217-Inputs!$B$20,0)/Inputs!$B$24)*DCF!C$6</f>
        <v>-2488.2771252508896</v>
      </c>
      <c r="CY217" s="15">
        <f ca="1">(BR217*DCF!D$46-DCF!D$5*MAX(BR217*DCF!D$46,0)-MAX(BR217-BQ217,0)/Inputs!$B$24)*DCF!D$6</f>
        <v>-1675.5433697518586</v>
      </c>
      <c r="CZ217" s="15">
        <f ca="1">(BS217*DCF!E$46-DCF!E$5*MAX(BS217*DCF!E$46,0)-MAX(BS217-BR217,0)/Inputs!$B$24)*DCF!E$6</f>
        <v>-2336.5627740724003</v>
      </c>
      <c r="DA217" s="15">
        <f ca="1">(BT217*DCF!F$46-DCF!F$5*MAX(BT217*DCF!F$46,0)-MAX(BT217-BS217,0)/Inputs!$B$24)*DCF!F$6</f>
        <v>-1966.2745734332773</v>
      </c>
      <c r="DB217" s="15">
        <f ca="1">(BU217*DCF!G$46-DCF!G$5*MAX(BU217*DCF!G$46,0)-MAX(BU217-BT217,0)/Inputs!$B$24)*DCF!G$6</f>
        <v>-1859.5920398004819</v>
      </c>
      <c r="DC217" s="15">
        <f ca="1">(BV217*DCF!H$46-DCF!H$5*MAX(BV217*DCF!H$46,0)-MAX(BV217-BU217,0)/Inputs!$B$24)*DCF!H$6</f>
        <v>-2052.0574759829815</v>
      </c>
      <c r="DD217" s="15">
        <f ca="1">(BW217*DCF!I$46-DCF!I$5*MAX(BW217*DCF!I$46,0)-MAX(BW217-BV217,0)/Inputs!$B$24)*DCF!I$6</f>
        <v>-7606.1776362728588</v>
      </c>
      <c r="DE217" s="15">
        <f ca="1">(BX217*DCF!J$46-DCF!J$5*MAX(BX217*DCF!J$46,0)-MAX(BX217-BW217,0)/Inputs!$B$24)*DCF!J$6</f>
        <v>1894.4816329133282</v>
      </c>
      <c r="DF217" s="15">
        <f ca="1">(BY217*DCF!K$46-DCF!K$5*MAX(BY217*DCF!K$46,0)-MAX(BY217-BX217,0)/Inputs!$B$24)*DCF!K$6</f>
        <v>896.80463032309649</v>
      </c>
      <c r="DG217" s="15">
        <f ca="1">(BZ217*DCF!L$46-DCF!L$5*MAX(BZ217*DCF!L$46,0)-MAX(BZ217-BY217,0)/Inputs!$B$24)*DCF!L$6</f>
        <v>3066.4847649212466</v>
      </c>
      <c r="DH217" s="15">
        <f ca="1">(CA217*DCF!M$46-DCF!M$5*MAX(CA217*DCF!M$46,0)-MAX(CA217-BZ217,0)/Inputs!$B$24)*DCF!M$6</f>
        <v>2563.9694703329656</v>
      </c>
      <c r="DI217" s="15">
        <f ca="1">SUM(CB217:CL217)+BE217*DCF!M$10*(1+Inputs!$B$30)*(1-Inputs!$B$33)*(1-Inputs!$B$30/Inputs!$B$31)/(Inputs!$B$29-Inputs!$B$30)*DCF!M$6</f>
        <v>128772.77060848253</v>
      </c>
      <c r="DJ217" s="15">
        <f ca="1">SUM(CM217:CW217)+BP217*DCF!M$28*(1+Inputs!$B$30)*(1-Inputs!$B$33)*(1-Inputs!$B$30/Inputs!$B$31)/(Inputs!$B$29-Inputs!$B$30)*DCF!M$6</f>
        <v>782381.4718445841</v>
      </c>
      <c r="DK217" s="15">
        <f ca="1">SUM(CX217:DH217)+CA217*DCF!M$46*(1+Inputs!$B$30)*(1-Inputs!$B$33)*(1-Inputs!$B$30/Inputs!$B$31)/(Inputs!$B$29-Inputs!$B$30)*DCF!M$6</f>
        <v>151565.64458801626</v>
      </c>
      <c r="DM217" s="15">
        <f ca="1">DI217+DJ217+DK217+Inputs!$B$34+Inputs!$B$36-Inputs!$B$35</f>
        <v>1139570.8870410828</v>
      </c>
    </row>
    <row r="218" spans="1:117" x14ac:dyDescent="0.75">
      <c r="A218" s="11">
        <v>205</v>
      </c>
      <c r="C218" s="24">
        <f t="shared" ca="1" si="140"/>
        <v>-0.26068465106639982</v>
      </c>
      <c r="D218" s="24">
        <f t="shared" ca="1" si="140"/>
        <v>1.932441287389765</v>
      </c>
      <c r="E218" s="24">
        <f t="shared" ca="1" si="140"/>
        <v>0.52388085135076856</v>
      </c>
      <c r="F218" s="24">
        <f t="shared" ca="1" si="140"/>
        <v>-0.63898774112305456</v>
      </c>
      <c r="G218" s="24">
        <f t="shared" ca="1" si="140"/>
        <v>0.18388440034689754</v>
      </c>
      <c r="H218" s="24">
        <f t="shared" ca="1" si="140"/>
        <v>-0.26894899072201156</v>
      </c>
      <c r="I218" s="24">
        <f t="shared" ca="1" si="140"/>
        <v>0.61485948933356005</v>
      </c>
      <c r="J218" s="24">
        <f t="shared" ca="1" si="140"/>
        <v>-0.10936047541821051</v>
      </c>
      <c r="K218" s="24">
        <f t="shared" ca="1" si="140"/>
        <v>-0.44227416845226741</v>
      </c>
      <c r="L218" s="24">
        <f t="shared" ca="1" si="140"/>
        <v>0.42917503732413392</v>
      </c>
      <c r="M218" s="24">
        <f t="shared" ca="1" si="140"/>
        <v>0.42326432055318675</v>
      </c>
      <c r="N218" s="24">
        <f ca="1">SQRT(Inputs!$B$38)*C218+SQRT(1-Inputs!$B$38)*_xlfn.NORM.S.INV(RAND())</f>
        <v>0.47158658722799257</v>
      </c>
      <c r="O218" s="24">
        <f ca="1">SQRT(Inputs!$B$38)*D218+SQRT(1-Inputs!$B$38)*_xlfn.NORM.S.INV(RAND())</f>
        <v>-0.79358704558699755</v>
      </c>
      <c r="P218" s="24">
        <f ca="1">SQRT(Inputs!$B$38)*E218+SQRT(1-Inputs!$B$38)*_xlfn.NORM.S.INV(RAND())</f>
        <v>-0.21326392421555407</v>
      </c>
      <c r="Q218" s="24">
        <f ca="1">SQRT(Inputs!$B$38)*F218+SQRT(1-Inputs!$B$38)*_xlfn.NORM.S.INV(RAND())</f>
        <v>-0.89525697023897965</v>
      </c>
      <c r="R218" s="24">
        <f ca="1">SQRT(Inputs!$B$38)*G218+SQRT(1-Inputs!$B$38)*_xlfn.NORM.S.INV(RAND())</f>
        <v>-2.4781248649031432E-2</v>
      </c>
      <c r="S218" s="24">
        <f ca="1">SQRT(Inputs!$B$38)*H218+SQRT(1-Inputs!$B$38)*_xlfn.NORM.S.INV(RAND())</f>
        <v>0.4679805626443872</v>
      </c>
      <c r="T218" s="24">
        <f ca="1">SQRT(Inputs!$B$38)*I218+SQRT(1-Inputs!$B$38)*_xlfn.NORM.S.INV(RAND())</f>
        <v>-1.647913945241672</v>
      </c>
      <c r="U218" s="24">
        <f ca="1">SQRT(Inputs!$B$38)*J218+SQRT(1-Inputs!$B$38)*_xlfn.NORM.S.INV(RAND())</f>
        <v>0.46443449805981191</v>
      </c>
      <c r="V218" s="24">
        <f ca="1">SQRT(Inputs!$B$38)*K218+SQRT(1-Inputs!$B$38)*_xlfn.NORM.S.INV(RAND())</f>
        <v>-1.9147475016833293</v>
      </c>
      <c r="W218" s="24">
        <f ca="1">SQRT(Inputs!$B$38)*L218+SQRT(1-Inputs!$B$38)*_xlfn.NORM.S.INV(RAND())</f>
        <v>0.67274753322187908</v>
      </c>
      <c r="X218" s="24">
        <f ca="1">SQRT(Inputs!$B$38)*M218+SQRT(1-Inputs!$B$38)*_xlfn.NORM.S.INV(RAND())</f>
        <v>-0.57100220943420543</v>
      </c>
      <c r="Y218" s="24">
        <f ca="1">SQRT(Inputs!$B$38)*C218+SQRT(1-Inputs!$B$38)*_xlfn.NORM.S.INV(RAND())</f>
        <v>-0.17711408276517779</v>
      </c>
      <c r="Z218" s="24">
        <f ca="1">SQRT(Inputs!$B$38)*D218+SQRT(1-Inputs!$B$38)*_xlfn.NORM.S.INV(RAND())</f>
        <v>2.2989908402523151</v>
      </c>
      <c r="AA218" s="24">
        <f ca="1">SQRT(Inputs!$B$38)*E218+SQRT(1-Inputs!$B$38)*_xlfn.NORM.S.INV(RAND())</f>
        <v>2.198323713041753</v>
      </c>
      <c r="AB218" s="24">
        <f ca="1">SQRT(Inputs!$B$38)*F218+SQRT(1-Inputs!$B$38)*_xlfn.NORM.S.INV(RAND())</f>
        <v>0.29928937826945951</v>
      </c>
      <c r="AC218" s="24">
        <f ca="1">SQRT(Inputs!$B$38)*G218+SQRT(1-Inputs!$B$38)*_xlfn.NORM.S.INV(RAND())</f>
        <v>-0.60875487494473701</v>
      </c>
      <c r="AD218" s="24">
        <f ca="1">SQRT(Inputs!$B$38)*H218+SQRT(1-Inputs!$B$38)*_xlfn.NORM.S.INV(RAND())</f>
        <v>-1.6379058307790129</v>
      </c>
      <c r="AE218" s="24">
        <f ca="1">SQRT(Inputs!$B$38)*I218+SQRT(1-Inputs!$B$38)*_xlfn.NORM.S.INV(RAND())</f>
        <v>0.68272759730859167</v>
      </c>
      <c r="AF218" s="24">
        <f ca="1">SQRT(Inputs!$B$38)*J218+SQRT(1-Inputs!$B$38)*_xlfn.NORM.S.INV(RAND())</f>
        <v>1.0197034077022444</v>
      </c>
      <c r="AG218" s="24">
        <f ca="1">SQRT(Inputs!$B$38)*K218+SQRT(1-Inputs!$B$38)*_xlfn.NORM.S.INV(RAND())</f>
        <v>8.7973067441262737E-2</v>
      </c>
      <c r="AH218" s="24">
        <f ca="1">SQRT(Inputs!$B$38)*L218+SQRT(1-Inputs!$B$38)*_xlfn.NORM.S.INV(RAND())</f>
        <v>-0.71441036710248573</v>
      </c>
      <c r="AI218" s="24">
        <f ca="1">SQRT(Inputs!$B$38)*M218+SQRT(1-Inputs!$B$38)*_xlfn.NORM.S.INV(RAND())</f>
        <v>0.83875480603096142</v>
      </c>
      <c r="AJ218" s="24">
        <f ca="1">SQRT(Inputs!$B$38)*C218+SQRT(1-Inputs!$B$38)*_xlfn.NORM.S.INV(RAND())</f>
        <v>0.17898797526885024</v>
      </c>
      <c r="AK218" s="24">
        <f ca="1">SQRT(Inputs!$B$38)*D218+SQRT(1-Inputs!$B$38)*_xlfn.NORM.S.INV(RAND())</f>
        <v>1.1840924053892388</v>
      </c>
      <c r="AL218" s="24">
        <f ca="1">SQRT(Inputs!$B$38)*E218+SQRT(1-Inputs!$B$38)*_xlfn.NORM.S.INV(RAND())</f>
        <v>-0.17254884780557733</v>
      </c>
      <c r="AM218" s="24">
        <f ca="1">SQRT(Inputs!$B$38)*F218+SQRT(1-Inputs!$B$38)*_xlfn.NORM.S.INV(RAND())</f>
        <v>9.7592563633119855E-3</v>
      </c>
      <c r="AN218" s="24">
        <f ca="1">SQRT(Inputs!$B$38)*G218+SQRT(1-Inputs!$B$38)*_xlfn.NORM.S.INV(RAND())</f>
        <v>1.1310845485849848</v>
      </c>
      <c r="AO218" s="24">
        <f ca="1">SQRT(Inputs!$B$38)*H218+SQRT(1-Inputs!$B$38)*_xlfn.NORM.S.INV(RAND())</f>
        <v>1.7314104658508649</v>
      </c>
      <c r="AP218" s="24">
        <f ca="1">SQRT(Inputs!$B$38)*I218+SQRT(1-Inputs!$B$38)*_xlfn.NORM.S.INV(RAND())</f>
        <v>0.18361001417834391</v>
      </c>
      <c r="AQ218" s="24">
        <f ca="1">SQRT(Inputs!$B$38)*J218+SQRT(1-Inputs!$B$38)*_xlfn.NORM.S.INV(RAND())</f>
        <v>-0.94761411220216529</v>
      </c>
      <c r="AR218" s="24">
        <f ca="1">SQRT(Inputs!$B$38)*K218+SQRT(1-Inputs!$B$38)*_xlfn.NORM.S.INV(RAND())</f>
        <v>-0.48318758434513298</v>
      </c>
      <c r="AS218" s="24">
        <f ca="1">SQRT(Inputs!$B$38)*L218+SQRT(1-Inputs!$B$38)*_xlfn.NORM.S.INV(RAND())</f>
        <v>-0.55197983684325902</v>
      </c>
      <c r="AT218" s="24">
        <f ca="1">SQRT(Inputs!$B$38)*M218+SQRT(1-Inputs!$B$38)*_xlfn.NORM.S.INV(RAND())</f>
        <v>0.19253143256129063</v>
      </c>
      <c r="AU218" s="15">
        <f ca="1">Inputs!$B$6*EXP($B$8-0.5*C$5^2+C$5*N218)</f>
        <v>5355.8761735261196</v>
      </c>
      <c r="AV218" s="15">
        <f t="shared" ca="1" si="110"/>
        <v>5801.3723178470782</v>
      </c>
      <c r="AW218" s="15">
        <f t="shared" ca="1" si="111"/>
        <v>6873.1659204445004</v>
      </c>
      <c r="AX218" s="15">
        <f t="shared" ca="1" si="112"/>
        <v>7503.4713429688154</v>
      </c>
      <c r="AY218" s="15">
        <f t="shared" ca="1" si="113"/>
        <v>9143.5067561001997</v>
      </c>
      <c r="AZ218" s="15">
        <f t="shared" ca="1" si="114"/>
        <v>11774.15264988026</v>
      </c>
      <c r="BA218" s="15">
        <f t="shared" ca="1" si="115"/>
        <v>12125.998250435658</v>
      </c>
      <c r="BB218" s="15">
        <f t="shared" ca="1" si="116"/>
        <v>15553.044354898433</v>
      </c>
      <c r="BC218" s="15">
        <f t="shared" ca="1" si="117"/>
        <v>15833.993429703221</v>
      </c>
      <c r="BD218" s="15">
        <f t="shared" ca="1" si="118"/>
        <v>20657.973873313782</v>
      </c>
      <c r="BE218" s="15">
        <f t="shared" ca="1" si="119"/>
        <v>24030.85434490638</v>
      </c>
      <c r="BF218" s="15">
        <f ca="1">Inputs!$B$13*EXP($B$9-0.5*C$6^2+C$6*Y218)</f>
        <v>13353.806754427223</v>
      </c>
      <c r="BG218" s="15">
        <f t="shared" ca="1" si="120"/>
        <v>24641.731263195968</v>
      </c>
      <c r="BH218" s="15">
        <f t="shared" ca="1" si="121"/>
        <v>43353.523474176291</v>
      </c>
      <c r="BI218" s="15">
        <f t="shared" ca="1" si="122"/>
        <v>55573.224582866293</v>
      </c>
      <c r="BJ218" s="15">
        <f t="shared" ca="1" si="123"/>
        <v>62405.656576004869</v>
      </c>
      <c r="BK218" s="15">
        <f t="shared" ca="1" si="124"/>
        <v>61282.30749423003</v>
      </c>
      <c r="BL218" s="15">
        <f t="shared" ca="1" si="125"/>
        <v>82241.713875416928</v>
      </c>
      <c r="BM218" s="15">
        <f t="shared" ca="1" si="126"/>
        <v>114745.23877368457</v>
      </c>
      <c r="BN218" s="15">
        <f t="shared" ca="1" si="127"/>
        <v>142617.90183951487</v>
      </c>
      <c r="BO218" s="15">
        <f t="shared" ca="1" si="128"/>
        <v>161493.12731560381</v>
      </c>
      <c r="BP218" s="15">
        <f t="shared" ca="1" si="129"/>
        <v>218582.84714497076</v>
      </c>
      <c r="BQ218" s="15">
        <f ca="1">Inputs!$B$20*EXP($B$10-0.5*C$7^2+C$7*AJ218)</f>
        <v>4570.6587582484972</v>
      </c>
      <c r="BR218" s="15">
        <f t="shared" ca="1" si="130"/>
        <v>9032.9855745399309</v>
      </c>
      <c r="BS218" s="15">
        <f t="shared" ca="1" si="131"/>
        <v>11771.645370235789</v>
      </c>
      <c r="BT218" s="15">
        <f t="shared" ca="1" si="132"/>
        <v>16272.146145924815</v>
      </c>
      <c r="BU218" s="15">
        <f t="shared" ca="1" si="133"/>
        <v>29650.486536756573</v>
      </c>
      <c r="BV218" s="15">
        <f t="shared" ca="1" si="134"/>
        <v>60934.111350793028</v>
      </c>
      <c r="BW218" s="15">
        <f t="shared" ca="1" si="135"/>
        <v>88399.508398819307</v>
      </c>
      <c r="BX218" s="15">
        <f t="shared" ca="1" si="136"/>
        <v>102248.83552722995</v>
      </c>
      <c r="BY218" s="15">
        <f t="shared" ca="1" si="137"/>
        <v>130617.23184833776</v>
      </c>
      <c r="BZ218" s="15">
        <f t="shared" ca="1" si="138"/>
        <v>165589.39548592042</v>
      </c>
      <c r="CA218" s="15">
        <f t="shared" ca="1" si="139"/>
        <v>240698.5824866138</v>
      </c>
      <c r="CB218" s="15">
        <f ca="1">(AU218*DCF!C$10-DCF!C$5*MAX(AU218*DCF!C$10,0)-MAX(AU218-Inputs!$B$6,0)/Inputs!$B$10)*DCF!C$6</f>
        <v>1040.2676033773025</v>
      </c>
      <c r="CC218" s="15">
        <f ca="1">(AV218*DCF!D$10-DCF!D$5*MAX(AV218*DCF!D$10,0)-MAX(AV218-AU218,0)/Inputs!$B$10)*DCF!D$6</f>
        <v>1305.4226241375964</v>
      </c>
      <c r="CD218" s="15">
        <f ca="1">(AW218*DCF!E$10-DCF!E$5*MAX(AW218*DCF!E$10,0)-MAX(AW218-AV218,0)/Inputs!$B$10)*DCF!E$6</f>
        <v>1345.4922953617538</v>
      </c>
      <c r="CE218" s="15">
        <f ca="1">(AX218*DCF!F$10-DCF!F$5*MAX(AX218*DCF!F$10,0)-MAX(AX218-AW218,0)/Inputs!$B$10)*DCF!F$6</f>
        <v>1506.8449046905118</v>
      </c>
      <c r="CF218" s="15">
        <f ca="1">(AY218*DCF!G$10-DCF!G$5*MAX(AY218*DCF!G$10,0)-MAX(AY218-AX218,0)/Inputs!$B$10)*DCF!G$6</f>
        <v>1568.6835981502109</v>
      </c>
      <c r="CG218" s="15">
        <f ca="1">(AZ218*DCF!H$10-DCF!H$5*MAX(AZ218*DCF!H$10,0)-MAX(AZ218-AY218,0)/Inputs!$B$10)*DCF!H$6</f>
        <v>1818.8418433571185</v>
      </c>
      <c r="CH218" s="15">
        <f ca="1">(BA218*DCF!I$10-DCF!I$5*MAX(BA218*DCF!I$10,0)-MAX(BA218-AZ218,0)/Inputs!$B$10)*DCF!I$6</f>
        <v>2157.2625165413006</v>
      </c>
      <c r="CI218" s="15">
        <f ca="1">(BB218*DCF!J$10-DCF!J$5*MAX(BB218*DCF!J$10,0)-MAX(BB218-BA218,0)/Inputs!$B$10)*DCF!J$6</f>
        <v>2149.6261354635981</v>
      </c>
      <c r="CJ218" s="15">
        <f ca="1">(BC218*DCF!K$10-DCF!K$5*MAX(BC218*DCF!K$10,0)-MAX(BC218-BB218,0)/Inputs!$B$10)*DCF!K$6</f>
        <v>2509.6900531440897</v>
      </c>
      <c r="CK218" s="15">
        <f ca="1">(BD218*DCF!L$10-DCF!L$5*MAX(BD218*DCF!L$10,0)-MAX(BD218-BC218,0)/Inputs!$B$10)*DCF!L$6</f>
        <v>2491.7965130399853</v>
      </c>
      <c r="CL218" s="15">
        <f ca="1">(BE218*DCF!M$10-DCF!M$5*MAX(BE218*DCF!M$10,0)-MAX(BE218-BD218,0)/Inputs!$B$10)*DCF!M$6</f>
        <v>2988.1377530083964</v>
      </c>
      <c r="CM218" s="15">
        <f ca="1">(BF218*DCF!C$28-DCF!C$5*MAX(BF218*DCF!C$28,0)-MAX(BF218-Inputs!$B$13,0)/Inputs!$B$17)*DCF!C$6</f>
        <v>3621.2663576188015</v>
      </c>
      <c r="CN218" s="15">
        <f ca="1">(BG218*DCF!D$28-DCF!D$5*MAX(BG218*DCF!D$28,0)-MAX(BG218-BF218,0)/Inputs!$B$17)*DCF!D$6</f>
        <v>4849.3263444228705</v>
      </c>
      <c r="CO218" s="15">
        <f ca="1">(BH218*DCF!E$28-DCF!E$5*MAX(BH218*DCF!E$28,0)-MAX(BH218-BG218,0)/Inputs!$B$17)*DCF!E$6</f>
        <v>8590.6531389121883</v>
      </c>
      <c r="CP218" s="15">
        <f ca="1">(BI218*DCF!F$28-DCF!F$5*MAX(BI218*DCF!F$28,0)-MAX(BI218-BH218,0)/Inputs!$B$17)*DCF!F$6</f>
        <v>12861.876893635112</v>
      </c>
      <c r="CQ218" s="15">
        <f ca="1">(BJ218*DCF!G$28-DCF!G$5*MAX(BJ218*DCF!G$28,0)-MAX(BJ218-BI218,0)/Inputs!$B$17)*DCF!G$6</f>
        <v>15042.473503937275</v>
      </c>
      <c r="CR218" s="15">
        <f ca="1">(BK218*DCF!H$28-DCF!H$5*MAX(BK218*DCF!H$28,0)-MAX(BK218-BJ218,0)/Inputs!$B$17)*DCF!H$6</f>
        <v>15155.790754364292</v>
      </c>
      <c r="CS218" s="15">
        <f ca="1">(BL218*DCF!I$28-DCF!I$5*MAX(BL218*DCF!I$28,0)-MAX(BL218-BK218,0)/Inputs!$B$17)*DCF!I$6</f>
        <v>16331.071420948105</v>
      </c>
      <c r="CT218" s="15">
        <f ca="1">(BM218*DCF!J$28-DCF!J$5*MAX(BM218*DCF!J$28,0)-MAX(BM218-BL218,0)/Inputs!$B$17)*DCF!J$6</f>
        <v>21288.012100326294</v>
      </c>
      <c r="CU218" s="15">
        <f ca="1">(BN218*DCF!K$28-DCF!K$5*MAX(BN218*DCF!K$28,0)-MAX(BN218-BM218,0)/Inputs!$B$17)*DCF!K$6</f>
        <v>26704.479630574657</v>
      </c>
      <c r="CV218" s="15">
        <f ca="1">(BO218*DCF!L$28-DCF!L$5*MAX(BO218*DCF!L$28,0)-MAX(BO218-BN218,0)/Inputs!$B$17)*DCF!L$6</f>
        <v>30085.50538299956</v>
      </c>
      <c r="CW218" s="15">
        <f ca="1">(BP218*DCF!M$28-DCF!M$5*MAX(BP218*DCF!M$28,0)-MAX(BP218-BO218,0)/Inputs!$B$17)*DCF!M$6</f>
        <v>35159.00928752125</v>
      </c>
      <c r="CX218" s="15">
        <f ca="1">(BQ218*DCF!C$46-DCF!C$5*MAX(BQ218*DCF!C$46,0)-MAX(BQ218-Inputs!$B$20,0)/Inputs!$B$24)*DCF!C$6</f>
        <v>-1688.2162297333698</v>
      </c>
      <c r="CY218" s="15">
        <f ca="1">(BR218*DCF!D$46-DCF!D$5*MAX(BR218*DCF!D$46,0)-MAX(BR218-BQ218,0)/Inputs!$B$24)*DCF!D$6</f>
        <v>-3445.7577974632777</v>
      </c>
      <c r="CZ218" s="15">
        <f ca="1">(BS218*DCF!E$46-DCF!E$5*MAX(BS218*DCF!E$46,0)-MAX(BS218-BR218,0)/Inputs!$B$24)*DCF!E$6</f>
        <v>-2471.5218583543319</v>
      </c>
      <c r="DA218" s="15">
        <f ca="1">(BT218*DCF!F$46-DCF!F$5*MAX(BT218*DCF!F$46,0)-MAX(BT218-BS218,0)/Inputs!$B$24)*DCF!F$6</f>
        <v>-2823.8151668129717</v>
      </c>
      <c r="DB218" s="15">
        <f ca="1">(BU218*DCF!G$46-DCF!G$5*MAX(BU218*DCF!G$46,0)-MAX(BU218-BT218,0)/Inputs!$B$24)*DCF!G$6</f>
        <v>-5497.5931686325048</v>
      </c>
      <c r="DC218" s="15">
        <f ca="1">(BV218*DCF!H$46-DCF!H$5*MAX(BV218*DCF!H$46,0)-MAX(BV218-BU218,0)/Inputs!$B$24)*DCF!H$6</f>
        <v>-9721.1947330124258</v>
      </c>
      <c r="DD218" s="15">
        <f ca="1">(BW218*DCF!I$46-DCF!I$5*MAX(BW218*DCF!I$46,0)-MAX(BW218-BV218,0)/Inputs!$B$24)*DCF!I$6</f>
        <v>-5842.632070999638</v>
      </c>
      <c r="DE218" s="15">
        <f ca="1">(BX218*DCF!J$46-DCF!J$5*MAX(BX218*DCF!J$46,0)-MAX(BX218-BW218,0)/Inputs!$B$24)*DCF!J$6</f>
        <v>616.44052696593326</v>
      </c>
      <c r="DF218" s="15">
        <f ca="1">(BY218*DCF!K$46-DCF!K$5*MAX(BY218*DCF!K$46,0)-MAX(BY218-BX218,0)/Inputs!$B$24)*DCF!K$6</f>
        <v>511.79033016008418</v>
      </c>
      <c r="DG218" s="15">
        <f ca="1">(BZ218*DCF!L$46-DCF!L$5*MAX(BZ218*DCF!L$46,0)-MAX(BZ218-BY218,0)/Inputs!$B$24)*DCF!L$6</f>
        <v>3532.1130085017658</v>
      </c>
      <c r="DH218" s="15">
        <f ca="1">(CA218*DCF!M$46-DCF!M$5*MAX(CA218*DCF!M$46,0)-MAX(CA218-BZ218,0)/Inputs!$B$24)*DCF!M$6</f>
        <v>3167.7828841560263</v>
      </c>
      <c r="DI218" s="15">
        <f ca="1">SUM(CB218:CL218)+BE218*DCF!M$10*(1+Inputs!$B$30)*(1-Inputs!$B$33)*(1-Inputs!$B$30/Inputs!$B$31)/(Inputs!$B$29-Inputs!$B$30)*DCF!M$6</f>
        <v>87760.251257297379</v>
      </c>
      <c r="DJ218" s="15">
        <f ca="1">SUM(CM218:CW218)+BP218*DCF!M$28*(1+Inputs!$B$30)*(1-Inputs!$B$33)*(1-Inputs!$B$30/Inputs!$B$31)/(Inputs!$B$29-Inputs!$B$30)*DCF!M$6</f>
        <v>1000781.4035664238</v>
      </c>
      <c r="DK218" s="15">
        <f ca="1">SUM(CX218:DH218)+CA218*DCF!M$46*(1+Inputs!$B$30)*(1-Inputs!$B$33)*(1-Inputs!$B$30/Inputs!$B$31)/(Inputs!$B$29-Inputs!$B$30)*DCF!M$6</f>
        <v>348485.91681893612</v>
      </c>
      <c r="DM218" s="15">
        <f ca="1">DI218+DJ218+DK218+Inputs!$B$34+Inputs!$B$36-Inputs!$B$35</f>
        <v>1513878.5716426573</v>
      </c>
    </row>
    <row r="219" spans="1:117" x14ac:dyDescent="0.75">
      <c r="A219" s="11">
        <v>206</v>
      </c>
      <c r="C219" s="24">
        <f t="shared" ca="1" si="140"/>
        <v>-1.8502365007902164</v>
      </c>
      <c r="D219" s="24">
        <f t="shared" ca="1" si="140"/>
        <v>-0.32005598322681145</v>
      </c>
      <c r="E219" s="24">
        <f t="shared" ca="1" si="140"/>
        <v>1.2185977002258115</v>
      </c>
      <c r="F219" s="24">
        <f t="shared" ca="1" si="140"/>
        <v>9.0317959251688867E-2</v>
      </c>
      <c r="G219" s="24">
        <f t="shared" ca="1" si="140"/>
        <v>0.3421377540444519</v>
      </c>
      <c r="H219" s="24">
        <f t="shared" ca="1" si="140"/>
        <v>-0.71679499073759223</v>
      </c>
      <c r="I219" s="24">
        <f t="shared" ca="1" si="140"/>
        <v>-0.88594665290501007</v>
      </c>
      <c r="J219" s="24">
        <f t="shared" ca="1" si="140"/>
        <v>-0.18777486886990746</v>
      </c>
      <c r="K219" s="24">
        <f t="shared" ca="1" si="140"/>
        <v>-0.47319881265191882</v>
      </c>
      <c r="L219" s="24">
        <f t="shared" ca="1" si="140"/>
        <v>-4.6644915735735308E-2</v>
      </c>
      <c r="M219" s="24">
        <f t="shared" ca="1" si="140"/>
        <v>-1.9621223289424328</v>
      </c>
      <c r="N219" s="24">
        <f ca="1">SQRT(Inputs!$B$38)*C219+SQRT(1-Inputs!$B$38)*_xlfn.NORM.S.INV(RAND())</f>
        <v>-0.96967017980939851</v>
      </c>
      <c r="O219" s="24">
        <f ca="1">SQRT(Inputs!$B$38)*D219+SQRT(1-Inputs!$B$38)*_xlfn.NORM.S.INV(RAND())</f>
        <v>-0.39617025052730392</v>
      </c>
      <c r="P219" s="24">
        <f ca="1">SQRT(Inputs!$B$38)*E219+SQRT(1-Inputs!$B$38)*_xlfn.NORM.S.INV(RAND())</f>
        <v>1.3304111605055065</v>
      </c>
      <c r="Q219" s="24">
        <f ca="1">SQRT(Inputs!$B$38)*F219+SQRT(1-Inputs!$B$38)*_xlfn.NORM.S.INV(RAND())</f>
        <v>1.2945920840359864</v>
      </c>
      <c r="R219" s="24">
        <f ca="1">SQRT(Inputs!$B$38)*G219+SQRT(1-Inputs!$B$38)*_xlfn.NORM.S.INV(RAND())</f>
        <v>0.20364933633213045</v>
      </c>
      <c r="S219" s="24">
        <f ca="1">SQRT(Inputs!$B$38)*H219+SQRT(1-Inputs!$B$38)*_xlfn.NORM.S.INV(RAND())</f>
        <v>0.39572370145955604</v>
      </c>
      <c r="T219" s="24">
        <f ca="1">SQRT(Inputs!$B$38)*I219+SQRT(1-Inputs!$B$38)*_xlfn.NORM.S.INV(RAND())</f>
        <v>-0.42443328294449711</v>
      </c>
      <c r="U219" s="24">
        <f ca="1">SQRT(Inputs!$B$38)*J219+SQRT(1-Inputs!$B$38)*_xlfn.NORM.S.INV(RAND())</f>
        <v>0.25147069961869623</v>
      </c>
      <c r="V219" s="24">
        <f ca="1">SQRT(Inputs!$B$38)*K219+SQRT(1-Inputs!$B$38)*_xlfn.NORM.S.INV(RAND())</f>
        <v>0.32313655372124983</v>
      </c>
      <c r="W219" s="24">
        <f ca="1">SQRT(Inputs!$B$38)*L219+SQRT(1-Inputs!$B$38)*_xlfn.NORM.S.INV(RAND())</f>
        <v>-9.3984994065756194E-2</v>
      </c>
      <c r="X219" s="24">
        <f ca="1">SQRT(Inputs!$B$38)*M219+SQRT(1-Inputs!$B$38)*_xlfn.NORM.S.INV(RAND())</f>
        <v>-0.58933871935618209</v>
      </c>
      <c r="Y219" s="24">
        <f ca="1">SQRT(Inputs!$B$38)*C219+SQRT(1-Inputs!$B$38)*_xlfn.NORM.S.INV(RAND())</f>
        <v>-1.5184308800642583</v>
      </c>
      <c r="Z219" s="24">
        <f ca="1">SQRT(Inputs!$B$38)*D219+SQRT(1-Inputs!$B$38)*_xlfn.NORM.S.INV(RAND())</f>
        <v>1.8143519775480657</v>
      </c>
      <c r="AA219" s="24">
        <f ca="1">SQRT(Inputs!$B$38)*E219+SQRT(1-Inputs!$B$38)*_xlfn.NORM.S.INV(RAND())</f>
        <v>0.90482748237331356</v>
      </c>
      <c r="AB219" s="24">
        <f ca="1">SQRT(Inputs!$B$38)*F219+SQRT(1-Inputs!$B$38)*_xlfn.NORM.S.INV(RAND())</f>
        <v>0.19997005771215348</v>
      </c>
      <c r="AC219" s="24">
        <f ca="1">SQRT(Inputs!$B$38)*G219+SQRT(1-Inputs!$B$38)*_xlfn.NORM.S.INV(RAND())</f>
        <v>1.7091430037939543</v>
      </c>
      <c r="AD219" s="24">
        <f ca="1">SQRT(Inputs!$B$38)*H219+SQRT(1-Inputs!$B$38)*_xlfn.NORM.S.INV(RAND())</f>
        <v>0.52129567307855573</v>
      </c>
      <c r="AE219" s="24">
        <f ca="1">SQRT(Inputs!$B$38)*I219+SQRT(1-Inputs!$B$38)*_xlfn.NORM.S.INV(RAND())</f>
        <v>-0.20125291591055927</v>
      </c>
      <c r="AF219" s="24">
        <f ca="1">SQRT(Inputs!$B$38)*J219+SQRT(1-Inputs!$B$38)*_xlfn.NORM.S.INV(RAND())</f>
        <v>-0.63372639563034749</v>
      </c>
      <c r="AG219" s="24">
        <f ca="1">SQRT(Inputs!$B$38)*K219+SQRT(1-Inputs!$B$38)*_xlfn.NORM.S.INV(RAND())</f>
        <v>-0.24996836642000048</v>
      </c>
      <c r="AH219" s="24">
        <f ca="1">SQRT(Inputs!$B$38)*L219+SQRT(1-Inputs!$B$38)*_xlfn.NORM.S.INV(RAND())</f>
        <v>1.1413826170508687</v>
      </c>
      <c r="AI219" s="24">
        <f ca="1">SQRT(Inputs!$B$38)*M219+SQRT(1-Inputs!$B$38)*_xlfn.NORM.S.INV(RAND())</f>
        <v>-0.9698147789398025</v>
      </c>
      <c r="AJ219" s="24">
        <f ca="1">SQRT(Inputs!$B$38)*C219+SQRT(1-Inputs!$B$38)*_xlfn.NORM.S.INV(RAND())</f>
        <v>-0.48897506188871276</v>
      </c>
      <c r="AK219" s="24">
        <f ca="1">SQRT(Inputs!$B$38)*D219+SQRT(1-Inputs!$B$38)*_xlfn.NORM.S.INV(RAND())</f>
        <v>-0.65560146814984066</v>
      </c>
      <c r="AL219" s="24">
        <f ca="1">SQRT(Inputs!$B$38)*E219+SQRT(1-Inputs!$B$38)*_xlfn.NORM.S.INV(RAND())</f>
        <v>-0.18351055886339507</v>
      </c>
      <c r="AM219" s="24">
        <f ca="1">SQRT(Inputs!$B$38)*F219+SQRT(1-Inputs!$B$38)*_xlfn.NORM.S.INV(RAND())</f>
        <v>-0.48436586011122162</v>
      </c>
      <c r="AN219" s="24">
        <f ca="1">SQRT(Inputs!$B$38)*G219+SQRT(1-Inputs!$B$38)*_xlfn.NORM.S.INV(RAND())</f>
        <v>0.73815795670279716</v>
      </c>
      <c r="AO219" s="24">
        <f ca="1">SQRT(Inputs!$B$38)*H219+SQRT(1-Inputs!$B$38)*_xlfn.NORM.S.INV(RAND())</f>
        <v>-0.14156489212626622</v>
      </c>
      <c r="AP219" s="24">
        <f ca="1">SQRT(Inputs!$B$38)*I219+SQRT(1-Inputs!$B$38)*_xlfn.NORM.S.INV(RAND())</f>
        <v>0.15260653168090776</v>
      </c>
      <c r="AQ219" s="24">
        <f ca="1">SQRT(Inputs!$B$38)*J219+SQRT(1-Inputs!$B$38)*_xlfn.NORM.S.INV(RAND())</f>
        <v>1.0679915492703065</v>
      </c>
      <c r="AR219" s="24">
        <f ca="1">SQRT(Inputs!$B$38)*K219+SQRT(1-Inputs!$B$38)*_xlfn.NORM.S.INV(RAND())</f>
        <v>-0.61514620808226428</v>
      </c>
      <c r="AS219" s="24">
        <f ca="1">SQRT(Inputs!$B$38)*L219+SQRT(1-Inputs!$B$38)*_xlfn.NORM.S.INV(RAND())</f>
        <v>-0.67315310679199414</v>
      </c>
      <c r="AT219" s="24">
        <f ca="1">SQRT(Inputs!$B$38)*M219+SQRT(1-Inputs!$B$38)*_xlfn.NORM.S.INV(RAND())</f>
        <v>-2.2577270211300777</v>
      </c>
      <c r="AU219" s="15">
        <f ca="1">Inputs!$B$6*EXP($B$8-0.5*C$5^2+C$5*N219)</f>
        <v>4241.4010168465384</v>
      </c>
      <c r="AV219" s="15">
        <f t="shared" ca="1" si="110"/>
        <v>4870.6471776005992</v>
      </c>
      <c r="AW219" s="15">
        <f t="shared" ca="1" si="111"/>
        <v>7106.2156680216494</v>
      </c>
      <c r="AX219" s="15">
        <f t="shared" ca="1" si="112"/>
        <v>10199.053876281365</v>
      </c>
      <c r="AY219" s="15">
        <f t="shared" ca="1" si="113"/>
        <v>12764.286079872492</v>
      </c>
      <c r="AZ219" s="15">
        <f t="shared" ca="1" si="114"/>
        <v>16306.387948988944</v>
      </c>
      <c r="BA219" s="15">
        <f t="shared" ca="1" si="115"/>
        <v>19087.833303391515</v>
      </c>
      <c r="BB219" s="15">
        <f t="shared" ca="1" si="116"/>
        <v>23965.588716610728</v>
      </c>
      <c r="BC219" s="15">
        <f t="shared" ca="1" si="117"/>
        <v>30281.725475528317</v>
      </c>
      <c r="BD219" s="15">
        <f t="shared" ca="1" si="118"/>
        <v>36773.279814551184</v>
      </c>
      <c r="BE219" s="15">
        <f t="shared" ca="1" si="119"/>
        <v>42705.965077875895</v>
      </c>
      <c r="BF219" s="15">
        <f ca="1">Inputs!$B$13*EXP($B$9-0.5*C$6^2+C$6*Y219)</f>
        <v>10235.770909903853</v>
      </c>
      <c r="BG219" s="15">
        <f t="shared" ca="1" si="120"/>
        <v>17306.479652091948</v>
      </c>
      <c r="BH219" s="15">
        <f t="shared" ca="1" si="121"/>
        <v>24569.151252092153</v>
      </c>
      <c r="BI219" s="15">
        <f t="shared" ca="1" si="122"/>
        <v>31016.458951956844</v>
      </c>
      <c r="BJ219" s="15">
        <f t="shared" ca="1" si="123"/>
        <v>48646.848673526343</v>
      </c>
      <c r="BK219" s="15">
        <f t="shared" ca="1" si="124"/>
        <v>64096.074321849395</v>
      </c>
      <c r="BL219" s="15">
        <f t="shared" ca="1" si="125"/>
        <v>76707.393607177641</v>
      </c>
      <c r="BM219" s="15">
        <f t="shared" ca="1" si="126"/>
        <v>87151.521300460721</v>
      </c>
      <c r="BN219" s="15">
        <f t="shared" ca="1" si="127"/>
        <v>104022.31114596504</v>
      </c>
      <c r="BO219" s="15">
        <f t="shared" ca="1" si="128"/>
        <v>146147.55537318831</v>
      </c>
      <c r="BP219" s="15">
        <f t="shared" ca="1" si="129"/>
        <v>161162.77817698303</v>
      </c>
      <c r="BQ219" s="15">
        <f ca="1">Inputs!$B$20*EXP($B$10-0.5*C$7^2+C$7*AJ219)</f>
        <v>3606.5167496551835</v>
      </c>
      <c r="BR219" s="15">
        <f t="shared" ca="1" si="130"/>
        <v>3973.7809188164492</v>
      </c>
      <c r="BS219" s="15">
        <f t="shared" ca="1" si="131"/>
        <v>5162.2913579531705</v>
      </c>
      <c r="BT219" s="15">
        <f t="shared" ca="1" si="132"/>
        <v>6268.37223332125</v>
      </c>
      <c r="BU219" s="15">
        <f t="shared" ca="1" si="133"/>
        <v>10386.054890213054</v>
      </c>
      <c r="BV219" s="15">
        <f t="shared" ca="1" si="134"/>
        <v>13996.397799583519</v>
      </c>
      <c r="BW219" s="15">
        <f t="shared" ca="1" si="135"/>
        <v>20172.320710007061</v>
      </c>
      <c r="BX219" s="15">
        <f t="shared" ca="1" si="136"/>
        <v>34950.444651336853</v>
      </c>
      <c r="BY219" s="15">
        <f t="shared" ca="1" si="137"/>
        <v>43534.163147087886</v>
      </c>
      <c r="BZ219" s="15">
        <f t="shared" ca="1" si="138"/>
        <v>53974.423501588535</v>
      </c>
      <c r="CA219" s="15">
        <f t="shared" ca="1" si="139"/>
        <v>50761.169696305566</v>
      </c>
      <c r="CB219" s="15">
        <f ca="1">(AU219*DCF!C$10-DCF!C$5*MAX(AU219*DCF!C$10,0)-MAX(AU219-Inputs!$B$6,0)/Inputs!$B$10)*DCF!C$6</f>
        <v>1048.2140098893969</v>
      </c>
      <c r="CC219" s="15">
        <f ca="1">(AV219*DCF!D$10-DCF!D$5*MAX(AV219*DCF!D$10,0)-MAX(AV219-AU219,0)/Inputs!$B$10)*DCF!D$6</f>
        <v>1033.7620442307173</v>
      </c>
      <c r="CD219" s="15">
        <f ca="1">(AW219*DCF!E$10-DCF!E$5*MAX(AW219*DCF!E$10,0)-MAX(AW219-AV219,0)/Inputs!$B$10)*DCF!E$6</f>
        <v>1137.1694736294771</v>
      </c>
      <c r="CE219" s="15">
        <f ca="1">(AX219*DCF!F$10-DCF!F$5*MAX(AX219*DCF!F$10,0)-MAX(AX219-AW219,0)/Inputs!$B$10)*DCF!F$6</f>
        <v>1582.8942564445465</v>
      </c>
      <c r="CF219" s="15">
        <f ca="1">(AY219*DCF!G$10-DCF!G$5*MAX(AY219*DCF!G$10,0)-MAX(AY219-AX219,0)/Inputs!$B$10)*DCF!G$6</f>
        <v>2136.8696096069966</v>
      </c>
      <c r="CG219" s="15">
        <f ca="1">(AZ219*DCF!H$10-DCF!H$5*MAX(AZ219*DCF!H$10,0)-MAX(AZ219-AY219,0)/Inputs!$B$10)*DCF!H$6</f>
        <v>2536.9332291396759</v>
      </c>
      <c r="CH219" s="15">
        <f ca="1">(BA219*DCF!I$10-DCF!I$5*MAX(BA219*DCF!I$10,0)-MAX(BA219-AZ219,0)/Inputs!$B$10)*DCF!I$6</f>
        <v>3030.3963270890408</v>
      </c>
      <c r="CI219" s="15">
        <f ca="1">(BB219*DCF!J$10-DCF!J$5*MAX(BB219*DCF!J$10,0)-MAX(BB219-BA219,0)/Inputs!$B$10)*DCF!J$6</f>
        <v>3373.4071777934737</v>
      </c>
      <c r="CJ219" s="15">
        <f ca="1">(BC219*DCF!K$10-DCF!K$5*MAX(BC219*DCF!K$10,0)-MAX(BC219-BB219,0)/Inputs!$B$10)*DCF!K$6</f>
        <v>3990.7084772701437</v>
      </c>
      <c r="CK219" s="15">
        <f ca="1">(BD219*DCF!L$10-DCF!L$5*MAX(BD219*DCF!L$10,0)-MAX(BD219-BC219,0)/Inputs!$B$10)*DCF!L$6</f>
        <v>4706.6467920583045</v>
      </c>
      <c r="CL219" s="15">
        <f ca="1">(BE219*DCF!M$10-DCF!M$5*MAX(BE219*DCF!M$10,0)-MAX(BE219-BD219,0)/Inputs!$B$10)*DCF!M$6</f>
        <v>5317.6413885328438</v>
      </c>
      <c r="CM219" s="15">
        <f ca="1">(BF219*DCF!C$28-DCF!C$5*MAX(BF219*DCF!C$28,0)-MAX(BF219-Inputs!$B$13,0)/Inputs!$B$17)*DCF!C$6</f>
        <v>3123.8901542069093</v>
      </c>
      <c r="CN219" s="15">
        <f ca="1">(BG219*DCF!D$28-DCF!D$5*MAX(BG219*DCF!D$28,0)-MAX(BG219-BF219,0)/Inputs!$B$17)*DCF!D$6</f>
        <v>3588.6510468659208</v>
      </c>
      <c r="CO219" s="15">
        <f ca="1">(BH219*DCF!E$28-DCF!E$5*MAX(BH219*DCF!E$28,0)-MAX(BH219-BG219,0)/Inputs!$B$17)*DCF!E$6</f>
        <v>5527.048520528022</v>
      </c>
      <c r="CP219" s="15">
        <f ca="1">(BI219*DCF!F$28-DCF!F$5*MAX(BI219*DCF!F$28,0)-MAX(BI219-BH219,0)/Inputs!$B$17)*DCF!F$6</f>
        <v>7246.3173309440945</v>
      </c>
      <c r="CQ219" s="15">
        <f ca="1">(BJ219*DCF!G$28-DCF!G$5*MAX(BJ219*DCF!G$28,0)-MAX(BJ219-BI219,0)/Inputs!$B$17)*DCF!G$6</f>
        <v>9656.5365867399341</v>
      </c>
      <c r="CR219" s="15">
        <f ca="1">(BK219*DCF!H$28-DCF!H$5*MAX(BK219*DCF!H$28,0)-MAX(BK219-BJ219,0)/Inputs!$B$17)*DCF!H$6</f>
        <v>13451.290228738984</v>
      </c>
      <c r="CS219" s="15">
        <f ca="1">(BL219*DCF!I$28-DCF!I$5*MAX(BL219*DCF!I$28,0)-MAX(BL219-BK219,0)/Inputs!$B$17)*DCF!I$6</f>
        <v>16227.865629062941</v>
      </c>
      <c r="CT219" s="15">
        <f ca="1">(BM219*DCF!J$28-DCF!J$5*MAX(BM219*DCF!J$28,0)-MAX(BM219-BL219,0)/Inputs!$B$17)*DCF!J$6</f>
        <v>18057.218241749481</v>
      </c>
      <c r="CU219" s="15">
        <f ca="1">(BN219*DCF!K$28-DCF!K$5*MAX(BN219*DCF!K$28,0)-MAX(BN219-BM219,0)/Inputs!$B$17)*DCF!K$6</f>
        <v>19901.320933596478</v>
      </c>
      <c r="CV219" s="15">
        <f ca="1">(BO219*DCF!L$28-DCF!L$5*MAX(BO219*DCF!L$28,0)-MAX(BO219-BN219,0)/Inputs!$B$17)*DCF!L$6</f>
        <v>24392.963288114031</v>
      </c>
      <c r="CW219" s="15">
        <f ca="1">(BP219*DCF!M$28-DCF!M$5*MAX(BP219*DCF!M$28,0)-MAX(BP219-BO219,0)/Inputs!$B$17)*DCF!M$6</f>
        <v>28753.357283374407</v>
      </c>
      <c r="CX219" s="15">
        <f ca="1">(BQ219*DCF!C$46-DCF!C$5*MAX(BQ219*DCF!C$46,0)-MAX(BQ219-Inputs!$B$20,0)/Inputs!$B$24)*DCF!C$6</f>
        <v>-1020.2194570359237</v>
      </c>
      <c r="CY219" s="15">
        <f ca="1">(BR219*DCF!D$46-DCF!D$5*MAX(BR219*DCF!D$46,0)-MAX(BR219-BQ219,0)/Inputs!$B$24)*DCF!D$6</f>
        <v>-834.94030548473575</v>
      </c>
      <c r="CZ219" s="15">
        <f ca="1">(BS219*DCF!E$46-DCF!E$5*MAX(BS219*DCF!E$46,0)-MAX(BS219-BR219,0)/Inputs!$B$24)*DCF!E$6</f>
        <v>-1078.9280372343876</v>
      </c>
      <c r="DA219" s="15">
        <f ca="1">(BT219*DCF!F$46-DCF!F$5*MAX(BT219*DCF!F$46,0)-MAX(BT219-BS219,0)/Inputs!$B$24)*DCF!F$6</f>
        <v>-859.26151030821518</v>
      </c>
      <c r="DB219" s="15">
        <f ca="1">(BU219*DCF!G$46-DCF!G$5*MAX(BU219*DCF!G$46,0)-MAX(BU219-BT219,0)/Inputs!$B$24)*DCF!G$6</f>
        <v>-1734.4734564707323</v>
      </c>
      <c r="DC219" s="15">
        <f ca="1">(BV219*DCF!H$46-DCF!H$5*MAX(BV219*DCF!H$46,0)-MAX(BV219-BU219,0)/Inputs!$B$24)*DCF!H$6</f>
        <v>-1121.8919381488536</v>
      </c>
      <c r="DD219" s="15">
        <f ca="1">(BW219*DCF!I$46-DCF!I$5*MAX(BW219*DCF!I$46,0)-MAX(BW219-BV219,0)/Inputs!$B$24)*DCF!I$6</f>
        <v>-1306.9809836167901</v>
      </c>
      <c r="DE219" s="15">
        <f ca="1">(BX219*DCF!J$46-DCF!J$5*MAX(BX219*DCF!J$46,0)-MAX(BX219-BW219,0)/Inputs!$B$24)*DCF!J$6</f>
        <v>-2452.8425537054877</v>
      </c>
      <c r="DF219" s="15">
        <f ca="1">(BY219*DCF!K$46-DCF!K$5*MAX(BY219*DCF!K$46,0)-MAX(BY219-BX219,0)/Inputs!$B$24)*DCF!K$6</f>
        <v>384.03415866668655</v>
      </c>
      <c r="DG219" s="15">
        <f ca="1">(BZ219*DCF!L$46-DCF!L$5*MAX(BZ219*DCF!L$46,0)-MAX(BZ219-BY219,0)/Inputs!$B$24)*DCF!L$6</f>
        <v>1368.336923773875</v>
      </c>
      <c r="DH219" s="15">
        <f ca="1">(CA219*DCF!M$46-DCF!M$5*MAX(CA219*DCF!M$46,0)-MAX(CA219-BZ219,0)/Inputs!$B$24)*DCF!M$6</f>
        <v>3979.4764397110121</v>
      </c>
      <c r="DI219" s="15">
        <f ca="1">SUM(CB219:CL219)+BE219*DCF!M$10*(1+Inputs!$B$30)*(1-Inputs!$B$33)*(1-Inputs!$B$30/Inputs!$B$31)/(Inputs!$B$29-Inputs!$B$30)*DCF!M$6</f>
        <v>148745.90832533801</v>
      </c>
      <c r="DJ219" s="15">
        <f ca="1">SUM(CM219:CW219)+BP219*DCF!M$28*(1+Inputs!$B$30)*(1-Inputs!$B$33)*(1-Inputs!$B$30/Inputs!$B$31)/(Inputs!$B$29-Inputs!$B$30)*DCF!M$6</f>
        <v>747950.64967546437</v>
      </c>
      <c r="DK219" s="15">
        <f ca="1">SUM(CX219:DH219)+CA219*DCF!M$46*(1+Inputs!$B$30)*(1-Inputs!$B$33)*(1-Inputs!$B$30/Inputs!$B$31)/(Inputs!$B$29-Inputs!$B$30)*DCF!M$6</f>
        <v>73805.090675589177</v>
      </c>
      <c r="DM219" s="15">
        <f ca="1">DI219+DJ219+DK219+Inputs!$B$34+Inputs!$B$36-Inputs!$B$35</f>
        <v>1047352.6486763917</v>
      </c>
    </row>
    <row r="220" spans="1:117" x14ac:dyDescent="0.75">
      <c r="A220" s="11">
        <v>207</v>
      </c>
      <c r="C220" s="24">
        <f t="shared" ca="1" si="140"/>
        <v>0.36900819670489954</v>
      </c>
      <c r="D220" s="24">
        <f t="shared" ca="1" si="140"/>
        <v>-2.0308141338278598</v>
      </c>
      <c r="E220" s="24">
        <f t="shared" ca="1" si="140"/>
        <v>0.94683760466804645</v>
      </c>
      <c r="F220" s="24">
        <f t="shared" ca="1" si="140"/>
        <v>-6.1627339173018922E-2</v>
      </c>
      <c r="G220" s="24">
        <f t="shared" ca="1" si="140"/>
        <v>6.2085349164793031E-2</v>
      </c>
      <c r="H220" s="24">
        <f t="shared" ca="1" si="140"/>
        <v>0.17726391353776738</v>
      </c>
      <c r="I220" s="24">
        <f t="shared" ca="1" si="140"/>
        <v>0.91789336271801569</v>
      </c>
      <c r="J220" s="24">
        <f t="shared" ca="1" si="140"/>
        <v>-0.67356517376363401</v>
      </c>
      <c r="K220" s="24">
        <f t="shared" ca="1" si="140"/>
        <v>-1.2994284769062685</v>
      </c>
      <c r="L220" s="24">
        <f t="shared" ca="1" si="140"/>
        <v>-1.9351854090102214</v>
      </c>
      <c r="M220" s="24">
        <f t="shared" ca="1" si="140"/>
        <v>1.7617124939624849</v>
      </c>
      <c r="N220" s="24">
        <f ca="1">SQRT(Inputs!$B$38)*C220+SQRT(1-Inputs!$B$38)*_xlfn.NORM.S.INV(RAND())</f>
        <v>-1.0243825397495525</v>
      </c>
      <c r="O220" s="24">
        <f ca="1">SQRT(Inputs!$B$38)*D220+SQRT(1-Inputs!$B$38)*_xlfn.NORM.S.INV(RAND())</f>
        <v>-0.53824489586454294</v>
      </c>
      <c r="P220" s="24">
        <f ca="1">SQRT(Inputs!$B$38)*E220+SQRT(1-Inputs!$B$38)*_xlfn.NORM.S.INV(RAND())</f>
        <v>-0.70640109021911635</v>
      </c>
      <c r="Q220" s="24">
        <f ca="1">SQRT(Inputs!$B$38)*F220+SQRT(1-Inputs!$B$38)*_xlfn.NORM.S.INV(RAND())</f>
        <v>-1.9111170021768089</v>
      </c>
      <c r="R220" s="24">
        <f ca="1">SQRT(Inputs!$B$38)*G220+SQRT(1-Inputs!$B$38)*_xlfn.NORM.S.INV(RAND())</f>
        <v>-1.2594521326720591</v>
      </c>
      <c r="S220" s="24">
        <f ca="1">SQRT(Inputs!$B$38)*H220+SQRT(1-Inputs!$B$38)*_xlfn.NORM.S.INV(RAND())</f>
        <v>-0.74689970895453262</v>
      </c>
      <c r="T220" s="24">
        <f ca="1">SQRT(Inputs!$B$38)*I220+SQRT(1-Inputs!$B$38)*_xlfn.NORM.S.INV(RAND())</f>
        <v>1.2887707596945273</v>
      </c>
      <c r="U220" s="24">
        <f ca="1">SQRT(Inputs!$B$38)*J220+SQRT(1-Inputs!$B$38)*_xlfn.NORM.S.INV(RAND())</f>
        <v>0.25285799055604063</v>
      </c>
      <c r="V220" s="24">
        <f ca="1">SQRT(Inputs!$B$38)*K220+SQRT(1-Inputs!$B$38)*_xlfn.NORM.S.INV(RAND())</f>
        <v>-2.5309232610549528</v>
      </c>
      <c r="W220" s="24">
        <f ca="1">SQRT(Inputs!$B$38)*L220+SQRT(1-Inputs!$B$38)*_xlfn.NORM.S.INV(RAND())</f>
        <v>-1.5401823080051751</v>
      </c>
      <c r="X220" s="24">
        <f ca="1">SQRT(Inputs!$B$38)*M220+SQRT(1-Inputs!$B$38)*_xlfn.NORM.S.INV(RAND())</f>
        <v>2.0595382190870528</v>
      </c>
      <c r="Y220" s="24">
        <f ca="1">SQRT(Inputs!$B$38)*C220+SQRT(1-Inputs!$B$38)*_xlfn.NORM.S.INV(RAND())</f>
        <v>0.75406960323286343</v>
      </c>
      <c r="Z220" s="24">
        <f ca="1">SQRT(Inputs!$B$38)*D220+SQRT(1-Inputs!$B$38)*_xlfn.NORM.S.INV(RAND())</f>
        <v>-2.1372167056131453</v>
      </c>
      <c r="AA220" s="24">
        <f ca="1">SQRT(Inputs!$B$38)*E220+SQRT(1-Inputs!$B$38)*_xlfn.NORM.S.INV(RAND())</f>
        <v>1.1238574459068005</v>
      </c>
      <c r="AB220" s="24">
        <f ca="1">SQRT(Inputs!$B$38)*F220+SQRT(1-Inputs!$B$38)*_xlfn.NORM.S.INV(RAND())</f>
        <v>-0.39743908241502601</v>
      </c>
      <c r="AC220" s="24">
        <f ca="1">SQRT(Inputs!$B$38)*G220+SQRT(1-Inputs!$B$38)*_xlfn.NORM.S.INV(RAND())</f>
        <v>-0.94158824591199486</v>
      </c>
      <c r="AD220" s="24">
        <f ca="1">SQRT(Inputs!$B$38)*H220+SQRT(1-Inputs!$B$38)*_xlfn.NORM.S.INV(RAND())</f>
        <v>-0.69174787125143544</v>
      </c>
      <c r="AE220" s="24">
        <f ca="1">SQRT(Inputs!$B$38)*I220+SQRT(1-Inputs!$B$38)*_xlfn.NORM.S.INV(RAND())</f>
        <v>-0.22276457866686072</v>
      </c>
      <c r="AF220" s="24">
        <f ca="1">SQRT(Inputs!$B$38)*J220+SQRT(1-Inputs!$B$38)*_xlfn.NORM.S.INV(RAND())</f>
        <v>-1.2542476538841016</v>
      </c>
      <c r="AG220" s="24">
        <f ca="1">SQRT(Inputs!$B$38)*K220+SQRT(1-Inputs!$B$38)*_xlfn.NORM.S.INV(RAND())</f>
        <v>0.70770505063159506</v>
      </c>
      <c r="AH220" s="24">
        <f ca="1">SQRT(Inputs!$B$38)*L220+SQRT(1-Inputs!$B$38)*_xlfn.NORM.S.INV(RAND())</f>
        <v>-2.0358993678262443</v>
      </c>
      <c r="AI220" s="24">
        <f ca="1">SQRT(Inputs!$B$38)*M220+SQRT(1-Inputs!$B$38)*_xlfn.NORM.S.INV(RAND())</f>
        <v>-1.3200667363584215</v>
      </c>
      <c r="AJ220" s="24">
        <f ca="1">SQRT(Inputs!$B$38)*C220+SQRT(1-Inputs!$B$38)*_xlfn.NORM.S.INV(RAND())</f>
        <v>-0.24227603951087082</v>
      </c>
      <c r="AK220" s="24">
        <f ca="1">SQRT(Inputs!$B$38)*D220+SQRT(1-Inputs!$B$38)*_xlfn.NORM.S.INV(RAND())</f>
        <v>-2.525618194630229</v>
      </c>
      <c r="AL220" s="24">
        <f ca="1">SQRT(Inputs!$B$38)*E220+SQRT(1-Inputs!$B$38)*_xlfn.NORM.S.INV(RAND())</f>
        <v>-1.0253870740994486</v>
      </c>
      <c r="AM220" s="24">
        <f ca="1">SQRT(Inputs!$B$38)*F220+SQRT(1-Inputs!$B$38)*_xlfn.NORM.S.INV(RAND())</f>
        <v>-0.60212347575935266</v>
      </c>
      <c r="AN220" s="24">
        <f ca="1">SQRT(Inputs!$B$38)*G220+SQRT(1-Inputs!$B$38)*_xlfn.NORM.S.INV(RAND())</f>
        <v>-0.92547741283781548</v>
      </c>
      <c r="AO220" s="24">
        <f ca="1">SQRT(Inputs!$B$38)*H220+SQRT(1-Inputs!$B$38)*_xlfn.NORM.S.INV(RAND())</f>
        <v>-6.0083663138024018E-3</v>
      </c>
      <c r="AP220" s="24">
        <f ca="1">SQRT(Inputs!$B$38)*I220+SQRT(1-Inputs!$B$38)*_xlfn.NORM.S.INV(RAND())</f>
        <v>1.4315495846717958</v>
      </c>
      <c r="AQ220" s="24">
        <f ca="1">SQRT(Inputs!$B$38)*J220+SQRT(1-Inputs!$B$38)*_xlfn.NORM.S.INV(RAND())</f>
        <v>-0.40135195679851865</v>
      </c>
      <c r="AR220" s="24">
        <f ca="1">SQRT(Inputs!$B$38)*K220+SQRT(1-Inputs!$B$38)*_xlfn.NORM.S.INV(RAND())</f>
        <v>-1.2306747941812834</v>
      </c>
      <c r="AS220" s="24">
        <f ca="1">SQRT(Inputs!$B$38)*L220+SQRT(1-Inputs!$B$38)*_xlfn.NORM.S.INV(RAND())</f>
        <v>-1.9161078047855393</v>
      </c>
      <c r="AT220" s="24">
        <f ca="1">SQRT(Inputs!$B$38)*M220+SQRT(1-Inputs!$B$38)*_xlfn.NORM.S.INV(RAND())</f>
        <v>1.899132341240831</v>
      </c>
      <c r="AU220" s="15">
        <f ca="1">Inputs!$B$6*EXP($B$8-0.5*C$5^2+C$5*N220)</f>
        <v>4204.003078129439</v>
      </c>
      <c r="AV220" s="15">
        <f t="shared" ca="1" si="110"/>
        <v>4727.8986373580365</v>
      </c>
      <c r="AW220" s="15">
        <f t="shared" ca="1" si="111"/>
        <v>5240.9158467152965</v>
      </c>
      <c r="AX220" s="15">
        <f t="shared" ca="1" si="112"/>
        <v>5039.5805442215733</v>
      </c>
      <c r="AY220" s="15">
        <f t="shared" ca="1" si="113"/>
        <v>5316.4532734285222</v>
      </c>
      <c r="AZ220" s="15">
        <f t="shared" ca="1" si="114"/>
        <v>5988.7767928198364</v>
      </c>
      <c r="BA220" s="15">
        <f t="shared" ca="1" si="115"/>
        <v>8387.0160404323833</v>
      </c>
      <c r="BB220" s="15">
        <f t="shared" ca="1" si="116"/>
        <v>10531.72002979098</v>
      </c>
      <c r="BC220" s="15">
        <f t="shared" ca="1" si="117"/>
        <v>10102.82406142668</v>
      </c>
      <c r="BD220" s="15">
        <f t="shared" ca="1" si="118"/>
        <v>10716.387756892553</v>
      </c>
      <c r="BE220" s="15">
        <f t="shared" ca="1" si="119"/>
        <v>15841.004542326104</v>
      </c>
      <c r="BF220" s="15">
        <f ca="1">Inputs!$B$13*EXP($B$9-0.5*C$6^2+C$6*Y220)</f>
        <v>16061.201347113993</v>
      </c>
      <c r="BG220" s="15">
        <f t="shared" ca="1" si="120"/>
        <v>13310.91263147764</v>
      </c>
      <c r="BH220" s="15">
        <f t="shared" ca="1" si="121"/>
        <v>19595.943901112685</v>
      </c>
      <c r="BI220" s="15">
        <f t="shared" ca="1" si="122"/>
        <v>22564.91023117787</v>
      </c>
      <c r="BJ220" s="15">
        <f t="shared" ca="1" si="123"/>
        <v>24152.164898485076</v>
      </c>
      <c r="BK220" s="15">
        <f t="shared" ca="1" si="124"/>
        <v>26978.017024833563</v>
      </c>
      <c r="BL220" s="15">
        <f t="shared" ca="1" si="125"/>
        <v>32196.237557929133</v>
      </c>
      <c r="BM220" s="15">
        <f t="shared" ca="1" si="126"/>
        <v>33866.078251565676</v>
      </c>
      <c r="BN220" s="15">
        <f t="shared" ca="1" si="127"/>
        <v>45337.507686864374</v>
      </c>
      <c r="BO220" s="15">
        <f t="shared" ca="1" si="128"/>
        <v>44027.658160306397</v>
      </c>
      <c r="BP220" s="15">
        <f t="shared" ca="1" si="129"/>
        <v>46662.175344463103</v>
      </c>
      <c r="BQ220" s="15">
        <f ca="1">Inputs!$B$20*EXP($B$10-0.5*C$7^2+C$7*AJ220)</f>
        <v>3936.3043059211304</v>
      </c>
      <c r="BR220" s="15">
        <f t="shared" ca="1" si="130"/>
        <v>2394.8915617600182</v>
      </c>
      <c r="BS220" s="15">
        <f t="shared" ca="1" si="131"/>
        <v>2442.9616573892267</v>
      </c>
      <c r="BT220" s="15">
        <f t="shared" ca="1" si="132"/>
        <v>2876.1587730359975</v>
      </c>
      <c r="BU220" s="15">
        <f t="shared" ca="1" si="133"/>
        <v>3186.2776289883832</v>
      </c>
      <c r="BV220" s="15">
        <f t="shared" ca="1" si="134"/>
        <v>4427.0347494380412</v>
      </c>
      <c r="BW220" s="15">
        <f t="shared" ca="1" si="135"/>
        <v>8363.9327068330458</v>
      </c>
      <c r="BX220" s="15">
        <f t="shared" ca="1" si="136"/>
        <v>10793.921632502226</v>
      </c>
      <c r="BY220" s="15">
        <f t="shared" ca="1" si="137"/>
        <v>11951.205198232283</v>
      </c>
      <c r="BZ220" s="15">
        <f t="shared" ca="1" si="138"/>
        <v>11790.561298297123</v>
      </c>
      <c r="CA220" s="15">
        <f t="shared" ca="1" si="139"/>
        <v>23210.340789796155</v>
      </c>
      <c r="CB220" s="15">
        <f ca="1">(AU220*DCF!C$10-DCF!C$5*MAX(AU220*DCF!C$10,0)-MAX(AU220-Inputs!$B$6,0)/Inputs!$B$10)*DCF!C$6</f>
        <v>1048.4806638582893</v>
      </c>
      <c r="CC220" s="15">
        <f ca="1">(AV220*DCF!D$10-DCF!D$5*MAX(AV220*DCF!D$10,0)-MAX(AV220-AU220,0)/Inputs!$B$10)*DCF!D$6</f>
        <v>1024.6550415970798</v>
      </c>
      <c r="CD220" s="15">
        <f ca="1">(AW220*DCF!E$10-DCF!E$5*MAX(AW220*DCF!E$10,0)-MAX(AW220-AV220,0)/Inputs!$B$10)*DCF!E$6</f>
        <v>1094.4913201974412</v>
      </c>
      <c r="CE220" s="15">
        <f ca="1">(AX220*DCF!F$10-DCF!F$5*MAX(AX220*DCF!F$10,0)-MAX(AX220-AW220,0)/Inputs!$B$10)*DCF!F$6</f>
        <v>1100.1324013085684</v>
      </c>
      <c r="CF220" s="15">
        <f ca="1">(AY220*DCF!G$10-DCF!G$5*MAX(AY220*DCF!G$10,0)-MAX(AY220-AX220,0)/Inputs!$B$10)*DCF!G$6</f>
        <v>1042.1815036262228</v>
      </c>
      <c r="CG220" s="15">
        <f ca="1">(AZ220*DCF!H$10-DCF!H$5*MAX(AZ220*DCF!H$10,0)-MAX(AZ220-AY220,0)/Inputs!$B$10)*DCF!H$6</f>
        <v>1043.3422161066669</v>
      </c>
      <c r="CH220" s="15">
        <f ca="1">(BA220*DCF!I$10-DCF!I$5*MAX(BA220*DCF!I$10,0)-MAX(BA220-AZ220,0)/Inputs!$B$10)*DCF!I$6</f>
        <v>1138.6066079937698</v>
      </c>
      <c r="CI220" s="15">
        <f ca="1">(BB220*DCF!J$10-DCF!J$5*MAX(BB220*DCF!J$10,0)-MAX(BB220-BA220,0)/Inputs!$B$10)*DCF!J$6</f>
        <v>1482.2730464162048</v>
      </c>
      <c r="CJ220" s="15">
        <f ca="1">(BC220*DCF!K$10-DCF!K$5*MAX(BC220*DCF!K$10,0)-MAX(BC220-BB220,0)/Inputs!$B$10)*DCF!K$6</f>
        <v>1626.3924216027092</v>
      </c>
      <c r="CK220" s="15">
        <f ca="1">(BD220*DCF!L$10-DCF!L$5*MAX(BD220*DCF!L$10,0)-MAX(BD220-BC220,0)/Inputs!$B$10)*DCF!L$6</f>
        <v>1536.8913359333494</v>
      </c>
      <c r="CL220" s="15">
        <f ca="1">(BE220*DCF!M$10-DCF!M$5*MAX(BE220*DCF!M$10,0)-MAX(BE220-BD220,0)/Inputs!$B$10)*DCF!M$6</f>
        <v>1623.1803981377298</v>
      </c>
      <c r="CM220" s="15">
        <f ca="1">(BF220*DCF!C$28-DCF!C$5*MAX(BF220*DCF!C$28,0)-MAX(BF220-Inputs!$B$13,0)/Inputs!$B$17)*DCF!C$6</f>
        <v>3822.281091754116</v>
      </c>
      <c r="CN220" s="15">
        <f ca="1">(BG220*DCF!D$28-DCF!D$5*MAX(BG220*DCF!D$28,0)-MAX(BG220-BF220,0)/Inputs!$B$17)*DCF!D$6</f>
        <v>3920.3707703350442</v>
      </c>
      <c r="CO220" s="15">
        <f ca="1">(BH220*DCF!E$28-DCF!E$5*MAX(BH220*DCF!E$28,0)-MAX(BH220-BG220,0)/Inputs!$B$17)*DCF!E$6</f>
        <v>4311.2270957038891</v>
      </c>
      <c r="CP220" s="15">
        <f ca="1">(BI220*DCF!F$28-DCF!F$5*MAX(BI220*DCF!F$28,0)-MAX(BI220-BH220,0)/Inputs!$B$17)*DCF!F$6</f>
        <v>5585.2315000865246</v>
      </c>
      <c r="CQ220" s="15">
        <f ca="1">(BJ220*DCF!G$28-DCF!G$5*MAX(BJ220*DCF!G$28,0)-MAX(BJ220-BI220,0)/Inputs!$B$17)*DCF!G$6</f>
        <v>5999.5018699794609</v>
      </c>
      <c r="CR220" s="15">
        <f ca="1">(BK220*DCF!H$28-DCF!H$5*MAX(BK220*DCF!H$28,0)-MAX(BK220-BJ220,0)/Inputs!$B$17)*DCF!H$6</f>
        <v>6232.9031343804036</v>
      </c>
      <c r="CS220" s="15">
        <f ca="1">(BL220*DCF!I$28-DCF!I$5*MAX(BL220*DCF!I$28,0)-MAX(BL220-BK220,0)/Inputs!$B$17)*DCF!I$6</f>
        <v>6822.0684221993333</v>
      </c>
      <c r="CT220" s="15">
        <f ca="1">(BM220*DCF!J$28-DCF!J$5*MAX(BM220*DCF!J$28,0)-MAX(BM220-BL220,0)/Inputs!$B$17)*DCF!J$6</f>
        <v>7333.5396554209101</v>
      </c>
      <c r="CU220" s="15">
        <f ca="1">(BN220*DCF!K$28-DCF!K$5*MAX(BN220*DCF!K$28,0)-MAX(BN220-BM220,0)/Inputs!$B$17)*DCF!K$6</f>
        <v>8169.4241423547583</v>
      </c>
      <c r="CV220" s="15">
        <f ca="1">(BO220*DCF!L$28-DCF!L$5*MAX(BO220*DCF!L$28,0)-MAX(BO220-BN220,0)/Inputs!$B$17)*DCF!L$6</f>
        <v>8784.4419379582359</v>
      </c>
      <c r="CW220" s="15">
        <f ca="1">(BP220*DCF!M$28-DCF!M$5*MAX(BP220*DCF!M$28,0)-MAX(BP220-BO220,0)/Inputs!$B$17)*DCF!M$6</f>
        <v>8504.1342219849594</v>
      </c>
      <c r="CX220" s="15">
        <f ca="1">(BQ220*DCF!C$46-DCF!C$5*MAX(BQ220*DCF!C$46,0)-MAX(BQ220-Inputs!$B$20,0)/Inputs!$B$24)*DCF!C$6</f>
        <v>-1248.7096807767648</v>
      </c>
      <c r="CY220" s="15">
        <f ca="1">(BR220*DCF!D$46-DCF!D$5*MAX(BR220*DCF!D$46,0)-MAX(BR220-BQ220,0)/Inputs!$B$24)*DCF!D$6</f>
        <v>-408.75213999925643</v>
      </c>
      <c r="CZ220" s="15">
        <f ca="1">(BS220*DCF!E$46-DCF!E$5*MAX(BS220*DCF!E$46,0)-MAX(BS220-BR220,0)/Inputs!$B$24)*DCF!E$6</f>
        <v>-307.83237784987762</v>
      </c>
      <c r="DA220" s="15">
        <f ca="1">(BT220*DCF!F$46-DCF!F$5*MAX(BT220*DCF!F$46,0)-MAX(BT220-BS220,0)/Inputs!$B$24)*DCF!F$6</f>
        <v>-367.20083052787044</v>
      </c>
      <c r="DB220" s="15">
        <f ca="1">(BU220*DCF!G$46-DCF!G$5*MAX(BU220*DCF!G$46,0)-MAX(BU220-BT220,0)/Inputs!$B$24)*DCF!G$6</f>
        <v>-211.49794006518766</v>
      </c>
      <c r="DC220" s="15">
        <f ca="1">(BV220*DCF!H$46-DCF!H$5*MAX(BV220*DCF!H$46,0)-MAX(BV220-BU220,0)/Inputs!$B$24)*DCF!H$6</f>
        <v>-385.55767293472388</v>
      </c>
      <c r="DD220" s="15">
        <f ca="1">(BW220*DCF!I$46-DCF!I$5*MAX(BW220*DCF!I$46,0)-MAX(BW220-BV220,0)/Inputs!$B$24)*DCF!I$6</f>
        <v>-936.96283503649681</v>
      </c>
      <c r="DE220" s="15">
        <f ca="1">(BX220*DCF!J$46-DCF!J$5*MAX(BX220*DCF!J$46,0)-MAX(BX220-BW220,0)/Inputs!$B$24)*DCF!J$6</f>
        <v>-191.61820773990218</v>
      </c>
      <c r="DF220" s="15">
        <f ca="1">(BY220*DCF!K$46-DCF!K$5*MAX(BY220*DCF!K$46,0)-MAX(BY220-BX220,0)/Inputs!$B$24)*DCF!K$6</f>
        <v>399.18903676001207</v>
      </c>
      <c r="DG220" s="15">
        <f ca="1">(BZ220*DCF!L$46-DCF!L$5*MAX(BZ220*DCF!L$46,0)-MAX(BZ220-BY220,0)/Inputs!$B$24)*DCF!L$6</f>
        <v>815.02705749322865</v>
      </c>
      <c r="DH220" s="15">
        <f ca="1">(CA220*DCF!M$46-DCF!M$5*MAX(CA220*DCF!M$46,0)-MAX(CA220-BZ220,0)/Inputs!$B$24)*DCF!M$6</f>
        <v>-567.77608416198564</v>
      </c>
      <c r="DI220" s="15">
        <f ca="1">SUM(CB220:CL220)+BE220*DCF!M$10*(1+Inputs!$B$30)*(1-Inputs!$B$33)*(1-Inputs!$B$30/Inputs!$B$31)/(Inputs!$B$29-Inputs!$B$30)*DCF!M$6</f>
        <v>57846.352073670721</v>
      </c>
      <c r="DJ220" s="15">
        <f ca="1">SUM(CM220:CW220)+BP220*DCF!M$28*(1+Inputs!$B$30)*(1-Inputs!$B$33)*(1-Inputs!$B$30/Inputs!$B$31)/(Inputs!$B$29-Inputs!$B$30)*DCF!M$6</f>
        <v>242633.72521153151</v>
      </c>
      <c r="DK220" s="15">
        <f ca="1">SUM(CX220:DH220)+CA220*DCF!M$46*(1+Inputs!$B$30)*(1-Inputs!$B$33)*(1-Inputs!$B$30/Inputs!$B$31)/(Inputs!$B$29-Inputs!$B$30)*DCF!M$6</f>
        <v>32474.244626819658</v>
      </c>
      <c r="DM220" s="15">
        <f ca="1">DI220+DJ220+DK220+Inputs!$B$34+Inputs!$B$36-Inputs!$B$35</f>
        <v>409805.3219120219</v>
      </c>
    </row>
    <row r="221" spans="1:117" x14ac:dyDescent="0.75">
      <c r="A221" s="11">
        <v>208</v>
      </c>
      <c r="C221" s="24">
        <f t="shared" ca="1" si="140"/>
        <v>-0.17153528457512257</v>
      </c>
      <c r="D221" s="24">
        <f t="shared" ca="1" si="140"/>
        <v>0.32511155263914721</v>
      </c>
      <c r="E221" s="24">
        <f t="shared" ca="1" si="140"/>
        <v>1.3598016084992677</v>
      </c>
      <c r="F221" s="24">
        <f t="shared" ca="1" si="140"/>
        <v>0.87320037228822622</v>
      </c>
      <c r="G221" s="24">
        <f t="shared" ca="1" si="140"/>
        <v>-2.0590206485004461</v>
      </c>
      <c r="H221" s="24">
        <f t="shared" ca="1" si="140"/>
        <v>0.96226256981504532</v>
      </c>
      <c r="I221" s="24">
        <f t="shared" ca="1" si="140"/>
        <v>-0.98070568800036539</v>
      </c>
      <c r="J221" s="24">
        <f t="shared" ca="1" si="140"/>
        <v>-0.47880547763315573</v>
      </c>
      <c r="K221" s="24">
        <f t="shared" ca="1" si="140"/>
        <v>0.46294211315496875</v>
      </c>
      <c r="L221" s="24">
        <f t="shared" ca="1" si="140"/>
        <v>1.4895578058137673</v>
      </c>
      <c r="M221" s="24">
        <f t="shared" ca="1" si="140"/>
        <v>-0.16526842340536696</v>
      </c>
      <c r="N221" s="24">
        <f ca="1">SQRT(Inputs!$B$38)*C221+SQRT(1-Inputs!$B$38)*_xlfn.NORM.S.INV(RAND())</f>
        <v>-0.66049102187397934</v>
      </c>
      <c r="O221" s="24">
        <f ca="1">SQRT(Inputs!$B$38)*D221+SQRT(1-Inputs!$B$38)*_xlfn.NORM.S.INV(RAND())</f>
        <v>-0.60397614497832086</v>
      </c>
      <c r="P221" s="24">
        <f ca="1">SQRT(Inputs!$B$38)*E221+SQRT(1-Inputs!$B$38)*_xlfn.NORM.S.INV(RAND())</f>
        <v>1.011467322707704</v>
      </c>
      <c r="Q221" s="24">
        <f ca="1">SQRT(Inputs!$B$38)*F221+SQRT(1-Inputs!$B$38)*_xlfn.NORM.S.INV(RAND())</f>
        <v>-0.71612848119360395</v>
      </c>
      <c r="R221" s="24">
        <f ca="1">SQRT(Inputs!$B$38)*G221+SQRT(1-Inputs!$B$38)*_xlfn.NORM.S.INV(RAND())</f>
        <v>-1.6806447102780577</v>
      </c>
      <c r="S221" s="24">
        <f ca="1">SQRT(Inputs!$B$38)*H221+SQRT(1-Inputs!$B$38)*_xlfn.NORM.S.INV(RAND())</f>
        <v>0.36961425940521159</v>
      </c>
      <c r="T221" s="24">
        <f ca="1">SQRT(Inputs!$B$38)*I221+SQRT(1-Inputs!$B$38)*_xlfn.NORM.S.INV(RAND())</f>
        <v>-1.0293045856189946</v>
      </c>
      <c r="U221" s="24">
        <f ca="1">SQRT(Inputs!$B$38)*J221+SQRT(1-Inputs!$B$38)*_xlfn.NORM.S.INV(RAND())</f>
        <v>-0.83783886395715268</v>
      </c>
      <c r="V221" s="24">
        <f ca="1">SQRT(Inputs!$B$38)*K221+SQRT(1-Inputs!$B$38)*_xlfn.NORM.S.INV(RAND())</f>
        <v>-0.70566670215709082</v>
      </c>
      <c r="W221" s="24">
        <f ca="1">SQRT(Inputs!$B$38)*L221+SQRT(1-Inputs!$B$38)*_xlfn.NORM.S.INV(RAND())</f>
        <v>0.62209368508299878</v>
      </c>
      <c r="X221" s="24">
        <f ca="1">SQRT(Inputs!$B$38)*M221+SQRT(1-Inputs!$B$38)*_xlfn.NORM.S.INV(RAND())</f>
        <v>-0.80943446614940817</v>
      </c>
      <c r="Y221" s="24">
        <f ca="1">SQRT(Inputs!$B$38)*C221+SQRT(1-Inputs!$B$38)*_xlfn.NORM.S.INV(RAND())</f>
        <v>-0.20015101135060698</v>
      </c>
      <c r="Z221" s="24">
        <f ca="1">SQRT(Inputs!$B$38)*D221+SQRT(1-Inputs!$B$38)*_xlfn.NORM.S.INV(RAND())</f>
        <v>-1.313713702222673</v>
      </c>
      <c r="AA221" s="24">
        <f ca="1">SQRT(Inputs!$B$38)*E221+SQRT(1-Inputs!$B$38)*_xlfn.NORM.S.INV(RAND())</f>
        <v>0.46607495172697372</v>
      </c>
      <c r="AB221" s="24">
        <f ca="1">SQRT(Inputs!$B$38)*F221+SQRT(1-Inputs!$B$38)*_xlfn.NORM.S.INV(RAND())</f>
        <v>-0.17913387822988142</v>
      </c>
      <c r="AC221" s="24">
        <f ca="1">SQRT(Inputs!$B$38)*G221+SQRT(1-Inputs!$B$38)*_xlfn.NORM.S.INV(RAND())</f>
        <v>-1.5608211169215713</v>
      </c>
      <c r="AD221" s="24">
        <f ca="1">SQRT(Inputs!$B$38)*H221+SQRT(1-Inputs!$B$38)*_xlfn.NORM.S.INV(RAND())</f>
        <v>2.0289575422030355</v>
      </c>
      <c r="AE221" s="24">
        <f ca="1">SQRT(Inputs!$B$38)*I221+SQRT(1-Inputs!$B$38)*_xlfn.NORM.S.INV(RAND())</f>
        <v>-1.9542446293889626</v>
      </c>
      <c r="AF221" s="24">
        <f ca="1">SQRT(Inputs!$B$38)*J221+SQRT(1-Inputs!$B$38)*_xlfn.NORM.S.INV(RAND())</f>
        <v>0.47335177424702024</v>
      </c>
      <c r="AG221" s="24">
        <f ca="1">SQRT(Inputs!$B$38)*K221+SQRT(1-Inputs!$B$38)*_xlfn.NORM.S.INV(RAND())</f>
        <v>1.6978273759804858</v>
      </c>
      <c r="AH221" s="24">
        <f ca="1">SQRT(Inputs!$B$38)*L221+SQRT(1-Inputs!$B$38)*_xlfn.NORM.S.INV(RAND())</f>
        <v>0.8391107994878878</v>
      </c>
      <c r="AI221" s="24">
        <f ca="1">SQRT(Inputs!$B$38)*M221+SQRT(1-Inputs!$B$38)*_xlfn.NORM.S.INV(RAND())</f>
        <v>-3.2213574923037724E-2</v>
      </c>
      <c r="AJ221" s="24">
        <f ca="1">SQRT(Inputs!$B$38)*C221+SQRT(1-Inputs!$B$38)*_xlfn.NORM.S.INV(RAND())</f>
        <v>0.46605515327885016</v>
      </c>
      <c r="AK221" s="24">
        <f ca="1">SQRT(Inputs!$B$38)*D221+SQRT(1-Inputs!$B$38)*_xlfn.NORM.S.INV(RAND())</f>
        <v>0.65861649634985775</v>
      </c>
      <c r="AL221" s="24">
        <f ca="1">SQRT(Inputs!$B$38)*E221+SQRT(1-Inputs!$B$38)*_xlfn.NORM.S.INV(RAND())</f>
        <v>1.0284141259241175</v>
      </c>
      <c r="AM221" s="24">
        <f ca="1">SQRT(Inputs!$B$38)*F221+SQRT(1-Inputs!$B$38)*_xlfn.NORM.S.INV(RAND())</f>
        <v>0.66436080200462144</v>
      </c>
      <c r="AN221" s="24">
        <f ca="1">SQRT(Inputs!$B$38)*G221+SQRT(1-Inputs!$B$38)*_xlfn.NORM.S.INV(RAND())</f>
        <v>-0.59395889680868408</v>
      </c>
      <c r="AO221" s="24">
        <f ca="1">SQRT(Inputs!$B$38)*H221+SQRT(1-Inputs!$B$38)*_xlfn.NORM.S.INV(RAND())</f>
        <v>0.32297095216386751</v>
      </c>
      <c r="AP221" s="24">
        <f ca="1">SQRT(Inputs!$B$38)*I221+SQRT(1-Inputs!$B$38)*_xlfn.NORM.S.INV(RAND())</f>
        <v>-0.17208285438077908</v>
      </c>
      <c r="AQ221" s="24">
        <f ca="1">SQRT(Inputs!$B$38)*J221+SQRT(1-Inputs!$B$38)*_xlfn.NORM.S.INV(RAND())</f>
        <v>0.50311371344110323</v>
      </c>
      <c r="AR221" s="24">
        <f ca="1">SQRT(Inputs!$B$38)*K221+SQRT(1-Inputs!$B$38)*_xlfn.NORM.S.INV(RAND())</f>
        <v>0.96821018024543981</v>
      </c>
      <c r="AS221" s="24">
        <f ca="1">SQRT(Inputs!$B$38)*L221+SQRT(1-Inputs!$B$38)*_xlfn.NORM.S.INV(RAND())</f>
        <v>0.61002697208770296</v>
      </c>
      <c r="AT221" s="24">
        <f ca="1">SQRT(Inputs!$B$38)*M221+SQRT(1-Inputs!$B$38)*_xlfn.NORM.S.INV(RAND())</f>
        <v>0.51943101897024246</v>
      </c>
      <c r="AU221" s="15">
        <f ca="1">Inputs!$B$6*EXP($B$8-0.5*C$5^2+C$5*N221)</f>
        <v>4459.0753516576069</v>
      </c>
      <c r="AV221" s="15">
        <f t="shared" ca="1" si="110"/>
        <v>4966.5254094552347</v>
      </c>
      <c r="AW221" s="15">
        <f t="shared" ca="1" si="111"/>
        <v>6940.9870816229231</v>
      </c>
      <c r="AX221" s="15">
        <f t="shared" ca="1" si="112"/>
        <v>7749.0012383555886</v>
      </c>
      <c r="AY221" s="15">
        <f t="shared" ca="1" si="113"/>
        <v>7782.3418135137699</v>
      </c>
      <c r="AZ221" s="15">
        <f t="shared" ca="1" si="114"/>
        <v>9913.4056687585635</v>
      </c>
      <c r="BA221" s="15">
        <f t="shared" ca="1" si="115"/>
        <v>10892.522065196734</v>
      </c>
      <c r="BB221" s="15">
        <f t="shared" ca="1" si="116"/>
        <v>12262.021768113695</v>
      </c>
      <c r="BC221" s="15">
        <f t="shared" ca="1" si="117"/>
        <v>14028.934876056241</v>
      </c>
      <c r="BD221" s="15">
        <f t="shared" ca="1" si="118"/>
        <v>18216.475239572039</v>
      </c>
      <c r="BE221" s="15">
        <f t="shared" ca="1" si="119"/>
        <v>20735.498726808779</v>
      </c>
      <c r="BF221" s="15">
        <f ca="1">Inputs!$B$13*EXP($B$9-0.5*C$6^2+C$6*Y221)</f>
        <v>13292.958732906865</v>
      </c>
      <c r="BG221" s="15">
        <f t="shared" ca="1" si="120"/>
        <v>12781.562890098074</v>
      </c>
      <c r="BH221" s="15">
        <f t="shared" ca="1" si="121"/>
        <v>16871.807692667495</v>
      </c>
      <c r="BI221" s="15">
        <f t="shared" ca="1" si="122"/>
        <v>20091.943658398501</v>
      </c>
      <c r="BJ221" s="15">
        <f t="shared" ca="1" si="123"/>
        <v>19668.87101311536</v>
      </c>
      <c r="BK221" s="15">
        <f t="shared" ca="1" si="124"/>
        <v>31819.884485575098</v>
      </c>
      <c r="BL221" s="15">
        <f t="shared" ca="1" si="125"/>
        <v>30342.012713555945</v>
      </c>
      <c r="BM221" s="15">
        <f t="shared" ca="1" si="126"/>
        <v>39555.829632302761</v>
      </c>
      <c r="BN221" s="15">
        <f t="shared" ca="1" si="127"/>
        <v>59625.661982346683</v>
      </c>
      <c r="BO221" s="15">
        <f t="shared" ca="1" si="128"/>
        <v>80879.570387838408</v>
      </c>
      <c r="BP221" s="15">
        <f t="shared" ca="1" si="129"/>
        <v>99184.943006017813</v>
      </c>
      <c r="BQ221" s="15">
        <f ca="1">Inputs!$B$20*EXP($B$10-0.5*C$7^2+C$7*AJ221)</f>
        <v>5060.549637142828</v>
      </c>
      <c r="BR221" s="15">
        <f t="shared" ca="1" si="130"/>
        <v>8463.9845891632031</v>
      </c>
      <c r="BS221" s="15">
        <f t="shared" ca="1" si="131"/>
        <v>15573.190496432242</v>
      </c>
      <c r="BT221" s="15">
        <f t="shared" ca="1" si="132"/>
        <v>25560.164977465323</v>
      </c>
      <c r="BU221" s="15">
        <f t="shared" ca="1" si="133"/>
        <v>30681.205746689757</v>
      </c>
      <c r="BV221" s="15">
        <f t="shared" ca="1" si="134"/>
        <v>45908.280141727118</v>
      </c>
      <c r="BW221" s="15">
        <f t="shared" ca="1" si="135"/>
        <v>61771.163177045266</v>
      </c>
      <c r="BX221" s="15">
        <f t="shared" ca="1" si="136"/>
        <v>95565.610843681818</v>
      </c>
      <c r="BY221" s="15">
        <f t="shared" ca="1" si="137"/>
        <v>161154.42318519589</v>
      </c>
      <c r="BZ221" s="15">
        <f t="shared" ca="1" si="138"/>
        <v>252956.93532624134</v>
      </c>
      <c r="CA221" s="15">
        <f t="shared" ca="1" si="139"/>
        <v>389686.98933327902</v>
      </c>
      <c r="CB221" s="15">
        <f ca="1">(AU221*DCF!C$10-DCF!C$5*MAX(AU221*DCF!C$10,0)-MAX(AU221-Inputs!$B$6,0)/Inputs!$B$10)*DCF!C$6</f>
        <v>1046.6619530837415</v>
      </c>
      <c r="CC221" s="15">
        <f ca="1">(AV221*DCF!D$10-DCF!D$5*MAX(AV221*DCF!D$10,0)-MAX(AV221-AU221,0)/Inputs!$B$10)*DCF!D$6</f>
        <v>1086.8285057670507</v>
      </c>
      <c r="CD221" s="15">
        <f ca="1">(AW221*DCF!E$10-DCF!E$5*MAX(AW221*DCF!E$10,0)-MAX(AW221-AV221,0)/Inputs!$B$10)*DCF!E$6</f>
        <v>1157.8328915897187</v>
      </c>
      <c r="CE221" s="15">
        <f ca="1">(AX221*DCF!F$10-DCF!F$5*MAX(AX221*DCF!F$10,0)-MAX(AX221-AW221,0)/Inputs!$B$10)*DCF!F$6</f>
        <v>1523.4669078840584</v>
      </c>
      <c r="CF221" s="15">
        <f ca="1">(AY221*DCF!G$10-DCF!G$5*MAX(AY221*DCF!G$10,0)-MAX(AY221-AX221,0)/Inputs!$B$10)*DCF!G$6</f>
        <v>1597.063893379978</v>
      </c>
      <c r="CG221" s="15">
        <f ca="1">(AZ221*DCF!H$10-DCF!H$5*MAX(AZ221*DCF!H$10,0)-MAX(AZ221-AY221,0)/Inputs!$B$10)*DCF!H$6</f>
        <v>1546.2862294263634</v>
      </c>
      <c r="CH221" s="15">
        <f ca="1">(BA221*DCF!I$10-DCF!I$5*MAX(BA221*DCF!I$10,0)-MAX(BA221-AZ221,0)/Inputs!$B$10)*DCF!I$6</f>
        <v>1829.0570267406242</v>
      </c>
      <c r="CI221" s="15">
        <f ca="1">(BB221*DCF!J$10-DCF!J$5*MAX(BB221*DCF!J$10,0)-MAX(BB221-BA221,0)/Inputs!$B$10)*DCF!J$6</f>
        <v>1896.6662748426224</v>
      </c>
      <c r="CJ221" s="15">
        <f ca="1">(BC221*DCF!K$10-DCF!K$5*MAX(BC221*DCF!K$10,0)-MAX(BC221-BB221,0)/Inputs!$B$10)*DCF!K$6</f>
        <v>2011.0922713027951</v>
      </c>
      <c r="CK221" s="15">
        <f ca="1">(BD221*DCF!L$10-DCF!L$5*MAX(BD221*DCF!L$10,0)-MAX(BD221-BC221,0)/Inputs!$B$10)*DCF!L$6</f>
        <v>2205.8740988330769</v>
      </c>
      <c r="CL221" s="15">
        <f ca="1">(BE221*DCF!M$10-DCF!M$5*MAX(BE221*DCF!M$10,0)-MAX(BE221-BD221,0)/Inputs!$B$10)*DCF!M$6</f>
        <v>2625.1227931757862</v>
      </c>
      <c r="CM221" s="15">
        <f ca="1">(BF221*DCF!C$28-DCF!C$5*MAX(BF221*DCF!C$28,0)-MAX(BF221-Inputs!$B$13,0)/Inputs!$B$17)*DCF!C$6</f>
        <v>3616.7486013591069</v>
      </c>
      <c r="CN221" s="15">
        <f ca="1">(BG221*DCF!D$28-DCF!D$5*MAX(BG221*DCF!D$28,0)-MAX(BG221-BF221,0)/Inputs!$B$17)*DCF!D$6</f>
        <v>3764.4650626767034</v>
      </c>
      <c r="CO221" s="15">
        <f ca="1">(BH221*DCF!E$28-DCF!E$5*MAX(BH221*DCF!E$28,0)-MAX(BH221-BG221,0)/Inputs!$B$17)*DCF!E$6</f>
        <v>3972.2654161956434</v>
      </c>
      <c r="CP221" s="15">
        <f ca="1">(BI221*DCF!F$28-DCF!F$5*MAX(BI221*DCF!F$28,0)-MAX(BI221-BH221,0)/Inputs!$B$17)*DCF!F$6</f>
        <v>4868.1568134374338</v>
      </c>
      <c r="CQ221" s="15">
        <f ca="1">(BJ221*DCF!G$28-DCF!G$5*MAX(BJ221*DCF!G$28,0)-MAX(BJ221-BI221,0)/Inputs!$B$17)*DCF!G$6</f>
        <v>5103.2378116471482</v>
      </c>
      <c r="CR221" s="15">
        <f ca="1">(BK221*DCF!H$28-DCF!H$5*MAX(BK221*DCF!H$28,0)-MAX(BK221-BJ221,0)/Inputs!$B$17)*DCF!H$6</f>
        <v>5981.4820003831192</v>
      </c>
      <c r="CS221" s="15">
        <f ca="1">(BL221*DCF!I$28-DCF!I$5*MAX(BL221*DCF!I$28,0)-MAX(BL221-BK221,0)/Inputs!$B$17)*DCF!I$6</f>
        <v>7135.0164412576678</v>
      </c>
      <c r="CT221" s="15">
        <f ca="1">(BM221*DCF!J$28-DCF!J$5*MAX(BM221*DCF!J$28,0)-MAX(BM221-BL221,0)/Inputs!$B$17)*DCF!J$6</f>
        <v>7602.5569342298832</v>
      </c>
      <c r="CU221" s="15">
        <f ca="1">(BN221*DCF!K$28-DCF!K$5*MAX(BN221*DCF!K$28,0)-MAX(BN221-BM221,0)/Inputs!$B$17)*DCF!K$6</f>
        <v>10133.65293325208</v>
      </c>
      <c r="CV221" s="15">
        <f ca="1">(BO221*DCF!L$28-DCF!L$5*MAX(BO221*DCF!L$28,0)-MAX(BO221-BN221,0)/Inputs!$B$17)*DCF!L$6</f>
        <v>13732.256767663588</v>
      </c>
      <c r="CW221" s="15">
        <f ca="1">(BP221*DCF!M$28-DCF!M$5*MAX(BP221*DCF!M$28,0)-MAX(BP221-BO221,0)/Inputs!$B$17)*DCF!M$6</f>
        <v>16748.278621115111</v>
      </c>
      <c r="CX221" s="15">
        <f ca="1">(BQ221*DCF!C$46-DCF!C$5*MAX(BQ221*DCF!C$46,0)-MAX(BQ221-Inputs!$B$20,0)/Inputs!$B$24)*DCF!C$6</f>
        <v>-2027.6325430550773</v>
      </c>
      <c r="CY221" s="15">
        <f ca="1">(BR221*DCF!D$46-DCF!D$5*MAX(BR221*DCF!D$46,0)-MAX(BR221-BQ221,0)/Inputs!$B$24)*DCF!D$6</f>
        <v>-2896.8222296500198</v>
      </c>
      <c r="CZ221" s="15">
        <f ca="1">(BS221*DCF!E$46-DCF!E$5*MAX(BS221*DCF!E$46,0)-MAX(BS221-BR221,0)/Inputs!$B$24)*DCF!E$6</f>
        <v>-4643.8101464644969</v>
      </c>
      <c r="DA221" s="15">
        <f ca="1">(BT221*DCF!F$46-DCF!F$5*MAX(BT221*DCF!F$46,0)-MAX(BT221-BS221,0)/Inputs!$B$24)*DCF!F$6</f>
        <v>-5498.0259382405338</v>
      </c>
      <c r="DB221" s="15">
        <f ca="1">(BU221*DCF!G$46-DCF!G$5*MAX(BU221*DCF!G$46,0)-MAX(BU221-BT221,0)/Inputs!$B$24)*DCF!G$6</f>
        <v>-2754.6720780135902</v>
      </c>
      <c r="DC221" s="15">
        <f ca="1">(BV221*DCF!H$46-DCF!H$5*MAX(BV221*DCF!H$46,0)-MAX(BV221-BU221,0)/Inputs!$B$24)*DCF!H$6</f>
        <v>-4731.720070425119</v>
      </c>
      <c r="DD221" s="15">
        <f ca="1">(BW221*DCF!I$46-DCF!I$5*MAX(BW221*DCF!I$46,0)-MAX(BW221-BV221,0)/Inputs!$B$24)*DCF!I$6</f>
        <v>-3126.9911008215563</v>
      </c>
      <c r="DE221" s="15">
        <f ca="1">(BX221*DCF!J$46-DCF!J$5*MAX(BX221*DCF!J$46,0)-MAX(BX221-BW221,0)/Inputs!$B$24)*DCF!J$6</f>
        <v>-4953.0223713905707</v>
      </c>
      <c r="DF221" s="15">
        <f ca="1">(BY221*DCF!K$46-DCF!K$5*MAX(BY221*DCF!K$46,0)-MAX(BY221-BX221,0)/Inputs!$B$24)*DCF!K$6</f>
        <v>-6861.8338815370525</v>
      </c>
      <c r="DG221" s="15">
        <f ca="1">(BZ221*DCF!L$46-DCF!L$5*MAX(BZ221*DCF!L$46,0)-MAX(BZ221-BY221,0)/Inputs!$B$24)*DCF!L$6</f>
        <v>-3289.4697917123467</v>
      </c>
      <c r="DH221" s="15">
        <f ca="1">(CA221*DCF!M$46-DCF!M$5*MAX(CA221*DCF!M$46,0)-MAX(CA221-BZ221,0)/Inputs!$B$24)*DCF!M$6</f>
        <v>1965.6649125083909</v>
      </c>
      <c r="DI221" s="15">
        <f ca="1">SUM(CB221:CL221)+BE221*DCF!M$10*(1+Inputs!$B$30)*(1-Inputs!$B$33)*(1-Inputs!$B$30/Inputs!$B$31)/(Inputs!$B$29-Inputs!$B$30)*DCF!M$6</f>
        <v>76233.120001318937</v>
      </c>
      <c r="DJ221" s="15">
        <f ca="1">SUM(CM221:CW221)+BP221*DCF!M$28*(1+Inputs!$B$30)*(1-Inputs!$B$33)*(1-Inputs!$B$30/Inputs!$B$31)/(Inputs!$B$29-Inputs!$B$30)*DCF!M$6</f>
        <v>450702.12803100032</v>
      </c>
      <c r="DK221" s="15">
        <f ca="1">SUM(CX221:DH221)+CA221*DCF!M$46*(1+Inputs!$B$30)*(1-Inputs!$B$33)*(1-Inputs!$B$30/Inputs!$B$31)/(Inputs!$B$29-Inputs!$B$30)*DCF!M$6</f>
        <v>563683.91164535226</v>
      </c>
      <c r="DM221" s="15">
        <f ca="1">DI221+DJ221+DK221+Inputs!$B$34+Inputs!$B$36-Inputs!$B$35</f>
        <v>1167470.1596776715</v>
      </c>
    </row>
    <row r="222" spans="1:117" x14ac:dyDescent="0.75">
      <c r="A222" s="11">
        <v>209</v>
      </c>
      <c r="C222" s="24">
        <f t="shared" ca="1" si="140"/>
        <v>-0.77372768546610282</v>
      </c>
      <c r="D222" s="24">
        <f t="shared" ca="1" si="140"/>
        <v>-1.2914603332525669</v>
      </c>
      <c r="E222" s="24">
        <f t="shared" ca="1" si="140"/>
        <v>0.31745359873295065</v>
      </c>
      <c r="F222" s="24">
        <f t="shared" ca="1" si="140"/>
        <v>-1.3978681368468826</v>
      </c>
      <c r="G222" s="24">
        <f t="shared" ca="1" si="140"/>
        <v>0.66481086738753048</v>
      </c>
      <c r="H222" s="24">
        <f t="shared" ca="1" si="140"/>
        <v>1.082086573083525</v>
      </c>
      <c r="I222" s="24">
        <f t="shared" ca="1" si="140"/>
        <v>0.94986845037382905</v>
      </c>
      <c r="J222" s="24">
        <f t="shared" ca="1" si="140"/>
        <v>1.1401460478629639</v>
      </c>
      <c r="K222" s="24">
        <f t="shared" ca="1" si="140"/>
        <v>-1.6360743408978229</v>
      </c>
      <c r="L222" s="24">
        <f t="shared" ca="1" si="140"/>
        <v>1.0227441079906867</v>
      </c>
      <c r="M222" s="24">
        <f t="shared" ca="1" si="140"/>
        <v>0.70590886492929783</v>
      </c>
      <c r="N222" s="24">
        <f ca="1">SQRT(Inputs!$B$38)*C222+SQRT(1-Inputs!$B$38)*_xlfn.NORM.S.INV(RAND())</f>
        <v>4.5215799203347007E-2</v>
      </c>
      <c r="O222" s="24">
        <f ca="1">SQRT(Inputs!$B$38)*D222+SQRT(1-Inputs!$B$38)*_xlfn.NORM.S.INV(RAND())</f>
        <v>-0.23008690540025373</v>
      </c>
      <c r="P222" s="24">
        <f ca="1">SQRT(Inputs!$B$38)*E222+SQRT(1-Inputs!$B$38)*_xlfn.NORM.S.INV(RAND())</f>
        <v>0.57049812479672057</v>
      </c>
      <c r="Q222" s="24">
        <f ca="1">SQRT(Inputs!$B$38)*F222+SQRT(1-Inputs!$B$38)*_xlfn.NORM.S.INV(RAND())</f>
        <v>0.10041741751256172</v>
      </c>
      <c r="R222" s="24">
        <f ca="1">SQRT(Inputs!$B$38)*G222+SQRT(1-Inputs!$B$38)*_xlfn.NORM.S.INV(RAND())</f>
        <v>2.1579878503184884</v>
      </c>
      <c r="S222" s="24">
        <f ca="1">SQRT(Inputs!$B$38)*H222+SQRT(1-Inputs!$B$38)*_xlfn.NORM.S.INV(RAND())</f>
        <v>0.14686479039388112</v>
      </c>
      <c r="T222" s="24">
        <f ca="1">SQRT(Inputs!$B$38)*I222+SQRT(1-Inputs!$B$38)*_xlfn.NORM.S.INV(RAND())</f>
        <v>-0.3194983533435104</v>
      </c>
      <c r="U222" s="24">
        <f ca="1">SQRT(Inputs!$B$38)*J222+SQRT(1-Inputs!$B$38)*_xlfn.NORM.S.INV(RAND())</f>
        <v>0.62365770203764737</v>
      </c>
      <c r="V222" s="24">
        <f ca="1">SQRT(Inputs!$B$38)*K222+SQRT(1-Inputs!$B$38)*_xlfn.NORM.S.INV(RAND())</f>
        <v>-1.4457550506386334</v>
      </c>
      <c r="W222" s="24">
        <f ca="1">SQRT(Inputs!$B$38)*L222+SQRT(1-Inputs!$B$38)*_xlfn.NORM.S.INV(RAND())</f>
        <v>-0.44650167694912324</v>
      </c>
      <c r="X222" s="24">
        <f ca="1">SQRT(Inputs!$B$38)*M222+SQRT(1-Inputs!$B$38)*_xlfn.NORM.S.INV(RAND())</f>
        <v>-7.9618666317230136E-2</v>
      </c>
      <c r="Y222" s="24">
        <f ca="1">SQRT(Inputs!$B$38)*C222+SQRT(1-Inputs!$B$38)*_xlfn.NORM.S.INV(RAND())</f>
        <v>-0.69445730848915777</v>
      </c>
      <c r="Z222" s="24">
        <f ca="1">SQRT(Inputs!$B$38)*D222+SQRT(1-Inputs!$B$38)*_xlfn.NORM.S.INV(RAND())</f>
        <v>-1.1109707757041993</v>
      </c>
      <c r="AA222" s="24">
        <f ca="1">SQRT(Inputs!$B$38)*E222+SQRT(1-Inputs!$B$38)*_xlfn.NORM.S.INV(RAND())</f>
        <v>-0.46017938470397624</v>
      </c>
      <c r="AB222" s="24">
        <f ca="1">SQRT(Inputs!$B$38)*F222+SQRT(1-Inputs!$B$38)*_xlfn.NORM.S.INV(RAND())</f>
        <v>0.36376209341816779</v>
      </c>
      <c r="AC222" s="24">
        <f ca="1">SQRT(Inputs!$B$38)*G222+SQRT(1-Inputs!$B$38)*_xlfn.NORM.S.INV(RAND())</f>
        <v>0.65952171946857441</v>
      </c>
      <c r="AD222" s="24">
        <f ca="1">SQRT(Inputs!$B$38)*H222+SQRT(1-Inputs!$B$38)*_xlfn.NORM.S.INV(RAND())</f>
        <v>1.0237614049495769</v>
      </c>
      <c r="AE222" s="24">
        <f ca="1">SQRT(Inputs!$B$38)*I222+SQRT(1-Inputs!$B$38)*_xlfn.NORM.S.INV(RAND())</f>
        <v>1.4190682284894258</v>
      </c>
      <c r="AF222" s="24">
        <f ca="1">SQRT(Inputs!$B$38)*J222+SQRT(1-Inputs!$B$38)*_xlfn.NORM.S.INV(RAND())</f>
        <v>-6.58833982893966E-2</v>
      </c>
      <c r="AG222" s="24">
        <f ca="1">SQRT(Inputs!$B$38)*K222+SQRT(1-Inputs!$B$38)*_xlfn.NORM.S.INV(RAND())</f>
        <v>-1.8753192862582977</v>
      </c>
      <c r="AH222" s="24">
        <f ca="1">SQRT(Inputs!$B$38)*L222+SQRT(1-Inputs!$B$38)*_xlfn.NORM.S.INV(RAND())</f>
        <v>0.91138481365396551</v>
      </c>
      <c r="AI222" s="24">
        <f ca="1">SQRT(Inputs!$B$38)*M222+SQRT(1-Inputs!$B$38)*_xlfn.NORM.S.INV(RAND())</f>
        <v>-0.20281872969454462</v>
      </c>
      <c r="AJ222" s="24">
        <f ca="1">SQRT(Inputs!$B$38)*C222+SQRT(1-Inputs!$B$38)*_xlfn.NORM.S.INV(RAND())</f>
        <v>0.49257695900270498</v>
      </c>
      <c r="AK222" s="24">
        <f ca="1">SQRT(Inputs!$B$38)*D222+SQRT(1-Inputs!$B$38)*_xlfn.NORM.S.INV(RAND())</f>
        <v>0.2160449036478872</v>
      </c>
      <c r="AL222" s="24">
        <f ca="1">SQRT(Inputs!$B$38)*E222+SQRT(1-Inputs!$B$38)*_xlfn.NORM.S.INV(RAND())</f>
        <v>1.7337916644346225</v>
      </c>
      <c r="AM222" s="24">
        <f ca="1">SQRT(Inputs!$B$38)*F222+SQRT(1-Inputs!$B$38)*_xlfn.NORM.S.INV(RAND())</f>
        <v>-1.9965509587470205</v>
      </c>
      <c r="AN222" s="24">
        <f ca="1">SQRT(Inputs!$B$38)*G222+SQRT(1-Inputs!$B$38)*_xlfn.NORM.S.INV(RAND())</f>
        <v>0.58373165522008119</v>
      </c>
      <c r="AO222" s="24">
        <f ca="1">SQRT(Inputs!$B$38)*H222+SQRT(1-Inputs!$B$38)*_xlfn.NORM.S.INV(RAND())</f>
        <v>1.41309146139849</v>
      </c>
      <c r="AP222" s="24">
        <f ca="1">SQRT(Inputs!$B$38)*I222+SQRT(1-Inputs!$B$38)*_xlfn.NORM.S.INV(RAND())</f>
        <v>-0.14144989236649219</v>
      </c>
      <c r="AQ222" s="24">
        <f ca="1">SQRT(Inputs!$B$38)*J222+SQRT(1-Inputs!$B$38)*_xlfn.NORM.S.INV(RAND())</f>
        <v>1.9261411654809306</v>
      </c>
      <c r="AR222" s="24">
        <f ca="1">SQRT(Inputs!$B$38)*K222+SQRT(1-Inputs!$B$38)*_xlfn.NORM.S.INV(RAND())</f>
        <v>1.833226420285694E-2</v>
      </c>
      <c r="AS222" s="24">
        <f ca="1">SQRT(Inputs!$B$38)*L222+SQRT(1-Inputs!$B$38)*_xlfn.NORM.S.INV(RAND())</f>
        <v>1.2294533564705805</v>
      </c>
      <c r="AT222" s="24">
        <f ca="1">SQRT(Inputs!$B$38)*M222+SQRT(1-Inputs!$B$38)*_xlfn.NORM.S.INV(RAND())</f>
        <v>5.0212073603053964E-2</v>
      </c>
      <c r="AU222" s="15">
        <f ca="1">Inputs!$B$6*EXP($B$8-0.5*C$5^2+C$5*N222)</f>
        <v>4998.6923972192799</v>
      </c>
      <c r="AV222" s="15">
        <f t="shared" ca="1" si="110"/>
        <v>5882.1897592401265</v>
      </c>
      <c r="AW222" s="15">
        <f t="shared" ca="1" si="111"/>
        <v>7745.9813581263952</v>
      </c>
      <c r="AX222" s="15">
        <f t="shared" ca="1" si="112"/>
        <v>9576.4559986341683</v>
      </c>
      <c r="AY222" s="15">
        <f t="shared" ca="1" si="113"/>
        <v>15057.962568677707</v>
      </c>
      <c r="AZ222" s="15">
        <f t="shared" ca="1" si="114"/>
        <v>18716.557032501776</v>
      </c>
      <c r="BA222" s="15">
        <f t="shared" ca="1" si="115"/>
        <v>22151.056554070274</v>
      </c>
      <c r="BB222" s="15">
        <f t="shared" ca="1" si="116"/>
        <v>28868.249190004077</v>
      </c>
      <c r="BC222" s="15">
        <f t="shared" ca="1" si="117"/>
        <v>30750.825833544382</v>
      </c>
      <c r="BD222" s="15">
        <f t="shared" ca="1" si="118"/>
        <v>36131.743475895411</v>
      </c>
      <c r="BE222" s="15">
        <f t="shared" ca="1" si="119"/>
        <v>43954.912008593601</v>
      </c>
      <c r="BF222" s="15">
        <f ca="1">Inputs!$B$13*EXP($B$9-0.5*C$6^2+C$6*Y222)</f>
        <v>12052.105738046814</v>
      </c>
      <c r="BG222" s="15">
        <f t="shared" ca="1" si="120"/>
        <v>12020.232383521814</v>
      </c>
      <c r="BH222" s="15">
        <f t="shared" ca="1" si="121"/>
        <v>13607.286769934233</v>
      </c>
      <c r="BI222" s="15">
        <f t="shared" ca="1" si="122"/>
        <v>17616.61659023448</v>
      </c>
      <c r="BJ222" s="15">
        <f t="shared" ca="1" si="123"/>
        <v>23750.73304869307</v>
      </c>
      <c r="BK222" s="15">
        <f t="shared" ca="1" si="124"/>
        <v>33509.092796741039</v>
      </c>
      <c r="BL222" s="15">
        <f t="shared" ca="1" si="125"/>
        <v>49472.248566318667</v>
      </c>
      <c r="BM222" s="15">
        <f t="shared" ca="1" si="126"/>
        <v>60316.383562557363</v>
      </c>
      <c r="BN222" s="15">
        <f t="shared" ca="1" si="127"/>
        <v>59251.174948212756</v>
      </c>
      <c r="BO222" s="15">
        <f t="shared" ca="1" si="128"/>
        <v>81049.653244797373</v>
      </c>
      <c r="BP222" s="15">
        <f t="shared" ca="1" si="129"/>
        <v>97490.796550248575</v>
      </c>
      <c r="BQ222" s="15">
        <f ca="1">Inputs!$B$20*EXP($B$10-0.5*C$7^2+C$7*AJ222)</f>
        <v>5108.3779473576888</v>
      </c>
      <c r="BR222" s="15">
        <f t="shared" ca="1" si="130"/>
        <v>7423.680720874203</v>
      </c>
      <c r="BS222" s="15">
        <f t="shared" ca="1" si="131"/>
        <v>16726.466625589386</v>
      </c>
      <c r="BT222" s="15">
        <f t="shared" ca="1" si="132"/>
        <v>13659.476823170346</v>
      </c>
      <c r="BU222" s="15">
        <f t="shared" ca="1" si="133"/>
        <v>21802.275918957352</v>
      </c>
      <c r="BV222" s="15">
        <f t="shared" ca="1" si="134"/>
        <v>41704.630140099813</v>
      </c>
      <c r="BW222" s="15">
        <f t="shared" ca="1" si="135"/>
        <v>56480.008551919011</v>
      </c>
      <c r="BX222" s="15">
        <f t="shared" ca="1" si="136"/>
        <v>116226.78552626788</v>
      </c>
      <c r="BY222" s="15">
        <f t="shared" ca="1" si="137"/>
        <v>163425.66215594998</v>
      </c>
      <c r="BZ222" s="15">
        <f t="shared" ca="1" si="138"/>
        <v>287460.63893390412</v>
      </c>
      <c r="CA222" s="15">
        <f t="shared" ca="1" si="139"/>
        <v>407414.02670473128</v>
      </c>
      <c r="CB222" s="15">
        <f ca="1">(AU222*DCF!C$10-DCF!C$5*MAX(AU222*DCF!C$10,0)-MAX(AU222-Inputs!$B$6,0)/Inputs!$B$10)*DCF!C$6</f>
        <v>1042.8143873671006</v>
      </c>
      <c r="CC222" s="15">
        <f ca="1">(AV222*DCF!D$10-DCF!D$5*MAX(AV222*DCF!D$10,0)-MAX(AV222-AU222,0)/Inputs!$B$10)*DCF!D$6</f>
        <v>1218.3261943270511</v>
      </c>
      <c r="CD222" s="15">
        <f ca="1">(AW222*DCF!E$10-DCF!E$5*MAX(AW222*DCF!E$10,0)-MAX(AW222-AV222,0)/Inputs!$B$10)*DCF!E$6</f>
        <v>1368.6207391403368</v>
      </c>
      <c r="CE222" s="15">
        <f ca="1">(AX222*DCF!F$10-DCF!F$5*MAX(AX222*DCF!F$10,0)-MAX(AX222-AW222,0)/Inputs!$B$10)*DCF!F$6</f>
        <v>1709.6486927636913</v>
      </c>
      <c r="CF222" s="15">
        <f ca="1">(AY222*DCF!G$10-DCF!G$5*MAX(AY222*DCF!G$10,0)-MAX(AY222-AX222,0)/Inputs!$B$10)*DCF!G$6</f>
        <v>2048.900035355186</v>
      </c>
      <c r="CG222" s="15">
        <f ca="1">(AZ222*DCF!H$10-DCF!H$5*MAX(AZ222*DCF!H$10,0)-MAX(AZ222-AY222,0)/Inputs!$B$10)*DCF!H$6</f>
        <v>2984.183936878208</v>
      </c>
      <c r="CH222" s="15">
        <f ca="1">(BA222*DCF!I$10-DCF!I$5*MAX(BA222*DCF!I$10,0)-MAX(BA222-AZ222,0)/Inputs!$B$10)*DCF!I$6</f>
        <v>3482.8117038983505</v>
      </c>
      <c r="CI222" s="15">
        <f ca="1">(BB222*DCF!J$10-DCF!J$5*MAX(BB222*DCF!J$10,0)-MAX(BB222-BA222,0)/Inputs!$B$10)*DCF!J$6</f>
        <v>3935.9786911802298</v>
      </c>
      <c r="CJ222" s="15">
        <f ca="1">(BC222*DCF!K$10-DCF!K$5*MAX(BC222*DCF!K$10,0)-MAX(BC222-BB222,0)/Inputs!$B$10)*DCF!K$6</f>
        <v>4686.8570260848483</v>
      </c>
      <c r="CK222" s="15">
        <f ca="1">(BD222*DCF!L$10-DCF!L$5*MAX(BD222*DCF!L$10,0)-MAX(BD222-BC222,0)/Inputs!$B$10)*DCF!L$6</f>
        <v>4753.5142204108724</v>
      </c>
      <c r="CL222" s="15">
        <f ca="1">(BE222*DCF!M$10-DCF!M$5*MAX(BE222*DCF!M$10,0)-MAX(BE222-BD222,0)/Inputs!$B$10)*DCF!M$6</f>
        <v>5268.0455282300263</v>
      </c>
      <c r="CM222" s="15">
        <f ca="1">(BF222*DCF!C$28-DCF!C$5*MAX(BF222*DCF!C$28,0)-MAX(BF222-Inputs!$B$13,0)/Inputs!$B$17)*DCF!C$6</f>
        <v>3524.6195354532492</v>
      </c>
      <c r="CN222" s="15">
        <f ca="1">(BG222*DCF!D$28-DCF!D$5*MAX(BG222*DCF!D$28,0)-MAX(BG222-BF222,0)/Inputs!$B$17)*DCF!D$6</f>
        <v>3540.2356693075567</v>
      </c>
      <c r="CO222" s="15">
        <f ca="1">(BH222*DCF!E$28-DCF!E$5*MAX(BH222*DCF!E$28,0)-MAX(BH222-BG222,0)/Inputs!$B$17)*DCF!E$6</f>
        <v>3541.0393365238597</v>
      </c>
      <c r="CP222" s="15">
        <f ca="1">(BI222*DCF!F$28-DCF!F$5*MAX(BI222*DCF!F$28,0)-MAX(BI222-BH222,0)/Inputs!$B$17)*DCF!F$6</f>
        <v>4052.4855012960284</v>
      </c>
      <c r="CQ222" s="15">
        <f ca="1">(BJ222*DCF!G$28-DCF!G$5*MAX(BJ222*DCF!G$28,0)-MAX(BJ222-BI222,0)/Inputs!$B$17)*DCF!G$6</f>
        <v>5130.610095134537</v>
      </c>
      <c r="CR222" s="15">
        <f ca="1">(BK222*DCF!H$28-DCF!H$5*MAX(BK222*DCF!H$28,0)-MAX(BK222-BJ222,0)/Inputs!$B$17)*DCF!H$6</f>
        <v>6770.9930947247831</v>
      </c>
      <c r="CS222" s="15">
        <f ca="1">(BL222*DCF!I$28-DCF!I$5*MAX(BL222*DCF!I$28,0)-MAX(BL222-BK222,0)/Inputs!$B$17)*DCF!I$6</f>
        <v>9342.3472633967649</v>
      </c>
      <c r="CT222" s="15">
        <f ca="1">(BM222*DCF!J$28-DCF!J$5*MAX(BM222*DCF!J$28,0)-MAX(BM222-BL222,0)/Inputs!$B$17)*DCF!J$6</f>
        <v>12017.717068312018</v>
      </c>
      <c r="CU222" s="15">
        <f ca="1">(BN222*DCF!K$28-DCF!K$5*MAX(BN222*DCF!K$28,0)-MAX(BN222-BM222,0)/Inputs!$B$17)*DCF!K$6</f>
        <v>12512.854684445616</v>
      </c>
      <c r="CV222" s="15">
        <f ca="1">(BO222*DCF!L$28-DCF!L$5*MAX(BO222*DCF!L$28,0)-MAX(BO222-BN222,0)/Inputs!$B$17)*DCF!L$6</f>
        <v>13704.572876405022</v>
      </c>
      <c r="CW222" s="15">
        <f ca="1">(BP222*DCF!M$28-DCF!M$5*MAX(BP222*DCF!M$28,0)-MAX(BP222-BO222,0)/Inputs!$B$17)*DCF!M$6</f>
        <v>16624.388331718066</v>
      </c>
      <c r="CX222" s="15">
        <f ca="1">(BQ222*DCF!C$46-DCF!C$5*MAX(BQ222*DCF!C$46,0)-MAX(BQ222-Inputs!$B$20,0)/Inputs!$B$24)*DCF!C$6</f>
        <v>-2060.7699404325786</v>
      </c>
      <c r="CY222" s="15">
        <f ca="1">(BR222*DCF!D$46-DCF!D$5*MAX(BR222*DCF!D$46,0)-MAX(BR222-BQ222,0)/Inputs!$B$24)*DCF!D$6</f>
        <v>-2254.9696512824521</v>
      </c>
      <c r="CZ222" s="15">
        <f ca="1">(BS222*DCF!E$46-DCF!E$5*MAX(BS222*DCF!E$46,0)-MAX(BS222-BR222,0)/Inputs!$B$24)*DCF!E$6</f>
        <v>-5644.8359034328187</v>
      </c>
      <c r="DA222" s="15">
        <f ca="1">(BT222*DCF!F$46-DCF!F$5*MAX(BT222*DCF!F$46,0)-MAX(BT222-BS222,0)/Inputs!$B$24)*DCF!F$6</f>
        <v>-994.7694640636654</v>
      </c>
      <c r="DB222" s="15">
        <f ca="1">(BU222*DCF!G$46-DCF!G$5*MAX(BU222*DCF!G$46,0)-MAX(BU222-BT222,0)/Inputs!$B$24)*DCF!G$6</f>
        <v>-3472.4622196329874</v>
      </c>
      <c r="DC222" s="15">
        <f ca="1">(BV222*DCF!H$46-DCF!H$5*MAX(BV222*DCF!H$46,0)-MAX(BV222-BU222,0)/Inputs!$B$24)*DCF!H$6</f>
        <v>-6184.5346304725135</v>
      </c>
      <c r="DD222" s="15">
        <f ca="1">(BW222*DCF!I$46-DCF!I$5*MAX(BW222*DCF!I$46,0)-MAX(BW222-BV222,0)/Inputs!$B$24)*DCF!I$6</f>
        <v>-2937.0118608945613</v>
      </c>
      <c r="DE222" s="15">
        <f ca="1">(BX222*DCF!J$46-DCF!J$5*MAX(BX222*DCF!J$46,0)-MAX(BX222-BW222,0)/Inputs!$B$24)*DCF!J$6</f>
        <v>-10968.476976636721</v>
      </c>
      <c r="DF222" s="15">
        <f ca="1">(BY222*DCF!K$46-DCF!K$5*MAX(BY222*DCF!K$46,0)-MAX(BY222-BX222,0)/Inputs!$B$24)*DCF!K$6</f>
        <v>-2227.0487968556313</v>
      </c>
      <c r="DG222" s="15">
        <f ca="1">(BZ222*DCF!L$46-DCF!L$5*MAX(BZ222*DCF!L$46,0)-MAX(BZ222-BY222,0)/Inputs!$B$24)*DCF!L$6</f>
        <v>-8198.7023300970832</v>
      </c>
      <c r="DH222" s="15">
        <f ca="1">(CA222*DCF!M$46-DCF!M$5*MAX(CA222*DCF!M$46,0)-MAX(CA222-BZ222,0)/Inputs!$B$24)*DCF!M$6</f>
        <v>6862.6611227313115</v>
      </c>
      <c r="DI222" s="15">
        <f ca="1">SUM(CB222:CL222)+BE222*DCF!M$10*(1+Inputs!$B$30)*(1-Inputs!$B$33)*(1-Inputs!$B$30/Inputs!$B$31)/(Inputs!$B$29-Inputs!$B$30)*DCF!M$6</f>
        <v>154826.80251909007</v>
      </c>
      <c r="DJ222" s="15">
        <f ca="1">SUM(CM222:CW222)+BP222*DCF!M$28*(1+Inputs!$B$30)*(1-Inputs!$B$33)*(1-Inputs!$B$30/Inputs!$B$31)/(Inputs!$B$29-Inputs!$B$30)*DCF!M$6</f>
        <v>452519.43143226916</v>
      </c>
      <c r="DK222" s="15">
        <f ca="1">SUM(CX222:DH222)+CA222*DCF!M$46*(1+Inputs!$B$30)*(1-Inputs!$B$33)*(1-Inputs!$B$30/Inputs!$B$31)/(Inputs!$B$29-Inputs!$B$30)*DCF!M$6</f>
        <v>591829.42591116973</v>
      </c>
      <c r="DM222" s="15">
        <f ca="1">DI222+DJ222+DK222+Inputs!$B$34+Inputs!$B$36-Inputs!$B$35</f>
        <v>1276026.659862529</v>
      </c>
    </row>
    <row r="223" spans="1:117" x14ac:dyDescent="0.75">
      <c r="A223" s="11">
        <v>210</v>
      </c>
      <c r="C223" s="24">
        <f t="shared" ca="1" si="140"/>
        <v>-0.97949187626984779</v>
      </c>
      <c r="D223" s="24">
        <f t="shared" ca="1" si="140"/>
        <v>0.12999917791883828</v>
      </c>
      <c r="E223" s="24">
        <f t="shared" ca="1" si="140"/>
        <v>-0.80820724211969186</v>
      </c>
      <c r="F223" s="24">
        <f t="shared" ca="1" si="140"/>
        <v>0.47432715306977441</v>
      </c>
      <c r="G223" s="24">
        <f t="shared" ca="1" si="140"/>
        <v>1.7050466096625709</v>
      </c>
      <c r="H223" s="24">
        <f t="shared" ca="1" si="140"/>
        <v>-1.213740064788619</v>
      </c>
      <c r="I223" s="24">
        <f t="shared" ca="1" si="140"/>
        <v>-0.24038905711702313</v>
      </c>
      <c r="J223" s="24">
        <f t="shared" ca="1" si="140"/>
        <v>0.44342773419255282</v>
      </c>
      <c r="K223" s="24">
        <f t="shared" ca="1" si="140"/>
        <v>0.23204501211908471</v>
      </c>
      <c r="L223" s="24">
        <f t="shared" ca="1" si="140"/>
        <v>-0.86230743339121163</v>
      </c>
      <c r="M223" s="24">
        <f t="shared" ca="1" si="140"/>
        <v>0.4972644996646769</v>
      </c>
      <c r="N223" s="24">
        <f ca="1">SQRT(Inputs!$B$38)*C223+SQRT(1-Inputs!$B$38)*_xlfn.NORM.S.INV(RAND())</f>
        <v>-0.94570092290795127</v>
      </c>
      <c r="O223" s="24">
        <f ca="1">SQRT(Inputs!$B$38)*D223+SQRT(1-Inputs!$B$38)*_xlfn.NORM.S.INV(RAND())</f>
        <v>-0.54524472746556563</v>
      </c>
      <c r="P223" s="24">
        <f ca="1">SQRT(Inputs!$B$38)*E223+SQRT(1-Inputs!$B$38)*_xlfn.NORM.S.INV(RAND())</f>
        <v>1.0053464612277607</v>
      </c>
      <c r="Q223" s="24">
        <f ca="1">SQRT(Inputs!$B$38)*F223+SQRT(1-Inputs!$B$38)*_xlfn.NORM.S.INV(RAND())</f>
        <v>0.53965272644439</v>
      </c>
      <c r="R223" s="24">
        <f ca="1">SQRT(Inputs!$B$38)*G223+SQRT(1-Inputs!$B$38)*_xlfn.NORM.S.INV(RAND())</f>
        <v>0.4212408565984106</v>
      </c>
      <c r="S223" s="24">
        <f ca="1">SQRT(Inputs!$B$38)*H223+SQRT(1-Inputs!$B$38)*_xlfn.NORM.S.INV(RAND())</f>
        <v>-0.92408044620056751</v>
      </c>
      <c r="T223" s="24">
        <f ca="1">SQRT(Inputs!$B$38)*I223+SQRT(1-Inputs!$B$38)*_xlfn.NORM.S.INV(RAND())</f>
        <v>-0.83981743645677887</v>
      </c>
      <c r="U223" s="24">
        <f ca="1">SQRT(Inputs!$B$38)*J223+SQRT(1-Inputs!$B$38)*_xlfn.NORM.S.INV(RAND())</f>
        <v>-1.2800067495242988</v>
      </c>
      <c r="V223" s="24">
        <f ca="1">SQRT(Inputs!$B$38)*K223+SQRT(1-Inputs!$B$38)*_xlfn.NORM.S.INV(RAND())</f>
        <v>1.0052626172163386</v>
      </c>
      <c r="W223" s="24">
        <f ca="1">SQRT(Inputs!$B$38)*L223+SQRT(1-Inputs!$B$38)*_xlfn.NORM.S.INV(RAND())</f>
        <v>-1.1757369771705819</v>
      </c>
      <c r="X223" s="24">
        <f ca="1">SQRT(Inputs!$B$38)*M223+SQRT(1-Inputs!$B$38)*_xlfn.NORM.S.INV(RAND())</f>
        <v>0.86903365475428251</v>
      </c>
      <c r="Y223" s="24">
        <f ca="1">SQRT(Inputs!$B$38)*C223+SQRT(1-Inputs!$B$38)*_xlfn.NORM.S.INV(RAND())</f>
        <v>0.85807676529095234</v>
      </c>
      <c r="Z223" s="24">
        <f ca="1">SQRT(Inputs!$B$38)*D223+SQRT(1-Inputs!$B$38)*_xlfn.NORM.S.INV(RAND())</f>
        <v>-0.37082795037146882</v>
      </c>
      <c r="AA223" s="24">
        <f ca="1">SQRT(Inputs!$B$38)*E223+SQRT(1-Inputs!$B$38)*_xlfn.NORM.S.INV(RAND())</f>
        <v>0.5914889041296878</v>
      </c>
      <c r="AB223" s="24">
        <f ca="1">SQRT(Inputs!$B$38)*F223+SQRT(1-Inputs!$B$38)*_xlfn.NORM.S.INV(RAND())</f>
        <v>-8.1189087593996012E-2</v>
      </c>
      <c r="AC223" s="24">
        <f ca="1">SQRT(Inputs!$B$38)*G223+SQRT(1-Inputs!$B$38)*_xlfn.NORM.S.INV(RAND())</f>
        <v>0.30378883838890181</v>
      </c>
      <c r="AD223" s="24">
        <f ca="1">SQRT(Inputs!$B$38)*H223+SQRT(1-Inputs!$B$38)*_xlfn.NORM.S.INV(RAND())</f>
        <v>-0.97515467805591149</v>
      </c>
      <c r="AE223" s="24">
        <f ca="1">SQRT(Inputs!$B$38)*I223+SQRT(1-Inputs!$B$38)*_xlfn.NORM.S.INV(RAND())</f>
        <v>-0.31945099003828392</v>
      </c>
      <c r="AF223" s="24">
        <f ca="1">SQRT(Inputs!$B$38)*J223+SQRT(1-Inputs!$B$38)*_xlfn.NORM.S.INV(RAND())</f>
        <v>0.62972443215505614</v>
      </c>
      <c r="AG223" s="24">
        <f ca="1">SQRT(Inputs!$B$38)*K223+SQRT(1-Inputs!$B$38)*_xlfn.NORM.S.INV(RAND())</f>
        <v>0.30837939690541305</v>
      </c>
      <c r="AH223" s="24">
        <f ca="1">SQRT(Inputs!$B$38)*L223+SQRT(1-Inputs!$B$38)*_xlfn.NORM.S.INV(RAND())</f>
        <v>-0.46150396981787462</v>
      </c>
      <c r="AI223" s="24">
        <f ca="1">SQRT(Inputs!$B$38)*M223+SQRT(1-Inputs!$B$38)*_xlfn.NORM.S.INV(RAND())</f>
        <v>-1.1384083791242319</v>
      </c>
      <c r="AJ223" s="24">
        <f ca="1">SQRT(Inputs!$B$38)*C223+SQRT(1-Inputs!$B$38)*_xlfn.NORM.S.INV(RAND())</f>
        <v>-0.56918942527992245</v>
      </c>
      <c r="AK223" s="24">
        <f ca="1">SQRT(Inputs!$B$38)*D223+SQRT(1-Inputs!$B$38)*_xlfn.NORM.S.INV(RAND())</f>
        <v>-0.59702236281113308</v>
      </c>
      <c r="AL223" s="24">
        <f ca="1">SQRT(Inputs!$B$38)*E223+SQRT(1-Inputs!$B$38)*_xlfn.NORM.S.INV(RAND())</f>
        <v>-0.27464578304716181</v>
      </c>
      <c r="AM223" s="24">
        <f ca="1">SQRT(Inputs!$B$38)*F223+SQRT(1-Inputs!$B$38)*_xlfn.NORM.S.INV(RAND())</f>
        <v>0.26588686580934906</v>
      </c>
      <c r="AN223" s="24">
        <f ca="1">SQRT(Inputs!$B$38)*G223+SQRT(1-Inputs!$B$38)*_xlfn.NORM.S.INV(RAND())</f>
        <v>-0.20535252090641443</v>
      </c>
      <c r="AO223" s="24">
        <f ca="1">SQRT(Inputs!$B$38)*H223+SQRT(1-Inputs!$B$38)*_xlfn.NORM.S.INV(RAND())</f>
        <v>-1.0737705217343871</v>
      </c>
      <c r="AP223" s="24">
        <f ca="1">SQRT(Inputs!$B$38)*I223+SQRT(1-Inputs!$B$38)*_xlfn.NORM.S.INV(RAND())</f>
        <v>-0.33042188158049979</v>
      </c>
      <c r="AQ223" s="24">
        <f ca="1">SQRT(Inputs!$B$38)*J223+SQRT(1-Inputs!$B$38)*_xlfn.NORM.S.INV(RAND())</f>
        <v>-0.20584691581230774</v>
      </c>
      <c r="AR223" s="24">
        <f ca="1">SQRT(Inputs!$B$38)*K223+SQRT(1-Inputs!$B$38)*_xlfn.NORM.S.INV(RAND())</f>
        <v>1.0763991079541397</v>
      </c>
      <c r="AS223" s="24">
        <f ca="1">SQRT(Inputs!$B$38)*L223+SQRT(1-Inputs!$B$38)*_xlfn.NORM.S.INV(RAND())</f>
        <v>0.27271964531300075</v>
      </c>
      <c r="AT223" s="24">
        <f ca="1">SQRT(Inputs!$B$38)*M223+SQRT(1-Inputs!$B$38)*_xlfn.NORM.S.INV(RAND())</f>
        <v>8.1181378564647466E-2</v>
      </c>
      <c r="AU223" s="15">
        <f ca="1">Inputs!$B$6*EXP($B$8-0.5*C$5^2+C$5*N223)</f>
        <v>4257.8895234594302</v>
      </c>
      <c r="AV223" s="15">
        <f t="shared" ca="1" si="110"/>
        <v>4783.5745320788346</v>
      </c>
      <c r="AW223" s="15">
        <f t="shared" ca="1" si="111"/>
        <v>6679.7863301272346</v>
      </c>
      <c r="AX223" s="15">
        <f t="shared" ca="1" si="112"/>
        <v>8724.1439744355175</v>
      </c>
      <c r="AY223" s="15">
        <f t="shared" ca="1" si="113"/>
        <v>11199.426595977229</v>
      </c>
      <c r="AZ223" s="15">
        <f t="shared" ca="1" si="114"/>
        <v>12371.956266464251</v>
      </c>
      <c r="BA223" s="15">
        <f t="shared" ca="1" si="115"/>
        <v>13866.176689058029</v>
      </c>
      <c r="BB223" s="15">
        <f t="shared" ca="1" si="116"/>
        <v>14933.129728636326</v>
      </c>
      <c r="BC223" s="15">
        <f t="shared" ca="1" si="117"/>
        <v>20153.000438442672</v>
      </c>
      <c r="BD223" s="15">
        <f t="shared" ca="1" si="118"/>
        <v>22118.186334705486</v>
      </c>
      <c r="BE223" s="15">
        <f t="shared" ca="1" si="119"/>
        <v>29335.439255578138</v>
      </c>
      <c r="BF223" s="15">
        <f ca="1">Inputs!$B$13*EXP($B$9-0.5*C$6^2+C$6*Y223)</f>
        <v>16395.807945260225</v>
      </c>
      <c r="BG223" s="15">
        <f t="shared" ca="1" si="120"/>
        <v>18688.862302078731</v>
      </c>
      <c r="BH223" s="15">
        <f t="shared" ca="1" si="121"/>
        <v>25188.030234112557</v>
      </c>
      <c r="BI223" s="15">
        <f t="shared" ca="1" si="122"/>
        <v>30451.016566996404</v>
      </c>
      <c r="BJ223" s="15">
        <f t="shared" ca="1" si="123"/>
        <v>39001.998437107286</v>
      </c>
      <c r="BK223" s="15">
        <f t="shared" ca="1" si="124"/>
        <v>41916.404991084135</v>
      </c>
      <c r="BL223" s="15">
        <f t="shared" ca="1" si="125"/>
        <v>49401.203039479638</v>
      </c>
      <c r="BM223" s="15">
        <f t="shared" ca="1" si="126"/>
        <v>65665.93817292522</v>
      </c>
      <c r="BN223" s="15">
        <f t="shared" ca="1" si="127"/>
        <v>83801.223927661558</v>
      </c>
      <c r="BO223" s="15">
        <f t="shared" ca="1" si="128"/>
        <v>97723.206501820867</v>
      </c>
      <c r="BP223" s="15">
        <f t="shared" ca="1" si="129"/>
        <v>105724.44657804386</v>
      </c>
      <c r="BQ223" s="15">
        <f ca="1">Inputs!$B$20*EXP($B$10-0.5*C$7^2+C$7*AJ223)</f>
        <v>3505.3549017238206</v>
      </c>
      <c r="BR223" s="15">
        <f t="shared" ca="1" si="130"/>
        <v>3934.842756649522</v>
      </c>
      <c r="BS223" s="15">
        <f t="shared" ca="1" si="131"/>
        <v>4979.6477118813864</v>
      </c>
      <c r="BT223" s="15">
        <f t="shared" ca="1" si="132"/>
        <v>7361.846565767225</v>
      </c>
      <c r="BU223" s="15">
        <f t="shared" ca="1" si="133"/>
        <v>9708.0653199408571</v>
      </c>
      <c r="BV223" s="15">
        <f t="shared" ca="1" si="134"/>
        <v>10604.393569482467</v>
      </c>
      <c r="BW223" s="15">
        <f t="shared" ca="1" si="135"/>
        <v>13798.325059106926</v>
      </c>
      <c r="BX223" s="15">
        <f t="shared" ca="1" si="136"/>
        <v>18518.965017975272</v>
      </c>
      <c r="BY223" s="15">
        <f t="shared" ca="1" si="137"/>
        <v>31882.09538431597</v>
      </c>
      <c r="BZ223" s="15">
        <f t="shared" ca="1" si="138"/>
        <v>47035.013241866138</v>
      </c>
      <c r="CA223" s="15">
        <f t="shared" ca="1" si="139"/>
        <v>67029.950849106259</v>
      </c>
      <c r="CB223" s="15">
        <f ca="1">(AU223*DCF!C$10-DCF!C$5*MAX(AU223*DCF!C$10,0)-MAX(AU223-Inputs!$B$6,0)/Inputs!$B$10)*DCF!C$6</f>
        <v>1048.0964438983221</v>
      </c>
      <c r="CC223" s="15">
        <f ca="1">(AV223*DCF!D$10-DCF!D$5*MAX(AV223*DCF!D$10,0)-MAX(AV223-AU223,0)/Inputs!$B$10)*DCF!D$6</f>
        <v>1037.7893533427382</v>
      </c>
      <c r="CD223" s="15">
        <f ca="1">(AW223*DCF!E$10-DCF!E$5*MAX(AW223*DCF!E$10,0)-MAX(AW223-AV223,0)/Inputs!$B$10)*DCF!E$6</f>
        <v>1115.1509081455874</v>
      </c>
      <c r="CE223" s="15">
        <f ca="1">(AX223*DCF!F$10-DCF!F$5*MAX(AX223*DCF!F$10,0)-MAX(AX223-AW223,0)/Inputs!$B$10)*DCF!F$6</f>
        <v>1479.0865858871964</v>
      </c>
      <c r="CF223" s="15">
        <f ca="1">(AY223*DCF!G$10-DCF!G$5*MAX(AY223*DCF!G$10,0)-MAX(AY223-AX223,0)/Inputs!$B$10)*DCF!G$6</f>
        <v>1831.7360627712715</v>
      </c>
      <c r="CG223" s="15">
        <f ca="1">(AZ223*DCF!H$10-DCF!H$5*MAX(AZ223*DCF!H$10,0)-MAX(AZ223-AY223,0)/Inputs!$B$10)*DCF!H$6</f>
        <v>2193.820519946059</v>
      </c>
      <c r="CH223" s="15">
        <f ca="1">(BA223*DCF!I$10-DCF!I$5*MAX(BA223*DCF!I$10,0)-MAX(BA223-AZ223,0)/Inputs!$B$10)*DCF!I$6</f>
        <v>2287.740139365455</v>
      </c>
      <c r="CI223" s="15">
        <f ca="1">(BB223*DCF!J$10-DCF!J$5*MAX(BB223*DCF!J$10,0)-MAX(BB223-BA223,0)/Inputs!$B$10)*DCF!J$6</f>
        <v>2400.8805599653124</v>
      </c>
      <c r="CJ223" s="15">
        <f ca="1">(BC223*DCF!K$10-DCF!K$5*MAX(BC223*DCF!K$10,0)-MAX(BC223-BB223,0)/Inputs!$B$10)*DCF!K$6</f>
        <v>2513.6069731989396</v>
      </c>
      <c r="CK223" s="15">
        <f ca="1">(BD223*DCF!L$10-DCF!L$5*MAX(BD223*DCF!L$10,0)-MAX(BD223-BC223,0)/Inputs!$B$10)*DCF!L$6</f>
        <v>3081.7127424627033</v>
      </c>
      <c r="CL223" s="15">
        <f ca="1">(BE223*DCF!M$10-DCF!M$5*MAX(BE223*DCF!M$10,0)-MAX(BE223-BD223,0)/Inputs!$B$10)*DCF!M$6</f>
        <v>3277.4319278232124</v>
      </c>
      <c r="CM223" s="15">
        <f ca="1">(BF223*DCF!C$28-DCF!C$5*MAX(BF223*DCF!C$28,0)-MAX(BF223-Inputs!$B$13,0)/Inputs!$B$17)*DCF!C$6</f>
        <v>3847.1244805043079</v>
      </c>
      <c r="CN223" s="15">
        <f ca="1">(BG223*DCF!D$28-DCF!D$5*MAX(BG223*DCF!D$28,0)-MAX(BG223-BF223,0)/Inputs!$B$17)*DCF!D$6</f>
        <v>5015.0873543509124</v>
      </c>
      <c r="CO223" s="15">
        <f ca="1">(BH223*DCF!E$28-DCF!E$5*MAX(BH223*DCF!E$28,0)-MAX(BH223-BG223,0)/Inputs!$B$17)*DCF!E$6</f>
        <v>5852.8021317642033</v>
      </c>
      <c r="CP223" s="15">
        <f ca="1">(BI223*DCF!F$28-DCF!F$5*MAX(BI223*DCF!F$28,0)-MAX(BI223-BH223,0)/Inputs!$B$17)*DCF!F$6</f>
        <v>7308.4390421534927</v>
      </c>
      <c r="CQ223" s="15">
        <f ca="1">(BJ223*DCF!G$28-DCF!G$5*MAX(BJ223*DCF!G$28,0)-MAX(BJ223-BI223,0)/Inputs!$B$17)*DCF!G$6</f>
        <v>8681.1737246507382</v>
      </c>
      <c r="CR223" s="15">
        <f ca="1">(BK223*DCF!H$28-DCF!H$5*MAX(BK223*DCF!H$28,0)-MAX(BK223-BJ223,0)/Inputs!$B$17)*DCF!H$6</f>
        <v>9913.5724167063727</v>
      </c>
      <c r="CS223" s="15">
        <f ca="1">(BL223*DCF!I$28-DCF!I$5*MAX(BL223*DCF!I$28,0)-MAX(BL223-BK223,0)/Inputs!$B$17)*DCF!I$6</f>
        <v>10542.544947922624</v>
      </c>
      <c r="CT223" s="15">
        <f ca="1">(BM223*DCF!J$28-DCF!J$5*MAX(BM223*DCF!J$28,0)-MAX(BM223-BL223,0)/Inputs!$B$17)*DCF!J$6</f>
        <v>12492.384549141039</v>
      </c>
      <c r="CU223" s="15">
        <f ca="1">(BN223*DCF!K$28-DCF!K$5*MAX(BN223*DCF!K$28,0)-MAX(BN223-BM223,0)/Inputs!$B$17)*DCF!K$6</f>
        <v>15476.082454254571</v>
      </c>
      <c r="CV223" s="15">
        <f ca="1">(BO223*DCF!L$28-DCF!L$5*MAX(BO223*DCF!L$28,0)-MAX(BO223-BN223,0)/Inputs!$B$17)*DCF!L$6</f>
        <v>17922.535351890107</v>
      </c>
      <c r="CW223" s="15">
        <f ca="1">(BP223*DCF!M$28-DCF!M$5*MAX(BP223*DCF!M$28,0)-MAX(BP223-BO223,0)/Inputs!$B$17)*DCF!M$6</f>
        <v>19055.761392271699</v>
      </c>
      <c r="CX223" s="15">
        <f ca="1">(BQ223*DCF!C$46-DCF!C$5*MAX(BQ223*DCF!C$46,0)-MAX(BQ223-Inputs!$B$20,0)/Inputs!$B$24)*DCF!C$6</f>
        <v>-950.13041689872102</v>
      </c>
      <c r="CY223" s="15">
        <f ca="1">(BR223*DCF!D$46-DCF!D$5*MAX(BR223*DCF!D$46,0)-MAX(BR223-BQ223,0)/Inputs!$B$24)*DCF!D$6</f>
        <v>-854.84479946471959</v>
      </c>
      <c r="CZ223" s="15">
        <f ca="1">(BS223*DCF!E$46-DCF!E$5*MAX(BS223*DCF!E$46,0)-MAX(BS223-BR223,0)/Inputs!$B$24)*DCF!E$6</f>
        <v>-1000.6853624740561</v>
      </c>
      <c r="DA223" s="15">
        <f ca="1">(BT223*DCF!F$46-DCF!F$5*MAX(BT223*DCF!F$46,0)-MAX(BT223-BS223,0)/Inputs!$B$24)*DCF!F$6</f>
        <v>-1403.5701218139968</v>
      </c>
      <c r="DB223" s="15">
        <f ca="1">(BU223*DCF!G$46-DCF!G$5*MAX(BU223*DCF!G$46,0)-MAX(BU223-BT223,0)/Inputs!$B$24)*DCF!G$6</f>
        <v>-1115.7817698493477</v>
      </c>
      <c r="DC223" s="15">
        <f ca="1">(BV223*DCF!H$46-DCF!H$5*MAX(BV223*DCF!H$46,0)-MAX(BV223-BU223,0)/Inputs!$B$24)*DCF!H$6</f>
        <v>-278.52851165075316</v>
      </c>
      <c r="DD223" s="15">
        <f ca="1">(BW223*DCF!I$46-DCF!I$5*MAX(BW223*DCF!I$46,0)-MAX(BW223-BV223,0)/Inputs!$B$24)*DCF!I$6</f>
        <v>-598.17650660700474</v>
      </c>
      <c r="DE223" s="15">
        <f ca="1">(BX223*DCF!J$46-DCF!J$5*MAX(BX223*DCF!J$46,0)-MAX(BX223-BW223,0)/Inputs!$B$24)*DCF!J$6</f>
        <v>-475.01723636237455</v>
      </c>
      <c r="DF223" s="15">
        <f ca="1">(BY223*DCF!K$46-DCF!K$5*MAX(BY223*DCF!K$46,0)-MAX(BY223-BX223,0)/Inputs!$B$24)*DCF!K$6</f>
        <v>-1452.3993795618801</v>
      </c>
      <c r="DG223" s="15">
        <f ca="1">(BZ223*DCF!L$46-DCF!L$5*MAX(BZ223*DCF!L$46,0)-MAX(BZ223-BY223,0)/Inputs!$B$24)*DCF!L$6</f>
        <v>-177.84257300947846</v>
      </c>
      <c r="DH223" s="15">
        <f ca="1">(CA223*DCF!M$46-DCF!M$5*MAX(CA223*DCF!M$46,0)-MAX(CA223-BZ223,0)/Inputs!$B$24)*DCF!M$6</f>
        <v>1074.819371343862</v>
      </c>
      <c r="DI223" s="15">
        <f ca="1">SUM(CB223:CL223)+BE223*DCF!M$10*(1+Inputs!$B$30)*(1-Inputs!$B$33)*(1-Inputs!$B$30/Inputs!$B$31)/(Inputs!$B$29-Inputs!$B$30)*DCF!M$6</f>
        <v>103907.96758610544</v>
      </c>
      <c r="DJ223" s="15">
        <f ca="1">SUM(CM223:CW223)+BP223*DCF!M$28*(1+Inputs!$B$30)*(1-Inputs!$B$33)*(1-Inputs!$B$30/Inputs!$B$31)/(Inputs!$B$29-Inputs!$B$30)*DCF!M$6</f>
        <v>508417.55169596738</v>
      </c>
      <c r="DK223" s="15">
        <f ca="1">SUM(CX223:DH223)+CA223*DCF!M$46*(1+Inputs!$B$30)*(1-Inputs!$B$33)*(1-Inputs!$B$30/Inputs!$B$31)/(Inputs!$B$29-Inputs!$B$30)*DCF!M$6</f>
        <v>96404.086911651772</v>
      </c>
      <c r="DM223" s="15">
        <f ca="1">DI223+DJ223+DK223+Inputs!$B$34+Inputs!$B$36-Inputs!$B$35</f>
        <v>785580.60619372455</v>
      </c>
    </row>
    <row r="224" spans="1:117" x14ac:dyDescent="0.75">
      <c r="A224" s="11">
        <v>211</v>
      </c>
      <c r="C224" s="24">
        <f t="shared" ref="C224:M233" ca="1" si="141">_xlfn.NORM.S.INV(RAND())</f>
        <v>0.75175022377301304</v>
      </c>
      <c r="D224" s="24">
        <f t="shared" ca="1" si="141"/>
        <v>-5.1617572128247295E-2</v>
      </c>
      <c r="E224" s="24">
        <f t="shared" ca="1" si="141"/>
        <v>-0.95379277550743735</v>
      </c>
      <c r="F224" s="24">
        <f t="shared" ca="1" si="141"/>
        <v>0.31773646240752035</v>
      </c>
      <c r="G224" s="24">
        <f t="shared" ca="1" si="141"/>
        <v>0.90922246780624194</v>
      </c>
      <c r="H224" s="24">
        <f t="shared" ca="1" si="141"/>
        <v>-0.47710934842996588</v>
      </c>
      <c r="I224" s="24">
        <f t="shared" ca="1" si="141"/>
        <v>-0.28599323140029015</v>
      </c>
      <c r="J224" s="24">
        <f t="shared" ca="1" si="141"/>
        <v>1.1991558393919171</v>
      </c>
      <c r="K224" s="24">
        <f t="shared" ca="1" si="141"/>
        <v>-0.42814670104345409</v>
      </c>
      <c r="L224" s="24">
        <f t="shared" ca="1" si="141"/>
        <v>0.55287755493107604</v>
      </c>
      <c r="M224" s="24">
        <f t="shared" ca="1" si="141"/>
        <v>-0.3881702078429351</v>
      </c>
      <c r="N224" s="24">
        <f ca="1">SQRT(Inputs!$B$38)*C224+SQRT(1-Inputs!$B$38)*_xlfn.NORM.S.INV(RAND())</f>
        <v>0.13282913474619179</v>
      </c>
      <c r="O224" s="24">
        <f ca="1">SQRT(Inputs!$B$38)*D224+SQRT(1-Inputs!$B$38)*_xlfn.NORM.S.INV(RAND())</f>
        <v>2.3561555776550214</v>
      </c>
      <c r="P224" s="24">
        <f ca="1">SQRT(Inputs!$B$38)*E224+SQRT(1-Inputs!$B$38)*_xlfn.NORM.S.INV(RAND())</f>
        <v>-1.0690210616468829</v>
      </c>
      <c r="Q224" s="24">
        <f ca="1">SQRT(Inputs!$B$38)*F224+SQRT(1-Inputs!$B$38)*_xlfn.NORM.S.INV(RAND())</f>
        <v>1.1771477636871919</v>
      </c>
      <c r="R224" s="24">
        <f ca="1">SQRT(Inputs!$B$38)*G224+SQRT(1-Inputs!$B$38)*_xlfn.NORM.S.INV(RAND())</f>
        <v>-2.4857136046171346E-3</v>
      </c>
      <c r="S224" s="24">
        <f ca="1">SQRT(Inputs!$B$38)*H224+SQRT(1-Inputs!$B$38)*_xlfn.NORM.S.INV(RAND())</f>
        <v>-1.8123808059034177</v>
      </c>
      <c r="T224" s="24">
        <f ca="1">SQRT(Inputs!$B$38)*I224+SQRT(1-Inputs!$B$38)*_xlfn.NORM.S.INV(RAND())</f>
        <v>0.51343591710895575</v>
      </c>
      <c r="U224" s="24">
        <f ca="1">SQRT(Inputs!$B$38)*J224+SQRT(1-Inputs!$B$38)*_xlfn.NORM.S.INV(RAND())</f>
        <v>2.9595083952163703E-2</v>
      </c>
      <c r="V224" s="24">
        <f ca="1">SQRT(Inputs!$B$38)*K224+SQRT(1-Inputs!$B$38)*_xlfn.NORM.S.INV(RAND())</f>
        <v>1.3877013870936037</v>
      </c>
      <c r="W224" s="24">
        <f ca="1">SQRT(Inputs!$B$38)*L224+SQRT(1-Inputs!$B$38)*_xlfn.NORM.S.INV(RAND())</f>
        <v>0.96881651433136984</v>
      </c>
      <c r="X224" s="24">
        <f ca="1">SQRT(Inputs!$B$38)*M224+SQRT(1-Inputs!$B$38)*_xlfn.NORM.S.INV(RAND())</f>
        <v>0.95351649712879749</v>
      </c>
      <c r="Y224" s="24">
        <f ca="1">SQRT(Inputs!$B$38)*C224+SQRT(1-Inputs!$B$38)*_xlfn.NORM.S.INV(RAND())</f>
        <v>-0.5773574413258542</v>
      </c>
      <c r="Z224" s="24">
        <f ca="1">SQRT(Inputs!$B$38)*D224+SQRT(1-Inputs!$B$38)*_xlfn.NORM.S.INV(RAND())</f>
        <v>-0.43995203590226628</v>
      </c>
      <c r="AA224" s="24">
        <f ca="1">SQRT(Inputs!$B$38)*E224+SQRT(1-Inputs!$B$38)*_xlfn.NORM.S.INV(RAND())</f>
        <v>-0.16127983404871898</v>
      </c>
      <c r="AB224" s="24">
        <f ca="1">SQRT(Inputs!$B$38)*F224+SQRT(1-Inputs!$B$38)*_xlfn.NORM.S.INV(RAND())</f>
        <v>0.78870482228012584</v>
      </c>
      <c r="AC224" s="24">
        <f ca="1">SQRT(Inputs!$B$38)*G224+SQRT(1-Inputs!$B$38)*_xlfn.NORM.S.INV(RAND())</f>
        <v>0.22369652370260162</v>
      </c>
      <c r="AD224" s="24">
        <f ca="1">SQRT(Inputs!$B$38)*H224+SQRT(1-Inputs!$B$38)*_xlfn.NORM.S.INV(RAND())</f>
        <v>-1.5913755420651223</v>
      </c>
      <c r="AE224" s="24">
        <f ca="1">SQRT(Inputs!$B$38)*I224+SQRT(1-Inputs!$B$38)*_xlfn.NORM.S.INV(RAND())</f>
        <v>-0.59339729298894373</v>
      </c>
      <c r="AF224" s="24">
        <f ca="1">SQRT(Inputs!$B$38)*J224+SQRT(1-Inputs!$B$38)*_xlfn.NORM.S.INV(RAND())</f>
        <v>1.6733853033491357</v>
      </c>
      <c r="AG224" s="24">
        <f ca="1">SQRT(Inputs!$B$38)*K224+SQRT(1-Inputs!$B$38)*_xlfn.NORM.S.INV(RAND())</f>
        <v>5.3537497766217024E-3</v>
      </c>
      <c r="AH224" s="24">
        <f ca="1">SQRT(Inputs!$B$38)*L224+SQRT(1-Inputs!$B$38)*_xlfn.NORM.S.INV(RAND())</f>
        <v>-0.53317707813823545</v>
      </c>
      <c r="AI224" s="24">
        <f ca="1">SQRT(Inputs!$B$38)*M224+SQRT(1-Inputs!$B$38)*_xlfn.NORM.S.INV(RAND())</f>
        <v>0.1771755992586746</v>
      </c>
      <c r="AJ224" s="24">
        <f ca="1">SQRT(Inputs!$B$38)*C224+SQRT(1-Inputs!$B$38)*_xlfn.NORM.S.INV(RAND())</f>
        <v>-0.55637445054425094</v>
      </c>
      <c r="AK224" s="24">
        <f ca="1">SQRT(Inputs!$B$38)*D224+SQRT(1-Inputs!$B$38)*_xlfn.NORM.S.INV(RAND())</f>
        <v>0.59974937843461162</v>
      </c>
      <c r="AL224" s="24">
        <f ca="1">SQRT(Inputs!$B$38)*E224+SQRT(1-Inputs!$B$38)*_xlfn.NORM.S.INV(RAND())</f>
        <v>0.62447915930124098</v>
      </c>
      <c r="AM224" s="24">
        <f ca="1">SQRT(Inputs!$B$38)*F224+SQRT(1-Inputs!$B$38)*_xlfn.NORM.S.INV(RAND())</f>
        <v>2.2706607493570701</v>
      </c>
      <c r="AN224" s="24">
        <f ca="1">SQRT(Inputs!$B$38)*G224+SQRT(1-Inputs!$B$38)*_xlfn.NORM.S.INV(RAND())</f>
        <v>-1.2421604314046393</v>
      </c>
      <c r="AO224" s="24">
        <f ca="1">SQRT(Inputs!$B$38)*H224+SQRT(1-Inputs!$B$38)*_xlfn.NORM.S.INV(RAND())</f>
        <v>-0.48563177698462912</v>
      </c>
      <c r="AP224" s="24">
        <f ca="1">SQRT(Inputs!$B$38)*I224+SQRT(1-Inputs!$B$38)*_xlfn.NORM.S.INV(RAND())</f>
        <v>-0.6047237058889896</v>
      </c>
      <c r="AQ224" s="24">
        <f ca="1">SQRT(Inputs!$B$38)*J224+SQRT(1-Inputs!$B$38)*_xlfn.NORM.S.INV(RAND())</f>
        <v>2.158931878428672</v>
      </c>
      <c r="AR224" s="24">
        <f ca="1">SQRT(Inputs!$B$38)*K224+SQRT(1-Inputs!$B$38)*_xlfn.NORM.S.INV(RAND())</f>
        <v>0.35554326416953902</v>
      </c>
      <c r="AS224" s="24">
        <f ca="1">SQRT(Inputs!$B$38)*L224+SQRT(1-Inputs!$B$38)*_xlfn.NORM.S.INV(RAND())</f>
        <v>-0.14598569171191494</v>
      </c>
      <c r="AT224" s="24">
        <f ca="1">SQRT(Inputs!$B$38)*M224+SQRT(1-Inputs!$B$38)*_xlfn.NORM.S.INV(RAND())</f>
        <v>-0.23970704623722666</v>
      </c>
      <c r="AU224" s="15">
        <f ca="1">Inputs!$B$6*EXP($B$8-0.5*C$5^2+C$5*N224)</f>
        <v>5070.090146084307</v>
      </c>
      <c r="AV224" s="15">
        <f t="shared" ca="1" si="110"/>
        <v>8726.5644390872294</v>
      </c>
      <c r="AW224" s="15">
        <f t="shared" ca="1" si="111"/>
        <v>9211.7199004592239</v>
      </c>
      <c r="AX224" s="15">
        <f t="shared" ca="1" si="112"/>
        <v>13028.366619908709</v>
      </c>
      <c r="AY224" s="15">
        <f t="shared" ca="1" si="113"/>
        <v>15917.372163369047</v>
      </c>
      <c r="AZ224" s="15">
        <f t="shared" ca="1" si="114"/>
        <v>15945.261810979207</v>
      </c>
      <c r="BA224" s="15">
        <f t="shared" ca="1" si="115"/>
        <v>20590.154572990945</v>
      </c>
      <c r="BB224" s="15">
        <f t="shared" ca="1" si="116"/>
        <v>25283.480890589544</v>
      </c>
      <c r="BC224" s="15">
        <f t="shared" ca="1" si="117"/>
        <v>35404.502142452104</v>
      </c>
      <c r="BD224" s="15">
        <f t="shared" ca="1" si="118"/>
        <v>47487.83840631201</v>
      </c>
      <c r="BE224" s="15">
        <f t="shared" ca="1" si="119"/>
        <v>63469.81912352534</v>
      </c>
      <c r="BF224" s="15">
        <f ca="1">Inputs!$B$13*EXP($B$9-0.5*C$6^2+C$6*Y224)</f>
        <v>12335.165573093351</v>
      </c>
      <c r="BG224" s="15">
        <f t="shared" ca="1" si="120"/>
        <v>13886.034067332799</v>
      </c>
      <c r="BH224" s="15">
        <f t="shared" ca="1" si="121"/>
        <v>16518.359711544734</v>
      </c>
      <c r="BI224" s="15">
        <f t="shared" ca="1" si="122"/>
        <v>22830.938640489901</v>
      </c>
      <c r="BJ224" s="15">
        <f t="shared" ca="1" si="123"/>
        <v>28906.460968535019</v>
      </c>
      <c r="BK224" s="15">
        <f t="shared" ca="1" si="124"/>
        <v>28566.513594348977</v>
      </c>
      <c r="BL224" s="15">
        <f t="shared" ca="1" si="125"/>
        <v>32493.222476363833</v>
      </c>
      <c r="BM224" s="15">
        <f t="shared" ca="1" si="126"/>
        <v>49170.240091316809</v>
      </c>
      <c r="BN224" s="15">
        <f t="shared" ca="1" si="127"/>
        <v>60512.048247737686</v>
      </c>
      <c r="BO224" s="15">
        <f t="shared" ca="1" si="128"/>
        <v>69979.520657220361</v>
      </c>
      <c r="BP224" s="15">
        <f t="shared" ca="1" si="129"/>
        <v>87878.100099562973</v>
      </c>
      <c r="BQ224" s="15">
        <f ca="1">Inputs!$B$20*EXP($B$10-0.5*C$7^2+C$7*AJ224)</f>
        <v>3521.3238790041587</v>
      </c>
      <c r="BR224" s="15">
        <f t="shared" ca="1" si="130"/>
        <v>5780.4813278283891</v>
      </c>
      <c r="BS224" s="15">
        <f t="shared" ca="1" si="131"/>
        <v>9470.7346430617326</v>
      </c>
      <c r="BT224" s="15">
        <f t="shared" ca="1" si="132"/>
        <v>23690.519595713879</v>
      </c>
      <c r="BU224" s="15">
        <f t="shared" ca="1" si="133"/>
        <v>24308.957619735371</v>
      </c>
      <c r="BV224" s="15">
        <f t="shared" ca="1" si="134"/>
        <v>30315.620372131307</v>
      </c>
      <c r="BW224" s="15">
        <f t="shared" ca="1" si="135"/>
        <v>37221.484687808537</v>
      </c>
      <c r="BX224" s="15">
        <f t="shared" ca="1" si="136"/>
        <v>80255.174605517255</v>
      </c>
      <c r="BY224" s="15">
        <f t="shared" ca="1" si="137"/>
        <v>120366.70197367827</v>
      </c>
      <c r="BZ224" s="15">
        <f t="shared" ca="1" si="138"/>
        <v>164419.06433424659</v>
      </c>
      <c r="CA224" s="15">
        <f t="shared" ca="1" si="139"/>
        <v>221327.51497322868</v>
      </c>
      <c r="CB224" s="15">
        <f ca="1">(AU224*DCF!C$10-DCF!C$5*MAX(AU224*DCF!C$10,0)-MAX(AU224-Inputs!$B$6,0)/Inputs!$B$10)*DCF!C$6</f>
        <v>1042.3053086916996</v>
      </c>
      <c r="CC224" s="15">
        <f ca="1">(AV224*DCF!D$10-DCF!D$5*MAX(AV224*DCF!D$10,0)-MAX(AV224-AU224,0)/Inputs!$B$10)*DCF!D$6</f>
        <v>1235.5054018757548</v>
      </c>
      <c r="CD224" s="15">
        <f ca="1">(AW224*DCF!E$10-DCF!E$5*MAX(AW224*DCF!E$10,0)-MAX(AW224-AV224,0)/Inputs!$B$10)*DCF!E$6</f>
        <v>2017.5623857743146</v>
      </c>
      <c r="CE224" s="15">
        <f ca="1">(AX224*DCF!F$10-DCF!F$5*MAX(AX224*DCF!F$10,0)-MAX(AX224-AW224,0)/Inputs!$B$10)*DCF!F$6</f>
        <v>2049.9221134891582</v>
      </c>
      <c r="CF224" s="15">
        <f ca="1">(AY224*DCF!G$10-DCF!G$5*MAX(AY224*DCF!G$10,0)-MAX(AY224-AX224,0)/Inputs!$B$10)*DCF!G$6</f>
        <v>2724.2961573308307</v>
      </c>
      <c r="CG224" s="15">
        <f ca="1">(AZ224*DCF!H$10-DCF!H$5*MAX(AZ224*DCF!H$10,0)-MAX(AZ224-AY224,0)/Inputs!$B$10)*DCF!H$6</f>
        <v>3090.8317109287186</v>
      </c>
      <c r="CH224" s="15">
        <f ca="1">(BA224*DCF!I$10-DCF!I$5*MAX(BA224*DCF!I$10,0)-MAX(BA224-AZ224,0)/Inputs!$B$10)*DCF!I$6</f>
        <v>2999.1449540561839</v>
      </c>
      <c r="CI224" s="15">
        <f ca="1">(BB224*DCF!J$10-DCF!J$5*MAX(BB224*DCF!J$10,0)-MAX(BB224-BA224,0)/Inputs!$B$10)*DCF!J$6</f>
        <v>3627.5077230793045</v>
      </c>
      <c r="CJ224" s="15">
        <f ca="1">(BC224*DCF!K$10-DCF!K$5*MAX(BC224*DCF!K$10,0)-MAX(BC224-BB224,0)/Inputs!$B$10)*DCF!K$6</f>
        <v>4282.7673403489898</v>
      </c>
      <c r="CK224" s="15">
        <f ca="1">(BD224*DCF!L$10-DCF!L$5*MAX(BD224*DCF!L$10,0)-MAX(BD224-BC224,0)/Inputs!$B$10)*DCF!L$6</f>
        <v>5599.4980336665831</v>
      </c>
      <c r="CL224" s="15">
        <f ca="1">(BE224*DCF!M$10-DCF!M$5*MAX(BE224*DCF!M$10,0)-MAX(BE224-BD224,0)/Inputs!$B$10)*DCF!M$6</f>
        <v>7047.1940372729359</v>
      </c>
      <c r="CM224" s="15">
        <f ca="1">(BF224*DCF!C$28-DCF!C$5*MAX(BF224*DCF!C$28,0)-MAX(BF224-Inputs!$B$13,0)/Inputs!$B$17)*DCF!C$6</f>
        <v>3545.6357543819427</v>
      </c>
      <c r="CN224" s="15">
        <f ca="1">(BG224*DCF!D$28-DCF!D$5*MAX(BG224*DCF!D$28,0)-MAX(BG224-BF224,0)/Inputs!$B$17)*DCF!D$6</f>
        <v>3758.8859411287954</v>
      </c>
      <c r="CO224" s="15">
        <f ca="1">(BH224*DCF!E$28-DCF!E$5*MAX(BH224*DCF!E$28,0)-MAX(BH224-BG224,0)/Inputs!$B$17)*DCF!E$6</f>
        <v>4159.4984524626507</v>
      </c>
      <c r="CP224" s="15">
        <f ca="1">(BI224*DCF!F$28-DCF!F$5*MAX(BI224*DCF!F$28,0)-MAX(BI224-BH224,0)/Inputs!$B$17)*DCF!F$6</f>
        <v>5048.6936823422348</v>
      </c>
      <c r="CQ224" s="15">
        <f ca="1">(BJ224*DCF!G$28-DCF!G$5*MAX(BJ224*DCF!G$28,0)-MAX(BJ224-BI224,0)/Inputs!$B$17)*DCF!G$6</f>
        <v>6478.1577742287573</v>
      </c>
      <c r="CR224" s="15">
        <f ca="1">(BK224*DCF!H$28-DCF!H$5*MAX(BK224*DCF!H$28,0)-MAX(BK224-BJ224,0)/Inputs!$B$17)*DCF!H$6</f>
        <v>7064.8139784622163</v>
      </c>
      <c r="CS224" s="15">
        <f ca="1">(BL224*DCF!I$28-DCF!I$5*MAX(BL224*DCF!I$28,0)-MAX(BL224-BK224,0)/Inputs!$B$17)*DCF!I$6</f>
        <v>7077.276843838612</v>
      </c>
      <c r="CT224" s="15">
        <f ca="1">(BM224*DCF!J$28-DCF!J$5*MAX(BM224*DCF!J$28,0)-MAX(BM224-BL224,0)/Inputs!$B$17)*DCF!J$6</f>
        <v>8757.8091739376396</v>
      </c>
      <c r="CU224" s="15">
        <f ca="1">(BN224*DCF!K$28-DCF!K$5*MAX(BN224*DCF!K$28,0)-MAX(BN224-BM224,0)/Inputs!$B$17)*DCF!K$6</f>
        <v>11389.90955736093</v>
      </c>
      <c r="CV224" s="15">
        <f ca="1">(BO224*DCF!L$28-DCF!L$5*MAX(BO224*DCF!L$28,0)-MAX(BO224-BN224,0)/Inputs!$B$17)*DCF!L$6</f>
        <v>12891.122942398964</v>
      </c>
      <c r="CW224" s="15">
        <f ca="1">(BP224*DCF!M$28-DCF!M$5*MAX(BP224*DCF!M$28,0)-MAX(BP224-BO224,0)/Inputs!$B$17)*DCF!M$6</f>
        <v>14663.410902146845</v>
      </c>
      <c r="CX224" s="15">
        <f ca="1">(BQ224*DCF!C$46-DCF!C$5*MAX(BQ224*DCF!C$46,0)-MAX(BQ224-Inputs!$B$20,0)/Inputs!$B$24)*DCF!C$6</f>
        <v>-961.19437344398978</v>
      </c>
      <c r="CY224" s="15">
        <f ca="1">(BR224*DCF!D$46-DCF!D$5*MAX(BR224*DCF!D$46,0)-MAX(BR224-BQ224,0)/Inputs!$B$24)*DCF!D$6</f>
        <v>-1950.5570907970434</v>
      </c>
      <c r="CZ224" s="15">
        <f ca="1">(BS224*DCF!E$46-DCF!E$5*MAX(BS224*DCF!E$46,0)-MAX(BS224-BR224,0)/Inputs!$B$24)*DCF!E$6</f>
        <v>-2574.5271271262955</v>
      </c>
      <c r="DA224" s="15">
        <f ca="1">(BT224*DCF!F$46-DCF!F$5*MAX(BT224*DCF!F$46,0)-MAX(BT224-BS224,0)/Inputs!$B$24)*DCF!F$6</f>
        <v>-6903.1666428044346</v>
      </c>
      <c r="DB224" s="15">
        <f ca="1">(BU224*DCF!G$46-DCF!G$5*MAX(BU224*DCF!G$46,0)-MAX(BU224-BT224,0)/Inputs!$B$24)*DCF!G$6</f>
        <v>-1025.7356381295042</v>
      </c>
      <c r="DC224" s="15">
        <f ca="1">(BV224*DCF!H$46-DCF!H$5*MAX(BV224*DCF!H$46,0)-MAX(BV224-BU224,0)/Inputs!$B$24)*DCF!H$6</f>
        <v>-1866.5336468737401</v>
      </c>
      <c r="DD224" s="15">
        <f ca="1">(BW224*DCF!I$46-DCF!I$5*MAX(BW224*DCF!I$46,0)-MAX(BW224-BV224,0)/Inputs!$B$24)*DCF!I$6</f>
        <v>-1122.7618730366125</v>
      </c>
      <c r="DE224" s="15">
        <f ca="1">(BX224*DCF!J$46-DCF!J$5*MAX(BX224*DCF!J$46,0)-MAX(BX224-BW224,0)/Inputs!$B$24)*DCF!J$6</f>
        <v>-8045.3489178792688</v>
      </c>
      <c r="DF224" s="15">
        <f ca="1">(BY224*DCF!K$46-DCF!K$5*MAX(BY224*DCF!K$46,0)-MAX(BY224-BX224,0)/Inputs!$B$24)*DCF!K$6</f>
        <v>-2950.5083773441011</v>
      </c>
      <c r="DG224" s="15">
        <f ca="1">(BZ224*DCF!L$46-DCF!L$5*MAX(BZ224*DCF!L$46,0)-MAX(BZ224-BY224,0)/Inputs!$B$24)*DCF!L$6</f>
        <v>1396.334166992779</v>
      </c>
      <c r="DH224" s="15">
        <f ca="1">(CA224*DCF!M$46-DCF!M$5*MAX(CA224*DCF!M$46,0)-MAX(CA224-BZ224,0)/Inputs!$B$24)*DCF!M$6</f>
        <v>5454.1439880794615</v>
      </c>
      <c r="DI224" s="15">
        <f ca="1">SUM(CB224:CL224)+BE224*DCF!M$10*(1+Inputs!$B$30)*(1-Inputs!$B$33)*(1-Inputs!$B$30/Inputs!$B$31)/(Inputs!$B$29-Inputs!$B$30)*DCF!M$6</f>
        <v>212353.8810887548</v>
      </c>
      <c r="DJ224" s="15">
        <f ca="1">SUM(CM224:CW224)+BP224*DCF!M$28*(1+Inputs!$B$30)*(1-Inputs!$B$33)*(1-Inputs!$B$30/Inputs!$B$31)/(Inputs!$B$29-Inputs!$B$30)*DCF!M$6</f>
        <v>410923.10119556246</v>
      </c>
      <c r="DK224" s="15">
        <f ca="1">SUM(CX224:DH224)+CA224*DCF!M$46*(1+Inputs!$B$30)*(1-Inputs!$B$33)*(1-Inputs!$B$30/Inputs!$B$31)/(Inputs!$B$29-Inputs!$B$30)*DCF!M$6</f>
        <v>321648.70053646463</v>
      </c>
      <c r="DM224" s="15">
        <f ca="1">DI224+DJ224+DK224+Inputs!$B$34+Inputs!$B$36-Inputs!$B$35</f>
        <v>1021776.6828207818</v>
      </c>
    </row>
    <row r="225" spans="1:117" x14ac:dyDescent="0.75">
      <c r="A225" s="11">
        <v>212</v>
      </c>
      <c r="C225" s="24">
        <f t="shared" ca="1" si="141"/>
        <v>0.58140882696290797</v>
      </c>
      <c r="D225" s="24">
        <f t="shared" ca="1" si="141"/>
        <v>1.3576170248644643</v>
      </c>
      <c r="E225" s="24">
        <f t="shared" ca="1" si="141"/>
        <v>0.63855294190405865</v>
      </c>
      <c r="F225" s="24">
        <f t="shared" ca="1" si="141"/>
        <v>-0.27530456245658586</v>
      </c>
      <c r="G225" s="24">
        <f t="shared" ca="1" si="141"/>
        <v>0.39744356005140347</v>
      </c>
      <c r="H225" s="24">
        <f t="shared" ca="1" si="141"/>
        <v>0.40441038519478434</v>
      </c>
      <c r="I225" s="24">
        <f t="shared" ca="1" si="141"/>
        <v>0.63949865188207733</v>
      </c>
      <c r="J225" s="24">
        <f t="shared" ca="1" si="141"/>
        <v>1.0370780474179904</v>
      </c>
      <c r="K225" s="24">
        <f t="shared" ca="1" si="141"/>
        <v>1.1759322094728475</v>
      </c>
      <c r="L225" s="24">
        <f t="shared" ca="1" si="141"/>
        <v>-1.3037437300530872</v>
      </c>
      <c r="M225" s="24">
        <f t="shared" ca="1" si="141"/>
        <v>5.5132370685450844E-3</v>
      </c>
      <c r="N225" s="24">
        <f ca="1">SQRT(Inputs!$B$38)*C225+SQRT(1-Inputs!$B$38)*_xlfn.NORM.S.INV(RAND())</f>
        <v>0.59884522966050313</v>
      </c>
      <c r="O225" s="24">
        <f ca="1">SQRT(Inputs!$B$38)*D225+SQRT(1-Inputs!$B$38)*_xlfn.NORM.S.INV(RAND())</f>
        <v>1.4872307256359094</v>
      </c>
      <c r="P225" s="24">
        <f ca="1">SQRT(Inputs!$B$38)*E225+SQRT(1-Inputs!$B$38)*_xlfn.NORM.S.INV(RAND())</f>
        <v>-3.5501321594555602E-2</v>
      </c>
      <c r="Q225" s="24">
        <f ca="1">SQRT(Inputs!$B$38)*F225+SQRT(1-Inputs!$B$38)*_xlfn.NORM.S.INV(RAND())</f>
        <v>-1.176426447784459</v>
      </c>
      <c r="R225" s="24">
        <f ca="1">SQRT(Inputs!$B$38)*G225+SQRT(1-Inputs!$B$38)*_xlfn.NORM.S.INV(RAND())</f>
        <v>-0.75229052128222351</v>
      </c>
      <c r="S225" s="24">
        <f ca="1">SQRT(Inputs!$B$38)*H225+SQRT(1-Inputs!$B$38)*_xlfn.NORM.S.INV(RAND())</f>
        <v>-1.5596942769791107</v>
      </c>
      <c r="T225" s="24">
        <f ca="1">SQRT(Inputs!$B$38)*I225+SQRT(1-Inputs!$B$38)*_xlfn.NORM.S.INV(RAND())</f>
        <v>0.1937123888169803</v>
      </c>
      <c r="U225" s="24">
        <f ca="1">SQRT(Inputs!$B$38)*J225+SQRT(1-Inputs!$B$38)*_xlfn.NORM.S.INV(RAND())</f>
        <v>-1.1040854502423514</v>
      </c>
      <c r="V225" s="24">
        <f ca="1">SQRT(Inputs!$B$38)*K225+SQRT(1-Inputs!$B$38)*_xlfn.NORM.S.INV(RAND())</f>
        <v>-0.55843532828211528</v>
      </c>
      <c r="W225" s="24">
        <f ca="1">SQRT(Inputs!$B$38)*L225+SQRT(1-Inputs!$B$38)*_xlfn.NORM.S.INV(RAND())</f>
        <v>-2.1021843464798025</v>
      </c>
      <c r="X225" s="24">
        <f ca="1">SQRT(Inputs!$B$38)*M225+SQRT(1-Inputs!$B$38)*_xlfn.NORM.S.INV(RAND())</f>
        <v>-0.92648072728444664</v>
      </c>
      <c r="Y225" s="24">
        <f ca="1">SQRT(Inputs!$B$38)*C225+SQRT(1-Inputs!$B$38)*_xlfn.NORM.S.INV(RAND())</f>
        <v>0.73396900888200944</v>
      </c>
      <c r="Z225" s="24">
        <f ca="1">SQRT(Inputs!$B$38)*D225+SQRT(1-Inputs!$B$38)*_xlfn.NORM.S.INV(RAND())</f>
        <v>1.3893430214246196</v>
      </c>
      <c r="AA225" s="24">
        <f ca="1">SQRT(Inputs!$B$38)*E225+SQRT(1-Inputs!$B$38)*_xlfn.NORM.S.INV(RAND())</f>
        <v>0.24007918927719812</v>
      </c>
      <c r="AB225" s="24">
        <f ca="1">SQRT(Inputs!$B$38)*F225+SQRT(1-Inputs!$B$38)*_xlfn.NORM.S.INV(RAND())</f>
        <v>-0.49141982485216479</v>
      </c>
      <c r="AC225" s="24">
        <f ca="1">SQRT(Inputs!$B$38)*G225+SQRT(1-Inputs!$B$38)*_xlfn.NORM.S.INV(RAND())</f>
        <v>-1.7932944660624499</v>
      </c>
      <c r="AD225" s="24">
        <f ca="1">SQRT(Inputs!$B$38)*H225+SQRT(1-Inputs!$B$38)*_xlfn.NORM.S.INV(RAND())</f>
        <v>-0.26368367404769577</v>
      </c>
      <c r="AE225" s="24">
        <f ca="1">SQRT(Inputs!$B$38)*I225+SQRT(1-Inputs!$B$38)*_xlfn.NORM.S.INV(RAND())</f>
        <v>0.44903113637761249</v>
      </c>
      <c r="AF225" s="24">
        <f ca="1">SQRT(Inputs!$B$38)*J225+SQRT(1-Inputs!$B$38)*_xlfn.NORM.S.INV(RAND())</f>
        <v>1.2305639878738042</v>
      </c>
      <c r="AG225" s="24">
        <f ca="1">SQRT(Inputs!$B$38)*K225+SQRT(1-Inputs!$B$38)*_xlfn.NORM.S.INV(RAND())</f>
        <v>-0.74219785251638792</v>
      </c>
      <c r="AH225" s="24">
        <f ca="1">SQRT(Inputs!$B$38)*L225+SQRT(1-Inputs!$B$38)*_xlfn.NORM.S.INV(RAND())</f>
        <v>-0.44257867772346587</v>
      </c>
      <c r="AI225" s="24">
        <f ca="1">SQRT(Inputs!$B$38)*M225+SQRT(1-Inputs!$B$38)*_xlfn.NORM.S.INV(RAND())</f>
        <v>-4.360387544366677E-2</v>
      </c>
      <c r="AJ225" s="24">
        <f ca="1">SQRT(Inputs!$B$38)*C225+SQRT(1-Inputs!$B$38)*_xlfn.NORM.S.INV(RAND())</f>
        <v>0.96904858674045968</v>
      </c>
      <c r="AK225" s="24">
        <f ca="1">SQRT(Inputs!$B$38)*D225+SQRT(1-Inputs!$B$38)*_xlfn.NORM.S.INV(RAND())</f>
        <v>0.71641102114084909</v>
      </c>
      <c r="AL225" s="24">
        <f ca="1">SQRT(Inputs!$B$38)*E225+SQRT(1-Inputs!$B$38)*_xlfn.NORM.S.INV(RAND())</f>
        <v>1.5174140336541966</v>
      </c>
      <c r="AM225" s="24">
        <f ca="1">SQRT(Inputs!$B$38)*F225+SQRT(1-Inputs!$B$38)*_xlfn.NORM.S.INV(RAND())</f>
        <v>-0.34905539893888338</v>
      </c>
      <c r="AN225" s="24">
        <f ca="1">SQRT(Inputs!$B$38)*G225+SQRT(1-Inputs!$B$38)*_xlfn.NORM.S.INV(RAND())</f>
        <v>0.16357071449364305</v>
      </c>
      <c r="AO225" s="24">
        <f ca="1">SQRT(Inputs!$B$38)*H225+SQRT(1-Inputs!$B$38)*_xlfn.NORM.S.INV(RAND())</f>
        <v>2.5909489820699556</v>
      </c>
      <c r="AP225" s="24">
        <f ca="1">SQRT(Inputs!$B$38)*I225+SQRT(1-Inputs!$B$38)*_xlfn.NORM.S.INV(RAND())</f>
        <v>0.52903205169113732</v>
      </c>
      <c r="AQ225" s="24">
        <f ca="1">SQRT(Inputs!$B$38)*J225+SQRT(1-Inputs!$B$38)*_xlfn.NORM.S.INV(RAND())</f>
        <v>-0.71292088583796043</v>
      </c>
      <c r="AR225" s="24">
        <f ca="1">SQRT(Inputs!$B$38)*K225+SQRT(1-Inputs!$B$38)*_xlfn.NORM.S.INV(RAND())</f>
        <v>-0.22981003595591876</v>
      </c>
      <c r="AS225" s="24">
        <f ca="1">SQRT(Inputs!$B$38)*L225+SQRT(1-Inputs!$B$38)*_xlfn.NORM.S.INV(RAND())</f>
        <v>-0.71587649722257329</v>
      </c>
      <c r="AT225" s="24">
        <f ca="1">SQRT(Inputs!$B$38)*M225+SQRT(1-Inputs!$B$38)*_xlfn.NORM.S.INV(RAND())</f>
        <v>2.5719466015109287</v>
      </c>
      <c r="AU225" s="15">
        <f ca="1">Inputs!$B$6*EXP($B$8-0.5*C$5^2+C$5*N225)</f>
        <v>5467.3500973970313</v>
      </c>
      <c r="AV225" s="15">
        <f t="shared" ca="1" si="110"/>
        <v>8281.6933051295273</v>
      </c>
      <c r="AW225" s="15">
        <f t="shared" ca="1" si="111"/>
        <v>10049.818918568433</v>
      </c>
      <c r="AX225" s="15">
        <f t="shared" ca="1" si="112"/>
        <v>10592.733270567833</v>
      </c>
      <c r="AY225" s="15">
        <f t="shared" ca="1" si="113"/>
        <v>11856.569916464008</v>
      </c>
      <c r="AZ225" s="15">
        <f t="shared" ca="1" si="114"/>
        <v>12212.480856848953</v>
      </c>
      <c r="BA225" s="15">
        <f t="shared" ca="1" si="115"/>
        <v>15251.038372036546</v>
      </c>
      <c r="BB225" s="15">
        <f t="shared" ca="1" si="116"/>
        <v>16716.608694203205</v>
      </c>
      <c r="BC225" s="15">
        <f t="shared" ca="1" si="117"/>
        <v>19399.167154817631</v>
      </c>
      <c r="BD225" s="15">
        <f t="shared" ca="1" si="118"/>
        <v>19523.585401539</v>
      </c>
      <c r="BE225" s="15">
        <f t="shared" ca="1" si="119"/>
        <v>21987.703390892846</v>
      </c>
      <c r="BF225" s="15">
        <f ca="1">Inputs!$B$13*EXP($B$9-0.5*C$6^2+C$6*Y225)</f>
        <v>15997.326475501823</v>
      </c>
      <c r="BG225" s="15">
        <f t="shared" ca="1" si="120"/>
        <v>25051.30983879721</v>
      </c>
      <c r="BH225" s="15">
        <f t="shared" ca="1" si="121"/>
        <v>31851.46437342307</v>
      </c>
      <c r="BI225" s="15">
        <f t="shared" ca="1" si="122"/>
        <v>36150.520454616388</v>
      </c>
      <c r="BJ225" s="15">
        <f t="shared" ca="1" si="123"/>
        <v>34223.059233010157</v>
      </c>
      <c r="BK225" s="15">
        <f t="shared" ca="1" si="124"/>
        <v>40521.231381354861</v>
      </c>
      <c r="BL225" s="15">
        <f t="shared" ca="1" si="125"/>
        <v>52757.841932029551</v>
      </c>
      <c r="BM225" s="15">
        <f t="shared" ca="1" si="126"/>
        <v>75562.402501392484</v>
      </c>
      <c r="BN225" s="15">
        <f t="shared" ca="1" si="127"/>
        <v>85023.634390817228</v>
      </c>
      <c r="BO225" s="15">
        <f t="shared" ca="1" si="128"/>
        <v>99367.052622379109</v>
      </c>
      <c r="BP225" s="15">
        <f t="shared" ca="1" si="129"/>
        <v>121699.52195710683</v>
      </c>
      <c r="BQ225" s="15">
        <f ca="1">Inputs!$B$20*EXP($B$10-0.5*C$7^2+C$7*AJ225)</f>
        <v>6048.9104475091463</v>
      </c>
      <c r="BR225" s="15">
        <f t="shared" ca="1" si="130"/>
        <v>10304.467132243844</v>
      </c>
      <c r="BS225" s="15">
        <f t="shared" ca="1" si="131"/>
        <v>21818.331761943016</v>
      </c>
      <c r="BT225" s="15">
        <f t="shared" ca="1" si="132"/>
        <v>27450.461657546137</v>
      </c>
      <c r="BU225" s="15">
        <f t="shared" ca="1" si="133"/>
        <v>39578.954011004855</v>
      </c>
      <c r="BV225" s="15">
        <f t="shared" ca="1" si="134"/>
        <v>98717.763065374238</v>
      </c>
      <c r="BW225" s="15">
        <f t="shared" ca="1" si="135"/>
        <v>154076.07631688632</v>
      </c>
      <c r="BX225" s="15">
        <f t="shared" ca="1" si="136"/>
        <v>186800.16341174912</v>
      </c>
      <c r="BY225" s="15">
        <f t="shared" ca="1" si="137"/>
        <v>250479.86425687312</v>
      </c>
      <c r="BZ225" s="15">
        <f t="shared" ca="1" si="138"/>
        <v>308119.85192948929</v>
      </c>
      <c r="CA225" s="15">
        <f t="shared" ca="1" si="139"/>
        <v>683582.28995182249</v>
      </c>
      <c r="CB225" s="15">
        <f ca="1">(AU225*DCF!C$10-DCF!C$5*MAX(AU225*DCF!C$10,0)-MAX(AU225-Inputs!$B$6,0)/Inputs!$B$10)*DCF!C$6</f>
        <v>1039.4727744308989</v>
      </c>
      <c r="CC225" s="15">
        <f ca="1">(AV225*DCF!D$10-DCF!D$5*MAX(AV225*DCF!D$10,0)-MAX(AV225-AU225,0)/Inputs!$B$10)*DCF!D$6</f>
        <v>1332.4027018835475</v>
      </c>
      <c r="CD225" s="15">
        <f ca="1">(AW225*DCF!E$10-DCF!E$5*MAX(AW225*DCF!E$10,0)-MAX(AW225-AV225,0)/Inputs!$B$10)*DCF!E$6</f>
        <v>1922.0880994507093</v>
      </c>
      <c r="CE225" s="15">
        <f ca="1">(AX225*DCF!F$10-DCF!F$5*MAX(AX225*DCF!F$10,0)-MAX(AX225-AW225,0)/Inputs!$B$10)*DCF!F$6</f>
        <v>2199.4097752779367</v>
      </c>
      <c r="CF225" s="15">
        <f ca="1">(AY225*DCF!G$10-DCF!G$5*MAX(AY225*DCF!G$10,0)-MAX(AY225-AX225,0)/Inputs!$B$10)*DCF!G$6</f>
        <v>2199.9946249313116</v>
      </c>
      <c r="CG225" s="15">
        <f ca="1">(AZ225*DCF!H$10-DCF!H$5*MAX(AZ225*DCF!H$10,0)-MAX(AZ225-AY225,0)/Inputs!$B$10)*DCF!H$6</f>
        <v>2307.8635501365584</v>
      </c>
      <c r="CH225" s="15">
        <f ca="1">(BA225*DCF!I$10-DCF!I$5*MAX(BA225*DCF!I$10,0)-MAX(BA225-AZ225,0)/Inputs!$B$10)*DCF!I$6</f>
        <v>2287.3784570727307</v>
      </c>
      <c r="CI225" s="15">
        <f ca="1">(BB225*DCF!J$10-DCF!J$5*MAX(BB225*DCF!J$10,0)-MAX(BB225-BA225,0)/Inputs!$B$10)*DCF!J$6</f>
        <v>2646.5258082155574</v>
      </c>
      <c r="CJ225" s="15">
        <f ca="1">(BC225*DCF!K$10-DCF!K$5*MAX(BC225*DCF!K$10,0)-MAX(BC225-BB225,0)/Inputs!$B$10)*DCF!K$6</f>
        <v>2747.4370110661293</v>
      </c>
      <c r="CK225" s="15">
        <f ca="1">(BD225*DCF!L$10-DCF!L$5*MAX(BD225*DCF!L$10,0)-MAX(BD225-BC225,0)/Inputs!$B$10)*DCF!L$6</f>
        <v>2928.4386446074741</v>
      </c>
      <c r="CL225" s="15">
        <f ca="1">(BE225*DCF!M$10-DCF!M$5*MAX(BE225*DCF!M$10,0)-MAX(BE225-BD225,0)/Inputs!$B$10)*DCF!M$6</f>
        <v>2808.3841157337029</v>
      </c>
      <c r="CM225" s="15">
        <f ca="1">(BF225*DCF!C$28-DCF!C$5*MAX(BF225*DCF!C$28,0)-MAX(BF225-Inputs!$B$13,0)/Inputs!$B$17)*DCF!C$6</f>
        <v>3817.5386022885132</v>
      </c>
      <c r="CN225" s="15">
        <f ca="1">(BG225*DCF!D$28-DCF!D$5*MAX(BG225*DCF!D$28,0)-MAX(BG225-BF225,0)/Inputs!$B$17)*DCF!D$6</f>
        <v>5446.5587530692274</v>
      </c>
      <c r="CO225" s="15">
        <f ca="1">(BH225*DCF!E$28-DCF!E$5*MAX(BH225*DCF!E$28,0)-MAX(BH225-BG225,0)/Inputs!$B$17)*DCF!E$6</f>
        <v>7680.6850157242388</v>
      </c>
      <c r="CP225" s="15">
        <f ca="1">(BI225*DCF!F$28-DCF!F$5*MAX(BI225*DCF!F$28,0)-MAX(BI225-BH225,0)/Inputs!$B$17)*DCF!F$6</f>
        <v>9031.2029561943582</v>
      </c>
      <c r="CQ225" s="15">
        <f ca="1">(BJ225*DCF!G$28-DCF!G$5*MAX(BJ225*DCF!G$28,0)-MAX(BJ225-BI225,0)/Inputs!$B$17)*DCF!G$6</f>
        <v>8879.432367606687</v>
      </c>
      <c r="CR225" s="15">
        <f ca="1">(BK225*DCF!H$28-DCF!H$5*MAX(BK225*DCF!H$28,0)-MAX(BK225-BJ225,0)/Inputs!$B$17)*DCF!H$6</f>
        <v>9042.7883775620994</v>
      </c>
      <c r="CS225" s="15">
        <f ca="1">(BL225*DCF!I$28-DCF!I$5*MAX(BL225*DCF!I$28,0)-MAX(BL225-BK225,0)/Inputs!$B$17)*DCF!I$6</f>
        <v>10649.838006471122</v>
      </c>
      <c r="CT225" s="15">
        <f ca="1">(BM225*DCF!J$28-DCF!J$5*MAX(BM225*DCF!J$28,0)-MAX(BM225-BL225,0)/Inputs!$B$17)*DCF!J$6</f>
        <v>13832.990233446944</v>
      </c>
      <c r="CU225" s="15">
        <f ca="1">(BN225*DCF!K$28-DCF!K$5*MAX(BN225*DCF!K$28,0)-MAX(BN225-BM225,0)/Inputs!$B$17)*DCF!K$6</f>
        <v>16796.691108476414</v>
      </c>
      <c r="CV225" s="15">
        <f ca="1">(BO225*DCF!L$28-DCF!L$5*MAX(BO225*DCF!L$28,0)-MAX(BO225-BN225,0)/Inputs!$B$17)*DCF!L$6</f>
        <v>18202.831009690733</v>
      </c>
      <c r="CW225" s="15">
        <f ca="1">(BP225*DCF!M$28-DCF!M$5*MAX(BP225*DCF!M$28,0)-MAX(BP225-BO225,0)/Inputs!$B$17)*DCF!M$6</f>
        <v>20563.464915143046</v>
      </c>
      <c r="CX225" s="15">
        <f ca="1">(BQ225*DCF!C$46-DCF!C$5*MAX(BQ225*DCF!C$46,0)-MAX(BQ225-Inputs!$B$20,0)/Inputs!$B$24)*DCF!C$6</f>
        <v>-2712.4090860340502</v>
      </c>
      <c r="CY225" s="15">
        <f ca="1">(BR225*DCF!D$46-DCF!D$5*MAX(BR225*DCF!D$46,0)-MAX(BR225-BQ225,0)/Inputs!$B$24)*DCF!D$6</f>
        <v>-3574.5429492427766</v>
      </c>
      <c r="CZ225" s="15">
        <f ca="1">(BS225*DCF!E$46-DCF!E$5*MAX(BS225*DCF!E$46,0)-MAX(BS225-BR225,0)/Inputs!$B$24)*DCF!E$6</f>
        <v>-7118.5041847631519</v>
      </c>
      <c r="DA225" s="15">
        <f ca="1">(BT225*DCF!F$46-DCF!F$5*MAX(BT225*DCF!F$46,0)-MAX(BT225-BS225,0)/Inputs!$B$24)*DCF!F$6</f>
        <v>-4049.9527131572777</v>
      </c>
      <c r="DB225" s="15">
        <f ca="1">(BU225*DCF!G$46-DCF!G$5*MAX(BU225*DCF!G$46,0)-MAX(BU225-BT225,0)/Inputs!$B$24)*DCF!G$6</f>
        <v>-5411.1430124194103</v>
      </c>
      <c r="DC225" s="15">
        <f ca="1">(BV225*DCF!H$46-DCF!H$5*MAX(BV225*DCF!H$46,0)-MAX(BV225-BU225,0)/Inputs!$B$24)*DCF!H$6</f>
        <v>-18377.022564150397</v>
      </c>
      <c r="DD225" s="15">
        <f ca="1">(BW225*DCF!I$46-DCF!I$5*MAX(BW225*DCF!I$46,0)-MAX(BW225-BV225,0)/Inputs!$B$24)*DCF!I$6</f>
        <v>-12332.783469901715</v>
      </c>
      <c r="DE225" s="15">
        <f ca="1">(BX225*DCF!J$46-DCF!J$5*MAX(BX225*DCF!J$46,0)-MAX(BX225-BW225,0)/Inputs!$B$24)*DCF!J$6</f>
        <v>-842.14312255289656</v>
      </c>
      <c r="DF225" s="15">
        <f ca="1">(BY225*DCF!K$46-DCF!K$5*MAX(BY225*DCF!K$46,0)-MAX(BY225-BX225,0)/Inputs!$B$24)*DCF!K$6</f>
        <v>-1291.5854616808792</v>
      </c>
      <c r="DG225" s="15">
        <f ca="1">(BZ225*DCF!L$46-DCF!L$5*MAX(BZ225*DCF!L$46,0)-MAX(BZ225-BY225,0)/Inputs!$B$24)*DCF!L$6</f>
        <v>8254.7811265162054</v>
      </c>
      <c r="DH225" s="15">
        <f ca="1">(CA225*DCF!M$46-DCF!M$5*MAX(CA225*DCF!M$46,0)-MAX(CA225-BZ225,0)/Inputs!$B$24)*DCF!M$6</f>
        <v>-24902.581895689396</v>
      </c>
      <c r="DI225" s="15">
        <f ca="1">SUM(CB225:CL225)+BE225*DCF!M$10*(1+Inputs!$B$30)*(1-Inputs!$B$33)*(1-Inputs!$B$30/Inputs!$B$31)/(Inputs!$B$29-Inputs!$B$30)*DCF!M$6</f>
        <v>85611.464856938081</v>
      </c>
      <c r="DJ225" s="15">
        <f ca="1">SUM(CM225:CW225)+BP225*DCF!M$28*(1+Inputs!$B$30)*(1-Inputs!$B$33)*(1-Inputs!$B$30/Inputs!$B$31)/(Inputs!$B$29-Inputs!$B$30)*DCF!M$6</f>
        <v>575532.5265672768</v>
      </c>
      <c r="DK225" s="15">
        <f ca="1">SUM(CX225:DH225)+CA225*DCF!M$46*(1+Inputs!$B$30)*(1-Inputs!$B$33)*(1-Inputs!$B$30/Inputs!$B$31)/(Inputs!$B$29-Inputs!$B$30)*DCF!M$6</f>
        <v>984541.30843131314</v>
      </c>
      <c r="DM225" s="15">
        <f ca="1">DI225+DJ225+DK225+Inputs!$B$34+Inputs!$B$36-Inputs!$B$35</f>
        <v>1722536.2998555279</v>
      </c>
    </row>
    <row r="226" spans="1:117" x14ac:dyDescent="0.75">
      <c r="A226" s="11">
        <v>213</v>
      </c>
      <c r="C226" s="24">
        <f t="shared" ca="1" si="141"/>
        <v>-0.61178571978851382</v>
      </c>
      <c r="D226" s="24">
        <f t="shared" ca="1" si="141"/>
        <v>1.1932770011459803</v>
      </c>
      <c r="E226" s="24">
        <f t="shared" ca="1" si="141"/>
        <v>0.65499357861695495</v>
      </c>
      <c r="F226" s="24">
        <f t="shared" ca="1" si="141"/>
        <v>-1.1561308904754442</v>
      </c>
      <c r="G226" s="24">
        <f t="shared" ca="1" si="141"/>
        <v>0.23506412588227951</v>
      </c>
      <c r="H226" s="24">
        <f t="shared" ca="1" si="141"/>
        <v>1.0640118583220421</v>
      </c>
      <c r="I226" s="24">
        <f t="shared" ca="1" si="141"/>
        <v>-0.32969129891609777</v>
      </c>
      <c r="J226" s="24">
        <f t="shared" ca="1" si="141"/>
        <v>-0.98919385148116235</v>
      </c>
      <c r="K226" s="24">
        <f t="shared" ca="1" si="141"/>
        <v>1.2620462165099389</v>
      </c>
      <c r="L226" s="24">
        <f t="shared" ca="1" si="141"/>
        <v>-0.47407326863871907</v>
      </c>
      <c r="M226" s="24">
        <f t="shared" ca="1" si="141"/>
        <v>-0.89030695609877231</v>
      </c>
      <c r="N226" s="24">
        <f ca="1">SQRT(Inputs!$B$38)*C226+SQRT(1-Inputs!$B$38)*_xlfn.NORM.S.INV(RAND())</f>
        <v>-0.13585678569602078</v>
      </c>
      <c r="O226" s="24">
        <f ca="1">SQRT(Inputs!$B$38)*D226+SQRT(1-Inputs!$B$38)*_xlfn.NORM.S.INV(RAND())</f>
        <v>-0.13344046506626772</v>
      </c>
      <c r="P226" s="24">
        <f ca="1">SQRT(Inputs!$B$38)*E226+SQRT(1-Inputs!$B$38)*_xlfn.NORM.S.INV(RAND())</f>
        <v>1.1740630227746087</v>
      </c>
      <c r="Q226" s="24">
        <f ca="1">SQRT(Inputs!$B$38)*F226+SQRT(1-Inputs!$B$38)*_xlfn.NORM.S.INV(RAND())</f>
        <v>-1.0589813946869255</v>
      </c>
      <c r="R226" s="24">
        <f ca="1">SQRT(Inputs!$B$38)*G226+SQRT(1-Inputs!$B$38)*_xlfn.NORM.S.INV(RAND())</f>
        <v>-0.11438141208957753</v>
      </c>
      <c r="S226" s="24">
        <f ca="1">SQRT(Inputs!$B$38)*H226+SQRT(1-Inputs!$B$38)*_xlfn.NORM.S.INV(RAND())</f>
        <v>0.67750276051102021</v>
      </c>
      <c r="T226" s="24">
        <f ca="1">SQRT(Inputs!$B$38)*I226+SQRT(1-Inputs!$B$38)*_xlfn.NORM.S.INV(RAND())</f>
        <v>-1.9643731199505254</v>
      </c>
      <c r="U226" s="24">
        <f ca="1">SQRT(Inputs!$B$38)*J226+SQRT(1-Inputs!$B$38)*_xlfn.NORM.S.INV(RAND())</f>
        <v>0.76866827553948491</v>
      </c>
      <c r="V226" s="24">
        <f ca="1">SQRT(Inputs!$B$38)*K226+SQRT(1-Inputs!$B$38)*_xlfn.NORM.S.INV(RAND())</f>
        <v>0.35011884455152309</v>
      </c>
      <c r="W226" s="24">
        <f ca="1">SQRT(Inputs!$B$38)*L226+SQRT(1-Inputs!$B$38)*_xlfn.NORM.S.INV(RAND())</f>
        <v>-0.46844601037956124</v>
      </c>
      <c r="X226" s="24">
        <f ca="1">SQRT(Inputs!$B$38)*M226+SQRT(1-Inputs!$B$38)*_xlfn.NORM.S.INV(RAND())</f>
        <v>-0.78679376496785602</v>
      </c>
      <c r="Y226" s="24">
        <f ca="1">SQRT(Inputs!$B$38)*C226+SQRT(1-Inputs!$B$38)*_xlfn.NORM.S.INV(RAND())</f>
        <v>-6.2604409571693498E-2</v>
      </c>
      <c r="Z226" s="24">
        <f ca="1">SQRT(Inputs!$B$38)*D226+SQRT(1-Inputs!$B$38)*_xlfn.NORM.S.INV(RAND())</f>
        <v>-0.20506864532296443</v>
      </c>
      <c r="AA226" s="24">
        <f ca="1">SQRT(Inputs!$B$38)*E226+SQRT(1-Inputs!$B$38)*_xlfn.NORM.S.INV(RAND())</f>
        <v>0.5692705483269046</v>
      </c>
      <c r="AB226" s="24">
        <f ca="1">SQRT(Inputs!$B$38)*F226+SQRT(1-Inputs!$B$38)*_xlfn.NORM.S.INV(RAND())</f>
        <v>-0.83767832901465655</v>
      </c>
      <c r="AC226" s="24">
        <f ca="1">SQRT(Inputs!$B$38)*G226+SQRT(1-Inputs!$B$38)*_xlfn.NORM.S.INV(RAND())</f>
        <v>0.69205211660433241</v>
      </c>
      <c r="AD226" s="24">
        <f ca="1">SQRT(Inputs!$B$38)*H226+SQRT(1-Inputs!$B$38)*_xlfn.NORM.S.INV(RAND())</f>
        <v>1.3234687786222139</v>
      </c>
      <c r="AE226" s="24">
        <f ca="1">SQRT(Inputs!$B$38)*I226+SQRT(1-Inputs!$B$38)*_xlfn.NORM.S.INV(RAND())</f>
        <v>-0.87679464542765095</v>
      </c>
      <c r="AF226" s="24">
        <f ca="1">SQRT(Inputs!$B$38)*J226+SQRT(1-Inputs!$B$38)*_xlfn.NORM.S.INV(RAND())</f>
        <v>-1.8813497817748199</v>
      </c>
      <c r="AG226" s="24">
        <f ca="1">SQRT(Inputs!$B$38)*K226+SQRT(1-Inputs!$B$38)*_xlfn.NORM.S.INV(RAND())</f>
        <v>1.8013858985226796</v>
      </c>
      <c r="AH226" s="24">
        <f ca="1">SQRT(Inputs!$B$38)*L226+SQRT(1-Inputs!$B$38)*_xlfn.NORM.S.INV(RAND())</f>
        <v>0.31269517075307102</v>
      </c>
      <c r="AI226" s="24">
        <f ca="1">SQRT(Inputs!$B$38)*M226+SQRT(1-Inputs!$B$38)*_xlfn.NORM.S.INV(RAND())</f>
        <v>-0.6407024303847334</v>
      </c>
      <c r="AJ226" s="24">
        <f ca="1">SQRT(Inputs!$B$38)*C226+SQRT(1-Inputs!$B$38)*_xlfn.NORM.S.INV(RAND())</f>
        <v>0.44820934136019536</v>
      </c>
      <c r="AK226" s="24">
        <f ca="1">SQRT(Inputs!$B$38)*D226+SQRT(1-Inputs!$B$38)*_xlfn.NORM.S.INV(RAND())</f>
        <v>-0.82330685729467734</v>
      </c>
      <c r="AL226" s="24">
        <f ca="1">SQRT(Inputs!$B$38)*E226+SQRT(1-Inputs!$B$38)*_xlfn.NORM.S.INV(RAND())</f>
        <v>-0.81405672410036245</v>
      </c>
      <c r="AM226" s="24">
        <f ca="1">SQRT(Inputs!$B$38)*F226+SQRT(1-Inputs!$B$38)*_xlfn.NORM.S.INV(RAND())</f>
        <v>-2.1465705833595021</v>
      </c>
      <c r="AN226" s="24">
        <f ca="1">SQRT(Inputs!$B$38)*G226+SQRT(1-Inputs!$B$38)*_xlfn.NORM.S.INV(RAND())</f>
        <v>-0.48766757688184292</v>
      </c>
      <c r="AO226" s="24">
        <f ca="1">SQRT(Inputs!$B$38)*H226+SQRT(1-Inputs!$B$38)*_xlfn.NORM.S.INV(RAND())</f>
        <v>-0.70347053267468906</v>
      </c>
      <c r="AP226" s="24">
        <f ca="1">SQRT(Inputs!$B$38)*I226+SQRT(1-Inputs!$B$38)*_xlfn.NORM.S.INV(RAND())</f>
        <v>-1.1895331257954611</v>
      </c>
      <c r="AQ226" s="24">
        <f ca="1">SQRT(Inputs!$B$38)*J226+SQRT(1-Inputs!$B$38)*_xlfn.NORM.S.INV(RAND())</f>
        <v>0.45237929440358893</v>
      </c>
      <c r="AR226" s="24">
        <f ca="1">SQRT(Inputs!$B$38)*K226+SQRT(1-Inputs!$B$38)*_xlfn.NORM.S.INV(RAND())</f>
        <v>0.74392495541249404</v>
      </c>
      <c r="AS226" s="24">
        <f ca="1">SQRT(Inputs!$B$38)*L226+SQRT(1-Inputs!$B$38)*_xlfn.NORM.S.INV(RAND())</f>
        <v>-1.0259381050315557</v>
      </c>
      <c r="AT226" s="24">
        <f ca="1">SQRT(Inputs!$B$38)*M226+SQRT(1-Inputs!$B$38)*_xlfn.NORM.S.INV(RAND())</f>
        <v>-0.88515538383575409</v>
      </c>
      <c r="AU226" s="15">
        <f ca="1">Inputs!$B$6*EXP($B$8-0.5*C$5^2+C$5*N226)</f>
        <v>4854.3032592371646</v>
      </c>
      <c r="AV226" s="15">
        <f t="shared" ca="1" si="110"/>
        <v>5794.0321275830438</v>
      </c>
      <c r="AW226" s="15">
        <f t="shared" ca="1" si="111"/>
        <v>8277.0204440727211</v>
      </c>
      <c r="AX226" s="15">
        <f t="shared" ca="1" si="112"/>
        <v>8853.1153476851159</v>
      </c>
      <c r="AY226" s="15">
        <f t="shared" ca="1" si="113"/>
        <v>10675.841861623159</v>
      </c>
      <c r="AZ226" s="15">
        <f t="shared" ca="1" si="114"/>
        <v>14068.223116809035</v>
      </c>
      <c r="BA226" s="15">
        <f t="shared" ca="1" si="115"/>
        <v>14016.611207285534</v>
      </c>
      <c r="BB226" s="15">
        <f t="shared" ca="1" si="116"/>
        <v>18534.407172016272</v>
      </c>
      <c r="BC226" s="15">
        <f t="shared" ca="1" si="117"/>
        <v>23480.231687050789</v>
      </c>
      <c r="BD226" s="15">
        <f t="shared" ca="1" si="118"/>
        <v>27532.339092295133</v>
      </c>
      <c r="BE226" s="15">
        <f t="shared" ca="1" si="119"/>
        <v>31404.278175010637</v>
      </c>
      <c r="BF226" s="15">
        <f ca="1">Inputs!$B$13*EXP($B$9-0.5*C$6^2+C$6*Y226)</f>
        <v>13660.422352364398</v>
      </c>
      <c r="BG226" s="15">
        <f t="shared" ca="1" si="120"/>
        <v>16043.666736124398</v>
      </c>
      <c r="BH226" s="15">
        <f t="shared" ca="1" si="121"/>
        <v>21543.415843025992</v>
      </c>
      <c r="BI226" s="15">
        <f t="shared" ca="1" si="122"/>
        <v>23182.143383328148</v>
      </c>
      <c r="BJ226" s="15">
        <f t="shared" ca="1" si="123"/>
        <v>31401.078081243017</v>
      </c>
      <c r="BK226" s="15">
        <f t="shared" ca="1" si="124"/>
        <v>46147.777988416106</v>
      </c>
      <c r="BL226" s="15">
        <f t="shared" ca="1" si="125"/>
        <v>50598.363589786568</v>
      </c>
      <c r="BM226" s="15">
        <f t="shared" ca="1" si="126"/>
        <v>49233.787553841357</v>
      </c>
      <c r="BN226" s="15">
        <f t="shared" ca="1" si="127"/>
        <v>75140.757491923985</v>
      </c>
      <c r="BO226" s="15">
        <f t="shared" ca="1" si="128"/>
        <v>95875.229814711303</v>
      </c>
      <c r="BP226" s="15">
        <f t="shared" ca="1" si="129"/>
        <v>109742.09568881414</v>
      </c>
      <c r="BQ226" s="15">
        <f ca="1">Inputs!$B$20*EXP($B$10-0.5*C$7^2+C$7*AJ226)</f>
        <v>5028.6195383869499</v>
      </c>
      <c r="BR226" s="15">
        <f t="shared" ca="1" si="130"/>
        <v>5253.3250454196377</v>
      </c>
      <c r="BS226" s="15">
        <f t="shared" ca="1" si="131"/>
        <v>5694.0914742437226</v>
      </c>
      <c r="BT226" s="15">
        <f t="shared" ca="1" si="132"/>
        <v>4470.5673751496779</v>
      </c>
      <c r="BU226" s="15">
        <f t="shared" ca="1" si="133"/>
        <v>5506.0628332191918</v>
      </c>
      <c r="BV226" s="15">
        <f t="shared" ca="1" si="134"/>
        <v>6537.7250727496366</v>
      </c>
      <c r="BW226" s="15">
        <f t="shared" ca="1" si="135"/>
        <v>7092.4995434640041</v>
      </c>
      <c r="BX226" s="15">
        <f t="shared" ca="1" si="136"/>
        <v>10861.70478631165</v>
      </c>
      <c r="BY226" s="15">
        <f t="shared" ca="1" si="137"/>
        <v>17546.982393599686</v>
      </c>
      <c r="BZ226" s="15">
        <f t="shared" ca="1" si="138"/>
        <v>20388.937687155045</v>
      </c>
      <c r="CA226" s="15">
        <f t="shared" ca="1" si="139"/>
        <v>24471.787856574472</v>
      </c>
      <c r="CB226" s="15">
        <f ca="1">(AU226*DCF!C$10-DCF!C$5*MAX(AU226*DCF!C$10,0)-MAX(AU226-Inputs!$B$6,0)/Inputs!$B$10)*DCF!C$6</f>
        <v>1043.8439076569516</v>
      </c>
      <c r="CC226" s="15">
        <f ca="1">(AV226*DCF!D$10-DCF!D$5*MAX(AV226*DCF!D$10,0)-MAX(AV226-AU226,0)/Inputs!$B$10)*DCF!D$6</f>
        <v>1183.1277877246955</v>
      </c>
      <c r="CD226" s="15">
        <f ca="1">(AW226*DCF!E$10-DCF!E$5*MAX(AW226*DCF!E$10,0)-MAX(AW226-AV226,0)/Inputs!$B$10)*DCF!E$6</f>
        <v>1351.7604678755636</v>
      </c>
      <c r="CE226" s="15">
        <f ca="1">(AX226*DCF!F$10-DCF!F$5*MAX(AX226*DCF!F$10,0)-MAX(AX226-AW226,0)/Inputs!$B$10)*DCF!F$6</f>
        <v>1812.7499049642406</v>
      </c>
      <c r="CF226" s="15">
        <f ca="1">(AY226*DCF!G$10-DCF!G$5*MAX(AY226*DCF!G$10,0)-MAX(AY226-AX226,0)/Inputs!$B$10)*DCF!G$6</f>
        <v>1849.2893043876795</v>
      </c>
      <c r="CG226" s="15">
        <f ca="1">(AZ226*DCF!H$10-DCF!H$5*MAX(AZ226*DCF!H$10,0)-MAX(AZ226-AY226,0)/Inputs!$B$10)*DCF!H$6</f>
        <v>2128.9775006770205</v>
      </c>
      <c r="CH226" s="15">
        <f ca="1">(BA226*DCF!I$10-DCF!I$5*MAX(BA226*DCF!I$10,0)-MAX(BA226-AZ226,0)/Inputs!$B$10)*DCF!I$6</f>
        <v>2560.3235400327158</v>
      </c>
      <c r="CI226" s="15">
        <f ca="1">(BB226*DCF!J$10-DCF!J$5*MAX(BB226*DCF!J$10,0)-MAX(BB226-BA226,0)/Inputs!$B$10)*DCF!J$6</f>
        <v>2495.9497454010957</v>
      </c>
      <c r="CJ226" s="15">
        <f ca="1">(BC226*DCF!K$10-DCF!K$5*MAX(BC226*DCF!K$10,0)-MAX(BC226-BB226,0)/Inputs!$B$10)*DCF!K$6</f>
        <v>3087.6000641024534</v>
      </c>
      <c r="CK226" s="15">
        <f ca="1">(BD226*DCF!L$10-DCF!L$5*MAX(BD226*DCF!L$10,0)-MAX(BD226-BC226,0)/Inputs!$B$10)*DCF!L$6</f>
        <v>3628.3971923423778</v>
      </c>
      <c r="CL226" s="15">
        <f ca="1">(BE226*DCF!M$10-DCF!M$5*MAX(BE226*DCF!M$10,0)-MAX(BE226-BD226,0)/Inputs!$B$10)*DCF!M$6</f>
        <v>3969.005340149522</v>
      </c>
      <c r="CM226" s="15">
        <f ca="1">(BF226*DCF!C$28-DCF!C$5*MAX(BF226*DCF!C$28,0)-MAX(BF226-Inputs!$B$13,0)/Inputs!$B$17)*DCF!C$6</f>
        <v>3644.0315109021712</v>
      </c>
      <c r="CN226" s="15">
        <f ca="1">(BG226*DCF!D$28-DCF!D$5*MAX(BG226*DCF!D$28,0)-MAX(BG226-BF226,0)/Inputs!$B$17)*DCF!D$6</f>
        <v>4216.774583963047</v>
      </c>
      <c r="CO226" s="15">
        <f ca="1">(BH226*DCF!E$28-DCF!E$5*MAX(BH226*DCF!E$28,0)-MAX(BH226-BG226,0)/Inputs!$B$17)*DCF!E$6</f>
        <v>5017.5541322394893</v>
      </c>
      <c r="CP226" s="15">
        <f ca="1">(BI226*DCF!F$28-DCF!F$5*MAX(BI226*DCF!F$28,0)-MAX(BI226-BH226,0)/Inputs!$B$17)*DCF!F$6</f>
        <v>5994.9850401461044</v>
      </c>
      <c r="CQ226" s="15">
        <f ca="1">(BJ226*DCF!G$28-DCF!G$5*MAX(BJ226*DCF!G$28,0)-MAX(BJ226-BI226,0)/Inputs!$B$17)*DCF!G$6</f>
        <v>6764.9043244430204</v>
      </c>
      <c r="CR226" s="15">
        <f ca="1">(BK226*DCF!H$28-DCF!H$5*MAX(BK226*DCF!H$28,0)-MAX(BK226-BJ226,0)/Inputs!$B$17)*DCF!H$6</f>
        <v>9121.631311613939</v>
      </c>
      <c r="CS226" s="15">
        <f ca="1">(BL226*DCF!I$28-DCF!I$5*MAX(BL226*DCF!I$28,0)-MAX(BL226-BK226,0)/Inputs!$B$17)*DCF!I$6</f>
        <v>11259.563393911661</v>
      </c>
      <c r="CT226" s="15">
        <f ca="1">(BM226*DCF!J$28-DCF!J$5*MAX(BM226*DCF!J$28,0)-MAX(BM226-BL226,0)/Inputs!$B$17)*DCF!J$6</f>
        <v>10983.221837374191</v>
      </c>
      <c r="CU226" s="15">
        <f ca="1">(BN226*DCF!K$28-DCF!K$5*MAX(BN226*DCF!K$28,0)-MAX(BN226-BM226,0)/Inputs!$B$17)*DCF!K$6</f>
        <v>12695.209359053259</v>
      </c>
      <c r="CV226" s="15">
        <f ca="1">(BO226*DCF!L$28-DCF!L$5*MAX(BO226*DCF!L$28,0)-MAX(BO226-BN226,0)/Inputs!$B$17)*DCF!L$6</f>
        <v>16782.980639229889</v>
      </c>
      <c r="CW226" s="15">
        <f ca="1">(BP226*DCF!M$28-DCF!M$5*MAX(BP226*DCF!M$28,0)-MAX(BP226-BO226,0)/Inputs!$B$17)*DCF!M$6</f>
        <v>19198.561681771382</v>
      </c>
      <c r="CX226" s="15">
        <f ca="1">(BQ226*DCF!C$46-DCF!C$5*MAX(BQ226*DCF!C$46,0)-MAX(BQ226-Inputs!$B$20,0)/Inputs!$B$24)*DCF!C$6</f>
        <v>-2005.5100727854158</v>
      </c>
      <c r="CY226" s="15">
        <f ca="1">(BR226*DCF!D$46-DCF!D$5*MAX(BR226*DCF!D$46,0)-MAX(BR226-BQ226,0)/Inputs!$B$24)*DCF!D$6</f>
        <v>-992.50005075520937</v>
      </c>
      <c r="CZ226" s="15">
        <f ca="1">(BS226*DCF!E$46-DCF!E$5*MAX(BS226*DCF!E$46,0)-MAX(BS226-BR226,0)/Inputs!$B$24)*DCF!E$6</f>
        <v>-847.07422312098731</v>
      </c>
      <c r="DA226" s="15">
        <f ca="1">(BT226*DCF!F$46-DCF!F$5*MAX(BT226*DCF!F$46,0)-MAX(BT226-BS226,0)/Inputs!$B$24)*DCF!F$6</f>
        <v>-325.57498134148648</v>
      </c>
      <c r="DB226" s="15">
        <f ca="1">(BU226*DCF!G$46-DCF!G$5*MAX(BU226*DCF!G$46,0)-MAX(BU226-BT226,0)/Inputs!$B$24)*DCF!G$6</f>
        <v>-533.533288260071</v>
      </c>
      <c r="DC226" s="15">
        <f ca="1">(BV226*DCF!H$46-DCF!H$5*MAX(BV226*DCF!H$46,0)-MAX(BV226-BU226,0)/Inputs!$B$24)*DCF!H$6</f>
        <v>-320.58271983466949</v>
      </c>
      <c r="DD226" s="15">
        <f ca="1">(BW226*DCF!I$46-DCF!I$5*MAX(BW226*DCF!I$46,0)-MAX(BW226-BV226,0)/Inputs!$B$24)*DCF!I$6</f>
        <v>4.5497370216381956</v>
      </c>
      <c r="DE226" s="15">
        <f ca="1">(BX226*DCF!J$46-DCF!J$5*MAX(BX226*DCF!J$46,0)-MAX(BX226-BW226,0)/Inputs!$B$24)*DCF!J$6</f>
        <v>-543.9131795565811</v>
      </c>
      <c r="DF226" s="15">
        <f ca="1">(BY226*DCF!K$46-DCF!K$5*MAX(BY226*DCF!K$46,0)-MAX(BY226-BX226,0)/Inputs!$B$24)*DCF!K$6</f>
        <v>-635.37279123640599</v>
      </c>
      <c r="DG226" s="15">
        <f ca="1">(BZ226*DCF!L$46-DCF!L$5*MAX(BZ226*DCF!L$46,0)-MAX(BZ226-BY226,0)/Inputs!$B$24)*DCF!L$6</f>
        <v>766.24915192061189</v>
      </c>
      <c r="DH226" s="15">
        <f ca="1">(CA226*DCF!M$46-DCF!M$5*MAX(CA226*DCF!M$46,0)-MAX(CA226-BZ226,0)/Inputs!$B$24)*DCF!M$6</f>
        <v>1064.9469674043505</v>
      </c>
      <c r="DI226" s="15">
        <f ca="1">SUM(CB226:CL226)+BE226*DCF!M$10*(1+Inputs!$B$30)*(1-Inputs!$B$33)*(1-Inputs!$B$30/Inputs!$B$31)/(Inputs!$B$29-Inputs!$B$30)*DCF!M$6</f>
        <v>112509.54619495613</v>
      </c>
      <c r="DJ226" s="15">
        <f ca="1">SUM(CM226:CW226)+BP226*DCF!M$28*(1+Inputs!$B$30)*(1-Inputs!$B$33)*(1-Inputs!$B$30/Inputs!$B$31)/(Inputs!$B$29-Inputs!$B$30)*DCF!M$6</f>
        <v>512897.6891359163</v>
      </c>
      <c r="DK226" s="15">
        <f ca="1">SUM(CX226:DH226)+CA226*DCF!M$46*(1+Inputs!$B$30)*(1-Inputs!$B$33)*(1-Inputs!$B$30/Inputs!$B$31)/(Inputs!$B$29-Inputs!$B$30)*DCF!M$6</f>
        <v>33467.967444311274</v>
      </c>
      <c r="DM226" s="15">
        <f ca="1">DI226+DJ226+DK226+Inputs!$B$34+Inputs!$B$36-Inputs!$B$35</f>
        <v>735726.20277518372</v>
      </c>
    </row>
    <row r="227" spans="1:117" x14ac:dyDescent="0.75">
      <c r="A227" s="11">
        <v>214</v>
      </c>
      <c r="C227" s="24">
        <f t="shared" ca="1" si="141"/>
        <v>-1.0308520993709125</v>
      </c>
      <c r="D227" s="24">
        <f t="shared" ca="1" si="141"/>
        <v>0.46235831236540736</v>
      </c>
      <c r="E227" s="24">
        <f t="shared" ca="1" si="141"/>
        <v>0.88217570847258964</v>
      </c>
      <c r="F227" s="24">
        <f t="shared" ca="1" si="141"/>
        <v>0.10789826182044596</v>
      </c>
      <c r="G227" s="24">
        <f t="shared" ca="1" si="141"/>
        <v>0.65399791375466054</v>
      </c>
      <c r="H227" s="24">
        <f t="shared" ca="1" si="141"/>
        <v>0.8891899802615818</v>
      </c>
      <c r="I227" s="24">
        <f t="shared" ca="1" si="141"/>
        <v>0.60081308506371134</v>
      </c>
      <c r="J227" s="24">
        <f t="shared" ca="1" si="141"/>
        <v>-0.38533807027497152</v>
      </c>
      <c r="K227" s="24">
        <f t="shared" ca="1" si="141"/>
        <v>-3.3666232306477659</v>
      </c>
      <c r="L227" s="24">
        <f t="shared" ca="1" si="141"/>
        <v>0.19514895376428537</v>
      </c>
      <c r="M227" s="24">
        <f t="shared" ca="1" si="141"/>
        <v>1.4146107653995534</v>
      </c>
      <c r="N227" s="24">
        <f ca="1">SQRT(Inputs!$B$38)*C227+SQRT(1-Inputs!$B$38)*_xlfn.NORM.S.INV(RAND())</f>
        <v>-1.1328522805065384</v>
      </c>
      <c r="O227" s="24">
        <f ca="1">SQRT(Inputs!$B$38)*D227+SQRT(1-Inputs!$B$38)*_xlfn.NORM.S.INV(RAND())</f>
        <v>-3.715779414206799E-2</v>
      </c>
      <c r="P227" s="24">
        <f ca="1">SQRT(Inputs!$B$38)*E227+SQRT(1-Inputs!$B$38)*_xlfn.NORM.S.INV(RAND())</f>
        <v>0.31052782697115094</v>
      </c>
      <c r="Q227" s="24">
        <f ca="1">SQRT(Inputs!$B$38)*F227+SQRT(1-Inputs!$B$38)*_xlfn.NORM.S.INV(RAND())</f>
        <v>2.1891773556462173</v>
      </c>
      <c r="R227" s="24">
        <f ca="1">SQRT(Inputs!$B$38)*G227+SQRT(1-Inputs!$B$38)*_xlfn.NORM.S.INV(RAND())</f>
        <v>0.27260265514893173</v>
      </c>
      <c r="S227" s="24">
        <f ca="1">SQRT(Inputs!$B$38)*H227+SQRT(1-Inputs!$B$38)*_xlfn.NORM.S.INV(RAND())</f>
        <v>1.5535072665556131</v>
      </c>
      <c r="T227" s="24">
        <f ca="1">SQRT(Inputs!$B$38)*I227+SQRT(1-Inputs!$B$38)*_xlfn.NORM.S.INV(RAND())</f>
        <v>0.54077620550585304</v>
      </c>
      <c r="U227" s="24">
        <f ca="1">SQRT(Inputs!$B$38)*J227+SQRT(1-Inputs!$B$38)*_xlfn.NORM.S.INV(RAND())</f>
        <v>-0.47080313273859842</v>
      </c>
      <c r="V227" s="24">
        <f ca="1">SQRT(Inputs!$B$38)*K227+SQRT(1-Inputs!$B$38)*_xlfn.NORM.S.INV(RAND())</f>
        <v>-2.5590026814072093</v>
      </c>
      <c r="W227" s="24">
        <f ca="1">SQRT(Inputs!$B$38)*L227+SQRT(1-Inputs!$B$38)*_xlfn.NORM.S.INV(RAND())</f>
        <v>1.1702997349636624</v>
      </c>
      <c r="X227" s="24">
        <f ca="1">SQRT(Inputs!$B$38)*M227+SQRT(1-Inputs!$B$38)*_xlfn.NORM.S.INV(RAND())</f>
        <v>0.77175639079358205</v>
      </c>
      <c r="Y227" s="24">
        <f ca="1">SQRT(Inputs!$B$38)*C227+SQRT(1-Inputs!$B$38)*_xlfn.NORM.S.INV(RAND())</f>
        <v>-0.67923987086185522</v>
      </c>
      <c r="Z227" s="24">
        <f ca="1">SQRT(Inputs!$B$38)*D227+SQRT(1-Inputs!$B$38)*_xlfn.NORM.S.INV(RAND())</f>
        <v>0.61544300176360922</v>
      </c>
      <c r="AA227" s="24">
        <f ca="1">SQRT(Inputs!$B$38)*E227+SQRT(1-Inputs!$B$38)*_xlfn.NORM.S.INV(RAND())</f>
        <v>-0.36973774247773744</v>
      </c>
      <c r="AB227" s="24">
        <f ca="1">SQRT(Inputs!$B$38)*F227+SQRT(1-Inputs!$B$38)*_xlfn.NORM.S.INV(RAND())</f>
        <v>-1.2385698161160688</v>
      </c>
      <c r="AC227" s="24">
        <f ca="1">SQRT(Inputs!$B$38)*G227+SQRT(1-Inputs!$B$38)*_xlfn.NORM.S.INV(RAND())</f>
        <v>1.4181876614184625</v>
      </c>
      <c r="AD227" s="24">
        <f ca="1">SQRT(Inputs!$B$38)*H227+SQRT(1-Inputs!$B$38)*_xlfn.NORM.S.INV(RAND())</f>
        <v>0.30808034232155601</v>
      </c>
      <c r="AE227" s="24">
        <f ca="1">SQRT(Inputs!$B$38)*I227+SQRT(1-Inputs!$B$38)*_xlfn.NORM.S.INV(RAND())</f>
        <v>-0.48765517166457728</v>
      </c>
      <c r="AF227" s="24">
        <f ca="1">SQRT(Inputs!$B$38)*J227+SQRT(1-Inputs!$B$38)*_xlfn.NORM.S.INV(RAND())</f>
        <v>-0.18473818711759102</v>
      </c>
      <c r="AG227" s="24">
        <f ca="1">SQRT(Inputs!$B$38)*K227+SQRT(1-Inputs!$B$38)*_xlfn.NORM.S.INV(RAND())</f>
        <v>-2.0901658828753202</v>
      </c>
      <c r="AH227" s="24">
        <f ca="1">SQRT(Inputs!$B$38)*L227+SQRT(1-Inputs!$B$38)*_xlfn.NORM.S.INV(RAND())</f>
        <v>1.9797106710941401</v>
      </c>
      <c r="AI227" s="24">
        <f ca="1">SQRT(Inputs!$B$38)*M227+SQRT(1-Inputs!$B$38)*_xlfn.NORM.S.INV(RAND())</f>
        <v>0.35416745987593828</v>
      </c>
      <c r="AJ227" s="24">
        <f ca="1">SQRT(Inputs!$B$38)*C227+SQRT(1-Inputs!$B$38)*_xlfn.NORM.S.INV(RAND())</f>
        <v>-0.62520676034630585</v>
      </c>
      <c r="AK227" s="24">
        <f ca="1">SQRT(Inputs!$B$38)*D227+SQRT(1-Inputs!$B$38)*_xlfn.NORM.S.INV(RAND())</f>
        <v>-0.56226551931321478</v>
      </c>
      <c r="AL227" s="24">
        <f ca="1">SQRT(Inputs!$B$38)*E227+SQRT(1-Inputs!$B$38)*_xlfn.NORM.S.INV(RAND())</f>
        <v>1.2126028394694925</v>
      </c>
      <c r="AM227" s="24">
        <f ca="1">SQRT(Inputs!$B$38)*F227+SQRT(1-Inputs!$B$38)*_xlfn.NORM.S.INV(RAND())</f>
        <v>-1.0545996921091907</v>
      </c>
      <c r="AN227" s="24">
        <f ca="1">SQRT(Inputs!$B$38)*G227+SQRT(1-Inputs!$B$38)*_xlfn.NORM.S.INV(RAND())</f>
        <v>1.4642511243498948</v>
      </c>
      <c r="AO227" s="24">
        <f ca="1">SQRT(Inputs!$B$38)*H227+SQRT(1-Inputs!$B$38)*_xlfn.NORM.S.INV(RAND())</f>
        <v>0.41289811816313304</v>
      </c>
      <c r="AP227" s="24">
        <f ca="1">SQRT(Inputs!$B$38)*I227+SQRT(1-Inputs!$B$38)*_xlfn.NORM.S.INV(RAND())</f>
        <v>-0.25114149349878334</v>
      </c>
      <c r="AQ227" s="24">
        <f ca="1">SQRT(Inputs!$B$38)*J227+SQRT(1-Inputs!$B$38)*_xlfn.NORM.S.INV(RAND())</f>
        <v>-0.24280053891765432</v>
      </c>
      <c r="AR227" s="24">
        <f ca="1">SQRT(Inputs!$B$38)*K227+SQRT(1-Inputs!$B$38)*_xlfn.NORM.S.INV(RAND())</f>
        <v>-1.9029863178476627</v>
      </c>
      <c r="AS227" s="24">
        <f ca="1">SQRT(Inputs!$B$38)*L227+SQRT(1-Inputs!$B$38)*_xlfn.NORM.S.INV(RAND())</f>
        <v>0.39779235106803879</v>
      </c>
      <c r="AT227" s="24">
        <f ca="1">SQRT(Inputs!$B$38)*M227+SQRT(1-Inputs!$B$38)*_xlfn.NORM.S.INV(RAND())</f>
        <v>1.1060125260643052</v>
      </c>
      <c r="AU227" s="15">
        <f ca="1">Inputs!$B$6*EXP($B$8-0.5*C$5^2+C$5*N227)</f>
        <v>4130.8320628809433</v>
      </c>
      <c r="AV227" s="15">
        <f t="shared" ca="1" si="110"/>
        <v>5000.8022602247283</v>
      </c>
      <c r="AW227" s="15">
        <f t="shared" ca="1" si="111"/>
        <v>6358.4098923085357</v>
      </c>
      <c r="AX227" s="15">
        <f t="shared" ca="1" si="112"/>
        <v>10204.885433806505</v>
      </c>
      <c r="AY227" s="15">
        <f t="shared" ca="1" si="113"/>
        <v>12874.84810097519</v>
      </c>
      <c r="AZ227" s="15">
        <f t="shared" ca="1" si="114"/>
        <v>18684.156394532183</v>
      </c>
      <c r="BA227" s="15">
        <f t="shared" ca="1" si="115"/>
        <v>24196.031875641384</v>
      </c>
      <c r="BB227" s="15">
        <f t="shared" ca="1" si="116"/>
        <v>28258.439309615482</v>
      </c>
      <c r="BC227" s="15">
        <f t="shared" ca="1" si="117"/>
        <v>27034.260867380839</v>
      </c>
      <c r="BD227" s="15">
        <f t="shared" ca="1" si="118"/>
        <v>36950.71776946896</v>
      </c>
      <c r="BE227" s="15">
        <f t="shared" ca="1" si="119"/>
        <v>48575.591078208294</v>
      </c>
      <c r="BF227" s="15">
        <f ca="1">Inputs!$B$13*EXP($B$9-0.5*C$6^2+C$6*Y227)</f>
        <v>12088.519693723172</v>
      </c>
      <c r="BG227" s="15">
        <f t="shared" ca="1" si="120"/>
        <v>16463.065761097223</v>
      </c>
      <c r="BH227" s="15">
        <f t="shared" ca="1" si="121"/>
        <v>18918.381727787142</v>
      </c>
      <c r="BI227" s="15">
        <f t="shared" ca="1" si="122"/>
        <v>19139.247699856187</v>
      </c>
      <c r="BJ227" s="15">
        <f t="shared" ca="1" si="123"/>
        <v>28785.454307208172</v>
      </c>
      <c r="BK227" s="15">
        <f t="shared" ca="1" si="124"/>
        <v>36841.998161847885</v>
      </c>
      <c r="BL227" s="15">
        <f t="shared" ca="1" si="125"/>
        <v>42484.448579977507</v>
      </c>
      <c r="BM227" s="15">
        <f t="shared" ca="1" si="126"/>
        <v>51037.718638804123</v>
      </c>
      <c r="BN227" s="15">
        <f t="shared" ca="1" si="127"/>
        <v>48862.02231186282</v>
      </c>
      <c r="BO227" s="15">
        <f t="shared" ca="1" si="128"/>
        <v>75675.863256467579</v>
      </c>
      <c r="BP227" s="15">
        <f t="shared" ca="1" si="129"/>
        <v>96956.244587114983</v>
      </c>
      <c r="BQ227" s="15">
        <f ca="1">Inputs!$B$20*EXP($B$10-0.5*C$7^2+C$7*AJ227)</f>
        <v>3436.396496348149</v>
      </c>
      <c r="BR227" s="15">
        <f t="shared" ca="1" si="130"/>
        <v>3900.2498712997126</v>
      </c>
      <c r="BS227" s="15">
        <f t="shared" ca="1" si="131"/>
        <v>7566.048818504848</v>
      </c>
      <c r="BT227" s="15">
        <f t="shared" ca="1" si="132"/>
        <v>7910.7012066070738</v>
      </c>
      <c r="BU227" s="15">
        <f t="shared" ca="1" si="133"/>
        <v>15624.753346928575</v>
      </c>
      <c r="BV227" s="15">
        <f t="shared" ca="1" si="134"/>
        <v>23857.821036804577</v>
      </c>
      <c r="BW227" s="15">
        <f t="shared" ca="1" si="135"/>
        <v>31568.839204504708</v>
      </c>
      <c r="BX227" s="15">
        <f t="shared" ca="1" si="136"/>
        <v>42056.351372637262</v>
      </c>
      <c r="BY227" s="15">
        <f t="shared" ca="1" si="137"/>
        <v>40944.994392551016</v>
      </c>
      <c r="BZ227" s="15">
        <f t="shared" ca="1" si="138"/>
        <v>61810.290720004399</v>
      </c>
      <c r="CA227" s="15">
        <f t="shared" ca="1" si="139"/>
        <v>105681.56102627213</v>
      </c>
      <c r="CB227" s="15">
        <f ca="1">(AU227*DCF!C$10-DCF!C$5*MAX(AU227*DCF!C$10,0)-MAX(AU227-Inputs!$B$6,0)/Inputs!$B$10)*DCF!C$6</f>
        <v>1049.0023862390728</v>
      </c>
      <c r="CC227" s="15">
        <f ca="1">(AV227*DCF!D$10-DCF!D$5*MAX(AV227*DCF!D$10,0)-MAX(AV227-AU227,0)/Inputs!$B$10)*DCF!D$6</f>
        <v>1006.7922077218014</v>
      </c>
      <c r="CD227" s="15">
        <f ca="1">(AW227*DCF!E$10-DCF!E$5*MAX(AW227*DCF!E$10,0)-MAX(AW227-AV227,0)/Inputs!$B$10)*DCF!E$6</f>
        <v>1162.2661672127599</v>
      </c>
      <c r="CE227" s="15">
        <f ca="1">(AX227*DCF!F$10-DCF!F$5*MAX(AX227*DCF!F$10,0)-MAX(AX227-AW227,0)/Inputs!$B$10)*DCF!F$6</f>
        <v>1427.354031972608</v>
      </c>
      <c r="CF227" s="15">
        <f ca="1">(AY227*DCF!G$10-DCF!G$5*MAX(AY227*DCF!G$10,0)-MAX(AY227-AX227,0)/Inputs!$B$10)*DCF!G$6</f>
        <v>2139.5187866965371</v>
      </c>
      <c r="CG227" s="15">
        <f ca="1">(AZ227*DCF!H$10-DCF!H$5*MAX(AZ227*DCF!H$10,0)-MAX(AZ227-AY227,0)/Inputs!$B$10)*DCF!H$6</f>
        <v>2595.9955326633112</v>
      </c>
      <c r="CH227" s="15">
        <f ca="1">(BA227*DCF!I$10-DCF!I$5*MAX(BA227*DCF!I$10,0)-MAX(BA227-AZ227,0)/Inputs!$B$10)*DCF!I$6</f>
        <v>3515.5916521849754</v>
      </c>
      <c r="CI227" s="15">
        <f ca="1">(BB227*DCF!J$10-DCF!J$5*MAX(BB227*DCF!J$10,0)-MAX(BB227-BA227,0)/Inputs!$B$10)*DCF!J$6</f>
        <v>4233.6228507572569</v>
      </c>
      <c r="CJ227" s="15">
        <f ca="1">(BC227*DCF!K$10-DCF!K$5*MAX(BC227*DCF!K$10,0)-MAX(BC227-BB227,0)/Inputs!$B$10)*DCF!K$6</f>
        <v>4352.0818269233378</v>
      </c>
      <c r="CK227" s="15">
        <f ca="1">(BD227*DCF!L$10-DCF!L$5*MAX(BD227*DCF!L$10,0)-MAX(BD227-BC227,0)/Inputs!$B$10)*DCF!L$6</f>
        <v>4290.512454401618</v>
      </c>
      <c r="CL227" s="15">
        <f ca="1">(BE227*DCF!M$10-DCF!M$5*MAX(BE227*DCF!M$10,0)-MAX(BE227-BD227,0)/Inputs!$B$10)*DCF!M$6</f>
        <v>5465.9288526702285</v>
      </c>
      <c r="CM227" s="15">
        <f ca="1">(BF227*DCF!C$28-DCF!C$5*MAX(BF227*DCF!C$28,0)-MAX(BF227-Inputs!$B$13,0)/Inputs!$B$17)*DCF!C$6</f>
        <v>3527.3231463856455</v>
      </c>
      <c r="CN227" s="15">
        <f ca="1">(BG227*DCF!D$28-DCF!D$5*MAX(BG227*DCF!D$28,0)-MAX(BG227-BF227,0)/Inputs!$B$17)*DCF!D$6</f>
        <v>3915.4613202104247</v>
      </c>
      <c r="CO227" s="15">
        <f ca="1">(BH227*DCF!E$28-DCF!E$5*MAX(BH227*DCF!E$28,0)-MAX(BH227-BG227,0)/Inputs!$B$17)*DCF!E$6</f>
        <v>4874.1135942587089</v>
      </c>
      <c r="CP227" s="15">
        <f ca="1">(BI227*DCF!F$28-DCF!F$5*MAX(BI227*DCF!F$28,0)-MAX(BI227-BH227,0)/Inputs!$B$17)*DCF!F$6</f>
        <v>5155.5894649511802</v>
      </c>
      <c r="CQ227" s="15">
        <f ca="1">(BJ227*DCF!G$28-DCF!G$5*MAX(BJ227*DCF!G$28,0)-MAX(BJ227-BI227,0)/Inputs!$B$17)*DCF!G$6</f>
        <v>5846.2078561468143</v>
      </c>
      <c r="CR227" s="15">
        <f ca="1">(BK227*DCF!H$28-DCF!H$5*MAX(BK227*DCF!H$28,0)-MAX(BK227-BJ227,0)/Inputs!$B$17)*DCF!H$6</f>
        <v>7859.6717933934888</v>
      </c>
      <c r="CS227" s="15">
        <f ca="1">(BL227*DCF!I$28-DCF!I$5*MAX(BL227*DCF!I$28,0)-MAX(BL227-BK227,0)/Inputs!$B$17)*DCF!I$6</f>
        <v>9180.4824961240975</v>
      </c>
      <c r="CT227" s="15">
        <f ca="1">(BM227*DCF!J$28-DCF!J$5*MAX(BM227*DCF!J$28,0)-MAX(BM227-BL227,0)/Inputs!$B$17)*DCF!J$6</f>
        <v>10251.554485741002</v>
      </c>
      <c r="CU227" s="15">
        <f ca="1">(BN227*DCF!K$28-DCF!K$5*MAX(BN227*DCF!K$28,0)-MAX(BN227-BM227,0)/Inputs!$B$17)*DCF!K$6</f>
        <v>10318.839842599968</v>
      </c>
      <c r="CV227" s="15">
        <f ca="1">(BO227*DCF!L$28-DCF!L$5*MAX(BO227*DCF!L$28,0)-MAX(BO227-BN227,0)/Inputs!$B$17)*DCF!L$6</f>
        <v>12064.89233189315</v>
      </c>
      <c r="CW227" s="15">
        <f ca="1">(BP227*DCF!M$28-DCF!M$5*MAX(BP227*DCF!M$28,0)-MAX(BP227-BO227,0)/Inputs!$B$17)*DCF!M$6</f>
        <v>16017.975717690204</v>
      </c>
      <c r="CX227" s="15">
        <f ca="1">(BQ227*DCF!C$46-DCF!C$5*MAX(BQ227*DCF!C$46,0)-MAX(BQ227-Inputs!$B$20,0)/Inputs!$B$24)*DCF!C$6</f>
        <v>-902.3532307262002</v>
      </c>
      <c r="CY227" s="15">
        <f ca="1">(BR227*DCF!D$46-DCF!D$5*MAX(BR227*DCF!D$46,0)-MAX(BR227-BQ227,0)/Inputs!$B$24)*DCF!D$6</f>
        <v>-863.60408278734167</v>
      </c>
      <c r="CZ227" s="15">
        <f ca="1">(BS227*DCF!E$46-DCF!E$5*MAX(BS227*DCF!E$46,0)-MAX(BS227-BR227,0)/Inputs!$B$24)*DCF!E$6</f>
        <v>-2339.6554734069982</v>
      </c>
      <c r="DA227" s="15">
        <f ca="1">(BT227*DCF!F$46-DCF!F$5*MAX(BT227*DCF!F$46,0)-MAX(BT227-BS227,0)/Inputs!$B$24)*DCF!F$6</f>
        <v>-701.60610693459523</v>
      </c>
      <c r="DB227" s="15">
        <f ca="1">(BU227*DCF!G$46-DCF!G$5*MAX(BU227*DCF!G$46,0)-MAX(BU227-BT227,0)/Inputs!$B$24)*DCF!G$6</f>
        <v>-3120.4405607911513</v>
      </c>
      <c r="DC227" s="15">
        <f ca="1">(BV227*DCF!H$46-DCF!H$5*MAX(BV227*DCF!H$46,0)-MAX(BV227-BU227,0)/Inputs!$B$24)*DCF!H$6</f>
        <v>-2558.3753397862911</v>
      </c>
      <c r="DD227" s="15">
        <f ca="1">(BW227*DCF!I$46-DCF!I$5*MAX(BW227*DCF!I$46,0)-MAX(BW227-BV227,0)/Inputs!$B$24)*DCF!I$6</f>
        <v>-1484.4404343821159</v>
      </c>
      <c r="DE227" s="15">
        <f ca="1">(BX227*DCF!J$46-DCF!J$5*MAX(BX227*DCF!J$46,0)-MAX(BX227-BW227,0)/Inputs!$B$24)*DCF!J$6</f>
        <v>-1016.969279113274</v>
      </c>
      <c r="DF227" s="15">
        <f ca="1">(BY227*DCF!K$46-DCF!K$5*MAX(BY227*DCF!K$46,0)-MAX(BY227-BX227,0)/Inputs!$B$24)*DCF!K$6</f>
        <v>2338.9145704814168</v>
      </c>
      <c r="DG227" s="15">
        <f ca="1">(BZ227*DCF!L$46-DCF!L$5*MAX(BZ227*DCF!L$46,0)-MAX(BZ227-BY227,0)/Inputs!$B$24)*DCF!L$6</f>
        <v>-449.22616682805892</v>
      </c>
      <c r="DH227" s="15">
        <f ca="1">(CA227*DCF!M$46-DCF!M$5*MAX(CA227*DCF!M$46,0)-MAX(CA227-BZ227,0)/Inputs!$B$24)*DCF!M$6</f>
        <v>-886.54146907832808</v>
      </c>
      <c r="DI227" s="15">
        <f ca="1">SUM(CB227:CL227)+BE227*DCF!M$10*(1+Inputs!$B$30)*(1-Inputs!$B$33)*(1-Inputs!$B$30/Inputs!$B$31)/(Inputs!$B$29-Inputs!$B$30)*DCF!M$6</f>
        <v>166425.17906579043</v>
      </c>
      <c r="DJ227" s="15">
        <f ca="1">SUM(CM227:CW227)+BP227*DCF!M$28*(1+Inputs!$B$30)*(1-Inputs!$B$33)*(1-Inputs!$B$30/Inputs!$B$31)/(Inputs!$B$29-Inputs!$B$30)*DCF!M$6</f>
        <v>448786.1264487881</v>
      </c>
      <c r="DK227" s="15">
        <f ca="1">SUM(CX227:DH227)+CA227*DCF!M$46*(1+Inputs!$B$30)*(1-Inputs!$B$33)*(1-Inputs!$B$30/Inputs!$B$31)/(Inputs!$B$29-Inputs!$B$30)*DCF!M$6</f>
        <v>151411.91455447185</v>
      </c>
      <c r="DM227" s="15">
        <f ca="1">DI227+DJ227+DK227+Inputs!$B$34+Inputs!$B$36-Inputs!$B$35</f>
        <v>843474.22006905032</v>
      </c>
    </row>
    <row r="228" spans="1:117" x14ac:dyDescent="0.75">
      <c r="A228" s="11">
        <v>215</v>
      </c>
      <c r="C228" s="24">
        <f t="shared" ca="1" si="141"/>
        <v>0.17671750676157802</v>
      </c>
      <c r="D228" s="24">
        <f t="shared" ca="1" si="141"/>
        <v>-0.2513156093130311</v>
      </c>
      <c r="E228" s="24">
        <f t="shared" ca="1" si="141"/>
        <v>1.4589737667176583</v>
      </c>
      <c r="F228" s="24">
        <f t="shared" ca="1" si="141"/>
        <v>-0.67398855494455978</v>
      </c>
      <c r="G228" s="24">
        <f t="shared" ca="1" si="141"/>
        <v>-1.1791090773229445</v>
      </c>
      <c r="H228" s="24">
        <f t="shared" ca="1" si="141"/>
        <v>-0.57921055575079616</v>
      </c>
      <c r="I228" s="24">
        <f t="shared" ca="1" si="141"/>
        <v>0.60371559183420509</v>
      </c>
      <c r="J228" s="24">
        <f t="shared" ca="1" si="141"/>
        <v>0.68152173869198529</v>
      </c>
      <c r="K228" s="24">
        <f t="shared" ca="1" si="141"/>
        <v>-0.64942930981823521</v>
      </c>
      <c r="L228" s="24">
        <f t="shared" ca="1" si="141"/>
        <v>-0.69522400290218445</v>
      </c>
      <c r="M228" s="24">
        <f t="shared" ca="1" si="141"/>
        <v>0.42123874766269459</v>
      </c>
      <c r="N228" s="24">
        <f ca="1">SQRT(Inputs!$B$38)*C228+SQRT(1-Inputs!$B$38)*_xlfn.NORM.S.INV(RAND())</f>
        <v>1.5265505974769444E-3</v>
      </c>
      <c r="O228" s="24">
        <f ca="1">SQRT(Inputs!$B$38)*D228+SQRT(1-Inputs!$B$38)*_xlfn.NORM.S.INV(RAND())</f>
        <v>-1.2581969059383029</v>
      </c>
      <c r="P228" s="24">
        <f ca="1">SQRT(Inputs!$B$38)*E228+SQRT(1-Inputs!$B$38)*_xlfn.NORM.S.INV(RAND())</f>
        <v>0.65896024285021759</v>
      </c>
      <c r="Q228" s="24">
        <f ca="1">SQRT(Inputs!$B$38)*F228+SQRT(1-Inputs!$B$38)*_xlfn.NORM.S.INV(RAND())</f>
        <v>-0.5444163069774397</v>
      </c>
      <c r="R228" s="24">
        <f ca="1">SQRT(Inputs!$B$38)*G228+SQRT(1-Inputs!$B$38)*_xlfn.NORM.S.INV(RAND())</f>
        <v>-0.43621197454166494</v>
      </c>
      <c r="S228" s="24">
        <f ca="1">SQRT(Inputs!$B$38)*H228+SQRT(1-Inputs!$B$38)*_xlfn.NORM.S.INV(RAND())</f>
        <v>-0.13007659736392665</v>
      </c>
      <c r="T228" s="24">
        <f ca="1">SQRT(Inputs!$B$38)*I228+SQRT(1-Inputs!$B$38)*_xlfn.NORM.S.INV(RAND())</f>
        <v>2.1760726783813928</v>
      </c>
      <c r="U228" s="24">
        <f ca="1">SQRT(Inputs!$B$38)*J228+SQRT(1-Inputs!$B$38)*_xlfn.NORM.S.INV(RAND())</f>
        <v>0.98232208103301455</v>
      </c>
      <c r="V228" s="24">
        <f ca="1">SQRT(Inputs!$B$38)*K228+SQRT(1-Inputs!$B$38)*_xlfn.NORM.S.INV(RAND())</f>
        <v>-0.65713401529724846</v>
      </c>
      <c r="W228" s="24">
        <f ca="1">SQRT(Inputs!$B$38)*L228+SQRT(1-Inputs!$B$38)*_xlfn.NORM.S.INV(RAND())</f>
        <v>-1.3174062112064098</v>
      </c>
      <c r="X228" s="24">
        <f ca="1">SQRT(Inputs!$B$38)*M228+SQRT(1-Inputs!$B$38)*_xlfn.NORM.S.INV(RAND())</f>
        <v>0.41178423246250234</v>
      </c>
      <c r="Y228" s="24">
        <f ca="1">SQRT(Inputs!$B$38)*C228+SQRT(1-Inputs!$B$38)*_xlfn.NORM.S.INV(RAND())</f>
        <v>-0.62050433143007966</v>
      </c>
      <c r="Z228" s="24">
        <f ca="1">SQRT(Inputs!$B$38)*D228+SQRT(1-Inputs!$B$38)*_xlfn.NORM.S.INV(RAND())</f>
        <v>0.67298298169209236</v>
      </c>
      <c r="AA228" s="24">
        <f ca="1">SQRT(Inputs!$B$38)*E228+SQRT(1-Inputs!$B$38)*_xlfn.NORM.S.INV(RAND())</f>
        <v>-0.73161102841986358</v>
      </c>
      <c r="AB228" s="24">
        <f ca="1">SQRT(Inputs!$B$38)*F228+SQRT(1-Inputs!$B$38)*_xlfn.NORM.S.INV(RAND())</f>
        <v>-1.0376193805734437</v>
      </c>
      <c r="AC228" s="24">
        <f ca="1">SQRT(Inputs!$B$38)*G228+SQRT(1-Inputs!$B$38)*_xlfn.NORM.S.INV(RAND())</f>
        <v>-0.20118771777263394</v>
      </c>
      <c r="AD228" s="24">
        <f ca="1">SQRT(Inputs!$B$38)*H228+SQRT(1-Inputs!$B$38)*_xlfn.NORM.S.INV(RAND())</f>
        <v>-0.28100442816725241</v>
      </c>
      <c r="AE228" s="24">
        <f ca="1">SQRT(Inputs!$B$38)*I228+SQRT(1-Inputs!$B$38)*_xlfn.NORM.S.INV(RAND())</f>
        <v>-0.34961132294305503</v>
      </c>
      <c r="AF228" s="24">
        <f ca="1">SQRT(Inputs!$B$38)*J228+SQRT(1-Inputs!$B$38)*_xlfn.NORM.S.INV(RAND())</f>
        <v>1.2771357908542864</v>
      </c>
      <c r="AG228" s="24">
        <f ca="1">SQRT(Inputs!$B$38)*K228+SQRT(1-Inputs!$B$38)*_xlfn.NORM.S.INV(RAND())</f>
        <v>1.9023129113392072</v>
      </c>
      <c r="AH228" s="24">
        <f ca="1">SQRT(Inputs!$B$38)*L228+SQRT(1-Inputs!$B$38)*_xlfn.NORM.S.INV(RAND())</f>
        <v>0.16348173633328666</v>
      </c>
      <c r="AI228" s="24">
        <f ca="1">SQRT(Inputs!$B$38)*M228+SQRT(1-Inputs!$B$38)*_xlfn.NORM.S.INV(RAND())</f>
        <v>-0.28652789999021577</v>
      </c>
      <c r="AJ228" s="24">
        <f ca="1">SQRT(Inputs!$B$38)*C228+SQRT(1-Inputs!$B$38)*_xlfn.NORM.S.INV(RAND())</f>
        <v>-0.85570204063857969</v>
      </c>
      <c r="AK228" s="24">
        <f ca="1">SQRT(Inputs!$B$38)*D228+SQRT(1-Inputs!$B$38)*_xlfn.NORM.S.INV(RAND())</f>
        <v>-0.98367980011696365</v>
      </c>
      <c r="AL228" s="24">
        <f ca="1">SQRT(Inputs!$B$38)*E228+SQRT(1-Inputs!$B$38)*_xlfn.NORM.S.INV(RAND())</f>
        <v>2.4454466349255899</v>
      </c>
      <c r="AM228" s="24">
        <f ca="1">SQRT(Inputs!$B$38)*F228+SQRT(1-Inputs!$B$38)*_xlfn.NORM.S.INV(RAND())</f>
        <v>-1.1419309226699275</v>
      </c>
      <c r="AN228" s="24">
        <f ca="1">SQRT(Inputs!$B$38)*G228+SQRT(1-Inputs!$B$38)*_xlfn.NORM.S.INV(RAND())</f>
        <v>-3.053279837547592</v>
      </c>
      <c r="AO228" s="24">
        <f ca="1">SQRT(Inputs!$B$38)*H228+SQRT(1-Inputs!$B$38)*_xlfn.NORM.S.INV(RAND())</f>
        <v>-1.2713637170235272</v>
      </c>
      <c r="AP228" s="24">
        <f ca="1">SQRT(Inputs!$B$38)*I228+SQRT(1-Inputs!$B$38)*_xlfn.NORM.S.INV(RAND())</f>
        <v>0.21581349274161915</v>
      </c>
      <c r="AQ228" s="24">
        <f ca="1">SQRT(Inputs!$B$38)*J228+SQRT(1-Inputs!$B$38)*_xlfn.NORM.S.INV(RAND())</f>
        <v>-5.6616201593654991E-2</v>
      </c>
      <c r="AR228" s="24">
        <f ca="1">SQRT(Inputs!$B$38)*K228+SQRT(1-Inputs!$B$38)*_xlfn.NORM.S.INV(RAND())</f>
        <v>-0.39090131937243788</v>
      </c>
      <c r="AS228" s="24">
        <f ca="1">SQRT(Inputs!$B$38)*L228+SQRT(1-Inputs!$B$38)*_xlfn.NORM.S.INV(RAND())</f>
        <v>-0.49364932109194493</v>
      </c>
      <c r="AT228" s="24">
        <f ca="1">SQRT(Inputs!$B$38)*M228+SQRT(1-Inputs!$B$38)*_xlfn.NORM.S.INV(RAND())</f>
        <v>0.69163805077564622</v>
      </c>
      <c r="AU228" s="15">
        <f ca="1">Inputs!$B$6*EXP($B$8-0.5*C$5^2+C$5*N228)</f>
        <v>4963.4657896812332</v>
      </c>
      <c r="AV228" s="15">
        <f t="shared" ca="1" si="110"/>
        <v>5021.3153096380047</v>
      </c>
      <c r="AW228" s="15">
        <f t="shared" ca="1" si="111"/>
        <v>6691.7060762586043</v>
      </c>
      <c r="AX228" s="15">
        <f t="shared" ca="1" si="112"/>
        <v>7632.6975435030226</v>
      </c>
      <c r="AY228" s="15">
        <f t="shared" ca="1" si="113"/>
        <v>8864.6317827329658</v>
      </c>
      <c r="AZ228" s="15">
        <f t="shared" ca="1" si="114"/>
        <v>10687.495215434428</v>
      </c>
      <c r="BA228" s="15">
        <f t="shared" ca="1" si="115"/>
        <v>16423.886243814726</v>
      </c>
      <c r="BB228" s="15">
        <f t="shared" ca="1" si="116"/>
        <v>22187.484410963069</v>
      </c>
      <c r="BC228" s="15">
        <f t="shared" ca="1" si="117"/>
        <v>25503.823154155845</v>
      </c>
      <c r="BD228" s="15">
        <f t="shared" ca="1" si="118"/>
        <v>27622.331115735338</v>
      </c>
      <c r="BE228" s="15">
        <f t="shared" ca="1" si="119"/>
        <v>35141.200904180507</v>
      </c>
      <c r="BF228" s="15">
        <f ca="1">Inputs!$B$13*EXP($B$9-0.5*C$6^2+C$6*Y228)</f>
        <v>12230.103367343228</v>
      </c>
      <c r="BG228" s="15">
        <f t="shared" ca="1" si="120"/>
        <v>16829.714434360387</v>
      </c>
      <c r="BH228" s="15">
        <f t="shared" ca="1" si="121"/>
        <v>18213.102886441658</v>
      </c>
      <c r="BI228" s="15">
        <f t="shared" ca="1" si="122"/>
        <v>19004.551670146648</v>
      </c>
      <c r="BJ228" s="15">
        <f t="shared" ca="1" si="123"/>
        <v>22632.386368966836</v>
      </c>
      <c r="BK228" s="15">
        <f t="shared" ca="1" si="124"/>
        <v>26734.375410264747</v>
      </c>
      <c r="BL228" s="15">
        <f t="shared" ca="1" si="125"/>
        <v>31385.285812691</v>
      </c>
      <c r="BM228" s="15">
        <f t="shared" ca="1" si="126"/>
        <v>45212.386884823914</v>
      </c>
      <c r="BN228" s="15">
        <f t="shared" ca="1" si="127"/>
        <v>69842.923172430834</v>
      </c>
      <c r="BO228" s="15">
        <f t="shared" ca="1" si="128"/>
        <v>87583.15605173209</v>
      </c>
      <c r="BP228" s="15">
        <f t="shared" ca="1" si="129"/>
        <v>104355.23086675711</v>
      </c>
      <c r="BQ228" s="15">
        <f ca="1">Inputs!$B$20*EXP($B$10-0.5*C$7^2+C$7*AJ228)</f>
        <v>3166.6387894349764</v>
      </c>
      <c r="BR228" s="15">
        <f t="shared" ca="1" si="130"/>
        <v>3143.87206785137</v>
      </c>
      <c r="BS228" s="15">
        <f t="shared" ca="1" si="131"/>
        <v>8689.9037665812175</v>
      </c>
      <c r="BT228" s="15">
        <f t="shared" ca="1" si="132"/>
        <v>8879.9641086242045</v>
      </c>
      <c r="BU228" s="15">
        <f t="shared" ca="1" si="133"/>
        <v>5878.673629135893</v>
      </c>
      <c r="BV228" s="15">
        <f t="shared" ca="1" si="134"/>
        <v>6141.8444055487689</v>
      </c>
      <c r="BW228" s="15">
        <f t="shared" ca="1" si="135"/>
        <v>8971.1529386501061</v>
      </c>
      <c r="BX228" s="15">
        <f t="shared" ca="1" si="136"/>
        <v>12405.987623209201</v>
      </c>
      <c r="BY228" s="15">
        <f t="shared" ca="1" si="137"/>
        <v>16130.269796490669</v>
      </c>
      <c r="BZ228" s="15">
        <f t="shared" ca="1" si="138"/>
        <v>20669.533222837214</v>
      </c>
      <c r="CA228" s="15">
        <f t="shared" ca="1" si="139"/>
        <v>32831.44298850849</v>
      </c>
      <c r="CB228" s="15">
        <f ca="1">(AU228*DCF!C$10-DCF!C$5*MAX(AU228*DCF!C$10,0)-MAX(AU228-Inputs!$B$6,0)/Inputs!$B$10)*DCF!C$6</f>
        <v>1043.0655593576664</v>
      </c>
      <c r="CC228" s="15">
        <f ca="1">(AV228*DCF!D$10-DCF!D$5*MAX(AV228*DCF!D$10,0)-MAX(AV228-AU228,0)/Inputs!$B$10)*DCF!D$6</f>
        <v>1209.8064970177204</v>
      </c>
      <c r="CD228" s="15">
        <f ca="1">(AW228*DCF!E$10-DCF!E$5*MAX(AW228*DCF!E$10,0)-MAX(AW228-AV228,0)/Inputs!$B$10)*DCF!E$6</f>
        <v>1168.767235686174</v>
      </c>
      <c r="CE228" s="15">
        <f ca="1">(AX228*DCF!F$10-DCF!F$5*MAX(AX228*DCF!F$10,0)-MAX(AX228-AW228,0)/Inputs!$B$10)*DCF!F$6</f>
        <v>1470.4087152256843</v>
      </c>
      <c r="CF228" s="15">
        <f ca="1">(AY228*DCF!G$10-DCF!G$5*MAX(AY228*DCF!G$10,0)-MAX(AY228-AX228,0)/Inputs!$B$10)*DCF!G$6</f>
        <v>1589.6683390667549</v>
      </c>
      <c r="CG228" s="15">
        <f ca="1">(AZ228*DCF!H$10-DCF!H$5*MAX(AZ228*DCF!H$10,0)-MAX(AZ228-AY228,0)/Inputs!$B$10)*DCF!H$6</f>
        <v>1751.3027803996611</v>
      </c>
      <c r="CH228" s="15">
        <f ca="1">(BA228*DCF!I$10-DCF!I$5*MAX(BA228*DCF!I$10,0)-MAX(BA228-AZ228,0)/Inputs!$B$10)*DCF!I$6</f>
        <v>2059.0757579228048</v>
      </c>
      <c r="CI228" s="15">
        <f ca="1">(BB228*DCF!J$10-DCF!J$5*MAX(BB228*DCF!J$10,0)-MAX(BB228-BA228,0)/Inputs!$B$10)*DCF!J$6</f>
        <v>2934.0454813245042</v>
      </c>
      <c r="CJ228" s="15">
        <f ca="1">(BC228*DCF!K$10-DCF!K$5*MAX(BC228*DCF!K$10,0)-MAX(BC228-BB228,0)/Inputs!$B$10)*DCF!K$6</f>
        <v>3641.4689939680643</v>
      </c>
      <c r="CK228" s="15">
        <f ca="1">(BD228*DCF!L$10-DCF!L$5*MAX(BD228*DCF!L$10,0)-MAX(BD228-BC228,0)/Inputs!$B$10)*DCF!L$6</f>
        <v>3892.0154165335653</v>
      </c>
      <c r="CL228" s="15">
        <f ca="1">(BE228*DCF!M$10-DCF!M$5*MAX(BE228*DCF!M$10,0)-MAX(BE228-BD228,0)/Inputs!$B$10)*DCF!M$6</f>
        <v>4060.6686308525964</v>
      </c>
      <c r="CM228" s="15">
        <f ca="1">(BF228*DCF!C$28-DCF!C$5*MAX(BF228*DCF!C$28,0)-MAX(BF228-Inputs!$B$13,0)/Inputs!$B$17)*DCF!C$6</f>
        <v>3537.8352470552391</v>
      </c>
      <c r="CN228" s="15">
        <f ca="1">(BG228*DCF!D$28-DCF!D$5*MAX(BG228*DCF!D$28,0)-MAX(BG228-BF228,0)/Inputs!$B$17)*DCF!D$6</f>
        <v>3975.4311272326017</v>
      </c>
      <c r="CO228" s="15">
        <f ca="1">(BH228*DCF!E$28-DCF!E$5*MAX(BH228*DCF!E$28,0)-MAX(BH228-BG228,0)/Inputs!$B$17)*DCF!E$6</f>
        <v>4885.6282261623701</v>
      </c>
      <c r="CP228" s="15">
        <f ca="1">(BI228*DCF!F$28-DCF!F$5*MAX(BI228*DCF!F$28,0)-MAX(BI228-BH228,0)/Inputs!$B$17)*DCF!F$6</f>
        <v>5015.1394212869991</v>
      </c>
      <c r="CQ228" s="15">
        <f ca="1">(BJ228*DCF!G$28-DCF!G$5*MAX(BJ228*DCF!G$28,0)-MAX(BJ228-BI228,0)/Inputs!$B$17)*DCF!G$6</f>
        <v>5261.9783971382994</v>
      </c>
      <c r="CR228" s="15">
        <f ca="1">(BK228*DCF!H$28-DCF!H$5*MAX(BK228*DCF!H$28,0)-MAX(BK228-BJ228,0)/Inputs!$B$17)*DCF!H$6</f>
        <v>5974.3720114158614</v>
      </c>
      <c r="CS228" s="15">
        <f ca="1">(BL228*DCF!I$28-DCF!I$5*MAX(BL228*DCF!I$28,0)-MAX(BL228-BK228,0)/Inputs!$B$17)*DCF!I$6</f>
        <v>6712.7970522736914</v>
      </c>
      <c r="CT228" s="15">
        <f ca="1">(BM228*DCF!J$28-DCF!J$5*MAX(BM228*DCF!J$28,0)-MAX(BM228-BL228,0)/Inputs!$B$17)*DCF!J$6</f>
        <v>8252.7549951373039</v>
      </c>
      <c r="CU228" s="15">
        <f ca="1">(BN228*DCF!K$28-DCF!K$5*MAX(BN228*DCF!K$28,0)-MAX(BN228-BM228,0)/Inputs!$B$17)*DCF!K$6</f>
        <v>11732.741699733955</v>
      </c>
      <c r="CV228" s="15">
        <f ca="1">(BO228*DCF!L$28-DCF!L$5*MAX(BO228*DCF!L$28,0)-MAX(BO228-BN228,0)/Inputs!$B$17)*DCF!L$6</f>
        <v>15467.341059817056</v>
      </c>
      <c r="CW228" s="15">
        <f ca="1">(BP228*DCF!M$28-DCF!M$5*MAX(BP228*DCF!M$28,0)-MAX(BP228-BO228,0)/Inputs!$B$17)*DCF!M$6</f>
        <v>17881.343979322246</v>
      </c>
      <c r="CX228" s="15">
        <f ca="1">(BQ228*DCF!C$46-DCF!C$5*MAX(BQ228*DCF!C$46,0)-MAX(BQ228-Inputs!$B$20,0)/Inputs!$B$24)*DCF!C$6</f>
        <v>-731.3253555277081</v>
      </c>
      <c r="CY228" s="15">
        <f ca="1">(BR228*DCF!D$46-DCF!D$5*MAX(BR228*DCF!D$46,0)-MAX(BR228-BQ228,0)/Inputs!$B$24)*DCF!D$6</f>
        <v>-536.58564593786218</v>
      </c>
      <c r="CZ228" s="15">
        <f ca="1">(BS228*DCF!E$46-DCF!E$5*MAX(BS228*DCF!E$46,0)-MAX(BS228-BR228,0)/Inputs!$B$24)*DCF!E$6</f>
        <v>-3213.6892664574093</v>
      </c>
      <c r="DA228" s="15">
        <f ca="1">(BT228*DCF!F$46-DCF!F$5*MAX(BT228*DCF!F$46,0)-MAX(BT228-BS228,0)/Inputs!$B$24)*DCF!F$6</f>
        <v>-715.90210860948059</v>
      </c>
      <c r="DB228" s="15">
        <f ca="1">(BU228*DCF!G$46-DCF!G$5*MAX(BU228*DCF!G$46,0)-MAX(BU228-BT228,0)/Inputs!$B$24)*DCF!G$6</f>
        <v>-197.74696604324521</v>
      </c>
      <c r="DC228" s="15">
        <f ca="1">(BV228*DCF!H$46-DCF!H$5*MAX(BV228*DCF!H$46,0)-MAX(BV228-BU228,0)/Inputs!$B$24)*DCF!H$6</f>
        <v>-81.77870629620125</v>
      </c>
      <c r="DD228" s="15">
        <f ca="1">(BW228*DCF!I$46-DCF!I$5*MAX(BW228*DCF!I$46,0)-MAX(BW228-BV228,0)/Inputs!$B$24)*DCF!I$6</f>
        <v>-604.99277242602636</v>
      </c>
      <c r="DE228" s="15">
        <f ca="1">(BX228*DCF!J$46-DCF!J$5*MAX(BX228*DCF!J$46,0)-MAX(BX228-BW228,0)/Inputs!$B$24)*DCF!J$6</f>
        <v>-390.46517703859416</v>
      </c>
      <c r="DF228" s="15">
        <f ca="1">(BY228*DCF!K$46-DCF!K$5*MAX(BY228*DCF!K$46,0)-MAX(BY228-BX228,0)/Inputs!$B$24)*DCF!K$6</f>
        <v>9.0648633103348768</v>
      </c>
      <c r="DG228" s="15">
        <f ca="1">(BZ228*DCF!L$46-DCF!L$5*MAX(BZ228*DCF!L$46,0)-MAX(BZ228-BY228,0)/Inputs!$B$24)*DCF!L$6</f>
        <v>401.53893467755307</v>
      </c>
      <c r="DH228" s="15">
        <f ca="1">(CA228*DCF!M$46-DCF!M$5*MAX(CA228*DCF!M$46,0)-MAX(CA228-BZ228,0)/Inputs!$B$24)*DCF!M$6</f>
        <v>31.333626319495611</v>
      </c>
      <c r="DI228" s="15">
        <f ca="1">SUM(CB228:CL228)+BE228*DCF!M$10*(1+Inputs!$B$30)*(1-Inputs!$B$33)*(1-Inputs!$B$30/Inputs!$B$31)/(Inputs!$B$29-Inputs!$B$30)*DCF!M$6</f>
        <v>122618.72021796409</v>
      </c>
      <c r="DJ228" s="15">
        <f ca="1">SUM(CM228:CW228)+BP228*DCF!M$28*(1+Inputs!$B$30)*(1-Inputs!$B$33)*(1-Inputs!$B$30/Inputs!$B$31)/(Inputs!$B$29-Inputs!$B$30)*DCF!M$6</f>
        <v>475926.67982624704</v>
      </c>
      <c r="DK228" s="15">
        <f ca="1">SUM(CX228:DH228)+CA228*DCF!M$46*(1+Inputs!$B$30)*(1-Inputs!$B$33)*(1-Inputs!$B$30/Inputs!$B$31)/(Inputs!$B$29-Inputs!$B$30)*DCF!M$6</f>
        <v>44730.751419252672</v>
      </c>
      <c r="DM228" s="15">
        <f ca="1">DI228+DJ228+DK228+Inputs!$B$34+Inputs!$B$36-Inputs!$B$35</f>
        <v>720127.1514634639</v>
      </c>
    </row>
    <row r="229" spans="1:117" x14ac:dyDescent="0.75">
      <c r="A229" s="11">
        <v>216</v>
      </c>
      <c r="C229" s="24">
        <f t="shared" ca="1" si="141"/>
        <v>-0.93221708825416749</v>
      </c>
      <c r="D229" s="24">
        <f t="shared" ca="1" si="141"/>
        <v>-0.60876425782301724</v>
      </c>
      <c r="E229" s="24">
        <f t="shared" ca="1" si="141"/>
        <v>0.41407773142418197</v>
      </c>
      <c r="F229" s="24">
        <f t="shared" ca="1" si="141"/>
        <v>-1.6792445287929506E-2</v>
      </c>
      <c r="G229" s="24">
        <f t="shared" ca="1" si="141"/>
        <v>0.80223937164083681</v>
      </c>
      <c r="H229" s="24">
        <f t="shared" ca="1" si="141"/>
        <v>-0.5340296135132695</v>
      </c>
      <c r="I229" s="24">
        <f t="shared" ca="1" si="141"/>
        <v>-1.2109629443335355</v>
      </c>
      <c r="J229" s="24">
        <f t="shared" ca="1" si="141"/>
        <v>-1.58160946465456</v>
      </c>
      <c r="K229" s="24">
        <f t="shared" ca="1" si="141"/>
        <v>-0.92805366589298532</v>
      </c>
      <c r="L229" s="24">
        <f t="shared" ca="1" si="141"/>
        <v>0.15203648015116589</v>
      </c>
      <c r="M229" s="24">
        <f t="shared" ca="1" si="141"/>
        <v>-1.0263631481434274</v>
      </c>
      <c r="N229" s="24">
        <f ca="1">SQRT(Inputs!$B$38)*C229+SQRT(1-Inputs!$B$38)*_xlfn.NORM.S.INV(RAND())</f>
        <v>-0.37575032595688007</v>
      </c>
      <c r="O229" s="24">
        <f ca="1">SQRT(Inputs!$B$38)*D229+SQRT(1-Inputs!$B$38)*_xlfn.NORM.S.INV(RAND())</f>
        <v>-1.2643779205206982</v>
      </c>
      <c r="P229" s="24">
        <f ca="1">SQRT(Inputs!$B$38)*E229+SQRT(1-Inputs!$B$38)*_xlfn.NORM.S.INV(RAND())</f>
        <v>1.0623145335659119</v>
      </c>
      <c r="Q229" s="24">
        <f ca="1">SQRT(Inputs!$B$38)*F229+SQRT(1-Inputs!$B$38)*_xlfn.NORM.S.INV(RAND())</f>
        <v>-0.23419333087749095</v>
      </c>
      <c r="R229" s="24">
        <f ca="1">SQRT(Inputs!$B$38)*G229+SQRT(1-Inputs!$B$38)*_xlfn.NORM.S.INV(RAND())</f>
        <v>1.8194977134700805</v>
      </c>
      <c r="S229" s="24">
        <f ca="1">SQRT(Inputs!$B$38)*H229+SQRT(1-Inputs!$B$38)*_xlfn.NORM.S.INV(RAND())</f>
        <v>0.29883389184730236</v>
      </c>
      <c r="T229" s="24">
        <f ca="1">SQRT(Inputs!$B$38)*I229+SQRT(1-Inputs!$B$38)*_xlfn.NORM.S.INV(RAND())</f>
        <v>0.22911658386430622</v>
      </c>
      <c r="U229" s="24">
        <f ca="1">SQRT(Inputs!$B$38)*J229+SQRT(1-Inputs!$B$38)*_xlfn.NORM.S.INV(RAND())</f>
        <v>-2.2902049321310676</v>
      </c>
      <c r="V229" s="24">
        <f ca="1">SQRT(Inputs!$B$38)*K229+SQRT(1-Inputs!$B$38)*_xlfn.NORM.S.INV(RAND())</f>
        <v>0.16359077944531408</v>
      </c>
      <c r="W229" s="24">
        <f ca="1">SQRT(Inputs!$B$38)*L229+SQRT(1-Inputs!$B$38)*_xlfn.NORM.S.INV(RAND())</f>
        <v>6.9689452779825314E-2</v>
      </c>
      <c r="X229" s="24">
        <f ca="1">SQRT(Inputs!$B$38)*M229+SQRT(1-Inputs!$B$38)*_xlfn.NORM.S.INV(RAND())</f>
        <v>0.63526838473376379</v>
      </c>
      <c r="Y229" s="24">
        <f ca="1">SQRT(Inputs!$B$38)*C229+SQRT(1-Inputs!$B$38)*_xlfn.NORM.S.INV(RAND())</f>
        <v>-0.16535465100072794</v>
      </c>
      <c r="Z229" s="24">
        <f ca="1">SQRT(Inputs!$B$38)*D229+SQRT(1-Inputs!$B$38)*_xlfn.NORM.S.INV(RAND())</f>
        <v>0.84050925784534236</v>
      </c>
      <c r="AA229" s="24">
        <f ca="1">SQRT(Inputs!$B$38)*E229+SQRT(1-Inputs!$B$38)*_xlfn.NORM.S.INV(RAND())</f>
        <v>0.69590676215582925</v>
      </c>
      <c r="AB229" s="24">
        <f ca="1">SQRT(Inputs!$B$38)*F229+SQRT(1-Inputs!$B$38)*_xlfn.NORM.S.INV(RAND())</f>
        <v>-0.24239682371681412</v>
      </c>
      <c r="AC229" s="24">
        <f ca="1">SQRT(Inputs!$B$38)*G229+SQRT(1-Inputs!$B$38)*_xlfn.NORM.S.INV(RAND())</f>
        <v>-1.3059029941391114</v>
      </c>
      <c r="AD229" s="24">
        <f ca="1">SQRT(Inputs!$B$38)*H229+SQRT(1-Inputs!$B$38)*_xlfn.NORM.S.INV(RAND())</f>
        <v>-0.34909266923741955</v>
      </c>
      <c r="AE229" s="24">
        <f ca="1">SQRT(Inputs!$B$38)*I229+SQRT(1-Inputs!$B$38)*_xlfn.NORM.S.INV(RAND())</f>
        <v>-0.38420991574076174</v>
      </c>
      <c r="AF229" s="24">
        <f ca="1">SQRT(Inputs!$B$38)*J229+SQRT(1-Inputs!$B$38)*_xlfn.NORM.S.INV(RAND())</f>
        <v>-1.5938014789875981</v>
      </c>
      <c r="AG229" s="24">
        <f ca="1">SQRT(Inputs!$B$38)*K229+SQRT(1-Inputs!$B$38)*_xlfn.NORM.S.INV(RAND())</f>
        <v>-1.1531160000042038</v>
      </c>
      <c r="AH229" s="24">
        <f ca="1">SQRT(Inputs!$B$38)*L229+SQRT(1-Inputs!$B$38)*_xlfn.NORM.S.INV(RAND())</f>
        <v>-0.42916063115017566</v>
      </c>
      <c r="AI229" s="24">
        <f ca="1">SQRT(Inputs!$B$38)*M229+SQRT(1-Inputs!$B$38)*_xlfn.NORM.S.INV(RAND())</f>
        <v>0.27957384171089539</v>
      </c>
      <c r="AJ229" s="24">
        <f ca="1">SQRT(Inputs!$B$38)*C229+SQRT(1-Inputs!$B$38)*_xlfn.NORM.S.INV(RAND())</f>
        <v>-0.48500141810223207</v>
      </c>
      <c r="AK229" s="24">
        <f ca="1">SQRT(Inputs!$B$38)*D229+SQRT(1-Inputs!$B$38)*_xlfn.NORM.S.INV(RAND())</f>
        <v>-2.3400222000535935</v>
      </c>
      <c r="AL229" s="24">
        <f ca="1">SQRT(Inputs!$B$38)*E229+SQRT(1-Inputs!$B$38)*_xlfn.NORM.S.INV(RAND())</f>
        <v>0.24658166128912054</v>
      </c>
      <c r="AM229" s="24">
        <f ca="1">SQRT(Inputs!$B$38)*F229+SQRT(1-Inputs!$B$38)*_xlfn.NORM.S.INV(RAND())</f>
        <v>-0.14913092063226688</v>
      </c>
      <c r="AN229" s="24">
        <f ca="1">SQRT(Inputs!$B$38)*G229+SQRT(1-Inputs!$B$38)*_xlfn.NORM.S.INV(RAND())</f>
        <v>-1.2640866706303377E-2</v>
      </c>
      <c r="AO229" s="24">
        <f ca="1">SQRT(Inputs!$B$38)*H229+SQRT(1-Inputs!$B$38)*_xlfn.NORM.S.INV(RAND())</f>
        <v>-0.15444415108794232</v>
      </c>
      <c r="AP229" s="24">
        <f ca="1">SQRT(Inputs!$B$38)*I229+SQRT(1-Inputs!$B$38)*_xlfn.NORM.S.INV(RAND())</f>
        <v>-1.3209318573063049</v>
      </c>
      <c r="AQ229" s="24">
        <f ca="1">SQRT(Inputs!$B$38)*J229+SQRT(1-Inputs!$B$38)*_xlfn.NORM.S.INV(RAND())</f>
        <v>-1.0026576014056279</v>
      </c>
      <c r="AR229" s="24">
        <f ca="1">SQRT(Inputs!$B$38)*K229+SQRT(1-Inputs!$B$38)*_xlfn.NORM.S.INV(RAND())</f>
        <v>0.14083189168020682</v>
      </c>
      <c r="AS229" s="24">
        <f ca="1">SQRT(Inputs!$B$38)*L229+SQRT(1-Inputs!$B$38)*_xlfn.NORM.S.INV(RAND())</f>
        <v>-1.2509862523914648</v>
      </c>
      <c r="AT229" s="24">
        <f ca="1">SQRT(Inputs!$B$38)*M229+SQRT(1-Inputs!$B$38)*_xlfn.NORM.S.INV(RAND())</f>
        <v>-1.8817018544256841</v>
      </c>
      <c r="AU229" s="15">
        <f ca="1">Inputs!$B$6*EXP($B$8-0.5*C$5^2+C$5*N229)</f>
        <v>4669.4125729657007</v>
      </c>
      <c r="AV229" s="15">
        <f t="shared" ca="1" si="110"/>
        <v>4719.5437795042935</v>
      </c>
      <c r="AW229" s="15">
        <f t="shared" ca="1" si="111"/>
        <v>6641.2087086993588</v>
      </c>
      <c r="AX229" s="15">
        <f t="shared" ca="1" si="112"/>
        <v>7874.4512754837615</v>
      </c>
      <c r="AY229" s="15">
        <f t="shared" ca="1" si="113"/>
        <v>11901.819354712692</v>
      </c>
      <c r="AZ229" s="15">
        <f t="shared" ca="1" si="114"/>
        <v>15043.22365305204</v>
      </c>
      <c r="BA229" s="15">
        <f t="shared" ca="1" si="115"/>
        <v>18855.830328840544</v>
      </c>
      <c r="BB229" s="15">
        <f t="shared" ca="1" si="116"/>
        <v>18352.034431133787</v>
      </c>
      <c r="BC229" s="15">
        <f t="shared" ca="1" si="117"/>
        <v>22834.325623888795</v>
      </c>
      <c r="BD229" s="15">
        <f t="shared" ca="1" si="118"/>
        <v>28157.142168514703</v>
      </c>
      <c r="BE229" s="15">
        <f t="shared" ca="1" si="119"/>
        <v>36558.209126015186</v>
      </c>
      <c r="BF229" s="15">
        <f ca="1">Inputs!$B$13*EXP($B$9-0.5*C$6^2+C$6*Y229)</f>
        <v>13384.974535839214</v>
      </c>
      <c r="BG229" s="15">
        <f t="shared" ca="1" si="120"/>
        <v>18984.191138327413</v>
      </c>
      <c r="BH229" s="15">
        <f t="shared" ca="1" si="121"/>
        <v>26033.032304364533</v>
      </c>
      <c r="BI229" s="15">
        <f t="shared" ca="1" si="122"/>
        <v>30701.259570474551</v>
      </c>
      <c r="BJ229" s="15">
        <f t="shared" ca="1" si="123"/>
        <v>31179.701914604655</v>
      </c>
      <c r="BK229" s="15">
        <f t="shared" ca="1" si="124"/>
        <v>36491.006955933837</v>
      </c>
      <c r="BL229" s="15">
        <f t="shared" ca="1" si="125"/>
        <v>42647.605517358825</v>
      </c>
      <c r="BM229" s="15">
        <f t="shared" ca="1" si="126"/>
        <v>43006.593932557596</v>
      </c>
      <c r="BN229" s="15">
        <f t="shared" ca="1" si="127"/>
        <v>46066.276376216658</v>
      </c>
      <c r="BO229" s="15">
        <f t="shared" ca="1" si="128"/>
        <v>53921.65683984902</v>
      </c>
      <c r="BP229" s="15">
        <f t="shared" ca="1" si="129"/>
        <v>68503.273659735132</v>
      </c>
      <c r="BQ229" s="15">
        <f ca="1">Inputs!$B$20*EXP($B$10-0.5*C$7^2+C$7*AJ229)</f>
        <v>3611.6032954293728</v>
      </c>
      <c r="BR229" s="15">
        <f t="shared" ca="1" si="130"/>
        <v>2330.7475224604455</v>
      </c>
      <c r="BS229" s="15">
        <f t="shared" ca="1" si="131"/>
        <v>3425.9380127674826</v>
      </c>
      <c r="BT229" s="15">
        <f t="shared" ca="1" si="132"/>
        <v>4542.3949999575898</v>
      </c>
      <c r="BU229" s="15">
        <f t="shared" ca="1" si="133"/>
        <v>6275.9887415324529</v>
      </c>
      <c r="BV229" s="15">
        <f t="shared" ca="1" si="134"/>
        <v>8433.1075048005296</v>
      </c>
      <c r="BW229" s="15">
        <f t="shared" ca="1" si="135"/>
        <v>8897.7946456494865</v>
      </c>
      <c r="BX229" s="15">
        <f t="shared" ca="1" si="136"/>
        <v>10178.846106882342</v>
      </c>
      <c r="BY229" s="15">
        <f t="shared" ca="1" si="137"/>
        <v>14651.808192444436</v>
      </c>
      <c r="BZ229" s="15">
        <f t="shared" ca="1" si="138"/>
        <v>16334.881406559894</v>
      </c>
      <c r="CA229" s="15">
        <f t="shared" ca="1" si="139"/>
        <v>16424.007637128092</v>
      </c>
      <c r="CB229" s="15">
        <f ca="1">(AU229*DCF!C$10-DCF!C$5*MAX(AU229*DCF!C$10,0)-MAX(AU229-Inputs!$B$6,0)/Inputs!$B$10)*DCF!C$6</f>
        <v>1045.1622112051355</v>
      </c>
      <c r="CC229" s="15">
        <f ca="1">(AV229*DCF!D$10-DCF!D$5*MAX(AV229*DCF!D$10,0)-MAX(AV229-AU229,0)/Inputs!$B$10)*DCF!D$6</f>
        <v>1138.133639707047</v>
      </c>
      <c r="CD229" s="15">
        <f ca="1">(AW229*DCF!E$10-DCF!E$5*MAX(AW229*DCF!E$10,0)-MAX(AW229-AV229,0)/Inputs!$B$10)*DCF!E$6</f>
        <v>1100.5108502708549</v>
      </c>
      <c r="CE229" s="15">
        <f ca="1">(AX229*DCF!F$10-DCF!F$5*MAX(AX229*DCF!F$10,0)-MAX(AX229-AW229,0)/Inputs!$B$10)*DCF!F$6</f>
        <v>1462.3729615784835</v>
      </c>
      <c r="CF229" s="15">
        <f ca="1">(AY229*DCF!G$10-DCF!G$5*MAX(AY229*DCF!G$10,0)-MAX(AY229-AX229,0)/Inputs!$B$10)*DCF!G$6</f>
        <v>1678.1193132126136</v>
      </c>
      <c r="CG229" s="15">
        <f ca="1">(AZ229*DCF!H$10-DCF!H$5*MAX(AZ229*DCF!H$10,0)-MAX(AZ229-AY229,0)/Inputs!$B$10)*DCF!H$6</f>
        <v>2362.8400121838658</v>
      </c>
      <c r="CH229" s="15">
        <f ca="1">(BA229*DCF!I$10-DCF!I$5*MAX(BA229*DCF!I$10,0)-MAX(BA229-AZ229,0)/Inputs!$B$10)*DCF!I$6</f>
        <v>2818.8712617998112</v>
      </c>
      <c r="CI229" s="15">
        <f ca="1">(BB229*DCF!J$10-DCF!J$5*MAX(BB229*DCF!J$10,0)-MAX(BB229-BA229,0)/Inputs!$B$10)*DCF!J$6</f>
        <v>3149.2516910550139</v>
      </c>
      <c r="CJ229" s="15">
        <f ca="1">(BC229*DCF!K$10-DCF!K$5*MAX(BC229*DCF!K$10,0)-MAX(BC229-BB229,0)/Inputs!$B$10)*DCF!K$6</f>
        <v>3048.507170090038</v>
      </c>
      <c r="CK229" s="15">
        <f ca="1">(BD229*DCF!L$10-DCF!L$5*MAX(BD229*DCF!L$10,0)-MAX(BD229-BC229,0)/Inputs!$B$10)*DCF!L$6</f>
        <v>3558.3061111740276</v>
      </c>
      <c r="CL229" s="15">
        <f ca="1">(BE229*DCF!M$10-DCF!M$5*MAX(BE229*DCF!M$10,0)-MAX(BE229-BD229,0)/Inputs!$B$10)*DCF!M$6</f>
        <v>4155.238940565283</v>
      </c>
      <c r="CM229" s="15">
        <f ca="1">(BF229*DCF!C$28-DCF!C$5*MAX(BF229*DCF!C$28,0)-MAX(BF229-Inputs!$B$13,0)/Inputs!$B$17)*DCF!C$6</f>
        <v>3623.5804581607181</v>
      </c>
      <c r="CN229" s="15">
        <f ca="1">(BG229*DCF!D$28-DCF!D$5*MAX(BG229*DCF!D$28,0)-MAX(BG229-BF229,0)/Inputs!$B$17)*DCF!D$6</f>
        <v>4396.7125147399529</v>
      </c>
      <c r="CO229" s="15">
        <f ca="1">(BH229*DCF!E$28-DCF!E$5*MAX(BH229*DCF!E$28,0)-MAX(BH229-BG229,0)/Inputs!$B$17)*DCF!E$6</f>
        <v>5983.7887362514793</v>
      </c>
      <c r="CP229" s="15">
        <f ca="1">(BI229*DCF!F$28-DCF!F$5*MAX(BI229*DCF!F$28,0)-MAX(BI229-BH229,0)/Inputs!$B$17)*DCF!F$6</f>
        <v>7484.6587149716224</v>
      </c>
      <c r="CQ229" s="15">
        <f ca="1">(BJ229*DCF!G$28-DCF!G$5*MAX(BJ229*DCF!G$28,0)-MAX(BJ229-BI229,0)/Inputs!$B$17)*DCF!G$6</f>
        <v>8009.340945611506</v>
      </c>
      <c r="CR229" s="15">
        <f ca="1">(BK229*DCF!H$28-DCF!H$5*MAX(BK229*DCF!H$28,0)-MAX(BK229-BJ229,0)/Inputs!$B$17)*DCF!H$6</f>
        <v>8199.4008662198576</v>
      </c>
      <c r="CS229" s="15">
        <f ca="1">(BL229*DCF!I$28-DCF!I$5*MAX(BL229*DCF!I$28,0)-MAX(BL229-BK229,0)/Inputs!$B$17)*DCF!I$6</f>
        <v>9145.0533245532424</v>
      </c>
      <c r="CT229" s="15">
        <f ca="1">(BM229*DCF!J$28-DCF!J$5*MAX(BM229*DCF!J$28,0)-MAX(BM229-BL229,0)/Inputs!$B$17)*DCF!J$6</f>
        <v>9546.4417691609851</v>
      </c>
      <c r="CU229" s="15">
        <f ca="1">(BN229*DCF!K$28-DCF!K$5*MAX(BN229*DCF!K$28,0)-MAX(BN229-BM229,0)/Inputs!$B$17)*DCF!K$6</f>
        <v>9353.6548327311666</v>
      </c>
      <c r="CV229" s="15">
        <f ca="1">(BO229*DCF!L$28-DCF!L$5*MAX(BO229*DCF!L$28,0)-MAX(BO229-BN229,0)/Inputs!$B$17)*DCF!L$6</f>
        <v>9869.6529501153564</v>
      </c>
      <c r="CW229" s="15">
        <f ca="1">(BP229*DCF!M$28-DCF!M$5*MAX(BP229*DCF!M$28,0)-MAX(BP229-BO229,0)/Inputs!$B$17)*DCF!M$6</f>
        <v>11364.741893078544</v>
      </c>
      <c r="CX229" s="15">
        <f ca="1">(BQ229*DCF!C$46-DCF!C$5*MAX(BQ229*DCF!C$46,0)-MAX(BQ229-Inputs!$B$20,0)/Inputs!$B$24)*DCF!C$6</f>
        <v>-1023.7436226993343</v>
      </c>
      <c r="CY229" s="15">
        <f ca="1">(BR229*DCF!D$46-DCF!D$5*MAX(BR229*DCF!D$46,0)-MAX(BR229-BQ229,0)/Inputs!$B$24)*DCF!D$6</f>
        <v>-397.80424834915249</v>
      </c>
      <c r="CZ229" s="15">
        <f ca="1">(BS229*DCF!E$46-DCF!E$5*MAX(BS229*DCF!E$46,0)-MAX(BS229-BR229,0)/Inputs!$B$24)*DCF!E$6</f>
        <v>-836.81707617708196</v>
      </c>
      <c r="DA229" s="15">
        <f ca="1">(BT229*DCF!F$46-DCF!F$5*MAX(BT229*DCF!F$46,0)-MAX(BT229-BS229,0)/Inputs!$B$24)*DCF!F$6</f>
        <v>-737.34320604248751</v>
      </c>
      <c r="DB229" s="15">
        <f ca="1">(BU229*DCF!G$46-DCF!G$5*MAX(BU229*DCF!G$46,0)-MAX(BU229-BT229,0)/Inputs!$B$24)*DCF!G$6</f>
        <v>-794.25854446112544</v>
      </c>
      <c r="DC229" s="15">
        <f ca="1">(BV229*DCF!H$46-DCF!H$5*MAX(BV229*DCF!H$46,0)-MAX(BV229-BU229,0)/Inputs!$B$24)*DCF!H$6</f>
        <v>-670.31143879960837</v>
      </c>
      <c r="DD229" s="15">
        <f ca="1">(BW229*DCF!I$46-DCF!I$5*MAX(BW229*DCF!I$46,0)-MAX(BW229-BV229,0)/Inputs!$B$24)*DCF!I$6</f>
        <v>72.104314415637305</v>
      </c>
      <c r="DE229" s="15">
        <f ca="1">(BX229*DCF!J$46-DCF!J$5*MAX(BX229*DCF!J$46,0)-MAX(BX229-BW229,0)/Inputs!$B$24)*DCF!J$6</f>
        <v>87.26051993704111</v>
      </c>
      <c r="DF229" s="15">
        <f ca="1">(BY229*DCF!K$46-DCF!K$5*MAX(BY229*DCF!K$46,0)-MAX(BY229-BX229,0)/Inputs!$B$24)*DCF!K$6</f>
        <v>-258.79642574292768</v>
      </c>
      <c r="DG229" s="15">
        <f ca="1">(BZ229*DCF!L$46-DCF!L$5*MAX(BZ229*DCF!L$46,0)-MAX(BZ229-BY229,0)/Inputs!$B$24)*DCF!L$6</f>
        <v>748.26984099948493</v>
      </c>
      <c r="DH229" s="15">
        <f ca="1">(CA229*DCF!M$46-DCF!M$5*MAX(CA229*DCF!M$46,0)-MAX(CA229-BZ229,0)/Inputs!$B$24)*DCF!M$6</f>
        <v>1268.945334864022</v>
      </c>
      <c r="DI229" s="15">
        <f ca="1">SUM(CB229:CL229)+BE229*DCF!M$10*(1+Inputs!$B$30)*(1-Inputs!$B$33)*(1-Inputs!$B$30/Inputs!$B$31)/(Inputs!$B$29-Inputs!$B$30)*DCF!M$6</f>
        <v>127259.29359281085</v>
      </c>
      <c r="DJ229" s="15">
        <f ca="1">SUM(CM229:CW229)+BP229*DCF!M$28*(1+Inputs!$B$30)*(1-Inputs!$B$33)*(1-Inputs!$B$30/Inputs!$B$31)/(Inputs!$B$29-Inputs!$B$30)*DCF!M$6</f>
        <v>341171.04894833814</v>
      </c>
      <c r="DK229" s="15">
        <f ca="1">SUM(CX229:DH229)+CA229*DCF!M$46*(1+Inputs!$B$30)*(1-Inputs!$B$33)*(1-Inputs!$B$30/Inputs!$B$31)/(Inputs!$B$29-Inputs!$B$30)*DCF!M$6</f>
        <v>22850.966803024712</v>
      </c>
      <c r="DM229" s="15">
        <f ca="1">DI229+DJ229+DK229+Inputs!$B$34+Inputs!$B$36-Inputs!$B$35</f>
        <v>568132.30934417364</v>
      </c>
    </row>
    <row r="230" spans="1:117" x14ac:dyDescent="0.75">
      <c r="A230" s="11">
        <v>217</v>
      </c>
      <c r="C230" s="24">
        <f t="shared" ca="1" si="141"/>
        <v>0.95342072684888746</v>
      </c>
      <c r="D230" s="24">
        <f t="shared" ca="1" si="141"/>
        <v>-0.20539182501046813</v>
      </c>
      <c r="E230" s="24">
        <f t="shared" ca="1" si="141"/>
        <v>-1.0534589445134796E-2</v>
      </c>
      <c r="F230" s="24">
        <f t="shared" ca="1" si="141"/>
        <v>-2.2085768831596937</v>
      </c>
      <c r="G230" s="24">
        <f t="shared" ca="1" si="141"/>
        <v>0.12506768113829259</v>
      </c>
      <c r="H230" s="24">
        <f t="shared" ca="1" si="141"/>
        <v>-0.83140569542649156</v>
      </c>
      <c r="I230" s="24">
        <f t="shared" ca="1" si="141"/>
        <v>-0.23441445937500505</v>
      </c>
      <c r="J230" s="24">
        <f t="shared" ca="1" si="141"/>
        <v>-1.729124981505219</v>
      </c>
      <c r="K230" s="24">
        <f t="shared" ca="1" si="141"/>
        <v>0.23054769489520652</v>
      </c>
      <c r="L230" s="24">
        <f t="shared" ca="1" si="141"/>
        <v>-0.4910941031232306</v>
      </c>
      <c r="M230" s="24">
        <f t="shared" ca="1" si="141"/>
        <v>2.0782447480162949</v>
      </c>
      <c r="N230" s="24">
        <f ca="1">SQRT(Inputs!$B$38)*C230+SQRT(1-Inputs!$B$38)*_xlfn.NORM.S.INV(RAND())</f>
        <v>-0.95540848781487253</v>
      </c>
      <c r="O230" s="24">
        <f ca="1">SQRT(Inputs!$B$38)*D230+SQRT(1-Inputs!$B$38)*_xlfn.NORM.S.INV(RAND())</f>
        <v>-0.40460446784650539</v>
      </c>
      <c r="P230" s="24">
        <f ca="1">SQRT(Inputs!$B$38)*E230+SQRT(1-Inputs!$B$38)*_xlfn.NORM.S.INV(RAND())</f>
        <v>0.38644188171826277</v>
      </c>
      <c r="Q230" s="24">
        <f ca="1">SQRT(Inputs!$B$38)*F230+SQRT(1-Inputs!$B$38)*_xlfn.NORM.S.INV(RAND())</f>
        <v>-0.14770537063108491</v>
      </c>
      <c r="R230" s="24">
        <f ca="1">SQRT(Inputs!$B$38)*G230+SQRT(1-Inputs!$B$38)*_xlfn.NORM.S.INV(RAND())</f>
        <v>0.11671069429466971</v>
      </c>
      <c r="S230" s="24">
        <f ca="1">SQRT(Inputs!$B$38)*H230+SQRT(1-Inputs!$B$38)*_xlfn.NORM.S.INV(RAND())</f>
        <v>-0.1578368881255231</v>
      </c>
      <c r="T230" s="24">
        <f ca="1">SQRT(Inputs!$B$38)*I230+SQRT(1-Inputs!$B$38)*_xlfn.NORM.S.INV(RAND())</f>
        <v>1.0975680145610103</v>
      </c>
      <c r="U230" s="24">
        <f ca="1">SQRT(Inputs!$B$38)*J230+SQRT(1-Inputs!$B$38)*_xlfn.NORM.S.INV(RAND())</f>
        <v>-1.2275975755088961</v>
      </c>
      <c r="V230" s="24">
        <f ca="1">SQRT(Inputs!$B$38)*K230+SQRT(1-Inputs!$B$38)*_xlfn.NORM.S.INV(RAND())</f>
        <v>-0.15975476537183991</v>
      </c>
      <c r="W230" s="24">
        <f ca="1">SQRT(Inputs!$B$38)*L230+SQRT(1-Inputs!$B$38)*_xlfn.NORM.S.INV(RAND())</f>
        <v>-6.6253660442058937E-2</v>
      </c>
      <c r="X230" s="24">
        <f ca="1">SQRT(Inputs!$B$38)*M230+SQRT(1-Inputs!$B$38)*_xlfn.NORM.S.INV(RAND())</f>
        <v>1.8250924334442908</v>
      </c>
      <c r="Y230" s="24">
        <f ca="1">SQRT(Inputs!$B$38)*C230+SQRT(1-Inputs!$B$38)*_xlfn.NORM.S.INV(RAND())</f>
        <v>0.25070480950247681</v>
      </c>
      <c r="Z230" s="24">
        <f ca="1">SQRT(Inputs!$B$38)*D230+SQRT(1-Inputs!$B$38)*_xlfn.NORM.S.INV(RAND())</f>
        <v>1.6359296963909962</v>
      </c>
      <c r="AA230" s="24">
        <f ca="1">SQRT(Inputs!$B$38)*E230+SQRT(1-Inputs!$B$38)*_xlfn.NORM.S.INV(RAND())</f>
        <v>0.20579515808481391</v>
      </c>
      <c r="AB230" s="24">
        <f ca="1">SQRT(Inputs!$B$38)*F230+SQRT(1-Inputs!$B$38)*_xlfn.NORM.S.INV(RAND())</f>
        <v>-0.81998378252267135</v>
      </c>
      <c r="AC230" s="24">
        <f ca="1">SQRT(Inputs!$B$38)*G230+SQRT(1-Inputs!$B$38)*_xlfn.NORM.S.INV(RAND())</f>
        <v>0.31154933822817521</v>
      </c>
      <c r="AD230" s="24">
        <f ca="1">SQRT(Inputs!$B$38)*H230+SQRT(1-Inputs!$B$38)*_xlfn.NORM.S.INV(RAND())</f>
        <v>-0.41201621144385536</v>
      </c>
      <c r="AE230" s="24">
        <f ca="1">SQRT(Inputs!$B$38)*I230+SQRT(1-Inputs!$B$38)*_xlfn.NORM.S.INV(RAND())</f>
        <v>-0.35492304123050844</v>
      </c>
      <c r="AF230" s="24">
        <f ca="1">SQRT(Inputs!$B$38)*J230+SQRT(1-Inputs!$B$38)*_xlfn.NORM.S.INV(RAND())</f>
        <v>0.97725404196209942</v>
      </c>
      <c r="AG230" s="24">
        <f ca="1">SQRT(Inputs!$B$38)*K230+SQRT(1-Inputs!$B$38)*_xlfn.NORM.S.INV(RAND())</f>
        <v>-0.58428901011129453</v>
      </c>
      <c r="AH230" s="24">
        <f ca="1">SQRT(Inputs!$B$38)*L230+SQRT(1-Inputs!$B$38)*_xlfn.NORM.S.INV(RAND())</f>
        <v>-0.84066059352703093</v>
      </c>
      <c r="AI230" s="24">
        <f ca="1">SQRT(Inputs!$B$38)*M230+SQRT(1-Inputs!$B$38)*_xlfn.NORM.S.INV(RAND())</f>
        <v>1.540475146502996</v>
      </c>
      <c r="AJ230" s="24">
        <f ca="1">SQRT(Inputs!$B$38)*C230+SQRT(1-Inputs!$B$38)*_xlfn.NORM.S.INV(RAND())</f>
        <v>-0.88013084520468721</v>
      </c>
      <c r="AK230" s="24">
        <f ca="1">SQRT(Inputs!$B$38)*D230+SQRT(1-Inputs!$B$38)*_xlfn.NORM.S.INV(RAND())</f>
        <v>0.57875648834944815</v>
      </c>
      <c r="AL230" s="24">
        <f ca="1">SQRT(Inputs!$B$38)*E230+SQRT(1-Inputs!$B$38)*_xlfn.NORM.S.INV(RAND())</f>
        <v>-8.871151908374475E-2</v>
      </c>
      <c r="AM230" s="24">
        <f ca="1">SQRT(Inputs!$B$38)*F230+SQRT(1-Inputs!$B$38)*_xlfn.NORM.S.INV(RAND())</f>
        <v>-1.0528237362575947</v>
      </c>
      <c r="AN230" s="24">
        <f ca="1">SQRT(Inputs!$B$38)*G230+SQRT(1-Inputs!$B$38)*_xlfn.NORM.S.INV(RAND())</f>
        <v>0.8429089583810454</v>
      </c>
      <c r="AO230" s="24">
        <f ca="1">SQRT(Inputs!$B$38)*H230+SQRT(1-Inputs!$B$38)*_xlfn.NORM.S.INV(RAND())</f>
        <v>-0.2928682571341894</v>
      </c>
      <c r="AP230" s="24">
        <f ca="1">SQRT(Inputs!$B$38)*I230+SQRT(1-Inputs!$B$38)*_xlfn.NORM.S.INV(RAND())</f>
        <v>0.54671850157995838</v>
      </c>
      <c r="AQ230" s="24">
        <f ca="1">SQRT(Inputs!$B$38)*J230+SQRT(1-Inputs!$B$38)*_xlfn.NORM.S.INV(RAND())</f>
        <v>-2.5509456815372213</v>
      </c>
      <c r="AR230" s="24">
        <f ca="1">SQRT(Inputs!$B$38)*K230+SQRT(1-Inputs!$B$38)*_xlfn.NORM.S.INV(RAND())</f>
        <v>0.78927729914909261</v>
      </c>
      <c r="AS230" s="24">
        <f ca="1">SQRT(Inputs!$B$38)*L230+SQRT(1-Inputs!$B$38)*_xlfn.NORM.S.INV(RAND())</f>
        <v>-0.89747593558320804</v>
      </c>
      <c r="AT230" s="24">
        <f ca="1">SQRT(Inputs!$B$38)*M230+SQRT(1-Inputs!$B$38)*_xlfn.NORM.S.INV(RAND())</f>
        <v>1.6692177032820292</v>
      </c>
      <c r="AU230" s="15">
        <f ca="1">Inputs!$B$6*EXP($B$8-0.5*C$5^2+C$5*N230)</f>
        <v>4251.203958229411</v>
      </c>
      <c r="AV230" s="15">
        <f t="shared" ca="1" si="110"/>
        <v>4875.8541677817611</v>
      </c>
      <c r="AW230" s="15">
        <f t="shared" ca="1" si="111"/>
        <v>6263.3466857652456</v>
      </c>
      <c r="AX230" s="15">
        <f t="shared" ca="1" si="112"/>
        <v>7507.1009773301457</v>
      </c>
      <c r="AY230" s="15">
        <f t="shared" ca="1" si="113"/>
        <v>9300.3510499476015</v>
      </c>
      <c r="AZ230" s="15">
        <f t="shared" ca="1" si="114"/>
        <v>11178.58823253246</v>
      </c>
      <c r="BA230" s="15">
        <f t="shared" ca="1" si="115"/>
        <v>15344.952303800143</v>
      </c>
      <c r="BB230" s="15">
        <f t="shared" ca="1" si="116"/>
        <v>16612.694135342903</v>
      </c>
      <c r="BC230" s="15">
        <f t="shared" ca="1" si="117"/>
        <v>20034.966613514087</v>
      </c>
      <c r="BD230" s="15">
        <f t="shared" ca="1" si="118"/>
        <v>24393.091712103127</v>
      </c>
      <c r="BE230" s="15">
        <f t="shared" ca="1" si="119"/>
        <v>35296.162113289189</v>
      </c>
      <c r="BF230" s="15">
        <f ca="1">Inputs!$B$13*EXP($B$9-0.5*C$6^2+C$6*Y230)</f>
        <v>14535.814965712452</v>
      </c>
      <c r="BG230" s="15">
        <f t="shared" ca="1" si="120"/>
        <v>23798.291924576872</v>
      </c>
      <c r="BH230" s="15">
        <f t="shared" ca="1" si="121"/>
        <v>30086.747520420075</v>
      </c>
      <c r="BI230" s="15">
        <f t="shared" ca="1" si="122"/>
        <v>32463.63008605544</v>
      </c>
      <c r="BJ230" s="15">
        <f t="shared" ca="1" si="123"/>
        <v>41626.314950964021</v>
      </c>
      <c r="BK230" s="15">
        <f t="shared" ca="1" si="124"/>
        <v>48301.589123024918</v>
      </c>
      <c r="BL230" s="15">
        <f t="shared" ca="1" si="125"/>
        <v>56665.472774158268</v>
      </c>
      <c r="BM230" s="15">
        <f t="shared" ca="1" si="126"/>
        <v>78644.949447258623</v>
      </c>
      <c r="BN230" s="15">
        <f t="shared" ca="1" si="127"/>
        <v>90182.643512309354</v>
      </c>
      <c r="BO230" s="15">
        <f t="shared" ca="1" si="128"/>
        <v>100630.47839388266</v>
      </c>
      <c r="BP230" s="15">
        <f t="shared" ca="1" si="129"/>
        <v>147475.20662036925</v>
      </c>
      <c r="BQ230" s="15">
        <f ca="1">Inputs!$B$20*EXP($B$10-0.5*C$7^2+C$7*AJ230)</f>
        <v>3139.3200518948456</v>
      </c>
      <c r="BR230" s="15">
        <f t="shared" ca="1" si="130"/>
        <v>5119.1542673568638</v>
      </c>
      <c r="BS230" s="15">
        <f t="shared" ca="1" si="131"/>
        <v>6833.7825327517503</v>
      </c>
      <c r="BT230" s="15">
        <f t="shared" ca="1" si="132"/>
        <v>7148.4079653123963</v>
      </c>
      <c r="BU230" s="15">
        <f t="shared" ca="1" si="133"/>
        <v>12148.231168622649</v>
      </c>
      <c r="BV230" s="15">
        <f t="shared" ca="1" si="134"/>
        <v>15822.470499689605</v>
      </c>
      <c r="BW230" s="15">
        <f t="shared" ca="1" si="135"/>
        <v>24787.909617806748</v>
      </c>
      <c r="BX230" s="15">
        <f t="shared" ca="1" si="136"/>
        <v>20790.008611179393</v>
      </c>
      <c r="BY230" s="15">
        <f t="shared" ca="1" si="137"/>
        <v>33878.759402153097</v>
      </c>
      <c r="BZ230" s="15">
        <f t="shared" ca="1" si="138"/>
        <v>40306.568064073486</v>
      </c>
      <c r="CA230" s="15">
        <f t="shared" ca="1" si="139"/>
        <v>76169.186470120068</v>
      </c>
      <c r="CB230" s="15">
        <f ca="1">(AU230*DCF!C$10-DCF!C$5*MAX(AU230*DCF!C$10,0)-MAX(AU230-Inputs!$B$6,0)/Inputs!$B$10)*DCF!C$6</f>
        <v>1048.1441131700528</v>
      </c>
      <c r="CC230" s="15">
        <f ca="1">(AV230*DCF!D$10-DCF!D$5*MAX(AV230*DCF!D$10,0)-MAX(AV230-AU230,0)/Inputs!$B$10)*DCF!D$6</f>
        <v>1036.1518152271242</v>
      </c>
      <c r="CD230" s="15">
        <f ca="1">(AW230*DCF!E$10-DCF!E$5*MAX(AW230*DCF!E$10,0)-MAX(AW230-AV230,0)/Inputs!$B$10)*DCF!E$6</f>
        <v>1133.5862722129393</v>
      </c>
      <c r="CE230" s="15">
        <f ca="1">(AX230*DCF!F$10-DCF!F$5*MAX(AX230*DCF!F$10,0)-MAX(AX230-AW230,0)/Inputs!$B$10)*DCF!F$6</f>
        <v>1379.99374762096</v>
      </c>
      <c r="CF230" s="15">
        <f ca="1">(AY230*DCF!G$10-DCF!G$5*MAX(AY230*DCF!G$10,0)-MAX(AY230-AX230,0)/Inputs!$B$10)*DCF!G$6</f>
        <v>1571.5492673761439</v>
      </c>
      <c r="CG230" s="15">
        <f ca="1">(AZ230*DCF!H$10-DCF!H$5*MAX(AZ230*DCF!H$10,0)-MAX(AZ230-AY230,0)/Inputs!$B$10)*DCF!H$6</f>
        <v>1836.8162399238697</v>
      </c>
      <c r="CH230" s="15">
        <f ca="1">(BA230*DCF!I$10-DCF!I$5*MAX(BA230*DCF!I$10,0)-MAX(BA230-AZ230,0)/Inputs!$B$10)*DCF!I$6</f>
        <v>2119.5333164494423</v>
      </c>
      <c r="CI230" s="15">
        <f ca="1">(BB230*DCF!J$10-DCF!J$5*MAX(BB230*DCF!J$10,0)-MAX(BB230-BA230,0)/Inputs!$B$10)*DCF!J$6</f>
        <v>2658.6714766018476</v>
      </c>
      <c r="CJ230" s="15">
        <f ca="1">(BC230*DCF!K$10-DCF!K$5*MAX(BC230*DCF!K$10,0)-MAX(BC230-BB230,0)/Inputs!$B$10)*DCF!K$6</f>
        <v>2746.2418109763162</v>
      </c>
      <c r="CK230" s="15">
        <f ca="1">(BD230*DCF!L$10-DCF!L$5*MAX(BD230*DCF!L$10,0)-MAX(BD230-BC230,0)/Inputs!$B$10)*DCF!L$6</f>
        <v>3115.3659489755678</v>
      </c>
      <c r="CL230" s="15">
        <f ca="1">(BE230*DCF!M$10-DCF!M$5*MAX(BE230*DCF!M$10,0)-MAX(BE230-BD230,0)/Inputs!$B$10)*DCF!M$6</f>
        <v>3678.2567386721967</v>
      </c>
      <c r="CM230" s="15">
        <f ca="1">(BF230*DCF!C$28-DCF!C$5*MAX(BF230*DCF!C$28,0)-MAX(BF230-Inputs!$B$13,0)/Inputs!$B$17)*DCF!C$6</f>
        <v>3709.0264007905903</v>
      </c>
      <c r="CN230" s="15">
        <f ca="1">(BG230*DCF!D$28-DCF!D$5*MAX(BG230*DCF!D$28,0)-MAX(BG230-BF230,0)/Inputs!$B$17)*DCF!D$6</f>
        <v>5033.0348346760984</v>
      </c>
      <c r="CO230" s="15">
        <f ca="1">(BH230*DCF!E$28-DCF!E$5*MAX(BH230*DCF!E$28,0)-MAX(BH230-BG230,0)/Inputs!$B$17)*DCF!E$6</f>
        <v>7281.7345970325287</v>
      </c>
      <c r="CP230" s="15">
        <f ca="1">(BI230*DCF!F$28-DCF!F$5*MAX(BI230*DCF!F$28,0)-MAX(BI230-BH230,0)/Inputs!$B$17)*DCF!F$6</f>
        <v>8380.271407779619</v>
      </c>
      <c r="CQ230" s="15">
        <f ca="1">(BJ230*DCF!G$28-DCF!G$5*MAX(BJ230*DCF!G$28,0)-MAX(BJ230-BI230,0)/Inputs!$B$17)*DCF!G$6</f>
        <v>9259.1901539656465</v>
      </c>
      <c r="CR230" s="15">
        <f ca="1">(BK230*DCF!H$28-DCF!H$5*MAX(BK230*DCF!H$28,0)-MAX(BK230-BJ230,0)/Inputs!$B$17)*DCF!H$6</f>
        <v>10908.365613985574</v>
      </c>
      <c r="CS230" s="15">
        <f ca="1">(BL230*DCF!I$28-DCF!I$5*MAX(BL230*DCF!I$28,0)-MAX(BL230-BK230,0)/Inputs!$B$17)*DCF!I$6</f>
        <v>12124.584304010588</v>
      </c>
      <c r="CT230" s="15">
        <f ca="1">(BM230*DCF!J$28-DCF!J$5*MAX(BM230*DCF!J$28,0)-MAX(BM230-BL230,0)/Inputs!$B$17)*DCF!J$6</f>
        <v>14630.05348905607</v>
      </c>
      <c r="CU230" s="15">
        <f ca="1">(BN230*DCF!K$28-DCF!K$5*MAX(BN230*DCF!K$28,0)-MAX(BN230-BM230,0)/Inputs!$B$17)*DCF!K$6</f>
        <v>17631.848375667014</v>
      </c>
      <c r="CV230" s="15">
        <f ca="1">(BO230*DCF!L$28-DCF!L$5*MAX(BO230*DCF!L$28,0)-MAX(BO230-BN230,0)/Inputs!$B$17)*DCF!L$6</f>
        <v>18895.702722132683</v>
      </c>
      <c r="CW230" s="15">
        <f ca="1">(BP230*DCF!M$28-DCF!M$5*MAX(BP230*DCF!M$28,0)-MAX(BP230-BO230,0)/Inputs!$B$17)*DCF!M$6</f>
        <v>22850.955070313339</v>
      </c>
      <c r="CX230" s="15">
        <f ca="1">(BQ230*DCF!C$46-DCF!C$5*MAX(BQ230*DCF!C$46,0)-MAX(BQ230-Inputs!$B$20,0)/Inputs!$B$24)*DCF!C$6</f>
        <v>-725.01617826670793</v>
      </c>
      <c r="CY230" s="15">
        <f ca="1">(BR230*DCF!D$46-DCF!D$5*MAX(BR230*DCF!D$46,0)-MAX(BR230-BQ230,0)/Inputs!$B$24)*DCF!D$6</f>
        <v>-1718.4990788386576</v>
      </c>
      <c r="CZ230" s="15">
        <f ca="1">(BS230*DCF!E$46-DCF!E$5*MAX(BS230*DCF!E$46,0)-MAX(BS230-BR230,0)/Inputs!$B$24)*DCF!E$6</f>
        <v>-1483.9659422551022</v>
      </c>
      <c r="DA230" s="15">
        <f ca="1">(BT230*DCF!F$46-DCF!F$5*MAX(BT230*DCF!F$46,0)-MAX(BT230-BS230,0)/Inputs!$B$24)*DCF!F$6</f>
        <v>-635.1573297808302</v>
      </c>
      <c r="DB230" s="15">
        <f ca="1">(BU230*DCF!G$46-DCF!G$5*MAX(BU230*DCF!G$46,0)-MAX(BU230-BT230,0)/Inputs!$B$24)*DCF!G$6</f>
        <v>-2090.4842356873182</v>
      </c>
      <c r="DC230" s="15">
        <f ca="1">(BV230*DCF!H$46-DCF!H$5*MAX(BV230*DCF!H$46,0)-MAX(BV230-BU230,0)/Inputs!$B$24)*DCF!H$6</f>
        <v>-1141.7473596911668</v>
      </c>
      <c r="DD230" s="15">
        <f ca="1">(BW230*DCF!I$46-DCF!I$5*MAX(BW230*DCF!I$46,0)-MAX(BW230-BV230,0)/Inputs!$B$24)*DCF!I$6</f>
        <v>-2001.1443581937021</v>
      </c>
      <c r="DE230" s="15">
        <f ca="1">(BX230*DCF!J$46-DCF!J$5*MAX(BX230*DCF!J$46,0)-MAX(BX230-BW230,0)/Inputs!$B$24)*DCF!J$6</f>
        <v>872.08335310352879</v>
      </c>
      <c r="DF230" s="15">
        <f ca="1">(BY230*DCF!K$46-DCF!K$5*MAX(BY230*DCF!K$46,0)-MAX(BY230-BX230,0)/Inputs!$B$24)*DCF!K$6</f>
        <v>-1271.1275884301881</v>
      </c>
      <c r="DG230" s="15">
        <f ca="1">(BZ230*DCF!L$46-DCF!L$5*MAX(BZ230*DCF!L$46,0)-MAX(BZ230-BY230,0)/Inputs!$B$24)*DCF!L$6</f>
        <v>1331.5723906237843</v>
      </c>
      <c r="DH230" s="15">
        <f ca="1">(CA230*DCF!M$46-DCF!M$5*MAX(CA230*DCF!M$46,0)-MAX(CA230-BZ230,0)/Inputs!$B$24)*DCF!M$6</f>
        <v>-1525.937460507274</v>
      </c>
      <c r="DI230" s="15">
        <f ca="1">SUM(CB230:CL230)+BE230*DCF!M$10*(1+Inputs!$B$30)*(1-Inputs!$B$33)*(1-Inputs!$B$30/Inputs!$B$31)/(Inputs!$B$29-Inputs!$B$30)*DCF!M$6</f>
        <v>120553.99665191468</v>
      </c>
      <c r="DJ230" s="15">
        <f ca="1">SUM(CM230:CW230)+BP230*DCF!M$28*(1+Inputs!$B$30)*(1-Inputs!$B$33)*(1-Inputs!$B$30/Inputs!$B$31)/(Inputs!$B$29-Inputs!$B$30)*DCF!M$6</f>
        <v>677938.70054568362</v>
      </c>
      <c r="DK230" s="15">
        <f ca="1">SUM(CX230:DH230)+CA230*DCF!M$46*(1+Inputs!$B$30)*(1-Inputs!$B$33)*(1-Inputs!$B$30/Inputs!$B$31)/(Inputs!$B$29-Inputs!$B$30)*DCF!M$6</f>
        <v>107377.16131183278</v>
      </c>
      <c r="DM230" s="15">
        <f ca="1">DI230+DJ230+DK230+Inputs!$B$34+Inputs!$B$36-Inputs!$B$35</f>
        <v>982720.85850943113</v>
      </c>
    </row>
    <row r="231" spans="1:117" x14ac:dyDescent="0.75">
      <c r="A231" s="11">
        <v>218</v>
      </c>
      <c r="C231" s="24">
        <f t="shared" ca="1" si="141"/>
        <v>-0.5544170828651902</v>
      </c>
      <c r="D231" s="24">
        <f t="shared" ca="1" si="141"/>
        <v>0.13867968893052163</v>
      </c>
      <c r="E231" s="24">
        <f t="shared" ca="1" si="141"/>
        <v>-6.2457616774020591E-2</v>
      </c>
      <c r="F231" s="24">
        <f t="shared" ca="1" si="141"/>
        <v>-0.59236594703715317</v>
      </c>
      <c r="G231" s="24">
        <f t="shared" ca="1" si="141"/>
        <v>-1.3241312482644572</v>
      </c>
      <c r="H231" s="24">
        <f t="shared" ca="1" si="141"/>
        <v>2.2635892096595334</v>
      </c>
      <c r="I231" s="24">
        <f t="shared" ca="1" si="141"/>
        <v>-0.66761292914054293</v>
      </c>
      <c r="J231" s="24">
        <f t="shared" ca="1" si="141"/>
        <v>1.0216901769032785</v>
      </c>
      <c r="K231" s="24">
        <f t="shared" ca="1" si="141"/>
        <v>-0.81029847577276626</v>
      </c>
      <c r="L231" s="24">
        <f t="shared" ca="1" si="141"/>
        <v>-0.13441848728328656</v>
      </c>
      <c r="M231" s="24">
        <f t="shared" ca="1" si="141"/>
        <v>0.55843316349685601</v>
      </c>
      <c r="N231" s="24">
        <f ca="1">SQRT(Inputs!$B$38)*C231+SQRT(1-Inputs!$B$38)*_xlfn.NORM.S.INV(RAND())</f>
        <v>-0.35099928892019938</v>
      </c>
      <c r="O231" s="24">
        <f ca="1">SQRT(Inputs!$B$38)*D231+SQRT(1-Inputs!$B$38)*_xlfn.NORM.S.INV(RAND())</f>
        <v>0.1061792299771224</v>
      </c>
      <c r="P231" s="24">
        <f ca="1">SQRT(Inputs!$B$38)*E231+SQRT(1-Inputs!$B$38)*_xlfn.NORM.S.INV(RAND())</f>
        <v>0.81309538341074272</v>
      </c>
      <c r="Q231" s="24">
        <f ca="1">SQRT(Inputs!$B$38)*F231+SQRT(1-Inputs!$B$38)*_xlfn.NORM.S.INV(RAND())</f>
        <v>-0.61134280318792245</v>
      </c>
      <c r="R231" s="24">
        <f ca="1">SQRT(Inputs!$B$38)*G231+SQRT(1-Inputs!$B$38)*_xlfn.NORM.S.INV(RAND())</f>
        <v>0.30401861135554786</v>
      </c>
      <c r="S231" s="24">
        <f ca="1">SQRT(Inputs!$B$38)*H231+SQRT(1-Inputs!$B$38)*_xlfn.NORM.S.INV(RAND())</f>
        <v>2.4198436367446519</v>
      </c>
      <c r="T231" s="24">
        <f ca="1">SQRT(Inputs!$B$38)*I231+SQRT(1-Inputs!$B$38)*_xlfn.NORM.S.INV(RAND())</f>
        <v>-1.6247047758391717</v>
      </c>
      <c r="U231" s="24">
        <f ca="1">SQRT(Inputs!$B$38)*J231+SQRT(1-Inputs!$B$38)*_xlfn.NORM.S.INV(RAND())</f>
        <v>1.4187387475012201</v>
      </c>
      <c r="V231" s="24">
        <f ca="1">SQRT(Inputs!$B$38)*K231+SQRT(1-Inputs!$B$38)*_xlfn.NORM.S.INV(RAND())</f>
        <v>-1.2182951564097249</v>
      </c>
      <c r="W231" s="24">
        <f ca="1">SQRT(Inputs!$B$38)*L231+SQRT(1-Inputs!$B$38)*_xlfn.NORM.S.INV(RAND())</f>
        <v>-1.1839851769429266</v>
      </c>
      <c r="X231" s="24">
        <f ca="1">SQRT(Inputs!$B$38)*M231+SQRT(1-Inputs!$B$38)*_xlfn.NORM.S.INV(RAND())</f>
        <v>0.61310527345120192</v>
      </c>
      <c r="Y231" s="24">
        <f ca="1">SQRT(Inputs!$B$38)*C231+SQRT(1-Inputs!$B$38)*_xlfn.NORM.S.INV(RAND())</f>
        <v>-0.62500929048364251</v>
      </c>
      <c r="Z231" s="24">
        <f ca="1">SQRT(Inputs!$B$38)*D231+SQRT(1-Inputs!$B$38)*_xlfn.NORM.S.INV(RAND())</f>
        <v>-0.17976019784050659</v>
      </c>
      <c r="AA231" s="24">
        <f ca="1">SQRT(Inputs!$B$38)*E231+SQRT(1-Inputs!$B$38)*_xlfn.NORM.S.INV(RAND())</f>
        <v>-0.47743412161812726</v>
      </c>
      <c r="AB231" s="24">
        <f ca="1">SQRT(Inputs!$B$38)*F231+SQRT(1-Inputs!$B$38)*_xlfn.NORM.S.INV(RAND())</f>
        <v>-3.6381012847511551E-2</v>
      </c>
      <c r="AC231" s="24">
        <f ca="1">SQRT(Inputs!$B$38)*G231+SQRT(1-Inputs!$B$38)*_xlfn.NORM.S.INV(RAND())</f>
        <v>1.907927112666441E-2</v>
      </c>
      <c r="AD231" s="24">
        <f ca="1">SQRT(Inputs!$B$38)*H231+SQRT(1-Inputs!$B$38)*_xlfn.NORM.S.INV(RAND())</f>
        <v>1.4558259009130268</v>
      </c>
      <c r="AE231" s="24">
        <f ca="1">SQRT(Inputs!$B$38)*I231+SQRT(1-Inputs!$B$38)*_xlfn.NORM.S.INV(RAND())</f>
        <v>-0.43676179147038663</v>
      </c>
      <c r="AF231" s="24">
        <f ca="1">SQRT(Inputs!$B$38)*J231+SQRT(1-Inputs!$B$38)*_xlfn.NORM.S.INV(RAND())</f>
        <v>0.7655126491471953</v>
      </c>
      <c r="AG231" s="24">
        <f ca="1">SQRT(Inputs!$B$38)*K231+SQRT(1-Inputs!$B$38)*_xlfn.NORM.S.INV(RAND())</f>
        <v>-0.86495437304483169</v>
      </c>
      <c r="AH231" s="24">
        <f ca="1">SQRT(Inputs!$B$38)*L231+SQRT(1-Inputs!$B$38)*_xlfn.NORM.S.INV(RAND())</f>
        <v>0.50665963192023555</v>
      </c>
      <c r="AI231" s="24">
        <f ca="1">SQRT(Inputs!$B$38)*M231+SQRT(1-Inputs!$B$38)*_xlfn.NORM.S.INV(RAND())</f>
        <v>-0.60339889752133669</v>
      </c>
      <c r="AJ231" s="24">
        <f ca="1">SQRT(Inputs!$B$38)*C231+SQRT(1-Inputs!$B$38)*_xlfn.NORM.S.INV(RAND())</f>
        <v>0.3954163033403198</v>
      </c>
      <c r="AK231" s="24">
        <f ca="1">SQRT(Inputs!$B$38)*D231+SQRT(1-Inputs!$B$38)*_xlfn.NORM.S.INV(RAND())</f>
        <v>-8.9499595439975127E-2</v>
      </c>
      <c r="AL231" s="24">
        <f ca="1">SQRT(Inputs!$B$38)*E231+SQRT(1-Inputs!$B$38)*_xlfn.NORM.S.INV(RAND())</f>
        <v>0.85893438980562187</v>
      </c>
      <c r="AM231" s="24">
        <f ca="1">SQRT(Inputs!$B$38)*F231+SQRT(1-Inputs!$B$38)*_xlfn.NORM.S.INV(RAND())</f>
        <v>-0.45270757227879854</v>
      </c>
      <c r="AN231" s="24">
        <f ca="1">SQRT(Inputs!$B$38)*G231+SQRT(1-Inputs!$B$38)*_xlfn.NORM.S.INV(RAND())</f>
        <v>-0.21120171452294423</v>
      </c>
      <c r="AO231" s="24">
        <f ca="1">SQRT(Inputs!$B$38)*H231+SQRT(1-Inputs!$B$38)*_xlfn.NORM.S.INV(RAND())</f>
        <v>0.53534580240674989</v>
      </c>
      <c r="AP231" s="24">
        <f ca="1">SQRT(Inputs!$B$38)*I231+SQRT(1-Inputs!$B$38)*_xlfn.NORM.S.INV(RAND())</f>
        <v>-0.96731694021708137</v>
      </c>
      <c r="AQ231" s="24">
        <f ca="1">SQRT(Inputs!$B$38)*J231+SQRT(1-Inputs!$B$38)*_xlfn.NORM.S.INV(RAND())</f>
        <v>2.0002556325847554</v>
      </c>
      <c r="AR231" s="24">
        <f ca="1">SQRT(Inputs!$B$38)*K231+SQRT(1-Inputs!$B$38)*_xlfn.NORM.S.INV(RAND())</f>
        <v>1.1114150059848633</v>
      </c>
      <c r="AS231" s="24">
        <f ca="1">SQRT(Inputs!$B$38)*L231+SQRT(1-Inputs!$B$38)*_xlfn.NORM.S.INV(RAND())</f>
        <v>6.6437456792577385E-2</v>
      </c>
      <c r="AT231" s="24">
        <f ca="1">SQRT(Inputs!$B$38)*M231+SQRT(1-Inputs!$B$38)*_xlfn.NORM.S.INV(RAND())</f>
        <v>0.17500685911173158</v>
      </c>
      <c r="AU231" s="15">
        <f ca="1">Inputs!$B$6*EXP($B$8-0.5*C$5^2+C$5*N231)</f>
        <v>4688.1582254963541</v>
      </c>
      <c r="AV231" s="15">
        <f t="shared" ca="1" si="110"/>
        <v>5796.3848980512821</v>
      </c>
      <c r="AW231" s="15">
        <f t="shared" ca="1" si="111"/>
        <v>7886.8854005604117</v>
      </c>
      <c r="AX231" s="15">
        <f t="shared" ca="1" si="112"/>
        <v>8921.0392691664038</v>
      </c>
      <c r="AY231" s="15">
        <f t="shared" ca="1" si="113"/>
        <v>11296.472778713707</v>
      </c>
      <c r="AZ231" s="15">
        <f t="shared" ca="1" si="114"/>
        <v>18034.584179271824</v>
      </c>
      <c r="BA231" s="15">
        <f t="shared" ca="1" si="115"/>
        <v>18618.680603609417</v>
      </c>
      <c r="BB231" s="15">
        <f t="shared" ca="1" si="116"/>
        <v>26276.669526760525</v>
      </c>
      <c r="BC231" s="15">
        <f t="shared" ca="1" si="117"/>
        <v>28611.611633346296</v>
      </c>
      <c r="BD231" s="15">
        <f t="shared" ca="1" si="118"/>
        <v>31377.408270074986</v>
      </c>
      <c r="BE231" s="15">
        <f t="shared" ca="1" si="119"/>
        <v>40657.131170795525</v>
      </c>
      <c r="BF231" s="15">
        <f ca="1">Inputs!$B$13*EXP($B$9-0.5*C$6^2+C$6*Y231)</f>
        <v>12219.18556587535</v>
      </c>
      <c r="BG231" s="15">
        <f t="shared" ca="1" si="120"/>
        <v>14416.672120917814</v>
      </c>
      <c r="BH231" s="15">
        <f t="shared" ca="1" si="121"/>
        <v>16273.494442985553</v>
      </c>
      <c r="BI231" s="15">
        <f t="shared" ca="1" si="122"/>
        <v>19809.963124968221</v>
      </c>
      <c r="BJ231" s="15">
        <f t="shared" ca="1" si="123"/>
        <v>24352.606705702165</v>
      </c>
      <c r="BK231" s="15">
        <f t="shared" ca="1" si="124"/>
        <v>36439.925122168584</v>
      </c>
      <c r="BL231" s="15">
        <f t="shared" ca="1" si="125"/>
        <v>42298.855050132632</v>
      </c>
      <c r="BM231" s="15">
        <f t="shared" ca="1" si="126"/>
        <v>57181.717860152588</v>
      </c>
      <c r="BN231" s="15">
        <f t="shared" ca="1" si="127"/>
        <v>63401.912517455996</v>
      </c>
      <c r="BO231" s="15">
        <f t="shared" ca="1" si="128"/>
        <v>82741.81001823589</v>
      </c>
      <c r="BP231" s="15">
        <f t="shared" ca="1" si="129"/>
        <v>95110.251762877204</v>
      </c>
      <c r="BQ231" s="15">
        <f ca="1">Inputs!$B$20*EXP($B$10-0.5*C$7^2+C$7*AJ231)</f>
        <v>4935.3358444129708</v>
      </c>
      <c r="BR231" s="15">
        <f t="shared" ca="1" si="130"/>
        <v>6508.9552542931215</v>
      </c>
      <c r="BS231" s="15">
        <f t="shared" ca="1" si="131"/>
        <v>11407.085648721772</v>
      </c>
      <c r="BT231" s="15">
        <f t="shared" ca="1" si="132"/>
        <v>13966.699184880605</v>
      </c>
      <c r="BU231" s="15">
        <f t="shared" ca="1" si="133"/>
        <v>18391.833984509216</v>
      </c>
      <c r="BV231" s="15">
        <f t="shared" ca="1" si="134"/>
        <v>28868.462230283141</v>
      </c>
      <c r="BW231" s="15">
        <f t="shared" ca="1" si="135"/>
        <v>32826.305159163217</v>
      </c>
      <c r="BX231" s="15">
        <f t="shared" ca="1" si="136"/>
        <v>68562.435640358919</v>
      </c>
      <c r="BY231" s="15">
        <f t="shared" ca="1" si="137"/>
        <v>118829.94556306503</v>
      </c>
      <c r="BZ231" s="15">
        <f t="shared" ca="1" si="138"/>
        <v>168783.95212123319</v>
      </c>
      <c r="CA231" s="15">
        <f t="shared" ca="1" si="139"/>
        <v>244579.30921721907</v>
      </c>
      <c r="CB231" s="15">
        <f ca="1">(AU231*DCF!C$10-DCF!C$5*MAX(AU231*DCF!C$10,0)-MAX(AU231-Inputs!$B$6,0)/Inputs!$B$10)*DCF!C$6</f>
        <v>1045.0285513613514</v>
      </c>
      <c r="CC231" s="15">
        <f ca="1">(AV231*DCF!D$10-DCF!D$5*MAX(AV231*DCF!D$10,0)-MAX(AV231-AU231,0)/Inputs!$B$10)*DCF!D$6</f>
        <v>1142.6174799312669</v>
      </c>
      <c r="CD231" s="15">
        <f ca="1">(AW231*DCF!E$10-DCF!E$5*MAX(AW231*DCF!E$10,0)-MAX(AW231-AV231,0)/Inputs!$B$10)*DCF!E$6</f>
        <v>1350.0890060429272</v>
      </c>
      <c r="CE231" s="15">
        <f ca="1">(AX231*DCF!F$10-DCF!F$5*MAX(AX231*DCF!F$10,0)-MAX(AX231-AW231,0)/Inputs!$B$10)*DCF!F$6</f>
        <v>1732.2668747728742</v>
      </c>
      <c r="CF231" s="15">
        <f ca="1">(AY231*DCF!G$10-DCF!G$5*MAX(AY231*DCF!G$10,0)-MAX(AY231-AX231,0)/Inputs!$B$10)*DCF!G$6</f>
        <v>1870.924168413741</v>
      </c>
      <c r="CG231" s="15">
        <f ca="1">(AZ231*DCF!H$10-DCF!H$5*MAX(AZ231*DCF!H$10,0)-MAX(AZ231-AY231,0)/Inputs!$B$10)*DCF!H$6</f>
        <v>2304.9549784986398</v>
      </c>
      <c r="CH231" s="15">
        <f ca="1">(BA231*DCF!I$10-DCF!I$5*MAX(BA231*DCF!I$10,0)-MAX(BA231-AZ231,0)/Inputs!$B$10)*DCF!I$6</f>
        <v>3305.14145625725</v>
      </c>
      <c r="CI231" s="15">
        <f ca="1">(BB231*DCF!J$10-DCF!J$5*MAX(BB231*DCF!J$10,0)-MAX(BB231-BA231,0)/Inputs!$B$10)*DCF!J$6</f>
        <v>3348.6954334128377</v>
      </c>
      <c r="CJ231" s="15">
        <f ca="1">(BC231*DCF!K$10-DCF!K$5*MAX(BC231*DCF!K$10,0)-MAX(BC231-BB231,0)/Inputs!$B$10)*DCF!K$6</f>
        <v>4279.1536172715232</v>
      </c>
      <c r="CK231" s="15">
        <f ca="1">(BD231*DCF!L$10-DCF!L$5*MAX(BD231*DCF!L$10,0)-MAX(BD231-BC231,0)/Inputs!$B$10)*DCF!L$6</f>
        <v>4374.6475516183546</v>
      </c>
      <c r="CL231" s="15">
        <f ca="1">(BE231*DCF!M$10-DCF!M$5*MAX(BE231*DCF!M$10,0)-MAX(BE231-BD231,0)/Inputs!$B$10)*DCF!M$6</f>
        <v>4628.6850159574851</v>
      </c>
      <c r="CM231" s="15">
        <f ca="1">(BF231*DCF!C$28-DCF!C$5*MAX(BF231*DCF!C$28,0)-MAX(BF231-Inputs!$B$13,0)/Inputs!$B$17)*DCF!C$6</f>
        <v>3537.0246378572533</v>
      </c>
      <c r="CN231" s="15">
        <f ca="1">(BG231*DCF!D$28-DCF!D$5*MAX(BG231*DCF!D$28,0)-MAX(BG231-BF231,0)/Inputs!$B$17)*DCF!D$6</f>
        <v>3777.2178068813182</v>
      </c>
      <c r="CO231" s="15">
        <f ca="1">(BH231*DCF!E$28-DCF!E$5*MAX(BH231*DCF!E$28,0)-MAX(BH231-BG231,0)/Inputs!$B$17)*DCF!E$6</f>
        <v>4242.9892783873665</v>
      </c>
      <c r="CP231" s="15">
        <f ca="1">(BI231*DCF!F$28-DCF!F$5*MAX(BI231*DCF!F$28,0)-MAX(BI231-BH231,0)/Inputs!$B$17)*DCF!F$6</f>
        <v>4734.0131552079538</v>
      </c>
      <c r="CQ231" s="15">
        <f ca="1">(BJ231*DCF!G$28-DCF!G$5*MAX(BJ231*DCF!G$28,0)-MAX(BJ231-BI231,0)/Inputs!$B$17)*DCF!G$6</f>
        <v>5554.4407980487576</v>
      </c>
      <c r="CR231" s="15">
        <f ca="1">(BK231*DCF!H$28-DCF!H$5*MAX(BK231*DCF!H$28,0)-MAX(BK231-BJ231,0)/Inputs!$B$17)*DCF!H$6</f>
        <v>7133.9654456571616</v>
      </c>
      <c r="CS231" s="15">
        <f ca="1">(BL231*DCF!I$28-DCF!I$5*MAX(BL231*DCF!I$28,0)-MAX(BL231-BK231,0)/Inputs!$B$17)*DCF!I$6</f>
        <v>9105.7681675924396</v>
      </c>
      <c r="CT231" s="15">
        <f ca="1">(BM231*DCF!J$28-DCF!J$5*MAX(BM231*DCF!J$28,0)-MAX(BM231-BL231,0)/Inputs!$B$17)*DCF!J$6</f>
        <v>10782.924071570505</v>
      </c>
      <c r="CU231" s="15">
        <f ca="1">(BN231*DCF!K$28-DCF!K$5*MAX(BN231*DCF!K$28,0)-MAX(BN231-BM231,0)/Inputs!$B$17)*DCF!K$6</f>
        <v>12627.529870784703</v>
      </c>
      <c r="CV231" s="15">
        <f ca="1">(BO231*DCF!L$28-DCF!L$5*MAX(BO231*DCF!L$28,0)-MAX(BO231-BN231,0)/Inputs!$B$17)*DCF!L$6</f>
        <v>14320.38618755574</v>
      </c>
      <c r="CW231" s="15">
        <f ca="1">(BP231*DCF!M$28-DCF!M$5*MAX(BP231*DCF!M$28,0)-MAX(BP231-BO231,0)/Inputs!$B$17)*DCF!M$6</f>
        <v>16602.199205426583</v>
      </c>
      <c r="CX231" s="15">
        <f ca="1">(BQ231*DCF!C$46-DCF!C$5*MAX(BQ231*DCF!C$46,0)-MAX(BQ231-Inputs!$B$20,0)/Inputs!$B$24)*DCF!C$6</f>
        <v>-1940.879337930465</v>
      </c>
      <c r="CY231" s="15">
        <f ca="1">(BR231*DCF!D$46-DCF!D$5*MAX(BR231*DCF!D$46,0)-MAX(BR231-BQ231,0)/Inputs!$B$24)*DCF!D$6</f>
        <v>-1782.3772110779403</v>
      </c>
      <c r="CZ231" s="15">
        <f ca="1">(BS231*DCF!E$46-DCF!E$5*MAX(BS231*DCF!E$46,0)-MAX(BS231-BR231,0)/Inputs!$B$24)*DCF!E$6</f>
        <v>-3279.6158972743892</v>
      </c>
      <c r="DA231" s="15">
        <f ca="1">(BT231*DCF!F$46-DCF!F$5*MAX(BT231*DCF!F$46,0)-MAX(BT231-BS231,0)/Inputs!$B$24)*DCF!F$6</f>
        <v>-1949.1795429231286</v>
      </c>
      <c r="DB231" s="15">
        <f ca="1">(BU231*DCF!G$46-DCF!G$5*MAX(BU231*DCF!G$46,0)-MAX(BU231-BT231,0)/Inputs!$B$24)*DCF!G$6</f>
        <v>-2107.1928740187614</v>
      </c>
      <c r="DC231" s="15">
        <f ca="1">(BV231*DCF!H$46-DCF!H$5*MAX(BV231*DCF!H$46,0)-MAX(BV231-BU231,0)/Inputs!$B$24)*DCF!H$6</f>
        <v>-3255.5480360079737</v>
      </c>
      <c r="DD231" s="15">
        <f ca="1">(BW231*DCF!I$46-DCF!I$5*MAX(BW231*DCF!I$46,0)-MAX(BW231-BV231,0)/Inputs!$B$24)*DCF!I$6</f>
        <v>-378.00735336209016</v>
      </c>
      <c r="DE231" s="15">
        <f ca="1">(BX231*DCF!J$46-DCF!J$5*MAX(BX231*DCF!J$46,0)-MAX(BX231-BW231,0)/Inputs!$B$24)*DCF!J$6</f>
        <v>-6600.633436346101</v>
      </c>
      <c r="DF231" s="15">
        <f ca="1">(BY231*DCF!K$46-DCF!K$5*MAX(BY231*DCF!K$46,0)-MAX(BY231-BX231,0)/Inputs!$B$24)*DCF!K$6</f>
        <v>-5526.2381978849698</v>
      </c>
      <c r="DG231" s="15">
        <f ca="1">(BZ231*DCF!L$46-DCF!L$5*MAX(BZ231*DCF!L$46,0)-MAX(BZ231-BY231,0)/Inputs!$B$24)*DCF!L$6</f>
        <v>362.49694031644452</v>
      </c>
      <c r="DH231" s="15">
        <f ca="1">(CA231*DCF!M$46-DCF!M$5*MAX(CA231*DCF!M$46,0)-MAX(CA231-BZ231,0)/Inputs!$B$24)*DCF!M$6</f>
        <v>3328.5685142211873</v>
      </c>
      <c r="DI231" s="15">
        <f ca="1">SUM(CB231:CL231)+BE231*DCF!M$10*(1+Inputs!$B$30)*(1-Inputs!$B$33)*(1-Inputs!$B$30/Inputs!$B$31)/(Inputs!$B$29-Inputs!$B$30)*DCF!M$6</f>
        <v>142531.53781676333</v>
      </c>
      <c r="DJ231" s="15">
        <f ca="1">SUM(CM231:CW231)+BP231*DCF!M$28*(1+Inputs!$B$30)*(1-Inputs!$B$33)*(1-Inputs!$B$30/Inputs!$B$31)/(Inputs!$B$29-Inputs!$B$30)*DCF!M$6</f>
        <v>445342.57643692079</v>
      </c>
      <c r="DK231" s="15">
        <f ca="1">SUM(CX231:DH231)+CA231*DCF!M$46*(1+Inputs!$B$30)*(1-Inputs!$B$33)*(1-Inputs!$B$30/Inputs!$B$31)/(Inputs!$B$29-Inputs!$B$30)*DCF!M$6</f>
        <v>355019.9778888576</v>
      </c>
      <c r="DM231" s="15">
        <f ca="1">DI231+DJ231+DK231+Inputs!$B$34+Inputs!$B$36-Inputs!$B$35</f>
        <v>1019745.0921425418</v>
      </c>
    </row>
    <row r="232" spans="1:117" x14ac:dyDescent="0.75">
      <c r="A232" s="11">
        <v>219</v>
      </c>
      <c r="C232" s="24">
        <f t="shared" ca="1" si="141"/>
        <v>-1.4835438792540505</v>
      </c>
      <c r="D232" s="24">
        <f t="shared" ca="1" si="141"/>
        <v>0.55765593842959804</v>
      </c>
      <c r="E232" s="24">
        <f t="shared" ca="1" si="141"/>
        <v>-0.61357229848362049</v>
      </c>
      <c r="F232" s="24">
        <f t="shared" ca="1" si="141"/>
        <v>-0.76150198243175138</v>
      </c>
      <c r="G232" s="24">
        <f t="shared" ca="1" si="141"/>
        <v>0.90569369625139817</v>
      </c>
      <c r="H232" s="24">
        <f t="shared" ca="1" si="141"/>
        <v>5.4842682647777571E-2</v>
      </c>
      <c r="I232" s="24">
        <f t="shared" ca="1" si="141"/>
        <v>0.16434057974725735</v>
      </c>
      <c r="J232" s="24">
        <f t="shared" ca="1" si="141"/>
        <v>-0.30022407753110059</v>
      </c>
      <c r="K232" s="24">
        <f t="shared" ca="1" si="141"/>
        <v>1.4694546273613001</v>
      </c>
      <c r="L232" s="24">
        <f t="shared" ca="1" si="141"/>
        <v>-1.1465352884377649</v>
      </c>
      <c r="M232" s="24">
        <f t="shared" ca="1" si="141"/>
        <v>-1.3049388649739826</v>
      </c>
      <c r="N232" s="24">
        <f ca="1">SQRT(Inputs!$B$38)*C232+SQRT(1-Inputs!$B$38)*_xlfn.NORM.S.INV(RAND())</f>
        <v>-2.1625304430676229E-2</v>
      </c>
      <c r="O232" s="24">
        <f ca="1">SQRT(Inputs!$B$38)*D232+SQRT(1-Inputs!$B$38)*_xlfn.NORM.S.INV(RAND())</f>
        <v>-1.3939071543089652</v>
      </c>
      <c r="P232" s="24">
        <f ca="1">SQRT(Inputs!$B$38)*E232+SQRT(1-Inputs!$B$38)*_xlfn.NORM.S.INV(RAND())</f>
        <v>0.12733072365550285</v>
      </c>
      <c r="Q232" s="24">
        <f ca="1">SQRT(Inputs!$B$38)*F232+SQRT(1-Inputs!$B$38)*_xlfn.NORM.S.INV(RAND())</f>
        <v>0.43513181788200694</v>
      </c>
      <c r="R232" s="24">
        <f ca="1">SQRT(Inputs!$B$38)*G232+SQRT(1-Inputs!$B$38)*_xlfn.NORM.S.INV(RAND())</f>
        <v>-0.31806917814149771</v>
      </c>
      <c r="S232" s="24">
        <f ca="1">SQRT(Inputs!$B$38)*H232+SQRT(1-Inputs!$B$38)*_xlfn.NORM.S.INV(RAND())</f>
        <v>5.8585623227814687E-2</v>
      </c>
      <c r="T232" s="24">
        <f ca="1">SQRT(Inputs!$B$38)*I232+SQRT(1-Inputs!$B$38)*_xlfn.NORM.S.INV(RAND())</f>
        <v>-1.4032279384758566</v>
      </c>
      <c r="U232" s="24">
        <f ca="1">SQRT(Inputs!$B$38)*J232+SQRT(1-Inputs!$B$38)*_xlfn.NORM.S.INV(RAND())</f>
        <v>-0.46191494329429128</v>
      </c>
      <c r="V232" s="24">
        <f ca="1">SQRT(Inputs!$B$38)*K232+SQRT(1-Inputs!$B$38)*_xlfn.NORM.S.INV(RAND())</f>
        <v>1.2232114172268085</v>
      </c>
      <c r="W232" s="24">
        <f ca="1">SQRT(Inputs!$B$38)*L232+SQRT(1-Inputs!$B$38)*_xlfn.NORM.S.INV(RAND())</f>
        <v>-1.4767170034446451</v>
      </c>
      <c r="X232" s="24">
        <f ca="1">SQRT(Inputs!$B$38)*M232+SQRT(1-Inputs!$B$38)*_xlfn.NORM.S.INV(RAND())</f>
        <v>0.21320515078448576</v>
      </c>
      <c r="Y232" s="24">
        <f ca="1">SQRT(Inputs!$B$38)*C232+SQRT(1-Inputs!$B$38)*_xlfn.NORM.S.INV(RAND())</f>
        <v>-1.2260139101939682E-2</v>
      </c>
      <c r="Z232" s="24">
        <f ca="1">SQRT(Inputs!$B$38)*D232+SQRT(1-Inputs!$B$38)*_xlfn.NORM.S.INV(RAND())</f>
        <v>2.3914799034882157</v>
      </c>
      <c r="AA232" s="24">
        <f ca="1">SQRT(Inputs!$B$38)*E232+SQRT(1-Inputs!$B$38)*_xlfn.NORM.S.INV(RAND())</f>
        <v>-0.64045958184146357</v>
      </c>
      <c r="AB232" s="24">
        <f ca="1">SQRT(Inputs!$B$38)*F232+SQRT(1-Inputs!$B$38)*_xlfn.NORM.S.INV(RAND())</f>
        <v>-9.4923674258847734E-3</v>
      </c>
      <c r="AC232" s="24">
        <f ca="1">SQRT(Inputs!$B$38)*G232+SQRT(1-Inputs!$B$38)*_xlfn.NORM.S.INV(RAND())</f>
        <v>1.2704316062850567</v>
      </c>
      <c r="AD232" s="24">
        <f ca="1">SQRT(Inputs!$B$38)*H232+SQRT(1-Inputs!$B$38)*_xlfn.NORM.S.INV(RAND())</f>
        <v>-0.23631497390188197</v>
      </c>
      <c r="AE232" s="24">
        <f ca="1">SQRT(Inputs!$B$38)*I232+SQRT(1-Inputs!$B$38)*_xlfn.NORM.S.INV(RAND())</f>
        <v>0.38731546962254887</v>
      </c>
      <c r="AF232" s="24">
        <f ca="1">SQRT(Inputs!$B$38)*J232+SQRT(1-Inputs!$B$38)*_xlfn.NORM.S.INV(RAND())</f>
        <v>-1.2008008383235111</v>
      </c>
      <c r="AG232" s="24">
        <f ca="1">SQRT(Inputs!$B$38)*K232+SQRT(1-Inputs!$B$38)*_xlfn.NORM.S.INV(RAND())</f>
        <v>0.37635732361258672</v>
      </c>
      <c r="AH232" s="24">
        <f ca="1">SQRT(Inputs!$B$38)*L232+SQRT(1-Inputs!$B$38)*_xlfn.NORM.S.INV(RAND())</f>
        <v>5.9031931618989231E-2</v>
      </c>
      <c r="AI232" s="24">
        <f ca="1">SQRT(Inputs!$B$38)*M232+SQRT(1-Inputs!$B$38)*_xlfn.NORM.S.INV(RAND())</f>
        <v>-0.83639997351334283</v>
      </c>
      <c r="AJ232" s="24">
        <f ca="1">SQRT(Inputs!$B$38)*C232+SQRT(1-Inputs!$B$38)*_xlfn.NORM.S.INV(RAND())</f>
        <v>-1.4624760840321815</v>
      </c>
      <c r="AK232" s="24">
        <f ca="1">SQRT(Inputs!$B$38)*D232+SQRT(1-Inputs!$B$38)*_xlfn.NORM.S.INV(RAND())</f>
        <v>-0.72116552905619824</v>
      </c>
      <c r="AL232" s="24">
        <f ca="1">SQRT(Inputs!$B$38)*E232+SQRT(1-Inputs!$B$38)*_xlfn.NORM.S.INV(RAND())</f>
        <v>-0.23343197685966802</v>
      </c>
      <c r="AM232" s="24">
        <f ca="1">SQRT(Inputs!$B$38)*F232+SQRT(1-Inputs!$B$38)*_xlfn.NORM.S.INV(RAND())</f>
        <v>1.2043299859443817</v>
      </c>
      <c r="AN232" s="24">
        <f ca="1">SQRT(Inputs!$B$38)*G232+SQRT(1-Inputs!$B$38)*_xlfn.NORM.S.INV(RAND())</f>
        <v>0.94462420596374042</v>
      </c>
      <c r="AO232" s="24">
        <f ca="1">SQRT(Inputs!$B$38)*H232+SQRT(1-Inputs!$B$38)*_xlfn.NORM.S.INV(RAND())</f>
        <v>0.44271950361606549</v>
      </c>
      <c r="AP232" s="24">
        <f ca="1">SQRT(Inputs!$B$38)*I232+SQRT(1-Inputs!$B$38)*_xlfn.NORM.S.INV(RAND())</f>
        <v>1.1085908002492744</v>
      </c>
      <c r="AQ232" s="24">
        <f ca="1">SQRT(Inputs!$B$38)*J232+SQRT(1-Inputs!$B$38)*_xlfn.NORM.S.INV(RAND())</f>
        <v>-1.3624595408195173</v>
      </c>
      <c r="AR232" s="24">
        <f ca="1">SQRT(Inputs!$B$38)*K232+SQRT(1-Inputs!$B$38)*_xlfn.NORM.S.INV(RAND())</f>
        <v>-0.19233924894407761</v>
      </c>
      <c r="AS232" s="24">
        <f ca="1">SQRT(Inputs!$B$38)*L232+SQRT(1-Inputs!$B$38)*_xlfn.NORM.S.INV(RAND())</f>
        <v>-0.9128628189928123</v>
      </c>
      <c r="AT232" s="24">
        <f ca="1">SQRT(Inputs!$B$38)*M232+SQRT(1-Inputs!$B$38)*_xlfn.NORM.S.INV(RAND())</f>
        <v>3.6175800185838325E-2</v>
      </c>
      <c r="AU232" s="15">
        <f ca="1">Inputs!$B$6*EXP($B$8-0.5*C$5^2+C$5*N232)</f>
        <v>4944.8992100523028</v>
      </c>
      <c r="AV232" s="15">
        <f t="shared" ca="1" si="110"/>
        <v>4903.7023498984836</v>
      </c>
      <c r="AW232" s="15">
        <f t="shared" ca="1" si="111"/>
        <v>6082.7727748055459</v>
      </c>
      <c r="AX232" s="15">
        <f t="shared" ca="1" si="112"/>
        <v>7841.3490447858176</v>
      </c>
      <c r="AY232" s="15">
        <f t="shared" ca="1" si="113"/>
        <v>9233.4856549602882</v>
      </c>
      <c r="AZ232" s="15">
        <f t="shared" ca="1" si="114"/>
        <v>11365.892443651224</v>
      </c>
      <c r="BA232" s="15">
        <f t="shared" ca="1" si="115"/>
        <v>12009.173677685876</v>
      </c>
      <c r="BB232" s="15">
        <f t="shared" ca="1" si="116"/>
        <v>14037.956470073417</v>
      </c>
      <c r="BC232" s="15">
        <f t="shared" ca="1" si="117"/>
        <v>19347.71601092233</v>
      </c>
      <c r="BD232" s="15">
        <f t="shared" ca="1" si="118"/>
        <v>20644.927587727503</v>
      </c>
      <c r="BE232" s="15">
        <f t="shared" ca="1" si="119"/>
        <v>25793.763022921081</v>
      </c>
      <c r="BF232" s="15">
        <f ca="1">Inputs!$B$13*EXP($B$9-0.5*C$6^2+C$6*Y232)</f>
        <v>13797.44469408825</v>
      </c>
      <c r="BG232" s="15">
        <f t="shared" ca="1" si="120"/>
        <v>25888.83749822239</v>
      </c>
      <c r="BH232" s="15">
        <f t="shared" ca="1" si="121"/>
        <v>28443.659363054201</v>
      </c>
      <c r="BI232" s="15">
        <f t="shared" ca="1" si="122"/>
        <v>34768.481600546249</v>
      </c>
      <c r="BJ232" s="15">
        <f t="shared" ca="1" si="123"/>
        <v>51189.888412285589</v>
      </c>
      <c r="BK232" s="15">
        <f t="shared" ca="1" si="124"/>
        <v>60836.77699205016</v>
      </c>
      <c r="BL232" s="15">
        <f t="shared" ca="1" si="125"/>
        <v>78577.312424915464</v>
      </c>
      <c r="BM232" s="15">
        <f t="shared" ca="1" si="126"/>
        <v>83203.286863192654</v>
      </c>
      <c r="BN232" s="15">
        <f t="shared" ca="1" si="127"/>
        <v>107050.4600871654</v>
      </c>
      <c r="BO232" s="15">
        <f t="shared" ca="1" si="128"/>
        <v>132621.46920244713</v>
      </c>
      <c r="BP232" s="15">
        <f t="shared" ca="1" si="129"/>
        <v>148474.39553609953</v>
      </c>
      <c r="BQ232" s="15">
        <f ca="1">Inputs!$B$20*EXP($B$10-0.5*C$7^2+C$7*AJ232)</f>
        <v>2553.4833782367405</v>
      </c>
      <c r="BR232" s="15">
        <f t="shared" ca="1" si="130"/>
        <v>2755.536661765444</v>
      </c>
      <c r="BS232" s="15">
        <f t="shared" ca="1" si="131"/>
        <v>3528.7269598265157</v>
      </c>
      <c r="BT232" s="15">
        <f t="shared" ca="1" si="132"/>
        <v>6673.0211505424058</v>
      </c>
      <c r="BU232" s="15">
        <f t="shared" ca="1" si="133"/>
        <v>11622.915625606256</v>
      </c>
      <c r="BV232" s="15">
        <f t="shared" ca="1" si="134"/>
        <v>17866.957000646842</v>
      </c>
      <c r="BW232" s="15">
        <f t="shared" ca="1" si="135"/>
        <v>31525.53273536163</v>
      </c>
      <c r="BX232" s="15">
        <f t="shared" ca="1" si="136"/>
        <v>33554.634876068631</v>
      </c>
      <c r="BY232" s="15">
        <f t="shared" ca="1" si="137"/>
        <v>45317.044708503548</v>
      </c>
      <c r="BZ232" s="15">
        <f t="shared" ca="1" si="138"/>
        <v>53762.74624088798</v>
      </c>
      <c r="CA232" s="15">
        <f t="shared" ca="1" si="139"/>
        <v>76007.385378092571</v>
      </c>
      <c r="CB232" s="15">
        <f ca="1">(AU232*DCF!C$10-DCF!C$5*MAX(AU232*DCF!C$10,0)-MAX(AU232-Inputs!$B$6,0)/Inputs!$B$10)*DCF!C$6</f>
        <v>1043.1979423797432</v>
      </c>
      <c r="CC232" s="15">
        <f ca="1">(AV232*DCF!D$10-DCF!D$5*MAX(AV232*DCF!D$10,0)-MAX(AV232-AU232,0)/Inputs!$B$10)*DCF!D$6</f>
        <v>1195.2442262948255</v>
      </c>
      <c r="CD232" s="15">
        <f ca="1">(AW232*DCF!E$10-DCF!E$5*MAX(AW232*DCF!E$10,0)-MAX(AW232-AV232,0)/Inputs!$B$10)*DCF!E$6</f>
        <v>1138.8399171363708</v>
      </c>
      <c r="CE232" s="15">
        <f ca="1">(AX232*DCF!F$10-DCF!F$5*MAX(AX232*DCF!F$10,0)-MAX(AX232-AW232,0)/Inputs!$B$10)*DCF!F$6</f>
        <v>1345.8378782865586</v>
      </c>
      <c r="CF232" s="15">
        <f ca="1">(AY232*DCF!G$10-DCF!G$5*MAX(AY232*DCF!G$10,0)-MAX(AY232-AX232,0)/Inputs!$B$10)*DCF!G$6</f>
        <v>1634.8732707993527</v>
      </c>
      <c r="CG232" s="15">
        <f ca="1">(AZ232*DCF!H$10-DCF!H$5*MAX(AZ232*DCF!H$10,0)-MAX(AZ232-AY232,0)/Inputs!$B$10)*DCF!H$6</f>
        <v>1828.0491167056778</v>
      </c>
      <c r="CH232" s="15">
        <f ca="1">(BA232*DCF!I$10-DCF!I$5*MAX(BA232*DCF!I$10,0)-MAX(BA232-AZ232,0)/Inputs!$B$10)*DCF!I$6</f>
        <v>2088.1172740014604</v>
      </c>
      <c r="CI232" s="15">
        <f ca="1">(BB232*DCF!J$10-DCF!J$5*MAX(BB232*DCF!J$10,0)-MAX(BB232-BA232,0)/Inputs!$B$10)*DCF!J$6</f>
        <v>2101.5173023474485</v>
      </c>
      <c r="CJ232" s="15">
        <f ca="1">(BC232*DCF!K$10-DCF!K$5*MAX(BC232*DCF!K$10,0)-MAX(BC232-BB232,0)/Inputs!$B$10)*DCF!K$6</f>
        <v>2371.3860453238317</v>
      </c>
      <c r="CK232" s="15">
        <f ca="1">(BD232*DCF!L$10-DCF!L$5*MAX(BD232*DCF!L$10,0)-MAX(BD232-BC232,0)/Inputs!$B$10)*DCF!L$6</f>
        <v>2945.8972029313736</v>
      </c>
      <c r="CL232" s="15">
        <f ca="1">(BE232*DCF!M$10-DCF!M$5*MAX(BE232*DCF!M$10,0)-MAX(BE232-BD232,0)/Inputs!$B$10)*DCF!M$6</f>
        <v>3024.7501727031781</v>
      </c>
      <c r="CM232" s="15">
        <f ca="1">(BF232*DCF!C$28-DCF!C$5*MAX(BF232*DCF!C$28,0)-MAX(BF232-Inputs!$B$13,0)/Inputs!$B$17)*DCF!C$6</f>
        <v>3654.2049483710275</v>
      </c>
      <c r="CN232" s="15">
        <f ca="1">(BG232*DCF!D$28-DCF!D$5*MAX(BG232*DCF!D$28,0)-MAX(BG232-BF232,0)/Inputs!$B$17)*DCF!D$6</f>
        <v>5045.2112675398594</v>
      </c>
      <c r="CO232" s="15">
        <f ca="1">(BH232*DCF!E$28-DCF!E$5*MAX(BH232*DCF!E$28,0)-MAX(BH232-BG232,0)/Inputs!$B$17)*DCF!E$6</f>
        <v>7552.2305890370799</v>
      </c>
      <c r="CP232" s="15">
        <f ca="1">(BI232*DCF!F$28-DCF!F$5*MAX(BI232*DCF!F$28,0)-MAX(BI232-BH232,0)/Inputs!$B$17)*DCF!F$6</f>
        <v>8287.1930629788731</v>
      </c>
      <c r="CQ232" s="15">
        <f ca="1">(BJ232*DCF!G$28-DCF!G$5*MAX(BJ232*DCF!G$28,0)-MAX(BJ232-BI232,0)/Inputs!$B$17)*DCF!G$6</f>
        <v>10519.686523088516</v>
      </c>
      <c r="CR232" s="15">
        <f ca="1">(BK232*DCF!H$28-DCF!H$5*MAX(BK232*DCF!H$28,0)-MAX(BK232-BJ232,0)/Inputs!$B$17)*DCF!H$6</f>
        <v>13546.750386410855</v>
      </c>
      <c r="CS232" s="15">
        <f ca="1">(BL232*DCF!I$28-DCF!I$5*MAX(BL232*DCF!I$28,0)-MAX(BL232-BK232,0)/Inputs!$B$17)*DCF!I$6</f>
        <v>15931.38295346081</v>
      </c>
      <c r="CT232" s="15">
        <f ca="1">(BM232*DCF!J$28-DCF!J$5*MAX(BM232*DCF!J$28,0)-MAX(BM232-BL232,0)/Inputs!$B$17)*DCF!J$6</f>
        <v>17947.873787979384</v>
      </c>
      <c r="CU232" s="15">
        <f ca="1">(BN232*DCF!K$28-DCF!K$5*MAX(BN232*DCF!K$28,0)-MAX(BN232-BM232,0)/Inputs!$B$17)*DCF!K$6</f>
        <v>19686.301178190559</v>
      </c>
      <c r="CV232" s="15">
        <f ca="1">(BO232*DCF!L$28-DCF!L$5*MAX(BO232*DCF!L$28,0)-MAX(BO232-BN232,0)/Inputs!$B$17)*DCF!L$6</f>
        <v>23567.364493075522</v>
      </c>
      <c r="CW232" s="15">
        <f ca="1">(BP232*DCF!M$28-DCF!M$5*MAX(BP232*DCF!M$28,0)-MAX(BP232-BO232,0)/Inputs!$B$17)*DCF!M$6</f>
        <v>26278.467188613115</v>
      </c>
      <c r="CX232" s="15">
        <f ca="1">(BQ232*DCF!C$46-DCF!C$5*MAX(BQ232*DCF!C$46,0)-MAX(BQ232-Inputs!$B$20,0)/Inputs!$B$24)*DCF!C$6</f>
        <v>-589.71902499693772</v>
      </c>
      <c r="CY232" s="15">
        <f ca="1">(BR232*DCF!D$46-DCF!D$5*MAX(BR232*DCF!D$46,0)-MAX(BR232-BQ232,0)/Inputs!$B$24)*DCF!D$6</f>
        <v>-556.52030710489942</v>
      </c>
      <c r="CZ232" s="15">
        <f ca="1">(BS232*DCF!E$46-DCF!E$5*MAX(BS232*DCF!E$46,0)-MAX(BS232-BR232,0)/Inputs!$B$24)*DCF!E$6</f>
        <v>-722.04843687752032</v>
      </c>
      <c r="DA232" s="15">
        <f ca="1">(BT232*DCF!F$46-DCF!F$5*MAX(BT232*DCF!F$46,0)-MAX(BT232-BS232,0)/Inputs!$B$24)*DCF!F$6</f>
        <v>-1630.9085038020326</v>
      </c>
      <c r="DB232" s="15">
        <f ca="1">(BU232*DCF!G$46-DCF!G$5*MAX(BU232*DCF!G$46,0)-MAX(BU232-BT232,0)/Inputs!$B$24)*DCF!G$6</f>
        <v>-2056.0186210061588</v>
      </c>
      <c r="DC232" s="15">
        <f ca="1">(BV232*DCF!H$46-DCF!H$5*MAX(BV232*DCF!H$46,0)-MAX(BV232-BU232,0)/Inputs!$B$24)*DCF!H$6</f>
        <v>-1940.2975994176131</v>
      </c>
      <c r="DD232" s="15">
        <f ca="1">(BW232*DCF!I$46-DCF!I$5*MAX(BW232*DCF!I$46,0)-MAX(BW232-BV232,0)/Inputs!$B$24)*DCF!I$6</f>
        <v>-3192.7543070597958</v>
      </c>
      <c r="DE232" s="15">
        <f ca="1">(BX232*DCF!J$46-DCF!J$5*MAX(BX232*DCF!J$46,0)-MAX(BX232-BW232,0)/Inputs!$B$24)*DCF!J$6</f>
        <v>869.439379251432</v>
      </c>
      <c r="DF232" s="15">
        <f ca="1">(BY232*DCF!K$46-DCF!K$5*MAX(BY232*DCF!K$46,0)-MAX(BY232-BX232,0)/Inputs!$B$24)*DCF!K$6</f>
        <v>-292.81640076906888</v>
      </c>
      <c r="DG232" s="15">
        <f ca="1">(BZ232*DCF!L$46-DCF!L$5*MAX(BZ232*DCF!L$46,0)-MAX(BZ232-BY232,0)/Inputs!$B$24)*DCF!L$6</f>
        <v>1805.0799654404236</v>
      </c>
      <c r="DH232" s="15">
        <f ca="1">(CA232*DCF!M$46-DCF!M$5*MAX(CA232*DCF!M$46,0)-MAX(CA232-BZ232,0)/Inputs!$B$24)*DCF!M$6</f>
        <v>1308.3009474197299</v>
      </c>
      <c r="DI232" s="15">
        <f ca="1">SUM(CB232:CL232)+BE232*DCF!M$10*(1+Inputs!$B$30)*(1-Inputs!$B$33)*(1-Inputs!$B$30/Inputs!$B$31)/(Inputs!$B$29-Inputs!$B$30)*DCF!M$6</f>
        <v>92502.093928904156</v>
      </c>
      <c r="DJ232" s="15">
        <f ca="1">SUM(CM232:CW232)+BP232*DCF!M$28*(1+Inputs!$B$30)*(1-Inputs!$B$33)*(1-Inputs!$B$30/Inputs!$B$31)/(Inputs!$B$29-Inputs!$B$30)*DCF!M$6</f>
        <v>702958.27457552997</v>
      </c>
      <c r="DK232" s="15">
        <f ca="1">SUM(CX232:DH232)+CA232*DCF!M$46*(1+Inputs!$B$30)*(1-Inputs!$B$33)*(1-Inputs!$B$30/Inputs!$B$31)/(Inputs!$B$29-Inputs!$B$30)*DCF!M$6</f>
        <v>110518.15853599485</v>
      </c>
      <c r="DM232" s="15">
        <f ca="1">DI232+DJ232+DK232+Inputs!$B$34+Inputs!$B$36-Inputs!$B$35</f>
        <v>982829.52704042895</v>
      </c>
    </row>
    <row r="233" spans="1:117" x14ac:dyDescent="0.75">
      <c r="A233" s="11">
        <v>220</v>
      </c>
      <c r="C233" s="24">
        <f t="shared" ca="1" si="141"/>
        <v>0.70111589398999008</v>
      </c>
      <c r="D233" s="24">
        <f t="shared" ca="1" si="141"/>
        <v>-4.9908579699717535E-2</v>
      </c>
      <c r="E233" s="24">
        <f t="shared" ca="1" si="141"/>
        <v>1.1453526284944369</v>
      </c>
      <c r="F233" s="24">
        <f t="shared" ca="1" si="141"/>
        <v>-0.89231207712984717</v>
      </c>
      <c r="G233" s="24">
        <f t="shared" ca="1" si="141"/>
        <v>1.0863313731335473</v>
      </c>
      <c r="H233" s="24">
        <f t="shared" ca="1" si="141"/>
        <v>-0.37817331671399368</v>
      </c>
      <c r="I233" s="24">
        <f t="shared" ca="1" si="141"/>
        <v>0.66958505999432405</v>
      </c>
      <c r="J233" s="24">
        <f t="shared" ca="1" si="141"/>
        <v>-1.2082289424373533</v>
      </c>
      <c r="K233" s="24">
        <f t="shared" ca="1" si="141"/>
        <v>8.912850974453283E-4</v>
      </c>
      <c r="L233" s="24">
        <f t="shared" ca="1" si="141"/>
        <v>-0.18171403407760578</v>
      </c>
      <c r="M233" s="24">
        <f t="shared" ca="1" si="141"/>
        <v>-1.5207364652601092</v>
      </c>
      <c r="N233" s="24">
        <f ca="1">SQRT(Inputs!$B$38)*C233+SQRT(1-Inputs!$B$38)*_xlfn.NORM.S.INV(RAND())</f>
        <v>-0.36035928377020038</v>
      </c>
      <c r="O233" s="24">
        <f ca="1">SQRT(Inputs!$B$38)*D233+SQRT(1-Inputs!$B$38)*_xlfn.NORM.S.INV(RAND())</f>
        <v>0.51647826826952759</v>
      </c>
      <c r="P233" s="24">
        <f ca="1">SQRT(Inputs!$B$38)*E233+SQRT(1-Inputs!$B$38)*_xlfn.NORM.S.INV(RAND())</f>
        <v>1.5967475541767902</v>
      </c>
      <c r="Q233" s="24">
        <f ca="1">SQRT(Inputs!$B$38)*F233+SQRT(1-Inputs!$B$38)*_xlfn.NORM.S.INV(RAND())</f>
        <v>-1.0682576426112091</v>
      </c>
      <c r="R233" s="24">
        <f ca="1">SQRT(Inputs!$B$38)*G233+SQRT(1-Inputs!$B$38)*_xlfn.NORM.S.INV(RAND())</f>
        <v>-0.27557127439527918</v>
      </c>
      <c r="S233" s="24">
        <f ca="1">SQRT(Inputs!$B$38)*H233+SQRT(1-Inputs!$B$38)*_xlfn.NORM.S.INV(RAND())</f>
        <v>5.1257582967779047E-2</v>
      </c>
      <c r="T233" s="24">
        <f ca="1">SQRT(Inputs!$B$38)*I233+SQRT(1-Inputs!$B$38)*_xlfn.NORM.S.INV(RAND())</f>
        <v>-3.1845611539355612E-2</v>
      </c>
      <c r="U233" s="24">
        <f ca="1">SQRT(Inputs!$B$38)*J233+SQRT(1-Inputs!$B$38)*_xlfn.NORM.S.INV(RAND())</f>
        <v>-6.096982914165272E-3</v>
      </c>
      <c r="V233" s="24">
        <f ca="1">SQRT(Inputs!$B$38)*K233+SQRT(1-Inputs!$B$38)*_xlfn.NORM.S.INV(RAND())</f>
        <v>0.72470974662144971</v>
      </c>
      <c r="W233" s="24">
        <f ca="1">SQRT(Inputs!$B$38)*L233+SQRT(1-Inputs!$B$38)*_xlfn.NORM.S.INV(RAND())</f>
        <v>0.17322078725736378</v>
      </c>
      <c r="X233" s="24">
        <f ca="1">SQRT(Inputs!$B$38)*M233+SQRT(1-Inputs!$B$38)*_xlfn.NORM.S.INV(RAND())</f>
        <v>-3.0415356490066481</v>
      </c>
      <c r="Y233" s="24">
        <f ca="1">SQRT(Inputs!$B$38)*C233+SQRT(1-Inputs!$B$38)*_xlfn.NORM.S.INV(RAND())</f>
        <v>0.41314266404949568</v>
      </c>
      <c r="Z233" s="24">
        <f ca="1">SQRT(Inputs!$B$38)*D233+SQRT(1-Inputs!$B$38)*_xlfn.NORM.S.INV(RAND())</f>
        <v>-0.59752534081600672</v>
      </c>
      <c r="AA233" s="24">
        <f ca="1">SQRT(Inputs!$B$38)*E233+SQRT(1-Inputs!$B$38)*_xlfn.NORM.S.INV(RAND())</f>
        <v>-0.1443686143727223</v>
      </c>
      <c r="AB233" s="24">
        <f ca="1">SQRT(Inputs!$B$38)*F233+SQRT(1-Inputs!$B$38)*_xlfn.NORM.S.INV(RAND())</f>
        <v>-0.43046813925614974</v>
      </c>
      <c r="AC233" s="24">
        <f ca="1">SQRT(Inputs!$B$38)*G233+SQRT(1-Inputs!$B$38)*_xlfn.NORM.S.INV(RAND())</f>
        <v>2.343302855224016</v>
      </c>
      <c r="AD233" s="24">
        <f ca="1">SQRT(Inputs!$B$38)*H233+SQRT(1-Inputs!$B$38)*_xlfn.NORM.S.INV(RAND())</f>
        <v>-0.43709322675065759</v>
      </c>
      <c r="AE233" s="24">
        <f ca="1">SQRT(Inputs!$B$38)*I233+SQRT(1-Inputs!$B$38)*_xlfn.NORM.S.INV(RAND())</f>
        <v>1.879556833071222</v>
      </c>
      <c r="AF233" s="24">
        <f ca="1">SQRT(Inputs!$B$38)*J233+SQRT(1-Inputs!$B$38)*_xlfn.NORM.S.INV(RAND())</f>
        <v>-1.9585715903621161</v>
      </c>
      <c r="AG233" s="24">
        <f ca="1">SQRT(Inputs!$B$38)*K233+SQRT(1-Inputs!$B$38)*_xlfn.NORM.S.INV(RAND())</f>
        <v>0.52601211307667373</v>
      </c>
      <c r="AH233" s="24">
        <f ca="1">SQRT(Inputs!$B$38)*L233+SQRT(1-Inputs!$B$38)*_xlfn.NORM.S.INV(RAND())</f>
        <v>-1.0596564917589673</v>
      </c>
      <c r="AI233" s="24">
        <f ca="1">SQRT(Inputs!$B$38)*M233+SQRT(1-Inputs!$B$38)*_xlfn.NORM.S.INV(RAND())</f>
        <v>0.16744594689641967</v>
      </c>
      <c r="AJ233" s="24">
        <f ca="1">SQRT(Inputs!$B$38)*C233+SQRT(1-Inputs!$B$38)*_xlfn.NORM.S.INV(RAND())</f>
        <v>-0.6688384469848816</v>
      </c>
      <c r="AK233" s="24">
        <f ca="1">SQRT(Inputs!$B$38)*D233+SQRT(1-Inputs!$B$38)*_xlfn.NORM.S.INV(RAND())</f>
        <v>-0.69592368772667412</v>
      </c>
      <c r="AL233" s="24">
        <f ca="1">SQRT(Inputs!$B$38)*E233+SQRT(1-Inputs!$B$38)*_xlfn.NORM.S.INV(RAND())</f>
        <v>1.4620749894541298</v>
      </c>
      <c r="AM233" s="24">
        <f ca="1">SQRT(Inputs!$B$38)*F233+SQRT(1-Inputs!$B$38)*_xlfn.NORM.S.INV(RAND())</f>
        <v>-0.91002800853413124</v>
      </c>
      <c r="AN233" s="24">
        <f ca="1">SQRT(Inputs!$B$38)*G233+SQRT(1-Inputs!$B$38)*_xlfn.NORM.S.INV(RAND())</f>
        <v>1.7253858943278138</v>
      </c>
      <c r="AO233" s="24">
        <f ca="1">SQRT(Inputs!$B$38)*H233+SQRT(1-Inputs!$B$38)*_xlfn.NORM.S.INV(RAND())</f>
        <v>1.1490441836065184</v>
      </c>
      <c r="AP233" s="24">
        <f ca="1">SQRT(Inputs!$B$38)*I233+SQRT(1-Inputs!$B$38)*_xlfn.NORM.S.INV(RAND())</f>
        <v>-0.54670968076554405</v>
      </c>
      <c r="AQ233" s="24">
        <f ca="1">SQRT(Inputs!$B$38)*J233+SQRT(1-Inputs!$B$38)*_xlfn.NORM.S.INV(RAND())</f>
        <v>0.26133027636224093</v>
      </c>
      <c r="AR233" s="24">
        <f ca="1">SQRT(Inputs!$B$38)*K233+SQRT(1-Inputs!$B$38)*_xlfn.NORM.S.INV(RAND())</f>
        <v>-0.37450008126789874</v>
      </c>
      <c r="AS233" s="24">
        <f ca="1">SQRT(Inputs!$B$38)*L233+SQRT(1-Inputs!$B$38)*_xlfn.NORM.S.INV(RAND())</f>
        <v>1.0926506521985282</v>
      </c>
      <c r="AT233" s="24">
        <f ca="1">SQRT(Inputs!$B$38)*M233+SQRT(1-Inputs!$B$38)*_xlfn.NORM.S.INV(RAND())</f>
        <v>7.0480516835403906E-2</v>
      </c>
      <c r="AU233" s="15">
        <f ca="1">Inputs!$B$6*EXP($B$8-0.5*C$5^2+C$5*N233)</f>
        <v>4681.0604293308452</v>
      </c>
      <c r="AV233" s="15">
        <f t="shared" ca="1" si="110"/>
        <v>6147.5054934848777</v>
      </c>
      <c r="AW233" s="15">
        <f t="shared" ca="1" si="111"/>
        <v>9297.1990719288624</v>
      </c>
      <c r="AX233" s="15">
        <f t="shared" ca="1" si="112"/>
        <v>9932.7823093598327</v>
      </c>
      <c r="AY233" s="15">
        <f t="shared" ca="1" si="113"/>
        <v>11754.423097869005</v>
      </c>
      <c r="AZ233" s="15">
        <f t="shared" ca="1" si="114"/>
        <v>14457.350966197873</v>
      </c>
      <c r="BA233" s="15">
        <f t="shared" ca="1" si="115"/>
        <v>17633.232142957204</v>
      </c>
      <c r="BB233" s="15">
        <f t="shared" ca="1" si="116"/>
        <v>21575.26589046701</v>
      </c>
      <c r="BC233" s="15">
        <f t="shared" ca="1" si="117"/>
        <v>28338.938835816185</v>
      </c>
      <c r="BD233" s="15">
        <f t="shared" ca="1" si="118"/>
        <v>35284.951415470437</v>
      </c>
      <c r="BE233" s="15">
        <f t="shared" ca="1" si="119"/>
        <v>32775.353494863666</v>
      </c>
      <c r="BF233" s="15">
        <f ca="1">Inputs!$B$13*EXP($B$9-0.5*C$6^2+C$6*Y233)</f>
        <v>15011.52937894342</v>
      </c>
      <c r="BG233" s="15">
        <f t="shared" ca="1" si="120"/>
        <v>16425.1824766059</v>
      </c>
      <c r="BH233" s="15">
        <f t="shared" ca="1" si="121"/>
        <v>19593.725849442893</v>
      </c>
      <c r="BI233" s="15">
        <f t="shared" ca="1" si="122"/>
        <v>22447.944347768323</v>
      </c>
      <c r="BJ233" s="15">
        <f t="shared" ca="1" si="123"/>
        <v>38577.892818504537</v>
      </c>
      <c r="BK233" s="15">
        <f t="shared" ca="1" si="124"/>
        <v>44611.748460653042</v>
      </c>
      <c r="BL233" s="15">
        <f t="shared" ca="1" si="125"/>
        <v>69914.129164309416</v>
      </c>
      <c r="BM233" s="15">
        <f t="shared" ca="1" si="126"/>
        <v>67379.146791601088</v>
      </c>
      <c r="BN233" s="15">
        <f t="shared" ca="1" si="127"/>
        <v>88259.650763762518</v>
      </c>
      <c r="BO233" s="15">
        <f t="shared" ca="1" si="128"/>
        <v>96009.304064063122</v>
      </c>
      <c r="BP233" s="15">
        <f t="shared" ca="1" si="129"/>
        <v>120432.66024026771</v>
      </c>
      <c r="BQ233" s="15">
        <f ca="1">Inputs!$B$20*EXP($B$10-0.5*C$7^2+C$7*AJ233)</f>
        <v>3383.6262461875153</v>
      </c>
      <c r="BR233" s="15">
        <f t="shared" ca="1" si="130"/>
        <v>3680.7555885244133</v>
      </c>
      <c r="BS233" s="15">
        <f t="shared" ca="1" si="131"/>
        <v>7670.620710556128</v>
      </c>
      <c r="BT233" s="15">
        <f t="shared" ca="1" si="132"/>
        <v>8330.0445169122286</v>
      </c>
      <c r="BU233" s="15">
        <f t="shared" ca="1" si="133"/>
        <v>17526.175878510228</v>
      </c>
      <c r="BV233" s="15">
        <f t="shared" ca="1" si="134"/>
        <v>31588.83865713004</v>
      </c>
      <c r="BW233" s="15">
        <f t="shared" ca="1" si="135"/>
        <v>39263.899618845171</v>
      </c>
      <c r="BX233" s="15">
        <f t="shared" ca="1" si="136"/>
        <v>57870.663664024607</v>
      </c>
      <c r="BY233" s="15">
        <f t="shared" ca="1" si="137"/>
        <v>75479.940748245746</v>
      </c>
      <c r="BZ233" s="15">
        <f t="shared" ca="1" si="138"/>
        <v>129469.54674998057</v>
      </c>
      <c r="CA233" s="15">
        <f t="shared" ca="1" si="139"/>
        <v>184157.50590993583</v>
      </c>
      <c r="CB233" s="15">
        <f ca="1">(AU233*DCF!C$10-DCF!C$5*MAX(AU233*DCF!C$10,0)-MAX(AU233-Inputs!$B$6,0)/Inputs!$B$10)*DCF!C$6</f>
        <v>1045.0791599131285</v>
      </c>
      <c r="CC233" s="15">
        <f ca="1">(AV233*DCF!D$10-DCF!D$5*MAX(AV233*DCF!D$10,0)-MAX(AV233-AU233,0)/Inputs!$B$10)*DCF!D$6</f>
        <v>1140.8585667541297</v>
      </c>
      <c r="CD233" s="15">
        <f ca="1">(AW233*DCF!E$10-DCF!E$5*MAX(AW233*DCF!E$10,0)-MAX(AW233-AV233,0)/Inputs!$B$10)*DCF!E$6</f>
        <v>1437.1338387952558</v>
      </c>
      <c r="CE233" s="15">
        <f ca="1">(AX233*DCF!F$10-DCF!F$5*MAX(AX233*DCF!F$10,0)-MAX(AX233-AW233,0)/Inputs!$B$10)*DCF!F$6</f>
        <v>2036.0614346718255</v>
      </c>
      <c r="CF233" s="15">
        <f ca="1">(AY233*DCF!G$10-DCF!G$5*MAX(AY233*DCF!G$10,0)-MAX(AY233-AX233,0)/Inputs!$B$10)*DCF!G$6</f>
        <v>2071.7287140702524</v>
      </c>
      <c r="CG233" s="15">
        <f ca="1">(AZ233*DCF!H$10-DCF!H$5*MAX(AZ233*DCF!H$10,0)-MAX(AZ233-AY233,0)/Inputs!$B$10)*DCF!H$6</f>
        <v>2326.951760673001</v>
      </c>
      <c r="CH233" s="15">
        <f ca="1">(BA233*DCF!I$10-DCF!I$5*MAX(BA233*DCF!I$10,0)-MAX(BA233-AZ233,0)/Inputs!$B$10)*DCF!I$6</f>
        <v>2699.9924644419802</v>
      </c>
      <c r="CI233" s="15">
        <f ca="1">(BB233*DCF!J$10-DCF!J$5*MAX(BB233*DCF!J$10,0)-MAX(BB233-BA233,0)/Inputs!$B$10)*DCF!J$6</f>
        <v>3105.0154334858571</v>
      </c>
      <c r="CJ233" s="15">
        <f ca="1">(BC233*DCF!K$10-DCF!K$5*MAX(BC233*DCF!K$10,0)-MAX(BC233-BB233,0)/Inputs!$B$10)*DCF!K$6</f>
        <v>3615.3027762611509</v>
      </c>
      <c r="CK233" s="15">
        <f ca="1">(BD233*DCF!L$10-DCF!L$5*MAX(BD233*DCF!L$10,0)-MAX(BD233-BC233,0)/Inputs!$B$10)*DCF!L$6</f>
        <v>4423.4097586383787</v>
      </c>
      <c r="CL233" s="15">
        <f ca="1">(BE233*DCF!M$10-DCF!M$5*MAX(BE233*DCF!M$10,0)-MAX(BE233-BD233,0)/Inputs!$B$10)*DCF!M$6</f>
        <v>4625.0262960726195</v>
      </c>
      <c r="CM233" s="15">
        <f ca="1">(BF233*DCF!C$28-DCF!C$5*MAX(BF233*DCF!C$28,0)-MAX(BF233-Inputs!$B$13,0)/Inputs!$B$17)*DCF!C$6</f>
        <v>3744.3465593512469</v>
      </c>
      <c r="CN233" s="15">
        <f ca="1">(BG233*DCF!D$28-DCF!D$5*MAX(BG233*DCF!D$28,0)-MAX(BG233-BF233,0)/Inputs!$B$17)*DCF!D$6</f>
        <v>4535.9980454612487</v>
      </c>
      <c r="CO233" s="15">
        <f ca="1">(BH233*DCF!E$28-DCF!E$5*MAX(BH233*DCF!E$28,0)-MAX(BH233-BG233,0)/Inputs!$B$17)*DCF!E$6</f>
        <v>4924.8157706569</v>
      </c>
      <c r="CP233" s="15">
        <f ca="1">(BI233*DCF!F$28-DCF!F$5*MAX(BI233*DCF!F$28,0)-MAX(BI233-BH233,0)/Inputs!$B$17)*DCF!F$6</f>
        <v>5574.3700002191417</v>
      </c>
      <c r="CQ233" s="15">
        <f ca="1">(BJ233*DCF!G$28-DCF!G$5*MAX(BJ233*DCF!G$28,0)-MAX(BJ233-BI233,0)/Inputs!$B$17)*DCF!G$6</f>
        <v>7296.4289930470632</v>
      </c>
      <c r="CR233" s="15">
        <f ca="1">(BK233*DCF!H$28-DCF!H$5*MAX(BK233*DCF!H$28,0)-MAX(BK233-BJ233,0)/Inputs!$B$17)*DCF!H$6</f>
        <v>10095.4857482388</v>
      </c>
      <c r="CS233" s="15">
        <f ca="1">(BL233*DCF!I$28-DCF!I$5*MAX(BL233*DCF!I$28,0)-MAX(BL233-BK233,0)/Inputs!$B$17)*DCF!I$6</f>
        <v>12808.852477220948</v>
      </c>
      <c r="CT233" s="15">
        <f ca="1">(BM233*DCF!J$28-DCF!J$5*MAX(BM233*DCF!J$28,0)-MAX(BM233-BL233,0)/Inputs!$B$17)*DCF!J$6</f>
        <v>15031.143310188294</v>
      </c>
      <c r="CU233" s="15">
        <f ca="1">(BN233*DCF!K$28-DCF!K$5*MAX(BN233*DCF!K$28,0)-MAX(BN233-BM233,0)/Inputs!$B$17)*DCF!K$6</f>
        <v>16081.374782110344</v>
      </c>
      <c r="CV233" s="15">
        <f ca="1">(BO233*DCF!L$28-DCF!L$5*MAX(BO233*DCF!L$28,0)-MAX(BO233-BN233,0)/Inputs!$B$17)*DCF!L$6</f>
        <v>18278.985190568459</v>
      </c>
      <c r="CW233" s="15">
        <f ca="1">(BP233*DCF!M$28-DCF!M$5*MAX(BP233*DCF!M$28,0)-MAX(BP233-BO233,0)/Inputs!$B$17)*DCF!M$6</f>
        <v>20106.547722572664</v>
      </c>
      <c r="CX233" s="15">
        <f ca="1">(BQ233*DCF!C$46-DCF!C$5*MAX(BQ233*DCF!C$46,0)-MAX(BQ233-Inputs!$B$20,0)/Inputs!$B$24)*DCF!C$6</f>
        <v>-865.79185648095745</v>
      </c>
      <c r="CY233" s="15">
        <f ca="1">(BR233*DCF!D$46-DCF!D$5*MAX(BR233*DCF!D$46,0)-MAX(BR233-BQ233,0)/Inputs!$B$24)*DCF!D$6</f>
        <v>-755.00176660888405</v>
      </c>
      <c r="CZ233" s="15">
        <f ca="1">(BS233*DCF!E$46-DCF!E$5*MAX(BS233*DCF!E$46,0)-MAX(BS233-BR233,0)/Inputs!$B$24)*DCF!E$6</f>
        <v>-2479.7592464313398</v>
      </c>
      <c r="DA233" s="15">
        <f ca="1">(BT233*DCF!F$46-DCF!F$5*MAX(BT233*DCF!F$46,0)-MAX(BT233-BS233,0)/Inputs!$B$24)*DCF!F$6</f>
        <v>-846.76356215150577</v>
      </c>
      <c r="DB233" s="15">
        <f ca="1">(BU233*DCF!G$46-DCF!G$5*MAX(BU233*DCF!G$46,0)-MAX(BU233-BT233,0)/Inputs!$B$24)*DCF!G$6</f>
        <v>-3682.9428257288005</v>
      </c>
      <c r="DC233" s="15">
        <f ca="1">(BV233*DCF!H$46-DCF!H$5*MAX(BV233*DCF!H$46,0)-MAX(BV233-BU233,0)/Inputs!$B$24)*DCF!H$6</f>
        <v>-4369.8862950917082</v>
      </c>
      <c r="DD233" s="15">
        <f ca="1">(BW233*DCF!I$46-DCF!I$5*MAX(BW233*DCF!I$46,0)-MAX(BW233-BV233,0)/Inputs!$B$24)*DCF!I$6</f>
        <v>-1296.3981089078245</v>
      </c>
      <c r="DE233" s="15">
        <f ca="1">(BX233*DCF!J$46-DCF!J$5*MAX(BX233*DCF!J$46,0)-MAX(BX233-BW233,0)/Inputs!$B$24)*DCF!J$6</f>
        <v>-2506.6955711492096</v>
      </c>
      <c r="DF233" s="15">
        <f ca="1">(BY233*DCF!K$46-DCF!K$5*MAX(BY233*DCF!K$46,0)-MAX(BY233-BX233,0)/Inputs!$B$24)*DCF!K$6</f>
        <v>-2.1379472574805893</v>
      </c>
      <c r="DG233" s="15">
        <f ca="1">(BZ233*DCF!L$46-DCF!L$5*MAX(BZ233*DCF!L$46,0)-MAX(BZ233-BY233,0)/Inputs!$B$24)*DCF!L$6</f>
        <v>-3268.3959742776033</v>
      </c>
      <c r="DH233" s="15">
        <f ca="1">(CA233*DCF!M$46-DCF!M$5*MAX(CA233*DCF!M$46,0)-MAX(CA233-BZ233,0)/Inputs!$B$24)*DCF!M$6</f>
        <v>3004.3686970930985</v>
      </c>
      <c r="DI233" s="15">
        <f ca="1">SUM(CB233:CL233)+BE233*DCF!M$10*(1+Inputs!$B$30)*(1-Inputs!$B$33)*(1-Inputs!$B$30/Inputs!$B$31)/(Inputs!$B$29-Inputs!$B$30)*DCF!M$6</f>
        <v>119740.80238916448</v>
      </c>
      <c r="DJ233" s="15">
        <f ca="1">SUM(CM233:CW233)+BP233*DCF!M$28*(1+Inputs!$B$30)*(1-Inputs!$B$33)*(1-Inputs!$B$30/Inputs!$B$31)/(Inputs!$B$29-Inputs!$B$30)*DCF!M$6</f>
        <v>565365.92994060495</v>
      </c>
      <c r="DK233" s="15">
        <f ca="1">SUM(CX233:DH233)+CA233*DCF!M$46*(1+Inputs!$B$30)*(1-Inputs!$B$33)*(1-Inputs!$B$30/Inputs!$B$31)/(Inputs!$B$29-Inputs!$B$30)*DCF!M$6</f>
        <v>267659.91453093011</v>
      </c>
      <c r="DM233" s="15">
        <f ca="1">DI233+DJ233+DK233+Inputs!$B$34+Inputs!$B$36-Inputs!$B$35</f>
        <v>1029617.6468606996</v>
      </c>
    </row>
    <row r="234" spans="1:117" x14ac:dyDescent="0.75">
      <c r="A234" s="11">
        <v>221</v>
      </c>
      <c r="C234" s="24">
        <f t="shared" ref="C234:M243" ca="1" si="142">_xlfn.NORM.S.INV(RAND())</f>
        <v>-1.0468977475062808</v>
      </c>
      <c r="D234" s="24">
        <f t="shared" ca="1" si="142"/>
        <v>2.2776391374981562</v>
      </c>
      <c r="E234" s="24">
        <f t="shared" ca="1" si="142"/>
        <v>-0.55650596581178191</v>
      </c>
      <c r="F234" s="24">
        <f t="shared" ca="1" si="142"/>
        <v>-0.27453358685889384</v>
      </c>
      <c r="G234" s="24">
        <f t="shared" ca="1" si="142"/>
        <v>0.95645905845724999</v>
      </c>
      <c r="H234" s="24">
        <f t="shared" ca="1" si="142"/>
        <v>-0.84963445398692616</v>
      </c>
      <c r="I234" s="24">
        <f t="shared" ca="1" si="142"/>
        <v>4.2405692171815237E-2</v>
      </c>
      <c r="J234" s="24">
        <f t="shared" ca="1" si="142"/>
        <v>0.16936223765639291</v>
      </c>
      <c r="K234" s="24">
        <f t="shared" ca="1" si="142"/>
        <v>-5.8994065151801743E-2</v>
      </c>
      <c r="L234" s="24">
        <f t="shared" ca="1" si="142"/>
        <v>4.1202116625063102E-2</v>
      </c>
      <c r="M234" s="24">
        <f t="shared" ca="1" si="142"/>
        <v>0.7395464633881198</v>
      </c>
      <c r="N234" s="24">
        <f ca="1">SQRT(Inputs!$B$38)*C234+SQRT(1-Inputs!$B$38)*_xlfn.NORM.S.INV(RAND())</f>
        <v>-1.07249356293292</v>
      </c>
      <c r="O234" s="24">
        <f ca="1">SQRT(Inputs!$B$38)*D234+SQRT(1-Inputs!$B$38)*_xlfn.NORM.S.INV(RAND())</f>
        <v>0.49143657896029935</v>
      </c>
      <c r="P234" s="24">
        <f ca="1">SQRT(Inputs!$B$38)*E234+SQRT(1-Inputs!$B$38)*_xlfn.NORM.S.INV(RAND())</f>
        <v>0.13698401794251158</v>
      </c>
      <c r="Q234" s="24">
        <f ca="1">SQRT(Inputs!$B$38)*F234+SQRT(1-Inputs!$B$38)*_xlfn.NORM.S.INV(RAND())</f>
        <v>-0.15568416600801419</v>
      </c>
      <c r="R234" s="24">
        <f ca="1">SQRT(Inputs!$B$38)*G234+SQRT(1-Inputs!$B$38)*_xlfn.NORM.S.INV(RAND())</f>
        <v>-0.24525968888369309</v>
      </c>
      <c r="S234" s="24">
        <f ca="1">SQRT(Inputs!$B$38)*H234+SQRT(1-Inputs!$B$38)*_xlfn.NORM.S.INV(RAND())</f>
        <v>-0.28355977558187739</v>
      </c>
      <c r="T234" s="24">
        <f ca="1">SQRT(Inputs!$B$38)*I234+SQRT(1-Inputs!$B$38)*_xlfn.NORM.S.INV(RAND())</f>
        <v>-0.22796361523978453</v>
      </c>
      <c r="U234" s="24">
        <f ca="1">SQRT(Inputs!$B$38)*J234+SQRT(1-Inputs!$B$38)*_xlfn.NORM.S.INV(RAND())</f>
        <v>-0.541737048777446</v>
      </c>
      <c r="V234" s="24">
        <f ca="1">SQRT(Inputs!$B$38)*K234+SQRT(1-Inputs!$B$38)*_xlfn.NORM.S.INV(RAND())</f>
        <v>-0.11187945632939751</v>
      </c>
      <c r="W234" s="24">
        <f ca="1">SQRT(Inputs!$B$38)*L234+SQRT(1-Inputs!$B$38)*_xlfn.NORM.S.INV(RAND())</f>
        <v>0.16880213892741172</v>
      </c>
      <c r="X234" s="24">
        <f ca="1">SQRT(Inputs!$B$38)*M234+SQRT(1-Inputs!$B$38)*_xlfn.NORM.S.INV(RAND())</f>
        <v>1.752394763546872</v>
      </c>
      <c r="Y234" s="24">
        <f ca="1">SQRT(Inputs!$B$38)*C234+SQRT(1-Inputs!$B$38)*_xlfn.NORM.S.INV(RAND())</f>
        <v>-0.57691710173669808</v>
      </c>
      <c r="Z234" s="24">
        <f ca="1">SQRT(Inputs!$B$38)*D234+SQRT(1-Inputs!$B$38)*_xlfn.NORM.S.INV(RAND())</f>
        <v>1.7756210185045531</v>
      </c>
      <c r="AA234" s="24">
        <f ca="1">SQRT(Inputs!$B$38)*E234+SQRT(1-Inputs!$B$38)*_xlfn.NORM.S.INV(RAND())</f>
        <v>0.26318424434744875</v>
      </c>
      <c r="AB234" s="24">
        <f ca="1">SQRT(Inputs!$B$38)*F234+SQRT(1-Inputs!$B$38)*_xlfn.NORM.S.INV(RAND())</f>
        <v>0.53764600622576364</v>
      </c>
      <c r="AC234" s="24">
        <f ca="1">SQRT(Inputs!$B$38)*G234+SQRT(1-Inputs!$B$38)*_xlfn.NORM.S.INV(RAND())</f>
        <v>0.31555917599374023</v>
      </c>
      <c r="AD234" s="24">
        <f ca="1">SQRT(Inputs!$B$38)*H234+SQRT(1-Inputs!$B$38)*_xlfn.NORM.S.INV(RAND())</f>
        <v>-0.67105910173491201</v>
      </c>
      <c r="AE234" s="24">
        <f ca="1">SQRT(Inputs!$B$38)*I234+SQRT(1-Inputs!$B$38)*_xlfn.NORM.S.INV(RAND())</f>
        <v>-0.41090158721592634</v>
      </c>
      <c r="AF234" s="24">
        <f ca="1">SQRT(Inputs!$B$38)*J234+SQRT(1-Inputs!$B$38)*_xlfn.NORM.S.INV(RAND())</f>
        <v>0.85025673242192168</v>
      </c>
      <c r="AG234" s="24">
        <f ca="1">SQRT(Inputs!$B$38)*K234+SQRT(1-Inputs!$B$38)*_xlfn.NORM.S.INV(RAND())</f>
        <v>-1.0349467708868851</v>
      </c>
      <c r="AH234" s="24">
        <f ca="1">SQRT(Inputs!$B$38)*L234+SQRT(1-Inputs!$B$38)*_xlfn.NORM.S.INV(RAND())</f>
        <v>1.541848665073339</v>
      </c>
      <c r="AI234" s="24">
        <f ca="1">SQRT(Inputs!$B$38)*M234+SQRT(1-Inputs!$B$38)*_xlfn.NORM.S.INV(RAND())</f>
        <v>-0.89532817637121953</v>
      </c>
      <c r="AJ234" s="24">
        <f ca="1">SQRT(Inputs!$B$38)*C234+SQRT(1-Inputs!$B$38)*_xlfn.NORM.S.INV(RAND())</f>
        <v>0.43156861156780146</v>
      </c>
      <c r="AK234" s="24">
        <f ca="1">SQRT(Inputs!$B$38)*D234+SQRT(1-Inputs!$B$38)*_xlfn.NORM.S.INV(RAND())</f>
        <v>1.2292863807289447</v>
      </c>
      <c r="AL234" s="24">
        <f ca="1">SQRT(Inputs!$B$38)*E234+SQRT(1-Inputs!$B$38)*_xlfn.NORM.S.INV(RAND())</f>
        <v>0.3651409251709366</v>
      </c>
      <c r="AM234" s="24">
        <f ca="1">SQRT(Inputs!$B$38)*F234+SQRT(1-Inputs!$B$38)*_xlfn.NORM.S.INV(RAND())</f>
        <v>-0.22965959465835051</v>
      </c>
      <c r="AN234" s="24">
        <f ca="1">SQRT(Inputs!$B$38)*G234+SQRT(1-Inputs!$B$38)*_xlfn.NORM.S.INV(RAND())</f>
        <v>0.23343711495164327</v>
      </c>
      <c r="AO234" s="24">
        <f ca="1">SQRT(Inputs!$B$38)*H234+SQRT(1-Inputs!$B$38)*_xlfn.NORM.S.INV(RAND())</f>
        <v>0.64497772904451667</v>
      </c>
      <c r="AP234" s="24">
        <f ca="1">SQRT(Inputs!$B$38)*I234+SQRT(1-Inputs!$B$38)*_xlfn.NORM.S.INV(RAND())</f>
        <v>0.85487302458984171</v>
      </c>
      <c r="AQ234" s="24">
        <f ca="1">SQRT(Inputs!$B$38)*J234+SQRT(1-Inputs!$B$38)*_xlfn.NORM.S.INV(RAND())</f>
        <v>0.90294140548295609</v>
      </c>
      <c r="AR234" s="24">
        <f ca="1">SQRT(Inputs!$B$38)*K234+SQRT(1-Inputs!$B$38)*_xlfn.NORM.S.INV(RAND())</f>
        <v>-1.6436052440397855</v>
      </c>
      <c r="AS234" s="24">
        <f ca="1">SQRT(Inputs!$B$38)*L234+SQRT(1-Inputs!$B$38)*_xlfn.NORM.S.INV(RAND())</f>
        <v>-0.38531558985435821</v>
      </c>
      <c r="AT234" s="24">
        <f ca="1">SQRT(Inputs!$B$38)*M234+SQRT(1-Inputs!$B$38)*_xlfn.NORM.S.INV(RAND())</f>
        <v>1.3701474728096223</v>
      </c>
      <c r="AU234" s="15">
        <f ca="1">Inputs!$B$6*EXP($B$8-0.5*C$5^2+C$5*N234)</f>
        <v>4171.3899679860297</v>
      </c>
      <c r="AV234" s="15">
        <f t="shared" ca="1" si="110"/>
        <v>5458.0364096563753</v>
      </c>
      <c r="AW234" s="15">
        <f t="shared" ca="1" si="111"/>
        <v>6779.214771252261</v>
      </c>
      <c r="AX234" s="15">
        <f t="shared" ca="1" si="112"/>
        <v>8117.3129244516776</v>
      </c>
      <c r="AY234" s="15">
        <f t="shared" ca="1" si="113"/>
        <v>9640.068159195931</v>
      </c>
      <c r="AZ234" s="15">
        <f t="shared" ca="1" si="114"/>
        <v>11427.60231170075</v>
      </c>
      <c r="BA234" s="15">
        <f t="shared" ca="1" si="115"/>
        <v>13654.762236457173</v>
      </c>
      <c r="BB234" s="15">
        <f t="shared" ca="1" si="116"/>
        <v>15834.403351680485</v>
      </c>
      <c r="BC234" s="15">
        <f t="shared" ca="1" si="117"/>
        <v>19184.801289756004</v>
      </c>
      <c r="BD234" s="15">
        <f t="shared" ca="1" si="118"/>
        <v>23877.219665044773</v>
      </c>
      <c r="BE234" s="15">
        <f t="shared" ca="1" si="119"/>
        <v>34321.699613845194</v>
      </c>
      <c r="BF234" s="15">
        <f ca="1">Inputs!$B$13*EXP($B$9-0.5*C$6^2+C$6*Y234)</f>
        <v>12336.242434490623</v>
      </c>
      <c r="BG234" s="15">
        <f t="shared" ca="1" si="120"/>
        <v>20712.665172487708</v>
      </c>
      <c r="BH234" s="15">
        <f t="shared" ca="1" si="121"/>
        <v>26436.212200810489</v>
      </c>
      <c r="BI234" s="15">
        <f t="shared" ca="1" si="122"/>
        <v>35153.915467396764</v>
      </c>
      <c r="BJ234" s="15">
        <f t="shared" ca="1" si="123"/>
        <v>45101.980322686919</v>
      </c>
      <c r="BK234" s="15">
        <f t="shared" ca="1" si="124"/>
        <v>50521.102627400709</v>
      </c>
      <c r="BL234" s="15">
        <f t="shared" ca="1" si="125"/>
        <v>58840.911673431845</v>
      </c>
      <c r="BM234" s="15">
        <f t="shared" ca="1" si="126"/>
        <v>80385.929403096321</v>
      </c>
      <c r="BN234" s="15">
        <f t="shared" ca="1" si="127"/>
        <v>87332.944653243962</v>
      </c>
      <c r="BO234" s="15">
        <f t="shared" ca="1" si="128"/>
        <v>128546.33074210094</v>
      </c>
      <c r="BP234" s="15">
        <f t="shared" ca="1" si="129"/>
        <v>142954.5269664168</v>
      </c>
      <c r="BQ234" s="15">
        <f ca="1">Inputs!$B$20*EXP($B$10-0.5*C$7^2+C$7*AJ234)</f>
        <v>4999.0271425784267</v>
      </c>
      <c r="BR234" s="15">
        <f t="shared" ca="1" si="130"/>
        <v>10022.390333948237</v>
      </c>
      <c r="BS234" s="15">
        <f t="shared" ca="1" si="131"/>
        <v>15242.056076455799</v>
      </c>
      <c r="BT234" s="15">
        <f t="shared" ca="1" si="132"/>
        <v>19786.745339093814</v>
      </c>
      <c r="BU234" s="15">
        <f t="shared" ca="1" si="133"/>
        <v>29015.564010827806</v>
      </c>
      <c r="BV234" s="15">
        <f t="shared" ca="1" si="134"/>
        <v>46682.775165818814</v>
      </c>
      <c r="BW234" s="15">
        <f t="shared" ca="1" si="135"/>
        <v>78063.362220135474</v>
      </c>
      <c r="BX234" s="15">
        <f t="shared" ca="1" si="136"/>
        <v>130850.09269966352</v>
      </c>
      <c r="BY234" s="15">
        <f t="shared" ca="1" si="137"/>
        <v>133873.79083531169</v>
      </c>
      <c r="BZ234" s="15">
        <f t="shared" ca="1" si="138"/>
        <v>174998.2673703664</v>
      </c>
      <c r="CA234" s="15">
        <f t="shared" ca="1" si="139"/>
        <v>313585.99415488663</v>
      </c>
      <c r="CB234" s="15">
        <f ca="1">(AU234*DCF!C$10-DCF!C$5*MAX(AU234*DCF!C$10,0)-MAX(AU234-Inputs!$B$6,0)/Inputs!$B$10)*DCF!C$6</f>
        <v>1048.7132011465994</v>
      </c>
      <c r="CC234" s="15">
        <f ca="1">(AV234*DCF!D$10-DCF!D$5*MAX(AV234*DCF!D$10,0)-MAX(AV234-AU234,0)/Inputs!$B$10)*DCF!D$6</f>
        <v>1016.6443369990604</v>
      </c>
      <c r="CD234" s="15">
        <f ca="1">(AW234*DCF!E$10-DCF!E$5*MAX(AW234*DCF!E$10,0)-MAX(AW234-AV234,0)/Inputs!$B$10)*DCF!E$6</f>
        <v>1267.6286954220488</v>
      </c>
      <c r="CE234" s="15">
        <f ca="1">(AX234*DCF!F$10-DCF!F$5*MAX(AX234*DCF!F$10,0)-MAX(AX234-AW234,0)/Inputs!$B$10)*DCF!F$6</f>
        <v>1493.5714246455564</v>
      </c>
      <c r="CF234" s="15">
        <f ca="1">(AY234*DCF!G$10-DCF!G$5*MAX(AY234*DCF!G$10,0)-MAX(AY234-AX234,0)/Inputs!$B$10)*DCF!G$6</f>
        <v>1693.5383114555475</v>
      </c>
      <c r="CG234" s="15">
        <f ca="1">(AZ234*DCF!H$10-DCF!H$5*MAX(AZ234*DCF!H$10,0)-MAX(AZ234-AY234,0)/Inputs!$B$10)*DCF!H$6</f>
        <v>1901.2684510652305</v>
      </c>
      <c r="CH234" s="15">
        <f ca="1">(BA234*DCF!I$10-DCF!I$5*MAX(BA234*DCF!I$10,0)-MAX(BA234-AZ234,0)/Inputs!$B$10)*DCF!I$6</f>
        <v>2128.894673065292</v>
      </c>
      <c r="CI234" s="15">
        <f ca="1">(BB234*DCF!J$10-DCF!J$5*MAX(BB234*DCF!J$10,0)-MAX(BB234-BA234,0)/Inputs!$B$10)*DCF!J$6</f>
        <v>2386.9316626905279</v>
      </c>
      <c r="CJ234" s="15">
        <f ca="1">(BC234*DCF!K$10-DCF!K$5*MAX(BC234*DCF!K$10,0)-MAX(BC234-BB234,0)/Inputs!$B$10)*DCF!K$6</f>
        <v>2619.4401890667318</v>
      </c>
      <c r="CK234" s="15">
        <f ca="1">(BD234*DCF!L$10-DCF!L$5*MAX(BD234*DCF!L$10,0)-MAX(BD234-BC234,0)/Inputs!$B$10)*DCF!L$6</f>
        <v>2994.3331011157056</v>
      </c>
      <c r="CL234" s="15">
        <f ca="1">(BE234*DCF!M$10-DCF!M$5*MAX(BE234*DCF!M$10,0)-MAX(BE234-BD234,0)/Inputs!$B$10)*DCF!M$6</f>
        <v>3595.531005791187</v>
      </c>
      <c r="CM234" s="15">
        <f ca="1">(BF234*DCF!C$28-DCF!C$5*MAX(BF234*DCF!C$28,0)-MAX(BF234-Inputs!$B$13,0)/Inputs!$B$17)*DCF!C$6</f>
        <v>3545.7157076359149</v>
      </c>
      <c r="CN234" s="15">
        <f ca="1">(BG234*DCF!D$28-DCF!D$5*MAX(BG234*DCF!D$28,0)-MAX(BG234-BF234,0)/Inputs!$B$17)*DCF!D$6</f>
        <v>4313.2825804386803</v>
      </c>
      <c r="CO234" s="15">
        <f ca="1">(BH234*DCF!E$28-DCF!E$5*MAX(BH234*DCF!E$28,0)-MAX(BH234-BG234,0)/Inputs!$B$17)*DCF!E$6</f>
        <v>6359.1736942832258</v>
      </c>
      <c r="CP234" s="15">
        <f ca="1">(BI234*DCF!F$28-DCF!F$5*MAX(BI234*DCF!F$28,0)-MAX(BI234-BH234,0)/Inputs!$B$17)*DCF!F$6</f>
        <v>7956.1663914518385</v>
      </c>
      <c r="CQ234" s="15">
        <f ca="1">(BJ234*DCF!G$28-DCF!G$5*MAX(BJ234*DCF!G$28,0)-MAX(BJ234-BI234,0)/Inputs!$B$17)*DCF!G$6</f>
        <v>10028.884748681116</v>
      </c>
      <c r="CR234" s="15">
        <f ca="1">(BK234*DCF!H$28-DCF!H$5*MAX(BK234*DCF!H$28,0)-MAX(BK234-BJ234,0)/Inputs!$B$17)*DCF!H$6</f>
        <v>11652.446539010869</v>
      </c>
      <c r="CS234" s="15">
        <f ca="1">(BL234*DCF!I$28-DCF!I$5*MAX(BL234*DCF!I$28,0)-MAX(BL234-BK234,0)/Inputs!$B$17)*DCF!I$6</f>
        <v>12642.4714252332</v>
      </c>
      <c r="CT234" s="15">
        <f ca="1">(BM234*DCF!J$28-DCF!J$5*MAX(BM234*DCF!J$28,0)-MAX(BM234-BL234,0)/Inputs!$B$17)*DCF!J$6</f>
        <v>15076.042256006862</v>
      </c>
      <c r="CU234" s="15">
        <f ca="1">(BN234*DCF!K$28-DCF!K$5*MAX(BN234*DCF!K$28,0)-MAX(BN234-BM234,0)/Inputs!$B$17)*DCF!K$6</f>
        <v>17592.336764768374</v>
      </c>
      <c r="CV234" s="15">
        <f ca="1">(BO234*DCF!L$28-DCF!L$5*MAX(BO234*DCF!L$28,0)-MAX(BO234-BN234,0)/Inputs!$B$17)*DCF!L$6</f>
        <v>20984.327795599253</v>
      </c>
      <c r="CW234" s="15">
        <f ca="1">(BP234*DCF!M$28-DCF!M$5*MAX(BP234*DCF!M$28,0)-MAX(BP234-BO234,0)/Inputs!$B$17)*DCF!M$6</f>
        <v>25390.915615042235</v>
      </c>
      <c r="CX234" s="15">
        <f ca="1">(BQ234*DCF!C$46-DCF!C$5*MAX(BQ234*DCF!C$46,0)-MAX(BQ234-Inputs!$B$20,0)/Inputs!$B$24)*DCF!C$6</f>
        <v>-1985.0072581374779</v>
      </c>
      <c r="CY234" s="15">
        <f ca="1">(BR234*DCF!D$46-DCF!D$5*MAX(BR234*DCF!D$46,0)-MAX(BR234-BQ234,0)/Inputs!$B$24)*DCF!D$6</f>
        <v>-3854.015680898231</v>
      </c>
      <c r="CZ234" s="15">
        <f ca="1">(BS234*DCF!E$46-DCF!E$5*MAX(BS234*DCF!E$46,0)-MAX(BS234-BR234,0)/Inputs!$B$24)*DCF!E$6</f>
        <v>-3859.8482100229953</v>
      </c>
      <c r="DA234" s="15">
        <f ca="1">(BT234*DCF!F$46-DCF!F$5*MAX(BT234*DCF!F$46,0)-MAX(BT234-BS234,0)/Inputs!$B$24)*DCF!F$6</f>
        <v>-3095.8609260534772</v>
      </c>
      <c r="DB234" s="15">
        <f ca="1">(BU234*DCF!G$46-DCF!G$5*MAX(BU234*DCF!G$46,0)-MAX(BU234-BT234,0)/Inputs!$B$24)*DCF!G$6</f>
        <v>-4080.4185075481364</v>
      </c>
      <c r="DC234" s="15">
        <f ca="1">(BV234*DCF!H$46-DCF!H$5*MAX(BV234*DCF!H$46,0)-MAX(BV234-BU234,0)/Inputs!$B$24)*DCF!H$6</f>
        <v>-5489.9776176147316</v>
      </c>
      <c r="DD234" s="15">
        <f ca="1">(BW234*DCF!I$46-DCF!I$5*MAX(BW234*DCF!I$46,0)-MAX(BW234-BV234,0)/Inputs!$B$24)*DCF!I$6</f>
        <v>-7205.2489625481549</v>
      </c>
      <c r="DE234" s="15">
        <f ca="1">(BX234*DCF!J$46-DCF!J$5*MAX(BX234*DCF!J$46,0)-MAX(BX234-BW234,0)/Inputs!$B$24)*DCF!J$6</f>
        <v>-8509.3790714928982</v>
      </c>
      <c r="DF234" s="15">
        <f ca="1">(BY234*DCF!K$46-DCF!K$5*MAX(BY234*DCF!K$46,0)-MAX(BY234-BX234,0)/Inputs!$B$24)*DCF!K$6</f>
        <v>6906.5917106515444</v>
      </c>
      <c r="DG234" s="15">
        <f ca="1">(BZ234*DCF!L$46-DCF!L$5*MAX(BZ234*DCF!L$46,0)-MAX(BZ234-BY234,0)/Inputs!$B$24)*DCF!L$6</f>
        <v>2790.2159482162942</v>
      </c>
      <c r="DH234" s="15">
        <f ca="1">(CA234*DCF!M$46-DCF!M$5*MAX(CA234*DCF!M$46,0)-MAX(CA234-BZ234,0)/Inputs!$B$24)*DCF!M$6</f>
        <v>-4388.7123818405707</v>
      </c>
      <c r="DI234" s="15">
        <f ca="1">SUM(CB234:CL234)+BE234*DCF!M$10*(1+Inputs!$B$30)*(1-Inputs!$B$33)*(1-Inputs!$B$30/Inputs!$B$31)/(Inputs!$B$29-Inputs!$B$30)*DCF!M$6</f>
        <v>117664.23893528653</v>
      </c>
      <c r="DJ234" s="15">
        <f ca="1">SUM(CM234:CW234)+BP234*DCF!M$28*(1+Inputs!$B$30)*(1-Inputs!$B$33)*(1-Inputs!$B$30/Inputs!$B$31)/(Inputs!$B$29-Inputs!$B$30)*DCF!M$6</f>
        <v>666000.88208542613</v>
      </c>
      <c r="DK234" s="15">
        <f ca="1">SUM(CX234:DH234)+CA234*DCF!M$46*(1+Inputs!$B$30)*(1-Inputs!$B$33)*(1-Inputs!$B$30/Inputs!$B$31)/(Inputs!$B$29-Inputs!$B$30)*DCF!M$6</f>
        <v>452069.43264189502</v>
      </c>
      <c r="DM234" s="15">
        <f ca="1">DI234+DJ234+DK234+Inputs!$B$34+Inputs!$B$36-Inputs!$B$35</f>
        <v>1312585.5536626077</v>
      </c>
    </row>
    <row r="235" spans="1:117" x14ac:dyDescent="0.75">
      <c r="A235" s="11">
        <v>222</v>
      </c>
      <c r="C235" s="24">
        <f t="shared" ca="1" si="142"/>
        <v>2.0879030085827175</v>
      </c>
      <c r="D235" s="24">
        <f t="shared" ca="1" si="142"/>
        <v>1.1664351781071769</v>
      </c>
      <c r="E235" s="24">
        <f t="shared" ca="1" si="142"/>
        <v>-0.67643199807314058</v>
      </c>
      <c r="F235" s="24">
        <f t="shared" ca="1" si="142"/>
        <v>0.54724532058729713</v>
      </c>
      <c r="G235" s="24">
        <f t="shared" ca="1" si="142"/>
        <v>-1.6549555798799642</v>
      </c>
      <c r="H235" s="24">
        <f t="shared" ca="1" si="142"/>
        <v>-2.1132035939787266</v>
      </c>
      <c r="I235" s="24">
        <f t="shared" ca="1" si="142"/>
        <v>-2.3177764117964059E-2</v>
      </c>
      <c r="J235" s="24">
        <f t="shared" ca="1" si="142"/>
        <v>0.50268537689825254</v>
      </c>
      <c r="K235" s="24">
        <f t="shared" ca="1" si="142"/>
        <v>-0.80380287490235447</v>
      </c>
      <c r="L235" s="24">
        <f t="shared" ca="1" si="142"/>
        <v>-0.96433534730647108</v>
      </c>
      <c r="M235" s="24">
        <f t="shared" ca="1" si="142"/>
        <v>0.12125354186166495</v>
      </c>
      <c r="N235" s="24">
        <f ca="1">SQRT(Inputs!$B$38)*C235+SQRT(1-Inputs!$B$38)*_xlfn.NORM.S.INV(RAND())</f>
        <v>1.6502410321618988</v>
      </c>
      <c r="O235" s="24">
        <f ca="1">SQRT(Inputs!$B$38)*D235+SQRT(1-Inputs!$B$38)*_xlfn.NORM.S.INV(RAND())</f>
        <v>1.1019572062385543</v>
      </c>
      <c r="P235" s="24">
        <f ca="1">SQRT(Inputs!$B$38)*E235+SQRT(1-Inputs!$B$38)*_xlfn.NORM.S.INV(RAND())</f>
        <v>-1.0701562994114591</v>
      </c>
      <c r="Q235" s="24">
        <f ca="1">SQRT(Inputs!$B$38)*F235+SQRT(1-Inputs!$B$38)*_xlfn.NORM.S.INV(RAND())</f>
        <v>-0.61766332511812772</v>
      </c>
      <c r="R235" s="24">
        <f ca="1">SQRT(Inputs!$B$38)*G235+SQRT(1-Inputs!$B$38)*_xlfn.NORM.S.INV(RAND())</f>
        <v>0.17066772295113919</v>
      </c>
      <c r="S235" s="24">
        <f ca="1">SQRT(Inputs!$B$38)*H235+SQRT(1-Inputs!$B$38)*_xlfn.NORM.S.INV(RAND())</f>
        <v>0.19328338596305406</v>
      </c>
      <c r="T235" s="24">
        <f ca="1">SQRT(Inputs!$B$38)*I235+SQRT(1-Inputs!$B$38)*_xlfn.NORM.S.INV(RAND())</f>
        <v>-0.74161941749860327</v>
      </c>
      <c r="U235" s="24">
        <f ca="1">SQRT(Inputs!$B$38)*J235+SQRT(1-Inputs!$B$38)*_xlfn.NORM.S.INV(RAND())</f>
        <v>0.47980726588914779</v>
      </c>
      <c r="V235" s="24">
        <f ca="1">SQRT(Inputs!$B$38)*K235+SQRT(1-Inputs!$B$38)*_xlfn.NORM.S.INV(RAND())</f>
        <v>1.4357897419514154</v>
      </c>
      <c r="W235" s="24">
        <f ca="1">SQRT(Inputs!$B$38)*L235+SQRT(1-Inputs!$B$38)*_xlfn.NORM.S.INV(RAND())</f>
        <v>-0.30410689673139812</v>
      </c>
      <c r="X235" s="24">
        <f ca="1">SQRT(Inputs!$B$38)*M235+SQRT(1-Inputs!$B$38)*_xlfn.NORM.S.INV(RAND())</f>
        <v>-1.5870039687517461</v>
      </c>
      <c r="Y235" s="24">
        <f ca="1">SQRT(Inputs!$B$38)*C235+SQRT(1-Inputs!$B$38)*_xlfn.NORM.S.INV(RAND())</f>
        <v>0.43984764547296895</v>
      </c>
      <c r="Z235" s="24">
        <f ca="1">SQRT(Inputs!$B$38)*D235+SQRT(1-Inputs!$B$38)*_xlfn.NORM.S.INV(RAND())</f>
        <v>1.6202182069069986</v>
      </c>
      <c r="AA235" s="24">
        <f ca="1">SQRT(Inputs!$B$38)*E235+SQRT(1-Inputs!$B$38)*_xlfn.NORM.S.INV(RAND())</f>
        <v>1.2241534333354371</v>
      </c>
      <c r="AB235" s="24">
        <f ca="1">SQRT(Inputs!$B$38)*F235+SQRT(1-Inputs!$B$38)*_xlfn.NORM.S.INV(RAND())</f>
        <v>0.13033808283256623</v>
      </c>
      <c r="AC235" s="24">
        <f ca="1">SQRT(Inputs!$B$38)*G235+SQRT(1-Inputs!$B$38)*_xlfn.NORM.S.INV(RAND())</f>
        <v>-0.82239239285878274</v>
      </c>
      <c r="AD235" s="24">
        <f ca="1">SQRT(Inputs!$B$38)*H235+SQRT(1-Inputs!$B$38)*_xlfn.NORM.S.INV(RAND())</f>
        <v>-3.0337021632457177</v>
      </c>
      <c r="AE235" s="24">
        <f ca="1">SQRT(Inputs!$B$38)*I235+SQRT(1-Inputs!$B$38)*_xlfn.NORM.S.INV(RAND())</f>
        <v>1.204347410993186</v>
      </c>
      <c r="AF235" s="24">
        <f ca="1">SQRT(Inputs!$B$38)*J235+SQRT(1-Inputs!$B$38)*_xlfn.NORM.S.INV(RAND())</f>
        <v>-0.26060868734286868</v>
      </c>
      <c r="AG235" s="24">
        <f ca="1">SQRT(Inputs!$B$38)*K235+SQRT(1-Inputs!$B$38)*_xlfn.NORM.S.INV(RAND())</f>
        <v>-0.20801773344328375</v>
      </c>
      <c r="AH235" s="24">
        <f ca="1">SQRT(Inputs!$B$38)*L235+SQRT(1-Inputs!$B$38)*_xlfn.NORM.S.INV(RAND())</f>
        <v>-0.95292389918635712</v>
      </c>
      <c r="AI235" s="24">
        <f ca="1">SQRT(Inputs!$B$38)*M235+SQRT(1-Inputs!$B$38)*_xlfn.NORM.S.INV(RAND())</f>
        <v>1.6610456458716987</v>
      </c>
      <c r="AJ235" s="24">
        <f ca="1">SQRT(Inputs!$B$38)*C235+SQRT(1-Inputs!$B$38)*_xlfn.NORM.S.INV(RAND())</f>
        <v>0.47733247787232469</v>
      </c>
      <c r="AK235" s="24">
        <f ca="1">SQRT(Inputs!$B$38)*D235+SQRT(1-Inputs!$B$38)*_xlfn.NORM.S.INV(RAND())</f>
        <v>0.98681556614290988</v>
      </c>
      <c r="AL235" s="24">
        <f ca="1">SQRT(Inputs!$B$38)*E235+SQRT(1-Inputs!$B$38)*_xlfn.NORM.S.INV(RAND())</f>
        <v>0.76776662160860654</v>
      </c>
      <c r="AM235" s="24">
        <f ca="1">SQRT(Inputs!$B$38)*F235+SQRT(1-Inputs!$B$38)*_xlfn.NORM.S.INV(RAND())</f>
        <v>-0.17401121741473602</v>
      </c>
      <c r="AN235" s="24">
        <f ca="1">SQRT(Inputs!$B$38)*G235+SQRT(1-Inputs!$B$38)*_xlfn.NORM.S.INV(RAND())</f>
        <v>-1.7329113778679681</v>
      </c>
      <c r="AO235" s="24">
        <f ca="1">SQRT(Inputs!$B$38)*H235+SQRT(1-Inputs!$B$38)*_xlfn.NORM.S.INV(RAND())</f>
        <v>-2.1349263933132443</v>
      </c>
      <c r="AP235" s="24">
        <f ca="1">SQRT(Inputs!$B$38)*I235+SQRT(1-Inputs!$B$38)*_xlfn.NORM.S.INV(RAND())</f>
        <v>-0.46114772905814055</v>
      </c>
      <c r="AQ235" s="24">
        <f ca="1">SQRT(Inputs!$B$38)*J235+SQRT(1-Inputs!$B$38)*_xlfn.NORM.S.INV(RAND())</f>
        <v>1.230610022862872</v>
      </c>
      <c r="AR235" s="24">
        <f ca="1">SQRT(Inputs!$B$38)*K235+SQRT(1-Inputs!$B$38)*_xlfn.NORM.S.INV(RAND())</f>
        <v>-0.82060328471084554</v>
      </c>
      <c r="AS235" s="24">
        <f ca="1">SQRT(Inputs!$B$38)*L235+SQRT(1-Inputs!$B$38)*_xlfn.NORM.S.INV(RAND())</f>
        <v>-0.40167750181648709</v>
      </c>
      <c r="AT235" s="24">
        <f ca="1">SQRT(Inputs!$B$38)*M235+SQRT(1-Inputs!$B$38)*_xlfn.NORM.S.INV(RAND())</f>
        <v>-0.1536779401414399</v>
      </c>
      <c r="AU235" s="15">
        <f ca="1">Inputs!$B$6*EXP($B$8-0.5*C$5^2+C$5*N235)</f>
        <v>6481.7253204509216</v>
      </c>
      <c r="AV235" s="15">
        <f t="shared" ca="1" si="110"/>
        <v>9277.5043884954666</v>
      </c>
      <c r="AW235" s="15">
        <f t="shared" ca="1" si="111"/>
        <v>9791.7900345164562</v>
      </c>
      <c r="AX235" s="15">
        <f t="shared" ca="1" si="112"/>
        <v>11066.978754170001</v>
      </c>
      <c r="AY235" s="15">
        <f t="shared" ca="1" si="113"/>
        <v>13797.261013000094</v>
      </c>
      <c r="AZ235" s="15">
        <f t="shared" ca="1" si="114"/>
        <v>17237.431915756548</v>
      </c>
      <c r="BA235" s="15">
        <f t="shared" ca="1" si="115"/>
        <v>19518.854411007156</v>
      </c>
      <c r="BB235" s="15">
        <f t="shared" ca="1" si="116"/>
        <v>25073.856211301754</v>
      </c>
      <c r="BC235" s="15">
        <f t="shared" ca="1" si="117"/>
        <v>35274.327025553008</v>
      </c>
      <c r="BD235" s="15">
        <f t="shared" ca="1" si="118"/>
        <v>42002.496423839628</v>
      </c>
      <c r="BE235" s="15">
        <f t="shared" ca="1" si="119"/>
        <v>44541.819306514022</v>
      </c>
      <c r="BF235" s="15">
        <f ca="1">Inputs!$B$13*EXP($B$9-0.5*C$6^2+C$6*Y235)</f>
        <v>15091.214178668042</v>
      </c>
      <c r="BG235" s="15">
        <f t="shared" ca="1" si="120"/>
        <v>24637.655512843845</v>
      </c>
      <c r="BH235" s="15">
        <f t="shared" ca="1" si="121"/>
        <v>36879.255796252706</v>
      </c>
      <c r="BI235" s="15">
        <f t="shared" ca="1" si="122"/>
        <v>46060.597108599228</v>
      </c>
      <c r="BJ235" s="15">
        <f t="shared" ca="1" si="123"/>
        <v>50154.957986196445</v>
      </c>
      <c r="BK235" s="15">
        <f t="shared" ca="1" si="124"/>
        <v>40728.345691747767</v>
      </c>
      <c r="BL235" s="15">
        <f t="shared" ca="1" si="125"/>
        <v>58480.497991597564</v>
      </c>
      <c r="BM235" s="15">
        <f t="shared" ca="1" si="126"/>
        <v>69595.15615981906</v>
      </c>
      <c r="BN235" s="15">
        <f t="shared" ca="1" si="127"/>
        <v>83486.032166741454</v>
      </c>
      <c r="BO235" s="15">
        <f t="shared" ca="1" si="128"/>
        <v>91950.281926777985</v>
      </c>
      <c r="BP235" s="15">
        <f t="shared" ca="1" si="129"/>
        <v>136607.6722190725</v>
      </c>
      <c r="BQ235" s="15">
        <f ca="1">Inputs!$B$20*EXP($B$10-0.5*C$7^2+C$7*AJ235)</f>
        <v>5080.8317227758198</v>
      </c>
      <c r="BR235" s="15">
        <f t="shared" ca="1" si="130"/>
        <v>9431.445672122778</v>
      </c>
      <c r="BS235" s="15">
        <f t="shared" ca="1" si="131"/>
        <v>16101.645836189769</v>
      </c>
      <c r="BT235" s="15">
        <f t="shared" ca="1" si="132"/>
        <v>21210.019501650604</v>
      </c>
      <c r="BU235" s="15">
        <f t="shared" ca="1" si="133"/>
        <v>19326.87680558423</v>
      </c>
      <c r="BV235" s="15">
        <f t="shared" ca="1" si="134"/>
        <v>16622.068032489376</v>
      </c>
      <c r="BW235" s="15">
        <f t="shared" ca="1" si="135"/>
        <v>21038.245486861721</v>
      </c>
      <c r="BX235" s="15">
        <f t="shared" ca="1" si="136"/>
        <v>37658.646408247951</v>
      </c>
      <c r="BY235" s="15">
        <f t="shared" ca="1" si="137"/>
        <v>45099.373747321973</v>
      </c>
      <c r="BZ235" s="15">
        <f t="shared" ca="1" si="138"/>
        <v>58776.320675849129</v>
      </c>
      <c r="CA235" s="15">
        <f t="shared" ca="1" si="139"/>
        <v>80338.715296498835</v>
      </c>
      <c r="CB235" s="15">
        <f ca="1">(AU235*DCF!C$10-DCF!C$5*MAX(AU235*DCF!C$10,0)-MAX(AU235-Inputs!$B$6,0)/Inputs!$B$10)*DCF!C$6</f>
        <v>1032.2400982874503</v>
      </c>
      <c r="CC235" s="15">
        <f ca="1">(AV235*DCF!D$10-DCF!D$5*MAX(AV235*DCF!D$10,0)-MAX(AV235-AU235,0)/Inputs!$B$10)*DCF!D$6</f>
        <v>1579.6512866602111</v>
      </c>
      <c r="CD235" s="15">
        <f ca="1">(AW235*DCF!E$10-DCF!E$5*MAX(AW235*DCF!E$10,0)-MAX(AW235-AV235,0)/Inputs!$B$10)*DCF!E$6</f>
        <v>2144.930021875989</v>
      </c>
      <c r="CE235" s="15">
        <f ca="1">(AX235*DCF!F$10-DCF!F$5*MAX(AX235*DCF!F$10,0)-MAX(AX235-AW235,0)/Inputs!$B$10)*DCF!F$6</f>
        <v>2150.5686678532134</v>
      </c>
      <c r="CF235" s="15">
        <f ca="1">(AY235*DCF!G$10-DCF!G$5*MAX(AY235*DCF!G$10,0)-MAX(AY235-AX235,0)/Inputs!$B$10)*DCF!G$6</f>
        <v>2317.9781354055576</v>
      </c>
      <c r="CG235" s="15">
        <f ca="1">(AZ235*DCF!H$10-DCF!H$5*MAX(AZ235*DCF!H$10,0)-MAX(AZ235-AY235,0)/Inputs!$B$10)*DCF!H$6</f>
        <v>2735.7957535400442</v>
      </c>
      <c r="CH235" s="15">
        <f ca="1">(BA235*DCF!I$10-DCF!I$5*MAX(BA235*DCF!I$10,0)-MAX(BA235-AZ235,0)/Inputs!$B$10)*DCF!I$6</f>
        <v>3191.1494278701571</v>
      </c>
      <c r="CI235" s="15">
        <f ca="1">(BB235*DCF!J$10-DCF!J$5*MAX(BB235*DCF!J$10,0)-MAX(BB235-BA235,0)/Inputs!$B$10)*DCF!J$6</f>
        <v>3460.9629215858836</v>
      </c>
      <c r="CJ235" s="15">
        <f ca="1">(BC235*DCF!K$10-DCF!K$5*MAX(BC235*DCF!K$10,0)-MAX(BC235-BB235,0)/Inputs!$B$10)*DCF!K$6</f>
        <v>4250.6895078627367</v>
      </c>
      <c r="CK235" s="15">
        <f ca="1">(BD235*DCF!L$10-DCF!L$5*MAX(BD235*DCF!L$10,0)-MAX(BD235-BC235,0)/Inputs!$B$10)*DCF!L$6</f>
        <v>5464.7139370568757</v>
      </c>
      <c r="CL235" s="15">
        <f ca="1">(BE235*DCF!M$10-DCF!M$5*MAX(BE235*DCF!M$10,0)-MAX(BE235-BD235,0)/Inputs!$B$10)*DCF!M$6</f>
        <v>5982.0775593482558</v>
      </c>
      <c r="CM235" s="15">
        <f ca="1">(BF235*DCF!C$28-DCF!C$5*MAX(BF235*DCF!C$28,0)-MAX(BF235-Inputs!$B$13,0)/Inputs!$B$17)*DCF!C$6</f>
        <v>3750.2628815875914</v>
      </c>
      <c r="CN235" s="15">
        <f ca="1">(BG235*DCF!D$28-DCF!D$5*MAX(BG235*DCF!D$28,0)-MAX(BG235-BF235,0)/Inputs!$B$17)*DCF!D$6</f>
        <v>5219.6641494298383</v>
      </c>
      <c r="CO235" s="15">
        <f ca="1">(BH235*DCF!E$28-DCF!E$5*MAX(BH235*DCF!E$28,0)-MAX(BH235-BG235,0)/Inputs!$B$17)*DCF!E$6</f>
        <v>8032.2110169841117</v>
      </c>
      <c r="CP235" s="15">
        <f ca="1">(BI235*DCF!F$28-DCF!F$5*MAX(BI235*DCF!F$28,0)-MAX(BI235-BH235,0)/Inputs!$B$17)*DCF!F$6</f>
        <v>10832.630531048104</v>
      </c>
      <c r="CQ235" s="15">
        <f ca="1">(BJ235*DCF!G$28-DCF!G$5*MAX(BJ235*DCF!G$28,0)-MAX(BJ235-BI235,0)/Inputs!$B$17)*DCF!G$6</f>
        <v>12324.453321823285</v>
      </c>
      <c r="CR235" s="15">
        <f ca="1">(BK235*DCF!H$28-DCF!H$5*MAX(BK235*DCF!H$28,0)-MAX(BK235-BJ235,0)/Inputs!$B$17)*DCF!H$6</f>
        <v>10072.569234336712</v>
      </c>
      <c r="CS235" s="15">
        <f ca="1">(BL235*DCF!I$28-DCF!I$5*MAX(BL235*DCF!I$28,0)-MAX(BL235-BK235,0)/Inputs!$B$17)*DCF!I$6</f>
        <v>11203.888626918726</v>
      </c>
      <c r="CT235" s="15">
        <f ca="1">(BM235*DCF!J$28-DCF!J$5*MAX(BM235*DCF!J$28,0)-MAX(BM235-BL235,0)/Inputs!$B$17)*DCF!J$6</f>
        <v>14051.78448525611</v>
      </c>
      <c r="CU235" s="15">
        <f ca="1">(BN235*DCF!K$28-DCF!K$5*MAX(BN235*DCF!K$28,0)-MAX(BN235-BM235,0)/Inputs!$B$17)*DCF!K$6</f>
        <v>15929.402897963768</v>
      </c>
      <c r="CV235" s="15">
        <f ca="1">(BO235*DCF!L$28-DCF!L$5*MAX(BO235*DCF!L$28,0)-MAX(BO235-BN235,0)/Inputs!$B$17)*DCF!L$6</f>
        <v>17388.26729482038</v>
      </c>
      <c r="CW235" s="15">
        <f ca="1">(BP235*DCF!M$28-DCF!M$5*MAX(BP235*DCF!M$28,0)-MAX(BP235-BO235,0)/Inputs!$B$17)*DCF!M$6</f>
        <v>21034.860460129305</v>
      </c>
      <c r="CX235" s="15">
        <f ca="1">(BQ235*DCF!C$46-DCF!C$5*MAX(BQ235*DCF!C$46,0)-MAX(BQ235-Inputs!$B$20,0)/Inputs!$B$24)*DCF!C$6</f>
        <v>-2041.6847963804755</v>
      </c>
      <c r="CY235" s="15">
        <f ca="1">(BR235*DCF!D$46-DCF!D$5*MAX(BR235*DCF!D$46,0)-MAX(BR235-BQ235,0)/Inputs!$B$24)*DCF!D$6</f>
        <v>-3466.0986908868549</v>
      </c>
      <c r="CZ235" s="15">
        <f ca="1">(BS235*DCF!E$46-DCF!E$5*MAX(BS235*DCF!E$46,0)-MAX(BS235-BR235,0)/Inputs!$B$24)*DCF!E$6</f>
        <v>-4533.2569321673091</v>
      </c>
      <c r="DA235" s="15">
        <f ca="1">(BT235*DCF!F$46-DCF!F$5*MAX(BT235*DCF!F$46,0)-MAX(BT235-BS235,0)/Inputs!$B$24)*DCF!F$6</f>
        <v>-3404.7680596876371</v>
      </c>
      <c r="DB235" s="15">
        <f ca="1">(BU235*DCF!G$46-DCF!G$5*MAX(BU235*DCF!G$46,0)-MAX(BU235-BT235,0)/Inputs!$B$24)*DCF!G$6</f>
        <v>-650.11795049381226</v>
      </c>
      <c r="DC235" s="15">
        <f ca="1">(BV235*DCF!H$46-DCF!H$5*MAX(BV235*DCF!H$46,0)-MAX(BV235-BU235,0)/Inputs!$B$24)*DCF!H$6</f>
        <v>0</v>
      </c>
      <c r="DD235" s="15">
        <f ca="1">(BW235*DCF!I$46-DCF!I$5*MAX(BW235*DCF!I$46,0)-MAX(BW235-BV235,0)/Inputs!$B$24)*DCF!I$6</f>
        <v>-781.8272715654474</v>
      </c>
      <c r="DE235" s="15">
        <f ca="1">(BX235*DCF!J$46-DCF!J$5*MAX(BX235*DCF!J$46,0)-MAX(BX235-BW235,0)/Inputs!$B$24)*DCF!J$6</f>
        <v>-2827.7827378457969</v>
      </c>
      <c r="DF235" s="15">
        <f ca="1">(BY235*DCF!K$46-DCF!K$5*MAX(BY235*DCF!K$46,0)-MAX(BY235-BX235,0)/Inputs!$B$24)*DCF!K$6</f>
        <v>753.44659002870583</v>
      </c>
      <c r="DG235" s="15">
        <f ca="1">(BZ235*DCF!L$46-DCF!L$5*MAX(BZ235*DCF!L$46,0)-MAX(BZ235-BY235,0)/Inputs!$B$24)*DCF!L$6</f>
        <v>967.79693584042298</v>
      </c>
      <c r="DH235" s="15">
        <f ca="1">(CA235*DCF!M$46-DCF!M$5*MAX(CA235*DCF!M$46,0)-MAX(CA235-BZ235,0)/Inputs!$B$24)*DCF!M$6</f>
        <v>1790.4876553966426</v>
      </c>
      <c r="DI235" s="15">
        <f ca="1">SUM(CB235:CL235)+BE235*DCF!M$10*(1+Inputs!$B$30)*(1-Inputs!$B$33)*(1-Inputs!$B$30/Inputs!$B$31)/(Inputs!$B$29-Inputs!$B$30)*DCF!M$6</f>
        <v>158271.22945195858</v>
      </c>
      <c r="DJ235" s="15">
        <f ca="1">SUM(CM235:CW235)+BP235*DCF!M$28*(1+Inputs!$B$30)*(1-Inputs!$B$33)*(1-Inputs!$B$30/Inputs!$B$31)/(Inputs!$B$29-Inputs!$B$30)*DCF!M$6</f>
        <v>636747.9392138063</v>
      </c>
      <c r="DK235" s="15">
        <f ca="1">SUM(CX235:DH235)+CA235*DCF!M$46*(1+Inputs!$B$30)*(1-Inputs!$B$33)*(1-Inputs!$B$30/Inputs!$B$31)/(Inputs!$B$29-Inputs!$B$30)*DCF!M$6</f>
        <v>110019.3653198409</v>
      </c>
      <c r="DM235" s="15">
        <f ca="1">DI235+DJ235+DK235+Inputs!$B$34+Inputs!$B$36-Inputs!$B$35</f>
        <v>981889.5339856057</v>
      </c>
    </row>
    <row r="236" spans="1:117" x14ac:dyDescent="0.75">
      <c r="A236" s="11">
        <v>223</v>
      </c>
      <c r="C236" s="24">
        <f t="shared" ca="1" si="142"/>
        <v>-1.533729305070642</v>
      </c>
      <c r="D236" s="24">
        <f t="shared" ca="1" si="142"/>
        <v>0.94609593555162452</v>
      </c>
      <c r="E236" s="24">
        <f t="shared" ca="1" si="142"/>
        <v>0.37222039555079689</v>
      </c>
      <c r="F236" s="24">
        <f t="shared" ca="1" si="142"/>
        <v>1.0107761258830532</v>
      </c>
      <c r="G236" s="24">
        <f t="shared" ca="1" si="142"/>
        <v>-0.80778923265487068</v>
      </c>
      <c r="H236" s="24">
        <f t="shared" ca="1" si="142"/>
        <v>-0.13501474739222544</v>
      </c>
      <c r="I236" s="24">
        <f t="shared" ca="1" si="142"/>
        <v>-1.2706128525527642</v>
      </c>
      <c r="J236" s="24">
        <f t="shared" ca="1" si="142"/>
        <v>-0.33755378399968156</v>
      </c>
      <c r="K236" s="24">
        <f t="shared" ca="1" si="142"/>
        <v>-0.34219677822318173</v>
      </c>
      <c r="L236" s="24">
        <f t="shared" ca="1" si="142"/>
        <v>0.18764011892404361</v>
      </c>
      <c r="M236" s="24">
        <f t="shared" ca="1" si="142"/>
        <v>-0.24383794999312522</v>
      </c>
      <c r="N236" s="24">
        <f ca="1">SQRT(Inputs!$B$38)*C236+SQRT(1-Inputs!$B$38)*_xlfn.NORM.S.INV(RAND())</f>
        <v>-1.3095193648934051</v>
      </c>
      <c r="O236" s="24">
        <f ca="1">SQRT(Inputs!$B$38)*D236+SQRT(1-Inputs!$B$38)*_xlfn.NORM.S.INV(RAND())</f>
        <v>0.77613900561700766</v>
      </c>
      <c r="P236" s="24">
        <f ca="1">SQRT(Inputs!$B$38)*E236+SQRT(1-Inputs!$B$38)*_xlfn.NORM.S.INV(RAND())</f>
        <v>0.32735114531149756</v>
      </c>
      <c r="Q236" s="24">
        <f ca="1">SQRT(Inputs!$B$38)*F236+SQRT(1-Inputs!$B$38)*_xlfn.NORM.S.INV(RAND())</f>
        <v>0.35433702985242177</v>
      </c>
      <c r="R236" s="24">
        <f ca="1">SQRT(Inputs!$B$38)*G236+SQRT(1-Inputs!$B$38)*_xlfn.NORM.S.INV(RAND())</f>
        <v>-0.3620680192393847</v>
      </c>
      <c r="S236" s="24">
        <f ca="1">SQRT(Inputs!$B$38)*H236+SQRT(1-Inputs!$B$38)*_xlfn.NORM.S.INV(RAND())</f>
        <v>-0.35855392002088532</v>
      </c>
      <c r="T236" s="24">
        <f ca="1">SQRT(Inputs!$B$38)*I236+SQRT(1-Inputs!$B$38)*_xlfn.NORM.S.INV(RAND())</f>
        <v>-1.4391086632887859</v>
      </c>
      <c r="U236" s="24">
        <f ca="1">SQRT(Inputs!$B$38)*J236+SQRT(1-Inputs!$B$38)*_xlfn.NORM.S.INV(RAND())</f>
        <v>-0.52432258851923108</v>
      </c>
      <c r="V236" s="24">
        <f ca="1">SQRT(Inputs!$B$38)*K236+SQRT(1-Inputs!$B$38)*_xlfn.NORM.S.INV(RAND())</f>
        <v>-0.4596693108626938</v>
      </c>
      <c r="W236" s="24">
        <f ca="1">SQRT(Inputs!$B$38)*L236+SQRT(1-Inputs!$B$38)*_xlfn.NORM.S.INV(RAND())</f>
        <v>1.1890111513992578</v>
      </c>
      <c r="X236" s="24">
        <f ca="1">SQRT(Inputs!$B$38)*M236+SQRT(1-Inputs!$B$38)*_xlfn.NORM.S.INV(RAND())</f>
        <v>-0.69680000049969859</v>
      </c>
      <c r="Y236" s="24">
        <f ca="1">SQRT(Inputs!$B$38)*C236+SQRT(1-Inputs!$B$38)*_xlfn.NORM.S.INV(RAND())</f>
        <v>-0.98968343961594918</v>
      </c>
      <c r="Z236" s="24">
        <f ca="1">SQRT(Inputs!$B$38)*D236+SQRT(1-Inputs!$B$38)*_xlfn.NORM.S.INV(RAND())</f>
        <v>0.77259326485306501</v>
      </c>
      <c r="AA236" s="24">
        <f ca="1">SQRT(Inputs!$B$38)*E236+SQRT(1-Inputs!$B$38)*_xlfn.NORM.S.INV(RAND())</f>
        <v>0.25593852469163442</v>
      </c>
      <c r="AB236" s="24">
        <f ca="1">SQRT(Inputs!$B$38)*F236+SQRT(1-Inputs!$B$38)*_xlfn.NORM.S.INV(RAND())</f>
        <v>2.7758018569120795</v>
      </c>
      <c r="AC236" s="24">
        <f ca="1">SQRT(Inputs!$B$38)*G236+SQRT(1-Inputs!$B$38)*_xlfn.NORM.S.INV(RAND())</f>
        <v>-0.31935022532261548</v>
      </c>
      <c r="AD236" s="24">
        <f ca="1">SQRT(Inputs!$B$38)*H236+SQRT(1-Inputs!$B$38)*_xlfn.NORM.S.INV(RAND())</f>
        <v>-1.8093161856220092</v>
      </c>
      <c r="AE236" s="24">
        <f ca="1">SQRT(Inputs!$B$38)*I236+SQRT(1-Inputs!$B$38)*_xlfn.NORM.S.INV(RAND())</f>
        <v>-1.187788388826218</v>
      </c>
      <c r="AF236" s="24">
        <f ca="1">SQRT(Inputs!$B$38)*J236+SQRT(1-Inputs!$B$38)*_xlfn.NORM.S.INV(RAND())</f>
        <v>0.68321308306859274</v>
      </c>
      <c r="AG236" s="24">
        <f ca="1">SQRT(Inputs!$B$38)*K236+SQRT(1-Inputs!$B$38)*_xlfn.NORM.S.INV(RAND())</f>
        <v>0.36323466520034053</v>
      </c>
      <c r="AH236" s="24">
        <f ca="1">SQRT(Inputs!$B$38)*L236+SQRT(1-Inputs!$B$38)*_xlfn.NORM.S.INV(RAND())</f>
        <v>-0.14008695877166449</v>
      </c>
      <c r="AI236" s="24">
        <f ca="1">SQRT(Inputs!$B$38)*M236+SQRT(1-Inputs!$B$38)*_xlfn.NORM.S.INV(RAND())</f>
        <v>7.0544575115691899E-2</v>
      </c>
      <c r="AJ236" s="24">
        <f ca="1">SQRT(Inputs!$B$38)*C236+SQRT(1-Inputs!$B$38)*_xlfn.NORM.S.INV(RAND())</f>
        <v>0.32630625881793995</v>
      </c>
      <c r="AK236" s="24">
        <f ca="1">SQRT(Inputs!$B$38)*D236+SQRT(1-Inputs!$B$38)*_xlfn.NORM.S.INV(RAND())</f>
        <v>1.9285106594031582</v>
      </c>
      <c r="AL236" s="24">
        <f ca="1">SQRT(Inputs!$B$38)*E236+SQRT(1-Inputs!$B$38)*_xlfn.NORM.S.INV(RAND())</f>
        <v>0.13561412356991168</v>
      </c>
      <c r="AM236" s="24">
        <f ca="1">SQRT(Inputs!$B$38)*F236+SQRT(1-Inputs!$B$38)*_xlfn.NORM.S.INV(RAND())</f>
        <v>0.93812060996286095</v>
      </c>
      <c r="AN236" s="24">
        <f ca="1">SQRT(Inputs!$B$38)*G236+SQRT(1-Inputs!$B$38)*_xlfn.NORM.S.INV(RAND())</f>
        <v>-0.81715076110688756</v>
      </c>
      <c r="AO236" s="24">
        <f ca="1">SQRT(Inputs!$B$38)*H236+SQRT(1-Inputs!$B$38)*_xlfn.NORM.S.INV(RAND())</f>
        <v>-3.9989953429127492E-2</v>
      </c>
      <c r="AP236" s="24">
        <f ca="1">SQRT(Inputs!$B$38)*I236+SQRT(1-Inputs!$B$38)*_xlfn.NORM.S.INV(RAND())</f>
        <v>-2.124094730286302</v>
      </c>
      <c r="AQ236" s="24">
        <f ca="1">SQRT(Inputs!$B$38)*J236+SQRT(1-Inputs!$B$38)*_xlfn.NORM.S.INV(RAND())</f>
        <v>-5.2122183429638341E-2</v>
      </c>
      <c r="AR236" s="24">
        <f ca="1">SQRT(Inputs!$B$38)*K236+SQRT(1-Inputs!$B$38)*_xlfn.NORM.S.INV(RAND())</f>
        <v>-0.29427406650409715</v>
      </c>
      <c r="AS236" s="24">
        <f ca="1">SQRT(Inputs!$B$38)*L236+SQRT(1-Inputs!$B$38)*_xlfn.NORM.S.INV(RAND())</f>
        <v>-0.13889796001001178</v>
      </c>
      <c r="AT236" s="24">
        <f ca="1">SQRT(Inputs!$B$38)*M236+SQRT(1-Inputs!$B$38)*_xlfn.NORM.S.INV(RAND())</f>
        <v>0.11145657108750628</v>
      </c>
      <c r="AU236" s="15">
        <f ca="1">Inputs!$B$6*EXP($B$8-0.5*C$5^2+C$5*N236)</f>
        <v>4014.3731590305952</v>
      </c>
      <c r="AV236" s="15">
        <f t="shared" ca="1" si="110"/>
        <v>5477.1306847359374</v>
      </c>
      <c r="AW236" s="15">
        <f t="shared" ca="1" si="111"/>
        <v>6979.8713995014441</v>
      </c>
      <c r="AX236" s="15">
        <f t="shared" ca="1" si="112"/>
        <v>8907.4394129436623</v>
      </c>
      <c r="AY236" s="15">
        <f t="shared" ca="1" si="113"/>
        <v>10435.088402201063</v>
      </c>
      <c r="AZ236" s="15">
        <f t="shared" ca="1" si="114"/>
        <v>12268.30620583149</v>
      </c>
      <c r="BA236" s="15">
        <f t="shared" ca="1" si="115"/>
        <v>12914.074859030537</v>
      </c>
      <c r="BB236" s="15">
        <f t="shared" ca="1" si="116"/>
        <v>15001.635031309299</v>
      </c>
      <c r="BC236" s="15">
        <f t="shared" ca="1" si="117"/>
        <v>17575.755906939325</v>
      </c>
      <c r="BD236" s="15">
        <f t="shared" ca="1" si="118"/>
        <v>24064.81179271319</v>
      </c>
      <c r="BE236" s="15">
        <f t="shared" ca="1" si="119"/>
        <v>27675.019768799608</v>
      </c>
      <c r="BF236" s="15">
        <f ca="1">Inputs!$B$13*EXP($B$9-0.5*C$6^2+C$6*Y236)</f>
        <v>11366.9667558691</v>
      </c>
      <c r="BG236" s="15">
        <f t="shared" ca="1" si="120"/>
        <v>15925.64424428852</v>
      </c>
      <c r="BH236" s="15">
        <f t="shared" ca="1" si="121"/>
        <v>20301.97732812912</v>
      </c>
      <c r="BI236" s="15">
        <f t="shared" ca="1" si="122"/>
        <v>38100.039630446612</v>
      </c>
      <c r="BJ236" s="15">
        <f t="shared" ca="1" si="123"/>
        <v>44606.791279160549</v>
      </c>
      <c r="BK236" s="15">
        <f t="shared" ca="1" si="124"/>
        <v>42793.447886553156</v>
      </c>
      <c r="BL236" s="15">
        <f t="shared" ca="1" si="125"/>
        <v>45067.133772861664</v>
      </c>
      <c r="BM236" s="15">
        <f t="shared" ca="1" si="126"/>
        <v>60304.309854351653</v>
      </c>
      <c r="BN236" s="15">
        <f t="shared" ca="1" si="127"/>
        <v>77466.413626001216</v>
      </c>
      <c r="BO236" s="15">
        <f t="shared" ca="1" si="128"/>
        <v>93774.925800416822</v>
      </c>
      <c r="BP236" s="15">
        <f t="shared" ca="1" si="129"/>
        <v>116345.54351529719</v>
      </c>
      <c r="BQ236" s="15">
        <f ca="1">Inputs!$B$20*EXP($B$10-0.5*C$7^2+C$7*AJ236)</f>
        <v>4815.8308639177576</v>
      </c>
      <c r="BR236" s="15">
        <f t="shared" ca="1" si="130"/>
        <v>12055.808098779331</v>
      </c>
      <c r="BS236" s="15">
        <f t="shared" ca="1" si="131"/>
        <v>17164.831483529808</v>
      </c>
      <c r="BT236" s="15">
        <f t="shared" ca="1" si="132"/>
        <v>30270.173035707467</v>
      </c>
      <c r="BU236" s="15">
        <f t="shared" ca="1" si="133"/>
        <v>34424.631070955948</v>
      </c>
      <c r="BV236" s="15">
        <f t="shared" ca="1" si="134"/>
        <v>47465.01818328596</v>
      </c>
      <c r="BW236" s="15">
        <f t="shared" ca="1" si="135"/>
        <v>42251.602951203953</v>
      </c>
      <c r="BX236" s="15">
        <f t="shared" ca="1" si="136"/>
        <v>58481.370790288711</v>
      </c>
      <c r="BY236" s="15">
        <f t="shared" ca="1" si="137"/>
        <v>77456.293873663308</v>
      </c>
      <c r="BZ236" s="15">
        <f t="shared" ca="1" si="138"/>
        <v>105942.05546826249</v>
      </c>
      <c r="CA236" s="15">
        <f t="shared" ca="1" si="139"/>
        <v>151793.2631018238</v>
      </c>
      <c r="CB236" s="15">
        <f ca="1">(AU236*DCF!C$10-DCF!C$5*MAX(AU236*DCF!C$10,0)-MAX(AU236-Inputs!$B$6,0)/Inputs!$B$10)*DCF!C$6</f>
        <v>1030.9276211470358</v>
      </c>
      <c r="CC236" s="15">
        <f ca="1">(AV236*DCF!D$10-DCF!D$5*MAX(AV236*DCF!D$10,0)-MAX(AV236-AU236,0)/Inputs!$B$10)*DCF!D$6</f>
        <v>978.35835850280193</v>
      </c>
      <c r="CD236" s="15">
        <f ca="1">(AW236*DCF!E$10-DCF!E$5*MAX(AW236*DCF!E$10,0)-MAX(AW236-AV236,0)/Inputs!$B$10)*DCF!E$6</f>
        <v>1273.0617559647017</v>
      </c>
      <c r="CE236" s="15">
        <f ca="1">(AX236*DCF!F$10-DCF!F$5*MAX(AX236*DCF!F$10,0)-MAX(AX236-AW236,0)/Inputs!$B$10)*DCF!F$6</f>
        <v>1543.400714627345</v>
      </c>
      <c r="CF236" s="15">
        <f ca="1">(AY236*DCF!G$10-DCF!G$5*MAX(AY236*DCF!G$10,0)-MAX(AY236-AX236,0)/Inputs!$B$10)*DCF!G$6</f>
        <v>1856.4034976767045</v>
      </c>
      <c r="CG236" s="15">
        <f ca="1">(AZ236*DCF!H$10-DCF!H$5*MAX(AZ236*DCF!H$10,0)-MAX(AZ236-AY236,0)/Inputs!$B$10)*DCF!H$6</f>
        <v>2056.3797638873439</v>
      </c>
      <c r="CH236" s="15">
        <f ca="1">(BA236*DCF!I$10-DCF!I$5*MAX(BA236*DCF!I$10,0)-MAX(BA236-AZ236,0)/Inputs!$B$10)*DCF!I$6</f>
        <v>2253.001685042977</v>
      </c>
      <c r="CI236" s="15">
        <f ca="1">(BB236*DCF!J$10-DCF!J$5*MAX(BB236*DCF!J$10,0)-MAX(BB236-BA236,0)/Inputs!$B$10)*DCF!J$6</f>
        <v>2257.9800361533216</v>
      </c>
      <c r="CJ236" s="15">
        <f ca="1">(BC236*DCF!K$10-DCF!K$5*MAX(BC236*DCF!K$10,0)-MAX(BC236-BB236,0)/Inputs!$B$10)*DCF!K$6</f>
        <v>2469.076695485197</v>
      </c>
      <c r="CK236" s="15">
        <f ca="1">(BD236*DCF!L$10-DCF!L$5*MAX(BD236*DCF!L$10,0)-MAX(BD236-BC236,0)/Inputs!$B$10)*DCF!L$6</f>
        <v>2790.2912410100912</v>
      </c>
      <c r="CL236" s="15">
        <f ca="1">(BE236*DCF!M$10-DCF!M$5*MAX(BE236*DCF!M$10,0)-MAX(BE236-BD236,0)/Inputs!$B$10)*DCF!M$6</f>
        <v>3474.0253218907815</v>
      </c>
      <c r="CM236" s="15">
        <f ca="1">(BF236*DCF!C$28-DCF!C$5*MAX(BF236*DCF!C$28,0)-MAX(BF236-Inputs!$B$13,0)/Inputs!$B$17)*DCF!C$6</f>
        <v>3469.1237078683575</v>
      </c>
      <c r="CN236" s="15">
        <f ca="1">(BG236*DCF!D$28-DCF!D$5*MAX(BG236*DCF!D$28,0)-MAX(BG236-BF236,0)/Inputs!$B$17)*DCF!D$6</f>
        <v>3717.894614057057</v>
      </c>
      <c r="CO236" s="15">
        <f ca="1">(BH236*DCF!E$28-DCF!E$5*MAX(BH236*DCF!E$28,0)-MAX(BH236-BG236,0)/Inputs!$B$17)*DCF!E$6</f>
        <v>4887.3664737843428</v>
      </c>
      <c r="CP236" s="15">
        <f ca="1">(BI236*DCF!F$28-DCF!F$5*MAX(BI236*DCF!F$28,0)-MAX(BI236-BH236,0)/Inputs!$B$17)*DCF!F$6</f>
        <v>7102.7386097904464</v>
      </c>
      <c r="CQ236" s="15">
        <f ca="1">(BJ236*DCF!G$28-DCF!G$5*MAX(BJ236*DCF!G$28,0)-MAX(BJ236-BI236,0)/Inputs!$B$17)*DCF!G$6</f>
        <v>10479.199079672402</v>
      </c>
      <c r="CR236" s="15">
        <f ca="1">(BK236*DCF!H$28-DCF!H$5*MAX(BK236*DCF!H$28,0)-MAX(BK236-BJ236,0)/Inputs!$B$17)*DCF!H$6</f>
        <v>10583.291790823278</v>
      </c>
      <c r="CS236" s="15">
        <f ca="1">(BL236*DCF!I$28-DCF!I$5*MAX(BL236*DCF!I$28,0)-MAX(BL236-BK236,0)/Inputs!$B$17)*DCF!I$6</f>
        <v>10271.329750396975</v>
      </c>
      <c r="CT236" s="15">
        <f ca="1">(BM236*DCF!J$28-DCF!J$5*MAX(BM236*DCF!J$28,0)-MAX(BM236-BL236,0)/Inputs!$B$17)*DCF!J$6</f>
        <v>11432.542267222987</v>
      </c>
      <c r="CU236" s="15">
        <f ca="1">(BN236*DCF!K$28-DCF!K$5*MAX(BN236*DCF!K$28,0)-MAX(BN236-BM236,0)/Inputs!$B$17)*DCF!K$6</f>
        <v>14257.478564521751</v>
      </c>
      <c r="CV236" s="15">
        <f ca="1">(BO236*DCF!L$28-DCF!L$5*MAX(BO236*DCF!L$28,0)-MAX(BO236-BN236,0)/Inputs!$B$17)*DCF!L$6</f>
        <v>16864.730674274953</v>
      </c>
      <c r="CW236" s="15">
        <f ca="1">(BP236*DCF!M$28-DCF!M$5*MAX(BP236*DCF!M$28,0)-MAX(BP236-BO236,0)/Inputs!$B$17)*DCF!M$6</f>
        <v>19531.217575288258</v>
      </c>
      <c r="CX236" s="15">
        <f ca="1">(BQ236*DCF!C$46-DCF!C$5*MAX(BQ236*DCF!C$46,0)-MAX(BQ236-Inputs!$B$20,0)/Inputs!$B$24)*DCF!C$6</f>
        <v>-1858.0814299661138</v>
      </c>
      <c r="CY236" s="15">
        <f ca="1">(BR236*DCF!D$46-DCF!D$5*MAX(BR236*DCF!D$46,0)-MAX(BR236-BQ236,0)/Inputs!$B$24)*DCF!D$6</f>
        <v>-5146.8834862304693</v>
      </c>
      <c r="CZ236" s="15">
        <f ca="1">(BS236*DCF!E$46-DCF!E$5*MAX(BS236*DCF!E$46,0)-MAX(BS236-BR236,0)/Inputs!$B$24)*DCF!E$6</f>
        <v>-4043.6075782207413</v>
      </c>
      <c r="DA236" s="15">
        <f ca="1">(BT236*DCF!F$46-DCF!F$5*MAX(BT236*DCF!F$46,0)-MAX(BT236-BS236,0)/Inputs!$B$24)*DCF!F$6</f>
        <v>-6976.5345336910495</v>
      </c>
      <c r="DB236" s="15">
        <f ca="1">(BU236*DCF!G$46-DCF!G$5*MAX(BU236*DCF!G$46,0)-MAX(BU236-BT236,0)/Inputs!$B$24)*DCF!G$6</f>
        <v>-2555.4541754500228</v>
      </c>
      <c r="DC236" s="15">
        <f ca="1">(BV236*DCF!H$46-DCF!H$5*MAX(BV236*DCF!H$46,0)-MAX(BV236-BU236,0)/Inputs!$B$24)*DCF!H$6</f>
        <v>-4052.2203953790809</v>
      </c>
      <c r="DD236" s="15">
        <f ca="1">(BW236*DCF!I$46-DCF!I$5*MAX(BW236*DCF!I$46,0)-MAX(BW236-BV236,0)/Inputs!$B$24)*DCF!I$6</f>
        <v>975.81714570144072</v>
      </c>
      <c r="DE236" s="15">
        <f ca="1">(BX236*DCF!J$46-DCF!J$5*MAX(BX236*DCF!J$46,0)-MAX(BX236-BW236,0)/Inputs!$B$24)*DCF!J$6</f>
        <v>-1850.7375372651184</v>
      </c>
      <c r="DF236" s="15">
        <f ca="1">(BY236*DCF!K$46-DCF!K$5*MAX(BY236*DCF!K$46,0)-MAX(BY236-BX236,0)/Inputs!$B$24)*DCF!K$6</f>
        <v>-223.78895765756636</v>
      </c>
      <c r="DG236" s="15">
        <f ca="1">(BZ236*DCF!L$46-DCF!L$5*MAX(BZ236*DCF!L$46,0)-MAX(BZ236-BY236,0)/Inputs!$B$24)*DCF!L$6</f>
        <v>876.86223979541739</v>
      </c>
      <c r="DH236" s="15">
        <f ca="1">(CA236*DCF!M$46-DCF!M$5*MAX(CA236*DCF!M$46,0)-MAX(CA236-BZ236,0)/Inputs!$B$24)*DCF!M$6</f>
        <v>2314.5167897034053</v>
      </c>
      <c r="DI236" s="15">
        <f ca="1">SUM(CB236:CL236)+BE236*DCF!M$10*(1+Inputs!$B$30)*(1-Inputs!$B$33)*(1-Inputs!$B$30/Inputs!$B$31)/(Inputs!$B$29-Inputs!$B$30)*DCF!M$6</f>
        <v>99002.852672207649</v>
      </c>
      <c r="DJ236" s="15">
        <f ca="1">SUM(CM236:CW236)+BP236*DCF!M$28*(1+Inputs!$B$30)*(1-Inputs!$B$33)*(1-Inputs!$B$30/Inputs!$B$31)/(Inputs!$B$29-Inputs!$B$30)*DCF!M$6</f>
        <v>544318.4945925154</v>
      </c>
      <c r="DK236" s="15">
        <f ca="1">SUM(CX236:DH236)+CA236*DCF!M$46*(1+Inputs!$B$30)*(1-Inputs!$B$33)*(1-Inputs!$B$30/Inputs!$B$31)/(Inputs!$B$29-Inputs!$B$30)*DCF!M$6</f>
        <v>212150.25389827293</v>
      </c>
      <c r="DM236" s="15">
        <f ca="1">DI236+DJ236+DK236+Inputs!$B$34+Inputs!$B$36-Inputs!$B$35</f>
        <v>932322.60116299591</v>
      </c>
    </row>
    <row r="237" spans="1:117" x14ac:dyDescent="0.75">
      <c r="A237" s="11">
        <v>224</v>
      </c>
      <c r="C237" s="24">
        <f t="shared" ca="1" si="142"/>
        <v>0.14782902778935667</v>
      </c>
      <c r="D237" s="24">
        <f t="shared" ca="1" si="142"/>
        <v>0.99679332212030181</v>
      </c>
      <c r="E237" s="24">
        <f t="shared" ca="1" si="142"/>
        <v>-0.85731193491870594</v>
      </c>
      <c r="F237" s="24">
        <f t="shared" ca="1" si="142"/>
        <v>-1.2064722274776243</v>
      </c>
      <c r="G237" s="24">
        <f t="shared" ca="1" si="142"/>
        <v>1.955691092550039</v>
      </c>
      <c r="H237" s="24">
        <f t="shared" ca="1" si="142"/>
        <v>-0.15922359702813041</v>
      </c>
      <c r="I237" s="24">
        <f t="shared" ca="1" si="142"/>
        <v>-0.85900368553680417</v>
      </c>
      <c r="J237" s="24">
        <f t="shared" ca="1" si="142"/>
        <v>0.58419049789853073</v>
      </c>
      <c r="K237" s="24">
        <f t="shared" ca="1" si="142"/>
        <v>0.39976364379893264</v>
      </c>
      <c r="L237" s="24">
        <f t="shared" ca="1" si="142"/>
        <v>0.53444414408182939</v>
      </c>
      <c r="M237" s="24">
        <f t="shared" ca="1" si="142"/>
        <v>0.11540358669369677</v>
      </c>
      <c r="N237" s="24">
        <f ca="1">SQRT(Inputs!$B$38)*C237+SQRT(1-Inputs!$B$38)*_xlfn.NORM.S.INV(RAND())</f>
        <v>0.83999351220867169</v>
      </c>
      <c r="O237" s="24">
        <f ca="1">SQRT(Inputs!$B$38)*D237+SQRT(1-Inputs!$B$38)*_xlfn.NORM.S.INV(RAND())</f>
        <v>0.43587895065605942</v>
      </c>
      <c r="P237" s="24">
        <f ca="1">SQRT(Inputs!$B$38)*E237+SQRT(1-Inputs!$B$38)*_xlfn.NORM.S.INV(RAND())</f>
        <v>0.22510214069258666</v>
      </c>
      <c r="Q237" s="24">
        <f ca="1">SQRT(Inputs!$B$38)*F237+SQRT(1-Inputs!$B$38)*_xlfn.NORM.S.INV(RAND())</f>
        <v>-1.2062052255250713</v>
      </c>
      <c r="R237" s="24">
        <f ca="1">SQRT(Inputs!$B$38)*G237+SQRT(1-Inputs!$B$38)*_xlfn.NORM.S.INV(RAND())</f>
        <v>-4.6944397841285568E-2</v>
      </c>
      <c r="S237" s="24">
        <f ca="1">SQRT(Inputs!$B$38)*H237+SQRT(1-Inputs!$B$38)*_xlfn.NORM.S.INV(RAND())</f>
        <v>1.5391495142421843</v>
      </c>
      <c r="T237" s="24">
        <f ca="1">SQRT(Inputs!$B$38)*I237+SQRT(1-Inputs!$B$38)*_xlfn.NORM.S.INV(RAND())</f>
        <v>-1.8911097884567822</v>
      </c>
      <c r="U237" s="24">
        <f ca="1">SQRT(Inputs!$B$38)*J237+SQRT(1-Inputs!$B$38)*_xlfn.NORM.S.INV(RAND())</f>
        <v>0.39634626519316352</v>
      </c>
      <c r="V237" s="24">
        <f ca="1">SQRT(Inputs!$B$38)*K237+SQRT(1-Inputs!$B$38)*_xlfn.NORM.S.INV(RAND())</f>
        <v>-0.19615760126225187</v>
      </c>
      <c r="W237" s="24">
        <f ca="1">SQRT(Inputs!$B$38)*L237+SQRT(1-Inputs!$B$38)*_xlfn.NORM.S.INV(RAND())</f>
        <v>-0.92840857303210989</v>
      </c>
      <c r="X237" s="24">
        <f ca="1">SQRT(Inputs!$B$38)*M237+SQRT(1-Inputs!$B$38)*_xlfn.NORM.S.INV(RAND())</f>
        <v>1.4103715120738014</v>
      </c>
      <c r="Y237" s="24">
        <f ca="1">SQRT(Inputs!$B$38)*C237+SQRT(1-Inputs!$B$38)*_xlfn.NORM.S.INV(RAND())</f>
        <v>0.94988319609466865</v>
      </c>
      <c r="Z237" s="24">
        <f ca="1">SQRT(Inputs!$B$38)*D237+SQRT(1-Inputs!$B$38)*_xlfn.NORM.S.INV(RAND())</f>
        <v>-1.0405895547211901</v>
      </c>
      <c r="AA237" s="24">
        <f ca="1">SQRT(Inputs!$B$38)*E237+SQRT(1-Inputs!$B$38)*_xlfn.NORM.S.INV(RAND())</f>
        <v>-0.53304035201975741</v>
      </c>
      <c r="AB237" s="24">
        <f ca="1">SQRT(Inputs!$B$38)*F237+SQRT(1-Inputs!$B$38)*_xlfn.NORM.S.INV(RAND())</f>
        <v>-2.8618470073351916</v>
      </c>
      <c r="AC237" s="24">
        <f ca="1">SQRT(Inputs!$B$38)*G237+SQRT(1-Inputs!$B$38)*_xlfn.NORM.S.INV(RAND())</f>
        <v>0.40276265309522019</v>
      </c>
      <c r="AD237" s="24">
        <f ca="1">SQRT(Inputs!$B$38)*H237+SQRT(1-Inputs!$B$38)*_xlfn.NORM.S.INV(RAND())</f>
        <v>-1.3407133810144758</v>
      </c>
      <c r="AE237" s="24">
        <f ca="1">SQRT(Inputs!$B$38)*I237+SQRT(1-Inputs!$B$38)*_xlfn.NORM.S.INV(RAND())</f>
        <v>9.9159952308382815E-2</v>
      </c>
      <c r="AF237" s="24">
        <f ca="1">SQRT(Inputs!$B$38)*J237+SQRT(1-Inputs!$B$38)*_xlfn.NORM.S.INV(RAND())</f>
        <v>0.32597409334717625</v>
      </c>
      <c r="AG237" s="24">
        <f ca="1">SQRT(Inputs!$B$38)*K237+SQRT(1-Inputs!$B$38)*_xlfn.NORM.S.INV(RAND())</f>
        <v>0.51138735855783035</v>
      </c>
      <c r="AH237" s="24">
        <f ca="1">SQRT(Inputs!$B$38)*L237+SQRT(1-Inputs!$B$38)*_xlfn.NORM.S.INV(RAND())</f>
        <v>-0.48771199038737839</v>
      </c>
      <c r="AI237" s="24">
        <f ca="1">SQRT(Inputs!$B$38)*M237+SQRT(1-Inputs!$B$38)*_xlfn.NORM.S.INV(RAND())</f>
        <v>-0.33294295520056427</v>
      </c>
      <c r="AJ237" s="24">
        <f ca="1">SQRT(Inputs!$B$38)*C237+SQRT(1-Inputs!$B$38)*_xlfn.NORM.S.INV(RAND())</f>
        <v>0.31853442850398839</v>
      </c>
      <c r="AK237" s="24">
        <f ca="1">SQRT(Inputs!$B$38)*D237+SQRT(1-Inputs!$B$38)*_xlfn.NORM.S.INV(RAND())</f>
        <v>-0.49053459561981139</v>
      </c>
      <c r="AL237" s="24">
        <f ca="1">SQRT(Inputs!$B$38)*E237+SQRT(1-Inputs!$B$38)*_xlfn.NORM.S.INV(RAND())</f>
        <v>-1.8382753943384647</v>
      </c>
      <c r="AM237" s="24">
        <f ca="1">SQRT(Inputs!$B$38)*F237+SQRT(1-Inputs!$B$38)*_xlfn.NORM.S.INV(RAND())</f>
        <v>-0.53893119301932835</v>
      </c>
      <c r="AN237" s="24">
        <f ca="1">SQRT(Inputs!$B$38)*G237+SQRT(1-Inputs!$B$38)*_xlfn.NORM.S.INV(RAND())</f>
        <v>1.3927602020525329</v>
      </c>
      <c r="AO237" s="24">
        <f ca="1">SQRT(Inputs!$B$38)*H237+SQRT(1-Inputs!$B$38)*_xlfn.NORM.S.INV(RAND())</f>
        <v>-0.14991581556508082</v>
      </c>
      <c r="AP237" s="24">
        <f ca="1">SQRT(Inputs!$B$38)*I237+SQRT(1-Inputs!$B$38)*_xlfn.NORM.S.INV(RAND())</f>
        <v>0.90996822365202201</v>
      </c>
      <c r="AQ237" s="24">
        <f ca="1">SQRT(Inputs!$B$38)*J237+SQRT(1-Inputs!$B$38)*_xlfn.NORM.S.INV(RAND())</f>
        <v>0.26066571830644925</v>
      </c>
      <c r="AR237" s="24">
        <f ca="1">SQRT(Inputs!$B$38)*K237+SQRT(1-Inputs!$B$38)*_xlfn.NORM.S.INV(RAND())</f>
        <v>0.728892534154577</v>
      </c>
      <c r="AS237" s="24">
        <f ca="1">SQRT(Inputs!$B$38)*L237+SQRT(1-Inputs!$B$38)*_xlfn.NORM.S.INV(RAND())</f>
        <v>-9.8108530888880663E-2</v>
      </c>
      <c r="AT237" s="24">
        <f ca="1">SQRT(Inputs!$B$38)*M237+SQRT(1-Inputs!$B$38)*_xlfn.NORM.S.INV(RAND())</f>
        <v>-0.40594108518223554</v>
      </c>
      <c r="AU237" s="15">
        <f ca="1">Inputs!$B$6*EXP($B$8-0.5*C$5^2+C$5*N237)</f>
        <v>5684.9905803224574</v>
      </c>
      <c r="AV237" s="15">
        <f t="shared" ca="1" si="110"/>
        <v>7377.9845714906623</v>
      </c>
      <c r="AW237" s="15">
        <f t="shared" ca="1" si="111"/>
        <v>9273.4749547126521</v>
      </c>
      <c r="AX237" s="15">
        <f t="shared" ca="1" si="112"/>
        <v>9738.1526162649698</v>
      </c>
      <c r="AY237" s="15">
        <f t="shared" ca="1" si="113"/>
        <v>11835.94710203927</v>
      </c>
      <c r="AZ237" s="15">
        <f t="shared" ca="1" si="114"/>
        <v>17149.353267029361</v>
      </c>
      <c r="BA237" s="15">
        <f t="shared" ca="1" si="115"/>
        <v>17217.955216394632</v>
      </c>
      <c r="BB237" s="15">
        <f t="shared" ca="1" si="116"/>
        <v>21933.949576457373</v>
      </c>
      <c r="BC237" s="15">
        <f t="shared" ca="1" si="117"/>
        <v>26359.629426635911</v>
      </c>
      <c r="BD237" s="15">
        <f t="shared" ca="1" si="118"/>
        <v>29607.098548566162</v>
      </c>
      <c r="BE237" s="15">
        <f t="shared" ca="1" si="119"/>
        <v>41252.656317112393</v>
      </c>
      <c r="BF237" s="15">
        <f ca="1">Inputs!$B$13*EXP($B$9-0.5*C$6^2+C$6*Y237)</f>
        <v>16696.950566312848</v>
      </c>
      <c r="BG237" s="15">
        <f t="shared" ca="1" si="120"/>
        <v>16865.623611530089</v>
      </c>
      <c r="BH237" s="15">
        <f t="shared" ca="1" si="121"/>
        <v>18863.08982533875</v>
      </c>
      <c r="BI237" s="15">
        <f t="shared" ca="1" si="122"/>
        <v>14864.26739989417</v>
      </c>
      <c r="BJ237" s="15">
        <f t="shared" ca="1" si="123"/>
        <v>19311.877349684069</v>
      </c>
      <c r="BK237" s="15">
        <f t="shared" ca="1" si="124"/>
        <v>19747.29132690671</v>
      </c>
      <c r="BL237" s="15">
        <f t="shared" ca="1" si="125"/>
        <v>24570.88757095236</v>
      </c>
      <c r="BM237" s="15">
        <f t="shared" ca="1" si="126"/>
        <v>31451.092151966182</v>
      </c>
      <c r="BN237" s="15">
        <f t="shared" ca="1" si="127"/>
        <v>41125.510019272362</v>
      </c>
      <c r="BO237" s="15">
        <f t="shared" ca="1" si="128"/>
        <v>47811.855441591622</v>
      </c>
      <c r="BP237" s="15">
        <f t="shared" ca="1" si="129"/>
        <v>56668.983694469949</v>
      </c>
      <c r="BQ237" s="15">
        <f ca="1">Inputs!$B$20*EXP($B$10-0.5*C$7^2+C$7*AJ237)</f>
        <v>4802.5741436914968</v>
      </c>
      <c r="BR237" s="15">
        <f t="shared" ca="1" si="130"/>
        <v>5576.4344801846873</v>
      </c>
      <c r="BS237" s="15">
        <f t="shared" ca="1" si="131"/>
        <v>4503.9682619728719</v>
      </c>
      <c r="BT237" s="15">
        <f t="shared" ca="1" si="132"/>
        <v>5391.2688457960076</v>
      </c>
      <c r="BU237" s="15">
        <f t="shared" ca="1" si="133"/>
        <v>10465.897348962997</v>
      </c>
      <c r="BV237" s="15">
        <f t="shared" ca="1" si="134"/>
        <v>14077.483624925209</v>
      </c>
      <c r="BW237" s="15">
        <f t="shared" ca="1" si="135"/>
        <v>23816.605526197342</v>
      </c>
      <c r="BX237" s="15">
        <f t="shared" ca="1" si="136"/>
        <v>35098.377124350154</v>
      </c>
      <c r="BY237" s="15">
        <f t="shared" ca="1" si="137"/>
        <v>56538.257386062025</v>
      </c>
      <c r="BZ237" s="15">
        <f t="shared" ca="1" si="138"/>
        <v>77913.129240496608</v>
      </c>
      <c r="CA237" s="15">
        <f t="shared" ca="1" si="139"/>
        <v>101827.44775222149</v>
      </c>
      <c r="CB237" s="15">
        <f ca="1">(AU237*DCF!C$10-DCF!C$5*MAX(AU237*DCF!C$10,0)-MAX(AU237-Inputs!$B$6,0)/Inputs!$B$10)*DCF!C$6</f>
        <v>1037.9209589952222</v>
      </c>
      <c r="CC237" s="15">
        <f ca="1">(AV237*DCF!D$10-DCF!D$5*MAX(AV237*DCF!D$10,0)-MAX(AV237-AU237,0)/Inputs!$B$10)*DCF!D$6</f>
        <v>1385.5414791501407</v>
      </c>
      <c r="CD237" s="15">
        <f ca="1">(AW237*DCF!E$10-DCF!E$5*MAX(AW237*DCF!E$10,0)-MAX(AW237-AV237,0)/Inputs!$B$10)*DCF!E$6</f>
        <v>1714.1548160082898</v>
      </c>
      <c r="CE237" s="15">
        <f ca="1">(AX237*DCF!F$10-DCF!F$5*MAX(AX237*DCF!F$10,0)-MAX(AX237-AW237,0)/Inputs!$B$10)*DCF!F$6</f>
        <v>2029.1352959414705</v>
      </c>
      <c r="CF237" s="15">
        <f ca="1">(AY237*DCF!G$10-DCF!G$5*MAX(AY237*DCF!G$10,0)-MAX(AY237-AX237,0)/Inputs!$B$10)*DCF!G$6</f>
        <v>2035.444394606254</v>
      </c>
      <c r="CG237" s="15">
        <f ca="1">(AZ237*DCF!H$10-DCF!H$5*MAX(AZ237*DCF!H$10,0)-MAX(AZ237-AY237,0)/Inputs!$B$10)*DCF!H$6</f>
        <v>2386.0687177203085</v>
      </c>
      <c r="CH237" s="15">
        <f ca="1">(BA237*DCF!I$10-DCF!I$5*MAX(BA237*DCF!I$10,0)-MAX(BA237-AZ237,0)/Inputs!$B$10)*DCF!I$6</f>
        <v>3133.8391818199834</v>
      </c>
      <c r="CI237" s="15">
        <f ca="1">(BB237*DCF!J$10-DCF!J$5*MAX(BB237*DCF!J$10,0)-MAX(BB237-BA237,0)/Inputs!$B$10)*DCF!J$6</f>
        <v>3049.2854092790535</v>
      </c>
      <c r="CJ237" s="15">
        <f ca="1">(BC237*DCF!K$10-DCF!K$5*MAX(BC237*DCF!K$10,0)-MAX(BC237-BB237,0)/Inputs!$B$10)*DCF!K$6</f>
        <v>3623.9491918055978</v>
      </c>
      <c r="CK237" s="15">
        <f ca="1">(BD237*DCF!L$10-DCF!L$5*MAX(BD237*DCF!L$10,0)-MAX(BD237-BC237,0)/Inputs!$B$10)*DCF!L$6</f>
        <v>4045.3631301686701</v>
      </c>
      <c r="CL237" s="15">
        <f ca="1">(BE237*DCF!M$10-DCF!M$5*MAX(BE237*DCF!M$10,0)-MAX(BE237-BD237,0)/Inputs!$B$10)*DCF!M$6</f>
        <v>4430.0970629651465</v>
      </c>
      <c r="CM237" s="15">
        <f ca="1">(BF237*DCF!C$28-DCF!C$5*MAX(BF237*DCF!C$28,0)-MAX(BF237-Inputs!$B$13,0)/Inputs!$B$17)*DCF!C$6</f>
        <v>3869.4832840829295</v>
      </c>
      <c r="CN237" s="15">
        <f ca="1">(BG237*DCF!D$28-DCF!D$5*MAX(BG237*DCF!D$28,0)-MAX(BG237-BF237,0)/Inputs!$B$17)*DCF!D$6</f>
        <v>4931.3294450000785</v>
      </c>
      <c r="CO237" s="15">
        <f ca="1">(BH237*DCF!E$28-DCF!E$5*MAX(BH237*DCF!E$28,0)-MAX(BH237-BG237,0)/Inputs!$B$17)*DCF!E$6</f>
        <v>4948.689827023919</v>
      </c>
      <c r="CP237" s="15">
        <f ca="1">(BI237*DCF!F$28-DCF!F$5*MAX(BI237*DCF!F$28,0)-MAX(BI237-BH237,0)/Inputs!$B$17)*DCF!F$6</f>
        <v>4035.25706144784</v>
      </c>
      <c r="CQ237" s="15">
        <f ca="1">(BJ237*DCF!G$28-DCF!G$5*MAX(BJ237*DCF!G$28,0)-MAX(BJ237-BI237,0)/Inputs!$B$17)*DCF!G$6</f>
        <v>4262.5690406335871</v>
      </c>
      <c r="CR237" s="15">
        <f ca="1">(BK237*DCF!H$28-DCF!H$5*MAX(BK237*DCF!H$28,0)-MAX(BK237-BJ237,0)/Inputs!$B$17)*DCF!H$6</f>
        <v>4816.0718988435347</v>
      </c>
      <c r="CS237" s="15">
        <f ca="1">(BL237*DCF!I$28-DCF!I$5*MAX(BL237*DCF!I$28,0)-MAX(BL237-BK237,0)/Inputs!$B$17)*DCF!I$6</f>
        <v>5085.584897392253</v>
      </c>
      <c r="CT237" s="15">
        <f ca="1">(BM237*DCF!J$28-DCF!J$5*MAX(BM237*DCF!J$28,0)-MAX(BM237-BL237,0)/Inputs!$B$17)*DCF!J$6</f>
        <v>6103.945582882191</v>
      </c>
      <c r="CU237" s="15">
        <f ca="1">(BN237*DCF!K$28-DCF!K$5*MAX(BN237*DCF!K$28,0)-MAX(BN237-BM237,0)/Inputs!$B$17)*DCF!K$6</f>
        <v>7500.0308385163225</v>
      </c>
      <c r="CV237" s="15">
        <f ca="1">(BO237*DCF!L$28-DCF!L$5*MAX(BO237*DCF!L$28,0)-MAX(BO237-BN237,0)/Inputs!$B$17)*DCF!L$6</f>
        <v>8782.8975914778093</v>
      </c>
      <c r="CW237" s="15">
        <f ca="1">(BP237*DCF!M$28-DCF!M$5*MAX(BP237*DCF!M$28,0)-MAX(BP237-BO237,0)/Inputs!$B$17)*DCF!M$6</f>
        <v>9736.4832966084887</v>
      </c>
      <c r="CX237" s="15">
        <f ca="1">(BQ237*DCF!C$46-DCF!C$5*MAX(BQ237*DCF!C$46,0)-MAX(BQ237-Inputs!$B$20,0)/Inputs!$B$24)*DCF!C$6</f>
        <v>-1848.8966353520761</v>
      </c>
      <c r="CY237" s="15">
        <f ca="1">(BR237*DCF!D$46-DCF!D$5*MAX(BR237*DCF!D$46,0)-MAX(BR237-BQ237,0)/Inputs!$B$24)*DCF!D$6</f>
        <v>-1281.9671035920253</v>
      </c>
      <c r="CZ237" s="15">
        <f ca="1">(BS237*DCF!E$46-DCF!E$5*MAX(BS237*DCF!E$46,0)-MAX(BS237-BR237,0)/Inputs!$B$24)*DCF!E$6</f>
        <v>-532.60208897538837</v>
      </c>
      <c r="DA237" s="15">
        <f ca="1">(BT237*DCF!F$46-DCF!F$5*MAX(BT237*DCF!F$46,0)-MAX(BT237-BS237,0)/Inputs!$B$24)*DCF!F$6</f>
        <v>-715.72047583387166</v>
      </c>
      <c r="DB237" s="15">
        <f ca="1">(BU237*DCF!G$46-DCF!G$5*MAX(BU237*DCF!G$46,0)-MAX(BU237-BT237,0)/Inputs!$B$24)*DCF!G$6</f>
        <v>-2059.0568747792845</v>
      </c>
      <c r="DC237" s="15">
        <f ca="1">(BV237*DCF!H$46-DCF!H$5*MAX(BV237*DCF!H$46,0)-MAX(BV237-BU237,0)/Inputs!$B$24)*DCF!H$6</f>
        <v>-1122.2783066990055</v>
      </c>
      <c r="DD237" s="15">
        <f ca="1">(BW237*DCF!I$46-DCF!I$5*MAX(BW237*DCF!I$46,0)-MAX(BW237-BV237,0)/Inputs!$B$24)*DCF!I$6</f>
        <v>-2245.671399344059</v>
      </c>
      <c r="DE237" s="15">
        <f ca="1">(BX237*DCF!J$46-DCF!J$5*MAX(BX237*DCF!J$46,0)-MAX(BX237-BW237,0)/Inputs!$B$24)*DCF!J$6</f>
        <v>-1519.4616765584249</v>
      </c>
      <c r="DF237" s="15">
        <f ca="1">(BY237*DCF!K$46-DCF!K$5*MAX(BY237*DCF!K$46,0)-MAX(BY237-BX237,0)/Inputs!$B$24)*DCF!K$6</f>
        <v>-2022.5457749257532</v>
      </c>
      <c r="DG237" s="15">
        <f ca="1">(BZ237*DCF!L$46-DCF!L$5*MAX(BZ237*DCF!L$46,0)-MAX(BZ237-BY237,0)/Inputs!$B$24)*DCF!L$6</f>
        <v>548.57006113688533</v>
      </c>
      <c r="DH237" s="15">
        <f ca="1">(CA237*DCF!M$46-DCF!M$5*MAX(CA237*DCF!M$46,0)-MAX(CA237-BZ237,0)/Inputs!$B$24)*DCF!M$6</f>
        <v>2983.4356572325828</v>
      </c>
      <c r="DI237" s="15">
        <f ca="1">SUM(CB237:CL237)+BE237*DCF!M$10*(1+Inputs!$B$30)*(1-Inputs!$B$33)*(1-Inputs!$B$30/Inputs!$B$31)/(Inputs!$B$29-Inputs!$B$30)*DCF!M$6</f>
        <v>143677.48767888988</v>
      </c>
      <c r="DJ237" s="15">
        <f ca="1">SUM(CM237:CW237)+BP237*DCF!M$28*(1+Inputs!$B$30)*(1-Inputs!$B$33)*(1-Inputs!$B$30/Inputs!$B$31)/(Inputs!$B$29-Inputs!$B$30)*DCF!M$6</f>
        <v>274353.0507524967</v>
      </c>
      <c r="DK237" s="15">
        <f ca="1">SUM(CX237:DH237)+CA237*DCF!M$46*(1+Inputs!$B$30)*(1-Inputs!$B$33)*(1-Inputs!$B$30/Inputs!$B$31)/(Inputs!$B$29-Inputs!$B$30)*DCF!M$6</f>
        <v>147621.10183954836</v>
      </c>
      <c r="DM237" s="15">
        <f ca="1">DI237+DJ237+DK237+Inputs!$B$34+Inputs!$B$36-Inputs!$B$35</f>
        <v>642502.64027093491</v>
      </c>
    </row>
    <row r="238" spans="1:117" x14ac:dyDescent="0.75">
      <c r="A238" s="11">
        <v>225</v>
      </c>
      <c r="C238" s="24">
        <f t="shared" ca="1" si="142"/>
        <v>4.6324721893381646E-2</v>
      </c>
      <c r="D238" s="24">
        <f t="shared" ca="1" si="142"/>
        <v>0.36314793053216071</v>
      </c>
      <c r="E238" s="24">
        <f t="shared" ca="1" si="142"/>
        <v>0.35415333196827709</v>
      </c>
      <c r="F238" s="24">
        <f t="shared" ca="1" si="142"/>
        <v>0.68893726463966198</v>
      </c>
      <c r="G238" s="24">
        <f t="shared" ca="1" si="142"/>
        <v>-0.56981690164794518</v>
      </c>
      <c r="H238" s="24">
        <f t="shared" ca="1" si="142"/>
        <v>-0.83010658830625106</v>
      </c>
      <c r="I238" s="24">
        <f t="shared" ca="1" si="142"/>
        <v>-0.9250444355695715</v>
      </c>
      <c r="J238" s="24">
        <f t="shared" ca="1" si="142"/>
        <v>-0.59816867763551596</v>
      </c>
      <c r="K238" s="24">
        <f t="shared" ca="1" si="142"/>
        <v>5.312715375929334E-2</v>
      </c>
      <c r="L238" s="24">
        <f t="shared" ca="1" si="142"/>
        <v>-0.3341466522721725</v>
      </c>
      <c r="M238" s="24">
        <f t="shared" ca="1" si="142"/>
        <v>0.59757755307240912</v>
      </c>
      <c r="N238" s="24">
        <f ca="1">SQRT(Inputs!$B$38)*C238+SQRT(1-Inputs!$B$38)*_xlfn.NORM.S.INV(RAND())</f>
        <v>-0.1132677771856911</v>
      </c>
      <c r="O238" s="24">
        <f ca="1">SQRT(Inputs!$B$38)*D238+SQRT(1-Inputs!$B$38)*_xlfn.NORM.S.INV(RAND())</f>
        <v>-0.13932925572302818</v>
      </c>
      <c r="P238" s="24">
        <f ca="1">SQRT(Inputs!$B$38)*E238+SQRT(1-Inputs!$B$38)*_xlfn.NORM.S.INV(RAND())</f>
        <v>1.2136703500129242</v>
      </c>
      <c r="Q238" s="24">
        <f ca="1">SQRT(Inputs!$B$38)*F238+SQRT(1-Inputs!$B$38)*_xlfn.NORM.S.INV(RAND())</f>
        <v>0.18970186446396003</v>
      </c>
      <c r="R238" s="24">
        <f ca="1">SQRT(Inputs!$B$38)*G238+SQRT(1-Inputs!$B$38)*_xlfn.NORM.S.INV(RAND())</f>
        <v>-0.61387155926835058</v>
      </c>
      <c r="S238" s="24">
        <f ca="1">SQRT(Inputs!$B$38)*H238+SQRT(1-Inputs!$B$38)*_xlfn.NORM.S.INV(RAND())</f>
        <v>-2.3947381020154879</v>
      </c>
      <c r="T238" s="24">
        <f ca="1">SQRT(Inputs!$B$38)*I238+SQRT(1-Inputs!$B$38)*_xlfn.NORM.S.INV(RAND())</f>
        <v>-0.82985904102475272</v>
      </c>
      <c r="U238" s="24">
        <f ca="1">SQRT(Inputs!$B$38)*J238+SQRT(1-Inputs!$B$38)*_xlfn.NORM.S.INV(RAND())</f>
        <v>-5.4723001892623024E-2</v>
      </c>
      <c r="V238" s="24">
        <f ca="1">SQRT(Inputs!$B$38)*K238+SQRT(1-Inputs!$B$38)*_xlfn.NORM.S.INV(RAND())</f>
        <v>-1.0959200131798705</v>
      </c>
      <c r="W238" s="24">
        <f ca="1">SQRT(Inputs!$B$38)*L238+SQRT(1-Inputs!$B$38)*_xlfn.NORM.S.INV(RAND())</f>
        <v>0.44081011139003823</v>
      </c>
      <c r="X238" s="24">
        <f ca="1">SQRT(Inputs!$B$38)*M238+SQRT(1-Inputs!$B$38)*_xlfn.NORM.S.INV(RAND())</f>
        <v>1.0864780948318602</v>
      </c>
      <c r="Y238" s="24">
        <f ca="1">SQRT(Inputs!$B$38)*C238+SQRT(1-Inputs!$B$38)*_xlfn.NORM.S.INV(RAND())</f>
        <v>1.5666478590528901</v>
      </c>
      <c r="Z238" s="24">
        <f ca="1">SQRT(Inputs!$B$38)*D238+SQRT(1-Inputs!$B$38)*_xlfn.NORM.S.INV(RAND())</f>
        <v>1.4232652718994254</v>
      </c>
      <c r="AA238" s="24">
        <f ca="1">SQRT(Inputs!$B$38)*E238+SQRT(1-Inputs!$B$38)*_xlfn.NORM.S.INV(RAND())</f>
        <v>2.6117007821944288E-2</v>
      </c>
      <c r="AB238" s="24">
        <f ca="1">SQRT(Inputs!$B$38)*F238+SQRT(1-Inputs!$B$38)*_xlfn.NORM.S.INV(RAND())</f>
        <v>0.46610535833350741</v>
      </c>
      <c r="AC238" s="24">
        <f ca="1">SQRT(Inputs!$B$38)*G238+SQRT(1-Inputs!$B$38)*_xlfn.NORM.S.INV(RAND())</f>
        <v>0.85929944594942242</v>
      </c>
      <c r="AD238" s="24">
        <f ca="1">SQRT(Inputs!$B$38)*H238+SQRT(1-Inputs!$B$38)*_xlfn.NORM.S.INV(RAND())</f>
        <v>0.15245859676742257</v>
      </c>
      <c r="AE238" s="24">
        <f ca="1">SQRT(Inputs!$B$38)*I238+SQRT(1-Inputs!$B$38)*_xlfn.NORM.S.INV(RAND())</f>
        <v>0.234287647979179</v>
      </c>
      <c r="AF238" s="24">
        <f ca="1">SQRT(Inputs!$B$38)*J238+SQRT(1-Inputs!$B$38)*_xlfn.NORM.S.INV(RAND())</f>
        <v>-1.6014745495772973</v>
      </c>
      <c r="AG238" s="24">
        <f ca="1">SQRT(Inputs!$B$38)*K238+SQRT(1-Inputs!$B$38)*_xlfn.NORM.S.INV(RAND())</f>
        <v>0.32204815343570525</v>
      </c>
      <c r="AH238" s="24">
        <f ca="1">SQRT(Inputs!$B$38)*L238+SQRT(1-Inputs!$B$38)*_xlfn.NORM.S.INV(RAND())</f>
        <v>-0.39704202463788663</v>
      </c>
      <c r="AI238" s="24">
        <f ca="1">SQRT(Inputs!$B$38)*M238+SQRT(1-Inputs!$B$38)*_xlfn.NORM.S.INV(RAND())</f>
        <v>-0.46110964128445858</v>
      </c>
      <c r="AJ238" s="24">
        <f ca="1">SQRT(Inputs!$B$38)*C238+SQRT(1-Inputs!$B$38)*_xlfn.NORM.S.INV(RAND())</f>
        <v>3.5221509677283783E-2</v>
      </c>
      <c r="AK238" s="24">
        <f ca="1">SQRT(Inputs!$B$38)*D238+SQRT(1-Inputs!$B$38)*_xlfn.NORM.S.INV(RAND())</f>
        <v>1.2998320160194003</v>
      </c>
      <c r="AL238" s="24">
        <f ca="1">SQRT(Inputs!$B$38)*E238+SQRT(1-Inputs!$B$38)*_xlfn.NORM.S.INV(RAND())</f>
        <v>0.42167690234497357</v>
      </c>
      <c r="AM238" s="24">
        <f ca="1">SQRT(Inputs!$B$38)*F238+SQRT(1-Inputs!$B$38)*_xlfn.NORM.S.INV(RAND())</f>
        <v>-0.61996001323931493</v>
      </c>
      <c r="AN238" s="24">
        <f ca="1">SQRT(Inputs!$B$38)*G238+SQRT(1-Inputs!$B$38)*_xlfn.NORM.S.INV(RAND())</f>
        <v>1.7295727287057028E-2</v>
      </c>
      <c r="AO238" s="24">
        <f ca="1">SQRT(Inputs!$B$38)*H238+SQRT(1-Inputs!$B$38)*_xlfn.NORM.S.INV(RAND())</f>
        <v>0.65512311467485451</v>
      </c>
      <c r="AP238" s="24">
        <f ca="1">SQRT(Inputs!$B$38)*I238+SQRT(1-Inputs!$B$38)*_xlfn.NORM.S.INV(RAND())</f>
        <v>-0.29952634057056754</v>
      </c>
      <c r="AQ238" s="24">
        <f ca="1">SQRT(Inputs!$B$38)*J238+SQRT(1-Inputs!$B$38)*_xlfn.NORM.S.INV(RAND())</f>
        <v>-0.76168567794066144</v>
      </c>
      <c r="AR238" s="24">
        <f ca="1">SQRT(Inputs!$B$38)*K238+SQRT(1-Inputs!$B$38)*_xlfn.NORM.S.INV(RAND())</f>
        <v>-0.86757831046650169</v>
      </c>
      <c r="AS238" s="24">
        <f ca="1">SQRT(Inputs!$B$38)*L238+SQRT(1-Inputs!$B$38)*_xlfn.NORM.S.INV(RAND())</f>
        <v>-0.5862514881283698</v>
      </c>
      <c r="AT238" s="24">
        <f ca="1">SQRT(Inputs!$B$38)*M238+SQRT(1-Inputs!$B$38)*_xlfn.NORM.S.INV(RAND())</f>
        <v>0.54224111294429977</v>
      </c>
      <c r="AU238" s="15">
        <f ca="1">Inputs!$B$6*EXP($B$8-0.5*C$5^2+C$5*N238)</f>
        <v>4872.0857643833733</v>
      </c>
      <c r="AV238" s="15">
        <f t="shared" ca="1" si="110"/>
        <v>5810.2241833108037</v>
      </c>
      <c r="AW238" s="15">
        <f t="shared" ca="1" si="111"/>
        <v>8344.6118892371396</v>
      </c>
      <c r="AX238" s="15">
        <f t="shared" ca="1" si="112"/>
        <v>10432.271431782789</v>
      </c>
      <c r="AY238" s="15">
        <f t="shared" ca="1" si="113"/>
        <v>11867.263012120704</v>
      </c>
      <c r="AZ238" s="15">
        <f t="shared" ca="1" si="114"/>
        <v>11149.619498877877</v>
      </c>
      <c r="BA238" s="15">
        <f t="shared" ca="1" si="115"/>
        <v>12509.243329775232</v>
      </c>
      <c r="BB238" s="15">
        <f t="shared" ca="1" si="116"/>
        <v>15231.387453889904</v>
      </c>
      <c r="BC238" s="15">
        <f t="shared" ca="1" si="117"/>
        <v>16781.923133335469</v>
      </c>
      <c r="BD238" s="15">
        <f t="shared" ca="1" si="118"/>
        <v>21424.832677689807</v>
      </c>
      <c r="BE238" s="15">
        <f t="shared" ca="1" si="119"/>
        <v>28984.224461945058</v>
      </c>
      <c r="BF238" s="15">
        <f ca="1">Inputs!$B$13*EXP($B$9-0.5*C$6^2+C$6*Y238)</f>
        <v>18868.58315172989</v>
      </c>
      <c r="BG238" s="15">
        <f t="shared" ca="1" si="120"/>
        <v>29729.019335884786</v>
      </c>
      <c r="BH238" s="15">
        <f t="shared" ca="1" si="121"/>
        <v>36481.076842251074</v>
      </c>
      <c r="BI238" s="15">
        <f t="shared" ca="1" si="122"/>
        <v>47979.961023844015</v>
      </c>
      <c r="BJ238" s="15">
        <f t="shared" ca="1" si="123"/>
        <v>66576.477605322172</v>
      </c>
      <c r="BK238" s="15">
        <f t="shared" ca="1" si="124"/>
        <v>83423.722826013181</v>
      </c>
      <c r="BL238" s="15">
        <f t="shared" ca="1" si="125"/>
        <v>105635.03747347723</v>
      </c>
      <c r="BM238" s="15">
        <f t="shared" ca="1" si="126"/>
        <v>106422.73458041842</v>
      </c>
      <c r="BN238" s="15">
        <f t="shared" ca="1" si="127"/>
        <v>136036.67231526226</v>
      </c>
      <c r="BO238" s="15">
        <f t="shared" ca="1" si="128"/>
        <v>159829.72289667832</v>
      </c>
      <c r="BP238" s="15">
        <f t="shared" ca="1" si="129"/>
        <v>186707.19749613546</v>
      </c>
      <c r="BQ238" s="15">
        <f ca="1">Inputs!$B$20*EXP($B$10-0.5*C$7^2+C$7*AJ238)</f>
        <v>4343.4365493736814</v>
      </c>
      <c r="BR238" s="15">
        <f t="shared" ca="1" si="130"/>
        <v>8905.3128811435708</v>
      </c>
      <c r="BS238" s="15">
        <f t="shared" ca="1" si="131"/>
        <v>13764.904208420918</v>
      </c>
      <c r="BT238" s="15">
        <f t="shared" ca="1" si="132"/>
        <v>16130.108648615163</v>
      </c>
      <c r="BU238" s="15">
        <f t="shared" ca="1" si="133"/>
        <v>22448.145755798887</v>
      </c>
      <c r="BV238" s="15">
        <f t="shared" ca="1" si="134"/>
        <v>36199.186186329367</v>
      </c>
      <c r="BW238" s="15">
        <f t="shared" ca="1" si="135"/>
        <v>47411.009263853492</v>
      </c>
      <c r="BX238" s="15">
        <f t="shared" ca="1" si="136"/>
        <v>56921.396282435839</v>
      </c>
      <c r="BY238" s="15">
        <f t="shared" ca="1" si="137"/>
        <v>67558.210239936874</v>
      </c>
      <c r="BZ238" s="15">
        <f t="shared" ca="1" si="138"/>
        <v>85108.708483892697</v>
      </c>
      <c r="CA238" s="15">
        <f t="shared" ca="1" si="139"/>
        <v>131644.78883744529</v>
      </c>
      <c r="CB238" s="15">
        <f ca="1">(AU238*DCF!C$10-DCF!C$5*MAX(AU238*DCF!C$10,0)-MAX(AU238-Inputs!$B$6,0)/Inputs!$B$10)*DCF!C$6</f>
        <v>1043.717115225691</v>
      </c>
      <c r="CC238" s="15">
        <f ca="1">(AV238*DCF!D$10-DCF!D$5*MAX(AV238*DCF!D$10,0)-MAX(AV238-AU238,0)/Inputs!$B$10)*DCF!D$6</f>
        <v>1187.4622810764304</v>
      </c>
      <c r="CD238" s="15">
        <f ca="1">(AW238*DCF!E$10-DCF!E$5*MAX(AW238*DCF!E$10,0)-MAX(AW238-AV238,0)/Inputs!$B$10)*DCF!E$6</f>
        <v>1355.7889855627081</v>
      </c>
      <c r="CE238" s="15">
        <f ca="1">(AX238*DCF!F$10-DCF!F$5*MAX(AX238*DCF!F$10,0)-MAX(AX238-AW238,0)/Inputs!$B$10)*DCF!F$6</f>
        <v>1842.9580361687933</v>
      </c>
      <c r="CF238" s="15">
        <f ca="1">(AY238*DCF!G$10-DCF!G$5*MAX(AY238*DCF!G$10,0)-MAX(AY238-AX238,0)/Inputs!$B$10)*DCF!G$6</f>
        <v>2169.2988925473128</v>
      </c>
      <c r="CG238" s="15">
        <f ca="1">(AZ238*DCF!H$10-DCF!H$5*MAX(AZ238*DCF!H$10,0)-MAX(AZ238-AY238,0)/Inputs!$B$10)*DCF!H$6</f>
        <v>2164.7066231278509</v>
      </c>
      <c r="CH238" s="15">
        <f ca="1">(BA238*DCF!I$10-DCF!I$5*MAX(BA238*DCF!I$10,0)-MAX(BA238-AZ238,0)/Inputs!$B$10)*DCF!I$6</f>
        <v>2061.9564725809673</v>
      </c>
      <c r="CI238" s="15">
        <f ca="1">(BB238*DCF!J$10-DCF!J$5*MAX(BB238*DCF!J$10,0)-MAX(BB238-BA238,0)/Inputs!$B$10)*DCF!J$6</f>
        <v>2201.2453441717062</v>
      </c>
      <c r="CJ238" s="15">
        <f ca="1">(BC238*DCF!K$10-DCF!K$5*MAX(BC238*DCF!K$10,0)-MAX(BC238-BB238,0)/Inputs!$B$10)*DCF!K$6</f>
        <v>2484.5687135992234</v>
      </c>
      <c r="CK238" s="15">
        <f ca="1">(BD238*DCF!L$10-DCF!L$5*MAX(BD238*DCF!L$10,0)-MAX(BD238-BC238,0)/Inputs!$B$10)*DCF!L$6</f>
        <v>2630.8688023692685</v>
      </c>
      <c r="CL238" s="15">
        <f ca="1">(BE238*DCF!M$10-DCF!M$5*MAX(BE238*DCF!M$10,0)-MAX(BE238-BD238,0)/Inputs!$B$10)*DCF!M$6</f>
        <v>3186.9988348600705</v>
      </c>
      <c r="CM238" s="15">
        <f ca="1">(BF238*DCF!C$28-DCF!C$5*MAX(BF238*DCF!C$28,0)-MAX(BF238-Inputs!$B$13,0)/Inputs!$B$17)*DCF!C$6</f>
        <v>4030.7195323846549</v>
      </c>
      <c r="CN238" s="15">
        <f ca="1">(BG238*DCF!D$28-DCF!D$5*MAX(BG238*DCF!D$28,0)-MAX(BG238-BF238,0)/Inputs!$B$17)*DCF!D$6</f>
        <v>6438.8528738959012</v>
      </c>
      <c r="CO238" s="15">
        <f ca="1">(BH238*DCF!E$28-DCF!E$5*MAX(BH238*DCF!E$28,0)-MAX(BH238-BG238,0)/Inputs!$B$17)*DCF!E$6</f>
        <v>9001.3529660537515</v>
      </c>
      <c r="CP238" s="15">
        <f ca="1">(BI238*DCF!F$28-DCF!F$5*MAX(BI238*DCF!F$28,0)-MAX(BI238-BH238,0)/Inputs!$B$17)*DCF!F$6</f>
        <v>10931.741965430407</v>
      </c>
      <c r="CQ238" s="15">
        <f ca="1">(BJ238*DCF!G$28-DCF!G$5*MAX(BJ238*DCF!G$28,0)-MAX(BJ238-BI238,0)/Inputs!$B$17)*DCF!G$6</f>
        <v>14146.021851128453</v>
      </c>
      <c r="CR238" s="15">
        <f ca="1">(BK238*DCF!H$28-DCF!H$5*MAX(BK238*DCF!H$28,0)-MAX(BK238-BJ238,0)/Inputs!$B$17)*DCF!H$6</f>
        <v>18014.017932358456</v>
      </c>
      <c r="CS238" s="15">
        <f ca="1">(BL238*DCF!I$28-DCF!I$5*MAX(BL238*DCF!I$28,0)-MAX(BL238-BK238,0)/Inputs!$B$17)*DCF!I$6</f>
        <v>21652.39529659965</v>
      </c>
      <c r="CT238" s="15">
        <f ca="1">(BM238*DCF!J$28-DCF!J$5*MAX(BM238*DCF!J$28,0)-MAX(BM238-BL238,0)/Inputs!$B$17)*DCF!J$6</f>
        <v>23636.662444234902</v>
      </c>
      <c r="CU238" s="15">
        <f ca="1">(BN238*DCF!K$28-DCF!K$5*MAX(BN238*DCF!K$28,0)-MAX(BN238-BM238,0)/Inputs!$B$17)*DCF!K$6</f>
        <v>25101.351349278557</v>
      </c>
      <c r="CV238" s="15">
        <f ca="1">(BO238*DCF!L$28-DCF!L$5*MAX(BO238*DCF!L$28,0)-MAX(BO238-BN238,0)/Inputs!$B$17)*DCF!L$6</f>
        <v>29197.161175705878</v>
      </c>
      <c r="CW238" s="15">
        <f ca="1">(BP238*DCF!M$28-DCF!M$5*MAX(BP238*DCF!M$28,0)-MAX(BP238-BO238,0)/Inputs!$B$17)*DCF!M$6</f>
        <v>32319.615928017676</v>
      </c>
      <c r="CX238" s="15">
        <f ca="1">(BQ238*DCF!C$46-DCF!C$5*MAX(BQ238*DCF!C$46,0)-MAX(BQ238-Inputs!$B$20,0)/Inputs!$B$24)*DCF!C$6</f>
        <v>-1530.7874476030124</v>
      </c>
      <c r="CY238" s="15">
        <f ca="1">(BR238*DCF!D$46-DCF!D$5*MAX(BR238*DCF!D$46,0)-MAX(BR238-BQ238,0)/Inputs!$B$24)*DCF!D$6</f>
        <v>-3466.4439979848707</v>
      </c>
      <c r="CZ238" s="15">
        <f ca="1">(BS238*DCF!E$46-DCF!E$5*MAX(BS238*DCF!E$46,0)-MAX(BS238-BR238,0)/Inputs!$B$24)*DCF!E$6</f>
        <v>-3543.2410079216211</v>
      </c>
      <c r="DA238" s="15">
        <f ca="1">(BT238*DCF!F$46-DCF!F$5*MAX(BT238*DCF!F$46,0)-MAX(BT238-BS238,0)/Inputs!$B$24)*DCF!F$6</f>
        <v>-2035.9422006092707</v>
      </c>
      <c r="DB238" s="15">
        <f ca="1">(BU238*DCF!G$46-DCF!G$5*MAX(BU238*DCF!G$46,0)-MAX(BU238-BT238,0)/Inputs!$B$24)*DCF!G$6</f>
        <v>-2880.3741247899425</v>
      </c>
      <c r="DC238" s="15">
        <f ca="1">(BV238*DCF!H$46-DCF!H$5*MAX(BV238*DCF!H$46,0)-MAX(BV238-BU238,0)/Inputs!$B$24)*DCF!H$6</f>
        <v>-4273.0515597647536</v>
      </c>
      <c r="DD238" s="15">
        <f ca="1">(BW238*DCF!I$46-DCF!I$5*MAX(BW238*DCF!I$46,0)-MAX(BW238-BV238,0)/Inputs!$B$24)*DCF!I$6</f>
        <v>-2123.5050359452011</v>
      </c>
      <c r="DE238" s="15">
        <f ca="1">(BX238*DCF!J$46-DCF!J$5*MAX(BX238*DCF!J$46,0)-MAX(BX238-BW238,0)/Inputs!$B$24)*DCF!J$6</f>
        <v>-134.30413828858832</v>
      </c>
      <c r="DF238" s="15">
        <f ca="1">(BY238*DCF!K$46-DCF!K$5*MAX(BY238*DCF!K$46,0)-MAX(BY238-BX238,0)/Inputs!$B$24)*DCF!K$6</f>
        <v>1253.4141192634374</v>
      </c>
      <c r="DG238" s="15">
        <f ca="1">(BZ238*DCF!L$46-DCF!L$5*MAX(BZ238*DCF!L$46,0)-MAX(BZ238-BY238,0)/Inputs!$B$24)*DCF!L$6</f>
        <v>1911.4357295650773</v>
      </c>
      <c r="DH238" s="15">
        <f ca="1">(CA238*DCF!M$46-DCF!M$5*MAX(CA238*DCF!M$46,0)-MAX(CA238-BZ238,0)/Inputs!$B$24)*DCF!M$6</f>
        <v>591.77861345267036</v>
      </c>
      <c r="DI238" s="15">
        <f ca="1">SUM(CB238:CL238)+BE238*DCF!M$10*(1+Inputs!$B$30)*(1-Inputs!$B$33)*(1-Inputs!$B$30/Inputs!$B$31)/(Inputs!$B$29-Inputs!$B$30)*DCF!M$6</f>
        <v>102993.05005557297</v>
      </c>
      <c r="DJ238" s="15">
        <f ca="1">SUM(CM238:CW238)+BP238*DCF!M$28*(1+Inputs!$B$30)*(1-Inputs!$B$33)*(1-Inputs!$B$30/Inputs!$B$31)/(Inputs!$B$29-Inputs!$B$30)*DCF!M$6</f>
        <v>887281.35942020081</v>
      </c>
      <c r="DK238" s="15">
        <f ca="1">SUM(CX238:DH238)+CA238*DCF!M$46*(1+Inputs!$B$30)*(1-Inputs!$B$33)*(1-Inputs!$B$30/Inputs!$B$31)/(Inputs!$B$29-Inputs!$B$30)*DCF!M$6</f>
        <v>187307.41681422075</v>
      </c>
      <c r="DM238" s="15">
        <f ca="1">DI238+DJ238+DK238+Inputs!$B$34+Inputs!$B$36-Inputs!$B$35</f>
        <v>1254432.8262899946</v>
      </c>
    </row>
    <row r="239" spans="1:117" x14ac:dyDescent="0.75">
      <c r="A239" s="11">
        <v>226</v>
      </c>
      <c r="C239" s="24">
        <f t="shared" ca="1" si="142"/>
        <v>-1.1115267171461327</v>
      </c>
      <c r="D239" s="24">
        <f t="shared" ca="1" si="142"/>
        <v>0.46278159735010233</v>
      </c>
      <c r="E239" s="24">
        <f t="shared" ca="1" si="142"/>
        <v>1.5127877363523479</v>
      </c>
      <c r="F239" s="24">
        <f t="shared" ca="1" si="142"/>
        <v>0.35264080901021866</v>
      </c>
      <c r="G239" s="24">
        <f t="shared" ca="1" si="142"/>
        <v>-7.6339937576739181E-2</v>
      </c>
      <c r="H239" s="24">
        <f t="shared" ca="1" si="142"/>
        <v>-0.83329449119263821</v>
      </c>
      <c r="I239" s="24">
        <f t="shared" ca="1" si="142"/>
        <v>-0.18049157286556564</v>
      </c>
      <c r="J239" s="24">
        <f t="shared" ca="1" si="142"/>
        <v>-9.157596059762807E-2</v>
      </c>
      <c r="K239" s="24">
        <f t="shared" ca="1" si="142"/>
        <v>0.70781799440543491</v>
      </c>
      <c r="L239" s="24">
        <f t="shared" ca="1" si="142"/>
        <v>-0.5141833100922838</v>
      </c>
      <c r="M239" s="24">
        <f t="shared" ca="1" si="142"/>
        <v>-1.3367250747096664</v>
      </c>
      <c r="N239" s="24">
        <f ca="1">SQRT(Inputs!$B$38)*C239+SQRT(1-Inputs!$B$38)*_xlfn.NORM.S.INV(RAND())</f>
        <v>-2.2816411332568216</v>
      </c>
      <c r="O239" s="24">
        <f ca="1">SQRT(Inputs!$B$38)*D239+SQRT(1-Inputs!$B$38)*_xlfn.NORM.S.INV(RAND())</f>
        <v>-0.73924848284946476</v>
      </c>
      <c r="P239" s="24">
        <f ca="1">SQRT(Inputs!$B$38)*E239+SQRT(1-Inputs!$B$38)*_xlfn.NORM.S.INV(RAND())</f>
        <v>1.9201529520314196</v>
      </c>
      <c r="Q239" s="24">
        <f ca="1">SQRT(Inputs!$B$38)*F239+SQRT(1-Inputs!$B$38)*_xlfn.NORM.S.INV(RAND())</f>
        <v>-0.38862024051990862</v>
      </c>
      <c r="R239" s="24">
        <f ca="1">SQRT(Inputs!$B$38)*G239+SQRT(1-Inputs!$B$38)*_xlfn.NORM.S.INV(RAND())</f>
        <v>-0.5777629040283061</v>
      </c>
      <c r="S239" s="24">
        <f ca="1">SQRT(Inputs!$B$38)*H239+SQRT(1-Inputs!$B$38)*_xlfn.NORM.S.INV(RAND())</f>
        <v>-0.17230503810393699</v>
      </c>
      <c r="T239" s="24">
        <f ca="1">SQRT(Inputs!$B$38)*I239+SQRT(1-Inputs!$B$38)*_xlfn.NORM.S.INV(RAND())</f>
        <v>0.96736697600346411</v>
      </c>
      <c r="U239" s="24">
        <f ca="1">SQRT(Inputs!$B$38)*J239+SQRT(1-Inputs!$B$38)*_xlfn.NORM.S.INV(RAND())</f>
        <v>0.37402461632840001</v>
      </c>
      <c r="V239" s="24">
        <f ca="1">SQRT(Inputs!$B$38)*K239+SQRT(1-Inputs!$B$38)*_xlfn.NORM.S.INV(RAND())</f>
        <v>1.2804313732177151</v>
      </c>
      <c r="W239" s="24">
        <f ca="1">SQRT(Inputs!$B$38)*L239+SQRT(1-Inputs!$B$38)*_xlfn.NORM.S.INV(RAND())</f>
        <v>1.3362072232259037</v>
      </c>
      <c r="X239" s="24">
        <f ca="1">SQRT(Inputs!$B$38)*M239+SQRT(1-Inputs!$B$38)*_xlfn.NORM.S.INV(RAND())</f>
        <v>-0.86256585197783597</v>
      </c>
      <c r="Y239" s="24">
        <f ca="1">SQRT(Inputs!$B$38)*C239+SQRT(1-Inputs!$B$38)*_xlfn.NORM.S.INV(RAND())</f>
        <v>-0.81111734601799079</v>
      </c>
      <c r="Z239" s="24">
        <f ca="1">SQRT(Inputs!$B$38)*D239+SQRT(1-Inputs!$B$38)*_xlfn.NORM.S.INV(RAND())</f>
        <v>-0.70200342273314376</v>
      </c>
      <c r="AA239" s="24">
        <f ca="1">SQRT(Inputs!$B$38)*E239+SQRT(1-Inputs!$B$38)*_xlfn.NORM.S.INV(RAND())</f>
        <v>1.4748416051275721</v>
      </c>
      <c r="AB239" s="24">
        <f ca="1">SQRT(Inputs!$B$38)*F239+SQRT(1-Inputs!$B$38)*_xlfn.NORM.S.INV(RAND())</f>
        <v>-1.0636146062152489</v>
      </c>
      <c r="AC239" s="24">
        <f ca="1">SQRT(Inputs!$B$38)*G239+SQRT(1-Inputs!$B$38)*_xlfn.NORM.S.INV(RAND())</f>
        <v>0.63478520068856381</v>
      </c>
      <c r="AD239" s="24">
        <f ca="1">SQRT(Inputs!$B$38)*H239+SQRT(1-Inputs!$B$38)*_xlfn.NORM.S.INV(RAND())</f>
        <v>7.8510041224669869E-2</v>
      </c>
      <c r="AE239" s="24">
        <f ca="1">SQRT(Inputs!$B$38)*I239+SQRT(1-Inputs!$B$38)*_xlfn.NORM.S.INV(RAND())</f>
        <v>0.78985860553488008</v>
      </c>
      <c r="AF239" s="24">
        <f ca="1">SQRT(Inputs!$B$38)*J239+SQRT(1-Inputs!$B$38)*_xlfn.NORM.S.INV(RAND())</f>
        <v>-0.16148324504980147</v>
      </c>
      <c r="AG239" s="24">
        <f ca="1">SQRT(Inputs!$B$38)*K239+SQRT(1-Inputs!$B$38)*_xlfn.NORM.S.INV(RAND())</f>
        <v>-0.46980110473850956</v>
      </c>
      <c r="AH239" s="24">
        <f ca="1">SQRT(Inputs!$B$38)*L239+SQRT(1-Inputs!$B$38)*_xlfn.NORM.S.INV(RAND())</f>
        <v>0.30702307632016534</v>
      </c>
      <c r="AI239" s="24">
        <f ca="1">SQRT(Inputs!$B$38)*M239+SQRT(1-Inputs!$B$38)*_xlfn.NORM.S.INV(RAND())</f>
        <v>-0.62748057319470218</v>
      </c>
      <c r="AJ239" s="24">
        <f ca="1">SQRT(Inputs!$B$38)*C239+SQRT(1-Inputs!$B$38)*_xlfn.NORM.S.INV(RAND())</f>
        <v>-0.20123918965604576</v>
      </c>
      <c r="AK239" s="24">
        <f ca="1">SQRT(Inputs!$B$38)*D239+SQRT(1-Inputs!$B$38)*_xlfn.NORM.S.INV(RAND())</f>
        <v>-0.26547717666454379</v>
      </c>
      <c r="AL239" s="24">
        <f ca="1">SQRT(Inputs!$B$38)*E239+SQRT(1-Inputs!$B$38)*_xlfn.NORM.S.INV(RAND())</f>
        <v>0.69804261815594093</v>
      </c>
      <c r="AM239" s="24">
        <f ca="1">SQRT(Inputs!$B$38)*F239+SQRT(1-Inputs!$B$38)*_xlfn.NORM.S.INV(RAND())</f>
        <v>0.97228269344029994</v>
      </c>
      <c r="AN239" s="24">
        <f ca="1">SQRT(Inputs!$B$38)*G239+SQRT(1-Inputs!$B$38)*_xlfn.NORM.S.INV(RAND())</f>
        <v>0.62120130750561497</v>
      </c>
      <c r="AO239" s="24">
        <f ca="1">SQRT(Inputs!$B$38)*H239+SQRT(1-Inputs!$B$38)*_xlfn.NORM.S.INV(RAND())</f>
        <v>-8.0105225976105809E-2</v>
      </c>
      <c r="AP239" s="24">
        <f ca="1">SQRT(Inputs!$B$38)*I239+SQRT(1-Inputs!$B$38)*_xlfn.NORM.S.INV(RAND())</f>
        <v>-0.24494699786984464</v>
      </c>
      <c r="AQ239" s="24">
        <f ca="1">SQRT(Inputs!$B$38)*J239+SQRT(1-Inputs!$B$38)*_xlfn.NORM.S.INV(RAND())</f>
        <v>-0.5229240025667754</v>
      </c>
      <c r="AR239" s="24">
        <f ca="1">SQRT(Inputs!$B$38)*K239+SQRT(1-Inputs!$B$38)*_xlfn.NORM.S.INV(RAND())</f>
        <v>-0.10052522271274489</v>
      </c>
      <c r="AS239" s="24">
        <f ca="1">SQRT(Inputs!$B$38)*L239+SQRT(1-Inputs!$B$38)*_xlfn.NORM.S.INV(RAND())</f>
        <v>-0.11522587321049499</v>
      </c>
      <c r="AT239" s="24">
        <f ca="1">SQRT(Inputs!$B$38)*M239+SQRT(1-Inputs!$B$38)*_xlfn.NORM.S.INV(RAND())</f>
        <v>-3.739359439733132</v>
      </c>
      <c r="AU239" s="15">
        <f ca="1">Inputs!$B$6*EXP($B$8-0.5*C$5^2+C$5*N239)</f>
        <v>3429.8648916649718</v>
      </c>
      <c r="AV239" s="15">
        <f t="shared" ca="1" si="110"/>
        <v>3744.9586134497076</v>
      </c>
      <c r="AW239" s="15">
        <f t="shared" ca="1" si="111"/>
        <v>5916.2254530359914</v>
      </c>
      <c r="AX239" s="15">
        <f t="shared" ca="1" si="112"/>
        <v>6880.8017161390162</v>
      </c>
      <c r="AY239" s="15">
        <f t="shared" ca="1" si="113"/>
        <v>7860.3552847057317</v>
      </c>
      <c r="AZ239" s="15">
        <f t="shared" ca="1" si="114"/>
        <v>9432.7400292306211</v>
      </c>
      <c r="BA239" s="15">
        <f t="shared" ca="1" si="115"/>
        <v>12773.161535603525</v>
      </c>
      <c r="BB239" s="15">
        <f t="shared" ca="1" si="116"/>
        <v>16235.378426792413</v>
      </c>
      <c r="BC239" s="15">
        <f t="shared" ca="1" si="117"/>
        <v>22500.233570114589</v>
      </c>
      <c r="BD239" s="15">
        <f t="shared" ca="1" si="118"/>
        <v>31234.513733238495</v>
      </c>
      <c r="BE239" s="15">
        <f t="shared" ca="1" si="119"/>
        <v>35382.070107384119</v>
      </c>
      <c r="BF239" s="15">
        <f ca="1">Inputs!$B$13*EXP($B$9-0.5*C$6^2+C$6*Y239)</f>
        <v>11776.56820252839</v>
      </c>
      <c r="BG239" s="15">
        <f t="shared" ca="1" si="120"/>
        <v>12644.939505870863</v>
      </c>
      <c r="BH239" s="15">
        <f t="shared" ca="1" si="121"/>
        <v>19731.351520353473</v>
      </c>
      <c r="BI239" s="15">
        <f t="shared" ca="1" si="122"/>
        <v>20506.561029557124</v>
      </c>
      <c r="BJ239" s="15">
        <f t="shared" ca="1" si="123"/>
        <v>27548.553800938756</v>
      </c>
      <c r="BK239" s="15">
        <f t="shared" ca="1" si="124"/>
        <v>34173.955847880694</v>
      </c>
      <c r="BL239" s="15">
        <f t="shared" ca="1" si="125"/>
        <v>46503.081229215895</v>
      </c>
      <c r="BM239" s="15">
        <f t="shared" ca="1" si="126"/>
        <v>56027.034094671035</v>
      </c>
      <c r="BN239" s="15">
        <f t="shared" ca="1" si="127"/>
        <v>65134.063270479564</v>
      </c>
      <c r="BO239" s="15">
        <f t="shared" ca="1" si="128"/>
        <v>83052.494160826158</v>
      </c>
      <c r="BP239" s="15">
        <f t="shared" ca="1" si="129"/>
        <v>95207.262703007931</v>
      </c>
      <c r="BQ239" s="15">
        <f ca="1">Inputs!$B$20*EXP($B$10-0.5*C$7^2+C$7*AJ239)</f>
        <v>3994.0164350590121</v>
      </c>
      <c r="BR239" s="15">
        <f t="shared" ca="1" si="130"/>
        <v>4981.1890302539923</v>
      </c>
      <c r="BS239" s="15">
        <f t="shared" ca="1" si="131"/>
        <v>8335.4357059849299</v>
      </c>
      <c r="BT239" s="15">
        <f t="shared" ca="1" si="132"/>
        <v>14831.863934894136</v>
      </c>
      <c r="BU239" s="15">
        <f t="shared" ca="1" si="133"/>
        <v>23889.168905782197</v>
      </c>
      <c r="BV239" s="15">
        <f t="shared" ca="1" si="134"/>
        <v>32642.264712424949</v>
      </c>
      <c r="BW239" s="15">
        <f t="shared" ca="1" si="135"/>
        <v>43249.142900892002</v>
      </c>
      <c r="BX239" s="15">
        <f t="shared" ca="1" si="136"/>
        <v>54470.528489234806</v>
      </c>
      <c r="BY239" s="15">
        <f t="shared" ca="1" si="137"/>
        <v>74868.579950659419</v>
      </c>
      <c r="BZ239" s="15">
        <f t="shared" ca="1" si="138"/>
        <v>102849.26916259699</v>
      </c>
      <c r="CA239" s="15">
        <f t="shared" ca="1" si="139"/>
        <v>74336.244840922795</v>
      </c>
      <c r="CB239" s="15">
        <f ca="1">(AU239*DCF!C$10-DCF!C$5*MAX(AU239*DCF!C$10,0)-MAX(AU239-Inputs!$B$6,0)/Inputs!$B$10)*DCF!C$6</f>
        <v>880.8205698729256</v>
      </c>
      <c r="CC239" s="15">
        <f ca="1">(AV239*DCF!D$10-DCF!D$5*MAX(AV239*DCF!D$10,0)-MAX(AV239-AU239,0)/Inputs!$B$10)*DCF!D$6</f>
        <v>835.98093329788946</v>
      </c>
      <c r="CD239" s="15">
        <f ca="1">(AW239*DCF!E$10-DCF!E$5*MAX(AW239*DCF!E$10,0)-MAX(AW239-AV239,0)/Inputs!$B$10)*DCF!E$6</f>
        <v>876.90307064641638</v>
      </c>
      <c r="CE239" s="15">
        <f ca="1">(AX239*DCF!F$10-DCF!F$5*MAX(AX239*DCF!F$10,0)-MAX(AX239-AW239,0)/Inputs!$B$10)*DCF!F$6</f>
        <v>1301.3636431133841</v>
      </c>
      <c r="CF239" s="15">
        <f ca="1">(AY239*DCF!G$10-DCF!G$5*MAX(AY239*DCF!G$10,0)-MAX(AY239-AX239,0)/Inputs!$B$10)*DCF!G$6</f>
        <v>1431.2592879659285</v>
      </c>
      <c r="CG239" s="15">
        <f ca="1">(AZ239*DCF!H$10-DCF!H$5*MAX(AZ239*DCF!H$10,0)-MAX(AZ239-AY239,0)/Inputs!$B$10)*DCF!H$6</f>
        <v>1552.1681424949481</v>
      </c>
      <c r="CH239" s="15">
        <f ca="1">(BA239*DCF!I$10-DCF!I$5*MAX(BA239*DCF!I$10,0)-MAX(BA239-AZ239,0)/Inputs!$B$10)*DCF!I$6</f>
        <v>1785.2444813671634</v>
      </c>
      <c r="CI239" s="15">
        <f ca="1">(BB239*DCF!J$10-DCF!J$5*MAX(BB239*DCF!J$10,0)-MAX(BB239-BA239,0)/Inputs!$B$10)*DCF!J$6</f>
        <v>2261.3866922766715</v>
      </c>
      <c r="CJ239" s="15">
        <f ca="1">(BC239*DCF!K$10-DCF!K$5*MAX(BC239*DCF!K$10,0)-MAX(BC239-BB239,0)/Inputs!$B$10)*DCF!K$6</f>
        <v>2745.1918975105764</v>
      </c>
      <c r="CK239" s="15">
        <f ca="1">(BD239*DCF!L$10-DCF!L$5*MAX(BD239*DCF!L$10,0)-MAX(BD239-BC239,0)/Inputs!$B$10)*DCF!L$6</f>
        <v>3581.2747800471129</v>
      </c>
      <c r="CL239" s="15">
        <f ca="1">(BE239*DCF!M$10-DCF!M$5*MAX(BE239*DCF!M$10,0)-MAX(BE239-BD239,0)/Inputs!$B$10)*DCF!M$6</f>
        <v>4497.3978003468983</v>
      </c>
      <c r="CM239" s="15">
        <f ca="1">(BF239*DCF!C$28-DCF!C$5*MAX(BF239*DCF!C$28,0)-MAX(BF239-Inputs!$B$13,0)/Inputs!$B$17)*DCF!C$6</f>
        <v>3504.1618213852121</v>
      </c>
      <c r="CN239" s="15">
        <f ca="1">(BG239*DCF!D$28-DCF!D$5*MAX(BG239*DCF!D$28,0)-MAX(BG239-BF239,0)/Inputs!$B$17)*DCF!D$6</f>
        <v>3538.9629114659774</v>
      </c>
      <c r="CO239" s="15">
        <f ca="1">(BH239*DCF!E$28-DCF!E$5*MAX(BH239*DCF!E$28,0)-MAX(BH239-BG239,0)/Inputs!$B$17)*DCF!E$6</f>
        <v>4191.6358306230195</v>
      </c>
      <c r="CP239" s="15">
        <f ca="1">(BI239*DCF!F$28-DCF!F$5*MAX(BI239*DCF!F$28,0)-MAX(BI239-BH239,0)/Inputs!$B$17)*DCF!F$6</f>
        <v>5425.8520147492482</v>
      </c>
      <c r="CQ239" s="15">
        <f ca="1">(BJ239*DCF!G$28-DCF!G$5*MAX(BJ239*DCF!G$28,0)-MAX(BJ239-BI239,0)/Inputs!$B$17)*DCF!G$6</f>
        <v>5963.2876761769066</v>
      </c>
      <c r="CR239" s="15">
        <f ca="1">(BK239*DCF!H$28-DCF!H$5*MAX(BK239*DCF!H$28,0)-MAX(BK239-BJ239,0)/Inputs!$B$17)*DCF!H$6</f>
        <v>7422.1947673591349</v>
      </c>
      <c r="CS239" s="15">
        <f ca="1">(BL239*DCF!I$28-DCF!I$5*MAX(BL239*DCF!I$28,0)-MAX(BL239-BK239,0)/Inputs!$B$17)*DCF!I$6</f>
        <v>9165.7333164354768</v>
      </c>
      <c r="CT239" s="15">
        <f ca="1">(BM239*DCF!J$28-DCF!J$5*MAX(BM239*DCF!J$28,0)-MAX(BM239-BL239,0)/Inputs!$B$17)*DCF!J$6</f>
        <v>11235.881416711141</v>
      </c>
      <c r="CU239" s="15">
        <f ca="1">(BN239*DCF!K$28-DCF!K$5*MAX(BN239*DCF!K$28,0)-MAX(BN239-BM239,0)/Inputs!$B$17)*DCF!K$6</f>
        <v>12639.732290812603</v>
      </c>
      <c r="CV239" s="15">
        <f ca="1">(BO239*DCF!L$28-DCF!L$5*MAX(BO239*DCF!L$28,0)-MAX(BO239-BN239,0)/Inputs!$B$17)*DCF!L$6</f>
        <v>14543.215512468798</v>
      </c>
      <c r="CW239" s="15">
        <f ca="1">(BP239*DCF!M$28-DCF!M$5*MAX(BP239*DCF!M$28,0)-MAX(BP239-BO239,0)/Inputs!$B$17)*DCF!M$6</f>
        <v>16642.786723678299</v>
      </c>
      <c r="CX239" s="15">
        <f ca="1">(BQ239*DCF!C$46-DCF!C$5*MAX(BQ239*DCF!C$46,0)-MAX(BQ239-Inputs!$B$20,0)/Inputs!$B$24)*DCF!C$6</f>
        <v>-1288.6949896482763</v>
      </c>
      <c r="CY239" s="15">
        <f ca="1">(BR239*DCF!D$46-DCF!D$5*MAX(BR239*DCF!D$46,0)-MAX(BR239-BQ239,0)/Inputs!$B$24)*DCF!D$6</f>
        <v>-1271.3911567277341</v>
      </c>
      <c r="CZ239" s="15">
        <f ca="1">(BS239*DCF!E$46-DCF!E$5*MAX(BS239*DCF!E$46,0)-MAX(BS239-BR239,0)/Inputs!$B$24)*DCF!E$6</f>
        <v>-2307.831483937839</v>
      </c>
      <c r="DA239" s="15">
        <f ca="1">(BT239*DCF!F$46-DCF!F$5*MAX(BT239*DCF!F$46,0)-MAX(BT239-BS239,0)/Inputs!$B$24)*DCF!F$6</f>
        <v>-3445.704991844349</v>
      </c>
      <c r="DB239" s="15">
        <f ca="1">(BU239*DCF!G$46-DCF!G$5*MAX(BU239*DCF!G$46,0)-MAX(BU239-BT239,0)/Inputs!$B$24)*DCF!G$6</f>
        <v>-3850.2828844667965</v>
      </c>
      <c r="DC239" s="15">
        <f ca="1">(BV239*DCF!H$46-DCF!H$5*MAX(BV239*DCF!H$46,0)-MAX(BV239-BU239,0)/Inputs!$B$24)*DCF!H$6</f>
        <v>-2719.9708908064235</v>
      </c>
      <c r="DD239" s="15">
        <f ca="1">(BW239*DCF!I$46-DCF!I$5*MAX(BW239*DCF!I$46,0)-MAX(BW239-BV239,0)/Inputs!$B$24)*DCF!I$6</f>
        <v>-2045.9686775951641</v>
      </c>
      <c r="DE239" s="15">
        <f ca="1">(BX239*DCF!J$46-DCF!J$5*MAX(BX239*DCF!J$46,0)-MAX(BX239-BW239,0)/Inputs!$B$24)*DCF!J$6</f>
        <v>-690.8401297071614</v>
      </c>
      <c r="DF239" s="15">
        <f ca="1">(BY239*DCF!K$46-DCF!K$5*MAX(BY239*DCF!K$46,0)-MAX(BY239-BX239,0)/Inputs!$B$24)*DCF!K$6</f>
        <v>-720.23634375752022</v>
      </c>
      <c r="DG239" s="15">
        <f ca="1">(BZ239*DCF!L$46-DCF!L$5*MAX(BZ239*DCF!L$46,0)-MAX(BZ239-BY239,0)/Inputs!$B$24)*DCF!L$6</f>
        <v>777.37176858523651</v>
      </c>
      <c r="DH239" s="15">
        <f ca="1">(CA239*DCF!M$46-DCF!M$5*MAX(CA239*DCF!M$46,0)-MAX(CA239-BZ239,0)/Inputs!$B$24)*DCF!M$6</f>
        <v>5827.6697863912977</v>
      </c>
      <c r="DI239" s="15">
        <f ca="1">SUM(CB239:CL239)+BE239*DCF!M$10*(1+Inputs!$B$30)*(1-Inputs!$B$33)*(1-Inputs!$B$30/Inputs!$B$31)/(Inputs!$B$29-Inputs!$B$30)*DCF!M$6</f>
        <v>120217.76028722993</v>
      </c>
      <c r="DJ239" s="15">
        <f ca="1">SUM(CM239:CW239)+BP239*DCF!M$28*(1+Inputs!$B$30)*(1-Inputs!$B$33)*(1-Inputs!$B$30/Inputs!$B$31)/(Inputs!$B$29-Inputs!$B$30)*DCF!M$6</f>
        <v>447557.53906611109</v>
      </c>
      <c r="DK239" s="15">
        <f ca="1">SUM(CX239:DH239)+CA239*DCF!M$46*(1+Inputs!$B$30)*(1-Inputs!$B$33)*(1-Inputs!$B$30/Inputs!$B$31)/(Inputs!$B$29-Inputs!$B$30)*DCF!M$6</f>
        <v>103196.76022168624</v>
      </c>
      <c r="DM239" s="15">
        <f ca="1">DI239+DJ239+DK239+Inputs!$B$34+Inputs!$B$36-Inputs!$B$35</f>
        <v>747823.0595750272</v>
      </c>
    </row>
    <row r="240" spans="1:117" x14ac:dyDescent="0.75">
      <c r="A240" s="11">
        <v>227</v>
      </c>
      <c r="C240" s="24">
        <f t="shared" ca="1" si="142"/>
        <v>0.4188654744782136</v>
      </c>
      <c r="D240" s="24">
        <f t="shared" ca="1" si="142"/>
        <v>0.19954522454505935</v>
      </c>
      <c r="E240" s="24">
        <f t="shared" ca="1" si="142"/>
        <v>0.25164061455091252</v>
      </c>
      <c r="F240" s="24">
        <f t="shared" ca="1" si="142"/>
        <v>-0.84359061315631789</v>
      </c>
      <c r="G240" s="24">
        <f t="shared" ca="1" si="142"/>
        <v>-1.7943235882242345</v>
      </c>
      <c r="H240" s="24">
        <f t="shared" ca="1" si="142"/>
        <v>-0.3291515038453926</v>
      </c>
      <c r="I240" s="24">
        <f t="shared" ca="1" si="142"/>
        <v>0.98407563780522433</v>
      </c>
      <c r="J240" s="24">
        <f t="shared" ca="1" si="142"/>
        <v>0.56862484059448759</v>
      </c>
      <c r="K240" s="24">
        <f t="shared" ca="1" si="142"/>
        <v>-1.7252311986364958E-2</v>
      </c>
      <c r="L240" s="24">
        <f t="shared" ca="1" si="142"/>
        <v>-0.34647646730198628</v>
      </c>
      <c r="M240" s="24">
        <f t="shared" ca="1" si="142"/>
        <v>0.77896384455266177</v>
      </c>
      <c r="N240" s="24">
        <f ca="1">SQRT(Inputs!$B$38)*C240+SQRT(1-Inputs!$B$38)*_xlfn.NORM.S.INV(RAND())</f>
        <v>0.33643912828298944</v>
      </c>
      <c r="O240" s="24">
        <f ca="1">SQRT(Inputs!$B$38)*D240+SQRT(1-Inputs!$B$38)*_xlfn.NORM.S.INV(RAND())</f>
        <v>0.45773660966957347</v>
      </c>
      <c r="P240" s="24">
        <f ca="1">SQRT(Inputs!$B$38)*E240+SQRT(1-Inputs!$B$38)*_xlfn.NORM.S.INV(RAND())</f>
        <v>-1.1435919265884076</v>
      </c>
      <c r="Q240" s="24">
        <f ca="1">SQRT(Inputs!$B$38)*F240+SQRT(1-Inputs!$B$38)*_xlfn.NORM.S.INV(RAND())</f>
        <v>-0.36540686568668246</v>
      </c>
      <c r="R240" s="24">
        <f ca="1">SQRT(Inputs!$B$38)*G240+SQRT(1-Inputs!$B$38)*_xlfn.NORM.S.INV(RAND())</f>
        <v>-1.534349363459488</v>
      </c>
      <c r="S240" s="24">
        <f ca="1">SQRT(Inputs!$B$38)*H240+SQRT(1-Inputs!$B$38)*_xlfn.NORM.S.INV(RAND())</f>
        <v>0.29192998378691815</v>
      </c>
      <c r="T240" s="24">
        <f ca="1">SQRT(Inputs!$B$38)*I240+SQRT(1-Inputs!$B$38)*_xlfn.NORM.S.INV(RAND())</f>
        <v>1.0242026615254443</v>
      </c>
      <c r="U240" s="24">
        <f ca="1">SQRT(Inputs!$B$38)*J240+SQRT(1-Inputs!$B$38)*_xlfn.NORM.S.INV(RAND())</f>
        <v>-0.7725094323631716</v>
      </c>
      <c r="V240" s="24">
        <f ca="1">SQRT(Inputs!$B$38)*K240+SQRT(1-Inputs!$B$38)*_xlfn.NORM.S.INV(RAND())</f>
        <v>-0.7761379275736412</v>
      </c>
      <c r="W240" s="24">
        <f ca="1">SQRT(Inputs!$B$38)*L240+SQRT(1-Inputs!$B$38)*_xlfn.NORM.S.INV(RAND())</f>
        <v>-0.75983453583394156</v>
      </c>
      <c r="X240" s="24">
        <f ca="1">SQRT(Inputs!$B$38)*M240+SQRT(1-Inputs!$B$38)*_xlfn.NORM.S.INV(RAND())</f>
        <v>0.1396355294897072</v>
      </c>
      <c r="Y240" s="24">
        <f ca="1">SQRT(Inputs!$B$38)*C240+SQRT(1-Inputs!$B$38)*_xlfn.NORM.S.INV(RAND())</f>
        <v>-0.20326699340560786</v>
      </c>
      <c r="Z240" s="24">
        <f ca="1">SQRT(Inputs!$B$38)*D240+SQRT(1-Inputs!$B$38)*_xlfn.NORM.S.INV(RAND())</f>
        <v>1.4378156715672059</v>
      </c>
      <c r="AA240" s="24">
        <f ca="1">SQRT(Inputs!$B$38)*E240+SQRT(1-Inputs!$B$38)*_xlfn.NORM.S.INV(RAND())</f>
        <v>1.1755247226916765</v>
      </c>
      <c r="AB240" s="24">
        <f ca="1">SQRT(Inputs!$B$38)*F240+SQRT(1-Inputs!$B$38)*_xlfn.NORM.S.INV(RAND())</f>
        <v>-1.0182305839833505</v>
      </c>
      <c r="AC240" s="24">
        <f ca="1">SQRT(Inputs!$B$38)*G240+SQRT(1-Inputs!$B$38)*_xlfn.NORM.S.INV(RAND())</f>
        <v>-0.61599350438989176</v>
      </c>
      <c r="AD240" s="24">
        <f ca="1">SQRT(Inputs!$B$38)*H240+SQRT(1-Inputs!$B$38)*_xlfn.NORM.S.INV(RAND())</f>
        <v>-0.39969406338125696</v>
      </c>
      <c r="AE240" s="24">
        <f ca="1">SQRT(Inputs!$B$38)*I240+SQRT(1-Inputs!$B$38)*_xlfn.NORM.S.INV(RAND())</f>
        <v>0.32247889679035724</v>
      </c>
      <c r="AF240" s="24">
        <f ca="1">SQRT(Inputs!$B$38)*J240+SQRT(1-Inputs!$B$38)*_xlfn.NORM.S.INV(RAND())</f>
        <v>-1.0494520227135344</v>
      </c>
      <c r="AG240" s="24">
        <f ca="1">SQRT(Inputs!$B$38)*K240+SQRT(1-Inputs!$B$38)*_xlfn.NORM.S.INV(RAND())</f>
        <v>-0.66581571701790421</v>
      </c>
      <c r="AH240" s="24">
        <f ca="1">SQRT(Inputs!$B$38)*L240+SQRT(1-Inputs!$B$38)*_xlfn.NORM.S.INV(RAND())</f>
        <v>-0.4301177859120876</v>
      </c>
      <c r="AI240" s="24">
        <f ca="1">SQRT(Inputs!$B$38)*M240+SQRT(1-Inputs!$B$38)*_xlfn.NORM.S.INV(RAND())</f>
        <v>0.60874501710526696</v>
      </c>
      <c r="AJ240" s="24">
        <f ca="1">SQRT(Inputs!$B$38)*C240+SQRT(1-Inputs!$B$38)*_xlfn.NORM.S.INV(RAND())</f>
        <v>1.3035381983926264</v>
      </c>
      <c r="AK240" s="24">
        <f ca="1">SQRT(Inputs!$B$38)*D240+SQRT(1-Inputs!$B$38)*_xlfn.NORM.S.INV(RAND())</f>
        <v>-0.1583544570629607</v>
      </c>
      <c r="AL240" s="24">
        <f ca="1">SQRT(Inputs!$B$38)*E240+SQRT(1-Inputs!$B$38)*_xlfn.NORM.S.INV(RAND())</f>
        <v>0.70970307857148329</v>
      </c>
      <c r="AM240" s="24">
        <f ca="1">SQRT(Inputs!$B$38)*F240+SQRT(1-Inputs!$B$38)*_xlfn.NORM.S.INV(RAND())</f>
        <v>-0.77448570385587323</v>
      </c>
      <c r="AN240" s="24">
        <f ca="1">SQRT(Inputs!$B$38)*G240+SQRT(1-Inputs!$B$38)*_xlfn.NORM.S.INV(RAND())</f>
        <v>-0.83178899011542229</v>
      </c>
      <c r="AO240" s="24">
        <f ca="1">SQRT(Inputs!$B$38)*H240+SQRT(1-Inputs!$B$38)*_xlfn.NORM.S.INV(RAND())</f>
        <v>0.46736200986143928</v>
      </c>
      <c r="AP240" s="24">
        <f ca="1">SQRT(Inputs!$B$38)*I240+SQRT(1-Inputs!$B$38)*_xlfn.NORM.S.INV(RAND())</f>
        <v>1.4535080430257947</v>
      </c>
      <c r="AQ240" s="24">
        <f ca="1">SQRT(Inputs!$B$38)*J240+SQRT(1-Inputs!$B$38)*_xlfn.NORM.S.INV(RAND())</f>
        <v>0.76814968576512044</v>
      </c>
      <c r="AR240" s="24">
        <f ca="1">SQRT(Inputs!$B$38)*K240+SQRT(1-Inputs!$B$38)*_xlfn.NORM.S.INV(RAND())</f>
        <v>7.1286533831272758E-2</v>
      </c>
      <c r="AS240" s="24">
        <f ca="1">SQRT(Inputs!$B$38)*L240+SQRT(1-Inputs!$B$38)*_xlfn.NORM.S.INV(RAND())</f>
        <v>-1.0435880871790506</v>
      </c>
      <c r="AT240" s="24">
        <f ca="1">SQRT(Inputs!$B$38)*M240+SQRT(1-Inputs!$B$38)*_xlfn.NORM.S.INV(RAND())</f>
        <v>1.7210303281306101</v>
      </c>
      <c r="AU240" s="15">
        <f ca="1">Inputs!$B$6*EXP($B$8-0.5*C$5^2+C$5*N240)</f>
        <v>5239.9794342038394</v>
      </c>
      <c r="AV240" s="15">
        <f t="shared" ca="1" si="110"/>
        <v>6822.3390804856635</v>
      </c>
      <c r="AW240" s="15">
        <f t="shared" ca="1" si="111"/>
        <v>7129.5562816073407</v>
      </c>
      <c r="AX240" s="15">
        <f t="shared" ca="1" si="112"/>
        <v>8316.0354641874346</v>
      </c>
      <c r="AY240" s="15">
        <f t="shared" ca="1" si="113"/>
        <v>8495.7369463646592</v>
      </c>
      <c r="AZ240" s="15">
        <f t="shared" ca="1" si="114"/>
        <v>10729.968344049856</v>
      </c>
      <c r="BA240" s="15">
        <f t="shared" ca="1" si="115"/>
        <v>14616.464620444893</v>
      </c>
      <c r="BB240" s="15">
        <f t="shared" ca="1" si="116"/>
        <v>16562.221026360028</v>
      </c>
      <c r="BC240" s="15">
        <f t="shared" ca="1" si="117"/>
        <v>18820.314207112056</v>
      </c>
      <c r="BD240" s="15">
        <f t="shared" ca="1" si="118"/>
        <v>21474.8965563987</v>
      </c>
      <c r="BE240" s="15">
        <f t="shared" ca="1" si="119"/>
        <v>26651.541041955446</v>
      </c>
      <c r="BF240" s="15">
        <f ca="1">Inputs!$B$13*EXP($B$9-0.5*C$6^2+C$6*Y240)</f>
        <v>13284.749726247326</v>
      </c>
      <c r="BG240" s="15">
        <f t="shared" ca="1" si="120"/>
        <v>20986.252280954861</v>
      </c>
      <c r="BH240" s="15">
        <f t="shared" ca="1" si="121"/>
        <v>31161.251181594238</v>
      </c>
      <c r="BI240" s="15">
        <f t="shared" ca="1" si="122"/>
        <v>32612.541574057857</v>
      </c>
      <c r="BJ240" s="15">
        <f t="shared" ca="1" si="123"/>
        <v>36583.887735100536</v>
      </c>
      <c r="BK240" s="15">
        <f t="shared" ca="1" si="124"/>
        <v>42521.822665496402</v>
      </c>
      <c r="BL240" s="15">
        <f t="shared" ca="1" si="125"/>
        <v>54462.024576915333</v>
      </c>
      <c r="BM240" s="15">
        <f t="shared" ca="1" si="126"/>
        <v>58762.811674419725</v>
      </c>
      <c r="BN240" s="15">
        <f t="shared" ca="1" si="127"/>
        <v>66728.553590585099</v>
      </c>
      <c r="BO240" s="15">
        <f t="shared" ca="1" si="128"/>
        <v>78098.647158263164</v>
      </c>
      <c r="BP240" s="15">
        <f t="shared" ca="1" si="129"/>
        <v>102988.36059665176</v>
      </c>
      <c r="BQ240" s="15">
        <f ca="1">Inputs!$B$20*EXP($B$10-0.5*C$7^2+C$7*AJ240)</f>
        <v>6810.842578518228</v>
      </c>
      <c r="BR240" s="15">
        <f t="shared" ca="1" si="130"/>
        <v>8788.1756991389793</v>
      </c>
      <c r="BS240" s="15">
        <f t="shared" ca="1" si="131"/>
        <v>14755.313143096122</v>
      </c>
      <c r="BT240" s="15">
        <f t="shared" ca="1" si="132"/>
        <v>16603.800396740924</v>
      </c>
      <c r="BU240" s="15">
        <f t="shared" ca="1" si="133"/>
        <v>18815.840347216355</v>
      </c>
      <c r="BV240" s="15">
        <f t="shared" ca="1" si="134"/>
        <v>29085.082174172709</v>
      </c>
      <c r="BW240" s="15">
        <f t="shared" ca="1" si="135"/>
        <v>55205.999088840406</v>
      </c>
      <c r="BX240" s="15">
        <f t="shared" ca="1" si="136"/>
        <v>90069.435478427098</v>
      </c>
      <c r="BY240" s="15">
        <f t="shared" ca="1" si="137"/>
        <v>127935.62787741284</v>
      </c>
      <c r="BZ240" s="15">
        <f t="shared" ca="1" si="138"/>
        <v>148174.85933310623</v>
      </c>
      <c r="CA240" s="15">
        <f t="shared" ca="1" si="139"/>
        <v>282602.91118700558</v>
      </c>
      <c r="CB240" s="15">
        <f ca="1">(AU240*DCF!C$10-DCF!C$5*MAX(AU240*DCF!C$10,0)-MAX(AU240-Inputs!$B$6,0)/Inputs!$B$10)*DCF!C$6</f>
        <v>1041.0939677862004</v>
      </c>
      <c r="CC240" s="15">
        <f ca="1">(AV240*DCF!D$10-DCF!D$5*MAX(AV240*DCF!D$10,0)-MAX(AV240-AU240,0)/Inputs!$B$10)*DCF!D$6</f>
        <v>1277.0819445863528</v>
      </c>
      <c r="CD240" s="15">
        <f ca="1">(AW240*DCF!E$10-DCF!E$5*MAX(AW240*DCF!E$10,0)-MAX(AW240-AV240,0)/Inputs!$B$10)*DCF!E$6</f>
        <v>1576.9030163668219</v>
      </c>
      <c r="CE240" s="15">
        <f ca="1">(AX240*DCF!F$10-DCF!F$5*MAX(AX240*DCF!F$10,0)-MAX(AX240-AW240,0)/Inputs!$B$10)*DCF!F$6</f>
        <v>1568.5003870798259</v>
      </c>
      <c r="CF240" s="15">
        <f ca="1">(AY240*DCF!G$10-DCF!G$5*MAX(AY240*DCF!G$10,0)-MAX(AY240-AX240,0)/Inputs!$B$10)*DCF!G$6</f>
        <v>1715.9186228135284</v>
      </c>
      <c r="CG240" s="15">
        <f ca="1">(AZ240*DCF!H$10-DCF!H$5*MAX(AZ240*DCF!H$10,0)-MAX(AZ240-AY240,0)/Inputs!$B$10)*DCF!H$6</f>
        <v>1686.5032118567792</v>
      </c>
      <c r="CH240" s="15">
        <f ca="1">(BA240*DCF!I$10-DCF!I$5*MAX(BA240*DCF!I$10,0)-MAX(BA240-AZ240,0)/Inputs!$B$10)*DCF!I$6</f>
        <v>2032.3733160522679</v>
      </c>
      <c r="CI240" s="15">
        <f ca="1">(BB240*DCF!J$10-DCF!J$5*MAX(BB240*DCF!J$10,0)-MAX(BB240-BA240,0)/Inputs!$B$10)*DCF!J$6</f>
        <v>2547.2682380236247</v>
      </c>
      <c r="CJ240" s="15">
        <f ca="1">(BC240*DCF!K$10-DCF!K$5*MAX(BC240*DCF!K$10,0)-MAX(BC240-BB240,0)/Inputs!$B$10)*DCF!K$6</f>
        <v>2713.6696605494403</v>
      </c>
      <c r="CK240" s="15">
        <f ca="1">(BD240*DCF!L$10-DCF!L$5*MAX(BD240*DCF!L$10,0)-MAX(BD240-BC240,0)/Inputs!$B$10)*DCF!L$6</f>
        <v>2895.5422874386313</v>
      </c>
      <c r="CL240" s="15">
        <f ca="1">(BE240*DCF!M$10-DCF!M$5*MAX(BE240*DCF!M$10,0)-MAX(BE240-BD240,0)/Inputs!$B$10)*DCF!M$6</f>
        <v>3142.471657526743</v>
      </c>
      <c r="CM240" s="15">
        <f ca="1">(BF240*DCF!C$28-DCF!C$5*MAX(BF240*DCF!C$28,0)-MAX(BF240-Inputs!$B$13,0)/Inputs!$B$17)*DCF!C$6</f>
        <v>3616.1391108564517</v>
      </c>
      <c r="CN240" s="15">
        <f ca="1">(BG240*DCF!D$28-DCF!D$5*MAX(BG240*DCF!D$28,0)-MAX(BG240-BF240,0)/Inputs!$B$17)*DCF!D$6</f>
        <v>4537.8517137751869</v>
      </c>
      <c r="CO240" s="15">
        <f ca="1">(BH240*DCF!E$28-DCF!E$5*MAX(BH240*DCF!E$28,0)-MAX(BH240-BG240,0)/Inputs!$B$17)*DCF!E$6</f>
        <v>6820.0689790128254</v>
      </c>
      <c r="CP240" s="15">
        <f ca="1">(BI240*DCF!F$28-DCF!F$5*MAX(BI240*DCF!F$28,0)-MAX(BI240-BH240,0)/Inputs!$B$17)*DCF!F$6</f>
        <v>8589.2156395414859</v>
      </c>
      <c r="CQ240" s="15">
        <f ca="1">(BJ240*DCF!G$28-DCF!G$5*MAX(BJ240*DCF!G$28,0)-MAX(BJ240-BI240,0)/Inputs!$B$17)*DCF!G$6</f>
        <v>8824.0260418506077</v>
      </c>
      <c r="CR240" s="15">
        <f ca="1">(BK240*DCF!H$28-DCF!H$5*MAX(BK240*DCF!H$28,0)-MAX(BK240-BJ240,0)/Inputs!$B$17)*DCF!H$6</f>
        <v>9593.5274282439241</v>
      </c>
      <c r="CS240" s="15">
        <f ca="1">(BL240*DCF!I$28-DCF!I$5*MAX(BL240*DCF!I$28,0)-MAX(BL240-BK240,0)/Inputs!$B$17)*DCF!I$6</f>
        <v>11093.125457986051</v>
      </c>
      <c r="CT240" s="15">
        <f ca="1">(BM240*DCF!J$28-DCF!J$5*MAX(BM240*DCF!J$28,0)-MAX(BM240-BL240,0)/Inputs!$B$17)*DCF!J$6</f>
        <v>12538.736045071406</v>
      </c>
      <c r="CU240" s="15">
        <f ca="1">(BN240*DCF!K$28-DCF!K$5*MAX(BN240*DCF!K$28,0)-MAX(BN240-BM240,0)/Inputs!$B$17)*DCF!K$6</f>
        <v>13116.254399015705</v>
      </c>
      <c r="CV240" s="15">
        <f ca="1">(BO240*DCF!L$28-DCF!L$5*MAX(BO240*DCF!L$28,0)-MAX(BO240-BN240,0)/Inputs!$B$17)*DCF!L$6</f>
        <v>14295.774342152594</v>
      </c>
      <c r="CW240" s="15">
        <f ca="1">(BP240*DCF!M$28-DCF!M$5*MAX(BP240*DCF!M$28,0)-MAX(BP240-BO240,0)/Inputs!$B$17)*DCF!M$6</f>
        <v>16775.645210901275</v>
      </c>
      <c r="CX240" s="15">
        <f ca="1">(BQ240*DCF!C$46-DCF!C$5*MAX(BQ240*DCF!C$46,0)-MAX(BQ240-Inputs!$B$20,0)/Inputs!$B$24)*DCF!C$6</f>
        <v>-3240.3066363867629</v>
      </c>
      <c r="CY240" s="15">
        <f ca="1">(BR240*DCF!D$46-DCF!D$5*MAX(BR240*DCF!D$46,0)-MAX(BR240-BQ240,0)/Inputs!$B$24)*DCF!D$6</f>
        <v>-2343.6482781502245</v>
      </c>
      <c r="CZ240" s="15">
        <f ca="1">(BS240*DCF!E$46-DCF!E$5*MAX(BS240*DCF!E$46,0)-MAX(BS240-BR240,0)/Inputs!$B$24)*DCF!E$6</f>
        <v>-4096.9227778111408</v>
      </c>
      <c r="DA240" s="15">
        <f ca="1">(BT240*DCF!F$46-DCF!F$5*MAX(BT240*DCF!F$46,0)-MAX(BT240-BS240,0)/Inputs!$B$24)*DCF!F$6</f>
        <v>-1882.2863663165051</v>
      </c>
      <c r="DB240" s="15">
        <f ca="1">(BU240*DCF!G$46-DCF!G$5*MAX(BU240*DCF!G$46,0)-MAX(BU240-BT240,0)/Inputs!$B$24)*DCF!G$6</f>
        <v>-1377.0142284860392</v>
      </c>
      <c r="DC240" s="15">
        <f ca="1">(BV240*DCF!H$46-DCF!H$5*MAX(BV240*DCF!H$46,0)-MAX(BV240-BU240,0)/Inputs!$B$24)*DCF!H$6</f>
        <v>-3191.1039770380835</v>
      </c>
      <c r="DD240" s="15">
        <f ca="1">(BW240*DCF!I$46-DCF!I$5*MAX(BW240*DCF!I$46,0)-MAX(BW240-BV240,0)/Inputs!$B$24)*DCF!I$6</f>
        <v>-6223.3007990508677</v>
      </c>
      <c r="DE240" s="15">
        <f ca="1">(BX240*DCF!J$46-DCF!J$5*MAX(BX240*DCF!J$46,0)-MAX(BX240-BW240,0)/Inputs!$B$24)*DCF!J$6</f>
        <v>-5467.0500692814612</v>
      </c>
      <c r="DF240" s="15">
        <f ca="1">(BY240*DCF!K$46-DCF!K$5*MAX(BY240*DCF!K$46,0)-MAX(BY240-BX240,0)/Inputs!$B$24)*DCF!K$6</f>
        <v>-1968.0988466275246</v>
      </c>
      <c r="DG240" s="15">
        <f ca="1">(BZ240*DCF!L$46-DCF!L$5*MAX(BZ240*DCF!L$46,0)-MAX(BZ240-BY240,0)/Inputs!$B$24)*DCF!L$6</f>
        <v>5662.438225703062</v>
      </c>
      <c r="DH240" s="15">
        <f ca="1">(CA240*DCF!M$46-DCF!M$5*MAX(CA240*DCF!M$46,0)-MAX(CA240-BZ240,0)/Inputs!$B$24)*DCF!M$6</f>
        <v>-5948.0586331548366</v>
      </c>
      <c r="DI240" s="15">
        <f ca="1">SUM(CB240:CL240)+BE240*DCF!M$10*(1+Inputs!$B$30)*(1-Inputs!$B$33)*(1-Inputs!$B$30/Inputs!$B$31)/(Inputs!$B$29-Inputs!$B$30)*DCF!M$6</f>
        <v>96368.91745998722</v>
      </c>
      <c r="DJ240" s="15">
        <f ca="1">SUM(CM240:CW240)+BP240*DCF!M$28*(1+Inputs!$B$30)*(1-Inputs!$B$33)*(1-Inputs!$B$30/Inputs!$B$31)/(Inputs!$B$29-Inputs!$B$30)*DCF!M$6</f>
        <v>491957.65692915727</v>
      </c>
      <c r="DK240" s="15">
        <f ca="1">SUM(CX240:DH240)+CA240*DCF!M$46*(1+Inputs!$B$30)*(1-Inputs!$B$33)*(1-Inputs!$B$30/Inputs!$B$31)/(Inputs!$B$29-Inputs!$B$30)*DCF!M$6</f>
        <v>406862.22476343339</v>
      </c>
      <c r="DM240" s="15">
        <f ca="1">DI240+DJ240+DK240+Inputs!$B$34+Inputs!$B$36-Inputs!$B$35</f>
        <v>1072039.799152578</v>
      </c>
    </row>
    <row r="241" spans="1:117" x14ac:dyDescent="0.75">
      <c r="A241" s="11">
        <v>228</v>
      </c>
      <c r="C241" s="24">
        <f t="shared" ca="1" si="142"/>
        <v>0.69838673101952919</v>
      </c>
      <c r="D241" s="24">
        <f t="shared" ca="1" si="142"/>
        <v>0.43673122288102489</v>
      </c>
      <c r="E241" s="24">
        <f t="shared" ca="1" si="142"/>
        <v>-0.57073814241742293</v>
      </c>
      <c r="F241" s="24">
        <f t="shared" ca="1" si="142"/>
        <v>7.8060681180569913E-2</v>
      </c>
      <c r="G241" s="24">
        <f t="shared" ca="1" si="142"/>
        <v>-0.88809906461382737</v>
      </c>
      <c r="H241" s="24">
        <f t="shared" ca="1" si="142"/>
        <v>0.38975380553042932</v>
      </c>
      <c r="I241" s="24">
        <f t="shared" ca="1" si="142"/>
        <v>0.58384758396117376</v>
      </c>
      <c r="J241" s="24">
        <f t="shared" ca="1" si="142"/>
        <v>-3.3501798905583087E-2</v>
      </c>
      <c r="K241" s="24">
        <f t="shared" ca="1" si="142"/>
        <v>0.12808780960406049</v>
      </c>
      <c r="L241" s="24">
        <f t="shared" ca="1" si="142"/>
        <v>0.54886085161227038</v>
      </c>
      <c r="M241" s="24">
        <f t="shared" ca="1" si="142"/>
        <v>0.46375792025976598</v>
      </c>
      <c r="N241" s="24">
        <f ca="1">SQRT(Inputs!$B$38)*C241+SQRT(1-Inputs!$B$38)*_xlfn.NORM.S.INV(RAND())</f>
        <v>-1.0340214633536786</v>
      </c>
      <c r="O241" s="24">
        <f ca="1">SQRT(Inputs!$B$38)*D241+SQRT(1-Inputs!$B$38)*_xlfn.NORM.S.INV(RAND())</f>
        <v>-0.61644808459527811</v>
      </c>
      <c r="P241" s="24">
        <f ca="1">SQRT(Inputs!$B$38)*E241+SQRT(1-Inputs!$B$38)*_xlfn.NORM.S.INV(RAND())</f>
        <v>0.2970476669967288</v>
      </c>
      <c r="Q241" s="24">
        <f ca="1">SQRT(Inputs!$B$38)*F241+SQRT(1-Inputs!$B$38)*_xlfn.NORM.S.INV(RAND())</f>
        <v>-0.2949512857566633</v>
      </c>
      <c r="R241" s="24">
        <f ca="1">SQRT(Inputs!$B$38)*G241+SQRT(1-Inputs!$B$38)*_xlfn.NORM.S.INV(RAND())</f>
        <v>-1.161471403097764</v>
      </c>
      <c r="S241" s="24">
        <f ca="1">SQRT(Inputs!$B$38)*H241+SQRT(1-Inputs!$B$38)*_xlfn.NORM.S.INV(RAND())</f>
        <v>0.68571941195171582</v>
      </c>
      <c r="T241" s="24">
        <f ca="1">SQRT(Inputs!$B$38)*I241+SQRT(1-Inputs!$B$38)*_xlfn.NORM.S.INV(RAND())</f>
        <v>0.37784318791162946</v>
      </c>
      <c r="U241" s="24">
        <f ca="1">SQRT(Inputs!$B$38)*J241+SQRT(1-Inputs!$B$38)*_xlfn.NORM.S.INV(RAND())</f>
        <v>0.70687990062972561</v>
      </c>
      <c r="V241" s="24">
        <f ca="1">SQRT(Inputs!$B$38)*K241+SQRT(1-Inputs!$B$38)*_xlfn.NORM.S.INV(RAND())</f>
        <v>-0.10251572209700732</v>
      </c>
      <c r="W241" s="24">
        <f ca="1">SQRT(Inputs!$B$38)*L241+SQRT(1-Inputs!$B$38)*_xlfn.NORM.S.INV(RAND())</f>
        <v>-1.9755332681524969</v>
      </c>
      <c r="X241" s="24">
        <f ca="1">SQRT(Inputs!$B$38)*M241+SQRT(1-Inputs!$B$38)*_xlfn.NORM.S.INV(RAND())</f>
        <v>-0.47766706573891532</v>
      </c>
      <c r="Y241" s="24">
        <f ca="1">SQRT(Inputs!$B$38)*C241+SQRT(1-Inputs!$B$38)*_xlfn.NORM.S.INV(RAND())</f>
        <v>0.71642525107375432</v>
      </c>
      <c r="Z241" s="24">
        <f ca="1">SQRT(Inputs!$B$38)*D241+SQRT(1-Inputs!$B$38)*_xlfn.NORM.S.INV(RAND())</f>
        <v>1.1488488691653655</v>
      </c>
      <c r="AA241" s="24">
        <f ca="1">SQRT(Inputs!$B$38)*E241+SQRT(1-Inputs!$B$38)*_xlfn.NORM.S.INV(RAND())</f>
        <v>-1.1654638659352288</v>
      </c>
      <c r="AB241" s="24">
        <f ca="1">SQRT(Inputs!$B$38)*F241+SQRT(1-Inputs!$B$38)*_xlfn.NORM.S.INV(RAND())</f>
        <v>-0.4654150958113617</v>
      </c>
      <c r="AC241" s="24">
        <f ca="1">SQRT(Inputs!$B$38)*G241+SQRT(1-Inputs!$B$38)*_xlfn.NORM.S.INV(RAND())</f>
        <v>-0.10589353756976716</v>
      </c>
      <c r="AD241" s="24">
        <f ca="1">SQRT(Inputs!$B$38)*H241+SQRT(1-Inputs!$B$38)*_xlfn.NORM.S.INV(RAND())</f>
        <v>0.91098044193180916</v>
      </c>
      <c r="AE241" s="24">
        <f ca="1">SQRT(Inputs!$B$38)*I241+SQRT(1-Inputs!$B$38)*_xlfn.NORM.S.INV(RAND())</f>
        <v>0.41204856613594865</v>
      </c>
      <c r="AF241" s="24">
        <f ca="1">SQRT(Inputs!$B$38)*J241+SQRT(1-Inputs!$B$38)*_xlfn.NORM.S.INV(RAND())</f>
        <v>1.4143239483689696</v>
      </c>
      <c r="AG241" s="24">
        <f ca="1">SQRT(Inputs!$B$38)*K241+SQRT(1-Inputs!$B$38)*_xlfn.NORM.S.INV(RAND())</f>
        <v>0.20744944481741745</v>
      </c>
      <c r="AH241" s="24">
        <f ca="1">SQRT(Inputs!$B$38)*L241+SQRT(1-Inputs!$B$38)*_xlfn.NORM.S.INV(RAND())</f>
        <v>1.2226304200809075</v>
      </c>
      <c r="AI241" s="24">
        <f ca="1">SQRT(Inputs!$B$38)*M241+SQRT(1-Inputs!$B$38)*_xlfn.NORM.S.INV(RAND())</f>
        <v>-0.99716249694482895</v>
      </c>
      <c r="AJ241" s="24">
        <f ca="1">SQRT(Inputs!$B$38)*C241+SQRT(1-Inputs!$B$38)*_xlfn.NORM.S.INV(RAND())</f>
        <v>-0.13538529971440838</v>
      </c>
      <c r="AK241" s="24">
        <f ca="1">SQRT(Inputs!$B$38)*D241+SQRT(1-Inputs!$B$38)*_xlfn.NORM.S.INV(RAND())</f>
        <v>-0.3654420703348239</v>
      </c>
      <c r="AL241" s="24">
        <f ca="1">SQRT(Inputs!$B$38)*E241+SQRT(1-Inputs!$B$38)*_xlfn.NORM.S.INV(RAND())</f>
        <v>-0.15770015053467554</v>
      </c>
      <c r="AM241" s="24">
        <f ca="1">SQRT(Inputs!$B$38)*F241+SQRT(1-Inputs!$B$38)*_xlfn.NORM.S.INV(RAND())</f>
        <v>1.4669207425628894</v>
      </c>
      <c r="AN241" s="24">
        <f ca="1">SQRT(Inputs!$B$38)*G241+SQRT(1-Inputs!$B$38)*_xlfn.NORM.S.INV(RAND())</f>
        <v>-0.8531547065452032</v>
      </c>
      <c r="AO241" s="24">
        <f ca="1">SQRT(Inputs!$B$38)*H241+SQRT(1-Inputs!$B$38)*_xlfn.NORM.S.INV(RAND())</f>
        <v>-1.4270736056134847</v>
      </c>
      <c r="AP241" s="24">
        <f ca="1">SQRT(Inputs!$B$38)*I241+SQRT(1-Inputs!$B$38)*_xlfn.NORM.S.INV(RAND())</f>
        <v>0.80540820433859128</v>
      </c>
      <c r="AQ241" s="24">
        <f ca="1">SQRT(Inputs!$B$38)*J241+SQRT(1-Inputs!$B$38)*_xlfn.NORM.S.INV(RAND())</f>
        <v>-7.6956918457367657E-2</v>
      </c>
      <c r="AR241" s="24">
        <f ca="1">SQRT(Inputs!$B$38)*K241+SQRT(1-Inputs!$B$38)*_xlfn.NORM.S.INV(RAND())</f>
        <v>-8.8409695979382252E-2</v>
      </c>
      <c r="AS241" s="24">
        <f ca="1">SQRT(Inputs!$B$38)*L241+SQRT(1-Inputs!$B$38)*_xlfn.NORM.S.INV(RAND())</f>
        <v>0.29624274540613221</v>
      </c>
      <c r="AT241" s="24">
        <f ca="1">SQRT(Inputs!$B$38)*M241+SQRT(1-Inputs!$B$38)*_xlfn.NORM.S.INV(RAND())</f>
        <v>0.94449485074649031</v>
      </c>
      <c r="AU241" s="15">
        <f ca="1">Inputs!$B$6*EXP($B$8-0.5*C$5^2+C$5*N241)</f>
        <v>4197.4487615522066</v>
      </c>
      <c r="AV241" s="15">
        <f t="shared" ca="1" si="110"/>
        <v>4666.5600173592775</v>
      </c>
      <c r="AW241" s="15">
        <f t="shared" ca="1" si="111"/>
        <v>5922.6497706728951</v>
      </c>
      <c r="AX241" s="15">
        <f t="shared" ca="1" si="112"/>
        <v>6969.3558255121725</v>
      </c>
      <c r="AY241" s="15">
        <f t="shared" ca="1" si="113"/>
        <v>7436.8644661074632</v>
      </c>
      <c r="AZ241" s="15">
        <f t="shared" ca="1" si="114"/>
        <v>9808.8916508813891</v>
      </c>
      <c r="BA241" s="15">
        <f t="shared" ca="1" si="115"/>
        <v>12487.766686275601</v>
      </c>
      <c r="BB241" s="15">
        <f t="shared" ca="1" si="116"/>
        <v>16410.882059769883</v>
      </c>
      <c r="BC241" s="15">
        <f t="shared" ca="1" si="117"/>
        <v>19901.237209017469</v>
      </c>
      <c r="BD241" s="15">
        <f t="shared" ca="1" si="118"/>
        <v>20267.550931064943</v>
      </c>
      <c r="BE241" s="15">
        <f t="shared" ca="1" si="119"/>
        <v>23777.965647227542</v>
      </c>
      <c r="BF241" s="15">
        <f ca="1">Inputs!$B$13*EXP($B$9-0.5*C$6^2+C$6*Y241)</f>
        <v>15941.784266744145</v>
      </c>
      <c r="BG241" s="15">
        <f t="shared" ca="1" si="120"/>
        <v>23904.189209273514</v>
      </c>
      <c r="BH241" s="15">
        <f t="shared" ca="1" si="121"/>
        <v>24073.009033078153</v>
      </c>
      <c r="BI241" s="15">
        <f t="shared" ca="1" si="122"/>
        <v>27431.771280573455</v>
      </c>
      <c r="BJ241" s="15">
        <f t="shared" ca="1" si="123"/>
        <v>33120.138173737265</v>
      </c>
      <c r="BK241" s="15">
        <f t="shared" ca="1" si="124"/>
        <v>46016.064412539912</v>
      </c>
      <c r="BL241" s="15">
        <f t="shared" ca="1" si="125"/>
        <v>59625.556664099298</v>
      </c>
      <c r="BM241" s="15">
        <f t="shared" ca="1" si="126"/>
        <v>87370.592464520247</v>
      </c>
      <c r="BN241" s="15">
        <f t="shared" ca="1" si="127"/>
        <v>110159.68485690947</v>
      </c>
      <c r="BO241" s="15">
        <f t="shared" ca="1" si="128"/>
        <v>156238.95771199581</v>
      </c>
      <c r="BP241" s="15">
        <f t="shared" ca="1" si="129"/>
        <v>171757.97302049314</v>
      </c>
      <c r="BQ241" s="15">
        <f ca="1">Inputs!$B$20*EXP($B$10-0.5*C$7^2+C$7*AJ241)</f>
        <v>4088.4036352721232</v>
      </c>
      <c r="BR241" s="15">
        <f t="shared" ca="1" si="130"/>
        <v>4939.5735732429248</v>
      </c>
      <c r="BS241" s="15">
        <f t="shared" ca="1" si="131"/>
        <v>6464.6854657961994</v>
      </c>
      <c r="BT241" s="15">
        <f t="shared" ca="1" si="132"/>
        <v>13096.904610930458</v>
      </c>
      <c r="BU241" s="15">
        <f t="shared" ca="1" si="133"/>
        <v>14765.206954165797</v>
      </c>
      <c r="BV241" s="15">
        <f t="shared" ca="1" si="134"/>
        <v>14894.414020335933</v>
      </c>
      <c r="BW241" s="15">
        <f t="shared" ca="1" si="135"/>
        <v>24647.183383732561</v>
      </c>
      <c r="BX241" s="15">
        <f t="shared" ca="1" si="136"/>
        <v>33945.281836492766</v>
      </c>
      <c r="BY241" s="15">
        <f t="shared" ca="1" si="137"/>
        <v>46765.342592904773</v>
      </c>
      <c r="BZ241" s="15">
        <f t="shared" ca="1" si="138"/>
        <v>69290.958937601114</v>
      </c>
      <c r="CA241" s="15">
        <f t="shared" ca="1" si="139"/>
        <v>115119.7833745501</v>
      </c>
      <c r="CB241" s="15">
        <f ca="1">(AU241*DCF!C$10-DCF!C$5*MAX(AU241*DCF!C$10,0)-MAX(AU241-Inputs!$B$6,0)/Inputs!$B$10)*DCF!C$6</f>
        <v>1048.5273973037317</v>
      </c>
      <c r="CC241" s="15">
        <f ca="1">(AV241*DCF!D$10-DCF!D$5*MAX(AV241*DCF!D$10,0)-MAX(AV241-AU241,0)/Inputs!$B$10)*DCF!D$6</f>
        <v>1023.0618871101545</v>
      </c>
      <c r="CD241" s="15">
        <f ca="1">(AW241*DCF!E$10-DCF!E$5*MAX(AW241*DCF!E$10,0)-MAX(AW241-AV241,0)/Inputs!$B$10)*DCF!E$6</f>
        <v>1084.5221221691033</v>
      </c>
      <c r="CE241" s="15">
        <f ca="1">(AX241*DCF!F$10-DCF!F$5*MAX(AX241*DCF!F$10,0)-MAX(AX241-AW241,0)/Inputs!$B$10)*DCF!F$6</f>
        <v>1303.6056906383787</v>
      </c>
      <c r="CF241" s="15">
        <f ca="1">(AY241*DCF!G$10-DCF!G$5*MAX(AY241*DCF!G$10,0)-MAX(AY241-AX241,0)/Inputs!$B$10)*DCF!G$6</f>
        <v>1442.4271878664943</v>
      </c>
      <c r="CG241" s="15">
        <f ca="1">(AZ241*DCF!H$10-DCF!H$5*MAX(AZ241*DCF!H$10,0)-MAX(AZ241-AY241,0)/Inputs!$B$10)*DCF!H$6</f>
        <v>1483.2073988927141</v>
      </c>
      <c r="CH241" s="15">
        <f ca="1">(BA241*DCF!I$10-DCF!I$5*MAX(BA241*DCF!I$10,0)-MAX(BA241-AZ241,0)/Inputs!$B$10)*DCF!I$6</f>
        <v>1841.6300533638225</v>
      </c>
      <c r="CI241" s="15">
        <f ca="1">(BB241*DCF!J$10-DCF!J$5*MAX(BB241*DCF!J$10,0)-MAX(BB241-BA241,0)/Inputs!$B$10)*DCF!J$6</f>
        <v>2221.6619529249219</v>
      </c>
      <c r="CJ241" s="15">
        <f ca="1">(BC241*DCF!K$10-DCF!K$5*MAX(BC241*DCF!K$10,0)-MAX(BC241-BB241,0)/Inputs!$B$10)*DCF!K$6</f>
        <v>2715.1829870168954</v>
      </c>
      <c r="CK241" s="15">
        <f ca="1">(BD241*DCF!L$10-DCF!L$5*MAX(BD241*DCF!L$10,0)-MAX(BD241-BC241,0)/Inputs!$B$10)*DCF!L$6</f>
        <v>3009.3617920952865</v>
      </c>
      <c r="CL241" s="15">
        <f ca="1">(BE241*DCF!M$10-DCF!M$5*MAX(BE241*DCF!M$10,0)-MAX(BE241-BD241,0)/Inputs!$B$10)*DCF!M$6</f>
        <v>2936.0219518372128</v>
      </c>
      <c r="CM241" s="15">
        <f ca="1">(BF241*DCF!C$28-DCF!C$5*MAX(BF241*DCF!C$28,0)-MAX(BF241-Inputs!$B$13,0)/Inputs!$B$17)*DCF!C$6</f>
        <v>3813.4147843726196</v>
      </c>
      <c r="CN241" s="15">
        <f ca="1">(BG241*DCF!D$28-DCF!D$5*MAX(BG241*DCF!D$28,0)-MAX(BG241-BF241,0)/Inputs!$B$17)*DCF!D$6</f>
        <v>5341.5889963104719</v>
      </c>
      <c r="CO241" s="15">
        <f ca="1">(BH241*DCF!E$28-DCF!E$5*MAX(BH241*DCF!E$28,0)-MAX(BH241-BG241,0)/Inputs!$B$17)*DCF!E$6</f>
        <v>6784.6327493377885</v>
      </c>
      <c r="CP241" s="15">
        <f ca="1">(BI241*DCF!F$28-DCF!F$5*MAX(BI241*DCF!F$28,0)-MAX(BI241-BH241,0)/Inputs!$B$17)*DCF!F$6</f>
        <v>6835.4875697172001</v>
      </c>
      <c r="CQ241" s="15">
        <f ca="1">(BJ241*DCF!G$28-DCF!G$5*MAX(BJ241*DCF!G$28,0)-MAX(BJ241-BI241,0)/Inputs!$B$17)*DCF!G$6</f>
        <v>7636.5440137136511</v>
      </c>
      <c r="CR241" s="15">
        <f ca="1">(BK241*DCF!H$28-DCF!H$5*MAX(BK241*DCF!H$28,0)-MAX(BK241-BJ241,0)/Inputs!$B$17)*DCF!H$6</f>
        <v>9376.6153799235271</v>
      </c>
      <c r="CS241" s="15">
        <f ca="1">(BL241*DCF!I$28-DCF!I$5*MAX(BL241*DCF!I$28,0)-MAX(BL241-BK241,0)/Inputs!$B$17)*DCF!I$6</f>
        <v>12067.75137081564</v>
      </c>
      <c r="CT241" s="15">
        <f ca="1">(BM241*DCF!J$28-DCF!J$5*MAX(BM241*DCF!J$28,0)-MAX(BM241-BL241,0)/Inputs!$B$17)*DCF!J$6</f>
        <v>15812.130211227777</v>
      </c>
      <c r="CU241" s="15">
        <f ca="1">(BN241*DCF!K$28-DCF!K$5*MAX(BN241*DCF!K$28,0)-MAX(BN241-BM241,0)/Inputs!$B$17)*DCF!K$6</f>
        <v>20472.51812546845</v>
      </c>
      <c r="CV241" s="15">
        <f ca="1">(BO241*DCF!L$28-DCF!L$5*MAX(BO241*DCF!L$28,0)-MAX(BO241-BN241,0)/Inputs!$B$17)*DCF!L$6</f>
        <v>25959.004939437113</v>
      </c>
      <c r="CW241" s="15">
        <f ca="1">(BP241*DCF!M$28-DCF!M$5*MAX(BP241*DCF!M$28,0)-MAX(BP241-BO241,0)/Inputs!$B$17)*DCF!M$6</f>
        <v>30694.188851969338</v>
      </c>
      <c r="CX241" s="15">
        <f ca="1">(BQ241*DCF!C$46-DCF!C$5*MAX(BQ241*DCF!C$46,0)-MAX(BQ241-Inputs!$B$20,0)/Inputs!$B$24)*DCF!C$6</f>
        <v>-1354.090278479531</v>
      </c>
      <c r="CY241" s="15">
        <f ca="1">(BR241*DCF!D$46-DCF!D$5*MAX(BR241*DCF!D$46,0)-MAX(BR241-BQ241,0)/Inputs!$B$24)*DCF!D$6</f>
        <v>-1206.2571637879432</v>
      </c>
      <c r="CZ241" s="15">
        <f ca="1">(BS241*DCF!E$46-DCF!E$5*MAX(BS241*DCF!E$46,0)-MAX(BS241-BR241,0)/Inputs!$B$24)*DCF!E$6</f>
        <v>-1365.617434570459</v>
      </c>
      <c r="DA241" s="15">
        <f ca="1">(BT241*DCF!F$46-DCF!F$5*MAX(BT241*DCF!F$46,0)-MAX(BT241-BS241,0)/Inputs!$B$24)*DCF!F$6</f>
        <v>-3368.800049899563</v>
      </c>
      <c r="DB241" s="15">
        <f ca="1">(BU241*DCF!G$46-DCF!G$5*MAX(BU241*DCF!G$46,0)-MAX(BU241-BT241,0)/Inputs!$B$24)*DCF!G$6</f>
        <v>-1057.856336086013</v>
      </c>
      <c r="DC241" s="15">
        <f ca="1">(BV241*DCF!H$46-DCF!H$5*MAX(BV241*DCF!H$46,0)-MAX(BV241-BU241,0)/Inputs!$B$24)*DCF!H$6</f>
        <v>-40.150304147540787</v>
      </c>
      <c r="DD241" s="15">
        <f ca="1">(BW241*DCF!I$46-DCF!I$5*MAX(BW241*DCF!I$46,0)-MAX(BW241-BV241,0)/Inputs!$B$24)*DCF!I$6</f>
        <v>-2230.4065402319038</v>
      </c>
      <c r="DE241" s="15">
        <f ca="1">(BX241*DCF!J$46-DCF!J$5*MAX(BX241*DCF!J$46,0)-MAX(BX241-BW241,0)/Inputs!$B$24)*DCF!J$6</f>
        <v>-1041.7931247269751</v>
      </c>
      <c r="DF241" s="15">
        <f ca="1">(BY241*DCF!K$46-DCF!K$5*MAX(BY241*DCF!K$46,0)-MAX(BY241-BX241,0)/Inputs!$B$24)*DCF!K$6</f>
        <v>-469.18109835434569</v>
      </c>
      <c r="DG241" s="15">
        <f ca="1">(BZ241*DCF!L$46-DCF!L$5*MAX(BZ241*DCF!L$46,0)-MAX(BZ241-BY241,0)/Inputs!$B$24)*DCF!L$6</f>
        <v>-307.85807331070907</v>
      </c>
      <c r="DH241" s="15">
        <f ca="1">(CA241*DCF!M$46-DCF!M$5*MAX(CA241*DCF!M$46,0)-MAX(CA241-BZ241,0)/Inputs!$B$24)*DCF!M$6</f>
        <v>-555.86071208490273</v>
      </c>
      <c r="DI241" s="15">
        <f ca="1">SUM(CB241:CL241)+BE241*DCF!M$10*(1+Inputs!$B$30)*(1-Inputs!$B$33)*(1-Inputs!$B$30/Inputs!$B$31)/(Inputs!$B$29-Inputs!$B$30)*DCF!M$6</f>
        <v>86283.603248497209</v>
      </c>
      <c r="DJ241" s="15">
        <f ca="1">SUM(CM241:CW241)+BP241*DCF!M$28*(1+Inputs!$B$30)*(1-Inputs!$B$33)*(1-Inputs!$B$30/Inputs!$B$31)/(Inputs!$B$29-Inputs!$B$30)*DCF!M$6</f>
        <v>782133.49056575121</v>
      </c>
      <c r="DK241" s="15">
        <f ca="1">SUM(CX241:DH241)+CA241*DCF!M$46*(1+Inputs!$B$30)*(1-Inputs!$B$33)*(1-Inputs!$B$30/Inputs!$B$31)/(Inputs!$B$29-Inputs!$B$30)*DCF!M$6</f>
        <v>164990.95079149347</v>
      </c>
      <c r="DM241" s="15">
        <f ca="1">DI241+DJ241+DK241+Inputs!$B$34+Inputs!$B$36-Inputs!$B$35</f>
        <v>1110259.044605742</v>
      </c>
    </row>
    <row r="242" spans="1:117" x14ac:dyDescent="0.75">
      <c r="A242" s="11">
        <v>229</v>
      </c>
      <c r="C242" s="24">
        <f t="shared" ca="1" si="142"/>
        <v>0.31953223525524421</v>
      </c>
      <c r="D242" s="24">
        <f t="shared" ca="1" si="142"/>
        <v>-0.35241572976413915</v>
      </c>
      <c r="E242" s="24">
        <f t="shared" ca="1" si="142"/>
        <v>2.0013202288624869</v>
      </c>
      <c r="F242" s="24">
        <f t="shared" ca="1" si="142"/>
        <v>-6.0546927656979332E-2</v>
      </c>
      <c r="G242" s="24">
        <f t="shared" ca="1" si="142"/>
        <v>-0.53996352190194463</v>
      </c>
      <c r="H242" s="24">
        <f t="shared" ca="1" si="142"/>
        <v>-0.39790100239733989</v>
      </c>
      <c r="I242" s="24">
        <f t="shared" ca="1" si="142"/>
        <v>2.14558052986217</v>
      </c>
      <c r="J242" s="24">
        <f t="shared" ca="1" si="142"/>
        <v>-1.762124082193615</v>
      </c>
      <c r="K242" s="24">
        <f t="shared" ca="1" si="142"/>
        <v>1.0149557117611618</v>
      </c>
      <c r="L242" s="24">
        <f t="shared" ca="1" si="142"/>
        <v>-1.6177235366462437</v>
      </c>
      <c r="M242" s="24">
        <f t="shared" ca="1" si="142"/>
        <v>-1.366195137496889</v>
      </c>
      <c r="N242" s="24">
        <f ca="1">SQRT(Inputs!$B$38)*C242+SQRT(1-Inputs!$B$38)*_xlfn.NORM.S.INV(RAND())</f>
        <v>-3.992040596084398E-2</v>
      </c>
      <c r="O242" s="24">
        <f ca="1">SQRT(Inputs!$B$38)*D242+SQRT(1-Inputs!$B$38)*_xlfn.NORM.S.INV(RAND())</f>
        <v>-0.27109511285151744</v>
      </c>
      <c r="P242" s="24">
        <f ca="1">SQRT(Inputs!$B$38)*E242+SQRT(1-Inputs!$B$38)*_xlfn.NORM.S.INV(RAND())</f>
        <v>1.4286977540118067</v>
      </c>
      <c r="Q242" s="24">
        <f ca="1">SQRT(Inputs!$B$38)*F242+SQRT(1-Inputs!$B$38)*_xlfn.NORM.S.INV(RAND())</f>
        <v>-1.3280834966169539</v>
      </c>
      <c r="R242" s="24">
        <f ca="1">SQRT(Inputs!$B$38)*G242+SQRT(1-Inputs!$B$38)*_xlfn.NORM.S.INV(RAND())</f>
        <v>0.66410210006990533</v>
      </c>
      <c r="S242" s="24">
        <f ca="1">SQRT(Inputs!$B$38)*H242+SQRT(1-Inputs!$B$38)*_xlfn.NORM.S.INV(RAND())</f>
        <v>-0.28729219758325741</v>
      </c>
      <c r="T242" s="24">
        <f ca="1">SQRT(Inputs!$B$38)*I242+SQRT(1-Inputs!$B$38)*_xlfn.NORM.S.INV(RAND())</f>
        <v>1.7805291129532366</v>
      </c>
      <c r="U242" s="24">
        <f ca="1">SQRT(Inputs!$B$38)*J242+SQRT(1-Inputs!$B$38)*_xlfn.NORM.S.INV(RAND())</f>
        <v>-1.8369506830019726</v>
      </c>
      <c r="V242" s="24">
        <f ca="1">SQRT(Inputs!$B$38)*K242+SQRT(1-Inputs!$B$38)*_xlfn.NORM.S.INV(RAND())</f>
        <v>1.6173895054620688</v>
      </c>
      <c r="W242" s="24">
        <f ca="1">SQRT(Inputs!$B$38)*L242+SQRT(1-Inputs!$B$38)*_xlfn.NORM.S.INV(RAND())</f>
        <v>-0.43162869756580635</v>
      </c>
      <c r="X242" s="24">
        <f ca="1">SQRT(Inputs!$B$38)*M242+SQRT(1-Inputs!$B$38)*_xlfn.NORM.S.INV(RAND())</f>
        <v>0.87453441748918148</v>
      </c>
      <c r="Y242" s="24">
        <f ca="1">SQRT(Inputs!$B$38)*C242+SQRT(1-Inputs!$B$38)*_xlfn.NORM.S.INV(RAND())</f>
        <v>-0.11496402135378841</v>
      </c>
      <c r="Z242" s="24">
        <f ca="1">SQRT(Inputs!$B$38)*D242+SQRT(1-Inputs!$B$38)*_xlfn.NORM.S.INV(RAND())</f>
        <v>-0.49186021293841098</v>
      </c>
      <c r="AA242" s="24">
        <f ca="1">SQRT(Inputs!$B$38)*E242+SQRT(1-Inputs!$B$38)*_xlfn.NORM.S.INV(RAND())</f>
        <v>1.2627883357927616</v>
      </c>
      <c r="AB242" s="24">
        <f ca="1">SQRT(Inputs!$B$38)*F242+SQRT(1-Inputs!$B$38)*_xlfn.NORM.S.INV(RAND())</f>
        <v>-6.0441956176220349E-2</v>
      </c>
      <c r="AC242" s="24">
        <f ca="1">SQRT(Inputs!$B$38)*G242+SQRT(1-Inputs!$B$38)*_xlfn.NORM.S.INV(RAND())</f>
        <v>-0.77484531145407964</v>
      </c>
      <c r="AD242" s="24">
        <f ca="1">SQRT(Inputs!$B$38)*H242+SQRT(1-Inputs!$B$38)*_xlfn.NORM.S.INV(RAND())</f>
        <v>-1.9651242339210266</v>
      </c>
      <c r="AE242" s="24">
        <f ca="1">SQRT(Inputs!$B$38)*I242+SQRT(1-Inputs!$B$38)*_xlfn.NORM.S.INV(RAND())</f>
        <v>0.39428999811212695</v>
      </c>
      <c r="AF242" s="24">
        <f ca="1">SQRT(Inputs!$B$38)*J242+SQRT(1-Inputs!$B$38)*_xlfn.NORM.S.INV(RAND())</f>
        <v>-1.3002145894878292</v>
      </c>
      <c r="AG242" s="24">
        <f ca="1">SQRT(Inputs!$B$38)*K242+SQRT(1-Inputs!$B$38)*_xlfn.NORM.S.INV(RAND())</f>
        <v>1.0230219590504399</v>
      </c>
      <c r="AH242" s="24">
        <f ca="1">SQRT(Inputs!$B$38)*L242+SQRT(1-Inputs!$B$38)*_xlfn.NORM.S.INV(RAND())</f>
        <v>0.1245502925351859</v>
      </c>
      <c r="AI242" s="24">
        <f ca="1">SQRT(Inputs!$B$38)*M242+SQRT(1-Inputs!$B$38)*_xlfn.NORM.S.INV(RAND())</f>
        <v>-1.8280677197084536</v>
      </c>
      <c r="AJ242" s="24">
        <f ca="1">SQRT(Inputs!$B$38)*C242+SQRT(1-Inputs!$B$38)*_xlfn.NORM.S.INV(RAND())</f>
        <v>0.44036637914575882</v>
      </c>
      <c r="AK242" s="24">
        <f ca="1">SQRT(Inputs!$B$38)*D242+SQRT(1-Inputs!$B$38)*_xlfn.NORM.S.INV(RAND())</f>
        <v>0.48147949492805309</v>
      </c>
      <c r="AL242" s="24">
        <f ca="1">SQRT(Inputs!$B$38)*E242+SQRT(1-Inputs!$B$38)*_xlfn.NORM.S.INV(RAND())</f>
        <v>4.1330968704200277E-2</v>
      </c>
      <c r="AM242" s="24">
        <f ca="1">SQRT(Inputs!$B$38)*F242+SQRT(1-Inputs!$B$38)*_xlfn.NORM.S.INV(RAND())</f>
        <v>2.2569362726354354E-2</v>
      </c>
      <c r="AN242" s="24">
        <f ca="1">SQRT(Inputs!$B$38)*G242+SQRT(1-Inputs!$B$38)*_xlfn.NORM.S.INV(RAND())</f>
        <v>0.78046530204286357</v>
      </c>
      <c r="AO242" s="24">
        <f ca="1">SQRT(Inputs!$B$38)*H242+SQRT(1-Inputs!$B$38)*_xlfn.NORM.S.INV(RAND())</f>
        <v>-0.20402498850763129</v>
      </c>
      <c r="AP242" s="24">
        <f ca="1">SQRT(Inputs!$B$38)*I242+SQRT(1-Inputs!$B$38)*_xlfn.NORM.S.INV(RAND())</f>
        <v>2.297272502611623</v>
      </c>
      <c r="AQ242" s="24">
        <f ca="1">SQRT(Inputs!$B$38)*J242+SQRT(1-Inputs!$B$38)*_xlfn.NORM.S.INV(RAND())</f>
        <v>-0.47491342818389948</v>
      </c>
      <c r="AR242" s="24">
        <f ca="1">SQRT(Inputs!$B$38)*K242+SQRT(1-Inputs!$B$38)*_xlfn.NORM.S.INV(RAND())</f>
        <v>0.42120838806319938</v>
      </c>
      <c r="AS242" s="24">
        <f ca="1">SQRT(Inputs!$B$38)*L242+SQRT(1-Inputs!$B$38)*_xlfn.NORM.S.INV(RAND())</f>
        <v>-0.81881045533053232</v>
      </c>
      <c r="AT242" s="24">
        <f ca="1">SQRT(Inputs!$B$38)*M242+SQRT(1-Inputs!$B$38)*_xlfn.NORM.S.INV(RAND())</f>
        <v>-0.10566286712735395</v>
      </c>
      <c r="AU242" s="15">
        <f ca="1">Inputs!$B$6*EXP($B$8-0.5*C$5^2+C$5*N242)</f>
        <v>4930.2766313965458</v>
      </c>
      <c r="AV242" s="15">
        <f t="shared" ca="1" si="110"/>
        <v>5766.8056997094254</v>
      </c>
      <c r="AW242" s="15">
        <f t="shared" ca="1" si="111"/>
        <v>8525.983309539437</v>
      </c>
      <c r="AX242" s="15">
        <f t="shared" ca="1" si="112"/>
        <v>8817.9111913988199</v>
      </c>
      <c r="AY242" s="15">
        <f t="shared" ca="1" si="113"/>
        <v>11645.461224886007</v>
      </c>
      <c r="AZ242" s="15">
        <f t="shared" ca="1" si="114"/>
        <v>13799.177690773657</v>
      </c>
      <c r="BA242" s="15">
        <f t="shared" ca="1" si="115"/>
        <v>20345.787747858947</v>
      </c>
      <c r="BB242" s="15">
        <f t="shared" ca="1" si="116"/>
        <v>20722.157839144911</v>
      </c>
      <c r="BC242" s="15">
        <f t="shared" ca="1" si="117"/>
        <v>29667.823102171325</v>
      </c>
      <c r="BD242" s="15">
        <f t="shared" ca="1" si="118"/>
        <v>34907.759260293569</v>
      </c>
      <c r="BE242" s="15">
        <f t="shared" ca="1" si="119"/>
        <v>46321.502907398833</v>
      </c>
      <c r="BF242" s="15">
        <f ca="1">Inputs!$B$13*EXP($B$9-0.5*C$6^2+C$6*Y242)</f>
        <v>13519.358218931226</v>
      </c>
      <c r="BG242" s="15">
        <f t="shared" ca="1" si="120"/>
        <v>15077.231987707881</v>
      </c>
      <c r="BH242" s="15">
        <f t="shared" ca="1" si="121"/>
        <v>22713.669180415549</v>
      </c>
      <c r="BI242" s="15">
        <f t="shared" ca="1" si="122"/>
        <v>27547.472381873482</v>
      </c>
      <c r="BJ242" s="15">
        <f t="shared" ca="1" si="123"/>
        <v>30202.478750360278</v>
      </c>
      <c r="BK242" s="15">
        <f t="shared" ca="1" si="124"/>
        <v>28366.550790737234</v>
      </c>
      <c r="BL242" s="15">
        <f t="shared" ca="1" si="125"/>
        <v>36671.61503283873</v>
      </c>
      <c r="BM242" s="15">
        <f t="shared" ca="1" si="126"/>
        <v>38353.927492078888</v>
      </c>
      <c r="BN242" s="15">
        <f t="shared" ca="1" si="127"/>
        <v>53322.800243175596</v>
      </c>
      <c r="BO242" s="15">
        <f t="shared" ca="1" si="128"/>
        <v>66564.975278323647</v>
      </c>
      <c r="BP242" s="15">
        <f t="shared" ca="1" si="129"/>
        <v>66602.340944909112</v>
      </c>
      <c r="BQ242" s="15">
        <f ca="1">Inputs!$B$20*EXP($B$10-0.5*C$7^2+C$7*AJ242)</f>
        <v>5014.6505492211199</v>
      </c>
      <c r="BR242" s="15">
        <f t="shared" ca="1" si="130"/>
        <v>7928.4179983088598</v>
      </c>
      <c r="BS242" s="15">
        <f t="shared" ca="1" si="131"/>
        <v>10986.763052312503</v>
      </c>
      <c r="BT242" s="15">
        <f t="shared" ca="1" si="132"/>
        <v>15238.312394332919</v>
      </c>
      <c r="BU242" s="15">
        <f t="shared" ca="1" si="133"/>
        <v>25508.130199121726</v>
      </c>
      <c r="BV242" s="15">
        <f t="shared" ca="1" si="134"/>
        <v>33894.780310965078</v>
      </c>
      <c r="BW242" s="15">
        <f t="shared" ca="1" si="135"/>
        <v>76914.111228565016</v>
      </c>
      <c r="BX242" s="15">
        <f t="shared" ca="1" si="136"/>
        <v>97807.045730840677</v>
      </c>
      <c r="BY242" s="15">
        <f t="shared" ca="1" si="137"/>
        <v>148545.55371246138</v>
      </c>
      <c r="BZ242" s="15">
        <f t="shared" ca="1" si="138"/>
        <v>179303.37959025643</v>
      </c>
      <c r="CA242" s="15">
        <f t="shared" ca="1" si="139"/>
        <v>247181.80521915614</v>
      </c>
      <c r="CB242" s="15">
        <f ca="1">(AU242*DCF!C$10-DCF!C$5*MAX(AU242*DCF!C$10,0)-MAX(AU242-Inputs!$B$6,0)/Inputs!$B$10)*DCF!C$6</f>
        <v>1043.3022039718992</v>
      </c>
      <c r="CC242" s="15">
        <f ca="1">(AV242*DCF!D$10-DCF!D$5*MAX(AV242*DCF!D$10,0)-MAX(AV242-AU242,0)/Inputs!$B$10)*DCF!D$6</f>
        <v>1201.6541006909035</v>
      </c>
      <c r="CD242" s="15">
        <f ca="1">(AW242*DCF!E$10-DCF!E$5*MAX(AW242*DCF!E$10,0)-MAX(AW242-AV242,0)/Inputs!$B$10)*DCF!E$6</f>
        <v>1347.0327640344035</v>
      </c>
      <c r="CE242" s="15">
        <f ca="1">(AX242*DCF!F$10-DCF!F$5*MAX(AX242*DCF!F$10,0)-MAX(AX242-AW242,0)/Inputs!$B$10)*DCF!F$6</f>
        <v>1864.1930056512692</v>
      </c>
      <c r="CF242" s="15">
        <f ca="1">(AY242*DCF!G$10-DCF!G$5*MAX(AY242*DCF!G$10,0)-MAX(AY242-AX242,0)/Inputs!$B$10)*DCF!G$6</f>
        <v>1855.9250858872294</v>
      </c>
      <c r="CG242" s="15">
        <f ca="1">(AZ242*DCF!H$10-DCF!H$5*MAX(AZ242*DCF!H$10,0)-MAX(AZ242-AY242,0)/Inputs!$B$10)*DCF!H$6</f>
        <v>2296.6892775733081</v>
      </c>
      <c r="CH242" s="15">
        <f ca="1">(BA242*DCF!I$10-DCF!I$5*MAX(BA242*DCF!I$10,0)-MAX(BA242-AZ242,0)/Inputs!$B$10)*DCF!I$6</f>
        <v>2642.5597830924075</v>
      </c>
      <c r="CI242" s="15">
        <f ca="1">(BB242*DCF!J$10-DCF!J$5*MAX(BB242*DCF!J$10,0)-MAX(BB242-BA242,0)/Inputs!$B$10)*DCF!J$6</f>
        <v>3498.9376820716725</v>
      </c>
      <c r="CJ242" s="15">
        <f ca="1">(BC242*DCF!K$10-DCF!K$5*MAX(BC242*DCF!K$10,0)-MAX(BC242-BB242,0)/Inputs!$B$10)*DCF!K$6</f>
        <v>3523.7860926906701</v>
      </c>
      <c r="CK242" s="15">
        <f ca="1">(BD242*DCF!L$10-DCF!L$5*MAX(BD242*DCF!L$10,0)-MAX(BD242-BC242,0)/Inputs!$B$10)*DCF!L$6</f>
        <v>4587.1453140542426</v>
      </c>
      <c r="CL242" s="15">
        <f ca="1">(BE242*DCF!M$10-DCF!M$5*MAX(BE242*DCF!M$10,0)-MAX(BE242-BD242,0)/Inputs!$B$10)*DCF!M$6</f>
        <v>5173.0695512707298</v>
      </c>
      <c r="CM242" s="15">
        <f ca="1">(BF242*DCF!C$28-DCF!C$5*MAX(BF242*DCF!C$28,0)-MAX(BF242-Inputs!$B$13,0)/Inputs!$B$17)*DCF!C$6</f>
        <v>3633.5579843040564</v>
      </c>
      <c r="CN242" s="15">
        <f ca="1">(BG242*DCF!D$28-DCF!D$5*MAX(BG242*DCF!D$28,0)-MAX(BG242-BF242,0)/Inputs!$B$17)*DCF!D$6</f>
        <v>4108.22665599423</v>
      </c>
      <c r="CO242" s="15">
        <f ca="1">(BH242*DCF!E$28-DCF!E$5*MAX(BH242*DCF!E$28,0)-MAX(BH242-BG242,0)/Inputs!$B$17)*DCF!E$6</f>
        <v>4927.8789047720093</v>
      </c>
      <c r="CP242" s="15">
        <f ca="1">(BI242*DCF!F$28-DCF!F$5*MAX(BI242*DCF!F$28,0)-MAX(BI242-BH242,0)/Inputs!$B$17)*DCF!F$6</f>
        <v>6598.3428505836655</v>
      </c>
      <c r="CQ242" s="15">
        <f ca="1">(BJ242*DCF!G$28-DCF!G$5*MAX(BJ242*DCF!G$28,0)-MAX(BJ242-BI242,0)/Inputs!$B$17)*DCF!G$6</f>
        <v>7389.7164144078506</v>
      </c>
      <c r="CR242" s="15">
        <f ca="1">(BK242*DCF!H$28-DCF!H$5*MAX(BK242*DCF!H$28,0)-MAX(BK242-BJ242,0)/Inputs!$B$17)*DCF!H$6</f>
        <v>7015.3609709937709</v>
      </c>
      <c r="CS242" s="15">
        <f ca="1">(BL242*DCF!I$28-DCF!I$5*MAX(BL242*DCF!I$28,0)-MAX(BL242-BK242,0)/Inputs!$B$17)*DCF!I$6</f>
        <v>7431.4103212707905</v>
      </c>
      <c r="CT242" s="15">
        <f ca="1">(BM242*DCF!J$28-DCF!J$5*MAX(BM242*DCF!J$28,0)-MAX(BM242-BL242,0)/Inputs!$B$17)*DCF!J$6</f>
        <v>8333.0489470011125</v>
      </c>
      <c r="CU242" s="15">
        <f ca="1">(BN242*DCF!K$28-DCF!K$5*MAX(BN242*DCF!K$28,0)-MAX(BN242-BM242,0)/Inputs!$B$17)*DCF!K$6</f>
        <v>9427.3938203992457</v>
      </c>
      <c r="CV242" s="15">
        <f ca="1">(BO242*DCF!L$28-DCF!L$5*MAX(BO242*DCF!L$28,0)-MAX(BO242-BN242,0)/Inputs!$B$17)*DCF!L$6</f>
        <v>11782.735572077569</v>
      </c>
      <c r="CW242" s="15">
        <f ca="1">(BP242*DCF!M$28-DCF!M$5*MAX(BP242*DCF!M$28,0)-MAX(BP242-BO242,0)/Inputs!$B$17)*DCF!M$6</f>
        <v>12527.363231364849</v>
      </c>
      <c r="CX242" s="15">
        <f ca="1">(BQ242*DCF!C$46-DCF!C$5*MAX(BQ242*DCF!C$46,0)-MAX(BQ242-Inputs!$B$20,0)/Inputs!$B$24)*DCF!C$6</f>
        <v>-1995.8317892986972</v>
      </c>
      <c r="CY242" s="15">
        <f ca="1">(BR242*DCF!D$46-DCF!D$5*MAX(BR242*DCF!D$46,0)-MAX(BR242-BQ242,0)/Inputs!$B$24)*DCF!D$6</f>
        <v>-2596.4764432734864</v>
      </c>
      <c r="CZ242" s="15">
        <f ca="1">(BS242*DCF!E$46-DCF!E$5*MAX(BS242*DCF!E$46,0)-MAX(BS242-BR242,0)/Inputs!$B$24)*DCF!E$6</f>
        <v>-2504.7192857062282</v>
      </c>
      <c r="DA242" s="15">
        <f ca="1">(BT242*DCF!F$46-DCF!F$5*MAX(BT242*DCF!F$46,0)-MAX(BT242-BS242,0)/Inputs!$B$24)*DCF!F$6</f>
        <v>-2657.8737696725557</v>
      </c>
      <c r="DB242" s="15">
        <f ca="1">(BU242*DCF!G$46-DCF!G$5*MAX(BU242*DCF!G$46,0)-MAX(BU242-BT242,0)/Inputs!$B$24)*DCF!G$6</f>
        <v>-4312.606904693539</v>
      </c>
      <c r="DC242" s="15">
        <f ca="1">(BV242*DCF!H$46-DCF!H$5*MAX(BV242*DCF!H$46,0)-MAX(BV242-BU242,0)/Inputs!$B$24)*DCF!H$6</f>
        <v>-2606.1001363975333</v>
      </c>
      <c r="DD242" s="15">
        <f ca="1">(BW242*DCF!I$46-DCF!I$5*MAX(BW242*DCF!I$46,0)-MAX(BW242-BV242,0)/Inputs!$B$24)*DCF!I$6</f>
        <v>-10572.824471623955</v>
      </c>
      <c r="DE242" s="15">
        <f ca="1">(BX242*DCF!J$46-DCF!J$5*MAX(BX242*DCF!J$46,0)-MAX(BX242-BW242,0)/Inputs!$B$24)*DCF!J$6</f>
        <v>-1437.7298676760181</v>
      </c>
      <c r="DF242" s="15">
        <f ca="1">(BY242*DCF!K$46-DCF!K$5*MAX(BY242*DCF!K$46,0)-MAX(BY242-BX242,0)/Inputs!$B$24)*DCF!K$6</f>
        <v>-3944.1655800428625</v>
      </c>
      <c r="DG242" s="15">
        <f ca="1">(BZ242*DCF!L$46-DCF!L$5*MAX(BZ242*DCF!L$46,0)-MAX(BZ242-BY242,0)/Inputs!$B$24)*DCF!L$6</f>
        <v>5433.8160925561906</v>
      </c>
      <c r="DH242" s="15">
        <f ca="1">(CA242*DCF!M$46-DCF!M$5*MAX(CA242*DCF!M$46,0)-MAX(CA242-BZ242,0)/Inputs!$B$24)*DCF!M$6</f>
        <v>5187.6775815841884</v>
      </c>
      <c r="DI242" s="15">
        <f ca="1">SUM(CB242:CL242)+BE242*DCF!M$10*(1+Inputs!$B$30)*(1-Inputs!$B$33)*(1-Inputs!$B$30/Inputs!$B$31)/(Inputs!$B$29-Inputs!$B$30)*DCF!M$6</f>
        <v>157947.64999074265</v>
      </c>
      <c r="DJ242" s="15">
        <f ca="1">SUM(CM242:CW242)+BP242*DCF!M$28*(1+Inputs!$B$30)*(1-Inputs!$B$33)*(1-Inputs!$B$30/Inputs!$B$31)/(Inputs!$B$29-Inputs!$B$30)*DCF!M$6</f>
        <v>330315.29643912136</v>
      </c>
      <c r="DK242" s="15">
        <f ca="1">SUM(CX242:DH242)+CA242*DCF!M$46*(1+Inputs!$B$30)*(1-Inputs!$B$33)*(1-Inputs!$B$30/Inputs!$B$31)/(Inputs!$B$29-Inputs!$B$30)*DCF!M$6</f>
        <v>360165.51685125555</v>
      </c>
      <c r="DM242" s="15">
        <f ca="1">DI242+DJ242+DK242+Inputs!$B$34+Inputs!$B$36-Inputs!$B$35</f>
        <v>925279.46328111959</v>
      </c>
    </row>
    <row r="243" spans="1:117" x14ac:dyDescent="0.75">
      <c r="A243" s="11">
        <v>230</v>
      </c>
      <c r="C243" s="24">
        <f t="shared" ca="1" si="142"/>
        <v>-0.81938004511668405</v>
      </c>
      <c r="D243" s="24">
        <f t="shared" ca="1" si="142"/>
        <v>0.27632232700242204</v>
      </c>
      <c r="E243" s="24">
        <f t="shared" ca="1" si="142"/>
        <v>-0.7590982609046677</v>
      </c>
      <c r="F243" s="24">
        <f t="shared" ca="1" si="142"/>
        <v>-1.4596906769693984E-2</v>
      </c>
      <c r="G243" s="24">
        <f t="shared" ca="1" si="142"/>
        <v>0.73052194466244091</v>
      </c>
      <c r="H243" s="24">
        <f t="shared" ca="1" si="142"/>
        <v>0.35408649110396268</v>
      </c>
      <c r="I243" s="24">
        <f t="shared" ca="1" si="142"/>
        <v>0.882621062754951</v>
      </c>
      <c r="J243" s="24">
        <f t="shared" ca="1" si="142"/>
        <v>-0.53121940691731095</v>
      </c>
      <c r="K243" s="24">
        <f t="shared" ca="1" si="142"/>
        <v>-2.1663853256194043</v>
      </c>
      <c r="L243" s="24">
        <f t="shared" ca="1" si="142"/>
        <v>-0.2613830849520366</v>
      </c>
      <c r="M243" s="24">
        <f t="shared" ca="1" si="142"/>
        <v>-0.21392770913440362</v>
      </c>
      <c r="N243" s="24">
        <f ca="1">SQRT(Inputs!$B$38)*C243+SQRT(1-Inputs!$B$38)*_xlfn.NORM.S.INV(RAND())</f>
        <v>-0.71126360705459746</v>
      </c>
      <c r="O243" s="24">
        <f ca="1">SQRT(Inputs!$B$38)*D243+SQRT(1-Inputs!$B$38)*_xlfn.NORM.S.INV(RAND())</f>
        <v>9.3217408142994118E-2</v>
      </c>
      <c r="P243" s="24">
        <f ca="1">SQRT(Inputs!$B$38)*E243+SQRT(1-Inputs!$B$38)*_xlfn.NORM.S.INV(RAND())</f>
        <v>-1.0498626559050397</v>
      </c>
      <c r="Q243" s="24">
        <f ca="1">SQRT(Inputs!$B$38)*F243+SQRT(1-Inputs!$B$38)*_xlfn.NORM.S.INV(RAND())</f>
        <v>-0.80067603695691547</v>
      </c>
      <c r="R243" s="24">
        <f ca="1">SQRT(Inputs!$B$38)*G243+SQRT(1-Inputs!$B$38)*_xlfn.NORM.S.INV(RAND())</f>
        <v>1.4265532623181649</v>
      </c>
      <c r="S243" s="24">
        <f ca="1">SQRT(Inputs!$B$38)*H243+SQRT(1-Inputs!$B$38)*_xlfn.NORM.S.INV(RAND())</f>
        <v>0.93234453841606846</v>
      </c>
      <c r="T243" s="24">
        <f ca="1">SQRT(Inputs!$B$38)*I243+SQRT(1-Inputs!$B$38)*_xlfn.NORM.S.INV(RAND())</f>
        <v>0.58196297314044232</v>
      </c>
      <c r="U243" s="24">
        <f ca="1">SQRT(Inputs!$B$38)*J243+SQRT(1-Inputs!$B$38)*_xlfn.NORM.S.INV(RAND())</f>
        <v>-0.67697469544778055</v>
      </c>
      <c r="V243" s="24">
        <f ca="1">SQRT(Inputs!$B$38)*K243+SQRT(1-Inputs!$B$38)*_xlfn.NORM.S.INV(RAND())</f>
        <v>-1.7870818184782697</v>
      </c>
      <c r="W243" s="24">
        <f ca="1">SQRT(Inputs!$B$38)*L243+SQRT(1-Inputs!$B$38)*_xlfn.NORM.S.INV(RAND())</f>
        <v>-1.8940444895924129</v>
      </c>
      <c r="X243" s="24">
        <f ca="1">SQRT(Inputs!$B$38)*M243+SQRT(1-Inputs!$B$38)*_xlfn.NORM.S.INV(RAND())</f>
        <v>-0.39160974174113872</v>
      </c>
      <c r="Y243" s="24">
        <f ca="1">SQRT(Inputs!$B$38)*C243+SQRT(1-Inputs!$B$38)*_xlfn.NORM.S.INV(RAND())</f>
        <v>-1.2917595429279114</v>
      </c>
      <c r="Z243" s="24">
        <f ca="1">SQRT(Inputs!$B$38)*D243+SQRT(1-Inputs!$B$38)*_xlfn.NORM.S.INV(RAND())</f>
        <v>-1.1818097575471584</v>
      </c>
      <c r="AA243" s="24">
        <f ca="1">SQRT(Inputs!$B$38)*E243+SQRT(1-Inputs!$B$38)*_xlfn.NORM.S.INV(RAND())</f>
        <v>0.52093385278987103</v>
      </c>
      <c r="AB243" s="24">
        <f ca="1">SQRT(Inputs!$B$38)*F243+SQRT(1-Inputs!$B$38)*_xlfn.NORM.S.INV(RAND())</f>
        <v>-0.39542148200656108</v>
      </c>
      <c r="AC243" s="24">
        <f ca="1">SQRT(Inputs!$B$38)*G243+SQRT(1-Inputs!$B$38)*_xlfn.NORM.S.INV(RAND())</f>
        <v>0.44044338669014732</v>
      </c>
      <c r="AD243" s="24">
        <f ca="1">SQRT(Inputs!$B$38)*H243+SQRT(1-Inputs!$B$38)*_xlfn.NORM.S.INV(RAND())</f>
        <v>-1.1276972488030981</v>
      </c>
      <c r="AE243" s="24">
        <f ca="1">SQRT(Inputs!$B$38)*I243+SQRT(1-Inputs!$B$38)*_xlfn.NORM.S.INV(RAND())</f>
        <v>-0.1574930460318994</v>
      </c>
      <c r="AF243" s="24">
        <f ca="1">SQRT(Inputs!$B$38)*J243+SQRT(1-Inputs!$B$38)*_xlfn.NORM.S.INV(RAND())</f>
        <v>1.4973593691205342</v>
      </c>
      <c r="AG243" s="24">
        <f ca="1">SQRT(Inputs!$B$38)*K243+SQRT(1-Inputs!$B$38)*_xlfn.NORM.S.INV(RAND())</f>
        <v>-0.66627782160740057</v>
      </c>
      <c r="AH243" s="24">
        <f ca="1">SQRT(Inputs!$B$38)*L243+SQRT(1-Inputs!$B$38)*_xlfn.NORM.S.INV(RAND())</f>
        <v>-0.59722680207429024</v>
      </c>
      <c r="AI243" s="24">
        <f ca="1">SQRT(Inputs!$B$38)*M243+SQRT(1-Inputs!$B$38)*_xlfn.NORM.S.INV(RAND())</f>
        <v>-0.92483753983561889</v>
      </c>
      <c r="AJ243" s="24">
        <f ca="1">SQRT(Inputs!$B$38)*C243+SQRT(1-Inputs!$B$38)*_xlfn.NORM.S.INV(RAND())</f>
        <v>0.20163673417235101</v>
      </c>
      <c r="AK243" s="24">
        <f ca="1">SQRT(Inputs!$B$38)*D243+SQRT(1-Inputs!$B$38)*_xlfn.NORM.S.INV(RAND())</f>
        <v>2.3347644443835112</v>
      </c>
      <c r="AL243" s="24">
        <f ca="1">SQRT(Inputs!$B$38)*E243+SQRT(1-Inputs!$B$38)*_xlfn.NORM.S.INV(RAND())</f>
        <v>-0.40899349945949748</v>
      </c>
      <c r="AM243" s="24">
        <f ca="1">SQRT(Inputs!$B$38)*F243+SQRT(1-Inputs!$B$38)*_xlfn.NORM.S.INV(RAND())</f>
        <v>6.5582805611329384E-2</v>
      </c>
      <c r="AN243" s="24">
        <f ca="1">SQRT(Inputs!$B$38)*G243+SQRT(1-Inputs!$B$38)*_xlfn.NORM.S.INV(RAND())</f>
        <v>2.0665753805589904</v>
      </c>
      <c r="AO243" s="24">
        <f ca="1">SQRT(Inputs!$B$38)*H243+SQRT(1-Inputs!$B$38)*_xlfn.NORM.S.INV(RAND())</f>
        <v>0.49437401733704511</v>
      </c>
      <c r="AP243" s="24">
        <f ca="1">SQRT(Inputs!$B$38)*I243+SQRT(1-Inputs!$B$38)*_xlfn.NORM.S.INV(RAND())</f>
        <v>1.1052279122157682</v>
      </c>
      <c r="AQ243" s="24">
        <f ca="1">SQRT(Inputs!$B$38)*J243+SQRT(1-Inputs!$B$38)*_xlfn.NORM.S.INV(RAND())</f>
        <v>0.56195294801592521</v>
      </c>
      <c r="AR243" s="24">
        <f ca="1">SQRT(Inputs!$B$38)*K243+SQRT(1-Inputs!$B$38)*_xlfn.NORM.S.INV(RAND())</f>
        <v>-1.1230697933732825</v>
      </c>
      <c r="AS243" s="24">
        <f ca="1">SQRT(Inputs!$B$38)*L243+SQRT(1-Inputs!$B$38)*_xlfn.NORM.S.INV(RAND())</f>
        <v>0.81508517885568887</v>
      </c>
      <c r="AT243" s="24">
        <f ca="1">SQRT(Inputs!$B$38)*M243+SQRT(1-Inputs!$B$38)*_xlfn.NORM.S.INV(RAND())</f>
        <v>0.89128251681645843</v>
      </c>
      <c r="AU243" s="15">
        <f ca="1">Inputs!$B$6*EXP($B$8-0.5*C$5^2+C$5*N243)</f>
        <v>4422.577671836465</v>
      </c>
      <c r="AV243" s="15">
        <f t="shared" ca="1" si="110"/>
        <v>5457.6131056503364</v>
      </c>
      <c r="AW243" s="15">
        <f t="shared" ca="1" si="111"/>
        <v>5775.9368034264598</v>
      </c>
      <c r="AX243" s="15">
        <f t="shared" ca="1" si="112"/>
        <v>6380.5714140289147</v>
      </c>
      <c r="AY243" s="15">
        <f t="shared" ca="1" si="113"/>
        <v>9211.3300587666199</v>
      </c>
      <c r="AZ243" s="15">
        <f t="shared" ca="1" si="114"/>
        <v>12483.807930010122</v>
      </c>
      <c r="BA243" s="15">
        <f t="shared" ca="1" si="115"/>
        <v>16236.402156791852</v>
      </c>
      <c r="BB243" s="15">
        <f t="shared" ca="1" si="116"/>
        <v>18574.747797860502</v>
      </c>
      <c r="BC243" s="15">
        <f t="shared" ca="1" si="117"/>
        <v>19144.76444465719</v>
      </c>
      <c r="BD243" s="15">
        <f t="shared" ca="1" si="118"/>
        <v>19646.327865787549</v>
      </c>
      <c r="BE243" s="15">
        <f t="shared" ca="1" si="119"/>
        <v>23230.516481738796</v>
      </c>
      <c r="BF243" s="15">
        <f ca="1">Inputs!$B$13*EXP($B$9-0.5*C$6^2+C$6*Y243)</f>
        <v>10706.22776522741</v>
      </c>
      <c r="BG243" s="15">
        <f t="shared" ca="1" si="120"/>
        <v>10542.29646836117</v>
      </c>
      <c r="BH243" s="15">
        <f t="shared" ca="1" si="121"/>
        <v>14043.146271131682</v>
      </c>
      <c r="BI243" s="15">
        <f t="shared" ca="1" si="122"/>
        <v>16175.835112972805</v>
      </c>
      <c r="BJ243" s="15">
        <f t="shared" ca="1" si="123"/>
        <v>21130.344176266779</v>
      </c>
      <c r="BK243" s="15">
        <f t="shared" ca="1" si="124"/>
        <v>22242.544213942754</v>
      </c>
      <c r="BL243" s="15">
        <f t="shared" ca="1" si="125"/>
        <v>26770.291732444344</v>
      </c>
      <c r="BM243" s="15">
        <f t="shared" ca="1" si="126"/>
        <v>39633.808931040985</v>
      </c>
      <c r="BN243" s="15">
        <f t="shared" ca="1" si="127"/>
        <v>45003.978142147011</v>
      </c>
      <c r="BO243" s="15">
        <f t="shared" ca="1" si="128"/>
        <v>51659.074977145094</v>
      </c>
      <c r="BP243" s="15">
        <f t="shared" ca="1" si="129"/>
        <v>57257.565036167209</v>
      </c>
      <c r="BQ243" s="15">
        <f ca="1">Inputs!$B$20*EXP($B$10-0.5*C$7^2+C$7*AJ243)</f>
        <v>4607.523291261582</v>
      </c>
      <c r="BR243" s="15">
        <f t="shared" ca="1" si="130"/>
        <v>13122.738689021697</v>
      </c>
      <c r="BS243" s="15">
        <f t="shared" ca="1" si="131"/>
        <v>15978.589588015288</v>
      </c>
      <c r="BT243" s="15">
        <f t="shared" ca="1" si="132"/>
        <v>22413.312890331534</v>
      </c>
      <c r="BU243" s="15">
        <f t="shared" ca="1" si="133"/>
        <v>51215.355932772894</v>
      </c>
      <c r="BV243" s="15">
        <f t="shared" ca="1" si="134"/>
        <v>79650.752968397035</v>
      </c>
      <c r="BW243" s="15">
        <f t="shared" ca="1" si="135"/>
        <v>140440.58100043103</v>
      </c>
      <c r="BX243" s="15">
        <f t="shared" ca="1" si="136"/>
        <v>219852.44756531395</v>
      </c>
      <c r="BY243" s="15">
        <f t="shared" ca="1" si="137"/>
        <v>248487.63559394129</v>
      </c>
      <c r="BZ243" s="15">
        <f t="shared" ca="1" si="138"/>
        <v>405023.83790573431</v>
      </c>
      <c r="CA243" s="15">
        <f t="shared" ca="1" si="139"/>
        <v>666572.42372123699</v>
      </c>
      <c r="CB243" s="15">
        <f ca="1">(AU243*DCF!C$10-DCF!C$5*MAX(AU243*DCF!C$10,0)-MAX(AU243-Inputs!$B$6,0)/Inputs!$B$10)*DCF!C$6</f>
        <v>1046.9221880462428</v>
      </c>
      <c r="CC243" s="15">
        <f ca="1">(AV243*DCF!D$10-DCF!D$5*MAX(AV243*DCF!D$10,0)-MAX(AV243-AU243,0)/Inputs!$B$10)*DCF!D$6</f>
        <v>1077.8899186533031</v>
      </c>
      <c r="CD243" s="15">
        <f ca="1">(AW243*DCF!E$10-DCF!E$5*MAX(AW243*DCF!E$10,0)-MAX(AW243-AV243,0)/Inputs!$B$10)*DCF!E$6</f>
        <v>1261.8721836781826</v>
      </c>
      <c r="CE243" s="15">
        <f ca="1">(AX243*DCF!F$10-DCF!F$5*MAX(AX243*DCF!F$10,0)-MAX(AX243-AW243,0)/Inputs!$B$10)*DCF!F$6</f>
        <v>1267.0590992565853</v>
      </c>
      <c r="CF243" s="15">
        <f ca="1">(AY243*DCF!G$10-DCF!G$5*MAX(AY243*DCF!G$10,0)-MAX(AY243-AX243,0)/Inputs!$B$10)*DCF!G$6</f>
        <v>1353.7803187015475</v>
      </c>
      <c r="CG243" s="15">
        <f ca="1">(AZ243*DCF!H$10-DCF!H$5*MAX(AZ243*DCF!H$10,0)-MAX(AZ243-AY243,0)/Inputs!$B$10)*DCF!H$6</f>
        <v>1842.6531510589664</v>
      </c>
      <c r="CH243" s="15">
        <f ca="1">(BA243*DCF!I$10-DCF!I$5*MAX(BA243*DCF!I$10,0)-MAX(BA243-AZ243,0)/Inputs!$B$10)*DCF!I$6</f>
        <v>2350.2414360812431</v>
      </c>
      <c r="CI243" s="15">
        <f ca="1">(BB243*DCF!J$10-DCF!J$5*MAX(BB243*DCF!J$10,0)-MAX(BB243-BA243,0)/Inputs!$B$10)*DCF!J$6</f>
        <v>2833.1320724917805</v>
      </c>
      <c r="CJ243" s="15">
        <f ca="1">(BC243*DCF!K$10-DCF!K$5*MAX(BC243*DCF!K$10,0)-MAX(BC243-BB243,0)/Inputs!$B$10)*DCF!K$6</f>
        <v>3002.2059556015442</v>
      </c>
      <c r="CK243" s="15">
        <f ca="1">(BD243*DCF!L$10-DCF!L$5*MAX(BD243*DCF!L$10,0)-MAX(BD243-BC243,0)/Inputs!$B$10)*DCF!L$6</f>
        <v>2898.1795647188856</v>
      </c>
      <c r="CL243" s="15">
        <f ca="1">(BE243*DCF!M$10-DCF!M$5*MAX(BE243*DCF!M$10,0)-MAX(BE243-BD243,0)/Inputs!$B$10)*DCF!M$6</f>
        <v>2849.9567132567468</v>
      </c>
      <c r="CM243" s="15">
        <f ca="1">(BF243*DCF!C$28-DCF!C$5*MAX(BF243*DCF!C$28,0)-MAX(BF243-Inputs!$B$13,0)/Inputs!$B$17)*DCF!C$6</f>
        <v>3267.4705011353858</v>
      </c>
      <c r="CN243" s="15">
        <f ca="1">(BG243*DCF!D$28-DCF!D$5*MAX(BG243*DCF!D$28,0)-MAX(BG243-BF243,0)/Inputs!$B$17)*DCF!D$6</f>
        <v>3104.9494554590506</v>
      </c>
      <c r="CO243" s="15">
        <f ca="1">(BH243*DCF!E$28-DCF!E$5*MAX(BH243*DCF!E$28,0)-MAX(BH243-BG243,0)/Inputs!$B$17)*DCF!E$6</f>
        <v>3287.2997747835948</v>
      </c>
      <c r="CP243" s="15">
        <f ca="1">(BI243*DCF!F$28-DCF!F$5*MAX(BI243*DCF!F$28,0)-MAX(BI243-BH243,0)/Inputs!$B$17)*DCF!F$6</f>
        <v>4003.0234343481316</v>
      </c>
      <c r="CQ243" s="15">
        <f ca="1">(BJ243*DCF!G$28-DCF!G$5*MAX(BJ243*DCF!G$28,0)-MAX(BJ243-BI243,0)/Inputs!$B$17)*DCF!G$6</f>
        <v>4649.12863211895</v>
      </c>
      <c r="CR243" s="15">
        <f ca="1">(BK243*DCF!H$28-DCF!H$5*MAX(BK243*DCF!H$28,0)-MAX(BK243-BJ243,0)/Inputs!$B$17)*DCF!H$6</f>
        <v>5328.0219064799667</v>
      </c>
      <c r="CS243" s="15">
        <f ca="1">(BL243*DCF!I$28-DCF!I$5*MAX(BL243*DCF!I$28,0)-MAX(BL243-BK243,0)/Inputs!$B$17)*DCF!I$6</f>
        <v>5645.2448277903577</v>
      </c>
      <c r="CT243" s="15">
        <f ca="1">(BM243*DCF!J$28-DCF!J$5*MAX(BM243*DCF!J$28,0)-MAX(BM243-BL243,0)/Inputs!$B$17)*DCF!J$6</f>
        <v>7136.032348129932</v>
      </c>
      <c r="CU243" s="15">
        <f ca="1">(BN243*DCF!K$28-DCF!K$5*MAX(BN243*DCF!K$28,0)-MAX(BN243-BM243,0)/Inputs!$B$17)*DCF!K$6</f>
        <v>8846.3114038021358</v>
      </c>
      <c r="CV243" s="15">
        <f ca="1">(BO243*DCF!L$28-DCF!L$5*MAX(BO243*DCF!L$28,0)-MAX(BO243-BN243,0)/Inputs!$B$17)*DCF!L$6</f>
        <v>9554.0344712342194</v>
      </c>
      <c r="CW243" s="15">
        <f ca="1">(BP243*DCF!M$28-DCF!M$5*MAX(BP243*DCF!M$28,0)-MAX(BP243-BO243,0)/Inputs!$B$17)*DCF!M$6</f>
        <v>10187.844473367493</v>
      </c>
      <c r="CX243" s="15">
        <f ca="1">(BQ243*DCF!C$46-DCF!C$5*MAX(BQ243*DCF!C$46,0)-MAX(BQ243-Inputs!$B$20,0)/Inputs!$B$24)*DCF!C$6</f>
        <v>-1713.7574766246526</v>
      </c>
      <c r="CY243" s="15">
        <f ca="1">(BR243*DCF!D$46-DCF!D$5*MAX(BR243*DCF!D$46,0)-MAX(BR243-BQ243,0)/Inputs!$B$24)*DCF!D$6</f>
        <v>-5873.1171955128229</v>
      </c>
      <c r="CZ243" s="15">
        <f ca="1">(BS243*DCF!E$46-DCF!E$5*MAX(BS243*DCF!E$46,0)-MAX(BS243-BR243,0)/Inputs!$B$24)*DCF!E$6</f>
        <v>-3015.1938436461141</v>
      </c>
      <c r="DA243" s="15">
        <f ca="1">(BT243*DCF!F$46-DCF!F$5*MAX(BT243*DCF!F$46,0)-MAX(BT243-BS243,0)/Inputs!$B$24)*DCF!F$6</f>
        <v>-3975.3653239420801</v>
      </c>
      <c r="DB243" s="15">
        <f ca="1">(BU243*DCF!G$46-DCF!G$5*MAX(BU243*DCF!G$46,0)-MAX(BU243-BT243,0)/Inputs!$B$24)*DCF!G$6</f>
        <v>-11411.221604981101</v>
      </c>
      <c r="DC243" s="15">
        <f ca="1">(BV243*DCF!H$46-DCF!H$5*MAX(BV243*DCF!H$46,0)-MAX(BV243-BU243,0)/Inputs!$B$24)*DCF!H$6</f>
        <v>-8836.125402251937</v>
      </c>
      <c r="DD243" s="15">
        <f ca="1">(BW243*DCF!I$46-DCF!I$5*MAX(BW243*DCF!I$46,0)-MAX(BW243-BV243,0)/Inputs!$B$24)*DCF!I$6</f>
        <v>-14206.878291355524</v>
      </c>
      <c r="DE243" s="15">
        <f ca="1">(BX243*DCF!J$46-DCF!J$5*MAX(BX243*DCF!J$46,0)-MAX(BX243-BW243,0)/Inputs!$B$24)*DCF!J$6</f>
        <v>-11836.527574857713</v>
      </c>
      <c r="DF243" s="15">
        <f ca="1">(BY243*DCF!K$46-DCF!K$5*MAX(BY243*DCF!K$46,0)-MAX(BY243-BX243,0)/Inputs!$B$24)*DCF!K$6</f>
        <v>7179.5838539030347</v>
      </c>
      <c r="DG243" s="15">
        <f ca="1">(BZ243*DCF!L$46-DCF!L$5*MAX(BZ243*DCF!L$46,0)-MAX(BZ243-BY243,0)/Inputs!$B$24)*DCF!L$6</f>
        <v>-7427.236983546085</v>
      </c>
      <c r="DH243" s="15">
        <f ca="1">(CA243*DCF!M$46-DCF!M$5*MAX(CA243*DCF!M$46,0)-MAX(CA243-BZ243,0)/Inputs!$B$24)*DCF!M$6</f>
        <v>-2421.6917266182668</v>
      </c>
      <c r="DI243" s="15">
        <f ca="1">SUM(CB243:CL243)+BE243*DCF!M$10*(1+Inputs!$B$30)*(1-Inputs!$B$33)*(1-Inputs!$B$30/Inputs!$B$31)/(Inputs!$B$29-Inputs!$B$30)*DCF!M$6</f>
        <v>86434.727162002586</v>
      </c>
      <c r="DJ243" s="15">
        <f ca="1">SUM(CM243:CW243)+BP243*DCF!M$28*(1+Inputs!$B$30)*(1-Inputs!$B$33)*(1-Inputs!$B$30/Inputs!$B$31)/(Inputs!$B$29-Inputs!$B$30)*DCF!M$6</f>
        <v>277474.10876007157</v>
      </c>
      <c r="DK243" s="15">
        <f ca="1">SUM(CX243:DH243)+CA243*DCF!M$46*(1+Inputs!$B$30)*(1-Inputs!$B$33)*(1-Inputs!$B$30/Inputs!$B$31)/(Inputs!$B$29-Inputs!$B$30)*DCF!M$6</f>
        <v>967062.39605500316</v>
      </c>
      <c r="DM243" s="15">
        <f ca="1">DI243+DJ243+DK243+Inputs!$B$34+Inputs!$B$36-Inputs!$B$35</f>
        <v>1407822.2319770772</v>
      </c>
    </row>
    <row r="244" spans="1:117" x14ac:dyDescent="0.75">
      <c r="A244" s="11">
        <v>231</v>
      </c>
      <c r="C244" s="24">
        <f t="shared" ref="C244:M253" ca="1" si="143">_xlfn.NORM.S.INV(RAND())</f>
        <v>-2.9287032947096909</v>
      </c>
      <c r="D244" s="24">
        <f t="shared" ca="1" si="143"/>
        <v>0.67163539643192449</v>
      </c>
      <c r="E244" s="24">
        <f t="shared" ca="1" si="143"/>
        <v>0.69251488045383613</v>
      </c>
      <c r="F244" s="24">
        <f t="shared" ca="1" si="143"/>
        <v>0.94619196606013944</v>
      </c>
      <c r="G244" s="24">
        <f t="shared" ca="1" si="143"/>
        <v>-0.31068388217018517</v>
      </c>
      <c r="H244" s="24">
        <f t="shared" ca="1" si="143"/>
        <v>-0.27359649850537709</v>
      </c>
      <c r="I244" s="24">
        <f t="shared" ca="1" si="143"/>
        <v>6.7640772974677466E-2</v>
      </c>
      <c r="J244" s="24">
        <f t="shared" ca="1" si="143"/>
        <v>-2.0529261365514628</v>
      </c>
      <c r="K244" s="24">
        <f t="shared" ca="1" si="143"/>
        <v>1.8932740893121602</v>
      </c>
      <c r="L244" s="24">
        <f t="shared" ca="1" si="143"/>
        <v>-0.21511807236803915</v>
      </c>
      <c r="M244" s="24">
        <f t="shared" ca="1" si="143"/>
        <v>0.44984924685693495</v>
      </c>
      <c r="N244" s="24">
        <f ca="1">SQRT(Inputs!$B$38)*C244+SQRT(1-Inputs!$B$38)*_xlfn.NORM.S.INV(RAND())</f>
        <v>-1.8281174902472057</v>
      </c>
      <c r="O244" s="24">
        <f ca="1">SQRT(Inputs!$B$38)*D244+SQRT(1-Inputs!$B$38)*_xlfn.NORM.S.INV(RAND())</f>
        <v>-0.40614233242353426</v>
      </c>
      <c r="P244" s="24">
        <f ca="1">SQRT(Inputs!$B$38)*E244+SQRT(1-Inputs!$B$38)*_xlfn.NORM.S.INV(RAND())</f>
        <v>-0.1296800280466392</v>
      </c>
      <c r="Q244" s="24">
        <f ca="1">SQRT(Inputs!$B$38)*F244+SQRT(1-Inputs!$B$38)*_xlfn.NORM.S.INV(RAND())</f>
        <v>1.3132474246167685</v>
      </c>
      <c r="R244" s="24">
        <f ca="1">SQRT(Inputs!$B$38)*G244+SQRT(1-Inputs!$B$38)*_xlfn.NORM.S.INV(RAND())</f>
        <v>0.21931786094729411</v>
      </c>
      <c r="S244" s="24">
        <f ca="1">SQRT(Inputs!$B$38)*H244+SQRT(1-Inputs!$B$38)*_xlfn.NORM.S.INV(RAND())</f>
        <v>-0.44329468092232405</v>
      </c>
      <c r="T244" s="24">
        <f ca="1">SQRT(Inputs!$B$38)*I244+SQRT(1-Inputs!$B$38)*_xlfn.NORM.S.INV(RAND())</f>
        <v>0.95759406739205033</v>
      </c>
      <c r="U244" s="24">
        <f ca="1">SQRT(Inputs!$B$38)*J244+SQRT(1-Inputs!$B$38)*_xlfn.NORM.S.INV(RAND())</f>
        <v>0.26752523798096073</v>
      </c>
      <c r="V244" s="24">
        <f ca="1">SQRT(Inputs!$B$38)*K244+SQRT(1-Inputs!$B$38)*_xlfn.NORM.S.INV(RAND())</f>
        <v>1.5705872624721451</v>
      </c>
      <c r="W244" s="24">
        <f ca="1">SQRT(Inputs!$B$38)*L244+SQRT(1-Inputs!$B$38)*_xlfn.NORM.S.INV(RAND())</f>
        <v>0.9288790361596333</v>
      </c>
      <c r="X244" s="24">
        <f ca="1">SQRT(Inputs!$B$38)*M244+SQRT(1-Inputs!$B$38)*_xlfn.NORM.S.INV(RAND())</f>
        <v>-0.26309709682203719</v>
      </c>
      <c r="Y244" s="24">
        <f ca="1">SQRT(Inputs!$B$38)*C244+SQRT(1-Inputs!$B$38)*_xlfn.NORM.S.INV(RAND())</f>
        <v>-1.9056906290610156</v>
      </c>
      <c r="Z244" s="24">
        <f ca="1">SQRT(Inputs!$B$38)*D244+SQRT(1-Inputs!$B$38)*_xlfn.NORM.S.INV(RAND())</f>
        <v>0.94231066736376679</v>
      </c>
      <c r="AA244" s="24">
        <f ca="1">SQRT(Inputs!$B$38)*E244+SQRT(1-Inputs!$B$38)*_xlfn.NORM.S.INV(RAND())</f>
        <v>0.7320105871834337</v>
      </c>
      <c r="AB244" s="24">
        <f ca="1">SQRT(Inputs!$B$38)*F244+SQRT(1-Inputs!$B$38)*_xlfn.NORM.S.INV(RAND())</f>
        <v>2.3585522914222068</v>
      </c>
      <c r="AC244" s="24">
        <f ca="1">SQRT(Inputs!$B$38)*G244+SQRT(1-Inputs!$B$38)*_xlfn.NORM.S.INV(RAND())</f>
        <v>1.1906568244665863</v>
      </c>
      <c r="AD244" s="24">
        <f ca="1">SQRT(Inputs!$B$38)*H244+SQRT(1-Inputs!$B$38)*_xlfn.NORM.S.INV(RAND())</f>
        <v>0.36242472589305785</v>
      </c>
      <c r="AE244" s="24">
        <f ca="1">SQRT(Inputs!$B$38)*I244+SQRT(1-Inputs!$B$38)*_xlfn.NORM.S.INV(RAND())</f>
        <v>5.8989290765730965E-2</v>
      </c>
      <c r="AF244" s="24">
        <f ca="1">SQRT(Inputs!$B$38)*J244+SQRT(1-Inputs!$B$38)*_xlfn.NORM.S.INV(RAND())</f>
        <v>-1.1892929340836718</v>
      </c>
      <c r="AG244" s="24">
        <f ca="1">SQRT(Inputs!$B$38)*K244+SQRT(1-Inputs!$B$38)*_xlfn.NORM.S.INV(RAND())</f>
        <v>-0.29122833595967612</v>
      </c>
      <c r="AH244" s="24">
        <f ca="1">SQRT(Inputs!$B$38)*L244+SQRT(1-Inputs!$B$38)*_xlfn.NORM.S.INV(RAND())</f>
        <v>-1.2868490237116819</v>
      </c>
      <c r="AI244" s="24">
        <f ca="1">SQRT(Inputs!$B$38)*M244+SQRT(1-Inputs!$B$38)*_xlfn.NORM.S.INV(RAND())</f>
        <v>0.26495752681597334</v>
      </c>
      <c r="AJ244" s="24">
        <f ca="1">SQRT(Inputs!$B$38)*C244+SQRT(1-Inputs!$B$38)*_xlfn.NORM.S.INV(RAND())</f>
        <v>-1.9442907401591913</v>
      </c>
      <c r="AK244" s="24">
        <f ca="1">SQRT(Inputs!$B$38)*D244+SQRT(1-Inputs!$B$38)*_xlfn.NORM.S.INV(RAND())</f>
        <v>0.46012915026290058</v>
      </c>
      <c r="AL244" s="24">
        <f ca="1">SQRT(Inputs!$B$38)*E244+SQRT(1-Inputs!$B$38)*_xlfn.NORM.S.INV(RAND())</f>
        <v>1.0346791261519399</v>
      </c>
      <c r="AM244" s="24">
        <f ca="1">SQRT(Inputs!$B$38)*F244+SQRT(1-Inputs!$B$38)*_xlfn.NORM.S.INV(RAND())</f>
        <v>0.29700507684821648</v>
      </c>
      <c r="AN244" s="24">
        <f ca="1">SQRT(Inputs!$B$38)*G244+SQRT(1-Inputs!$B$38)*_xlfn.NORM.S.INV(RAND())</f>
        <v>-0.25064858931496337</v>
      </c>
      <c r="AO244" s="24">
        <f ca="1">SQRT(Inputs!$B$38)*H244+SQRT(1-Inputs!$B$38)*_xlfn.NORM.S.INV(RAND())</f>
        <v>-1.1149347833156666</v>
      </c>
      <c r="AP244" s="24">
        <f ca="1">SQRT(Inputs!$B$38)*I244+SQRT(1-Inputs!$B$38)*_xlfn.NORM.S.INV(RAND())</f>
        <v>1.6298041992313481E-2</v>
      </c>
      <c r="AQ244" s="24">
        <f ca="1">SQRT(Inputs!$B$38)*J244+SQRT(1-Inputs!$B$38)*_xlfn.NORM.S.INV(RAND())</f>
        <v>-0.85188484057648317</v>
      </c>
      <c r="AR244" s="24">
        <f ca="1">SQRT(Inputs!$B$38)*K244+SQRT(1-Inputs!$B$38)*_xlfn.NORM.S.INV(RAND())</f>
        <v>-0.44304252801254984</v>
      </c>
      <c r="AS244" s="24">
        <f ca="1">SQRT(Inputs!$B$38)*L244+SQRT(1-Inputs!$B$38)*_xlfn.NORM.S.INV(RAND())</f>
        <v>-0.27317205689420565</v>
      </c>
      <c r="AT244" s="24">
        <f ca="1">SQRT(Inputs!$B$38)*M244+SQRT(1-Inputs!$B$38)*_xlfn.NORM.S.INV(RAND())</f>
        <v>-0.92222433156572359</v>
      </c>
      <c r="AU244" s="15">
        <f ca="1">Inputs!$B$6*EXP($B$8-0.5*C$5^2+C$5*N244)</f>
        <v>3691.1355101254321</v>
      </c>
      <c r="AV244" s="15">
        <f t="shared" ca="1" si="110"/>
        <v>4232.5349715835409</v>
      </c>
      <c r="AW244" s="15">
        <f t="shared" ca="1" si="111"/>
        <v>5071.3412423459267</v>
      </c>
      <c r="AX244" s="15">
        <f t="shared" ca="1" si="112"/>
        <v>7295.5246950302881</v>
      </c>
      <c r="AY244" s="15">
        <f t="shared" ca="1" si="113"/>
        <v>9147.1939661804372</v>
      </c>
      <c r="AZ244" s="15">
        <f t="shared" ca="1" si="114"/>
        <v>10654.270011154013</v>
      </c>
      <c r="BA244" s="15">
        <f t="shared" ca="1" si="115"/>
        <v>14412.523515778597</v>
      </c>
      <c r="BB244" s="15">
        <f t="shared" ca="1" si="116"/>
        <v>18124.667967891088</v>
      </c>
      <c r="BC244" s="15">
        <f t="shared" ca="1" si="117"/>
        <v>25832.039762797012</v>
      </c>
      <c r="BD244" s="15">
        <f t="shared" ca="1" si="118"/>
        <v>34519.166930846761</v>
      </c>
      <c r="BE244" s="15">
        <f t="shared" ca="1" si="119"/>
        <v>41297.255352672641</v>
      </c>
      <c r="BF244" s="15">
        <f ca="1">Inputs!$B$13*EXP($B$9-0.5*C$6^2+C$6*Y244)</f>
        <v>9479.3446716387771</v>
      </c>
      <c r="BG244" s="15">
        <f t="shared" ca="1" si="120"/>
        <v>13694.00140597672</v>
      </c>
      <c r="BH244" s="15">
        <f t="shared" ca="1" si="121"/>
        <v>18891.377238834837</v>
      </c>
      <c r="BI244" s="15">
        <f t="shared" ca="1" si="122"/>
        <v>33247.507055880029</v>
      </c>
      <c r="BJ244" s="15">
        <f t="shared" ca="1" si="123"/>
        <v>48390.879478074741</v>
      </c>
      <c r="BK244" s="15">
        <f t="shared" ca="1" si="124"/>
        <v>62394.56844889863</v>
      </c>
      <c r="BL244" s="15">
        <f t="shared" ca="1" si="125"/>
        <v>77232.350862907508</v>
      </c>
      <c r="BM244" s="15">
        <f t="shared" ca="1" si="126"/>
        <v>81896.140224221323</v>
      </c>
      <c r="BN244" s="15">
        <f t="shared" ca="1" si="127"/>
        <v>97267.470935666934</v>
      </c>
      <c r="BO244" s="15">
        <f t="shared" ca="1" si="128"/>
        <v>103050.35581694309</v>
      </c>
      <c r="BP244" s="15">
        <f t="shared" ca="1" si="129"/>
        <v>130700.85019463087</v>
      </c>
      <c r="BQ244" s="15">
        <f ca="1">Inputs!$B$20*EXP($B$10-0.5*C$7^2+C$7*AJ244)</f>
        <v>2152.3647903912461</v>
      </c>
      <c r="BR244" s="15">
        <f t="shared" ca="1" si="130"/>
        <v>3380.002602836611</v>
      </c>
      <c r="BS244" s="15">
        <f t="shared" ca="1" si="131"/>
        <v>6230.1887507534702</v>
      </c>
      <c r="BT244" s="15">
        <f t="shared" ca="1" si="132"/>
        <v>9286.1271750999822</v>
      </c>
      <c r="BU244" s="15">
        <f t="shared" ca="1" si="133"/>
        <v>12112.131146651174</v>
      </c>
      <c r="BV244" s="15">
        <f t="shared" ca="1" si="134"/>
        <v>13108.287483625292</v>
      </c>
      <c r="BW244" s="15">
        <f t="shared" ca="1" si="135"/>
        <v>18355.081928955497</v>
      </c>
      <c r="BX244" s="15">
        <f t="shared" ca="1" si="136"/>
        <v>21642.104955418192</v>
      </c>
      <c r="BY244" s="15">
        <f t="shared" ca="1" si="137"/>
        <v>27859.755936989935</v>
      </c>
      <c r="BZ244" s="15">
        <f t="shared" ca="1" si="138"/>
        <v>37176.526668131752</v>
      </c>
      <c r="CA244" s="15">
        <f t="shared" ca="1" si="139"/>
        <v>44328.101962463334</v>
      </c>
      <c r="CB244" s="15">
        <f ca="1">(AU244*DCF!C$10-DCF!C$5*MAX(AU244*DCF!C$10,0)-MAX(AU244-Inputs!$B$6,0)/Inputs!$B$10)*DCF!C$6</f>
        <v>947.91724636378297</v>
      </c>
      <c r="CC244" s="15">
        <f ca="1">(AV244*DCF!D$10-DCF!D$5*MAX(AV244*DCF!D$10,0)-MAX(AV244-AU244,0)/Inputs!$B$10)*DCF!D$6</f>
        <v>899.64563559422152</v>
      </c>
      <c r="CD244" s="15">
        <f ca="1">(AW244*DCF!E$10-DCF!E$5*MAX(AW244*DCF!E$10,0)-MAX(AW244-AV244,0)/Inputs!$B$10)*DCF!E$6</f>
        <v>981.95805534912313</v>
      </c>
      <c r="CE244" s="15">
        <f ca="1">(AX244*DCF!F$10-DCF!F$5*MAX(AX244*DCF!F$10,0)-MAX(AX244-AW244,0)/Inputs!$B$10)*DCF!F$6</f>
        <v>1129.8039816412345</v>
      </c>
      <c r="CF244" s="15">
        <f ca="1">(AY244*DCF!G$10-DCF!G$5*MAX(AY244*DCF!G$10,0)-MAX(AY244-AX244,0)/Inputs!$B$10)*DCF!G$6</f>
        <v>1528.7636255204466</v>
      </c>
      <c r="CG244" s="15">
        <f ca="1">(AZ244*DCF!H$10-DCF!H$5*MAX(AZ244*DCF!H$10,0)-MAX(AZ244-AY244,0)/Inputs!$B$10)*DCF!H$6</f>
        <v>1800.9257950853594</v>
      </c>
      <c r="CH244" s="15">
        <f ca="1">(BA244*DCF!I$10-DCF!I$5*MAX(BA244*DCF!I$10,0)-MAX(BA244-AZ244,0)/Inputs!$B$10)*DCF!I$6</f>
        <v>2016.1570238147392</v>
      </c>
      <c r="CI244" s="15">
        <f ca="1">(BB244*DCF!J$10-DCF!J$5*MAX(BB244*DCF!J$10,0)-MAX(BB244-BA244,0)/Inputs!$B$10)*DCF!J$6</f>
        <v>2547.720757911386</v>
      </c>
      <c r="CJ244" s="15">
        <f ca="1">(BC244*DCF!K$10-DCF!K$5*MAX(BC244*DCF!K$10,0)-MAX(BC244-BB244,0)/Inputs!$B$10)*DCF!K$6</f>
        <v>3079.6288133332323</v>
      </c>
      <c r="CK244" s="15">
        <f ca="1">(BD244*DCF!L$10-DCF!L$5*MAX(BD244*DCF!L$10,0)-MAX(BD244-BC244,0)/Inputs!$B$10)*DCF!L$6</f>
        <v>4082.7605888412263</v>
      </c>
      <c r="CL244" s="15">
        <f ca="1">(BE244*DCF!M$10-DCF!M$5*MAX(BE244*DCF!M$10,0)-MAX(BE244-BD244,0)/Inputs!$B$10)*DCF!M$6</f>
        <v>5017.8617856523288</v>
      </c>
      <c r="CM244" s="15">
        <f ca="1">(BF244*DCF!C$28-DCF!C$5*MAX(BF244*DCF!C$28,0)-MAX(BF244-Inputs!$B$13,0)/Inputs!$B$17)*DCF!C$6</f>
        <v>2893.0338270284969</v>
      </c>
      <c r="CN244" s="15">
        <f ca="1">(BG244*DCF!D$28-DCF!D$5*MAX(BG244*DCF!D$28,0)-MAX(BG244-BF244,0)/Inputs!$B$17)*DCF!D$6</f>
        <v>3134.0197280544994</v>
      </c>
      <c r="CO244" s="15">
        <f ca="1">(BH244*DCF!E$28-DCF!E$5*MAX(BH244*DCF!E$28,0)-MAX(BH244-BG244,0)/Inputs!$B$17)*DCF!E$6</f>
        <v>4326.0431863688264</v>
      </c>
      <c r="CP244" s="15">
        <f ca="1">(BI244*DCF!F$28-DCF!F$5*MAX(BI244*DCF!F$28,0)-MAX(BI244-BH244,0)/Inputs!$B$17)*DCF!F$6</f>
        <v>6412.0620485256759</v>
      </c>
      <c r="CQ244" s="15">
        <f ca="1">(BJ244*DCF!G$28-DCF!G$5*MAX(BJ244*DCF!G$28,0)-MAX(BJ244-BI244,0)/Inputs!$B$17)*DCF!G$6</f>
        <v>10008.415177971161</v>
      </c>
      <c r="CR244" s="15">
        <f ca="1">(BK244*DCF!H$28-DCF!H$5*MAX(BK244*DCF!H$28,0)-MAX(BK244-BJ244,0)/Inputs!$B$17)*DCF!H$6</f>
        <v>13255.084886897803</v>
      </c>
      <c r="CS244" s="15">
        <f ca="1">(BL244*DCF!I$28-DCF!I$5*MAX(BL244*DCF!I$28,0)-MAX(BL244-BK244,0)/Inputs!$B$17)*DCF!I$6</f>
        <v>16031.745205941274</v>
      </c>
      <c r="CT244" s="15">
        <f ca="1">(BM244*DCF!J$28-DCF!J$5*MAX(BM244*DCF!J$28,0)-MAX(BM244-BL244,0)/Inputs!$B$17)*DCF!J$6</f>
        <v>17651.257622961723</v>
      </c>
      <c r="CU244" s="15">
        <f ca="1">(BN244*DCF!K$28-DCF!K$5*MAX(BN244*DCF!K$28,0)-MAX(BN244-BM244,0)/Inputs!$B$17)*DCF!K$6</f>
        <v>18658.475710812338</v>
      </c>
      <c r="CV244" s="15">
        <f ca="1">(BO244*DCF!L$28-DCF!L$5*MAX(BO244*DCF!L$28,0)-MAX(BO244-BN244,0)/Inputs!$B$17)*DCF!L$6</f>
        <v>19906.365932224267</v>
      </c>
      <c r="CW244" s="15">
        <f ca="1">(BP244*DCF!M$28-DCF!M$5*MAX(BP244*DCF!M$28,0)-MAX(BP244-BO244,0)/Inputs!$B$17)*DCF!M$6</f>
        <v>21701.186982623247</v>
      </c>
      <c r="CX244" s="15">
        <f ca="1">(BQ244*DCF!C$46-DCF!C$5*MAX(BQ244*DCF!C$46,0)-MAX(BQ244-Inputs!$B$20,0)/Inputs!$B$24)*DCF!C$6</f>
        <v>-497.08193773469884</v>
      </c>
      <c r="CY244" s="15">
        <f ca="1">(BR244*DCF!D$46-DCF!D$5*MAX(BR244*DCF!D$46,0)-MAX(BR244-BQ244,0)/Inputs!$B$24)*DCF!D$6</f>
        <v>-1100.7104858759753</v>
      </c>
      <c r="CZ244" s="15">
        <f ca="1">(BS244*DCF!E$46-DCF!E$5*MAX(BS244*DCF!E$46,0)-MAX(BS244-BR244,0)/Inputs!$B$24)*DCF!E$6</f>
        <v>-1860.1955824742986</v>
      </c>
      <c r="DA244" s="15">
        <f ca="1">(BT244*DCF!F$46-DCF!F$5*MAX(BT244*DCF!F$46,0)-MAX(BT244-BS244,0)/Inputs!$B$24)*DCF!F$6</f>
        <v>-1789.0382781529618</v>
      </c>
      <c r="DB244" s="15">
        <f ca="1">(BU244*DCF!G$46-DCF!G$5*MAX(BU244*DCF!G$46,0)-MAX(BU244-BT244,0)/Inputs!$B$24)*DCF!G$6</f>
        <v>-1358.0400621331571</v>
      </c>
      <c r="DC244" s="15">
        <f ca="1">(BV244*DCF!H$46-DCF!H$5*MAX(BV244*DCF!H$46,0)-MAX(BV244-BU244,0)/Inputs!$B$24)*DCF!H$6</f>
        <v>-309.54947816356531</v>
      </c>
      <c r="DD244" s="15">
        <f ca="1">(BW244*DCF!I$46-DCF!I$5*MAX(BW244*DCF!I$46,0)-MAX(BW244-BV244,0)/Inputs!$B$24)*DCF!I$6</f>
        <v>-1082.2339790883227</v>
      </c>
      <c r="DE244" s="15">
        <f ca="1">(BX244*DCF!J$46-DCF!J$5*MAX(BX244*DCF!J$46,0)-MAX(BX244-BW244,0)/Inputs!$B$24)*DCF!J$6</f>
        <v>36.161633453686655</v>
      </c>
      <c r="DF244" s="15">
        <f ca="1">(BY244*DCF!K$46-DCF!K$5*MAX(BY244*DCF!K$46,0)-MAX(BY244-BX244,0)/Inputs!$B$24)*DCF!K$6</f>
        <v>68.283277130636719</v>
      </c>
      <c r="DG244" s="15">
        <f ca="1">(BZ244*DCF!L$46-DCF!L$5*MAX(BZ244*DCF!L$46,0)-MAX(BZ244-BY244,0)/Inputs!$B$24)*DCF!L$6</f>
        <v>461.42533158759835</v>
      </c>
      <c r="DH244" s="15">
        <f ca="1">(CA244*DCF!M$46-DCF!M$5*MAX(CA244*DCF!M$46,0)-MAX(CA244-BZ244,0)/Inputs!$B$24)*DCF!M$6</f>
        <v>1980.0680376312762</v>
      </c>
      <c r="DI244" s="15">
        <f ca="1">SUM(CB244:CL244)+BE244*DCF!M$10*(1+Inputs!$B$30)*(1-Inputs!$B$33)*(1-Inputs!$B$30/Inputs!$B$31)/(Inputs!$B$29-Inputs!$B$30)*DCF!M$6</f>
        <v>138963.95105526218</v>
      </c>
      <c r="DJ244" s="15">
        <f ca="1">SUM(CM244:CW244)+BP244*DCF!M$28*(1+Inputs!$B$30)*(1-Inputs!$B$33)*(1-Inputs!$B$30/Inputs!$B$31)/(Inputs!$B$29-Inputs!$B$30)*DCF!M$6</f>
        <v>618967.28288470977</v>
      </c>
      <c r="DK244" s="15">
        <f ca="1">SUM(CX244:DH244)+CA244*DCF!M$46*(1+Inputs!$B$30)*(1-Inputs!$B$33)*(1-Inputs!$B$30/Inputs!$B$31)/(Inputs!$B$29-Inputs!$B$30)*DCF!M$6</f>
        <v>63085.585109513486</v>
      </c>
      <c r="DM244" s="15">
        <f ca="1">DI244+DJ244+DK244+Inputs!$B$34+Inputs!$B$36-Inputs!$B$35</f>
        <v>897867.81904948549</v>
      </c>
    </row>
    <row r="245" spans="1:117" x14ac:dyDescent="0.75">
      <c r="A245" s="11">
        <v>232</v>
      </c>
      <c r="C245" s="24">
        <f t="shared" ca="1" si="143"/>
        <v>-0.75471306553525308</v>
      </c>
      <c r="D245" s="24">
        <f t="shared" ca="1" si="143"/>
        <v>-0.292389531134576</v>
      </c>
      <c r="E245" s="24">
        <f t="shared" ca="1" si="143"/>
        <v>0.44518035159233421</v>
      </c>
      <c r="F245" s="24">
        <f t="shared" ca="1" si="143"/>
        <v>1.1547834306947922</v>
      </c>
      <c r="G245" s="24">
        <f t="shared" ca="1" si="143"/>
        <v>0.3446465929148112</v>
      </c>
      <c r="H245" s="24">
        <f t="shared" ca="1" si="143"/>
        <v>0.91335239590320716</v>
      </c>
      <c r="I245" s="24">
        <f t="shared" ca="1" si="143"/>
        <v>1.9304217767573451</v>
      </c>
      <c r="J245" s="24">
        <f t="shared" ca="1" si="143"/>
        <v>-2.1552053220374106</v>
      </c>
      <c r="K245" s="24">
        <f t="shared" ca="1" si="143"/>
        <v>3.2139304304172498</v>
      </c>
      <c r="L245" s="24">
        <f t="shared" ca="1" si="143"/>
        <v>-0.54285592316406051</v>
      </c>
      <c r="M245" s="24">
        <f t="shared" ca="1" si="143"/>
        <v>0.23084186172086246</v>
      </c>
      <c r="N245" s="24">
        <f ca="1">SQRT(Inputs!$B$38)*C245+SQRT(1-Inputs!$B$38)*_xlfn.NORM.S.INV(RAND())</f>
        <v>-1.3026974519999617</v>
      </c>
      <c r="O245" s="24">
        <f ca="1">SQRT(Inputs!$B$38)*D245+SQRT(1-Inputs!$B$38)*_xlfn.NORM.S.INV(RAND())</f>
        <v>-1.4152517986230053</v>
      </c>
      <c r="P245" s="24">
        <f ca="1">SQRT(Inputs!$B$38)*E245+SQRT(1-Inputs!$B$38)*_xlfn.NORM.S.INV(RAND())</f>
        <v>-0.35313274392341154</v>
      </c>
      <c r="Q245" s="24">
        <f ca="1">SQRT(Inputs!$B$38)*F245+SQRT(1-Inputs!$B$38)*_xlfn.NORM.S.INV(RAND())</f>
        <v>-0.35473157561425517</v>
      </c>
      <c r="R245" s="24">
        <f ca="1">SQRT(Inputs!$B$38)*G245+SQRT(1-Inputs!$B$38)*_xlfn.NORM.S.INV(RAND())</f>
        <v>0.285586821214449</v>
      </c>
      <c r="S245" s="24">
        <f ca="1">SQRT(Inputs!$B$38)*H245+SQRT(1-Inputs!$B$38)*_xlfn.NORM.S.INV(RAND())</f>
        <v>-0.4085711007324152</v>
      </c>
      <c r="T245" s="24">
        <f ca="1">SQRT(Inputs!$B$38)*I245+SQRT(1-Inputs!$B$38)*_xlfn.NORM.S.INV(RAND())</f>
        <v>0.5005340242996642</v>
      </c>
      <c r="U245" s="24">
        <f ca="1">SQRT(Inputs!$B$38)*J245+SQRT(1-Inputs!$B$38)*_xlfn.NORM.S.INV(RAND())</f>
        <v>-1.0884128228006542</v>
      </c>
      <c r="V245" s="24">
        <f ca="1">SQRT(Inputs!$B$38)*K245+SQRT(1-Inputs!$B$38)*_xlfn.NORM.S.INV(RAND())</f>
        <v>1.7175892795580707</v>
      </c>
      <c r="W245" s="24">
        <f ca="1">SQRT(Inputs!$B$38)*L245+SQRT(1-Inputs!$B$38)*_xlfn.NORM.S.INV(RAND())</f>
        <v>1.1449295323371622</v>
      </c>
      <c r="X245" s="24">
        <f ca="1">SQRT(Inputs!$B$38)*M245+SQRT(1-Inputs!$B$38)*_xlfn.NORM.S.INV(RAND())</f>
        <v>-0.21175806068624115</v>
      </c>
      <c r="Y245" s="24">
        <f ca="1">SQRT(Inputs!$B$38)*C245+SQRT(1-Inputs!$B$38)*_xlfn.NORM.S.INV(RAND())</f>
        <v>-0.26941002091044319</v>
      </c>
      <c r="Z245" s="24">
        <f ca="1">SQRT(Inputs!$B$38)*D245+SQRT(1-Inputs!$B$38)*_xlfn.NORM.S.INV(RAND())</f>
        <v>-0.74024698017349089</v>
      </c>
      <c r="AA245" s="24">
        <f ca="1">SQRT(Inputs!$B$38)*E245+SQRT(1-Inputs!$B$38)*_xlfn.NORM.S.INV(RAND())</f>
        <v>-0.8227557152388586</v>
      </c>
      <c r="AB245" s="24">
        <f ca="1">SQRT(Inputs!$B$38)*F245+SQRT(1-Inputs!$B$38)*_xlfn.NORM.S.INV(RAND())</f>
        <v>1.3175903352048184</v>
      </c>
      <c r="AC245" s="24">
        <f ca="1">SQRT(Inputs!$B$38)*G245+SQRT(1-Inputs!$B$38)*_xlfn.NORM.S.INV(RAND())</f>
        <v>9.8761433928402947E-2</v>
      </c>
      <c r="AD245" s="24">
        <f ca="1">SQRT(Inputs!$B$38)*H245+SQRT(1-Inputs!$B$38)*_xlfn.NORM.S.INV(RAND())</f>
        <v>0.36378695949617973</v>
      </c>
      <c r="AE245" s="24">
        <f ca="1">SQRT(Inputs!$B$38)*I245+SQRT(1-Inputs!$B$38)*_xlfn.NORM.S.INV(RAND())</f>
        <v>0.69503686073908688</v>
      </c>
      <c r="AF245" s="24">
        <f ca="1">SQRT(Inputs!$B$38)*J245+SQRT(1-Inputs!$B$38)*_xlfn.NORM.S.INV(RAND())</f>
        <v>-1.5623460463599435</v>
      </c>
      <c r="AG245" s="24">
        <f ca="1">SQRT(Inputs!$B$38)*K245+SQRT(1-Inputs!$B$38)*_xlfn.NORM.S.INV(RAND())</f>
        <v>0.50031977506144854</v>
      </c>
      <c r="AH245" s="24">
        <f ca="1">SQRT(Inputs!$B$38)*L245+SQRT(1-Inputs!$B$38)*_xlfn.NORM.S.INV(RAND())</f>
        <v>0.47705677073122549</v>
      </c>
      <c r="AI245" s="24">
        <f ca="1">SQRT(Inputs!$B$38)*M245+SQRT(1-Inputs!$B$38)*_xlfn.NORM.S.INV(RAND())</f>
        <v>-1.4579575517858279</v>
      </c>
      <c r="AJ245" s="24">
        <f ca="1">SQRT(Inputs!$B$38)*C245+SQRT(1-Inputs!$B$38)*_xlfn.NORM.S.INV(RAND())</f>
        <v>-1.5244671386117548</v>
      </c>
      <c r="AK245" s="24">
        <f ca="1">SQRT(Inputs!$B$38)*D245+SQRT(1-Inputs!$B$38)*_xlfn.NORM.S.INV(RAND())</f>
        <v>-1.2672089078045521</v>
      </c>
      <c r="AL245" s="24">
        <f ca="1">SQRT(Inputs!$B$38)*E245+SQRT(1-Inputs!$B$38)*_xlfn.NORM.S.INV(RAND())</f>
        <v>-0.93244308963727296</v>
      </c>
      <c r="AM245" s="24">
        <f ca="1">SQRT(Inputs!$B$38)*F245+SQRT(1-Inputs!$B$38)*_xlfn.NORM.S.INV(RAND())</f>
        <v>1.4526608591654755</v>
      </c>
      <c r="AN245" s="24">
        <f ca="1">SQRT(Inputs!$B$38)*G245+SQRT(1-Inputs!$B$38)*_xlfn.NORM.S.INV(RAND())</f>
        <v>0.49117726267782236</v>
      </c>
      <c r="AO245" s="24">
        <f ca="1">SQRT(Inputs!$B$38)*H245+SQRT(1-Inputs!$B$38)*_xlfn.NORM.S.INV(RAND())</f>
        <v>0.96997501288838472</v>
      </c>
      <c r="AP245" s="24">
        <f ca="1">SQRT(Inputs!$B$38)*I245+SQRT(1-Inputs!$B$38)*_xlfn.NORM.S.INV(RAND())</f>
        <v>0.13278255595861477</v>
      </c>
      <c r="AQ245" s="24">
        <f ca="1">SQRT(Inputs!$B$38)*J245+SQRT(1-Inputs!$B$38)*_xlfn.NORM.S.INV(RAND())</f>
        <v>-1.1875376634404655</v>
      </c>
      <c r="AR245" s="24">
        <f ca="1">SQRT(Inputs!$B$38)*K245+SQRT(1-Inputs!$B$38)*_xlfn.NORM.S.INV(RAND())</f>
        <v>1.9451549108804007</v>
      </c>
      <c r="AS245" s="24">
        <f ca="1">SQRT(Inputs!$B$38)*L245+SQRT(1-Inputs!$B$38)*_xlfn.NORM.S.INV(RAND())</f>
        <v>-0.1521720726953453</v>
      </c>
      <c r="AT245" s="24">
        <f ca="1">SQRT(Inputs!$B$38)*M245+SQRT(1-Inputs!$B$38)*_xlfn.NORM.S.INV(RAND())</f>
        <v>0.64333981410459096</v>
      </c>
      <c r="AU245" s="15">
        <f ca="1">Inputs!$B$6*EXP($B$8-0.5*C$5^2+C$5*N245)</f>
        <v>4018.8086157098305</v>
      </c>
      <c r="AV245" s="15">
        <f t="shared" ca="1" si="110"/>
        <v>3972.8394564143914</v>
      </c>
      <c r="AW245" s="15">
        <f t="shared" ca="1" si="111"/>
        <v>4618.849900739333</v>
      </c>
      <c r="AX245" s="15">
        <f t="shared" ca="1" si="112"/>
        <v>5394.695006242011</v>
      </c>
      <c r="AY245" s="15">
        <f t="shared" ca="1" si="113"/>
        <v>6816.468600776775</v>
      </c>
      <c r="AZ245" s="15">
        <f t="shared" ca="1" si="114"/>
        <v>7969.9551684866301</v>
      </c>
      <c r="BA245" s="15">
        <f t="shared" ca="1" si="115"/>
        <v>10277.734617675787</v>
      </c>
      <c r="BB245" s="15">
        <f t="shared" ca="1" si="116"/>
        <v>11283.091413281614</v>
      </c>
      <c r="BC245" s="15">
        <f t="shared" ca="1" si="117"/>
        <v>16310.956330558705</v>
      </c>
      <c r="BD245" s="15">
        <f t="shared" ca="1" si="118"/>
        <v>22241.149962102296</v>
      </c>
      <c r="BE245" s="15">
        <f t="shared" ca="1" si="119"/>
        <v>26733.072225358123</v>
      </c>
      <c r="BF245" s="15">
        <f ca="1">Inputs!$B$13*EXP($B$9-0.5*C$6^2+C$6*Y245)</f>
        <v>13111.687890042745</v>
      </c>
      <c r="BG245" s="15">
        <f t="shared" ca="1" si="120"/>
        <v>13981.691385959753</v>
      </c>
      <c r="BH245" s="15">
        <f t="shared" ca="1" si="121"/>
        <v>14903.959689597052</v>
      </c>
      <c r="BI245" s="15">
        <f t="shared" ca="1" si="122"/>
        <v>22346.658709426931</v>
      </c>
      <c r="BJ245" s="15">
        <f t="shared" ca="1" si="123"/>
        <v>27788.340752732845</v>
      </c>
      <c r="BK245" s="15">
        <f t="shared" ca="1" si="124"/>
        <v>35836.569498061319</v>
      </c>
      <c r="BL245" s="15">
        <f t="shared" ca="1" si="125"/>
        <v>48169.955929021751</v>
      </c>
      <c r="BM245" s="15">
        <f t="shared" ca="1" si="126"/>
        <v>48765.615277522993</v>
      </c>
      <c r="BN245" s="15">
        <f t="shared" ca="1" si="127"/>
        <v>63681.498158467606</v>
      </c>
      <c r="BO245" s="15">
        <f t="shared" ca="1" si="128"/>
        <v>82821.197244599665</v>
      </c>
      <c r="BP245" s="15">
        <f t="shared" ca="1" si="129"/>
        <v>86416.390235120998</v>
      </c>
      <c r="BQ245" s="15">
        <f ca="1">Inputs!$B$20*EXP($B$10-0.5*C$7^2+C$7*AJ245)</f>
        <v>2497.9522688968132</v>
      </c>
      <c r="BR245" s="15">
        <f t="shared" ca="1" si="130"/>
        <v>2266.445177203082</v>
      </c>
      <c r="BS245" s="15">
        <f t="shared" ca="1" si="131"/>
        <v>2374.4825257866464</v>
      </c>
      <c r="BT245" s="15">
        <f t="shared" ca="1" si="132"/>
        <v>4792.5386306492956</v>
      </c>
      <c r="BU245" s="15">
        <f t="shared" ca="1" si="133"/>
        <v>7480.0965071008895</v>
      </c>
      <c r="BV245" s="15">
        <f t="shared" ca="1" si="134"/>
        <v>12948.888989513522</v>
      </c>
      <c r="BW245" s="15">
        <f t="shared" ca="1" si="135"/>
        <v>18584.458540720429</v>
      </c>
      <c r="BX245" s="15">
        <f t="shared" ca="1" si="136"/>
        <v>20486.583364834441</v>
      </c>
      <c r="BY245" s="15">
        <f t="shared" ca="1" si="137"/>
        <v>41647.190039870868</v>
      </c>
      <c r="BZ245" s="15">
        <f t="shared" ca="1" si="138"/>
        <v>56824.759663383105</v>
      </c>
      <c r="CA245" s="15">
        <f t="shared" ca="1" si="139"/>
        <v>89488.971867365079</v>
      </c>
      <c r="CB245" s="15">
        <f ca="1">(AU245*DCF!C$10-DCF!C$5*MAX(AU245*DCF!C$10,0)-MAX(AU245-Inputs!$B$6,0)/Inputs!$B$10)*DCF!C$6</f>
        <v>1032.0666868546516</v>
      </c>
      <c r="CC245" s="15">
        <f ca="1">(AV245*DCF!D$10-DCF!D$5*MAX(AV245*DCF!D$10,0)-MAX(AV245-AU245,0)/Inputs!$B$10)*DCF!D$6</f>
        <v>968.35270239717511</v>
      </c>
      <c r="CD245" s="15">
        <f ca="1">(AW245*DCF!E$10-DCF!E$5*MAX(AW245*DCF!E$10,0)-MAX(AW245-AV245,0)/Inputs!$B$10)*DCF!E$6</f>
        <v>920.91061174036702</v>
      </c>
      <c r="CE245" s="15">
        <f ca="1">(AX245*DCF!F$10-DCF!F$5*MAX(AX245*DCF!F$10,0)-MAX(AX245-AW245,0)/Inputs!$B$10)*DCF!F$6</f>
        <v>1016.2191914286674</v>
      </c>
      <c r="CF245" s="15">
        <f ca="1">(AY245*DCF!G$10-DCF!G$5*MAX(AY245*DCF!G$10,0)-MAX(AY245-AX245,0)/Inputs!$B$10)*DCF!G$6</f>
        <v>1131.174702613434</v>
      </c>
      <c r="CG245" s="15">
        <f ca="1">(AZ245*DCF!H$10-DCF!H$5*MAX(AZ245*DCF!H$10,0)-MAX(AZ245-AY245,0)/Inputs!$B$10)*DCF!H$6</f>
        <v>1342.5502935886582</v>
      </c>
      <c r="CH245" s="15">
        <f ca="1">(BA245*DCF!I$10-DCF!I$5*MAX(BA245*DCF!I$10,0)-MAX(BA245-AZ245,0)/Inputs!$B$10)*DCF!I$6</f>
        <v>1498.8104947979907</v>
      </c>
      <c r="CI245" s="15">
        <f ca="1">(BB245*DCF!J$10-DCF!J$5*MAX(BB245*DCF!J$10,0)-MAX(BB245-BA245,0)/Inputs!$B$10)*DCF!J$6</f>
        <v>1783.8594115270459</v>
      </c>
      <c r="CJ245" s="15">
        <f ca="1">(BC245*DCF!K$10-DCF!K$5*MAX(BC245*DCF!K$10,0)-MAX(BC245-BB245,0)/Inputs!$B$10)*DCF!K$6</f>
        <v>1921.9774635016188</v>
      </c>
      <c r="CK245" s="15">
        <f ca="1">(BD245*DCF!L$10-DCF!L$5*MAX(BD245*DCF!L$10,0)-MAX(BD245-BC245,0)/Inputs!$B$10)*DCF!L$6</f>
        <v>2587.5182965010076</v>
      </c>
      <c r="CL245" s="15">
        <f ca="1">(BE245*DCF!M$10-DCF!M$5*MAX(BE245*DCF!M$10,0)-MAX(BE245-BD245,0)/Inputs!$B$10)*DCF!M$6</f>
        <v>3235.7741476801743</v>
      </c>
      <c r="CM245" s="15">
        <f ca="1">(BF245*DCF!C$28-DCF!C$5*MAX(BF245*DCF!C$28,0)-MAX(BF245-Inputs!$B$13,0)/Inputs!$B$17)*DCF!C$6</f>
        <v>3603.2898649106996</v>
      </c>
      <c r="CN245" s="15">
        <f ca="1">(BG245*DCF!D$28-DCF!D$5*MAX(BG245*DCF!D$28,0)-MAX(BG245-BF245,0)/Inputs!$B$17)*DCF!D$6</f>
        <v>3932.3189492324759</v>
      </c>
      <c r="CO245" s="15">
        <f ca="1">(BH245*DCF!E$28-DCF!E$5*MAX(BH245*DCF!E$28,0)-MAX(BH245-BG245,0)/Inputs!$B$17)*DCF!E$6</f>
        <v>4039.3003827846578</v>
      </c>
      <c r="CP245" s="15">
        <f ca="1">(BI245*DCF!F$28-DCF!F$5*MAX(BI245*DCF!F$28,0)-MAX(BI245-BH245,0)/Inputs!$B$17)*DCF!F$6</f>
        <v>4711.46821195347</v>
      </c>
      <c r="CQ245" s="15">
        <f ca="1">(BJ245*DCF!G$28-DCF!G$5*MAX(BJ245*DCF!G$28,0)-MAX(BJ245-BI245,0)/Inputs!$B$17)*DCF!G$6</f>
        <v>6294.6586754009277</v>
      </c>
      <c r="CR245" s="15">
        <f ca="1">(BK245*DCF!H$28-DCF!H$5*MAX(BK245*DCF!H$28,0)-MAX(BK245-BJ245,0)/Inputs!$B$17)*DCF!H$6</f>
        <v>7612.3101268533874</v>
      </c>
      <c r="CS245" s="15">
        <f ca="1">(BL245*DCF!I$28-DCF!I$5*MAX(BL245*DCF!I$28,0)-MAX(BL245-BK245,0)/Inputs!$B$17)*DCF!I$6</f>
        <v>9557.0923733033887</v>
      </c>
      <c r="CT245" s="15">
        <f ca="1">(BM245*DCF!J$28-DCF!J$5*MAX(BM245*DCF!J$28,0)-MAX(BM245-BL245,0)/Inputs!$B$17)*DCF!J$6</f>
        <v>10799.800990004296</v>
      </c>
      <c r="CU245" s="15">
        <f ca="1">(BN245*DCF!K$28-DCF!K$5*MAX(BN245*DCF!K$28,0)-MAX(BN245-BM245,0)/Inputs!$B$17)*DCF!K$6</f>
        <v>11621.467689063222</v>
      </c>
      <c r="CV245" s="15">
        <f ca="1">(BO245*DCF!L$28-DCF!L$5*MAX(BO245*DCF!L$28,0)-MAX(BO245-BN245,0)/Inputs!$B$17)*DCF!L$6</f>
        <v>14358.878389988502</v>
      </c>
      <c r="CW245" s="15">
        <f ca="1">(BP245*DCF!M$28-DCF!M$5*MAX(BP245*DCF!M$28,0)-MAX(BP245-BO245,0)/Inputs!$B$17)*DCF!M$6</f>
        <v>15883.495144491197</v>
      </c>
      <c r="CX245" s="15">
        <f ca="1">(BQ245*DCF!C$46-DCF!C$5*MAX(BQ245*DCF!C$46,0)-MAX(BQ245-Inputs!$B$20,0)/Inputs!$B$24)*DCF!C$6</f>
        <v>-576.89428842882523</v>
      </c>
      <c r="CY245" s="15">
        <f ca="1">(BR245*DCF!D$46-DCF!D$5*MAX(BR245*DCF!D$46,0)-MAX(BR245-BQ245,0)/Inputs!$B$24)*DCF!D$6</f>
        <v>-386.8293375637964</v>
      </c>
      <c r="CZ245" s="15">
        <f ca="1">(BS245*DCF!E$46-DCF!E$5*MAX(BS245*DCF!E$46,0)-MAX(BS245-BR245,0)/Inputs!$B$24)*DCF!E$6</f>
        <v>-323.37204154900394</v>
      </c>
      <c r="DA245" s="15">
        <f ca="1">(BT245*DCF!F$46-DCF!F$5*MAX(BT245*DCF!F$46,0)-MAX(BT245-BS245,0)/Inputs!$B$24)*DCF!F$6</f>
        <v>-1229.5136321896032</v>
      </c>
      <c r="DB245" s="15">
        <f ca="1">(BU245*DCF!G$46-DCF!G$5*MAX(BU245*DCF!G$46,0)-MAX(BU245-BT245,0)/Inputs!$B$24)*DCF!G$6</f>
        <v>-1155.6570376110137</v>
      </c>
      <c r="DC245" s="15">
        <f ca="1">(BV245*DCF!H$46-DCF!H$5*MAX(BV245*DCF!H$46,0)-MAX(BV245-BU245,0)/Inputs!$B$24)*DCF!H$6</f>
        <v>-1699.3937560622503</v>
      </c>
      <c r="DD245" s="15">
        <f ca="1">(BW245*DCF!I$46-DCF!I$5*MAX(BW245*DCF!I$46,0)-MAX(BW245-BV245,0)/Inputs!$B$24)*DCF!I$6</f>
        <v>-1188.5387302602694</v>
      </c>
      <c r="DE245" s="15">
        <f ca="1">(BX245*DCF!J$46-DCF!J$5*MAX(BX245*DCF!J$46,0)-MAX(BX245-BW245,0)/Inputs!$B$24)*DCF!J$6</f>
        <v>354.94307629855632</v>
      </c>
      <c r="DF245" s="15">
        <f ca="1">(BY245*DCF!K$46-DCF!K$5*MAX(BY245*DCF!K$46,0)-MAX(BY245-BX245,0)/Inputs!$B$24)*DCF!K$6</f>
        <v>-2804.758592429238</v>
      </c>
      <c r="DG245" s="15">
        <f ca="1">(BZ245*DCF!L$46-DCF!L$5*MAX(BZ245*DCF!L$46,0)-MAX(BZ245-BY245,0)/Inputs!$B$24)*DCF!L$6</f>
        <v>493.29861432785566</v>
      </c>
      <c r="DH245" s="15">
        <f ca="1">(CA245*DCF!M$46-DCF!M$5*MAX(CA245*DCF!M$46,0)-MAX(CA245-BZ245,0)/Inputs!$B$24)*DCF!M$6</f>
        <v>186.92806956572412</v>
      </c>
      <c r="DI245" s="15">
        <f ca="1">SUM(CB245:CL245)+BE245*DCF!M$10*(1+Inputs!$B$30)*(1-Inputs!$B$33)*(1-Inputs!$B$30/Inputs!$B$31)/(Inputs!$B$29-Inputs!$B$30)*DCF!M$6</f>
        <v>91837.707514085734</v>
      </c>
      <c r="DJ245" s="15">
        <f ca="1">SUM(CM245:CW245)+BP245*DCF!M$28*(1+Inputs!$B$30)*(1-Inputs!$B$33)*(1-Inputs!$B$30/Inputs!$B$31)/(Inputs!$B$29-Inputs!$B$30)*DCF!M$6</f>
        <v>413078.0231483872</v>
      </c>
      <c r="DK245" s="15">
        <f ca="1">SUM(CX245:DH245)+CA245*DCF!M$46*(1+Inputs!$B$30)*(1-Inputs!$B$33)*(1-Inputs!$B$30/Inputs!$B$31)/(Inputs!$B$29-Inputs!$B$30)*DCF!M$6</f>
        <v>130030.76349744361</v>
      </c>
      <c r="DM245" s="15">
        <f ca="1">DI245+DJ245+DK245+Inputs!$B$34+Inputs!$B$36-Inputs!$B$35</f>
        <v>711797.49415991653</v>
      </c>
    </row>
    <row r="246" spans="1:117" x14ac:dyDescent="0.75">
      <c r="A246" s="11">
        <v>233</v>
      </c>
      <c r="C246" s="24">
        <f t="shared" ca="1" si="143"/>
        <v>1.898521791092018</v>
      </c>
      <c r="D246" s="24">
        <f t="shared" ca="1" si="143"/>
        <v>1.633306041431231</v>
      </c>
      <c r="E246" s="24">
        <f t="shared" ca="1" si="143"/>
        <v>-1.2859395625145478</v>
      </c>
      <c r="F246" s="24">
        <f t="shared" ca="1" si="143"/>
        <v>1.4862632171834347</v>
      </c>
      <c r="G246" s="24">
        <f t="shared" ca="1" si="143"/>
        <v>-1.0627660372894681</v>
      </c>
      <c r="H246" s="24">
        <f t="shared" ca="1" si="143"/>
        <v>0.13556350876288034</v>
      </c>
      <c r="I246" s="24">
        <f t="shared" ca="1" si="143"/>
        <v>-0.78880026738760467</v>
      </c>
      <c r="J246" s="24">
        <f t="shared" ca="1" si="143"/>
        <v>-0.51077887300158353</v>
      </c>
      <c r="K246" s="24">
        <f t="shared" ca="1" si="143"/>
        <v>0.62125355165559581</v>
      </c>
      <c r="L246" s="24">
        <f t="shared" ca="1" si="143"/>
        <v>0.13673806144323494</v>
      </c>
      <c r="M246" s="24">
        <f t="shared" ca="1" si="143"/>
        <v>1.2326938823061688</v>
      </c>
      <c r="N246" s="24">
        <f ca="1">SQRT(Inputs!$B$38)*C246+SQRT(1-Inputs!$B$38)*_xlfn.NORM.S.INV(RAND())</f>
        <v>1.1247422492756005</v>
      </c>
      <c r="O246" s="24">
        <f ca="1">SQRT(Inputs!$B$38)*D246+SQRT(1-Inputs!$B$38)*_xlfn.NORM.S.INV(RAND())</f>
        <v>0.21324387390879773</v>
      </c>
      <c r="P246" s="24">
        <f ca="1">SQRT(Inputs!$B$38)*E246+SQRT(1-Inputs!$B$38)*_xlfn.NORM.S.INV(RAND())</f>
        <v>-0.73362196692189285</v>
      </c>
      <c r="Q246" s="24">
        <f ca="1">SQRT(Inputs!$B$38)*F246+SQRT(1-Inputs!$B$38)*_xlfn.NORM.S.INV(RAND())</f>
        <v>0.866541303208469</v>
      </c>
      <c r="R246" s="24">
        <f ca="1">SQRT(Inputs!$B$38)*G246+SQRT(1-Inputs!$B$38)*_xlfn.NORM.S.INV(RAND())</f>
        <v>-0.78522466329548457</v>
      </c>
      <c r="S246" s="24">
        <f ca="1">SQRT(Inputs!$B$38)*H246+SQRT(1-Inputs!$B$38)*_xlfn.NORM.S.INV(RAND())</f>
        <v>-0.517593775054906</v>
      </c>
      <c r="T246" s="24">
        <f ca="1">SQRT(Inputs!$B$38)*I246+SQRT(1-Inputs!$B$38)*_xlfn.NORM.S.INV(RAND())</f>
        <v>4.5533416699076346E-2</v>
      </c>
      <c r="U246" s="24">
        <f ca="1">SQRT(Inputs!$B$38)*J246+SQRT(1-Inputs!$B$38)*_xlfn.NORM.S.INV(RAND())</f>
        <v>0.43080778096948935</v>
      </c>
      <c r="V246" s="24">
        <f ca="1">SQRT(Inputs!$B$38)*K246+SQRT(1-Inputs!$B$38)*_xlfn.NORM.S.INV(RAND())</f>
        <v>0.42923955004398889</v>
      </c>
      <c r="W246" s="24">
        <f ca="1">SQRT(Inputs!$B$38)*L246+SQRT(1-Inputs!$B$38)*_xlfn.NORM.S.INV(RAND())</f>
        <v>5.4404781902127677E-2</v>
      </c>
      <c r="X246" s="24">
        <f ca="1">SQRT(Inputs!$B$38)*M246+SQRT(1-Inputs!$B$38)*_xlfn.NORM.S.INV(RAND())</f>
        <v>0.27313405699704607</v>
      </c>
      <c r="Y246" s="24">
        <f ca="1">SQRT(Inputs!$B$38)*C246+SQRT(1-Inputs!$B$38)*_xlfn.NORM.S.INV(RAND())</f>
        <v>1.5000865624390647</v>
      </c>
      <c r="Z246" s="24">
        <f ca="1">SQRT(Inputs!$B$38)*D246+SQRT(1-Inputs!$B$38)*_xlfn.NORM.S.INV(RAND())</f>
        <v>0.89366231229452187</v>
      </c>
      <c r="AA246" s="24">
        <f ca="1">SQRT(Inputs!$B$38)*E246+SQRT(1-Inputs!$B$38)*_xlfn.NORM.S.INV(RAND())</f>
        <v>-0.42142876183962624</v>
      </c>
      <c r="AB246" s="24">
        <f ca="1">SQRT(Inputs!$B$38)*F246+SQRT(1-Inputs!$B$38)*_xlfn.NORM.S.INV(RAND())</f>
        <v>0.35406752968547284</v>
      </c>
      <c r="AC246" s="24">
        <f ca="1">SQRT(Inputs!$B$38)*G246+SQRT(1-Inputs!$B$38)*_xlfn.NORM.S.INV(RAND())</f>
        <v>-0.12217638618264576</v>
      </c>
      <c r="AD246" s="24">
        <f ca="1">SQRT(Inputs!$B$38)*H246+SQRT(1-Inputs!$B$38)*_xlfn.NORM.S.INV(RAND())</f>
        <v>0.91494355647050618</v>
      </c>
      <c r="AE246" s="24">
        <f ca="1">SQRT(Inputs!$B$38)*I246+SQRT(1-Inputs!$B$38)*_xlfn.NORM.S.INV(RAND())</f>
        <v>-0.62832850349338121</v>
      </c>
      <c r="AF246" s="24">
        <f ca="1">SQRT(Inputs!$B$38)*J246+SQRT(1-Inputs!$B$38)*_xlfn.NORM.S.INV(RAND())</f>
        <v>-0.93428205501356565</v>
      </c>
      <c r="AG246" s="24">
        <f ca="1">SQRT(Inputs!$B$38)*K246+SQRT(1-Inputs!$B$38)*_xlfn.NORM.S.INV(RAND())</f>
        <v>0.13997119254960391</v>
      </c>
      <c r="AH246" s="24">
        <f ca="1">SQRT(Inputs!$B$38)*L246+SQRT(1-Inputs!$B$38)*_xlfn.NORM.S.INV(RAND())</f>
        <v>-0.6353166131899477</v>
      </c>
      <c r="AI246" s="24">
        <f ca="1">SQRT(Inputs!$B$38)*M246+SQRT(1-Inputs!$B$38)*_xlfn.NORM.S.INV(RAND())</f>
        <v>-0.75680412323358159</v>
      </c>
      <c r="AJ246" s="24">
        <f ca="1">SQRT(Inputs!$B$38)*C246+SQRT(1-Inputs!$B$38)*_xlfn.NORM.S.INV(RAND())</f>
        <v>0.86053458292217022</v>
      </c>
      <c r="AK246" s="24">
        <f ca="1">SQRT(Inputs!$B$38)*D246+SQRT(1-Inputs!$B$38)*_xlfn.NORM.S.INV(RAND())</f>
        <v>-0.25490631594599611</v>
      </c>
      <c r="AL246" s="24">
        <f ca="1">SQRT(Inputs!$B$38)*E246+SQRT(1-Inputs!$B$38)*_xlfn.NORM.S.INV(RAND())</f>
        <v>0.36131880661375637</v>
      </c>
      <c r="AM246" s="24">
        <f ca="1">SQRT(Inputs!$B$38)*F246+SQRT(1-Inputs!$B$38)*_xlfn.NORM.S.INV(RAND())</f>
        <v>1.2852946638424287</v>
      </c>
      <c r="AN246" s="24">
        <f ca="1">SQRT(Inputs!$B$38)*G246+SQRT(1-Inputs!$B$38)*_xlfn.NORM.S.INV(RAND())</f>
        <v>-0.9408684190683545</v>
      </c>
      <c r="AO246" s="24">
        <f ca="1">SQRT(Inputs!$B$38)*H246+SQRT(1-Inputs!$B$38)*_xlfn.NORM.S.INV(RAND())</f>
        <v>-5.8600187829256745E-2</v>
      </c>
      <c r="AP246" s="24">
        <f ca="1">SQRT(Inputs!$B$38)*I246+SQRT(1-Inputs!$B$38)*_xlfn.NORM.S.INV(RAND())</f>
        <v>-0.58645138190180002</v>
      </c>
      <c r="AQ246" s="24">
        <f ca="1">SQRT(Inputs!$B$38)*J246+SQRT(1-Inputs!$B$38)*_xlfn.NORM.S.INV(RAND())</f>
        <v>-1.9792075813375432</v>
      </c>
      <c r="AR246" s="24">
        <f ca="1">SQRT(Inputs!$B$38)*K246+SQRT(1-Inputs!$B$38)*_xlfn.NORM.S.INV(RAND())</f>
        <v>1.3405805350048552</v>
      </c>
      <c r="AS246" s="24">
        <f ca="1">SQRT(Inputs!$B$38)*L246+SQRT(1-Inputs!$B$38)*_xlfn.NORM.S.INV(RAND())</f>
        <v>-0.52657889907838162</v>
      </c>
      <c r="AT246" s="24">
        <f ca="1">SQRT(Inputs!$B$38)*M246+SQRT(1-Inputs!$B$38)*_xlfn.NORM.S.INV(RAND())</f>
        <v>2.3327105157178076</v>
      </c>
      <c r="AU246" s="15">
        <f ca="1">Inputs!$B$6*EXP($B$8-0.5*C$5^2+C$5*N246)</f>
        <v>5953.1626968413866</v>
      </c>
      <c r="AV246" s="15">
        <f t="shared" ca="1" si="110"/>
        <v>7477.2059054608444</v>
      </c>
      <c r="AW246" s="15">
        <f t="shared" ca="1" si="111"/>
        <v>8258.1700426973093</v>
      </c>
      <c r="AX246" s="15">
        <f t="shared" ca="1" si="112"/>
        <v>11235.186508345156</v>
      </c>
      <c r="AY246" s="15">
        <f t="shared" ca="1" si="113"/>
        <v>12527.398268656281</v>
      </c>
      <c r="AZ246" s="15">
        <f t="shared" ca="1" si="114"/>
        <v>14472.494600137754</v>
      </c>
      <c r="BA246" s="15">
        <f t="shared" ca="1" si="115"/>
        <v>17795.234530837897</v>
      </c>
      <c r="BB246" s="15">
        <f t="shared" ca="1" si="116"/>
        <v>22747.751012945708</v>
      </c>
      <c r="BC246" s="15">
        <f t="shared" ca="1" si="117"/>
        <v>29038.827312133417</v>
      </c>
      <c r="BD246" s="15">
        <f t="shared" ca="1" si="118"/>
        <v>35756.794432629838</v>
      </c>
      <c r="BE246" s="15">
        <f t="shared" ca="1" si="119"/>
        <v>44919.038117998542</v>
      </c>
      <c r="BF246" s="15">
        <f ca="1">Inputs!$B$13*EXP($B$9-0.5*C$6^2+C$6*Y246)</f>
        <v>18621.235975021969</v>
      </c>
      <c r="BG246" s="15">
        <f t="shared" ca="1" si="120"/>
        <v>26665.4125060679</v>
      </c>
      <c r="BH246" s="15">
        <f t="shared" ca="1" si="121"/>
        <v>30380.731355536056</v>
      </c>
      <c r="BI246" s="15">
        <f t="shared" ca="1" si="122"/>
        <v>39273.638912151277</v>
      </c>
      <c r="BJ246" s="15">
        <f t="shared" ca="1" si="123"/>
        <v>47306.421732998424</v>
      </c>
      <c r="BK246" s="15">
        <f t="shared" ca="1" si="124"/>
        <v>65761.506811366387</v>
      </c>
      <c r="BL246" s="15">
        <f t="shared" ca="1" si="125"/>
        <v>74463.138781227186</v>
      </c>
      <c r="BM246" s="15">
        <f t="shared" ca="1" si="126"/>
        <v>81501.14313705622</v>
      </c>
      <c r="BN246" s="15">
        <f t="shared" ca="1" si="127"/>
        <v>101931.698841591</v>
      </c>
      <c r="BO246" s="15">
        <f t="shared" ca="1" si="128"/>
        <v>116488.24815823976</v>
      </c>
      <c r="BP246" s="15">
        <f t="shared" ca="1" si="129"/>
        <v>131594.05774225935</v>
      </c>
      <c r="BQ246" s="15">
        <f ca="1">Inputs!$B$20*EXP($B$10-0.5*C$7^2+C$7*AJ246)</f>
        <v>5820.5230329761516</v>
      </c>
      <c r="BR246" s="15">
        <f t="shared" ca="1" si="130"/>
        <v>7283.5508228869085</v>
      </c>
      <c r="BS246" s="15">
        <f t="shared" ca="1" si="131"/>
        <v>11064.674997453954</v>
      </c>
      <c r="BT246" s="15">
        <f t="shared" ca="1" si="132"/>
        <v>21373.092659584814</v>
      </c>
      <c r="BU246" s="15">
        <f t="shared" ca="1" si="133"/>
        <v>23589.609092091014</v>
      </c>
      <c r="BV246" s="15">
        <f t="shared" ca="1" si="134"/>
        <v>32389.494171258539</v>
      </c>
      <c r="BW246" s="15">
        <f t="shared" ca="1" si="135"/>
        <v>39921.877271226091</v>
      </c>
      <c r="BX246" s="15">
        <f t="shared" ca="1" si="136"/>
        <v>37549.485308713054</v>
      </c>
      <c r="BY246" s="15">
        <f t="shared" ca="1" si="137"/>
        <v>67996.303628545109</v>
      </c>
      <c r="BZ246" s="15">
        <f t="shared" ca="1" si="138"/>
        <v>86605.46742983353</v>
      </c>
      <c r="CA246" s="15">
        <f t="shared" ca="1" si="139"/>
        <v>184142.27885971023</v>
      </c>
      <c r="CB246" s="15">
        <f ca="1">(AU246*DCF!C$10-DCF!C$5*MAX(AU246*DCF!C$10,0)-MAX(AU246-Inputs!$B$6,0)/Inputs!$B$10)*DCF!C$6</f>
        <v>1036.0088440052236</v>
      </c>
      <c r="CC246" s="15">
        <f ca="1">(AV246*DCF!D$10-DCF!D$5*MAX(AV246*DCF!D$10,0)-MAX(AV246-AU246,0)/Inputs!$B$10)*DCF!D$6</f>
        <v>1450.9202336713151</v>
      </c>
      <c r="CD246" s="15">
        <f ca="1">(AW246*DCF!E$10-DCF!E$5*MAX(AW246*DCF!E$10,0)-MAX(AW246-AV246,0)/Inputs!$B$10)*DCF!E$6</f>
        <v>1730.7745391151602</v>
      </c>
      <c r="CE246" s="15">
        <f ca="1">(AX246*DCF!F$10-DCF!F$5*MAX(AX246*DCF!F$10,0)-MAX(AX246-AW246,0)/Inputs!$B$10)*DCF!F$6</f>
        <v>1833.1799918366248</v>
      </c>
      <c r="CF246" s="15">
        <f ca="1">(AY246*DCF!G$10-DCF!G$5*MAX(AY246*DCF!G$10,0)-MAX(AY246-AX246,0)/Inputs!$B$10)*DCF!G$6</f>
        <v>2332.7578096232187</v>
      </c>
      <c r="CG246" s="15">
        <f ca="1">(AZ246*DCF!H$10-DCF!H$5*MAX(AZ246*DCF!H$10,0)-MAX(AZ246-AY246,0)/Inputs!$B$10)*DCF!H$6</f>
        <v>2464.4584833586628</v>
      </c>
      <c r="CH246" s="15">
        <f ca="1">(BA246*DCF!I$10-DCF!I$5*MAX(BA246*DCF!I$10,0)-MAX(BA246-AZ246,0)/Inputs!$B$10)*DCF!I$6</f>
        <v>2705.4944097308635</v>
      </c>
      <c r="CI246" s="15">
        <f ca="1">(BB246*DCF!J$10-DCF!J$5*MAX(BB246*DCF!J$10,0)-MAX(BB246-BA246,0)/Inputs!$B$10)*DCF!J$6</f>
        <v>3153.0945940395313</v>
      </c>
      <c r="CJ246" s="15">
        <f ca="1">(BC246*DCF!K$10-DCF!K$5*MAX(BC246*DCF!K$10,0)-MAX(BC246-BB246,0)/Inputs!$B$10)*DCF!K$6</f>
        <v>3794.1299168947003</v>
      </c>
      <c r="CK246" s="15">
        <f ca="1">(BD246*DCF!L$10-DCF!L$5*MAX(BD246*DCF!L$10,0)-MAX(BD246-BC246,0)/Inputs!$B$10)*DCF!L$6</f>
        <v>4524.0626284245318</v>
      </c>
      <c r="CL246" s="15">
        <f ca="1">(BE246*DCF!M$10-DCF!M$5*MAX(BE246*DCF!M$10,0)-MAX(BE246-BD246,0)/Inputs!$B$10)*DCF!M$6</f>
        <v>5244.1293574389038</v>
      </c>
      <c r="CM246" s="15">
        <f ca="1">(BF246*DCF!C$28-DCF!C$5*MAX(BF246*DCF!C$28,0)-MAX(BF246-Inputs!$B$13,0)/Inputs!$B$17)*DCF!C$6</f>
        <v>4012.3548554737358</v>
      </c>
      <c r="CN246" s="15">
        <f ca="1">(BG246*DCF!D$28-DCF!D$5*MAX(BG246*DCF!D$28,0)-MAX(BG246-BF246,0)/Inputs!$B$17)*DCF!D$6</f>
        <v>6137.3873125198434</v>
      </c>
      <c r="CO246" s="15">
        <f ca="1">(BH246*DCF!E$28-DCF!E$5*MAX(BH246*DCF!E$28,0)-MAX(BH246-BG246,0)/Inputs!$B$17)*DCF!E$6</f>
        <v>7872.1258879873303</v>
      </c>
      <c r="CP246" s="15">
        <f ca="1">(BI246*DCF!F$28-DCF!F$5*MAX(BI246*DCF!F$28,0)-MAX(BI246-BH246,0)/Inputs!$B$17)*DCF!F$6</f>
        <v>9042.6640793191582</v>
      </c>
      <c r="CQ246" s="15">
        <f ca="1">(BJ246*DCF!G$28-DCF!G$5*MAX(BJ246*DCF!G$28,0)-MAX(BJ246-BI246,0)/Inputs!$B$17)*DCF!G$6</f>
        <v>10922.975315152304</v>
      </c>
      <c r="CR246" s="15">
        <f ca="1">(BK246*DCF!H$28-DCF!H$5*MAX(BK246*DCF!H$28,0)-MAX(BK246-BJ246,0)/Inputs!$B$17)*DCF!H$6</f>
        <v>13396.143857320423</v>
      </c>
      <c r="CS246" s="15">
        <f ca="1">(BL246*DCF!I$28-DCF!I$5*MAX(BL246*DCF!I$28,0)-MAX(BL246-BK246,0)/Inputs!$B$17)*DCF!I$6</f>
        <v>16261.282280663449</v>
      </c>
      <c r="CT246" s="15">
        <f ca="1">(BM246*DCF!J$28-DCF!J$5*MAX(BM246*DCF!J$28,0)-MAX(BM246-BL246,0)/Inputs!$B$17)*DCF!J$6</f>
        <v>17248.33896759506</v>
      </c>
      <c r="CU246" s="15">
        <f ca="1">(BN246*DCF!K$28-DCF!K$5*MAX(BN246*DCF!K$28,0)-MAX(BN246-BM246,0)/Inputs!$B$17)*DCF!K$6</f>
        <v>19023.794766376359</v>
      </c>
      <c r="CV246" s="15">
        <f ca="1">(BO246*DCF!L$28-DCF!L$5*MAX(BO246*DCF!L$28,0)-MAX(BO246-BN246,0)/Inputs!$B$17)*DCF!L$6</f>
        <v>21594.752753153542</v>
      </c>
      <c r="CW246" s="15">
        <f ca="1">(BP246*DCF!M$28-DCF!M$5*MAX(BP246*DCF!M$28,0)-MAX(BP246-BO246,0)/Inputs!$B$17)*DCF!M$6</f>
        <v>23180.516557355506</v>
      </c>
      <c r="CX246" s="15">
        <f ca="1">(BQ246*DCF!C$46-DCF!C$5*MAX(BQ246*DCF!C$46,0)-MAX(BQ246-Inputs!$B$20,0)/Inputs!$B$24)*DCF!C$6</f>
        <v>-2554.1730020619989</v>
      </c>
      <c r="CY246" s="15">
        <f ca="1">(BR246*DCF!D$46-DCF!D$5*MAX(BR246*DCF!D$46,0)-MAX(BR246-BQ246,0)/Inputs!$B$24)*DCF!D$6</f>
        <v>-1867.3940845875848</v>
      </c>
      <c r="CZ246" s="15">
        <f ca="1">(BS246*DCF!E$46-DCF!E$5*MAX(BS246*DCF!E$46,0)-MAX(BS246-BR246,0)/Inputs!$B$24)*DCF!E$6</f>
        <v>-2798.8321404057046</v>
      </c>
      <c r="DA246" s="15">
        <f ca="1">(BT246*DCF!F$46-DCF!F$5*MAX(BT246*DCF!F$46,0)-MAX(BT246-BS246,0)/Inputs!$B$24)*DCF!F$6</f>
        <v>-5310.1444831936806</v>
      </c>
      <c r="DB246" s="15">
        <f ca="1">(BU246*DCF!G$46-DCF!G$5*MAX(BU246*DCF!G$46,0)-MAX(BU246-BT246,0)/Inputs!$B$24)*DCF!G$6</f>
        <v>-1539.1001773588991</v>
      </c>
      <c r="DC246" s="15">
        <f ca="1">(BV246*DCF!H$46-DCF!H$5*MAX(BV246*DCF!H$46,0)-MAX(BV246-BU246,0)/Inputs!$B$24)*DCF!H$6</f>
        <v>-2734.5103705608676</v>
      </c>
      <c r="DD246" s="15">
        <f ca="1">(BW246*DCF!I$46-DCF!I$5*MAX(BW246*DCF!I$46,0)-MAX(BW246-BV246,0)/Inputs!$B$24)*DCF!I$6</f>
        <v>-1240.2445654752971</v>
      </c>
      <c r="DE246" s="15">
        <f ca="1">(BX246*DCF!J$46-DCF!J$5*MAX(BX246*DCF!J$46,0)-MAX(BX246-BW246,0)/Inputs!$B$24)*DCF!J$6</f>
        <v>1575.0970414569977</v>
      </c>
      <c r="DF246" s="15">
        <f ca="1">(BY246*DCF!K$46-DCF!K$5*MAX(BY246*DCF!K$46,0)-MAX(BY246-BX246,0)/Inputs!$B$24)*DCF!K$6</f>
        <v>-3574.4838583434171</v>
      </c>
      <c r="DG246" s="15">
        <f ca="1">(BZ246*DCF!L$46-DCF!L$5*MAX(BZ246*DCF!L$46,0)-MAX(BZ246-BY246,0)/Inputs!$B$24)*DCF!L$6</f>
        <v>1775.3202176984896</v>
      </c>
      <c r="DH246" s="15">
        <f ca="1">(CA246*DCF!M$46-DCF!M$5*MAX(CA246*DCF!M$46,0)-MAX(CA246-BZ246,0)/Inputs!$B$24)*DCF!M$6</f>
        <v>-5954.6432132558557</v>
      </c>
      <c r="DI246" s="15">
        <f ca="1">SUM(CB246:CL246)+BE246*DCF!M$10*(1+Inputs!$B$30)*(1-Inputs!$B$33)*(1-Inputs!$B$30/Inputs!$B$31)/(Inputs!$B$29-Inputs!$B$30)*DCF!M$6</f>
        <v>155279.28788331477</v>
      </c>
      <c r="DJ246" s="15">
        <f ca="1">SUM(CM246:CW246)+BP246*DCF!M$28*(1+Inputs!$B$30)*(1-Inputs!$B$33)*(1-Inputs!$B$30/Inputs!$B$31)/(Inputs!$B$29-Inputs!$B$30)*DCF!M$6</f>
        <v>636996.34043021337</v>
      </c>
      <c r="DK246" s="15">
        <f ca="1">SUM(CX246:DH246)+CA246*DCF!M$46*(1+Inputs!$B$30)*(1-Inputs!$B$33)*(1-Inputs!$B$30/Inputs!$B$31)/(Inputs!$B$29-Inputs!$B$30)*DCF!M$6</f>
        <v>260482.6675284263</v>
      </c>
      <c r="DM246" s="15">
        <f ca="1">DI246+DJ246+DK246+Inputs!$B$34+Inputs!$B$36-Inputs!$B$35</f>
        <v>1129609.2958419544</v>
      </c>
    </row>
    <row r="247" spans="1:117" x14ac:dyDescent="0.75">
      <c r="A247" s="11">
        <v>234</v>
      </c>
      <c r="C247" s="24">
        <f t="shared" ca="1" si="143"/>
        <v>-0.55899784979140565</v>
      </c>
      <c r="D247" s="24">
        <f t="shared" ca="1" si="143"/>
        <v>-0.23269330563565088</v>
      </c>
      <c r="E247" s="24">
        <f t="shared" ca="1" si="143"/>
        <v>1.3590432689208036</v>
      </c>
      <c r="F247" s="24">
        <f t="shared" ca="1" si="143"/>
        <v>-1.4470109265821283</v>
      </c>
      <c r="G247" s="24">
        <f t="shared" ca="1" si="143"/>
        <v>0.50007900563694985</v>
      </c>
      <c r="H247" s="24">
        <f t="shared" ca="1" si="143"/>
        <v>2.243320236893914</v>
      </c>
      <c r="I247" s="24">
        <f t="shared" ca="1" si="143"/>
        <v>1.0691932940804927</v>
      </c>
      <c r="J247" s="24">
        <f t="shared" ca="1" si="143"/>
        <v>0.4970511222936953</v>
      </c>
      <c r="K247" s="24">
        <f t="shared" ca="1" si="143"/>
        <v>0.85878320198685043</v>
      </c>
      <c r="L247" s="24">
        <f t="shared" ca="1" si="143"/>
        <v>-0.58161849858772341</v>
      </c>
      <c r="M247" s="24">
        <f t="shared" ca="1" si="143"/>
        <v>1.6224464181580067</v>
      </c>
      <c r="N247" s="24">
        <f ca="1">SQRT(Inputs!$B$38)*C247+SQRT(1-Inputs!$B$38)*_xlfn.NORM.S.INV(RAND())</f>
        <v>-0.94898341747859016</v>
      </c>
      <c r="O247" s="24">
        <f ca="1">SQRT(Inputs!$B$38)*D247+SQRT(1-Inputs!$B$38)*_xlfn.NORM.S.INV(RAND())</f>
        <v>5.9000636610250318E-2</v>
      </c>
      <c r="P247" s="24">
        <f ca="1">SQRT(Inputs!$B$38)*E247+SQRT(1-Inputs!$B$38)*_xlfn.NORM.S.INV(RAND())</f>
        <v>1.9629932916747581</v>
      </c>
      <c r="Q247" s="24">
        <f ca="1">SQRT(Inputs!$B$38)*F247+SQRT(1-Inputs!$B$38)*_xlfn.NORM.S.INV(RAND())</f>
        <v>-2.4961563662617157</v>
      </c>
      <c r="R247" s="24">
        <f ca="1">SQRT(Inputs!$B$38)*G247+SQRT(1-Inputs!$B$38)*_xlfn.NORM.S.INV(RAND())</f>
        <v>-0.4581726443064475</v>
      </c>
      <c r="S247" s="24">
        <f ca="1">SQRT(Inputs!$B$38)*H247+SQRT(1-Inputs!$B$38)*_xlfn.NORM.S.INV(RAND())</f>
        <v>2.5792842385381558</v>
      </c>
      <c r="T247" s="24">
        <f ca="1">SQRT(Inputs!$B$38)*I247+SQRT(1-Inputs!$B$38)*_xlfn.NORM.S.INV(RAND())</f>
        <v>-0.35028067654430717</v>
      </c>
      <c r="U247" s="24">
        <f ca="1">SQRT(Inputs!$B$38)*J247+SQRT(1-Inputs!$B$38)*_xlfn.NORM.S.INV(RAND())</f>
        <v>0.95285114275456495</v>
      </c>
      <c r="V247" s="24">
        <f ca="1">SQRT(Inputs!$B$38)*K247+SQRT(1-Inputs!$B$38)*_xlfn.NORM.S.INV(RAND())</f>
        <v>2.929433133036452E-3</v>
      </c>
      <c r="W247" s="24">
        <f ca="1">SQRT(Inputs!$B$38)*L247+SQRT(1-Inputs!$B$38)*_xlfn.NORM.S.INV(RAND())</f>
        <v>-2.0656103657648455</v>
      </c>
      <c r="X247" s="24">
        <f ca="1">SQRT(Inputs!$B$38)*M247+SQRT(1-Inputs!$B$38)*_xlfn.NORM.S.INV(RAND())</f>
        <v>1.203856164801637</v>
      </c>
      <c r="Y247" s="24">
        <f ca="1">SQRT(Inputs!$B$38)*C247+SQRT(1-Inputs!$B$38)*_xlfn.NORM.S.INV(RAND())</f>
        <v>-0.45318436637430892</v>
      </c>
      <c r="Z247" s="24">
        <f ca="1">SQRT(Inputs!$B$38)*D247+SQRT(1-Inputs!$B$38)*_xlfn.NORM.S.INV(RAND())</f>
        <v>-0.53891016082508303</v>
      </c>
      <c r="AA247" s="24">
        <f ca="1">SQRT(Inputs!$B$38)*E247+SQRT(1-Inputs!$B$38)*_xlfn.NORM.S.INV(RAND())</f>
        <v>-0.78395372132677299</v>
      </c>
      <c r="AB247" s="24">
        <f ca="1">SQRT(Inputs!$B$38)*F247+SQRT(1-Inputs!$B$38)*_xlfn.NORM.S.INV(RAND())</f>
        <v>-0.79593324004972854</v>
      </c>
      <c r="AC247" s="24">
        <f ca="1">SQRT(Inputs!$B$38)*G247+SQRT(1-Inputs!$B$38)*_xlfn.NORM.S.INV(RAND())</f>
        <v>1.8904696476666158</v>
      </c>
      <c r="AD247" s="24">
        <f ca="1">SQRT(Inputs!$B$38)*H247+SQRT(1-Inputs!$B$38)*_xlfn.NORM.S.INV(RAND())</f>
        <v>1.0731833318670483</v>
      </c>
      <c r="AE247" s="24">
        <f ca="1">SQRT(Inputs!$B$38)*I247+SQRT(1-Inputs!$B$38)*_xlfn.NORM.S.INV(RAND())</f>
        <v>0.42810952776265715</v>
      </c>
      <c r="AF247" s="24">
        <f ca="1">SQRT(Inputs!$B$38)*J247+SQRT(1-Inputs!$B$38)*_xlfn.NORM.S.INV(RAND())</f>
        <v>0.99590918405632489</v>
      </c>
      <c r="AG247" s="24">
        <f ca="1">SQRT(Inputs!$B$38)*K247+SQRT(1-Inputs!$B$38)*_xlfn.NORM.S.INV(RAND())</f>
        <v>6.2378827359065636E-2</v>
      </c>
      <c r="AH247" s="24">
        <f ca="1">SQRT(Inputs!$B$38)*L247+SQRT(1-Inputs!$B$38)*_xlfn.NORM.S.INV(RAND())</f>
        <v>-0.54900967913877785</v>
      </c>
      <c r="AI247" s="24">
        <f ca="1">SQRT(Inputs!$B$38)*M247+SQRT(1-Inputs!$B$38)*_xlfn.NORM.S.INV(RAND())</f>
        <v>0.6911464456337012</v>
      </c>
      <c r="AJ247" s="24">
        <f ca="1">SQRT(Inputs!$B$38)*C247+SQRT(1-Inputs!$B$38)*_xlfn.NORM.S.INV(RAND())</f>
        <v>-0.16010217604138111</v>
      </c>
      <c r="AK247" s="24">
        <f ca="1">SQRT(Inputs!$B$38)*D247+SQRT(1-Inputs!$B$38)*_xlfn.NORM.S.INV(RAND())</f>
        <v>-1.0666964021392877</v>
      </c>
      <c r="AL247" s="24">
        <f ca="1">SQRT(Inputs!$B$38)*E247+SQRT(1-Inputs!$B$38)*_xlfn.NORM.S.INV(RAND())</f>
        <v>3.2447022030986101</v>
      </c>
      <c r="AM247" s="24">
        <f ca="1">SQRT(Inputs!$B$38)*F247+SQRT(1-Inputs!$B$38)*_xlfn.NORM.S.INV(RAND())</f>
        <v>-1.7946245745542369</v>
      </c>
      <c r="AN247" s="24">
        <f ca="1">SQRT(Inputs!$B$38)*G247+SQRT(1-Inputs!$B$38)*_xlfn.NORM.S.INV(RAND())</f>
        <v>-0.91726487838725368</v>
      </c>
      <c r="AO247" s="24">
        <f ca="1">SQRT(Inputs!$B$38)*H247+SQRT(1-Inputs!$B$38)*_xlfn.NORM.S.INV(RAND())</f>
        <v>3.033718781635224</v>
      </c>
      <c r="AP247" s="24">
        <f ca="1">SQRT(Inputs!$B$38)*I247+SQRT(1-Inputs!$B$38)*_xlfn.NORM.S.INV(RAND())</f>
        <v>-0.87335964477780925</v>
      </c>
      <c r="AQ247" s="24">
        <f ca="1">SQRT(Inputs!$B$38)*J247+SQRT(1-Inputs!$B$38)*_xlfn.NORM.S.INV(RAND())</f>
        <v>0.95201683735255493</v>
      </c>
      <c r="AR247" s="24">
        <f ca="1">SQRT(Inputs!$B$38)*K247+SQRT(1-Inputs!$B$38)*_xlfn.NORM.S.INV(RAND())</f>
        <v>0.21574268175575256</v>
      </c>
      <c r="AS247" s="24">
        <f ca="1">SQRT(Inputs!$B$38)*L247+SQRT(1-Inputs!$B$38)*_xlfn.NORM.S.INV(RAND())</f>
        <v>-1.5852522269866554E-2</v>
      </c>
      <c r="AT247" s="24">
        <f ca="1">SQRT(Inputs!$B$38)*M247+SQRT(1-Inputs!$B$38)*_xlfn.NORM.S.INV(RAND())</f>
        <v>0.48587717675592274</v>
      </c>
      <c r="AU247" s="15">
        <f ca="1">Inputs!$B$6*EXP($B$8-0.5*C$5^2+C$5*N247)</f>
        <v>4255.627705503769</v>
      </c>
      <c r="AV247" s="15">
        <f t="shared" ca="1" si="110"/>
        <v>5225.2369011325318</v>
      </c>
      <c r="AW247" s="15">
        <f t="shared" ca="1" si="111"/>
        <v>8302.5822345070028</v>
      </c>
      <c r="AX247" s="15">
        <f t="shared" ca="1" si="112"/>
        <v>7420.9160544867646</v>
      </c>
      <c r="AY247" s="15">
        <f t="shared" ca="1" si="113"/>
        <v>8596.591959829384</v>
      </c>
      <c r="AZ247" s="15">
        <f t="shared" ca="1" si="114"/>
        <v>13967.372472633753</v>
      </c>
      <c r="BA247" s="15">
        <f t="shared" ca="1" si="115"/>
        <v>16477.224001758175</v>
      </c>
      <c r="BB247" s="15">
        <f t="shared" ca="1" si="116"/>
        <v>22193.911442338493</v>
      </c>
      <c r="BC247" s="15">
        <f t="shared" ca="1" si="117"/>
        <v>27189.580963611697</v>
      </c>
      <c r="BD247" s="15">
        <f t="shared" ca="1" si="118"/>
        <v>27457.733208048438</v>
      </c>
      <c r="BE247" s="15">
        <f t="shared" ca="1" si="119"/>
        <v>37544.981577489445</v>
      </c>
      <c r="BF247" s="15">
        <f ca="1">Inputs!$B$13*EXP($B$9-0.5*C$6^2+C$6*Y247)</f>
        <v>12642.589057445559</v>
      </c>
      <c r="BG247" s="15">
        <f t="shared" ca="1" si="120"/>
        <v>13980.238136245556</v>
      </c>
      <c r="BH247" s="15">
        <f t="shared" ca="1" si="121"/>
        <v>14998.625767833204</v>
      </c>
      <c r="BI247" s="15">
        <f t="shared" ca="1" si="122"/>
        <v>16243.55189646076</v>
      </c>
      <c r="BJ247" s="15">
        <f t="shared" ca="1" si="123"/>
        <v>26151.393633532301</v>
      </c>
      <c r="BK247" s="15">
        <f t="shared" ca="1" si="124"/>
        <v>37145.19346507435</v>
      </c>
      <c r="BL247" s="15">
        <f t="shared" ca="1" si="125"/>
        <v>48231.36186748997</v>
      </c>
      <c r="BM247" s="15">
        <f t="shared" ca="1" si="126"/>
        <v>67094.715564150567</v>
      </c>
      <c r="BN247" s="15">
        <f t="shared" ca="1" si="127"/>
        <v>83137.250399082754</v>
      </c>
      <c r="BO247" s="15">
        <f t="shared" ca="1" si="128"/>
        <v>95967.790879461812</v>
      </c>
      <c r="BP247" s="15">
        <f t="shared" ca="1" si="129"/>
        <v>127739.32323429083</v>
      </c>
      <c r="BQ247" s="15">
        <f ca="1">Inputs!$B$20*EXP($B$10-0.5*C$7^2+C$7*AJ247)</f>
        <v>4052.7186863819297</v>
      </c>
      <c r="BR247" s="15">
        <f t="shared" ca="1" si="130"/>
        <v>3918.8882322787367</v>
      </c>
      <c r="BS247" s="15">
        <f t="shared" ca="1" si="131"/>
        <v>13627.137458273935</v>
      </c>
      <c r="BT247" s="15">
        <f t="shared" ca="1" si="132"/>
        <v>11733.831700542467</v>
      </c>
      <c r="BU247" s="15">
        <f t="shared" ca="1" si="133"/>
        <v>13024.877163609121</v>
      </c>
      <c r="BV247" s="15">
        <f t="shared" ca="1" si="134"/>
        <v>35894.494953484056</v>
      </c>
      <c r="BW247" s="15">
        <f t="shared" ca="1" si="135"/>
        <v>41635.384042621285</v>
      </c>
      <c r="BX247" s="15">
        <f t="shared" ca="1" si="136"/>
        <v>70479.384069069987</v>
      </c>
      <c r="BY247" s="15">
        <f t="shared" ca="1" si="137"/>
        <v>102915.12576882335</v>
      </c>
      <c r="BZ247" s="15">
        <f t="shared" ca="1" si="138"/>
        <v>143984.11927563095</v>
      </c>
      <c r="CA247" s="15">
        <f t="shared" ca="1" si="139"/>
        <v>220492.79832927193</v>
      </c>
      <c r="CB247" s="15">
        <f ca="1">(AU247*DCF!C$10-DCF!C$5*MAX(AU247*DCF!C$10,0)-MAX(AU247-Inputs!$B$6,0)/Inputs!$B$10)*DCF!C$6</f>
        <v>1048.1125710634942</v>
      </c>
      <c r="CC247" s="15">
        <f ca="1">(AV247*DCF!D$10-DCF!D$5*MAX(AV247*DCF!D$10,0)-MAX(AV247-AU247,0)/Inputs!$B$10)*DCF!D$6</f>
        <v>1037.202268954341</v>
      </c>
      <c r="CD247" s="15">
        <f ca="1">(AW247*DCF!E$10-DCF!E$5*MAX(AW247*DCF!E$10,0)-MAX(AW247-AV247,0)/Inputs!$B$10)*DCF!E$6</f>
        <v>1223.7884648538889</v>
      </c>
      <c r="CE247" s="15">
        <f ca="1">(AX247*DCF!F$10-DCF!F$5*MAX(AX247*DCF!F$10,0)-MAX(AX247-AW247,0)/Inputs!$B$10)*DCF!F$6</f>
        <v>1619.9741481049907</v>
      </c>
      <c r="CF247" s="15">
        <f ca="1">(AY247*DCF!G$10-DCF!G$5*MAX(AY247*DCF!G$10,0)-MAX(AY247-AX247,0)/Inputs!$B$10)*DCF!G$6</f>
        <v>1545.2552785630958</v>
      </c>
      <c r="CG247" s="15">
        <f ca="1">(AZ247*DCF!H$10-DCF!H$5*MAX(AZ247*DCF!H$10,0)-MAX(AZ247-AY247,0)/Inputs!$B$10)*DCF!H$6</f>
        <v>1758.0970200854272</v>
      </c>
      <c r="CH247" s="15">
        <f ca="1">(BA247*DCF!I$10-DCF!I$5*MAX(BA247*DCF!I$10,0)-MAX(BA247-AZ247,0)/Inputs!$B$10)*DCF!I$6</f>
        <v>2598.0841461315918</v>
      </c>
      <c r="CI247" s="15">
        <f ca="1">(BB247*DCF!J$10-DCF!J$5*MAX(BB247*DCF!J$10,0)-MAX(BB247-BA247,0)/Inputs!$B$10)*DCF!J$6</f>
        <v>2942.2569224059853</v>
      </c>
      <c r="CJ247" s="15">
        <f ca="1">(BC247*DCF!K$10-DCF!K$5*MAX(BC247*DCF!K$10,0)-MAX(BC247-BB247,0)/Inputs!$B$10)*DCF!K$6</f>
        <v>3677.7681830439528</v>
      </c>
      <c r="CK247" s="15">
        <f ca="1">(BD247*DCF!L$10-DCF!L$5*MAX(BD247*DCF!L$10,0)-MAX(BD247-BC247,0)/Inputs!$B$10)*DCF!L$6</f>
        <v>4106.471876164178</v>
      </c>
      <c r="CL247" s="15">
        <f ca="1">(BE247*DCF!M$10-DCF!M$5*MAX(BE247*DCF!M$10,0)-MAX(BE247-BD247,0)/Inputs!$B$10)*DCF!M$6</f>
        <v>4093.0529100810377</v>
      </c>
      <c r="CM247" s="15">
        <f ca="1">(BF247*DCF!C$28-DCF!C$5*MAX(BF247*DCF!C$28,0)-MAX(BF247-Inputs!$B$13,0)/Inputs!$B$17)*DCF!C$6</f>
        <v>3568.4608904522206</v>
      </c>
      <c r="CN247" s="15">
        <f ca="1">(BG247*DCF!D$28-DCF!D$5*MAX(BG247*DCF!D$28,0)-MAX(BG247-BF247,0)/Inputs!$B$17)*DCF!D$6</f>
        <v>3832.1206894714719</v>
      </c>
      <c r="CO247" s="15">
        <f ca="1">(BH247*DCF!E$28-DCF!E$5*MAX(BH247*DCF!E$28,0)-MAX(BH247-BG247,0)/Inputs!$B$17)*DCF!E$6</f>
        <v>4047.1677053299127</v>
      </c>
      <c r="CP247" s="15">
        <f ca="1">(BI247*DCF!F$28-DCF!F$5*MAX(BI247*DCF!F$28,0)-MAX(BI247-BH247,0)/Inputs!$B$17)*DCF!F$6</f>
        <v>4183.037991447256</v>
      </c>
      <c r="CQ247" s="15">
        <f ca="1">(BJ247*DCF!G$28-DCF!G$5*MAX(BJ247*DCF!G$28,0)-MAX(BJ247-BI247,0)/Inputs!$B$17)*DCF!G$6</f>
        <v>5118.776385621527</v>
      </c>
      <c r="CR247" s="15">
        <f ca="1">(BK247*DCF!H$28-DCF!H$5*MAX(BK247*DCF!H$28,0)-MAX(BK247-BJ247,0)/Inputs!$B$17)*DCF!H$6</f>
        <v>7478.288187974541</v>
      </c>
      <c r="CS247" s="15">
        <f ca="1">(BL247*DCF!I$28-DCF!I$5*MAX(BL247*DCF!I$28,0)-MAX(BL247-BK247,0)/Inputs!$B$17)*DCF!I$6</f>
        <v>9750.5461895735298</v>
      </c>
      <c r="CT247" s="15">
        <f ca="1">(BM247*DCF!J$28-DCF!J$5*MAX(BM247*DCF!J$28,0)-MAX(BM247-BL247,0)/Inputs!$B$17)*DCF!J$6</f>
        <v>12466.564925594401</v>
      </c>
      <c r="CU247" s="15">
        <f ca="1">(BN247*DCF!K$28-DCF!K$5*MAX(BN247*DCF!K$28,0)-MAX(BN247-BM247,0)/Inputs!$B$17)*DCF!K$6</f>
        <v>15592.196490209451</v>
      </c>
      <c r="CV247" s="15">
        <f ca="1">(BO247*DCF!L$28-DCF!L$5*MAX(BO247*DCF!L$28,0)-MAX(BO247-BN247,0)/Inputs!$B$17)*DCF!L$6</f>
        <v>17695.791582152608</v>
      </c>
      <c r="CW247" s="15">
        <f ca="1">(BP247*DCF!M$28-DCF!M$5*MAX(BP247*DCF!M$28,0)-MAX(BP247-BO247,0)/Inputs!$B$17)*DCF!M$6</f>
        <v>20713.209704246721</v>
      </c>
      <c r="CX247" s="15">
        <f ca="1">(BQ247*DCF!C$46-DCF!C$5*MAX(BQ247*DCF!C$46,0)-MAX(BQ247-Inputs!$B$20,0)/Inputs!$B$24)*DCF!C$6</f>
        <v>-1329.3662954147319</v>
      </c>
      <c r="CY247" s="15">
        <f ca="1">(BR247*DCF!D$46-DCF!D$5*MAX(BR247*DCF!D$46,0)-MAX(BR247-BQ247,0)/Inputs!$B$24)*DCF!D$6</f>
        <v>-668.86283159502455</v>
      </c>
      <c r="CZ247" s="15">
        <f ca="1">(BS247*DCF!E$46-DCF!E$5*MAX(BS247*DCF!E$46,0)-MAX(BS247-BR247,0)/Inputs!$B$24)*DCF!E$6</f>
        <v>-5438.1573120807207</v>
      </c>
      <c r="DA247" s="15">
        <f ca="1">(BT247*DCF!F$46-DCF!F$5*MAX(BT247*DCF!F$46,0)-MAX(BT247-BS247,0)/Inputs!$B$24)*DCF!F$6</f>
        <v>-854.53181137670515</v>
      </c>
      <c r="DB247" s="15">
        <f ca="1">(BU247*DCF!G$46-DCF!G$5*MAX(BU247*DCF!G$46,0)-MAX(BU247-BT247,0)/Inputs!$B$24)*DCF!G$6</f>
        <v>-872.41331960059574</v>
      </c>
      <c r="DC247" s="15">
        <f ca="1">(BV247*DCF!H$46-DCF!H$5*MAX(BV247*DCF!H$46,0)-MAX(BV247-BU247,0)/Inputs!$B$24)*DCF!H$6</f>
        <v>-7106.5936037306055</v>
      </c>
      <c r="DD247" s="15">
        <f ca="1">(BW247*DCF!I$46-DCF!I$5*MAX(BW247*DCF!I$46,0)-MAX(BW247-BV247,0)/Inputs!$B$24)*DCF!I$6</f>
        <v>-686.4018368939237</v>
      </c>
      <c r="DE247" s="15">
        <f ca="1">(BX247*DCF!J$46-DCF!J$5*MAX(BX247*DCF!J$46,0)-MAX(BX247-BW247,0)/Inputs!$B$24)*DCF!J$6</f>
        <v>-4692.5423571740139</v>
      </c>
      <c r="DF247" s="15">
        <f ca="1">(BY247*DCF!K$46-DCF!K$5*MAX(BY247*DCF!K$46,0)-MAX(BY247-BX247,0)/Inputs!$B$24)*DCF!K$6</f>
        <v>-2067.0375786239915</v>
      </c>
      <c r="DG247" s="15">
        <f ca="1">(BZ247*DCF!L$46-DCF!L$5*MAX(BZ247*DCF!L$46,0)-MAX(BZ247-BY247,0)/Inputs!$B$24)*DCF!L$6</f>
        <v>658.90709821507414</v>
      </c>
      <c r="DH247" s="15">
        <f ca="1">(CA247*DCF!M$46-DCF!M$5*MAX(CA247*DCF!M$46,0)-MAX(CA247-BZ247,0)/Inputs!$B$24)*DCF!M$6</f>
        <v>1291.1562360836954</v>
      </c>
      <c r="DI247" s="15">
        <f ca="1">SUM(CB247:CL247)+BE247*DCF!M$10*(1+Inputs!$B$30)*(1-Inputs!$B$33)*(1-Inputs!$B$30/Inputs!$B$31)/(Inputs!$B$29-Inputs!$B$30)*DCF!M$6</f>
        <v>130138.24400058834</v>
      </c>
      <c r="DJ247" s="15">
        <f ca="1">SUM(CM247:CW247)+BP247*DCF!M$28*(1+Inputs!$B$30)*(1-Inputs!$B$33)*(1-Inputs!$B$30/Inputs!$B$31)/(Inputs!$B$29-Inputs!$B$30)*DCF!M$6</f>
        <v>578446.4617270194</v>
      </c>
      <c r="DK247" s="15">
        <f ca="1">SUM(CX247:DH247)+CA247*DCF!M$46*(1+Inputs!$B$30)*(1-Inputs!$B$33)*(1-Inputs!$B$30/Inputs!$B$31)/(Inputs!$B$29-Inputs!$B$30)*DCF!M$6</f>
        <v>319142.14164657111</v>
      </c>
      <c r="DM247" s="15">
        <f ca="1">DI247+DJ247+DK247+Inputs!$B$34+Inputs!$B$36-Inputs!$B$35</f>
        <v>1104577.8473741789</v>
      </c>
    </row>
    <row r="248" spans="1:117" x14ac:dyDescent="0.75">
      <c r="A248" s="11">
        <v>235</v>
      </c>
      <c r="C248" s="24">
        <f t="shared" ca="1" si="143"/>
        <v>1.9129072973594916</v>
      </c>
      <c r="D248" s="24">
        <f t="shared" ca="1" si="143"/>
        <v>-1.00252893713911</v>
      </c>
      <c r="E248" s="24">
        <f t="shared" ca="1" si="143"/>
        <v>1.625777241220316</v>
      </c>
      <c r="F248" s="24">
        <f t="shared" ca="1" si="143"/>
        <v>-0.24879430200113473</v>
      </c>
      <c r="G248" s="24">
        <f t="shared" ca="1" si="143"/>
        <v>-2.3865604715901357E-3</v>
      </c>
      <c r="H248" s="24">
        <f t="shared" ca="1" si="143"/>
        <v>1.2880813302450196</v>
      </c>
      <c r="I248" s="24">
        <f t="shared" ca="1" si="143"/>
        <v>-3.1252765934654666E-3</v>
      </c>
      <c r="J248" s="24">
        <f t="shared" ca="1" si="143"/>
        <v>-0.71289738365079114</v>
      </c>
      <c r="K248" s="24">
        <f t="shared" ca="1" si="143"/>
        <v>7.4047920070715118E-2</v>
      </c>
      <c r="L248" s="24">
        <f t="shared" ca="1" si="143"/>
        <v>-0.35505738429632366</v>
      </c>
      <c r="M248" s="24">
        <f t="shared" ca="1" si="143"/>
        <v>0.32670455466751297</v>
      </c>
      <c r="N248" s="24">
        <f ca="1">SQRT(Inputs!$B$38)*C248+SQRT(1-Inputs!$B$38)*_xlfn.NORM.S.INV(RAND())</f>
        <v>2.2412860320757497</v>
      </c>
      <c r="O248" s="24">
        <f ca="1">SQRT(Inputs!$B$38)*D248+SQRT(1-Inputs!$B$38)*_xlfn.NORM.S.INV(RAND())</f>
        <v>1.0631796675289413</v>
      </c>
      <c r="P248" s="24">
        <f ca="1">SQRT(Inputs!$B$38)*E248+SQRT(1-Inputs!$B$38)*_xlfn.NORM.S.INV(RAND())</f>
        <v>0.59359562046579639</v>
      </c>
      <c r="Q248" s="24">
        <f ca="1">SQRT(Inputs!$B$38)*F248+SQRT(1-Inputs!$B$38)*_xlfn.NORM.S.INV(RAND())</f>
        <v>1.0434491383441216</v>
      </c>
      <c r="R248" s="24">
        <f ca="1">SQRT(Inputs!$B$38)*G248+SQRT(1-Inputs!$B$38)*_xlfn.NORM.S.INV(RAND())</f>
        <v>-0.85026029091967859</v>
      </c>
      <c r="S248" s="24">
        <f ca="1">SQRT(Inputs!$B$38)*H248+SQRT(1-Inputs!$B$38)*_xlfn.NORM.S.INV(RAND())</f>
        <v>0.61270730364106918</v>
      </c>
      <c r="T248" s="24">
        <f ca="1">SQRT(Inputs!$B$38)*I248+SQRT(1-Inputs!$B$38)*_xlfn.NORM.S.INV(RAND())</f>
        <v>-0.47941389636008291</v>
      </c>
      <c r="U248" s="24">
        <f ca="1">SQRT(Inputs!$B$38)*J248+SQRT(1-Inputs!$B$38)*_xlfn.NORM.S.INV(RAND())</f>
        <v>-0.65591038825550263</v>
      </c>
      <c r="V248" s="24">
        <f ca="1">SQRT(Inputs!$B$38)*K248+SQRT(1-Inputs!$B$38)*_xlfn.NORM.S.INV(RAND())</f>
        <v>0.47840996223874088</v>
      </c>
      <c r="W248" s="24">
        <f ca="1">SQRT(Inputs!$B$38)*L248+SQRT(1-Inputs!$B$38)*_xlfn.NORM.S.INV(RAND())</f>
        <v>0.13921078732667483</v>
      </c>
      <c r="X248" s="24">
        <f ca="1">SQRT(Inputs!$B$38)*M248+SQRT(1-Inputs!$B$38)*_xlfn.NORM.S.INV(RAND())</f>
        <v>0.51773174323390281</v>
      </c>
      <c r="Y248" s="24">
        <f ca="1">SQRT(Inputs!$B$38)*C248+SQRT(1-Inputs!$B$38)*_xlfn.NORM.S.INV(RAND())</f>
        <v>1.2229369581976803</v>
      </c>
      <c r="Z248" s="24">
        <f ca="1">SQRT(Inputs!$B$38)*D248+SQRT(1-Inputs!$B$38)*_xlfn.NORM.S.INV(RAND())</f>
        <v>-0.8284898126370287</v>
      </c>
      <c r="AA248" s="24">
        <f ca="1">SQRT(Inputs!$B$38)*E248+SQRT(1-Inputs!$B$38)*_xlfn.NORM.S.INV(RAND())</f>
        <v>0.65777159202459601</v>
      </c>
      <c r="AB248" s="24">
        <f ca="1">SQRT(Inputs!$B$38)*F248+SQRT(1-Inputs!$B$38)*_xlfn.NORM.S.INV(RAND())</f>
        <v>-0.5222103950066701</v>
      </c>
      <c r="AC248" s="24">
        <f ca="1">SQRT(Inputs!$B$38)*G248+SQRT(1-Inputs!$B$38)*_xlfn.NORM.S.INV(RAND())</f>
        <v>0.24597914106566948</v>
      </c>
      <c r="AD248" s="24">
        <f ca="1">SQRT(Inputs!$B$38)*H248+SQRT(1-Inputs!$B$38)*_xlfn.NORM.S.INV(RAND())</f>
        <v>0.86284590620801249</v>
      </c>
      <c r="AE248" s="24">
        <f ca="1">SQRT(Inputs!$B$38)*I248+SQRT(1-Inputs!$B$38)*_xlfn.NORM.S.INV(RAND())</f>
        <v>0.24142146548616325</v>
      </c>
      <c r="AF248" s="24">
        <f ca="1">SQRT(Inputs!$B$38)*J248+SQRT(1-Inputs!$B$38)*_xlfn.NORM.S.INV(RAND())</f>
        <v>-0.95819301968995663</v>
      </c>
      <c r="AG248" s="24">
        <f ca="1">SQRT(Inputs!$B$38)*K248+SQRT(1-Inputs!$B$38)*_xlfn.NORM.S.INV(RAND())</f>
        <v>-0.13021969217296686</v>
      </c>
      <c r="AH248" s="24">
        <f ca="1">SQRT(Inputs!$B$38)*L248+SQRT(1-Inputs!$B$38)*_xlfn.NORM.S.INV(RAND())</f>
        <v>-0.78457691688408326</v>
      </c>
      <c r="AI248" s="24">
        <f ca="1">SQRT(Inputs!$B$38)*M248+SQRT(1-Inputs!$B$38)*_xlfn.NORM.S.INV(RAND())</f>
        <v>-0.97180959916018361</v>
      </c>
      <c r="AJ248" s="24">
        <f ca="1">SQRT(Inputs!$B$38)*C248+SQRT(1-Inputs!$B$38)*_xlfn.NORM.S.INV(RAND())</f>
        <v>0.60199470825822265</v>
      </c>
      <c r="AK248" s="24">
        <f ca="1">SQRT(Inputs!$B$38)*D248+SQRT(1-Inputs!$B$38)*_xlfn.NORM.S.INV(RAND())</f>
        <v>-0.66631154216158417</v>
      </c>
      <c r="AL248" s="24">
        <f ca="1">SQRT(Inputs!$B$38)*E248+SQRT(1-Inputs!$B$38)*_xlfn.NORM.S.INV(RAND())</f>
        <v>1.402454069326839</v>
      </c>
      <c r="AM248" s="24">
        <f ca="1">SQRT(Inputs!$B$38)*F248+SQRT(1-Inputs!$B$38)*_xlfn.NORM.S.INV(RAND())</f>
        <v>-0.21323467923181588</v>
      </c>
      <c r="AN248" s="24">
        <f ca="1">SQRT(Inputs!$B$38)*G248+SQRT(1-Inputs!$B$38)*_xlfn.NORM.S.INV(RAND())</f>
        <v>0.74117268133305636</v>
      </c>
      <c r="AO248" s="24">
        <f ca="1">SQRT(Inputs!$B$38)*H248+SQRT(1-Inputs!$B$38)*_xlfn.NORM.S.INV(RAND())</f>
        <v>0.45240919991426293</v>
      </c>
      <c r="AP248" s="24">
        <f ca="1">SQRT(Inputs!$B$38)*I248+SQRT(1-Inputs!$B$38)*_xlfn.NORM.S.INV(RAND())</f>
        <v>-0.52903159306318182</v>
      </c>
      <c r="AQ248" s="24">
        <f ca="1">SQRT(Inputs!$B$38)*J248+SQRT(1-Inputs!$B$38)*_xlfn.NORM.S.INV(RAND())</f>
        <v>-0.54141633093875574</v>
      </c>
      <c r="AR248" s="24">
        <f ca="1">SQRT(Inputs!$B$38)*K248+SQRT(1-Inputs!$B$38)*_xlfn.NORM.S.INV(RAND())</f>
        <v>0.68988092335466844</v>
      </c>
      <c r="AS248" s="24">
        <f ca="1">SQRT(Inputs!$B$38)*L248+SQRT(1-Inputs!$B$38)*_xlfn.NORM.S.INV(RAND())</f>
        <v>0.747726873338872</v>
      </c>
      <c r="AT248" s="24">
        <f ca="1">SQRT(Inputs!$B$38)*M248+SQRT(1-Inputs!$B$38)*_xlfn.NORM.S.INV(RAND())</f>
        <v>0.93402103955622495</v>
      </c>
      <c r="AU248" s="15">
        <f ca="1">Inputs!$B$6*EXP($B$8-0.5*C$5^2+C$5*N248)</f>
        <v>7132.4942637387021</v>
      </c>
      <c r="AV248" s="15">
        <f t="shared" ca="1" si="110"/>
        <v>10150.929924916107</v>
      </c>
      <c r="AW248" s="15">
        <f t="shared" ca="1" si="111"/>
        <v>13408.995804737709</v>
      </c>
      <c r="AX248" s="15">
        <f t="shared" ca="1" si="112"/>
        <v>18650.536385677242</v>
      </c>
      <c r="AY248" s="15">
        <f t="shared" ca="1" si="113"/>
        <v>20638.270223103562</v>
      </c>
      <c r="AZ248" s="15">
        <f t="shared" ca="1" si="114"/>
        <v>27002.975059454348</v>
      </c>
      <c r="BA248" s="15">
        <f t="shared" ca="1" si="115"/>
        <v>31427.615958731007</v>
      </c>
      <c r="BB248" s="15">
        <f t="shared" ca="1" si="116"/>
        <v>36029.738468269978</v>
      </c>
      <c r="BC248" s="15">
        <f t="shared" ca="1" si="117"/>
        <v>46212.882620897937</v>
      </c>
      <c r="BD248" s="15">
        <f t="shared" ca="1" si="118"/>
        <v>57357.138395835587</v>
      </c>
      <c r="BE248" s="15">
        <f t="shared" ca="1" si="119"/>
        <v>73677.447798059089</v>
      </c>
      <c r="BF248" s="15">
        <f ca="1">Inputs!$B$13*EXP($B$9-0.5*C$6^2+C$6*Y248)</f>
        <v>17625.705558995585</v>
      </c>
      <c r="BG248" s="15">
        <f t="shared" ca="1" si="120"/>
        <v>18498.33376843193</v>
      </c>
      <c r="BH248" s="15">
        <f t="shared" ca="1" si="121"/>
        <v>25206.837292687171</v>
      </c>
      <c r="BI248" s="15">
        <f t="shared" ca="1" si="122"/>
        <v>28473.789512027626</v>
      </c>
      <c r="BJ248" s="15">
        <f t="shared" ca="1" si="123"/>
        <v>36166.905813607969</v>
      </c>
      <c r="BK248" s="15">
        <f t="shared" ca="1" si="124"/>
        <v>49920.930430163564</v>
      </c>
      <c r="BL248" s="15">
        <f t="shared" ca="1" si="125"/>
        <v>63270.693282116074</v>
      </c>
      <c r="BM248" s="15">
        <f t="shared" ca="1" si="126"/>
        <v>69045.427958745262</v>
      </c>
      <c r="BN248" s="15">
        <f t="shared" ca="1" si="127"/>
        <v>83602.383360486303</v>
      </c>
      <c r="BO248" s="15">
        <f t="shared" ca="1" si="128"/>
        <v>93898.029424995795</v>
      </c>
      <c r="BP248" s="15">
        <f t="shared" ca="1" si="129"/>
        <v>103521.7285563873</v>
      </c>
      <c r="BQ248" s="15">
        <f ca="1">Inputs!$B$20*EXP($B$10-0.5*C$7^2+C$7*AJ248)</f>
        <v>5310.5239788961298</v>
      </c>
      <c r="BR248" s="15">
        <f t="shared" ca="1" si="130"/>
        <v>5831.4448476691505</v>
      </c>
      <c r="BS248" s="15">
        <f t="shared" ca="1" si="131"/>
        <v>11946.292543551595</v>
      </c>
      <c r="BT248" s="15">
        <f t="shared" ca="1" si="132"/>
        <v>15575.25753385102</v>
      </c>
      <c r="BU248" s="15">
        <f t="shared" ca="1" si="133"/>
        <v>25825.448803812287</v>
      </c>
      <c r="BV248" s="15">
        <f t="shared" ca="1" si="134"/>
        <v>39786.110262690236</v>
      </c>
      <c r="BW248" s="15">
        <f t="shared" ca="1" si="135"/>
        <v>49638.218815761255</v>
      </c>
      <c r="BX248" s="15">
        <f t="shared" ca="1" si="136"/>
        <v>62285.971389780534</v>
      </c>
      <c r="BY248" s="15">
        <f t="shared" ca="1" si="137"/>
        <v>99587.332599495436</v>
      </c>
      <c r="BZ248" s="15">
        <f t="shared" ca="1" si="138"/>
        <v>160325.33192570525</v>
      </c>
      <c r="CA248" s="15">
        <f t="shared" ca="1" si="139"/>
        <v>265868.71030714147</v>
      </c>
      <c r="CB248" s="15">
        <f ca="1">(AU248*DCF!C$10-DCF!C$5*MAX(AU248*DCF!C$10,0)-MAX(AU248-Inputs!$B$6,0)/Inputs!$B$10)*DCF!C$6</f>
        <v>1027.5999997282167</v>
      </c>
      <c r="CC248" s="15">
        <f ca="1">(AV248*DCF!D$10-DCF!D$5*MAX(AV248*DCF!D$10,0)-MAX(AV248-AU248,0)/Inputs!$B$10)*DCF!D$6</f>
        <v>1738.2538610005292</v>
      </c>
      <c r="CD248" s="15">
        <f ca="1">(AW248*DCF!E$10-DCF!E$5*MAX(AW248*DCF!E$10,0)-MAX(AW248-AV248,0)/Inputs!$B$10)*DCF!E$6</f>
        <v>2362.0723199566419</v>
      </c>
      <c r="CE248" s="15">
        <f ca="1">(AX248*DCF!F$10-DCF!F$5*MAX(AX248*DCF!F$10,0)-MAX(AX248-AW248,0)/Inputs!$B$10)*DCF!F$6</f>
        <v>2980.7477280846992</v>
      </c>
      <c r="CF248" s="15">
        <f ca="1">(AY248*DCF!G$10-DCF!G$5*MAX(AY248*DCF!G$10,0)-MAX(AY248-AX248,0)/Inputs!$B$10)*DCF!G$6</f>
        <v>3870.2292753777765</v>
      </c>
      <c r="CG248" s="15">
        <f ca="1">(AZ248*DCF!H$10-DCF!H$5*MAX(AZ248*DCF!H$10,0)-MAX(AZ248-AY248,0)/Inputs!$B$10)*DCF!H$6</f>
        <v>4112.4795304237196</v>
      </c>
      <c r="CH248" s="15">
        <f ca="1">(BA248*DCF!I$10-DCF!I$5*MAX(BA248*DCF!I$10,0)-MAX(BA248-AZ248,0)/Inputs!$B$10)*DCF!I$6</f>
        <v>5014.882819848237</v>
      </c>
      <c r="CI248" s="15">
        <f ca="1">(BB248*DCF!J$10-DCF!J$5*MAX(BB248*DCF!J$10,0)-MAX(BB248-BA248,0)/Inputs!$B$10)*DCF!J$6</f>
        <v>5485.4108924057691</v>
      </c>
      <c r="CJ248" s="15">
        <f ca="1">(BC248*DCF!K$10-DCF!K$5*MAX(BC248*DCF!K$10,0)-MAX(BC248-BB248,0)/Inputs!$B$10)*DCF!K$6</f>
        <v>6014.046753367722</v>
      </c>
      <c r="CK248" s="15">
        <f ca="1">(BD248*DCF!L$10-DCF!L$5*MAX(BD248*DCF!L$10,0)-MAX(BD248-BC248,0)/Inputs!$B$10)*DCF!L$6</f>
        <v>7209.41445863032</v>
      </c>
      <c r="CL248" s="15">
        <f ca="1">(BE248*DCF!M$10-DCF!M$5*MAX(BE248*DCF!M$10,0)-MAX(BE248-BD248,0)/Inputs!$B$10)*DCF!M$6</f>
        <v>8447.2054927589106</v>
      </c>
      <c r="CM248" s="15">
        <f ca="1">(BF248*DCF!C$28-DCF!C$5*MAX(BF248*DCF!C$28,0)-MAX(BF248-Inputs!$B$13,0)/Inputs!$B$17)*DCF!C$6</f>
        <v>3938.4401470519497</v>
      </c>
      <c r="CN248" s="15">
        <f ca="1">(BG248*DCF!D$28-DCF!D$5*MAX(BG248*DCF!D$28,0)-MAX(BG248-BF248,0)/Inputs!$B$17)*DCF!D$6</f>
        <v>5262.0143301181815</v>
      </c>
      <c r="CO248" s="15">
        <f ca="1">(BH248*DCF!E$28-DCF!E$5*MAX(BH248*DCF!E$28,0)-MAX(BH248-BG248,0)/Inputs!$B$17)*DCF!E$6</f>
        <v>5816.8714618713684</v>
      </c>
      <c r="CP248" s="15">
        <f ca="1">(BI248*DCF!F$28-DCF!F$5*MAX(BI248*DCF!F$28,0)-MAX(BI248-BH248,0)/Inputs!$B$17)*DCF!F$6</f>
        <v>7135.0835386918552</v>
      </c>
      <c r="CQ248" s="15">
        <f ca="1">(BJ248*DCF!G$28-DCF!G$5*MAX(BJ248*DCF!G$28,0)-MAX(BJ248-BI248,0)/Inputs!$B$17)*DCF!G$6</f>
        <v>8089.8719476478882</v>
      </c>
      <c r="CR248" s="15">
        <f ca="1">(BK248*DCF!H$28-DCF!H$5*MAX(BK248*DCF!H$28,0)-MAX(BK248-BJ248,0)/Inputs!$B$17)*DCF!H$6</f>
        <v>10209.007420791864</v>
      </c>
      <c r="CS248" s="15">
        <f ca="1">(BL248*DCF!I$28-DCF!I$5*MAX(BL248*DCF!I$28,0)-MAX(BL248-BK248,0)/Inputs!$B$17)*DCF!I$6</f>
        <v>12962.195448606259</v>
      </c>
      <c r="CT248" s="15">
        <f ca="1">(BM248*DCF!J$28-DCF!J$5*MAX(BM248*DCF!J$28,0)-MAX(BM248-BL248,0)/Inputs!$B$17)*DCF!J$6</f>
        <v>14637.179693939092</v>
      </c>
      <c r="CU248" s="15">
        <f ca="1">(BN248*DCF!K$28-DCF!K$5*MAX(BN248*DCF!K$28,0)-MAX(BN248-BM248,0)/Inputs!$B$17)*DCF!K$6</f>
        <v>15872.388465498832</v>
      </c>
      <c r="CV248" s="15">
        <f ca="1">(BO248*DCF!L$28-DCF!L$5*MAX(BO248*DCF!L$28,0)-MAX(BO248-BN248,0)/Inputs!$B$17)*DCF!L$6</f>
        <v>17569.658258010684</v>
      </c>
      <c r="CW248" s="15">
        <f ca="1">(BP248*DCF!M$28-DCF!M$5*MAX(BP248*DCF!M$28,0)-MAX(BP248-BO248,0)/Inputs!$B$17)*DCF!M$6</f>
        <v>18471.726160502178</v>
      </c>
      <c r="CX248" s="15">
        <f ca="1">(BQ248*DCF!C$46-DCF!C$5*MAX(BQ248*DCF!C$46,0)-MAX(BQ248-Inputs!$B$20,0)/Inputs!$B$24)*DCF!C$6</f>
        <v>-2200.8249276416605</v>
      </c>
      <c r="CY248" s="15">
        <f ca="1">(BR248*DCF!D$46-DCF!D$5*MAX(BR248*DCF!D$46,0)-MAX(BR248-BQ248,0)/Inputs!$B$24)*DCF!D$6</f>
        <v>-1217.5642551149904</v>
      </c>
      <c r="CZ248" s="15">
        <f ca="1">(BS248*DCF!E$46-DCF!E$5*MAX(BS248*DCF!E$46,0)-MAX(BS248-BR248,0)/Inputs!$B$24)*DCF!E$6</f>
        <v>-3822.9745159532313</v>
      </c>
      <c r="DA248" s="15">
        <f ca="1">(BT248*DCF!F$46-DCF!F$5*MAX(BT248*DCF!F$46,0)-MAX(BT248-BS248,0)/Inputs!$B$24)*DCF!F$6</f>
        <v>-2455.7096012076195</v>
      </c>
      <c r="DB248" s="15">
        <f ca="1">(BU248*DCF!G$46-DCF!G$5*MAX(BU248*DCF!G$46,0)-MAX(BU248-BT248,0)/Inputs!$B$24)*DCF!G$6</f>
        <v>-4316.6788970673142</v>
      </c>
      <c r="DC248" s="15">
        <f ca="1">(BV248*DCF!H$46-DCF!H$5*MAX(BV248*DCF!H$46,0)-MAX(BV248-BU248,0)/Inputs!$B$24)*DCF!H$6</f>
        <v>-4338.1900099543791</v>
      </c>
      <c r="DD248" s="15">
        <f ca="1">(BW248*DCF!I$46-DCF!I$5*MAX(BW248*DCF!I$46,0)-MAX(BW248-BV248,0)/Inputs!$B$24)*DCF!I$6</f>
        <v>-1681.7453294654836</v>
      </c>
      <c r="DE248" s="15">
        <f ca="1">(BX248*DCF!J$46-DCF!J$5*MAX(BX248*DCF!J$46,0)-MAX(BX248-BW248,0)/Inputs!$B$24)*DCF!J$6</f>
        <v>-741.25313972800984</v>
      </c>
      <c r="DF248" s="15">
        <f ca="1">(BY248*DCF!K$46-DCF!K$5*MAX(BY248*DCF!K$46,0)-MAX(BY248-BX248,0)/Inputs!$B$24)*DCF!K$6</f>
        <v>-3449.0793780592844</v>
      </c>
      <c r="DG248" s="15">
        <f ca="1">(BZ248*DCF!L$46-DCF!L$5*MAX(BZ248*DCF!L$46,0)-MAX(BZ248-BY248,0)/Inputs!$B$24)*DCF!L$6</f>
        <v>-2662.6619422956865</v>
      </c>
      <c r="DH248" s="15">
        <f ca="1">(CA248*DCF!M$46-DCF!M$5*MAX(CA248*DCF!M$46,0)-MAX(CA248-BZ248,0)/Inputs!$B$24)*DCF!M$6</f>
        <v>-1221.4342579403535</v>
      </c>
      <c r="DI248" s="15">
        <f ca="1">SUM(CB248:CL248)+BE248*DCF!M$10*(1+Inputs!$B$30)*(1-Inputs!$B$33)*(1-Inputs!$B$30/Inputs!$B$31)/(Inputs!$B$29-Inputs!$B$30)*DCF!M$6</f>
        <v>253307.65463696557</v>
      </c>
      <c r="DJ248" s="15">
        <f ca="1">SUM(CM248:CW248)+BP248*DCF!M$28*(1+Inputs!$B$30)*(1-Inputs!$B$33)*(1-Inputs!$B$30/Inputs!$B$31)/(Inputs!$B$29-Inputs!$B$30)*DCF!M$6</f>
        <v>504100.8895468199</v>
      </c>
      <c r="DK248" s="15">
        <f ca="1">SUM(CX248:DH248)+CA248*DCF!M$46*(1+Inputs!$B$30)*(1-Inputs!$B$33)*(1-Inputs!$B$30/Inputs!$B$31)/(Inputs!$B$29-Inputs!$B$30)*DCF!M$6</f>
        <v>382956.40404251701</v>
      </c>
      <c r="DM248" s="15">
        <f ca="1">DI248+DJ248+DK248+Inputs!$B$34+Inputs!$B$36-Inputs!$B$35</f>
        <v>1217215.9482263024</v>
      </c>
    </row>
    <row r="249" spans="1:117" x14ac:dyDescent="0.75">
      <c r="A249" s="11">
        <v>236</v>
      </c>
      <c r="C249" s="24">
        <f t="shared" ca="1" si="143"/>
        <v>-0.65795558461962633</v>
      </c>
      <c r="D249" s="24">
        <f t="shared" ca="1" si="143"/>
        <v>0.56159487313302359</v>
      </c>
      <c r="E249" s="24">
        <f t="shared" ca="1" si="143"/>
        <v>-0.78271245278894741</v>
      </c>
      <c r="F249" s="24">
        <f t="shared" ca="1" si="143"/>
        <v>-1.3164005534762777</v>
      </c>
      <c r="G249" s="24">
        <f t="shared" ca="1" si="143"/>
        <v>-0.3089257139314332</v>
      </c>
      <c r="H249" s="24">
        <f t="shared" ca="1" si="143"/>
        <v>1.5424911929360878</v>
      </c>
      <c r="I249" s="24">
        <f t="shared" ca="1" si="143"/>
        <v>0.11396935254858079</v>
      </c>
      <c r="J249" s="24">
        <f t="shared" ca="1" si="143"/>
        <v>-3.2010605074131351E-2</v>
      </c>
      <c r="K249" s="24">
        <f t="shared" ca="1" si="143"/>
        <v>-0.4415672777768076</v>
      </c>
      <c r="L249" s="24">
        <f t="shared" ca="1" si="143"/>
        <v>-0.46226027487361016</v>
      </c>
      <c r="M249" s="24">
        <f t="shared" ca="1" si="143"/>
        <v>0.34883509173379923</v>
      </c>
      <c r="N249" s="24">
        <f ca="1">SQRT(Inputs!$B$38)*C249+SQRT(1-Inputs!$B$38)*_xlfn.NORM.S.INV(RAND())</f>
        <v>-0.42297346566944538</v>
      </c>
      <c r="O249" s="24">
        <f ca="1">SQRT(Inputs!$B$38)*D249+SQRT(1-Inputs!$B$38)*_xlfn.NORM.S.INV(RAND())</f>
        <v>0.26026525615922524</v>
      </c>
      <c r="P249" s="24">
        <f ca="1">SQRT(Inputs!$B$38)*E249+SQRT(1-Inputs!$B$38)*_xlfn.NORM.S.INV(RAND())</f>
        <v>-0.55331275516778167</v>
      </c>
      <c r="Q249" s="24">
        <f ca="1">SQRT(Inputs!$B$38)*F249+SQRT(1-Inputs!$B$38)*_xlfn.NORM.S.INV(RAND())</f>
        <v>0.32440977023747197</v>
      </c>
      <c r="R249" s="24">
        <f ca="1">SQRT(Inputs!$B$38)*G249+SQRT(1-Inputs!$B$38)*_xlfn.NORM.S.INV(RAND())</f>
        <v>0.51962044590421907</v>
      </c>
      <c r="S249" s="24">
        <f ca="1">SQRT(Inputs!$B$38)*H249+SQRT(1-Inputs!$B$38)*_xlfn.NORM.S.INV(RAND())</f>
        <v>1.5429741342881513</v>
      </c>
      <c r="T249" s="24">
        <f ca="1">SQRT(Inputs!$B$38)*I249+SQRT(1-Inputs!$B$38)*_xlfn.NORM.S.INV(RAND())</f>
        <v>0.28968877931896331</v>
      </c>
      <c r="U249" s="24">
        <f ca="1">SQRT(Inputs!$B$38)*J249+SQRT(1-Inputs!$B$38)*_xlfn.NORM.S.INV(RAND())</f>
        <v>-0.43892241489573725</v>
      </c>
      <c r="V249" s="24">
        <f ca="1">SQRT(Inputs!$B$38)*K249+SQRT(1-Inputs!$B$38)*_xlfn.NORM.S.INV(RAND())</f>
        <v>0.49462729877797196</v>
      </c>
      <c r="W249" s="24">
        <f ca="1">SQRT(Inputs!$B$38)*L249+SQRT(1-Inputs!$B$38)*_xlfn.NORM.S.INV(RAND())</f>
        <v>-0.62934647242085462</v>
      </c>
      <c r="X249" s="24">
        <f ca="1">SQRT(Inputs!$B$38)*M249+SQRT(1-Inputs!$B$38)*_xlfn.NORM.S.INV(RAND())</f>
        <v>0.45672458953569928</v>
      </c>
      <c r="Y249" s="24">
        <f ca="1">SQRT(Inputs!$B$38)*C249+SQRT(1-Inputs!$B$38)*_xlfn.NORM.S.INV(RAND())</f>
        <v>-0.87390627141634014</v>
      </c>
      <c r="Z249" s="24">
        <f ca="1">SQRT(Inputs!$B$38)*D249+SQRT(1-Inputs!$B$38)*_xlfn.NORM.S.INV(RAND())</f>
        <v>-0.16446156807395212</v>
      </c>
      <c r="AA249" s="24">
        <f ca="1">SQRT(Inputs!$B$38)*E249+SQRT(1-Inputs!$B$38)*_xlfn.NORM.S.INV(RAND())</f>
        <v>-0.9184802275152415</v>
      </c>
      <c r="AB249" s="24">
        <f ca="1">SQRT(Inputs!$B$38)*F249+SQRT(1-Inputs!$B$38)*_xlfn.NORM.S.INV(RAND())</f>
        <v>-0.54184268420559967</v>
      </c>
      <c r="AC249" s="24">
        <f ca="1">SQRT(Inputs!$B$38)*G249+SQRT(1-Inputs!$B$38)*_xlfn.NORM.S.INV(RAND())</f>
        <v>0.89817325758453037</v>
      </c>
      <c r="AD249" s="24">
        <f ca="1">SQRT(Inputs!$B$38)*H249+SQRT(1-Inputs!$B$38)*_xlfn.NORM.S.INV(RAND())</f>
        <v>0.46704307224791114</v>
      </c>
      <c r="AE249" s="24">
        <f ca="1">SQRT(Inputs!$B$38)*I249+SQRT(1-Inputs!$B$38)*_xlfn.NORM.S.INV(RAND())</f>
        <v>-0.22452982925968418</v>
      </c>
      <c r="AF249" s="24">
        <f ca="1">SQRT(Inputs!$B$38)*J249+SQRT(1-Inputs!$B$38)*_xlfn.NORM.S.INV(RAND())</f>
        <v>4.194216164387523E-2</v>
      </c>
      <c r="AG249" s="24">
        <f ca="1">SQRT(Inputs!$B$38)*K249+SQRT(1-Inputs!$B$38)*_xlfn.NORM.S.INV(RAND())</f>
        <v>-0.20568643588215729</v>
      </c>
      <c r="AH249" s="24">
        <f ca="1">SQRT(Inputs!$B$38)*L249+SQRT(1-Inputs!$B$38)*_xlfn.NORM.S.INV(RAND())</f>
        <v>-0.19015595063200835</v>
      </c>
      <c r="AI249" s="24">
        <f ca="1">SQRT(Inputs!$B$38)*M249+SQRT(1-Inputs!$B$38)*_xlfn.NORM.S.INV(RAND())</f>
        <v>0.92635860769323075</v>
      </c>
      <c r="AJ249" s="24">
        <f ca="1">SQRT(Inputs!$B$38)*C249+SQRT(1-Inputs!$B$38)*_xlfn.NORM.S.INV(RAND())</f>
        <v>5.9089327385970281E-2</v>
      </c>
      <c r="AK249" s="24">
        <f ca="1">SQRT(Inputs!$B$38)*D249+SQRT(1-Inputs!$B$38)*_xlfn.NORM.S.INV(RAND())</f>
        <v>1.3910731389699762</v>
      </c>
      <c r="AL249" s="24">
        <f ca="1">SQRT(Inputs!$B$38)*E249+SQRT(1-Inputs!$B$38)*_xlfn.NORM.S.INV(RAND())</f>
        <v>-0.60514347057344309</v>
      </c>
      <c r="AM249" s="24">
        <f ca="1">SQRT(Inputs!$B$38)*F249+SQRT(1-Inputs!$B$38)*_xlfn.NORM.S.INV(RAND())</f>
        <v>0.14788748058477996</v>
      </c>
      <c r="AN249" s="24">
        <f ca="1">SQRT(Inputs!$B$38)*G249+SQRT(1-Inputs!$B$38)*_xlfn.NORM.S.INV(RAND())</f>
        <v>-0.268976911137635</v>
      </c>
      <c r="AO249" s="24">
        <f ca="1">SQRT(Inputs!$B$38)*H249+SQRT(1-Inputs!$B$38)*_xlfn.NORM.S.INV(RAND())</f>
        <v>-0.25742608805850187</v>
      </c>
      <c r="AP249" s="24">
        <f ca="1">SQRT(Inputs!$B$38)*I249+SQRT(1-Inputs!$B$38)*_xlfn.NORM.S.INV(RAND())</f>
        <v>0.25786318343205911</v>
      </c>
      <c r="AQ249" s="24">
        <f ca="1">SQRT(Inputs!$B$38)*J249+SQRT(1-Inputs!$B$38)*_xlfn.NORM.S.INV(RAND())</f>
        <v>0.53041535289046349</v>
      </c>
      <c r="AR249" s="24">
        <f ca="1">SQRT(Inputs!$B$38)*K249+SQRT(1-Inputs!$B$38)*_xlfn.NORM.S.INV(RAND())</f>
        <v>-1.8296076088121935</v>
      </c>
      <c r="AS249" s="24">
        <f ca="1">SQRT(Inputs!$B$38)*L249+SQRT(1-Inputs!$B$38)*_xlfn.NORM.S.INV(RAND())</f>
        <v>-0.26779912042897824</v>
      </c>
      <c r="AT249" s="24">
        <f ca="1">SQRT(Inputs!$B$38)*M249+SQRT(1-Inputs!$B$38)*_xlfn.NORM.S.INV(RAND())</f>
        <v>1.1704966898286453</v>
      </c>
      <c r="AU249" s="15">
        <f ca="1">Inputs!$B$6*EXP($B$8-0.5*C$5^2+C$5*N249)</f>
        <v>4633.8549373762889</v>
      </c>
      <c r="AV249" s="15">
        <f t="shared" ca="1" si="110"/>
        <v>5860.5257955253664</v>
      </c>
      <c r="AW249" s="15">
        <f t="shared" ca="1" si="111"/>
        <v>6631.9805191234436</v>
      </c>
      <c r="AX249" s="15">
        <f t="shared" ca="1" si="112"/>
        <v>8431.8896562487625</v>
      </c>
      <c r="AY249" s="15">
        <f t="shared" ca="1" si="113"/>
        <v>10949.334565295505</v>
      </c>
      <c r="AZ249" s="15">
        <f t="shared" ca="1" si="114"/>
        <v>15871.404743947081</v>
      </c>
      <c r="BA249" s="15">
        <f t="shared" ca="1" si="115"/>
        <v>20020.425893064799</v>
      </c>
      <c r="BB249" s="15">
        <f t="shared" ca="1" si="116"/>
        <v>23456.570957009539</v>
      </c>
      <c r="BC249" s="15">
        <f t="shared" ca="1" si="117"/>
        <v>30133.275592000042</v>
      </c>
      <c r="BD249" s="15">
        <f t="shared" ca="1" si="118"/>
        <v>34805.760094308484</v>
      </c>
      <c r="BE249" s="15">
        <f t="shared" ca="1" si="119"/>
        <v>44461.595229535938</v>
      </c>
      <c r="BF249" s="15">
        <f ca="1">Inputs!$B$13*EXP($B$9-0.5*C$6^2+C$6*Y249)</f>
        <v>11630.884910878109</v>
      </c>
      <c r="BG249" s="15">
        <f t="shared" ca="1" si="120"/>
        <v>13760.504991442247</v>
      </c>
      <c r="BH249" s="15">
        <f t="shared" ca="1" si="121"/>
        <v>14437.141061588307</v>
      </c>
      <c r="BI249" s="15">
        <f t="shared" ca="1" si="122"/>
        <v>16259.072388269984</v>
      </c>
      <c r="BJ249" s="15">
        <f t="shared" ca="1" si="123"/>
        <v>22687.688512413089</v>
      </c>
      <c r="BK249" s="15">
        <f t="shared" ca="1" si="124"/>
        <v>29672.846864036081</v>
      </c>
      <c r="BL249" s="15">
        <f t="shared" ca="1" si="125"/>
        <v>35404.214562870984</v>
      </c>
      <c r="BM249" s="15">
        <f t="shared" ca="1" si="126"/>
        <v>43746.765011329524</v>
      </c>
      <c r="BN249" s="15">
        <f t="shared" ca="1" si="127"/>
        <v>52493.083047703702</v>
      </c>
      <c r="BO249" s="15">
        <f t="shared" ca="1" si="128"/>
        <v>63175.363870062938</v>
      </c>
      <c r="BP249" s="15">
        <f t="shared" ca="1" si="129"/>
        <v>86361.51305883957</v>
      </c>
      <c r="BQ249" s="15">
        <f ca="1">Inputs!$B$20*EXP($B$10-0.5*C$7^2+C$7*AJ249)</f>
        <v>4380.3619947654643</v>
      </c>
      <c r="BR249" s="15">
        <f t="shared" ca="1" si="130"/>
        <v>9245.0651345431834</v>
      </c>
      <c r="BS249" s="15">
        <f t="shared" ca="1" si="131"/>
        <v>10640.401732129025</v>
      </c>
      <c r="BT249" s="15">
        <f t="shared" ca="1" si="132"/>
        <v>15251.148965662907</v>
      </c>
      <c r="BU249" s="15">
        <f t="shared" ca="1" si="133"/>
        <v>19804.434561123944</v>
      </c>
      <c r="BV249" s="15">
        <f t="shared" ca="1" si="134"/>
        <v>26001.090686375817</v>
      </c>
      <c r="BW249" s="15">
        <f t="shared" ca="1" si="135"/>
        <v>38318.292128979774</v>
      </c>
      <c r="BX249" s="15">
        <f t="shared" ca="1" si="136"/>
        <v>59607.2405052838</v>
      </c>
      <c r="BY249" s="15">
        <f t="shared" ca="1" si="137"/>
        <v>58852.561590219455</v>
      </c>
      <c r="BZ249" s="15">
        <f t="shared" ca="1" si="138"/>
        <v>78611.455904585047</v>
      </c>
      <c r="CA249" s="15">
        <f t="shared" ca="1" si="139"/>
        <v>135956.75936134896</v>
      </c>
      <c r="CB249" s="15">
        <f ca="1">(AU249*DCF!C$10-DCF!C$5*MAX(AU249*DCF!C$10,0)-MAX(AU249-Inputs!$B$6,0)/Inputs!$B$10)*DCF!C$6</f>
        <v>1045.4157434847102</v>
      </c>
      <c r="CC249" s="15">
        <f ca="1">(AV249*DCF!D$10-DCF!D$5*MAX(AV249*DCF!D$10,0)-MAX(AV249-AU249,0)/Inputs!$B$10)*DCF!D$6</f>
        <v>1129.371874397676</v>
      </c>
      <c r="CD249" s="15">
        <f ca="1">(AW249*DCF!E$10-DCF!E$5*MAX(AW249*DCF!E$10,0)-MAX(AW249-AV249,0)/Inputs!$B$10)*DCF!E$6</f>
        <v>1357.4551786325969</v>
      </c>
      <c r="CE249" s="15">
        <f ca="1">(AX249*DCF!F$10-DCF!F$5*MAX(AX249*DCF!F$10,0)-MAX(AX249-AW249,0)/Inputs!$B$10)*DCF!F$6</f>
        <v>1466.1516077433271</v>
      </c>
      <c r="CF249" s="15">
        <f ca="1">(AY249*DCF!G$10-DCF!G$5*MAX(AY249*DCF!G$10,0)-MAX(AY249-AX249,0)/Inputs!$B$10)*DCF!G$6</f>
        <v>1772.1028183819758</v>
      </c>
      <c r="CG249" s="15">
        <f ca="1">(AZ249*DCF!H$10-DCF!H$5*MAX(AZ249*DCF!H$10,0)-MAX(AZ249-AY249,0)/Inputs!$B$10)*DCF!H$6</f>
        <v>2207.4428153141007</v>
      </c>
      <c r="CH249" s="15">
        <f ca="1">(BA249*DCF!I$10-DCF!I$5*MAX(BA249*DCF!I$10,0)-MAX(BA249-AZ249,0)/Inputs!$B$10)*DCF!I$6</f>
        <v>2976.4166262843328</v>
      </c>
      <c r="CI249" s="15">
        <f ca="1">(BB249*DCF!J$10-DCF!J$5*MAX(BB249*DCF!J$10,0)-MAX(BB249-BA249,0)/Inputs!$B$10)*DCF!J$6</f>
        <v>3504.5108417604547</v>
      </c>
      <c r="CJ249" s="15">
        <f ca="1">(BC249*DCF!K$10-DCF!K$5*MAX(BC249*DCF!K$10,0)-MAX(BC249-BB249,0)/Inputs!$B$10)*DCF!K$6</f>
        <v>3916.3364163421375</v>
      </c>
      <c r="CK249" s="15">
        <f ca="1">(BD249*DCF!L$10-DCF!L$5*MAX(BD249*DCF!L$10,0)-MAX(BD249-BC249,0)/Inputs!$B$10)*DCF!L$6</f>
        <v>4645.1425871511256</v>
      </c>
      <c r="CL249" s="15">
        <f ca="1">(BE249*DCF!M$10-DCF!M$5*MAX(BE249*DCF!M$10,0)-MAX(BE249-BD249,0)/Inputs!$B$10)*DCF!M$6</f>
        <v>5120.6134766247969</v>
      </c>
      <c r="CM249" s="15">
        <f ca="1">(BF249*DCF!C$28-DCF!C$5*MAX(BF249*DCF!C$28,0)-MAX(BF249-Inputs!$B$13,0)/Inputs!$B$17)*DCF!C$6</f>
        <v>3493.345338180975</v>
      </c>
      <c r="CN249" s="15">
        <f ca="1">(BG249*DCF!D$28-DCF!D$5*MAX(BG249*DCF!D$28,0)-MAX(BG249-BF249,0)/Inputs!$B$17)*DCF!D$6</f>
        <v>3598.4404841950213</v>
      </c>
      <c r="CO249" s="15">
        <f ca="1">(BH249*DCF!E$28-DCF!E$5*MAX(BH249*DCF!E$28,0)-MAX(BH249-BG249,0)/Inputs!$B$17)*DCF!E$6</f>
        <v>3955.4997670999915</v>
      </c>
      <c r="CP249" s="15">
        <f ca="1">(BI249*DCF!F$28-DCF!F$5*MAX(BI249*DCF!F$28,0)-MAX(BI249-BH249,0)/Inputs!$B$17)*DCF!F$6</f>
        <v>4082.198479581692</v>
      </c>
      <c r="CQ249" s="15">
        <f ca="1">(BJ249*DCF!G$28-DCF!G$5*MAX(BJ249*DCF!G$28,0)-MAX(BJ249-BI249,0)/Inputs!$B$17)*DCF!G$6</f>
        <v>4805.2631904343671</v>
      </c>
      <c r="CR249" s="15">
        <f ca="1">(BK249*DCF!H$28-DCF!H$5*MAX(BK249*DCF!H$28,0)-MAX(BK249-BJ249,0)/Inputs!$B$17)*DCF!H$6</f>
        <v>6253.1248224343126</v>
      </c>
      <c r="CS249" s="15">
        <f ca="1">(BL249*DCF!I$28-DCF!I$5*MAX(BL249*DCF!I$28,0)-MAX(BL249-BK249,0)/Inputs!$B$17)*DCF!I$6</f>
        <v>7502.781607898648</v>
      </c>
      <c r="CT249" s="15">
        <f ca="1">(BM249*DCF!J$28-DCF!J$5*MAX(BM249*DCF!J$28,0)-MAX(BM249-BL249,0)/Inputs!$B$17)*DCF!J$6</f>
        <v>8653.0062569329875</v>
      </c>
      <c r="CU249" s="15">
        <f ca="1">(BN249*DCF!K$28-DCF!K$5*MAX(BN249*DCF!K$28,0)-MAX(BN249-BM249,0)/Inputs!$B$17)*DCF!K$6</f>
        <v>10014.351529040723</v>
      </c>
      <c r="CV249" s="15">
        <f ca="1">(BO249*DCF!L$28-DCF!L$5*MAX(BO249*DCF!L$28,0)-MAX(BO249-BN249,0)/Inputs!$B$17)*DCF!L$6</f>
        <v>11396.093247378183</v>
      </c>
      <c r="CW249" s="15">
        <f ca="1">(BP249*DCF!M$28-DCF!M$5*MAX(BP249*DCF!M$28,0)-MAX(BP249-BO249,0)/Inputs!$B$17)*DCF!M$6</f>
        <v>13825.36455726448</v>
      </c>
      <c r="CX249" s="15">
        <f ca="1">(BQ249*DCF!C$46-DCF!C$5*MAX(BQ249*DCF!C$46,0)-MAX(BQ249-Inputs!$B$20,0)/Inputs!$B$24)*DCF!C$6</f>
        <v>-1556.3708970661414</v>
      </c>
      <c r="CY249" s="15">
        <f ca="1">(BR249*DCF!D$46-DCF!D$5*MAX(BR249*DCF!D$46,0)-MAX(BR249-BQ249,0)/Inputs!$B$24)*DCF!D$6</f>
        <v>-3653.6454698014254</v>
      </c>
      <c r="CZ249" s="15">
        <f ca="1">(BS249*DCF!E$46-DCF!E$5*MAX(BS249*DCF!E$46,0)-MAX(BS249-BR249,0)/Inputs!$B$24)*DCF!E$6</f>
        <v>-1808.2493049130082</v>
      </c>
      <c r="DA249" s="15">
        <f ca="1">(BT249*DCF!F$46-DCF!F$5*MAX(BT249*DCF!F$46,0)-MAX(BT249-BS249,0)/Inputs!$B$24)*DCF!F$6</f>
        <v>-2789.6039173674044</v>
      </c>
      <c r="DB249" s="15">
        <f ca="1">(BU249*DCF!G$46-DCF!G$5*MAX(BU249*DCF!G$46,0)-MAX(BU249-BT249,0)/Inputs!$B$24)*DCF!G$6</f>
        <v>-2197.8173622255863</v>
      </c>
      <c r="DC249" s="15">
        <f ca="1">(BV249*DCF!H$46-DCF!H$5*MAX(BV249*DCF!H$46,0)-MAX(BV249-BU249,0)/Inputs!$B$24)*DCF!H$6</f>
        <v>-1925.5729233800132</v>
      </c>
      <c r="DD249" s="15">
        <f ca="1">(BW249*DCF!I$46-DCF!I$5*MAX(BW249*DCF!I$46,0)-MAX(BW249-BV249,0)/Inputs!$B$24)*DCF!I$6</f>
        <v>-2650.8162287095374</v>
      </c>
      <c r="DE249" s="15">
        <f ca="1">(BX249*DCF!J$46-DCF!J$5*MAX(BX249*DCF!J$46,0)-MAX(BX249-BW249,0)/Inputs!$B$24)*DCF!J$6</f>
        <v>-3145.1224402090747</v>
      </c>
      <c r="DF249" s="15">
        <f ca="1">(BY249*DCF!K$46-DCF!K$5*MAX(BY249*DCF!K$46,0)-MAX(BY249-BX249,0)/Inputs!$B$24)*DCF!K$6</f>
        <v>3361.8545039674418</v>
      </c>
      <c r="DG249" s="15">
        <f ca="1">(BZ249*DCF!L$46-DCF!L$5*MAX(BZ249*DCF!L$46,0)-MAX(BZ249-BY249,0)/Inputs!$B$24)*DCF!L$6</f>
        <v>962.54326533085452</v>
      </c>
      <c r="DH249" s="15">
        <f ca="1">(CA249*DCF!M$46-DCF!M$5*MAX(CA249*DCF!M$46,0)-MAX(CA249-BZ249,0)/Inputs!$B$24)*DCF!M$6</f>
        <v>-1329.9149158827711</v>
      </c>
      <c r="DI249" s="15">
        <f ca="1">SUM(CB249:CL249)+BE249*DCF!M$10*(1+Inputs!$B$30)*(1-Inputs!$B$33)*(1-Inputs!$B$30/Inputs!$B$31)/(Inputs!$B$29-Inputs!$B$30)*DCF!M$6</f>
        <v>152878.16745364587</v>
      </c>
      <c r="DJ249" s="15">
        <f ca="1">SUM(CM249:CW249)+BP249*DCF!M$28*(1+Inputs!$B$30)*(1-Inputs!$B$33)*(1-Inputs!$B$30/Inputs!$B$31)/(Inputs!$B$29-Inputs!$B$30)*DCF!M$6</f>
        <v>398039.77975448675</v>
      </c>
      <c r="DK249" s="15">
        <f ca="1">SUM(CX249:DH249)+CA249*DCF!M$46*(1+Inputs!$B$30)*(1-Inputs!$B$33)*(1-Inputs!$B$30/Inputs!$B$31)/(Inputs!$B$29-Inputs!$B$30)*DCF!M$6</f>
        <v>193472.53939010744</v>
      </c>
      <c r="DM249" s="15">
        <f ca="1">DI249+DJ249+DK249+Inputs!$B$34+Inputs!$B$36-Inputs!$B$35</f>
        <v>821241.48659823998</v>
      </c>
    </row>
    <row r="250" spans="1:117" x14ac:dyDescent="0.75">
      <c r="A250" s="11">
        <v>237</v>
      </c>
      <c r="C250" s="24">
        <f t="shared" ca="1" si="143"/>
        <v>0.87266987028931498</v>
      </c>
      <c r="D250" s="24">
        <f t="shared" ca="1" si="143"/>
        <v>0.21372377137959853</v>
      </c>
      <c r="E250" s="24">
        <f t="shared" ca="1" si="143"/>
        <v>0.10363392275609869</v>
      </c>
      <c r="F250" s="24">
        <f t="shared" ca="1" si="143"/>
        <v>0.22650306672234061</v>
      </c>
      <c r="G250" s="24">
        <f t="shared" ca="1" si="143"/>
        <v>-0.53676356600216979</v>
      </c>
      <c r="H250" s="24">
        <f t="shared" ca="1" si="143"/>
        <v>-9.5708730996175384E-2</v>
      </c>
      <c r="I250" s="24">
        <f t="shared" ca="1" si="143"/>
        <v>0.36042251927987401</v>
      </c>
      <c r="J250" s="24">
        <f t="shared" ca="1" si="143"/>
        <v>0.39094979123226431</v>
      </c>
      <c r="K250" s="24">
        <f t="shared" ca="1" si="143"/>
        <v>0.28344332411772599</v>
      </c>
      <c r="L250" s="24">
        <f t="shared" ca="1" si="143"/>
        <v>-0.43230475000864205</v>
      </c>
      <c r="M250" s="24">
        <f t="shared" ca="1" si="143"/>
        <v>1.3956650665275272</v>
      </c>
      <c r="N250" s="24">
        <f ca="1">SQRT(Inputs!$B$38)*C250+SQRT(1-Inputs!$B$38)*_xlfn.NORM.S.INV(RAND())</f>
        <v>-0.27356895160219163</v>
      </c>
      <c r="O250" s="24">
        <f ca="1">SQRT(Inputs!$B$38)*D250+SQRT(1-Inputs!$B$38)*_xlfn.NORM.S.INV(RAND())</f>
        <v>-0.72308027964906163</v>
      </c>
      <c r="P250" s="24">
        <f ca="1">SQRT(Inputs!$B$38)*E250+SQRT(1-Inputs!$B$38)*_xlfn.NORM.S.INV(RAND())</f>
        <v>-0.61874382514271142</v>
      </c>
      <c r="Q250" s="24">
        <f ca="1">SQRT(Inputs!$B$38)*F250+SQRT(1-Inputs!$B$38)*_xlfn.NORM.S.INV(RAND())</f>
        <v>-0.90222894648268159</v>
      </c>
      <c r="R250" s="24">
        <f ca="1">SQRT(Inputs!$B$38)*G250+SQRT(1-Inputs!$B$38)*_xlfn.NORM.S.INV(RAND())</f>
        <v>-1.3253095842237728</v>
      </c>
      <c r="S250" s="24">
        <f ca="1">SQRT(Inputs!$B$38)*H250+SQRT(1-Inputs!$B$38)*_xlfn.NORM.S.INV(RAND())</f>
        <v>-5.1994829777438079E-2</v>
      </c>
      <c r="T250" s="24">
        <f ca="1">SQRT(Inputs!$B$38)*I250+SQRT(1-Inputs!$B$38)*_xlfn.NORM.S.INV(RAND())</f>
        <v>-1.0837446435677787</v>
      </c>
      <c r="U250" s="24">
        <f ca="1">SQRT(Inputs!$B$38)*J250+SQRT(1-Inputs!$B$38)*_xlfn.NORM.S.INV(RAND())</f>
        <v>0.6502796718257905</v>
      </c>
      <c r="V250" s="24">
        <f ca="1">SQRT(Inputs!$B$38)*K250+SQRT(1-Inputs!$B$38)*_xlfn.NORM.S.INV(RAND())</f>
        <v>1.3005731789356099</v>
      </c>
      <c r="W250" s="24">
        <f ca="1">SQRT(Inputs!$B$38)*L250+SQRT(1-Inputs!$B$38)*_xlfn.NORM.S.INV(RAND())</f>
        <v>-0.13964322022626974</v>
      </c>
      <c r="X250" s="24">
        <f ca="1">SQRT(Inputs!$B$38)*M250+SQRT(1-Inputs!$B$38)*_xlfn.NORM.S.INV(RAND())</f>
        <v>0.36076085622577225</v>
      </c>
      <c r="Y250" s="24">
        <f ca="1">SQRT(Inputs!$B$38)*C250+SQRT(1-Inputs!$B$38)*_xlfn.NORM.S.INV(RAND())</f>
        <v>1.4281433905459131</v>
      </c>
      <c r="Z250" s="24">
        <f ca="1">SQRT(Inputs!$B$38)*D250+SQRT(1-Inputs!$B$38)*_xlfn.NORM.S.INV(RAND())</f>
        <v>0.82901326320966584</v>
      </c>
      <c r="AA250" s="24">
        <f ca="1">SQRT(Inputs!$B$38)*E250+SQRT(1-Inputs!$B$38)*_xlfn.NORM.S.INV(RAND())</f>
        <v>1.3406878849760742</v>
      </c>
      <c r="AB250" s="24">
        <f ca="1">SQRT(Inputs!$B$38)*F250+SQRT(1-Inputs!$B$38)*_xlfn.NORM.S.INV(RAND())</f>
        <v>-0.67507437096554423</v>
      </c>
      <c r="AC250" s="24">
        <f ca="1">SQRT(Inputs!$B$38)*G250+SQRT(1-Inputs!$B$38)*_xlfn.NORM.S.INV(RAND())</f>
        <v>0.21823497568803446</v>
      </c>
      <c r="AD250" s="24">
        <f ca="1">SQRT(Inputs!$B$38)*H250+SQRT(1-Inputs!$B$38)*_xlfn.NORM.S.INV(RAND())</f>
        <v>1.5314321072075634</v>
      </c>
      <c r="AE250" s="24">
        <f ca="1">SQRT(Inputs!$B$38)*I250+SQRT(1-Inputs!$B$38)*_xlfn.NORM.S.INV(RAND())</f>
        <v>-0.73765790069598935</v>
      </c>
      <c r="AF250" s="24">
        <f ca="1">SQRT(Inputs!$B$38)*J250+SQRT(1-Inputs!$B$38)*_xlfn.NORM.S.INV(RAND())</f>
        <v>1.3909236689185871</v>
      </c>
      <c r="AG250" s="24">
        <f ca="1">SQRT(Inputs!$B$38)*K250+SQRT(1-Inputs!$B$38)*_xlfn.NORM.S.INV(RAND())</f>
        <v>1.9305522309179515</v>
      </c>
      <c r="AH250" s="24">
        <f ca="1">SQRT(Inputs!$B$38)*L250+SQRT(1-Inputs!$B$38)*_xlfn.NORM.S.INV(RAND())</f>
        <v>-1.278515318313084</v>
      </c>
      <c r="AI250" s="24">
        <f ca="1">SQRT(Inputs!$B$38)*M250+SQRT(1-Inputs!$B$38)*_xlfn.NORM.S.INV(RAND())</f>
        <v>0.65126073549400265</v>
      </c>
      <c r="AJ250" s="24">
        <f ca="1">SQRT(Inputs!$B$38)*C250+SQRT(1-Inputs!$B$38)*_xlfn.NORM.S.INV(RAND())</f>
        <v>1.6928197572293078</v>
      </c>
      <c r="AK250" s="24">
        <f ca="1">SQRT(Inputs!$B$38)*D250+SQRT(1-Inputs!$B$38)*_xlfn.NORM.S.INV(RAND())</f>
        <v>0.37487887456271329</v>
      </c>
      <c r="AL250" s="24">
        <f ca="1">SQRT(Inputs!$B$38)*E250+SQRT(1-Inputs!$B$38)*_xlfn.NORM.S.INV(RAND())</f>
        <v>0.16747265529622754</v>
      </c>
      <c r="AM250" s="24">
        <f ca="1">SQRT(Inputs!$B$38)*F250+SQRT(1-Inputs!$B$38)*_xlfn.NORM.S.INV(RAND())</f>
        <v>-0.55951365551301779</v>
      </c>
      <c r="AN250" s="24">
        <f ca="1">SQRT(Inputs!$B$38)*G250+SQRT(1-Inputs!$B$38)*_xlfn.NORM.S.INV(RAND())</f>
        <v>-2.2216705168306183</v>
      </c>
      <c r="AO250" s="24">
        <f ca="1">SQRT(Inputs!$B$38)*H250+SQRT(1-Inputs!$B$38)*_xlfn.NORM.S.INV(RAND())</f>
        <v>1.699888967226969</v>
      </c>
      <c r="AP250" s="24">
        <f ca="1">SQRT(Inputs!$B$38)*I250+SQRT(1-Inputs!$B$38)*_xlfn.NORM.S.INV(RAND())</f>
        <v>-1.9820813546546858</v>
      </c>
      <c r="AQ250" s="24">
        <f ca="1">SQRT(Inputs!$B$38)*J250+SQRT(1-Inputs!$B$38)*_xlfn.NORM.S.INV(RAND())</f>
        <v>0.12862004004273359</v>
      </c>
      <c r="AR250" s="24">
        <f ca="1">SQRT(Inputs!$B$38)*K250+SQRT(1-Inputs!$B$38)*_xlfn.NORM.S.INV(RAND())</f>
        <v>-0.45810479441370211</v>
      </c>
      <c r="AS250" s="24">
        <f ca="1">SQRT(Inputs!$B$38)*L250+SQRT(1-Inputs!$B$38)*_xlfn.NORM.S.INV(RAND())</f>
        <v>-0.94479097279125601</v>
      </c>
      <c r="AT250" s="24">
        <f ca="1">SQRT(Inputs!$B$38)*M250+SQRT(1-Inputs!$B$38)*_xlfn.NORM.S.INV(RAND())</f>
        <v>-1.6852255445819808E-2</v>
      </c>
      <c r="AU250" s="15">
        <f ca="1">Inputs!$B$6*EXP($B$8-0.5*C$5^2+C$5*N250)</f>
        <v>4747.288864366129</v>
      </c>
      <c r="AV250" s="15">
        <f t="shared" ca="1" si="110"/>
        <v>5195.7481547539519</v>
      </c>
      <c r="AW250" s="15">
        <f t="shared" ca="1" si="111"/>
        <v>5828.0319144740033</v>
      </c>
      <c r="AX250" s="15">
        <f t="shared" ca="1" si="112"/>
        <v>6356.9535538609625</v>
      </c>
      <c r="AY250" s="15">
        <f t="shared" ca="1" si="113"/>
        <v>6654.8203389980636</v>
      </c>
      <c r="AZ250" s="15">
        <f t="shared" ca="1" si="114"/>
        <v>8092.5570629594849</v>
      </c>
      <c r="BA250" s="15">
        <f t="shared" ca="1" si="115"/>
        <v>8841.3151110969175</v>
      </c>
      <c r="BB250" s="15">
        <f t="shared" ca="1" si="116"/>
        <v>11553.172003515589</v>
      </c>
      <c r="BC250" s="15">
        <f t="shared" ca="1" si="117"/>
        <v>16042.433306248613</v>
      </c>
      <c r="BD250" s="15">
        <f t="shared" ca="1" si="118"/>
        <v>19398.462237669391</v>
      </c>
      <c r="BE250" s="15">
        <f t="shared" ca="1" si="119"/>
        <v>24564.351960087002</v>
      </c>
      <c r="BF250" s="15">
        <f ca="1">Inputs!$B$13*EXP($B$9-0.5*C$6^2+C$6*Y250)</f>
        <v>18357.534338313955</v>
      </c>
      <c r="BG250" s="15">
        <f t="shared" ca="1" si="120"/>
        <v>25982.924567799808</v>
      </c>
      <c r="BH250" s="15">
        <f t="shared" ca="1" si="121"/>
        <v>39651.981060808081</v>
      </c>
      <c r="BI250" s="15">
        <f t="shared" ca="1" si="122"/>
        <v>43749.530727865436</v>
      </c>
      <c r="BJ250" s="15">
        <f t="shared" ca="1" si="123"/>
        <v>55348.092042984543</v>
      </c>
      <c r="BK250" s="15">
        <f t="shared" ca="1" si="124"/>
        <v>83676.785788102265</v>
      </c>
      <c r="BL250" s="15">
        <f t="shared" ca="1" si="125"/>
        <v>93416.031185816144</v>
      </c>
      <c r="BM250" s="15">
        <f t="shared" ca="1" si="126"/>
        <v>136487.15131141865</v>
      </c>
      <c r="BN250" s="15">
        <f t="shared" ca="1" si="127"/>
        <v>211556.5279598443</v>
      </c>
      <c r="BO250" s="15">
        <f t="shared" ca="1" si="128"/>
        <v>224351.5161617804</v>
      </c>
      <c r="BP250" s="15">
        <f t="shared" ca="1" si="129"/>
        <v>297279.92713301553</v>
      </c>
      <c r="BQ250" s="15">
        <f ca="1">Inputs!$B$20*EXP($B$10-0.5*C$7^2+C$7*AJ250)</f>
        <v>7819.239263513512</v>
      </c>
      <c r="BR250" s="15">
        <f t="shared" ca="1" si="130"/>
        <v>11951.094029509459</v>
      </c>
      <c r="BS250" s="15">
        <f t="shared" ca="1" si="131"/>
        <v>17172.147733145379</v>
      </c>
      <c r="BT250" s="15">
        <f t="shared" ca="1" si="132"/>
        <v>20444.445468732931</v>
      </c>
      <c r="BU250" s="15">
        <f t="shared" ca="1" si="133"/>
        <v>16551.376482962049</v>
      </c>
      <c r="BV250" s="15">
        <f t="shared" ca="1" si="134"/>
        <v>33773.690961517088</v>
      </c>
      <c r="BW250" s="15">
        <f t="shared" ca="1" si="135"/>
        <v>30981.444506769807</v>
      </c>
      <c r="BX250" s="15">
        <f t="shared" ca="1" si="136"/>
        <v>44464.386421702948</v>
      </c>
      <c r="BY250" s="15">
        <f t="shared" ca="1" si="137"/>
        <v>57074.033985189875</v>
      </c>
      <c r="BZ250" s="15">
        <f t="shared" ca="1" si="138"/>
        <v>67314.613050160187</v>
      </c>
      <c r="CA250" s="15">
        <f t="shared" ca="1" si="139"/>
        <v>94273.860118595156</v>
      </c>
      <c r="CB250" s="15">
        <f ca="1">(AU250*DCF!C$10-DCF!C$5*MAX(AU250*DCF!C$10,0)-MAX(AU250-Inputs!$B$6,0)/Inputs!$B$10)*DCF!C$6</f>
        <v>1044.6069393667162</v>
      </c>
      <c r="CC250" s="15">
        <f ca="1">(AV250*DCF!D$10-DCF!D$5*MAX(AV250*DCF!D$10,0)-MAX(AV250-AU250,0)/Inputs!$B$10)*DCF!D$6</f>
        <v>1157.0833517353092</v>
      </c>
      <c r="CD250" s="15">
        <f ca="1">(AW250*DCF!E$10-DCF!E$5*MAX(AW250*DCF!E$10,0)-MAX(AW250-AV250,0)/Inputs!$B$10)*DCF!E$6</f>
        <v>1203.1833079721166</v>
      </c>
      <c r="CE250" s="15">
        <f ca="1">(AX250*DCF!F$10-DCF!F$5*MAX(AX250*DCF!F$10,0)-MAX(AX250-AW250,0)/Inputs!$B$10)*DCF!F$6</f>
        <v>1277.6573501865453</v>
      </c>
      <c r="CF250" s="15">
        <f ca="1">(AY250*DCF!G$10-DCF!G$5*MAX(AY250*DCF!G$10,0)-MAX(AY250-AX250,0)/Inputs!$B$10)*DCF!G$6</f>
        <v>1313.9030306743216</v>
      </c>
      <c r="CG250" s="15">
        <f ca="1">(AZ250*DCF!H$10-DCF!H$5*MAX(AZ250*DCF!H$10,0)-MAX(AZ250-AY250,0)/Inputs!$B$10)*DCF!H$6</f>
        <v>1315.8798282403616</v>
      </c>
      <c r="CH250" s="15">
        <f ca="1">(BA250*DCF!I$10-DCF!I$5*MAX(BA250*DCF!I$10,0)-MAX(BA250-AZ250,0)/Inputs!$B$10)*DCF!I$6</f>
        <v>1492.163184632823</v>
      </c>
      <c r="CI250" s="15">
        <f ca="1">(BB250*DCF!J$10-DCF!J$5*MAX(BB250*DCF!J$10,0)-MAX(BB250-BA250,0)/Inputs!$B$10)*DCF!J$6</f>
        <v>1571.6138986781386</v>
      </c>
      <c r="CJ250" s="15">
        <f ca="1">(BC250*DCF!K$10-DCF!K$5*MAX(BC250*DCF!K$10,0)-MAX(BC250-BB250,0)/Inputs!$B$10)*DCF!K$6</f>
        <v>1954.145876075173</v>
      </c>
      <c r="CK250" s="15">
        <f ca="1">(BD250*DCF!L$10-DCF!L$5*MAX(BD250*DCF!L$10,0)-MAX(BD250-BC250,0)/Inputs!$B$10)*DCF!L$6</f>
        <v>2491.6681062864136</v>
      </c>
      <c r="CL250" s="15">
        <f ca="1">(BE250*DCF!M$10-DCF!M$5*MAX(BE250*DCF!M$10,0)-MAX(BE250-BD250,0)/Inputs!$B$10)*DCF!M$6</f>
        <v>2849.2270536450046</v>
      </c>
      <c r="CM250" s="15">
        <f ca="1">(BF250*DCF!C$28-DCF!C$5*MAX(BF250*DCF!C$28,0)-MAX(BF250-Inputs!$B$13,0)/Inputs!$B$17)*DCF!C$6</f>
        <v>3992.7759161727945</v>
      </c>
      <c r="CN250" s="15">
        <f ca="1">(BG250*DCF!D$28-DCF!D$5*MAX(BG250*DCF!D$28,0)-MAX(BG250-BF250,0)/Inputs!$B$17)*DCF!D$6</f>
        <v>6025.7251932443796</v>
      </c>
      <c r="CO250" s="15">
        <f ca="1">(BH250*DCF!E$28-DCF!E$5*MAX(BH250*DCF!E$28,0)-MAX(BH250-BG250,0)/Inputs!$B$17)*DCF!E$6</f>
        <v>8536.1642139937012</v>
      </c>
      <c r="CP250" s="15">
        <f ca="1">(BI250*DCF!F$28-DCF!F$5*MAX(BI250*DCF!F$28,0)-MAX(BI250-BH250,0)/Inputs!$B$17)*DCF!F$6</f>
        <v>11130.821508642186</v>
      </c>
      <c r="CQ250" s="15">
        <f ca="1">(BJ250*DCF!G$28-DCF!G$5*MAX(BJ250*DCF!G$28,0)-MAX(BJ250-BI250,0)/Inputs!$B$17)*DCF!G$6</f>
        <v>12409.718971908869</v>
      </c>
      <c r="CR250" s="15">
        <f ca="1">(BK250*DCF!H$28-DCF!H$5*MAX(BK250*DCF!H$28,0)-MAX(BK250-BJ250,0)/Inputs!$B$17)*DCF!H$6</f>
        <v>16292.708304376298</v>
      </c>
      <c r="CS250" s="15">
        <f ca="1">(BL250*DCF!I$28-DCF!I$5*MAX(BL250*DCF!I$28,0)-MAX(BL250-BK250,0)/Inputs!$B$17)*DCF!I$6</f>
        <v>20569.18315414523</v>
      </c>
      <c r="CT250" s="15">
        <f ca="1">(BM250*DCF!J$28-DCF!J$5*MAX(BM250*DCF!J$28,0)-MAX(BM250-BL250,0)/Inputs!$B$17)*DCF!J$6</f>
        <v>24737.086729897546</v>
      </c>
      <c r="CU250" s="15">
        <f ca="1">(BN250*DCF!K$28-DCF!K$5*MAX(BN250*DCF!K$28,0)-MAX(BN250-BM250,0)/Inputs!$B$17)*DCF!K$6</f>
        <v>35482.192816905161</v>
      </c>
      <c r="CV250" s="15">
        <f ca="1">(BO250*DCF!L$28-DCF!L$5*MAX(BO250*DCF!L$28,0)-MAX(BO250-BN250,0)/Inputs!$B$17)*DCF!L$6</f>
        <v>43315.062333722351</v>
      </c>
      <c r="CW250" s="15">
        <f ca="1">(BP250*DCF!M$28-DCF!M$5*MAX(BP250*DCF!M$28,0)-MAX(BP250-BO250,0)/Inputs!$B$17)*DCF!M$6</f>
        <v>48310.32215117196</v>
      </c>
      <c r="CX250" s="15">
        <f ca="1">(BQ250*DCF!C$46-DCF!C$5*MAX(BQ250*DCF!C$46,0)-MAX(BQ250-Inputs!$B$20,0)/Inputs!$B$24)*DCF!C$6</f>
        <v>-3938.9648476998927</v>
      </c>
      <c r="CY250" s="15">
        <f ca="1">(BR250*DCF!D$46-DCF!D$5*MAX(BR250*DCF!D$46,0)-MAX(BR250-BQ250,0)/Inputs!$B$24)*DCF!D$6</f>
        <v>-3802.8011788637123</v>
      </c>
      <c r="CZ250" s="15">
        <f ca="1">(BS250*DCF!E$46-DCF!E$5*MAX(BS250*DCF!E$46,0)-MAX(BS250-BR250,0)/Inputs!$B$24)*DCF!E$6</f>
        <v>-4088.6320050350732</v>
      </c>
      <c r="DA250" s="15">
        <f ca="1">(BT250*DCF!F$46-DCF!F$5*MAX(BT250*DCF!F$46,0)-MAX(BT250-BS250,0)/Inputs!$B$24)*DCF!F$6</f>
        <v>-2680.4408294276272</v>
      </c>
      <c r="DB250" s="15">
        <f ca="1">(BU250*DCF!G$46-DCF!G$5*MAX(BU250*DCF!G$46,0)-MAX(BU250-BT250,0)/Inputs!$B$24)*DCF!G$6</f>
        <v>-556.75560335986199</v>
      </c>
      <c r="DC250" s="15">
        <f ca="1">(BV250*DCF!H$46-DCF!H$5*MAX(BV250*DCF!H$46,0)-MAX(BV250-BU250,0)/Inputs!$B$24)*DCF!H$6</f>
        <v>-5351.7287013394171</v>
      </c>
      <c r="DD250" s="15">
        <f ca="1">(BW250*DCF!I$46-DCF!I$5*MAX(BW250*DCF!I$46,0)-MAX(BW250-BV250,0)/Inputs!$B$24)*DCF!I$6</f>
        <v>715.52846842801807</v>
      </c>
      <c r="DE250" s="15">
        <f ca="1">(BX250*DCF!J$46-DCF!J$5*MAX(BX250*DCF!J$46,0)-MAX(BX250-BW250,0)/Inputs!$B$24)*DCF!J$6</f>
        <v>-1710.2979002373092</v>
      </c>
      <c r="DF250" s="15">
        <f ca="1">(BY250*DCF!K$46-DCF!K$5*MAX(BY250*DCF!K$46,0)-MAX(BY250-BX250,0)/Inputs!$B$24)*DCF!K$6</f>
        <v>171.23134503838645</v>
      </c>
      <c r="DG250" s="15">
        <f ca="1">(BZ250*DCF!L$46-DCF!L$5*MAX(BZ250*DCF!L$46,0)-MAX(BZ250-BY250,0)/Inputs!$B$24)*DCF!L$6</f>
        <v>2335.6711682707223</v>
      </c>
      <c r="DH250" s="15">
        <f ca="1">(CA250*DCF!M$46-DCF!M$5*MAX(CA250*DCF!M$46,0)-MAX(CA250-BZ250,0)/Inputs!$B$24)*DCF!M$6</f>
        <v>1754.7028495526702</v>
      </c>
      <c r="DI250" s="15">
        <f ca="1">SUM(CB250:CL250)+BE250*DCF!M$10*(1+Inputs!$B$30)*(1-Inputs!$B$33)*(1-Inputs!$B$30/Inputs!$B$31)/(Inputs!$B$29-Inputs!$B$30)*DCF!M$6</f>
        <v>86034.048262341748</v>
      </c>
      <c r="DJ250" s="15">
        <f ca="1">SUM(CM250:CW250)+BP250*DCF!M$28*(1+Inputs!$B$30)*(1-Inputs!$B$33)*(1-Inputs!$B$30/Inputs!$B$31)/(Inputs!$B$29-Inputs!$B$30)*DCF!M$6</f>
        <v>1333913.7190691803</v>
      </c>
      <c r="DK250" s="15">
        <f ca="1">SUM(CX250:DH250)+CA250*DCF!M$46*(1+Inputs!$B$30)*(1-Inputs!$B$33)*(1-Inputs!$B$30/Inputs!$B$31)/(Inputs!$B$29-Inputs!$B$30)*DCF!M$6</f>
        <v>128606.06796132241</v>
      </c>
      <c r="DM250" s="15">
        <f ca="1">DI250+DJ250+DK250+Inputs!$B$34+Inputs!$B$36-Inputs!$B$35</f>
        <v>1625404.8352928443</v>
      </c>
    </row>
    <row r="251" spans="1:117" x14ac:dyDescent="0.75">
      <c r="A251" s="11">
        <v>238</v>
      </c>
      <c r="C251" s="24">
        <f t="shared" ca="1" si="143"/>
        <v>-0.57201951511576876</v>
      </c>
      <c r="D251" s="24">
        <f t="shared" ca="1" si="143"/>
        <v>2.0949579963079414E-2</v>
      </c>
      <c r="E251" s="24">
        <f t="shared" ca="1" si="143"/>
        <v>-1.651214491217114E-2</v>
      </c>
      <c r="F251" s="24">
        <f t="shared" ca="1" si="143"/>
        <v>1.2170465939763957</v>
      </c>
      <c r="G251" s="24">
        <f t="shared" ca="1" si="143"/>
        <v>-0.13225781641024562</v>
      </c>
      <c r="H251" s="24">
        <f t="shared" ca="1" si="143"/>
        <v>0.28298427624163519</v>
      </c>
      <c r="I251" s="24">
        <f t="shared" ca="1" si="143"/>
        <v>-0.76392335488743146</v>
      </c>
      <c r="J251" s="24">
        <f t="shared" ca="1" si="143"/>
        <v>1.7761300582045034</v>
      </c>
      <c r="K251" s="24">
        <f t="shared" ca="1" si="143"/>
        <v>-0.57205854102047271</v>
      </c>
      <c r="L251" s="24">
        <f t="shared" ca="1" si="143"/>
        <v>-0.78821703535489895</v>
      </c>
      <c r="M251" s="24">
        <f t="shared" ca="1" si="143"/>
        <v>0.42004008362721429</v>
      </c>
      <c r="N251" s="24">
        <f ca="1">SQRT(Inputs!$B$38)*C251+SQRT(1-Inputs!$B$38)*_xlfn.NORM.S.INV(RAND())</f>
        <v>-0.99305940348172372</v>
      </c>
      <c r="O251" s="24">
        <f ca="1">SQRT(Inputs!$B$38)*D251+SQRT(1-Inputs!$B$38)*_xlfn.NORM.S.INV(RAND())</f>
        <v>-0.66241248048134949</v>
      </c>
      <c r="P251" s="24">
        <f ca="1">SQRT(Inputs!$B$38)*E251+SQRT(1-Inputs!$B$38)*_xlfn.NORM.S.INV(RAND())</f>
        <v>0.14080940486842047</v>
      </c>
      <c r="Q251" s="24">
        <f ca="1">SQRT(Inputs!$B$38)*F251+SQRT(1-Inputs!$B$38)*_xlfn.NORM.S.INV(RAND())</f>
        <v>0.97836818055610242</v>
      </c>
      <c r="R251" s="24">
        <f ca="1">SQRT(Inputs!$B$38)*G251+SQRT(1-Inputs!$B$38)*_xlfn.NORM.S.INV(RAND())</f>
        <v>-0.10637303675215277</v>
      </c>
      <c r="S251" s="24">
        <f ca="1">SQRT(Inputs!$B$38)*H251+SQRT(1-Inputs!$B$38)*_xlfn.NORM.S.INV(RAND())</f>
        <v>0.45229140309199667</v>
      </c>
      <c r="T251" s="24">
        <f ca="1">SQRT(Inputs!$B$38)*I251+SQRT(1-Inputs!$B$38)*_xlfn.NORM.S.INV(RAND())</f>
        <v>-0.6174114831863442</v>
      </c>
      <c r="U251" s="24">
        <f ca="1">SQRT(Inputs!$B$38)*J251+SQRT(1-Inputs!$B$38)*_xlfn.NORM.S.INV(RAND())</f>
        <v>-3.9007894180678293E-2</v>
      </c>
      <c r="V251" s="24">
        <f ca="1">SQRT(Inputs!$B$38)*K251+SQRT(1-Inputs!$B$38)*_xlfn.NORM.S.INV(RAND())</f>
        <v>1.3160127594007491</v>
      </c>
      <c r="W251" s="24">
        <f ca="1">SQRT(Inputs!$B$38)*L251+SQRT(1-Inputs!$B$38)*_xlfn.NORM.S.INV(RAND())</f>
        <v>-1.0155966960325968</v>
      </c>
      <c r="X251" s="24">
        <f ca="1">SQRT(Inputs!$B$38)*M251+SQRT(1-Inputs!$B$38)*_xlfn.NORM.S.INV(RAND())</f>
        <v>1.3041388781940777</v>
      </c>
      <c r="Y251" s="24">
        <f ca="1">SQRT(Inputs!$B$38)*C251+SQRT(1-Inputs!$B$38)*_xlfn.NORM.S.INV(RAND())</f>
        <v>-1.1781410162017356</v>
      </c>
      <c r="Z251" s="24">
        <f ca="1">SQRT(Inputs!$B$38)*D251+SQRT(1-Inputs!$B$38)*_xlfn.NORM.S.INV(RAND())</f>
        <v>-5.4996500224927226E-2</v>
      </c>
      <c r="AA251" s="24">
        <f ca="1">SQRT(Inputs!$B$38)*E251+SQRT(1-Inputs!$B$38)*_xlfn.NORM.S.INV(RAND())</f>
        <v>-0.7360140493553462</v>
      </c>
      <c r="AB251" s="24">
        <f ca="1">SQRT(Inputs!$B$38)*F251+SQRT(1-Inputs!$B$38)*_xlfn.NORM.S.INV(RAND())</f>
        <v>1.4832737948304837</v>
      </c>
      <c r="AC251" s="24">
        <f ca="1">SQRT(Inputs!$B$38)*G251+SQRT(1-Inputs!$B$38)*_xlfn.NORM.S.INV(RAND())</f>
        <v>0.67769115089421716</v>
      </c>
      <c r="AD251" s="24">
        <f ca="1">SQRT(Inputs!$B$38)*H251+SQRT(1-Inputs!$B$38)*_xlfn.NORM.S.INV(RAND())</f>
        <v>0.45793837329272924</v>
      </c>
      <c r="AE251" s="24">
        <f ca="1">SQRT(Inputs!$B$38)*I251+SQRT(1-Inputs!$B$38)*_xlfn.NORM.S.INV(RAND())</f>
        <v>-1.9947945555538973</v>
      </c>
      <c r="AF251" s="24">
        <f ca="1">SQRT(Inputs!$B$38)*J251+SQRT(1-Inputs!$B$38)*_xlfn.NORM.S.INV(RAND())</f>
        <v>1.2553279830246677</v>
      </c>
      <c r="AG251" s="24">
        <f ca="1">SQRT(Inputs!$B$38)*K251+SQRT(1-Inputs!$B$38)*_xlfn.NORM.S.INV(RAND())</f>
        <v>-0.60226133887858124</v>
      </c>
      <c r="AH251" s="24">
        <f ca="1">SQRT(Inputs!$B$38)*L251+SQRT(1-Inputs!$B$38)*_xlfn.NORM.S.INV(RAND())</f>
        <v>-0.80443201706130663</v>
      </c>
      <c r="AI251" s="24">
        <f ca="1">SQRT(Inputs!$B$38)*M251+SQRT(1-Inputs!$B$38)*_xlfn.NORM.S.INV(RAND())</f>
        <v>0.40690021601283627</v>
      </c>
      <c r="AJ251" s="24">
        <f ca="1">SQRT(Inputs!$B$38)*C251+SQRT(1-Inputs!$B$38)*_xlfn.NORM.S.INV(RAND())</f>
        <v>-0.5958240111787243</v>
      </c>
      <c r="AK251" s="24">
        <f ca="1">SQRT(Inputs!$B$38)*D251+SQRT(1-Inputs!$B$38)*_xlfn.NORM.S.INV(RAND())</f>
        <v>-1.9809741565856378</v>
      </c>
      <c r="AL251" s="24">
        <f ca="1">SQRT(Inputs!$B$38)*E251+SQRT(1-Inputs!$B$38)*_xlfn.NORM.S.INV(RAND())</f>
        <v>-0.84610385091431761</v>
      </c>
      <c r="AM251" s="24">
        <f ca="1">SQRT(Inputs!$B$38)*F251+SQRT(1-Inputs!$B$38)*_xlfn.NORM.S.INV(RAND())</f>
        <v>1.1230821897950019</v>
      </c>
      <c r="AN251" s="24">
        <f ca="1">SQRT(Inputs!$B$38)*G251+SQRT(1-Inputs!$B$38)*_xlfn.NORM.S.INV(RAND())</f>
        <v>-1.3810635014492652E-2</v>
      </c>
      <c r="AO251" s="24">
        <f ca="1">SQRT(Inputs!$B$38)*H251+SQRT(1-Inputs!$B$38)*_xlfn.NORM.S.INV(RAND())</f>
        <v>1.210862827303185</v>
      </c>
      <c r="AP251" s="24">
        <f ca="1">SQRT(Inputs!$B$38)*I251+SQRT(1-Inputs!$B$38)*_xlfn.NORM.S.INV(RAND())</f>
        <v>-0.48916315439272889</v>
      </c>
      <c r="AQ251" s="24">
        <f ca="1">SQRT(Inputs!$B$38)*J251+SQRT(1-Inputs!$B$38)*_xlfn.NORM.S.INV(RAND())</f>
        <v>1.9811715099487088</v>
      </c>
      <c r="AR251" s="24">
        <f ca="1">SQRT(Inputs!$B$38)*K251+SQRT(1-Inputs!$B$38)*_xlfn.NORM.S.INV(RAND())</f>
        <v>0.63734080670841164</v>
      </c>
      <c r="AS251" s="24">
        <f ca="1">SQRT(Inputs!$B$38)*L251+SQRT(1-Inputs!$B$38)*_xlfn.NORM.S.INV(RAND())</f>
        <v>0.81025023419477105</v>
      </c>
      <c r="AT251" s="24">
        <f ca="1">SQRT(Inputs!$B$38)*M251+SQRT(1-Inputs!$B$38)*_xlfn.NORM.S.INV(RAND())</f>
        <v>0.68449985110976497</v>
      </c>
      <c r="AU251" s="15">
        <f ca="1">Inputs!$B$6*EXP($B$8-0.5*C$5^2+C$5*N251)</f>
        <v>4225.3730704159771</v>
      </c>
      <c r="AV251" s="15">
        <f t="shared" ca="1" si="110"/>
        <v>4665.964683173358</v>
      </c>
      <c r="AW251" s="15">
        <f t="shared" ca="1" si="111"/>
        <v>5798.4043282997791</v>
      </c>
      <c r="AX251" s="15">
        <f t="shared" ca="1" si="112"/>
        <v>7999.676530757346</v>
      </c>
      <c r="AY251" s="15">
        <f t="shared" ca="1" si="113"/>
        <v>9655.7191135540488</v>
      </c>
      <c r="AZ251" s="15">
        <f t="shared" ca="1" si="114"/>
        <v>12412.26882933924</v>
      </c>
      <c r="BA251" s="15">
        <f t="shared" ca="1" si="115"/>
        <v>14238.969942045302</v>
      </c>
      <c r="BB251" s="15">
        <f t="shared" ca="1" si="116"/>
        <v>17364.840211599763</v>
      </c>
      <c r="BC251" s="15">
        <f t="shared" ca="1" si="117"/>
        <v>24148.327598087209</v>
      </c>
      <c r="BD251" s="15">
        <f t="shared" ca="1" si="118"/>
        <v>26903.075512039341</v>
      </c>
      <c r="BE251" s="15">
        <f t="shared" ca="1" si="119"/>
        <v>37124.096769810269</v>
      </c>
      <c r="BF251" s="15">
        <f ca="1">Inputs!$B$13*EXP($B$9-0.5*C$6^2+C$6*Y251)</f>
        <v>10950.117828428864</v>
      </c>
      <c r="BG251" s="15">
        <f t="shared" ca="1" si="120"/>
        <v>13213.518028179809</v>
      </c>
      <c r="BH251" s="15">
        <f t="shared" ca="1" si="121"/>
        <v>14289.219309236496</v>
      </c>
      <c r="BI251" s="15">
        <f t="shared" ca="1" si="122"/>
        <v>21978.3340570607</v>
      </c>
      <c r="BJ251" s="15">
        <f t="shared" ca="1" si="123"/>
        <v>29708.910243835224</v>
      </c>
      <c r="BK251" s="15">
        <f t="shared" ca="1" si="124"/>
        <v>38807.651265959459</v>
      </c>
      <c r="BL251" s="15">
        <f t="shared" ca="1" si="125"/>
        <v>36811.283358581561</v>
      </c>
      <c r="BM251" s="15">
        <f t="shared" ca="1" si="126"/>
        <v>52885.394110550013</v>
      </c>
      <c r="BN251" s="15">
        <f t="shared" ca="1" si="127"/>
        <v>60513.533956337131</v>
      </c>
      <c r="BO251" s="15">
        <f t="shared" ca="1" si="128"/>
        <v>67809.103212877482</v>
      </c>
      <c r="BP251" s="15">
        <f t="shared" ca="1" si="129"/>
        <v>87397.913525935932</v>
      </c>
      <c r="BQ251" s="15">
        <f ca="1">Inputs!$B$20*EXP($B$10-0.5*C$7^2+C$7*AJ251)</f>
        <v>3472.3963440466846</v>
      </c>
      <c r="BR251" s="15">
        <f t="shared" ca="1" si="130"/>
        <v>2511.5715374547422</v>
      </c>
      <c r="BS251" s="15">
        <f t="shared" ca="1" si="131"/>
        <v>2697.3571905760327</v>
      </c>
      <c r="BT251" s="15">
        <f t="shared" ca="1" si="132"/>
        <v>4993.2854059620595</v>
      </c>
      <c r="BU251" s="15">
        <f t="shared" ca="1" si="133"/>
        <v>6897.0078830666544</v>
      </c>
      <c r="BV251" s="15">
        <f t="shared" ca="1" si="134"/>
        <v>12605.379303068281</v>
      </c>
      <c r="BW251" s="15">
        <f t="shared" ca="1" si="135"/>
        <v>15860.075729990316</v>
      </c>
      <c r="BX251" s="15">
        <f t="shared" ca="1" si="136"/>
        <v>32999.543796799706</v>
      </c>
      <c r="BY251" s="15">
        <f t="shared" ca="1" si="137"/>
        <v>52234.34691987127</v>
      </c>
      <c r="BZ251" s="15">
        <f t="shared" ca="1" si="138"/>
        <v>85064.030711929372</v>
      </c>
      <c r="CA251" s="15">
        <f t="shared" ca="1" si="139"/>
        <v>134944.24653236516</v>
      </c>
      <c r="CB251" s="15">
        <f ca="1">(AU251*DCF!C$10-DCF!C$5*MAX(AU251*DCF!C$10,0)-MAX(AU251-Inputs!$B$6,0)/Inputs!$B$10)*DCF!C$6</f>
        <v>1048.3282920042814</v>
      </c>
      <c r="CC251" s="15">
        <f ca="1">(AV251*DCF!D$10-DCF!D$5*MAX(AV251*DCF!D$10,0)-MAX(AV251-AU251,0)/Inputs!$B$10)*DCF!D$6</f>
        <v>1029.8705469811775</v>
      </c>
      <c r="CD251" s="15">
        <f ca="1">(AW251*DCF!E$10-DCF!E$5*MAX(AW251*DCF!E$10,0)-MAX(AW251-AV251,0)/Inputs!$B$10)*DCF!E$6</f>
        <v>1083.6869522682803</v>
      </c>
      <c r="CE251" s="15">
        <f ca="1">(AX251*DCF!F$10-DCF!F$5*MAX(AX251*DCF!F$10,0)-MAX(AX251-AW251,0)/Inputs!$B$10)*DCF!F$6</f>
        <v>1288.2864683211624</v>
      </c>
      <c r="CF251" s="15">
        <f ca="1">(AY251*DCF!G$10-DCF!G$5*MAX(AY251*DCF!G$10,0)-MAX(AY251-AX251,0)/Inputs!$B$10)*DCF!G$6</f>
        <v>1671.1429000353046</v>
      </c>
      <c r="CG251" s="15">
        <f ca="1">(AZ251*DCF!H$10-DCF!H$5*MAX(AZ251*DCF!H$10,0)-MAX(AZ251-AY251,0)/Inputs!$B$10)*DCF!H$6</f>
        <v>1920.3760765868178</v>
      </c>
      <c r="CH251" s="15">
        <f ca="1">(BA251*DCF!I$10-DCF!I$5*MAX(BA251*DCF!I$10,0)-MAX(BA251-AZ251,0)/Inputs!$B$10)*DCF!I$6</f>
        <v>2301.2973848983816</v>
      </c>
      <c r="CI251" s="15">
        <f ca="1">(BB251*DCF!J$10-DCF!J$5*MAX(BB251*DCF!J$10,0)-MAX(BB251-BA251,0)/Inputs!$B$10)*DCF!J$6</f>
        <v>2506.1727432285684</v>
      </c>
      <c r="CJ251" s="15">
        <f ca="1">(BC251*DCF!K$10-DCF!K$5*MAX(BC251*DCF!K$10,0)-MAX(BC251-BB251,0)/Inputs!$B$10)*DCF!K$6</f>
        <v>2937.9079484619351</v>
      </c>
      <c r="CK251" s="15">
        <f ca="1">(BD251*DCF!L$10-DCF!L$5*MAX(BD251*DCF!L$10,0)-MAX(BD251-BC251,0)/Inputs!$B$10)*DCF!L$6</f>
        <v>3701.2618666901408</v>
      </c>
      <c r="CL251" s="15">
        <f ca="1">(BE251*DCF!M$10-DCF!M$5*MAX(BE251*DCF!M$10,0)-MAX(BE251-BD251,0)/Inputs!$B$10)*DCF!M$6</f>
        <v>4017.6800191119214</v>
      </c>
      <c r="CM251" s="15">
        <f ca="1">(BF251*DCF!C$28-DCF!C$5*MAX(BF251*DCF!C$28,0)-MAX(BF251-Inputs!$B$13,0)/Inputs!$B$17)*DCF!C$6</f>
        <v>3341.9041489622182</v>
      </c>
      <c r="CN251" s="15">
        <f ca="1">(BG251*DCF!D$28-DCF!D$5*MAX(BG251*DCF!D$28,0)-MAX(BG251-BF251,0)/Inputs!$B$17)*DCF!D$6</f>
        <v>3408.7987747200341</v>
      </c>
      <c r="CO251" s="15">
        <f ca="1">(BH251*DCF!E$28-DCF!E$5*MAX(BH251*DCF!E$28,0)-MAX(BH251-BG251,0)/Inputs!$B$17)*DCF!E$6</f>
        <v>3834.9554328489021</v>
      </c>
      <c r="CP251" s="15">
        <f ca="1">(BI251*DCF!F$28-DCF!F$5*MAX(BI251*DCF!F$28,0)-MAX(BI251-BH251,0)/Inputs!$B$17)*DCF!F$6</f>
        <v>4566.6138926459935</v>
      </c>
      <c r="CQ251" s="15">
        <f ca="1">(BJ251*DCF!G$28-DCF!G$5*MAX(BJ251*DCF!G$28,0)-MAX(BJ251-BI251,0)/Inputs!$B$17)*DCF!G$6</f>
        <v>6407.9956177679687</v>
      </c>
      <c r="CR251" s="15">
        <f ca="1">(BK251*DCF!H$28-DCF!H$5*MAX(BK251*DCF!H$28,0)-MAX(BK251-BJ251,0)/Inputs!$B$17)*DCF!H$6</f>
        <v>8183.8713004827769</v>
      </c>
      <c r="CS251" s="15">
        <f ca="1">(BL251*DCF!I$28-DCF!I$5*MAX(BL251*DCF!I$28,0)-MAX(BL251-BK251,0)/Inputs!$B$17)*DCF!I$6</f>
        <v>8656.2850812441338</v>
      </c>
      <c r="CT251" s="15">
        <f ca="1">(BM251*DCF!J$28-DCF!J$5*MAX(BM251*DCF!J$28,0)-MAX(BM251-BL251,0)/Inputs!$B$17)*DCF!J$6</f>
        <v>9666.537463999719</v>
      </c>
      <c r="CU251" s="15">
        <f ca="1">(BN251*DCF!K$28-DCF!K$5*MAX(BN251*DCF!K$28,0)-MAX(BN251-BM251,0)/Inputs!$B$17)*DCF!K$6</f>
        <v>11845.098216293869</v>
      </c>
      <c r="CV251" s="15">
        <f ca="1">(BO251*DCF!L$28-DCF!L$5*MAX(BO251*DCF!L$28,0)-MAX(BO251-BN251,0)/Inputs!$B$17)*DCF!L$6</f>
        <v>12703.833568837228</v>
      </c>
      <c r="CW251" s="15">
        <f ca="1">(BP251*DCF!M$28-DCF!M$5*MAX(BP251*DCF!M$28,0)-MAX(BP251-BO251,0)/Inputs!$B$17)*DCF!M$6</f>
        <v>14396.386900137642</v>
      </c>
      <c r="CX251" s="15">
        <f ca="1">(BQ251*DCF!C$46-DCF!C$5*MAX(BQ251*DCF!C$46,0)-MAX(BQ251-Inputs!$B$20,0)/Inputs!$B$24)*DCF!C$6</f>
        <v>-927.29538848500079</v>
      </c>
      <c r="CY251" s="15">
        <f ca="1">(BR251*DCF!D$46-DCF!D$5*MAX(BR251*DCF!D$46,0)-MAX(BR251-BQ251,0)/Inputs!$B$24)*DCF!D$6</f>
        <v>-428.66669083813849</v>
      </c>
      <c r="CZ251" s="15">
        <f ca="1">(BS251*DCF!E$46-DCF!E$5*MAX(BS251*DCF!E$46,0)-MAX(BS251-BR251,0)/Inputs!$B$24)*DCF!E$6</f>
        <v>-392.19877409911919</v>
      </c>
      <c r="DA251" s="15">
        <f ca="1">(BT251*DCF!F$46-DCF!F$5*MAX(BT251*DCF!F$46,0)-MAX(BT251-BS251,0)/Inputs!$B$24)*DCF!F$6</f>
        <v>-1199.6626562702777</v>
      </c>
      <c r="DB251" s="15">
        <f ca="1">(BU251*DCF!G$46-DCF!G$5*MAX(BU251*DCF!G$46,0)-MAX(BU251-BT251,0)/Inputs!$B$24)*DCF!G$6</f>
        <v>-872.37634669714657</v>
      </c>
      <c r="DC251" s="15">
        <f ca="1">(BV251*DCF!H$46-DCF!H$5*MAX(BV251*DCF!H$46,0)-MAX(BV251-BU251,0)/Inputs!$B$24)*DCF!H$6</f>
        <v>-1773.8414429935251</v>
      </c>
      <c r="DD251" s="15">
        <f ca="1">(BW251*DCF!I$46-DCF!I$5*MAX(BW251*DCF!I$46,0)-MAX(BW251-BV251,0)/Inputs!$B$24)*DCF!I$6</f>
        <v>-568.0028385593348</v>
      </c>
      <c r="DE251" s="15">
        <f ca="1">(BX251*DCF!J$46-DCF!J$5*MAX(BX251*DCF!J$46,0)-MAX(BX251-BW251,0)/Inputs!$B$24)*DCF!J$6</f>
        <v>-3160.8673312628671</v>
      </c>
      <c r="DF251" s="15">
        <f ca="1">(BY251*DCF!K$46-DCF!K$5*MAX(BY251*DCF!K$46,0)-MAX(BY251-BX251,0)/Inputs!$B$24)*DCF!K$6</f>
        <v>-1728.2143319616882</v>
      </c>
      <c r="DG251" s="15">
        <f ca="1">(BZ251*DCF!L$46-DCF!L$5*MAX(BZ251*DCF!L$46,0)-MAX(BZ251-BY251,0)/Inputs!$B$24)*DCF!L$6</f>
        <v>-1549.3832836781612</v>
      </c>
      <c r="DH251" s="15">
        <f ca="1">(CA251*DCF!M$46-DCF!M$5*MAX(CA251*DCF!M$46,0)-MAX(CA251-BZ251,0)/Inputs!$B$24)*DCF!M$6</f>
        <v>151.33089634709938</v>
      </c>
      <c r="DI251" s="15">
        <f ca="1">SUM(CB251:CL251)+BE251*DCF!M$10*(1+Inputs!$B$30)*(1-Inputs!$B$33)*(1-Inputs!$B$30/Inputs!$B$31)/(Inputs!$B$29-Inputs!$B$30)*DCF!M$6</f>
        <v>126822.86342432778</v>
      </c>
      <c r="DJ251" s="15">
        <f ca="1">SUM(CM251:CW251)+BP251*DCF!M$28*(1+Inputs!$B$30)*(1-Inputs!$B$33)*(1-Inputs!$B$30/Inputs!$B$31)/(Inputs!$B$29-Inputs!$B$30)*DCF!M$6</f>
        <v>411318.34581186122</v>
      </c>
      <c r="DK251" s="15">
        <f ca="1">SUM(CX251:DH251)+CA251*DCF!M$46*(1+Inputs!$B$30)*(1-Inputs!$B$33)*(1-Inputs!$B$30/Inputs!$B$31)/(Inputs!$B$29-Inputs!$B$30)*DCF!M$6</f>
        <v>196190.61211844487</v>
      </c>
      <c r="DM251" s="15">
        <f ca="1">DI251+DJ251+DK251+Inputs!$B$34+Inputs!$B$36-Inputs!$B$35</f>
        <v>811182.8213546339</v>
      </c>
    </row>
    <row r="252" spans="1:117" x14ac:dyDescent="0.75">
      <c r="A252" s="11">
        <v>239</v>
      </c>
      <c r="C252" s="24">
        <f t="shared" ca="1" si="143"/>
        <v>-1.9547067450307567</v>
      </c>
      <c r="D252" s="24">
        <f t="shared" ca="1" si="143"/>
        <v>0.7209180957166631</v>
      </c>
      <c r="E252" s="24">
        <f t="shared" ca="1" si="143"/>
        <v>1.2134141915192627</v>
      </c>
      <c r="F252" s="24">
        <f t="shared" ca="1" si="143"/>
        <v>1.2748151000176684</v>
      </c>
      <c r="G252" s="24">
        <f t="shared" ca="1" si="143"/>
        <v>0.5674234421004285</v>
      </c>
      <c r="H252" s="24">
        <f t="shared" ca="1" si="143"/>
        <v>1.0458490869589008</v>
      </c>
      <c r="I252" s="24">
        <f t="shared" ca="1" si="143"/>
        <v>-0.84546648567722016</v>
      </c>
      <c r="J252" s="24">
        <f t="shared" ca="1" si="143"/>
        <v>-1.015705505370345</v>
      </c>
      <c r="K252" s="24">
        <f t="shared" ca="1" si="143"/>
        <v>-0.69673040921953577</v>
      </c>
      <c r="L252" s="24">
        <f t="shared" ca="1" si="143"/>
        <v>0.34987076376923765</v>
      </c>
      <c r="M252" s="24">
        <f t="shared" ca="1" si="143"/>
        <v>0.80051136336329487</v>
      </c>
      <c r="N252" s="24">
        <f ca="1">SQRT(Inputs!$B$38)*C252+SQRT(1-Inputs!$B$38)*_xlfn.NORM.S.INV(RAND())</f>
        <v>-5.9578392074776776E-2</v>
      </c>
      <c r="O252" s="24">
        <f ca="1">SQRT(Inputs!$B$38)*D252+SQRT(1-Inputs!$B$38)*_xlfn.NORM.S.INV(RAND())</f>
        <v>0.26105616288044842</v>
      </c>
      <c r="P252" s="24">
        <f ca="1">SQRT(Inputs!$B$38)*E252+SQRT(1-Inputs!$B$38)*_xlfn.NORM.S.INV(RAND())</f>
        <v>-1.5930507857460863E-2</v>
      </c>
      <c r="Q252" s="24">
        <f ca="1">SQRT(Inputs!$B$38)*F252+SQRT(1-Inputs!$B$38)*_xlfn.NORM.S.INV(RAND())</f>
        <v>-0.1890267942417363</v>
      </c>
      <c r="R252" s="24">
        <f ca="1">SQRT(Inputs!$B$38)*G252+SQRT(1-Inputs!$B$38)*_xlfn.NORM.S.INV(RAND())</f>
        <v>2.4589091301044843</v>
      </c>
      <c r="S252" s="24">
        <f ca="1">SQRT(Inputs!$B$38)*H252+SQRT(1-Inputs!$B$38)*_xlfn.NORM.S.INV(RAND())</f>
        <v>6.9549801325008986E-2</v>
      </c>
      <c r="T252" s="24">
        <f ca="1">SQRT(Inputs!$B$38)*I252+SQRT(1-Inputs!$B$38)*_xlfn.NORM.S.INV(RAND())</f>
        <v>-1.6413200661775642</v>
      </c>
      <c r="U252" s="24">
        <f ca="1">SQRT(Inputs!$B$38)*J252+SQRT(1-Inputs!$B$38)*_xlfn.NORM.S.INV(RAND())</f>
        <v>-0.35829097909826235</v>
      </c>
      <c r="V252" s="24">
        <f ca="1">SQRT(Inputs!$B$38)*K252+SQRT(1-Inputs!$B$38)*_xlfn.NORM.S.INV(RAND())</f>
        <v>0.13581190349115269</v>
      </c>
      <c r="W252" s="24">
        <f ca="1">SQRT(Inputs!$B$38)*L252+SQRT(1-Inputs!$B$38)*_xlfn.NORM.S.INV(RAND())</f>
        <v>-1.6156270044038248</v>
      </c>
      <c r="X252" s="24">
        <f ca="1">SQRT(Inputs!$B$38)*M252+SQRT(1-Inputs!$B$38)*_xlfn.NORM.S.INV(RAND())</f>
        <v>-9.2544781677418919E-2</v>
      </c>
      <c r="Y252" s="24">
        <f ca="1">SQRT(Inputs!$B$38)*C252+SQRT(1-Inputs!$B$38)*_xlfn.NORM.S.INV(RAND())</f>
        <v>-2.2509137309417255</v>
      </c>
      <c r="Z252" s="24">
        <f ca="1">SQRT(Inputs!$B$38)*D252+SQRT(1-Inputs!$B$38)*_xlfn.NORM.S.INV(RAND())</f>
        <v>1.8067291841885784</v>
      </c>
      <c r="AA252" s="24">
        <f ca="1">SQRT(Inputs!$B$38)*E252+SQRT(1-Inputs!$B$38)*_xlfn.NORM.S.INV(RAND())</f>
        <v>-0.68950507184863752</v>
      </c>
      <c r="AB252" s="24">
        <f ca="1">SQRT(Inputs!$B$38)*F252+SQRT(1-Inputs!$B$38)*_xlfn.NORM.S.INV(RAND())</f>
        <v>1.2736712190167658</v>
      </c>
      <c r="AC252" s="24">
        <f ca="1">SQRT(Inputs!$B$38)*G252+SQRT(1-Inputs!$B$38)*_xlfn.NORM.S.INV(RAND())</f>
        <v>0.72545422439684304</v>
      </c>
      <c r="AD252" s="24">
        <f ca="1">SQRT(Inputs!$B$38)*H252+SQRT(1-Inputs!$B$38)*_xlfn.NORM.S.INV(RAND())</f>
        <v>0.12320901344721158</v>
      </c>
      <c r="AE252" s="24">
        <f ca="1">SQRT(Inputs!$B$38)*I252+SQRT(1-Inputs!$B$38)*_xlfn.NORM.S.INV(RAND())</f>
        <v>-3.5964802782097793E-2</v>
      </c>
      <c r="AF252" s="24">
        <f ca="1">SQRT(Inputs!$B$38)*J252+SQRT(1-Inputs!$B$38)*_xlfn.NORM.S.INV(RAND())</f>
        <v>-0.73794045606959169</v>
      </c>
      <c r="AG252" s="24">
        <f ca="1">SQRT(Inputs!$B$38)*K252+SQRT(1-Inputs!$B$38)*_xlfn.NORM.S.INV(RAND())</f>
        <v>-0.27367384567357478</v>
      </c>
      <c r="AH252" s="24">
        <f ca="1">SQRT(Inputs!$B$38)*L252+SQRT(1-Inputs!$B$38)*_xlfn.NORM.S.INV(RAND())</f>
        <v>1.1183678730282292</v>
      </c>
      <c r="AI252" s="24">
        <f ca="1">SQRT(Inputs!$B$38)*M252+SQRT(1-Inputs!$B$38)*_xlfn.NORM.S.INV(RAND())</f>
        <v>-0.51756410409052611</v>
      </c>
      <c r="AJ252" s="24">
        <f ca="1">SQRT(Inputs!$B$38)*C252+SQRT(1-Inputs!$B$38)*_xlfn.NORM.S.INV(RAND())</f>
        <v>-0.98158411998598061</v>
      </c>
      <c r="AK252" s="24">
        <f ca="1">SQRT(Inputs!$B$38)*D252+SQRT(1-Inputs!$B$38)*_xlfn.NORM.S.INV(RAND())</f>
        <v>0.25291777913686042</v>
      </c>
      <c r="AL252" s="24">
        <f ca="1">SQRT(Inputs!$B$38)*E252+SQRT(1-Inputs!$B$38)*_xlfn.NORM.S.INV(RAND())</f>
        <v>1.8874263569279697</v>
      </c>
      <c r="AM252" s="24">
        <f ca="1">SQRT(Inputs!$B$38)*F252+SQRT(1-Inputs!$B$38)*_xlfn.NORM.S.INV(RAND())</f>
        <v>2.0269591312695989</v>
      </c>
      <c r="AN252" s="24">
        <f ca="1">SQRT(Inputs!$B$38)*G252+SQRT(1-Inputs!$B$38)*_xlfn.NORM.S.INV(RAND())</f>
        <v>0.32380041240357577</v>
      </c>
      <c r="AO252" s="24">
        <f ca="1">SQRT(Inputs!$B$38)*H252+SQRT(1-Inputs!$B$38)*_xlfn.NORM.S.INV(RAND())</f>
        <v>-0.54220437574807989</v>
      </c>
      <c r="AP252" s="24">
        <f ca="1">SQRT(Inputs!$B$38)*I252+SQRT(1-Inputs!$B$38)*_xlfn.NORM.S.INV(RAND())</f>
        <v>-0.3414397096818686</v>
      </c>
      <c r="AQ252" s="24">
        <f ca="1">SQRT(Inputs!$B$38)*J252+SQRT(1-Inputs!$B$38)*_xlfn.NORM.S.INV(RAND())</f>
        <v>-1.55993987153873</v>
      </c>
      <c r="AR252" s="24">
        <f ca="1">SQRT(Inputs!$B$38)*K252+SQRT(1-Inputs!$B$38)*_xlfn.NORM.S.INV(RAND())</f>
        <v>-1.6795195750326894</v>
      </c>
      <c r="AS252" s="24">
        <f ca="1">SQRT(Inputs!$B$38)*L252+SQRT(1-Inputs!$B$38)*_xlfn.NORM.S.INV(RAND())</f>
        <v>-0.18305048054246928</v>
      </c>
      <c r="AT252" s="24">
        <f ca="1">SQRT(Inputs!$B$38)*M252+SQRT(1-Inputs!$B$38)*_xlfn.NORM.S.INV(RAND())</f>
        <v>0.91743188572833989</v>
      </c>
      <c r="AU252" s="15">
        <f ca="1">Inputs!$B$6*EXP($B$8-0.5*C$5^2+C$5*N252)</f>
        <v>4914.61293962528</v>
      </c>
      <c r="AV252" s="15">
        <f t="shared" ca="1" si="110"/>
        <v>6216.3287071185514</v>
      </c>
      <c r="AW252" s="15">
        <f t="shared" ca="1" si="111"/>
        <v>7563.4420935964945</v>
      </c>
      <c r="AX252" s="15">
        <f t="shared" ca="1" si="112"/>
        <v>9018.6864566041968</v>
      </c>
      <c r="AY252" s="15">
        <f t="shared" ca="1" si="113"/>
        <v>14688.164229412243</v>
      </c>
      <c r="AZ252" s="15">
        <f t="shared" ca="1" si="114"/>
        <v>18102.132381794174</v>
      </c>
      <c r="BA252" s="15">
        <f t="shared" ca="1" si="115"/>
        <v>18655.946523440514</v>
      </c>
      <c r="BB252" s="15">
        <f t="shared" ca="1" si="116"/>
        <v>22035.196131743578</v>
      </c>
      <c r="BC252" s="15">
        <f t="shared" ca="1" si="117"/>
        <v>27343.640650024536</v>
      </c>
      <c r="BD252" s="15">
        <f t="shared" ca="1" si="118"/>
        <v>28800.320538620595</v>
      </c>
      <c r="BE252" s="15">
        <f t="shared" ca="1" si="119"/>
        <v>34994.880663978169</v>
      </c>
      <c r="BF252" s="15">
        <f ca="1">Inputs!$B$13*EXP($B$9-0.5*C$6^2+C$6*Y252)</f>
        <v>8852.283991006565</v>
      </c>
      <c r="BG252" s="15">
        <f t="shared" ca="1" si="120"/>
        <v>14946.729294908871</v>
      </c>
      <c r="BH252" s="15">
        <f t="shared" ca="1" si="121"/>
        <v>16288.695138842075</v>
      </c>
      <c r="BI252" s="15">
        <f t="shared" ca="1" si="122"/>
        <v>24258.357395907053</v>
      </c>
      <c r="BJ252" s="15">
        <f t="shared" ca="1" si="123"/>
        <v>33017.439219686712</v>
      </c>
      <c r="BK252" s="15">
        <f t="shared" ca="1" si="124"/>
        <v>41208.112295464205</v>
      </c>
      <c r="BL252" s="15">
        <f t="shared" ca="1" si="125"/>
        <v>50383.819175951721</v>
      </c>
      <c r="BM252" s="15">
        <f t="shared" ca="1" si="126"/>
        <v>56507.532194135645</v>
      </c>
      <c r="BN252" s="15">
        <f t="shared" ca="1" si="127"/>
        <v>67254.932010702381</v>
      </c>
      <c r="BO252" s="15">
        <f t="shared" ca="1" si="128"/>
        <v>94238.280447505953</v>
      </c>
      <c r="BP252" s="15">
        <f t="shared" ca="1" si="129"/>
        <v>109383.81889142309</v>
      </c>
      <c r="BQ252" s="15">
        <f ca="1">Inputs!$B$20*EXP($B$10-0.5*C$7^2+C$7*AJ252)</f>
        <v>3028.3639168544282</v>
      </c>
      <c r="BR252" s="15">
        <f t="shared" ca="1" si="130"/>
        <v>4452.7668276809954</v>
      </c>
      <c r="BS252" s="15">
        <f t="shared" ca="1" si="131"/>
        <v>10485.22682266777</v>
      </c>
      <c r="BT252" s="15">
        <f t="shared" ca="1" si="132"/>
        <v>24603.900237429232</v>
      </c>
      <c r="BU252" s="15">
        <f t="shared" ca="1" si="133"/>
        <v>36877.081513889309</v>
      </c>
      <c r="BV252" s="15">
        <f t="shared" ca="1" si="134"/>
        <v>45406.838934469146</v>
      </c>
      <c r="BW252" s="15">
        <f t="shared" ca="1" si="135"/>
        <v>58945.284095919138</v>
      </c>
      <c r="BX252" s="15">
        <f t="shared" ca="1" si="136"/>
        <v>60303.922398184521</v>
      </c>
      <c r="BY252" s="15">
        <f t="shared" ca="1" si="137"/>
        <v>61274.943635462638</v>
      </c>
      <c r="BZ252" s="15">
        <f t="shared" ca="1" si="138"/>
        <v>83132.253378851645</v>
      </c>
      <c r="CA252" s="15">
        <f t="shared" ca="1" si="139"/>
        <v>137453.04796223275</v>
      </c>
      <c r="CB252" s="15">
        <f ca="1">(AU252*DCF!C$10-DCF!C$5*MAX(AU252*DCF!C$10,0)-MAX(AU252-Inputs!$B$6,0)/Inputs!$B$10)*DCF!C$6</f>
        <v>1043.4138888861376</v>
      </c>
      <c r="CC252" s="15">
        <f ca="1">(AV252*DCF!D$10-DCF!D$5*MAX(AV252*DCF!D$10,0)-MAX(AV252-AU252,0)/Inputs!$B$10)*DCF!D$6</f>
        <v>1197.798686534134</v>
      </c>
      <c r="CD252" s="15">
        <f ca="1">(AW252*DCF!E$10-DCF!E$5*MAX(AW252*DCF!E$10,0)-MAX(AW252-AV252,0)/Inputs!$B$10)*DCF!E$6</f>
        <v>1442.8526586867165</v>
      </c>
      <c r="CE252" s="15">
        <f ca="1">(AX252*DCF!F$10-DCF!F$5*MAX(AX252*DCF!F$10,0)-MAX(AX252-AW252,0)/Inputs!$B$10)*DCF!F$6</f>
        <v>1665.9646083446341</v>
      </c>
      <c r="CF252" s="15">
        <f ca="1">(AY252*DCF!G$10-DCF!G$5*MAX(AY252*DCF!G$10,0)-MAX(AY252-AX252,0)/Inputs!$B$10)*DCF!G$6</f>
        <v>1936.5755279909492</v>
      </c>
      <c r="CG252" s="15">
        <f ca="1">(AZ252*DCF!H$10-DCF!H$5*MAX(AZ252*DCF!H$10,0)-MAX(AZ252-AY252,0)/Inputs!$B$10)*DCF!H$6</f>
        <v>2908.3307373306875</v>
      </c>
      <c r="CH252" s="15">
        <f ca="1">(BA252*DCF!I$10-DCF!I$5*MAX(BA252*DCF!I$10,0)-MAX(BA252-AZ252,0)/Inputs!$B$10)*DCF!I$6</f>
        <v>3316.9159357020962</v>
      </c>
      <c r="CI252" s="15">
        <f ca="1">(BB252*DCF!J$10-DCF!J$5*MAX(BB252*DCF!J$10,0)-MAX(BB252-BA252,0)/Inputs!$B$10)*DCF!J$6</f>
        <v>3269.2211924348353</v>
      </c>
      <c r="CJ252" s="15">
        <f ca="1">(BC252*DCF!K$10-DCF!K$5*MAX(BC252*DCF!K$10,0)-MAX(BC252-BB252,0)/Inputs!$B$10)*DCF!K$6</f>
        <v>3658.785580072697</v>
      </c>
      <c r="CK252" s="15">
        <f ca="1">(BD252*DCF!L$10-DCF!L$5*MAX(BD252*DCF!L$10,0)-MAX(BD252-BC252,0)/Inputs!$B$10)*DCF!L$6</f>
        <v>4155.2637078808602</v>
      </c>
      <c r="CL252" s="15">
        <f ca="1">(BE252*DCF!M$10-DCF!M$5*MAX(BE252*DCF!M$10,0)-MAX(BE252-BD252,0)/Inputs!$B$10)*DCF!M$6</f>
        <v>4198.223891828814</v>
      </c>
      <c r="CM252" s="15">
        <f ca="1">(BF252*DCF!C$28-DCF!C$5*MAX(BF252*DCF!C$28,0)-MAX(BF252-Inputs!$B$13,0)/Inputs!$B$17)*DCF!C$6</f>
        <v>2701.6590196437492</v>
      </c>
      <c r="CN252" s="15">
        <f ca="1">(BG252*DCF!D$28-DCF!D$5*MAX(BG252*DCF!D$28,0)-MAX(BG252-BF252,0)/Inputs!$B$17)*DCF!D$6</f>
        <v>3101.9318945378545</v>
      </c>
      <c r="CO252" s="15">
        <f ca="1">(BH252*DCF!E$28-DCF!E$5*MAX(BH252*DCF!E$28,0)-MAX(BH252-BG252,0)/Inputs!$B$17)*DCF!E$6</f>
        <v>4348.7655110772521</v>
      </c>
      <c r="CP252" s="15">
        <f ca="1">(BI252*DCF!F$28-DCF!F$5*MAX(BI252*DCF!F$28,0)-MAX(BI252-BH252,0)/Inputs!$B$17)*DCF!F$6</f>
        <v>5134.5020629126266</v>
      </c>
      <c r="CQ252" s="15">
        <f ca="1">(BJ252*DCF!G$28-DCF!G$5*MAX(BJ252*DCF!G$28,0)-MAX(BJ252-BI252,0)/Inputs!$B$17)*DCF!G$6</f>
        <v>7093.4340745404597</v>
      </c>
      <c r="CR252" s="15">
        <f ca="1">(BK252*DCF!H$28-DCF!H$5*MAX(BK252*DCF!H$28,0)-MAX(BK252-BJ252,0)/Inputs!$B$17)*DCF!H$6</f>
        <v>8918.6200719646731</v>
      </c>
      <c r="CS252" s="15">
        <f ca="1">(BL252*DCF!I$28-DCF!I$5*MAX(BL252*DCF!I$28,0)-MAX(BL252-BK252,0)/Inputs!$B$17)*DCF!I$6</f>
        <v>10530.912860732917</v>
      </c>
      <c r="CT252" s="15">
        <f ca="1">(BM252*DCF!J$28-DCF!J$5*MAX(BM252*DCF!J$28,0)-MAX(BM252-BL252,0)/Inputs!$B$17)*DCF!J$6</f>
        <v>11793.916409848593</v>
      </c>
      <c r="CU252" s="15">
        <f ca="1">(BN252*DCF!K$28-DCF!K$5*MAX(BN252*DCF!K$28,0)-MAX(BN252-BM252,0)/Inputs!$B$17)*DCF!K$6</f>
        <v>12886.700654292623</v>
      </c>
      <c r="CV252" s="15">
        <f ca="1">(BO252*DCF!L$28-DCF!L$5*MAX(BO252*DCF!L$28,0)-MAX(BO252-BN252,0)/Inputs!$B$17)*DCF!L$6</f>
        <v>15749.304128901189</v>
      </c>
      <c r="CW252" s="15">
        <f ca="1">(BP252*DCF!M$28-DCF!M$5*MAX(BP252*DCF!M$28,0)-MAX(BP252-BO252,0)/Inputs!$B$17)*DCF!M$6</f>
        <v>18997.494481655463</v>
      </c>
      <c r="CX252" s="15">
        <f ca="1">(BQ252*DCF!C$46-DCF!C$5*MAX(BQ252*DCF!C$46,0)-MAX(BQ252-Inputs!$B$20,0)/Inputs!$B$24)*DCF!C$6</f>
        <v>-699.39120481626514</v>
      </c>
      <c r="CY252" s="15">
        <f ca="1">(BR252*DCF!D$46-DCF!D$5*MAX(BR252*DCF!D$46,0)-MAX(BR252-BQ252,0)/Inputs!$B$24)*DCF!D$6</f>
        <v>-1367.7643560524468</v>
      </c>
      <c r="CZ252" s="15">
        <f ca="1">(BS252*DCF!E$46-DCF!E$5*MAX(BS252*DCF!E$46,0)-MAX(BS252-BR252,0)/Inputs!$B$24)*DCF!E$6</f>
        <v>-3617.7259869568984</v>
      </c>
      <c r="DA252" s="15">
        <f ca="1">(BT252*DCF!F$46-DCF!F$5*MAX(BT252*DCF!F$46,0)-MAX(BT252-BS252,0)/Inputs!$B$24)*DCF!F$6</f>
        <v>-6932.8668886415453</v>
      </c>
      <c r="DB252" s="15">
        <f ca="1">(BU252*DCF!G$46-DCF!G$5*MAX(BU252*DCF!G$46,0)-MAX(BU252-BT252,0)/Inputs!$B$24)*DCF!G$6</f>
        <v>-5368.927854858277</v>
      </c>
      <c r="DC252" s="15">
        <f ca="1">(BV252*DCF!H$46-DCF!H$5*MAX(BV252*DCF!H$46,0)-MAX(BV252-BU252,0)/Inputs!$B$24)*DCF!H$6</f>
        <v>-2650.5698557543678</v>
      </c>
      <c r="DD252" s="15">
        <f ca="1">(BW252*DCF!I$46-DCF!I$5*MAX(BW252*DCF!I$46,0)-MAX(BW252-BV252,0)/Inputs!$B$24)*DCF!I$6</f>
        <v>-2524.9996819888042</v>
      </c>
      <c r="DE252" s="15">
        <f ca="1">(BX252*DCF!J$46-DCF!J$5*MAX(BX252*DCF!J$46,0)-MAX(BX252-BW252,0)/Inputs!$B$24)*DCF!J$6</f>
        <v>2169.2940545790575</v>
      </c>
      <c r="DF252" s="15">
        <f ca="1">(BY252*DCF!K$46-DCF!K$5*MAX(BY252*DCF!K$46,0)-MAX(BY252-BX252,0)/Inputs!$B$24)*DCF!K$6</f>
        <v>3262.354706209816</v>
      </c>
      <c r="DG252" s="15">
        <f ca="1">(BZ252*DCF!L$46-DCF!L$5*MAX(BZ252*DCF!L$46,0)-MAX(BZ252-BY252,0)/Inputs!$B$24)*DCF!L$6</f>
        <v>800.16670938110803</v>
      </c>
      <c r="DH252" s="15">
        <f ca="1">(CA252*DCF!M$46-DCF!M$5*MAX(CA252*DCF!M$46,0)-MAX(CA252-BZ252,0)/Inputs!$B$24)*DCF!M$6</f>
        <v>-580.31943563537197</v>
      </c>
      <c r="DI252" s="15">
        <f ca="1">SUM(CB252:CL252)+BE252*DCF!M$10*(1+Inputs!$B$30)*(1-Inputs!$B$33)*(1-Inputs!$B$30/Inputs!$B$31)/(Inputs!$B$29-Inputs!$B$30)*DCF!M$6</f>
        <v>126184.56206293346</v>
      </c>
      <c r="DJ252" s="15">
        <f ca="1">SUM(CM252:CW252)+BP252*DCF!M$28*(1+Inputs!$B$30)*(1-Inputs!$B$33)*(1-Inputs!$B$30/Inputs!$B$31)/(Inputs!$B$29-Inputs!$B$30)*DCF!M$6</f>
        <v>507146.0604048961</v>
      </c>
      <c r="DK252" s="15">
        <f ca="1">SUM(CX252:DH252)+CA252*DCF!M$46*(1+Inputs!$B$30)*(1-Inputs!$B$33)*(1-Inputs!$B$30/Inputs!$B$31)/(Inputs!$B$29-Inputs!$B$30)*DCF!M$6</f>
        <v>195007.94470951235</v>
      </c>
      <c r="DM252" s="15">
        <f ca="1">DI252+DJ252+DK252+Inputs!$B$34+Inputs!$B$36-Inputs!$B$35</f>
        <v>905189.56717734202</v>
      </c>
    </row>
    <row r="253" spans="1:117" x14ac:dyDescent="0.75">
      <c r="A253" s="11">
        <v>240</v>
      </c>
      <c r="C253" s="24">
        <f t="shared" ca="1" si="143"/>
        <v>-0.42350070403395779</v>
      </c>
      <c r="D253" s="24">
        <f t="shared" ca="1" si="143"/>
        <v>0.90422400726087726</v>
      </c>
      <c r="E253" s="24">
        <f t="shared" ca="1" si="143"/>
        <v>-1.7788927785963751</v>
      </c>
      <c r="F253" s="24">
        <f t="shared" ca="1" si="143"/>
        <v>-0.2583566182890335</v>
      </c>
      <c r="G253" s="24">
        <f t="shared" ca="1" si="143"/>
        <v>0.83436921943736098</v>
      </c>
      <c r="H253" s="24">
        <f t="shared" ca="1" si="143"/>
        <v>0.42141146406649149</v>
      </c>
      <c r="I253" s="24">
        <f t="shared" ca="1" si="143"/>
        <v>0.40851678803571351</v>
      </c>
      <c r="J253" s="24">
        <f t="shared" ca="1" si="143"/>
        <v>-1.5423656719090288</v>
      </c>
      <c r="K253" s="24">
        <f t="shared" ca="1" si="143"/>
        <v>-0.39362720578017951</v>
      </c>
      <c r="L253" s="24">
        <f t="shared" ca="1" si="143"/>
        <v>0.33111787542808419</v>
      </c>
      <c r="M253" s="24">
        <f t="shared" ca="1" si="143"/>
        <v>0.94023197092182353</v>
      </c>
      <c r="N253" s="24">
        <f ca="1">SQRT(Inputs!$B$38)*C253+SQRT(1-Inputs!$B$38)*_xlfn.NORM.S.INV(RAND())</f>
        <v>0.69327045291823708</v>
      </c>
      <c r="O253" s="24">
        <f ca="1">SQRT(Inputs!$B$38)*D253+SQRT(1-Inputs!$B$38)*_xlfn.NORM.S.INV(RAND())</f>
        <v>0.2269544014027301</v>
      </c>
      <c r="P253" s="24">
        <f ca="1">SQRT(Inputs!$B$38)*E253+SQRT(1-Inputs!$B$38)*_xlfn.NORM.S.INV(RAND())</f>
        <v>-2.4486584448391464</v>
      </c>
      <c r="Q253" s="24">
        <f ca="1">SQRT(Inputs!$B$38)*F253+SQRT(1-Inputs!$B$38)*_xlfn.NORM.S.INV(RAND())</f>
        <v>1.916429015335799</v>
      </c>
      <c r="R253" s="24">
        <f ca="1">SQRT(Inputs!$B$38)*G253+SQRT(1-Inputs!$B$38)*_xlfn.NORM.S.INV(RAND())</f>
        <v>0.59121877739980877</v>
      </c>
      <c r="S253" s="24">
        <f ca="1">SQRT(Inputs!$B$38)*H253+SQRT(1-Inputs!$B$38)*_xlfn.NORM.S.INV(RAND())</f>
        <v>-1.278154199128992</v>
      </c>
      <c r="T253" s="24">
        <f ca="1">SQRT(Inputs!$B$38)*I253+SQRT(1-Inputs!$B$38)*_xlfn.NORM.S.INV(RAND())</f>
        <v>-1.6561451267482032</v>
      </c>
      <c r="U253" s="24">
        <f ca="1">SQRT(Inputs!$B$38)*J253+SQRT(1-Inputs!$B$38)*_xlfn.NORM.S.INV(RAND())</f>
        <v>-0.48116719143512082</v>
      </c>
      <c r="V253" s="24">
        <f ca="1">SQRT(Inputs!$B$38)*K253+SQRT(1-Inputs!$B$38)*_xlfn.NORM.S.INV(RAND())</f>
        <v>-0.94792976206861479</v>
      </c>
      <c r="W253" s="24">
        <f ca="1">SQRT(Inputs!$B$38)*L253+SQRT(1-Inputs!$B$38)*_xlfn.NORM.S.INV(RAND())</f>
        <v>0.97085134476671697</v>
      </c>
      <c r="X253" s="24">
        <f ca="1">SQRT(Inputs!$B$38)*M253+SQRT(1-Inputs!$B$38)*_xlfn.NORM.S.INV(RAND())</f>
        <v>-0.42446234466666422</v>
      </c>
      <c r="Y253" s="24">
        <f ca="1">SQRT(Inputs!$B$38)*C253+SQRT(1-Inputs!$B$38)*_xlfn.NORM.S.INV(RAND())</f>
        <v>0.18149036854491288</v>
      </c>
      <c r="Z253" s="24">
        <f ca="1">SQRT(Inputs!$B$38)*D253+SQRT(1-Inputs!$B$38)*_xlfn.NORM.S.INV(RAND())</f>
        <v>0.66451127522162379</v>
      </c>
      <c r="AA253" s="24">
        <f ca="1">SQRT(Inputs!$B$38)*E253+SQRT(1-Inputs!$B$38)*_xlfn.NORM.S.INV(RAND())</f>
        <v>-1.4067966045629388</v>
      </c>
      <c r="AB253" s="24">
        <f ca="1">SQRT(Inputs!$B$38)*F253+SQRT(1-Inputs!$B$38)*_xlfn.NORM.S.INV(RAND())</f>
        <v>-0.44393224159529393</v>
      </c>
      <c r="AC253" s="24">
        <f ca="1">SQRT(Inputs!$B$38)*G253+SQRT(1-Inputs!$B$38)*_xlfn.NORM.S.INV(RAND())</f>
        <v>0.12781586665660238</v>
      </c>
      <c r="AD253" s="24">
        <f ca="1">SQRT(Inputs!$B$38)*H253+SQRT(1-Inputs!$B$38)*_xlfn.NORM.S.INV(RAND())</f>
        <v>0.65279595580965188</v>
      </c>
      <c r="AE253" s="24">
        <f ca="1">SQRT(Inputs!$B$38)*I253+SQRT(1-Inputs!$B$38)*_xlfn.NORM.S.INV(RAND())</f>
        <v>-0.13004015460056659</v>
      </c>
      <c r="AF253" s="24">
        <f ca="1">SQRT(Inputs!$B$38)*J253+SQRT(1-Inputs!$B$38)*_xlfn.NORM.S.INV(RAND())</f>
        <v>-0.51759862955155755</v>
      </c>
      <c r="AG253" s="24">
        <f ca="1">SQRT(Inputs!$B$38)*K253+SQRT(1-Inputs!$B$38)*_xlfn.NORM.S.INV(RAND())</f>
        <v>-0.13376125299849401</v>
      </c>
      <c r="AH253" s="24">
        <f ca="1">SQRT(Inputs!$B$38)*L253+SQRT(1-Inputs!$B$38)*_xlfn.NORM.S.INV(RAND())</f>
        <v>-0.97109207949300524</v>
      </c>
      <c r="AI253" s="24">
        <f ca="1">SQRT(Inputs!$B$38)*M253+SQRT(1-Inputs!$B$38)*_xlfn.NORM.S.INV(RAND())</f>
        <v>0.19834210697386684</v>
      </c>
      <c r="AJ253" s="24">
        <f ca="1">SQRT(Inputs!$B$38)*C253+SQRT(1-Inputs!$B$38)*_xlfn.NORM.S.INV(RAND())</f>
        <v>0.63801214418827457</v>
      </c>
      <c r="AK253" s="24">
        <f ca="1">SQRT(Inputs!$B$38)*D253+SQRT(1-Inputs!$B$38)*_xlfn.NORM.S.INV(RAND())</f>
        <v>0.97284982180469437</v>
      </c>
      <c r="AL253" s="24">
        <f ca="1">SQRT(Inputs!$B$38)*E253+SQRT(1-Inputs!$B$38)*_xlfn.NORM.S.INV(RAND())</f>
        <v>-0.70326274481689999</v>
      </c>
      <c r="AM253" s="24">
        <f ca="1">SQRT(Inputs!$B$38)*F253+SQRT(1-Inputs!$B$38)*_xlfn.NORM.S.INV(RAND())</f>
        <v>-0.86697182995920785</v>
      </c>
      <c r="AN253" s="24">
        <f ca="1">SQRT(Inputs!$B$38)*G253+SQRT(1-Inputs!$B$38)*_xlfn.NORM.S.INV(RAND())</f>
        <v>1.0737226615370901</v>
      </c>
      <c r="AO253" s="24">
        <f ca="1">SQRT(Inputs!$B$38)*H253+SQRT(1-Inputs!$B$38)*_xlfn.NORM.S.INV(RAND())</f>
        <v>0.34584364698441122</v>
      </c>
      <c r="AP253" s="24">
        <f ca="1">SQRT(Inputs!$B$38)*I253+SQRT(1-Inputs!$B$38)*_xlfn.NORM.S.INV(RAND())</f>
        <v>0.36560945908629311</v>
      </c>
      <c r="AQ253" s="24">
        <f ca="1">SQRT(Inputs!$B$38)*J253+SQRT(1-Inputs!$B$38)*_xlfn.NORM.S.INV(RAND())</f>
        <v>-0.19275332316810745</v>
      </c>
      <c r="AR253" s="24">
        <f ca="1">SQRT(Inputs!$B$38)*K253+SQRT(1-Inputs!$B$38)*_xlfn.NORM.S.INV(RAND())</f>
        <v>-1.9779828612264101</v>
      </c>
      <c r="AS253" s="24">
        <f ca="1">SQRT(Inputs!$B$38)*L253+SQRT(1-Inputs!$B$38)*_xlfn.NORM.S.INV(RAND())</f>
        <v>-0.44111313067065361</v>
      </c>
      <c r="AT253" s="24">
        <f ca="1">SQRT(Inputs!$B$38)*M253+SQRT(1-Inputs!$B$38)*_xlfn.NORM.S.INV(RAND())</f>
        <v>0.6035657578165794</v>
      </c>
      <c r="AU253" s="15">
        <f ca="1">Inputs!$B$6*EXP($B$8-0.5*C$5^2+C$5*N253)</f>
        <v>5551.5599339159735</v>
      </c>
      <c r="AV253" s="15">
        <f t="shared" ca="1" si="110"/>
        <v>6986.8611021810511</v>
      </c>
      <c r="AW253" s="15">
        <f t="shared" ca="1" si="111"/>
        <v>6122.9813249240242</v>
      </c>
      <c r="AX253" s="15">
        <f t="shared" ca="1" si="112"/>
        <v>9497.8183315167698</v>
      </c>
      <c r="AY253" s="15">
        <f t="shared" ca="1" si="113"/>
        <v>12437.072419657505</v>
      </c>
      <c r="AZ253" s="15">
        <f t="shared" ca="1" si="114"/>
        <v>13213.791127548964</v>
      </c>
      <c r="BA253" s="15">
        <f t="shared" ca="1" si="115"/>
        <v>13596.938831233541</v>
      </c>
      <c r="BB253" s="15">
        <f t="shared" ca="1" si="116"/>
        <v>15863.32453770443</v>
      </c>
      <c r="BC253" s="15">
        <f t="shared" ca="1" si="117"/>
        <v>17729.666940103401</v>
      </c>
      <c r="BD253" s="15">
        <f t="shared" ca="1" si="118"/>
        <v>23785.218425319221</v>
      </c>
      <c r="BE253" s="15">
        <f t="shared" ca="1" si="119"/>
        <v>28040.458785372459</v>
      </c>
      <c r="BF253" s="15">
        <f ca="1">Inputs!$B$13*EXP($B$9-0.5*C$6^2+C$6*Y253)</f>
        <v>14337.722464038341</v>
      </c>
      <c r="BG253" s="15">
        <f t="shared" ca="1" si="120"/>
        <v>19699.849894656207</v>
      </c>
      <c r="BH253" s="15">
        <f t="shared" ca="1" si="121"/>
        <v>19060.568562407912</v>
      </c>
      <c r="BI253" s="15">
        <f t="shared" ca="1" si="122"/>
        <v>21791.913906622798</v>
      </c>
      <c r="BJ253" s="15">
        <f t="shared" ca="1" si="123"/>
        <v>27212.237218824052</v>
      </c>
      <c r="BK253" s="15">
        <f t="shared" ca="1" si="124"/>
        <v>36501.952086874495</v>
      </c>
      <c r="BL253" s="15">
        <f t="shared" ca="1" si="125"/>
        <v>44088.955122927735</v>
      </c>
      <c r="BM253" s="15">
        <f t="shared" ca="1" si="126"/>
        <v>50819.782583651424</v>
      </c>
      <c r="BN253" s="15">
        <f t="shared" ca="1" si="127"/>
        <v>61508.086766834749</v>
      </c>
      <c r="BO253" s="15">
        <f t="shared" ca="1" si="128"/>
        <v>67601.181688244294</v>
      </c>
      <c r="BP253" s="15">
        <f t="shared" ca="1" si="129"/>
        <v>85095.277711754243</v>
      </c>
      <c r="BQ253" s="15">
        <f ca="1">Inputs!$B$20*EXP($B$10-0.5*C$7^2+C$7*AJ253)</f>
        <v>5378.7998288272311</v>
      </c>
      <c r="BR253" s="15">
        <f t="shared" ca="1" si="130"/>
        <v>9940.3720076011941</v>
      </c>
      <c r="BS253" s="15">
        <f t="shared" ca="1" si="131"/>
        <v>11122.750819352405</v>
      </c>
      <c r="BT253" s="15">
        <f t="shared" ca="1" si="132"/>
        <v>12216.150882416414</v>
      </c>
      <c r="BU253" s="15">
        <f t="shared" ca="1" si="133"/>
        <v>21952.977624580439</v>
      </c>
      <c r="BV253" s="15">
        <f t="shared" ca="1" si="134"/>
        <v>33017.944612841427</v>
      </c>
      <c r="BW253" s="15">
        <f t="shared" ca="1" si="135"/>
        <v>49781.553517408254</v>
      </c>
      <c r="BX253" s="15">
        <f t="shared" ca="1" si="136"/>
        <v>66988.272149949044</v>
      </c>
      <c r="BY253" s="15">
        <f t="shared" ca="1" si="137"/>
        <v>64288.966094881696</v>
      </c>
      <c r="BZ253" s="15">
        <f t="shared" ca="1" si="138"/>
        <v>83180.181593968417</v>
      </c>
      <c r="CA253" s="15">
        <f t="shared" ca="1" si="139"/>
        <v>130071.52536463014</v>
      </c>
      <c r="CB253" s="15">
        <f ca="1">(AU253*DCF!C$10-DCF!C$5*MAX(AU253*DCF!C$10,0)-MAX(AU253-Inputs!$B$6,0)/Inputs!$B$10)*DCF!C$6</f>
        <v>1038.8723432868885</v>
      </c>
      <c r="CC253" s="15">
        <f ca="1">(AV253*DCF!D$10-DCF!D$5*MAX(AV253*DCF!D$10,0)-MAX(AV253-AU253,0)/Inputs!$B$10)*DCF!D$6</f>
        <v>1353.0394338450924</v>
      </c>
      <c r="CD253" s="15">
        <f ca="1">(AW253*DCF!E$10-DCF!E$5*MAX(AW253*DCF!E$10,0)-MAX(AW253-AV253,0)/Inputs!$B$10)*DCF!E$6</f>
        <v>1413.6989182656064</v>
      </c>
      <c r="CE253" s="15">
        <f ca="1">(AX253*DCF!F$10-DCF!F$5*MAX(AX253*DCF!F$10,0)-MAX(AX253-AW253,0)/Inputs!$B$10)*DCF!F$6</f>
        <v>1371.138696206845</v>
      </c>
      <c r="CF253" s="15">
        <f ca="1">(AY253*DCF!G$10-DCF!G$5*MAX(AY253*DCF!G$10,0)-MAX(AY253-AX253,0)/Inputs!$B$10)*DCF!G$6</f>
        <v>1997.557086810644</v>
      </c>
      <c r="CG253" s="15">
        <f ca="1">(AZ253*DCF!H$10-DCF!H$5*MAX(AZ253*DCF!H$10,0)-MAX(AZ253-AY253,0)/Inputs!$B$10)*DCF!H$6</f>
        <v>2427.5466943172082</v>
      </c>
      <c r="CH253" s="15">
        <f ca="1">(BA253*DCF!I$10-DCF!I$5*MAX(BA253*DCF!I$10,0)-MAX(BA253-AZ253,0)/Inputs!$B$10)*DCF!I$6</f>
        <v>2420.8150589371085</v>
      </c>
      <c r="CI253" s="15">
        <f ca="1">(BB253*DCF!J$10-DCF!J$5*MAX(BB253*DCF!J$10,0)-MAX(BB253-BA253,0)/Inputs!$B$10)*DCF!J$6</f>
        <v>2378.7498919513232</v>
      </c>
      <c r="CJ253" s="15">
        <f ca="1">(BC253*DCF!K$10-DCF!K$5*MAX(BC253*DCF!K$10,0)-MAX(BC253-BB253,0)/Inputs!$B$10)*DCF!K$6</f>
        <v>2592.9321118838575</v>
      </c>
      <c r="CK253" s="15">
        <f ca="1">(BD253*DCF!L$10-DCF!L$5*MAX(BD253*DCF!L$10,0)-MAX(BD253-BC253,0)/Inputs!$B$10)*DCF!L$6</f>
        <v>2804.1823825092119</v>
      </c>
      <c r="CL253" s="15">
        <f ca="1">(BE253*DCF!M$10-DCF!M$5*MAX(BE253*DCF!M$10,0)-MAX(BE253-BD253,0)/Inputs!$B$10)*DCF!M$6</f>
        <v>3448.5374833585083</v>
      </c>
      <c r="CM253" s="15">
        <f ca="1">(BF253*DCF!C$28-DCF!C$5*MAX(BF253*DCF!C$28,0)-MAX(BF253-Inputs!$B$13,0)/Inputs!$B$17)*DCF!C$6</f>
        <v>3694.3187140478517</v>
      </c>
      <c r="CN253" s="15">
        <f ca="1">(BG253*DCF!D$28-DCF!D$5*MAX(BG253*DCF!D$28,0)-MAX(BG253-BF253,0)/Inputs!$B$17)*DCF!D$6</f>
        <v>4658.072515105765</v>
      </c>
      <c r="CO253" s="15">
        <f ca="1">(BH253*DCF!E$28-DCF!E$5*MAX(BH253*DCF!E$28,0)-MAX(BH253-BG253,0)/Inputs!$B$17)*DCF!E$6</f>
        <v>5398.2924178100038</v>
      </c>
      <c r="CP253" s="15">
        <f ca="1">(BI253*DCF!F$28-DCF!F$5*MAX(BI253*DCF!F$28,0)-MAX(BI253-BH253,0)/Inputs!$B$17)*DCF!F$6</f>
        <v>5418.6460157199435</v>
      </c>
      <c r="CQ253" s="15">
        <f ca="1">(BJ253*DCF!G$28-DCF!G$5*MAX(BJ253*DCF!G$28,0)-MAX(BJ253-BI253,0)/Inputs!$B$17)*DCF!G$6</f>
        <v>6148.776570216678</v>
      </c>
      <c r="CR253" s="15">
        <f ca="1">(BK253*DCF!H$28-DCF!H$5*MAX(BK253*DCF!H$28,0)-MAX(BK253-BJ253,0)/Inputs!$B$17)*DCF!H$6</f>
        <v>7583.9744790900404</v>
      </c>
      <c r="CS253" s="15">
        <f ca="1">(BL253*DCF!I$28-DCF!I$5*MAX(BL253*DCF!I$28,0)-MAX(BL253-BK253,0)/Inputs!$B$17)*DCF!I$6</f>
        <v>9278.6841674776388</v>
      </c>
      <c r="CT253" s="15">
        <f ca="1">(BM253*DCF!J$28-DCF!J$5*MAX(BM253*DCF!J$28,0)-MAX(BM253-BL253,0)/Inputs!$B$17)*DCF!J$6</f>
        <v>10444.577654432196</v>
      </c>
      <c r="CU253" s="15">
        <f ca="1">(BN253*DCF!K$28-DCF!K$5*MAX(BN253*DCF!K$28,0)-MAX(BN253-BM253,0)/Inputs!$B$17)*DCF!K$6</f>
        <v>11680.301724096904</v>
      </c>
      <c r="CV253" s="15">
        <f ca="1">(BO253*DCF!L$28-DCF!L$5*MAX(BO253*DCF!L$28,0)-MAX(BO253-BN253,0)/Inputs!$B$17)*DCF!L$6</f>
        <v>12798.410836554925</v>
      </c>
      <c r="CW253" s="15">
        <f ca="1">(BP253*DCF!M$28-DCF!M$5*MAX(BP253*DCF!M$28,0)-MAX(BP253-BO253,0)/Inputs!$B$17)*DCF!M$6</f>
        <v>14182.101142347816</v>
      </c>
      <c r="CX253" s="15">
        <f ca="1">(BQ253*DCF!C$46-DCF!C$5*MAX(BQ253*DCF!C$46,0)-MAX(BQ253-Inputs!$B$20,0)/Inputs!$B$24)*DCF!C$6</f>
        <v>-2248.1292116585892</v>
      </c>
      <c r="CY253" s="15">
        <f ca="1">(BR253*DCF!D$46-DCF!D$5*MAX(BR253*DCF!D$46,0)-MAX(BR253-BQ253,0)/Inputs!$B$24)*DCF!D$6</f>
        <v>-3642.9746734216687</v>
      </c>
      <c r="CZ253" s="15">
        <f ca="1">(BS253*DCF!E$46-DCF!E$5*MAX(BS253*DCF!E$46,0)-MAX(BS253-BR253,0)/Inputs!$B$24)*DCF!E$6</f>
        <v>-1781.3458277690463</v>
      </c>
      <c r="DA253" s="15">
        <f ca="1">(BT253*DCF!F$46-DCF!F$5*MAX(BT253*DCF!F$46,0)-MAX(BT253-BS253,0)/Inputs!$B$24)*DCF!F$6</f>
        <v>-1287.7988716295722</v>
      </c>
      <c r="DB253" s="15">
        <f ca="1">(BU253*DCF!G$46-DCF!G$5*MAX(BU253*DCF!G$46,0)-MAX(BU253-BT253,0)/Inputs!$B$24)*DCF!G$6</f>
        <v>-4013.7309333603944</v>
      </c>
      <c r="DC253" s="15">
        <f ca="1">(BV253*DCF!H$46-DCF!H$5*MAX(BV253*DCF!H$46,0)-MAX(BV253-BU253,0)/Inputs!$B$24)*DCF!H$6</f>
        <v>-3438.3706954245454</v>
      </c>
      <c r="DD253" s="15">
        <f ca="1">(BW253*DCF!I$46-DCF!I$5*MAX(BW253*DCF!I$46,0)-MAX(BW253-BV253,0)/Inputs!$B$24)*DCF!I$6</f>
        <v>-3662.4593347401424</v>
      </c>
      <c r="DE253" s="15">
        <f ca="1">(BX253*DCF!J$46-DCF!J$5*MAX(BX253*DCF!J$46,0)-MAX(BX253-BW253,0)/Inputs!$B$24)*DCF!J$6</f>
        <v>-1752.9679458424628</v>
      </c>
      <c r="DF253" s="15">
        <f ca="1">(BY253*DCF!K$46-DCF!K$5*MAX(BY253*DCF!K$46,0)-MAX(BY253-BX253,0)/Inputs!$B$24)*DCF!K$6</f>
        <v>3672.4000516131532</v>
      </c>
      <c r="DG253" s="15">
        <f ca="1">(BZ253*DCF!L$46-DCF!L$5*MAX(BZ253*DCF!L$46,0)-MAX(BZ253-BY253,0)/Inputs!$B$24)*DCF!L$6</f>
        <v>1474.7167848985723</v>
      </c>
      <c r="DH253" s="15">
        <f ca="1">(CA253*DCF!M$46-DCF!M$5*MAX(CA253*DCF!M$46,0)-MAX(CA253-BZ253,0)/Inputs!$B$24)*DCF!M$6</f>
        <v>394.17091359842738</v>
      </c>
      <c r="DI253" s="15">
        <f ca="1">SUM(CB253:CL253)+BE253*DCF!M$10*(1+Inputs!$B$30)*(1-Inputs!$B$33)*(1-Inputs!$B$30/Inputs!$B$31)/(Inputs!$B$29-Inputs!$B$30)*DCF!M$6</f>
        <v>101284.03769774461</v>
      </c>
      <c r="DJ253" s="15">
        <f ca="1">SUM(CM253:CW253)+BP253*DCF!M$28*(1+Inputs!$B$30)*(1-Inputs!$B$33)*(1-Inputs!$B$30/Inputs!$B$31)/(Inputs!$B$29-Inputs!$B$30)*DCF!M$6</f>
        <v>407047.86709072173</v>
      </c>
      <c r="DK253" s="15">
        <f ca="1">SUM(CX253:DH253)+CA253*DCF!M$46*(1+Inputs!$B$30)*(1-Inputs!$B$33)*(1-Inputs!$B$30/Inputs!$B$31)/(Inputs!$B$29-Inputs!$B$30)*DCF!M$6</f>
        <v>184819.49642716604</v>
      </c>
      <c r="DM253" s="15">
        <f ca="1">DI253+DJ253+DK253+Inputs!$B$34+Inputs!$B$36-Inputs!$B$35</f>
        <v>770002.40121563245</v>
      </c>
    </row>
    <row r="254" spans="1:117" x14ac:dyDescent="0.75">
      <c r="A254" s="11">
        <v>241</v>
      </c>
      <c r="C254" s="24">
        <f t="shared" ref="C254:M263" ca="1" si="144">_xlfn.NORM.S.INV(RAND())</f>
        <v>1.5352602566000413</v>
      </c>
      <c r="D254" s="24">
        <f t="shared" ca="1" si="144"/>
        <v>-8.0588613081656033E-2</v>
      </c>
      <c r="E254" s="24">
        <f t="shared" ca="1" si="144"/>
        <v>1.1176548057053004</v>
      </c>
      <c r="F254" s="24">
        <f t="shared" ca="1" si="144"/>
        <v>0.85680823504739345</v>
      </c>
      <c r="G254" s="24">
        <f t="shared" ca="1" si="144"/>
        <v>-0.15087861470714908</v>
      </c>
      <c r="H254" s="24">
        <f t="shared" ca="1" si="144"/>
        <v>-0.91813778052426076</v>
      </c>
      <c r="I254" s="24">
        <f t="shared" ca="1" si="144"/>
        <v>-1.2760253170702693</v>
      </c>
      <c r="J254" s="24">
        <f t="shared" ca="1" si="144"/>
        <v>-0.49519314257952296</v>
      </c>
      <c r="K254" s="24">
        <f t="shared" ca="1" si="144"/>
        <v>0.3391132550719711</v>
      </c>
      <c r="L254" s="24">
        <f t="shared" ca="1" si="144"/>
        <v>-0.28528573620050174</v>
      </c>
      <c r="M254" s="24">
        <f t="shared" ca="1" si="144"/>
        <v>-1.4740659401519016</v>
      </c>
      <c r="N254" s="24">
        <f ca="1">SQRT(Inputs!$B$38)*C254+SQRT(1-Inputs!$B$38)*_xlfn.NORM.S.INV(RAND())</f>
        <v>-0.34130947381605015</v>
      </c>
      <c r="O254" s="24">
        <f ca="1">SQRT(Inputs!$B$38)*D254+SQRT(1-Inputs!$B$38)*_xlfn.NORM.S.INV(RAND())</f>
        <v>-1.0568449785036251</v>
      </c>
      <c r="P254" s="24">
        <f ca="1">SQRT(Inputs!$B$38)*E254+SQRT(1-Inputs!$B$38)*_xlfn.NORM.S.INV(RAND())</f>
        <v>0.91509742337455746</v>
      </c>
      <c r="Q254" s="24">
        <f ca="1">SQRT(Inputs!$B$38)*F254+SQRT(1-Inputs!$B$38)*_xlfn.NORM.S.INV(RAND())</f>
        <v>1.1376832660923959</v>
      </c>
      <c r="R254" s="24">
        <f ca="1">SQRT(Inputs!$B$38)*G254+SQRT(1-Inputs!$B$38)*_xlfn.NORM.S.INV(RAND())</f>
        <v>0.29202347711771703</v>
      </c>
      <c r="S254" s="24">
        <f ca="1">SQRT(Inputs!$B$38)*H254+SQRT(1-Inputs!$B$38)*_xlfn.NORM.S.INV(RAND())</f>
        <v>0.44799027944157921</v>
      </c>
      <c r="T254" s="24">
        <f ca="1">SQRT(Inputs!$B$38)*I254+SQRT(1-Inputs!$B$38)*_xlfn.NORM.S.INV(RAND())</f>
        <v>-4.1430638347982329E-3</v>
      </c>
      <c r="U254" s="24">
        <f ca="1">SQRT(Inputs!$B$38)*J254+SQRT(1-Inputs!$B$38)*_xlfn.NORM.S.INV(RAND())</f>
        <v>-0.93713313057627246</v>
      </c>
      <c r="V254" s="24">
        <f ca="1">SQRT(Inputs!$B$38)*K254+SQRT(1-Inputs!$B$38)*_xlfn.NORM.S.INV(RAND())</f>
        <v>0.79062968415670043</v>
      </c>
      <c r="W254" s="24">
        <f ca="1">SQRT(Inputs!$B$38)*L254+SQRT(1-Inputs!$B$38)*_xlfn.NORM.S.INV(RAND())</f>
        <v>-0.79882820406266897</v>
      </c>
      <c r="X254" s="24">
        <f ca="1">SQRT(Inputs!$B$38)*M254+SQRT(1-Inputs!$B$38)*_xlfn.NORM.S.INV(RAND())</f>
        <v>-0.2976624734894453</v>
      </c>
      <c r="Y254" s="24">
        <f ca="1">SQRT(Inputs!$B$38)*C254+SQRT(1-Inputs!$B$38)*_xlfn.NORM.S.INV(RAND())</f>
        <v>1.4399719263225665</v>
      </c>
      <c r="Z254" s="24">
        <f ca="1">SQRT(Inputs!$B$38)*D254+SQRT(1-Inputs!$B$38)*_xlfn.NORM.S.INV(RAND())</f>
        <v>-1.2830394293456313</v>
      </c>
      <c r="AA254" s="24">
        <f ca="1">SQRT(Inputs!$B$38)*E254+SQRT(1-Inputs!$B$38)*_xlfn.NORM.S.INV(RAND())</f>
        <v>1.188518974173703</v>
      </c>
      <c r="AB254" s="24">
        <f ca="1">SQRT(Inputs!$B$38)*F254+SQRT(1-Inputs!$B$38)*_xlfn.NORM.S.INV(RAND())</f>
        <v>-0.65363382019902383</v>
      </c>
      <c r="AC254" s="24">
        <f ca="1">SQRT(Inputs!$B$38)*G254+SQRT(1-Inputs!$B$38)*_xlfn.NORM.S.INV(RAND())</f>
        <v>-0.46263677925158675</v>
      </c>
      <c r="AD254" s="24">
        <f ca="1">SQRT(Inputs!$B$38)*H254+SQRT(1-Inputs!$B$38)*_xlfn.NORM.S.INV(RAND())</f>
        <v>0.70929876022274718</v>
      </c>
      <c r="AE254" s="24">
        <f ca="1">SQRT(Inputs!$B$38)*I254+SQRT(1-Inputs!$B$38)*_xlfn.NORM.S.INV(RAND())</f>
        <v>-2.36118673260107</v>
      </c>
      <c r="AF254" s="24">
        <f ca="1">SQRT(Inputs!$B$38)*J254+SQRT(1-Inputs!$B$38)*_xlfn.NORM.S.INV(RAND())</f>
        <v>0.69446137469483316</v>
      </c>
      <c r="AG254" s="24">
        <f ca="1">SQRT(Inputs!$B$38)*K254+SQRT(1-Inputs!$B$38)*_xlfn.NORM.S.INV(RAND())</f>
        <v>1.2106048141278608E-2</v>
      </c>
      <c r="AH254" s="24">
        <f ca="1">SQRT(Inputs!$B$38)*L254+SQRT(1-Inputs!$B$38)*_xlfn.NORM.S.INV(RAND())</f>
        <v>0.46351637895876641</v>
      </c>
      <c r="AI254" s="24">
        <f ca="1">SQRT(Inputs!$B$38)*M254+SQRT(1-Inputs!$B$38)*_xlfn.NORM.S.INV(RAND())</f>
        <v>-3.0521690310697043</v>
      </c>
      <c r="AJ254" s="24">
        <f ca="1">SQRT(Inputs!$B$38)*C254+SQRT(1-Inputs!$B$38)*_xlfn.NORM.S.INV(RAND())</f>
        <v>-0.51992520515313922</v>
      </c>
      <c r="AK254" s="24">
        <f ca="1">SQRT(Inputs!$B$38)*D254+SQRT(1-Inputs!$B$38)*_xlfn.NORM.S.INV(RAND())</f>
        <v>1.1960564147845407</v>
      </c>
      <c r="AL254" s="24">
        <f ca="1">SQRT(Inputs!$B$38)*E254+SQRT(1-Inputs!$B$38)*_xlfn.NORM.S.INV(RAND())</f>
        <v>1.2872575803935327</v>
      </c>
      <c r="AM254" s="24">
        <f ca="1">SQRT(Inputs!$B$38)*F254+SQRT(1-Inputs!$B$38)*_xlfn.NORM.S.INV(RAND())</f>
        <v>1.5949958634800008</v>
      </c>
      <c r="AN254" s="24">
        <f ca="1">SQRT(Inputs!$B$38)*G254+SQRT(1-Inputs!$B$38)*_xlfn.NORM.S.INV(RAND())</f>
        <v>0.2332757086835118</v>
      </c>
      <c r="AO254" s="24">
        <f ca="1">SQRT(Inputs!$B$38)*H254+SQRT(1-Inputs!$B$38)*_xlfn.NORM.S.INV(RAND())</f>
        <v>0.577954266238764</v>
      </c>
      <c r="AP254" s="24">
        <f ca="1">SQRT(Inputs!$B$38)*I254+SQRT(1-Inputs!$B$38)*_xlfn.NORM.S.INV(RAND())</f>
        <v>-1.1587718140103955</v>
      </c>
      <c r="AQ254" s="24">
        <f ca="1">SQRT(Inputs!$B$38)*J254+SQRT(1-Inputs!$B$38)*_xlfn.NORM.S.INV(RAND())</f>
        <v>-1.007194023678966</v>
      </c>
      <c r="AR254" s="24">
        <f ca="1">SQRT(Inputs!$B$38)*K254+SQRT(1-Inputs!$B$38)*_xlfn.NORM.S.INV(RAND())</f>
        <v>-1.7187946688288575E-2</v>
      </c>
      <c r="AS254" s="24">
        <f ca="1">SQRT(Inputs!$B$38)*L254+SQRT(1-Inputs!$B$38)*_xlfn.NORM.S.INV(RAND())</f>
        <v>0.82433284406524177</v>
      </c>
      <c r="AT254" s="24">
        <f ca="1">SQRT(Inputs!$B$38)*M254+SQRT(1-Inputs!$B$38)*_xlfn.NORM.S.INV(RAND())</f>
        <v>0.52526341494204143</v>
      </c>
      <c r="AU254" s="15">
        <f ca="1">Inputs!$B$6*EXP($B$8-0.5*C$5^2+C$5*N254)</f>
        <v>4695.5174662835407</v>
      </c>
      <c r="AV254" s="15">
        <f t="shared" ca="1" si="110"/>
        <v>4892.9782598255324</v>
      </c>
      <c r="AW254" s="15">
        <f t="shared" ca="1" si="111"/>
        <v>6749.8899252239171</v>
      </c>
      <c r="AX254" s="15">
        <f t="shared" ca="1" si="112"/>
        <v>9499.5861620836386</v>
      </c>
      <c r="AY254" s="15">
        <f t="shared" ca="1" si="113"/>
        <v>12012.231621183619</v>
      </c>
      <c r="AZ254" s="15">
        <f t="shared" ca="1" si="114"/>
        <v>15434.215124566414</v>
      </c>
      <c r="BA254" s="15">
        <f t="shared" ca="1" si="115"/>
        <v>18879.34477744281</v>
      </c>
      <c r="BB254" s="15">
        <f t="shared" ca="1" si="116"/>
        <v>21042.632889830227</v>
      </c>
      <c r="BC254" s="15">
        <f t="shared" ca="1" si="117"/>
        <v>27815.766222598784</v>
      </c>
      <c r="BD254" s="15">
        <f t="shared" ca="1" si="118"/>
        <v>31623.597441958911</v>
      </c>
      <c r="BE254" s="15">
        <f t="shared" ca="1" si="119"/>
        <v>37714.199926177265</v>
      </c>
      <c r="BF254" s="15">
        <f ca="1">Inputs!$B$13*EXP($B$9-0.5*C$6^2+C$6*Y254)</f>
        <v>18400.632900198285</v>
      </c>
      <c r="BG254" s="15">
        <f t="shared" ca="1" si="120"/>
        <v>17790.936363374378</v>
      </c>
      <c r="BH254" s="15">
        <f t="shared" ca="1" si="121"/>
        <v>26473.709093789301</v>
      </c>
      <c r="BI254" s="15">
        <f t="shared" ca="1" si="122"/>
        <v>29305.998592274933</v>
      </c>
      <c r="BJ254" s="15">
        <f t="shared" ca="1" si="123"/>
        <v>33609.504684004838</v>
      </c>
      <c r="BK254" s="15">
        <f t="shared" ca="1" si="124"/>
        <v>45431.257263838037</v>
      </c>
      <c r="BL254" s="15">
        <f t="shared" ca="1" si="125"/>
        <v>41095.802158986335</v>
      </c>
      <c r="BM254" s="15">
        <f t="shared" ca="1" si="126"/>
        <v>55067.167210403524</v>
      </c>
      <c r="BN254" s="15">
        <f t="shared" ca="1" si="127"/>
        <v>67824.043446521988</v>
      </c>
      <c r="BO254" s="15">
        <f t="shared" ca="1" si="128"/>
        <v>88070.07313705275</v>
      </c>
      <c r="BP254" s="15">
        <f t="shared" ca="1" si="129"/>
        <v>76708.131592433114</v>
      </c>
      <c r="BQ254" s="15">
        <f ca="1">Inputs!$B$20*EXP($B$10-0.5*C$7^2+C$7*AJ254)</f>
        <v>3567.1427929183919</v>
      </c>
      <c r="BR254" s="15">
        <f t="shared" ca="1" si="130"/>
        <v>7076.5752274426686</v>
      </c>
      <c r="BS254" s="15">
        <f t="shared" ca="1" si="131"/>
        <v>14025.280937428159</v>
      </c>
      <c r="BT254" s="15">
        <f t="shared" ca="1" si="132"/>
        <v>29384.909778672445</v>
      </c>
      <c r="BU254" s="15">
        <f t="shared" ca="1" si="133"/>
        <v>43088.7655966405</v>
      </c>
      <c r="BV254" s="15">
        <f t="shared" ca="1" si="134"/>
        <v>68286.008731312148</v>
      </c>
      <c r="BW254" s="15">
        <f t="shared" ca="1" si="135"/>
        <v>74564.466269182522</v>
      </c>
      <c r="BX254" s="15">
        <f t="shared" ca="1" si="136"/>
        <v>85222.274479209824</v>
      </c>
      <c r="BY254" s="15">
        <f t="shared" ca="1" si="137"/>
        <v>119018.84403904054</v>
      </c>
      <c r="BZ254" s="15">
        <f t="shared" ca="1" si="138"/>
        <v>194325.52246684046</v>
      </c>
      <c r="CA254" s="15">
        <f t="shared" ca="1" si="139"/>
        <v>299674.14242041321</v>
      </c>
      <c r="CB254" s="15">
        <f ca="1">(AU254*DCF!C$10-DCF!C$5*MAX(AU254*DCF!C$10,0)-MAX(AU254-Inputs!$B$6,0)/Inputs!$B$10)*DCF!C$6</f>
        <v>1044.9760786628215</v>
      </c>
      <c r="CC254" s="15">
        <f ca="1">(AV254*DCF!D$10-DCF!D$5*MAX(AV254*DCF!D$10,0)-MAX(AV254-AU254,0)/Inputs!$B$10)*DCF!D$6</f>
        <v>1144.4846554037454</v>
      </c>
      <c r="CD254" s="15">
        <f ca="1">(AW254*DCF!E$10-DCF!E$5*MAX(AW254*DCF!E$10,0)-MAX(AW254-AV254,0)/Inputs!$B$10)*DCF!E$6</f>
        <v>1140.1887296552979</v>
      </c>
      <c r="CE254" s="15">
        <f ca="1">(AX254*DCF!F$10-DCF!F$5*MAX(AX254*DCF!F$10,0)-MAX(AX254-AW254,0)/Inputs!$B$10)*DCF!F$6</f>
        <v>1501.6009059262551</v>
      </c>
      <c r="CF254" s="15">
        <f ca="1">(AY254*DCF!G$10-DCF!G$5*MAX(AY254*DCF!G$10,0)-MAX(AY254-AX254,0)/Inputs!$B$10)*DCF!G$6</f>
        <v>1992.024503950684</v>
      </c>
      <c r="CG254" s="15">
        <f ca="1">(AZ254*DCF!H$10-DCF!H$5*MAX(AZ254*DCF!H$10,0)-MAX(AZ254-AY254,0)/Inputs!$B$10)*DCF!H$6</f>
        <v>2388.9294189266802</v>
      </c>
      <c r="CH254" s="15">
        <f ca="1">(BA254*DCF!I$10-DCF!I$5*MAX(BA254*DCF!I$10,0)-MAX(BA254-AZ254,0)/Inputs!$B$10)*DCF!I$6</f>
        <v>2883.4456007379886</v>
      </c>
      <c r="CI254" s="15">
        <f ca="1">(BB254*DCF!J$10-DCF!J$5*MAX(BB254*DCF!J$10,0)-MAX(BB254-BA254,0)/Inputs!$B$10)*DCF!J$6</f>
        <v>3283.1539643227916</v>
      </c>
      <c r="CJ254" s="15">
        <f ca="1">(BC254*DCF!K$10-DCF!K$5*MAX(BC254*DCF!K$10,0)-MAX(BC254-BB254,0)/Inputs!$B$10)*DCF!K$6</f>
        <v>3529.7560775084503</v>
      </c>
      <c r="CK254" s="15">
        <f ca="1">(BD254*DCF!L$10-DCF!L$5*MAX(BD254*DCF!L$10,0)-MAX(BD254-BC254,0)/Inputs!$B$10)*DCF!L$6</f>
        <v>4277.0256167182697</v>
      </c>
      <c r="CL254" s="15">
        <f ca="1">(BE254*DCF!M$10-DCF!M$5*MAX(BE254*DCF!M$10,0)-MAX(BE254-BD254,0)/Inputs!$B$10)*DCF!M$6</f>
        <v>4594.3738625388114</v>
      </c>
      <c r="CM254" s="15">
        <f ca="1">(BF254*DCF!C$28-DCF!C$5*MAX(BF254*DCF!C$28,0)-MAX(BF254-Inputs!$B$13,0)/Inputs!$B$17)*DCF!C$6</f>
        <v>3995.9758361187801</v>
      </c>
      <c r="CN254" s="15">
        <f ca="1">(BG254*DCF!D$28-DCF!D$5*MAX(BG254*DCF!D$28,0)-MAX(BG254-BF254,0)/Inputs!$B$17)*DCF!D$6</f>
        <v>5239.8410857964718</v>
      </c>
      <c r="CO254" s="15">
        <f ca="1">(BH254*DCF!E$28-DCF!E$5*MAX(BH254*DCF!E$28,0)-MAX(BH254-BG254,0)/Inputs!$B$17)*DCF!E$6</f>
        <v>5786.5708292762856</v>
      </c>
      <c r="CP254" s="15">
        <f ca="1">(BI254*DCF!F$28-DCF!F$5*MAX(BI254*DCF!F$28,0)-MAX(BI254-BH254,0)/Inputs!$B$17)*DCF!F$6</f>
        <v>7440.1436015740774</v>
      </c>
      <c r="CQ254" s="15">
        <f ca="1">(BJ254*DCF!G$28-DCF!G$5*MAX(BJ254*DCF!G$28,0)-MAX(BJ254-BI254,0)/Inputs!$B$17)*DCF!G$6</f>
        <v>7996.4337736625112</v>
      </c>
      <c r="CR254" s="15">
        <f ca="1">(BK254*DCF!H$28-DCF!H$5*MAX(BK254*DCF!H$28,0)-MAX(BK254-BJ254,0)/Inputs!$B$17)*DCF!H$6</f>
        <v>9398.8825615080168</v>
      </c>
      <c r="CS254" s="15">
        <f ca="1">(BL254*DCF!I$28-DCF!I$5*MAX(BL254*DCF!I$28,0)-MAX(BL254-BK254,0)/Inputs!$B$17)*DCF!I$6</f>
        <v>9663.8026896626361</v>
      </c>
      <c r="CT254" s="15">
        <f ca="1">(BM254*DCF!J$28-DCF!J$5*MAX(BM254*DCF!J$28,0)-MAX(BM254-BL254,0)/Inputs!$B$17)*DCF!J$6</f>
        <v>10432.060891157094</v>
      </c>
      <c r="CU254" s="15">
        <f ca="1">(BN254*DCF!K$28-DCF!K$5*MAX(BN254*DCF!K$28,0)-MAX(BN254-BM254,0)/Inputs!$B$17)*DCF!K$6</f>
        <v>12760.75335196897</v>
      </c>
      <c r="CV254" s="15">
        <f ca="1">(BO254*DCF!L$28-DCF!L$5*MAX(BO254*DCF!L$28,0)-MAX(BO254-BN254,0)/Inputs!$B$17)*DCF!L$6</f>
        <v>15280.956151096194</v>
      </c>
      <c r="CW254" s="15">
        <f ca="1">(BP254*DCF!M$28-DCF!M$5*MAX(BP254*DCF!M$28,0)-MAX(BP254-BO254,0)/Inputs!$B$17)*DCF!M$6</f>
        <v>14432.679352314753</v>
      </c>
      <c r="CX254" s="15">
        <f ca="1">(BQ254*DCF!C$46-DCF!C$5*MAX(BQ254*DCF!C$46,0)-MAX(BQ254-Inputs!$B$20,0)/Inputs!$B$24)*DCF!C$6</f>
        <v>-992.93957938918606</v>
      </c>
      <c r="CY254" s="15">
        <f ca="1">(BR254*DCF!D$46-DCF!D$5*MAX(BR254*DCF!D$46,0)-MAX(BR254-BQ254,0)/Inputs!$B$24)*DCF!D$6</f>
        <v>-2705.2520523343105</v>
      </c>
      <c r="CZ254" s="15">
        <f ca="1">(BS254*DCF!E$46-DCF!E$5*MAX(BS254*DCF!E$46,0)-MAX(BS254-BR254,0)/Inputs!$B$24)*DCF!E$6</f>
        <v>-4397.5023867308873</v>
      </c>
      <c r="DA254" s="15">
        <f ca="1">(BT254*DCF!F$46-DCF!F$5*MAX(BT254*DCF!F$46,0)-MAX(BT254-BS254,0)/Inputs!$B$24)*DCF!F$6</f>
        <v>-7732.9213316590349</v>
      </c>
      <c r="DB254" s="15">
        <f ca="1">(BU254*DCF!G$46-DCF!G$5*MAX(BU254*DCF!G$46,0)-MAX(BU254-BT254,0)/Inputs!$B$24)*DCF!G$6</f>
        <v>-6059.1272836986072</v>
      </c>
      <c r="DC254" s="15">
        <f ca="1">(BV254*DCF!H$46-DCF!H$5*MAX(BV254*DCF!H$46,0)-MAX(BV254-BU254,0)/Inputs!$B$24)*DCF!H$6</f>
        <v>-7829.888918029078</v>
      </c>
      <c r="DD254" s="15">
        <f ca="1">(BW254*DCF!I$46-DCF!I$5*MAX(BW254*DCF!I$46,0)-MAX(BW254-BV254,0)/Inputs!$B$24)*DCF!I$6</f>
        <v>-80.207025980512427</v>
      </c>
      <c r="DE254" s="15">
        <f ca="1">(BX254*DCF!J$46-DCF!J$5*MAX(BX254*DCF!J$46,0)-MAX(BX254-BW254,0)/Inputs!$B$24)*DCF!J$6</f>
        <v>748.56206402683347</v>
      </c>
      <c r="DF254" s="15">
        <f ca="1">(BY254*DCF!K$46-DCF!K$5*MAX(BY254*DCF!K$46,0)-MAX(BY254-BX254,0)/Inputs!$B$24)*DCF!K$6</f>
        <v>-1480.5060824416296</v>
      </c>
      <c r="DG254" s="15">
        <f ca="1">(BZ254*DCF!L$46-DCF!L$5*MAX(BZ254*DCF!L$46,0)-MAX(BZ254-BY254,0)/Inputs!$B$24)*DCF!L$6</f>
        <v>-3609.3264390526197</v>
      </c>
      <c r="DH254" s="15">
        <f ca="1">(CA254*DCF!M$46-DCF!M$5*MAX(CA254*DCF!M$46,0)-MAX(CA254-BZ254,0)/Inputs!$B$24)*DCF!M$6</f>
        <v>1469.4943720843144</v>
      </c>
      <c r="DI254" s="15">
        <f ca="1">SUM(CB254:CL254)+BE254*DCF!M$10*(1+Inputs!$B$30)*(1-Inputs!$B$33)*(1-Inputs!$B$30/Inputs!$B$31)/(Inputs!$B$29-Inputs!$B$30)*DCF!M$6</f>
        <v>132739.07652756735</v>
      </c>
      <c r="DJ254" s="15">
        <f ca="1">SUM(CM254:CW254)+BP254*DCF!M$28*(1+Inputs!$B$30)*(1-Inputs!$B$33)*(1-Inputs!$B$30/Inputs!$B$31)/(Inputs!$B$29-Inputs!$B$30)*DCF!M$6</f>
        <v>387067.75956649601</v>
      </c>
      <c r="DK254" s="15">
        <f ca="1">SUM(CX254:DH254)+CA254*DCF!M$46*(1+Inputs!$B$30)*(1-Inputs!$B$33)*(1-Inputs!$B$30/Inputs!$B$31)/(Inputs!$B$29-Inputs!$B$30)*DCF!M$6</f>
        <v>430662.10819029383</v>
      </c>
      <c r="DM254" s="15">
        <f ca="1">DI254+DJ254+DK254+Inputs!$B$34+Inputs!$B$36-Inputs!$B$35</f>
        <v>1027319.9442843571</v>
      </c>
    </row>
    <row r="255" spans="1:117" x14ac:dyDescent="0.75">
      <c r="A255" s="11">
        <v>242</v>
      </c>
      <c r="C255" s="24">
        <f t="shared" ca="1" si="144"/>
        <v>0.87350468029977379</v>
      </c>
      <c r="D255" s="24">
        <f t="shared" ca="1" si="144"/>
        <v>-0.65524838348709447</v>
      </c>
      <c r="E255" s="24">
        <f t="shared" ca="1" si="144"/>
        <v>2.1431919731843645</v>
      </c>
      <c r="F255" s="24">
        <f t="shared" ca="1" si="144"/>
        <v>0.79443945127643778</v>
      </c>
      <c r="G255" s="24">
        <f t="shared" ca="1" si="144"/>
        <v>-1.0896350182370307</v>
      </c>
      <c r="H255" s="24">
        <f t="shared" ca="1" si="144"/>
        <v>-1.1196943199338578E-2</v>
      </c>
      <c r="I255" s="24">
        <f t="shared" ca="1" si="144"/>
        <v>0.57445739955161079</v>
      </c>
      <c r="J255" s="24">
        <f t="shared" ca="1" si="144"/>
        <v>0.19334422511379587</v>
      </c>
      <c r="K255" s="24">
        <f t="shared" ca="1" si="144"/>
        <v>-0.48874600721938655</v>
      </c>
      <c r="L255" s="24">
        <f t="shared" ca="1" si="144"/>
        <v>0.86067935414306851</v>
      </c>
      <c r="M255" s="24">
        <f t="shared" ca="1" si="144"/>
        <v>-0.18560359902238324</v>
      </c>
      <c r="N255" s="24">
        <f ca="1">SQRT(Inputs!$B$38)*C255+SQRT(1-Inputs!$B$38)*_xlfn.NORM.S.INV(RAND())</f>
        <v>1.8296632811745639</v>
      </c>
      <c r="O255" s="24">
        <f ca="1">SQRT(Inputs!$B$38)*D255+SQRT(1-Inputs!$B$38)*_xlfn.NORM.S.INV(RAND())</f>
        <v>0.23781316240263711</v>
      </c>
      <c r="P255" s="24">
        <f ca="1">SQRT(Inputs!$B$38)*E255+SQRT(1-Inputs!$B$38)*_xlfn.NORM.S.INV(RAND())</f>
        <v>0.94354589585165849</v>
      </c>
      <c r="Q255" s="24">
        <f ca="1">SQRT(Inputs!$B$38)*F255+SQRT(1-Inputs!$B$38)*_xlfn.NORM.S.INV(RAND())</f>
        <v>0.50641425503602577</v>
      </c>
      <c r="R255" s="24">
        <f ca="1">SQRT(Inputs!$B$38)*G255+SQRT(1-Inputs!$B$38)*_xlfn.NORM.S.INV(RAND())</f>
        <v>-1.947914398945771</v>
      </c>
      <c r="S255" s="24">
        <f ca="1">SQRT(Inputs!$B$38)*H255+SQRT(1-Inputs!$B$38)*_xlfn.NORM.S.INV(RAND())</f>
        <v>1.3162020026727885</v>
      </c>
      <c r="T255" s="24">
        <f ca="1">SQRT(Inputs!$B$38)*I255+SQRT(1-Inputs!$B$38)*_xlfn.NORM.S.INV(RAND())</f>
        <v>-0.1347684534132817</v>
      </c>
      <c r="U255" s="24">
        <f ca="1">SQRT(Inputs!$B$38)*J255+SQRT(1-Inputs!$B$38)*_xlfn.NORM.S.INV(RAND())</f>
        <v>-0.93223544831276528</v>
      </c>
      <c r="V255" s="24">
        <f ca="1">SQRT(Inputs!$B$38)*K255+SQRT(1-Inputs!$B$38)*_xlfn.NORM.S.INV(RAND())</f>
        <v>-0.98255912525641764</v>
      </c>
      <c r="W255" s="24">
        <f ca="1">SQRT(Inputs!$B$38)*L255+SQRT(1-Inputs!$B$38)*_xlfn.NORM.S.INV(RAND())</f>
        <v>0.4529178860103682</v>
      </c>
      <c r="X255" s="24">
        <f ca="1">SQRT(Inputs!$B$38)*M255+SQRT(1-Inputs!$B$38)*_xlfn.NORM.S.INV(RAND())</f>
        <v>-0.81992682343201029</v>
      </c>
      <c r="Y255" s="24">
        <f ca="1">SQRT(Inputs!$B$38)*C255+SQRT(1-Inputs!$B$38)*_xlfn.NORM.S.INV(RAND())</f>
        <v>0.80911470735550728</v>
      </c>
      <c r="Z255" s="24">
        <f ca="1">SQRT(Inputs!$B$38)*D255+SQRT(1-Inputs!$B$38)*_xlfn.NORM.S.INV(RAND())</f>
        <v>0.83850983988430383</v>
      </c>
      <c r="AA255" s="24">
        <f ca="1">SQRT(Inputs!$B$38)*E255+SQRT(1-Inputs!$B$38)*_xlfn.NORM.S.INV(RAND())</f>
        <v>1.5161043218688739</v>
      </c>
      <c r="AB255" s="24">
        <f ca="1">SQRT(Inputs!$B$38)*F255+SQRT(1-Inputs!$B$38)*_xlfn.NORM.S.INV(RAND())</f>
        <v>-0.37981009808098287</v>
      </c>
      <c r="AC255" s="24">
        <f ca="1">SQRT(Inputs!$B$38)*G255+SQRT(1-Inputs!$B$38)*_xlfn.NORM.S.INV(RAND())</f>
        <v>-0.34982456573527809</v>
      </c>
      <c r="AD255" s="24">
        <f ca="1">SQRT(Inputs!$B$38)*H255+SQRT(1-Inputs!$B$38)*_xlfn.NORM.S.INV(RAND())</f>
        <v>0.12170961276238897</v>
      </c>
      <c r="AE255" s="24">
        <f ca="1">SQRT(Inputs!$B$38)*I255+SQRT(1-Inputs!$B$38)*_xlfn.NORM.S.INV(RAND())</f>
        <v>0.75983196229594474</v>
      </c>
      <c r="AF255" s="24">
        <f ca="1">SQRT(Inputs!$B$38)*J255+SQRT(1-Inputs!$B$38)*_xlfn.NORM.S.INV(RAND())</f>
        <v>-1.2119743137695684</v>
      </c>
      <c r="AG255" s="24">
        <f ca="1">SQRT(Inputs!$B$38)*K255+SQRT(1-Inputs!$B$38)*_xlfn.NORM.S.INV(RAND())</f>
        <v>-0.25822848006438726</v>
      </c>
      <c r="AH255" s="24">
        <f ca="1">SQRT(Inputs!$B$38)*L255+SQRT(1-Inputs!$B$38)*_xlfn.NORM.S.INV(RAND())</f>
        <v>1.2593532951051354</v>
      </c>
      <c r="AI255" s="24">
        <f ca="1">SQRT(Inputs!$B$38)*M255+SQRT(1-Inputs!$B$38)*_xlfn.NORM.S.INV(RAND())</f>
        <v>0.7314854197008166</v>
      </c>
      <c r="AJ255" s="24">
        <f ca="1">SQRT(Inputs!$B$38)*C255+SQRT(1-Inputs!$B$38)*_xlfn.NORM.S.INV(RAND())</f>
        <v>1.6558584800257741</v>
      </c>
      <c r="AK255" s="24">
        <f ca="1">SQRT(Inputs!$B$38)*D255+SQRT(1-Inputs!$B$38)*_xlfn.NORM.S.INV(RAND())</f>
        <v>-0.38085220903320027</v>
      </c>
      <c r="AL255" s="24">
        <f ca="1">SQRT(Inputs!$B$38)*E255+SQRT(1-Inputs!$B$38)*_xlfn.NORM.S.INV(RAND())</f>
        <v>0.58778137946794407</v>
      </c>
      <c r="AM255" s="24">
        <f ca="1">SQRT(Inputs!$B$38)*F255+SQRT(1-Inputs!$B$38)*_xlfn.NORM.S.INV(RAND())</f>
        <v>0.40597520569806278</v>
      </c>
      <c r="AN255" s="24">
        <f ca="1">SQRT(Inputs!$B$38)*G255+SQRT(1-Inputs!$B$38)*_xlfn.NORM.S.INV(RAND())</f>
        <v>-0.18726169113028224</v>
      </c>
      <c r="AO255" s="24">
        <f ca="1">SQRT(Inputs!$B$38)*H255+SQRT(1-Inputs!$B$38)*_xlfn.NORM.S.INV(RAND())</f>
        <v>0.21513748929479118</v>
      </c>
      <c r="AP255" s="24">
        <f ca="1">SQRT(Inputs!$B$38)*I255+SQRT(1-Inputs!$B$38)*_xlfn.NORM.S.INV(RAND())</f>
        <v>0.70604281852947737</v>
      </c>
      <c r="AQ255" s="24">
        <f ca="1">SQRT(Inputs!$B$38)*J255+SQRT(1-Inputs!$B$38)*_xlfn.NORM.S.INV(RAND())</f>
        <v>0.40361329531642254</v>
      </c>
      <c r="AR255" s="24">
        <f ca="1">SQRT(Inputs!$B$38)*K255+SQRT(1-Inputs!$B$38)*_xlfn.NORM.S.INV(RAND())</f>
        <v>-0.7712050913012638</v>
      </c>
      <c r="AS255" s="24">
        <f ca="1">SQRT(Inputs!$B$38)*L255+SQRT(1-Inputs!$B$38)*_xlfn.NORM.S.INV(RAND())</f>
        <v>-0.54809642193199815</v>
      </c>
      <c r="AT255" s="24">
        <f ca="1">SQRT(Inputs!$B$38)*M255+SQRT(1-Inputs!$B$38)*_xlfn.NORM.S.INV(RAND())</f>
        <v>-0.35252158126182953</v>
      </c>
      <c r="AU255" s="15">
        <f ca="1">Inputs!$B$6*EXP($B$8-0.5*C$5^2+C$5*N255)</f>
        <v>6672.7385929208094</v>
      </c>
      <c r="AV255" s="15">
        <f t="shared" ca="1" si="110"/>
        <v>8411.3281547765255</v>
      </c>
      <c r="AW255" s="15">
        <f t="shared" ca="1" si="111"/>
        <v>11648.082549517943</v>
      </c>
      <c r="AX255" s="15">
        <f t="shared" ca="1" si="112"/>
        <v>15149.951806627816</v>
      </c>
      <c r="AY255" s="15">
        <f t="shared" ca="1" si="113"/>
        <v>14747.547651096722</v>
      </c>
      <c r="AZ255" s="15">
        <f t="shared" ca="1" si="114"/>
        <v>20849.816647661071</v>
      </c>
      <c r="BA255" s="15">
        <f t="shared" ca="1" si="115"/>
        <v>25157.488103688767</v>
      </c>
      <c r="BB255" s="15">
        <f t="shared" ca="1" si="116"/>
        <v>28053.919333484679</v>
      </c>
      <c r="BC255" s="15">
        <f t="shared" ca="1" si="117"/>
        <v>31249.866466988013</v>
      </c>
      <c r="BD255" s="15">
        <f t="shared" ca="1" si="118"/>
        <v>39940.703335759667</v>
      </c>
      <c r="BE255" s="15">
        <f t="shared" ca="1" si="119"/>
        <v>45420.38525507439</v>
      </c>
      <c r="BF255" s="15">
        <f ca="1">Inputs!$B$13*EXP($B$9-0.5*C$6^2+C$6*Y255)</f>
        <v>16237.430051655794</v>
      </c>
      <c r="BG255" s="15">
        <f t="shared" ca="1" si="120"/>
        <v>23021.581805058588</v>
      </c>
      <c r="BH255" s="15">
        <f t="shared" ca="1" si="121"/>
        <v>36169.910244483683</v>
      </c>
      <c r="BI255" s="15">
        <f t="shared" ca="1" si="122"/>
        <v>41763.153790855926</v>
      </c>
      <c r="BJ255" s="15">
        <f t="shared" ca="1" si="123"/>
        <v>48681.180520922986</v>
      </c>
      <c r="BK255" s="15">
        <f t="shared" ca="1" si="124"/>
        <v>60745.174037969307</v>
      </c>
      <c r="BL255" s="15">
        <f t="shared" ca="1" si="125"/>
        <v>82339.519593166639</v>
      </c>
      <c r="BM255" s="15">
        <f t="shared" ca="1" si="126"/>
        <v>87066.04502697468</v>
      </c>
      <c r="BN255" s="15">
        <f t="shared" ca="1" si="127"/>
        <v>103817.47295579928</v>
      </c>
      <c r="BO255" s="15">
        <f t="shared" ca="1" si="128"/>
        <v>147873.70825772229</v>
      </c>
      <c r="BP255" s="15">
        <f t="shared" ca="1" si="129"/>
        <v>197731.06961992689</v>
      </c>
      <c r="BQ255" s="15">
        <f ca="1">Inputs!$B$20*EXP($B$10-0.5*C$7^2+C$7*AJ255)</f>
        <v>7717.4017289897438</v>
      </c>
      <c r="BR255" s="15">
        <f t="shared" ca="1" si="130"/>
        <v>9278.5771750322183</v>
      </c>
      <c r="BS255" s="15">
        <f t="shared" ca="1" si="131"/>
        <v>15042.627895459291</v>
      </c>
      <c r="BT255" s="15">
        <f t="shared" ca="1" si="132"/>
        <v>23071.298686581747</v>
      </c>
      <c r="BU255" s="15">
        <f t="shared" ca="1" si="133"/>
        <v>30557.587631043149</v>
      </c>
      <c r="BV255" s="15">
        <f t="shared" ca="1" si="134"/>
        <v>44625.860321903725</v>
      </c>
      <c r="BW255" s="15">
        <f t="shared" ca="1" si="135"/>
        <v>72309.773169340639</v>
      </c>
      <c r="BX255" s="15">
        <f t="shared" ca="1" si="136"/>
        <v>109660.4124765498</v>
      </c>
      <c r="BY255" s="15">
        <f t="shared" ca="1" si="137"/>
        <v>132574.57368839727</v>
      </c>
      <c r="BZ255" s="15">
        <f t="shared" ca="1" si="138"/>
        <v>168190.83570228904</v>
      </c>
      <c r="CA255" s="15">
        <f t="shared" ca="1" si="139"/>
        <v>221911.16924587754</v>
      </c>
      <c r="CB255" s="15">
        <f ca="1">(AU255*DCF!C$10-DCF!C$5*MAX(AU255*DCF!C$10,0)-MAX(AU255-Inputs!$B$6,0)/Inputs!$B$10)*DCF!C$6</f>
        <v>1030.8781396083775</v>
      </c>
      <c r="CC255" s="15">
        <f ca="1">(AV255*DCF!D$10-DCF!D$5*MAX(AV255*DCF!D$10,0)-MAX(AV255-AU255,0)/Inputs!$B$10)*DCF!D$6</f>
        <v>1626.2946903117968</v>
      </c>
      <c r="CD255" s="15">
        <f ca="1">(AW255*DCF!E$10-DCF!E$5*MAX(AW255*DCF!E$10,0)-MAX(AW255-AV255,0)/Inputs!$B$10)*DCF!E$6</f>
        <v>1960.3057096906182</v>
      </c>
      <c r="CE255" s="15">
        <f ca="1">(AX255*DCF!F$10-DCF!F$5*MAX(AX255*DCF!F$10,0)-MAX(AX255-AW255,0)/Inputs!$B$10)*DCF!F$6</f>
        <v>2578.5581642795019</v>
      </c>
      <c r="CF255" s="15">
        <f ca="1">(AY255*DCF!G$10-DCF!G$5*MAX(AY255*DCF!G$10,0)-MAX(AY255-AX255,0)/Inputs!$B$10)*DCF!G$6</f>
        <v>3038.5824835224626</v>
      </c>
      <c r="CG255" s="15">
        <f ca="1">(AZ255*DCF!H$10-DCF!H$5*MAX(AZ255*DCF!H$10,0)-MAX(AZ255-AY255,0)/Inputs!$B$10)*DCF!H$6</f>
        <v>2964.4395993632579</v>
      </c>
      <c r="CH255" s="15">
        <f ca="1">(BA255*DCF!I$10-DCF!I$5*MAX(BA255*DCF!I$10,0)-MAX(BA255-AZ255,0)/Inputs!$B$10)*DCF!I$6</f>
        <v>3888.7462826262345</v>
      </c>
      <c r="CI255" s="15">
        <f ca="1">(BB255*DCF!J$10-DCF!J$5*MAX(BB255*DCF!J$10,0)-MAX(BB255-BA255,0)/Inputs!$B$10)*DCF!J$6</f>
        <v>4375.2112282981589</v>
      </c>
      <c r="CJ255" s="15">
        <f ca="1">(BC255*DCF!K$10-DCF!K$5*MAX(BC255*DCF!K$10,0)-MAX(BC255-BB255,0)/Inputs!$B$10)*DCF!K$6</f>
        <v>4583.3426780075806</v>
      </c>
      <c r="CK255" s="15">
        <f ca="1">(BD255*DCF!L$10-DCF!L$5*MAX(BD255*DCF!L$10,0)-MAX(BD255-BC255,0)/Inputs!$B$10)*DCF!L$6</f>
        <v>4899.9516500929994</v>
      </c>
      <c r="CL255" s="15">
        <f ca="1">(BE255*DCF!M$10-DCF!M$5*MAX(BE255*DCF!M$10,0)-MAX(BE255-BD255,0)/Inputs!$B$10)*DCF!M$6</f>
        <v>5754.7972737130931</v>
      </c>
      <c r="CM255" s="15">
        <f ca="1">(BF255*DCF!C$28-DCF!C$5*MAX(BF255*DCF!C$28,0)-MAX(BF255-Inputs!$B$13,0)/Inputs!$B$17)*DCF!C$6</f>
        <v>3835.3654667787878</v>
      </c>
      <c r="CN255" s="15">
        <f ca="1">(BG255*DCF!D$28-DCF!D$5*MAX(BG255*DCF!D$28,0)-MAX(BG255-BF255,0)/Inputs!$B$17)*DCF!D$6</f>
        <v>5333.0161871847968</v>
      </c>
      <c r="CO255" s="15">
        <f ca="1">(BH255*DCF!E$28-DCF!E$5*MAX(BH255*DCF!E$28,0)-MAX(BH255-BG255,0)/Inputs!$B$17)*DCF!E$6</f>
        <v>7652.6080871665345</v>
      </c>
      <c r="CP255" s="15">
        <f ca="1">(BI255*DCF!F$28-DCF!F$5*MAX(BI255*DCF!F$28,0)-MAX(BI255-BH255,0)/Inputs!$B$17)*DCF!F$6</f>
        <v>10319.257781151371</v>
      </c>
      <c r="CQ255" s="15">
        <f ca="1">(BJ255*DCF!G$28-DCF!G$5*MAX(BJ255*DCF!G$28,0)-MAX(BJ255-BI255,0)/Inputs!$B$17)*DCF!G$6</f>
        <v>11467.157874967883</v>
      </c>
      <c r="CR255" s="15">
        <f ca="1">(BK255*DCF!H$28-DCF!H$5*MAX(BK255*DCF!H$28,0)-MAX(BK255-BJ255,0)/Inputs!$B$17)*DCF!H$6</f>
        <v>13148.545690529849</v>
      </c>
      <c r="CS255" s="15">
        <f ca="1">(BL255*DCF!I$28-DCF!I$5*MAX(BL255*DCF!I$28,0)-MAX(BL255-BK255,0)/Inputs!$B$17)*DCF!I$6</f>
        <v>16262.937495577053</v>
      </c>
      <c r="CT255" s="15">
        <f ca="1">(BM255*DCF!J$28-DCF!J$5*MAX(BM255*DCF!J$28,0)-MAX(BM255-BL255,0)/Inputs!$B$17)*DCF!J$6</f>
        <v>18796.257290241145</v>
      </c>
      <c r="CU255" s="15">
        <f ca="1">(BN255*DCF!K$28-DCF!K$5*MAX(BN255*DCF!K$28,0)-MAX(BN255-BM255,0)/Inputs!$B$17)*DCF!K$6</f>
        <v>19872.682787254849</v>
      </c>
      <c r="CV255" s="15">
        <f ca="1">(BO255*DCF!L$28-DCF!L$5*MAX(BO255*DCF!L$28,0)-MAX(BO255-BN255,0)/Inputs!$B$17)*DCF!L$6</f>
        <v>24518.872160307496</v>
      </c>
      <c r="CW255" s="15">
        <f ca="1">(BP255*DCF!M$28-DCF!M$5*MAX(BP255*DCF!M$28,0)-MAX(BP255-BO255,0)/Inputs!$B$17)*DCF!M$6</f>
        <v>31991.719962645235</v>
      </c>
      <c r="CX255" s="15">
        <f ca="1">(BQ255*DCF!C$46-DCF!C$5*MAX(BQ255*DCF!C$46,0)-MAX(BQ255-Inputs!$B$20,0)/Inputs!$B$24)*DCF!C$6</f>
        <v>-3868.4076644270735</v>
      </c>
      <c r="CY255" s="15">
        <f ca="1">(BR255*DCF!D$46-DCF!D$5*MAX(BR255*DCF!D$46,0)-MAX(BR255-BQ255,0)/Inputs!$B$24)*DCF!D$6</f>
        <v>-2249.7773484547306</v>
      </c>
      <c r="CZ255" s="15">
        <f ca="1">(BS255*DCF!E$46-DCF!E$5*MAX(BS255*DCF!E$46,0)-MAX(BS255-BR255,0)/Inputs!$B$24)*DCF!E$6</f>
        <v>-4050.847052004116</v>
      </c>
      <c r="DA255" s="15">
        <f ca="1">(BT255*DCF!F$46-DCF!F$5*MAX(BT255*DCF!F$46,0)-MAX(BT255-BS255,0)/Inputs!$B$24)*DCF!F$6</f>
        <v>-4603.6906789268114</v>
      </c>
      <c r="DB255" s="15">
        <f ca="1">(BU255*DCF!G$46-DCF!G$5*MAX(BU255*DCF!G$46,0)-MAX(BU255-BT255,0)/Inputs!$B$24)*DCF!G$6</f>
        <v>-3546.1365633946457</v>
      </c>
      <c r="DC255" s="15">
        <f ca="1">(BV255*DCF!H$46-DCF!H$5*MAX(BV255*DCF!H$46,0)-MAX(BV255-BU255,0)/Inputs!$B$24)*DCF!H$6</f>
        <v>-4371.6295409480235</v>
      </c>
      <c r="DD255" s="15">
        <f ca="1">(BW255*DCF!I$46-DCF!I$5*MAX(BW255*DCF!I$46,0)-MAX(BW255-BV255,0)/Inputs!$B$24)*DCF!I$6</f>
        <v>-6276.9581746654267</v>
      </c>
      <c r="DE255" s="15">
        <f ca="1">(BX255*DCF!J$46-DCF!J$5*MAX(BX255*DCF!J$46,0)-MAX(BX255-BW255,0)/Inputs!$B$24)*DCF!J$6</f>
        <v>-5304.8283542679574</v>
      </c>
      <c r="DF255" s="15">
        <f ca="1">(BY255*DCF!K$46-DCF!K$5*MAX(BY255*DCF!K$46,0)-MAX(BY255-BX255,0)/Inputs!$B$24)*DCF!K$6</f>
        <v>1959.7425224176829</v>
      </c>
      <c r="DG255" s="15">
        <f ca="1">(BZ255*DCF!L$46-DCF!L$5*MAX(BZ255*DCF!L$46,0)-MAX(BZ255-BY255,0)/Inputs!$B$24)*DCF!L$6</f>
        <v>3566.1769474285761</v>
      </c>
      <c r="DH255" s="15">
        <f ca="1">(CA255*DCF!M$46-DCF!M$5*MAX(CA255*DCF!M$46,0)-MAX(CA255-BZ255,0)/Inputs!$B$24)*DCF!M$6</f>
        <v>6166.3958325176363</v>
      </c>
      <c r="DI255" s="15">
        <f ca="1">SUM(CB255:CL255)+BE255*DCF!M$10*(1+Inputs!$B$30)*(1-Inputs!$B$33)*(1-Inputs!$B$30/Inputs!$B$31)/(Inputs!$B$29-Inputs!$B$30)*DCF!M$6</f>
        <v>163106.64068680175</v>
      </c>
      <c r="DJ255" s="15">
        <f ca="1">SUM(CM255:CW255)+BP255*DCF!M$28*(1+Inputs!$B$30)*(1-Inputs!$B$33)*(1-Inputs!$B$30/Inputs!$B$31)/(Inputs!$B$29-Inputs!$B$30)*DCF!M$6</f>
        <v>896915.99608375609</v>
      </c>
      <c r="DK255" s="15">
        <f ca="1">SUM(CX255:DH255)+CA255*DCF!M$46*(1+Inputs!$B$30)*(1-Inputs!$B$33)*(1-Inputs!$B$30/Inputs!$B$31)/(Inputs!$B$29-Inputs!$B$30)*DCF!M$6</f>
        <v>320520.99463788612</v>
      </c>
      <c r="DM255" s="15">
        <f ca="1">DI255+DJ255+DK255+Inputs!$B$34+Inputs!$B$36-Inputs!$B$35</f>
        <v>1457394.6314084439</v>
      </c>
    </row>
    <row r="256" spans="1:117" x14ac:dyDescent="0.75">
      <c r="A256" s="11">
        <v>243</v>
      </c>
      <c r="C256" s="24">
        <f t="shared" ca="1" si="144"/>
        <v>-6.3923201940204774E-2</v>
      </c>
      <c r="D256" s="24">
        <f t="shared" ca="1" si="144"/>
        <v>1.2192670290861349</v>
      </c>
      <c r="E256" s="24">
        <f t="shared" ca="1" si="144"/>
        <v>2.8006462226297688</v>
      </c>
      <c r="F256" s="24">
        <f t="shared" ca="1" si="144"/>
        <v>0.69871008566592085</v>
      </c>
      <c r="G256" s="24">
        <f t="shared" ca="1" si="144"/>
        <v>1.0693976095192688</v>
      </c>
      <c r="H256" s="24">
        <f t="shared" ca="1" si="144"/>
        <v>0.36574880477639521</v>
      </c>
      <c r="I256" s="24">
        <f t="shared" ca="1" si="144"/>
        <v>-0.60050488033562865</v>
      </c>
      <c r="J256" s="24">
        <f t="shared" ca="1" si="144"/>
        <v>-0.73748903884378969</v>
      </c>
      <c r="K256" s="24">
        <f t="shared" ca="1" si="144"/>
        <v>0.202537846081841</v>
      </c>
      <c r="L256" s="24">
        <f t="shared" ca="1" si="144"/>
        <v>0.98665372882171365</v>
      </c>
      <c r="M256" s="24">
        <f t="shared" ca="1" si="144"/>
        <v>-4.4902203605488043E-2</v>
      </c>
      <c r="N256" s="24">
        <f ca="1">SQRT(Inputs!$B$38)*C256+SQRT(1-Inputs!$B$38)*_xlfn.NORM.S.INV(RAND())</f>
        <v>-1.4409645029862985</v>
      </c>
      <c r="O256" s="24">
        <f ca="1">SQRT(Inputs!$B$38)*D256+SQRT(1-Inputs!$B$38)*_xlfn.NORM.S.INV(RAND())</f>
        <v>1.5699166872531385</v>
      </c>
      <c r="P256" s="24">
        <f ca="1">SQRT(Inputs!$B$38)*E256+SQRT(1-Inputs!$B$38)*_xlfn.NORM.S.INV(RAND())</f>
        <v>0.1427209687811597</v>
      </c>
      <c r="Q256" s="24">
        <f ca="1">SQRT(Inputs!$B$38)*F256+SQRT(1-Inputs!$B$38)*_xlfn.NORM.S.INV(RAND())</f>
        <v>-0.82959815673082715</v>
      </c>
      <c r="R256" s="24">
        <f ca="1">SQRT(Inputs!$B$38)*G256+SQRT(1-Inputs!$B$38)*_xlfn.NORM.S.INV(RAND())</f>
        <v>0.2305915219330314</v>
      </c>
      <c r="S256" s="24">
        <f ca="1">SQRT(Inputs!$B$38)*H256+SQRT(1-Inputs!$B$38)*_xlfn.NORM.S.INV(RAND())</f>
        <v>6.0434085691565748E-2</v>
      </c>
      <c r="T256" s="24">
        <f ca="1">SQRT(Inputs!$B$38)*I256+SQRT(1-Inputs!$B$38)*_xlfn.NORM.S.INV(RAND())</f>
        <v>-0.32474668699017839</v>
      </c>
      <c r="U256" s="24">
        <f ca="1">SQRT(Inputs!$B$38)*J256+SQRT(1-Inputs!$B$38)*_xlfn.NORM.S.INV(RAND())</f>
        <v>-1.1030373618160536</v>
      </c>
      <c r="V256" s="24">
        <f ca="1">SQRT(Inputs!$B$38)*K256+SQRT(1-Inputs!$B$38)*_xlfn.NORM.S.INV(RAND())</f>
        <v>-0.44101505752969222</v>
      </c>
      <c r="W256" s="24">
        <f ca="1">SQRT(Inputs!$B$38)*L256+SQRT(1-Inputs!$B$38)*_xlfn.NORM.S.INV(RAND())</f>
        <v>-0.82289709801201916</v>
      </c>
      <c r="X256" s="24">
        <f ca="1">SQRT(Inputs!$B$38)*M256+SQRT(1-Inputs!$B$38)*_xlfn.NORM.S.INV(RAND())</f>
        <v>-1.2304171172968503</v>
      </c>
      <c r="Y256" s="24">
        <f ca="1">SQRT(Inputs!$B$38)*C256+SQRT(1-Inputs!$B$38)*_xlfn.NORM.S.INV(RAND())</f>
        <v>-1.3641114683740347</v>
      </c>
      <c r="Z256" s="24">
        <f ca="1">SQRT(Inputs!$B$38)*D256+SQRT(1-Inputs!$B$38)*_xlfn.NORM.S.INV(RAND())</f>
        <v>-4.8473576593613288E-2</v>
      </c>
      <c r="AA256" s="24">
        <f ca="1">SQRT(Inputs!$B$38)*E256+SQRT(1-Inputs!$B$38)*_xlfn.NORM.S.INV(RAND())</f>
        <v>2.6545949170635459</v>
      </c>
      <c r="AB256" s="24">
        <f ca="1">SQRT(Inputs!$B$38)*F256+SQRT(1-Inputs!$B$38)*_xlfn.NORM.S.INV(RAND())</f>
        <v>1.0116151541916656</v>
      </c>
      <c r="AC256" s="24">
        <f ca="1">SQRT(Inputs!$B$38)*G256+SQRT(1-Inputs!$B$38)*_xlfn.NORM.S.INV(RAND())</f>
        <v>0.85417796655834555</v>
      </c>
      <c r="AD256" s="24">
        <f ca="1">SQRT(Inputs!$B$38)*H256+SQRT(1-Inputs!$B$38)*_xlfn.NORM.S.INV(RAND())</f>
        <v>0.20319176609600484</v>
      </c>
      <c r="AE256" s="24">
        <f ca="1">SQRT(Inputs!$B$38)*I256+SQRT(1-Inputs!$B$38)*_xlfn.NORM.S.INV(RAND())</f>
        <v>0.66548813496051762</v>
      </c>
      <c r="AF256" s="24">
        <f ca="1">SQRT(Inputs!$B$38)*J256+SQRT(1-Inputs!$B$38)*_xlfn.NORM.S.INV(RAND())</f>
        <v>-1.2747880486525442</v>
      </c>
      <c r="AG256" s="24">
        <f ca="1">SQRT(Inputs!$B$38)*K256+SQRT(1-Inputs!$B$38)*_xlfn.NORM.S.INV(RAND())</f>
        <v>-0.37017160314935604</v>
      </c>
      <c r="AH256" s="24">
        <f ca="1">SQRT(Inputs!$B$38)*L256+SQRT(1-Inputs!$B$38)*_xlfn.NORM.S.INV(RAND())</f>
        <v>0.96198247433314599</v>
      </c>
      <c r="AI256" s="24">
        <f ca="1">SQRT(Inputs!$B$38)*M256+SQRT(1-Inputs!$B$38)*_xlfn.NORM.S.INV(RAND())</f>
        <v>0.86364589511424117</v>
      </c>
      <c r="AJ256" s="24">
        <f ca="1">SQRT(Inputs!$B$38)*C256+SQRT(1-Inputs!$B$38)*_xlfn.NORM.S.INV(RAND())</f>
        <v>-0.53062281047353255</v>
      </c>
      <c r="AK256" s="24">
        <f ca="1">SQRT(Inputs!$B$38)*D256+SQRT(1-Inputs!$B$38)*_xlfn.NORM.S.INV(RAND())</f>
        <v>-1.784411132078271</v>
      </c>
      <c r="AL256" s="24">
        <f ca="1">SQRT(Inputs!$B$38)*E256+SQRT(1-Inputs!$B$38)*_xlfn.NORM.S.INV(RAND())</f>
        <v>0.66529492750970998</v>
      </c>
      <c r="AM256" s="24">
        <f ca="1">SQRT(Inputs!$B$38)*F256+SQRT(1-Inputs!$B$38)*_xlfn.NORM.S.INV(RAND())</f>
        <v>0.70877772364956915</v>
      </c>
      <c r="AN256" s="24">
        <f ca="1">SQRT(Inputs!$B$38)*G256+SQRT(1-Inputs!$B$38)*_xlfn.NORM.S.INV(RAND())</f>
        <v>1.9930924740981979</v>
      </c>
      <c r="AO256" s="24">
        <f ca="1">SQRT(Inputs!$B$38)*H256+SQRT(1-Inputs!$B$38)*_xlfn.NORM.S.INV(RAND())</f>
        <v>0.99345030400232814</v>
      </c>
      <c r="AP256" s="24">
        <f ca="1">SQRT(Inputs!$B$38)*I256+SQRT(1-Inputs!$B$38)*_xlfn.NORM.S.INV(RAND())</f>
        <v>-0.27719035647125773</v>
      </c>
      <c r="AQ256" s="24">
        <f ca="1">SQRT(Inputs!$B$38)*J256+SQRT(1-Inputs!$B$38)*_xlfn.NORM.S.INV(RAND())</f>
        <v>7.0230369723749797E-2</v>
      </c>
      <c r="AR256" s="24">
        <f ca="1">SQRT(Inputs!$B$38)*K256+SQRT(1-Inputs!$B$38)*_xlfn.NORM.S.INV(RAND())</f>
        <v>-1.4018066788550594</v>
      </c>
      <c r="AS256" s="24">
        <f ca="1">SQRT(Inputs!$B$38)*L256+SQRT(1-Inputs!$B$38)*_xlfn.NORM.S.INV(RAND())</f>
        <v>2.0111681422585148</v>
      </c>
      <c r="AT256" s="24">
        <f ca="1">SQRT(Inputs!$B$38)*M256+SQRT(1-Inputs!$B$38)*_xlfn.NORM.S.INV(RAND())</f>
        <v>0.17848205042094845</v>
      </c>
      <c r="AU256" s="15">
        <f ca="1">Inputs!$B$6*EXP($B$8-0.5*C$5^2+C$5*N256)</f>
        <v>3929.8599208573751</v>
      </c>
      <c r="AV256" s="15">
        <f t="shared" ca="1" si="110"/>
        <v>6025.5855487084609</v>
      </c>
      <c r="AW256" s="15">
        <f t="shared" ca="1" si="111"/>
        <v>7489.9390083588187</v>
      </c>
      <c r="AX256" s="15">
        <f t="shared" ca="1" si="112"/>
        <v>8244.1555127848369</v>
      </c>
      <c r="AY256" s="15">
        <f t="shared" ca="1" si="113"/>
        <v>10350.214162239103</v>
      </c>
      <c r="AZ256" s="15">
        <f t="shared" ca="1" si="114"/>
        <v>12743.114947616921</v>
      </c>
      <c r="BA256" s="15">
        <f t="shared" ca="1" si="115"/>
        <v>15073.202419511323</v>
      </c>
      <c r="BB256" s="15">
        <f t="shared" ca="1" si="116"/>
        <v>16523.418335385482</v>
      </c>
      <c r="BC256" s="15">
        <f t="shared" ca="1" si="117"/>
        <v>19393.551435708574</v>
      </c>
      <c r="BD256" s="15">
        <f t="shared" ca="1" si="118"/>
        <v>21998.845356190992</v>
      </c>
      <c r="BE256" s="15">
        <f t="shared" ca="1" si="119"/>
        <v>24098.93054092379</v>
      </c>
      <c r="BF256" s="15">
        <f ca="1">Inputs!$B$13*EXP($B$9-0.5*C$6^2+C$6*Y256)</f>
        <v>10553.75799098644</v>
      </c>
      <c r="BG256" s="15">
        <f t="shared" ca="1" si="120"/>
        <v>12750.228231193563</v>
      </c>
      <c r="BH256" s="15">
        <f t="shared" ca="1" si="121"/>
        <v>24195.621981777298</v>
      </c>
      <c r="BI256" s="15">
        <f t="shared" ca="1" si="122"/>
        <v>34609.425224969069</v>
      </c>
      <c r="BJ256" s="15">
        <f t="shared" ca="1" si="123"/>
        <v>47988.22618077368</v>
      </c>
      <c r="BK256" s="15">
        <f t="shared" ca="1" si="124"/>
        <v>60548.461656513631</v>
      </c>
      <c r="BL256" s="15">
        <f t="shared" ca="1" si="125"/>
        <v>81075.549929544533</v>
      </c>
      <c r="BM256" s="15">
        <f t="shared" ca="1" si="126"/>
        <v>85063.158668751727</v>
      </c>
      <c r="BN256" s="15">
        <f t="shared" ca="1" si="127"/>
        <v>100077.66586009566</v>
      </c>
      <c r="BO256" s="15">
        <f t="shared" ca="1" si="128"/>
        <v>137703.7153399699</v>
      </c>
      <c r="BP256" s="15">
        <f t="shared" ca="1" si="129"/>
        <v>186909.95492371279</v>
      </c>
      <c r="BQ256" s="15">
        <f ca="1">Inputs!$B$20*EXP($B$10-0.5*C$7^2+C$7*AJ256)</f>
        <v>3553.6337865840474</v>
      </c>
      <c r="BR256" s="15">
        <f t="shared" ca="1" si="130"/>
        <v>2735.8957404889507</v>
      </c>
      <c r="BS256" s="15">
        <f t="shared" ca="1" si="131"/>
        <v>4535.3435046580462</v>
      </c>
      <c r="BT256" s="15">
        <f t="shared" ca="1" si="132"/>
        <v>7531.0691913735736</v>
      </c>
      <c r="BU256" s="15">
        <f t="shared" ca="1" si="133"/>
        <v>16905.528081696564</v>
      </c>
      <c r="BV256" s="15">
        <f t="shared" ca="1" si="134"/>
        <v>29420.565047140266</v>
      </c>
      <c r="BW256" s="15">
        <f t="shared" ca="1" si="135"/>
        <v>38715.465380354712</v>
      </c>
      <c r="BX256" s="15">
        <f t="shared" ca="1" si="136"/>
        <v>54917.586091752521</v>
      </c>
      <c r="BY256" s="15">
        <f t="shared" ca="1" si="137"/>
        <v>58846.998467526508</v>
      </c>
      <c r="BZ256" s="15">
        <f t="shared" ca="1" si="138"/>
        <v>119506.90674555593</v>
      </c>
      <c r="CA256" s="15">
        <f t="shared" ca="1" si="139"/>
        <v>173280.52847805858</v>
      </c>
      <c r="CB256" s="15">
        <f ca="1">(AU256*DCF!C$10-DCF!C$5*MAX(AU256*DCF!C$10,0)-MAX(AU256-Inputs!$B$6,0)/Inputs!$B$10)*DCF!C$6</f>
        <v>1009.2238511850049</v>
      </c>
      <c r="CC256" s="15">
        <f ca="1">(AV256*DCF!D$10-DCF!D$5*MAX(AV256*DCF!D$10,0)-MAX(AV256-AU256,0)/Inputs!$B$10)*DCF!D$6</f>
        <v>957.70781018019079</v>
      </c>
      <c r="CD256" s="15">
        <f ca="1">(AW256*DCF!E$10-DCF!E$5*MAX(AW256*DCF!E$10,0)-MAX(AW256-AV256,0)/Inputs!$B$10)*DCF!E$6</f>
        <v>1399.4746467894622</v>
      </c>
      <c r="CE256" s="15">
        <f ca="1">(AX256*DCF!F$10-DCF!F$5*MAX(AX256*DCF!F$10,0)-MAX(AX256-AW256,0)/Inputs!$B$10)*DCF!F$6</f>
        <v>1642.7522545176837</v>
      </c>
      <c r="CF256" s="15">
        <f ca="1">(AY256*DCF!G$10-DCF!G$5*MAX(AY256*DCF!G$10,0)-MAX(AY256-AX256,0)/Inputs!$B$10)*DCF!G$6</f>
        <v>1727.735689728732</v>
      </c>
      <c r="CG256" s="15">
        <f ca="1">(AZ256*DCF!H$10-DCF!H$5*MAX(AZ256*DCF!H$10,0)-MAX(AZ256-AY256,0)/Inputs!$B$10)*DCF!H$6</f>
        <v>2049.1824746233051</v>
      </c>
      <c r="CH256" s="15">
        <f ca="1">(BA256*DCF!I$10-DCF!I$5*MAX(BA256*DCF!I$10,0)-MAX(BA256-AZ256,0)/Inputs!$B$10)*DCF!I$6</f>
        <v>2371.1082256675968</v>
      </c>
      <c r="CI256" s="15">
        <f ca="1">(BB256*DCF!J$10-DCF!J$5*MAX(BB256*DCF!J$10,0)-MAX(BB256-BA256,0)/Inputs!$B$10)*DCF!J$6</f>
        <v>2615.7006016314635</v>
      </c>
      <c r="CJ256" s="15">
        <f ca="1">(BC256*DCF!K$10-DCF!K$5*MAX(BC256*DCF!K$10,0)-MAX(BC256-BB256,0)/Inputs!$B$10)*DCF!K$6</f>
        <v>2720.2753763299042</v>
      </c>
      <c r="CK256" s="15">
        <f ca="1">(BD256*DCF!L$10-DCF!L$5*MAX(BD256*DCF!L$10,0)-MAX(BD256-BC256,0)/Inputs!$B$10)*DCF!L$6</f>
        <v>2980.9375217342472</v>
      </c>
      <c r="CL256" s="15">
        <f ca="1">(BE256*DCF!M$10-DCF!M$5*MAX(BE256*DCF!M$10,0)-MAX(BE256-BD256,0)/Inputs!$B$10)*DCF!M$6</f>
        <v>3149.7931814819676</v>
      </c>
      <c r="CM256" s="15">
        <f ca="1">(BF256*DCF!C$28-DCF!C$5*MAX(BF256*DCF!C$28,0)-MAX(BF256-Inputs!$B$13,0)/Inputs!$B$17)*DCF!C$6</f>
        <v>3220.9377259533362</v>
      </c>
      <c r="CN256" s="15">
        <f ca="1">(BG256*DCF!D$28-DCF!D$5*MAX(BG256*DCF!D$28,0)-MAX(BG256-BF256,0)/Inputs!$B$17)*DCF!D$6</f>
        <v>3286.6284733636799</v>
      </c>
      <c r="CO256" s="15">
        <f ca="1">(BH256*DCF!E$28-DCF!E$5*MAX(BH256*DCF!E$28,0)-MAX(BH256-BG256,0)/Inputs!$B$17)*DCF!E$6</f>
        <v>4596.9014183267727</v>
      </c>
      <c r="CP256" s="15">
        <f ca="1">(BI256*DCF!F$28-DCF!F$5*MAX(BI256*DCF!F$28,0)-MAX(BI256-BH256,0)/Inputs!$B$17)*DCF!F$6</f>
        <v>7499.5498233290973</v>
      </c>
      <c r="CQ256" s="15">
        <f ca="1">(BJ256*DCF!G$28-DCF!G$5*MAX(BJ256*DCF!G$28,0)-MAX(BJ256-BI256,0)/Inputs!$B$17)*DCF!G$6</f>
        <v>10200.727213873839</v>
      </c>
      <c r="CR256" s="15">
        <f ca="1">(BK256*DCF!H$28-DCF!H$5*MAX(BK256*DCF!H$28,0)-MAX(BK256-BJ256,0)/Inputs!$B$17)*DCF!H$6</f>
        <v>13022.794474252067</v>
      </c>
      <c r="CS256" s="15">
        <f ca="1">(BL256*DCF!I$28-DCF!I$5*MAX(BL256*DCF!I$28,0)-MAX(BL256-BK256,0)/Inputs!$B$17)*DCF!I$6</f>
        <v>16118.895329517203</v>
      </c>
      <c r="CT256" s="15">
        <f ca="1">(BM256*DCF!J$28-DCF!J$5*MAX(BM256*DCF!J$28,0)-MAX(BM256-BL256,0)/Inputs!$B$17)*DCF!J$6</f>
        <v>18447.421677508864</v>
      </c>
      <c r="CU256" s="15">
        <f ca="1">(BN256*DCF!K$28-DCF!K$5*MAX(BN256*DCF!K$28,0)-MAX(BN256-BM256,0)/Inputs!$B$17)*DCF!K$6</f>
        <v>19295.647888647567</v>
      </c>
      <c r="CV256" s="15">
        <f ca="1">(BO256*DCF!L$28-DCF!L$5*MAX(BO256*DCF!L$28,0)-MAX(BO256-BN256,0)/Inputs!$B$17)*DCF!L$6</f>
        <v>23217.331354356829</v>
      </c>
      <c r="CW256" s="15">
        <f ca="1">(BP256*DCF!M$28-DCF!M$5*MAX(BP256*DCF!M$28,0)-MAX(BP256-BO256,0)/Inputs!$B$17)*DCF!M$6</f>
        <v>30023.781491974092</v>
      </c>
      <c r="CX256" s="15">
        <f ca="1">(BQ256*DCF!C$46-DCF!C$5*MAX(BQ256*DCF!C$46,0)-MAX(BQ256-Inputs!$B$20,0)/Inputs!$B$24)*DCF!C$6</f>
        <v>-983.57999070488279</v>
      </c>
      <c r="CY256" s="15">
        <f ca="1">(BR256*DCF!D$46-DCF!D$5*MAX(BR256*DCF!D$46,0)-MAX(BR256-BQ256,0)/Inputs!$B$24)*DCF!D$6</f>
        <v>-466.95360098803883</v>
      </c>
      <c r="CZ256" s="15">
        <f ca="1">(BS256*DCF!E$46-DCF!E$5*MAX(BS256*DCF!E$46,0)-MAX(BS256-BR256,0)/Inputs!$B$24)*DCF!E$6</f>
        <v>-1245.6050366733546</v>
      </c>
      <c r="DA256" s="15">
        <f ca="1">(BT256*DCF!F$46-DCF!F$5*MAX(BT256*DCF!F$46,0)-MAX(BT256-BS256,0)/Inputs!$B$24)*DCF!F$6</f>
        <v>-1639.2984982136923</v>
      </c>
      <c r="DB256" s="15">
        <f ca="1">(BU256*DCF!G$46-DCF!G$5*MAX(BU256*DCF!G$46,0)-MAX(BU256-BT256,0)/Inputs!$B$24)*DCF!G$6</f>
        <v>-3722.0513174356333</v>
      </c>
      <c r="DC256" s="15">
        <f ca="1">(BV256*DCF!H$46-DCF!H$5*MAX(BV256*DCF!H$46,0)-MAX(BV256-BU256,0)/Inputs!$B$24)*DCF!H$6</f>
        <v>-3888.971056107915</v>
      </c>
      <c r="DD256" s="15">
        <f ca="1">(BW256*DCF!I$46-DCF!I$5*MAX(BW256*DCF!I$46,0)-MAX(BW256-BV256,0)/Inputs!$B$24)*DCF!I$6</f>
        <v>-1774.0576293933439</v>
      </c>
      <c r="DE256" s="15">
        <f ca="1">(BX256*DCF!J$46-DCF!J$5*MAX(BX256*DCF!J$46,0)-MAX(BX256-BW256,0)/Inputs!$B$24)*DCF!J$6</f>
        <v>-1992.8968808583354</v>
      </c>
      <c r="DF256" s="15">
        <f ca="1">(BY256*DCF!K$46-DCF!K$5*MAX(BY256*DCF!K$46,0)-MAX(BY256-BX256,0)/Inputs!$B$24)*DCF!K$6</f>
        <v>2398.9353669188977</v>
      </c>
      <c r="DG256" s="15">
        <f ca="1">(BZ256*DCF!L$46-DCF!L$5*MAX(BZ256*DCF!L$46,0)-MAX(BZ256-BY256,0)/Inputs!$B$24)*DCF!L$6</f>
        <v>-5466.5789238735997</v>
      </c>
      <c r="DH256" s="15">
        <f ca="1">(CA256*DCF!M$46-DCF!M$5*MAX(CA256*DCF!M$46,0)-MAX(CA256-BZ256,0)/Inputs!$B$24)*DCF!M$6</f>
        <v>2342.8042711413777</v>
      </c>
      <c r="DI256" s="15">
        <f ca="1">SUM(CB256:CL256)+BE256*DCF!M$10*(1+Inputs!$B$30)*(1-Inputs!$B$33)*(1-Inputs!$B$30/Inputs!$B$31)/(Inputs!$B$29-Inputs!$B$30)*DCF!M$6</f>
        <v>89691.534004626039</v>
      </c>
      <c r="DJ256" s="15">
        <f ca="1">SUM(CM256:CW256)+BP256*DCF!M$28*(1+Inputs!$B$30)*(1-Inputs!$B$33)*(1-Inputs!$B$30/Inputs!$B$31)/(Inputs!$B$29-Inputs!$B$30)*DCF!M$6</f>
        <v>842494.45177906542</v>
      </c>
      <c r="DK256" s="15">
        <f ca="1">SUM(CX256:DH256)+CA256*DCF!M$46*(1+Inputs!$B$30)*(1-Inputs!$B$33)*(1-Inputs!$B$30/Inputs!$B$31)/(Inputs!$B$29-Inputs!$B$30)*DCF!M$6</f>
        <v>251473.9701217057</v>
      </c>
      <c r="DM256" s="15">
        <f ca="1">DI256+DJ256+DK256+Inputs!$B$34+Inputs!$B$36-Inputs!$B$35</f>
        <v>1260510.9559053972</v>
      </c>
    </row>
    <row r="257" spans="1:117" x14ac:dyDescent="0.75">
      <c r="A257" s="11">
        <v>244</v>
      </c>
      <c r="C257" s="24">
        <f t="shared" ca="1" si="144"/>
        <v>2.0862796151166183</v>
      </c>
      <c r="D257" s="24">
        <f t="shared" ca="1" si="144"/>
        <v>0.23986529045027929</v>
      </c>
      <c r="E257" s="24">
        <f t="shared" ca="1" si="144"/>
        <v>-0.63157531977512915</v>
      </c>
      <c r="F257" s="24">
        <f t="shared" ca="1" si="144"/>
        <v>-0.7625526626442678</v>
      </c>
      <c r="G257" s="24">
        <f t="shared" ca="1" si="144"/>
        <v>-1.8879113964097785</v>
      </c>
      <c r="H257" s="24">
        <f t="shared" ca="1" si="144"/>
        <v>0.29642147146538927</v>
      </c>
      <c r="I257" s="24">
        <f t="shared" ca="1" si="144"/>
        <v>6.6480057288447025E-2</v>
      </c>
      <c r="J257" s="24">
        <f t="shared" ca="1" si="144"/>
        <v>-0.11133248077427833</v>
      </c>
      <c r="K257" s="24">
        <f t="shared" ca="1" si="144"/>
        <v>0.11634697958685436</v>
      </c>
      <c r="L257" s="24">
        <f t="shared" ca="1" si="144"/>
        <v>-1.4373136765541767</v>
      </c>
      <c r="M257" s="24">
        <f t="shared" ca="1" si="144"/>
        <v>0.59470310621053557</v>
      </c>
      <c r="N257" s="24">
        <f ca="1">SQRT(Inputs!$B$38)*C257+SQRT(1-Inputs!$B$38)*_xlfn.NORM.S.INV(RAND())</f>
        <v>0.58541164924937195</v>
      </c>
      <c r="O257" s="24">
        <f ca="1">SQRT(Inputs!$B$38)*D257+SQRT(1-Inputs!$B$38)*_xlfn.NORM.S.INV(RAND())</f>
        <v>0.7039187923591147</v>
      </c>
      <c r="P257" s="24">
        <f ca="1">SQRT(Inputs!$B$38)*E257+SQRT(1-Inputs!$B$38)*_xlfn.NORM.S.INV(RAND())</f>
        <v>-1.3313323008381137</v>
      </c>
      <c r="Q257" s="24">
        <f ca="1">SQRT(Inputs!$B$38)*F257+SQRT(1-Inputs!$B$38)*_xlfn.NORM.S.INV(RAND())</f>
        <v>0.25672449610590053</v>
      </c>
      <c r="R257" s="24">
        <f ca="1">SQRT(Inputs!$B$38)*G257+SQRT(1-Inputs!$B$38)*_xlfn.NORM.S.INV(RAND())</f>
        <v>-1.5922940533753727</v>
      </c>
      <c r="S257" s="24">
        <f ca="1">SQRT(Inputs!$B$38)*H257+SQRT(1-Inputs!$B$38)*_xlfn.NORM.S.INV(RAND())</f>
        <v>-0.1105177697538885</v>
      </c>
      <c r="T257" s="24">
        <f ca="1">SQRT(Inputs!$B$38)*I257+SQRT(1-Inputs!$B$38)*_xlfn.NORM.S.INV(RAND())</f>
        <v>0.67479166689610315</v>
      </c>
      <c r="U257" s="24">
        <f ca="1">SQRT(Inputs!$B$38)*J257+SQRT(1-Inputs!$B$38)*_xlfn.NORM.S.INV(RAND())</f>
        <v>1.222831287034875</v>
      </c>
      <c r="V257" s="24">
        <f ca="1">SQRT(Inputs!$B$38)*K257+SQRT(1-Inputs!$B$38)*_xlfn.NORM.S.INV(RAND())</f>
        <v>-0.22820298850871618</v>
      </c>
      <c r="W257" s="24">
        <f ca="1">SQRT(Inputs!$B$38)*L257+SQRT(1-Inputs!$B$38)*_xlfn.NORM.S.INV(RAND())</f>
        <v>-1.2186369497774048</v>
      </c>
      <c r="X257" s="24">
        <f ca="1">SQRT(Inputs!$B$38)*M257+SQRT(1-Inputs!$B$38)*_xlfn.NORM.S.INV(RAND())</f>
        <v>-0.30023326945355516</v>
      </c>
      <c r="Y257" s="24">
        <f ca="1">SQRT(Inputs!$B$38)*C257+SQRT(1-Inputs!$B$38)*_xlfn.NORM.S.INV(RAND())</f>
        <v>0.71850611760169703</v>
      </c>
      <c r="Z257" s="24">
        <f ca="1">SQRT(Inputs!$B$38)*D257+SQRT(1-Inputs!$B$38)*_xlfn.NORM.S.INV(RAND())</f>
        <v>0.7846252584483564</v>
      </c>
      <c r="AA257" s="24">
        <f ca="1">SQRT(Inputs!$B$38)*E257+SQRT(1-Inputs!$B$38)*_xlfn.NORM.S.INV(RAND())</f>
        <v>-0.14799335107428915</v>
      </c>
      <c r="AB257" s="24">
        <f ca="1">SQRT(Inputs!$B$38)*F257+SQRT(1-Inputs!$B$38)*_xlfn.NORM.S.INV(RAND())</f>
        <v>-1.2053455562469262</v>
      </c>
      <c r="AC257" s="24">
        <f ca="1">SQRT(Inputs!$B$38)*G257+SQRT(1-Inputs!$B$38)*_xlfn.NORM.S.INV(RAND())</f>
        <v>-1.7035473325748507</v>
      </c>
      <c r="AD257" s="24">
        <f ca="1">SQRT(Inputs!$B$38)*H257+SQRT(1-Inputs!$B$38)*_xlfn.NORM.S.INV(RAND())</f>
        <v>-0.45788954682490912</v>
      </c>
      <c r="AE257" s="24">
        <f ca="1">SQRT(Inputs!$B$38)*I257+SQRT(1-Inputs!$B$38)*_xlfn.NORM.S.INV(RAND())</f>
        <v>0.51698055422607447</v>
      </c>
      <c r="AF257" s="24">
        <f ca="1">SQRT(Inputs!$B$38)*J257+SQRT(1-Inputs!$B$38)*_xlfn.NORM.S.INV(RAND())</f>
        <v>1.0177436464518046</v>
      </c>
      <c r="AG257" s="24">
        <f ca="1">SQRT(Inputs!$B$38)*K257+SQRT(1-Inputs!$B$38)*_xlfn.NORM.S.INV(RAND())</f>
        <v>0.17639866950462213</v>
      </c>
      <c r="AH257" s="24">
        <f ca="1">SQRT(Inputs!$B$38)*L257+SQRT(1-Inputs!$B$38)*_xlfn.NORM.S.INV(RAND())</f>
        <v>-1.8693244163340228</v>
      </c>
      <c r="AI257" s="24">
        <f ca="1">SQRT(Inputs!$B$38)*M257+SQRT(1-Inputs!$B$38)*_xlfn.NORM.S.INV(RAND())</f>
        <v>-1.0417452291900036</v>
      </c>
      <c r="AJ257" s="24">
        <f ca="1">SQRT(Inputs!$B$38)*C257+SQRT(1-Inputs!$B$38)*_xlfn.NORM.S.INV(RAND())</f>
        <v>0.7954559065738247</v>
      </c>
      <c r="AK257" s="24">
        <f ca="1">SQRT(Inputs!$B$38)*D257+SQRT(1-Inputs!$B$38)*_xlfn.NORM.S.INV(RAND())</f>
        <v>2.1290661255726837</v>
      </c>
      <c r="AL257" s="24">
        <f ca="1">SQRT(Inputs!$B$38)*E257+SQRT(1-Inputs!$B$38)*_xlfn.NORM.S.INV(RAND())</f>
        <v>-2.0902990682964666</v>
      </c>
      <c r="AM257" s="24">
        <f ca="1">SQRT(Inputs!$B$38)*F257+SQRT(1-Inputs!$B$38)*_xlfn.NORM.S.INV(RAND())</f>
        <v>-0.49591807079865996</v>
      </c>
      <c r="AN257" s="24">
        <f ca="1">SQRT(Inputs!$B$38)*G257+SQRT(1-Inputs!$B$38)*_xlfn.NORM.S.INV(RAND())</f>
        <v>-1.0021575719962528</v>
      </c>
      <c r="AO257" s="24">
        <f ca="1">SQRT(Inputs!$B$38)*H257+SQRT(1-Inputs!$B$38)*_xlfn.NORM.S.INV(RAND())</f>
        <v>-0.56918866105654342</v>
      </c>
      <c r="AP257" s="24">
        <f ca="1">SQRT(Inputs!$B$38)*I257+SQRT(1-Inputs!$B$38)*_xlfn.NORM.S.INV(RAND())</f>
        <v>-2.3340668975287735</v>
      </c>
      <c r="AQ257" s="24">
        <f ca="1">SQRT(Inputs!$B$38)*J257+SQRT(1-Inputs!$B$38)*_xlfn.NORM.S.INV(RAND())</f>
        <v>1.6326298983048735</v>
      </c>
      <c r="AR257" s="24">
        <f ca="1">SQRT(Inputs!$B$38)*K257+SQRT(1-Inputs!$B$38)*_xlfn.NORM.S.INV(RAND())</f>
        <v>0.38403729832984396</v>
      </c>
      <c r="AS257" s="24">
        <f ca="1">SQRT(Inputs!$B$38)*L257+SQRT(1-Inputs!$B$38)*_xlfn.NORM.S.INV(RAND())</f>
        <v>1.1105634989953206E-2</v>
      </c>
      <c r="AT257" s="24">
        <f ca="1">SQRT(Inputs!$B$38)*M257+SQRT(1-Inputs!$B$38)*_xlfn.NORM.S.INV(RAND())</f>
        <v>2.4240393619500744</v>
      </c>
      <c r="AU257" s="15">
        <f ca="1">Inputs!$B$6*EXP($B$8-0.5*C$5^2+C$5*N257)</f>
        <v>5455.4740704953028</v>
      </c>
      <c r="AV257" s="15">
        <f t="shared" ca="1" si="110"/>
        <v>7364.719724892574</v>
      </c>
      <c r="AW257" s="15">
        <f t="shared" ca="1" si="111"/>
        <v>7503.915621831452</v>
      </c>
      <c r="AX257" s="15">
        <f t="shared" ca="1" si="112"/>
        <v>9460.1314172672955</v>
      </c>
      <c r="AY257" s="15">
        <f t="shared" ca="1" si="113"/>
        <v>9599.3741251548581</v>
      </c>
      <c r="AZ257" s="15">
        <f t="shared" ca="1" si="114"/>
        <v>11598.27861473341</v>
      </c>
      <c r="BA257" s="15">
        <f t="shared" ca="1" si="115"/>
        <v>15231.9537830954</v>
      </c>
      <c r="BB257" s="15">
        <f t="shared" ca="1" si="116"/>
        <v>21079.132890604928</v>
      </c>
      <c r="BC257" s="15">
        <f t="shared" ca="1" si="117"/>
        <v>25254.093385084074</v>
      </c>
      <c r="BD257" s="15">
        <f t="shared" ca="1" si="118"/>
        <v>27605.710949808275</v>
      </c>
      <c r="BE257" s="15">
        <f t="shared" ca="1" si="119"/>
        <v>32914.773643086861</v>
      </c>
      <c r="BF257" s="15">
        <f ca="1">Inputs!$B$13*EXP($B$9-0.5*C$6^2+C$6*Y257)</f>
        <v>15948.362039574546</v>
      </c>
      <c r="BG257" s="15">
        <f t="shared" ca="1" si="120"/>
        <v>22392.953281279802</v>
      </c>
      <c r="BH257" s="15">
        <f t="shared" ca="1" si="121"/>
        <v>26696.670722545958</v>
      </c>
      <c r="BI257" s="15">
        <f t="shared" ca="1" si="122"/>
        <v>27146.816371018838</v>
      </c>
      <c r="BJ257" s="15">
        <f t="shared" ca="1" si="123"/>
        <v>26034.035639798276</v>
      </c>
      <c r="BK257" s="15">
        <f t="shared" ca="1" si="124"/>
        <v>30020.825390213933</v>
      </c>
      <c r="BL257" s="15">
        <f t="shared" ca="1" si="125"/>
        <v>39432.224070600969</v>
      </c>
      <c r="BM257" s="15">
        <f t="shared" ca="1" si="126"/>
        <v>55003.21345267893</v>
      </c>
      <c r="BN257" s="15">
        <f t="shared" ca="1" si="127"/>
        <v>69092.269583318557</v>
      </c>
      <c r="BO257" s="15">
        <f t="shared" ca="1" si="128"/>
        <v>68407.941370354674</v>
      </c>
      <c r="BP257" s="15">
        <f t="shared" ca="1" si="129"/>
        <v>74823.918092213193</v>
      </c>
      <c r="BQ257" s="15">
        <f ca="1">Inputs!$B$20*EXP($B$10-0.5*C$7^2+C$7*AJ257)</f>
        <v>5687.7107926722983</v>
      </c>
      <c r="BR257" s="15">
        <f t="shared" ca="1" si="130"/>
        <v>15174.831137882618</v>
      </c>
      <c r="BS257" s="15">
        <f t="shared" ca="1" si="131"/>
        <v>11400.594817330766</v>
      </c>
      <c r="BT257" s="15">
        <f t="shared" ca="1" si="132"/>
        <v>13801.415787015969</v>
      </c>
      <c r="BU257" s="15">
        <f t="shared" ca="1" si="133"/>
        <v>15008.468316226617</v>
      </c>
      <c r="BV257" s="15">
        <f t="shared" ca="1" si="134"/>
        <v>18367.95455341291</v>
      </c>
      <c r="BW257" s="15">
        <f t="shared" ca="1" si="135"/>
        <v>15639.760292260875</v>
      </c>
      <c r="BX257" s="15">
        <f t="shared" ca="1" si="136"/>
        <v>30344.994503706384</v>
      </c>
      <c r="BY257" s="15">
        <f t="shared" ca="1" si="137"/>
        <v>45760.207577097921</v>
      </c>
      <c r="BZ257" s="15">
        <f t="shared" ca="1" si="138"/>
        <v>64339.200022340308</v>
      </c>
      <c r="CA257" s="15">
        <f t="shared" ca="1" si="139"/>
        <v>139037.55296087067</v>
      </c>
      <c r="CB257" s="15">
        <f ca="1">(AU257*DCF!C$10-DCF!C$5*MAX(AU257*DCF!C$10,0)-MAX(AU257-Inputs!$B$6,0)/Inputs!$B$10)*DCF!C$6</f>
        <v>1039.5574526195014</v>
      </c>
      <c r="CC257" s="15">
        <f ca="1">(AV257*DCF!D$10-DCF!D$5*MAX(AV257*DCF!D$10,0)-MAX(AV257-AU257,0)/Inputs!$B$10)*DCF!D$6</f>
        <v>1329.5809542879219</v>
      </c>
      <c r="CD257" s="15">
        <f ca="1">(AW257*DCF!E$10-DCF!E$5*MAX(AW257*DCF!E$10,0)-MAX(AW257-AV257,0)/Inputs!$B$10)*DCF!E$6</f>
        <v>1701.1819844714353</v>
      </c>
      <c r="CE257" s="15">
        <f ca="1">(AX257*DCF!F$10-DCF!F$5*MAX(AX257*DCF!F$10,0)-MAX(AX257-AW257,0)/Inputs!$B$10)*DCF!F$6</f>
        <v>1658.0916051841575</v>
      </c>
      <c r="CF257" s="15">
        <f ca="1">(AY257*DCF!G$10-DCF!G$5*MAX(AY257*DCF!G$10,0)-MAX(AY257-AX257,0)/Inputs!$B$10)*DCF!G$6</f>
        <v>1951.0887355131347</v>
      </c>
      <c r="CG257" s="15">
        <f ca="1">(AZ257*DCF!H$10-DCF!H$5*MAX(AZ257*DCF!H$10,0)-MAX(AZ257-AY257,0)/Inputs!$B$10)*DCF!H$6</f>
        <v>1896.8727850602684</v>
      </c>
      <c r="CH257" s="15">
        <f ca="1">(BA257*DCF!I$10-DCF!I$5*MAX(BA257*DCF!I$10,0)-MAX(BA257-AZ257,0)/Inputs!$B$10)*DCF!I$6</f>
        <v>2186.272252723365</v>
      </c>
      <c r="CI257" s="15">
        <f ca="1">(BB257*DCF!J$10-DCF!J$5*MAX(BB257*DCF!J$10,0)-MAX(BB257-BA257,0)/Inputs!$B$10)*DCF!J$6</f>
        <v>2731.1844744876248</v>
      </c>
      <c r="CJ257" s="15">
        <f ca="1">(BC257*DCF!K$10-DCF!K$5*MAX(BC257*DCF!K$10,0)-MAX(BC257-BB257,0)/Inputs!$B$10)*DCF!K$6</f>
        <v>3481.0725372747979</v>
      </c>
      <c r="CK257" s="15">
        <f ca="1">(BD257*DCF!L$10-DCF!L$5*MAX(BD257*DCF!L$10,0)-MAX(BD257-BC257,0)/Inputs!$B$10)*DCF!L$6</f>
        <v>3859.363933403004</v>
      </c>
      <c r="CL257" s="15">
        <f ca="1">(BE257*DCF!M$10-DCF!M$5*MAX(BE257*DCF!M$10,0)-MAX(BE257-BD257,0)/Inputs!$B$10)*DCF!M$6</f>
        <v>4010.4760166996934</v>
      </c>
      <c r="CM257" s="15">
        <f ca="1">(BF257*DCF!C$28-DCF!C$5*MAX(BF257*DCF!C$28,0)-MAX(BF257-Inputs!$B$13,0)/Inputs!$B$17)*DCF!C$6</f>
        <v>3813.9031613754687</v>
      </c>
      <c r="CN257" s="15">
        <f ca="1">(BG257*DCF!D$28-DCF!D$5*MAX(BG257*DCF!D$28,0)-MAX(BG257-BF257,0)/Inputs!$B$17)*DCF!D$6</f>
        <v>5220.3144142294668</v>
      </c>
      <c r="CO257" s="15">
        <f ca="1">(BH257*DCF!E$28-DCF!E$5*MAX(BH257*DCF!E$28,0)-MAX(BH257-BG257,0)/Inputs!$B$17)*DCF!E$6</f>
        <v>6712.7690534423627</v>
      </c>
      <c r="CP257" s="15">
        <f ca="1">(BI257*DCF!F$28-DCF!F$5*MAX(BI257*DCF!F$28,0)-MAX(BI257-BH257,0)/Inputs!$B$17)*DCF!F$6</f>
        <v>7287.6894437756282</v>
      </c>
      <c r="CQ257" s="15">
        <f ca="1">(BJ257*DCF!G$28-DCF!G$5*MAX(BJ257*DCF!G$28,0)-MAX(BJ257-BI257,0)/Inputs!$B$17)*DCF!G$6</f>
        <v>6754.7280664048949</v>
      </c>
      <c r="CR257" s="15">
        <f ca="1">(BK257*DCF!H$28-DCF!H$5*MAX(BK257*DCF!H$28,0)-MAX(BK257-BJ257,0)/Inputs!$B$17)*DCF!H$6</f>
        <v>6805.0460868685695</v>
      </c>
      <c r="CS257" s="15">
        <f ca="1">(BL257*DCF!I$28-DCF!I$5*MAX(BL257*DCF!I$28,0)-MAX(BL257-BK257,0)/Inputs!$B$17)*DCF!I$6</f>
        <v>7921.7830116997102</v>
      </c>
      <c r="CT257" s="15">
        <f ca="1">(BM257*DCF!J$28-DCF!J$5*MAX(BM257*DCF!J$28,0)-MAX(BM257-BL257,0)/Inputs!$B$17)*DCF!J$6</f>
        <v>10205.696774806167</v>
      </c>
      <c r="CU257" s="15">
        <f ca="1">(BN257*DCF!K$28-DCF!K$5*MAX(BN257*DCF!K$28,0)-MAX(BN257-BM257,0)/Inputs!$B$17)*DCF!K$6</f>
        <v>12865.407155195933</v>
      </c>
      <c r="CV257" s="15">
        <f ca="1">(BO257*DCF!L$28-DCF!L$5*MAX(BO257*DCF!L$28,0)-MAX(BO257-BN257,0)/Inputs!$B$17)*DCF!L$6</f>
        <v>13648.820177424352</v>
      </c>
      <c r="CW257" s="15">
        <f ca="1">(BP257*DCF!M$28-DCF!M$5*MAX(BP257*DCF!M$28,0)-MAX(BP257-BO257,0)/Inputs!$B$17)*DCF!M$6</f>
        <v>13407.513639951225</v>
      </c>
      <c r="CX257" s="15">
        <f ca="1">(BQ257*DCF!C$46-DCF!C$5*MAX(BQ257*DCF!C$46,0)-MAX(BQ257-Inputs!$B$20,0)/Inputs!$B$24)*DCF!C$6</f>
        <v>-2462.155283606673</v>
      </c>
      <c r="CY257" s="15">
        <f ca="1">(BR257*DCF!D$46-DCF!D$5*MAX(BR257*DCF!D$46,0)-MAX(BR257-BQ257,0)/Inputs!$B$24)*DCF!D$6</f>
        <v>-6638.0652946523232</v>
      </c>
      <c r="CZ257" s="15">
        <f ca="1">(BS257*DCF!E$46-DCF!E$5*MAX(BS257*DCF!E$46,0)-MAX(BS257-BR257,0)/Inputs!$B$24)*DCF!E$6</f>
        <v>-1348.1401870741968</v>
      </c>
      <c r="DA257" s="15">
        <f ca="1">(BT257*DCF!F$46-DCF!F$5*MAX(BT257*DCF!F$46,0)-MAX(BT257-BS257,0)/Inputs!$B$24)*DCF!F$6</f>
        <v>-1879.3211676202682</v>
      </c>
      <c r="DB257" s="15">
        <f ca="1">(BU257*DCF!G$46-DCF!G$5*MAX(BU257*DCF!G$46,0)-MAX(BU257-BT257,0)/Inputs!$B$24)*DCF!G$6</f>
        <v>-910.88384342564734</v>
      </c>
      <c r="DC257" s="15">
        <f ca="1">(BV257*DCF!H$46-DCF!H$5*MAX(BV257*DCF!H$46,0)-MAX(BV257-BU257,0)/Inputs!$B$24)*DCF!H$6</f>
        <v>-1043.9397642919535</v>
      </c>
      <c r="DD257" s="15">
        <f ca="1">(BW257*DCF!I$46-DCF!I$5*MAX(BW257*DCF!I$46,0)-MAX(BW257-BV257,0)/Inputs!$B$24)*DCF!I$6</f>
        <v>361.20632548483843</v>
      </c>
      <c r="DE257" s="15">
        <f ca="1">(BX257*DCF!J$46-DCF!J$5*MAX(BX257*DCF!J$46,0)-MAX(BX257-BW257,0)/Inputs!$B$24)*DCF!J$6</f>
        <v>-2626.6992825493471</v>
      </c>
      <c r="DF257" s="15">
        <f ca="1">(BY257*DCF!K$46-DCF!K$5*MAX(BY257*DCF!K$46,0)-MAX(BY257-BX257,0)/Inputs!$B$24)*DCF!K$6</f>
        <v>-1162.3409441679423</v>
      </c>
      <c r="DG257" s="15">
        <f ca="1">(BZ257*DCF!L$46-DCF!L$5*MAX(BZ257*DCF!L$46,0)-MAX(BZ257-BY257,0)/Inputs!$B$24)*DCF!L$6</f>
        <v>242.98384884577482</v>
      </c>
      <c r="DH257" s="15">
        <f ca="1">(CA257*DCF!M$46-DCF!M$5*MAX(CA257*DCF!M$46,0)-MAX(CA257-BZ257,0)/Inputs!$B$24)*DCF!M$6</f>
        <v>-4716.1553499852625</v>
      </c>
      <c r="DI257" s="15">
        <f ca="1">SUM(CB257:CL257)+BE257*DCF!M$10*(1+Inputs!$B$30)*(1-Inputs!$B$33)*(1-Inputs!$B$30/Inputs!$B$31)/(Inputs!$B$29-Inputs!$B$30)*DCF!M$6</f>
        <v>117446.99303325759</v>
      </c>
      <c r="DJ257" s="15">
        <f ca="1">SUM(CM257:CW257)+BP257*DCF!M$28*(1+Inputs!$B$30)*(1-Inputs!$B$33)*(1-Inputs!$B$30/Inputs!$B$31)/(Inputs!$B$29-Inputs!$B$30)*DCF!M$6</f>
        <v>372291.6089778592</v>
      </c>
      <c r="DK257" s="15">
        <f ca="1">SUM(CX257:DH257)+CA257*DCF!M$46*(1+Inputs!$B$30)*(1-Inputs!$B$33)*(1-Inputs!$B$30/Inputs!$B$31)/(Inputs!$B$29-Inputs!$B$30)*DCF!M$6</f>
        <v>192785.01598551375</v>
      </c>
      <c r="DM257" s="15">
        <f ca="1">DI257+DJ257+DK257+Inputs!$B$34+Inputs!$B$36-Inputs!$B$35</f>
        <v>759374.61799663049</v>
      </c>
    </row>
    <row r="258" spans="1:117" x14ac:dyDescent="0.75">
      <c r="A258" s="11">
        <v>245</v>
      </c>
      <c r="C258" s="24">
        <f t="shared" ca="1" si="144"/>
        <v>0.26755248924092045</v>
      </c>
      <c r="D258" s="24">
        <f t="shared" ca="1" si="144"/>
        <v>0.49710255497747113</v>
      </c>
      <c r="E258" s="24">
        <f t="shared" ca="1" si="144"/>
        <v>0.33651529055221874</v>
      </c>
      <c r="F258" s="24">
        <f t="shared" ca="1" si="144"/>
        <v>-0.45291319429091803</v>
      </c>
      <c r="G258" s="24">
        <f t="shared" ca="1" si="144"/>
        <v>-0.36626802126536046</v>
      </c>
      <c r="H258" s="24">
        <f t="shared" ca="1" si="144"/>
        <v>0.84374679630045057</v>
      </c>
      <c r="I258" s="24">
        <f t="shared" ca="1" si="144"/>
        <v>0.12182862649470098</v>
      </c>
      <c r="J258" s="24">
        <f t="shared" ca="1" si="144"/>
        <v>0.1227909024933212</v>
      </c>
      <c r="K258" s="24">
        <f t="shared" ca="1" si="144"/>
        <v>0.50366566119500988</v>
      </c>
      <c r="L258" s="24">
        <f t="shared" ca="1" si="144"/>
        <v>0.97493900454301408</v>
      </c>
      <c r="M258" s="24">
        <f t="shared" ca="1" si="144"/>
        <v>-0.99906898771409958</v>
      </c>
      <c r="N258" s="24">
        <f ca="1">SQRT(Inputs!$B$38)*C258+SQRT(1-Inputs!$B$38)*_xlfn.NORM.S.INV(RAND())</f>
        <v>-0.71201161614459729</v>
      </c>
      <c r="O258" s="24">
        <f ca="1">SQRT(Inputs!$B$38)*D258+SQRT(1-Inputs!$B$38)*_xlfn.NORM.S.INV(RAND())</f>
        <v>0.29954866644559414</v>
      </c>
      <c r="P258" s="24">
        <f ca="1">SQRT(Inputs!$B$38)*E258+SQRT(1-Inputs!$B$38)*_xlfn.NORM.S.INV(RAND())</f>
        <v>0.50984051979290756</v>
      </c>
      <c r="Q258" s="24">
        <f ca="1">SQRT(Inputs!$B$38)*F258+SQRT(1-Inputs!$B$38)*_xlfn.NORM.S.INV(RAND())</f>
        <v>0.63817233546590968</v>
      </c>
      <c r="R258" s="24">
        <f ca="1">SQRT(Inputs!$B$38)*G258+SQRT(1-Inputs!$B$38)*_xlfn.NORM.S.INV(RAND())</f>
        <v>2.5079245427667346E-2</v>
      </c>
      <c r="S258" s="24">
        <f ca="1">SQRT(Inputs!$B$38)*H258+SQRT(1-Inputs!$B$38)*_xlfn.NORM.S.INV(RAND())</f>
        <v>1.1932968721612078</v>
      </c>
      <c r="T258" s="24">
        <f ca="1">SQRT(Inputs!$B$38)*I258+SQRT(1-Inputs!$B$38)*_xlfn.NORM.S.INV(RAND())</f>
        <v>0.83024818909905407</v>
      </c>
      <c r="U258" s="24">
        <f ca="1">SQRT(Inputs!$B$38)*J258+SQRT(1-Inputs!$B$38)*_xlfn.NORM.S.INV(RAND())</f>
        <v>-1.2091606852270023</v>
      </c>
      <c r="V258" s="24">
        <f ca="1">SQRT(Inputs!$B$38)*K258+SQRT(1-Inputs!$B$38)*_xlfn.NORM.S.INV(RAND())</f>
        <v>0.8710694761027088</v>
      </c>
      <c r="W258" s="24">
        <f ca="1">SQRT(Inputs!$B$38)*L258+SQRT(1-Inputs!$B$38)*_xlfn.NORM.S.INV(RAND())</f>
        <v>0.85861268108131161</v>
      </c>
      <c r="X258" s="24">
        <f ca="1">SQRT(Inputs!$B$38)*M258+SQRT(1-Inputs!$B$38)*_xlfn.NORM.S.INV(RAND())</f>
        <v>-1.6501177067078852</v>
      </c>
      <c r="Y258" s="24">
        <f ca="1">SQRT(Inputs!$B$38)*C258+SQRT(1-Inputs!$B$38)*_xlfn.NORM.S.INV(RAND())</f>
        <v>1.0297239822835147</v>
      </c>
      <c r="Z258" s="24">
        <f ca="1">SQRT(Inputs!$B$38)*D258+SQRT(1-Inputs!$B$38)*_xlfn.NORM.S.INV(RAND())</f>
        <v>0.58923822379278468</v>
      </c>
      <c r="AA258" s="24">
        <f ca="1">SQRT(Inputs!$B$38)*E258+SQRT(1-Inputs!$B$38)*_xlfn.NORM.S.INV(RAND())</f>
        <v>-0.10872233780607912</v>
      </c>
      <c r="AB258" s="24">
        <f ca="1">SQRT(Inputs!$B$38)*F258+SQRT(1-Inputs!$B$38)*_xlfn.NORM.S.INV(RAND())</f>
        <v>0.38205620865228185</v>
      </c>
      <c r="AC258" s="24">
        <f ca="1">SQRT(Inputs!$B$38)*G258+SQRT(1-Inputs!$B$38)*_xlfn.NORM.S.INV(RAND())</f>
        <v>-0.3227716144521286</v>
      </c>
      <c r="AD258" s="24">
        <f ca="1">SQRT(Inputs!$B$38)*H258+SQRT(1-Inputs!$B$38)*_xlfn.NORM.S.INV(RAND())</f>
        <v>-0.17207091266149405</v>
      </c>
      <c r="AE258" s="24">
        <f ca="1">SQRT(Inputs!$B$38)*I258+SQRT(1-Inputs!$B$38)*_xlfn.NORM.S.INV(RAND())</f>
        <v>-0.26337601515058429</v>
      </c>
      <c r="AF258" s="24">
        <f ca="1">SQRT(Inputs!$B$38)*J258+SQRT(1-Inputs!$B$38)*_xlfn.NORM.S.INV(RAND())</f>
        <v>-1.492445514871483</v>
      </c>
      <c r="AG258" s="24">
        <f ca="1">SQRT(Inputs!$B$38)*K258+SQRT(1-Inputs!$B$38)*_xlfn.NORM.S.INV(RAND())</f>
        <v>1.1091861602546844</v>
      </c>
      <c r="AH258" s="24">
        <f ca="1">SQRT(Inputs!$B$38)*L258+SQRT(1-Inputs!$B$38)*_xlfn.NORM.S.INV(RAND())</f>
        <v>-0.35688893625391283</v>
      </c>
      <c r="AI258" s="24">
        <f ca="1">SQRT(Inputs!$B$38)*M258+SQRT(1-Inputs!$B$38)*_xlfn.NORM.S.INV(RAND())</f>
        <v>0.63033320842460649</v>
      </c>
      <c r="AJ258" s="24">
        <f ca="1">SQRT(Inputs!$B$38)*C258+SQRT(1-Inputs!$B$38)*_xlfn.NORM.S.INV(RAND())</f>
        <v>0.19256077636741564</v>
      </c>
      <c r="AK258" s="24">
        <f ca="1">SQRT(Inputs!$B$38)*D258+SQRT(1-Inputs!$B$38)*_xlfn.NORM.S.INV(RAND())</f>
        <v>-1.7458283908764525</v>
      </c>
      <c r="AL258" s="24">
        <f ca="1">SQRT(Inputs!$B$38)*E258+SQRT(1-Inputs!$B$38)*_xlfn.NORM.S.INV(RAND())</f>
        <v>0.85867724739077822</v>
      </c>
      <c r="AM258" s="24">
        <f ca="1">SQRT(Inputs!$B$38)*F258+SQRT(1-Inputs!$B$38)*_xlfn.NORM.S.INV(RAND())</f>
        <v>0.36533257854334755</v>
      </c>
      <c r="AN258" s="24">
        <f ca="1">SQRT(Inputs!$B$38)*G258+SQRT(1-Inputs!$B$38)*_xlfn.NORM.S.INV(RAND())</f>
        <v>-0.93068731457540999</v>
      </c>
      <c r="AO258" s="24">
        <f ca="1">SQRT(Inputs!$B$38)*H258+SQRT(1-Inputs!$B$38)*_xlfn.NORM.S.INV(RAND())</f>
        <v>2.0810185399791976</v>
      </c>
      <c r="AP258" s="24">
        <f ca="1">SQRT(Inputs!$B$38)*I258+SQRT(1-Inputs!$B$38)*_xlfn.NORM.S.INV(RAND())</f>
        <v>-0.12442447480648997</v>
      </c>
      <c r="AQ258" s="24">
        <f ca="1">SQRT(Inputs!$B$38)*J258+SQRT(1-Inputs!$B$38)*_xlfn.NORM.S.INV(RAND())</f>
        <v>-0.60171008102482315</v>
      </c>
      <c r="AR258" s="24">
        <f ca="1">SQRT(Inputs!$B$38)*K258+SQRT(1-Inputs!$B$38)*_xlfn.NORM.S.INV(RAND())</f>
        <v>0.34299382216923191</v>
      </c>
      <c r="AS258" s="24">
        <f ca="1">SQRT(Inputs!$B$38)*L258+SQRT(1-Inputs!$B$38)*_xlfn.NORM.S.INV(RAND())</f>
        <v>0.38973753931740152</v>
      </c>
      <c r="AT258" s="24">
        <f ca="1">SQRT(Inputs!$B$38)*M258+SQRT(1-Inputs!$B$38)*_xlfn.NORM.S.INV(RAND())</f>
        <v>0.13578505547002895</v>
      </c>
      <c r="AU258" s="15">
        <f ca="1">Inputs!$B$6*EXP($B$8-0.5*C$5^2+C$5*N258)</f>
        <v>4422.042207353421</v>
      </c>
      <c r="AV258" s="15">
        <f t="shared" ca="1" si="110"/>
        <v>5625.0382610174756</v>
      </c>
      <c r="AW258" s="15">
        <f t="shared" ca="1" si="111"/>
        <v>7346.9940406286032</v>
      </c>
      <c r="AX258" s="15">
        <f t="shared" ca="1" si="112"/>
        <v>9714.3866504071848</v>
      </c>
      <c r="AY258" s="15">
        <f t="shared" ca="1" si="113"/>
        <v>11906.795352745909</v>
      </c>
      <c r="AZ258" s="15">
        <f t="shared" ca="1" si="114"/>
        <v>16607.316971431355</v>
      </c>
      <c r="BA258" s="15">
        <f t="shared" ca="1" si="115"/>
        <v>22168.052239869678</v>
      </c>
      <c r="BB258" s="15">
        <f t="shared" ca="1" si="116"/>
        <v>24043.865229046554</v>
      </c>
      <c r="BC258" s="15">
        <f t="shared" ca="1" si="117"/>
        <v>32030.776204944032</v>
      </c>
      <c r="BD258" s="15">
        <f t="shared" ca="1" si="118"/>
        <v>42522.10664899378</v>
      </c>
      <c r="BE258" s="15">
        <f t="shared" ca="1" si="119"/>
        <v>44834.374374254883</v>
      </c>
      <c r="BF258" s="15">
        <f ca="1">Inputs!$B$13*EXP($B$9-0.5*C$6^2+C$6*Y258)</f>
        <v>16963.336750701346</v>
      </c>
      <c r="BG258" s="15">
        <f t="shared" ca="1" si="120"/>
        <v>22992.986199904826</v>
      </c>
      <c r="BH258" s="15">
        <f t="shared" ca="1" si="121"/>
        <v>27591.152272301799</v>
      </c>
      <c r="BI258" s="15">
        <f t="shared" ca="1" si="122"/>
        <v>35821.494276738042</v>
      </c>
      <c r="BJ258" s="15">
        <f t="shared" ca="1" si="123"/>
        <v>41918.435995007509</v>
      </c>
      <c r="BK258" s="15">
        <f t="shared" ca="1" si="124"/>
        <v>50255.731449715859</v>
      </c>
      <c r="BL258" s="15">
        <f t="shared" ca="1" si="125"/>
        <v>59661.620814403075</v>
      </c>
      <c r="BM258" s="15">
        <f t="shared" ca="1" si="126"/>
        <v>60926.149942834854</v>
      </c>
      <c r="BN258" s="15">
        <f t="shared" ca="1" si="127"/>
        <v>85583.722986908077</v>
      </c>
      <c r="BO258" s="15">
        <f t="shared" ca="1" si="128"/>
        <v>101022.88095678494</v>
      </c>
      <c r="BP258" s="15">
        <f t="shared" ca="1" si="129"/>
        <v>133544.68519105797</v>
      </c>
      <c r="BQ258" s="15">
        <f ca="1">Inputs!$B$20*EXP($B$10-0.5*C$7^2+C$7*AJ258)</f>
        <v>4592.7151287826237</v>
      </c>
      <c r="BR258" s="15">
        <f t="shared" ca="1" si="130"/>
        <v>3579.462675752045</v>
      </c>
      <c r="BS258" s="15">
        <f t="shared" ca="1" si="131"/>
        <v>6272.6229270912754</v>
      </c>
      <c r="BT258" s="15">
        <f t="shared" ca="1" si="132"/>
        <v>9518.4694035910561</v>
      </c>
      <c r="BU258" s="15">
        <f t="shared" ca="1" si="133"/>
        <v>10531.503760347256</v>
      </c>
      <c r="BV258" s="15">
        <f t="shared" ca="1" si="134"/>
        <v>23416.758011313948</v>
      </c>
      <c r="BW258" s="15">
        <f t="shared" ca="1" si="135"/>
        <v>31827.475446743912</v>
      </c>
      <c r="BX258" s="15">
        <f t="shared" ca="1" si="136"/>
        <v>39457.247022895092</v>
      </c>
      <c r="BY258" s="15">
        <f t="shared" ca="1" si="137"/>
        <v>59036.057738023163</v>
      </c>
      <c r="BZ258" s="15">
        <f t="shared" ca="1" si="138"/>
        <v>88988.57225401813</v>
      </c>
      <c r="CA258" s="15">
        <f t="shared" ca="1" si="139"/>
        <v>128054.80501904598</v>
      </c>
      <c r="CB258" s="15">
        <f ca="1">(AU258*DCF!C$10-DCF!C$5*MAX(AU258*DCF!C$10,0)-MAX(AU258-Inputs!$B$6,0)/Inputs!$B$10)*DCF!C$6</f>
        <v>1046.9260060034485</v>
      </c>
      <c r="CC258" s="15">
        <f ca="1">(AV258*DCF!D$10-DCF!D$5*MAX(AV258*DCF!D$10,0)-MAX(AV258-AU258,0)/Inputs!$B$10)*DCF!D$6</f>
        <v>1077.7458646970788</v>
      </c>
      <c r="CD258" s="15">
        <f ca="1">(AW258*DCF!E$10-DCF!E$5*MAX(AW258*DCF!E$10,0)-MAX(AW258-AV258,0)/Inputs!$B$10)*DCF!E$6</f>
        <v>1308.448219033595</v>
      </c>
      <c r="CE258" s="15">
        <f ca="1">(AX258*DCF!F$10-DCF!F$5*MAX(AX258*DCF!F$10,0)-MAX(AX258-AW258,0)/Inputs!$B$10)*DCF!F$6</f>
        <v>1628.0394165803862</v>
      </c>
      <c r="CF258" s="15">
        <f ca="1">(AY258*DCF!G$10-DCF!G$5*MAX(AY258*DCF!G$10,0)-MAX(AY258-AX258,0)/Inputs!$B$10)*DCF!G$6</f>
        <v>2031.8554699593356</v>
      </c>
      <c r="CG258" s="15">
        <f ca="1">(AZ258*DCF!H$10-DCF!H$5*MAX(AZ258*DCF!H$10,0)-MAX(AZ258-AY258,0)/Inputs!$B$10)*DCF!H$6</f>
        <v>2389.6606207418231</v>
      </c>
      <c r="CH258" s="15">
        <f ca="1">(BA258*DCF!I$10-DCF!I$5*MAX(BA258*DCF!I$10,0)-MAX(BA258-AZ258,0)/Inputs!$B$10)*DCF!I$6</f>
        <v>3137.1390366383944</v>
      </c>
      <c r="CI258" s="15">
        <f ca="1">(BB258*DCF!J$10-DCF!J$5*MAX(BB258*DCF!J$10,0)-MAX(BB258-BA258,0)/Inputs!$B$10)*DCF!J$6</f>
        <v>3841.7345152775843</v>
      </c>
      <c r="CJ258" s="15">
        <f ca="1">(BC258*DCF!K$10-DCF!K$5*MAX(BC258*DCF!K$10,0)-MAX(BC258-BB258,0)/Inputs!$B$10)*DCF!K$6</f>
        <v>4038.394598268721</v>
      </c>
      <c r="CK258" s="15">
        <f ca="1">(BD258*DCF!L$10-DCF!L$5*MAX(BD258*DCF!L$10,0)-MAX(BD258-BC258,0)/Inputs!$B$10)*DCF!L$6</f>
        <v>5056.4433857932954</v>
      </c>
      <c r="CL258" s="15">
        <f ca="1">(BE258*DCF!M$10-DCF!M$5*MAX(BE258*DCF!M$10,0)-MAX(BE258-BD258,0)/Inputs!$B$10)*DCF!M$6</f>
        <v>6050.4850279436387</v>
      </c>
      <c r="CM258" s="15">
        <f ca="1">(BF258*DCF!C$28-DCF!C$5*MAX(BF258*DCF!C$28,0)-MAX(BF258-Inputs!$B$13,0)/Inputs!$B$17)*DCF!C$6</f>
        <v>3889.261541813376</v>
      </c>
      <c r="CN258" s="15">
        <f ca="1">(BG258*DCF!D$28-DCF!D$5*MAX(BG258*DCF!D$28,0)-MAX(BG258-BF258,0)/Inputs!$B$17)*DCF!D$6</f>
        <v>5485.5640570754467</v>
      </c>
      <c r="CO258" s="15">
        <f ca="1">(BH258*DCF!E$28-DCF!E$5*MAX(BH258*DCF!E$28,0)-MAX(BH258-BG258,0)/Inputs!$B$17)*DCF!E$6</f>
        <v>6908.0703836937582</v>
      </c>
      <c r="CP258" s="15">
        <f ca="1">(BI258*DCF!F$28-DCF!F$5*MAX(BI258*DCF!F$28,0)-MAX(BI258-BH258,0)/Inputs!$B$17)*DCF!F$6</f>
        <v>8226.1282746931793</v>
      </c>
      <c r="CQ258" s="15">
        <f ca="1">(BJ258*DCF!G$28-DCF!G$5*MAX(BJ258*DCF!G$28,0)-MAX(BJ258-BI258,0)/Inputs!$B$17)*DCF!G$6</f>
        <v>9850.6108865790993</v>
      </c>
      <c r="CR258" s="15">
        <f ca="1">(BK258*DCF!H$28-DCF!H$5*MAX(BK258*DCF!H$28,0)-MAX(BK258-BJ258,0)/Inputs!$B$17)*DCF!H$6</f>
        <v>11133.415105792697</v>
      </c>
      <c r="CS258" s="15">
        <f ca="1">(BL258*DCF!I$28-DCF!I$5*MAX(BL258*DCF!I$28,0)-MAX(BL258-BK258,0)/Inputs!$B$17)*DCF!I$6</f>
        <v>12679.577850367679</v>
      </c>
      <c r="CT258" s="15">
        <f ca="1">(BM258*DCF!J$28-DCF!J$5*MAX(BM258*DCF!J$28,0)-MAX(BM258-BL258,0)/Inputs!$B$17)*DCF!J$6</f>
        <v>13423.923075515419</v>
      </c>
      <c r="CU258" s="15">
        <f ca="1">(BN258*DCF!K$28-DCF!K$5*MAX(BN258*DCF!K$28,0)-MAX(BN258-BM258,0)/Inputs!$B$17)*DCF!K$6</f>
        <v>15053.623051977851</v>
      </c>
      <c r="CV258" s="15">
        <f ca="1">(BO258*DCF!L$28-DCF!L$5*MAX(BO258*DCF!L$28,0)-MAX(BO258-BN258,0)/Inputs!$B$17)*DCF!L$6</f>
        <v>18409.21873951162</v>
      </c>
      <c r="CW258" s="15">
        <f ca="1">(BP258*DCF!M$28-DCF!M$5*MAX(BP258*DCF!M$28,0)-MAX(BP258-BO258,0)/Inputs!$B$17)*DCF!M$6</f>
        <v>21727.067422630305</v>
      </c>
      <c r="CX258" s="15">
        <f ca="1">(BQ258*DCF!C$46-DCF!C$5*MAX(BQ258*DCF!C$46,0)-MAX(BQ258-Inputs!$B$20,0)/Inputs!$B$24)*DCF!C$6</f>
        <v>-1703.4977797570141</v>
      </c>
      <c r="CY258" s="15">
        <f ca="1">(BR258*DCF!D$46-DCF!D$5*MAX(BR258*DCF!D$46,0)-MAX(BR258-BQ258,0)/Inputs!$B$24)*DCF!D$6</f>
        <v>-610.93080460221893</v>
      </c>
      <c r="CZ258" s="15">
        <f ca="1">(BS258*DCF!E$46-DCF!E$5*MAX(BS258*DCF!E$46,0)-MAX(BS258-BR258,0)/Inputs!$B$24)*DCF!E$6</f>
        <v>-1803.3182121333455</v>
      </c>
      <c r="DA258" s="15">
        <f ca="1">(BT258*DCF!F$46-DCF!F$5*MAX(BT258*DCF!F$46,0)-MAX(BT258-BS258,0)/Inputs!$B$24)*DCF!F$6</f>
        <v>-1875.1104334518022</v>
      </c>
      <c r="DB258" s="15">
        <f ca="1">(BU258*DCF!G$46-DCF!G$5*MAX(BU258*DCF!G$46,0)-MAX(BU258-BT258,0)/Inputs!$B$24)*DCF!G$6</f>
        <v>-695.02372128512968</v>
      </c>
      <c r="DC258" s="15">
        <f ca="1">(BV258*DCF!H$46-DCF!H$5*MAX(BV258*DCF!H$46,0)-MAX(BV258-BU258,0)/Inputs!$B$24)*DCF!H$6</f>
        <v>-4004.0138092252414</v>
      </c>
      <c r="DD258" s="15">
        <f ca="1">(BW258*DCF!I$46-DCF!I$5*MAX(BW258*DCF!I$46,0)-MAX(BW258-BV258,0)/Inputs!$B$24)*DCF!I$6</f>
        <v>-1679.3237216456523</v>
      </c>
      <c r="DE258" s="15">
        <f ca="1">(BX258*DCF!J$46-DCF!J$5*MAX(BX258*DCF!J$46,0)-MAX(BX258-BW258,0)/Inputs!$B$24)*DCF!J$6</f>
        <v>-368.16840096360511</v>
      </c>
      <c r="DF258" s="15">
        <f ca="1">(BY258*DCF!K$46-DCF!K$5*MAX(BY258*DCF!K$46,0)-MAX(BY258-BX258,0)/Inputs!$B$24)*DCF!K$6</f>
        <v>-1423.9506321475751</v>
      </c>
      <c r="DG258" s="15">
        <f ca="1">(BZ258*DCF!L$46-DCF!L$5*MAX(BZ258*DCF!L$46,0)-MAX(BZ258-BY258,0)/Inputs!$B$24)*DCF!L$6</f>
        <v>-626.98484670788764</v>
      </c>
      <c r="DH258" s="15">
        <f ca="1">(CA258*DCF!M$46-DCF!M$5*MAX(CA258*DCF!M$46,0)-MAX(CA258-BZ258,0)/Inputs!$B$24)*DCF!M$6</f>
        <v>1871.9559155629734</v>
      </c>
      <c r="DI258" s="15">
        <f ca="1">SUM(CB258:CL258)+BE258*DCF!M$10*(1+Inputs!$B$30)*(1-Inputs!$B$33)*(1-Inputs!$B$30/Inputs!$B$31)/(Inputs!$B$29-Inputs!$B$30)*DCF!M$6</f>
        <v>156381.52891771265</v>
      </c>
      <c r="DJ258" s="15">
        <f ca="1">SUM(CM258:CW258)+BP258*DCF!M$28*(1+Inputs!$B$30)*(1-Inputs!$B$33)*(1-Inputs!$B$30/Inputs!$B$31)/(Inputs!$B$29-Inputs!$B$30)*DCF!M$6</f>
        <v>622328.62683279265</v>
      </c>
      <c r="DK258" s="15">
        <f ca="1">SUM(CX258:DH258)+CA258*DCF!M$46*(1+Inputs!$B$30)*(1-Inputs!$B$33)*(1-Inputs!$B$30/Inputs!$B$31)/(Inputs!$B$29-Inputs!$B$30)*DCF!M$6</f>
        <v>185069.53117447556</v>
      </c>
      <c r="DM258" s="15">
        <f ca="1">DI258+DJ258+DK258+Inputs!$B$34+Inputs!$B$36-Inputs!$B$35</f>
        <v>1040630.686924981</v>
      </c>
    </row>
    <row r="259" spans="1:117" x14ac:dyDescent="0.75">
      <c r="A259" s="11">
        <v>246</v>
      </c>
      <c r="C259" s="24">
        <f t="shared" ca="1" si="144"/>
        <v>-4.6367642491920429E-2</v>
      </c>
      <c r="D259" s="24">
        <f t="shared" ca="1" si="144"/>
        <v>-0.95897599222946905</v>
      </c>
      <c r="E259" s="24">
        <f t="shared" ca="1" si="144"/>
        <v>0.92459424403690604</v>
      </c>
      <c r="F259" s="24">
        <f t="shared" ca="1" si="144"/>
        <v>-2.1466321482035058</v>
      </c>
      <c r="G259" s="24">
        <f t="shared" ca="1" si="144"/>
        <v>0.97534749425900957</v>
      </c>
      <c r="H259" s="24">
        <f t="shared" ca="1" si="144"/>
        <v>0.72734049224080899</v>
      </c>
      <c r="I259" s="24">
        <f t="shared" ca="1" si="144"/>
        <v>0.50692576034383385</v>
      </c>
      <c r="J259" s="24">
        <f t="shared" ca="1" si="144"/>
        <v>1.3305737562874409</v>
      </c>
      <c r="K259" s="24">
        <f t="shared" ca="1" si="144"/>
        <v>-0.20301348786658419</v>
      </c>
      <c r="L259" s="24">
        <f t="shared" ca="1" si="144"/>
        <v>-0.91171157597140606</v>
      </c>
      <c r="M259" s="24">
        <f t="shared" ca="1" si="144"/>
        <v>0.15706135359989498</v>
      </c>
      <c r="N259" s="24">
        <f ca="1">SQRT(Inputs!$B$38)*C259+SQRT(1-Inputs!$B$38)*_xlfn.NORM.S.INV(RAND())</f>
        <v>1.2609279339605921</v>
      </c>
      <c r="O259" s="24">
        <f ca="1">SQRT(Inputs!$B$38)*D259+SQRT(1-Inputs!$B$38)*_xlfn.NORM.S.INV(RAND())</f>
        <v>-6.4031420612238155E-2</v>
      </c>
      <c r="P259" s="24">
        <f ca="1">SQRT(Inputs!$B$38)*E259+SQRT(1-Inputs!$B$38)*_xlfn.NORM.S.INV(RAND())</f>
        <v>-0.28122354947666472</v>
      </c>
      <c r="Q259" s="24">
        <f ca="1">SQRT(Inputs!$B$38)*F259+SQRT(1-Inputs!$B$38)*_xlfn.NORM.S.INV(RAND())</f>
        <v>-2.5249056959782825</v>
      </c>
      <c r="R259" s="24">
        <f ca="1">SQRT(Inputs!$B$38)*G259+SQRT(1-Inputs!$B$38)*_xlfn.NORM.S.INV(RAND())</f>
        <v>0.18918898743416052</v>
      </c>
      <c r="S259" s="24">
        <f ca="1">SQRT(Inputs!$B$38)*H259+SQRT(1-Inputs!$B$38)*_xlfn.NORM.S.INV(RAND())</f>
        <v>-0.39570030914227494</v>
      </c>
      <c r="T259" s="24">
        <f ca="1">SQRT(Inputs!$B$38)*I259+SQRT(1-Inputs!$B$38)*_xlfn.NORM.S.INV(RAND())</f>
        <v>0.35921818632458724</v>
      </c>
      <c r="U259" s="24">
        <f ca="1">SQRT(Inputs!$B$38)*J259+SQRT(1-Inputs!$B$38)*_xlfn.NORM.S.INV(RAND())</f>
        <v>0.43976637124210505</v>
      </c>
      <c r="V259" s="24">
        <f ca="1">SQRT(Inputs!$B$38)*K259+SQRT(1-Inputs!$B$38)*_xlfn.NORM.S.INV(RAND())</f>
        <v>0.64217469335093513</v>
      </c>
      <c r="W259" s="24">
        <f ca="1">SQRT(Inputs!$B$38)*L259+SQRT(1-Inputs!$B$38)*_xlfn.NORM.S.INV(RAND())</f>
        <v>-1.4057431845533803</v>
      </c>
      <c r="X259" s="24">
        <f ca="1">SQRT(Inputs!$B$38)*M259+SQRT(1-Inputs!$B$38)*_xlfn.NORM.S.INV(RAND())</f>
        <v>-0.12311984085813456</v>
      </c>
      <c r="Y259" s="24">
        <f ca="1">SQRT(Inputs!$B$38)*C259+SQRT(1-Inputs!$B$38)*_xlfn.NORM.S.INV(RAND())</f>
        <v>1.3510596272068614E-2</v>
      </c>
      <c r="Z259" s="24">
        <f ca="1">SQRT(Inputs!$B$38)*D259+SQRT(1-Inputs!$B$38)*_xlfn.NORM.S.INV(RAND())</f>
        <v>-1.9892514425163017</v>
      </c>
      <c r="AA259" s="24">
        <f ca="1">SQRT(Inputs!$B$38)*E259+SQRT(1-Inputs!$B$38)*_xlfn.NORM.S.INV(RAND())</f>
        <v>0.99809847282649122</v>
      </c>
      <c r="AB259" s="24">
        <f ca="1">SQRT(Inputs!$B$38)*F259+SQRT(1-Inputs!$B$38)*_xlfn.NORM.S.INV(RAND())</f>
        <v>-1.0470041499161686</v>
      </c>
      <c r="AC259" s="24">
        <f ca="1">SQRT(Inputs!$B$38)*G259+SQRT(1-Inputs!$B$38)*_xlfn.NORM.S.INV(RAND())</f>
        <v>1.1854927734131753</v>
      </c>
      <c r="AD259" s="24">
        <f ca="1">SQRT(Inputs!$B$38)*H259+SQRT(1-Inputs!$B$38)*_xlfn.NORM.S.INV(RAND())</f>
        <v>-0.18157674474942287</v>
      </c>
      <c r="AE259" s="24">
        <f ca="1">SQRT(Inputs!$B$38)*I259+SQRT(1-Inputs!$B$38)*_xlfn.NORM.S.INV(RAND())</f>
        <v>-0.6463520224405177</v>
      </c>
      <c r="AF259" s="24">
        <f ca="1">SQRT(Inputs!$B$38)*J259+SQRT(1-Inputs!$B$38)*_xlfn.NORM.S.INV(RAND())</f>
        <v>0.6804007262473748</v>
      </c>
      <c r="AG259" s="24">
        <f ca="1">SQRT(Inputs!$B$38)*K259+SQRT(1-Inputs!$B$38)*_xlfn.NORM.S.INV(RAND())</f>
        <v>0.38723662082395621</v>
      </c>
      <c r="AH259" s="24">
        <f ca="1">SQRT(Inputs!$B$38)*L259+SQRT(1-Inputs!$B$38)*_xlfn.NORM.S.INV(RAND())</f>
        <v>0.88379843145183345</v>
      </c>
      <c r="AI259" s="24">
        <f ca="1">SQRT(Inputs!$B$38)*M259+SQRT(1-Inputs!$B$38)*_xlfn.NORM.S.INV(RAND())</f>
        <v>0.6986552909547129</v>
      </c>
      <c r="AJ259" s="24">
        <f ca="1">SQRT(Inputs!$B$38)*C259+SQRT(1-Inputs!$B$38)*_xlfn.NORM.S.INV(RAND())</f>
        <v>0.3388284460200609</v>
      </c>
      <c r="AK259" s="24">
        <f ca="1">SQRT(Inputs!$B$38)*D259+SQRT(1-Inputs!$B$38)*_xlfn.NORM.S.INV(RAND())</f>
        <v>-1.3261784039784281</v>
      </c>
      <c r="AL259" s="24">
        <f ca="1">SQRT(Inputs!$B$38)*E259+SQRT(1-Inputs!$B$38)*_xlfn.NORM.S.INV(RAND())</f>
        <v>1.8003511434991308</v>
      </c>
      <c r="AM259" s="24">
        <f ca="1">SQRT(Inputs!$B$38)*F259+SQRT(1-Inputs!$B$38)*_xlfn.NORM.S.INV(RAND())</f>
        <v>-1.1064873439809702</v>
      </c>
      <c r="AN259" s="24">
        <f ca="1">SQRT(Inputs!$B$38)*G259+SQRT(1-Inputs!$B$38)*_xlfn.NORM.S.INV(RAND())</f>
        <v>0.77359373412638055</v>
      </c>
      <c r="AO259" s="24">
        <f ca="1">SQRT(Inputs!$B$38)*H259+SQRT(1-Inputs!$B$38)*_xlfn.NORM.S.INV(RAND())</f>
        <v>2.5777444357543384</v>
      </c>
      <c r="AP259" s="24">
        <f ca="1">SQRT(Inputs!$B$38)*I259+SQRT(1-Inputs!$B$38)*_xlfn.NORM.S.INV(RAND())</f>
        <v>-0.34799556366903495</v>
      </c>
      <c r="AQ259" s="24">
        <f ca="1">SQRT(Inputs!$B$38)*J259+SQRT(1-Inputs!$B$38)*_xlfn.NORM.S.INV(RAND())</f>
        <v>0.91728448396365081</v>
      </c>
      <c r="AR259" s="24">
        <f ca="1">SQRT(Inputs!$B$38)*K259+SQRT(1-Inputs!$B$38)*_xlfn.NORM.S.INV(RAND())</f>
        <v>-0.80925462058954667</v>
      </c>
      <c r="AS259" s="24">
        <f ca="1">SQRT(Inputs!$B$38)*L259+SQRT(1-Inputs!$B$38)*_xlfn.NORM.S.INV(RAND())</f>
        <v>-1.6883151552514273</v>
      </c>
      <c r="AT259" s="24">
        <f ca="1">SQRT(Inputs!$B$38)*M259+SQRT(1-Inputs!$B$38)*_xlfn.NORM.S.INV(RAND())</f>
        <v>0.67297006620193323</v>
      </c>
      <c r="AU259" s="15">
        <f ca="1">Inputs!$B$6*EXP($B$8-0.5*C$5^2+C$5*N259)</f>
        <v>6085.8561782169427</v>
      </c>
      <c r="AV259" s="15">
        <f t="shared" ca="1" si="110"/>
        <v>7338.5085955515997</v>
      </c>
      <c r="AW259" s="15">
        <f t="shared" ca="1" si="111"/>
        <v>8614.9537092586343</v>
      </c>
      <c r="AX259" s="15">
        <f t="shared" ca="1" si="112"/>
        <v>7672.5090549266497</v>
      </c>
      <c r="AY259" s="15">
        <f t="shared" ca="1" si="113"/>
        <v>9586.0705049523185</v>
      </c>
      <c r="AZ259" s="15">
        <f t="shared" ca="1" si="114"/>
        <v>11224.127589520132</v>
      </c>
      <c r="BA259" s="15">
        <f t="shared" ca="1" si="115"/>
        <v>14261.685954965937</v>
      </c>
      <c r="BB259" s="15">
        <f t="shared" ca="1" si="116"/>
        <v>18247.166015857176</v>
      </c>
      <c r="BC259" s="15">
        <f t="shared" ca="1" si="117"/>
        <v>23777.313463732953</v>
      </c>
      <c r="BD259" s="15">
        <f t="shared" ca="1" si="118"/>
        <v>25540.504836320997</v>
      </c>
      <c r="BE259" s="15">
        <f t="shared" ca="1" si="119"/>
        <v>30947.620001935702</v>
      </c>
      <c r="BF259" s="15">
        <f ca="1">Inputs!$B$13*EXP($B$9-0.5*C$6^2+C$6*Y259)</f>
        <v>13868.116059930449</v>
      </c>
      <c r="BG259" s="15">
        <f t="shared" ca="1" si="120"/>
        <v>11804.3570027812</v>
      </c>
      <c r="BH259" s="15">
        <f t="shared" ca="1" si="121"/>
        <v>17019.317944795166</v>
      </c>
      <c r="BI259" s="15">
        <f t="shared" ca="1" si="122"/>
        <v>17733.256731411529</v>
      </c>
      <c r="BJ259" s="15">
        <f t="shared" ca="1" si="123"/>
        <v>25791.087332678566</v>
      </c>
      <c r="BK259" s="15">
        <f t="shared" ca="1" si="124"/>
        <v>30880.771038881685</v>
      </c>
      <c r="BL259" s="15">
        <f t="shared" ca="1" si="125"/>
        <v>34885.370348995864</v>
      </c>
      <c r="BM259" s="15">
        <f t="shared" ca="1" si="126"/>
        <v>46663.791268900532</v>
      </c>
      <c r="BN259" s="15">
        <f t="shared" ca="1" si="127"/>
        <v>60116.581781289337</v>
      </c>
      <c r="BO259" s="15">
        <f t="shared" ca="1" si="128"/>
        <v>81970.171497775722</v>
      </c>
      <c r="BP259" s="15">
        <f t="shared" ca="1" si="129"/>
        <v>109200.44850343396</v>
      </c>
      <c r="BQ259" s="15">
        <f ca="1">Inputs!$B$20*EXP($B$10-0.5*C$7^2+C$7*AJ259)</f>
        <v>4837.2674787445012</v>
      </c>
      <c r="BR259" s="15">
        <f t="shared" ca="1" si="130"/>
        <v>4307.5261341297282</v>
      </c>
      <c r="BS259" s="15">
        <f t="shared" ca="1" si="131"/>
        <v>9892.7002542569717</v>
      </c>
      <c r="BT259" s="15">
        <f t="shared" ca="1" si="132"/>
        <v>10203.499814817695</v>
      </c>
      <c r="BU259" s="15">
        <f t="shared" ca="1" si="133"/>
        <v>17051.744105046833</v>
      </c>
      <c r="BV259" s="15">
        <f t="shared" ca="1" si="134"/>
        <v>42404.094025031794</v>
      </c>
      <c r="BW259" s="15">
        <f t="shared" ca="1" si="135"/>
        <v>54970.917224015029</v>
      </c>
      <c r="BX259" s="15">
        <f t="shared" ca="1" si="136"/>
        <v>92407.781285380697</v>
      </c>
      <c r="BY259" s="15">
        <f t="shared" ca="1" si="137"/>
        <v>110906.5825745466</v>
      </c>
      <c r="BZ259" s="15">
        <f t="shared" ca="1" si="138"/>
        <v>114095.00019089843</v>
      </c>
      <c r="CA259" s="15">
        <f t="shared" ca="1" si="139"/>
        <v>180628.06247139559</v>
      </c>
      <c r="CB259" s="15">
        <f ca="1">(AU259*DCF!C$10-DCF!C$5*MAX(AU259*DCF!C$10,0)-MAX(AU259-Inputs!$B$6,0)/Inputs!$B$10)*DCF!C$6</f>
        <v>1035.0627158316204</v>
      </c>
      <c r="CC259" s="15">
        <f ca="1">(AV259*DCF!D$10-DCF!D$5*MAX(AV259*DCF!D$10,0)-MAX(AV259-AU259,0)/Inputs!$B$10)*DCF!D$6</f>
        <v>1483.2852456775818</v>
      </c>
      <c r="CD259" s="15">
        <f ca="1">(AW259*DCF!E$10-DCF!E$5*MAX(AW259*DCF!E$10,0)-MAX(AW259-AV259,0)/Inputs!$B$10)*DCF!E$6</f>
        <v>1701.5473736066815</v>
      </c>
      <c r="CE259" s="15">
        <f ca="1">(AX259*DCF!F$10-DCF!F$5*MAX(AX259*DCF!F$10,0)-MAX(AX259-AW259,0)/Inputs!$B$10)*DCF!F$6</f>
        <v>1674.8964991414723</v>
      </c>
      <c r="CF259" s="15">
        <f ca="1">(AY259*DCF!G$10-DCF!G$5*MAX(AY259*DCF!G$10,0)-MAX(AY259-AX259,0)/Inputs!$B$10)*DCF!G$6</f>
        <v>1607.2929347095426</v>
      </c>
      <c r="CG259" s="15">
        <f ca="1">(AZ259*DCF!H$10-DCF!H$5*MAX(AZ259*DCF!H$10,0)-MAX(AZ259-AY259,0)/Inputs!$B$10)*DCF!H$6</f>
        <v>1888.3060209481109</v>
      </c>
      <c r="CH259" s="15">
        <f ca="1">(BA259*DCF!I$10-DCF!I$5*MAX(BA259*DCF!I$10,0)-MAX(BA259-AZ259,0)/Inputs!$B$10)*DCF!I$6</f>
        <v>2106.8237577250179</v>
      </c>
      <c r="CI259" s="15">
        <f ca="1">(BB259*DCF!J$10-DCF!J$5*MAX(BB259*DCF!J$10,0)-MAX(BB259-BA259,0)/Inputs!$B$10)*DCF!J$6</f>
        <v>2527.3221998764352</v>
      </c>
      <c r="CJ259" s="15">
        <f ca="1">(BC259*DCF!K$10-DCF!K$5*MAX(BC259*DCF!K$10,0)-MAX(BC259-BB259,0)/Inputs!$B$10)*DCF!K$6</f>
        <v>3053.6291434188784</v>
      </c>
      <c r="CK259" s="15">
        <f ca="1">(BD259*DCF!L$10-DCF!L$5*MAX(BD259*DCF!L$10,0)-MAX(BD259-BC259,0)/Inputs!$B$10)*DCF!L$6</f>
        <v>3623.9846136910796</v>
      </c>
      <c r="CL259" s="15">
        <f ca="1">(BE259*DCF!M$10-DCF!M$5*MAX(BE259*DCF!M$10,0)-MAX(BE259-BD259,0)/Inputs!$B$10)*DCF!M$6</f>
        <v>3721.1717791744163</v>
      </c>
      <c r="CM259" s="15">
        <f ca="1">(BF259*DCF!C$28-DCF!C$5*MAX(BF259*DCF!C$28,0)-MAX(BF259-Inputs!$B$13,0)/Inputs!$B$17)*DCF!C$6</f>
        <v>3659.4520541509246</v>
      </c>
      <c r="CN259" s="15">
        <f ca="1">(BG259*DCF!D$28-DCF!D$5*MAX(BG259*DCF!D$28,0)-MAX(BG259-BF259,0)/Inputs!$B$17)*DCF!D$6</f>
        <v>3476.6553907705998</v>
      </c>
      <c r="CO259" s="15">
        <f ca="1">(BH259*DCF!E$28-DCF!E$5*MAX(BH259*DCF!E$28,0)-MAX(BH259-BG259,0)/Inputs!$B$17)*DCF!E$6</f>
        <v>3792.3768766194321</v>
      </c>
      <c r="CP259" s="15">
        <f ca="1">(BI259*DCF!F$28-DCF!F$5*MAX(BI259*DCF!F$28,0)-MAX(BI259-BH259,0)/Inputs!$B$17)*DCF!F$6</f>
        <v>4684.1282525345105</v>
      </c>
      <c r="CQ259" s="15">
        <f ca="1">(BJ259*DCF!G$28-DCF!G$5*MAX(BJ259*DCF!G$28,0)-MAX(BJ259-BI259,0)/Inputs!$B$17)*DCF!G$6</f>
        <v>5336.4457793928304</v>
      </c>
      <c r="CR259" s="15">
        <f ca="1">(BK259*DCF!H$28-DCF!H$5*MAX(BK259*DCF!H$28,0)-MAX(BK259-BJ259,0)/Inputs!$B$17)*DCF!H$6</f>
        <v>6846.361363721915</v>
      </c>
      <c r="CS259" s="15">
        <f ca="1">(BL259*DCF!I$28-DCF!I$5*MAX(BL259*DCF!I$28,0)-MAX(BL259-BK259,0)/Inputs!$B$17)*DCF!I$6</f>
        <v>7628.618016938608</v>
      </c>
      <c r="CT259" s="15">
        <f ca="1">(BM259*DCF!J$28-DCF!J$5*MAX(BM259*DCF!J$28,0)-MAX(BM259-BL259,0)/Inputs!$B$17)*DCF!J$6</f>
        <v>8848.1769160244803</v>
      </c>
      <c r="CU259" s="15">
        <f ca="1">(BN259*DCF!K$28-DCF!K$5*MAX(BN259*DCF!K$28,0)-MAX(BN259-BM259,0)/Inputs!$B$17)*DCF!K$6</f>
        <v>11047.82645000139</v>
      </c>
      <c r="CV259" s="15">
        <f ca="1">(BO259*DCF!L$28-DCF!L$5*MAX(BO259*DCF!L$28,0)-MAX(BO259-BN259,0)/Inputs!$B$17)*DCF!L$6</f>
        <v>13881.999640376549</v>
      </c>
      <c r="CW259" s="15">
        <f ca="1">(BP259*DCF!M$28-DCF!M$5*MAX(BP259*DCF!M$28,0)-MAX(BP259-BO259,0)/Inputs!$B$17)*DCF!M$6</f>
        <v>17699.798484713148</v>
      </c>
      <c r="CX259" s="15">
        <f ca="1">(BQ259*DCF!C$46-DCF!C$5*MAX(BQ259*DCF!C$46,0)-MAX(BQ259-Inputs!$B$20,0)/Inputs!$B$24)*DCF!C$6</f>
        <v>-1872.933588044689</v>
      </c>
      <c r="CY259" s="15">
        <f ca="1">(BR259*DCF!D$46-DCF!D$5*MAX(BR259*DCF!D$46,0)-MAX(BR259-BQ259,0)/Inputs!$B$24)*DCF!D$6</f>
        <v>-735.19425828795977</v>
      </c>
      <c r="CZ259" s="15">
        <f ca="1">(BS259*DCF!E$46-DCF!E$5*MAX(BS259*DCF!E$46,0)-MAX(BS259-BR259,0)/Inputs!$B$24)*DCF!E$6</f>
        <v>-3371.3509102919093</v>
      </c>
      <c r="DA259" s="15">
        <f ca="1">(BT259*DCF!F$46-DCF!F$5*MAX(BT259*DCF!F$46,0)-MAX(BT259-BS259,0)/Inputs!$B$24)*DCF!F$6</f>
        <v>-856.25531308572829</v>
      </c>
      <c r="DB259" s="15">
        <f ca="1">(BU259*DCF!G$46-DCF!G$5*MAX(BU259*DCF!G$46,0)-MAX(BU259-BT259,0)/Inputs!$B$24)*DCF!G$6</f>
        <v>-2877.2010560080894</v>
      </c>
      <c r="DC259" s="15">
        <f ca="1">(BV259*DCF!H$46-DCF!H$5*MAX(BV259*DCF!H$46,0)-MAX(BV259-BU259,0)/Inputs!$B$24)*DCF!H$6</f>
        <v>-7878.0874012101494</v>
      </c>
      <c r="DD259" s="15">
        <f ca="1">(BW259*DCF!I$46-DCF!I$5*MAX(BW259*DCF!I$46,0)-MAX(BW259-BV259,0)/Inputs!$B$24)*DCF!I$6</f>
        <v>-2337.8741475494517</v>
      </c>
      <c r="DE259" s="15">
        <f ca="1">(BX259*DCF!J$46-DCF!J$5*MAX(BX259*DCF!J$46,0)-MAX(BX259-BW259,0)/Inputs!$B$24)*DCF!J$6</f>
        <v>-6051.3939055830288</v>
      </c>
      <c r="DF259" s="15">
        <f ca="1">(BY259*DCF!K$46-DCF!K$5*MAX(BY259*DCF!K$46,0)-MAX(BY259-BX259,0)/Inputs!$B$24)*DCF!K$6</f>
        <v>1803.640195744217</v>
      </c>
      <c r="DG259" s="15">
        <f ca="1">(BZ259*DCF!L$46-DCF!L$5*MAX(BZ259*DCF!L$46,0)-MAX(BZ259-BY259,0)/Inputs!$B$24)*DCF!L$6</f>
        <v>7165.3109689524235</v>
      </c>
      <c r="DH259" s="15">
        <f ca="1">(CA259*DCF!M$46-DCF!M$5*MAX(CA259*DCF!M$46,0)-MAX(CA259-BZ259,0)/Inputs!$B$24)*DCF!M$6</f>
        <v>251.38195618962337</v>
      </c>
      <c r="DI259" s="15">
        <f ca="1">SUM(CB259:CL259)+BE259*DCF!M$10*(1+Inputs!$B$30)*(1-Inputs!$B$33)*(1-Inputs!$B$30/Inputs!$B$31)/(Inputs!$B$29-Inputs!$B$30)*DCF!M$6</f>
        <v>110550.9579890959</v>
      </c>
      <c r="DJ259" s="15">
        <f ca="1">SUM(CM259:CW259)+BP259*DCF!M$28*(1+Inputs!$B$30)*(1-Inputs!$B$33)*(1-Inputs!$B$30/Inputs!$B$31)/(Inputs!$B$29-Inputs!$B$30)*DCF!M$6</f>
        <v>492110.22884057183</v>
      </c>
      <c r="DK259" s="15">
        <f ca="1">SUM(CX259:DH259)+CA259*DCF!M$46*(1+Inputs!$B$30)*(1-Inputs!$B$33)*(1-Inputs!$B$30/Inputs!$B$31)/(Inputs!$B$29-Inputs!$B$30)*DCF!M$6</f>
        <v>262512.42388346134</v>
      </c>
      <c r="DM259" s="15">
        <f ca="1">DI259+DJ259+DK259+Inputs!$B$34+Inputs!$B$36-Inputs!$B$35</f>
        <v>942024.61071312916</v>
      </c>
    </row>
    <row r="260" spans="1:117" x14ac:dyDescent="0.75">
      <c r="A260" s="11">
        <v>247</v>
      </c>
      <c r="C260" s="24">
        <f t="shared" ca="1" si="144"/>
        <v>0.15163583883847426</v>
      </c>
      <c r="D260" s="24">
        <f t="shared" ca="1" si="144"/>
        <v>-0.64210436670956728</v>
      </c>
      <c r="E260" s="24">
        <f t="shared" ca="1" si="144"/>
        <v>0.56319721092522368</v>
      </c>
      <c r="F260" s="24">
        <f t="shared" ca="1" si="144"/>
        <v>0.57535967764640106</v>
      </c>
      <c r="G260" s="24">
        <f t="shared" ca="1" si="144"/>
        <v>1.5917421448818168</v>
      </c>
      <c r="H260" s="24">
        <f t="shared" ca="1" si="144"/>
        <v>-0.14749512299869516</v>
      </c>
      <c r="I260" s="24">
        <f t="shared" ca="1" si="144"/>
        <v>-0.60518503810483892</v>
      </c>
      <c r="J260" s="24">
        <f t="shared" ca="1" si="144"/>
        <v>0.78669861796403606</v>
      </c>
      <c r="K260" s="24">
        <f t="shared" ca="1" si="144"/>
        <v>0.98548371813906299</v>
      </c>
      <c r="L260" s="24">
        <f t="shared" ca="1" si="144"/>
        <v>-0.85071050563926387</v>
      </c>
      <c r="M260" s="24">
        <f t="shared" ca="1" si="144"/>
        <v>-1.1207906979737132</v>
      </c>
      <c r="N260" s="24">
        <f ca="1">SQRT(Inputs!$B$38)*C260+SQRT(1-Inputs!$B$38)*_xlfn.NORM.S.INV(RAND())</f>
        <v>-1.1586625764591802</v>
      </c>
      <c r="O260" s="24">
        <f ca="1">SQRT(Inputs!$B$38)*D260+SQRT(1-Inputs!$B$38)*_xlfn.NORM.S.INV(RAND())</f>
        <v>-1.1299973643305143</v>
      </c>
      <c r="P260" s="24">
        <f ca="1">SQRT(Inputs!$B$38)*E260+SQRT(1-Inputs!$B$38)*_xlfn.NORM.S.INV(RAND())</f>
        <v>8.1590286044818466E-2</v>
      </c>
      <c r="Q260" s="24">
        <f ca="1">SQRT(Inputs!$B$38)*F260+SQRT(1-Inputs!$B$38)*_xlfn.NORM.S.INV(RAND())</f>
        <v>0.69556567424099747</v>
      </c>
      <c r="R260" s="24">
        <f ca="1">SQRT(Inputs!$B$38)*G260+SQRT(1-Inputs!$B$38)*_xlfn.NORM.S.INV(RAND())</f>
        <v>0.17667524390583422</v>
      </c>
      <c r="S260" s="24">
        <f ca="1">SQRT(Inputs!$B$38)*H260+SQRT(1-Inputs!$B$38)*_xlfn.NORM.S.INV(RAND())</f>
        <v>-0.47506589398845356</v>
      </c>
      <c r="T260" s="24">
        <f ca="1">SQRT(Inputs!$B$38)*I260+SQRT(1-Inputs!$B$38)*_xlfn.NORM.S.INV(RAND())</f>
        <v>-1.5785555071262354</v>
      </c>
      <c r="U260" s="24">
        <f ca="1">SQRT(Inputs!$B$38)*J260+SQRT(1-Inputs!$B$38)*_xlfn.NORM.S.INV(RAND())</f>
        <v>0.55396829435876938</v>
      </c>
      <c r="V260" s="24">
        <f ca="1">SQRT(Inputs!$B$38)*K260+SQRT(1-Inputs!$B$38)*_xlfn.NORM.S.INV(RAND())</f>
        <v>0.85711318273116666</v>
      </c>
      <c r="W260" s="24">
        <f ca="1">SQRT(Inputs!$B$38)*L260+SQRT(1-Inputs!$B$38)*_xlfn.NORM.S.INV(RAND())</f>
        <v>-1.401139177099203</v>
      </c>
      <c r="X260" s="24">
        <f ca="1">SQRT(Inputs!$B$38)*M260+SQRT(1-Inputs!$B$38)*_xlfn.NORM.S.INV(RAND())</f>
        <v>-7.6210777636646521E-2</v>
      </c>
      <c r="Y260" s="24">
        <f ca="1">SQRT(Inputs!$B$38)*C260+SQRT(1-Inputs!$B$38)*_xlfn.NORM.S.INV(RAND())</f>
        <v>-0.98899500580765842</v>
      </c>
      <c r="Z260" s="24">
        <f ca="1">SQRT(Inputs!$B$38)*D260+SQRT(1-Inputs!$B$38)*_xlfn.NORM.S.INV(RAND())</f>
        <v>-2.1346486346789151</v>
      </c>
      <c r="AA260" s="24">
        <f ca="1">SQRT(Inputs!$B$38)*E260+SQRT(1-Inputs!$B$38)*_xlfn.NORM.S.INV(RAND())</f>
        <v>-0.43528915235131965</v>
      </c>
      <c r="AB260" s="24">
        <f ca="1">SQRT(Inputs!$B$38)*F260+SQRT(1-Inputs!$B$38)*_xlfn.NORM.S.INV(RAND())</f>
        <v>0.16583032471053918</v>
      </c>
      <c r="AC260" s="24">
        <f ca="1">SQRT(Inputs!$B$38)*G260+SQRT(1-Inputs!$B$38)*_xlfn.NORM.S.INV(RAND())</f>
        <v>-0.10166325304244328</v>
      </c>
      <c r="AD260" s="24">
        <f ca="1">SQRT(Inputs!$B$38)*H260+SQRT(1-Inputs!$B$38)*_xlfn.NORM.S.INV(RAND())</f>
        <v>-0.78614737523669687</v>
      </c>
      <c r="AE260" s="24">
        <f ca="1">SQRT(Inputs!$B$38)*I260+SQRT(1-Inputs!$B$38)*_xlfn.NORM.S.INV(RAND())</f>
        <v>0.31048497383263485</v>
      </c>
      <c r="AF260" s="24">
        <f ca="1">SQRT(Inputs!$B$38)*J260+SQRT(1-Inputs!$B$38)*_xlfn.NORM.S.INV(RAND())</f>
        <v>0.21500551973185228</v>
      </c>
      <c r="AG260" s="24">
        <f ca="1">SQRT(Inputs!$B$38)*K260+SQRT(1-Inputs!$B$38)*_xlfn.NORM.S.INV(RAND())</f>
        <v>0.59470928013662294</v>
      </c>
      <c r="AH260" s="24">
        <f ca="1">SQRT(Inputs!$B$38)*L260+SQRT(1-Inputs!$B$38)*_xlfn.NORM.S.INV(RAND())</f>
        <v>-1.9637203471434828E-2</v>
      </c>
      <c r="AI260" s="24">
        <f ca="1">SQRT(Inputs!$B$38)*M260+SQRT(1-Inputs!$B$38)*_xlfn.NORM.S.INV(RAND())</f>
        <v>-1.0451237232975834</v>
      </c>
      <c r="AJ260" s="24">
        <f ca="1">SQRT(Inputs!$B$38)*C260+SQRT(1-Inputs!$B$38)*_xlfn.NORM.S.INV(RAND())</f>
        <v>1.1207053425644979</v>
      </c>
      <c r="AK260" s="24">
        <f ca="1">SQRT(Inputs!$B$38)*D260+SQRT(1-Inputs!$B$38)*_xlfn.NORM.S.INV(RAND())</f>
        <v>-0.85267536415585332</v>
      </c>
      <c r="AL260" s="24">
        <f ca="1">SQRT(Inputs!$B$38)*E260+SQRT(1-Inputs!$B$38)*_xlfn.NORM.S.INV(RAND())</f>
        <v>0.29459856810282531</v>
      </c>
      <c r="AM260" s="24">
        <f ca="1">SQRT(Inputs!$B$38)*F260+SQRT(1-Inputs!$B$38)*_xlfn.NORM.S.INV(RAND())</f>
        <v>1.006894270396069</v>
      </c>
      <c r="AN260" s="24">
        <f ca="1">SQRT(Inputs!$B$38)*G260+SQRT(1-Inputs!$B$38)*_xlfn.NORM.S.INV(RAND())</f>
        <v>0.45564881133195867</v>
      </c>
      <c r="AO260" s="24">
        <f ca="1">SQRT(Inputs!$B$38)*H260+SQRT(1-Inputs!$B$38)*_xlfn.NORM.S.INV(RAND())</f>
        <v>0.74016391836488427</v>
      </c>
      <c r="AP260" s="24">
        <f ca="1">SQRT(Inputs!$B$38)*I260+SQRT(1-Inputs!$B$38)*_xlfn.NORM.S.INV(RAND())</f>
        <v>-0.38534948709028893</v>
      </c>
      <c r="AQ260" s="24">
        <f ca="1">SQRT(Inputs!$B$38)*J260+SQRT(1-Inputs!$B$38)*_xlfn.NORM.S.INV(RAND())</f>
        <v>0.67752764933878229</v>
      </c>
      <c r="AR260" s="24">
        <f ca="1">SQRT(Inputs!$B$38)*K260+SQRT(1-Inputs!$B$38)*_xlfn.NORM.S.INV(RAND())</f>
        <v>0.73122966763313324</v>
      </c>
      <c r="AS260" s="24">
        <f ca="1">SQRT(Inputs!$B$38)*L260+SQRT(1-Inputs!$B$38)*_xlfn.NORM.S.INV(RAND())</f>
        <v>-0.85558234174767367</v>
      </c>
      <c r="AT260" s="24">
        <f ca="1">SQRT(Inputs!$B$38)*M260+SQRT(1-Inputs!$B$38)*_xlfn.NORM.S.INV(RAND())</f>
        <v>-0.49179859325017633</v>
      </c>
      <c r="AU260" s="15">
        <f ca="1">Inputs!$B$6*EXP($B$8-0.5*C$5^2+C$5*N260)</f>
        <v>4113.609482603305</v>
      </c>
      <c r="AV260" s="15">
        <f t="shared" ca="1" si="110"/>
        <v>4240.7407828201931</v>
      </c>
      <c r="AW260" s="15">
        <f t="shared" ca="1" si="111"/>
        <v>5228.0511655812261</v>
      </c>
      <c r="AX260" s="15">
        <f t="shared" ca="1" si="112"/>
        <v>6962.4093793848633</v>
      </c>
      <c r="AY260" s="15">
        <f t="shared" ca="1" si="113"/>
        <v>8686.1647676846369</v>
      </c>
      <c r="AZ260" s="15">
        <f t="shared" ca="1" si="114"/>
        <v>10081.947673969535</v>
      </c>
      <c r="BA260" s="15">
        <f t="shared" ca="1" si="115"/>
        <v>10458.871718575201</v>
      </c>
      <c r="BB260" s="15">
        <f t="shared" ca="1" si="116"/>
        <v>13535.631529148635</v>
      </c>
      <c r="BC260" s="15">
        <f t="shared" ca="1" si="117"/>
        <v>18007.632549193117</v>
      </c>
      <c r="BD260" s="15">
        <f t="shared" ca="1" si="118"/>
        <v>19351.308389721729</v>
      </c>
      <c r="BE260" s="15">
        <f t="shared" ca="1" si="119"/>
        <v>23548.520804285534</v>
      </c>
      <c r="BF260" s="15">
        <f ca="1">Inputs!$B$13*EXP($B$9-0.5*C$6^2+C$6*Y260)</f>
        <v>11368.518230050937</v>
      </c>
      <c r="BG260" s="15">
        <f t="shared" ca="1" si="120"/>
        <v>9426.162266464502</v>
      </c>
      <c r="BH260" s="15">
        <f t="shared" ca="1" si="121"/>
        <v>10714.858804084757</v>
      </c>
      <c r="BI260" s="15">
        <f t="shared" ca="1" si="122"/>
        <v>13455.703083972488</v>
      </c>
      <c r="BJ260" s="15">
        <f t="shared" ca="1" si="123"/>
        <v>16255.843398461937</v>
      </c>
      <c r="BK260" s="15">
        <f t="shared" ca="1" si="124"/>
        <v>17925.941465444797</v>
      </c>
      <c r="BL260" s="15">
        <f t="shared" ca="1" si="125"/>
        <v>22923.918441415994</v>
      </c>
      <c r="BM260" s="15">
        <f t="shared" ca="1" si="126"/>
        <v>28941.220113081974</v>
      </c>
      <c r="BN260" s="15">
        <f t="shared" ca="1" si="127"/>
        <v>38223.355779618942</v>
      </c>
      <c r="BO260" s="15">
        <f t="shared" ca="1" si="128"/>
        <v>46922.667732841153</v>
      </c>
      <c r="BP260" s="15">
        <f t="shared" ca="1" si="129"/>
        <v>51303.900515932313</v>
      </c>
      <c r="BQ260" s="15">
        <f ca="1">Inputs!$B$20*EXP($B$10-0.5*C$7^2+C$7*AJ260)</f>
        <v>6383.1913912490272</v>
      </c>
      <c r="BR260" s="15">
        <f t="shared" ca="1" si="130"/>
        <v>6606.5201105492742</v>
      </c>
      <c r="BS260" s="15">
        <f t="shared" ca="1" si="131"/>
        <v>9845.6911973601091</v>
      </c>
      <c r="BT260" s="15">
        <f t="shared" ca="1" si="132"/>
        <v>17678.968205036032</v>
      </c>
      <c r="BU260" s="15">
        <f t="shared" ca="1" si="133"/>
        <v>27356.777900491459</v>
      </c>
      <c r="BV260" s="15">
        <f t="shared" ca="1" si="134"/>
        <v>44968.06225814014</v>
      </c>
      <c r="BW260" s="15">
        <f t="shared" ca="1" si="135"/>
        <v>57835.682733168491</v>
      </c>
      <c r="BX260" s="15">
        <f t="shared" ca="1" si="136"/>
        <v>92661.012902834569</v>
      </c>
      <c r="BY260" s="15">
        <f t="shared" ca="1" si="137"/>
        <v>149329.84737315957</v>
      </c>
      <c r="BZ260" s="15">
        <f t="shared" ca="1" si="138"/>
        <v>179035.70274719445</v>
      </c>
      <c r="CA260" s="15">
        <f t="shared" ca="1" si="139"/>
        <v>230445.29661165961</v>
      </c>
      <c r="CB260" s="15">
        <f ca="1">(AU260*DCF!C$10-DCF!C$5*MAX(AU260*DCF!C$10,0)-MAX(AU260-Inputs!$B$6,0)/Inputs!$B$10)*DCF!C$6</f>
        <v>1049.1251863062196</v>
      </c>
      <c r="CC260" s="15">
        <f ca="1">(AV260*DCF!D$10-DCF!D$5*MAX(AV260*DCF!D$10,0)-MAX(AV260-AU260,0)/Inputs!$B$10)*DCF!D$6</f>
        <v>1002.6541954412832</v>
      </c>
      <c r="CD260" s="15">
        <f ca="1">(AW260*DCF!E$10-DCF!E$5*MAX(AW260*DCF!E$10,0)-MAX(AW260-AV260,0)/Inputs!$B$10)*DCF!E$6</f>
        <v>984.69060618565743</v>
      </c>
      <c r="CE260" s="15">
        <f ca="1">(AX260*DCF!F$10-DCF!F$5*MAX(AX260*DCF!F$10,0)-MAX(AX260-AW260,0)/Inputs!$B$10)*DCF!F$6</f>
        <v>1159.0059271352616</v>
      </c>
      <c r="CF260" s="15">
        <f ca="1">(AY260*DCF!G$10-DCF!G$5*MAX(AY260*DCF!G$10,0)-MAX(AY260-AX260,0)/Inputs!$B$10)*DCF!G$6</f>
        <v>1458.3604981283727</v>
      </c>
      <c r="CG260" s="15">
        <f ca="1">(AZ260*DCF!H$10-DCF!H$5*MAX(AZ260*DCF!H$10,0)-MAX(AZ260-AY260,0)/Inputs!$B$10)*DCF!H$6</f>
        <v>1709.5710947720202</v>
      </c>
      <c r="CH260" s="15">
        <f ca="1">(BA260*DCF!I$10-DCF!I$5*MAX(BA260*DCF!I$10,0)-MAX(BA260-AZ260,0)/Inputs!$B$10)*DCF!I$6</f>
        <v>1848.6255726385311</v>
      </c>
      <c r="CI260" s="15">
        <f ca="1">(BB260*DCF!J$10-DCF!J$5*MAX(BB260*DCF!J$10,0)-MAX(BB260-BA260,0)/Inputs!$B$10)*DCF!J$6</f>
        <v>1856.513529096959</v>
      </c>
      <c r="CJ260" s="15">
        <f ca="1">(BC260*DCF!K$10-DCF!K$5*MAX(BC260*DCF!K$10,0)-MAX(BC260-BB260,0)/Inputs!$B$10)*DCF!K$6</f>
        <v>2272.9275697346188</v>
      </c>
      <c r="CK260" s="15">
        <f ca="1">(BD260*DCF!L$10-DCF!L$5*MAX(BD260*DCF!L$10,0)-MAX(BD260-BC260,0)/Inputs!$B$10)*DCF!L$6</f>
        <v>2744.7862468301282</v>
      </c>
      <c r="CL260" s="15">
        <f ca="1">(BE260*DCF!M$10-DCF!M$5*MAX(BE260*DCF!M$10,0)-MAX(BE260-BD260,0)/Inputs!$B$10)*DCF!M$6</f>
        <v>2821.5989934041763</v>
      </c>
      <c r="CM260" s="15">
        <f ca="1">(BF260*DCF!C$28-DCF!C$5*MAX(BF260*DCF!C$28,0)-MAX(BF260-Inputs!$B$13,0)/Inputs!$B$17)*DCF!C$6</f>
        <v>3469.5972076138878</v>
      </c>
      <c r="CN260" s="15">
        <f ca="1">(BG260*DCF!D$28-DCF!D$5*MAX(BG260*DCF!D$28,0)-MAX(BG260-BF260,0)/Inputs!$B$17)*DCF!D$6</f>
        <v>2776.2221906928935</v>
      </c>
      <c r="CO260" s="15">
        <f ca="1">(BH260*DCF!E$28-DCF!E$5*MAX(BH260*DCF!E$28,0)-MAX(BH260-BG260,0)/Inputs!$B$17)*DCF!E$6</f>
        <v>2780.6544579064071</v>
      </c>
      <c r="CP260" s="15">
        <f ca="1">(BI260*DCF!F$28-DCF!F$5*MAX(BI260*DCF!F$28,0)-MAX(BI260-BH260,0)/Inputs!$B$17)*DCF!F$6</f>
        <v>3153.854928971884</v>
      </c>
      <c r="CQ260" s="15">
        <f ca="1">(BJ260*DCF!G$28-DCF!G$5*MAX(BJ260*DCF!G$28,0)-MAX(BJ260-BI260,0)/Inputs!$B$17)*DCF!G$6</f>
        <v>3746.7459635709943</v>
      </c>
      <c r="CR260" s="15">
        <f ca="1">(BK260*DCF!H$28-DCF!H$5*MAX(BK260*DCF!H$28,0)-MAX(BK260-BJ260,0)/Inputs!$B$17)*DCF!H$6</f>
        <v>4173.7967257170221</v>
      </c>
      <c r="CS260" s="15">
        <f ca="1">(BL260*DCF!I$28-DCF!I$5*MAX(BL260*DCF!I$28,0)-MAX(BL260-BK260,0)/Inputs!$B$17)*DCF!I$6</f>
        <v>4673.2661235140386</v>
      </c>
      <c r="CT260" s="15">
        <f ca="1">(BM260*DCF!J$28-DCF!J$5*MAX(BM260*DCF!J$28,0)-MAX(BM260-BL260,0)/Inputs!$B$17)*DCF!J$6</f>
        <v>5658.4496344769859</v>
      </c>
      <c r="CU260" s="15">
        <f ca="1">(BN260*DCF!K$28-DCF!K$5*MAX(BN260*DCF!K$28,0)-MAX(BN260-BM260,0)/Inputs!$B$17)*DCF!K$6</f>
        <v>6935.1938679459272</v>
      </c>
      <c r="CV260" s="15">
        <f ca="1">(BO260*DCF!L$28-DCF!L$5*MAX(BO260*DCF!L$28,0)-MAX(BO260-BN260,0)/Inputs!$B$17)*DCF!L$6</f>
        <v>8377.7154600804297</v>
      </c>
      <c r="CW260" s="15">
        <f ca="1">(BP260*DCF!M$28-DCF!M$5*MAX(BP260*DCF!M$28,0)-MAX(BP260-BO260,0)/Inputs!$B$17)*DCF!M$6</f>
        <v>9194.8966377332072</v>
      </c>
      <c r="CX260" s="15">
        <f ca="1">(BQ260*DCF!C$46-DCF!C$5*MAX(BQ260*DCF!C$46,0)-MAX(BQ260-Inputs!$B$20,0)/Inputs!$B$24)*DCF!C$6</f>
        <v>-2944.0125112579863</v>
      </c>
      <c r="CY260" s="15">
        <f ca="1">(BR260*DCF!D$46-DCF!D$5*MAX(BR260*DCF!D$46,0)-MAX(BR260-BQ260,0)/Inputs!$B$24)*DCF!D$6</f>
        <v>-1222.8714275589316</v>
      </c>
      <c r="CZ260" s="15">
        <f ca="1">(BS260*DCF!E$46-DCF!E$5*MAX(BS260*DCF!E$46,0)-MAX(BS260-BR260,0)/Inputs!$B$24)*DCF!E$6</f>
        <v>-2441.0621961735997</v>
      </c>
      <c r="DA260" s="15">
        <f ca="1">(BT260*DCF!F$46-DCF!F$5*MAX(BT260*DCF!F$46,0)-MAX(BT260-BS260,0)/Inputs!$B$24)*DCF!F$6</f>
        <v>-4139.8380269250765</v>
      </c>
      <c r="DB260" s="15">
        <f ca="1">(BU260*DCF!G$46-DCF!G$5*MAX(BU260*DCF!G$46,0)-MAX(BU260-BT260,0)/Inputs!$B$24)*DCF!G$6</f>
        <v>-4175.6519295580347</v>
      </c>
      <c r="DC260" s="15">
        <f ca="1">(BV260*DCF!H$46-DCF!H$5*MAX(BV260*DCF!H$46,0)-MAX(BV260-BU260,0)/Inputs!$B$24)*DCF!H$6</f>
        <v>-5472.5987080097766</v>
      </c>
      <c r="DD260" s="15">
        <f ca="1">(BW260*DCF!I$46-DCF!I$5*MAX(BW260*DCF!I$46,0)-MAX(BW260-BV260,0)/Inputs!$B$24)*DCF!I$6</f>
        <v>-2358.0585392585253</v>
      </c>
      <c r="DE260" s="15">
        <f ca="1">(BX260*DCF!J$46-DCF!J$5*MAX(BX260*DCF!J$46,0)-MAX(BX260-BW260,0)/Inputs!$B$24)*DCF!J$6</f>
        <v>-5348.2354180456314</v>
      </c>
      <c r="DF260" s="15">
        <f ca="1">(BY260*DCF!K$46-DCF!K$5*MAX(BY260*DCF!K$46,0)-MAX(BY260-BX260,0)/Inputs!$B$24)*DCF!K$6</f>
        <v>-5352.1361181522816</v>
      </c>
      <c r="DG260" s="15">
        <f ca="1">(BZ260*DCF!L$46-DCF!L$5*MAX(BZ260*DCF!L$46,0)-MAX(BZ260-BY260,0)/Inputs!$B$24)*DCF!L$6</f>
        <v>5653.3772617337245</v>
      </c>
      <c r="DH260" s="15">
        <f ca="1">(CA260*DCF!M$46-DCF!M$5*MAX(CA260*DCF!M$46,0)-MAX(CA260-BZ260,0)/Inputs!$B$24)*DCF!M$6</f>
        <v>7318.5123702672299</v>
      </c>
      <c r="DI260" s="15">
        <f ca="1">SUM(CB260:CL260)+BE260*DCF!M$10*(1+Inputs!$B$30)*(1-Inputs!$B$33)*(1-Inputs!$B$30/Inputs!$B$31)/(Inputs!$B$29-Inputs!$B$30)*DCF!M$6</f>
        <v>84443.704214950165</v>
      </c>
      <c r="DJ260" s="15">
        <f ca="1">SUM(CM260:CW260)+BP260*DCF!M$28*(1+Inputs!$B$30)*(1-Inputs!$B$33)*(1-Inputs!$B$30/Inputs!$B$31)/(Inputs!$B$29-Inputs!$B$30)*DCF!M$6</f>
        <v>245312.97127781063</v>
      </c>
      <c r="DK260" s="15">
        <f ca="1">SUM(CX260:DH260)+CA260*DCF!M$46*(1+Inputs!$B$30)*(1-Inputs!$B$33)*(1-Inputs!$B$30/Inputs!$B$31)/(Inputs!$B$29-Inputs!$B$30)*DCF!M$6</f>
        <v>335813.15130918485</v>
      </c>
      <c r="DM260" s="15">
        <f ca="1">DI260+DJ260+DK260+Inputs!$B$34+Inputs!$B$36-Inputs!$B$35</f>
        <v>742420.82680194569</v>
      </c>
    </row>
    <row r="261" spans="1:117" x14ac:dyDescent="0.75">
      <c r="A261" s="11">
        <v>248</v>
      </c>
      <c r="C261" s="24">
        <f t="shared" ca="1" si="144"/>
        <v>0.35087077195158639</v>
      </c>
      <c r="D261" s="24">
        <f t="shared" ca="1" si="144"/>
        <v>-0.32339860332060122</v>
      </c>
      <c r="E261" s="24">
        <f t="shared" ca="1" si="144"/>
        <v>1.5450675975549293</v>
      </c>
      <c r="F261" s="24">
        <f t="shared" ca="1" si="144"/>
        <v>-0.72396178603354844</v>
      </c>
      <c r="G261" s="24">
        <f t="shared" ca="1" si="144"/>
        <v>-0.68250632647795129</v>
      </c>
      <c r="H261" s="24">
        <f t="shared" ca="1" si="144"/>
        <v>-0.84365857827957358</v>
      </c>
      <c r="I261" s="24">
        <f t="shared" ca="1" si="144"/>
        <v>1.0309629036922718</v>
      </c>
      <c r="J261" s="24">
        <f t="shared" ca="1" si="144"/>
        <v>0.74421987644897347</v>
      </c>
      <c r="K261" s="24">
        <f t="shared" ca="1" si="144"/>
        <v>-0.76308842692493162</v>
      </c>
      <c r="L261" s="24">
        <f t="shared" ca="1" si="144"/>
        <v>-1.3212067588050003</v>
      </c>
      <c r="M261" s="24">
        <f t="shared" ca="1" si="144"/>
        <v>-2.6128538918535527</v>
      </c>
      <c r="N261" s="24">
        <f ca="1">SQRT(Inputs!$B$38)*C261+SQRT(1-Inputs!$B$38)*_xlfn.NORM.S.INV(RAND())</f>
        <v>1.0935566868955054E-2</v>
      </c>
      <c r="O261" s="24">
        <f ca="1">SQRT(Inputs!$B$38)*D261+SQRT(1-Inputs!$B$38)*_xlfn.NORM.S.INV(RAND())</f>
        <v>0.25538362559325772</v>
      </c>
      <c r="P261" s="24">
        <f ca="1">SQRT(Inputs!$B$38)*E261+SQRT(1-Inputs!$B$38)*_xlfn.NORM.S.INV(RAND())</f>
        <v>1.7994330245005545</v>
      </c>
      <c r="Q261" s="24">
        <f ca="1">SQRT(Inputs!$B$38)*F261+SQRT(1-Inputs!$B$38)*_xlfn.NORM.S.INV(RAND())</f>
        <v>-0.49213548285068232</v>
      </c>
      <c r="R261" s="24">
        <f ca="1">SQRT(Inputs!$B$38)*G261+SQRT(1-Inputs!$B$38)*_xlfn.NORM.S.INV(RAND())</f>
        <v>0.10276747785093571</v>
      </c>
      <c r="S261" s="24">
        <f ca="1">SQRT(Inputs!$B$38)*H261+SQRT(1-Inputs!$B$38)*_xlfn.NORM.S.INV(RAND())</f>
        <v>-1.2321050281873949</v>
      </c>
      <c r="T261" s="24">
        <f ca="1">SQRT(Inputs!$B$38)*I261+SQRT(1-Inputs!$B$38)*_xlfn.NORM.S.INV(RAND())</f>
        <v>1.5583317803032235</v>
      </c>
      <c r="U261" s="24">
        <f ca="1">SQRT(Inputs!$B$38)*J261+SQRT(1-Inputs!$B$38)*_xlfn.NORM.S.INV(RAND())</f>
        <v>-0.11957217395332576</v>
      </c>
      <c r="V261" s="24">
        <f ca="1">SQRT(Inputs!$B$38)*K261+SQRT(1-Inputs!$B$38)*_xlfn.NORM.S.INV(RAND())</f>
        <v>-0.10259028514125351</v>
      </c>
      <c r="W261" s="24">
        <f ca="1">SQRT(Inputs!$B$38)*L261+SQRT(1-Inputs!$B$38)*_xlfn.NORM.S.INV(RAND())</f>
        <v>-1.5986724508314123</v>
      </c>
      <c r="X261" s="24">
        <f ca="1">SQRT(Inputs!$B$38)*M261+SQRT(1-Inputs!$B$38)*_xlfn.NORM.S.INV(RAND())</f>
        <v>-0.91546015622847687</v>
      </c>
      <c r="Y261" s="24">
        <f ca="1">SQRT(Inputs!$B$38)*C261+SQRT(1-Inputs!$B$38)*_xlfn.NORM.S.INV(RAND())</f>
        <v>-1.3993954186533444</v>
      </c>
      <c r="Z261" s="24">
        <f ca="1">SQRT(Inputs!$B$38)*D261+SQRT(1-Inputs!$B$38)*_xlfn.NORM.S.INV(RAND())</f>
        <v>-0.59369904127591133</v>
      </c>
      <c r="AA261" s="24">
        <f ca="1">SQRT(Inputs!$B$38)*E261+SQRT(1-Inputs!$B$38)*_xlfn.NORM.S.INV(RAND())</f>
        <v>1.8569718341866288</v>
      </c>
      <c r="AB261" s="24">
        <f ca="1">SQRT(Inputs!$B$38)*F261+SQRT(1-Inputs!$B$38)*_xlfn.NORM.S.INV(RAND())</f>
        <v>0.38284993443165316</v>
      </c>
      <c r="AC261" s="24">
        <f ca="1">SQRT(Inputs!$B$38)*G261+SQRT(1-Inputs!$B$38)*_xlfn.NORM.S.INV(RAND())</f>
        <v>0.16782895582234625</v>
      </c>
      <c r="AD261" s="24">
        <f ca="1">SQRT(Inputs!$B$38)*H261+SQRT(1-Inputs!$B$38)*_xlfn.NORM.S.INV(RAND())</f>
        <v>-0.5403663484385699</v>
      </c>
      <c r="AE261" s="24">
        <f ca="1">SQRT(Inputs!$B$38)*I261+SQRT(1-Inputs!$B$38)*_xlfn.NORM.S.INV(RAND())</f>
        <v>-0.26490258154661595</v>
      </c>
      <c r="AF261" s="24">
        <f ca="1">SQRT(Inputs!$B$38)*J261+SQRT(1-Inputs!$B$38)*_xlfn.NORM.S.INV(RAND())</f>
        <v>1.3153225022637614</v>
      </c>
      <c r="AG261" s="24">
        <f ca="1">SQRT(Inputs!$B$38)*K261+SQRT(1-Inputs!$B$38)*_xlfn.NORM.S.INV(RAND())</f>
        <v>-1.3307059770546248</v>
      </c>
      <c r="AH261" s="24">
        <f ca="1">SQRT(Inputs!$B$38)*L261+SQRT(1-Inputs!$B$38)*_xlfn.NORM.S.INV(RAND())</f>
        <v>-0.63829997455599807</v>
      </c>
      <c r="AI261" s="24">
        <f ca="1">SQRT(Inputs!$B$38)*M261+SQRT(1-Inputs!$B$38)*_xlfn.NORM.S.INV(RAND())</f>
        <v>-0.85315914973279838</v>
      </c>
      <c r="AJ261" s="24">
        <f ca="1">SQRT(Inputs!$B$38)*C261+SQRT(1-Inputs!$B$38)*_xlfn.NORM.S.INV(RAND())</f>
        <v>1.1775407543393688</v>
      </c>
      <c r="AK261" s="24">
        <f ca="1">SQRT(Inputs!$B$38)*D261+SQRT(1-Inputs!$B$38)*_xlfn.NORM.S.INV(RAND())</f>
        <v>-0.43280143071862193</v>
      </c>
      <c r="AL261" s="24">
        <f ca="1">SQRT(Inputs!$B$38)*E261+SQRT(1-Inputs!$B$38)*_xlfn.NORM.S.INV(RAND())</f>
        <v>0.34904114619106386</v>
      </c>
      <c r="AM261" s="24">
        <f ca="1">SQRT(Inputs!$B$38)*F261+SQRT(1-Inputs!$B$38)*_xlfn.NORM.S.INV(RAND())</f>
        <v>-1.179183533364577</v>
      </c>
      <c r="AN261" s="24">
        <f ca="1">SQRT(Inputs!$B$38)*G261+SQRT(1-Inputs!$B$38)*_xlfn.NORM.S.INV(RAND())</f>
        <v>-2.2997498234361955</v>
      </c>
      <c r="AO261" s="24">
        <f ca="1">SQRT(Inputs!$B$38)*H261+SQRT(1-Inputs!$B$38)*_xlfn.NORM.S.INV(RAND())</f>
        <v>-0.85307326411355222</v>
      </c>
      <c r="AP261" s="24">
        <f ca="1">SQRT(Inputs!$B$38)*I261+SQRT(1-Inputs!$B$38)*_xlfn.NORM.S.INV(RAND())</f>
        <v>1.7803119037856145</v>
      </c>
      <c r="AQ261" s="24">
        <f ca="1">SQRT(Inputs!$B$38)*J261+SQRT(1-Inputs!$B$38)*_xlfn.NORM.S.INV(RAND())</f>
        <v>0.69237300262391566</v>
      </c>
      <c r="AR261" s="24">
        <f ca="1">SQRT(Inputs!$B$38)*K261+SQRT(1-Inputs!$B$38)*_xlfn.NORM.S.INV(RAND())</f>
        <v>-0.49654991138216192</v>
      </c>
      <c r="AS261" s="24">
        <f ca="1">SQRT(Inputs!$B$38)*L261+SQRT(1-Inputs!$B$38)*_xlfn.NORM.S.INV(RAND())</f>
        <v>-0.27303408993999945</v>
      </c>
      <c r="AT261" s="24">
        <f ca="1">SQRT(Inputs!$B$38)*M261+SQRT(1-Inputs!$B$38)*_xlfn.NORM.S.INV(RAND())</f>
        <v>-1.8128262410626512</v>
      </c>
      <c r="AU261" s="15">
        <f ca="1">Inputs!$B$6*EXP($B$8-0.5*C$5^2+C$5*N261)</f>
        <v>4971.0312375277144</v>
      </c>
      <c r="AV261" s="15">
        <f t="shared" ca="1" si="110"/>
        <v>6282.4482883270639</v>
      </c>
      <c r="AW261" s="15">
        <f t="shared" ca="1" si="111"/>
        <v>9764.6136857447855</v>
      </c>
      <c r="AX261" s="15">
        <f t="shared" ca="1" si="112"/>
        <v>11210.704310701185</v>
      </c>
      <c r="AY261" s="15">
        <f t="shared" ca="1" si="113"/>
        <v>13866.050485603146</v>
      </c>
      <c r="AZ261" s="15">
        <f t="shared" ca="1" si="114"/>
        <v>14806.905984786112</v>
      </c>
      <c r="BA261" s="15">
        <f t="shared" ca="1" si="115"/>
        <v>21329.764349498713</v>
      </c>
      <c r="BB261" s="15">
        <f t="shared" ca="1" si="116"/>
        <v>25803.153006295706</v>
      </c>
      <c r="BC261" s="15">
        <f t="shared" ca="1" si="117"/>
        <v>31290.8819165268</v>
      </c>
      <c r="BD261" s="15">
        <f t="shared" ca="1" si="118"/>
        <v>33010.150140223319</v>
      </c>
      <c r="BE261" s="15">
        <f t="shared" ca="1" si="119"/>
        <v>37213.774280987025</v>
      </c>
      <c r="BF261" s="15">
        <f ca="1">Inputs!$B$13*EXP($B$9-0.5*C$6^2+C$6*Y261)</f>
        <v>10480.192452596315</v>
      </c>
      <c r="BG261" s="15">
        <f t="shared" ca="1" si="120"/>
        <v>11475.04407366508</v>
      </c>
      <c r="BH261" s="15">
        <f t="shared" ca="1" si="121"/>
        <v>19077.420138751884</v>
      </c>
      <c r="BI261" s="15">
        <f t="shared" ca="1" si="122"/>
        <v>24771.172414743589</v>
      </c>
      <c r="BJ261" s="15">
        <f t="shared" ca="1" si="123"/>
        <v>31111.454805612237</v>
      </c>
      <c r="BK261" s="15">
        <f t="shared" ca="1" si="124"/>
        <v>35475.204377253685</v>
      </c>
      <c r="BL261" s="15">
        <f t="shared" ca="1" si="125"/>
        <v>42106.43170291587</v>
      </c>
      <c r="BM261" s="15">
        <f t="shared" ca="1" si="126"/>
        <v>60945.270767494228</v>
      </c>
      <c r="BN261" s="15">
        <f t="shared" ca="1" si="127"/>
        <v>63906.578834828564</v>
      </c>
      <c r="BO261" s="15">
        <f t="shared" ca="1" si="128"/>
        <v>73007.556433037331</v>
      </c>
      <c r="BP261" s="15">
        <f t="shared" ca="1" si="129"/>
        <v>81579.478646746444</v>
      </c>
      <c r="BQ261" s="15">
        <f ca="1">Inputs!$B$20*EXP($B$10-0.5*C$7^2+C$7*AJ261)</f>
        <v>6513.1729056832964</v>
      </c>
      <c r="BR261" s="15">
        <f t="shared" ca="1" si="130"/>
        <v>7702.6094585735991</v>
      </c>
      <c r="BS261" s="15">
        <f t="shared" ca="1" si="131"/>
        <v>11660.092215991399</v>
      </c>
      <c r="BT261" s="15">
        <f t="shared" ca="1" si="132"/>
        <v>11799.240662790873</v>
      </c>
      <c r="BU261" s="15">
        <f t="shared" ca="1" si="133"/>
        <v>9373.6295425763365</v>
      </c>
      <c r="BV261" s="15">
        <f t="shared" ca="1" si="134"/>
        <v>10761.065117562061</v>
      </c>
      <c r="BW261" s="15">
        <f t="shared" ca="1" si="135"/>
        <v>21888.219098884791</v>
      </c>
      <c r="BX261" s="15">
        <f t="shared" ca="1" si="136"/>
        <v>35172.570738908842</v>
      </c>
      <c r="BY261" s="15">
        <f t="shared" ca="1" si="137"/>
        <v>44816.292287238983</v>
      </c>
      <c r="BZ261" s="15">
        <f t="shared" ca="1" si="138"/>
        <v>59805.130645305275</v>
      </c>
      <c r="CA261" s="15">
        <f t="shared" ca="1" si="139"/>
        <v>60871.924871480514</v>
      </c>
      <c r="CB261" s="15">
        <f ca="1">(AU261*DCF!C$10-DCF!C$5*MAX(AU261*DCF!C$10,0)-MAX(AU261-Inputs!$B$6,0)/Inputs!$B$10)*DCF!C$6</f>
        <v>1043.0116163660493</v>
      </c>
      <c r="CC261" s="15">
        <f ca="1">(AV261*DCF!D$10-DCF!D$5*MAX(AV261*DCF!D$10,0)-MAX(AV261-AU261,0)/Inputs!$B$10)*DCF!D$6</f>
        <v>1211.5494824746838</v>
      </c>
      <c r="CD261" s="15">
        <f ca="1">(AW261*DCF!E$10-DCF!E$5*MAX(AW261*DCF!E$10,0)-MAX(AW261-AV261,0)/Inputs!$B$10)*DCF!E$6</f>
        <v>1470.1660106623312</v>
      </c>
      <c r="CE261" s="15">
        <f ca="1">(AX261*DCF!F$10-DCF!F$5*MAX(AX261*DCF!F$10,0)-MAX(AX261-AW261,0)/Inputs!$B$10)*DCF!F$6</f>
        <v>2146.3832784526053</v>
      </c>
      <c r="CF261" s="15">
        <f ca="1">(AY261*DCF!G$10-DCF!G$5*MAX(AY261*DCF!G$10,0)-MAX(AY261-AX261,0)/Inputs!$B$10)*DCF!G$6</f>
        <v>2346.5555182477115</v>
      </c>
      <c r="CG261" s="15">
        <f ca="1">(AZ261*DCF!H$10-DCF!H$5*MAX(AZ261*DCF!H$10,0)-MAX(AZ261-AY261,0)/Inputs!$B$10)*DCF!H$6</f>
        <v>2707.7056567274431</v>
      </c>
      <c r="CH261" s="15">
        <f ca="1">(BA261*DCF!I$10-DCF!I$5*MAX(BA261*DCF!I$10,0)-MAX(BA261-AZ261,0)/Inputs!$B$10)*DCF!I$6</f>
        <v>2826.1925223691187</v>
      </c>
      <c r="CI261" s="15">
        <f ca="1">(BB261*DCF!J$10-DCF!J$5*MAX(BB261*DCF!J$10,0)-MAX(BB261-BA261,0)/Inputs!$B$10)*DCF!J$6</f>
        <v>3750.0125921550998</v>
      </c>
      <c r="CJ261" s="15">
        <f ca="1">(BC261*DCF!K$10-DCF!K$5*MAX(BC261*DCF!K$10,0)-MAX(BC261-BB261,0)/Inputs!$B$10)*DCF!K$6</f>
        <v>4269.1309452572696</v>
      </c>
      <c r="CK261" s="15">
        <f ca="1">(BD261*DCF!L$10-DCF!L$5*MAX(BD261*DCF!L$10,0)-MAX(BD261-BC261,0)/Inputs!$B$10)*DCF!L$6</f>
        <v>4756.2291423806228</v>
      </c>
      <c r="CL261" s="15">
        <f ca="1">(BE261*DCF!M$10-DCF!M$5*MAX(BE261*DCF!M$10,0)-MAX(BE261-BD261,0)/Inputs!$B$10)*DCF!M$6</f>
        <v>4749.177056787883</v>
      </c>
      <c r="CM261" s="15">
        <f ca="1">(BF261*DCF!C$28-DCF!C$5*MAX(BF261*DCF!C$28,0)-MAX(BF261-Inputs!$B$13,0)/Inputs!$B$17)*DCF!C$6</f>
        <v>3198.4860060888868</v>
      </c>
      <c r="CN261" s="15">
        <f ca="1">(BG261*DCF!D$28-DCF!D$5*MAX(BG261*DCF!D$28,0)-MAX(BG261-BF261,0)/Inputs!$B$17)*DCF!D$6</f>
        <v>3167.4176735890387</v>
      </c>
      <c r="CO261" s="15">
        <f ca="1">(BH261*DCF!E$28-DCF!E$5*MAX(BH261*DCF!E$28,0)-MAX(BH261-BG261,0)/Inputs!$B$17)*DCF!E$6</f>
        <v>3904.7414069200227</v>
      </c>
      <c r="CP261" s="15">
        <f ca="1">(BI261*DCF!F$28-DCF!F$5*MAX(BI261*DCF!F$28,0)-MAX(BI261-BH261,0)/Inputs!$B$17)*DCF!F$6</f>
        <v>5688.08321809266</v>
      </c>
      <c r="CQ261" s="15">
        <f ca="1">(BJ261*DCF!G$28-DCF!G$5*MAX(BJ261*DCF!G$28,0)-MAX(BJ261-BI261,0)/Inputs!$B$17)*DCF!G$6</f>
        <v>7005.7301274416186</v>
      </c>
      <c r="CR261" s="15">
        <f ca="1">(BK261*DCF!H$28-DCF!H$5*MAX(BK261*DCF!H$28,0)-MAX(BK261-BJ261,0)/Inputs!$B$17)*DCF!H$6</f>
        <v>8095.405209656903</v>
      </c>
      <c r="CS261" s="15">
        <f ca="1">(BL261*DCF!I$28-DCF!I$5*MAX(BL261*DCF!I$28,0)-MAX(BL261-BK261,0)/Inputs!$B$17)*DCF!I$6</f>
        <v>8949.6708800188735</v>
      </c>
      <c r="CT261" s="15">
        <f ca="1">(BM261*DCF!J$28-DCF!J$5*MAX(BM261*DCF!J$28,0)-MAX(BM261-BL261,0)/Inputs!$B$17)*DCF!J$6</f>
        <v>11097.97867099575</v>
      </c>
      <c r="CU261" s="15">
        <f ca="1">(BN261*DCF!K$28-DCF!K$5*MAX(BN261*DCF!K$28,0)-MAX(BN261-BM261,0)/Inputs!$B$17)*DCF!K$6</f>
        <v>13133.277134346828</v>
      </c>
      <c r="CV261" s="15">
        <f ca="1">(BO261*DCF!L$28-DCF!L$5*MAX(BO261*DCF!L$28,0)-MAX(BO261-BN261,0)/Inputs!$B$17)*DCF!L$6</f>
        <v>13536.749136782872</v>
      </c>
      <c r="CW261" s="15">
        <f ca="1">(BP261*DCF!M$28-DCF!M$5*MAX(BP261*DCF!M$28,0)-MAX(BP261-BO261,0)/Inputs!$B$17)*DCF!M$6</f>
        <v>14453.219383479505</v>
      </c>
      <c r="CX261" s="15">
        <f ca="1">(BQ261*DCF!C$46-DCF!C$5*MAX(BQ261*DCF!C$46,0)-MAX(BQ261-Inputs!$B$20,0)/Inputs!$B$24)*DCF!C$6</f>
        <v>-3034.0689877713371</v>
      </c>
      <c r="CY261" s="15">
        <f ca="1">(BR261*DCF!D$46-DCF!D$5*MAX(BR261*DCF!D$46,0)-MAX(BR261-BQ261,0)/Inputs!$B$24)*DCF!D$6</f>
        <v>-1822.17851130242</v>
      </c>
      <c r="CZ261" s="15">
        <f ca="1">(BS261*DCF!E$46-DCF!E$5*MAX(BS261*DCF!E$46,0)-MAX(BS261-BR261,0)/Inputs!$B$24)*DCF!E$6</f>
        <v>-2938.7569614816875</v>
      </c>
      <c r="DA261" s="15">
        <f ca="1">(BT261*DCF!F$46-DCF!F$5*MAX(BT261*DCF!F$46,0)-MAX(BT261-BS261,0)/Inputs!$B$24)*DCF!F$6</f>
        <v>-909.96365385228637</v>
      </c>
      <c r="DB261" s="15">
        <f ca="1">(BU261*DCF!G$46-DCF!G$5*MAX(BU261*DCF!G$46,0)-MAX(BU261-BT261,0)/Inputs!$B$24)*DCF!G$6</f>
        <v>-315.31037778163994</v>
      </c>
      <c r="DC261" s="15">
        <f ca="1">(BV261*DCF!H$46-DCF!H$5*MAX(BV261*DCF!H$46,0)-MAX(BV261-BU261,0)/Inputs!$B$24)*DCF!H$6</f>
        <v>-431.13710396800474</v>
      </c>
      <c r="DD261" s="15">
        <f ca="1">(BW261*DCF!I$46-DCF!I$5*MAX(BW261*DCF!I$46,0)-MAX(BW261-BV261,0)/Inputs!$B$24)*DCF!I$6</f>
        <v>-2688.6585446777276</v>
      </c>
      <c r="DE261" s="15">
        <f ca="1">(BX261*DCF!J$46-DCF!J$5*MAX(BX261*DCF!J$46,0)-MAX(BX261-BW261,0)/Inputs!$B$24)*DCF!J$6</f>
        <v>-2047.4009692397235</v>
      </c>
      <c r="DF261" s="15">
        <f ca="1">(BY261*DCF!K$46-DCF!K$5*MAX(BY261*DCF!K$46,0)-MAX(BY261-BX261,0)/Inputs!$B$24)*DCF!K$6</f>
        <v>197.60113963669806</v>
      </c>
      <c r="DG261" s="15">
        <f ca="1">(BZ261*DCF!L$46-DCF!L$5*MAX(BZ261*DCF!L$46,0)-MAX(BZ261-BY261,0)/Inputs!$B$24)*DCF!L$6</f>
        <v>742.02841268756879</v>
      </c>
      <c r="DH261" s="15">
        <f ca="1">(CA261*DCF!M$46-DCF!M$5*MAX(CA261*DCF!M$46,0)-MAX(CA261-BZ261,0)/Inputs!$B$24)*DCF!M$6</f>
        <v>4549.1000097757315</v>
      </c>
      <c r="DI261" s="15">
        <f ca="1">SUM(CB261:CL261)+BE261*DCF!M$10*(1+Inputs!$B$30)*(1-Inputs!$B$33)*(1-Inputs!$B$30/Inputs!$B$31)/(Inputs!$B$29-Inputs!$B$30)*DCF!M$6</f>
        <v>134842.5397470879</v>
      </c>
      <c r="DJ261" s="15">
        <f ca="1">SUM(CM261:CW261)+BP261*DCF!M$28*(1+Inputs!$B$30)*(1-Inputs!$B$33)*(1-Inputs!$B$30/Inputs!$B$31)/(Inputs!$B$29-Inputs!$B$30)*DCF!M$6</f>
        <v>394946.4493151732</v>
      </c>
      <c r="DK261" s="15">
        <f ca="1">SUM(CX261:DH261)+CA261*DCF!M$46*(1+Inputs!$B$30)*(1-Inputs!$B$33)*(1-Inputs!$B$30/Inputs!$B$31)/(Inputs!$B$29-Inputs!$B$30)*DCF!M$6</f>
        <v>85416.461043805495</v>
      </c>
      <c r="DM261" s="15">
        <f ca="1">DI261+DJ261+DK261+Inputs!$B$34+Inputs!$B$36-Inputs!$B$35</f>
        <v>692056.45010606654</v>
      </c>
    </row>
    <row r="262" spans="1:117" x14ac:dyDescent="0.75">
      <c r="A262" s="11">
        <v>249</v>
      </c>
      <c r="C262" s="24">
        <f t="shared" ca="1" si="144"/>
        <v>-0.28863482698846099</v>
      </c>
      <c r="D262" s="24">
        <f t="shared" ca="1" si="144"/>
        <v>-0.29464495656358813</v>
      </c>
      <c r="E262" s="24">
        <f t="shared" ca="1" si="144"/>
        <v>-0.82754450080293718</v>
      </c>
      <c r="F262" s="24">
        <f t="shared" ca="1" si="144"/>
        <v>-0.91609526614979198</v>
      </c>
      <c r="G262" s="24">
        <f t="shared" ca="1" si="144"/>
        <v>-0.68095621436044174</v>
      </c>
      <c r="H262" s="24">
        <f t="shared" ca="1" si="144"/>
        <v>-0.30209302695302243</v>
      </c>
      <c r="I262" s="24">
        <f t="shared" ca="1" si="144"/>
        <v>-0.25757379445157652</v>
      </c>
      <c r="J262" s="24">
        <f t="shared" ca="1" si="144"/>
        <v>0.54531105882753339</v>
      </c>
      <c r="K262" s="24">
        <f t="shared" ca="1" si="144"/>
        <v>-1.4664492154863713</v>
      </c>
      <c r="L262" s="24">
        <f t="shared" ca="1" si="144"/>
        <v>1.3557460319666448</v>
      </c>
      <c r="M262" s="24">
        <f t="shared" ca="1" si="144"/>
        <v>-1.9385095206493455</v>
      </c>
      <c r="N262" s="24">
        <f ca="1">SQRT(Inputs!$B$38)*C262+SQRT(1-Inputs!$B$38)*_xlfn.NORM.S.INV(RAND())</f>
        <v>-0.39294519219519186</v>
      </c>
      <c r="O262" s="24">
        <f ca="1">SQRT(Inputs!$B$38)*D262+SQRT(1-Inputs!$B$38)*_xlfn.NORM.S.INV(RAND())</f>
        <v>-0.21645947864312498</v>
      </c>
      <c r="P262" s="24">
        <f ca="1">SQRT(Inputs!$B$38)*E262+SQRT(1-Inputs!$B$38)*_xlfn.NORM.S.INV(RAND())</f>
        <v>-0.26473118609187729</v>
      </c>
      <c r="Q262" s="24">
        <f ca="1">SQRT(Inputs!$B$38)*F262+SQRT(1-Inputs!$B$38)*_xlfn.NORM.S.INV(RAND())</f>
        <v>-0.76767900066258155</v>
      </c>
      <c r="R262" s="24">
        <f ca="1">SQRT(Inputs!$B$38)*G262+SQRT(1-Inputs!$B$38)*_xlfn.NORM.S.INV(RAND())</f>
        <v>-0.18278335570764434</v>
      </c>
      <c r="S262" s="24">
        <f ca="1">SQRT(Inputs!$B$38)*H262+SQRT(1-Inputs!$B$38)*_xlfn.NORM.S.INV(RAND())</f>
        <v>-1.025091453023983</v>
      </c>
      <c r="T262" s="24">
        <f ca="1">SQRT(Inputs!$B$38)*I262+SQRT(1-Inputs!$B$38)*_xlfn.NORM.S.INV(RAND())</f>
        <v>-1.5731796741783837</v>
      </c>
      <c r="U262" s="24">
        <f ca="1">SQRT(Inputs!$B$38)*J262+SQRT(1-Inputs!$B$38)*_xlfn.NORM.S.INV(RAND())</f>
        <v>0.57723362513804211</v>
      </c>
      <c r="V262" s="24">
        <f ca="1">SQRT(Inputs!$B$38)*K262+SQRT(1-Inputs!$B$38)*_xlfn.NORM.S.INV(RAND())</f>
        <v>-0.44898153416122999</v>
      </c>
      <c r="W262" s="24">
        <f ca="1">SQRT(Inputs!$B$38)*L262+SQRT(1-Inputs!$B$38)*_xlfn.NORM.S.INV(RAND())</f>
        <v>-8.3718162243036076E-2</v>
      </c>
      <c r="X262" s="24">
        <f ca="1">SQRT(Inputs!$B$38)*M262+SQRT(1-Inputs!$B$38)*_xlfn.NORM.S.INV(RAND())</f>
        <v>-2.0761157317054928</v>
      </c>
      <c r="Y262" s="24">
        <f ca="1">SQRT(Inputs!$B$38)*C262+SQRT(1-Inputs!$B$38)*_xlfn.NORM.S.INV(RAND())</f>
        <v>0.5851960499141502</v>
      </c>
      <c r="Z262" s="24">
        <f ca="1">SQRT(Inputs!$B$38)*D262+SQRT(1-Inputs!$B$38)*_xlfn.NORM.S.INV(RAND())</f>
        <v>-0.30302271645192935</v>
      </c>
      <c r="AA262" s="24">
        <f ca="1">SQRT(Inputs!$B$38)*E262+SQRT(1-Inputs!$B$38)*_xlfn.NORM.S.INV(RAND())</f>
        <v>-0.59532798644191254</v>
      </c>
      <c r="AB262" s="24">
        <f ca="1">SQRT(Inputs!$B$38)*F262+SQRT(1-Inputs!$B$38)*_xlfn.NORM.S.INV(RAND())</f>
        <v>-1.8513365544543789</v>
      </c>
      <c r="AC262" s="24">
        <f ca="1">SQRT(Inputs!$B$38)*G262+SQRT(1-Inputs!$B$38)*_xlfn.NORM.S.INV(RAND())</f>
        <v>-1.233890679078296</v>
      </c>
      <c r="AD262" s="24">
        <f ca="1">SQRT(Inputs!$B$38)*H262+SQRT(1-Inputs!$B$38)*_xlfn.NORM.S.INV(RAND())</f>
        <v>-8.945031020870825E-3</v>
      </c>
      <c r="AE262" s="24">
        <f ca="1">SQRT(Inputs!$B$38)*I262+SQRT(1-Inputs!$B$38)*_xlfn.NORM.S.INV(RAND())</f>
        <v>1.4533336806458892</v>
      </c>
      <c r="AF262" s="24">
        <f ca="1">SQRT(Inputs!$B$38)*J262+SQRT(1-Inputs!$B$38)*_xlfn.NORM.S.INV(RAND())</f>
        <v>0.86857941430284891</v>
      </c>
      <c r="AG262" s="24">
        <f ca="1">SQRT(Inputs!$B$38)*K262+SQRT(1-Inputs!$B$38)*_xlfn.NORM.S.INV(RAND())</f>
        <v>-1.0257535826601665</v>
      </c>
      <c r="AH262" s="24">
        <f ca="1">SQRT(Inputs!$B$38)*L262+SQRT(1-Inputs!$B$38)*_xlfn.NORM.S.INV(RAND())</f>
        <v>-0.71846218545185792</v>
      </c>
      <c r="AI262" s="24">
        <f ca="1">SQRT(Inputs!$B$38)*M262+SQRT(1-Inputs!$B$38)*_xlfn.NORM.S.INV(RAND())</f>
        <v>-2.8784250116093388</v>
      </c>
      <c r="AJ262" s="24">
        <f ca="1">SQRT(Inputs!$B$38)*C262+SQRT(1-Inputs!$B$38)*_xlfn.NORM.S.INV(RAND())</f>
        <v>-1.9423558542959934E-2</v>
      </c>
      <c r="AK262" s="24">
        <f ca="1">SQRT(Inputs!$B$38)*D262+SQRT(1-Inputs!$B$38)*_xlfn.NORM.S.INV(RAND())</f>
        <v>0.6769383472571473</v>
      </c>
      <c r="AL262" s="24">
        <f ca="1">SQRT(Inputs!$B$38)*E262+SQRT(1-Inputs!$B$38)*_xlfn.NORM.S.INV(RAND())</f>
        <v>0.50968116862409973</v>
      </c>
      <c r="AM262" s="24">
        <f ca="1">SQRT(Inputs!$B$38)*F262+SQRT(1-Inputs!$B$38)*_xlfn.NORM.S.INV(RAND())</f>
        <v>-0.26034963164719932</v>
      </c>
      <c r="AN262" s="24">
        <f ca="1">SQRT(Inputs!$B$38)*G262+SQRT(1-Inputs!$B$38)*_xlfn.NORM.S.INV(RAND())</f>
        <v>-0.34304785251089565</v>
      </c>
      <c r="AO262" s="24">
        <f ca="1">SQRT(Inputs!$B$38)*H262+SQRT(1-Inputs!$B$38)*_xlfn.NORM.S.INV(RAND())</f>
        <v>1.4061060065928574</v>
      </c>
      <c r="AP262" s="24">
        <f ca="1">SQRT(Inputs!$B$38)*I262+SQRT(1-Inputs!$B$38)*_xlfn.NORM.S.INV(RAND())</f>
        <v>-0.65971193207545709</v>
      </c>
      <c r="AQ262" s="24">
        <f ca="1">SQRT(Inputs!$B$38)*J262+SQRT(1-Inputs!$B$38)*_xlfn.NORM.S.INV(RAND())</f>
        <v>1.7200923871519245</v>
      </c>
      <c r="AR262" s="24">
        <f ca="1">SQRT(Inputs!$B$38)*K262+SQRT(1-Inputs!$B$38)*_xlfn.NORM.S.INV(RAND())</f>
        <v>-0.77277398821694809</v>
      </c>
      <c r="AS262" s="24">
        <f ca="1">SQRT(Inputs!$B$38)*L262+SQRT(1-Inputs!$B$38)*_xlfn.NORM.S.INV(RAND())</f>
        <v>1.2303554520092421</v>
      </c>
      <c r="AT262" s="24">
        <f ca="1">SQRT(Inputs!$B$38)*M262+SQRT(1-Inputs!$B$38)*_xlfn.NORM.S.INV(RAND())</f>
        <v>-1.5808263098906037</v>
      </c>
      <c r="AU262" s="15">
        <f ca="1">Inputs!$B$6*EXP($B$8-0.5*C$5^2+C$5*N262)</f>
        <v>4656.433866706825</v>
      </c>
      <c r="AV262" s="15">
        <f t="shared" ca="1" si="110"/>
        <v>5490.4284882316178</v>
      </c>
      <c r="AW262" s="15">
        <f t="shared" ca="1" si="111"/>
        <v>6459.776203848046</v>
      </c>
      <c r="AX262" s="15">
        <f t="shared" ca="1" si="112"/>
        <v>7165.47451240787</v>
      </c>
      <c r="AY262" s="15">
        <f t="shared" ca="1" si="113"/>
        <v>8571.988776678485</v>
      </c>
      <c r="AZ262" s="15">
        <f t="shared" ca="1" si="114"/>
        <v>9364.6900099830145</v>
      </c>
      <c r="BA262" s="15">
        <f t="shared" ca="1" si="115"/>
        <v>9720.2660394001177</v>
      </c>
      <c r="BB262" s="15">
        <f t="shared" ca="1" si="116"/>
        <v>12609.101925595651</v>
      </c>
      <c r="BC262" s="15">
        <f t="shared" ca="1" si="117"/>
        <v>14787.938288541473</v>
      </c>
      <c r="BD262" s="15">
        <f t="shared" ca="1" si="118"/>
        <v>17975.311615278268</v>
      </c>
      <c r="BE262" s="15">
        <f t="shared" ca="1" si="119"/>
        <v>18231.488528356389</v>
      </c>
      <c r="BF262" s="15">
        <f ca="1">Inputs!$B$13*EXP($B$9-0.5*C$6^2+C$6*Y262)</f>
        <v>15532.393051901225</v>
      </c>
      <c r="BG262" s="15">
        <f t="shared" ca="1" si="120"/>
        <v>17922.635092818044</v>
      </c>
      <c r="BH262" s="15">
        <f t="shared" ca="1" si="121"/>
        <v>19839.268442050681</v>
      </c>
      <c r="BI262" s="15">
        <f t="shared" ca="1" si="122"/>
        <v>18264.395173276505</v>
      </c>
      <c r="BJ262" s="15">
        <f t="shared" ca="1" si="123"/>
        <v>18742.570250658959</v>
      </c>
      <c r="BK262" s="15">
        <f t="shared" ca="1" si="124"/>
        <v>22974.956765076116</v>
      </c>
      <c r="BL262" s="15">
        <f t="shared" ca="1" si="125"/>
        <v>34070.787683681781</v>
      </c>
      <c r="BM262" s="15">
        <f t="shared" ca="1" si="126"/>
        <v>46652.116552494575</v>
      </c>
      <c r="BN262" s="15">
        <f t="shared" ca="1" si="127"/>
        <v>50739.696970136654</v>
      </c>
      <c r="BO262" s="15">
        <f t="shared" ca="1" si="128"/>
        <v>57427.951522447191</v>
      </c>
      <c r="BP262" s="15">
        <f t="shared" ca="1" si="129"/>
        <v>51013.517725610684</v>
      </c>
      <c r="BQ262" s="15">
        <f ca="1">Inputs!$B$20*EXP($B$10-0.5*C$7^2+C$7*AJ262)</f>
        <v>4260.0640983747362</v>
      </c>
      <c r="BR262" s="15">
        <f t="shared" ca="1" si="130"/>
        <v>7166.7180297284376</v>
      </c>
      <c r="BS262" s="15">
        <f t="shared" ca="1" si="131"/>
        <v>11361.120256872333</v>
      </c>
      <c r="BT262" s="15">
        <f t="shared" ca="1" si="132"/>
        <v>14630.375312349079</v>
      </c>
      <c r="BU262" s="15">
        <f t="shared" ca="1" si="133"/>
        <v>18660.854193949661</v>
      </c>
      <c r="BV262" s="15">
        <f t="shared" ca="1" si="134"/>
        <v>35639.406546407074</v>
      </c>
      <c r="BW262" s="15">
        <f t="shared" ca="1" si="135"/>
        <v>43251.710045345877</v>
      </c>
      <c r="BX262" s="15">
        <f t="shared" ca="1" si="136"/>
        <v>85403.399541129766</v>
      </c>
      <c r="BY262" s="15">
        <f t="shared" ca="1" si="137"/>
        <v>103217.93374195469</v>
      </c>
      <c r="BZ262" s="15">
        <f t="shared" ca="1" si="138"/>
        <v>181587.23498521914</v>
      </c>
      <c r="CA262" s="15">
        <f t="shared" ca="1" si="139"/>
        <v>192605.36475574705</v>
      </c>
      <c r="CB262" s="15">
        <f ca="1">(AU262*DCF!C$10-DCF!C$5*MAX(AU262*DCF!C$10,0)-MAX(AU262-Inputs!$B$6,0)/Inputs!$B$10)*DCF!C$6</f>
        <v>1045.2547516940965</v>
      </c>
      <c r="CC262" s="15">
        <f ca="1">(AV262*DCF!D$10-DCF!D$5*MAX(AV262*DCF!D$10,0)-MAX(AV262-AU262,0)/Inputs!$B$10)*DCF!D$6</f>
        <v>1134.9069863054249</v>
      </c>
      <c r="CD262" s="15">
        <f ca="1">(AW262*DCF!E$10-DCF!E$5*MAX(AW262*DCF!E$10,0)-MAX(AW262-AV262,0)/Inputs!$B$10)*DCF!E$6</f>
        <v>1273.1222466142181</v>
      </c>
      <c r="CE262" s="15">
        <f ca="1">(AX262*DCF!F$10-DCF!F$5*MAX(AX262*DCF!F$10,0)-MAX(AX262-AW262,0)/Inputs!$B$10)*DCF!F$6</f>
        <v>1417.373344863815</v>
      </c>
      <c r="CF262" s="15">
        <f ca="1">(AY262*DCF!G$10-DCF!G$5*MAX(AY262*DCF!G$10,0)-MAX(AY262-AX262,0)/Inputs!$B$10)*DCF!G$6</f>
        <v>1495.8149206434689</v>
      </c>
      <c r="CG262" s="15">
        <f ca="1">(AZ262*DCF!H$10-DCF!H$5*MAX(AZ262*DCF!H$10,0)-MAX(AZ262-AY262,0)/Inputs!$B$10)*DCF!H$6</f>
        <v>1677.4029675393153</v>
      </c>
      <c r="CH262" s="15">
        <f ca="1">(BA262*DCF!I$10-DCF!I$5*MAX(BA262*DCF!I$10,0)-MAX(BA262-AZ262,0)/Inputs!$B$10)*DCF!I$6</f>
        <v>1717.2110819284467</v>
      </c>
      <c r="CI262" s="15">
        <f ca="1">(BB262*DCF!J$10-DCF!J$5*MAX(BB262*DCF!J$10,0)-MAX(BB262-BA262,0)/Inputs!$B$10)*DCF!J$6</f>
        <v>1725.9956732798316</v>
      </c>
      <c r="CJ262" s="15">
        <f ca="1">(BC262*DCF!K$10-DCF!K$5*MAX(BC262*DCF!K$10,0)-MAX(BC262-BB262,0)/Inputs!$B$10)*DCF!K$6</f>
        <v>2075.6166459715</v>
      </c>
      <c r="CK262" s="15">
        <f ca="1">(BD262*DCF!L$10-DCF!L$5*MAX(BD262*DCF!L$10,0)-MAX(BD262-BC262,0)/Inputs!$B$10)*DCF!L$6</f>
        <v>2298.8398303020031</v>
      </c>
      <c r="CL262" s="15">
        <f ca="1">(BE262*DCF!M$10-DCF!M$5*MAX(BE262*DCF!M$10,0)-MAX(BE262-BD262,0)/Inputs!$B$10)*DCF!M$6</f>
        <v>2542.0957687784394</v>
      </c>
      <c r="CM262" s="15">
        <f ca="1">(BF262*DCF!C$28-DCF!C$5*MAX(BF262*DCF!C$28,0)-MAX(BF262-Inputs!$B$13,0)/Inputs!$B$17)*DCF!C$6</f>
        <v>3783.0188951175874</v>
      </c>
      <c r="CN262" s="15">
        <f ca="1">(BG262*DCF!D$28-DCF!D$5*MAX(BG262*DCF!D$28,0)-MAX(BG262-BF262,0)/Inputs!$B$17)*DCF!D$6</f>
        <v>4768.6811800677169</v>
      </c>
      <c r="CO262" s="15">
        <f ca="1">(BH262*DCF!E$28-DCF!E$5*MAX(BH262*DCF!E$28,0)-MAX(BH262-BG262,0)/Inputs!$B$17)*DCF!E$6</f>
        <v>5241.0920385072186</v>
      </c>
      <c r="CP262" s="15">
        <f ca="1">(BI262*DCF!F$28-DCF!F$5*MAX(BI262*DCF!F$28,0)-MAX(BI262-BH262,0)/Inputs!$B$17)*DCF!F$6</f>
        <v>4958.3021896230548</v>
      </c>
      <c r="CQ262" s="15">
        <f ca="1">(BJ262*DCF!G$28-DCF!G$5*MAX(BJ262*DCF!G$28,0)-MAX(BJ262-BI262,0)/Inputs!$B$17)*DCF!G$6</f>
        <v>4782.4777267814488</v>
      </c>
      <c r="CR262" s="15">
        <f ca="1">(BK262*DCF!H$28-DCF!H$5*MAX(BK262*DCF!H$28,0)-MAX(BK262-BJ262,0)/Inputs!$B$17)*DCF!H$6</f>
        <v>5024.3661959100464</v>
      </c>
      <c r="CS262" s="15">
        <f ca="1">(BL262*DCF!I$28-DCF!I$5*MAX(BL262*DCF!I$28,0)-MAX(BL262-BK262,0)/Inputs!$B$17)*DCF!I$6</f>
        <v>6419.2572959008012</v>
      </c>
      <c r="CT262" s="15">
        <f ca="1">(BM262*DCF!J$28-DCF!J$5*MAX(BM262*DCF!J$28,0)-MAX(BM262-BL262,0)/Inputs!$B$17)*DCF!J$6</f>
        <v>8739.1134498762185</v>
      </c>
      <c r="CU262" s="15">
        <f ca="1">(BN262*DCF!K$28-DCF!K$5*MAX(BN262*DCF!K$28,0)-MAX(BN262-BM262,0)/Inputs!$B$17)*DCF!K$6</f>
        <v>10214.699092644436</v>
      </c>
      <c r="CV262" s="15">
        <f ca="1">(BO262*DCF!L$28-DCF!L$5*MAX(BO262*DCF!L$28,0)-MAX(BO262-BN262,0)/Inputs!$B$17)*DCF!L$6</f>
        <v>10701.294579007235</v>
      </c>
      <c r="CW262" s="15">
        <f ca="1">(BP262*DCF!M$28-DCF!M$5*MAX(BP262*DCF!M$28,0)-MAX(BP262-BO262,0)/Inputs!$B$17)*DCF!M$6</f>
        <v>9598.2228830612348</v>
      </c>
      <c r="CX262" s="15">
        <f ca="1">(BQ262*DCF!C$46-DCF!C$5*MAX(BQ262*DCF!C$46,0)-MAX(BQ262-Inputs!$B$20,0)/Inputs!$B$24)*DCF!C$6</f>
        <v>-1473.0236247400019</v>
      </c>
      <c r="CY262" s="15">
        <f ca="1">(BR262*DCF!D$46-DCF!D$5*MAX(BR262*DCF!D$46,0)-MAX(BR262-BQ262,0)/Inputs!$B$24)*DCF!D$6</f>
        <v>-2463.4367427401398</v>
      </c>
      <c r="CZ262" s="15">
        <f ca="1">(BS262*DCF!E$46-DCF!E$5*MAX(BS262*DCF!E$46,0)-MAX(BS262-BR262,0)/Inputs!$B$24)*DCF!E$6</f>
        <v>-2996.7901394428104</v>
      </c>
      <c r="DA262" s="15">
        <f ca="1">(BT262*DCF!F$46-DCF!F$5*MAX(BT262*DCF!F$46,0)-MAX(BT262-BS262,0)/Inputs!$B$24)*DCF!F$6</f>
        <v>-2255.9155452693176</v>
      </c>
      <c r="DB262" s="15">
        <f ca="1">(BU262*DCF!G$46-DCF!G$5*MAX(BU262*DCF!G$46,0)-MAX(BU262-BT262,0)/Inputs!$B$24)*DCF!G$6</f>
        <v>-1983.4877289695246</v>
      </c>
      <c r="DC262" s="15">
        <f ca="1">(BV262*DCF!H$46-DCF!H$5*MAX(BV262*DCF!H$46,0)-MAX(BV262-BU262,0)/Inputs!$B$24)*DCF!H$6</f>
        <v>-5275.9811142099061</v>
      </c>
      <c r="DD262" s="15">
        <f ca="1">(BW262*DCF!I$46-DCF!I$5*MAX(BW262*DCF!I$46,0)-MAX(BW262-BV262,0)/Inputs!$B$24)*DCF!I$6</f>
        <v>-1186.282841787164</v>
      </c>
      <c r="DE262" s="15">
        <f ca="1">(BX262*DCF!J$46-DCF!J$5*MAX(BX262*DCF!J$46,0)-MAX(BX262-BW262,0)/Inputs!$B$24)*DCF!J$6</f>
        <v>-7595.5030205071553</v>
      </c>
      <c r="DF262" s="15">
        <f ca="1">(BY262*DCF!K$46-DCF!K$5*MAX(BY262*DCF!K$46,0)-MAX(BY262-BX262,0)/Inputs!$B$24)*DCF!K$6</f>
        <v>1532.0661520363437</v>
      </c>
      <c r="DG262" s="15">
        <f ca="1">(BZ262*DCF!L$46-DCF!L$5*MAX(BZ262*DCF!L$46,0)-MAX(BZ262-BY262,0)/Inputs!$B$24)*DCF!L$6</f>
        <v>-5182.9471881989584</v>
      </c>
      <c r="DH262" s="15">
        <f ca="1">(CA262*DCF!M$46-DCF!M$5*MAX(CA262*DCF!M$46,0)-MAX(CA262-BZ262,0)/Inputs!$B$24)*DCF!M$6</f>
        <v>12796.096193400572</v>
      </c>
      <c r="DI262" s="15">
        <f ca="1">SUM(CB262:CL262)+BE262*DCF!M$10*(1+Inputs!$B$30)*(1-Inputs!$B$33)*(1-Inputs!$B$30/Inputs!$B$31)/(Inputs!$B$29-Inputs!$B$30)*DCF!M$6</f>
        <v>69142.107878813753</v>
      </c>
      <c r="DJ262" s="15">
        <f ca="1">SUM(CM262:CW262)+BP262*DCF!M$28*(1+Inputs!$B$30)*(1-Inputs!$B$33)*(1-Inputs!$B$30/Inputs!$B$31)/(Inputs!$B$29-Inputs!$B$30)*DCF!M$6</f>
        <v>263525.5847455773</v>
      </c>
      <c r="DK262" s="15">
        <f ca="1">SUM(CX262:DH262)+CA262*DCF!M$46*(1+Inputs!$B$30)*(1-Inputs!$B$33)*(1-Inputs!$B$30/Inputs!$B$31)/(Inputs!$B$29-Inputs!$B$30)*DCF!M$6</f>
        <v>281705.50387597259</v>
      </c>
      <c r="DM262" s="15">
        <f ca="1">DI262+DJ262+DK262+Inputs!$B$34+Inputs!$B$36-Inputs!$B$35</f>
        <v>691224.19650036364</v>
      </c>
    </row>
    <row r="263" spans="1:117" x14ac:dyDescent="0.75">
      <c r="A263" s="11">
        <v>250</v>
      </c>
      <c r="C263" s="24">
        <f t="shared" ca="1" si="144"/>
        <v>-1.2415557277284555</v>
      </c>
      <c r="D263" s="24">
        <f t="shared" ca="1" si="144"/>
        <v>0.67340916238165516</v>
      </c>
      <c r="E263" s="24">
        <f t="shared" ca="1" si="144"/>
        <v>-0.35614690579648617</v>
      </c>
      <c r="F263" s="24">
        <f t="shared" ca="1" si="144"/>
        <v>9.675711999253761E-2</v>
      </c>
      <c r="G263" s="24">
        <f t="shared" ca="1" si="144"/>
        <v>-7.174383983286578E-2</v>
      </c>
      <c r="H263" s="24">
        <f t="shared" ca="1" si="144"/>
        <v>-0.91354657914708937</v>
      </c>
      <c r="I263" s="24">
        <f t="shared" ca="1" si="144"/>
        <v>-0.18577288919390733</v>
      </c>
      <c r="J263" s="24">
        <f t="shared" ca="1" si="144"/>
        <v>0.5967146228651623</v>
      </c>
      <c r="K263" s="24">
        <f t="shared" ca="1" si="144"/>
        <v>0.13499287372364877</v>
      </c>
      <c r="L263" s="24">
        <f t="shared" ca="1" si="144"/>
        <v>-1.8445889534370878</v>
      </c>
      <c r="M263" s="24">
        <f t="shared" ca="1" si="144"/>
        <v>0.94092439603975653</v>
      </c>
      <c r="N263" s="24">
        <f ca="1">SQRT(Inputs!$B$38)*C263+SQRT(1-Inputs!$B$38)*_xlfn.NORM.S.INV(RAND())</f>
        <v>-0.13924589318825376</v>
      </c>
      <c r="O263" s="24">
        <f ca="1">SQRT(Inputs!$B$38)*D263+SQRT(1-Inputs!$B$38)*_xlfn.NORM.S.INV(RAND())</f>
        <v>0.3427886681998929</v>
      </c>
      <c r="P263" s="24">
        <f ca="1">SQRT(Inputs!$B$38)*E263+SQRT(1-Inputs!$B$38)*_xlfn.NORM.S.INV(RAND())</f>
        <v>5.6041471348400651E-2</v>
      </c>
      <c r="Q263" s="24">
        <f ca="1">SQRT(Inputs!$B$38)*F263+SQRT(1-Inputs!$B$38)*_xlfn.NORM.S.INV(RAND())</f>
        <v>0.12877663729070593</v>
      </c>
      <c r="R263" s="24">
        <f ca="1">SQRT(Inputs!$B$38)*G263+SQRT(1-Inputs!$B$38)*_xlfn.NORM.S.INV(RAND())</f>
        <v>-2.0811315856504655</v>
      </c>
      <c r="S263" s="24">
        <f ca="1">SQRT(Inputs!$B$38)*H263+SQRT(1-Inputs!$B$38)*_xlfn.NORM.S.INV(RAND())</f>
        <v>-1.7157893362350825</v>
      </c>
      <c r="T263" s="24">
        <f ca="1">SQRT(Inputs!$B$38)*I263+SQRT(1-Inputs!$B$38)*_xlfn.NORM.S.INV(RAND())</f>
        <v>1.2267206526630146</v>
      </c>
      <c r="U263" s="24">
        <f ca="1">SQRT(Inputs!$B$38)*J263+SQRT(1-Inputs!$B$38)*_xlfn.NORM.S.INV(RAND())</f>
        <v>0.77044800361789734</v>
      </c>
      <c r="V263" s="24">
        <f ca="1">SQRT(Inputs!$B$38)*K263+SQRT(1-Inputs!$B$38)*_xlfn.NORM.S.INV(RAND())</f>
        <v>-3.1956525386545531E-2</v>
      </c>
      <c r="W263" s="24">
        <f ca="1">SQRT(Inputs!$B$38)*L263+SQRT(1-Inputs!$B$38)*_xlfn.NORM.S.INV(RAND())</f>
        <v>-0.34886286157540292</v>
      </c>
      <c r="X263" s="24">
        <f ca="1">SQRT(Inputs!$B$38)*M263+SQRT(1-Inputs!$B$38)*_xlfn.NORM.S.INV(RAND())</f>
        <v>1.5805329458836601</v>
      </c>
      <c r="Y263" s="24">
        <f ca="1">SQRT(Inputs!$B$38)*C263+SQRT(1-Inputs!$B$38)*_xlfn.NORM.S.INV(RAND())</f>
        <v>-0.55829960752766683</v>
      </c>
      <c r="Z263" s="24">
        <f ca="1">SQRT(Inputs!$B$38)*D263+SQRT(1-Inputs!$B$38)*_xlfn.NORM.S.INV(RAND())</f>
        <v>-0.24311745621618341</v>
      </c>
      <c r="AA263" s="24">
        <f ca="1">SQRT(Inputs!$B$38)*E263+SQRT(1-Inputs!$B$38)*_xlfn.NORM.S.INV(RAND())</f>
        <v>-1.1271784112624363</v>
      </c>
      <c r="AB263" s="24">
        <f ca="1">SQRT(Inputs!$B$38)*F263+SQRT(1-Inputs!$B$38)*_xlfn.NORM.S.INV(RAND())</f>
        <v>-0.59345588005565286</v>
      </c>
      <c r="AC263" s="24">
        <f ca="1">SQRT(Inputs!$B$38)*G263+SQRT(1-Inputs!$B$38)*_xlfn.NORM.S.INV(RAND())</f>
        <v>0.1228515728170492</v>
      </c>
      <c r="AD263" s="24">
        <f ca="1">SQRT(Inputs!$B$38)*H263+SQRT(1-Inputs!$B$38)*_xlfn.NORM.S.INV(RAND())</f>
        <v>-0.30878225037818519</v>
      </c>
      <c r="AE263" s="24">
        <f ca="1">SQRT(Inputs!$B$38)*I263+SQRT(1-Inputs!$B$38)*_xlfn.NORM.S.INV(RAND())</f>
        <v>-4.2750121502554542E-2</v>
      </c>
      <c r="AF263" s="24">
        <f ca="1">SQRT(Inputs!$B$38)*J263+SQRT(1-Inputs!$B$38)*_xlfn.NORM.S.INV(RAND())</f>
        <v>-0.1718314175090771</v>
      </c>
      <c r="AG263" s="24">
        <f ca="1">SQRT(Inputs!$B$38)*K263+SQRT(1-Inputs!$B$38)*_xlfn.NORM.S.INV(RAND())</f>
        <v>0.48506873840908571</v>
      </c>
      <c r="AH263" s="24">
        <f ca="1">SQRT(Inputs!$B$38)*L263+SQRT(1-Inputs!$B$38)*_xlfn.NORM.S.INV(RAND())</f>
        <v>-0.37572240045314931</v>
      </c>
      <c r="AI263" s="24">
        <f ca="1">SQRT(Inputs!$B$38)*M263+SQRT(1-Inputs!$B$38)*_xlfn.NORM.S.INV(RAND())</f>
        <v>0.46025731568807565</v>
      </c>
      <c r="AJ263" s="24">
        <f ca="1">SQRT(Inputs!$B$38)*C263+SQRT(1-Inputs!$B$38)*_xlfn.NORM.S.INV(RAND())</f>
        <v>6.1683097935405939E-2</v>
      </c>
      <c r="AK263" s="24">
        <f ca="1">SQRT(Inputs!$B$38)*D263+SQRT(1-Inputs!$B$38)*_xlfn.NORM.S.INV(RAND())</f>
        <v>0.40512787274643636</v>
      </c>
      <c r="AL263" s="24">
        <f ca="1">SQRT(Inputs!$B$38)*E263+SQRT(1-Inputs!$B$38)*_xlfn.NORM.S.INV(RAND())</f>
        <v>-0.87942009526830078</v>
      </c>
      <c r="AM263" s="24">
        <f ca="1">SQRT(Inputs!$B$38)*F263+SQRT(1-Inputs!$B$38)*_xlfn.NORM.S.INV(RAND())</f>
        <v>-1.861843163702144E-2</v>
      </c>
      <c r="AN263" s="24">
        <f ca="1">SQRT(Inputs!$B$38)*G263+SQRT(1-Inputs!$B$38)*_xlfn.NORM.S.INV(RAND())</f>
        <v>-0.62434769761363296</v>
      </c>
      <c r="AO263" s="24">
        <f ca="1">SQRT(Inputs!$B$38)*H263+SQRT(1-Inputs!$B$38)*_xlfn.NORM.S.INV(RAND())</f>
        <v>-0.55712544774292272</v>
      </c>
      <c r="AP263" s="24">
        <f ca="1">SQRT(Inputs!$B$38)*I263+SQRT(1-Inputs!$B$38)*_xlfn.NORM.S.INV(RAND())</f>
        <v>0.44473392859827493</v>
      </c>
      <c r="AQ263" s="24">
        <f ca="1">SQRT(Inputs!$B$38)*J263+SQRT(1-Inputs!$B$38)*_xlfn.NORM.S.INV(RAND())</f>
        <v>-0.85053404440658342</v>
      </c>
      <c r="AR263" s="24">
        <f ca="1">SQRT(Inputs!$B$38)*K263+SQRT(1-Inputs!$B$38)*_xlfn.NORM.S.INV(RAND())</f>
        <v>1.7464970936482298</v>
      </c>
      <c r="AS263" s="24">
        <f ca="1">SQRT(Inputs!$B$38)*L263+SQRT(1-Inputs!$B$38)*_xlfn.NORM.S.INV(RAND())</f>
        <v>-0.9305711476423506</v>
      </c>
      <c r="AT263" s="24">
        <f ca="1">SQRT(Inputs!$B$38)*M263+SQRT(1-Inputs!$B$38)*_xlfn.NORM.S.INV(RAND())</f>
        <v>0.51623508976376031</v>
      </c>
      <c r="AU263" s="15">
        <f ca="1">Inputs!$B$6*EXP($B$8-0.5*C$5^2+C$5*N263)</f>
        <v>4851.6408933335433</v>
      </c>
      <c r="AV263" s="15">
        <f t="shared" ca="1" si="110"/>
        <v>6210.868636203134</v>
      </c>
      <c r="AW263" s="15">
        <f t="shared" ca="1" si="111"/>
        <v>7630.5148871422671</v>
      </c>
      <c r="AX263" s="15">
        <f t="shared" ca="1" si="112"/>
        <v>9467.1862068744231</v>
      </c>
      <c r="AY263" s="15">
        <f t="shared" ca="1" si="113"/>
        <v>9073.4542203379424</v>
      </c>
      <c r="AZ263" s="15">
        <f t="shared" ca="1" si="114"/>
        <v>9186.5480614045937</v>
      </c>
      <c r="BA263" s="15">
        <f t="shared" ca="1" si="115"/>
        <v>12782.073978434744</v>
      </c>
      <c r="BB263" s="15">
        <f t="shared" ca="1" si="116"/>
        <v>16904.971326933235</v>
      </c>
      <c r="BC263" s="15">
        <f t="shared" ca="1" si="117"/>
        <v>20640.518419745447</v>
      </c>
      <c r="BD263" s="15">
        <f t="shared" ca="1" si="118"/>
        <v>24474.787591644097</v>
      </c>
      <c r="BE263" s="15">
        <f t="shared" ca="1" si="119"/>
        <v>34634.25512412723</v>
      </c>
      <c r="BF263" s="15">
        <f ca="1">Inputs!$B$13*EXP($B$9-0.5*C$6^2+C$6*Y263)</f>
        <v>12381.858095163838</v>
      </c>
      <c r="BG263" s="15">
        <f t="shared" ca="1" si="120"/>
        <v>14442.543793446499</v>
      </c>
      <c r="BH263" s="15">
        <f t="shared" ca="1" si="121"/>
        <v>14637.192751536755</v>
      </c>
      <c r="BI263" s="15">
        <f t="shared" ca="1" si="122"/>
        <v>16353.932519949965</v>
      </c>
      <c r="BJ263" s="15">
        <f t="shared" ca="1" si="123"/>
        <v>20407.05346844262</v>
      </c>
      <c r="BK263" s="15">
        <f t="shared" ca="1" si="124"/>
        <v>24014.723827208851</v>
      </c>
      <c r="BL263" s="15">
        <f t="shared" ca="1" si="125"/>
        <v>29336.21479321763</v>
      </c>
      <c r="BM263" s="15">
        <f t="shared" ca="1" si="126"/>
        <v>35298.941465441872</v>
      </c>
      <c r="BN263" s="15">
        <f t="shared" ca="1" si="127"/>
        <v>46011.619552514312</v>
      </c>
      <c r="BO263" s="15">
        <f t="shared" ca="1" si="128"/>
        <v>54193.267211523649</v>
      </c>
      <c r="BP263" s="15">
        <f t="shared" ca="1" si="129"/>
        <v>70272.237333232275</v>
      </c>
      <c r="BQ263" s="15">
        <f ca="1">Inputs!$B$20*EXP($B$10-0.5*C$7^2+C$7*AJ263)</f>
        <v>4384.3936309261098</v>
      </c>
      <c r="BR263" s="15">
        <f t="shared" ca="1" si="130"/>
        <v>6765.8869840689922</v>
      </c>
      <c r="BS263" s="15">
        <f t="shared" ca="1" si="131"/>
        <v>7197.1754612664172</v>
      </c>
      <c r="BT263" s="15">
        <f t="shared" ca="1" si="132"/>
        <v>9874.9908593918444</v>
      </c>
      <c r="BU263" s="15">
        <f t="shared" ca="1" si="133"/>
        <v>11766.628171604334</v>
      </c>
      <c r="BV263" s="15">
        <f t="shared" ca="1" si="134"/>
        <v>14439.654086165125</v>
      </c>
      <c r="BW263" s="15">
        <f t="shared" ca="1" si="135"/>
        <v>22138.498933536772</v>
      </c>
      <c r="BX263" s="15">
        <f t="shared" ca="1" si="136"/>
        <v>26110.124893565324</v>
      </c>
      <c r="BY263" s="15">
        <f t="shared" ca="1" si="137"/>
        <v>51099.704418798443</v>
      </c>
      <c r="BZ263" s="15">
        <f t="shared" ca="1" si="138"/>
        <v>60426.084649298289</v>
      </c>
      <c r="CA263" s="15">
        <f t="shared" ca="1" si="139"/>
        <v>93035.163599375737</v>
      </c>
      <c r="CB263" s="15">
        <f ca="1">(AU263*DCF!C$10-DCF!C$5*MAX(AU263*DCF!C$10,0)-MAX(AU263-Inputs!$B$6,0)/Inputs!$B$10)*DCF!C$6</f>
        <v>1043.862890800387</v>
      </c>
      <c r="CC263" s="15">
        <f ca="1">(AV263*DCF!D$10-DCF!D$5*MAX(AV263*DCF!D$10,0)-MAX(AV263-AU263,0)/Inputs!$B$10)*DCF!D$6</f>
        <v>1182.4450412390752</v>
      </c>
      <c r="CD263" s="15">
        <f ca="1">(AW263*DCF!E$10-DCF!E$5*MAX(AW263*DCF!E$10,0)-MAX(AW263-AV263,0)/Inputs!$B$10)*DCF!E$6</f>
        <v>1442.0012942231806</v>
      </c>
      <c r="CE263" s="15">
        <f ca="1">(AX263*DCF!F$10-DCF!F$5*MAX(AX263*DCF!F$10,0)-MAX(AX263-AW263,0)/Inputs!$B$10)*DCF!F$6</f>
        <v>1684.5058960510758</v>
      </c>
      <c r="CF263" s="15">
        <f ca="1">(AY263*DCF!G$10-DCF!G$5*MAX(AY263*DCF!G$10,0)-MAX(AY263-AX263,0)/Inputs!$B$10)*DCF!G$6</f>
        <v>1869.4931327725878</v>
      </c>
      <c r="CG263" s="15">
        <f ca="1">(AZ263*DCF!H$10-DCF!H$5*MAX(AZ263*DCF!H$10,0)-MAX(AZ263-AY263,0)/Inputs!$B$10)*DCF!H$6</f>
        <v>1763.4930565101506</v>
      </c>
      <c r="CH263" s="15">
        <f ca="1">(BA263*DCF!I$10-DCF!I$5*MAX(BA263*DCF!I$10,0)-MAX(BA263-AZ263,0)/Inputs!$B$10)*DCF!I$6</f>
        <v>1745.0263981473904</v>
      </c>
      <c r="CI263" s="15">
        <f ca="1">(BB263*DCF!J$10-DCF!J$5*MAX(BB263*DCF!J$10,0)-MAX(BB263-BA263,0)/Inputs!$B$10)*DCF!J$6</f>
        <v>2276.1751514483153</v>
      </c>
      <c r="CJ263" s="15">
        <f ca="1">(BC263*DCF!K$10-DCF!K$5*MAX(BC263*DCF!K$10,0)-MAX(BC263-BB263,0)/Inputs!$B$10)*DCF!K$6</f>
        <v>2799.8722494276408</v>
      </c>
      <c r="CK263" s="15">
        <f ca="1">(BD263*DCF!L$10-DCF!L$5*MAX(BD263*DCF!L$10,0)-MAX(BD263-BC263,0)/Inputs!$B$10)*DCF!L$6</f>
        <v>3195.430294424712</v>
      </c>
      <c r="CL263" s="15">
        <f ca="1">(BE263*DCF!M$10-DCF!M$5*MAX(BE263*DCF!M$10,0)-MAX(BE263-BD263,0)/Inputs!$B$10)*DCF!M$6</f>
        <v>3673.6844093597952</v>
      </c>
      <c r="CM263" s="15">
        <f ca="1">(BF263*DCF!C$28-DCF!C$5*MAX(BF263*DCF!C$28,0)-MAX(BF263-Inputs!$B$13,0)/Inputs!$B$17)*DCF!C$6</f>
        <v>3549.1025135072873</v>
      </c>
      <c r="CN263" s="15">
        <f ca="1">(BG263*DCF!D$28-DCF!D$5*MAX(BG263*DCF!D$28,0)-MAX(BG263-BF263,0)/Inputs!$B$17)*DCF!D$6</f>
        <v>3814.0235061549638</v>
      </c>
      <c r="CO263" s="15">
        <f ca="1">(BH263*DCF!E$28-DCF!E$5*MAX(BH263*DCF!E$28,0)-MAX(BH263-BG263,0)/Inputs!$B$17)*DCF!E$6</f>
        <v>4107.1509932410327</v>
      </c>
      <c r="CP263" s="15">
        <f ca="1">(BI263*DCF!F$28-DCF!F$5*MAX(BI263*DCF!F$28,0)-MAX(BI263-BH263,0)/Inputs!$B$17)*DCF!F$6</f>
        <v>4127.1022924973104</v>
      </c>
      <c r="CQ263" s="15">
        <f ca="1">(BJ263*DCF!G$28-DCF!G$5*MAX(BJ263*DCF!G$28,0)-MAX(BJ263-BI263,0)/Inputs!$B$17)*DCF!G$6</f>
        <v>4613.0699466654705</v>
      </c>
      <c r="CR263" s="15">
        <f ca="1">(BK263*DCF!H$28-DCF!H$5*MAX(BK263*DCF!H$28,0)-MAX(BK263-BJ263,0)/Inputs!$B$17)*DCF!H$6</f>
        <v>5378.5754206774136</v>
      </c>
      <c r="CS263" s="15">
        <f ca="1">(BL263*DCF!I$28-DCF!I$5*MAX(BL263*DCF!I$28,0)-MAX(BL263-BK263,0)/Inputs!$B$17)*DCF!I$6</f>
        <v>6134.702909799872</v>
      </c>
      <c r="CT263" s="15">
        <f ca="1">(BM263*DCF!J$28-DCF!J$5*MAX(BM263*DCF!J$28,0)-MAX(BM263-BL263,0)/Inputs!$B$17)*DCF!J$6</f>
        <v>7083.9854904412296</v>
      </c>
      <c r="CU263" s="15">
        <f ca="1">(BN263*DCF!K$28-DCF!K$5*MAX(BN263*DCF!K$28,0)-MAX(BN263-BM263,0)/Inputs!$B$17)*DCF!K$6</f>
        <v>8404.7221991744609</v>
      </c>
      <c r="CV263" s="15">
        <f ca="1">(BO263*DCF!L$28-DCF!L$5*MAX(BO263*DCF!L$28,0)-MAX(BO263-BN263,0)/Inputs!$B$17)*DCF!L$6</f>
        <v>9886.9272431290883</v>
      </c>
      <c r="CW263" s="15">
        <f ca="1">(BP263*DCF!M$28-DCF!M$5*MAX(BP263*DCF!M$28,0)-MAX(BP263-BO263,0)/Inputs!$B$17)*DCF!M$6</f>
        <v>11541.057937386406</v>
      </c>
      <c r="CX263" s="15">
        <f ca="1">(BQ263*DCF!C$46-DCF!C$5*MAX(BQ263*DCF!C$46,0)-MAX(BQ263-Inputs!$B$20,0)/Inputs!$B$24)*DCF!C$6</f>
        <v>-1559.1641784707458</v>
      </c>
      <c r="CY263" s="15">
        <f ca="1">(BR263*DCF!D$46-DCF!D$5*MAX(BR263*DCF!D$46,0)-MAX(BR263-BQ263,0)/Inputs!$B$24)*DCF!D$6</f>
        <v>-2170.9425712529178</v>
      </c>
      <c r="CZ263" s="15">
        <f ca="1">(BS263*DCF!E$46-DCF!E$5*MAX(BS263*DCF!E$46,0)-MAX(BS263-BR263,0)/Inputs!$B$24)*DCF!E$6</f>
        <v>-1021.0805740446418</v>
      </c>
      <c r="DA263" s="15">
        <f ca="1">(BT263*DCF!F$46-DCF!F$5*MAX(BT263*DCF!F$46,0)-MAX(BT263-BS263,0)/Inputs!$B$24)*DCF!F$6</f>
        <v>-1694.2365074955205</v>
      </c>
      <c r="DB263" s="15">
        <f ca="1">(BU263*DCF!G$46-DCF!G$5*MAX(BU263*DCF!G$46,0)-MAX(BU263-BT263,0)/Inputs!$B$24)*DCF!G$6</f>
        <v>-1032.1155413126382</v>
      </c>
      <c r="DC263" s="15">
        <f ca="1">(BV263*DCF!H$46-DCF!H$5*MAX(BV263*DCF!H$46,0)-MAX(BV263-BU263,0)/Inputs!$B$24)*DCF!H$6</f>
        <v>-830.62642504825817</v>
      </c>
      <c r="DD263" s="15">
        <f ca="1">(BW263*DCF!I$46-DCF!I$5*MAX(BW263*DCF!I$46,0)-MAX(BW263-BV263,0)/Inputs!$B$24)*DCF!I$6</f>
        <v>-1698.7433085423186</v>
      </c>
      <c r="DE263" s="15">
        <f ca="1">(BX263*DCF!J$46-DCF!J$5*MAX(BX263*DCF!J$46,0)-MAX(BX263-BW263,0)/Inputs!$B$24)*DCF!J$6</f>
        <v>42.037197522738651</v>
      </c>
      <c r="DF263" s="15">
        <f ca="1">(BY263*DCF!K$46-DCF!K$5*MAX(BY263*DCF!K$46,0)-MAX(BY263-BX263,0)/Inputs!$B$24)*DCF!K$6</f>
        <v>-3202.7958058678823</v>
      </c>
      <c r="DG263" s="15">
        <f ca="1">(BZ263*DCF!L$46-DCF!L$5*MAX(BZ263*DCF!L$46,0)-MAX(BZ263-BY263,0)/Inputs!$B$24)*DCF!L$6</f>
        <v>2066.3852540172411</v>
      </c>
      <c r="DH263" s="15">
        <f ca="1">(CA263*DCF!M$46-DCF!M$5*MAX(CA263*DCF!M$46,0)-MAX(CA263-BZ263,0)/Inputs!$B$24)*DCF!M$6</f>
        <v>476.46152915142375</v>
      </c>
      <c r="DI263" s="15">
        <f ca="1">SUM(CB263:CL263)+BE263*DCF!M$10*(1+Inputs!$B$30)*(1-Inputs!$B$33)*(1-Inputs!$B$30/Inputs!$B$31)/(Inputs!$B$29-Inputs!$B$30)*DCF!M$6</f>
        <v>119063.57981546099</v>
      </c>
      <c r="DJ263" s="15">
        <f ca="1">SUM(CM263:CW263)+BP263*DCF!M$28*(1+Inputs!$B$30)*(1-Inputs!$B$33)*(1-Inputs!$B$30/Inputs!$B$31)/(Inputs!$B$29-Inputs!$B$30)*DCF!M$6</f>
        <v>329398.50812270545</v>
      </c>
      <c r="DK263" s="15">
        <f ca="1">SUM(CX263:DH263)+CA263*DCF!M$46*(1+Inputs!$B$30)*(1-Inputs!$B$33)*(1-Inputs!$B$30/Inputs!$B$31)/(Inputs!$B$29-Inputs!$B$30)*DCF!M$6</f>
        <v>133218.56271295567</v>
      </c>
      <c r="DM263" s="15">
        <f ca="1">DI263+DJ263+DK263+Inputs!$B$34+Inputs!$B$36-Inputs!$B$35</f>
        <v>658531.65065112209</v>
      </c>
    </row>
    <row r="264" spans="1:117" x14ac:dyDescent="0.75">
      <c r="A264" s="11">
        <v>251</v>
      </c>
      <c r="C264" s="24">
        <f t="shared" ref="C264:M273" ca="1" si="145">_xlfn.NORM.S.INV(RAND())</f>
        <v>-0.67380925037234818</v>
      </c>
      <c r="D264" s="24">
        <f t="shared" ca="1" si="145"/>
        <v>-1.1338719038781515</v>
      </c>
      <c r="E264" s="24">
        <f t="shared" ca="1" si="145"/>
        <v>1.0209028959397732</v>
      </c>
      <c r="F264" s="24">
        <f t="shared" ca="1" si="145"/>
        <v>0.69426089603562746</v>
      </c>
      <c r="G264" s="24">
        <f t="shared" ca="1" si="145"/>
        <v>0.69450979996284479</v>
      </c>
      <c r="H264" s="24">
        <f t="shared" ca="1" si="145"/>
        <v>0.84167346138283516</v>
      </c>
      <c r="I264" s="24">
        <f t="shared" ca="1" si="145"/>
        <v>1.3917754113030247</v>
      </c>
      <c r="J264" s="24">
        <f t="shared" ca="1" si="145"/>
        <v>1.9751371924081835</v>
      </c>
      <c r="K264" s="24">
        <f t="shared" ca="1" si="145"/>
        <v>1.2366091670741499</v>
      </c>
      <c r="L264" s="24">
        <f t="shared" ca="1" si="145"/>
        <v>-0.22350021074034235</v>
      </c>
      <c r="M264" s="24">
        <f t="shared" ca="1" si="145"/>
        <v>-0.86599450722536719</v>
      </c>
      <c r="N264" s="24">
        <f ca="1">SQRT(Inputs!$B$38)*C264+SQRT(1-Inputs!$B$38)*_xlfn.NORM.S.INV(RAND())</f>
        <v>1.0111650138787227</v>
      </c>
      <c r="O264" s="24">
        <f ca="1">SQRT(Inputs!$B$38)*D264+SQRT(1-Inputs!$B$38)*_xlfn.NORM.S.INV(RAND())</f>
        <v>-0.74592756963811979</v>
      </c>
      <c r="P264" s="24">
        <f ca="1">SQRT(Inputs!$B$38)*E264+SQRT(1-Inputs!$B$38)*_xlfn.NORM.S.INV(RAND())</f>
        <v>1.3987461280884439</v>
      </c>
      <c r="Q264" s="24">
        <f ca="1">SQRT(Inputs!$B$38)*F264+SQRT(1-Inputs!$B$38)*_xlfn.NORM.S.INV(RAND())</f>
        <v>-7.4797659163183206E-2</v>
      </c>
      <c r="R264" s="24">
        <f ca="1">SQRT(Inputs!$B$38)*G264+SQRT(1-Inputs!$B$38)*_xlfn.NORM.S.INV(RAND())</f>
        <v>-0.3971596648652217</v>
      </c>
      <c r="S264" s="24">
        <f ca="1">SQRT(Inputs!$B$38)*H264+SQRT(1-Inputs!$B$38)*_xlfn.NORM.S.INV(RAND())</f>
        <v>4.8516193992316214E-3</v>
      </c>
      <c r="T264" s="24">
        <f ca="1">SQRT(Inputs!$B$38)*I264+SQRT(1-Inputs!$B$38)*_xlfn.NORM.S.INV(RAND())</f>
        <v>-1.9182661119761746E-2</v>
      </c>
      <c r="U264" s="24">
        <f ca="1">SQRT(Inputs!$B$38)*J264+SQRT(1-Inputs!$B$38)*_xlfn.NORM.S.INV(RAND())</f>
        <v>0.18365890848313582</v>
      </c>
      <c r="V264" s="24">
        <f ca="1">SQRT(Inputs!$B$38)*K264+SQRT(1-Inputs!$B$38)*_xlfn.NORM.S.INV(RAND())</f>
        <v>-0.53518231654408066</v>
      </c>
      <c r="W264" s="24">
        <f ca="1">SQRT(Inputs!$B$38)*L264+SQRT(1-Inputs!$B$38)*_xlfn.NORM.S.INV(RAND())</f>
        <v>-0.89532421466264567</v>
      </c>
      <c r="X264" s="24">
        <f ca="1">SQRT(Inputs!$B$38)*M264+SQRT(1-Inputs!$B$38)*_xlfn.NORM.S.INV(RAND())</f>
        <v>-0.65827580911277506</v>
      </c>
      <c r="Y264" s="24">
        <f ca="1">SQRT(Inputs!$B$38)*C264+SQRT(1-Inputs!$B$38)*_xlfn.NORM.S.INV(RAND())</f>
        <v>-0.22961584768906035</v>
      </c>
      <c r="Z264" s="24">
        <f ca="1">SQRT(Inputs!$B$38)*D264+SQRT(1-Inputs!$B$38)*_xlfn.NORM.S.INV(RAND())</f>
        <v>-0.49785985482553269</v>
      </c>
      <c r="AA264" s="24">
        <f ca="1">SQRT(Inputs!$B$38)*E264+SQRT(1-Inputs!$B$38)*_xlfn.NORM.S.INV(RAND())</f>
        <v>2.3918958317113619</v>
      </c>
      <c r="AB264" s="24">
        <f ca="1">SQRT(Inputs!$B$38)*F264+SQRT(1-Inputs!$B$38)*_xlfn.NORM.S.INV(RAND())</f>
        <v>-0.40140772159814897</v>
      </c>
      <c r="AC264" s="24">
        <f ca="1">SQRT(Inputs!$B$38)*G264+SQRT(1-Inputs!$B$38)*_xlfn.NORM.S.INV(RAND())</f>
        <v>1.507772210068782</v>
      </c>
      <c r="AD264" s="24">
        <f ca="1">SQRT(Inputs!$B$38)*H264+SQRT(1-Inputs!$B$38)*_xlfn.NORM.S.INV(RAND())</f>
        <v>0.17067512981126215</v>
      </c>
      <c r="AE264" s="24">
        <f ca="1">SQRT(Inputs!$B$38)*I264+SQRT(1-Inputs!$B$38)*_xlfn.NORM.S.INV(RAND())</f>
        <v>2.4979878159095721</v>
      </c>
      <c r="AF264" s="24">
        <f ca="1">SQRT(Inputs!$B$38)*J264+SQRT(1-Inputs!$B$38)*_xlfn.NORM.S.INV(RAND())</f>
        <v>0.65264827882848298</v>
      </c>
      <c r="AG264" s="24">
        <f ca="1">SQRT(Inputs!$B$38)*K264+SQRT(1-Inputs!$B$38)*_xlfn.NORM.S.INV(RAND())</f>
        <v>0.59371777977236995</v>
      </c>
      <c r="AH264" s="24">
        <f ca="1">SQRT(Inputs!$B$38)*L264+SQRT(1-Inputs!$B$38)*_xlfn.NORM.S.INV(RAND())</f>
        <v>0.50254167745514033</v>
      </c>
      <c r="AI264" s="24">
        <f ca="1">SQRT(Inputs!$B$38)*M264+SQRT(1-Inputs!$B$38)*_xlfn.NORM.S.INV(RAND())</f>
        <v>-0.17353505955643461</v>
      </c>
      <c r="AJ264" s="24">
        <f ca="1">SQRT(Inputs!$B$38)*C264+SQRT(1-Inputs!$B$38)*_xlfn.NORM.S.INV(RAND())</f>
        <v>-1.462238032405879</v>
      </c>
      <c r="AK264" s="24">
        <f ca="1">SQRT(Inputs!$B$38)*D264+SQRT(1-Inputs!$B$38)*_xlfn.NORM.S.INV(RAND())</f>
        <v>-0.88286233517229573</v>
      </c>
      <c r="AL264" s="24">
        <f ca="1">SQRT(Inputs!$B$38)*E264+SQRT(1-Inputs!$B$38)*_xlfn.NORM.S.INV(RAND())</f>
        <v>0.68577887956360328</v>
      </c>
      <c r="AM264" s="24">
        <f ca="1">SQRT(Inputs!$B$38)*F264+SQRT(1-Inputs!$B$38)*_xlfn.NORM.S.INV(RAND())</f>
        <v>-0.84137728132168133</v>
      </c>
      <c r="AN264" s="24">
        <f ca="1">SQRT(Inputs!$B$38)*G264+SQRT(1-Inputs!$B$38)*_xlfn.NORM.S.INV(RAND())</f>
        <v>0.64593630236585275</v>
      </c>
      <c r="AO264" s="24">
        <f ca="1">SQRT(Inputs!$B$38)*H264+SQRT(1-Inputs!$B$38)*_xlfn.NORM.S.INV(RAND())</f>
        <v>-0.1480774051255348</v>
      </c>
      <c r="AP264" s="24">
        <f ca="1">SQRT(Inputs!$B$38)*I264+SQRT(1-Inputs!$B$38)*_xlfn.NORM.S.INV(RAND())</f>
        <v>1.1371633259659109</v>
      </c>
      <c r="AQ264" s="24">
        <f ca="1">SQRT(Inputs!$B$38)*J264+SQRT(1-Inputs!$B$38)*_xlfn.NORM.S.INV(RAND())</f>
        <v>0.61219316943427815</v>
      </c>
      <c r="AR264" s="24">
        <f ca="1">SQRT(Inputs!$B$38)*K264+SQRT(1-Inputs!$B$38)*_xlfn.NORM.S.INV(RAND())</f>
        <v>2.7506914904195323</v>
      </c>
      <c r="AS264" s="24">
        <f ca="1">SQRT(Inputs!$B$38)*L264+SQRT(1-Inputs!$B$38)*_xlfn.NORM.S.INV(RAND())</f>
        <v>-0.86428678176265428</v>
      </c>
      <c r="AT264" s="24">
        <f ca="1">SQRT(Inputs!$B$38)*M264+SQRT(1-Inputs!$B$38)*_xlfn.NORM.S.INV(RAND())</f>
        <v>-0.95154951109961128</v>
      </c>
      <c r="AU264" s="15">
        <f ca="1">Inputs!$B$6*EXP($B$8-0.5*C$5^2+C$5*N264)</f>
        <v>5844.7132087968603</v>
      </c>
      <c r="AV264" s="15">
        <f t="shared" ca="1" si="110"/>
        <v>6375.3894773822985</v>
      </c>
      <c r="AW264" s="15">
        <f t="shared" ca="1" si="111"/>
        <v>9387.746846122589</v>
      </c>
      <c r="AX264" s="15">
        <f t="shared" ca="1" si="112"/>
        <v>11354.891230273903</v>
      </c>
      <c r="AY264" s="15">
        <f t="shared" ca="1" si="113"/>
        <v>13247.879618974141</v>
      </c>
      <c r="AZ264" s="15">
        <f t="shared" ca="1" si="114"/>
        <v>16211.173261399887</v>
      </c>
      <c r="BA264" s="15">
        <f t="shared" ca="1" si="115"/>
        <v>19798.542453773134</v>
      </c>
      <c r="BB264" s="15">
        <f t="shared" ca="1" si="116"/>
        <v>24689.601116032831</v>
      </c>
      <c r="BC264" s="15">
        <f t="shared" ca="1" si="117"/>
        <v>28715.990714821823</v>
      </c>
      <c r="BD264" s="15">
        <f t="shared" ca="1" si="118"/>
        <v>32353.723965764537</v>
      </c>
      <c r="BE264" s="15">
        <f t="shared" ca="1" si="119"/>
        <v>37338.218833636318</v>
      </c>
      <c r="BF264" s="15">
        <f ca="1">Inputs!$B$13*EXP($B$9-0.5*C$6^2+C$6*Y264)</f>
        <v>13215.536442761686</v>
      </c>
      <c r="BG264" s="15">
        <f t="shared" ca="1" si="120"/>
        <v>14722.453316788722</v>
      </c>
      <c r="BH264" s="15">
        <f t="shared" ca="1" si="121"/>
        <v>26747.090836808704</v>
      </c>
      <c r="BI264" s="15">
        <f t="shared" ca="1" si="122"/>
        <v>30780.713748124548</v>
      </c>
      <c r="BJ264" s="15">
        <f t="shared" ca="1" si="123"/>
        <v>46895.918684019169</v>
      </c>
      <c r="BK264" s="15">
        <f t="shared" ca="1" si="124"/>
        <v>58908.895018577801</v>
      </c>
      <c r="BL264" s="15">
        <f t="shared" ca="1" si="125"/>
        <v>100023.59427482566</v>
      </c>
      <c r="BM264" s="15">
        <f t="shared" ca="1" si="126"/>
        <v>133334.29144133101</v>
      </c>
      <c r="BN264" s="15">
        <f t="shared" ca="1" si="127"/>
        <v>176076.8386731793</v>
      </c>
      <c r="BO264" s="15">
        <f t="shared" ca="1" si="128"/>
        <v>229676.73517285779</v>
      </c>
      <c r="BP264" s="15">
        <f t="shared" ca="1" si="129"/>
        <v>277185.39106236043</v>
      </c>
      <c r="BQ264" s="15">
        <f ca="1">Inputs!$B$20*EXP($B$10-0.5*C$7^2+C$7*AJ264)</f>
        <v>2553.6989850665495</v>
      </c>
      <c r="BR264" s="15">
        <f t="shared" ca="1" si="130"/>
        <v>2617.8280317142867</v>
      </c>
      <c r="BS264" s="15">
        <f t="shared" ca="1" si="131"/>
        <v>4365.225995927146</v>
      </c>
      <c r="BT264" s="15">
        <f t="shared" ca="1" si="132"/>
        <v>4826.6397556598768</v>
      </c>
      <c r="BU264" s="15">
        <f t="shared" ca="1" si="133"/>
        <v>7820.769751210476</v>
      </c>
      <c r="BV264" s="15">
        <f t="shared" ca="1" si="134"/>
        <v>10523.929768204658</v>
      </c>
      <c r="BW264" s="15">
        <f t="shared" ca="1" si="135"/>
        <v>18681.688028424644</v>
      </c>
      <c r="BX264" s="15">
        <f t="shared" ca="1" si="136"/>
        <v>29541.256125887699</v>
      </c>
      <c r="BY264" s="15">
        <f t="shared" ca="1" si="137"/>
        <v>70061.299059387995</v>
      </c>
      <c r="BZ264" s="15">
        <f t="shared" ca="1" si="138"/>
        <v>83864.133572671242</v>
      </c>
      <c r="CA264" s="15">
        <f t="shared" ca="1" si="139"/>
        <v>99477.172675513197</v>
      </c>
      <c r="CB264" s="15">
        <f ca="1">(AU264*DCF!C$10-DCF!C$5*MAX(AU264*DCF!C$10,0)-MAX(AU264-Inputs!$B$6,0)/Inputs!$B$10)*DCF!C$6</f>
        <v>1036.7821081851068</v>
      </c>
      <c r="CC264" s="15">
        <f ca="1">(AV264*DCF!D$10-DCF!D$5*MAX(AV264*DCF!D$10,0)-MAX(AV264-AU264,0)/Inputs!$B$10)*DCF!D$6</f>
        <v>1424.5664739560286</v>
      </c>
      <c r="CD264" s="15">
        <f ca="1">(AW264*DCF!E$10-DCF!E$5*MAX(AW264*DCF!E$10,0)-MAX(AW264-AV264,0)/Inputs!$B$10)*DCF!E$6</f>
        <v>1488.9736802054169</v>
      </c>
      <c r="CE264" s="15">
        <f ca="1">(AX264*DCF!F$10-DCF!F$5*MAX(AX264*DCF!F$10,0)-MAX(AX264-AW264,0)/Inputs!$B$10)*DCF!F$6</f>
        <v>2069.4406843563625</v>
      </c>
      <c r="CF264" s="15">
        <f ca="1">(AY264*DCF!G$10-DCF!G$5*MAX(AY264*DCF!G$10,0)-MAX(AY264-AX264,0)/Inputs!$B$10)*DCF!G$6</f>
        <v>2365.7260276525526</v>
      </c>
      <c r="CG264" s="15">
        <f ca="1">(AZ264*DCF!H$10-DCF!H$5*MAX(AZ264*DCF!H$10,0)-MAX(AZ264-AY264,0)/Inputs!$B$10)*DCF!H$6</f>
        <v>2621.2250064069372</v>
      </c>
      <c r="CH264" s="15">
        <f ca="1">(BA264*DCF!I$10-DCF!I$5*MAX(BA264*DCF!I$10,0)-MAX(BA264-AZ264,0)/Inputs!$B$10)*DCF!I$6</f>
        <v>3028.0172156695921</v>
      </c>
      <c r="CI264" s="15">
        <f ca="1">(BB264*DCF!J$10-DCF!J$5*MAX(BB264*DCF!J$10,0)-MAX(BB264-BA264,0)/Inputs!$B$10)*DCF!J$6</f>
        <v>3495.6334973057724</v>
      </c>
      <c r="CJ264" s="15">
        <f ca="1">(BC264*DCF!K$10-DCF!K$5*MAX(BC264*DCF!K$10,0)-MAX(BC264-BB264,0)/Inputs!$B$10)*DCF!K$6</f>
        <v>4059.1800727040054</v>
      </c>
      <c r="CK264" s="15">
        <f ca="1">(BD264*DCF!L$10-DCF!L$5*MAX(BD264*DCF!L$10,0)-MAX(BD264-BC264,0)/Inputs!$B$10)*DCF!L$6</f>
        <v>4409.1390020129857</v>
      </c>
      <c r="CL264" s="15">
        <f ca="1">(BE264*DCF!M$10-DCF!M$5*MAX(BE264*DCF!M$10,0)-MAX(BE264-BD264,0)/Inputs!$B$10)*DCF!M$6</f>
        <v>4673.4544408540805</v>
      </c>
      <c r="CM264" s="15">
        <f ca="1">(BF264*DCF!C$28-DCF!C$5*MAX(BF264*DCF!C$28,0)-MAX(BF264-Inputs!$B$13,0)/Inputs!$B$17)*DCF!C$6</f>
        <v>3611.0002626752225</v>
      </c>
      <c r="CN264" s="15">
        <f ca="1">(BG264*DCF!D$28-DCF!D$5*MAX(BG264*DCF!D$28,0)-MAX(BG264-BF264,0)/Inputs!$B$17)*DCF!D$6</f>
        <v>4014.6075968650621</v>
      </c>
      <c r="CO264" s="15">
        <f ca="1">(BH264*DCF!E$28-DCF!E$5*MAX(BH264*DCF!E$28,0)-MAX(BH264-BG264,0)/Inputs!$B$17)*DCF!E$6</f>
        <v>5205.3618568660195</v>
      </c>
      <c r="CP264" s="15">
        <f ca="1">(BI264*DCF!F$28-DCF!F$5*MAX(BI264*DCF!F$28,0)-MAX(BI264-BH264,0)/Inputs!$B$17)*DCF!F$6</f>
        <v>7621.7681847893036</v>
      </c>
      <c r="CQ264" s="15">
        <f ca="1">(BJ264*DCF!G$28-DCF!G$5*MAX(BJ264*DCF!G$28,0)-MAX(BJ264-BI264,0)/Inputs!$B$17)*DCF!G$6</f>
        <v>9457.0836294472374</v>
      </c>
      <c r="CR264" s="15">
        <f ca="1">(BK264*DCF!H$28-DCF!H$5*MAX(BK264*DCF!H$28,0)-MAX(BK264-BJ264,0)/Inputs!$B$17)*DCF!H$6</f>
        <v>12702.340268302329</v>
      </c>
      <c r="CS264" s="15">
        <f ca="1">(BL264*DCF!I$28-DCF!I$5*MAX(BL264*DCF!I$28,0)-MAX(BL264-BK264,0)/Inputs!$B$17)*DCF!I$6</f>
        <v>17619.632169204036</v>
      </c>
      <c r="CT264" s="15">
        <f ca="1">(BM264*DCF!J$28-DCF!J$5*MAX(BM264*DCF!J$28,0)-MAX(BM264-BL264,0)/Inputs!$B$17)*DCF!J$6</f>
        <v>25327.889592740903</v>
      </c>
      <c r="CU264" s="15">
        <f ca="1">(BN264*DCF!K$28-DCF!K$5*MAX(BN264*DCF!K$28,0)-MAX(BN264-BM264,0)/Inputs!$B$17)*DCF!K$6</f>
        <v>31949.083339488203</v>
      </c>
      <c r="CV264" s="15">
        <f ca="1">(BO264*DCF!L$28-DCF!L$5*MAX(BO264*DCF!L$28,0)-MAX(BO264-BN264,0)/Inputs!$B$17)*DCF!L$6</f>
        <v>39760.411886624934</v>
      </c>
      <c r="CW264" s="15">
        <f ca="1">(BP264*DCF!M$28-DCF!M$5*MAX(BP264*DCF!M$28,0)-MAX(BP264-BO264,0)/Inputs!$B$17)*DCF!M$6</f>
        <v>47186.602243398811</v>
      </c>
      <c r="CX264" s="15">
        <f ca="1">(BQ264*DCF!C$46-DCF!C$5*MAX(BQ264*DCF!C$46,0)-MAX(BQ264-Inputs!$B$20,0)/Inputs!$B$24)*DCF!C$6</f>
        <v>-589.76881872206684</v>
      </c>
      <c r="CY264" s="15">
        <f ca="1">(BR264*DCF!D$46-DCF!D$5*MAX(BR264*DCF!D$46,0)-MAX(BR264-BQ264,0)/Inputs!$B$24)*DCF!D$6</f>
        <v>-474.16552835993656</v>
      </c>
      <c r="CZ264" s="15">
        <f ca="1">(BS264*DCF!E$46-DCF!E$5*MAX(BS264*DCF!E$46,0)-MAX(BS264-BR264,0)/Inputs!$B$24)*DCF!E$6</f>
        <v>-1204.9717468347005</v>
      </c>
      <c r="DA264" s="15">
        <f ca="1">(BT264*DCF!F$46-DCF!F$5*MAX(BT264*DCF!F$46,0)-MAX(BT264-BS264,0)/Inputs!$B$24)*DCF!F$6</f>
        <v>-519.52175967188623</v>
      </c>
      <c r="DB264" s="15">
        <f ca="1">(BU264*DCF!G$46-DCF!G$5*MAX(BU264*DCF!G$46,0)-MAX(BU264-BT264,0)/Inputs!$B$24)*DCF!G$6</f>
        <v>-1270.2414161941399</v>
      </c>
      <c r="DC264" s="15">
        <f ca="1">(BV264*DCF!H$46-DCF!H$5*MAX(BV264*DCF!H$46,0)-MAX(BV264-BU264,0)/Inputs!$B$24)*DCF!H$6</f>
        <v>-839.99041274472563</v>
      </c>
      <c r="DD264" s="15">
        <f ca="1">(BW264*DCF!I$46-DCF!I$5*MAX(BW264*DCF!I$46,0)-MAX(BW264-BV264,0)/Inputs!$B$24)*DCF!I$6</f>
        <v>-1910.3159836730347</v>
      </c>
      <c r="DE264" s="15">
        <f ca="1">(BX264*DCF!J$46-DCF!J$5*MAX(BX264*DCF!J$46,0)-MAX(BX264-BW264,0)/Inputs!$B$24)*DCF!J$6</f>
        <v>-1640.6060600979051</v>
      </c>
      <c r="DF264" s="15">
        <f ca="1">(BY264*DCF!K$46-DCF!K$5*MAX(BY264*DCF!K$46,0)-MAX(BY264-BX264,0)/Inputs!$B$24)*DCF!K$6</f>
        <v>-5924.1961163521828</v>
      </c>
      <c r="DG264" s="15">
        <f ca="1">(BZ264*DCF!L$46-DCF!L$5*MAX(BZ264*DCF!L$46,0)-MAX(BZ264-BY264,0)/Inputs!$B$24)*DCF!L$6</f>
        <v>2673.5128136038061</v>
      </c>
      <c r="DH264" s="15">
        <f ca="1">(CA264*DCF!M$46-DCF!M$5*MAX(CA264*DCF!M$46,0)-MAX(CA264-BZ264,0)/Inputs!$B$24)*DCF!M$6</f>
        <v>4534.6172339267086</v>
      </c>
      <c r="DI264" s="15">
        <f ca="1">SUM(CB264:CL264)+BE264*DCF!M$10*(1+Inputs!$B$30)*(1-Inputs!$B$33)*(1-Inputs!$B$30/Inputs!$B$31)/(Inputs!$B$29-Inputs!$B$30)*DCF!M$6</f>
        <v>134584.8949701477</v>
      </c>
      <c r="DJ264" s="15">
        <f ca="1">SUM(CM264:CW264)+BP264*DCF!M$28*(1+Inputs!$B$30)*(1-Inputs!$B$33)*(1-Inputs!$B$30/Inputs!$B$31)/(Inputs!$B$29-Inputs!$B$30)*DCF!M$6</f>
        <v>1233003.2593289171</v>
      </c>
      <c r="DK264" s="15">
        <f ca="1">SUM(CX264:DH264)+CA264*DCF!M$46*(1+Inputs!$B$30)*(1-Inputs!$B$33)*(1-Inputs!$B$30/Inputs!$B$31)/(Inputs!$B$29-Inputs!$B$30)*DCF!M$6</f>
        <v>146637.84498564672</v>
      </c>
      <c r="DM264" s="15">
        <f ca="1">DI264+DJ264+DK264+Inputs!$B$34+Inputs!$B$36-Inputs!$B$35</f>
        <v>1591076.9992847114</v>
      </c>
    </row>
    <row r="265" spans="1:117" x14ac:dyDescent="0.75">
      <c r="A265" s="11">
        <v>252</v>
      </c>
      <c r="C265" s="24">
        <f t="shared" ca="1" si="145"/>
        <v>0.63125914187708898</v>
      </c>
      <c r="D265" s="24">
        <f t="shared" ca="1" si="145"/>
        <v>0.73058707685544477</v>
      </c>
      <c r="E265" s="24">
        <f t="shared" ca="1" si="145"/>
        <v>-1.2536829112387433</v>
      </c>
      <c r="F265" s="24">
        <f t="shared" ca="1" si="145"/>
        <v>1.5412942683032709</v>
      </c>
      <c r="G265" s="24">
        <f t="shared" ca="1" si="145"/>
        <v>-0.71022253511793265</v>
      </c>
      <c r="H265" s="24">
        <f t="shared" ca="1" si="145"/>
        <v>-0.36250874308015912</v>
      </c>
      <c r="I265" s="24">
        <f t="shared" ca="1" si="145"/>
        <v>-0.33135217216830115</v>
      </c>
      <c r="J265" s="24">
        <f t="shared" ca="1" si="145"/>
        <v>0.8073999275689091</v>
      </c>
      <c r="K265" s="24">
        <f t="shared" ca="1" si="145"/>
        <v>0.17435052138834223</v>
      </c>
      <c r="L265" s="24">
        <f t="shared" ca="1" si="145"/>
        <v>0.84770685638738108</v>
      </c>
      <c r="M265" s="24">
        <f t="shared" ca="1" si="145"/>
        <v>-1.4109623493052699</v>
      </c>
      <c r="N265" s="24">
        <f ca="1">SQRT(Inputs!$B$38)*C265+SQRT(1-Inputs!$B$38)*_xlfn.NORM.S.INV(RAND())</f>
        <v>0.86788224587954665</v>
      </c>
      <c r="O265" s="24">
        <f ca="1">SQRT(Inputs!$B$38)*D265+SQRT(1-Inputs!$B$38)*_xlfn.NORM.S.INV(RAND())</f>
        <v>1.1176477286683784</v>
      </c>
      <c r="P265" s="24">
        <f ca="1">SQRT(Inputs!$B$38)*E265+SQRT(1-Inputs!$B$38)*_xlfn.NORM.S.INV(RAND())</f>
        <v>-1.4226078218557205</v>
      </c>
      <c r="Q265" s="24">
        <f ca="1">SQRT(Inputs!$B$38)*F265+SQRT(1-Inputs!$B$38)*_xlfn.NORM.S.INV(RAND())</f>
        <v>1.9227971443914771</v>
      </c>
      <c r="R265" s="24">
        <f ca="1">SQRT(Inputs!$B$38)*G265+SQRT(1-Inputs!$B$38)*_xlfn.NORM.S.INV(RAND())</f>
        <v>0.15878901566323095</v>
      </c>
      <c r="S265" s="24">
        <f ca="1">SQRT(Inputs!$B$38)*H265+SQRT(1-Inputs!$B$38)*_xlfn.NORM.S.INV(RAND())</f>
        <v>-0.39193767703364291</v>
      </c>
      <c r="T265" s="24">
        <f ca="1">SQRT(Inputs!$B$38)*I265+SQRT(1-Inputs!$B$38)*_xlfn.NORM.S.INV(RAND())</f>
        <v>-0.7727537775153005</v>
      </c>
      <c r="U265" s="24">
        <f ca="1">SQRT(Inputs!$B$38)*J265+SQRT(1-Inputs!$B$38)*_xlfn.NORM.S.INV(RAND())</f>
        <v>-0.75078574675695209</v>
      </c>
      <c r="V265" s="24">
        <f ca="1">SQRT(Inputs!$B$38)*K265+SQRT(1-Inputs!$B$38)*_xlfn.NORM.S.INV(RAND())</f>
        <v>0.66997672986204027</v>
      </c>
      <c r="W265" s="24">
        <f ca="1">SQRT(Inputs!$B$38)*L265+SQRT(1-Inputs!$B$38)*_xlfn.NORM.S.INV(RAND())</f>
        <v>1.8132586358541736</v>
      </c>
      <c r="X265" s="24">
        <f ca="1">SQRT(Inputs!$B$38)*M265+SQRT(1-Inputs!$B$38)*_xlfn.NORM.S.INV(RAND())</f>
        <v>1.4956691498026271</v>
      </c>
      <c r="Y265" s="24">
        <f ca="1">SQRT(Inputs!$B$38)*C265+SQRT(1-Inputs!$B$38)*_xlfn.NORM.S.INV(RAND())</f>
        <v>1.1789107000723367</v>
      </c>
      <c r="Z265" s="24">
        <f ca="1">SQRT(Inputs!$B$38)*D265+SQRT(1-Inputs!$B$38)*_xlfn.NORM.S.INV(RAND())</f>
        <v>0.78999789105628659</v>
      </c>
      <c r="AA265" s="24">
        <f ca="1">SQRT(Inputs!$B$38)*E265+SQRT(1-Inputs!$B$38)*_xlfn.NORM.S.INV(RAND())</f>
        <v>-1.8653071816470717</v>
      </c>
      <c r="AB265" s="24">
        <f ca="1">SQRT(Inputs!$B$38)*F265+SQRT(1-Inputs!$B$38)*_xlfn.NORM.S.INV(RAND())</f>
        <v>2.4448854072545982</v>
      </c>
      <c r="AC265" s="24">
        <f ca="1">SQRT(Inputs!$B$38)*G265+SQRT(1-Inputs!$B$38)*_xlfn.NORM.S.INV(RAND())</f>
        <v>-0.4286216334212955</v>
      </c>
      <c r="AD265" s="24">
        <f ca="1">SQRT(Inputs!$B$38)*H265+SQRT(1-Inputs!$B$38)*_xlfn.NORM.S.INV(RAND())</f>
        <v>0.64261607793799169</v>
      </c>
      <c r="AE265" s="24">
        <f ca="1">SQRT(Inputs!$B$38)*I265+SQRT(1-Inputs!$B$38)*_xlfn.NORM.S.INV(RAND())</f>
        <v>0.203642165995056</v>
      </c>
      <c r="AF265" s="24">
        <f ca="1">SQRT(Inputs!$B$38)*J265+SQRT(1-Inputs!$B$38)*_xlfn.NORM.S.INV(RAND())</f>
        <v>1.2253573408444149</v>
      </c>
      <c r="AG265" s="24">
        <f ca="1">SQRT(Inputs!$B$38)*K265+SQRT(1-Inputs!$B$38)*_xlfn.NORM.S.INV(RAND())</f>
        <v>-0.80162682136696639</v>
      </c>
      <c r="AH265" s="24">
        <f ca="1">SQRT(Inputs!$B$38)*L265+SQRT(1-Inputs!$B$38)*_xlfn.NORM.S.INV(RAND())</f>
        <v>0.67795790867975403</v>
      </c>
      <c r="AI265" s="24">
        <f ca="1">SQRT(Inputs!$B$38)*M265+SQRT(1-Inputs!$B$38)*_xlfn.NORM.S.INV(RAND())</f>
        <v>-1.2976093968117051</v>
      </c>
      <c r="AJ265" s="24">
        <f ca="1">SQRT(Inputs!$B$38)*C265+SQRT(1-Inputs!$B$38)*_xlfn.NORM.S.INV(RAND())</f>
        <v>0.50018327101236193</v>
      </c>
      <c r="AK265" s="24">
        <f ca="1">SQRT(Inputs!$B$38)*D265+SQRT(1-Inputs!$B$38)*_xlfn.NORM.S.INV(RAND())</f>
        <v>1.0356375082910523</v>
      </c>
      <c r="AL265" s="24">
        <f ca="1">SQRT(Inputs!$B$38)*E265+SQRT(1-Inputs!$B$38)*_xlfn.NORM.S.INV(RAND())</f>
        <v>-3.1792932544588104</v>
      </c>
      <c r="AM265" s="24">
        <f ca="1">SQRT(Inputs!$B$38)*F265+SQRT(1-Inputs!$B$38)*_xlfn.NORM.S.INV(RAND())</f>
        <v>0.6061070658146992</v>
      </c>
      <c r="AN265" s="24">
        <f ca="1">SQRT(Inputs!$B$38)*G265+SQRT(1-Inputs!$B$38)*_xlfn.NORM.S.INV(RAND())</f>
        <v>-0.41707424648800834</v>
      </c>
      <c r="AO265" s="24">
        <f ca="1">SQRT(Inputs!$B$38)*H265+SQRT(1-Inputs!$B$38)*_xlfn.NORM.S.INV(RAND())</f>
        <v>-2.4284511627271943</v>
      </c>
      <c r="AP265" s="24">
        <f ca="1">SQRT(Inputs!$B$38)*I265+SQRT(1-Inputs!$B$38)*_xlfn.NORM.S.INV(RAND())</f>
        <v>-1.6238982725495279</v>
      </c>
      <c r="AQ265" s="24">
        <f ca="1">SQRT(Inputs!$B$38)*J265+SQRT(1-Inputs!$B$38)*_xlfn.NORM.S.INV(RAND())</f>
        <v>-0.18755649882658049</v>
      </c>
      <c r="AR265" s="24">
        <f ca="1">SQRT(Inputs!$B$38)*K265+SQRT(1-Inputs!$B$38)*_xlfn.NORM.S.INV(RAND())</f>
        <v>-0.78598232501252685</v>
      </c>
      <c r="AS265" s="24">
        <f ca="1">SQRT(Inputs!$B$38)*L265+SQRT(1-Inputs!$B$38)*_xlfn.NORM.S.INV(RAND())</f>
        <v>1.2738887800892456</v>
      </c>
      <c r="AT265" s="24">
        <f ca="1">SQRT(Inputs!$B$38)*M265+SQRT(1-Inputs!$B$38)*_xlfn.NORM.S.INV(RAND())</f>
        <v>-0.27007467831032828</v>
      </c>
      <c r="AU265" s="15">
        <f ca="1">Inputs!$B$6*EXP($B$8-0.5*C$5^2+C$5*N265)</f>
        <v>5710.7131189401125</v>
      </c>
      <c r="AV265" s="15">
        <f t="shared" ca="1" si="110"/>
        <v>8192.8086305916986</v>
      </c>
      <c r="AW265" s="15">
        <f t="shared" ca="1" si="111"/>
        <v>8245.5148482893455</v>
      </c>
      <c r="AX265" s="15">
        <f t="shared" ca="1" si="112"/>
        <v>12800.42005243212</v>
      </c>
      <c r="AY265" s="15">
        <f t="shared" ca="1" si="113"/>
        <v>15936.22794935507</v>
      </c>
      <c r="AZ265" s="15">
        <f t="shared" ca="1" si="114"/>
        <v>18667.125801181814</v>
      </c>
      <c r="BA265" s="15">
        <f t="shared" ca="1" si="115"/>
        <v>21069.006693831117</v>
      </c>
      <c r="BB265" s="15">
        <f t="shared" ca="1" si="116"/>
        <v>23925.748566912858</v>
      </c>
      <c r="BC265" s="15">
        <f t="shared" ca="1" si="117"/>
        <v>31260.680116019379</v>
      </c>
      <c r="BD265" s="15">
        <f t="shared" ca="1" si="118"/>
        <v>45375.821000074844</v>
      </c>
      <c r="BE265" s="15">
        <f t="shared" ca="1" si="119"/>
        <v>63716.890201820119</v>
      </c>
      <c r="BF265" s="15">
        <f ca="1">Inputs!$B$13*EXP($B$9-0.5*C$6^2+C$6*Y265)</f>
        <v>17472.535980370812</v>
      </c>
      <c r="BG265" s="15">
        <f t="shared" ca="1" si="120"/>
        <v>24556.826925378744</v>
      </c>
      <c r="BH265" s="15">
        <f t="shared" ca="1" si="121"/>
        <v>22020.046419232982</v>
      </c>
      <c r="BI265" s="15">
        <f t="shared" ca="1" si="122"/>
        <v>39272.156767306507</v>
      </c>
      <c r="BJ265" s="15">
        <f t="shared" ca="1" si="123"/>
        <v>45260.54126697703</v>
      </c>
      <c r="BK265" s="15">
        <f t="shared" ca="1" si="124"/>
        <v>60627.503792877273</v>
      </c>
      <c r="BL265" s="15">
        <f t="shared" ca="1" si="125"/>
        <v>76465.116637446423</v>
      </c>
      <c r="BM265" s="15">
        <f t="shared" ca="1" si="126"/>
        <v>109446.32545012407</v>
      </c>
      <c r="BN265" s="15">
        <f t="shared" ca="1" si="127"/>
        <v>122276.26598833389</v>
      </c>
      <c r="BO265" s="15">
        <f t="shared" ca="1" si="128"/>
        <v>162784.25280543929</v>
      </c>
      <c r="BP265" s="15">
        <f t="shared" ca="1" si="129"/>
        <v>172964.42069194192</v>
      </c>
      <c r="BQ265" s="15">
        <f ca="1">Inputs!$B$20*EXP($B$10-0.5*C$7^2+C$7*AJ265)</f>
        <v>5122.1780750978696</v>
      </c>
      <c r="BR265" s="15">
        <f t="shared" ca="1" si="130"/>
        <v>9656.7682660029841</v>
      </c>
      <c r="BS265" s="15">
        <f t="shared" ca="1" si="131"/>
        <v>5306.4553385031677</v>
      </c>
      <c r="BT265" s="15">
        <f t="shared" ca="1" si="132"/>
        <v>8577.3622891839186</v>
      </c>
      <c r="BU265" s="15">
        <f t="shared" ca="1" si="133"/>
        <v>10746.094511612167</v>
      </c>
      <c r="BV265" s="15">
        <f t="shared" ca="1" si="134"/>
        <v>8650.7514134434896</v>
      </c>
      <c r="BW265" s="15">
        <f t="shared" ca="1" si="135"/>
        <v>8560.5265296548914</v>
      </c>
      <c r="BX265" s="15">
        <f t="shared" ca="1" si="136"/>
        <v>11531.432699662646</v>
      </c>
      <c r="BY265" s="15">
        <f t="shared" ca="1" si="137"/>
        <v>13901.631548887202</v>
      </c>
      <c r="BZ265" s="15">
        <f t="shared" ca="1" si="138"/>
        <v>24653.100318387846</v>
      </c>
      <c r="CA265" s="15">
        <f t="shared" ca="1" si="139"/>
        <v>33007.389070737801</v>
      </c>
      <c r="CB265" s="15">
        <f ca="1">(AU265*DCF!C$10-DCF!C$5*MAX(AU265*DCF!C$10,0)-MAX(AU265-Inputs!$B$6,0)/Inputs!$B$10)*DCF!C$6</f>
        <v>1037.7375527100717</v>
      </c>
      <c r="CC265" s="15">
        <f ca="1">(AV265*DCF!D$10-DCF!D$5*MAX(AV265*DCF!D$10,0)-MAX(AV265-AU265,0)/Inputs!$B$10)*DCF!D$6</f>
        <v>1391.7475697882551</v>
      </c>
      <c r="CD265" s="15">
        <f ca="1">(AW265*DCF!E$10-DCF!E$5*MAX(AW265*DCF!E$10,0)-MAX(AW265-AV265,0)/Inputs!$B$10)*DCF!E$6</f>
        <v>1891.8864980422643</v>
      </c>
      <c r="CE265" s="15">
        <f ca="1">(AX265*DCF!F$10-DCF!F$5*MAX(AX265*DCF!F$10,0)-MAX(AX265-AW265,0)/Inputs!$B$10)*DCF!F$6</f>
        <v>1846.5484539934544</v>
      </c>
      <c r="CF265" s="15">
        <f ca="1">(AY265*DCF!G$10-DCF!G$5*MAX(AY265*DCF!G$10,0)-MAX(AY265-AX265,0)/Inputs!$B$10)*DCF!G$6</f>
        <v>2680.7415231980017</v>
      </c>
      <c r="CG265" s="15">
        <f ca="1">(AZ265*DCF!H$10-DCF!H$5*MAX(AZ265*DCF!H$10,0)-MAX(AZ265-AY265,0)/Inputs!$B$10)*DCF!H$6</f>
        <v>3139.3159924822917</v>
      </c>
      <c r="CH265" s="15">
        <f ca="1">(BA265*DCF!I$10-DCF!I$5*MAX(BA265*DCF!I$10,0)-MAX(BA265-AZ265,0)/Inputs!$B$10)*DCF!I$6</f>
        <v>3454.546302560123</v>
      </c>
      <c r="CI265" s="15">
        <f ca="1">(BB265*DCF!J$10-DCF!J$5*MAX(BB265*DCF!J$10,0)-MAX(BB265-BA265,0)/Inputs!$B$10)*DCF!J$6</f>
        <v>3672.8218140411955</v>
      </c>
      <c r="CJ265" s="15">
        <f ca="1">(BC265*DCF!K$10-DCF!K$5*MAX(BC265*DCF!K$10,0)-MAX(BC265-BB265,0)/Inputs!$B$10)*DCF!K$6</f>
        <v>4005.6886905666865</v>
      </c>
      <c r="CK265" s="15">
        <f ca="1">(BD265*DCF!L$10-DCF!L$5*MAX(BD265*DCF!L$10,0)-MAX(BD265-BC265,0)/Inputs!$B$10)*DCF!L$6</f>
        <v>5018.2204115749591</v>
      </c>
      <c r="CL265" s="15">
        <f ca="1">(BE265*DCF!M$10-DCF!M$5*MAX(BE265*DCF!M$10,0)-MAX(BE265-BD265,0)/Inputs!$B$10)*DCF!M$6</f>
        <v>6800.2406359304641</v>
      </c>
      <c r="CM265" s="15">
        <f ca="1">(BF265*DCF!C$28-DCF!C$5*MAX(BF265*DCF!C$28,0)-MAX(BF265-Inputs!$B$13,0)/Inputs!$B$17)*DCF!C$6</f>
        <v>3927.0678327952669</v>
      </c>
      <c r="CN265" s="15">
        <f ca="1">(BG265*DCF!D$28-DCF!D$5*MAX(BG265*DCF!D$28,0)-MAX(BG265-BF265,0)/Inputs!$B$17)*DCF!D$6</f>
        <v>5721.1478328832081</v>
      </c>
      <c r="CO265" s="15">
        <f ca="1">(BH265*DCF!E$28-DCF!E$5*MAX(BH265*DCF!E$28,0)-MAX(BH265-BG265,0)/Inputs!$B$17)*DCF!E$6</f>
        <v>6236.4692446379386</v>
      </c>
      <c r="CP265" s="15">
        <f ca="1">(BI265*DCF!F$28-DCF!F$5*MAX(BI265*DCF!F$28,0)-MAX(BI265-BH265,0)/Inputs!$B$17)*DCF!F$6</f>
        <v>7520.3367205706245</v>
      </c>
      <c r="CQ265" s="15">
        <f ca="1">(BJ265*DCF!G$28-DCF!G$5*MAX(BJ265*DCF!G$28,0)-MAX(BJ265-BI265,0)/Inputs!$B$17)*DCF!G$6</f>
        <v>10736.003707625192</v>
      </c>
      <c r="CR265" s="15">
        <f ca="1">(BK265*DCF!H$28-DCF!H$5*MAX(BK265*DCF!H$28,0)-MAX(BK265-BJ265,0)/Inputs!$B$17)*DCF!H$6</f>
        <v>12606.255849757521</v>
      </c>
      <c r="CS265" s="15">
        <f ca="1">(BL265*DCF!I$28-DCF!I$5*MAX(BL265*DCF!I$28,0)-MAX(BL265-BK265,0)/Inputs!$B$17)*DCF!I$6</f>
        <v>15707.821428843854</v>
      </c>
      <c r="CT265" s="15">
        <f ca="1">(BM265*DCF!J$28-DCF!J$5*MAX(BM265*DCF!J$28,0)-MAX(BM265-BL265,0)/Inputs!$B$17)*DCF!J$6</f>
        <v>20042.577547423436</v>
      </c>
      <c r="CU265" s="15">
        <f ca="1">(BN265*DCF!K$28-DCF!K$5*MAX(BN265*DCF!K$28,0)-MAX(BN265-BM265,0)/Inputs!$B$17)*DCF!K$6</f>
        <v>24251.200348437651</v>
      </c>
      <c r="CV265" s="15">
        <f ca="1">(BO265*DCF!L$28-DCF!L$5*MAX(BO265*DCF!L$28,0)-MAX(BO265-BN265,0)/Inputs!$B$17)*DCF!L$6</f>
        <v>27895.32900073141</v>
      </c>
      <c r="CW265" s="15">
        <f ca="1">(BP265*DCF!M$28-DCF!M$5*MAX(BP265*DCF!M$28,0)-MAX(BP265-BO265,0)/Inputs!$B$17)*DCF!M$6</f>
        <v>31479.242252998683</v>
      </c>
      <c r="CX265" s="15">
        <f ca="1">(BQ265*DCF!C$46-DCF!C$5*MAX(BQ265*DCF!C$46,0)-MAX(BQ265-Inputs!$B$20,0)/Inputs!$B$24)*DCF!C$6</f>
        <v>-2070.3312298599558</v>
      </c>
      <c r="CY265" s="15">
        <f ca="1">(BR265*DCF!D$46-DCF!D$5*MAX(BR265*DCF!D$46,0)-MAX(BR265-BQ265,0)/Inputs!$B$24)*DCF!D$6</f>
        <v>-3583.0571382027997</v>
      </c>
      <c r="CZ265" s="15">
        <f ca="1">(BS265*DCF!E$46-DCF!E$5*MAX(BS265*DCF!E$46,0)-MAX(BS265-BR265,0)/Inputs!$B$24)*DCF!E$6</f>
        <v>-627.49758300992482</v>
      </c>
      <c r="DA265" s="15">
        <f ca="1">(BT265*DCF!F$46-DCF!F$5*MAX(BT265*DCF!F$46,0)-MAX(BT265-BS265,0)/Inputs!$B$24)*DCF!F$6</f>
        <v>-1815.6983741189172</v>
      </c>
      <c r="DB265" s="15">
        <f ca="1">(BU265*DCF!G$46-DCF!G$5*MAX(BU265*DCF!G$46,0)-MAX(BU265-BT265,0)/Inputs!$B$24)*DCF!G$6</f>
        <v>-1090.9960583884497</v>
      </c>
      <c r="DC265" s="15">
        <f ca="1">(BV265*DCF!H$46-DCF!H$5*MAX(BV265*DCF!H$46,0)-MAX(BV265-BU265,0)/Inputs!$B$24)*DCF!H$6</f>
        <v>0</v>
      </c>
      <c r="DD265" s="15">
        <f ca="1">(BW265*DCF!I$46-DCF!I$5*MAX(BW265*DCF!I$46,0)-MAX(BW265-BV265,0)/Inputs!$B$24)*DCF!I$6</f>
        <v>197.7086780238065</v>
      </c>
      <c r="DE265" s="15">
        <f ca="1">(BX265*DCF!J$46-DCF!J$5*MAX(BX265*DCF!J$46,0)-MAX(BX265-BW265,0)/Inputs!$B$24)*DCF!J$6</f>
        <v>-304.12407439647041</v>
      </c>
      <c r="DF265" s="15">
        <f ca="1">(BY265*DCF!K$46-DCF!K$5*MAX(BY265*DCF!K$46,0)-MAX(BY265-BX265,0)/Inputs!$B$24)*DCF!K$6</f>
        <v>213.47195916454825</v>
      </c>
      <c r="DG265" s="15">
        <f ca="1">(BZ265*DCF!L$46-DCF!L$5*MAX(BZ265*DCF!L$46,0)-MAX(BZ265-BY265,0)/Inputs!$B$24)*DCF!L$6</f>
        <v>-728.93825353152738</v>
      </c>
      <c r="DH265" s="15">
        <f ca="1">(CA265*DCF!M$46-DCF!M$5*MAX(CA265*DCF!M$46,0)-MAX(CA265-BZ265,0)/Inputs!$B$24)*DCF!M$6</f>
        <v>841.13388319139563</v>
      </c>
      <c r="DI265" s="15">
        <f ca="1">SUM(CB265:CL265)+BE265*DCF!M$10*(1+Inputs!$B$30)*(1-Inputs!$B$33)*(1-Inputs!$B$30/Inputs!$B$31)/(Inputs!$B$29-Inputs!$B$30)*DCF!M$6</f>
        <v>212264.44344519929</v>
      </c>
      <c r="DJ265" s="15">
        <f ca="1">SUM(CM265:CW265)+BP265*DCF!M$28*(1+Inputs!$B$30)*(1-Inputs!$B$33)*(1-Inputs!$B$30/Inputs!$B$31)/(Inputs!$B$29-Inputs!$B$30)*DCF!M$6</f>
        <v>807939.81177117699</v>
      </c>
      <c r="DK265" s="15">
        <f ca="1">SUM(CX265:DH265)+CA265*DCF!M$46*(1+Inputs!$B$30)*(1-Inputs!$B$33)*(1-Inputs!$B$30/Inputs!$B$31)/(Inputs!$B$29-Inputs!$B$30)*DCF!M$6</f>
        <v>42065.005287425869</v>
      </c>
      <c r="DM265" s="15">
        <f ca="1">DI265+DJ265+DK265+Inputs!$B$34+Inputs!$B$36-Inputs!$B$35</f>
        <v>1139120.2605038022</v>
      </c>
    </row>
    <row r="266" spans="1:117" x14ac:dyDescent="0.75">
      <c r="A266" s="11">
        <v>253</v>
      </c>
      <c r="C266" s="24">
        <f t="shared" ca="1" si="145"/>
        <v>-0.83186041172664493</v>
      </c>
      <c r="D266" s="24">
        <f t="shared" ca="1" si="145"/>
        <v>-1.0151568544324412</v>
      </c>
      <c r="E266" s="24">
        <f t="shared" ca="1" si="145"/>
        <v>0.53052592620785022</v>
      </c>
      <c r="F266" s="24">
        <f t="shared" ca="1" si="145"/>
        <v>0.34946594945184822</v>
      </c>
      <c r="G266" s="24">
        <f t="shared" ca="1" si="145"/>
        <v>5.4002936418406561E-2</v>
      </c>
      <c r="H266" s="24">
        <f t="shared" ca="1" si="145"/>
        <v>0.79238149580815265</v>
      </c>
      <c r="I266" s="24">
        <f t="shared" ca="1" si="145"/>
        <v>-0.65883499881235619</v>
      </c>
      <c r="J266" s="24">
        <f t="shared" ca="1" si="145"/>
        <v>-1.793217942273551</v>
      </c>
      <c r="K266" s="24">
        <f t="shared" ca="1" si="145"/>
        <v>-0.28299377774935691</v>
      </c>
      <c r="L266" s="24">
        <f t="shared" ca="1" si="145"/>
        <v>-0.80297448218432765</v>
      </c>
      <c r="M266" s="24">
        <f t="shared" ca="1" si="145"/>
        <v>0.66210896361381844</v>
      </c>
      <c r="N266" s="24">
        <f ca="1">SQRT(Inputs!$B$38)*C266+SQRT(1-Inputs!$B$38)*_xlfn.NORM.S.INV(RAND())</f>
        <v>-1.2890953878645672</v>
      </c>
      <c r="O266" s="24">
        <f ca="1">SQRT(Inputs!$B$38)*D266+SQRT(1-Inputs!$B$38)*_xlfn.NORM.S.INV(RAND())</f>
        <v>-1.1569653407391942</v>
      </c>
      <c r="P266" s="24">
        <f ca="1">SQRT(Inputs!$B$38)*E266+SQRT(1-Inputs!$B$38)*_xlfn.NORM.S.INV(RAND())</f>
        <v>0.43634252675935742</v>
      </c>
      <c r="Q266" s="24">
        <f ca="1">SQRT(Inputs!$B$38)*F266+SQRT(1-Inputs!$B$38)*_xlfn.NORM.S.INV(RAND())</f>
        <v>-0.13153809536930788</v>
      </c>
      <c r="R266" s="24">
        <f ca="1">SQRT(Inputs!$B$38)*G266+SQRT(1-Inputs!$B$38)*_xlfn.NORM.S.INV(RAND())</f>
        <v>-2.0346902761369798</v>
      </c>
      <c r="S266" s="24">
        <f ca="1">SQRT(Inputs!$B$38)*H266+SQRT(1-Inputs!$B$38)*_xlfn.NORM.S.INV(RAND())</f>
        <v>0.93247104645096135</v>
      </c>
      <c r="T266" s="24">
        <f ca="1">SQRT(Inputs!$B$38)*I266+SQRT(1-Inputs!$B$38)*_xlfn.NORM.S.INV(RAND())</f>
        <v>0.8386026865197902</v>
      </c>
      <c r="U266" s="24">
        <f ca="1">SQRT(Inputs!$B$38)*J266+SQRT(1-Inputs!$B$38)*_xlfn.NORM.S.INV(RAND())</f>
        <v>1.6945560134990987</v>
      </c>
      <c r="V266" s="24">
        <f ca="1">SQRT(Inputs!$B$38)*K266+SQRT(1-Inputs!$B$38)*_xlfn.NORM.S.INV(RAND())</f>
        <v>0.35164083499346177</v>
      </c>
      <c r="W266" s="24">
        <f ca="1">SQRT(Inputs!$B$38)*L266+SQRT(1-Inputs!$B$38)*_xlfn.NORM.S.INV(RAND())</f>
        <v>-2.2369616382655537</v>
      </c>
      <c r="X266" s="24">
        <f ca="1">SQRT(Inputs!$B$38)*M266+SQRT(1-Inputs!$B$38)*_xlfn.NORM.S.INV(RAND())</f>
        <v>-0.3534572204617536</v>
      </c>
      <c r="Y266" s="24">
        <f ca="1">SQRT(Inputs!$B$38)*C266+SQRT(1-Inputs!$B$38)*_xlfn.NORM.S.INV(RAND())</f>
        <v>0.38680533432873287</v>
      </c>
      <c r="Z266" s="24">
        <f ca="1">SQRT(Inputs!$B$38)*D266+SQRT(1-Inputs!$B$38)*_xlfn.NORM.S.INV(RAND())</f>
        <v>-1.2246513248705342</v>
      </c>
      <c r="AA266" s="24">
        <f ca="1">SQRT(Inputs!$B$38)*E266+SQRT(1-Inputs!$B$38)*_xlfn.NORM.S.INV(RAND())</f>
        <v>0.59197961271663113</v>
      </c>
      <c r="AB266" s="24">
        <f ca="1">SQRT(Inputs!$B$38)*F266+SQRT(1-Inputs!$B$38)*_xlfn.NORM.S.INV(RAND())</f>
        <v>0.44663790489039257</v>
      </c>
      <c r="AC266" s="24">
        <f ca="1">SQRT(Inputs!$B$38)*G266+SQRT(1-Inputs!$B$38)*_xlfn.NORM.S.INV(RAND())</f>
        <v>-0.41875219350661547</v>
      </c>
      <c r="AD266" s="24">
        <f ca="1">SQRT(Inputs!$B$38)*H266+SQRT(1-Inputs!$B$38)*_xlfn.NORM.S.INV(RAND())</f>
        <v>2.0158765081012455</v>
      </c>
      <c r="AE266" s="24">
        <f ca="1">SQRT(Inputs!$B$38)*I266+SQRT(1-Inputs!$B$38)*_xlfn.NORM.S.INV(RAND())</f>
        <v>-0.64068537352446187</v>
      </c>
      <c r="AF266" s="24">
        <f ca="1">SQRT(Inputs!$B$38)*J266+SQRT(1-Inputs!$B$38)*_xlfn.NORM.S.INV(RAND())</f>
        <v>-0.34516850314924463</v>
      </c>
      <c r="AG266" s="24">
        <f ca="1">SQRT(Inputs!$B$38)*K266+SQRT(1-Inputs!$B$38)*_xlfn.NORM.S.INV(RAND())</f>
        <v>-0.56065572455448898</v>
      </c>
      <c r="AH266" s="24">
        <f ca="1">SQRT(Inputs!$B$38)*L266+SQRT(1-Inputs!$B$38)*_xlfn.NORM.S.INV(RAND())</f>
        <v>-0.70523550818151837</v>
      </c>
      <c r="AI266" s="24">
        <f ca="1">SQRT(Inputs!$B$38)*M266+SQRT(1-Inputs!$B$38)*_xlfn.NORM.S.INV(RAND())</f>
        <v>0.48801654435630948</v>
      </c>
      <c r="AJ266" s="24">
        <f ca="1">SQRT(Inputs!$B$38)*C266+SQRT(1-Inputs!$B$38)*_xlfn.NORM.S.INV(RAND())</f>
        <v>-0.30668543987308372</v>
      </c>
      <c r="AK266" s="24">
        <f ca="1">SQRT(Inputs!$B$38)*D266+SQRT(1-Inputs!$B$38)*_xlfn.NORM.S.INV(RAND())</f>
        <v>0.5198369533728997</v>
      </c>
      <c r="AL266" s="24">
        <f ca="1">SQRT(Inputs!$B$38)*E266+SQRT(1-Inputs!$B$38)*_xlfn.NORM.S.INV(RAND())</f>
        <v>-0.47502000128991778</v>
      </c>
      <c r="AM266" s="24">
        <f ca="1">SQRT(Inputs!$B$38)*F266+SQRT(1-Inputs!$B$38)*_xlfn.NORM.S.INV(RAND())</f>
        <v>-1.6583730515191584</v>
      </c>
      <c r="AN266" s="24">
        <f ca="1">SQRT(Inputs!$B$38)*G266+SQRT(1-Inputs!$B$38)*_xlfn.NORM.S.INV(RAND())</f>
        <v>-0.89190466745058516</v>
      </c>
      <c r="AO266" s="24">
        <f ca="1">SQRT(Inputs!$B$38)*H266+SQRT(1-Inputs!$B$38)*_xlfn.NORM.S.INV(RAND())</f>
        <v>2.2791789438781493</v>
      </c>
      <c r="AP266" s="24">
        <f ca="1">SQRT(Inputs!$B$38)*I266+SQRT(1-Inputs!$B$38)*_xlfn.NORM.S.INV(RAND())</f>
        <v>-9.122609626441347E-3</v>
      </c>
      <c r="AQ266" s="24">
        <f ca="1">SQRT(Inputs!$B$38)*J266+SQRT(1-Inputs!$B$38)*_xlfn.NORM.S.INV(RAND())</f>
        <v>-1.3165420583619074</v>
      </c>
      <c r="AR266" s="24">
        <f ca="1">SQRT(Inputs!$B$38)*K266+SQRT(1-Inputs!$B$38)*_xlfn.NORM.S.INV(RAND())</f>
        <v>-0.92585452474221508</v>
      </c>
      <c r="AS266" s="24">
        <f ca="1">SQRT(Inputs!$B$38)*L266+SQRT(1-Inputs!$B$38)*_xlfn.NORM.S.INV(RAND())</f>
        <v>-6.9270943673436502E-2</v>
      </c>
      <c r="AT266" s="24">
        <f ca="1">SQRT(Inputs!$B$38)*M266+SQRT(1-Inputs!$B$38)*_xlfn.NORM.S.INV(RAND())</f>
        <v>-0.65798293143730646</v>
      </c>
      <c r="AU266" s="15">
        <f ca="1">Inputs!$B$6*EXP($B$8-0.5*C$5^2+C$5*N266)</f>
        <v>4027.6670091397782</v>
      </c>
      <c r="AV266" s="15">
        <f t="shared" ca="1" si="110"/>
        <v>4135.7109606602207</v>
      </c>
      <c r="AW266" s="15">
        <f t="shared" ca="1" si="111"/>
        <v>5348.4631696736342</v>
      </c>
      <c r="AX266" s="15">
        <f t="shared" ca="1" si="112"/>
        <v>6423.5042309451082</v>
      </c>
      <c r="AY266" s="15">
        <f t="shared" ca="1" si="113"/>
        <v>6189.8377827393751</v>
      </c>
      <c r="AZ266" s="15">
        <f t="shared" ca="1" si="114"/>
        <v>8388.9972455787702</v>
      </c>
      <c r="BA266" s="15">
        <f t="shared" ca="1" si="115"/>
        <v>11207.73493504725</v>
      </c>
      <c r="BB266" s="15">
        <f t="shared" ca="1" si="116"/>
        <v>16260.750186436966</v>
      </c>
      <c r="BC266" s="15">
        <f t="shared" ca="1" si="117"/>
        <v>20602.886102333665</v>
      </c>
      <c r="BD266" s="15">
        <f t="shared" ca="1" si="118"/>
        <v>20475.275393701653</v>
      </c>
      <c r="BE266" s="15">
        <f t="shared" ca="1" si="119"/>
        <v>24294.970648190905</v>
      </c>
      <c r="BF266" s="15">
        <f ca="1">Inputs!$B$13*EXP($B$9-0.5*C$6^2+C$6*Y266)</f>
        <v>14933.353726061108</v>
      </c>
      <c r="BG266" s="15">
        <f t="shared" ca="1" si="120"/>
        <v>14591.464676771278</v>
      </c>
      <c r="BH266" s="15">
        <f t="shared" ca="1" si="121"/>
        <v>19667.337751106093</v>
      </c>
      <c r="BI266" s="15">
        <f t="shared" ca="1" si="122"/>
        <v>25789.117973090466</v>
      </c>
      <c r="BJ266" s="15">
        <f t="shared" ca="1" si="123"/>
        <v>29763.864744195944</v>
      </c>
      <c r="BK266" s="15">
        <f t="shared" ca="1" si="124"/>
        <v>48065.676125437021</v>
      </c>
      <c r="BL266" s="15">
        <f t="shared" ca="1" si="125"/>
        <v>54338.692297355126</v>
      </c>
      <c r="BM266" s="15">
        <f t="shared" ca="1" si="126"/>
        <v>63990.428377234297</v>
      </c>
      <c r="BN266" s="15">
        <f t="shared" ca="1" si="127"/>
        <v>73586.324880949993</v>
      </c>
      <c r="BO266" s="15">
        <f t="shared" ca="1" si="128"/>
        <v>83414.256871749341</v>
      </c>
      <c r="BP266" s="15">
        <f t="shared" ca="1" si="129"/>
        <v>108503.7120463828</v>
      </c>
      <c r="BQ266" s="15">
        <f ca="1">Inputs!$B$20*EXP($B$10-0.5*C$7^2+C$7*AJ266)</f>
        <v>3847.399211042446</v>
      </c>
      <c r="BR266" s="15">
        <f t="shared" ca="1" si="130"/>
        <v>6157.4869681624123</v>
      </c>
      <c r="BS266" s="15">
        <f t="shared" ca="1" si="131"/>
        <v>7356.6811717338842</v>
      </c>
      <c r="BT266" s="15">
        <f t="shared" ca="1" si="132"/>
        <v>6565.0828804354851</v>
      </c>
      <c r="BU266" s="15">
        <f t="shared" ca="1" si="133"/>
        <v>7332.2793416997438</v>
      </c>
      <c r="BV266" s="15">
        <f t="shared" ca="1" si="134"/>
        <v>17047.65193223994</v>
      </c>
      <c r="BW266" s="15">
        <f t="shared" ca="1" si="135"/>
        <v>23743.149197785682</v>
      </c>
      <c r="BX266" s="15">
        <f t="shared" ca="1" si="136"/>
        <v>25505.051307261128</v>
      </c>
      <c r="BY266" s="15">
        <f t="shared" ca="1" si="137"/>
        <v>29935.502157602848</v>
      </c>
      <c r="BZ266" s="15">
        <f t="shared" ca="1" si="138"/>
        <v>41472.203617323255</v>
      </c>
      <c r="CA266" s="15">
        <f t="shared" ca="1" si="139"/>
        <v>51827.484071787963</v>
      </c>
      <c r="CB266" s="15">
        <f ca="1">(AU266*DCF!C$10-DCF!C$5*MAX(AU266*DCF!C$10,0)-MAX(AU266-Inputs!$B$6,0)/Inputs!$B$10)*DCF!C$6</f>
        <v>1034.3416030381102</v>
      </c>
      <c r="CC266" s="15">
        <f ca="1">(AV266*DCF!D$10-DCF!D$5*MAX(AV266*DCF!D$10,0)-MAX(AV266-AU266,0)/Inputs!$B$10)*DCF!D$6</f>
        <v>981.70783827170362</v>
      </c>
      <c r="CD266" s="15">
        <f ca="1">(AW266*DCF!E$10-DCF!E$5*MAX(AW266*DCF!E$10,0)-MAX(AW266-AV266,0)/Inputs!$B$10)*DCF!E$6</f>
        <v>961.71298593659776</v>
      </c>
      <c r="CE266" s="15">
        <f ca="1">(AX266*DCF!F$10-DCF!F$5*MAX(AX266*DCF!F$10,0)-MAX(AX266-AW266,0)/Inputs!$B$10)*DCF!F$6</f>
        <v>1178.5513451275808</v>
      </c>
      <c r="CF266" s="15">
        <f ca="1">(AY266*DCF!G$10-DCF!G$5*MAX(AY266*DCF!G$10,0)-MAX(AY266-AX266,0)/Inputs!$B$10)*DCF!G$6</f>
        <v>1275.3532388877329</v>
      </c>
      <c r="CG266" s="15">
        <f ca="1">(AZ266*DCF!H$10-DCF!H$5*MAX(AZ266*DCF!H$10,0)-MAX(AZ266-AY266,0)/Inputs!$B$10)*DCF!H$6</f>
        <v>1238.2296447317674</v>
      </c>
      <c r="CH266" s="15">
        <f ca="1">(BA266*DCF!I$10-DCF!I$5*MAX(BA266*DCF!I$10,0)-MAX(BA266-AZ266,0)/Inputs!$B$10)*DCF!I$6</f>
        <v>1584.8725725028155</v>
      </c>
      <c r="CI266" s="15">
        <f ca="1">(BB266*DCF!J$10-DCF!J$5*MAX(BB266*DCF!J$10,0)-MAX(BB266-BA266,0)/Inputs!$B$10)*DCF!J$6</f>
        <v>2024.6812678667336</v>
      </c>
      <c r="CJ266" s="15">
        <f ca="1">(BC266*DCF!K$10-DCF!K$5*MAX(BC266*DCF!K$10,0)-MAX(BC266-BB266,0)/Inputs!$B$10)*DCF!K$6</f>
        <v>2708.9008494492532</v>
      </c>
      <c r="CK266" s="15">
        <f ca="1">(BD266*DCF!L$10-DCF!L$5*MAX(BD266*DCF!L$10,0)-MAX(BD266-BC266,0)/Inputs!$B$10)*DCF!L$6</f>
        <v>3088.0608865396307</v>
      </c>
      <c r="CL266" s="15">
        <f ca="1">(BE266*DCF!M$10-DCF!M$5*MAX(BE266*DCF!M$10,0)-MAX(BE266-BD266,0)/Inputs!$B$10)*DCF!M$6</f>
        <v>2972.0311795029402</v>
      </c>
      <c r="CM266" s="15">
        <f ca="1">(BF266*DCF!C$28-DCF!C$5*MAX(BF266*DCF!C$28,0)-MAX(BF266-Inputs!$B$13,0)/Inputs!$B$17)*DCF!C$6</f>
        <v>3738.5422860759581</v>
      </c>
      <c r="CN266" s="15">
        <f ca="1">(BG266*DCF!D$28-DCF!D$5*MAX(BG266*DCF!D$28,0)-MAX(BG266-BF266,0)/Inputs!$B$17)*DCF!D$6</f>
        <v>4297.5228820835719</v>
      </c>
      <c r="CO266" s="15">
        <f ca="1">(BH266*DCF!E$28-DCF!E$5*MAX(BH266*DCF!E$28,0)-MAX(BH266-BG266,0)/Inputs!$B$17)*DCF!E$6</f>
        <v>4569.7555417869462</v>
      </c>
      <c r="CP266" s="15">
        <f ca="1">(BI266*DCF!F$28-DCF!F$5*MAX(BI266*DCF!F$28,0)-MAX(BI266-BH266,0)/Inputs!$B$17)*DCF!F$6</f>
        <v>5886.4993705541301</v>
      </c>
      <c r="CQ266" s="15">
        <f ca="1">(BJ266*DCF!G$28-DCF!G$5*MAX(BJ266*DCF!G$28,0)-MAX(BJ266-BI266,0)/Inputs!$B$17)*DCF!G$6</f>
        <v>7053.9473844764452</v>
      </c>
      <c r="CR266" s="15">
        <f ca="1">(BK266*DCF!H$28-DCF!H$5*MAX(BK266*DCF!H$28,0)-MAX(BK266-BJ266,0)/Inputs!$B$17)*DCF!H$6</f>
        <v>9043.5841265294312</v>
      </c>
      <c r="CS266" s="15">
        <f ca="1">(BL266*DCF!I$28-DCF!I$5*MAX(BL266*DCF!I$28,0)-MAX(BL266-BK266,0)/Inputs!$B$17)*DCF!I$6</f>
        <v>11877.538391698232</v>
      </c>
      <c r="CT266" s="15">
        <f ca="1">(BM266*DCF!J$28-DCF!J$5*MAX(BM266*DCF!J$28,0)-MAX(BM266-BL266,0)/Inputs!$B$17)*DCF!J$6</f>
        <v>12995.436423828711</v>
      </c>
      <c r="CU266" s="15">
        <f ca="1">(BN266*DCF!K$28-DCF!K$5*MAX(BN266*DCF!K$28,0)-MAX(BN266-BM266,0)/Inputs!$B$17)*DCF!K$6</f>
        <v>14364.828487868037</v>
      </c>
      <c r="CV266" s="15">
        <f ca="1">(BO266*DCF!L$28-DCF!L$5*MAX(BO266*DCF!L$28,0)-MAX(BO266-BN266,0)/Inputs!$B$17)*DCF!L$6</f>
        <v>15530.848207924606</v>
      </c>
      <c r="CW266" s="15">
        <f ca="1">(BP266*DCF!M$28-DCF!M$5*MAX(BP266*DCF!M$28,0)-MAX(BP266-BO266,0)/Inputs!$B$17)*DCF!M$6</f>
        <v>17792.483154021127</v>
      </c>
      <c r="CX266" s="15">
        <f ca="1">(BQ266*DCF!C$46-DCF!C$5*MAX(BQ266*DCF!C$46,0)-MAX(BQ266-Inputs!$B$20,0)/Inputs!$B$24)*DCF!C$6</f>
        <v>-1187.1126173504244</v>
      </c>
      <c r="CY266" s="15">
        <f ca="1">(BR266*DCF!D$46-DCF!D$5*MAX(BR266*DCF!D$46,0)-MAX(BR266-BQ266,0)/Inputs!$B$24)*DCF!D$6</f>
        <v>-2036.6347015067256</v>
      </c>
      <c r="CZ266" s="15">
        <f ca="1">(BS266*DCF!E$46-DCF!E$5*MAX(BS266*DCF!E$46,0)-MAX(BS266-BR266,0)/Inputs!$B$24)*DCF!E$6</f>
        <v>-1342.6296992540713</v>
      </c>
      <c r="DA266" s="15">
        <f ca="1">(BT266*DCF!F$46-DCF!F$5*MAX(BT266*DCF!F$46,0)-MAX(BT266-BS266,0)/Inputs!$B$24)*DCF!F$6</f>
        <v>-478.11084297360202</v>
      </c>
      <c r="DB266" s="15">
        <f ca="1">(BU266*DCF!G$46-DCF!G$5*MAX(BU266*DCF!G$46,0)-MAX(BU266-BT266,0)/Inputs!$B$24)*DCF!G$6</f>
        <v>-504.71312185773206</v>
      </c>
      <c r="DC266" s="15">
        <f ca="1">(BV266*DCF!H$46-DCF!H$5*MAX(BV266*DCF!H$46,0)-MAX(BV266-BU266,0)/Inputs!$B$24)*DCF!H$6</f>
        <v>-3018.9925054348778</v>
      </c>
      <c r="DD266" s="15">
        <f ca="1">(BW266*DCF!I$46-DCF!I$5*MAX(BW266*DCF!I$46,0)-MAX(BW266-BV266,0)/Inputs!$B$24)*DCF!I$6</f>
        <v>-1373.6610130768456</v>
      </c>
      <c r="DE266" s="15">
        <f ca="1">(BX266*DCF!J$46-DCF!J$5*MAX(BX266*DCF!J$46,0)-MAX(BX266-BW266,0)/Inputs!$B$24)*DCF!J$6</f>
        <v>602.6386976912853</v>
      </c>
      <c r="DF266" s="15">
        <f ca="1">(BY266*DCF!K$46-DCF!K$5*MAX(BY266*DCF!K$46,0)-MAX(BY266-BX266,0)/Inputs!$B$24)*DCF!K$6</f>
        <v>624.67324211387745</v>
      </c>
      <c r="DG266" s="15">
        <f ca="1">(BZ266*DCF!L$46-DCF!L$5*MAX(BZ266*DCF!L$46,0)-MAX(BZ266-BY266,0)/Inputs!$B$24)*DCF!L$6</f>
        <v>255.98791573499074</v>
      </c>
      <c r="DH266" s="15">
        <f ca="1">(CA266*DCF!M$46-DCF!M$5*MAX(CA266*DCF!M$46,0)-MAX(CA266-BZ266,0)/Inputs!$B$24)*DCF!M$6</f>
        <v>1898.2357337826459</v>
      </c>
      <c r="DI266" s="15">
        <f ca="1">SUM(CB266:CL266)+BE266*DCF!M$10*(1+Inputs!$B$30)*(1-Inputs!$B$33)*(1-Inputs!$B$30/Inputs!$B$31)/(Inputs!$B$29-Inputs!$B$30)*DCF!M$6</f>
        <v>86661.667993497773</v>
      </c>
      <c r="DJ266" s="15">
        <f ca="1">SUM(CM266:CW266)+BP266*DCF!M$28*(1+Inputs!$B$30)*(1-Inputs!$B$33)*(1-Inputs!$B$30/Inputs!$B$31)/(Inputs!$B$29-Inputs!$B$30)*DCF!M$6</f>
        <v>509774.00684102892</v>
      </c>
      <c r="DK266" s="15">
        <f ca="1">SUM(CX266:DH266)+CA266*DCF!M$46*(1+Inputs!$B$30)*(1-Inputs!$B$33)*(1-Inputs!$B$30/Inputs!$B$31)/(Inputs!$B$29-Inputs!$B$30)*DCF!M$6</f>
        <v>73571.110820819784</v>
      </c>
      <c r="DM266" s="15">
        <f ca="1">DI266+DJ266+DK266+Inputs!$B$34+Inputs!$B$36-Inputs!$B$35</f>
        <v>746857.78565534647</v>
      </c>
    </row>
    <row r="267" spans="1:117" x14ac:dyDescent="0.75">
      <c r="A267" s="11">
        <v>254</v>
      </c>
      <c r="C267" s="24">
        <f t="shared" ca="1" si="145"/>
        <v>2.673022086464303E-2</v>
      </c>
      <c r="D267" s="24">
        <f t="shared" ca="1" si="145"/>
        <v>-1.3857228000276067</v>
      </c>
      <c r="E267" s="24">
        <f t="shared" ca="1" si="145"/>
        <v>-0.84494586580527209</v>
      </c>
      <c r="F267" s="24">
        <f t="shared" ca="1" si="145"/>
        <v>-0.23263118424096521</v>
      </c>
      <c r="G267" s="24">
        <f t="shared" ca="1" si="145"/>
        <v>-1.5665864698190157</v>
      </c>
      <c r="H267" s="24">
        <f t="shared" ca="1" si="145"/>
        <v>-0.19862102603033202</v>
      </c>
      <c r="I267" s="24">
        <f t="shared" ca="1" si="145"/>
        <v>1.5955807591971487</v>
      </c>
      <c r="J267" s="24">
        <f t="shared" ca="1" si="145"/>
        <v>1.0885100482554173</v>
      </c>
      <c r="K267" s="24">
        <f t="shared" ca="1" si="145"/>
        <v>0.6535794780751405</v>
      </c>
      <c r="L267" s="24">
        <f t="shared" ca="1" si="145"/>
        <v>-1.1155035422403539</v>
      </c>
      <c r="M267" s="24">
        <f t="shared" ca="1" si="145"/>
        <v>-0.7007287758617996</v>
      </c>
      <c r="N267" s="24">
        <f ca="1">SQRT(Inputs!$B$38)*C267+SQRT(1-Inputs!$B$38)*_xlfn.NORM.S.INV(RAND())</f>
        <v>0.1689763723589692</v>
      </c>
      <c r="O267" s="24">
        <f ca="1">SQRT(Inputs!$B$38)*D267+SQRT(1-Inputs!$B$38)*_xlfn.NORM.S.INV(RAND())</f>
        <v>-0.55007961222253066</v>
      </c>
      <c r="P267" s="24">
        <f ca="1">SQRT(Inputs!$B$38)*E267+SQRT(1-Inputs!$B$38)*_xlfn.NORM.S.INV(RAND())</f>
        <v>-0.53279945272502416</v>
      </c>
      <c r="Q267" s="24">
        <f ca="1">SQRT(Inputs!$B$38)*F267+SQRT(1-Inputs!$B$38)*_xlfn.NORM.S.INV(RAND())</f>
        <v>-3.4678593302571614</v>
      </c>
      <c r="R267" s="24">
        <f ca="1">SQRT(Inputs!$B$38)*G267+SQRT(1-Inputs!$B$38)*_xlfn.NORM.S.INV(RAND())</f>
        <v>-1.0209603135682286</v>
      </c>
      <c r="S267" s="24">
        <f ca="1">SQRT(Inputs!$B$38)*H267+SQRT(1-Inputs!$B$38)*_xlfn.NORM.S.INV(RAND())</f>
        <v>0.87691864088803495</v>
      </c>
      <c r="T267" s="24">
        <f ca="1">SQRT(Inputs!$B$38)*I267+SQRT(1-Inputs!$B$38)*_xlfn.NORM.S.INV(RAND())</f>
        <v>1.4861403009011689</v>
      </c>
      <c r="U267" s="24">
        <f ca="1">SQRT(Inputs!$B$38)*J267+SQRT(1-Inputs!$B$38)*_xlfn.NORM.S.INV(RAND())</f>
        <v>2.2066925399975181</v>
      </c>
      <c r="V267" s="24">
        <f ca="1">SQRT(Inputs!$B$38)*K267+SQRT(1-Inputs!$B$38)*_xlfn.NORM.S.INV(RAND())</f>
        <v>0.71084042603533915</v>
      </c>
      <c r="W267" s="24">
        <f ca="1">SQRT(Inputs!$B$38)*L267+SQRT(1-Inputs!$B$38)*_xlfn.NORM.S.INV(RAND())</f>
        <v>0.12569978711376861</v>
      </c>
      <c r="X267" s="24">
        <f ca="1">SQRT(Inputs!$B$38)*M267+SQRT(1-Inputs!$B$38)*_xlfn.NORM.S.INV(RAND())</f>
        <v>-1.5050291214581275</v>
      </c>
      <c r="Y267" s="24">
        <f ca="1">SQRT(Inputs!$B$38)*C267+SQRT(1-Inputs!$B$38)*_xlfn.NORM.S.INV(RAND())</f>
        <v>-0.82400323589047919</v>
      </c>
      <c r="Z267" s="24">
        <f ca="1">SQRT(Inputs!$B$38)*D267+SQRT(1-Inputs!$B$38)*_xlfn.NORM.S.INV(RAND())</f>
        <v>-0.41742427505189744</v>
      </c>
      <c r="AA267" s="24">
        <f ca="1">SQRT(Inputs!$B$38)*E267+SQRT(1-Inputs!$B$38)*_xlfn.NORM.S.INV(RAND())</f>
        <v>-1.4610239715088034</v>
      </c>
      <c r="AB267" s="24">
        <f ca="1">SQRT(Inputs!$B$38)*F267+SQRT(1-Inputs!$B$38)*_xlfn.NORM.S.INV(RAND())</f>
        <v>-1.1892470012138376</v>
      </c>
      <c r="AC267" s="24">
        <f ca="1">SQRT(Inputs!$B$38)*G267+SQRT(1-Inputs!$B$38)*_xlfn.NORM.S.INV(RAND())</f>
        <v>-1.789812967890493</v>
      </c>
      <c r="AD267" s="24">
        <f ca="1">SQRT(Inputs!$B$38)*H267+SQRT(1-Inputs!$B$38)*_xlfn.NORM.S.INV(RAND())</f>
        <v>-0.36783992227022949</v>
      </c>
      <c r="AE267" s="24">
        <f ca="1">SQRT(Inputs!$B$38)*I267+SQRT(1-Inputs!$B$38)*_xlfn.NORM.S.INV(RAND())</f>
        <v>1.492477935249148E-2</v>
      </c>
      <c r="AF267" s="24">
        <f ca="1">SQRT(Inputs!$B$38)*J267+SQRT(1-Inputs!$B$38)*_xlfn.NORM.S.INV(RAND())</f>
        <v>-0.31646446347212409</v>
      </c>
      <c r="AG267" s="24">
        <f ca="1">SQRT(Inputs!$B$38)*K267+SQRT(1-Inputs!$B$38)*_xlfn.NORM.S.INV(RAND())</f>
        <v>0.25415718674354637</v>
      </c>
      <c r="AH267" s="24">
        <f ca="1">SQRT(Inputs!$B$38)*L267+SQRT(1-Inputs!$B$38)*_xlfn.NORM.S.INV(RAND())</f>
        <v>-1.9095036517927206</v>
      </c>
      <c r="AI267" s="24">
        <f ca="1">SQRT(Inputs!$B$38)*M267+SQRT(1-Inputs!$B$38)*_xlfn.NORM.S.INV(RAND())</f>
        <v>-1.1905881297297172</v>
      </c>
      <c r="AJ267" s="24">
        <f ca="1">SQRT(Inputs!$B$38)*C267+SQRT(1-Inputs!$B$38)*_xlfn.NORM.S.INV(RAND())</f>
        <v>-6.0926030205269835E-2</v>
      </c>
      <c r="AK267" s="24">
        <f ca="1">SQRT(Inputs!$B$38)*D267+SQRT(1-Inputs!$B$38)*_xlfn.NORM.S.INV(RAND())</f>
        <v>-0.73390434925114334</v>
      </c>
      <c r="AL267" s="24">
        <f ca="1">SQRT(Inputs!$B$38)*E267+SQRT(1-Inputs!$B$38)*_xlfn.NORM.S.INV(RAND())</f>
        <v>-1.3584177487861169</v>
      </c>
      <c r="AM267" s="24">
        <f ca="1">SQRT(Inputs!$B$38)*F267+SQRT(1-Inputs!$B$38)*_xlfn.NORM.S.INV(RAND())</f>
        <v>1.7049162573910865</v>
      </c>
      <c r="AN267" s="24">
        <f ca="1">SQRT(Inputs!$B$38)*G267+SQRT(1-Inputs!$B$38)*_xlfn.NORM.S.INV(RAND())</f>
        <v>-1.5836609303541349</v>
      </c>
      <c r="AO267" s="24">
        <f ca="1">SQRT(Inputs!$B$38)*H267+SQRT(1-Inputs!$B$38)*_xlfn.NORM.S.INV(RAND())</f>
        <v>-1.139627676867399</v>
      </c>
      <c r="AP267" s="24">
        <f ca="1">SQRT(Inputs!$B$38)*I267+SQRT(1-Inputs!$B$38)*_xlfn.NORM.S.INV(RAND())</f>
        <v>8.2634912301020713E-2</v>
      </c>
      <c r="AQ267" s="24">
        <f ca="1">SQRT(Inputs!$B$38)*J267+SQRT(1-Inputs!$B$38)*_xlfn.NORM.S.INV(RAND())</f>
        <v>1.3683343859473125</v>
      </c>
      <c r="AR267" s="24">
        <f ca="1">SQRT(Inputs!$B$38)*K267+SQRT(1-Inputs!$B$38)*_xlfn.NORM.S.INV(RAND())</f>
        <v>1.458746882396776</v>
      </c>
      <c r="AS267" s="24">
        <f ca="1">SQRT(Inputs!$B$38)*L267+SQRT(1-Inputs!$B$38)*_xlfn.NORM.S.INV(RAND())</f>
        <v>0.25458702729737281</v>
      </c>
      <c r="AT267" s="24">
        <f ca="1">SQRT(Inputs!$B$38)*M267+SQRT(1-Inputs!$B$38)*_xlfn.NORM.S.INV(RAND())</f>
        <v>-1.4806727352197759</v>
      </c>
      <c r="AU267" s="15">
        <f ca="1">Inputs!$B$6*EXP($B$8-0.5*C$5^2+C$5*N267)</f>
        <v>5099.8435472710207</v>
      </c>
      <c r="AV267" s="15">
        <f t="shared" ca="1" si="110"/>
        <v>5725.4058402467999</v>
      </c>
      <c r="AW267" s="15">
        <f t="shared" ca="1" si="111"/>
        <v>6497.0254482691653</v>
      </c>
      <c r="AX267" s="15">
        <f t="shared" ca="1" si="112"/>
        <v>5143.2373256570381</v>
      </c>
      <c r="AY267" s="15">
        <f t="shared" ca="1" si="113"/>
        <v>5579.0540122976317</v>
      </c>
      <c r="AZ267" s="15">
        <f t="shared" ca="1" si="114"/>
        <v>7515.0971225320927</v>
      </c>
      <c r="BA267" s="15">
        <f t="shared" ca="1" si="115"/>
        <v>10744.222848513189</v>
      </c>
      <c r="BB267" s="15">
        <f t="shared" ca="1" si="116"/>
        <v>16408.985182615917</v>
      </c>
      <c r="BC267" s="15">
        <f t="shared" ca="1" si="117"/>
        <v>21524.234501054863</v>
      </c>
      <c r="BD267" s="15">
        <f t="shared" ca="1" si="118"/>
        <v>26681.073533759129</v>
      </c>
      <c r="BE267" s="15">
        <f t="shared" ca="1" si="119"/>
        <v>28506.160021050011</v>
      </c>
      <c r="BF267" s="15">
        <f ca="1">Inputs!$B$13*EXP($B$9-0.5*C$6^2+C$6*Y267)</f>
        <v>11746.522200130694</v>
      </c>
      <c r="BG267" s="15">
        <f t="shared" ca="1" si="120"/>
        <v>13277.242850615627</v>
      </c>
      <c r="BH267" s="15">
        <f t="shared" ca="1" si="121"/>
        <v>12731.359574541153</v>
      </c>
      <c r="BI267" s="15">
        <f t="shared" ca="1" si="122"/>
        <v>12978.147766040451</v>
      </c>
      <c r="BJ267" s="15">
        <f t="shared" ca="1" si="123"/>
        <v>12292.350548524972</v>
      </c>
      <c r="BK267" s="15">
        <f t="shared" ca="1" si="124"/>
        <v>14349.618999847484</v>
      </c>
      <c r="BL267" s="15">
        <f t="shared" ca="1" si="125"/>
        <v>17660.900655014742</v>
      </c>
      <c r="BM267" s="15">
        <f t="shared" ca="1" si="126"/>
        <v>20872.155627651988</v>
      </c>
      <c r="BN267" s="15">
        <f t="shared" ca="1" si="127"/>
        <v>26464.004928633811</v>
      </c>
      <c r="BO267" s="15">
        <f t="shared" ca="1" si="128"/>
        <v>26079.801596114969</v>
      </c>
      <c r="BP267" s="15">
        <f t="shared" ca="1" si="129"/>
        <v>28048.816610677222</v>
      </c>
      <c r="BQ267" s="15">
        <f ca="1">Inputs!$B$20*EXP($B$10-0.5*C$7^2+C$7*AJ267)</f>
        <v>4197.8143564439833</v>
      </c>
      <c r="BR267" s="15">
        <f t="shared" ca="1" si="130"/>
        <v>4511.6916206157612</v>
      </c>
      <c r="BS267" s="15">
        <f t="shared" ca="1" si="131"/>
        <v>4182.4530612208673</v>
      </c>
      <c r="BT267" s="15">
        <f t="shared" ca="1" si="132"/>
        <v>9019.1796475018218</v>
      </c>
      <c r="BU267" s="15">
        <f t="shared" ca="1" si="133"/>
        <v>8520.6319569363222</v>
      </c>
      <c r="BV267" s="15">
        <f t="shared" ca="1" si="134"/>
        <v>9170.2484190180803</v>
      </c>
      <c r="BW267" s="15">
        <f t="shared" ca="1" si="135"/>
        <v>13022.339979438637</v>
      </c>
      <c r="BX267" s="15">
        <f t="shared" ca="1" si="136"/>
        <v>23962.667526172332</v>
      </c>
      <c r="BY267" s="15">
        <f t="shared" ca="1" si="137"/>
        <v>44384.882050698914</v>
      </c>
      <c r="BZ267" s="15">
        <f t="shared" ca="1" si="138"/>
        <v>65262.215317268376</v>
      </c>
      <c r="CA267" s="15">
        <f t="shared" ca="1" si="139"/>
        <v>70465.116610316793</v>
      </c>
      <c r="CB267" s="15">
        <f ca="1">(AU267*DCF!C$10-DCF!C$5*MAX(AU267*DCF!C$10,0)-MAX(AU267-Inputs!$B$6,0)/Inputs!$B$10)*DCF!C$6</f>
        <v>1042.0931616379673</v>
      </c>
      <c r="CC267" s="15">
        <f ca="1">(AV267*DCF!D$10-DCF!D$5*MAX(AV267*DCF!D$10,0)-MAX(AV267-AU267,0)/Inputs!$B$10)*DCF!D$6</f>
        <v>1243.0018921949365</v>
      </c>
      <c r="CD267" s="15">
        <f ca="1">(AW267*DCF!E$10-DCF!E$5*MAX(AW267*DCF!E$10,0)-MAX(AW267-AV267,0)/Inputs!$B$10)*DCF!E$6</f>
        <v>1326.2590622757739</v>
      </c>
      <c r="CE267" s="15">
        <f ca="1">(AX267*DCF!F$10-DCF!F$5*MAX(AX267*DCF!F$10,0)-MAX(AX267-AW267,0)/Inputs!$B$10)*DCF!F$6</f>
        <v>1122.760511499856</v>
      </c>
      <c r="CF267" s="15">
        <f ca="1">(AY267*DCF!G$10-DCF!G$5*MAX(AY267*DCF!G$10,0)-MAX(AY267-AX267,0)/Inputs!$B$10)*DCF!G$6</f>
        <v>1065.7359446848002</v>
      </c>
      <c r="CG267" s="15">
        <f ca="1">(AZ267*DCF!H$10-DCF!H$5*MAX(AZ267*DCF!H$10,0)-MAX(AZ267-AY267,0)/Inputs!$B$10)*DCF!H$6</f>
        <v>1115.282334398818</v>
      </c>
      <c r="CH267" s="15">
        <f ca="1">(BA267*DCF!I$10-DCF!I$5*MAX(BA267*DCF!I$10,0)-MAX(BA267-AZ267,0)/Inputs!$B$10)*DCF!I$6</f>
        <v>1432.8878065808967</v>
      </c>
      <c r="CI267" s="15">
        <f ca="1">(BB267*DCF!J$10-DCF!J$5*MAX(BB267*DCF!J$10,0)-MAX(BB267-BA267,0)/Inputs!$B$10)*DCF!J$6</f>
        <v>1957.4185475619047</v>
      </c>
      <c r="CJ267" s="15">
        <f ca="1">(BC267*DCF!K$10-DCF!K$5*MAX(BC267*DCF!K$10,0)-MAX(BC267-BB267,0)/Inputs!$B$10)*DCF!K$6</f>
        <v>2748.999037295162</v>
      </c>
      <c r="CK267" s="15">
        <f ca="1">(BD267*DCF!L$10-DCF!L$5*MAX(BD267*DCF!L$10,0)-MAX(BD267-BC267,0)/Inputs!$B$10)*DCF!L$6</f>
        <v>3357.1504718815863</v>
      </c>
      <c r="CL267" s="15">
        <f ca="1">(BE267*DCF!M$10-DCF!M$5*MAX(BE267*DCF!M$10,0)-MAX(BE267-BD267,0)/Inputs!$B$10)*DCF!M$6</f>
        <v>3804.5617971839474</v>
      </c>
      <c r="CM267" s="15">
        <f ca="1">(BF267*DCF!C$28-DCF!C$5*MAX(BF267*DCF!C$28,0)-MAX(BF267-Inputs!$B$13,0)/Inputs!$B$17)*DCF!C$6</f>
        <v>3501.9310090757995</v>
      </c>
      <c r="CN267" s="15">
        <f ca="1">(BG267*DCF!D$28-DCF!D$5*MAX(BG267*DCF!D$28,0)-MAX(BG267-BF267,0)/Inputs!$B$17)*DCF!D$6</f>
        <v>3583.8813456042881</v>
      </c>
      <c r="CO267" s="15">
        <f ca="1">(BH267*DCF!E$28-DCF!E$5*MAX(BH267*DCF!E$28,0)-MAX(BH267-BG267,0)/Inputs!$B$17)*DCF!E$6</f>
        <v>3605.7477317442608</v>
      </c>
      <c r="CP267" s="15">
        <f ca="1">(BI267*DCF!F$28-DCF!F$5*MAX(BI267*DCF!F$28,0)-MAX(BI267-BH267,0)/Inputs!$B$17)*DCF!F$6</f>
        <v>3478.2935718270719</v>
      </c>
      <c r="CQ267" s="15">
        <f ca="1">(BJ267*DCF!G$28-DCF!G$5*MAX(BJ267*DCF!G$28,0)-MAX(BJ267-BI267,0)/Inputs!$B$17)*DCF!G$6</f>
        <v>3189.3436116096755</v>
      </c>
      <c r="CR267" s="15">
        <f ca="1">(BK267*DCF!H$28-DCF!H$5*MAX(BK267*DCF!H$28,0)-MAX(BK267-BJ267,0)/Inputs!$B$17)*DCF!H$6</f>
        <v>3229.1773110305157</v>
      </c>
      <c r="CS267" s="15">
        <f ca="1">(BL267*DCF!I$28-DCF!I$5*MAX(BL267*DCF!I$28,0)-MAX(BL267-BK267,0)/Inputs!$B$17)*DCF!I$6</f>
        <v>3677.7439946793556</v>
      </c>
      <c r="CT267" s="15">
        <f ca="1">(BM267*DCF!J$28-DCF!J$5*MAX(BM267*DCF!J$28,0)-MAX(BM267-BL267,0)/Inputs!$B$17)*DCF!J$6</f>
        <v>4230.4372595037239</v>
      </c>
      <c r="CU267" s="15">
        <f ca="1">(BN267*DCF!K$28-DCF!K$5*MAX(BN267*DCF!K$28,0)-MAX(BN267-BM267,0)/Inputs!$B$17)*DCF!K$6</f>
        <v>4903.8270626483973</v>
      </c>
      <c r="CV267" s="15">
        <f ca="1">(BO267*DCF!L$28-DCF!L$5*MAX(BO267*DCF!L$28,0)-MAX(BO267-BN267,0)/Inputs!$B$17)*DCF!L$6</f>
        <v>5203.4678301624244</v>
      </c>
      <c r="CW267" s="15">
        <f ca="1">(BP267*DCF!M$28-DCF!M$5*MAX(BP267*DCF!M$28,0)-MAX(BP267-BO267,0)/Inputs!$B$17)*DCF!M$6</f>
        <v>5071.5836810015171</v>
      </c>
      <c r="CX267" s="15">
        <f ca="1">(BQ267*DCF!C$46-DCF!C$5*MAX(BQ267*DCF!C$46,0)-MAX(BQ267-Inputs!$B$20,0)/Inputs!$B$24)*DCF!C$6</f>
        <v>-1429.8944732868245</v>
      </c>
      <c r="CY267" s="15">
        <f ca="1">(BR267*DCF!D$46-DCF!D$5*MAX(BR267*DCF!D$46,0)-MAX(BR267-BQ267,0)/Inputs!$B$24)*DCF!D$6</f>
        <v>-903.96936883468675</v>
      </c>
      <c r="CZ267" s="15">
        <f ca="1">(BS267*DCF!E$46-DCF!E$5*MAX(BS267*DCF!E$46,0)-MAX(BS267-BR267,0)/Inputs!$B$24)*DCF!E$6</f>
        <v>-494.58235668649996</v>
      </c>
      <c r="DA267" s="15">
        <f ca="1">(BT267*DCF!F$46-DCF!F$5*MAX(BT267*DCF!F$46,0)-MAX(BT267-BS267,0)/Inputs!$B$24)*DCF!F$6</f>
        <v>-2418.0387361907196</v>
      </c>
      <c r="DB267" s="15">
        <f ca="1">(BU267*DCF!G$46-DCF!G$5*MAX(BU267*DCF!G$46,0)-MAX(BU267-BT267,0)/Inputs!$B$24)*DCF!G$6</f>
        <v>-286.61722431815707</v>
      </c>
      <c r="DC267" s="15">
        <f ca="1">(BV267*DCF!H$46-DCF!H$5*MAX(BV267*DCF!H$46,0)-MAX(BV267-BU267,0)/Inputs!$B$24)*DCF!H$6</f>
        <v>-201.86433532580577</v>
      </c>
      <c r="DD267" s="15">
        <f ca="1">(BW267*DCF!I$46-DCF!I$5*MAX(BW267*DCF!I$46,0)-MAX(BW267-BV267,0)/Inputs!$B$24)*DCF!I$6</f>
        <v>-805.03047781714122</v>
      </c>
      <c r="DE267" s="15">
        <f ca="1">(BX267*DCF!J$46-DCF!J$5*MAX(BX267*DCF!J$46,0)-MAX(BX267-BW267,0)/Inputs!$B$24)*DCF!J$6</f>
        <v>-1896.0285072066324</v>
      </c>
      <c r="DF267" s="15">
        <f ca="1">(BY267*DCF!K$46-DCF!K$5*MAX(BY267*DCF!K$46,0)-MAX(BY267-BX267,0)/Inputs!$B$24)*DCF!K$6</f>
        <v>-2467.4860924453101</v>
      </c>
      <c r="DG267" s="15">
        <f ca="1">(BZ267*DCF!L$46-DCF!L$5*MAX(BZ267*DCF!L$46,0)-MAX(BZ267-BY267,0)/Inputs!$B$24)*DCF!L$6</f>
        <v>-213.33455877273479</v>
      </c>
      <c r="DH267" s="15">
        <f ca="1">(CA267*DCF!M$46-DCF!M$5*MAX(CA267*DCF!M$46,0)-MAX(CA267-BZ267,0)/Inputs!$B$24)*DCF!M$6</f>
        <v>4436.4897633901464</v>
      </c>
      <c r="DI267" s="15">
        <f ca="1">SUM(CB267:CL267)+BE267*DCF!M$10*(1+Inputs!$B$30)*(1-Inputs!$B$33)*(1-Inputs!$B$30/Inputs!$B$31)/(Inputs!$B$29-Inputs!$B$30)*DCF!M$6</f>
        <v>99549.170860719896</v>
      </c>
      <c r="DJ267" s="15">
        <f ca="1">SUM(CM267:CW267)+BP267*DCF!M$28*(1+Inputs!$B$30)*(1-Inputs!$B$33)*(1-Inputs!$B$30/Inputs!$B$31)/(Inputs!$B$29-Inputs!$B$30)*DCF!M$6</f>
        <v>147755.7377885087</v>
      </c>
      <c r="DK267" s="15">
        <f ca="1">SUM(CX267:DH267)+CA267*DCF!M$46*(1+Inputs!$B$30)*(1-Inputs!$B$33)*(1-Inputs!$B$30/Inputs!$B$31)/(Inputs!$B$29-Inputs!$B$30)*DCF!M$6</f>
        <v>102267.06103873557</v>
      </c>
      <c r="DM267" s="15">
        <f ca="1">DI267+DJ267+DK267+Inputs!$B$34+Inputs!$B$36-Inputs!$B$35</f>
        <v>426422.96968796419</v>
      </c>
    </row>
    <row r="268" spans="1:117" x14ac:dyDescent="0.75">
      <c r="A268" s="11">
        <v>255</v>
      </c>
      <c r="C268" s="24">
        <f t="shared" ca="1" si="145"/>
        <v>1.3636026240816439</v>
      </c>
      <c r="D268" s="24">
        <f t="shared" ca="1" si="145"/>
        <v>-0.28058038128051638</v>
      </c>
      <c r="E268" s="24">
        <f t="shared" ca="1" si="145"/>
        <v>0.61559247114130156</v>
      </c>
      <c r="F268" s="24">
        <f t="shared" ca="1" si="145"/>
        <v>-1.0470765746719808</v>
      </c>
      <c r="G268" s="24">
        <f t="shared" ca="1" si="145"/>
        <v>-0.39971234683004625</v>
      </c>
      <c r="H268" s="24">
        <f t="shared" ca="1" si="145"/>
        <v>-0.73683844087705352</v>
      </c>
      <c r="I268" s="24">
        <f t="shared" ca="1" si="145"/>
        <v>0.27227967437722089</v>
      </c>
      <c r="J268" s="24">
        <f t="shared" ca="1" si="145"/>
        <v>-0.8385957234862631</v>
      </c>
      <c r="K268" s="24">
        <f t="shared" ca="1" si="145"/>
        <v>0.41876532475739486</v>
      </c>
      <c r="L268" s="24">
        <f t="shared" ca="1" si="145"/>
        <v>-0.32136058890997876</v>
      </c>
      <c r="M268" s="24">
        <f t="shared" ca="1" si="145"/>
        <v>-0.34342682523602064</v>
      </c>
      <c r="N268" s="24">
        <f ca="1">SQRT(Inputs!$B$38)*C268+SQRT(1-Inputs!$B$38)*_xlfn.NORM.S.INV(RAND())</f>
        <v>-0.37942559421090738</v>
      </c>
      <c r="O268" s="24">
        <f ca="1">SQRT(Inputs!$B$38)*D268+SQRT(1-Inputs!$B$38)*_xlfn.NORM.S.INV(RAND())</f>
        <v>9.3462731348142564E-2</v>
      </c>
      <c r="P268" s="24">
        <f ca="1">SQRT(Inputs!$B$38)*E268+SQRT(1-Inputs!$B$38)*_xlfn.NORM.S.INV(RAND())</f>
        <v>-0.17412615579857449</v>
      </c>
      <c r="Q268" s="24">
        <f ca="1">SQRT(Inputs!$B$38)*F268+SQRT(1-Inputs!$B$38)*_xlfn.NORM.S.INV(RAND())</f>
        <v>-0.89773298488030284</v>
      </c>
      <c r="R268" s="24">
        <f ca="1">SQRT(Inputs!$B$38)*G268+SQRT(1-Inputs!$B$38)*_xlfn.NORM.S.INV(RAND())</f>
        <v>-0.23371920492319986</v>
      </c>
      <c r="S268" s="24">
        <f ca="1">SQRT(Inputs!$B$38)*H268+SQRT(1-Inputs!$B$38)*_xlfn.NORM.S.INV(RAND())</f>
        <v>-1.0505375062420623</v>
      </c>
      <c r="T268" s="24">
        <f ca="1">SQRT(Inputs!$B$38)*I268+SQRT(1-Inputs!$B$38)*_xlfn.NORM.S.INV(RAND())</f>
        <v>-0.36037690896072261</v>
      </c>
      <c r="U268" s="24">
        <f ca="1">SQRT(Inputs!$B$38)*J268+SQRT(1-Inputs!$B$38)*_xlfn.NORM.S.INV(RAND())</f>
        <v>-0.29284375192336592</v>
      </c>
      <c r="V268" s="24">
        <f ca="1">SQRT(Inputs!$B$38)*K268+SQRT(1-Inputs!$B$38)*_xlfn.NORM.S.INV(RAND())</f>
        <v>-0.22560170912999009</v>
      </c>
      <c r="W268" s="24">
        <f ca="1">SQRT(Inputs!$B$38)*L268+SQRT(1-Inputs!$B$38)*_xlfn.NORM.S.INV(RAND())</f>
        <v>-0.29733942972163402</v>
      </c>
      <c r="X268" s="24">
        <f ca="1">SQRT(Inputs!$B$38)*M268+SQRT(1-Inputs!$B$38)*_xlfn.NORM.S.INV(RAND())</f>
        <v>-0.12338700600914487</v>
      </c>
      <c r="Y268" s="24">
        <f ca="1">SQRT(Inputs!$B$38)*C268+SQRT(1-Inputs!$B$38)*_xlfn.NORM.S.INV(RAND())</f>
        <v>2.8680400963364758</v>
      </c>
      <c r="Z268" s="24">
        <f ca="1">SQRT(Inputs!$B$38)*D268+SQRT(1-Inputs!$B$38)*_xlfn.NORM.S.INV(RAND())</f>
        <v>0.56155783412862226</v>
      </c>
      <c r="AA268" s="24">
        <f ca="1">SQRT(Inputs!$B$38)*E268+SQRT(1-Inputs!$B$38)*_xlfn.NORM.S.INV(RAND())</f>
        <v>1.1304093060179845</v>
      </c>
      <c r="AB268" s="24">
        <f ca="1">SQRT(Inputs!$B$38)*F268+SQRT(1-Inputs!$B$38)*_xlfn.NORM.S.INV(RAND())</f>
        <v>-0.50751149343055679</v>
      </c>
      <c r="AC268" s="24">
        <f ca="1">SQRT(Inputs!$B$38)*G268+SQRT(1-Inputs!$B$38)*_xlfn.NORM.S.INV(RAND())</f>
        <v>-0.69451127774645893</v>
      </c>
      <c r="AD268" s="24">
        <f ca="1">SQRT(Inputs!$B$38)*H268+SQRT(1-Inputs!$B$38)*_xlfn.NORM.S.INV(RAND())</f>
        <v>1.0393614264383053</v>
      </c>
      <c r="AE268" s="24">
        <f ca="1">SQRT(Inputs!$B$38)*I268+SQRT(1-Inputs!$B$38)*_xlfn.NORM.S.INV(RAND())</f>
        <v>-0.84661980663096692</v>
      </c>
      <c r="AF268" s="24">
        <f ca="1">SQRT(Inputs!$B$38)*J268+SQRT(1-Inputs!$B$38)*_xlfn.NORM.S.INV(RAND())</f>
        <v>0.50658392852680945</v>
      </c>
      <c r="AG268" s="24">
        <f ca="1">SQRT(Inputs!$B$38)*K268+SQRT(1-Inputs!$B$38)*_xlfn.NORM.S.INV(RAND())</f>
        <v>0.83217227609577027</v>
      </c>
      <c r="AH268" s="24">
        <f ca="1">SQRT(Inputs!$B$38)*L268+SQRT(1-Inputs!$B$38)*_xlfn.NORM.S.INV(RAND())</f>
        <v>-0.34099886639234173</v>
      </c>
      <c r="AI268" s="24">
        <f ca="1">SQRT(Inputs!$B$38)*M268+SQRT(1-Inputs!$B$38)*_xlfn.NORM.S.INV(RAND())</f>
        <v>-0.17120421331609345</v>
      </c>
      <c r="AJ268" s="24">
        <f ca="1">SQRT(Inputs!$B$38)*C268+SQRT(1-Inputs!$B$38)*_xlfn.NORM.S.INV(RAND())</f>
        <v>1.0329921984913044</v>
      </c>
      <c r="AK268" s="24">
        <f ca="1">SQRT(Inputs!$B$38)*D268+SQRT(1-Inputs!$B$38)*_xlfn.NORM.S.INV(RAND())</f>
        <v>-2.2117675009202533</v>
      </c>
      <c r="AL268" s="24">
        <f ca="1">SQRT(Inputs!$B$38)*E268+SQRT(1-Inputs!$B$38)*_xlfn.NORM.S.INV(RAND())</f>
        <v>-0.95064813234184053</v>
      </c>
      <c r="AM268" s="24">
        <f ca="1">SQRT(Inputs!$B$38)*F268+SQRT(1-Inputs!$B$38)*_xlfn.NORM.S.INV(RAND())</f>
        <v>-0.74651094791599393</v>
      </c>
      <c r="AN268" s="24">
        <f ca="1">SQRT(Inputs!$B$38)*G268+SQRT(1-Inputs!$B$38)*_xlfn.NORM.S.INV(RAND())</f>
        <v>-0.29207756289037273</v>
      </c>
      <c r="AO268" s="24">
        <f ca="1">SQRT(Inputs!$B$38)*H268+SQRT(1-Inputs!$B$38)*_xlfn.NORM.S.INV(RAND())</f>
        <v>-0.11036558947167335</v>
      </c>
      <c r="AP268" s="24">
        <f ca="1">SQRT(Inputs!$B$38)*I268+SQRT(1-Inputs!$B$38)*_xlfn.NORM.S.INV(RAND())</f>
        <v>-6.2050129349176475E-2</v>
      </c>
      <c r="AQ268" s="24">
        <f ca="1">SQRT(Inputs!$B$38)*J268+SQRT(1-Inputs!$B$38)*_xlfn.NORM.S.INV(RAND())</f>
        <v>-1.3436912854580771</v>
      </c>
      <c r="AR268" s="24">
        <f ca="1">SQRT(Inputs!$B$38)*K268+SQRT(1-Inputs!$B$38)*_xlfn.NORM.S.INV(RAND())</f>
        <v>1.4632232081811705</v>
      </c>
      <c r="AS268" s="24">
        <f ca="1">SQRT(Inputs!$B$38)*L268+SQRT(1-Inputs!$B$38)*_xlfn.NORM.S.INV(RAND())</f>
        <v>0.69582535529856404</v>
      </c>
      <c r="AT268" s="24">
        <f ca="1">SQRT(Inputs!$B$38)*M268+SQRT(1-Inputs!$B$38)*_xlfn.NORM.S.INV(RAND())</f>
        <v>-1.2209018418143796</v>
      </c>
      <c r="AU268" s="15">
        <f ca="1">Inputs!$B$6*EXP($B$8-0.5*C$5^2+C$5*N268)</f>
        <v>4666.6354396469633</v>
      </c>
      <c r="AV268" s="15">
        <f t="shared" ca="1" si="110"/>
        <v>5758.9965187908983</v>
      </c>
      <c r="AW268" s="15">
        <f t="shared" ca="1" si="111"/>
        <v>6859.074557280499</v>
      </c>
      <c r="AX268" s="15">
        <f t="shared" ca="1" si="112"/>
        <v>7485.7717532856823</v>
      </c>
      <c r="AY268" s="15">
        <f t="shared" ca="1" si="113"/>
        <v>8902.043960768684</v>
      </c>
      <c r="AZ268" s="15">
        <f t="shared" ca="1" si="114"/>
        <v>9698.0542282382594</v>
      </c>
      <c r="BA268" s="15">
        <f t="shared" ca="1" si="115"/>
        <v>11428.652662040429</v>
      </c>
      <c r="BB268" s="15">
        <f t="shared" ca="1" si="116"/>
        <v>13587.588746219069</v>
      </c>
      <c r="BC268" s="15">
        <f t="shared" ca="1" si="117"/>
        <v>16282.852387967616</v>
      </c>
      <c r="BD268" s="15">
        <f t="shared" ca="1" si="118"/>
        <v>19400.894513832554</v>
      </c>
      <c r="BE268" s="15">
        <f t="shared" ca="1" si="119"/>
        <v>23507.636400763837</v>
      </c>
      <c r="BF268" s="15">
        <f ca="1">Inputs!$B$13*EXP($B$9-0.5*C$6^2+C$6*Y268)</f>
        <v>24422.290910679538</v>
      </c>
      <c r="BG268" s="15">
        <f t="shared" ca="1" si="120"/>
        <v>32938.314017413388</v>
      </c>
      <c r="BH268" s="15">
        <f t="shared" ca="1" si="121"/>
        <v>48543.563828303522</v>
      </c>
      <c r="BI268" s="15">
        <f t="shared" ca="1" si="122"/>
        <v>54959.293019923782</v>
      </c>
      <c r="BJ268" s="15">
        <f t="shared" ca="1" si="123"/>
        <v>60958.041937735281</v>
      </c>
      <c r="BK268" s="15">
        <f t="shared" ca="1" si="124"/>
        <v>86186.457733335192</v>
      </c>
      <c r="BL268" s="15">
        <f t="shared" ca="1" si="125"/>
        <v>94868.705909143842</v>
      </c>
      <c r="BM268" s="15">
        <f t="shared" ca="1" si="126"/>
        <v>124188.67911184666</v>
      </c>
      <c r="BN268" s="15">
        <f t="shared" ca="1" si="127"/>
        <v>168753.39616877938</v>
      </c>
      <c r="BO268" s="15">
        <f t="shared" ca="1" si="128"/>
        <v>199564.49009202138</v>
      </c>
      <c r="BP268" s="15">
        <f t="shared" ca="1" si="129"/>
        <v>240908.03477905385</v>
      </c>
      <c r="BQ268" s="15">
        <f ca="1">Inputs!$B$20*EXP($B$10-0.5*C$7^2+C$7*AJ268)</f>
        <v>6187.6653861788873</v>
      </c>
      <c r="BR268" s="15">
        <f t="shared" ca="1" si="130"/>
        <v>4159.214468481825</v>
      </c>
      <c r="BS268" s="15">
        <f t="shared" ca="1" si="131"/>
        <v>4334.7529222812527</v>
      </c>
      <c r="BT268" s="15">
        <f t="shared" ca="1" si="132"/>
        <v>4913.7218588635915</v>
      </c>
      <c r="BU268" s="15">
        <f t="shared" ca="1" si="133"/>
        <v>6345.1646308160543</v>
      </c>
      <c r="BV268" s="15">
        <f t="shared" ca="1" si="134"/>
        <v>8611.1525491023822</v>
      </c>
      <c r="BW268" s="15">
        <f t="shared" ca="1" si="135"/>
        <v>11859.599904870458</v>
      </c>
      <c r="BX268" s="15">
        <f t="shared" ca="1" si="136"/>
        <v>12670.512323751194</v>
      </c>
      <c r="BY268" s="15">
        <f t="shared" ca="1" si="137"/>
        <v>23489.081093333833</v>
      </c>
      <c r="BZ268" s="15">
        <f t="shared" ca="1" si="138"/>
        <v>37455.910679875036</v>
      </c>
      <c r="CA268" s="15">
        <f t="shared" ca="1" si="139"/>
        <v>42352.632081439886</v>
      </c>
      <c r="CB268" s="15">
        <f ca="1">(AU268*DCF!C$10-DCF!C$5*MAX(AU268*DCF!C$10,0)-MAX(AU268-Inputs!$B$6,0)/Inputs!$B$10)*DCF!C$6</f>
        <v>1045.1820126606967</v>
      </c>
      <c r="CC268" s="15">
        <f ca="1">(AV268*DCF!D$10-DCF!D$5*MAX(AV268*DCF!D$10,0)-MAX(AV268-AU268,0)/Inputs!$B$10)*DCF!D$6</f>
        <v>1137.3727255056965</v>
      </c>
      <c r="CD268" s="15">
        <f ca="1">(AW268*DCF!E$10-DCF!E$5*MAX(AW268*DCF!E$10,0)-MAX(AW268-AV268,0)/Inputs!$B$10)*DCF!E$6</f>
        <v>1335.8679976539554</v>
      </c>
      <c r="CE268" s="15">
        <f ca="1">(AX268*DCF!F$10-DCF!F$5*MAX(AX268*DCF!F$10,0)-MAX(AX268-AW268,0)/Inputs!$B$10)*DCF!F$6</f>
        <v>1503.7318949504272</v>
      </c>
      <c r="CF268" s="15">
        <f ca="1">(AY268*DCF!G$10-DCF!G$5*MAX(AY268*DCF!G$10,0)-MAX(AY268-AX268,0)/Inputs!$B$10)*DCF!G$6</f>
        <v>1561.9437954481921</v>
      </c>
      <c r="CG268" s="15">
        <f ca="1">(AZ268*DCF!H$10-DCF!H$5*MAX(AZ268*DCF!H$10,0)-MAX(AZ268-AY268,0)/Inputs!$B$10)*DCF!H$6</f>
        <v>1741.5382912914188</v>
      </c>
      <c r="CH268" s="15">
        <f ca="1">(BA268*DCF!I$10-DCF!I$5*MAX(BA268*DCF!I$10,0)-MAX(BA268-AZ268,0)/Inputs!$B$10)*DCF!I$6</f>
        <v>1803.7191450025866</v>
      </c>
      <c r="CI268" s="15">
        <f ca="1">(BB268*DCF!J$10-DCF!J$5*MAX(BB268*DCF!J$10,0)-MAX(BB268-BA268,0)/Inputs!$B$10)*DCF!J$6</f>
        <v>2004.5105693179939</v>
      </c>
      <c r="CJ268" s="15">
        <f ca="1">(BC268*DCF!K$10-DCF!K$5*MAX(BC268*DCF!K$10,0)-MAX(BC268-BB268,0)/Inputs!$B$10)*DCF!K$6</f>
        <v>2243.9818499557</v>
      </c>
      <c r="CK268" s="15">
        <f ca="1">(BD268*DCF!L$10-DCF!L$5*MAX(BD268*DCF!L$10,0)-MAX(BD268-BC268,0)/Inputs!$B$10)*DCF!L$6</f>
        <v>2522.8104870846819</v>
      </c>
      <c r="CL268" s="15">
        <f ca="1">(BE268*DCF!M$10-DCF!M$5*MAX(BE268*DCF!M$10,0)-MAX(BE268-BD268,0)/Inputs!$B$10)*DCF!M$6</f>
        <v>2826.6373464613771</v>
      </c>
      <c r="CM268" s="15">
        <f ca="1">(BF268*DCF!C$28-DCF!C$5*MAX(BF268*DCF!C$28,0)-MAX(BF268-Inputs!$B$13,0)/Inputs!$B$17)*DCF!C$6</f>
        <v>4443.0632268154777</v>
      </c>
      <c r="CN268" s="15">
        <f ca="1">(BG268*DCF!D$28-DCF!D$5*MAX(BG268*DCF!D$28,0)-MAX(BG268-BF268,0)/Inputs!$B$17)*DCF!D$6</f>
        <v>7884.2349760401339</v>
      </c>
      <c r="CO268" s="15">
        <f ca="1">(BH268*DCF!E$28-DCF!E$5*MAX(BH268*DCF!E$28,0)-MAX(BH268-BG268,0)/Inputs!$B$17)*DCF!E$6</f>
        <v>10672.821729539033</v>
      </c>
      <c r="CP268" s="15">
        <f ca="1">(BI268*DCF!F$28-DCF!F$5*MAX(BI268*DCF!F$28,0)-MAX(BI268-BH268,0)/Inputs!$B$17)*DCF!F$6</f>
        <v>13751.91547205988</v>
      </c>
      <c r="CQ268" s="15">
        <f ca="1">(BJ268*DCF!G$28-DCF!G$5*MAX(BJ268*DCF!G$28,0)-MAX(BJ268-BI268,0)/Inputs!$B$17)*DCF!G$6</f>
        <v>14807.096160504461</v>
      </c>
      <c r="CR268" s="15">
        <f ca="1">(BK268*DCF!H$28-DCF!H$5*MAX(BK268*DCF!H$28,0)-MAX(BK268-BJ268,0)/Inputs!$B$17)*DCF!H$6</f>
        <v>17395.074053508059</v>
      </c>
      <c r="CS268" s="15">
        <f ca="1">(BL268*DCF!I$28-DCF!I$5*MAX(BL268*DCF!I$28,0)-MAX(BL268-BK268,0)/Inputs!$B$17)*DCF!I$6</f>
        <v>21062.495533199275</v>
      </c>
      <c r="CT268" s="15">
        <f ca="1">(BM268*DCF!J$28-DCF!J$5*MAX(BM268*DCF!J$28,0)-MAX(BM268-BL268,0)/Inputs!$B$17)*DCF!J$6</f>
        <v>23816.796205260642</v>
      </c>
      <c r="CU268" s="15">
        <f ca="1">(BN268*DCF!K$28-DCF!K$5*MAX(BN268*DCF!K$28,0)-MAX(BN268-BM268,0)/Inputs!$B$17)*DCF!K$6</f>
        <v>30179.303542372625</v>
      </c>
      <c r="CV268" s="15">
        <f ca="1">(BO268*DCF!L$28-DCF!L$5*MAX(BO268*DCF!L$28,0)-MAX(BO268-BN268,0)/Inputs!$B$17)*DCF!L$6</f>
        <v>36330.977952302586</v>
      </c>
      <c r="CW268" s="15">
        <f ca="1">(BP268*DCF!M$28-DCF!M$5*MAX(BP268*DCF!M$28,0)-MAX(BP268-BO268,0)/Inputs!$B$17)*DCF!M$6</f>
        <v>41005.424019875572</v>
      </c>
      <c r="CX268" s="15">
        <f ca="1">(BQ268*DCF!C$46-DCF!C$5*MAX(BQ268*DCF!C$46,0)-MAX(BQ268-Inputs!$B$20,0)/Inputs!$B$24)*DCF!C$6</f>
        <v>-2808.5441474680511</v>
      </c>
      <c r="CY268" s="15">
        <f ca="1">(BR268*DCF!D$46-DCF!D$5*MAX(BR268*DCF!D$46,0)-MAX(BR268-BQ268,0)/Inputs!$B$24)*DCF!D$6</f>
        <v>-709.88091563461535</v>
      </c>
      <c r="CZ268" s="15">
        <f ca="1">(BS268*DCF!E$46-DCF!E$5*MAX(BS268*DCF!E$46,0)-MAX(BS268-BR268,0)/Inputs!$B$24)*DCF!E$6</f>
        <v>-581.78450642138</v>
      </c>
      <c r="DA268" s="15">
        <f ca="1">(BT268*DCF!F$46-DCF!F$5*MAX(BT268*DCF!F$46,0)-MAX(BT268-BS268,0)/Inputs!$B$24)*DCF!F$6</f>
        <v>-568.66918509580171</v>
      </c>
      <c r="DB268" s="15">
        <f ca="1">(BU268*DCF!G$46-DCF!G$5*MAX(BU268*DCF!G$46,0)-MAX(BU268-BT268,0)/Inputs!$B$24)*DCF!G$6</f>
        <v>-694.94786829501493</v>
      </c>
      <c r="DC268" s="15">
        <f ca="1">(BV268*DCF!H$46-DCF!H$5*MAX(BV268*DCF!H$46,0)-MAX(BV268-BU268,0)/Inputs!$B$24)*DCF!H$6</f>
        <v>-704.14186166914988</v>
      </c>
      <c r="DD268" s="15">
        <f ca="1">(BW268*DCF!I$46-DCF!I$5*MAX(BW268*DCF!I$46,0)-MAX(BW268-BV268,0)/Inputs!$B$24)*DCF!I$6</f>
        <v>-658.60151163379669</v>
      </c>
      <c r="DE268" s="15">
        <f ca="1">(BX268*DCF!J$46-DCF!J$5*MAX(BX268*DCF!J$46,0)-MAX(BX268-BW268,0)/Inputs!$B$24)*DCF!J$6</f>
        <v>316.45221847788281</v>
      </c>
      <c r="DF268" s="15">
        <f ca="1">(BY268*DCF!K$46-DCF!K$5*MAX(BY268*DCF!K$46,0)-MAX(BY268-BX268,0)/Inputs!$B$24)*DCF!K$6</f>
        <v>-1308.4865297525439</v>
      </c>
      <c r="DG268" s="15">
        <f ca="1">(BZ268*DCF!L$46-DCF!L$5*MAX(BZ268*DCF!L$46,0)-MAX(BZ268-BY268,0)/Inputs!$B$24)*DCF!L$6</f>
        <v>-571.58596857497503</v>
      </c>
      <c r="DH268" s="15">
        <f ca="1">(CA268*DCF!M$46-DCF!M$5*MAX(CA268*DCF!M$46,0)-MAX(CA268-BZ268,0)/Inputs!$B$24)*DCF!M$6</f>
        <v>2296.5901369166841</v>
      </c>
      <c r="DI268" s="15">
        <f ca="1">SUM(CB268:CL268)+BE268*DCF!M$10*(1+Inputs!$B$30)*(1-Inputs!$B$33)*(1-Inputs!$B$30/Inputs!$B$31)/(Inputs!$B$29-Inputs!$B$30)*DCF!M$6</f>
        <v>85149.359074968525</v>
      </c>
      <c r="DJ268" s="15">
        <f ca="1">SUM(CM268:CW268)+BP268*DCF!M$28*(1+Inputs!$B$30)*(1-Inputs!$B$33)*(1-Inputs!$B$30/Inputs!$B$31)/(Inputs!$B$29-Inputs!$B$30)*DCF!M$6</f>
        <v>1115282.8648302376</v>
      </c>
      <c r="DK268" s="15">
        <f ca="1">SUM(CX268:DH268)+CA268*DCF!M$46*(1+Inputs!$B$30)*(1-Inputs!$B$33)*(1-Inputs!$B$30/Inputs!$B$31)/(Inputs!$B$29-Inputs!$B$30)*DCF!M$6</f>
        <v>59488.58604875303</v>
      </c>
      <c r="DM268" s="15">
        <f ca="1">DI268+DJ268+DK268+Inputs!$B$34+Inputs!$B$36-Inputs!$B$35</f>
        <v>1336771.8099539592</v>
      </c>
    </row>
    <row r="269" spans="1:117" x14ac:dyDescent="0.75">
      <c r="A269" s="11">
        <v>256</v>
      </c>
      <c r="C269" s="24">
        <f t="shared" ca="1" si="145"/>
        <v>-1.0201593608743333</v>
      </c>
      <c r="D269" s="24">
        <f t="shared" ca="1" si="145"/>
        <v>-0.79446251401464951</v>
      </c>
      <c r="E269" s="24">
        <f t="shared" ca="1" si="145"/>
        <v>-1.7595230205995407</v>
      </c>
      <c r="F269" s="24">
        <f t="shared" ca="1" si="145"/>
        <v>-0.38445440059341585</v>
      </c>
      <c r="G269" s="24">
        <f t="shared" ca="1" si="145"/>
        <v>-1.8226391039209584</v>
      </c>
      <c r="H269" s="24">
        <f t="shared" ca="1" si="145"/>
        <v>1.1883872576186827</v>
      </c>
      <c r="I269" s="24">
        <f t="shared" ca="1" si="145"/>
        <v>0.29076968527399799</v>
      </c>
      <c r="J269" s="24">
        <f t="shared" ca="1" si="145"/>
        <v>-0.61975416169042119</v>
      </c>
      <c r="K269" s="24">
        <f t="shared" ca="1" si="145"/>
        <v>-0.33048912136206871</v>
      </c>
      <c r="L269" s="24">
        <f t="shared" ca="1" si="145"/>
        <v>-0.26358325378162611</v>
      </c>
      <c r="M269" s="24">
        <f t="shared" ca="1" si="145"/>
        <v>0.13942988192707254</v>
      </c>
      <c r="N269" s="24">
        <f ca="1">SQRT(Inputs!$B$38)*C269+SQRT(1-Inputs!$B$38)*_xlfn.NORM.S.INV(RAND())</f>
        <v>-1.2238378185551375</v>
      </c>
      <c r="O269" s="24">
        <f ca="1">SQRT(Inputs!$B$38)*D269+SQRT(1-Inputs!$B$38)*_xlfn.NORM.S.INV(RAND())</f>
        <v>-1.3686641446648895</v>
      </c>
      <c r="P269" s="24">
        <f ca="1">SQRT(Inputs!$B$38)*E269+SQRT(1-Inputs!$B$38)*_xlfn.NORM.S.INV(RAND())</f>
        <v>-1.774955126316814</v>
      </c>
      <c r="Q269" s="24">
        <f ca="1">SQRT(Inputs!$B$38)*F269+SQRT(1-Inputs!$B$38)*_xlfn.NORM.S.INV(RAND())</f>
        <v>-0.31586595756240965</v>
      </c>
      <c r="R269" s="24">
        <f ca="1">SQRT(Inputs!$B$38)*G269+SQRT(1-Inputs!$B$38)*_xlfn.NORM.S.INV(RAND())</f>
        <v>-0.93704467734672869</v>
      </c>
      <c r="S269" s="24">
        <f ca="1">SQRT(Inputs!$B$38)*H269+SQRT(1-Inputs!$B$38)*_xlfn.NORM.S.INV(RAND())</f>
        <v>0.19197747916860347</v>
      </c>
      <c r="T269" s="24">
        <f ca="1">SQRT(Inputs!$B$38)*I269+SQRT(1-Inputs!$B$38)*_xlfn.NORM.S.INV(RAND())</f>
        <v>1.455537952206279</v>
      </c>
      <c r="U269" s="24">
        <f ca="1">SQRT(Inputs!$B$38)*J269+SQRT(1-Inputs!$B$38)*_xlfn.NORM.S.INV(RAND())</f>
        <v>3.6793407855663485E-2</v>
      </c>
      <c r="V269" s="24">
        <f ca="1">SQRT(Inputs!$B$38)*K269+SQRT(1-Inputs!$B$38)*_xlfn.NORM.S.INV(RAND())</f>
        <v>-1.6485600549918007</v>
      </c>
      <c r="W269" s="24">
        <f ca="1">SQRT(Inputs!$B$38)*L269+SQRT(1-Inputs!$B$38)*_xlfn.NORM.S.INV(RAND())</f>
        <v>-0.74264023079805974</v>
      </c>
      <c r="X269" s="24">
        <f ca="1">SQRT(Inputs!$B$38)*M269+SQRT(1-Inputs!$B$38)*_xlfn.NORM.S.INV(RAND())</f>
        <v>0.67857611111555849</v>
      </c>
      <c r="Y269" s="24">
        <f ca="1">SQRT(Inputs!$B$38)*C269+SQRT(1-Inputs!$B$38)*_xlfn.NORM.S.INV(RAND())</f>
        <v>-1.2757599190445461</v>
      </c>
      <c r="Z269" s="24">
        <f ca="1">SQRT(Inputs!$B$38)*D269+SQRT(1-Inputs!$B$38)*_xlfn.NORM.S.INV(RAND())</f>
        <v>0.39007608676796141</v>
      </c>
      <c r="AA269" s="24">
        <f ca="1">SQRT(Inputs!$B$38)*E269+SQRT(1-Inputs!$B$38)*_xlfn.NORM.S.INV(RAND())</f>
        <v>-0.76224675160120281</v>
      </c>
      <c r="AB269" s="24">
        <f ca="1">SQRT(Inputs!$B$38)*F269+SQRT(1-Inputs!$B$38)*_xlfn.NORM.S.INV(RAND())</f>
        <v>0.6682305581592799</v>
      </c>
      <c r="AC269" s="24">
        <f ca="1">SQRT(Inputs!$B$38)*G269+SQRT(1-Inputs!$B$38)*_xlfn.NORM.S.INV(RAND())</f>
        <v>-2.1930037934850519</v>
      </c>
      <c r="AD269" s="24">
        <f ca="1">SQRT(Inputs!$B$38)*H269+SQRT(1-Inputs!$B$38)*_xlfn.NORM.S.INV(RAND())</f>
        <v>-0.37679355351482202</v>
      </c>
      <c r="AE269" s="24">
        <f ca="1">SQRT(Inputs!$B$38)*I269+SQRT(1-Inputs!$B$38)*_xlfn.NORM.S.INV(RAND())</f>
        <v>1.5274057423323595</v>
      </c>
      <c r="AF269" s="24">
        <f ca="1">SQRT(Inputs!$B$38)*J269+SQRT(1-Inputs!$B$38)*_xlfn.NORM.S.INV(RAND())</f>
        <v>-0.6077301298198905</v>
      </c>
      <c r="AG269" s="24">
        <f ca="1">SQRT(Inputs!$B$38)*K269+SQRT(1-Inputs!$B$38)*_xlfn.NORM.S.INV(RAND())</f>
        <v>0.95044771622919633</v>
      </c>
      <c r="AH269" s="24">
        <f ca="1">SQRT(Inputs!$B$38)*L269+SQRT(1-Inputs!$B$38)*_xlfn.NORM.S.INV(RAND())</f>
        <v>0.65115707790814281</v>
      </c>
      <c r="AI269" s="24">
        <f ca="1">SQRT(Inputs!$B$38)*M269+SQRT(1-Inputs!$B$38)*_xlfn.NORM.S.INV(RAND())</f>
        <v>-0.41667952116713824</v>
      </c>
      <c r="AJ269" s="24">
        <f ca="1">SQRT(Inputs!$B$38)*C269+SQRT(1-Inputs!$B$38)*_xlfn.NORM.S.INV(RAND())</f>
        <v>-0.88006512698031725</v>
      </c>
      <c r="AK269" s="24">
        <f ca="1">SQRT(Inputs!$B$38)*D269+SQRT(1-Inputs!$B$38)*_xlfn.NORM.S.INV(RAND())</f>
        <v>0.57234058034732116</v>
      </c>
      <c r="AL269" s="24">
        <f ca="1">SQRT(Inputs!$B$38)*E269+SQRT(1-Inputs!$B$38)*_xlfn.NORM.S.INV(RAND())</f>
        <v>-0.81679631707100098</v>
      </c>
      <c r="AM269" s="24">
        <f ca="1">SQRT(Inputs!$B$38)*F269+SQRT(1-Inputs!$B$38)*_xlfn.NORM.S.INV(RAND())</f>
        <v>-0.92301856433370755</v>
      </c>
      <c r="AN269" s="24">
        <f ca="1">SQRT(Inputs!$B$38)*G269+SQRT(1-Inputs!$B$38)*_xlfn.NORM.S.INV(RAND())</f>
        <v>-1.2417902144470294</v>
      </c>
      <c r="AO269" s="24">
        <f ca="1">SQRT(Inputs!$B$38)*H269+SQRT(1-Inputs!$B$38)*_xlfn.NORM.S.INV(RAND())</f>
        <v>-0.11636677112357918</v>
      </c>
      <c r="AP269" s="24">
        <f ca="1">SQRT(Inputs!$B$38)*I269+SQRT(1-Inputs!$B$38)*_xlfn.NORM.S.INV(RAND())</f>
        <v>0.68872974861629443</v>
      </c>
      <c r="AQ269" s="24">
        <f ca="1">SQRT(Inputs!$B$38)*J269+SQRT(1-Inputs!$B$38)*_xlfn.NORM.S.INV(RAND())</f>
        <v>-1.0768203508321892</v>
      </c>
      <c r="AR269" s="24">
        <f ca="1">SQRT(Inputs!$B$38)*K269+SQRT(1-Inputs!$B$38)*_xlfn.NORM.S.INV(RAND())</f>
        <v>0.58429988214786122</v>
      </c>
      <c r="AS269" s="24">
        <f ca="1">SQRT(Inputs!$B$38)*L269+SQRT(1-Inputs!$B$38)*_xlfn.NORM.S.INV(RAND())</f>
        <v>1.3661878704785499</v>
      </c>
      <c r="AT269" s="24">
        <f ca="1">SQRT(Inputs!$B$38)*M269+SQRT(1-Inputs!$B$38)*_xlfn.NORM.S.INV(RAND())</f>
        <v>0.39737442195659001</v>
      </c>
      <c r="AU269" s="15">
        <f ca="1">Inputs!$B$6*EXP($B$8-0.5*C$5^2+C$5*N269)</f>
        <v>4070.4385514083597</v>
      </c>
      <c r="AV269" s="15">
        <f t="shared" ca="1" si="110"/>
        <v>4051.5365121899194</v>
      </c>
      <c r="AW269" s="15">
        <f t="shared" ca="1" si="111"/>
        <v>3888.3457301973945</v>
      </c>
      <c r="AX269" s="15">
        <f t="shared" ca="1" si="112"/>
        <v>4563.5906130810399</v>
      </c>
      <c r="AY269" s="15">
        <f t="shared" ca="1" si="113"/>
        <v>4999.0434420090187</v>
      </c>
      <c r="AZ269" s="15">
        <f t="shared" ca="1" si="114"/>
        <v>6244.59303564939</v>
      </c>
      <c r="BA269" s="15">
        <f t="shared" ca="1" si="115"/>
        <v>8899.2534948192606</v>
      </c>
      <c r="BB269" s="15">
        <f t="shared" ca="1" si="116"/>
        <v>10935.636049797635</v>
      </c>
      <c r="BC269" s="15">
        <f t="shared" ca="1" si="117"/>
        <v>11422.951002599093</v>
      </c>
      <c r="BD269" s="15">
        <f t="shared" ca="1" si="118"/>
        <v>13055.12324985001</v>
      </c>
      <c r="BE269" s="15">
        <f t="shared" ca="1" si="119"/>
        <v>17017.289294032686</v>
      </c>
      <c r="BF269" s="15">
        <f ca="1">Inputs!$B$13*EXP($B$9-0.5*C$6^2+C$6*Y269)</f>
        <v>10740.240639763795</v>
      </c>
      <c r="BG269" s="15">
        <f t="shared" ca="1" si="120"/>
        <v>14044.008513743669</v>
      </c>
      <c r="BH269" s="15">
        <f t="shared" ca="1" si="121"/>
        <v>15121.384540634661</v>
      </c>
      <c r="BI269" s="15">
        <f t="shared" ca="1" si="122"/>
        <v>20516.115578413468</v>
      </c>
      <c r="BJ269" s="15">
        <f t="shared" ca="1" si="123"/>
        <v>18334.833251256387</v>
      </c>
      <c r="BK269" s="15">
        <f t="shared" ca="1" si="124"/>
        <v>21377.307431302488</v>
      </c>
      <c r="BL269" s="15">
        <f t="shared" ca="1" si="125"/>
        <v>32007.320529679117</v>
      </c>
      <c r="BM269" s="15">
        <f t="shared" ca="1" si="126"/>
        <v>36482.920668813451</v>
      </c>
      <c r="BN269" s="15">
        <f t="shared" ca="1" si="127"/>
        <v>50282.359215823366</v>
      </c>
      <c r="BO269" s="15">
        <f t="shared" ca="1" si="128"/>
        <v>66731.808680100599</v>
      </c>
      <c r="BP269" s="15">
        <f t="shared" ca="1" si="129"/>
        <v>78347.032018808997</v>
      </c>
      <c r="BQ269" s="15">
        <f ca="1">Inputs!$B$20*EXP($B$10-0.5*C$7^2+C$7*AJ269)</f>
        <v>3139.3932275244542</v>
      </c>
      <c r="BR269" s="15">
        <f t="shared" ca="1" si="130"/>
        <v>5108.8533629792028</v>
      </c>
      <c r="BS269" s="15">
        <f t="shared" ca="1" si="131"/>
        <v>5533.1429794451724</v>
      </c>
      <c r="BT269" s="15">
        <f t="shared" ca="1" si="132"/>
        <v>5988.3710147468846</v>
      </c>
      <c r="BU269" s="15">
        <f t="shared" ca="1" si="133"/>
        <v>6145.2471591358944</v>
      </c>
      <c r="BV269" s="15">
        <f t="shared" ca="1" si="134"/>
        <v>8328.5721392957439</v>
      </c>
      <c r="BW269" s="15">
        <f t="shared" ca="1" si="135"/>
        <v>13445.890333658825</v>
      </c>
      <c r="BX269" s="15">
        <f t="shared" ca="1" si="136"/>
        <v>15154.749748676717</v>
      </c>
      <c r="BY269" s="15">
        <f t="shared" ca="1" si="137"/>
        <v>23745.961784182335</v>
      </c>
      <c r="BZ269" s="15">
        <f t="shared" ca="1" si="138"/>
        <v>42831.62088831103</v>
      </c>
      <c r="CA269" s="15">
        <f t="shared" ca="1" si="139"/>
        <v>64567.529766199521</v>
      </c>
      <c r="CB269" s="15">
        <f ca="1">(AU269*DCF!C$10-DCF!C$5*MAX(AU269*DCF!C$10,0)-MAX(AU269-Inputs!$B$6,0)/Inputs!$B$10)*DCF!C$6</f>
        <v>1045.3257249861522</v>
      </c>
      <c r="CC269" s="15">
        <f ca="1">(AV269*DCF!D$10-DCF!D$5*MAX(AV269*DCF!D$10,0)-MAX(AV269-AU269,0)/Inputs!$B$10)*DCF!D$6</f>
        <v>987.53457658740786</v>
      </c>
      <c r="CD269" s="15">
        <f ca="1">(AW269*DCF!E$10-DCF!E$5*MAX(AW269*DCF!E$10,0)-MAX(AW269-AV269,0)/Inputs!$B$10)*DCF!E$6</f>
        <v>897.75713184801418</v>
      </c>
      <c r="CE269" s="15">
        <f ca="1">(AX269*DCF!F$10-DCF!F$5*MAX(AX269*DCF!F$10,0)-MAX(AX269-AW269,0)/Inputs!$B$10)*DCF!F$6</f>
        <v>855.72283907374594</v>
      </c>
      <c r="CF269" s="15">
        <f ca="1">(AY269*DCF!G$10-DCF!G$5*MAX(AY269*DCF!G$10,0)-MAX(AY269-AX269,0)/Inputs!$B$10)*DCF!G$6</f>
        <v>946.30059440453329</v>
      </c>
      <c r="CG269" s="15">
        <f ca="1">(AZ269*DCF!H$10-DCF!H$5*MAX(AZ269*DCF!H$10,0)-MAX(AZ269-AY269,0)/Inputs!$B$10)*DCF!H$6</f>
        <v>991.22255722527268</v>
      </c>
      <c r="CH269" s="15">
        <f ca="1">(BA269*DCF!I$10-DCF!I$5*MAX(BA269*DCF!I$10,0)-MAX(BA269-AZ269,0)/Inputs!$B$10)*DCF!I$6</f>
        <v>1190.1116415485767</v>
      </c>
      <c r="CI269" s="15">
        <f ca="1">(BB269*DCF!J$10-DCF!J$5*MAX(BB269*DCF!J$10,0)-MAX(BB269-BA269,0)/Inputs!$B$10)*DCF!J$6</f>
        <v>1568.0003010518901</v>
      </c>
      <c r="CJ269" s="15">
        <f ca="1">(BC269*DCF!K$10-DCF!K$5*MAX(BC269*DCF!K$10,0)-MAX(BC269-BB269,0)/Inputs!$B$10)*DCF!K$6</f>
        <v>1770.6949826751163</v>
      </c>
      <c r="CK269" s="15">
        <f ca="1">(BD269*DCF!L$10-DCF!L$5*MAX(BD269*DCF!L$10,0)-MAX(BD269-BC269,0)/Inputs!$B$10)*DCF!L$6</f>
        <v>1757.8945431327361</v>
      </c>
      <c r="CL269" s="15">
        <f ca="1">(BE269*DCF!M$10-DCF!M$5*MAX(BE269*DCF!M$10,0)-MAX(BE269-BD269,0)/Inputs!$B$10)*DCF!M$6</f>
        <v>1928.0365524458673</v>
      </c>
      <c r="CM269" s="15">
        <f ca="1">(BF269*DCF!C$28-DCF!C$5*MAX(BF269*DCF!C$28,0)-MAX(BF269-Inputs!$B$13,0)/Inputs!$B$17)*DCF!C$6</f>
        <v>3277.8510073831062</v>
      </c>
      <c r="CN269" s="15">
        <f ca="1">(BG269*DCF!D$28-DCF!D$5*MAX(BG269*DCF!D$28,0)-MAX(BG269-BF269,0)/Inputs!$B$17)*DCF!D$6</f>
        <v>3431.4392516148109</v>
      </c>
      <c r="CO269" s="15">
        <f ca="1">(BH269*DCF!E$28-DCF!E$5*MAX(BH269*DCF!E$28,0)-MAX(BH269-BG269,0)/Inputs!$B$17)*DCF!E$6</f>
        <v>4070.3093749325599</v>
      </c>
      <c r="CP269" s="15">
        <f ca="1">(BI269*DCF!F$28-DCF!F$5*MAX(BI269*DCF!F$28,0)-MAX(BI269-BH269,0)/Inputs!$B$17)*DCF!F$6</f>
        <v>4587.3889117038661</v>
      </c>
      <c r="CQ269" s="15">
        <f ca="1">(BJ269*DCF!G$28-DCF!G$5*MAX(BJ269*DCF!G$28,0)-MAX(BJ269-BI269,0)/Inputs!$B$17)*DCF!G$6</f>
        <v>4757.1115930175029</v>
      </c>
      <c r="CR269" s="15">
        <f ca="1">(BK269*DCF!H$28-DCF!H$5*MAX(BK269*DCF!H$28,0)-MAX(BK269-BJ269,0)/Inputs!$B$17)*DCF!H$6</f>
        <v>4814.1288728329773</v>
      </c>
      <c r="CS269" s="15">
        <f ca="1">(BL269*DCF!I$28-DCF!I$5*MAX(BL269*DCF!I$28,0)-MAX(BL269-BK269,0)/Inputs!$B$17)*DCF!I$6</f>
        <v>6000.8858655711147</v>
      </c>
      <c r="CT269" s="15">
        <f ca="1">(BM269*DCF!J$28-DCF!J$5*MAX(BM269*DCF!J$28,0)-MAX(BM269-BL269,0)/Inputs!$B$17)*DCF!J$6</f>
        <v>7545.2919726950058</v>
      </c>
      <c r="CU269" s="15">
        <f ca="1">(BN269*DCF!K$28-DCF!K$5*MAX(BN269*DCF!K$28,0)-MAX(BN269-BM269,0)/Inputs!$B$17)*DCF!K$6</f>
        <v>8928.5437677047375</v>
      </c>
      <c r="CV269" s="15">
        <f ca="1">(BO269*DCF!L$28-DCF!L$5*MAX(BO269*DCF!L$28,0)-MAX(BO269-BN269,0)/Inputs!$B$17)*DCF!L$6</f>
        <v>11453.11388780462</v>
      </c>
      <c r="CW269" s="15">
        <f ca="1">(BP269*DCF!M$28-DCF!M$5*MAX(BP269*DCF!M$28,0)-MAX(BP269-BO269,0)/Inputs!$B$17)*DCF!M$6</f>
        <v>13526.92219754874</v>
      </c>
      <c r="CX269" s="15">
        <f ca="1">(BQ269*DCF!C$46-DCF!C$5*MAX(BQ269*DCF!C$46,0)-MAX(BQ269-Inputs!$B$20,0)/Inputs!$B$24)*DCF!C$6</f>
        <v>-725.03307795022033</v>
      </c>
      <c r="CY269" s="15">
        <f ca="1">(BR269*DCF!D$46-DCF!D$5*MAX(BR269*DCF!D$46,0)-MAX(BR269-BQ269,0)/Inputs!$B$24)*DCF!D$6</f>
        <v>-1712.3144208551669</v>
      </c>
      <c r="CZ269" s="15">
        <f ca="1">(BS269*DCF!E$46-DCF!E$5*MAX(BS269*DCF!E$46,0)-MAX(BS269-BR269,0)/Inputs!$B$24)*DCF!E$6</f>
        <v>-821.54707754660535</v>
      </c>
      <c r="DA269" s="15">
        <f ca="1">(BT269*DCF!F$46-DCF!F$5*MAX(BT269*DCF!F$46,0)-MAX(BT269-BS269,0)/Inputs!$B$24)*DCF!F$6</f>
        <v>-601.87395717292168</v>
      </c>
      <c r="DB269" s="15">
        <f ca="1">(BU269*DCF!G$46-DCF!G$5*MAX(BU269*DCF!G$46,0)-MAX(BU269-BT269,0)/Inputs!$B$24)*DCF!G$6</f>
        <v>-259.48400838576646</v>
      </c>
      <c r="DC269" s="15">
        <f ca="1">(BV269*DCF!H$46-DCF!H$5*MAX(BV269*DCF!H$46,0)-MAX(BV269-BU269,0)/Inputs!$B$24)*DCF!H$6</f>
        <v>-678.45486013057177</v>
      </c>
      <c r="DD269" s="15">
        <f ca="1">(BW269*DCF!I$46-DCF!I$5*MAX(BW269*DCF!I$46,0)-MAX(BW269-BV269,0)/Inputs!$B$24)*DCF!I$6</f>
        <v>-1158.4460388540756</v>
      </c>
      <c r="DE269" s="15">
        <f ca="1">(BX269*DCF!J$46-DCF!J$5*MAX(BX269*DCF!J$46,0)-MAX(BX269-BW269,0)/Inputs!$B$24)*DCF!J$6</f>
        <v>182.53823369750253</v>
      </c>
      <c r="DF269" s="15">
        <f ca="1">(BY269*DCF!K$46-DCF!K$5*MAX(BY269*DCF!K$46,0)-MAX(BY269-BX269,0)/Inputs!$B$24)*DCF!K$6</f>
        <v>-748.16958507384061</v>
      </c>
      <c r="DG269" s="15">
        <f ca="1">(BZ269*DCF!L$46-DCF!L$5*MAX(BZ269*DCF!L$46,0)-MAX(BZ269-BY269,0)/Inputs!$B$24)*DCF!L$6</f>
        <v>-1358.3961361616243</v>
      </c>
      <c r="DH269" s="15">
        <f ca="1">(CA269*DCF!M$46-DCF!M$5*MAX(CA269*DCF!M$46,0)-MAX(CA269-BZ269,0)/Inputs!$B$24)*DCF!M$6</f>
        <v>517.81438905934237</v>
      </c>
      <c r="DI269" s="15">
        <f ca="1">SUM(CB269:CL269)+BE269*DCF!M$10*(1+Inputs!$B$30)*(1-Inputs!$B$33)*(1-Inputs!$B$30/Inputs!$B$31)/(Inputs!$B$29-Inputs!$B$30)*DCF!M$6</f>
        <v>61297.94258062695</v>
      </c>
      <c r="DJ269" s="15">
        <f ca="1">SUM(CM269:CW269)+BP269*DCF!M$28*(1+Inputs!$B$30)*(1-Inputs!$B$33)*(1-Inputs!$B$30/Inputs!$B$31)/(Inputs!$B$29-Inputs!$B$30)*DCF!M$6</f>
        <v>363114.08822359407</v>
      </c>
      <c r="DK269" s="15">
        <f ca="1">SUM(CX269:DH269)+CA269*DCF!M$46*(1+Inputs!$B$30)*(1-Inputs!$B$33)*(1-Inputs!$B$30/Inputs!$B$31)/(Inputs!$B$29-Inputs!$B$30)*DCF!M$6</f>
        <v>92465.682992027811</v>
      </c>
      <c r="DM269" s="15">
        <f ca="1">DI269+DJ269+DK269+Inputs!$B$34+Inputs!$B$36-Inputs!$B$35</f>
        <v>593728.71379624878</v>
      </c>
    </row>
    <row r="270" spans="1:117" x14ac:dyDescent="0.75">
      <c r="A270" s="11">
        <v>257</v>
      </c>
      <c r="C270" s="24">
        <f t="shared" ca="1" si="145"/>
        <v>-1.6450033857284352</v>
      </c>
      <c r="D270" s="24">
        <f t="shared" ca="1" si="145"/>
        <v>-0.37244100953448295</v>
      </c>
      <c r="E270" s="24">
        <f t="shared" ca="1" si="145"/>
        <v>-1.0156864931935261</v>
      </c>
      <c r="F270" s="24">
        <f t="shared" ca="1" si="145"/>
        <v>1.0092070953431329</v>
      </c>
      <c r="G270" s="24">
        <f t="shared" ca="1" si="145"/>
        <v>-8.9382341218977784E-2</v>
      </c>
      <c r="H270" s="24">
        <f t="shared" ca="1" si="145"/>
        <v>-0.49569822304244388</v>
      </c>
      <c r="I270" s="24">
        <f t="shared" ca="1" si="145"/>
        <v>1.3105841913057337</v>
      </c>
      <c r="J270" s="24">
        <f t="shared" ca="1" si="145"/>
        <v>-1.3341754269367805</v>
      </c>
      <c r="K270" s="24">
        <f t="shared" ca="1" si="145"/>
        <v>0.59162157601558585</v>
      </c>
      <c r="L270" s="24">
        <f t="shared" ca="1" si="145"/>
        <v>-1.2743139181771868</v>
      </c>
      <c r="M270" s="24">
        <f t="shared" ca="1" si="145"/>
        <v>-0.9431787546161271</v>
      </c>
      <c r="N270" s="24">
        <f ca="1">SQRT(Inputs!$B$38)*C270+SQRT(1-Inputs!$B$38)*_xlfn.NORM.S.INV(RAND())</f>
        <v>-1.0966105922768845</v>
      </c>
      <c r="O270" s="24">
        <f ca="1">SQRT(Inputs!$B$38)*D270+SQRT(1-Inputs!$B$38)*_xlfn.NORM.S.INV(RAND())</f>
        <v>-1.1536006657948432</v>
      </c>
      <c r="P270" s="24">
        <f ca="1">SQRT(Inputs!$B$38)*E270+SQRT(1-Inputs!$B$38)*_xlfn.NORM.S.INV(RAND())</f>
        <v>2.0870549274732197E-2</v>
      </c>
      <c r="Q270" s="24">
        <f ca="1">SQRT(Inputs!$B$38)*F270+SQRT(1-Inputs!$B$38)*_xlfn.NORM.S.INV(RAND())</f>
        <v>1.0720001605265663</v>
      </c>
      <c r="R270" s="24">
        <f ca="1">SQRT(Inputs!$B$38)*G270+SQRT(1-Inputs!$B$38)*_xlfn.NORM.S.INV(RAND())</f>
        <v>-1.1781410915003214</v>
      </c>
      <c r="S270" s="24">
        <f ca="1">SQRT(Inputs!$B$38)*H270+SQRT(1-Inputs!$B$38)*_xlfn.NORM.S.INV(RAND())</f>
        <v>0.15659335877974978</v>
      </c>
      <c r="T270" s="24">
        <f ca="1">SQRT(Inputs!$B$38)*I270+SQRT(1-Inputs!$B$38)*_xlfn.NORM.S.INV(RAND())</f>
        <v>0.66547265203875283</v>
      </c>
      <c r="U270" s="24">
        <f ca="1">SQRT(Inputs!$B$38)*J270+SQRT(1-Inputs!$B$38)*_xlfn.NORM.S.INV(RAND())</f>
        <v>-0.42758465982718746</v>
      </c>
      <c r="V270" s="24">
        <f ca="1">SQRT(Inputs!$B$38)*K270+SQRT(1-Inputs!$B$38)*_xlfn.NORM.S.INV(RAND())</f>
        <v>-0.71754162067531169</v>
      </c>
      <c r="W270" s="24">
        <f ca="1">SQRT(Inputs!$B$38)*L270+SQRT(1-Inputs!$B$38)*_xlfn.NORM.S.INV(RAND())</f>
        <v>-0.65265169670146739</v>
      </c>
      <c r="X270" s="24">
        <f ca="1">SQRT(Inputs!$B$38)*M270+SQRT(1-Inputs!$B$38)*_xlfn.NORM.S.INV(RAND())</f>
        <v>-1.2349153039136751</v>
      </c>
      <c r="Y270" s="24">
        <f ca="1">SQRT(Inputs!$B$38)*C270+SQRT(1-Inputs!$B$38)*_xlfn.NORM.S.INV(RAND())</f>
        <v>-1.674961152562668</v>
      </c>
      <c r="Z270" s="24">
        <f ca="1">SQRT(Inputs!$B$38)*D270+SQRT(1-Inputs!$B$38)*_xlfn.NORM.S.INV(RAND())</f>
        <v>-0.60787466507585297</v>
      </c>
      <c r="AA270" s="24">
        <f ca="1">SQRT(Inputs!$B$38)*E270+SQRT(1-Inputs!$B$38)*_xlfn.NORM.S.INV(RAND())</f>
        <v>-8.5106313217281793E-2</v>
      </c>
      <c r="AB270" s="24">
        <f ca="1">SQRT(Inputs!$B$38)*F270+SQRT(1-Inputs!$B$38)*_xlfn.NORM.S.INV(RAND())</f>
        <v>-0.13019142524185667</v>
      </c>
      <c r="AC270" s="24">
        <f ca="1">SQRT(Inputs!$B$38)*G270+SQRT(1-Inputs!$B$38)*_xlfn.NORM.S.INV(RAND())</f>
        <v>0.66743545390618242</v>
      </c>
      <c r="AD270" s="24">
        <f ca="1">SQRT(Inputs!$B$38)*H270+SQRT(1-Inputs!$B$38)*_xlfn.NORM.S.INV(RAND())</f>
        <v>1.3324355620501547</v>
      </c>
      <c r="AE270" s="24">
        <f ca="1">SQRT(Inputs!$B$38)*I270+SQRT(1-Inputs!$B$38)*_xlfn.NORM.S.INV(RAND())</f>
        <v>0.86828853535221873</v>
      </c>
      <c r="AF270" s="24">
        <f ca="1">SQRT(Inputs!$B$38)*J270+SQRT(1-Inputs!$B$38)*_xlfn.NORM.S.INV(RAND())</f>
        <v>0.94114323956371604</v>
      </c>
      <c r="AG270" s="24">
        <f ca="1">SQRT(Inputs!$B$38)*K270+SQRT(1-Inputs!$B$38)*_xlfn.NORM.S.INV(RAND())</f>
        <v>0.73765787481910183</v>
      </c>
      <c r="AH270" s="24">
        <f ca="1">SQRT(Inputs!$B$38)*L270+SQRT(1-Inputs!$B$38)*_xlfn.NORM.S.INV(RAND())</f>
        <v>-0.57548799853429977</v>
      </c>
      <c r="AI270" s="24">
        <f ca="1">SQRT(Inputs!$B$38)*M270+SQRT(1-Inputs!$B$38)*_xlfn.NORM.S.INV(RAND())</f>
        <v>-7.0735434517296081E-2</v>
      </c>
      <c r="AJ270" s="24">
        <f ca="1">SQRT(Inputs!$B$38)*C270+SQRT(1-Inputs!$B$38)*_xlfn.NORM.S.INV(RAND())</f>
        <v>0.76320280830262555</v>
      </c>
      <c r="AK270" s="24">
        <f ca="1">SQRT(Inputs!$B$38)*D270+SQRT(1-Inputs!$B$38)*_xlfn.NORM.S.INV(RAND())</f>
        <v>0.11595198479031882</v>
      </c>
      <c r="AL270" s="24">
        <f ca="1">SQRT(Inputs!$B$38)*E270+SQRT(1-Inputs!$B$38)*_xlfn.NORM.S.INV(RAND())</f>
        <v>0.58821173871887289</v>
      </c>
      <c r="AM270" s="24">
        <f ca="1">SQRT(Inputs!$B$38)*F270+SQRT(1-Inputs!$B$38)*_xlfn.NORM.S.INV(RAND())</f>
        <v>-0.69350837276644994</v>
      </c>
      <c r="AN270" s="24">
        <f ca="1">SQRT(Inputs!$B$38)*G270+SQRT(1-Inputs!$B$38)*_xlfn.NORM.S.INV(RAND())</f>
        <v>-0.85128368184674452</v>
      </c>
      <c r="AO270" s="24">
        <f ca="1">SQRT(Inputs!$B$38)*H270+SQRT(1-Inputs!$B$38)*_xlfn.NORM.S.INV(RAND())</f>
        <v>-0.20013532621775826</v>
      </c>
      <c r="AP270" s="24">
        <f ca="1">SQRT(Inputs!$B$38)*I270+SQRT(1-Inputs!$B$38)*_xlfn.NORM.S.INV(RAND())</f>
        <v>-0.73133251635146723</v>
      </c>
      <c r="AQ270" s="24">
        <f ca="1">SQRT(Inputs!$B$38)*J270+SQRT(1-Inputs!$B$38)*_xlfn.NORM.S.INV(RAND())</f>
        <v>0.36292875600736574</v>
      </c>
      <c r="AR270" s="24">
        <f ca="1">SQRT(Inputs!$B$38)*K270+SQRT(1-Inputs!$B$38)*_xlfn.NORM.S.INV(RAND())</f>
        <v>-0.54602171085295148</v>
      </c>
      <c r="AS270" s="24">
        <f ca="1">SQRT(Inputs!$B$38)*L270+SQRT(1-Inputs!$B$38)*_xlfn.NORM.S.INV(RAND())</f>
        <v>-2.1379045468046032E-2</v>
      </c>
      <c r="AT270" s="24">
        <f ca="1">SQRT(Inputs!$B$38)*M270+SQRT(1-Inputs!$B$38)*_xlfn.NORM.S.INV(RAND())</f>
        <v>-1.6853413457830499</v>
      </c>
      <c r="AU270" s="15">
        <f ca="1">Inputs!$B$6*EXP($B$8-0.5*C$5^2+C$5*N270)</f>
        <v>4155.1370337922417</v>
      </c>
      <c r="AV270" s="15">
        <f t="shared" ref="AV270:AV333" ca="1" si="146">AU270*EXP($B$8-0.5*D$5^2+D$5*O270)</f>
        <v>4268.7116981919708</v>
      </c>
      <c r="AW270" s="15">
        <f t="shared" ref="AW270:AW333" ca="1" si="147">AV270*EXP($B$8-0.5*E$5^2+E$5*P270)</f>
        <v>5219.6102720472036</v>
      </c>
      <c r="AX270" s="15">
        <f t="shared" ref="AX270:AX333" ca="1" si="148">AW270*EXP($B$8-0.5*F$5^2+F$5*Q270)</f>
        <v>7285.8841372327051</v>
      </c>
      <c r="AY270" s="15">
        <f t="shared" ref="AY270:AY333" ca="1" si="149">AX270*EXP($B$8-0.5*G$5^2+G$5*R270)</f>
        <v>7759.5046276488411</v>
      </c>
      <c r="AZ270" s="15">
        <f t="shared" ref="AZ270:AZ333" ca="1" si="150">AY270*EXP($B$8-0.5*H$5^2+H$5*S270)</f>
        <v>9655.1495886671655</v>
      </c>
      <c r="BA270" s="15">
        <f t="shared" ref="BA270:BA333" ca="1" si="151">AZ270*EXP($B$8-0.5*I$5^2+I$5*T270)</f>
        <v>12667.69226298252</v>
      </c>
      <c r="BB270" s="15">
        <f t="shared" ref="BB270:BB333" ca="1" si="152">BA270*EXP($B$8-0.5*J$5^2+J$5*U270)</f>
        <v>14858.742040416808</v>
      </c>
      <c r="BC270" s="15">
        <f t="shared" ref="BC270:BC333" ca="1" si="153">BB270*EXP($B$8-0.5*K$5^2+K$5*V270)</f>
        <v>16980.357691277255</v>
      </c>
      <c r="BD270" s="15">
        <f t="shared" ref="BD270:BD333" ca="1" si="154">BC270*EXP($B$8-0.5*L$5^2+L$5*W270)</f>
        <v>19570.635552834381</v>
      </c>
      <c r="BE270" s="15">
        <f t="shared" ref="BE270:BE333" ca="1" si="155">BD270*EXP($B$8-0.5*M$5^2+M$5*X270)</f>
        <v>21430.133861961735</v>
      </c>
      <c r="BF270" s="15">
        <f ca="1">Inputs!$B$13*EXP($B$9-0.5*C$6^2+C$6*Y270)</f>
        <v>9923.014659229726</v>
      </c>
      <c r="BG270" s="15">
        <f t="shared" ref="BG270:BG333" ca="1" si="156">BF270*EXP($B$9-0.5*D$6^2+D$6*Z270)</f>
        <v>10837.219934729725</v>
      </c>
      <c r="BH270" s="15">
        <f t="shared" ref="BH270:BH333" ca="1" si="157">BG270*EXP($B$9-0.5*E$6^2+E$6*AA270)</f>
        <v>13055.497661186553</v>
      </c>
      <c r="BI270" s="15">
        <f t="shared" ref="BI270:BI333" ca="1" si="158">BH270*EXP($B$9-0.5*F$6^2+F$6*AB270)</f>
        <v>15664.819394285549</v>
      </c>
      <c r="BJ270" s="15">
        <f t="shared" ref="BJ270:BJ333" ca="1" si="159">BI270*EXP($B$9-0.5*G$6^2+G$6*AC270)</f>
        <v>21143.424074489812</v>
      </c>
      <c r="BK270" s="15">
        <f t="shared" ref="BK270:BK333" ca="1" si="160">BJ270*EXP($B$9-0.5*H$6^2+H$6*AD270)</f>
        <v>31110.839402038204</v>
      </c>
      <c r="BL270" s="15">
        <f t="shared" ref="BL270:BL333" ca="1" si="161">BK270*EXP($B$9-0.5*I$6^2+I$6*AE270)</f>
        <v>42767.347370845171</v>
      </c>
      <c r="BM270" s="15">
        <f t="shared" ref="BM270:BM333" ca="1" si="162">BL270*EXP($B$9-0.5*J$6^2+J$6*AF270)</f>
        <v>59090.329068620485</v>
      </c>
      <c r="BN270" s="15">
        <f t="shared" ref="BN270:BN333" ca="1" si="163">BM270*EXP($B$9-0.5*K$6^2+K$6*AG270)</f>
        <v>79390.403578538782</v>
      </c>
      <c r="BO270" s="15">
        <f t="shared" ref="BO270:BO333" ca="1" si="164">BN270*EXP($B$9-0.5*L$6^2+L$6*AH270)</f>
        <v>91361.066125057347</v>
      </c>
      <c r="BP270" s="15">
        <f t="shared" ref="BP270:BP333" ca="1" si="165">BO270*EXP($B$9-0.5*M$6^2+M$6*AI270)</f>
        <v>111550.78786184374</v>
      </c>
      <c r="BQ270" s="15">
        <f ca="1">Inputs!$B$20*EXP($B$10-0.5*C$7^2+C$7*AJ270)</f>
        <v>5623.0163130677347</v>
      </c>
      <c r="BR270" s="15">
        <f t="shared" ref="BR270:BR333" ca="1" si="166">BQ270*EXP($B$10-0.5*D$7^2+D$7*AK270)</f>
        <v>7915.9030604119907</v>
      </c>
      <c r="BS270" s="15">
        <f t="shared" ref="BS270:BS333" ca="1" si="167">BR270*EXP($B$10-0.5*E$7^2+E$7*AL270)</f>
        <v>12835.017772668363</v>
      </c>
      <c r="BT270" s="15">
        <f t="shared" ref="BT270:BT333" ca="1" si="168">BS270*EXP($B$10-0.5*F$7^2+F$7*AM270)</f>
        <v>14753.030826927357</v>
      </c>
      <c r="BU270" s="15">
        <f t="shared" ref="BU270:BU333" ca="1" si="169">BT270*EXP($B$10-0.5*G$7^2+G$7*AN270)</f>
        <v>16639.824552945865</v>
      </c>
      <c r="BV270" s="15">
        <f t="shared" ref="BV270:BV333" ca="1" si="170">BU270*EXP($B$10-0.5*H$7^2+H$7*AO270)</f>
        <v>22130.107764150074</v>
      </c>
      <c r="BW270" s="15">
        <f t="shared" ref="BW270:BW333" ca="1" si="171">BV270*EXP($B$10-0.5*I$7^2+I$7*AP270)</f>
        <v>26452.889638616849</v>
      </c>
      <c r="BX270" s="15">
        <f t="shared" ref="BX270:BX333" ca="1" si="172">BW270*EXP($B$10-0.5*J$7^2+J$7*AQ270)</f>
        <v>39790.903860518658</v>
      </c>
      <c r="BY270" s="15">
        <f t="shared" ref="BY270:BY333" ca="1" si="173">BX270*EXP($B$10-0.5*K$7^2+K$7*AR270)</f>
        <v>50223.264903715739</v>
      </c>
      <c r="BZ270" s="15">
        <f t="shared" ref="BZ270:BZ333" ca="1" si="174">BY270*EXP($B$10-0.5*L$7^2+L$7*AS270)</f>
        <v>70193.855981704939</v>
      </c>
      <c r="CA270" s="15">
        <f t="shared" ref="CA270:CA333" ca="1" si="175">BZ270*EXP($B$10-0.5*M$7^2+M$7*AT270)</f>
        <v>73082.984009673397</v>
      </c>
      <c r="CB270" s="15">
        <f ca="1">(AU270*DCF!C$10-DCF!C$5*MAX(AU270*DCF!C$10,0)-MAX(AU270-Inputs!$B$6,0)/Inputs!$B$10)*DCF!C$6</f>
        <v>1048.8290874643374</v>
      </c>
      <c r="CC270" s="15">
        <f ca="1">(AV270*DCF!D$10-DCF!D$5*MAX(AV270*DCF!D$10,0)-MAX(AV270-AU270,0)/Inputs!$B$10)*DCF!D$6</f>
        <v>1012.7773474080726</v>
      </c>
      <c r="CD270" s="15">
        <f ca="1">(AW270*DCF!E$10-DCF!E$5*MAX(AW270*DCF!E$10,0)-MAX(AW270-AV270,0)/Inputs!$B$10)*DCF!E$6</f>
        <v>990.94318547603757</v>
      </c>
      <c r="CE270" s="15">
        <f ca="1">(AX270*DCF!F$10-DCF!F$5*MAX(AX270*DCF!F$10,0)-MAX(AX270-AW270,0)/Inputs!$B$10)*DCF!F$6</f>
        <v>1160.5565333586985</v>
      </c>
      <c r="CF270" s="15">
        <f ca="1">(AY270*DCF!G$10-DCF!G$5*MAX(AY270*DCF!G$10,0)-MAX(AY270-AX270,0)/Inputs!$B$10)*DCF!G$6</f>
        <v>1507.7291147081373</v>
      </c>
      <c r="CG270" s="15">
        <f ca="1">(AZ270*DCF!H$10-DCF!H$5*MAX(AZ270*DCF!H$10,0)-MAX(AZ270-AY270,0)/Inputs!$B$10)*DCF!H$6</f>
        <v>1537.948471345841</v>
      </c>
      <c r="CH270" s="15">
        <f ca="1">(BA270*DCF!I$10-DCF!I$5*MAX(BA270*DCF!I$10,0)-MAX(BA270-AZ270,0)/Inputs!$B$10)*DCF!I$6</f>
        <v>1819.7627090830665</v>
      </c>
      <c r="CI270" s="15">
        <f ca="1">(BB270*DCF!J$10-DCF!J$5*MAX(BB270*DCF!J$10,0)-MAX(BB270-BA270,0)/Inputs!$B$10)*DCF!J$6</f>
        <v>2217.7771230685676</v>
      </c>
      <c r="CJ270" s="15">
        <f ca="1">(BC270*DCF!K$10-DCF!K$5*MAX(BC270*DCF!K$10,0)-MAX(BC270-BB270,0)/Inputs!$B$10)*DCF!K$6</f>
        <v>2436.5709879866708</v>
      </c>
      <c r="CK270" s="15">
        <f ca="1">(BD270*DCF!L$10-DCF!L$5*MAX(BD270*DCF!L$10,0)-MAX(BD270-BC270,0)/Inputs!$B$10)*DCF!L$6</f>
        <v>2616.6591281798428</v>
      </c>
      <c r="CL270" s="15">
        <f ca="1">(BE270*DCF!M$10-DCF!M$5*MAX(BE270*DCF!M$10,0)-MAX(BE270-BD270,0)/Inputs!$B$10)*DCF!M$6</f>
        <v>2801.9321246794698</v>
      </c>
      <c r="CM270" s="15">
        <f ca="1">(BF270*DCF!C$28-DCF!C$5*MAX(BF270*DCF!C$28,0)-MAX(BF270-Inputs!$B$13,0)/Inputs!$B$17)*DCF!C$6</f>
        <v>3028.4389975966883</v>
      </c>
      <c r="CN270" s="15">
        <f ca="1">(BG270*DCF!D$28-DCF!D$5*MAX(BG270*DCF!D$28,0)-MAX(BG270-BF270,0)/Inputs!$B$17)*DCF!D$6</f>
        <v>2996.7693171319556</v>
      </c>
      <c r="CO270" s="15">
        <f ca="1">(BH270*DCF!E$28-DCF!E$5*MAX(BH270*DCF!E$28,0)-MAX(BH270-BG270,0)/Inputs!$B$17)*DCF!E$6</f>
        <v>3260.3574038540542</v>
      </c>
      <c r="CP270" s="15">
        <f ca="1">(BI270*DCF!F$28-DCF!F$5*MAX(BI270*DCF!F$28,0)-MAX(BI270-BH270,0)/Inputs!$B$17)*DCF!F$6</f>
        <v>3777.5175757082734</v>
      </c>
      <c r="CQ270" s="15">
        <f ca="1">(BJ270*DCF!G$28-DCF!G$5*MAX(BJ270*DCF!G$28,0)-MAX(BJ270-BI270,0)/Inputs!$B$17)*DCF!G$6</f>
        <v>4564.3746056180216</v>
      </c>
      <c r="CR270" s="15">
        <f ca="1">(BK270*DCF!H$28-DCF!H$5*MAX(BK270*DCF!H$28,0)-MAX(BK270-BJ270,0)/Inputs!$B$17)*DCF!H$6</f>
        <v>6145.3972007244629</v>
      </c>
      <c r="CS270" s="15">
        <f ca="1">(BL270*DCF!I$28-DCF!I$5*MAX(BL270*DCF!I$28,0)-MAX(BL270-BK270,0)/Inputs!$B$17)*DCF!I$6</f>
        <v>8383.8053731330019</v>
      </c>
      <c r="CT270" s="15">
        <f ca="1">(BM270*DCF!J$28-DCF!J$5*MAX(BM270*DCF!J$28,0)-MAX(BM270-BL270,0)/Inputs!$B$17)*DCF!J$6</f>
        <v>11017.754816719893</v>
      </c>
      <c r="CU270" s="15">
        <f ca="1">(BN270*DCF!K$28-DCF!K$5*MAX(BN270*DCF!K$28,0)-MAX(BN270-BM270,0)/Inputs!$B$17)*DCF!K$6</f>
        <v>14279.433365118701</v>
      </c>
      <c r="CV270" s="15">
        <f ca="1">(BO270*DCF!L$28-DCF!L$5*MAX(BO270*DCF!L$28,0)-MAX(BO270-BN270,0)/Inputs!$B$17)*DCF!L$6</f>
        <v>16873.949921129155</v>
      </c>
      <c r="CW270" s="15">
        <f ca="1">(BP270*DCF!M$28-DCF!M$5*MAX(BP270*DCF!M$28,0)-MAX(BP270-BO270,0)/Inputs!$B$17)*DCF!M$6</f>
        <v>18877.952055434467</v>
      </c>
      <c r="CX270" s="15">
        <f ca="1">(BQ270*DCF!C$46-DCF!C$5*MAX(BQ270*DCF!C$46,0)-MAX(BQ270-Inputs!$B$20,0)/Inputs!$B$24)*DCF!C$6</f>
        <v>-2417.3323185226795</v>
      </c>
      <c r="CY270" s="15">
        <f ca="1">(BR270*DCF!D$46-DCF!D$5*MAX(BR270*DCF!D$46,0)-MAX(BR270-BQ270,0)/Inputs!$B$24)*DCF!D$6</f>
        <v>-2329.4157935704184</v>
      </c>
      <c r="CZ270" s="15">
        <f ca="1">(BS270*DCF!E$46-DCF!E$5*MAX(BS270*DCF!E$46,0)-MAX(BS270-BR270,0)/Inputs!$B$24)*DCF!E$6</f>
        <v>-3456.7427975459877</v>
      </c>
      <c r="DA270" s="15">
        <f ca="1">(BT270*DCF!F$46-DCF!F$5*MAX(BT270*DCF!F$46,0)-MAX(BT270-BS270,0)/Inputs!$B$24)*DCF!F$6</f>
        <v>-1772.8181666666853</v>
      </c>
      <c r="DB270" s="15">
        <f ca="1">(BU270*DCF!G$46-DCF!G$5*MAX(BU270*DCF!G$46,0)-MAX(BU270-BT270,0)/Inputs!$B$24)*DCF!G$6</f>
        <v>-1194.4109526224784</v>
      </c>
      <c r="DC270" s="15">
        <f ca="1">(BV270*DCF!H$46-DCF!H$5*MAX(BV270*DCF!H$46,0)-MAX(BV270-BU270,0)/Inputs!$B$24)*DCF!H$6</f>
        <v>-1706.0718683583527</v>
      </c>
      <c r="DD270" s="15">
        <f ca="1">(BW270*DCF!I$46-DCF!I$5*MAX(BW270*DCF!I$46,0)-MAX(BW270-BV270,0)/Inputs!$B$24)*DCF!I$6</f>
        <v>-629.96370838349333</v>
      </c>
      <c r="DE270" s="15">
        <f ca="1">(BX270*DCF!J$46-DCF!J$5*MAX(BX270*DCF!J$46,0)-MAX(BX270-BW270,0)/Inputs!$B$24)*DCF!J$6</f>
        <v>-1867.9051097493398</v>
      </c>
      <c r="DF270" s="15">
        <f ca="1">(BY270*DCF!K$46-DCF!K$5*MAX(BY270*DCF!K$46,0)-MAX(BY270-BX270,0)/Inputs!$B$24)*DCF!K$6</f>
        <v>313.26977274771917</v>
      </c>
      <c r="DG270" s="15">
        <f ca="1">(BZ270*DCF!L$46-DCF!L$5*MAX(BZ270*DCF!L$46,0)-MAX(BZ270-BY270,0)/Inputs!$B$24)*DCF!L$6</f>
        <v>332.76576884792348</v>
      </c>
      <c r="DH270" s="15">
        <f ca="1">(CA270*DCF!M$46-DCF!M$5*MAX(CA270*DCF!M$46,0)-MAX(CA270-BZ270,0)/Inputs!$B$24)*DCF!M$6</f>
        <v>5125.4289341743879</v>
      </c>
      <c r="DI270" s="15">
        <f ca="1">SUM(CB270:CL270)+BE270*DCF!M$10*(1+Inputs!$B$30)*(1-Inputs!$B$33)*(1-Inputs!$B$30/Inputs!$B$31)/(Inputs!$B$29-Inputs!$B$30)*DCF!M$6</f>
        <v>78791.83173478127</v>
      </c>
      <c r="DJ270" s="15">
        <f ca="1">SUM(CM270:CW270)+BP270*DCF!M$28*(1+Inputs!$B$30)*(1-Inputs!$B$33)*(1-Inputs!$B$30/Inputs!$B$31)/(Inputs!$B$29-Inputs!$B$30)*DCF!M$6</f>
        <v>507135.50760012912</v>
      </c>
      <c r="DK270" s="15">
        <f ca="1">SUM(CX270:DH270)+CA270*DCF!M$46*(1+Inputs!$B$30)*(1-Inputs!$B$33)*(1-Inputs!$B$30/Inputs!$B$31)/(Inputs!$B$29-Inputs!$B$30)*DCF!M$6</f>
        <v>103391.75427220385</v>
      </c>
      <c r="DM270" s="15">
        <f ca="1">DI270+DJ270+DK270+Inputs!$B$34+Inputs!$B$36-Inputs!$B$35</f>
        <v>766170.09360711428</v>
      </c>
    </row>
    <row r="271" spans="1:117" x14ac:dyDescent="0.75">
      <c r="A271" s="11">
        <v>258</v>
      </c>
      <c r="C271" s="24">
        <f t="shared" ca="1" si="145"/>
        <v>0.94796089311740472</v>
      </c>
      <c r="D271" s="24">
        <f t="shared" ca="1" si="145"/>
        <v>1.1974370301152202</v>
      </c>
      <c r="E271" s="24">
        <f t="shared" ca="1" si="145"/>
        <v>-0.77722013934707634</v>
      </c>
      <c r="F271" s="24">
        <f t="shared" ca="1" si="145"/>
        <v>0.20146704001372526</v>
      </c>
      <c r="G271" s="24">
        <f t="shared" ca="1" si="145"/>
        <v>-0.22515882548798852</v>
      </c>
      <c r="H271" s="24">
        <f t="shared" ca="1" si="145"/>
        <v>0.63274076059736561</v>
      </c>
      <c r="I271" s="24">
        <f t="shared" ca="1" si="145"/>
        <v>-0.52942218715910228</v>
      </c>
      <c r="J271" s="24">
        <f t="shared" ca="1" si="145"/>
        <v>-1.5159640668145191</v>
      </c>
      <c r="K271" s="24">
        <f t="shared" ca="1" si="145"/>
        <v>1.4140979674651866</v>
      </c>
      <c r="L271" s="24">
        <f t="shared" ca="1" si="145"/>
        <v>2.3201807324323993</v>
      </c>
      <c r="M271" s="24">
        <f t="shared" ca="1" si="145"/>
        <v>-1.3706242693854174</v>
      </c>
      <c r="N271" s="24">
        <f ca="1">SQRT(Inputs!$B$38)*C271+SQRT(1-Inputs!$B$38)*_xlfn.NORM.S.INV(RAND())</f>
        <v>-7.7140314811124266E-2</v>
      </c>
      <c r="O271" s="24">
        <f ca="1">SQRT(Inputs!$B$38)*D271+SQRT(1-Inputs!$B$38)*_xlfn.NORM.S.INV(RAND())</f>
        <v>0.90456931257497397</v>
      </c>
      <c r="P271" s="24">
        <f ca="1">SQRT(Inputs!$B$38)*E271+SQRT(1-Inputs!$B$38)*_xlfn.NORM.S.INV(RAND())</f>
        <v>-0.43571899114339213</v>
      </c>
      <c r="Q271" s="24">
        <f ca="1">SQRT(Inputs!$B$38)*F271+SQRT(1-Inputs!$B$38)*_xlfn.NORM.S.INV(RAND())</f>
        <v>0.71421663959288151</v>
      </c>
      <c r="R271" s="24">
        <f ca="1">SQRT(Inputs!$B$38)*G271+SQRT(1-Inputs!$B$38)*_xlfn.NORM.S.INV(RAND())</f>
        <v>0.28808246319701719</v>
      </c>
      <c r="S271" s="24">
        <f ca="1">SQRT(Inputs!$B$38)*H271+SQRT(1-Inputs!$B$38)*_xlfn.NORM.S.INV(RAND())</f>
        <v>1.3728893819631218</v>
      </c>
      <c r="T271" s="24">
        <f ca="1">SQRT(Inputs!$B$38)*I271+SQRT(1-Inputs!$B$38)*_xlfn.NORM.S.INV(RAND())</f>
        <v>0.37181541144611113</v>
      </c>
      <c r="U271" s="24">
        <f ca="1">SQRT(Inputs!$B$38)*J271+SQRT(1-Inputs!$B$38)*_xlfn.NORM.S.INV(RAND())</f>
        <v>0.10342686416639713</v>
      </c>
      <c r="V271" s="24">
        <f ca="1">SQRT(Inputs!$B$38)*K271+SQRT(1-Inputs!$B$38)*_xlfn.NORM.S.INV(RAND())</f>
        <v>1.3015372887262742</v>
      </c>
      <c r="W271" s="24">
        <f ca="1">SQRT(Inputs!$B$38)*L271+SQRT(1-Inputs!$B$38)*_xlfn.NORM.S.INV(RAND())</f>
        <v>1.016432470556397</v>
      </c>
      <c r="X271" s="24">
        <f ca="1">SQRT(Inputs!$B$38)*M271+SQRT(1-Inputs!$B$38)*_xlfn.NORM.S.INV(RAND())</f>
        <v>0.34851173608350638</v>
      </c>
      <c r="Y271" s="24">
        <f ca="1">SQRT(Inputs!$B$38)*C271+SQRT(1-Inputs!$B$38)*_xlfn.NORM.S.INV(RAND())</f>
        <v>4.7404589341303094E-2</v>
      </c>
      <c r="Z271" s="24">
        <f ca="1">SQRT(Inputs!$B$38)*D271+SQRT(1-Inputs!$B$38)*_xlfn.NORM.S.INV(RAND())</f>
        <v>-0.1806146942318414</v>
      </c>
      <c r="AA271" s="24">
        <f ca="1">SQRT(Inputs!$B$38)*E271+SQRT(1-Inputs!$B$38)*_xlfn.NORM.S.INV(RAND())</f>
        <v>-1.0827172634456952</v>
      </c>
      <c r="AB271" s="24">
        <f ca="1">SQRT(Inputs!$B$38)*F271+SQRT(1-Inputs!$B$38)*_xlfn.NORM.S.INV(RAND())</f>
        <v>-0.69799516488404434</v>
      </c>
      <c r="AC271" s="24">
        <f ca="1">SQRT(Inputs!$B$38)*G271+SQRT(1-Inputs!$B$38)*_xlfn.NORM.S.INV(RAND())</f>
        <v>1.4072649695306538</v>
      </c>
      <c r="AD271" s="24">
        <f ca="1">SQRT(Inputs!$B$38)*H271+SQRT(1-Inputs!$B$38)*_xlfn.NORM.S.INV(RAND())</f>
        <v>-0.33451454617376497</v>
      </c>
      <c r="AE271" s="24">
        <f ca="1">SQRT(Inputs!$B$38)*I271+SQRT(1-Inputs!$B$38)*_xlfn.NORM.S.INV(RAND())</f>
        <v>-0.66818040011301916</v>
      </c>
      <c r="AF271" s="24">
        <f ca="1">SQRT(Inputs!$B$38)*J271+SQRT(1-Inputs!$B$38)*_xlfn.NORM.S.INV(RAND())</f>
        <v>-2.489807752001628</v>
      </c>
      <c r="AG271" s="24">
        <f ca="1">SQRT(Inputs!$B$38)*K271+SQRT(1-Inputs!$B$38)*_xlfn.NORM.S.INV(RAND())</f>
        <v>1.2919359753087174</v>
      </c>
      <c r="AH271" s="24">
        <f ca="1">SQRT(Inputs!$B$38)*L271+SQRT(1-Inputs!$B$38)*_xlfn.NORM.S.INV(RAND())</f>
        <v>0.24932237974108351</v>
      </c>
      <c r="AI271" s="24">
        <f ca="1">SQRT(Inputs!$B$38)*M271+SQRT(1-Inputs!$B$38)*_xlfn.NORM.S.INV(RAND())</f>
        <v>-1.0320045041057462</v>
      </c>
      <c r="AJ271" s="24">
        <f ca="1">SQRT(Inputs!$B$38)*C271+SQRT(1-Inputs!$B$38)*_xlfn.NORM.S.INV(RAND())</f>
        <v>0.63051014186094911</v>
      </c>
      <c r="AK271" s="24">
        <f ca="1">SQRT(Inputs!$B$38)*D271+SQRT(1-Inputs!$B$38)*_xlfn.NORM.S.INV(RAND())</f>
        <v>-0.97627943633412528</v>
      </c>
      <c r="AL271" s="24">
        <f ca="1">SQRT(Inputs!$B$38)*E271+SQRT(1-Inputs!$B$38)*_xlfn.NORM.S.INV(RAND())</f>
        <v>-0.72676138419351677</v>
      </c>
      <c r="AM271" s="24">
        <f ca="1">SQRT(Inputs!$B$38)*F271+SQRT(1-Inputs!$B$38)*_xlfn.NORM.S.INV(RAND())</f>
        <v>0.12101302288668762</v>
      </c>
      <c r="AN271" s="24">
        <f ca="1">SQRT(Inputs!$B$38)*G271+SQRT(1-Inputs!$B$38)*_xlfn.NORM.S.INV(RAND())</f>
        <v>0.45294073513974054</v>
      </c>
      <c r="AO271" s="24">
        <f ca="1">SQRT(Inputs!$B$38)*H271+SQRT(1-Inputs!$B$38)*_xlfn.NORM.S.INV(RAND())</f>
        <v>0.94497997114009669</v>
      </c>
      <c r="AP271" s="24">
        <f ca="1">SQRT(Inputs!$B$38)*I271+SQRT(1-Inputs!$B$38)*_xlfn.NORM.S.INV(RAND())</f>
        <v>0.3624419322920393</v>
      </c>
      <c r="AQ271" s="24">
        <f ca="1">SQRT(Inputs!$B$38)*J271+SQRT(1-Inputs!$B$38)*_xlfn.NORM.S.INV(RAND())</f>
        <v>-0.75364953014829716</v>
      </c>
      <c r="AR271" s="24">
        <f ca="1">SQRT(Inputs!$B$38)*K271+SQRT(1-Inputs!$B$38)*_xlfn.NORM.S.INV(RAND())</f>
        <v>1.1082281168027177</v>
      </c>
      <c r="AS271" s="24">
        <f ca="1">SQRT(Inputs!$B$38)*L271+SQRT(1-Inputs!$B$38)*_xlfn.NORM.S.INV(RAND())</f>
        <v>2.3439088288846084</v>
      </c>
      <c r="AT271" s="24">
        <f ca="1">SQRT(Inputs!$B$38)*M271+SQRT(1-Inputs!$B$38)*_xlfn.NORM.S.INV(RAND())</f>
        <v>-2.1711871590849094</v>
      </c>
      <c r="AU271" s="15">
        <f ca="1">Inputs!$B$6*EXP($B$8-0.5*C$5^2+C$5*N271)</f>
        <v>4900.6615059413543</v>
      </c>
      <c r="AV271" s="15">
        <f t="shared" ca="1" si="146"/>
        <v>6813.8255582842767</v>
      </c>
      <c r="AW271" s="15">
        <f t="shared" ca="1" si="147"/>
        <v>7834.0456062784624</v>
      </c>
      <c r="AX271" s="15">
        <f t="shared" ca="1" si="148"/>
        <v>10457.256956796969</v>
      </c>
      <c r="AY271" s="15">
        <f t="shared" ca="1" si="149"/>
        <v>13217.122085710169</v>
      </c>
      <c r="AZ271" s="15">
        <f t="shared" ca="1" si="150"/>
        <v>18803.139385009625</v>
      </c>
      <c r="BA271" s="15">
        <f t="shared" ca="1" si="151"/>
        <v>23923.307515348508</v>
      </c>
      <c r="BB271" s="15">
        <f t="shared" ca="1" si="152"/>
        <v>29594.501945283886</v>
      </c>
      <c r="BC271" s="15">
        <f t="shared" ca="1" si="153"/>
        <v>41097.978119174586</v>
      </c>
      <c r="BD271" s="15">
        <f t="shared" ca="1" si="154"/>
        <v>55370.517000709842</v>
      </c>
      <c r="BE271" s="15">
        <f t="shared" ca="1" si="155"/>
        <v>70037.730367228534</v>
      </c>
      <c r="BF271" s="15">
        <f ca="1">Inputs!$B$13*EXP($B$9-0.5*C$6^2+C$6*Y271)</f>
        <v>13961.615338023876</v>
      </c>
      <c r="BG271" s="15">
        <f t="shared" ca="1" si="156"/>
        <v>16469.919190652716</v>
      </c>
      <c r="BH271" s="15">
        <f t="shared" ca="1" si="157"/>
        <v>16815.436523307697</v>
      </c>
      <c r="BI271" s="15">
        <f t="shared" ca="1" si="158"/>
        <v>18487.768007425118</v>
      </c>
      <c r="BJ271" s="15">
        <f t="shared" ca="1" si="159"/>
        <v>27761.883646179165</v>
      </c>
      <c r="BK271" s="15">
        <f t="shared" ca="1" si="160"/>
        <v>32555.529909317022</v>
      </c>
      <c r="BL271" s="15">
        <f t="shared" ca="1" si="161"/>
        <v>36673.423178066994</v>
      </c>
      <c r="BM271" s="15">
        <f t="shared" ca="1" si="162"/>
        <v>33086.520282186713</v>
      </c>
      <c r="BN271" s="15">
        <f t="shared" ca="1" si="163"/>
        <v>47506.121605670261</v>
      </c>
      <c r="BO271" s="15">
        <f t="shared" ca="1" si="164"/>
        <v>60170.165882736634</v>
      </c>
      <c r="BP271" s="15">
        <f t="shared" ca="1" si="165"/>
        <v>65886.193298661339</v>
      </c>
      <c r="BQ271" s="15">
        <f ca="1">Inputs!$B$20*EXP($B$10-0.5*C$7^2+C$7*AJ271)</f>
        <v>5364.5067791039201</v>
      </c>
      <c r="BR271" s="15">
        <f t="shared" ca="1" si="166"/>
        <v>5338.4701475064685</v>
      </c>
      <c r="BS271" s="15">
        <f t="shared" ca="1" si="167"/>
        <v>5933.287440774704</v>
      </c>
      <c r="BT271" s="15">
        <f t="shared" ca="1" si="168"/>
        <v>8444.5815536183618</v>
      </c>
      <c r="BU271" s="15">
        <f t="shared" ca="1" si="169"/>
        <v>13058.749247882151</v>
      </c>
      <c r="BV271" s="15">
        <f t="shared" ca="1" si="170"/>
        <v>22479.219418915203</v>
      </c>
      <c r="BW271" s="15">
        <f t="shared" ca="1" si="171"/>
        <v>33869.476505502666</v>
      </c>
      <c r="BX271" s="15">
        <f t="shared" ca="1" si="172"/>
        <v>40729.070048586284</v>
      </c>
      <c r="BY271" s="15">
        <f t="shared" ca="1" si="173"/>
        <v>70547.13030827645</v>
      </c>
      <c r="BZ271" s="15">
        <f t="shared" ca="1" si="174"/>
        <v>152304.73215072454</v>
      </c>
      <c r="CA271" s="15">
        <f t="shared" ca="1" si="175"/>
        <v>145457.35097858607</v>
      </c>
      <c r="CB271" s="15">
        <f ca="1">(AU271*DCF!C$10-DCF!C$5*MAX(AU271*DCF!C$10,0)-MAX(AU271-Inputs!$B$6,0)/Inputs!$B$10)*DCF!C$6</f>
        <v>1043.513365095019</v>
      </c>
      <c r="CC271" s="15">
        <f ca="1">(AV271*DCF!D$10-DCF!D$5*MAX(AV271*DCF!D$10,0)-MAX(AV271-AU271,0)/Inputs!$B$10)*DCF!D$6</f>
        <v>1194.3488345753321</v>
      </c>
      <c r="CD271" s="15">
        <f ca="1">(AW271*DCF!E$10-DCF!E$5*MAX(AW271*DCF!E$10,0)-MAX(AW271-AV271,0)/Inputs!$B$10)*DCF!E$6</f>
        <v>1578.9606191476219</v>
      </c>
      <c r="CE271" s="15">
        <f ca="1">(AX271*DCF!F$10-DCF!F$5*MAX(AX271*DCF!F$10,0)-MAX(AX271-AW271,0)/Inputs!$B$10)*DCF!F$6</f>
        <v>1736.9772831077805</v>
      </c>
      <c r="CF271" s="15">
        <f ca="1">(AY271*DCF!G$10-DCF!G$5*MAX(AY271*DCF!G$10,0)-MAX(AY271-AX271,0)/Inputs!$B$10)*DCF!G$6</f>
        <v>2192.760059865112</v>
      </c>
      <c r="CG271" s="15">
        <f ca="1">(AZ271*DCF!H$10-DCF!H$5*MAX(AZ271*DCF!H$10,0)-MAX(AZ271-AY271,0)/Inputs!$B$10)*DCF!H$6</f>
        <v>2658.745484659662</v>
      </c>
      <c r="CH271" s="15">
        <f ca="1">(BA271*DCF!I$10-DCF!I$5*MAX(BA271*DCF!I$10,0)-MAX(BA271-AZ271,0)/Inputs!$B$10)*DCF!I$6</f>
        <v>3530.0285902854303</v>
      </c>
      <c r="CI271" s="15">
        <f ca="1">(BB271*DCF!J$10-DCF!J$5*MAX(BB271*DCF!J$10,0)-MAX(BB271-BA271,0)/Inputs!$B$10)*DCF!J$6</f>
        <v>4219.1091405804009</v>
      </c>
      <c r="CJ271" s="15">
        <f ca="1">(BC271*DCF!K$10-DCF!K$5*MAX(BC271*DCF!K$10,0)-MAX(BC271-BB271,0)/Inputs!$B$10)*DCF!K$6</f>
        <v>5005.8028905976626</v>
      </c>
      <c r="CK271" s="15">
        <f ca="1">(BD271*DCF!L$10-DCF!L$5*MAX(BD271*DCF!L$10,0)-MAX(BD271-BC271,0)/Inputs!$B$10)*DCF!L$6</f>
        <v>6505.2565177140978</v>
      </c>
      <c r="CL271" s="15">
        <f ca="1">(BE271*DCF!M$10-DCF!M$5*MAX(BE271*DCF!M$10,0)-MAX(BE271-BD271,0)/Inputs!$B$10)*DCF!M$6</f>
        <v>8131.0742716366331</v>
      </c>
      <c r="CM271" s="15">
        <f ca="1">(BF271*DCF!C$28-DCF!C$5*MAX(BF271*DCF!C$28,0)-MAX(BF271-Inputs!$B$13,0)/Inputs!$B$17)*DCF!C$6</f>
        <v>3666.39405387958</v>
      </c>
      <c r="CN271" s="15">
        <f ca="1">(BG271*DCF!D$28-DCF!D$5*MAX(BG271*DCF!D$28,0)-MAX(BG271-BF271,0)/Inputs!$B$17)*DCF!D$6</f>
        <v>4315.6348441881746</v>
      </c>
      <c r="CO271" s="15">
        <f ca="1">(BH271*DCF!E$28-DCF!E$5*MAX(BH271*DCF!E$28,0)-MAX(BH271-BG271,0)/Inputs!$B$17)*DCF!E$6</f>
        <v>4694.3343362247106</v>
      </c>
      <c r="CP271" s="15">
        <f ca="1">(BI271*DCF!F$28-DCF!F$5*MAX(BI271*DCF!F$28,0)-MAX(BI271-BH271,0)/Inputs!$B$17)*DCF!F$6</f>
        <v>4714.4676503622131</v>
      </c>
      <c r="CQ271" s="15">
        <f ca="1">(BJ271*DCF!G$28-DCF!G$5*MAX(BJ271*DCF!G$28,0)-MAX(BJ271-BI271,0)/Inputs!$B$17)*DCF!G$6</f>
        <v>5643.2167074428426</v>
      </c>
      <c r="CR271" s="15">
        <f ca="1">(BK271*DCF!H$28-DCF!H$5*MAX(BK271*DCF!H$28,0)-MAX(BK271-BJ271,0)/Inputs!$B$17)*DCF!H$6</f>
        <v>7306.5436203304807</v>
      </c>
      <c r="CS271" s="15">
        <f ca="1">(BL271*DCF!I$28-DCF!I$5*MAX(BL271*DCF!I$28,0)-MAX(BL271-BK271,0)/Inputs!$B$17)*DCF!I$6</f>
        <v>8032.8229138433453</v>
      </c>
      <c r="CT271" s="15">
        <f ca="1">(BM271*DCF!J$28-DCF!J$5*MAX(BM271*DCF!J$28,0)-MAX(BM271-BL271,0)/Inputs!$B$17)*DCF!J$6</f>
        <v>7381.0407474466974</v>
      </c>
      <c r="CU271" s="15">
        <f ca="1">(BN271*DCF!K$28-DCF!K$5*MAX(BN271*DCF!K$28,0)-MAX(BN271-BM271,0)/Inputs!$B$17)*DCF!K$6</f>
        <v>8266.2872540414992</v>
      </c>
      <c r="CV271" s="15">
        <f ca="1">(BO271*DCF!L$28-DCF!L$5*MAX(BO271*DCF!L$28,0)-MAX(BO271-BN271,0)/Inputs!$B$17)*DCF!L$6</f>
        <v>10572.253330719001</v>
      </c>
      <c r="CW271" s="15">
        <f ca="1">(BP271*DCF!M$28-DCF!M$5*MAX(BP271*DCF!M$28,0)-MAX(BP271-BO271,0)/Inputs!$B$17)*DCF!M$6</f>
        <v>11799.03991807768</v>
      </c>
      <c r="CX271" s="15">
        <f ca="1">(BQ271*DCF!C$46-DCF!C$5*MAX(BQ271*DCF!C$46,0)-MAX(BQ271-Inputs!$B$20,0)/Inputs!$B$24)*DCF!C$6</f>
        <v>-2238.2264058456722</v>
      </c>
      <c r="CY271" s="15">
        <f ca="1">(BR271*DCF!D$46-DCF!D$5*MAX(BR271*DCF!D$46,0)-MAX(BR271-BQ271,0)/Inputs!$B$24)*DCF!D$6</f>
        <v>-911.15235944619155</v>
      </c>
      <c r="CZ271" s="15">
        <f ca="1">(BS271*DCF!E$46-DCF!E$5*MAX(BS271*DCF!E$46,0)-MAX(BS271-BR271,0)/Inputs!$B$24)*DCF!E$6</f>
        <v>-936.08217244536445</v>
      </c>
      <c r="DA271" s="15">
        <f ca="1">(BT271*DCF!F$46-DCF!F$5*MAX(BT271*DCF!F$46,0)-MAX(BT271-BS271,0)/Inputs!$B$24)*DCF!F$6</f>
        <v>-1529.4293940010987</v>
      </c>
      <c r="DB271" s="15">
        <f ca="1">(BU271*DCF!G$46-DCF!G$5*MAX(BU271*DCF!G$46,0)-MAX(BU271-BT271,0)/Inputs!$B$24)*DCF!G$6</f>
        <v>-1991.3853712887926</v>
      </c>
      <c r="DC271" s="15">
        <f ca="1">(BV271*DCF!H$46-DCF!H$5*MAX(BV271*DCF!H$46,0)-MAX(BV271-BU271,0)/Inputs!$B$24)*DCF!H$6</f>
        <v>-2927.3533854701359</v>
      </c>
      <c r="DD271" s="15">
        <f ca="1">(BW271*DCF!I$46-DCF!I$5*MAX(BW271*DCF!I$46,0)-MAX(BW271-BV271,0)/Inputs!$B$24)*DCF!I$6</f>
        <v>-2487.4734845052208</v>
      </c>
      <c r="DE271" s="15">
        <f ca="1">(BX271*DCF!J$46-DCF!J$5*MAX(BX271*DCF!J$46,0)-MAX(BX271-BW271,0)/Inputs!$B$24)*DCF!J$6</f>
        <v>-110.58031163689051</v>
      </c>
      <c r="DF271" s="15">
        <f ca="1">(BY271*DCF!K$46-DCF!K$5*MAX(BY271*DCF!K$46,0)-MAX(BY271-BX271,0)/Inputs!$B$24)*DCF!K$6</f>
        <v>-3274.7431604898406</v>
      </c>
      <c r="DG271" s="15">
        <f ca="1">(BZ271*DCF!L$46-DCF!L$5*MAX(BZ271*DCF!L$46,0)-MAX(BZ271-BY271,0)/Inputs!$B$24)*DCF!L$6</f>
        <v>-7973.8951173520527</v>
      </c>
      <c r="DH271" s="15">
        <f ca="1">(CA271*DCF!M$46-DCF!M$5*MAX(CA271*DCF!M$46,0)-MAX(CA271-BZ271,0)/Inputs!$B$24)*DCF!M$6</f>
        <v>11403.285319569524</v>
      </c>
      <c r="DI271" s="15">
        <f ca="1">SUM(CB271:CL271)+BE271*DCF!M$10*(1+Inputs!$B$30)*(1-Inputs!$B$33)*(1-Inputs!$B$30/Inputs!$B$31)/(Inputs!$B$29-Inputs!$B$30)*DCF!M$6</f>
        <v>232712.50682236601</v>
      </c>
      <c r="DJ271" s="15">
        <f ca="1">SUM(CM271:CW271)+BP271*DCF!M$28*(1+Inputs!$B$30)*(1-Inputs!$B$33)*(1-Inputs!$B$30/Inputs!$B$31)/(Inputs!$B$29-Inputs!$B$30)*DCF!M$6</f>
        <v>320874.89831640199</v>
      </c>
      <c r="DK271" s="15">
        <f ca="1">SUM(CX271:DH271)+CA271*DCF!M$46*(1+Inputs!$B$30)*(1-Inputs!$B$33)*(1-Inputs!$B$30/Inputs!$B$31)/(Inputs!$B$29-Inputs!$B$30)*DCF!M$6</f>
        <v>211917.259294724</v>
      </c>
      <c r="DM271" s="15">
        <f ca="1">DI271+DJ271+DK271+Inputs!$B$34+Inputs!$B$36-Inputs!$B$35</f>
        <v>842355.664433492</v>
      </c>
    </row>
    <row r="272" spans="1:117" x14ac:dyDescent="0.75">
      <c r="A272" s="11">
        <v>259</v>
      </c>
      <c r="C272" s="24">
        <f t="shared" ca="1" si="145"/>
        <v>-0.18620727001305323</v>
      </c>
      <c r="D272" s="24">
        <f t="shared" ca="1" si="145"/>
        <v>-1.2701646420323223</v>
      </c>
      <c r="E272" s="24">
        <f t="shared" ca="1" si="145"/>
        <v>0.36610739976214363</v>
      </c>
      <c r="F272" s="24">
        <f t="shared" ca="1" si="145"/>
        <v>-1.5839355596424511</v>
      </c>
      <c r="G272" s="24">
        <f t="shared" ca="1" si="145"/>
        <v>0.65412096030936795</v>
      </c>
      <c r="H272" s="24">
        <f t="shared" ca="1" si="145"/>
        <v>0.55595484869756284</v>
      </c>
      <c r="I272" s="24">
        <f t="shared" ca="1" si="145"/>
        <v>-1.7807465254723329</v>
      </c>
      <c r="J272" s="24">
        <f t="shared" ca="1" si="145"/>
        <v>0.99194688200697234</v>
      </c>
      <c r="K272" s="24">
        <f t="shared" ca="1" si="145"/>
        <v>-1.0629393250133392</v>
      </c>
      <c r="L272" s="24">
        <f t="shared" ca="1" si="145"/>
        <v>0.23606996803896019</v>
      </c>
      <c r="M272" s="24">
        <f t="shared" ca="1" si="145"/>
        <v>0.97298895105587069</v>
      </c>
      <c r="N272" s="24">
        <f ca="1">SQRT(Inputs!$B$38)*C272+SQRT(1-Inputs!$B$38)*_xlfn.NORM.S.INV(RAND())</f>
        <v>-0.96380230290188318</v>
      </c>
      <c r="O272" s="24">
        <f ca="1">SQRT(Inputs!$B$38)*D272+SQRT(1-Inputs!$B$38)*_xlfn.NORM.S.INV(RAND())</f>
        <v>-1.375657103735167</v>
      </c>
      <c r="P272" s="24">
        <f ca="1">SQRT(Inputs!$B$38)*E272+SQRT(1-Inputs!$B$38)*_xlfn.NORM.S.INV(RAND())</f>
        <v>-0.70922281746989535</v>
      </c>
      <c r="Q272" s="24">
        <f ca="1">SQRT(Inputs!$B$38)*F272+SQRT(1-Inputs!$B$38)*_xlfn.NORM.S.INV(RAND())</f>
        <v>-3.6723321148775523E-2</v>
      </c>
      <c r="R272" s="24">
        <f ca="1">SQRT(Inputs!$B$38)*G272+SQRT(1-Inputs!$B$38)*_xlfn.NORM.S.INV(RAND())</f>
        <v>-0.68545711225338812</v>
      </c>
      <c r="S272" s="24">
        <f ca="1">SQRT(Inputs!$B$38)*H272+SQRT(1-Inputs!$B$38)*_xlfn.NORM.S.INV(RAND())</f>
        <v>7.9787739987207396E-2</v>
      </c>
      <c r="T272" s="24">
        <f ca="1">SQRT(Inputs!$B$38)*I272+SQRT(1-Inputs!$B$38)*_xlfn.NORM.S.INV(RAND())</f>
        <v>-1.0507975752686856</v>
      </c>
      <c r="U272" s="24">
        <f ca="1">SQRT(Inputs!$B$38)*J272+SQRT(1-Inputs!$B$38)*_xlfn.NORM.S.INV(RAND())</f>
        <v>-0.11370541959069835</v>
      </c>
      <c r="V272" s="24">
        <f ca="1">SQRT(Inputs!$B$38)*K272+SQRT(1-Inputs!$B$38)*_xlfn.NORM.S.INV(RAND())</f>
        <v>-1.1974711833688776</v>
      </c>
      <c r="W272" s="24">
        <f ca="1">SQRT(Inputs!$B$38)*L272+SQRT(1-Inputs!$B$38)*_xlfn.NORM.S.INV(RAND())</f>
        <v>-0.45461841783942047</v>
      </c>
      <c r="X272" s="24">
        <f ca="1">SQRT(Inputs!$B$38)*M272+SQRT(1-Inputs!$B$38)*_xlfn.NORM.S.INV(RAND())</f>
        <v>1.7282051622874641</v>
      </c>
      <c r="Y272" s="24">
        <f ca="1">SQRT(Inputs!$B$38)*C272+SQRT(1-Inputs!$B$38)*_xlfn.NORM.S.INV(RAND())</f>
        <v>-1.7757203398720933</v>
      </c>
      <c r="Z272" s="24">
        <f ca="1">SQRT(Inputs!$B$38)*D272+SQRT(1-Inputs!$B$38)*_xlfn.NORM.S.INV(RAND())</f>
        <v>-0.12778953967234552</v>
      </c>
      <c r="AA272" s="24">
        <f ca="1">SQRT(Inputs!$B$38)*E272+SQRT(1-Inputs!$B$38)*_xlfn.NORM.S.INV(RAND())</f>
        <v>-0.45639436336743938</v>
      </c>
      <c r="AB272" s="24">
        <f ca="1">SQRT(Inputs!$B$38)*F272+SQRT(1-Inputs!$B$38)*_xlfn.NORM.S.INV(RAND())</f>
        <v>-0.25078059632542649</v>
      </c>
      <c r="AC272" s="24">
        <f ca="1">SQRT(Inputs!$B$38)*G272+SQRT(1-Inputs!$B$38)*_xlfn.NORM.S.INV(RAND())</f>
        <v>2.3790874364926138</v>
      </c>
      <c r="AD272" s="24">
        <f ca="1">SQRT(Inputs!$B$38)*H272+SQRT(1-Inputs!$B$38)*_xlfn.NORM.S.INV(RAND())</f>
        <v>1.1431779970078273</v>
      </c>
      <c r="AE272" s="24">
        <f ca="1">SQRT(Inputs!$B$38)*I272+SQRT(1-Inputs!$B$38)*_xlfn.NORM.S.INV(RAND())</f>
        <v>-0.61412117972126912</v>
      </c>
      <c r="AF272" s="24">
        <f ca="1">SQRT(Inputs!$B$38)*J272+SQRT(1-Inputs!$B$38)*_xlfn.NORM.S.INV(RAND())</f>
        <v>2.4760766162825116</v>
      </c>
      <c r="AG272" s="24">
        <f ca="1">SQRT(Inputs!$B$38)*K272+SQRT(1-Inputs!$B$38)*_xlfn.NORM.S.INV(RAND())</f>
        <v>-6.8500837051245433E-2</v>
      </c>
      <c r="AH272" s="24">
        <f ca="1">SQRT(Inputs!$B$38)*L272+SQRT(1-Inputs!$B$38)*_xlfn.NORM.S.INV(RAND())</f>
        <v>1.5370431619017102</v>
      </c>
      <c r="AI272" s="24">
        <f ca="1">SQRT(Inputs!$B$38)*M272+SQRT(1-Inputs!$B$38)*_xlfn.NORM.S.INV(RAND())</f>
        <v>0.93664992986842788</v>
      </c>
      <c r="AJ272" s="24">
        <f ca="1">SQRT(Inputs!$B$38)*C272+SQRT(1-Inputs!$B$38)*_xlfn.NORM.S.INV(RAND())</f>
        <v>-1.4162889084050787</v>
      </c>
      <c r="AK272" s="24">
        <f ca="1">SQRT(Inputs!$B$38)*D272+SQRT(1-Inputs!$B$38)*_xlfn.NORM.S.INV(RAND())</f>
        <v>0.1457117241723086</v>
      </c>
      <c r="AL272" s="24">
        <f ca="1">SQRT(Inputs!$B$38)*E272+SQRT(1-Inputs!$B$38)*_xlfn.NORM.S.INV(RAND())</f>
        <v>1.11324936686732</v>
      </c>
      <c r="AM272" s="24">
        <f ca="1">SQRT(Inputs!$B$38)*F272+SQRT(1-Inputs!$B$38)*_xlfn.NORM.S.INV(RAND())</f>
        <v>-1.5634181745516804</v>
      </c>
      <c r="AN272" s="24">
        <f ca="1">SQRT(Inputs!$B$38)*G272+SQRT(1-Inputs!$B$38)*_xlfn.NORM.S.INV(RAND())</f>
        <v>0.19918696628363747</v>
      </c>
      <c r="AO272" s="24">
        <f ca="1">SQRT(Inputs!$B$38)*H272+SQRT(1-Inputs!$B$38)*_xlfn.NORM.S.INV(RAND())</f>
        <v>-0.2960308275322478</v>
      </c>
      <c r="AP272" s="24">
        <f ca="1">SQRT(Inputs!$B$38)*I272+SQRT(1-Inputs!$B$38)*_xlfn.NORM.S.INV(RAND())</f>
        <v>9.141479669495256E-2</v>
      </c>
      <c r="AQ272" s="24">
        <f ca="1">SQRT(Inputs!$B$38)*J272+SQRT(1-Inputs!$B$38)*_xlfn.NORM.S.INV(RAND())</f>
        <v>2.2151994408163613</v>
      </c>
      <c r="AR272" s="24">
        <f ca="1">SQRT(Inputs!$B$38)*K272+SQRT(1-Inputs!$B$38)*_xlfn.NORM.S.INV(RAND())</f>
        <v>1.3758171185208377</v>
      </c>
      <c r="AS272" s="24">
        <f ca="1">SQRT(Inputs!$B$38)*L272+SQRT(1-Inputs!$B$38)*_xlfn.NORM.S.INV(RAND())</f>
        <v>-0.62648016280242658</v>
      </c>
      <c r="AT272" s="24">
        <f ca="1">SQRT(Inputs!$B$38)*M272+SQRT(1-Inputs!$B$38)*_xlfn.NORM.S.INV(RAND())</f>
        <v>1.1292505134101889</v>
      </c>
      <c r="AU272" s="15">
        <f ca="1">Inputs!$B$6*EXP($B$8-0.5*C$5^2+C$5*N272)</f>
        <v>4245.4316309726573</v>
      </c>
      <c r="AV272" s="15">
        <f t="shared" ca="1" si="146"/>
        <v>4221.3743682825634</v>
      </c>
      <c r="AW272" s="15">
        <f t="shared" ca="1" si="147"/>
        <v>4677.6487449277365</v>
      </c>
      <c r="AX272" s="15">
        <f t="shared" ca="1" si="148"/>
        <v>5684.798035064845</v>
      </c>
      <c r="AY272" s="15">
        <f t="shared" ca="1" si="149"/>
        <v>6412.9209196674256</v>
      </c>
      <c r="AZ272" s="15">
        <f t="shared" ca="1" si="150"/>
        <v>7912.3906873158303</v>
      </c>
      <c r="BA272" s="15">
        <f t="shared" ca="1" si="151"/>
        <v>8674.3385755002855</v>
      </c>
      <c r="BB272" s="15">
        <f t="shared" ca="1" si="152"/>
        <v>10499.735596198512</v>
      </c>
      <c r="BC272" s="15">
        <f t="shared" ca="1" si="153"/>
        <v>11455.745478719877</v>
      </c>
      <c r="BD272" s="15">
        <f t="shared" ca="1" si="154"/>
        <v>13450.108253791734</v>
      </c>
      <c r="BE272" s="15">
        <f t="shared" ca="1" si="155"/>
        <v>19290.965967399785</v>
      </c>
      <c r="BF272" s="15">
        <f ca="1">Inputs!$B$13*EXP($B$9-0.5*C$6^2+C$6*Y272)</f>
        <v>9726.7662841471847</v>
      </c>
      <c r="BG272" s="15">
        <f t="shared" ca="1" si="156"/>
        <v>11584.141120229568</v>
      </c>
      <c r="BH272" s="15">
        <f t="shared" ca="1" si="157"/>
        <v>13121.852508794256</v>
      </c>
      <c r="BI272" s="15">
        <f t="shared" ca="1" si="158"/>
        <v>15454.898717604812</v>
      </c>
      <c r="BJ272" s="15">
        <f t="shared" ca="1" si="159"/>
        <v>26697.35650026015</v>
      </c>
      <c r="BK272" s="15">
        <f t="shared" ca="1" si="160"/>
        <v>38283.75888098307</v>
      </c>
      <c r="BL272" s="15">
        <f t="shared" ca="1" si="161"/>
        <v>43429.392727926381</v>
      </c>
      <c r="BM272" s="15">
        <f t="shared" ca="1" si="162"/>
        <v>72610.526221012595</v>
      </c>
      <c r="BN272" s="15">
        <f t="shared" ca="1" si="163"/>
        <v>88571.78894273084</v>
      </c>
      <c r="BO272" s="15">
        <f t="shared" ca="1" si="164"/>
        <v>130296.99610714664</v>
      </c>
      <c r="BP272" s="15">
        <f t="shared" ca="1" si="165"/>
        <v>178325.42520879873</v>
      </c>
      <c r="BQ272" s="15">
        <f ca="1">Inputs!$B$20*EXP($B$10-0.5*C$7^2+C$7*AJ272)</f>
        <v>2595.6585198384832</v>
      </c>
      <c r="BR272" s="15">
        <f t="shared" ca="1" si="166"/>
        <v>3688.7841269639325</v>
      </c>
      <c r="BS272" s="15">
        <f t="shared" ca="1" si="167"/>
        <v>6954.525859271419</v>
      </c>
      <c r="BT272" s="15">
        <f t="shared" ca="1" si="168"/>
        <v>6362.7368368944399</v>
      </c>
      <c r="BU272" s="15">
        <f t="shared" ca="1" si="169"/>
        <v>9253.4012922049551</v>
      </c>
      <c r="BV272" s="15">
        <f t="shared" ca="1" si="170"/>
        <v>12043.513370826033</v>
      </c>
      <c r="BW272" s="15">
        <f t="shared" ca="1" si="171"/>
        <v>17134.370682605626</v>
      </c>
      <c r="BX272" s="15">
        <f t="shared" ca="1" si="172"/>
        <v>37363.403872501643</v>
      </c>
      <c r="BY272" s="15">
        <f t="shared" ca="1" si="173"/>
        <v>68117.014164533161</v>
      </c>
      <c r="BZ272" s="15">
        <f t="shared" ca="1" si="174"/>
        <v>85180.402894218219</v>
      </c>
      <c r="CA272" s="15">
        <f t="shared" ca="1" si="175"/>
        <v>146241.79286187564</v>
      </c>
      <c r="CB272" s="15">
        <f ca="1">(AU272*DCF!C$10-DCF!C$5*MAX(AU272*DCF!C$10,0)-MAX(AU272-Inputs!$B$6,0)/Inputs!$B$10)*DCF!C$6</f>
        <v>1048.1852708922577</v>
      </c>
      <c r="CC272" s="15">
        <f ca="1">(AV272*DCF!D$10-DCF!D$5*MAX(AV272*DCF!D$10,0)-MAX(AV272-AU272,0)/Inputs!$B$10)*DCF!D$6</f>
        <v>1028.9314033962835</v>
      </c>
      <c r="CD272" s="15">
        <f ca="1">(AW272*DCF!E$10-DCF!E$5*MAX(AW272*DCF!E$10,0)-MAX(AW272-AV272,0)/Inputs!$B$10)*DCF!E$6</f>
        <v>977.2227485949544</v>
      </c>
      <c r="CE272" s="15">
        <f ca="1">(AX272*DCF!F$10-DCF!F$5*MAX(AX272*DCF!F$10,0)-MAX(AX272-AW272,0)/Inputs!$B$10)*DCF!F$6</f>
        <v>1031.4195541692407</v>
      </c>
      <c r="CF272" s="15">
        <f ca="1">(AY272*DCF!G$10-DCF!G$5*MAX(AY272*DCF!G$10,0)-MAX(AY272-AX272,0)/Inputs!$B$10)*DCF!G$6</f>
        <v>1181.3594532316065</v>
      </c>
      <c r="CG272" s="15">
        <f ca="1">(AZ272*DCF!H$10-DCF!H$5*MAX(AZ272*DCF!H$10,0)-MAX(AZ272-AY272,0)/Inputs!$B$10)*DCF!H$6</f>
        <v>1269.9385885612892</v>
      </c>
      <c r="CH272" s="15">
        <f ca="1">(BA272*DCF!I$10-DCF!I$5*MAX(BA272*DCF!I$10,0)-MAX(BA272-AZ272,0)/Inputs!$B$10)*DCF!I$6</f>
        <v>1459.4990670040193</v>
      </c>
      <c r="CI272" s="15">
        <f ca="1">(BB272*DCF!J$10-DCF!J$5*MAX(BB272*DCF!J$10,0)-MAX(BB272-BA272,0)/Inputs!$B$10)*DCF!J$6</f>
        <v>1525.1701527414696</v>
      </c>
      <c r="CJ272" s="15">
        <f ca="1">(BC272*DCF!K$10-DCF!K$5*MAX(BC272*DCF!K$10,0)-MAX(BC272-BB272,0)/Inputs!$B$10)*DCF!K$6</f>
        <v>1710.3642113350234</v>
      </c>
      <c r="CK272" s="15">
        <f ca="1">(BD272*DCF!L$10-DCF!L$5*MAX(BD272*DCF!L$10,0)-MAX(BD272-BC272,0)/Inputs!$B$10)*DCF!L$6</f>
        <v>1770.6286931258164</v>
      </c>
      <c r="CL272" s="15">
        <f ca="1">(BE272*DCF!M$10-DCF!M$5*MAX(BE272*DCF!M$10,0)-MAX(BE272-BD272,0)/Inputs!$B$10)*DCF!M$6</f>
        <v>2024.4519453390099</v>
      </c>
      <c r="CM272" s="15">
        <f ca="1">(BF272*DCF!C$28-DCF!C$5*MAX(BF272*DCF!C$28,0)-MAX(BF272-Inputs!$B$13,0)/Inputs!$B$17)*DCF!C$6</f>
        <v>2968.5452805434593</v>
      </c>
      <c r="CN272" s="15">
        <f ca="1">(BG272*DCF!D$28-DCF!D$5*MAX(BG272*DCF!D$28,0)-MAX(BG272-BF272,0)/Inputs!$B$17)*DCF!D$6</f>
        <v>3015.5335218690802</v>
      </c>
      <c r="CO272" s="15">
        <f ca="1">(BH272*DCF!E$28-DCF!E$5*MAX(BH272*DCF!E$28,0)-MAX(BH272-BG272,0)/Inputs!$B$17)*DCF!E$6</f>
        <v>3413.2805355914666</v>
      </c>
      <c r="CP272" s="15">
        <f ca="1">(BI272*DCF!F$28-DCF!F$5*MAX(BI272*DCF!F$28,0)-MAX(BI272-BH272,0)/Inputs!$B$17)*DCF!F$6</f>
        <v>3770.8299675456187</v>
      </c>
      <c r="CQ272" s="15">
        <f ca="1">(BJ272*DCF!G$28-DCF!G$5*MAX(BJ272*DCF!G$28,0)-MAX(BJ272-BI272,0)/Inputs!$B$17)*DCF!G$6</f>
        <v>5035.9613591318848</v>
      </c>
      <c r="CR272" s="15">
        <f ca="1">(BK272*DCF!H$28-DCF!H$5*MAX(BK272*DCF!H$28,0)-MAX(BK272-BJ272,0)/Inputs!$B$17)*DCF!H$6</f>
        <v>7667.7941712005759</v>
      </c>
      <c r="CS272" s="15">
        <f ca="1">(BL272*DCF!I$28-DCF!I$5*MAX(BL272*DCF!I$28,0)-MAX(BL272-BK272,0)/Inputs!$B$17)*DCF!I$6</f>
        <v>9473.9973913862887</v>
      </c>
      <c r="CT272" s="15">
        <f ca="1">(BM272*DCF!J$28-DCF!J$5*MAX(BM272*DCF!J$28,0)-MAX(BM272-BL272,0)/Inputs!$B$17)*DCF!J$6</f>
        <v>12328.995288251153</v>
      </c>
      <c r="CU272" s="15">
        <f ca="1">(BN272*DCF!K$28-DCF!K$5*MAX(BN272*DCF!K$28,0)-MAX(BN272-BM272,0)/Inputs!$B$17)*DCF!K$6</f>
        <v>16749.834661033361</v>
      </c>
      <c r="CV272" s="15">
        <f ca="1">(BO272*DCF!L$28-DCF!L$5*MAX(BO272*DCF!L$28,0)-MAX(BO272-BN272,0)/Inputs!$B$17)*DCF!L$6</f>
        <v>21275.708874016815</v>
      </c>
      <c r="CW272" s="15">
        <f ca="1">(BP272*DCF!M$28-DCF!M$5*MAX(BP272*DCF!M$28,0)-MAX(BP272-BO272,0)/Inputs!$B$17)*DCF!M$6</f>
        <v>28531.711549020343</v>
      </c>
      <c r="CX272" s="15">
        <f ca="1">(BQ272*DCF!C$46-DCF!C$5*MAX(BQ272*DCF!C$46,0)-MAX(BQ272-Inputs!$B$20,0)/Inputs!$B$24)*DCF!C$6</f>
        <v>-599.45924245692447</v>
      </c>
      <c r="CY272" s="15">
        <f ca="1">(BR272*DCF!D$46-DCF!D$5*MAX(BR272*DCF!D$46,0)-MAX(BR272-BQ272,0)/Inputs!$B$24)*DCF!D$6</f>
        <v>-1096.0170497089525</v>
      </c>
      <c r="CZ272" s="15">
        <f ca="1">(BS272*DCF!E$46-DCF!E$5*MAX(BS272*DCF!E$46,0)-MAX(BS272-BR272,0)/Inputs!$B$24)*DCF!E$6</f>
        <v>-2109.6502780245655</v>
      </c>
      <c r="DA272" s="15">
        <f ca="1">(BT272*DCF!F$46-DCF!F$5*MAX(BT272*DCF!F$46,0)-MAX(BT272-BS272,0)/Inputs!$B$24)*DCF!F$6</f>
        <v>-463.37472475366491</v>
      </c>
      <c r="DB272" s="15">
        <f ca="1">(BU272*DCF!G$46-DCF!G$5*MAX(BU272*DCF!G$46,0)-MAX(BU272-BT272,0)/Inputs!$B$24)*DCF!G$6</f>
        <v>-1283.6285471915901</v>
      </c>
      <c r="DC272" s="15">
        <f ca="1">(BV272*DCF!H$46-DCF!H$5*MAX(BV272*DCF!H$46,0)-MAX(BV272-BU272,0)/Inputs!$B$24)*DCF!H$6</f>
        <v>-867.01023313116264</v>
      </c>
      <c r="DD272" s="15">
        <f ca="1">(BW272*DCF!I$46-DCF!I$5*MAX(BW272*DCF!I$46,0)-MAX(BW272-BV272,0)/Inputs!$B$24)*DCF!I$6</f>
        <v>-1065.6632599069208</v>
      </c>
      <c r="DE272" s="15">
        <f ca="1">(BX272*DCF!J$46-DCF!J$5*MAX(BX272*DCF!J$46,0)-MAX(BX272-BW272,0)/Inputs!$B$24)*DCF!J$6</f>
        <v>-3797.1176664480035</v>
      </c>
      <c r="DF272" s="15">
        <f ca="1">(BY272*DCF!K$46-DCF!K$5*MAX(BY272*DCF!K$46,0)-MAX(BY272-BX272,0)/Inputs!$B$24)*DCF!K$6</f>
        <v>-3642.7443304205776</v>
      </c>
      <c r="DG272" s="15">
        <f ca="1">(BZ272*DCF!L$46-DCF!L$5*MAX(BZ272*DCF!L$46,0)-MAX(BZ272-BY272,0)/Inputs!$B$24)*DCF!L$6</f>
        <v>2026.6261406644633</v>
      </c>
      <c r="DH272" s="15">
        <f ca="1">(CA272*DCF!M$46-DCF!M$5*MAX(CA272*DCF!M$46,0)-MAX(CA272-BZ272,0)/Inputs!$B$24)*DCF!M$6</f>
        <v>-1300.4795832355114</v>
      </c>
      <c r="DI272" s="15">
        <f ca="1">SUM(CB272:CL272)+BE272*DCF!M$10*(1+Inputs!$B$30)*(1-Inputs!$B$33)*(1-Inputs!$B$30/Inputs!$B$31)/(Inputs!$B$29-Inputs!$B$30)*DCF!M$6</f>
        <v>68714.184472280642</v>
      </c>
      <c r="DJ272" s="15">
        <f ca="1">SUM(CM272:CW272)+BP272*DCF!M$28*(1+Inputs!$B$30)*(1-Inputs!$B$33)*(1-Inputs!$B$30/Inputs!$B$31)/(Inputs!$B$29-Inputs!$B$30)*DCF!M$6</f>
        <v>775941.54788720631</v>
      </c>
      <c r="DK272" s="15">
        <f ca="1">SUM(CX272:DH272)+CA272*DCF!M$46*(1+Inputs!$B$30)*(1-Inputs!$B$33)*(1-Inputs!$B$30/Inputs!$B$31)/(Inputs!$B$29-Inputs!$B$30)*DCF!M$6</f>
        <v>211908.61643766952</v>
      </c>
      <c r="DM272" s="15">
        <f ca="1">DI272+DJ272+DK272+Inputs!$B$34+Inputs!$B$36-Inputs!$B$35</f>
        <v>1133415.3487971565</v>
      </c>
    </row>
    <row r="273" spans="1:117" x14ac:dyDescent="0.75">
      <c r="A273" s="11">
        <v>260</v>
      </c>
      <c r="C273" s="24">
        <f t="shared" ca="1" si="145"/>
        <v>1.2139410957477785</v>
      </c>
      <c r="D273" s="24">
        <f t="shared" ca="1" si="145"/>
        <v>0.6062004068551442</v>
      </c>
      <c r="E273" s="24">
        <f t="shared" ca="1" si="145"/>
        <v>1.557560691200772</v>
      </c>
      <c r="F273" s="24">
        <f t="shared" ca="1" si="145"/>
        <v>0.44556558038753002</v>
      </c>
      <c r="G273" s="24">
        <f t="shared" ca="1" si="145"/>
        <v>0.35375337879935626</v>
      </c>
      <c r="H273" s="24">
        <f t="shared" ca="1" si="145"/>
        <v>0.14467238483066855</v>
      </c>
      <c r="I273" s="24">
        <f t="shared" ca="1" si="145"/>
        <v>-0.39788125272779801</v>
      </c>
      <c r="J273" s="24">
        <f t="shared" ca="1" si="145"/>
        <v>-0.78486267752330818</v>
      </c>
      <c r="K273" s="24">
        <f t="shared" ca="1" si="145"/>
        <v>0.82246705128914688</v>
      </c>
      <c r="L273" s="24">
        <f t="shared" ca="1" si="145"/>
        <v>-2.1641413595624184</v>
      </c>
      <c r="M273" s="24">
        <f t="shared" ca="1" si="145"/>
        <v>0.57995231170985262</v>
      </c>
      <c r="N273" s="24">
        <f ca="1">SQRT(Inputs!$B$38)*C273+SQRT(1-Inputs!$B$38)*_xlfn.NORM.S.INV(RAND())</f>
        <v>0.94533184549774063</v>
      </c>
      <c r="O273" s="24">
        <f ca="1">SQRT(Inputs!$B$38)*D273+SQRT(1-Inputs!$B$38)*_xlfn.NORM.S.INV(RAND())</f>
        <v>-1.6251091733807062</v>
      </c>
      <c r="P273" s="24">
        <f ca="1">SQRT(Inputs!$B$38)*E273+SQRT(1-Inputs!$B$38)*_xlfn.NORM.S.INV(RAND())</f>
        <v>0.23686554707554841</v>
      </c>
      <c r="Q273" s="24">
        <f ca="1">SQRT(Inputs!$B$38)*F273+SQRT(1-Inputs!$B$38)*_xlfn.NORM.S.INV(RAND())</f>
        <v>0.24552783206282755</v>
      </c>
      <c r="R273" s="24">
        <f ca="1">SQRT(Inputs!$B$38)*G273+SQRT(1-Inputs!$B$38)*_xlfn.NORM.S.INV(RAND())</f>
        <v>1.048672221700895</v>
      </c>
      <c r="S273" s="24">
        <f ca="1">SQRT(Inputs!$B$38)*H273+SQRT(1-Inputs!$B$38)*_xlfn.NORM.S.INV(RAND())</f>
        <v>0.43702953366550834</v>
      </c>
      <c r="T273" s="24">
        <f ca="1">SQRT(Inputs!$B$38)*I273+SQRT(1-Inputs!$B$38)*_xlfn.NORM.S.INV(RAND())</f>
        <v>-1.3031803518678644</v>
      </c>
      <c r="U273" s="24">
        <f ca="1">SQRT(Inputs!$B$38)*J273+SQRT(1-Inputs!$B$38)*_xlfn.NORM.S.INV(RAND())</f>
        <v>-1.1530769659534461</v>
      </c>
      <c r="V273" s="24">
        <f ca="1">SQRT(Inputs!$B$38)*K273+SQRT(1-Inputs!$B$38)*_xlfn.NORM.S.INV(RAND())</f>
        <v>-0.80941025609025208</v>
      </c>
      <c r="W273" s="24">
        <f ca="1">SQRT(Inputs!$B$38)*L273+SQRT(1-Inputs!$B$38)*_xlfn.NORM.S.INV(RAND())</f>
        <v>-0.70280971630183897</v>
      </c>
      <c r="X273" s="24">
        <f ca="1">SQRT(Inputs!$B$38)*M273+SQRT(1-Inputs!$B$38)*_xlfn.NORM.S.INV(RAND())</f>
        <v>2.2346793657518811</v>
      </c>
      <c r="Y273" s="24">
        <f ca="1">SQRT(Inputs!$B$38)*C273+SQRT(1-Inputs!$B$38)*_xlfn.NORM.S.INV(RAND())</f>
        <v>-0.60558551152423357</v>
      </c>
      <c r="Z273" s="24">
        <f ca="1">SQRT(Inputs!$B$38)*D273+SQRT(1-Inputs!$B$38)*_xlfn.NORM.S.INV(RAND())</f>
        <v>0.70091081861449622</v>
      </c>
      <c r="AA273" s="24">
        <f ca="1">SQRT(Inputs!$B$38)*E273+SQRT(1-Inputs!$B$38)*_xlfn.NORM.S.INV(RAND())</f>
        <v>-0.72785174858953583</v>
      </c>
      <c r="AB273" s="24">
        <f ca="1">SQRT(Inputs!$B$38)*F273+SQRT(1-Inputs!$B$38)*_xlfn.NORM.S.INV(RAND())</f>
        <v>-0.61909349459320728</v>
      </c>
      <c r="AC273" s="24">
        <f ca="1">SQRT(Inputs!$B$38)*G273+SQRT(1-Inputs!$B$38)*_xlfn.NORM.S.INV(RAND())</f>
        <v>0.17751143753623497</v>
      </c>
      <c r="AD273" s="24">
        <f ca="1">SQRT(Inputs!$B$38)*H273+SQRT(1-Inputs!$B$38)*_xlfn.NORM.S.INV(RAND())</f>
        <v>-0.84440899187949248</v>
      </c>
      <c r="AE273" s="24">
        <f ca="1">SQRT(Inputs!$B$38)*I273+SQRT(1-Inputs!$B$38)*_xlfn.NORM.S.INV(RAND())</f>
        <v>0.17867774251680565</v>
      </c>
      <c r="AF273" s="24">
        <f ca="1">SQRT(Inputs!$B$38)*J273+SQRT(1-Inputs!$B$38)*_xlfn.NORM.S.INV(RAND())</f>
        <v>-0.90601615481901909</v>
      </c>
      <c r="AG273" s="24">
        <f ca="1">SQRT(Inputs!$B$38)*K273+SQRT(1-Inputs!$B$38)*_xlfn.NORM.S.INV(RAND())</f>
        <v>1.1465512050399249</v>
      </c>
      <c r="AH273" s="24">
        <f ca="1">SQRT(Inputs!$B$38)*L273+SQRT(1-Inputs!$B$38)*_xlfn.NORM.S.INV(RAND())</f>
        <v>-2.6703431343178821</v>
      </c>
      <c r="AI273" s="24">
        <f ca="1">SQRT(Inputs!$B$38)*M273+SQRT(1-Inputs!$B$38)*_xlfn.NORM.S.INV(RAND())</f>
        <v>1.2171586635766873</v>
      </c>
      <c r="AJ273" s="24">
        <f ca="1">SQRT(Inputs!$B$38)*C273+SQRT(1-Inputs!$B$38)*_xlfn.NORM.S.INV(RAND())</f>
        <v>0.36418695115301875</v>
      </c>
      <c r="AK273" s="24">
        <f ca="1">SQRT(Inputs!$B$38)*D273+SQRT(1-Inputs!$B$38)*_xlfn.NORM.S.INV(RAND())</f>
        <v>2.9574336059601913E-2</v>
      </c>
      <c r="AL273" s="24">
        <f ca="1">SQRT(Inputs!$B$38)*E273+SQRT(1-Inputs!$B$38)*_xlfn.NORM.S.INV(RAND())</f>
        <v>-0.25228891009854804</v>
      </c>
      <c r="AM273" s="24">
        <f ca="1">SQRT(Inputs!$B$38)*F273+SQRT(1-Inputs!$B$38)*_xlfn.NORM.S.INV(RAND())</f>
        <v>-0.69053107639348854</v>
      </c>
      <c r="AN273" s="24">
        <f ca="1">SQRT(Inputs!$B$38)*G273+SQRT(1-Inputs!$B$38)*_xlfn.NORM.S.INV(RAND())</f>
        <v>1.1023551893207191</v>
      </c>
      <c r="AO273" s="24">
        <f ca="1">SQRT(Inputs!$B$38)*H273+SQRT(1-Inputs!$B$38)*_xlfn.NORM.S.INV(RAND())</f>
        <v>0.91167162460875939</v>
      </c>
      <c r="AP273" s="24">
        <f ca="1">SQRT(Inputs!$B$38)*I273+SQRT(1-Inputs!$B$38)*_xlfn.NORM.S.INV(RAND())</f>
        <v>-0.95979598592414439</v>
      </c>
      <c r="AQ273" s="24">
        <f ca="1">SQRT(Inputs!$B$38)*J273+SQRT(1-Inputs!$B$38)*_xlfn.NORM.S.INV(RAND())</f>
        <v>-0.57953171811743887</v>
      </c>
      <c r="AR273" s="24">
        <f ca="1">SQRT(Inputs!$B$38)*K273+SQRT(1-Inputs!$B$38)*_xlfn.NORM.S.INV(RAND())</f>
        <v>0.87707679628250301</v>
      </c>
      <c r="AS273" s="24">
        <f ca="1">SQRT(Inputs!$B$38)*L273+SQRT(1-Inputs!$B$38)*_xlfn.NORM.S.INV(RAND())</f>
        <v>-2.1968040681634013</v>
      </c>
      <c r="AT273" s="24">
        <f ca="1">SQRT(Inputs!$B$38)*M273+SQRT(1-Inputs!$B$38)*_xlfn.NORM.S.INV(RAND())</f>
        <v>0.16599317013859649</v>
      </c>
      <c r="AU273" s="15">
        <f ca="1">Inputs!$B$6*EXP($B$8-0.5*C$5^2+C$5*N273)</f>
        <v>5782.7590334651395</v>
      </c>
      <c r="AV273" s="15">
        <f t="shared" ca="1" si="146"/>
        <v>5542.916091809896</v>
      </c>
      <c r="AW273" s="15">
        <f t="shared" ca="1" si="147"/>
        <v>6978.0189341215009</v>
      </c>
      <c r="AX273" s="15">
        <f t="shared" ca="1" si="148"/>
        <v>8784.8402066596263</v>
      </c>
      <c r="AY273" s="15">
        <f t="shared" ca="1" si="149"/>
        <v>12134.73716968422</v>
      </c>
      <c r="AZ273" s="15">
        <f t="shared" ca="1" si="150"/>
        <v>15572.8118397569</v>
      </c>
      <c r="BA273" s="15">
        <f t="shared" ca="1" si="151"/>
        <v>16627.39047277514</v>
      </c>
      <c r="BB273" s="15">
        <f t="shared" ca="1" si="152"/>
        <v>18135.985038185543</v>
      </c>
      <c r="BC273" s="15">
        <f t="shared" ca="1" si="153"/>
        <v>20542.561067157319</v>
      </c>
      <c r="BD273" s="15">
        <f t="shared" ca="1" si="154"/>
        <v>23565.42128151478</v>
      </c>
      <c r="BE273" s="15">
        <f t="shared" ca="1" si="155"/>
        <v>35394.626511764902</v>
      </c>
      <c r="BF273" s="15">
        <f ca="1">Inputs!$B$13*EXP($B$9-0.5*C$6^2+C$6*Y273)</f>
        <v>12266.328929447998</v>
      </c>
      <c r="BG273" s="15">
        <f t="shared" ca="1" si="156"/>
        <v>16964.839140678698</v>
      </c>
      <c r="BH273" s="15">
        <f t="shared" ca="1" si="157"/>
        <v>18370.785425363043</v>
      </c>
      <c r="BI273" s="15">
        <f t="shared" ca="1" si="158"/>
        <v>20444.587495594598</v>
      </c>
      <c r="BJ273" s="15">
        <f t="shared" ca="1" si="159"/>
        <v>25713.325577160558</v>
      </c>
      <c r="BK273" s="15">
        <f t="shared" ca="1" si="160"/>
        <v>28131.048722759846</v>
      </c>
      <c r="BL273" s="15">
        <f t="shared" ca="1" si="161"/>
        <v>35365.073885604514</v>
      </c>
      <c r="BM273" s="15">
        <f t="shared" ca="1" si="162"/>
        <v>38843.81837797047</v>
      </c>
      <c r="BN273" s="15">
        <f t="shared" ca="1" si="163"/>
        <v>54809.265632584218</v>
      </c>
      <c r="BO273" s="15">
        <f t="shared" ca="1" si="164"/>
        <v>49441.726097226565</v>
      </c>
      <c r="BP273" s="15">
        <f t="shared" ca="1" si="165"/>
        <v>69851.323393302679</v>
      </c>
      <c r="BQ273" s="15">
        <f ca="1">Inputs!$B$20*EXP($B$10-0.5*C$7^2+C$7*AJ273)</f>
        <v>4880.9711858693836</v>
      </c>
      <c r="BR273" s="15">
        <f t="shared" ca="1" si="166"/>
        <v>6685.3458876765962</v>
      </c>
      <c r="BS273" s="15">
        <f t="shared" ca="1" si="167"/>
        <v>8514.9814541833839</v>
      </c>
      <c r="BT273" s="15">
        <f t="shared" ca="1" si="168"/>
        <v>9795.0731490603976</v>
      </c>
      <c r="BU273" s="15">
        <f t="shared" ca="1" si="169"/>
        <v>17724.566130003037</v>
      </c>
      <c r="BV273" s="15">
        <f t="shared" ca="1" si="170"/>
        <v>30282.809960184222</v>
      </c>
      <c r="BW273" s="15">
        <f t="shared" ca="1" si="171"/>
        <v>34489.41555078992</v>
      </c>
      <c r="BX273" s="15">
        <f t="shared" ca="1" si="172"/>
        <v>42947.845178973708</v>
      </c>
      <c r="BY273" s="15">
        <f t="shared" ca="1" si="173"/>
        <v>71172.067193066832</v>
      </c>
      <c r="BZ273" s="15">
        <f t="shared" ca="1" si="174"/>
        <v>66684.074071446375</v>
      </c>
      <c r="CA273" s="15">
        <f t="shared" ca="1" si="175"/>
        <v>96475.060771560849</v>
      </c>
      <c r="CB273" s="15">
        <f ca="1">(AU273*DCF!C$10-DCF!C$5*MAX(AU273*DCF!C$10,0)-MAX(AU273-Inputs!$B$6,0)/Inputs!$B$10)*DCF!C$6</f>
        <v>1037.2238524979853</v>
      </c>
      <c r="CC273" s="15">
        <f ca="1">(AV273*DCF!D$10-DCF!D$5*MAX(AV273*DCF!D$10,0)-MAX(AV273-AU273,0)/Inputs!$B$10)*DCF!D$6</f>
        <v>1351.04824535478</v>
      </c>
      <c r="CD273" s="15">
        <f ca="1">(AW273*DCF!E$10-DCF!E$5*MAX(AW273*DCF!E$10,0)-MAX(AW273-AV273,0)/Inputs!$B$10)*DCF!E$6</f>
        <v>1287.8689010716116</v>
      </c>
      <c r="CE273" s="15">
        <f ca="1">(AX273*DCF!F$10-DCF!F$5*MAX(AX273*DCF!F$10,0)-MAX(AX273-AW273,0)/Inputs!$B$10)*DCF!F$6</f>
        <v>1541.7619063991756</v>
      </c>
      <c r="CF273" s="15">
        <f ca="1">(AY273*DCF!G$10-DCF!G$5*MAX(AY273*DCF!G$10,0)-MAX(AY273-AX273,0)/Inputs!$B$10)*DCF!G$6</f>
        <v>1856.3313206875418</v>
      </c>
      <c r="CG273" s="15">
        <f ca="1">(AZ273*DCF!H$10-DCF!H$5*MAX(AZ273*DCF!H$10,0)-MAX(AZ273-AY273,0)/Inputs!$B$10)*DCF!H$6</f>
        <v>2412.9807954757384</v>
      </c>
      <c r="CH273" s="15">
        <f ca="1">(BA273*DCF!I$10-DCF!I$5*MAX(BA273*DCF!I$10,0)-MAX(BA273-AZ273,0)/Inputs!$B$10)*DCF!I$6</f>
        <v>2864.229825409976</v>
      </c>
      <c r="CI273" s="15">
        <f ca="1">(BB273*DCF!J$10-DCF!J$5*MAX(BB273*DCF!J$10,0)-MAX(BB273-BA273,0)/Inputs!$B$10)*DCF!J$6</f>
        <v>2883.5744671754564</v>
      </c>
      <c r="CJ273" s="15">
        <f ca="1">(BC273*DCF!K$10-DCF!K$5*MAX(BC273*DCF!K$10,0)-MAX(BC273-BB273,0)/Inputs!$B$10)*DCF!K$6</f>
        <v>2970.1384071466055</v>
      </c>
      <c r="CK273" s="15">
        <f ca="1">(BD273*DCF!L$10-DCF!L$5*MAX(BD273*DCF!L$10,0)-MAX(BD273-BC273,0)/Inputs!$B$10)*DCF!L$6</f>
        <v>3163.2088784438756</v>
      </c>
      <c r="CL273" s="15">
        <f ca="1">(BE273*DCF!M$10-DCF!M$5*MAX(BE273*DCF!M$10,0)-MAX(BE273-BD273,0)/Inputs!$B$10)*DCF!M$6</f>
        <v>3581.5146378439003</v>
      </c>
      <c r="CM273" s="15">
        <f ca="1">(BF273*DCF!C$28-DCF!C$5*MAX(BF273*DCF!C$28,0)-MAX(BF273-Inputs!$B$13,0)/Inputs!$B$17)*DCF!C$6</f>
        <v>3540.5248704130831</v>
      </c>
      <c r="CN273" s="15">
        <f ca="1">(BG273*DCF!D$28-DCF!D$5*MAX(BG273*DCF!D$28,0)-MAX(BG273-BF273,0)/Inputs!$B$17)*DCF!D$6</f>
        <v>3994.1287477847054</v>
      </c>
      <c r="CO273" s="15">
        <f ca="1">(BH273*DCF!E$28-DCF!E$5*MAX(BH273*DCF!E$28,0)-MAX(BH273-BG273,0)/Inputs!$B$17)*DCF!E$6</f>
        <v>4925.8408906477061</v>
      </c>
      <c r="CP273" s="15">
        <f ca="1">(BI273*DCF!F$28-DCF!F$5*MAX(BI273*DCF!F$28,0)-MAX(BI273-BH273,0)/Inputs!$B$17)*DCF!F$6</f>
        <v>5172.5985311584309</v>
      </c>
      <c r="CQ273" s="15">
        <f ca="1">(BJ273*DCF!G$28-DCF!G$5*MAX(BJ273*DCF!G$28,0)-MAX(BJ273-BI273,0)/Inputs!$B$17)*DCF!G$6</f>
        <v>5785.3677108908523</v>
      </c>
      <c r="CR273" s="15">
        <f ca="1">(BK273*DCF!H$28-DCF!H$5*MAX(BK273*DCF!H$28,0)-MAX(BK273-BJ273,0)/Inputs!$B$17)*DCF!H$6</f>
        <v>6581.4723844229147</v>
      </c>
      <c r="CS273" s="15">
        <f ca="1">(BL273*DCF!I$28-DCF!I$5*MAX(BL273*DCF!I$28,0)-MAX(BL273-BK273,0)/Inputs!$B$17)*DCF!I$6</f>
        <v>7277.9001453676747</v>
      </c>
      <c r="CT273" s="15">
        <f ca="1">(BM273*DCF!J$28-DCF!J$5*MAX(BM273*DCF!J$28,0)-MAX(BM273-BL273,0)/Inputs!$B$17)*DCF!J$6</f>
        <v>8204.1430707213476</v>
      </c>
      <c r="CU273" s="15">
        <f ca="1">(BN273*DCF!K$28-DCF!K$5*MAX(BN273*DCF!K$28,0)-MAX(BN273-BM273,0)/Inputs!$B$17)*DCF!K$6</f>
        <v>9619.2432847116997</v>
      </c>
      <c r="CV273" s="15">
        <f ca="1">(BO273*DCF!L$28-DCF!L$5*MAX(BO273*DCF!L$28,0)-MAX(BO273-BN273,0)/Inputs!$B$17)*DCF!L$6</f>
        <v>9864.6621319751503</v>
      </c>
      <c r="CW273" s="15">
        <f ca="1">(BP273*DCF!M$28-DCF!M$5*MAX(BP273*DCF!M$28,0)-MAX(BP273-BO273,0)/Inputs!$B$17)*DCF!M$6</f>
        <v>11009.190508707256</v>
      </c>
      <c r="CX273" s="15">
        <f ca="1">(BQ273*DCF!C$46-DCF!C$5*MAX(BQ273*DCF!C$46,0)-MAX(BQ273-Inputs!$B$20,0)/Inputs!$B$24)*DCF!C$6</f>
        <v>-1903.21329275015</v>
      </c>
      <c r="CY273" s="15">
        <f ca="1">(BR273*DCF!D$46-DCF!D$5*MAX(BR273*DCF!D$46,0)-MAX(BR273-BQ273,0)/Inputs!$B$24)*DCF!D$6</f>
        <v>-1910.9443463362018</v>
      </c>
      <c r="CZ273" s="15">
        <f ca="1">(BS273*DCF!E$46-DCF!E$5*MAX(BS273*DCF!E$46,0)-MAX(BS273-BR273,0)/Inputs!$B$24)*DCF!E$6</f>
        <v>-1728.1033538987192</v>
      </c>
      <c r="DA273" s="15">
        <f ca="1">(BT273*DCF!F$46-DCF!F$5*MAX(BT273*DCF!F$46,0)-MAX(BT273-BS273,0)/Inputs!$B$24)*DCF!F$6</f>
        <v>-1179.4610087812787</v>
      </c>
      <c r="DB273" s="15">
        <f ca="1">(BU273*DCF!G$46-DCF!G$5*MAX(BU273*DCF!G$46,0)-MAX(BU273-BT273,0)/Inputs!$B$24)*DCF!G$6</f>
        <v>-3263.5441562839701</v>
      </c>
      <c r="DC273" s="15">
        <f ca="1">(BV273*DCF!H$46-DCF!H$5*MAX(BV273*DCF!H$46,0)-MAX(BV273-BU273,0)/Inputs!$B$24)*DCF!H$6</f>
        <v>-3902.3973245922357</v>
      </c>
      <c r="DD273" s="15">
        <f ca="1">(BW273*DCF!I$46-DCF!I$5*MAX(BW273*DCF!I$46,0)-MAX(BW273-BV273,0)/Inputs!$B$24)*DCF!I$6</f>
        <v>-411.00731095471565</v>
      </c>
      <c r="DE273" s="15">
        <f ca="1">(BX273*DCF!J$46-DCF!J$5*MAX(BX273*DCF!J$46,0)-MAX(BX273-BW273,0)/Inputs!$B$24)*DCF!J$6</f>
        <v>-441.49404085417257</v>
      </c>
      <c r="DF273" s="15">
        <f ca="1">(BY273*DCF!K$46-DCF!K$5*MAX(BY273*DCF!K$46,0)-MAX(BY273-BX273,0)/Inputs!$B$24)*DCF!K$6</f>
        <v>-2848.5967719043347</v>
      </c>
      <c r="DG273" s="15">
        <f ca="1">(BZ273*DCF!L$46-DCF!L$5*MAX(BZ273*DCF!L$46,0)-MAX(BZ273-BY273,0)/Inputs!$B$24)*DCF!L$6</f>
        <v>4609.5621147367219</v>
      </c>
      <c r="DH273" s="15">
        <f ca="1">(CA273*DCF!M$46-DCF!M$5*MAX(CA273*DCF!M$46,0)-MAX(CA273-BZ273,0)/Inputs!$B$24)*DCF!M$6</f>
        <v>1335.2756170782613</v>
      </c>
      <c r="DI273" s="15">
        <f ca="1">SUM(CB273:CL273)+BE273*DCF!M$10*(1+Inputs!$B$30)*(1-Inputs!$B$33)*(1-Inputs!$B$30/Inputs!$B$31)/(Inputs!$B$29-Inputs!$B$30)*DCF!M$6</f>
        <v>123453.59486522962</v>
      </c>
      <c r="DJ273" s="15">
        <f ca="1">SUM(CM273:CW273)+BP273*DCF!M$28*(1+Inputs!$B$30)*(1-Inputs!$B$33)*(1-Inputs!$B$30/Inputs!$B$31)/(Inputs!$B$29-Inputs!$B$30)*DCF!M$6</f>
        <v>335171.28119905217</v>
      </c>
      <c r="DK273" s="15">
        <f ca="1">SUM(CX273:DH273)+CA273*DCF!M$46*(1+Inputs!$B$30)*(1-Inputs!$B$33)*(1-Inputs!$B$30/Inputs!$B$31)/(Inputs!$B$29-Inputs!$B$30)*DCF!M$6</f>
        <v>137517.94827982626</v>
      </c>
      <c r="DM273" s="15">
        <f ca="1">DI273+DJ273+DK273+Inputs!$B$34+Inputs!$B$36-Inputs!$B$35</f>
        <v>672993.82434410811</v>
      </c>
    </row>
    <row r="274" spans="1:117" x14ac:dyDescent="0.75">
      <c r="A274" s="11">
        <v>261</v>
      </c>
      <c r="C274" s="24">
        <f t="shared" ref="C274:M283" ca="1" si="176">_xlfn.NORM.S.INV(RAND())</f>
        <v>-1.2223359985742706</v>
      </c>
      <c r="D274" s="24">
        <f t="shared" ca="1" si="176"/>
        <v>0.2388865780874512</v>
      </c>
      <c r="E274" s="24">
        <f t="shared" ca="1" si="176"/>
        <v>0.39351879134681178</v>
      </c>
      <c r="F274" s="24">
        <f t="shared" ca="1" si="176"/>
        <v>-1.2684779456154887</v>
      </c>
      <c r="G274" s="24">
        <f t="shared" ca="1" si="176"/>
        <v>0.41963046598939197</v>
      </c>
      <c r="H274" s="24">
        <f t="shared" ca="1" si="176"/>
        <v>-1.0836136303489861</v>
      </c>
      <c r="I274" s="24">
        <f t="shared" ca="1" si="176"/>
        <v>-0.54901712888756249</v>
      </c>
      <c r="J274" s="24">
        <f t="shared" ca="1" si="176"/>
        <v>2.6246367268773354</v>
      </c>
      <c r="K274" s="24">
        <f t="shared" ca="1" si="176"/>
        <v>-0.33781395725546859</v>
      </c>
      <c r="L274" s="24">
        <f t="shared" ca="1" si="176"/>
        <v>0.71795662683972061</v>
      </c>
      <c r="M274" s="24">
        <f t="shared" ca="1" si="176"/>
        <v>-0.53361188714014252</v>
      </c>
      <c r="N274" s="24">
        <f ca="1">SQRT(Inputs!$B$38)*C274+SQRT(1-Inputs!$B$38)*_xlfn.NORM.S.INV(RAND())</f>
        <v>-0.9247688505492877</v>
      </c>
      <c r="O274" s="24">
        <f ca="1">SQRT(Inputs!$B$38)*D274+SQRT(1-Inputs!$B$38)*_xlfn.NORM.S.INV(RAND())</f>
        <v>1.1519565760659054</v>
      </c>
      <c r="P274" s="24">
        <f ca="1">SQRT(Inputs!$B$38)*E274+SQRT(1-Inputs!$B$38)*_xlfn.NORM.S.INV(RAND())</f>
        <v>1.2615236761890338</v>
      </c>
      <c r="Q274" s="24">
        <f ca="1">SQRT(Inputs!$B$38)*F274+SQRT(1-Inputs!$B$38)*_xlfn.NORM.S.INV(RAND())</f>
        <v>-1.3608624295974592</v>
      </c>
      <c r="R274" s="24">
        <f ca="1">SQRT(Inputs!$B$38)*G274+SQRT(1-Inputs!$B$38)*_xlfn.NORM.S.INV(RAND())</f>
        <v>6.3702206251249782E-2</v>
      </c>
      <c r="S274" s="24">
        <f ca="1">SQRT(Inputs!$B$38)*H274+SQRT(1-Inputs!$B$38)*_xlfn.NORM.S.INV(RAND())</f>
        <v>-0.32420153709307364</v>
      </c>
      <c r="T274" s="24">
        <f ca="1">SQRT(Inputs!$B$38)*I274+SQRT(1-Inputs!$B$38)*_xlfn.NORM.S.INV(RAND())</f>
        <v>-1.2037111369422318</v>
      </c>
      <c r="U274" s="24">
        <f ca="1">SQRT(Inputs!$B$38)*J274+SQRT(1-Inputs!$B$38)*_xlfn.NORM.S.INV(RAND())</f>
        <v>1.4707994770935162</v>
      </c>
      <c r="V274" s="24">
        <f ca="1">SQRT(Inputs!$B$38)*K274+SQRT(1-Inputs!$B$38)*_xlfn.NORM.S.INV(RAND())</f>
        <v>-1.0651389298205918</v>
      </c>
      <c r="W274" s="24">
        <f ca="1">SQRT(Inputs!$B$38)*L274+SQRT(1-Inputs!$B$38)*_xlfn.NORM.S.INV(RAND())</f>
        <v>1.7279835836105064</v>
      </c>
      <c r="X274" s="24">
        <f ca="1">SQRT(Inputs!$B$38)*M274+SQRT(1-Inputs!$B$38)*_xlfn.NORM.S.INV(RAND())</f>
        <v>-0.21585096871840481</v>
      </c>
      <c r="Y274" s="24">
        <f ca="1">SQRT(Inputs!$B$38)*C274+SQRT(1-Inputs!$B$38)*_xlfn.NORM.S.INV(RAND())</f>
        <v>-0.75617781916414306</v>
      </c>
      <c r="Z274" s="24">
        <f ca="1">SQRT(Inputs!$B$38)*D274+SQRT(1-Inputs!$B$38)*_xlfn.NORM.S.INV(RAND())</f>
        <v>1.6962876002520271</v>
      </c>
      <c r="AA274" s="24">
        <f ca="1">SQRT(Inputs!$B$38)*E274+SQRT(1-Inputs!$B$38)*_xlfn.NORM.S.INV(RAND())</f>
        <v>0.63370427042414901</v>
      </c>
      <c r="AB274" s="24">
        <f ca="1">SQRT(Inputs!$B$38)*F274+SQRT(1-Inputs!$B$38)*_xlfn.NORM.S.INV(RAND())</f>
        <v>-0.63961571069093914</v>
      </c>
      <c r="AC274" s="24">
        <f ca="1">SQRT(Inputs!$B$38)*G274+SQRT(1-Inputs!$B$38)*_xlfn.NORM.S.INV(RAND())</f>
        <v>0.39918154482669366</v>
      </c>
      <c r="AD274" s="24">
        <f ca="1">SQRT(Inputs!$B$38)*H274+SQRT(1-Inputs!$B$38)*_xlfn.NORM.S.INV(RAND())</f>
        <v>-0.89321548804581963</v>
      </c>
      <c r="AE274" s="24">
        <f ca="1">SQRT(Inputs!$B$38)*I274+SQRT(1-Inputs!$B$38)*_xlfn.NORM.S.INV(RAND())</f>
        <v>-0.38534974202446526</v>
      </c>
      <c r="AF274" s="24">
        <f ca="1">SQRT(Inputs!$B$38)*J274+SQRT(1-Inputs!$B$38)*_xlfn.NORM.S.INV(RAND())</f>
        <v>1.4331051090945868</v>
      </c>
      <c r="AG274" s="24">
        <f ca="1">SQRT(Inputs!$B$38)*K274+SQRT(1-Inputs!$B$38)*_xlfn.NORM.S.INV(RAND())</f>
        <v>-1.0682919479894477</v>
      </c>
      <c r="AH274" s="24">
        <f ca="1">SQRT(Inputs!$B$38)*L274+SQRT(1-Inputs!$B$38)*_xlfn.NORM.S.INV(RAND())</f>
        <v>-0.24560035627045712</v>
      </c>
      <c r="AI274" s="24">
        <f ca="1">SQRT(Inputs!$B$38)*M274+SQRT(1-Inputs!$B$38)*_xlfn.NORM.S.INV(RAND())</f>
        <v>-0.79854967788144582</v>
      </c>
      <c r="AJ274" s="24">
        <f ca="1">SQRT(Inputs!$B$38)*C274+SQRT(1-Inputs!$B$38)*_xlfn.NORM.S.INV(RAND())</f>
        <v>-1.3047084438304792</v>
      </c>
      <c r="AK274" s="24">
        <f ca="1">SQRT(Inputs!$B$38)*D274+SQRT(1-Inputs!$B$38)*_xlfn.NORM.S.INV(RAND())</f>
        <v>-1.0028802534605721</v>
      </c>
      <c r="AL274" s="24">
        <f ca="1">SQRT(Inputs!$B$38)*E274+SQRT(1-Inputs!$B$38)*_xlfn.NORM.S.INV(RAND())</f>
        <v>1.8814376431227102</v>
      </c>
      <c r="AM274" s="24">
        <f ca="1">SQRT(Inputs!$B$38)*F274+SQRT(1-Inputs!$B$38)*_xlfn.NORM.S.INV(RAND())</f>
        <v>0.47400984259301759</v>
      </c>
      <c r="AN274" s="24">
        <f ca="1">SQRT(Inputs!$B$38)*G274+SQRT(1-Inputs!$B$38)*_xlfn.NORM.S.INV(RAND())</f>
        <v>-0.70114797373206028</v>
      </c>
      <c r="AO274" s="24">
        <f ca="1">SQRT(Inputs!$B$38)*H274+SQRT(1-Inputs!$B$38)*_xlfn.NORM.S.INV(RAND())</f>
        <v>1.0250874706277222</v>
      </c>
      <c r="AP274" s="24">
        <f ca="1">SQRT(Inputs!$B$38)*I274+SQRT(1-Inputs!$B$38)*_xlfn.NORM.S.INV(RAND())</f>
        <v>-1.0724273416293619</v>
      </c>
      <c r="AQ274" s="24">
        <f ca="1">SQRT(Inputs!$B$38)*J274+SQRT(1-Inputs!$B$38)*_xlfn.NORM.S.INV(RAND())</f>
        <v>1.1189036487233992</v>
      </c>
      <c r="AR274" s="24">
        <f ca="1">SQRT(Inputs!$B$38)*K274+SQRT(1-Inputs!$B$38)*_xlfn.NORM.S.INV(RAND())</f>
        <v>-0.50529943077325068</v>
      </c>
      <c r="AS274" s="24">
        <f ca="1">SQRT(Inputs!$B$38)*L274+SQRT(1-Inputs!$B$38)*_xlfn.NORM.S.INV(RAND())</f>
        <v>2.1492225945747401</v>
      </c>
      <c r="AT274" s="24">
        <f ca="1">SQRT(Inputs!$B$38)*M274+SQRT(1-Inputs!$B$38)*_xlfn.NORM.S.INV(RAND())</f>
        <v>-0.84564566056780777</v>
      </c>
      <c r="AU274" s="15">
        <f ca="1">Inputs!$B$6*EXP($B$8-0.5*C$5^2+C$5*N274)</f>
        <v>4272.341165976256</v>
      </c>
      <c r="AV274" s="15">
        <f t="shared" ca="1" si="146"/>
        <v>6160.2621033807181</v>
      </c>
      <c r="AW274" s="15">
        <f t="shared" ca="1" si="147"/>
        <v>8904.6243365263745</v>
      </c>
      <c r="AX274" s="15">
        <f t="shared" ca="1" si="148"/>
        <v>9171.8794164333613</v>
      </c>
      <c r="AY274" s="15">
        <f t="shared" ca="1" si="149"/>
        <v>11292.674518629263</v>
      </c>
      <c r="AZ274" s="15">
        <f t="shared" ca="1" si="150"/>
        <v>13326.870038435236</v>
      </c>
      <c r="BA274" s="15">
        <f t="shared" ca="1" si="151"/>
        <v>14378.26253232522</v>
      </c>
      <c r="BB274" s="15">
        <f t="shared" ca="1" si="152"/>
        <v>20398.258123077652</v>
      </c>
      <c r="BC274" s="15">
        <f t="shared" ca="1" si="153"/>
        <v>22541.653084278827</v>
      </c>
      <c r="BD274" s="15">
        <f t="shared" ca="1" si="154"/>
        <v>32459.951697332112</v>
      </c>
      <c r="BE274" s="15">
        <f t="shared" ca="1" si="155"/>
        <v>39001.167232194523</v>
      </c>
      <c r="BF274" s="15">
        <f ca="1">Inputs!$B$13*EXP($B$9-0.5*C$6^2+C$6*Y274)</f>
        <v>11905.535333295291</v>
      </c>
      <c r="BG274" s="15">
        <f t="shared" ca="1" si="156"/>
        <v>19705.396624406727</v>
      </c>
      <c r="BH274" s="15">
        <f t="shared" ca="1" si="157"/>
        <v>26744.67565657575</v>
      </c>
      <c r="BI274" s="15">
        <f t="shared" ca="1" si="158"/>
        <v>29669.903060589633</v>
      </c>
      <c r="BJ274" s="15">
        <f t="shared" ca="1" si="159"/>
        <v>38527.686316562773</v>
      </c>
      <c r="BK274" s="15">
        <f t="shared" ca="1" si="160"/>
        <v>41871.146869956647</v>
      </c>
      <c r="BL274" s="15">
        <f t="shared" ca="1" si="161"/>
        <v>48928.23062016927</v>
      </c>
      <c r="BM274" s="15">
        <f t="shared" ca="1" si="162"/>
        <v>71863.044760605262</v>
      </c>
      <c r="BN274" s="15">
        <f t="shared" ca="1" si="163"/>
        <v>77762.150425988948</v>
      </c>
      <c r="BO274" s="15">
        <f t="shared" ca="1" si="164"/>
        <v>92985.442372235499</v>
      </c>
      <c r="BP274" s="15">
        <f t="shared" ca="1" si="165"/>
        <v>104547.8433032763</v>
      </c>
      <c r="BQ274" s="15">
        <f ca="1">Inputs!$B$20*EXP($B$10-0.5*C$7^2+C$7*AJ274)</f>
        <v>2700.4432020020931</v>
      </c>
      <c r="BR274" s="15">
        <f t="shared" ca="1" si="166"/>
        <v>2664.729907692406</v>
      </c>
      <c r="BS274" s="15">
        <f t="shared" ca="1" si="167"/>
        <v>6264.0338569916576</v>
      </c>
      <c r="BT274" s="15">
        <f t="shared" ca="1" si="168"/>
        <v>9780.3314689884137</v>
      </c>
      <c r="BU274" s="15">
        <f t="shared" ca="1" si="169"/>
        <v>11439.268510292979</v>
      </c>
      <c r="BV274" s="15">
        <f t="shared" ca="1" si="170"/>
        <v>20050.079076436472</v>
      </c>
      <c r="BW274" s="15">
        <f t="shared" ca="1" si="171"/>
        <v>22297.331655888673</v>
      </c>
      <c r="BX274" s="15">
        <f t="shared" ca="1" si="172"/>
        <v>39028.547349367029</v>
      </c>
      <c r="BY274" s="15">
        <f t="shared" ca="1" si="173"/>
        <v>49646.334663985006</v>
      </c>
      <c r="BZ274" s="15">
        <f t="shared" ca="1" si="174"/>
        <v>103413.65146783486</v>
      </c>
      <c r="CA274" s="15">
        <f t="shared" ca="1" si="175"/>
        <v>124996.57571405382</v>
      </c>
      <c r="CB274" s="15">
        <f ca="1">(AU274*DCF!C$10-DCF!C$5*MAX(AU274*DCF!C$10,0)-MAX(AU274-Inputs!$B$6,0)/Inputs!$B$10)*DCF!C$6</f>
        <v>1047.9934011113044</v>
      </c>
      <c r="CC274" s="15">
        <f ca="1">(AV274*DCF!D$10-DCF!D$5*MAX(AV274*DCF!D$10,0)-MAX(AV274-AU274,0)/Inputs!$B$10)*DCF!D$6</f>
        <v>1041.2020431081496</v>
      </c>
      <c r="CD274" s="15">
        <f ca="1">(AW274*DCF!E$10-DCF!E$5*MAX(AW274*DCF!E$10,0)-MAX(AW274-AV274,0)/Inputs!$B$10)*DCF!E$6</f>
        <v>1437.7919860667434</v>
      </c>
      <c r="CE274" s="15">
        <f ca="1">(AX274*DCF!F$10-DCF!F$5*MAX(AX274*DCF!F$10,0)-MAX(AX274-AW274,0)/Inputs!$B$10)*DCF!F$6</f>
        <v>1946.5975034388771</v>
      </c>
      <c r="CF274" s="15">
        <f ca="1">(AY274*DCF!G$10-DCF!G$5*MAX(AY274*DCF!G$10,0)-MAX(AY274-AX274,0)/Inputs!$B$10)*DCF!G$6</f>
        <v>1919.0874778770935</v>
      </c>
      <c r="CG274" s="15">
        <f ca="1">(AZ274*DCF!H$10-DCF!H$5*MAX(AZ274*DCF!H$10,0)-MAX(AZ274-AY274,0)/Inputs!$B$10)*DCF!H$6</f>
        <v>2226.2134947671366</v>
      </c>
      <c r="CH274" s="15">
        <f ca="1">(BA274*DCF!I$10-DCF!I$5*MAX(BA274*DCF!I$10,0)-MAX(BA274-AZ274,0)/Inputs!$B$10)*DCF!I$6</f>
        <v>2453.9188375768608</v>
      </c>
      <c r="CI274" s="15">
        <f ca="1">(BB274*DCF!J$10-DCF!J$5*MAX(BB274*DCF!J$10,0)-MAX(BB274-BA274,0)/Inputs!$B$10)*DCF!J$6</f>
        <v>2588.1572942812304</v>
      </c>
      <c r="CJ274" s="15">
        <f ca="1">(BC274*DCF!K$10-DCF!K$5*MAX(BC274*DCF!K$10,0)-MAX(BC274-BB274,0)/Inputs!$B$10)*DCF!K$6</f>
        <v>3328.8014594368756</v>
      </c>
      <c r="CK274" s="15">
        <f ca="1">(BD274*DCF!L$10-DCF!L$5*MAX(BD274*DCF!L$10,0)-MAX(BD274-BC274,0)/Inputs!$B$10)*DCF!L$6</f>
        <v>3612.9813714144498</v>
      </c>
      <c r="CL274" s="15">
        <f ca="1">(BE274*DCF!M$10-DCF!M$5*MAX(BE274*DCF!M$10,0)-MAX(BE274-BD274,0)/Inputs!$B$10)*DCF!M$6</f>
        <v>4722.1510514548472</v>
      </c>
      <c r="CM274" s="15">
        <f ca="1">(BF274*DCF!C$28-DCF!C$5*MAX(BF274*DCF!C$28,0)-MAX(BF274-Inputs!$B$13,0)/Inputs!$B$17)*DCF!C$6</f>
        <v>3513.73718715322</v>
      </c>
      <c r="CN274" s="15">
        <f ca="1">(BG274*DCF!D$28-DCF!D$5*MAX(BG274*DCF!D$28,0)-MAX(BG274-BF274,0)/Inputs!$B$17)*DCF!D$6</f>
        <v>4139.6257533238268</v>
      </c>
      <c r="CO274" s="15">
        <f ca="1">(BH274*DCF!E$28-DCF!E$5*MAX(BH274*DCF!E$28,0)-MAX(BH274-BG274,0)/Inputs!$B$17)*DCF!E$6</f>
        <v>6187.223370399508</v>
      </c>
      <c r="CP274" s="15">
        <f ca="1">(BI274*DCF!F$28-DCF!F$5*MAX(BI274*DCF!F$28,0)-MAX(BI274-BH274,0)/Inputs!$B$17)*DCF!F$6</f>
        <v>7522.0132644668902</v>
      </c>
      <c r="CQ274" s="15">
        <f ca="1">(BJ274*DCF!G$28-DCF!G$5*MAX(BJ274*DCF!G$28,0)-MAX(BJ274-BI274,0)/Inputs!$B$17)*DCF!G$6</f>
        <v>8506.5088841053621</v>
      </c>
      <c r="CR274" s="15">
        <f ca="1">(BK274*DCF!H$28-DCF!H$5*MAX(BK274*DCF!H$28,0)-MAX(BK274-BJ274,0)/Inputs!$B$17)*DCF!H$6</f>
        <v>9835.7166333003133</v>
      </c>
      <c r="CS274" s="15">
        <f ca="1">(BL274*DCF!I$28-DCF!I$5*MAX(BL274*DCF!I$28,0)-MAX(BL274-BK274,0)/Inputs!$B$17)*DCF!I$6</f>
        <v>10492.714161382166</v>
      </c>
      <c r="CT274" s="15">
        <f ca="1">(BM274*DCF!J$28-DCF!J$5*MAX(BM274*DCF!J$28,0)-MAX(BM274-BL274,0)/Inputs!$B$17)*DCF!J$6</f>
        <v>12990.455790305939</v>
      </c>
      <c r="CU274" s="15">
        <f ca="1">(BN274*DCF!K$28-DCF!K$5*MAX(BN274*DCF!K$28,0)-MAX(BN274-BM274,0)/Inputs!$B$17)*DCF!K$6</f>
        <v>15699.500463539296</v>
      </c>
      <c r="CV274" s="15">
        <f ca="1">(BO274*DCF!L$28-DCF!L$5*MAX(BO274*DCF!L$28,0)-MAX(BO274-BN274,0)/Inputs!$B$17)*DCF!L$6</f>
        <v>16830.006637601742</v>
      </c>
      <c r="CW274" s="15">
        <f ca="1">(BP274*DCF!M$28-DCF!M$5*MAX(BP274*DCF!M$28,0)-MAX(BP274-BO274,0)/Inputs!$B$17)*DCF!M$6</f>
        <v>18462.141429756735</v>
      </c>
      <c r="CX274" s="15">
        <f ca="1">(BQ274*DCF!C$46-DCF!C$5*MAX(BQ274*DCF!C$46,0)-MAX(BQ274-Inputs!$B$20,0)/Inputs!$B$24)*DCF!C$6</f>
        <v>-623.65893810671889</v>
      </c>
      <c r="CY274" s="15">
        <f ca="1">(BR274*DCF!D$46-DCF!D$5*MAX(BR274*DCF!D$46,0)-MAX(BR274-BQ274,0)/Inputs!$B$24)*DCF!D$6</f>
        <v>-454.80725293834303</v>
      </c>
      <c r="CZ274" s="15">
        <f ca="1">(BS274*DCF!E$46-DCF!E$5*MAX(BS274*DCF!E$46,0)-MAX(BS274-BR274,0)/Inputs!$B$24)*DCF!E$6</f>
        <v>-2159.4794396337725</v>
      </c>
      <c r="DA274" s="15">
        <f ca="1">(BT274*DCF!F$46-DCF!F$5*MAX(BT274*DCF!F$46,0)-MAX(BT274-BS274,0)/Inputs!$B$24)*DCF!F$6</f>
        <v>-1992.6606927193413</v>
      </c>
      <c r="DB274" s="15">
        <f ca="1">(BU274*DCF!G$46-DCF!G$5*MAX(BU274*DCF!G$46,0)-MAX(BU274-BT274,0)/Inputs!$B$24)*DCF!G$6</f>
        <v>-942.82803555238877</v>
      </c>
      <c r="DC274" s="15">
        <f ca="1">(BV274*DCF!H$46-DCF!H$5*MAX(BV274*DCF!H$46,0)-MAX(BV274-BU274,0)/Inputs!$B$24)*DCF!H$6</f>
        <v>-2675.7566241174113</v>
      </c>
      <c r="DD274" s="15">
        <f ca="1">(BW274*DCF!I$46-DCF!I$5*MAX(BW274*DCF!I$46,0)-MAX(BW274-BV274,0)/Inputs!$B$24)*DCF!I$6</f>
        <v>-130.1337629547337</v>
      </c>
      <c r="DE274" s="15">
        <f ca="1">(BX274*DCF!J$46-DCF!J$5*MAX(BX274*DCF!J$46,0)-MAX(BX274-BW274,0)/Inputs!$B$24)*DCF!J$6</f>
        <v>-2799.705449809629</v>
      </c>
      <c r="DF274" s="15">
        <f ca="1">(BY274*DCF!K$46-DCF!K$5*MAX(BY274*DCF!K$46,0)-MAX(BY274-BX274,0)/Inputs!$B$24)*DCF!K$6</f>
        <v>234.88909748641703</v>
      </c>
      <c r="DG274" s="15">
        <f ca="1">(BZ274*DCF!L$46-DCF!L$5*MAX(BZ274*DCF!L$46,0)-MAX(BZ274-BY274,0)/Inputs!$B$24)*DCF!L$6</f>
        <v>-5019.2149104945393</v>
      </c>
      <c r="DH274" s="15">
        <f ca="1">(CA274*DCF!M$46-DCF!M$5*MAX(CA274*DCF!M$46,0)-MAX(CA274-BZ274,0)/Inputs!$B$24)*DCF!M$6</f>
        <v>5287.196760895532</v>
      </c>
      <c r="DI274" s="15">
        <f ca="1">SUM(CB274:CL274)+BE274*DCF!M$10*(1+Inputs!$B$30)*(1-Inputs!$B$33)*(1-Inputs!$B$30/Inputs!$B$31)/(Inputs!$B$29-Inputs!$B$30)*DCF!M$6</f>
        <v>134865.66006477596</v>
      </c>
      <c r="DJ274" s="15">
        <f ca="1">SUM(CM274:CW274)+BP274*DCF!M$28*(1+Inputs!$B$30)*(1-Inputs!$B$33)*(1-Inputs!$B$30/Inputs!$B$31)/(Inputs!$B$29-Inputs!$B$30)*DCF!M$6</f>
        <v>502123.68412883126</v>
      </c>
      <c r="DK274" s="15">
        <f ca="1">SUM(CX274:DH274)+CA274*DCF!M$46*(1+Inputs!$B$30)*(1-Inputs!$B$33)*(1-Inputs!$B$30/Inputs!$B$31)/(Inputs!$B$29-Inputs!$B$30)*DCF!M$6</f>
        <v>181983.35359694867</v>
      </c>
      <c r="DM274" s="15">
        <f ca="1">DI274+DJ274+DK274+Inputs!$B$34+Inputs!$B$36-Inputs!$B$35</f>
        <v>895823.69779055589</v>
      </c>
    </row>
    <row r="275" spans="1:117" x14ac:dyDescent="0.75">
      <c r="A275" s="11">
        <v>262</v>
      </c>
      <c r="C275" s="24">
        <f t="shared" ca="1" si="176"/>
        <v>-1.7917553682742009</v>
      </c>
      <c r="D275" s="24">
        <f t="shared" ca="1" si="176"/>
        <v>-0.73573471257752632</v>
      </c>
      <c r="E275" s="24">
        <f t="shared" ca="1" si="176"/>
        <v>-3.4976603338723669E-2</v>
      </c>
      <c r="F275" s="24">
        <f t="shared" ca="1" si="176"/>
        <v>-1.7823122879446538</v>
      </c>
      <c r="G275" s="24">
        <f t="shared" ca="1" si="176"/>
        <v>1.1216165366911672</v>
      </c>
      <c r="H275" s="24">
        <f t="shared" ca="1" si="176"/>
        <v>0.28017962188721168</v>
      </c>
      <c r="I275" s="24">
        <f t="shared" ca="1" si="176"/>
        <v>-0.87393919957633481</v>
      </c>
      <c r="J275" s="24">
        <f t="shared" ca="1" si="176"/>
        <v>0.1321394641810375</v>
      </c>
      <c r="K275" s="24">
        <f t="shared" ca="1" si="176"/>
        <v>0.48826229321980097</v>
      </c>
      <c r="L275" s="24">
        <f t="shared" ca="1" si="176"/>
        <v>5.5920994099901623E-2</v>
      </c>
      <c r="M275" s="24">
        <f t="shared" ca="1" si="176"/>
        <v>-0.42297091439262186</v>
      </c>
      <c r="N275" s="24">
        <f ca="1">SQRT(Inputs!$B$38)*C275+SQRT(1-Inputs!$B$38)*_xlfn.NORM.S.INV(RAND())</f>
        <v>0.11420633115578038</v>
      </c>
      <c r="O275" s="24">
        <f ca="1">SQRT(Inputs!$B$38)*D275+SQRT(1-Inputs!$B$38)*_xlfn.NORM.S.INV(RAND())</f>
        <v>1.0754356114637</v>
      </c>
      <c r="P275" s="24">
        <f ca="1">SQRT(Inputs!$B$38)*E275+SQRT(1-Inputs!$B$38)*_xlfn.NORM.S.INV(RAND())</f>
        <v>-0.17570395640363398</v>
      </c>
      <c r="Q275" s="24">
        <f ca="1">SQRT(Inputs!$B$38)*F275+SQRT(1-Inputs!$B$38)*_xlfn.NORM.S.INV(RAND())</f>
        <v>-1.4749502353467574</v>
      </c>
      <c r="R275" s="24">
        <f ca="1">SQRT(Inputs!$B$38)*G275+SQRT(1-Inputs!$B$38)*_xlfn.NORM.S.INV(RAND())</f>
        <v>1.0375915004181255</v>
      </c>
      <c r="S275" s="24">
        <f ca="1">SQRT(Inputs!$B$38)*H275+SQRT(1-Inputs!$B$38)*_xlfn.NORM.S.INV(RAND())</f>
        <v>1.1260624233183751</v>
      </c>
      <c r="T275" s="24">
        <f ca="1">SQRT(Inputs!$B$38)*I275+SQRT(1-Inputs!$B$38)*_xlfn.NORM.S.INV(RAND())</f>
        <v>-0.62186101830461782</v>
      </c>
      <c r="U275" s="24">
        <f ca="1">SQRT(Inputs!$B$38)*J275+SQRT(1-Inputs!$B$38)*_xlfn.NORM.S.INV(RAND())</f>
        <v>0.16975399453165266</v>
      </c>
      <c r="V275" s="24">
        <f ca="1">SQRT(Inputs!$B$38)*K275+SQRT(1-Inputs!$B$38)*_xlfn.NORM.S.INV(RAND())</f>
        <v>0.48199932063182277</v>
      </c>
      <c r="W275" s="24">
        <f ca="1">SQRT(Inputs!$B$38)*L275+SQRT(1-Inputs!$B$38)*_xlfn.NORM.S.INV(RAND())</f>
        <v>-0.33003846186451269</v>
      </c>
      <c r="X275" s="24">
        <f ca="1">SQRT(Inputs!$B$38)*M275+SQRT(1-Inputs!$B$38)*_xlfn.NORM.S.INV(RAND())</f>
        <v>0.10702189549368429</v>
      </c>
      <c r="Y275" s="24">
        <f ca="1">SQRT(Inputs!$B$38)*C275+SQRT(1-Inputs!$B$38)*_xlfn.NORM.S.INV(RAND())</f>
        <v>0.19172229112893646</v>
      </c>
      <c r="Z275" s="24">
        <f ca="1">SQRT(Inputs!$B$38)*D275+SQRT(1-Inputs!$B$38)*_xlfn.NORM.S.INV(RAND())</f>
        <v>0.46682742482965206</v>
      </c>
      <c r="AA275" s="24">
        <f ca="1">SQRT(Inputs!$B$38)*E275+SQRT(1-Inputs!$B$38)*_xlfn.NORM.S.INV(RAND())</f>
        <v>-1.405763828624216</v>
      </c>
      <c r="AB275" s="24">
        <f ca="1">SQRT(Inputs!$B$38)*F275+SQRT(1-Inputs!$B$38)*_xlfn.NORM.S.INV(RAND())</f>
        <v>-1.5386467394767496</v>
      </c>
      <c r="AC275" s="24">
        <f ca="1">SQRT(Inputs!$B$38)*G275+SQRT(1-Inputs!$B$38)*_xlfn.NORM.S.INV(RAND())</f>
        <v>0.87926180691233558</v>
      </c>
      <c r="AD275" s="24">
        <f ca="1">SQRT(Inputs!$B$38)*H275+SQRT(1-Inputs!$B$38)*_xlfn.NORM.S.INV(RAND())</f>
        <v>0.76600663897864818</v>
      </c>
      <c r="AE275" s="24">
        <f ca="1">SQRT(Inputs!$B$38)*I275+SQRT(1-Inputs!$B$38)*_xlfn.NORM.S.INV(RAND())</f>
        <v>-0.72293067289285173</v>
      </c>
      <c r="AF275" s="24">
        <f ca="1">SQRT(Inputs!$B$38)*J275+SQRT(1-Inputs!$B$38)*_xlfn.NORM.S.INV(RAND())</f>
        <v>-0.74268111808550408</v>
      </c>
      <c r="AG275" s="24">
        <f ca="1">SQRT(Inputs!$B$38)*K275+SQRT(1-Inputs!$B$38)*_xlfn.NORM.S.INV(RAND())</f>
        <v>-0.34383775107016629</v>
      </c>
      <c r="AH275" s="24">
        <f ca="1">SQRT(Inputs!$B$38)*L275+SQRT(1-Inputs!$B$38)*_xlfn.NORM.S.INV(RAND())</f>
        <v>-0.85768949933353589</v>
      </c>
      <c r="AI275" s="24">
        <f ca="1">SQRT(Inputs!$B$38)*M275+SQRT(1-Inputs!$B$38)*_xlfn.NORM.S.INV(RAND())</f>
        <v>0.52067886911424455</v>
      </c>
      <c r="AJ275" s="24">
        <f ca="1">SQRT(Inputs!$B$38)*C275+SQRT(1-Inputs!$B$38)*_xlfn.NORM.S.INV(RAND())</f>
        <v>4.9535218544138004E-2</v>
      </c>
      <c r="AK275" s="24">
        <f ca="1">SQRT(Inputs!$B$38)*D275+SQRT(1-Inputs!$B$38)*_xlfn.NORM.S.INV(RAND())</f>
        <v>-4.3424055462159883E-2</v>
      </c>
      <c r="AL275" s="24">
        <f ca="1">SQRT(Inputs!$B$38)*E275+SQRT(1-Inputs!$B$38)*_xlfn.NORM.S.INV(RAND())</f>
        <v>0.82021803776643587</v>
      </c>
      <c r="AM275" s="24">
        <f ca="1">SQRT(Inputs!$B$38)*F275+SQRT(1-Inputs!$B$38)*_xlfn.NORM.S.INV(RAND())</f>
        <v>-1.4023920717970211</v>
      </c>
      <c r="AN275" s="24">
        <f ca="1">SQRT(Inputs!$B$38)*G275+SQRT(1-Inputs!$B$38)*_xlfn.NORM.S.INV(RAND())</f>
        <v>0.45550588441792067</v>
      </c>
      <c r="AO275" s="24">
        <f ca="1">SQRT(Inputs!$B$38)*H275+SQRT(1-Inputs!$B$38)*_xlfn.NORM.S.INV(RAND())</f>
        <v>0.83938682350092619</v>
      </c>
      <c r="AP275" s="24">
        <f ca="1">SQRT(Inputs!$B$38)*I275+SQRT(1-Inputs!$B$38)*_xlfn.NORM.S.INV(RAND())</f>
        <v>-0.70772019704845424</v>
      </c>
      <c r="AQ275" s="24">
        <f ca="1">SQRT(Inputs!$B$38)*J275+SQRT(1-Inputs!$B$38)*_xlfn.NORM.S.INV(RAND())</f>
        <v>-0.63665867749836913</v>
      </c>
      <c r="AR275" s="24">
        <f ca="1">SQRT(Inputs!$B$38)*K275+SQRT(1-Inputs!$B$38)*_xlfn.NORM.S.INV(RAND())</f>
        <v>-0.28258003705696649</v>
      </c>
      <c r="AS275" s="24">
        <f ca="1">SQRT(Inputs!$B$38)*L275+SQRT(1-Inputs!$B$38)*_xlfn.NORM.S.INV(RAND())</f>
        <v>-0.14626686567309283</v>
      </c>
      <c r="AT275" s="24">
        <f ca="1">SQRT(Inputs!$B$38)*M275+SQRT(1-Inputs!$B$38)*_xlfn.NORM.S.INV(RAND())</f>
        <v>0.95225140060238322</v>
      </c>
      <c r="AU275" s="15">
        <f ca="1">Inputs!$B$6*EXP($B$8-0.5*C$5^2+C$5*N275)</f>
        <v>5054.8292185843084</v>
      </c>
      <c r="AV275" s="15">
        <f t="shared" ca="1" si="146"/>
        <v>7206.982897517154</v>
      </c>
      <c r="AW275" s="15">
        <f t="shared" ca="1" si="147"/>
        <v>8581.8273761702076</v>
      </c>
      <c r="AX275" s="15">
        <f t="shared" ca="1" si="148"/>
        <v>8714.2972555601464</v>
      </c>
      <c r="AY275" s="15">
        <f t="shared" ca="1" si="149"/>
        <v>12021.726961789456</v>
      </c>
      <c r="AZ275" s="15">
        <f t="shared" ca="1" si="150"/>
        <v>16643.934881751709</v>
      </c>
      <c r="BA275" s="15">
        <f t="shared" ca="1" si="151"/>
        <v>19084.516548063868</v>
      </c>
      <c r="BB275" s="15">
        <f t="shared" ca="1" si="152"/>
        <v>23766.049053077546</v>
      </c>
      <c r="BC275" s="15">
        <f t="shared" ca="1" si="153"/>
        <v>30493.650147348504</v>
      </c>
      <c r="BD275" s="15">
        <f t="shared" ca="1" si="154"/>
        <v>36221.998760850794</v>
      </c>
      <c r="BE275" s="15">
        <f t="shared" ca="1" si="155"/>
        <v>44820.180607106427</v>
      </c>
      <c r="BF275" s="15">
        <f ca="1">Inputs!$B$13*EXP($B$9-0.5*C$6^2+C$6*Y275)</f>
        <v>14366.835406315031</v>
      </c>
      <c r="BG275" s="15">
        <f t="shared" ca="1" si="156"/>
        <v>19048.144826826992</v>
      </c>
      <c r="BH275" s="15">
        <f t="shared" ca="1" si="157"/>
        <v>18433.169237648857</v>
      </c>
      <c r="BI275" s="15">
        <f t="shared" ca="1" si="158"/>
        <v>17806.634053708</v>
      </c>
      <c r="BJ275" s="15">
        <f t="shared" ca="1" si="159"/>
        <v>24779.493934370166</v>
      </c>
      <c r="BK275" s="15">
        <f t="shared" ca="1" si="160"/>
        <v>33754.991456094547</v>
      </c>
      <c r="BL275" s="15">
        <f t="shared" ca="1" si="161"/>
        <v>37755.766111454155</v>
      </c>
      <c r="BM275" s="15">
        <f t="shared" ca="1" si="162"/>
        <v>42319.719299916287</v>
      </c>
      <c r="BN275" s="15">
        <f t="shared" ca="1" si="163"/>
        <v>49946.948599349365</v>
      </c>
      <c r="BO275" s="15">
        <f t="shared" ca="1" si="164"/>
        <v>55623.187837792168</v>
      </c>
      <c r="BP275" s="15">
        <f t="shared" ca="1" si="165"/>
        <v>72621.849164192216</v>
      </c>
      <c r="BQ275" s="15">
        <f ca="1">Inputs!$B$20*EXP($B$10-0.5*C$7^2+C$7*AJ275)</f>
        <v>4365.5434845395948</v>
      </c>
      <c r="BR275" s="15">
        <f t="shared" ca="1" si="166"/>
        <v>5842.3528306728776</v>
      </c>
      <c r="BS275" s="15">
        <f t="shared" ca="1" si="167"/>
        <v>10125.630666071242</v>
      </c>
      <c r="BT275" s="15">
        <f t="shared" ca="1" si="168"/>
        <v>9663.7154082369289</v>
      </c>
      <c r="BU275" s="15">
        <f t="shared" ca="1" si="169"/>
        <v>14953.303286733992</v>
      </c>
      <c r="BV275" s="15">
        <f t="shared" ca="1" si="170"/>
        <v>25135.349430255694</v>
      </c>
      <c r="BW275" s="15">
        <f t="shared" ca="1" si="171"/>
        <v>30195.687205937138</v>
      </c>
      <c r="BX275" s="15">
        <f t="shared" ca="1" si="172"/>
        <v>37172.923165628243</v>
      </c>
      <c r="BY275" s="15">
        <f t="shared" ca="1" si="173"/>
        <v>49344.363919364878</v>
      </c>
      <c r="BZ275" s="15">
        <f t="shared" ca="1" si="174"/>
        <v>67400.15851956488</v>
      </c>
      <c r="CA275" s="15">
        <f t="shared" ca="1" si="175"/>
        <v>112132.86475808462</v>
      </c>
      <c r="CB275" s="15">
        <f ca="1">(AU275*DCF!C$10-DCF!C$5*MAX(AU275*DCF!C$10,0)-MAX(AU275-Inputs!$B$6,0)/Inputs!$B$10)*DCF!C$6</f>
        <v>1042.4141218248947</v>
      </c>
      <c r="CC275" s="15">
        <f ca="1">(AV275*DCF!D$10-DCF!D$5*MAX(AV275*DCF!D$10,0)-MAX(AV275-AU275,0)/Inputs!$B$10)*DCF!D$6</f>
        <v>1231.9069068187141</v>
      </c>
      <c r="CD275" s="15">
        <f ca="1">(AW275*DCF!E$10-DCF!E$5*MAX(AW275*DCF!E$10,0)-MAX(AW275-AV275,0)/Inputs!$B$10)*DCF!E$6</f>
        <v>1671.7354187548051</v>
      </c>
      <c r="CE275" s="15">
        <f ca="1">(AX275*DCF!F$10-DCF!F$5*MAX(AX275*DCF!F$10,0)-MAX(AX275-AW275,0)/Inputs!$B$10)*DCF!F$6</f>
        <v>1874.7535054718292</v>
      </c>
      <c r="CF275" s="15">
        <f ca="1">(AY275*DCF!G$10-DCF!G$5*MAX(AY275*DCF!G$10,0)-MAX(AY275-AX275,0)/Inputs!$B$10)*DCF!G$6</f>
        <v>1841.2096552247069</v>
      </c>
      <c r="CG275" s="15">
        <f ca="1">(AZ275*DCF!H$10-DCF!H$5*MAX(AZ275*DCF!H$10,0)-MAX(AZ275-AY275,0)/Inputs!$B$10)*DCF!H$6</f>
        <v>2410.6760154628801</v>
      </c>
      <c r="CH275" s="15">
        <f ca="1">(BA275*DCF!I$10-DCF!I$5*MAX(BA275*DCF!I$10,0)-MAX(BA275-AZ275,0)/Inputs!$B$10)*DCF!I$6</f>
        <v>3085.7040645168363</v>
      </c>
      <c r="CI275" s="15">
        <f ca="1">(BB275*DCF!J$10-DCF!J$5*MAX(BB275*DCF!J$10,0)-MAX(BB275-BA275,0)/Inputs!$B$10)*DCF!J$6</f>
        <v>3368.9000567790094</v>
      </c>
      <c r="CJ275" s="15">
        <f ca="1">(BC275*DCF!K$10-DCF!K$5*MAX(BC275*DCF!K$10,0)-MAX(BC275-BB275,0)/Inputs!$B$10)*DCF!K$6</f>
        <v>3967.2262025917976</v>
      </c>
      <c r="CK275" s="15">
        <f ca="1">(BD275*DCF!L$10-DCF!L$5*MAX(BD275*DCF!L$10,0)-MAX(BD275-BC275,0)/Inputs!$B$10)*DCF!L$6</f>
        <v>4722.1979837058625</v>
      </c>
      <c r="CL275" s="15">
        <f ca="1">(BE275*DCF!M$10-DCF!M$5*MAX(BE275*DCF!M$10,0)-MAX(BE275-BD275,0)/Inputs!$B$10)*DCF!M$6</f>
        <v>5297.5624976547961</v>
      </c>
      <c r="CM275" s="15">
        <f ca="1">(BF275*DCF!C$28-DCF!C$5*MAX(BF275*DCF!C$28,0)-MAX(BF275-Inputs!$B$13,0)/Inputs!$B$17)*DCF!C$6</f>
        <v>3696.4802498533286</v>
      </c>
      <c r="CN275" s="15">
        <f ca="1">(BG275*DCF!D$28-DCF!D$5*MAX(BG275*DCF!D$28,0)-MAX(BG275-BF275,0)/Inputs!$B$17)*DCF!D$6</f>
        <v>4611.3800386327603</v>
      </c>
      <c r="CO275" s="15">
        <f ca="1">(BH275*DCF!E$28-DCF!E$5*MAX(BH275*DCF!E$28,0)-MAX(BH275-BG275,0)/Inputs!$B$17)*DCF!E$6</f>
        <v>5220.6017572876472</v>
      </c>
      <c r="CP275" s="15">
        <f ca="1">(BI275*DCF!F$28-DCF!F$5*MAX(BI275*DCF!F$28,0)-MAX(BI275-BH275,0)/Inputs!$B$17)*DCF!F$6</f>
        <v>4834.0321034829039</v>
      </c>
      <c r="CQ275" s="15">
        <f ca="1">(BJ275*DCF!G$28-DCF!G$5*MAX(BJ275*DCF!G$28,0)-MAX(BJ275-BI275,0)/Inputs!$B$17)*DCF!G$6</f>
        <v>5256.4615542684605</v>
      </c>
      <c r="CR275" s="15">
        <f ca="1">(BK275*DCF!H$28-DCF!H$5*MAX(BK275*DCF!H$28,0)-MAX(BK275-BJ275,0)/Inputs!$B$17)*DCF!H$6</f>
        <v>6953.4413661927829</v>
      </c>
      <c r="CS275" s="15">
        <f ca="1">(BL275*DCF!I$28-DCF!I$5*MAX(BL275*DCF!I$28,0)-MAX(BL275-BK275,0)/Inputs!$B$17)*DCF!I$6</f>
        <v>8304.1492533643905</v>
      </c>
      <c r="CT275" s="15">
        <f ca="1">(BM275*DCF!J$28-DCF!J$5*MAX(BM275*DCF!J$28,0)-MAX(BM275-BL275,0)/Inputs!$B$17)*DCF!J$6</f>
        <v>8835.6677249685399</v>
      </c>
      <c r="CU275" s="15">
        <f ca="1">(BN275*DCF!K$28-DCF!K$5*MAX(BN275*DCF!K$28,0)-MAX(BN275-BM275,0)/Inputs!$B$17)*DCF!K$6</f>
        <v>9613.7240886643776</v>
      </c>
      <c r="CV275" s="15">
        <f ca="1">(BO275*DCF!L$28-DCF!L$5*MAX(BO275*DCF!L$28,0)-MAX(BO275-BN275,0)/Inputs!$B$17)*DCF!L$6</f>
        <v>10455.717562442003</v>
      </c>
      <c r="CW275" s="15">
        <f ca="1">(BP275*DCF!M$28-DCF!M$5*MAX(BP275*DCF!M$28,0)-MAX(BP275-BO275,0)/Inputs!$B$17)*DCF!M$6</f>
        <v>11887.005189605801</v>
      </c>
      <c r="CX275" s="15">
        <f ca="1">(BQ275*DCF!C$46-DCF!C$5*MAX(BQ275*DCF!C$46,0)-MAX(BQ275-Inputs!$B$20,0)/Inputs!$B$24)*DCF!C$6</f>
        <v>-1546.1040308588417</v>
      </c>
      <c r="CY275" s="15">
        <f ca="1">(BR275*DCF!D$46-DCF!D$5*MAX(BR275*DCF!D$46,0)-MAX(BR275-BQ275,0)/Inputs!$B$24)*DCF!D$6</f>
        <v>-1627.2956721311368</v>
      </c>
      <c r="CZ275" s="15">
        <f ca="1">(BS275*DCF!E$46-DCF!E$5*MAX(BS275*DCF!E$46,0)-MAX(BS275-BR275,0)/Inputs!$B$24)*DCF!E$6</f>
        <v>-2885.7236622489277</v>
      </c>
      <c r="DA275" s="15">
        <f ca="1">(BT275*DCF!F$46-DCF!F$5*MAX(BT275*DCF!F$46,0)-MAX(BT275-BS275,0)/Inputs!$B$24)*DCF!F$6</f>
        <v>-703.77285469740514</v>
      </c>
      <c r="DB275" s="15">
        <f ca="1">(BU275*DCF!G$46-DCF!G$5*MAX(BU275*DCF!G$46,0)-MAX(BU275-BT275,0)/Inputs!$B$24)*DCF!G$6</f>
        <v>-2282.3124312766959</v>
      </c>
      <c r="DC275" s="15">
        <f ca="1">(BV275*DCF!H$46-DCF!H$5*MAX(BV275*DCF!H$46,0)-MAX(BV275-BU275,0)/Inputs!$B$24)*DCF!H$6</f>
        <v>-3164.0084526675819</v>
      </c>
      <c r="DD275" s="15">
        <f ca="1">(BW275*DCF!I$46-DCF!I$5*MAX(BW275*DCF!I$46,0)-MAX(BW275-BV275,0)/Inputs!$B$24)*DCF!I$6</f>
        <v>-755.24611444951302</v>
      </c>
      <c r="DE275" s="15">
        <f ca="1">(BX275*DCF!J$46-DCF!J$5*MAX(BX275*DCF!J$46,0)-MAX(BX275-BW275,0)/Inputs!$B$24)*DCF!J$6</f>
        <v>-290.94768344593689</v>
      </c>
      <c r="DF275" s="15">
        <f ca="1">(BY275*DCF!K$46-DCF!K$5*MAX(BY275*DCF!K$46,0)-MAX(BY275-BX275,0)/Inputs!$B$24)*DCF!K$6</f>
        <v>-162.96418149166732</v>
      </c>
      <c r="DG275" s="15">
        <f ca="1">(BZ275*DCF!L$46-DCF!L$5*MAX(BZ275*DCF!L$46,0)-MAX(BZ275-BY275,0)/Inputs!$B$24)*DCF!L$6</f>
        <v>572.97519240984957</v>
      </c>
      <c r="DH275" s="15">
        <f ca="1">(CA275*DCF!M$46-DCF!M$5*MAX(CA275*DCF!M$46,0)-MAX(CA275-BZ275,0)/Inputs!$B$24)*DCF!M$6</f>
        <v>-560.87310261189509</v>
      </c>
      <c r="DI275" s="15">
        <f ca="1">SUM(CB275:CL275)+BE275*DCF!M$10*(1+Inputs!$B$30)*(1-Inputs!$B$33)*(1-Inputs!$B$30/Inputs!$B$31)/(Inputs!$B$29-Inputs!$B$30)*DCF!M$6</f>
        <v>155249.44174391415</v>
      </c>
      <c r="DJ275" s="15">
        <f ca="1">SUM(CM275:CW275)+BP275*DCF!M$28*(1+Inputs!$B$30)*(1-Inputs!$B$33)*(1-Inputs!$B$30/Inputs!$B$31)/(Inputs!$B$29-Inputs!$B$30)*DCF!M$6</f>
        <v>349145.41628674249</v>
      </c>
      <c r="DK275" s="15">
        <f ca="1">SUM(CX275:DH275)+CA275*DCF!M$46*(1+Inputs!$B$30)*(1-Inputs!$B$33)*(1-Inputs!$B$30/Inputs!$B$31)/(Inputs!$B$29-Inputs!$B$30)*DCF!M$6</f>
        <v>159964.41890951857</v>
      </c>
      <c r="DM275" s="15">
        <f ca="1">DI275+DJ275+DK275+Inputs!$B$34+Inputs!$B$36-Inputs!$B$35</f>
        <v>741210.27694017522</v>
      </c>
    </row>
    <row r="276" spans="1:117" x14ac:dyDescent="0.75">
      <c r="A276" s="11">
        <v>263</v>
      </c>
      <c r="C276" s="24">
        <f t="shared" ca="1" si="176"/>
        <v>-0.51345613112047084</v>
      </c>
      <c r="D276" s="24">
        <f t="shared" ca="1" si="176"/>
        <v>0.66340562542024717</v>
      </c>
      <c r="E276" s="24">
        <f t="shared" ca="1" si="176"/>
        <v>-0.64438230965797416</v>
      </c>
      <c r="F276" s="24">
        <f t="shared" ca="1" si="176"/>
        <v>0.96075697162574214</v>
      </c>
      <c r="G276" s="24">
        <f t="shared" ca="1" si="176"/>
        <v>0.9500801080357808</v>
      </c>
      <c r="H276" s="24">
        <f t="shared" ca="1" si="176"/>
        <v>0.43067240857682126</v>
      </c>
      <c r="I276" s="24">
        <f t="shared" ca="1" si="176"/>
        <v>0.37910177408753615</v>
      </c>
      <c r="J276" s="24">
        <f t="shared" ca="1" si="176"/>
        <v>-0.80715732521434491</v>
      </c>
      <c r="K276" s="24">
        <f t="shared" ca="1" si="176"/>
        <v>-0.67664340148160795</v>
      </c>
      <c r="L276" s="24">
        <f t="shared" ca="1" si="176"/>
        <v>-0.72481150643993308</v>
      </c>
      <c r="M276" s="24">
        <f t="shared" ca="1" si="176"/>
        <v>-1.1292242610435745</v>
      </c>
      <c r="N276" s="24">
        <f ca="1">SQRT(Inputs!$B$38)*C276+SQRT(1-Inputs!$B$38)*_xlfn.NORM.S.INV(RAND())</f>
        <v>0.19916442391989525</v>
      </c>
      <c r="O276" s="24">
        <f ca="1">SQRT(Inputs!$B$38)*D276+SQRT(1-Inputs!$B$38)*_xlfn.NORM.S.INV(RAND())</f>
        <v>0.30143567933461712</v>
      </c>
      <c r="P276" s="24">
        <f ca="1">SQRT(Inputs!$B$38)*E276+SQRT(1-Inputs!$B$38)*_xlfn.NORM.S.INV(RAND())</f>
        <v>-0.37479923746116095</v>
      </c>
      <c r="Q276" s="24">
        <f ca="1">SQRT(Inputs!$B$38)*F276+SQRT(1-Inputs!$B$38)*_xlfn.NORM.S.INV(RAND())</f>
        <v>-0.40217298861798578</v>
      </c>
      <c r="R276" s="24">
        <f ca="1">SQRT(Inputs!$B$38)*G276+SQRT(1-Inputs!$B$38)*_xlfn.NORM.S.INV(RAND())</f>
        <v>-1.1959440961908103</v>
      </c>
      <c r="S276" s="24">
        <f ca="1">SQRT(Inputs!$B$38)*H276+SQRT(1-Inputs!$B$38)*_xlfn.NORM.S.INV(RAND())</f>
        <v>0.26286657661145568</v>
      </c>
      <c r="T276" s="24">
        <f ca="1">SQRT(Inputs!$B$38)*I276+SQRT(1-Inputs!$B$38)*_xlfn.NORM.S.INV(RAND())</f>
        <v>-0.50592819290972846</v>
      </c>
      <c r="U276" s="24">
        <f ca="1">SQRT(Inputs!$B$38)*J276+SQRT(1-Inputs!$B$38)*_xlfn.NORM.S.INV(RAND())</f>
        <v>-7.5831658527074741E-2</v>
      </c>
      <c r="V276" s="24">
        <f ca="1">SQRT(Inputs!$B$38)*K276+SQRT(1-Inputs!$B$38)*_xlfn.NORM.S.INV(RAND())</f>
        <v>-8.0973455280147155E-2</v>
      </c>
      <c r="W276" s="24">
        <f ca="1">SQRT(Inputs!$B$38)*L276+SQRT(1-Inputs!$B$38)*_xlfn.NORM.S.INV(RAND())</f>
        <v>-0.56859135559825835</v>
      </c>
      <c r="X276" s="24">
        <f ca="1">SQRT(Inputs!$B$38)*M276+SQRT(1-Inputs!$B$38)*_xlfn.NORM.S.INV(RAND())</f>
        <v>-1.2352949446626051</v>
      </c>
      <c r="Y276" s="24">
        <f ca="1">SQRT(Inputs!$B$38)*C276+SQRT(1-Inputs!$B$38)*_xlfn.NORM.S.INV(RAND())</f>
        <v>-2.7328483879424272</v>
      </c>
      <c r="Z276" s="24">
        <f ca="1">SQRT(Inputs!$B$38)*D276+SQRT(1-Inputs!$B$38)*_xlfn.NORM.S.INV(RAND())</f>
        <v>8.8761579844146121E-2</v>
      </c>
      <c r="AA276" s="24">
        <f ca="1">SQRT(Inputs!$B$38)*E276+SQRT(1-Inputs!$B$38)*_xlfn.NORM.S.INV(RAND())</f>
        <v>-1.8239905231784088</v>
      </c>
      <c r="AB276" s="24">
        <f ca="1">SQRT(Inputs!$B$38)*F276+SQRT(1-Inputs!$B$38)*_xlfn.NORM.S.INV(RAND())</f>
        <v>1.5266885716464991</v>
      </c>
      <c r="AC276" s="24">
        <f ca="1">SQRT(Inputs!$B$38)*G276+SQRT(1-Inputs!$B$38)*_xlfn.NORM.S.INV(RAND())</f>
        <v>-0.1583077820701847</v>
      </c>
      <c r="AD276" s="24">
        <f ca="1">SQRT(Inputs!$B$38)*H276+SQRT(1-Inputs!$B$38)*_xlfn.NORM.S.INV(RAND())</f>
        <v>0.48431170818133207</v>
      </c>
      <c r="AE276" s="24">
        <f ca="1">SQRT(Inputs!$B$38)*I276+SQRT(1-Inputs!$B$38)*_xlfn.NORM.S.INV(RAND())</f>
        <v>-1.372718805354445</v>
      </c>
      <c r="AF276" s="24">
        <f ca="1">SQRT(Inputs!$B$38)*J276+SQRT(1-Inputs!$B$38)*_xlfn.NORM.S.INV(RAND())</f>
        <v>-1.4804268922745489</v>
      </c>
      <c r="AG276" s="24">
        <f ca="1">SQRT(Inputs!$B$38)*K276+SQRT(1-Inputs!$B$38)*_xlfn.NORM.S.INV(RAND())</f>
        <v>1.308885419547213</v>
      </c>
      <c r="AH276" s="24">
        <f ca="1">SQRT(Inputs!$B$38)*L276+SQRT(1-Inputs!$B$38)*_xlfn.NORM.S.INV(RAND())</f>
        <v>0.49760408804359491</v>
      </c>
      <c r="AI276" s="24">
        <f ca="1">SQRT(Inputs!$B$38)*M276+SQRT(1-Inputs!$B$38)*_xlfn.NORM.S.INV(RAND())</f>
        <v>-0.69388546719517263</v>
      </c>
      <c r="AJ276" s="24">
        <f ca="1">SQRT(Inputs!$B$38)*C276+SQRT(1-Inputs!$B$38)*_xlfn.NORM.S.INV(RAND())</f>
        <v>-0.34287667629398666</v>
      </c>
      <c r="AK276" s="24">
        <f ca="1">SQRT(Inputs!$B$38)*D276+SQRT(1-Inputs!$B$38)*_xlfn.NORM.S.INV(RAND())</f>
        <v>0.18884292908988282</v>
      </c>
      <c r="AL276" s="24">
        <f ca="1">SQRT(Inputs!$B$38)*E276+SQRT(1-Inputs!$B$38)*_xlfn.NORM.S.INV(RAND())</f>
        <v>-0.61810159851630897</v>
      </c>
      <c r="AM276" s="24">
        <f ca="1">SQRT(Inputs!$B$38)*F276+SQRT(1-Inputs!$B$38)*_xlfn.NORM.S.INV(RAND())</f>
        <v>0.98816974989092987</v>
      </c>
      <c r="AN276" s="24">
        <f ca="1">SQRT(Inputs!$B$38)*G276+SQRT(1-Inputs!$B$38)*_xlfn.NORM.S.INV(RAND())</f>
        <v>0.9691309890714821</v>
      </c>
      <c r="AO276" s="24">
        <f ca="1">SQRT(Inputs!$B$38)*H276+SQRT(1-Inputs!$B$38)*_xlfn.NORM.S.INV(RAND())</f>
        <v>-0.7962943939589654</v>
      </c>
      <c r="AP276" s="24">
        <f ca="1">SQRT(Inputs!$B$38)*I276+SQRT(1-Inputs!$B$38)*_xlfn.NORM.S.INV(RAND())</f>
        <v>-0.38904087362918605</v>
      </c>
      <c r="AQ276" s="24">
        <f ca="1">SQRT(Inputs!$B$38)*J276+SQRT(1-Inputs!$B$38)*_xlfn.NORM.S.INV(RAND())</f>
        <v>0.62689821859227068</v>
      </c>
      <c r="AR276" s="24">
        <f ca="1">SQRT(Inputs!$B$38)*K276+SQRT(1-Inputs!$B$38)*_xlfn.NORM.S.INV(RAND())</f>
        <v>-2.2795750986210801</v>
      </c>
      <c r="AS276" s="24">
        <f ca="1">SQRT(Inputs!$B$38)*L276+SQRT(1-Inputs!$B$38)*_xlfn.NORM.S.INV(RAND())</f>
        <v>-1.2174011842914254</v>
      </c>
      <c r="AT276" s="24">
        <f ca="1">SQRT(Inputs!$B$38)*M276+SQRT(1-Inputs!$B$38)*_xlfn.NORM.S.INV(RAND())</f>
        <v>-0.29517221950290462</v>
      </c>
      <c r="AU276" s="15">
        <f ca="1">Inputs!$B$6*EXP($B$8-0.5*C$5^2+C$5*N276)</f>
        <v>5124.8255990805847</v>
      </c>
      <c r="AV276" s="15">
        <f t="shared" ca="1" si="146"/>
        <v>6520.819570695844</v>
      </c>
      <c r="AW276" s="15">
        <f t="shared" ca="1" si="147"/>
        <v>7559.0259153510688</v>
      </c>
      <c r="AX276" s="15">
        <f t="shared" ca="1" si="148"/>
        <v>8776.5700037116912</v>
      </c>
      <c r="AY276" s="15">
        <f t="shared" ca="1" si="149"/>
        <v>9327.6787901457155</v>
      </c>
      <c r="AZ276" s="15">
        <f t="shared" ca="1" si="150"/>
        <v>11743.053248568154</v>
      </c>
      <c r="BA276" s="15">
        <f t="shared" ca="1" si="151"/>
        <v>13629.367270997711</v>
      </c>
      <c r="BB276" s="15">
        <f t="shared" ca="1" si="152"/>
        <v>16560.202535366418</v>
      </c>
      <c r="BC276" s="15">
        <f t="shared" ca="1" si="153"/>
        <v>20124.120047289758</v>
      </c>
      <c r="BD276" s="15">
        <f t="shared" ca="1" si="154"/>
        <v>23377.045256047029</v>
      </c>
      <c r="BE276" s="15">
        <f t="shared" ca="1" si="155"/>
        <v>25597.323374103125</v>
      </c>
      <c r="BF276" s="15">
        <f ca="1">Inputs!$B$13*EXP($B$9-0.5*C$6^2+C$6*Y276)</f>
        <v>8045.6620559182102</v>
      </c>
      <c r="BG276" s="15">
        <f t="shared" ca="1" si="156"/>
        <v>9963.8419155374322</v>
      </c>
      <c r="BH276" s="15">
        <f t="shared" ca="1" si="157"/>
        <v>8995.9884156025473</v>
      </c>
      <c r="BI276" s="15">
        <f t="shared" ca="1" si="158"/>
        <v>13929.556089969983</v>
      </c>
      <c r="BJ276" s="15">
        <f t="shared" ca="1" si="159"/>
        <v>16691.460892725445</v>
      </c>
      <c r="BK276" s="15">
        <f t="shared" ca="1" si="160"/>
        <v>21881.86548158537</v>
      </c>
      <c r="BL276" s="15">
        <f t="shared" ca="1" si="161"/>
        <v>22498.778840670817</v>
      </c>
      <c r="BM276" s="15">
        <f t="shared" ca="1" si="162"/>
        <v>23009.970137406101</v>
      </c>
      <c r="BN276" s="15">
        <f t="shared" ca="1" si="163"/>
        <v>33105.233412160946</v>
      </c>
      <c r="BO276" s="15">
        <f t="shared" ca="1" si="164"/>
        <v>43158.085032242227</v>
      </c>
      <c r="BP276" s="15">
        <f t="shared" ca="1" si="165"/>
        <v>49103.469610303604</v>
      </c>
      <c r="BQ276" s="15">
        <f ca="1">Inputs!$B$20*EXP($B$10-0.5*C$7^2+C$7*AJ276)</f>
        <v>3798.3280588661091</v>
      </c>
      <c r="BR276" s="15">
        <f t="shared" ca="1" si="166"/>
        <v>5472.3888716821502</v>
      </c>
      <c r="BS276" s="15">
        <f t="shared" ca="1" si="167"/>
        <v>6274.9276889042403</v>
      </c>
      <c r="BT276" s="15">
        <f t="shared" ca="1" si="168"/>
        <v>11212.079168422792</v>
      </c>
      <c r="BU276" s="15">
        <f t="shared" ca="1" si="169"/>
        <v>19645.091842220372</v>
      </c>
      <c r="BV276" s="15">
        <f t="shared" ca="1" si="170"/>
        <v>22843.209245470262</v>
      </c>
      <c r="BW276" s="15">
        <f t="shared" ca="1" si="171"/>
        <v>29356.853516718245</v>
      </c>
      <c r="BX276" s="15">
        <f t="shared" ca="1" si="172"/>
        <v>46558.892456671303</v>
      </c>
      <c r="BY276" s="15">
        <f t="shared" ca="1" si="173"/>
        <v>42177.47957777659</v>
      </c>
      <c r="BZ276" s="15">
        <f t="shared" ca="1" si="174"/>
        <v>47313.682377170597</v>
      </c>
      <c r="CA276" s="15">
        <f t="shared" ca="1" si="175"/>
        <v>63065.158277561939</v>
      </c>
      <c r="CB276" s="15">
        <f ca="1">(AU276*DCF!C$10-DCF!C$5*MAX(AU276*DCF!C$10,0)-MAX(AU276-Inputs!$B$6,0)/Inputs!$B$10)*DCF!C$6</f>
        <v>1041.9150351557437</v>
      </c>
      <c r="CC276" s="15">
        <f ca="1">(AV276*DCF!D$10-DCF!D$5*MAX(AV276*DCF!D$10,0)-MAX(AV276-AU276,0)/Inputs!$B$10)*DCF!D$6</f>
        <v>1249.0289990339511</v>
      </c>
      <c r="CD276" s="15">
        <f ca="1">(AW276*DCF!E$10-DCF!E$5*MAX(AW276*DCF!E$10,0)-MAX(AW276-AV276,0)/Inputs!$B$10)*DCF!E$6</f>
        <v>1511.4116916067242</v>
      </c>
      <c r="CE276" s="15">
        <f ca="1">(AX276*DCF!F$10-DCF!F$5*MAX(AX276*DCF!F$10,0)-MAX(AX276-AW276,0)/Inputs!$B$10)*DCF!F$6</f>
        <v>1662.5705064082131</v>
      </c>
      <c r="CF276" s="15">
        <f ca="1">(AY276*DCF!G$10-DCF!G$5*MAX(AY276*DCF!G$10,0)-MAX(AY276-AX276,0)/Inputs!$B$10)*DCF!G$6</f>
        <v>1815.9408919441669</v>
      </c>
      <c r="CG276" s="15">
        <f ca="1">(AZ276*DCF!H$10-DCF!H$5*MAX(AZ276*DCF!H$10,0)-MAX(AZ276-AY276,0)/Inputs!$B$10)*DCF!H$6</f>
        <v>1851.0291748838558</v>
      </c>
      <c r="CH276" s="15">
        <f ca="1">(BA276*DCF!I$10-DCF!I$5*MAX(BA276*DCF!I$10,0)-MAX(BA276-AZ276,0)/Inputs!$B$10)*DCF!I$6</f>
        <v>2180.1666094291913</v>
      </c>
      <c r="CI276" s="15">
        <f ca="1">(BB276*DCF!J$10-DCF!J$5*MAX(BB276*DCF!J$10,0)-MAX(BB276-BA276,0)/Inputs!$B$10)*DCF!J$6</f>
        <v>2397.6493920835237</v>
      </c>
      <c r="CJ276" s="15">
        <f ca="1">(BC276*DCF!K$10-DCF!K$5*MAX(BC276*DCF!K$10,0)-MAX(BC276-BB276,0)/Inputs!$B$10)*DCF!K$6</f>
        <v>2740.7659335100529</v>
      </c>
      <c r="CK276" s="15">
        <f ca="1">(BD276*DCF!L$10-DCF!L$5*MAX(BD276*DCF!L$10,0)-MAX(BD276-BC276,0)/Inputs!$B$10)*DCF!L$6</f>
        <v>3105.0470627979821</v>
      </c>
      <c r="CL276" s="15">
        <f ca="1">(BE276*DCF!M$10-DCF!M$5*MAX(BE276*DCF!M$10,0)-MAX(BE276-BD276,0)/Inputs!$B$10)*DCF!M$6</f>
        <v>3346.8774603904099</v>
      </c>
      <c r="CM276" s="15">
        <f ca="1">(BF276*DCF!C$28-DCF!C$5*MAX(BF276*DCF!C$28,0)-MAX(BF276-Inputs!$B$13,0)/Inputs!$B$17)*DCF!C$6</f>
        <v>2455.4832949846764</v>
      </c>
      <c r="CN276" s="15">
        <f ca="1">(BG276*DCF!D$28-DCF!D$5*MAX(BG276*DCF!D$28,0)-MAX(BG276-BF276,0)/Inputs!$B$17)*DCF!D$6</f>
        <v>2525.3455364058109</v>
      </c>
      <c r="CO276" s="15">
        <f ca="1">(BH276*DCF!E$28-DCF!E$5*MAX(BH276*DCF!E$28,0)-MAX(BH276-BG276,0)/Inputs!$B$17)*DCF!E$6</f>
        <v>2547.8241058575704</v>
      </c>
      <c r="CP276" s="15">
        <f ca="1">(BI276*DCF!F$28-DCF!F$5*MAX(BI276*DCF!F$28,0)-MAX(BI276-BH276,0)/Inputs!$B$17)*DCF!F$6</f>
        <v>2883.273585801197</v>
      </c>
      <c r="CQ276" s="15">
        <f ca="1">(BJ276*DCF!G$28-DCF!G$5*MAX(BJ276*DCF!G$28,0)-MAX(BJ276-BI276,0)/Inputs!$B$17)*DCF!G$6</f>
        <v>3866.2010628309881</v>
      </c>
      <c r="CR276" s="15">
        <f ca="1">(BK276*DCF!H$28-DCF!H$5*MAX(BK276*DCF!H$28,0)-MAX(BK276-BJ276,0)/Inputs!$B$17)*DCF!H$6</f>
        <v>4605.1835383442931</v>
      </c>
      <c r="CS276" s="15">
        <f ca="1">(BL276*DCF!I$28-DCF!I$5*MAX(BL276*DCF!I$28,0)-MAX(BL276-BK276,0)/Inputs!$B$17)*DCF!I$6</f>
        <v>5202.1101954969272</v>
      </c>
      <c r="CT276" s="15">
        <f ca="1">(BM276*DCF!J$28-DCF!J$5*MAX(BM276*DCF!J$28,0)-MAX(BM276-BL276,0)/Inputs!$B$17)*DCF!J$6</f>
        <v>5065.3537559190572</v>
      </c>
      <c r="CU276" s="15">
        <f ca="1">(BN276*DCF!K$28-DCF!K$5*MAX(BN276*DCF!K$28,0)-MAX(BN276-BM276,0)/Inputs!$B$17)*DCF!K$6</f>
        <v>5754.7349383208648</v>
      </c>
      <c r="CV276" s="15">
        <f ca="1">(BO276*DCF!L$28-DCF!L$5*MAX(BO276*DCF!L$28,0)-MAX(BO276-BN276,0)/Inputs!$B$17)*DCF!L$6</f>
        <v>7473.4469228833004</v>
      </c>
      <c r="CW276" s="15">
        <f ca="1">(BP276*DCF!M$28-DCF!M$5*MAX(BP276*DCF!M$28,0)-MAX(BP276-BO276,0)/Inputs!$B$17)*DCF!M$6</f>
        <v>8617.3864752514983</v>
      </c>
      <c r="CX276" s="15">
        <f ca="1">(BQ276*DCF!C$46-DCF!C$5*MAX(BQ276*DCF!C$46,0)-MAX(BQ276-Inputs!$B$20,0)/Inputs!$B$24)*DCF!C$6</f>
        <v>-1153.1141285446483</v>
      </c>
      <c r="CY276" s="15">
        <f ca="1">(BR276*DCF!D$46-DCF!D$5*MAX(BR276*DCF!D$46,0)-MAX(BR276-BQ276,0)/Inputs!$B$24)*DCF!D$6</f>
        <v>-1648.317015500174</v>
      </c>
      <c r="CZ276" s="15">
        <f ca="1">(BS276*DCF!E$46-DCF!E$5*MAX(BS276*DCF!E$46,0)-MAX(BS276-BR276,0)/Inputs!$B$24)*DCF!E$6</f>
        <v>-1058.3598328864864</v>
      </c>
      <c r="DA276" s="15">
        <f ca="1">(BT276*DCF!F$46-DCF!F$5*MAX(BT276*DCF!F$46,0)-MAX(BT276-BS276,0)/Inputs!$B$24)*DCF!F$6</f>
        <v>-2614.3074221734423</v>
      </c>
      <c r="DB276" s="15">
        <f ca="1">(BU276*DCF!G$46-DCF!G$5*MAX(BU276*DCF!G$46,0)-MAX(BU276-BT276,0)/Inputs!$B$24)*DCF!G$6</f>
        <v>-3497.5209230894634</v>
      </c>
      <c r="DC276" s="15">
        <f ca="1">(BV276*DCF!H$46-DCF!H$5*MAX(BV276*DCF!H$46,0)-MAX(BV276-BU276,0)/Inputs!$B$24)*DCF!H$6</f>
        <v>-993.79538786946569</v>
      </c>
      <c r="DD276" s="15">
        <f ca="1">(BW276*DCF!I$46-DCF!I$5*MAX(BW276*DCF!I$46,0)-MAX(BW276-BV276,0)/Inputs!$B$24)*DCF!I$6</f>
        <v>-1191.8073765349789</v>
      </c>
      <c r="DE276" s="15">
        <f ca="1">(BX276*DCF!J$46-DCF!J$5*MAX(BX276*DCF!J$46,0)-MAX(BX276-BW276,0)/Inputs!$B$24)*DCF!J$6</f>
        <v>-2608.6829353722283</v>
      </c>
      <c r="DF276" s="15">
        <f ca="1">(BY276*DCF!K$46-DCF!K$5*MAX(BY276*DCF!K$46,0)-MAX(BY276-BX276,0)/Inputs!$B$24)*DCF!K$6</f>
        <v>2409.3182327701343</v>
      </c>
      <c r="DG276" s="15">
        <f ca="1">(BZ276*DCF!L$46-DCF!L$5*MAX(BZ276*DCF!L$46,0)-MAX(BZ276-BY276,0)/Inputs!$B$24)*DCF!L$6</f>
        <v>2108.2365606230228</v>
      </c>
      <c r="DH276" s="15">
        <f ca="1">(CA276*DCF!M$46-DCF!M$5*MAX(CA276*DCF!M$46,0)-MAX(CA276-BZ276,0)/Inputs!$B$24)*DCF!M$6</f>
        <v>1651.1171709310561</v>
      </c>
      <c r="DI276" s="15">
        <f ca="1">SUM(CB276:CL276)+BE276*DCF!M$10*(1+Inputs!$B$30)*(1-Inputs!$B$33)*(1-Inputs!$B$30/Inputs!$B$31)/(Inputs!$B$29-Inputs!$B$30)*DCF!M$6</f>
        <v>94140.092196932354</v>
      </c>
      <c r="DJ276" s="15">
        <f ca="1">SUM(CM276:CW276)+BP276*DCF!M$28*(1+Inputs!$B$30)*(1-Inputs!$B$33)*(1-Inputs!$B$30/Inputs!$B$31)/(Inputs!$B$29-Inputs!$B$30)*DCF!M$6</f>
        <v>233203.81708094833</v>
      </c>
      <c r="DK276" s="15">
        <f ca="1">SUM(CX276:DH276)+CA276*DCF!M$46*(1+Inputs!$B$30)*(1-Inputs!$B$33)*(1-Inputs!$B$30/Inputs!$B$31)/(Inputs!$B$29-Inputs!$B$30)*DCF!M$6</f>
        <v>88908.972185041406</v>
      </c>
      <c r="DM276" s="15">
        <f ca="1">DI276+DJ276+DK276+Inputs!$B$34+Inputs!$B$36-Inputs!$B$35</f>
        <v>493103.88146292209</v>
      </c>
    </row>
    <row r="277" spans="1:117" x14ac:dyDescent="0.75">
      <c r="A277" s="11">
        <v>264</v>
      </c>
      <c r="C277" s="24">
        <f t="shared" ca="1" si="176"/>
        <v>-0.56957381019587183</v>
      </c>
      <c r="D277" s="24">
        <f t="shared" ca="1" si="176"/>
        <v>0.54103374352996714</v>
      </c>
      <c r="E277" s="24">
        <f t="shared" ca="1" si="176"/>
        <v>0.94745563488310247</v>
      </c>
      <c r="F277" s="24">
        <f t="shared" ca="1" si="176"/>
        <v>-0.60840896211711837</v>
      </c>
      <c r="G277" s="24">
        <f t="shared" ca="1" si="176"/>
        <v>1.3221484265367336</v>
      </c>
      <c r="H277" s="24">
        <f t="shared" ca="1" si="176"/>
        <v>0.21795020158128145</v>
      </c>
      <c r="I277" s="24">
        <f t="shared" ca="1" si="176"/>
        <v>-0.91550051573355984</v>
      </c>
      <c r="J277" s="24">
        <f t="shared" ca="1" si="176"/>
        <v>-0.35430069746738851</v>
      </c>
      <c r="K277" s="24">
        <f t="shared" ca="1" si="176"/>
        <v>-0.5072716886477131</v>
      </c>
      <c r="L277" s="24">
        <f t="shared" ca="1" si="176"/>
        <v>0.15905432657517415</v>
      </c>
      <c r="M277" s="24">
        <f t="shared" ca="1" si="176"/>
        <v>0.45985316697635131</v>
      </c>
      <c r="N277" s="24">
        <f ca="1">SQRT(Inputs!$B$38)*C277+SQRT(1-Inputs!$B$38)*_xlfn.NORM.S.INV(RAND())</f>
        <v>-0.73600146160537805</v>
      </c>
      <c r="O277" s="24">
        <f ca="1">SQRT(Inputs!$B$38)*D277+SQRT(1-Inputs!$B$38)*_xlfn.NORM.S.INV(RAND())</f>
        <v>-0.43789666372564873</v>
      </c>
      <c r="P277" s="24">
        <f ca="1">SQRT(Inputs!$B$38)*E277+SQRT(1-Inputs!$B$38)*_xlfn.NORM.S.INV(RAND())</f>
        <v>0.1509916753512161</v>
      </c>
      <c r="Q277" s="24">
        <f ca="1">SQRT(Inputs!$B$38)*F277+SQRT(1-Inputs!$B$38)*_xlfn.NORM.S.INV(RAND())</f>
        <v>2.9640013047652569E-2</v>
      </c>
      <c r="R277" s="24">
        <f ca="1">SQRT(Inputs!$B$38)*G277+SQRT(1-Inputs!$B$38)*_xlfn.NORM.S.INV(RAND())</f>
        <v>-0.53304900421840218</v>
      </c>
      <c r="S277" s="24">
        <f ca="1">SQRT(Inputs!$B$38)*H277+SQRT(1-Inputs!$B$38)*_xlfn.NORM.S.INV(RAND())</f>
        <v>1.5070435347880624</v>
      </c>
      <c r="T277" s="24">
        <f ca="1">SQRT(Inputs!$B$38)*I277+SQRT(1-Inputs!$B$38)*_xlfn.NORM.S.INV(RAND())</f>
        <v>-0.58175984815201787</v>
      </c>
      <c r="U277" s="24">
        <f ca="1">SQRT(Inputs!$B$38)*J277+SQRT(1-Inputs!$B$38)*_xlfn.NORM.S.INV(RAND())</f>
        <v>0.73296143467102071</v>
      </c>
      <c r="V277" s="24">
        <f ca="1">SQRT(Inputs!$B$38)*K277+SQRT(1-Inputs!$B$38)*_xlfn.NORM.S.INV(RAND())</f>
        <v>-0.76183602610581114</v>
      </c>
      <c r="W277" s="24">
        <f ca="1">SQRT(Inputs!$B$38)*L277+SQRT(1-Inputs!$B$38)*_xlfn.NORM.S.INV(RAND())</f>
        <v>1.0850131159413214</v>
      </c>
      <c r="X277" s="24">
        <f ca="1">SQRT(Inputs!$B$38)*M277+SQRT(1-Inputs!$B$38)*_xlfn.NORM.S.INV(RAND())</f>
        <v>-0.75364295791739322</v>
      </c>
      <c r="Y277" s="24">
        <f ca="1">SQRT(Inputs!$B$38)*C277+SQRT(1-Inputs!$B$38)*_xlfn.NORM.S.INV(RAND())</f>
        <v>-0.97676621244711892</v>
      </c>
      <c r="Z277" s="24">
        <f ca="1">SQRT(Inputs!$B$38)*D277+SQRT(1-Inputs!$B$38)*_xlfn.NORM.S.INV(RAND())</f>
        <v>0.3765633834708349</v>
      </c>
      <c r="AA277" s="24">
        <f ca="1">SQRT(Inputs!$B$38)*E277+SQRT(1-Inputs!$B$38)*_xlfn.NORM.S.INV(RAND())</f>
        <v>0.26102424536148888</v>
      </c>
      <c r="AB277" s="24">
        <f ca="1">SQRT(Inputs!$B$38)*F277+SQRT(1-Inputs!$B$38)*_xlfn.NORM.S.INV(RAND())</f>
        <v>0.23846251389084677</v>
      </c>
      <c r="AC277" s="24">
        <f ca="1">SQRT(Inputs!$B$38)*G277+SQRT(1-Inputs!$B$38)*_xlfn.NORM.S.INV(RAND())</f>
        <v>0.27716479722674336</v>
      </c>
      <c r="AD277" s="24">
        <f ca="1">SQRT(Inputs!$B$38)*H277+SQRT(1-Inputs!$B$38)*_xlfn.NORM.S.INV(RAND())</f>
        <v>0.50932580743487998</v>
      </c>
      <c r="AE277" s="24">
        <f ca="1">SQRT(Inputs!$B$38)*I277+SQRT(1-Inputs!$B$38)*_xlfn.NORM.S.INV(RAND())</f>
        <v>-2.1418473661004751</v>
      </c>
      <c r="AF277" s="24">
        <f ca="1">SQRT(Inputs!$B$38)*J277+SQRT(1-Inputs!$B$38)*_xlfn.NORM.S.INV(RAND())</f>
        <v>0.60253831703537108</v>
      </c>
      <c r="AG277" s="24">
        <f ca="1">SQRT(Inputs!$B$38)*K277+SQRT(1-Inputs!$B$38)*_xlfn.NORM.S.INV(RAND())</f>
        <v>0.19672756813159176</v>
      </c>
      <c r="AH277" s="24">
        <f ca="1">SQRT(Inputs!$B$38)*L277+SQRT(1-Inputs!$B$38)*_xlfn.NORM.S.INV(RAND())</f>
        <v>0.39202433593122937</v>
      </c>
      <c r="AI277" s="24">
        <f ca="1">SQRT(Inputs!$B$38)*M277+SQRT(1-Inputs!$B$38)*_xlfn.NORM.S.INV(RAND())</f>
        <v>1.6747911979441823</v>
      </c>
      <c r="AJ277" s="24">
        <f ca="1">SQRT(Inputs!$B$38)*C277+SQRT(1-Inputs!$B$38)*_xlfn.NORM.S.INV(RAND())</f>
        <v>7.4441074890741477E-2</v>
      </c>
      <c r="AK277" s="24">
        <f ca="1">SQRT(Inputs!$B$38)*D277+SQRT(1-Inputs!$B$38)*_xlfn.NORM.S.INV(RAND())</f>
        <v>0.40480520304389894</v>
      </c>
      <c r="AL277" s="24">
        <f ca="1">SQRT(Inputs!$B$38)*E277+SQRT(1-Inputs!$B$38)*_xlfn.NORM.S.INV(RAND())</f>
        <v>0.23599436573233529</v>
      </c>
      <c r="AM277" s="24">
        <f ca="1">SQRT(Inputs!$B$38)*F277+SQRT(1-Inputs!$B$38)*_xlfn.NORM.S.INV(RAND())</f>
        <v>-1.0218603712136307</v>
      </c>
      <c r="AN277" s="24">
        <f ca="1">SQRT(Inputs!$B$38)*G277+SQRT(1-Inputs!$B$38)*_xlfn.NORM.S.INV(RAND())</f>
        <v>0.16953974079387535</v>
      </c>
      <c r="AO277" s="24">
        <f ca="1">SQRT(Inputs!$B$38)*H277+SQRT(1-Inputs!$B$38)*_xlfn.NORM.S.INV(RAND())</f>
        <v>-0.3096238865246454</v>
      </c>
      <c r="AP277" s="24">
        <f ca="1">SQRT(Inputs!$B$38)*I277+SQRT(1-Inputs!$B$38)*_xlfn.NORM.S.INV(RAND())</f>
        <v>-1.6828929471502447</v>
      </c>
      <c r="AQ277" s="24">
        <f ca="1">SQRT(Inputs!$B$38)*J277+SQRT(1-Inputs!$B$38)*_xlfn.NORM.S.INV(RAND())</f>
        <v>-0.60444133471788342</v>
      </c>
      <c r="AR277" s="24">
        <f ca="1">SQRT(Inputs!$B$38)*K277+SQRT(1-Inputs!$B$38)*_xlfn.NORM.S.INV(RAND())</f>
        <v>0.28601851591608435</v>
      </c>
      <c r="AS277" s="24">
        <f ca="1">SQRT(Inputs!$B$38)*L277+SQRT(1-Inputs!$B$38)*_xlfn.NORM.S.INV(RAND())</f>
        <v>0.29138667627819365</v>
      </c>
      <c r="AT277" s="24">
        <f ca="1">SQRT(Inputs!$B$38)*M277+SQRT(1-Inputs!$B$38)*_xlfn.NORM.S.INV(RAND())</f>
        <v>0.1326205932858453</v>
      </c>
      <c r="AU277" s="15">
        <f ca="1">Inputs!$B$6*EXP($B$8-0.5*C$5^2+C$5*N277)</f>
        <v>4404.9033456549041</v>
      </c>
      <c r="AV277" s="15">
        <f t="shared" ca="1" si="146"/>
        <v>5027.4674828376164</v>
      </c>
      <c r="AW277" s="15">
        <f t="shared" ca="1" si="147"/>
        <v>6256.2310216119495</v>
      </c>
      <c r="AX277" s="15">
        <f t="shared" ca="1" si="148"/>
        <v>7666.5669143936257</v>
      </c>
      <c r="AY277" s="15">
        <f t="shared" ca="1" si="149"/>
        <v>8803.8365125544879</v>
      </c>
      <c r="AZ277" s="15">
        <f t="shared" ca="1" si="150"/>
        <v>12711.044982600557</v>
      </c>
      <c r="BA277" s="15">
        <f t="shared" ca="1" si="151"/>
        <v>14636.226918009657</v>
      </c>
      <c r="BB277" s="15">
        <f t="shared" ca="1" si="152"/>
        <v>19284.622293480475</v>
      </c>
      <c r="BC277" s="15">
        <f t="shared" ca="1" si="153"/>
        <v>21944.162008142583</v>
      </c>
      <c r="BD277" s="15">
        <f t="shared" ca="1" si="154"/>
        <v>29755.204802189317</v>
      </c>
      <c r="BE277" s="15">
        <f t="shared" ca="1" si="155"/>
        <v>34042.382910034554</v>
      </c>
      <c r="BF277" s="15">
        <f ca="1">Inputs!$B$13*EXP($B$9-0.5*C$6^2+C$6*Y277)</f>
        <v>11396.112705846321</v>
      </c>
      <c r="BG277" s="15">
        <f t="shared" ca="1" si="156"/>
        <v>14865.342035780455</v>
      </c>
      <c r="BH277" s="15">
        <f t="shared" ca="1" si="157"/>
        <v>18966.297743379848</v>
      </c>
      <c r="BI277" s="15">
        <f t="shared" ca="1" si="158"/>
        <v>24085.61310081766</v>
      </c>
      <c r="BJ277" s="15">
        <f t="shared" ca="1" si="159"/>
        <v>30730.955445150623</v>
      </c>
      <c r="BK277" s="15">
        <f t="shared" ca="1" si="160"/>
        <v>40424.5364364985</v>
      </c>
      <c r="BL277" s="15">
        <f t="shared" ca="1" si="161"/>
        <v>37621.177014529887</v>
      </c>
      <c r="BM277" s="15">
        <f t="shared" ca="1" si="162"/>
        <v>49838.88059432622</v>
      </c>
      <c r="BN277" s="15">
        <f t="shared" ca="1" si="163"/>
        <v>62757.794605154486</v>
      </c>
      <c r="BO277" s="15">
        <f t="shared" ca="1" si="164"/>
        <v>80817.09891508444</v>
      </c>
      <c r="BP277" s="15">
        <f t="shared" ca="1" si="165"/>
        <v>120254.57796596164</v>
      </c>
      <c r="BQ277" s="15">
        <f ca="1">Inputs!$B$20*EXP($B$10-0.5*C$7^2+C$7*AJ277)</f>
        <v>4404.2781143091242</v>
      </c>
      <c r="BR277" s="15">
        <f t="shared" ca="1" si="166"/>
        <v>6795.8757907619374</v>
      </c>
      <c r="BS277" s="15">
        <f t="shared" ca="1" si="167"/>
        <v>9958.8488747097617</v>
      </c>
      <c r="BT277" s="15">
        <f t="shared" ca="1" si="168"/>
        <v>10502.312982305988</v>
      </c>
      <c r="BU277" s="15">
        <f t="shared" ca="1" si="169"/>
        <v>15164.457511066857</v>
      </c>
      <c r="BV277" s="15">
        <f t="shared" ca="1" si="170"/>
        <v>19676.536511489056</v>
      </c>
      <c r="BW277" s="15">
        <f t="shared" ca="1" si="171"/>
        <v>19229.705035649338</v>
      </c>
      <c r="BX277" s="15">
        <f t="shared" ca="1" si="172"/>
        <v>23826.454152248032</v>
      </c>
      <c r="BY277" s="15">
        <f t="shared" ca="1" si="173"/>
        <v>35262.721974011147</v>
      </c>
      <c r="BZ277" s="15">
        <f t="shared" ca="1" si="174"/>
        <v>52201.211884308708</v>
      </c>
      <c r="CA277" s="15">
        <f t="shared" ca="1" si="175"/>
        <v>75075.461423067783</v>
      </c>
      <c r="CB277" s="15">
        <f ca="1">(AU277*DCF!C$10-DCF!C$5*MAX(AU277*DCF!C$10,0)-MAX(AU277-Inputs!$B$6,0)/Inputs!$B$10)*DCF!C$6</f>
        <v>1047.0482091422036</v>
      </c>
      <c r="CC277" s="15">
        <f ca="1">(AV277*DCF!D$10-DCF!D$5*MAX(AV277*DCF!D$10,0)-MAX(AV277-AU277,0)/Inputs!$B$10)*DCF!D$6</f>
        <v>1073.6151677764392</v>
      </c>
      <c r="CD277" s="15">
        <f ca="1">(AW277*DCF!E$10-DCF!E$5*MAX(AW277*DCF!E$10,0)-MAX(AW277-AV277,0)/Inputs!$B$10)*DCF!E$6</f>
        <v>1167.6957179829637</v>
      </c>
      <c r="CE277" s="15">
        <f ca="1">(AX277*DCF!F$10-DCF!F$5*MAX(AX277*DCF!F$10,0)-MAX(AX277-AW277,0)/Inputs!$B$10)*DCF!F$6</f>
        <v>1380.1434063727838</v>
      </c>
      <c r="CF277" s="15">
        <f ca="1">(AY277*DCF!G$10-DCF!G$5*MAX(AY277*DCF!G$10,0)-MAX(AY277-AX277,0)/Inputs!$B$10)*DCF!G$6</f>
        <v>1595.3382707596952</v>
      </c>
      <c r="CG277" s="15">
        <f ca="1">(AZ277*DCF!H$10-DCF!H$5*MAX(AZ277*DCF!H$10,0)-MAX(AZ277-AY277,0)/Inputs!$B$10)*DCF!H$6</f>
        <v>1774.0635909444363</v>
      </c>
      <c r="CH277" s="15">
        <f ca="1">(BA277*DCF!I$10-DCF!I$5*MAX(BA277*DCF!I$10,0)-MAX(BA277-AZ277,0)/Inputs!$B$10)*DCF!I$6</f>
        <v>2357.7074370490059</v>
      </c>
      <c r="CI277" s="15">
        <f ca="1">(BB277*DCF!J$10-DCF!J$5*MAX(BB277*DCF!J$10,0)-MAX(BB277-BA277,0)/Inputs!$B$10)*DCF!J$6</f>
        <v>2604.8982123946535</v>
      </c>
      <c r="CJ277" s="15">
        <f ca="1">(BC277*DCF!K$10-DCF!K$5*MAX(BC277*DCF!K$10,0)-MAX(BC277-BB277,0)/Inputs!$B$10)*DCF!K$6</f>
        <v>3160.3625836228202</v>
      </c>
      <c r="CK277" s="15">
        <f ca="1">(BD277*DCF!L$10-DCF!L$5*MAX(BD277*DCF!L$10,0)-MAX(BD277-BC277,0)/Inputs!$B$10)*DCF!L$6</f>
        <v>3477.5564030927439</v>
      </c>
      <c r="CL277" s="15">
        <f ca="1">(BE277*DCF!M$10-DCF!M$5*MAX(BE277*DCF!M$10,0)-MAX(BE277-BD277,0)/Inputs!$B$10)*DCF!M$6</f>
        <v>4291.6713012886439</v>
      </c>
      <c r="CM277" s="15">
        <f ca="1">(BF277*DCF!C$28-DCF!C$5*MAX(BF277*DCF!C$28,0)-MAX(BF277-Inputs!$B$13,0)/Inputs!$B$17)*DCF!C$6</f>
        <v>3475.9143096547659</v>
      </c>
      <c r="CN277" s="15">
        <f ca="1">(BG277*DCF!D$28-DCF!D$5*MAX(BG277*DCF!D$28,0)-MAX(BG277-BF277,0)/Inputs!$B$17)*DCF!D$6</f>
        <v>3638.0404020348019</v>
      </c>
      <c r="CO277" s="15">
        <f ca="1">(BH277*DCF!E$28-DCF!E$5*MAX(BH277*DCF!E$28,0)-MAX(BH277-BG277,0)/Inputs!$B$17)*DCF!E$6</f>
        <v>4563.3513220278783</v>
      </c>
      <c r="CP277" s="15">
        <f ca="1">(BI277*DCF!F$28-DCF!F$5*MAX(BI277*DCF!F$28,0)-MAX(BI277-BH277,0)/Inputs!$B$17)*DCF!F$6</f>
        <v>5606.5572432762347</v>
      </c>
      <c r="CQ277" s="15">
        <f ca="1">(BJ277*DCF!G$28-DCF!G$5*MAX(BJ277*DCF!G$28,0)-MAX(BJ277-BI277,0)/Inputs!$B$17)*DCF!G$6</f>
        <v>6855.6986109811933</v>
      </c>
      <c r="CR277" s="15">
        <f ca="1">(BK277*DCF!H$28-DCF!H$5*MAX(BK277*DCF!H$28,0)-MAX(BK277-BJ277,0)/Inputs!$B$17)*DCF!H$6</f>
        <v>8491.3234039160325</v>
      </c>
      <c r="CS277" s="15">
        <f ca="1">(BL277*DCF!I$28-DCF!I$5*MAX(BL277*DCF!I$28,0)-MAX(BL277-BK277,0)/Inputs!$B$17)*DCF!I$6</f>
        <v>8846.734034166755</v>
      </c>
      <c r="CT277" s="15">
        <f ca="1">(BM277*DCF!J$28-DCF!J$5*MAX(BM277*DCF!J$28,0)-MAX(BM277-BL277,0)/Inputs!$B$17)*DCF!J$6</f>
        <v>9498.240127877938</v>
      </c>
      <c r="CU277" s="15">
        <f ca="1">(BN277*DCF!K$28-DCF!K$5*MAX(BN277*DCF!K$28,0)-MAX(BN277-BM277,0)/Inputs!$B$17)*DCF!K$6</f>
        <v>11670.999073413335</v>
      </c>
      <c r="CV277" s="15">
        <f ca="1">(BO277*DCF!L$28-DCF!L$5*MAX(BO277*DCF!L$28,0)-MAX(BO277-BN277,0)/Inputs!$B$17)*DCF!L$6</f>
        <v>14081.267177949563</v>
      </c>
      <c r="CW277" s="15">
        <f ca="1">(BP277*DCF!M$28-DCF!M$5*MAX(BP277*DCF!M$28,0)-MAX(BP277-BO277,0)/Inputs!$B$17)*DCF!M$6</f>
        <v>18503.643712948593</v>
      </c>
      <c r="CX277" s="15">
        <f ca="1">(BQ277*DCF!C$46-DCF!C$5*MAX(BQ277*DCF!C$46,0)-MAX(BQ277-Inputs!$B$20,0)/Inputs!$B$24)*DCF!C$6</f>
        <v>-1572.94095679616</v>
      </c>
      <c r="CY277" s="15">
        <f ca="1">(BR277*DCF!D$46-DCF!D$5*MAX(BR277*DCF!D$46,0)-MAX(BR277-BQ277,0)/Inputs!$B$24)*DCF!D$6</f>
        <v>-2180.3723920902403</v>
      </c>
      <c r="CZ277" s="15">
        <f ca="1">(BS277*DCF!E$46-DCF!E$5*MAX(BS277*DCF!E$46,0)-MAX(BS277-BR277,0)/Inputs!$B$24)*DCF!E$6</f>
        <v>-2424.4081335117348</v>
      </c>
      <c r="DA277" s="15">
        <f ca="1">(BT277*DCF!F$46-DCF!F$5*MAX(BT277*DCF!F$46,0)-MAX(BT277-BS277,0)/Inputs!$B$24)*DCF!F$6</f>
        <v>-962.73729384621311</v>
      </c>
      <c r="DB277" s="15">
        <f ca="1">(BU277*DCF!G$46-DCF!G$5*MAX(BU277*DCF!G$46,0)-MAX(BU277-BT277,0)/Inputs!$B$24)*DCF!G$6</f>
        <v>-2078.3556961091012</v>
      </c>
      <c r="DC277" s="15">
        <f ca="1">(BV277*DCF!H$46-DCF!H$5*MAX(BV277*DCF!H$46,0)-MAX(BV277-BU277,0)/Inputs!$B$24)*DCF!H$6</f>
        <v>-1402.1009034144827</v>
      </c>
      <c r="DD277" s="15">
        <f ca="1">(BW277*DCF!I$46-DCF!I$5*MAX(BW277*DCF!I$46,0)-MAX(BW277-BV277,0)/Inputs!$B$24)*DCF!I$6</f>
        <v>444.11749069589467</v>
      </c>
      <c r="DE277" s="15">
        <f ca="1">(BX277*DCF!J$46-DCF!J$5*MAX(BX277*DCF!J$46,0)-MAX(BX277-BW277,0)/Inputs!$B$24)*DCF!J$6</f>
        <v>-219.5289211728774</v>
      </c>
      <c r="DF277" s="15">
        <f ca="1">(BY277*DCF!K$46-DCF!K$5*MAX(BY277*DCF!K$46,0)-MAX(BY277-BX277,0)/Inputs!$B$24)*DCF!K$6</f>
        <v>-787.25672737928232</v>
      </c>
      <c r="DG277" s="15">
        <f ca="1">(BZ277*DCF!L$46-DCF!L$5*MAX(BZ277*DCF!L$46,0)-MAX(BZ277-BY277,0)/Inputs!$B$24)*DCF!L$6</f>
        <v>-224.80802708549564</v>
      </c>
      <c r="DH277" s="15">
        <f ca="1">(CA277*DCF!M$46-DCF!M$5*MAX(CA277*DCF!M$46,0)-MAX(CA277-BZ277,0)/Inputs!$B$24)*DCF!M$6</f>
        <v>1103.6178105008466</v>
      </c>
      <c r="DI277" s="15">
        <f ca="1">SUM(CB277:CL277)+BE277*DCF!M$10*(1+Inputs!$B$30)*(1-Inputs!$B$33)*(1-Inputs!$B$30/Inputs!$B$31)/(Inputs!$B$29-Inputs!$B$30)*DCF!M$6</f>
        <v>118670.50210296336</v>
      </c>
      <c r="DJ277" s="15">
        <f ca="1">SUM(CM277:CW277)+BP277*DCF!M$28*(1+Inputs!$B$30)*(1-Inputs!$B$33)*(1-Inputs!$B$30/Inputs!$B$31)/(Inputs!$B$29-Inputs!$B$30)*DCF!M$6</f>
        <v>541458.54366016621</v>
      </c>
      <c r="DK277" s="15">
        <f ca="1">SUM(CX277:DH277)+CA277*DCF!M$46*(1+Inputs!$B$30)*(1-Inputs!$B$33)*(1-Inputs!$B$30/Inputs!$B$31)/(Inputs!$B$29-Inputs!$B$30)*DCF!M$6</f>
        <v>105770.78286679035</v>
      </c>
      <c r="DM277" s="15">
        <f ca="1">DI277+DJ277+DK277+Inputs!$B$34+Inputs!$B$36-Inputs!$B$35</f>
        <v>842750.82862991991</v>
      </c>
    </row>
    <row r="278" spans="1:117" x14ac:dyDescent="0.75">
      <c r="A278" s="11">
        <v>265</v>
      </c>
      <c r="C278" s="24">
        <f t="shared" ca="1" si="176"/>
        <v>-0.23631826430476618</v>
      </c>
      <c r="D278" s="24">
        <f t="shared" ca="1" si="176"/>
        <v>-0.85027608157351131</v>
      </c>
      <c r="E278" s="24">
        <f t="shared" ca="1" si="176"/>
        <v>0.46109408546228325</v>
      </c>
      <c r="F278" s="24">
        <f t="shared" ca="1" si="176"/>
        <v>6.5347646808414289E-2</v>
      </c>
      <c r="G278" s="24">
        <f t="shared" ca="1" si="176"/>
        <v>-0.79504029943076415</v>
      </c>
      <c r="H278" s="24">
        <f t="shared" ca="1" si="176"/>
        <v>1.0805909757985017</v>
      </c>
      <c r="I278" s="24">
        <f t="shared" ca="1" si="176"/>
        <v>2.6973790200852834</v>
      </c>
      <c r="J278" s="24">
        <f t="shared" ca="1" si="176"/>
        <v>1.5250230331948469</v>
      </c>
      <c r="K278" s="24">
        <f t="shared" ca="1" si="176"/>
        <v>-0.43836080177717746</v>
      </c>
      <c r="L278" s="24">
        <f t="shared" ca="1" si="176"/>
        <v>-2.3569536243342823</v>
      </c>
      <c r="M278" s="24">
        <f t="shared" ca="1" si="176"/>
        <v>-0.73809264911399664</v>
      </c>
      <c r="N278" s="24">
        <f ca="1">SQRT(Inputs!$B$38)*C278+SQRT(1-Inputs!$B$38)*_xlfn.NORM.S.INV(RAND())</f>
        <v>0.57925725328622035</v>
      </c>
      <c r="O278" s="24">
        <f ca="1">SQRT(Inputs!$B$38)*D278+SQRT(1-Inputs!$B$38)*_xlfn.NORM.S.INV(RAND())</f>
        <v>0.51564320188868096</v>
      </c>
      <c r="P278" s="24">
        <f ca="1">SQRT(Inputs!$B$38)*E278+SQRT(1-Inputs!$B$38)*_xlfn.NORM.S.INV(RAND())</f>
        <v>2.7318183176955807E-2</v>
      </c>
      <c r="Q278" s="24">
        <f ca="1">SQRT(Inputs!$B$38)*F278+SQRT(1-Inputs!$B$38)*_xlfn.NORM.S.INV(RAND())</f>
        <v>-0.63807092402551391</v>
      </c>
      <c r="R278" s="24">
        <f ca="1">SQRT(Inputs!$B$38)*G278+SQRT(1-Inputs!$B$38)*_xlfn.NORM.S.INV(RAND())</f>
        <v>0.76151266218779479</v>
      </c>
      <c r="S278" s="24">
        <f ca="1">SQRT(Inputs!$B$38)*H278+SQRT(1-Inputs!$B$38)*_xlfn.NORM.S.INV(RAND())</f>
        <v>0.51287125429145186</v>
      </c>
      <c r="T278" s="24">
        <f ca="1">SQRT(Inputs!$B$38)*I278+SQRT(1-Inputs!$B$38)*_xlfn.NORM.S.INV(RAND())</f>
        <v>0.27920000062517714</v>
      </c>
      <c r="U278" s="24">
        <f ca="1">SQRT(Inputs!$B$38)*J278+SQRT(1-Inputs!$B$38)*_xlfn.NORM.S.INV(RAND())</f>
        <v>2.6079220819660387</v>
      </c>
      <c r="V278" s="24">
        <f ca="1">SQRT(Inputs!$B$38)*K278+SQRT(1-Inputs!$B$38)*_xlfn.NORM.S.INV(RAND())</f>
        <v>-7.0189926148639947E-3</v>
      </c>
      <c r="W278" s="24">
        <f ca="1">SQRT(Inputs!$B$38)*L278+SQRT(1-Inputs!$B$38)*_xlfn.NORM.S.INV(RAND())</f>
        <v>-0.89287658118054836</v>
      </c>
      <c r="X278" s="24">
        <f ca="1">SQRT(Inputs!$B$38)*M278+SQRT(1-Inputs!$B$38)*_xlfn.NORM.S.INV(RAND())</f>
        <v>0.29113427690467381</v>
      </c>
      <c r="Y278" s="24">
        <f ca="1">SQRT(Inputs!$B$38)*C278+SQRT(1-Inputs!$B$38)*_xlfn.NORM.S.INV(RAND())</f>
        <v>0.4636803047743393</v>
      </c>
      <c r="Z278" s="24">
        <f ca="1">SQRT(Inputs!$B$38)*D278+SQRT(1-Inputs!$B$38)*_xlfn.NORM.S.INV(RAND())</f>
        <v>-0.49066399445248904</v>
      </c>
      <c r="AA278" s="24">
        <f ca="1">SQRT(Inputs!$B$38)*E278+SQRT(1-Inputs!$B$38)*_xlfn.NORM.S.INV(RAND())</f>
        <v>0.88591305552685795</v>
      </c>
      <c r="AB278" s="24">
        <f ca="1">SQRT(Inputs!$B$38)*F278+SQRT(1-Inputs!$B$38)*_xlfn.NORM.S.INV(RAND())</f>
        <v>1.1835589239036755</v>
      </c>
      <c r="AC278" s="24">
        <f ca="1">SQRT(Inputs!$B$38)*G278+SQRT(1-Inputs!$B$38)*_xlfn.NORM.S.INV(RAND())</f>
        <v>-1.0256364761734813</v>
      </c>
      <c r="AD278" s="24">
        <f ca="1">SQRT(Inputs!$B$38)*H278+SQRT(1-Inputs!$B$38)*_xlfn.NORM.S.INV(RAND())</f>
        <v>-0.94507650894407269</v>
      </c>
      <c r="AE278" s="24">
        <f ca="1">SQRT(Inputs!$B$38)*I278+SQRT(1-Inputs!$B$38)*_xlfn.NORM.S.INV(RAND())</f>
        <v>1.987131566049309</v>
      </c>
      <c r="AF278" s="24">
        <f ca="1">SQRT(Inputs!$B$38)*J278+SQRT(1-Inputs!$B$38)*_xlfn.NORM.S.INV(RAND())</f>
        <v>0.2174004616497659</v>
      </c>
      <c r="AG278" s="24">
        <f ca="1">SQRT(Inputs!$B$38)*K278+SQRT(1-Inputs!$B$38)*_xlfn.NORM.S.INV(RAND())</f>
        <v>-1.1677313282210853</v>
      </c>
      <c r="AH278" s="24">
        <f ca="1">SQRT(Inputs!$B$38)*L278+SQRT(1-Inputs!$B$38)*_xlfn.NORM.S.INV(RAND())</f>
        <v>-2.5922124866201401</v>
      </c>
      <c r="AI278" s="24">
        <f ca="1">SQRT(Inputs!$B$38)*M278+SQRT(1-Inputs!$B$38)*_xlfn.NORM.S.INV(RAND())</f>
        <v>-1.0805762936745937</v>
      </c>
      <c r="AJ278" s="24">
        <f ca="1">SQRT(Inputs!$B$38)*C278+SQRT(1-Inputs!$B$38)*_xlfn.NORM.S.INV(RAND())</f>
        <v>0.24750738461763752</v>
      </c>
      <c r="AK278" s="24">
        <f ca="1">SQRT(Inputs!$B$38)*D278+SQRT(1-Inputs!$B$38)*_xlfn.NORM.S.INV(RAND())</f>
        <v>-0.81243669256893281</v>
      </c>
      <c r="AL278" s="24">
        <f ca="1">SQRT(Inputs!$B$38)*E278+SQRT(1-Inputs!$B$38)*_xlfn.NORM.S.INV(RAND())</f>
        <v>0.9001739634463588</v>
      </c>
      <c r="AM278" s="24">
        <f ca="1">SQRT(Inputs!$B$38)*F278+SQRT(1-Inputs!$B$38)*_xlfn.NORM.S.INV(RAND())</f>
        <v>0.64894724507603807</v>
      </c>
      <c r="AN278" s="24">
        <f ca="1">SQRT(Inputs!$B$38)*G278+SQRT(1-Inputs!$B$38)*_xlfn.NORM.S.INV(RAND())</f>
        <v>0.76390862161855022</v>
      </c>
      <c r="AO278" s="24">
        <f ca="1">SQRT(Inputs!$B$38)*H278+SQRT(1-Inputs!$B$38)*_xlfn.NORM.S.INV(RAND())</f>
        <v>0.94404938895905643</v>
      </c>
      <c r="AP278" s="24">
        <f ca="1">SQRT(Inputs!$B$38)*I278+SQRT(1-Inputs!$B$38)*_xlfn.NORM.S.INV(RAND())</f>
        <v>1.0984639780832275</v>
      </c>
      <c r="AQ278" s="24">
        <f ca="1">SQRT(Inputs!$B$38)*J278+SQRT(1-Inputs!$B$38)*_xlfn.NORM.S.INV(RAND())</f>
        <v>0.5721870456673962</v>
      </c>
      <c r="AR278" s="24">
        <f ca="1">SQRT(Inputs!$B$38)*K278+SQRT(1-Inputs!$B$38)*_xlfn.NORM.S.INV(RAND())</f>
        <v>-1.847048425530383</v>
      </c>
      <c r="AS278" s="24">
        <f ca="1">SQRT(Inputs!$B$38)*L278+SQRT(1-Inputs!$B$38)*_xlfn.NORM.S.INV(RAND())</f>
        <v>-2.7904361871329471</v>
      </c>
      <c r="AT278" s="24">
        <f ca="1">SQRT(Inputs!$B$38)*M278+SQRT(1-Inputs!$B$38)*_xlfn.NORM.S.INV(RAND())</f>
        <v>0.64926731799617543</v>
      </c>
      <c r="AU278" s="15">
        <f ca="1">Inputs!$B$6*EXP($B$8-0.5*C$5^2+C$5*N278)</f>
        <v>5450.0418644152669</v>
      </c>
      <c r="AV278" s="15">
        <f t="shared" ca="1" si="146"/>
        <v>7156.5085238112351</v>
      </c>
      <c r="AW278" s="15">
        <f t="shared" ca="1" si="147"/>
        <v>8758.3064352785914</v>
      </c>
      <c r="AX278" s="15">
        <f t="shared" ca="1" si="148"/>
        <v>9873.6982672443301</v>
      </c>
      <c r="AY278" s="15">
        <f t="shared" ca="1" si="149"/>
        <v>13188.989522287759</v>
      </c>
      <c r="AZ278" s="15">
        <f t="shared" ca="1" si="150"/>
        <v>17067.71015985234</v>
      </c>
      <c r="BA278" s="15">
        <f t="shared" ca="1" si="151"/>
        <v>21505.842276823849</v>
      </c>
      <c r="BB278" s="15">
        <f t="shared" ca="1" si="152"/>
        <v>34191.755277223652</v>
      </c>
      <c r="BC278" s="15">
        <f t="shared" ca="1" si="153"/>
        <v>41847.835535275299</v>
      </c>
      <c r="BD278" s="15">
        <f t="shared" ca="1" si="154"/>
        <v>47159.902376599566</v>
      </c>
      <c r="BE278" s="15">
        <f t="shared" ca="1" si="155"/>
        <v>59341.262041576505</v>
      </c>
      <c r="BF278" s="15">
        <f ca="1">Inputs!$B$13*EXP($B$9-0.5*C$6^2+C$6*Y278)</f>
        <v>15162.685399150145</v>
      </c>
      <c r="BG278" s="15">
        <f t="shared" ca="1" si="156"/>
        <v>16913.574688206645</v>
      </c>
      <c r="BH278" s="15">
        <f t="shared" ca="1" si="157"/>
        <v>23936.155590103546</v>
      </c>
      <c r="BI278" s="15">
        <f t="shared" ca="1" si="158"/>
        <v>35156.514672416641</v>
      </c>
      <c r="BJ278" s="15">
        <f t="shared" ca="1" si="159"/>
        <v>37176.347092221629</v>
      </c>
      <c r="BK278" s="15">
        <f t="shared" ca="1" si="160"/>
        <v>40118.278776987427</v>
      </c>
      <c r="BL278" s="15">
        <f t="shared" ca="1" si="161"/>
        <v>63754.729272288299</v>
      </c>
      <c r="BM278" s="15">
        <f t="shared" ca="1" si="162"/>
        <v>80513.665300214401</v>
      </c>
      <c r="BN278" s="15">
        <f t="shared" ca="1" si="163"/>
        <v>86090.854295549507</v>
      </c>
      <c r="BO278" s="15">
        <f t="shared" ca="1" si="164"/>
        <v>78368.383445144791</v>
      </c>
      <c r="BP278" s="15">
        <f t="shared" ca="1" si="165"/>
        <v>85342.26593868011</v>
      </c>
      <c r="BQ278" s="15">
        <f ca="1">Inputs!$B$20*EXP($B$10-0.5*C$7^2+C$7*AJ278)</f>
        <v>4683.0986298703392</v>
      </c>
      <c r="BR278" s="15">
        <f t="shared" ca="1" si="166"/>
        <v>4909.2827690778904</v>
      </c>
      <c r="BS278" s="15">
        <f t="shared" ca="1" si="167"/>
        <v>8706.1331009683399</v>
      </c>
      <c r="BT278" s="15">
        <f t="shared" ca="1" si="168"/>
        <v>14231.651522684107</v>
      </c>
      <c r="BU278" s="15">
        <f t="shared" ca="1" si="169"/>
        <v>23727.783729309871</v>
      </c>
      <c r="BV278" s="15">
        <f t="shared" ca="1" si="170"/>
        <v>40836.241673931909</v>
      </c>
      <c r="BW278" s="15">
        <f t="shared" ca="1" si="171"/>
        <v>71899.64882064503</v>
      </c>
      <c r="BX278" s="15">
        <f t="shared" ca="1" si="172"/>
        <v>112786.33548603345</v>
      </c>
      <c r="BY278" s="15">
        <f t="shared" ca="1" si="173"/>
        <v>110987.39558002399</v>
      </c>
      <c r="BZ278" s="15">
        <f t="shared" ca="1" si="174"/>
        <v>93237.752468364692</v>
      </c>
      <c r="CA278" s="15">
        <f t="shared" ca="1" si="175"/>
        <v>146987.75576807596</v>
      </c>
      <c r="CB278" s="15">
        <f ca="1">(AU278*DCF!C$10-DCF!C$5*MAX(AU278*DCF!C$10,0)-MAX(AU278-Inputs!$B$6,0)/Inputs!$B$10)*DCF!C$6</f>
        <v>1039.5961852170929</v>
      </c>
      <c r="CC278" s="15">
        <f ca="1">(AV278*DCF!D$10-DCF!D$5*MAX(AV278*DCF!D$10,0)-MAX(AV278-AU278,0)/Inputs!$B$10)*DCF!D$6</f>
        <v>1328.2732354366876</v>
      </c>
      <c r="CD278" s="15">
        <f ca="1">(AW278*DCF!E$10-DCF!E$5*MAX(AW278*DCF!E$10,0)-MAX(AW278-AV278,0)/Inputs!$B$10)*DCF!E$6</f>
        <v>1661.3623126006269</v>
      </c>
      <c r="CE278" s="15">
        <f ca="1">(AX278*DCF!F$10-DCF!F$5*MAX(AX278*DCF!F$10,0)-MAX(AX278-AW278,0)/Inputs!$B$10)*DCF!F$6</f>
        <v>1923.3272097667818</v>
      </c>
      <c r="CF278" s="15">
        <f ca="1">(AY278*DCF!G$10-DCF!G$5*MAX(AY278*DCF!G$10,0)-MAX(AY278-AX278,0)/Inputs!$B$10)*DCF!G$6</f>
        <v>2080.2011307887597</v>
      </c>
      <c r="CG278" s="15">
        <f ca="1">(AZ278*DCF!H$10-DCF!H$5*MAX(AZ278*DCF!H$10,0)-MAX(AZ278-AY278,0)/Inputs!$B$10)*DCF!H$6</f>
        <v>2624.9717854341384</v>
      </c>
      <c r="CH278" s="15">
        <f ca="1">(BA278*DCF!I$10-DCF!I$5*MAX(BA278*DCF!I$10,0)-MAX(BA278-AZ278,0)/Inputs!$B$10)*DCF!I$6</f>
        <v>3200.3236831815602</v>
      </c>
      <c r="CI278" s="15">
        <f ca="1">(BB278*DCF!J$10-DCF!J$5*MAX(BB278*DCF!J$10,0)-MAX(BB278-BA278,0)/Inputs!$B$10)*DCF!J$6</f>
        <v>3945.0434733897209</v>
      </c>
      <c r="CJ278" s="15">
        <f ca="1">(BC278*DCF!K$10-DCF!K$5*MAX(BC278*DCF!K$10,0)-MAX(BC278-BB278,0)/Inputs!$B$10)*DCF!K$6</f>
        <v>5665.0947519027332</v>
      </c>
      <c r="CK278" s="15">
        <f ca="1">(BD278*DCF!L$10-DCF!L$5*MAX(BD278*DCF!L$10,0)-MAX(BD278-BC278,0)/Inputs!$B$10)*DCF!L$6</f>
        <v>6425.6738171116558</v>
      </c>
      <c r="CL278" s="15">
        <f ca="1">(BE278*DCF!M$10-DCF!M$5*MAX(BE278*DCF!M$10,0)-MAX(BE278-BD278,0)/Inputs!$B$10)*DCF!M$6</f>
        <v>6918.6260280331107</v>
      </c>
      <c r="CM278" s="15">
        <f ca="1">(BF278*DCF!C$28-DCF!C$5*MAX(BF278*DCF!C$28,0)-MAX(BF278-Inputs!$B$13,0)/Inputs!$B$17)*DCF!C$6</f>
        <v>3755.5693738227251</v>
      </c>
      <c r="CN278" s="15">
        <f ca="1">(BG278*DCF!D$28-DCF!D$5*MAX(BG278*DCF!D$28,0)-MAX(BG278-BF278,0)/Inputs!$B$17)*DCF!D$6</f>
        <v>4607.8928741863847</v>
      </c>
      <c r="CO278" s="15">
        <f ca="1">(BH278*DCF!E$28-DCF!E$5*MAX(BH278*DCF!E$28,0)-MAX(BH278-BG278,0)/Inputs!$B$17)*DCF!E$6</f>
        <v>5395.0914494513672</v>
      </c>
      <c r="CP278" s="15">
        <f ca="1">(BI278*DCF!F$28-DCF!F$5*MAX(BI278*DCF!F$28,0)-MAX(BI278-BH278,0)/Inputs!$B$17)*DCF!F$6</f>
        <v>7501.2239584036415</v>
      </c>
      <c r="CQ278" s="15">
        <f ca="1">(BJ278*DCF!G$28-DCF!G$5*MAX(BJ278*DCF!G$28,0)-MAX(BJ278-BI278,0)/Inputs!$B$17)*DCF!G$6</f>
        <v>9305.9694497062537</v>
      </c>
      <c r="CR278" s="15">
        <f ca="1">(BK278*DCF!H$28-DCF!H$5*MAX(BK278*DCF!H$28,0)-MAX(BK278-BJ278,0)/Inputs!$B$17)*DCF!H$6</f>
        <v>9464.5993328507975</v>
      </c>
      <c r="CS278" s="15">
        <f ca="1">(BL278*DCF!I$28-DCF!I$5*MAX(BL278*DCF!I$28,0)-MAX(BL278-BK278,0)/Inputs!$B$17)*DCF!I$6</f>
        <v>11599.562943612353</v>
      </c>
      <c r="CT278" s="15">
        <f ca="1">(BM278*DCF!J$28-DCF!J$5*MAX(BM278*DCF!J$28,0)-MAX(BM278-BL278,0)/Inputs!$B$17)*DCF!J$6</f>
        <v>15739.133302143651</v>
      </c>
      <c r="CU278" s="15">
        <f ca="1">(BN278*DCF!K$28-DCF!K$5*MAX(BN278*DCF!K$28,0)-MAX(BN278-BM278,0)/Inputs!$B$17)*DCF!K$6</f>
        <v>17497.813577557266</v>
      </c>
      <c r="CV278" s="15">
        <f ca="1">(BO278*DCF!L$28-DCF!L$5*MAX(BO278*DCF!L$28,0)-MAX(BO278-BN278,0)/Inputs!$B$17)*DCF!L$6</f>
        <v>15636.137439764545</v>
      </c>
      <c r="CW278" s="15">
        <f ca="1">(BP278*DCF!M$28-DCF!M$5*MAX(BP278*DCF!M$28,0)-MAX(BP278-BO278,0)/Inputs!$B$17)*DCF!M$6</f>
        <v>15328.230044635531</v>
      </c>
      <c r="CX278" s="15">
        <f ca="1">(BQ278*DCF!C$46-DCF!C$5*MAX(BQ278*DCF!C$46,0)-MAX(BQ278-Inputs!$B$20,0)/Inputs!$B$24)*DCF!C$6</f>
        <v>-1766.1191430972326</v>
      </c>
      <c r="CY278" s="15">
        <f ca="1">(BR278*DCF!D$46-DCF!D$5*MAX(BR278*DCF!D$46,0)-MAX(BR278-BQ278,0)/Inputs!$B$24)*DCF!D$6</f>
        <v>-934.41097742852435</v>
      </c>
      <c r="CZ278" s="15">
        <f ca="1">(BS278*DCF!E$46-DCF!E$5*MAX(BS278*DCF!E$46,0)-MAX(BS278-BR278,0)/Inputs!$B$24)*DCF!E$6</f>
        <v>-2526.1292728993658</v>
      </c>
      <c r="DA278" s="15">
        <f ca="1">(BT278*DCF!F$46-DCF!F$5*MAX(BT278*DCF!F$46,0)-MAX(BT278-BS278,0)/Inputs!$B$24)*DCF!F$6</f>
        <v>-3048.4547755553931</v>
      </c>
      <c r="DB278" s="15">
        <f ca="1">(BU278*DCF!G$46-DCF!G$5*MAX(BU278*DCF!G$46,0)-MAX(BU278-BT278,0)/Inputs!$B$24)*DCF!G$6</f>
        <v>-3992.4670179230798</v>
      </c>
      <c r="DC278" s="15">
        <f ca="1">(BV278*DCF!H$46-DCF!H$5*MAX(BV278*DCF!H$46,0)-MAX(BV278-BU278,0)/Inputs!$B$24)*DCF!H$6</f>
        <v>-5316.3484810302953</v>
      </c>
      <c r="DD278" s="15">
        <f ca="1">(BW278*DCF!I$46-DCF!I$5*MAX(BW278*DCF!I$46,0)-MAX(BW278-BV278,0)/Inputs!$B$24)*DCF!I$6</f>
        <v>-7256.55223119724</v>
      </c>
      <c r="DE278" s="15">
        <f ca="1">(BX278*DCF!J$46-DCF!J$5*MAX(BX278*DCF!J$46,0)-MAX(BX278-BW278,0)/Inputs!$B$24)*DCF!J$6</f>
        <v>-6111.4065193304332</v>
      </c>
      <c r="DF278" s="15">
        <f ca="1">(BY278*DCF!K$46-DCF!K$5*MAX(BY278*DCF!K$46,0)-MAX(BY278-BX278,0)/Inputs!$B$24)*DCF!K$6</f>
        <v>6339.9700137492091</v>
      </c>
      <c r="DG278" s="15">
        <f ca="1">(BZ278*DCF!L$46-DCF!L$5*MAX(BZ278*DCF!L$46,0)-MAX(BZ278-BY278,0)/Inputs!$B$24)*DCF!L$6</f>
        <v>6445.0952858833343</v>
      </c>
      <c r="DH278" s="15">
        <f ca="1">(CA278*DCF!M$46-DCF!M$5*MAX(CA278*DCF!M$46,0)-MAX(CA278-BZ278,0)/Inputs!$B$24)*DCF!M$6</f>
        <v>286.49168351491869</v>
      </c>
      <c r="DI278" s="15">
        <f ca="1">SUM(CB278:CL278)+BE278*DCF!M$10*(1+Inputs!$B$30)*(1-Inputs!$B$33)*(1-Inputs!$B$30/Inputs!$B$31)/(Inputs!$B$29-Inputs!$B$30)*DCF!M$6</f>
        <v>201960.01058152408</v>
      </c>
      <c r="DJ278" s="15">
        <f ca="1">SUM(CM278:CW278)+BP278*DCF!M$28*(1+Inputs!$B$30)*(1-Inputs!$B$33)*(1-Inputs!$B$30/Inputs!$B$31)/(Inputs!$B$29-Inputs!$B$30)*DCF!M$6</f>
        <v>432509.42993544438</v>
      </c>
      <c r="DK278" s="15">
        <f ca="1">SUM(CX278:DH278)+CA278*DCF!M$46*(1+Inputs!$B$30)*(1-Inputs!$B$33)*(1-Inputs!$B$30/Inputs!$B$31)/(Inputs!$B$29-Inputs!$B$30)*DCF!M$6</f>
        <v>209380.1507949098</v>
      </c>
      <c r="DM278" s="15">
        <f ca="1">DI278+DJ278+DK278+Inputs!$B$34+Inputs!$B$36-Inputs!$B$35</f>
        <v>920700.59131187829</v>
      </c>
    </row>
    <row r="279" spans="1:117" x14ac:dyDescent="0.75">
      <c r="A279" s="11">
        <v>266</v>
      </c>
      <c r="C279" s="24">
        <f t="shared" ca="1" si="176"/>
        <v>-0.12120435883996351</v>
      </c>
      <c r="D279" s="24">
        <f t="shared" ca="1" si="176"/>
        <v>0.31983035420841177</v>
      </c>
      <c r="E279" s="24">
        <f t="shared" ca="1" si="176"/>
        <v>-0.44430990369898327</v>
      </c>
      <c r="F279" s="24">
        <f t="shared" ca="1" si="176"/>
        <v>-0.86864326330050468</v>
      </c>
      <c r="G279" s="24">
        <f t="shared" ca="1" si="176"/>
        <v>1.7507228791047911</v>
      </c>
      <c r="H279" s="24">
        <f t="shared" ca="1" si="176"/>
        <v>1.1786925953917742</v>
      </c>
      <c r="I279" s="24">
        <f t="shared" ca="1" si="176"/>
        <v>-0.42350700508888905</v>
      </c>
      <c r="J279" s="24">
        <f t="shared" ca="1" si="176"/>
        <v>1.7950695060550712</v>
      </c>
      <c r="K279" s="24">
        <f t="shared" ca="1" si="176"/>
        <v>-0.24848651043806075</v>
      </c>
      <c r="L279" s="24">
        <f t="shared" ca="1" si="176"/>
        <v>3.8143695426409378E-2</v>
      </c>
      <c r="M279" s="24">
        <f t="shared" ca="1" si="176"/>
        <v>-2.1061877782751728E-2</v>
      </c>
      <c r="N279" s="24">
        <f ca="1">SQRT(Inputs!$B$38)*C279+SQRT(1-Inputs!$B$38)*_xlfn.NORM.S.INV(RAND())</f>
        <v>-0.57299268942102288</v>
      </c>
      <c r="O279" s="24">
        <f ca="1">SQRT(Inputs!$B$38)*D279+SQRT(1-Inputs!$B$38)*_xlfn.NORM.S.INV(RAND())</f>
        <v>0.8391228636666529</v>
      </c>
      <c r="P279" s="24">
        <f ca="1">SQRT(Inputs!$B$38)*E279+SQRT(1-Inputs!$B$38)*_xlfn.NORM.S.INV(RAND())</f>
        <v>-1.1935541452518053</v>
      </c>
      <c r="Q279" s="24">
        <f ca="1">SQRT(Inputs!$B$38)*F279+SQRT(1-Inputs!$B$38)*_xlfn.NORM.S.INV(RAND())</f>
        <v>9.5248363698001548E-2</v>
      </c>
      <c r="R279" s="24">
        <f ca="1">SQRT(Inputs!$B$38)*G279+SQRT(1-Inputs!$B$38)*_xlfn.NORM.S.INV(RAND())</f>
        <v>1.1625134944365334</v>
      </c>
      <c r="S279" s="24">
        <f ca="1">SQRT(Inputs!$B$38)*H279+SQRT(1-Inputs!$B$38)*_xlfn.NORM.S.INV(RAND())</f>
        <v>0.77684831499316087</v>
      </c>
      <c r="T279" s="24">
        <f ca="1">SQRT(Inputs!$B$38)*I279+SQRT(1-Inputs!$B$38)*_xlfn.NORM.S.INV(RAND())</f>
        <v>-2.2513354845002214</v>
      </c>
      <c r="U279" s="24">
        <f ca="1">SQRT(Inputs!$B$38)*J279+SQRT(1-Inputs!$B$38)*_xlfn.NORM.S.INV(RAND())</f>
        <v>0.23284333293022907</v>
      </c>
      <c r="V279" s="24">
        <f ca="1">SQRT(Inputs!$B$38)*K279+SQRT(1-Inputs!$B$38)*_xlfn.NORM.S.INV(RAND())</f>
        <v>-1.9396587737189511E-2</v>
      </c>
      <c r="W279" s="24">
        <f ca="1">SQRT(Inputs!$B$38)*L279+SQRT(1-Inputs!$B$38)*_xlfn.NORM.S.INV(RAND())</f>
        <v>0.72625989831957483</v>
      </c>
      <c r="X279" s="24">
        <f ca="1">SQRT(Inputs!$B$38)*M279+SQRT(1-Inputs!$B$38)*_xlfn.NORM.S.INV(RAND())</f>
        <v>-0.59655011441498706</v>
      </c>
      <c r="Y279" s="24">
        <f ca="1">SQRT(Inputs!$B$38)*C279+SQRT(1-Inputs!$B$38)*_xlfn.NORM.S.INV(RAND())</f>
        <v>-0.36774346265056063</v>
      </c>
      <c r="Z279" s="24">
        <f ca="1">SQRT(Inputs!$B$38)*D279+SQRT(1-Inputs!$B$38)*_xlfn.NORM.S.INV(RAND())</f>
        <v>0.6269856368512241</v>
      </c>
      <c r="AA279" s="24">
        <f ca="1">SQRT(Inputs!$B$38)*E279+SQRT(1-Inputs!$B$38)*_xlfn.NORM.S.INV(RAND())</f>
        <v>-5.0683780431635433E-2</v>
      </c>
      <c r="AB279" s="24">
        <f ca="1">SQRT(Inputs!$B$38)*F279+SQRT(1-Inputs!$B$38)*_xlfn.NORM.S.INV(RAND())</f>
        <v>-0.93365022352344529</v>
      </c>
      <c r="AC279" s="24">
        <f ca="1">SQRT(Inputs!$B$38)*G279+SQRT(1-Inputs!$B$38)*_xlfn.NORM.S.INV(RAND())</f>
        <v>0.76813969053920328</v>
      </c>
      <c r="AD279" s="24">
        <f ca="1">SQRT(Inputs!$B$38)*H279+SQRT(1-Inputs!$B$38)*_xlfn.NORM.S.INV(RAND())</f>
        <v>-0.53805025169372767</v>
      </c>
      <c r="AE279" s="24">
        <f ca="1">SQRT(Inputs!$B$38)*I279+SQRT(1-Inputs!$B$38)*_xlfn.NORM.S.INV(RAND())</f>
        <v>0.46708006647742978</v>
      </c>
      <c r="AF279" s="24">
        <f ca="1">SQRT(Inputs!$B$38)*J279+SQRT(1-Inputs!$B$38)*_xlfn.NORM.S.INV(RAND())</f>
        <v>2.4163089626023639</v>
      </c>
      <c r="AG279" s="24">
        <f ca="1">SQRT(Inputs!$B$38)*K279+SQRT(1-Inputs!$B$38)*_xlfn.NORM.S.INV(RAND())</f>
        <v>0.76065126339793798</v>
      </c>
      <c r="AH279" s="24">
        <f ca="1">SQRT(Inputs!$B$38)*L279+SQRT(1-Inputs!$B$38)*_xlfn.NORM.S.INV(RAND())</f>
        <v>1.3506399033211978</v>
      </c>
      <c r="AI279" s="24">
        <f ca="1">SQRT(Inputs!$B$38)*M279+SQRT(1-Inputs!$B$38)*_xlfn.NORM.S.INV(RAND())</f>
        <v>-0.47984540039257284</v>
      </c>
      <c r="AJ279" s="24">
        <f ca="1">SQRT(Inputs!$B$38)*C279+SQRT(1-Inputs!$B$38)*_xlfn.NORM.S.INV(RAND())</f>
        <v>1.1931400786425859</v>
      </c>
      <c r="AK279" s="24">
        <f ca="1">SQRT(Inputs!$B$38)*D279+SQRT(1-Inputs!$B$38)*_xlfn.NORM.S.INV(RAND())</f>
        <v>-1.7692755252835783</v>
      </c>
      <c r="AL279" s="24">
        <f ca="1">SQRT(Inputs!$B$38)*E279+SQRT(1-Inputs!$B$38)*_xlfn.NORM.S.INV(RAND())</f>
        <v>1.1603198732051019</v>
      </c>
      <c r="AM279" s="24">
        <f ca="1">SQRT(Inputs!$B$38)*F279+SQRT(1-Inputs!$B$38)*_xlfn.NORM.S.INV(RAND())</f>
        <v>-1.9211154409556366</v>
      </c>
      <c r="AN279" s="24">
        <f ca="1">SQRT(Inputs!$B$38)*G279+SQRT(1-Inputs!$B$38)*_xlfn.NORM.S.INV(RAND())</f>
        <v>0.91908567104497352</v>
      </c>
      <c r="AO279" s="24">
        <f ca="1">SQRT(Inputs!$B$38)*H279+SQRT(1-Inputs!$B$38)*_xlfn.NORM.S.INV(RAND())</f>
        <v>0.40825311546379278</v>
      </c>
      <c r="AP279" s="24">
        <f ca="1">SQRT(Inputs!$B$38)*I279+SQRT(1-Inputs!$B$38)*_xlfn.NORM.S.INV(RAND())</f>
        <v>0.97884287719787477</v>
      </c>
      <c r="AQ279" s="24">
        <f ca="1">SQRT(Inputs!$B$38)*J279+SQRT(1-Inputs!$B$38)*_xlfn.NORM.S.INV(RAND())</f>
        <v>0.57091386978421876</v>
      </c>
      <c r="AR279" s="24">
        <f ca="1">SQRT(Inputs!$B$38)*K279+SQRT(1-Inputs!$B$38)*_xlfn.NORM.S.INV(RAND())</f>
        <v>0.67416086507435058</v>
      </c>
      <c r="AS279" s="24">
        <f ca="1">SQRT(Inputs!$B$38)*L279+SQRT(1-Inputs!$B$38)*_xlfn.NORM.S.INV(RAND())</f>
        <v>-0.43575430436772267</v>
      </c>
      <c r="AT279" s="24">
        <f ca="1">SQRT(Inputs!$B$38)*M279+SQRT(1-Inputs!$B$38)*_xlfn.NORM.S.INV(RAND())</f>
        <v>-0.28826368141512282</v>
      </c>
      <c r="AU279" s="15">
        <f ca="1">Inputs!$B$6*EXP($B$8-0.5*C$5^2+C$5*N279)</f>
        <v>4522.6814018056994</v>
      </c>
      <c r="AV279" s="15">
        <f t="shared" ca="1" si="146"/>
        <v>6228.0659741685522</v>
      </c>
      <c r="AW279" s="15">
        <f t="shared" ca="1" si="147"/>
        <v>6464.8091936505525</v>
      </c>
      <c r="AX279" s="15">
        <f t="shared" ca="1" si="148"/>
        <v>7987.3666502731548</v>
      </c>
      <c r="AY279" s="15">
        <f t="shared" ca="1" si="149"/>
        <v>11180.833982848919</v>
      </c>
      <c r="AZ279" s="15">
        <f t="shared" ca="1" si="150"/>
        <v>14895.752293132018</v>
      </c>
      <c r="BA279" s="15">
        <f t="shared" ca="1" si="151"/>
        <v>14402.002566941288</v>
      </c>
      <c r="BB279" s="15">
        <f t="shared" ca="1" si="152"/>
        <v>18048.613373464996</v>
      </c>
      <c r="BC279" s="15">
        <f t="shared" ca="1" si="153"/>
        <v>22063.60872605033</v>
      </c>
      <c r="BD279" s="15">
        <f t="shared" ca="1" si="154"/>
        <v>28929.94056885982</v>
      </c>
      <c r="BE279" s="15">
        <f t="shared" ca="1" si="155"/>
        <v>33575.188844264907</v>
      </c>
      <c r="BF279" s="15">
        <f ca="1">Inputs!$B$13*EXP($B$9-0.5*C$6^2+C$6*Y279)</f>
        <v>12858.559005275634</v>
      </c>
      <c r="BG279" s="15">
        <f t="shared" ca="1" si="156"/>
        <v>17548.27424209908</v>
      </c>
      <c r="BH279" s="15">
        <f t="shared" ca="1" si="157"/>
        <v>21261.281852621625</v>
      </c>
      <c r="BI279" s="15">
        <f t="shared" ca="1" si="158"/>
        <v>22543.071801023685</v>
      </c>
      <c r="BJ279" s="15">
        <f t="shared" ca="1" si="159"/>
        <v>30872.17803181889</v>
      </c>
      <c r="BK279" s="15">
        <f t="shared" ca="1" si="160"/>
        <v>35213.468003274211</v>
      </c>
      <c r="BL279" s="15">
        <f t="shared" ca="1" si="161"/>
        <v>45954.600738044915</v>
      </c>
      <c r="BM279" s="15">
        <f t="shared" ca="1" si="162"/>
        <v>76264.12273073598</v>
      </c>
      <c r="BN279" s="15">
        <f t="shared" ca="1" si="163"/>
        <v>102746.85781781031</v>
      </c>
      <c r="BO279" s="15">
        <f t="shared" ca="1" si="164"/>
        <v>147909.96531469963</v>
      </c>
      <c r="BP279" s="15">
        <f t="shared" ca="1" si="165"/>
        <v>172416.59922631737</v>
      </c>
      <c r="BQ279" s="15">
        <f ca="1">Inputs!$B$20*EXP($B$10-0.5*C$7^2+C$7*AJ279)</f>
        <v>6549.3089303866482</v>
      </c>
      <c r="BR279" s="15">
        <f t="shared" ca="1" si="166"/>
        <v>5066.5216350778728</v>
      </c>
      <c r="BS279" s="15">
        <f t="shared" ca="1" si="167"/>
        <v>9682.0054267021096</v>
      </c>
      <c r="BT279" s="15">
        <f t="shared" ca="1" si="168"/>
        <v>8064.7239363592007</v>
      </c>
      <c r="BU279" s="15">
        <f t="shared" ca="1" si="169"/>
        <v>13960.415441546249</v>
      </c>
      <c r="BV279" s="15">
        <f t="shared" ca="1" si="170"/>
        <v>21294.206147868463</v>
      </c>
      <c r="BW279" s="15">
        <f t="shared" ca="1" si="171"/>
        <v>36555.027413155542</v>
      </c>
      <c r="BX279" s="15">
        <f t="shared" ca="1" si="172"/>
        <v>57327.893269600099</v>
      </c>
      <c r="BY279" s="15">
        <f t="shared" ca="1" si="173"/>
        <v>91384.731647128705</v>
      </c>
      <c r="BZ279" s="15">
        <f t="shared" ca="1" si="174"/>
        <v>118354.53449865073</v>
      </c>
      <c r="CA279" s="15">
        <f t="shared" ca="1" si="175"/>
        <v>157950.42702884987</v>
      </c>
      <c r="CB279" s="15">
        <f ca="1">(AU279*DCF!C$10-DCF!C$5*MAX(AU279*DCF!C$10,0)-MAX(AU279-Inputs!$B$6,0)/Inputs!$B$10)*DCF!C$6</f>
        <v>1046.2084306089907</v>
      </c>
      <c r="CC279" s="15">
        <f ca="1">(AV279*DCF!D$10-DCF!D$5*MAX(AV279*DCF!D$10,0)-MAX(AV279-AU279,0)/Inputs!$B$10)*DCF!D$6</f>
        <v>1102.235492555885</v>
      </c>
      <c r="CD279" s="15">
        <f ca="1">(AW279*DCF!E$10-DCF!E$5*MAX(AW279*DCF!E$10,0)-MAX(AW279-AV279,0)/Inputs!$B$10)*DCF!E$6</f>
        <v>1439.2971547516836</v>
      </c>
      <c r="CE279" s="15">
        <f ca="1">(AX279*DCF!F$10-DCF!F$5*MAX(AX279*DCF!F$10,0)-MAX(AX279-AW279,0)/Inputs!$B$10)*DCF!F$6</f>
        <v>1426.8229523257057</v>
      </c>
      <c r="CF279" s="15">
        <f ca="1">(AY279*DCF!G$10-DCF!G$5*MAX(AY279*DCF!G$10,0)-MAX(AY279-AX279,0)/Inputs!$B$10)*DCF!G$6</f>
        <v>1689.8577308968147</v>
      </c>
      <c r="CG279" s="15">
        <f ca="1">(AZ279*DCF!H$10-DCF!H$5*MAX(AZ279*DCF!H$10,0)-MAX(AZ279-AY279,0)/Inputs!$B$10)*DCF!H$6</f>
        <v>2232.3706474580681</v>
      </c>
      <c r="CH279" s="15">
        <f ca="1">(BA279*DCF!I$10-DCF!I$5*MAX(BA279*DCF!I$10,0)-MAX(BA279-AZ279,0)/Inputs!$B$10)*DCF!I$6</f>
        <v>2630.7204823220877</v>
      </c>
      <c r="CI279" s="15">
        <f ca="1">(BB279*DCF!J$10-DCF!J$5*MAX(BB279*DCF!J$10,0)-MAX(BB279-BA279,0)/Inputs!$B$10)*DCF!J$6</f>
        <v>2544.6001571177244</v>
      </c>
      <c r="CJ279" s="15">
        <f ca="1">(BC279*DCF!K$10-DCF!K$5*MAX(BC279*DCF!K$10,0)-MAX(BC279-BB279,0)/Inputs!$B$10)*DCF!K$6</f>
        <v>2989.8484313968156</v>
      </c>
      <c r="CK279" s="15">
        <f ca="1">(BD279*DCF!L$10-DCF!L$5*MAX(BD279*DCF!L$10,0)-MAX(BD279-BC279,0)/Inputs!$B$10)*DCF!L$6</f>
        <v>3475.2572857080659</v>
      </c>
      <c r="CL279" s="15">
        <f ca="1">(BE279*DCF!M$10-DCF!M$5*MAX(BE279*DCF!M$10,0)-MAX(BE279-BD279,0)/Inputs!$B$10)*DCF!M$6</f>
        <v>4182.9688684372522</v>
      </c>
      <c r="CM279" s="15">
        <f ca="1">(BF279*DCF!C$28-DCF!C$5*MAX(BF279*DCF!C$28,0)-MAX(BF279-Inputs!$B$13,0)/Inputs!$B$17)*DCF!C$6</f>
        <v>3584.4959160674557</v>
      </c>
      <c r="CN279" s="15">
        <f ca="1">(BG279*DCF!D$28-DCF!D$5*MAX(BG279*DCF!D$28,0)-MAX(BG279-BF279,0)/Inputs!$B$17)*DCF!D$6</f>
        <v>4167.8402126768833</v>
      </c>
      <c r="CO279" s="15">
        <f ca="1">(BH279*DCF!E$28-DCF!E$5*MAX(BH279*DCF!E$28,0)-MAX(BH279-BG279,0)/Inputs!$B$17)*DCF!E$6</f>
        <v>5289.790917182645</v>
      </c>
      <c r="CP279" s="15">
        <f ca="1">(BI279*DCF!F$28-DCF!F$5*MAX(BI279*DCF!F$28,0)-MAX(BI279-BH279,0)/Inputs!$B$17)*DCF!F$6</f>
        <v>5886.4800696815328</v>
      </c>
      <c r="CQ279" s="15">
        <f ca="1">(BJ279*DCF!G$28-DCF!G$5*MAX(BJ279*DCF!G$28,0)-MAX(BJ279-BI279,0)/Inputs!$B$17)*DCF!G$6</f>
        <v>6609.1474303981968</v>
      </c>
      <c r="CR279" s="15">
        <f ca="1">(BK279*DCF!H$28-DCF!H$5*MAX(BK279*DCF!H$28,0)-MAX(BK279-BJ279,0)/Inputs!$B$17)*DCF!H$6</f>
        <v>8034.1645082783025</v>
      </c>
      <c r="CS279" s="15">
        <f ca="1">(BL279*DCF!I$28-DCF!I$5*MAX(BL279*DCF!I$28,0)-MAX(BL279-BK279,0)/Inputs!$B$17)*DCF!I$6</f>
        <v>9264.6820913820702</v>
      </c>
      <c r="CT279" s="15">
        <f ca="1">(BM279*DCF!J$28-DCF!J$5*MAX(BM279*DCF!J$28,0)-MAX(BM279-BL279,0)/Inputs!$B$17)*DCF!J$6</f>
        <v>12994.435521008356</v>
      </c>
      <c r="CU279" s="15">
        <f ca="1">(BN279*DCF!K$28-DCF!K$5*MAX(BN279*DCF!K$28,0)-MAX(BN279-BM279,0)/Inputs!$B$17)*DCF!K$6</f>
        <v>18454.631314728464</v>
      </c>
      <c r="CV279" s="15">
        <f ca="1">(BO279*DCF!L$28-DCF!L$5*MAX(BO279*DCF!L$28,0)-MAX(BO279-BN279,0)/Inputs!$B$17)*DCF!L$6</f>
        <v>24400.861769651779</v>
      </c>
      <c r="CW279" s="15">
        <f ca="1">(BP279*DCF!M$28-DCF!M$5*MAX(BP279*DCF!M$28,0)-MAX(BP279-BO279,0)/Inputs!$B$17)*DCF!M$6</f>
        <v>29878.651063999918</v>
      </c>
      <c r="CX279" s="15">
        <f ca="1">(BQ279*DCF!C$46-DCF!C$5*MAX(BQ279*DCF!C$46,0)-MAX(BQ279-Inputs!$B$20,0)/Inputs!$B$24)*DCF!C$6</f>
        <v>-3059.1054944942134</v>
      </c>
      <c r="CY279" s="15">
        <f ca="1">(BR279*DCF!D$46-DCF!D$5*MAX(BR279*DCF!D$46,0)-MAX(BR279-BQ279,0)/Inputs!$B$24)*DCF!D$6</f>
        <v>-864.73709029592089</v>
      </c>
      <c r="CZ279" s="15">
        <f ca="1">(BS279*DCF!E$46-DCF!E$5*MAX(BS279*DCF!E$46,0)-MAX(BS279-BR279,0)/Inputs!$B$24)*DCF!E$6</f>
        <v>-2964.2106477429529</v>
      </c>
      <c r="DA279" s="15">
        <f ca="1">(BT279*DCF!F$46-DCF!F$5*MAX(BT279*DCF!F$46,0)-MAX(BT279-BS279,0)/Inputs!$B$24)*DCF!F$6</f>
        <v>-587.32418611999481</v>
      </c>
      <c r="DB279" s="15">
        <f ca="1">(BU279*DCF!G$46-DCF!G$5*MAX(BU279*DCF!G$46,0)-MAX(BU279-BT279,0)/Inputs!$B$24)*DCF!G$6</f>
        <v>-2452.7949307444792</v>
      </c>
      <c r="DC279" s="15">
        <f ca="1">(BV279*DCF!H$46-DCF!H$5*MAX(BV279*DCF!H$46,0)-MAX(BV279-BU279,0)/Inputs!$B$24)*DCF!H$6</f>
        <v>-2278.9305271084468</v>
      </c>
      <c r="DD279" s="15">
        <f ca="1">(BW279*DCF!I$46-DCF!I$5*MAX(BW279*DCF!I$46,0)-MAX(BW279-BV279,0)/Inputs!$B$24)*DCF!I$6</f>
        <v>-3536.5388862711484</v>
      </c>
      <c r="DE279" s="15">
        <f ca="1">(BX279*DCF!J$46-DCF!J$5*MAX(BX279*DCF!J$46,0)-MAX(BX279-BW279,0)/Inputs!$B$24)*DCF!J$6</f>
        <v>-3103.8780990727805</v>
      </c>
      <c r="DF279" s="15">
        <f ca="1">(BY279*DCF!K$46-DCF!K$5*MAX(BY279*DCF!K$46,0)-MAX(BY279-BX279,0)/Inputs!$B$24)*DCF!K$6</f>
        <v>-3122.817627815572</v>
      </c>
      <c r="DG279" s="15">
        <f ca="1">(BZ279*DCF!L$46-DCF!L$5*MAX(BZ279*DCF!L$46,0)-MAX(BZ279-BY279,0)/Inputs!$B$24)*DCF!L$6</f>
        <v>2077.9461175267288</v>
      </c>
      <c r="DH279" s="15">
        <f ca="1">(CA279*DCF!M$46-DCF!M$5*MAX(CA279*DCF!M$46,0)-MAX(CA279-BZ279,0)/Inputs!$B$24)*DCF!M$6</f>
        <v>4104.9266679280045</v>
      </c>
      <c r="DI279" s="15">
        <f ca="1">SUM(CB279:CL279)+BE279*DCF!M$10*(1+Inputs!$B$30)*(1-Inputs!$B$33)*(1-Inputs!$B$30/Inputs!$B$31)/(Inputs!$B$29-Inputs!$B$30)*DCF!M$6</f>
        <v>118200.3821730772</v>
      </c>
      <c r="DJ279" s="15">
        <f ca="1">SUM(CM279:CW279)+BP279*DCF!M$28*(1+Inputs!$B$30)*(1-Inputs!$B$33)*(1-Inputs!$B$30/Inputs!$B$31)/(Inputs!$B$29-Inputs!$B$30)*DCF!M$6</f>
        <v>768348.74830883159</v>
      </c>
      <c r="DK279" s="15">
        <f ca="1">SUM(CX279:DH279)+CA279*DCF!M$46*(1+Inputs!$B$30)*(1-Inputs!$B$33)*(1-Inputs!$B$30/Inputs!$B$31)/(Inputs!$B$29-Inputs!$B$30)*DCF!M$6</f>
        <v>228422.60590659842</v>
      </c>
      <c r="DM279" s="15">
        <f ca="1">DI279+DJ279+DK279+Inputs!$B$34+Inputs!$B$36-Inputs!$B$35</f>
        <v>1191822.7363885073</v>
      </c>
    </row>
    <row r="280" spans="1:117" x14ac:dyDescent="0.75">
      <c r="A280" s="11">
        <v>267</v>
      </c>
      <c r="C280" s="24">
        <f t="shared" ca="1" si="176"/>
        <v>0.34802721772743789</v>
      </c>
      <c r="D280" s="24">
        <f t="shared" ca="1" si="176"/>
        <v>0.46711433222920085</v>
      </c>
      <c r="E280" s="24">
        <f t="shared" ca="1" si="176"/>
        <v>-0.23431412511761529</v>
      </c>
      <c r="F280" s="24">
        <f t="shared" ca="1" si="176"/>
        <v>0.15307992700049244</v>
      </c>
      <c r="G280" s="24">
        <f t="shared" ca="1" si="176"/>
        <v>0.78751706448993741</v>
      </c>
      <c r="H280" s="24">
        <f t="shared" ca="1" si="176"/>
        <v>0.50339776241263734</v>
      </c>
      <c r="I280" s="24">
        <f t="shared" ca="1" si="176"/>
        <v>1.8966708365445495</v>
      </c>
      <c r="J280" s="24">
        <f t="shared" ca="1" si="176"/>
        <v>1.2030898453391144E-2</v>
      </c>
      <c r="K280" s="24">
        <f t="shared" ca="1" si="176"/>
        <v>-0.38608084566546313</v>
      </c>
      <c r="L280" s="24">
        <f t="shared" ca="1" si="176"/>
        <v>-1.5897691640879324E-2</v>
      </c>
      <c r="M280" s="24">
        <f t="shared" ca="1" si="176"/>
        <v>9.7796104779455426E-2</v>
      </c>
      <c r="N280" s="24">
        <f ca="1">SQRT(Inputs!$B$38)*C280+SQRT(1-Inputs!$B$38)*_xlfn.NORM.S.INV(RAND())</f>
        <v>-1.1022263577455464</v>
      </c>
      <c r="O280" s="24">
        <f ca="1">SQRT(Inputs!$B$38)*D280+SQRT(1-Inputs!$B$38)*_xlfn.NORM.S.INV(RAND())</f>
        <v>-0.10989395139536307</v>
      </c>
      <c r="P280" s="24">
        <f ca="1">SQRT(Inputs!$B$38)*E280+SQRT(1-Inputs!$B$38)*_xlfn.NORM.S.INV(RAND())</f>
        <v>-1.392424383156621</v>
      </c>
      <c r="Q280" s="24">
        <f ca="1">SQRT(Inputs!$B$38)*F280+SQRT(1-Inputs!$B$38)*_xlfn.NORM.S.INV(RAND())</f>
        <v>3.2541673907440616E-2</v>
      </c>
      <c r="R280" s="24">
        <f ca="1">SQRT(Inputs!$B$38)*G280+SQRT(1-Inputs!$B$38)*_xlfn.NORM.S.INV(RAND())</f>
        <v>0.16770627355479739</v>
      </c>
      <c r="S280" s="24">
        <f ca="1">SQRT(Inputs!$B$38)*H280+SQRT(1-Inputs!$B$38)*_xlfn.NORM.S.INV(RAND())</f>
        <v>0.97137727166445131</v>
      </c>
      <c r="T280" s="24">
        <f ca="1">SQRT(Inputs!$B$38)*I280+SQRT(1-Inputs!$B$38)*_xlfn.NORM.S.INV(RAND())</f>
        <v>1.2390632082503319</v>
      </c>
      <c r="U280" s="24">
        <f ca="1">SQRT(Inputs!$B$38)*J280+SQRT(1-Inputs!$B$38)*_xlfn.NORM.S.INV(RAND())</f>
        <v>0.18873127098413728</v>
      </c>
      <c r="V280" s="24">
        <f ca="1">SQRT(Inputs!$B$38)*K280+SQRT(1-Inputs!$B$38)*_xlfn.NORM.S.INV(RAND())</f>
        <v>-2.0049781217481115</v>
      </c>
      <c r="W280" s="24">
        <f ca="1">SQRT(Inputs!$B$38)*L280+SQRT(1-Inputs!$B$38)*_xlfn.NORM.S.INV(RAND())</f>
        <v>-0.40471866837335913</v>
      </c>
      <c r="X280" s="24">
        <f ca="1">SQRT(Inputs!$B$38)*M280+SQRT(1-Inputs!$B$38)*_xlfn.NORM.S.INV(RAND())</f>
        <v>0.49250741778954321</v>
      </c>
      <c r="Y280" s="24">
        <f ca="1">SQRT(Inputs!$B$38)*C280+SQRT(1-Inputs!$B$38)*_xlfn.NORM.S.INV(RAND())</f>
        <v>2.0896876373253481</v>
      </c>
      <c r="Z280" s="24">
        <f ca="1">SQRT(Inputs!$B$38)*D280+SQRT(1-Inputs!$B$38)*_xlfn.NORM.S.INV(RAND())</f>
        <v>0.628893783939247</v>
      </c>
      <c r="AA280" s="24">
        <f ca="1">SQRT(Inputs!$B$38)*E280+SQRT(1-Inputs!$B$38)*_xlfn.NORM.S.INV(RAND())</f>
        <v>-1.0619750287416878</v>
      </c>
      <c r="AB280" s="24">
        <f ca="1">SQRT(Inputs!$B$38)*F280+SQRT(1-Inputs!$B$38)*_xlfn.NORM.S.INV(RAND())</f>
        <v>-0.14353540886447169</v>
      </c>
      <c r="AC280" s="24">
        <f ca="1">SQRT(Inputs!$B$38)*G280+SQRT(1-Inputs!$B$38)*_xlfn.NORM.S.INV(RAND())</f>
        <v>0.22598712458351711</v>
      </c>
      <c r="AD280" s="24">
        <f ca="1">SQRT(Inputs!$B$38)*H280+SQRT(1-Inputs!$B$38)*_xlfn.NORM.S.INV(RAND())</f>
        <v>1.6459458905619933</v>
      </c>
      <c r="AE280" s="24">
        <f ca="1">SQRT(Inputs!$B$38)*I280+SQRT(1-Inputs!$B$38)*_xlfn.NORM.S.INV(RAND())</f>
        <v>0.32932299619276895</v>
      </c>
      <c r="AF280" s="24">
        <f ca="1">SQRT(Inputs!$B$38)*J280+SQRT(1-Inputs!$B$38)*_xlfn.NORM.S.INV(RAND())</f>
        <v>-7.0595248365440261E-2</v>
      </c>
      <c r="AG280" s="24">
        <f ca="1">SQRT(Inputs!$B$38)*K280+SQRT(1-Inputs!$B$38)*_xlfn.NORM.S.INV(RAND())</f>
        <v>7.2347000609082612E-4</v>
      </c>
      <c r="AH280" s="24">
        <f ca="1">SQRT(Inputs!$B$38)*L280+SQRT(1-Inputs!$B$38)*_xlfn.NORM.S.INV(RAND())</f>
        <v>1.3442118793819051</v>
      </c>
      <c r="AI280" s="24">
        <f ca="1">SQRT(Inputs!$B$38)*M280+SQRT(1-Inputs!$B$38)*_xlfn.NORM.S.INV(RAND())</f>
        <v>-6.007344798743753E-2</v>
      </c>
      <c r="AJ280" s="24">
        <f ca="1">SQRT(Inputs!$B$38)*C280+SQRT(1-Inputs!$B$38)*_xlfn.NORM.S.INV(RAND())</f>
        <v>-1.3974803749744371</v>
      </c>
      <c r="AK280" s="24">
        <f ca="1">SQRT(Inputs!$B$38)*D280+SQRT(1-Inputs!$B$38)*_xlfn.NORM.S.INV(RAND())</f>
        <v>-0.25220761683991949</v>
      </c>
      <c r="AL280" s="24">
        <f ca="1">SQRT(Inputs!$B$38)*E280+SQRT(1-Inputs!$B$38)*_xlfn.NORM.S.INV(RAND())</f>
        <v>0.34736082538189583</v>
      </c>
      <c r="AM280" s="24">
        <f ca="1">SQRT(Inputs!$B$38)*F280+SQRT(1-Inputs!$B$38)*_xlfn.NORM.S.INV(RAND())</f>
        <v>0.96116609229380745</v>
      </c>
      <c r="AN280" s="24">
        <f ca="1">SQRT(Inputs!$B$38)*G280+SQRT(1-Inputs!$B$38)*_xlfn.NORM.S.INV(RAND())</f>
        <v>-0.46271651516518131</v>
      </c>
      <c r="AO280" s="24">
        <f ca="1">SQRT(Inputs!$B$38)*H280+SQRT(1-Inputs!$B$38)*_xlfn.NORM.S.INV(RAND())</f>
        <v>1.4093507085289583</v>
      </c>
      <c r="AP280" s="24">
        <f ca="1">SQRT(Inputs!$B$38)*I280+SQRT(1-Inputs!$B$38)*_xlfn.NORM.S.INV(RAND())</f>
        <v>1.2269263499911758</v>
      </c>
      <c r="AQ280" s="24">
        <f ca="1">SQRT(Inputs!$B$38)*J280+SQRT(1-Inputs!$B$38)*_xlfn.NORM.S.INV(RAND())</f>
        <v>0.33259564392031771</v>
      </c>
      <c r="AR280" s="24">
        <f ca="1">SQRT(Inputs!$B$38)*K280+SQRT(1-Inputs!$B$38)*_xlfn.NORM.S.INV(RAND())</f>
        <v>6.0737359478512554E-2</v>
      </c>
      <c r="AS280" s="24">
        <f ca="1">SQRT(Inputs!$B$38)*L280+SQRT(1-Inputs!$B$38)*_xlfn.NORM.S.INV(RAND())</f>
        <v>1.036110870165792</v>
      </c>
      <c r="AT280" s="24">
        <f ca="1">SQRT(Inputs!$B$38)*M280+SQRT(1-Inputs!$B$38)*_xlfn.NORM.S.INV(RAND())</f>
        <v>0.28562399760557011</v>
      </c>
      <c r="AU280" s="15">
        <f ca="1">Inputs!$B$6*EXP($B$8-0.5*C$5^2+C$5*N280)</f>
        <v>4151.3615592172819</v>
      </c>
      <c r="AV280" s="15">
        <f t="shared" ca="1" si="146"/>
        <v>4972.194643951173</v>
      </c>
      <c r="AW280" s="15">
        <f t="shared" ca="1" si="147"/>
        <v>5024.5963521085378</v>
      </c>
      <c r="AX280" s="15">
        <f t="shared" ca="1" si="148"/>
        <v>6159.5185752194484</v>
      </c>
      <c r="AY280" s="15">
        <f t="shared" ca="1" si="149"/>
        <v>7676.4489746643649</v>
      </c>
      <c r="AZ280" s="15">
        <f t="shared" ca="1" si="150"/>
        <v>10448.448658507918</v>
      </c>
      <c r="BA280" s="15">
        <f t="shared" ca="1" si="151"/>
        <v>14556.661936611483</v>
      </c>
      <c r="BB280" s="15">
        <f t="shared" ca="1" si="152"/>
        <v>18161.986902403823</v>
      </c>
      <c r="BC280" s="15">
        <f t="shared" ca="1" si="153"/>
        <v>18329.71549175695</v>
      </c>
      <c r="BD280" s="15">
        <f t="shared" ca="1" si="154"/>
        <v>21621.465661697581</v>
      </c>
      <c r="BE280" s="15">
        <f t="shared" ca="1" si="155"/>
        <v>27709.868356730327</v>
      </c>
      <c r="BF280" s="15">
        <f ca="1">Inputs!$B$13*EXP($B$9-0.5*C$6^2+C$6*Y280)</f>
        <v>20930.129000744033</v>
      </c>
      <c r="BG280" s="15">
        <f t="shared" ca="1" si="156"/>
        <v>28573.506836458168</v>
      </c>
      <c r="BH280" s="15">
        <f t="shared" ca="1" si="157"/>
        <v>29273.476719920254</v>
      </c>
      <c r="BI280" s="15">
        <f t="shared" ca="1" si="158"/>
        <v>35052.118328956341</v>
      </c>
      <c r="BJ280" s="15">
        <f t="shared" ca="1" si="159"/>
        <v>44394.464484810451</v>
      </c>
      <c r="BK280" s="15">
        <f t="shared" ca="1" si="160"/>
        <v>68171.35581533004</v>
      </c>
      <c r="BL280" s="15">
        <f t="shared" ca="1" si="161"/>
        <v>87391.467790520328</v>
      </c>
      <c r="BM280" s="15">
        <f t="shared" ca="1" si="162"/>
        <v>106485.00786121743</v>
      </c>
      <c r="BN280" s="15">
        <f t="shared" ca="1" si="163"/>
        <v>130974.5796505208</v>
      </c>
      <c r="BO280" s="15">
        <f t="shared" ca="1" si="164"/>
        <v>188404.55422437139</v>
      </c>
      <c r="BP280" s="15">
        <f t="shared" ca="1" si="165"/>
        <v>230317.79390329766</v>
      </c>
      <c r="BQ280" s="15">
        <f ca="1">Inputs!$B$20*EXP($B$10-0.5*C$7^2+C$7*AJ280)</f>
        <v>2613.0322026965723</v>
      </c>
      <c r="BR280" s="15">
        <f t="shared" ca="1" si="166"/>
        <v>3272.6391246728017</v>
      </c>
      <c r="BS280" s="15">
        <f t="shared" ca="1" si="167"/>
        <v>4951.6807559684385</v>
      </c>
      <c r="BT280" s="15">
        <f t="shared" ca="1" si="168"/>
        <v>8785.238489684858</v>
      </c>
      <c r="BU280" s="15">
        <f t="shared" ca="1" si="169"/>
        <v>10885.642965131825</v>
      </c>
      <c r="BV280" s="15">
        <f t="shared" ca="1" si="170"/>
        <v>20805.133695243421</v>
      </c>
      <c r="BW280" s="15">
        <f t="shared" ca="1" si="171"/>
        <v>37640.85949324345</v>
      </c>
      <c r="BX280" s="15">
        <f t="shared" ca="1" si="172"/>
        <v>56276.783749442475</v>
      </c>
      <c r="BY280" s="15">
        <f t="shared" ca="1" si="173"/>
        <v>79774.995637234111</v>
      </c>
      <c r="BZ280" s="15">
        <f t="shared" ca="1" si="174"/>
        <v>135421.88113394548</v>
      </c>
      <c r="CA280" s="15">
        <f t="shared" ca="1" si="175"/>
        <v>200130.93474060902</v>
      </c>
      <c r="CB280" s="15">
        <f ca="1">(AU280*DCF!C$10-DCF!C$5*MAX(AU280*DCF!C$10,0)-MAX(AU280-Inputs!$B$6,0)/Inputs!$B$10)*DCF!C$6</f>
        <v>1048.8560072710004</v>
      </c>
      <c r="CC280" s="15">
        <f ca="1">(AV280*DCF!D$10-DCF!D$5*MAX(AV280*DCF!D$10,0)-MAX(AV280-AU280,0)/Inputs!$B$10)*DCF!D$6</f>
        <v>1011.8000939656895</v>
      </c>
      <c r="CD280" s="15">
        <f ca="1">(AW280*DCF!E$10-DCF!E$5*MAX(AW280*DCF!E$10,0)-MAX(AW280-AV280,0)/Inputs!$B$10)*DCF!E$6</f>
        <v>1148.2962781400308</v>
      </c>
      <c r="CE280" s="15">
        <f ca="1">(AX280*DCF!F$10-DCF!F$5*MAX(AX280*DCF!F$10,0)-MAX(AX280-AW280,0)/Inputs!$B$10)*DCF!F$6</f>
        <v>1108.4639120415152</v>
      </c>
      <c r="CF280" s="15">
        <f ca="1">(AY280*DCF!G$10-DCF!G$5*MAX(AY280*DCF!G$10,0)-MAX(AY280-AX280,0)/Inputs!$B$10)*DCF!G$6</f>
        <v>1290.0741462027772</v>
      </c>
      <c r="CG280" s="15">
        <f ca="1">(AZ280*DCF!H$10-DCF!H$5*MAX(AZ280*DCF!H$10,0)-MAX(AZ280-AY280,0)/Inputs!$B$10)*DCF!H$6</f>
        <v>1536.3555630011101</v>
      </c>
      <c r="CH280" s="15">
        <f ca="1">(BA280*DCF!I$10-DCF!I$5*MAX(BA280*DCF!I$10,0)-MAX(BA280-AZ280,0)/Inputs!$B$10)*DCF!I$6</f>
        <v>1985.0801907829659</v>
      </c>
      <c r="CI280" s="15">
        <f ca="1">(BB280*DCF!J$10-DCF!J$5*MAX(BB280*DCF!J$10,0)-MAX(BB280-BA280,0)/Inputs!$B$10)*DCF!J$6</f>
        <v>2570.3115065737811</v>
      </c>
      <c r="CJ280" s="15">
        <f ca="1">(BC280*DCF!K$10-DCF!K$5*MAX(BC280*DCF!K$10,0)-MAX(BC280-BB280,0)/Inputs!$B$10)*DCF!K$6</f>
        <v>2927.3103680388672</v>
      </c>
      <c r="CK280" s="15">
        <f ca="1">(BD280*DCF!L$10-DCF!L$5*MAX(BD280*DCF!L$10,0)-MAX(BD280-BC280,0)/Inputs!$B$10)*DCF!L$6</f>
        <v>2835.2515798137997</v>
      </c>
      <c r="CL280" s="15">
        <f ca="1">(BE280*DCF!M$10-DCF!M$5*MAX(BE280*DCF!M$10,0)-MAX(BE280-BD280,0)/Inputs!$B$10)*DCF!M$6</f>
        <v>3182.8960699225254</v>
      </c>
      <c r="CM280" s="15">
        <f ca="1">(BF280*DCF!C$28-DCF!C$5*MAX(BF280*DCF!C$28,0)-MAX(BF280-Inputs!$B$13,0)/Inputs!$B$17)*DCF!C$6</f>
        <v>4183.7822192448275</v>
      </c>
      <c r="CN280" s="15">
        <f ca="1">(BG280*DCF!D$28-DCF!D$5*MAX(BG280*DCF!D$28,0)-MAX(BG280-BF280,0)/Inputs!$B$17)*DCF!D$6</f>
        <v>6784.8738389290174</v>
      </c>
      <c r="CO280" s="15">
        <f ca="1">(BH280*DCF!E$28-DCF!E$5*MAX(BH280*DCF!E$28,0)-MAX(BH280-BG280,0)/Inputs!$B$17)*DCF!E$6</f>
        <v>8152.8154344916602</v>
      </c>
      <c r="CP280" s="15">
        <f ca="1">(BI280*DCF!F$28-DCF!F$5*MAX(BI280*DCF!F$28,0)-MAX(BI280-BH280,0)/Inputs!$B$17)*DCF!F$6</f>
        <v>8463.6337799599514</v>
      </c>
      <c r="CQ280" s="15">
        <f ca="1">(BJ280*DCF!G$28-DCF!G$5*MAX(BJ280*DCF!G$28,0)-MAX(BJ280-BI280,0)/Inputs!$B$17)*DCF!G$6</f>
        <v>9947.1902981119019</v>
      </c>
      <c r="CR280" s="15">
        <f ca="1">(BK280*DCF!H$28-DCF!H$5*MAX(BK280*DCF!H$28,0)-MAX(BK280-BJ280,0)/Inputs!$B$17)*DCF!H$6</f>
        <v>13165.266760405553</v>
      </c>
      <c r="CS280" s="15">
        <f ca="1">(BL280*DCF!I$28-DCF!I$5*MAX(BL280*DCF!I$28,0)-MAX(BL280-BK280,0)/Inputs!$B$17)*DCF!I$6</f>
        <v>17791.693763597246</v>
      </c>
      <c r="CT280" s="15">
        <f ca="1">(BM280*DCF!J$28-DCF!J$5*MAX(BM280*DCF!J$28,0)-MAX(BM280-BL280,0)/Inputs!$B$17)*DCF!J$6</f>
        <v>21223.34931611404</v>
      </c>
      <c r="CU280" s="15">
        <f ca="1">(BN280*DCF!K$28-DCF!K$5*MAX(BN280*DCF!K$28,0)-MAX(BN280-BM280,0)/Inputs!$B$17)*DCF!K$6</f>
        <v>24659.98882665308</v>
      </c>
      <c r="CV280" s="15">
        <f ca="1">(BO280*DCF!L$28-DCF!L$5*MAX(BO280*DCF!L$28,0)-MAX(BO280-BN280,0)/Inputs!$B$17)*DCF!L$6</f>
        <v>31092.365768850923</v>
      </c>
      <c r="CW280" s="15">
        <f ca="1">(BP280*DCF!M$28-DCF!M$5*MAX(BP280*DCF!M$28,0)-MAX(BP280-BO280,0)/Inputs!$B$17)*DCF!M$6</f>
        <v>38953.314935545728</v>
      </c>
      <c r="CX280" s="15">
        <f ca="1">(BQ280*DCF!C$46-DCF!C$5*MAX(BQ280*DCF!C$46,0)-MAX(BQ280-Inputs!$B$20,0)/Inputs!$B$24)*DCF!C$6</f>
        <v>-603.47164034562866</v>
      </c>
      <c r="CY280" s="15">
        <f ca="1">(BR280*DCF!D$46-DCF!D$5*MAX(BR280*DCF!D$46,0)-MAX(BR280-BQ280,0)/Inputs!$B$24)*DCF!D$6</f>
        <v>-840.01197802339334</v>
      </c>
      <c r="CZ280" s="15">
        <f ca="1">(BS280*DCF!E$46-DCF!E$5*MAX(BS280*DCF!E$46,0)-MAX(BS280-BR280,0)/Inputs!$B$24)*DCF!E$6</f>
        <v>-1247.3768586880406</v>
      </c>
      <c r="DA280" s="15">
        <f ca="1">(BT280*DCF!F$46-DCF!F$5*MAX(BT280*DCF!F$46,0)-MAX(BT280-BS280,0)/Inputs!$B$24)*DCF!F$6</f>
        <v>-2035.7161701843561</v>
      </c>
      <c r="DB280" s="15">
        <f ca="1">(BU280*DCF!G$46-DCF!G$5*MAX(BU280*DCF!G$46,0)-MAX(BU280-BT280,0)/Inputs!$B$24)*DCF!G$6</f>
        <v>-1072.7060885577114</v>
      </c>
      <c r="DC280" s="15">
        <f ca="1">(BV280*DCF!H$46-DCF!H$5*MAX(BV280*DCF!H$46,0)-MAX(BV280-BU280,0)/Inputs!$B$24)*DCF!H$6</f>
        <v>-3082.4209666540996</v>
      </c>
      <c r="DD280" s="15">
        <f ca="1">(BW280*DCF!I$46-DCF!I$5*MAX(BW280*DCF!I$46,0)-MAX(BW280-BV280,0)/Inputs!$B$24)*DCF!I$6</f>
        <v>-3963.5553388461653</v>
      </c>
      <c r="DE280" s="15">
        <f ca="1">(BX280*DCF!J$46-DCF!J$5*MAX(BX280*DCF!J$46,0)-MAX(BX280-BW280,0)/Inputs!$B$24)*DCF!J$6</f>
        <v>-2581.2872362183111</v>
      </c>
      <c r="DF280" s="15">
        <f ca="1">(BY280*DCF!K$46-DCF!K$5*MAX(BY280*DCF!K$46,0)-MAX(BY280-BX280,0)/Inputs!$B$24)*DCF!K$6</f>
        <v>-1199.422240641848</v>
      </c>
      <c r="DG280" s="15">
        <f ca="1">(BZ280*DCF!L$46-DCF!L$5*MAX(BZ280*DCF!L$46,0)-MAX(BZ280-BY280,0)/Inputs!$B$24)*DCF!L$6</f>
        <v>-3231.9864609912429</v>
      </c>
      <c r="DH280" s="15">
        <f ca="1">(CA280*DCF!M$46-DCF!M$5*MAX(CA280*DCF!M$46,0)-MAX(CA280-BZ280,0)/Inputs!$B$24)*DCF!M$6</f>
        <v>2161.6509025338096</v>
      </c>
      <c r="DI280" s="15">
        <f ca="1">SUM(CB280:CL280)+BE280*DCF!M$10*(1+Inputs!$B$30)*(1-Inputs!$B$33)*(1-Inputs!$B$30/Inputs!$B$31)/(Inputs!$B$29-Inputs!$B$30)*DCF!M$6</f>
        <v>97761.625777609457</v>
      </c>
      <c r="DJ280" s="15">
        <f ca="1">SUM(CM280:CW280)+BP280*DCF!M$28*(1+Inputs!$B$30)*(1-Inputs!$B$33)*(1-Inputs!$B$30/Inputs!$B$31)/(Inputs!$B$29-Inputs!$B$30)*DCF!M$6</f>
        <v>1039054.8963691074</v>
      </c>
      <c r="DK280" s="15">
        <f ca="1">SUM(CX280:DH280)+CA280*DCF!M$46*(1+Inputs!$B$30)*(1-Inputs!$B$33)*(1-Inputs!$B$30/Inputs!$B$31)/(Inputs!$B$29-Inputs!$B$30)*DCF!M$6</f>
        <v>291729.82805713452</v>
      </c>
      <c r="DM280" s="15">
        <f ca="1">DI280+DJ280+DK280+Inputs!$B$34+Inputs!$B$36-Inputs!$B$35</f>
        <v>1505397.3502038515</v>
      </c>
    </row>
    <row r="281" spans="1:117" x14ac:dyDescent="0.75">
      <c r="A281" s="11">
        <v>268</v>
      </c>
      <c r="C281" s="24">
        <f t="shared" ca="1" si="176"/>
        <v>1.7937499210499634</v>
      </c>
      <c r="D281" s="24">
        <f t="shared" ca="1" si="176"/>
        <v>-1.2138915093657892</v>
      </c>
      <c r="E281" s="24">
        <f t="shared" ca="1" si="176"/>
        <v>-0.80429558326992634</v>
      </c>
      <c r="F281" s="24">
        <f t="shared" ca="1" si="176"/>
        <v>0.68618946650511237</v>
      </c>
      <c r="G281" s="24">
        <f t="shared" ca="1" si="176"/>
        <v>0.33322202259137979</v>
      </c>
      <c r="H281" s="24">
        <f t="shared" ca="1" si="176"/>
        <v>0.63028628719337054</v>
      </c>
      <c r="I281" s="24">
        <f t="shared" ca="1" si="176"/>
        <v>1.64048092392916</v>
      </c>
      <c r="J281" s="24">
        <f t="shared" ca="1" si="176"/>
        <v>1.6890634287923154</v>
      </c>
      <c r="K281" s="24">
        <f t="shared" ca="1" si="176"/>
        <v>-1.3446735437552011</v>
      </c>
      <c r="L281" s="24">
        <f t="shared" ca="1" si="176"/>
        <v>1.0088777003187215E-2</v>
      </c>
      <c r="M281" s="24">
        <f t="shared" ca="1" si="176"/>
        <v>-0.43437626417739583</v>
      </c>
      <c r="N281" s="24">
        <f ca="1">SQRT(Inputs!$B$38)*C281+SQRT(1-Inputs!$B$38)*_xlfn.NORM.S.INV(RAND())</f>
        <v>0.17365026357580127</v>
      </c>
      <c r="O281" s="24">
        <f ca="1">SQRT(Inputs!$B$38)*D281+SQRT(1-Inputs!$B$38)*_xlfn.NORM.S.INV(RAND())</f>
        <v>-0.86485535413048309</v>
      </c>
      <c r="P281" s="24">
        <f ca="1">SQRT(Inputs!$B$38)*E281+SQRT(1-Inputs!$B$38)*_xlfn.NORM.S.INV(RAND())</f>
        <v>-2.3921118730535873E-2</v>
      </c>
      <c r="Q281" s="24">
        <f ca="1">SQRT(Inputs!$B$38)*F281+SQRT(1-Inputs!$B$38)*_xlfn.NORM.S.INV(RAND())</f>
        <v>0.93745916611878077</v>
      </c>
      <c r="R281" s="24">
        <f ca="1">SQRT(Inputs!$B$38)*G281+SQRT(1-Inputs!$B$38)*_xlfn.NORM.S.INV(RAND())</f>
        <v>0.11232925980325939</v>
      </c>
      <c r="S281" s="24">
        <f ca="1">SQRT(Inputs!$B$38)*H281+SQRT(1-Inputs!$B$38)*_xlfn.NORM.S.INV(RAND())</f>
        <v>-0.41302306962104984</v>
      </c>
      <c r="T281" s="24">
        <f ca="1">SQRT(Inputs!$B$38)*I281+SQRT(1-Inputs!$B$38)*_xlfn.NORM.S.INV(RAND())</f>
        <v>1.0484325748129044</v>
      </c>
      <c r="U281" s="24">
        <f ca="1">SQRT(Inputs!$B$38)*J281+SQRT(1-Inputs!$B$38)*_xlfn.NORM.S.INV(RAND())</f>
        <v>1.1166874666765811</v>
      </c>
      <c r="V281" s="24">
        <f ca="1">SQRT(Inputs!$B$38)*K281+SQRT(1-Inputs!$B$38)*_xlfn.NORM.S.INV(RAND())</f>
        <v>-1.2901434750780538</v>
      </c>
      <c r="W281" s="24">
        <f ca="1">SQRT(Inputs!$B$38)*L281+SQRT(1-Inputs!$B$38)*_xlfn.NORM.S.INV(RAND())</f>
        <v>0.93701581509905563</v>
      </c>
      <c r="X281" s="24">
        <f ca="1">SQRT(Inputs!$B$38)*M281+SQRT(1-Inputs!$B$38)*_xlfn.NORM.S.INV(RAND())</f>
        <v>-0.4656050379011461</v>
      </c>
      <c r="Y281" s="24">
        <f ca="1">SQRT(Inputs!$B$38)*C281+SQRT(1-Inputs!$B$38)*_xlfn.NORM.S.INV(RAND())</f>
        <v>1.8913556033913506</v>
      </c>
      <c r="Z281" s="24">
        <f ca="1">SQRT(Inputs!$B$38)*D281+SQRT(1-Inputs!$B$38)*_xlfn.NORM.S.INV(RAND())</f>
        <v>-1.0681523485141886</v>
      </c>
      <c r="AA281" s="24">
        <f ca="1">SQRT(Inputs!$B$38)*E281+SQRT(1-Inputs!$B$38)*_xlfn.NORM.S.INV(RAND())</f>
        <v>-0.74110878343533759</v>
      </c>
      <c r="AB281" s="24">
        <f ca="1">SQRT(Inputs!$B$38)*F281+SQRT(1-Inputs!$B$38)*_xlfn.NORM.S.INV(RAND())</f>
        <v>0.16441555106729497</v>
      </c>
      <c r="AC281" s="24">
        <f ca="1">SQRT(Inputs!$B$38)*G281+SQRT(1-Inputs!$B$38)*_xlfn.NORM.S.INV(RAND())</f>
        <v>0.20760306257871197</v>
      </c>
      <c r="AD281" s="24">
        <f ca="1">SQRT(Inputs!$B$38)*H281+SQRT(1-Inputs!$B$38)*_xlfn.NORM.S.INV(RAND())</f>
        <v>0.1029960829586459</v>
      </c>
      <c r="AE281" s="24">
        <f ca="1">SQRT(Inputs!$B$38)*I281+SQRT(1-Inputs!$B$38)*_xlfn.NORM.S.INV(RAND())</f>
        <v>0.15769823694049667</v>
      </c>
      <c r="AF281" s="24">
        <f ca="1">SQRT(Inputs!$B$38)*J281+SQRT(1-Inputs!$B$38)*_xlfn.NORM.S.INV(RAND())</f>
        <v>1.7370330943516641</v>
      </c>
      <c r="AG281" s="24">
        <f ca="1">SQRT(Inputs!$B$38)*K281+SQRT(1-Inputs!$B$38)*_xlfn.NORM.S.INV(RAND())</f>
        <v>0.28796744337701097</v>
      </c>
      <c r="AH281" s="24">
        <f ca="1">SQRT(Inputs!$B$38)*L281+SQRT(1-Inputs!$B$38)*_xlfn.NORM.S.INV(RAND())</f>
        <v>-0.68375863227932565</v>
      </c>
      <c r="AI281" s="24">
        <f ca="1">SQRT(Inputs!$B$38)*M281+SQRT(1-Inputs!$B$38)*_xlfn.NORM.S.INV(RAND())</f>
        <v>2.9446253268566036E-2</v>
      </c>
      <c r="AJ281" s="24">
        <f ca="1">SQRT(Inputs!$B$38)*C281+SQRT(1-Inputs!$B$38)*_xlfn.NORM.S.INV(RAND())</f>
        <v>-0.13048974333018293</v>
      </c>
      <c r="AK281" s="24">
        <f ca="1">SQRT(Inputs!$B$38)*D281+SQRT(1-Inputs!$B$38)*_xlfn.NORM.S.INV(RAND())</f>
        <v>1.8730105660488741</v>
      </c>
      <c r="AL281" s="24">
        <f ca="1">SQRT(Inputs!$B$38)*E281+SQRT(1-Inputs!$B$38)*_xlfn.NORM.S.INV(RAND())</f>
        <v>-0.34072022539604868</v>
      </c>
      <c r="AM281" s="24">
        <f ca="1">SQRT(Inputs!$B$38)*F281+SQRT(1-Inputs!$B$38)*_xlfn.NORM.S.INV(RAND())</f>
        <v>1.0096132062575196</v>
      </c>
      <c r="AN281" s="24">
        <f ca="1">SQRT(Inputs!$B$38)*G281+SQRT(1-Inputs!$B$38)*_xlfn.NORM.S.INV(RAND())</f>
        <v>-0.23285838413080362</v>
      </c>
      <c r="AO281" s="24">
        <f ca="1">SQRT(Inputs!$B$38)*H281+SQRT(1-Inputs!$B$38)*_xlfn.NORM.S.INV(RAND())</f>
        <v>0.49946825609613443</v>
      </c>
      <c r="AP281" s="24">
        <f ca="1">SQRT(Inputs!$B$38)*I281+SQRT(1-Inputs!$B$38)*_xlfn.NORM.S.INV(RAND())</f>
        <v>0.70734154680408157</v>
      </c>
      <c r="AQ281" s="24">
        <f ca="1">SQRT(Inputs!$B$38)*J281+SQRT(1-Inputs!$B$38)*_xlfn.NORM.S.INV(RAND())</f>
        <v>0.8955404247386215</v>
      </c>
      <c r="AR281" s="24">
        <f ca="1">SQRT(Inputs!$B$38)*K281+SQRT(1-Inputs!$B$38)*_xlfn.NORM.S.INV(RAND())</f>
        <v>-1.8316224868534314</v>
      </c>
      <c r="AS281" s="24">
        <f ca="1">SQRT(Inputs!$B$38)*L281+SQRT(1-Inputs!$B$38)*_xlfn.NORM.S.INV(RAND())</f>
        <v>-0.59401729183568874</v>
      </c>
      <c r="AT281" s="24">
        <f ca="1">SQRT(Inputs!$B$38)*M281+SQRT(1-Inputs!$B$38)*_xlfn.NORM.S.INV(RAND())</f>
        <v>-0.3643350210694451</v>
      </c>
      <c r="AU281" s="15">
        <f ca="1">Inputs!$B$6*EXP($B$8-0.5*C$5^2+C$5*N281)</f>
        <v>5103.7034323078487</v>
      </c>
      <c r="AV281" s="15">
        <f t="shared" ca="1" si="146"/>
        <v>5470.5978403887721</v>
      </c>
      <c r="AW281" s="15">
        <f t="shared" ca="1" si="147"/>
        <v>6648.93718076393</v>
      </c>
      <c r="AX281" s="15">
        <f t="shared" ca="1" si="148"/>
        <v>9126.3376554828646</v>
      </c>
      <c r="AY281" s="15">
        <f t="shared" ca="1" si="149"/>
        <v>11300.597037991076</v>
      </c>
      <c r="AZ281" s="15">
        <f t="shared" ca="1" si="150"/>
        <v>13206.414278835678</v>
      </c>
      <c r="BA281" s="15">
        <f t="shared" ca="1" si="151"/>
        <v>18035.581159033842</v>
      </c>
      <c r="BB281" s="15">
        <f t="shared" ca="1" si="152"/>
        <v>24694.984594168767</v>
      </c>
      <c r="BC281" s="15">
        <f t="shared" ca="1" si="153"/>
        <v>26703.531999468083</v>
      </c>
      <c r="BD281" s="15">
        <f t="shared" ca="1" si="154"/>
        <v>35710.903530193209</v>
      </c>
      <c r="BE281" s="15">
        <f t="shared" ca="1" si="155"/>
        <v>41942.216960273807</v>
      </c>
      <c r="BF281" s="15">
        <f ca="1">Inputs!$B$13*EXP($B$9-0.5*C$6^2+C$6*Y281)</f>
        <v>20123.148764624213</v>
      </c>
      <c r="BG281" s="15">
        <f t="shared" ca="1" si="156"/>
        <v>20225.593112567887</v>
      </c>
      <c r="BH281" s="15">
        <f t="shared" ca="1" si="157"/>
        <v>21853.667332758552</v>
      </c>
      <c r="BI281" s="15">
        <f t="shared" ca="1" si="158"/>
        <v>27437.826030196306</v>
      </c>
      <c r="BJ281" s="15">
        <f t="shared" ca="1" si="159"/>
        <v>34658.78857140497</v>
      </c>
      <c r="BK281" s="15">
        <f t="shared" ca="1" si="160"/>
        <v>43137.760662241024</v>
      </c>
      <c r="BL281" s="15">
        <f t="shared" ca="1" si="161"/>
        <v>54083.588188274851</v>
      </c>
      <c r="BM281" s="15">
        <f t="shared" ca="1" si="162"/>
        <v>82491.447908274029</v>
      </c>
      <c r="BN281" s="15">
        <f t="shared" ca="1" si="163"/>
        <v>105016.32440930947</v>
      </c>
      <c r="BO281" s="15">
        <f t="shared" ca="1" si="164"/>
        <v>119339.49386350035</v>
      </c>
      <c r="BP281" s="15">
        <f t="shared" ca="1" si="165"/>
        <v>147375.40571552966</v>
      </c>
      <c r="BQ281" s="15">
        <f ca="1">Inputs!$B$20*EXP($B$10-0.5*C$7^2+C$7*AJ281)</f>
        <v>4095.5087797999176</v>
      </c>
      <c r="BR281" s="15">
        <f t="shared" ca="1" si="166"/>
        <v>10073.449391044907</v>
      </c>
      <c r="BS281" s="15">
        <f t="shared" ca="1" si="167"/>
        <v>12508.577943110427</v>
      </c>
      <c r="BT281" s="15">
        <f t="shared" ca="1" si="168"/>
        <v>22476.485805331784</v>
      </c>
      <c r="BU281" s="15">
        <f t="shared" ca="1" si="169"/>
        <v>29443.121589290935</v>
      </c>
      <c r="BV281" s="15">
        <f t="shared" ca="1" si="170"/>
        <v>45842.890524722396</v>
      </c>
      <c r="BW281" s="15">
        <f t="shared" ca="1" si="171"/>
        <v>74302.216164030266</v>
      </c>
      <c r="BX281" s="15">
        <f t="shared" ca="1" si="172"/>
        <v>124360.99395088457</v>
      </c>
      <c r="BY281" s="15">
        <f t="shared" ca="1" si="173"/>
        <v>122739.15227089477</v>
      </c>
      <c r="BZ281" s="15">
        <f t="shared" ca="1" si="174"/>
        <v>154404.15307692115</v>
      </c>
      <c r="CA281" s="15">
        <f t="shared" ca="1" si="175"/>
        <v>203293.79109266476</v>
      </c>
      <c r="CB281" s="15">
        <f ca="1">(AU281*DCF!C$10-DCF!C$5*MAX(AU281*DCF!C$10,0)-MAX(AU281-Inputs!$B$6,0)/Inputs!$B$10)*DCF!C$6</f>
        <v>1042.0656399696657</v>
      </c>
      <c r="CC281" s="15">
        <f ca="1">(AV281*DCF!D$10-DCF!D$5*MAX(AV281*DCF!D$10,0)-MAX(AV281-AU281,0)/Inputs!$B$10)*DCF!D$6</f>
        <v>1243.963562409218</v>
      </c>
      <c r="CD281" s="15">
        <f ca="1">(AW281*DCF!E$10-DCF!E$5*MAX(AW281*DCF!E$10,0)-MAX(AW281-AV281,0)/Inputs!$B$10)*DCF!E$6</f>
        <v>1269.7229364053662</v>
      </c>
      <c r="CE281" s="15">
        <f ca="1">(AX281*DCF!F$10-DCF!F$5*MAX(AX281*DCF!F$10,0)-MAX(AX281-AW281,0)/Inputs!$B$10)*DCF!F$6</f>
        <v>1476.7793488729851</v>
      </c>
      <c r="CF281" s="15">
        <f ca="1">(AY281*DCF!G$10-DCF!G$5*MAX(AY281*DCF!G$10,0)-MAX(AY281-AX281,0)/Inputs!$B$10)*DCF!G$6</f>
        <v>1910.4430739535096</v>
      </c>
      <c r="CG281" s="15">
        <f ca="1">(AZ281*DCF!H$10-DCF!H$5*MAX(AZ281*DCF!H$10,0)-MAX(AZ281-AY281,0)/Inputs!$B$10)*DCF!H$6</f>
        <v>2225.622787554702</v>
      </c>
      <c r="CH281" s="15">
        <f ca="1">(BA281*DCF!I$10-DCF!I$5*MAX(BA281*DCF!I$10,0)-MAX(BA281-AZ281,0)/Inputs!$B$10)*DCF!I$6</f>
        <v>2502.2901706850848</v>
      </c>
      <c r="CI281" s="15">
        <f ca="1">(BB281*DCF!J$10-DCF!J$5*MAX(BB281*DCF!J$10,0)-MAX(BB281-BA281,0)/Inputs!$B$10)*DCF!J$6</f>
        <v>3228.5938042988892</v>
      </c>
      <c r="CJ281" s="15">
        <f ca="1">(BC281*DCF!K$10-DCF!K$5*MAX(BC281*DCF!K$10,0)-MAX(BC281-BB281,0)/Inputs!$B$10)*DCF!K$6</f>
        <v>4017.6737296921483</v>
      </c>
      <c r="CK281" s="15">
        <f ca="1">(BD281*DCF!L$10-DCF!L$5*MAX(BD281*DCF!L$10,0)-MAX(BD281-BC281,0)/Inputs!$B$10)*DCF!L$6</f>
        <v>4221.0843487446655</v>
      </c>
      <c r="CL281" s="15">
        <f ca="1">(BE281*DCF!M$10-DCF!M$5*MAX(BE281*DCF!M$10,0)-MAX(BE281-BD281,0)/Inputs!$B$10)*DCF!M$6</f>
        <v>5174.1923254522781</v>
      </c>
      <c r="CM281" s="15">
        <f ca="1">(BF281*DCF!C$28-DCF!C$5*MAX(BF281*DCF!C$28,0)-MAX(BF281-Inputs!$B$13,0)/Inputs!$B$17)*DCF!C$6</f>
        <v>4123.8667130034191</v>
      </c>
      <c r="CN281" s="15">
        <f ca="1">(BG281*DCF!D$28-DCF!D$5*MAX(BG281*DCF!D$28,0)-MAX(BG281-BF281,0)/Inputs!$B$17)*DCF!D$6</f>
        <v>5935.0475744444202</v>
      </c>
      <c r="CO281" s="15">
        <f ca="1">(BH281*DCF!E$28-DCF!E$5*MAX(BH281*DCF!E$28,0)-MAX(BH281-BG281,0)/Inputs!$B$17)*DCF!E$6</f>
        <v>5868.4767060161903</v>
      </c>
      <c r="CP281" s="15">
        <f ca="1">(BI281*DCF!F$28-DCF!F$5*MAX(BI281*DCF!F$28,0)-MAX(BI281-BH281,0)/Inputs!$B$17)*DCF!F$6</f>
        <v>6431.9626759663051</v>
      </c>
      <c r="CQ281" s="15">
        <f ca="1">(BJ281*DCF!G$28-DCF!G$5*MAX(BJ281*DCF!G$28,0)-MAX(BJ281-BI281,0)/Inputs!$B$17)*DCF!G$6</f>
        <v>7777.9910852906632</v>
      </c>
      <c r="CR281" s="15">
        <f ca="1">(BK281*DCF!H$28-DCF!H$5*MAX(BK281*DCF!H$28,0)-MAX(BK281-BJ281,0)/Inputs!$B$17)*DCF!H$6</f>
        <v>9351.0498261084704</v>
      </c>
      <c r="CS281" s="15">
        <f ca="1">(BL281*DCF!I$28-DCF!I$5*MAX(BL281*DCF!I$28,0)-MAX(BL281-BK281,0)/Inputs!$B$17)*DCF!I$6</f>
        <v>11146.858200913743</v>
      </c>
      <c r="CT281" s="15">
        <f ca="1">(BM281*DCF!J$28-DCF!J$5*MAX(BM281*DCF!J$28,0)-MAX(BM281-BL281,0)/Inputs!$B$17)*DCF!J$6</f>
        <v>14635.790888831239</v>
      </c>
      <c r="CU281" s="15">
        <f ca="1">(BN281*DCF!K$28-DCF!K$5*MAX(BN281*DCF!K$28,0)-MAX(BN281-BM281,0)/Inputs!$B$17)*DCF!K$6</f>
        <v>19418.689565023586</v>
      </c>
      <c r="CV281" s="15">
        <f ca="1">(BO281*DCF!L$28-DCF!L$5*MAX(BO281*DCF!L$28,0)-MAX(BO281-BN281,0)/Inputs!$B$17)*DCF!L$6</f>
        <v>22190.043439234458</v>
      </c>
      <c r="CW281" s="15">
        <f ca="1">(BP281*DCF!M$28-DCF!M$5*MAX(BP281*DCF!M$28,0)-MAX(BP281-BO281,0)/Inputs!$B$17)*DCF!M$6</f>
        <v>24798.227297896941</v>
      </c>
      <c r="CX281" s="15">
        <f ca="1">(BQ281*DCF!C$46-DCF!C$5*MAX(BQ281*DCF!C$46,0)-MAX(BQ281-Inputs!$B$20,0)/Inputs!$B$24)*DCF!C$6</f>
        <v>-1359.013011408719</v>
      </c>
      <c r="CY281" s="15">
        <f ca="1">(BR281*DCF!D$46-DCF!D$5*MAX(BR281*DCF!D$46,0)-MAX(BR281-BQ281,0)/Inputs!$B$24)*DCF!D$6</f>
        <v>-4270.0405325807715</v>
      </c>
      <c r="CZ281" s="15">
        <f ca="1">(BS281*DCF!E$46-DCF!E$5*MAX(BS281*DCF!E$46,0)-MAX(BS281-BR281,0)/Inputs!$B$24)*DCF!E$6</f>
        <v>-2439.0217580365234</v>
      </c>
      <c r="DA281" s="15">
        <f ca="1">(BT281*DCF!F$46-DCF!F$5*MAX(BT281*DCF!F$46,0)-MAX(BT281-BS281,0)/Inputs!$B$24)*DCF!F$6</f>
        <v>-5266.510165767646</v>
      </c>
      <c r="DB281" s="15">
        <f ca="1">(BU281*DCF!G$46-DCF!G$5*MAX(BU281*DCF!G$46,0)-MAX(BU281-BT281,0)/Inputs!$B$24)*DCF!G$6</f>
        <v>-3333.8470715659937</v>
      </c>
      <c r="DC281" s="15">
        <f ca="1">(BV281*DCF!H$46-DCF!H$5*MAX(BV281*DCF!H$46,0)-MAX(BV281-BU281,0)/Inputs!$B$24)*DCF!H$6</f>
        <v>-5096.1277136339249</v>
      </c>
      <c r="DD281" s="15">
        <f ca="1">(BW281*DCF!I$46-DCF!I$5*MAX(BW281*DCF!I$46,0)-MAX(BW281-BV281,0)/Inputs!$B$24)*DCF!I$6</f>
        <v>-6453.5329467679867</v>
      </c>
      <c r="DE281" s="15">
        <f ca="1">(BX281*DCF!J$46-DCF!J$5*MAX(BX281*DCF!J$46,0)-MAX(BX281-BW281,0)/Inputs!$B$24)*DCF!J$6</f>
        <v>-8058.1703285648355</v>
      </c>
      <c r="DF281" s="15">
        <f ca="1">(BY281*DCF!K$46-DCF!K$5*MAX(BY281*DCF!K$46,0)-MAX(BY281-BX281,0)/Inputs!$B$24)*DCF!K$6</f>
        <v>7011.2695305963935</v>
      </c>
      <c r="DG281" s="15">
        <f ca="1">(BZ281*DCF!L$46-DCF!L$5*MAX(BZ281*DCF!L$46,0)-MAX(BZ281-BY281,0)/Inputs!$B$24)*DCF!L$6</f>
        <v>3507.3508287288778</v>
      </c>
      <c r="DH281" s="15">
        <f ca="1">(CA281*DCF!M$46-DCF!M$5*MAX(CA281*DCF!M$46,0)-MAX(CA281-BZ281,0)/Inputs!$B$24)*DCF!M$6</f>
        <v>5716.753311961369</v>
      </c>
      <c r="DI281" s="15">
        <f ca="1">SUM(CB281:CL281)+BE281*DCF!M$10*(1+Inputs!$B$30)*(1-Inputs!$B$33)*(1-Inputs!$B$30/Inputs!$B$31)/(Inputs!$B$29-Inputs!$B$30)*DCF!M$6</f>
        <v>145038.17615688199</v>
      </c>
      <c r="DJ281" s="15">
        <f ca="1">SUM(CM281:CW281)+BP281*DCF!M$28*(1+Inputs!$B$30)*(1-Inputs!$B$33)*(1-Inputs!$B$30/Inputs!$B$31)/(Inputs!$B$29-Inputs!$B$30)*DCF!M$6</f>
        <v>678541.60789847129</v>
      </c>
      <c r="DK281" s="15">
        <f ca="1">SUM(CX281:DH281)+CA281*DCF!M$46*(1+Inputs!$B$30)*(1-Inputs!$B$33)*(1-Inputs!$B$30/Inputs!$B$31)/(Inputs!$B$29-Inputs!$B$30)*DCF!M$6</f>
        <v>294275.39286127652</v>
      </c>
      <c r="DM281" s="15">
        <f ca="1">DI281+DJ281+DK281+Inputs!$B$34+Inputs!$B$36-Inputs!$B$35</f>
        <v>1194706.1769166298</v>
      </c>
    </row>
    <row r="282" spans="1:117" x14ac:dyDescent="0.75">
      <c r="A282" s="11">
        <v>269</v>
      </c>
      <c r="C282" s="24">
        <f t="shared" ca="1" si="176"/>
        <v>-0.7242022262155795</v>
      </c>
      <c r="D282" s="24">
        <f t="shared" ca="1" si="176"/>
        <v>-2.2468945532279627</v>
      </c>
      <c r="E282" s="24">
        <f t="shared" ca="1" si="176"/>
        <v>1.1304243248126402</v>
      </c>
      <c r="F282" s="24">
        <f t="shared" ca="1" si="176"/>
        <v>-0.22571425862399891</v>
      </c>
      <c r="G282" s="24">
        <f t="shared" ca="1" si="176"/>
        <v>1.0696722651852486E-2</v>
      </c>
      <c r="H282" s="24">
        <f t="shared" ca="1" si="176"/>
        <v>-1.2462745919829377</v>
      </c>
      <c r="I282" s="24">
        <f t="shared" ca="1" si="176"/>
        <v>0.34308465311112374</v>
      </c>
      <c r="J282" s="24">
        <f t="shared" ca="1" si="176"/>
        <v>0.99389151045094637</v>
      </c>
      <c r="K282" s="24">
        <f t="shared" ca="1" si="176"/>
        <v>1.6816175258728028</v>
      </c>
      <c r="L282" s="24">
        <f t="shared" ca="1" si="176"/>
        <v>0.90767096715448325</v>
      </c>
      <c r="M282" s="24">
        <f t="shared" ca="1" si="176"/>
        <v>0.13365319660858768</v>
      </c>
      <c r="N282" s="24">
        <f ca="1">SQRT(Inputs!$B$38)*C282+SQRT(1-Inputs!$B$38)*_xlfn.NORM.S.INV(RAND())</f>
        <v>9.5397086010880483E-2</v>
      </c>
      <c r="O282" s="24">
        <f ca="1">SQRT(Inputs!$B$38)*D282+SQRT(1-Inputs!$B$38)*_xlfn.NORM.S.INV(RAND())</f>
        <v>-8.4623330315659606E-2</v>
      </c>
      <c r="P282" s="24">
        <f ca="1">SQRT(Inputs!$B$38)*E282+SQRT(1-Inputs!$B$38)*_xlfn.NORM.S.INV(RAND())</f>
        <v>0.49634497907548958</v>
      </c>
      <c r="Q282" s="24">
        <f ca="1">SQRT(Inputs!$B$38)*F282+SQRT(1-Inputs!$B$38)*_xlfn.NORM.S.INV(RAND())</f>
        <v>0.63374187643480251</v>
      </c>
      <c r="R282" s="24">
        <f ca="1">SQRT(Inputs!$B$38)*G282+SQRT(1-Inputs!$B$38)*_xlfn.NORM.S.INV(RAND())</f>
        <v>0.15194259494571424</v>
      </c>
      <c r="S282" s="24">
        <f ca="1">SQRT(Inputs!$B$38)*H282+SQRT(1-Inputs!$B$38)*_xlfn.NORM.S.INV(RAND())</f>
        <v>-1.4604189013061717</v>
      </c>
      <c r="T282" s="24">
        <f ca="1">SQRT(Inputs!$B$38)*I282+SQRT(1-Inputs!$B$38)*_xlfn.NORM.S.INV(RAND())</f>
        <v>-0.3826971977659156</v>
      </c>
      <c r="U282" s="24">
        <f ca="1">SQRT(Inputs!$B$38)*J282+SQRT(1-Inputs!$B$38)*_xlfn.NORM.S.INV(RAND())</f>
        <v>1.3678547228690292</v>
      </c>
      <c r="V282" s="24">
        <f ca="1">SQRT(Inputs!$B$38)*K282+SQRT(1-Inputs!$B$38)*_xlfn.NORM.S.INV(RAND())</f>
        <v>0.9092984858096258</v>
      </c>
      <c r="W282" s="24">
        <f ca="1">SQRT(Inputs!$B$38)*L282+SQRT(1-Inputs!$B$38)*_xlfn.NORM.S.INV(RAND())</f>
        <v>0.7960244556034286</v>
      </c>
      <c r="X282" s="24">
        <f ca="1">SQRT(Inputs!$B$38)*M282+SQRT(1-Inputs!$B$38)*_xlfn.NORM.S.INV(RAND())</f>
        <v>-8.7725940702791411E-2</v>
      </c>
      <c r="Y282" s="24">
        <f ca="1">SQRT(Inputs!$B$38)*C282+SQRT(1-Inputs!$B$38)*_xlfn.NORM.S.INV(RAND())</f>
        <v>-0.34602985616156756</v>
      </c>
      <c r="Z282" s="24">
        <f ca="1">SQRT(Inputs!$B$38)*D282+SQRT(1-Inputs!$B$38)*_xlfn.NORM.S.INV(RAND())</f>
        <v>-0.47402275226530732</v>
      </c>
      <c r="AA282" s="24">
        <f ca="1">SQRT(Inputs!$B$38)*E282+SQRT(1-Inputs!$B$38)*_xlfn.NORM.S.INV(RAND())</f>
        <v>0.51790413186494422</v>
      </c>
      <c r="AB282" s="24">
        <f ca="1">SQRT(Inputs!$B$38)*F282+SQRT(1-Inputs!$B$38)*_xlfn.NORM.S.INV(RAND())</f>
        <v>-0.18679518662502509</v>
      </c>
      <c r="AC282" s="24">
        <f ca="1">SQRT(Inputs!$B$38)*G282+SQRT(1-Inputs!$B$38)*_xlfn.NORM.S.INV(RAND())</f>
        <v>-0.41565915271881487</v>
      </c>
      <c r="AD282" s="24">
        <f ca="1">SQRT(Inputs!$B$38)*H282+SQRT(1-Inputs!$B$38)*_xlfn.NORM.S.INV(RAND())</f>
        <v>-3.1149874958847357E-2</v>
      </c>
      <c r="AE282" s="24">
        <f ca="1">SQRT(Inputs!$B$38)*I282+SQRT(1-Inputs!$B$38)*_xlfn.NORM.S.INV(RAND())</f>
        <v>-8.2445013155037578E-2</v>
      </c>
      <c r="AF282" s="24">
        <f ca="1">SQRT(Inputs!$B$38)*J282+SQRT(1-Inputs!$B$38)*_xlfn.NORM.S.INV(RAND())</f>
        <v>0.67859996444941073</v>
      </c>
      <c r="AG282" s="24">
        <f ca="1">SQRT(Inputs!$B$38)*K282+SQRT(1-Inputs!$B$38)*_xlfn.NORM.S.INV(RAND())</f>
        <v>2.4054964451422949</v>
      </c>
      <c r="AH282" s="24">
        <f ca="1">SQRT(Inputs!$B$38)*L282+SQRT(1-Inputs!$B$38)*_xlfn.NORM.S.INV(RAND())</f>
        <v>1.1510050437918795</v>
      </c>
      <c r="AI282" s="24">
        <f ca="1">SQRT(Inputs!$B$38)*M282+SQRT(1-Inputs!$B$38)*_xlfn.NORM.S.INV(RAND())</f>
        <v>0.78879115827759316</v>
      </c>
      <c r="AJ282" s="24">
        <f ca="1">SQRT(Inputs!$B$38)*C282+SQRT(1-Inputs!$B$38)*_xlfn.NORM.S.INV(RAND())</f>
        <v>-8.4408011095125302E-2</v>
      </c>
      <c r="AK282" s="24">
        <f ca="1">SQRT(Inputs!$B$38)*D282+SQRT(1-Inputs!$B$38)*_xlfn.NORM.S.INV(RAND())</f>
        <v>-2.546443283899563</v>
      </c>
      <c r="AL282" s="24">
        <f ca="1">SQRT(Inputs!$B$38)*E282+SQRT(1-Inputs!$B$38)*_xlfn.NORM.S.INV(RAND())</f>
        <v>-4.7016574745093243E-2</v>
      </c>
      <c r="AM282" s="24">
        <f ca="1">SQRT(Inputs!$B$38)*F282+SQRT(1-Inputs!$B$38)*_xlfn.NORM.S.INV(RAND())</f>
        <v>-0.32099383495074257</v>
      </c>
      <c r="AN282" s="24">
        <f ca="1">SQRT(Inputs!$B$38)*G282+SQRT(1-Inputs!$B$38)*_xlfn.NORM.S.INV(RAND())</f>
        <v>1.0832124992981527</v>
      </c>
      <c r="AO282" s="24">
        <f ca="1">SQRT(Inputs!$B$38)*H282+SQRT(1-Inputs!$B$38)*_xlfn.NORM.S.INV(RAND())</f>
        <v>-0.29400649816447233</v>
      </c>
      <c r="AP282" s="24">
        <f ca="1">SQRT(Inputs!$B$38)*I282+SQRT(1-Inputs!$B$38)*_xlfn.NORM.S.INV(RAND())</f>
        <v>0.70503761896926598</v>
      </c>
      <c r="AQ282" s="24">
        <f ca="1">SQRT(Inputs!$B$38)*J282+SQRT(1-Inputs!$B$38)*_xlfn.NORM.S.INV(RAND())</f>
        <v>1.3024475564478091</v>
      </c>
      <c r="AR282" s="24">
        <f ca="1">SQRT(Inputs!$B$38)*K282+SQRT(1-Inputs!$B$38)*_xlfn.NORM.S.INV(RAND())</f>
        <v>0.80260585834508846</v>
      </c>
      <c r="AS282" s="24">
        <f ca="1">SQRT(Inputs!$B$38)*L282+SQRT(1-Inputs!$B$38)*_xlfn.NORM.S.INV(RAND())</f>
        <v>-1.513927237386975E-2</v>
      </c>
      <c r="AT282" s="24">
        <f ca="1">SQRT(Inputs!$B$38)*M282+SQRT(1-Inputs!$B$38)*_xlfn.NORM.S.INV(RAND())</f>
        <v>0.59602021748028178</v>
      </c>
      <c r="AU282" s="15">
        <f ca="1">Inputs!$B$6*EXP($B$8-0.5*C$5^2+C$5*N282)</f>
        <v>5039.4621337481422</v>
      </c>
      <c r="AV282" s="15">
        <f t="shared" ca="1" si="146"/>
        <v>6058.3646315297319</v>
      </c>
      <c r="AW282" s="15">
        <f t="shared" ca="1" si="147"/>
        <v>7898.5809134162882</v>
      </c>
      <c r="AX282" s="15">
        <f t="shared" ca="1" si="148"/>
        <v>10437.930064233664</v>
      </c>
      <c r="AY282" s="15">
        <f t="shared" ca="1" si="149"/>
        <v>12984.595995924445</v>
      </c>
      <c r="AZ282" s="15">
        <f t="shared" ca="1" si="150"/>
        <v>13521.380737963276</v>
      </c>
      <c r="BA282" s="15">
        <f t="shared" ca="1" si="151"/>
        <v>15897.064658352554</v>
      </c>
      <c r="BB282" s="15">
        <f t="shared" ca="1" si="152"/>
        <v>22321.54759490912</v>
      </c>
      <c r="BC282" s="15">
        <f t="shared" ca="1" si="153"/>
        <v>29846.274685292858</v>
      </c>
      <c r="BD282" s="15">
        <f t="shared" ca="1" si="154"/>
        <v>39390.821545088242</v>
      </c>
      <c r="BE282" s="15">
        <f t="shared" ca="1" si="155"/>
        <v>47884.267326613051</v>
      </c>
      <c r="BF282" s="15">
        <f ca="1">Inputs!$B$13*EXP($B$9-0.5*C$6^2+C$6*Y282)</f>
        <v>12914.030195498201</v>
      </c>
      <c r="BG282" s="15">
        <f t="shared" ca="1" si="156"/>
        <v>14448.579213922298</v>
      </c>
      <c r="BH282" s="15">
        <f t="shared" ca="1" si="157"/>
        <v>19236.945023208384</v>
      </c>
      <c r="BI282" s="15">
        <f t="shared" ca="1" si="158"/>
        <v>22881.490350555439</v>
      </c>
      <c r="BJ282" s="15">
        <f t="shared" ca="1" si="159"/>
        <v>26419.875754814486</v>
      </c>
      <c r="BK282" s="15">
        <f t="shared" ca="1" si="160"/>
        <v>32288.170390468596</v>
      </c>
      <c r="BL282" s="15">
        <f t="shared" ca="1" si="161"/>
        <v>39240.619143979507</v>
      </c>
      <c r="BM282" s="15">
        <f t="shared" ca="1" si="162"/>
        <v>52477.771053861346</v>
      </c>
      <c r="BN282" s="15">
        <f t="shared" ca="1" si="163"/>
        <v>86104.939297504141</v>
      </c>
      <c r="BO282" s="15">
        <f t="shared" ca="1" si="164"/>
        <v>121109.68809102116</v>
      </c>
      <c r="BP282" s="15">
        <f t="shared" ca="1" si="165"/>
        <v>162998.08741848421</v>
      </c>
      <c r="BQ282" s="15">
        <f ca="1">Inputs!$B$20*EXP($B$10-0.5*C$7^2+C$7*AJ282)</f>
        <v>4162.9974114272491</v>
      </c>
      <c r="BR282" s="15">
        <f t="shared" ca="1" si="166"/>
        <v>2516.1183521356411</v>
      </c>
      <c r="BS282" s="15">
        <f t="shared" ca="1" si="167"/>
        <v>3399.3402728674932</v>
      </c>
      <c r="BT282" s="15">
        <f t="shared" ca="1" si="168"/>
        <v>4308.4374223781642</v>
      </c>
      <c r="BU282" s="15">
        <f t="shared" ca="1" si="169"/>
        <v>7760.2566898050118</v>
      </c>
      <c r="BV282" s="15">
        <f t="shared" ca="1" si="170"/>
        <v>10104.759040780875</v>
      </c>
      <c r="BW282" s="15">
        <f t="shared" ca="1" si="171"/>
        <v>16369.82222844056</v>
      </c>
      <c r="BX282" s="15">
        <f t="shared" ca="1" si="172"/>
        <v>29727.177178450525</v>
      </c>
      <c r="BY282" s="15">
        <f t="shared" ca="1" si="173"/>
        <v>48566.184785696743</v>
      </c>
      <c r="BZ282" s="15">
        <f t="shared" ca="1" si="174"/>
        <v>67955.766828224718</v>
      </c>
      <c r="CA282" s="15">
        <f t="shared" ca="1" si="175"/>
        <v>106122.22904864716</v>
      </c>
      <c r="CB282" s="15">
        <f ca="1">(AU282*DCF!C$10-DCF!C$5*MAX(AU282*DCF!C$10,0)-MAX(AU282-Inputs!$B$6,0)/Inputs!$B$10)*DCF!C$6</f>
        <v>1042.5236918788185</v>
      </c>
      <c r="CC282" s="15">
        <f ca="1">(AV282*DCF!D$10-DCF!D$5*MAX(AV282*DCF!D$10,0)-MAX(AV282-AU282,0)/Inputs!$B$10)*DCF!D$6</f>
        <v>1228.2526273509548</v>
      </c>
      <c r="CD282" s="15">
        <f ca="1">(AW282*DCF!E$10-DCF!E$5*MAX(AW282*DCF!E$10,0)-MAX(AW282-AV282,0)/Inputs!$B$10)*DCF!E$6</f>
        <v>1409.1636849580575</v>
      </c>
      <c r="CE282" s="15">
        <f ca="1">(AX282*DCF!F$10-DCF!F$5*MAX(AX282*DCF!F$10,0)-MAX(AX282-AW282,0)/Inputs!$B$10)*DCF!F$6</f>
        <v>1750.2078978321824</v>
      </c>
      <c r="CF282" s="15">
        <f ca="1">(AY282*DCF!G$10-DCF!G$5*MAX(AY282*DCF!G$10,0)-MAX(AY282-AX282,0)/Inputs!$B$10)*DCF!G$6</f>
        <v>2185.8309896395826</v>
      </c>
      <c r="CG282" s="15">
        <f ca="1">(AZ282*DCF!H$10-DCF!H$5*MAX(AZ282*DCF!H$10,0)-MAX(AZ282-AY282,0)/Inputs!$B$10)*DCF!H$6</f>
        <v>2529.8700148298508</v>
      </c>
      <c r="CH282" s="15">
        <f ca="1">(BA282*DCF!I$10-DCF!I$5*MAX(BA282*DCF!I$10,0)-MAX(BA282-AZ282,0)/Inputs!$B$10)*DCF!I$6</f>
        <v>2514.1183870093755</v>
      </c>
      <c r="CI282" s="15">
        <f ca="1">(BB282*DCF!J$10-DCF!J$5*MAX(BB282*DCF!J$10,0)-MAX(BB282-BA282,0)/Inputs!$B$10)*DCF!J$6</f>
        <v>2856.904838462729</v>
      </c>
      <c r="CJ282" s="15">
        <f ca="1">(BC282*DCF!K$10-DCF!K$5*MAX(BC282*DCF!K$10,0)-MAX(BC282-BB282,0)/Inputs!$B$10)*DCF!K$6</f>
        <v>3751.4236451415936</v>
      </c>
      <c r="CK282" s="15">
        <f ca="1">(BD282*DCF!L$10-DCF!L$5*MAX(BD282*DCF!L$10,0)-MAX(BD282-BC282,0)/Inputs!$B$10)*DCF!L$6</f>
        <v>4706.6204949160174</v>
      </c>
      <c r="CL282" s="15">
        <f ca="1">(BE282*DCF!M$10-DCF!M$5*MAX(BE282*DCF!M$10,0)-MAX(BE282-BD282,0)/Inputs!$B$10)*DCF!M$6</f>
        <v>5742.4566068446238</v>
      </c>
      <c r="CM282" s="15">
        <f ca="1">(BF282*DCF!C$28-DCF!C$5*MAX(BF282*DCF!C$28,0)-MAX(BF282-Inputs!$B$13,0)/Inputs!$B$17)*DCF!C$6</f>
        <v>3588.6144611014438</v>
      </c>
      <c r="CN282" s="15">
        <f ca="1">(BG282*DCF!D$28-DCF!D$5*MAX(BG282*DCF!D$28,0)-MAX(BG282-BF282,0)/Inputs!$B$17)*DCF!D$6</f>
        <v>3928.0501536672223</v>
      </c>
      <c r="CO282" s="15">
        <f ca="1">(BH282*DCF!E$28-DCF!E$5*MAX(BH282*DCF!E$28,0)-MAX(BH282-BG282,0)/Inputs!$B$17)*DCF!E$6</f>
        <v>4504.5243819487423</v>
      </c>
      <c r="CP282" s="15">
        <f ca="1">(BI282*DCF!F$28-DCF!F$5*MAX(BI282*DCF!F$28,0)-MAX(BI282-BH282,0)/Inputs!$B$17)*DCF!F$6</f>
        <v>5548.1748287083556</v>
      </c>
      <c r="CQ282" s="15">
        <f ca="1">(BJ282*DCF!G$28-DCF!G$5*MAX(BJ282*DCF!G$28,0)-MAX(BJ282-BI282,0)/Inputs!$B$17)*DCF!G$6</f>
        <v>6259.7157415896891</v>
      </c>
      <c r="CR282" s="15">
        <f ca="1">(BK282*DCF!H$28-DCF!H$5*MAX(BK282*DCF!H$28,0)-MAX(BK282-BJ282,0)/Inputs!$B$17)*DCF!H$6</f>
        <v>7073.4524629745638</v>
      </c>
      <c r="CS282" s="15">
        <f ca="1">(BL282*DCF!I$28-DCF!I$5*MAX(BL282*DCF!I$28,0)-MAX(BL282-BK282,0)/Inputs!$B$17)*DCF!I$6</f>
        <v>8229.6612303767033</v>
      </c>
      <c r="CT282" s="15">
        <f ca="1">(BM282*DCF!J$28-DCF!J$5*MAX(BM282*DCF!J$28,0)-MAX(BM282-BL282,0)/Inputs!$B$17)*DCF!J$6</f>
        <v>9951.7612507409976</v>
      </c>
      <c r="CU282" s="15">
        <f ca="1">(BN282*DCF!K$28-DCF!K$5*MAX(BN282*DCF!K$28,0)-MAX(BN282-BM282,0)/Inputs!$B$17)*DCF!K$6</f>
        <v>14065.039260125664</v>
      </c>
      <c r="CV282" s="15">
        <f ca="1">(BO282*DCF!L$28-DCF!L$5*MAX(BO282*DCF!L$28,0)-MAX(BO282-BN282,0)/Inputs!$B$17)*DCF!L$6</f>
        <v>20203.079155300176</v>
      </c>
      <c r="CW282" s="15">
        <f ca="1">(BP282*DCF!M$28-DCF!M$5*MAX(BP282*DCF!M$28,0)-MAX(BP282-BO282,0)/Inputs!$B$17)*DCF!M$6</f>
        <v>26289.669715305055</v>
      </c>
      <c r="CX282" s="15">
        <f ca="1">(BQ282*DCF!C$46-DCF!C$5*MAX(BQ282*DCF!C$46,0)-MAX(BQ282-Inputs!$B$20,0)/Inputs!$B$24)*DCF!C$6</f>
        <v>-1405.7718785870086</v>
      </c>
      <c r="CY282" s="15">
        <f ca="1">(BR282*DCF!D$46-DCF!D$5*MAX(BR282*DCF!D$46,0)-MAX(BR282-BQ282,0)/Inputs!$B$24)*DCF!D$6</f>
        <v>-429.44272607107888</v>
      </c>
      <c r="CZ282" s="15">
        <f ca="1">(BS282*DCF!E$46-DCF!E$5*MAX(BS282*DCF!E$46,0)-MAX(BS282-BR282,0)/Inputs!$B$24)*DCF!E$6</f>
        <v>-750.11967239965304</v>
      </c>
      <c r="DA282" s="15">
        <f ca="1">(BT282*DCF!F$46-DCF!F$5*MAX(BT282*DCF!F$46,0)-MAX(BT282-BS282,0)/Inputs!$B$24)*DCF!F$6</f>
        <v>-644.79866400691424</v>
      </c>
      <c r="DB282" s="15">
        <f ca="1">(BU282*DCF!G$46-DCF!G$5*MAX(BU282*DCF!G$46,0)-MAX(BU282-BT282,0)/Inputs!$B$24)*DCF!G$6</f>
        <v>-1422.1635045909845</v>
      </c>
      <c r="DC282" s="15">
        <f ca="1">(BV282*DCF!H$46-DCF!H$5*MAX(BV282*DCF!H$46,0)-MAX(BV282-BU282,0)/Inputs!$B$24)*DCF!H$6</f>
        <v>-728.53974056151242</v>
      </c>
      <c r="DD282" s="15">
        <f ca="1">(BW282*DCF!I$46-DCF!I$5*MAX(BW282*DCF!I$46,0)-MAX(BW282-BV282,0)/Inputs!$B$24)*DCF!I$6</f>
        <v>-1420.3898849453278</v>
      </c>
      <c r="DE282" s="15">
        <f ca="1">(BX282*DCF!J$46-DCF!J$5*MAX(BX282*DCF!J$46,0)-MAX(BX282-BW282,0)/Inputs!$B$24)*DCF!J$6</f>
        <v>-2295.1794514671874</v>
      </c>
      <c r="DF282" s="15">
        <f ca="1">(BY282*DCF!K$46-DCF!K$5*MAX(BY282*DCF!K$46,0)-MAX(BY282-BX282,0)/Inputs!$B$24)*DCF!K$6</f>
        <v>-1840.7926235149223</v>
      </c>
      <c r="DG282" s="15">
        <f ca="1">(BZ282*DCF!L$46-DCF!L$5*MAX(BZ282*DCF!L$46,0)-MAX(BZ282-BY282,0)/Inputs!$B$24)*DCF!L$6</f>
        <v>309.54128282407277</v>
      </c>
      <c r="DH282" s="15">
        <f ca="1">(CA282*DCF!M$46-DCF!M$5*MAX(CA282*DCF!M$46,0)-MAX(CA282-BZ282,0)/Inputs!$B$24)*DCF!M$6</f>
        <v>340.6306661182918</v>
      </c>
      <c r="DI282" s="15">
        <f ca="1">SUM(CB282:CL282)+BE282*DCF!M$10*(1+Inputs!$B$30)*(1-Inputs!$B$33)*(1-Inputs!$B$30/Inputs!$B$31)/(Inputs!$B$29-Inputs!$B$30)*DCF!M$6</f>
        <v>162979.92205271096</v>
      </c>
      <c r="DJ282" s="15">
        <f ca="1">SUM(CM282:CW282)+BP282*DCF!M$28*(1+Inputs!$B$30)*(1-Inputs!$B$33)*(1-Inputs!$B$30/Inputs!$B$31)/(Inputs!$B$29-Inputs!$B$30)*DCF!M$6</f>
        <v>714476.18625811511</v>
      </c>
      <c r="DK282" s="15">
        <f ca="1">SUM(CX282:DH282)+CA282*DCF!M$46*(1+Inputs!$B$30)*(1-Inputs!$B$33)*(1-Inputs!$B$30/Inputs!$B$31)/(Inputs!$B$29-Inputs!$B$30)*DCF!M$6</f>
        <v>153790.5108936787</v>
      </c>
      <c r="DM282" s="15">
        <f ca="1">DI282+DJ282+DK282+Inputs!$B$34+Inputs!$B$36-Inputs!$B$35</f>
        <v>1108097.6192045049</v>
      </c>
    </row>
    <row r="283" spans="1:117" x14ac:dyDescent="0.75">
      <c r="A283" s="11">
        <v>270</v>
      </c>
      <c r="C283" s="24">
        <f t="shared" ca="1" si="176"/>
        <v>0.1987390330213285</v>
      </c>
      <c r="D283" s="24">
        <f t="shared" ca="1" si="176"/>
        <v>0.66213342647173068</v>
      </c>
      <c r="E283" s="24">
        <f t="shared" ca="1" si="176"/>
        <v>0.93392141814651042</v>
      </c>
      <c r="F283" s="24">
        <f t="shared" ca="1" si="176"/>
        <v>0.2434785896721674</v>
      </c>
      <c r="G283" s="24">
        <f t="shared" ca="1" si="176"/>
        <v>0.3113880348798973</v>
      </c>
      <c r="H283" s="24">
        <f t="shared" ca="1" si="176"/>
        <v>0.37164772935872153</v>
      </c>
      <c r="I283" s="24">
        <f t="shared" ca="1" si="176"/>
        <v>0.13998567732873854</v>
      </c>
      <c r="J283" s="24">
        <f t="shared" ca="1" si="176"/>
        <v>-0.22211964658915118</v>
      </c>
      <c r="K283" s="24">
        <f t="shared" ca="1" si="176"/>
        <v>0.30233680238828453</v>
      </c>
      <c r="L283" s="24">
        <f t="shared" ca="1" si="176"/>
        <v>-1.7679998716921403</v>
      </c>
      <c r="M283" s="24">
        <f t="shared" ca="1" si="176"/>
        <v>-0.34462570616103844</v>
      </c>
      <c r="N283" s="24">
        <f ca="1">SQRT(Inputs!$B$38)*C283+SQRT(1-Inputs!$B$38)*_xlfn.NORM.S.INV(RAND())</f>
        <v>0.66453225778066505</v>
      </c>
      <c r="O283" s="24">
        <f ca="1">SQRT(Inputs!$B$38)*D283+SQRT(1-Inputs!$B$38)*_xlfn.NORM.S.INV(RAND())</f>
        <v>0.27833934732922061</v>
      </c>
      <c r="P283" s="24">
        <f ca="1">SQRT(Inputs!$B$38)*E283+SQRT(1-Inputs!$B$38)*_xlfn.NORM.S.INV(RAND())</f>
        <v>3.0855859002940487</v>
      </c>
      <c r="Q283" s="24">
        <f ca="1">SQRT(Inputs!$B$38)*F283+SQRT(1-Inputs!$B$38)*_xlfn.NORM.S.INV(RAND())</f>
        <v>1.3223691564917999</v>
      </c>
      <c r="R283" s="24">
        <f ca="1">SQRT(Inputs!$B$38)*G283+SQRT(1-Inputs!$B$38)*_xlfn.NORM.S.INV(RAND())</f>
        <v>0.6441096916761645</v>
      </c>
      <c r="S283" s="24">
        <f ca="1">SQRT(Inputs!$B$38)*H283+SQRT(1-Inputs!$B$38)*_xlfn.NORM.S.INV(RAND())</f>
        <v>-0.5424963366052854</v>
      </c>
      <c r="T283" s="24">
        <f ca="1">SQRT(Inputs!$B$38)*I283+SQRT(1-Inputs!$B$38)*_xlfn.NORM.S.INV(RAND())</f>
        <v>0.95604998506961048</v>
      </c>
      <c r="U283" s="24">
        <f ca="1">SQRT(Inputs!$B$38)*J283+SQRT(1-Inputs!$B$38)*_xlfn.NORM.S.INV(RAND())</f>
        <v>0.66325209807108065</v>
      </c>
      <c r="V283" s="24">
        <f ca="1">SQRT(Inputs!$B$38)*K283+SQRT(1-Inputs!$B$38)*_xlfn.NORM.S.INV(RAND())</f>
        <v>1.0381540233731992</v>
      </c>
      <c r="W283" s="24">
        <f ca="1">SQRT(Inputs!$B$38)*L283+SQRT(1-Inputs!$B$38)*_xlfn.NORM.S.INV(RAND())</f>
        <v>-0.90489587470657118</v>
      </c>
      <c r="X283" s="24">
        <f ca="1">SQRT(Inputs!$B$38)*M283+SQRT(1-Inputs!$B$38)*_xlfn.NORM.S.INV(RAND())</f>
        <v>-0.23638300142221313</v>
      </c>
      <c r="Y283" s="24">
        <f ca="1">SQRT(Inputs!$B$38)*C283+SQRT(1-Inputs!$B$38)*_xlfn.NORM.S.INV(RAND())</f>
        <v>0.59044873867106551</v>
      </c>
      <c r="Z283" s="24">
        <f ca="1">SQRT(Inputs!$B$38)*D283+SQRT(1-Inputs!$B$38)*_xlfn.NORM.S.INV(RAND())</f>
        <v>-1.0475870197913539</v>
      </c>
      <c r="AA283" s="24">
        <f ca="1">SQRT(Inputs!$B$38)*E283+SQRT(1-Inputs!$B$38)*_xlfn.NORM.S.INV(RAND())</f>
        <v>0.19181495069957377</v>
      </c>
      <c r="AB283" s="24">
        <f ca="1">SQRT(Inputs!$B$38)*F283+SQRT(1-Inputs!$B$38)*_xlfn.NORM.S.INV(RAND())</f>
        <v>0.4937269039575779</v>
      </c>
      <c r="AC283" s="24">
        <f ca="1">SQRT(Inputs!$B$38)*G283+SQRT(1-Inputs!$B$38)*_xlfn.NORM.S.INV(RAND())</f>
        <v>0.24874831134959186</v>
      </c>
      <c r="AD283" s="24">
        <f ca="1">SQRT(Inputs!$B$38)*H283+SQRT(1-Inputs!$B$38)*_xlfn.NORM.S.INV(RAND())</f>
        <v>-0.17769765869083151</v>
      </c>
      <c r="AE283" s="24">
        <f ca="1">SQRT(Inputs!$B$38)*I283+SQRT(1-Inputs!$B$38)*_xlfn.NORM.S.INV(RAND())</f>
        <v>-1.1173679614234471</v>
      </c>
      <c r="AF283" s="24">
        <f ca="1">SQRT(Inputs!$B$38)*J283+SQRT(1-Inputs!$B$38)*_xlfn.NORM.S.INV(RAND())</f>
        <v>-1.111929711976583</v>
      </c>
      <c r="AG283" s="24">
        <f ca="1">SQRT(Inputs!$B$38)*K283+SQRT(1-Inputs!$B$38)*_xlfn.NORM.S.INV(RAND())</f>
        <v>-0.79851744171745087</v>
      </c>
      <c r="AH283" s="24">
        <f ca="1">SQRT(Inputs!$B$38)*L283+SQRT(1-Inputs!$B$38)*_xlfn.NORM.S.INV(RAND())</f>
        <v>-1.2861913692570059</v>
      </c>
      <c r="AI283" s="24">
        <f ca="1">SQRT(Inputs!$B$38)*M283+SQRT(1-Inputs!$B$38)*_xlfn.NORM.S.INV(RAND())</f>
        <v>2.0145778530187837</v>
      </c>
      <c r="AJ283" s="24">
        <f ca="1">SQRT(Inputs!$B$38)*C283+SQRT(1-Inputs!$B$38)*_xlfn.NORM.S.INV(RAND())</f>
        <v>-1.0037274031909724</v>
      </c>
      <c r="AK283" s="24">
        <f ca="1">SQRT(Inputs!$B$38)*D283+SQRT(1-Inputs!$B$38)*_xlfn.NORM.S.INV(RAND())</f>
        <v>-7.8531975795766984E-3</v>
      </c>
      <c r="AL283" s="24">
        <f ca="1">SQRT(Inputs!$B$38)*E283+SQRT(1-Inputs!$B$38)*_xlfn.NORM.S.INV(RAND())</f>
        <v>0.75618201587270173</v>
      </c>
      <c r="AM283" s="24">
        <f ca="1">SQRT(Inputs!$B$38)*F283+SQRT(1-Inputs!$B$38)*_xlfn.NORM.S.INV(RAND())</f>
        <v>-0.44475062924352782</v>
      </c>
      <c r="AN283" s="24">
        <f ca="1">SQRT(Inputs!$B$38)*G283+SQRT(1-Inputs!$B$38)*_xlfn.NORM.S.INV(RAND())</f>
        <v>1.2491710735847332</v>
      </c>
      <c r="AO283" s="24">
        <f ca="1">SQRT(Inputs!$B$38)*H283+SQRT(1-Inputs!$B$38)*_xlfn.NORM.S.INV(RAND())</f>
        <v>0.23548283682503346</v>
      </c>
      <c r="AP283" s="24">
        <f ca="1">SQRT(Inputs!$B$38)*I283+SQRT(1-Inputs!$B$38)*_xlfn.NORM.S.INV(RAND())</f>
        <v>-5.884762304039301E-2</v>
      </c>
      <c r="AQ283" s="24">
        <f ca="1">SQRT(Inputs!$B$38)*J283+SQRT(1-Inputs!$B$38)*_xlfn.NORM.S.INV(RAND())</f>
        <v>-1.119923323519342</v>
      </c>
      <c r="AR283" s="24">
        <f ca="1">SQRT(Inputs!$B$38)*K283+SQRT(1-Inputs!$B$38)*_xlfn.NORM.S.INV(RAND())</f>
        <v>0.21783441853421398</v>
      </c>
      <c r="AS283" s="24">
        <f ca="1">SQRT(Inputs!$B$38)*L283+SQRT(1-Inputs!$B$38)*_xlfn.NORM.S.INV(RAND())</f>
        <v>-1.5458354828935312</v>
      </c>
      <c r="AT283" s="24">
        <f ca="1">SQRT(Inputs!$B$38)*M283+SQRT(1-Inputs!$B$38)*_xlfn.NORM.S.INV(RAND())</f>
        <v>0.57018430638468443</v>
      </c>
      <c r="AU283" s="15">
        <f ca="1">Inputs!$B$6*EXP($B$8-0.5*C$5^2+C$5*N283)</f>
        <v>5525.7943864101271</v>
      </c>
      <c r="AV283" s="15">
        <f t="shared" ca="1" si="146"/>
        <v>7007.1754721921461</v>
      </c>
      <c r="AW283" s="15">
        <f t="shared" ca="1" si="147"/>
        <v>12954.16983185081</v>
      </c>
      <c r="AX283" s="15">
        <f t="shared" ca="1" si="148"/>
        <v>18656.845182477082</v>
      </c>
      <c r="AY283" s="15">
        <f t="shared" ca="1" si="149"/>
        <v>24581.883645461374</v>
      </c>
      <c r="AZ283" s="15">
        <f t="shared" ca="1" si="150"/>
        <v>28320.878688404897</v>
      </c>
      <c r="BA283" s="15">
        <f t="shared" ca="1" si="151"/>
        <v>38304.771002823531</v>
      </c>
      <c r="BB283" s="15">
        <f t="shared" ca="1" si="152"/>
        <v>50118.918839431768</v>
      </c>
      <c r="BC283" s="15">
        <f t="shared" ca="1" si="153"/>
        <v>67853.062945569909</v>
      </c>
      <c r="BD283" s="15">
        <f t="shared" ca="1" si="154"/>
        <v>76380.257327699015</v>
      </c>
      <c r="BE283" s="15">
        <f t="shared" ca="1" si="155"/>
        <v>91600.679292382949</v>
      </c>
      <c r="BF283" s="15">
        <f ca="1">Inputs!$B$13*EXP($B$9-0.5*C$6^2+C$6*Y283)</f>
        <v>15548.575876185494</v>
      </c>
      <c r="BG283" s="15">
        <f t="shared" ca="1" si="156"/>
        <v>15685.830392051334</v>
      </c>
      <c r="BH283" s="15">
        <f t="shared" ca="1" si="157"/>
        <v>19784.722403821459</v>
      </c>
      <c r="BI283" s="15">
        <f t="shared" ca="1" si="158"/>
        <v>26131.756517255344</v>
      </c>
      <c r="BJ283" s="15">
        <f t="shared" ca="1" si="159"/>
        <v>33205.348482410649</v>
      </c>
      <c r="BK283" s="15">
        <f t="shared" ca="1" si="160"/>
        <v>39779.185062719123</v>
      </c>
      <c r="BL283" s="15">
        <f t="shared" ca="1" si="161"/>
        <v>42276.776697522822</v>
      </c>
      <c r="BM283" s="15">
        <f t="shared" ca="1" si="162"/>
        <v>45262.641759768499</v>
      </c>
      <c r="BN283" s="15">
        <f t="shared" ca="1" si="163"/>
        <v>50587.440381771536</v>
      </c>
      <c r="BO283" s="15">
        <f t="shared" ca="1" si="164"/>
        <v>53599.13456077587</v>
      </c>
      <c r="BP283" s="15">
        <f t="shared" ca="1" si="165"/>
        <v>82884.820119722586</v>
      </c>
      <c r="BQ283" s="15">
        <f ca="1">Inputs!$B$20*EXP($B$10-0.5*C$7^2+C$7*AJ283)</f>
        <v>3004.6727885034093</v>
      </c>
      <c r="BR283" s="15">
        <f t="shared" ca="1" si="166"/>
        <v>4066.7988758374058</v>
      </c>
      <c r="BS283" s="15">
        <f t="shared" ca="1" si="167"/>
        <v>6919.898781796579</v>
      </c>
      <c r="BT283" s="15">
        <f t="shared" ca="1" si="168"/>
        <v>8490.3452194770343</v>
      </c>
      <c r="BU283" s="15">
        <f t="shared" ca="1" si="169"/>
        <v>15919.213171408652</v>
      </c>
      <c r="BV283" s="15">
        <f t="shared" ca="1" si="170"/>
        <v>23354.998484753953</v>
      </c>
      <c r="BW283" s="15">
        <f t="shared" ca="1" si="171"/>
        <v>32187.182815705713</v>
      </c>
      <c r="BX283" s="15">
        <f t="shared" ca="1" si="172"/>
        <v>35965.774675951259</v>
      </c>
      <c r="BY283" s="15">
        <f t="shared" ca="1" si="173"/>
        <v>52538.822270210374</v>
      </c>
      <c r="BZ283" s="15">
        <f t="shared" ca="1" si="174"/>
        <v>55483.636449059981</v>
      </c>
      <c r="CA283" s="15">
        <f t="shared" ca="1" si="175"/>
        <v>86248.408628344303</v>
      </c>
      <c r="CB283" s="15">
        <f ca="1">(AU283*DCF!C$10-DCF!C$5*MAX(AU283*DCF!C$10,0)-MAX(AU283-Inputs!$B$6,0)/Inputs!$B$10)*DCF!C$6</f>
        <v>1039.0560562330777</v>
      </c>
      <c r="CC283" s="15">
        <f ca="1">(AV283*DCF!D$10-DCF!D$5*MAX(AV283*DCF!D$10,0)-MAX(AV283-AU283,0)/Inputs!$B$10)*DCF!D$6</f>
        <v>1346.7555420205654</v>
      </c>
      <c r="CD283" s="15">
        <f ca="1">(AW283*DCF!E$10-DCF!E$5*MAX(AW283*DCF!E$10,0)-MAX(AW283-AV283,0)/Inputs!$B$10)*DCF!E$6</f>
        <v>1651.4021963391485</v>
      </c>
      <c r="CE283" s="15">
        <f ca="1">(AX283*DCF!F$10-DCF!F$5*MAX(AX283*DCF!F$10,0)-MAX(AX283-AW283,0)/Inputs!$B$10)*DCF!F$6</f>
        <v>2886.1742156718633</v>
      </c>
      <c r="CF283" s="15">
        <f ca="1">(AY283*DCF!G$10-DCF!G$5*MAX(AY283*DCF!G$10,0)-MAX(AY283-AX283,0)/Inputs!$B$10)*DCF!G$6</f>
        <v>3925.9527963105493</v>
      </c>
      <c r="CG283" s="15">
        <f ca="1">(AZ283*DCF!H$10-DCF!H$5*MAX(AZ283*DCF!H$10,0)-MAX(AZ283-AY283,0)/Inputs!$B$10)*DCF!H$6</f>
        <v>4834.5933111846462</v>
      </c>
      <c r="CH283" s="15">
        <f ca="1">(BA283*DCF!I$10-DCF!I$5*MAX(BA283*DCF!I$10,0)-MAX(BA283-AZ283,0)/Inputs!$B$10)*DCF!I$6</f>
        <v>5359.1761563814352</v>
      </c>
      <c r="CI283" s="15">
        <f ca="1">(BB283*DCF!J$10-DCF!J$5*MAX(BB283*DCF!J$10,0)-MAX(BB283-BA283,0)/Inputs!$B$10)*DCF!J$6</f>
        <v>6810.2833418859755</v>
      </c>
      <c r="CJ283" s="15">
        <f ca="1">(BC283*DCF!K$10-DCF!K$5*MAX(BC283*DCF!K$10,0)-MAX(BC283-BB283,0)/Inputs!$B$10)*DCF!K$6</f>
        <v>8440.7431961910133</v>
      </c>
      <c r="CK283" s="15">
        <f ca="1">(BD283*DCF!L$10-DCF!L$5*MAX(BD283*DCF!L$10,0)-MAX(BD283-BC283,0)/Inputs!$B$10)*DCF!L$6</f>
        <v>10416.890948574082</v>
      </c>
      <c r="CL283" s="15">
        <f ca="1">(BE283*DCF!M$10-DCF!M$5*MAX(BE283*DCF!M$10,0)-MAX(BE283-BD283,0)/Inputs!$B$10)*DCF!M$6</f>
        <v>11107.798583127455</v>
      </c>
      <c r="CM283" s="15">
        <f ca="1">(BF283*DCF!C$28-DCF!C$5*MAX(BF283*DCF!C$28,0)-MAX(BF283-Inputs!$B$13,0)/Inputs!$B$17)*DCF!C$6</f>
        <v>3784.2204141461943</v>
      </c>
      <c r="CN283" s="15">
        <f ca="1">(BG283*DCF!D$28-DCF!D$5*MAX(BG283*DCF!D$28,0)-MAX(BG283-BF283,0)/Inputs!$B$17)*DCF!D$6</f>
        <v>4590.5561441748723</v>
      </c>
      <c r="CO283" s="15">
        <f ca="1">(BH283*DCF!E$28-DCF!E$5*MAX(BH283*DCF!E$28,0)-MAX(BH283-BG283,0)/Inputs!$B$17)*DCF!E$6</f>
        <v>4795.5504851389951</v>
      </c>
      <c r="CP283" s="15">
        <f ca="1">(BI283*DCF!F$28-DCF!F$5*MAX(BI283*DCF!F$28,0)-MAX(BI283-BH283,0)/Inputs!$B$17)*DCF!F$6</f>
        <v>5938.5056785523875</v>
      </c>
      <c r="CQ283" s="15">
        <f ca="1">(BJ283*DCF!G$28-DCF!G$5*MAX(BJ283*DCF!G$28,0)-MAX(BJ283-BI283,0)/Inputs!$B$17)*DCF!G$6</f>
        <v>7425.6713020315538</v>
      </c>
      <c r="CR283" s="15">
        <f ca="1">(BK283*DCF!H$28-DCF!H$5*MAX(BK283*DCF!H$28,0)-MAX(BK283-BJ283,0)/Inputs!$B$17)*DCF!H$6</f>
        <v>8816.4416195637732</v>
      </c>
      <c r="CS283" s="15">
        <f ca="1">(BL283*DCF!I$28-DCF!I$5*MAX(BL283*DCF!I$28,0)-MAX(BL283-BK283,0)/Inputs!$B$17)*DCF!I$6</f>
        <v>9583.0314703046442</v>
      </c>
      <c r="CT283" s="15">
        <f ca="1">(BM283*DCF!J$28-DCF!J$5*MAX(BM283*DCF!J$28,0)-MAX(BM283-BL283,0)/Inputs!$B$17)*DCF!J$6</f>
        <v>9701.4253387902008</v>
      </c>
      <c r="CU283" s="15">
        <f ca="1">(BN283*DCF!K$28-DCF!K$5*MAX(BN283*DCF!K$28,0)-MAX(BN283-BM283,0)/Inputs!$B$17)*DCF!K$6</f>
        <v>10031.002303715042</v>
      </c>
      <c r="CV283" s="15">
        <f ca="1">(BO283*DCF!L$28-DCF!L$5*MAX(BO283*DCF!L$28,0)-MAX(BO283-BN283,0)/Inputs!$B$17)*DCF!L$6</f>
        <v>10353.374165620542</v>
      </c>
      <c r="CW283" s="15">
        <f ca="1">(BP283*DCF!M$28-DCF!M$5*MAX(BP283*DCF!M$28,0)-MAX(BP283-BO283,0)/Inputs!$B$17)*DCF!M$6</f>
        <v>12533.649825360724</v>
      </c>
      <c r="CX283" s="15">
        <f ca="1">(BQ283*DCF!C$46-DCF!C$5*MAX(BQ283*DCF!C$46,0)-MAX(BQ283-Inputs!$B$20,0)/Inputs!$B$24)*DCF!C$6</f>
        <v>-693.91981258739236</v>
      </c>
      <c r="CY283" s="15">
        <f ca="1">(BR283*DCF!D$46-DCF!D$5*MAX(BR283*DCF!D$46,0)-MAX(BR283-BQ283,0)/Inputs!$B$24)*DCF!D$6</f>
        <v>-1147.3081141481191</v>
      </c>
      <c r="CZ283" s="15">
        <f ca="1">(BS283*DCF!E$46-DCF!E$5*MAX(BS283*DCF!E$46,0)-MAX(BS283-BR283,0)/Inputs!$B$24)*DCF!E$6</f>
        <v>-1942.9035177261972</v>
      </c>
      <c r="DA283" s="15">
        <f ca="1">(BT283*DCF!F$46-DCF!F$5*MAX(BT283*DCF!F$46,0)-MAX(BT283-BS283,0)/Inputs!$B$24)*DCF!F$6</f>
        <v>-1190.1698124981203</v>
      </c>
      <c r="DB283" s="15">
        <f ca="1">(BU283*DCF!G$46-DCF!G$5*MAX(BU283*DCF!G$46,0)-MAX(BU283-BT283,0)/Inputs!$B$24)*DCF!G$6</f>
        <v>-3034.4152810822957</v>
      </c>
      <c r="DC283" s="15">
        <f ca="1">(BV283*DCF!H$46-DCF!H$5*MAX(BV283*DCF!H$46,0)-MAX(BV283-BU283,0)/Inputs!$B$24)*DCF!H$6</f>
        <v>-2310.6247263095456</v>
      </c>
      <c r="DD283" s="15">
        <f ca="1">(BW283*DCF!I$46-DCF!I$5*MAX(BW283*DCF!I$46,0)-MAX(BW283-BV283,0)/Inputs!$B$24)*DCF!I$6</f>
        <v>-1792.0029815750008</v>
      </c>
      <c r="DE283" s="15">
        <f ca="1">(BX283*DCF!J$46-DCF!J$5*MAX(BX283*DCF!J$46,0)-MAX(BX283-BW283,0)/Inputs!$B$24)*DCF!J$6</f>
        <v>506.64393328990263</v>
      </c>
      <c r="DF283" s="15">
        <f ca="1">(BY283*DCF!K$46-DCF!K$5*MAX(BY283*DCF!K$46,0)-MAX(BY283-BX283,0)/Inputs!$B$24)*DCF!K$6</f>
        <v>-1058.7624893029938</v>
      </c>
      <c r="DG283" s="15">
        <f ca="1">(BZ283*DCF!L$46-DCF!L$5*MAX(BZ283*DCF!L$46,0)-MAX(BZ283-BY283,0)/Inputs!$B$24)*DCF!L$6</f>
        <v>3168.9063124126192</v>
      </c>
      <c r="DH283" s="15">
        <f ca="1">(CA283*DCF!M$46-DCF!M$5*MAX(CA283*DCF!M$46,0)-MAX(CA283-BZ283,0)/Inputs!$B$24)*DCF!M$6</f>
        <v>329.97034356190574</v>
      </c>
      <c r="DI283" s="15">
        <f ca="1">SUM(CB283:CL283)+BE283*DCF!M$10*(1+Inputs!$B$30)*(1-Inputs!$B$33)*(1-Inputs!$B$30/Inputs!$B$31)/(Inputs!$B$29-Inputs!$B$30)*DCF!M$6</f>
        <v>312744.72810820618</v>
      </c>
      <c r="DJ283" s="15">
        <f ca="1">SUM(CM283:CW283)+BP283*DCF!M$28*(1+Inputs!$B$30)*(1-Inputs!$B$33)*(1-Inputs!$B$30/Inputs!$B$31)/(Inputs!$B$29-Inputs!$B$30)*DCF!M$6</f>
        <v>395112.82932268799</v>
      </c>
      <c r="DK283" s="15">
        <f ca="1">SUM(CX283:DH283)+CA283*DCF!M$46*(1+Inputs!$B$30)*(1-Inputs!$B$33)*(1-Inputs!$B$30/Inputs!$B$31)/(Inputs!$B$29-Inputs!$B$30)*DCF!M$6</f>
        <v>124185.67037059835</v>
      </c>
      <c r="DM283" s="15">
        <f ca="1">DI283+DJ283+DK283+Inputs!$B$34+Inputs!$B$36-Inputs!$B$35</f>
        <v>908894.22780149244</v>
      </c>
    </row>
    <row r="284" spans="1:117" x14ac:dyDescent="0.75">
      <c r="A284" s="11">
        <v>271</v>
      </c>
      <c r="C284" s="24">
        <f t="shared" ref="C284:M293" ca="1" si="177">_xlfn.NORM.S.INV(RAND())</f>
        <v>0.72522200222074784</v>
      </c>
      <c r="D284" s="24">
        <f t="shared" ca="1" si="177"/>
        <v>-0.83990502346851892</v>
      </c>
      <c r="E284" s="24">
        <f t="shared" ca="1" si="177"/>
        <v>1.7858245695000738</v>
      </c>
      <c r="F284" s="24">
        <f t="shared" ca="1" si="177"/>
        <v>1.0414618922497476</v>
      </c>
      <c r="G284" s="24">
        <f t="shared" ca="1" si="177"/>
        <v>-0.47089891600010048</v>
      </c>
      <c r="H284" s="24">
        <f t="shared" ca="1" si="177"/>
        <v>0.33506833419263282</v>
      </c>
      <c r="I284" s="24">
        <f t="shared" ca="1" si="177"/>
        <v>-2.9162966293968379E-2</v>
      </c>
      <c r="J284" s="24">
        <f t="shared" ca="1" si="177"/>
        <v>-0.6607047588436652</v>
      </c>
      <c r="K284" s="24">
        <f t="shared" ca="1" si="177"/>
        <v>0.43641757464933556</v>
      </c>
      <c r="L284" s="24">
        <f t="shared" ca="1" si="177"/>
        <v>0.15873969506068594</v>
      </c>
      <c r="M284" s="24">
        <f t="shared" ca="1" si="177"/>
        <v>-1.9667021541648229</v>
      </c>
      <c r="N284" s="24">
        <f ca="1">SQRT(Inputs!$B$38)*C284+SQRT(1-Inputs!$B$38)*_xlfn.NORM.S.INV(RAND())</f>
        <v>-0.80772664944695816</v>
      </c>
      <c r="O284" s="24">
        <f ca="1">SQRT(Inputs!$B$38)*D284+SQRT(1-Inputs!$B$38)*_xlfn.NORM.S.INV(RAND())</f>
        <v>1.2340721540512858</v>
      </c>
      <c r="P284" s="24">
        <f ca="1">SQRT(Inputs!$B$38)*E284+SQRT(1-Inputs!$B$38)*_xlfn.NORM.S.INV(RAND())</f>
        <v>0.73591541900507773</v>
      </c>
      <c r="Q284" s="24">
        <f ca="1">SQRT(Inputs!$B$38)*F284+SQRT(1-Inputs!$B$38)*_xlfn.NORM.S.INV(RAND())</f>
        <v>1.3088761741322028</v>
      </c>
      <c r="R284" s="24">
        <f ca="1">SQRT(Inputs!$B$38)*G284+SQRT(1-Inputs!$B$38)*_xlfn.NORM.S.INV(RAND())</f>
        <v>-1.3866824728601532</v>
      </c>
      <c r="S284" s="24">
        <f ca="1">SQRT(Inputs!$B$38)*H284+SQRT(1-Inputs!$B$38)*_xlfn.NORM.S.INV(RAND())</f>
        <v>-2.8436406086713661E-2</v>
      </c>
      <c r="T284" s="24">
        <f ca="1">SQRT(Inputs!$B$38)*I284+SQRT(1-Inputs!$B$38)*_xlfn.NORM.S.INV(RAND())</f>
        <v>-0.5379260310374866</v>
      </c>
      <c r="U284" s="24">
        <f ca="1">SQRT(Inputs!$B$38)*J284+SQRT(1-Inputs!$B$38)*_xlfn.NORM.S.INV(RAND())</f>
        <v>-0.89290189088842875</v>
      </c>
      <c r="V284" s="24">
        <f ca="1">SQRT(Inputs!$B$38)*K284+SQRT(1-Inputs!$B$38)*_xlfn.NORM.S.INV(RAND())</f>
        <v>0.23452567041147421</v>
      </c>
      <c r="W284" s="24">
        <f ca="1">SQRT(Inputs!$B$38)*L284+SQRT(1-Inputs!$B$38)*_xlfn.NORM.S.INV(RAND())</f>
        <v>-0.2232185825528071</v>
      </c>
      <c r="X284" s="24">
        <f ca="1">SQRT(Inputs!$B$38)*M284+SQRT(1-Inputs!$B$38)*_xlfn.NORM.S.INV(RAND())</f>
        <v>-1.4981465787544219</v>
      </c>
      <c r="Y284" s="24">
        <f ca="1">SQRT(Inputs!$B$38)*C284+SQRT(1-Inputs!$B$38)*_xlfn.NORM.S.INV(RAND())</f>
        <v>0.82044503108747158</v>
      </c>
      <c r="Z284" s="24">
        <f ca="1">SQRT(Inputs!$B$38)*D284+SQRT(1-Inputs!$B$38)*_xlfn.NORM.S.INV(RAND())</f>
        <v>-4.7772980245384067E-2</v>
      </c>
      <c r="AA284" s="24">
        <f ca="1">SQRT(Inputs!$B$38)*E284+SQRT(1-Inputs!$B$38)*_xlfn.NORM.S.INV(RAND())</f>
        <v>0.56164018020096129</v>
      </c>
      <c r="AB284" s="24">
        <f ca="1">SQRT(Inputs!$B$38)*F284+SQRT(1-Inputs!$B$38)*_xlfn.NORM.S.INV(RAND())</f>
        <v>-0.20916671698356848</v>
      </c>
      <c r="AC284" s="24">
        <f ca="1">SQRT(Inputs!$B$38)*G284+SQRT(1-Inputs!$B$38)*_xlfn.NORM.S.INV(RAND())</f>
        <v>0.16984775819648423</v>
      </c>
      <c r="AD284" s="24">
        <f ca="1">SQRT(Inputs!$B$38)*H284+SQRT(1-Inputs!$B$38)*_xlfn.NORM.S.INV(RAND())</f>
        <v>-0.55110090147132651</v>
      </c>
      <c r="AE284" s="24">
        <f ca="1">SQRT(Inputs!$B$38)*I284+SQRT(1-Inputs!$B$38)*_xlfn.NORM.S.INV(RAND())</f>
        <v>-0.26197044280171611</v>
      </c>
      <c r="AF284" s="24">
        <f ca="1">SQRT(Inputs!$B$38)*J284+SQRT(1-Inputs!$B$38)*_xlfn.NORM.S.INV(RAND())</f>
        <v>0.16359052499767512</v>
      </c>
      <c r="AG284" s="24">
        <f ca="1">SQRT(Inputs!$B$38)*K284+SQRT(1-Inputs!$B$38)*_xlfn.NORM.S.INV(RAND())</f>
        <v>6.7062522060148622E-2</v>
      </c>
      <c r="AH284" s="24">
        <f ca="1">SQRT(Inputs!$B$38)*L284+SQRT(1-Inputs!$B$38)*_xlfn.NORM.S.INV(RAND())</f>
        <v>-0.23744653956585934</v>
      </c>
      <c r="AI284" s="24">
        <f ca="1">SQRT(Inputs!$B$38)*M284+SQRT(1-Inputs!$B$38)*_xlfn.NORM.S.INV(RAND())</f>
        <v>-0.42365941998993695</v>
      </c>
      <c r="AJ284" s="24">
        <f ca="1">SQRT(Inputs!$B$38)*C284+SQRT(1-Inputs!$B$38)*_xlfn.NORM.S.INV(RAND())</f>
        <v>1.2644892104381367</v>
      </c>
      <c r="AK284" s="24">
        <f ca="1">SQRT(Inputs!$B$38)*D284+SQRT(1-Inputs!$B$38)*_xlfn.NORM.S.INV(RAND())</f>
        <v>0.61119730707871422</v>
      </c>
      <c r="AL284" s="24">
        <f ca="1">SQRT(Inputs!$B$38)*E284+SQRT(1-Inputs!$B$38)*_xlfn.NORM.S.INV(RAND())</f>
        <v>0.7825502718909576</v>
      </c>
      <c r="AM284" s="24">
        <f ca="1">SQRT(Inputs!$B$38)*F284+SQRT(1-Inputs!$B$38)*_xlfn.NORM.S.INV(RAND())</f>
        <v>0.43727313544206858</v>
      </c>
      <c r="AN284" s="24">
        <f ca="1">SQRT(Inputs!$B$38)*G284+SQRT(1-Inputs!$B$38)*_xlfn.NORM.S.INV(RAND())</f>
        <v>0.44974664092532601</v>
      </c>
      <c r="AO284" s="24">
        <f ca="1">SQRT(Inputs!$B$38)*H284+SQRT(1-Inputs!$B$38)*_xlfn.NORM.S.INV(RAND())</f>
        <v>0.26836060970370834</v>
      </c>
      <c r="AP284" s="24">
        <f ca="1">SQRT(Inputs!$B$38)*I284+SQRT(1-Inputs!$B$38)*_xlfn.NORM.S.INV(RAND())</f>
        <v>-0.43292005546955681</v>
      </c>
      <c r="AQ284" s="24">
        <f ca="1">SQRT(Inputs!$B$38)*J284+SQRT(1-Inputs!$B$38)*_xlfn.NORM.S.INV(RAND())</f>
        <v>1.6783327986727579</v>
      </c>
      <c r="AR284" s="24">
        <f ca="1">SQRT(Inputs!$B$38)*K284+SQRT(1-Inputs!$B$38)*_xlfn.NORM.S.INV(RAND())</f>
        <v>-0.78661795733024809</v>
      </c>
      <c r="AS284" s="24">
        <f ca="1">SQRT(Inputs!$B$38)*L284+SQRT(1-Inputs!$B$38)*_xlfn.NORM.S.INV(RAND())</f>
        <v>-0.63371948063653294</v>
      </c>
      <c r="AT284" s="24">
        <f ca="1">SQRT(Inputs!$B$38)*M284+SQRT(1-Inputs!$B$38)*_xlfn.NORM.S.INV(RAND())</f>
        <v>-0.49353706066490965</v>
      </c>
      <c r="AU284" s="15">
        <f ca="1">Inputs!$B$6*EXP($B$8-0.5*C$5^2+C$5*N284)</f>
        <v>4354.0565050092437</v>
      </c>
      <c r="AV284" s="15">
        <f t="shared" ca="1" si="146"/>
        <v>6354.3455978453358</v>
      </c>
      <c r="AW284" s="15">
        <f t="shared" ca="1" si="147"/>
        <v>8556.5380583620918</v>
      </c>
      <c r="AX284" s="15">
        <f t="shared" ca="1" si="148"/>
        <v>12302.535017855114</v>
      </c>
      <c r="AY284" s="15">
        <f t="shared" ca="1" si="149"/>
        <v>12787.011384240694</v>
      </c>
      <c r="AZ284" s="15">
        <f t="shared" ca="1" si="150"/>
        <v>15589.965391509144</v>
      </c>
      <c r="BA284" s="15">
        <f t="shared" ca="1" si="151"/>
        <v>18033.723793790301</v>
      </c>
      <c r="BB284" s="15">
        <f t="shared" ca="1" si="152"/>
        <v>20189.388073359405</v>
      </c>
      <c r="BC284" s="15">
        <f t="shared" ca="1" si="153"/>
        <v>25293.031871543513</v>
      </c>
      <c r="BD284" s="15">
        <f t="shared" ca="1" si="154"/>
        <v>30346.110143727768</v>
      </c>
      <c r="BE284" s="15">
        <f t="shared" ca="1" si="155"/>
        <v>32442.229515042414</v>
      </c>
      <c r="BF284" s="15">
        <f ca="1">Inputs!$B$13*EXP($B$9-0.5*C$6^2+C$6*Y284)</f>
        <v>16273.943731062311</v>
      </c>
      <c r="BG284" s="15">
        <f t="shared" ca="1" si="156"/>
        <v>19663.396601600754</v>
      </c>
      <c r="BH284" s="15">
        <f t="shared" ca="1" si="157"/>
        <v>26370.590121839192</v>
      </c>
      <c r="BI284" s="15">
        <f t="shared" ca="1" si="158"/>
        <v>31258.821253417653</v>
      </c>
      <c r="BJ284" s="15">
        <f t="shared" ca="1" si="159"/>
        <v>39271.070038904552</v>
      </c>
      <c r="BK284" s="15">
        <f t="shared" ca="1" si="160"/>
        <v>44713.907815424071</v>
      </c>
      <c r="BL284" s="15">
        <f t="shared" ca="1" si="161"/>
        <v>53092.25642420839</v>
      </c>
      <c r="BM284" s="15">
        <f t="shared" ca="1" si="162"/>
        <v>66601.691064589977</v>
      </c>
      <c r="BN284" s="15">
        <f t="shared" ca="1" si="163"/>
        <v>82572.675300125964</v>
      </c>
      <c r="BO284" s="15">
        <f t="shared" ca="1" si="164"/>
        <v>98831.339186287893</v>
      </c>
      <c r="BP284" s="15">
        <f t="shared" ca="1" si="165"/>
        <v>115942.02845147715</v>
      </c>
      <c r="BQ284" s="15">
        <f ca="1">Inputs!$B$20*EXP($B$10-0.5*C$7^2+C$7*AJ284)</f>
        <v>6717.1626397223254</v>
      </c>
      <c r="BR284" s="15">
        <f t="shared" ca="1" si="166"/>
        <v>11066.819589508579</v>
      </c>
      <c r="BS284" s="15">
        <f t="shared" ca="1" si="167"/>
        <v>18973.996090819634</v>
      </c>
      <c r="BT284" s="15">
        <f t="shared" ca="1" si="168"/>
        <v>29340.863542725212</v>
      </c>
      <c r="BU284" s="15">
        <f t="shared" ca="1" si="169"/>
        <v>45337.825322796984</v>
      </c>
      <c r="BV284" s="15">
        <f t="shared" ca="1" si="170"/>
        <v>67009.424159973598</v>
      </c>
      <c r="BW284" s="15">
        <f t="shared" ca="1" si="171"/>
        <v>85320.812560322709</v>
      </c>
      <c r="BX284" s="15">
        <f t="shared" ca="1" si="172"/>
        <v>167067.15146029001</v>
      </c>
      <c r="BY284" s="15">
        <f t="shared" ca="1" si="173"/>
        <v>201382.04993010717</v>
      </c>
      <c r="BZ284" s="15">
        <f t="shared" ca="1" si="174"/>
        <v>251493.5617858278</v>
      </c>
      <c r="CA284" s="15">
        <f t="shared" ca="1" si="175"/>
        <v>323609.23712224461</v>
      </c>
      <c r="CB284" s="15">
        <f ca="1">(AU284*DCF!C$10-DCF!C$5*MAX(AU284*DCF!C$10,0)-MAX(AU284-Inputs!$B$6,0)/Inputs!$B$10)*DCF!C$6</f>
        <v>1047.4107561789901</v>
      </c>
      <c r="CC284" s="15">
        <f ca="1">(AV284*DCF!D$10-DCF!D$5*MAX(AV284*DCF!D$10,0)-MAX(AV284-AU284,0)/Inputs!$B$10)*DCF!D$6</f>
        <v>1061.110546192928</v>
      </c>
      <c r="CD284" s="15">
        <f ca="1">(AW284*DCF!E$10-DCF!E$5*MAX(AW284*DCF!E$10,0)-MAX(AW284-AV284,0)/Inputs!$B$10)*DCF!E$6</f>
        <v>1479.5434904615488</v>
      </c>
      <c r="CE284" s="15">
        <f ca="1">(AX284*DCF!F$10-DCF!F$5*MAX(AX284*DCF!F$10,0)-MAX(AX284-AW284,0)/Inputs!$B$10)*DCF!F$6</f>
        <v>1906.1746949404712</v>
      </c>
      <c r="CF284" s="15">
        <f ca="1">(AY284*DCF!G$10-DCF!G$5*MAX(AY284*DCF!G$10,0)-MAX(AY284-AX284,0)/Inputs!$B$10)*DCF!G$6</f>
        <v>2541.5091581159354</v>
      </c>
      <c r="CG284" s="15">
        <f ca="1">(AZ284*DCF!H$10-DCF!H$5*MAX(AZ284*DCF!H$10,0)-MAX(AZ284-AY284,0)/Inputs!$B$10)*DCF!H$6</f>
        <v>2529.0882295766837</v>
      </c>
      <c r="CH284" s="15">
        <f ca="1">(BA284*DCF!I$10-DCF!I$5*MAX(BA284*DCF!I$10,0)-MAX(BA284-AZ284,0)/Inputs!$B$10)*DCF!I$6</f>
        <v>2893.2414653461142</v>
      </c>
      <c r="CI284" s="15">
        <f ca="1">(BB284*DCF!J$10-DCF!J$5*MAX(BB284*DCF!J$10,0)-MAX(BB284-BA284,0)/Inputs!$B$10)*DCF!J$6</f>
        <v>3137.8904402446046</v>
      </c>
      <c r="CJ284" s="15">
        <f ca="1">(BC284*DCF!K$10-DCF!K$5*MAX(BC284*DCF!K$10,0)-MAX(BC284-BB284,0)/Inputs!$B$10)*DCF!K$6</f>
        <v>3357.3394828773826</v>
      </c>
      <c r="CK284" s="15">
        <f ca="1">(BD284*DCF!L$10-DCF!L$5*MAX(BD284*DCF!L$10,0)-MAX(BD284-BC284,0)/Inputs!$B$10)*DCF!L$6</f>
        <v>3923.3256332500127</v>
      </c>
      <c r="CL284" s="15">
        <f ca="1">(BE284*DCF!M$10-DCF!M$5*MAX(BE284*DCF!M$10,0)-MAX(BE284-BD284,0)/Inputs!$B$10)*DCF!M$6</f>
        <v>4327.6143381344518</v>
      </c>
      <c r="CM284" s="15">
        <f ca="1">(BF284*DCF!C$28-DCF!C$5*MAX(BF284*DCF!C$28,0)-MAX(BF284-Inputs!$B$13,0)/Inputs!$B$17)*DCF!C$6</f>
        <v>3838.0764818550633</v>
      </c>
      <c r="CN284" s="15">
        <f ca="1">(BG284*DCF!D$28-DCF!D$5*MAX(BG284*DCF!D$28,0)-MAX(BG284-BF284,0)/Inputs!$B$17)*DCF!D$6</f>
        <v>5068.1981095992687</v>
      </c>
      <c r="CO284" s="15">
        <f ca="1">(BH284*DCF!E$28-DCF!E$5*MAX(BH284*DCF!E$28,0)-MAX(BH284-BG284,0)/Inputs!$B$17)*DCF!E$6</f>
        <v>6146.7251691459451</v>
      </c>
      <c r="CP284" s="15">
        <f ca="1">(BI284*DCF!F$28-DCF!F$5*MAX(BI284*DCF!F$28,0)-MAX(BI284-BH284,0)/Inputs!$B$17)*DCF!F$6</f>
        <v>7595.9668441001668</v>
      </c>
      <c r="CQ284" s="15">
        <f ca="1">(BJ284*DCF!G$28-DCF!G$5*MAX(BJ284*DCF!G$28,0)-MAX(BJ284-BI284,0)/Inputs!$B$17)*DCF!G$6</f>
        <v>8841.5959759781108</v>
      </c>
      <c r="CR284" s="15">
        <f ca="1">(BK284*DCF!H$28-DCF!H$5*MAX(BK284*DCF!H$28,0)-MAX(BK284-BJ284,0)/Inputs!$B$17)*DCF!H$6</f>
        <v>10212.5784740289</v>
      </c>
      <c r="CS284" s="15">
        <f ca="1">(BL284*DCF!I$28-DCF!I$5*MAX(BL284*DCF!I$28,0)-MAX(BL284-BK284,0)/Inputs!$B$17)*DCF!I$6</f>
        <v>11282.255462233363</v>
      </c>
      <c r="CT284" s="15">
        <f ca="1">(BM284*DCF!J$28-DCF!J$5*MAX(BM284*DCF!J$28,0)-MAX(BM284-BL284,0)/Inputs!$B$17)*DCF!J$6</f>
        <v>13066.465464603112</v>
      </c>
      <c r="CU284" s="15">
        <f ca="1">(BN284*DCF!K$28-DCF!K$5*MAX(BN284*DCF!K$28,0)-MAX(BN284-BM284,0)/Inputs!$B$17)*DCF!K$6</f>
        <v>15481.731690917892</v>
      </c>
      <c r="CV284" s="15">
        <f ca="1">(BO284*DCF!L$28-DCF!L$5*MAX(BO284*DCF!L$28,0)-MAX(BO284-BN284,0)/Inputs!$B$17)*DCF!L$6</f>
        <v>17879.231695170976</v>
      </c>
      <c r="CW284" s="15">
        <f ca="1">(BP284*DCF!M$28-DCF!M$5*MAX(BP284*DCF!M$28,0)-MAX(BP284-BO284,0)/Inputs!$B$17)*DCF!M$6</f>
        <v>20026.011925630741</v>
      </c>
      <c r="CX284" s="15">
        <f ca="1">(BQ284*DCF!C$46-DCF!C$5*MAX(BQ284*DCF!C$46,0)-MAX(BQ284-Inputs!$B$20,0)/Inputs!$B$24)*DCF!C$6</f>
        <v>-3175.4013670131581</v>
      </c>
      <c r="CY284" s="15">
        <f ca="1">(BR284*DCF!D$46-DCF!D$5*MAX(BR284*DCF!D$46,0)-MAX(BR284-BQ284,0)/Inputs!$B$24)*DCF!D$6</f>
        <v>-3744.810537403127</v>
      </c>
      <c r="CZ284" s="15">
        <f ca="1">(BS284*DCF!E$46-DCF!E$5*MAX(BS284*DCF!E$46,0)-MAX(BS284-BR284,0)/Inputs!$B$24)*DCF!E$6</f>
        <v>-5360.4993696359634</v>
      </c>
      <c r="DA284" s="15">
        <f ca="1">(BT284*DCF!F$46-DCF!F$5*MAX(BT284*DCF!F$46,0)-MAX(BT284-BS284,0)/Inputs!$B$24)*DCF!F$6</f>
        <v>-5911.6913511901002</v>
      </c>
      <c r="DB284" s="15">
        <f ca="1">(BU284*DCF!G$46-DCF!G$5*MAX(BU284*DCF!G$46,0)-MAX(BU284-BT284,0)/Inputs!$B$24)*DCF!G$6</f>
        <v>-6906.1367486969675</v>
      </c>
      <c r="DC284" s="15">
        <f ca="1">(BV284*DCF!H$46-DCF!H$5*MAX(BV284*DCF!H$46,0)-MAX(BV284-BU284,0)/Inputs!$B$24)*DCF!H$6</f>
        <v>-6734.3165545635102</v>
      </c>
      <c r="DD284" s="15">
        <f ca="1">(BW284*DCF!I$46-DCF!I$5*MAX(BW284*DCF!I$46,0)-MAX(BW284-BV284,0)/Inputs!$B$24)*DCF!I$6</f>
        <v>-3285.973989664928</v>
      </c>
      <c r="DE284" s="15">
        <f ca="1">(BX284*DCF!J$46-DCF!J$5*MAX(BX284*DCF!J$46,0)-MAX(BX284-BW284,0)/Inputs!$B$24)*DCF!J$6</f>
        <v>-14669.788658179757</v>
      </c>
      <c r="DF284" s="15">
        <f ca="1">(BY284*DCF!K$46-DCF!K$5*MAX(BY284*DCF!K$46,0)-MAX(BY284-BX284,0)/Inputs!$B$24)*DCF!K$6</f>
        <v>3097.378022371051</v>
      </c>
      <c r="DG284" s="15">
        <f ca="1">(BZ284*DCF!L$46-DCF!L$5*MAX(BZ284*DCF!L$46,0)-MAX(BZ284-BY284,0)/Inputs!$B$24)*DCF!L$6</f>
        <v>6044.1863556748285</v>
      </c>
      <c r="DH284" s="15">
        <f ca="1">(CA284*DCF!M$46-DCF!M$5*MAX(CA284*DCF!M$46,0)-MAX(CA284-BZ284,0)/Inputs!$B$24)*DCF!M$6</f>
        <v>10293.464908312992</v>
      </c>
      <c r="DI284" s="15">
        <f ca="1">SUM(CB284:CL284)+BE284*DCF!M$10*(1+Inputs!$B$30)*(1-Inputs!$B$33)*(1-Inputs!$B$30/Inputs!$B$31)/(Inputs!$B$29-Inputs!$B$30)*DCF!M$6</f>
        <v>118491.40197975491</v>
      </c>
      <c r="DJ284" s="15">
        <f ca="1">SUM(CM284:CW284)+BP284*DCF!M$28*(1+Inputs!$B$30)*(1-Inputs!$B$33)*(1-Inputs!$B$30/Inputs!$B$31)/(Inputs!$B$29-Inputs!$B$30)*DCF!M$6</f>
        <v>549663.10176668409</v>
      </c>
      <c r="DK284" s="15">
        <f ca="1">SUM(CX284:DH284)+CA284*DCF!M$46*(1+Inputs!$B$30)*(1-Inputs!$B$33)*(1-Inputs!$B$30/Inputs!$B$31)/(Inputs!$B$29-Inputs!$B$30)*DCF!M$6</f>
        <v>469984.62526576413</v>
      </c>
      <c r="DM284" s="15">
        <f ca="1">DI284+DJ284+DK284+Inputs!$B$34+Inputs!$B$36-Inputs!$B$35</f>
        <v>1214990.1290122031</v>
      </c>
    </row>
    <row r="285" spans="1:117" x14ac:dyDescent="0.75">
      <c r="A285" s="11">
        <v>272</v>
      </c>
      <c r="C285" s="24">
        <f t="shared" ca="1" si="177"/>
        <v>-1.3495377513919535</v>
      </c>
      <c r="D285" s="24">
        <f t="shared" ca="1" si="177"/>
        <v>0.17878675962458343</v>
      </c>
      <c r="E285" s="24">
        <f t="shared" ca="1" si="177"/>
        <v>-2.3553375290908534</v>
      </c>
      <c r="F285" s="24">
        <f t="shared" ca="1" si="177"/>
        <v>-0.755748794984477</v>
      </c>
      <c r="G285" s="24">
        <f t="shared" ca="1" si="177"/>
        <v>-0.11141664699531162</v>
      </c>
      <c r="H285" s="24">
        <f t="shared" ca="1" si="177"/>
        <v>-4.5612887509665308E-2</v>
      </c>
      <c r="I285" s="24">
        <f t="shared" ca="1" si="177"/>
        <v>-0.27323771522835727</v>
      </c>
      <c r="J285" s="24">
        <f t="shared" ca="1" si="177"/>
        <v>0.24893803289926481</v>
      </c>
      <c r="K285" s="24">
        <f t="shared" ca="1" si="177"/>
        <v>-3.5659979757198056E-2</v>
      </c>
      <c r="L285" s="24">
        <f t="shared" ca="1" si="177"/>
        <v>2.8674178830661163</v>
      </c>
      <c r="M285" s="24">
        <f t="shared" ca="1" si="177"/>
        <v>6.9897944602567652E-2</v>
      </c>
      <c r="N285" s="24">
        <f ca="1">SQRT(Inputs!$B$38)*C285+SQRT(1-Inputs!$B$38)*_xlfn.NORM.S.INV(RAND())</f>
        <v>-1.9415178564371458</v>
      </c>
      <c r="O285" s="24">
        <f ca="1">SQRT(Inputs!$B$38)*D285+SQRT(1-Inputs!$B$38)*_xlfn.NORM.S.INV(RAND())</f>
        <v>-0.1651562165895919</v>
      </c>
      <c r="P285" s="24">
        <f ca="1">SQRT(Inputs!$B$38)*E285+SQRT(1-Inputs!$B$38)*_xlfn.NORM.S.INV(RAND())</f>
        <v>-1.1866512613395983</v>
      </c>
      <c r="Q285" s="24">
        <f ca="1">SQRT(Inputs!$B$38)*F285+SQRT(1-Inputs!$B$38)*_xlfn.NORM.S.INV(RAND())</f>
        <v>-3.0420520967231846</v>
      </c>
      <c r="R285" s="24">
        <f ca="1">SQRT(Inputs!$B$38)*G285+SQRT(1-Inputs!$B$38)*_xlfn.NORM.S.INV(RAND())</f>
        <v>1.5666512405503812</v>
      </c>
      <c r="S285" s="24">
        <f ca="1">SQRT(Inputs!$B$38)*H285+SQRT(1-Inputs!$B$38)*_xlfn.NORM.S.INV(RAND())</f>
        <v>0.38082762831357231</v>
      </c>
      <c r="T285" s="24">
        <f ca="1">SQRT(Inputs!$B$38)*I285+SQRT(1-Inputs!$B$38)*_xlfn.NORM.S.INV(RAND())</f>
        <v>-0.28326502017849176</v>
      </c>
      <c r="U285" s="24">
        <f ca="1">SQRT(Inputs!$B$38)*J285+SQRT(1-Inputs!$B$38)*_xlfn.NORM.S.INV(RAND())</f>
        <v>0.95008615343797154</v>
      </c>
      <c r="V285" s="24">
        <f ca="1">SQRT(Inputs!$B$38)*K285+SQRT(1-Inputs!$B$38)*_xlfn.NORM.S.INV(RAND())</f>
        <v>-0.97472332984295351</v>
      </c>
      <c r="W285" s="24">
        <f ca="1">SQRT(Inputs!$B$38)*L285+SQRT(1-Inputs!$B$38)*_xlfn.NORM.S.INV(RAND())</f>
        <v>0.93433124439424053</v>
      </c>
      <c r="X285" s="24">
        <f ca="1">SQRT(Inputs!$B$38)*M285+SQRT(1-Inputs!$B$38)*_xlfn.NORM.S.INV(RAND())</f>
        <v>4.1413856194699353E-2</v>
      </c>
      <c r="Y285" s="24">
        <f ca="1">SQRT(Inputs!$B$38)*C285+SQRT(1-Inputs!$B$38)*_xlfn.NORM.S.INV(RAND())</f>
        <v>-0.50084364230116962</v>
      </c>
      <c r="Z285" s="24">
        <f ca="1">SQRT(Inputs!$B$38)*D285+SQRT(1-Inputs!$B$38)*_xlfn.NORM.S.INV(RAND())</f>
        <v>0.87389447358059691</v>
      </c>
      <c r="AA285" s="24">
        <f ca="1">SQRT(Inputs!$B$38)*E285+SQRT(1-Inputs!$B$38)*_xlfn.NORM.S.INV(RAND())</f>
        <v>-1.0226832594890092</v>
      </c>
      <c r="AB285" s="24">
        <f ca="1">SQRT(Inputs!$B$38)*F285+SQRT(1-Inputs!$B$38)*_xlfn.NORM.S.INV(RAND())</f>
        <v>-1.4692900457021425</v>
      </c>
      <c r="AC285" s="24">
        <f ca="1">SQRT(Inputs!$B$38)*G285+SQRT(1-Inputs!$B$38)*_xlfn.NORM.S.INV(RAND())</f>
        <v>0.66425184827433914</v>
      </c>
      <c r="AD285" s="24">
        <f ca="1">SQRT(Inputs!$B$38)*H285+SQRT(1-Inputs!$B$38)*_xlfn.NORM.S.INV(RAND())</f>
        <v>-0.29030410752607255</v>
      </c>
      <c r="AE285" s="24">
        <f ca="1">SQRT(Inputs!$B$38)*I285+SQRT(1-Inputs!$B$38)*_xlfn.NORM.S.INV(RAND())</f>
        <v>-1.8536021761668118</v>
      </c>
      <c r="AF285" s="24">
        <f ca="1">SQRT(Inputs!$B$38)*J285+SQRT(1-Inputs!$B$38)*_xlfn.NORM.S.INV(RAND())</f>
        <v>1.2201896789742284</v>
      </c>
      <c r="AG285" s="24">
        <f ca="1">SQRT(Inputs!$B$38)*K285+SQRT(1-Inputs!$B$38)*_xlfn.NORM.S.INV(RAND())</f>
        <v>-0.97697122308358397</v>
      </c>
      <c r="AH285" s="24">
        <f ca="1">SQRT(Inputs!$B$38)*L285+SQRT(1-Inputs!$B$38)*_xlfn.NORM.S.INV(RAND())</f>
        <v>2.836563722033334</v>
      </c>
      <c r="AI285" s="24">
        <f ca="1">SQRT(Inputs!$B$38)*M285+SQRT(1-Inputs!$B$38)*_xlfn.NORM.S.INV(RAND())</f>
        <v>-1.2534553803665069</v>
      </c>
      <c r="AJ285" s="24">
        <f ca="1">SQRT(Inputs!$B$38)*C285+SQRT(1-Inputs!$B$38)*_xlfn.NORM.S.INV(RAND())</f>
        <v>-0.7051713758591569</v>
      </c>
      <c r="AK285" s="24">
        <f ca="1">SQRT(Inputs!$B$38)*D285+SQRT(1-Inputs!$B$38)*_xlfn.NORM.S.INV(RAND())</f>
        <v>0.15989536860213818</v>
      </c>
      <c r="AL285" s="24">
        <f ca="1">SQRT(Inputs!$B$38)*E285+SQRT(1-Inputs!$B$38)*_xlfn.NORM.S.INV(RAND())</f>
        <v>-2.0960722969604126</v>
      </c>
      <c r="AM285" s="24">
        <f ca="1">SQRT(Inputs!$B$38)*F285+SQRT(1-Inputs!$B$38)*_xlfn.NORM.S.INV(RAND())</f>
        <v>-0.65861995579335075</v>
      </c>
      <c r="AN285" s="24">
        <f ca="1">SQRT(Inputs!$B$38)*G285+SQRT(1-Inputs!$B$38)*_xlfn.NORM.S.INV(RAND())</f>
        <v>-1.1843532901504996</v>
      </c>
      <c r="AO285" s="24">
        <f ca="1">SQRT(Inputs!$B$38)*H285+SQRT(1-Inputs!$B$38)*_xlfn.NORM.S.INV(RAND())</f>
        <v>1.0561473423846608</v>
      </c>
      <c r="AP285" s="24">
        <f ca="1">SQRT(Inputs!$B$38)*I285+SQRT(1-Inputs!$B$38)*_xlfn.NORM.S.INV(RAND())</f>
        <v>0.19377178555362928</v>
      </c>
      <c r="AQ285" s="24">
        <f ca="1">SQRT(Inputs!$B$38)*J285+SQRT(1-Inputs!$B$38)*_xlfn.NORM.S.INV(RAND())</f>
        <v>-0.38491487824848569</v>
      </c>
      <c r="AR285" s="24">
        <f ca="1">SQRT(Inputs!$B$38)*K285+SQRT(1-Inputs!$B$38)*_xlfn.NORM.S.INV(RAND())</f>
        <v>2.5116427931348204E-2</v>
      </c>
      <c r="AS285" s="24">
        <f ca="1">SQRT(Inputs!$B$38)*L285+SQRT(1-Inputs!$B$38)*_xlfn.NORM.S.INV(RAND())</f>
        <v>1.8546527570092828</v>
      </c>
      <c r="AT285" s="24">
        <f ca="1">SQRT(Inputs!$B$38)*M285+SQRT(1-Inputs!$B$38)*_xlfn.NORM.S.INV(RAND())</f>
        <v>-0.95612926832556178</v>
      </c>
      <c r="AU285" s="15">
        <f ca="1">Inputs!$B$6*EXP($B$8-0.5*C$5^2+C$5*N285)</f>
        <v>3623.9974010084857</v>
      </c>
      <c r="AV285" s="15">
        <f t="shared" ca="1" si="146"/>
        <v>4305.4312337228048</v>
      </c>
      <c r="AW285" s="15">
        <f t="shared" ca="1" si="147"/>
        <v>4473.2536210844673</v>
      </c>
      <c r="AX285" s="15">
        <f t="shared" ca="1" si="148"/>
        <v>3734.6407027590653</v>
      </c>
      <c r="AY285" s="15">
        <f t="shared" ca="1" si="149"/>
        <v>5480.4650978152104</v>
      </c>
      <c r="AZ285" s="15">
        <f t="shared" ca="1" si="150"/>
        <v>6989.824375548289</v>
      </c>
      <c r="BA285" s="15">
        <f t="shared" ca="1" si="151"/>
        <v>8303.8915042640838</v>
      </c>
      <c r="BB285" s="15">
        <f t="shared" ca="1" si="152"/>
        <v>11181.785565388274</v>
      </c>
      <c r="BC285" s="15">
        <f t="shared" ca="1" si="153"/>
        <v>12465.057231470939</v>
      </c>
      <c r="BD285" s="15">
        <f t="shared" ca="1" si="154"/>
        <v>16665.461978451607</v>
      </c>
      <c r="BE285" s="15">
        <f t="shared" ca="1" si="155"/>
        <v>20498.561133183459</v>
      </c>
      <c r="BF285" s="15">
        <f ca="1">Inputs!$B$13*EXP($B$9-0.5*C$6^2+C$6*Y285)</f>
        <v>12523.700096329683</v>
      </c>
      <c r="BG285" s="15">
        <f t="shared" ca="1" si="156"/>
        <v>17869.952032119247</v>
      </c>
      <c r="BH285" s="15">
        <f t="shared" ca="1" si="157"/>
        <v>18427.413057260681</v>
      </c>
      <c r="BI285" s="15">
        <f t="shared" ca="1" si="158"/>
        <v>17992.124092383448</v>
      </c>
      <c r="BJ285" s="15">
        <f t="shared" ca="1" si="159"/>
        <v>24273.537198796334</v>
      </c>
      <c r="BK285" s="15">
        <f t="shared" ca="1" si="160"/>
        <v>28636.695759876086</v>
      </c>
      <c r="BL285" s="15">
        <f t="shared" ca="1" si="161"/>
        <v>27665.144560577253</v>
      </c>
      <c r="BM285" s="15">
        <f t="shared" ca="1" si="162"/>
        <v>39572.36182841735</v>
      </c>
      <c r="BN285" s="15">
        <f t="shared" ca="1" si="163"/>
        <v>43291.967169396317</v>
      </c>
      <c r="BO285" s="15">
        <f t="shared" ca="1" si="164"/>
        <v>74071.193762559968</v>
      </c>
      <c r="BP285" s="15">
        <f t="shared" ca="1" si="165"/>
        <v>79098.142353578762</v>
      </c>
      <c r="BQ285" s="15">
        <f ca="1">Inputs!$B$20*EXP($B$10-0.5*C$7^2+C$7*AJ285)</f>
        <v>3340.3023519060212</v>
      </c>
      <c r="BR285" s="15">
        <f t="shared" ca="1" si="166"/>
        <v>4768.4553141635679</v>
      </c>
      <c r="BS285" s="15">
        <f t="shared" ca="1" si="167"/>
        <v>3576.5249786474938</v>
      </c>
      <c r="BT285" s="15">
        <f t="shared" ca="1" si="168"/>
        <v>4148.7843005469495</v>
      </c>
      <c r="BU285" s="15">
        <f t="shared" ca="1" si="169"/>
        <v>4317.0525758227104</v>
      </c>
      <c r="BV285" s="15">
        <f t="shared" ca="1" si="170"/>
        <v>7619.8119784945984</v>
      </c>
      <c r="BW285" s="15">
        <f t="shared" ca="1" si="171"/>
        <v>11078.161032783526</v>
      </c>
      <c r="BX285" s="15">
        <f t="shared" ca="1" si="172"/>
        <v>14343.908147198616</v>
      </c>
      <c r="BY285" s="15">
        <f t="shared" ca="1" si="173"/>
        <v>20195.063675776117</v>
      </c>
      <c r="BZ285" s="15">
        <f t="shared" ca="1" si="174"/>
        <v>39849.056082850228</v>
      </c>
      <c r="CA285" s="15">
        <f t="shared" ca="1" si="175"/>
        <v>47229.328084205379</v>
      </c>
      <c r="CB285" s="15">
        <f ca="1">(AU285*DCF!C$10-DCF!C$5*MAX(AU285*DCF!C$10,0)-MAX(AU285-Inputs!$B$6,0)/Inputs!$B$10)*DCF!C$6</f>
        <v>930.67556793024198</v>
      </c>
      <c r="CC285" s="15">
        <f ca="1">(AV285*DCF!D$10-DCF!D$5*MAX(AV285*DCF!D$10,0)-MAX(AV285-AU285,0)/Inputs!$B$10)*DCF!D$6</f>
        <v>883.26988916372636</v>
      </c>
      <c r="CD285" s="15">
        <f ca="1">(AW285*DCF!E$10-DCF!E$5*MAX(AW285*DCF!E$10,0)-MAX(AW285-AV285,0)/Inputs!$B$10)*DCF!E$6</f>
        <v>995.00250146344331</v>
      </c>
      <c r="CE285" s="15">
        <f ca="1">(AX285*DCF!F$10-DCF!F$5*MAX(AX285*DCF!F$10,0)-MAX(AX285-AW285,0)/Inputs!$B$10)*DCF!F$6</f>
        <v>815.26611357804472</v>
      </c>
      <c r="CF285" s="15">
        <f ca="1">(AY285*DCF!G$10-DCF!G$5*MAX(AY285*DCF!G$10,0)-MAX(AY285-AX285,0)/Inputs!$B$10)*DCF!G$6</f>
        <v>793.6165793861968</v>
      </c>
      <c r="CG285" s="15">
        <f ca="1">(AZ285*DCF!H$10-DCF!H$5*MAX(AZ285*DCF!H$10,0)-MAX(AZ285-AY285,0)/Inputs!$B$10)*DCF!H$6</f>
        <v>1089.0656175830215</v>
      </c>
      <c r="CH285" s="15">
        <f ca="1">(BA285*DCF!I$10-DCF!I$5*MAX(BA285*DCF!I$10,0)-MAX(BA285-AZ285,0)/Inputs!$B$10)*DCF!I$6</f>
        <v>1301.2650010834595</v>
      </c>
      <c r="CI285" s="15">
        <f ca="1">(BB285*DCF!J$10-DCF!J$5*MAX(BB285*DCF!J$10,0)-MAX(BB285-BA285,0)/Inputs!$B$10)*DCF!J$6</f>
        <v>1482.7229273140906</v>
      </c>
      <c r="CJ285" s="15">
        <f ca="1">(BC285*DCF!K$10-DCF!K$5*MAX(BC285*DCF!K$10,0)-MAX(BC285-BB285,0)/Inputs!$B$10)*DCF!K$6</f>
        <v>1827.0355260289984</v>
      </c>
      <c r="CK285" s="15">
        <f ca="1">(BD285*DCF!L$10-DCF!L$5*MAX(BD285*DCF!L$10,0)-MAX(BD285-BC285,0)/Inputs!$B$10)*DCF!L$6</f>
        <v>1970.2882319639634</v>
      </c>
      <c r="CL285" s="15">
        <f ca="1">(BE285*DCF!M$10-DCF!M$5*MAX(BE285*DCF!M$10,0)-MAX(BE285-BD285,0)/Inputs!$B$10)*DCF!M$6</f>
        <v>2434.7074548946425</v>
      </c>
      <c r="CM285" s="15">
        <f ca="1">(BF285*DCF!C$28-DCF!C$5*MAX(BF285*DCF!C$28,0)-MAX(BF285-Inputs!$B$13,0)/Inputs!$B$17)*DCF!C$6</f>
        <v>3559.6337941084194</v>
      </c>
      <c r="CN285" s="15">
        <f ca="1">(BG285*DCF!D$28-DCF!D$5*MAX(BG285*DCF!D$28,0)-MAX(BG285-BF285,0)/Inputs!$B$17)*DCF!D$6</f>
        <v>4122.5123611036515</v>
      </c>
      <c r="CO285" s="15">
        <f ca="1">(BH285*DCF!E$28-DCF!E$5*MAX(BH285*DCF!E$28,0)-MAX(BH285-BG285,0)/Inputs!$B$17)*DCF!E$6</f>
        <v>5109.103609778881</v>
      </c>
      <c r="CP285" s="15">
        <f ca="1">(BI285*DCF!F$28-DCF!F$5*MAX(BI285*DCF!F$28,0)-MAX(BI285-BH285,0)/Inputs!$B$17)*DCF!F$6</f>
        <v>4884.3877630156885</v>
      </c>
      <c r="CQ285" s="15">
        <f ca="1">(BJ285*DCF!G$28-DCF!G$5*MAX(BJ285*DCF!G$28,0)-MAX(BJ285-BI285,0)/Inputs!$B$17)*DCF!G$6</f>
        <v>5241.4817573097816</v>
      </c>
      <c r="CR285" s="15">
        <f ca="1">(BK285*DCF!H$28-DCF!H$5*MAX(BK285*DCF!H$28,0)-MAX(BK285-BJ285,0)/Inputs!$B$17)*DCF!H$6</f>
        <v>6404.2584076280828</v>
      </c>
      <c r="CS285" s="15">
        <f ca="1">(BL285*DCF!I$28-DCF!I$5*MAX(BL285*DCF!I$28,0)-MAX(BL285-BK285,0)/Inputs!$B$17)*DCF!I$6</f>
        <v>6505.5427651739146</v>
      </c>
      <c r="CT285" s="15">
        <f ca="1">(BM285*DCF!J$28-DCF!J$5*MAX(BM285*DCF!J$28,0)-MAX(BM285-BL285,0)/Inputs!$B$17)*DCF!J$6</f>
        <v>7249.1221020809735</v>
      </c>
      <c r="CU285" s="15">
        <f ca="1">(BN285*DCF!K$28-DCF!K$5*MAX(BN285*DCF!K$28,0)-MAX(BN285-BM285,0)/Inputs!$B$17)*DCF!K$6</f>
        <v>8686.9354803172992</v>
      </c>
      <c r="CV285" s="15">
        <f ca="1">(BO285*DCF!L$28-DCF!L$5*MAX(BO285*DCF!L$28,0)-MAX(BO285-BN285,0)/Inputs!$B$17)*DCF!L$6</f>
        <v>11296.037087691462</v>
      </c>
      <c r="CW285" s="15">
        <f ca="1">(BP285*DCF!M$28-DCF!M$5*MAX(BP285*DCF!M$28,0)-MAX(BP285-BO285,0)/Inputs!$B$17)*DCF!M$6</f>
        <v>14356.903878725669</v>
      </c>
      <c r="CX285" s="15">
        <f ca="1">(BQ285*DCF!C$46-DCF!C$5*MAX(BQ285*DCF!C$46,0)-MAX(BQ285-Inputs!$B$20,0)/Inputs!$B$24)*DCF!C$6</f>
        <v>-835.77530155151578</v>
      </c>
      <c r="CY285" s="15">
        <f ca="1">(BR285*DCF!D$46-DCF!D$5*MAX(BR285*DCF!D$46,0)-MAX(BR285-BQ285,0)/Inputs!$B$24)*DCF!D$6</f>
        <v>-1423.2451345616964</v>
      </c>
      <c r="CZ285" s="15">
        <f ca="1">(BS285*DCF!E$46-DCF!E$5*MAX(BS285*DCF!E$46,0)-MAX(BS285-BR285,0)/Inputs!$B$24)*DCF!E$6</f>
        <v>-422.93030592225449</v>
      </c>
      <c r="DA285" s="15">
        <f ca="1">(BT285*DCF!F$46-DCF!F$5*MAX(BT285*DCF!F$46,0)-MAX(BT285-BS285,0)/Inputs!$B$24)*DCF!F$6</f>
        <v>-510.51841298187503</v>
      </c>
      <c r="DB285" s="15">
        <f ca="1">(BU285*DCF!G$46-DCF!G$5*MAX(BU285*DCF!G$46,0)-MAX(BU285-BT285,0)/Inputs!$B$24)*DCF!G$6</f>
        <v>-201.81924242384326</v>
      </c>
      <c r="DC285" s="15">
        <f ca="1">(BV285*DCF!H$46-DCF!H$5*MAX(BV285*DCF!H$46,0)-MAX(BV285-BU285,0)/Inputs!$B$24)*DCF!H$6</f>
        <v>-1026.312248037684</v>
      </c>
      <c r="DD285" s="15">
        <f ca="1">(BW285*DCF!I$46-DCF!I$5*MAX(BW285*DCF!I$46,0)-MAX(BW285-BV285,0)/Inputs!$B$24)*DCF!I$6</f>
        <v>-736.90380273245489</v>
      </c>
      <c r="DE285" s="15">
        <f ca="1">(BX285*DCF!J$46-DCF!J$5*MAX(BX285*DCF!J$46,0)-MAX(BX285-BW285,0)/Inputs!$B$24)*DCF!J$6</f>
        <v>-264.33551051971114</v>
      </c>
      <c r="DF285" s="15">
        <f ca="1">(BY285*DCF!K$46-DCF!K$5*MAX(BY285*DCF!K$46,0)-MAX(BY285-BX285,0)/Inputs!$B$24)*DCF!K$6</f>
        <v>-279.76787261779134</v>
      </c>
      <c r="DG285" s="15">
        <f ca="1">(BZ285*DCF!L$46-DCF!L$5*MAX(BZ285*DCF!L$46,0)-MAX(BZ285-BY285,0)/Inputs!$B$24)*DCF!L$6</f>
        <v>-1693.1827904600736</v>
      </c>
      <c r="DH285" s="15">
        <f ca="1">(CA285*DCF!M$46-DCF!M$5*MAX(CA285*DCF!M$46,0)-MAX(CA285-BZ285,0)/Inputs!$B$24)*DCF!M$6</f>
        <v>2159.7023125267219</v>
      </c>
      <c r="DI285" s="15">
        <f ca="1">SUM(CB285:CL285)+BE285*DCF!M$10*(1+Inputs!$B$30)*(1-Inputs!$B$33)*(1-Inputs!$B$30/Inputs!$B$31)/(Inputs!$B$29-Inputs!$B$30)*DCF!M$6</f>
        <v>71570.682109448375</v>
      </c>
      <c r="DJ285" s="15">
        <f ca="1">SUM(CM285:CW285)+BP285*DCF!M$28*(1+Inputs!$B$30)*(1-Inputs!$B$33)*(1-Inputs!$B$30/Inputs!$B$31)/(Inputs!$B$29-Inputs!$B$30)*DCF!M$6</f>
        <v>370924.15385314572</v>
      </c>
      <c r="DK285" s="15">
        <f ca="1">SUM(CX285:DH285)+CA285*DCF!M$46*(1+Inputs!$B$30)*(1-Inputs!$B$33)*(1-Inputs!$B$30/Inputs!$B$31)/(Inputs!$B$29-Inputs!$B$30)*DCF!M$6</f>
        <v>67787.047580468789</v>
      </c>
      <c r="DM285" s="15">
        <f ca="1">DI285+DJ285+DK285+Inputs!$B$34+Inputs!$B$36-Inputs!$B$35</f>
        <v>587132.88354306284</v>
      </c>
    </row>
    <row r="286" spans="1:117" x14ac:dyDescent="0.75">
      <c r="A286" s="11">
        <v>273</v>
      </c>
      <c r="C286" s="24">
        <f t="shared" ca="1" si="177"/>
        <v>-0.90614187908842814</v>
      </c>
      <c r="D286" s="24">
        <f t="shared" ca="1" si="177"/>
        <v>0.36470843549709042</v>
      </c>
      <c r="E286" s="24">
        <f t="shared" ca="1" si="177"/>
        <v>-1.2292172827782373</v>
      </c>
      <c r="F286" s="24">
        <f t="shared" ca="1" si="177"/>
        <v>0.88495570337658869</v>
      </c>
      <c r="G286" s="24">
        <f t="shared" ca="1" si="177"/>
        <v>-0.64049387117394052</v>
      </c>
      <c r="H286" s="24">
        <f t="shared" ca="1" si="177"/>
        <v>0.28129566430874087</v>
      </c>
      <c r="I286" s="24">
        <f t="shared" ca="1" si="177"/>
        <v>0.4272111359122126</v>
      </c>
      <c r="J286" s="24">
        <f t="shared" ca="1" si="177"/>
        <v>0.13516158041782492</v>
      </c>
      <c r="K286" s="24">
        <f t="shared" ca="1" si="177"/>
        <v>-2.4812812290261781</v>
      </c>
      <c r="L286" s="24">
        <f t="shared" ca="1" si="177"/>
        <v>0.31539348638506964</v>
      </c>
      <c r="M286" s="24">
        <f t="shared" ca="1" si="177"/>
        <v>2.250782128387987</v>
      </c>
      <c r="N286" s="24">
        <f ca="1">SQRT(Inputs!$B$38)*C286+SQRT(1-Inputs!$B$38)*_xlfn.NORM.S.INV(RAND())</f>
        <v>0.146179664496141</v>
      </c>
      <c r="O286" s="24">
        <f ca="1">SQRT(Inputs!$B$38)*D286+SQRT(1-Inputs!$B$38)*_xlfn.NORM.S.INV(RAND())</f>
        <v>-7.8612263873596988E-3</v>
      </c>
      <c r="P286" s="24">
        <f ca="1">SQRT(Inputs!$B$38)*E286+SQRT(1-Inputs!$B$38)*_xlfn.NORM.S.INV(RAND())</f>
        <v>-1.0922419451220988</v>
      </c>
      <c r="Q286" s="24">
        <f ca="1">SQRT(Inputs!$B$38)*F286+SQRT(1-Inputs!$B$38)*_xlfn.NORM.S.INV(RAND())</f>
        <v>1.6612769920432124</v>
      </c>
      <c r="R286" s="24">
        <f ca="1">SQRT(Inputs!$B$38)*G286+SQRT(1-Inputs!$B$38)*_xlfn.NORM.S.INV(RAND())</f>
        <v>-0.26155347053164224</v>
      </c>
      <c r="S286" s="24">
        <f ca="1">SQRT(Inputs!$B$38)*H286+SQRT(1-Inputs!$B$38)*_xlfn.NORM.S.INV(RAND())</f>
        <v>-2.7497020584862781</v>
      </c>
      <c r="T286" s="24">
        <f ca="1">SQRT(Inputs!$B$38)*I286+SQRT(1-Inputs!$B$38)*_xlfn.NORM.S.INV(RAND())</f>
        <v>-7.3917905687700014E-2</v>
      </c>
      <c r="U286" s="24">
        <f ca="1">SQRT(Inputs!$B$38)*J286+SQRT(1-Inputs!$B$38)*_xlfn.NORM.S.INV(RAND())</f>
        <v>6.4890226984069835E-2</v>
      </c>
      <c r="V286" s="24">
        <f ca="1">SQRT(Inputs!$B$38)*K286+SQRT(1-Inputs!$B$38)*_xlfn.NORM.S.INV(RAND())</f>
        <v>-0.60838608329829724</v>
      </c>
      <c r="W286" s="24">
        <f ca="1">SQRT(Inputs!$B$38)*L286+SQRT(1-Inputs!$B$38)*_xlfn.NORM.S.INV(RAND())</f>
        <v>-0.45679545899403751</v>
      </c>
      <c r="X286" s="24">
        <f ca="1">SQRT(Inputs!$B$38)*M286+SQRT(1-Inputs!$B$38)*_xlfn.NORM.S.INV(RAND())</f>
        <v>1.0741797160265028</v>
      </c>
      <c r="Y286" s="24">
        <f ca="1">SQRT(Inputs!$B$38)*C286+SQRT(1-Inputs!$B$38)*_xlfn.NORM.S.INV(RAND())</f>
        <v>-1.5762069139017516</v>
      </c>
      <c r="Z286" s="24">
        <f ca="1">SQRT(Inputs!$B$38)*D286+SQRT(1-Inputs!$B$38)*_xlfn.NORM.S.INV(RAND())</f>
        <v>-1.0596325835378386</v>
      </c>
      <c r="AA286" s="24">
        <f ca="1">SQRT(Inputs!$B$38)*E286+SQRT(1-Inputs!$B$38)*_xlfn.NORM.S.INV(RAND())</f>
        <v>-0.96072762027906589</v>
      </c>
      <c r="AB286" s="24">
        <f ca="1">SQRT(Inputs!$B$38)*F286+SQRT(1-Inputs!$B$38)*_xlfn.NORM.S.INV(RAND())</f>
        <v>-0.18703041313971036</v>
      </c>
      <c r="AC286" s="24">
        <f ca="1">SQRT(Inputs!$B$38)*G286+SQRT(1-Inputs!$B$38)*_xlfn.NORM.S.INV(RAND())</f>
        <v>0.36618786246017471</v>
      </c>
      <c r="AD286" s="24">
        <f ca="1">SQRT(Inputs!$B$38)*H286+SQRT(1-Inputs!$B$38)*_xlfn.NORM.S.INV(RAND())</f>
        <v>1.4921065075119173</v>
      </c>
      <c r="AE286" s="24">
        <f ca="1">SQRT(Inputs!$B$38)*I286+SQRT(1-Inputs!$B$38)*_xlfn.NORM.S.INV(RAND())</f>
        <v>0.1116192288720847</v>
      </c>
      <c r="AF286" s="24">
        <f ca="1">SQRT(Inputs!$B$38)*J286+SQRT(1-Inputs!$B$38)*_xlfn.NORM.S.INV(RAND())</f>
        <v>3.0589603691144079E-2</v>
      </c>
      <c r="AG286" s="24">
        <f ca="1">SQRT(Inputs!$B$38)*K286+SQRT(1-Inputs!$B$38)*_xlfn.NORM.S.INV(RAND())</f>
        <v>-1.1264638319162106</v>
      </c>
      <c r="AH286" s="24">
        <f ca="1">SQRT(Inputs!$B$38)*L286+SQRT(1-Inputs!$B$38)*_xlfn.NORM.S.INV(RAND())</f>
        <v>0.52742540976612562</v>
      </c>
      <c r="AI286" s="24">
        <f ca="1">SQRT(Inputs!$B$38)*M286+SQRT(1-Inputs!$B$38)*_xlfn.NORM.S.INV(RAND())</f>
        <v>0.32980726828762896</v>
      </c>
      <c r="AJ286" s="24">
        <f ca="1">SQRT(Inputs!$B$38)*C286+SQRT(1-Inputs!$B$38)*_xlfn.NORM.S.INV(RAND())</f>
        <v>-2.1846270963354155</v>
      </c>
      <c r="AK286" s="24">
        <f ca="1">SQRT(Inputs!$B$38)*D286+SQRT(1-Inputs!$B$38)*_xlfn.NORM.S.INV(RAND())</f>
        <v>0.19941310871349091</v>
      </c>
      <c r="AL286" s="24">
        <f ca="1">SQRT(Inputs!$B$38)*E286+SQRT(1-Inputs!$B$38)*_xlfn.NORM.S.INV(RAND())</f>
        <v>6.1248635470410595E-2</v>
      </c>
      <c r="AM286" s="24">
        <f ca="1">SQRT(Inputs!$B$38)*F286+SQRT(1-Inputs!$B$38)*_xlfn.NORM.S.INV(RAND())</f>
        <v>-0.47053707439103021</v>
      </c>
      <c r="AN286" s="24">
        <f ca="1">SQRT(Inputs!$B$38)*G286+SQRT(1-Inputs!$B$38)*_xlfn.NORM.S.INV(RAND())</f>
        <v>0.16525483231280064</v>
      </c>
      <c r="AO286" s="24">
        <f ca="1">SQRT(Inputs!$B$38)*H286+SQRT(1-Inputs!$B$38)*_xlfn.NORM.S.INV(RAND())</f>
        <v>-0.26333348538226936</v>
      </c>
      <c r="AP286" s="24">
        <f ca="1">SQRT(Inputs!$B$38)*I286+SQRT(1-Inputs!$B$38)*_xlfn.NORM.S.INV(RAND())</f>
        <v>-8.0537687462732488E-2</v>
      </c>
      <c r="AQ286" s="24">
        <f ca="1">SQRT(Inputs!$B$38)*J286+SQRT(1-Inputs!$B$38)*_xlfn.NORM.S.INV(RAND())</f>
        <v>0.22748102431624639</v>
      </c>
      <c r="AR286" s="24">
        <f ca="1">SQRT(Inputs!$B$38)*K286+SQRT(1-Inputs!$B$38)*_xlfn.NORM.S.INV(RAND())</f>
        <v>-1.4360748124324647</v>
      </c>
      <c r="AS286" s="24">
        <f ca="1">SQRT(Inputs!$B$38)*L286+SQRT(1-Inputs!$B$38)*_xlfn.NORM.S.INV(RAND())</f>
        <v>-0.1385347728911116</v>
      </c>
      <c r="AT286" s="24">
        <f ca="1">SQRT(Inputs!$B$38)*M286+SQRT(1-Inputs!$B$38)*_xlfn.NORM.S.INV(RAND())</f>
        <v>1.8831461587308889</v>
      </c>
      <c r="AU286" s="15">
        <f ca="1">Inputs!$B$6*EXP($B$8-0.5*C$5^2+C$5*N286)</f>
        <v>5081.058921821802</v>
      </c>
      <c r="AV286" s="15">
        <f t="shared" ca="1" si="146"/>
        <v>6177.7042325566345</v>
      </c>
      <c r="AW286" s="15">
        <f t="shared" ca="1" si="147"/>
        <v>6500.7624983716923</v>
      </c>
      <c r="AX286" s="15">
        <f t="shared" ca="1" si="148"/>
        <v>9767.4516376800784</v>
      </c>
      <c r="AY286" s="15">
        <f t="shared" ca="1" si="149"/>
        <v>11577.709788873133</v>
      </c>
      <c r="AZ286" s="15">
        <f t="shared" ca="1" si="150"/>
        <v>10460.591691253418</v>
      </c>
      <c r="BA286" s="15">
        <f t="shared" ca="1" si="151"/>
        <v>12702.439473568806</v>
      </c>
      <c r="BB286" s="15">
        <f t="shared" ca="1" si="152"/>
        <v>15653.092365397184</v>
      </c>
      <c r="BC286" s="15">
        <f t="shared" ca="1" si="153"/>
        <v>18077.609513798674</v>
      </c>
      <c r="BD286" s="15">
        <f t="shared" ca="1" si="154"/>
        <v>21220.469635258145</v>
      </c>
      <c r="BE286" s="15">
        <f t="shared" ca="1" si="155"/>
        <v>28675.616649673349</v>
      </c>
      <c r="BF286" s="15">
        <f ca="1">Inputs!$B$13*EXP($B$9-0.5*C$6^2+C$6*Y286)</f>
        <v>10119.199621609701</v>
      </c>
      <c r="BG286" s="15">
        <f t="shared" ca="1" si="156"/>
        <v>10186.362549714717</v>
      </c>
      <c r="BH286" s="15">
        <f t="shared" ca="1" si="157"/>
        <v>10612.625453389843</v>
      </c>
      <c r="BI286" s="15">
        <f t="shared" ca="1" si="158"/>
        <v>12622.788846455182</v>
      </c>
      <c r="BJ286" s="15">
        <f t="shared" ca="1" si="159"/>
        <v>16313.48176220307</v>
      </c>
      <c r="BK286" s="15">
        <f t="shared" ca="1" si="160"/>
        <v>24531.483951899485</v>
      </c>
      <c r="BL286" s="15">
        <f t="shared" ca="1" si="161"/>
        <v>30573.020773204931</v>
      </c>
      <c r="BM286" s="15">
        <f t="shared" ca="1" si="162"/>
        <v>37723.92256928586</v>
      </c>
      <c r="BN286" s="15">
        <f t="shared" ca="1" si="163"/>
        <v>40537.036143161247</v>
      </c>
      <c r="BO286" s="15">
        <f t="shared" ca="1" si="164"/>
        <v>53030.162618099836</v>
      </c>
      <c r="BP286" s="15">
        <f t="shared" ca="1" si="165"/>
        <v>67755.217232454903</v>
      </c>
      <c r="BQ286" s="15">
        <f ca="1">Inputs!$B$20*EXP($B$10-0.5*C$7^2+C$7*AJ286)</f>
        <v>1976.4928679024829</v>
      </c>
      <c r="BR286" s="15">
        <f t="shared" ca="1" si="166"/>
        <v>2857.1800193635631</v>
      </c>
      <c r="BS286" s="15">
        <f t="shared" ca="1" si="167"/>
        <v>3982.0358650017138</v>
      </c>
      <c r="BT286" s="15">
        <f t="shared" ca="1" si="168"/>
        <v>4852.8061012454282</v>
      </c>
      <c r="BU286" s="15">
        <f t="shared" ca="1" si="169"/>
        <v>6999.7829934753327</v>
      </c>
      <c r="BV286" s="15">
        <f t="shared" ca="1" si="170"/>
        <v>9177.7385212359695</v>
      </c>
      <c r="BW286" s="15">
        <f t="shared" ca="1" si="171"/>
        <v>12590.561364570729</v>
      </c>
      <c r="BX286" s="15">
        <f t="shared" ca="1" si="172"/>
        <v>18431.600455599393</v>
      </c>
      <c r="BY286" s="15">
        <f t="shared" ca="1" si="173"/>
        <v>19621.334497369244</v>
      </c>
      <c r="BZ286" s="15">
        <f t="shared" ca="1" si="174"/>
        <v>26839.178543496924</v>
      </c>
      <c r="CA286" s="15">
        <f t="shared" ca="1" si="175"/>
        <v>52684.459733800424</v>
      </c>
      <c r="CB286" s="15">
        <f ca="1">(AU286*DCF!C$10-DCF!C$5*MAX(AU286*DCF!C$10,0)-MAX(AU286-Inputs!$B$6,0)/Inputs!$B$10)*DCF!C$6</f>
        <v>1042.2270993656075</v>
      </c>
      <c r="CC286" s="15">
        <f ca="1">(AV286*DCF!D$10-DCF!D$5*MAX(AV286*DCF!D$10,0)-MAX(AV286-AU286,0)/Inputs!$B$10)*DCF!D$6</f>
        <v>1238.3852963373124</v>
      </c>
      <c r="CD286" s="15">
        <f ca="1">(AW286*DCF!E$10-DCF!E$5*MAX(AW286*DCF!E$10,0)-MAX(AW286-AV286,0)/Inputs!$B$10)*DCF!E$6</f>
        <v>1428.1564775982954</v>
      </c>
      <c r="CE286" s="15">
        <f ca="1">(AX286*DCF!F$10-DCF!F$5*MAX(AX286*DCF!F$10,0)-MAX(AX286-AW286,0)/Inputs!$B$10)*DCF!F$6</f>
        <v>1452.5021071139981</v>
      </c>
      <c r="CF286" s="15">
        <f ca="1">(AY286*DCF!G$10-DCF!G$5*MAX(AY286*DCF!G$10,0)-MAX(AY286-AX286,0)/Inputs!$B$10)*DCF!G$6</f>
        <v>2037.5066702596989</v>
      </c>
      <c r="CG286" s="15">
        <f ca="1">(AZ286*DCF!H$10-DCF!H$5*MAX(AZ286*DCF!H$10,0)-MAX(AZ286-AY286,0)/Inputs!$B$10)*DCF!H$6</f>
        <v>2030.9313800503589</v>
      </c>
      <c r="CH286" s="15">
        <f ca="1">(BA286*DCF!I$10-DCF!I$5*MAX(BA286*DCF!I$10,0)-MAX(BA286-AZ286,0)/Inputs!$B$10)*DCF!I$6</f>
        <v>1952.5307218704042</v>
      </c>
      <c r="CI286" s="15">
        <f ca="1">(BB286*DCF!J$10-DCF!J$5*MAX(BB286*DCF!J$10,0)-MAX(BB286-BA286,0)/Inputs!$B$10)*DCF!J$6</f>
        <v>2238.9841472537569</v>
      </c>
      <c r="CJ286" s="15">
        <f ca="1">(BC286*DCF!K$10-DCF!K$5*MAX(BC286*DCF!K$10,0)-MAX(BC286-BB286,0)/Inputs!$B$10)*DCF!K$6</f>
        <v>2570.8093107991931</v>
      </c>
      <c r="CK286" s="15">
        <f ca="1">(BD286*DCF!L$10-DCF!L$5*MAX(BD286*DCF!L$10,0)-MAX(BD286-BC286,0)/Inputs!$B$10)*DCF!L$6</f>
        <v>2794.0276477080911</v>
      </c>
      <c r="CL286" s="15">
        <f ca="1">(BE286*DCF!M$10-DCF!M$5*MAX(BE286*DCF!M$10,0)-MAX(BE286-BD286,0)/Inputs!$B$10)*DCF!M$6</f>
        <v>3155.903432603804</v>
      </c>
      <c r="CM286" s="15">
        <f ca="1">(BF286*DCF!C$28-DCF!C$5*MAX(BF286*DCF!C$28,0)-MAX(BF286-Inputs!$B$13,0)/Inputs!$B$17)*DCF!C$6</f>
        <v>3088.3133615089632</v>
      </c>
      <c r="CN286" s="15">
        <f ca="1">(BG286*DCF!D$28-DCF!D$5*MAX(BG286*DCF!D$28,0)-MAX(BG286-BF286,0)/Inputs!$B$17)*DCF!D$6</f>
        <v>2985.7897752655185</v>
      </c>
      <c r="CO286" s="15">
        <f ca="1">(BH286*DCF!E$28-DCF!E$5*MAX(BH286*DCF!E$28,0)-MAX(BH286-BG286,0)/Inputs!$B$17)*DCF!E$6</f>
        <v>2921.67395061661</v>
      </c>
      <c r="CP286" s="15">
        <f ca="1">(BI286*DCF!F$28-DCF!F$5*MAX(BI286*DCF!F$28,0)-MAX(BI286-BH286,0)/Inputs!$B$17)*DCF!F$6</f>
        <v>3060.7726579037676</v>
      </c>
      <c r="CQ286" s="15">
        <f ca="1">(BJ286*DCF!G$28-DCF!G$5*MAX(BJ286*DCF!G$28,0)-MAX(BJ286-BI286,0)/Inputs!$B$17)*DCF!G$6</f>
        <v>3611.9185243984571</v>
      </c>
      <c r="CR286" s="15">
        <f ca="1">(BK286*DCF!H$28-DCF!H$5*MAX(BK286*DCF!H$28,0)-MAX(BK286-BJ286,0)/Inputs!$B$17)*DCF!H$6</f>
        <v>4790.0597165425197</v>
      </c>
      <c r="CS286" s="15">
        <f ca="1">(BL286*DCF!I$28-DCF!I$5*MAX(BL286*DCF!I$28,0)-MAX(BL286-BK286,0)/Inputs!$B$17)*DCF!I$6</f>
        <v>6322.1929374498704</v>
      </c>
      <c r="CT286" s="15">
        <f ca="1">(BM286*DCF!J$28-DCF!J$5*MAX(BM286*DCF!J$28,0)-MAX(BM286-BL286,0)/Inputs!$B$17)*DCF!J$6</f>
        <v>7467.4152744444627</v>
      </c>
      <c r="CU286" s="15">
        <f ca="1">(BN286*DCF!K$28-DCF!K$5*MAX(BN286*DCF!K$28,0)-MAX(BN286-BM286,0)/Inputs!$B$17)*DCF!K$6</f>
        <v>8216.1734065606233</v>
      </c>
      <c r="CV286" s="15">
        <f ca="1">(BO286*DCF!L$28-DCF!L$5*MAX(BO286*DCF!L$28,0)-MAX(BO286-BN286,0)/Inputs!$B$17)*DCF!L$6</f>
        <v>9167.0124459720591</v>
      </c>
      <c r="CW286" s="15">
        <f ca="1">(BP286*DCF!M$28-DCF!M$5*MAX(BP286*DCF!M$28,0)-MAX(BP286-BO286,0)/Inputs!$B$17)*DCF!M$6</f>
        <v>11209.001363341311</v>
      </c>
      <c r="CX286" s="15">
        <f ca="1">(BQ286*DCF!C$46-DCF!C$5*MAX(BQ286*DCF!C$46,0)-MAX(BQ286-Inputs!$B$20,0)/Inputs!$B$24)*DCF!C$6</f>
        <v>-456.46486556639326</v>
      </c>
      <c r="CY286" s="15">
        <f ca="1">(BR286*DCF!D$46-DCF!D$5*MAX(BR286*DCF!D$46,0)-MAX(BR286-BQ286,0)/Inputs!$B$24)*DCF!D$6</f>
        <v>-863.43589616735085</v>
      </c>
      <c r="CZ286" s="15">
        <f ca="1">(BS286*DCF!E$46-DCF!E$5*MAX(BS286*DCF!E$46,0)-MAX(BS286-BR286,0)/Inputs!$B$24)*DCF!E$6</f>
        <v>-914.26988183999356</v>
      </c>
      <c r="DA286" s="15">
        <f ca="1">(BT286*DCF!F$46-DCF!F$5*MAX(BT286*DCF!F$46,0)-MAX(BT286-BS286,0)/Inputs!$B$24)*DCF!F$6</f>
        <v>-670.48699223671156</v>
      </c>
      <c r="DB286" s="15">
        <f ca="1">(BU286*DCF!G$46-DCF!G$5*MAX(BU286*DCF!G$46,0)-MAX(BU286-BT286,0)/Inputs!$B$24)*DCF!G$6</f>
        <v>-957.65947748022256</v>
      </c>
      <c r="DC286" s="15">
        <f ca="1">(BV286*DCF!H$46-DCF!H$5*MAX(BV286*DCF!H$46,0)-MAX(BV286-BU286,0)/Inputs!$B$24)*DCF!H$6</f>
        <v>-676.78633569669717</v>
      </c>
      <c r="DD286" s="15">
        <f ca="1">(BW286*DCF!I$46-DCF!I$5*MAX(BW286*DCF!I$46,0)-MAX(BW286-BV286,0)/Inputs!$B$24)*DCF!I$6</f>
        <v>-688.9055169469317</v>
      </c>
      <c r="DE286" s="15">
        <f ca="1">(BX286*DCF!J$46-DCF!J$5*MAX(BX286*DCF!J$46,0)-MAX(BX286-BW286,0)/Inputs!$B$24)*DCF!J$6</f>
        <v>-775.79348321174575</v>
      </c>
      <c r="DF286" s="15">
        <f ca="1">(BY286*DCF!K$46-DCF!K$5*MAX(BY286*DCF!K$46,0)-MAX(BY286-BX286,0)/Inputs!$B$24)*DCF!K$6</f>
        <v>829.38288867013307</v>
      </c>
      <c r="DG286" s="15">
        <f ca="1">(BZ286*DCF!L$46-DCF!L$5*MAX(BZ286*DCF!L$46,0)-MAX(BZ286-BY286,0)/Inputs!$B$24)*DCF!L$6</f>
        <v>221.84629899207184</v>
      </c>
      <c r="DH286" s="15">
        <f ca="1">(CA286*DCF!M$46-DCF!M$5*MAX(CA286*DCF!M$46,0)-MAX(CA286-BZ286,0)/Inputs!$B$24)*DCF!M$6</f>
        <v>-1272.8614083504337</v>
      </c>
      <c r="DI286" s="15">
        <f ca="1">SUM(CB286:CL286)+BE286*DCF!M$10*(1+Inputs!$B$30)*(1-Inputs!$B$33)*(1-Inputs!$B$30/Inputs!$B$31)/(Inputs!$B$29-Inputs!$B$30)*DCF!M$6</f>
        <v>101746.58462277544</v>
      </c>
      <c r="DJ286" s="15">
        <f ca="1">SUM(CM286:CW286)+BP286*DCF!M$28*(1+Inputs!$B$30)*(1-Inputs!$B$33)*(1-Inputs!$B$30/Inputs!$B$31)/(Inputs!$B$29-Inputs!$B$30)*DCF!M$6</f>
        <v>314258.54411789041</v>
      </c>
      <c r="DK286" s="15">
        <f ca="1">SUM(CX286:DH286)+CA286*DCF!M$46*(1+Inputs!$B$30)*(1-Inputs!$B$33)*(1-Inputs!$B$30/Inputs!$B$31)/(Inputs!$B$29-Inputs!$B$30)*DCF!M$6</f>
        <v>75230.980951845122</v>
      </c>
      <c r="DM286" s="15">
        <f ca="1">DI286+DJ286+DK286+Inputs!$B$34+Inputs!$B$36-Inputs!$B$35</f>
        <v>568087.10969251092</v>
      </c>
    </row>
    <row r="287" spans="1:117" x14ac:dyDescent="0.75">
      <c r="A287" s="11">
        <v>274</v>
      </c>
      <c r="C287" s="24">
        <f t="shared" ca="1" si="177"/>
        <v>0.13829195215988585</v>
      </c>
      <c r="D287" s="24">
        <f t="shared" ca="1" si="177"/>
        <v>1.5451284030532766</v>
      </c>
      <c r="E287" s="24">
        <f t="shared" ca="1" si="177"/>
        <v>1.8367701494135275E-2</v>
      </c>
      <c r="F287" s="24">
        <f t="shared" ca="1" si="177"/>
        <v>0.64745319216147279</v>
      </c>
      <c r="G287" s="24">
        <f t="shared" ca="1" si="177"/>
        <v>1.0435190103886791</v>
      </c>
      <c r="H287" s="24">
        <f t="shared" ca="1" si="177"/>
        <v>-2.8152901116097757</v>
      </c>
      <c r="I287" s="24">
        <f t="shared" ca="1" si="177"/>
        <v>-1.1832953824631034</v>
      </c>
      <c r="J287" s="24">
        <f t="shared" ca="1" si="177"/>
        <v>-0.22879944928759385</v>
      </c>
      <c r="K287" s="24">
        <f t="shared" ca="1" si="177"/>
        <v>-4.3324451464029469E-3</v>
      </c>
      <c r="L287" s="24">
        <f t="shared" ca="1" si="177"/>
        <v>-0.59631590714331384</v>
      </c>
      <c r="M287" s="24">
        <f t="shared" ca="1" si="177"/>
        <v>-0.69565262663478822</v>
      </c>
      <c r="N287" s="24">
        <f ca="1">SQRT(Inputs!$B$38)*C287+SQRT(1-Inputs!$B$38)*_xlfn.NORM.S.INV(RAND())</f>
        <v>-7.9101587530997469E-2</v>
      </c>
      <c r="O287" s="24">
        <f ca="1">SQRT(Inputs!$B$38)*D287+SQRT(1-Inputs!$B$38)*_xlfn.NORM.S.INV(RAND())</f>
        <v>0.13975107157362643</v>
      </c>
      <c r="P287" s="24">
        <f ca="1">SQRT(Inputs!$B$38)*E287+SQRT(1-Inputs!$B$38)*_xlfn.NORM.S.INV(RAND())</f>
        <v>-0.54706691635621774</v>
      </c>
      <c r="Q287" s="24">
        <f ca="1">SQRT(Inputs!$B$38)*F287+SQRT(1-Inputs!$B$38)*_xlfn.NORM.S.INV(RAND())</f>
        <v>1.7336904828261641</v>
      </c>
      <c r="R287" s="24">
        <f ca="1">SQRT(Inputs!$B$38)*G287+SQRT(1-Inputs!$B$38)*_xlfn.NORM.S.INV(RAND())</f>
        <v>2.0909145634028463</v>
      </c>
      <c r="S287" s="24">
        <f ca="1">SQRT(Inputs!$B$38)*H287+SQRT(1-Inputs!$B$38)*_xlfn.NORM.S.INV(RAND())</f>
        <v>-0.9781279150740918</v>
      </c>
      <c r="T287" s="24">
        <f ca="1">SQRT(Inputs!$B$38)*I287+SQRT(1-Inputs!$B$38)*_xlfn.NORM.S.INV(RAND())</f>
        <v>-0.33205870194589227</v>
      </c>
      <c r="U287" s="24">
        <f ca="1">SQRT(Inputs!$B$38)*J287+SQRT(1-Inputs!$B$38)*_xlfn.NORM.S.INV(RAND())</f>
        <v>0.21263519509251783</v>
      </c>
      <c r="V287" s="24">
        <f ca="1">SQRT(Inputs!$B$38)*K287+SQRT(1-Inputs!$B$38)*_xlfn.NORM.S.INV(RAND())</f>
        <v>-0.49903128697752941</v>
      </c>
      <c r="W287" s="24">
        <f ca="1">SQRT(Inputs!$B$38)*L287+SQRT(1-Inputs!$B$38)*_xlfn.NORM.S.INV(RAND())</f>
        <v>-0.17200404365048397</v>
      </c>
      <c r="X287" s="24">
        <f ca="1">SQRT(Inputs!$B$38)*M287+SQRT(1-Inputs!$B$38)*_xlfn.NORM.S.INV(RAND())</f>
        <v>-2.0509393319840847</v>
      </c>
      <c r="Y287" s="24">
        <f ca="1">SQRT(Inputs!$B$38)*C287+SQRT(1-Inputs!$B$38)*_xlfn.NORM.S.INV(RAND())</f>
        <v>1.2180429736108851</v>
      </c>
      <c r="Z287" s="24">
        <f ca="1">SQRT(Inputs!$B$38)*D287+SQRT(1-Inputs!$B$38)*_xlfn.NORM.S.INV(RAND())</f>
        <v>-0.5253168191094949</v>
      </c>
      <c r="AA287" s="24">
        <f ca="1">SQRT(Inputs!$B$38)*E287+SQRT(1-Inputs!$B$38)*_xlfn.NORM.S.INV(RAND())</f>
        <v>-0.63774152622644187</v>
      </c>
      <c r="AB287" s="24">
        <f ca="1">SQRT(Inputs!$B$38)*F287+SQRT(1-Inputs!$B$38)*_xlfn.NORM.S.INV(RAND())</f>
        <v>1.4585743675976692</v>
      </c>
      <c r="AC287" s="24">
        <f ca="1">SQRT(Inputs!$B$38)*G287+SQRT(1-Inputs!$B$38)*_xlfn.NORM.S.INV(RAND())</f>
        <v>-0.34449672211459426</v>
      </c>
      <c r="AD287" s="24">
        <f ca="1">SQRT(Inputs!$B$38)*H287+SQRT(1-Inputs!$B$38)*_xlfn.NORM.S.INV(RAND())</f>
        <v>-8.7075893435985208E-2</v>
      </c>
      <c r="AE287" s="24">
        <f ca="1">SQRT(Inputs!$B$38)*I287+SQRT(1-Inputs!$B$38)*_xlfn.NORM.S.INV(RAND())</f>
        <v>-0.21434003374330463</v>
      </c>
      <c r="AF287" s="24">
        <f ca="1">SQRT(Inputs!$B$38)*J287+SQRT(1-Inputs!$B$38)*_xlfn.NORM.S.INV(RAND())</f>
        <v>0.97402997508059264</v>
      </c>
      <c r="AG287" s="24">
        <f ca="1">SQRT(Inputs!$B$38)*K287+SQRT(1-Inputs!$B$38)*_xlfn.NORM.S.INV(RAND())</f>
        <v>1.2723720150180739E-2</v>
      </c>
      <c r="AH287" s="24">
        <f ca="1">SQRT(Inputs!$B$38)*L287+SQRT(1-Inputs!$B$38)*_xlfn.NORM.S.INV(RAND())</f>
        <v>-0.58106725170131135</v>
      </c>
      <c r="AI287" s="24">
        <f ca="1">SQRT(Inputs!$B$38)*M287+SQRT(1-Inputs!$B$38)*_xlfn.NORM.S.INV(RAND())</f>
        <v>-0.80304342408591056</v>
      </c>
      <c r="AJ287" s="24">
        <f ca="1">SQRT(Inputs!$B$38)*C287+SQRT(1-Inputs!$B$38)*_xlfn.NORM.S.INV(RAND())</f>
        <v>-0.2735868576161728</v>
      </c>
      <c r="AK287" s="24">
        <f ca="1">SQRT(Inputs!$B$38)*D287+SQRT(1-Inputs!$B$38)*_xlfn.NORM.S.INV(RAND())</f>
        <v>0.28261354214585543</v>
      </c>
      <c r="AL287" s="24">
        <f ca="1">SQRT(Inputs!$B$38)*E287+SQRT(1-Inputs!$B$38)*_xlfn.NORM.S.INV(RAND())</f>
        <v>-0.53384812883789101</v>
      </c>
      <c r="AM287" s="24">
        <f ca="1">SQRT(Inputs!$B$38)*F287+SQRT(1-Inputs!$B$38)*_xlfn.NORM.S.INV(RAND())</f>
        <v>-0.35079917974260166</v>
      </c>
      <c r="AN287" s="24">
        <f ca="1">SQRT(Inputs!$B$38)*G287+SQRT(1-Inputs!$B$38)*_xlfn.NORM.S.INV(RAND())</f>
        <v>0.13516819759233195</v>
      </c>
      <c r="AO287" s="24">
        <f ca="1">SQRT(Inputs!$B$38)*H287+SQRT(1-Inputs!$B$38)*_xlfn.NORM.S.INV(RAND())</f>
        <v>-0.87375261374400481</v>
      </c>
      <c r="AP287" s="24">
        <f ca="1">SQRT(Inputs!$B$38)*I287+SQRT(1-Inputs!$B$38)*_xlfn.NORM.S.INV(RAND())</f>
        <v>0.25400759410395257</v>
      </c>
      <c r="AQ287" s="24">
        <f ca="1">SQRT(Inputs!$B$38)*J287+SQRT(1-Inputs!$B$38)*_xlfn.NORM.S.INV(RAND())</f>
        <v>-1.3780163236908032</v>
      </c>
      <c r="AR287" s="24">
        <f ca="1">SQRT(Inputs!$B$38)*K287+SQRT(1-Inputs!$B$38)*_xlfn.NORM.S.INV(RAND())</f>
        <v>-1.099741853622729</v>
      </c>
      <c r="AS287" s="24">
        <f ca="1">SQRT(Inputs!$B$38)*L287+SQRT(1-Inputs!$B$38)*_xlfn.NORM.S.INV(RAND())</f>
        <v>0.37977527255587629</v>
      </c>
      <c r="AT287" s="24">
        <f ca="1">SQRT(Inputs!$B$38)*M287+SQRT(1-Inputs!$B$38)*_xlfn.NORM.S.INV(RAND())</f>
        <v>-0.31183554433952998</v>
      </c>
      <c r="AU287" s="15">
        <f ca="1">Inputs!$B$6*EXP($B$8-0.5*C$5^2+C$5*N287)</f>
        <v>4899.1059043666392</v>
      </c>
      <c r="AV287" s="15">
        <f t="shared" ca="1" si="146"/>
        <v>6087.1712451444537</v>
      </c>
      <c r="AW287" s="15">
        <f t="shared" ca="1" si="147"/>
        <v>6894.266214316247</v>
      </c>
      <c r="AX287" s="15">
        <f t="shared" ca="1" si="148"/>
        <v>10452.832862313015</v>
      </c>
      <c r="AY287" s="15">
        <f t="shared" ca="1" si="149"/>
        <v>16307.726555018438</v>
      </c>
      <c r="AZ287" s="15">
        <f t="shared" ca="1" si="150"/>
        <v>17908.170854704975</v>
      </c>
      <c r="BA287" s="15">
        <f t="shared" ca="1" si="151"/>
        <v>21166.488061059605</v>
      </c>
      <c r="BB287" s="15">
        <f t="shared" ca="1" si="152"/>
        <v>26472.226563528515</v>
      </c>
      <c r="BC287" s="15">
        <f t="shared" ca="1" si="153"/>
        <v>30896.959218386852</v>
      </c>
      <c r="BD287" s="15">
        <f t="shared" ca="1" si="154"/>
        <v>37247.597772078421</v>
      </c>
      <c r="BE287" s="15">
        <f t="shared" ca="1" si="155"/>
        <v>37865.163721833072</v>
      </c>
      <c r="BF287" s="15">
        <f ca="1">Inputs!$B$13*EXP($B$9-0.5*C$6^2+C$6*Y287)</f>
        <v>17608.61301994876</v>
      </c>
      <c r="BG287" s="15">
        <f t="shared" ca="1" si="156"/>
        <v>19519.510266539524</v>
      </c>
      <c r="BH287" s="15">
        <f t="shared" ca="1" si="157"/>
        <v>21455.449661054347</v>
      </c>
      <c r="BI287" s="15">
        <f t="shared" ca="1" si="158"/>
        <v>32875.534459971379</v>
      </c>
      <c r="BJ287" s="15">
        <f t="shared" ca="1" si="159"/>
        <v>38350.77700472877</v>
      </c>
      <c r="BK287" s="15">
        <f t="shared" ca="1" si="160"/>
        <v>46513.619419370334</v>
      </c>
      <c r="BL287" s="15">
        <f t="shared" ca="1" si="161"/>
        <v>55571.148827064906</v>
      </c>
      <c r="BM287" s="15">
        <f t="shared" ca="1" si="162"/>
        <v>77095.273484231249</v>
      </c>
      <c r="BN287" s="15">
        <f t="shared" ca="1" si="163"/>
        <v>94962.216105045183</v>
      </c>
      <c r="BO287" s="15">
        <f t="shared" ca="1" si="164"/>
        <v>109209.98203393703</v>
      </c>
      <c r="BP287" s="15">
        <f t="shared" ca="1" si="165"/>
        <v>122727.34586171717</v>
      </c>
      <c r="BQ287" s="15">
        <f ca="1">Inputs!$B$20*EXP($B$10-0.5*C$7^2+C$7*AJ287)</f>
        <v>3892.8318880526767</v>
      </c>
      <c r="BR287" s="15">
        <f t="shared" ca="1" si="166"/>
        <v>5778.0763453016343</v>
      </c>
      <c r="BS287" s="15">
        <f t="shared" ca="1" si="167"/>
        <v>6787.7218810938821</v>
      </c>
      <c r="BT287" s="15">
        <f t="shared" ca="1" si="168"/>
        <v>8535.9818478857378</v>
      </c>
      <c r="BU287" s="15">
        <f t="shared" ca="1" si="169"/>
        <v>12223.158145791951</v>
      </c>
      <c r="BV287" s="15">
        <f t="shared" ca="1" si="170"/>
        <v>13967.140908568192</v>
      </c>
      <c r="BW287" s="15">
        <f t="shared" ca="1" si="171"/>
        <v>20566.845905649185</v>
      </c>
      <c r="BX287" s="15">
        <f t="shared" ca="1" si="172"/>
        <v>21822.44105229968</v>
      </c>
      <c r="BY287" s="15">
        <f t="shared" ca="1" si="173"/>
        <v>24775.085162892217</v>
      </c>
      <c r="BZ287" s="15">
        <f t="shared" ca="1" si="174"/>
        <v>37276.633052189231</v>
      </c>
      <c r="CA287" s="15">
        <f t="shared" ca="1" si="175"/>
        <v>49539.707178731049</v>
      </c>
      <c r="CB287" s="15">
        <f ca="1">(AU287*DCF!C$10-DCF!C$5*MAX(AU287*DCF!C$10,0)-MAX(AU287-Inputs!$B$6,0)/Inputs!$B$10)*DCF!C$6</f>
        <v>1043.5244568115183</v>
      </c>
      <c r="CC287" s="15">
        <f ca="1">(AV287*DCF!D$10-DCF!D$5*MAX(AV287*DCF!D$10,0)-MAX(AV287-AU287,0)/Inputs!$B$10)*DCF!D$6</f>
        <v>1194.0281123026257</v>
      </c>
      <c r="CD287" s="15">
        <f ca="1">(AW287*DCF!E$10-DCF!E$5*MAX(AW287*DCF!E$10,0)-MAX(AW287-AV287,0)/Inputs!$B$10)*DCF!E$6</f>
        <v>1409.9851111901958</v>
      </c>
      <c r="CE287" s="15">
        <f ca="1">(AX287*DCF!F$10-DCF!F$5*MAX(AX287*DCF!F$10,0)-MAX(AX287-AW287,0)/Inputs!$B$10)*DCF!F$6</f>
        <v>1541.387263104891</v>
      </c>
      <c r="CF287" s="15">
        <f ca="1">(AY287*DCF!G$10-DCF!G$5*MAX(AY287*DCF!G$10,0)-MAX(AY287-AX287,0)/Inputs!$B$10)*DCF!G$6</f>
        <v>2234.6297601200631</v>
      </c>
      <c r="CG287" s="15">
        <f ca="1">(AZ287*DCF!H$10-DCF!H$5*MAX(AZ287*DCF!H$10,0)-MAX(AZ287-AY287,0)/Inputs!$B$10)*DCF!H$6</f>
        <v>3192.6966394812721</v>
      </c>
      <c r="CH287" s="15">
        <f ca="1">(BA287*DCF!I$10-DCF!I$5*MAX(BA287*DCF!I$10,0)-MAX(BA287-AZ287,0)/Inputs!$B$10)*DCF!I$6</f>
        <v>3331.8670299588398</v>
      </c>
      <c r="CI287" s="15">
        <f ca="1">(BB287*DCF!J$10-DCF!J$5*MAX(BB287*DCF!J$10,0)-MAX(BB287-BA287,0)/Inputs!$B$10)*DCF!J$6</f>
        <v>3738.698263956825</v>
      </c>
      <c r="CJ287" s="15">
        <f ca="1">(BC287*DCF!K$10-DCF!K$5*MAX(BC287*DCF!K$10,0)-MAX(BC287-BB287,0)/Inputs!$B$10)*DCF!K$6</f>
        <v>4354.519011268083</v>
      </c>
      <c r="CK287" s="15">
        <f ca="1">(BD287*DCF!L$10-DCF!L$5*MAX(BD287*DCF!L$10,0)-MAX(BD287-BC287,0)/Inputs!$B$10)*DCF!L$6</f>
        <v>4796.4056523370991</v>
      </c>
      <c r="CL287" s="15">
        <f ca="1">(BE287*DCF!M$10-DCF!M$5*MAX(BE287*DCF!M$10,0)-MAX(BE287-BD287,0)/Inputs!$B$10)*DCF!M$6</f>
        <v>5269.4894996073335</v>
      </c>
      <c r="CM287" s="15">
        <f ca="1">(BF287*DCF!C$28-DCF!C$5*MAX(BF287*DCF!C$28,0)-MAX(BF287-Inputs!$B$13,0)/Inputs!$B$17)*DCF!C$6</f>
        <v>3937.1710848319549</v>
      </c>
      <c r="CN287" s="15">
        <f ca="1">(BG287*DCF!D$28-DCF!D$5*MAX(BG287*DCF!D$28,0)-MAX(BG287-BF287,0)/Inputs!$B$17)*DCF!D$6</f>
        <v>5341.2639711628344</v>
      </c>
      <c r="CO287" s="15">
        <f ca="1">(BH287*DCF!E$28-DCF!E$5*MAX(BH287*DCF!E$28,0)-MAX(BH287-BG287,0)/Inputs!$B$17)*DCF!E$6</f>
        <v>5695.0183823869165</v>
      </c>
      <c r="CP287" s="15">
        <f ca="1">(BI287*DCF!F$28-DCF!F$5*MAX(BI287*DCF!F$28,0)-MAX(BI287-BH287,0)/Inputs!$B$17)*DCF!F$6</f>
        <v>6845.6346900973303</v>
      </c>
      <c r="CQ287" s="15">
        <f ca="1">(BJ287*DCF!G$28-DCF!G$5*MAX(BJ287*DCF!G$28,0)-MAX(BJ287-BI287,0)/Inputs!$B$17)*DCF!G$6</f>
        <v>9029.5183531473285</v>
      </c>
      <c r="CR287" s="15">
        <f ca="1">(BK287*DCF!H$28-DCF!H$5*MAX(BK287*DCF!H$28,0)-MAX(BK287-BJ287,0)/Inputs!$B$17)*DCF!H$6</f>
        <v>10235.054621637999</v>
      </c>
      <c r="CS287" s="15">
        <f ca="1">(BL287*DCF!I$28-DCF!I$5*MAX(BL287*DCF!I$28,0)-MAX(BL287-BK287,0)/Inputs!$B$17)*DCF!I$6</f>
        <v>11767.691272959997</v>
      </c>
      <c r="CT287" s="15">
        <f ca="1">(BM287*DCF!J$28-DCF!J$5*MAX(BM287*DCF!J$28,0)-MAX(BM287-BL287,0)/Inputs!$B$17)*DCF!J$6</f>
        <v>14344.723058361678</v>
      </c>
      <c r="CU287" s="15">
        <f ca="1">(BN287*DCF!K$28-DCF!K$5*MAX(BN287*DCF!K$28,0)-MAX(BN287-BM287,0)/Inputs!$B$17)*DCF!K$6</f>
        <v>17865.965325319954</v>
      </c>
      <c r="CV287" s="15">
        <f ca="1">(BO287*DCF!L$28-DCF!L$5*MAX(BO287*DCF!L$28,0)-MAX(BO287-BN287,0)/Inputs!$B$17)*DCF!L$6</f>
        <v>20177.525246686106</v>
      </c>
      <c r="CW287" s="15">
        <f ca="1">(BP287*DCF!M$28-DCF!M$5*MAX(BP287*DCF!M$28,0)-MAX(BP287-BO287,0)/Inputs!$B$17)*DCF!M$6</f>
        <v>21678.276801341621</v>
      </c>
      <c r="CX287" s="15">
        <f ca="1">(BQ287*DCF!C$46-DCF!C$5*MAX(BQ287*DCF!C$46,0)-MAX(BQ287-Inputs!$B$20,0)/Inputs!$B$24)*DCF!C$6</f>
        <v>-1218.5902226692911</v>
      </c>
      <c r="CY287" s="15">
        <f ca="1">(BR287*DCF!D$46-DCF!D$5*MAX(BR287*DCF!D$46,0)-MAX(BR287-BQ287,0)/Inputs!$B$24)*DCF!D$6</f>
        <v>-1790.6010466191024</v>
      </c>
      <c r="CZ287" s="15">
        <f ca="1">(BS287*DCF!E$46-DCF!E$5*MAX(BS287*DCF!E$46,0)-MAX(BS287-BR287,0)/Inputs!$B$24)*DCF!E$6</f>
        <v>-1200.6344058571613</v>
      </c>
      <c r="DA287" s="15">
        <f ca="1">(BT287*DCF!F$46-DCF!F$5*MAX(BT287*DCF!F$46,0)-MAX(BT287-BS287,0)/Inputs!$B$24)*DCF!F$6</f>
        <v>-1258.2408873795282</v>
      </c>
      <c r="DB287" s="15">
        <f ca="1">(BU287*DCF!G$46-DCF!G$5*MAX(BU287*DCF!G$46,0)-MAX(BU287-BT287,0)/Inputs!$B$24)*DCF!G$6</f>
        <v>-1651.4561469198891</v>
      </c>
      <c r="DC287" s="15">
        <f ca="1">(BV287*DCF!H$46-DCF!H$5*MAX(BV287*DCF!H$46,0)-MAX(BV287-BU287,0)/Inputs!$B$24)*DCF!H$6</f>
        <v>-541.93195797304304</v>
      </c>
      <c r="DD287" s="15">
        <f ca="1">(BW287*DCF!I$46-DCF!I$5*MAX(BW287*DCF!I$46,0)-MAX(BW287-BV287,0)/Inputs!$B$24)*DCF!I$6</f>
        <v>-1419.5207141551546</v>
      </c>
      <c r="DE287" s="15">
        <f ca="1">(BX287*DCF!J$46-DCF!J$5*MAX(BX287*DCF!J$46,0)-MAX(BX287-BW287,0)/Inputs!$B$24)*DCF!J$6</f>
        <v>582.42771877938458</v>
      </c>
      <c r="DF287" s="15">
        <f ca="1">(BY287*DCF!K$46-DCF!K$5*MAX(BY287*DCF!K$46,0)-MAX(BY287-BX287,0)/Inputs!$B$24)*DCF!K$6</f>
        <v>691.91630366897414</v>
      </c>
      <c r="DG287" s="15">
        <f ca="1">(BZ287*DCF!L$46-DCF!L$5*MAX(BZ287*DCF!L$46,0)-MAX(BZ287-BY287,0)/Inputs!$B$24)*DCF!L$6</f>
        <v>-252.3804683716703</v>
      </c>
      <c r="DH287" s="15">
        <f ca="1">(CA287*DCF!M$46-DCF!M$5*MAX(CA287*DCF!M$46,0)-MAX(CA287-BZ287,0)/Inputs!$B$24)*DCF!M$6</f>
        <v>1320.0469133294732</v>
      </c>
      <c r="DI287" s="15">
        <f ca="1">SUM(CB287:CL287)+BE287*DCF!M$10*(1+Inputs!$B$30)*(1-Inputs!$B$33)*(1-Inputs!$B$30/Inputs!$B$31)/(Inputs!$B$29-Inputs!$B$30)*DCF!M$6</f>
        <v>137486.48215295395</v>
      </c>
      <c r="DJ287" s="15">
        <f ca="1">SUM(CM287:CW287)+BP287*DCF!M$28*(1+Inputs!$B$30)*(1-Inputs!$B$33)*(1-Inputs!$B$30/Inputs!$B$31)/(Inputs!$B$29-Inputs!$B$30)*DCF!M$6</f>
        <v>582320.27805366332</v>
      </c>
      <c r="DK287" s="15">
        <f ca="1">SUM(CX287:DH287)+CA287*DCF!M$46*(1+Inputs!$B$30)*(1-Inputs!$B$33)*(1-Inputs!$B$30/Inputs!$B$31)/(Inputs!$B$29-Inputs!$B$30)*DCF!M$6</f>
        <v>69855.290737620438</v>
      </c>
      <c r="DM287" s="15">
        <f ca="1">DI287+DJ287+DK287+Inputs!$B$34+Inputs!$B$36-Inputs!$B$35</f>
        <v>866513.05094423774</v>
      </c>
    </row>
    <row r="288" spans="1:117" x14ac:dyDescent="0.75">
      <c r="A288" s="11">
        <v>275</v>
      </c>
      <c r="C288" s="24">
        <f t="shared" ca="1" si="177"/>
        <v>-1.6275297235780311</v>
      </c>
      <c r="D288" s="24">
        <f t="shared" ca="1" si="177"/>
        <v>-0.93325412292409393</v>
      </c>
      <c r="E288" s="24">
        <f t="shared" ca="1" si="177"/>
        <v>-1.2636415837812454</v>
      </c>
      <c r="F288" s="24">
        <f t="shared" ca="1" si="177"/>
        <v>0.80926900624642473</v>
      </c>
      <c r="G288" s="24">
        <f t="shared" ca="1" si="177"/>
        <v>-0.25657651459454778</v>
      </c>
      <c r="H288" s="24">
        <f t="shared" ca="1" si="177"/>
        <v>0.45745364507025144</v>
      </c>
      <c r="I288" s="24">
        <f t="shared" ca="1" si="177"/>
        <v>1.6534438537509464</v>
      </c>
      <c r="J288" s="24">
        <f t="shared" ca="1" si="177"/>
        <v>0.51207255027786902</v>
      </c>
      <c r="K288" s="24">
        <f t="shared" ca="1" si="177"/>
        <v>-1.4542790574238167</v>
      </c>
      <c r="L288" s="24">
        <f t="shared" ca="1" si="177"/>
        <v>3.9963562538785878E-2</v>
      </c>
      <c r="M288" s="24">
        <f t="shared" ca="1" si="177"/>
        <v>-0.47893375860208692</v>
      </c>
      <c r="N288" s="24">
        <f ca="1">SQRT(Inputs!$B$38)*C288+SQRT(1-Inputs!$B$38)*_xlfn.NORM.S.INV(RAND())</f>
        <v>-0.70137432714395176</v>
      </c>
      <c r="O288" s="24">
        <f ca="1">SQRT(Inputs!$B$38)*D288+SQRT(1-Inputs!$B$38)*_xlfn.NORM.S.INV(RAND())</f>
        <v>-0.63756108468865724</v>
      </c>
      <c r="P288" s="24">
        <f ca="1">SQRT(Inputs!$B$38)*E288+SQRT(1-Inputs!$B$38)*_xlfn.NORM.S.INV(RAND())</f>
        <v>-0.64323046010369112</v>
      </c>
      <c r="Q288" s="24">
        <f ca="1">SQRT(Inputs!$B$38)*F288+SQRT(1-Inputs!$B$38)*_xlfn.NORM.S.INV(RAND())</f>
        <v>1.1438313067725503</v>
      </c>
      <c r="R288" s="24">
        <f ca="1">SQRT(Inputs!$B$38)*G288+SQRT(1-Inputs!$B$38)*_xlfn.NORM.S.INV(RAND())</f>
        <v>-0.38996789953734667</v>
      </c>
      <c r="S288" s="24">
        <f ca="1">SQRT(Inputs!$B$38)*H288+SQRT(1-Inputs!$B$38)*_xlfn.NORM.S.INV(RAND())</f>
        <v>1.4556573066772662</v>
      </c>
      <c r="T288" s="24">
        <f ca="1">SQRT(Inputs!$B$38)*I288+SQRT(1-Inputs!$B$38)*_xlfn.NORM.S.INV(RAND())</f>
        <v>0.22880937822146064</v>
      </c>
      <c r="U288" s="24">
        <f ca="1">SQRT(Inputs!$B$38)*J288+SQRT(1-Inputs!$B$38)*_xlfn.NORM.S.INV(RAND())</f>
        <v>0.83394482427067507</v>
      </c>
      <c r="V288" s="24">
        <f ca="1">SQRT(Inputs!$B$38)*K288+SQRT(1-Inputs!$B$38)*_xlfn.NORM.S.INV(RAND())</f>
        <v>-1.2271214685483234</v>
      </c>
      <c r="W288" s="24">
        <f ca="1">SQRT(Inputs!$B$38)*L288+SQRT(1-Inputs!$B$38)*_xlfn.NORM.S.INV(RAND())</f>
        <v>0.1219152583800216</v>
      </c>
      <c r="X288" s="24">
        <f ca="1">SQRT(Inputs!$B$38)*M288+SQRT(1-Inputs!$B$38)*_xlfn.NORM.S.INV(RAND())</f>
        <v>-0.71632637599369864</v>
      </c>
      <c r="Y288" s="24">
        <f ca="1">SQRT(Inputs!$B$38)*C288+SQRT(1-Inputs!$B$38)*_xlfn.NORM.S.INV(RAND())</f>
        <v>-1.9481781199424835</v>
      </c>
      <c r="Z288" s="24">
        <f ca="1">SQRT(Inputs!$B$38)*D288+SQRT(1-Inputs!$B$38)*_xlfn.NORM.S.INV(RAND())</f>
        <v>-2.6379869594400467</v>
      </c>
      <c r="AA288" s="24">
        <f ca="1">SQRT(Inputs!$B$38)*E288+SQRT(1-Inputs!$B$38)*_xlfn.NORM.S.INV(RAND())</f>
        <v>-0.65189322875030686</v>
      </c>
      <c r="AB288" s="24">
        <f ca="1">SQRT(Inputs!$B$38)*F288+SQRT(1-Inputs!$B$38)*_xlfn.NORM.S.INV(RAND())</f>
        <v>0.74086107514805866</v>
      </c>
      <c r="AC288" s="24">
        <f ca="1">SQRT(Inputs!$B$38)*G288+SQRT(1-Inputs!$B$38)*_xlfn.NORM.S.INV(RAND())</f>
        <v>0.23751472150308736</v>
      </c>
      <c r="AD288" s="24">
        <f ca="1">SQRT(Inputs!$B$38)*H288+SQRT(1-Inputs!$B$38)*_xlfn.NORM.S.INV(RAND())</f>
        <v>1.2523617175388098</v>
      </c>
      <c r="AE288" s="24">
        <f ca="1">SQRT(Inputs!$B$38)*I288+SQRT(1-Inputs!$B$38)*_xlfn.NORM.S.INV(RAND())</f>
        <v>-0.16130714642238853</v>
      </c>
      <c r="AF288" s="24">
        <f ca="1">SQRT(Inputs!$B$38)*J288+SQRT(1-Inputs!$B$38)*_xlfn.NORM.S.INV(RAND())</f>
        <v>0.6435510664091979</v>
      </c>
      <c r="AG288" s="24">
        <f ca="1">SQRT(Inputs!$B$38)*K288+SQRT(1-Inputs!$B$38)*_xlfn.NORM.S.INV(RAND())</f>
        <v>-0.30759402589427531</v>
      </c>
      <c r="AH288" s="24">
        <f ca="1">SQRT(Inputs!$B$38)*L288+SQRT(1-Inputs!$B$38)*_xlfn.NORM.S.INV(RAND())</f>
        <v>1.1296106938811454</v>
      </c>
      <c r="AI288" s="24">
        <f ca="1">SQRT(Inputs!$B$38)*M288+SQRT(1-Inputs!$B$38)*_xlfn.NORM.S.INV(RAND())</f>
        <v>-0.12165098929269258</v>
      </c>
      <c r="AJ288" s="24">
        <f ca="1">SQRT(Inputs!$B$38)*C288+SQRT(1-Inputs!$B$38)*_xlfn.NORM.S.INV(RAND())</f>
        <v>-1.2907288359609908</v>
      </c>
      <c r="AK288" s="24">
        <f ca="1">SQRT(Inputs!$B$38)*D288+SQRT(1-Inputs!$B$38)*_xlfn.NORM.S.INV(RAND())</f>
        <v>-0.24993846518313556</v>
      </c>
      <c r="AL288" s="24">
        <f ca="1">SQRT(Inputs!$B$38)*E288+SQRT(1-Inputs!$B$38)*_xlfn.NORM.S.INV(RAND())</f>
        <v>-0.55661786284849801</v>
      </c>
      <c r="AM288" s="24">
        <f ca="1">SQRT(Inputs!$B$38)*F288+SQRT(1-Inputs!$B$38)*_xlfn.NORM.S.INV(RAND())</f>
        <v>1.5893923720454919</v>
      </c>
      <c r="AN288" s="24">
        <f ca="1">SQRT(Inputs!$B$38)*G288+SQRT(1-Inputs!$B$38)*_xlfn.NORM.S.INV(RAND())</f>
        <v>0.22608958104276503</v>
      </c>
      <c r="AO288" s="24">
        <f ca="1">SQRT(Inputs!$B$38)*H288+SQRT(1-Inputs!$B$38)*_xlfn.NORM.S.INV(RAND())</f>
        <v>0.79146635711086288</v>
      </c>
      <c r="AP288" s="24">
        <f ca="1">SQRT(Inputs!$B$38)*I288+SQRT(1-Inputs!$B$38)*_xlfn.NORM.S.INV(RAND())</f>
        <v>0.65648838438781831</v>
      </c>
      <c r="AQ288" s="24">
        <f ca="1">SQRT(Inputs!$B$38)*J288+SQRT(1-Inputs!$B$38)*_xlfn.NORM.S.INV(RAND())</f>
        <v>0.50552890448217858</v>
      </c>
      <c r="AR288" s="24">
        <f ca="1">SQRT(Inputs!$B$38)*K288+SQRT(1-Inputs!$B$38)*_xlfn.NORM.S.INV(RAND())</f>
        <v>-0.45437318948401517</v>
      </c>
      <c r="AS288" s="24">
        <f ca="1">SQRT(Inputs!$B$38)*L288+SQRT(1-Inputs!$B$38)*_xlfn.NORM.S.INV(RAND())</f>
        <v>-4.1537203025502852E-2</v>
      </c>
      <c r="AT288" s="24">
        <f ca="1">SQRT(Inputs!$B$38)*M288+SQRT(1-Inputs!$B$38)*_xlfn.NORM.S.INV(RAND())</f>
        <v>0.26720738291406643</v>
      </c>
      <c r="AU288" s="15">
        <f ca="1">Inputs!$B$6*EXP($B$8-0.5*C$5^2+C$5*N288)</f>
        <v>4429.663039869517</v>
      </c>
      <c r="AV288" s="15">
        <f t="shared" ca="1" si="146"/>
        <v>4909.4627460671809</v>
      </c>
      <c r="AW288" s="15">
        <f t="shared" ca="1" si="147"/>
        <v>5488.7495749626733</v>
      </c>
      <c r="AX288" s="15">
        <f t="shared" ca="1" si="148"/>
        <v>7730.6318279434026</v>
      </c>
      <c r="AY288" s="15">
        <f t="shared" ca="1" si="149"/>
        <v>9026.9940053959126</v>
      </c>
      <c r="AZ288" s="15">
        <f t="shared" ca="1" si="150"/>
        <v>12959.699525681317</v>
      </c>
      <c r="BA288" s="15">
        <f t="shared" ca="1" si="151"/>
        <v>16243.728356814911</v>
      </c>
      <c r="BB288" s="15">
        <f t="shared" ca="1" si="152"/>
        <v>21620.298796087071</v>
      </c>
      <c r="BC288" s="15">
        <f t="shared" ca="1" si="153"/>
        <v>23521.427421727312</v>
      </c>
      <c r="BD288" s="15">
        <f t="shared" ca="1" si="154"/>
        <v>29146.440680779269</v>
      </c>
      <c r="BE288" s="15">
        <f t="shared" ca="1" si="155"/>
        <v>33459.436161551756</v>
      </c>
      <c r="BF288" s="15">
        <f ca="1">Inputs!$B$13*EXP($B$9-0.5*C$6^2+C$6*Y288)</f>
        <v>9399.8350333318449</v>
      </c>
      <c r="BG288" s="15">
        <f t="shared" ca="1" si="156"/>
        <v>7117.1804398236472</v>
      </c>
      <c r="BH288" s="15">
        <f t="shared" ca="1" si="157"/>
        <v>7804.7198643805305</v>
      </c>
      <c r="BI288" s="15">
        <f t="shared" ca="1" si="158"/>
        <v>10708.187962629621</v>
      </c>
      <c r="BJ288" s="15">
        <f t="shared" ca="1" si="159"/>
        <v>13584.76670142574</v>
      </c>
      <c r="BK288" s="15">
        <f t="shared" ca="1" si="160"/>
        <v>19772.16034709381</v>
      </c>
      <c r="BL288" s="15">
        <f t="shared" ca="1" si="161"/>
        <v>23785.27100993416</v>
      </c>
      <c r="BM288" s="15">
        <f t="shared" ca="1" si="162"/>
        <v>31670.629670357397</v>
      </c>
      <c r="BN288" s="15">
        <f t="shared" ca="1" si="163"/>
        <v>37541.286481865536</v>
      </c>
      <c r="BO288" s="15">
        <f t="shared" ca="1" si="164"/>
        <v>52672.01486625948</v>
      </c>
      <c r="BP288" s="15">
        <f t="shared" ca="1" si="165"/>
        <v>63941.992660495198</v>
      </c>
      <c r="BQ288" s="15">
        <f ca="1">Inputs!$B$20*EXP($B$10-0.5*C$7^2+C$7*AJ288)</f>
        <v>2713.8661268830401</v>
      </c>
      <c r="BR288" s="15">
        <f t="shared" ca="1" si="166"/>
        <v>3401.3768012880714</v>
      </c>
      <c r="BS288" s="15">
        <f t="shared" ca="1" si="167"/>
        <v>3969.6793242813001</v>
      </c>
      <c r="BT288" s="15">
        <f t="shared" ca="1" si="168"/>
        <v>8304.8121804712118</v>
      </c>
      <c r="BU288" s="15">
        <f t="shared" ca="1" si="169"/>
        <v>12156.662041071944</v>
      </c>
      <c r="BV288" s="15">
        <f t="shared" ca="1" si="170"/>
        <v>20214.979561593351</v>
      </c>
      <c r="BW288" s="15">
        <f t="shared" ca="1" si="171"/>
        <v>32413.710928612873</v>
      </c>
      <c r="BX288" s="15">
        <f t="shared" ca="1" si="172"/>
        <v>50171.246777442102</v>
      </c>
      <c r="BY288" s="15">
        <f t="shared" ca="1" si="173"/>
        <v>64445.296057765809</v>
      </c>
      <c r="BZ288" s="15">
        <f t="shared" ca="1" si="174"/>
        <v>89737.919049551565</v>
      </c>
      <c r="CA288" s="15">
        <f t="shared" ca="1" si="175"/>
        <v>132184.36327820231</v>
      </c>
      <c r="CB288" s="15">
        <f ca="1">(AU288*DCF!C$10-DCF!C$5*MAX(AU288*DCF!C$10,0)-MAX(AU288-Inputs!$B$6,0)/Inputs!$B$10)*DCF!C$6</f>
        <v>1046.8716681092653</v>
      </c>
      <c r="CC288" s="15">
        <f ca="1">(AV288*DCF!D$10-DCF!D$5*MAX(AV288*DCF!D$10,0)-MAX(AV288-AU288,0)/Inputs!$B$10)*DCF!D$6</f>
        <v>1079.6616827296089</v>
      </c>
      <c r="CD288" s="15">
        <f ca="1">(AW288*DCF!E$10-DCF!E$5*MAX(AW288*DCF!E$10,0)-MAX(AW288-AV288,0)/Inputs!$B$10)*DCF!E$6</f>
        <v>1136.7855202127303</v>
      </c>
      <c r="CE288" s="15">
        <f ca="1">(AX288*DCF!F$10-DCF!F$5*MAX(AX288*DCF!F$10,0)-MAX(AX288-AW288,0)/Inputs!$B$10)*DCF!F$6</f>
        <v>1221.1044937962745</v>
      </c>
      <c r="CF288" s="15">
        <f ca="1">(AY288*DCF!G$10-DCF!G$5*MAX(AY288*DCF!G$10,0)-MAX(AY288-AX288,0)/Inputs!$B$10)*DCF!G$6</f>
        <v>1610.7372636935663</v>
      </c>
      <c r="CG288" s="15">
        <f ca="1">(AZ288*DCF!H$10-DCF!H$5*MAX(AZ288*DCF!H$10,0)-MAX(AZ288-AY288,0)/Inputs!$B$10)*DCF!H$6</f>
        <v>1817.812590473919</v>
      </c>
      <c r="CH288" s="15">
        <f ca="1">(BA288*DCF!I$10-DCF!I$5*MAX(BA288*DCF!I$10,0)-MAX(BA288-AZ288,0)/Inputs!$B$10)*DCF!I$6</f>
        <v>2428.440807498137</v>
      </c>
      <c r="CI288" s="15">
        <f ca="1">(BB288*DCF!J$10-DCF!J$5*MAX(BB288*DCF!J$10,0)-MAX(BB288-BA288,0)/Inputs!$B$10)*DCF!J$6</f>
        <v>2895.3627882117989</v>
      </c>
      <c r="CJ288" s="15">
        <f ca="1">(BC288*DCF!K$10-DCF!K$5*MAX(BC288*DCF!K$10,0)-MAX(BC288-BB288,0)/Inputs!$B$10)*DCF!K$6</f>
        <v>3520.4429915071746</v>
      </c>
      <c r="CK288" s="15">
        <f ca="1">(BD288*DCF!L$10-DCF!L$5*MAX(BD288*DCF!L$10,0)-MAX(BD288-BC288,0)/Inputs!$B$10)*DCF!L$6</f>
        <v>3668.4322111249999</v>
      </c>
      <c r="CL288" s="15">
        <f ca="1">(BE288*DCF!M$10-DCF!M$5*MAX(BE288*DCF!M$10,0)-MAX(BE288-BD288,0)/Inputs!$B$10)*DCF!M$6</f>
        <v>4206.3258141649558</v>
      </c>
      <c r="CM288" s="15">
        <f ca="1">(BF288*DCF!C$28-DCF!C$5*MAX(BF288*DCF!C$28,0)-MAX(BF288-Inputs!$B$13,0)/Inputs!$B$17)*DCF!C$6</f>
        <v>2868.7680068516056</v>
      </c>
      <c r="CN288" s="15">
        <f ca="1">(BG288*DCF!D$28-DCF!D$5*MAX(BG288*DCF!D$28,0)-MAX(BG288-BF288,0)/Inputs!$B$17)*DCF!D$6</f>
        <v>2096.1737888281482</v>
      </c>
      <c r="CO288" s="15">
        <f ca="1">(BH288*DCF!E$28-DCF!E$5*MAX(BH288*DCF!E$28,0)-MAX(BH288-BG288,0)/Inputs!$B$17)*DCF!E$6</f>
        <v>2074.9310831457419</v>
      </c>
      <c r="CP288" s="15">
        <f ca="1">(BI288*DCF!F$28-DCF!F$5*MAX(BI288*DCF!F$28,0)-MAX(BI288-BH288,0)/Inputs!$B$17)*DCF!F$6</f>
        <v>2378.3687088470474</v>
      </c>
      <c r="CQ288" s="15">
        <f ca="1">(BJ288*DCF!G$28-DCF!G$5*MAX(BJ288*DCF!G$28,0)-MAX(BJ288-BI288,0)/Inputs!$B$17)*DCF!G$6</f>
        <v>3040.8586612754966</v>
      </c>
      <c r="CR288" s="15">
        <f ca="1">(BK288*DCF!H$28-DCF!H$5*MAX(BK288*DCF!H$28,0)-MAX(BK288-BJ288,0)/Inputs!$B$17)*DCF!H$6</f>
        <v>3928.5260624063121</v>
      </c>
      <c r="CS288" s="15">
        <f ca="1">(BL288*DCF!I$28-DCF!I$5*MAX(BL288*DCF!I$28,0)-MAX(BL288-BK288,0)/Inputs!$B$17)*DCF!I$6</f>
        <v>5017.1743052184784</v>
      </c>
      <c r="CT288" s="15">
        <f ca="1">(BM288*DCF!J$28-DCF!J$5*MAX(BM288*DCF!J$28,0)-MAX(BM288-BL288,0)/Inputs!$B$17)*DCF!J$6</f>
        <v>6019.6454547184167</v>
      </c>
      <c r="CU288" s="15">
        <f ca="1">(BN288*DCF!K$28-DCF!K$5*MAX(BN288*DCF!K$28,0)-MAX(BN288-BM288,0)/Inputs!$B$17)*DCF!K$6</f>
        <v>7209.0129875417788</v>
      </c>
      <c r="CV288" s="15">
        <f ca="1">(BO288*DCF!L$28-DCF!L$5*MAX(BO288*DCF!L$28,0)-MAX(BO288-BN288,0)/Inputs!$B$17)*DCF!L$6</f>
        <v>8797.1053977861739</v>
      </c>
      <c r="CW288" s="15">
        <f ca="1">(BP288*DCF!M$28-DCF!M$5*MAX(BP288*DCF!M$28,0)-MAX(BP288-BO288,0)/Inputs!$B$17)*DCF!M$6</f>
        <v>10852.693566225435</v>
      </c>
      <c r="CX288" s="15">
        <f ca="1">(BQ288*DCF!C$46-DCF!C$5*MAX(BQ288*DCF!C$46,0)-MAX(BQ288-Inputs!$B$20,0)/Inputs!$B$24)*DCF!C$6</f>
        <v>-626.75892075820786</v>
      </c>
      <c r="CY288" s="15">
        <f ca="1">(BR288*DCF!D$46-DCF!D$5*MAX(BR288*DCF!D$46,0)-MAX(BR288-BQ288,0)/Inputs!$B$24)*DCF!D$6</f>
        <v>-873.8907967593874</v>
      </c>
      <c r="CZ288" s="15">
        <f ca="1">(BS288*DCF!E$46-DCF!E$5*MAX(BS288*DCF!E$46,0)-MAX(BS288-BR288,0)/Inputs!$B$24)*DCF!E$6</f>
        <v>-693.43070126945565</v>
      </c>
      <c r="DA288" s="15">
        <f ca="1">(BT288*DCF!F$46-DCF!F$5*MAX(BT288*DCF!F$46,0)-MAX(BT288-BS288,0)/Inputs!$B$24)*DCF!F$6</f>
        <v>-2183.3678469523438</v>
      </c>
      <c r="DB288" s="15">
        <f ca="1">(BU288*DCF!G$46-DCF!G$5*MAX(BU288*DCF!G$46,0)-MAX(BU288-BT288,0)/Inputs!$B$24)*DCF!G$6</f>
        <v>-1704.6122822754744</v>
      </c>
      <c r="DC288" s="15">
        <f ca="1">(BV288*DCF!H$46-DCF!H$5*MAX(BV288*DCF!H$46,0)-MAX(BV288-BU288,0)/Inputs!$B$24)*DCF!H$6</f>
        <v>-2504.0727953714027</v>
      </c>
      <c r="DD288" s="15">
        <f ca="1">(BW288*DCF!I$46-DCF!I$5*MAX(BW288*DCF!I$46,0)-MAX(BW288-BV288,0)/Inputs!$B$24)*DCF!I$6</f>
        <v>-2753.1766443621332</v>
      </c>
      <c r="DE288" s="15">
        <f ca="1">(BX288*DCF!J$46-DCF!J$5*MAX(BX288*DCF!J$46,0)-MAX(BX288-BW288,0)/Inputs!$B$24)*DCF!J$6</f>
        <v>-2604.4633686045986</v>
      </c>
      <c r="DF288" s="15">
        <f ca="1">(BY288*DCF!K$46-DCF!K$5*MAX(BY288*DCF!K$46,0)-MAX(BY288-BX288,0)/Inputs!$B$24)*DCF!K$6</f>
        <v>184.56832570153011</v>
      </c>
      <c r="DG288" s="15">
        <f ca="1">(BZ288*DCF!L$46-DCF!L$5*MAX(BZ288*DCF!L$46,0)-MAX(BZ288-BY288,0)/Inputs!$B$24)*DCF!L$6</f>
        <v>479.3630295537248</v>
      </c>
      <c r="DH288" s="15">
        <f ca="1">(CA288*DCF!M$46-DCF!M$5*MAX(CA288*DCF!M$46,0)-MAX(CA288-BZ288,0)/Inputs!$B$24)*DCF!M$6</f>
        <v>1489.0429133704647</v>
      </c>
      <c r="DI288" s="15">
        <f ca="1">SUM(CB288:CL288)+BE288*DCF!M$10*(1+Inputs!$B$30)*(1-Inputs!$B$33)*(1-Inputs!$B$30/Inputs!$B$31)/(Inputs!$B$29-Inputs!$B$30)*DCF!M$6</f>
        <v>117750.03112435908</v>
      </c>
      <c r="DJ288" s="15">
        <f ca="1">SUM(CM288:CW288)+BP288*DCF!M$28*(1+Inputs!$B$30)*(1-Inputs!$B$33)*(1-Inputs!$B$30/Inputs!$B$31)/(Inputs!$B$29-Inputs!$B$30)*DCF!M$6</f>
        <v>291551.80618214607</v>
      </c>
      <c r="DK288" s="15">
        <f ca="1">SUM(CX288:DH288)+CA288*DCF!M$46*(1+Inputs!$B$30)*(1-Inputs!$B$33)*(1-Inputs!$B$30/Inputs!$B$31)/(Inputs!$B$29-Inputs!$B$30)*DCF!M$6</f>
        <v>192581.88477920851</v>
      </c>
      <c r="DM288" s="15">
        <f ca="1">DI288+DJ288+DK288+Inputs!$B$34+Inputs!$B$36-Inputs!$B$35</f>
        <v>678734.72208571364</v>
      </c>
    </row>
    <row r="289" spans="1:117" x14ac:dyDescent="0.75">
      <c r="A289" s="11">
        <v>276</v>
      </c>
      <c r="C289" s="24">
        <f t="shared" ca="1" si="177"/>
        <v>-2.0264944253442628E-2</v>
      </c>
      <c r="D289" s="24">
        <f t="shared" ca="1" si="177"/>
        <v>-1.2556191939369779</v>
      </c>
      <c r="E289" s="24">
        <f t="shared" ca="1" si="177"/>
        <v>-0.8465792573379286</v>
      </c>
      <c r="F289" s="24">
        <f t="shared" ca="1" si="177"/>
        <v>2.2517248066935456</v>
      </c>
      <c r="G289" s="24">
        <f t="shared" ca="1" si="177"/>
        <v>2.5949923784313909E-2</v>
      </c>
      <c r="H289" s="24">
        <f t="shared" ca="1" si="177"/>
        <v>-0.19438378466033485</v>
      </c>
      <c r="I289" s="24">
        <f t="shared" ca="1" si="177"/>
        <v>-0.50042645474989766</v>
      </c>
      <c r="J289" s="24">
        <f t="shared" ca="1" si="177"/>
        <v>-0.40987998299095374</v>
      </c>
      <c r="K289" s="24">
        <f t="shared" ca="1" si="177"/>
        <v>-0.35892252805419705</v>
      </c>
      <c r="L289" s="24">
        <f t="shared" ca="1" si="177"/>
        <v>-0.4244863630948108</v>
      </c>
      <c r="M289" s="24">
        <f t="shared" ca="1" si="177"/>
        <v>-1.7435213082173708</v>
      </c>
      <c r="N289" s="24">
        <f ca="1">SQRT(Inputs!$B$38)*C289+SQRT(1-Inputs!$B$38)*_xlfn.NORM.S.INV(RAND())</f>
        <v>-1.355457368588173</v>
      </c>
      <c r="O289" s="24">
        <f ca="1">SQRT(Inputs!$B$38)*D289+SQRT(1-Inputs!$B$38)*_xlfn.NORM.S.INV(RAND())</f>
        <v>-0.93897389438800327</v>
      </c>
      <c r="P289" s="24">
        <f ca="1">SQRT(Inputs!$B$38)*E289+SQRT(1-Inputs!$B$38)*_xlfn.NORM.S.INV(RAND())</f>
        <v>-0.65085278989779349</v>
      </c>
      <c r="Q289" s="24">
        <f ca="1">SQRT(Inputs!$B$38)*F289+SQRT(1-Inputs!$B$38)*_xlfn.NORM.S.INV(RAND())</f>
        <v>1.3013885753362358</v>
      </c>
      <c r="R289" s="24">
        <f ca="1">SQRT(Inputs!$B$38)*G289+SQRT(1-Inputs!$B$38)*_xlfn.NORM.S.INV(RAND())</f>
        <v>0.53890267524538826</v>
      </c>
      <c r="S289" s="24">
        <f ca="1">SQRT(Inputs!$B$38)*H289+SQRT(1-Inputs!$B$38)*_xlfn.NORM.S.INV(RAND())</f>
        <v>0.81849423764261586</v>
      </c>
      <c r="T289" s="24">
        <f ca="1">SQRT(Inputs!$B$38)*I289+SQRT(1-Inputs!$B$38)*_xlfn.NORM.S.INV(RAND())</f>
        <v>0.61556278737710834</v>
      </c>
      <c r="U289" s="24">
        <f ca="1">SQRT(Inputs!$B$38)*J289+SQRT(1-Inputs!$B$38)*_xlfn.NORM.S.INV(RAND())</f>
        <v>4.0255166287681582E-2</v>
      </c>
      <c r="V289" s="24">
        <f ca="1">SQRT(Inputs!$B$38)*K289+SQRT(1-Inputs!$B$38)*_xlfn.NORM.S.INV(RAND())</f>
        <v>-0.40910055967359438</v>
      </c>
      <c r="W289" s="24">
        <f ca="1">SQRT(Inputs!$B$38)*L289+SQRT(1-Inputs!$B$38)*_xlfn.NORM.S.INV(RAND())</f>
        <v>0.72710017802212012</v>
      </c>
      <c r="X289" s="24">
        <f ca="1">SQRT(Inputs!$B$38)*M289+SQRT(1-Inputs!$B$38)*_xlfn.NORM.S.INV(RAND())</f>
        <v>-1.1692231336245109</v>
      </c>
      <c r="Y289" s="24">
        <f ca="1">SQRT(Inputs!$B$38)*C289+SQRT(1-Inputs!$B$38)*_xlfn.NORM.S.INV(RAND())</f>
        <v>-0.63340260709044882</v>
      </c>
      <c r="Z289" s="24">
        <f ca="1">SQRT(Inputs!$B$38)*D289+SQRT(1-Inputs!$B$38)*_xlfn.NORM.S.INV(RAND())</f>
        <v>-1.5619487717841221</v>
      </c>
      <c r="AA289" s="24">
        <f ca="1">SQRT(Inputs!$B$38)*E289+SQRT(1-Inputs!$B$38)*_xlfn.NORM.S.INV(RAND())</f>
        <v>0.46710173139625105</v>
      </c>
      <c r="AB289" s="24">
        <f ca="1">SQRT(Inputs!$B$38)*F289+SQRT(1-Inputs!$B$38)*_xlfn.NORM.S.INV(RAND())</f>
        <v>0.82282825882653876</v>
      </c>
      <c r="AC289" s="24">
        <f ca="1">SQRT(Inputs!$B$38)*G289+SQRT(1-Inputs!$B$38)*_xlfn.NORM.S.INV(RAND())</f>
        <v>-0.32337159666099136</v>
      </c>
      <c r="AD289" s="24">
        <f ca="1">SQRT(Inputs!$B$38)*H289+SQRT(1-Inputs!$B$38)*_xlfn.NORM.S.INV(RAND())</f>
        <v>1.0317174846417683</v>
      </c>
      <c r="AE289" s="24">
        <f ca="1">SQRT(Inputs!$B$38)*I289+SQRT(1-Inputs!$B$38)*_xlfn.NORM.S.INV(RAND())</f>
        <v>0.81564926862787701</v>
      </c>
      <c r="AF289" s="24">
        <f ca="1">SQRT(Inputs!$B$38)*J289+SQRT(1-Inputs!$B$38)*_xlfn.NORM.S.INV(RAND())</f>
        <v>-1.8083150621718969</v>
      </c>
      <c r="AG289" s="24">
        <f ca="1">SQRT(Inputs!$B$38)*K289+SQRT(1-Inputs!$B$38)*_xlfn.NORM.S.INV(RAND())</f>
        <v>-0.43504815053153445</v>
      </c>
      <c r="AH289" s="24">
        <f ca="1">SQRT(Inputs!$B$38)*L289+SQRT(1-Inputs!$B$38)*_xlfn.NORM.S.INV(RAND())</f>
        <v>-1.6785715564345955</v>
      </c>
      <c r="AI289" s="24">
        <f ca="1">SQRT(Inputs!$B$38)*M289+SQRT(1-Inputs!$B$38)*_xlfn.NORM.S.INV(RAND())</f>
        <v>-1.8183633025573451</v>
      </c>
      <c r="AJ289" s="24">
        <f ca="1">SQRT(Inputs!$B$38)*C289+SQRT(1-Inputs!$B$38)*_xlfn.NORM.S.INV(RAND())</f>
        <v>-0.24182712365036116</v>
      </c>
      <c r="AK289" s="24">
        <f ca="1">SQRT(Inputs!$B$38)*D289+SQRT(1-Inputs!$B$38)*_xlfn.NORM.S.INV(RAND())</f>
        <v>-0.86484671505544686</v>
      </c>
      <c r="AL289" s="24">
        <f ca="1">SQRT(Inputs!$B$38)*E289+SQRT(1-Inputs!$B$38)*_xlfn.NORM.S.INV(RAND())</f>
        <v>0.25372958609627722</v>
      </c>
      <c r="AM289" s="24">
        <f ca="1">SQRT(Inputs!$B$38)*F289+SQRT(1-Inputs!$B$38)*_xlfn.NORM.S.INV(RAND())</f>
        <v>0.27410867226108993</v>
      </c>
      <c r="AN289" s="24">
        <f ca="1">SQRT(Inputs!$B$38)*G289+SQRT(1-Inputs!$B$38)*_xlfn.NORM.S.INV(RAND())</f>
        <v>-0.61484241151761887</v>
      </c>
      <c r="AO289" s="24">
        <f ca="1">SQRT(Inputs!$B$38)*H289+SQRT(1-Inputs!$B$38)*_xlfn.NORM.S.INV(RAND())</f>
        <v>-0.88950190018975339</v>
      </c>
      <c r="AP289" s="24">
        <f ca="1">SQRT(Inputs!$B$38)*I289+SQRT(1-Inputs!$B$38)*_xlfn.NORM.S.INV(RAND())</f>
        <v>0.65039264065085289</v>
      </c>
      <c r="AQ289" s="24">
        <f ca="1">SQRT(Inputs!$B$38)*J289+SQRT(1-Inputs!$B$38)*_xlfn.NORM.S.INV(RAND())</f>
        <v>0.10098449352630753</v>
      </c>
      <c r="AR289" s="24">
        <f ca="1">SQRT(Inputs!$B$38)*K289+SQRT(1-Inputs!$B$38)*_xlfn.NORM.S.INV(RAND())</f>
        <v>-0.10618457691303555</v>
      </c>
      <c r="AS289" s="24">
        <f ca="1">SQRT(Inputs!$B$38)*L289+SQRT(1-Inputs!$B$38)*_xlfn.NORM.S.INV(RAND())</f>
        <v>-1.1671708223787642</v>
      </c>
      <c r="AT289" s="24">
        <f ca="1">SQRT(Inputs!$B$38)*M289+SQRT(1-Inputs!$B$38)*_xlfn.NORM.S.INV(RAND())</f>
        <v>-1.4466895041358465</v>
      </c>
      <c r="AU289" s="15">
        <f ca="1">Inputs!$B$6*EXP($B$8-0.5*C$5^2+C$5*N289)</f>
        <v>3984.6324894108102</v>
      </c>
      <c r="AV289" s="15">
        <f t="shared" ca="1" si="146"/>
        <v>4224.7866074370886</v>
      </c>
      <c r="AW289" s="15">
        <f t="shared" ca="1" si="147"/>
        <v>4718.4322485643106</v>
      </c>
      <c r="AX289" s="15">
        <f t="shared" ca="1" si="148"/>
        <v>6777.7881050482947</v>
      </c>
      <c r="AY289" s="15">
        <f t="shared" ca="1" si="149"/>
        <v>8821.2229879587539</v>
      </c>
      <c r="AZ289" s="15">
        <f t="shared" ca="1" si="150"/>
        <v>11806.161739236151</v>
      </c>
      <c r="BA289" s="15">
        <f t="shared" ca="1" si="151"/>
        <v>15409.149431859423</v>
      </c>
      <c r="BB289" s="15">
        <f t="shared" ca="1" si="152"/>
        <v>18941.735346947844</v>
      </c>
      <c r="BC289" s="15">
        <f t="shared" ca="1" si="153"/>
        <v>22300.527942838824</v>
      </c>
      <c r="BD289" s="15">
        <f t="shared" ca="1" si="154"/>
        <v>29242.888749747948</v>
      </c>
      <c r="BE289" s="15">
        <f t="shared" ca="1" si="155"/>
        <v>32213.560172040532</v>
      </c>
      <c r="BF289" s="15">
        <f ca="1">Inputs!$B$13*EXP($B$9-0.5*C$6^2+C$6*Y289)</f>
        <v>12198.870289782893</v>
      </c>
      <c r="BG289" s="15">
        <f t="shared" ca="1" si="156"/>
        <v>11215.777192996318</v>
      </c>
      <c r="BH289" s="15">
        <f t="shared" ca="1" si="157"/>
        <v>14807.474332369442</v>
      </c>
      <c r="BI289" s="15">
        <f t="shared" ca="1" si="158"/>
        <v>20574.006099093876</v>
      </c>
      <c r="BJ289" s="15">
        <f t="shared" ca="1" si="159"/>
        <v>24073.690710045837</v>
      </c>
      <c r="BK289" s="15">
        <f t="shared" ca="1" si="160"/>
        <v>34001.552078827612</v>
      </c>
      <c r="BL289" s="15">
        <f t="shared" ca="1" si="161"/>
        <v>46423.378137278582</v>
      </c>
      <c r="BM289" s="15">
        <f t="shared" ca="1" si="162"/>
        <v>45583.097967220383</v>
      </c>
      <c r="BN289" s="15">
        <f t="shared" ca="1" si="163"/>
        <v>53213.651540459832</v>
      </c>
      <c r="BO289" s="15">
        <f t="shared" ca="1" si="164"/>
        <v>53867.870015757173</v>
      </c>
      <c r="BP289" s="15">
        <f t="shared" ca="1" si="165"/>
        <v>53957.400502604978</v>
      </c>
      <c r="BQ289" s="15">
        <f ca="1">Inputs!$B$20*EXP($B$10-0.5*C$7^2+C$7*AJ289)</f>
        <v>3936.9311047575688</v>
      </c>
      <c r="BR289" s="15">
        <f t="shared" ca="1" si="166"/>
        <v>4058.9527670532239</v>
      </c>
      <c r="BS289" s="15">
        <f t="shared" ca="1" si="167"/>
        <v>5978.466944708257</v>
      </c>
      <c r="BT289" s="15">
        <f t="shared" ca="1" si="168"/>
        <v>8857.5717805955755</v>
      </c>
      <c r="BU289" s="15">
        <f t="shared" ca="1" si="169"/>
        <v>10578.616718960866</v>
      </c>
      <c r="BV289" s="15">
        <f t="shared" ca="1" si="170"/>
        <v>12045.143063298605</v>
      </c>
      <c r="BW289" s="15">
        <f t="shared" ca="1" si="171"/>
        <v>19288.884009282243</v>
      </c>
      <c r="BX289" s="15">
        <f t="shared" ca="1" si="172"/>
        <v>27530.345318661883</v>
      </c>
      <c r="BY289" s="15">
        <f t="shared" ca="1" si="173"/>
        <v>37798.9227492063</v>
      </c>
      <c r="BZ289" s="15">
        <f t="shared" ca="1" si="174"/>
        <v>42795.276966804267</v>
      </c>
      <c r="CA289" s="15">
        <f t="shared" ca="1" si="175"/>
        <v>46486.927458949096</v>
      </c>
      <c r="CB289" s="15">
        <f ca="1">(AU289*DCF!C$10-DCF!C$5*MAX(AU289*DCF!C$10,0)-MAX(AU289-Inputs!$B$6,0)/Inputs!$B$10)*DCF!C$6</f>
        <v>1023.2899460810117</v>
      </c>
      <c r="CC289" s="15">
        <f ca="1">(AV289*DCF!D$10-DCF!D$5*MAX(AV289*DCF!D$10,0)-MAX(AV289-AU289,0)/Inputs!$B$10)*DCF!D$6</f>
        <v>971.20781717209888</v>
      </c>
      <c r="CD289" s="15">
        <f ca="1">(AW289*DCF!E$10-DCF!E$5*MAX(AW289*DCF!E$10,0)-MAX(AW289-AV289,0)/Inputs!$B$10)*DCF!E$6</f>
        <v>978.22145399779572</v>
      </c>
      <c r="CE289" s="15">
        <f ca="1">(AX289*DCF!F$10-DCF!F$5*MAX(AX289*DCF!F$10,0)-MAX(AX289-AW289,0)/Inputs!$B$10)*DCF!F$6</f>
        <v>1051.0794453702019</v>
      </c>
      <c r="CF289" s="15">
        <f ca="1">(AY289*DCF!G$10-DCF!G$5*MAX(AY289*DCF!G$10,0)-MAX(AY289-AX289,0)/Inputs!$B$10)*DCF!G$6</f>
        <v>1424.7399500034526</v>
      </c>
      <c r="CG289" s="15">
        <f ca="1">(AZ289*DCF!H$10-DCF!H$5*MAX(AZ289*DCF!H$10,0)-MAX(AZ289-AY289,0)/Inputs!$B$10)*DCF!H$6</f>
        <v>1762.145382627139</v>
      </c>
      <c r="CH289" s="15">
        <f ca="1">(BA289*DCF!I$10-DCF!I$5*MAX(BA289*DCF!I$10,0)-MAX(BA289-AZ289,0)/Inputs!$B$10)*DCF!I$6</f>
        <v>2223.673254848622</v>
      </c>
      <c r="CI289" s="15">
        <f ca="1">(BB289*DCF!J$10-DCF!J$5*MAX(BB289*DCF!J$10,0)-MAX(BB289-BA289,0)/Inputs!$B$10)*DCF!J$6</f>
        <v>2715.1405534176797</v>
      </c>
      <c r="CJ289" s="15">
        <f ca="1">(BC289*DCF!K$10-DCF!K$5*MAX(BC289*DCF!K$10,0)-MAX(BC289-BB289,0)/Inputs!$B$10)*DCF!K$6</f>
        <v>3119.8470170514183</v>
      </c>
      <c r="CK289" s="15">
        <f ca="1">(BD289*DCF!L$10-DCF!L$5*MAX(BD289*DCF!L$10,0)-MAX(BD289-BC289,0)/Inputs!$B$10)*DCF!L$6</f>
        <v>3512.6240463240401</v>
      </c>
      <c r="CL289" s="15">
        <f ca="1">(BE289*DCF!M$10-DCF!M$5*MAX(BE289*DCF!M$10,0)-MAX(BE289-BD289,0)/Inputs!$B$10)*DCF!M$6</f>
        <v>4190.8715492202109</v>
      </c>
      <c r="CM289" s="15">
        <f ca="1">(BF289*DCF!C$28-DCF!C$5*MAX(BF289*DCF!C$28,0)-MAX(BF289-Inputs!$B$13,0)/Inputs!$B$17)*DCF!C$6</f>
        <v>3535.5162984989488</v>
      </c>
      <c r="CN289" s="15">
        <f ca="1">(BG289*DCF!D$28-DCF!D$5*MAX(BG289*DCF!D$28,0)-MAX(BG289-BF289,0)/Inputs!$B$17)*DCF!D$6</f>
        <v>3303.3050618958273</v>
      </c>
      <c r="CO289" s="15">
        <f ca="1">(BH289*DCF!E$28-DCF!E$5*MAX(BH289*DCF!E$28,0)-MAX(BH289-BG289,0)/Inputs!$B$17)*DCF!E$6</f>
        <v>3485.8663321399567</v>
      </c>
      <c r="CP289" s="15">
        <f ca="1">(BI289*DCF!F$28-DCF!F$5*MAX(BI289*DCF!F$28,0)-MAX(BI289-BH289,0)/Inputs!$B$17)*DCF!F$6</f>
        <v>4535.4124637189852</v>
      </c>
      <c r="CQ289" s="15">
        <f ca="1">(BJ289*DCF!G$28-DCF!G$5*MAX(BJ289*DCF!G$28,0)-MAX(BJ289-BI289,0)/Inputs!$B$17)*DCF!G$6</f>
        <v>5657.4893223869176</v>
      </c>
      <c r="CR289" s="15">
        <f ca="1">(BK289*DCF!H$28-DCF!H$5*MAX(BK289*DCF!H$28,0)-MAX(BK289-BJ289,0)/Inputs!$B$17)*DCF!H$6</f>
        <v>6866.4479133095128</v>
      </c>
      <c r="CS289" s="15">
        <f ca="1">(BL289*DCF!I$28-DCF!I$5*MAX(BL289*DCF!I$28,0)-MAX(BL289-BK289,0)/Inputs!$B$17)*DCF!I$6</f>
        <v>9133.6855031884261</v>
      </c>
      <c r="CT289" s="15">
        <f ca="1">(BM289*DCF!J$28-DCF!J$5*MAX(BM289*DCF!J$28,0)-MAX(BM289-BL289,0)/Inputs!$B$17)*DCF!J$6</f>
        <v>10168.814992371634</v>
      </c>
      <c r="CU289" s="15">
        <f ca="1">(BN289*DCF!K$28-DCF!K$5*MAX(BN289*DCF!K$28,0)-MAX(BN289-BM289,0)/Inputs!$B$17)*DCF!K$6</f>
        <v>10303.189797747382</v>
      </c>
      <c r="CV289" s="15">
        <f ca="1">(BO289*DCF!L$28-DCF!L$5*MAX(BO289*DCF!L$28,0)-MAX(BO289-BN289,0)/Inputs!$B$17)*DCF!L$6</f>
        <v>10673.744836543443</v>
      </c>
      <c r="CW289" s="15">
        <f ca="1">(BP289*DCF!M$28-DCF!M$5*MAX(BP289*DCF!M$28,0)-MAX(BP289-BO289,0)/Inputs!$B$17)*DCF!M$6</f>
        <v>10142.757679643168</v>
      </c>
      <c r="CX289" s="15">
        <f ca="1">(BQ289*DCF!C$46-DCF!C$5*MAX(BQ289*DCF!C$46,0)-MAX(BQ289-Inputs!$B$20,0)/Inputs!$B$24)*DCF!C$6</f>
        <v>-1249.1439524879231</v>
      </c>
      <c r="CY289" s="15">
        <f ca="1">(BR289*DCF!D$46-DCF!D$5*MAX(BR289*DCF!D$46,0)-MAX(BR289-BQ289,0)/Inputs!$B$24)*DCF!D$6</f>
        <v>-744.83421176365312</v>
      </c>
      <c r="CZ289" s="15">
        <f ca="1">(BS289*DCF!E$46-DCF!E$5*MAX(BS289*DCF!E$46,0)-MAX(BS289-BR289,0)/Inputs!$B$24)*DCF!E$6</f>
        <v>-1463.5837709457899</v>
      </c>
      <c r="DA289" s="15">
        <f ca="1">(BT289*DCF!F$46-DCF!F$5*MAX(BT289*DCF!F$46,0)-MAX(BT289-BS289,0)/Inputs!$B$24)*DCF!F$6</f>
        <v>-1693.4374650971006</v>
      </c>
      <c r="DB289" s="15">
        <f ca="1">(BU289*DCF!G$46-DCF!G$5*MAX(BU289*DCF!G$46,0)-MAX(BU289-BT289,0)/Inputs!$B$24)*DCF!G$6</f>
        <v>-934.7692792013022</v>
      </c>
      <c r="DC289" s="15">
        <f ca="1">(BV289*DCF!H$46-DCF!H$5*MAX(BV289*DCF!H$46,0)-MAX(BV289-BU289,0)/Inputs!$B$24)*DCF!H$6</f>
        <v>-455.7140759469595</v>
      </c>
      <c r="DD289" s="15">
        <f ca="1">(BW289*DCF!I$46-DCF!I$5*MAX(BW289*DCF!I$46,0)-MAX(BW289-BV289,0)/Inputs!$B$24)*DCF!I$6</f>
        <v>-1633.9135455028984</v>
      </c>
      <c r="DE289" s="15">
        <f ca="1">(BX289*DCF!J$46-DCF!J$5*MAX(BX289*DCF!J$46,0)-MAX(BX289-BW289,0)/Inputs!$B$24)*DCF!J$6</f>
        <v>-1030.679059599169</v>
      </c>
      <c r="DF289" s="15">
        <f ca="1">(BY289*DCF!K$46-DCF!K$5*MAX(BY289*DCF!K$46,0)-MAX(BY289-BX289,0)/Inputs!$B$24)*DCF!K$6</f>
        <v>-356.327445934835</v>
      </c>
      <c r="DG289" s="15">
        <f ca="1">(BZ289*DCF!L$46-DCF!L$5*MAX(BZ289*DCF!L$46,0)-MAX(BZ289-BY289,0)/Inputs!$B$24)*DCF!L$6</f>
        <v>1827.5482596133556</v>
      </c>
      <c r="DH289" s="15">
        <f ca="1">(CA289*DCF!M$46-DCF!M$5*MAX(CA289*DCF!M$46,0)-MAX(CA289-BZ289,0)/Inputs!$B$24)*DCF!M$6</f>
        <v>2872.6302085657903</v>
      </c>
      <c r="DI289" s="15">
        <f ca="1">SUM(CB289:CL289)+BE289*DCF!M$10*(1+Inputs!$B$30)*(1-Inputs!$B$33)*(1-Inputs!$B$30/Inputs!$B$31)/(Inputs!$B$29-Inputs!$B$30)*DCF!M$6</f>
        <v>112623.60435513619</v>
      </c>
      <c r="DJ289" s="15">
        <f ca="1">SUM(CM289:CW289)+BP289*DCF!M$28*(1+Inputs!$B$30)*(1-Inputs!$B$33)*(1-Inputs!$B$30/Inputs!$B$31)/(Inputs!$B$29-Inputs!$B$30)*DCF!M$6</f>
        <v>278025.10901678418</v>
      </c>
      <c r="DK289" s="15">
        <f ca="1">SUM(CX289:DH289)+CA289*DCF!M$46*(1+Inputs!$B$30)*(1-Inputs!$B$33)*(1-Inputs!$B$30/Inputs!$B$31)/(Inputs!$B$29-Inputs!$B$30)*DCF!M$6</f>
        <v>67012.07224182818</v>
      </c>
      <c r="DM289" s="15">
        <f ca="1">DI289+DJ289+DK289+Inputs!$B$34+Inputs!$B$36-Inputs!$B$35</f>
        <v>534511.78561374859</v>
      </c>
    </row>
    <row r="290" spans="1:117" x14ac:dyDescent="0.75">
      <c r="A290" s="11">
        <v>277</v>
      </c>
      <c r="C290" s="24">
        <f t="shared" ca="1" si="177"/>
        <v>0.96136225041017997</v>
      </c>
      <c r="D290" s="24">
        <f t="shared" ca="1" si="177"/>
        <v>0.86301126835069841</v>
      </c>
      <c r="E290" s="24">
        <f t="shared" ca="1" si="177"/>
        <v>-0.57059261076003132</v>
      </c>
      <c r="F290" s="24">
        <f t="shared" ca="1" si="177"/>
        <v>1.7128279661363757</v>
      </c>
      <c r="G290" s="24">
        <f t="shared" ca="1" si="177"/>
        <v>-0.33347769008492978</v>
      </c>
      <c r="H290" s="24">
        <f t="shared" ca="1" si="177"/>
        <v>-0.48968291963612542</v>
      </c>
      <c r="I290" s="24">
        <f t="shared" ca="1" si="177"/>
        <v>0.77534260325139304</v>
      </c>
      <c r="J290" s="24">
        <f t="shared" ca="1" si="177"/>
        <v>0.47903958696794652</v>
      </c>
      <c r="K290" s="24">
        <f t="shared" ca="1" si="177"/>
        <v>-0.76066403694017037</v>
      </c>
      <c r="L290" s="24">
        <f t="shared" ca="1" si="177"/>
        <v>-2.5265173578108167</v>
      </c>
      <c r="M290" s="24">
        <f t="shared" ca="1" si="177"/>
        <v>1.6431095718692457</v>
      </c>
      <c r="N290" s="24">
        <f ca="1">SQRT(Inputs!$B$38)*C290+SQRT(1-Inputs!$B$38)*_xlfn.NORM.S.INV(RAND())</f>
        <v>0.59600709816344011</v>
      </c>
      <c r="O290" s="24">
        <f ca="1">SQRT(Inputs!$B$38)*D290+SQRT(1-Inputs!$B$38)*_xlfn.NORM.S.INV(RAND())</f>
        <v>-0.4876473313784549</v>
      </c>
      <c r="P290" s="24">
        <f ca="1">SQRT(Inputs!$B$38)*E290+SQRT(1-Inputs!$B$38)*_xlfn.NORM.S.INV(RAND())</f>
        <v>-0.8943544648415247</v>
      </c>
      <c r="Q290" s="24">
        <f ca="1">SQRT(Inputs!$B$38)*F290+SQRT(1-Inputs!$B$38)*_xlfn.NORM.S.INV(RAND())</f>
        <v>-0.29006205863741208</v>
      </c>
      <c r="R290" s="24">
        <f ca="1">SQRT(Inputs!$B$38)*G290+SQRT(1-Inputs!$B$38)*_xlfn.NORM.S.INV(RAND())</f>
        <v>-0.12707641651483928</v>
      </c>
      <c r="S290" s="24">
        <f ca="1">SQRT(Inputs!$B$38)*H290+SQRT(1-Inputs!$B$38)*_xlfn.NORM.S.INV(RAND())</f>
        <v>-0.118687872476818</v>
      </c>
      <c r="T290" s="24">
        <f ca="1">SQRT(Inputs!$B$38)*I290+SQRT(1-Inputs!$B$38)*_xlfn.NORM.S.INV(RAND())</f>
        <v>0.74652365446463298</v>
      </c>
      <c r="U290" s="24">
        <f ca="1">SQRT(Inputs!$B$38)*J290+SQRT(1-Inputs!$B$38)*_xlfn.NORM.S.INV(RAND())</f>
        <v>-0.15217825464968865</v>
      </c>
      <c r="V290" s="24">
        <f ca="1">SQRT(Inputs!$B$38)*K290+SQRT(1-Inputs!$B$38)*_xlfn.NORM.S.INV(RAND())</f>
        <v>-0.73594082557060569</v>
      </c>
      <c r="W290" s="24">
        <f ca="1">SQRT(Inputs!$B$38)*L290+SQRT(1-Inputs!$B$38)*_xlfn.NORM.S.INV(RAND())</f>
        <v>-2.3806373311226903</v>
      </c>
      <c r="X290" s="24">
        <f ca="1">SQRT(Inputs!$B$38)*M290+SQRT(1-Inputs!$B$38)*_xlfn.NORM.S.INV(RAND())</f>
        <v>0.56978574643728785</v>
      </c>
      <c r="Y290" s="24">
        <f ca="1">SQRT(Inputs!$B$38)*C290+SQRT(1-Inputs!$B$38)*_xlfn.NORM.S.INV(RAND())</f>
        <v>1.5235184576811107</v>
      </c>
      <c r="Z290" s="24">
        <f ca="1">SQRT(Inputs!$B$38)*D290+SQRT(1-Inputs!$B$38)*_xlfn.NORM.S.INV(RAND())</f>
        <v>0.43735839283697686</v>
      </c>
      <c r="AA290" s="24">
        <f ca="1">SQRT(Inputs!$B$38)*E290+SQRT(1-Inputs!$B$38)*_xlfn.NORM.S.INV(RAND())</f>
        <v>0.15122022579766031</v>
      </c>
      <c r="AB290" s="24">
        <f ca="1">SQRT(Inputs!$B$38)*F290+SQRT(1-Inputs!$B$38)*_xlfn.NORM.S.INV(RAND())</f>
        <v>2.3137873446506374</v>
      </c>
      <c r="AC290" s="24">
        <f ca="1">SQRT(Inputs!$B$38)*G290+SQRT(1-Inputs!$B$38)*_xlfn.NORM.S.INV(RAND())</f>
        <v>0.4070760425310741</v>
      </c>
      <c r="AD290" s="24">
        <f ca="1">SQRT(Inputs!$B$38)*H290+SQRT(1-Inputs!$B$38)*_xlfn.NORM.S.INV(RAND())</f>
        <v>0.46140226497622094</v>
      </c>
      <c r="AE290" s="24">
        <f ca="1">SQRT(Inputs!$B$38)*I290+SQRT(1-Inputs!$B$38)*_xlfn.NORM.S.INV(RAND())</f>
        <v>-0.33895078583946792</v>
      </c>
      <c r="AF290" s="24">
        <f ca="1">SQRT(Inputs!$B$38)*J290+SQRT(1-Inputs!$B$38)*_xlfn.NORM.S.INV(RAND())</f>
        <v>9.9129681711357498E-2</v>
      </c>
      <c r="AG290" s="24">
        <f ca="1">SQRT(Inputs!$B$38)*K290+SQRT(1-Inputs!$B$38)*_xlfn.NORM.S.INV(RAND())</f>
        <v>-0.1580747722066948</v>
      </c>
      <c r="AH290" s="24">
        <f ca="1">SQRT(Inputs!$B$38)*L290+SQRT(1-Inputs!$B$38)*_xlfn.NORM.S.INV(RAND())</f>
        <v>5.6779950392886747E-3</v>
      </c>
      <c r="AI290" s="24">
        <f ca="1">SQRT(Inputs!$B$38)*M290+SQRT(1-Inputs!$B$38)*_xlfn.NORM.S.INV(RAND())</f>
        <v>0.55893547815153788</v>
      </c>
      <c r="AJ290" s="24">
        <f ca="1">SQRT(Inputs!$B$38)*C290+SQRT(1-Inputs!$B$38)*_xlfn.NORM.S.INV(RAND())</f>
        <v>-3.3802459345343427E-2</v>
      </c>
      <c r="AK290" s="24">
        <f ca="1">SQRT(Inputs!$B$38)*D290+SQRT(1-Inputs!$B$38)*_xlfn.NORM.S.INV(RAND())</f>
        <v>0.74853392391506679</v>
      </c>
      <c r="AL290" s="24">
        <f ca="1">SQRT(Inputs!$B$38)*E290+SQRT(1-Inputs!$B$38)*_xlfn.NORM.S.INV(RAND())</f>
        <v>-1.9033210762451114</v>
      </c>
      <c r="AM290" s="24">
        <f ca="1">SQRT(Inputs!$B$38)*F290+SQRT(1-Inputs!$B$38)*_xlfn.NORM.S.INV(RAND())</f>
        <v>1.1708552512360053</v>
      </c>
      <c r="AN290" s="24">
        <f ca="1">SQRT(Inputs!$B$38)*G290+SQRT(1-Inputs!$B$38)*_xlfn.NORM.S.INV(RAND())</f>
        <v>0.49232972218389925</v>
      </c>
      <c r="AO290" s="24">
        <f ca="1">SQRT(Inputs!$B$38)*H290+SQRT(1-Inputs!$B$38)*_xlfn.NORM.S.INV(RAND())</f>
        <v>0.13628104806290403</v>
      </c>
      <c r="AP290" s="24">
        <f ca="1">SQRT(Inputs!$B$38)*I290+SQRT(1-Inputs!$B$38)*_xlfn.NORM.S.INV(RAND())</f>
        <v>-0.12444859638276928</v>
      </c>
      <c r="AQ290" s="24">
        <f ca="1">SQRT(Inputs!$B$38)*J290+SQRT(1-Inputs!$B$38)*_xlfn.NORM.S.INV(RAND())</f>
        <v>-0.12404314897218699</v>
      </c>
      <c r="AR290" s="24">
        <f ca="1">SQRT(Inputs!$B$38)*K290+SQRT(1-Inputs!$B$38)*_xlfn.NORM.S.INV(RAND())</f>
        <v>0.52867058809825973</v>
      </c>
      <c r="AS290" s="24">
        <f ca="1">SQRT(Inputs!$B$38)*L290+SQRT(1-Inputs!$B$38)*_xlfn.NORM.S.INV(RAND())</f>
        <v>-1.1701147840441668</v>
      </c>
      <c r="AT290" s="24">
        <f ca="1">SQRT(Inputs!$B$38)*M290+SQRT(1-Inputs!$B$38)*_xlfn.NORM.S.INV(RAND())</f>
        <v>-0.59888020744572623</v>
      </c>
      <c r="AU290" s="15">
        <f ca="1">Inputs!$B$6*EXP($B$8-0.5*C$5^2+C$5*N290)</f>
        <v>5464.8388803073431</v>
      </c>
      <c r="AV290" s="15">
        <f t="shared" ca="1" si="146"/>
        <v>6191.7499721364456</v>
      </c>
      <c r="AW290" s="15">
        <f t="shared" ca="1" si="147"/>
        <v>6691.7927197855633</v>
      </c>
      <c r="AX290" s="15">
        <f t="shared" ca="1" si="148"/>
        <v>7879.2402791996237</v>
      </c>
      <c r="AY290" s="15">
        <f t="shared" ca="1" si="149"/>
        <v>9487.383559871012</v>
      </c>
      <c r="AZ290" s="15">
        <f t="shared" ca="1" si="150"/>
        <v>11452.659496038947</v>
      </c>
      <c r="BA290" s="15">
        <f t="shared" ca="1" si="151"/>
        <v>15154.055311971768</v>
      </c>
      <c r="BB290" s="15">
        <f t="shared" ca="1" si="152"/>
        <v>18272.452376049085</v>
      </c>
      <c r="BC290" s="15">
        <f t="shared" ca="1" si="153"/>
        <v>20844.44284130061</v>
      </c>
      <c r="BD290" s="15">
        <f t="shared" ca="1" si="154"/>
        <v>20438.815216586892</v>
      </c>
      <c r="BE290" s="15">
        <f t="shared" ca="1" si="155"/>
        <v>26379.213709555763</v>
      </c>
      <c r="BF290" s="15">
        <f ca="1">Inputs!$B$13*EXP($B$9-0.5*C$6^2+C$6*Y290)</f>
        <v>18707.938783592759</v>
      </c>
      <c r="BG290" s="15">
        <f t="shared" ca="1" si="156"/>
        <v>24672.219185731785</v>
      </c>
      <c r="BH290" s="15">
        <f t="shared" ca="1" si="157"/>
        <v>30910.539442076824</v>
      </c>
      <c r="BI290" s="15">
        <f t="shared" ca="1" si="158"/>
        <v>54026.853618935384</v>
      </c>
      <c r="BJ290" s="15">
        <f t="shared" ca="1" si="159"/>
        <v>70236.148169115186</v>
      </c>
      <c r="BK290" s="15">
        <f t="shared" ca="1" si="160"/>
        <v>91790.160803012433</v>
      </c>
      <c r="BL290" s="15">
        <f t="shared" ca="1" si="161"/>
        <v>107907.63179716338</v>
      </c>
      <c r="BM290" s="15">
        <f t="shared" ca="1" si="162"/>
        <v>134285.30339237934</v>
      </c>
      <c r="BN290" s="15">
        <f t="shared" ca="1" si="163"/>
        <v>162055.03395440459</v>
      </c>
      <c r="BO290" s="15">
        <f t="shared" ca="1" si="164"/>
        <v>199523.65096497134</v>
      </c>
      <c r="BP290" s="15">
        <f t="shared" ca="1" si="165"/>
        <v>261630.39018106385</v>
      </c>
      <c r="BQ290" s="15">
        <f ca="1">Inputs!$B$20*EXP($B$10-0.5*C$7^2+C$7*AJ290)</f>
        <v>4238.3933033684789</v>
      </c>
      <c r="BR290" s="15">
        <f t="shared" ca="1" si="166"/>
        <v>7294.2414197878661</v>
      </c>
      <c r="BS290" s="15">
        <f t="shared" ca="1" si="167"/>
        <v>5782.367120429426</v>
      </c>
      <c r="BT290" s="15">
        <f t="shared" ca="1" si="168"/>
        <v>10839.178025988336</v>
      </c>
      <c r="BU290" s="15">
        <f t="shared" ca="1" si="169"/>
        <v>16922.286197590609</v>
      </c>
      <c r="BV290" s="15">
        <f t="shared" ca="1" si="170"/>
        <v>24277.881692663559</v>
      </c>
      <c r="BW290" s="15">
        <f t="shared" ca="1" si="171"/>
        <v>32997.724886362907</v>
      </c>
      <c r="BX290" s="15">
        <f t="shared" ca="1" si="172"/>
        <v>45019.074873273348</v>
      </c>
      <c r="BY290" s="15">
        <f t="shared" ca="1" si="173"/>
        <v>69793.544171189555</v>
      </c>
      <c r="BZ290" s="15">
        <f t="shared" ca="1" si="174"/>
        <v>78976.272331601998</v>
      </c>
      <c r="CA290" s="15">
        <f t="shared" ca="1" si="175"/>
        <v>99738.048740054161</v>
      </c>
      <c r="CB290" s="15">
        <f ca="1">(AU290*DCF!C$10-DCF!C$5*MAX(AU290*DCF!C$10,0)-MAX(AU290-Inputs!$B$6,0)/Inputs!$B$10)*DCF!C$6</f>
        <v>1039.49067985635</v>
      </c>
      <c r="CC290" s="15">
        <f ca="1">(AV290*DCF!D$10-DCF!D$5*MAX(AV290*DCF!D$10,0)-MAX(AV290-AU290,0)/Inputs!$B$10)*DCF!D$6</f>
        <v>1331.9588628513636</v>
      </c>
      <c r="CD290" s="15">
        <f ca="1">(AW290*DCF!E$10-DCF!E$5*MAX(AW290*DCF!E$10,0)-MAX(AW290-AV290,0)/Inputs!$B$10)*DCF!E$6</f>
        <v>1432.3980802442736</v>
      </c>
      <c r="CE290" s="15">
        <f ca="1">(AX290*DCF!F$10-DCF!F$5*MAX(AX290*DCF!F$10,0)-MAX(AX290-AW290,0)/Inputs!$B$10)*DCF!F$6</f>
        <v>1472.9471990998775</v>
      </c>
      <c r="CF290" s="15">
        <f ca="1">(AY290*DCF!G$10-DCF!G$5*MAX(AY290*DCF!G$10,0)-MAX(AY290-AX290,0)/Inputs!$B$10)*DCF!G$6</f>
        <v>1645.6661416946683</v>
      </c>
      <c r="CG290" s="15">
        <f ca="1">(AZ290*DCF!H$10-DCF!H$5*MAX(AZ290*DCF!H$10,0)-MAX(AZ290-AY290,0)/Inputs!$B$10)*DCF!H$6</f>
        <v>1874.5720812453651</v>
      </c>
      <c r="CH290" s="15">
        <f ca="1">(BA290*DCF!I$10-DCF!I$5*MAX(BA290*DCF!I$10,0)-MAX(BA290-AZ290,0)/Inputs!$B$10)*DCF!I$6</f>
        <v>2160.934484875424</v>
      </c>
      <c r="CI290" s="15">
        <f ca="1">(BB290*DCF!J$10-DCF!J$5*MAX(BB290*DCF!J$10,0)-MAX(BB290-BA290,0)/Inputs!$B$10)*DCF!J$6</f>
        <v>2663.053537744202</v>
      </c>
      <c r="CJ290" s="15">
        <f ca="1">(BC290*DCF!K$10-DCF!K$5*MAX(BC290*DCF!K$10,0)-MAX(BC290-BB290,0)/Inputs!$B$10)*DCF!K$6</f>
        <v>2995.5810215256624</v>
      </c>
      <c r="CK290" s="15">
        <f ca="1">(BD290*DCF!L$10-DCF!L$5*MAX(BD290*DCF!L$10,0)-MAX(BD290-BC290,0)/Inputs!$B$10)*DCF!L$6</f>
        <v>3082.5619985051858</v>
      </c>
      <c r="CL290" s="15">
        <f ca="1">(BE290*DCF!M$10-DCF!M$5*MAX(BE290*DCF!M$10,0)-MAX(BE290-BD290,0)/Inputs!$B$10)*DCF!M$6</f>
        <v>3012.8041718047466</v>
      </c>
      <c r="CM290" s="15">
        <f ca="1">(BF290*DCF!C$28-DCF!C$5*MAX(BF290*DCF!C$28,0)-MAX(BF290-Inputs!$B$13,0)/Inputs!$B$17)*DCF!C$6</f>
        <v>4018.7922407225346</v>
      </c>
      <c r="CN290" s="15">
        <f ca="1">(BG290*DCF!D$28-DCF!D$5*MAX(BG290*DCF!D$28,0)-MAX(BG290-BF290,0)/Inputs!$B$17)*DCF!D$6</f>
        <v>5994.0831157976736</v>
      </c>
      <c r="CO290" s="15">
        <f ca="1">(BH290*DCF!E$28-DCF!E$5*MAX(BH290*DCF!E$28,0)-MAX(BH290-BG290,0)/Inputs!$B$17)*DCF!E$6</f>
        <v>7524.9281233630372</v>
      </c>
      <c r="CP290" s="15">
        <f ca="1">(BI290*DCF!F$28-DCF!F$5*MAX(BI290*DCF!F$28,0)-MAX(BI290-BH290,0)/Inputs!$B$17)*DCF!F$6</f>
        <v>10458.17726650463</v>
      </c>
      <c r="CQ290" s="15">
        <f ca="1">(BJ290*DCF!G$28-DCF!G$5*MAX(BJ290*DCF!G$28,0)-MAX(BJ290-BI290,0)/Inputs!$B$17)*DCF!G$6</f>
        <v>15497.058307535361</v>
      </c>
      <c r="CR290" s="15">
        <f ca="1">(BK290*DCF!H$28-DCF!H$5*MAX(BK290*DCF!H$28,0)-MAX(BK290-BJ290,0)/Inputs!$B$17)*DCF!H$6</f>
        <v>19351.830781300745</v>
      </c>
      <c r="CS290" s="15">
        <f ca="1">(BL290*DCF!I$28-DCF!I$5*MAX(BL290*DCF!I$28,0)-MAX(BL290-BK290,0)/Inputs!$B$17)*DCF!I$6</f>
        <v>23061.456138509966</v>
      </c>
      <c r="CT290" s="15">
        <f ca="1">(BM290*DCF!J$28-DCF!J$5*MAX(BM290*DCF!J$28,0)-MAX(BM290-BL290,0)/Inputs!$B$17)*DCF!J$6</f>
        <v>26459.306763392062</v>
      </c>
      <c r="CU290" s="15">
        <f ca="1">(BN290*DCF!K$28-DCF!K$5*MAX(BN290*DCF!K$28,0)-MAX(BN290-BM290,0)/Inputs!$B$17)*DCF!K$6</f>
        <v>30821.883891451183</v>
      </c>
      <c r="CV290" s="15">
        <f ca="1">(BO290*DCF!L$28-DCF!L$5*MAX(BO290*DCF!L$28,0)-MAX(BO290-BN290,0)/Inputs!$B$17)*DCF!L$6</f>
        <v>35569.519850594224</v>
      </c>
      <c r="CW290" s="15">
        <f ca="1">(BP290*DCF!M$28-DCF!M$5*MAX(BP290*DCF!M$28,0)-MAX(BP290-BO290,0)/Inputs!$B$17)*DCF!M$6</f>
        <v>42734.00992199724</v>
      </c>
      <c r="CX290" s="15">
        <f ca="1">(BQ290*DCF!C$46-DCF!C$5*MAX(BQ290*DCF!C$46,0)-MAX(BQ290-Inputs!$B$20,0)/Inputs!$B$24)*DCF!C$6</f>
        <v>-1458.0092171144195</v>
      </c>
      <c r="CY290" s="15">
        <f ca="1">(BR290*DCF!D$46-DCF!D$5*MAX(BR290*DCF!D$46,0)-MAX(BR290-BQ290,0)/Inputs!$B$24)*DCF!D$6</f>
        <v>-2548.8619318827382</v>
      </c>
      <c r="CZ290" s="15">
        <f ca="1">(BS290*DCF!E$46-DCF!E$5*MAX(BS290*DCF!E$46,0)-MAX(BS290-BR290,0)/Inputs!$B$24)*DCF!E$6</f>
        <v>-683.77497984728541</v>
      </c>
      <c r="DA290" s="15">
        <f ca="1">(BT290*DCF!F$46-DCF!F$5*MAX(BT290*DCF!F$46,0)-MAX(BT290-BS290,0)/Inputs!$B$24)*DCF!F$6</f>
        <v>-2630.7221830648018</v>
      </c>
      <c r="DB290" s="15">
        <f ca="1">(BU290*DCF!G$46-DCF!G$5*MAX(BU290*DCF!G$46,0)-MAX(BU290-BT290,0)/Inputs!$B$24)*DCF!G$6</f>
        <v>-2615.469674716624</v>
      </c>
      <c r="DC290" s="15">
        <f ca="1">(BV290*DCF!H$46-DCF!H$5*MAX(BV290*DCF!H$46,0)-MAX(BV290-BU290,0)/Inputs!$B$24)*DCF!H$6</f>
        <v>-2285.7062316125807</v>
      </c>
      <c r="DD290" s="15">
        <f ca="1">(BW290*DCF!I$46-DCF!I$5*MAX(BW290*DCF!I$46,0)-MAX(BW290-BV290,0)/Inputs!$B$24)*DCF!I$6</f>
        <v>-1741.0344037825321</v>
      </c>
      <c r="DE290" s="15">
        <f ca="1">(BX290*DCF!J$46-DCF!J$5*MAX(BX290*DCF!J$46,0)-MAX(BX290-BW290,0)/Inputs!$B$24)*DCF!J$6</f>
        <v>-1299.4399537586985</v>
      </c>
      <c r="DF290" s="15">
        <f ca="1">(BY290*DCF!K$46-DCF!K$5*MAX(BY290*DCF!K$46,0)-MAX(BY290-BX290,0)/Inputs!$B$24)*DCF!K$6</f>
        <v>-2082.2450878252494</v>
      </c>
      <c r="DG290" s="15">
        <f ca="1">(BZ290*DCF!L$46-DCF!L$5*MAX(BZ290*DCF!L$46,0)-MAX(BZ290-BY290,0)/Inputs!$B$24)*DCF!L$6</f>
        <v>3381.1830121706739</v>
      </c>
      <c r="DH290" s="15">
        <f ca="1">(CA290*DCF!M$46-DCF!M$5*MAX(CA290*DCF!M$46,0)-MAX(CA290-BZ290,0)/Inputs!$B$24)*DCF!M$6</f>
        <v>3478.69344467366</v>
      </c>
      <c r="DI290" s="15">
        <f ca="1">SUM(CB290:CL290)+BE290*DCF!M$10*(1+Inputs!$B$30)*(1-Inputs!$B$33)*(1-Inputs!$B$30/Inputs!$B$31)/(Inputs!$B$29-Inputs!$B$30)*DCF!M$6</f>
        <v>96125.668842129628</v>
      </c>
      <c r="DJ290" s="15">
        <f ca="1">SUM(CM290:CW290)+BP290*DCF!M$28*(1+Inputs!$B$30)*(1-Inputs!$B$33)*(1-Inputs!$B$30/Inputs!$B$31)/(Inputs!$B$29-Inputs!$B$30)*DCF!M$6</f>
        <v>1192318.8271713627</v>
      </c>
      <c r="DK290" s="15">
        <f ca="1">SUM(CX290:DH290)+CA290*DCF!M$46*(1+Inputs!$B$30)*(1-Inputs!$B$33)*(1-Inputs!$B$30/Inputs!$B$31)/(Inputs!$B$29-Inputs!$B$30)*DCF!M$6</f>
        <v>143721.45087253192</v>
      </c>
      <c r="DM290" s="15">
        <f ca="1">DI290+DJ290+DK290+Inputs!$B$34+Inputs!$B$36-Inputs!$B$35</f>
        <v>1509016.9468860242</v>
      </c>
    </row>
    <row r="291" spans="1:117" x14ac:dyDescent="0.75">
      <c r="A291" s="11">
        <v>278</v>
      </c>
      <c r="C291" s="24">
        <f t="shared" ca="1" si="177"/>
        <v>-1.8153842242951037</v>
      </c>
      <c r="D291" s="24">
        <f t="shared" ca="1" si="177"/>
        <v>-1.2101315579833427</v>
      </c>
      <c r="E291" s="24">
        <f t="shared" ca="1" si="177"/>
        <v>-0.39237366704696697</v>
      </c>
      <c r="F291" s="24">
        <f t="shared" ca="1" si="177"/>
        <v>2.5388582099823993</v>
      </c>
      <c r="G291" s="24">
        <f t="shared" ca="1" si="177"/>
        <v>1.7164284864780908</v>
      </c>
      <c r="H291" s="24">
        <f t="shared" ca="1" si="177"/>
        <v>-0.24541389536783126</v>
      </c>
      <c r="I291" s="24">
        <f t="shared" ca="1" si="177"/>
        <v>-0.54952560949457996</v>
      </c>
      <c r="J291" s="24">
        <f t="shared" ca="1" si="177"/>
        <v>0.69299291097790106</v>
      </c>
      <c r="K291" s="24">
        <f t="shared" ca="1" si="177"/>
        <v>6.4867260452161901E-2</v>
      </c>
      <c r="L291" s="24">
        <f t="shared" ca="1" si="177"/>
        <v>0.45917649165379942</v>
      </c>
      <c r="M291" s="24">
        <f t="shared" ca="1" si="177"/>
        <v>0.39928871695245011</v>
      </c>
      <c r="N291" s="24">
        <f ca="1">SQRT(Inputs!$B$38)*C291+SQRT(1-Inputs!$B$38)*_xlfn.NORM.S.INV(RAND())</f>
        <v>-0.12646960385027683</v>
      </c>
      <c r="O291" s="24">
        <f ca="1">SQRT(Inputs!$B$38)*D291+SQRT(1-Inputs!$B$38)*_xlfn.NORM.S.INV(RAND())</f>
        <v>-0.23949529168734851</v>
      </c>
      <c r="P291" s="24">
        <f ca="1">SQRT(Inputs!$B$38)*E291+SQRT(1-Inputs!$B$38)*_xlfn.NORM.S.INV(RAND())</f>
        <v>-3.4888982253692524E-2</v>
      </c>
      <c r="Q291" s="24">
        <f ca="1">SQRT(Inputs!$B$38)*F291+SQRT(1-Inputs!$B$38)*_xlfn.NORM.S.INV(RAND())</f>
        <v>1.3067941422896179</v>
      </c>
      <c r="R291" s="24">
        <f ca="1">SQRT(Inputs!$B$38)*G291+SQRT(1-Inputs!$B$38)*_xlfn.NORM.S.INV(RAND())</f>
        <v>1.2427955787774965</v>
      </c>
      <c r="S291" s="24">
        <f ca="1">SQRT(Inputs!$B$38)*H291+SQRT(1-Inputs!$B$38)*_xlfn.NORM.S.INV(RAND())</f>
        <v>0.44094055345941929</v>
      </c>
      <c r="T291" s="24">
        <f ca="1">SQRT(Inputs!$B$38)*I291+SQRT(1-Inputs!$B$38)*_xlfn.NORM.S.INV(RAND())</f>
        <v>-0.62673833153793035</v>
      </c>
      <c r="U291" s="24">
        <f ca="1">SQRT(Inputs!$B$38)*J291+SQRT(1-Inputs!$B$38)*_xlfn.NORM.S.INV(RAND())</f>
        <v>-0.25239991809429158</v>
      </c>
      <c r="V291" s="24">
        <f ca="1">SQRT(Inputs!$B$38)*K291+SQRT(1-Inputs!$B$38)*_xlfn.NORM.S.INV(RAND())</f>
        <v>1.7091187189097043</v>
      </c>
      <c r="W291" s="24">
        <f ca="1">SQRT(Inputs!$B$38)*L291+SQRT(1-Inputs!$B$38)*_xlfn.NORM.S.INV(RAND())</f>
        <v>1.8308867663867214</v>
      </c>
      <c r="X291" s="24">
        <f ca="1">SQRT(Inputs!$B$38)*M291+SQRT(1-Inputs!$B$38)*_xlfn.NORM.S.INV(RAND())</f>
        <v>0.29087411892016979</v>
      </c>
      <c r="Y291" s="24">
        <f ca="1">SQRT(Inputs!$B$38)*C291+SQRT(1-Inputs!$B$38)*_xlfn.NORM.S.INV(RAND())</f>
        <v>-1.6098773604912162</v>
      </c>
      <c r="Z291" s="24">
        <f ca="1">SQRT(Inputs!$B$38)*D291+SQRT(1-Inputs!$B$38)*_xlfn.NORM.S.INV(RAND())</f>
        <v>-0.85929096244401226</v>
      </c>
      <c r="AA291" s="24">
        <f ca="1">SQRT(Inputs!$B$38)*E291+SQRT(1-Inputs!$B$38)*_xlfn.NORM.S.INV(RAND())</f>
        <v>0.55668448392550507</v>
      </c>
      <c r="AB291" s="24">
        <f ca="1">SQRT(Inputs!$B$38)*F291+SQRT(1-Inputs!$B$38)*_xlfn.NORM.S.INV(RAND())</f>
        <v>0.77890367346790756</v>
      </c>
      <c r="AC291" s="24">
        <f ca="1">SQRT(Inputs!$B$38)*G291+SQRT(1-Inputs!$B$38)*_xlfn.NORM.S.INV(RAND())</f>
        <v>-1.0086376999667341</v>
      </c>
      <c r="AD291" s="24">
        <f ca="1">SQRT(Inputs!$B$38)*H291+SQRT(1-Inputs!$B$38)*_xlfn.NORM.S.INV(RAND())</f>
        <v>-0.5972348630307911</v>
      </c>
      <c r="AE291" s="24">
        <f ca="1">SQRT(Inputs!$B$38)*I291+SQRT(1-Inputs!$B$38)*_xlfn.NORM.S.INV(RAND())</f>
        <v>-0.11639618980447466</v>
      </c>
      <c r="AF291" s="24">
        <f ca="1">SQRT(Inputs!$B$38)*J291+SQRT(1-Inputs!$B$38)*_xlfn.NORM.S.INV(RAND())</f>
        <v>1.0849811075347917</v>
      </c>
      <c r="AG291" s="24">
        <f ca="1">SQRT(Inputs!$B$38)*K291+SQRT(1-Inputs!$B$38)*_xlfn.NORM.S.INV(RAND())</f>
        <v>0.33288236685348638</v>
      </c>
      <c r="AH291" s="24">
        <f ca="1">SQRT(Inputs!$B$38)*L291+SQRT(1-Inputs!$B$38)*_xlfn.NORM.S.INV(RAND())</f>
        <v>-0.5080470106904641</v>
      </c>
      <c r="AI291" s="24">
        <f ca="1">SQRT(Inputs!$B$38)*M291+SQRT(1-Inputs!$B$38)*_xlfn.NORM.S.INV(RAND())</f>
        <v>1.0601559203976914</v>
      </c>
      <c r="AJ291" s="24">
        <f ca="1">SQRT(Inputs!$B$38)*C291+SQRT(1-Inputs!$B$38)*_xlfn.NORM.S.INV(RAND())</f>
        <v>-1.4268115370151671</v>
      </c>
      <c r="AK291" s="24">
        <f ca="1">SQRT(Inputs!$B$38)*D291+SQRT(1-Inputs!$B$38)*_xlfn.NORM.S.INV(RAND())</f>
        <v>-1.2692050723694863</v>
      </c>
      <c r="AL291" s="24">
        <f ca="1">SQRT(Inputs!$B$38)*E291+SQRT(1-Inputs!$B$38)*_xlfn.NORM.S.INV(RAND())</f>
        <v>-2.447406129381871</v>
      </c>
      <c r="AM291" s="24">
        <f ca="1">SQRT(Inputs!$B$38)*F291+SQRT(1-Inputs!$B$38)*_xlfn.NORM.S.INV(RAND())</f>
        <v>1.9648270756283184</v>
      </c>
      <c r="AN291" s="24">
        <f ca="1">SQRT(Inputs!$B$38)*G291+SQRT(1-Inputs!$B$38)*_xlfn.NORM.S.INV(RAND())</f>
        <v>1.1037543454228325</v>
      </c>
      <c r="AO291" s="24">
        <f ca="1">SQRT(Inputs!$B$38)*H291+SQRT(1-Inputs!$B$38)*_xlfn.NORM.S.INV(RAND())</f>
        <v>-0.25241368993727842</v>
      </c>
      <c r="AP291" s="24">
        <f ca="1">SQRT(Inputs!$B$38)*I291+SQRT(1-Inputs!$B$38)*_xlfn.NORM.S.INV(RAND())</f>
        <v>-0.66254032541369623</v>
      </c>
      <c r="AQ291" s="24">
        <f ca="1">SQRT(Inputs!$B$38)*J291+SQRT(1-Inputs!$B$38)*_xlfn.NORM.S.INV(RAND())</f>
        <v>-0.1938259055075901</v>
      </c>
      <c r="AR291" s="24">
        <f ca="1">SQRT(Inputs!$B$38)*K291+SQRT(1-Inputs!$B$38)*_xlfn.NORM.S.INV(RAND())</f>
        <v>-0.13226905019867236</v>
      </c>
      <c r="AS291" s="24">
        <f ca="1">SQRT(Inputs!$B$38)*L291+SQRT(1-Inputs!$B$38)*_xlfn.NORM.S.INV(RAND())</f>
        <v>0.48944767918031173</v>
      </c>
      <c r="AT291" s="24">
        <f ca="1">SQRT(Inputs!$B$38)*M291+SQRT(1-Inputs!$B$38)*_xlfn.NORM.S.INV(RAND())</f>
        <v>-0.43809532309435528</v>
      </c>
      <c r="AU291" s="15">
        <f ca="1">Inputs!$B$6*EXP($B$8-0.5*C$5^2+C$5*N291)</f>
        <v>4861.6851354255359</v>
      </c>
      <c r="AV291" s="15">
        <f t="shared" ca="1" si="146"/>
        <v>5713.0585174272846</v>
      </c>
      <c r="AW291" s="15">
        <f t="shared" ca="1" si="147"/>
        <v>6933.358160941425</v>
      </c>
      <c r="AX291" s="15">
        <f t="shared" ca="1" si="148"/>
        <v>9966.1447975748797</v>
      </c>
      <c r="AY291" s="15">
        <f t="shared" ca="1" si="149"/>
        <v>14082.174033985111</v>
      </c>
      <c r="AZ291" s="15">
        <f t="shared" ca="1" si="150"/>
        <v>18079.791209742012</v>
      </c>
      <c r="BA291" s="15">
        <f t="shared" ca="1" si="151"/>
        <v>20720.339954080995</v>
      </c>
      <c r="BB291" s="15">
        <f t="shared" ca="1" si="152"/>
        <v>24734.55041134264</v>
      </c>
      <c r="BC291" s="15">
        <f t="shared" ca="1" si="153"/>
        <v>35727.302970313307</v>
      </c>
      <c r="BD291" s="15">
        <f t="shared" ca="1" si="154"/>
        <v>51944.836107113173</v>
      </c>
      <c r="BE291" s="15">
        <f t="shared" ca="1" si="155"/>
        <v>65360.59102446404</v>
      </c>
      <c r="BF291" s="15">
        <f ca="1">Inputs!$B$13*EXP($B$9-0.5*C$6^2+C$6*Y291)</f>
        <v>10051.878009733382</v>
      </c>
      <c r="BG291" s="15">
        <f t="shared" ca="1" si="156"/>
        <v>10491.066181870669</v>
      </c>
      <c r="BH291" s="15">
        <f t="shared" ca="1" si="157"/>
        <v>14058.014047665107</v>
      </c>
      <c r="BI291" s="15">
        <f t="shared" ca="1" si="158"/>
        <v>19401.068507883243</v>
      </c>
      <c r="BJ291" s="15">
        <f t="shared" ca="1" si="159"/>
        <v>20566.041153749302</v>
      </c>
      <c r="BK291" s="15">
        <f t="shared" ca="1" si="160"/>
        <v>23269.811376332571</v>
      </c>
      <c r="BL291" s="15">
        <f t="shared" ca="1" si="161"/>
        <v>28156.228029168768</v>
      </c>
      <c r="BM291" s="15">
        <f t="shared" ca="1" si="162"/>
        <v>39603.978477055658</v>
      </c>
      <c r="BN291" s="15">
        <f t="shared" ca="1" si="163"/>
        <v>50690.229549582415</v>
      </c>
      <c r="BO291" s="15">
        <f t="shared" ca="1" si="164"/>
        <v>58792.509262640117</v>
      </c>
      <c r="BP291" s="15">
        <f t="shared" ca="1" si="165"/>
        <v>81597.6871021853</v>
      </c>
      <c r="BQ291" s="15">
        <f ca="1">Inputs!$B$20*EXP($B$10-0.5*C$7^2+C$7*AJ291)</f>
        <v>2585.9890735073468</v>
      </c>
      <c r="BR291" s="15">
        <f t="shared" ca="1" si="166"/>
        <v>2344.8358797438673</v>
      </c>
      <c r="BS291" s="15">
        <f t="shared" ca="1" si="167"/>
        <v>1589.9149863889086</v>
      </c>
      <c r="BT291" s="15">
        <f t="shared" ca="1" si="168"/>
        <v>3670.4673054714253</v>
      </c>
      <c r="BU291" s="15">
        <f t="shared" ca="1" si="169"/>
        <v>6644.1024639014195</v>
      </c>
      <c r="BV291" s="15">
        <f t="shared" ca="1" si="170"/>
        <v>8732.8476325292049</v>
      </c>
      <c r="BW291" s="15">
        <f t="shared" ca="1" si="171"/>
        <v>10591.774388004424</v>
      </c>
      <c r="BX291" s="15">
        <f t="shared" ca="1" si="172"/>
        <v>14249.698251364151</v>
      </c>
      <c r="BY291" s="15">
        <f t="shared" ca="1" si="173"/>
        <v>19467.314264661549</v>
      </c>
      <c r="BZ291" s="15">
        <f t="shared" ca="1" si="174"/>
        <v>29887.087117435225</v>
      </c>
      <c r="CA291" s="15">
        <f t="shared" ca="1" si="175"/>
        <v>38837.951436470394</v>
      </c>
      <c r="CB291" s="15">
        <f ca="1">(AU291*DCF!C$10-DCF!C$5*MAX(AU291*DCF!C$10,0)-MAX(AU291-Inputs!$B$6,0)/Inputs!$B$10)*DCF!C$6</f>
        <v>1043.7912735639773</v>
      </c>
      <c r="CC291" s="15">
        <f ca="1">(AV291*DCF!D$10-DCF!D$5*MAX(AV291*DCF!D$10,0)-MAX(AV291-AU291,0)/Inputs!$B$10)*DCF!D$6</f>
        <v>1184.9341917450965</v>
      </c>
      <c r="CD291" s="15">
        <f ca="1">(AW291*DCF!E$10-DCF!E$5*MAX(AW291*DCF!E$10,0)-MAX(AW291-AV291,0)/Inputs!$B$10)*DCF!E$6</f>
        <v>1325.9400152139663</v>
      </c>
      <c r="CE291" s="15">
        <f ca="1">(AX291*DCF!F$10-DCF!F$5*MAX(AX291*DCF!F$10,0)-MAX(AX291-AW291,0)/Inputs!$B$10)*DCF!F$6</f>
        <v>1544.5458189485644</v>
      </c>
      <c r="CF291" s="15">
        <f ca="1">(AY291*DCF!G$10-DCF!G$5*MAX(AY291*DCF!G$10,0)-MAX(AY291-AX291,0)/Inputs!$B$10)*DCF!G$6</f>
        <v>2110.3170543710494</v>
      </c>
      <c r="CG291" s="15">
        <f ca="1">(AZ291*DCF!H$10-DCF!H$5*MAX(AZ291*DCF!H$10,0)-MAX(AZ291-AY291,0)/Inputs!$B$10)*DCF!H$6</f>
        <v>2800.3558353593421</v>
      </c>
      <c r="CH291" s="15">
        <f ca="1">(BA291*DCF!I$10-DCF!I$5*MAX(BA291*DCF!I$10,0)-MAX(BA291-AZ291,0)/Inputs!$B$10)*DCF!I$6</f>
        <v>3351.7077187667883</v>
      </c>
      <c r="CI291" s="15">
        <f ca="1">(BB291*DCF!J$10-DCF!J$5*MAX(BB291*DCF!J$10,0)-MAX(BB291-BA291,0)/Inputs!$B$10)*DCF!J$6</f>
        <v>3636.2187968467492</v>
      </c>
      <c r="CJ291" s="15">
        <f ca="1">(BC291*DCF!K$10-DCF!K$5*MAX(BC291*DCF!K$10,0)-MAX(BC291-BB291,0)/Inputs!$B$10)*DCF!K$6</f>
        <v>4212.7039766167554</v>
      </c>
      <c r="CK291" s="15">
        <f ca="1">(BD291*DCF!L$10-DCF!L$5*MAX(BD291*DCF!L$10,0)-MAX(BD291-BC291,0)/Inputs!$B$10)*DCF!L$6</f>
        <v>5737.0794469145603</v>
      </c>
      <c r="CL291" s="15">
        <f ca="1">(BE291*DCF!M$10-DCF!M$5*MAX(BE291*DCF!M$10,0)-MAX(BE291-BD291,0)/Inputs!$B$10)*DCF!M$6</f>
        <v>7620.5694995050371</v>
      </c>
      <c r="CM291" s="15">
        <f ca="1">(BF291*DCF!C$28-DCF!C$5*MAX(BF291*DCF!C$28,0)-MAX(BF291-Inputs!$B$13,0)/Inputs!$B$17)*DCF!C$6</f>
        <v>3067.7672470680577</v>
      </c>
      <c r="CN291" s="15">
        <f ca="1">(BG291*DCF!D$28-DCF!D$5*MAX(BG291*DCF!D$28,0)-MAX(BG291-BF291,0)/Inputs!$B$17)*DCF!D$6</f>
        <v>2996.1619807929046</v>
      </c>
      <c r="CO291" s="15">
        <f ca="1">(BH291*DCF!E$28-DCF!E$5*MAX(BH291*DCF!E$28,0)-MAX(BH291-BG291,0)/Inputs!$B$17)*DCF!E$6</f>
        <v>3278.4835754435144</v>
      </c>
      <c r="CP291" s="15">
        <f ca="1">(BI291*DCF!F$28-DCF!F$5*MAX(BI291*DCF!F$28,0)-MAX(BI291-BH291,0)/Inputs!$B$17)*DCF!F$6</f>
        <v>4294.0915411119895</v>
      </c>
      <c r="CQ291" s="15">
        <f ca="1">(BJ291*DCF!G$28-DCF!G$5*MAX(BJ291*DCF!G$28,0)-MAX(BJ291-BI291,0)/Inputs!$B$17)*DCF!G$6</f>
        <v>5140.0785209347123</v>
      </c>
      <c r="CR291" s="15">
        <f ca="1">(BK291*DCF!H$28-DCF!H$5*MAX(BK291*DCF!H$28,0)-MAX(BK291-BJ291,0)/Inputs!$B$17)*DCF!H$6</f>
        <v>5334.7910676745323</v>
      </c>
      <c r="CS291" s="15">
        <f ca="1">(BL291*DCF!I$28-DCF!I$5*MAX(BL291*DCF!I$28,0)-MAX(BL291-BK291,0)/Inputs!$B$17)*DCF!I$6</f>
        <v>5919.6719406110105</v>
      </c>
      <c r="CT291" s="15">
        <f ca="1">(BM291*DCF!J$28-DCF!J$5*MAX(BM291*DCF!J$28,0)-MAX(BM291-BL291,0)/Inputs!$B$17)*DCF!J$6</f>
        <v>7317.0967864420072</v>
      </c>
      <c r="CU291" s="15">
        <f ca="1">(BN291*DCF!K$28-DCF!K$5*MAX(BN291*DCF!K$28,0)-MAX(BN291-BM291,0)/Inputs!$B$17)*DCF!K$6</f>
        <v>9347.0084695424812</v>
      </c>
      <c r="CV291" s="15">
        <f ca="1">(BO291*DCF!L$28-DCF!L$5*MAX(BO291*DCF!L$28,0)-MAX(BO291-BN291,0)/Inputs!$B$17)*DCF!L$6</f>
        <v>10813.553185265187</v>
      </c>
      <c r="CW291" s="15">
        <f ca="1">(BP291*DCF!M$28-DCF!M$5*MAX(BP291*DCF!M$28,0)-MAX(BP291-BO291,0)/Inputs!$B$17)*DCF!M$6</f>
        <v>12968.870157577638</v>
      </c>
      <c r="CX291" s="15">
        <f ca="1">(BQ291*DCF!C$46-DCF!C$5*MAX(BQ291*DCF!C$46,0)-MAX(BQ291-Inputs!$B$20,0)/Inputs!$B$24)*DCF!C$6</f>
        <v>-597.22611397398305</v>
      </c>
      <c r="CY291" s="15">
        <f ca="1">(BR291*DCF!D$46-DCF!D$5*MAX(BR291*DCF!D$46,0)-MAX(BR291-BQ291,0)/Inputs!$B$24)*DCF!D$6</f>
        <v>-400.20880239269371</v>
      </c>
      <c r="CZ291" s="15">
        <f ca="1">(BS291*DCF!E$46-DCF!E$5*MAX(BS291*DCF!E$46,0)-MAX(BS291-BR291,0)/Inputs!$B$24)*DCF!E$6</f>
        <v>-188.01021539016995</v>
      </c>
      <c r="DA291" s="15">
        <f ca="1">(BT291*DCF!F$46-DCF!F$5*MAX(BT291*DCF!F$46,0)-MAX(BT291-BS291,0)/Inputs!$B$24)*DCF!F$6</f>
        <v>-1024.9015063029615</v>
      </c>
      <c r="DB291" s="15">
        <f ca="1">(BU291*DCF!G$46-DCF!G$5*MAX(BU291*DCF!G$46,0)-MAX(BU291-BT291,0)/Inputs!$B$24)*DCF!G$6</f>
        <v>-1223.766595180924</v>
      </c>
      <c r="DC291" s="15">
        <f ca="1">(BV291*DCF!H$46-DCF!H$5*MAX(BV291*DCF!H$46,0)-MAX(BV291-BU291,0)/Inputs!$B$24)*DCF!H$6</f>
        <v>-649.06476319710271</v>
      </c>
      <c r="DD291" s="15">
        <f ca="1">(BW291*DCF!I$46-DCF!I$5*MAX(BW291*DCF!I$46,0)-MAX(BW291-BV291,0)/Inputs!$B$24)*DCF!I$6</f>
        <v>-289.00482333623933</v>
      </c>
      <c r="DE291" s="15">
        <f ca="1">(BX291*DCF!J$46-DCF!J$5*MAX(BX291*DCF!J$46,0)-MAX(BX291-BW291,0)/Inputs!$B$24)*DCF!J$6</f>
        <v>-372.28622161177049</v>
      </c>
      <c r="DF291" s="15">
        <f ca="1">(BY291*DCF!K$46-DCF!K$5*MAX(BY291*DCF!K$46,0)-MAX(BY291-BX291,0)/Inputs!$B$24)*DCF!K$6</f>
        <v>-166.13904112658275</v>
      </c>
      <c r="DG291" s="15">
        <f ca="1">(BZ291*DCF!L$46-DCF!L$5*MAX(BZ291*DCF!L$46,0)-MAX(BZ291-BY291,0)/Inputs!$B$24)*DCF!L$6</f>
        <v>-292.07302284640758</v>
      </c>
      <c r="DH291" s="15">
        <f ca="1">(CA291*DCF!M$46-DCF!M$5*MAX(CA291*DCF!M$46,0)-MAX(CA291-BZ291,0)/Inputs!$B$24)*DCF!M$6</f>
        <v>1173.5092644777142</v>
      </c>
      <c r="DI291" s="15">
        <f ca="1">SUM(CB291:CL291)+BE291*DCF!M$10*(1+Inputs!$B$30)*(1-Inputs!$B$33)*(1-Inputs!$B$30/Inputs!$B$31)/(Inputs!$B$29-Inputs!$B$30)*DCF!M$6</f>
        <v>216467.55275327462</v>
      </c>
      <c r="DJ291" s="15">
        <f ca="1">SUM(CM291:CW291)+BP291*DCF!M$28*(1+Inputs!$B$30)*(1-Inputs!$B$33)*(1-Inputs!$B$30/Inputs!$B$31)/(Inputs!$B$29-Inputs!$B$30)*DCF!M$6</f>
        <v>373260.83076991531</v>
      </c>
      <c r="DK291" s="15">
        <f ca="1">SUM(CX291:DH291)+CA291*DCF!M$46*(1+Inputs!$B$30)*(1-Inputs!$B$33)*(1-Inputs!$B$30/Inputs!$B$31)/(Inputs!$B$29-Inputs!$B$30)*DCF!M$6</f>
        <v>56018.901729361503</v>
      </c>
      <c r="DM291" s="15">
        <f ca="1">DI291+DJ291+DK291+Inputs!$B$34+Inputs!$B$36-Inputs!$B$35</f>
        <v>722598.28525255143</v>
      </c>
    </row>
    <row r="292" spans="1:117" x14ac:dyDescent="0.75">
      <c r="A292" s="11">
        <v>279</v>
      </c>
      <c r="C292" s="24">
        <f t="shared" ca="1" si="177"/>
        <v>0.98536613892916236</v>
      </c>
      <c r="D292" s="24">
        <f t="shared" ca="1" si="177"/>
        <v>2.7569703393099734E-2</v>
      </c>
      <c r="E292" s="24">
        <f t="shared" ca="1" si="177"/>
        <v>-1.4285589986452518</v>
      </c>
      <c r="F292" s="24">
        <f t="shared" ca="1" si="177"/>
        <v>-2.0707393878849691</v>
      </c>
      <c r="G292" s="24">
        <f t="shared" ca="1" si="177"/>
        <v>-0.44610763902497469</v>
      </c>
      <c r="H292" s="24">
        <f t="shared" ca="1" si="177"/>
        <v>-1.4418182658662002</v>
      </c>
      <c r="I292" s="24">
        <f t="shared" ca="1" si="177"/>
        <v>0.32595547744499209</v>
      </c>
      <c r="J292" s="24">
        <f t="shared" ca="1" si="177"/>
        <v>0.69032997920232331</v>
      </c>
      <c r="K292" s="24">
        <f t="shared" ca="1" si="177"/>
        <v>-1.1730406095181347</v>
      </c>
      <c r="L292" s="24">
        <f t="shared" ca="1" si="177"/>
        <v>0.4021786851149759</v>
      </c>
      <c r="M292" s="24">
        <f t="shared" ca="1" si="177"/>
        <v>-1.7908091751560642</v>
      </c>
      <c r="N292" s="24">
        <f ca="1">SQRT(Inputs!$B$38)*C292+SQRT(1-Inputs!$B$38)*_xlfn.NORM.S.INV(RAND())</f>
        <v>1.8529579848407978</v>
      </c>
      <c r="O292" s="24">
        <f ca="1">SQRT(Inputs!$B$38)*D292+SQRT(1-Inputs!$B$38)*_xlfn.NORM.S.INV(RAND())</f>
        <v>5.5075158592879966E-2</v>
      </c>
      <c r="P292" s="24">
        <f ca="1">SQRT(Inputs!$B$38)*E292+SQRT(1-Inputs!$B$38)*_xlfn.NORM.S.INV(RAND())</f>
        <v>-1.2262894708746139</v>
      </c>
      <c r="Q292" s="24">
        <f ca="1">SQRT(Inputs!$B$38)*F292+SQRT(1-Inputs!$B$38)*_xlfn.NORM.S.INV(RAND())</f>
        <v>-0.87909417662126133</v>
      </c>
      <c r="R292" s="24">
        <f ca="1">SQRT(Inputs!$B$38)*G292+SQRT(1-Inputs!$B$38)*_xlfn.NORM.S.INV(RAND())</f>
        <v>-0.73824263318219718</v>
      </c>
      <c r="S292" s="24">
        <f ca="1">SQRT(Inputs!$B$38)*H292+SQRT(1-Inputs!$B$38)*_xlfn.NORM.S.INV(RAND())</f>
        <v>-1.045723949198605</v>
      </c>
      <c r="T292" s="24">
        <f ca="1">SQRT(Inputs!$B$38)*I292+SQRT(1-Inputs!$B$38)*_xlfn.NORM.S.INV(RAND())</f>
        <v>1.5375289679556934</v>
      </c>
      <c r="U292" s="24">
        <f ca="1">SQRT(Inputs!$B$38)*J292+SQRT(1-Inputs!$B$38)*_xlfn.NORM.S.INV(RAND())</f>
        <v>-1.0496770842314711</v>
      </c>
      <c r="V292" s="24">
        <f ca="1">SQRT(Inputs!$B$38)*K292+SQRT(1-Inputs!$B$38)*_xlfn.NORM.S.INV(RAND())</f>
        <v>-1.3890244708698436</v>
      </c>
      <c r="W292" s="24">
        <f ca="1">SQRT(Inputs!$B$38)*L292+SQRT(1-Inputs!$B$38)*_xlfn.NORM.S.INV(RAND())</f>
        <v>0.34556019109885755</v>
      </c>
      <c r="X292" s="24">
        <f ca="1">SQRT(Inputs!$B$38)*M292+SQRT(1-Inputs!$B$38)*_xlfn.NORM.S.INV(RAND())</f>
        <v>-2.2251179963166341</v>
      </c>
      <c r="Y292" s="24">
        <f ca="1">SQRT(Inputs!$B$38)*C292+SQRT(1-Inputs!$B$38)*_xlfn.NORM.S.INV(RAND())</f>
        <v>0.42575881444902663</v>
      </c>
      <c r="Z292" s="24">
        <f ca="1">SQRT(Inputs!$B$38)*D292+SQRT(1-Inputs!$B$38)*_xlfn.NORM.S.INV(RAND())</f>
        <v>1.1908580102046351</v>
      </c>
      <c r="AA292" s="24">
        <f ca="1">SQRT(Inputs!$B$38)*E292+SQRT(1-Inputs!$B$38)*_xlfn.NORM.S.INV(RAND())</f>
        <v>-1.1303690048638684</v>
      </c>
      <c r="AB292" s="24">
        <f ca="1">SQRT(Inputs!$B$38)*F292+SQRT(1-Inputs!$B$38)*_xlfn.NORM.S.INV(RAND())</f>
        <v>-0.29609697789739498</v>
      </c>
      <c r="AC292" s="24">
        <f ca="1">SQRT(Inputs!$B$38)*G292+SQRT(1-Inputs!$B$38)*_xlfn.NORM.S.INV(RAND())</f>
        <v>0.20162901642901687</v>
      </c>
      <c r="AD292" s="24">
        <f ca="1">SQRT(Inputs!$B$38)*H292+SQRT(1-Inputs!$B$38)*_xlfn.NORM.S.INV(RAND())</f>
        <v>-0.33616321197284132</v>
      </c>
      <c r="AE292" s="24">
        <f ca="1">SQRT(Inputs!$B$38)*I292+SQRT(1-Inputs!$B$38)*_xlfn.NORM.S.INV(RAND())</f>
        <v>-0.20991112366401507</v>
      </c>
      <c r="AF292" s="24">
        <f ca="1">SQRT(Inputs!$B$38)*J292+SQRT(1-Inputs!$B$38)*_xlfn.NORM.S.INV(RAND())</f>
        <v>0.3554282831656585</v>
      </c>
      <c r="AG292" s="24">
        <f ca="1">SQRT(Inputs!$B$38)*K292+SQRT(1-Inputs!$B$38)*_xlfn.NORM.S.INV(RAND())</f>
        <v>-0.72897768766149529</v>
      </c>
      <c r="AH292" s="24">
        <f ca="1">SQRT(Inputs!$B$38)*L292+SQRT(1-Inputs!$B$38)*_xlfn.NORM.S.INV(RAND())</f>
        <v>-8.2831042686337536E-2</v>
      </c>
      <c r="AI292" s="24">
        <f ca="1">SQRT(Inputs!$B$38)*M292+SQRT(1-Inputs!$B$38)*_xlfn.NORM.S.INV(RAND())</f>
        <v>-1.2017102378817595</v>
      </c>
      <c r="AJ292" s="24">
        <f ca="1">SQRT(Inputs!$B$38)*C292+SQRT(1-Inputs!$B$38)*_xlfn.NORM.S.INV(RAND())</f>
        <v>1.7315928827439526</v>
      </c>
      <c r="AK292" s="24">
        <f ca="1">SQRT(Inputs!$B$38)*D292+SQRT(1-Inputs!$B$38)*_xlfn.NORM.S.INV(RAND())</f>
        <v>-0.60844771718272594</v>
      </c>
      <c r="AL292" s="24">
        <f ca="1">SQRT(Inputs!$B$38)*E292+SQRT(1-Inputs!$B$38)*_xlfn.NORM.S.INV(RAND())</f>
        <v>-0.24075208659232405</v>
      </c>
      <c r="AM292" s="24">
        <f ca="1">SQRT(Inputs!$B$38)*F292+SQRT(1-Inputs!$B$38)*_xlfn.NORM.S.INV(RAND())</f>
        <v>-2.0246088347407643</v>
      </c>
      <c r="AN292" s="24">
        <f ca="1">SQRT(Inputs!$B$38)*G292+SQRT(1-Inputs!$B$38)*_xlfn.NORM.S.INV(RAND())</f>
        <v>-1.7613863292106822</v>
      </c>
      <c r="AO292" s="24">
        <f ca="1">SQRT(Inputs!$B$38)*H292+SQRT(1-Inputs!$B$38)*_xlfn.NORM.S.INV(RAND())</f>
        <v>-0.30352791297974907</v>
      </c>
      <c r="AP292" s="24">
        <f ca="1">SQRT(Inputs!$B$38)*I292+SQRT(1-Inputs!$B$38)*_xlfn.NORM.S.INV(RAND())</f>
        <v>0.88799629126147261</v>
      </c>
      <c r="AQ292" s="24">
        <f ca="1">SQRT(Inputs!$B$38)*J292+SQRT(1-Inputs!$B$38)*_xlfn.NORM.S.INV(RAND())</f>
        <v>-5.363320929579557E-2</v>
      </c>
      <c r="AR292" s="24">
        <f ca="1">SQRT(Inputs!$B$38)*K292+SQRT(1-Inputs!$B$38)*_xlfn.NORM.S.INV(RAND())</f>
        <v>-0.79467768940646155</v>
      </c>
      <c r="AS292" s="24">
        <f ca="1">SQRT(Inputs!$B$38)*L292+SQRT(1-Inputs!$B$38)*_xlfn.NORM.S.INV(RAND())</f>
        <v>-0.64040512540179451</v>
      </c>
      <c r="AT292" s="24">
        <f ca="1">SQRT(Inputs!$B$38)*M292+SQRT(1-Inputs!$B$38)*_xlfn.NORM.S.INV(RAND())</f>
        <v>-1.0647102800778072</v>
      </c>
      <c r="AU292" s="15">
        <f ca="1">Inputs!$B$6*EXP($B$8-0.5*C$5^2+C$5*N292)</f>
        <v>6697.947556581702</v>
      </c>
      <c r="AV292" s="15">
        <f t="shared" ca="1" si="146"/>
        <v>8219.2736176132767</v>
      </c>
      <c r="AW292" s="15">
        <f t="shared" ca="1" si="147"/>
        <v>8494.1195772407136</v>
      </c>
      <c r="AX292" s="15">
        <f t="shared" ca="1" si="148"/>
        <v>9291.8186757320855</v>
      </c>
      <c r="AY292" s="15">
        <f t="shared" ca="1" si="149"/>
        <v>10417.518252671045</v>
      </c>
      <c r="AZ292" s="15">
        <f t="shared" ca="1" si="150"/>
        <v>11355.057779652232</v>
      </c>
      <c r="BA292" s="15">
        <f t="shared" ca="1" si="151"/>
        <v>16321.70537420929</v>
      </c>
      <c r="BB292" s="15">
        <f t="shared" ca="1" si="152"/>
        <v>17987.951314956095</v>
      </c>
      <c r="BC292" s="15">
        <f t="shared" ca="1" si="153"/>
        <v>19266.211496437416</v>
      </c>
      <c r="BD292" s="15">
        <f t="shared" ca="1" si="154"/>
        <v>24378.269775066208</v>
      </c>
      <c r="BE292" s="15">
        <f t="shared" ca="1" si="155"/>
        <v>24392.409009484527</v>
      </c>
      <c r="BF292" s="15">
        <f ca="1">Inputs!$B$13*EXP($B$9-0.5*C$6^2+C$6*Y292)</f>
        <v>15049.122047846709</v>
      </c>
      <c r="BG292" s="15">
        <f t="shared" ca="1" si="156"/>
        <v>22737.370240957538</v>
      </c>
      <c r="BH292" s="15">
        <f t="shared" ca="1" si="157"/>
        <v>23031.621297429811</v>
      </c>
      <c r="BI292" s="15">
        <f t="shared" ca="1" si="158"/>
        <v>26938.058163970392</v>
      </c>
      <c r="BJ292" s="15">
        <f t="shared" ca="1" si="159"/>
        <v>33998.204512731376</v>
      </c>
      <c r="BK292" s="15">
        <f t="shared" ca="1" si="160"/>
        <v>39859.728995279474</v>
      </c>
      <c r="BL292" s="15">
        <f t="shared" ca="1" si="161"/>
        <v>47648.896228666148</v>
      </c>
      <c r="BM292" s="15">
        <f t="shared" ca="1" si="162"/>
        <v>61214.854923799874</v>
      </c>
      <c r="BN292" s="15">
        <f t="shared" ca="1" si="163"/>
        <v>68988.827342737452</v>
      </c>
      <c r="BO292" s="15">
        <f t="shared" ca="1" si="164"/>
        <v>84070.274044351172</v>
      </c>
      <c r="BP292" s="15">
        <f t="shared" ca="1" si="165"/>
        <v>90303.684572277867</v>
      </c>
      <c r="BQ292" s="15">
        <f ca="1">Inputs!$B$20*EXP($B$10-0.5*C$7^2+C$7*AJ292)</f>
        <v>7927.5134601476248</v>
      </c>
      <c r="BR292" s="15">
        <f t="shared" ca="1" si="166"/>
        <v>8866.588496001048</v>
      </c>
      <c r="BS292" s="15">
        <f t="shared" ca="1" si="167"/>
        <v>11330.664309698215</v>
      </c>
      <c r="BT292" s="15">
        <f t="shared" ca="1" si="168"/>
        <v>9185.1998923867159</v>
      </c>
      <c r="BU292" s="15">
        <f t="shared" ca="1" si="169"/>
        <v>8312.2175053584106</v>
      </c>
      <c r="BV292" s="15">
        <f t="shared" ca="1" si="170"/>
        <v>10800.283166457883</v>
      </c>
      <c r="BW292" s="15">
        <f t="shared" ca="1" si="171"/>
        <v>18187.389034685697</v>
      </c>
      <c r="BX292" s="15">
        <f t="shared" ca="1" si="172"/>
        <v>25165.939795418704</v>
      </c>
      <c r="BY292" s="15">
        <f t="shared" ca="1" si="173"/>
        <v>30288.178036520942</v>
      </c>
      <c r="BZ292" s="15">
        <f t="shared" ca="1" si="174"/>
        <v>37778.568277640021</v>
      </c>
      <c r="CA292" s="15">
        <f t="shared" ca="1" si="175"/>
        <v>43919.717835573138</v>
      </c>
      <c r="CB292" s="15">
        <f ca="1">(AU292*DCF!C$10-DCF!C$5*MAX(AU292*DCF!C$10,0)-MAX(AU292-Inputs!$B$6,0)/Inputs!$B$10)*DCF!C$6</f>
        <v>1030.6983952042087</v>
      </c>
      <c r="CC292" s="15">
        <f ca="1">(AV292*DCF!D$10-DCF!D$5*MAX(AV292*DCF!D$10,0)-MAX(AV292-AU292,0)/Inputs!$B$10)*DCF!D$6</f>
        <v>1632.4567164912437</v>
      </c>
      <c r="CD292" s="15">
        <f ca="1">(AW292*DCF!E$10-DCF!E$5*MAX(AW292*DCF!E$10,0)-MAX(AW292-AV292,0)/Inputs!$B$10)*DCF!E$6</f>
        <v>1899.2503034410047</v>
      </c>
      <c r="CE292" s="15">
        <f ca="1">(AX292*DCF!F$10-DCF!F$5*MAX(AX292*DCF!F$10,0)-MAX(AX292-AW292,0)/Inputs!$B$10)*DCF!F$6</f>
        <v>1862.4078035807966</v>
      </c>
      <c r="CF292" s="15">
        <f ca="1">(AY292*DCF!G$10-DCF!G$5*MAX(AY292*DCF!G$10,0)-MAX(AY292-AX292,0)/Inputs!$B$10)*DCF!G$6</f>
        <v>1930.0449700172774</v>
      </c>
      <c r="CG292" s="15">
        <f ca="1">(AZ292*DCF!H$10-DCF!H$5*MAX(AZ292*DCF!H$10,0)-MAX(AZ292-AY292,0)/Inputs!$B$10)*DCF!H$6</f>
        <v>2038.1156620634083</v>
      </c>
      <c r="CH292" s="15">
        <f ca="1">(BA292*DCF!I$10-DCF!I$5*MAX(BA292*DCF!I$10,0)-MAX(BA292-AZ292,0)/Inputs!$B$10)*DCF!I$6</f>
        <v>2166.6759331336716</v>
      </c>
      <c r="CI292" s="15">
        <f ca="1">(BB292*DCF!J$10-DCF!J$5*MAX(BB292*DCF!J$10,0)-MAX(BB292-BA292,0)/Inputs!$B$10)*DCF!J$6</f>
        <v>2834.2820687369335</v>
      </c>
      <c r="CJ292" s="15">
        <f ca="1">(BC292*DCF!K$10-DCF!K$5*MAX(BC292*DCF!K$10,0)-MAX(BC292-BB292,0)/Inputs!$B$10)*DCF!K$6</f>
        <v>2922.6136670786896</v>
      </c>
      <c r="CK292" s="15">
        <f ca="1">(BD292*DCF!L$10-DCF!L$5*MAX(BD292*DCF!L$10,0)-MAX(BD292-BC292,0)/Inputs!$B$10)*DCF!L$6</f>
        <v>3015.634751595082</v>
      </c>
      <c r="CL292" s="15">
        <f ca="1">(BE292*DCF!M$10-DCF!M$5*MAX(BE292*DCF!M$10,0)-MAX(BE292-BD292,0)/Inputs!$B$10)*DCF!M$6</f>
        <v>3440.3953211638614</v>
      </c>
      <c r="CM292" s="15">
        <f ca="1">(BF292*DCF!C$28-DCF!C$5*MAX(BF292*DCF!C$28,0)-MAX(BF292-Inputs!$B$13,0)/Inputs!$B$17)*DCF!C$6</f>
        <v>3747.1376856855622</v>
      </c>
      <c r="CN292" s="15">
        <f ca="1">(BG292*DCF!D$28-DCF!D$5*MAX(BG292*DCF!D$28,0)-MAX(BG292-BF292,0)/Inputs!$B$17)*DCF!D$6</f>
        <v>5056.4241034846164</v>
      </c>
      <c r="CO292" s="15">
        <f ca="1">(BH292*DCF!E$28-DCF!E$5*MAX(BH292*DCF!E$28,0)-MAX(BH292-BG292,0)/Inputs!$B$17)*DCF!E$6</f>
        <v>6464.9724297651801</v>
      </c>
      <c r="CP292" s="15">
        <f ca="1">(BI292*DCF!F$28-DCF!F$5*MAX(BI292*DCF!F$28,0)-MAX(BI292-BH292,0)/Inputs!$B$17)*DCF!F$6</f>
        <v>6601.7446423338743</v>
      </c>
      <c r="CQ292" s="15">
        <f ca="1">(BJ292*DCF!G$28-DCF!G$5*MAX(BJ292*DCF!G$28,0)-MAX(BJ292-BI292,0)/Inputs!$B$17)*DCF!G$6</f>
        <v>7633.6452343306892</v>
      </c>
      <c r="CR292" s="15">
        <f ca="1">(BK292*DCF!H$28-DCF!H$5*MAX(BK292*DCF!H$28,0)-MAX(BK292-BJ292,0)/Inputs!$B$17)*DCF!H$6</f>
        <v>8947.0343326904658</v>
      </c>
      <c r="CS292" s="15">
        <f ca="1">(BL292*DCF!I$28-DCF!I$5*MAX(BL292*DCF!I$28,0)-MAX(BL292-BK292,0)/Inputs!$B$17)*DCF!I$6</f>
        <v>10086.798370270692</v>
      </c>
      <c r="CT292" s="15">
        <f ca="1">(BM292*DCF!J$28-DCF!J$5*MAX(BM292*DCF!J$28,0)-MAX(BM292-BL292,0)/Inputs!$B$17)*DCF!J$6</f>
        <v>11857.259181422409</v>
      </c>
      <c r="CU292" s="15">
        <f ca="1">(BN292*DCF!K$28-DCF!K$5*MAX(BN292*DCF!K$28,0)-MAX(BN292-BM292,0)/Inputs!$B$17)*DCF!K$6</f>
        <v>13617.075526504794</v>
      </c>
      <c r="CV292" s="15">
        <f ca="1">(BO292*DCF!L$28-DCF!L$5*MAX(BO292*DCF!L$28,0)-MAX(BO292-BN292,0)/Inputs!$B$17)*DCF!L$6</f>
        <v>15067.293453888105</v>
      </c>
      <c r="CW292" s="15">
        <f ca="1">(BP292*DCF!M$28-DCF!M$5*MAX(BP292*DCF!M$28,0)-MAX(BP292-BO292,0)/Inputs!$B$17)*DCF!M$6</f>
        <v>16339.123959007748</v>
      </c>
      <c r="CX292" s="15">
        <f ca="1">(BQ292*DCF!C$46-DCF!C$5*MAX(BQ292*DCF!C$46,0)-MAX(BQ292-Inputs!$B$20,0)/Inputs!$B$24)*DCF!C$6</f>
        <v>-4013.9816121115182</v>
      </c>
      <c r="CY292" s="15">
        <f ca="1">(BR292*DCF!D$46-DCF!D$5*MAX(BR292*DCF!D$46,0)-MAX(BR292-BQ292,0)/Inputs!$B$24)*DCF!D$6</f>
        <v>-1914.0154075188807</v>
      </c>
      <c r="CZ292" s="15">
        <f ca="1">(BS292*DCF!E$46-DCF!E$5*MAX(BS292*DCF!E$46,0)-MAX(BS292-BR292,0)/Inputs!$B$24)*DCF!E$6</f>
        <v>-2311.1416336137099</v>
      </c>
      <c r="DA292" s="15">
        <f ca="1">(BT292*DCF!F$46-DCF!F$5*MAX(BT292*DCF!F$46,0)-MAX(BT292-BS292,0)/Inputs!$B$24)*DCF!F$6</f>
        <v>-668.92432942731477</v>
      </c>
      <c r="DB292" s="15">
        <f ca="1">(BU292*DCF!G$46-DCF!G$5*MAX(BU292*DCF!G$46,0)-MAX(BU292-BT292,0)/Inputs!$B$24)*DCF!G$6</f>
        <v>-279.60657394375335</v>
      </c>
      <c r="DC292" s="15">
        <f ca="1">(BV292*DCF!H$46-DCF!H$5*MAX(BV292*DCF!H$46,0)-MAX(BV292-BU292,0)/Inputs!$B$24)*DCF!H$6</f>
        <v>-773.15115955542865</v>
      </c>
      <c r="DD292" s="15">
        <f ca="1">(BW292*DCF!I$46-DCF!I$5*MAX(BW292*DCF!I$46,0)-MAX(BW292-BV292,0)/Inputs!$B$24)*DCF!I$6</f>
        <v>-1700.5075218762086</v>
      </c>
      <c r="DE292" s="15">
        <f ca="1">(BX292*DCF!J$46-DCF!J$5*MAX(BX292*DCF!J$46,0)-MAX(BX292-BW292,0)/Inputs!$B$24)*DCF!J$6</f>
        <v>-794.956086549509</v>
      </c>
      <c r="DF292" s="15">
        <f ca="1">(BY292*DCF!K$46-DCF!K$5*MAX(BY292*DCF!K$46,0)-MAX(BY292-BX292,0)/Inputs!$B$24)*DCF!K$6</f>
        <v>475.34978237464873</v>
      </c>
      <c r="DG292" s="15">
        <f ca="1">(BZ292*DCF!L$46-DCF!L$5*MAX(BZ292*DCF!L$46,0)-MAX(BZ292-BY292,0)/Inputs!$B$24)*DCF!L$6</f>
        <v>916.35768383441916</v>
      </c>
      <c r="DH292" s="15">
        <f ca="1">(CA292*DCF!M$46-DCF!M$5*MAX(CA292*DCF!M$46,0)-MAX(CA292-BZ292,0)/Inputs!$B$24)*DCF!M$6</f>
        <v>2159.2880886135049</v>
      </c>
      <c r="DI292" s="15">
        <f ca="1">SUM(CB292:CL292)+BE292*DCF!M$10*(1+Inputs!$B$30)*(1-Inputs!$B$33)*(1-Inputs!$B$30/Inputs!$B$31)/(Inputs!$B$29-Inputs!$B$30)*DCF!M$6</f>
        <v>92656.972422118182</v>
      </c>
      <c r="DJ292" s="15">
        <f ca="1">SUM(CM292:CW292)+BP292*DCF!M$28*(1+Inputs!$B$30)*(1-Inputs!$B$33)*(1-Inputs!$B$30/Inputs!$B$31)/(Inputs!$B$29-Inputs!$B$30)*DCF!M$6</f>
        <v>440506.97332905652</v>
      </c>
      <c r="DK292" s="15">
        <f ca="1">SUM(CX292:DH292)+CA292*DCF!M$46*(1+Inputs!$B$30)*(1-Inputs!$B$33)*(1-Inputs!$B$30/Inputs!$B$31)/(Inputs!$B$29-Inputs!$B$30)*DCF!M$6</f>
        <v>58999.797627194828</v>
      </c>
      <c r="DM292" s="15">
        <f ca="1">DI292+DJ292+DK292+Inputs!$B$34+Inputs!$B$36-Inputs!$B$35</f>
        <v>669014.74337836949</v>
      </c>
    </row>
    <row r="293" spans="1:117" x14ac:dyDescent="0.75">
      <c r="A293" s="11">
        <v>280</v>
      </c>
      <c r="C293" s="24">
        <f t="shared" ca="1" si="177"/>
        <v>-2.0123521247908451</v>
      </c>
      <c r="D293" s="24">
        <f t="shared" ca="1" si="177"/>
        <v>0.87757390298541749</v>
      </c>
      <c r="E293" s="24">
        <f t="shared" ca="1" si="177"/>
        <v>1.2182574187580411</v>
      </c>
      <c r="F293" s="24">
        <f t="shared" ca="1" si="177"/>
        <v>0.41002104586454452</v>
      </c>
      <c r="G293" s="24">
        <f t="shared" ca="1" si="177"/>
        <v>-1.6934551497173298</v>
      </c>
      <c r="H293" s="24">
        <f t="shared" ca="1" si="177"/>
        <v>-1.2832190111892379</v>
      </c>
      <c r="I293" s="24">
        <f t="shared" ca="1" si="177"/>
        <v>-0.39538597893570082</v>
      </c>
      <c r="J293" s="24">
        <f t="shared" ca="1" si="177"/>
        <v>-3.5451569411288394E-2</v>
      </c>
      <c r="K293" s="24">
        <f t="shared" ca="1" si="177"/>
        <v>-0.95560473716829797</v>
      </c>
      <c r="L293" s="24">
        <f t="shared" ca="1" si="177"/>
        <v>0.47097988921761302</v>
      </c>
      <c r="M293" s="24">
        <f t="shared" ca="1" si="177"/>
        <v>8.8949828821987847E-2</v>
      </c>
      <c r="N293" s="24">
        <f ca="1">SQRT(Inputs!$B$38)*C293+SQRT(1-Inputs!$B$38)*_xlfn.NORM.S.INV(RAND())</f>
        <v>-1.7661658532073381</v>
      </c>
      <c r="O293" s="24">
        <f ca="1">SQRT(Inputs!$B$38)*D293+SQRT(1-Inputs!$B$38)*_xlfn.NORM.S.INV(RAND())</f>
        <v>0.92951531386299513</v>
      </c>
      <c r="P293" s="24">
        <f ca="1">SQRT(Inputs!$B$38)*E293+SQRT(1-Inputs!$B$38)*_xlfn.NORM.S.INV(RAND())</f>
        <v>0.31005101624655274</v>
      </c>
      <c r="Q293" s="24">
        <f ca="1">SQRT(Inputs!$B$38)*F293+SQRT(1-Inputs!$B$38)*_xlfn.NORM.S.INV(RAND())</f>
        <v>1.3072681534901363</v>
      </c>
      <c r="R293" s="24">
        <f ca="1">SQRT(Inputs!$B$38)*G293+SQRT(1-Inputs!$B$38)*_xlfn.NORM.S.INV(RAND())</f>
        <v>-0.92955512501305093</v>
      </c>
      <c r="S293" s="24">
        <f ca="1">SQRT(Inputs!$B$38)*H293+SQRT(1-Inputs!$B$38)*_xlfn.NORM.S.INV(RAND())</f>
        <v>-0.96092957784332056</v>
      </c>
      <c r="T293" s="24">
        <f ca="1">SQRT(Inputs!$B$38)*I293+SQRT(1-Inputs!$B$38)*_xlfn.NORM.S.INV(RAND())</f>
        <v>-0.47450921106691341</v>
      </c>
      <c r="U293" s="24">
        <f ca="1">SQRT(Inputs!$B$38)*J293+SQRT(1-Inputs!$B$38)*_xlfn.NORM.S.INV(RAND())</f>
        <v>-1.2268437291178655</v>
      </c>
      <c r="V293" s="24">
        <f ca="1">SQRT(Inputs!$B$38)*K293+SQRT(1-Inputs!$B$38)*_xlfn.NORM.S.INV(RAND())</f>
        <v>-1.0290753378577981</v>
      </c>
      <c r="W293" s="24">
        <f ca="1">SQRT(Inputs!$B$38)*L293+SQRT(1-Inputs!$B$38)*_xlfn.NORM.S.INV(RAND())</f>
        <v>1.0310766857123779</v>
      </c>
      <c r="X293" s="24">
        <f ca="1">SQRT(Inputs!$B$38)*M293+SQRT(1-Inputs!$B$38)*_xlfn.NORM.S.INV(RAND())</f>
        <v>-0.70203354612476676</v>
      </c>
      <c r="Y293" s="24">
        <f ca="1">SQRT(Inputs!$B$38)*C293+SQRT(1-Inputs!$B$38)*_xlfn.NORM.S.INV(RAND())</f>
        <v>-0.83048707642479114</v>
      </c>
      <c r="Z293" s="24">
        <f ca="1">SQRT(Inputs!$B$38)*D293+SQRT(1-Inputs!$B$38)*_xlfn.NORM.S.INV(RAND())</f>
        <v>0.84897584770497825</v>
      </c>
      <c r="AA293" s="24">
        <f ca="1">SQRT(Inputs!$B$38)*E293+SQRT(1-Inputs!$B$38)*_xlfn.NORM.S.INV(RAND())</f>
        <v>1.9611773268269757</v>
      </c>
      <c r="AB293" s="24">
        <f ca="1">SQRT(Inputs!$B$38)*F293+SQRT(1-Inputs!$B$38)*_xlfn.NORM.S.INV(RAND())</f>
        <v>1.0650092284431576</v>
      </c>
      <c r="AC293" s="24">
        <f ca="1">SQRT(Inputs!$B$38)*G293+SQRT(1-Inputs!$B$38)*_xlfn.NORM.S.INV(RAND())</f>
        <v>-0.65263734501473414</v>
      </c>
      <c r="AD293" s="24">
        <f ca="1">SQRT(Inputs!$B$38)*H293+SQRT(1-Inputs!$B$38)*_xlfn.NORM.S.INV(RAND())</f>
        <v>-1.8946230205062173</v>
      </c>
      <c r="AE293" s="24">
        <f ca="1">SQRT(Inputs!$B$38)*I293+SQRT(1-Inputs!$B$38)*_xlfn.NORM.S.INV(RAND())</f>
        <v>-0.84312861994986155</v>
      </c>
      <c r="AF293" s="24">
        <f ca="1">SQRT(Inputs!$B$38)*J293+SQRT(1-Inputs!$B$38)*_xlfn.NORM.S.INV(RAND())</f>
        <v>1.0028600465558166</v>
      </c>
      <c r="AG293" s="24">
        <f ca="1">SQRT(Inputs!$B$38)*K293+SQRT(1-Inputs!$B$38)*_xlfn.NORM.S.INV(RAND())</f>
        <v>0.62538390031331392</v>
      </c>
      <c r="AH293" s="24">
        <f ca="1">SQRT(Inputs!$B$38)*L293+SQRT(1-Inputs!$B$38)*_xlfn.NORM.S.INV(RAND())</f>
        <v>5.2181488792651748E-2</v>
      </c>
      <c r="AI293" s="24">
        <f ca="1">SQRT(Inputs!$B$38)*M293+SQRT(1-Inputs!$B$38)*_xlfn.NORM.S.INV(RAND())</f>
        <v>1.0808523655293392</v>
      </c>
      <c r="AJ293" s="24">
        <f ca="1">SQRT(Inputs!$B$38)*C293+SQRT(1-Inputs!$B$38)*_xlfn.NORM.S.INV(RAND())</f>
        <v>-0.92557168654913236</v>
      </c>
      <c r="AK293" s="24">
        <f ca="1">SQRT(Inputs!$B$38)*D293+SQRT(1-Inputs!$B$38)*_xlfn.NORM.S.INV(RAND())</f>
        <v>1.4084578212191574</v>
      </c>
      <c r="AL293" s="24">
        <f ca="1">SQRT(Inputs!$B$38)*E293+SQRT(1-Inputs!$B$38)*_xlfn.NORM.S.INV(RAND())</f>
        <v>2.6347647289943463</v>
      </c>
      <c r="AM293" s="24">
        <f ca="1">SQRT(Inputs!$B$38)*F293+SQRT(1-Inputs!$B$38)*_xlfn.NORM.S.INV(RAND())</f>
        <v>0.76059131410572478</v>
      </c>
      <c r="AN293" s="24">
        <f ca="1">SQRT(Inputs!$B$38)*G293+SQRT(1-Inputs!$B$38)*_xlfn.NORM.S.INV(RAND())</f>
        <v>-1.8886179087571286</v>
      </c>
      <c r="AO293" s="24">
        <f ca="1">SQRT(Inputs!$B$38)*H293+SQRT(1-Inputs!$B$38)*_xlfn.NORM.S.INV(RAND())</f>
        <v>-0.40138058236678309</v>
      </c>
      <c r="AP293" s="24">
        <f ca="1">SQRT(Inputs!$B$38)*I293+SQRT(1-Inputs!$B$38)*_xlfn.NORM.S.INV(RAND())</f>
        <v>-1.795019235144506</v>
      </c>
      <c r="AQ293" s="24">
        <f ca="1">SQRT(Inputs!$B$38)*J293+SQRT(1-Inputs!$B$38)*_xlfn.NORM.S.INV(RAND())</f>
        <v>0.63018567262882574</v>
      </c>
      <c r="AR293" s="24">
        <f ca="1">SQRT(Inputs!$B$38)*K293+SQRT(1-Inputs!$B$38)*_xlfn.NORM.S.INV(RAND())</f>
        <v>-2.4356323831214388E-2</v>
      </c>
      <c r="AS293" s="24">
        <f ca="1">SQRT(Inputs!$B$38)*L293+SQRT(1-Inputs!$B$38)*_xlfn.NORM.S.INV(RAND())</f>
        <v>0.87748213205835035</v>
      </c>
      <c r="AT293" s="24">
        <f ca="1">SQRT(Inputs!$B$38)*M293+SQRT(1-Inputs!$B$38)*_xlfn.NORM.S.INV(RAND())</f>
        <v>-1.314502680257815</v>
      </c>
      <c r="AU293" s="15">
        <f ca="1">Inputs!$B$6*EXP($B$8-0.5*C$5^2+C$5*N293)</f>
        <v>3728.3375566786472</v>
      </c>
      <c r="AV293" s="15">
        <f t="shared" ca="1" si="146"/>
        <v>5202.8878168233732</v>
      </c>
      <c r="AW293" s="15">
        <f t="shared" ca="1" si="147"/>
        <v>6614.9317866489082</v>
      </c>
      <c r="AX293" s="15">
        <f t="shared" ca="1" si="148"/>
        <v>9508.9955935411999</v>
      </c>
      <c r="AY293" s="15">
        <f t="shared" ca="1" si="149"/>
        <v>10425.448603651668</v>
      </c>
      <c r="AZ293" s="15">
        <f t="shared" ca="1" si="150"/>
        <v>11470.307421098796</v>
      </c>
      <c r="BA293" s="15">
        <f t="shared" ca="1" si="151"/>
        <v>13356.658226118037</v>
      </c>
      <c r="BB293" s="15">
        <f t="shared" ca="1" si="152"/>
        <v>14461.226913389337</v>
      </c>
      <c r="BC293" s="15">
        <f t="shared" ca="1" si="153"/>
        <v>16036.5038033454</v>
      </c>
      <c r="BD293" s="15">
        <f t="shared" ca="1" si="154"/>
        <v>21635.28784742537</v>
      </c>
      <c r="BE293" s="15">
        <f t="shared" ca="1" si="155"/>
        <v>24869.160862415079</v>
      </c>
      <c r="BF293" s="15">
        <f ca="1">Inputs!$B$13*EXP($B$9-0.5*C$6^2+C$6*Y293)</f>
        <v>11731.432845246185</v>
      </c>
      <c r="BG293" s="15">
        <f t="shared" ca="1" si="156"/>
        <v>16664.376849941644</v>
      </c>
      <c r="BH293" s="15">
        <f t="shared" ca="1" si="157"/>
        <v>28187.748050824452</v>
      </c>
      <c r="BI293" s="15">
        <f t="shared" ca="1" si="158"/>
        <v>40652.492430955761</v>
      </c>
      <c r="BJ293" s="15">
        <f t="shared" ca="1" si="159"/>
        <v>45362.650715580596</v>
      </c>
      <c r="BK293" s="15">
        <f t="shared" ca="1" si="160"/>
        <v>43016.081165204145</v>
      </c>
      <c r="BL293" s="15">
        <f t="shared" ca="1" si="161"/>
        <v>47370.860635147576</v>
      </c>
      <c r="BM293" s="15">
        <f t="shared" ca="1" si="162"/>
        <v>65954.597563252915</v>
      </c>
      <c r="BN293" s="15">
        <f t="shared" ca="1" si="163"/>
        <v>87428.591715907256</v>
      </c>
      <c r="BO293" s="15">
        <f t="shared" ca="1" si="164"/>
        <v>108226.33511133378</v>
      </c>
      <c r="BP293" s="15">
        <f t="shared" ca="1" si="165"/>
        <v>150559.1493509243</v>
      </c>
      <c r="BQ293" s="15">
        <f ca="1">Inputs!$B$20*EXP($B$10-0.5*C$7^2+C$7*AJ293)</f>
        <v>3089.1289338034094</v>
      </c>
      <c r="BR293" s="15">
        <f t="shared" ca="1" si="166"/>
        <v>6555.9217313028603</v>
      </c>
      <c r="BS293" s="15">
        <f t="shared" ca="1" si="167"/>
        <v>19133.641331573719</v>
      </c>
      <c r="BT293" s="15">
        <f t="shared" ca="1" si="168"/>
        <v>32206.770163592908</v>
      </c>
      <c r="BU293" s="15">
        <f t="shared" ca="1" si="169"/>
        <v>28262.148941973028</v>
      </c>
      <c r="BV293" s="15">
        <f t="shared" ca="1" si="170"/>
        <v>35921.043123130512</v>
      </c>
      <c r="BW293" s="15">
        <f t="shared" ca="1" si="171"/>
        <v>34282.025341686982</v>
      </c>
      <c r="BX293" s="15">
        <f t="shared" ca="1" si="172"/>
        <v>54405.878600180862</v>
      </c>
      <c r="BY293" s="15">
        <f t="shared" ca="1" si="173"/>
        <v>75877.463702094086</v>
      </c>
      <c r="BZ293" s="15">
        <f t="shared" ca="1" si="174"/>
        <v>125103.72909834862</v>
      </c>
      <c r="CA293" s="15">
        <f t="shared" ca="1" si="175"/>
        <v>139125.48933787935</v>
      </c>
      <c r="CB293" s="15">
        <f ca="1">(AU293*DCF!C$10-DCF!C$5*MAX(AU293*DCF!C$10,0)-MAX(AU293-Inputs!$B$6,0)/Inputs!$B$10)*DCF!C$6</f>
        <v>957.4710710421466</v>
      </c>
      <c r="CC293" s="15">
        <f ca="1">(AV293*DCF!D$10-DCF!D$5*MAX(AV293*DCF!D$10,0)-MAX(AV293-AU293,0)/Inputs!$B$10)*DCF!D$6</f>
        <v>908.63816772829978</v>
      </c>
      <c r="CD293" s="15">
        <f ca="1">(AW293*DCF!E$10-DCF!E$5*MAX(AW293*DCF!E$10,0)-MAX(AW293-AV293,0)/Inputs!$B$10)*DCF!E$6</f>
        <v>1209.2316715715788</v>
      </c>
      <c r="CE293" s="15">
        <f ca="1">(AX293*DCF!F$10-DCF!F$5*MAX(AX293*DCF!F$10,0)-MAX(AX293-AW293,0)/Inputs!$B$10)*DCF!F$6</f>
        <v>1473.6156577858517</v>
      </c>
      <c r="CF293" s="15">
        <f ca="1">(AY293*DCF!G$10-DCF!G$5*MAX(AY293*DCF!G$10,0)-MAX(AY293-AX293,0)/Inputs!$B$10)*DCF!G$6</f>
        <v>1971.8997445453062</v>
      </c>
      <c r="CG293" s="15">
        <f ca="1">(AZ293*DCF!H$10-DCF!H$5*MAX(AZ293*DCF!H$10,0)-MAX(AZ293-AY293,0)/Inputs!$B$10)*DCF!H$6</f>
        <v>2041.4349986418379</v>
      </c>
      <c r="CH293" s="15">
        <f ca="1">(BA293*DCF!I$10-DCF!I$5*MAX(BA293*DCF!I$10,0)-MAX(BA293-AZ293,0)/Inputs!$B$10)*DCF!I$6</f>
        <v>2130.3465817525594</v>
      </c>
      <c r="CI293" s="15">
        <f ca="1">(BB293*DCF!J$10-DCF!J$5*MAX(BB293*DCF!J$10,0)-MAX(BB293-BA293,0)/Inputs!$B$10)*DCF!J$6</f>
        <v>2314.2009103495775</v>
      </c>
      <c r="CJ293" s="15">
        <f ca="1">(BC293*DCF!K$10-DCF!K$5*MAX(BC293*DCF!K$10,0)-MAX(BC293-BB293,0)/Inputs!$B$10)*DCF!K$6</f>
        <v>2361.1047801330133</v>
      </c>
      <c r="CK293" s="15">
        <f ca="1">(BD293*DCF!L$10-DCF!L$5*MAX(BD293*DCF!L$10,0)-MAX(BD293-BC293,0)/Inputs!$B$10)*DCF!L$6</f>
        <v>2538.9993942017081</v>
      </c>
      <c r="CL293" s="15">
        <f ca="1">(BE293*DCF!M$10-DCF!M$5*MAX(BE293*DCF!M$10,0)-MAX(BE293-BD293,0)/Inputs!$B$10)*DCF!M$6</f>
        <v>3123.0395712973618</v>
      </c>
      <c r="CM293" s="15">
        <f ca="1">(BF293*DCF!C$28-DCF!C$5*MAX(BF293*DCF!C$28,0)-MAX(BF293-Inputs!$B$13,0)/Inputs!$B$17)*DCF!C$6</f>
        <v>3500.8106763882129</v>
      </c>
      <c r="CN293" s="15">
        <f ca="1">(BG293*DCF!D$28-DCF!D$5*MAX(BG293*DCF!D$28,0)-MAX(BG293-BF293,0)/Inputs!$B$17)*DCF!D$6</f>
        <v>3855.6201965102205</v>
      </c>
      <c r="CO293" s="15">
        <f ca="1">(BH293*DCF!E$28-DCF!E$5*MAX(BH293*DCF!E$28,0)-MAX(BH293-BG293,0)/Inputs!$B$17)*DCF!E$6</f>
        <v>5712.1743245366679</v>
      </c>
      <c r="CP293" s="15">
        <f ca="1">(BI293*DCF!F$28-DCF!F$5*MAX(BI293*DCF!F$28,0)-MAX(BI293-BH293,0)/Inputs!$B$17)*DCF!F$6</f>
        <v>8766.6771385748434</v>
      </c>
      <c r="CQ293" s="15">
        <f ca="1">(BJ293*DCF!G$28-DCF!G$5*MAX(BJ293*DCF!G$28,0)-MAX(BJ293-BI293,0)/Inputs!$B$17)*DCF!G$6</f>
        <v>10977.481800805053</v>
      </c>
      <c r="CR293" s="15">
        <f ca="1">(BK293*DCF!H$28-DCF!H$5*MAX(BK293*DCF!H$28,0)-MAX(BK293-BJ293,0)/Inputs!$B$17)*DCF!H$6</f>
        <v>10638.351456886116</v>
      </c>
      <c r="CS293" s="15">
        <f ca="1">(BL293*DCF!I$28-DCF!I$5*MAX(BL293*DCF!I$28,0)-MAX(BL293-BK293,0)/Inputs!$B$17)*DCF!I$6</f>
        <v>10514.357388895836</v>
      </c>
      <c r="CT293" s="15">
        <f ca="1">(BM293*DCF!J$28-DCF!J$5*MAX(BM293*DCF!J$28,0)-MAX(BM293-BL293,0)/Inputs!$B$17)*DCF!J$6</f>
        <v>12249.298862242571</v>
      </c>
      <c r="CU293" s="15">
        <f ca="1">(BN293*DCF!K$28-DCF!K$5*MAX(BN293*DCF!K$28,0)-MAX(BN293-BM293,0)/Inputs!$B$17)*DCF!K$6</f>
        <v>15833.174403720064</v>
      </c>
      <c r="CV293" s="15">
        <f ca="1">(BO293*DCF!L$28-DCF!L$5*MAX(BO293*DCF!L$28,0)-MAX(BO293-BN293,0)/Inputs!$B$17)*DCF!L$6</f>
        <v>19240.126166671627</v>
      </c>
      <c r="CW293" s="15">
        <f ca="1">(BP293*DCF!M$28-DCF!M$5*MAX(BP293*DCF!M$28,0)-MAX(BP293-BO293,0)/Inputs!$B$17)*DCF!M$6</f>
        <v>23902.822473060533</v>
      </c>
      <c r="CX293" s="15">
        <f ca="1">(BQ293*DCF!C$46-DCF!C$5*MAX(BQ293*DCF!C$46,0)-MAX(BQ293-Inputs!$B$20,0)/Inputs!$B$24)*DCF!C$6</f>
        <v>-713.42469602850099</v>
      </c>
      <c r="CY293" s="15">
        <f ca="1">(BR293*DCF!D$46-DCF!D$5*MAX(BR293*DCF!D$46,0)-MAX(BR293-BQ293,0)/Inputs!$B$24)*DCF!D$6</f>
        <v>-2598.1946631623596</v>
      </c>
      <c r="CZ293" s="15">
        <f ca="1">(BS293*DCF!E$46-DCF!E$5*MAX(BS293*DCF!E$46,0)-MAX(BS293-BR293,0)/Inputs!$B$24)*DCF!E$6</f>
        <v>-7220.3772089104996</v>
      </c>
      <c r="DA293" s="15">
        <f ca="1">(BT293*DCF!F$46-DCF!F$5*MAX(BT293*DCF!F$46,0)-MAX(BT293-BS293,0)/Inputs!$B$24)*DCF!F$6</f>
        <v>-7105.840110913261</v>
      </c>
      <c r="DB293" s="15">
        <f ca="1">(BU293*DCF!G$46-DCF!G$5*MAX(BU293*DCF!G$46,0)-MAX(BU293-BT293,0)/Inputs!$B$24)*DCF!G$6</f>
        <v>-950.68285121978624</v>
      </c>
      <c r="DC293" s="15">
        <f ca="1">(BV293*DCF!H$46-DCF!H$5*MAX(BV293*DCF!H$46,0)-MAX(BV293-BU293,0)/Inputs!$B$24)*DCF!H$6</f>
        <v>-2379.9544399714682</v>
      </c>
      <c r="DD293" s="15">
        <f ca="1">(BW293*DCF!I$46-DCF!I$5*MAX(BW293*DCF!I$46,0)-MAX(BW293-BV293,0)/Inputs!$B$24)*DCF!I$6</f>
        <v>791.75666202354603</v>
      </c>
      <c r="DE293" s="15">
        <f ca="1">(BX293*DCF!J$46-DCF!J$5*MAX(BX293*DCF!J$46,0)-MAX(BX293-BW293,0)/Inputs!$B$24)*DCF!J$6</f>
        <v>-3054.340994131695</v>
      </c>
      <c r="DF293" s="15">
        <f ca="1">(BY293*DCF!K$46-DCF!K$5*MAX(BY293*DCF!K$46,0)-MAX(BY293-BX293,0)/Inputs!$B$24)*DCF!K$6</f>
        <v>-925.59268384316647</v>
      </c>
      <c r="DG293" s="15">
        <f ca="1">(BZ293*DCF!L$46-DCF!L$5*MAX(BZ293*DCF!L$46,0)-MAX(BZ293-BY293,0)/Inputs!$B$24)*DCF!L$6</f>
        <v>-2492.2249239564212</v>
      </c>
      <c r="DH293" s="15">
        <f ca="1">(CA293*DCF!M$46-DCF!M$5*MAX(CA293*DCF!M$46,0)-MAX(CA293-BZ293,0)/Inputs!$B$24)*DCF!M$6</f>
        <v>7975.5563296679484</v>
      </c>
      <c r="DI293" s="15">
        <f ca="1">SUM(CB293:CL293)+BE293*DCF!M$10*(1+Inputs!$B$30)*(1-Inputs!$B$33)*(1-Inputs!$B$30/Inputs!$B$31)/(Inputs!$B$29-Inputs!$B$30)*DCF!M$6</f>
        <v>90241.186089757568</v>
      </c>
      <c r="DJ293" s="15">
        <f ca="1">SUM(CM293:CW293)+BP293*DCF!M$28*(1+Inputs!$B$30)*(1-Inputs!$B$33)*(1-Inputs!$B$30/Inputs!$B$31)/(Inputs!$B$29-Inputs!$B$30)*DCF!M$6</f>
        <v>683868.36633130617</v>
      </c>
      <c r="DK293" s="15">
        <f ca="1">SUM(CX293:DH293)+CA293*DCF!M$46*(1+Inputs!$B$30)*(1-Inputs!$B$33)*(1-Inputs!$B$30/Inputs!$B$31)/(Inputs!$B$29-Inputs!$B$30)*DCF!M$6</f>
        <v>196431.16740369625</v>
      </c>
      <c r="DM293" s="15">
        <f ca="1">DI293+DJ293+DK293+Inputs!$B$34+Inputs!$B$36-Inputs!$B$35</f>
        <v>1047391.71982476</v>
      </c>
    </row>
    <row r="294" spans="1:117" x14ac:dyDescent="0.75">
      <c r="A294" s="11">
        <v>281</v>
      </c>
      <c r="C294" s="24">
        <f t="shared" ref="C294:M303" ca="1" si="178">_xlfn.NORM.S.INV(RAND())</f>
        <v>-0.47656838127584872</v>
      </c>
      <c r="D294" s="24">
        <f t="shared" ca="1" si="178"/>
        <v>1.4999744643085338</v>
      </c>
      <c r="E294" s="24">
        <f t="shared" ca="1" si="178"/>
        <v>2.0679210474282028</v>
      </c>
      <c r="F294" s="24">
        <f t="shared" ca="1" si="178"/>
        <v>-9.9714548916625002E-3</v>
      </c>
      <c r="G294" s="24">
        <f t="shared" ca="1" si="178"/>
        <v>0.63860407100514349</v>
      </c>
      <c r="H294" s="24">
        <f t="shared" ca="1" si="178"/>
        <v>0.18292241794076419</v>
      </c>
      <c r="I294" s="24">
        <f t="shared" ca="1" si="178"/>
        <v>1.1574793258522311</v>
      </c>
      <c r="J294" s="24">
        <f t="shared" ca="1" si="178"/>
        <v>0.3957304567504184</v>
      </c>
      <c r="K294" s="24">
        <f t="shared" ca="1" si="178"/>
        <v>-0.70738872557610499</v>
      </c>
      <c r="L294" s="24">
        <f t="shared" ca="1" si="178"/>
        <v>0.45981192545892408</v>
      </c>
      <c r="M294" s="24">
        <f t="shared" ca="1" si="178"/>
        <v>-1.0955552705368561</v>
      </c>
      <c r="N294" s="24">
        <f ca="1">SQRT(Inputs!$B$38)*C294+SQRT(1-Inputs!$B$38)*_xlfn.NORM.S.INV(RAND())</f>
        <v>0.31562870361619139</v>
      </c>
      <c r="O294" s="24">
        <f ca="1">SQRT(Inputs!$B$38)*D294+SQRT(1-Inputs!$B$38)*_xlfn.NORM.S.INV(RAND())</f>
        <v>0.31225418581450926</v>
      </c>
      <c r="P294" s="24">
        <f ca="1">SQRT(Inputs!$B$38)*E294+SQRT(1-Inputs!$B$38)*_xlfn.NORM.S.INV(RAND())</f>
        <v>1.3625400516287305</v>
      </c>
      <c r="Q294" s="24">
        <f ca="1">SQRT(Inputs!$B$38)*F294+SQRT(1-Inputs!$B$38)*_xlfn.NORM.S.INV(RAND())</f>
        <v>0.30821512103665261</v>
      </c>
      <c r="R294" s="24">
        <f ca="1">SQRT(Inputs!$B$38)*G294+SQRT(1-Inputs!$B$38)*_xlfn.NORM.S.INV(RAND())</f>
        <v>0.76241793778968359</v>
      </c>
      <c r="S294" s="24">
        <f ca="1">SQRT(Inputs!$B$38)*H294+SQRT(1-Inputs!$B$38)*_xlfn.NORM.S.INV(RAND())</f>
        <v>1.2907809164303181</v>
      </c>
      <c r="T294" s="24">
        <f ca="1">SQRT(Inputs!$B$38)*I294+SQRT(1-Inputs!$B$38)*_xlfn.NORM.S.INV(RAND())</f>
        <v>0.16715301332659832</v>
      </c>
      <c r="U294" s="24">
        <f ca="1">SQRT(Inputs!$B$38)*J294+SQRT(1-Inputs!$B$38)*_xlfn.NORM.S.INV(RAND())</f>
        <v>-0.65642474960003638</v>
      </c>
      <c r="V294" s="24">
        <f ca="1">SQRT(Inputs!$B$38)*K294+SQRT(1-Inputs!$B$38)*_xlfn.NORM.S.INV(RAND())</f>
        <v>-0.93708474460376712</v>
      </c>
      <c r="W294" s="24">
        <f ca="1">SQRT(Inputs!$B$38)*L294+SQRT(1-Inputs!$B$38)*_xlfn.NORM.S.INV(RAND())</f>
        <v>-0.57018391084939202</v>
      </c>
      <c r="X294" s="24">
        <f ca="1">SQRT(Inputs!$B$38)*M294+SQRT(1-Inputs!$B$38)*_xlfn.NORM.S.INV(RAND())</f>
        <v>-2.0384063698807839</v>
      </c>
      <c r="Y294" s="24">
        <f ca="1">SQRT(Inputs!$B$38)*C294+SQRT(1-Inputs!$B$38)*_xlfn.NORM.S.INV(RAND())</f>
        <v>-0.9618555536531983</v>
      </c>
      <c r="Z294" s="24">
        <f ca="1">SQRT(Inputs!$B$38)*D294+SQRT(1-Inputs!$B$38)*_xlfn.NORM.S.INV(RAND())</f>
        <v>0.42584326078502466</v>
      </c>
      <c r="AA294" s="24">
        <f ca="1">SQRT(Inputs!$B$38)*E294+SQRT(1-Inputs!$B$38)*_xlfn.NORM.S.INV(RAND())</f>
        <v>0.3334997852829551</v>
      </c>
      <c r="AB294" s="24">
        <f ca="1">SQRT(Inputs!$B$38)*F294+SQRT(1-Inputs!$B$38)*_xlfn.NORM.S.INV(RAND())</f>
        <v>-0.39069457068885893</v>
      </c>
      <c r="AC294" s="24">
        <f ca="1">SQRT(Inputs!$B$38)*G294+SQRT(1-Inputs!$B$38)*_xlfn.NORM.S.INV(RAND())</f>
        <v>0.37259303158220253</v>
      </c>
      <c r="AD294" s="24">
        <f ca="1">SQRT(Inputs!$B$38)*H294+SQRT(1-Inputs!$B$38)*_xlfn.NORM.S.INV(RAND())</f>
        <v>0.23532856996872364</v>
      </c>
      <c r="AE294" s="24">
        <f ca="1">SQRT(Inputs!$B$38)*I294+SQRT(1-Inputs!$B$38)*_xlfn.NORM.S.INV(RAND())</f>
        <v>-0.17091848492629536</v>
      </c>
      <c r="AF294" s="24">
        <f ca="1">SQRT(Inputs!$B$38)*J294+SQRT(1-Inputs!$B$38)*_xlfn.NORM.S.INV(RAND())</f>
        <v>-0.97604942944227946</v>
      </c>
      <c r="AG294" s="24">
        <f ca="1">SQRT(Inputs!$B$38)*K294+SQRT(1-Inputs!$B$38)*_xlfn.NORM.S.INV(RAND())</f>
        <v>-1.6595396276156045</v>
      </c>
      <c r="AH294" s="24">
        <f ca="1">SQRT(Inputs!$B$38)*L294+SQRT(1-Inputs!$B$38)*_xlfn.NORM.S.INV(RAND())</f>
        <v>0.75460013537862214</v>
      </c>
      <c r="AI294" s="24">
        <f ca="1">SQRT(Inputs!$B$38)*M294+SQRT(1-Inputs!$B$38)*_xlfn.NORM.S.INV(RAND())</f>
        <v>-0.80052137277201396</v>
      </c>
      <c r="AJ294" s="24">
        <f ca="1">SQRT(Inputs!$B$38)*C294+SQRT(1-Inputs!$B$38)*_xlfn.NORM.S.INV(RAND())</f>
        <v>-0.63277777253812029</v>
      </c>
      <c r="AK294" s="24">
        <f ca="1">SQRT(Inputs!$B$38)*D294+SQRT(1-Inputs!$B$38)*_xlfn.NORM.S.INV(RAND())</f>
        <v>1.249479193101505</v>
      </c>
      <c r="AL294" s="24">
        <f ca="1">SQRT(Inputs!$B$38)*E294+SQRT(1-Inputs!$B$38)*_xlfn.NORM.S.INV(RAND())</f>
        <v>0.86647818085773043</v>
      </c>
      <c r="AM294" s="24">
        <f ca="1">SQRT(Inputs!$B$38)*F294+SQRT(1-Inputs!$B$38)*_xlfn.NORM.S.INV(RAND())</f>
        <v>-0.93466023985464053</v>
      </c>
      <c r="AN294" s="24">
        <f ca="1">SQRT(Inputs!$B$38)*G294+SQRT(1-Inputs!$B$38)*_xlfn.NORM.S.INV(RAND())</f>
        <v>2.490377059405019E-2</v>
      </c>
      <c r="AO294" s="24">
        <f ca="1">SQRT(Inputs!$B$38)*H294+SQRT(1-Inputs!$B$38)*_xlfn.NORM.S.INV(RAND())</f>
        <v>-0.22495141717956246</v>
      </c>
      <c r="AP294" s="24">
        <f ca="1">SQRT(Inputs!$B$38)*I294+SQRT(1-Inputs!$B$38)*_xlfn.NORM.S.INV(RAND())</f>
        <v>1.4220128887142538</v>
      </c>
      <c r="AQ294" s="24">
        <f ca="1">SQRT(Inputs!$B$38)*J294+SQRT(1-Inputs!$B$38)*_xlfn.NORM.S.INV(RAND())</f>
        <v>-1.1342759158864564</v>
      </c>
      <c r="AR294" s="24">
        <f ca="1">SQRT(Inputs!$B$38)*K294+SQRT(1-Inputs!$B$38)*_xlfn.NORM.S.INV(RAND())</f>
        <v>2.1752160779309873</v>
      </c>
      <c r="AS294" s="24">
        <f ca="1">SQRT(Inputs!$B$38)*L294+SQRT(1-Inputs!$B$38)*_xlfn.NORM.S.INV(RAND())</f>
        <v>0.79275899052233922</v>
      </c>
      <c r="AT294" s="24">
        <f ca="1">SQRT(Inputs!$B$38)*M294+SQRT(1-Inputs!$B$38)*_xlfn.NORM.S.INV(RAND())</f>
        <v>-0.31527857734380521</v>
      </c>
      <c r="AU294" s="15">
        <f ca="1">Inputs!$B$6*EXP($B$8-0.5*C$5^2+C$5*N294)</f>
        <v>5222.3574886260421</v>
      </c>
      <c r="AV294" s="15">
        <f t="shared" ca="1" si="146"/>
        <v>6655.4972471086339</v>
      </c>
      <c r="AW294" s="15">
        <f t="shared" ca="1" si="147"/>
        <v>9752.4621118524865</v>
      </c>
      <c r="AX294" s="15">
        <f t="shared" ca="1" si="148"/>
        <v>12374.203688432757</v>
      </c>
      <c r="AY294" s="15">
        <f t="shared" ca="1" si="149"/>
        <v>16530.837179315953</v>
      </c>
      <c r="AZ294" s="15">
        <f t="shared" ca="1" si="150"/>
        <v>23305.66694709106</v>
      </c>
      <c r="BA294" s="15">
        <f t="shared" ca="1" si="151"/>
        <v>29023.504226329067</v>
      </c>
      <c r="BB294" s="15">
        <f t="shared" ca="1" si="152"/>
        <v>33271.864471618785</v>
      </c>
      <c r="BC294" s="15">
        <f t="shared" ca="1" si="153"/>
        <v>37225.2956290808</v>
      </c>
      <c r="BD294" s="15">
        <f t="shared" ca="1" si="154"/>
        <v>43236.067115104022</v>
      </c>
      <c r="BE294" s="15">
        <f t="shared" ca="1" si="155"/>
        <v>44003.123189428763</v>
      </c>
      <c r="BF294" s="15">
        <f ca="1">Inputs!$B$13*EXP($B$9-0.5*C$6^2+C$6*Y294)</f>
        <v>11429.849495274002</v>
      </c>
      <c r="BG294" s="15">
        <f t="shared" ca="1" si="156"/>
        <v>15042.513894739019</v>
      </c>
      <c r="BH294" s="15">
        <f t="shared" ca="1" si="157"/>
        <v>19424.442420861054</v>
      </c>
      <c r="BI294" s="15">
        <f t="shared" ca="1" si="158"/>
        <v>22390.656636130429</v>
      </c>
      <c r="BJ294" s="15">
        <f t="shared" ca="1" si="159"/>
        <v>28964.040646848363</v>
      </c>
      <c r="BK294" s="15">
        <f t="shared" ca="1" si="160"/>
        <v>36705.208434131826</v>
      </c>
      <c r="BL294" s="15">
        <f t="shared" ca="1" si="161"/>
        <v>44100.218357316131</v>
      </c>
      <c r="BM294" s="15">
        <f t="shared" ca="1" si="162"/>
        <v>48018.622230469911</v>
      </c>
      <c r="BN294" s="15">
        <f t="shared" ca="1" si="163"/>
        <v>48406.247387997384</v>
      </c>
      <c r="BO294" s="15">
        <f t="shared" ca="1" si="164"/>
        <v>65019.066372146655</v>
      </c>
      <c r="BP294" s="15">
        <f t="shared" ca="1" si="165"/>
        <v>73087.621786464922</v>
      </c>
      <c r="BQ294" s="15">
        <f ca="1">Inputs!$B$20*EXP($B$10-0.5*C$7^2+C$7*AJ294)</f>
        <v>3427.181095556622</v>
      </c>
      <c r="BR294" s="15">
        <f t="shared" ca="1" si="166"/>
        <v>6915.2507092064006</v>
      </c>
      <c r="BS294" s="15">
        <f t="shared" ca="1" si="167"/>
        <v>12145.413020991444</v>
      </c>
      <c r="BT294" s="15">
        <f t="shared" ca="1" si="168"/>
        <v>13104.569708515257</v>
      </c>
      <c r="BU294" s="15">
        <f t="shared" ca="1" si="169"/>
        <v>18271.131630112006</v>
      </c>
      <c r="BV294" s="15">
        <f t="shared" ca="1" si="170"/>
        <v>24164.18094225954</v>
      </c>
      <c r="BW294" s="15">
        <f t="shared" ca="1" si="171"/>
        <v>45560.982744840272</v>
      </c>
      <c r="BX294" s="15">
        <f t="shared" ca="1" si="172"/>
        <v>50763.309714804214</v>
      </c>
      <c r="BY294" s="15">
        <f t="shared" ca="1" si="173"/>
        <v>107840.56983191366</v>
      </c>
      <c r="BZ294" s="15">
        <f t="shared" ca="1" si="174"/>
        <v>175055.39364612792</v>
      </c>
      <c r="CA294" s="15">
        <f t="shared" ca="1" si="175"/>
        <v>232501.91740532606</v>
      </c>
      <c r="CB294" s="15">
        <f ca="1">(AU294*DCF!C$10-DCF!C$5*MAX(AU294*DCF!C$10,0)-MAX(AU294-Inputs!$B$6,0)/Inputs!$B$10)*DCF!C$6</f>
        <v>1041.2196153991206</v>
      </c>
      <c r="CC294" s="15">
        <f ca="1">(AV294*DCF!D$10-DCF!D$5*MAX(AV294*DCF!D$10,0)-MAX(AV294-AU294,0)/Inputs!$B$10)*DCF!D$6</f>
        <v>1272.7987422949661</v>
      </c>
      <c r="CD294" s="15">
        <f ca="1">(AW294*DCF!E$10-DCF!E$5*MAX(AW294*DCF!E$10,0)-MAX(AW294-AV294,0)/Inputs!$B$10)*DCF!E$6</f>
        <v>1554.1235174457206</v>
      </c>
      <c r="CE294" s="15">
        <f ca="1">(AX294*DCF!F$10-DCF!F$5*MAX(AX294*DCF!F$10,0)-MAX(AX294-AW294,0)/Inputs!$B$10)*DCF!F$6</f>
        <v>2155.7495231345906</v>
      </c>
      <c r="CF294" s="15">
        <f ca="1">(AY294*DCF!G$10-DCF!G$5*MAX(AY294*DCF!G$10,0)-MAX(AY294-AX294,0)/Inputs!$B$10)*DCF!G$6</f>
        <v>2607.0343984128417</v>
      </c>
      <c r="CG294" s="15">
        <f ca="1">(AZ294*DCF!H$10-DCF!H$5*MAX(AZ294*DCF!H$10,0)-MAX(AZ294-AY294,0)/Inputs!$B$10)*DCF!H$6</f>
        <v>3321.819474360072</v>
      </c>
      <c r="CH294" s="15">
        <f ca="1">(BA294*DCF!I$10-DCF!I$5*MAX(BA294*DCF!I$10,0)-MAX(BA294-AZ294,0)/Inputs!$B$10)*DCF!I$6</f>
        <v>4363.6097927844467</v>
      </c>
      <c r="CI294" s="15">
        <f ca="1">(BB294*DCF!J$10-DCF!J$5*MAX(BB294*DCF!J$10,0)-MAX(BB294-BA294,0)/Inputs!$B$10)*DCF!J$6</f>
        <v>5065.7601570310126</v>
      </c>
      <c r="CJ294" s="15">
        <f ca="1">(BC294*DCF!K$10-DCF!K$5*MAX(BC294*DCF!K$10,0)-MAX(BC294-BB294,0)/Inputs!$B$10)*DCF!K$6</f>
        <v>5439.2545748315779</v>
      </c>
      <c r="CK294" s="15">
        <f ca="1">(BD294*DCF!L$10-DCF!L$5*MAX(BD294*DCF!L$10,0)-MAX(BD294-BC294,0)/Inputs!$B$10)*DCF!L$6</f>
        <v>5743.5310205803917</v>
      </c>
      <c r="CL294" s="15">
        <f ca="1">(BE294*DCF!M$10-DCF!M$5*MAX(BE294*DCF!M$10,0)-MAX(BE294-BD294,0)/Inputs!$B$10)*DCF!M$6</f>
        <v>6117.7767764704859</v>
      </c>
      <c r="CM294" s="15">
        <f ca="1">(BF294*DCF!C$28-DCF!C$5*MAX(BF294*DCF!C$28,0)-MAX(BF294-Inputs!$B$13,0)/Inputs!$B$17)*DCF!C$6</f>
        <v>3478.4191502035737</v>
      </c>
      <c r="CN294" s="15">
        <f ca="1">(BG294*DCF!D$28-DCF!D$5*MAX(BG294*DCF!D$28,0)-MAX(BG294-BF294,0)/Inputs!$B$17)*DCF!D$6</f>
        <v>3659.6203239814336</v>
      </c>
      <c r="CO294" s="15">
        <f ca="1">(BH294*DCF!E$28-DCF!E$5*MAX(BH294*DCF!E$28,0)-MAX(BH294-BG294,0)/Inputs!$B$17)*DCF!E$6</f>
        <v>4637.7301776167051</v>
      </c>
      <c r="CP294" s="15">
        <f ca="1">(BI294*DCF!F$28-DCF!F$5*MAX(BI294*DCF!F$28,0)-MAX(BI294-BH294,0)/Inputs!$B$17)*DCF!F$6</f>
        <v>5538.4273050201973</v>
      </c>
      <c r="CQ294" s="15">
        <f ca="1">(BJ294*DCF!G$28-DCF!G$5*MAX(BJ294*DCF!G$28,0)-MAX(BJ294-BI294,0)/Inputs!$B$17)*DCF!G$6</f>
        <v>6409.3618418702363</v>
      </c>
      <c r="CR294" s="15">
        <f ca="1">(BK294*DCF!H$28-DCF!H$5*MAX(BK294*DCF!H$28,0)-MAX(BK294-BJ294,0)/Inputs!$B$17)*DCF!H$6</f>
        <v>7874.842774860289</v>
      </c>
      <c r="CS294" s="15">
        <f ca="1">(BL294*DCF!I$28-DCF!I$5*MAX(BL294*DCF!I$28,0)-MAX(BL294-BK294,0)/Inputs!$B$17)*DCF!I$6</f>
        <v>9308.88964892492</v>
      </c>
      <c r="CT294" s="15">
        <f ca="1">(BM294*DCF!J$28-DCF!J$5*MAX(BM294*DCF!J$28,0)-MAX(BM294-BL294,0)/Inputs!$B$17)*DCF!J$6</f>
        <v>10192.590746829821</v>
      </c>
      <c r="CU294" s="15">
        <f ca="1">(BN294*DCF!K$28-DCF!K$5*MAX(BN294*DCF!K$28,0)-MAX(BN294-BM294,0)/Inputs!$B$17)*DCF!K$6</f>
        <v>10175.108902008447</v>
      </c>
      <c r="CV294" s="15">
        <f ca="1">(BO294*DCF!L$28-DCF!L$5*MAX(BO294*DCF!L$28,0)-MAX(BO294-BN294,0)/Inputs!$B$17)*DCF!L$6</f>
        <v>11092.900313533535</v>
      </c>
      <c r="CW294" s="15">
        <f ca="1">(BP294*DCF!M$28-DCF!M$5*MAX(BP294*DCF!M$28,0)-MAX(BP294-BO294,0)/Inputs!$B$17)*DCF!M$6</f>
        <v>12908.087575524018</v>
      </c>
      <c r="CX294" s="15">
        <f ca="1">(BQ294*DCF!C$46-DCF!C$5*MAX(BQ294*DCF!C$46,0)-MAX(BQ294-Inputs!$B$20,0)/Inputs!$B$24)*DCF!C$6</f>
        <v>-895.96842648264806</v>
      </c>
      <c r="CY294" s="15">
        <f ca="1">(BR294*DCF!D$46-DCF!D$5*MAX(BR294*DCF!D$46,0)-MAX(BR294-BQ294,0)/Inputs!$B$24)*DCF!D$6</f>
        <v>-2668.6023808681421</v>
      </c>
      <c r="CZ294" s="15">
        <f ca="1">(BS294*DCF!E$46-DCF!E$5*MAX(BS294*DCF!E$46,0)-MAX(BS294-BR294,0)/Inputs!$B$24)*DCF!E$6</f>
        <v>-3497.8022356974639</v>
      </c>
      <c r="DA294" s="15">
        <f ca="1">(BT294*DCF!F$46-DCF!F$5*MAX(BT294*DCF!F$46,0)-MAX(BT294-BS294,0)/Inputs!$B$24)*DCF!F$6</f>
        <v>-1303.6168907673782</v>
      </c>
      <c r="DB294" s="15">
        <f ca="1">(BU294*DCF!G$46-DCF!G$5*MAX(BU294*DCF!G$46,0)-MAX(BU294-BT294,0)/Inputs!$B$24)*DCF!G$6</f>
        <v>-2352.5341203143857</v>
      </c>
      <c r="DC294" s="15">
        <f ca="1">(BV294*DCF!H$46-DCF!H$5*MAX(BV294*DCF!H$46,0)-MAX(BV294-BU294,0)/Inputs!$B$24)*DCF!H$6</f>
        <v>-1831.2289664376469</v>
      </c>
      <c r="DD294" s="15">
        <f ca="1">(BW294*DCF!I$46-DCF!I$5*MAX(BW294*DCF!I$46,0)-MAX(BW294-BV294,0)/Inputs!$B$24)*DCF!I$6</f>
        <v>-5089.9454959390623</v>
      </c>
      <c r="DE294" s="15">
        <f ca="1">(BX294*DCF!J$46-DCF!J$5*MAX(BX294*DCF!J$46,0)-MAX(BX294-BW294,0)/Inputs!$B$24)*DCF!J$6</f>
        <v>749.80830551152098</v>
      </c>
      <c r="DF294" s="15">
        <f ca="1">(BY294*DCF!K$46-DCF!K$5*MAX(BY294*DCF!K$46,0)-MAX(BY294-BX294,0)/Inputs!$B$24)*DCF!K$6</f>
        <v>-7822.1953595098003</v>
      </c>
      <c r="DG294" s="15">
        <f ca="1">(BZ294*DCF!L$46-DCF!L$5*MAX(BZ294*DCF!L$46,0)-MAX(BZ294-BY294,0)/Inputs!$B$24)*DCF!L$6</f>
        <v>-3110.1677759547301</v>
      </c>
      <c r="DH294" s="15">
        <f ca="1">(CA294*DCF!M$46-DCF!M$5*MAX(CA294*DCF!M$46,0)-MAX(CA294-BZ294,0)/Inputs!$B$24)*DCF!M$6</f>
        <v>6217.6857522327873</v>
      </c>
      <c r="DI294" s="15">
        <f ca="1">SUM(CB294:CL294)+BE294*DCF!M$10*(1+Inputs!$B$30)*(1-Inputs!$B$33)*(1-Inputs!$B$30/Inputs!$B$31)/(Inputs!$B$29-Inputs!$B$30)*DCF!M$6</f>
        <v>161143.95130999049</v>
      </c>
      <c r="DJ294" s="15">
        <f ca="1">SUM(CM294:CW294)+BP294*DCF!M$28*(1+Inputs!$B$30)*(1-Inputs!$B$33)*(1-Inputs!$B$30/Inputs!$B$31)/(Inputs!$B$29-Inputs!$B$30)*DCF!M$6</f>
        <v>356481.06931433966</v>
      </c>
      <c r="DK294" s="15">
        <f ca="1">SUM(CX294:DH294)+CA294*DCF!M$46*(1+Inputs!$B$30)*(1-Inputs!$B$33)*(1-Inputs!$B$30/Inputs!$B$31)/(Inputs!$B$29-Inputs!$B$30)*DCF!M$6</f>
        <v>337870.93832721253</v>
      </c>
      <c r="DM294" s="15">
        <f ca="1">DI294+DJ294+DK294+Inputs!$B$34+Inputs!$B$36-Inputs!$B$35</f>
        <v>932346.95895154262</v>
      </c>
    </row>
    <row r="295" spans="1:117" x14ac:dyDescent="0.75">
      <c r="A295" s="11">
        <v>282</v>
      </c>
      <c r="C295" s="24">
        <f t="shared" ca="1" si="178"/>
        <v>-1.3198631253521929</v>
      </c>
      <c r="D295" s="24">
        <f t="shared" ca="1" si="178"/>
        <v>-6.0271937915740689E-2</v>
      </c>
      <c r="E295" s="24">
        <f t="shared" ca="1" si="178"/>
        <v>-0.32158849790256161</v>
      </c>
      <c r="F295" s="24">
        <f t="shared" ca="1" si="178"/>
        <v>-0.29496830021588311</v>
      </c>
      <c r="G295" s="24">
        <f t="shared" ca="1" si="178"/>
        <v>-1.8945247240233183</v>
      </c>
      <c r="H295" s="24">
        <f t="shared" ca="1" si="178"/>
        <v>-0.71579194225603926</v>
      </c>
      <c r="I295" s="24">
        <f t="shared" ca="1" si="178"/>
        <v>0.1790066343285954</v>
      </c>
      <c r="J295" s="24">
        <f t="shared" ca="1" si="178"/>
        <v>-1.0209077605378125</v>
      </c>
      <c r="K295" s="24">
        <f t="shared" ca="1" si="178"/>
        <v>-0.5877663501787479</v>
      </c>
      <c r="L295" s="24">
        <f t="shared" ca="1" si="178"/>
        <v>-1.0552495737626701</v>
      </c>
      <c r="M295" s="24">
        <f t="shared" ca="1" si="178"/>
        <v>1.7494693539136694</v>
      </c>
      <c r="N295" s="24">
        <f ca="1">SQRT(Inputs!$B$38)*C295+SQRT(1-Inputs!$B$38)*_xlfn.NORM.S.INV(RAND())</f>
        <v>-0.3515673012301429</v>
      </c>
      <c r="O295" s="24">
        <f ca="1">SQRT(Inputs!$B$38)*D295+SQRT(1-Inputs!$B$38)*_xlfn.NORM.S.INV(RAND())</f>
        <v>0.58076895269561335</v>
      </c>
      <c r="P295" s="24">
        <f ca="1">SQRT(Inputs!$B$38)*E295+SQRT(1-Inputs!$B$38)*_xlfn.NORM.S.INV(RAND())</f>
        <v>-0.52162602869113084</v>
      </c>
      <c r="Q295" s="24">
        <f ca="1">SQRT(Inputs!$B$38)*F295+SQRT(1-Inputs!$B$38)*_xlfn.NORM.S.INV(RAND())</f>
        <v>-1.0915512851107239</v>
      </c>
      <c r="R295" s="24">
        <f ca="1">SQRT(Inputs!$B$38)*G295+SQRT(1-Inputs!$B$38)*_xlfn.NORM.S.INV(RAND())</f>
        <v>-0.77654735399369423</v>
      </c>
      <c r="S295" s="24">
        <f ca="1">SQRT(Inputs!$B$38)*H295+SQRT(1-Inputs!$B$38)*_xlfn.NORM.S.INV(RAND())</f>
        <v>-1.6704785327789797</v>
      </c>
      <c r="T295" s="24">
        <f ca="1">SQRT(Inputs!$B$38)*I295+SQRT(1-Inputs!$B$38)*_xlfn.NORM.S.INV(RAND())</f>
        <v>-0.36952834524234501</v>
      </c>
      <c r="U295" s="24">
        <f ca="1">SQRT(Inputs!$B$38)*J295+SQRT(1-Inputs!$B$38)*_xlfn.NORM.S.INV(RAND())</f>
        <v>-1.1001129766632871</v>
      </c>
      <c r="V295" s="24">
        <f ca="1">SQRT(Inputs!$B$38)*K295+SQRT(1-Inputs!$B$38)*_xlfn.NORM.S.INV(RAND())</f>
        <v>-0.29483697397936826</v>
      </c>
      <c r="W295" s="24">
        <f ca="1">SQRT(Inputs!$B$38)*L295+SQRT(1-Inputs!$B$38)*_xlfn.NORM.S.INV(RAND())</f>
        <v>-0.76301358414296505</v>
      </c>
      <c r="X295" s="24">
        <f ca="1">SQRT(Inputs!$B$38)*M295+SQRT(1-Inputs!$B$38)*_xlfn.NORM.S.INV(RAND())</f>
        <v>1.2377208158044577</v>
      </c>
      <c r="Y295" s="24">
        <f ca="1">SQRT(Inputs!$B$38)*C295+SQRT(1-Inputs!$B$38)*_xlfn.NORM.S.INV(RAND())</f>
        <v>-0.62338987389105616</v>
      </c>
      <c r="Z295" s="24">
        <f ca="1">SQRT(Inputs!$B$38)*D295+SQRT(1-Inputs!$B$38)*_xlfn.NORM.S.INV(RAND())</f>
        <v>-0.77455062578310518</v>
      </c>
      <c r="AA295" s="24">
        <f ca="1">SQRT(Inputs!$B$38)*E295+SQRT(1-Inputs!$B$38)*_xlfn.NORM.S.INV(RAND())</f>
        <v>-0.89441025704159205</v>
      </c>
      <c r="AB295" s="24">
        <f ca="1">SQRT(Inputs!$B$38)*F295+SQRT(1-Inputs!$B$38)*_xlfn.NORM.S.INV(RAND())</f>
        <v>-0.58526895384526845</v>
      </c>
      <c r="AC295" s="24">
        <f ca="1">SQRT(Inputs!$B$38)*G295+SQRT(1-Inputs!$B$38)*_xlfn.NORM.S.INV(RAND())</f>
        <v>-0.82672842100852062</v>
      </c>
      <c r="AD295" s="24">
        <f ca="1">SQRT(Inputs!$B$38)*H295+SQRT(1-Inputs!$B$38)*_xlfn.NORM.S.INV(RAND())</f>
        <v>-1.4689685728469988</v>
      </c>
      <c r="AE295" s="24">
        <f ca="1">SQRT(Inputs!$B$38)*I295+SQRT(1-Inputs!$B$38)*_xlfn.NORM.S.INV(RAND())</f>
        <v>-0.20991954583187483</v>
      </c>
      <c r="AF295" s="24">
        <f ca="1">SQRT(Inputs!$B$38)*J295+SQRT(1-Inputs!$B$38)*_xlfn.NORM.S.INV(RAND())</f>
        <v>-0.5740562757749309</v>
      </c>
      <c r="AG295" s="24">
        <f ca="1">SQRT(Inputs!$B$38)*K295+SQRT(1-Inputs!$B$38)*_xlfn.NORM.S.INV(RAND())</f>
        <v>-1.8848133290548916</v>
      </c>
      <c r="AH295" s="24">
        <f ca="1">SQRT(Inputs!$B$38)*L295+SQRT(1-Inputs!$B$38)*_xlfn.NORM.S.INV(RAND())</f>
        <v>-1.0701037702336516</v>
      </c>
      <c r="AI295" s="24">
        <f ca="1">SQRT(Inputs!$B$38)*M295+SQRT(1-Inputs!$B$38)*_xlfn.NORM.S.INV(RAND())</f>
        <v>1.0155581017810793</v>
      </c>
      <c r="AJ295" s="24">
        <f ca="1">SQRT(Inputs!$B$38)*C295+SQRT(1-Inputs!$B$38)*_xlfn.NORM.S.INV(RAND())</f>
        <v>-1.46379035448603</v>
      </c>
      <c r="AK295" s="24">
        <f ca="1">SQRT(Inputs!$B$38)*D295+SQRT(1-Inputs!$B$38)*_xlfn.NORM.S.INV(RAND())</f>
        <v>-0.72040181128205583</v>
      </c>
      <c r="AL295" s="24">
        <f ca="1">SQRT(Inputs!$B$38)*E295+SQRT(1-Inputs!$B$38)*_xlfn.NORM.S.INV(RAND())</f>
        <v>-0.84163876727634956</v>
      </c>
      <c r="AM295" s="24">
        <f ca="1">SQRT(Inputs!$B$38)*F295+SQRT(1-Inputs!$B$38)*_xlfn.NORM.S.INV(RAND())</f>
        <v>0.44287116734626114</v>
      </c>
      <c r="AN295" s="24">
        <f ca="1">SQRT(Inputs!$B$38)*G295+SQRT(1-Inputs!$B$38)*_xlfn.NORM.S.INV(RAND())</f>
        <v>-0.13052327251355211</v>
      </c>
      <c r="AO295" s="24">
        <f ca="1">SQRT(Inputs!$B$38)*H295+SQRT(1-Inputs!$B$38)*_xlfn.NORM.S.INV(RAND())</f>
        <v>0.12315186044708631</v>
      </c>
      <c r="AP295" s="24">
        <f ca="1">SQRT(Inputs!$B$38)*I295+SQRT(1-Inputs!$B$38)*_xlfn.NORM.S.INV(RAND())</f>
        <v>0.84922259085254659</v>
      </c>
      <c r="AQ295" s="24">
        <f ca="1">SQRT(Inputs!$B$38)*J295+SQRT(1-Inputs!$B$38)*_xlfn.NORM.S.INV(RAND())</f>
        <v>-1.7437149307846462</v>
      </c>
      <c r="AR295" s="24">
        <f ca="1">SQRT(Inputs!$B$38)*K295+SQRT(1-Inputs!$B$38)*_xlfn.NORM.S.INV(RAND())</f>
        <v>-0.19296904206788171</v>
      </c>
      <c r="AS295" s="24">
        <f ca="1">SQRT(Inputs!$B$38)*L295+SQRT(1-Inputs!$B$38)*_xlfn.NORM.S.INV(RAND())</f>
        <v>-1.0506741029457991</v>
      </c>
      <c r="AT295" s="24">
        <f ca="1">SQRT(Inputs!$B$38)*M295+SQRT(1-Inputs!$B$38)*_xlfn.NORM.S.INV(RAND())</f>
        <v>0.83943971579775212</v>
      </c>
      <c r="AU295" s="15">
        <f ca="1">Inputs!$B$6*EXP($B$8-0.5*C$5^2+C$5*N295)</f>
        <v>4687.7271883880221</v>
      </c>
      <c r="AV295" s="15">
        <f t="shared" ca="1" si="146"/>
        <v>6214.7305061546658</v>
      </c>
      <c r="AW295" s="15">
        <f t="shared" ca="1" si="147"/>
        <v>7062.933388824662</v>
      </c>
      <c r="AX295" s="15">
        <f t="shared" ca="1" si="148"/>
        <v>7523.8484461357539</v>
      </c>
      <c r="AY295" s="15">
        <f t="shared" ca="1" si="149"/>
        <v>8397.7076907446863</v>
      </c>
      <c r="AZ295" s="15">
        <f t="shared" ca="1" si="150"/>
        <v>8544.9083343631428</v>
      </c>
      <c r="BA295" s="15">
        <f t="shared" ca="1" si="151"/>
        <v>10060.090148632606</v>
      </c>
      <c r="BB295" s="15">
        <f t="shared" ca="1" si="152"/>
        <v>11031.218444316732</v>
      </c>
      <c r="BC295" s="15">
        <f t="shared" ca="1" si="153"/>
        <v>13131.340671264306</v>
      </c>
      <c r="BD295" s="15">
        <f t="shared" ca="1" si="154"/>
        <v>14979.045600948721</v>
      </c>
      <c r="BE295" s="15">
        <f t="shared" ca="1" si="155"/>
        <v>20545.224765405921</v>
      </c>
      <c r="BF295" s="15">
        <f ca="1">Inputs!$B$13*EXP($B$9-0.5*C$6^2+C$6*Y295)</f>
        <v>12223.109111412214</v>
      </c>
      <c r="BG295" s="15">
        <f t="shared" ca="1" si="156"/>
        <v>12953.724230912325</v>
      </c>
      <c r="BH295" s="15">
        <f t="shared" ca="1" si="157"/>
        <v>13645.053970425897</v>
      </c>
      <c r="BI295" s="15">
        <f t="shared" ca="1" si="158"/>
        <v>15264.652908376662</v>
      </c>
      <c r="BJ295" s="15">
        <f t="shared" ca="1" si="159"/>
        <v>16611.153772463571</v>
      </c>
      <c r="BK295" s="15">
        <f t="shared" ca="1" si="160"/>
        <v>16691.662087916706</v>
      </c>
      <c r="BL295" s="15">
        <f t="shared" ca="1" si="161"/>
        <v>19953.432366253044</v>
      </c>
      <c r="BM295" s="15">
        <f t="shared" ca="1" si="162"/>
        <v>22838.871609879461</v>
      </c>
      <c r="BN295" s="15">
        <f t="shared" ca="1" si="163"/>
        <v>22410.01809059655</v>
      </c>
      <c r="BO295" s="15">
        <f t="shared" ca="1" si="164"/>
        <v>24348.147245383301</v>
      </c>
      <c r="BP295" s="15">
        <f t="shared" ca="1" si="165"/>
        <v>33622.297089084248</v>
      </c>
      <c r="BQ295" s="15">
        <f ca="1">Inputs!$B$20*EXP($B$10-0.5*C$7^2+C$7*AJ295)</f>
        <v>2552.2933519567578</v>
      </c>
      <c r="BR295" s="15">
        <f t="shared" ca="1" si="166"/>
        <v>2754.9205720451691</v>
      </c>
      <c r="BS295" s="15">
        <f t="shared" ca="1" si="167"/>
        <v>2962.5038449006001</v>
      </c>
      <c r="BT295" s="15">
        <f t="shared" ca="1" si="168"/>
        <v>4587.8666696634045</v>
      </c>
      <c r="BU295" s="15">
        <f t="shared" ca="1" si="169"/>
        <v>6160.5606246817269</v>
      </c>
      <c r="BV295" s="15">
        <f t="shared" ca="1" si="170"/>
        <v>8812.2610357385947</v>
      </c>
      <c r="BW295" s="15">
        <f t="shared" ca="1" si="171"/>
        <v>14718.330913181762</v>
      </c>
      <c r="BX295" s="15">
        <f t="shared" ca="1" si="172"/>
        <v>14512.917240975883</v>
      </c>
      <c r="BY295" s="15">
        <f t="shared" ca="1" si="173"/>
        <v>19597.986364975044</v>
      </c>
      <c r="BZ295" s="15">
        <f t="shared" ca="1" si="174"/>
        <v>22668.810734386432</v>
      </c>
      <c r="CA295" s="15">
        <f t="shared" ca="1" si="175"/>
        <v>36965.327128197983</v>
      </c>
      <c r="CB295" s="15">
        <f ca="1">(AU295*DCF!C$10-DCF!C$5*MAX(AU295*DCF!C$10,0)-MAX(AU295-Inputs!$B$6,0)/Inputs!$B$10)*DCF!C$6</f>
        <v>1045.0316247327623</v>
      </c>
      <c r="CC295" s="15">
        <f ca="1">(AV295*DCF!D$10-DCF!D$5*MAX(AV295*DCF!D$10,0)-MAX(AV295-AU295,0)/Inputs!$B$10)*DCF!D$6</f>
        <v>1142.4786629365321</v>
      </c>
      <c r="CD295" s="15">
        <f ca="1">(AW295*DCF!E$10-DCF!E$5*MAX(AW295*DCF!E$10,0)-MAX(AW295-AV295,0)/Inputs!$B$10)*DCF!E$6</f>
        <v>1439.6684723612971</v>
      </c>
      <c r="CE295" s="15">
        <f ca="1">(AX295*DCF!F$10-DCF!F$5*MAX(AX295*DCF!F$10,0)-MAX(AX295-AW295,0)/Inputs!$B$10)*DCF!F$6</f>
        <v>1546.5391291583849</v>
      </c>
      <c r="CF295" s="15">
        <f ca="1">(AY295*DCF!G$10-DCF!G$5*MAX(AY295*DCF!G$10,0)-MAX(AY295-AX295,0)/Inputs!$B$10)*DCF!G$6</f>
        <v>1562.2915718962847</v>
      </c>
      <c r="CG295" s="15">
        <f ca="1">(AZ295*DCF!H$10-DCF!H$5*MAX(AZ295*DCF!H$10,0)-MAX(AZ295-AY295,0)/Inputs!$B$10)*DCF!H$6</f>
        <v>1632.8619690301059</v>
      </c>
      <c r="CH295" s="15">
        <f ca="1">(BA295*DCF!I$10-DCF!I$5*MAX(BA295*DCF!I$10,0)-MAX(BA295-AZ295,0)/Inputs!$B$10)*DCF!I$6</f>
        <v>1589.0685722351714</v>
      </c>
      <c r="CI295" s="15">
        <f ca="1">(BB295*DCF!J$10-DCF!J$5*MAX(BB295*DCF!J$10,0)-MAX(BB295-BA295,0)/Inputs!$B$10)*DCF!J$6</f>
        <v>1745.8241907484178</v>
      </c>
      <c r="CJ295" s="15">
        <f ca="1">(BC295*DCF!K$10-DCF!K$5*MAX(BC295*DCF!K$10,0)-MAX(BC295-BB295,0)/Inputs!$B$10)*DCF!K$6</f>
        <v>1819.9498154910011</v>
      </c>
      <c r="CK295" s="15">
        <f ca="1">(BD295*DCF!L$10-DCF!L$5*MAX(BD295*DCF!L$10,0)-MAX(BD295-BC295,0)/Inputs!$B$10)*DCF!L$6</f>
        <v>2020.1867533060299</v>
      </c>
      <c r="CL295" s="15">
        <f ca="1">(BE295*DCF!M$10-DCF!M$5*MAX(BE295*DCF!M$10,0)-MAX(BE295-BD295,0)/Inputs!$B$10)*DCF!M$6</f>
        <v>2234.257371990193</v>
      </c>
      <c r="CM295" s="15">
        <f ca="1">(BF295*DCF!C$28-DCF!C$5*MAX(BF295*DCF!C$28,0)-MAX(BF295-Inputs!$B$13,0)/Inputs!$B$17)*DCF!C$6</f>
        <v>3537.3159476150149</v>
      </c>
      <c r="CN295" s="15">
        <f ca="1">(BG295*DCF!D$28-DCF!D$5*MAX(BG295*DCF!D$28,0)-MAX(BG295-BF295,0)/Inputs!$B$17)*DCF!D$6</f>
        <v>3659.2968448257284</v>
      </c>
      <c r="CO295" s="15">
        <f ca="1">(BH295*DCF!E$28-DCF!E$5*MAX(BH295*DCF!E$28,0)-MAX(BH295-BG295,0)/Inputs!$B$17)*DCF!E$6</f>
        <v>3728.2706786516305</v>
      </c>
      <c r="CP295" s="15">
        <f ca="1">(BI295*DCF!F$28-DCF!F$5*MAX(BI295*DCF!F$28,0)-MAX(BI295-BH295,0)/Inputs!$B$17)*DCF!F$6</f>
        <v>3849.0775941332481</v>
      </c>
      <c r="CQ295" s="15">
        <f ca="1">(BJ295*DCF!G$28-DCF!G$5*MAX(BJ295*DCF!G$28,0)-MAX(BJ295-BI295,0)/Inputs!$B$17)*DCF!G$6</f>
        <v>4083.4217311911166</v>
      </c>
      <c r="CR295" s="15">
        <f ca="1">(BK295*DCF!H$28-DCF!H$5*MAX(BK295*DCF!H$28,0)-MAX(BK295-BJ295,0)/Inputs!$B$17)*DCF!H$6</f>
        <v>4115.5234560403787</v>
      </c>
      <c r="CS295" s="15">
        <f ca="1">(BL295*DCF!I$28-DCF!I$5*MAX(BL295*DCF!I$28,0)-MAX(BL295-BK295,0)/Inputs!$B$17)*DCF!I$6</f>
        <v>4223.94618967723</v>
      </c>
      <c r="CT295" s="15">
        <f ca="1">(BM295*DCF!J$28-DCF!J$5*MAX(BM295*DCF!J$28,0)-MAX(BM295-BL295,0)/Inputs!$B$17)*DCF!J$6</f>
        <v>4712.3786973931456</v>
      </c>
      <c r="CU295" s="15">
        <f ca="1">(BN295*DCF!K$28-DCF!K$5*MAX(BN295*DCF!K$28,0)-MAX(BN295-BM295,0)/Inputs!$B$17)*DCF!K$6</f>
        <v>4732.6200718976688</v>
      </c>
      <c r="CV295" s="15">
        <f ca="1">(BO295*DCF!L$28-DCF!L$5*MAX(BO295*DCF!L$28,0)-MAX(BO295-BN295,0)/Inputs!$B$17)*DCF!L$6</f>
        <v>4638.6638943193038</v>
      </c>
      <c r="CW295" s="15">
        <f ca="1">(BP295*DCF!M$28-DCF!M$5*MAX(BP295*DCF!M$28,0)-MAX(BP295-BO295,0)/Inputs!$B$17)*DCF!M$6</f>
        <v>5356.6453997726967</v>
      </c>
      <c r="CX295" s="15">
        <f ca="1">(BQ295*DCF!C$46-DCF!C$5*MAX(BQ295*DCF!C$46,0)-MAX(BQ295-Inputs!$B$20,0)/Inputs!$B$24)*DCF!C$6</f>
        <v>-589.4441921378193</v>
      </c>
      <c r="CY295" s="15">
        <f ca="1">(BR295*DCF!D$46-DCF!D$5*MAX(BR295*DCF!D$46,0)-MAX(BR295-BQ295,0)/Inputs!$B$24)*DCF!D$6</f>
        <v>-556.6600489229678</v>
      </c>
      <c r="CZ295" s="15">
        <f ca="1">(BS295*DCF!E$46-DCF!E$5*MAX(BS295*DCF!E$46,0)-MAX(BS295-BR295,0)/Inputs!$B$24)*DCF!E$6</f>
        <v>-432.14484924817879</v>
      </c>
      <c r="DA295" s="15">
        <f ca="1">(BT295*DCF!F$46-DCF!F$5*MAX(BT295*DCF!F$46,0)-MAX(BT295-BS295,0)/Inputs!$B$24)*DCF!F$6</f>
        <v>-925.96344372525516</v>
      </c>
      <c r="DB295" s="15">
        <f ca="1">(BU295*DCF!G$46-DCF!G$5*MAX(BU295*DCF!G$46,0)-MAX(BU295-BT295,0)/Inputs!$B$24)*DCF!G$6</f>
        <v>-736.25226146237753</v>
      </c>
      <c r="DC295" s="15">
        <f ca="1">(BV295*DCF!H$46-DCF!H$5*MAX(BV295*DCF!H$46,0)-MAX(BV295-BU295,0)/Inputs!$B$24)*DCF!H$6</f>
        <v>-823.99965549794194</v>
      </c>
      <c r="DD295" s="15">
        <f ca="1">(BW295*DCF!I$46-DCF!I$5*MAX(BW295*DCF!I$46,0)-MAX(BW295-BV295,0)/Inputs!$B$24)*DCF!I$6</f>
        <v>-1355.4786254316496</v>
      </c>
      <c r="DE295" s="15">
        <f ca="1">(BX295*DCF!J$46-DCF!J$5*MAX(BX295*DCF!J$46,0)-MAX(BX295-BW295,0)/Inputs!$B$24)*DCF!J$6</f>
        <v>608.77673345543997</v>
      </c>
      <c r="DF295" s="15">
        <f ca="1">(BY295*DCF!K$46-DCF!K$5*MAX(BY295*DCF!K$46,0)-MAX(BY295-BX295,0)/Inputs!$B$24)*DCF!K$6</f>
        <v>-126.20415831619572</v>
      </c>
      <c r="DG295" s="15">
        <f ca="1">(BZ295*DCF!L$46-DCF!L$5*MAX(BZ295*DCF!L$46,0)-MAX(BZ295-BY295,0)/Inputs!$B$24)*DCF!L$6</f>
        <v>872.05241280994619</v>
      </c>
      <c r="DH295" s="15">
        <f ca="1">(CA295*DCF!M$46-DCF!M$5*MAX(CA295*DCF!M$46,0)-MAX(CA295-BZ295,0)/Inputs!$B$24)*DCF!M$6</f>
        <v>-90.83883197242794</v>
      </c>
      <c r="DI295" s="15">
        <f ca="1">SUM(CB295:CL295)+BE295*DCF!M$10*(1+Inputs!$B$30)*(1-Inputs!$B$33)*(1-Inputs!$B$30/Inputs!$B$31)/(Inputs!$B$29-Inputs!$B$30)*DCF!M$6</f>
        <v>74955.790338482489</v>
      </c>
      <c r="DJ295" s="15">
        <f ca="1">SUM(CM295:CW295)+BP295*DCF!M$28*(1+Inputs!$B$30)*(1-Inputs!$B$33)*(1-Inputs!$B$30/Inputs!$B$31)/(Inputs!$B$29-Inputs!$B$30)*DCF!M$6</f>
        <v>171398.89038254702</v>
      </c>
      <c r="DK295" s="15">
        <f ca="1">SUM(CX295:DH295)+CA295*DCF!M$46*(1+Inputs!$B$30)*(1-Inputs!$B$33)*(1-Inputs!$B$30/Inputs!$B$31)/(Inputs!$B$29-Inputs!$B$30)*DCF!M$6</f>
        <v>52996.617642673729</v>
      </c>
      <c r="DM295" s="15">
        <f ca="1">DI295+DJ295+DK295+Inputs!$B$34+Inputs!$B$36-Inputs!$B$35</f>
        <v>376202.29836370324</v>
      </c>
    </row>
    <row r="296" spans="1:117" x14ac:dyDescent="0.75">
      <c r="A296" s="11">
        <v>283</v>
      </c>
      <c r="C296" s="24">
        <f t="shared" ca="1" si="178"/>
        <v>0.28168371281476146</v>
      </c>
      <c r="D296" s="24">
        <f t="shared" ca="1" si="178"/>
        <v>-0.95338405149393368</v>
      </c>
      <c r="E296" s="24">
        <f t="shared" ca="1" si="178"/>
        <v>0.37961922415040511</v>
      </c>
      <c r="F296" s="24">
        <f t="shared" ca="1" si="178"/>
        <v>8.092284409294255E-2</v>
      </c>
      <c r="G296" s="24">
        <f t="shared" ca="1" si="178"/>
        <v>-1.4835986168127331</v>
      </c>
      <c r="H296" s="24">
        <f t="shared" ca="1" si="178"/>
        <v>0.23379809845582311</v>
      </c>
      <c r="I296" s="24">
        <f t="shared" ca="1" si="178"/>
        <v>0.70709501581671474</v>
      </c>
      <c r="J296" s="24">
        <f t="shared" ca="1" si="178"/>
        <v>-0.57033787404200609</v>
      </c>
      <c r="K296" s="24">
        <f t="shared" ca="1" si="178"/>
        <v>1.3587046935521669</v>
      </c>
      <c r="L296" s="24">
        <f t="shared" ca="1" si="178"/>
        <v>2.0700558801679754</v>
      </c>
      <c r="M296" s="24">
        <f t="shared" ca="1" si="178"/>
        <v>-0.58401295147349164</v>
      </c>
      <c r="N296" s="24">
        <f ca="1">SQRT(Inputs!$B$38)*C296+SQRT(1-Inputs!$B$38)*_xlfn.NORM.S.INV(RAND())</f>
        <v>-0.57426874907551329</v>
      </c>
      <c r="O296" s="24">
        <f ca="1">SQRT(Inputs!$B$38)*D296+SQRT(1-Inputs!$B$38)*_xlfn.NORM.S.INV(RAND())</f>
        <v>-2.1117943346918926</v>
      </c>
      <c r="P296" s="24">
        <f ca="1">SQRT(Inputs!$B$38)*E296+SQRT(1-Inputs!$B$38)*_xlfn.NORM.S.INV(RAND())</f>
        <v>0.45319628945132651</v>
      </c>
      <c r="Q296" s="24">
        <f ca="1">SQRT(Inputs!$B$38)*F296+SQRT(1-Inputs!$B$38)*_xlfn.NORM.S.INV(RAND())</f>
        <v>1.6495736196532627</v>
      </c>
      <c r="R296" s="24">
        <f ca="1">SQRT(Inputs!$B$38)*G296+SQRT(1-Inputs!$B$38)*_xlfn.NORM.S.INV(RAND())</f>
        <v>-0.57273519181972687</v>
      </c>
      <c r="S296" s="24">
        <f ca="1">SQRT(Inputs!$B$38)*H296+SQRT(1-Inputs!$B$38)*_xlfn.NORM.S.INV(RAND())</f>
        <v>-0.38984109262929523</v>
      </c>
      <c r="T296" s="24">
        <f ca="1">SQRT(Inputs!$B$38)*I296+SQRT(1-Inputs!$B$38)*_xlfn.NORM.S.INV(RAND())</f>
        <v>1.1838950007850091</v>
      </c>
      <c r="U296" s="24">
        <f ca="1">SQRT(Inputs!$B$38)*J296+SQRT(1-Inputs!$B$38)*_xlfn.NORM.S.INV(RAND())</f>
        <v>0.86860933445592059</v>
      </c>
      <c r="V296" s="24">
        <f ca="1">SQRT(Inputs!$B$38)*K296+SQRT(1-Inputs!$B$38)*_xlfn.NORM.S.INV(RAND())</f>
        <v>2.1864044102941715</v>
      </c>
      <c r="W296" s="24">
        <f ca="1">SQRT(Inputs!$B$38)*L296+SQRT(1-Inputs!$B$38)*_xlfn.NORM.S.INV(RAND())</f>
        <v>0.66948483126420766</v>
      </c>
      <c r="X296" s="24">
        <f ca="1">SQRT(Inputs!$B$38)*M296+SQRT(1-Inputs!$B$38)*_xlfn.NORM.S.INV(RAND())</f>
        <v>-0.55121070922754623</v>
      </c>
      <c r="Y296" s="24">
        <f ca="1">SQRT(Inputs!$B$38)*C296+SQRT(1-Inputs!$B$38)*_xlfn.NORM.S.INV(RAND())</f>
        <v>0.50529238441128899</v>
      </c>
      <c r="Z296" s="24">
        <f ca="1">SQRT(Inputs!$B$38)*D296+SQRT(1-Inputs!$B$38)*_xlfn.NORM.S.INV(RAND())</f>
        <v>7.1852856454119984E-2</v>
      </c>
      <c r="AA296" s="24">
        <f ca="1">SQRT(Inputs!$B$38)*E296+SQRT(1-Inputs!$B$38)*_xlfn.NORM.S.INV(RAND())</f>
        <v>0.25962797683093858</v>
      </c>
      <c r="AB296" s="24">
        <f ca="1">SQRT(Inputs!$B$38)*F296+SQRT(1-Inputs!$B$38)*_xlfn.NORM.S.INV(RAND())</f>
        <v>0.19985004508204438</v>
      </c>
      <c r="AC296" s="24">
        <f ca="1">SQRT(Inputs!$B$38)*G296+SQRT(1-Inputs!$B$38)*_xlfn.NORM.S.INV(RAND())</f>
        <v>-1.4139455381632744</v>
      </c>
      <c r="AD296" s="24">
        <f ca="1">SQRT(Inputs!$B$38)*H296+SQRT(1-Inputs!$B$38)*_xlfn.NORM.S.INV(RAND())</f>
        <v>-0.75207031579030625</v>
      </c>
      <c r="AE296" s="24">
        <f ca="1">SQRT(Inputs!$B$38)*I296+SQRT(1-Inputs!$B$38)*_xlfn.NORM.S.INV(RAND())</f>
        <v>0.26916555606099735</v>
      </c>
      <c r="AF296" s="24">
        <f ca="1">SQRT(Inputs!$B$38)*J296+SQRT(1-Inputs!$B$38)*_xlfn.NORM.S.INV(RAND())</f>
        <v>-2.3730474709683902</v>
      </c>
      <c r="AG296" s="24">
        <f ca="1">SQRT(Inputs!$B$38)*K296+SQRT(1-Inputs!$B$38)*_xlfn.NORM.S.INV(RAND())</f>
        <v>1.3852223729987747</v>
      </c>
      <c r="AH296" s="24">
        <f ca="1">SQRT(Inputs!$B$38)*L296+SQRT(1-Inputs!$B$38)*_xlfn.NORM.S.INV(RAND())</f>
        <v>-0.97532745515486696</v>
      </c>
      <c r="AI296" s="24">
        <f ca="1">SQRT(Inputs!$B$38)*M296+SQRT(1-Inputs!$B$38)*_xlfn.NORM.S.INV(RAND())</f>
        <v>0.52729453672898496</v>
      </c>
      <c r="AJ296" s="24">
        <f ca="1">SQRT(Inputs!$B$38)*C296+SQRT(1-Inputs!$B$38)*_xlfn.NORM.S.INV(RAND())</f>
        <v>-0.99976376820323154</v>
      </c>
      <c r="AK296" s="24">
        <f ca="1">SQRT(Inputs!$B$38)*D296+SQRT(1-Inputs!$B$38)*_xlfn.NORM.S.INV(RAND())</f>
        <v>-0.62370045790529427</v>
      </c>
      <c r="AL296" s="24">
        <f ca="1">SQRT(Inputs!$B$38)*E296+SQRT(1-Inputs!$B$38)*_xlfn.NORM.S.INV(RAND())</f>
        <v>0.63355926023175435</v>
      </c>
      <c r="AM296" s="24">
        <f ca="1">SQRT(Inputs!$B$38)*F296+SQRT(1-Inputs!$B$38)*_xlfn.NORM.S.INV(RAND())</f>
        <v>0.83428914083821137</v>
      </c>
      <c r="AN296" s="24">
        <f ca="1">SQRT(Inputs!$B$38)*G296+SQRT(1-Inputs!$B$38)*_xlfn.NORM.S.INV(RAND())</f>
        <v>-0.59341427399609625</v>
      </c>
      <c r="AO296" s="24">
        <f ca="1">SQRT(Inputs!$B$38)*H296+SQRT(1-Inputs!$B$38)*_xlfn.NORM.S.INV(RAND())</f>
        <v>0.3274210102047822</v>
      </c>
      <c r="AP296" s="24">
        <f ca="1">SQRT(Inputs!$B$38)*I296+SQRT(1-Inputs!$B$38)*_xlfn.NORM.S.INV(RAND())</f>
        <v>0.76683133095079392</v>
      </c>
      <c r="AQ296" s="24">
        <f ca="1">SQRT(Inputs!$B$38)*J296+SQRT(1-Inputs!$B$38)*_xlfn.NORM.S.INV(RAND())</f>
        <v>-0.49583248260511659</v>
      </c>
      <c r="AR296" s="24">
        <f ca="1">SQRT(Inputs!$B$38)*K296+SQRT(1-Inputs!$B$38)*_xlfn.NORM.S.INV(RAND())</f>
        <v>0.76285884631483136</v>
      </c>
      <c r="AS296" s="24">
        <f ca="1">SQRT(Inputs!$B$38)*L296+SQRT(1-Inputs!$B$38)*_xlfn.NORM.S.INV(RAND())</f>
        <v>0.717791758710286</v>
      </c>
      <c r="AT296" s="24">
        <f ca="1">SQRT(Inputs!$B$38)*M296+SQRT(1-Inputs!$B$38)*_xlfn.NORM.S.INV(RAND())</f>
        <v>-0.17577264040611337</v>
      </c>
      <c r="AU296" s="15">
        <f ca="1">Inputs!$B$6*EXP($B$8-0.5*C$5^2+C$5*N296)</f>
        <v>4521.7472945674426</v>
      </c>
      <c r="AV296" s="15">
        <f t="shared" ca="1" si="146"/>
        <v>4034.8939396203996</v>
      </c>
      <c r="AW296" s="15">
        <f t="shared" ca="1" si="147"/>
        <v>5229.9581809878882</v>
      </c>
      <c r="AX296" s="15">
        <f t="shared" ca="1" si="148"/>
        <v>7846.5760523443387</v>
      </c>
      <c r="AY296" s="15">
        <f t="shared" ca="1" si="149"/>
        <v>8968.8823936431454</v>
      </c>
      <c r="AZ296" s="15">
        <f t="shared" ca="1" si="150"/>
        <v>10508.252939167096</v>
      </c>
      <c r="BA296" s="15">
        <f t="shared" ca="1" si="151"/>
        <v>14555.694549528233</v>
      </c>
      <c r="BB296" s="15">
        <f t="shared" ca="1" si="152"/>
        <v>19440.938326547224</v>
      </c>
      <c r="BC296" s="15">
        <f t="shared" ca="1" si="153"/>
        <v>29405.082033457307</v>
      </c>
      <c r="BD296" s="15">
        <f t="shared" ca="1" si="154"/>
        <v>38351.921187775326</v>
      </c>
      <c r="BE296" s="15">
        <f t="shared" ca="1" si="155"/>
        <v>44694.231868937968</v>
      </c>
      <c r="BF296" s="15">
        <f ca="1">Inputs!$B$13*EXP($B$9-0.5*C$6^2+C$6*Y296)</f>
        <v>15288.287316442405</v>
      </c>
      <c r="BG296" s="15">
        <f t="shared" ca="1" si="156"/>
        <v>18875.516855514958</v>
      </c>
      <c r="BH296" s="15">
        <f t="shared" ca="1" si="157"/>
        <v>24077.197525826956</v>
      </c>
      <c r="BI296" s="15">
        <f t="shared" ca="1" si="158"/>
        <v>30394.847843915886</v>
      </c>
      <c r="BJ296" s="15">
        <f t="shared" ca="1" si="159"/>
        <v>30391.497642242241</v>
      </c>
      <c r="BK296" s="15">
        <f t="shared" ca="1" si="160"/>
        <v>33669.71335197919</v>
      </c>
      <c r="BL296" s="15">
        <f t="shared" ca="1" si="161"/>
        <v>42827.310721762151</v>
      </c>
      <c r="BM296" s="15">
        <f t="shared" ca="1" si="162"/>
        <v>39203.047104549129</v>
      </c>
      <c r="BN296" s="15">
        <f t="shared" ca="1" si="163"/>
        <v>56921.103152101859</v>
      </c>
      <c r="BO296" s="15">
        <f t="shared" ca="1" si="164"/>
        <v>62529.011803888512</v>
      </c>
      <c r="BP296" s="15">
        <f t="shared" ca="1" si="165"/>
        <v>81699.332897011525</v>
      </c>
      <c r="BQ296" s="15">
        <f ca="1">Inputs!$B$20*EXP($B$10-0.5*C$7^2+C$7*AJ296)</f>
        <v>3008.8998263585268</v>
      </c>
      <c r="BR296" s="15">
        <f t="shared" ca="1" si="166"/>
        <v>3349.0650779756397</v>
      </c>
      <c r="BS296" s="15">
        <f t="shared" ca="1" si="167"/>
        <v>5501.4328867581589</v>
      </c>
      <c r="BT296" s="15">
        <f t="shared" ca="1" si="168"/>
        <v>9441.0808573115064</v>
      </c>
      <c r="BU296" s="15">
        <f t="shared" ca="1" si="169"/>
        <v>11334.117740680053</v>
      </c>
      <c r="BV296" s="15">
        <f t="shared" ca="1" si="170"/>
        <v>16976.249129840642</v>
      </c>
      <c r="BW296" s="15">
        <f t="shared" ca="1" si="171"/>
        <v>27863.75878394832</v>
      </c>
      <c r="BX296" s="15">
        <f t="shared" ca="1" si="172"/>
        <v>35284.381050992815</v>
      </c>
      <c r="BY296" s="15">
        <f t="shared" ca="1" si="173"/>
        <v>57208.451179689604</v>
      </c>
      <c r="BZ296" s="15">
        <f t="shared" ca="1" si="174"/>
        <v>91594.264076494612</v>
      </c>
      <c r="CA296" s="15">
        <f t="shared" ca="1" si="175"/>
        <v>124705.50261714846</v>
      </c>
      <c r="CB296" s="15">
        <f ca="1">(AU296*DCF!C$10-DCF!C$5*MAX(AU296*DCF!C$10,0)-MAX(AU296-Inputs!$B$6,0)/Inputs!$B$10)*DCF!C$6</f>
        <v>1046.2150909600957</v>
      </c>
      <c r="CC296" s="15">
        <f ca="1">(AV296*DCF!D$10-DCF!D$5*MAX(AV296*DCF!D$10,0)-MAX(AV296-AU296,0)/Inputs!$B$10)*DCF!D$6</f>
        <v>983.47806227331546</v>
      </c>
      <c r="CD296" s="15">
        <f ca="1">(AW296*DCF!E$10-DCF!E$5*MAX(AW296*DCF!E$10,0)-MAX(AW296-AV296,0)/Inputs!$B$10)*DCF!E$6</f>
        <v>938.33613329198249</v>
      </c>
      <c r="CE296" s="15">
        <f ca="1">(AX296*DCF!F$10-DCF!F$5*MAX(AX296*DCF!F$10,0)-MAX(AX296-AW296,0)/Inputs!$B$10)*DCF!F$6</f>
        <v>1168.4417418062521</v>
      </c>
      <c r="CF296" s="15">
        <f ca="1">(AY296*DCF!G$10-DCF!G$5*MAX(AY296*DCF!G$10,0)-MAX(AY296-AX296,0)/Inputs!$B$10)*DCF!G$6</f>
        <v>1632.2204956464786</v>
      </c>
      <c r="CG296" s="15">
        <f ca="1">(AZ296*DCF!H$10-DCF!H$5*MAX(AZ296*DCF!H$10,0)-MAX(AZ296-AY296,0)/Inputs!$B$10)*DCF!H$6</f>
        <v>1766.8420082954956</v>
      </c>
      <c r="CH296" s="15">
        <f ca="1">(BA296*DCF!I$10-DCF!I$5*MAX(BA296*DCF!I$10,0)-MAX(BA296-AZ296,0)/Inputs!$B$10)*DCF!I$6</f>
        <v>1994.872167209707</v>
      </c>
      <c r="CI296" s="15">
        <f ca="1">(BB296*DCF!J$10-DCF!J$5*MAX(BB296*DCF!J$10,0)-MAX(BB296-BA296,0)/Inputs!$B$10)*DCF!J$6</f>
        <v>2595.8319340665512</v>
      </c>
      <c r="CJ296" s="15">
        <f ca="1">(BC296*DCF!K$10-DCF!K$5*MAX(BC296*DCF!K$10,0)-MAX(BC296-BB296,0)/Inputs!$B$10)*DCF!K$6</f>
        <v>3338.9175222199628</v>
      </c>
      <c r="CK296" s="15">
        <f ca="1">(BD296*DCF!L$10-DCF!L$5*MAX(BD296*DCF!L$10,0)-MAX(BD296-BC296,0)/Inputs!$B$10)*DCF!L$6</f>
        <v>4627.2278493878139</v>
      </c>
      <c r="CL296" s="15">
        <f ca="1">(BE296*DCF!M$10-DCF!M$5*MAX(BE296*DCF!M$10,0)-MAX(BE296-BD296,0)/Inputs!$B$10)*DCF!M$6</f>
        <v>5549.2774161166208</v>
      </c>
      <c r="CM296" s="15">
        <f ca="1">(BF296*DCF!C$28-DCF!C$5*MAX(BF296*DCF!C$28,0)-MAX(BF296-Inputs!$B$13,0)/Inputs!$B$17)*DCF!C$6</f>
        <v>3764.8948840677363</v>
      </c>
      <c r="CN296" s="15">
        <f ca="1">(BG296*DCF!D$28-DCF!D$5*MAX(BG296*DCF!D$28,0)-MAX(BG296-BF296,0)/Inputs!$B$17)*DCF!D$6</f>
        <v>4793.9545214838872</v>
      </c>
      <c r="CO296" s="15">
        <f ca="1">(BH296*DCF!E$28-DCF!E$5*MAX(BH296*DCF!E$28,0)-MAX(BH296-BG296,0)/Inputs!$B$17)*DCF!E$6</f>
        <v>5793.911408453625</v>
      </c>
      <c r="CP296" s="15">
        <f ca="1">(BI296*DCF!F$28-DCF!F$5*MAX(BI296*DCF!F$28,0)-MAX(BI296-BH296,0)/Inputs!$B$17)*DCF!F$6</f>
        <v>7101.1724646272178</v>
      </c>
      <c r="CQ296" s="15">
        <f ca="1">(BJ296*DCF!G$28-DCF!G$5*MAX(BJ296*DCF!G$28,0)-MAX(BJ296-BI296,0)/Inputs!$B$17)*DCF!G$6</f>
        <v>7885.3046429079295</v>
      </c>
      <c r="CR296" s="15">
        <f ca="1">(BK296*DCF!H$28-DCF!H$5*MAX(BK296*DCF!H$28,0)-MAX(BK296-BJ296,0)/Inputs!$B$17)*DCF!H$6</f>
        <v>7817.5488578200466</v>
      </c>
      <c r="CS296" s="15">
        <f ca="1">(BL296*DCF!I$28-DCF!I$5*MAX(BL296*DCF!I$28,0)-MAX(BL296-BK296,0)/Inputs!$B$17)*DCF!I$6</f>
        <v>8756.5762178473124</v>
      </c>
      <c r="CT296" s="15">
        <f ca="1">(BM296*DCF!J$28-DCF!J$5*MAX(BM296*DCF!J$28,0)-MAX(BM296-BL296,0)/Inputs!$B$17)*DCF!J$6</f>
        <v>8745.5340010033069</v>
      </c>
      <c r="CU296" s="15">
        <f ca="1">(BN296*DCF!K$28-DCF!K$5*MAX(BN296*DCF!K$28,0)-MAX(BN296-BM296,0)/Inputs!$B$17)*DCF!K$6</f>
        <v>9850.5567271693817</v>
      </c>
      <c r="CV296" s="15">
        <f ca="1">(BO296*DCF!L$28-DCF!L$5*MAX(BO296*DCF!L$28,0)-MAX(BO296-BN296,0)/Inputs!$B$17)*DCF!L$6</f>
        <v>11841.306115870377</v>
      </c>
      <c r="CW296" s="15">
        <f ca="1">(BP296*DCF!M$28-DCF!M$5*MAX(BP296*DCF!M$28,0)-MAX(BP296-BO296,0)/Inputs!$B$17)*DCF!M$6</f>
        <v>13367.939539608034</v>
      </c>
      <c r="CX296" s="15">
        <f ca="1">(BQ296*DCF!C$46-DCF!C$5*MAX(BQ296*DCF!C$46,0)-MAX(BQ296-Inputs!$B$20,0)/Inputs!$B$24)*DCF!C$6</f>
        <v>-694.89603380104541</v>
      </c>
      <c r="CY296" s="15">
        <f ca="1">(BR296*DCF!D$46-DCF!D$5*MAX(BR296*DCF!D$46,0)-MAX(BR296-BQ296,0)/Inputs!$B$24)*DCF!D$6</f>
        <v>-716.75299684029198</v>
      </c>
      <c r="CZ296" s="15">
        <f ca="1">(BS296*DCF!E$46-DCF!E$5*MAX(BS296*DCF!E$46,0)-MAX(BS296-BR296,0)/Inputs!$B$24)*DCF!E$6</f>
        <v>-1498.9581540459633</v>
      </c>
      <c r="DA296" s="15">
        <f ca="1">(BT296*DCF!F$46-DCF!F$5*MAX(BT296*DCF!F$46,0)-MAX(BT296-BS296,0)/Inputs!$B$24)*DCF!F$6</f>
        <v>-2122.1095669472343</v>
      </c>
      <c r="DB296" s="15">
        <f ca="1">(BU296*DCF!G$46-DCF!G$5*MAX(BU296*DCF!G$46,0)-MAX(BU296-BT296,0)/Inputs!$B$24)*DCF!G$6</f>
        <v>-1018.0375330373632</v>
      </c>
      <c r="DC296" s="15">
        <f ca="1">(BV296*DCF!H$46-DCF!H$5*MAX(BV296*DCF!H$46,0)-MAX(BV296-BU296,0)/Inputs!$B$24)*DCF!H$6</f>
        <v>-1753.2577592690754</v>
      </c>
      <c r="DD296" s="15">
        <f ca="1">(BW296*DCF!I$46-DCF!I$5*MAX(BW296*DCF!I$46,0)-MAX(BW296-BV296,0)/Inputs!$B$24)*DCF!I$6</f>
        <v>-2481.8585241263777</v>
      </c>
      <c r="DE296" s="15">
        <f ca="1">(BX296*DCF!J$46-DCF!J$5*MAX(BX296*DCF!J$46,0)-MAX(BX296-BW296,0)/Inputs!$B$24)*DCF!J$6</f>
        <v>-487.74560598166124</v>
      </c>
      <c r="DF296" s="15">
        <f ca="1">(BY296*DCF!K$46-DCF!K$5*MAX(BY296*DCF!K$46,0)-MAX(BY296-BX296,0)/Inputs!$B$24)*DCF!K$6</f>
        <v>-2102.8756899768446</v>
      </c>
      <c r="DG296" s="15">
        <f ca="1">(BZ296*DCF!L$46-DCF!L$5*MAX(BZ296*DCF!L$46,0)-MAX(BZ296-BY296,0)/Inputs!$B$24)*DCF!L$6</f>
        <v>-1450.1356117738151</v>
      </c>
      <c r="DH296" s="15">
        <f ca="1">(CA296*DCF!M$46-DCF!M$5*MAX(CA296*DCF!M$46,0)-MAX(CA296-BZ296,0)/Inputs!$B$24)*DCF!M$6</f>
        <v>2854.3122101981839</v>
      </c>
      <c r="DI296" s="15">
        <f ca="1">SUM(CB296:CL296)+BE296*DCF!M$10*(1+Inputs!$B$30)*(1-Inputs!$B$33)*(1-Inputs!$B$30/Inputs!$B$31)/(Inputs!$B$29-Inputs!$B$30)*DCF!M$6</f>
        <v>150026.29873255981</v>
      </c>
      <c r="DJ296" s="15">
        <f ca="1">SUM(CM296:CW296)+BP296*DCF!M$28*(1+Inputs!$B$30)*(1-Inputs!$B$33)*(1-Inputs!$B$30/Inputs!$B$31)/(Inputs!$B$29-Inputs!$B$30)*DCF!M$6</f>
        <v>392879.13113314722</v>
      </c>
      <c r="DK296" s="15">
        <f ca="1">SUM(CX296:DH296)+CA296*DCF!M$46*(1+Inputs!$B$30)*(1-Inputs!$B$33)*(1-Inputs!$B$30/Inputs!$B$31)/(Inputs!$B$29-Inputs!$B$30)*DCF!M$6</f>
        <v>181337.1640916639</v>
      </c>
      <c r="DM296" s="15">
        <f ca="1">DI296+DJ296+DK296+Inputs!$B$34+Inputs!$B$36-Inputs!$B$35</f>
        <v>801093.59395737096</v>
      </c>
    </row>
    <row r="297" spans="1:117" x14ac:dyDescent="0.75">
      <c r="A297" s="11">
        <v>284</v>
      </c>
      <c r="C297" s="24">
        <f t="shared" ca="1" si="178"/>
        <v>0.18162867437967381</v>
      </c>
      <c r="D297" s="24">
        <f t="shared" ca="1" si="178"/>
        <v>-1.1002792007374014</v>
      </c>
      <c r="E297" s="24">
        <f t="shared" ca="1" si="178"/>
        <v>1.2336444319190769</v>
      </c>
      <c r="F297" s="24">
        <f t="shared" ca="1" si="178"/>
        <v>1.5616147973059173</v>
      </c>
      <c r="G297" s="24">
        <f t="shared" ca="1" si="178"/>
        <v>-9.7406675399496198E-2</v>
      </c>
      <c r="H297" s="24">
        <f t="shared" ca="1" si="178"/>
        <v>0.26291636582532796</v>
      </c>
      <c r="I297" s="24">
        <f t="shared" ca="1" si="178"/>
        <v>-0.48572467336713682</v>
      </c>
      <c r="J297" s="24">
        <f t="shared" ca="1" si="178"/>
        <v>2.4928222758310539E-2</v>
      </c>
      <c r="K297" s="24">
        <f t="shared" ca="1" si="178"/>
        <v>0.49191137294579906</v>
      </c>
      <c r="L297" s="24">
        <f t="shared" ca="1" si="178"/>
        <v>-1.213442026087556</v>
      </c>
      <c r="M297" s="24">
        <f t="shared" ca="1" si="178"/>
        <v>-0.16813714122459966</v>
      </c>
      <c r="N297" s="24">
        <f ca="1">SQRT(Inputs!$B$38)*C297+SQRT(1-Inputs!$B$38)*_xlfn.NORM.S.INV(RAND())</f>
        <v>-0.24125990836572511</v>
      </c>
      <c r="O297" s="24">
        <f ca="1">SQRT(Inputs!$B$38)*D297+SQRT(1-Inputs!$B$38)*_xlfn.NORM.S.INV(RAND())</f>
        <v>-1.1758122806209315</v>
      </c>
      <c r="P297" s="24">
        <f ca="1">SQRT(Inputs!$B$38)*E297+SQRT(1-Inputs!$B$38)*_xlfn.NORM.S.INV(RAND())</f>
        <v>-0.36808310772455632</v>
      </c>
      <c r="Q297" s="24">
        <f ca="1">SQRT(Inputs!$B$38)*F297+SQRT(1-Inputs!$B$38)*_xlfn.NORM.S.INV(RAND())</f>
        <v>0.69600598886193421</v>
      </c>
      <c r="R297" s="24">
        <f ca="1">SQRT(Inputs!$B$38)*G297+SQRT(1-Inputs!$B$38)*_xlfn.NORM.S.INV(RAND())</f>
        <v>-0.6721708545199343</v>
      </c>
      <c r="S297" s="24">
        <f ca="1">SQRT(Inputs!$B$38)*H297+SQRT(1-Inputs!$B$38)*_xlfn.NORM.S.INV(RAND())</f>
        <v>-0.16673791183220057</v>
      </c>
      <c r="T297" s="24">
        <f ca="1">SQRT(Inputs!$B$38)*I297+SQRT(1-Inputs!$B$38)*_xlfn.NORM.S.INV(RAND())</f>
        <v>-2.2902799975451851</v>
      </c>
      <c r="U297" s="24">
        <f ca="1">SQRT(Inputs!$B$38)*J297+SQRT(1-Inputs!$B$38)*_xlfn.NORM.S.INV(RAND())</f>
        <v>-0.3332372047674283</v>
      </c>
      <c r="V297" s="24">
        <f ca="1">SQRT(Inputs!$B$38)*K297+SQRT(1-Inputs!$B$38)*_xlfn.NORM.S.INV(RAND())</f>
        <v>-0.22841655542742662</v>
      </c>
      <c r="W297" s="24">
        <f ca="1">SQRT(Inputs!$B$38)*L297+SQRT(1-Inputs!$B$38)*_xlfn.NORM.S.INV(RAND())</f>
        <v>-0.43840168620112874</v>
      </c>
      <c r="X297" s="24">
        <f ca="1">SQRT(Inputs!$B$38)*M297+SQRT(1-Inputs!$B$38)*_xlfn.NORM.S.INV(RAND())</f>
        <v>-0.48317750472258114</v>
      </c>
      <c r="Y297" s="24">
        <f ca="1">SQRT(Inputs!$B$38)*C297+SQRT(1-Inputs!$B$38)*_xlfn.NORM.S.INV(RAND())</f>
        <v>1.3234124211996086</v>
      </c>
      <c r="Z297" s="24">
        <f ca="1">SQRT(Inputs!$B$38)*D297+SQRT(1-Inputs!$B$38)*_xlfn.NORM.S.INV(RAND())</f>
        <v>-0.56523969314186939</v>
      </c>
      <c r="AA297" s="24">
        <f ca="1">SQRT(Inputs!$B$38)*E297+SQRT(1-Inputs!$B$38)*_xlfn.NORM.S.INV(RAND())</f>
        <v>0.91946701637913719</v>
      </c>
      <c r="AB297" s="24">
        <f ca="1">SQRT(Inputs!$B$38)*F297+SQRT(1-Inputs!$B$38)*_xlfn.NORM.S.INV(RAND())</f>
        <v>2.5860494801458422</v>
      </c>
      <c r="AC297" s="24">
        <f ca="1">SQRT(Inputs!$B$38)*G297+SQRT(1-Inputs!$B$38)*_xlfn.NORM.S.INV(RAND())</f>
        <v>1.7097897059735474</v>
      </c>
      <c r="AD297" s="24">
        <f ca="1">SQRT(Inputs!$B$38)*H297+SQRT(1-Inputs!$B$38)*_xlfn.NORM.S.INV(RAND())</f>
        <v>0.7403086461763253</v>
      </c>
      <c r="AE297" s="24">
        <f ca="1">SQRT(Inputs!$B$38)*I297+SQRT(1-Inputs!$B$38)*_xlfn.NORM.S.INV(RAND())</f>
        <v>-1.0499238033671983</v>
      </c>
      <c r="AF297" s="24">
        <f ca="1">SQRT(Inputs!$B$38)*J297+SQRT(1-Inputs!$B$38)*_xlfn.NORM.S.INV(RAND())</f>
        <v>-5.1105203219289505E-2</v>
      </c>
      <c r="AG297" s="24">
        <f ca="1">SQRT(Inputs!$B$38)*K297+SQRT(1-Inputs!$B$38)*_xlfn.NORM.S.INV(RAND())</f>
        <v>0.7369634294775762</v>
      </c>
      <c r="AH297" s="24">
        <f ca="1">SQRT(Inputs!$B$38)*L297+SQRT(1-Inputs!$B$38)*_xlfn.NORM.S.INV(RAND())</f>
        <v>0.57885213981327854</v>
      </c>
      <c r="AI297" s="24">
        <f ca="1">SQRT(Inputs!$B$38)*M297+SQRT(1-Inputs!$B$38)*_xlfn.NORM.S.INV(RAND())</f>
        <v>1.4826967420856021</v>
      </c>
      <c r="AJ297" s="24">
        <f ca="1">SQRT(Inputs!$B$38)*C297+SQRT(1-Inputs!$B$38)*_xlfn.NORM.S.INV(RAND())</f>
        <v>0.32758849308696142</v>
      </c>
      <c r="AK297" s="24">
        <f ca="1">SQRT(Inputs!$B$38)*D297+SQRT(1-Inputs!$B$38)*_xlfn.NORM.S.INV(RAND())</f>
        <v>-1.1023662693666763</v>
      </c>
      <c r="AL297" s="24">
        <f ca="1">SQRT(Inputs!$B$38)*E297+SQRT(1-Inputs!$B$38)*_xlfn.NORM.S.INV(RAND())</f>
        <v>0.63948398846789944</v>
      </c>
      <c r="AM297" s="24">
        <f ca="1">SQRT(Inputs!$B$38)*F297+SQRT(1-Inputs!$B$38)*_xlfn.NORM.S.INV(RAND())</f>
        <v>1.1012270060424081</v>
      </c>
      <c r="AN297" s="24">
        <f ca="1">SQRT(Inputs!$B$38)*G297+SQRT(1-Inputs!$B$38)*_xlfn.NORM.S.INV(RAND())</f>
        <v>-0.73547257800632937</v>
      </c>
      <c r="AO297" s="24">
        <f ca="1">SQRT(Inputs!$B$38)*H297+SQRT(1-Inputs!$B$38)*_xlfn.NORM.S.INV(RAND())</f>
        <v>0.22711303634172919</v>
      </c>
      <c r="AP297" s="24">
        <f ca="1">SQRT(Inputs!$B$38)*I297+SQRT(1-Inputs!$B$38)*_xlfn.NORM.S.INV(RAND())</f>
        <v>-0.13558582703702218</v>
      </c>
      <c r="AQ297" s="24">
        <f ca="1">SQRT(Inputs!$B$38)*J297+SQRT(1-Inputs!$B$38)*_xlfn.NORM.S.INV(RAND())</f>
        <v>0.57804495462456862</v>
      </c>
      <c r="AR297" s="24">
        <f ca="1">SQRT(Inputs!$B$38)*K297+SQRT(1-Inputs!$B$38)*_xlfn.NORM.S.INV(RAND())</f>
        <v>0.43288468775564615</v>
      </c>
      <c r="AS297" s="24">
        <f ca="1">SQRT(Inputs!$B$38)*L297+SQRT(1-Inputs!$B$38)*_xlfn.NORM.S.INV(RAND())</f>
        <v>-2.0339913969606158</v>
      </c>
      <c r="AT297" s="24">
        <f ca="1">SQRT(Inputs!$B$38)*M297+SQRT(1-Inputs!$B$38)*_xlfn.NORM.S.INV(RAND())</f>
        <v>-4.5632969262654144E-2</v>
      </c>
      <c r="AU297" s="15">
        <f ca="1">Inputs!$B$6*EXP($B$8-0.5*C$5^2+C$5*N297)</f>
        <v>4772.1820536245605</v>
      </c>
      <c r="AV297" s="15">
        <f t="shared" ca="1" si="146"/>
        <v>4886.6377929983501</v>
      </c>
      <c r="AW297" s="15">
        <f t="shared" ca="1" si="147"/>
        <v>5669.7931985278256</v>
      </c>
      <c r="AX297" s="15">
        <f t="shared" ca="1" si="148"/>
        <v>7551.1106697867936</v>
      </c>
      <c r="AY297" s="15">
        <f t="shared" ca="1" si="149"/>
        <v>8531.5033099009506</v>
      </c>
      <c r="AZ297" s="15">
        <f t="shared" ca="1" si="150"/>
        <v>10244.422849005461</v>
      </c>
      <c r="BA297" s="15">
        <f t="shared" ca="1" si="151"/>
        <v>9864.5615852179635</v>
      </c>
      <c r="BB297" s="15">
        <f t="shared" ca="1" si="152"/>
        <v>11680.664658080717</v>
      </c>
      <c r="BC297" s="15">
        <f t="shared" ca="1" si="153"/>
        <v>13993.863807719479</v>
      </c>
      <c r="BD297" s="15">
        <f t="shared" ca="1" si="154"/>
        <v>16455.034913624422</v>
      </c>
      <c r="BE297" s="15">
        <f t="shared" ca="1" si="155"/>
        <v>19295.421108923685</v>
      </c>
      <c r="BF297" s="15">
        <f ca="1">Inputs!$B$13*EXP($B$9-0.5*C$6^2+C$6*Y297)</f>
        <v>17980.312478009037</v>
      </c>
      <c r="BG297" s="15">
        <f t="shared" ca="1" si="156"/>
        <v>19788.48339480719</v>
      </c>
      <c r="BH297" s="15">
        <f t="shared" ca="1" si="157"/>
        <v>28161.023059414216</v>
      </c>
      <c r="BI297" s="15">
        <f t="shared" ca="1" si="158"/>
        <v>51327.635467158689</v>
      </c>
      <c r="BJ297" s="15">
        <f t="shared" ca="1" si="159"/>
        <v>80510.818199391259</v>
      </c>
      <c r="BK297" s="15">
        <f t="shared" ca="1" si="160"/>
        <v>109289.98921544822</v>
      </c>
      <c r="BL297" s="15">
        <f t="shared" ca="1" si="161"/>
        <v>117171.55392173774</v>
      </c>
      <c r="BM297" s="15">
        <f t="shared" ca="1" si="162"/>
        <v>143117.63056941482</v>
      </c>
      <c r="BN297" s="15">
        <f t="shared" ca="1" si="163"/>
        <v>192268.70310556536</v>
      </c>
      <c r="BO297" s="15">
        <f t="shared" ca="1" si="164"/>
        <v>253032.15433600868</v>
      </c>
      <c r="BP297" s="15">
        <f t="shared" ca="1" si="165"/>
        <v>368402.23896590137</v>
      </c>
      <c r="BQ297" s="15">
        <f ca="1">Inputs!$B$20*EXP($B$10-0.5*C$7^2+C$7*AJ297)</f>
        <v>4818.0215359119229</v>
      </c>
      <c r="BR297" s="15">
        <f t="shared" ca="1" si="166"/>
        <v>4606.4403486093279</v>
      </c>
      <c r="BS297" s="15">
        <f t="shared" ca="1" si="167"/>
        <v>7579.7813740112588</v>
      </c>
      <c r="BT297" s="15">
        <f t="shared" ca="1" si="168"/>
        <v>13951.299432061598</v>
      </c>
      <c r="BU297" s="15">
        <f t="shared" ca="1" si="169"/>
        <v>16182.749026883164</v>
      </c>
      <c r="BV297" s="15">
        <f t="shared" ca="1" si="170"/>
        <v>23696.903126183166</v>
      </c>
      <c r="BW297" s="15">
        <f t="shared" ca="1" si="171"/>
        <v>32132.246257718274</v>
      </c>
      <c r="BX297" s="15">
        <f t="shared" ca="1" si="172"/>
        <v>50463.9012227641</v>
      </c>
      <c r="BY297" s="15">
        <f t="shared" ca="1" si="173"/>
        <v>76814.027384918285</v>
      </c>
      <c r="BZ297" s="15">
        <f t="shared" ca="1" si="174"/>
        <v>74156.92642923414</v>
      </c>
      <c r="CA297" s="15">
        <f t="shared" ca="1" si="175"/>
        <v>103326.69095619152</v>
      </c>
      <c r="CB297" s="15">
        <f ca="1">(AU297*DCF!C$10-DCF!C$5*MAX(AU297*DCF!C$10,0)-MAX(AU297-Inputs!$B$6,0)/Inputs!$B$10)*DCF!C$6</f>
        <v>1044.4294464903207</v>
      </c>
      <c r="CC297" s="15">
        <f ca="1">(AV297*DCF!D$10-DCF!D$5*MAX(AV297*DCF!D$10,0)-MAX(AV297-AU297,0)/Inputs!$B$10)*DCF!D$6</f>
        <v>1163.1778196321959</v>
      </c>
      <c r="CD297" s="15">
        <f ca="1">(AW297*DCF!E$10-DCF!E$5*MAX(AW297*DCF!E$10,0)-MAX(AW297-AV297,0)/Inputs!$B$10)*DCF!E$6</f>
        <v>1132.6659649242936</v>
      </c>
      <c r="CE297" s="15">
        <f ca="1">(AX297*DCF!F$10-DCF!F$5*MAX(AX297*DCF!F$10,0)-MAX(AX297-AW297,0)/Inputs!$B$10)*DCF!F$6</f>
        <v>1256.9399026974831</v>
      </c>
      <c r="CF297" s="15">
        <f ca="1">(AY297*DCF!G$10-DCF!G$5*MAX(AY297*DCF!G$10,0)-MAX(AY297-AX297,0)/Inputs!$B$10)*DCF!G$6</f>
        <v>1569.3812413348428</v>
      </c>
      <c r="CG297" s="15">
        <f ca="1">(AZ297*DCF!H$10-DCF!H$5*MAX(AZ297*DCF!H$10,0)-MAX(AZ297-AY297,0)/Inputs!$B$10)*DCF!H$6</f>
        <v>1684.8024719627217</v>
      </c>
      <c r="CH297" s="15">
        <f ca="1">(BA297*DCF!I$10-DCF!I$5*MAX(BA297*DCF!I$10,0)-MAX(BA297-AZ297,0)/Inputs!$B$10)*DCF!I$6</f>
        <v>1801.8955413137396</v>
      </c>
      <c r="CI297" s="15">
        <f ca="1">(BB297*DCF!J$10-DCF!J$5*MAX(BB297*DCF!J$10,0)-MAX(BB297-BA297,0)/Inputs!$B$10)*DCF!J$6</f>
        <v>1729.2286645414188</v>
      </c>
      <c r="CJ297" s="15">
        <f ca="1">(BC297*DCF!K$10-DCF!K$5*MAX(BC297*DCF!K$10,0)-MAX(BC297-BB297,0)/Inputs!$B$10)*DCF!K$6</f>
        <v>1928.9746627089742</v>
      </c>
      <c r="CK297" s="15">
        <f ca="1">(BD297*DCF!L$10-DCF!L$5*MAX(BD297*DCF!L$10,0)-MAX(BD297-BC297,0)/Inputs!$B$10)*DCF!L$6</f>
        <v>2163.4628995532844</v>
      </c>
      <c r="CL297" s="15">
        <f ca="1">(BE297*DCF!M$10-DCF!M$5*MAX(BE297*DCF!M$10,0)-MAX(BE297-BD297,0)/Inputs!$B$10)*DCF!M$6</f>
        <v>2383.5190060525165</v>
      </c>
      <c r="CM297" s="15">
        <f ca="1">(BF297*DCF!C$28-DCF!C$5*MAX(BF297*DCF!C$28,0)-MAX(BF297-Inputs!$B$13,0)/Inputs!$B$17)*DCF!C$6</f>
        <v>3964.768490818527</v>
      </c>
      <c r="CN297" s="15">
        <f ca="1">(BG297*DCF!D$28-DCF!D$5*MAX(BG297*DCF!D$28,0)-MAX(BG297-BF297,0)/Inputs!$B$17)*DCF!D$6</f>
        <v>5442.3989970911643</v>
      </c>
      <c r="CO297" s="15">
        <f ca="1">(BH297*DCF!E$28-DCF!E$5*MAX(BH297*DCF!E$28,0)-MAX(BH297-BG297,0)/Inputs!$B$17)*DCF!E$6</f>
        <v>6325.5908563820867</v>
      </c>
      <c r="CP297" s="15">
        <f ca="1">(BI297*DCF!F$28-DCF!F$5*MAX(BI297*DCF!F$28,0)-MAX(BI297-BH297,0)/Inputs!$B$17)*DCF!F$6</f>
        <v>9716.2530500744288</v>
      </c>
      <c r="CQ297" s="15">
        <f ca="1">(BJ297*DCF!G$28-DCF!G$5*MAX(BJ297*DCF!G$28,0)-MAX(BJ297-BI297,0)/Inputs!$B$17)*DCF!G$6</f>
        <v>15980.81957473186</v>
      </c>
      <c r="CR297" s="15">
        <f ca="1">(BK297*DCF!H$28-DCF!H$5*MAX(BK297*DCF!H$28,0)-MAX(BK297-BJ297,0)/Inputs!$B$17)*DCF!H$6</f>
        <v>22557.144569558175</v>
      </c>
      <c r="CS297" s="15">
        <f ca="1">(BL297*DCF!I$28-DCF!I$5*MAX(BL297*DCF!I$28,0)-MAX(BL297-BK297,0)/Inputs!$B$17)*DCF!I$6</f>
        <v>26422.000603906559</v>
      </c>
      <c r="CT297" s="15">
        <f ca="1">(BM297*DCF!J$28-DCF!J$5*MAX(BM297*DCF!J$28,0)-MAX(BM297-BL297,0)/Inputs!$B$17)*DCF!J$6</f>
        <v>28486.874916480614</v>
      </c>
      <c r="CU297" s="15">
        <f ca="1">(BN297*DCF!K$28-DCF!K$5*MAX(BN297*DCF!K$28,0)-MAX(BN297-BM297,0)/Inputs!$B$17)*DCF!K$6</f>
        <v>34583.574630011972</v>
      </c>
      <c r="CV297" s="15">
        <f ca="1">(BO297*DCF!L$28-DCF!L$5*MAX(BO297*DCF!L$28,0)-MAX(BO297-BN297,0)/Inputs!$B$17)*DCF!L$6</f>
        <v>43609.740074058856</v>
      </c>
      <c r="CW297" s="15">
        <f ca="1">(BP297*DCF!M$28-DCF!M$5*MAX(BP297*DCF!M$28,0)-MAX(BP297-BO297,0)/Inputs!$B$17)*DCF!M$6</f>
        <v>57255.678804669311</v>
      </c>
      <c r="CX297" s="15">
        <f ca="1">(BQ297*DCF!C$46-DCF!C$5*MAX(BQ297*DCF!C$46,0)-MAX(BQ297-Inputs!$B$20,0)/Inputs!$B$24)*DCF!C$6</f>
        <v>-1859.5992165671521</v>
      </c>
      <c r="CY297" s="15">
        <f ca="1">(BR297*DCF!D$46-DCF!D$5*MAX(BR297*DCF!D$46,0)-MAX(BR297-BQ297,0)/Inputs!$B$24)*DCF!D$6</f>
        <v>-786.21194393003589</v>
      </c>
      <c r="CZ297" s="15">
        <f ca="1">(BS297*DCF!E$46-DCF!E$5*MAX(BS297*DCF!E$46,0)-MAX(BS297-BR297,0)/Inputs!$B$24)*DCF!E$6</f>
        <v>-2068.33152229605</v>
      </c>
      <c r="DA297" s="15">
        <f ca="1">(BT297*DCF!F$46-DCF!F$5*MAX(BT297*DCF!F$46,0)-MAX(BT297-BS297,0)/Inputs!$B$24)*DCF!F$6</f>
        <v>-3336.0929754731692</v>
      </c>
      <c r="DB297" s="15">
        <f ca="1">(BU297*DCF!G$46-DCF!G$5*MAX(BU297*DCF!G$46,0)-MAX(BU297-BT297,0)/Inputs!$B$24)*DCF!G$6</f>
        <v>-1294.9712596935501</v>
      </c>
      <c r="DC297" s="15">
        <f ca="1">(BV297*DCF!H$46-DCF!H$5*MAX(BV297*DCF!H$46,0)-MAX(BV297-BU297,0)/Inputs!$B$24)*DCF!H$6</f>
        <v>-2334.9773463714505</v>
      </c>
      <c r="DD297" s="15">
        <f ca="1">(BW297*DCF!I$46-DCF!I$5*MAX(BW297*DCF!I$46,0)-MAX(BW297-BV297,0)/Inputs!$B$24)*DCF!I$6</f>
        <v>-1679.3540063388602</v>
      </c>
      <c r="DE297" s="15">
        <f ca="1">(BX297*DCF!J$46-DCF!J$5*MAX(BX297*DCF!J$46,0)-MAX(BX297-BW297,0)/Inputs!$B$24)*DCF!J$6</f>
        <v>-2744.4343339906072</v>
      </c>
      <c r="DF297" s="15">
        <f ca="1">(BY297*DCF!K$46-DCF!K$5*MAX(BY297*DCF!K$46,0)-MAX(BY297-BX297,0)/Inputs!$B$24)*DCF!K$6</f>
        <v>-2067.205640173026</v>
      </c>
      <c r="DG297" s="15">
        <f ca="1">(BZ297*DCF!L$46-DCF!L$5*MAX(BZ297*DCF!L$46,0)-MAX(BZ297-BY297,0)/Inputs!$B$24)*DCF!L$6</f>
        <v>5126.1258909777007</v>
      </c>
      <c r="DH297" s="15">
        <f ca="1">(CA297*DCF!M$46-DCF!M$5*MAX(CA297*DCF!M$46,0)-MAX(CA297-BZ297,0)/Inputs!$B$24)*DCF!M$6</f>
        <v>2002.2868732739744</v>
      </c>
      <c r="DI297" s="15">
        <f ca="1">SUM(CB297:CL297)+BE297*DCF!M$10*(1+Inputs!$B$30)*(1-Inputs!$B$33)*(1-Inputs!$B$30/Inputs!$B$31)/(Inputs!$B$29-Inputs!$B$30)*DCF!M$6</f>
        <v>71557.889722875625</v>
      </c>
      <c r="DJ297" s="15">
        <f ca="1">SUM(CM297:CW297)+BP297*DCF!M$28*(1+Inputs!$B$30)*(1-Inputs!$B$33)*(1-Inputs!$B$30/Inputs!$B$31)/(Inputs!$B$29-Inputs!$B$30)*DCF!M$6</f>
        <v>1621369.2481109574</v>
      </c>
      <c r="DK297" s="15">
        <f ca="1">SUM(CX297:DH297)+CA297*DCF!M$46*(1+Inputs!$B$30)*(1-Inputs!$B$33)*(1-Inputs!$B$30/Inputs!$B$31)/(Inputs!$B$29-Inputs!$B$30)*DCF!M$6</f>
        <v>148712.53856670519</v>
      </c>
      <c r="DM297" s="15">
        <f ca="1">DI297+DJ297+DK297+Inputs!$B$34+Inputs!$B$36-Inputs!$B$35</f>
        <v>1918490.6764005381</v>
      </c>
    </row>
    <row r="298" spans="1:117" x14ac:dyDescent="0.75">
      <c r="A298" s="11">
        <v>285</v>
      </c>
      <c r="C298" s="24">
        <f t="shared" ca="1" si="178"/>
        <v>-2.5850677480847066</v>
      </c>
      <c r="D298" s="24">
        <f t="shared" ca="1" si="178"/>
        <v>1.1184544005540766</v>
      </c>
      <c r="E298" s="24">
        <f t="shared" ca="1" si="178"/>
        <v>0.23787646918724475</v>
      </c>
      <c r="F298" s="24">
        <f t="shared" ca="1" si="178"/>
        <v>0.654210804474184</v>
      </c>
      <c r="G298" s="24">
        <f t="shared" ca="1" si="178"/>
        <v>-0.6347212702070385</v>
      </c>
      <c r="H298" s="24">
        <f t="shared" ca="1" si="178"/>
        <v>-0.17150154659207861</v>
      </c>
      <c r="I298" s="24">
        <f t="shared" ca="1" si="178"/>
        <v>-1.0287481710000417</v>
      </c>
      <c r="J298" s="24">
        <f t="shared" ca="1" si="178"/>
        <v>-6.1374148159771012E-2</v>
      </c>
      <c r="K298" s="24">
        <f t="shared" ca="1" si="178"/>
        <v>1.4589722108200467</v>
      </c>
      <c r="L298" s="24">
        <f t="shared" ca="1" si="178"/>
        <v>0.52441926720273835</v>
      </c>
      <c r="M298" s="24">
        <f t="shared" ca="1" si="178"/>
        <v>0.59691092131000822</v>
      </c>
      <c r="N298" s="24">
        <f ca="1">SQRT(Inputs!$B$38)*C298+SQRT(1-Inputs!$B$38)*_xlfn.NORM.S.INV(RAND())</f>
        <v>-2.0796835308123764</v>
      </c>
      <c r="O298" s="24">
        <f ca="1">SQRT(Inputs!$B$38)*D298+SQRT(1-Inputs!$B$38)*_xlfn.NORM.S.INV(RAND())</f>
        <v>-1.3289472298641782</v>
      </c>
      <c r="P298" s="24">
        <f ca="1">SQRT(Inputs!$B$38)*E298+SQRT(1-Inputs!$B$38)*_xlfn.NORM.S.INV(RAND())</f>
        <v>1.7277476078928509</v>
      </c>
      <c r="Q298" s="24">
        <f ca="1">SQRT(Inputs!$B$38)*F298+SQRT(1-Inputs!$B$38)*_xlfn.NORM.S.INV(RAND())</f>
        <v>-0.83800745964059009</v>
      </c>
      <c r="R298" s="24">
        <f ca="1">SQRT(Inputs!$B$38)*G298+SQRT(1-Inputs!$B$38)*_xlfn.NORM.S.INV(RAND())</f>
        <v>-0.44956749629796466</v>
      </c>
      <c r="S298" s="24">
        <f ca="1">SQRT(Inputs!$B$38)*H298+SQRT(1-Inputs!$B$38)*_xlfn.NORM.S.INV(RAND())</f>
        <v>-0.39074578670486121</v>
      </c>
      <c r="T298" s="24">
        <f ca="1">SQRT(Inputs!$B$38)*I298+SQRT(1-Inputs!$B$38)*_xlfn.NORM.S.INV(RAND())</f>
        <v>-1.5761873889876661</v>
      </c>
      <c r="U298" s="24">
        <f ca="1">SQRT(Inputs!$B$38)*J298+SQRT(1-Inputs!$B$38)*_xlfn.NORM.S.INV(RAND())</f>
        <v>-1.103578948228473</v>
      </c>
      <c r="V298" s="24">
        <f ca="1">SQRT(Inputs!$B$38)*K298+SQRT(1-Inputs!$B$38)*_xlfn.NORM.S.INV(RAND())</f>
        <v>-0.36218506917038651</v>
      </c>
      <c r="W298" s="24">
        <f ca="1">SQRT(Inputs!$B$38)*L298+SQRT(1-Inputs!$B$38)*_xlfn.NORM.S.INV(RAND())</f>
        <v>-0.15373575573275156</v>
      </c>
      <c r="X298" s="24">
        <f ca="1">SQRT(Inputs!$B$38)*M298+SQRT(1-Inputs!$B$38)*_xlfn.NORM.S.INV(RAND())</f>
        <v>-1.2981906775286012</v>
      </c>
      <c r="Y298" s="24">
        <f ca="1">SQRT(Inputs!$B$38)*C298+SQRT(1-Inputs!$B$38)*_xlfn.NORM.S.INV(RAND())</f>
        <v>-0.85360829904536328</v>
      </c>
      <c r="Z298" s="24">
        <f ca="1">SQRT(Inputs!$B$38)*D298+SQRT(1-Inputs!$B$38)*_xlfn.NORM.S.INV(RAND())</f>
        <v>1.1508797338998928</v>
      </c>
      <c r="AA298" s="24">
        <f ca="1">SQRT(Inputs!$B$38)*E298+SQRT(1-Inputs!$B$38)*_xlfn.NORM.S.INV(RAND())</f>
        <v>-7.8659341298185748E-2</v>
      </c>
      <c r="AB298" s="24">
        <f ca="1">SQRT(Inputs!$B$38)*F298+SQRT(1-Inputs!$B$38)*_xlfn.NORM.S.INV(RAND())</f>
        <v>0.58029075032665789</v>
      </c>
      <c r="AC298" s="24">
        <f ca="1">SQRT(Inputs!$B$38)*G298+SQRT(1-Inputs!$B$38)*_xlfn.NORM.S.INV(RAND())</f>
        <v>-0.37534682724886403</v>
      </c>
      <c r="AD298" s="24">
        <f ca="1">SQRT(Inputs!$B$38)*H298+SQRT(1-Inputs!$B$38)*_xlfn.NORM.S.INV(RAND())</f>
        <v>-0.77917105045133472</v>
      </c>
      <c r="AE298" s="24">
        <f ca="1">SQRT(Inputs!$B$38)*I298+SQRT(1-Inputs!$B$38)*_xlfn.NORM.S.INV(RAND())</f>
        <v>0.49164505980597606</v>
      </c>
      <c r="AF298" s="24">
        <f ca="1">SQRT(Inputs!$B$38)*J298+SQRT(1-Inputs!$B$38)*_xlfn.NORM.S.INV(RAND())</f>
        <v>-0.34277829048090258</v>
      </c>
      <c r="AG298" s="24">
        <f ca="1">SQRT(Inputs!$B$38)*K298+SQRT(1-Inputs!$B$38)*_xlfn.NORM.S.INV(RAND())</f>
        <v>0.15432356472758069</v>
      </c>
      <c r="AH298" s="24">
        <f ca="1">SQRT(Inputs!$B$38)*L298+SQRT(1-Inputs!$B$38)*_xlfn.NORM.S.INV(RAND())</f>
        <v>-4.6317177241290364E-2</v>
      </c>
      <c r="AI298" s="24">
        <f ca="1">SQRT(Inputs!$B$38)*M298+SQRT(1-Inputs!$B$38)*_xlfn.NORM.S.INV(RAND())</f>
        <v>1.7682468757423686E-2</v>
      </c>
      <c r="AJ298" s="24">
        <f ca="1">SQRT(Inputs!$B$38)*C298+SQRT(1-Inputs!$B$38)*_xlfn.NORM.S.INV(RAND())</f>
        <v>-0.24185899205395045</v>
      </c>
      <c r="AK298" s="24">
        <f ca="1">SQRT(Inputs!$B$38)*D298+SQRT(1-Inputs!$B$38)*_xlfn.NORM.S.INV(RAND())</f>
        <v>-9.7678702025021047E-2</v>
      </c>
      <c r="AL298" s="24">
        <f ca="1">SQRT(Inputs!$B$38)*E298+SQRT(1-Inputs!$B$38)*_xlfn.NORM.S.INV(RAND())</f>
        <v>0.34629674966956575</v>
      </c>
      <c r="AM298" s="24">
        <f ca="1">SQRT(Inputs!$B$38)*F298+SQRT(1-Inputs!$B$38)*_xlfn.NORM.S.INV(RAND())</f>
        <v>0.35186908353947538</v>
      </c>
      <c r="AN298" s="24">
        <f ca="1">SQRT(Inputs!$B$38)*G298+SQRT(1-Inputs!$B$38)*_xlfn.NORM.S.INV(RAND())</f>
        <v>-1.4486479113783295</v>
      </c>
      <c r="AO298" s="24">
        <f ca="1">SQRT(Inputs!$B$38)*H298+SQRT(1-Inputs!$B$38)*_xlfn.NORM.S.INV(RAND())</f>
        <v>-0.923188603963082</v>
      </c>
      <c r="AP298" s="24">
        <f ca="1">SQRT(Inputs!$B$38)*I298+SQRT(1-Inputs!$B$38)*_xlfn.NORM.S.INV(RAND())</f>
        <v>-0.10499144964492824</v>
      </c>
      <c r="AQ298" s="24">
        <f ca="1">SQRT(Inputs!$B$38)*J298+SQRT(1-Inputs!$B$38)*_xlfn.NORM.S.INV(RAND())</f>
        <v>7.2097308442424082E-2</v>
      </c>
      <c r="AR298" s="24">
        <f ca="1">SQRT(Inputs!$B$38)*K298+SQRT(1-Inputs!$B$38)*_xlfn.NORM.S.INV(RAND())</f>
        <v>0.61128971061503989</v>
      </c>
      <c r="AS298" s="24">
        <f ca="1">SQRT(Inputs!$B$38)*L298+SQRT(1-Inputs!$B$38)*_xlfn.NORM.S.INV(RAND())</f>
        <v>0.1815620303826917</v>
      </c>
      <c r="AT298" s="24">
        <f ca="1">SQRT(Inputs!$B$38)*M298+SQRT(1-Inputs!$B$38)*_xlfn.NORM.S.INV(RAND())</f>
        <v>-0.15414351422367939</v>
      </c>
      <c r="AU298" s="15">
        <f ca="1">Inputs!$B$6*EXP($B$8-0.5*C$5^2+C$5*N298)</f>
        <v>3543.8452569699612</v>
      </c>
      <c r="AV298" s="15">
        <f t="shared" ca="1" si="146"/>
        <v>3548.0475811853175</v>
      </c>
      <c r="AW298" s="15">
        <f t="shared" ca="1" si="147"/>
        <v>5461.5558629928182</v>
      </c>
      <c r="AX298" s="15">
        <f t="shared" ca="1" si="148"/>
        <v>6005.2073192344178</v>
      </c>
      <c r="AY298" s="15">
        <f t="shared" ca="1" si="149"/>
        <v>6963.5910089827221</v>
      </c>
      <c r="AZ298" s="15">
        <f t="shared" ca="1" si="150"/>
        <v>8157.9713956544101</v>
      </c>
      <c r="BA298" s="15">
        <f t="shared" ca="1" si="151"/>
        <v>8465.0633731137768</v>
      </c>
      <c r="BB298" s="15">
        <f t="shared" ca="1" si="152"/>
        <v>9278.9965947786131</v>
      </c>
      <c r="BC298" s="15">
        <f t="shared" ca="1" si="153"/>
        <v>10973.955770917748</v>
      </c>
      <c r="BD298" s="15">
        <f t="shared" ca="1" si="154"/>
        <v>13252.194842684316</v>
      </c>
      <c r="BE298" s="15">
        <f t="shared" ca="1" si="155"/>
        <v>14427.957904223982</v>
      </c>
      <c r="BF298" s="15">
        <f ca="1">Inputs!$B$13*EXP($B$9-0.5*C$6^2+C$6*Y298)</f>
        <v>11677.782190467306</v>
      </c>
      <c r="BG298" s="15">
        <f t="shared" ca="1" si="156"/>
        <v>17516.874004382931</v>
      </c>
      <c r="BH298" s="15">
        <f t="shared" ca="1" si="157"/>
        <v>21124.990961827392</v>
      </c>
      <c r="BI298" s="15">
        <f t="shared" ca="1" si="158"/>
        <v>28276.239621917681</v>
      </c>
      <c r="BJ298" s="15">
        <f t="shared" ca="1" si="159"/>
        <v>32839.136779737812</v>
      </c>
      <c r="BK298" s="15">
        <f t="shared" ca="1" si="160"/>
        <v>36247.385270004335</v>
      </c>
      <c r="BL298" s="15">
        <f t="shared" ca="1" si="161"/>
        <v>47454.720861481015</v>
      </c>
      <c r="BM298" s="15">
        <f t="shared" ca="1" si="162"/>
        <v>55900.309610074786</v>
      </c>
      <c r="BN298" s="15">
        <f t="shared" ca="1" si="163"/>
        <v>70033.645121115784</v>
      </c>
      <c r="BO298" s="15">
        <f t="shared" ca="1" si="164"/>
        <v>85706.496457426401</v>
      </c>
      <c r="BP298" s="15">
        <f t="shared" ca="1" si="165"/>
        <v>105700.182982649</v>
      </c>
      <c r="BQ298" s="15">
        <f ca="1">Inputs!$B$20*EXP($B$10-0.5*C$7^2+C$7*AJ298)</f>
        <v>3936.8866052033504</v>
      </c>
      <c r="BR298" s="15">
        <f t="shared" ca="1" si="166"/>
        <v>5178.6837643100171</v>
      </c>
      <c r="BS298" s="15">
        <f t="shared" ca="1" si="167"/>
        <v>7833.2355797970285</v>
      </c>
      <c r="BT298" s="15">
        <f t="shared" ca="1" si="168"/>
        <v>11844.73193761423</v>
      </c>
      <c r="BU298" s="15">
        <f t="shared" ca="1" si="169"/>
        <v>11561.601798376989</v>
      </c>
      <c r="BV298" s="15">
        <f t="shared" ca="1" si="170"/>
        <v>13064.866650750057</v>
      </c>
      <c r="BW298" s="15">
        <f t="shared" ca="1" si="171"/>
        <v>17830.628511404149</v>
      </c>
      <c r="BX298" s="15">
        <f t="shared" ca="1" si="172"/>
        <v>25302.075772426277</v>
      </c>
      <c r="BY298" s="15">
        <f t="shared" ca="1" si="173"/>
        <v>39851.049790449426</v>
      </c>
      <c r="BZ298" s="15">
        <f t="shared" ca="1" si="174"/>
        <v>57814.441866301087</v>
      </c>
      <c r="CA298" s="15">
        <f t="shared" ca="1" si="175"/>
        <v>79017.42870350962</v>
      </c>
      <c r="CB298" s="15">
        <f ca="1">(AU298*DCF!C$10-DCF!C$5*MAX(AU298*DCF!C$10,0)-MAX(AU298-Inputs!$B$6,0)/Inputs!$B$10)*DCF!C$6</f>
        <v>910.09176669652095</v>
      </c>
      <c r="CC298" s="15">
        <f ca="1">(AV298*DCF!D$10-DCF!D$5*MAX(AV298*DCF!D$10,0)-MAX(AV298-AU298,0)/Inputs!$B$10)*DCF!D$6</f>
        <v>863.78793390330043</v>
      </c>
      <c r="CD298" s="15">
        <f ca="1">(AW298*DCF!E$10-DCF!E$5*MAX(AW298*DCF!E$10,0)-MAX(AW298-AV298,0)/Inputs!$B$10)*DCF!E$6</f>
        <v>829.98500146219283</v>
      </c>
      <c r="CE298" s="15">
        <f ca="1">(AX298*DCF!F$10-DCF!F$5*MAX(AX298*DCF!F$10,0)-MAX(AX298-AW298,0)/Inputs!$B$10)*DCF!F$6</f>
        <v>1197.8067980471851</v>
      </c>
      <c r="CF298" s="15">
        <f ca="1">(AY298*DCF!G$10-DCF!G$5*MAX(AY298*DCF!G$10,0)-MAX(AY298-AX298,0)/Inputs!$B$10)*DCF!G$6</f>
        <v>1250.5593290249051</v>
      </c>
      <c r="CG298" s="15">
        <f ca="1">(AZ298*DCF!H$10-DCF!H$5*MAX(AZ298*DCF!H$10,0)-MAX(AZ298-AY298,0)/Inputs!$B$10)*DCF!H$6</f>
        <v>1371.7923482786107</v>
      </c>
      <c r="CH298" s="15">
        <f ca="1">(BA298*DCF!I$10-DCF!I$5*MAX(BA298*DCF!I$10,0)-MAX(BA298-AZ298,0)/Inputs!$B$10)*DCF!I$6</f>
        <v>1495.8844279796781</v>
      </c>
      <c r="CI298" s="15">
        <f ca="1">(BB298*DCF!J$10-DCF!J$5*MAX(BB298*DCF!J$10,0)-MAX(BB298-BA298,0)/Inputs!$B$10)*DCF!J$6</f>
        <v>1468.9591787453737</v>
      </c>
      <c r="CJ298" s="15">
        <f ca="1">(BC298*DCF!K$10-DCF!K$5*MAX(BC298*DCF!K$10,0)-MAX(BC298-BB298,0)/Inputs!$B$10)*DCF!K$6</f>
        <v>1529.3621537343336</v>
      </c>
      <c r="CK298" s="15">
        <f ca="1">(BD298*DCF!L$10-DCF!L$5*MAX(BD298*DCF!L$10,0)-MAX(BD298-BC298,0)/Inputs!$B$10)*DCF!L$6</f>
        <v>1704.0697856951524</v>
      </c>
      <c r="CL298" s="15">
        <f ca="1">(BE298*DCF!M$10-DCF!M$5*MAX(BE298*DCF!M$10,0)-MAX(BE298-BD298,0)/Inputs!$B$10)*DCF!M$6</f>
        <v>1895.5140115449431</v>
      </c>
      <c r="CM298" s="15">
        <f ca="1">(BF298*DCF!C$28-DCF!C$5*MAX(BF298*DCF!C$28,0)-MAX(BF298-Inputs!$B$13,0)/Inputs!$B$17)*DCF!C$6</f>
        <v>3496.8272998476477</v>
      </c>
      <c r="CN298" s="15">
        <f ca="1">(BG298*DCF!D$28-DCF!D$5*MAX(BG298*DCF!D$28,0)-MAX(BG298-BF298,0)/Inputs!$B$17)*DCF!D$6</f>
        <v>3913.3773960836393</v>
      </c>
      <c r="CO298" s="15">
        <f ca="1">(BH298*DCF!E$28-DCF!E$5*MAX(BH298*DCF!E$28,0)-MAX(BH298-BG298,0)/Inputs!$B$17)*DCF!E$6</f>
        <v>5271.8634139783662</v>
      </c>
      <c r="CP298" s="15">
        <f ca="1">(BI298*DCF!F$28-DCF!F$5*MAX(BI298*DCF!F$28,0)-MAX(BI298-BH298,0)/Inputs!$B$17)*DCF!F$6</f>
        <v>6374.256384134279</v>
      </c>
      <c r="CQ298" s="15">
        <f ca="1">(BJ298*DCF!G$28-DCF!G$5*MAX(BJ298*DCF!G$28,0)-MAX(BJ298-BI298,0)/Inputs!$B$17)*DCF!G$6</f>
        <v>7752.9289612904558</v>
      </c>
      <c r="CR298" s="15">
        <f ca="1">(BK298*DCF!H$28-DCF!H$5*MAX(BK298*DCF!H$28,0)-MAX(BK298-BJ298,0)/Inputs!$B$17)*DCF!H$6</f>
        <v>8434.8321169885403</v>
      </c>
      <c r="CS298" s="15">
        <f ca="1">(BL298*DCF!I$28-DCF!I$5*MAX(BL298*DCF!I$28,0)-MAX(BL298-BK298,0)/Inputs!$B$17)*DCF!I$6</f>
        <v>9550.5254919953204</v>
      </c>
      <c r="CT298" s="15">
        <f ca="1">(BM298*DCF!J$28-DCF!J$5*MAX(BM298*DCF!J$28,0)-MAX(BM298-BL298,0)/Inputs!$B$17)*DCF!J$6</f>
        <v>11350.593609341999</v>
      </c>
      <c r="CU298" s="15">
        <f ca="1">(BN298*DCF!K$28-DCF!K$5*MAX(BN298*DCF!K$28,0)-MAX(BN298-BM298,0)/Inputs!$B$17)*DCF!K$6</f>
        <v>13058.786250432251</v>
      </c>
      <c r="CV298" s="15">
        <f ca="1">(BO298*DCF!L$28-DCF!L$5*MAX(BO298*DCF!L$28,0)-MAX(BO298-BN298,0)/Inputs!$B$17)*DCF!L$6</f>
        <v>15326.835748823565</v>
      </c>
      <c r="CW298" s="15">
        <f ca="1">(BP298*DCF!M$28-DCF!M$5*MAX(BP298*DCF!M$28,0)-MAX(BP298-BO298,0)/Inputs!$B$17)*DCF!M$6</f>
        <v>17797.648549560334</v>
      </c>
      <c r="CX298" s="15">
        <f ca="1">(BQ298*DCF!C$46-DCF!C$5*MAX(BQ298*DCF!C$46,0)-MAX(BQ298-Inputs!$B$20,0)/Inputs!$B$24)*DCF!C$6</f>
        <v>-1249.1131213880026</v>
      </c>
      <c r="CY298" s="15">
        <f ca="1">(BR298*DCF!D$46-DCF!D$5*MAX(BR298*DCF!D$46,0)-MAX(BR298-BQ298,0)/Inputs!$B$24)*DCF!D$6</f>
        <v>-1413.745090039703</v>
      </c>
      <c r="CZ298" s="15">
        <f ca="1">(BS298*DCF!E$46-DCF!E$5*MAX(BS298*DCF!E$46,0)-MAX(BS298-BR298,0)/Inputs!$B$24)*DCF!E$6</f>
        <v>-1972.6449930067745</v>
      </c>
      <c r="DA298" s="15">
        <f ca="1">(BT298*DCF!F$46-DCF!F$5*MAX(BT298*DCF!F$46,0)-MAX(BT298-BS298,0)/Inputs!$B$24)*DCF!F$6</f>
        <v>-2323.3209047598334</v>
      </c>
      <c r="DB298" s="15">
        <f ca="1">(BU298*DCF!G$46-DCF!G$5*MAX(BU298*DCF!G$46,0)-MAX(BU298-BT298,0)/Inputs!$B$24)*DCF!G$6</f>
        <v>-388.90944156143541</v>
      </c>
      <c r="DC298" s="15">
        <f ca="1">(BV298*DCF!H$46-DCF!H$5*MAX(BV298*DCF!H$46,0)-MAX(BV298-BU298,0)/Inputs!$B$24)*DCF!H$6</f>
        <v>-467.13034221836449</v>
      </c>
      <c r="DD298" s="15">
        <f ca="1">(BW298*DCF!I$46-DCF!I$5*MAX(BW298*DCF!I$46,0)-MAX(BW298-BV298,0)/Inputs!$B$24)*DCF!I$6</f>
        <v>-956.26058797702569</v>
      </c>
      <c r="DE298" s="15">
        <f ca="1">(BX298*DCF!J$46-DCF!J$5*MAX(BX298*DCF!J$46,0)-MAX(BX298-BW298,0)/Inputs!$B$24)*DCF!J$6</f>
        <v>-919.9536579744173</v>
      </c>
      <c r="DF298" s="15">
        <f ca="1">(BY298*DCF!K$46-DCF!K$5*MAX(BY298*DCF!K$46,0)-MAX(BY298-BX298,0)/Inputs!$B$24)*DCF!K$6</f>
        <v>-1287.6862431624984</v>
      </c>
      <c r="DG298" s="15">
        <f ca="1">(BZ298*DCF!L$46-DCF!L$5*MAX(BZ298*DCF!L$46,0)-MAX(BZ298-BY298,0)/Inputs!$B$24)*DCF!L$6</f>
        <v>-68.730136623028571</v>
      </c>
      <c r="DH298" s="15">
        <f ca="1">(CA298*DCF!M$46-DCF!M$5*MAX(CA298*DCF!M$46,0)-MAX(CA298-BZ298,0)/Inputs!$B$24)*DCF!M$6</f>
        <v>1762.0403982050113</v>
      </c>
      <c r="DI298" s="15">
        <f ca="1">SUM(CB298:CL298)+BE298*DCF!M$10*(1+Inputs!$B$30)*(1-Inputs!$B$33)*(1-Inputs!$B$30/Inputs!$B$31)/(Inputs!$B$29-Inputs!$B$30)*DCF!M$6</f>
        <v>54671.010372559314</v>
      </c>
      <c r="DJ298" s="15">
        <f ca="1">SUM(CM298:CW298)+BP298*DCF!M$28*(1+Inputs!$B$30)*(1-Inputs!$B$33)*(1-Inputs!$B$30/Inputs!$B$31)/(Inputs!$B$29-Inputs!$B$30)*DCF!M$6</f>
        <v>494548.48453038471</v>
      </c>
      <c r="DK298" s="15">
        <f ca="1">SUM(CX298:DH298)+CA298*DCF!M$46*(1+Inputs!$B$30)*(1-Inputs!$B$33)*(1-Inputs!$B$30/Inputs!$B$31)/(Inputs!$B$29-Inputs!$B$30)*DCF!M$6</f>
        <v>112884.85086793233</v>
      </c>
      <c r="DM298" s="15">
        <f ca="1">DI298+DJ298+DK298+Inputs!$B$34+Inputs!$B$36-Inputs!$B$35</f>
        <v>738955.34577087639</v>
      </c>
    </row>
    <row r="299" spans="1:117" x14ac:dyDescent="0.75">
      <c r="A299" s="11">
        <v>286</v>
      </c>
      <c r="C299" s="24">
        <f t="shared" ca="1" si="178"/>
        <v>-0.10027903610731138</v>
      </c>
      <c r="D299" s="24">
        <f t="shared" ca="1" si="178"/>
        <v>6.4825393383730764E-2</v>
      </c>
      <c r="E299" s="24">
        <f t="shared" ca="1" si="178"/>
        <v>0.95791698907512068</v>
      </c>
      <c r="F299" s="24">
        <f t="shared" ca="1" si="178"/>
        <v>1.6341839322312548</v>
      </c>
      <c r="G299" s="24">
        <f t="shared" ca="1" si="178"/>
        <v>-0.90574229582315879</v>
      </c>
      <c r="H299" s="24">
        <f t="shared" ca="1" si="178"/>
        <v>0.49606316408992707</v>
      </c>
      <c r="I299" s="24">
        <f t="shared" ca="1" si="178"/>
        <v>0.43216307117736885</v>
      </c>
      <c r="J299" s="24">
        <f t="shared" ca="1" si="178"/>
        <v>0.14638201540819917</v>
      </c>
      <c r="K299" s="24">
        <f t="shared" ca="1" si="178"/>
        <v>-1.2803590954347159</v>
      </c>
      <c r="L299" s="24">
        <f t="shared" ca="1" si="178"/>
        <v>-1.8536549189778708</v>
      </c>
      <c r="M299" s="24">
        <f t="shared" ca="1" si="178"/>
        <v>-0.40951350620535049</v>
      </c>
      <c r="N299" s="24">
        <f ca="1">SQRT(Inputs!$B$38)*C299+SQRT(1-Inputs!$B$38)*_xlfn.NORM.S.INV(RAND())</f>
        <v>0.59552906828786201</v>
      </c>
      <c r="O299" s="24">
        <f ca="1">SQRT(Inputs!$B$38)*D299+SQRT(1-Inputs!$B$38)*_xlfn.NORM.S.INV(RAND())</f>
        <v>1.3691871385482923</v>
      </c>
      <c r="P299" s="24">
        <f ca="1">SQRT(Inputs!$B$38)*E299+SQRT(1-Inputs!$B$38)*_xlfn.NORM.S.INV(RAND())</f>
        <v>0.12497977526404874</v>
      </c>
      <c r="Q299" s="24">
        <f ca="1">SQRT(Inputs!$B$38)*F299+SQRT(1-Inputs!$B$38)*_xlfn.NORM.S.INV(RAND())</f>
        <v>2.1945642882374914</v>
      </c>
      <c r="R299" s="24">
        <f ca="1">SQRT(Inputs!$B$38)*G299+SQRT(1-Inputs!$B$38)*_xlfn.NORM.S.INV(RAND())</f>
        <v>-0.25926647529517</v>
      </c>
      <c r="S299" s="24">
        <f ca="1">SQRT(Inputs!$B$38)*H299+SQRT(1-Inputs!$B$38)*_xlfn.NORM.S.INV(RAND())</f>
        <v>-4.5645391375341293E-3</v>
      </c>
      <c r="T299" s="24">
        <f ca="1">SQRT(Inputs!$B$38)*I299+SQRT(1-Inputs!$B$38)*_xlfn.NORM.S.INV(RAND())</f>
        <v>0.46034328540423936</v>
      </c>
      <c r="U299" s="24">
        <f ca="1">SQRT(Inputs!$B$38)*J299+SQRT(1-Inputs!$B$38)*_xlfn.NORM.S.INV(RAND())</f>
        <v>0.45256843701483451</v>
      </c>
      <c r="V299" s="24">
        <f ca="1">SQRT(Inputs!$B$38)*K299+SQRT(1-Inputs!$B$38)*_xlfn.NORM.S.INV(RAND())</f>
        <v>-1.6121660833204774</v>
      </c>
      <c r="W299" s="24">
        <f ca="1">SQRT(Inputs!$B$38)*L299+SQRT(1-Inputs!$B$38)*_xlfn.NORM.S.INV(RAND())</f>
        <v>-1.736174507226699</v>
      </c>
      <c r="X299" s="24">
        <f ca="1">SQRT(Inputs!$B$38)*M299+SQRT(1-Inputs!$B$38)*_xlfn.NORM.S.INV(RAND())</f>
        <v>-0.97852901001308301</v>
      </c>
      <c r="Y299" s="24">
        <f ca="1">SQRT(Inputs!$B$38)*C299+SQRT(1-Inputs!$B$38)*_xlfn.NORM.S.INV(RAND())</f>
        <v>0.22491909657843565</v>
      </c>
      <c r="Z299" s="24">
        <f ca="1">SQRT(Inputs!$B$38)*D299+SQRT(1-Inputs!$B$38)*_xlfn.NORM.S.INV(RAND())</f>
        <v>0.83120280200788388</v>
      </c>
      <c r="AA299" s="24">
        <f ca="1">SQRT(Inputs!$B$38)*E299+SQRT(1-Inputs!$B$38)*_xlfn.NORM.S.INV(RAND())</f>
        <v>1.7063880805543719</v>
      </c>
      <c r="AB299" s="24">
        <f ca="1">SQRT(Inputs!$B$38)*F299+SQRT(1-Inputs!$B$38)*_xlfn.NORM.S.INV(RAND())</f>
        <v>2.1948953634150876</v>
      </c>
      <c r="AC299" s="24">
        <f ca="1">SQRT(Inputs!$B$38)*G299+SQRT(1-Inputs!$B$38)*_xlfn.NORM.S.INV(RAND())</f>
        <v>-0.13713120240089932</v>
      </c>
      <c r="AD299" s="24">
        <f ca="1">SQRT(Inputs!$B$38)*H299+SQRT(1-Inputs!$B$38)*_xlfn.NORM.S.INV(RAND())</f>
        <v>-1.9935409230959473</v>
      </c>
      <c r="AE299" s="24">
        <f ca="1">SQRT(Inputs!$B$38)*I299+SQRT(1-Inputs!$B$38)*_xlfn.NORM.S.INV(RAND())</f>
        <v>-0.18784452029006285</v>
      </c>
      <c r="AF299" s="24">
        <f ca="1">SQRT(Inputs!$B$38)*J299+SQRT(1-Inputs!$B$38)*_xlfn.NORM.S.INV(RAND())</f>
        <v>0.2753349064115862</v>
      </c>
      <c r="AG299" s="24">
        <f ca="1">SQRT(Inputs!$B$38)*K299+SQRT(1-Inputs!$B$38)*_xlfn.NORM.S.INV(RAND())</f>
        <v>-0.18595739618375906</v>
      </c>
      <c r="AH299" s="24">
        <f ca="1">SQRT(Inputs!$B$38)*L299+SQRT(1-Inputs!$B$38)*_xlfn.NORM.S.INV(RAND())</f>
        <v>-2.2375665632296569</v>
      </c>
      <c r="AI299" s="24">
        <f ca="1">SQRT(Inputs!$B$38)*M299+SQRT(1-Inputs!$B$38)*_xlfn.NORM.S.INV(RAND())</f>
        <v>-0.55199971871882647</v>
      </c>
      <c r="AJ299" s="24">
        <f ca="1">SQRT(Inputs!$B$38)*C299+SQRT(1-Inputs!$B$38)*_xlfn.NORM.S.INV(RAND())</f>
        <v>-0.52184415781795512</v>
      </c>
      <c r="AK299" s="24">
        <f ca="1">SQRT(Inputs!$B$38)*D299+SQRT(1-Inputs!$B$38)*_xlfn.NORM.S.INV(RAND())</f>
        <v>-1.0794940052750536E-2</v>
      </c>
      <c r="AL299" s="24">
        <f ca="1">SQRT(Inputs!$B$38)*E299+SQRT(1-Inputs!$B$38)*_xlfn.NORM.S.INV(RAND())</f>
        <v>0.91040447683864312</v>
      </c>
      <c r="AM299" s="24">
        <f ca="1">SQRT(Inputs!$B$38)*F299+SQRT(1-Inputs!$B$38)*_xlfn.NORM.S.INV(RAND())</f>
        <v>0.71720911643950735</v>
      </c>
      <c r="AN299" s="24">
        <f ca="1">SQRT(Inputs!$B$38)*G299+SQRT(1-Inputs!$B$38)*_xlfn.NORM.S.INV(RAND())</f>
        <v>0.33914329040810437</v>
      </c>
      <c r="AO299" s="24">
        <f ca="1">SQRT(Inputs!$B$38)*H299+SQRT(1-Inputs!$B$38)*_xlfn.NORM.S.INV(RAND())</f>
        <v>9.2778759751530687E-2</v>
      </c>
      <c r="AP299" s="24">
        <f ca="1">SQRT(Inputs!$B$38)*I299+SQRT(1-Inputs!$B$38)*_xlfn.NORM.S.INV(RAND())</f>
        <v>-0.39562035548413632</v>
      </c>
      <c r="AQ299" s="24">
        <f ca="1">SQRT(Inputs!$B$38)*J299+SQRT(1-Inputs!$B$38)*_xlfn.NORM.S.INV(RAND())</f>
        <v>-0.50759811870658167</v>
      </c>
      <c r="AR299" s="24">
        <f ca="1">SQRT(Inputs!$B$38)*K299+SQRT(1-Inputs!$B$38)*_xlfn.NORM.S.INV(RAND())</f>
        <v>-0.79829285891875534</v>
      </c>
      <c r="AS299" s="24">
        <f ca="1">SQRT(Inputs!$B$38)*L299+SQRT(1-Inputs!$B$38)*_xlfn.NORM.S.INV(RAND())</f>
        <v>0.89851154908408226</v>
      </c>
      <c r="AT299" s="24">
        <f ca="1">SQRT(Inputs!$B$38)*M299+SQRT(1-Inputs!$B$38)*_xlfn.NORM.S.INV(RAND())</f>
        <v>-1.1578430283956371</v>
      </c>
      <c r="AU299" s="15">
        <f ca="1">Inputs!$B$6*EXP($B$8-0.5*C$5^2+C$5*N299)</f>
        <v>5464.4160265278133</v>
      </c>
      <c r="AV299" s="15">
        <f t="shared" ca="1" si="146"/>
        <v>8134.8269686697431</v>
      </c>
      <c r="AW299" s="15">
        <f t="shared" ca="1" si="147"/>
        <v>10087.605690274107</v>
      </c>
      <c r="AX299" s="15">
        <f t="shared" ca="1" si="148"/>
        <v>16200.93175856919</v>
      </c>
      <c r="AY299" s="15">
        <f t="shared" ca="1" si="149"/>
        <v>19208.673715473669</v>
      </c>
      <c r="AZ299" s="15">
        <f t="shared" ca="1" si="150"/>
        <v>23480.921309240319</v>
      </c>
      <c r="BA299" s="15">
        <f t="shared" ca="1" si="151"/>
        <v>30152.953596080944</v>
      </c>
      <c r="BB299" s="15">
        <f t="shared" ca="1" si="152"/>
        <v>38628.821150298463</v>
      </c>
      <c r="BC299" s="15">
        <f t="shared" ca="1" si="153"/>
        <v>40492.206534317615</v>
      </c>
      <c r="BD299" s="15">
        <f t="shared" ca="1" si="154"/>
        <v>42171.17047596028</v>
      </c>
      <c r="BE299" s="15">
        <f t="shared" ca="1" si="155"/>
        <v>47269.079307973174</v>
      </c>
      <c r="BF299" s="15">
        <f ca="1">Inputs!$B$13*EXP($B$9-0.5*C$6^2+C$6*Y299)</f>
        <v>14461.698092226741</v>
      </c>
      <c r="BG299" s="15">
        <f t="shared" ca="1" si="156"/>
        <v>20476.916237445279</v>
      </c>
      <c r="BH299" s="15">
        <f t="shared" ca="1" si="157"/>
        <v>33203.444894630142</v>
      </c>
      <c r="BI299" s="15">
        <f t="shared" ca="1" si="158"/>
        <v>56982.137708645729</v>
      </c>
      <c r="BJ299" s="15">
        <f t="shared" ca="1" si="159"/>
        <v>68489.106219365189</v>
      </c>
      <c r="BK299" s="15">
        <f t="shared" ca="1" si="160"/>
        <v>64077.457208939704</v>
      </c>
      <c r="BL299" s="15">
        <f t="shared" ca="1" si="161"/>
        <v>76818.478565377998</v>
      </c>
      <c r="BM299" s="15">
        <f t="shared" ca="1" si="162"/>
        <v>97712.142307652524</v>
      </c>
      <c r="BN299" s="15">
        <f t="shared" ca="1" si="163"/>
        <v>117525.32254914059</v>
      </c>
      <c r="BO299" s="15">
        <f t="shared" ca="1" si="164"/>
        <v>111485.58904024799</v>
      </c>
      <c r="BP299" s="15">
        <f t="shared" ca="1" si="165"/>
        <v>128899.16137415005</v>
      </c>
      <c r="BQ299" s="15">
        <f ca="1">Inputs!$B$20*EXP($B$10-0.5*C$7^2+C$7*AJ299)</f>
        <v>3564.7157527628592</v>
      </c>
      <c r="BR299" s="15">
        <f t="shared" ca="1" si="166"/>
        <v>4820.3068086658977</v>
      </c>
      <c r="BS299" s="15">
        <f t="shared" ca="1" si="167"/>
        <v>8573.4968937910999</v>
      </c>
      <c r="BT299" s="15">
        <f t="shared" ca="1" si="168"/>
        <v>14268.063402611069</v>
      </c>
      <c r="BU299" s="15">
        <f t="shared" ca="1" si="169"/>
        <v>21464.952945411187</v>
      </c>
      <c r="BV299" s="15">
        <f t="shared" ca="1" si="170"/>
        <v>30494.756818277354</v>
      </c>
      <c r="BW299" s="15">
        <f t="shared" ca="1" si="171"/>
        <v>39135.67139822169</v>
      </c>
      <c r="BX299" s="15">
        <f t="shared" ca="1" si="172"/>
        <v>49441.452124418174</v>
      </c>
      <c r="BY299" s="15">
        <f t="shared" ca="1" si="173"/>
        <v>59463.548856875335</v>
      </c>
      <c r="BZ299" s="15">
        <f t="shared" ca="1" si="174"/>
        <v>98420.874936753316</v>
      </c>
      <c r="CA299" s="15">
        <f t="shared" ca="1" si="175"/>
        <v>112541.78444023627</v>
      </c>
      <c r="CB299" s="15">
        <f ca="1">(AU299*DCF!C$10-DCF!C$5*MAX(AU299*DCF!C$10,0)-MAX(AU299-Inputs!$B$6,0)/Inputs!$B$10)*DCF!C$6</f>
        <v>1039.4936948791678</v>
      </c>
      <c r="CC299" s="15">
        <f ca="1">(AV299*DCF!D$10-DCF!D$5*MAX(AV299*DCF!D$10,0)-MAX(AV299-AU299,0)/Inputs!$B$10)*DCF!D$6</f>
        <v>1331.6991433475107</v>
      </c>
      <c r="CD299" s="15">
        <f ca="1">(AW299*DCF!E$10-DCF!E$5*MAX(AW299*DCF!E$10,0)-MAX(AW299-AV299,0)/Inputs!$B$10)*DCF!E$6</f>
        <v>1889.2209367689636</v>
      </c>
      <c r="CE299" s="15">
        <f ca="1">(AX299*DCF!F$10-DCF!F$5*MAX(AX299*DCF!F$10,0)-MAX(AX299-AW299,0)/Inputs!$B$10)*DCF!F$6</f>
        <v>2264.6059960592793</v>
      </c>
      <c r="CF299" s="15">
        <f ca="1">(AY299*DCF!G$10-DCF!G$5*MAX(AY299*DCF!G$10,0)-MAX(AY299-AX299,0)/Inputs!$B$10)*DCF!G$6</f>
        <v>3379.6122398442681</v>
      </c>
      <c r="CG299" s="15">
        <f ca="1">(AZ299*DCF!H$10-DCF!H$5*MAX(AZ299*DCF!H$10,0)-MAX(AZ299-AY299,0)/Inputs!$B$10)*DCF!H$6</f>
        <v>3800.2235641911379</v>
      </c>
      <c r="CH299" s="15">
        <f ca="1">(BA299*DCF!I$10-DCF!I$5*MAX(BA299*DCF!I$10,0)-MAX(BA299-AZ299,0)/Inputs!$B$10)*DCF!I$6</f>
        <v>4413.3975769824146</v>
      </c>
      <c r="CI299" s="15">
        <f ca="1">(BB299*DCF!J$10-DCF!J$5*MAX(BB299*DCF!J$10,0)-MAX(BB299-BA299,0)/Inputs!$B$10)*DCF!J$6</f>
        <v>5344.4172840300917</v>
      </c>
      <c r="CJ299" s="15">
        <f ca="1">(BC299*DCF!K$10-DCF!K$5*MAX(BC299*DCF!K$10,0)-MAX(BC299-BB299,0)/Inputs!$B$10)*DCF!K$6</f>
        <v>6257.7493556244099</v>
      </c>
      <c r="CK299" s="15">
        <f ca="1">(BD299*DCF!L$10-DCF!L$5*MAX(BD299*DCF!L$10,0)-MAX(BD299-BC299,0)/Inputs!$B$10)*DCF!L$6</f>
        <v>6143.0972109266213</v>
      </c>
      <c r="CL299" s="15">
        <f ca="1">(BE299*DCF!M$10-DCF!M$5*MAX(BE299*DCF!M$10,0)-MAX(BE299-BD299,0)/Inputs!$B$10)*DCF!M$6</f>
        <v>6061.2787901602051</v>
      </c>
      <c r="CM299" s="15">
        <f ca="1">(BF299*DCF!C$28-DCF!C$5*MAX(BF299*DCF!C$28,0)-MAX(BF299-Inputs!$B$13,0)/Inputs!$B$17)*DCF!C$6</f>
        <v>3703.5234779218981</v>
      </c>
      <c r="CN299" s="15">
        <f ca="1">(BG299*DCF!D$28-DCF!D$5*MAX(BG299*DCF!D$28,0)-MAX(BG299-BF299,0)/Inputs!$B$17)*DCF!D$6</f>
        <v>4747.6022817804387</v>
      </c>
      <c r="CO299" s="15">
        <f ca="1">(BH299*DCF!E$28-DCF!E$5*MAX(BH299*DCF!E$28,0)-MAX(BH299-BG299,0)/Inputs!$B$17)*DCF!E$6</f>
        <v>6895.583208987915</v>
      </c>
      <c r="CP299" s="15">
        <f ca="1">(BI299*DCF!F$28-DCF!F$5*MAX(BI299*DCF!F$28,0)-MAX(BI299-BH299,0)/Inputs!$B$17)*DCF!F$6</f>
        <v>11139.862551541743</v>
      </c>
      <c r="CQ299" s="15">
        <f ca="1">(BJ299*DCF!G$28-DCF!G$5*MAX(BJ299*DCF!G$28,0)-MAX(BJ299-BI299,0)/Inputs!$B$17)*DCF!G$6</f>
        <v>15834.659805431687</v>
      </c>
      <c r="CR299" s="15">
        <f ca="1">(BK299*DCF!H$28-DCF!H$5*MAX(BK299*DCF!H$28,0)-MAX(BK299-BJ299,0)/Inputs!$B$17)*DCF!H$6</f>
        <v>15847.062116939038</v>
      </c>
      <c r="CS299" s="15">
        <f ca="1">(BL299*DCF!I$28-DCF!I$5*MAX(BL299*DCF!I$28,0)-MAX(BL299-BK299,0)/Inputs!$B$17)*DCF!I$6</f>
        <v>16235.371370849412</v>
      </c>
      <c r="CT299" s="15">
        <f ca="1">(BM299*DCF!J$28-DCF!J$5*MAX(BM299*DCF!J$28,0)-MAX(BM299-BL299,0)/Inputs!$B$17)*DCF!J$6</f>
        <v>19027.590311838881</v>
      </c>
      <c r="CU299" s="15">
        <f ca="1">(BN299*DCF!K$28-DCF!K$5*MAX(BN299*DCF!K$28,0)-MAX(BN299-BM299,0)/Inputs!$B$17)*DCF!K$6</f>
        <v>22392.526905893075</v>
      </c>
      <c r="CV299" s="15">
        <f ca="1">(BO299*DCF!L$28-DCF!L$5*MAX(BO299*DCF!L$28,0)-MAX(BO299-BN299,0)/Inputs!$B$17)*DCF!L$6</f>
        <v>22243.71508194512</v>
      </c>
      <c r="CW299" s="15">
        <f ca="1">(BP299*DCF!M$28-DCF!M$5*MAX(BP299*DCF!M$28,0)-MAX(BP299-BO299,0)/Inputs!$B$17)*DCF!M$6</f>
        <v>22432.244192215738</v>
      </c>
      <c r="CX299" s="15">
        <f ca="1">(BQ299*DCF!C$46-DCF!C$5*MAX(BQ299*DCF!C$46,0)-MAX(BQ299-Inputs!$B$20,0)/Inputs!$B$24)*DCF!C$6</f>
        <v>-991.25802731837825</v>
      </c>
      <c r="CY299" s="15">
        <f ca="1">(BR299*DCF!D$46-DCF!D$5*MAX(BR299*DCF!D$46,0)-MAX(BR299-BQ299,0)/Inputs!$B$24)*DCF!D$6</f>
        <v>-1358.4642424331657</v>
      </c>
      <c r="CZ299" s="15">
        <f ca="1">(BS299*DCF!E$46-DCF!E$5*MAX(BS299*DCF!E$46,0)-MAX(BS299-BR299,0)/Inputs!$B$24)*DCF!E$6</f>
        <v>-2493.2351431364159</v>
      </c>
      <c r="DA299" s="15">
        <f ca="1">(BT299*DCF!F$46-DCF!F$5*MAX(BT299*DCF!F$46,0)-MAX(BT299-BS299,0)/Inputs!$B$24)*DCF!F$6</f>
        <v>-3112.6622713974707</v>
      </c>
      <c r="DB299" s="15">
        <f ca="1">(BU299*DCF!G$46-DCF!G$5*MAX(BU299*DCF!G$46,0)-MAX(BU299-BT299,0)/Inputs!$B$24)*DCF!G$6</f>
        <v>-3142.9300565377239</v>
      </c>
      <c r="DC299" s="15">
        <f ca="1">(BV299*DCF!H$46-DCF!H$5*MAX(BV299*DCF!H$46,0)-MAX(BV299-BU299,0)/Inputs!$B$24)*DCF!H$6</f>
        <v>-2805.9562269668991</v>
      </c>
      <c r="DD299" s="15">
        <f ca="1">(BW299*DCF!I$46-DCF!I$5*MAX(BW299*DCF!I$46,0)-MAX(BW299-BV299,0)/Inputs!$B$24)*DCF!I$6</f>
        <v>-1576.61879858152</v>
      </c>
      <c r="DE299" s="15">
        <f ca="1">(BX299*DCF!J$46-DCF!J$5*MAX(BX299*DCF!J$46,0)-MAX(BX299-BW299,0)/Inputs!$B$24)*DCF!J$6</f>
        <v>-658.99252148998403</v>
      </c>
      <c r="DF299" s="15">
        <f ca="1">(BY299*DCF!K$46-DCF!K$5*MAX(BY299*DCF!K$46,0)-MAX(BY299-BX299,0)/Inputs!$B$24)*DCF!K$6</f>
        <v>941.60942151674965</v>
      </c>
      <c r="DG299" s="15">
        <f ca="1">(BZ299*DCF!L$46-DCF!L$5*MAX(BZ299*DCF!L$46,0)-MAX(BZ299-BY299,0)/Inputs!$B$24)*DCF!L$6</f>
        <v>-2012.7922053125164</v>
      </c>
      <c r="DH299" s="15">
        <f ca="1">(CA299*DCF!M$46-DCF!M$5*MAX(CA299*DCF!M$46,0)-MAX(CA299-BZ299,0)/Inputs!$B$24)*DCF!M$6</f>
        <v>5870.7704526012967</v>
      </c>
      <c r="DI299" s="15">
        <f ca="1">SUM(CB299:CL299)+BE299*DCF!M$10*(1+Inputs!$B$30)*(1-Inputs!$B$33)*(1-Inputs!$B$30/Inputs!$B$31)/(Inputs!$B$29-Inputs!$B$30)*DCF!M$6</f>
        <v>173475.26857576708</v>
      </c>
      <c r="DJ299" s="15">
        <f ca="1">SUM(CM299:CW299)+BP299*DCF!M$28*(1+Inputs!$B$30)*(1-Inputs!$B$33)*(1-Inputs!$B$30/Inputs!$B$31)/(Inputs!$B$29-Inputs!$B$30)*DCF!M$6</f>
        <v>638803.83546429034</v>
      </c>
      <c r="DK299" s="15">
        <f ca="1">SUM(CX299:DH299)+CA299*DCF!M$46*(1+Inputs!$B$30)*(1-Inputs!$B$33)*(1-Inputs!$B$30/Inputs!$B$31)/(Inputs!$B$29-Inputs!$B$30)*DCF!M$6</f>
        <v>162662.40055217172</v>
      </c>
      <c r="DM299" s="15">
        <f ca="1">DI299+DJ299+DK299+Inputs!$B$34+Inputs!$B$36-Inputs!$B$35</f>
        <v>1051792.5045922291</v>
      </c>
    </row>
    <row r="300" spans="1:117" x14ac:dyDescent="0.75">
      <c r="A300" s="11">
        <v>287</v>
      </c>
      <c r="C300" s="24">
        <f t="shared" ca="1" si="178"/>
        <v>-1.4984051122638864E-2</v>
      </c>
      <c r="D300" s="24">
        <f t="shared" ca="1" si="178"/>
        <v>-0.70549577587747803</v>
      </c>
      <c r="E300" s="24">
        <f t="shared" ca="1" si="178"/>
        <v>0.6842796150170436</v>
      </c>
      <c r="F300" s="24">
        <f t="shared" ca="1" si="178"/>
        <v>-1.2907924783882603</v>
      </c>
      <c r="G300" s="24">
        <f t="shared" ca="1" si="178"/>
        <v>1.1357022928038338</v>
      </c>
      <c r="H300" s="24">
        <f t="shared" ca="1" si="178"/>
        <v>0.52493119942252442</v>
      </c>
      <c r="I300" s="24">
        <f t="shared" ca="1" si="178"/>
        <v>0.38380962804817953</v>
      </c>
      <c r="J300" s="24">
        <f t="shared" ca="1" si="178"/>
        <v>-0.25309195793972511</v>
      </c>
      <c r="K300" s="24">
        <f t="shared" ca="1" si="178"/>
        <v>0.2842094699576091</v>
      </c>
      <c r="L300" s="24">
        <f t="shared" ca="1" si="178"/>
        <v>1.2246897606047602</v>
      </c>
      <c r="M300" s="24">
        <f t="shared" ca="1" si="178"/>
        <v>0.61964968576955015</v>
      </c>
      <c r="N300" s="24">
        <f ca="1">SQRT(Inputs!$B$38)*C300+SQRT(1-Inputs!$B$38)*_xlfn.NORM.S.INV(RAND())</f>
        <v>-1.0420138076632242</v>
      </c>
      <c r="O300" s="24">
        <f ca="1">SQRT(Inputs!$B$38)*D300+SQRT(1-Inputs!$B$38)*_xlfn.NORM.S.INV(RAND())</f>
        <v>6.8378162578155266E-2</v>
      </c>
      <c r="P300" s="24">
        <f ca="1">SQRT(Inputs!$B$38)*E300+SQRT(1-Inputs!$B$38)*_xlfn.NORM.S.INV(RAND())</f>
        <v>-0.90575903136490088</v>
      </c>
      <c r="Q300" s="24">
        <f ca="1">SQRT(Inputs!$B$38)*F300+SQRT(1-Inputs!$B$38)*_xlfn.NORM.S.INV(RAND())</f>
        <v>-0.43877834394966542</v>
      </c>
      <c r="R300" s="24">
        <f ca="1">SQRT(Inputs!$B$38)*G300+SQRT(1-Inputs!$B$38)*_xlfn.NORM.S.INV(RAND())</f>
        <v>0.2445025700931826</v>
      </c>
      <c r="S300" s="24">
        <f ca="1">SQRT(Inputs!$B$38)*H300+SQRT(1-Inputs!$B$38)*_xlfn.NORM.S.INV(RAND())</f>
        <v>1.3163793638218197</v>
      </c>
      <c r="T300" s="24">
        <f ca="1">SQRT(Inputs!$B$38)*I300+SQRT(1-Inputs!$B$38)*_xlfn.NORM.S.INV(RAND())</f>
        <v>0.96706013945522873</v>
      </c>
      <c r="U300" s="24">
        <f ca="1">SQRT(Inputs!$B$38)*J300+SQRT(1-Inputs!$B$38)*_xlfn.NORM.S.INV(RAND())</f>
        <v>0.25142792929669477</v>
      </c>
      <c r="V300" s="24">
        <f ca="1">SQRT(Inputs!$B$38)*K300+SQRT(1-Inputs!$B$38)*_xlfn.NORM.S.INV(RAND())</f>
        <v>-1.0167024321589957</v>
      </c>
      <c r="W300" s="24">
        <f ca="1">SQRT(Inputs!$B$38)*L300+SQRT(1-Inputs!$B$38)*_xlfn.NORM.S.INV(RAND())</f>
        <v>1.454178354992512</v>
      </c>
      <c r="X300" s="24">
        <f ca="1">SQRT(Inputs!$B$38)*M300+SQRT(1-Inputs!$B$38)*_xlfn.NORM.S.INV(RAND())</f>
        <v>-1.3322935696036662</v>
      </c>
      <c r="Y300" s="24">
        <f ca="1">SQRT(Inputs!$B$38)*C300+SQRT(1-Inputs!$B$38)*_xlfn.NORM.S.INV(RAND())</f>
        <v>5.904723297703017E-2</v>
      </c>
      <c r="Z300" s="24">
        <f ca="1">SQRT(Inputs!$B$38)*D300+SQRT(1-Inputs!$B$38)*_xlfn.NORM.S.INV(RAND())</f>
        <v>1.2410001053899204</v>
      </c>
      <c r="AA300" s="24">
        <f ca="1">SQRT(Inputs!$B$38)*E300+SQRT(1-Inputs!$B$38)*_xlfn.NORM.S.INV(RAND())</f>
        <v>-0.18746026970193486</v>
      </c>
      <c r="AB300" s="24">
        <f ca="1">SQRT(Inputs!$B$38)*F300+SQRT(1-Inputs!$B$38)*_xlfn.NORM.S.INV(RAND())</f>
        <v>-1.5220339491597032</v>
      </c>
      <c r="AC300" s="24">
        <f ca="1">SQRT(Inputs!$B$38)*G300+SQRT(1-Inputs!$B$38)*_xlfn.NORM.S.INV(RAND())</f>
        <v>0.41837455564489612</v>
      </c>
      <c r="AD300" s="24">
        <f ca="1">SQRT(Inputs!$B$38)*H300+SQRT(1-Inputs!$B$38)*_xlfn.NORM.S.INV(RAND())</f>
        <v>0.77169176519560012</v>
      </c>
      <c r="AE300" s="24">
        <f ca="1">SQRT(Inputs!$B$38)*I300+SQRT(1-Inputs!$B$38)*_xlfn.NORM.S.INV(RAND())</f>
        <v>2.5872787276429459</v>
      </c>
      <c r="AF300" s="24">
        <f ca="1">SQRT(Inputs!$B$38)*J300+SQRT(1-Inputs!$B$38)*_xlfn.NORM.S.INV(RAND())</f>
        <v>0.3168620307645067</v>
      </c>
      <c r="AG300" s="24">
        <f ca="1">SQRT(Inputs!$B$38)*K300+SQRT(1-Inputs!$B$38)*_xlfn.NORM.S.INV(RAND())</f>
        <v>-0.63917117967798542</v>
      </c>
      <c r="AH300" s="24">
        <f ca="1">SQRT(Inputs!$B$38)*L300+SQRT(1-Inputs!$B$38)*_xlfn.NORM.S.INV(RAND())</f>
        <v>0.7753447156877884</v>
      </c>
      <c r="AI300" s="24">
        <f ca="1">SQRT(Inputs!$B$38)*M300+SQRT(1-Inputs!$B$38)*_xlfn.NORM.S.INV(RAND())</f>
        <v>-0.20672222859975486</v>
      </c>
      <c r="AJ300" s="24">
        <f ca="1">SQRT(Inputs!$B$38)*C300+SQRT(1-Inputs!$B$38)*_xlfn.NORM.S.INV(RAND())</f>
        <v>0.44739114354290016</v>
      </c>
      <c r="AK300" s="24">
        <f ca="1">SQRT(Inputs!$B$38)*D300+SQRT(1-Inputs!$B$38)*_xlfn.NORM.S.INV(RAND())</f>
        <v>-0.22336751414621481</v>
      </c>
      <c r="AL300" s="24">
        <f ca="1">SQRT(Inputs!$B$38)*E300+SQRT(1-Inputs!$B$38)*_xlfn.NORM.S.INV(RAND())</f>
        <v>1.0826399841878185</v>
      </c>
      <c r="AM300" s="24">
        <f ca="1">SQRT(Inputs!$B$38)*F300+SQRT(1-Inputs!$B$38)*_xlfn.NORM.S.INV(RAND())</f>
        <v>0.45583604053957627</v>
      </c>
      <c r="AN300" s="24">
        <f ca="1">SQRT(Inputs!$B$38)*G300+SQRT(1-Inputs!$B$38)*_xlfn.NORM.S.INV(RAND())</f>
        <v>0.67472835526034125</v>
      </c>
      <c r="AO300" s="24">
        <f ca="1">SQRT(Inputs!$B$38)*H300+SQRT(1-Inputs!$B$38)*_xlfn.NORM.S.INV(RAND())</f>
        <v>-0.56509484602004734</v>
      </c>
      <c r="AP300" s="24">
        <f ca="1">SQRT(Inputs!$B$38)*I300+SQRT(1-Inputs!$B$38)*_xlfn.NORM.S.INV(RAND())</f>
        <v>0.37238731615937626</v>
      </c>
      <c r="AQ300" s="24">
        <f ca="1">SQRT(Inputs!$B$38)*J300+SQRT(1-Inputs!$B$38)*_xlfn.NORM.S.INV(RAND())</f>
        <v>-0.44397857777932959</v>
      </c>
      <c r="AR300" s="24">
        <f ca="1">SQRT(Inputs!$B$38)*K300+SQRT(1-Inputs!$B$38)*_xlfn.NORM.S.INV(RAND())</f>
        <v>-1.3135161700158051</v>
      </c>
      <c r="AS300" s="24">
        <f ca="1">SQRT(Inputs!$B$38)*L300+SQRT(1-Inputs!$B$38)*_xlfn.NORM.S.INV(RAND())</f>
        <v>0.55996322656853947</v>
      </c>
      <c r="AT300" s="24">
        <f ca="1">SQRT(Inputs!$B$38)*M300+SQRT(1-Inputs!$B$38)*_xlfn.NORM.S.INV(RAND())</f>
        <v>0.194433822416677</v>
      </c>
      <c r="AU300" s="15">
        <f ca="1">Inputs!$B$6*EXP($B$8-0.5*C$5^2+C$5*N300)</f>
        <v>4192.0218430076866</v>
      </c>
      <c r="AV300" s="15">
        <f t="shared" ca="1" si="146"/>
        <v>5154.2407263229597</v>
      </c>
      <c r="AW300" s="15">
        <f t="shared" ca="1" si="147"/>
        <v>5561.9324379216823</v>
      </c>
      <c r="AX300" s="15">
        <f t="shared" ca="1" si="148"/>
        <v>6428.3360912976659</v>
      </c>
      <c r="AY300" s="15">
        <f t="shared" ca="1" si="149"/>
        <v>8083.6464143448484</v>
      </c>
      <c r="AZ300" s="15">
        <f t="shared" ca="1" si="150"/>
        <v>11428.736586724675</v>
      </c>
      <c r="BA300" s="15">
        <f t="shared" ca="1" si="151"/>
        <v>15475.504491874299</v>
      </c>
      <c r="BB300" s="15">
        <f t="shared" ca="1" si="152"/>
        <v>19430.072584485682</v>
      </c>
      <c r="BC300" s="15">
        <f t="shared" ca="1" si="153"/>
        <v>21572.360820704616</v>
      </c>
      <c r="BD300" s="15">
        <f t="shared" ca="1" si="154"/>
        <v>30278.720214677196</v>
      </c>
      <c r="BE300" s="15">
        <f t="shared" ca="1" si="155"/>
        <v>32862.878860005942</v>
      </c>
      <c r="BF300" s="15">
        <f ca="1">Inputs!$B$13*EXP($B$9-0.5*C$6^2+C$6*Y300)</f>
        <v>13993.877740831036</v>
      </c>
      <c r="BG300" s="15">
        <f t="shared" ca="1" si="156"/>
        <v>21335.186810175142</v>
      </c>
      <c r="BH300" s="15">
        <f t="shared" ca="1" si="157"/>
        <v>25269.656652784193</v>
      </c>
      <c r="BI300" s="15">
        <f t="shared" ca="1" si="158"/>
        <v>24473.251263141996</v>
      </c>
      <c r="BJ300" s="15">
        <f t="shared" ca="1" si="159"/>
        <v>31867.646015567869</v>
      </c>
      <c r="BK300" s="15">
        <f t="shared" ca="1" si="160"/>
        <v>43444.189016921344</v>
      </c>
      <c r="BL300" s="15">
        <f t="shared" ca="1" si="161"/>
        <v>74624.021633502853</v>
      </c>
      <c r="BM300" s="15">
        <f t="shared" ca="1" si="162"/>
        <v>95411.764721845713</v>
      </c>
      <c r="BN300" s="15">
        <f t="shared" ca="1" si="163"/>
        <v>108692.04548464324</v>
      </c>
      <c r="BO300" s="15">
        <f t="shared" ca="1" si="164"/>
        <v>146347.1647296242</v>
      </c>
      <c r="BP300" s="15">
        <f t="shared" ca="1" si="165"/>
        <v>175956.2521390311</v>
      </c>
      <c r="BQ300" s="15">
        <f ca="1">Inputs!$B$20*EXP($B$10-0.5*C$7^2+C$7*AJ300)</f>
        <v>5027.1604416984346</v>
      </c>
      <c r="BR300" s="15">
        <f t="shared" ca="1" si="166"/>
        <v>6354.0967414340357</v>
      </c>
      <c r="BS300" s="15">
        <f t="shared" ca="1" si="167"/>
        <v>11874.632579950974</v>
      </c>
      <c r="BT300" s="15">
        <f t="shared" ca="1" si="168"/>
        <v>18452.241376097118</v>
      </c>
      <c r="BU300" s="15">
        <f t="shared" ca="1" si="169"/>
        <v>30107.825354051758</v>
      </c>
      <c r="BV300" s="15">
        <f t="shared" ca="1" si="170"/>
        <v>36881.143228131266</v>
      </c>
      <c r="BW300" s="15">
        <f t="shared" ca="1" si="171"/>
        <v>55685.970517561873</v>
      </c>
      <c r="BX300" s="15">
        <f t="shared" ca="1" si="172"/>
        <v>71253.014896539564</v>
      </c>
      <c r="BY300" s="15">
        <f t="shared" ca="1" si="173"/>
        <v>77651.936817348425</v>
      </c>
      <c r="BZ300" s="15">
        <f t="shared" ca="1" si="174"/>
        <v>120770.16604840608</v>
      </c>
      <c r="CA300" s="15">
        <f t="shared" ca="1" si="175"/>
        <v>175609.29174082345</v>
      </c>
      <c r="CB300" s="15">
        <f ca="1">(AU300*DCF!C$10-DCF!C$5*MAX(AU300*DCF!C$10,0)-MAX(AU300-Inputs!$B$6,0)/Inputs!$B$10)*DCF!C$6</f>
        <v>1048.5660922002526</v>
      </c>
      <c r="CC300" s="15">
        <f ca="1">(AV300*DCF!D$10-DCF!D$5*MAX(AV300*DCF!D$10,0)-MAX(AV300-AU300,0)/Inputs!$B$10)*DCF!D$6</f>
        <v>1021.6993665672347</v>
      </c>
      <c r="CD300" s="15">
        <f ca="1">(AW300*DCF!E$10-DCF!E$5*MAX(AW300*DCF!E$10,0)-MAX(AW300-AV300,0)/Inputs!$B$10)*DCF!E$6</f>
        <v>1192.3326047537064</v>
      </c>
      <c r="CE300" s="15">
        <f ca="1">(AX300*DCF!F$10-DCF!F$5*MAX(AX300*DCF!F$10,0)-MAX(AX300-AW300,0)/Inputs!$B$10)*DCF!F$6</f>
        <v>1223.0184043971396</v>
      </c>
      <c r="CF300" s="15">
        <f ca="1">(AY300*DCF!G$10-DCF!G$5*MAX(AY300*DCF!G$10,0)-MAX(AY300-AX300,0)/Inputs!$B$10)*DCF!G$6</f>
        <v>1347.3740322648641</v>
      </c>
      <c r="CG300" s="15">
        <f ca="1">(AZ300*DCF!H$10-DCF!H$5*MAX(AZ300*DCF!H$10,0)-MAX(AZ300-AY300,0)/Inputs!$B$10)*DCF!H$6</f>
        <v>1624.9166771620983</v>
      </c>
      <c r="CH300" s="15">
        <f ca="1">(BA300*DCF!I$10-DCF!I$5*MAX(BA300*DCF!I$10,0)-MAX(BA300-AZ300,0)/Inputs!$B$10)*DCF!I$6</f>
        <v>2162.9984001663502</v>
      </c>
      <c r="CI300" s="15">
        <f ca="1">(BB300*DCF!J$10-DCF!J$5*MAX(BB300*DCF!J$10,0)-MAX(BB300-BA300,0)/Inputs!$B$10)*DCF!J$6</f>
        <v>2734.9959111844705</v>
      </c>
      <c r="CJ300" s="15">
        <f ca="1">(BC300*DCF!K$10-DCF!K$5*MAX(BC300*DCF!K$10,0)-MAX(BC300-BB300,0)/Inputs!$B$10)*DCF!K$6</f>
        <v>3172.9158965747174</v>
      </c>
      <c r="CK300" s="15">
        <f ca="1">(BD300*DCF!L$10-DCF!L$5*MAX(BD300*DCF!L$10,0)-MAX(BD300-BC300,0)/Inputs!$B$10)*DCF!L$6</f>
        <v>3440.7335496376195</v>
      </c>
      <c r="CL300" s="15">
        <f ca="1">(BE300*DCF!M$10-DCF!M$5*MAX(BE300*DCF!M$10,0)-MAX(BE300-BD300,0)/Inputs!$B$10)*DCF!M$6</f>
        <v>4328.6718954717107</v>
      </c>
      <c r="CM300" s="15">
        <f ca="1">(BF300*DCF!C$28-DCF!C$5*MAX(BF300*DCF!C$28,0)-MAX(BF300-Inputs!$B$13,0)/Inputs!$B$17)*DCF!C$6</f>
        <v>3668.7894262942127</v>
      </c>
      <c r="CN300" s="15">
        <f ca="1">(BG300*DCF!D$28-DCF!D$5*MAX(BG300*DCF!D$28,0)-MAX(BG300-BF300,0)/Inputs!$B$17)*DCF!D$6</f>
        <v>4717.4667655539697</v>
      </c>
      <c r="CO300" s="15">
        <f ca="1">(BH300*DCF!E$28-DCF!E$5*MAX(BH300*DCF!E$28,0)-MAX(BH300-BG300,0)/Inputs!$B$17)*DCF!E$6</f>
        <v>6381.3868779230161</v>
      </c>
      <c r="CP300" s="15">
        <f ca="1">(BI300*DCF!F$28-DCF!F$5*MAX(BI300*DCF!F$28,0)-MAX(BI300-BH300,0)/Inputs!$B$17)*DCF!F$6</f>
        <v>6643.8430713971211</v>
      </c>
      <c r="CQ300" s="15">
        <f ca="1">(BJ300*DCF!G$28-DCF!G$5*MAX(BJ300*DCF!G$28,0)-MAX(BJ300-BI300,0)/Inputs!$B$17)*DCF!G$6</f>
        <v>7024.6383882154905</v>
      </c>
      <c r="CR300" s="15">
        <f ca="1">(BK300*DCF!H$28-DCF!H$5*MAX(BK300*DCF!H$28,0)-MAX(BK300-BJ300,0)/Inputs!$B$17)*DCF!H$6</f>
        <v>8945.5573483059397</v>
      </c>
      <c r="CS300" s="15">
        <f ca="1">(BL300*DCF!I$28-DCF!I$5*MAX(BL300*DCF!I$28,0)-MAX(BL300-BK300,0)/Inputs!$B$17)*DCF!I$6</f>
        <v>13072.803459869243</v>
      </c>
      <c r="CT300" s="15">
        <f ca="1">(BM300*DCF!J$28-DCF!J$5*MAX(BM300*DCF!J$28,0)-MAX(BM300-BL300,0)/Inputs!$B$17)*DCF!J$6</f>
        <v>18528.459354550505</v>
      </c>
      <c r="CU300" s="15">
        <f ca="1">(BN300*DCF!K$28-DCF!K$5*MAX(BN300*DCF!K$28,0)-MAX(BN300-BM300,0)/Inputs!$B$17)*DCF!K$6</f>
        <v>21327.280065717481</v>
      </c>
      <c r="CV300" s="15">
        <f ca="1">(BO300*DCF!L$28-DCF!L$5*MAX(BO300*DCF!L$28,0)-MAX(BO300-BN300,0)/Inputs!$B$17)*DCF!L$6</f>
        <v>24938.591640107279</v>
      </c>
      <c r="CW300" s="15">
        <f ca="1">(BP300*DCF!M$28-DCF!M$5*MAX(BP300*DCF!M$28,0)-MAX(BP300-BO300,0)/Inputs!$B$17)*DCF!M$6</f>
        <v>30011.289042167242</v>
      </c>
      <c r="CX300" s="15">
        <f ca="1">(BQ300*DCF!C$46-DCF!C$5*MAX(BQ300*DCF!C$46,0)-MAX(BQ300-Inputs!$B$20,0)/Inputs!$B$24)*DCF!C$6</f>
        <v>-2004.4991512922181</v>
      </c>
      <c r="CY300" s="15">
        <f ca="1">(BR300*DCF!D$46-DCF!D$5*MAX(BR300*DCF!D$46,0)-MAX(BR300-BQ300,0)/Inputs!$B$24)*DCF!D$6</f>
        <v>-1650.6888388371437</v>
      </c>
      <c r="CZ300" s="15">
        <f ca="1">(BS300*DCF!E$46-DCF!E$5*MAX(BS300*DCF!E$46,0)-MAX(BS300-BR300,0)/Inputs!$B$24)*DCF!E$6</f>
        <v>-3580.2392274612685</v>
      </c>
      <c r="DA300" s="15">
        <f ca="1">(BT300*DCF!F$46-DCF!F$5*MAX(BT300*DCF!F$46,0)-MAX(BT300-BS300,0)/Inputs!$B$24)*DCF!F$6</f>
        <v>-3738.9241777294951</v>
      </c>
      <c r="DB300" s="15">
        <f ca="1">(BU300*DCF!G$46-DCF!G$5*MAX(BU300*DCF!G$46,0)-MAX(BU300-BT300,0)/Inputs!$B$24)*DCF!G$6</f>
        <v>-4933.4759230739219</v>
      </c>
      <c r="DC300" s="15">
        <f ca="1">(BV300*DCF!H$46-DCF!H$5*MAX(BV300*DCF!H$46,0)-MAX(BV300-BU300,0)/Inputs!$B$24)*DCF!H$6</f>
        <v>-2104.7670285630447</v>
      </c>
      <c r="DD300" s="15">
        <f ca="1">(BW300*DCF!I$46-DCF!I$5*MAX(BW300*DCF!I$46,0)-MAX(BW300-BV300,0)/Inputs!$B$24)*DCF!I$6</f>
        <v>-4112.0493683844024</v>
      </c>
      <c r="DE300" s="15">
        <f ca="1">(BX300*DCF!J$46-DCF!J$5*MAX(BX300*DCF!J$46,0)-MAX(BX300-BW300,0)/Inputs!$B$24)*DCF!J$6</f>
        <v>-1139.2589609479012</v>
      </c>
      <c r="DF300" s="15">
        <f ca="1">(BY300*DCF!K$46-DCF!K$5*MAX(BY300*DCF!K$46,0)-MAX(BY300-BX300,0)/Inputs!$B$24)*DCF!K$6</f>
        <v>2868.17208095559</v>
      </c>
      <c r="DG300" s="15">
        <f ca="1">(BZ300*DCF!L$46-DCF!L$5*MAX(BZ300*DCF!L$46,0)-MAX(BZ300-BY300,0)/Inputs!$B$24)*DCF!L$6</f>
        <v>-1409.5151722774719</v>
      </c>
      <c r="DH300" s="15">
        <f ca="1">(CA300*DCF!M$46-DCF!M$5*MAX(CA300*DCF!M$46,0)-MAX(CA300-BZ300,0)/Inputs!$B$24)*DCF!M$6</f>
        <v>2302.6199618731289</v>
      </c>
      <c r="DI300" s="15">
        <f ca="1">SUM(CB300:CL300)+BE300*DCF!M$10*(1+Inputs!$B$30)*(1-Inputs!$B$33)*(1-Inputs!$B$30/Inputs!$B$31)/(Inputs!$B$29-Inputs!$B$30)*DCF!M$6</f>
        <v>114756.04926436117</v>
      </c>
      <c r="DJ300" s="15">
        <f ca="1">SUM(CM300:CW300)+BP300*DCF!M$28*(1+Inputs!$B$30)*(1-Inputs!$B$33)*(1-Inputs!$B$30/Inputs!$B$31)/(Inputs!$B$29-Inputs!$B$30)*DCF!M$6</f>
        <v>798178.20741807274</v>
      </c>
      <c r="DK300" s="15">
        <f ca="1">SUM(CX300:DH300)+CA300*DCF!M$46*(1+Inputs!$B$30)*(1-Inputs!$B$33)*(1-Inputs!$B$30/Inputs!$B$31)/(Inputs!$B$29-Inputs!$B$30)*DCF!M$6</f>
        <v>252010.14147603424</v>
      </c>
      <c r="DM300" s="15">
        <f ca="1">DI300+DJ300+DK300+Inputs!$B$34+Inputs!$B$36-Inputs!$B$35</f>
        <v>1241795.3981584681</v>
      </c>
    </row>
    <row r="301" spans="1:117" x14ac:dyDescent="0.75">
      <c r="A301" s="11">
        <v>288</v>
      </c>
      <c r="C301" s="24">
        <f t="shared" ca="1" si="178"/>
        <v>-1.1008108673387251</v>
      </c>
      <c r="D301" s="24">
        <f t="shared" ca="1" si="178"/>
        <v>0.91230624151590423</v>
      </c>
      <c r="E301" s="24">
        <f t="shared" ca="1" si="178"/>
        <v>-0.39398006647340145</v>
      </c>
      <c r="F301" s="24">
        <f t="shared" ca="1" si="178"/>
        <v>-0.1031447206677181</v>
      </c>
      <c r="G301" s="24">
        <f t="shared" ca="1" si="178"/>
        <v>-0.68862949971356058</v>
      </c>
      <c r="H301" s="24">
        <f t="shared" ca="1" si="178"/>
        <v>-0.84852384339492104</v>
      </c>
      <c r="I301" s="24">
        <f t="shared" ca="1" si="178"/>
        <v>-1.3196312418630849</v>
      </c>
      <c r="J301" s="24">
        <f t="shared" ca="1" si="178"/>
        <v>1.4074150754904935</v>
      </c>
      <c r="K301" s="24">
        <f t="shared" ca="1" si="178"/>
        <v>-1.076428612333858</v>
      </c>
      <c r="L301" s="24">
        <f t="shared" ca="1" si="178"/>
        <v>-0.63561506498059894</v>
      </c>
      <c r="M301" s="24">
        <f t="shared" ca="1" si="178"/>
        <v>-0.18822308078500755</v>
      </c>
      <c r="N301" s="24">
        <f ca="1">SQRT(Inputs!$B$38)*C301+SQRT(1-Inputs!$B$38)*_xlfn.NORM.S.INV(RAND())</f>
        <v>2.4815519047293222</v>
      </c>
      <c r="O301" s="24">
        <f ca="1">SQRT(Inputs!$B$38)*D301+SQRT(1-Inputs!$B$38)*_xlfn.NORM.S.INV(RAND())</f>
        <v>2.3144594198153756</v>
      </c>
      <c r="P301" s="24">
        <f ca="1">SQRT(Inputs!$B$38)*E301+SQRT(1-Inputs!$B$38)*_xlfn.NORM.S.INV(RAND())</f>
        <v>0.78487352965147728</v>
      </c>
      <c r="Q301" s="24">
        <f ca="1">SQRT(Inputs!$B$38)*F301+SQRT(1-Inputs!$B$38)*_xlfn.NORM.S.INV(RAND())</f>
        <v>0.68184957181626116</v>
      </c>
      <c r="R301" s="24">
        <f ca="1">SQRT(Inputs!$B$38)*G301+SQRT(1-Inputs!$B$38)*_xlfn.NORM.S.INV(RAND())</f>
        <v>-0.42043906212407567</v>
      </c>
      <c r="S301" s="24">
        <f ca="1">SQRT(Inputs!$B$38)*H301+SQRT(1-Inputs!$B$38)*_xlfn.NORM.S.INV(RAND())</f>
        <v>-0.65899570661504592</v>
      </c>
      <c r="T301" s="24">
        <f ca="1">SQRT(Inputs!$B$38)*I301+SQRT(1-Inputs!$B$38)*_xlfn.NORM.S.INV(RAND())</f>
        <v>9.4732547801165801E-2</v>
      </c>
      <c r="U301" s="24">
        <f ca="1">SQRT(Inputs!$B$38)*J301+SQRT(1-Inputs!$B$38)*_xlfn.NORM.S.INV(RAND())</f>
        <v>1.3211063995349854</v>
      </c>
      <c r="V301" s="24">
        <f ca="1">SQRT(Inputs!$B$38)*K301+SQRT(1-Inputs!$B$38)*_xlfn.NORM.S.INV(RAND())</f>
        <v>-1.7534835314805139</v>
      </c>
      <c r="W301" s="24">
        <f ca="1">SQRT(Inputs!$B$38)*L301+SQRT(1-Inputs!$B$38)*_xlfn.NORM.S.INV(RAND())</f>
        <v>0.15620185981438556</v>
      </c>
      <c r="X301" s="24">
        <f ca="1">SQRT(Inputs!$B$38)*M301+SQRT(1-Inputs!$B$38)*_xlfn.NORM.S.INV(RAND())</f>
        <v>0.15877331893953855</v>
      </c>
      <c r="Y301" s="24">
        <f ca="1">SQRT(Inputs!$B$38)*C301+SQRT(1-Inputs!$B$38)*_xlfn.NORM.S.INV(RAND())</f>
        <v>-2.0820341502091497</v>
      </c>
      <c r="Z301" s="24">
        <f ca="1">SQRT(Inputs!$B$38)*D301+SQRT(1-Inputs!$B$38)*_xlfn.NORM.S.INV(RAND())</f>
        <v>1.6770082874271675E-2</v>
      </c>
      <c r="AA301" s="24">
        <f ca="1">SQRT(Inputs!$B$38)*E301+SQRT(1-Inputs!$B$38)*_xlfn.NORM.S.INV(RAND())</f>
        <v>-1.8356526443157006</v>
      </c>
      <c r="AB301" s="24">
        <f ca="1">SQRT(Inputs!$B$38)*F301+SQRT(1-Inputs!$B$38)*_xlfn.NORM.S.INV(RAND())</f>
        <v>0.50184252186540734</v>
      </c>
      <c r="AC301" s="24">
        <f ca="1">SQRT(Inputs!$B$38)*G301+SQRT(1-Inputs!$B$38)*_xlfn.NORM.S.INV(RAND())</f>
        <v>-1.3835385472841861</v>
      </c>
      <c r="AD301" s="24">
        <f ca="1">SQRT(Inputs!$B$38)*H301+SQRT(1-Inputs!$B$38)*_xlfn.NORM.S.INV(RAND())</f>
        <v>0.58333747205278041</v>
      </c>
      <c r="AE301" s="24">
        <f ca="1">SQRT(Inputs!$B$38)*I301+SQRT(1-Inputs!$B$38)*_xlfn.NORM.S.INV(RAND())</f>
        <v>-1.0016047896631863</v>
      </c>
      <c r="AF301" s="24">
        <f ca="1">SQRT(Inputs!$B$38)*J301+SQRT(1-Inputs!$B$38)*_xlfn.NORM.S.INV(RAND())</f>
        <v>8.6817071638513599E-2</v>
      </c>
      <c r="AG301" s="24">
        <f ca="1">SQRT(Inputs!$B$38)*K301+SQRT(1-Inputs!$B$38)*_xlfn.NORM.S.INV(RAND())</f>
        <v>-0.25260370631143281</v>
      </c>
      <c r="AH301" s="24">
        <f ca="1">SQRT(Inputs!$B$38)*L301+SQRT(1-Inputs!$B$38)*_xlfn.NORM.S.INV(RAND())</f>
        <v>-1.934697711178095</v>
      </c>
      <c r="AI301" s="24">
        <f ca="1">SQRT(Inputs!$B$38)*M301+SQRT(1-Inputs!$B$38)*_xlfn.NORM.S.INV(RAND())</f>
        <v>0.35654799690414085</v>
      </c>
      <c r="AJ301" s="24">
        <f ca="1">SQRT(Inputs!$B$38)*C301+SQRT(1-Inputs!$B$38)*_xlfn.NORM.S.INV(RAND())</f>
        <v>0.21607021039581886</v>
      </c>
      <c r="AK301" s="24">
        <f ca="1">SQRT(Inputs!$B$38)*D301+SQRT(1-Inputs!$B$38)*_xlfn.NORM.S.INV(RAND())</f>
        <v>1.3836019972542131</v>
      </c>
      <c r="AL301" s="24">
        <f ca="1">SQRT(Inputs!$B$38)*E301+SQRT(1-Inputs!$B$38)*_xlfn.NORM.S.INV(RAND())</f>
        <v>-0.33994260729677916</v>
      </c>
      <c r="AM301" s="24">
        <f ca="1">SQRT(Inputs!$B$38)*F301+SQRT(1-Inputs!$B$38)*_xlfn.NORM.S.INV(RAND())</f>
        <v>0.29949189878914534</v>
      </c>
      <c r="AN301" s="24">
        <f ca="1">SQRT(Inputs!$B$38)*G301+SQRT(1-Inputs!$B$38)*_xlfn.NORM.S.INV(RAND())</f>
        <v>-0.14958579439608077</v>
      </c>
      <c r="AO301" s="24">
        <f ca="1">SQRT(Inputs!$B$38)*H301+SQRT(1-Inputs!$B$38)*_xlfn.NORM.S.INV(RAND())</f>
        <v>0.39526755464315605</v>
      </c>
      <c r="AP301" s="24">
        <f ca="1">SQRT(Inputs!$B$38)*I301+SQRT(1-Inputs!$B$38)*_xlfn.NORM.S.INV(RAND())</f>
        <v>-2.4709609879540264</v>
      </c>
      <c r="AQ301" s="24">
        <f ca="1">SQRT(Inputs!$B$38)*J301+SQRT(1-Inputs!$B$38)*_xlfn.NORM.S.INV(RAND())</f>
        <v>0.26395257858892474</v>
      </c>
      <c r="AR301" s="24">
        <f ca="1">SQRT(Inputs!$B$38)*K301+SQRT(1-Inputs!$B$38)*_xlfn.NORM.S.INV(RAND())</f>
        <v>-2.0452765616811672</v>
      </c>
      <c r="AS301" s="24">
        <f ca="1">SQRT(Inputs!$B$38)*L301+SQRT(1-Inputs!$B$38)*_xlfn.NORM.S.INV(RAND())</f>
        <v>0.11403673157689431</v>
      </c>
      <c r="AT301" s="24">
        <f ca="1">SQRT(Inputs!$B$38)*M301+SQRT(1-Inputs!$B$38)*_xlfn.NORM.S.INV(RAND())</f>
        <v>-0.72394496596259161</v>
      </c>
      <c r="AU301" s="15">
        <f ca="1">Inputs!$B$6*EXP($B$8-0.5*C$5^2+C$5*N301)</f>
        <v>7415.3603775384381</v>
      </c>
      <c r="AV301" s="15">
        <f t="shared" ca="1" si="146"/>
        <v>12685.20134368533</v>
      </c>
      <c r="AW301" s="15">
        <f t="shared" ca="1" si="147"/>
        <v>17194.616547251986</v>
      </c>
      <c r="AX301" s="15">
        <f t="shared" ca="1" si="148"/>
        <v>22859.567943416281</v>
      </c>
      <c r="AY301" s="15">
        <f t="shared" ca="1" si="149"/>
        <v>26598.103586426918</v>
      </c>
      <c r="AZ301" s="15">
        <f t="shared" ca="1" si="150"/>
        <v>30253.159863724712</v>
      </c>
      <c r="BA301" s="15">
        <f t="shared" ca="1" si="151"/>
        <v>37391.020352233143</v>
      </c>
      <c r="BB301" s="15">
        <f t="shared" ca="1" si="152"/>
        <v>52256.530679695199</v>
      </c>
      <c r="BC301" s="15">
        <f t="shared" ca="1" si="153"/>
        <v>54035.129379742852</v>
      </c>
      <c r="BD301" s="15">
        <f t="shared" ca="1" si="154"/>
        <v>67172.391128439864</v>
      </c>
      <c r="BE301" s="15">
        <f t="shared" ca="1" si="155"/>
        <v>83510.11113307807</v>
      </c>
      <c r="BF301" s="15">
        <f ca="1">Inputs!$B$13*EXP($B$9-0.5*C$6^2+C$6*Y301)</f>
        <v>9153.6754818296431</v>
      </c>
      <c r="BG301" s="15">
        <f t="shared" ca="1" si="156"/>
        <v>11189.715754710181</v>
      </c>
      <c r="BH301" s="15">
        <f t="shared" ca="1" si="157"/>
        <v>10083.262650200291</v>
      </c>
      <c r="BI301" s="15">
        <f t="shared" ca="1" si="158"/>
        <v>13334.66843365834</v>
      </c>
      <c r="BJ301" s="15">
        <f t="shared" ca="1" si="159"/>
        <v>13391.766744966268</v>
      </c>
      <c r="BK301" s="15">
        <f t="shared" ca="1" si="160"/>
        <v>17794.381468744152</v>
      </c>
      <c r="BL301" s="15">
        <f t="shared" ca="1" si="161"/>
        <v>19197.476389764717</v>
      </c>
      <c r="BM301" s="15">
        <f t="shared" ca="1" si="162"/>
        <v>23853.72364689743</v>
      </c>
      <c r="BN301" s="15">
        <f t="shared" ca="1" si="163"/>
        <v>28462.336959419681</v>
      </c>
      <c r="BO301" s="15">
        <f t="shared" ca="1" si="164"/>
        <v>27967.09845825025</v>
      </c>
      <c r="BP301" s="15">
        <f t="shared" ca="1" si="165"/>
        <v>35841.233277520514</v>
      </c>
      <c r="BQ301" s="15">
        <f ca="1">Inputs!$B$20*EXP($B$10-0.5*C$7^2+C$7*AJ301)</f>
        <v>4631.1710828320192</v>
      </c>
      <c r="BR301" s="15">
        <f t="shared" ca="1" si="166"/>
        <v>9751.2514099841337</v>
      </c>
      <c r="BS301" s="15">
        <f t="shared" ca="1" si="167"/>
        <v>12111.197231302716</v>
      </c>
      <c r="BT301" s="15">
        <f t="shared" ca="1" si="168"/>
        <v>18063.579787937353</v>
      </c>
      <c r="BU301" s="15">
        <f t="shared" ca="1" si="169"/>
        <v>24144.046662587389</v>
      </c>
      <c r="BV301" s="15">
        <f t="shared" ca="1" si="170"/>
        <v>36719.992966248799</v>
      </c>
      <c r="BW301" s="15">
        <f t="shared" ca="1" si="171"/>
        <v>30373.080503923571</v>
      </c>
      <c r="BX301" s="15">
        <f t="shared" ca="1" si="172"/>
        <v>44790.115633000096</v>
      </c>
      <c r="BY301" s="15">
        <f t="shared" ca="1" si="173"/>
        <v>42435.402902098409</v>
      </c>
      <c r="BZ301" s="15">
        <f t="shared" ca="1" si="174"/>
        <v>60804.233079994774</v>
      </c>
      <c r="CA301" s="15">
        <f t="shared" ca="1" si="175"/>
        <v>75101.090745936366</v>
      </c>
      <c r="CB301" s="15">
        <f ca="1">(AU301*DCF!C$10-DCF!C$5*MAX(AU301*DCF!C$10,0)-MAX(AU301-Inputs!$B$6,0)/Inputs!$B$10)*DCF!C$6</f>
        <v>1025.5831139185359</v>
      </c>
      <c r="CC301" s="15">
        <f ca="1">(AV301*DCF!D$10-DCF!D$5*MAX(AV301*DCF!D$10,0)-MAX(AV301-AU301,0)/Inputs!$B$10)*DCF!D$6</f>
        <v>1807.0190900461307</v>
      </c>
      <c r="CD301" s="15">
        <f ca="1">(AW301*DCF!E$10-DCF!E$5*MAX(AW301*DCF!E$10,0)-MAX(AW301-AV301,0)/Inputs!$B$10)*DCF!E$6</f>
        <v>2954.2561992109181</v>
      </c>
      <c r="CE301" s="15">
        <f ca="1">(AX301*DCF!F$10-DCF!F$5*MAX(AX301*DCF!F$10,0)-MAX(AX301-AW301,0)/Inputs!$B$10)*DCF!F$6</f>
        <v>3811.4713162131193</v>
      </c>
      <c r="CF301" s="15">
        <f ca="1">(AY301*DCF!G$10-DCF!G$5*MAX(AY301*DCF!G$10,0)-MAX(AY301-AX301,0)/Inputs!$B$10)*DCF!G$6</f>
        <v>4761.6580752366272</v>
      </c>
      <c r="CG301" s="15">
        <f ca="1">(AZ301*DCF!H$10-DCF!H$5*MAX(AZ301*DCF!H$10,0)-MAX(AZ301-AY301,0)/Inputs!$B$10)*DCF!H$6</f>
        <v>5224.651920005128</v>
      </c>
      <c r="CH301" s="15">
        <f ca="1">(BA301*DCF!I$10-DCF!I$5*MAX(BA301*DCF!I$10,0)-MAX(BA301-AZ301,0)/Inputs!$B$10)*DCF!I$6</f>
        <v>5659.1161816319091</v>
      </c>
      <c r="CI301" s="15">
        <f ca="1">(BB301*DCF!J$10-DCF!J$5*MAX(BB301*DCF!J$10,0)-MAX(BB301-BA301,0)/Inputs!$B$10)*DCF!J$6</f>
        <v>6714.7187905568226</v>
      </c>
      <c r="CJ301" s="15">
        <f ca="1">(BC301*DCF!K$10-DCF!K$5*MAX(BC301*DCF!K$10,0)-MAX(BC301-BB301,0)/Inputs!$B$10)*DCF!K$6</f>
        <v>8449.811278212439</v>
      </c>
      <c r="CK301" s="15">
        <f ca="1">(BD301*DCF!L$10-DCF!L$5*MAX(BD301*DCF!L$10,0)-MAX(BD301-BC301,0)/Inputs!$B$10)*DCF!L$6</f>
        <v>8432.0132752452009</v>
      </c>
      <c r="CL301" s="15">
        <f ca="1">(BE301*DCF!M$10-DCF!M$5*MAX(BE301*DCF!M$10,0)-MAX(BE301-BD301,0)/Inputs!$B$10)*DCF!M$6</f>
        <v>9832.6415829661382</v>
      </c>
      <c r="CM301" s="15">
        <f ca="1">(BF301*DCF!C$28-DCF!C$5*MAX(BF301*DCF!C$28,0)-MAX(BF301-Inputs!$B$13,0)/Inputs!$B$17)*DCF!C$6</f>
        <v>2793.641726078979</v>
      </c>
      <c r="CN301" s="15">
        <f ca="1">(BG301*DCF!D$28-DCF!D$5*MAX(BG301*DCF!D$28,0)-MAX(BG301-BF301,0)/Inputs!$B$17)*DCF!D$6</f>
        <v>2861.248625359784</v>
      </c>
      <c r="CO301" s="15">
        <f ca="1">(BH301*DCF!E$28-DCF!E$5*MAX(BH301*DCF!E$28,0)-MAX(BH301-BG301,0)/Inputs!$B$17)*DCF!E$6</f>
        <v>2855.759529582816</v>
      </c>
      <c r="CP301" s="15">
        <f ca="1">(BI301*DCF!F$28-DCF!F$5*MAX(BI301*DCF!F$28,0)-MAX(BI301-BH301,0)/Inputs!$B$17)*DCF!F$6</f>
        <v>3028.0414178035253</v>
      </c>
      <c r="CQ301" s="15">
        <f ca="1">(BJ301*DCF!G$28-DCF!G$5*MAX(BJ301*DCF!G$28,0)-MAX(BJ301-BI301,0)/Inputs!$B$17)*DCF!G$6</f>
        <v>3464.9921131234646</v>
      </c>
      <c r="CR301" s="15">
        <f ca="1">(BK301*DCF!H$28-DCF!H$5*MAX(BK301*DCF!H$28,0)-MAX(BK301-BJ301,0)/Inputs!$B$17)*DCF!H$6</f>
        <v>3716.7040827214082</v>
      </c>
      <c r="CS301" s="15">
        <f ca="1">(BL301*DCF!I$28-DCF!I$5*MAX(BL301*DCF!I$28,0)-MAX(BL301-BK301,0)/Inputs!$B$17)*DCF!I$6</f>
        <v>4312.9577415024269</v>
      </c>
      <c r="CT301" s="15">
        <f ca="1">(BM301*DCF!J$28-DCF!J$5*MAX(BM301*DCF!J$28,0)-MAX(BM301-BL301,0)/Inputs!$B$17)*DCF!J$6</f>
        <v>4703.9802738938051</v>
      </c>
      <c r="CU301" s="15">
        <f ca="1">(BN301*DCF!K$28-DCF!K$5*MAX(BN301*DCF!K$28,0)-MAX(BN301-BM301,0)/Inputs!$B$17)*DCF!K$6</f>
        <v>5446.2745934466511</v>
      </c>
      <c r="CV301" s="15">
        <f ca="1">(BO301*DCF!L$28-DCF!L$5*MAX(BO301*DCF!L$28,0)-MAX(BO301-BN301,0)/Inputs!$B$17)*DCF!L$6</f>
        <v>5580.0231682808844</v>
      </c>
      <c r="CW301" s="15">
        <f ca="1">(BP301*DCF!M$28-DCF!M$5*MAX(BP301*DCF!M$28,0)-MAX(BP301-BO301,0)/Inputs!$B$17)*DCF!M$6</f>
        <v>5920.4804372754752</v>
      </c>
      <c r="CX301" s="15">
        <f ca="1">(BQ301*DCF!C$46-DCF!C$5*MAX(BQ301*DCF!C$46,0)-MAX(BQ301-Inputs!$B$20,0)/Inputs!$B$24)*DCF!C$6</f>
        <v>-1730.1416278281888</v>
      </c>
      <c r="CY301" s="15">
        <f ca="1">(BR301*DCF!D$46-DCF!D$5*MAX(BR301*DCF!D$46,0)-MAX(BR301-BQ301,0)/Inputs!$B$24)*DCF!D$6</f>
        <v>-3849.0069886321944</v>
      </c>
      <c r="CZ301" s="15">
        <f ca="1">(BS301*DCF!E$46-DCF!E$5*MAX(BS301*DCF!E$46,0)-MAX(BS301-BR301,0)/Inputs!$B$24)*DCF!E$6</f>
        <v>-2362.3958342609303</v>
      </c>
      <c r="DA301" s="15">
        <f ca="1">(BT301*DCF!F$46-DCF!F$5*MAX(BT301*DCF!F$46,0)-MAX(BT301-BS301,0)/Inputs!$B$24)*DCF!F$6</f>
        <v>-3482.9547448583962</v>
      </c>
      <c r="DB301" s="15">
        <f ca="1">(BU301*DCF!G$46-DCF!G$5*MAX(BU301*DCF!G$46,0)-MAX(BU301-BT301,0)/Inputs!$B$24)*DCF!G$6</f>
        <v>-2857.5069481935789</v>
      </c>
      <c r="DC301" s="15">
        <f ca="1">(BV301*DCF!H$46-DCF!H$5*MAX(BV301*DCF!H$46,0)-MAX(BV301-BU301,0)/Inputs!$B$24)*DCF!H$6</f>
        <v>-3907.8982597613608</v>
      </c>
      <c r="DD301" s="15">
        <f ca="1">(BW301*DCF!I$46-DCF!I$5*MAX(BW301*DCF!I$46,0)-MAX(BW301-BV301,0)/Inputs!$B$24)*DCF!I$6</f>
        <v>701.47806599735702</v>
      </c>
      <c r="DE301" s="15">
        <f ca="1">(BX301*DCF!J$46-DCF!J$5*MAX(BX301*DCF!J$46,0)-MAX(BX301-BW301,0)/Inputs!$B$24)*DCF!J$6</f>
        <v>-1944.3407203068734</v>
      </c>
      <c r="DF301" s="15">
        <f ca="1">(BY301*DCF!K$46-DCF!K$5*MAX(BY301*DCF!K$46,0)-MAX(BY301-BX301,0)/Inputs!$B$24)*DCF!K$6</f>
        <v>2424.0516728468301</v>
      </c>
      <c r="DG301" s="15">
        <f ca="1">(BZ301*DCF!L$46-DCF!L$5*MAX(BZ301*DCF!L$46,0)-MAX(BZ301-BY301,0)/Inputs!$B$24)*DCF!L$6</f>
        <v>46.188329458717966</v>
      </c>
      <c r="DH301" s="15">
        <f ca="1">(CA301*DCF!M$46-DCF!M$5*MAX(CA301*DCF!M$46,0)-MAX(CA301-BZ301,0)/Inputs!$B$24)*DCF!M$6</f>
        <v>2898.7839875312861</v>
      </c>
      <c r="DI301" s="15">
        <f ca="1">SUM(CB301:CL301)+BE301*DCF!M$10*(1+Inputs!$B$30)*(1-Inputs!$B$33)*(1-Inputs!$B$30/Inputs!$B$31)/(Inputs!$B$29-Inputs!$B$30)*DCF!M$6</f>
        <v>291082.68441349582</v>
      </c>
      <c r="DJ301" s="15">
        <f ca="1">SUM(CM301:CW301)+BP301*DCF!M$28*(1+Inputs!$B$30)*(1-Inputs!$B$33)*(1-Inputs!$B$30/Inputs!$B$31)/(Inputs!$B$29-Inputs!$B$30)*DCF!M$6</f>
        <v>177679.60525918112</v>
      </c>
      <c r="DK301" s="15">
        <f ca="1">SUM(CX301:DH301)+CA301*DCF!M$46*(1+Inputs!$B$30)*(1-Inputs!$B$33)*(1-Inputs!$B$30/Inputs!$B$31)/(Inputs!$B$29-Inputs!$B$30)*DCF!M$6</f>
        <v>102051.4395181341</v>
      </c>
      <c r="DM301" s="15">
        <f ca="1">DI301+DJ301+DK301+Inputs!$B$34+Inputs!$B$36-Inputs!$B$35</f>
        <v>647664.72919081105</v>
      </c>
    </row>
    <row r="302" spans="1:117" x14ac:dyDescent="0.75">
      <c r="A302" s="11">
        <v>289</v>
      </c>
      <c r="C302" s="24">
        <f t="shared" ca="1" si="178"/>
        <v>1.6093479159714872</v>
      </c>
      <c r="D302" s="24">
        <f t="shared" ca="1" si="178"/>
        <v>-1.4253834415338273</v>
      </c>
      <c r="E302" s="24">
        <f t="shared" ca="1" si="178"/>
        <v>1.3391238883301235</v>
      </c>
      <c r="F302" s="24">
        <f t="shared" ca="1" si="178"/>
        <v>8.8349441838873069E-2</v>
      </c>
      <c r="G302" s="24">
        <f t="shared" ca="1" si="178"/>
        <v>1.3933230798956262</v>
      </c>
      <c r="H302" s="24">
        <f t="shared" ca="1" si="178"/>
        <v>0.40056300214068574</v>
      </c>
      <c r="I302" s="24">
        <f t="shared" ca="1" si="178"/>
        <v>0.39786271275105639</v>
      </c>
      <c r="J302" s="24">
        <f t="shared" ca="1" si="178"/>
        <v>-0.3489976323465987</v>
      </c>
      <c r="K302" s="24">
        <f t="shared" ca="1" si="178"/>
        <v>0.51367914649371471</v>
      </c>
      <c r="L302" s="24">
        <f t="shared" ca="1" si="178"/>
        <v>0.76163889896356263</v>
      </c>
      <c r="M302" s="24">
        <f t="shared" ca="1" si="178"/>
        <v>-1.986656090149749</v>
      </c>
      <c r="N302" s="24">
        <f ca="1">SQRT(Inputs!$B$38)*C302+SQRT(1-Inputs!$B$38)*_xlfn.NORM.S.INV(RAND())</f>
        <v>0.43902383635032771</v>
      </c>
      <c r="O302" s="24">
        <f ca="1">SQRT(Inputs!$B$38)*D302+SQRT(1-Inputs!$B$38)*_xlfn.NORM.S.INV(RAND())</f>
        <v>0.55354427598562872</v>
      </c>
      <c r="P302" s="24">
        <f ca="1">SQRT(Inputs!$B$38)*E302+SQRT(1-Inputs!$B$38)*_xlfn.NORM.S.INV(RAND())</f>
        <v>-0.18858892754743717</v>
      </c>
      <c r="Q302" s="24">
        <f ca="1">SQRT(Inputs!$B$38)*F302+SQRT(1-Inputs!$B$38)*_xlfn.NORM.S.INV(RAND())</f>
        <v>-0.20156718841102619</v>
      </c>
      <c r="R302" s="24">
        <f ca="1">SQRT(Inputs!$B$38)*G302+SQRT(1-Inputs!$B$38)*_xlfn.NORM.S.INV(RAND())</f>
        <v>-0.16099583594126632</v>
      </c>
      <c r="S302" s="24">
        <f ca="1">SQRT(Inputs!$B$38)*H302+SQRT(1-Inputs!$B$38)*_xlfn.NORM.S.INV(RAND())</f>
        <v>-0.50248185343471952</v>
      </c>
      <c r="T302" s="24">
        <f ca="1">SQRT(Inputs!$B$38)*I302+SQRT(1-Inputs!$B$38)*_xlfn.NORM.S.INV(RAND())</f>
        <v>0.39114587910189336</v>
      </c>
      <c r="U302" s="24">
        <f ca="1">SQRT(Inputs!$B$38)*J302+SQRT(1-Inputs!$B$38)*_xlfn.NORM.S.INV(RAND())</f>
        <v>-0.87544250162232362</v>
      </c>
      <c r="V302" s="24">
        <f ca="1">SQRT(Inputs!$B$38)*K302+SQRT(1-Inputs!$B$38)*_xlfn.NORM.S.INV(RAND())</f>
        <v>-0.69182022613370475</v>
      </c>
      <c r="W302" s="24">
        <f ca="1">SQRT(Inputs!$B$38)*L302+SQRT(1-Inputs!$B$38)*_xlfn.NORM.S.INV(RAND())</f>
        <v>0.74555245354552713</v>
      </c>
      <c r="X302" s="24">
        <f ca="1">SQRT(Inputs!$B$38)*M302+SQRT(1-Inputs!$B$38)*_xlfn.NORM.S.INV(RAND())</f>
        <v>-1.7973230872771118</v>
      </c>
      <c r="Y302" s="24">
        <f ca="1">SQRT(Inputs!$B$38)*C302+SQRT(1-Inputs!$B$38)*_xlfn.NORM.S.INV(RAND())</f>
        <v>1.6016282436585878</v>
      </c>
      <c r="Z302" s="24">
        <f ca="1">SQRT(Inputs!$B$38)*D302+SQRT(1-Inputs!$B$38)*_xlfn.NORM.S.INV(RAND())</f>
        <v>-0.9015528189310742</v>
      </c>
      <c r="AA302" s="24">
        <f ca="1">SQRT(Inputs!$B$38)*E302+SQRT(1-Inputs!$B$38)*_xlfn.NORM.S.INV(RAND())</f>
        <v>0.83544026047329401</v>
      </c>
      <c r="AB302" s="24">
        <f ca="1">SQRT(Inputs!$B$38)*F302+SQRT(1-Inputs!$B$38)*_xlfn.NORM.S.INV(RAND())</f>
        <v>0.22720832984188155</v>
      </c>
      <c r="AC302" s="24">
        <f ca="1">SQRT(Inputs!$B$38)*G302+SQRT(1-Inputs!$B$38)*_xlfn.NORM.S.INV(RAND())</f>
        <v>2.0769131668824627</v>
      </c>
      <c r="AD302" s="24">
        <f ca="1">SQRT(Inputs!$B$38)*H302+SQRT(1-Inputs!$B$38)*_xlfn.NORM.S.INV(RAND())</f>
        <v>-0.83221884881554808</v>
      </c>
      <c r="AE302" s="24">
        <f ca="1">SQRT(Inputs!$B$38)*I302+SQRT(1-Inputs!$B$38)*_xlfn.NORM.S.INV(RAND())</f>
        <v>1.4784057221115794</v>
      </c>
      <c r="AF302" s="24">
        <f ca="1">SQRT(Inputs!$B$38)*J302+SQRT(1-Inputs!$B$38)*_xlfn.NORM.S.INV(RAND())</f>
        <v>-0.76280852493968476</v>
      </c>
      <c r="AG302" s="24">
        <f ca="1">SQRT(Inputs!$B$38)*K302+SQRT(1-Inputs!$B$38)*_xlfn.NORM.S.INV(RAND())</f>
        <v>0.13491163458971051</v>
      </c>
      <c r="AH302" s="24">
        <f ca="1">SQRT(Inputs!$B$38)*L302+SQRT(1-Inputs!$B$38)*_xlfn.NORM.S.INV(RAND())</f>
        <v>0.37702512839997948</v>
      </c>
      <c r="AI302" s="24">
        <f ca="1">SQRT(Inputs!$B$38)*M302+SQRT(1-Inputs!$B$38)*_xlfn.NORM.S.INV(RAND())</f>
        <v>-1.5484232817678114</v>
      </c>
      <c r="AJ302" s="24">
        <f ca="1">SQRT(Inputs!$B$38)*C302+SQRT(1-Inputs!$B$38)*_xlfn.NORM.S.INV(RAND())</f>
        <v>0.84704114324055013</v>
      </c>
      <c r="AK302" s="24">
        <f ca="1">SQRT(Inputs!$B$38)*D302+SQRT(1-Inputs!$B$38)*_xlfn.NORM.S.INV(RAND())</f>
        <v>-1.259130377428233</v>
      </c>
      <c r="AL302" s="24">
        <f ca="1">SQRT(Inputs!$B$38)*E302+SQRT(1-Inputs!$B$38)*_xlfn.NORM.S.INV(RAND())</f>
        <v>0.51291790269656246</v>
      </c>
      <c r="AM302" s="24">
        <f ca="1">SQRT(Inputs!$B$38)*F302+SQRT(1-Inputs!$B$38)*_xlfn.NORM.S.INV(RAND())</f>
        <v>0.74687016714526022</v>
      </c>
      <c r="AN302" s="24">
        <f ca="1">SQRT(Inputs!$B$38)*G302+SQRT(1-Inputs!$B$38)*_xlfn.NORM.S.INV(RAND())</f>
        <v>0.85883659704075632</v>
      </c>
      <c r="AO302" s="24">
        <f ca="1">SQRT(Inputs!$B$38)*H302+SQRT(1-Inputs!$B$38)*_xlfn.NORM.S.INV(RAND())</f>
        <v>0.19101122847872798</v>
      </c>
      <c r="AP302" s="24">
        <f ca="1">SQRT(Inputs!$B$38)*I302+SQRT(1-Inputs!$B$38)*_xlfn.NORM.S.INV(RAND())</f>
        <v>0.58806341234259762</v>
      </c>
      <c r="AQ302" s="24">
        <f ca="1">SQRT(Inputs!$B$38)*J302+SQRT(1-Inputs!$B$38)*_xlfn.NORM.S.INV(RAND())</f>
        <v>0.69815678311752083</v>
      </c>
      <c r="AR302" s="24">
        <f ca="1">SQRT(Inputs!$B$38)*K302+SQRT(1-Inputs!$B$38)*_xlfn.NORM.S.INV(RAND())</f>
        <v>1.4096069138058023</v>
      </c>
      <c r="AS302" s="24">
        <f ca="1">SQRT(Inputs!$B$38)*L302+SQRT(1-Inputs!$B$38)*_xlfn.NORM.S.INV(RAND())</f>
        <v>1.2435356023841102</v>
      </c>
      <c r="AT302" s="24">
        <f ca="1">SQRT(Inputs!$B$38)*M302+SQRT(1-Inputs!$B$38)*_xlfn.NORM.S.INV(RAND())</f>
        <v>-1.247240902858475</v>
      </c>
      <c r="AU302" s="15">
        <f ca="1">Inputs!$B$6*EXP($B$8-0.5*C$5^2+C$5*N302)</f>
        <v>5327.7194481803654</v>
      </c>
      <c r="AV302" s="15">
        <f t="shared" ca="1" si="146"/>
        <v>7034.9802427542982</v>
      </c>
      <c r="AW302" s="15">
        <f t="shared" ca="1" si="147"/>
        <v>8362.4664297481995</v>
      </c>
      <c r="AX302" s="15">
        <f t="shared" ca="1" si="148"/>
        <v>9955.8369882988427</v>
      </c>
      <c r="AY302" s="15">
        <f t="shared" ca="1" si="149"/>
        <v>11940.416780416865</v>
      </c>
      <c r="AZ302" s="15">
        <f t="shared" ca="1" si="150"/>
        <v>13817.348583231409</v>
      </c>
      <c r="BA302" s="15">
        <f t="shared" ca="1" si="151"/>
        <v>17615.468645067958</v>
      </c>
      <c r="BB302" s="15">
        <f t="shared" ca="1" si="152"/>
        <v>19755.664114118186</v>
      </c>
      <c r="BC302" s="15">
        <f t="shared" ca="1" si="153"/>
        <v>22632.61457245702</v>
      </c>
      <c r="BD302" s="15">
        <f t="shared" ca="1" si="154"/>
        <v>29729.623316685906</v>
      </c>
      <c r="BE302" s="15">
        <f t="shared" ca="1" si="155"/>
        <v>30928.790683559946</v>
      </c>
      <c r="BF302" s="15">
        <f ca="1">Inputs!$B$13*EXP($B$9-0.5*C$6^2+C$6*Y302)</f>
        <v>18999.887390228054</v>
      </c>
      <c r="BG302" s="15">
        <f t="shared" ca="1" si="156"/>
        <v>19679.391310551993</v>
      </c>
      <c r="BH302" s="15">
        <f t="shared" ca="1" si="157"/>
        <v>27618.179735693633</v>
      </c>
      <c r="BI302" s="15">
        <f t="shared" ca="1" si="158"/>
        <v>35012.078368041846</v>
      </c>
      <c r="BJ302" s="15">
        <f t="shared" ca="1" si="159"/>
        <v>57903.310429252131</v>
      </c>
      <c r="BK302" s="15">
        <f t="shared" ca="1" si="160"/>
        <v>63452.951174195034</v>
      </c>
      <c r="BL302" s="15">
        <f t="shared" ca="1" si="161"/>
        <v>94403.995390526383</v>
      </c>
      <c r="BM302" s="15">
        <f t="shared" ca="1" si="162"/>
        <v>105551.39210267777</v>
      </c>
      <c r="BN302" s="15">
        <f t="shared" ca="1" si="163"/>
        <v>131930.80362151278</v>
      </c>
      <c r="BO302" s="15">
        <f t="shared" ca="1" si="164"/>
        <v>169599.51013828523</v>
      </c>
      <c r="BP302" s="15">
        <f t="shared" ca="1" si="165"/>
        <v>175157.17628088521</v>
      </c>
      <c r="BQ302" s="15">
        <f ca="1">Inputs!$B$20*EXP($B$10-0.5*C$7^2+C$7*AJ302)</f>
        <v>5792.7332057032481</v>
      </c>
      <c r="BR302" s="15">
        <f t="shared" ca="1" si="166"/>
        <v>5269.3716040757199</v>
      </c>
      <c r="BS302" s="15">
        <f t="shared" ca="1" si="167"/>
        <v>8361.099385433612</v>
      </c>
      <c r="BT302" s="15">
        <f t="shared" ca="1" si="168"/>
        <v>14023.28267694175</v>
      </c>
      <c r="BU302" s="15">
        <f t="shared" ca="1" si="169"/>
        <v>23923.635702302294</v>
      </c>
      <c r="BV302" s="15">
        <f t="shared" ca="1" si="170"/>
        <v>34748.339842523717</v>
      </c>
      <c r="BW302" s="15">
        <f t="shared" ca="1" si="171"/>
        <v>54916.141473304539</v>
      </c>
      <c r="BX302" s="15">
        <f t="shared" ca="1" si="172"/>
        <v>88348.110026300041</v>
      </c>
      <c r="BY302" s="15">
        <f t="shared" ca="1" si="173"/>
        <v>162111.59131741064</v>
      </c>
      <c r="BZ302" s="15">
        <f t="shared" ca="1" si="174"/>
        <v>285888.37803140981</v>
      </c>
      <c r="CA302" s="15">
        <f t="shared" ca="1" si="175"/>
        <v>321753.91681089625</v>
      </c>
      <c r="CB302" s="15">
        <f ca="1">(AU302*DCF!C$10-DCF!C$5*MAX(AU302*DCF!C$10,0)-MAX(AU302-Inputs!$B$6,0)/Inputs!$B$10)*DCF!C$6</f>
        <v>1040.4683658476956</v>
      </c>
      <c r="CC302" s="15">
        <f ca="1">(AV302*DCF!D$10-DCF!D$5*MAX(AV302*DCF!D$10,0)-MAX(AV302-AU302,0)/Inputs!$B$10)*DCF!D$6</f>
        <v>1298.4579111769849</v>
      </c>
      <c r="CD302" s="15">
        <f ca="1">(AW302*DCF!E$10-DCF!E$5*MAX(AW302*DCF!E$10,0)-MAX(AW302-AV302,0)/Inputs!$B$10)*DCF!E$6</f>
        <v>1631.7555166262759</v>
      </c>
      <c r="CE302" s="15">
        <f ca="1">(AX302*DCF!F$10-DCF!F$5*MAX(AX302*DCF!F$10,0)-MAX(AX302-AW302,0)/Inputs!$B$10)*DCF!F$6</f>
        <v>1841.802439150023</v>
      </c>
      <c r="CF302" s="15">
        <f ca="1">(AY302*DCF!G$10-DCF!G$5*MAX(AY302*DCF!G$10,0)-MAX(AY302-AX302,0)/Inputs!$B$10)*DCF!G$6</f>
        <v>2078.7311319369192</v>
      </c>
      <c r="CG302" s="15">
        <f ca="1">(AZ302*DCF!H$10-DCF!H$5*MAX(AZ302*DCF!H$10,0)-MAX(AZ302-AY302,0)/Inputs!$B$10)*DCF!H$6</f>
        <v>2349.3652483274618</v>
      </c>
      <c r="CH302" s="15">
        <f ca="1">(BA302*DCF!I$10-DCF!I$5*MAX(BA302*DCF!I$10,0)-MAX(BA302-AZ302,0)/Inputs!$B$10)*DCF!I$6</f>
        <v>2594.6787429601432</v>
      </c>
      <c r="CI302" s="15">
        <f ca="1">(BB302*DCF!J$10-DCF!J$5*MAX(BB302*DCF!J$10,0)-MAX(BB302-BA302,0)/Inputs!$B$10)*DCF!J$6</f>
        <v>3065.8064457871451</v>
      </c>
      <c r="CJ302" s="15">
        <f ca="1">(BC302*DCF!K$10-DCF!K$5*MAX(BC302*DCF!K$10,0)-MAX(BC302-BB302,0)/Inputs!$B$10)*DCF!K$6</f>
        <v>3240.758195350491</v>
      </c>
      <c r="CK302" s="15">
        <f ca="1">(BD302*DCF!L$10-DCF!L$5*MAX(BD302*DCF!L$10,0)-MAX(BD302-BC302,0)/Inputs!$B$10)*DCF!L$6</f>
        <v>3566.0343924830358</v>
      </c>
      <c r="CL302" s="15">
        <f ca="1">(BE302*DCF!M$10-DCF!M$5*MAX(BE302*DCF!M$10,0)-MAX(BE302-BD302,0)/Inputs!$B$10)*DCF!M$6</f>
        <v>4221.1990449032892</v>
      </c>
      <c r="CM302" s="15">
        <f ca="1">(BF302*DCF!C$28-DCF!C$5*MAX(BF302*DCF!C$28,0)-MAX(BF302-Inputs!$B$13,0)/Inputs!$B$17)*DCF!C$6</f>
        <v>4040.4684203612519</v>
      </c>
      <c r="CN302" s="15">
        <f ca="1">(BG302*DCF!D$28-DCF!D$5*MAX(BG302*DCF!D$28,0)-MAX(BG302-BF302,0)/Inputs!$B$17)*DCF!D$6</f>
        <v>5651.0652815032954</v>
      </c>
      <c r="CO302" s="15">
        <f ca="1">(BH302*DCF!E$28-DCF!E$5*MAX(BH302*DCF!E$28,0)-MAX(BH302-BG302,0)/Inputs!$B$17)*DCF!E$6</f>
        <v>6257.3343598027286</v>
      </c>
      <c r="CP302" s="15">
        <f ca="1">(BI302*DCF!F$28-DCF!F$5*MAX(BI302*DCF!F$28,0)-MAX(BI302-BH302,0)/Inputs!$B$17)*DCF!F$6</f>
        <v>8158.6809130799611</v>
      </c>
      <c r="CQ302" s="15">
        <f ca="1">(BJ302*DCF!G$28-DCF!G$5*MAX(BJ302*DCF!G$28,0)-MAX(BJ302-BI302,0)/Inputs!$B$17)*DCF!G$6</f>
        <v>11173.374107084919</v>
      </c>
      <c r="CR302" s="15">
        <f ca="1">(BK302*DCF!H$28-DCF!H$5*MAX(BK302*DCF!H$28,0)-MAX(BK302-BJ302,0)/Inputs!$B$17)*DCF!H$6</f>
        <v>14830.356455402341</v>
      </c>
      <c r="CS302" s="15">
        <f ca="1">(BL302*DCF!I$28-DCF!I$5*MAX(BL302*DCF!I$28,0)-MAX(BL302-BK302,0)/Inputs!$B$17)*DCF!I$6</f>
        <v>17756.962512005335</v>
      </c>
      <c r="CT302" s="15">
        <f ca="1">(BM302*DCF!J$28-DCF!J$5*MAX(BM302*DCF!J$28,0)-MAX(BM302-BL302,0)/Inputs!$B$17)*DCF!J$6</f>
        <v>22068.669195068906</v>
      </c>
      <c r="CU302" s="15">
        <f ca="1">(BN302*DCF!K$28-DCF!K$5*MAX(BN302*DCF!K$28,0)-MAX(BN302-BM302,0)/Inputs!$B$17)*DCF!K$6</f>
        <v>24630.447102013957</v>
      </c>
      <c r="CV302" s="15">
        <f ca="1">(BO302*DCF!L$28-DCF!L$5*MAX(BO302*DCF!L$28,0)-MAX(BO302-BN302,0)/Inputs!$B$17)*DCF!L$6</f>
        <v>29576.385190465044</v>
      </c>
      <c r="CW302" s="15">
        <f ca="1">(BP302*DCF!M$28-DCF!M$5*MAX(BP302*DCF!M$28,0)-MAX(BP302-BO302,0)/Inputs!$B$17)*DCF!M$6</f>
        <v>32374.991807341088</v>
      </c>
      <c r="CX302" s="15">
        <f ca="1">(BQ302*DCF!C$46-DCF!C$5*MAX(BQ302*DCF!C$46,0)-MAX(BQ302-Inputs!$B$20,0)/Inputs!$B$24)*DCF!C$6</f>
        <v>-2534.9190801639133</v>
      </c>
      <c r="CY302" s="15">
        <f ca="1">(BR302*DCF!D$46-DCF!D$5*MAX(BR302*DCF!D$46,0)-MAX(BR302-BQ302,0)/Inputs!$B$24)*DCF!D$6</f>
        <v>-899.35884948142575</v>
      </c>
      <c r="CZ302" s="15">
        <f ca="1">(BS302*DCF!E$46-DCF!E$5*MAX(BS302*DCF!E$46,0)-MAX(BS302-BR302,0)/Inputs!$B$24)*DCF!E$6</f>
        <v>-2207.3885375854625</v>
      </c>
      <c r="DA302" s="15">
        <f ca="1">(BT302*DCF!F$46-DCF!F$5*MAX(BT302*DCF!F$46,0)-MAX(BT302-BS302,0)/Inputs!$B$24)*DCF!F$6</f>
        <v>-3083.0440381975973</v>
      </c>
      <c r="DB302" s="15">
        <f ca="1">(BU302*DCF!G$46-DCF!G$5*MAX(BU302*DCF!G$46,0)-MAX(BU302-BT302,0)/Inputs!$B$24)*DCF!G$6</f>
        <v>-4135.0269883324627</v>
      </c>
      <c r="DC302" s="15">
        <f ca="1">(BV302*DCF!H$46-DCF!H$5*MAX(BV302*DCF!H$46,0)-MAX(BV302-BU302,0)/Inputs!$B$24)*DCF!H$6</f>
        <v>-3363.7104875111445</v>
      </c>
      <c r="DD302" s="15">
        <f ca="1">(BW302*DCF!I$46-DCF!I$5*MAX(BW302*DCF!I$46,0)-MAX(BW302-BV302,0)/Inputs!$B$24)*DCF!I$6</f>
        <v>-4521.0860745232476</v>
      </c>
      <c r="DE302" s="15">
        <f ca="1">(BX302*DCF!J$46-DCF!J$5*MAX(BX302*DCF!J$46,0)-MAX(BX302-BW302,0)/Inputs!$B$24)*DCF!J$6</f>
        <v>-5159.6530271728916</v>
      </c>
      <c r="DF302" s="15">
        <f ca="1">(BY302*DCF!K$46-DCF!K$5*MAX(BY302*DCF!K$46,0)-MAX(BY302-BX302,0)/Inputs!$B$24)*DCF!K$6</f>
        <v>-8809.733367427094</v>
      </c>
      <c r="DG302" s="15">
        <f ca="1">(BZ302*DCF!L$46-DCF!L$5*MAX(BZ302*DCF!L$46,0)-MAX(BZ302-BY302,0)/Inputs!$B$24)*DCF!L$6</f>
        <v>-8248.9561935568927</v>
      </c>
      <c r="DH302" s="15">
        <f ca="1">(CA302*DCF!M$46-DCF!M$5*MAX(CA302*DCF!M$46,0)-MAX(CA302-BZ302,0)/Inputs!$B$24)*DCF!M$6</f>
        <v>17726.330825886511</v>
      </c>
      <c r="DI302" s="15">
        <f ca="1">SUM(CB302:CL302)+BE302*DCF!M$10*(1+Inputs!$B$30)*(1-Inputs!$B$33)*(1-Inputs!$B$30/Inputs!$B$31)/(Inputs!$B$29-Inputs!$B$30)*DCF!M$6</f>
        <v>113004.29089781287</v>
      </c>
      <c r="DJ302" s="15">
        <f ca="1">SUM(CM302:CW302)+BP302*DCF!M$28*(1+Inputs!$B$30)*(1-Inputs!$B$33)*(1-Inputs!$B$30/Inputs!$B$31)/(Inputs!$B$29-Inputs!$B$30)*DCF!M$6</f>
        <v>826471.71908222768</v>
      </c>
      <c r="DK302" s="15">
        <f ca="1">SUM(CX302:DH302)+CA302*DCF!M$46*(1+Inputs!$B$30)*(1-Inputs!$B$33)*(1-Inputs!$B$30/Inputs!$B$31)/(Inputs!$B$29-Inputs!$B$30)*DCF!M$6</f>
        <v>472233.12375960167</v>
      </c>
      <c r="DM302" s="15">
        <f ca="1">DI302+DJ302+DK302+Inputs!$B$34+Inputs!$B$36-Inputs!$B$35</f>
        <v>1488560.1337396423</v>
      </c>
    </row>
    <row r="303" spans="1:117" x14ac:dyDescent="0.75">
      <c r="A303" s="11">
        <v>290</v>
      </c>
      <c r="C303" s="24">
        <f t="shared" ca="1" si="178"/>
        <v>-0.73890418387906287</v>
      </c>
      <c r="D303" s="24">
        <f t="shared" ca="1" si="178"/>
        <v>1.7302603873965392</v>
      </c>
      <c r="E303" s="24">
        <f t="shared" ca="1" si="178"/>
        <v>0.32221076239546459</v>
      </c>
      <c r="F303" s="24">
        <f t="shared" ca="1" si="178"/>
        <v>-1.0137260657396112</v>
      </c>
      <c r="G303" s="24">
        <f t="shared" ca="1" si="178"/>
        <v>2.2651002985547621</v>
      </c>
      <c r="H303" s="24">
        <f t="shared" ca="1" si="178"/>
        <v>-0.23267273314800163</v>
      </c>
      <c r="I303" s="24">
        <f t="shared" ca="1" si="178"/>
        <v>0.25337468247283745</v>
      </c>
      <c r="J303" s="24">
        <f t="shared" ca="1" si="178"/>
        <v>-0.93777665531577514</v>
      </c>
      <c r="K303" s="24">
        <f t="shared" ca="1" si="178"/>
        <v>-0.72215878486731522</v>
      </c>
      <c r="L303" s="24">
        <f t="shared" ca="1" si="178"/>
        <v>-1.3442702274748954E-2</v>
      </c>
      <c r="M303" s="24">
        <f t="shared" ca="1" si="178"/>
        <v>0.4039679881331254</v>
      </c>
      <c r="N303" s="24">
        <f ca="1">SQRT(Inputs!$B$38)*C303+SQRT(1-Inputs!$B$38)*_xlfn.NORM.S.INV(RAND())</f>
        <v>-0.61792605154305635</v>
      </c>
      <c r="O303" s="24">
        <f ca="1">SQRT(Inputs!$B$38)*D303+SQRT(1-Inputs!$B$38)*_xlfn.NORM.S.INV(RAND())</f>
        <v>0.42866552112141021</v>
      </c>
      <c r="P303" s="24">
        <f ca="1">SQRT(Inputs!$B$38)*E303+SQRT(1-Inputs!$B$38)*_xlfn.NORM.S.INV(RAND())</f>
        <v>1.0728620939207756</v>
      </c>
      <c r="Q303" s="24">
        <f ca="1">SQRT(Inputs!$B$38)*F303+SQRT(1-Inputs!$B$38)*_xlfn.NORM.S.INV(RAND())</f>
        <v>-1.0187420426897411</v>
      </c>
      <c r="R303" s="24">
        <f ca="1">SQRT(Inputs!$B$38)*G303+SQRT(1-Inputs!$B$38)*_xlfn.NORM.S.INV(RAND())</f>
        <v>2.0992966663023616</v>
      </c>
      <c r="S303" s="24">
        <f ca="1">SQRT(Inputs!$B$38)*H303+SQRT(1-Inputs!$B$38)*_xlfn.NORM.S.INV(RAND())</f>
        <v>-0.36631848208882833</v>
      </c>
      <c r="T303" s="24">
        <f ca="1">SQRT(Inputs!$B$38)*I303+SQRT(1-Inputs!$B$38)*_xlfn.NORM.S.INV(RAND())</f>
        <v>0.3118238504578621</v>
      </c>
      <c r="U303" s="24">
        <f ca="1">SQRT(Inputs!$B$38)*J303+SQRT(1-Inputs!$B$38)*_xlfn.NORM.S.INV(RAND())</f>
        <v>-0.32467302076401328</v>
      </c>
      <c r="V303" s="24">
        <f ca="1">SQRT(Inputs!$B$38)*K303+SQRT(1-Inputs!$B$38)*_xlfn.NORM.S.INV(RAND())</f>
        <v>1.1399820641074989</v>
      </c>
      <c r="W303" s="24">
        <f ca="1">SQRT(Inputs!$B$38)*L303+SQRT(1-Inputs!$B$38)*_xlfn.NORM.S.INV(RAND())</f>
        <v>0.45295268104627956</v>
      </c>
      <c r="X303" s="24">
        <f ca="1">SQRT(Inputs!$B$38)*M303+SQRT(1-Inputs!$B$38)*_xlfn.NORM.S.INV(RAND())</f>
        <v>1.1164016241861683</v>
      </c>
      <c r="Y303" s="24">
        <f ca="1">SQRT(Inputs!$B$38)*C303+SQRT(1-Inputs!$B$38)*_xlfn.NORM.S.INV(RAND())</f>
        <v>-1.2312759739055714</v>
      </c>
      <c r="Z303" s="24">
        <f ca="1">SQRT(Inputs!$B$38)*D303+SQRT(1-Inputs!$B$38)*_xlfn.NORM.S.INV(RAND())</f>
        <v>0.18776803623725991</v>
      </c>
      <c r="AA303" s="24">
        <f ca="1">SQRT(Inputs!$B$38)*E303+SQRT(1-Inputs!$B$38)*_xlfn.NORM.S.INV(RAND())</f>
        <v>0.98174139807786065</v>
      </c>
      <c r="AB303" s="24">
        <f ca="1">SQRT(Inputs!$B$38)*F303+SQRT(1-Inputs!$B$38)*_xlfn.NORM.S.INV(RAND())</f>
        <v>-5.8873429215952677E-2</v>
      </c>
      <c r="AC303" s="24">
        <f ca="1">SQRT(Inputs!$B$38)*G303+SQRT(1-Inputs!$B$38)*_xlfn.NORM.S.INV(RAND())</f>
        <v>2.5087411851370343</v>
      </c>
      <c r="AD303" s="24">
        <f ca="1">SQRT(Inputs!$B$38)*H303+SQRT(1-Inputs!$B$38)*_xlfn.NORM.S.INV(RAND())</f>
        <v>0.80292586753399475</v>
      </c>
      <c r="AE303" s="24">
        <f ca="1">SQRT(Inputs!$B$38)*I303+SQRT(1-Inputs!$B$38)*_xlfn.NORM.S.INV(RAND())</f>
        <v>-0.10840675467460953</v>
      </c>
      <c r="AF303" s="24">
        <f ca="1">SQRT(Inputs!$B$38)*J303+SQRT(1-Inputs!$B$38)*_xlfn.NORM.S.INV(RAND())</f>
        <v>-0.72007352750372566</v>
      </c>
      <c r="AG303" s="24">
        <f ca="1">SQRT(Inputs!$B$38)*K303+SQRT(1-Inputs!$B$38)*_xlfn.NORM.S.INV(RAND())</f>
        <v>0.11928246248752622</v>
      </c>
      <c r="AH303" s="24">
        <f ca="1">SQRT(Inputs!$B$38)*L303+SQRT(1-Inputs!$B$38)*_xlfn.NORM.S.INV(RAND())</f>
        <v>-0.62214346938295384</v>
      </c>
      <c r="AI303" s="24">
        <f ca="1">SQRT(Inputs!$B$38)*M303+SQRT(1-Inputs!$B$38)*_xlfn.NORM.S.INV(RAND())</f>
        <v>1.3592272619096197</v>
      </c>
      <c r="AJ303" s="24">
        <f ca="1">SQRT(Inputs!$B$38)*C303+SQRT(1-Inputs!$B$38)*_xlfn.NORM.S.INV(RAND())</f>
        <v>0.32422076304991543</v>
      </c>
      <c r="AK303" s="24">
        <f ca="1">SQRT(Inputs!$B$38)*D303+SQRT(1-Inputs!$B$38)*_xlfn.NORM.S.INV(RAND())</f>
        <v>-0.32856644564718507</v>
      </c>
      <c r="AL303" s="24">
        <f ca="1">SQRT(Inputs!$B$38)*E303+SQRT(1-Inputs!$B$38)*_xlfn.NORM.S.INV(RAND())</f>
        <v>0.25724365238425223</v>
      </c>
      <c r="AM303" s="24">
        <f ca="1">SQRT(Inputs!$B$38)*F303+SQRT(1-Inputs!$B$38)*_xlfn.NORM.S.INV(RAND())</f>
        <v>-1.2057154623681781</v>
      </c>
      <c r="AN303" s="24">
        <f ca="1">SQRT(Inputs!$B$38)*G303+SQRT(1-Inputs!$B$38)*_xlfn.NORM.S.INV(RAND())</f>
        <v>0.92860102518568133</v>
      </c>
      <c r="AO303" s="24">
        <f ca="1">SQRT(Inputs!$B$38)*H303+SQRT(1-Inputs!$B$38)*_xlfn.NORM.S.INV(RAND())</f>
        <v>-1.1414570222145617</v>
      </c>
      <c r="AP303" s="24">
        <f ca="1">SQRT(Inputs!$B$38)*I303+SQRT(1-Inputs!$B$38)*_xlfn.NORM.S.INV(RAND())</f>
        <v>-0.72913482529570572</v>
      </c>
      <c r="AQ303" s="24">
        <f ca="1">SQRT(Inputs!$B$38)*J303+SQRT(1-Inputs!$B$38)*_xlfn.NORM.S.INV(RAND())</f>
        <v>-0.74933207049295292</v>
      </c>
      <c r="AR303" s="24">
        <f ca="1">SQRT(Inputs!$B$38)*K303+SQRT(1-Inputs!$B$38)*_xlfn.NORM.S.INV(RAND())</f>
        <v>-1.5039327894965442</v>
      </c>
      <c r="AS303" s="24">
        <f ca="1">SQRT(Inputs!$B$38)*L303+SQRT(1-Inputs!$B$38)*_xlfn.NORM.S.INV(RAND())</f>
        <v>-0.68154387630131019</v>
      </c>
      <c r="AT303" s="24">
        <f ca="1">SQRT(Inputs!$B$38)*M303+SQRT(1-Inputs!$B$38)*_xlfn.NORM.S.INV(RAND())</f>
        <v>0.90129852864656956</v>
      </c>
      <c r="AU303" s="15">
        <f ca="1">Inputs!$B$6*EXP($B$8-0.5*C$5^2+C$5*N303)</f>
        <v>4489.905015843603</v>
      </c>
      <c r="AV303" s="15">
        <f t="shared" ca="1" si="146"/>
        <v>5820.8248568455911</v>
      </c>
      <c r="AW303" s="15">
        <f t="shared" ca="1" si="147"/>
        <v>8202.5615547895322</v>
      </c>
      <c r="AX303" s="15">
        <f t="shared" ca="1" si="148"/>
        <v>8817.6912162921162</v>
      </c>
      <c r="AY303" s="15">
        <f t="shared" ca="1" si="149"/>
        <v>13770.174508592534</v>
      </c>
      <c r="AZ303" s="15">
        <f t="shared" ca="1" si="150"/>
        <v>16175.45791681744</v>
      </c>
      <c r="BA303" s="15">
        <f t="shared" ca="1" si="151"/>
        <v>20451.286717958865</v>
      </c>
      <c r="BB303" s="15">
        <f t="shared" ca="1" si="152"/>
        <v>24237.233561939698</v>
      </c>
      <c r="BC303" s="15">
        <f t="shared" ca="1" si="153"/>
        <v>33137.495869250684</v>
      </c>
      <c r="BD303" s="15">
        <f t="shared" ca="1" si="154"/>
        <v>42353.435354882778</v>
      </c>
      <c r="BE303" s="15">
        <f t="shared" ca="1" si="155"/>
        <v>57453.505667022459</v>
      </c>
      <c r="BF303" s="15">
        <f ca="1">Inputs!$B$13*EXP($B$9-0.5*C$6^2+C$6*Y303)</f>
        <v>10835.375971929585</v>
      </c>
      <c r="BG303" s="15">
        <f t="shared" ca="1" si="156"/>
        <v>13660.5287574493</v>
      </c>
      <c r="BH303" s="15">
        <f t="shared" ca="1" si="157"/>
        <v>19642.153935537135</v>
      </c>
      <c r="BI303" s="15">
        <f t="shared" ca="1" si="158"/>
        <v>23828.045508319068</v>
      </c>
      <c r="BJ303" s="15">
        <f t="shared" ca="1" si="159"/>
        <v>41937.935918727992</v>
      </c>
      <c r="BK303" s="15">
        <f t="shared" ca="1" si="160"/>
        <v>57416.341773933957</v>
      </c>
      <c r="BL303" s="15">
        <f t="shared" ca="1" si="161"/>
        <v>69545.139416305145</v>
      </c>
      <c r="BM303" s="15">
        <f t="shared" ca="1" si="162"/>
        <v>78171.056854332259</v>
      </c>
      <c r="BN303" s="15">
        <f t="shared" ca="1" si="163"/>
        <v>97524.744311205199</v>
      </c>
      <c r="BO303" s="15">
        <f t="shared" ca="1" si="164"/>
        <v>111622.74159062681</v>
      </c>
      <c r="BP303" s="15">
        <f t="shared" ca="1" si="165"/>
        <v>160259.59526769494</v>
      </c>
      <c r="BQ303" s="15">
        <f ca="1">Inputs!$B$20*EXP($B$10-0.5*C$7^2+C$7*AJ303)</f>
        <v>4812.2699627626635</v>
      </c>
      <c r="BR303" s="15">
        <f t="shared" ca="1" si="166"/>
        <v>5882.6320038844733</v>
      </c>
      <c r="BS303" s="15">
        <f t="shared" ca="1" si="167"/>
        <v>8673.32914631329</v>
      </c>
      <c r="BT303" s="15">
        <f t="shared" ca="1" si="168"/>
        <v>8715.958105295329</v>
      </c>
      <c r="BU303" s="15">
        <f t="shared" ca="1" si="169"/>
        <v>15122.510789927564</v>
      </c>
      <c r="BV303" s="15">
        <f t="shared" ca="1" si="170"/>
        <v>16268.750662901897</v>
      </c>
      <c r="BW303" s="15">
        <f t="shared" ca="1" si="171"/>
        <v>19455.652560874412</v>
      </c>
      <c r="BX303" s="15">
        <f t="shared" ca="1" si="172"/>
        <v>23416.26966252178</v>
      </c>
      <c r="BY303" s="15">
        <f t="shared" ca="1" si="173"/>
        <v>24606.214138612941</v>
      </c>
      <c r="BZ303" s="15">
        <f t="shared" ca="1" si="174"/>
        <v>30460.197063190171</v>
      </c>
      <c r="CA303" s="15">
        <f t="shared" ca="1" si="175"/>
        <v>50219.507272016635</v>
      </c>
      <c r="CB303" s="15">
        <f ca="1">(AU303*DCF!C$10-DCF!C$5*MAX(AU303*DCF!C$10,0)-MAX(AU303-Inputs!$B$6,0)/Inputs!$B$10)*DCF!C$6</f>
        <v>1046.4421320829908</v>
      </c>
      <c r="CC303" s="15">
        <f ca="1">(AV303*DCF!D$10-DCF!D$5*MAX(AV303*DCF!D$10,0)-MAX(AV303-AU303,0)/Inputs!$B$10)*DCF!D$6</f>
        <v>1094.2766534805332</v>
      </c>
      <c r="CD303" s="15">
        <f ca="1">(AW303*DCF!E$10-DCF!E$5*MAX(AW303*DCF!E$10,0)-MAX(AW303-AV303,0)/Inputs!$B$10)*DCF!E$6</f>
        <v>1357.3751531216976</v>
      </c>
      <c r="CE303" s="15">
        <f ca="1">(AX303*DCF!F$10-DCF!F$5*MAX(AX303*DCF!F$10,0)-MAX(AX303-AW303,0)/Inputs!$B$10)*DCF!F$6</f>
        <v>1796.894708204195</v>
      </c>
      <c r="CF303" s="15">
        <f ca="1">(AY303*DCF!G$10-DCF!G$5*MAX(AY303*DCF!G$10,0)-MAX(AY303-AX303,0)/Inputs!$B$10)*DCF!G$6</f>
        <v>1885.2517948112368</v>
      </c>
      <c r="CG303" s="15">
        <f ca="1">(AZ303*DCF!H$10-DCF!H$5*MAX(AZ303*DCF!H$10,0)-MAX(AZ303-AY303,0)/Inputs!$B$10)*DCF!H$6</f>
        <v>2713.3755673768442</v>
      </c>
      <c r="CH303" s="15">
        <f ca="1">(BA303*DCF!I$10-DCF!I$5*MAX(BA303*DCF!I$10,0)-MAX(BA303-AZ303,0)/Inputs!$B$10)*DCF!I$6</f>
        <v>3034.3182832713164</v>
      </c>
      <c r="CI303" s="15">
        <f ca="1">(BB303*DCF!J$10-DCF!J$5*MAX(BB303*DCF!J$10,0)-MAX(BB303-BA303,0)/Inputs!$B$10)*DCF!J$6</f>
        <v>3585.4676606630974</v>
      </c>
      <c r="CJ303" s="15">
        <f ca="1">(BC303*DCF!K$10-DCF!K$5*MAX(BC303*DCF!K$10,0)-MAX(BC303-BB303,0)/Inputs!$B$10)*DCF!K$6</f>
        <v>4088.7034075657343</v>
      </c>
      <c r="CK303" s="15">
        <f ca="1">(BD303*DCF!L$10-DCF!L$5*MAX(BD303*DCF!L$10,0)-MAX(BD303-BC303,0)/Inputs!$B$10)*DCF!L$6</f>
        <v>5195.9332484973438</v>
      </c>
      <c r="CL303" s="15">
        <f ca="1">(BE303*DCF!M$10-DCF!M$5*MAX(BE303*DCF!M$10,0)-MAX(BE303-BD303,0)/Inputs!$B$10)*DCF!M$6</f>
        <v>6303.5680142989677</v>
      </c>
      <c r="CM303" s="15">
        <f ca="1">(BF303*DCF!C$28-DCF!C$5*MAX(BF303*DCF!C$28,0)-MAX(BF303-Inputs!$B$13,0)/Inputs!$B$17)*DCF!C$6</f>
        <v>3306.8856868504195</v>
      </c>
      <c r="CN303" s="15">
        <f ca="1">(BG303*DCF!D$28-DCF!D$5*MAX(BG303*DCF!D$28,0)-MAX(BG303-BF303,0)/Inputs!$B$17)*DCF!D$6</f>
        <v>3420.6061615717404</v>
      </c>
      <c r="CO303" s="15">
        <f ca="1">(BH303*DCF!E$28-DCF!E$5*MAX(BH303*DCF!E$28,0)-MAX(BH303-BG303,0)/Inputs!$B$17)*DCF!E$6</f>
        <v>4384.1117646144203</v>
      </c>
      <c r="CP303" s="15">
        <f ca="1">(BI303*DCF!F$28-DCF!F$5*MAX(BI303*DCF!F$28,0)-MAX(BI303-BH303,0)/Inputs!$B$17)*DCF!F$6</f>
        <v>5706.5789803503885</v>
      </c>
      <c r="CQ303" s="15">
        <f ca="1">(BJ303*DCF!G$28-DCF!G$5*MAX(BJ303*DCF!G$28,0)-MAX(BJ303-BI303,0)/Inputs!$B$17)*DCF!G$6</f>
        <v>7835.2109931587329</v>
      </c>
      <c r="CR303" s="15">
        <f ca="1">(BK303*DCF!H$28-DCF!H$5*MAX(BK303*DCF!H$28,0)-MAX(BK303-BJ303,0)/Inputs!$B$17)*DCF!H$6</f>
        <v>11794.784888716549</v>
      </c>
      <c r="CS303" s="15">
        <f ca="1">(BL303*DCF!I$28-DCF!I$5*MAX(BL303*DCF!I$28,0)-MAX(BL303-BK303,0)/Inputs!$B$17)*DCF!I$6</f>
        <v>14612.896452151961</v>
      </c>
      <c r="CT303" s="15">
        <f ca="1">(BM303*DCF!J$28-DCF!J$5*MAX(BM303*DCF!J$28,0)-MAX(BM303-BL303,0)/Inputs!$B$17)*DCF!J$6</f>
        <v>16294.908971413186</v>
      </c>
      <c r="CU303" s="15">
        <f ca="1">(BN303*DCF!K$28-DCF!K$5*MAX(BN303*DCF!K$28,0)-MAX(BN303-BM303,0)/Inputs!$B$17)*DCF!K$6</f>
        <v>18225.021877488482</v>
      </c>
      <c r="CV303" s="15">
        <f ca="1">(BO303*DCF!L$28-DCF!L$5*MAX(BO303*DCF!L$28,0)-MAX(BO303-BN303,0)/Inputs!$B$17)*DCF!L$6</f>
        <v>20675.867994188298</v>
      </c>
      <c r="CW303" s="15">
        <f ca="1">(BP303*DCF!M$28-DCF!M$5*MAX(BP303*DCF!M$28,0)-MAX(BP303-BO303,0)/Inputs!$B$17)*DCF!M$6</f>
        <v>25069.017725955277</v>
      </c>
      <c r="CX303" s="15">
        <f ca="1">(BQ303*DCF!C$46-DCF!C$5*MAX(BQ303*DCF!C$46,0)-MAX(BQ303-Inputs!$B$20,0)/Inputs!$B$24)*DCF!C$6</f>
        <v>-1855.6142929071571</v>
      </c>
      <c r="CY303" s="15">
        <f ca="1">(BR303*DCF!D$46-DCF!D$5*MAX(BR303*DCF!D$46,0)-MAX(BR303-BQ303,0)/Inputs!$B$24)*DCF!D$6</f>
        <v>-1460.7426964464473</v>
      </c>
      <c r="CZ303" s="15">
        <f ca="1">(BS303*DCF!E$46-DCF!E$5*MAX(BS303*DCF!E$46,0)-MAX(BS303-BR303,0)/Inputs!$B$24)*DCF!E$6</f>
        <v>-2125.652259818854</v>
      </c>
      <c r="DA303" s="15">
        <f ca="1">(BT303*DCF!F$46-DCF!F$5*MAX(BT303*DCF!F$46,0)-MAX(BT303-BS303,0)/Inputs!$B$24)*DCF!F$6</f>
        <v>-650.27372728798093</v>
      </c>
      <c r="DB303" s="15">
        <f ca="1">(BU303*DCF!G$46-DCF!G$5*MAX(BU303*DCF!G$46,0)-MAX(BU303-BT303,0)/Inputs!$B$24)*DCF!G$6</f>
        <v>-2663.729129624855</v>
      </c>
      <c r="DC303" s="15">
        <f ca="1">(BV303*DCF!H$46-DCF!H$5*MAX(BV303*DCF!H$46,0)-MAX(BV303-BU303,0)/Inputs!$B$24)*DCF!H$6</f>
        <v>-356.18701739855004</v>
      </c>
      <c r="DD303" s="15">
        <f ca="1">(BW303*DCF!I$46-DCF!I$5*MAX(BW303*DCF!I$46,0)-MAX(BW303-BV303,0)/Inputs!$B$24)*DCF!I$6</f>
        <v>-465.50041151156955</v>
      </c>
      <c r="DE303" s="15">
        <f ca="1">(BX303*DCF!J$46-DCF!J$5*MAX(BX303*DCF!J$46,0)-MAX(BX303-BW303,0)/Inputs!$B$24)*DCF!J$6</f>
        <v>-68.043208447494621</v>
      </c>
      <c r="DF303" s="15">
        <f ca="1">(BY303*DCF!K$46-DCF!K$5*MAX(BY303*DCF!K$46,0)-MAX(BY303-BX303,0)/Inputs!$B$24)*DCF!K$6</f>
        <v>1114.0842801494132</v>
      </c>
      <c r="DG303" s="15">
        <f ca="1">(BZ303*DCF!L$46-DCF!L$5*MAX(BZ303*DCF!L$46,0)-MAX(BZ303-BY303,0)/Inputs!$B$24)*DCF!L$6</f>
        <v>780.7969087919023</v>
      </c>
      <c r="DH303" s="15">
        <f ca="1">(CA303*DCF!M$46-DCF!M$5*MAX(CA303*DCF!M$46,0)-MAX(CA303-BZ303,0)/Inputs!$B$24)*DCF!M$6</f>
        <v>-193.79404700898874</v>
      </c>
      <c r="DI303" s="15">
        <f ca="1">SUM(CB303:CL303)+BE303*DCF!M$10*(1+Inputs!$B$30)*(1-Inputs!$B$33)*(1-Inputs!$B$30/Inputs!$B$31)/(Inputs!$B$29-Inputs!$B$30)*DCF!M$6</f>
        <v>191995.47263865752</v>
      </c>
      <c r="DJ303" s="15">
        <f ca="1">SUM(CM303:CW303)+BP303*DCF!M$28*(1+Inputs!$B$30)*(1-Inputs!$B$33)*(1-Inputs!$B$30/Inputs!$B$31)/(Inputs!$B$29-Inputs!$B$30)*DCF!M$6</f>
        <v>725998.6552881276</v>
      </c>
      <c r="DK303" s="15">
        <f ca="1">SUM(CX303:DH303)+CA303*DCF!M$46*(1+Inputs!$B$30)*(1-Inputs!$B$33)*(1-Inputs!$B$30/Inputs!$B$31)/(Inputs!$B$29-Inputs!$B$30)*DCF!M$6</f>
        <v>69700.651521965396</v>
      </c>
      <c r="DM303" s="15">
        <f ca="1">DI303+DJ303+DK303+Inputs!$B$34+Inputs!$B$36-Inputs!$B$35</f>
        <v>1064545.7794487504</v>
      </c>
    </row>
    <row r="304" spans="1:117" x14ac:dyDescent="0.75">
      <c r="A304" s="11">
        <v>291</v>
      </c>
      <c r="C304" s="24">
        <f t="shared" ref="C304:M313" ca="1" si="179">_xlfn.NORM.S.INV(RAND())</f>
        <v>-0.79682571212656539</v>
      </c>
      <c r="D304" s="24">
        <f t="shared" ca="1" si="179"/>
        <v>-0.44606902873738741</v>
      </c>
      <c r="E304" s="24">
        <f t="shared" ca="1" si="179"/>
        <v>1.6108105749153583</v>
      </c>
      <c r="F304" s="24">
        <f t="shared" ca="1" si="179"/>
        <v>8.4975655270452949E-2</v>
      </c>
      <c r="G304" s="24">
        <f t="shared" ca="1" si="179"/>
        <v>-6.2869641009565852E-2</v>
      </c>
      <c r="H304" s="24">
        <f t="shared" ca="1" si="179"/>
        <v>0.40633629947610933</v>
      </c>
      <c r="I304" s="24">
        <f t="shared" ca="1" si="179"/>
        <v>1.3849193299441653</v>
      </c>
      <c r="J304" s="24">
        <f t="shared" ca="1" si="179"/>
        <v>-0.26345651938949877</v>
      </c>
      <c r="K304" s="24">
        <f t="shared" ca="1" si="179"/>
        <v>0.46208469081125181</v>
      </c>
      <c r="L304" s="24">
        <f t="shared" ca="1" si="179"/>
        <v>1.9631991570415785</v>
      </c>
      <c r="M304" s="24">
        <f t="shared" ca="1" si="179"/>
        <v>-0.69412753671859295</v>
      </c>
      <c r="N304" s="24">
        <f ca="1">SQRT(Inputs!$B$38)*C304+SQRT(1-Inputs!$B$38)*_xlfn.NORM.S.INV(RAND())</f>
        <v>0.10287875190910356</v>
      </c>
      <c r="O304" s="24">
        <f ca="1">SQRT(Inputs!$B$38)*D304+SQRT(1-Inputs!$B$38)*_xlfn.NORM.S.INV(RAND())</f>
        <v>-0.82396364155756419</v>
      </c>
      <c r="P304" s="24">
        <f ca="1">SQRT(Inputs!$B$38)*E304+SQRT(1-Inputs!$B$38)*_xlfn.NORM.S.INV(RAND())</f>
        <v>0.63158536325760917</v>
      </c>
      <c r="Q304" s="24">
        <f ca="1">SQRT(Inputs!$B$38)*F304+SQRT(1-Inputs!$B$38)*_xlfn.NORM.S.INV(RAND())</f>
        <v>-0.72631941387845578</v>
      </c>
      <c r="R304" s="24">
        <f ca="1">SQRT(Inputs!$B$38)*G304+SQRT(1-Inputs!$B$38)*_xlfn.NORM.S.INV(RAND())</f>
        <v>-4.8900620181239772E-2</v>
      </c>
      <c r="S304" s="24">
        <f ca="1">SQRT(Inputs!$B$38)*H304+SQRT(1-Inputs!$B$38)*_xlfn.NORM.S.INV(RAND())</f>
        <v>0.9642802737867997</v>
      </c>
      <c r="T304" s="24">
        <f ca="1">SQRT(Inputs!$B$38)*I304+SQRT(1-Inputs!$B$38)*_xlfn.NORM.S.INV(RAND())</f>
        <v>0.3652835741934356</v>
      </c>
      <c r="U304" s="24">
        <f ca="1">SQRT(Inputs!$B$38)*J304+SQRT(1-Inputs!$B$38)*_xlfn.NORM.S.INV(RAND())</f>
        <v>0.20220752633612701</v>
      </c>
      <c r="V304" s="24">
        <f ca="1">SQRT(Inputs!$B$38)*K304+SQRT(1-Inputs!$B$38)*_xlfn.NORM.S.INV(RAND())</f>
        <v>2.1089744346007606</v>
      </c>
      <c r="W304" s="24">
        <f ca="1">SQRT(Inputs!$B$38)*L304+SQRT(1-Inputs!$B$38)*_xlfn.NORM.S.INV(RAND())</f>
        <v>1.0565061137401452</v>
      </c>
      <c r="X304" s="24">
        <f ca="1">SQRT(Inputs!$B$38)*M304+SQRT(1-Inputs!$B$38)*_xlfn.NORM.S.INV(RAND())</f>
        <v>-0.51300448077854266</v>
      </c>
      <c r="Y304" s="24">
        <f ca="1">SQRT(Inputs!$B$38)*C304+SQRT(1-Inputs!$B$38)*_xlfn.NORM.S.INV(RAND())</f>
        <v>-1.3482795446359406</v>
      </c>
      <c r="Z304" s="24">
        <f ca="1">SQRT(Inputs!$B$38)*D304+SQRT(1-Inputs!$B$38)*_xlfn.NORM.S.INV(RAND())</f>
        <v>-0.75776572013607479</v>
      </c>
      <c r="AA304" s="24">
        <f ca="1">SQRT(Inputs!$B$38)*E304+SQRT(1-Inputs!$B$38)*_xlfn.NORM.S.INV(RAND())</f>
        <v>1.2158865202559717</v>
      </c>
      <c r="AB304" s="24">
        <f ca="1">SQRT(Inputs!$B$38)*F304+SQRT(1-Inputs!$B$38)*_xlfn.NORM.S.INV(RAND())</f>
        <v>5.1134868534390962E-2</v>
      </c>
      <c r="AC304" s="24">
        <f ca="1">SQRT(Inputs!$B$38)*G304+SQRT(1-Inputs!$B$38)*_xlfn.NORM.S.INV(RAND())</f>
        <v>-0.11123577623942189</v>
      </c>
      <c r="AD304" s="24">
        <f ca="1">SQRT(Inputs!$B$38)*H304+SQRT(1-Inputs!$B$38)*_xlfn.NORM.S.INV(RAND())</f>
        <v>-2.5963895000198772E-2</v>
      </c>
      <c r="AE304" s="24">
        <f ca="1">SQRT(Inputs!$B$38)*I304+SQRT(1-Inputs!$B$38)*_xlfn.NORM.S.INV(RAND())</f>
        <v>0.8032647235662892</v>
      </c>
      <c r="AF304" s="24">
        <f ca="1">SQRT(Inputs!$B$38)*J304+SQRT(1-Inputs!$B$38)*_xlfn.NORM.S.INV(RAND())</f>
        <v>0.46095274513788642</v>
      </c>
      <c r="AG304" s="24">
        <f ca="1">SQRT(Inputs!$B$38)*K304+SQRT(1-Inputs!$B$38)*_xlfn.NORM.S.INV(RAND())</f>
        <v>2.2585326807259616</v>
      </c>
      <c r="AH304" s="24">
        <f ca="1">SQRT(Inputs!$B$38)*L304+SQRT(1-Inputs!$B$38)*_xlfn.NORM.S.INV(RAND())</f>
        <v>2.0864347798675245</v>
      </c>
      <c r="AI304" s="24">
        <f ca="1">SQRT(Inputs!$B$38)*M304+SQRT(1-Inputs!$B$38)*_xlfn.NORM.S.INV(RAND())</f>
        <v>-0.47829908037289459</v>
      </c>
      <c r="AJ304" s="24">
        <f ca="1">SQRT(Inputs!$B$38)*C304+SQRT(1-Inputs!$B$38)*_xlfn.NORM.S.INV(RAND())</f>
        <v>-1.7243642521433626</v>
      </c>
      <c r="AK304" s="24">
        <f ca="1">SQRT(Inputs!$B$38)*D304+SQRT(1-Inputs!$B$38)*_xlfn.NORM.S.INV(RAND())</f>
        <v>7.9785730346455669E-2</v>
      </c>
      <c r="AL304" s="24">
        <f ca="1">SQRT(Inputs!$B$38)*E304+SQRT(1-Inputs!$B$38)*_xlfn.NORM.S.INV(RAND())</f>
        <v>1.0827475419468351</v>
      </c>
      <c r="AM304" s="24">
        <f ca="1">SQRT(Inputs!$B$38)*F304+SQRT(1-Inputs!$B$38)*_xlfn.NORM.S.INV(RAND())</f>
        <v>-1.2235712928959164</v>
      </c>
      <c r="AN304" s="24">
        <f ca="1">SQRT(Inputs!$B$38)*G304+SQRT(1-Inputs!$B$38)*_xlfn.NORM.S.INV(RAND())</f>
        <v>-5.8418471600907712E-3</v>
      </c>
      <c r="AO304" s="24">
        <f ca="1">SQRT(Inputs!$B$38)*H304+SQRT(1-Inputs!$B$38)*_xlfn.NORM.S.INV(RAND())</f>
        <v>-0.20432529709687011</v>
      </c>
      <c r="AP304" s="24">
        <f ca="1">SQRT(Inputs!$B$38)*I304+SQRT(1-Inputs!$B$38)*_xlfn.NORM.S.INV(RAND())</f>
        <v>0.6155228223244732</v>
      </c>
      <c r="AQ304" s="24">
        <f ca="1">SQRT(Inputs!$B$38)*J304+SQRT(1-Inputs!$B$38)*_xlfn.NORM.S.INV(RAND())</f>
        <v>-1.6444898296370372</v>
      </c>
      <c r="AR304" s="24">
        <f ca="1">SQRT(Inputs!$B$38)*K304+SQRT(1-Inputs!$B$38)*_xlfn.NORM.S.INV(RAND())</f>
        <v>0.61031513278822769</v>
      </c>
      <c r="AS304" s="24">
        <f ca="1">SQRT(Inputs!$B$38)*L304+SQRT(1-Inputs!$B$38)*_xlfn.NORM.S.INV(RAND())</f>
        <v>0.97612779891603396</v>
      </c>
      <c r="AT304" s="24">
        <f ca="1">SQRT(Inputs!$B$38)*M304+SQRT(1-Inputs!$B$38)*_xlfn.NORM.S.INV(RAND())</f>
        <v>-1.4455383974686236</v>
      </c>
      <c r="AU304" s="15">
        <f ca="1">Inputs!$B$6*EXP($B$8-0.5*C$5^2+C$5*N304)</f>
        <v>5045.5690241172751</v>
      </c>
      <c r="AV304" s="15">
        <f t="shared" ca="1" si="146"/>
        <v>5440.8989376026138</v>
      </c>
      <c r="AW304" s="15">
        <f t="shared" ca="1" si="147"/>
        <v>7224.1449771386206</v>
      </c>
      <c r="AX304" s="15">
        <f t="shared" ca="1" si="148"/>
        <v>8054.8602692623772</v>
      </c>
      <c r="AY304" s="15">
        <f t="shared" ca="1" si="149"/>
        <v>9787.8032244152892</v>
      </c>
      <c r="AZ304" s="15">
        <f t="shared" ca="1" si="150"/>
        <v>13311.814788243337</v>
      </c>
      <c r="BA304" s="15">
        <f t="shared" ca="1" si="151"/>
        <v>16925.099537139526</v>
      </c>
      <c r="BB304" s="15">
        <f t="shared" ca="1" si="152"/>
        <v>21145.558964566288</v>
      </c>
      <c r="BC304" s="15">
        <f t="shared" ca="1" si="153"/>
        <v>31745.216432903675</v>
      </c>
      <c r="BD304" s="15">
        <f t="shared" ca="1" si="154"/>
        <v>42930.332251124681</v>
      </c>
      <c r="BE304" s="15">
        <f t="shared" ca="1" si="155"/>
        <v>50204.179818088734</v>
      </c>
      <c r="BF304" s="15">
        <f ca="1">Inputs!$B$13*EXP($B$9-0.5*C$6^2+C$6*Y304)</f>
        <v>10586.934499762932</v>
      </c>
      <c r="BG304" s="15">
        <f t="shared" ca="1" si="156"/>
        <v>11253.782234982984</v>
      </c>
      <c r="BH304" s="15">
        <f t="shared" ca="1" si="157"/>
        <v>16822.316652256326</v>
      </c>
      <c r="BI304" s="15">
        <f t="shared" ca="1" si="158"/>
        <v>20755.766225132753</v>
      </c>
      <c r="BJ304" s="15">
        <f t="shared" ca="1" si="159"/>
        <v>25040.478677976225</v>
      </c>
      <c r="BK304" s="15">
        <f t="shared" ca="1" si="160"/>
        <v>30624.000267669198</v>
      </c>
      <c r="BL304" s="15">
        <f t="shared" ca="1" si="161"/>
        <v>41744.849946836315</v>
      </c>
      <c r="BM304" s="15">
        <f t="shared" ca="1" si="162"/>
        <v>54337.552352197621</v>
      </c>
      <c r="BN304" s="15">
        <f t="shared" ca="1" si="163"/>
        <v>87600.012010600185</v>
      </c>
      <c r="BO304" s="15">
        <f t="shared" ca="1" si="164"/>
        <v>137365.54412603512</v>
      </c>
      <c r="BP304" s="15">
        <f t="shared" ca="1" si="165"/>
        <v>160153.16857034364</v>
      </c>
      <c r="BQ304" s="15">
        <f ca="1">Inputs!$B$20*EXP($B$10-0.5*C$7^2+C$7*AJ304)</f>
        <v>2326.9799270786139</v>
      </c>
      <c r="BR304" s="15">
        <f t="shared" ca="1" si="166"/>
        <v>3238.4380488664815</v>
      </c>
      <c r="BS304" s="15">
        <f t="shared" ca="1" si="167"/>
        <v>6052.2292096221217</v>
      </c>
      <c r="BT304" s="15">
        <f t="shared" ca="1" si="168"/>
        <v>6053.5532718266586</v>
      </c>
      <c r="BU304" s="15">
        <f t="shared" ca="1" si="169"/>
        <v>8377.6480272672543</v>
      </c>
      <c r="BV304" s="15">
        <f t="shared" ca="1" si="170"/>
        <v>11131.32657955369</v>
      </c>
      <c r="BW304" s="15">
        <f t="shared" ca="1" si="171"/>
        <v>17694.443003087574</v>
      </c>
      <c r="BX304" s="15">
        <f t="shared" ca="1" si="172"/>
        <v>17798.035404603754</v>
      </c>
      <c r="BY304" s="15">
        <f t="shared" ca="1" si="173"/>
        <v>28026.876634171291</v>
      </c>
      <c r="BZ304" s="15">
        <f t="shared" ca="1" si="174"/>
        <v>47055.221897240532</v>
      </c>
      <c r="CA304" s="15">
        <f t="shared" ca="1" si="175"/>
        <v>51124.804810130197</v>
      </c>
      <c r="CB304" s="15">
        <f ca="1">(AU304*DCF!C$10-DCF!C$5*MAX(AU304*DCF!C$10,0)-MAX(AU304-Inputs!$B$6,0)/Inputs!$B$10)*DCF!C$6</f>
        <v>1042.4801486619892</v>
      </c>
      <c r="CC304" s="15">
        <f ca="1">(AV304*DCF!D$10-DCF!D$5*MAX(AV304*DCF!D$10,0)-MAX(AV304-AU304,0)/Inputs!$B$10)*DCF!D$6</f>
        <v>1229.7914022757313</v>
      </c>
      <c r="CD304" s="15">
        <f ca="1">(AW304*DCF!E$10-DCF!E$5*MAX(AW304*DCF!E$10,0)-MAX(AW304-AV304,0)/Inputs!$B$10)*DCF!E$6</f>
        <v>1266.2792211987062</v>
      </c>
      <c r="CE304" s="15">
        <f ca="1">(AX304*DCF!F$10-DCF!F$5*MAX(AX304*DCF!F$10,0)-MAX(AX304-AW304,0)/Inputs!$B$10)*DCF!F$6</f>
        <v>1585.511903440871</v>
      </c>
      <c r="CF304" s="15">
        <f ca="1">(AY304*DCF!G$10-DCF!G$5*MAX(AY304*DCF!G$10,0)-MAX(AY304-AX304,0)/Inputs!$B$10)*DCF!G$6</f>
        <v>1683.5759097128102</v>
      </c>
      <c r="CG304" s="15">
        <f ca="1">(AZ304*DCF!H$10-DCF!H$5*MAX(AZ304*DCF!H$10,0)-MAX(AZ304-AY304,0)/Inputs!$B$10)*DCF!H$6</f>
        <v>1958.7469600432296</v>
      </c>
      <c r="CH304" s="15">
        <f ca="1">(BA304*DCF!I$10-DCF!I$5*MAX(BA304*DCF!I$10,0)-MAX(BA304-AZ304,0)/Inputs!$B$10)*DCF!I$6</f>
        <v>2498.8929590495859</v>
      </c>
      <c r="CI304" s="15">
        <f ca="1">(BB304*DCF!J$10-DCF!J$5*MAX(BB304*DCF!J$10,0)-MAX(BB304-BA304,0)/Inputs!$B$10)*DCF!J$6</f>
        <v>2989.0859042373563</v>
      </c>
      <c r="CJ304" s="15">
        <f ca="1">(BC304*DCF!K$10-DCF!K$5*MAX(BC304*DCF!K$10,0)-MAX(BC304-BB304,0)/Inputs!$B$10)*DCF!K$6</f>
        <v>3626.6793254532381</v>
      </c>
      <c r="CK304" s="15">
        <f ca="1">(BD304*DCF!L$10-DCF!L$5*MAX(BD304*DCF!L$10,0)-MAX(BD304-BC304,0)/Inputs!$B$10)*DCF!L$6</f>
        <v>5028.2938871542292</v>
      </c>
      <c r="CL304" s="15">
        <f ca="1">(BE304*DCF!M$10-DCF!M$5*MAX(BE304*DCF!M$10,0)-MAX(BE304-BD304,0)/Inputs!$B$10)*DCF!M$6</f>
        <v>6215.5203032708996</v>
      </c>
      <c r="CM304" s="15">
        <f ca="1">(BF304*DCF!C$28-DCF!C$5*MAX(BF304*DCF!C$28,0)-MAX(BF304-Inputs!$B$13,0)/Inputs!$B$17)*DCF!C$6</f>
        <v>3231.0629788561309</v>
      </c>
      <c r="CN304" s="15">
        <f ca="1">(BG304*DCF!D$28-DCF!D$5*MAX(BG304*DCF!D$28,0)-MAX(BG304-BF304,0)/Inputs!$B$17)*DCF!D$6</f>
        <v>3172.229226662168</v>
      </c>
      <c r="CO304" s="15">
        <f ca="1">(BH304*DCF!E$28-DCF!E$5*MAX(BH304*DCF!E$28,0)-MAX(BH304-BG304,0)/Inputs!$B$17)*DCF!E$6</f>
        <v>3666.8981375683438</v>
      </c>
      <c r="CP304" s="15">
        <f ca="1">(BI304*DCF!F$28-DCF!F$5*MAX(BI304*DCF!F$28,0)-MAX(BI304-BH304,0)/Inputs!$B$17)*DCF!F$6</f>
        <v>4918.4971376843851</v>
      </c>
      <c r="CQ304" s="15">
        <f ca="1">(BJ304*DCF!G$28-DCF!G$5*MAX(BJ304*DCF!G$28,0)-MAX(BJ304-BI304,0)/Inputs!$B$17)*DCF!G$6</f>
        <v>5776.2958677876359</v>
      </c>
      <c r="CR304" s="15">
        <f ca="1">(BK304*DCF!H$28-DCF!H$5*MAX(BK304*DCF!H$28,0)-MAX(BK304-BJ304,0)/Inputs!$B$17)*DCF!H$6</f>
        <v>6706.1305708691643</v>
      </c>
      <c r="CS304" s="15">
        <f ca="1">(BL304*DCF!I$28-DCF!I$5*MAX(BL304*DCF!I$28,0)-MAX(BL304-BK304,0)/Inputs!$B$17)*DCF!I$6</f>
        <v>8220.2453848140412</v>
      </c>
      <c r="CT304" s="15">
        <f ca="1">(BM304*DCF!J$28-DCF!J$5*MAX(BM304*DCF!J$28,0)-MAX(BM304-BL304,0)/Inputs!$B$17)*DCF!J$6</f>
        <v>10452.095612551297</v>
      </c>
      <c r="CU304" s="15">
        <f ca="1">(BN304*DCF!K$28-DCF!K$5*MAX(BN304*DCF!K$28,0)-MAX(BN304-BM304,0)/Inputs!$B$17)*DCF!K$6</f>
        <v>14425.445493036072</v>
      </c>
      <c r="CV304" s="15">
        <f ca="1">(BO304*DCF!L$28-DCF!L$5*MAX(BO304*DCF!L$28,0)-MAX(BO304-BN304,0)/Inputs!$B$17)*DCF!L$6</f>
        <v>21776.256396381312</v>
      </c>
      <c r="CW304" s="15">
        <f ca="1">(BP304*DCF!M$28-DCF!M$5*MAX(BP304*DCF!M$28,0)-MAX(BP304-BO304,0)/Inputs!$B$17)*DCF!M$6</f>
        <v>27750.96428116475</v>
      </c>
      <c r="CX304" s="15">
        <f ca="1">(BQ304*DCF!C$46-DCF!C$5*MAX(BQ304*DCF!C$46,0)-MAX(BQ304-Inputs!$B$20,0)/Inputs!$B$24)*DCF!C$6</f>
        <v>-537.40875914055744</v>
      </c>
      <c r="CY304" s="15">
        <f ca="1">(BR304*DCF!D$46-DCF!D$5*MAX(BR304*DCF!D$46,0)-MAX(BR304-BQ304,0)/Inputs!$B$24)*DCF!D$6</f>
        <v>-941.63746836751386</v>
      </c>
      <c r="CZ304" s="15">
        <f ca="1">(BS304*DCF!E$46-DCF!E$5*MAX(BS304*DCF!E$46,0)-MAX(BS304-BR304,0)/Inputs!$B$24)*DCF!E$6</f>
        <v>-1824.8056548839052</v>
      </c>
      <c r="DA304" s="15">
        <f ca="1">(BT304*DCF!F$46-DCF!F$5*MAX(BT304*DCF!F$46,0)-MAX(BT304-BS304,0)/Inputs!$B$24)*DCF!F$6</f>
        <v>-441.34015564328354</v>
      </c>
      <c r="DB304" s="15">
        <f ca="1">(BU304*DCF!G$46-DCF!G$5*MAX(BU304*DCF!G$46,0)-MAX(BU304-BT304,0)/Inputs!$B$24)*DCF!G$6</f>
        <v>-1063.5870846504688</v>
      </c>
      <c r="DC304" s="15">
        <f ca="1">(BV304*DCF!H$46-DCF!H$5*MAX(BV304*DCF!H$46,0)-MAX(BV304-BU304,0)/Inputs!$B$24)*DCF!H$6</f>
        <v>-855.68873805459214</v>
      </c>
      <c r="DD304" s="15">
        <f ca="1">(BW304*DCF!I$46-DCF!I$5*MAX(BW304*DCF!I$46,0)-MAX(BW304-BV304,0)/Inputs!$B$24)*DCF!I$6</f>
        <v>-1475.356808436607</v>
      </c>
      <c r="DE304" s="15">
        <f ca="1">(BX304*DCF!J$46-DCF!J$5*MAX(BX304*DCF!J$46,0)-MAX(BX304-BW304,0)/Inputs!$B$24)*DCF!J$6</f>
        <v>719.10734089118557</v>
      </c>
      <c r="DF304" s="15">
        <f ca="1">(BY304*DCF!K$46-DCF!K$5*MAX(BY304*DCF!K$46,0)-MAX(BY304-BX304,0)/Inputs!$B$24)*DCF!K$6</f>
        <v>-904.80498462297157</v>
      </c>
      <c r="DG304" s="15">
        <f ca="1">(BZ304*DCF!L$46-DCF!L$5*MAX(BZ304*DCF!L$46,0)-MAX(BZ304-BY304,0)/Inputs!$B$24)*DCF!L$6</f>
        <v>-1053.4677882872768</v>
      </c>
      <c r="DH304" s="15">
        <f ca="1">(CA304*DCF!M$46-DCF!M$5*MAX(CA304*DCF!M$46,0)-MAX(CA304-BZ304,0)/Inputs!$B$24)*DCF!M$6</f>
        <v>3157.2124715692207</v>
      </c>
      <c r="DI304" s="15">
        <f ca="1">SUM(CB304:CL304)+BE304*DCF!M$10*(1+Inputs!$B$30)*(1-Inputs!$B$33)*(1-Inputs!$B$30/Inputs!$B$31)/(Inputs!$B$29-Inputs!$B$30)*DCF!M$6</f>
        <v>168843.75423978944</v>
      </c>
      <c r="DJ304" s="15">
        <f ca="1">SUM(CM304:CW304)+BP304*DCF!M$28*(1+Inputs!$B$30)*(1-Inputs!$B$33)*(1-Inputs!$B$30/Inputs!$B$31)/(Inputs!$B$29-Inputs!$B$30)*DCF!M$6</f>
        <v>704373.96900427539</v>
      </c>
      <c r="DK304" s="15">
        <f ca="1">SUM(CX304:DH304)+CA304*DCF!M$46*(1+Inputs!$B$30)*(1-Inputs!$B$33)*(1-Inputs!$B$30/Inputs!$B$31)/(Inputs!$B$29-Inputs!$B$30)*DCF!M$6</f>
        <v>73823.226727121801</v>
      </c>
      <c r="DM304" s="15">
        <f ca="1">DI304+DJ304+DK304+Inputs!$B$34+Inputs!$B$36-Inputs!$B$35</f>
        <v>1023891.9499711867</v>
      </c>
    </row>
    <row r="305" spans="1:117" x14ac:dyDescent="0.75">
      <c r="A305" s="11">
        <v>292</v>
      </c>
      <c r="C305" s="24">
        <f t="shared" ca="1" si="179"/>
        <v>-0.7586633942187111</v>
      </c>
      <c r="D305" s="24">
        <f t="shared" ca="1" si="179"/>
        <v>-0.88208415141021101</v>
      </c>
      <c r="E305" s="24">
        <f t="shared" ca="1" si="179"/>
        <v>0.31065422659228259</v>
      </c>
      <c r="F305" s="24">
        <f t="shared" ca="1" si="179"/>
        <v>-1.0456784329920046</v>
      </c>
      <c r="G305" s="24">
        <f t="shared" ca="1" si="179"/>
        <v>0.46825410847030674</v>
      </c>
      <c r="H305" s="24">
        <f t="shared" ca="1" si="179"/>
        <v>1.3956656300478745</v>
      </c>
      <c r="I305" s="24">
        <f t="shared" ca="1" si="179"/>
        <v>0.34711094340243454</v>
      </c>
      <c r="J305" s="24">
        <f t="shared" ca="1" si="179"/>
        <v>1.1557316933383606</v>
      </c>
      <c r="K305" s="24">
        <f t="shared" ca="1" si="179"/>
        <v>-0.37863882361619366</v>
      </c>
      <c r="L305" s="24">
        <f t="shared" ca="1" si="179"/>
        <v>-0.48386935053960989</v>
      </c>
      <c r="M305" s="24">
        <f t="shared" ca="1" si="179"/>
        <v>-1.0863149668496488</v>
      </c>
      <c r="N305" s="24">
        <f ca="1">SQRT(Inputs!$B$38)*C305+SQRT(1-Inputs!$B$38)*_xlfn.NORM.S.INV(RAND())</f>
        <v>-1.6275425891224593</v>
      </c>
      <c r="O305" s="24">
        <f ca="1">SQRT(Inputs!$B$38)*D305+SQRT(1-Inputs!$B$38)*_xlfn.NORM.S.INV(RAND())</f>
        <v>-0.26812182363975051</v>
      </c>
      <c r="P305" s="24">
        <f ca="1">SQRT(Inputs!$B$38)*E305+SQRT(1-Inputs!$B$38)*_xlfn.NORM.S.INV(RAND())</f>
        <v>0.5668774877126177</v>
      </c>
      <c r="Q305" s="24">
        <f ca="1">SQRT(Inputs!$B$38)*F305+SQRT(1-Inputs!$B$38)*_xlfn.NORM.S.INV(RAND())</f>
        <v>-1.2575077203063028</v>
      </c>
      <c r="R305" s="24">
        <f ca="1">SQRT(Inputs!$B$38)*G305+SQRT(1-Inputs!$B$38)*_xlfn.NORM.S.INV(RAND())</f>
        <v>1.7865639731167333</v>
      </c>
      <c r="S305" s="24">
        <f ca="1">SQRT(Inputs!$B$38)*H305+SQRT(1-Inputs!$B$38)*_xlfn.NORM.S.INV(RAND())</f>
        <v>0.90022387514796387</v>
      </c>
      <c r="T305" s="24">
        <f ca="1">SQRT(Inputs!$B$38)*I305+SQRT(1-Inputs!$B$38)*_xlfn.NORM.S.INV(RAND())</f>
        <v>-1.3836183701710836</v>
      </c>
      <c r="U305" s="24">
        <f ca="1">SQRT(Inputs!$B$38)*J305+SQRT(1-Inputs!$B$38)*_xlfn.NORM.S.INV(RAND())</f>
        <v>0.87611854877462703</v>
      </c>
      <c r="V305" s="24">
        <f ca="1">SQRT(Inputs!$B$38)*K305+SQRT(1-Inputs!$B$38)*_xlfn.NORM.S.INV(RAND())</f>
        <v>-0.43248628176504356</v>
      </c>
      <c r="W305" s="24">
        <f ca="1">SQRT(Inputs!$B$38)*L305+SQRT(1-Inputs!$B$38)*_xlfn.NORM.S.INV(RAND())</f>
        <v>-0.65057584232678767</v>
      </c>
      <c r="X305" s="24">
        <f ca="1">SQRT(Inputs!$B$38)*M305+SQRT(1-Inputs!$B$38)*_xlfn.NORM.S.INV(RAND())</f>
        <v>-1.8694588721513052</v>
      </c>
      <c r="Y305" s="24">
        <f ca="1">SQRT(Inputs!$B$38)*C305+SQRT(1-Inputs!$B$38)*_xlfn.NORM.S.INV(RAND())</f>
        <v>-3.2955132510431366</v>
      </c>
      <c r="Z305" s="24">
        <f ca="1">SQRT(Inputs!$B$38)*D305+SQRT(1-Inputs!$B$38)*_xlfn.NORM.S.INV(RAND())</f>
        <v>-2.2494339752337655</v>
      </c>
      <c r="AA305" s="24">
        <f ca="1">SQRT(Inputs!$B$38)*E305+SQRT(1-Inputs!$B$38)*_xlfn.NORM.S.INV(RAND())</f>
        <v>-4.3347430565259915E-2</v>
      </c>
      <c r="AB305" s="24">
        <f ca="1">SQRT(Inputs!$B$38)*F305+SQRT(1-Inputs!$B$38)*_xlfn.NORM.S.INV(RAND())</f>
        <v>-1.0219228971771912</v>
      </c>
      <c r="AC305" s="24">
        <f ca="1">SQRT(Inputs!$B$38)*G305+SQRT(1-Inputs!$B$38)*_xlfn.NORM.S.INV(RAND())</f>
        <v>-0.43512611723880251</v>
      </c>
      <c r="AD305" s="24">
        <f ca="1">SQRT(Inputs!$B$38)*H305+SQRT(1-Inputs!$B$38)*_xlfn.NORM.S.INV(RAND())</f>
        <v>0.68889731118999487</v>
      </c>
      <c r="AE305" s="24">
        <f ca="1">SQRT(Inputs!$B$38)*I305+SQRT(1-Inputs!$B$38)*_xlfn.NORM.S.INV(RAND())</f>
        <v>1.0087302114923689</v>
      </c>
      <c r="AF305" s="24">
        <f ca="1">SQRT(Inputs!$B$38)*J305+SQRT(1-Inputs!$B$38)*_xlfn.NORM.S.INV(RAND())</f>
        <v>0.2984183328563082</v>
      </c>
      <c r="AG305" s="24">
        <f ca="1">SQRT(Inputs!$B$38)*K305+SQRT(1-Inputs!$B$38)*_xlfn.NORM.S.INV(RAND())</f>
        <v>1.6936272804779098</v>
      </c>
      <c r="AH305" s="24">
        <f ca="1">SQRT(Inputs!$B$38)*L305+SQRT(1-Inputs!$B$38)*_xlfn.NORM.S.INV(RAND())</f>
        <v>0.85443818303870778</v>
      </c>
      <c r="AI305" s="24">
        <f ca="1">SQRT(Inputs!$B$38)*M305+SQRT(1-Inputs!$B$38)*_xlfn.NORM.S.INV(RAND())</f>
        <v>-0.53597265646828995</v>
      </c>
      <c r="AJ305" s="24">
        <f ca="1">SQRT(Inputs!$B$38)*C305+SQRT(1-Inputs!$B$38)*_xlfn.NORM.S.INV(RAND())</f>
        <v>1.1469969020320991</v>
      </c>
      <c r="AK305" s="24">
        <f ca="1">SQRT(Inputs!$B$38)*D305+SQRT(1-Inputs!$B$38)*_xlfn.NORM.S.INV(RAND())</f>
        <v>0.15964919813727546</v>
      </c>
      <c r="AL305" s="24">
        <f ca="1">SQRT(Inputs!$B$38)*E305+SQRT(1-Inputs!$B$38)*_xlfn.NORM.S.INV(RAND())</f>
        <v>0.34555203692541586</v>
      </c>
      <c r="AM305" s="24">
        <f ca="1">SQRT(Inputs!$B$38)*F305+SQRT(1-Inputs!$B$38)*_xlfn.NORM.S.INV(RAND())</f>
        <v>-0.45614587422564684</v>
      </c>
      <c r="AN305" s="24">
        <f ca="1">SQRT(Inputs!$B$38)*G305+SQRT(1-Inputs!$B$38)*_xlfn.NORM.S.INV(RAND())</f>
        <v>1.1713958624017371</v>
      </c>
      <c r="AO305" s="24">
        <f ca="1">SQRT(Inputs!$B$38)*H305+SQRT(1-Inputs!$B$38)*_xlfn.NORM.S.INV(RAND())</f>
        <v>1.3521792193978581</v>
      </c>
      <c r="AP305" s="24">
        <f ca="1">SQRT(Inputs!$B$38)*I305+SQRT(1-Inputs!$B$38)*_xlfn.NORM.S.INV(RAND())</f>
        <v>0.37951726391379265</v>
      </c>
      <c r="AQ305" s="24">
        <f ca="1">SQRT(Inputs!$B$38)*J305+SQRT(1-Inputs!$B$38)*_xlfn.NORM.S.INV(RAND())</f>
        <v>0.82916573955166806</v>
      </c>
      <c r="AR305" s="24">
        <f ca="1">SQRT(Inputs!$B$38)*K305+SQRT(1-Inputs!$B$38)*_xlfn.NORM.S.INV(RAND())</f>
        <v>-1.2256734659038648</v>
      </c>
      <c r="AS305" s="24">
        <f ca="1">SQRT(Inputs!$B$38)*L305+SQRT(1-Inputs!$B$38)*_xlfn.NORM.S.INV(RAND())</f>
        <v>-0.5525056585582282</v>
      </c>
      <c r="AT305" s="24">
        <f ca="1">SQRT(Inputs!$B$38)*M305+SQRT(1-Inputs!$B$38)*_xlfn.NORM.S.INV(RAND())</f>
        <v>1.0633790630475262</v>
      </c>
      <c r="AU305" s="15">
        <f ca="1">Inputs!$B$6*EXP($B$8-0.5*C$5^2+C$5*N305)</f>
        <v>3812.9448348105484</v>
      </c>
      <c r="AV305" s="15">
        <f t="shared" ca="1" si="146"/>
        <v>4461.844322503629</v>
      </c>
      <c r="AW305" s="15">
        <f t="shared" ca="1" si="147"/>
        <v>5872.7260152148947</v>
      </c>
      <c r="AX305" s="15">
        <f t="shared" ca="1" si="148"/>
        <v>6127.5979087160631</v>
      </c>
      <c r="AY305" s="15">
        <f t="shared" ca="1" si="149"/>
        <v>9225.9883596120671</v>
      </c>
      <c r="AZ305" s="15">
        <f t="shared" ca="1" si="150"/>
        <v>12459.525105607436</v>
      </c>
      <c r="BA305" s="15">
        <f t="shared" ca="1" si="151"/>
        <v>13191.749306286523</v>
      </c>
      <c r="BB305" s="15">
        <f t="shared" ca="1" si="152"/>
        <v>17632.480740904328</v>
      </c>
      <c r="BC305" s="15">
        <f t="shared" ca="1" si="153"/>
        <v>20712.304055467226</v>
      </c>
      <c r="BD305" s="15">
        <f t="shared" ca="1" si="154"/>
        <v>23876.509156945202</v>
      </c>
      <c r="BE305" s="15">
        <f t="shared" ca="1" si="155"/>
        <v>24676.921773509577</v>
      </c>
      <c r="BF305" s="15">
        <f ca="1">Inputs!$B$13*EXP($B$9-0.5*C$6^2+C$6*Y305)</f>
        <v>7196.4371378512342</v>
      </c>
      <c r="BG305" s="15">
        <f t="shared" ca="1" si="156"/>
        <v>5844.5841399106885</v>
      </c>
      <c r="BH305" s="15">
        <f t="shared" ca="1" si="157"/>
        <v>7089.8507261362993</v>
      </c>
      <c r="BI305" s="15">
        <f t="shared" ca="1" si="158"/>
        <v>7415.8345553950458</v>
      </c>
      <c r="BJ305" s="15">
        <f t="shared" ca="1" si="159"/>
        <v>8538.622860083251</v>
      </c>
      <c r="BK305" s="15">
        <f t="shared" ca="1" si="160"/>
        <v>11509.970573860377</v>
      </c>
      <c r="BL305" s="15">
        <f t="shared" ca="1" si="161"/>
        <v>16113.095716859594</v>
      </c>
      <c r="BM305" s="15">
        <f t="shared" ca="1" si="162"/>
        <v>20554.513534172551</v>
      </c>
      <c r="BN305" s="15">
        <f t="shared" ca="1" si="163"/>
        <v>30967.869542719498</v>
      </c>
      <c r="BO305" s="15">
        <f t="shared" ca="1" si="164"/>
        <v>42081.451879236585</v>
      </c>
      <c r="BP305" s="15">
        <f t="shared" ca="1" si="165"/>
        <v>48742.822041104446</v>
      </c>
      <c r="BQ305" s="15">
        <f ca="1">Inputs!$B$20*EXP($B$10-0.5*C$7^2+C$7*AJ305)</f>
        <v>6442.9940800951972</v>
      </c>
      <c r="BR305" s="15">
        <f t="shared" ca="1" si="166"/>
        <v>9196.990068500736</v>
      </c>
      <c r="BS305" s="15">
        <f t="shared" ca="1" si="167"/>
        <v>13908.318427940072</v>
      </c>
      <c r="BT305" s="15">
        <f t="shared" ca="1" si="168"/>
        <v>17013.825662858246</v>
      </c>
      <c r="BU305" s="15">
        <f t="shared" ca="1" si="169"/>
        <v>31305.823192399243</v>
      </c>
      <c r="BV305" s="15">
        <f t="shared" ca="1" si="170"/>
        <v>59067.359411745114</v>
      </c>
      <c r="BW305" s="15">
        <f t="shared" ca="1" si="171"/>
        <v>89319.101559766656</v>
      </c>
      <c r="BX305" s="15">
        <f t="shared" ca="1" si="172"/>
        <v>147518.96741946813</v>
      </c>
      <c r="BY305" s="15">
        <f t="shared" ca="1" si="173"/>
        <v>163491.76150896418</v>
      </c>
      <c r="BZ305" s="15">
        <f t="shared" ca="1" si="174"/>
        <v>207245.89525666586</v>
      </c>
      <c r="CA305" s="15">
        <f t="shared" ca="1" si="175"/>
        <v>351669.05626116402</v>
      </c>
      <c r="CB305" s="15">
        <f ca="1">(AU305*DCF!C$10-DCF!C$5*MAX(AU305*DCF!C$10,0)-MAX(AU305-Inputs!$B$6,0)/Inputs!$B$10)*DCF!C$6</f>
        <v>979.19899132280864</v>
      </c>
      <c r="CC305" s="15">
        <f ca="1">(AV305*DCF!D$10-DCF!D$5*MAX(AV305*DCF!D$10,0)-MAX(AV305-AU305,0)/Inputs!$B$10)*DCF!D$6</f>
        <v>929.32716843928995</v>
      </c>
      <c r="CD305" s="15">
        <f ca="1">(AW305*DCF!E$10-DCF!E$5*MAX(AW305*DCF!E$10,0)-MAX(AW305-AV305,0)/Inputs!$B$10)*DCF!E$6</f>
        <v>1038.1299668069448</v>
      </c>
      <c r="CE305" s="15">
        <f ca="1">(AX305*DCF!F$10-DCF!F$5*MAX(AX305*DCF!F$10,0)-MAX(AX305-AW305,0)/Inputs!$B$10)*DCF!F$6</f>
        <v>1284.612336000431</v>
      </c>
      <c r="CF305" s="15">
        <f ca="1">(AY305*DCF!G$10-DCF!G$5*MAX(AY305*DCF!G$10,0)-MAX(AY305-AX305,0)/Inputs!$B$10)*DCF!G$6</f>
        <v>1305.3570545965779</v>
      </c>
      <c r="CG305" s="15">
        <f ca="1">(AZ305*DCF!H$10-DCF!H$5*MAX(AZ305*DCF!H$10,0)-MAX(AZ305-AY305,0)/Inputs!$B$10)*DCF!H$6</f>
        <v>1844.8533181833388</v>
      </c>
      <c r="CH305" s="15">
        <f ca="1">(BA305*DCF!I$10-DCF!I$5*MAX(BA305*DCF!I$10,0)-MAX(BA305-AZ305,0)/Inputs!$B$10)*DCF!I$6</f>
        <v>2289.540938046669</v>
      </c>
      <c r="CI305" s="15">
        <f ca="1">(BB305*DCF!J$10-DCF!J$5*MAX(BB305*DCF!J$10,0)-MAX(BB305-BA305,0)/Inputs!$B$10)*DCF!J$6</f>
        <v>2352.8549366775155</v>
      </c>
      <c r="CJ305" s="15">
        <f ca="1">(BC305*DCF!K$10-DCF!K$5*MAX(BC305*DCF!K$10,0)-MAX(BC305-BB305,0)/Inputs!$B$10)*DCF!K$6</f>
        <v>2903.2199309001426</v>
      </c>
      <c r="CK305" s="15">
        <f ca="1">(BD305*DCF!L$10-DCF!L$5*MAX(BD305*DCF!L$10,0)-MAX(BD305-BC305,0)/Inputs!$B$10)*DCF!L$6</f>
        <v>3191.8486632177032</v>
      </c>
      <c r="CL305" s="15">
        <f ca="1">(BE305*DCF!M$10-DCF!M$5*MAX(BE305*DCF!M$10,0)-MAX(BE305-BD305,0)/Inputs!$B$10)*DCF!M$6</f>
        <v>3386.6149953137192</v>
      </c>
      <c r="CM305" s="15">
        <f ca="1">(BF305*DCF!C$28-DCF!C$5*MAX(BF305*DCF!C$28,0)-MAX(BF305-Inputs!$B$13,0)/Inputs!$B$17)*DCF!C$6</f>
        <v>2196.3054193163443</v>
      </c>
      <c r="CN305" s="15">
        <f ca="1">(BG305*DCF!D$28-DCF!D$5*MAX(BG305*DCF!D$28,0)-MAX(BG305-BF305,0)/Inputs!$B$17)*DCF!D$6</f>
        <v>1721.3648275840342</v>
      </c>
      <c r="CO305" s="15">
        <f ca="1">(BH305*DCF!E$28-DCF!E$5*MAX(BH305*DCF!E$28,0)-MAX(BH305-BG305,0)/Inputs!$B$17)*DCF!E$6</f>
        <v>1762.5470673461452</v>
      </c>
      <c r="CP305" s="15">
        <f ca="1">(BI305*DCF!F$28-DCF!F$5*MAX(BI305*DCF!F$28,0)-MAX(BI305-BH305,0)/Inputs!$B$17)*DCF!F$6</f>
        <v>1953.8532336275373</v>
      </c>
      <c r="CQ305" s="15">
        <f ca="1">(BJ305*DCF!G$28-DCF!G$5*MAX(BJ305*DCF!G$28,0)-MAX(BJ305-BI305,0)/Inputs!$B$17)*DCF!G$6</f>
        <v>2026.5685823391188</v>
      </c>
      <c r="CR305" s="15">
        <f ca="1">(BK305*DCF!H$28-DCF!H$5*MAX(BK305*DCF!H$28,0)-MAX(BK305-BJ305,0)/Inputs!$B$17)*DCF!H$6</f>
        <v>2384.8786611390719</v>
      </c>
      <c r="CS305" s="15">
        <f ca="1">(BL305*DCF!I$28-DCF!I$5*MAX(BL305*DCF!I$28,0)-MAX(BL305-BK305,0)/Inputs!$B$17)*DCF!I$6</f>
        <v>3128.3538177928808</v>
      </c>
      <c r="CT305" s="15">
        <f ca="1">(BM305*DCF!J$28-DCF!J$5*MAX(BM305*DCF!J$28,0)-MAX(BM305-BL305,0)/Inputs!$B$17)*DCF!J$6</f>
        <v>3996.4671589505069</v>
      </c>
      <c r="CU305" s="15">
        <f ca="1">(BN305*DCF!K$28-DCF!K$5*MAX(BN305*DCF!K$28,0)-MAX(BN305-BM305,0)/Inputs!$B$17)*DCF!K$6</f>
        <v>5264.397403369655</v>
      </c>
      <c r="CV305" s="15">
        <f ca="1">(BO305*DCF!L$28-DCF!L$5*MAX(BO305*DCF!L$28,0)-MAX(BO305-BN305,0)/Inputs!$B$17)*DCF!L$6</f>
        <v>7138.6125611471816</v>
      </c>
      <c r="CW305" s="15">
        <f ca="1">(BP305*DCF!M$28-DCF!M$5*MAX(BP305*DCF!M$28,0)-MAX(BP305-BO305,0)/Inputs!$B$17)*DCF!M$6</f>
        <v>8474.6898141925703</v>
      </c>
      <c r="CX305" s="15">
        <f ca="1">(BQ305*DCF!C$46-DCF!C$5*MAX(BQ305*DCF!C$46,0)-MAX(BQ305-Inputs!$B$20,0)/Inputs!$B$24)*DCF!C$6</f>
        <v>-2985.4462448696513</v>
      </c>
      <c r="CY305" s="15">
        <f ca="1">(BR305*DCF!D$46-DCF!D$5*MAX(BR305*DCF!D$46,0)-MAX(BR305-BQ305,0)/Inputs!$B$24)*DCF!D$6</f>
        <v>-2744.8189561225813</v>
      </c>
      <c r="CZ305" s="15">
        <f ca="1">(BS305*DCF!E$46-DCF!E$5*MAX(BS305*DCF!E$46,0)-MAX(BS305-BR305,0)/Inputs!$B$24)*DCF!E$6</f>
        <v>-3501.7588087758531</v>
      </c>
      <c r="DA305" s="15">
        <f ca="1">(BT305*DCF!F$46-DCF!F$5*MAX(BT305*DCF!F$46,0)-MAX(BT305-BS305,0)/Inputs!$B$24)*DCF!F$6</f>
        <v>-2369.8677111871825</v>
      </c>
      <c r="DB305" s="15">
        <f ca="1">(BU305*DCF!G$46-DCF!G$5*MAX(BU305*DCF!G$46,0)-MAX(BU305-BT305,0)/Inputs!$B$24)*DCF!G$6</f>
        <v>-5860.6116329833212</v>
      </c>
      <c r="DC305" s="15">
        <f ca="1">(BV305*DCF!H$46-DCF!H$5*MAX(BV305*DCF!H$46,0)-MAX(BV305-BU305,0)/Inputs!$B$24)*DCF!H$6</f>
        <v>-8626.7272824071879</v>
      </c>
      <c r="DD305" s="15">
        <f ca="1">(BW305*DCF!I$46-DCF!I$5*MAX(BW305*DCF!I$46,0)-MAX(BW305-BV305,0)/Inputs!$B$24)*DCF!I$6</f>
        <v>-6621.24559747085</v>
      </c>
      <c r="DE305" s="15">
        <f ca="1">(BX305*DCF!J$46-DCF!J$5*MAX(BX305*DCF!J$46,0)-MAX(BX305-BW305,0)/Inputs!$B$24)*DCF!J$6</f>
        <v>-9245.6409502072202</v>
      </c>
      <c r="DF305" s="15">
        <f ca="1">(BY305*DCF!K$46-DCF!K$5*MAX(BY305*DCF!K$46,0)-MAX(BY305-BX305,0)/Inputs!$B$24)*DCF!K$6</f>
        <v>5426.2853813493375</v>
      </c>
      <c r="DG305" s="15">
        <f ca="1">(BZ305*DCF!L$46-DCF!L$5*MAX(BZ305*DCF!L$46,0)-MAX(BZ305-BY305,0)/Inputs!$B$24)*DCF!L$6</f>
        <v>4424.2453576656317</v>
      </c>
      <c r="DH305" s="15">
        <f ca="1">(CA305*DCF!M$46-DCF!M$5*MAX(CA305*DCF!M$46,0)-MAX(CA305-BZ305,0)/Inputs!$B$24)*DCF!M$6</f>
        <v>-2623.0835040356392</v>
      </c>
      <c r="DI305" s="15">
        <f ca="1">SUM(CB305:CL305)+BE305*DCF!M$10*(1+Inputs!$B$30)*(1-Inputs!$B$33)*(1-Inputs!$B$30/Inputs!$B$31)/(Inputs!$B$29-Inputs!$B$30)*DCF!M$6</f>
        <v>90181.757913690686</v>
      </c>
      <c r="DJ305" s="15">
        <f ca="1">SUM(CM305:CW305)+BP305*DCF!M$28*(1+Inputs!$B$30)*(1-Inputs!$B$33)*(1-Inputs!$B$30/Inputs!$B$31)/(Inputs!$B$29-Inputs!$B$30)*DCF!M$6</f>
        <v>220917.26294345499</v>
      </c>
      <c r="DK305" s="15">
        <f ca="1">SUM(CX305:DH305)+CA305*DCF!M$46*(1+Inputs!$B$30)*(1-Inputs!$B$33)*(1-Inputs!$B$30/Inputs!$B$31)/(Inputs!$B$29-Inputs!$B$30)*DCF!M$6</f>
        <v>508993.34889354574</v>
      </c>
      <c r="DM305" s="15">
        <f ca="1">DI305+DJ305+DK305+Inputs!$B$34+Inputs!$B$36-Inputs!$B$35</f>
        <v>896943.36975069134</v>
      </c>
    </row>
    <row r="306" spans="1:117" x14ac:dyDescent="0.75">
      <c r="A306" s="11">
        <v>293</v>
      </c>
      <c r="C306" s="24">
        <f t="shared" ca="1" si="179"/>
        <v>1.6374119495180377</v>
      </c>
      <c r="D306" s="24">
        <f t="shared" ca="1" si="179"/>
        <v>-0.21691236298991914</v>
      </c>
      <c r="E306" s="24">
        <f t="shared" ca="1" si="179"/>
        <v>-0.34477179156958532</v>
      </c>
      <c r="F306" s="24">
        <f t="shared" ca="1" si="179"/>
        <v>0.47973588171786891</v>
      </c>
      <c r="G306" s="24">
        <f t="shared" ca="1" si="179"/>
        <v>-1.3198135958496315</v>
      </c>
      <c r="H306" s="24">
        <f t="shared" ca="1" si="179"/>
        <v>-0.46548104041340743</v>
      </c>
      <c r="I306" s="24">
        <f t="shared" ca="1" si="179"/>
        <v>-1.2116792398671952</v>
      </c>
      <c r="J306" s="24">
        <f t="shared" ca="1" si="179"/>
        <v>-0.35848735757944983</v>
      </c>
      <c r="K306" s="24">
        <f t="shared" ca="1" si="179"/>
        <v>-1.6177632661199868</v>
      </c>
      <c r="L306" s="24">
        <f t="shared" ca="1" si="179"/>
        <v>-0.46258579860799853</v>
      </c>
      <c r="M306" s="24">
        <f t="shared" ca="1" si="179"/>
        <v>0.63551522392272397</v>
      </c>
      <c r="N306" s="24">
        <f ca="1">SQRT(Inputs!$B$38)*C306+SQRT(1-Inputs!$B$38)*_xlfn.NORM.S.INV(RAND())</f>
        <v>-0.11031009031737449</v>
      </c>
      <c r="O306" s="24">
        <f ca="1">SQRT(Inputs!$B$38)*D306+SQRT(1-Inputs!$B$38)*_xlfn.NORM.S.INV(RAND())</f>
        <v>-0.40415839565755785</v>
      </c>
      <c r="P306" s="24">
        <f ca="1">SQRT(Inputs!$B$38)*E306+SQRT(1-Inputs!$B$38)*_xlfn.NORM.S.INV(RAND())</f>
        <v>1.1166347215656458</v>
      </c>
      <c r="Q306" s="24">
        <f ca="1">SQRT(Inputs!$B$38)*F306+SQRT(1-Inputs!$B$38)*_xlfn.NORM.S.INV(RAND())</f>
        <v>-0.89495402061908269</v>
      </c>
      <c r="R306" s="24">
        <f ca="1">SQRT(Inputs!$B$38)*G306+SQRT(1-Inputs!$B$38)*_xlfn.NORM.S.INV(RAND())</f>
        <v>1.1661830382918801</v>
      </c>
      <c r="S306" s="24">
        <f ca="1">SQRT(Inputs!$B$38)*H306+SQRT(1-Inputs!$B$38)*_xlfn.NORM.S.INV(RAND())</f>
        <v>-1.5905854948105045</v>
      </c>
      <c r="T306" s="24">
        <f ca="1">SQRT(Inputs!$B$38)*I306+SQRT(1-Inputs!$B$38)*_xlfn.NORM.S.INV(RAND())</f>
        <v>-0.38998444719833303</v>
      </c>
      <c r="U306" s="24">
        <f ca="1">SQRT(Inputs!$B$38)*J306+SQRT(1-Inputs!$B$38)*_xlfn.NORM.S.INV(RAND())</f>
        <v>0.27842328314892961</v>
      </c>
      <c r="V306" s="24">
        <f ca="1">SQRT(Inputs!$B$38)*K306+SQRT(1-Inputs!$B$38)*_xlfn.NORM.S.INV(RAND())</f>
        <v>-2.2194835948075511</v>
      </c>
      <c r="W306" s="24">
        <f ca="1">SQRT(Inputs!$B$38)*L306+SQRT(1-Inputs!$B$38)*_xlfn.NORM.S.INV(RAND())</f>
        <v>1.0260005439172888</v>
      </c>
      <c r="X306" s="24">
        <f ca="1">SQRT(Inputs!$B$38)*M306+SQRT(1-Inputs!$B$38)*_xlfn.NORM.S.INV(RAND())</f>
        <v>-0.1922300527042638</v>
      </c>
      <c r="Y306" s="24">
        <f ca="1">SQRT(Inputs!$B$38)*C306+SQRT(1-Inputs!$B$38)*_xlfn.NORM.S.INV(RAND())</f>
        <v>1.6869309342126679</v>
      </c>
      <c r="Z306" s="24">
        <f ca="1">SQRT(Inputs!$B$38)*D306+SQRT(1-Inputs!$B$38)*_xlfn.NORM.S.INV(RAND())</f>
        <v>0.62406869573560553</v>
      </c>
      <c r="AA306" s="24">
        <f ca="1">SQRT(Inputs!$B$38)*E306+SQRT(1-Inputs!$B$38)*_xlfn.NORM.S.INV(RAND())</f>
        <v>-0.67976568421576855</v>
      </c>
      <c r="AB306" s="24">
        <f ca="1">SQRT(Inputs!$B$38)*F306+SQRT(1-Inputs!$B$38)*_xlfn.NORM.S.INV(RAND())</f>
        <v>-1.5815746679324019</v>
      </c>
      <c r="AC306" s="24">
        <f ca="1">SQRT(Inputs!$B$38)*G306+SQRT(1-Inputs!$B$38)*_xlfn.NORM.S.INV(RAND())</f>
        <v>-2.2906061076754143</v>
      </c>
      <c r="AD306" s="24">
        <f ca="1">SQRT(Inputs!$B$38)*H306+SQRT(1-Inputs!$B$38)*_xlfn.NORM.S.INV(RAND())</f>
        <v>1.3223849460945538</v>
      </c>
      <c r="AE306" s="24">
        <f ca="1">SQRT(Inputs!$B$38)*I306+SQRT(1-Inputs!$B$38)*_xlfn.NORM.S.INV(RAND())</f>
        <v>-0.35353387451562784</v>
      </c>
      <c r="AF306" s="24">
        <f ca="1">SQRT(Inputs!$B$38)*J306+SQRT(1-Inputs!$B$38)*_xlfn.NORM.S.INV(RAND())</f>
        <v>-0.74540302129006153</v>
      </c>
      <c r="AG306" s="24">
        <f ca="1">SQRT(Inputs!$B$38)*K306+SQRT(1-Inputs!$B$38)*_xlfn.NORM.S.INV(RAND())</f>
        <v>-1.4644737678938473</v>
      </c>
      <c r="AH306" s="24">
        <f ca="1">SQRT(Inputs!$B$38)*L306+SQRT(1-Inputs!$B$38)*_xlfn.NORM.S.INV(RAND())</f>
        <v>-0.22221302064813386</v>
      </c>
      <c r="AI306" s="24">
        <f ca="1">SQRT(Inputs!$B$38)*M306+SQRT(1-Inputs!$B$38)*_xlfn.NORM.S.INV(RAND())</f>
        <v>0.23823558961882046</v>
      </c>
      <c r="AJ306" s="24">
        <f ca="1">SQRT(Inputs!$B$38)*C306+SQRT(1-Inputs!$B$38)*_xlfn.NORM.S.INV(RAND())</f>
        <v>0.14020840761754327</v>
      </c>
      <c r="AK306" s="24">
        <f ca="1">SQRT(Inputs!$B$38)*D306+SQRT(1-Inputs!$B$38)*_xlfn.NORM.S.INV(RAND())</f>
        <v>-0.6142366183268344</v>
      </c>
      <c r="AL306" s="24">
        <f ca="1">SQRT(Inputs!$B$38)*E306+SQRT(1-Inputs!$B$38)*_xlfn.NORM.S.INV(RAND())</f>
        <v>-0.26032088403367726</v>
      </c>
      <c r="AM306" s="24">
        <f ca="1">SQRT(Inputs!$B$38)*F306+SQRT(1-Inputs!$B$38)*_xlfn.NORM.S.INV(RAND())</f>
        <v>0.56793327541430316</v>
      </c>
      <c r="AN306" s="24">
        <f ca="1">SQRT(Inputs!$B$38)*G306+SQRT(1-Inputs!$B$38)*_xlfn.NORM.S.INV(RAND())</f>
        <v>-0.17622680683206149</v>
      </c>
      <c r="AO306" s="24">
        <f ca="1">SQRT(Inputs!$B$38)*H306+SQRT(1-Inputs!$B$38)*_xlfn.NORM.S.INV(RAND())</f>
        <v>-0.70726484553623081</v>
      </c>
      <c r="AP306" s="24">
        <f ca="1">SQRT(Inputs!$B$38)*I306+SQRT(1-Inputs!$B$38)*_xlfn.NORM.S.INV(RAND())</f>
        <v>-7.259123944150514E-2</v>
      </c>
      <c r="AQ306" s="24">
        <f ca="1">SQRT(Inputs!$B$38)*J306+SQRT(1-Inputs!$B$38)*_xlfn.NORM.S.INV(RAND())</f>
        <v>1.7364558976033244</v>
      </c>
      <c r="AR306" s="24">
        <f ca="1">SQRT(Inputs!$B$38)*K306+SQRT(1-Inputs!$B$38)*_xlfn.NORM.S.INV(RAND())</f>
        <v>0.13463567008500132</v>
      </c>
      <c r="AS306" s="24">
        <f ca="1">SQRT(Inputs!$B$38)*L306+SQRT(1-Inputs!$B$38)*_xlfn.NORM.S.INV(RAND())</f>
        <v>-0.16027540233455534</v>
      </c>
      <c r="AT306" s="24">
        <f ca="1">SQRT(Inputs!$B$38)*M306+SQRT(1-Inputs!$B$38)*_xlfn.NORM.S.INV(RAND())</f>
        <v>0.30673100931146502</v>
      </c>
      <c r="AU306" s="15">
        <f ca="1">Inputs!$B$6*EXP($B$8-0.5*C$5^2+C$5*N306)</f>
        <v>4874.4189307276874</v>
      </c>
      <c r="AV306" s="15">
        <f t="shared" ca="1" si="146"/>
        <v>5591.0078519491135</v>
      </c>
      <c r="AW306" s="15">
        <f t="shared" ca="1" si="147"/>
        <v>7925.363450097484</v>
      </c>
      <c r="AX306" s="15">
        <f t="shared" ca="1" si="148"/>
        <v>8652.4883901402009</v>
      </c>
      <c r="AY306" s="15">
        <f t="shared" ca="1" si="149"/>
        <v>12117.072994369357</v>
      </c>
      <c r="AZ306" s="15">
        <f t="shared" ca="1" si="150"/>
        <v>12438.419618409989</v>
      </c>
      <c r="BA306" s="15">
        <f t="shared" ca="1" si="151"/>
        <v>14612.680017175831</v>
      </c>
      <c r="BB306" s="15">
        <f t="shared" ca="1" si="152"/>
        <v>18396.453138313747</v>
      </c>
      <c r="BC306" s="15">
        <f t="shared" ca="1" si="153"/>
        <v>18185.861554249128</v>
      </c>
      <c r="BD306" s="15">
        <f t="shared" ca="1" si="154"/>
        <v>24523.399222048782</v>
      </c>
      <c r="BE306" s="15">
        <f t="shared" ca="1" si="155"/>
        <v>29528.728391119552</v>
      </c>
      <c r="BF306" s="15">
        <f ca="1">Inputs!$B$13*EXP($B$9-0.5*C$6^2+C$6*Y306)</f>
        <v>19323.927863860084</v>
      </c>
      <c r="BG306" s="15">
        <f t="shared" ca="1" si="156"/>
        <v>26357.786567139527</v>
      </c>
      <c r="BH306" s="15">
        <f t="shared" ca="1" si="157"/>
        <v>28770.711388182102</v>
      </c>
      <c r="BI306" s="15">
        <f t="shared" ca="1" si="158"/>
        <v>27609.773698769764</v>
      </c>
      <c r="BJ306" s="15">
        <f t="shared" ca="1" si="159"/>
        <v>24329.580043608428</v>
      </c>
      <c r="BK306" s="15">
        <f t="shared" ca="1" si="160"/>
        <v>35750.059208769977</v>
      </c>
      <c r="BL306" s="15">
        <f t="shared" ca="1" si="161"/>
        <v>41948.076009694581</v>
      </c>
      <c r="BM306" s="15">
        <f t="shared" ca="1" si="162"/>
        <v>47002.903600595389</v>
      </c>
      <c r="BN306" s="15">
        <f t="shared" ca="1" si="163"/>
        <v>48502.980503312683</v>
      </c>
      <c r="BO306" s="15">
        <f t="shared" ca="1" si="164"/>
        <v>58156.167307574746</v>
      </c>
      <c r="BP306" s="15">
        <f t="shared" ca="1" si="165"/>
        <v>73537.670487992975</v>
      </c>
      <c r="BQ306" s="15">
        <f ca="1">Inputs!$B$20*EXP($B$10-0.5*C$7^2+C$7*AJ306)</f>
        <v>4508.2222744434594</v>
      </c>
      <c r="BR306" s="15">
        <f t="shared" ca="1" si="166"/>
        <v>5032.9945645935932</v>
      </c>
      <c r="BS306" s="15">
        <f t="shared" ca="1" si="167"/>
        <v>6395.6465195066248</v>
      </c>
      <c r="BT306" s="15">
        <f t="shared" ca="1" si="168"/>
        <v>10234.922883678058</v>
      </c>
      <c r="BU306" s="15">
        <f t="shared" ca="1" si="169"/>
        <v>13592.245583254215</v>
      </c>
      <c r="BV306" s="15">
        <f t="shared" ca="1" si="170"/>
        <v>16125.212446220203</v>
      </c>
      <c r="BW306" s="15">
        <f t="shared" ca="1" si="171"/>
        <v>22158.751202328476</v>
      </c>
      <c r="BX306" s="15">
        <f t="shared" ca="1" si="172"/>
        <v>43897.707737772158</v>
      </c>
      <c r="BY306" s="15">
        <f t="shared" ca="1" si="173"/>
        <v>63113.122475427488</v>
      </c>
      <c r="BZ306" s="15">
        <f t="shared" ca="1" si="174"/>
        <v>85985.380278672936</v>
      </c>
      <c r="CA306" s="15">
        <f t="shared" ca="1" si="175"/>
        <v>127549.54695302571</v>
      </c>
      <c r="CB306" s="15">
        <f ca="1">(AU306*DCF!C$10-DCF!C$5*MAX(AU306*DCF!C$10,0)-MAX(AU306-Inputs!$B$6,0)/Inputs!$B$10)*DCF!C$6</f>
        <v>1043.7004793337906</v>
      </c>
      <c r="CC306" s="15">
        <f ca="1">(AV306*DCF!D$10-DCF!D$5*MAX(AV306*DCF!D$10,0)-MAX(AV306-AU306,0)/Inputs!$B$10)*DCF!D$6</f>
        <v>1188.0488321022578</v>
      </c>
      <c r="CD306" s="15">
        <f ca="1">(AW306*DCF!E$10-DCF!E$5*MAX(AW306*DCF!E$10,0)-MAX(AW306-AV306,0)/Inputs!$B$10)*DCF!E$6</f>
        <v>1304.0467091755322</v>
      </c>
      <c r="CE306" s="15">
        <f ca="1">(AX306*DCF!F$10-DCF!F$5*MAX(AX306*DCF!F$10,0)-MAX(AX306-AW306,0)/Inputs!$B$10)*DCF!F$6</f>
        <v>1737.5277537606103</v>
      </c>
      <c r="CF306" s="15">
        <f ca="1">(AY306*DCF!G$10-DCF!G$5*MAX(AY306*DCF!G$10,0)-MAX(AY306-AX306,0)/Inputs!$B$10)*DCF!G$6</f>
        <v>1830.6468500820374</v>
      </c>
      <c r="CG306" s="15">
        <f ca="1">(AZ306*DCF!H$10-DCF!H$5*MAX(AZ306*DCF!H$10,0)-MAX(AZ306-AY306,0)/Inputs!$B$10)*DCF!H$6</f>
        <v>2357.8672367696645</v>
      </c>
      <c r="CH306" s="15">
        <f ca="1">(BA306*DCF!I$10-DCF!I$5*MAX(BA306*DCF!I$10,0)-MAX(BA306-AZ306,0)/Inputs!$B$10)*DCF!I$6</f>
        <v>2312.5486823494866</v>
      </c>
      <c r="CI306" s="15">
        <f ca="1">(BB306*DCF!J$10-DCF!J$5*MAX(BB306*DCF!J$10,0)-MAX(BB306-BA306,0)/Inputs!$B$10)*DCF!J$6</f>
        <v>2583.5055793405813</v>
      </c>
      <c r="CJ306" s="15">
        <f ca="1">(BC306*DCF!K$10-DCF!K$5*MAX(BC306*DCF!K$10,0)-MAX(BC306-BB306,0)/Inputs!$B$10)*DCF!K$6</f>
        <v>2927.631643618869</v>
      </c>
      <c r="CK306" s="15">
        <f ca="1">(BD306*DCF!L$10-DCF!L$5*MAX(BD306*DCF!L$10,0)-MAX(BD306-BC306,0)/Inputs!$B$10)*DCF!L$6</f>
        <v>2879.0487047154579</v>
      </c>
      <c r="CL306" s="15">
        <f ca="1">(BE306*DCF!M$10-DCF!M$5*MAX(BE306*DCF!M$10,0)-MAX(BE306-BD306,0)/Inputs!$B$10)*DCF!M$6</f>
        <v>3568.9454512113616</v>
      </c>
      <c r="CM306" s="15">
        <f ca="1">(BF306*DCF!C$28-DCF!C$5*MAX(BF306*DCF!C$28,0)-MAX(BF306-Inputs!$B$13,0)/Inputs!$B$17)*DCF!C$6</f>
        <v>4064.5273107173794</v>
      </c>
      <c r="CN306" s="15">
        <f ca="1">(BG306*DCF!D$28-DCF!D$5*MAX(BG306*DCF!D$28,0)-MAX(BG306-BF306,0)/Inputs!$B$17)*DCF!D$6</f>
        <v>6262.3314938333997</v>
      </c>
      <c r="CO306" s="15">
        <f ca="1">(BH306*DCF!E$28-DCF!E$5*MAX(BH306*DCF!E$28,0)-MAX(BH306-BG306,0)/Inputs!$B$17)*DCF!E$6</f>
        <v>7672.8235003356349</v>
      </c>
      <c r="CP306" s="15">
        <f ca="1">(BI306*DCF!F$28-DCF!F$5*MAX(BI306*DCF!F$28,0)-MAX(BI306-BH306,0)/Inputs!$B$17)*DCF!F$6</f>
        <v>7495.3262939639226</v>
      </c>
      <c r="CQ306" s="15">
        <f ca="1">(BJ306*DCF!G$28-DCF!G$5*MAX(BJ306*DCF!G$28,0)-MAX(BJ306-BI306,0)/Inputs!$B$17)*DCF!G$6</f>
        <v>6312.4941303060941</v>
      </c>
      <c r="CR306" s="15">
        <f ca="1">(BK306*DCF!H$28-DCF!H$5*MAX(BK306*DCF!H$28,0)-MAX(BK306-BJ306,0)/Inputs!$B$17)*DCF!H$6</f>
        <v>7066.9620999461331</v>
      </c>
      <c r="CS306" s="15">
        <f ca="1">(BL306*DCF!I$28-DCF!I$5*MAX(BL306*DCF!I$28,0)-MAX(BL306-BK306,0)/Inputs!$B$17)*DCF!I$6</f>
        <v>8974.6120491497513</v>
      </c>
      <c r="CT306" s="15">
        <f ca="1">(BM306*DCF!J$28-DCF!J$5*MAX(BM306*DCF!J$28,0)-MAX(BM306-BL306,0)/Inputs!$B$17)*DCF!J$6</f>
        <v>9815.3206693349712</v>
      </c>
      <c r="CU306" s="15">
        <f ca="1">(BN306*DCF!K$28-DCF!K$5*MAX(BN306*DCF!K$28,0)-MAX(BN306-BM306,0)/Inputs!$B$17)*DCF!K$6</f>
        <v>10059.276793051142</v>
      </c>
      <c r="CV306" s="15">
        <f ca="1">(BO306*DCF!L$28-DCF!L$5*MAX(BO306*DCF!L$28,0)-MAX(BO306-BN306,0)/Inputs!$B$17)*DCF!L$6</f>
        <v>10511.101885007678</v>
      </c>
      <c r="CW306" s="15">
        <f ca="1">(BP306*DCF!M$28-DCF!M$5*MAX(BP306*DCF!M$28,0)-MAX(BP306-BO306,0)/Inputs!$B$17)*DCF!M$6</f>
        <v>12228.355968947866</v>
      </c>
      <c r="CX306" s="15">
        <f ca="1">(BQ306*DCF!C$46-DCF!C$5*MAX(BQ306*DCF!C$46,0)-MAX(BQ306-Inputs!$B$20,0)/Inputs!$B$24)*DCF!C$6</f>
        <v>-1644.9576959192559</v>
      </c>
      <c r="CY306" s="15">
        <f ca="1">(BR306*DCF!D$46-DCF!D$5*MAX(BR306*DCF!D$46,0)-MAX(BR306-BQ306,0)/Inputs!$B$24)*DCF!D$6</f>
        <v>-1082.9307814272074</v>
      </c>
      <c r="CZ306" s="15">
        <f ca="1">(BS306*DCF!E$46-DCF!E$5*MAX(BS306*DCF!E$46,0)-MAX(BS306-BR306,0)/Inputs!$B$24)*DCF!E$6</f>
        <v>-1293.4162239994519</v>
      </c>
      <c r="DA306" s="15">
        <f ca="1">(BT306*DCF!F$46-DCF!F$5*MAX(BT306*DCF!F$46,0)-MAX(BT306-BS306,0)/Inputs!$B$24)*DCF!F$6</f>
        <v>-2143.3736874872275</v>
      </c>
      <c r="DB306" s="15">
        <f ca="1">(BU306*DCF!G$46-DCF!G$5*MAX(BU306*DCF!G$46,0)-MAX(BU306-BT306,0)/Inputs!$B$24)*DCF!G$6</f>
        <v>-1586.5533099627437</v>
      </c>
      <c r="DC306" s="15">
        <f ca="1">(BV306*DCF!H$46-DCF!H$5*MAX(BV306*DCF!H$46,0)-MAX(BV306-BU306,0)/Inputs!$B$24)*DCF!H$6</f>
        <v>-787.10393292122023</v>
      </c>
      <c r="DD306" s="15">
        <f ca="1">(BW306*DCF!I$46-DCF!I$5*MAX(BW306*DCF!I$46,0)-MAX(BW306-BV306,0)/Inputs!$B$24)*DCF!I$6</f>
        <v>-1220.2306190161364</v>
      </c>
      <c r="DE306" s="15">
        <f ca="1">(BX306*DCF!J$46-DCF!J$5*MAX(BX306*DCF!J$46,0)-MAX(BX306-BW306,0)/Inputs!$B$24)*DCF!J$6</f>
        <v>-3923.428696705289</v>
      </c>
      <c r="DF306" s="15">
        <f ca="1">(BY306*DCF!K$46-DCF!K$5*MAX(BY306*DCF!K$46,0)-MAX(BY306-BX306,0)/Inputs!$B$24)*DCF!K$6</f>
        <v>-1102.0327697374887</v>
      </c>
      <c r="DG306" s="15">
        <f ca="1">(BZ306*DCF!L$46-DCF!L$5*MAX(BZ306*DCF!L$46,0)-MAX(BZ306-BY306,0)/Inputs!$B$24)*DCF!L$6</f>
        <v>767.70406636635971</v>
      </c>
      <c r="DH306" s="15">
        <f ca="1">(CA306*DCF!M$46-DCF!M$5*MAX(CA306*DCF!M$46,0)-MAX(CA306-BZ306,0)/Inputs!$B$24)*DCF!M$6</f>
        <v>1310.1370991863432</v>
      </c>
      <c r="DI306" s="15">
        <f ca="1">SUM(CB306:CL306)+BE306*DCF!M$10*(1+Inputs!$B$30)*(1-Inputs!$B$33)*(1-Inputs!$B$30/Inputs!$B$31)/(Inputs!$B$29-Inputs!$B$30)*DCF!M$6</f>
        <v>105912.35951195426</v>
      </c>
      <c r="DJ306" s="15">
        <f ca="1">SUM(CM306:CW306)+BP306*DCF!M$28*(1+Inputs!$B$30)*(1-Inputs!$B$33)*(1-Inputs!$B$30/Inputs!$B$31)/(Inputs!$B$29-Inputs!$B$30)*DCF!M$6</f>
        <v>363338.21139873459</v>
      </c>
      <c r="DK306" s="15">
        <f ca="1">SUM(CX306:DH306)+CA306*DCF!M$46*(1+Inputs!$B$30)*(1-Inputs!$B$33)*(1-Inputs!$B$30/Inputs!$B$31)/(Inputs!$B$29-Inputs!$B$30)*DCF!M$6</f>
        <v>184500.5222474972</v>
      </c>
      <c r="DM306" s="15">
        <f ca="1">DI306+DJ306+DK306+Inputs!$B$34+Inputs!$B$36-Inputs!$B$35</f>
        <v>730602.09315818606</v>
      </c>
    </row>
    <row r="307" spans="1:117" x14ac:dyDescent="0.75">
      <c r="A307" s="11">
        <v>294</v>
      </c>
      <c r="C307" s="24">
        <f t="shared" ca="1" si="179"/>
        <v>9.8321968665764148E-2</v>
      </c>
      <c r="D307" s="24">
        <f t="shared" ca="1" si="179"/>
        <v>0.92156729843249663</v>
      </c>
      <c r="E307" s="24">
        <f t="shared" ca="1" si="179"/>
        <v>1.1689285163931864</v>
      </c>
      <c r="F307" s="24">
        <f t="shared" ca="1" si="179"/>
        <v>-0.20660982413502299</v>
      </c>
      <c r="G307" s="24">
        <f t="shared" ca="1" si="179"/>
        <v>1.095884864599727</v>
      </c>
      <c r="H307" s="24">
        <f t="shared" ca="1" si="179"/>
        <v>0.8383247088571939</v>
      </c>
      <c r="I307" s="24">
        <f t="shared" ca="1" si="179"/>
        <v>0.6094316548286175</v>
      </c>
      <c r="J307" s="24">
        <f t="shared" ca="1" si="179"/>
        <v>-0.7263241372954149</v>
      </c>
      <c r="K307" s="24">
        <f t="shared" ca="1" si="179"/>
        <v>-2.6425567969126331</v>
      </c>
      <c r="L307" s="24">
        <f t="shared" ca="1" si="179"/>
        <v>1.2816514242897987</v>
      </c>
      <c r="M307" s="24">
        <f t="shared" ca="1" si="179"/>
        <v>1.6842808762730803</v>
      </c>
      <c r="N307" s="24">
        <f ca="1">SQRT(Inputs!$B$38)*C307+SQRT(1-Inputs!$B$38)*_xlfn.NORM.S.INV(RAND())</f>
        <v>0.12949238239521826</v>
      </c>
      <c r="O307" s="24">
        <f ca="1">SQRT(Inputs!$B$38)*D307+SQRT(1-Inputs!$B$38)*_xlfn.NORM.S.INV(RAND())</f>
        <v>2.3110760367555256</v>
      </c>
      <c r="P307" s="24">
        <f ca="1">SQRT(Inputs!$B$38)*E307+SQRT(1-Inputs!$B$38)*_xlfn.NORM.S.INV(RAND())</f>
        <v>1.6543461423636863</v>
      </c>
      <c r="Q307" s="24">
        <f ca="1">SQRT(Inputs!$B$38)*F307+SQRT(1-Inputs!$B$38)*_xlfn.NORM.S.INV(RAND())</f>
        <v>-0.15407959616031883</v>
      </c>
      <c r="R307" s="24">
        <f ca="1">SQRT(Inputs!$B$38)*G307+SQRT(1-Inputs!$B$38)*_xlfn.NORM.S.INV(RAND())</f>
        <v>1.5448722276159397</v>
      </c>
      <c r="S307" s="24">
        <f ca="1">SQRT(Inputs!$B$38)*H307+SQRT(1-Inputs!$B$38)*_xlfn.NORM.S.INV(RAND())</f>
        <v>-0.59026261025633153</v>
      </c>
      <c r="T307" s="24">
        <f ca="1">SQRT(Inputs!$B$38)*I307+SQRT(1-Inputs!$B$38)*_xlfn.NORM.S.INV(RAND())</f>
        <v>0.10659166017075791</v>
      </c>
      <c r="U307" s="24">
        <f ca="1">SQRT(Inputs!$B$38)*J307+SQRT(1-Inputs!$B$38)*_xlfn.NORM.S.INV(RAND())</f>
        <v>-0.99239050539305396</v>
      </c>
      <c r="V307" s="24">
        <f ca="1">SQRT(Inputs!$B$38)*K307+SQRT(1-Inputs!$B$38)*_xlfn.NORM.S.INV(RAND())</f>
        <v>-2.4733452476408369</v>
      </c>
      <c r="W307" s="24">
        <f ca="1">SQRT(Inputs!$B$38)*L307+SQRT(1-Inputs!$B$38)*_xlfn.NORM.S.INV(RAND())</f>
        <v>0.92640422318576054</v>
      </c>
      <c r="X307" s="24">
        <f ca="1">SQRT(Inputs!$B$38)*M307+SQRT(1-Inputs!$B$38)*_xlfn.NORM.S.INV(RAND())</f>
        <v>8.7743178798748378E-2</v>
      </c>
      <c r="Y307" s="24">
        <f ca="1">SQRT(Inputs!$B$38)*C307+SQRT(1-Inputs!$B$38)*_xlfn.NORM.S.INV(RAND())</f>
        <v>0.95710938562305126</v>
      </c>
      <c r="Z307" s="24">
        <f ca="1">SQRT(Inputs!$B$38)*D307+SQRT(1-Inputs!$B$38)*_xlfn.NORM.S.INV(RAND())</f>
        <v>0.48904389713293811</v>
      </c>
      <c r="AA307" s="24">
        <f ca="1">SQRT(Inputs!$B$38)*E307+SQRT(1-Inputs!$B$38)*_xlfn.NORM.S.INV(RAND())</f>
        <v>0.43485341925348242</v>
      </c>
      <c r="AB307" s="24">
        <f ca="1">SQRT(Inputs!$B$38)*F307+SQRT(1-Inputs!$B$38)*_xlfn.NORM.S.INV(RAND())</f>
        <v>0.20640621986331742</v>
      </c>
      <c r="AC307" s="24">
        <f ca="1">SQRT(Inputs!$B$38)*G307+SQRT(1-Inputs!$B$38)*_xlfn.NORM.S.INV(RAND())</f>
        <v>2.2703970767704993</v>
      </c>
      <c r="AD307" s="24">
        <f ca="1">SQRT(Inputs!$B$38)*H307+SQRT(1-Inputs!$B$38)*_xlfn.NORM.S.INV(RAND())</f>
        <v>0.32228172651205811</v>
      </c>
      <c r="AE307" s="24">
        <f ca="1">SQRT(Inputs!$B$38)*I307+SQRT(1-Inputs!$B$38)*_xlfn.NORM.S.INV(RAND())</f>
        <v>4.1589003716720363E-2</v>
      </c>
      <c r="AF307" s="24">
        <f ca="1">SQRT(Inputs!$B$38)*J307+SQRT(1-Inputs!$B$38)*_xlfn.NORM.S.INV(RAND())</f>
        <v>-1.6049852556007993E-2</v>
      </c>
      <c r="AG307" s="24">
        <f ca="1">SQRT(Inputs!$B$38)*K307+SQRT(1-Inputs!$B$38)*_xlfn.NORM.S.INV(RAND())</f>
        <v>-2.1966598994666962</v>
      </c>
      <c r="AH307" s="24">
        <f ca="1">SQRT(Inputs!$B$38)*L307+SQRT(1-Inputs!$B$38)*_xlfn.NORM.S.INV(RAND())</f>
        <v>1.4915276307651324</v>
      </c>
      <c r="AI307" s="24">
        <f ca="1">SQRT(Inputs!$B$38)*M307+SQRT(1-Inputs!$B$38)*_xlfn.NORM.S.INV(RAND())</f>
        <v>-5.1124179056483587E-2</v>
      </c>
      <c r="AJ307" s="24">
        <f ca="1">SQRT(Inputs!$B$38)*C307+SQRT(1-Inputs!$B$38)*_xlfn.NORM.S.INV(RAND())</f>
        <v>-0.11678384715842205</v>
      </c>
      <c r="AK307" s="24">
        <f ca="1">SQRT(Inputs!$B$38)*D307+SQRT(1-Inputs!$B$38)*_xlfn.NORM.S.INV(RAND())</f>
        <v>-0.45551977850770398</v>
      </c>
      <c r="AL307" s="24">
        <f ca="1">SQRT(Inputs!$B$38)*E307+SQRT(1-Inputs!$B$38)*_xlfn.NORM.S.INV(RAND())</f>
        <v>-0.11339671290875775</v>
      </c>
      <c r="AM307" s="24">
        <f ca="1">SQRT(Inputs!$B$38)*F307+SQRT(1-Inputs!$B$38)*_xlfn.NORM.S.INV(RAND())</f>
        <v>0.23797660649464591</v>
      </c>
      <c r="AN307" s="24">
        <f ca="1">SQRT(Inputs!$B$38)*G307+SQRT(1-Inputs!$B$38)*_xlfn.NORM.S.INV(RAND())</f>
        <v>1.1678786827017162</v>
      </c>
      <c r="AO307" s="24">
        <f ca="1">SQRT(Inputs!$B$38)*H307+SQRT(1-Inputs!$B$38)*_xlfn.NORM.S.INV(RAND())</f>
        <v>-1.8031756759933595</v>
      </c>
      <c r="AP307" s="24">
        <f ca="1">SQRT(Inputs!$B$38)*I307+SQRT(1-Inputs!$B$38)*_xlfn.NORM.S.INV(RAND())</f>
        <v>0.59767919379335899</v>
      </c>
      <c r="AQ307" s="24">
        <f ca="1">SQRT(Inputs!$B$38)*J307+SQRT(1-Inputs!$B$38)*_xlfn.NORM.S.INV(RAND())</f>
        <v>-0.67190916161477743</v>
      </c>
      <c r="AR307" s="24">
        <f ca="1">SQRT(Inputs!$B$38)*K307+SQRT(1-Inputs!$B$38)*_xlfn.NORM.S.INV(RAND())</f>
        <v>-0.90961638815082324</v>
      </c>
      <c r="AS307" s="24">
        <f ca="1">SQRT(Inputs!$B$38)*L307+SQRT(1-Inputs!$B$38)*_xlfn.NORM.S.INV(RAND())</f>
        <v>0.36436003218180246</v>
      </c>
      <c r="AT307" s="24">
        <f ca="1">SQRT(Inputs!$B$38)*M307+SQRT(1-Inputs!$B$38)*_xlfn.NORM.S.INV(RAND())</f>
        <v>1.1841357214098363</v>
      </c>
      <c r="AU307" s="15">
        <f ca="1">Inputs!$B$6*EXP($B$8-0.5*C$5^2+C$5*N307)</f>
        <v>5067.3523758881511</v>
      </c>
      <c r="AV307" s="15">
        <f t="shared" ca="1" si="146"/>
        <v>8664.2337754303826</v>
      </c>
      <c r="AW307" s="15">
        <f t="shared" ca="1" si="147"/>
        <v>13205.577092075628</v>
      </c>
      <c r="AX307" s="15">
        <f t="shared" ca="1" si="148"/>
        <v>15815.296583300191</v>
      </c>
      <c r="AY307" s="15">
        <f t="shared" ca="1" si="149"/>
        <v>23149.48273864673</v>
      </c>
      <c r="AZ307" s="15">
        <f t="shared" ca="1" si="150"/>
        <v>26530.685407194534</v>
      </c>
      <c r="BA307" s="15">
        <f t="shared" ca="1" si="151"/>
        <v>32830.997499213423</v>
      </c>
      <c r="BB307" s="15">
        <f t="shared" ca="1" si="152"/>
        <v>36390.907865996953</v>
      </c>
      <c r="BC307" s="15">
        <f t="shared" ca="1" si="153"/>
        <v>35103.480851527871</v>
      </c>
      <c r="BD307" s="15">
        <f t="shared" ca="1" si="154"/>
        <v>46897.669217745577</v>
      </c>
      <c r="BE307" s="15">
        <f t="shared" ca="1" si="155"/>
        <v>57928.177770725961</v>
      </c>
      <c r="BF307" s="15">
        <f ca="1">Inputs!$B$13*EXP($B$9-0.5*C$6^2+C$6*Y307)</f>
        <v>16720.887348213433</v>
      </c>
      <c r="BG307" s="15">
        <f t="shared" ca="1" si="156"/>
        <v>22258.29261497375</v>
      </c>
      <c r="BH307" s="15">
        <f t="shared" ca="1" si="157"/>
        <v>29229.446141086402</v>
      </c>
      <c r="BI307" s="15">
        <f t="shared" ca="1" si="158"/>
        <v>36936.256772607143</v>
      </c>
      <c r="BJ307" s="15">
        <f t="shared" ca="1" si="159"/>
        <v>62813.180876089828</v>
      </c>
      <c r="BK307" s="15">
        <f t="shared" ca="1" si="160"/>
        <v>80549.073666898432</v>
      </c>
      <c r="BL307" s="15">
        <f t="shared" ca="1" si="161"/>
        <v>99479.527793792702</v>
      </c>
      <c r="BM307" s="15">
        <f t="shared" ca="1" si="162"/>
        <v>122038.24307498353</v>
      </c>
      <c r="BN307" s="15">
        <f t="shared" ca="1" si="163"/>
        <v>115354.28999640659</v>
      </c>
      <c r="BO307" s="15">
        <f t="shared" ca="1" si="164"/>
        <v>168800.99413652308</v>
      </c>
      <c r="BP307" s="15">
        <f t="shared" ca="1" si="165"/>
        <v>206562.47813363871</v>
      </c>
      <c r="BQ307" s="15">
        <f ca="1">Inputs!$B$20*EXP($B$10-0.5*C$7^2+C$7*AJ307)</f>
        <v>4115.4665181053979</v>
      </c>
      <c r="BR307" s="15">
        <f t="shared" ca="1" si="166"/>
        <v>4832.0448374743364</v>
      </c>
      <c r="BS307" s="15">
        <f t="shared" ca="1" si="167"/>
        <v>6404.9374465680412</v>
      </c>
      <c r="BT307" s="15">
        <f t="shared" ca="1" si="168"/>
        <v>9399.9000241980702</v>
      </c>
      <c r="BU307" s="15">
        <f t="shared" ca="1" si="169"/>
        <v>17281.314635563776</v>
      </c>
      <c r="BV307" s="15">
        <f t="shared" ca="1" si="170"/>
        <v>16016.241478074458</v>
      </c>
      <c r="BW307" s="15">
        <f t="shared" ca="1" si="171"/>
        <v>25363.572656319975</v>
      </c>
      <c r="BX307" s="15">
        <f t="shared" ca="1" si="172"/>
        <v>31004.386828549374</v>
      </c>
      <c r="BY307" s="15">
        <f t="shared" ca="1" si="173"/>
        <v>36503.351496064388</v>
      </c>
      <c r="BZ307" s="15">
        <f t="shared" ca="1" si="174"/>
        <v>54767.578661030522</v>
      </c>
      <c r="CA307" s="15">
        <f t="shared" ca="1" si="175"/>
        <v>94949.152014134117</v>
      </c>
      <c r="CB307" s="15">
        <f ca="1">(AU307*DCF!C$10-DCF!C$5*MAX(AU307*DCF!C$10,0)-MAX(AU307-Inputs!$B$6,0)/Inputs!$B$10)*DCF!C$6</f>
        <v>1042.3248294811804</v>
      </c>
      <c r="CC307" s="15">
        <f ca="1">(AV307*DCF!D$10-DCF!D$5*MAX(AV307*DCF!D$10,0)-MAX(AV307-AU307,0)/Inputs!$B$10)*DCF!D$6</f>
        <v>1234.8428922993546</v>
      </c>
      <c r="CD307" s="15">
        <f ca="1">(AW307*DCF!E$10-DCF!E$5*MAX(AW307*DCF!E$10,0)-MAX(AW307-AV307,0)/Inputs!$B$10)*DCF!E$6</f>
        <v>2026.0589559124398</v>
      </c>
      <c r="CE307" s="15">
        <f ca="1">(AX307*DCF!F$10-DCF!F$5*MAX(AX307*DCF!F$10,0)-MAX(AX307-AW307,0)/Inputs!$B$10)*DCF!F$6</f>
        <v>2909.4361159721807</v>
      </c>
      <c r="CF307" s="15">
        <f ca="1">(AY307*DCF!G$10-DCF!G$5*MAX(AY307*DCF!G$10,0)-MAX(AY307-AX307,0)/Inputs!$B$10)*DCF!G$6</f>
        <v>3359.9585920173413</v>
      </c>
      <c r="CG307" s="15">
        <f ca="1">(AZ307*DCF!H$10-DCF!H$5*MAX(AZ307*DCF!H$10,0)-MAX(AZ307-AY307,0)/Inputs!$B$10)*DCF!H$6</f>
        <v>4550.5584519147551</v>
      </c>
      <c r="CH307" s="15">
        <f ca="1">(BA307*DCF!I$10-DCF!I$5*MAX(BA307*DCF!I$10,0)-MAX(BA307-AZ307,0)/Inputs!$B$10)*DCF!I$6</f>
        <v>4963.5536385935147</v>
      </c>
      <c r="CI307" s="15">
        <f ca="1">(BB307*DCF!J$10-DCF!J$5*MAX(BB307*DCF!J$10,0)-MAX(BB307-BA307,0)/Inputs!$B$10)*DCF!J$6</f>
        <v>5705.3184750429064</v>
      </c>
      <c r="CJ307" s="15">
        <f ca="1">(BC307*DCF!K$10-DCF!K$5*MAX(BC307*DCF!K$10,0)-MAX(BC307-BB307,0)/Inputs!$B$10)*DCF!K$6</f>
        <v>5651.0966519532203</v>
      </c>
      <c r="CK307" s="15">
        <f ca="1">(BD307*DCF!L$10-DCF!L$5*MAX(BD307*DCF!L$10,0)-MAX(BD307-BC307,0)/Inputs!$B$10)*DCF!L$6</f>
        <v>5547.8808022705789</v>
      </c>
      <c r="CL307" s="15">
        <f ca="1">(BE307*DCF!M$10-DCF!M$5*MAX(BE307*DCF!M$10,0)-MAX(BE307-BD307,0)/Inputs!$B$10)*DCF!M$6</f>
        <v>6856.703022583607</v>
      </c>
      <c r="CM307" s="15">
        <f ca="1">(BF307*DCF!C$28-DCF!C$5*MAX(BF307*DCF!C$28,0)-MAX(BF307-Inputs!$B$13,0)/Inputs!$B$17)*DCF!C$6</f>
        <v>3871.260507788259</v>
      </c>
      <c r="CN307" s="15">
        <f ca="1">(BG307*DCF!D$28-DCF!D$5*MAX(BG307*DCF!D$28,0)-MAX(BG307-BF307,0)/Inputs!$B$17)*DCF!D$6</f>
        <v>5374.1981048051193</v>
      </c>
      <c r="CO307" s="15">
        <f ca="1">(BH307*DCF!E$28-DCF!E$5*MAX(BH307*DCF!E$28,0)-MAX(BH307-BG307,0)/Inputs!$B$17)*DCF!E$6</f>
        <v>6904.3812160489779</v>
      </c>
      <c r="CP307" s="15">
        <f ca="1">(BI307*DCF!F$28-DCF!F$5*MAX(BI307*DCF!F$28,0)-MAX(BI307-BH307,0)/Inputs!$B$17)*DCF!F$6</f>
        <v>8624.0740899999018</v>
      </c>
      <c r="CQ307" s="15">
        <f ca="1">(BJ307*DCF!G$28-DCF!G$5*MAX(BJ307*DCF!G$28,0)-MAX(BJ307-BI307,0)/Inputs!$B$17)*DCF!G$6</f>
        <v>11945.11333912243</v>
      </c>
      <c r="CR307" s="15">
        <f ca="1">(BK307*DCF!H$28-DCF!H$5*MAX(BK307*DCF!H$28,0)-MAX(BK307-BJ307,0)/Inputs!$B$17)*DCF!H$6</f>
        <v>17165.014586296555</v>
      </c>
      <c r="CS307" s="15">
        <f ca="1">(BL307*DCF!I$28-DCF!I$5*MAX(BL307*DCF!I$28,0)-MAX(BL307-BK307,0)/Inputs!$B$17)*DCF!I$6</f>
        <v>20675.812567326288</v>
      </c>
      <c r="CT307" s="15">
        <f ca="1">(BM307*DCF!J$28-DCF!J$5*MAX(BM307*DCF!J$28,0)-MAX(BM307-BL307,0)/Inputs!$B$17)*DCF!J$6</f>
        <v>24233.558016276034</v>
      </c>
      <c r="CU307" s="15">
        <f ca="1">(BN307*DCF!K$28-DCF!K$5*MAX(BN307*DCF!K$28,0)-MAX(BN307-BM307,0)/Inputs!$B$17)*DCF!K$6</f>
        <v>24360.891901536426</v>
      </c>
      <c r="CV307" s="15">
        <f ca="1">(BO307*DCF!L$28-DCF!L$5*MAX(BO307*DCF!L$28,0)-MAX(BO307-BN307,0)/Inputs!$B$17)*DCF!L$6</f>
        <v>27631.757746700532</v>
      </c>
      <c r="CW307" s="15">
        <f ca="1">(BP307*DCF!M$28-DCF!M$5*MAX(BP307*DCF!M$28,0)-MAX(BP307-BO307,0)/Inputs!$B$17)*DCF!M$6</f>
        <v>34917.713655752625</v>
      </c>
      <c r="CX307" s="15">
        <f ca="1">(BQ307*DCF!C$46-DCF!C$5*MAX(BQ307*DCF!C$46,0)-MAX(BQ307-Inputs!$B$20,0)/Inputs!$B$24)*DCF!C$6</f>
        <v>-1372.8405437219847</v>
      </c>
      <c r="CY307" s="15">
        <f ca="1">(BR307*DCF!D$46-DCF!D$5*MAX(BR307*DCF!D$46,0)-MAX(BR307-BQ307,0)/Inputs!$B$24)*DCF!D$6</f>
        <v>-1130.4753897492326</v>
      </c>
      <c r="CZ307" s="15">
        <f ca="1">(BS307*DCF!E$46-DCF!E$5*MAX(BS307*DCF!E$46,0)-MAX(BS307-BR307,0)/Inputs!$B$24)*DCF!E$6</f>
        <v>-1377.3859703455396</v>
      </c>
      <c r="DA307" s="15">
        <f ca="1">(BT307*DCF!F$46-DCF!F$5*MAX(BT307*DCF!F$46,0)-MAX(BT307-BS307,0)/Inputs!$B$24)*DCF!F$6</f>
        <v>-1775.1207029680802</v>
      </c>
      <c r="DB307" s="15">
        <f ca="1">(BU307*DCF!G$46-DCF!G$5*MAX(BU307*DCF!G$46,0)-MAX(BU307-BT307,0)/Inputs!$B$24)*DCF!G$6</f>
        <v>-3232.4614381559691</v>
      </c>
      <c r="DC307" s="15">
        <f ca="1">(BV307*DCF!H$46-DCF!H$5*MAX(BV307*DCF!H$46,0)-MAX(BV307-BU307,0)/Inputs!$B$24)*DCF!H$6</f>
        <v>0</v>
      </c>
      <c r="DD307" s="15">
        <f ca="1">(BW307*DCF!I$46-DCF!I$5*MAX(BW307*DCF!I$46,0)-MAX(BW307-BV307,0)/Inputs!$B$24)*DCF!I$6</f>
        <v>-2097.4756339689579</v>
      </c>
      <c r="DE307" s="15">
        <f ca="1">(BX307*DCF!J$46-DCF!J$5*MAX(BX307*DCF!J$46,0)-MAX(BX307-BW307,0)/Inputs!$B$24)*DCF!J$6</f>
        <v>-195.3034957368302</v>
      </c>
      <c r="DF307" s="15">
        <f ca="1">(BY307*DCF!K$46-DCF!K$5*MAX(BY307*DCF!K$46,0)-MAX(BY307-BX307,0)/Inputs!$B$24)*DCF!K$6</f>
        <v>738.09327024258539</v>
      </c>
      <c r="DG307" s="15">
        <f ca="1">(BZ307*DCF!L$46-DCF!L$5*MAX(BZ307*DCF!L$46,0)-MAX(BZ307-BY307,0)/Inputs!$B$24)*DCF!L$6</f>
        <v>-347.42570450207967</v>
      </c>
      <c r="DH307" s="15">
        <f ca="1">(CA307*DCF!M$46-DCF!M$5*MAX(CA307*DCF!M$46,0)-MAX(CA307-BZ307,0)/Inputs!$B$24)*DCF!M$6</f>
        <v>-956.56618627136561</v>
      </c>
      <c r="DI307" s="15">
        <f ca="1">SUM(CB307:CL307)+BE307*DCF!M$10*(1+Inputs!$B$30)*(1-Inputs!$B$33)*(1-Inputs!$B$30/Inputs!$B$31)/(Inputs!$B$29-Inputs!$B$30)*DCF!M$6</f>
        <v>205062.61718482026</v>
      </c>
      <c r="DJ307" s="15">
        <f ca="1">SUM(CM307:CW307)+BP307*DCF!M$28*(1+Inputs!$B$30)*(1-Inputs!$B$33)*(1-Inputs!$B$30/Inputs!$B$31)/(Inputs!$B$29-Inputs!$B$30)*DCF!M$6</f>
        <v>952191.91993420105</v>
      </c>
      <c r="DK307" s="15">
        <f ca="1">SUM(CX307:DH307)+CA307*DCF!M$46*(1+Inputs!$B$30)*(1-Inputs!$B$33)*(1-Inputs!$B$30/Inputs!$B$31)/(Inputs!$B$29-Inputs!$B$30)*DCF!M$6</f>
        <v>135055.67466476015</v>
      </c>
      <c r="DM307" s="15">
        <f ca="1">DI307+DJ307+DK307+Inputs!$B$34+Inputs!$B$36-Inputs!$B$35</f>
        <v>1369161.2117837816</v>
      </c>
    </row>
    <row r="308" spans="1:117" x14ac:dyDescent="0.75">
      <c r="A308" s="11">
        <v>295</v>
      </c>
      <c r="C308" s="24">
        <f t="shared" ca="1" si="179"/>
        <v>1.1146170693107855</v>
      </c>
      <c r="D308" s="24">
        <f t="shared" ca="1" si="179"/>
        <v>-1.5213570032195634</v>
      </c>
      <c r="E308" s="24">
        <f t="shared" ca="1" si="179"/>
        <v>-5.0459844993143599E-2</v>
      </c>
      <c r="F308" s="24">
        <f t="shared" ca="1" si="179"/>
        <v>-0.69285871098214291</v>
      </c>
      <c r="G308" s="24">
        <f t="shared" ca="1" si="179"/>
        <v>0.45531378913162257</v>
      </c>
      <c r="H308" s="24">
        <f t="shared" ca="1" si="179"/>
        <v>-1.0723405048763617</v>
      </c>
      <c r="I308" s="24">
        <f t="shared" ca="1" si="179"/>
        <v>-0.29853564407809746</v>
      </c>
      <c r="J308" s="24">
        <f t="shared" ca="1" si="179"/>
        <v>-2.4450743897364131E-2</v>
      </c>
      <c r="K308" s="24">
        <f t="shared" ca="1" si="179"/>
        <v>0.31009342692367114</v>
      </c>
      <c r="L308" s="24">
        <f t="shared" ca="1" si="179"/>
        <v>0.14335111750847432</v>
      </c>
      <c r="M308" s="24">
        <f t="shared" ca="1" si="179"/>
        <v>0.76652888445009193</v>
      </c>
      <c r="N308" s="24">
        <f ca="1">SQRT(Inputs!$B$38)*C308+SQRT(1-Inputs!$B$38)*_xlfn.NORM.S.INV(RAND())</f>
        <v>0.26597799237783215</v>
      </c>
      <c r="O308" s="24">
        <f ca="1">SQRT(Inputs!$B$38)*D308+SQRT(1-Inputs!$B$38)*_xlfn.NORM.S.INV(RAND())</f>
        <v>-0.96859289671997661</v>
      </c>
      <c r="P308" s="24">
        <f ca="1">SQRT(Inputs!$B$38)*E308+SQRT(1-Inputs!$B$38)*_xlfn.NORM.S.INV(RAND())</f>
        <v>1.0102398598780618</v>
      </c>
      <c r="Q308" s="24">
        <f ca="1">SQRT(Inputs!$B$38)*F308+SQRT(1-Inputs!$B$38)*_xlfn.NORM.S.INV(RAND())</f>
        <v>-0.79952738412843971</v>
      </c>
      <c r="R308" s="24">
        <f ca="1">SQRT(Inputs!$B$38)*G308+SQRT(1-Inputs!$B$38)*_xlfn.NORM.S.INV(RAND())</f>
        <v>0.9462911121399602</v>
      </c>
      <c r="S308" s="24">
        <f ca="1">SQRT(Inputs!$B$38)*H308+SQRT(1-Inputs!$B$38)*_xlfn.NORM.S.INV(RAND())</f>
        <v>0.20072042009755942</v>
      </c>
      <c r="T308" s="24">
        <f ca="1">SQRT(Inputs!$B$38)*I308+SQRT(1-Inputs!$B$38)*_xlfn.NORM.S.INV(RAND())</f>
        <v>0.63721964600052594</v>
      </c>
      <c r="U308" s="24">
        <f ca="1">SQRT(Inputs!$B$38)*J308+SQRT(1-Inputs!$B$38)*_xlfn.NORM.S.INV(RAND())</f>
        <v>-1.0986690865012505</v>
      </c>
      <c r="V308" s="24">
        <f ca="1">SQRT(Inputs!$B$38)*K308+SQRT(1-Inputs!$B$38)*_xlfn.NORM.S.INV(RAND())</f>
        <v>0.98788066143912423</v>
      </c>
      <c r="W308" s="24">
        <f ca="1">SQRT(Inputs!$B$38)*L308+SQRT(1-Inputs!$B$38)*_xlfn.NORM.S.INV(RAND())</f>
        <v>0.59328133946655526</v>
      </c>
      <c r="X308" s="24">
        <f ca="1">SQRT(Inputs!$B$38)*M308+SQRT(1-Inputs!$B$38)*_xlfn.NORM.S.INV(RAND())</f>
        <v>-1.0129313088568819</v>
      </c>
      <c r="Y308" s="24">
        <f ca="1">SQRT(Inputs!$B$38)*C308+SQRT(1-Inputs!$B$38)*_xlfn.NORM.S.INV(RAND())</f>
        <v>4.8541756797728541E-2</v>
      </c>
      <c r="Z308" s="24">
        <f ca="1">SQRT(Inputs!$B$38)*D308+SQRT(1-Inputs!$B$38)*_xlfn.NORM.S.INV(RAND())</f>
        <v>-0.75882176562515613</v>
      </c>
      <c r="AA308" s="24">
        <f ca="1">SQRT(Inputs!$B$38)*E308+SQRT(1-Inputs!$B$38)*_xlfn.NORM.S.INV(RAND())</f>
        <v>0.50461482037984895</v>
      </c>
      <c r="AB308" s="24">
        <f ca="1">SQRT(Inputs!$B$38)*F308+SQRT(1-Inputs!$B$38)*_xlfn.NORM.S.INV(RAND())</f>
        <v>1.4856045288454056</v>
      </c>
      <c r="AC308" s="24">
        <f ca="1">SQRT(Inputs!$B$38)*G308+SQRT(1-Inputs!$B$38)*_xlfn.NORM.S.INV(RAND())</f>
        <v>1.1783430949144749</v>
      </c>
      <c r="AD308" s="24">
        <f ca="1">SQRT(Inputs!$B$38)*H308+SQRT(1-Inputs!$B$38)*_xlfn.NORM.S.INV(RAND())</f>
        <v>-0.25168104240453626</v>
      </c>
      <c r="AE308" s="24">
        <f ca="1">SQRT(Inputs!$B$38)*I308+SQRT(1-Inputs!$B$38)*_xlfn.NORM.S.INV(RAND())</f>
        <v>0.40982916171178896</v>
      </c>
      <c r="AF308" s="24">
        <f ca="1">SQRT(Inputs!$B$38)*J308+SQRT(1-Inputs!$B$38)*_xlfn.NORM.S.INV(RAND())</f>
        <v>-0.76831195127088092</v>
      </c>
      <c r="AG308" s="24">
        <f ca="1">SQRT(Inputs!$B$38)*K308+SQRT(1-Inputs!$B$38)*_xlfn.NORM.S.INV(RAND())</f>
        <v>1.0690960125428317</v>
      </c>
      <c r="AH308" s="24">
        <f ca="1">SQRT(Inputs!$B$38)*L308+SQRT(1-Inputs!$B$38)*_xlfn.NORM.S.INV(RAND())</f>
        <v>0.53940639496682841</v>
      </c>
      <c r="AI308" s="24">
        <f ca="1">SQRT(Inputs!$B$38)*M308+SQRT(1-Inputs!$B$38)*_xlfn.NORM.S.INV(RAND())</f>
        <v>1.1588687232244144</v>
      </c>
      <c r="AJ308" s="24">
        <f ca="1">SQRT(Inputs!$B$38)*C308+SQRT(1-Inputs!$B$38)*_xlfn.NORM.S.INV(RAND())</f>
        <v>1.7496288157268776</v>
      </c>
      <c r="AK308" s="24">
        <f ca="1">SQRT(Inputs!$B$38)*D308+SQRT(1-Inputs!$B$38)*_xlfn.NORM.S.INV(RAND())</f>
        <v>-1.1345229340498002</v>
      </c>
      <c r="AL308" s="24">
        <f ca="1">SQRT(Inputs!$B$38)*E308+SQRT(1-Inputs!$B$38)*_xlfn.NORM.S.INV(RAND())</f>
        <v>0.84684706524154263</v>
      </c>
      <c r="AM308" s="24">
        <f ca="1">SQRT(Inputs!$B$38)*F308+SQRT(1-Inputs!$B$38)*_xlfn.NORM.S.INV(RAND())</f>
        <v>0.72743062929777158</v>
      </c>
      <c r="AN308" s="24">
        <f ca="1">SQRT(Inputs!$B$38)*G308+SQRT(1-Inputs!$B$38)*_xlfn.NORM.S.INV(RAND())</f>
        <v>-0.83429464207771087</v>
      </c>
      <c r="AO308" s="24">
        <f ca="1">SQRT(Inputs!$B$38)*H308+SQRT(1-Inputs!$B$38)*_xlfn.NORM.S.INV(RAND())</f>
        <v>-1.4356706627157871</v>
      </c>
      <c r="AP308" s="24">
        <f ca="1">SQRT(Inputs!$B$38)*I308+SQRT(1-Inputs!$B$38)*_xlfn.NORM.S.INV(RAND())</f>
        <v>-7.9773693598979165E-2</v>
      </c>
      <c r="AQ308" s="24">
        <f ca="1">SQRT(Inputs!$B$38)*J308+SQRT(1-Inputs!$B$38)*_xlfn.NORM.S.INV(RAND())</f>
        <v>-6.2993394473355696E-2</v>
      </c>
      <c r="AR308" s="24">
        <f ca="1">SQRT(Inputs!$B$38)*K308+SQRT(1-Inputs!$B$38)*_xlfn.NORM.S.INV(RAND())</f>
        <v>0.66543866906000293</v>
      </c>
      <c r="AS308" s="24">
        <f ca="1">SQRT(Inputs!$B$38)*L308+SQRT(1-Inputs!$B$38)*_xlfn.NORM.S.INV(RAND())</f>
        <v>-1.0185148364654468</v>
      </c>
      <c r="AT308" s="24">
        <f ca="1">SQRT(Inputs!$B$38)*M308+SQRT(1-Inputs!$B$38)*_xlfn.NORM.S.INV(RAND())</f>
        <v>1.6675326443555636</v>
      </c>
      <c r="AU308" s="15">
        <f ca="1">Inputs!$B$6*EXP($B$8-0.5*C$5^2+C$5*N308)</f>
        <v>5180.5530283184016</v>
      </c>
      <c r="AV308" s="15">
        <f t="shared" ca="1" si="146"/>
        <v>5468.9166260512284</v>
      </c>
      <c r="AW308" s="15">
        <f t="shared" ca="1" si="147"/>
        <v>7641.8405982583863</v>
      </c>
      <c r="AX308" s="15">
        <f t="shared" ca="1" si="148"/>
        <v>8443.0126255080741</v>
      </c>
      <c r="AY308" s="15">
        <f t="shared" ca="1" si="149"/>
        <v>11523.944022174857</v>
      </c>
      <c r="AZ308" s="15">
        <f t="shared" ca="1" si="150"/>
        <v>14409.088016868454</v>
      </c>
      <c r="BA308" s="15">
        <f t="shared" ca="1" si="151"/>
        <v>18849.108069834245</v>
      </c>
      <c r="BB308" s="15">
        <f t="shared" ca="1" si="152"/>
        <v>20671.654751671093</v>
      </c>
      <c r="BC308" s="15">
        <f t="shared" ca="1" si="153"/>
        <v>27850.655808345644</v>
      </c>
      <c r="BD308" s="15">
        <f t="shared" ca="1" si="154"/>
        <v>36066.55701701167</v>
      </c>
      <c r="BE308" s="15">
        <f t="shared" ca="1" si="155"/>
        <v>40300.029828501836</v>
      </c>
      <c r="BF308" s="15">
        <f ca="1">Inputs!$B$13*EXP($B$9-0.5*C$6^2+C$6*Y308)</f>
        <v>13964.763210875515</v>
      </c>
      <c r="BG308" s="15">
        <f t="shared" ca="1" si="156"/>
        <v>14841.544609444296</v>
      </c>
      <c r="BH308" s="15">
        <f t="shared" ca="1" si="157"/>
        <v>19716.636081870947</v>
      </c>
      <c r="BI308" s="15">
        <f t="shared" ca="1" si="158"/>
        <v>30337.15776094413</v>
      </c>
      <c r="BJ308" s="15">
        <f t="shared" ca="1" si="159"/>
        <v>44076.637832814202</v>
      </c>
      <c r="BK308" s="15">
        <f t="shared" ca="1" si="160"/>
        <v>52273.542870380115</v>
      </c>
      <c r="BL308" s="15">
        <f t="shared" ca="1" si="161"/>
        <v>67714.238659155744</v>
      </c>
      <c r="BM308" s="15">
        <f t="shared" ca="1" si="162"/>
        <v>75658.316441158138</v>
      </c>
      <c r="BN308" s="15">
        <f t="shared" ca="1" si="163"/>
        <v>105768.81996989531</v>
      </c>
      <c r="BO308" s="15">
        <f t="shared" ca="1" si="164"/>
        <v>138558.59018500987</v>
      </c>
      <c r="BP308" s="15">
        <f t="shared" ca="1" si="165"/>
        <v>194467.20500796838</v>
      </c>
      <c r="BQ308" s="15">
        <f ca="1">Inputs!$B$20*EXP($B$10-0.5*C$7^2+C$7*AJ308)</f>
        <v>7978.3885783298665</v>
      </c>
      <c r="BR308" s="15">
        <f t="shared" ca="1" si="166"/>
        <v>7550.5180032458438</v>
      </c>
      <c r="BS308" s="15">
        <f t="shared" ca="1" si="167"/>
        <v>13186.590026880029</v>
      </c>
      <c r="BT308" s="15">
        <f t="shared" ca="1" si="168"/>
        <v>22004.123362747574</v>
      </c>
      <c r="BU308" s="15">
        <f t="shared" ca="1" si="169"/>
        <v>24920.507207175495</v>
      </c>
      <c r="BV308" s="15">
        <f t="shared" ca="1" si="170"/>
        <v>25089.937156850923</v>
      </c>
      <c r="BW308" s="15">
        <f t="shared" ca="1" si="171"/>
        <v>34425.417203640282</v>
      </c>
      <c r="BX308" s="15">
        <f t="shared" ca="1" si="172"/>
        <v>47545.24242880677</v>
      </c>
      <c r="BY308" s="15">
        <f t="shared" ca="1" si="173"/>
        <v>75664.120166990208</v>
      </c>
      <c r="BZ308" s="15">
        <f t="shared" ca="1" si="174"/>
        <v>88038.939742344301</v>
      </c>
      <c r="CA308" s="15">
        <f t="shared" ca="1" si="175"/>
        <v>166321.44745151926</v>
      </c>
      <c r="CB308" s="15">
        <f ca="1">(AU308*DCF!C$10-DCF!C$5*MAX(AU308*DCF!C$10,0)-MAX(AU308-Inputs!$B$6,0)/Inputs!$B$10)*DCF!C$6</f>
        <v>1041.5176886523755</v>
      </c>
      <c r="CC308" s="15">
        <f ca="1">(AV308*DCF!D$10-DCF!D$5*MAX(AV308*DCF!D$10,0)-MAX(AV308-AU308,0)/Inputs!$B$10)*DCF!D$6</f>
        <v>1262.7014606103651</v>
      </c>
      <c r="CD308" s="15">
        <f ca="1">(AW308*DCF!E$10-DCF!E$5*MAX(AW308*DCF!E$10,0)-MAX(AW308-AV308,0)/Inputs!$B$10)*DCF!E$6</f>
        <v>1274.9468833062076</v>
      </c>
      <c r="CE308" s="15">
        <f ca="1">(AX308*DCF!F$10-DCF!F$5*MAX(AX308*DCF!F$10,0)-MAX(AX308-AW308,0)/Inputs!$B$10)*DCF!F$6</f>
        <v>1676.3921651742594</v>
      </c>
      <c r="CF308" s="15">
        <f ca="1">(AY308*DCF!G$10-DCF!G$5*MAX(AY308*DCF!G$10,0)-MAX(AY308-AX308,0)/Inputs!$B$10)*DCF!G$6</f>
        <v>1782.1834230702182</v>
      </c>
      <c r="CG308" s="15">
        <f ca="1">(AZ308*DCF!H$10-DCF!H$5*MAX(AZ308*DCF!H$10,0)-MAX(AZ308-AY308,0)/Inputs!$B$10)*DCF!H$6</f>
        <v>2285.2257345504891</v>
      </c>
      <c r="CH308" s="15">
        <f ca="1">(BA308*DCF!I$10-DCF!I$5*MAX(BA308*DCF!I$10,0)-MAX(BA308-AZ308,0)/Inputs!$B$10)*DCF!I$6</f>
        <v>2714.7255738740437</v>
      </c>
      <c r="CI308" s="15">
        <f ca="1">(BB308*DCF!J$10-DCF!J$5*MAX(BB308*DCF!J$10,0)-MAX(BB308-BA308,0)/Inputs!$B$10)*DCF!J$6</f>
        <v>3271.1270038569469</v>
      </c>
      <c r="CJ308" s="15">
        <f ca="1">(BC308*DCF!K$10-DCF!K$5*MAX(BC308*DCF!K$10,0)-MAX(BC308-BB308,0)/Inputs!$B$10)*DCF!K$6</f>
        <v>3478.5574375786773</v>
      </c>
      <c r="CK308" s="15">
        <f ca="1">(BD308*DCF!L$10-DCF!L$5*MAX(BD308*DCF!L$10,0)-MAX(BD308-BC308,0)/Inputs!$B$10)*DCF!L$6</f>
        <v>4377.0735853162805</v>
      </c>
      <c r="CL308" s="15">
        <f ca="1">(BE308*DCF!M$10-DCF!M$5*MAX(BE308*DCF!M$10,0)-MAX(BE308-BD308,0)/Inputs!$B$10)*DCF!M$6</f>
        <v>5181.1218896665487</v>
      </c>
      <c r="CM308" s="15">
        <f ca="1">(BF308*DCF!C$28-DCF!C$5*MAX(BF308*DCF!C$28,0)-MAX(BF308-Inputs!$B$13,0)/Inputs!$B$17)*DCF!C$6</f>
        <v>3666.6277726090461</v>
      </c>
      <c r="CN308" s="15">
        <f ca="1">(BG308*DCF!D$28-DCF!D$5*MAX(BG308*DCF!D$28,0)-MAX(BG308-BF308,0)/Inputs!$B$17)*DCF!D$6</f>
        <v>4184.1195176404653</v>
      </c>
      <c r="CO308" s="15">
        <f ca="1">(BH308*DCF!E$28-DCF!E$5*MAX(BH308*DCF!E$28,0)-MAX(BH308-BG308,0)/Inputs!$B$17)*DCF!E$6</f>
        <v>4623.2889969085536</v>
      </c>
      <c r="CP308" s="15">
        <f ca="1">(BI308*DCF!F$28-DCF!F$5*MAX(BI308*DCF!F$28,0)-MAX(BI308-BH308,0)/Inputs!$B$17)*DCF!F$6</f>
        <v>6302.1053833697288</v>
      </c>
      <c r="CQ308" s="15">
        <f ca="1">(BJ308*DCF!G$28-DCF!G$5*MAX(BJ308*DCF!G$28,0)-MAX(BJ308-BI308,0)/Inputs!$B$17)*DCF!G$6</f>
        <v>9125.1732756128695</v>
      </c>
      <c r="CR308" s="15">
        <f ca="1">(BK308*DCF!H$28-DCF!H$5*MAX(BK308*DCF!H$28,0)-MAX(BK308-BJ308,0)/Inputs!$B$17)*DCF!H$6</f>
        <v>11654.254863058231</v>
      </c>
      <c r="CS308" s="15">
        <f ca="1">(BL308*DCF!I$28-DCF!I$5*MAX(BL308*DCF!I$28,0)-MAX(BL308-BK308,0)/Inputs!$B$17)*DCF!I$6</f>
        <v>13706.99566085812</v>
      </c>
      <c r="CT308" s="15">
        <f ca="1">(BM308*DCF!J$28-DCF!J$5*MAX(BM308*DCF!J$28,0)-MAX(BM308-BL308,0)/Inputs!$B$17)*DCF!J$6</f>
        <v>15824.765629105734</v>
      </c>
      <c r="CU308" s="15">
        <f ca="1">(BN308*DCF!K$28-DCF!K$5*MAX(BN308*DCF!K$28,0)-MAX(BN308-BM308,0)/Inputs!$B$17)*DCF!K$6</f>
        <v>18648.465739580537</v>
      </c>
      <c r="CV308" s="15">
        <f ca="1">(BO308*DCF!L$28-DCF!L$5*MAX(BO308*DCF!L$28,0)-MAX(BO308-BN308,0)/Inputs!$B$17)*DCF!L$6</f>
        <v>23935.129892890127</v>
      </c>
      <c r="CW308" s="15">
        <f ca="1">(BP308*DCF!M$28-DCF!M$5*MAX(BP308*DCF!M$28,0)-MAX(BP308-BO308,0)/Inputs!$B$17)*DCF!M$6</f>
        <v>30745.09592441584</v>
      </c>
      <c r="CX308" s="15">
        <f ca="1">(BQ308*DCF!C$46-DCF!C$5*MAX(BQ308*DCF!C$46,0)-MAX(BQ308-Inputs!$B$20,0)/Inputs!$B$24)*DCF!C$6</f>
        <v>-4049.2299618913621</v>
      </c>
      <c r="CY308" s="15">
        <f ca="1">(BR308*DCF!D$46-DCF!D$5*MAX(BR308*DCF!D$46,0)-MAX(BR308-BQ308,0)/Inputs!$B$24)*DCF!D$6</f>
        <v>-1288.6973427980681</v>
      </c>
      <c r="CZ308" s="15">
        <f ca="1">(BS308*DCF!E$46-DCF!E$5*MAX(BS308*DCF!E$46,0)-MAX(BS308-BR308,0)/Inputs!$B$24)*DCF!E$6</f>
        <v>-3780.9216633622755</v>
      </c>
      <c r="DA308" s="15">
        <f ca="1">(BT308*DCF!F$46-DCF!F$5*MAX(BT308*DCF!F$46,0)-MAX(BT308-BS308,0)/Inputs!$B$24)*DCF!F$6</f>
        <v>-4813.2220150371704</v>
      </c>
      <c r="DB308" s="15">
        <f ca="1">(BU308*DCF!G$46-DCF!G$5*MAX(BU308*DCF!G$46,0)-MAX(BU308-BT308,0)/Inputs!$B$24)*DCF!G$6</f>
        <v>-1819.2905300955467</v>
      </c>
      <c r="DC308" s="15">
        <f ca="1">(BV308*DCF!H$46-DCF!H$5*MAX(BV308*DCF!H$46,0)-MAX(BV308-BU308,0)/Inputs!$B$24)*DCF!H$6</f>
        <v>-52.649318747114137</v>
      </c>
      <c r="DD308" s="15">
        <f ca="1">(BW308*DCF!I$46-DCF!I$5*MAX(BW308*DCF!I$46,0)-MAX(BW308-BV308,0)/Inputs!$B$24)*DCF!I$6</f>
        <v>-1884.786820656688</v>
      </c>
      <c r="DE308" s="15">
        <f ca="1">(BX308*DCF!J$46-DCF!J$5*MAX(BX308*DCF!J$46,0)-MAX(BX308-BW308,0)/Inputs!$B$24)*DCF!J$6</f>
        <v>-1484.771899187444</v>
      </c>
      <c r="DF308" s="15">
        <f ca="1">(BY308*DCF!K$46-DCF!K$5*MAX(BY308*DCF!K$46,0)-MAX(BY308-BX308,0)/Inputs!$B$24)*DCF!K$6</f>
        <v>-2566.1891904674858</v>
      </c>
      <c r="DG308" s="15">
        <f ca="1">(BZ308*DCF!L$46-DCF!L$5*MAX(BZ308*DCF!L$46,0)-MAX(BZ308-BY308,0)/Inputs!$B$24)*DCF!L$6</f>
        <v>3285.2624290293084</v>
      </c>
      <c r="DH308" s="15">
        <f ca="1">(CA308*DCF!M$46-DCF!M$5*MAX(CA308*DCF!M$46,0)-MAX(CA308-BZ308,0)/Inputs!$B$24)*DCF!M$6</f>
        <v>-3326.4948971566964</v>
      </c>
      <c r="DI308" s="15">
        <f ca="1">SUM(CB308:CL308)+BE308*DCF!M$10*(1+Inputs!$B$30)*(1-Inputs!$B$33)*(1-Inputs!$B$30/Inputs!$B$31)/(Inputs!$B$29-Inputs!$B$30)*DCF!M$6</f>
        <v>140501.08877110181</v>
      </c>
      <c r="DJ308" s="15">
        <f ca="1">SUM(CM308:CW308)+BP308*DCF!M$28*(1+Inputs!$B$30)*(1-Inputs!$B$33)*(1-Inputs!$B$30/Inputs!$B$31)/(Inputs!$B$29-Inputs!$B$30)*DCF!M$6</f>
        <v>864022.42678903788</v>
      </c>
      <c r="DK308" s="15">
        <f ca="1">SUM(CX308:DH308)+CA308*DCF!M$46*(1+Inputs!$B$30)*(1-Inputs!$B$33)*(1-Inputs!$B$30/Inputs!$B$31)/(Inputs!$B$29-Inputs!$B$30)*DCF!M$6</f>
        <v>235371.6685846466</v>
      </c>
      <c r="DM308" s="15">
        <f ca="1">DI308+DJ308+DK308+Inputs!$B$34+Inputs!$B$36-Inputs!$B$35</f>
        <v>1316746.1841447863</v>
      </c>
    </row>
    <row r="309" spans="1:117" x14ac:dyDescent="0.75">
      <c r="A309" s="11">
        <v>296</v>
      </c>
      <c r="C309" s="24">
        <f t="shared" ca="1" si="179"/>
        <v>-1.6900274931778985</v>
      </c>
      <c r="D309" s="24">
        <f t="shared" ca="1" si="179"/>
        <v>-0.54611586227514686</v>
      </c>
      <c r="E309" s="24">
        <f t="shared" ca="1" si="179"/>
        <v>0.48080450492964305</v>
      </c>
      <c r="F309" s="24">
        <f t="shared" ca="1" si="179"/>
        <v>0.19870703650588334</v>
      </c>
      <c r="G309" s="24">
        <f t="shared" ca="1" si="179"/>
        <v>2.3594875484345375</v>
      </c>
      <c r="H309" s="24">
        <f t="shared" ca="1" si="179"/>
        <v>-0.46603393563408868</v>
      </c>
      <c r="I309" s="24">
        <f t="shared" ca="1" si="179"/>
        <v>2.201209770866499</v>
      </c>
      <c r="J309" s="24">
        <f t="shared" ca="1" si="179"/>
        <v>1.08291832145133</v>
      </c>
      <c r="K309" s="24">
        <f t="shared" ca="1" si="179"/>
        <v>-1.5684932938969995</v>
      </c>
      <c r="L309" s="24">
        <f t="shared" ca="1" si="179"/>
        <v>0.97286941767272794</v>
      </c>
      <c r="M309" s="24">
        <f t="shared" ca="1" si="179"/>
        <v>-5.8945904407179069E-2</v>
      </c>
      <c r="N309" s="24">
        <f ca="1">SQRT(Inputs!$B$38)*C309+SQRT(1-Inputs!$B$38)*_xlfn.NORM.S.INV(RAND())</f>
        <v>-0.59988415029422582</v>
      </c>
      <c r="O309" s="24">
        <f ca="1">SQRT(Inputs!$B$38)*D309+SQRT(1-Inputs!$B$38)*_xlfn.NORM.S.INV(RAND())</f>
        <v>0.95103721688471476</v>
      </c>
      <c r="P309" s="24">
        <f ca="1">SQRT(Inputs!$B$38)*E309+SQRT(1-Inputs!$B$38)*_xlfn.NORM.S.INV(RAND())</f>
        <v>0.72282929690480868</v>
      </c>
      <c r="Q309" s="24">
        <f ca="1">SQRT(Inputs!$B$38)*F309+SQRT(1-Inputs!$B$38)*_xlfn.NORM.S.INV(RAND())</f>
        <v>2.0881794773239315E-2</v>
      </c>
      <c r="R309" s="24">
        <f ca="1">SQRT(Inputs!$B$38)*G309+SQRT(1-Inputs!$B$38)*_xlfn.NORM.S.INV(RAND())</f>
        <v>1.3389221416240671</v>
      </c>
      <c r="S309" s="24">
        <f ca="1">SQRT(Inputs!$B$38)*H309+SQRT(1-Inputs!$B$38)*_xlfn.NORM.S.INV(RAND())</f>
        <v>0.27405028215118071</v>
      </c>
      <c r="T309" s="24">
        <f ca="1">SQRT(Inputs!$B$38)*I309+SQRT(1-Inputs!$B$38)*_xlfn.NORM.S.INV(RAND())</f>
        <v>2.1443857003855711</v>
      </c>
      <c r="U309" s="24">
        <f ca="1">SQRT(Inputs!$B$38)*J309+SQRT(1-Inputs!$B$38)*_xlfn.NORM.S.INV(RAND())</f>
        <v>1.6445943760653949</v>
      </c>
      <c r="V309" s="24">
        <f ca="1">SQRT(Inputs!$B$38)*K309+SQRT(1-Inputs!$B$38)*_xlfn.NORM.S.INV(RAND())</f>
        <v>3.9840995924828815E-2</v>
      </c>
      <c r="W309" s="24">
        <f ca="1">SQRT(Inputs!$B$38)*L309+SQRT(1-Inputs!$B$38)*_xlfn.NORM.S.INV(RAND())</f>
        <v>0.91333568074755989</v>
      </c>
      <c r="X309" s="24">
        <f ca="1">SQRT(Inputs!$B$38)*M309+SQRT(1-Inputs!$B$38)*_xlfn.NORM.S.INV(RAND())</f>
        <v>-0.59617141383693961</v>
      </c>
      <c r="Y309" s="24">
        <f ca="1">SQRT(Inputs!$B$38)*C309+SQRT(1-Inputs!$B$38)*_xlfn.NORM.S.INV(RAND())</f>
        <v>-1.172421592640323</v>
      </c>
      <c r="Z309" s="24">
        <f ca="1">SQRT(Inputs!$B$38)*D309+SQRT(1-Inputs!$B$38)*_xlfn.NORM.S.INV(RAND())</f>
        <v>-1.4198035177236401</v>
      </c>
      <c r="AA309" s="24">
        <f ca="1">SQRT(Inputs!$B$38)*E309+SQRT(1-Inputs!$B$38)*_xlfn.NORM.S.INV(RAND())</f>
        <v>1.1976745532596138</v>
      </c>
      <c r="AB309" s="24">
        <f ca="1">SQRT(Inputs!$B$38)*F309+SQRT(1-Inputs!$B$38)*_xlfn.NORM.S.INV(RAND())</f>
        <v>-0.22256032766641265</v>
      </c>
      <c r="AC309" s="24">
        <f ca="1">SQRT(Inputs!$B$38)*G309+SQRT(1-Inputs!$B$38)*_xlfn.NORM.S.INV(RAND())</f>
        <v>1.7643847194741702</v>
      </c>
      <c r="AD309" s="24">
        <f ca="1">SQRT(Inputs!$B$38)*H309+SQRT(1-Inputs!$B$38)*_xlfn.NORM.S.INV(RAND())</f>
        <v>0.22963254227721314</v>
      </c>
      <c r="AE309" s="24">
        <f ca="1">SQRT(Inputs!$B$38)*I309+SQRT(1-Inputs!$B$38)*_xlfn.NORM.S.INV(RAND())</f>
        <v>0.76489476930271616</v>
      </c>
      <c r="AF309" s="24">
        <f ca="1">SQRT(Inputs!$B$38)*J309+SQRT(1-Inputs!$B$38)*_xlfn.NORM.S.INV(RAND())</f>
        <v>6.6138168089825644E-2</v>
      </c>
      <c r="AG309" s="24">
        <f ca="1">SQRT(Inputs!$B$38)*K309+SQRT(1-Inputs!$B$38)*_xlfn.NORM.S.INV(RAND())</f>
        <v>-2.0256806269958756</v>
      </c>
      <c r="AH309" s="24">
        <f ca="1">SQRT(Inputs!$B$38)*L309+SQRT(1-Inputs!$B$38)*_xlfn.NORM.S.INV(RAND())</f>
        <v>1.5909001042942426</v>
      </c>
      <c r="AI309" s="24">
        <f ca="1">SQRT(Inputs!$B$38)*M309+SQRT(1-Inputs!$B$38)*_xlfn.NORM.S.INV(RAND())</f>
        <v>-0.1260491068722156</v>
      </c>
      <c r="AJ309" s="24">
        <f ca="1">SQRT(Inputs!$B$38)*C309+SQRT(1-Inputs!$B$38)*_xlfn.NORM.S.INV(RAND())</f>
        <v>-0.43704109688662551</v>
      </c>
      <c r="AK309" s="24">
        <f ca="1">SQRT(Inputs!$B$38)*D309+SQRT(1-Inputs!$B$38)*_xlfn.NORM.S.INV(RAND())</f>
        <v>-1.3288722172140488</v>
      </c>
      <c r="AL309" s="24">
        <f ca="1">SQRT(Inputs!$B$38)*E309+SQRT(1-Inputs!$B$38)*_xlfn.NORM.S.INV(RAND())</f>
        <v>1.1925809291174538</v>
      </c>
      <c r="AM309" s="24">
        <f ca="1">SQRT(Inputs!$B$38)*F309+SQRT(1-Inputs!$B$38)*_xlfn.NORM.S.INV(RAND())</f>
        <v>-0.82225462046162034</v>
      </c>
      <c r="AN309" s="24">
        <f ca="1">SQRT(Inputs!$B$38)*G309+SQRT(1-Inputs!$B$38)*_xlfn.NORM.S.INV(RAND())</f>
        <v>2.3740747044281023</v>
      </c>
      <c r="AO309" s="24">
        <f ca="1">SQRT(Inputs!$B$38)*H309+SQRT(1-Inputs!$B$38)*_xlfn.NORM.S.INV(RAND())</f>
        <v>-0.14136721757987972</v>
      </c>
      <c r="AP309" s="24">
        <f ca="1">SQRT(Inputs!$B$38)*I309+SQRT(1-Inputs!$B$38)*_xlfn.NORM.S.INV(RAND())</f>
        <v>2.2754480524153982</v>
      </c>
      <c r="AQ309" s="24">
        <f ca="1">SQRT(Inputs!$B$38)*J309+SQRT(1-Inputs!$B$38)*_xlfn.NORM.S.INV(RAND())</f>
        <v>0.82216043210037593</v>
      </c>
      <c r="AR309" s="24">
        <f ca="1">SQRT(Inputs!$B$38)*K309+SQRT(1-Inputs!$B$38)*_xlfn.NORM.S.INV(RAND())</f>
        <v>0.61324289649678898</v>
      </c>
      <c r="AS309" s="24">
        <f ca="1">SQRT(Inputs!$B$38)*L309+SQRT(1-Inputs!$B$38)*_xlfn.NORM.S.INV(RAND())</f>
        <v>-0.73757126116985561</v>
      </c>
      <c r="AT309" s="24">
        <f ca="1">SQRT(Inputs!$B$38)*M309+SQRT(1-Inputs!$B$38)*_xlfn.NORM.S.INV(RAND())</f>
        <v>0.62756859563030554</v>
      </c>
      <c r="AU309" s="15">
        <f ca="1">Inputs!$B$6*EXP($B$8-0.5*C$5^2+C$5*N309)</f>
        <v>4503.0369411873889</v>
      </c>
      <c r="AV309" s="15">
        <f t="shared" ca="1" si="146"/>
        <v>6303.8958760619525</v>
      </c>
      <c r="AW309" s="15">
        <f t="shared" ca="1" si="147"/>
        <v>8473.6344621255776</v>
      </c>
      <c r="AX309" s="15">
        <f t="shared" ca="1" si="148"/>
        <v>10372.481718612717</v>
      </c>
      <c r="AY309" s="15">
        <f t="shared" ca="1" si="149"/>
        <v>14821.793776738339</v>
      </c>
      <c r="AZ309" s="15">
        <f t="shared" ca="1" si="150"/>
        <v>18682.847410655068</v>
      </c>
      <c r="BA309" s="15">
        <f t="shared" ca="1" si="151"/>
        <v>28615.595590093642</v>
      </c>
      <c r="BB309" s="15">
        <f t="shared" ca="1" si="152"/>
        <v>41309.657538985906</v>
      </c>
      <c r="BC309" s="15">
        <f t="shared" ca="1" si="153"/>
        <v>50788.768397490079</v>
      </c>
      <c r="BD309" s="15">
        <f t="shared" ca="1" si="154"/>
        <v>67770.06450507621</v>
      </c>
      <c r="BE309" s="15">
        <f t="shared" ca="1" si="155"/>
        <v>78654.541059691604</v>
      </c>
      <c r="BF309" s="15">
        <f ca="1">Inputs!$B$13*EXP($B$9-0.5*C$6^2+C$6*Y309)</f>
        <v>10962.540798167645</v>
      </c>
      <c r="BG309" s="15">
        <f t="shared" ca="1" si="156"/>
        <v>10340.938810760706</v>
      </c>
      <c r="BH309" s="15">
        <f t="shared" ca="1" si="157"/>
        <v>15411.163907690203</v>
      </c>
      <c r="BI309" s="15">
        <f t="shared" ca="1" si="158"/>
        <v>18230.260461983296</v>
      </c>
      <c r="BJ309" s="15">
        <f t="shared" ca="1" si="159"/>
        <v>28821.301703564684</v>
      </c>
      <c r="BK309" s="15">
        <f t="shared" ca="1" si="160"/>
        <v>36496.007151036712</v>
      </c>
      <c r="BL309" s="15">
        <f t="shared" ca="1" si="161"/>
        <v>49502.466739726675</v>
      </c>
      <c r="BM309" s="15">
        <f t="shared" ca="1" si="162"/>
        <v>61351.22337111213</v>
      </c>
      <c r="BN309" s="15">
        <f t="shared" ca="1" si="163"/>
        <v>59191.519071886374</v>
      </c>
      <c r="BO309" s="15">
        <f t="shared" ca="1" si="164"/>
        <v>87622.835991647735</v>
      </c>
      <c r="BP309" s="15">
        <f t="shared" ca="1" si="165"/>
        <v>106318.08242884636</v>
      </c>
      <c r="BQ309" s="15">
        <f ca="1">Inputs!$B$20*EXP($B$10-0.5*C$7^2+C$7*AJ309)</f>
        <v>3673.5646890255907</v>
      </c>
      <c r="BR309" s="15">
        <f t="shared" ca="1" si="166"/>
        <v>3268.4659946713678</v>
      </c>
      <c r="BS309" s="15">
        <f t="shared" ca="1" si="167"/>
        <v>6304.1034778833591</v>
      </c>
      <c r="BT309" s="15">
        <f t="shared" ca="1" si="168"/>
        <v>7005.5158534115508</v>
      </c>
      <c r="BU309" s="15">
        <f t="shared" ca="1" si="169"/>
        <v>17244.404018425539</v>
      </c>
      <c r="BV309" s="15">
        <f t="shared" ca="1" si="170"/>
        <v>23239.843269360415</v>
      </c>
      <c r="BW309" s="15">
        <f t="shared" ca="1" si="171"/>
        <v>52492.872104088303</v>
      </c>
      <c r="BX309" s="15">
        <f t="shared" ca="1" si="172"/>
        <v>86575.286534817089</v>
      </c>
      <c r="BY309" s="15">
        <f t="shared" ca="1" si="173"/>
        <v>136408.00105234067</v>
      </c>
      <c r="BZ309" s="15">
        <f t="shared" ca="1" si="174"/>
        <v>167130.08694424995</v>
      </c>
      <c r="CA309" s="15">
        <f t="shared" ca="1" si="175"/>
        <v>262463.80136511638</v>
      </c>
      <c r="CB309" s="15">
        <f ca="1">(AU309*DCF!C$10-DCF!C$5*MAX(AU309*DCF!C$10,0)-MAX(AU309-Inputs!$B$6,0)/Inputs!$B$10)*DCF!C$6</f>
        <v>1046.3484991146443</v>
      </c>
      <c r="CC309" s="15">
        <f ca="1">(AV309*DCF!D$10-DCF!D$5*MAX(AV309*DCF!D$10,0)-MAX(AV309-AU309,0)/Inputs!$B$10)*DCF!D$6</f>
        <v>1097.4395928547738</v>
      </c>
      <c r="CD309" s="15">
        <f ca="1">(AW309*DCF!E$10-DCF!E$5*MAX(AW309*DCF!E$10,0)-MAX(AW309-AV309,0)/Inputs!$B$10)*DCF!E$6</f>
        <v>1467.712326300943</v>
      </c>
      <c r="CE309" s="15">
        <f ca="1">(AX309*DCF!F$10-DCF!F$5*MAX(AX309*DCF!F$10,0)-MAX(AX309-AW309,0)/Inputs!$B$10)*DCF!F$6</f>
        <v>1869.1931925928204</v>
      </c>
      <c r="CF309" s="15">
        <f ca="1">(AY309*DCF!G$10-DCF!G$5*MAX(AY309*DCF!G$10,0)-MAX(AY309-AX309,0)/Inputs!$B$10)*DCF!G$6</f>
        <v>2198.6454761823888</v>
      </c>
      <c r="CG309" s="15">
        <f ca="1">(AZ309*DCF!H$10-DCF!H$5*MAX(AZ309*DCF!H$10,0)-MAX(AZ309-AY309,0)/Inputs!$B$10)*DCF!H$6</f>
        <v>2941.688934406865</v>
      </c>
      <c r="CH309" s="15">
        <f ca="1">(BA309*DCF!I$10-DCF!I$5*MAX(BA309*DCF!I$10,0)-MAX(BA309-AZ309,0)/Inputs!$B$10)*DCF!I$6</f>
        <v>3597.7067007393439</v>
      </c>
      <c r="CI309" s="15">
        <f ca="1">(BB309*DCF!J$10-DCF!J$5*MAX(BB309*DCF!J$10,0)-MAX(BB309-BA309,0)/Inputs!$B$10)*DCF!J$6</f>
        <v>5165.2571784899592</v>
      </c>
      <c r="CJ309" s="15">
        <f ca="1">(BC309*DCF!K$10-DCF!K$5*MAX(BC309*DCF!K$10,0)-MAX(BC309-BB309,0)/Inputs!$B$10)*DCF!K$6</f>
        <v>6849.2448180728243</v>
      </c>
      <c r="CK309" s="15">
        <f ca="1">(BD309*DCF!L$10-DCF!L$5*MAX(BD309*DCF!L$10,0)-MAX(BD309-BC309,0)/Inputs!$B$10)*DCF!L$6</f>
        <v>8025.0579028311604</v>
      </c>
      <c r="CL309" s="15">
        <f ca="1">(BE309*DCF!M$10-DCF!M$5*MAX(BE309*DCF!M$10,0)-MAX(BE309-BD309,0)/Inputs!$B$10)*DCF!M$6</f>
        <v>9798.9060409470112</v>
      </c>
      <c r="CM309" s="15">
        <f ca="1">(BF309*DCF!C$28-DCF!C$5*MAX(BF309*DCF!C$28,0)-MAX(BF309-Inputs!$B$13,0)/Inputs!$B$17)*DCF!C$6</f>
        <v>3345.6955578550687</v>
      </c>
      <c r="CN309" s="15">
        <f ca="1">(BG309*DCF!D$28-DCF!D$5*MAX(BG309*DCF!D$28,0)-MAX(BG309-BF309,0)/Inputs!$B$17)*DCF!D$6</f>
        <v>3045.6449812208812</v>
      </c>
      <c r="CO309" s="15">
        <f ca="1">(BH309*DCF!E$28-DCF!E$5*MAX(BH309*DCF!E$28,0)-MAX(BH309-BG309,0)/Inputs!$B$17)*DCF!E$6</f>
        <v>3365.4444606161514</v>
      </c>
      <c r="CP309" s="15">
        <f ca="1">(BI309*DCF!F$28-DCF!F$5*MAX(BI309*DCF!F$28,0)-MAX(BI309-BH309,0)/Inputs!$B$17)*DCF!F$6</f>
        <v>4435.7744277154816</v>
      </c>
      <c r="CQ309" s="15">
        <f ca="1">(BJ309*DCF!G$28-DCF!G$5*MAX(BJ309*DCF!G$28,0)-MAX(BJ309-BI309,0)/Inputs!$B$17)*DCF!G$6</f>
        <v>5696.5968834540381</v>
      </c>
      <c r="CR309" s="15">
        <f ca="1">(BK309*DCF!H$28-DCF!H$5*MAX(BK309*DCF!H$28,0)-MAX(BK309-BJ309,0)/Inputs!$B$17)*DCF!H$6</f>
        <v>7833.4313719274187</v>
      </c>
      <c r="CS309" s="15">
        <f ca="1">(BL309*DCF!I$28-DCF!I$5*MAX(BL309*DCF!I$28,0)-MAX(BL309-BK309,0)/Inputs!$B$17)*DCF!I$6</f>
        <v>9773.8297047151609</v>
      </c>
      <c r="CT309" s="15">
        <f ca="1">(BM309*DCF!J$28-DCF!J$5*MAX(BM309*DCF!J$28,0)-MAX(BM309-BL309,0)/Inputs!$B$17)*DCF!J$6</f>
        <v>12115.367632093194</v>
      </c>
      <c r="CU309" s="15">
        <f ca="1">(BN309*DCF!K$28-DCF!K$5*MAX(BN309*DCF!K$28,0)-MAX(BN309-BM309,0)/Inputs!$B$17)*DCF!K$6</f>
        <v>12500.256363615728</v>
      </c>
      <c r="CV309" s="15">
        <f ca="1">(BO309*DCF!L$28-DCF!L$5*MAX(BO309*DCF!L$28,0)-MAX(BO309-BN309,0)/Inputs!$B$17)*DCF!L$6</f>
        <v>14265.544054301856</v>
      </c>
      <c r="CW309" s="15">
        <f ca="1">(BP309*DCF!M$28-DCF!M$5*MAX(BP309*DCF!M$28,0)-MAX(BP309-BO309,0)/Inputs!$B$17)*DCF!M$6</f>
        <v>18049.630162406451</v>
      </c>
      <c r="CX309" s="15">
        <f ca="1">(BQ309*DCF!C$46-DCF!C$5*MAX(BQ309*DCF!C$46,0)-MAX(BQ309-Inputs!$B$20,0)/Inputs!$B$24)*DCF!C$6</f>
        <v>-1066.6729947059521</v>
      </c>
      <c r="CY309" s="15">
        <f ca="1">(BR309*DCF!D$46-DCF!D$5*MAX(BR309*DCF!D$46,0)-MAX(BR309-BQ309,0)/Inputs!$B$24)*DCF!D$6</f>
        <v>-557.8509236781025</v>
      </c>
      <c r="CZ309" s="15">
        <f ca="1">(BS309*DCF!E$46-DCF!E$5*MAX(BS309*DCF!E$46,0)-MAX(BS309-BR309,0)/Inputs!$B$24)*DCF!E$6</f>
        <v>-1942.0359386314351</v>
      </c>
      <c r="DA309" s="15">
        <f ca="1">(BT309*DCF!F$46-DCF!F$5*MAX(BT309*DCF!F$46,0)-MAX(BT309-BS309,0)/Inputs!$B$24)*DCF!F$6</f>
        <v>-765.59237596184414</v>
      </c>
      <c r="DB309" s="15">
        <f ca="1">(BU309*DCF!G$46-DCF!G$5*MAX(BU309*DCF!G$46,0)-MAX(BU309-BT309,0)/Inputs!$B$24)*DCF!G$6</f>
        <v>-4024.2273633790801</v>
      </c>
      <c r="DC309" s="15">
        <f ca="1">(BV309*DCF!H$46-DCF!H$5*MAX(BV309*DCF!H$46,0)-MAX(BV309-BU309,0)/Inputs!$B$24)*DCF!H$6</f>
        <v>-1863.0460125622503</v>
      </c>
      <c r="DD309" s="15">
        <f ca="1">(BW309*DCF!I$46-DCF!I$5*MAX(BW309*DCF!I$46,0)-MAX(BW309-BV309,0)/Inputs!$B$24)*DCF!I$6</f>
        <v>-7185.0696830910847</v>
      </c>
      <c r="DE309" s="15">
        <f ca="1">(BX309*DCF!J$46-DCF!J$5*MAX(BX309*DCF!J$46,0)-MAX(BX309-BW309,0)/Inputs!$B$24)*DCF!J$6</f>
        <v>-5406.505688752286</v>
      </c>
      <c r="DF309" s="15">
        <f ca="1">(BY309*DCF!K$46-DCF!K$5*MAX(BY309*DCF!K$46,0)-MAX(BY309-BX309,0)/Inputs!$B$24)*DCF!K$6</f>
        <v>-4415.6077802485452</v>
      </c>
      <c r="DG309" s="15">
        <f ca="1">(BZ309*DCF!L$46-DCF!L$5*MAX(BZ309*DCF!L$46,0)-MAX(BZ309-BY309,0)/Inputs!$B$24)*DCF!L$6</f>
        <v>4600.4206623250802</v>
      </c>
      <c r="DH309" s="15">
        <f ca="1">(CA309*DCF!M$46-DCF!M$5*MAX(CA309*DCF!M$46,0)-MAX(CA309-BZ309,0)/Inputs!$B$24)*DCF!M$6</f>
        <v>646.02778352819485</v>
      </c>
      <c r="DI309" s="15">
        <f ca="1">SUM(CB309:CL309)+BE309*DCF!M$10*(1+Inputs!$B$30)*(1-Inputs!$B$33)*(1-Inputs!$B$30/Inputs!$B$31)/(Inputs!$B$29-Inputs!$B$30)*DCF!M$6</f>
        <v>262953.82853028388</v>
      </c>
      <c r="DJ309" s="15">
        <f ca="1">SUM(CM309:CW309)+BP309*DCF!M$28*(1+Inputs!$B$30)*(1-Inputs!$B$33)*(1-Inputs!$B$30/Inputs!$B$31)/(Inputs!$B$29-Inputs!$B$30)*DCF!M$6</f>
        <v>488940.05468068511</v>
      </c>
      <c r="DK309" s="15">
        <f ca="1">SUM(CX309:DH309)+CA309*DCF!M$46*(1+Inputs!$B$30)*(1-Inputs!$B$33)*(1-Inputs!$B$30/Inputs!$B$31)/(Inputs!$B$29-Inputs!$B$30)*DCF!M$6</f>
        <v>383819.96742016816</v>
      </c>
      <c r="DM309" s="15">
        <f ca="1">DI309+DJ309+DK309+Inputs!$B$34+Inputs!$B$36-Inputs!$B$35</f>
        <v>1212564.8506311371</v>
      </c>
    </row>
    <row r="310" spans="1:117" x14ac:dyDescent="0.75">
      <c r="A310" s="11">
        <v>297</v>
      </c>
      <c r="C310" s="24">
        <f t="shared" ca="1" si="179"/>
        <v>-1.8242670826842171</v>
      </c>
      <c r="D310" s="24">
        <f t="shared" ca="1" si="179"/>
        <v>0.29482390975421824</v>
      </c>
      <c r="E310" s="24">
        <f t="shared" ca="1" si="179"/>
        <v>1.4923683811825548</v>
      </c>
      <c r="F310" s="24">
        <f t="shared" ca="1" si="179"/>
        <v>0.81970039143787865</v>
      </c>
      <c r="G310" s="24">
        <f t="shared" ca="1" si="179"/>
        <v>-2.2576860701019559</v>
      </c>
      <c r="H310" s="24">
        <f t="shared" ca="1" si="179"/>
        <v>2.1317412570665648</v>
      </c>
      <c r="I310" s="24">
        <f t="shared" ca="1" si="179"/>
        <v>-0.72277618520768872</v>
      </c>
      <c r="J310" s="24">
        <f t="shared" ca="1" si="179"/>
        <v>-1.3586816989569783</v>
      </c>
      <c r="K310" s="24">
        <f t="shared" ca="1" si="179"/>
        <v>0.20811317214883299</v>
      </c>
      <c r="L310" s="24">
        <f t="shared" ca="1" si="179"/>
        <v>7.5623245857297849E-2</v>
      </c>
      <c r="M310" s="24">
        <f t="shared" ca="1" si="179"/>
        <v>-0.58930556765617637</v>
      </c>
      <c r="N310" s="24">
        <f ca="1">SQRT(Inputs!$B$38)*C310+SQRT(1-Inputs!$B$38)*_xlfn.NORM.S.INV(RAND())</f>
        <v>-1.1049390239370358</v>
      </c>
      <c r="O310" s="24">
        <f ca="1">SQRT(Inputs!$B$38)*D310+SQRT(1-Inputs!$B$38)*_xlfn.NORM.S.INV(RAND())</f>
        <v>-1.2043334393213296</v>
      </c>
      <c r="P310" s="24">
        <f ca="1">SQRT(Inputs!$B$38)*E310+SQRT(1-Inputs!$B$38)*_xlfn.NORM.S.INV(RAND())</f>
        <v>1.4734881343264299</v>
      </c>
      <c r="Q310" s="24">
        <f ca="1">SQRT(Inputs!$B$38)*F310+SQRT(1-Inputs!$B$38)*_xlfn.NORM.S.INV(RAND())</f>
        <v>1.27983576044763</v>
      </c>
      <c r="R310" s="24">
        <f ca="1">SQRT(Inputs!$B$38)*G310+SQRT(1-Inputs!$B$38)*_xlfn.NORM.S.INV(RAND())</f>
        <v>-1.8003480631195572</v>
      </c>
      <c r="S310" s="24">
        <f ca="1">SQRT(Inputs!$B$38)*H310+SQRT(1-Inputs!$B$38)*_xlfn.NORM.S.INV(RAND())</f>
        <v>1.1221450045583305</v>
      </c>
      <c r="T310" s="24">
        <f ca="1">SQRT(Inputs!$B$38)*I310+SQRT(1-Inputs!$B$38)*_xlfn.NORM.S.INV(RAND())</f>
        <v>-0.28417239120278426</v>
      </c>
      <c r="U310" s="24">
        <f ca="1">SQRT(Inputs!$B$38)*J310+SQRT(1-Inputs!$B$38)*_xlfn.NORM.S.INV(RAND())</f>
        <v>0.27092342379247858</v>
      </c>
      <c r="V310" s="24">
        <f ca="1">SQRT(Inputs!$B$38)*K310+SQRT(1-Inputs!$B$38)*_xlfn.NORM.S.INV(RAND())</f>
        <v>-1.069254401403587</v>
      </c>
      <c r="W310" s="24">
        <f ca="1">SQRT(Inputs!$B$38)*L310+SQRT(1-Inputs!$B$38)*_xlfn.NORM.S.INV(RAND())</f>
        <v>0.67834565918161072</v>
      </c>
      <c r="X310" s="24">
        <f ca="1">SQRT(Inputs!$B$38)*M310+SQRT(1-Inputs!$B$38)*_xlfn.NORM.S.INV(RAND())</f>
        <v>-1.5598640135508592</v>
      </c>
      <c r="Y310" s="24">
        <f ca="1">SQRT(Inputs!$B$38)*C310+SQRT(1-Inputs!$B$38)*_xlfn.NORM.S.INV(RAND())</f>
        <v>8.9285611441153434E-2</v>
      </c>
      <c r="Z310" s="24">
        <f ca="1">SQRT(Inputs!$B$38)*D310+SQRT(1-Inputs!$B$38)*_xlfn.NORM.S.INV(RAND())</f>
        <v>-0.57870336595101157</v>
      </c>
      <c r="AA310" s="24">
        <f ca="1">SQRT(Inputs!$B$38)*E310+SQRT(1-Inputs!$B$38)*_xlfn.NORM.S.INV(RAND())</f>
        <v>-0.13120369172888979</v>
      </c>
      <c r="AB310" s="24">
        <f ca="1">SQRT(Inputs!$B$38)*F310+SQRT(1-Inputs!$B$38)*_xlfn.NORM.S.INV(RAND())</f>
        <v>0.29517377377074405</v>
      </c>
      <c r="AC310" s="24">
        <f ca="1">SQRT(Inputs!$B$38)*G310+SQRT(1-Inputs!$B$38)*_xlfn.NORM.S.INV(RAND())</f>
        <v>-1.3193181652691106</v>
      </c>
      <c r="AD310" s="24">
        <f ca="1">SQRT(Inputs!$B$38)*H310+SQRT(1-Inputs!$B$38)*_xlfn.NORM.S.INV(RAND())</f>
        <v>2.2434059543909091</v>
      </c>
      <c r="AE310" s="24">
        <f ca="1">SQRT(Inputs!$B$38)*I310+SQRT(1-Inputs!$B$38)*_xlfn.NORM.S.INV(RAND())</f>
        <v>-0.16693302012760347</v>
      </c>
      <c r="AF310" s="24">
        <f ca="1">SQRT(Inputs!$B$38)*J310+SQRT(1-Inputs!$B$38)*_xlfn.NORM.S.INV(RAND())</f>
        <v>-2.5158061578638424E-2</v>
      </c>
      <c r="AG310" s="24">
        <f ca="1">SQRT(Inputs!$B$38)*K310+SQRT(1-Inputs!$B$38)*_xlfn.NORM.S.INV(RAND())</f>
        <v>-1.9527750358659973E-2</v>
      </c>
      <c r="AH310" s="24">
        <f ca="1">SQRT(Inputs!$B$38)*L310+SQRT(1-Inputs!$B$38)*_xlfn.NORM.S.INV(RAND())</f>
        <v>-0.41143688196232431</v>
      </c>
      <c r="AI310" s="24">
        <f ca="1">SQRT(Inputs!$B$38)*M310+SQRT(1-Inputs!$B$38)*_xlfn.NORM.S.INV(RAND())</f>
        <v>-1.7766515394726214</v>
      </c>
      <c r="AJ310" s="24">
        <f ca="1">SQRT(Inputs!$B$38)*C310+SQRT(1-Inputs!$B$38)*_xlfn.NORM.S.INV(RAND())</f>
        <v>-1.6014193613321117</v>
      </c>
      <c r="AK310" s="24">
        <f ca="1">SQRT(Inputs!$B$38)*D310+SQRT(1-Inputs!$B$38)*_xlfn.NORM.S.INV(RAND())</f>
        <v>-1.1000887567222883</v>
      </c>
      <c r="AL310" s="24">
        <f ca="1">SQRT(Inputs!$B$38)*E310+SQRT(1-Inputs!$B$38)*_xlfn.NORM.S.INV(RAND())</f>
        <v>0.28918343208346609</v>
      </c>
      <c r="AM310" s="24">
        <f ca="1">SQRT(Inputs!$B$38)*F310+SQRT(1-Inputs!$B$38)*_xlfn.NORM.S.INV(RAND())</f>
        <v>2.4834636624001969</v>
      </c>
      <c r="AN310" s="24">
        <f ca="1">SQRT(Inputs!$B$38)*G310+SQRT(1-Inputs!$B$38)*_xlfn.NORM.S.INV(RAND())</f>
        <v>-0.31806806321995262</v>
      </c>
      <c r="AO310" s="24">
        <f ca="1">SQRT(Inputs!$B$38)*H310+SQRT(1-Inputs!$B$38)*_xlfn.NORM.S.INV(RAND())</f>
        <v>1.3551856827647171</v>
      </c>
      <c r="AP310" s="24">
        <f ca="1">SQRT(Inputs!$B$38)*I310+SQRT(1-Inputs!$B$38)*_xlfn.NORM.S.INV(RAND())</f>
        <v>0.65453497767628388</v>
      </c>
      <c r="AQ310" s="24">
        <f ca="1">SQRT(Inputs!$B$38)*J310+SQRT(1-Inputs!$B$38)*_xlfn.NORM.S.INV(RAND())</f>
        <v>-0.96109947835249465</v>
      </c>
      <c r="AR310" s="24">
        <f ca="1">SQRT(Inputs!$B$38)*K310+SQRT(1-Inputs!$B$38)*_xlfn.NORM.S.INV(RAND())</f>
        <v>-0.95392680818693332</v>
      </c>
      <c r="AS310" s="24">
        <f ca="1">SQRT(Inputs!$B$38)*L310+SQRT(1-Inputs!$B$38)*_xlfn.NORM.S.INV(RAND())</f>
        <v>0.2656166767436085</v>
      </c>
      <c r="AT310" s="24">
        <f ca="1">SQRT(Inputs!$B$38)*M310+SQRT(1-Inputs!$B$38)*_xlfn.NORM.S.INV(RAND())</f>
        <v>-0.20400239157071898</v>
      </c>
      <c r="AU310" s="15">
        <f ca="1">Inputs!$B$6*EXP($B$8-0.5*C$5^2+C$5*N310)</f>
        <v>4149.5390648935063</v>
      </c>
      <c r="AV310" s="15">
        <f t="shared" ca="1" si="146"/>
        <v>4231.2801425893949</v>
      </c>
      <c r="AW310" s="15">
        <f t="shared" ca="1" si="147"/>
        <v>6293.6802719958177</v>
      </c>
      <c r="AX310" s="15">
        <f t="shared" ca="1" si="148"/>
        <v>9016.2414787991238</v>
      </c>
      <c r="AY310" s="15">
        <f t="shared" ca="1" si="149"/>
        <v>8929.3266228943048</v>
      </c>
      <c r="AZ310" s="15">
        <f t="shared" ca="1" si="150"/>
        <v>12357.212341428987</v>
      </c>
      <c r="BA310" s="15">
        <f t="shared" ca="1" si="151"/>
        <v>14678.939107982202</v>
      </c>
      <c r="BB310" s="15">
        <f t="shared" ca="1" si="152"/>
        <v>18465.988491464621</v>
      </c>
      <c r="BC310" s="15">
        <f t="shared" ca="1" si="153"/>
        <v>20398.24053770916</v>
      </c>
      <c r="BD310" s="15">
        <f t="shared" ca="1" si="154"/>
        <v>26626.701777433816</v>
      </c>
      <c r="BE310" s="15">
        <f t="shared" ca="1" si="155"/>
        <v>28306.342795712913</v>
      </c>
      <c r="BF310" s="15">
        <f ca="1">Inputs!$B$13*EXP($B$9-0.5*C$6^2+C$6*Y310)</f>
        <v>14078.018628706299</v>
      </c>
      <c r="BG310" s="15">
        <f t="shared" ca="1" si="156"/>
        <v>15456.165240510029</v>
      </c>
      <c r="BH310" s="15">
        <f t="shared" ca="1" si="157"/>
        <v>18478.080642902005</v>
      </c>
      <c r="BI310" s="15">
        <f t="shared" ca="1" si="158"/>
        <v>23671.345386601864</v>
      </c>
      <c r="BJ310" s="15">
        <f t="shared" ca="1" si="159"/>
        <v>23993.79236815542</v>
      </c>
      <c r="BK310" s="15">
        <f t="shared" ca="1" si="160"/>
        <v>39966.636538487721</v>
      </c>
      <c r="BL310" s="15">
        <f t="shared" ca="1" si="161"/>
        <v>48043.534668192566</v>
      </c>
      <c r="BM310" s="15">
        <f t="shared" ca="1" si="162"/>
        <v>58871.592428408017</v>
      </c>
      <c r="BN310" s="15">
        <f t="shared" ca="1" si="163"/>
        <v>72235.448507246459</v>
      </c>
      <c r="BO310" s="15">
        <f t="shared" ca="1" si="164"/>
        <v>84727.663860626286</v>
      </c>
      <c r="BP310" s="15">
        <f t="shared" ca="1" si="165"/>
        <v>85270.504484869612</v>
      </c>
      <c r="BQ310" s="15">
        <f ca="1">Inputs!$B$20*EXP($B$10-0.5*C$7^2+C$7*AJ310)</f>
        <v>2430.6961129674951</v>
      </c>
      <c r="BR310" s="15">
        <f t="shared" ca="1" si="166"/>
        <v>2325.6347233704919</v>
      </c>
      <c r="BS310" s="15">
        <f t="shared" ca="1" si="167"/>
        <v>3460.5053001998008</v>
      </c>
      <c r="BT310" s="15">
        <f t="shared" ca="1" si="168"/>
        <v>9153.2421974500921</v>
      </c>
      <c r="BU310" s="15">
        <f t="shared" ca="1" si="169"/>
        <v>11745.622452782414</v>
      </c>
      <c r="BV310" s="15">
        <f t="shared" ca="1" si="170"/>
        <v>22176.481129028216</v>
      </c>
      <c r="BW310" s="15">
        <f t="shared" ca="1" si="171"/>
        <v>35544.182486104437</v>
      </c>
      <c r="BX310" s="15">
        <f t="shared" ca="1" si="172"/>
        <v>41001.802555789698</v>
      </c>
      <c r="BY310" s="15">
        <f t="shared" ca="1" si="173"/>
        <v>47866.396550127647</v>
      </c>
      <c r="BZ310" s="15">
        <f t="shared" ca="1" si="174"/>
        <v>70524.182623133471</v>
      </c>
      <c r="CA310" s="15">
        <f t="shared" ca="1" si="175"/>
        <v>95538.140617259953</v>
      </c>
      <c r="CB310" s="15">
        <f ca="1">(AU310*DCF!C$10-DCF!C$5*MAX(AU310*DCF!C$10,0)-MAX(AU310-Inputs!$B$6,0)/Inputs!$B$10)*DCF!C$6</f>
        <v>1048.8690019803721</v>
      </c>
      <c r="CC310" s="15">
        <f ca="1">(AV310*DCF!D$10-DCF!D$5*MAX(AV310*DCF!D$10,0)-MAX(AV310-AU310,0)/Inputs!$B$10)*DCF!D$6</f>
        <v>1011.4154462939916</v>
      </c>
      <c r="CD310" s="15">
        <f ca="1">(AW310*DCF!E$10-DCF!E$5*MAX(AW310*DCF!E$10,0)-MAX(AW310-AV310,0)/Inputs!$B$10)*DCF!E$6</f>
        <v>988.57267125480757</v>
      </c>
      <c r="CE310" s="15">
        <f ca="1">(AX310*DCF!F$10-DCF!F$5*MAX(AX310*DCF!F$10,0)-MAX(AX310-AW310,0)/Inputs!$B$10)*DCF!F$6</f>
        <v>1401.7336588620051</v>
      </c>
      <c r="CF310" s="15">
        <f ca="1">(AY310*DCF!G$10-DCF!G$5*MAX(AY310*DCF!G$10,0)-MAX(AY310-AX310,0)/Inputs!$B$10)*DCF!G$6</f>
        <v>1839.7971044331341</v>
      </c>
      <c r="CG310" s="15">
        <f ca="1">(AZ310*DCF!H$10-DCF!H$5*MAX(AZ310*DCF!H$10,0)-MAX(AZ310-AY310,0)/Inputs!$B$10)*DCF!H$6</f>
        <v>1790.4790773906061</v>
      </c>
      <c r="CH310" s="15">
        <f ca="1">(BA310*DCF!I$10-DCF!I$5*MAX(BA310*DCF!I$10,0)-MAX(BA310-AZ310,0)/Inputs!$B$10)*DCF!I$6</f>
        <v>2300.4621500293351</v>
      </c>
      <c r="CI310" s="15">
        <f ca="1">(BB310*DCF!J$10-DCF!J$5*MAX(BB310*DCF!J$10,0)-MAX(BB310-BA310,0)/Inputs!$B$10)*DCF!J$6</f>
        <v>2594.9415437160051</v>
      </c>
      <c r="CJ310" s="15">
        <f ca="1">(BC310*DCF!K$10-DCF!K$5*MAX(BC310*DCF!K$10,0)-MAX(BC310-BB310,0)/Inputs!$B$10)*DCF!K$6</f>
        <v>3013.3032567507994</v>
      </c>
      <c r="CK310" s="15">
        <f ca="1">(BD310*DCF!L$10-DCF!L$5*MAX(BD310*DCF!L$10,0)-MAX(BD310-BC310,0)/Inputs!$B$10)*DCF!L$6</f>
        <v>3210.3720746518288</v>
      </c>
      <c r="CL310" s="15">
        <f ca="1">(BE310*DCF!M$10-DCF!M$5*MAX(BE310*DCF!M$10,0)-MAX(BE310-BD310,0)/Inputs!$B$10)*DCF!M$6</f>
        <v>3793.7400175883781</v>
      </c>
      <c r="CM310" s="15">
        <f ca="1">(BF310*DCF!C$28-DCF!C$5*MAX(BF310*DCF!C$28,0)-MAX(BF310-Inputs!$B$13,0)/Inputs!$B$17)*DCF!C$6</f>
        <v>3675.0365977452611</v>
      </c>
      <c r="CN310" s="15">
        <f ca="1">(BG310*DCF!D$28-DCF!D$5*MAX(BG310*DCF!D$28,0)-MAX(BG310-BF310,0)/Inputs!$B$17)*DCF!D$6</f>
        <v>4258.1752815938971</v>
      </c>
      <c r="CO310" s="15">
        <f ca="1">(BH310*DCF!E$28-DCF!E$5*MAX(BH310*DCF!E$28,0)-MAX(BH310-BG310,0)/Inputs!$B$17)*DCF!E$6</f>
        <v>4637.7435371638712</v>
      </c>
      <c r="CP310" s="15">
        <f ca="1">(BI310*DCF!F$28-DCF!F$5*MAX(BI310*DCF!F$28,0)-MAX(BI310-BH310,0)/Inputs!$B$17)*DCF!F$6</f>
        <v>5480.6308164073171</v>
      </c>
      <c r="CQ310" s="15">
        <f ca="1">(BJ310*DCF!G$28-DCF!G$5*MAX(BJ310*DCF!G$28,0)-MAX(BJ310-BI310,0)/Inputs!$B$17)*DCF!G$6</f>
        <v>6171.1390733859835</v>
      </c>
      <c r="CR310" s="15">
        <f ca="1">(BK310*DCF!H$28-DCF!H$5*MAX(BK310*DCF!H$28,0)-MAX(BK310-BJ310,0)/Inputs!$B$17)*DCF!H$6</f>
        <v>7402.4584276600608</v>
      </c>
      <c r="CS310" s="15">
        <f ca="1">(BL310*DCF!I$28-DCF!I$5*MAX(BL310*DCF!I$28,0)-MAX(BL310-BK310,0)/Inputs!$B$17)*DCF!I$6</f>
        <v>10138.300593227617</v>
      </c>
      <c r="CT310" s="15">
        <f ca="1">(BM310*DCF!J$28-DCF!J$5*MAX(BM310*DCF!J$28,0)-MAX(BM310-BL310,0)/Inputs!$B$17)*DCF!J$6</f>
        <v>11697.540414170981</v>
      </c>
      <c r="CU310" s="15">
        <f ca="1">(BN310*DCF!K$28-DCF!K$5*MAX(BN310*DCF!K$28,0)-MAX(BN310-BM310,0)/Inputs!$B$17)*DCF!K$6</f>
        <v>13618.021188959054</v>
      </c>
      <c r="CV310" s="15">
        <f ca="1">(BO310*DCF!L$28-DCF!L$5*MAX(BO310*DCF!L$28,0)-MAX(BO310-BN310,0)/Inputs!$B$17)*DCF!L$6</f>
        <v>15491.432365322404</v>
      </c>
      <c r="CW310" s="15">
        <f ca="1">(BP310*DCF!M$28-DCF!M$5*MAX(BP310*DCF!M$28,0)-MAX(BP310-BO310,0)/Inputs!$B$17)*DCF!M$6</f>
        <v>15986.952668646167</v>
      </c>
      <c r="CX310" s="15">
        <f ca="1">(BQ310*DCF!C$46-DCF!C$5*MAX(BQ310*DCF!C$46,0)-MAX(BQ310-Inputs!$B$20,0)/Inputs!$B$24)*DCF!C$6</f>
        <v>-561.36168890704278</v>
      </c>
      <c r="CY310" s="15">
        <f ca="1">(BR310*DCF!D$46-DCF!D$5*MAX(BR310*DCF!D$46,0)-MAX(BR310-BQ310,0)/Inputs!$B$24)*DCF!D$6</f>
        <v>-396.93161277651348</v>
      </c>
      <c r="CZ310" s="15">
        <f ca="1">(BS310*DCF!E$46-DCF!E$5*MAX(BS310*DCF!E$46,0)-MAX(BS310-BR310,0)/Inputs!$B$24)*DCF!E$6</f>
        <v>-856.54551583369221</v>
      </c>
      <c r="DA310" s="15">
        <f ca="1">(BT310*DCF!F$46-DCF!F$5*MAX(BT310*DCF!F$46,0)-MAX(BT310-BS310,0)/Inputs!$B$24)*DCF!F$6</f>
        <v>-2739.5024334601731</v>
      </c>
      <c r="DB310" s="15">
        <f ca="1">(BU310*DCF!G$46-DCF!G$5*MAX(BU310*DCF!G$46,0)-MAX(BU310-BT310,0)/Inputs!$B$24)*DCF!G$6</f>
        <v>-1267.1250315091697</v>
      </c>
      <c r="DC310" s="15">
        <f ca="1">(BV310*DCF!H$46-DCF!H$5*MAX(BV310*DCF!H$46,0)-MAX(BV310-BU310,0)/Inputs!$B$24)*DCF!H$6</f>
        <v>-3241.3254227119146</v>
      </c>
      <c r="DD310" s="15">
        <f ca="1">(BW310*DCF!I$46-DCF!I$5*MAX(BW310*DCF!I$46,0)-MAX(BW310-BV310,0)/Inputs!$B$24)*DCF!I$6</f>
        <v>-3016.4432523633577</v>
      </c>
      <c r="DE310" s="15">
        <f ca="1">(BX310*DCF!J$46-DCF!J$5*MAX(BX310*DCF!J$46,0)-MAX(BX310-BW310,0)/Inputs!$B$24)*DCF!J$6</f>
        <v>272.64052276713801</v>
      </c>
      <c r="DF310" s="15">
        <f ca="1">(BY310*DCF!K$46-DCF!K$5*MAX(BY310*DCF!K$46,0)-MAX(BY310-BX310,0)/Inputs!$B$24)*DCF!K$6</f>
        <v>1052.6454777678573</v>
      </c>
      <c r="DG310" s="15">
        <f ca="1">(BZ310*DCF!L$46-DCF!L$5*MAX(BZ310*DCF!L$46,0)-MAX(BZ310-BY310,0)/Inputs!$B$24)*DCF!L$6</f>
        <v>-252.52146486282558</v>
      </c>
      <c r="DH310" s="15">
        <f ca="1">(CA310*DCF!M$46-DCF!M$5*MAX(CA310*DCF!M$46,0)-MAX(CA310-BZ310,0)/Inputs!$B$24)*DCF!M$6</f>
        <v>2260.4922167059963</v>
      </c>
      <c r="DI310" s="15">
        <f ca="1">SUM(CB310:CL310)+BE310*DCF!M$10*(1+Inputs!$B$30)*(1-Inputs!$B$33)*(1-Inputs!$B$30/Inputs!$B$31)/(Inputs!$B$29-Inputs!$B$30)*DCF!M$6</f>
        <v>101770.6123160531</v>
      </c>
      <c r="DJ310" s="15">
        <f ca="1">SUM(CM310:CW310)+BP310*DCF!M$28*(1+Inputs!$B$30)*(1-Inputs!$B$33)*(1-Inputs!$B$30/Inputs!$B$31)/(Inputs!$B$29-Inputs!$B$30)*DCF!M$6</f>
        <v>414969.35305372364</v>
      </c>
      <c r="DK310" s="15">
        <f ca="1">SUM(CX310:DH310)+CA310*DCF!M$46*(1+Inputs!$B$30)*(1-Inputs!$B$33)*(1-Inputs!$B$30/Inputs!$B$31)/(Inputs!$B$29-Inputs!$B$30)*DCF!M$6</f>
        <v>138967.30440534677</v>
      </c>
      <c r="DM310" s="15">
        <f ca="1">DI310+DJ310+DK310+Inputs!$B$34+Inputs!$B$36-Inputs!$B$35</f>
        <v>732558.26977512345</v>
      </c>
    </row>
    <row r="311" spans="1:117" x14ac:dyDescent="0.75">
      <c r="A311" s="11">
        <v>298</v>
      </c>
      <c r="C311" s="24">
        <f t="shared" ca="1" si="179"/>
        <v>-1.8957745621008997</v>
      </c>
      <c r="D311" s="24">
        <f t="shared" ca="1" si="179"/>
        <v>-0.48290550931646181</v>
      </c>
      <c r="E311" s="24">
        <f t="shared" ca="1" si="179"/>
        <v>-0.38341268453938332</v>
      </c>
      <c r="F311" s="24">
        <f t="shared" ca="1" si="179"/>
        <v>-0.7468307294761527</v>
      </c>
      <c r="G311" s="24">
        <f t="shared" ca="1" si="179"/>
        <v>-0.34983501464242955</v>
      </c>
      <c r="H311" s="24">
        <f t="shared" ca="1" si="179"/>
        <v>0.34598701028852297</v>
      </c>
      <c r="I311" s="24">
        <f t="shared" ca="1" si="179"/>
        <v>-0.37420625892493381</v>
      </c>
      <c r="J311" s="24">
        <f t="shared" ca="1" si="179"/>
        <v>-0.59383004253667149</v>
      </c>
      <c r="K311" s="24">
        <f t="shared" ca="1" si="179"/>
        <v>-1.9348444546474197</v>
      </c>
      <c r="L311" s="24">
        <f t="shared" ca="1" si="179"/>
        <v>1.7626001584858899</v>
      </c>
      <c r="M311" s="24">
        <f t="shared" ca="1" si="179"/>
        <v>2.7260714829037984</v>
      </c>
      <c r="N311" s="24">
        <f ca="1">SQRT(Inputs!$B$38)*C311+SQRT(1-Inputs!$B$38)*_xlfn.NORM.S.INV(RAND())</f>
        <v>0.81008788314184632</v>
      </c>
      <c r="O311" s="24">
        <f ca="1">SQRT(Inputs!$B$38)*D311+SQRT(1-Inputs!$B$38)*_xlfn.NORM.S.INV(RAND())</f>
        <v>0.2040763136122607</v>
      </c>
      <c r="P311" s="24">
        <f ca="1">SQRT(Inputs!$B$38)*E311+SQRT(1-Inputs!$B$38)*_xlfn.NORM.S.INV(RAND())</f>
        <v>-1.1034405795428677</v>
      </c>
      <c r="Q311" s="24">
        <f ca="1">SQRT(Inputs!$B$38)*F311+SQRT(1-Inputs!$B$38)*_xlfn.NORM.S.INV(RAND())</f>
        <v>0.3460032016007179</v>
      </c>
      <c r="R311" s="24">
        <f ca="1">SQRT(Inputs!$B$38)*G311+SQRT(1-Inputs!$B$38)*_xlfn.NORM.S.INV(RAND())</f>
        <v>-1.8203787944810204</v>
      </c>
      <c r="S311" s="24">
        <f ca="1">SQRT(Inputs!$B$38)*H311+SQRT(1-Inputs!$B$38)*_xlfn.NORM.S.INV(RAND())</f>
        <v>4.791119058373236E-2</v>
      </c>
      <c r="T311" s="24">
        <f ca="1">SQRT(Inputs!$B$38)*I311+SQRT(1-Inputs!$B$38)*_xlfn.NORM.S.INV(RAND())</f>
        <v>0.73847957983882462</v>
      </c>
      <c r="U311" s="24">
        <f ca="1">SQRT(Inputs!$B$38)*J311+SQRT(1-Inputs!$B$38)*_xlfn.NORM.S.INV(RAND())</f>
        <v>7.5111551488734829E-2</v>
      </c>
      <c r="V311" s="24">
        <f ca="1">SQRT(Inputs!$B$38)*K311+SQRT(1-Inputs!$B$38)*_xlfn.NORM.S.INV(RAND())</f>
        <v>-1.755534426115823</v>
      </c>
      <c r="W311" s="24">
        <f ca="1">SQRT(Inputs!$B$38)*L311+SQRT(1-Inputs!$B$38)*_xlfn.NORM.S.INV(RAND())</f>
        <v>1.0934048100997562</v>
      </c>
      <c r="X311" s="24">
        <f ca="1">SQRT(Inputs!$B$38)*M311+SQRT(1-Inputs!$B$38)*_xlfn.NORM.S.INV(RAND())</f>
        <v>2.5837896783674621</v>
      </c>
      <c r="Y311" s="24">
        <f ca="1">SQRT(Inputs!$B$38)*C311+SQRT(1-Inputs!$B$38)*_xlfn.NORM.S.INV(RAND())</f>
        <v>-0.4825408612412776</v>
      </c>
      <c r="Z311" s="24">
        <f ca="1">SQRT(Inputs!$B$38)*D311+SQRT(1-Inputs!$B$38)*_xlfn.NORM.S.INV(RAND())</f>
        <v>1.9383528451241305E-2</v>
      </c>
      <c r="AA311" s="24">
        <f ca="1">SQRT(Inputs!$B$38)*E311+SQRT(1-Inputs!$B$38)*_xlfn.NORM.S.INV(RAND())</f>
        <v>-0.49390489307661573</v>
      </c>
      <c r="AB311" s="24">
        <f ca="1">SQRT(Inputs!$B$38)*F311+SQRT(1-Inputs!$B$38)*_xlfn.NORM.S.INV(RAND())</f>
        <v>-1.3833938495906339</v>
      </c>
      <c r="AC311" s="24">
        <f ca="1">SQRT(Inputs!$B$38)*G311+SQRT(1-Inputs!$B$38)*_xlfn.NORM.S.INV(RAND())</f>
        <v>0.34102237392863144</v>
      </c>
      <c r="AD311" s="24">
        <f ca="1">SQRT(Inputs!$B$38)*H311+SQRT(1-Inputs!$B$38)*_xlfn.NORM.S.INV(RAND())</f>
        <v>-0.68593405978983435</v>
      </c>
      <c r="AE311" s="24">
        <f ca="1">SQRT(Inputs!$B$38)*I311+SQRT(1-Inputs!$B$38)*_xlfn.NORM.S.INV(RAND())</f>
        <v>-1.1381439670451861</v>
      </c>
      <c r="AF311" s="24">
        <f ca="1">SQRT(Inputs!$B$38)*J311+SQRT(1-Inputs!$B$38)*_xlfn.NORM.S.INV(RAND())</f>
        <v>-0.1242400342818199</v>
      </c>
      <c r="AG311" s="24">
        <f ca="1">SQRT(Inputs!$B$38)*K311+SQRT(1-Inputs!$B$38)*_xlfn.NORM.S.INV(RAND())</f>
        <v>-0.48473116425706364</v>
      </c>
      <c r="AH311" s="24">
        <f ca="1">SQRT(Inputs!$B$38)*L311+SQRT(1-Inputs!$B$38)*_xlfn.NORM.S.INV(RAND())</f>
        <v>6.3599988118610007E-3</v>
      </c>
      <c r="AI311" s="24">
        <f ca="1">SQRT(Inputs!$B$38)*M311+SQRT(1-Inputs!$B$38)*_xlfn.NORM.S.INV(RAND())</f>
        <v>1.8355338217601698</v>
      </c>
      <c r="AJ311" s="24">
        <f ca="1">SQRT(Inputs!$B$38)*C311+SQRT(1-Inputs!$B$38)*_xlfn.NORM.S.INV(RAND())</f>
        <v>-1.2688999293513474</v>
      </c>
      <c r="AK311" s="24">
        <f ca="1">SQRT(Inputs!$B$38)*D311+SQRT(1-Inputs!$B$38)*_xlfn.NORM.S.INV(RAND())</f>
        <v>0.21661681047523912</v>
      </c>
      <c r="AL311" s="24">
        <f ca="1">SQRT(Inputs!$B$38)*E311+SQRT(1-Inputs!$B$38)*_xlfn.NORM.S.INV(RAND())</f>
        <v>0.53721896754490328</v>
      </c>
      <c r="AM311" s="24">
        <f ca="1">SQRT(Inputs!$B$38)*F311+SQRT(1-Inputs!$B$38)*_xlfn.NORM.S.INV(RAND())</f>
        <v>0.21657122011419633</v>
      </c>
      <c r="AN311" s="24">
        <f ca="1">SQRT(Inputs!$B$38)*G311+SQRT(1-Inputs!$B$38)*_xlfn.NORM.S.INV(RAND())</f>
        <v>0.4831227008675737</v>
      </c>
      <c r="AO311" s="24">
        <f ca="1">SQRT(Inputs!$B$38)*H311+SQRT(1-Inputs!$B$38)*_xlfn.NORM.S.INV(RAND())</f>
        <v>-0.37326900354175108</v>
      </c>
      <c r="AP311" s="24">
        <f ca="1">SQRT(Inputs!$B$38)*I311+SQRT(1-Inputs!$B$38)*_xlfn.NORM.S.INV(RAND())</f>
        <v>-0.13851804386571798</v>
      </c>
      <c r="AQ311" s="24">
        <f ca="1">SQRT(Inputs!$B$38)*J311+SQRT(1-Inputs!$B$38)*_xlfn.NORM.S.INV(RAND())</f>
        <v>-0.24824513203827603</v>
      </c>
      <c r="AR311" s="24">
        <f ca="1">SQRT(Inputs!$B$38)*K311+SQRT(1-Inputs!$B$38)*_xlfn.NORM.S.INV(RAND())</f>
        <v>-1.1951780263021685</v>
      </c>
      <c r="AS311" s="24">
        <f ca="1">SQRT(Inputs!$B$38)*L311+SQRT(1-Inputs!$B$38)*_xlfn.NORM.S.INV(RAND())</f>
        <v>1.8925343604584954</v>
      </c>
      <c r="AT311" s="24">
        <f ca="1">SQRT(Inputs!$B$38)*M311+SQRT(1-Inputs!$B$38)*_xlfn.NORM.S.INV(RAND())</f>
        <v>2.7172550148667254</v>
      </c>
      <c r="AU311" s="15">
        <f ca="1">Inputs!$B$6*EXP($B$8-0.5*C$5^2+C$5*N311)</f>
        <v>5657.5365226417707</v>
      </c>
      <c r="AV311" s="15">
        <f t="shared" ca="1" si="146"/>
        <v>7096.3260010732274</v>
      </c>
      <c r="AW311" s="15">
        <f t="shared" ca="1" si="147"/>
        <v>7456.1519672787363</v>
      </c>
      <c r="AX311" s="15">
        <f t="shared" ca="1" si="148"/>
        <v>9505.3482507484259</v>
      </c>
      <c r="AY311" s="15">
        <f t="shared" ca="1" si="149"/>
        <v>9391.7222739444405</v>
      </c>
      <c r="AZ311" s="15">
        <f t="shared" ca="1" si="150"/>
        <v>11547.091514570864</v>
      </c>
      <c r="BA311" s="15">
        <f t="shared" ca="1" si="151"/>
        <v>15266.14906741559</v>
      </c>
      <c r="BB311" s="15">
        <f t="shared" ca="1" si="152"/>
        <v>18831.601736968682</v>
      </c>
      <c r="BC311" s="15">
        <f t="shared" ca="1" si="153"/>
        <v>19468.697832981867</v>
      </c>
      <c r="BD311" s="15">
        <f t="shared" ca="1" si="154"/>
        <v>26419.325604919191</v>
      </c>
      <c r="BE311" s="15">
        <f t="shared" ca="1" si="155"/>
        <v>40963.131395601224</v>
      </c>
      <c r="BF311" s="15">
        <f ca="1">Inputs!$B$13*EXP($B$9-0.5*C$6^2+C$6*Y311)</f>
        <v>12569.224685332871</v>
      </c>
      <c r="BG311" s="15">
        <f t="shared" ca="1" si="156"/>
        <v>15372.228488443117</v>
      </c>
      <c r="BH311" s="15">
        <f t="shared" ca="1" si="157"/>
        <v>17304.785654766201</v>
      </c>
      <c r="BI311" s="15">
        <f t="shared" ca="1" si="158"/>
        <v>17120.882271042479</v>
      </c>
      <c r="BJ311" s="15">
        <f t="shared" ca="1" si="159"/>
        <v>22046.623482756622</v>
      </c>
      <c r="BK311" s="15">
        <f t="shared" ca="1" si="160"/>
        <v>24645.622582119675</v>
      </c>
      <c r="BL311" s="15">
        <f t="shared" ca="1" si="161"/>
        <v>26122.605203395593</v>
      </c>
      <c r="BM311" s="15">
        <f t="shared" ca="1" si="162"/>
        <v>31618.532676913455</v>
      </c>
      <c r="BN311" s="15">
        <f t="shared" ca="1" si="163"/>
        <v>36692.324846170428</v>
      </c>
      <c r="BO311" s="15">
        <f t="shared" ca="1" si="164"/>
        <v>45179.509951769804</v>
      </c>
      <c r="BP311" s="15">
        <f t="shared" ca="1" si="165"/>
        <v>68461.917168625965</v>
      </c>
      <c r="BQ311" s="15">
        <f ca="1">Inputs!$B$20*EXP($B$10-0.5*C$7^2+C$7*AJ311)</f>
        <v>2734.9593383282336</v>
      </c>
      <c r="BR311" s="15">
        <f t="shared" ca="1" si="166"/>
        <v>3975.2643788700966</v>
      </c>
      <c r="BS311" s="15">
        <f t="shared" ca="1" si="167"/>
        <v>6351.8709129761555</v>
      </c>
      <c r="BT311" s="15">
        <f t="shared" ca="1" si="168"/>
        <v>9269.8200103789532</v>
      </c>
      <c r="BU311" s="15">
        <f t="shared" ca="1" si="169"/>
        <v>14439.975534944677</v>
      </c>
      <c r="BV311" s="15">
        <f t="shared" ca="1" si="170"/>
        <v>18469.741606981763</v>
      </c>
      <c r="BW311" s="15">
        <f t="shared" ca="1" si="171"/>
        <v>25028.843884176287</v>
      </c>
      <c r="BX311" s="15">
        <f t="shared" ca="1" si="172"/>
        <v>33307.323592556946</v>
      </c>
      <c r="BY311" s="15">
        <f t="shared" ca="1" si="173"/>
        <v>37129.717975830863</v>
      </c>
      <c r="BZ311" s="15">
        <f t="shared" ca="1" si="174"/>
        <v>73776.636922260266</v>
      </c>
      <c r="CA311" s="15">
        <f t="shared" ca="1" si="175"/>
        <v>167959.30792859537</v>
      </c>
      <c r="CB311" s="15">
        <f ca="1">(AU311*DCF!C$10-DCF!C$5*MAX(AU311*DCF!C$10,0)-MAX(AU311-Inputs!$B$6,0)/Inputs!$B$10)*DCF!C$6</f>
        <v>1038.1167113199192</v>
      </c>
      <c r="CC311" s="15">
        <f ca="1">(AV311*DCF!D$10-DCF!D$5*MAX(AV311*DCF!D$10,0)-MAX(AV311-AU311,0)/Inputs!$B$10)*DCF!D$6</f>
        <v>1378.8702282112042</v>
      </c>
      <c r="CD311" s="15">
        <f ca="1">(AW311*DCF!E$10-DCF!E$5*MAX(AW311*DCF!E$10,0)-MAX(AW311-AV311,0)/Inputs!$B$10)*DCF!E$6</f>
        <v>1640.4590887085058</v>
      </c>
      <c r="CE311" s="15">
        <f ca="1">(AX311*DCF!F$10-DCF!F$5*MAX(AX311*DCF!F$10,0)-MAX(AX311-AW311,0)/Inputs!$B$10)*DCF!F$6</f>
        <v>1648.6154335685951</v>
      </c>
      <c r="CF311" s="15">
        <f ca="1">(AY311*DCF!G$10-DCF!G$5*MAX(AY311*DCF!G$10,0)-MAX(AY311-AX311,0)/Inputs!$B$10)*DCF!G$6</f>
        <v>1935.0690343145352</v>
      </c>
      <c r="CG311" s="15">
        <f ca="1">(AZ311*DCF!H$10-DCF!H$5*MAX(AZ311*DCF!H$10,0)-MAX(AZ311-AY311,0)/Inputs!$B$10)*DCF!H$6</f>
        <v>1859.1516512980184</v>
      </c>
      <c r="CH311" s="15">
        <f ca="1">(BA311*DCF!I$10-DCF!I$5*MAX(BA311*DCF!I$10,0)-MAX(BA311-AZ311,0)/Inputs!$B$10)*DCF!I$6</f>
        <v>2178.512781137465</v>
      </c>
      <c r="CI311" s="15">
        <f ca="1">(BB311*DCF!J$10-DCF!J$5*MAX(BB311*DCF!J$10,0)-MAX(BB311-BA311,0)/Inputs!$B$10)*DCF!J$6</f>
        <v>2691.2609553610769</v>
      </c>
      <c r="CJ311" s="15">
        <f ca="1">(BC311*DCF!K$10-DCF!K$5*MAX(BC311*DCF!K$10,0)-MAX(BC311-BB311,0)/Inputs!$B$10)*DCF!K$6</f>
        <v>3044.9639269681979</v>
      </c>
      <c r="CK311" s="15">
        <f ca="1">(BD311*DCF!L$10-DCF!L$5*MAX(BD311*DCF!L$10,0)-MAX(BD311-BC311,0)/Inputs!$B$10)*DCF!L$6</f>
        <v>3085.707978867164</v>
      </c>
      <c r="CL311" s="15">
        <f ca="1">(BE311*DCF!M$10-DCF!M$5*MAX(BE311*DCF!M$10,0)-MAX(BE311-BD311,0)/Inputs!$B$10)*DCF!M$6</f>
        <v>4043.0146580560618</v>
      </c>
      <c r="CM311" s="15">
        <f ca="1">(BF311*DCF!C$28-DCF!C$5*MAX(BF311*DCF!C$28,0)-MAX(BF311-Inputs!$B$13,0)/Inputs!$B$17)*DCF!C$6</f>
        <v>3563.0138382216101</v>
      </c>
      <c r="CN311" s="15">
        <f ca="1">(BG311*DCF!D$28-DCF!D$5*MAX(BG311*DCF!D$28,0)-MAX(BG311-BF311,0)/Inputs!$B$17)*DCF!D$6</f>
        <v>3929.4666041378764</v>
      </c>
      <c r="CO311" s="15">
        <f ca="1">(BH311*DCF!E$28-DCF!E$5*MAX(BH311*DCF!E$28,0)-MAX(BH311-BG311,0)/Inputs!$B$17)*DCF!E$6</f>
        <v>4520.1430178631945</v>
      </c>
      <c r="CP311" s="15">
        <f ca="1">(BI311*DCF!F$28-DCF!F$5*MAX(BI311*DCF!F$28,0)-MAX(BI311-BH311,0)/Inputs!$B$17)*DCF!F$6</f>
        <v>4647.8685577826172</v>
      </c>
      <c r="CQ311" s="15">
        <f ca="1">(BJ311*DCF!G$28-DCF!G$5*MAX(BJ311*DCF!G$28,0)-MAX(BJ311-BI311,0)/Inputs!$B$17)*DCF!G$6</f>
        <v>4891.70271842286</v>
      </c>
      <c r="CR311" s="15">
        <f ca="1">(BK311*DCF!H$28-DCF!H$5*MAX(BK311*DCF!H$28,0)-MAX(BK311-BJ311,0)/Inputs!$B$17)*DCF!H$6</f>
        <v>5691.3228501154335</v>
      </c>
      <c r="CS311" s="15">
        <f ca="1">(BL311*DCF!I$28-DCF!I$5*MAX(BL311*DCF!I$28,0)-MAX(BL311-BK311,0)/Inputs!$B$17)*DCF!I$6</f>
        <v>5930.8176641436294</v>
      </c>
      <c r="CT311" s="15">
        <f ca="1">(BM311*DCF!J$28-DCF!J$5*MAX(BM311*DCF!J$28,0)-MAX(BM311-BL311,0)/Inputs!$B$17)*DCF!J$6</f>
        <v>6324.8425567707973</v>
      </c>
      <c r="CU311" s="15">
        <f ca="1">(BN311*DCF!K$28-DCF!K$5*MAX(BN311*DCF!K$28,0)-MAX(BN311-BM311,0)/Inputs!$B$17)*DCF!K$6</f>
        <v>7127.3318291060832</v>
      </c>
      <c r="CV311" s="15">
        <f ca="1">(BO311*DCF!L$28-DCF!L$5*MAX(BO311*DCF!L$28,0)-MAX(BO311-BN311,0)/Inputs!$B$17)*DCF!L$6</f>
        <v>8053.9214006222674</v>
      </c>
      <c r="CW311" s="15">
        <f ca="1">(BP311*DCF!M$28-DCF!M$5*MAX(BP311*DCF!M$28,0)-MAX(BP311-BO311,0)/Inputs!$B$17)*DCF!M$6</f>
        <v>10447.483562793741</v>
      </c>
      <c r="CX311" s="15">
        <f ca="1">(BQ311*DCF!C$46-DCF!C$5*MAX(BQ311*DCF!C$46,0)-MAX(BQ311-Inputs!$B$20,0)/Inputs!$B$24)*DCF!C$6</f>
        <v>-631.63033217742111</v>
      </c>
      <c r="CY311" s="15">
        <f ca="1">(BR311*DCF!D$46-DCF!D$5*MAX(BR311*DCF!D$46,0)-MAX(BR311-BQ311,0)/Inputs!$B$24)*DCF!D$6</f>
        <v>-1207.7127904420638</v>
      </c>
      <c r="CZ311" s="15">
        <f ca="1">(BS311*DCF!E$46-DCF!E$5*MAX(BS311*DCF!E$46,0)-MAX(BS311-BR311,0)/Inputs!$B$24)*DCF!E$6</f>
        <v>-1687.9126636980095</v>
      </c>
      <c r="DA311" s="15">
        <f ca="1">(BT311*DCF!F$46-DCF!F$5*MAX(BT311*DCF!F$46,0)-MAX(BT311-BS311,0)/Inputs!$B$24)*DCF!F$6</f>
        <v>-1737.6044112006259</v>
      </c>
      <c r="DB311" s="15">
        <f ca="1">(BU311*DCF!G$46-DCF!G$5*MAX(BU311*DCF!G$46,0)-MAX(BU311-BT311,0)/Inputs!$B$24)*DCF!G$6</f>
        <v>-2224.8704157509883</v>
      </c>
      <c r="DC311" s="15">
        <f ca="1">(BV311*DCF!H$46-DCF!H$5*MAX(BV311*DCF!H$46,0)-MAX(BV311-BU311,0)/Inputs!$B$24)*DCF!H$6</f>
        <v>-1252.2251160991514</v>
      </c>
      <c r="DD311" s="15">
        <f ca="1">(BW311*DCF!I$46-DCF!I$5*MAX(BW311*DCF!I$46,0)-MAX(BW311-BV311,0)/Inputs!$B$24)*DCF!I$6</f>
        <v>-1304.8136713539611</v>
      </c>
      <c r="DE311" s="15">
        <f ca="1">(BX311*DCF!J$46-DCF!J$5*MAX(BX311*DCF!J$46,0)-MAX(BX311-BW311,0)/Inputs!$B$24)*DCF!J$6</f>
        <v>-798.1674755770315</v>
      </c>
      <c r="DF311" s="15">
        <f ca="1">(BY311*DCF!K$46-DCF!K$5*MAX(BY311*DCF!K$46,0)-MAX(BY311-BX311,0)/Inputs!$B$24)*DCF!K$6</f>
        <v>1184.5884675537598</v>
      </c>
      <c r="DG311" s="15">
        <f ca="1">(BZ311*DCF!L$46-DCF!L$5*MAX(BZ311*DCF!L$46,0)-MAX(BZ311-BY311,0)/Inputs!$B$24)*DCF!L$6</f>
        <v>-3193.4817405697722</v>
      </c>
      <c r="DH311" s="15">
        <f ca="1">(CA311*DCF!M$46-DCF!M$5*MAX(CA311*DCF!M$46,0)-MAX(CA311-BZ311,0)/Inputs!$B$24)*DCF!M$6</f>
        <v>-6522.1207610480596</v>
      </c>
      <c r="DI311" s="15">
        <f ca="1">SUM(CB311:CL311)+BE311*DCF!M$10*(1+Inputs!$B$30)*(1-Inputs!$B$33)*(1-Inputs!$B$30/Inputs!$B$31)/(Inputs!$B$29-Inputs!$B$30)*DCF!M$6</f>
        <v>138544.67880310418</v>
      </c>
      <c r="DJ311" s="15">
        <f ca="1">SUM(CM311:CW311)+BP311*DCF!M$28*(1+Inputs!$B$30)*(1-Inputs!$B$33)*(1-Inputs!$B$30/Inputs!$B$31)/(Inputs!$B$29-Inputs!$B$30)*DCF!M$6</f>
        <v>319168.47566053743</v>
      </c>
      <c r="DK311" s="15">
        <f ca="1">SUM(CX311:DH311)+CA311*DCF!M$46*(1+Inputs!$B$30)*(1-Inputs!$B$33)*(1-Inputs!$B$30/Inputs!$B$31)/(Inputs!$B$29-Inputs!$B$30)*DCF!M$6</f>
        <v>240309.03519919011</v>
      </c>
      <c r="DM311" s="15">
        <f ca="1">DI311+DJ311+DK311+Inputs!$B$34+Inputs!$B$36-Inputs!$B$35</f>
        <v>774873.18966283172</v>
      </c>
    </row>
    <row r="312" spans="1:117" x14ac:dyDescent="0.75">
      <c r="A312" s="11">
        <v>299</v>
      </c>
      <c r="C312" s="24">
        <f t="shared" ca="1" si="179"/>
        <v>1.6081331635888174</v>
      </c>
      <c r="D312" s="24">
        <f t="shared" ca="1" si="179"/>
        <v>-0.40774394532286662</v>
      </c>
      <c r="E312" s="24">
        <f t="shared" ca="1" si="179"/>
        <v>1.5328486422638385</v>
      </c>
      <c r="F312" s="24">
        <f t="shared" ca="1" si="179"/>
        <v>0.40474481698427295</v>
      </c>
      <c r="G312" s="24">
        <f t="shared" ca="1" si="179"/>
        <v>0.47981571413691199</v>
      </c>
      <c r="H312" s="24">
        <f t="shared" ca="1" si="179"/>
        <v>1.0961086427127427</v>
      </c>
      <c r="I312" s="24">
        <f t="shared" ca="1" si="179"/>
        <v>1.5435851857955465</v>
      </c>
      <c r="J312" s="24">
        <f t="shared" ca="1" si="179"/>
        <v>-8.6427547541056582E-2</v>
      </c>
      <c r="K312" s="24">
        <f t="shared" ca="1" si="179"/>
        <v>-0.72286924905986227</v>
      </c>
      <c r="L312" s="24">
        <f t="shared" ca="1" si="179"/>
        <v>0.42482850537698141</v>
      </c>
      <c r="M312" s="24">
        <f t="shared" ca="1" si="179"/>
        <v>0.10820180321176875</v>
      </c>
      <c r="N312" s="24">
        <f ca="1">SQRT(Inputs!$B$38)*C312+SQRT(1-Inputs!$B$38)*_xlfn.NORM.S.INV(RAND())</f>
        <v>2.1675326341842593</v>
      </c>
      <c r="O312" s="24">
        <f ca="1">SQRT(Inputs!$B$38)*D312+SQRT(1-Inputs!$B$38)*_xlfn.NORM.S.INV(RAND())</f>
        <v>-1.5083844870406873</v>
      </c>
      <c r="P312" s="24">
        <f ca="1">SQRT(Inputs!$B$38)*E312+SQRT(1-Inputs!$B$38)*_xlfn.NORM.S.INV(RAND())</f>
        <v>0.90691999495519671</v>
      </c>
      <c r="Q312" s="24">
        <f ca="1">SQRT(Inputs!$B$38)*F312+SQRT(1-Inputs!$B$38)*_xlfn.NORM.S.INV(RAND())</f>
        <v>1.1042819137167592E-2</v>
      </c>
      <c r="R312" s="24">
        <f ca="1">SQRT(Inputs!$B$38)*G312+SQRT(1-Inputs!$B$38)*_xlfn.NORM.S.INV(RAND())</f>
        <v>0.26645974742819145</v>
      </c>
      <c r="S312" s="24">
        <f ca="1">SQRT(Inputs!$B$38)*H312+SQRT(1-Inputs!$B$38)*_xlfn.NORM.S.INV(RAND())</f>
        <v>0.91702551137024768</v>
      </c>
      <c r="T312" s="24">
        <f ca="1">SQRT(Inputs!$B$38)*I312+SQRT(1-Inputs!$B$38)*_xlfn.NORM.S.INV(RAND())</f>
        <v>1.7381533968254033</v>
      </c>
      <c r="U312" s="24">
        <f ca="1">SQRT(Inputs!$B$38)*J312+SQRT(1-Inputs!$B$38)*_xlfn.NORM.S.INV(RAND())</f>
        <v>1.2915637474888192E-2</v>
      </c>
      <c r="V312" s="24">
        <f ca="1">SQRT(Inputs!$B$38)*K312+SQRT(1-Inputs!$B$38)*_xlfn.NORM.S.INV(RAND())</f>
        <v>-0.92089784570151156</v>
      </c>
      <c r="W312" s="24">
        <f ca="1">SQRT(Inputs!$B$38)*L312+SQRT(1-Inputs!$B$38)*_xlfn.NORM.S.INV(RAND())</f>
        <v>1.6875142956768163</v>
      </c>
      <c r="X312" s="24">
        <f ca="1">SQRT(Inputs!$B$38)*M312+SQRT(1-Inputs!$B$38)*_xlfn.NORM.S.INV(RAND())</f>
        <v>0.72950971555918398</v>
      </c>
      <c r="Y312" s="24">
        <f ca="1">SQRT(Inputs!$B$38)*C312+SQRT(1-Inputs!$B$38)*_xlfn.NORM.S.INV(RAND())</f>
        <v>0.13798607242271721</v>
      </c>
      <c r="Z312" s="24">
        <f ca="1">SQRT(Inputs!$B$38)*D312+SQRT(1-Inputs!$B$38)*_xlfn.NORM.S.INV(RAND())</f>
        <v>-1.9297321562173377</v>
      </c>
      <c r="AA312" s="24">
        <f ca="1">SQRT(Inputs!$B$38)*E312+SQRT(1-Inputs!$B$38)*_xlfn.NORM.S.INV(RAND())</f>
        <v>3.1397658866494371E-2</v>
      </c>
      <c r="AB312" s="24">
        <f ca="1">SQRT(Inputs!$B$38)*F312+SQRT(1-Inputs!$B$38)*_xlfn.NORM.S.INV(RAND())</f>
        <v>-0.11257106134995468</v>
      </c>
      <c r="AC312" s="24">
        <f ca="1">SQRT(Inputs!$B$38)*G312+SQRT(1-Inputs!$B$38)*_xlfn.NORM.S.INV(RAND())</f>
        <v>0.68185440432533539</v>
      </c>
      <c r="AD312" s="24">
        <f ca="1">SQRT(Inputs!$B$38)*H312+SQRT(1-Inputs!$B$38)*_xlfn.NORM.S.INV(RAND())</f>
        <v>0.57016184147151616</v>
      </c>
      <c r="AE312" s="24">
        <f ca="1">SQRT(Inputs!$B$38)*I312+SQRT(1-Inputs!$B$38)*_xlfn.NORM.S.INV(RAND())</f>
        <v>1.7134824153759607</v>
      </c>
      <c r="AF312" s="24">
        <f ca="1">SQRT(Inputs!$B$38)*J312+SQRT(1-Inputs!$B$38)*_xlfn.NORM.S.INV(RAND())</f>
        <v>-0.57008111193836375</v>
      </c>
      <c r="AG312" s="24">
        <f ca="1">SQRT(Inputs!$B$38)*K312+SQRT(1-Inputs!$B$38)*_xlfn.NORM.S.INV(RAND())</f>
        <v>0.46538419086712174</v>
      </c>
      <c r="AH312" s="24">
        <f ca="1">SQRT(Inputs!$B$38)*L312+SQRT(1-Inputs!$B$38)*_xlfn.NORM.S.INV(RAND())</f>
        <v>-0.24747012172452018</v>
      </c>
      <c r="AI312" s="24">
        <f ca="1">SQRT(Inputs!$B$38)*M312+SQRT(1-Inputs!$B$38)*_xlfn.NORM.S.INV(RAND())</f>
        <v>-0.45276951140801358</v>
      </c>
      <c r="AJ312" s="24">
        <f ca="1">SQRT(Inputs!$B$38)*C312+SQRT(1-Inputs!$B$38)*_xlfn.NORM.S.INV(RAND())</f>
        <v>1.4256109414640572</v>
      </c>
      <c r="AK312" s="24">
        <f ca="1">SQRT(Inputs!$B$38)*D312+SQRT(1-Inputs!$B$38)*_xlfn.NORM.S.INV(RAND())</f>
        <v>0.3535533740659681</v>
      </c>
      <c r="AL312" s="24">
        <f ca="1">SQRT(Inputs!$B$38)*E312+SQRT(1-Inputs!$B$38)*_xlfn.NORM.S.INV(RAND())</f>
        <v>9.2051156870604056E-2</v>
      </c>
      <c r="AM312" s="24">
        <f ca="1">SQRT(Inputs!$B$38)*F312+SQRT(1-Inputs!$B$38)*_xlfn.NORM.S.INV(RAND())</f>
        <v>0.16107586524578432</v>
      </c>
      <c r="AN312" s="24">
        <f ca="1">SQRT(Inputs!$B$38)*G312+SQRT(1-Inputs!$B$38)*_xlfn.NORM.S.INV(RAND())</f>
        <v>0.53323568016535827</v>
      </c>
      <c r="AO312" s="24">
        <f ca="1">SQRT(Inputs!$B$38)*H312+SQRT(1-Inputs!$B$38)*_xlfn.NORM.S.INV(RAND())</f>
        <v>1.6069093967199</v>
      </c>
      <c r="AP312" s="24">
        <f ca="1">SQRT(Inputs!$B$38)*I312+SQRT(1-Inputs!$B$38)*_xlfn.NORM.S.INV(RAND())</f>
        <v>0.80211998942235763</v>
      </c>
      <c r="AQ312" s="24">
        <f ca="1">SQRT(Inputs!$B$38)*J312+SQRT(1-Inputs!$B$38)*_xlfn.NORM.S.INV(RAND())</f>
        <v>-1.1243973271816472</v>
      </c>
      <c r="AR312" s="24">
        <f ca="1">SQRT(Inputs!$B$38)*K312+SQRT(1-Inputs!$B$38)*_xlfn.NORM.S.INV(RAND())</f>
        <v>0.95937624552882017</v>
      </c>
      <c r="AS312" s="24">
        <f ca="1">SQRT(Inputs!$B$38)*L312+SQRT(1-Inputs!$B$38)*_xlfn.NORM.S.INV(RAND())</f>
        <v>0.53427040942933335</v>
      </c>
      <c r="AT312" s="24">
        <f ca="1">SQRT(Inputs!$B$38)*M312+SQRT(1-Inputs!$B$38)*_xlfn.NORM.S.INV(RAND())</f>
        <v>-0.91295826260566726</v>
      </c>
      <c r="AU312" s="15">
        <f ca="1">Inputs!$B$6*EXP($B$8-0.5*C$5^2+C$5*N312)</f>
        <v>7047.8479191743045</v>
      </c>
      <c r="AV312" s="15">
        <f t="shared" ca="1" si="146"/>
        <v>6872.4756473946427</v>
      </c>
      <c r="AW312" s="15">
        <f t="shared" ca="1" si="147"/>
        <v>9470.1660816240474</v>
      </c>
      <c r="AX312" s="15">
        <f t="shared" ca="1" si="148"/>
        <v>11578.084325051375</v>
      </c>
      <c r="AY312" s="15">
        <f t="shared" ca="1" si="149"/>
        <v>14596.849095646703</v>
      </c>
      <c r="AZ312" s="15">
        <f t="shared" ca="1" si="150"/>
        <v>19749.27836481862</v>
      </c>
      <c r="BA312" s="15">
        <f t="shared" ca="1" si="151"/>
        <v>28989.880477221999</v>
      </c>
      <c r="BB312" s="15">
        <f t="shared" ca="1" si="152"/>
        <v>35538.40480245174</v>
      </c>
      <c r="BC312" s="15">
        <f t="shared" ca="1" si="153"/>
        <v>39823.327068138817</v>
      </c>
      <c r="BD312" s="15">
        <f t="shared" ca="1" si="154"/>
        <v>57128.884140663657</v>
      </c>
      <c r="BE312" s="15">
        <f t="shared" ca="1" si="155"/>
        <v>74813.480625634125</v>
      </c>
      <c r="BF312" s="15">
        <f ca="1">Inputs!$B$13*EXP($B$9-0.5*C$6^2+C$6*Y312)</f>
        <v>14214.596686953924</v>
      </c>
      <c r="BG312" s="15">
        <f t="shared" ca="1" si="156"/>
        <v>12229.917960422395</v>
      </c>
      <c r="BH312" s="15">
        <f t="shared" ca="1" si="157"/>
        <v>15020.727931822632</v>
      </c>
      <c r="BI312" s="15">
        <f t="shared" ca="1" si="158"/>
        <v>18071.774474557766</v>
      </c>
      <c r="BJ312" s="15">
        <f t="shared" ca="1" si="159"/>
        <v>24442.936309975343</v>
      </c>
      <c r="BK312" s="15">
        <f t="shared" ca="1" si="160"/>
        <v>32420.474763230828</v>
      </c>
      <c r="BL312" s="15">
        <f t="shared" ca="1" si="161"/>
        <v>49726.541509690862</v>
      </c>
      <c r="BM312" s="15">
        <f t="shared" ca="1" si="162"/>
        <v>56945.544550470615</v>
      </c>
      <c r="BN312" s="15">
        <f t="shared" ca="1" si="163"/>
        <v>74052.738699704627</v>
      </c>
      <c r="BO312" s="15">
        <f t="shared" ca="1" si="164"/>
        <v>88530.605347433084</v>
      </c>
      <c r="BP312" s="15">
        <f t="shared" ca="1" si="165"/>
        <v>103515.96025459268</v>
      </c>
      <c r="BQ312" s="15">
        <f ca="1">Inputs!$B$20*EXP($B$10-0.5*C$7^2+C$7*AJ312)</f>
        <v>7112.209306594028</v>
      </c>
      <c r="BR312" s="15">
        <f t="shared" ca="1" si="166"/>
        <v>10797.082200146298</v>
      </c>
      <c r="BS312" s="15">
        <f t="shared" ca="1" si="167"/>
        <v>15181.545614448725</v>
      </c>
      <c r="BT312" s="15">
        <f t="shared" ca="1" si="168"/>
        <v>21835.496527657175</v>
      </c>
      <c r="BU312" s="15">
        <f t="shared" ca="1" si="169"/>
        <v>34429.000032739415</v>
      </c>
      <c r="BV312" s="15">
        <f t="shared" ca="1" si="170"/>
        <v>68797.260558878668</v>
      </c>
      <c r="BW312" s="15">
        <f t="shared" ca="1" si="171"/>
        <v>113766.074645299</v>
      </c>
      <c r="BX312" s="15">
        <f t="shared" ca="1" si="172"/>
        <v>127007.59656212795</v>
      </c>
      <c r="BY312" s="15">
        <f t="shared" ca="1" si="173"/>
        <v>213814.06225994264</v>
      </c>
      <c r="BZ312" s="15">
        <f t="shared" ca="1" si="174"/>
        <v>330972.85192276491</v>
      </c>
      <c r="CA312" s="15">
        <f t="shared" ca="1" si="175"/>
        <v>395291.79535602097</v>
      </c>
      <c r="CB312" s="15">
        <f ca="1">(AU312*DCF!C$10-DCF!C$5*MAX(AU312*DCF!C$10,0)-MAX(AU312-Inputs!$B$6,0)/Inputs!$B$10)*DCF!C$6</f>
        <v>1028.2035432523951</v>
      </c>
      <c r="CC312" s="15">
        <f ca="1">(AV312*DCF!D$10-DCF!D$5*MAX(AV312*DCF!D$10,0)-MAX(AV312-AU312,0)/Inputs!$B$10)*DCF!D$6</f>
        <v>1675.1193795582415</v>
      </c>
      <c r="CD312" s="15">
        <f ca="1">(AW312*DCF!E$10-DCF!E$5*MAX(AW312*DCF!E$10,0)-MAX(AW312-AV312,0)/Inputs!$B$10)*DCF!E$6</f>
        <v>1601.4031353840644</v>
      </c>
      <c r="CE312" s="15">
        <f ca="1">(AX312*DCF!F$10-DCF!F$5*MAX(AX312*DCF!F$10,0)-MAX(AX312-AW312,0)/Inputs!$B$10)*DCF!F$6</f>
        <v>2088.871831325157</v>
      </c>
      <c r="CF312" s="15">
        <f ca="1">(AY312*DCF!G$10-DCF!G$5*MAX(AY312*DCF!G$10,0)-MAX(AY312-AX312,0)/Inputs!$B$10)*DCF!G$6</f>
        <v>2427.2738186658207</v>
      </c>
      <c r="CG312" s="15">
        <f ca="1">(AZ312*DCF!H$10-DCF!H$5*MAX(AZ312*DCF!H$10,0)-MAX(AZ312-AY312,0)/Inputs!$B$10)*DCF!H$6</f>
        <v>2919.4303740803798</v>
      </c>
      <c r="CH312" s="15">
        <f ca="1">(BA312*DCF!I$10-DCF!I$5*MAX(BA312*DCF!I$10,0)-MAX(BA312-AZ312,0)/Inputs!$B$10)*DCF!I$6</f>
        <v>3779.6111012624556</v>
      </c>
      <c r="CI312" s="15">
        <f ca="1">(BB312*DCF!J$10-DCF!J$5*MAX(BB312*DCF!J$10,0)-MAX(BB312-BA312,0)/Inputs!$B$10)*DCF!J$6</f>
        <v>5106.1517742573105</v>
      </c>
      <c r="CJ312" s="15">
        <f ca="1">(BC312*DCF!K$10-DCF!K$5*MAX(BC312*DCF!K$10,0)-MAX(BC312-BB312,0)/Inputs!$B$10)*DCF!K$6</f>
        <v>5811.0922029653839</v>
      </c>
      <c r="CK312" s="15">
        <f ca="1">(BD312*DCF!L$10-DCF!L$5*MAX(BD312*DCF!L$10,0)-MAX(BD312-BC312,0)/Inputs!$B$10)*DCF!L$6</f>
        <v>6378.2333585293845</v>
      </c>
      <c r="CL312" s="15">
        <f ca="1">(BE312*DCF!M$10-DCF!M$5*MAX(BE312*DCF!M$10,0)-MAX(BE312-BD312,0)/Inputs!$B$10)*DCF!M$6</f>
        <v>8444.5357489163162</v>
      </c>
      <c r="CM312" s="15">
        <f ca="1">(BF312*DCF!C$28-DCF!C$5*MAX(BF312*DCF!C$28,0)-MAX(BF312-Inputs!$B$13,0)/Inputs!$B$17)*DCF!C$6</f>
        <v>3685.1770486944961</v>
      </c>
      <c r="CN312" s="15">
        <f ca="1">(BG312*DCF!D$28-DCF!D$5*MAX(BG312*DCF!D$28,0)-MAX(BG312-BF312,0)/Inputs!$B$17)*DCF!D$6</f>
        <v>3601.9929078531632</v>
      </c>
      <c r="CO312" s="15">
        <f ca="1">(BH312*DCF!E$28-DCF!E$5*MAX(BH312*DCF!E$28,0)-MAX(BH312-BG312,0)/Inputs!$B$17)*DCF!E$6</f>
        <v>3704.1073855632126</v>
      </c>
      <c r="CP312" s="15">
        <f ca="1">(BI312*DCF!F$28-DCF!F$5*MAX(BI312*DCF!F$28,0)-MAX(BI312-BH312,0)/Inputs!$B$17)*DCF!F$6</f>
        <v>4350.5194951419362</v>
      </c>
      <c r="CQ312" s="15">
        <f ca="1">(BJ312*DCF!G$28-DCF!G$5*MAX(BJ312*DCF!G$28,0)-MAX(BJ312-BI312,0)/Inputs!$B$17)*DCF!G$6</f>
        <v>5270.3387923231239</v>
      </c>
      <c r="CR312" s="15">
        <f ca="1">(BK312*DCF!H$28-DCF!H$5*MAX(BK312*DCF!H$28,0)-MAX(BK312-BJ312,0)/Inputs!$B$17)*DCF!H$6</f>
        <v>6778.4554976526761</v>
      </c>
      <c r="CS312" s="15">
        <f ca="1">(BL312*DCF!I$28-DCF!I$5*MAX(BL312*DCF!I$28,0)-MAX(BL312-BK312,0)/Inputs!$B$17)*DCF!I$6</f>
        <v>9209.396126232863</v>
      </c>
      <c r="CT312" s="15">
        <f ca="1">(BM312*DCF!J$28-DCF!J$5*MAX(BM312*DCF!J$28,0)-MAX(BM312-BL312,0)/Inputs!$B$17)*DCF!J$6</f>
        <v>11746.403017785358</v>
      </c>
      <c r="CU312" s="15">
        <f ca="1">(BN312*DCF!K$28-DCF!K$5*MAX(BN312*DCF!K$28,0)-MAX(BN312-BM312,0)/Inputs!$B$17)*DCF!K$6</f>
        <v>13543.293354537642</v>
      </c>
      <c r="CV312" s="15">
        <f ca="1">(BO312*DCF!L$28-DCF!L$5*MAX(BO312*DCF!L$28,0)-MAX(BO312-BN312,0)/Inputs!$B$17)*DCF!L$6</f>
        <v>16025.519260201037</v>
      </c>
      <c r="CW312" s="15">
        <f ca="1">(BP312*DCF!M$28-DCF!M$5*MAX(BP312*DCF!M$28,0)-MAX(BP312-BO312,0)/Inputs!$B$17)*DCF!M$6</f>
        <v>17910.197163872948</v>
      </c>
      <c r="CX312" s="15">
        <f ca="1">(BQ312*DCF!C$46-DCF!C$5*MAX(BQ312*DCF!C$46,0)-MAX(BQ312-Inputs!$B$20,0)/Inputs!$B$24)*DCF!C$6</f>
        <v>-3449.1057551459776</v>
      </c>
      <c r="CY312" s="15">
        <f ca="1">(BR312*DCF!D$46-DCF!D$5*MAX(BR312*DCF!D$46,0)-MAX(BR312-BQ312,0)/Inputs!$B$24)*DCF!D$6</f>
        <v>-3415.1148168098562</v>
      </c>
      <c r="CZ312" s="15">
        <f ca="1">(BS312*DCF!E$46-DCF!E$5*MAX(BS312*DCF!E$46,0)-MAX(BS312-BR312,0)/Inputs!$B$24)*DCF!E$6</f>
        <v>-3523.4789775119971</v>
      </c>
      <c r="DA312" s="15">
        <f ca="1">(BT312*DCF!F$46-DCF!F$5*MAX(BT312*DCF!F$46,0)-MAX(BT312-BS312,0)/Inputs!$B$24)*DCF!F$6</f>
        <v>-4013.1127866177044</v>
      </c>
      <c r="DB312" s="15">
        <f ca="1">(BU312*DCF!G$46-DCF!G$5*MAX(BU312*DCF!G$46,0)-MAX(BU312-BT312,0)/Inputs!$B$24)*DCF!G$6</f>
        <v>-5394.3292995648344</v>
      </c>
      <c r="DC312" s="15">
        <f ca="1">(BV312*DCF!H$46-DCF!H$5*MAX(BV312*DCF!H$46,0)-MAX(BV312-BU312,0)/Inputs!$B$24)*DCF!H$6</f>
        <v>-10679.726380671791</v>
      </c>
      <c r="DD312" s="15">
        <f ca="1">(BW312*DCF!I$46-DCF!I$5*MAX(BW312*DCF!I$46,0)-MAX(BW312-BV312,0)/Inputs!$B$24)*DCF!I$6</f>
        <v>-10281.335294671779</v>
      </c>
      <c r="DE312" s="15">
        <f ca="1">(BX312*DCF!J$46-DCF!J$5*MAX(BX312*DCF!J$46,0)-MAX(BX312-BW312,0)/Inputs!$B$24)*DCF!J$6</f>
        <v>1816.1820780892199</v>
      </c>
      <c r="DF312" s="15">
        <f ca="1">(BY312*DCF!K$46-DCF!K$5*MAX(BY312*DCF!K$46,0)-MAX(BY312-BX312,0)/Inputs!$B$24)*DCF!K$6</f>
        <v>-9051.4995921153495</v>
      </c>
      <c r="DG312" s="15">
        <f ca="1">(BZ312*DCF!L$46-DCF!L$5*MAX(BZ312*DCF!L$46,0)-MAX(BZ312-BY312,0)/Inputs!$B$24)*DCF!L$6</f>
        <v>-3634.799895684303</v>
      </c>
      <c r="DH312" s="15">
        <f ca="1">(CA312*DCF!M$46-DCF!M$5*MAX(CA312*DCF!M$46,0)-MAX(CA312-BZ312,0)/Inputs!$B$24)*DCF!M$6</f>
        <v>17543.051214909981</v>
      </c>
      <c r="DI312" s="15">
        <f ca="1">SUM(CB312:CL312)+BE312*DCF!M$10*(1+Inputs!$B$30)*(1-Inputs!$B$33)*(1-Inputs!$B$30/Inputs!$B$31)/(Inputs!$B$29-Inputs!$B$30)*DCF!M$6</f>
        <v>249466.83215520022</v>
      </c>
      <c r="DJ312" s="15">
        <f ca="1">SUM(CM312:CW312)+BP312*DCF!M$28*(1+Inputs!$B$30)*(1-Inputs!$B$33)*(1-Inputs!$B$30/Inputs!$B$31)/(Inputs!$B$29-Inputs!$B$30)*DCF!M$6</f>
        <v>479940.4483770518</v>
      </c>
      <c r="DK312" s="15">
        <f ca="1">SUM(CX312:DH312)+CA312*DCF!M$46*(1+Inputs!$B$30)*(1-Inputs!$B$33)*(1-Inputs!$B$30/Inputs!$B$31)/(Inputs!$B$29-Inputs!$B$30)*DCF!M$6</f>
        <v>577084.67142123647</v>
      </c>
      <c r="DM312" s="15">
        <f ca="1">DI312+DJ312+DK312+Inputs!$B$34+Inputs!$B$36-Inputs!$B$35</f>
        <v>1383342.9519534884</v>
      </c>
    </row>
    <row r="313" spans="1:117" x14ac:dyDescent="0.75">
      <c r="A313" s="11">
        <v>300</v>
      </c>
      <c r="C313" s="24">
        <f t="shared" ca="1" si="179"/>
        <v>-0.41295926031072333</v>
      </c>
      <c r="D313" s="24">
        <f t="shared" ca="1" si="179"/>
        <v>-1.0864871815310713</v>
      </c>
      <c r="E313" s="24">
        <f t="shared" ca="1" si="179"/>
        <v>-0.10602927069689831</v>
      </c>
      <c r="F313" s="24">
        <f t="shared" ca="1" si="179"/>
        <v>-0.65104226116306552</v>
      </c>
      <c r="G313" s="24">
        <f t="shared" ca="1" si="179"/>
        <v>0.5733633688479578</v>
      </c>
      <c r="H313" s="24">
        <f t="shared" ca="1" si="179"/>
        <v>-0.25547195658610777</v>
      </c>
      <c r="I313" s="24">
        <f t="shared" ca="1" si="179"/>
        <v>-0.87120110922222294</v>
      </c>
      <c r="J313" s="24">
        <f t="shared" ca="1" si="179"/>
        <v>1.7638365341252629</v>
      </c>
      <c r="K313" s="24">
        <f t="shared" ca="1" si="179"/>
        <v>-1.2302024112575898</v>
      </c>
      <c r="L313" s="24">
        <f t="shared" ca="1" si="179"/>
        <v>-0.40976688387283772</v>
      </c>
      <c r="M313" s="24">
        <f t="shared" ca="1" si="179"/>
        <v>1.4536842798915756E-2</v>
      </c>
      <c r="N313" s="24">
        <f ca="1">SQRT(Inputs!$B$38)*C313+SQRT(1-Inputs!$B$38)*_xlfn.NORM.S.INV(RAND())</f>
        <v>-0.34609709843238912</v>
      </c>
      <c r="O313" s="24">
        <f ca="1">SQRT(Inputs!$B$38)*D313+SQRT(1-Inputs!$B$38)*_xlfn.NORM.S.INV(RAND())</f>
        <v>-0.11491149419728169</v>
      </c>
      <c r="P313" s="24">
        <f ca="1">SQRT(Inputs!$B$38)*E313+SQRT(1-Inputs!$B$38)*_xlfn.NORM.S.INV(RAND())</f>
        <v>0.82028160579798592</v>
      </c>
      <c r="Q313" s="24">
        <f ca="1">SQRT(Inputs!$B$38)*F313+SQRT(1-Inputs!$B$38)*_xlfn.NORM.S.INV(RAND())</f>
        <v>-1.5050353737348958</v>
      </c>
      <c r="R313" s="24">
        <f ca="1">SQRT(Inputs!$B$38)*G313+SQRT(1-Inputs!$B$38)*_xlfn.NORM.S.INV(RAND())</f>
        <v>2.1303017354554261</v>
      </c>
      <c r="S313" s="24">
        <f ca="1">SQRT(Inputs!$B$38)*H313+SQRT(1-Inputs!$B$38)*_xlfn.NORM.S.INV(RAND())</f>
        <v>-0.54434351599465813</v>
      </c>
      <c r="T313" s="24">
        <f ca="1">SQRT(Inputs!$B$38)*I313+SQRT(1-Inputs!$B$38)*_xlfn.NORM.S.INV(RAND())</f>
        <v>-0.47032925777875323</v>
      </c>
      <c r="U313" s="24">
        <f ca="1">SQRT(Inputs!$B$38)*J313+SQRT(1-Inputs!$B$38)*_xlfn.NORM.S.INV(RAND())</f>
        <v>1.9809549524419796</v>
      </c>
      <c r="V313" s="24">
        <f ca="1">SQRT(Inputs!$B$38)*K313+SQRT(1-Inputs!$B$38)*_xlfn.NORM.S.INV(RAND())</f>
        <v>-0.78591339189923926</v>
      </c>
      <c r="W313" s="24">
        <f ca="1">SQRT(Inputs!$B$38)*L313+SQRT(1-Inputs!$B$38)*_xlfn.NORM.S.INV(RAND())</f>
        <v>-1.4651499146032418</v>
      </c>
      <c r="X313" s="24">
        <f ca="1">SQRT(Inputs!$B$38)*M313+SQRT(1-Inputs!$B$38)*_xlfn.NORM.S.INV(RAND())</f>
        <v>0.22369066200897408</v>
      </c>
      <c r="Y313" s="24">
        <f ca="1">SQRT(Inputs!$B$38)*C313+SQRT(1-Inputs!$B$38)*_xlfn.NORM.S.INV(RAND())</f>
        <v>1.1146510518935995</v>
      </c>
      <c r="Z313" s="24">
        <f ca="1">SQRT(Inputs!$B$38)*D313+SQRT(1-Inputs!$B$38)*_xlfn.NORM.S.INV(RAND())</f>
        <v>1.2782801922801554</v>
      </c>
      <c r="AA313" s="24">
        <f ca="1">SQRT(Inputs!$B$38)*E313+SQRT(1-Inputs!$B$38)*_xlfn.NORM.S.INV(RAND())</f>
        <v>-1.6942154404178851E-2</v>
      </c>
      <c r="AB313" s="24">
        <f ca="1">SQRT(Inputs!$B$38)*F313+SQRT(1-Inputs!$B$38)*_xlfn.NORM.S.INV(RAND())</f>
        <v>-0.77911886036854305</v>
      </c>
      <c r="AC313" s="24">
        <f ca="1">SQRT(Inputs!$B$38)*G313+SQRT(1-Inputs!$B$38)*_xlfn.NORM.S.INV(RAND())</f>
        <v>-0.85012138778077362</v>
      </c>
      <c r="AD313" s="24">
        <f ca="1">SQRT(Inputs!$B$38)*H313+SQRT(1-Inputs!$B$38)*_xlfn.NORM.S.INV(RAND())</f>
        <v>0.39537813402788985</v>
      </c>
      <c r="AE313" s="24">
        <f ca="1">SQRT(Inputs!$B$38)*I313+SQRT(1-Inputs!$B$38)*_xlfn.NORM.S.INV(RAND())</f>
        <v>0.53891198012440322</v>
      </c>
      <c r="AF313" s="24">
        <f ca="1">SQRT(Inputs!$B$38)*J313+SQRT(1-Inputs!$B$38)*_xlfn.NORM.S.INV(RAND())</f>
        <v>1.1033415957124257</v>
      </c>
      <c r="AG313" s="24">
        <f ca="1">SQRT(Inputs!$B$38)*K313+SQRT(1-Inputs!$B$38)*_xlfn.NORM.S.INV(RAND())</f>
        <v>-0.8161118043268456</v>
      </c>
      <c r="AH313" s="24">
        <f ca="1">SQRT(Inputs!$B$38)*L313+SQRT(1-Inputs!$B$38)*_xlfn.NORM.S.INV(RAND())</f>
        <v>1.3992996149159151</v>
      </c>
      <c r="AI313" s="24">
        <f ca="1">SQRT(Inputs!$B$38)*M313+SQRT(1-Inputs!$B$38)*_xlfn.NORM.S.INV(RAND())</f>
        <v>-0.97921124654003278</v>
      </c>
      <c r="AJ313" s="24">
        <f ca="1">SQRT(Inputs!$B$38)*C313+SQRT(1-Inputs!$B$38)*_xlfn.NORM.S.INV(RAND())</f>
        <v>0.16884027700841386</v>
      </c>
      <c r="AK313" s="24">
        <f ca="1">SQRT(Inputs!$B$38)*D313+SQRT(1-Inputs!$B$38)*_xlfn.NORM.S.INV(RAND())</f>
        <v>-0.79233981057798342</v>
      </c>
      <c r="AL313" s="24">
        <f ca="1">SQRT(Inputs!$B$38)*E313+SQRT(1-Inputs!$B$38)*_xlfn.NORM.S.INV(RAND())</f>
        <v>-1.4071000999609355</v>
      </c>
      <c r="AM313" s="24">
        <f ca="1">SQRT(Inputs!$B$38)*F313+SQRT(1-Inputs!$B$38)*_xlfn.NORM.S.INV(RAND())</f>
        <v>-0.69237906052213827</v>
      </c>
      <c r="AN313" s="24">
        <f ca="1">SQRT(Inputs!$B$38)*G313+SQRT(1-Inputs!$B$38)*_xlfn.NORM.S.INV(RAND())</f>
        <v>1.65057219579568</v>
      </c>
      <c r="AO313" s="24">
        <f ca="1">SQRT(Inputs!$B$38)*H313+SQRT(1-Inputs!$B$38)*_xlfn.NORM.S.INV(RAND())</f>
        <v>0.93678229560904791</v>
      </c>
      <c r="AP313" s="24">
        <f ca="1">SQRT(Inputs!$B$38)*I313+SQRT(1-Inputs!$B$38)*_xlfn.NORM.S.INV(RAND())</f>
        <v>-1.4709160345379984</v>
      </c>
      <c r="AQ313" s="24">
        <f ca="1">SQRT(Inputs!$B$38)*J313+SQRT(1-Inputs!$B$38)*_xlfn.NORM.S.INV(RAND())</f>
        <v>0.84775922272752968</v>
      </c>
      <c r="AR313" s="24">
        <f ca="1">SQRT(Inputs!$B$38)*K313+SQRT(1-Inputs!$B$38)*_xlfn.NORM.S.INV(RAND())</f>
        <v>-1.8543285600981891</v>
      </c>
      <c r="AS313" s="24">
        <f ca="1">SQRT(Inputs!$B$38)*L313+SQRT(1-Inputs!$B$38)*_xlfn.NORM.S.INV(RAND())</f>
        <v>1.5799920253040849</v>
      </c>
      <c r="AT313" s="24">
        <f ca="1">SQRT(Inputs!$B$38)*M313+SQRT(1-Inputs!$B$38)*_xlfn.NORM.S.INV(RAND())</f>
        <v>-0.96751389416077382</v>
      </c>
      <c r="AU313" s="15">
        <f ca="1">Inputs!$B$6*EXP($B$8-0.5*C$5^2+C$5*N313)</f>
        <v>4691.8799085598994</v>
      </c>
      <c r="AV313" s="15">
        <f t="shared" ca="1" si="146"/>
        <v>5615.4433884041646</v>
      </c>
      <c r="AW313" s="15">
        <f t="shared" ca="1" si="147"/>
        <v>7648.0958660288525</v>
      </c>
      <c r="AX313" s="15">
        <f t="shared" ca="1" si="148"/>
        <v>7737.0173247634812</v>
      </c>
      <c r="AY313" s="15">
        <f t="shared" ca="1" si="149"/>
        <v>12126.36720845695</v>
      </c>
      <c r="AZ313" s="15">
        <f t="shared" ca="1" si="150"/>
        <v>13967.990802394139</v>
      </c>
      <c r="BA313" s="15">
        <f t="shared" ca="1" si="151"/>
        <v>16272.21552455763</v>
      </c>
      <c r="BB313" s="15">
        <f t="shared" ca="1" si="152"/>
        <v>24295.797066319596</v>
      </c>
      <c r="BC313" s="15">
        <f t="shared" ca="1" si="153"/>
        <v>27582.246421576045</v>
      </c>
      <c r="BD313" s="15">
        <f t="shared" ca="1" si="154"/>
        <v>29463.420348146083</v>
      </c>
      <c r="BE313" s="15">
        <f t="shared" ca="1" si="155"/>
        <v>36846.756544386946</v>
      </c>
      <c r="BF313" s="15">
        <f ca="1">Inputs!$B$13*EXP($B$9-0.5*C$6^2+C$6*Y313)</f>
        <v>17251.359445187398</v>
      </c>
      <c r="BG313" s="15">
        <f t="shared" ca="1" si="156"/>
        <v>26479.092282675112</v>
      </c>
      <c r="BH313" s="15">
        <f t="shared" ca="1" si="157"/>
        <v>32261.797918463431</v>
      </c>
      <c r="BI313" s="15">
        <f t="shared" ca="1" si="158"/>
        <v>35030.156542271143</v>
      </c>
      <c r="BJ313" s="15">
        <f t="shared" ca="1" si="159"/>
        <v>37991.855579094859</v>
      </c>
      <c r="BK313" s="15">
        <f t="shared" ca="1" si="160"/>
        <v>49206.467487974711</v>
      </c>
      <c r="BL313" s="15">
        <f t="shared" ca="1" si="161"/>
        <v>64816.436997381294</v>
      </c>
      <c r="BM313" s="15">
        <f t="shared" ca="1" si="162"/>
        <v>91377.66771921629</v>
      </c>
      <c r="BN313" s="15">
        <f t="shared" ca="1" si="163"/>
        <v>101912.43884232709</v>
      </c>
      <c r="BO313" s="15">
        <f t="shared" ca="1" si="164"/>
        <v>147540.93936284335</v>
      </c>
      <c r="BP313" s="15">
        <f t="shared" ca="1" si="165"/>
        <v>162526.20344411419</v>
      </c>
      <c r="BQ313" s="15">
        <f ca="1">Inputs!$B$20*EXP($B$10-0.5*C$7^2+C$7*AJ313)</f>
        <v>4554.2375537226953</v>
      </c>
      <c r="BR313" s="15">
        <f t="shared" ca="1" si="166"/>
        <v>4804.7660981905728</v>
      </c>
      <c r="BS313" s="15">
        <f t="shared" ca="1" si="167"/>
        <v>4392.2973972540831</v>
      </c>
      <c r="BT313" s="15">
        <f t="shared" ca="1" si="168"/>
        <v>5050.1604384404236</v>
      </c>
      <c r="BU313" s="15">
        <f t="shared" ca="1" si="169"/>
        <v>10434.776063155488</v>
      </c>
      <c r="BV313" s="15">
        <f t="shared" ca="1" si="170"/>
        <v>17929.18993318719</v>
      </c>
      <c r="BW313" s="15">
        <f t="shared" ca="1" si="171"/>
        <v>18326.061908297896</v>
      </c>
      <c r="BX313" s="15">
        <f t="shared" ca="1" si="172"/>
        <v>30380.261324563042</v>
      </c>
      <c r="BY313" s="15">
        <f t="shared" ca="1" si="173"/>
        <v>29854.084910046153</v>
      </c>
      <c r="BZ313" s="15">
        <f t="shared" ca="1" si="174"/>
        <v>56007.760572900712</v>
      </c>
      <c r="CA313" s="15">
        <f t="shared" ca="1" si="175"/>
        <v>66246.560393892491</v>
      </c>
      <c r="CB313" s="15">
        <f ca="1">(AU313*DCF!C$10-DCF!C$5*MAX(AU313*DCF!C$10,0)-MAX(AU313-Inputs!$B$6,0)/Inputs!$B$10)*DCF!C$6</f>
        <v>1045.0020150977525</v>
      </c>
      <c r="CC313" s="15">
        <f ca="1">(AV313*DCF!D$10-DCF!D$5*MAX(AV313*DCF!D$10,0)-MAX(AV313-AU313,0)/Inputs!$B$10)*DCF!D$6</f>
        <v>1143.5394993566833</v>
      </c>
      <c r="CD313" s="15">
        <f ca="1">(AW313*DCF!E$10-DCF!E$5*MAX(AW313*DCF!E$10,0)-MAX(AW313-AV313,0)/Inputs!$B$10)*DCF!E$6</f>
        <v>1307.9860745167787</v>
      </c>
      <c r="CE313" s="15">
        <f ca="1">(AX313*DCF!F$10-DCF!F$5*MAX(AX313*DCF!F$10,0)-MAX(AX313-AW313,0)/Inputs!$B$10)*DCF!F$6</f>
        <v>1670.4762006999497</v>
      </c>
      <c r="CF313" s="15">
        <f ca="1">(AY313*DCF!G$10-DCF!G$5*MAX(AY313*DCF!G$10,0)-MAX(AY313-AX313,0)/Inputs!$B$10)*DCF!G$6</f>
        <v>1654.8059606125073</v>
      </c>
      <c r="CG313" s="15">
        <f ca="1">(AZ313*DCF!H$10-DCF!H$5*MAX(AZ313*DCF!H$10,0)-MAX(AZ313-AY313,0)/Inputs!$B$10)*DCF!H$6</f>
        <v>2384.8821487003656</v>
      </c>
      <c r="CH313" s="15">
        <f ca="1">(BA313*DCF!I$10-DCF!I$5*MAX(BA313*DCF!I$10,0)-MAX(BA313-AZ313,0)/Inputs!$B$10)*DCF!I$6</f>
        <v>2594.3665769325921</v>
      </c>
      <c r="CI313" s="15">
        <f ca="1">(BB313*DCF!J$10-DCF!J$5*MAX(BB313*DCF!J$10,0)-MAX(BB313-BA313,0)/Inputs!$B$10)*DCF!J$6</f>
        <v>2953.3735860668594</v>
      </c>
      <c r="CJ313" s="15">
        <f ca="1">(BC313*DCF!K$10-DCF!K$5*MAX(BC313*DCF!K$10,0)-MAX(BC313-BB313,0)/Inputs!$B$10)*DCF!K$6</f>
        <v>3980.2458196642024</v>
      </c>
      <c r="CK313" s="15">
        <f ca="1">(BD313*DCF!L$10-DCF!L$5*MAX(BD313*DCF!L$10,0)-MAX(BD313-BC313,0)/Inputs!$B$10)*DCF!L$6</f>
        <v>4200.3778163737879</v>
      </c>
      <c r="CL313" s="15">
        <f ca="1">(BE313*DCF!M$10-DCF!M$5*MAX(BE313*DCF!M$10,0)-MAX(BE313-BD313,0)/Inputs!$B$10)*DCF!M$6</f>
        <v>4317.5355271743956</v>
      </c>
      <c r="CM313" s="15">
        <f ca="1">(BF313*DCF!C$28-DCF!C$5*MAX(BF313*DCF!C$28,0)-MAX(BF313-Inputs!$B$13,0)/Inputs!$B$17)*DCF!C$6</f>
        <v>3910.6462359815037</v>
      </c>
      <c r="CN313" s="15">
        <f ca="1">(BG313*DCF!D$28-DCF!D$5*MAX(BG313*DCF!D$28,0)-MAX(BG313-BF313,0)/Inputs!$B$17)*DCF!D$6</f>
        <v>5830.004883701672</v>
      </c>
      <c r="CO313" s="15">
        <f ca="1">(BH313*DCF!E$28-DCF!E$5*MAX(BH313*DCF!E$28,0)-MAX(BH313-BG313,0)/Inputs!$B$17)*DCF!E$6</f>
        <v>7997.4239552590325</v>
      </c>
      <c r="CP313" s="15">
        <f ca="1">(BI313*DCF!F$28-DCF!F$5*MAX(BI313*DCF!F$28,0)-MAX(BI313-BH313,0)/Inputs!$B$17)*DCF!F$6</f>
        <v>9005.7413319803563</v>
      </c>
      <c r="CQ313" s="15">
        <f ca="1">(BJ313*DCF!G$28-DCF!G$5*MAX(BJ313*DCF!G$28,0)-MAX(BJ313-BI313,0)/Inputs!$B$17)*DCF!G$6</f>
        <v>9359.1466533940948</v>
      </c>
      <c r="CR313" s="15">
        <f ca="1">(BK313*DCF!H$28-DCF!H$5*MAX(BK313*DCF!H$28,0)-MAX(BK313-BJ313,0)/Inputs!$B$17)*DCF!H$6</f>
        <v>10426.866322548336</v>
      </c>
      <c r="CS313" s="15">
        <f ca="1">(BL313*DCF!I$28-DCF!I$5*MAX(BL313*DCF!I$28,0)-MAX(BL313-BK313,0)/Inputs!$B$17)*DCF!I$6</f>
        <v>13001.272830810769</v>
      </c>
      <c r="CT313" s="15">
        <f ca="1">(BM313*DCF!J$28-DCF!J$5*MAX(BM313*DCF!J$28,0)-MAX(BM313-BL313,0)/Inputs!$B$17)*DCF!J$6</f>
        <v>16863.003529177091</v>
      </c>
      <c r="CU313" s="15">
        <f ca="1">(BN313*DCF!K$28-DCF!K$5*MAX(BN313*DCF!K$28,0)-MAX(BN313-BM313,0)/Inputs!$B$17)*DCF!K$6</f>
        <v>20231.829177362713</v>
      </c>
      <c r="CV313" s="15">
        <f ca="1">(BO313*DCF!L$28-DCF!L$5*MAX(BO313*DCF!L$28,0)-MAX(BO313-BN313,0)/Inputs!$B$17)*DCF!L$6</f>
        <v>24274.573349788898</v>
      </c>
      <c r="CW313" s="15">
        <f ca="1">(BP313*DCF!M$28-DCF!M$5*MAX(BP313*DCF!M$28,0)-MAX(BP313-BO313,0)/Inputs!$B$17)*DCF!M$6</f>
        <v>29013.018064761181</v>
      </c>
      <c r="CX313" s="15">
        <f ca="1">(BQ313*DCF!C$46-DCF!C$5*MAX(BQ313*DCF!C$46,0)-MAX(BQ313-Inputs!$B$20,0)/Inputs!$B$24)*DCF!C$6</f>
        <v>-1676.8389517709204</v>
      </c>
      <c r="CY313" s="15">
        <f ca="1">(BR313*DCF!D$46-DCF!D$5*MAX(BR313*DCF!D$46,0)-MAX(BR313-BQ313,0)/Inputs!$B$24)*DCF!D$6</f>
        <v>-926.95997471600208</v>
      </c>
      <c r="CZ313" s="15">
        <f ca="1">(BS313*DCF!E$46-DCF!E$5*MAX(BS313*DCF!E$46,0)-MAX(BS313-BR313,0)/Inputs!$B$24)*DCF!E$6</f>
        <v>-519.39681478882869</v>
      </c>
      <c r="DA313" s="15">
        <f ca="1">(BT313*DCF!F$46-DCF!F$5*MAX(BT313*DCF!F$46,0)-MAX(BT313-BS313,0)/Inputs!$B$24)*DCF!F$6</f>
        <v>-607.3333426103062</v>
      </c>
      <c r="DB313" s="15">
        <f ca="1">(BU313*DCF!G$46-DCF!G$5*MAX(BU313*DCF!G$46,0)-MAX(BU313-BT313,0)/Inputs!$B$24)*DCF!G$6</f>
        <v>-2162.2835593039545</v>
      </c>
      <c r="DC313" s="15">
        <f ca="1">(BV313*DCF!H$46-DCF!H$5*MAX(BV313*DCF!H$46,0)-MAX(BV313-BU313,0)/Inputs!$B$24)*DCF!H$6</f>
        <v>-2328.8431910767176</v>
      </c>
      <c r="DD313" s="15">
        <f ca="1">(BW313*DCF!I$46-DCF!I$5*MAX(BW313*DCF!I$46,0)-MAX(BW313-BV313,0)/Inputs!$B$24)*DCF!I$6</f>
        <v>309.32091159690242</v>
      </c>
      <c r="DE313" s="15">
        <f ca="1">(BX313*DCF!J$46-DCF!J$5*MAX(BX313*DCF!J$46,0)-MAX(BX313-BW313,0)/Inputs!$B$24)*DCF!J$6</f>
        <v>-1922.2088210576467</v>
      </c>
      <c r="DF313" s="15">
        <f ca="1">(BY313*DCF!K$46-DCF!K$5*MAX(BY313*DCF!K$46,0)-MAX(BY313-BX313,0)/Inputs!$B$24)*DCF!K$6</f>
        <v>1705.3648491205947</v>
      </c>
      <c r="DG313" s="15">
        <f ca="1">(BZ313*DCF!L$46-DCF!L$5*MAX(BZ313*DCF!L$46,0)-MAX(BZ313-BY313,0)/Inputs!$B$24)*DCF!L$6</f>
        <v>-2047.106161853221</v>
      </c>
      <c r="DH313" s="15">
        <f ca="1">(CA313*DCF!M$46-DCF!M$5*MAX(CA313*DCF!M$46,0)-MAX(CA313-BZ313,0)/Inputs!$B$24)*DCF!M$6</f>
        <v>3052.985713366174</v>
      </c>
      <c r="DI313" s="15">
        <f ca="1">SUM(CB313:CL313)+BE313*DCF!M$10*(1+Inputs!$B$30)*(1-Inputs!$B$33)*(1-Inputs!$B$30/Inputs!$B$31)/(Inputs!$B$29-Inputs!$B$30)*DCF!M$6</f>
        <v>129797.60193613778</v>
      </c>
      <c r="DJ313" s="15">
        <f ca="1">SUM(CM313:CW313)+BP313*DCF!M$28*(1+Inputs!$B$30)*(1-Inputs!$B$33)*(1-Inputs!$B$30/Inputs!$B$31)/(Inputs!$B$29-Inputs!$B$30)*DCF!M$6</f>
        <v>752996.95749678696</v>
      </c>
      <c r="DK313" s="15">
        <f ca="1">SUM(CX313:DH313)+CA313*DCF!M$46*(1+Inputs!$B$30)*(1-Inputs!$B$33)*(1-Inputs!$B$30/Inputs!$B$31)/(Inputs!$B$29-Inputs!$B$30)*DCF!M$6</f>
        <v>95301.730432613971</v>
      </c>
      <c r="DM313" s="15">
        <f ca="1">DI313+DJ313+DK313+Inputs!$B$34+Inputs!$B$36-Inputs!$B$35</f>
        <v>1054947.2898655387</v>
      </c>
    </row>
    <row r="314" spans="1:117" x14ac:dyDescent="0.75">
      <c r="A314" s="11">
        <v>301</v>
      </c>
      <c r="C314" s="24">
        <f t="shared" ref="C314:M323" ca="1" si="180">_xlfn.NORM.S.INV(RAND())</f>
        <v>1.2037265875660692</v>
      </c>
      <c r="D314" s="24">
        <f t="shared" ca="1" si="180"/>
        <v>0.78631102806636555</v>
      </c>
      <c r="E314" s="24">
        <f t="shared" ca="1" si="180"/>
        <v>2.0718533244667694</v>
      </c>
      <c r="F314" s="24">
        <f t="shared" ca="1" si="180"/>
        <v>1.553682246185746</v>
      </c>
      <c r="G314" s="24">
        <f t="shared" ca="1" si="180"/>
        <v>-0.47649251463585934</v>
      </c>
      <c r="H314" s="24">
        <f t="shared" ca="1" si="180"/>
        <v>1.3445829667838354</v>
      </c>
      <c r="I314" s="24">
        <f t="shared" ca="1" si="180"/>
        <v>0.96268469669069379</v>
      </c>
      <c r="J314" s="24">
        <f t="shared" ca="1" si="180"/>
        <v>-1.2718052822944903</v>
      </c>
      <c r="K314" s="24">
        <f t="shared" ca="1" si="180"/>
        <v>0.69126331402257124</v>
      </c>
      <c r="L314" s="24">
        <f t="shared" ca="1" si="180"/>
        <v>1.3904413542270047</v>
      </c>
      <c r="M314" s="24">
        <f t="shared" ca="1" si="180"/>
        <v>-1.990747236546629</v>
      </c>
      <c r="N314" s="24">
        <f ca="1">SQRT(Inputs!$B$38)*C314+SQRT(1-Inputs!$B$38)*_xlfn.NORM.S.INV(RAND())</f>
        <v>0.40455493999364667</v>
      </c>
      <c r="O314" s="24">
        <f ca="1">SQRT(Inputs!$B$38)*D314+SQRT(1-Inputs!$B$38)*_xlfn.NORM.S.INV(RAND())</f>
        <v>0.25170239904085356</v>
      </c>
      <c r="P314" s="24">
        <f ca="1">SQRT(Inputs!$B$38)*E314+SQRT(1-Inputs!$B$38)*_xlfn.NORM.S.INV(RAND())</f>
        <v>2.0950219754148138</v>
      </c>
      <c r="Q314" s="24">
        <f ca="1">SQRT(Inputs!$B$38)*F314+SQRT(1-Inputs!$B$38)*_xlfn.NORM.S.INV(RAND())</f>
        <v>2.051850280316196</v>
      </c>
      <c r="R314" s="24">
        <f ca="1">SQRT(Inputs!$B$38)*G314+SQRT(1-Inputs!$B$38)*_xlfn.NORM.S.INV(RAND())</f>
        <v>0.44168761109258264</v>
      </c>
      <c r="S314" s="24">
        <f ca="1">SQRT(Inputs!$B$38)*H314+SQRT(1-Inputs!$B$38)*_xlfn.NORM.S.INV(RAND())</f>
        <v>1.4288125214422416</v>
      </c>
      <c r="T314" s="24">
        <f ca="1">SQRT(Inputs!$B$38)*I314+SQRT(1-Inputs!$B$38)*_xlfn.NORM.S.INV(RAND())</f>
        <v>-1.0246875109134437</v>
      </c>
      <c r="U314" s="24">
        <f ca="1">SQRT(Inputs!$B$38)*J314+SQRT(1-Inputs!$B$38)*_xlfn.NORM.S.INV(RAND())</f>
        <v>-1.0520660180523738</v>
      </c>
      <c r="V314" s="24">
        <f ca="1">SQRT(Inputs!$B$38)*K314+SQRT(1-Inputs!$B$38)*_xlfn.NORM.S.INV(RAND())</f>
        <v>0.33114301529123058</v>
      </c>
      <c r="W314" s="24">
        <f ca="1">SQRT(Inputs!$B$38)*L314+SQRT(1-Inputs!$B$38)*_xlfn.NORM.S.INV(RAND())</f>
        <v>0.54102218637365629</v>
      </c>
      <c r="X314" s="24">
        <f ca="1">SQRT(Inputs!$B$38)*M314+SQRT(1-Inputs!$B$38)*_xlfn.NORM.S.INV(RAND())</f>
        <v>-1.3495351971150549</v>
      </c>
      <c r="Y314" s="24">
        <f ca="1">SQRT(Inputs!$B$38)*C314+SQRT(1-Inputs!$B$38)*_xlfn.NORM.S.INV(RAND())</f>
        <v>2.4179587254943646</v>
      </c>
      <c r="Z314" s="24">
        <f ca="1">SQRT(Inputs!$B$38)*D314+SQRT(1-Inputs!$B$38)*_xlfn.NORM.S.INV(RAND())</f>
        <v>-0.45690625036813887</v>
      </c>
      <c r="AA314" s="24">
        <f ca="1">SQRT(Inputs!$B$38)*E314+SQRT(1-Inputs!$B$38)*_xlfn.NORM.S.INV(RAND())</f>
        <v>0.96274408823137936</v>
      </c>
      <c r="AB314" s="24">
        <f ca="1">SQRT(Inputs!$B$38)*F314+SQRT(1-Inputs!$B$38)*_xlfn.NORM.S.INV(RAND())</f>
        <v>0.37201866835001063</v>
      </c>
      <c r="AC314" s="24">
        <f ca="1">SQRT(Inputs!$B$38)*G314+SQRT(1-Inputs!$B$38)*_xlfn.NORM.S.INV(RAND())</f>
        <v>0.30114417134956922</v>
      </c>
      <c r="AD314" s="24">
        <f ca="1">SQRT(Inputs!$B$38)*H314+SQRT(1-Inputs!$B$38)*_xlfn.NORM.S.INV(RAND())</f>
        <v>-0.23418221651156457</v>
      </c>
      <c r="AE314" s="24">
        <f ca="1">SQRT(Inputs!$B$38)*I314+SQRT(1-Inputs!$B$38)*_xlfn.NORM.S.INV(RAND())</f>
        <v>-0.83523961177103878</v>
      </c>
      <c r="AF314" s="24">
        <f ca="1">SQRT(Inputs!$B$38)*J314+SQRT(1-Inputs!$B$38)*_xlfn.NORM.S.INV(RAND())</f>
        <v>-0.45076028346889396</v>
      </c>
      <c r="AG314" s="24">
        <f ca="1">SQRT(Inputs!$B$38)*K314+SQRT(1-Inputs!$B$38)*_xlfn.NORM.S.INV(RAND())</f>
        <v>0.28625055717487302</v>
      </c>
      <c r="AH314" s="24">
        <f ca="1">SQRT(Inputs!$B$38)*L314+SQRT(1-Inputs!$B$38)*_xlfn.NORM.S.INV(RAND())</f>
        <v>1.2132937802599542</v>
      </c>
      <c r="AI314" s="24">
        <f ca="1">SQRT(Inputs!$B$38)*M314+SQRT(1-Inputs!$B$38)*_xlfn.NORM.S.INV(RAND())</f>
        <v>-1.2386770193673873</v>
      </c>
      <c r="AJ314" s="24">
        <f ca="1">SQRT(Inputs!$B$38)*C314+SQRT(1-Inputs!$B$38)*_xlfn.NORM.S.INV(RAND())</f>
        <v>0.28766405741920698</v>
      </c>
      <c r="AK314" s="24">
        <f ca="1">SQRT(Inputs!$B$38)*D314+SQRT(1-Inputs!$B$38)*_xlfn.NORM.S.INV(RAND())</f>
        <v>-1.0428067603995081</v>
      </c>
      <c r="AL314" s="24">
        <f ca="1">SQRT(Inputs!$B$38)*E314+SQRT(1-Inputs!$B$38)*_xlfn.NORM.S.INV(RAND())</f>
        <v>3.622908364234342</v>
      </c>
      <c r="AM314" s="24">
        <f ca="1">SQRT(Inputs!$B$38)*F314+SQRT(1-Inputs!$B$38)*_xlfn.NORM.S.INV(RAND())</f>
        <v>-0.56354185833162018</v>
      </c>
      <c r="AN314" s="24">
        <f ca="1">SQRT(Inputs!$B$38)*G314+SQRT(1-Inputs!$B$38)*_xlfn.NORM.S.INV(RAND())</f>
        <v>-1.5274046058901583</v>
      </c>
      <c r="AO314" s="24">
        <f ca="1">SQRT(Inputs!$B$38)*H314+SQRT(1-Inputs!$B$38)*_xlfn.NORM.S.INV(RAND())</f>
        <v>1.6862284822996578</v>
      </c>
      <c r="AP314" s="24">
        <f ca="1">SQRT(Inputs!$B$38)*I314+SQRT(1-Inputs!$B$38)*_xlfn.NORM.S.INV(RAND())</f>
        <v>3.0539921774228329</v>
      </c>
      <c r="AQ314" s="24">
        <f ca="1">SQRT(Inputs!$B$38)*J314+SQRT(1-Inputs!$B$38)*_xlfn.NORM.S.INV(RAND())</f>
        <v>0.36331323506860502</v>
      </c>
      <c r="AR314" s="24">
        <f ca="1">SQRT(Inputs!$B$38)*K314+SQRT(1-Inputs!$B$38)*_xlfn.NORM.S.INV(RAND())</f>
        <v>-0.32634913580764768</v>
      </c>
      <c r="AS314" s="24">
        <f ca="1">SQRT(Inputs!$B$38)*L314+SQRT(1-Inputs!$B$38)*_xlfn.NORM.S.INV(RAND())</f>
        <v>2.096422058910953</v>
      </c>
      <c r="AT314" s="24">
        <f ca="1">SQRT(Inputs!$B$38)*M314+SQRT(1-Inputs!$B$38)*_xlfn.NORM.S.INV(RAND())</f>
        <v>-1.9706022294913135</v>
      </c>
      <c r="AU314" s="15">
        <f ca="1">Inputs!$B$6*EXP($B$8-0.5*C$5^2+C$5*N314)</f>
        <v>5298.0757546504965</v>
      </c>
      <c r="AV314" s="15">
        <f t="shared" ca="1" si="146"/>
        <v>6692.1478715459116</v>
      </c>
      <c r="AW314" s="15">
        <f t="shared" ca="1" si="147"/>
        <v>10824.472083082292</v>
      </c>
      <c r="AX314" s="15">
        <f t="shared" ca="1" si="148"/>
        <v>17077.1459538708</v>
      </c>
      <c r="AY314" s="15">
        <f t="shared" ca="1" si="149"/>
        <v>21974.819701762917</v>
      </c>
      <c r="AZ314" s="15">
        <f t="shared" ca="1" si="150"/>
        <v>31455.259104496206</v>
      </c>
      <c r="BA314" s="15">
        <f t="shared" ca="1" si="151"/>
        <v>34578.702834805874</v>
      </c>
      <c r="BB314" s="15">
        <f t="shared" ca="1" si="152"/>
        <v>38099.644196996211</v>
      </c>
      <c r="BC314" s="15">
        <f t="shared" ca="1" si="153"/>
        <v>48178.035357868117</v>
      </c>
      <c r="BD314" s="15">
        <f t="shared" ca="1" si="154"/>
        <v>62086.263191418475</v>
      </c>
      <c r="BE314" s="15">
        <f t="shared" ca="1" si="155"/>
        <v>67279.322310265881</v>
      </c>
      <c r="BF314" s="15">
        <f ca="1">Inputs!$B$13*EXP($B$9-0.5*C$6^2+C$6*Y314)</f>
        <v>22337.540306609331</v>
      </c>
      <c r="BG314" s="15">
        <f t="shared" ca="1" si="156"/>
        <v>25069.172705884077</v>
      </c>
      <c r="BH314" s="15">
        <f t="shared" ca="1" si="157"/>
        <v>35932.977739690738</v>
      </c>
      <c r="BI314" s="15">
        <f t="shared" ca="1" si="158"/>
        <v>46579.636536726714</v>
      </c>
      <c r="BJ314" s="15">
        <f t="shared" ca="1" si="159"/>
        <v>59636.974122085972</v>
      </c>
      <c r="BK314" s="15">
        <f t="shared" ca="1" si="160"/>
        <v>70896.323947761251</v>
      </c>
      <c r="BL314" s="15">
        <f t="shared" ca="1" si="161"/>
        <v>78153.449238355155</v>
      </c>
      <c r="BM314" s="15">
        <f t="shared" ca="1" si="162"/>
        <v>90835.825114357212</v>
      </c>
      <c r="BN314" s="15">
        <f t="shared" ca="1" si="163"/>
        <v>115615.40346784417</v>
      </c>
      <c r="BO314" s="15">
        <f t="shared" ca="1" si="164"/>
        <v>163798.91115501226</v>
      </c>
      <c r="BP314" s="15">
        <f t="shared" ca="1" si="165"/>
        <v>175208.47312488715</v>
      </c>
      <c r="BQ314" s="15">
        <f ca="1">Inputs!$B$20*EXP($B$10-0.5*C$7^2+C$7*AJ314)</f>
        <v>4750.2766948561239</v>
      </c>
      <c r="BR314" s="15">
        <f t="shared" ca="1" si="166"/>
        <v>4628.3933695457636</v>
      </c>
      <c r="BS314" s="15">
        <f t="shared" ca="1" si="167"/>
        <v>17940.969917760129</v>
      </c>
      <c r="BT314" s="15">
        <f t="shared" ca="1" si="168"/>
        <v>21337.213674394989</v>
      </c>
      <c r="BU314" s="15">
        <f t="shared" ca="1" si="169"/>
        <v>20434.039920155959</v>
      </c>
      <c r="BV314" s="15">
        <f t="shared" ca="1" si="170"/>
        <v>41568.276916338349</v>
      </c>
      <c r="BW314" s="15">
        <f t="shared" ca="1" si="171"/>
        <v>110711.17446992858</v>
      </c>
      <c r="BX314" s="15">
        <f t="shared" ca="1" si="172"/>
        <v>166546.54084641187</v>
      </c>
      <c r="BY314" s="15">
        <f t="shared" ca="1" si="173"/>
        <v>219234.86827336714</v>
      </c>
      <c r="BZ314" s="15">
        <f t="shared" ca="1" si="174"/>
        <v>452256.50313303084</v>
      </c>
      <c r="CA314" s="15">
        <f t="shared" ca="1" si="175"/>
        <v>447596.9653580747</v>
      </c>
      <c r="CB314" s="15">
        <f ca="1">(AU314*DCF!C$10-DCF!C$5*MAX(AU314*DCF!C$10,0)-MAX(AU314-Inputs!$B$6,0)/Inputs!$B$10)*DCF!C$6</f>
        <v>1040.67973066628</v>
      </c>
      <c r="CC314" s="15">
        <f ca="1">(AV314*DCF!D$10-DCF!D$5*MAX(AV314*DCF!D$10,0)-MAX(AV314-AU314,0)/Inputs!$B$10)*DCF!D$6</f>
        <v>1291.2577056299394</v>
      </c>
      <c r="CD314" s="15">
        <f ca="1">(AW314*DCF!E$10-DCF!E$5*MAX(AW314*DCF!E$10,0)-MAX(AW314-AV314,0)/Inputs!$B$10)*DCF!E$6</f>
        <v>1568.4277539752502</v>
      </c>
      <c r="CE314" s="15">
        <f ca="1">(AX314*DCF!F$10-DCF!F$5*MAX(AX314*DCF!F$10,0)-MAX(AX314-AW314,0)/Inputs!$B$10)*DCF!F$6</f>
        <v>2426.8873356240774</v>
      </c>
      <c r="CF314" s="15">
        <f ca="1">(AY314*DCF!G$10-DCF!G$5*MAX(AY314*DCF!G$10,0)-MAX(AY314-AX314,0)/Inputs!$B$10)*DCF!G$6</f>
        <v>3586.2709888856321</v>
      </c>
      <c r="CG314" s="15">
        <f ca="1">(AZ314*DCF!H$10-DCF!H$5*MAX(AZ314*DCF!H$10,0)-MAX(AZ314-AY314,0)/Inputs!$B$10)*DCF!H$6</f>
        <v>4423.6391421224271</v>
      </c>
      <c r="CH314" s="15">
        <f ca="1">(BA314*DCF!I$10-DCF!I$5*MAX(BA314*DCF!I$10,0)-MAX(BA314-AZ314,0)/Inputs!$B$10)*DCF!I$6</f>
        <v>5803.9133656438362</v>
      </c>
      <c r="CI314" s="15">
        <f ca="1">(BB314*DCF!J$10-DCF!J$5*MAX(BB314*DCF!J$10,0)-MAX(BB314-BA314,0)/Inputs!$B$10)*DCF!J$6</f>
        <v>6004.4467047533526</v>
      </c>
      <c r="CJ314" s="15">
        <f ca="1">(BC314*DCF!K$10-DCF!K$5*MAX(BC314*DCF!K$10,0)-MAX(BC314-BB314,0)/Inputs!$B$10)*DCF!K$6</f>
        <v>6345.0686076979346</v>
      </c>
      <c r="CK314" s="15">
        <f ca="1">(BD314*DCF!L$10-DCF!L$5*MAX(BD314*DCF!L$10,0)-MAX(BD314-BC314,0)/Inputs!$B$10)*DCF!L$6</f>
        <v>7565.2300668983025</v>
      </c>
      <c r="CL314" s="15">
        <f ca="1">(BE314*DCF!M$10-DCF!M$5*MAX(BE314*DCF!M$10,0)-MAX(BE314-BD314,0)/Inputs!$B$10)*DCF!M$6</f>
        <v>8873.6161727635481</v>
      </c>
      <c r="CM314" s="15">
        <f ca="1">(BF314*DCF!C$28-DCF!C$5*MAX(BF314*DCF!C$28,0)-MAX(BF314-Inputs!$B$13,0)/Inputs!$B$17)*DCF!C$6</f>
        <v>4288.2776667247581</v>
      </c>
      <c r="CN314" s="15">
        <f ca="1">(BG314*DCF!D$28-DCF!D$5*MAX(BG314*DCF!D$28,0)-MAX(BG314-BF314,0)/Inputs!$B$17)*DCF!D$6</f>
        <v>6800.6671174469902</v>
      </c>
      <c r="CO314" s="15">
        <f ca="1">(BH314*DCF!E$28-DCF!E$5*MAX(BH314*DCF!E$28,0)-MAX(BH314-BG314,0)/Inputs!$B$17)*DCF!E$6</f>
        <v>8035.7527001640183</v>
      </c>
      <c r="CP314" s="15">
        <f ca="1">(BI314*DCF!F$28-DCF!F$5*MAX(BI314*DCF!F$28,0)-MAX(BI314-BH314,0)/Inputs!$B$17)*DCF!F$6</f>
        <v>10706.751854641161</v>
      </c>
      <c r="CQ314" s="15">
        <f ca="1">(BJ314*DCF!G$28-DCF!G$5*MAX(BJ314*DCF!G$28,0)-MAX(BJ314-BI314,0)/Inputs!$B$17)*DCF!G$6</f>
        <v>13277.150209281843</v>
      </c>
      <c r="CR314" s="15">
        <f ca="1">(BK314*DCF!H$28-DCF!H$5*MAX(BK314*DCF!H$28,0)-MAX(BK314-BJ314,0)/Inputs!$B$17)*DCF!H$6</f>
        <v>15784.056106579057</v>
      </c>
      <c r="CS314" s="15">
        <f ca="1">(BL314*DCF!I$28-DCF!I$5*MAX(BL314*DCF!I$28,0)-MAX(BL314-BK314,0)/Inputs!$B$17)*DCF!I$6</f>
        <v>17336.400985536689</v>
      </c>
      <c r="CT314" s="15">
        <f ca="1">(BM314*DCF!J$28-DCF!J$5*MAX(BM314*DCF!J$28,0)-MAX(BM314-BL314,0)/Inputs!$B$17)*DCF!J$6</f>
        <v>18582.350424835935</v>
      </c>
      <c r="CU314" s="15">
        <f ca="1">(BN314*DCF!K$28-DCF!K$5*MAX(BN314*DCF!K$28,0)-MAX(BN314-BM314,0)/Inputs!$B$17)*DCF!K$6</f>
        <v>21380.866402981577</v>
      </c>
      <c r="CV314" s="15">
        <f ca="1">(BO314*DCF!L$28-DCF!L$5*MAX(BO314*DCF!L$28,0)-MAX(BO314-BN314,0)/Inputs!$B$17)*DCF!L$6</f>
        <v>27229.276653754594</v>
      </c>
      <c r="CW314" s="15">
        <f ca="1">(BP314*DCF!M$28-DCF!M$5*MAX(BP314*DCF!M$28,0)-MAX(BP314-BO314,0)/Inputs!$B$17)*DCF!M$6</f>
        <v>31772.955790137054</v>
      </c>
      <c r="CX314" s="15">
        <f ca="1">(BQ314*DCF!C$46-DCF!C$5*MAX(BQ314*DCF!C$46,0)-MAX(BQ314-Inputs!$B$20,0)/Inputs!$B$24)*DCF!C$6</f>
        <v>-1812.6628370827648</v>
      </c>
      <c r="CY314" s="15">
        <f ca="1">(BR314*DCF!D$46-DCF!D$5*MAX(BR314*DCF!D$46,0)-MAX(BR314-BQ314,0)/Inputs!$B$24)*DCF!D$6</f>
        <v>-789.95881265281923</v>
      </c>
      <c r="CZ314" s="15">
        <f ca="1">(BS314*DCF!E$46-DCF!E$5*MAX(BS314*DCF!E$46,0)-MAX(BS314-BR314,0)/Inputs!$B$24)*DCF!E$6</f>
        <v>-7369.0021162178455</v>
      </c>
      <c r="DA314" s="15">
        <f ca="1">(BT314*DCF!F$46-DCF!F$5*MAX(BT314*DCF!F$46,0)-MAX(BT314-BS314,0)/Inputs!$B$24)*DCF!F$6</f>
        <v>-2790.5905191710581</v>
      </c>
      <c r="DB314" s="15">
        <f ca="1">(BU314*DCF!G$46-DCF!G$5*MAX(BU314*DCF!G$46,0)-MAX(BU314-BT314,0)/Inputs!$B$24)*DCF!G$6</f>
        <v>-687.36073018078923</v>
      </c>
      <c r="DC314" s="15">
        <f ca="1">(BV314*DCF!H$46-DCF!H$5*MAX(BV314*DCF!H$46,0)-MAX(BV314-BU314,0)/Inputs!$B$24)*DCF!H$6</f>
        <v>-6567.3346549451808</v>
      </c>
      <c r="DD314" s="15">
        <f ca="1">(BW314*DCF!I$46-DCF!I$5*MAX(BW314*DCF!I$46,0)-MAX(BW314-BV314,0)/Inputs!$B$24)*DCF!I$6</f>
        <v>-17291.333574064785</v>
      </c>
      <c r="DE314" s="15">
        <f ca="1">(BX314*DCF!J$46-DCF!J$5*MAX(BX314*DCF!J$46,0)-MAX(BX314-BW314,0)/Inputs!$B$24)*DCF!J$6</f>
        <v>-7820.4602454335482</v>
      </c>
      <c r="DF314" s="15">
        <f ca="1">(BY314*DCF!K$46-DCF!K$5*MAX(BY314*DCF!K$46,0)-MAX(BY314-BX314,0)/Inputs!$B$24)*DCF!K$6</f>
        <v>-383.81010951243115</v>
      </c>
      <c r="DG314" s="15">
        <f ca="1">(BZ314*DCF!L$46-DCF!L$5*MAX(BZ314*DCF!L$46,0)-MAX(BZ314-BY314,0)/Inputs!$B$24)*DCF!L$6</f>
        <v>-21471.169404069613</v>
      </c>
      <c r="DH314" s="15">
        <f ca="1">(CA314*DCF!M$46-DCF!M$5*MAX(CA314*DCF!M$46,0)-MAX(CA314-BZ314,0)/Inputs!$B$24)*DCF!M$6</f>
        <v>35089.845028891083</v>
      </c>
      <c r="DI314" s="15">
        <f ca="1">SUM(CB314:CL314)+BE314*DCF!M$10*(1+Inputs!$B$30)*(1-Inputs!$B$33)*(1-Inputs!$B$30/Inputs!$B$31)/(Inputs!$B$29-Inputs!$B$30)*DCF!M$6</f>
        <v>236168.68124106436</v>
      </c>
      <c r="DJ314" s="15">
        <f ca="1">SUM(CM314:CW314)+BP314*DCF!M$28*(1+Inputs!$B$30)*(1-Inputs!$B$33)*(1-Inputs!$B$30/Inputs!$B$31)/(Inputs!$B$29-Inputs!$B$30)*DCF!M$6</f>
        <v>825337.83604376635</v>
      </c>
      <c r="DK314" s="15">
        <f ca="1">SUM(CX314:DH314)+CA314*DCF!M$46*(1+Inputs!$B$30)*(1-Inputs!$B$33)*(1-Inputs!$B$30/Inputs!$B$31)/(Inputs!$B$29-Inputs!$B$30)*DCF!M$6</f>
        <v>660144.09171924915</v>
      </c>
      <c r="DM314" s="15">
        <f ca="1">DI314+DJ314+DK314+Inputs!$B$34+Inputs!$B$36-Inputs!$B$35</f>
        <v>1798501.6090040798</v>
      </c>
    </row>
    <row r="315" spans="1:117" x14ac:dyDescent="0.75">
      <c r="A315" s="11">
        <v>302</v>
      </c>
      <c r="C315" s="24">
        <f t="shared" ca="1" si="180"/>
        <v>0.87075319068267132</v>
      </c>
      <c r="D315" s="24">
        <f t="shared" ca="1" si="180"/>
        <v>3.9755586928121145E-2</v>
      </c>
      <c r="E315" s="24">
        <f t="shared" ca="1" si="180"/>
        <v>-0.27253968549903468</v>
      </c>
      <c r="F315" s="24">
        <f t="shared" ca="1" si="180"/>
        <v>-1.0697478195507144</v>
      </c>
      <c r="G315" s="24">
        <f t="shared" ca="1" si="180"/>
        <v>0.48407784173637353</v>
      </c>
      <c r="H315" s="24">
        <f t="shared" ca="1" si="180"/>
        <v>-0.7445556559292954</v>
      </c>
      <c r="I315" s="24">
        <f t="shared" ca="1" si="180"/>
        <v>0.48817840375474808</v>
      </c>
      <c r="J315" s="24">
        <f t="shared" ca="1" si="180"/>
        <v>0.10862557126000694</v>
      </c>
      <c r="K315" s="24">
        <f t="shared" ca="1" si="180"/>
        <v>-0.8960361665928086</v>
      </c>
      <c r="L315" s="24">
        <f t="shared" ca="1" si="180"/>
        <v>0.92066799073868377</v>
      </c>
      <c r="M315" s="24">
        <f t="shared" ca="1" si="180"/>
        <v>1.4747597872826692</v>
      </c>
      <c r="N315" s="24">
        <f ca="1">SQRT(Inputs!$B$38)*C315+SQRT(1-Inputs!$B$38)*_xlfn.NORM.S.INV(RAND())</f>
        <v>-0.58169996376686428</v>
      </c>
      <c r="O315" s="24">
        <f ca="1">SQRT(Inputs!$B$38)*D315+SQRT(1-Inputs!$B$38)*_xlfn.NORM.S.INV(RAND())</f>
        <v>0.89186705353644924</v>
      </c>
      <c r="P315" s="24">
        <f ca="1">SQRT(Inputs!$B$38)*E315+SQRT(1-Inputs!$B$38)*_xlfn.NORM.S.INV(RAND())</f>
        <v>-1.4716184671367118</v>
      </c>
      <c r="Q315" s="24">
        <f ca="1">SQRT(Inputs!$B$38)*F315+SQRT(1-Inputs!$B$38)*_xlfn.NORM.S.INV(RAND())</f>
        <v>6.2653505176949453E-2</v>
      </c>
      <c r="R315" s="24">
        <f ca="1">SQRT(Inputs!$B$38)*G315+SQRT(1-Inputs!$B$38)*_xlfn.NORM.S.INV(RAND())</f>
        <v>0.85307044275604538</v>
      </c>
      <c r="S315" s="24">
        <f ca="1">SQRT(Inputs!$B$38)*H315+SQRT(1-Inputs!$B$38)*_xlfn.NORM.S.INV(RAND())</f>
        <v>0.30775380006846703</v>
      </c>
      <c r="T315" s="24">
        <f ca="1">SQRT(Inputs!$B$38)*I315+SQRT(1-Inputs!$B$38)*_xlfn.NORM.S.INV(RAND())</f>
        <v>-0.98484433781834935</v>
      </c>
      <c r="U315" s="24">
        <f ca="1">SQRT(Inputs!$B$38)*J315+SQRT(1-Inputs!$B$38)*_xlfn.NORM.S.INV(RAND())</f>
        <v>-0.44169055103516047</v>
      </c>
      <c r="V315" s="24">
        <f ca="1">SQRT(Inputs!$B$38)*K315+SQRT(1-Inputs!$B$38)*_xlfn.NORM.S.INV(RAND())</f>
        <v>1.2571696408469064</v>
      </c>
      <c r="W315" s="24">
        <f ca="1">SQRT(Inputs!$B$38)*L315+SQRT(1-Inputs!$B$38)*_xlfn.NORM.S.INV(RAND())</f>
        <v>1.1411972883193446</v>
      </c>
      <c r="X315" s="24">
        <f ca="1">SQRT(Inputs!$B$38)*M315+SQRT(1-Inputs!$B$38)*_xlfn.NORM.S.INV(RAND())</f>
        <v>1.98347510172368</v>
      </c>
      <c r="Y315" s="24">
        <f ca="1">SQRT(Inputs!$B$38)*C315+SQRT(1-Inputs!$B$38)*_xlfn.NORM.S.INV(RAND())</f>
        <v>1.3756771718397249</v>
      </c>
      <c r="Z315" s="24">
        <f ca="1">SQRT(Inputs!$B$38)*D315+SQRT(1-Inputs!$B$38)*_xlfn.NORM.S.INV(RAND())</f>
        <v>-0.69953612196768333</v>
      </c>
      <c r="AA315" s="24">
        <f ca="1">SQRT(Inputs!$B$38)*E315+SQRT(1-Inputs!$B$38)*_xlfn.NORM.S.INV(RAND())</f>
        <v>0.1759473265069865</v>
      </c>
      <c r="AB315" s="24">
        <f ca="1">SQRT(Inputs!$B$38)*F315+SQRT(1-Inputs!$B$38)*_xlfn.NORM.S.INV(RAND())</f>
        <v>1.2392427619367123</v>
      </c>
      <c r="AC315" s="24">
        <f ca="1">SQRT(Inputs!$B$38)*G315+SQRT(1-Inputs!$B$38)*_xlfn.NORM.S.INV(RAND())</f>
        <v>1.0192085456417357</v>
      </c>
      <c r="AD315" s="24">
        <f ca="1">SQRT(Inputs!$B$38)*H315+SQRT(1-Inputs!$B$38)*_xlfn.NORM.S.INV(RAND())</f>
        <v>-0.20526737128700931</v>
      </c>
      <c r="AE315" s="24">
        <f ca="1">SQRT(Inputs!$B$38)*I315+SQRT(1-Inputs!$B$38)*_xlfn.NORM.S.INV(RAND())</f>
        <v>0.15194865481175079</v>
      </c>
      <c r="AF315" s="24">
        <f ca="1">SQRT(Inputs!$B$38)*J315+SQRT(1-Inputs!$B$38)*_xlfn.NORM.S.INV(RAND())</f>
        <v>0.76322254672299927</v>
      </c>
      <c r="AG315" s="24">
        <f ca="1">SQRT(Inputs!$B$38)*K315+SQRT(1-Inputs!$B$38)*_xlfn.NORM.S.INV(RAND())</f>
        <v>-1.087656527679431</v>
      </c>
      <c r="AH315" s="24">
        <f ca="1">SQRT(Inputs!$B$38)*L315+SQRT(1-Inputs!$B$38)*_xlfn.NORM.S.INV(RAND())</f>
        <v>1.0277220899088797</v>
      </c>
      <c r="AI315" s="24">
        <f ca="1">SQRT(Inputs!$B$38)*M315+SQRT(1-Inputs!$B$38)*_xlfn.NORM.S.INV(RAND())</f>
        <v>1.3238411272739254</v>
      </c>
      <c r="AJ315" s="24">
        <f ca="1">SQRT(Inputs!$B$38)*C315+SQRT(1-Inputs!$B$38)*_xlfn.NORM.S.INV(RAND())</f>
        <v>1.1431201442746086</v>
      </c>
      <c r="AK315" s="24">
        <f ca="1">SQRT(Inputs!$B$38)*D315+SQRT(1-Inputs!$B$38)*_xlfn.NORM.S.INV(RAND())</f>
        <v>0.25133524294878934</v>
      </c>
      <c r="AL315" s="24">
        <f ca="1">SQRT(Inputs!$B$38)*E315+SQRT(1-Inputs!$B$38)*_xlfn.NORM.S.INV(RAND())</f>
        <v>-0.4400495975628379</v>
      </c>
      <c r="AM315" s="24">
        <f ca="1">SQRT(Inputs!$B$38)*F315+SQRT(1-Inputs!$B$38)*_xlfn.NORM.S.INV(RAND())</f>
        <v>-1.2142826561485718</v>
      </c>
      <c r="AN315" s="24">
        <f ca="1">SQRT(Inputs!$B$38)*G315+SQRT(1-Inputs!$B$38)*_xlfn.NORM.S.INV(RAND())</f>
        <v>-0.14101802456483842</v>
      </c>
      <c r="AO315" s="24">
        <f ca="1">SQRT(Inputs!$B$38)*H315+SQRT(1-Inputs!$B$38)*_xlfn.NORM.S.INV(RAND())</f>
        <v>1.3158197983600748</v>
      </c>
      <c r="AP315" s="24">
        <f ca="1">SQRT(Inputs!$B$38)*I315+SQRT(1-Inputs!$B$38)*_xlfn.NORM.S.INV(RAND())</f>
        <v>1.4296288165870992</v>
      </c>
      <c r="AQ315" s="24">
        <f ca="1">SQRT(Inputs!$B$38)*J315+SQRT(1-Inputs!$B$38)*_xlfn.NORM.S.INV(RAND())</f>
        <v>-0.84664244912128206</v>
      </c>
      <c r="AR315" s="24">
        <f ca="1">SQRT(Inputs!$B$38)*K315+SQRT(1-Inputs!$B$38)*_xlfn.NORM.S.INV(RAND())</f>
        <v>-0.48202179025775377</v>
      </c>
      <c r="AS315" s="24">
        <f ca="1">SQRT(Inputs!$B$38)*L315+SQRT(1-Inputs!$B$38)*_xlfn.NORM.S.INV(RAND())</f>
        <v>0.65524517481103695</v>
      </c>
      <c r="AT315" s="24">
        <f ca="1">SQRT(Inputs!$B$38)*M315+SQRT(1-Inputs!$B$38)*_xlfn.NORM.S.INV(RAND())</f>
        <v>-7.1817304991819708E-2</v>
      </c>
      <c r="AU315" s="15">
        <f ca="1">Inputs!$B$6*EXP($B$8-0.5*C$5^2+C$5*N315)</f>
        <v>4516.3112935376621</v>
      </c>
      <c r="AV315" s="15">
        <f t="shared" ca="1" si="146"/>
        <v>6267.71251392054</v>
      </c>
      <c r="AW315" s="15">
        <f t="shared" ca="1" si="147"/>
        <v>6266.4717028900259</v>
      </c>
      <c r="AX315" s="15">
        <f t="shared" ca="1" si="148"/>
        <v>7710.8538411272357</v>
      </c>
      <c r="AY315" s="15">
        <f t="shared" ca="1" si="149"/>
        <v>10410.653370496075</v>
      </c>
      <c r="AZ315" s="15">
        <f t="shared" ca="1" si="150"/>
        <v>13171.405874745466</v>
      </c>
      <c r="BA315" s="15">
        <f t="shared" ca="1" si="151"/>
        <v>14539.804262004804</v>
      </c>
      <c r="BB315" s="15">
        <f t="shared" ca="1" si="152"/>
        <v>17030.575567439755</v>
      </c>
      <c r="BC315" s="15">
        <f t="shared" ca="1" si="153"/>
        <v>23549.340465954894</v>
      </c>
      <c r="BD315" s="15">
        <f t="shared" ca="1" si="154"/>
        <v>32099.994213565871</v>
      </c>
      <c r="BE315" s="15">
        <f t="shared" ca="1" si="155"/>
        <v>47122.73889883198</v>
      </c>
      <c r="BF315" s="15">
        <f ca="1">Inputs!$B$13*EXP($B$9-0.5*C$6^2+C$6*Y315)</f>
        <v>18167.581584712912</v>
      </c>
      <c r="BG315" s="15">
        <f t="shared" ca="1" si="156"/>
        <v>19515.894856176506</v>
      </c>
      <c r="BH315" s="15">
        <f t="shared" ca="1" si="157"/>
        <v>24550.930446875998</v>
      </c>
      <c r="BI315" s="15">
        <f t="shared" ca="1" si="158"/>
        <v>36369.860339428422</v>
      </c>
      <c r="BJ315" s="15">
        <f t="shared" ca="1" si="159"/>
        <v>51643.197461788121</v>
      </c>
      <c r="BK315" s="15">
        <f t="shared" ca="1" si="160"/>
        <v>61635.492149163554</v>
      </c>
      <c r="BL315" s="15">
        <f t="shared" ca="1" si="161"/>
        <v>77217.400467462474</v>
      </c>
      <c r="BM315" s="15">
        <f t="shared" ca="1" si="162"/>
        <v>104356.66922511805</v>
      </c>
      <c r="BN315" s="15">
        <f t="shared" ca="1" si="163"/>
        <v>112661.37466429886</v>
      </c>
      <c r="BO315" s="15">
        <f t="shared" ca="1" si="164"/>
        <v>156207.62740117195</v>
      </c>
      <c r="BP315" s="15">
        <f t="shared" ca="1" si="165"/>
        <v>223373.91368503793</v>
      </c>
      <c r="BQ315" s="15">
        <f ca="1">Inputs!$B$20*EXP($B$10-0.5*C$7^2+C$7*AJ315)</f>
        <v>6434.1409297188593</v>
      </c>
      <c r="BR315" s="15">
        <f t="shared" ca="1" si="166"/>
        <v>9455.7110261863254</v>
      </c>
      <c r="BS315" s="15">
        <f t="shared" ca="1" si="167"/>
        <v>11411.283775509493</v>
      </c>
      <c r="BT315" s="15">
        <f t="shared" ca="1" si="168"/>
        <v>11441.626224608368</v>
      </c>
      <c r="BU315" s="15">
        <f t="shared" ca="1" si="169"/>
        <v>15324.783590545916</v>
      </c>
      <c r="BV315" s="15">
        <f t="shared" ca="1" si="170"/>
        <v>28678.679964715295</v>
      </c>
      <c r="BW315" s="15">
        <f t="shared" ca="1" si="171"/>
        <v>54160.192996034486</v>
      </c>
      <c r="BX315" s="15">
        <f t="shared" ca="1" si="172"/>
        <v>63926.334446090841</v>
      </c>
      <c r="BY315" s="15">
        <f t="shared" ca="1" si="173"/>
        <v>81680.572823174225</v>
      </c>
      <c r="BZ315" s="15">
        <f t="shared" ca="1" si="174"/>
        <v>129280.57266991174</v>
      </c>
      <c r="CA315" s="15">
        <f t="shared" ca="1" si="175"/>
        <v>179297.11636116245</v>
      </c>
      <c r="CB315" s="15">
        <f ca="1">(AU315*DCF!C$10-DCF!C$5*MAX(AU315*DCF!C$10,0)-MAX(AU315-Inputs!$B$6,0)/Inputs!$B$10)*DCF!C$6</f>
        <v>1046.2538506163553</v>
      </c>
      <c r="CC315" s="15">
        <f ca="1">(AV315*DCF!D$10-DCF!D$5*MAX(AV315*DCF!D$10,0)-MAX(AV315-AU315,0)/Inputs!$B$10)*DCF!D$6</f>
        <v>1100.6791127454926</v>
      </c>
      <c r="CD315" s="15">
        <f ca="1">(AW315*DCF!E$10-DCF!E$5*MAX(AW315*DCF!E$10,0)-MAX(AW315-AV315,0)/Inputs!$B$10)*DCF!E$6</f>
        <v>1446.8285623633817</v>
      </c>
      <c r="CE315" s="15">
        <f ca="1">(AX315*DCF!F$10-DCF!F$5*MAX(AX315*DCF!F$10,0)-MAX(AX315-AW315,0)/Inputs!$B$10)*DCF!F$6</f>
        <v>1382.726992325524</v>
      </c>
      <c r="CF315" s="15">
        <f ca="1">(AY315*DCF!G$10-DCF!G$5*MAX(AY315*DCF!G$10,0)-MAX(AY315-AX315,0)/Inputs!$B$10)*DCF!G$6</f>
        <v>1626.0613172599237</v>
      </c>
      <c r="CG315" s="15">
        <f ca="1">(AZ315*DCF!H$10-DCF!H$5*MAX(AZ315*DCF!H$10,0)-MAX(AZ315-AY315,0)/Inputs!$B$10)*DCF!H$6</f>
        <v>2067.0167980309657</v>
      </c>
      <c r="CH315" s="15">
        <f ca="1">(BA315*DCF!I$10-DCF!I$5*MAX(BA315*DCF!I$10,0)-MAX(BA315-AZ315,0)/Inputs!$B$10)*DCF!I$6</f>
        <v>2431.426545134269</v>
      </c>
      <c r="CI315" s="15">
        <f ca="1">(BB315*DCF!J$10-DCF!J$5*MAX(BB315*DCF!J$10,0)-MAX(BB315-BA315,0)/Inputs!$B$10)*DCF!J$6</f>
        <v>2545.0509371097637</v>
      </c>
      <c r="CJ315" s="15">
        <f ca="1">(BC315*DCF!K$10-DCF!K$5*MAX(BC315*DCF!K$10,0)-MAX(BC315-BB315,0)/Inputs!$B$10)*DCF!K$6</f>
        <v>2878.5377584768103</v>
      </c>
      <c r="CK315" s="15">
        <f ca="1">(BD315*DCF!L$10-DCF!L$5*MAX(BD315*DCF!L$10,0)-MAX(BD315-BC315,0)/Inputs!$B$10)*DCF!L$6</f>
        <v>3735.551563125844</v>
      </c>
      <c r="CL315" s="15">
        <f ca="1">(BE315*DCF!M$10-DCF!M$5*MAX(BE315*DCF!M$10,0)-MAX(BE315-BD315,0)/Inputs!$B$10)*DCF!M$6</f>
        <v>4855.0005770363423</v>
      </c>
      <c r="CM315" s="15">
        <f ca="1">(BF315*DCF!C$28-DCF!C$5*MAX(BF315*DCF!C$28,0)-MAX(BF315-Inputs!$B$13,0)/Inputs!$B$17)*DCF!C$6</f>
        <v>3978.6725777209394</v>
      </c>
      <c r="CN315" s="15">
        <f ca="1">(BG315*DCF!D$28-DCF!D$5*MAX(BG315*DCF!D$28,0)-MAX(BG315-BF315,0)/Inputs!$B$17)*DCF!D$6</f>
        <v>5460.2241055836776</v>
      </c>
      <c r="CO315" s="15">
        <f ca="1">(BH315*DCF!E$28-DCF!E$5*MAX(BH315*DCF!E$28,0)-MAX(BH315-BG315,0)/Inputs!$B$17)*DCF!E$6</f>
        <v>5960.9244585515644</v>
      </c>
      <c r="CP315" s="15">
        <f ca="1">(BI315*DCF!F$28-DCF!F$5*MAX(BI315*DCF!F$28,0)-MAX(BI315-BH315,0)/Inputs!$B$17)*DCF!F$6</f>
        <v>7721.6360692885382</v>
      </c>
      <c r="CQ315" s="15">
        <f ca="1">(BJ315*DCF!G$28-DCF!G$5*MAX(BJ315*DCF!G$28,0)-MAX(BJ315-BI315,0)/Inputs!$B$17)*DCF!G$6</f>
        <v>10830.394975437755</v>
      </c>
      <c r="CR315" s="15">
        <f ca="1">(BK315*DCF!H$28-DCF!H$5*MAX(BK315*DCF!H$28,0)-MAX(BK315-BJ315,0)/Inputs!$B$17)*DCF!H$6</f>
        <v>13690.615040971357</v>
      </c>
      <c r="CS315" s="15">
        <f ca="1">(BL315*DCF!I$28-DCF!I$5*MAX(BL315*DCF!I$28,0)-MAX(BL315-BK315,0)/Inputs!$B$17)*DCF!I$6</f>
        <v>15921.42469494352</v>
      </c>
      <c r="CT315" s="15">
        <f ca="1">(BM315*DCF!J$28-DCF!J$5*MAX(BM315*DCF!J$28,0)-MAX(BM315-BL315,0)/Inputs!$B$17)*DCF!J$6</f>
        <v>19681.75521360687</v>
      </c>
      <c r="CU315" s="15">
        <f ca="1">(BN315*DCF!K$28-DCF!K$5*MAX(BN315*DCF!K$28,0)-MAX(BN315-BM315,0)/Inputs!$B$17)*DCF!K$6</f>
        <v>22774.977537450752</v>
      </c>
      <c r="CV315" s="15">
        <f ca="1">(BO315*DCF!L$28-DCF!L$5*MAX(BO315*DCF!L$28,0)-MAX(BO315-BN315,0)/Inputs!$B$17)*DCF!L$6</f>
        <v>26239.369334958541</v>
      </c>
      <c r="CW315" s="15">
        <f ca="1">(BP315*DCF!M$28-DCF!M$5*MAX(BP315*DCF!M$28,0)-MAX(BP315-BO315,0)/Inputs!$B$17)*DCF!M$6</f>
        <v>35007.166890866931</v>
      </c>
      <c r="CX315" s="15">
        <f ca="1">(BQ315*DCF!C$46-DCF!C$5*MAX(BQ315*DCF!C$46,0)-MAX(BQ315-Inputs!$B$20,0)/Inputs!$B$24)*DCF!C$6</f>
        <v>-2979.312422438009</v>
      </c>
      <c r="CY315" s="15">
        <f ca="1">(BR315*DCF!D$46-DCF!D$5*MAX(BR315*DCF!D$46,0)-MAX(BR315-BQ315,0)/Inputs!$B$24)*DCF!D$6</f>
        <v>-2903.1482409920568</v>
      </c>
      <c r="CZ315" s="15">
        <f ca="1">(BS315*DCF!E$46-DCF!E$5*MAX(BS315*DCF!E$46,0)-MAX(BS315-BR315,0)/Inputs!$B$24)*DCF!E$6</f>
        <v>-2120.2371167066281</v>
      </c>
      <c r="DA315" s="15">
        <f ca="1">(BT315*DCF!F$46-DCF!F$5*MAX(BT315*DCF!F$46,0)-MAX(BT315-BS315,0)/Inputs!$B$24)*DCF!F$6</f>
        <v>-844.30020607012193</v>
      </c>
      <c r="DB315" s="15">
        <f ca="1">(BU315*DCF!G$46-DCF!G$5*MAX(BU315*DCF!G$46,0)-MAX(BU315-BT315,0)/Inputs!$B$24)*DCF!G$6</f>
        <v>-1821.7128579904204</v>
      </c>
      <c r="DC315" s="15">
        <f ca="1">(BV315*DCF!H$46-DCF!H$5*MAX(BV315*DCF!H$46,0)-MAX(BV315-BU315,0)/Inputs!$B$24)*DCF!H$6</f>
        <v>-4149.6414775925468</v>
      </c>
      <c r="DD315" s="15">
        <f ca="1">(BW315*DCF!I$46-DCF!I$5*MAX(BW315*DCF!I$46,0)-MAX(BW315-BV315,0)/Inputs!$B$24)*DCF!I$6</f>
        <v>-6063.9059768673769</v>
      </c>
      <c r="DE315" s="15">
        <f ca="1">(BX315*DCF!J$46-DCF!J$5*MAX(BX315*DCF!J$46,0)-MAX(BX315-BW315,0)/Inputs!$B$24)*DCF!J$6</f>
        <v>91.711744225013945</v>
      </c>
      <c r="DF315" s="15">
        <f ca="1">(BY315*DCF!K$46-DCF!K$5*MAX(BY315*DCF!K$46,0)-MAX(BY315-BX315,0)/Inputs!$B$24)*DCF!K$6</f>
        <v>316.55117176861256</v>
      </c>
      <c r="DG315" s="15">
        <f ca="1">(BZ315*DCF!L$46-DCF!L$5*MAX(BZ315*DCF!L$46,0)-MAX(BZ315-BY315,0)/Inputs!$B$24)*DCF!L$6</f>
        <v>-1835.4696977839737</v>
      </c>
      <c r="DH315" s="15">
        <f ca="1">(CA315*DCF!M$46-DCF!M$5*MAX(CA315*DCF!M$46,0)-MAX(CA315-BZ315,0)/Inputs!$B$24)*DCF!M$6</f>
        <v>3599.9215959828384</v>
      </c>
      <c r="DI315" s="15">
        <f ca="1">SUM(CB315:CL315)+BE315*DCF!M$10*(1+Inputs!$B$30)*(1-Inputs!$B$33)*(1-Inputs!$B$30/Inputs!$B$31)/(Inputs!$B$29-Inputs!$B$30)*DCF!M$6</f>
        <v>156258.33950338617</v>
      </c>
      <c r="DJ315" s="15">
        <f ca="1">SUM(CM315:CW315)+BP315*DCF!M$28*(1+Inputs!$B$30)*(1-Inputs!$B$33)*(1-Inputs!$B$30/Inputs!$B$31)/(Inputs!$B$29-Inputs!$B$30)*DCF!M$6</f>
        <v>996137.23503228161</v>
      </c>
      <c r="DK315" s="15">
        <f ca="1">SUM(CX315:DH315)+CA315*DCF!M$46*(1+Inputs!$B$30)*(1-Inputs!$B$33)*(1-Inputs!$B$30/Inputs!$B$31)/(Inputs!$B$29-Inputs!$B$30)*DCF!M$6</f>
        <v>258505.03751110521</v>
      </c>
      <c r="DM315" s="15">
        <f ca="1">DI315+DJ315+DK315+Inputs!$B$34+Inputs!$B$36-Inputs!$B$35</f>
        <v>1487751.6120467731</v>
      </c>
    </row>
    <row r="316" spans="1:117" x14ac:dyDescent="0.75">
      <c r="A316" s="11">
        <v>303</v>
      </c>
      <c r="C316" s="24">
        <f t="shared" ca="1" si="180"/>
        <v>1.6486234176102601</v>
      </c>
      <c r="D316" s="24">
        <f t="shared" ca="1" si="180"/>
        <v>0.56689376485152221</v>
      </c>
      <c r="E316" s="24">
        <f t="shared" ca="1" si="180"/>
        <v>-9.421393487319854E-2</v>
      </c>
      <c r="F316" s="24">
        <f t="shared" ca="1" si="180"/>
        <v>-1.1165480463714792</v>
      </c>
      <c r="G316" s="24">
        <f t="shared" ca="1" si="180"/>
        <v>0.46626567552605852</v>
      </c>
      <c r="H316" s="24">
        <f t="shared" ca="1" si="180"/>
        <v>-0.29888981625219152</v>
      </c>
      <c r="I316" s="24">
        <f t="shared" ca="1" si="180"/>
        <v>0.97362097769973077</v>
      </c>
      <c r="J316" s="24">
        <f t="shared" ca="1" si="180"/>
        <v>-0.21311931051907837</v>
      </c>
      <c r="K316" s="24">
        <f t="shared" ca="1" si="180"/>
        <v>-2.4851723404837256</v>
      </c>
      <c r="L316" s="24">
        <f t="shared" ca="1" si="180"/>
        <v>0.36632227881852908</v>
      </c>
      <c r="M316" s="24">
        <f t="shared" ca="1" si="180"/>
        <v>0.97979088831642691</v>
      </c>
      <c r="N316" s="24">
        <f ca="1">SQRT(Inputs!$B$38)*C316+SQRT(1-Inputs!$B$38)*_xlfn.NORM.S.INV(RAND())</f>
        <v>0.75854270160898141</v>
      </c>
      <c r="O316" s="24">
        <f ca="1">SQRT(Inputs!$B$38)*D316+SQRT(1-Inputs!$B$38)*_xlfn.NORM.S.INV(RAND())</f>
        <v>-0.20396381172626066</v>
      </c>
      <c r="P316" s="24">
        <f ca="1">SQRT(Inputs!$B$38)*E316+SQRT(1-Inputs!$B$38)*_xlfn.NORM.S.INV(RAND())</f>
        <v>-1.3295190482441792</v>
      </c>
      <c r="Q316" s="24">
        <f ca="1">SQRT(Inputs!$B$38)*F316+SQRT(1-Inputs!$B$38)*_xlfn.NORM.S.INV(RAND())</f>
        <v>-0.5700763142055072</v>
      </c>
      <c r="R316" s="24">
        <f ca="1">SQRT(Inputs!$B$38)*G316+SQRT(1-Inputs!$B$38)*_xlfn.NORM.S.INV(RAND())</f>
        <v>0.73037147642419198</v>
      </c>
      <c r="S316" s="24">
        <f ca="1">SQRT(Inputs!$B$38)*H316+SQRT(1-Inputs!$B$38)*_xlfn.NORM.S.INV(RAND())</f>
        <v>0.56338304572662712</v>
      </c>
      <c r="T316" s="24">
        <f ca="1">SQRT(Inputs!$B$38)*I316+SQRT(1-Inputs!$B$38)*_xlfn.NORM.S.INV(RAND())</f>
        <v>1.524059067008654</v>
      </c>
      <c r="U316" s="24">
        <f ca="1">SQRT(Inputs!$B$38)*J316+SQRT(1-Inputs!$B$38)*_xlfn.NORM.S.INV(RAND())</f>
        <v>-0.48684206440385192</v>
      </c>
      <c r="V316" s="24">
        <f ca="1">SQRT(Inputs!$B$38)*K316+SQRT(1-Inputs!$B$38)*_xlfn.NORM.S.INV(RAND())</f>
        <v>-2.3424432943275848</v>
      </c>
      <c r="W316" s="24">
        <f ca="1">SQRT(Inputs!$B$38)*L316+SQRT(1-Inputs!$B$38)*_xlfn.NORM.S.INV(RAND())</f>
        <v>-0.85392870683171729</v>
      </c>
      <c r="X316" s="24">
        <f ca="1">SQRT(Inputs!$B$38)*M316+SQRT(1-Inputs!$B$38)*_xlfn.NORM.S.INV(RAND())</f>
        <v>0.75604115009540318</v>
      </c>
      <c r="Y316" s="24">
        <f ca="1">SQRT(Inputs!$B$38)*C316+SQRT(1-Inputs!$B$38)*_xlfn.NORM.S.INV(RAND())</f>
        <v>0.73635033188064425</v>
      </c>
      <c r="Z316" s="24">
        <f ca="1">SQRT(Inputs!$B$38)*D316+SQRT(1-Inputs!$B$38)*_xlfn.NORM.S.INV(RAND())</f>
        <v>0.51013819093945312</v>
      </c>
      <c r="AA316" s="24">
        <f ca="1">SQRT(Inputs!$B$38)*E316+SQRT(1-Inputs!$B$38)*_xlfn.NORM.S.INV(RAND())</f>
        <v>1.0546957979966571</v>
      </c>
      <c r="AB316" s="24">
        <f ca="1">SQRT(Inputs!$B$38)*F316+SQRT(1-Inputs!$B$38)*_xlfn.NORM.S.INV(RAND())</f>
        <v>0.15160749756892866</v>
      </c>
      <c r="AC316" s="24">
        <f ca="1">SQRT(Inputs!$B$38)*G316+SQRT(1-Inputs!$B$38)*_xlfn.NORM.S.INV(RAND())</f>
        <v>0.70355253254428696</v>
      </c>
      <c r="AD316" s="24">
        <f ca="1">SQRT(Inputs!$B$38)*H316+SQRT(1-Inputs!$B$38)*_xlfn.NORM.S.INV(RAND())</f>
        <v>0.12229397065146957</v>
      </c>
      <c r="AE316" s="24">
        <f ca="1">SQRT(Inputs!$B$38)*I316+SQRT(1-Inputs!$B$38)*_xlfn.NORM.S.INV(RAND())</f>
        <v>0.52512302737719507</v>
      </c>
      <c r="AF316" s="24">
        <f ca="1">SQRT(Inputs!$B$38)*J316+SQRT(1-Inputs!$B$38)*_xlfn.NORM.S.INV(RAND())</f>
        <v>0.4375732926996847</v>
      </c>
      <c r="AG316" s="24">
        <f ca="1">SQRT(Inputs!$B$38)*K316+SQRT(1-Inputs!$B$38)*_xlfn.NORM.S.INV(RAND())</f>
        <v>-1.6472983797136524</v>
      </c>
      <c r="AH316" s="24">
        <f ca="1">SQRT(Inputs!$B$38)*L316+SQRT(1-Inputs!$B$38)*_xlfn.NORM.S.INV(RAND())</f>
        <v>0.4292669255921529</v>
      </c>
      <c r="AI316" s="24">
        <f ca="1">SQRT(Inputs!$B$38)*M316+SQRT(1-Inputs!$B$38)*_xlfn.NORM.S.INV(RAND())</f>
        <v>6.2559024629900151E-3</v>
      </c>
      <c r="AJ316" s="24">
        <f ca="1">SQRT(Inputs!$B$38)*C316+SQRT(1-Inputs!$B$38)*_xlfn.NORM.S.INV(RAND())</f>
        <v>1.6278908282651883</v>
      </c>
      <c r="AK316" s="24">
        <f ca="1">SQRT(Inputs!$B$38)*D316+SQRT(1-Inputs!$B$38)*_xlfn.NORM.S.INV(RAND())</f>
        <v>1.3440898543240321</v>
      </c>
      <c r="AL316" s="24">
        <f ca="1">SQRT(Inputs!$B$38)*E316+SQRT(1-Inputs!$B$38)*_xlfn.NORM.S.INV(RAND())</f>
        <v>0.28810506534780456</v>
      </c>
      <c r="AM316" s="24">
        <f ca="1">SQRT(Inputs!$B$38)*F316+SQRT(1-Inputs!$B$38)*_xlfn.NORM.S.INV(RAND())</f>
        <v>-0.7285803698030866</v>
      </c>
      <c r="AN316" s="24">
        <f ca="1">SQRT(Inputs!$B$38)*G316+SQRT(1-Inputs!$B$38)*_xlfn.NORM.S.INV(RAND())</f>
        <v>1.2613052849261401</v>
      </c>
      <c r="AO316" s="24">
        <f ca="1">SQRT(Inputs!$B$38)*H316+SQRT(1-Inputs!$B$38)*_xlfn.NORM.S.INV(RAND())</f>
        <v>-0.34013906105713138</v>
      </c>
      <c r="AP316" s="24">
        <f ca="1">SQRT(Inputs!$B$38)*I316+SQRT(1-Inputs!$B$38)*_xlfn.NORM.S.INV(RAND())</f>
        <v>-0.38319436641588667</v>
      </c>
      <c r="AQ316" s="24">
        <f ca="1">SQRT(Inputs!$B$38)*J316+SQRT(1-Inputs!$B$38)*_xlfn.NORM.S.INV(RAND())</f>
        <v>-0.59489214173572835</v>
      </c>
      <c r="AR316" s="24">
        <f ca="1">SQRT(Inputs!$B$38)*K316+SQRT(1-Inputs!$B$38)*_xlfn.NORM.S.INV(RAND())</f>
        <v>-0.20123446876478157</v>
      </c>
      <c r="AS316" s="24">
        <f ca="1">SQRT(Inputs!$B$38)*L316+SQRT(1-Inputs!$B$38)*_xlfn.NORM.S.INV(RAND())</f>
        <v>0.34981091071744397</v>
      </c>
      <c r="AT316" s="24">
        <f ca="1">SQRT(Inputs!$B$38)*M316+SQRT(1-Inputs!$B$38)*_xlfn.NORM.S.INV(RAND())</f>
        <v>-6.572017134159347E-2</v>
      </c>
      <c r="AU316" s="15">
        <f ca="1">Inputs!$B$6*EXP($B$8-0.5*C$5^2+C$5*N316)</f>
        <v>5610.5276875766476</v>
      </c>
      <c r="AV316" s="15">
        <f t="shared" ca="1" si="146"/>
        <v>6627.5715221018745</v>
      </c>
      <c r="AW316" s="15">
        <f t="shared" ca="1" si="147"/>
        <v>6754.4868156395123</v>
      </c>
      <c r="AX316" s="15">
        <f t="shared" ca="1" si="148"/>
        <v>7679.6477877769321</v>
      </c>
      <c r="AY316" s="15">
        <f t="shared" ca="1" si="149"/>
        <v>10221.002208631586</v>
      </c>
      <c r="AZ316" s="15">
        <f t="shared" ca="1" si="150"/>
        <v>13300.651273251622</v>
      </c>
      <c r="BA316" s="15">
        <f t="shared" ca="1" si="151"/>
        <v>19091.358960193611</v>
      </c>
      <c r="BB316" s="15">
        <f t="shared" ca="1" si="152"/>
        <v>22260.913644012962</v>
      </c>
      <c r="BC316" s="15">
        <f t="shared" ca="1" si="153"/>
        <v>21746.431514696422</v>
      </c>
      <c r="BD316" s="15">
        <f t="shared" ca="1" si="154"/>
        <v>24596.31260266255</v>
      </c>
      <c r="BE316" s="15">
        <f t="shared" ca="1" si="155"/>
        <v>32288.181948750331</v>
      </c>
      <c r="BF316" s="15">
        <f ca="1">Inputs!$B$13*EXP($B$9-0.5*C$6^2+C$6*Y316)</f>
        <v>16004.880464852773</v>
      </c>
      <c r="BG316" s="15">
        <f t="shared" ca="1" si="156"/>
        <v>21386.41461110425</v>
      </c>
      <c r="BH316" s="15">
        <f t="shared" ca="1" si="157"/>
        <v>31125.372479363708</v>
      </c>
      <c r="BI316" s="15">
        <f t="shared" ca="1" si="158"/>
        <v>39001.71960848754</v>
      </c>
      <c r="BJ316" s="15">
        <f t="shared" ca="1" si="159"/>
        <v>52916.93377602721</v>
      </c>
      <c r="BK316" s="15">
        <f t="shared" ca="1" si="160"/>
        <v>66035.869663375357</v>
      </c>
      <c r="BL316" s="15">
        <f t="shared" ca="1" si="161"/>
        <v>86829.402422589963</v>
      </c>
      <c r="BM316" s="15">
        <f t="shared" ca="1" si="162"/>
        <v>112694.47543010727</v>
      </c>
      <c r="BN316" s="15">
        <f t="shared" ca="1" si="163"/>
        <v>113770.9623338339</v>
      </c>
      <c r="BO316" s="15">
        <f t="shared" ca="1" si="164"/>
        <v>147145.54348631261</v>
      </c>
      <c r="BP316" s="15">
        <f t="shared" ca="1" si="165"/>
        <v>181237.00539218436</v>
      </c>
      <c r="BQ316" s="15">
        <f ca="1">Inputs!$B$20*EXP($B$10-0.5*C$7^2+C$7*AJ316)</f>
        <v>7641.2263084347214</v>
      </c>
      <c r="BR316" s="15">
        <f t="shared" ca="1" si="166"/>
        <v>15888.501822563785</v>
      </c>
      <c r="BS316" s="15">
        <f t="shared" ca="1" si="167"/>
        <v>23634.502142160953</v>
      </c>
      <c r="BT316" s="15">
        <f t="shared" ca="1" si="168"/>
        <v>26917.548283254015</v>
      </c>
      <c r="BU316" s="15">
        <f t="shared" ca="1" si="169"/>
        <v>50618.222188982741</v>
      </c>
      <c r="BV316" s="15">
        <f t="shared" ca="1" si="170"/>
        <v>65229.324292477198</v>
      </c>
      <c r="BW316" s="15">
        <f t="shared" ca="1" si="171"/>
        <v>83932.984754357705</v>
      </c>
      <c r="BX316" s="15">
        <f t="shared" ca="1" si="172"/>
        <v>104195.95486730883</v>
      </c>
      <c r="BY316" s="15">
        <f t="shared" ca="1" si="173"/>
        <v>140482.04045515196</v>
      </c>
      <c r="BZ316" s="15">
        <f t="shared" ca="1" si="174"/>
        <v>210208.38421403669</v>
      </c>
      <c r="CA316" s="15">
        <f t="shared" ca="1" si="175"/>
        <v>291850.61626378266</v>
      </c>
      <c r="CB316" s="15">
        <f ca="1">(AU316*DCF!C$10-DCF!C$5*MAX(AU316*DCF!C$10,0)-MAX(AU316-Inputs!$B$6,0)/Inputs!$B$10)*DCF!C$6</f>
        <v>1038.4518926928272</v>
      </c>
      <c r="CC316" s="15">
        <f ca="1">(AV316*DCF!D$10-DCF!D$5*MAX(AV316*DCF!D$10,0)-MAX(AV316-AU316,0)/Inputs!$B$10)*DCF!D$6</f>
        <v>1367.4461370682025</v>
      </c>
      <c r="CD316" s="15">
        <f ca="1">(AW316*DCF!E$10-DCF!E$5*MAX(AW316*DCF!E$10,0)-MAX(AW316-AV316,0)/Inputs!$B$10)*DCF!E$6</f>
        <v>1530.9169034705997</v>
      </c>
      <c r="CE316" s="15">
        <f ca="1">(AX316*DCF!F$10-DCF!F$5*MAX(AX316*DCF!F$10,0)-MAX(AX316-AW316,0)/Inputs!$B$10)*DCF!F$6</f>
        <v>1483.951812274624</v>
      </c>
      <c r="CF316" s="15">
        <f ca="1">(AY316*DCF!G$10-DCF!G$5*MAX(AY316*DCF!G$10,0)-MAX(AY316-AX316,0)/Inputs!$B$10)*DCF!G$6</f>
        <v>1617.4415086111337</v>
      </c>
      <c r="CG316" s="15">
        <f ca="1">(AZ316*DCF!H$10-DCF!H$5*MAX(AZ316*DCF!H$10,0)-MAX(AZ316-AY316,0)/Inputs!$B$10)*DCF!H$6</f>
        <v>2035.4840835857347</v>
      </c>
      <c r="CH316" s="15">
        <f ca="1">(BA316*DCF!I$10-DCF!I$5*MAX(BA316*DCF!I$10,0)-MAX(BA316-AZ316,0)/Inputs!$B$10)*DCF!I$6</f>
        <v>2537.4158784156166</v>
      </c>
      <c r="CI316" s="15">
        <f ca="1">(BB316*DCF!J$10-DCF!J$5*MAX(BB316*DCF!J$10,0)-MAX(BB316-BA316,0)/Inputs!$B$10)*DCF!J$6</f>
        <v>3339.7306515886239</v>
      </c>
      <c r="CJ316" s="15">
        <f ca="1">(BC316*DCF!K$10-DCF!K$5*MAX(BC316*DCF!K$10,0)-MAX(BC316-BB316,0)/Inputs!$B$10)*DCF!K$6</f>
        <v>3500.8262241686534</v>
      </c>
      <c r="CK316" s="15">
        <f ca="1">(BD316*DCF!L$10-DCF!L$5*MAX(BD316*DCF!L$10,0)-MAX(BD316-BC316,0)/Inputs!$B$10)*DCF!L$6</f>
        <v>3341.0558948874123</v>
      </c>
      <c r="CL316" s="15">
        <f ca="1">(BE316*DCF!M$10-DCF!M$5*MAX(BE316*DCF!M$10,0)-MAX(BE316-BD316,0)/Inputs!$B$10)*DCF!M$6</f>
        <v>3637.404109516845</v>
      </c>
      <c r="CM316" s="15">
        <f ca="1">(BF316*DCF!C$28-DCF!C$5*MAX(BF316*DCF!C$28,0)-MAX(BF316-Inputs!$B$13,0)/Inputs!$B$17)*DCF!C$6</f>
        <v>3818.0994600094905</v>
      </c>
      <c r="CN316" s="15">
        <f ca="1">(BG316*DCF!D$28-DCF!D$5*MAX(BG316*DCF!D$28,0)-MAX(BG316-BF316,0)/Inputs!$B$17)*DCF!D$6</f>
        <v>5150.6643804732739</v>
      </c>
      <c r="CO316" s="15">
        <f ca="1">(BH316*DCF!E$28-DCF!E$5*MAX(BH316*DCF!E$28,0)-MAX(BH316-BG316,0)/Inputs!$B$17)*DCF!E$6</f>
        <v>6895.845177141261</v>
      </c>
      <c r="CP316" s="15">
        <f ca="1">(BI316*DCF!F$28-DCF!F$5*MAX(BI316*DCF!F$28,0)-MAX(BI316-BH316,0)/Inputs!$B$17)*DCF!F$6</f>
        <v>9153.9260447515098</v>
      </c>
      <c r="CQ316" s="15">
        <f ca="1">(BJ316*DCF!G$28-DCF!G$5*MAX(BJ316*DCF!G$28,0)-MAX(BJ316-BI316,0)/Inputs!$B$17)*DCF!G$6</f>
        <v>11389.298390360796</v>
      </c>
      <c r="CR316" s="15">
        <f ca="1">(BK316*DCF!H$28-DCF!H$5*MAX(BK316*DCF!H$28,0)-MAX(BK316-BJ316,0)/Inputs!$B$17)*DCF!H$6</f>
        <v>14293.084650583442</v>
      </c>
      <c r="CS316" s="15">
        <f ca="1">(BL316*DCF!I$28-DCF!I$5*MAX(BL316*DCF!I$28,0)-MAX(BL316-BK316,0)/Inputs!$B$17)*DCF!I$6</f>
        <v>17433.688266053832</v>
      </c>
      <c r="CT316" s="15">
        <f ca="1">(BM316*DCF!J$28-DCF!J$5*MAX(BM316*DCF!J$28,0)-MAX(BM316-BL316,0)/Inputs!$B$17)*DCF!J$6</f>
        <v>21710.726119918912</v>
      </c>
      <c r="CU316" s="15">
        <f ca="1">(BN316*DCF!K$28-DCF!K$5*MAX(BN316*DCF!K$28,0)-MAX(BN316-BM316,0)/Inputs!$B$17)*DCF!K$6</f>
        <v>23894.664339902421</v>
      </c>
      <c r="CV316" s="15">
        <f ca="1">(BO316*DCF!L$28-DCF!L$5*MAX(BO316*DCF!L$28,0)-MAX(BO316-BN316,0)/Inputs!$B$17)*DCF!L$6</f>
        <v>25582.234982837435</v>
      </c>
      <c r="CW316" s="15">
        <f ca="1">(BP316*DCF!M$28-DCF!M$5*MAX(BP316*DCF!M$28,0)-MAX(BP316-BO316,0)/Inputs!$B$17)*DCF!M$6</f>
        <v>30536.331736433411</v>
      </c>
      <c r="CX316" s="15">
        <f ca="1">(BQ316*DCF!C$46-DCF!C$5*MAX(BQ316*DCF!C$46,0)-MAX(BQ316-Inputs!$B$20,0)/Inputs!$B$24)*DCF!C$6</f>
        <v>-3815.6302367907997</v>
      </c>
      <c r="CY316" s="15">
        <f ca="1">(BR316*DCF!D$46-DCF!D$5*MAX(BR316*DCF!D$46,0)-MAX(BR316-BQ316,0)/Inputs!$B$24)*DCF!D$6</f>
        <v>-6230.840739736017</v>
      </c>
      <c r="CZ316" s="15">
        <f ca="1">(BS316*DCF!E$46-DCF!E$5*MAX(BS316*DCF!E$46,0)-MAX(BS316-BR316,0)/Inputs!$B$24)*DCF!E$6</f>
        <v>-5848.081111035397</v>
      </c>
      <c r="DA316" s="15">
        <f ca="1">(BT316*DCF!F$46-DCF!F$5*MAX(BT316*DCF!F$46,0)-MAX(BT316-BS316,0)/Inputs!$B$24)*DCF!F$6</f>
        <v>-3155.766936686578</v>
      </c>
      <c r="DB316" s="15">
        <f ca="1">(BU316*DCF!G$46-DCF!G$5*MAX(BU316*DCF!G$46,0)-MAX(BU316-BT316,0)/Inputs!$B$24)*DCF!G$6</f>
        <v>-9675.1354187893958</v>
      </c>
      <c r="DC316" s="15">
        <f ca="1">(BV316*DCF!H$46-DCF!H$5*MAX(BV316*DCF!H$46,0)-MAX(BV316-BU316,0)/Inputs!$B$24)*DCF!H$6</f>
        <v>-4540.310454953009</v>
      </c>
      <c r="DD316" s="15">
        <f ca="1">(BW316*DCF!I$46-DCF!I$5*MAX(BW316*DCF!I$46,0)-MAX(BW316-BV316,0)/Inputs!$B$24)*DCF!I$6</f>
        <v>-3430.6325443345245</v>
      </c>
      <c r="DE316" s="15">
        <f ca="1">(BX316*DCF!J$46-DCF!J$5*MAX(BX316*DCF!J$46,0)-MAX(BX316-BW316,0)/Inputs!$B$24)*DCF!J$6</f>
        <v>-1002.6765381480793</v>
      </c>
      <c r="DF316" s="15">
        <f ca="1">(BY316*DCF!K$46-DCF!K$5*MAX(BY316*DCF!K$46,0)-MAX(BY316-BX316,0)/Inputs!$B$24)*DCF!K$6</f>
        <v>-864.32186167257271</v>
      </c>
      <c r="DG316" s="15">
        <f ca="1">(BZ316*DCF!L$46-DCF!L$5*MAX(BZ316*DCF!L$46,0)-MAX(BZ316-BY316,0)/Inputs!$B$24)*DCF!L$6</f>
        <v>-1248.5692026381203</v>
      </c>
      <c r="DH316" s="15">
        <f ca="1">(CA316*DCF!M$46-DCF!M$5*MAX(CA316*DCF!M$46,0)-MAX(CA316-BZ316,0)/Inputs!$B$24)*DCF!M$6</f>
        <v>5812.1279703025884</v>
      </c>
      <c r="DI316" s="15">
        <f ca="1">SUM(CB316:CL316)+BE316*DCF!M$10*(1+Inputs!$B$30)*(1-Inputs!$B$33)*(1-Inputs!$B$30/Inputs!$B$31)/(Inputs!$B$29-Inputs!$B$30)*DCF!M$6</f>
        <v>115288.56242665701</v>
      </c>
      <c r="DJ316" s="15">
        <f ca="1">SUM(CM316:CW316)+BP316*DCF!M$28*(1+Inputs!$B$30)*(1-Inputs!$B$33)*(1-Inputs!$B$30/Inputs!$B$31)/(Inputs!$B$29-Inputs!$B$30)*DCF!M$6</f>
        <v>842371.87370544765</v>
      </c>
      <c r="DK316" s="15">
        <f ca="1">SUM(CX316:DH316)+CA316*DCF!M$46*(1+Inputs!$B$30)*(1-Inputs!$B$33)*(1-Inputs!$B$30/Inputs!$B$31)/(Inputs!$B$29-Inputs!$B$30)*DCF!M$6</f>
        <v>417235.78758494649</v>
      </c>
      <c r="DM316" s="15">
        <f ca="1">DI316+DJ316+DK316+Inputs!$B$34+Inputs!$B$36-Inputs!$B$35</f>
        <v>1451747.2237170511</v>
      </c>
    </row>
    <row r="317" spans="1:117" x14ac:dyDescent="0.75">
      <c r="A317" s="11">
        <v>304</v>
      </c>
      <c r="C317" s="24">
        <f t="shared" ca="1" si="180"/>
        <v>0.23912086144011538</v>
      </c>
      <c r="D317" s="24">
        <f t="shared" ca="1" si="180"/>
        <v>-0.56085476542404578</v>
      </c>
      <c r="E317" s="24">
        <f t="shared" ca="1" si="180"/>
        <v>0.45478562502718456</v>
      </c>
      <c r="F317" s="24">
        <f t="shared" ca="1" si="180"/>
        <v>-0.83894153218590517</v>
      </c>
      <c r="G317" s="24">
        <f t="shared" ca="1" si="180"/>
        <v>1.65932039144546E-2</v>
      </c>
      <c r="H317" s="24">
        <f t="shared" ca="1" si="180"/>
        <v>1.1451442329291006</v>
      </c>
      <c r="I317" s="24">
        <f t="shared" ca="1" si="180"/>
        <v>-1.9847626922533681</v>
      </c>
      <c r="J317" s="24">
        <f t="shared" ca="1" si="180"/>
        <v>-1.9138717701074164</v>
      </c>
      <c r="K317" s="24">
        <f t="shared" ca="1" si="180"/>
        <v>-1.95532388888334E-2</v>
      </c>
      <c r="L317" s="24">
        <f t="shared" ca="1" si="180"/>
        <v>0.20862787891319234</v>
      </c>
      <c r="M317" s="24">
        <f t="shared" ca="1" si="180"/>
        <v>3.325510262562556E-2</v>
      </c>
      <c r="N317" s="24">
        <f ca="1">SQRT(Inputs!$B$38)*C317+SQRT(1-Inputs!$B$38)*_xlfn.NORM.S.INV(RAND())</f>
        <v>1.1775782830265484</v>
      </c>
      <c r="O317" s="24">
        <f ca="1">SQRT(Inputs!$B$38)*D317+SQRT(1-Inputs!$B$38)*_xlfn.NORM.S.INV(RAND())</f>
        <v>0.11859140418776459</v>
      </c>
      <c r="P317" s="24">
        <f ca="1">SQRT(Inputs!$B$38)*E317+SQRT(1-Inputs!$B$38)*_xlfn.NORM.S.INV(RAND())</f>
        <v>1.4659604495573042</v>
      </c>
      <c r="Q317" s="24">
        <f ca="1">SQRT(Inputs!$B$38)*F317+SQRT(1-Inputs!$B$38)*_xlfn.NORM.S.INV(RAND())</f>
        <v>-0.74931366867914329</v>
      </c>
      <c r="R317" s="24">
        <f ca="1">SQRT(Inputs!$B$38)*G317+SQRT(1-Inputs!$B$38)*_xlfn.NORM.S.INV(RAND())</f>
        <v>-0.54983320190803631</v>
      </c>
      <c r="S317" s="24">
        <f ca="1">SQRT(Inputs!$B$38)*H317+SQRT(1-Inputs!$B$38)*_xlfn.NORM.S.INV(RAND())</f>
        <v>1.2021593210209822</v>
      </c>
      <c r="T317" s="24">
        <f ca="1">SQRT(Inputs!$B$38)*I317+SQRT(1-Inputs!$B$38)*_xlfn.NORM.S.INV(RAND())</f>
        <v>-0.68938485375016734</v>
      </c>
      <c r="U317" s="24">
        <f ca="1">SQRT(Inputs!$B$38)*J317+SQRT(1-Inputs!$B$38)*_xlfn.NORM.S.INV(RAND())</f>
        <v>-0.1085360341913989</v>
      </c>
      <c r="V317" s="24">
        <f ca="1">SQRT(Inputs!$B$38)*K317+SQRT(1-Inputs!$B$38)*_xlfn.NORM.S.INV(RAND())</f>
        <v>0.51231990994415499</v>
      </c>
      <c r="W317" s="24">
        <f ca="1">SQRT(Inputs!$B$38)*L317+SQRT(1-Inputs!$B$38)*_xlfn.NORM.S.INV(RAND())</f>
        <v>2.0635584290918191E-2</v>
      </c>
      <c r="X317" s="24">
        <f ca="1">SQRT(Inputs!$B$38)*M317+SQRT(1-Inputs!$B$38)*_xlfn.NORM.S.INV(RAND())</f>
        <v>0.7845762759476107</v>
      </c>
      <c r="Y317" s="24">
        <f ca="1">SQRT(Inputs!$B$38)*C317+SQRT(1-Inputs!$B$38)*_xlfn.NORM.S.INV(RAND())</f>
        <v>-0.28080234054622677</v>
      </c>
      <c r="Z317" s="24">
        <f ca="1">SQRT(Inputs!$B$38)*D317+SQRT(1-Inputs!$B$38)*_xlfn.NORM.S.INV(RAND())</f>
        <v>1.2054176648102621</v>
      </c>
      <c r="AA317" s="24">
        <f ca="1">SQRT(Inputs!$B$38)*E317+SQRT(1-Inputs!$B$38)*_xlfn.NORM.S.INV(RAND())</f>
        <v>0.60239647345292247</v>
      </c>
      <c r="AB317" s="24">
        <f ca="1">SQRT(Inputs!$B$38)*F317+SQRT(1-Inputs!$B$38)*_xlfn.NORM.S.INV(RAND())</f>
        <v>-2.0834229572990761</v>
      </c>
      <c r="AC317" s="24">
        <f ca="1">SQRT(Inputs!$B$38)*G317+SQRT(1-Inputs!$B$38)*_xlfn.NORM.S.INV(RAND())</f>
        <v>0.63203853788242215</v>
      </c>
      <c r="AD317" s="24">
        <f ca="1">SQRT(Inputs!$B$38)*H317+SQRT(1-Inputs!$B$38)*_xlfn.NORM.S.INV(RAND())</f>
        <v>4.3645832848528521E-2</v>
      </c>
      <c r="AE317" s="24">
        <f ca="1">SQRT(Inputs!$B$38)*I317+SQRT(1-Inputs!$B$38)*_xlfn.NORM.S.INV(RAND())</f>
        <v>-1.589172083036041</v>
      </c>
      <c r="AF317" s="24">
        <f ca="1">SQRT(Inputs!$B$38)*J317+SQRT(1-Inputs!$B$38)*_xlfn.NORM.S.INV(RAND())</f>
        <v>-3.1585809307175756</v>
      </c>
      <c r="AG317" s="24">
        <f ca="1">SQRT(Inputs!$B$38)*K317+SQRT(1-Inputs!$B$38)*_xlfn.NORM.S.INV(RAND())</f>
        <v>-0.35680327059451594</v>
      </c>
      <c r="AH317" s="24">
        <f ca="1">SQRT(Inputs!$B$38)*L317+SQRT(1-Inputs!$B$38)*_xlfn.NORM.S.INV(RAND())</f>
        <v>-1.1198072942291459</v>
      </c>
      <c r="AI317" s="24">
        <f ca="1">SQRT(Inputs!$B$38)*M317+SQRT(1-Inputs!$B$38)*_xlfn.NORM.S.INV(RAND())</f>
        <v>1.1363377994190633</v>
      </c>
      <c r="AJ317" s="24">
        <f ca="1">SQRT(Inputs!$B$38)*C317+SQRT(1-Inputs!$B$38)*_xlfn.NORM.S.INV(RAND())</f>
        <v>-0.43102110802978943</v>
      </c>
      <c r="AK317" s="24">
        <f ca="1">SQRT(Inputs!$B$38)*D317+SQRT(1-Inputs!$B$38)*_xlfn.NORM.S.INV(RAND())</f>
        <v>-0.59688161447557553</v>
      </c>
      <c r="AL317" s="24">
        <f ca="1">SQRT(Inputs!$B$38)*E317+SQRT(1-Inputs!$B$38)*_xlfn.NORM.S.INV(RAND())</f>
        <v>0.22039905318505101</v>
      </c>
      <c r="AM317" s="24">
        <f ca="1">SQRT(Inputs!$B$38)*F317+SQRT(1-Inputs!$B$38)*_xlfn.NORM.S.INV(RAND())</f>
        <v>-1.440567252237452</v>
      </c>
      <c r="AN317" s="24">
        <f ca="1">SQRT(Inputs!$B$38)*G317+SQRT(1-Inputs!$B$38)*_xlfn.NORM.S.INV(RAND())</f>
        <v>2.0758203835184177</v>
      </c>
      <c r="AO317" s="24">
        <f ca="1">SQRT(Inputs!$B$38)*H317+SQRT(1-Inputs!$B$38)*_xlfn.NORM.S.INV(RAND())</f>
        <v>0.53399591848670713</v>
      </c>
      <c r="AP317" s="24">
        <f ca="1">SQRT(Inputs!$B$38)*I317+SQRT(1-Inputs!$B$38)*_xlfn.NORM.S.INV(RAND())</f>
        <v>-0.95084927934788765</v>
      </c>
      <c r="AQ317" s="24">
        <f ca="1">SQRT(Inputs!$B$38)*J317+SQRT(1-Inputs!$B$38)*_xlfn.NORM.S.INV(RAND())</f>
        <v>-0.96971683504376205</v>
      </c>
      <c r="AR317" s="24">
        <f ca="1">SQRT(Inputs!$B$38)*K317+SQRT(1-Inputs!$B$38)*_xlfn.NORM.S.INV(RAND())</f>
        <v>-0.48527456487446713</v>
      </c>
      <c r="AS317" s="24">
        <f ca="1">SQRT(Inputs!$B$38)*L317+SQRT(1-Inputs!$B$38)*_xlfn.NORM.S.INV(RAND())</f>
        <v>-0.13813041321121083</v>
      </c>
      <c r="AT317" s="24">
        <f ca="1">SQRT(Inputs!$B$38)*M317+SQRT(1-Inputs!$B$38)*_xlfn.NORM.S.INV(RAND())</f>
        <v>0.58465539537146183</v>
      </c>
      <c r="AU317" s="15">
        <f ca="1">Inputs!$B$6*EXP($B$8-0.5*C$5^2+C$5*N317)</f>
        <v>6004.2968542479912</v>
      </c>
      <c r="AV317" s="15">
        <f t="shared" ca="1" si="146"/>
        <v>7437.2039799017784</v>
      </c>
      <c r="AW317" s="15">
        <f t="shared" ca="1" si="147"/>
        <v>11051.001343912958</v>
      </c>
      <c r="AX317" s="15">
        <f t="shared" ca="1" si="148"/>
        <v>12286.426163130342</v>
      </c>
      <c r="AY317" s="15">
        <f t="shared" ca="1" si="149"/>
        <v>14081.383064122538</v>
      </c>
      <c r="AZ317" s="15">
        <f t="shared" ca="1" si="150"/>
        <v>19659.557505302986</v>
      </c>
      <c r="BA317" s="15">
        <f t="shared" ca="1" si="151"/>
        <v>22383.589049896542</v>
      </c>
      <c r="BB317" s="15">
        <f t="shared" ca="1" si="152"/>
        <v>27107.948164361358</v>
      </c>
      <c r="BC317" s="15">
        <f t="shared" ca="1" si="153"/>
        <v>34883.510406955735</v>
      </c>
      <c r="BD317" s="15">
        <f t="shared" ca="1" si="154"/>
        <v>42818.154447636</v>
      </c>
      <c r="BE317" s="15">
        <f t="shared" ca="1" si="155"/>
        <v>56354.715092745399</v>
      </c>
      <c r="BF317" s="15">
        <f ca="1">Inputs!$B$13*EXP($B$9-0.5*C$6^2+C$6*Y317)</f>
        <v>13082.108544165709</v>
      </c>
      <c r="BG317" s="15">
        <f t="shared" ca="1" si="156"/>
        <v>19817.449565487761</v>
      </c>
      <c r="BH317" s="15">
        <f t="shared" ca="1" si="157"/>
        <v>26757.453905201684</v>
      </c>
      <c r="BI317" s="15">
        <f t="shared" ca="1" si="158"/>
        <v>23768.966117892</v>
      </c>
      <c r="BJ317" s="15">
        <f t="shared" ca="1" si="159"/>
        <v>31918.635412959957</v>
      </c>
      <c r="BK317" s="15">
        <f t="shared" ca="1" si="160"/>
        <v>39407.544443697996</v>
      </c>
      <c r="BL317" s="15">
        <f t="shared" ca="1" si="161"/>
        <v>39397.783068120429</v>
      </c>
      <c r="BM317" s="15">
        <f t="shared" ca="1" si="162"/>
        <v>32710.728113886082</v>
      </c>
      <c r="BN317" s="15">
        <f t="shared" ca="1" si="163"/>
        <v>38546.204017899443</v>
      </c>
      <c r="BO317" s="15">
        <f t="shared" ca="1" si="164"/>
        <v>41638.604924284577</v>
      </c>
      <c r="BP317" s="15">
        <f t="shared" ca="1" si="165"/>
        <v>58290.86169829766</v>
      </c>
      <c r="BQ317" s="15">
        <f ca="1">Inputs!$B$20*EXP($B$10-0.5*C$7^2+C$7*AJ317)</f>
        <v>3681.4168121871035</v>
      </c>
      <c r="BR317" s="15">
        <f t="shared" ca="1" si="166"/>
        <v>4132.6610847708698</v>
      </c>
      <c r="BS317" s="15">
        <f t="shared" ca="1" si="167"/>
        <v>6029.0416880138609</v>
      </c>
      <c r="BT317" s="15">
        <f t="shared" ca="1" si="168"/>
        <v>5696.6699594389647</v>
      </c>
      <c r="BU317" s="15">
        <f t="shared" ca="1" si="169"/>
        <v>13046.28081865045</v>
      </c>
      <c r="BV317" s="15">
        <f t="shared" ca="1" si="170"/>
        <v>20471.669148198329</v>
      </c>
      <c r="BW317" s="15">
        <f t="shared" ca="1" si="171"/>
        <v>23359.593565148622</v>
      </c>
      <c r="BX317" s="15">
        <f t="shared" ca="1" si="172"/>
        <v>26899.823702549675</v>
      </c>
      <c r="BY317" s="15">
        <f t="shared" ca="1" si="173"/>
        <v>34349.31879869556</v>
      </c>
      <c r="BZ317" s="15">
        <f t="shared" ca="1" si="174"/>
        <v>46988.446822339414</v>
      </c>
      <c r="CA317" s="15">
        <f t="shared" ca="1" si="175"/>
        <v>73230.847759397628</v>
      </c>
      <c r="CB317" s="15">
        <f ca="1">(AU317*DCF!C$10-DCF!C$5*MAX(AU317*DCF!C$10,0)-MAX(AU317-Inputs!$B$6,0)/Inputs!$B$10)*DCF!C$6</f>
        <v>1035.6442483487201</v>
      </c>
      <c r="CC317" s="15">
        <f ca="1">(AV317*DCF!D$10-DCF!D$5*MAX(AV317*DCF!D$10,0)-MAX(AV317-AU317,0)/Inputs!$B$10)*DCF!D$6</f>
        <v>1463.3911839508878</v>
      </c>
      <c r="CD317" s="15">
        <f ca="1">(AW317*DCF!E$10-DCF!E$5*MAX(AW317*DCF!E$10,0)-MAX(AW317-AV317,0)/Inputs!$B$10)*DCF!E$6</f>
        <v>1737.5234733879172</v>
      </c>
      <c r="CE317" s="15">
        <f ca="1">(AX317*DCF!F$10-DCF!F$5*MAX(AX317*DCF!F$10,0)-MAX(AX317-AW317,0)/Inputs!$B$10)*DCF!F$6</f>
        <v>2425.0459756344203</v>
      </c>
      <c r="CF317" s="15">
        <f ca="1">(AY317*DCF!G$10-DCF!G$5*MAX(AY317*DCF!G$10,0)-MAX(AY317-AX317,0)/Inputs!$B$10)*DCF!G$6</f>
        <v>2556.3042972574199</v>
      </c>
      <c r="CG317" s="15">
        <f ca="1">(AZ317*DCF!H$10-DCF!H$5*MAX(AZ317*DCF!H$10,0)-MAX(AZ317-AY317,0)/Inputs!$B$10)*DCF!H$6</f>
        <v>2826.4123170687221</v>
      </c>
      <c r="CH317" s="15">
        <f ca="1">(BA317*DCF!I$10-DCF!I$5*MAX(BA317*DCF!I$10,0)-MAX(BA317-AZ317,0)/Inputs!$B$10)*DCF!I$6</f>
        <v>3641.8285488453948</v>
      </c>
      <c r="CI317" s="15">
        <f ca="1">(BB317*DCF!J$10-DCF!J$5*MAX(BB317*DCF!J$10,0)-MAX(BB317-BA317,0)/Inputs!$B$10)*DCF!J$6</f>
        <v>3935.8880316287677</v>
      </c>
      <c r="CJ317" s="15">
        <f ca="1">(BC317*DCF!K$10-DCF!K$5*MAX(BC317*DCF!K$10,0)-MAX(BC317-BB317,0)/Inputs!$B$10)*DCF!K$6</f>
        <v>4527.224594961659</v>
      </c>
      <c r="CK317" s="15">
        <f ca="1">(BD317*DCF!L$10-DCF!L$5*MAX(BD317*DCF!L$10,0)-MAX(BD317-BC317,0)/Inputs!$B$10)*DCF!L$6</f>
        <v>5431.7139717823084</v>
      </c>
      <c r="CL317" s="15">
        <f ca="1">(BE317*DCF!M$10-DCF!M$5*MAX(BE317*DCF!M$10,0)-MAX(BE317-BD317,0)/Inputs!$B$10)*DCF!M$6</f>
        <v>6335.292388142394</v>
      </c>
      <c r="CM317" s="15">
        <f ca="1">(BF317*DCF!C$28-DCF!C$5*MAX(BF317*DCF!C$28,0)-MAX(BF317-Inputs!$B$13,0)/Inputs!$B$17)*DCF!C$6</f>
        <v>3601.0937002424862</v>
      </c>
      <c r="CN317" s="15">
        <f ca="1">(BG317*DCF!D$28-DCF!D$5*MAX(BG317*DCF!D$28,0)-MAX(BG317-BF317,0)/Inputs!$B$17)*DCF!D$6</f>
        <v>4399.7389102392863</v>
      </c>
      <c r="CO317" s="15">
        <f ca="1">(BH317*DCF!E$28-DCF!E$5*MAX(BH317*DCF!E$28,0)-MAX(BH317-BG317,0)/Inputs!$B$17)*DCF!E$6</f>
        <v>6210.4080733339069</v>
      </c>
      <c r="CP317" s="15">
        <f ca="1">(BI317*DCF!F$28-DCF!F$5*MAX(BI317*DCF!F$28,0)-MAX(BI317-BH317,0)/Inputs!$B$17)*DCF!F$6</f>
        <v>6452.648205939905</v>
      </c>
      <c r="CQ317" s="15">
        <f ca="1">(BJ317*DCF!G$28-DCF!G$5*MAX(BJ317*DCF!G$28,0)-MAX(BJ317-BI317,0)/Inputs!$B$17)*DCF!G$6</f>
        <v>6910.8382573533609</v>
      </c>
      <c r="CR317" s="15">
        <f ca="1">(BK317*DCF!H$28-DCF!H$5*MAX(BK317*DCF!H$28,0)-MAX(BK317-BJ317,0)/Inputs!$B$17)*DCF!H$6</f>
        <v>8582.3542156553867</v>
      </c>
      <c r="CS317" s="15">
        <f ca="1">(BL317*DCF!I$28-DCF!I$5*MAX(BL317*DCF!I$28,0)-MAX(BL317-BK317,0)/Inputs!$B$17)*DCF!I$6</f>
        <v>9264.5083433951968</v>
      </c>
      <c r="CT317" s="15">
        <f ca="1">(BM317*DCF!J$28-DCF!J$5*MAX(BM317*DCF!J$28,0)-MAX(BM317-BL317,0)/Inputs!$B$17)*DCF!J$6</f>
        <v>7297.207896994556</v>
      </c>
      <c r="CU317" s="15">
        <f ca="1">(BN317*DCF!K$28-DCF!K$5*MAX(BN317*DCF!K$28,0)-MAX(BN317-BM317,0)/Inputs!$B$17)*DCF!K$6</f>
        <v>7425.5439142572759</v>
      </c>
      <c r="CV317" s="15">
        <f ca="1">(BO317*DCF!L$28-DCF!L$5*MAX(BO317*DCF!L$28,0)-MAX(BO317-BN317,0)/Inputs!$B$17)*DCF!L$6</f>
        <v>7957.8653523555377</v>
      </c>
      <c r="CW317" s="15">
        <f ca="1">(BP317*DCF!M$28-DCF!M$5*MAX(BP317*DCF!M$28,0)-MAX(BP317-BO317,0)/Inputs!$B$17)*DCF!M$6</f>
        <v>9226.8306135914772</v>
      </c>
      <c r="CX317" s="15">
        <f ca="1">(BQ317*DCF!C$46-DCF!C$5*MAX(BQ317*DCF!C$46,0)-MAX(BQ317-Inputs!$B$20,0)/Inputs!$B$24)*DCF!C$6</f>
        <v>-1072.11326479476</v>
      </c>
      <c r="CY317" s="15">
        <f ca="1">(BR317*DCF!D$46-DCF!D$5*MAX(BR317*DCF!D$46,0)-MAX(BR317-BQ317,0)/Inputs!$B$24)*DCF!D$6</f>
        <v>-897.89105771202117</v>
      </c>
      <c r="CZ317" s="15">
        <f ca="1">(BS317*DCF!E$46-DCF!E$5*MAX(BS317*DCF!E$46,0)-MAX(BS317-BR317,0)/Inputs!$B$24)*DCF!E$6</f>
        <v>-1460.4457042229158</v>
      </c>
      <c r="DA317" s="15">
        <f ca="1">(BT317*DCF!F$46-DCF!F$5*MAX(BT317*DCF!F$46,0)-MAX(BT317-BS317,0)/Inputs!$B$24)*DCF!F$6</f>
        <v>-414.8675235413159</v>
      </c>
      <c r="DB317" s="15">
        <f ca="1">(BU317*DCF!G$46-DCF!G$5*MAX(BU317*DCF!G$46,0)-MAX(BU317-BT317,0)/Inputs!$B$24)*DCF!G$6</f>
        <v>-2911.1149928946516</v>
      </c>
      <c r="DC317" s="15">
        <f ca="1">(BV317*DCF!H$46-DCF!H$5*MAX(BV317*DCF!H$46,0)-MAX(BV317-BU317,0)/Inputs!$B$24)*DCF!H$6</f>
        <v>-2307.3939272978732</v>
      </c>
      <c r="DD317" s="15">
        <f ca="1">(BW317*DCF!I$46-DCF!I$5*MAX(BW317*DCF!I$46,0)-MAX(BW317-BV317,0)/Inputs!$B$24)*DCF!I$6</f>
        <v>-289.51251226425336</v>
      </c>
      <c r="DE317" s="15">
        <f ca="1">(BX317*DCF!J$46-DCF!J$5*MAX(BX317*DCF!J$46,0)-MAX(BX317-BW317,0)/Inputs!$B$24)*DCF!J$6</f>
        <v>189.56200229150613</v>
      </c>
      <c r="DF317" s="15">
        <f ca="1">(BY317*DCF!K$46-DCF!K$5*MAX(BY317*DCF!K$46,0)-MAX(BY317-BX317,0)/Inputs!$B$24)*DCF!K$6</f>
        <v>137.21974897645038</v>
      </c>
      <c r="DG317" s="15">
        <f ca="1">(BZ317*DCF!L$46-DCF!L$5*MAX(BZ317*DCF!L$46,0)-MAX(BZ317-BY317,0)/Inputs!$B$24)*DCF!L$6</f>
        <v>387.81752826655014</v>
      </c>
      <c r="DH317" s="15">
        <f ca="1">(CA317*DCF!M$46-DCF!M$5*MAX(CA317*DCF!M$46,0)-MAX(CA317-BZ317,0)/Inputs!$B$24)*DCF!M$6</f>
        <v>254.8744127593701</v>
      </c>
      <c r="DI317" s="15">
        <f ca="1">SUM(CB317:CL317)+BE317*DCF!M$10*(1+Inputs!$B$30)*(1-Inputs!$B$33)*(1-Inputs!$B$30/Inputs!$B$31)/(Inputs!$B$29-Inputs!$B$30)*DCF!M$6</f>
        <v>192752.18634807796</v>
      </c>
      <c r="DJ317" s="15">
        <f ca="1">SUM(CM317:CW317)+BP317*DCF!M$28*(1+Inputs!$B$30)*(1-Inputs!$B$33)*(1-Inputs!$B$30/Inputs!$B$31)/(Inputs!$B$29-Inputs!$B$30)*DCF!M$6</f>
        <v>293628.0227143045</v>
      </c>
      <c r="DK317" s="15">
        <f ca="1">SUM(CX317:DH317)+CA317*DCF!M$46*(1+Inputs!$B$30)*(1-Inputs!$B$33)*(1-Inputs!$B$30/Inputs!$B$31)/(Inputs!$B$29-Inputs!$B$30)*DCF!M$6</f>
        <v>104839.70009407392</v>
      </c>
      <c r="DM317" s="15">
        <f ca="1">DI317+DJ317+DK317+Inputs!$B$34+Inputs!$B$36-Inputs!$B$35</f>
        <v>668070.90915645636</v>
      </c>
    </row>
    <row r="318" spans="1:117" x14ac:dyDescent="0.75">
      <c r="A318" s="11">
        <v>305</v>
      </c>
      <c r="C318" s="24">
        <f t="shared" ca="1" si="180"/>
        <v>-0.77396714194552141</v>
      </c>
      <c r="D318" s="24">
        <f t="shared" ca="1" si="180"/>
        <v>0.15899800502638523</v>
      </c>
      <c r="E318" s="24">
        <f t="shared" ca="1" si="180"/>
        <v>-0.30904115544844779</v>
      </c>
      <c r="F318" s="24">
        <f t="shared" ca="1" si="180"/>
        <v>0.4716410564272166</v>
      </c>
      <c r="G318" s="24">
        <f t="shared" ca="1" si="180"/>
        <v>1.6814997655574184</v>
      </c>
      <c r="H318" s="24">
        <f t="shared" ca="1" si="180"/>
        <v>-0.33947209988110488</v>
      </c>
      <c r="I318" s="24">
        <f t="shared" ca="1" si="180"/>
        <v>0.11958289935547715</v>
      </c>
      <c r="J318" s="24">
        <f t="shared" ca="1" si="180"/>
        <v>0.2807702670002884</v>
      </c>
      <c r="K318" s="24">
        <f t="shared" ca="1" si="180"/>
        <v>-0.83850979176758433</v>
      </c>
      <c r="L318" s="24">
        <f t="shared" ca="1" si="180"/>
        <v>-0.28399294521611418</v>
      </c>
      <c r="M318" s="24">
        <f t="shared" ca="1" si="180"/>
        <v>-1.2424189862830068</v>
      </c>
      <c r="N318" s="24">
        <f ca="1">SQRT(Inputs!$B$38)*C318+SQRT(1-Inputs!$B$38)*_xlfn.NORM.S.INV(RAND())</f>
        <v>-0.49361303701022857</v>
      </c>
      <c r="O318" s="24">
        <f ca="1">SQRT(Inputs!$B$38)*D318+SQRT(1-Inputs!$B$38)*_xlfn.NORM.S.INV(RAND())</f>
        <v>-6.3815499396503536E-2</v>
      </c>
      <c r="P318" s="24">
        <f ca="1">SQRT(Inputs!$B$38)*E318+SQRT(1-Inputs!$B$38)*_xlfn.NORM.S.INV(RAND())</f>
        <v>-0.12386835933829779</v>
      </c>
      <c r="Q318" s="24">
        <f ca="1">SQRT(Inputs!$B$38)*F318+SQRT(1-Inputs!$B$38)*_xlfn.NORM.S.INV(RAND())</f>
        <v>-1.0404983608612395</v>
      </c>
      <c r="R318" s="24">
        <f ca="1">SQRT(Inputs!$B$38)*G318+SQRT(1-Inputs!$B$38)*_xlfn.NORM.S.INV(RAND())</f>
        <v>7.5582538233232799E-2</v>
      </c>
      <c r="S318" s="24">
        <f ca="1">SQRT(Inputs!$B$38)*H318+SQRT(1-Inputs!$B$38)*_xlfn.NORM.S.INV(RAND())</f>
        <v>5.5230291991491681E-2</v>
      </c>
      <c r="T318" s="24">
        <f ca="1">SQRT(Inputs!$B$38)*I318+SQRT(1-Inputs!$B$38)*_xlfn.NORM.S.INV(RAND())</f>
        <v>1.2398032597026409</v>
      </c>
      <c r="U318" s="24">
        <f ca="1">SQRT(Inputs!$B$38)*J318+SQRT(1-Inputs!$B$38)*_xlfn.NORM.S.INV(RAND())</f>
        <v>1.3516464012273968</v>
      </c>
      <c r="V318" s="24">
        <f ca="1">SQRT(Inputs!$B$38)*K318+SQRT(1-Inputs!$B$38)*_xlfn.NORM.S.INV(RAND())</f>
        <v>-0.95627242295948134</v>
      </c>
      <c r="W318" s="24">
        <f ca="1">SQRT(Inputs!$B$38)*L318+SQRT(1-Inputs!$B$38)*_xlfn.NORM.S.INV(RAND())</f>
        <v>-0.30012147934975686</v>
      </c>
      <c r="X318" s="24">
        <f ca="1">SQRT(Inputs!$B$38)*M318+SQRT(1-Inputs!$B$38)*_xlfn.NORM.S.INV(RAND())</f>
        <v>-1.7618907410432416</v>
      </c>
      <c r="Y318" s="24">
        <f ca="1">SQRT(Inputs!$B$38)*C318+SQRT(1-Inputs!$B$38)*_xlfn.NORM.S.INV(RAND())</f>
        <v>-0.315193384136017</v>
      </c>
      <c r="Z318" s="24">
        <f ca="1">SQRT(Inputs!$B$38)*D318+SQRT(1-Inputs!$B$38)*_xlfn.NORM.S.INV(RAND())</f>
        <v>-0.6301482289085667</v>
      </c>
      <c r="AA318" s="24">
        <f ca="1">SQRT(Inputs!$B$38)*E318+SQRT(1-Inputs!$B$38)*_xlfn.NORM.S.INV(RAND())</f>
        <v>-1.4465632060376157</v>
      </c>
      <c r="AB318" s="24">
        <f ca="1">SQRT(Inputs!$B$38)*F318+SQRT(1-Inputs!$B$38)*_xlfn.NORM.S.INV(RAND())</f>
        <v>-0.15259013477669209</v>
      </c>
      <c r="AC318" s="24">
        <f ca="1">SQRT(Inputs!$B$38)*G318+SQRT(1-Inputs!$B$38)*_xlfn.NORM.S.INV(RAND())</f>
        <v>1.0455790788330097</v>
      </c>
      <c r="AD318" s="24">
        <f ca="1">SQRT(Inputs!$B$38)*H318+SQRT(1-Inputs!$B$38)*_xlfn.NORM.S.INV(RAND())</f>
        <v>-1.2867733645866786</v>
      </c>
      <c r="AE318" s="24">
        <f ca="1">SQRT(Inputs!$B$38)*I318+SQRT(1-Inputs!$B$38)*_xlfn.NORM.S.INV(RAND())</f>
        <v>0.54075520404565935</v>
      </c>
      <c r="AF318" s="24">
        <f ca="1">SQRT(Inputs!$B$38)*J318+SQRT(1-Inputs!$B$38)*_xlfn.NORM.S.INV(RAND())</f>
        <v>-0.38951251994364933</v>
      </c>
      <c r="AG318" s="24">
        <f ca="1">SQRT(Inputs!$B$38)*K318+SQRT(1-Inputs!$B$38)*_xlfn.NORM.S.INV(RAND())</f>
        <v>-0.44039111848570534</v>
      </c>
      <c r="AH318" s="24">
        <f ca="1">SQRT(Inputs!$B$38)*L318+SQRT(1-Inputs!$B$38)*_xlfn.NORM.S.INV(RAND())</f>
        <v>-0.25563423226600679</v>
      </c>
      <c r="AI318" s="24">
        <f ca="1">SQRT(Inputs!$B$38)*M318+SQRT(1-Inputs!$B$38)*_xlfn.NORM.S.INV(RAND())</f>
        <v>-0.18004979386991204</v>
      </c>
      <c r="AJ318" s="24">
        <f ca="1">SQRT(Inputs!$B$38)*C318+SQRT(1-Inputs!$B$38)*_xlfn.NORM.S.INV(RAND())</f>
        <v>-0.43314306166172217</v>
      </c>
      <c r="AK318" s="24">
        <f ca="1">SQRT(Inputs!$B$38)*D318+SQRT(1-Inputs!$B$38)*_xlfn.NORM.S.INV(RAND())</f>
        <v>-0.25807718300849575</v>
      </c>
      <c r="AL318" s="24">
        <f ca="1">SQRT(Inputs!$B$38)*E318+SQRT(1-Inputs!$B$38)*_xlfn.NORM.S.INV(RAND())</f>
        <v>1.0918828704859913</v>
      </c>
      <c r="AM318" s="24">
        <f ca="1">SQRT(Inputs!$B$38)*F318+SQRT(1-Inputs!$B$38)*_xlfn.NORM.S.INV(RAND())</f>
        <v>-0.42141583860181475</v>
      </c>
      <c r="AN318" s="24">
        <f ca="1">SQRT(Inputs!$B$38)*G318+SQRT(1-Inputs!$B$38)*_xlfn.NORM.S.INV(RAND())</f>
        <v>0.96234753453998589</v>
      </c>
      <c r="AO318" s="24">
        <f ca="1">SQRT(Inputs!$B$38)*H318+SQRT(1-Inputs!$B$38)*_xlfn.NORM.S.INV(RAND())</f>
        <v>-1.8816199612165532</v>
      </c>
      <c r="AP318" s="24">
        <f ca="1">SQRT(Inputs!$B$38)*I318+SQRT(1-Inputs!$B$38)*_xlfn.NORM.S.INV(RAND())</f>
        <v>-1.1039646737392397</v>
      </c>
      <c r="AQ318" s="24">
        <f ca="1">SQRT(Inputs!$B$38)*J318+SQRT(1-Inputs!$B$38)*_xlfn.NORM.S.INV(RAND())</f>
        <v>1.3886078519504081</v>
      </c>
      <c r="AR318" s="24">
        <f ca="1">SQRT(Inputs!$B$38)*K318+SQRT(1-Inputs!$B$38)*_xlfn.NORM.S.INV(RAND())</f>
        <v>-1.4039622113095853</v>
      </c>
      <c r="AS318" s="24">
        <f ca="1">SQRT(Inputs!$B$38)*L318+SQRT(1-Inputs!$B$38)*_xlfn.NORM.S.INV(RAND())</f>
        <v>0.92865762749606806</v>
      </c>
      <c r="AT318" s="24">
        <f ca="1">SQRT(Inputs!$B$38)*M318+SQRT(1-Inputs!$B$38)*_xlfn.NORM.S.INV(RAND())</f>
        <v>-0.80189121948465836</v>
      </c>
      <c r="AU318" s="15">
        <f ca="1">Inputs!$B$6*EXP($B$8-0.5*C$5^2+C$5*N318)</f>
        <v>4581.1702422324506</v>
      </c>
      <c r="AV318" s="15">
        <f t="shared" ca="1" si="146"/>
        <v>5524.2883737028478</v>
      </c>
      <c r="AW318" s="15">
        <f t="shared" ca="1" si="147"/>
        <v>6624.2857347911468</v>
      </c>
      <c r="AX318" s="15">
        <f t="shared" ca="1" si="148"/>
        <v>7101.7274073972512</v>
      </c>
      <c r="AY318" s="15">
        <f t="shared" ca="1" si="149"/>
        <v>8755.9857801141006</v>
      </c>
      <c r="AZ318" s="15">
        <f t="shared" ca="1" si="150"/>
        <v>10774.135783149688</v>
      </c>
      <c r="BA318" s="15">
        <f t="shared" ca="1" si="151"/>
        <v>15011.568254330907</v>
      </c>
      <c r="BB318" s="15">
        <f t="shared" ca="1" si="152"/>
        <v>21043.994173979969</v>
      </c>
      <c r="BC318" s="15">
        <f t="shared" ca="1" si="153"/>
        <v>23500.916342655823</v>
      </c>
      <c r="BD318" s="15">
        <f t="shared" ca="1" si="154"/>
        <v>27993.877328086826</v>
      </c>
      <c r="BE318" s="15">
        <f t="shared" ca="1" si="155"/>
        <v>29217.169391852749</v>
      </c>
      <c r="BF318" s="15">
        <f ca="1">Inputs!$B$13*EXP($B$9-0.5*C$6^2+C$6*Y318)</f>
        <v>12993.218815108708</v>
      </c>
      <c r="BG318" s="15">
        <f t="shared" ca="1" si="156"/>
        <v>14133.364980014052</v>
      </c>
      <c r="BH318" s="15">
        <f t="shared" ca="1" si="157"/>
        <v>13584.826067237547</v>
      </c>
      <c r="BI318" s="15">
        <f t="shared" ca="1" si="158"/>
        <v>16243.842521038905</v>
      </c>
      <c r="BJ318" s="15">
        <f t="shared" ca="1" si="159"/>
        <v>23153.204010202371</v>
      </c>
      <c r="BK318" s="15">
        <f t="shared" ca="1" si="160"/>
        <v>23849.726883593223</v>
      </c>
      <c r="BL318" s="15">
        <f t="shared" ca="1" si="161"/>
        <v>31423.17861159912</v>
      </c>
      <c r="BM318" s="15">
        <f t="shared" ca="1" si="162"/>
        <v>36801.331257937498</v>
      </c>
      <c r="BN318" s="15">
        <f t="shared" ca="1" si="163"/>
        <v>42934.329310113601</v>
      </c>
      <c r="BO318" s="15">
        <f t="shared" ca="1" si="164"/>
        <v>51279.625815705353</v>
      </c>
      <c r="BP318" s="15">
        <f t="shared" ca="1" si="165"/>
        <v>61841.160049545411</v>
      </c>
      <c r="BQ318" s="15">
        <f ca="1">Inputs!$B$20*EXP($B$10-0.5*C$7^2+C$7*AJ318)</f>
        <v>3678.6471458454962</v>
      </c>
      <c r="BR318" s="15">
        <f t="shared" ca="1" si="166"/>
        <v>4598.6667519891198</v>
      </c>
      <c r="BS318" s="15">
        <f t="shared" ca="1" si="167"/>
        <v>8616.9022866118776</v>
      </c>
      <c r="BT318" s="15">
        <f t="shared" ca="1" si="168"/>
        <v>10637.395214610655</v>
      </c>
      <c r="BU318" s="15">
        <f t="shared" ca="1" si="169"/>
        <v>18607.599741312915</v>
      </c>
      <c r="BV318" s="15">
        <f t="shared" ca="1" si="170"/>
        <v>16943.328582490103</v>
      </c>
      <c r="BW318" s="15">
        <f t="shared" ca="1" si="171"/>
        <v>18717.019186945741</v>
      </c>
      <c r="BX318" s="15">
        <f t="shared" ca="1" si="172"/>
        <v>34581.826185884151</v>
      </c>
      <c r="BY318" s="15">
        <f t="shared" ca="1" si="173"/>
        <v>37040.913989722496</v>
      </c>
      <c r="BZ318" s="15">
        <f t="shared" ca="1" si="174"/>
        <v>61648.837849711286</v>
      </c>
      <c r="CA318" s="15">
        <f t="shared" ca="1" si="175"/>
        <v>75096.874560349228</v>
      </c>
      <c r="CB318" s="15">
        <f ca="1">(AU318*DCF!C$10-DCF!C$5*MAX(AU318*DCF!C$10,0)-MAX(AU318-Inputs!$B$6,0)/Inputs!$B$10)*DCF!C$6</f>
        <v>1045.791394751649</v>
      </c>
      <c r="CC318" s="15">
        <f ca="1">(AV318*DCF!D$10-DCF!D$5*MAX(AV318*DCF!D$10,0)-MAX(AV318-AU318,0)/Inputs!$B$10)*DCF!D$6</f>
        <v>1116.5531920607477</v>
      </c>
      <c r="CD318" s="15">
        <f ca="1">(AW318*DCF!E$10-DCF!E$5*MAX(AW318*DCF!E$10,0)-MAX(AW318-AV318,0)/Inputs!$B$10)*DCF!E$6</f>
        <v>1281.6771679564165</v>
      </c>
      <c r="CE318" s="15">
        <f ca="1">(AX318*DCF!F$10-DCF!F$5*MAX(AX318*DCF!F$10,0)-MAX(AX318-AW318,0)/Inputs!$B$10)*DCF!F$6</f>
        <v>1450.952000228946</v>
      </c>
      <c r="CF318" s="15">
        <f ca="1">(AY318*DCF!G$10-DCF!G$5*MAX(AY318*DCF!G$10,0)-MAX(AY318-AX318,0)/Inputs!$B$10)*DCF!G$6</f>
        <v>1486.104936349516</v>
      </c>
      <c r="CG318" s="15">
        <f ca="1">(AZ318*DCF!H$10-DCF!H$5*MAX(AZ318*DCF!H$10,0)-MAX(AZ318-AY318,0)/Inputs!$B$10)*DCF!H$6</f>
        <v>1733.4474772297726</v>
      </c>
      <c r="CH318" s="15">
        <f ca="1">(BA318*DCF!I$10-DCF!I$5*MAX(BA318*DCF!I$10,0)-MAX(BA318-AZ318,0)/Inputs!$B$10)*DCF!I$6</f>
        <v>2046.9785049012801</v>
      </c>
      <c r="CI318" s="15">
        <f ca="1">(BB318*DCF!J$10-DCF!J$5*MAX(BB318*DCF!J$10,0)-MAX(BB318-BA318,0)/Inputs!$B$10)*DCF!J$6</f>
        <v>2697.0834874242478</v>
      </c>
      <c r="CJ318" s="15">
        <f ca="1">(BC318*DCF!K$10-DCF!K$5*MAX(BC318*DCF!K$10,0)-MAX(BC318-BB318,0)/Inputs!$B$10)*DCF!K$6</f>
        <v>3439.3384018935349</v>
      </c>
      <c r="CK318" s="15">
        <f ca="1">(BD318*DCF!L$10-DCF!L$5*MAX(BD318*DCF!L$10,0)-MAX(BD318-BC318,0)/Inputs!$B$10)*DCF!L$6</f>
        <v>3640.9964289357463</v>
      </c>
      <c r="CL318" s="15">
        <f ca="1">(BE318*DCF!M$10-DCF!M$5*MAX(BE318*DCF!M$10,0)-MAX(BE318-BD318,0)/Inputs!$B$10)*DCF!M$6</f>
        <v>3976.7851896400825</v>
      </c>
      <c r="CM318" s="15">
        <f ca="1">(BF318*DCF!C$28-DCF!C$5*MAX(BF318*DCF!C$28,0)-MAX(BF318-Inputs!$B$13,0)/Inputs!$B$17)*DCF!C$6</f>
        <v>3594.4939436713462</v>
      </c>
      <c r="CN318" s="15">
        <f ca="1">(BG318*DCF!D$28-DCF!D$5*MAX(BG318*DCF!D$28,0)-MAX(BG318-BF318,0)/Inputs!$B$17)*DCF!D$6</f>
        <v>3919.3565036176901</v>
      </c>
      <c r="CO318" s="15">
        <f ca="1">(BH318*DCF!E$28-DCF!E$5*MAX(BH318*DCF!E$28,0)-MAX(BH318-BG318,0)/Inputs!$B$17)*DCF!E$6</f>
        <v>3847.4646396787116</v>
      </c>
      <c r="CP318" s="15">
        <f ca="1">(BI318*DCF!F$28-DCF!F$5*MAX(BI318*DCF!F$28,0)-MAX(BI318-BH318,0)/Inputs!$B$17)*DCF!F$6</f>
        <v>3925.6593932644109</v>
      </c>
      <c r="CQ318" s="15">
        <f ca="1">(BJ318*DCF!G$28-DCF!G$5*MAX(BJ318*DCF!G$28,0)-MAX(BJ318-BI318,0)/Inputs!$B$17)*DCF!G$6</f>
        <v>4845.1880969795939</v>
      </c>
      <c r="CR318" s="15">
        <f ca="1">(BK318*DCF!H$28-DCF!H$5*MAX(BK318*DCF!H$28,0)-MAX(BK318-BJ318,0)/Inputs!$B$17)*DCF!H$6</f>
        <v>5790.0804782467467</v>
      </c>
      <c r="CS318" s="15">
        <f ca="1">(BL318*DCF!I$28-DCF!I$5*MAX(BL318*DCF!I$28,0)-MAX(BL318-BK318,0)/Inputs!$B$17)*DCF!I$6</f>
        <v>6302.2333817850113</v>
      </c>
      <c r="CT318" s="15">
        <f ca="1">(BM318*DCF!J$28-DCF!J$5*MAX(BM318*DCF!J$28,0)-MAX(BM318-BL318,0)/Inputs!$B$17)*DCF!J$6</f>
        <v>7496.6528777315216</v>
      </c>
      <c r="CU318" s="15">
        <f ca="1">(BN318*DCF!K$28-DCF!K$5*MAX(BN318*DCF!K$28,0)-MAX(BN318-BM318,0)/Inputs!$B$17)*DCF!K$6</f>
        <v>8315.7999000931031</v>
      </c>
      <c r="CV318" s="15">
        <f ca="1">(BO318*DCF!L$28-DCF!L$5*MAX(BO318*DCF!L$28,0)-MAX(BO318-BN318,0)/Inputs!$B$17)*DCF!L$6</f>
        <v>9287.0774878260218</v>
      </c>
      <c r="CW318" s="15">
        <f ca="1">(BP318*DCF!M$28-DCF!M$5*MAX(BP318*DCF!M$28,0)-MAX(BP318-BO318,0)/Inputs!$B$17)*DCF!M$6</f>
        <v>10531.472953488117</v>
      </c>
      <c r="CX318" s="15">
        <f ca="1">(BQ318*DCF!C$46-DCF!C$5*MAX(BQ318*DCF!C$46,0)-MAX(BQ318-Inputs!$B$20,0)/Inputs!$B$24)*DCF!C$6</f>
        <v>-1070.1943273756324</v>
      </c>
      <c r="CY318" s="15">
        <f ca="1">(BR318*DCF!D$46-DCF!D$5*MAX(BR318*DCF!D$46,0)-MAX(BR318-BQ318,0)/Inputs!$B$24)*DCF!D$6</f>
        <v>-1177.4499013549687</v>
      </c>
      <c r="CZ318" s="15">
        <f ca="1">(BS318*DCF!E$46-DCF!E$5*MAX(BS318*DCF!E$46,0)-MAX(BS318-BR318,0)/Inputs!$B$24)*DCF!E$6</f>
        <v>-2602.8415260180527</v>
      </c>
      <c r="DA318" s="15">
        <f ca="1">(BT318*DCF!F$46-DCF!F$5*MAX(BT318*DCF!F$46,0)-MAX(BT318-BS318,0)/Inputs!$B$24)*DCF!F$6</f>
        <v>-1510.407722009076</v>
      </c>
      <c r="DB318" s="15">
        <f ca="1">(BU318*DCF!G$46-DCF!G$5*MAX(BU318*DCF!G$46,0)-MAX(BU318-BT318,0)/Inputs!$B$24)*DCF!G$6</f>
        <v>-3306.9422219386533</v>
      </c>
      <c r="DC318" s="15">
        <f ca="1">(BV318*DCF!H$46-DCF!H$5*MAX(BV318*DCF!H$46,0)-MAX(BV318-BU318,0)/Inputs!$B$24)*DCF!H$6</f>
        <v>0</v>
      </c>
      <c r="DD318" s="15">
        <f ca="1">(BW318*DCF!I$46-DCF!I$5*MAX(BW318*DCF!I$46,0)-MAX(BW318-BV318,0)/Inputs!$B$24)*DCF!I$6</f>
        <v>-76.881144035497371</v>
      </c>
      <c r="DE318" s="15">
        <f ca="1">(BX318*DCF!J$46-DCF!J$5*MAX(BX318*DCF!J$46,0)-MAX(BX318-BW318,0)/Inputs!$B$24)*DCF!J$6</f>
        <v>-2756.4756716719367</v>
      </c>
      <c r="DF318" s="15">
        <f ca="1">(BY318*DCF!K$46-DCF!K$5*MAX(BY318*DCF!K$46,0)-MAX(BY318-BX318,0)/Inputs!$B$24)*DCF!K$6</f>
        <v>1513.4894814567626</v>
      </c>
      <c r="DG318" s="15">
        <f ca="1">(BZ318*DCF!L$46-DCF!L$5*MAX(BZ318*DCF!L$46,0)-MAX(BZ318-BY318,0)/Inputs!$B$24)*DCF!L$6</f>
        <v>-1307.3557503802481</v>
      </c>
      <c r="DH318" s="15">
        <f ca="1">(CA318*DCF!M$46-DCF!M$5*MAX(CA318*DCF!M$46,0)-MAX(CA318-BZ318,0)/Inputs!$B$24)*DCF!M$6</f>
        <v>3075.9047373291751</v>
      </c>
      <c r="DI318" s="15">
        <f ca="1">SUM(CB318:CL318)+BE318*DCF!M$10*(1+Inputs!$B$30)*(1-Inputs!$B$33)*(1-Inputs!$B$30/Inputs!$B$31)/(Inputs!$B$29-Inputs!$B$30)*DCF!M$6</f>
        <v>105227.4769559658</v>
      </c>
      <c r="DJ318" s="15">
        <f ca="1">SUM(CM318:CW318)+BP318*DCF!M$28*(1+Inputs!$B$30)*(1-Inputs!$B$33)*(1-Inputs!$B$30/Inputs!$B$31)/(Inputs!$B$29-Inputs!$B$30)*DCF!M$6</f>
        <v>297328.50123313896</v>
      </c>
      <c r="DK318" s="15">
        <f ca="1">SUM(CX318:DH318)+CA318*DCF!M$46*(1+Inputs!$B$30)*(1-Inputs!$B$33)*(1-Inputs!$B$30/Inputs!$B$31)/(Inputs!$B$29-Inputs!$B$30)*DCF!M$6</f>
        <v>106889.50981778646</v>
      </c>
      <c r="DM318" s="15">
        <f ca="1">DI318+DJ318+DK318+Inputs!$B$34+Inputs!$B$36-Inputs!$B$35</f>
        <v>586296.48800689122</v>
      </c>
    </row>
    <row r="319" spans="1:117" x14ac:dyDescent="0.75">
      <c r="A319" s="11">
        <v>306</v>
      </c>
      <c r="C319" s="24">
        <f t="shared" ca="1" si="180"/>
        <v>-0.39405211106040738</v>
      </c>
      <c r="D319" s="24">
        <f t="shared" ca="1" si="180"/>
        <v>0.2878745497454494</v>
      </c>
      <c r="E319" s="24">
        <f t="shared" ca="1" si="180"/>
        <v>-0.16314024362156962</v>
      </c>
      <c r="F319" s="24">
        <f t="shared" ca="1" si="180"/>
        <v>1.2377143058337412</v>
      </c>
      <c r="G319" s="24">
        <f t="shared" ca="1" si="180"/>
        <v>2.2048725607645006</v>
      </c>
      <c r="H319" s="24">
        <f t="shared" ca="1" si="180"/>
        <v>-0.87776489030930693</v>
      </c>
      <c r="I319" s="24">
        <f t="shared" ca="1" si="180"/>
        <v>-0.23805154090640041</v>
      </c>
      <c r="J319" s="24">
        <f t="shared" ca="1" si="180"/>
        <v>0.84377052701871313</v>
      </c>
      <c r="K319" s="24">
        <f t="shared" ca="1" si="180"/>
        <v>-0.29338636001639462</v>
      </c>
      <c r="L319" s="24">
        <f t="shared" ca="1" si="180"/>
        <v>-0.46829497631201039</v>
      </c>
      <c r="M319" s="24">
        <f t="shared" ca="1" si="180"/>
        <v>-1.6835391787624079</v>
      </c>
      <c r="N319" s="24">
        <f ca="1">SQRT(Inputs!$B$38)*C319+SQRT(1-Inputs!$B$38)*_xlfn.NORM.S.INV(RAND())</f>
        <v>-1.4257652649209474</v>
      </c>
      <c r="O319" s="24">
        <f ca="1">SQRT(Inputs!$B$38)*D319+SQRT(1-Inputs!$B$38)*_xlfn.NORM.S.INV(RAND())</f>
        <v>-0.11575165844254248</v>
      </c>
      <c r="P319" s="24">
        <f ca="1">SQRT(Inputs!$B$38)*E319+SQRT(1-Inputs!$B$38)*_xlfn.NORM.S.INV(RAND())</f>
        <v>0.43582668682586834</v>
      </c>
      <c r="Q319" s="24">
        <f ca="1">SQRT(Inputs!$B$38)*F319+SQRT(1-Inputs!$B$38)*_xlfn.NORM.S.INV(RAND())</f>
        <v>1.2853521662896981</v>
      </c>
      <c r="R319" s="24">
        <f ca="1">SQRT(Inputs!$B$38)*G319+SQRT(1-Inputs!$B$38)*_xlfn.NORM.S.INV(RAND())</f>
        <v>1.7640718614232771</v>
      </c>
      <c r="S319" s="24">
        <f ca="1">SQRT(Inputs!$B$38)*H319+SQRT(1-Inputs!$B$38)*_xlfn.NORM.S.INV(RAND())</f>
        <v>-0.35765449921881742</v>
      </c>
      <c r="T319" s="24">
        <f ca="1">SQRT(Inputs!$B$38)*I319+SQRT(1-Inputs!$B$38)*_xlfn.NORM.S.INV(RAND())</f>
        <v>0.29401202945629046</v>
      </c>
      <c r="U319" s="24">
        <f ca="1">SQRT(Inputs!$B$38)*J319+SQRT(1-Inputs!$B$38)*_xlfn.NORM.S.INV(RAND())</f>
        <v>0.94858927153716555</v>
      </c>
      <c r="V319" s="24">
        <f ca="1">SQRT(Inputs!$B$38)*K319+SQRT(1-Inputs!$B$38)*_xlfn.NORM.S.INV(RAND())</f>
        <v>-1.0292477156518685</v>
      </c>
      <c r="W319" s="24">
        <f ca="1">SQRT(Inputs!$B$38)*L319+SQRT(1-Inputs!$B$38)*_xlfn.NORM.S.INV(RAND())</f>
        <v>-0.85643985951099166</v>
      </c>
      <c r="X319" s="24">
        <f ca="1">SQRT(Inputs!$B$38)*M319+SQRT(1-Inputs!$B$38)*_xlfn.NORM.S.INV(RAND())</f>
        <v>-1.7802005564964525</v>
      </c>
      <c r="Y319" s="24">
        <f ca="1">SQRT(Inputs!$B$38)*C319+SQRT(1-Inputs!$B$38)*_xlfn.NORM.S.INV(RAND())</f>
        <v>-0.47473773120093371</v>
      </c>
      <c r="Z319" s="24">
        <f ca="1">SQRT(Inputs!$B$38)*D319+SQRT(1-Inputs!$B$38)*_xlfn.NORM.S.INV(RAND())</f>
        <v>-0.44817453124304513</v>
      </c>
      <c r="AA319" s="24">
        <f ca="1">SQRT(Inputs!$B$38)*E319+SQRT(1-Inputs!$B$38)*_xlfn.NORM.S.INV(RAND())</f>
        <v>-0.93725826633950438</v>
      </c>
      <c r="AB319" s="24">
        <f ca="1">SQRT(Inputs!$B$38)*F319+SQRT(1-Inputs!$B$38)*_xlfn.NORM.S.INV(RAND())</f>
        <v>2.3028458167852937</v>
      </c>
      <c r="AC319" s="24">
        <f ca="1">SQRT(Inputs!$B$38)*G319+SQRT(1-Inputs!$B$38)*_xlfn.NORM.S.INV(RAND())</f>
        <v>1.4106371115240361</v>
      </c>
      <c r="AD319" s="24">
        <f ca="1">SQRT(Inputs!$B$38)*H319+SQRT(1-Inputs!$B$38)*_xlfn.NORM.S.INV(RAND())</f>
        <v>4.9480260289847644E-2</v>
      </c>
      <c r="AE319" s="24">
        <f ca="1">SQRT(Inputs!$B$38)*I319+SQRT(1-Inputs!$B$38)*_xlfn.NORM.S.INV(RAND())</f>
        <v>-1.372952017393839</v>
      </c>
      <c r="AF319" s="24">
        <f ca="1">SQRT(Inputs!$B$38)*J319+SQRT(1-Inputs!$B$38)*_xlfn.NORM.S.INV(RAND())</f>
        <v>-0.85732875785344098</v>
      </c>
      <c r="AG319" s="24">
        <f ca="1">SQRT(Inputs!$B$38)*K319+SQRT(1-Inputs!$B$38)*_xlfn.NORM.S.INV(RAND())</f>
        <v>-0.8862532835691983</v>
      </c>
      <c r="AH319" s="24">
        <f ca="1">SQRT(Inputs!$B$38)*L319+SQRT(1-Inputs!$B$38)*_xlfn.NORM.S.INV(RAND())</f>
        <v>-0.43498029229440088</v>
      </c>
      <c r="AI319" s="24">
        <f ca="1">SQRT(Inputs!$B$38)*M319+SQRT(1-Inputs!$B$38)*_xlfn.NORM.S.INV(RAND())</f>
        <v>-1.6802369320471777</v>
      </c>
      <c r="AJ319" s="24">
        <f ca="1">SQRT(Inputs!$B$38)*C319+SQRT(1-Inputs!$B$38)*_xlfn.NORM.S.INV(RAND())</f>
        <v>-0.16976847787392568</v>
      </c>
      <c r="AK319" s="24">
        <f ca="1">SQRT(Inputs!$B$38)*D319+SQRT(1-Inputs!$B$38)*_xlfn.NORM.S.INV(RAND())</f>
        <v>-1.4623717731119008</v>
      </c>
      <c r="AL319" s="24">
        <f ca="1">SQRT(Inputs!$B$38)*E319+SQRT(1-Inputs!$B$38)*_xlfn.NORM.S.INV(RAND())</f>
        <v>-0.4694097651581568</v>
      </c>
      <c r="AM319" s="24">
        <f ca="1">SQRT(Inputs!$B$38)*F319+SQRT(1-Inputs!$B$38)*_xlfn.NORM.S.INV(RAND())</f>
        <v>0.38574833847941936</v>
      </c>
      <c r="AN319" s="24">
        <f ca="1">SQRT(Inputs!$B$38)*G319+SQRT(1-Inputs!$B$38)*_xlfn.NORM.S.INV(RAND())</f>
        <v>2.0731212899041935</v>
      </c>
      <c r="AO319" s="24">
        <f ca="1">SQRT(Inputs!$B$38)*H319+SQRT(1-Inputs!$B$38)*_xlfn.NORM.S.INV(RAND())</f>
        <v>0.12599169623679318</v>
      </c>
      <c r="AP319" s="24">
        <f ca="1">SQRT(Inputs!$B$38)*I319+SQRT(1-Inputs!$B$38)*_xlfn.NORM.S.INV(RAND())</f>
        <v>-0.15821342996513818</v>
      </c>
      <c r="AQ319" s="24">
        <f ca="1">SQRT(Inputs!$B$38)*J319+SQRT(1-Inputs!$B$38)*_xlfn.NORM.S.INV(RAND())</f>
        <v>1.1132424536172763</v>
      </c>
      <c r="AR319" s="24">
        <f ca="1">SQRT(Inputs!$B$38)*K319+SQRT(1-Inputs!$B$38)*_xlfn.NORM.S.INV(RAND())</f>
        <v>5.9903551079437317E-2</v>
      </c>
      <c r="AS319" s="24">
        <f ca="1">SQRT(Inputs!$B$38)*L319+SQRT(1-Inputs!$B$38)*_xlfn.NORM.S.INV(RAND())</f>
        <v>-0.48216819645890041</v>
      </c>
      <c r="AT319" s="24">
        <f ca="1">SQRT(Inputs!$B$38)*M319+SQRT(1-Inputs!$B$38)*_xlfn.NORM.S.INV(RAND())</f>
        <v>-1.0533244840873166</v>
      </c>
      <c r="AU319" s="15">
        <f ca="1">Inputs!$B$6*EXP($B$8-0.5*C$5^2+C$5*N319)</f>
        <v>3939.5406456170231</v>
      </c>
      <c r="AV319" s="15">
        <f t="shared" ca="1" si="146"/>
        <v>4714.4290316665101</v>
      </c>
      <c r="AW319" s="15">
        <f t="shared" ca="1" si="147"/>
        <v>6096.4598251455964</v>
      </c>
      <c r="AX319" s="15">
        <f t="shared" ca="1" si="148"/>
        <v>8739.7273015041574</v>
      </c>
      <c r="AY319" s="15">
        <f t="shared" ca="1" si="149"/>
        <v>13124.40782113452</v>
      </c>
      <c r="AZ319" s="15">
        <f t="shared" ca="1" si="150"/>
        <v>15431.608813477347</v>
      </c>
      <c r="BA319" s="15">
        <f t="shared" ca="1" si="151"/>
        <v>19474.470389565988</v>
      </c>
      <c r="BB319" s="15">
        <f t="shared" ca="1" si="152"/>
        <v>26219.838784071286</v>
      </c>
      <c r="BC319" s="15">
        <f t="shared" ca="1" si="153"/>
        <v>29075.510012268198</v>
      </c>
      <c r="BD319" s="15">
        <f t="shared" ca="1" si="154"/>
        <v>32878.147398192908</v>
      </c>
      <c r="BE319" s="15">
        <f t="shared" ca="1" si="155"/>
        <v>34257.697035542151</v>
      </c>
      <c r="BF319" s="15">
        <f ca="1">Inputs!$B$13*EXP($B$9-0.5*C$6^2+C$6*Y319)</f>
        <v>12588.683726210837</v>
      </c>
      <c r="BG319" s="15">
        <f t="shared" ca="1" si="156"/>
        <v>14150.416499592726</v>
      </c>
      <c r="BH319" s="15">
        <f t="shared" ca="1" si="157"/>
        <v>14800.059133596493</v>
      </c>
      <c r="BI319" s="15">
        <f t="shared" ca="1" si="158"/>
        <v>25824.691424538411</v>
      </c>
      <c r="BJ319" s="15">
        <f t="shared" ca="1" si="159"/>
        <v>38798.120659270207</v>
      </c>
      <c r="BK319" s="15">
        <f t="shared" ca="1" si="160"/>
        <v>47939.192598392139</v>
      </c>
      <c r="BL319" s="15">
        <f t="shared" ca="1" si="161"/>
        <v>49289.248052191302</v>
      </c>
      <c r="BM319" s="15">
        <f t="shared" ca="1" si="162"/>
        <v>54466.101207142056</v>
      </c>
      <c r="BN319" s="15">
        <f t="shared" ca="1" si="163"/>
        <v>60236.94907002394</v>
      </c>
      <c r="BO319" s="15">
        <f t="shared" ca="1" si="164"/>
        <v>70461.080006165124</v>
      </c>
      <c r="BP319" s="15">
        <f t="shared" ca="1" si="165"/>
        <v>71691.369978196395</v>
      </c>
      <c r="BQ319" s="15">
        <f ca="1">Inputs!$B$20*EXP($B$10-0.5*C$7^2+C$7*AJ319)</f>
        <v>4038.8478537263104</v>
      </c>
      <c r="BR319" s="15">
        <f t="shared" ca="1" si="166"/>
        <v>3444.3008603485014</v>
      </c>
      <c r="BS319" s="15">
        <f t="shared" ca="1" si="167"/>
        <v>4121.7275569196381</v>
      </c>
      <c r="BT319" s="15">
        <f t="shared" ca="1" si="168"/>
        <v>6288.1540857535047</v>
      </c>
      <c r="BU319" s="15">
        <f t="shared" ca="1" si="169"/>
        <v>14391.471471268609</v>
      </c>
      <c r="BV319" s="15">
        <f t="shared" ca="1" si="170"/>
        <v>20599.191973442816</v>
      </c>
      <c r="BW319" s="15">
        <f t="shared" ca="1" si="171"/>
        <v>27798.399520976709</v>
      </c>
      <c r="BX319" s="15">
        <f t="shared" ca="1" si="172"/>
        <v>48602.252217092806</v>
      </c>
      <c r="BY319" s="15">
        <f t="shared" ca="1" si="173"/>
        <v>68884.995196184042</v>
      </c>
      <c r="BZ319" s="15">
        <f t="shared" ca="1" si="174"/>
        <v>88456.61178516272</v>
      </c>
      <c r="CA319" s="15">
        <f t="shared" ca="1" si="175"/>
        <v>103044.07837129488</v>
      </c>
      <c r="CB319" s="15">
        <f ca="1">(AU319*DCF!C$10-DCF!C$5*MAX(AU319*DCF!C$10,0)-MAX(AU319-Inputs!$B$6,0)/Inputs!$B$10)*DCF!C$6</f>
        <v>1011.7099495500742</v>
      </c>
      <c r="CC319" s="15">
        <f ca="1">(AV319*DCF!D$10-DCF!D$5*MAX(AV319*DCF!D$10,0)-MAX(AV319-AU319,0)/Inputs!$B$10)*DCF!D$6</f>
        <v>960.17388459200947</v>
      </c>
      <c r="CD319" s="15">
        <f ca="1">(AW319*DCF!E$10-DCF!E$5*MAX(AW319*DCF!E$10,0)-MAX(AW319-AV319,0)/Inputs!$B$10)*DCF!E$6</f>
        <v>1096.2849592486582</v>
      </c>
      <c r="CE319" s="15">
        <f ca="1">(AX319*DCF!F$10-DCF!F$5*MAX(AX319*DCF!F$10,0)-MAX(AX319-AW319,0)/Inputs!$B$10)*DCF!F$6</f>
        <v>1357.870114017931</v>
      </c>
      <c r="CF319" s="15">
        <f ca="1">(AY319*DCF!G$10-DCF!G$5*MAX(AY319*DCF!G$10,0)-MAX(AY319-AX319,0)/Inputs!$B$10)*DCF!G$6</f>
        <v>1861.3396296940914</v>
      </c>
      <c r="CG319" s="15">
        <f ca="1">(AZ319*DCF!H$10-DCF!H$5*MAX(AZ319*DCF!H$10,0)-MAX(AZ319-AY319,0)/Inputs!$B$10)*DCF!H$6</f>
        <v>2586.3730217135071</v>
      </c>
      <c r="CH319" s="15">
        <f ca="1">(BA319*DCF!I$10-DCF!I$5*MAX(BA319*DCF!I$10,0)-MAX(BA319-AZ319,0)/Inputs!$B$10)*DCF!I$6</f>
        <v>2894.104361784568</v>
      </c>
      <c r="CI319" s="15">
        <f ca="1">(BB319*DCF!J$10-DCF!J$5*MAX(BB319*DCF!J$10,0)-MAX(BB319-BA319,0)/Inputs!$B$10)*DCF!J$6</f>
        <v>3477.2357484387185</v>
      </c>
      <c r="CJ319" s="15">
        <f ca="1">(BC319*DCF!K$10-DCF!K$5*MAX(BC319*DCF!K$10,0)-MAX(BC319-BB319,0)/Inputs!$B$10)*DCF!K$6</f>
        <v>4280.9396559550814</v>
      </c>
      <c r="CK319" s="15">
        <f ca="1">(BD319*DCF!L$10-DCF!L$5*MAX(BD319*DCF!L$10,0)-MAX(BD319-BC319,0)/Inputs!$B$10)*DCF!L$6</f>
        <v>4466.9072533581239</v>
      </c>
      <c r="CL319" s="15">
        <f ca="1">(BE319*DCF!M$10-DCF!M$5*MAX(BE319*DCF!M$10,0)-MAX(BE319-BD319,0)/Inputs!$B$10)*DCF!M$6</f>
        <v>4669.4021978215815</v>
      </c>
      <c r="CM319" s="15">
        <f ca="1">(BF319*DCF!C$28-DCF!C$5*MAX(BF319*DCF!C$28,0)-MAX(BF319-Inputs!$B$13,0)/Inputs!$B$17)*DCF!C$6</f>
        <v>3564.4586050609837</v>
      </c>
      <c r="CN319" s="15">
        <f ca="1">(BG319*DCF!D$28-DCF!D$5*MAX(BG319*DCF!D$28,0)-MAX(BG319-BF319,0)/Inputs!$B$17)*DCF!D$6</f>
        <v>3834.4348162314413</v>
      </c>
      <c r="CO319" s="15">
        <f ca="1">(BH319*DCF!E$28-DCF!E$5*MAX(BH319*DCF!E$28,0)-MAX(BH319-BG319,0)/Inputs!$B$17)*DCF!E$6</f>
        <v>4063.604662077707</v>
      </c>
      <c r="CP319" s="15">
        <f ca="1">(BI319*DCF!F$28-DCF!F$5*MAX(BI319*DCF!F$28,0)-MAX(BI319-BH319,0)/Inputs!$B$17)*DCF!F$6</f>
        <v>5003.5149109446056</v>
      </c>
      <c r="CQ319" s="15">
        <f ca="1">(BJ319*DCF!G$28-DCF!G$5*MAX(BJ319*DCF!G$28,0)-MAX(BJ319-BI319,0)/Inputs!$B$17)*DCF!G$6</f>
        <v>7884.4641300909052</v>
      </c>
      <c r="CR319" s="15">
        <f ca="1">(BK319*DCF!H$28-DCF!H$5*MAX(BK319*DCF!H$28,0)-MAX(BK319-BJ319,0)/Inputs!$B$17)*DCF!H$6</f>
        <v>10435.625181261219</v>
      </c>
      <c r="CS319" s="15">
        <f ca="1">(BL319*DCF!I$28-DCF!I$5*MAX(BL319*DCF!I$28,0)-MAX(BL319-BK319,0)/Inputs!$B$17)*DCF!I$6</f>
        <v>11396.742029169744</v>
      </c>
      <c r="CT319" s="15">
        <f ca="1">(BM319*DCF!J$28-DCF!J$5*MAX(BM319*DCF!J$28,0)-MAX(BM319-BL319,0)/Inputs!$B$17)*DCF!J$6</f>
        <v>11464.053710568933</v>
      </c>
      <c r="CU319" s="15">
        <f ca="1">(BN319*DCF!K$28-DCF!K$5*MAX(BN319*DCF!K$28,0)-MAX(BN319-BM319,0)/Inputs!$B$17)*DCF!K$6</f>
        <v>12014.181654679229</v>
      </c>
      <c r="CV319" s="15">
        <f ca="1">(BO319*DCF!L$28-DCF!L$5*MAX(BO319*DCF!L$28,0)-MAX(BO319-BN319,0)/Inputs!$B$17)*DCF!L$6</f>
        <v>12901.586966374776</v>
      </c>
      <c r="CW319" s="15">
        <f ca="1">(BP319*DCF!M$28-DCF!M$5*MAX(BP319*DCF!M$28,0)-MAX(BP319-BO319,0)/Inputs!$B$17)*DCF!M$6</f>
        <v>13360.172878895542</v>
      </c>
      <c r="CX319" s="15">
        <f ca="1">(BQ319*DCF!C$46-DCF!C$5*MAX(BQ319*DCF!C$46,0)-MAX(BQ319-Inputs!$B$20,0)/Inputs!$B$24)*DCF!C$6</f>
        <v>-1319.756018748021</v>
      </c>
      <c r="CY319" s="15">
        <f ca="1">(BR319*DCF!D$46-DCF!D$5*MAX(BR319*DCF!D$46,0)-MAX(BR319-BQ319,0)/Inputs!$B$24)*DCF!D$6</f>
        <v>-587.8618347271148</v>
      </c>
      <c r="CZ319" s="15">
        <f ca="1">(BS319*DCF!E$46-DCF!E$5*MAX(BS319*DCF!E$46,0)-MAX(BS319-BR319,0)/Inputs!$B$24)*DCF!E$6</f>
        <v>-754.42441459820316</v>
      </c>
      <c r="DA319" s="15">
        <f ca="1">(BT319*DCF!F$46-DCF!F$5*MAX(BT319*DCF!F$46,0)-MAX(BT319-BS319,0)/Inputs!$B$24)*DCF!F$6</f>
        <v>-1246.8075223827509</v>
      </c>
      <c r="DB319" s="15">
        <f ca="1">(BU319*DCF!G$46-DCF!G$5*MAX(BU319*DCF!G$46,0)-MAX(BU319-BT319,0)/Inputs!$B$24)*DCF!G$6</f>
        <v>-3209.8965327023811</v>
      </c>
      <c r="DC319" s="15">
        <f ca="1">(BV319*DCF!H$46-DCF!H$5*MAX(BV319*DCF!H$46,0)-MAX(BV319-BU319,0)/Inputs!$B$24)*DCF!H$6</f>
        <v>-1929.011110716066</v>
      </c>
      <c r="DD319" s="15">
        <f ca="1">(BW319*DCF!I$46-DCF!I$5*MAX(BW319*DCF!I$46,0)-MAX(BW319-BV319,0)/Inputs!$B$24)*DCF!I$6</f>
        <v>-1424.5991708131714</v>
      </c>
      <c r="DE319" s="15">
        <f ca="1">(BX319*DCF!J$46-DCF!J$5*MAX(BX319*DCF!J$46,0)-MAX(BX319-BW319,0)/Inputs!$B$24)*DCF!J$6</f>
        <v>-3478.1118084827672</v>
      </c>
      <c r="DF319" s="15">
        <f ca="1">(BY319*DCF!K$46-DCF!K$5*MAX(BY319*DCF!K$46,0)-MAX(BY319-BX319,0)/Inputs!$B$24)*DCF!K$6</f>
        <v>-1033.7911449405403</v>
      </c>
      <c r="DG319" s="15">
        <f ca="1">(BZ319*DCF!L$46-DCF!L$5*MAX(BZ319*DCF!L$46,0)-MAX(BZ319-BY319,0)/Inputs!$B$24)*DCF!L$6</f>
        <v>1685.4750033807825</v>
      </c>
      <c r="DH319" s="15">
        <f ca="1">(CA319*DCF!M$46-DCF!M$5*MAX(CA319*DCF!M$46,0)-MAX(CA319-BZ319,0)/Inputs!$B$24)*DCF!M$6</f>
        <v>5028.6509302008662</v>
      </c>
      <c r="DI319" s="15">
        <f ca="1">SUM(CB319:CL319)+BE319*DCF!M$10*(1+Inputs!$B$30)*(1-Inputs!$B$33)*(1-Inputs!$B$30/Inputs!$B$31)/(Inputs!$B$29-Inputs!$B$30)*DCF!M$6</f>
        <v>124001.96463723351</v>
      </c>
      <c r="DJ319" s="15">
        <f ca="1">SUM(CM319:CW319)+BP319*DCF!M$28*(1+Inputs!$B$30)*(1-Inputs!$B$33)*(1-Inputs!$B$30/Inputs!$B$31)/(Inputs!$B$29-Inputs!$B$30)*DCF!M$6</f>
        <v>361946.88043808151</v>
      </c>
      <c r="DK319" s="15">
        <f ca="1">SUM(CX319:DH319)+CA319*DCF!M$46*(1+Inputs!$B$30)*(1-Inputs!$B$33)*(1-Inputs!$B$30/Inputs!$B$31)/(Inputs!$B$29-Inputs!$B$30)*DCF!M$6</f>
        <v>151048.21788890701</v>
      </c>
      <c r="DM319" s="15">
        <f ca="1">DI319+DJ319+DK319+Inputs!$B$34+Inputs!$B$36-Inputs!$B$35</f>
        <v>713848.06296422204</v>
      </c>
    </row>
    <row r="320" spans="1:117" x14ac:dyDescent="0.75">
      <c r="A320" s="11">
        <v>307</v>
      </c>
      <c r="C320" s="24">
        <f t="shared" ca="1" si="180"/>
        <v>-0.33143637937674331</v>
      </c>
      <c r="D320" s="24">
        <f t="shared" ca="1" si="180"/>
        <v>-2.4121099993856538</v>
      </c>
      <c r="E320" s="24">
        <f t="shared" ca="1" si="180"/>
        <v>-0.3213847419026688</v>
      </c>
      <c r="F320" s="24">
        <f t="shared" ca="1" si="180"/>
        <v>-1.8227512791134062</v>
      </c>
      <c r="G320" s="24">
        <f t="shared" ca="1" si="180"/>
        <v>0.54528014915410583</v>
      </c>
      <c r="H320" s="24">
        <f t="shared" ca="1" si="180"/>
        <v>-0.56199433281224487</v>
      </c>
      <c r="I320" s="24">
        <f t="shared" ca="1" si="180"/>
        <v>-1.1871841259762708</v>
      </c>
      <c r="J320" s="24">
        <f t="shared" ca="1" si="180"/>
        <v>-3.1242533622588591E-2</v>
      </c>
      <c r="K320" s="24">
        <f t="shared" ca="1" si="180"/>
        <v>-4.4247557080658723E-2</v>
      </c>
      <c r="L320" s="24">
        <f t="shared" ca="1" si="180"/>
        <v>-0.24483786221142764</v>
      </c>
      <c r="M320" s="24">
        <f t="shared" ca="1" si="180"/>
        <v>-1.3767212816825227</v>
      </c>
      <c r="N320" s="24">
        <f ca="1">SQRT(Inputs!$B$38)*C320+SQRT(1-Inputs!$B$38)*_xlfn.NORM.S.INV(RAND())</f>
        <v>-0.49711020941742207</v>
      </c>
      <c r="O320" s="24">
        <f ca="1">SQRT(Inputs!$B$38)*D320+SQRT(1-Inputs!$B$38)*_xlfn.NORM.S.INV(RAND())</f>
        <v>-1.3500457216774233</v>
      </c>
      <c r="P320" s="24">
        <f ca="1">SQRT(Inputs!$B$38)*E320+SQRT(1-Inputs!$B$38)*_xlfn.NORM.S.INV(RAND())</f>
        <v>-0.22889912238375124</v>
      </c>
      <c r="Q320" s="24">
        <f ca="1">SQRT(Inputs!$B$38)*F320+SQRT(1-Inputs!$B$38)*_xlfn.NORM.S.INV(RAND())</f>
        <v>-0.96064630847948962</v>
      </c>
      <c r="R320" s="24">
        <f ca="1">SQRT(Inputs!$B$38)*G320+SQRT(1-Inputs!$B$38)*_xlfn.NORM.S.INV(RAND())</f>
        <v>0.40112000865768416</v>
      </c>
      <c r="S320" s="24">
        <f ca="1">SQRT(Inputs!$B$38)*H320+SQRT(1-Inputs!$B$38)*_xlfn.NORM.S.INV(RAND())</f>
        <v>0.45663429424604546</v>
      </c>
      <c r="T320" s="24">
        <f ca="1">SQRT(Inputs!$B$38)*I320+SQRT(1-Inputs!$B$38)*_xlfn.NORM.S.INV(RAND())</f>
        <v>-1.850164234757139</v>
      </c>
      <c r="U320" s="24">
        <f ca="1">SQRT(Inputs!$B$38)*J320+SQRT(1-Inputs!$B$38)*_xlfn.NORM.S.INV(RAND())</f>
        <v>-1.594785082360338</v>
      </c>
      <c r="V320" s="24">
        <f ca="1">SQRT(Inputs!$B$38)*K320+SQRT(1-Inputs!$B$38)*_xlfn.NORM.S.INV(RAND())</f>
        <v>-0.25063867171282572</v>
      </c>
      <c r="W320" s="24">
        <f ca="1">SQRT(Inputs!$B$38)*L320+SQRT(1-Inputs!$B$38)*_xlfn.NORM.S.INV(RAND())</f>
        <v>-0.87590358711695693</v>
      </c>
      <c r="X320" s="24">
        <f ca="1">SQRT(Inputs!$B$38)*M320+SQRT(1-Inputs!$B$38)*_xlfn.NORM.S.INV(RAND())</f>
        <v>-0.61766337928043713</v>
      </c>
      <c r="Y320" s="24">
        <f ca="1">SQRT(Inputs!$B$38)*C320+SQRT(1-Inputs!$B$38)*_xlfn.NORM.S.INV(RAND())</f>
        <v>-0.23214598491441163</v>
      </c>
      <c r="Z320" s="24">
        <f ca="1">SQRT(Inputs!$B$38)*D320+SQRT(1-Inputs!$B$38)*_xlfn.NORM.S.INV(RAND())</f>
        <v>7.990164510394937E-2</v>
      </c>
      <c r="AA320" s="24">
        <f ca="1">SQRT(Inputs!$B$38)*E320+SQRT(1-Inputs!$B$38)*_xlfn.NORM.S.INV(RAND())</f>
        <v>0.85424999608012109</v>
      </c>
      <c r="AB320" s="24">
        <f ca="1">SQRT(Inputs!$B$38)*F320+SQRT(1-Inputs!$B$38)*_xlfn.NORM.S.INV(RAND())</f>
        <v>-1.4509905313765479</v>
      </c>
      <c r="AC320" s="24">
        <f ca="1">SQRT(Inputs!$B$38)*G320+SQRT(1-Inputs!$B$38)*_xlfn.NORM.S.INV(RAND())</f>
        <v>1.0672201580748641</v>
      </c>
      <c r="AD320" s="24">
        <f ca="1">SQRT(Inputs!$B$38)*H320+SQRT(1-Inputs!$B$38)*_xlfn.NORM.S.INV(RAND())</f>
        <v>-0.64389304330643438</v>
      </c>
      <c r="AE320" s="24">
        <f ca="1">SQRT(Inputs!$B$38)*I320+SQRT(1-Inputs!$B$38)*_xlfn.NORM.S.INV(RAND())</f>
        <v>-0.33117219370510809</v>
      </c>
      <c r="AF320" s="24">
        <f ca="1">SQRT(Inputs!$B$38)*J320+SQRT(1-Inputs!$B$38)*_xlfn.NORM.S.INV(RAND())</f>
        <v>-0.49689242631074715</v>
      </c>
      <c r="AG320" s="24">
        <f ca="1">SQRT(Inputs!$B$38)*K320+SQRT(1-Inputs!$B$38)*_xlfn.NORM.S.INV(RAND())</f>
        <v>0.1929809246668856</v>
      </c>
      <c r="AH320" s="24">
        <f ca="1">SQRT(Inputs!$B$38)*L320+SQRT(1-Inputs!$B$38)*_xlfn.NORM.S.INV(RAND())</f>
        <v>0.8821291715167221</v>
      </c>
      <c r="AI320" s="24">
        <f ca="1">SQRT(Inputs!$B$38)*M320+SQRT(1-Inputs!$B$38)*_xlfn.NORM.S.INV(RAND())</f>
        <v>-1.5089917875644523</v>
      </c>
      <c r="AJ320" s="24">
        <f ca="1">SQRT(Inputs!$B$38)*C320+SQRT(1-Inputs!$B$38)*_xlfn.NORM.S.INV(RAND())</f>
        <v>0.39095566633371387</v>
      </c>
      <c r="AK320" s="24">
        <f ca="1">SQRT(Inputs!$B$38)*D320+SQRT(1-Inputs!$B$38)*_xlfn.NORM.S.INV(RAND())</f>
        <v>-0.18490191261216893</v>
      </c>
      <c r="AL320" s="24">
        <f ca="1">SQRT(Inputs!$B$38)*E320+SQRT(1-Inputs!$B$38)*_xlfn.NORM.S.INV(RAND())</f>
        <v>-0.21000285566633226</v>
      </c>
      <c r="AM320" s="24">
        <f ca="1">SQRT(Inputs!$B$38)*F320+SQRT(1-Inputs!$B$38)*_xlfn.NORM.S.INV(RAND())</f>
        <v>-1.1487788175370208</v>
      </c>
      <c r="AN320" s="24">
        <f ca="1">SQRT(Inputs!$B$38)*G320+SQRT(1-Inputs!$B$38)*_xlfn.NORM.S.INV(RAND())</f>
        <v>-1.4491468885315384E-3</v>
      </c>
      <c r="AO320" s="24">
        <f ca="1">SQRT(Inputs!$B$38)*H320+SQRT(1-Inputs!$B$38)*_xlfn.NORM.S.INV(RAND())</f>
        <v>-6.5088524513827933E-2</v>
      </c>
      <c r="AP320" s="24">
        <f ca="1">SQRT(Inputs!$B$38)*I320+SQRT(1-Inputs!$B$38)*_xlfn.NORM.S.INV(RAND())</f>
        <v>-2.4705301659108554</v>
      </c>
      <c r="AQ320" s="24">
        <f ca="1">SQRT(Inputs!$B$38)*J320+SQRT(1-Inputs!$B$38)*_xlfn.NORM.S.INV(RAND())</f>
        <v>-0.31895760480228502</v>
      </c>
      <c r="AR320" s="24">
        <f ca="1">SQRT(Inputs!$B$38)*K320+SQRT(1-Inputs!$B$38)*_xlfn.NORM.S.INV(RAND())</f>
        <v>0.89210982464676092</v>
      </c>
      <c r="AS320" s="24">
        <f ca="1">SQRT(Inputs!$B$38)*L320+SQRT(1-Inputs!$B$38)*_xlfn.NORM.S.INV(RAND())</f>
        <v>0.17918048259545388</v>
      </c>
      <c r="AT320" s="24">
        <f ca="1">SQRT(Inputs!$B$38)*M320+SQRT(1-Inputs!$B$38)*_xlfn.NORM.S.INV(RAND())</f>
        <v>-0.22194573704374787</v>
      </c>
      <c r="AU320" s="15">
        <f ca="1">Inputs!$B$6*EXP($B$8-0.5*C$5^2+C$5*N320)</f>
        <v>4578.577584598911</v>
      </c>
      <c r="AV320" s="15">
        <f t="shared" ca="1" si="146"/>
        <v>4569.8086446078478</v>
      </c>
      <c r="AW320" s="15">
        <f t="shared" ca="1" si="147"/>
        <v>5402.6672936726</v>
      </c>
      <c r="AX320" s="15">
        <f t="shared" ca="1" si="148"/>
        <v>5850.1331514124604</v>
      </c>
      <c r="AY320" s="15">
        <f t="shared" ca="1" si="149"/>
        <v>7492.3520843483402</v>
      </c>
      <c r="AZ320" s="15">
        <f t="shared" ca="1" si="150"/>
        <v>9635.9030740301805</v>
      </c>
      <c r="BA320" s="15">
        <f t="shared" ca="1" si="151"/>
        <v>9715.9965875356029</v>
      </c>
      <c r="BB320" s="15">
        <f t="shared" ca="1" si="152"/>
        <v>10138.761003805606</v>
      </c>
      <c r="BC320" s="15">
        <f t="shared" ca="1" si="153"/>
        <v>12120.579050646444</v>
      </c>
      <c r="BD320" s="15">
        <f t="shared" ca="1" si="154"/>
        <v>13680.838847641151</v>
      </c>
      <c r="BE320" s="15">
        <f t="shared" ca="1" si="155"/>
        <v>15847.052628915142</v>
      </c>
      <c r="BF320" s="15">
        <f ca="1">Inputs!$B$13*EXP($B$9-0.5*C$6^2+C$6*Y320)</f>
        <v>13208.909273021734</v>
      </c>
      <c r="BG320" s="15">
        <f t="shared" ca="1" si="156"/>
        <v>16331.937309057295</v>
      </c>
      <c r="BH320" s="15">
        <f t="shared" ca="1" si="157"/>
        <v>22991.959062986811</v>
      </c>
      <c r="BI320" s="15">
        <f t="shared" ca="1" si="158"/>
        <v>22512.166946710637</v>
      </c>
      <c r="BJ320" s="15">
        <f t="shared" ca="1" si="159"/>
        <v>32188.029831840151</v>
      </c>
      <c r="BK320" s="15">
        <f t="shared" ca="1" si="160"/>
        <v>36189.104169817379</v>
      </c>
      <c r="BL320" s="15">
        <f t="shared" ca="1" si="161"/>
        <v>42586.470680539518</v>
      </c>
      <c r="BM320" s="15">
        <f t="shared" ca="1" si="162"/>
        <v>49214.35228652176</v>
      </c>
      <c r="BN320" s="15">
        <f t="shared" ca="1" si="163"/>
        <v>61943.562281668608</v>
      </c>
      <c r="BO320" s="15">
        <f t="shared" ca="1" si="164"/>
        <v>84444.909379017889</v>
      </c>
      <c r="BP320" s="15">
        <f t="shared" ca="1" si="165"/>
        <v>87602.601345955438</v>
      </c>
      <c r="BQ320" s="15">
        <f ca="1">Inputs!$B$20*EXP($B$10-0.5*C$7^2+C$7*AJ320)</f>
        <v>4927.5337701426761</v>
      </c>
      <c r="BR320" s="15">
        <f t="shared" ca="1" si="166"/>
        <v>6304.7226554731642</v>
      </c>
      <c r="BS320" s="15">
        <f t="shared" ca="1" si="167"/>
        <v>8128.3084914407318</v>
      </c>
      <c r="BT320" s="15">
        <f t="shared" ca="1" si="168"/>
        <v>8291.1781053451814</v>
      </c>
      <c r="BU320" s="15">
        <f t="shared" ca="1" si="169"/>
        <v>11486.549757246279</v>
      </c>
      <c r="BV320" s="15">
        <f t="shared" ca="1" si="170"/>
        <v>15748.462564482477</v>
      </c>
      <c r="BW320" s="15">
        <f t="shared" ca="1" si="171"/>
        <v>13027.587976136076</v>
      </c>
      <c r="BX320" s="15">
        <f t="shared" ca="1" si="172"/>
        <v>17092.531689514904</v>
      </c>
      <c r="BY320" s="15">
        <f t="shared" ca="1" si="173"/>
        <v>28406.891233510552</v>
      </c>
      <c r="BZ320" s="15">
        <f t="shared" ca="1" si="174"/>
        <v>41193.637345971772</v>
      </c>
      <c r="CA320" s="15">
        <f t="shared" ca="1" si="175"/>
        <v>55626.802443258661</v>
      </c>
      <c r="CB320" s="15">
        <f ca="1">(AU320*DCF!C$10-DCF!C$5*MAX(AU320*DCF!C$10,0)-MAX(AU320-Inputs!$B$6,0)/Inputs!$B$10)*DCF!C$6</f>
        <v>1045.8098808626937</v>
      </c>
      <c r="CC320" s="15">
        <f ca="1">(AV320*DCF!D$10-DCF!D$5*MAX(AV320*DCF!D$10,0)-MAX(AV320-AU320,0)/Inputs!$B$10)*DCF!D$6</f>
        <v>1113.8598976858348</v>
      </c>
      <c r="CD320" s="15">
        <f ca="1">(AW320*DCF!E$10-DCF!E$5*MAX(AW320*DCF!E$10,0)-MAX(AW320-AV320,0)/Inputs!$B$10)*DCF!E$6</f>
        <v>1059.7956170409111</v>
      </c>
      <c r="CE320" s="15">
        <f ca="1">(AX320*DCF!F$10-DCF!F$5*MAX(AX320*DCF!F$10,0)-MAX(AX320-AW320,0)/Inputs!$B$10)*DCF!F$6</f>
        <v>1183.9681926782966</v>
      </c>
      <c r="CF320" s="15">
        <f ca="1">(AY320*DCF!G$10-DCF!G$5*MAX(AY320*DCF!G$10,0)-MAX(AY320-AX320,0)/Inputs!$B$10)*DCF!G$6</f>
        <v>1228.0602295204003</v>
      </c>
      <c r="CG320" s="15">
        <f ca="1">(AZ320*DCF!H$10-DCF!H$5*MAX(AZ320*DCF!H$10,0)-MAX(AZ320-AY320,0)/Inputs!$B$10)*DCF!H$6</f>
        <v>1490.1915870314654</v>
      </c>
      <c r="CH320" s="15">
        <f ca="1">(BA320*DCF!I$10-DCF!I$5*MAX(BA320*DCF!I$10,0)-MAX(BA320-AZ320,0)/Inputs!$B$10)*DCF!I$6</f>
        <v>1761.6199934669839</v>
      </c>
      <c r="CI320" s="15">
        <f ca="1">(BB320*DCF!J$10-DCF!J$5*MAX(BB320*DCF!J$10,0)-MAX(BB320-BA320,0)/Inputs!$B$10)*DCF!J$6</f>
        <v>1675.7719327797879</v>
      </c>
      <c r="CJ320" s="15">
        <f ca="1">(BC320*DCF!K$10-DCF!K$5*MAX(BC320*DCF!K$10,0)-MAX(BC320-BB320,0)/Inputs!$B$10)*DCF!K$6</f>
        <v>1673.7942117909306</v>
      </c>
      <c r="CK320" s="15">
        <f ca="1">(BD320*DCF!L$10-DCF!L$5*MAX(BD320*DCF!L$10,0)-MAX(BD320-BC320,0)/Inputs!$B$10)*DCF!L$6</f>
        <v>1861.5637980492852</v>
      </c>
      <c r="CL320" s="15">
        <f ca="1">(BE320*DCF!M$10-DCF!M$5*MAX(BE320*DCF!M$10,0)-MAX(BE320-BD320,0)/Inputs!$B$10)*DCF!M$6</f>
        <v>1977.4467104898617</v>
      </c>
      <c r="CM320" s="15">
        <f ca="1">(BF320*DCF!C$28-DCF!C$5*MAX(BF320*DCF!C$28,0)-MAX(BF320-Inputs!$B$13,0)/Inputs!$B$17)*DCF!C$6</f>
        <v>3610.5082181217813</v>
      </c>
      <c r="CN320" s="15">
        <f ca="1">(BG320*DCF!D$28-DCF!D$5*MAX(BG320*DCF!D$28,0)-MAX(BG320-BF320,0)/Inputs!$B$17)*DCF!D$6</f>
        <v>4143.8471444775496</v>
      </c>
      <c r="CO320" s="15">
        <f ca="1">(BH320*DCF!E$28-DCF!E$5*MAX(BH320*DCF!E$28,0)-MAX(BH320-BG320,0)/Inputs!$B$17)*DCF!E$6</f>
        <v>5199.1335977064855</v>
      </c>
      <c r="CP320" s="15">
        <f ca="1">(BI320*DCF!F$28-DCF!F$5*MAX(BI320*DCF!F$28,0)-MAX(BI320-BH320,0)/Inputs!$B$17)*DCF!F$6</f>
        <v>6111.460336138297</v>
      </c>
      <c r="CQ320" s="15">
        <f ca="1">(BJ320*DCF!G$28-DCF!G$5*MAX(BJ320*DCF!G$28,0)-MAX(BJ320-BI320,0)/Inputs!$B$17)*DCF!G$6</f>
        <v>6724.0439983247697</v>
      </c>
      <c r="CR320" s="15">
        <f ca="1">(BK320*DCF!H$28-DCF!H$5*MAX(BK320*DCF!H$28,0)-MAX(BK320-BJ320,0)/Inputs!$B$17)*DCF!H$6</f>
        <v>8328.3100579768343</v>
      </c>
      <c r="CS320" s="15">
        <f ca="1">(BL320*DCF!I$28-DCF!I$5*MAX(BL320*DCF!I$28,0)-MAX(BL320-BK320,0)/Inputs!$B$17)*DCF!I$6</f>
        <v>9096.119700000665</v>
      </c>
      <c r="CT320" s="15">
        <f ca="1">(BM320*DCF!J$28-DCF!J$5*MAX(BM320*DCF!J$28,0)-MAX(BM320-BL320,0)/Inputs!$B$17)*DCF!J$6</f>
        <v>10100.083200484018</v>
      </c>
      <c r="CU320" s="15">
        <f ca="1">(BN320*DCF!K$28-DCF!K$5*MAX(BN320*DCF!K$28,0)-MAX(BN320-BM320,0)/Inputs!$B$17)*DCF!K$6</f>
        <v>11522.283074002316</v>
      </c>
      <c r="CV320" s="15">
        <f ca="1">(BO320*DCF!L$28-DCF!L$5*MAX(BO320*DCF!L$28,0)-MAX(BO320-BN320,0)/Inputs!$B$17)*DCF!L$6</f>
        <v>14302.466964348887</v>
      </c>
      <c r="CW320" s="15">
        <f ca="1">(BP320*DCF!M$28-DCF!M$5*MAX(BP320*DCF!M$28,0)-MAX(BP320-BO320,0)/Inputs!$B$17)*DCF!M$6</f>
        <v>16152.412601923397</v>
      </c>
      <c r="CX320" s="15">
        <f ca="1">(BQ320*DCF!C$46-DCF!C$5*MAX(BQ320*DCF!C$46,0)-MAX(BQ320-Inputs!$B$20,0)/Inputs!$B$24)*DCF!C$6</f>
        <v>-1935.4737437478125</v>
      </c>
      <c r="CY320" s="15">
        <f ca="1">(BR320*DCF!D$46-DCF!D$5*MAX(BR320*DCF!D$46,0)-MAX(BR320-BQ320,0)/Inputs!$B$24)*DCF!D$6</f>
        <v>-1663.7041949211971</v>
      </c>
      <c r="CZ320" s="15">
        <f ca="1">(BS320*DCF!E$46-DCF!E$5*MAX(BS320*DCF!E$46,0)-MAX(BS320-BR320,0)/Inputs!$B$24)*DCF!E$6</f>
        <v>-1679.9939655741487</v>
      </c>
      <c r="DA320" s="15">
        <f ca="1">(BT320*DCF!F$46-DCF!F$5*MAX(BT320*DCF!F$46,0)-MAX(BT320-BS320,0)/Inputs!$B$24)*DCF!F$6</f>
        <v>-663.12198558189175</v>
      </c>
      <c r="DB320" s="15">
        <f ca="1">(BU320*DCF!G$46-DCF!G$5*MAX(BU320*DCF!G$46,0)-MAX(BU320-BT320,0)/Inputs!$B$24)*DCF!G$6</f>
        <v>-1461.2447300469112</v>
      </c>
      <c r="DC320" s="15">
        <f ca="1">(BV320*DCF!H$46-DCF!H$5*MAX(BV320*DCF!H$46,0)-MAX(BV320-BU320,0)/Inputs!$B$24)*DCF!H$6</f>
        <v>-1324.3632916756299</v>
      </c>
      <c r="DD320" s="15">
        <f ca="1">(BW320*DCF!I$46-DCF!I$5*MAX(BW320*DCF!I$46,0)-MAX(BW320-BV320,0)/Inputs!$B$24)*DCF!I$6</f>
        <v>300.87719343877035</v>
      </c>
      <c r="DE320" s="15">
        <f ca="1">(BX320*DCF!J$46-DCF!J$5*MAX(BX320*DCF!J$46,0)-MAX(BX320-BW320,0)/Inputs!$B$24)*DCF!J$6</f>
        <v>-360.97223702785413</v>
      </c>
      <c r="DF320" s="15">
        <f ca="1">(BY320*DCF!K$46-DCF!K$5*MAX(BY320*DCF!K$46,0)-MAX(BY320-BX320,0)/Inputs!$B$24)*DCF!K$6</f>
        <v>-1149.0203528661921</v>
      </c>
      <c r="DG320" s="15">
        <f ca="1">(BZ320*DCF!L$46-DCF!L$5*MAX(BZ320*DCF!L$46,0)-MAX(BZ320-BY320,0)/Inputs!$B$24)*DCF!L$6</f>
        <v>-46.157358051010448</v>
      </c>
      <c r="DH320" s="15">
        <f ca="1">(CA320*DCF!M$46-DCF!M$5*MAX(CA320*DCF!M$46,0)-MAX(CA320-BZ320,0)/Inputs!$B$24)*DCF!M$6</f>
        <v>1343.5803180622406</v>
      </c>
      <c r="DI320" s="15">
        <f ca="1">SUM(CB320:CL320)+BE320*DCF!M$10*(1+Inputs!$B$30)*(1-Inputs!$B$33)*(1-Inputs!$B$30/Inputs!$B$31)/(Inputs!$B$29-Inputs!$B$30)*DCF!M$6</f>
        <v>60174.439073244095</v>
      </c>
      <c r="DJ320" s="15">
        <f ca="1">SUM(CM320:CW320)+BP320*DCF!M$28*(1+Inputs!$B$30)*(1-Inputs!$B$33)*(1-Inputs!$B$30/Inputs!$B$31)/(Inputs!$B$29-Inputs!$B$30)*DCF!M$6</f>
        <v>420356.26618719974</v>
      </c>
      <c r="DK320" s="15">
        <f ca="1">SUM(CX320:DH320)+CA320*DCF!M$46*(1+Inputs!$B$30)*(1-Inputs!$B$33)*(1-Inputs!$B$30/Inputs!$B$31)/(Inputs!$B$29-Inputs!$B$30)*DCF!M$6</f>
        <v>77366.031645285882</v>
      </c>
      <c r="DM320" s="15">
        <f ca="1">DI320+DJ320+DK320+Inputs!$B$34+Inputs!$B$36-Inputs!$B$35</f>
        <v>634747.73690572975</v>
      </c>
    </row>
    <row r="321" spans="1:117" x14ac:dyDescent="0.75">
      <c r="A321" s="11">
        <v>308</v>
      </c>
      <c r="C321" s="24">
        <f t="shared" ca="1" si="180"/>
        <v>-1.9570544217161987</v>
      </c>
      <c r="D321" s="24">
        <f t="shared" ca="1" si="180"/>
        <v>0.5760275199600795</v>
      </c>
      <c r="E321" s="24">
        <f t="shared" ca="1" si="180"/>
        <v>0.14163489907189403</v>
      </c>
      <c r="F321" s="24">
        <f t="shared" ca="1" si="180"/>
        <v>0.7149624206688574</v>
      </c>
      <c r="G321" s="24">
        <f t="shared" ca="1" si="180"/>
        <v>-0.32505291228901673</v>
      </c>
      <c r="H321" s="24">
        <f t="shared" ca="1" si="180"/>
        <v>-8.0353617398940647E-2</v>
      </c>
      <c r="I321" s="24">
        <f t="shared" ca="1" si="180"/>
        <v>-1.0308884585298757</v>
      </c>
      <c r="J321" s="24">
        <f t="shared" ca="1" si="180"/>
        <v>-1.4404108775311766</v>
      </c>
      <c r="K321" s="24">
        <f t="shared" ca="1" si="180"/>
        <v>0.35067458910535776</v>
      </c>
      <c r="L321" s="24">
        <f t="shared" ca="1" si="180"/>
        <v>-1.1843298008745049</v>
      </c>
      <c r="M321" s="24">
        <f t="shared" ca="1" si="180"/>
        <v>-1.552194280915058</v>
      </c>
      <c r="N321" s="24">
        <f ca="1">SQRT(Inputs!$B$38)*C321+SQRT(1-Inputs!$B$38)*_xlfn.NORM.S.INV(RAND())</f>
        <v>-3.0602324302564021</v>
      </c>
      <c r="O321" s="24">
        <f ca="1">SQRT(Inputs!$B$38)*D321+SQRT(1-Inputs!$B$38)*_xlfn.NORM.S.INV(RAND())</f>
        <v>1.2707044251137081</v>
      </c>
      <c r="P321" s="24">
        <f ca="1">SQRT(Inputs!$B$38)*E321+SQRT(1-Inputs!$B$38)*_xlfn.NORM.S.INV(RAND())</f>
        <v>8.7718730455766239E-2</v>
      </c>
      <c r="Q321" s="24">
        <f ca="1">SQRT(Inputs!$B$38)*F321+SQRT(1-Inputs!$B$38)*_xlfn.NORM.S.INV(RAND())</f>
        <v>1.2262770625150758</v>
      </c>
      <c r="R321" s="24">
        <f ca="1">SQRT(Inputs!$B$38)*G321+SQRT(1-Inputs!$B$38)*_xlfn.NORM.S.INV(RAND())</f>
        <v>0.66294616362362146</v>
      </c>
      <c r="S321" s="24">
        <f ca="1">SQRT(Inputs!$B$38)*H321+SQRT(1-Inputs!$B$38)*_xlfn.NORM.S.INV(RAND())</f>
        <v>-0.28155187745374333</v>
      </c>
      <c r="T321" s="24">
        <f ca="1">SQRT(Inputs!$B$38)*I321+SQRT(1-Inputs!$B$38)*_xlfn.NORM.S.INV(RAND())</f>
        <v>-0.89588429100745148</v>
      </c>
      <c r="U321" s="24">
        <f ca="1">SQRT(Inputs!$B$38)*J321+SQRT(1-Inputs!$B$38)*_xlfn.NORM.S.INV(RAND())</f>
        <v>0.43742101504049713</v>
      </c>
      <c r="V321" s="24">
        <f ca="1">SQRT(Inputs!$B$38)*K321+SQRT(1-Inputs!$B$38)*_xlfn.NORM.S.INV(RAND())</f>
        <v>-0.19087059925004068</v>
      </c>
      <c r="W321" s="24">
        <f ca="1">SQRT(Inputs!$B$38)*L321+SQRT(1-Inputs!$B$38)*_xlfn.NORM.S.INV(RAND())</f>
        <v>-0.16798696801004537</v>
      </c>
      <c r="X321" s="24">
        <f ca="1">SQRT(Inputs!$B$38)*M321+SQRT(1-Inputs!$B$38)*_xlfn.NORM.S.INV(RAND())</f>
        <v>0.51710683357114473</v>
      </c>
      <c r="Y321" s="24">
        <f ca="1">SQRT(Inputs!$B$38)*C321+SQRT(1-Inputs!$B$38)*_xlfn.NORM.S.INV(RAND())</f>
        <v>-2.2492452240144054</v>
      </c>
      <c r="Z321" s="24">
        <f ca="1">SQRT(Inputs!$B$38)*D321+SQRT(1-Inputs!$B$38)*_xlfn.NORM.S.INV(RAND())</f>
        <v>8.9854141373023194E-2</v>
      </c>
      <c r="AA321" s="24">
        <f ca="1">SQRT(Inputs!$B$38)*E321+SQRT(1-Inputs!$B$38)*_xlfn.NORM.S.INV(RAND())</f>
        <v>-1.2041998352452579</v>
      </c>
      <c r="AB321" s="24">
        <f ca="1">SQRT(Inputs!$B$38)*F321+SQRT(1-Inputs!$B$38)*_xlfn.NORM.S.INV(RAND())</f>
        <v>1.1750007095398578</v>
      </c>
      <c r="AC321" s="24">
        <f ca="1">SQRT(Inputs!$B$38)*G321+SQRT(1-Inputs!$B$38)*_xlfn.NORM.S.INV(RAND())</f>
        <v>-1.6088801184742436</v>
      </c>
      <c r="AD321" s="24">
        <f ca="1">SQRT(Inputs!$B$38)*H321+SQRT(1-Inputs!$B$38)*_xlfn.NORM.S.INV(RAND())</f>
        <v>1.6303474054882137</v>
      </c>
      <c r="AE321" s="24">
        <f ca="1">SQRT(Inputs!$B$38)*I321+SQRT(1-Inputs!$B$38)*_xlfn.NORM.S.INV(RAND())</f>
        <v>-0.9096386534857257</v>
      </c>
      <c r="AF321" s="24">
        <f ca="1">SQRT(Inputs!$B$38)*J321+SQRT(1-Inputs!$B$38)*_xlfn.NORM.S.INV(RAND())</f>
        <v>-1.7767299795548634</v>
      </c>
      <c r="AG321" s="24">
        <f ca="1">SQRT(Inputs!$B$38)*K321+SQRT(1-Inputs!$B$38)*_xlfn.NORM.S.INV(RAND())</f>
        <v>0.26245256642715925</v>
      </c>
      <c r="AH321" s="24">
        <f ca="1">SQRT(Inputs!$B$38)*L321+SQRT(1-Inputs!$B$38)*_xlfn.NORM.S.INV(RAND())</f>
        <v>-1.0491646243858233</v>
      </c>
      <c r="AI321" s="24">
        <f ca="1">SQRT(Inputs!$B$38)*M321+SQRT(1-Inputs!$B$38)*_xlfn.NORM.S.INV(RAND())</f>
        <v>-1.6457684654151001</v>
      </c>
      <c r="AJ321" s="24">
        <f ca="1">SQRT(Inputs!$B$38)*C321+SQRT(1-Inputs!$B$38)*_xlfn.NORM.S.INV(RAND())</f>
        <v>-0.16817783328399116</v>
      </c>
      <c r="AK321" s="24">
        <f ca="1">SQRT(Inputs!$B$38)*D321+SQRT(1-Inputs!$B$38)*_xlfn.NORM.S.INV(RAND())</f>
        <v>0.7099342474818946</v>
      </c>
      <c r="AL321" s="24">
        <f ca="1">SQRT(Inputs!$B$38)*E321+SQRT(1-Inputs!$B$38)*_xlfn.NORM.S.INV(RAND())</f>
        <v>-0.9014301912027799</v>
      </c>
      <c r="AM321" s="24">
        <f ca="1">SQRT(Inputs!$B$38)*F321+SQRT(1-Inputs!$B$38)*_xlfn.NORM.S.INV(RAND())</f>
        <v>1.8458353205791078</v>
      </c>
      <c r="AN321" s="24">
        <f ca="1">SQRT(Inputs!$B$38)*G321+SQRT(1-Inputs!$B$38)*_xlfn.NORM.S.INV(RAND())</f>
        <v>0.19095683178151041</v>
      </c>
      <c r="AO321" s="24">
        <f ca="1">SQRT(Inputs!$B$38)*H321+SQRT(1-Inputs!$B$38)*_xlfn.NORM.S.INV(RAND())</f>
        <v>0.41320015516623515</v>
      </c>
      <c r="AP321" s="24">
        <f ca="1">SQRT(Inputs!$B$38)*I321+SQRT(1-Inputs!$B$38)*_xlfn.NORM.S.INV(RAND())</f>
        <v>0.60262008486018914</v>
      </c>
      <c r="AQ321" s="24">
        <f ca="1">SQRT(Inputs!$B$38)*J321+SQRT(1-Inputs!$B$38)*_xlfn.NORM.S.INV(RAND())</f>
        <v>-1.4426844743904461</v>
      </c>
      <c r="AR321" s="24">
        <f ca="1">SQRT(Inputs!$B$38)*K321+SQRT(1-Inputs!$B$38)*_xlfn.NORM.S.INV(RAND())</f>
        <v>-6.0333141016050196E-2</v>
      </c>
      <c r="AS321" s="24">
        <f ca="1">SQRT(Inputs!$B$38)*L321+SQRT(1-Inputs!$B$38)*_xlfn.NORM.S.INV(RAND())</f>
        <v>-0.55359012819183495</v>
      </c>
      <c r="AT321" s="24">
        <f ca="1">SQRT(Inputs!$B$38)*M321+SQRT(1-Inputs!$B$38)*_xlfn.NORM.S.INV(RAND())</f>
        <v>-0.70684186621820633</v>
      </c>
      <c r="AU321" s="15">
        <f ca="1">Inputs!$B$6*EXP($B$8-0.5*C$5^2+C$5*N321)</f>
        <v>3023.7201243533623</v>
      </c>
      <c r="AV321" s="15">
        <f t="shared" ca="1" si="146"/>
        <v>4436.6740296951675</v>
      </c>
      <c r="AW321" s="15">
        <f t="shared" ca="1" si="147"/>
        <v>5474.1238235867268</v>
      </c>
      <c r="AX321" s="15">
        <f t="shared" ca="1" si="148"/>
        <v>7789.8573568823813</v>
      </c>
      <c r="AY321" s="15">
        <f t="shared" ca="1" si="149"/>
        <v>10286.363060416297</v>
      </c>
      <c r="AZ321" s="15">
        <f t="shared" ca="1" si="150"/>
        <v>12196.434526668681</v>
      </c>
      <c r="BA321" s="15">
        <f t="shared" ca="1" si="151"/>
        <v>13589.479677255567</v>
      </c>
      <c r="BB321" s="15">
        <f t="shared" ca="1" si="152"/>
        <v>17383.024096351459</v>
      </c>
      <c r="BC321" s="15">
        <f t="shared" ca="1" si="153"/>
        <v>20901.114083126788</v>
      </c>
      <c r="BD321" s="15">
        <f t="shared" ca="1" si="154"/>
        <v>25206.650684202708</v>
      </c>
      <c r="BE321" s="15">
        <f t="shared" ca="1" si="155"/>
        <v>32377.06832802924</v>
      </c>
      <c r="BF321" s="15">
        <f ca="1">Inputs!$B$13*EXP($B$9-0.5*C$6^2+C$6*Y321)</f>
        <v>8855.2126129900207</v>
      </c>
      <c r="BG321" s="15">
        <f t="shared" ca="1" si="156"/>
        <v>10968.560915844686</v>
      </c>
      <c r="BH321" s="15">
        <f t="shared" ca="1" si="157"/>
        <v>10975.28543649208</v>
      </c>
      <c r="BI321" s="15">
        <f t="shared" ca="1" si="158"/>
        <v>16098.861076215971</v>
      </c>
      <c r="BJ321" s="15">
        <f t="shared" ca="1" si="159"/>
        <v>15651.071031392727</v>
      </c>
      <c r="BK321" s="15">
        <f t="shared" ca="1" si="160"/>
        <v>23982.524225771092</v>
      </c>
      <c r="BL321" s="15">
        <f t="shared" ca="1" si="161"/>
        <v>26183.763962319954</v>
      </c>
      <c r="BM321" s="15">
        <f t="shared" ca="1" si="162"/>
        <v>25810.905042980918</v>
      </c>
      <c r="BN321" s="15">
        <f t="shared" ca="1" si="163"/>
        <v>32758.440815840764</v>
      </c>
      <c r="BO321" s="15">
        <f t="shared" ca="1" si="164"/>
        <v>35678.287054653301</v>
      </c>
      <c r="BP321" s="15">
        <f t="shared" ca="1" si="165"/>
        <v>36443.28903244016</v>
      </c>
      <c r="BQ321" s="15">
        <f ca="1">Inputs!$B$20*EXP($B$10-0.5*C$7^2+C$7*AJ321)</f>
        <v>4041.1271099643632</v>
      </c>
      <c r="BR321" s="15">
        <f t="shared" ca="1" si="166"/>
        <v>6870.013598909245</v>
      </c>
      <c r="BS321" s="15">
        <f t="shared" ca="1" si="167"/>
        <v>7261.8891421903973</v>
      </c>
      <c r="BT321" s="15">
        <f t="shared" ca="1" si="168"/>
        <v>16249.515154315031</v>
      </c>
      <c r="BU321" s="15">
        <f t="shared" ca="1" si="169"/>
        <v>23584.841900509258</v>
      </c>
      <c r="BV321" s="15">
        <f t="shared" ca="1" si="170"/>
        <v>36014.727130832864</v>
      </c>
      <c r="BW321" s="15">
        <f t="shared" ca="1" si="171"/>
        <v>57093.163166991995</v>
      </c>
      <c r="BX321" s="15">
        <f t="shared" ca="1" si="172"/>
        <v>59798.380165545685</v>
      </c>
      <c r="BY321" s="15">
        <f t="shared" ca="1" si="173"/>
        <v>82826.066725505094</v>
      </c>
      <c r="BZ321" s="15">
        <f t="shared" ca="1" si="174"/>
        <v>104971.28667205012</v>
      </c>
      <c r="CA321" s="15">
        <f t="shared" ca="1" si="175"/>
        <v>130047.75898891613</v>
      </c>
      <c r="CB321" s="15">
        <f ca="1">(AU321*DCF!C$10-DCF!C$5*MAX(AU321*DCF!C$10,0)-MAX(AU321-Inputs!$B$6,0)/Inputs!$B$10)*DCF!C$6</f>
        <v>776.51889132469</v>
      </c>
      <c r="CC321" s="15">
        <f ca="1">(AV321*DCF!D$10-DCF!D$5*MAX(AV321*DCF!D$10,0)-MAX(AV321-AU321,0)/Inputs!$B$10)*DCF!D$6</f>
        <v>736.89740707138151</v>
      </c>
      <c r="CD321" s="15">
        <f ca="1">(AW321*DCF!E$10-DCF!E$5*MAX(AW321*DCF!E$10,0)-MAX(AW321-AV321,0)/Inputs!$B$10)*DCF!E$6</f>
        <v>1030.2113940283782</v>
      </c>
      <c r="CE321" s="15">
        <f ca="1">(AX321*DCF!F$10-DCF!F$5*MAX(AX321*DCF!F$10,0)-MAX(AX321-AW321,0)/Inputs!$B$10)*DCF!F$6</f>
        <v>1218.6667119313634</v>
      </c>
      <c r="CF321" s="15">
        <f ca="1">(AY321*DCF!G$10-DCF!G$5*MAX(AY321*DCF!G$10,0)-MAX(AY321-AX321,0)/Inputs!$B$10)*DCF!G$6</f>
        <v>1639.529147126259</v>
      </c>
      <c r="CG321" s="15">
        <f ca="1">(AZ321*DCF!H$10-DCF!H$5*MAX(AZ321*DCF!H$10,0)-MAX(AZ321-AY321,0)/Inputs!$B$10)*DCF!H$6</f>
        <v>2028.7790802430159</v>
      </c>
      <c r="CH321" s="15">
        <f ca="1">(BA321*DCF!I$10-DCF!I$5*MAX(BA321*DCF!I$10,0)-MAX(BA321-AZ321,0)/Inputs!$B$10)*DCF!I$6</f>
        <v>2253.7939787170844</v>
      </c>
      <c r="CI321" s="15">
        <f ca="1">(BB321*DCF!J$10-DCF!J$5*MAX(BB321*DCF!J$10,0)-MAX(BB321-BA321,0)/Inputs!$B$10)*DCF!J$6</f>
        <v>2408.1181250682989</v>
      </c>
      <c r="CJ321" s="15">
        <f ca="1">(BC321*DCF!K$10-DCF!K$5*MAX(BC321*DCF!K$10,0)-MAX(BC321-BB321,0)/Inputs!$B$10)*DCF!K$6</f>
        <v>2872.2646505815069</v>
      </c>
      <c r="CK321" s="15">
        <f ca="1">(BD321*DCF!L$10-DCF!L$5*MAX(BD321*DCF!L$10,0)-MAX(BD321-BC321,0)/Inputs!$B$10)*DCF!L$6</f>
        <v>3244.8666567895516</v>
      </c>
      <c r="CL321" s="15">
        <f ca="1">(BE321*DCF!M$10-DCF!M$5*MAX(BE321*DCF!M$10,0)-MAX(BE321-BD321,0)/Inputs!$B$10)*DCF!M$6</f>
        <v>3712.2401047917774</v>
      </c>
      <c r="CM321" s="15">
        <f ca="1">(BF321*DCF!C$28-DCF!C$5*MAX(BF321*DCF!C$28,0)-MAX(BF321-Inputs!$B$13,0)/Inputs!$B$17)*DCF!C$6</f>
        <v>2702.5528158668217</v>
      </c>
      <c r="CN321" s="15">
        <f ca="1">(BG321*DCF!D$28-DCF!D$5*MAX(BG321*DCF!D$28,0)-MAX(BG321-BF321,0)/Inputs!$B$17)*DCF!D$6</f>
        <v>2779.6200773031042</v>
      </c>
      <c r="CO321" s="15">
        <f ca="1">(BH321*DCF!E$28-DCF!E$5*MAX(BH321*DCF!E$28,0)-MAX(BH321-BG321,0)/Inputs!$B$17)*DCF!E$6</f>
        <v>3107.0709559559054</v>
      </c>
      <c r="CP321" s="15">
        <f ca="1">(BI321*DCF!F$28-DCF!F$5*MAX(BI321*DCF!F$28,0)-MAX(BI321-BH321,0)/Inputs!$B$17)*DCF!F$6</f>
        <v>3437.5887948045302</v>
      </c>
      <c r="CQ321" s="15">
        <f ca="1">(BJ321*DCF!G$28-DCF!G$5*MAX(BJ321*DCF!G$28,0)-MAX(BJ321-BI321,0)/Inputs!$B$17)*DCF!G$6</f>
        <v>4060.7891234285876</v>
      </c>
      <c r="CR321" s="15">
        <f ca="1">(BK321*DCF!H$28-DCF!H$5*MAX(BK321*DCF!H$28,0)-MAX(BK321-BJ321,0)/Inputs!$B$17)*DCF!H$6</f>
        <v>4636.6688174579858</v>
      </c>
      <c r="CS321" s="15">
        <f ca="1">(BL321*DCF!I$28-DCF!I$5*MAX(BL321*DCF!I$28,0)-MAX(BL321-BK321,0)/Inputs!$B$17)*DCF!I$6</f>
        <v>5841.2462322927477</v>
      </c>
      <c r="CT321" s="15">
        <f ca="1">(BM321*DCF!J$28-DCF!J$5*MAX(BM321*DCF!J$28,0)-MAX(BM321-BL321,0)/Inputs!$B$17)*DCF!J$6</f>
        <v>5757.9745535612592</v>
      </c>
      <c r="CU321" s="15">
        <f ca="1">(BN321*DCF!K$28-DCF!K$5*MAX(BN321*DCF!K$28,0)-MAX(BN321-BM321,0)/Inputs!$B$17)*DCF!K$6</f>
        <v>6067.0528480691664</v>
      </c>
      <c r="CV321" s="15">
        <f ca="1">(BO321*DCF!L$28-DCF!L$5*MAX(BO321*DCF!L$28,0)-MAX(BO321-BN321,0)/Inputs!$B$17)*DCF!L$6</f>
        <v>6788.1816794139886</v>
      </c>
      <c r="CW321" s="15">
        <f ca="1">(BP321*DCF!M$28-DCF!M$5*MAX(BP321*DCF!M$28,0)-MAX(BP321-BO321,0)/Inputs!$B$17)*DCF!M$6</f>
        <v>6776.86171953746</v>
      </c>
      <c r="CX321" s="15">
        <f ca="1">(BQ321*DCF!C$46-DCF!C$5*MAX(BQ321*DCF!C$46,0)-MAX(BQ321-Inputs!$B$20,0)/Inputs!$B$24)*DCF!C$6</f>
        <v>-1321.3351801138774</v>
      </c>
      <c r="CY321" s="15">
        <f ca="1">(BR321*DCF!D$46-DCF!D$5*MAX(BR321*DCF!D$46,0)-MAX(BR321-BQ321,0)/Inputs!$B$24)*DCF!D$6</f>
        <v>-2379.6134934886122</v>
      </c>
      <c r="CZ321" s="15">
        <f ca="1">(BS321*DCF!E$46-DCF!E$5*MAX(BS321*DCF!E$46,0)-MAX(BS321-BR321,0)/Inputs!$B$24)*DCF!E$6</f>
        <v>-1013.1975859599887</v>
      </c>
      <c r="DA321" s="15">
        <f ca="1">(BT321*DCF!F$46-DCF!F$5*MAX(BT321*DCF!F$46,0)-MAX(BT321-BS321,0)/Inputs!$B$24)*DCF!F$6</f>
        <v>-4456.0711823554675</v>
      </c>
      <c r="DB321" s="15">
        <f ca="1">(BU321*DCF!G$46-DCF!G$5*MAX(BU321*DCF!G$46,0)-MAX(BU321-BT321,0)/Inputs!$B$24)*DCF!G$6</f>
        <v>-3260.8064726346747</v>
      </c>
      <c r="DC321" s="15">
        <f ca="1">(BV321*DCF!H$46-DCF!H$5*MAX(BV321*DCF!H$46,0)-MAX(BV321-BU321,0)/Inputs!$B$24)*DCF!H$6</f>
        <v>-3862.5106761526822</v>
      </c>
      <c r="DD321" s="15">
        <f ca="1">(BW321*DCF!I$46-DCF!I$5*MAX(BW321*DCF!I$46,0)-MAX(BW321-BV321,0)/Inputs!$B$24)*DCF!I$6</f>
        <v>-4732.2148241511431</v>
      </c>
      <c r="DE321" s="15">
        <f ca="1">(BX321*DCF!J$46-DCF!J$5*MAX(BX321*DCF!J$46,0)-MAX(BX321-BW321,0)/Inputs!$B$24)*DCF!J$6</f>
        <v>1790.9972860451444</v>
      </c>
      <c r="DF321" s="15">
        <f ca="1">(BY321*DCF!K$46-DCF!K$5*MAX(BY321*DCF!K$46,0)-MAX(BY321-BX321,0)/Inputs!$B$24)*DCF!K$6</f>
        <v>-909.86871871258768</v>
      </c>
      <c r="DG321" s="15">
        <f ca="1">(BZ321*DCF!L$46-DCF!L$5*MAX(BZ321*DCF!L$46,0)-MAX(BZ321-BY321,0)/Inputs!$B$24)*DCF!L$6</f>
        <v>2244.6431960911859</v>
      </c>
      <c r="DH321" s="15">
        <f ca="1">(CA321*DCF!M$46-DCF!M$5*MAX(CA321*DCF!M$46,0)-MAX(CA321-BZ321,0)/Inputs!$B$24)*DCF!M$6</f>
        <v>4952.8418218427269</v>
      </c>
      <c r="DI321" s="15">
        <f ca="1">SUM(CB321:CL321)+BE321*DCF!M$10*(1+Inputs!$B$30)*(1-Inputs!$B$33)*(1-Inputs!$B$30/Inputs!$B$31)/(Inputs!$B$29-Inputs!$B$30)*DCF!M$6</f>
        <v>112027.69544698393</v>
      </c>
      <c r="DJ321" s="15">
        <f ca="1">SUM(CM321:CW321)+BP321*DCF!M$28*(1+Inputs!$B$30)*(1-Inputs!$B$33)*(1-Inputs!$B$30/Inputs!$B$31)/(Inputs!$B$29-Inputs!$B$30)*DCF!M$6</f>
        <v>187185.14800420951</v>
      </c>
      <c r="DK321" s="15">
        <f ca="1">SUM(CX321:DH321)+CA321*DCF!M$46*(1+Inputs!$B$30)*(1-Inputs!$B$33)*(1-Inputs!$B$30/Inputs!$B$31)/(Inputs!$B$29-Inputs!$B$30)*DCF!M$6</f>
        <v>188122.10470915126</v>
      </c>
      <c r="DM321" s="15">
        <f ca="1">DI321+DJ321+DK321+Inputs!$B$34+Inputs!$B$36-Inputs!$B$35</f>
        <v>564185.94816034473</v>
      </c>
    </row>
    <row r="322" spans="1:117" x14ac:dyDescent="0.75">
      <c r="A322" s="11">
        <v>309</v>
      </c>
      <c r="C322" s="24">
        <f t="shared" ca="1" si="180"/>
        <v>-3.1601538169634362</v>
      </c>
      <c r="D322" s="24">
        <f t="shared" ca="1" si="180"/>
        <v>-0.73095037461117962</v>
      </c>
      <c r="E322" s="24">
        <f t="shared" ca="1" si="180"/>
        <v>0.60794690336975932</v>
      </c>
      <c r="F322" s="24">
        <f t="shared" ca="1" si="180"/>
        <v>-1.007236643355131</v>
      </c>
      <c r="G322" s="24">
        <f t="shared" ca="1" si="180"/>
        <v>-0.68172136697694574</v>
      </c>
      <c r="H322" s="24">
        <f t="shared" ca="1" si="180"/>
        <v>-2.3460467467200559</v>
      </c>
      <c r="I322" s="24">
        <f t="shared" ca="1" si="180"/>
        <v>0.73570902962262963</v>
      </c>
      <c r="J322" s="24">
        <f t="shared" ca="1" si="180"/>
        <v>0.4294832803105525</v>
      </c>
      <c r="K322" s="24">
        <f t="shared" ca="1" si="180"/>
        <v>0.20211874666328355</v>
      </c>
      <c r="L322" s="24">
        <f t="shared" ca="1" si="180"/>
        <v>-0.69036984857110884</v>
      </c>
      <c r="M322" s="24">
        <f t="shared" ca="1" si="180"/>
        <v>6.2664827138240023E-2</v>
      </c>
      <c r="N322" s="24">
        <f ca="1">SQRT(Inputs!$B$38)*C322+SQRT(1-Inputs!$B$38)*_xlfn.NORM.S.INV(RAND())</f>
        <v>-2.1056262327173934</v>
      </c>
      <c r="O322" s="24">
        <f ca="1">SQRT(Inputs!$B$38)*D322+SQRT(1-Inputs!$B$38)*_xlfn.NORM.S.INV(RAND())</f>
        <v>-1.0989209559442366</v>
      </c>
      <c r="P322" s="24">
        <f ca="1">SQRT(Inputs!$B$38)*E322+SQRT(1-Inputs!$B$38)*_xlfn.NORM.S.INV(RAND())</f>
        <v>2.1896849266706004</v>
      </c>
      <c r="Q322" s="24">
        <f ca="1">SQRT(Inputs!$B$38)*F322+SQRT(1-Inputs!$B$38)*_xlfn.NORM.S.INV(RAND())</f>
        <v>-2.2229910486855</v>
      </c>
      <c r="R322" s="24">
        <f ca="1">SQRT(Inputs!$B$38)*G322+SQRT(1-Inputs!$B$38)*_xlfn.NORM.S.INV(RAND())</f>
        <v>-1.9455027058622267</v>
      </c>
      <c r="S322" s="24">
        <f ca="1">SQRT(Inputs!$B$38)*H322+SQRT(1-Inputs!$B$38)*_xlfn.NORM.S.INV(RAND())</f>
        <v>-1.1825786809485515</v>
      </c>
      <c r="T322" s="24">
        <f ca="1">SQRT(Inputs!$B$38)*I322+SQRT(1-Inputs!$B$38)*_xlfn.NORM.S.INV(RAND())</f>
        <v>-0.65096085524238245</v>
      </c>
      <c r="U322" s="24">
        <f ca="1">SQRT(Inputs!$B$38)*J322+SQRT(1-Inputs!$B$38)*_xlfn.NORM.S.INV(RAND())</f>
        <v>-1.125850295929822</v>
      </c>
      <c r="V322" s="24">
        <f ca="1">SQRT(Inputs!$B$38)*K322+SQRT(1-Inputs!$B$38)*_xlfn.NORM.S.INV(RAND())</f>
        <v>1.8847195278530444</v>
      </c>
      <c r="W322" s="24">
        <f ca="1">SQRT(Inputs!$B$38)*L322+SQRT(1-Inputs!$B$38)*_xlfn.NORM.S.INV(RAND())</f>
        <v>4.8674667273543692E-2</v>
      </c>
      <c r="X322" s="24">
        <f ca="1">SQRT(Inputs!$B$38)*M322+SQRT(1-Inputs!$B$38)*_xlfn.NORM.S.INV(RAND())</f>
        <v>0.65943165127772696</v>
      </c>
      <c r="Y322" s="24">
        <f ca="1">SQRT(Inputs!$B$38)*C322+SQRT(1-Inputs!$B$38)*_xlfn.NORM.S.INV(RAND())</f>
        <v>-2.9814545985758021</v>
      </c>
      <c r="Z322" s="24">
        <f ca="1">SQRT(Inputs!$B$38)*D322+SQRT(1-Inputs!$B$38)*_xlfn.NORM.S.INV(RAND())</f>
        <v>0.40071100788572894</v>
      </c>
      <c r="AA322" s="24">
        <f ca="1">SQRT(Inputs!$B$38)*E322+SQRT(1-Inputs!$B$38)*_xlfn.NORM.S.INV(RAND())</f>
        <v>0.18778563495375497</v>
      </c>
      <c r="AB322" s="24">
        <f ca="1">SQRT(Inputs!$B$38)*F322+SQRT(1-Inputs!$B$38)*_xlfn.NORM.S.INV(RAND())</f>
        <v>-1.6256116156969749</v>
      </c>
      <c r="AC322" s="24">
        <f ca="1">SQRT(Inputs!$B$38)*G322+SQRT(1-Inputs!$B$38)*_xlfn.NORM.S.INV(RAND())</f>
        <v>-0.26031823572580304</v>
      </c>
      <c r="AD322" s="24">
        <f ca="1">SQRT(Inputs!$B$38)*H322+SQRT(1-Inputs!$B$38)*_xlfn.NORM.S.INV(RAND())</f>
        <v>-1.2538709722135779</v>
      </c>
      <c r="AE322" s="24">
        <f ca="1">SQRT(Inputs!$B$38)*I322+SQRT(1-Inputs!$B$38)*_xlfn.NORM.S.INV(RAND())</f>
        <v>0.80545069534492297</v>
      </c>
      <c r="AF322" s="24">
        <f ca="1">SQRT(Inputs!$B$38)*J322+SQRT(1-Inputs!$B$38)*_xlfn.NORM.S.INV(RAND())</f>
        <v>-0.54716224160486715</v>
      </c>
      <c r="AG322" s="24">
        <f ca="1">SQRT(Inputs!$B$38)*K322+SQRT(1-Inputs!$B$38)*_xlfn.NORM.S.INV(RAND())</f>
        <v>-1.1326253371178283</v>
      </c>
      <c r="AH322" s="24">
        <f ca="1">SQRT(Inputs!$B$38)*L322+SQRT(1-Inputs!$B$38)*_xlfn.NORM.S.INV(RAND())</f>
        <v>0.27295148826395949</v>
      </c>
      <c r="AI322" s="24">
        <f ca="1">SQRT(Inputs!$B$38)*M322+SQRT(1-Inputs!$B$38)*_xlfn.NORM.S.INV(RAND())</f>
        <v>0.16312601475287891</v>
      </c>
      <c r="AJ322" s="24">
        <f ca="1">SQRT(Inputs!$B$38)*C322+SQRT(1-Inputs!$B$38)*_xlfn.NORM.S.INV(RAND())</f>
        <v>5.1047567143320594E-2</v>
      </c>
      <c r="AK322" s="24">
        <f ca="1">SQRT(Inputs!$B$38)*D322+SQRT(1-Inputs!$B$38)*_xlfn.NORM.S.INV(RAND())</f>
        <v>-0.18740378002642641</v>
      </c>
      <c r="AL322" s="24">
        <f ca="1">SQRT(Inputs!$B$38)*E322+SQRT(1-Inputs!$B$38)*_xlfn.NORM.S.INV(RAND())</f>
        <v>0.3889717181861273</v>
      </c>
      <c r="AM322" s="24">
        <f ca="1">SQRT(Inputs!$B$38)*F322+SQRT(1-Inputs!$B$38)*_xlfn.NORM.S.INV(RAND())</f>
        <v>3.0106899093352957E-2</v>
      </c>
      <c r="AN322" s="24">
        <f ca="1">SQRT(Inputs!$B$38)*G322+SQRT(1-Inputs!$B$38)*_xlfn.NORM.S.INV(RAND())</f>
        <v>-0.52588457030639191</v>
      </c>
      <c r="AO322" s="24">
        <f ca="1">SQRT(Inputs!$B$38)*H322+SQRT(1-Inputs!$B$38)*_xlfn.NORM.S.INV(RAND())</f>
        <v>-0.11999869305033894</v>
      </c>
      <c r="AP322" s="24">
        <f ca="1">SQRT(Inputs!$B$38)*I322+SQRT(1-Inputs!$B$38)*_xlfn.NORM.S.INV(RAND())</f>
        <v>-0.27539760353289638</v>
      </c>
      <c r="AQ322" s="24">
        <f ca="1">SQRT(Inputs!$B$38)*J322+SQRT(1-Inputs!$B$38)*_xlfn.NORM.S.INV(RAND())</f>
        <v>-0.64514001969621493</v>
      </c>
      <c r="AR322" s="24">
        <f ca="1">SQRT(Inputs!$B$38)*K322+SQRT(1-Inputs!$B$38)*_xlfn.NORM.S.INV(RAND())</f>
        <v>-1.5354662024942631</v>
      </c>
      <c r="AS322" s="24">
        <f ca="1">SQRT(Inputs!$B$38)*L322+SQRT(1-Inputs!$B$38)*_xlfn.NORM.S.INV(RAND())</f>
        <v>0.51360436513150809</v>
      </c>
      <c r="AT322" s="24">
        <f ca="1">SQRT(Inputs!$B$38)*M322+SQRT(1-Inputs!$B$38)*_xlfn.NORM.S.INV(RAND())</f>
        <v>0.90760312567053303</v>
      </c>
      <c r="AU322" s="15">
        <f ca="1">Inputs!$B$6*EXP($B$8-0.5*C$5^2+C$5*N322)</f>
        <v>3528.9943492782381</v>
      </c>
      <c r="AV322" s="15">
        <f t="shared" ca="1" si="146"/>
        <v>3654.7192376627854</v>
      </c>
      <c r="AW322" s="15">
        <f t="shared" ca="1" si="147"/>
        <v>5987.4292600069102</v>
      </c>
      <c r="AX322" s="15">
        <f t="shared" ca="1" si="148"/>
        <v>5537.4018488825914</v>
      </c>
      <c r="AY322" s="15">
        <f t="shared" ca="1" si="149"/>
        <v>5391.8390545730417</v>
      </c>
      <c r="AZ322" s="15">
        <f t="shared" ca="1" si="150"/>
        <v>5789.1795942540548</v>
      </c>
      <c r="BA322" s="15">
        <f t="shared" ca="1" si="151"/>
        <v>6617.8893085668851</v>
      </c>
      <c r="BB322" s="15">
        <f t="shared" ca="1" si="152"/>
        <v>7238.0442473213889</v>
      </c>
      <c r="BC322" s="15">
        <f t="shared" ca="1" si="153"/>
        <v>10633.568981555971</v>
      </c>
      <c r="BD322" s="15">
        <f t="shared" ca="1" si="154"/>
        <v>13086.56880424355</v>
      </c>
      <c r="BE322" s="15">
        <f t="shared" ca="1" si="155"/>
        <v>17028.560099820781</v>
      </c>
      <c r="BF322" s="15">
        <f ca="1">Inputs!$B$13*EXP($B$9-0.5*C$6^2+C$6*Y322)</f>
        <v>7658.7398829254307</v>
      </c>
      <c r="BG322" s="15">
        <f t="shared" ca="1" si="156"/>
        <v>10033.854066366772</v>
      </c>
      <c r="BH322" s="15">
        <f t="shared" ca="1" si="157"/>
        <v>12647.363219346666</v>
      </c>
      <c r="BI322" s="15">
        <f t="shared" ca="1" si="158"/>
        <v>12055.036433989722</v>
      </c>
      <c r="BJ322" s="15">
        <f t="shared" ca="1" si="159"/>
        <v>14234.413626575773</v>
      </c>
      <c r="BK322" s="15">
        <f t="shared" ca="1" si="160"/>
        <v>14728.458294703616</v>
      </c>
      <c r="BL322" s="15">
        <f t="shared" ca="1" si="161"/>
        <v>20082.663078371857</v>
      </c>
      <c r="BM322" s="15">
        <f t="shared" ca="1" si="162"/>
        <v>23063.717062584416</v>
      </c>
      <c r="BN322" s="15">
        <f t="shared" ca="1" si="163"/>
        <v>24765.310609551805</v>
      </c>
      <c r="BO322" s="15">
        <f t="shared" ca="1" si="164"/>
        <v>31453.448545757496</v>
      </c>
      <c r="BP322" s="15">
        <f t="shared" ca="1" si="165"/>
        <v>39435.43795755547</v>
      </c>
      <c r="BQ322" s="15">
        <f ca="1">Inputs!$B$20*EXP($B$10-0.5*C$7^2+C$7*AJ322)</f>
        <v>4367.8858071044833</v>
      </c>
      <c r="BR322" s="15">
        <f t="shared" ca="1" si="166"/>
        <v>5584.2208710676341</v>
      </c>
      <c r="BS322" s="15">
        <f t="shared" ca="1" si="167"/>
        <v>8550.8100645564155</v>
      </c>
      <c r="BT322" s="15">
        <f t="shared" ca="1" si="168"/>
        <v>11883.192195999172</v>
      </c>
      <c r="BU322" s="15">
        <f t="shared" ca="1" si="169"/>
        <v>14500.920192155196</v>
      </c>
      <c r="BV322" s="15">
        <f t="shared" ca="1" si="170"/>
        <v>19636.830467997053</v>
      </c>
      <c r="BW322" s="15">
        <f t="shared" ca="1" si="171"/>
        <v>25850.5419123147</v>
      </c>
      <c r="BX322" s="15">
        <f t="shared" ca="1" si="172"/>
        <v>31769.693243473099</v>
      </c>
      <c r="BY322" s="15">
        <f t="shared" ca="1" si="173"/>
        <v>33183.329423859112</v>
      </c>
      <c r="BZ322" s="15">
        <f t="shared" ca="1" si="174"/>
        <v>51171.262255966714</v>
      </c>
      <c r="CA322" s="15">
        <f t="shared" ca="1" si="175"/>
        <v>84460.261660832781</v>
      </c>
      <c r="CB322" s="15">
        <f ca="1">(AU322*DCF!C$10-DCF!C$5*MAX(AU322*DCF!C$10,0)-MAX(AU322-Inputs!$B$6,0)/Inputs!$B$10)*DCF!C$6</f>
        <v>906.27791822454697</v>
      </c>
      <c r="CC322" s="15">
        <f ca="1">(AV322*DCF!D$10-DCF!D$5*MAX(AV322*DCF!D$10,0)-MAX(AV322-AU322,0)/Inputs!$B$10)*DCF!D$6</f>
        <v>860.1583306917172</v>
      </c>
      <c r="CD322" s="15">
        <f ca="1">(AW322*DCF!E$10-DCF!E$5*MAX(AW322*DCF!E$10,0)-MAX(AW322-AV322,0)/Inputs!$B$10)*DCF!E$6</f>
        <v>856.97920581672372</v>
      </c>
      <c r="CE322" s="15">
        <f ca="1">(AX322*DCF!F$10-DCF!F$5*MAX(AX322*DCF!F$10,0)-MAX(AX322-AW322,0)/Inputs!$B$10)*DCF!F$6</f>
        <v>1208.8059987466038</v>
      </c>
      <c r="CF322" s="15">
        <f ca="1">(AY322*DCF!G$10-DCF!G$5*MAX(AY322*DCF!G$10,0)-MAX(AY322-AX322,0)/Inputs!$B$10)*DCF!G$6</f>
        <v>1110.9337018470032</v>
      </c>
      <c r="CG322" s="15">
        <f ca="1">(AZ322*DCF!H$10-DCF!H$5*MAX(AZ322*DCF!H$10,0)-MAX(AZ322-AY322,0)/Inputs!$B$10)*DCF!H$6</f>
        <v>1053.4184346069721</v>
      </c>
      <c r="CH322" s="15">
        <f ca="1">(BA322*DCF!I$10-DCF!I$5*MAX(BA322*DCF!I$10,0)-MAX(BA322-AZ322,0)/Inputs!$B$10)*DCF!I$6</f>
        <v>1072.909526825712</v>
      </c>
      <c r="CI322" s="15">
        <f ca="1">(BB322*DCF!J$10-DCF!J$5*MAX(BB322*DCF!J$10,0)-MAX(BB322-BA322,0)/Inputs!$B$10)*DCF!J$6</f>
        <v>1148.0909258155493</v>
      </c>
      <c r="CJ322" s="15">
        <f ca="1">(BC322*DCF!K$10-DCF!K$5*MAX(BC322*DCF!K$10,0)-MAX(BC322-BB322,0)/Inputs!$B$10)*DCF!K$6</f>
        <v>1236.5120565205016</v>
      </c>
      <c r="CK322" s="15">
        <f ca="1">(BD322*DCF!L$10-DCF!L$5*MAX(BD322*DCF!L$10,0)-MAX(BD322-BC322,0)/Inputs!$B$10)*DCF!L$6</f>
        <v>1656.4908348415383</v>
      </c>
      <c r="CL322" s="15">
        <f ca="1">(BE322*DCF!M$10-DCF!M$5*MAX(BE322*DCF!M$10,0)-MAX(BE322-BD322,0)/Inputs!$B$10)*DCF!M$6</f>
        <v>1932.0370982059296</v>
      </c>
      <c r="CM322" s="15">
        <f ca="1">(BF322*DCF!C$28-DCF!C$5*MAX(BF322*DCF!C$28,0)-MAX(BF322-Inputs!$B$13,0)/Inputs!$B$17)*DCF!C$6</f>
        <v>2337.3971852724148</v>
      </c>
      <c r="CN322" s="15">
        <f ca="1">(BG322*DCF!D$28-DCF!D$5*MAX(BG322*DCF!D$28,0)-MAX(BG322-BF322,0)/Inputs!$B$17)*DCF!D$6</f>
        <v>2448.4806880341994</v>
      </c>
      <c r="CO322" s="15">
        <f ca="1">(BH322*DCF!E$28-DCF!E$5*MAX(BH322*DCF!E$28,0)-MAX(BH322-BG322,0)/Inputs!$B$17)*DCF!E$6</f>
        <v>3066.8717886089844</v>
      </c>
      <c r="CP322" s="15">
        <f ca="1">(BI322*DCF!F$28-DCF!F$5*MAX(BI322*DCF!F$28,0)-MAX(BI322-BH322,0)/Inputs!$B$17)*DCF!F$6</f>
        <v>3272.6248517713252</v>
      </c>
      <c r="CQ322" s="15">
        <f ca="1">(BJ322*DCF!G$28-DCF!G$5*MAX(BJ322*DCF!G$28,0)-MAX(BJ322-BI322,0)/Inputs!$B$17)*DCF!G$6</f>
        <v>3326.6768974249321</v>
      </c>
      <c r="CR322" s="15">
        <f ca="1">(BK322*DCF!H$28-DCF!H$5*MAX(BK322*DCF!H$28,0)-MAX(BK322-BJ322,0)/Inputs!$B$17)*DCF!H$6</f>
        <v>3565.7495545777601</v>
      </c>
      <c r="CS322" s="15">
        <f ca="1">(BL322*DCF!I$28-DCF!I$5*MAX(BL322*DCF!I$28,0)-MAX(BL322-BK322,0)/Inputs!$B$17)*DCF!I$6</f>
        <v>3954.0066843617351</v>
      </c>
      <c r="CT322" s="15">
        <f ca="1">(BM322*DCF!J$28-DCF!J$5*MAX(BM322*DCF!J$28,0)-MAX(BM322-BL322,0)/Inputs!$B$17)*DCF!J$6</f>
        <v>4749.8601656713063</v>
      </c>
      <c r="CU322" s="15">
        <f ca="1">(BN322*DCF!K$28-DCF!K$5*MAX(BN322*DCF!K$28,0)-MAX(BN322-BM322,0)/Inputs!$B$17)*DCF!K$6</f>
        <v>5021.5958163370642</v>
      </c>
      <c r="CV322" s="15">
        <f ca="1">(BO322*DCF!L$28-DCF!L$5*MAX(BO322*DCF!L$28,0)-MAX(BO322-BN322,0)/Inputs!$B$17)*DCF!L$6</f>
        <v>5518.8492289315773</v>
      </c>
      <c r="CW322" s="15">
        <f ca="1">(BP322*DCF!M$28-DCF!M$5*MAX(BP322*DCF!M$28,0)-MAX(BP322-BO322,0)/Inputs!$B$17)*DCF!M$6</f>
        <v>6585.4582923364887</v>
      </c>
      <c r="CX322" s="15">
        <f ca="1">(BQ322*DCF!C$46-DCF!C$5*MAX(BQ322*DCF!C$46,0)-MAX(BQ322-Inputs!$B$20,0)/Inputs!$B$24)*DCF!C$6</f>
        <v>-1547.7268871393649</v>
      </c>
      <c r="CY322" s="15">
        <f ca="1">(BR322*DCF!D$46-DCF!D$5*MAX(BR322*DCF!D$46,0)-MAX(BR322-BQ322,0)/Inputs!$B$24)*DCF!D$6</f>
        <v>-1472.0963522724871</v>
      </c>
      <c r="CZ322" s="15">
        <f ca="1">(BS322*DCF!E$46-DCF!E$5*MAX(BS322*DCF!E$46,0)-MAX(BS322-BR322,0)/Inputs!$B$24)*DCF!E$6</f>
        <v>-2180.4959693756391</v>
      </c>
      <c r="DA322" s="15">
        <f ca="1">(BT322*DCF!F$46-DCF!F$5*MAX(BT322*DCF!F$46,0)-MAX(BT322-BS322,0)/Inputs!$B$24)*DCF!F$6</f>
        <v>-2078.8348656784237</v>
      </c>
      <c r="DB322" s="15">
        <f ca="1">(BU322*DCF!G$46-DCF!G$5*MAX(BU322*DCF!G$46,0)-MAX(BU322-BT322,0)/Inputs!$B$24)*DCF!G$6</f>
        <v>-1368.3342828609257</v>
      </c>
      <c r="DC322" s="15">
        <f ca="1">(BV322*DCF!H$46-DCF!H$5*MAX(BV322*DCF!H$46,0)-MAX(BV322-BU322,0)/Inputs!$B$24)*DCF!H$6</f>
        <v>-1595.9526499735014</v>
      </c>
      <c r="DD322" s="15">
        <f ca="1">(BW322*DCF!I$46-DCF!I$5*MAX(BW322*DCF!I$46,0)-MAX(BW322-BV322,0)/Inputs!$B$24)*DCF!I$6</f>
        <v>-1186.6878904402554</v>
      </c>
      <c r="DE322" s="15">
        <f ca="1">(BX322*DCF!J$46-DCF!J$5*MAX(BX322*DCF!J$46,0)-MAX(BX322-BW322,0)/Inputs!$B$24)*DCF!J$6</f>
        <v>-237.01147574079502</v>
      </c>
      <c r="DF322" s="15">
        <f ca="1">(BY322*DCF!K$46-DCF!K$5*MAX(BY322*DCF!K$46,0)-MAX(BY322-BX322,0)/Inputs!$B$24)*DCF!K$6</f>
        <v>1549.2391887616102</v>
      </c>
      <c r="DG322" s="15">
        <f ca="1">(BZ322*DCF!L$46-DCF!L$5*MAX(BZ322*DCF!L$46,0)-MAX(BZ322-BY322,0)/Inputs!$B$24)*DCF!L$6</f>
        <v>-533.4961219805682</v>
      </c>
      <c r="DH322" s="15">
        <f ca="1">(CA322*DCF!M$46-DCF!M$5*MAX(CA322*DCF!M$46,0)-MAX(CA322-BZ322,0)/Inputs!$B$24)*DCF!M$6</f>
        <v>-337.91870741806014</v>
      </c>
      <c r="DI322" s="15">
        <f ca="1">SUM(CB322:CL322)+BE322*DCF!M$10*(1+Inputs!$B$30)*(1-Inputs!$B$33)*(1-Inputs!$B$30/Inputs!$B$31)/(Inputs!$B$29-Inputs!$B$30)*DCF!M$6</f>
        <v>60433.321969339682</v>
      </c>
      <c r="DJ322" s="15">
        <f ca="1">SUM(CM322:CW322)+BP322*DCF!M$28*(1+Inputs!$B$30)*(1-Inputs!$B$33)*(1-Inputs!$B$30/Inputs!$B$31)/(Inputs!$B$29-Inputs!$B$30)*DCF!M$6</f>
        <v>190180.03157407147</v>
      </c>
      <c r="DK322" s="15">
        <f ca="1">SUM(CX322:DH322)+CA322*DCF!M$46*(1+Inputs!$B$30)*(1-Inputs!$B$33)*(1-Inputs!$B$30/Inputs!$B$31)/(Inputs!$B$29-Inputs!$B$30)*DCF!M$6</f>
        <v>119596.25347112279</v>
      </c>
      <c r="DM322" s="15">
        <f ca="1">DI322+DJ322+DK322+Inputs!$B$34+Inputs!$B$36-Inputs!$B$35</f>
        <v>447060.60701453395</v>
      </c>
    </row>
    <row r="323" spans="1:117" x14ac:dyDescent="0.75">
      <c r="A323" s="11">
        <v>310</v>
      </c>
      <c r="C323" s="24">
        <f t="shared" ca="1" si="180"/>
        <v>-0.8594956032925456</v>
      </c>
      <c r="D323" s="24">
        <f t="shared" ca="1" si="180"/>
        <v>-0.29415579453988955</v>
      </c>
      <c r="E323" s="24">
        <f t="shared" ca="1" si="180"/>
        <v>1.4744025671385292</v>
      </c>
      <c r="F323" s="24">
        <f t="shared" ca="1" si="180"/>
        <v>-0.45736424520970054</v>
      </c>
      <c r="G323" s="24">
        <f t="shared" ca="1" si="180"/>
        <v>-0.19153851222188156</v>
      </c>
      <c r="H323" s="24">
        <f t="shared" ca="1" si="180"/>
        <v>0.36053408037175566</v>
      </c>
      <c r="I323" s="24">
        <f t="shared" ca="1" si="180"/>
        <v>-1.9941391244643953</v>
      </c>
      <c r="J323" s="24">
        <f t="shared" ca="1" si="180"/>
        <v>-0.17955148747072511</v>
      </c>
      <c r="K323" s="24">
        <f t="shared" ca="1" si="180"/>
        <v>0.41641880909564871</v>
      </c>
      <c r="L323" s="24">
        <f t="shared" ca="1" si="180"/>
        <v>2.4767350656108231</v>
      </c>
      <c r="M323" s="24">
        <f t="shared" ca="1" si="180"/>
        <v>-0.9988225558126852</v>
      </c>
      <c r="N323" s="24">
        <f ca="1">SQRT(Inputs!$B$38)*C323+SQRT(1-Inputs!$B$38)*_xlfn.NORM.S.INV(RAND())</f>
        <v>0.28776746436006789</v>
      </c>
      <c r="O323" s="24">
        <f ca="1">SQRT(Inputs!$B$38)*D323+SQRT(1-Inputs!$B$38)*_xlfn.NORM.S.INV(RAND())</f>
        <v>-0.42450960798922921</v>
      </c>
      <c r="P323" s="24">
        <f ca="1">SQRT(Inputs!$B$38)*E323+SQRT(1-Inputs!$B$38)*_xlfn.NORM.S.INV(RAND())</f>
        <v>1.1431681301215781</v>
      </c>
      <c r="Q323" s="24">
        <f ca="1">SQRT(Inputs!$B$38)*F323+SQRT(1-Inputs!$B$38)*_xlfn.NORM.S.INV(RAND())</f>
        <v>-0.26320602372670582</v>
      </c>
      <c r="R323" s="24">
        <f ca="1">SQRT(Inputs!$B$38)*G323+SQRT(1-Inputs!$B$38)*_xlfn.NORM.S.INV(RAND())</f>
        <v>-0.51926183232002687</v>
      </c>
      <c r="S323" s="24">
        <f ca="1">SQRT(Inputs!$B$38)*H323+SQRT(1-Inputs!$B$38)*_xlfn.NORM.S.INV(RAND())</f>
        <v>-0.44613083901480005</v>
      </c>
      <c r="T323" s="24">
        <f ca="1">SQRT(Inputs!$B$38)*I323+SQRT(1-Inputs!$B$38)*_xlfn.NORM.S.INV(RAND())</f>
        <v>-0.54824454097495601</v>
      </c>
      <c r="U323" s="24">
        <f ca="1">SQRT(Inputs!$B$38)*J323+SQRT(1-Inputs!$B$38)*_xlfn.NORM.S.INV(RAND())</f>
        <v>-1.0518906091171825</v>
      </c>
      <c r="V323" s="24">
        <f ca="1">SQRT(Inputs!$B$38)*K323+SQRT(1-Inputs!$B$38)*_xlfn.NORM.S.INV(RAND())</f>
        <v>0.20470070135665253</v>
      </c>
      <c r="W323" s="24">
        <f ca="1">SQRT(Inputs!$B$38)*L323+SQRT(1-Inputs!$B$38)*_xlfn.NORM.S.INV(RAND())</f>
        <v>1.6775510167774936</v>
      </c>
      <c r="X323" s="24">
        <f ca="1">SQRT(Inputs!$B$38)*M323+SQRT(1-Inputs!$B$38)*_xlfn.NORM.S.INV(RAND())</f>
        <v>-0.21887972340035172</v>
      </c>
      <c r="Y323" s="24">
        <f ca="1">SQRT(Inputs!$B$38)*C323+SQRT(1-Inputs!$B$38)*_xlfn.NORM.S.INV(RAND())</f>
        <v>-0.74914201292934823</v>
      </c>
      <c r="Z323" s="24">
        <f ca="1">SQRT(Inputs!$B$38)*D323+SQRT(1-Inputs!$B$38)*_xlfn.NORM.S.INV(RAND())</f>
        <v>0.88182966429091314</v>
      </c>
      <c r="AA323" s="24">
        <f ca="1">SQRT(Inputs!$B$38)*E323+SQRT(1-Inputs!$B$38)*_xlfn.NORM.S.INV(RAND())</f>
        <v>1.0736019355898709</v>
      </c>
      <c r="AB323" s="24">
        <f ca="1">SQRT(Inputs!$B$38)*F323+SQRT(1-Inputs!$B$38)*_xlfn.NORM.S.INV(RAND())</f>
        <v>1.6204155067822597</v>
      </c>
      <c r="AC323" s="24">
        <f ca="1">SQRT(Inputs!$B$38)*G323+SQRT(1-Inputs!$B$38)*_xlfn.NORM.S.INV(RAND())</f>
        <v>0.32873842706567358</v>
      </c>
      <c r="AD323" s="24">
        <f ca="1">SQRT(Inputs!$B$38)*H323+SQRT(1-Inputs!$B$38)*_xlfn.NORM.S.INV(RAND())</f>
        <v>-0.60512183623617699</v>
      </c>
      <c r="AE323" s="24">
        <f ca="1">SQRT(Inputs!$B$38)*I323+SQRT(1-Inputs!$B$38)*_xlfn.NORM.S.INV(RAND())</f>
        <v>0.47074308275267573</v>
      </c>
      <c r="AF323" s="24">
        <f ca="1">SQRT(Inputs!$B$38)*J323+SQRT(1-Inputs!$B$38)*_xlfn.NORM.S.INV(RAND())</f>
        <v>0.65131927390367383</v>
      </c>
      <c r="AG323" s="24">
        <f ca="1">SQRT(Inputs!$B$38)*K323+SQRT(1-Inputs!$B$38)*_xlfn.NORM.S.INV(RAND())</f>
        <v>1.473263505573992</v>
      </c>
      <c r="AH323" s="24">
        <f ca="1">SQRT(Inputs!$B$38)*L323+SQRT(1-Inputs!$B$38)*_xlfn.NORM.S.INV(RAND())</f>
        <v>1.7047989342706424</v>
      </c>
      <c r="AI323" s="24">
        <f ca="1">SQRT(Inputs!$B$38)*M323+SQRT(1-Inputs!$B$38)*_xlfn.NORM.S.INV(RAND())</f>
        <v>-1.0970716569300589</v>
      </c>
      <c r="AJ323" s="24">
        <f ca="1">SQRT(Inputs!$B$38)*C323+SQRT(1-Inputs!$B$38)*_xlfn.NORM.S.INV(RAND())</f>
        <v>-1.1441903736977286</v>
      </c>
      <c r="AK323" s="24">
        <f ca="1">SQRT(Inputs!$B$38)*D323+SQRT(1-Inputs!$B$38)*_xlfn.NORM.S.INV(RAND())</f>
        <v>-1.0628665814670271</v>
      </c>
      <c r="AL323" s="24">
        <f ca="1">SQRT(Inputs!$B$38)*E323+SQRT(1-Inputs!$B$38)*_xlfn.NORM.S.INV(RAND())</f>
        <v>-1.0384037524217171</v>
      </c>
      <c r="AM323" s="24">
        <f ca="1">SQRT(Inputs!$B$38)*F323+SQRT(1-Inputs!$B$38)*_xlfn.NORM.S.INV(RAND())</f>
        <v>-0.77289379127764624</v>
      </c>
      <c r="AN323" s="24">
        <f ca="1">SQRT(Inputs!$B$38)*G323+SQRT(1-Inputs!$B$38)*_xlfn.NORM.S.INV(RAND())</f>
        <v>-1.1497910552994861</v>
      </c>
      <c r="AO323" s="24">
        <f ca="1">SQRT(Inputs!$B$38)*H323+SQRT(1-Inputs!$B$38)*_xlfn.NORM.S.INV(RAND())</f>
        <v>0.61574801084524422</v>
      </c>
      <c r="AP323" s="24">
        <f ca="1">SQRT(Inputs!$B$38)*I323+SQRT(1-Inputs!$B$38)*_xlfn.NORM.S.INV(RAND())</f>
        <v>-0.6530211057104871</v>
      </c>
      <c r="AQ323" s="24">
        <f ca="1">SQRT(Inputs!$B$38)*J323+SQRT(1-Inputs!$B$38)*_xlfn.NORM.S.INV(RAND())</f>
        <v>0.87255411474254063</v>
      </c>
      <c r="AR323" s="24">
        <f ca="1">SQRT(Inputs!$B$38)*K323+SQRT(1-Inputs!$B$38)*_xlfn.NORM.S.INV(RAND())</f>
        <v>0.36015625140118829</v>
      </c>
      <c r="AS323" s="24">
        <f ca="1">SQRT(Inputs!$B$38)*L323+SQRT(1-Inputs!$B$38)*_xlfn.NORM.S.INV(RAND())</f>
        <v>1.8502771139232541</v>
      </c>
      <c r="AT323" s="24">
        <f ca="1">SQRT(Inputs!$B$38)*M323+SQRT(1-Inputs!$B$38)*_xlfn.NORM.S.INV(RAND())</f>
        <v>-1.1670387915110543</v>
      </c>
      <c r="AU323" s="15">
        <f ca="1">Inputs!$B$6*EXP($B$8-0.5*C$5^2+C$5*N323)</f>
        <v>5198.8577689194071</v>
      </c>
      <c r="AV323" s="15">
        <f t="shared" ca="1" si="146"/>
        <v>5945.3257636127337</v>
      </c>
      <c r="AW323" s="15">
        <f t="shared" ca="1" si="147"/>
        <v>8457.8313181588346</v>
      </c>
      <c r="AX323" s="15">
        <f t="shared" ca="1" si="148"/>
        <v>9992.1289418634078</v>
      </c>
      <c r="AY323" s="15">
        <f t="shared" ca="1" si="149"/>
        <v>11492.866407614938</v>
      </c>
      <c r="AZ323" s="15">
        <f t="shared" ca="1" si="150"/>
        <v>13382.231296348422</v>
      </c>
      <c r="BA323" s="15">
        <f t="shared" ca="1" si="151"/>
        <v>15463.214700443516</v>
      </c>
      <c r="BB323" s="15">
        <f t="shared" ca="1" si="152"/>
        <v>17038.040288187418</v>
      </c>
      <c r="BC323" s="15">
        <f t="shared" ca="1" si="153"/>
        <v>21283.695742767555</v>
      </c>
      <c r="BD323" s="15">
        <f t="shared" ca="1" si="154"/>
        <v>30504.262064302013</v>
      </c>
      <c r="BE323" s="15">
        <f t="shared" ca="1" si="155"/>
        <v>36641.264637477914</v>
      </c>
      <c r="BF323" s="15">
        <f ca="1">Inputs!$B$13*EXP($B$9-0.5*C$6^2+C$6*Y323)</f>
        <v>11922.15314579165</v>
      </c>
      <c r="BG323" s="15">
        <f t="shared" ca="1" si="156"/>
        <v>17035.985136060841</v>
      </c>
      <c r="BH323" s="15">
        <f t="shared" ca="1" si="157"/>
        <v>24871.710548803421</v>
      </c>
      <c r="BI323" s="15">
        <f t="shared" ca="1" si="158"/>
        <v>39071.433911868684</v>
      </c>
      <c r="BJ323" s="15">
        <f t="shared" ca="1" si="159"/>
        <v>50223.421902398863</v>
      </c>
      <c r="BK323" s="15">
        <f t="shared" ca="1" si="160"/>
        <v>56765.195043458356</v>
      </c>
      <c r="BL323" s="15">
        <f t="shared" ca="1" si="161"/>
        <v>74115.405810844037</v>
      </c>
      <c r="BM323" s="15">
        <f t="shared" ca="1" si="162"/>
        <v>98781.630427623983</v>
      </c>
      <c r="BN323" s="15">
        <f t="shared" ca="1" si="163"/>
        <v>144947.82118846869</v>
      </c>
      <c r="BO323" s="15">
        <f t="shared" ca="1" si="164"/>
        <v>217429.97105681465</v>
      </c>
      <c r="BP323" s="15">
        <f t="shared" ca="1" si="165"/>
        <v>236336.63715601125</v>
      </c>
      <c r="BQ323" s="15">
        <f ca="1">Inputs!$B$20*EXP($B$10-0.5*C$7^2+C$7*AJ323)</f>
        <v>2858.6482952161318</v>
      </c>
      <c r="BR323" s="15">
        <f t="shared" ca="1" si="166"/>
        <v>2767.6130292639564</v>
      </c>
      <c r="BS323" s="15">
        <f t="shared" ca="1" si="167"/>
        <v>2812.6298711956724</v>
      </c>
      <c r="BT323" s="15">
        <f t="shared" ca="1" si="168"/>
        <v>3166.3070191558645</v>
      </c>
      <c r="BU323" s="15">
        <f t="shared" ca="1" si="169"/>
        <v>3322.3969433272214</v>
      </c>
      <c r="BV323" s="15">
        <f t="shared" ca="1" si="170"/>
        <v>5310.2767925685275</v>
      </c>
      <c r="BW323" s="15">
        <f t="shared" ca="1" si="171"/>
        <v>6453.6437189351363</v>
      </c>
      <c r="BX323" s="15">
        <f t="shared" ca="1" si="172"/>
        <v>10751.921982327152</v>
      </c>
      <c r="BY323" s="15">
        <f t="shared" ca="1" si="173"/>
        <v>16139.969902991586</v>
      </c>
      <c r="BZ323" s="15">
        <f t="shared" ca="1" si="174"/>
        <v>31821.906079590361</v>
      </c>
      <c r="CA323" s="15">
        <f t="shared" ca="1" si="175"/>
        <v>36328.133672632088</v>
      </c>
      <c r="CB323" s="15">
        <f ca="1">(AU323*DCF!C$10-DCF!C$5*MAX(AU323*DCF!C$10,0)-MAX(AU323-Inputs!$B$6,0)/Inputs!$B$10)*DCF!C$6</f>
        <v>1041.3871725892384</v>
      </c>
      <c r="CC323" s="15">
        <f ca="1">(AV323*DCF!D$10-DCF!D$5*MAX(AV323*DCF!D$10,0)-MAX(AV323-AU323,0)/Inputs!$B$10)*DCF!D$6</f>
        <v>1267.1261925699891</v>
      </c>
      <c r="CD323" s="15">
        <f ca="1">(AW323*DCF!E$10-DCF!E$5*MAX(AW323*DCF!E$10,0)-MAX(AW323-AV323,0)/Inputs!$B$10)*DCF!E$6</f>
        <v>1386.8583160665289</v>
      </c>
      <c r="CE323" s="15">
        <f ca="1">(AX323*DCF!F$10-DCF!F$5*MAX(AX323*DCF!F$10,0)-MAX(AX323-AW323,0)/Inputs!$B$10)*DCF!F$6</f>
        <v>1862.016527926934</v>
      </c>
      <c r="CF323" s="15">
        <f ca="1">(AY323*DCF!G$10-DCF!G$5*MAX(AY323*DCF!G$10,0)-MAX(AY323-AX323,0)/Inputs!$B$10)*DCF!G$6</f>
        <v>2079.5207775264998</v>
      </c>
      <c r="CG323" s="15">
        <f ca="1">(AZ323*DCF!H$10-DCF!H$5*MAX(AZ323*DCF!H$10,0)-MAX(AZ323-AY323,0)/Inputs!$B$10)*DCF!H$6</f>
        <v>2262.6791976799132</v>
      </c>
      <c r="CH323" s="15">
        <f ca="1">(BA323*DCF!I$10-DCF!I$5*MAX(BA323*DCF!I$10,0)-MAX(BA323-AZ323,0)/Inputs!$B$10)*DCF!I$6</f>
        <v>2483.2110366388747</v>
      </c>
      <c r="CI323" s="15">
        <f ca="1">(BB323*DCF!J$10-DCF!J$5*MAX(BB323*DCF!J$10,0)-MAX(BB323-BA323,0)/Inputs!$B$10)*DCF!J$6</f>
        <v>2685.1283804528348</v>
      </c>
      <c r="CJ323" s="15">
        <f ca="1">(BC323*DCF!K$10-DCF!K$5*MAX(BC323*DCF!K$10,0)-MAX(BC323-BB323,0)/Inputs!$B$10)*DCF!K$6</f>
        <v>2832.0060635753252</v>
      </c>
      <c r="CK323" s="15">
        <f ca="1">(BD323*DCF!L$10-DCF!L$5*MAX(BD323*DCF!L$10,0)-MAX(BD323-BC323,0)/Inputs!$B$10)*DCF!L$6</f>
        <v>3408.2542679875551</v>
      </c>
      <c r="CL323" s="15">
        <f ca="1">(BE323*DCF!M$10-DCF!M$5*MAX(BE323*DCF!M$10,0)-MAX(BE323-BD323,0)/Inputs!$B$10)*DCF!M$6</f>
        <v>4437.425829501758</v>
      </c>
      <c r="CM323" s="15">
        <f ca="1">(BF323*DCF!C$28-DCF!C$5*MAX(BF323*DCF!C$28,0)-MAX(BF323-Inputs!$B$13,0)/Inputs!$B$17)*DCF!C$6</f>
        <v>3514.9710025600648</v>
      </c>
      <c r="CN323" s="15">
        <f ca="1">(BG323*DCF!D$28-DCF!D$5*MAX(BG323*DCF!D$28,0)-MAX(BG323-BF323,0)/Inputs!$B$17)*DCF!D$6</f>
        <v>3926.4757065065164</v>
      </c>
      <c r="CO323" s="15">
        <f ca="1">(BH323*DCF!E$28-DCF!E$5*MAX(BH323*DCF!E$28,0)-MAX(BH323-BG323,0)/Inputs!$B$17)*DCF!E$6</f>
        <v>5499.7976823311055</v>
      </c>
      <c r="CP323" s="15">
        <f ca="1">(BI323*DCF!F$28-DCF!F$5*MAX(BI323*DCF!F$28,0)-MAX(BI323-BH323,0)/Inputs!$B$17)*DCF!F$6</f>
        <v>8021.5810498098317</v>
      </c>
      <c r="CQ323" s="15">
        <f ca="1">(BJ323*DCF!G$28-DCF!G$5*MAX(BJ323*DCF!G$28,0)-MAX(BJ323-BI323,0)/Inputs!$B$17)*DCF!G$6</f>
        <v>11155.193644763674</v>
      </c>
      <c r="CR323" s="15">
        <f ca="1">(BK323*DCF!H$28-DCF!H$5*MAX(BK323*DCF!H$28,0)-MAX(BK323-BJ323,0)/Inputs!$B$17)*DCF!H$6</f>
        <v>13022.251048477006</v>
      </c>
      <c r="CS323" s="15">
        <f ca="1">(BL323*DCF!I$28-DCF!I$5*MAX(BL323*DCF!I$28,0)-MAX(BL323-BK323,0)/Inputs!$B$17)*DCF!I$6</f>
        <v>14938.175617682968</v>
      </c>
      <c r="CT323" s="15">
        <f ca="1">(BM323*DCF!J$28-DCF!J$5*MAX(BM323*DCF!J$28,0)-MAX(BM323-BL323,0)/Inputs!$B$17)*DCF!J$6</f>
        <v>18765.964193165852</v>
      </c>
      <c r="CU323" s="15">
        <f ca="1">(BN323*DCF!K$28-DCF!K$5*MAX(BN323*DCF!K$28,0)-MAX(BN323-BM323,0)/Inputs!$B$17)*DCF!K$6</f>
        <v>24955.806057489241</v>
      </c>
      <c r="CV323" s="15">
        <f ca="1">(BO323*DCF!L$28-DCF!L$5*MAX(BO323*DCF!L$28,0)-MAX(BO323-BN323,0)/Inputs!$B$17)*DCF!L$6</f>
        <v>35180.366932896504</v>
      </c>
      <c r="CW323" s="15">
        <f ca="1">(BP323*DCF!M$28-DCF!M$5*MAX(BP323*DCF!M$28,0)-MAX(BP323-BO323,0)/Inputs!$B$17)*DCF!M$6</f>
        <v>42490.59718437172</v>
      </c>
      <c r="CX323" s="15">
        <f ca="1">(BQ323*DCF!C$46-DCF!C$5*MAX(BQ323*DCF!C$46,0)-MAX(BQ323-Inputs!$B$20,0)/Inputs!$B$24)*DCF!C$6</f>
        <v>-660.19591113536524</v>
      </c>
      <c r="CY323" s="15">
        <f ca="1">(BR323*DCF!D$46-DCF!D$5*MAX(BR323*DCF!D$46,0)-MAX(BR323-BQ323,0)/Inputs!$B$24)*DCF!D$6</f>
        <v>-472.36700252519665</v>
      </c>
      <c r="CZ323" s="15">
        <f ca="1">(BS323*DCF!E$46-DCF!E$5*MAX(BS323*DCF!E$46,0)-MAX(BS323-BR323,0)/Inputs!$B$24)*DCF!E$6</f>
        <v>-350.342779220333</v>
      </c>
      <c r="DA323" s="15">
        <f ca="1">(BT323*DCF!F$46-DCF!F$5*MAX(BT323*DCF!F$46,0)-MAX(BT323-BS323,0)/Inputs!$B$24)*DCF!F$6</f>
        <v>-359.37552621484571</v>
      </c>
      <c r="DB323" s="15">
        <f ca="1">(BU323*DCF!G$46-DCF!G$5*MAX(BU323*DCF!G$46,0)-MAX(BU323-BT323,0)/Inputs!$B$24)*DCF!G$6</f>
        <v>-164.26443544958491</v>
      </c>
      <c r="DC323" s="15">
        <f ca="1">(BV323*DCF!H$46-DCF!H$5*MAX(BV323*DCF!H$46,0)-MAX(BV323-BU323,0)/Inputs!$B$24)*DCF!H$6</f>
        <v>-617.72148320981978</v>
      </c>
      <c r="DD323" s="15">
        <f ca="1">(BW323*DCF!I$46-DCF!I$5*MAX(BW323*DCF!I$46,0)-MAX(BW323-BV323,0)/Inputs!$B$24)*DCF!I$6</f>
        <v>-179.16700984683041</v>
      </c>
      <c r="DE323" s="15">
        <f ca="1">(BX323*DCF!J$46-DCF!J$5*MAX(BX323*DCF!J$46,0)-MAX(BX323-BW323,0)/Inputs!$B$24)*DCF!J$6</f>
        <v>-688.81978572869991</v>
      </c>
      <c r="DF323" s="15">
        <f ca="1">(BY323*DCF!K$46-DCF!K$5*MAX(BY323*DCF!K$46,0)-MAX(BY323-BX323,0)/Inputs!$B$24)*DCF!K$6</f>
        <v>-397.95931983659932</v>
      </c>
      <c r="DG323" s="15">
        <f ca="1">(BZ323*DCF!L$46-DCF!L$5*MAX(BZ323*DCF!L$46,0)-MAX(BZ323-BY323,0)/Inputs!$B$24)*DCF!L$6</f>
        <v>-1349.1730317138772</v>
      </c>
      <c r="DH323" s="15">
        <f ca="1">(CA323*DCF!M$46-DCF!M$5*MAX(CA323*DCF!M$46,0)-MAX(CA323-BZ323,0)/Inputs!$B$24)*DCF!M$6</f>
        <v>1905.9282621953794</v>
      </c>
      <c r="DI323" s="15">
        <f ca="1">SUM(CB323:CL323)+BE323*DCF!M$10*(1+Inputs!$B$30)*(1-Inputs!$B$33)*(1-Inputs!$B$30/Inputs!$B$31)/(Inputs!$B$29-Inputs!$B$30)*DCF!M$6</f>
        <v>127718.73777918037</v>
      </c>
      <c r="DJ323" s="15">
        <f ca="1">SUM(CM323:CW323)+BP323*DCF!M$28*(1+Inputs!$B$30)*(1-Inputs!$B$33)*(1-Inputs!$B$30/Inputs!$B$31)/(Inputs!$B$29-Inputs!$B$30)*DCF!M$6</f>
        <v>1058441.828698277</v>
      </c>
      <c r="DK323" s="15">
        <f ca="1">SUM(CX323:DH323)+CA323*DCF!M$46*(1+Inputs!$B$30)*(1-Inputs!$B$33)*(1-Inputs!$B$30/Inputs!$B$31)/(Inputs!$B$29-Inputs!$B$30)*DCF!M$6</f>
        <v>52834.13997774235</v>
      </c>
      <c r="DM323" s="15">
        <f ca="1">DI323+DJ323+DK323+Inputs!$B$34+Inputs!$B$36-Inputs!$B$35</f>
        <v>1315845.7064551997</v>
      </c>
    </row>
    <row r="324" spans="1:117" x14ac:dyDescent="0.75">
      <c r="A324" s="11">
        <v>311</v>
      </c>
      <c r="C324" s="24">
        <f t="shared" ref="C324:M333" ca="1" si="181">_xlfn.NORM.S.INV(RAND())</f>
        <v>-0.42854621561832407</v>
      </c>
      <c r="D324" s="24">
        <f t="shared" ca="1" si="181"/>
        <v>1.453740032193463</v>
      </c>
      <c r="E324" s="24">
        <f t="shared" ca="1" si="181"/>
        <v>-1.6115397980712336</v>
      </c>
      <c r="F324" s="24">
        <f t="shared" ca="1" si="181"/>
        <v>-0.98216947061830284</v>
      </c>
      <c r="G324" s="24">
        <f t="shared" ca="1" si="181"/>
        <v>-0.14980537935798358</v>
      </c>
      <c r="H324" s="24">
        <f t="shared" ca="1" si="181"/>
        <v>1.777723864081977</v>
      </c>
      <c r="I324" s="24">
        <f t="shared" ca="1" si="181"/>
        <v>-0.6984253907339022</v>
      </c>
      <c r="J324" s="24">
        <f t="shared" ca="1" si="181"/>
        <v>0.89582937711727184</v>
      </c>
      <c r="K324" s="24">
        <f t="shared" ca="1" si="181"/>
        <v>-0.95176729944547944</v>
      </c>
      <c r="L324" s="24">
        <f t="shared" ca="1" si="181"/>
        <v>-1.296686761987754</v>
      </c>
      <c r="M324" s="24">
        <f t="shared" ca="1" si="181"/>
        <v>1.1970306967478688</v>
      </c>
      <c r="N324" s="24">
        <f ca="1">SQRT(Inputs!$B$38)*C324+SQRT(1-Inputs!$B$38)*_xlfn.NORM.S.INV(RAND())</f>
        <v>-0.91951970810397188</v>
      </c>
      <c r="O324" s="24">
        <f ca="1">SQRT(Inputs!$B$38)*D324+SQRT(1-Inputs!$B$38)*_xlfn.NORM.S.INV(RAND())</f>
        <v>2.3614263540175271</v>
      </c>
      <c r="P324" s="24">
        <f ca="1">SQRT(Inputs!$B$38)*E324+SQRT(1-Inputs!$B$38)*_xlfn.NORM.S.INV(RAND())</f>
        <v>-0.66777945464771249</v>
      </c>
      <c r="Q324" s="24">
        <f ca="1">SQRT(Inputs!$B$38)*F324+SQRT(1-Inputs!$B$38)*_xlfn.NORM.S.INV(RAND())</f>
        <v>-1.6179353052005117</v>
      </c>
      <c r="R324" s="24">
        <f ca="1">SQRT(Inputs!$B$38)*G324+SQRT(1-Inputs!$B$38)*_xlfn.NORM.S.INV(RAND())</f>
        <v>-2.7807530898294415E-2</v>
      </c>
      <c r="S324" s="24">
        <f ca="1">SQRT(Inputs!$B$38)*H324+SQRT(1-Inputs!$B$38)*_xlfn.NORM.S.INV(RAND())</f>
        <v>0.75719233278075482</v>
      </c>
      <c r="T324" s="24">
        <f ca="1">SQRT(Inputs!$B$38)*I324+SQRT(1-Inputs!$B$38)*_xlfn.NORM.S.INV(RAND())</f>
        <v>-0.69387190804106424</v>
      </c>
      <c r="U324" s="24">
        <f ca="1">SQRT(Inputs!$B$38)*J324+SQRT(1-Inputs!$B$38)*_xlfn.NORM.S.INV(RAND())</f>
        <v>-0.15610816415387269</v>
      </c>
      <c r="V324" s="24">
        <f ca="1">SQRT(Inputs!$B$38)*K324+SQRT(1-Inputs!$B$38)*_xlfn.NORM.S.INV(RAND())</f>
        <v>-2.4640026122740522E-2</v>
      </c>
      <c r="W324" s="24">
        <f ca="1">SQRT(Inputs!$B$38)*L324+SQRT(1-Inputs!$B$38)*_xlfn.NORM.S.INV(RAND())</f>
        <v>-1.0027815130563156</v>
      </c>
      <c r="X324" s="24">
        <f ca="1">SQRT(Inputs!$B$38)*M324+SQRT(1-Inputs!$B$38)*_xlfn.NORM.S.INV(RAND())</f>
        <v>0.76519897825376737</v>
      </c>
      <c r="Y324" s="24">
        <f ca="1">SQRT(Inputs!$B$38)*C324+SQRT(1-Inputs!$B$38)*_xlfn.NORM.S.INV(RAND())</f>
        <v>-0.23951129430815959</v>
      </c>
      <c r="Z324" s="24">
        <f ca="1">SQRT(Inputs!$B$38)*D324+SQRT(1-Inputs!$B$38)*_xlfn.NORM.S.INV(RAND())</f>
        <v>-7.217380411229779E-2</v>
      </c>
      <c r="AA324" s="24">
        <f ca="1">SQRT(Inputs!$B$38)*E324+SQRT(1-Inputs!$B$38)*_xlfn.NORM.S.INV(RAND())</f>
        <v>-2.186610683423484</v>
      </c>
      <c r="AB324" s="24">
        <f ca="1">SQRT(Inputs!$B$38)*F324+SQRT(1-Inputs!$B$38)*_xlfn.NORM.S.INV(RAND())</f>
        <v>0.38109595158893306</v>
      </c>
      <c r="AC324" s="24">
        <f ca="1">SQRT(Inputs!$B$38)*G324+SQRT(1-Inputs!$B$38)*_xlfn.NORM.S.INV(RAND())</f>
        <v>-1.4720545948649781</v>
      </c>
      <c r="AD324" s="24">
        <f ca="1">SQRT(Inputs!$B$38)*H324+SQRT(1-Inputs!$B$38)*_xlfn.NORM.S.INV(RAND())</f>
        <v>1.7392642231742765</v>
      </c>
      <c r="AE324" s="24">
        <f ca="1">SQRT(Inputs!$B$38)*I324+SQRT(1-Inputs!$B$38)*_xlfn.NORM.S.INV(RAND())</f>
        <v>-1.1160144381944173</v>
      </c>
      <c r="AF324" s="24">
        <f ca="1">SQRT(Inputs!$B$38)*J324+SQRT(1-Inputs!$B$38)*_xlfn.NORM.S.INV(RAND())</f>
        <v>1.0392530777554965</v>
      </c>
      <c r="AG324" s="24">
        <f ca="1">SQRT(Inputs!$B$38)*K324+SQRT(1-Inputs!$B$38)*_xlfn.NORM.S.INV(RAND())</f>
        <v>-1.0409536886726869</v>
      </c>
      <c r="AH324" s="24">
        <f ca="1">SQRT(Inputs!$B$38)*L324+SQRT(1-Inputs!$B$38)*_xlfn.NORM.S.INV(RAND())</f>
        <v>-1.5456415452831944</v>
      </c>
      <c r="AI324" s="24">
        <f ca="1">SQRT(Inputs!$B$38)*M324+SQRT(1-Inputs!$B$38)*_xlfn.NORM.S.INV(RAND())</f>
        <v>0.47010323938119181</v>
      </c>
      <c r="AJ324" s="24">
        <f ca="1">SQRT(Inputs!$B$38)*C324+SQRT(1-Inputs!$B$38)*_xlfn.NORM.S.INV(RAND())</f>
        <v>-0.68570040598016946</v>
      </c>
      <c r="AK324" s="24">
        <f ca="1">SQRT(Inputs!$B$38)*D324+SQRT(1-Inputs!$B$38)*_xlfn.NORM.S.INV(RAND())</f>
        <v>1.5676591262380888</v>
      </c>
      <c r="AL324" s="24">
        <f ca="1">SQRT(Inputs!$B$38)*E324+SQRT(1-Inputs!$B$38)*_xlfn.NORM.S.INV(RAND())</f>
        <v>-0.8991659664738072</v>
      </c>
      <c r="AM324" s="24">
        <f ca="1">SQRT(Inputs!$B$38)*F324+SQRT(1-Inputs!$B$38)*_xlfn.NORM.S.INV(RAND())</f>
        <v>-0.10498519224283903</v>
      </c>
      <c r="AN324" s="24">
        <f ca="1">SQRT(Inputs!$B$38)*G324+SQRT(1-Inputs!$B$38)*_xlfn.NORM.S.INV(RAND())</f>
        <v>-0.11266998748222248</v>
      </c>
      <c r="AO324" s="24">
        <f ca="1">SQRT(Inputs!$B$38)*H324+SQRT(1-Inputs!$B$38)*_xlfn.NORM.S.INV(RAND())</f>
        <v>0.52147708608127674</v>
      </c>
      <c r="AP324" s="24">
        <f ca="1">SQRT(Inputs!$B$38)*I324+SQRT(1-Inputs!$B$38)*_xlfn.NORM.S.INV(RAND())</f>
        <v>-0.28316827782065146</v>
      </c>
      <c r="AQ324" s="24">
        <f ca="1">SQRT(Inputs!$B$38)*J324+SQRT(1-Inputs!$B$38)*_xlfn.NORM.S.INV(RAND())</f>
        <v>3.2947531176547085E-2</v>
      </c>
      <c r="AR324" s="24">
        <f ca="1">SQRT(Inputs!$B$38)*K324+SQRT(1-Inputs!$B$38)*_xlfn.NORM.S.INV(RAND())</f>
        <v>0.5913542540271689</v>
      </c>
      <c r="AS324" s="24">
        <f ca="1">SQRT(Inputs!$B$38)*L324+SQRT(1-Inputs!$B$38)*_xlfn.NORM.S.INV(RAND())</f>
        <v>0.55344950443226038</v>
      </c>
      <c r="AT324" s="24">
        <f ca="1">SQRT(Inputs!$B$38)*M324+SQRT(1-Inputs!$B$38)*_xlfn.NORM.S.INV(RAND())</f>
        <v>0.60490957743182694</v>
      </c>
      <c r="AU324" s="15">
        <f ca="1">Inputs!$B$6*EXP($B$8-0.5*C$5^2+C$5*N324)</f>
        <v>4275.972894890625</v>
      </c>
      <c r="AV324" s="15">
        <f t="shared" ca="1" si="146"/>
        <v>7365.4473398647033</v>
      </c>
      <c r="AW324" s="15">
        <f t="shared" ca="1" si="147"/>
        <v>8207.3044120770701</v>
      </c>
      <c r="AX324" s="15">
        <f t="shared" ca="1" si="148"/>
        <v>8186.440341094878</v>
      </c>
      <c r="AY324" s="15">
        <f t="shared" ca="1" si="149"/>
        <v>9972.2273012753467</v>
      </c>
      <c r="AZ324" s="15">
        <f t="shared" ca="1" si="150"/>
        <v>13256.851118829785</v>
      </c>
      <c r="BA324" s="15">
        <f t="shared" ca="1" si="151"/>
        <v>15086.636050469855</v>
      </c>
      <c r="BB324" s="15">
        <f t="shared" ca="1" si="152"/>
        <v>18183.998489313206</v>
      </c>
      <c r="BC324" s="15">
        <f t="shared" ca="1" si="153"/>
        <v>22217.862486069585</v>
      </c>
      <c r="BD324" s="15">
        <f t="shared" ca="1" si="154"/>
        <v>24782.07762216132</v>
      </c>
      <c r="BE324" s="15">
        <f t="shared" ca="1" si="155"/>
        <v>32559.186465030234</v>
      </c>
      <c r="BF324" s="15">
        <f ca="1">Inputs!$B$13*EXP($B$9-0.5*C$6^2+C$6*Y324)</f>
        <v>13189.636284696599</v>
      </c>
      <c r="BG324" s="15">
        <f t="shared" ca="1" si="156"/>
        <v>15866.692929103549</v>
      </c>
      <c r="BH324" s="15">
        <f t="shared" ca="1" si="157"/>
        <v>13489.274750760693</v>
      </c>
      <c r="BI324" s="15">
        <f t="shared" ca="1" si="158"/>
        <v>17510.488864467483</v>
      </c>
      <c r="BJ324" s="15">
        <f t="shared" ca="1" si="159"/>
        <v>17362.516794432271</v>
      </c>
      <c r="BK324" s="15">
        <f t="shared" ca="1" si="160"/>
        <v>27002.461476262695</v>
      </c>
      <c r="BL324" s="15">
        <f t="shared" ca="1" si="161"/>
        <v>28702.88289032234</v>
      </c>
      <c r="BM324" s="15">
        <f t="shared" ca="1" si="162"/>
        <v>40144.196705146285</v>
      </c>
      <c r="BN324" s="15">
        <f t="shared" ca="1" si="163"/>
        <v>43582.106141048374</v>
      </c>
      <c r="BO324" s="15">
        <f t="shared" ca="1" si="164"/>
        <v>44804.908463795007</v>
      </c>
      <c r="BP324" s="15">
        <f t="shared" ca="1" si="165"/>
        <v>58163.227729540369</v>
      </c>
      <c r="BQ324" s="15">
        <f ca="1">Inputs!$B$20*EXP($B$10-0.5*C$7^2+C$7*AJ324)</f>
        <v>3363.450371488545</v>
      </c>
      <c r="BR324" s="15">
        <f t="shared" ca="1" si="166"/>
        <v>7508.2773995489488</v>
      </c>
      <c r="BS324" s="15">
        <f t="shared" ca="1" si="167"/>
        <v>7941.723195728825</v>
      </c>
      <c r="BT324" s="15">
        <f t="shared" ca="1" si="168"/>
        <v>10652.453339790811</v>
      </c>
      <c r="BU324" s="15">
        <f t="shared" ca="1" si="169"/>
        <v>14365.978812008934</v>
      </c>
      <c r="BV324" s="15">
        <f t="shared" ca="1" si="170"/>
        <v>22478.992200574365</v>
      </c>
      <c r="BW324" s="15">
        <f t="shared" ca="1" si="171"/>
        <v>29543.424318441361</v>
      </c>
      <c r="BX324" s="15">
        <f t="shared" ca="1" si="172"/>
        <v>41595.060885861749</v>
      </c>
      <c r="BY324" s="15">
        <f t="shared" ca="1" si="173"/>
        <v>65263.282946883395</v>
      </c>
      <c r="BZ324" s="15">
        <f t="shared" ca="1" si="174"/>
        <v>101380.92388849142</v>
      </c>
      <c r="CA324" s="15">
        <f t="shared" ca="1" si="175"/>
        <v>158570.47325937281</v>
      </c>
      <c r="CB324" s="15">
        <f ca="1">(AU324*DCF!C$10-DCF!C$5*MAX(AU324*DCF!C$10,0)-MAX(AU324-Inputs!$B$6,0)/Inputs!$B$10)*DCF!C$6</f>
        <v>1047.9675062368224</v>
      </c>
      <c r="CC324" s="15">
        <f ca="1">(AV324*DCF!D$10-DCF!D$5*MAX(AV324*DCF!D$10,0)-MAX(AV324-AU324,0)/Inputs!$B$10)*DCF!D$6</f>
        <v>1041.9904037075551</v>
      </c>
      <c r="CD324" s="15">
        <f ca="1">(AW324*DCF!E$10-DCF!E$5*MAX(AW324*DCF!E$10,0)-MAX(AW324-AV324,0)/Inputs!$B$10)*DCF!E$6</f>
        <v>1705.3148640824877</v>
      </c>
      <c r="CE324" s="15">
        <f ca="1">(AX324*DCF!F$10-DCF!F$5*MAX(AX324*DCF!F$10,0)-MAX(AX324-AW324,0)/Inputs!$B$10)*DCF!F$6</f>
        <v>1787.0868798683241</v>
      </c>
      <c r="CF324" s="15">
        <f ca="1">(AY324*DCF!G$10-DCF!G$5*MAX(AY324*DCF!G$10,0)-MAX(AY324-AX324,0)/Inputs!$B$10)*DCF!G$6</f>
        <v>1711.4170875820557</v>
      </c>
      <c r="CG324" s="15">
        <f ca="1">(AZ324*DCF!H$10-DCF!H$5*MAX(AZ324*DCF!H$10,0)-MAX(AZ324-AY324,0)/Inputs!$B$10)*DCF!H$6</f>
        <v>1990.5833101458361</v>
      </c>
      <c r="CH324" s="15">
        <f ca="1">(BA324*DCF!I$10-DCF!I$5*MAX(BA324*DCF!I$10,0)-MAX(BA324-AZ324,0)/Inputs!$B$10)*DCF!I$6</f>
        <v>2455.6292056010557</v>
      </c>
      <c r="CI324" s="15">
        <f ca="1">(BB324*DCF!J$10-DCF!J$5*MAX(BB324*DCF!J$10,0)-MAX(BB324-BA324,0)/Inputs!$B$10)*DCF!J$6</f>
        <v>2651.0620963700244</v>
      </c>
      <c r="CJ324" s="15">
        <f ca="1">(BC324*DCF!K$10-DCF!K$5*MAX(BC324*DCF!K$10,0)-MAX(BC324-BB324,0)/Inputs!$B$10)*DCF!K$6</f>
        <v>3012.0394864798768</v>
      </c>
      <c r="CK324" s="15">
        <f ca="1">(BD324*DCF!L$10-DCF!L$5*MAX(BD324*DCF!L$10,0)-MAX(BD324-BC324,0)/Inputs!$B$10)*DCF!L$6</f>
        <v>3406.0140252418496</v>
      </c>
      <c r="CL324" s="15">
        <f ca="1">(BE324*DCF!M$10-DCF!M$5*MAX(BE324*DCF!M$10,0)-MAX(BE324-BD324,0)/Inputs!$B$10)*DCF!M$6</f>
        <v>3665.4635832823519</v>
      </c>
      <c r="CM324" s="15">
        <f ca="1">(BF324*DCF!C$28-DCF!C$5*MAX(BF324*DCF!C$28,0)-MAX(BF324-Inputs!$B$13,0)/Inputs!$B$17)*DCF!C$6</f>
        <v>3609.077265044371</v>
      </c>
      <c r="CN324" s="15">
        <f ca="1">(BG324*DCF!D$28-DCF!D$5*MAX(BG324*DCF!D$28,0)-MAX(BG324-BF324,0)/Inputs!$B$17)*DCF!D$6</f>
        <v>4101.9680897276503</v>
      </c>
      <c r="CO324" s="15">
        <f ca="1">(BH324*DCF!E$28-DCF!E$5*MAX(BH324*DCF!E$28,0)-MAX(BH324-BG324,0)/Inputs!$B$17)*DCF!E$6</f>
        <v>3820.4028054233536</v>
      </c>
      <c r="CP324" s="15">
        <f ca="1">(BI324*DCF!F$28-DCF!F$5*MAX(BI324*DCF!F$28,0)-MAX(BI324-BH324,0)/Inputs!$B$17)*DCF!F$6</f>
        <v>4021.5108957858706</v>
      </c>
      <c r="CQ324" s="15">
        <f ca="1">(BJ324*DCF!G$28-DCF!G$5*MAX(BJ324*DCF!G$28,0)-MAX(BJ324-BI324,0)/Inputs!$B$17)*DCF!G$6</f>
        <v>4504.8367113507857</v>
      </c>
      <c r="CR324" s="15">
        <f ca="1">(BK324*DCF!H$28-DCF!H$5*MAX(BK324*DCF!H$28,0)-MAX(BK324-BJ324,0)/Inputs!$B$17)*DCF!H$6</f>
        <v>5180.2297614187</v>
      </c>
      <c r="CS324" s="15">
        <f ca="1">(BL324*DCF!I$28-DCF!I$5*MAX(BL324*DCF!I$28,0)-MAX(BL324-BK324,0)/Inputs!$B$17)*DCF!I$6</f>
        <v>6505.50748200211</v>
      </c>
      <c r="CT324" s="15">
        <f ca="1">(BM324*DCF!J$28-DCF!J$5*MAX(BM324*DCF!J$28,0)-MAX(BM324-BL324,0)/Inputs!$B$17)*DCF!J$6</f>
        <v>7438.4637432547343</v>
      </c>
      <c r="CU324" s="15">
        <f ca="1">(BN324*DCF!K$28-DCF!K$5*MAX(BN324*DCF!K$28,0)-MAX(BN324-BM324,0)/Inputs!$B$17)*DCF!K$6</f>
        <v>8782.7119625666564</v>
      </c>
      <c r="CV324" s="15">
        <f ca="1">(BO324*DCF!L$28-DCF!L$5*MAX(BO324*DCF!L$28,0)-MAX(BO324-BN324,0)/Inputs!$B$17)*DCF!L$6</f>
        <v>8801.1575660659146</v>
      </c>
      <c r="CW324" s="15">
        <f ca="1">(BP324*DCF!M$28-DCF!M$5*MAX(BP324*DCF!M$28,0)-MAX(BP324-BO324,0)/Inputs!$B$17)*DCF!M$6</f>
        <v>9547.1252354359021</v>
      </c>
      <c r="CX324" s="15">
        <f ca="1">(BQ324*DCF!C$46-DCF!C$5*MAX(BQ324*DCF!C$46,0)-MAX(BQ324-Inputs!$B$20,0)/Inputs!$B$24)*DCF!C$6</f>
        <v>-851.81319040776782</v>
      </c>
      <c r="CY324" s="15">
        <f ca="1">(BR324*DCF!D$46-DCF!D$5*MAX(BR324*DCF!D$46,0)-MAX(BR324-BQ324,0)/Inputs!$B$24)*DCF!D$6</f>
        <v>-3050.051144495937</v>
      </c>
      <c r="CZ324" s="15">
        <f ca="1">(BS324*DCF!E$46-DCF!E$5*MAX(BS324*DCF!E$46,0)-MAX(BS324-BR324,0)/Inputs!$B$24)*DCF!E$6</f>
        <v>-1109.9749957525173</v>
      </c>
      <c r="DA324" s="15">
        <f ca="1">(BT324*DCF!F$46-DCF!F$5*MAX(BT324*DCF!F$46,0)-MAX(BT324-BS324,0)/Inputs!$B$24)*DCF!F$6</f>
        <v>-1762.8415403209356</v>
      </c>
      <c r="DB324" s="15">
        <f ca="1">(BU324*DCF!G$46-DCF!G$5*MAX(BU324*DCF!G$46,0)-MAX(BU324-BT324,0)/Inputs!$B$24)*DCF!G$6</f>
        <v>-1732.3997420771468</v>
      </c>
      <c r="DC324" s="15">
        <f ca="1">(BV324*DCF!H$46-DCF!H$5*MAX(BV324*DCF!H$46,0)-MAX(BV324-BU324,0)/Inputs!$B$24)*DCF!H$6</f>
        <v>-2521.0692012389395</v>
      </c>
      <c r="DD324" s="15">
        <f ca="1">(BW324*DCF!I$46-DCF!I$5*MAX(BW324*DCF!I$46,0)-MAX(BW324-BV324,0)/Inputs!$B$24)*DCF!I$6</f>
        <v>-1345.6083347962451</v>
      </c>
      <c r="DE324" s="15">
        <f ca="1">(BX324*DCF!J$46-DCF!J$5*MAX(BX324*DCF!J$46,0)-MAX(BX324-BW324,0)/Inputs!$B$24)*DCF!J$6</f>
        <v>-1451.0993755571319</v>
      </c>
      <c r="DF324" s="15">
        <f ca="1">(BY324*DCF!K$46-DCF!K$5*MAX(BY324*DCF!K$46,0)-MAX(BY324-BX324,0)/Inputs!$B$24)*DCF!K$6</f>
        <v>-2070.0276079241603</v>
      </c>
      <c r="DG324" s="15">
        <f ca="1">(BZ324*DCF!L$46-DCF!L$5*MAX(BZ324*DCF!L$46,0)-MAX(BZ324-BY324,0)/Inputs!$B$24)*DCF!L$6</f>
        <v>-1165.5474727845944</v>
      </c>
      <c r="DH324" s="15">
        <f ca="1">(CA324*DCF!M$46-DCF!M$5*MAX(CA324*DCF!M$46,0)-MAX(CA324-BZ324,0)/Inputs!$B$24)*DCF!M$6</f>
        <v>475.47284002578687</v>
      </c>
      <c r="DI324" s="15">
        <f ca="1">SUM(CB324:CL324)+BE324*DCF!M$10*(1+Inputs!$B$30)*(1-Inputs!$B$33)*(1-Inputs!$B$30/Inputs!$B$31)/(Inputs!$B$29-Inputs!$B$30)*DCF!M$6</f>
        <v>115087.21493144566</v>
      </c>
      <c r="DJ324" s="15">
        <f ca="1">SUM(CM324:CW324)+BP324*DCF!M$28*(1+Inputs!$B$30)*(1-Inputs!$B$33)*(1-Inputs!$B$30/Inputs!$B$31)/(Inputs!$B$29-Inputs!$B$30)*DCF!M$6</f>
        <v>282138.3673852408</v>
      </c>
      <c r="DK324" s="15">
        <f ca="1">SUM(CX324:DH324)+CA324*DCF!M$46*(1+Inputs!$B$30)*(1-Inputs!$B$33)*(1-Inputs!$B$30/Inputs!$B$31)/(Inputs!$B$29-Inputs!$B$30)*DCF!M$6</f>
        <v>228583.77576703954</v>
      </c>
      <c r="DM324" s="15">
        <f ca="1">DI324+DJ324+DK324+Inputs!$B$34+Inputs!$B$36-Inputs!$B$35</f>
        <v>702660.35808372602</v>
      </c>
    </row>
    <row r="325" spans="1:117" x14ac:dyDescent="0.75">
      <c r="A325" s="11">
        <v>312</v>
      </c>
      <c r="C325" s="24">
        <f t="shared" ca="1" si="181"/>
        <v>9.4190619010611973E-2</v>
      </c>
      <c r="D325" s="24">
        <f t="shared" ca="1" si="181"/>
        <v>-1.7590024830168138</v>
      </c>
      <c r="E325" s="24">
        <f t="shared" ca="1" si="181"/>
        <v>-0.60928964597443802</v>
      </c>
      <c r="F325" s="24">
        <f t="shared" ca="1" si="181"/>
        <v>-0.59897981190116711</v>
      </c>
      <c r="G325" s="24">
        <f t="shared" ca="1" si="181"/>
        <v>-0.5494803791961107</v>
      </c>
      <c r="H325" s="24">
        <f t="shared" ca="1" si="181"/>
        <v>0.94532678076191745</v>
      </c>
      <c r="I325" s="24">
        <f t="shared" ca="1" si="181"/>
        <v>0.12367752227296595</v>
      </c>
      <c r="J325" s="24">
        <f t="shared" ca="1" si="181"/>
        <v>1.2023131050721811</v>
      </c>
      <c r="K325" s="24">
        <f t="shared" ca="1" si="181"/>
        <v>0.522341495819025</v>
      </c>
      <c r="L325" s="24">
        <f t="shared" ca="1" si="181"/>
        <v>0.64892781154072288</v>
      </c>
      <c r="M325" s="24">
        <f t="shared" ca="1" si="181"/>
        <v>-1.3086441309365622</v>
      </c>
      <c r="N325" s="24">
        <f ca="1">SQRT(Inputs!$B$38)*C325+SQRT(1-Inputs!$B$38)*_xlfn.NORM.S.INV(RAND())</f>
        <v>-0.76043274441294151</v>
      </c>
      <c r="O325" s="24">
        <f ca="1">SQRT(Inputs!$B$38)*D325+SQRT(1-Inputs!$B$38)*_xlfn.NORM.S.INV(RAND())</f>
        <v>-0.72547207971486061</v>
      </c>
      <c r="P325" s="24">
        <f ca="1">SQRT(Inputs!$B$38)*E325+SQRT(1-Inputs!$B$38)*_xlfn.NORM.S.INV(RAND())</f>
        <v>-2.2765421671995445</v>
      </c>
      <c r="Q325" s="24">
        <f ca="1">SQRT(Inputs!$B$38)*F325+SQRT(1-Inputs!$B$38)*_xlfn.NORM.S.INV(RAND())</f>
        <v>-1.4675894881825866</v>
      </c>
      <c r="R325" s="24">
        <f ca="1">SQRT(Inputs!$B$38)*G325+SQRT(1-Inputs!$B$38)*_xlfn.NORM.S.INV(RAND())</f>
        <v>-0.56820060673492623</v>
      </c>
      <c r="S325" s="24">
        <f ca="1">SQRT(Inputs!$B$38)*H325+SQRT(1-Inputs!$B$38)*_xlfn.NORM.S.INV(RAND())</f>
        <v>3.7171295885524647E-2</v>
      </c>
      <c r="T325" s="24">
        <f ca="1">SQRT(Inputs!$B$38)*I325+SQRT(1-Inputs!$B$38)*_xlfn.NORM.S.INV(RAND())</f>
        <v>-1.0875568781258669</v>
      </c>
      <c r="U325" s="24">
        <f ca="1">SQRT(Inputs!$B$38)*J325+SQRT(1-Inputs!$B$38)*_xlfn.NORM.S.INV(RAND())</f>
        <v>1.9353979497980291</v>
      </c>
      <c r="V325" s="24">
        <f ca="1">SQRT(Inputs!$B$38)*K325+SQRT(1-Inputs!$B$38)*_xlfn.NORM.S.INV(RAND())</f>
        <v>-0.36723544828582505</v>
      </c>
      <c r="W325" s="24">
        <f ca="1">SQRT(Inputs!$B$38)*L325+SQRT(1-Inputs!$B$38)*_xlfn.NORM.S.INV(RAND())</f>
        <v>0.7954597895869544</v>
      </c>
      <c r="X325" s="24">
        <f ca="1">SQRT(Inputs!$B$38)*M325+SQRT(1-Inputs!$B$38)*_xlfn.NORM.S.INV(RAND())</f>
        <v>-1.3386649185869848E-2</v>
      </c>
      <c r="Y325" s="24">
        <f ca="1">SQRT(Inputs!$B$38)*C325+SQRT(1-Inputs!$B$38)*_xlfn.NORM.S.INV(RAND())</f>
        <v>0.99072254016981542</v>
      </c>
      <c r="Z325" s="24">
        <f ca="1">SQRT(Inputs!$B$38)*D325+SQRT(1-Inputs!$B$38)*_xlfn.NORM.S.INV(RAND())</f>
        <v>-1.4090455574882905</v>
      </c>
      <c r="AA325" s="24">
        <f ca="1">SQRT(Inputs!$B$38)*E325+SQRT(1-Inputs!$B$38)*_xlfn.NORM.S.INV(RAND())</f>
        <v>-0.33385509061428342</v>
      </c>
      <c r="AB325" s="24">
        <f ca="1">SQRT(Inputs!$B$38)*F325+SQRT(1-Inputs!$B$38)*_xlfn.NORM.S.INV(RAND())</f>
        <v>3.5892853991557727E-2</v>
      </c>
      <c r="AC325" s="24">
        <f ca="1">SQRT(Inputs!$B$38)*G325+SQRT(1-Inputs!$B$38)*_xlfn.NORM.S.INV(RAND())</f>
        <v>-1.3629636214123999</v>
      </c>
      <c r="AD325" s="24">
        <f ca="1">SQRT(Inputs!$B$38)*H325+SQRT(1-Inputs!$B$38)*_xlfn.NORM.S.INV(RAND())</f>
        <v>-0.70587814152804984</v>
      </c>
      <c r="AE325" s="24">
        <f ca="1">SQRT(Inputs!$B$38)*I325+SQRT(1-Inputs!$B$38)*_xlfn.NORM.S.INV(RAND())</f>
        <v>-6.9999290134754658E-2</v>
      </c>
      <c r="AF325" s="24">
        <f ca="1">SQRT(Inputs!$B$38)*J325+SQRT(1-Inputs!$B$38)*_xlfn.NORM.S.INV(RAND())</f>
        <v>0.55110582054209589</v>
      </c>
      <c r="AG325" s="24">
        <f ca="1">SQRT(Inputs!$B$38)*K325+SQRT(1-Inputs!$B$38)*_xlfn.NORM.S.INV(RAND())</f>
        <v>0.81494803200130672</v>
      </c>
      <c r="AH325" s="24">
        <f ca="1">SQRT(Inputs!$B$38)*L325+SQRT(1-Inputs!$B$38)*_xlfn.NORM.S.INV(RAND())</f>
        <v>1.7820447454764696</v>
      </c>
      <c r="AI325" s="24">
        <f ca="1">SQRT(Inputs!$B$38)*M325+SQRT(1-Inputs!$B$38)*_xlfn.NORM.S.INV(RAND())</f>
        <v>-1.4674817251475689</v>
      </c>
      <c r="AJ325" s="24">
        <f ca="1">SQRT(Inputs!$B$38)*C325+SQRT(1-Inputs!$B$38)*_xlfn.NORM.S.INV(RAND())</f>
        <v>-0.64670535093686732</v>
      </c>
      <c r="AK325" s="24">
        <f ca="1">SQRT(Inputs!$B$38)*D325+SQRT(1-Inputs!$B$38)*_xlfn.NORM.S.INV(RAND())</f>
        <v>-0.9629525543130727</v>
      </c>
      <c r="AL325" s="24">
        <f ca="1">SQRT(Inputs!$B$38)*E325+SQRT(1-Inputs!$B$38)*_xlfn.NORM.S.INV(RAND())</f>
        <v>-1.0547115489062844</v>
      </c>
      <c r="AM325" s="24">
        <f ca="1">SQRT(Inputs!$B$38)*F325+SQRT(1-Inputs!$B$38)*_xlfn.NORM.S.INV(RAND())</f>
        <v>-0.86610473014957634</v>
      </c>
      <c r="AN325" s="24">
        <f ca="1">SQRT(Inputs!$B$38)*G325+SQRT(1-Inputs!$B$38)*_xlfn.NORM.S.INV(RAND())</f>
        <v>-0.28271540607797807</v>
      </c>
      <c r="AO325" s="24">
        <f ca="1">SQRT(Inputs!$B$38)*H325+SQRT(1-Inputs!$B$38)*_xlfn.NORM.S.INV(RAND())</f>
        <v>1.1202776057375812</v>
      </c>
      <c r="AP325" s="24">
        <f ca="1">SQRT(Inputs!$B$38)*I325+SQRT(1-Inputs!$B$38)*_xlfn.NORM.S.INV(RAND())</f>
        <v>0.93060199287186784</v>
      </c>
      <c r="AQ325" s="24">
        <f ca="1">SQRT(Inputs!$B$38)*J325+SQRT(1-Inputs!$B$38)*_xlfn.NORM.S.INV(RAND())</f>
        <v>1.8566342276614587</v>
      </c>
      <c r="AR325" s="24">
        <f ca="1">SQRT(Inputs!$B$38)*K325+SQRT(1-Inputs!$B$38)*_xlfn.NORM.S.INV(RAND())</f>
        <v>-0.1311519385098503</v>
      </c>
      <c r="AS325" s="24">
        <f ca="1">SQRT(Inputs!$B$38)*L325+SQRT(1-Inputs!$B$38)*_xlfn.NORM.S.INV(RAND())</f>
        <v>0.67745941538314836</v>
      </c>
      <c r="AT325" s="24">
        <f ca="1">SQRT(Inputs!$B$38)*M325+SQRT(1-Inputs!$B$38)*_xlfn.NORM.S.INV(RAND())</f>
        <v>-0.97341492823704256</v>
      </c>
      <c r="AU325" s="15">
        <f ca="1">Inputs!$B$6*EXP($B$8-0.5*C$5^2+C$5*N325)</f>
        <v>4387.517381164339</v>
      </c>
      <c r="AV325" s="15">
        <f t="shared" ca="1" si="146"/>
        <v>4800.3019299817806</v>
      </c>
      <c r="AW325" s="15">
        <f t="shared" ca="1" si="147"/>
        <v>4305.5796923577718</v>
      </c>
      <c r="AX325" s="15">
        <f t="shared" ca="1" si="148"/>
        <v>4376.0633936241611</v>
      </c>
      <c r="AY325" s="15">
        <f t="shared" ca="1" si="149"/>
        <v>5004.6273081465561</v>
      </c>
      <c r="AZ325" s="15">
        <f t="shared" ca="1" si="150"/>
        <v>6145.8998675467619</v>
      </c>
      <c r="BA325" s="15">
        <f t="shared" ca="1" si="151"/>
        <v>6711.8663686250748</v>
      </c>
      <c r="BB325" s="15">
        <f t="shared" ca="1" si="152"/>
        <v>9975.7486264353247</v>
      </c>
      <c r="BC325" s="15">
        <f t="shared" ca="1" si="153"/>
        <v>11792.230596403571</v>
      </c>
      <c r="BD325" s="15">
        <f t="shared" ca="1" si="154"/>
        <v>15562.44870174955</v>
      </c>
      <c r="BE325" s="15">
        <f t="shared" ca="1" si="155"/>
        <v>19046.548285809567</v>
      </c>
      <c r="BF325" s="15">
        <f ca="1">Inputs!$B$13*EXP($B$9-0.5*C$6^2+C$6*Y325)</f>
        <v>16832.682905149828</v>
      </c>
      <c r="BG325" s="15">
        <f t="shared" ca="1" si="156"/>
        <v>15909.081926315479</v>
      </c>
      <c r="BH325" s="15">
        <f t="shared" ca="1" si="157"/>
        <v>18390.902889513673</v>
      </c>
      <c r="BI325" s="15">
        <f t="shared" ca="1" si="158"/>
        <v>22637.9525158875</v>
      </c>
      <c r="BJ325" s="15">
        <f t="shared" ca="1" si="159"/>
        <v>22802.413815796303</v>
      </c>
      <c r="BK325" s="15">
        <f t="shared" ca="1" si="160"/>
        <v>25421.39107657842</v>
      </c>
      <c r="BL325" s="15">
        <f t="shared" ca="1" si="161"/>
        <v>30945.120870723131</v>
      </c>
      <c r="BM325" s="15">
        <f t="shared" ca="1" si="162"/>
        <v>40733.640966405859</v>
      </c>
      <c r="BN325" s="15">
        <f t="shared" ca="1" si="163"/>
        <v>55236.649230371324</v>
      </c>
      <c r="BO325" s="15">
        <f t="shared" ca="1" si="164"/>
        <v>83605.452748206924</v>
      </c>
      <c r="BP325" s="15">
        <f t="shared" ca="1" si="165"/>
        <v>87140.609354513523</v>
      </c>
      <c r="BQ325" s="15">
        <f ca="1">Inputs!$B$20*EXP($B$10-0.5*C$7^2+C$7*AJ325)</f>
        <v>3410.2930100545145</v>
      </c>
      <c r="BR325" s="15">
        <f t="shared" ca="1" si="166"/>
        <v>3408.1350978042974</v>
      </c>
      <c r="BS325" s="15">
        <f t="shared" ca="1" si="167"/>
        <v>3447.3861956085439</v>
      </c>
      <c r="BT325" s="15">
        <f t="shared" ca="1" si="168"/>
        <v>3787.136045639149</v>
      </c>
      <c r="BU325" s="15">
        <f t="shared" ca="1" si="169"/>
        <v>4901.4780823425472</v>
      </c>
      <c r="BV325" s="15">
        <f t="shared" ca="1" si="170"/>
        <v>8777.2580509515647</v>
      </c>
      <c r="BW325" s="15">
        <f t="shared" ca="1" si="171"/>
        <v>14914.55555838313</v>
      </c>
      <c r="BX325" s="15">
        <f t="shared" ca="1" si="172"/>
        <v>30267.056048633072</v>
      </c>
      <c r="BY325" s="15">
        <f t="shared" ca="1" si="173"/>
        <v>41358.366281989212</v>
      </c>
      <c r="BZ325" s="15">
        <f t="shared" ca="1" si="174"/>
        <v>65728.149957578673</v>
      </c>
      <c r="CA325" s="15">
        <f t="shared" ca="1" si="175"/>
        <v>77662.456829693096</v>
      </c>
      <c r="CB325" s="15">
        <f ca="1">(AU325*DCF!C$10-DCF!C$5*MAX(AU325*DCF!C$10,0)-MAX(AU325-Inputs!$B$6,0)/Inputs!$B$10)*DCF!C$6</f>
        <v>1047.17217416791</v>
      </c>
      <c r="CC325" s="15">
        <f ca="1">(AV325*DCF!D$10-DCF!D$5*MAX(AV325*DCF!D$10,0)-MAX(AV325-AU325,0)/Inputs!$B$10)*DCF!D$6</f>
        <v>1069.3943655649487</v>
      </c>
      <c r="CD325" s="15">
        <f ca="1">(AW325*DCF!E$10-DCF!E$5*MAX(AW325*DCF!E$10,0)-MAX(AW325-AV325,0)/Inputs!$B$10)*DCF!E$6</f>
        <v>994.08981190516204</v>
      </c>
      <c r="CE325" s="15">
        <f ca="1">(AX325*DCF!F$10-DCF!F$5*MAX(AX325*DCF!F$10,0)-MAX(AX325-AW325,0)/Inputs!$B$10)*DCF!F$6</f>
        <v>940.62175403167498</v>
      </c>
      <c r="CF325" s="15">
        <f ca="1">(AY325*DCF!G$10-DCF!G$5*MAX(AY325*DCF!G$10,0)-MAX(AY325-AX325,0)/Inputs!$B$10)*DCF!G$6</f>
        <v>910.33180546044002</v>
      </c>
      <c r="CG325" s="15">
        <f ca="1">(AZ325*DCF!H$10-DCF!H$5*MAX(AZ325*DCF!H$10,0)-MAX(AZ325-AY325,0)/Inputs!$B$10)*DCF!H$6</f>
        <v>990.57746468968719</v>
      </c>
      <c r="CH325" s="15">
        <f ca="1">(BA325*DCF!I$10-DCF!I$5*MAX(BA325*DCF!I$10,0)-MAX(BA325-AZ325,0)/Inputs!$B$10)*DCF!I$6</f>
        <v>1133.1748000649668</v>
      </c>
      <c r="CI325" s="15">
        <f ca="1">(BB325*DCF!J$10-DCF!J$5*MAX(BB325*DCF!J$10,0)-MAX(BB325-BA325,0)/Inputs!$B$10)*DCF!J$6</f>
        <v>1217.2740395600333</v>
      </c>
      <c r="CJ325" s="15">
        <f ca="1">(BC325*DCF!K$10-DCF!K$5*MAX(BC325*DCF!K$10,0)-MAX(BC325-BB325,0)/Inputs!$B$10)*DCF!K$6</f>
        <v>1644.0799178490133</v>
      </c>
      <c r="CK325" s="15">
        <f ca="1">(BD325*DCF!L$10-DCF!L$5*MAX(BD325*DCF!L$10,0)-MAX(BD325-BC325,0)/Inputs!$B$10)*DCF!L$6</f>
        <v>1859.5629530652791</v>
      </c>
      <c r="CL325" s="15">
        <f ca="1">(BE325*DCF!M$10-DCF!M$5*MAX(BE325*DCF!M$10,0)-MAX(BE325-BD325,0)/Inputs!$B$10)*DCF!M$6</f>
        <v>2271.501389473196</v>
      </c>
      <c r="CM325" s="15">
        <f ca="1">(BF325*DCF!C$28-DCF!C$5*MAX(BF325*DCF!C$28,0)-MAX(BF325-Inputs!$B$13,0)/Inputs!$B$17)*DCF!C$6</f>
        <v>3879.5609432754909</v>
      </c>
      <c r="CN325" s="15">
        <f ca="1">(BG325*DCF!D$28-DCF!D$5*MAX(BG325*DCF!D$28,0)-MAX(BG325-BF325,0)/Inputs!$B$17)*DCF!D$6</f>
        <v>4685.5915513487316</v>
      </c>
      <c r="CO325" s="15">
        <f ca="1">(BH325*DCF!E$28-DCF!E$5*MAX(BH325*DCF!E$28,0)-MAX(BH325-BG325,0)/Inputs!$B$17)*DCF!E$6</f>
        <v>4719.4984247612865</v>
      </c>
      <c r="CP325" s="15">
        <f ca="1">(BI325*DCF!F$28-DCF!F$5*MAX(BI325*DCF!F$28,0)-MAX(BI325-BH325,0)/Inputs!$B$17)*DCF!F$6</f>
        <v>5372.3652906478874</v>
      </c>
      <c r="CQ325" s="15">
        <f ca="1">(BJ325*DCF!G$28-DCF!G$5*MAX(BJ325*DCF!G$28,0)-MAX(BJ325-BI325,0)/Inputs!$B$17)*DCF!G$6</f>
        <v>5888.5984999580596</v>
      </c>
      <c r="CR325" s="15">
        <f ca="1">(BK325*DCF!H$28-DCF!H$5*MAX(BK325*DCF!H$28,0)-MAX(BK325-BJ325,0)/Inputs!$B$17)*DCF!H$6</f>
        <v>5880.0749120116398</v>
      </c>
      <c r="CS325" s="15">
        <f ca="1">(BL325*DCF!I$28-DCF!I$5*MAX(BL325*DCF!I$28,0)-MAX(BL325-BK325,0)/Inputs!$B$17)*DCF!I$6</f>
        <v>6484.0145884113144</v>
      </c>
      <c r="CT325" s="15">
        <f ca="1">(BM325*DCF!J$28-DCF!J$5*MAX(BM325*DCF!J$28,0)-MAX(BM325-BL325,0)/Inputs!$B$17)*DCF!J$6</f>
        <v>7789.1056928153212</v>
      </c>
      <c r="CU325" s="15">
        <f ca="1">(BN325*DCF!K$28-DCF!K$5*MAX(BN325*DCF!K$28,0)-MAX(BN325-BM325,0)/Inputs!$B$17)*DCF!K$6</f>
        <v>9888.6288313669393</v>
      </c>
      <c r="CV325" s="15">
        <f ca="1">(BO325*DCF!L$28-DCF!L$5*MAX(BO325*DCF!L$28,0)-MAX(BO325-BN325,0)/Inputs!$B$17)*DCF!L$6</f>
        <v>13471.065268537257</v>
      </c>
      <c r="CW325" s="15">
        <f ca="1">(BP325*DCF!M$28-DCF!M$5*MAX(BP325*DCF!M$28,0)-MAX(BP325-BO325,0)/Inputs!$B$17)*DCF!M$6</f>
        <v>16026.03288006173</v>
      </c>
      <c r="CX325" s="15">
        <f ca="1">(BQ325*DCF!C$46-DCF!C$5*MAX(BQ325*DCF!C$46,0)-MAX(BQ325-Inputs!$B$20,0)/Inputs!$B$24)*DCF!C$6</f>
        <v>-884.26767440266588</v>
      </c>
      <c r="CY325" s="15">
        <f ca="1">(BR325*DCF!D$46-DCF!D$5*MAX(BR325*DCF!D$46,0)-MAX(BR325-BQ325,0)/Inputs!$B$24)*DCF!D$6</f>
        <v>-581.68918245730424</v>
      </c>
      <c r="CZ325" s="15">
        <f ca="1">(BS325*DCF!E$46-DCF!E$5*MAX(BS325*DCF!E$46,0)-MAX(BS325-BR325,0)/Inputs!$B$24)*DCF!E$6</f>
        <v>-423.13112216921064</v>
      </c>
      <c r="DA325" s="15">
        <f ca="1">(BT325*DCF!F$46-DCF!F$5*MAX(BT325*DCF!F$46,0)-MAX(BT325-BS325,0)/Inputs!$B$24)*DCF!F$6</f>
        <v>-399.51685165225223</v>
      </c>
      <c r="DB325" s="15">
        <f ca="1">(BU325*DCF!G$46-DCF!G$5*MAX(BU325*DCF!G$46,0)-MAX(BU325-BT325,0)/Inputs!$B$24)*DCF!G$6</f>
        <v>-539.71868298845379</v>
      </c>
      <c r="DC325" s="15">
        <f ca="1">(BV325*DCF!H$46-DCF!H$5*MAX(BV325*DCF!H$46,0)-MAX(BV325-BU325,0)/Inputs!$B$24)*DCF!H$6</f>
        <v>-1204.3748779473883</v>
      </c>
      <c r="DD325" s="15">
        <f ca="1">(BW325*DCF!I$46-DCF!I$5*MAX(BW325*DCF!I$46,0)-MAX(BW325-BV325,0)/Inputs!$B$24)*DCF!I$6</f>
        <v>-1417.3232486024781</v>
      </c>
      <c r="DE325" s="15">
        <f ca="1">(BX325*DCF!J$46-DCF!J$5*MAX(BX325*DCF!J$46,0)-MAX(BX325-BW325,0)/Inputs!$B$24)*DCF!J$6</f>
        <v>-2801.6130274569823</v>
      </c>
      <c r="DF325" s="15">
        <f ca="1">(BY325*DCF!K$46-DCF!K$5*MAX(BY325*DCF!K$46,0)-MAX(BY325-BX325,0)/Inputs!$B$24)*DCF!K$6</f>
        <v>-354.54778505585182</v>
      </c>
      <c r="DG325" s="15">
        <f ca="1">(BZ325*DCF!L$46-DCF!L$5*MAX(BZ325*DCF!L$46,0)-MAX(BZ325-BY325,0)/Inputs!$B$24)*DCF!L$6</f>
        <v>-971.47982340770818</v>
      </c>
      <c r="DH325" s="15">
        <f ca="1">(CA325*DCF!M$46-DCF!M$5*MAX(CA325*DCF!M$46,0)-MAX(CA325-BZ325,0)/Inputs!$B$24)*DCF!M$6</f>
        <v>3593.4909217064724</v>
      </c>
      <c r="DI325" s="15">
        <f ca="1">SUM(CB325:CL325)+BE325*DCF!M$10*(1+Inputs!$B$30)*(1-Inputs!$B$33)*(1-Inputs!$B$30/Inputs!$B$31)/(Inputs!$B$29-Inputs!$B$30)*DCF!M$6</f>
        <v>67084.576219767187</v>
      </c>
      <c r="DJ325" s="15">
        <f ca="1">SUM(CM325:CW325)+BP325*DCF!M$28*(1+Inputs!$B$30)*(1-Inputs!$B$33)*(1-Inputs!$B$30/Inputs!$B$31)/(Inputs!$B$29-Inputs!$B$30)*DCF!M$6</f>
        <v>407435.82774836442</v>
      </c>
      <c r="DK325" s="15">
        <f ca="1">SUM(CX325:DH325)+CA325*DCF!M$46*(1+Inputs!$B$30)*(1-Inputs!$B$33)*(1-Inputs!$B$30/Inputs!$B$31)/(Inputs!$B$29-Inputs!$B$30)*DCF!M$6</f>
        <v>114091.18661040482</v>
      </c>
      <c r="DM325" s="15">
        <f ca="1">DI325+DJ325+DK325+Inputs!$B$34+Inputs!$B$36-Inputs!$B$35</f>
        <v>665462.5905785365</v>
      </c>
    </row>
    <row r="326" spans="1:117" x14ac:dyDescent="0.75">
      <c r="A326" s="11">
        <v>313</v>
      </c>
      <c r="C326" s="24">
        <f t="shared" ca="1" si="181"/>
        <v>1.4910738041880141</v>
      </c>
      <c r="D326" s="24">
        <f t="shared" ca="1" si="181"/>
        <v>1.0029988753338901</v>
      </c>
      <c r="E326" s="24">
        <f t="shared" ca="1" si="181"/>
        <v>-0.31661293763521114</v>
      </c>
      <c r="F326" s="24">
        <f t="shared" ca="1" si="181"/>
        <v>0.29284129758083605</v>
      </c>
      <c r="G326" s="24">
        <f t="shared" ca="1" si="181"/>
        <v>-0.39477422637084592</v>
      </c>
      <c r="H326" s="24">
        <f t="shared" ca="1" si="181"/>
        <v>-1.0206223886362624</v>
      </c>
      <c r="I326" s="24">
        <f t="shared" ca="1" si="181"/>
        <v>-1.2721630706816309</v>
      </c>
      <c r="J326" s="24">
        <f t="shared" ca="1" si="181"/>
        <v>1.185687872996914</v>
      </c>
      <c r="K326" s="24">
        <f t="shared" ca="1" si="181"/>
        <v>-0.41722760716734547</v>
      </c>
      <c r="L326" s="24">
        <f t="shared" ca="1" si="181"/>
        <v>1.6898228139396025</v>
      </c>
      <c r="M326" s="24">
        <f t="shared" ca="1" si="181"/>
        <v>0.66999839538592598</v>
      </c>
      <c r="N326" s="24">
        <f ca="1">SQRT(Inputs!$B$38)*C326+SQRT(1-Inputs!$B$38)*_xlfn.NORM.S.INV(RAND())</f>
        <v>0.72610941421466979</v>
      </c>
      <c r="O326" s="24">
        <f ca="1">SQRT(Inputs!$B$38)*D326+SQRT(1-Inputs!$B$38)*_xlfn.NORM.S.INV(RAND())</f>
        <v>1.40005146279533</v>
      </c>
      <c r="P326" s="24">
        <f ca="1">SQRT(Inputs!$B$38)*E326+SQRT(1-Inputs!$B$38)*_xlfn.NORM.S.INV(RAND())</f>
        <v>-9.0766698156322614E-2</v>
      </c>
      <c r="Q326" s="24">
        <f ca="1">SQRT(Inputs!$B$38)*F326+SQRT(1-Inputs!$B$38)*_xlfn.NORM.S.INV(RAND())</f>
        <v>-1.4365604836757047</v>
      </c>
      <c r="R326" s="24">
        <f ca="1">SQRT(Inputs!$B$38)*G326+SQRT(1-Inputs!$B$38)*_xlfn.NORM.S.INV(RAND())</f>
        <v>-0.60191665028291075</v>
      </c>
      <c r="S326" s="24">
        <f ca="1">SQRT(Inputs!$B$38)*H326+SQRT(1-Inputs!$B$38)*_xlfn.NORM.S.INV(RAND())</f>
        <v>-0.13960870117291235</v>
      </c>
      <c r="T326" s="24">
        <f ca="1">SQRT(Inputs!$B$38)*I326+SQRT(1-Inputs!$B$38)*_xlfn.NORM.S.INV(RAND())</f>
        <v>-1.0075140576959893</v>
      </c>
      <c r="U326" s="24">
        <f ca="1">SQRT(Inputs!$B$38)*J326+SQRT(1-Inputs!$B$38)*_xlfn.NORM.S.INV(RAND())</f>
        <v>-0.39055753303490348</v>
      </c>
      <c r="V326" s="24">
        <f ca="1">SQRT(Inputs!$B$38)*K326+SQRT(1-Inputs!$B$38)*_xlfn.NORM.S.INV(RAND())</f>
        <v>-0.59991538875976547</v>
      </c>
      <c r="W326" s="24">
        <f ca="1">SQRT(Inputs!$B$38)*L326+SQRT(1-Inputs!$B$38)*_xlfn.NORM.S.INV(RAND())</f>
        <v>0.37883375170037425</v>
      </c>
      <c r="X326" s="24">
        <f ca="1">SQRT(Inputs!$B$38)*M326+SQRT(1-Inputs!$B$38)*_xlfn.NORM.S.INV(RAND())</f>
        <v>-0.95256740797590878</v>
      </c>
      <c r="Y326" s="24">
        <f ca="1">SQRT(Inputs!$B$38)*C326+SQRT(1-Inputs!$B$38)*_xlfn.NORM.S.INV(RAND())</f>
        <v>-6.0676710665139466E-2</v>
      </c>
      <c r="Z326" s="24">
        <f ca="1">SQRT(Inputs!$B$38)*D326+SQRT(1-Inputs!$B$38)*_xlfn.NORM.S.INV(RAND())</f>
        <v>0.34107207541449225</v>
      </c>
      <c r="AA326" s="24">
        <f ca="1">SQRT(Inputs!$B$38)*E326+SQRT(1-Inputs!$B$38)*_xlfn.NORM.S.INV(RAND())</f>
        <v>-0.59783210693365607</v>
      </c>
      <c r="AB326" s="24">
        <f ca="1">SQRT(Inputs!$B$38)*F326+SQRT(1-Inputs!$B$38)*_xlfn.NORM.S.INV(RAND())</f>
        <v>0.27241884166722852</v>
      </c>
      <c r="AC326" s="24">
        <f ca="1">SQRT(Inputs!$B$38)*G326+SQRT(1-Inputs!$B$38)*_xlfn.NORM.S.INV(RAND())</f>
        <v>0.54484388827483687</v>
      </c>
      <c r="AD326" s="24">
        <f ca="1">SQRT(Inputs!$B$38)*H326+SQRT(1-Inputs!$B$38)*_xlfn.NORM.S.INV(RAND())</f>
        <v>0.14817571139022689</v>
      </c>
      <c r="AE326" s="24">
        <f ca="1">SQRT(Inputs!$B$38)*I326+SQRT(1-Inputs!$B$38)*_xlfn.NORM.S.INV(RAND())</f>
        <v>-7.547316314731245E-2</v>
      </c>
      <c r="AF326" s="24">
        <f ca="1">SQRT(Inputs!$B$38)*J326+SQRT(1-Inputs!$B$38)*_xlfn.NORM.S.INV(RAND())</f>
        <v>1.2214356736723073</v>
      </c>
      <c r="AG326" s="24">
        <f ca="1">SQRT(Inputs!$B$38)*K326+SQRT(1-Inputs!$B$38)*_xlfn.NORM.S.INV(RAND())</f>
        <v>-0.48207607210895337</v>
      </c>
      <c r="AH326" s="24">
        <f ca="1">SQRT(Inputs!$B$38)*L326+SQRT(1-Inputs!$B$38)*_xlfn.NORM.S.INV(RAND())</f>
        <v>0.73441691286463329</v>
      </c>
      <c r="AI326" s="24">
        <f ca="1">SQRT(Inputs!$B$38)*M326+SQRT(1-Inputs!$B$38)*_xlfn.NORM.S.INV(RAND())</f>
        <v>-0.33208451156240298</v>
      </c>
      <c r="AJ326" s="24">
        <f ca="1">SQRT(Inputs!$B$38)*C326+SQRT(1-Inputs!$B$38)*_xlfn.NORM.S.INV(RAND())</f>
        <v>0.38013324098930423</v>
      </c>
      <c r="AK326" s="24">
        <f ca="1">SQRT(Inputs!$B$38)*D326+SQRT(1-Inputs!$B$38)*_xlfn.NORM.S.INV(RAND())</f>
        <v>2.0227846002439764</v>
      </c>
      <c r="AL326" s="24">
        <f ca="1">SQRT(Inputs!$B$38)*E326+SQRT(1-Inputs!$B$38)*_xlfn.NORM.S.INV(RAND())</f>
        <v>-0.724588155888514</v>
      </c>
      <c r="AM326" s="24">
        <f ca="1">SQRT(Inputs!$B$38)*F326+SQRT(1-Inputs!$B$38)*_xlfn.NORM.S.INV(RAND())</f>
        <v>1.3365696292881655</v>
      </c>
      <c r="AN326" s="24">
        <f ca="1">SQRT(Inputs!$B$38)*G326+SQRT(1-Inputs!$B$38)*_xlfn.NORM.S.INV(RAND())</f>
        <v>-2.1224634013722263</v>
      </c>
      <c r="AO326" s="24">
        <f ca="1">SQRT(Inputs!$B$38)*H326+SQRT(1-Inputs!$B$38)*_xlfn.NORM.S.INV(RAND())</f>
        <v>0.27556300885164631</v>
      </c>
      <c r="AP326" s="24">
        <f ca="1">SQRT(Inputs!$B$38)*I326+SQRT(1-Inputs!$B$38)*_xlfn.NORM.S.INV(RAND())</f>
        <v>0.46549407598410186</v>
      </c>
      <c r="AQ326" s="24">
        <f ca="1">SQRT(Inputs!$B$38)*J326+SQRT(1-Inputs!$B$38)*_xlfn.NORM.S.INV(RAND())</f>
        <v>0.84869107129683241</v>
      </c>
      <c r="AR326" s="24">
        <f ca="1">SQRT(Inputs!$B$38)*K326+SQRT(1-Inputs!$B$38)*_xlfn.NORM.S.INV(RAND())</f>
        <v>-0.8078359050827002</v>
      </c>
      <c r="AS326" s="24">
        <f ca="1">SQRT(Inputs!$B$38)*L326+SQRT(1-Inputs!$B$38)*_xlfn.NORM.S.INV(RAND())</f>
        <v>2.2740390239686294</v>
      </c>
      <c r="AT326" s="24">
        <f ca="1">SQRT(Inputs!$B$38)*M326+SQRT(1-Inputs!$B$38)*_xlfn.NORM.S.INV(RAND())</f>
        <v>-4.4100290049647328E-2</v>
      </c>
      <c r="AU326" s="15">
        <f ca="1">Inputs!$B$6*EXP($B$8-0.5*C$5^2+C$5*N326)</f>
        <v>5581.1491781529503</v>
      </c>
      <c r="AV326" s="15">
        <f t="shared" ca="1" si="146"/>
        <v>8346.3970614216523</v>
      </c>
      <c r="AW326" s="15">
        <f t="shared" ca="1" si="147"/>
        <v>10053.118261409252</v>
      </c>
      <c r="AX326" s="15">
        <f t="shared" ca="1" si="148"/>
        <v>10257.377182342461</v>
      </c>
      <c r="AY326" s="15">
        <f t="shared" ca="1" si="149"/>
        <v>11684.614060470971</v>
      </c>
      <c r="AZ326" s="15">
        <f t="shared" ca="1" si="150"/>
        <v>14072.580420311002</v>
      </c>
      <c r="BA326" s="15">
        <f t="shared" ca="1" si="151"/>
        <v>15497.78946669759</v>
      </c>
      <c r="BB326" s="15">
        <f t="shared" ca="1" si="152"/>
        <v>18245.905147297086</v>
      </c>
      <c r="BC326" s="15">
        <f t="shared" ca="1" si="153"/>
        <v>21089.261787817086</v>
      </c>
      <c r="BD326" s="15">
        <f t="shared" ca="1" si="154"/>
        <v>26768.222998036668</v>
      </c>
      <c r="BE326" s="15">
        <f t="shared" ca="1" si="155"/>
        <v>30075.160836827319</v>
      </c>
      <c r="BF326" s="15">
        <f ca="1">Inputs!$B$13*EXP($B$9-0.5*C$6^2+C$6*Y326)</f>
        <v>13665.643842387275</v>
      </c>
      <c r="BG326" s="15">
        <f t="shared" ca="1" si="156"/>
        <v>17711.977373889153</v>
      </c>
      <c r="BH326" s="15">
        <f t="shared" ca="1" si="157"/>
        <v>19597.941899295813</v>
      </c>
      <c r="BI326" s="15">
        <f t="shared" ca="1" si="158"/>
        <v>25018.165727166648</v>
      </c>
      <c r="BJ326" s="15">
        <f t="shared" ca="1" si="159"/>
        <v>33176.530295333068</v>
      </c>
      <c r="BK326" s="15">
        <f t="shared" ca="1" si="160"/>
        <v>41547.652028902405</v>
      </c>
      <c r="BL326" s="15">
        <f t="shared" ca="1" si="161"/>
        <v>50539.539747194678</v>
      </c>
      <c r="BM326" s="15">
        <f t="shared" ca="1" si="162"/>
        <v>72303.202396410852</v>
      </c>
      <c r="BN326" s="15">
        <f t="shared" ca="1" si="163"/>
        <v>83932.321004031517</v>
      </c>
      <c r="BO326" s="15">
        <f t="shared" ca="1" si="164"/>
        <v>112473.35411488649</v>
      </c>
      <c r="BP326" s="15">
        <f t="shared" ca="1" si="165"/>
        <v>133321.9667686279</v>
      </c>
      <c r="BQ326" s="15">
        <f ca="1">Inputs!$B$20*EXP($B$10-0.5*C$7^2+C$7*AJ326)</f>
        <v>4908.6555545916372</v>
      </c>
      <c r="BR326" s="15">
        <f t="shared" ca="1" si="166"/>
        <v>12661.647742285908</v>
      </c>
      <c r="BS326" s="15">
        <f t="shared" ca="1" si="167"/>
        <v>14081.206420887829</v>
      </c>
      <c r="BT326" s="15">
        <f t="shared" ca="1" si="168"/>
        <v>27568.319921950653</v>
      </c>
      <c r="BU326" s="15">
        <f t="shared" ca="1" si="169"/>
        <v>22860.955504318586</v>
      </c>
      <c r="BV326" s="15">
        <f t="shared" ca="1" si="170"/>
        <v>33843.424760709619</v>
      </c>
      <c r="BW326" s="15">
        <f t="shared" ca="1" si="171"/>
        <v>52116.341279387081</v>
      </c>
      <c r="BX326" s="15">
        <f t="shared" ca="1" si="172"/>
        <v>86412.66645857309</v>
      </c>
      <c r="BY326" s="15">
        <f t="shared" ca="1" si="173"/>
        <v>103739.48072205082</v>
      </c>
      <c r="BZ326" s="15">
        <f t="shared" ca="1" si="174"/>
        <v>221105.65392448936</v>
      </c>
      <c r="CA326" s="15">
        <f t="shared" ca="1" si="175"/>
        <v>308161.89193468977</v>
      </c>
      <c r="CB326" s="15">
        <f ca="1">(AU326*DCF!C$10-DCF!C$5*MAX(AU326*DCF!C$10,0)-MAX(AU326-Inputs!$B$6,0)/Inputs!$B$10)*DCF!C$6</f>
        <v>1038.6613667014678</v>
      </c>
      <c r="CC326" s="15">
        <f ca="1">(AV326*DCF!D$10-DCF!D$5*MAX(AV326*DCF!D$10,0)-MAX(AV326-AU326,0)/Inputs!$B$10)*DCF!D$6</f>
        <v>1360.1444140807685</v>
      </c>
      <c r="CD326" s="15">
        <f ca="1">(AW326*DCF!E$10-DCF!E$5*MAX(AW326*DCF!E$10,0)-MAX(AW326-AV326,0)/Inputs!$B$10)*DCF!E$6</f>
        <v>1936.6806819605313</v>
      </c>
      <c r="CE326" s="15">
        <f ca="1">(AX326*DCF!F$10-DCF!F$5*MAX(AX326*DCF!F$10,0)-MAX(AX326-AW326,0)/Inputs!$B$10)*DCF!F$6</f>
        <v>2196.667874621734</v>
      </c>
      <c r="CF326" s="15">
        <f ca="1">(AY326*DCF!G$10-DCF!G$5*MAX(AY326*DCF!G$10,0)-MAX(AY326-AX326,0)/Inputs!$B$10)*DCF!G$6</f>
        <v>2133.1565180004818</v>
      </c>
      <c r="CG326" s="15">
        <f ca="1">(AZ326*DCF!H$10-DCF!H$5*MAX(AZ326*DCF!H$10,0)-MAX(AZ326-AY326,0)/Inputs!$B$10)*DCF!H$6</f>
        <v>2308.1753454639443</v>
      </c>
      <c r="CH326" s="15">
        <f ca="1">(BA326*DCF!I$10-DCF!I$5*MAX(BA326*DCF!I$10,0)-MAX(BA326-AZ326,0)/Inputs!$B$10)*DCF!I$6</f>
        <v>2597.0965560622694</v>
      </c>
      <c r="CI326" s="15">
        <f ca="1">(BB326*DCF!J$10-DCF!J$5*MAX(BB326*DCF!J$10,0)-MAX(BB326-BA326,0)/Inputs!$B$10)*DCF!J$6</f>
        <v>2714.6080136108239</v>
      </c>
      <c r="CJ326" s="15">
        <f ca="1">(BC326*DCF!K$10-DCF!K$5*MAX(BC326*DCF!K$10,0)-MAX(BC326-BB326,0)/Inputs!$B$10)*DCF!K$6</f>
        <v>2997.0058065144276</v>
      </c>
      <c r="CK326" s="15">
        <f ca="1">(BD326*DCF!L$10-DCF!L$5*MAX(BD326*DCF!L$10,0)-MAX(BD326-BC326,0)/Inputs!$B$10)*DCF!L$6</f>
        <v>3302.775416878012</v>
      </c>
      <c r="CL326" s="15">
        <f ca="1">(BE326*DCF!M$10-DCF!M$5*MAX(BE326*DCF!M$10,0)-MAX(BE326-BD326,0)/Inputs!$B$10)*DCF!M$6</f>
        <v>3848.9451284389888</v>
      </c>
      <c r="CM326" s="15">
        <f ca="1">(BF326*DCF!C$28-DCF!C$5*MAX(BF326*DCF!C$28,0)-MAX(BF326-Inputs!$B$13,0)/Inputs!$B$17)*DCF!C$6</f>
        <v>3644.4191885726423</v>
      </c>
      <c r="CN326" s="15">
        <f ca="1">(BG326*DCF!D$28-DCF!D$5*MAX(BG326*DCF!D$28,0)-MAX(BG326-BF326,0)/Inputs!$B$17)*DCF!D$6</f>
        <v>4353.317377160889</v>
      </c>
      <c r="CO326" s="15">
        <f ca="1">(BH326*DCF!E$28-DCF!E$5*MAX(BH326*DCF!E$28,0)-MAX(BH326-BG326,0)/Inputs!$B$17)*DCF!E$6</f>
        <v>5178.7884674580218</v>
      </c>
      <c r="CP326" s="15">
        <f ca="1">(BI326*DCF!F$28-DCF!F$5*MAX(BI326*DCF!F$28,0)-MAX(BI326-BH326,0)/Inputs!$B$17)*DCF!F$6</f>
        <v>5804.9355738259756</v>
      </c>
      <c r="CQ326" s="15">
        <f ca="1">(BJ326*DCF!G$28-DCF!G$5*MAX(BJ326*DCF!G$28,0)-MAX(BJ326-BI326,0)/Inputs!$B$17)*DCF!G$6</f>
        <v>7235.7461691696844</v>
      </c>
      <c r="CR326" s="15">
        <f ca="1">(BK326*DCF!H$28-DCF!H$5*MAX(BK326*DCF!H$28,0)-MAX(BK326-BJ326,0)/Inputs!$B$17)*DCF!H$6</f>
        <v>8974.5553367027569</v>
      </c>
      <c r="CS326" s="15">
        <f ca="1">(BL326*DCF!I$28-DCF!I$5*MAX(BL326*DCF!I$28,0)-MAX(BL326-BK326,0)/Inputs!$B$17)*DCF!I$6</f>
        <v>10593.914711160289</v>
      </c>
      <c r="CT326" s="15">
        <f ca="1">(BM326*DCF!J$28-DCF!J$5*MAX(BM326*DCF!J$28,0)-MAX(BM326-BL326,0)/Inputs!$B$17)*DCF!J$6</f>
        <v>13243.932604186022</v>
      </c>
      <c r="CU326" s="15">
        <f ca="1">(BN326*DCF!K$28-DCF!K$5*MAX(BN326*DCF!K$28,0)-MAX(BN326-BM326,0)/Inputs!$B$17)*DCF!K$6</f>
        <v>16300.686772399051</v>
      </c>
      <c r="CV326" s="15">
        <f ca="1">(BO326*DCF!L$28-DCF!L$5*MAX(BO326*DCF!L$28,0)-MAX(BO326-BN326,0)/Inputs!$B$17)*DCF!L$6</f>
        <v>19211.329459148437</v>
      </c>
      <c r="CW326" s="15">
        <f ca="1">(BP326*DCF!M$28-DCF!M$5*MAX(BP326*DCF!M$28,0)-MAX(BP326-BO326,0)/Inputs!$B$17)*DCF!M$6</f>
        <v>22905.339351161096</v>
      </c>
      <c r="CX326" s="15">
        <f ca="1">(BQ326*DCF!C$46-DCF!C$5*MAX(BQ326*DCF!C$46,0)-MAX(BQ326-Inputs!$B$20,0)/Inputs!$B$24)*DCF!C$6</f>
        <v>-1922.3941486778083</v>
      </c>
      <c r="CY326" s="15">
        <f ca="1">(BR326*DCF!D$46-DCF!D$5*MAX(BR326*DCF!D$46,0)-MAX(BR326-BQ326,0)/Inputs!$B$24)*DCF!D$6</f>
        <v>-5469.1854069768933</v>
      </c>
      <c r="CZ326" s="15">
        <f ca="1">(BS326*DCF!E$46-DCF!E$5*MAX(BS326*DCF!E$46,0)-MAX(BS326-BR326,0)/Inputs!$B$24)*DCF!E$6</f>
        <v>-2224.6781277623663</v>
      </c>
      <c r="DA326" s="15">
        <f ca="1">(BT326*DCF!F$46-DCF!F$5*MAX(BT326*DCF!F$46,0)-MAX(BT326-BS326,0)/Inputs!$B$24)*DCF!F$6</f>
        <v>-6918.7837428498269</v>
      </c>
      <c r="DB326" s="15">
        <f ca="1">(BU326*DCF!G$46-DCF!G$5*MAX(BU326*DCF!G$46,0)-MAX(BU326-BT326,0)/Inputs!$B$24)*DCF!G$6</f>
        <v>-768.99737543230867</v>
      </c>
      <c r="DC326" s="15">
        <f ca="1">(BV326*DCF!H$46-DCF!H$5*MAX(BV326*DCF!H$46,0)-MAX(BV326-BU326,0)/Inputs!$B$24)*DCF!H$6</f>
        <v>-3412.7350307179458</v>
      </c>
      <c r="DD326" s="15">
        <f ca="1">(BW326*DCF!I$46-DCF!I$5*MAX(BW326*DCF!I$46,0)-MAX(BW326-BV326,0)/Inputs!$B$24)*DCF!I$6</f>
        <v>-4041.8003341032595</v>
      </c>
      <c r="DE326" s="15">
        <f ca="1">(BX326*DCF!J$46-DCF!J$5*MAX(BX326*DCF!J$46,0)-MAX(BX326-BW326,0)/Inputs!$B$24)*DCF!J$6</f>
        <v>-5470.0527868047284</v>
      </c>
      <c r="DF326" s="15">
        <f ca="1">(BY326*DCF!K$46-DCF!K$5*MAX(BY326*DCF!K$46,0)-MAX(BY326-BX326,0)/Inputs!$B$24)*DCF!K$6</f>
        <v>1681.3370459670907</v>
      </c>
      <c r="DG326" s="15">
        <f ca="1">(BZ326*DCF!L$46-DCF!L$5*MAX(BZ326*DCF!L$46,0)-MAX(BZ326-BY326,0)/Inputs!$B$24)*DCF!L$6</f>
        <v>-11276.343548198842</v>
      </c>
      <c r="DH326" s="15">
        <f ca="1">(CA326*DCF!M$46-DCF!M$5*MAX(CA326*DCF!M$46,0)-MAX(CA326-BZ326,0)/Inputs!$B$24)*DCF!M$6</f>
        <v>5959.0364472821211</v>
      </c>
      <c r="DI326" s="15">
        <f ca="1">SUM(CB326:CL326)+BE326*DCF!M$10*(1+Inputs!$B$30)*(1-Inputs!$B$33)*(1-Inputs!$B$30/Inputs!$B$31)/(Inputs!$B$29-Inputs!$B$30)*DCF!M$6</f>
        <v>110133.48743405382</v>
      </c>
      <c r="DJ326" s="15">
        <f ca="1">SUM(CM326:CW326)+BP326*DCF!M$28*(1+Inputs!$B$30)*(1-Inputs!$B$33)*(1-Inputs!$B$30/Inputs!$B$31)/(Inputs!$B$29-Inputs!$B$30)*DCF!M$6</f>
        <v>612162.69370106154</v>
      </c>
      <c r="DK326" s="15">
        <f ca="1">SUM(CX326:DH326)+CA326*DCF!M$46*(1+Inputs!$B$30)*(1-Inputs!$B$33)*(1-Inputs!$B$30/Inputs!$B$31)/(Inputs!$B$29-Inputs!$B$30)*DCF!M$6</f>
        <v>442590.19203250128</v>
      </c>
      <c r="DM326" s="15">
        <f ca="1">DI326+DJ326+DK326+Inputs!$B$34+Inputs!$B$36-Inputs!$B$35</f>
        <v>1241737.3731676165</v>
      </c>
    </row>
    <row r="327" spans="1:117" x14ac:dyDescent="0.75">
      <c r="A327" s="11">
        <v>314</v>
      </c>
      <c r="C327" s="24">
        <f t="shared" ca="1" si="181"/>
        <v>-0.88100860873115983</v>
      </c>
      <c r="D327" s="24">
        <f t="shared" ca="1" si="181"/>
        <v>0.77386553556431859</v>
      </c>
      <c r="E327" s="24">
        <f t="shared" ca="1" si="181"/>
        <v>-0.83454758596790724</v>
      </c>
      <c r="F327" s="24">
        <f t="shared" ca="1" si="181"/>
        <v>1.302397848957805E-2</v>
      </c>
      <c r="G327" s="24">
        <f t="shared" ca="1" si="181"/>
        <v>-0.89046487310322786</v>
      </c>
      <c r="H327" s="24">
        <f t="shared" ca="1" si="181"/>
        <v>-0.40436096208385969</v>
      </c>
      <c r="I327" s="24">
        <f t="shared" ca="1" si="181"/>
        <v>-0.48933785607726205</v>
      </c>
      <c r="J327" s="24">
        <f t="shared" ca="1" si="181"/>
        <v>1.0518217745988589</v>
      </c>
      <c r="K327" s="24">
        <f t="shared" ca="1" si="181"/>
        <v>1.434538580828622</v>
      </c>
      <c r="L327" s="24">
        <f t="shared" ca="1" si="181"/>
        <v>-1.0664850601608558</v>
      </c>
      <c r="M327" s="24">
        <f t="shared" ca="1" si="181"/>
        <v>-0.47229733839965526</v>
      </c>
      <c r="N327" s="24">
        <f ca="1">SQRT(Inputs!$B$38)*C327+SQRT(1-Inputs!$B$38)*_xlfn.NORM.S.INV(RAND())</f>
        <v>-0.1100934496538134</v>
      </c>
      <c r="O327" s="24">
        <f ca="1">SQRT(Inputs!$B$38)*D327+SQRT(1-Inputs!$B$38)*_xlfn.NORM.S.INV(RAND())</f>
        <v>1.0256472826344145</v>
      </c>
      <c r="P327" s="24">
        <f ca="1">SQRT(Inputs!$B$38)*E327+SQRT(1-Inputs!$B$38)*_xlfn.NORM.S.INV(RAND())</f>
        <v>-1.1974739359530908</v>
      </c>
      <c r="Q327" s="24">
        <f ca="1">SQRT(Inputs!$B$38)*F327+SQRT(1-Inputs!$B$38)*_xlfn.NORM.S.INV(RAND())</f>
        <v>-1.0448765458497071</v>
      </c>
      <c r="R327" s="24">
        <f ca="1">SQRT(Inputs!$B$38)*G327+SQRT(1-Inputs!$B$38)*_xlfn.NORM.S.INV(RAND())</f>
        <v>-0.50733282779019551</v>
      </c>
      <c r="S327" s="24">
        <f ca="1">SQRT(Inputs!$B$38)*H327+SQRT(1-Inputs!$B$38)*_xlfn.NORM.S.INV(RAND())</f>
        <v>-0.64757717322508779</v>
      </c>
      <c r="T327" s="24">
        <f ca="1">SQRT(Inputs!$B$38)*I327+SQRT(1-Inputs!$B$38)*_xlfn.NORM.S.INV(RAND())</f>
        <v>0.40855759627159721</v>
      </c>
      <c r="U327" s="24">
        <f ca="1">SQRT(Inputs!$B$38)*J327+SQRT(1-Inputs!$B$38)*_xlfn.NORM.S.INV(RAND())</f>
        <v>0.5692117216232182</v>
      </c>
      <c r="V327" s="24">
        <f ca="1">SQRT(Inputs!$B$38)*K327+SQRT(1-Inputs!$B$38)*_xlfn.NORM.S.INV(RAND())</f>
        <v>-0.311547529610531</v>
      </c>
      <c r="W327" s="24">
        <f ca="1">SQRT(Inputs!$B$38)*L327+SQRT(1-Inputs!$B$38)*_xlfn.NORM.S.INV(RAND())</f>
        <v>-1.1580651096940291</v>
      </c>
      <c r="X327" s="24">
        <f ca="1">SQRT(Inputs!$B$38)*M327+SQRT(1-Inputs!$B$38)*_xlfn.NORM.S.INV(RAND())</f>
        <v>-0.75453972535344538</v>
      </c>
      <c r="Y327" s="24">
        <f ca="1">SQRT(Inputs!$B$38)*C327+SQRT(1-Inputs!$B$38)*_xlfn.NORM.S.INV(RAND())</f>
        <v>-1.1149010244569066</v>
      </c>
      <c r="Z327" s="24">
        <f ca="1">SQRT(Inputs!$B$38)*D327+SQRT(1-Inputs!$B$38)*_xlfn.NORM.S.INV(RAND())</f>
        <v>-0.37913483723962321</v>
      </c>
      <c r="AA327" s="24">
        <f ca="1">SQRT(Inputs!$B$38)*E327+SQRT(1-Inputs!$B$38)*_xlfn.NORM.S.INV(RAND())</f>
        <v>-1.060634581473191</v>
      </c>
      <c r="AB327" s="24">
        <f ca="1">SQRT(Inputs!$B$38)*F327+SQRT(1-Inputs!$B$38)*_xlfn.NORM.S.INV(RAND())</f>
        <v>0.47211473561250678</v>
      </c>
      <c r="AC327" s="24">
        <f ca="1">SQRT(Inputs!$B$38)*G327+SQRT(1-Inputs!$B$38)*_xlfn.NORM.S.INV(RAND())</f>
        <v>-1.8829124368498771</v>
      </c>
      <c r="AD327" s="24">
        <f ca="1">SQRT(Inputs!$B$38)*H327+SQRT(1-Inputs!$B$38)*_xlfn.NORM.S.INV(RAND())</f>
        <v>-1.2031856958304874</v>
      </c>
      <c r="AE327" s="24">
        <f ca="1">SQRT(Inputs!$B$38)*I327+SQRT(1-Inputs!$B$38)*_xlfn.NORM.S.INV(RAND())</f>
        <v>-0.52082532438707452</v>
      </c>
      <c r="AF327" s="24">
        <f ca="1">SQRT(Inputs!$B$38)*J327+SQRT(1-Inputs!$B$38)*_xlfn.NORM.S.INV(RAND())</f>
        <v>1.2307253640311702</v>
      </c>
      <c r="AG327" s="24">
        <f ca="1">SQRT(Inputs!$B$38)*K327+SQRT(1-Inputs!$B$38)*_xlfn.NORM.S.INV(RAND())</f>
        <v>1.361265068641051</v>
      </c>
      <c r="AH327" s="24">
        <f ca="1">SQRT(Inputs!$B$38)*L327+SQRT(1-Inputs!$B$38)*_xlfn.NORM.S.INV(RAND())</f>
        <v>-0.63662692139358867</v>
      </c>
      <c r="AI327" s="24">
        <f ca="1">SQRT(Inputs!$B$38)*M327+SQRT(1-Inputs!$B$38)*_xlfn.NORM.S.INV(RAND())</f>
        <v>0.25677425619807431</v>
      </c>
      <c r="AJ327" s="24">
        <f ca="1">SQRT(Inputs!$B$38)*C327+SQRT(1-Inputs!$B$38)*_xlfn.NORM.S.INV(RAND())</f>
        <v>-0.65203576579793943</v>
      </c>
      <c r="AK327" s="24">
        <f ca="1">SQRT(Inputs!$B$38)*D327+SQRT(1-Inputs!$B$38)*_xlfn.NORM.S.INV(RAND())</f>
        <v>-0.1536539726366451</v>
      </c>
      <c r="AL327" s="24">
        <f ca="1">SQRT(Inputs!$B$38)*E327+SQRT(1-Inputs!$B$38)*_xlfn.NORM.S.INV(RAND())</f>
        <v>-0.32013642642057849</v>
      </c>
      <c r="AM327" s="24">
        <f ca="1">SQRT(Inputs!$B$38)*F327+SQRT(1-Inputs!$B$38)*_xlfn.NORM.S.INV(RAND())</f>
        <v>0.88982657042826074</v>
      </c>
      <c r="AN327" s="24">
        <f ca="1">SQRT(Inputs!$B$38)*G327+SQRT(1-Inputs!$B$38)*_xlfn.NORM.S.INV(RAND())</f>
        <v>1.1122134227039158</v>
      </c>
      <c r="AO327" s="24">
        <f ca="1">SQRT(Inputs!$B$38)*H327+SQRT(1-Inputs!$B$38)*_xlfn.NORM.S.INV(RAND())</f>
        <v>-0.89719854238629604</v>
      </c>
      <c r="AP327" s="24">
        <f ca="1">SQRT(Inputs!$B$38)*I327+SQRT(1-Inputs!$B$38)*_xlfn.NORM.S.INV(RAND())</f>
        <v>4.5942909657529729E-2</v>
      </c>
      <c r="AQ327" s="24">
        <f ca="1">SQRT(Inputs!$B$38)*J327+SQRT(1-Inputs!$B$38)*_xlfn.NORM.S.INV(RAND())</f>
        <v>-0.41064827434989271</v>
      </c>
      <c r="AR327" s="24">
        <f ca="1">SQRT(Inputs!$B$38)*K327+SQRT(1-Inputs!$B$38)*_xlfn.NORM.S.INV(RAND())</f>
        <v>0.54865165194945242</v>
      </c>
      <c r="AS327" s="24">
        <f ca="1">SQRT(Inputs!$B$38)*L327+SQRT(1-Inputs!$B$38)*_xlfn.NORM.S.INV(RAND())</f>
        <v>-4.8567774556283583E-2</v>
      </c>
      <c r="AT327" s="24">
        <f ca="1">SQRT(Inputs!$B$38)*M327+SQRT(1-Inputs!$B$38)*_xlfn.NORM.S.INV(RAND())</f>
        <v>-1.0485044220825557</v>
      </c>
      <c r="AU327" s="15">
        <f ca="1">Inputs!$B$6*EXP($B$8-0.5*C$5^2+C$5*N327)</f>
        <v>4874.58987126379</v>
      </c>
      <c r="AV327" s="15">
        <f t="shared" ca="1" si="146"/>
        <v>6899.3129197523403</v>
      </c>
      <c r="AW327" s="15">
        <f t="shared" ca="1" si="147"/>
        <v>7157.7864263434494</v>
      </c>
      <c r="AX327" s="15">
        <f t="shared" ca="1" si="148"/>
        <v>7669.4836649951239</v>
      </c>
      <c r="AY327" s="15">
        <f t="shared" ca="1" si="149"/>
        <v>8833.6766668771361</v>
      </c>
      <c r="AZ327" s="15">
        <f t="shared" ca="1" si="150"/>
        <v>10060.224008080095</v>
      </c>
      <c r="BA327" s="15">
        <f t="shared" ca="1" si="151"/>
        <v>12848.977120488262</v>
      </c>
      <c r="BB327" s="15">
        <f t="shared" ca="1" si="152"/>
        <v>16654.266581577151</v>
      </c>
      <c r="BC327" s="15">
        <f t="shared" ca="1" si="153"/>
        <v>19792.950989784036</v>
      </c>
      <c r="BD327" s="15">
        <f t="shared" ca="1" si="154"/>
        <v>21758.963216748041</v>
      </c>
      <c r="BE327" s="15">
        <f t="shared" ca="1" si="155"/>
        <v>24891.996675903261</v>
      </c>
      <c r="BF327" s="15">
        <f ca="1">Inputs!$B$13*EXP($B$9-0.5*C$6^2+C$6*Y327)</f>
        <v>11088.26563447899</v>
      </c>
      <c r="BG327" s="15">
        <f t="shared" ca="1" si="156"/>
        <v>12620.097415415526</v>
      </c>
      <c r="BH327" s="15">
        <f t="shared" ca="1" si="157"/>
        <v>12932.12880299648</v>
      </c>
      <c r="BI327" s="15">
        <f t="shared" ca="1" si="158"/>
        <v>17024.092414570692</v>
      </c>
      <c r="BJ327" s="15">
        <f t="shared" ca="1" si="159"/>
        <v>15909.554319123019</v>
      </c>
      <c r="BK327" s="15">
        <f t="shared" ca="1" si="160"/>
        <v>16575.725793705824</v>
      </c>
      <c r="BL327" s="15">
        <f t="shared" ca="1" si="161"/>
        <v>19032.354390350651</v>
      </c>
      <c r="BM327" s="15">
        <f t="shared" ca="1" si="162"/>
        <v>27259.630063472661</v>
      </c>
      <c r="BN327" s="15">
        <f t="shared" ca="1" si="163"/>
        <v>39466.31759105411</v>
      </c>
      <c r="BO327" s="15">
        <f t="shared" ca="1" si="164"/>
        <v>45095.510781414894</v>
      </c>
      <c r="BP327" s="15">
        <f t="shared" ca="1" si="165"/>
        <v>57142.544841471499</v>
      </c>
      <c r="BQ327" s="15">
        <f ca="1">Inputs!$B$20*EXP($B$10-0.5*C$7^2+C$7*AJ327)</f>
        <v>3403.8515810831054</v>
      </c>
      <c r="BR327" s="15">
        <f t="shared" ca="1" si="166"/>
        <v>4398.623700120218</v>
      </c>
      <c r="BS327" s="15">
        <f t="shared" ca="1" si="167"/>
        <v>5494.3202592697453</v>
      </c>
      <c r="BT327" s="15">
        <f t="shared" ca="1" si="168"/>
        <v>9567.2520767441256</v>
      </c>
      <c r="BU327" s="15">
        <f t="shared" ca="1" si="169"/>
        <v>17353.661041397703</v>
      </c>
      <c r="BV327" s="15">
        <f t="shared" ca="1" si="170"/>
        <v>19725.18593855259</v>
      </c>
      <c r="BW327" s="15">
        <f t="shared" ca="1" si="171"/>
        <v>27794.340614904053</v>
      </c>
      <c r="BX327" s="15">
        <f t="shared" ca="1" si="172"/>
        <v>35802.695423276717</v>
      </c>
      <c r="BY327" s="15">
        <f t="shared" ca="1" si="173"/>
        <v>55717.890111851986</v>
      </c>
      <c r="BZ327" s="15">
        <f t="shared" ca="1" si="174"/>
        <v>77485.087328454567</v>
      </c>
      <c r="CA327" s="15">
        <f t="shared" ca="1" si="175"/>
        <v>90340.575235572513</v>
      </c>
      <c r="CB327" s="15">
        <f ca="1">(AU327*DCF!C$10-DCF!C$5*MAX(AU327*DCF!C$10,0)-MAX(AU327-Inputs!$B$6,0)/Inputs!$B$10)*DCF!C$6</f>
        <v>1043.6992604972997</v>
      </c>
      <c r="CC327" s="15">
        <f ca="1">(AV327*DCF!D$10-DCF!D$5*MAX(AV327*DCF!D$10,0)-MAX(AV327-AU327,0)/Inputs!$B$10)*DCF!D$6</f>
        <v>1187.9850582715405</v>
      </c>
      <c r="CD327" s="15">
        <f ca="1">(AW327*DCF!E$10-DCF!E$5*MAX(AW327*DCF!E$10,0)-MAX(AW327-AV327,0)/Inputs!$B$10)*DCF!E$6</f>
        <v>1594.4000059667437</v>
      </c>
      <c r="CE327" s="15">
        <f ca="1">(AX327*DCF!F$10-DCF!F$5*MAX(AX327*DCF!F$10,0)-MAX(AX327-AW327,0)/Inputs!$B$10)*DCF!F$6</f>
        <v>1567.7645524399397</v>
      </c>
      <c r="CF327" s="15">
        <f ca="1">(AY327*DCF!G$10-DCF!G$5*MAX(AY327*DCF!G$10,0)-MAX(AY327-AX327,0)/Inputs!$B$10)*DCF!G$6</f>
        <v>1596.3113881662957</v>
      </c>
      <c r="CG327" s="15">
        <f ca="1">(AZ327*DCF!H$10-DCF!H$5*MAX(AZ327*DCF!H$10,0)-MAX(AZ327-AY327,0)/Inputs!$B$10)*DCF!H$6</f>
        <v>1735.4042379865643</v>
      </c>
      <c r="CH327" s="15">
        <f ca="1">(BA327*DCF!I$10-DCF!I$5*MAX(BA327*DCF!I$10,0)-MAX(BA327-AZ327,0)/Inputs!$B$10)*DCF!I$6</f>
        <v>1889.5861682875977</v>
      </c>
      <c r="CI327" s="15">
        <f ca="1">(BB327*DCF!J$10-DCF!J$5*MAX(BB327*DCF!J$10,0)-MAX(BB327-BA327,0)/Inputs!$B$10)*DCF!J$6</f>
        <v>2281.2818770079343</v>
      </c>
      <c r="CJ327" s="15">
        <f ca="1">(BC327*DCF!K$10-DCF!K$5*MAX(BC327*DCF!K$10,0)-MAX(BC327-BB327,0)/Inputs!$B$10)*DCF!K$6</f>
        <v>2746.9791951405414</v>
      </c>
      <c r="CK327" s="15">
        <f ca="1">(BD327*DCF!L$10-DCF!L$5*MAX(BD327*DCF!L$10,0)-MAX(BD327-BC327,0)/Inputs!$B$10)*DCF!L$6</f>
        <v>3027.4282073604945</v>
      </c>
      <c r="CL327" s="15">
        <f ca="1">(BE327*DCF!M$10-DCF!M$5*MAX(BE327*DCF!M$10,0)-MAX(BE327-BD327,0)/Inputs!$B$10)*DCF!M$6</f>
        <v>3138.3083623457369</v>
      </c>
      <c r="CM327" s="15">
        <f ca="1">(BF327*DCF!C$28-DCF!C$5*MAX(BF327*DCF!C$28,0)-MAX(BF327-Inputs!$B$13,0)/Inputs!$B$17)*DCF!C$6</f>
        <v>3384.0659533777225</v>
      </c>
      <c r="CN327" s="15">
        <f ca="1">(BG327*DCF!D$28-DCF!D$5*MAX(BG327*DCF!D$28,0)-MAX(BG327-BF327,0)/Inputs!$B$17)*DCF!D$6</f>
        <v>3390.0998035899115</v>
      </c>
      <c r="CO327" s="15">
        <f ca="1">(BH327*DCF!E$28-DCF!E$5*MAX(BH327*DCF!E$28,0)-MAX(BH327-BG327,0)/Inputs!$B$17)*DCF!E$6</f>
        <v>3601.1120607806311</v>
      </c>
      <c r="CP327" s="15">
        <f ca="1">(BI327*DCF!F$28-DCF!F$5*MAX(BI327*DCF!F$28,0)-MAX(BI327-BH327,0)/Inputs!$B$17)*DCF!F$6</f>
        <v>3876.586007373005</v>
      </c>
      <c r="CQ327" s="15">
        <f ca="1">(BJ327*DCF!G$28-DCF!G$5*MAX(BJ327*DCF!G$28,0)-MAX(BJ327-BI327,0)/Inputs!$B$17)*DCF!G$6</f>
        <v>4127.8545735372654</v>
      </c>
      <c r="CR327" s="15">
        <f ca="1">(BK327*DCF!H$28-DCF!H$5*MAX(BK327*DCF!H$28,0)-MAX(BK327-BJ327,0)/Inputs!$B$17)*DCF!H$6</f>
        <v>3995.8555122474895</v>
      </c>
      <c r="CS327" s="15">
        <f ca="1">(BL327*DCF!I$28-DCF!I$5*MAX(BL327*DCF!I$28,0)-MAX(BL327-BK327,0)/Inputs!$B$17)*DCF!I$6</f>
        <v>4122.9144209744754</v>
      </c>
      <c r="CT327" s="15">
        <f ca="1">(BM327*DCF!J$28-DCF!J$5*MAX(BM327*DCF!J$28,0)-MAX(BM327-BL327,0)/Inputs!$B$17)*DCF!J$6</f>
        <v>4990.2909541622121</v>
      </c>
      <c r="CU327" s="15">
        <f ca="1">(BN327*DCF!K$28-DCF!K$5*MAX(BN327*DCF!K$28,0)-MAX(BN327-BM327,0)/Inputs!$B$17)*DCF!K$6</f>
        <v>6839.4679136746427</v>
      </c>
      <c r="CV327" s="15">
        <f ca="1">(BO327*DCF!L$28-DCF!L$5*MAX(BO327*DCF!L$28,0)-MAX(BO327-BN327,0)/Inputs!$B$17)*DCF!L$6</f>
        <v>8360.5483538737208</v>
      </c>
      <c r="CW327" s="15">
        <f ca="1">(BP327*DCF!M$28-DCF!M$5*MAX(BP327*DCF!M$28,0)-MAX(BP327-BO327,0)/Inputs!$B$17)*DCF!M$6</f>
        <v>9492.1493095298829</v>
      </c>
      <c r="CX327" s="15">
        <f ca="1">(BQ327*DCF!C$46-DCF!C$5*MAX(BQ327*DCF!C$46,0)-MAX(BQ327-Inputs!$B$20,0)/Inputs!$B$24)*DCF!C$6</f>
        <v>-879.80479058875665</v>
      </c>
      <c r="CY327" s="15">
        <f ca="1">(BR327*DCF!D$46-DCF!D$5*MAX(BR327*DCF!D$46,0)-MAX(BR327-BQ327,0)/Inputs!$B$24)*DCF!D$6</f>
        <v>-1175.203494214679</v>
      </c>
      <c r="CZ327" s="15">
        <f ca="1">(BS327*DCF!E$46-DCF!E$5*MAX(BS327*DCF!E$46,0)-MAX(BS327-BR327,0)/Inputs!$B$24)*DCF!E$6</f>
        <v>-1081.6063565555125</v>
      </c>
      <c r="DA327" s="15">
        <f ca="1">(BT327*DCF!F$46-DCF!F$5*MAX(BT327*DCF!F$46,0)-MAX(BT327-BS327,0)/Inputs!$B$24)*DCF!F$6</f>
        <v>-2179.8310149493805</v>
      </c>
      <c r="DB327" s="15">
        <f ca="1">(BU327*DCF!G$46-DCF!G$5*MAX(BU327*DCF!G$46,0)-MAX(BU327-BT327,0)/Inputs!$B$24)*DCF!G$6</f>
        <v>-3202.9370058375994</v>
      </c>
      <c r="DC327" s="15">
        <f ca="1">(BV327*DCF!H$46-DCF!H$5*MAX(BV327*DCF!H$46,0)-MAX(BV327-BU327,0)/Inputs!$B$24)*DCF!H$6</f>
        <v>-736.93683121675645</v>
      </c>
      <c r="DD327" s="15">
        <f ca="1">(BW327*DCF!I$46-DCF!I$5*MAX(BW327*DCF!I$46,0)-MAX(BW327-BV327,0)/Inputs!$B$24)*DCF!I$6</f>
        <v>-1674.4210791274113</v>
      </c>
      <c r="DE327" s="15">
        <f ca="1">(BX327*DCF!J$46-DCF!J$5*MAX(BX327*DCF!J$46,0)-MAX(BX327-BW327,0)/Inputs!$B$24)*DCF!J$6</f>
        <v>-621.86081956696501</v>
      </c>
      <c r="DF327" s="15">
        <f ca="1">(BY327*DCF!K$46-DCF!K$5*MAX(BY327*DCF!K$46,0)-MAX(BY327-BX327,0)/Inputs!$B$24)*DCF!K$6</f>
        <v>-1695.9005403793051</v>
      </c>
      <c r="DG327" s="15">
        <f ca="1">(BZ327*DCF!L$46-DCF!L$5*MAX(BZ327*DCF!L$46,0)-MAX(BZ327-BY327,0)/Inputs!$B$24)*DCF!L$6</f>
        <v>430.19696246639012</v>
      </c>
      <c r="DH327" s="15">
        <f ca="1">(CA327*DCF!M$46-DCF!M$5*MAX(CA327*DCF!M$46,0)-MAX(CA327-BZ327,0)/Inputs!$B$24)*DCF!M$6</f>
        <v>4394.8270310083526</v>
      </c>
      <c r="DI327" s="15">
        <f ca="1">SUM(CB327:CL327)+BE327*DCF!M$10*(1+Inputs!$B$30)*(1-Inputs!$B$33)*(1-Inputs!$B$30/Inputs!$B$31)/(Inputs!$B$29-Inputs!$B$30)*DCF!M$6</f>
        <v>91083.904225089005</v>
      </c>
      <c r="DJ327" s="15">
        <f ca="1">SUM(CM327:CW327)+BP327*DCF!M$28*(1+Inputs!$B$30)*(1-Inputs!$B$33)*(1-Inputs!$B$30/Inputs!$B$31)/(Inputs!$B$29-Inputs!$B$30)*DCF!M$6</f>
        <v>268218.88876411295</v>
      </c>
      <c r="DK327" s="15">
        <f ca="1">SUM(CX327:DH327)+CA327*DCF!M$46*(1+Inputs!$B$30)*(1-Inputs!$B$33)*(1-Inputs!$B$30/Inputs!$B$31)/(Inputs!$B$29-Inputs!$B$30)*DCF!M$6</f>
        <v>131253.75290050052</v>
      </c>
      <c r="DM327" s="15">
        <f ca="1">DI327+DJ327+DK327+Inputs!$B$34+Inputs!$B$36-Inputs!$B$35</f>
        <v>567407.54588970251</v>
      </c>
    </row>
    <row r="328" spans="1:117" x14ac:dyDescent="0.75">
      <c r="A328" s="11">
        <v>315</v>
      </c>
      <c r="C328" s="24">
        <f t="shared" ca="1" si="181"/>
        <v>-0.61186128336513512</v>
      </c>
      <c r="D328" s="24">
        <f t="shared" ca="1" si="181"/>
        <v>-0.74018496462871519</v>
      </c>
      <c r="E328" s="24">
        <f t="shared" ca="1" si="181"/>
        <v>0.28145406099444348</v>
      </c>
      <c r="F328" s="24">
        <f t="shared" ca="1" si="181"/>
        <v>0.86057306613414619</v>
      </c>
      <c r="G328" s="24">
        <f t="shared" ca="1" si="181"/>
        <v>-0.84357360649786695</v>
      </c>
      <c r="H328" s="24">
        <f t="shared" ca="1" si="181"/>
        <v>-4.8432161658121626E-3</v>
      </c>
      <c r="I328" s="24">
        <f t="shared" ca="1" si="181"/>
        <v>-0.49681849699972219</v>
      </c>
      <c r="J328" s="24">
        <f t="shared" ca="1" si="181"/>
        <v>0.93251710699264545</v>
      </c>
      <c r="K328" s="24">
        <f t="shared" ca="1" si="181"/>
        <v>-2.0562884897763731</v>
      </c>
      <c r="L328" s="24">
        <f t="shared" ca="1" si="181"/>
        <v>-0.11118117264246871</v>
      </c>
      <c r="M328" s="24">
        <f t="shared" ca="1" si="181"/>
        <v>4.4527325608670461E-2</v>
      </c>
      <c r="N328" s="24">
        <f ca="1">SQRT(Inputs!$B$38)*C328+SQRT(1-Inputs!$B$38)*_xlfn.NORM.S.INV(RAND())</f>
        <v>-1.7952329016231114</v>
      </c>
      <c r="O328" s="24">
        <f ca="1">SQRT(Inputs!$B$38)*D328+SQRT(1-Inputs!$B$38)*_xlfn.NORM.S.INV(RAND())</f>
        <v>0.73366109051170403</v>
      </c>
      <c r="P328" s="24">
        <f ca="1">SQRT(Inputs!$B$38)*E328+SQRT(1-Inputs!$B$38)*_xlfn.NORM.S.INV(RAND())</f>
        <v>-8.8282800901843261E-3</v>
      </c>
      <c r="Q328" s="24">
        <f ca="1">SQRT(Inputs!$B$38)*F328+SQRT(1-Inputs!$B$38)*_xlfn.NORM.S.INV(RAND())</f>
        <v>1.3556751041577257</v>
      </c>
      <c r="R328" s="24">
        <f ca="1">SQRT(Inputs!$B$38)*G328+SQRT(1-Inputs!$B$38)*_xlfn.NORM.S.INV(RAND())</f>
        <v>-1.6156709753080642</v>
      </c>
      <c r="S328" s="24">
        <f ca="1">SQRT(Inputs!$B$38)*H328+SQRT(1-Inputs!$B$38)*_xlfn.NORM.S.INV(RAND())</f>
        <v>0.2312081383282471</v>
      </c>
      <c r="T328" s="24">
        <f ca="1">SQRT(Inputs!$B$38)*I328+SQRT(1-Inputs!$B$38)*_xlfn.NORM.S.INV(RAND())</f>
        <v>-0.65679883604770006</v>
      </c>
      <c r="U328" s="24">
        <f ca="1">SQRT(Inputs!$B$38)*J328+SQRT(1-Inputs!$B$38)*_xlfn.NORM.S.INV(RAND())</f>
        <v>1.6210563895195378</v>
      </c>
      <c r="V328" s="24">
        <f ca="1">SQRT(Inputs!$B$38)*K328+SQRT(1-Inputs!$B$38)*_xlfn.NORM.S.INV(RAND())</f>
        <v>-1.9652406756024368</v>
      </c>
      <c r="W328" s="24">
        <f ca="1">SQRT(Inputs!$B$38)*L328+SQRT(1-Inputs!$B$38)*_xlfn.NORM.S.INV(RAND())</f>
        <v>2.2191742071227551</v>
      </c>
      <c r="X328" s="24">
        <f ca="1">SQRT(Inputs!$B$38)*M328+SQRT(1-Inputs!$B$38)*_xlfn.NORM.S.INV(RAND())</f>
        <v>0.81161792207119732</v>
      </c>
      <c r="Y328" s="24">
        <f ca="1">SQRT(Inputs!$B$38)*C328+SQRT(1-Inputs!$B$38)*_xlfn.NORM.S.INV(RAND())</f>
        <v>0.20013424122505225</v>
      </c>
      <c r="Z328" s="24">
        <f ca="1">SQRT(Inputs!$B$38)*D328+SQRT(1-Inputs!$B$38)*_xlfn.NORM.S.INV(RAND())</f>
        <v>-0.18404071803246658</v>
      </c>
      <c r="AA328" s="24">
        <f ca="1">SQRT(Inputs!$B$38)*E328+SQRT(1-Inputs!$B$38)*_xlfn.NORM.S.INV(RAND())</f>
        <v>-0.77353793261347958</v>
      </c>
      <c r="AB328" s="24">
        <f ca="1">SQRT(Inputs!$B$38)*F328+SQRT(1-Inputs!$B$38)*_xlfn.NORM.S.INV(RAND())</f>
        <v>-0.48524677292149143</v>
      </c>
      <c r="AC328" s="24">
        <f ca="1">SQRT(Inputs!$B$38)*G328+SQRT(1-Inputs!$B$38)*_xlfn.NORM.S.INV(RAND())</f>
        <v>-2.6172897093936054E-2</v>
      </c>
      <c r="AD328" s="24">
        <f ca="1">SQRT(Inputs!$B$38)*H328+SQRT(1-Inputs!$B$38)*_xlfn.NORM.S.INV(RAND())</f>
        <v>0.13530216492576563</v>
      </c>
      <c r="AE328" s="24">
        <f ca="1">SQRT(Inputs!$B$38)*I328+SQRT(1-Inputs!$B$38)*_xlfn.NORM.S.INV(RAND())</f>
        <v>-0.93218852169004185</v>
      </c>
      <c r="AF328" s="24">
        <f ca="1">SQRT(Inputs!$B$38)*J328+SQRT(1-Inputs!$B$38)*_xlfn.NORM.S.INV(RAND())</f>
        <v>1.373131714541147</v>
      </c>
      <c r="AG328" s="24">
        <f ca="1">SQRT(Inputs!$B$38)*K328+SQRT(1-Inputs!$B$38)*_xlfn.NORM.S.INV(RAND())</f>
        <v>-1.7769263898153276</v>
      </c>
      <c r="AH328" s="24">
        <f ca="1">SQRT(Inputs!$B$38)*L328+SQRT(1-Inputs!$B$38)*_xlfn.NORM.S.INV(RAND())</f>
        <v>-0.48623310089041277</v>
      </c>
      <c r="AI328" s="24">
        <f ca="1">SQRT(Inputs!$B$38)*M328+SQRT(1-Inputs!$B$38)*_xlfn.NORM.S.INV(RAND())</f>
        <v>0.61701514119637935</v>
      </c>
      <c r="AJ328" s="24">
        <f ca="1">SQRT(Inputs!$B$38)*C328+SQRT(1-Inputs!$B$38)*_xlfn.NORM.S.INV(RAND())</f>
        <v>-0.80429050394506207</v>
      </c>
      <c r="AK328" s="24">
        <f ca="1">SQRT(Inputs!$B$38)*D328+SQRT(1-Inputs!$B$38)*_xlfn.NORM.S.INV(RAND())</f>
        <v>-1.1579710289510288</v>
      </c>
      <c r="AL328" s="24">
        <f ca="1">SQRT(Inputs!$B$38)*E328+SQRT(1-Inputs!$B$38)*_xlfn.NORM.S.INV(RAND())</f>
        <v>0.28262312609854234</v>
      </c>
      <c r="AM328" s="24">
        <f ca="1">SQRT(Inputs!$B$38)*F328+SQRT(1-Inputs!$B$38)*_xlfn.NORM.S.INV(RAND())</f>
        <v>0.90427338760149745</v>
      </c>
      <c r="AN328" s="24">
        <f ca="1">SQRT(Inputs!$B$38)*G328+SQRT(1-Inputs!$B$38)*_xlfn.NORM.S.INV(RAND())</f>
        <v>-0.19817218934456038</v>
      </c>
      <c r="AO328" s="24">
        <f ca="1">SQRT(Inputs!$B$38)*H328+SQRT(1-Inputs!$B$38)*_xlfn.NORM.S.INV(RAND())</f>
        <v>0.15446228640254431</v>
      </c>
      <c r="AP328" s="24">
        <f ca="1">SQRT(Inputs!$B$38)*I328+SQRT(1-Inputs!$B$38)*_xlfn.NORM.S.INV(RAND())</f>
        <v>-1.1504463403858953</v>
      </c>
      <c r="AQ328" s="24">
        <f ca="1">SQRT(Inputs!$B$38)*J328+SQRT(1-Inputs!$B$38)*_xlfn.NORM.S.INV(RAND())</f>
        <v>-0.59929897817971745</v>
      </c>
      <c r="AR328" s="24">
        <f ca="1">SQRT(Inputs!$B$38)*K328+SQRT(1-Inputs!$B$38)*_xlfn.NORM.S.INV(RAND())</f>
        <v>-1.0380210031049693</v>
      </c>
      <c r="AS328" s="24">
        <f ca="1">SQRT(Inputs!$B$38)*L328+SQRT(1-Inputs!$B$38)*_xlfn.NORM.S.INV(RAND())</f>
        <v>0.98414636177907622</v>
      </c>
      <c r="AT328" s="24">
        <f ca="1">SQRT(Inputs!$B$38)*M328+SQRT(1-Inputs!$B$38)*_xlfn.NORM.S.INV(RAND())</f>
        <v>-0.76608917024825884</v>
      </c>
      <c r="AU328" s="15">
        <f ca="1">Inputs!$B$6*EXP($B$8-0.5*C$5^2+C$5*N328)</f>
        <v>3710.836290797658</v>
      </c>
      <c r="AV328" s="15">
        <f t="shared" ca="1" si="146"/>
        <v>5031.4680946011149</v>
      </c>
      <c r="AW328" s="15">
        <f t="shared" ca="1" si="147"/>
        <v>6127.6827679508797</v>
      </c>
      <c r="AX328" s="15">
        <f t="shared" ca="1" si="148"/>
        <v>8862.0051471136703</v>
      </c>
      <c r="AY328" s="15">
        <f t="shared" ca="1" si="149"/>
        <v>8967.9269232789193</v>
      </c>
      <c r="AZ328" s="15">
        <f t="shared" ca="1" si="150"/>
        <v>11250.853439917822</v>
      </c>
      <c r="BA328" s="15">
        <f t="shared" ca="1" si="151"/>
        <v>12853.535136013876</v>
      </c>
      <c r="BB328" s="15">
        <f t="shared" ca="1" si="152"/>
        <v>18511.738798085775</v>
      </c>
      <c r="BC328" s="15">
        <f t="shared" ca="1" si="153"/>
        <v>18754.499067588709</v>
      </c>
      <c r="BD328" s="15">
        <f t="shared" ca="1" si="154"/>
        <v>28276.150026002295</v>
      </c>
      <c r="BE328" s="15">
        <f t="shared" ca="1" si="155"/>
        <v>37307.164495996898</v>
      </c>
      <c r="BF328" s="15">
        <f ca="1">Inputs!$B$13*EXP($B$9-0.5*C$6^2+C$6*Y328)</f>
        <v>14390.814243347795</v>
      </c>
      <c r="BG328" s="15">
        <f t="shared" ca="1" si="156"/>
        <v>16965.735515693261</v>
      </c>
      <c r="BH328" s="15">
        <f t="shared" ca="1" si="157"/>
        <v>18233.072192353753</v>
      </c>
      <c r="BI328" s="15">
        <f t="shared" ca="1" si="158"/>
        <v>20713.698378805624</v>
      </c>
      <c r="BJ328" s="15">
        <f t="shared" ca="1" si="159"/>
        <v>25298.022661978473</v>
      </c>
      <c r="BK328" s="15">
        <f t="shared" ca="1" si="160"/>
        <v>31625.757296877888</v>
      </c>
      <c r="BL328" s="15">
        <f t="shared" ca="1" si="161"/>
        <v>34427.777821117845</v>
      </c>
      <c r="BM328" s="15">
        <f t="shared" ca="1" si="162"/>
        <v>50190.260395739751</v>
      </c>
      <c r="BN328" s="15">
        <f t="shared" ca="1" si="163"/>
        <v>49888.66548323576</v>
      </c>
      <c r="BO328" s="15">
        <f t="shared" ca="1" si="164"/>
        <v>58009.73020525567</v>
      </c>
      <c r="BP328" s="15">
        <f t="shared" ca="1" si="165"/>
        <v>76568.899067130304</v>
      </c>
      <c r="BQ328" s="15">
        <f ca="1">Inputs!$B$20*EXP($B$10-0.5*C$7^2+C$7*AJ328)</f>
        <v>3224.911437420913</v>
      </c>
      <c r="BR328" s="15">
        <f t="shared" ca="1" si="166"/>
        <v>3029.3211588455156</v>
      </c>
      <c r="BS328" s="15">
        <f t="shared" ca="1" si="167"/>
        <v>4499.0939556658113</v>
      </c>
      <c r="BT328" s="15">
        <f t="shared" ca="1" si="168"/>
        <v>7864.0130761970622</v>
      </c>
      <c r="BU328" s="15">
        <f t="shared" ca="1" si="169"/>
        <v>10388.305397212198</v>
      </c>
      <c r="BV328" s="15">
        <f t="shared" ca="1" si="170"/>
        <v>14964.955286403743</v>
      </c>
      <c r="BW328" s="15">
        <f t="shared" ca="1" si="171"/>
        <v>16369.705622296835</v>
      </c>
      <c r="BX328" s="15">
        <f t="shared" ca="1" si="172"/>
        <v>20303.709017764962</v>
      </c>
      <c r="BY328" s="15">
        <f t="shared" ca="1" si="173"/>
        <v>23324.678786734403</v>
      </c>
      <c r="BZ328" s="15">
        <f t="shared" ca="1" si="174"/>
        <v>39218.319621366711</v>
      </c>
      <c r="CA328" s="15">
        <f t="shared" ca="1" si="175"/>
        <v>48078.283541306293</v>
      </c>
      <c r="CB328" s="15">
        <f ca="1">(AU328*DCF!C$10-DCF!C$5*MAX(AU328*DCF!C$10,0)-MAX(AU328-Inputs!$B$6,0)/Inputs!$B$10)*DCF!C$6</f>
        <v>952.97658642724173</v>
      </c>
      <c r="CC328" s="15">
        <f ca="1">(AV328*DCF!D$10-DCF!D$5*MAX(AV328*DCF!D$10,0)-MAX(AV328-AU328,0)/Inputs!$B$10)*DCF!D$6</f>
        <v>904.38475901376887</v>
      </c>
      <c r="CD328" s="15">
        <f ca="1">(AW328*DCF!E$10-DCF!E$5*MAX(AW328*DCF!E$10,0)-MAX(AW328-AV328,0)/Inputs!$B$10)*DCF!E$6</f>
        <v>1167.871466093063</v>
      </c>
      <c r="CE328" s="15">
        <f ca="1">(AX328*DCF!F$10-DCF!F$5*MAX(AX328*DCF!F$10,0)-MAX(AX328-AW328,0)/Inputs!$B$10)*DCF!F$6</f>
        <v>1365.6169050845785</v>
      </c>
      <c r="CF328" s="15">
        <f ca="1">(AY328*DCF!G$10-DCF!G$5*MAX(AY328*DCF!G$10,0)-MAX(AY328-AX328,0)/Inputs!$B$10)*DCF!G$6</f>
        <v>1827.3903086224932</v>
      </c>
      <c r="CG328" s="15">
        <f ca="1">(AZ328*DCF!H$10-DCF!H$5*MAX(AZ328*DCF!H$10,0)-MAX(AZ328-AY328,0)/Inputs!$B$10)*DCF!H$6</f>
        <v>1778.986735495349</v>
      </c>
      <c r="CH328" s="15">
        <f ca="1">(BA328*DCF!I$10-DCF!I$5*MAX(BA328*DCF!I$10,0)-MAX(BA328-AZ328,0)/Inputs!$B$10)*DCF!I$6</f>
        <v>2084.9760199071807</v>
      </c>
      <c r="CI328" s="15">
        <f ca="1">(BB328*DCF!J$10-DCF!J$5*MAX(BB328*DCF!J$10,0)-MAX(BB328-BA328,0)/Inputs!$B$10)*DCF!J$6</f>
        <v>2319.249805714991</v>
      </c>
      <c r="CJ328" s="15">
        <f ca="1">(BC328*DCF!K$10-DCF!K$5*MAX(BC328*DCF!K$10,0)-MAX(BC328-BB328,0)/Inputs!$B$10)*DCF!K$6</f>
        <v>2985.1904086553714</v>
      </c>
      <c r="CK328" s="15">
        <f ca="1">(BD328*DCF!L$10-DCF!L$5*MAX(BD328*DCF!L$10,0)-MAX(BD328-BC328,0)/Inputs!$B$10)*DCF!L$6</f>
        <v>3033.27748437221</v>
      </c>
      <c r="CL328" s="15">
        <f ca="1">(BE328*DCF!M$10-DCF!M$5*MAX(BE328*DCF!M$10,0)-MAX(BE328-BD328,0)/Inputs!$B$10)*DCF!M$6</f>
        <v>4185.6722689952267</v>
      </c>
      <c r="CM328" s="15">
        <f ca="1">(BF328*DCF!C$28-DCF!C$5*MAX(BF328*DCF!C$28,0)-MAX(BF328-Inputs!$B$13,0)/Inputs!$B$17)*DCF!C$6</f>
        <v>3698.2605960075375</v>
      </c>
      <c r="CN328" s="15">
        <f ca="1">(BG328*DCF!D$28-DCF!D$5*MAX(BG328*DCF!D$28,0)-MAX(BG328-BF328,0)/Inputs!$B$17)*DCF!D$6</f>
        <v>4447.45163731717</v>
      </c>
      <c r="CO328" s="15">
        <f ca="1">(BH328*DCF!E$28-DCF!E$5*MAX(BH328*DCF!E$28,0)-MAX(BH328-BG328,0)/Inputs!$B$17)*DCF!E$6</f>
        <v>4914.1560966870056</v>
      </c>
      <c r="CP328" s="15">
        <f ca="1">(BI328*DCF!F$28-DCF!F$5*MAX(BI328*DCF!F$28,0)-MAX(BI328-BH328,0)/Inputs!$B$17)*DCF!F$6</f>
        <v>5171.5862866338684</v>
      </c>
      <c r="CQ328" s="15">
        <f ca="1">(BJ328*DCF!G$28-DCF!G$5*MAX(BJ328*DCF!G$28,0)-MAX(BJ328-BI328,0)/Inputs!$B$17)*DCF!G$6</f>
        <v>5792.7258583596758</v>
      </c>
      <c r="CR328" s="15">
        <f ca="1">(BK328*DCF!H$28-DCF!H$5*MAX(BK328*DCF!H$28,0)-MAX(BK328-BJ328,0)/Inputs!$B$17)*DCF!H$6</f>
        <v>6838.2463143410241</v>
      </c>
      <c r="CS328" s="15">
        <f ca="1">(BL328*DCF!I$28-DCF!I$5*MAX(BL328*DCF!I$28,0)-MAX(BL328-BK328,0)/Inputs!$B$17)*DCF!I$6</f>
        <v>7693.620667759581</v>
      </c>
      <c r="CT328" s="15">
        <f ca="1">(BM328*DCF!J$28-DCF!J$5*MAX(BM328*DCF!J$28,0)-MAX(BM328-BL328,0)/Inputs!$B$17)*DCF!J$6</f>
        <v>9106.6182559147437</v>
      </c>
      <c r="CU328" s="15">
        <f ca="1">(BN328*DCF!K$28-DCF!K$5*MAX(BN328*DCF!K$28,0)-MAX(BN328-BM328,0)/Inputs!$B$17)*DCF!K$6</f>
        <v>10535.649666664993</v>
      </c>
      <c r="CV328" s="15">
        <f ca="1">(BO328*DCF!L$28-DCF!L$5*MAX(BO328*DCF!L$28,0)-MAX(BO328-BN328,0)/Inputs!$B$17)*DCF!L$6</f>
        <v>10655.246777795761</v>
      </c>
      <c r="CW328" s="15">
        <f ca="1">(BP328*DCF!M$28-DCF!M$5*MAX(BP328*DCF!M$28,0)-MAX(BP328-BO328,0)/Inputs!$B$17)*DCF!M$6</f>
        <v>12466.528026498017</v>
      </c>
      <c r="CX328" s="15">
        <f ca="1">(BQ328*DCF!C$46-DCF!C$5*MAX(BQ328*DCF!C$46,0)-MAX(BQ328-Inputs!$B$20,0)/Inputs!$B$24)*DCF!C$6</f>
        <v>-755.82778574197198</v>
      </c>
      <c r="CY328" s="15">
        <f ca="1">(BR328*DCF!D$46-DCF!D$5*MAX(BR328*DCF!D$46,0)-MAX(BR328-BQ328,0)/Inputs!$B$24)*DCF!D$6</f>
        <v>-517.03447713229309</v>
      </c>
      <c r="CZ328" s="15">
        <f ca="1">(BS328*DCF!E$46-DCF!E$5*MAX(BS328*DCF!E$46,0)-MAX(BS328-BR328,0)/Inputs!$B$24)*DCF!E$6</f>
        <v>-1111.3696680692256</v>
      </c>
      <c r="DA328" s="15">
        <f ca="1">(BT328*DCF!F$46-DCF!F$5*MAX(BT328*DCF!F$46,0)-MAX(BT328-BS328,0)/Inputs!$B$24)*DCF!F$6</f>
        <v>-1797.9805772854086</v>
      </c>
      <c r="DB328" s="15">
        <f ca="1">(BU328*DCF!G$46-DCF!G$5*MAX(BU328*DCF!G$46,0)-MAX(BU328-BT328,0)/Inputs!$B$24)*DCF!G$6</f>
        <v>-1198.5641316398639</v>
      </c>
      <c r="DC328" s="15">
        <f ca="1">(BV328*DCF!H$46-DCF!H$5*MAX(BV328*DCF!H$46,0)-MAX(BV328-BU328,0)/Inputs!$B$24)*DCF!H$6</f>
        <v>-1422.1659114671579</v>
      </c>
      <c r="DD328" s="15">
        <f ca="1">(BW328*DCF!I$46-DCF!I$5*MAX(BW328*DCF!I$46,0)-MAX(BW328-BV328,0)/Inputs!$B$24)*DCF!I$6</f>
        <v>-25.184782115141367</v>
      </c>
      <c r="DE328" s="15">
        <f ca="1">(BX328*DCF!J$46-DCF!J$5*MAX(BX328*DCF!J$46,0)-MAX(BX328-BW328,0)/Inputs!$B$24)*DCF!J$6</f>
        <v>-191.54899763502428</v>
      </c>
      <c r="DF328" s="15">
        <f ca="1">(BY328*DCF!K$46-DCF!K$5*MAX(BY328*DCF!K$46,0)-MAX(BY328-BX328,0)/Inputs!$B$24)*DCF!K$6</f>
        <v>592.32629039646383</v>
      </c>
      <c r="DG328" s="15">
        <f ca="1">(BZ328*DCF!L$46-DCF!L$5*MAX(BZ328*DCF!L$46,0)-MAX(BZ328-BY328,0)/Inputs!$B$24)*DCF!L$6</f>
        <v>-885.80258799552155</v>
      </c>
      <c r="DH328" s="15">
        <f ca="1">(CA328*DCF!M$46-DCF!M$5*MAX(CA328*DCF!M$46,0)-MAX(CA328-BZ328,0)/Inputs!$B$24)*DCF!M$6</f>
        <v>1916.9183201837225</v>
      </c>
      <c r="DI328" s="15">
        <f ca="1">SUM(CB328:CL328)+BE328*DCF!M$10*(1+Inputs!$B$30)*(1-Inputs!$B$33)*(1-Inputs!$B$30/Inputs!$B$31)/(Inputs!$B$29-Inputs!$B$30)*DCF!M$6</f>
        <v>126431.92487691873</v>
      </c>
      <c r="DJ328" s="15">
        <f ca="1">SUM(CM328:CW328)+BP328*DCF!M$28*(1+Inputs!$B$30)*(1-Inputs!$B$33)*(1-Inputs!$B$30/Inputs!$B$31)/(Inputs!$B$29-Inputs!$B$30)*DCF!M$6</f>
        <v>365443.10168090323</v>
      </c>
      <c r="DK328" s="15">
        <f ca="1">SUM(CX328:DH328)+CA328*DCF!M$46*(1+Inputs!$B$30)*(1-Inputs!$B$33)*(1-Inputs!$B$30/Inputs!$B$31)/(Inputs!$B$29-Inputs!$B$30)*DCF!M$6</f>
        <v>68938.487283130409</v>
      </c>
      <c r="DM328" s="15">
        <f ca="1">DI328+DJ328+DK328+Inputs!$B$34+Inputs!$B$36-Inputs!$B$35</f>
        <v>637664.51384095242</v>
      </c>
    </row>
    <row r="329" spans="1:117" x14ac:dyDescent="0.75">
      <c r="A329" s="11">
        <v>316</v>
      </c>
      <c r="C329" s="24">
        <f t="shared" ca="1" si="181"/>
        <v>-0.4212208479044911</v>
      </c>
      <c r="D329" s="24">
        <f t="shared" ca="1" si="181"/>
        <v>-1.5091356243839924</v>
      </c>
      <c r="E329" s="24">
        <f t="shared" ca="1" si="181"/>
        <v>-8.6166741597587693E-2</v>
      </c>
      <c r="F329" s="24">
        <f t="shared" ca="1" si="181"/>
        <v>-4.3039268414177989E-2</v>
      </c>
      <c r="G329" s="24">
        <f t="shared" ca="1" si="181"/>
        <v>0.29951426049808505</v>
      </c>
      <c r="H329" s="24">
        <f t="shared" ca="1" si="181"/>
        <v>1.5024589387107841</v>
      </c>
      <c r="I329" s="24">
        <f t="shared" ca="1" si="181"/>
        <v>-0.53212213117597029</v>
      </c>
      <c r="J329" s="24">
        <f t="shared" ca="1" si="181"/>
        <v>-2.4199455709725957</v>
      </c>
      <c r="K329" s="24">
        <f t="shared" ca="1" si="181"/>
        <v>0.15365342020053552</v>
      </c>
      <c r="L329" s="24">
        <f t="shared" ca="1" si="181"/>
        <v>-0.26044003147830241</v>
      </c>
      <c r="M329" s="24">
        <f t="shared" ca="1" si="181"/>
        <v>-0.21039837766617611</v>
      </c>
      <c r="N329" s="24">
        <f ca="1">SQRT(Inputs!$B$38)*C329+SQRT(1-Inputs!$B$38)*_xlfn.NORM.S.INV(RAND())</f>
        <v>-1.4240960718462665</v>
      </c>
      <c r="O329" s="24">
        <f ca="1">SQRT(Inputs!$B$38)*D329+SQRT(1-Inputs!$B$38)*_xlfn.NORM.S.INV(RAND())</f>
        <v>-1.9099888869409372</v>
      </c>
      <c r="P329" s="24">
        <f ca="1">SQRT(Inputs!$B$38)*E329+SQRT(1-Inputs!$B$38)*_xlfn.NORM.S.INV(RAND())</f>
        <v>-1.2272151904508937</v>
      </c>
      <c r="Q329" s="24">
        <f ca="1">SQRT(Inputs!$B$38)*F329+SQRT(1-Inputs!$B$38)*_xlfn.NORM.S.INV(RAND())</f>
        <v>-0.96060742527916032</v>
      </c>
      <c r="R329" s="24">
        <f ca="1">SQRT(Inputs!$B$38)*G329+SQRT(1-Inputs!$B$38)*_xlfn.NORM.S.INV(RAND())</f>
        <v>1.1007643492131705</v>
      </c>
      <c r="S329" s="24">
        <f ca="1">SQRT(Inputs!$B$38)*H329+SQRT(1-Inputs!$B$38)*_xlfn.NORM.S.INV(RAND())</f>
        <v>1.7389271358995453</v>
      </c>
      <c r="T329" s="24">
        <f ca="1">SQRT(Inputs!$B$38)*I329+SQRT(1-Inputs!$B$38)*_xlfn.NORM.S.INV(RAND())</f>
        <v>-0.99153623500597954</v>
      </c>
      <c r="U329" s="24">
        <f ca="1">SQRT(Inputs!$B$38)*J329+SQRT(1-Inputs!$B$38)*_xlfn.NORM.S.INV(RAND())</f>
        <v>0.5503998697195136</v>
      </c>
      <c r="V329" s="24">
        <f ca="1">SQRT(Inputs!$B$38)*K329+SQRT(1-Inputs!$B$38)*_xlfn.NORM.S.INV(RAND())</f>
        <v>0.28198538099233561</v>
      </c>
      <c r="W329" s="24">
        <f ca="1">SQRT(Inputs!$B$38)*L329+SQRT(1-Inputs!$B$38)*_xlfn.NORM.S.INV(RAND())</f>
        <v>-0.83121310004221916</v>
      </c>
      <c r="X329" s="24">
        <f ca="1">SQRT(Inputs!$B$38)*M329+SQRT(1-Inputs!$B$38)*_xlfn.NORM.S.INV(RAND())</f>
        <v>-3.1502206002401265E-2</v>
      </c>
      <c r="Y329" s="24">
        <f ca="1">SQRT(Inputs!$B$38)*C329+SQRT(1-Inputs!$B$38)*_xlfn.NORM.S.INV(RAND())</f>
        <v>-1.900144798646493</v>
      </c>
      <c r="Z329" s="24">
        <f ca="1">SQRT(Inputs!$B$38)*D329+SQRT(1-Inputs!$B$38)*_xlfn.NORM.S.INV(RAND())</f>
        <v>-1.660363997636793</v>
      </c>
      <c r="AA329" s="24">
        <f ca="1">SQRT(Inputs!$B$38)*E329+SQRT(1-Inputs!$B$38)*_xlfn.NORM.S.INV(RAND())</f>
        <v>-1.1316448215271995</v>
      </c>
      <c r="AB329" s="24">
        <f ca="1">SQRT(Inputs!$B$38)*F329+SQRT(1-Inputs!$B$38)*_xlfn.NORM.S.INV(RAND())</f>
        <v>-1.4271748947616527</v>
      </c>
      <c r="AC329" s="24">
        <f ca="1">SQRT(Inputs!$B$38)*G329+SQRT(1-Inputs!$B$38)*_xlfn.NORM.S.INV(RAND())</f>
        <v>3.7760748412106554E-2</v>
      </c>
      <c r="AD329" s="24">
        <f ca="1">SQRT(Inputs!$B$38)*H329+SQRT(1-Inputs!$B$38)*_xlfn.NORM.S.INV(RAND())</f>
        <v>0.49623835468075977</v>
      </c>
      <c r="AE329" s="24">
        <f ca="1">SQRT(Inputs!$B$38)*I329+SQRT(1-Inputs!$B$38)*_xlfn.NORM.S.INV(RAND())</f>
        <v>1.0711181254005724</v>
      </c>
      <c r="AF329" s="24">
        <f ca="1">SQRT(Inputs!$B$38)*J329+SQRT(1-Inputs!$B$38)*_xlfn.NORM.S.INV(RAND())</f>
        <v>-0.17917112451529316</v>
      </c>
      <c r="AG329" s="24">
        <f ca="1">SQRT(Inputs!$B$38)*K329+SQRT(1-Inputs!$B$38)*_xlfn.NORM.S.INV(RAND())</f>
        <v>1.3265219617761586</v>
      </c>
      <c r="AH329" s="24">
        <f ca="1">SQRT(Inputs!$B$38)*L329+SQRT(1-Inputs!$B$38)*_xlfn.NORM.S.INV(RAND())</f>
        <v>0.86402184228569567</v>
      </c>
      <c r="AI329" s="24">
        <f ca="1">SQRT(Inputs!$B$38)*M329+SQRT(1-Inputs!$B$38)*_xlfn.NORM.S.INV(RAND())</f>
        <v>-0.57283431571531596</v>
      </c>
      <c r="AJ329" s="24">
        <f ca="1">SQRT(Inputs!$B$38)*C329+SQRT(1-Inputs!$B$38)*_xlfn.NORM.S.INV(RAND())</f>
        <v>-0.97642667190537247</v>
      </c>
      <c r="AK329" s="24">
        <f ca="1">SQRT(Inputs!$B$38)*D329+SQRT(1-Inputs!$B$38)*_xlfn.NORM.S.INV(RAND())</f>
        <v>-0.31591549409059105</v>
      </c>
      <c r="AL329" s="24">
        <f ca="1">SQRT(Inputs!$B$38)*E329+SQRT(1-Inputs!$B$38)*_xlfn.NORM.S.INV(RAND())</f>
        <v>1.2324875500019947</v>
      </c>
      <c r="AM329" s="24">
        <f ca="1">SQRT(Inputs!$B$38)*F329+SQRT(1-Inputs!$B$38)*_xlfn.NORM.S.INV(RAND())</f>
        <v>-0.93447734730932164</v>
      </c>
      <c r="AN329" s="24">
        <f ca="1">SQRT(Inputs!$B$38)*G329+SQRT(1-Inputs!$B$38)*_xlfn.NORM.S.INV(RAND())</f>
        <v>-0.12255083960083102</v>
      </c>
      <c r="AO329" s="24">
        <f ca="1">SQRT(Inputs!$B$38)*H329+SQRT(1-Inputs!$B$38)*_xlfn.NORM.S.INV(RAND())</f>
        <v>0.69992403974474571</v>
      </c>
      <c r="AP329" s="24">
        <f ca="1">SQRT(Inputs!$B$38)*I329+SQRT(1-Inputs!$B$38)*_xlfn.NORM.S.INV(RAND())</f>
        <v>-1.0980029728810696</v>
      </c>
      <c r="AQ329" s="24">
        <f ca="1">SQRT(Inputs!$B$38)*J329+SQRT(1-Inputs!$B$38)*_xlfn.NORM.S.INV(RAND())</f>
        <v>-2.3998304104869934</v>
      </c>
      <c r="AR329" s="24">
        <f ca="1">SQRT(Inputs!$B$38)*K329+SQRT(1-Inputs!$B$38)*_xlfn.NORM.S.INV(RAND())</f>
        <v>-6.9030020509418116E-3</v>
      </c>
      <c r="AS329" s="24">
        <f ca="1">SQRT(Inputs!$B$38)*L329+SQRT(1-Inputs!$B$38)*_xlfn.NORM.S.INV(RAND())</f>
        <v>-0.77075026017632564</v>
      </c>
      <c r="AT329" s="24">
        <f ca="1">SQRT(Inputs!$B$38)*M329+SQRT(1-Inputs!$B$38)*_xlfn.NORM.S.INV(RAND())</f>
        <v>-5.7233573893132154E-2</v>
      </c>
      <c r="AU329" s="15">
        <f ca="1">Inputs!$B$6*EXP($B$8-0.5*C$5^2+C$5*N329)</f>
        <v>3940.6052431400763</v>
      </c>
      <c r="AV329" s="15">
        <f t="shared" ca="1" si="146"/>
        <v>3622.2222314407259</v>
      </c>
      <c r="AW329" s="15">
        <f t="shared" ca="1" si="147"/>
        <v>3742.8790831740298</v>
      </c>
      <c r="AX329" s="15">
        <f t="shared" ca="1" si="148"/>
        <v>4052.8957613125767</v>
      </c>
      <c r="AY329" s="15">
        <f t="shared" ca="1" si="149"/>
        <v>5632.5372620200042</v>
      </c>
      <c r="AZ329" s="15">
        <f t="shared" ca="1" si="150"/>
        <v>8342.6307321698987</v>
      </c>
      <c r="BA329" s="15">
        <f t="shared" ca="1" si="151"/>
        <v>9202.9122406814549</v>
      </c>
      <c r="BB329" s="15">
        <f t="shared" ca="1" si="152"/>
        <v>11905.940259799161</v>
      </c>
      <c r="BC329" s="15">
        <f t="shared" ca="1" si="153"/>
        <v>14984.113680229726</v>
      </c>
      <c r="BD329" s="15">
        <f t="shared" ca="1" si="154"/>
        <v>16983.836275976497</v>
      </c>
      <c r="BE329" s="15">
        <f t="shared" ca="1" si="155"/>
        <v>20751.885887334225</v>
      </c>
      <c r="BF329" s="15">
        <f ca="1">Inputs!$B$13*EXP($B$9-0.5*C$6^2+C$6*Y329)</f>
        <v>9489.7724502011188</v>
      </c>
      <c r="BG329" s="15">
        <f t="shared" ca="1" si="156"/>
        <v>8571.4324424820952</v>
      </c>
      <c r="BH329" s="15">
        <f t="shared" ca="1" si="157"/>
        <v>8680.5208695408783</v>
      </c>
      <c r="BI329" s="15">
        <f t="shared" ca="1" si="158"/>
        <v>8530.5905615421507</v>
      </c>
      <c r="BJ329" s="15">
        <f t="shared" ca="1" si="159"/>
        <v>10515.026613721964</v>
      </c>
      <c r="BK329" s="15">
        <f t="shared" ca="1" si="160"/>
        <v>13807.197883969187</v>
      </c>
      <c r="BL329" s="15">
        <f t="shared" ca="1" si="161"/>
        <v>19485.949503086129</v>
      </c>
      <c r="BM329" s="15">
        <f t="shared" ca="1" si="162"/>
        <v>23425.193713290733</v>
      </c>
      <c r="BN329" s="15">
        <f t="shared" ca="1" si="163"/>
        <v>33773.935322498059</v>
      </c>
      <c r="BO329" s="15">
        <f t="shared" ca="1" si="164"/>
        <v>45945.698763944623</v>
      </c>
      <c r="BP329" s="15">
        <f t="shared" ca="1" si="165"/>
        <v>52996.97416934753</v>
      </c>
      <c r="BQ329" s="15">
        <f ca="1">Inputs!$B$20*EXP($B$10-0.5*C$7^2+C$7*AJ329)</f>
        <v>3033.9086442340699</v>
      </c>
      <c r="BR329" s="15">
        <f t="shared" ca="1" si="166"/>
        <v>3723.6517577553113</v>
      </c>
      <c r="BS329" s="15">
        <f t="shared" ca="1" si="167"/>
        <v>7264.8390796416597</v>
      </c>
      <c r="BT329" s="15">
        <f t="shared" ca="1" si="168"/>
        <v>7838.9395052602986</v>
      </c>
      <c r="BU329" s="15">
        <f t="shared" ca="1" si="169"/>
        <v>10546.407622614011</v>
      </c>
      <c r="BV329" s="15">
        <f t="shared" ca="1" si="170"/>
        <v>17179.339964339324</v>
      </c>
      <c r="BW329" s="15">
        <f t="shared" ca="1" si="171"/>
        <v>19001.698139766871</v>
      </c>
      <c r="BX329" s="15">
        <f t="shared" ca="1" si="172"/>
        <v>16427.217297643539</v>
      </c>
      <c r="BY329" s="15">
        <f t="shared" ca="1" si="173"/>
        <v>22986.941902962924</v>
      </c>
      <c r="BZ329" s="15">
        <f t="shared" ca="1" si="174"/>
        <v>27992.845500451203</v>
      </c>
      <c r="CA329" s="15">
        <f t="shared" ca="1" si="175"/>
        <v>38923.56197231033</v>
      </c>
      <c r="CB329" s="15">
        <f ca="1">(AU329*DCF!C$10-DCF!C$5*MAX(AU329*DCF!C$10,0)-MAX(AU329-Inputs!$B$6,0)/Inputs!$B$10)*DCF!C$6</f>
        <v>1011.9833478985689</v>
      </c>
      <c r="CC329" s="15">
        <f ca="1">(AV329*DCF!D$10-DCF!D$5*MAX(AV329*DCF!D$10,0)-MAX(AV329-AU329,0)/Inputs!$B$10)*DCF!D$6</f>
        <v>882.89212916357258</v>
      </c>
      <c r="CD329" s="15">
        <f ca="1">(AW329*DCF!E$10-DCF!E$5*MAX(AW329*DCF!E$10,0)-MAX(AW329-AV329,0)/Inputs!$B$10)*DCF!E$6</f>
        <v>836.99427907149004</v>
      </c>
      <c r="CE329" s="15">
        <f ca="1">(AX329*DCF!F$10-DCF!F$5*MAX(AX329*DCF!F$10,0)-MAX(AX329-AW329,0)/Inputs!$B$10)*DCF!F$6</f>
        <v>820.23390115678853</v>
      </c>
      <c r="CF329" s="15">
        <f ca="1">(AY329*DCF!G$10-DCF!G$5*MAX(AY329*DCF!G$10,0)-MAX(AY329-AX329,0)/Inputs!$B$10)*DCF!G$6</f>
        <v>856.89272922070813</v>
      </c>
      <c r="CG329" s="15">
        <f ca="1">(AZ329*DCF!H$10-DCF!H$5*MAX(AZ329*DCF!H$10,0)-MAX(AZ329-AY329,0)/Inputs!$B$10)*DCF!H$6</f>
        <v>1138.5020601943522</v>
      </c>
      <c r="CH329" s="15">
        <f ca="1">(BA329*DCF!I$10-DCF!I$5*MAX(BA329*DCF!I$10,0)-MAX(BA329-AZ329,0)/Inputs!$B$10)*DCF!I$6</f>
        <v>1539.9200341742624</v>
      </c>
      <c r="CI329" s="15">
        <f ca="1">(BB329*DCF!J$10-DCF!J$5*MAX(BB329*DCF!J$10,0)-MAX(BB329-BA329,0)/Inputs!$B$10)*DCF!J$6</f>
        <v>1633.4876202537841</v>
      </c>
      <c r="CJ329" s="15">
        <f ca="1">(BC329*DCF!K$10-DCF!K$5*MAX(BC329*DCF!K$10,0)-MAX(BC329-BB329,0)/Inputs!$B$10)*DCF!K$6</f>
        <v>1981.3042358156063</v>
      </c>
      <c r="CK329" s="15">
        <f ca="1">(BD329*DCF!L$10-DCF!L$5*MAX(BD329*DCF!L$10,0)-MAX(BD329-BC329,0)/Inputs!$B$10)*DCF!L$6</f>
        <v>2302.8889645318231</v>
      </c>
      <c r="CL329" s="15">
        <f ca="1">(BE329*DCF!M$10-DCF!M$5*MAX(BE329*DCF!M$10,0)-MAX(BE329-BD329,0)/Inputs!$B$10)*DCF!M$6</f>
        <v>2478.2257172238437</v>
      </c>
      <c r="CM329" s="15">
        <f ca="1">(BF329*DCF!C$28-DCF!C$5*MAX(BF329*DCF!C$28,0)-MAX(BF329-Inputs!$B$13,0)/Inputs!$B$17)*DCF!C$6</f>
        <v>2896.2163166590167</v>
      </c>
      <c r="CN329" s="15">
        <f ca="1">(BG329*DCF!D$28-DCF!D$5*MAX(BG329*DCF!D$28,0)-MAX(BG329-BF329,0)/Inputs!$B$17)*DCF!D$6</f>
        <v>2524.4845442034912</v>
      </c>
      <c r="CO329" s="15">
        <f ca="1">(BH329*DCF!E$28-DCF!E$5*MAX(BH329*DCF!E$28,0)-MAX(BH329-BG329,0)/Inputs!$B$17)*DCF!E$6</f>
        <v>2436.9782520630511</v>
      </c>
      <c r="CP329" s="15">
        <f ca="1">(BI329*DCF!F$28-DCF!F$5*MAX(BI329*DCF!F$28,0)-MAX(BI329-BH329,0)/Inputs!$B$17)*DCF!F$6</f>
        <v>2315.8306343458498</v>
      </c>
      <c r="CQ329" s="15">
        <f ca="1">(BJ329*DCF!G$28-DCF!G$5*MAX(BJ329*DCF!G$28,0)-MAX(BJ329-BI329,0)/Inputs!$B$17)*DCF!G$6</f>
        <v>2394.4408920650653</v>
      </c>
      <c r="CR329" s="15">
        <f ca="1">(BK329*DCF!H$28-DCF!H$5*MAX(BK329*DCF!H$28,0)-MAX(BK329-BJ329,0)/Inputs!$B$17)*DCF!H$6</f>
        <v>2903.161342386205</v>
      </c>
      <c r="CS329" s="15">
        <f ca="1">(BL329*DCF!I$28-DCF!I$5*MAX(BL329*DCF!I$28,0)-MAX(BL329-BK329,0)/Inputs!$B$17)*DCF!I$6</f>
        <v>3767.1052542625343</v>
      </c>
      <c r="CT329" s="15">
        <f ca="1">(BM329*DCF!J$28-DCF!J$5*MAX(BM329*DCF!J$28,0)-MAX(BM329-BL329,0)/Inputs!$B$17)*DCF!J$6</f>
        <v>4703.4512706154728</v>
      </c>
      <c r="CU329" s="15">
        <f ca="1">(BN329*DCF!K$28-DCF!K$5*MAX(BN329*DCF!K$28,0)-MAX(BN329-BM329,0)/Inputs!$B$17)*DCF!K$6</f>
        <v>5864.9058500048004</v>
      </c>
      <c r="CV329" s="15">
        <f ca="1">(BO329*DCF!L$28-DCF!L$5*MAX(BO329*DCF!L$28,0)-MAX(BO329-BN329,0)/Inputs!$B$17)*DCF!L$6</f>
        <v>7789.8759681754973</v>
      </c>
      <c r="CW329" s="15">
        <f ca="1">(BP329*DCF!M$28-DCF!M$5*MAX(BP329*DCF!M$28,0)-MAX(BP329-BO329,0)/Inputs!$B$17)*DCF!M$6</f>
        <v>9234.3549451101262</v>
      </c>
      <c r="CX329" s="15">
        <f ca="1">(BQ329*DCF!C$46-DCF!C$5*MAX(BQ329*DCF!C$46,0)-MAX(BQ329-Inputs!$B$20,0)/Inputs!$B$24)*DCF!C$6</f>
        <v>-700.67174231733713</v>
      </c>
      <c r="CY329" s="15">
        <f ca="1">(BR329*DCF!D$46-DCF!D$5*MAX(BR329*DCF!D$46,0)-MAX(BR329-BQ329,0)/Inputs!$B$24)*DCF!D$6</f>
        <v>-929.84817951916796</v>
      </c>
      <c r="CZ329" s="15">
        <f ca="1">(BS329*DCF!E$46-DCF!E$5*MAX(BS329*DCF!E$46,0)-MAX(BS329-BR329,0)/Inputs!$B$24)*DCF!E$6</f>
        <v>-2254.9184251440433</v>
      </c>
      <c r="DA329" s="15">
        <f ca="1">(BT329*DCF!F$46-DCF!F$5*MAX(BT329*DCF!F$46,0)-MAX(BT329-BS329,0)/Inputs!$B$24)*DCF!F$6</f>
        <v>-779.92924999593902</v>
      </c>
      <c r="DB329" s="15">
        <f ca="1">(BU329*DCF!G$46-DCF!G$5*MAX(BU329*DCF!G$46,0)-MAX(BU329-BT329,0)/Inputs!$B$24)*DCF!G$6</f>
        <v>-1265.4990969069904</v>
      </c>
      <c r="DC329" s="15">
        <f ca="1">(BV329*DCF!H$46-DCF!H$5*MAX(BV329*DCF!H$46,0)-MAX(BV329-BU329,0)/Inputs!$B$24)*DCF!H$6</f>
        <v>-2061.1430845404061</v>
      </c>
      <c r="DD329" s="15">
        <f ca="1">(BW329*DCF!I$46-DCF!I$5*MAX(BW329*DCF!I$46,0)-MAX(BW329-BV329,0)/Inputs!$B$24)*DCF!I$6</f>
        <v>-84.276950181032277</v>
      </c>
      <c r="DE329" s="15">
        <f ca="1">(BX329*DCF!J$46-DCF!J$5*MAX(BX329*DCF!J$46,0)-MAX(BX329-BW329,0)/Inputs!$B$24)*DCF!J$6</f>
        <v>689.07632560507011</v>
      </c>
      <c r="DF329" s="15">
        <f ca="1">(BY329*DCF!K$46-DCF!K$5*MAX(BY329*DCF!K$46,0)-MAX(BY329-BX329,0)/Inputs!$B$24)*DCF!K$6</f>
        <v>-293.8670291078505</v>
      </c>
      <c r="DG329" s="15">
        <f ca="1">(BZ329*DCF!L$46-DCF!L$5*MAX(BZ329*DCF!L$46,0)-MAX(BZ329-BY329,0)/Inputs!$B$24)*DCF!L$6</f>
        <v>802.16346874381759</v>
      </c>
      <c r="DH329" s="15">
        <f ca="1">(CA329*DCF!M$46-DCF!M$5*MAX(CA329*DCF!M$46,0)-MAX(CA329-BZ329,0)/Inputs!$B$24)*DCF!M$6</f>
        <v>766.32042958628551</v>
      </c>
      <c r="DI329" s="15">
        <f ca="1">SUM(CB329:CL329)+BE329*DCF!M$10*(1+Inputs!$B$30)*(1-Inputs!$B$33)*(1-Inputs!$B$30/Inputs!$B$31)/(Inputs!$B$29-Inputs!$B$30)*DCF!M$6</f>
        <v>73236.097858438006</v>
      </c>
      <c r="DJ329" s="15">
        <f ca="1">SUM(CM329:CW329)+BP329*DCF!M$28*(1+Inputs!$B$30)*(1-Inputs!$B$33)*(1-Inputs!$B$30/Inputs!$B$31)/(Inputs!$B$29-Inputs!$B$30)*DCF!M$6</f>
        <v>243485.84517085916</v>
      </c>
      <c r="DK329" s="15">
        <f ca="1">SUM(CX329:DH329)+CA329*DCF!M$46*(1+Inputs!$B$30)*(1-Inputs!$B$33)*(1-Inputs!$B$30/Inputs!$B$31)/(Inputs!$B$29-Inputs!$B$30)*DCF!M$6</f>
        <v>54067.844066089841</v>
      </c>
      <c r="DM329" s="15">
        <f ca="1">DI329+DJ329+DK329+Inputs!$B$34+Inputs!$B$36-Inputs!$B$35</f>
        <v>447640.787095387</v>
      </c>
    </row>
    <row r="330" spans="1:117" x14ac:dyDescent="0.75">
      <c r="A330" s="11">
        <v>317</v>
      </c>
      <c r="C330" s="24">
        <f t="shared" ca="1" si="181"/>
        <v>1.2130692153956966</v>
      </c>
      <c r="D330" s="24">
        <f t="shared" ca="1" si="181"/>
        <v>-1.4381181562979308</v>
      </c>
      <c r="E330" s="24">
        <f t="shared" ca="1" si="181"/>
        <v>0.72892696508400423</v>
      </c>
      <c r="F330" s="24">
        <f t="shared" ca="1" si="181"/>
        <v>0.28962684724853205</v>
      </c>
      <c r="G330" s="24">
        <f t="shared" ca="1" si="181"/>
        <v>-6.5060802822888966E-2</v>
      </c>
      <c r="H330" s="24">
        <f t="shared" ca="1" si="181"/>
        <v>0.60689469190797785</v>
      </c>
      <c r="I330" s="24">
        <f t="shared" ca="1" si="181"/>
        <v>1.095342699916741</v>
      </c>
      <c r="J330" s="24">
        <f t="shared" ca="1" si="181"/>
        <v>-0.12388978882730653</v>
      </c>
      <c r="K330" s="24">
        <f t="shared" ca="1" si="181"/>
        <v>-1.1772623107798608</v>
      </c>
      <c r="L330" s="24">
        <f t="shared" ca="1" si="181"/>
        <v>-0.3320150990305652</v>
      </c>
      <c r="M330" s="24">
        <f t="shared" ca="1" si="181"/>
        <v>-0.20160226062927225</v>
      </c>
      <c r="N330" s="24">
        <f ca="1">SQRT(Inputs!$B$38)*C330+SQRT(1-Inputs!$B$38)*_xlfn.NORM.S.INV(RAND())</f>
        <v>-1.3452685397677695</v>
      </c>
      <c r="O330" s="24">
        <f ca="1">SQRT(Inputs!$B$38)*D330+SQRT(1-Inputs!$B$38)*_xlfn.NORM.S.INV(RAND())</f>
        <v>0.19245015061784065</v>
      </c>
      <c r="P330" s="24">
        <f ca="1">SQRT(Inputs!$B$38)*E330+SQRT(1-Inputs!$B$38)*_xlfn.NORM.S.INV(RAND())</f>
        <v>5.7553214375850259E-2</v>
      </c>
      <c r="Q330" s="24">
        <f ca="1">SQRT(Inputs!$B$38)*F330+SQRT(1-Inputs!$B$38)*_xlfn.NORM.S.INV(RAND())</f>
        <v>-0.43532187523910043</v>
      </c>
      <c r="R330" s="24">
        <f ca="1">SQRT(Inputs!$B$38)*G330+SQRT(1-Inputs!$B$38)*_xlfn.NORM.S.INV(RAND())</f>
        <v>1.3828937930045313</v>
      </c>
      <c r="S330" s="24">
        <f ca="1">SQRT(Inputs!$B$38)*H330+SQRT(1-Inputs!$B$38)*_xlfn.NORM.S.INV(RAND())</f>
        <v>0.39351743445386678</v>
      </c>
      <c r="T330" s="24">
        <f ca="1">SQRT(Inputs!$B$38)*I330+SQRT(1-Inputs!$B$38)*_xlfn.NORM.S.INV(RAND())</f>
        <v>0.10307942559871086</v>
      </c>
      <c r="U330" s="24">
        <f ca="1">SQRT(Inputs!$B$38)*J330+SQRT(1-Inputs!$B$38)*_xlfn.NORM.S.INV(RAND())</f>
        <v>0.84836520784891378</v>
      </c>
      <c r="V330" s="24">
        <f ca="1">SQRT(Inputs!$B$38)*K330+SQRT(1-Inputs!$B$38)*_xlfn.NORM.S.INV(RAND())</f>
        <v>-1.0181633318110508</v>
      </c>
      <c r="W330" s="24">
        <f ca="1">SQRT(Inputs!$B$38)*L330+SQRT(1-Inputs!$B$38)*_xlfn.NORM.S.INV(RAND())</f>
        <v>0.75458576238870645</v>
      </c>
      <c r="X330" s="24">
        <f ca="1">SQRT(Inputs!$B$38)*M330+SQRT(1-Inputs!$B$38)*_xlfn.NORM.S.INV(RAND())</f>
        <v>1.8086082714881643E-2</v>
      </c>
      <c r="Y330" s="24">
        <f ca="1">SQRT(Inputs!$B$38)*C330+SQRT(1-Inputs!$B$38)*_xlfn.NORM.S.INV(RAND())</f>
        <v>0.16303122458123087</v>
      </c>
      <c r="Z330" s="24">
        <f ca="1">SQRT(Inputs!$B$38)*D330+SQRT(1-Inputs!$B$38)*_xlfn.NORM.S.INV(RAND())</f>
        <v>-0.19278197279521947</v>
      </c>
      <c r="AA330" s="24">
        <f ca="1">SQRT(Inputs!$B$38)*E330+SQRT(1-Inputs!$B$38)*_xlfn.NORM.S.INV(RAND())</f>
        <v>0.12216004184046036</v>
      </c>
      <c r="AB330" s="24">
        <f ca="1">SQRT(Inputs!$B$38)*F330+SQRT(1-Inputs!$B$38)*_xlfn.NORM.S.INV(RAND())</f>
        <v>6.7640300854184571E-2</v>
      </c>
      <c r="AC330" s="24">
        <f ca="1">SQRT(Inputs!$B$38)*G330+SQRT(1-Inputs!$B$38)*_xlfn.NORM.S.INV(RAND())</f>
        <v>-4.5807789962608099E-2</v>
      </c>
      <c r="AD330" s="24">
        <f ca="1">SQRT(Inputs!$B$38)*H330+SQRT(1-Inputs!$B$38)*_xlfn.NORM.S.INV(RAND())</f>
        <v>-0.22120295399785439</v>
      </c>
      <c r="AE330" s="24">
        <f ca="1">SQRT(Inputs!$B$38)*I330+SQRT(1-Inputs!$B$38)*_xlfn.NORM.S.INV(RAND())</f>
        <v>0.61542993832468618</v>
      </c>
      <c r="AF330" s="24">
        <f ca="1">SQRT(Inputs!$B$38)*J330+SQRT(1-Inputs!$B$38)*_xlfn.NORM.S.INV(RAND())</f>
        <v>-1.2110761822148641</v>
      </c>
      <c r="AG330" s="24">
        <f ca="1">SQRT(Inputs!$B$38)*K330+SQRT(1-Inputs!$B$38)*_xlfn.NORM.S.INV(RAND())</f>
        <v>-0.46500617190020188</v>
      </c>
      <c r="AH330" s="24">
        <f ca="1">SQRT(Inputs!$B$38)*L330+SQRT(1-Inputs!$B$38)*_xlfn.NORM.S.INV(RAND())</f>
        <v>-9.5289151287975341E-2</v>
      </c>
      <c r="AI330" s="24">
        <f ca="1">SQRT(Inputs!$B$38)*M330+SQRT(1-Inputs!$B$38)*_xlfn.NORM.S.INV(RAND())</f>
        <v>-0.72795801022244255</v>
      </c>
      <c r="AJ330" s="24">
        <f ca="1">SQRT(Inputs!$B$38)*C330+SQRT(1-Inputs!$B$38)*_xlfn.NORM.S.INV(RAND())</f>
        <v>0.68664497177318262</v>
      </c>
      <c r="AK330" s="24">
        <f ca="1">SQRT(Inputs!$B$38)*D330+SQRT(1-Inputs!$B$38)*_xlfn.NORM.S.INV(RAND())</f>
        <v>-1.3188850016871445</v>
      </c>
      <c r="AL330" s="24">
        <f ca="1">SQRT(Inputs!$B$38)*E330+SQRT(1-Inputs!$B$38)*_xlfn.NORM.S.INV(RAND())</f>
        <v>0.48391261966771371</v>
      </c>
      <c r="AM330" s="24">
        <f ca="1">SQRT(Inputs!$B$38)*F330+SQRT(1-Inputs!$B$38)*_xlfn.NORM.S.INV(RAND())</f>
        <v>-0.45711721074947848</v>
      </c>
      <c r="AN330" s="24">
        <f ca="1">SQRT(Inputs!$B$38)*G330+SQRT(1-Inputs!$B$38)*_xlfn.NORM.S.INV(RAND())</f>
        <v>-1.5848511580212026</v>
      </c>
      <c r="AO330" s="24">
        <f ca="1">SQRT(Inputs!$B$38)*H330+SQRT(1-Inputs!$B$38)*_xlfn.NORM.S.INV(RAND())</f>
        <v>1.1222721637855622</v>
      </c>
      <c r="AP330" s="24">
        <f ca="1">SQRT(Inputs!$B$38)*I330+SQRT(1-Inputs!$B$38)*_xlfn.NORM.S.INV(RAND())</f>
        <v>0.38976935951437863</v>
      </c>
      <c r="AQ330" s="24">
        <f ca="1">SQRT(Inputs!$B$38)*J330+SQRT(1-Inputs!$B$38)*_xlfn.NORM.S.INV(RAND())</f>
        <v>0.17387173067681011</v>
      </c>
      <c r="AR330" s="24">
        <f ca="1">SQRT(Inputs!$B$38)*K330+SQRT(1-Inputs!$B$38)*_xlfn.NORM.S.INV(RAND())</f>
        <v>-0.53901856738758869</v>
      </c>
      <c r="AS330" s="24">
        <f ca="1">SQRT(Inputs!$B$38)*L330+SQRT(1-Inputs!$B$38)*_xlfn.NORM.S.INV(RAND())</f>
        <v>0.62232017523340022</v>
      </c>
      <c r="AT330" s="24">
        <f ca="1">SQRT(Inputs!$B$38)*M330+SQRT(1-Inputs!$B$38)*_xlfn.NORM.S.INV(RAND())</f>
        <v>0.1625893533809657</v>
      </c>
      <c r="AU330" s="15">
        <f ca="1">Inputs!$B$6*EXP($B$8-0.5*C$5^2+C$5*N330)</f>
        <v>3991.209754481637</v>
      </c>
      <c r="AV330" s="15">
        <f t="shared" ca="1" si="146"/>
        <v>4997.6789510578637</v>
      </c>
      <c r="AW330" s="15">
        <f t="shared" ca="1" si="147"/>
        <v>6141.2730776799845</v>
      </c>
      <c r="AX330" s="15">
        <f t="shared" ca="1" si="148"/>
        <v>7100.9885895960624</v>
      </c>
      <c r="AY330" s="15">
        <f t="shared" ca="1" si="149"/>
        <v>10199.224729226389</v>
      </c>
      <c r="AZ330" s="15">
        <f t="shared" ca="1" si="150"/>
        <v>13026.354390867669</v>
      </c>
      <c r="BA330" s="15">
        <f t="shared" ca="1" si="151"/>
        <v>16113.832886609927</v>
      </c>
      <c r="BB330" s="15">
        <f t="shared" ca="1" si="152"/>
        <v>21478.417790772342</v>
      </c>
      <c r="BC330" s="15">
        <f t="shared" ca="1" si="153"/>
        <v>23843.186410040511</v>
      </c>
      <c r="BD330" s="15">
        <f t="shared" ca="1" si="154"/>
        <v>31346.273324428494</v>
      </c>
      <c r="BE330" s="15">
        <f t="shared" ca="1" si="155"/>
        <v>38474.163881498673</v>
      </c>
      <c r="BF330" s="15">
        <f ca="1">Inputs!$B$13*EXP($B$9-0.5*C$6^2+C$6*Y330)</f>
        <v>14285.349704390364</v>
      </c>
      <c r="BG330" s="15">
        <f t="shared" ca="1" si="156"/>
        <v>16814.858108334312</v>
      </c>
      <c r="BH330" s="15">
        <f t="shared" ca="1" si="157"/>
        <v>20965.167854328902</v>
      </c>
      <c r="BI330" s="15">
        <f t="shared" ca="1" si="158"/>
        <v>25933.112209795563</v>
      </c>
      <c r="BJ330" s="15">
        <f t="shared" ca="1" si="159"/>
        <v>31583.073614026362</v>
      </c>
      <c r="BK330" s="15">
        <f t="shared" ca="1" si="160"/>
        <v>37612.302933216975</v>
      </c>
      <c r="BL330" s="15">
        <f t="shared" ca="1" si="161"/>
        <v>50037.936643250563</v>
      </c>
      <c r="BM330" s="15">
        <f t="shared" ca="1" si="162"/>
        <v>52916.161907961978</v>
      </c>
      <c r="BN330" s="15">
        <f t="shared" ca="1" si="163"/>
        <v>61552.886415939487</v>
      </c>
      <c r="BO330" s="15">
        <f t="shared" ca="1" si="164"/>
        <v>74900.239602172078</v>
      </c>
      <c r="BP330" s="15">
        <f t="shared" ca="1" si="165"/>
        <v>84890.035575684131</v>
      </c>
      <c r="BQ330" s="15">
        <f ca="1">Inputs!$B$20*EXP($B$10-0.5*C$7^2+C$7*AJ330)</f>
        <v>5472.3847544955643</v>
      </c>
      <c r="BR330" s="15">
        <f t="shared" ca="1" si="166"/>
        <v>4884.3904398195855</v>
      </c>
      <c r="BS330" s="15">
        <f t="shared" ca="1" si="167"/>
        <v>7685.941667597569</v>
      </c>
      <c r="BT330" s="15">
        <f t="shared" ca="1" si="168"/>
        <v>9399.695248833099</v>
      </c>
      <c r="BU330" s="15">
        <f t="shared" ca="1" si="169"/>
        <v>8877.5569318383095</v>
      </c>
      <c r="BV330" s="15">
        <f t="shared" ca="1" si="170"/>
        <v>15904.514898685491</v>
      </c>
      <c r="BW330" s="15">
        <f t="shared" ca="1" si="171"/>
        <v>24102.360064565735</v>
      </c>
      <c r="BX330" s="15">
        <f t="shared" ca="1" si="172"/>
        <v>34906.800244175152</v>
      </c>
      <c r="BY330" s="15">
        <f t="shared" ca="1" si="173"/>
        <v>44117.721852414339</v>
      </c>
      <c r="BZ330" s="15">
        <f t="shared" ca="1" si="174"/>
        <v>69406.301765181037</v>
      </c>
      <c r="CA330" s="15">
        <f t="shared" ca="1" si="175"/>
        <v>100352.72084963217</v>
      </c>
      <c r="CB330" s="15">
        <f ca="1">(AU330*DCF!C$10-DCF!C$5*MAX(AU330*DCF!C$10,0)-MAX(AU330-Inputs!$B$6,0)/Inputs!$B$10)*DCF!C$6</f>
        <v>1024.9790477077172</v>
      </c>
      <c r="CC330" s="15">
        <f ca="1">(AV330*DCF!D$10-DCF!D$5*MAX(AV330*DCF!D$10,0)-MAX(AV330-AU330,0)/Inputs!$B$10)*DCF!D$6</f>
        <v>972.74921374186454</v>
      </c>
      <c r="CD330" s="15">
        <f ca="1">(AW330*DCF!E$10-DCF!E$5*MAX(AW330*DCF!E$10,0)-MAX(AW330-AV330,0)/Inputs!$B$10)*DCF!E$6</f>
        <v>1160.3374373304218</v>
      </c>
      <c r="CE330" s="15">
        <f ca="1">(AX330*DCF!F$10-DCF!F$5*MAX(AX330*DCF!F$10,0)-MAX(AX330-AW330,0)/Inputs!$B$10)*DCF!F$6</f>
        <v>1350.4414884907776</v>
      </c>
      <c r="CF330" s="15">
        <f ca="1">(AY330*DCF!G$10-DCF!G$5*MAX(AY330*DCF!G$10,0)-MAX(AY330-AX330,0)/Inputs!$B$10)*DCF!G$6</f>
        <v>1505.9121900216805</v>
      </c>
      <c r="CG330" s="15">
        <f ca="1">(AZ330*DCF!H$10-DCF!H$5*MAX(AZ330*DCF!H$10,0)-MAX(AZ330-AY330,0)/Inputs!$B$10)*DCF!H$6</f>
        <v>2027.0684941304589</v>
      </c>
      <c r="CH330" s="15">
        <f ca="1">(BA330*DCF!I$10-DCF!I$5*MAX(BA330*DCF!I$10,0)-MAX(BA330-AZ330,0)/Inputs!$B$10)*DCF!I$6</f>
        <v>2436.9547851981415</v>
      </c>
      <c r="CI330" s="15">
        <f ca="1">(BB330*DCF!J$10-DCF!J$5*MAX(BB330*DCF!J$10,0)-MAX(BB330-BA330,0)/Inputs!$B$10)*DCF!J$6</f>
        <v>2872.8318888299568</v>
      </c>
      <c r="CJ330" s="15">
        <f ca="1">(BC330*DCF!K$10-DCF!K$5*MAX(BC330*DCF!K$10,0)-MAX(BC330-BB330,0)/Inputs!$B$10)*DCF!K$6</f>
        <v>3507.3384799359351</v>
      </c>
      <c r="CK330" s="15">
        <f ca="1">(BD330*DCF!L$10-DCF!L$5*MAX(BD330*DCF!L$10,0)-MAX(BD330-BC330,0)/Inputs!$B$10)*DCF!L$6</f>
        <v>3757.3434734339535</v>
      </c>
      <c r="CL330" s="15">
        <f ca="1">(BE330*DCF!M$10-DCF!M$5*MAX(BE330*DCF!M$10,0)-MAX(BE330-BD330,0)/Inputs!$B$10)*DCF!M$6</f>
        <v>4577.6994624149593</v>
      </c>
      <c r="CM330" s="15">
        <f ca="1">(BF330*DCF!C$28-DCF!C$5*MAX(BF330*DCF!C$28,0)-MAX(BF330-Inputs!$B$13,0)/Inputs!$B$17)*DCF!C$6</f>
        <v>3690.4302168243566</v>
      </c>
      <c r="CN330" s="15">
        <f ca="1">(BG330*DCF!D$28-DCF!D$5*MAX(BG330*DCF!D$28,0)-MAX(BG330-BF330,0)/Inputs!$B$17)*DCF!D$6</f>
        <v>4412.703408034994</v>
      </c>
      <c r="CO330" s="15">
        <f ca="1">(BH330*DCF!E$28-DCF!E$5*MAX(BH330*DCF!E$28,0)-MAX(BH330-BG330,0)/Inputs!$B$17)*DCF!E$6</f>
        <v>5119.7399285961301</v>
      </c>
      <c r="CP330" s="15">
        <f ca="1">(BI330*DCF!F$28-DCF!F$5*MAX(BI330*DCF!F$28,0)-MAX(BI330-BH330,0)/Inputs!$B$17)*DCF!F$6</f>
        <v>6135.6640701538254</v>
      </c>
      <c r="CQ330" s="15">
        <f ca="1">(BJ330*DCF!G$28-DCF!G$5*MAX(BJ330*DCF!G$28,0)-MAX(BJ330-BI330,0)/Inputs!$B$17)*DCF!G$6</f>
        <v>7244.200375860074</v>
      </c>
      <c r="CR330" s="15">
        <f ca="1">(BK330*DCF!H$28-DCF!H$5*MAX(BK330*DCF!H$28,0)-MAX(BK330-BJ330,0)/Inputs!$B$17)*DCF!H$6</f>
        <v>8365.1644470805077</v>
      </c>
      <c r="CS330" s="15">
        <f ca="1">(BL330*DCF!I$28-DCF!I$5*MAX(BL330*DCF!I$28,0)-MAX(BL330-BK330,0)/Inputs!$B$17)*DCF!I$6</f>
        <v>9983.1133989018617</v>
      </c>
      <c r="CT330" s="15">
        <f ca="1">(BM330*DCF!J$28-DCF!J$5*MAX(BM330*DCF!J$28,0)-MAX(BM330-BL330,0)/Inputs!$B$17)*DCF!J$6</f>
        <v>11423.06785755364</v>
      </c>
      <c r="CU330" s="15">
        <f ca="1">(BN330*DCF!K$28-DCF!K$5*MAX(BN330*DCF!K$28,0)-MAX(BN330-BM330,0)/Inputs!$B$17)*DCF!K$6</f>
        <v>11941.05384211218</v>
      </c>
      <c r="CV330" s="15">
        <f ca="1">(BO330*DCF!L$28-DCF!L$5*MAX(BO330*DCF!L$28,0)-MAX(BO330-BN330,0)/Inputs!$B$17)*DCF!L$6</f>
        <v>13433.894677651168</v>
      </c>
      <c r="CW330" s="15">
        <f ca="1">(BP330*DCF!M$28-DCF!M$5*MAX(BP330*DCF!M$28,0)-MAX(BP330-BO330,0)/Inputs!$B$17)*DCF!M$6</f>
        <v>14927.894936422834</v>
      </c>
      <c r="CX330" s="15">
        <f ca="1">(BQ330*DCF!C$46-DCF!C$5*MAX(BQ330*DCF!C$46,0)-MAX(BQ330-Inputs!$B$20,0)/Inputs!$B$24)*DCF!C$6</f>
        <v>-2312.9686520754485</v>
      </c>
      <c r="CY330" s="15">
        <f ca="1">(BR330*DCF!D$46-DCF!D$5*MAX(BR330*DCF!D$46,0)-MAX(BR330-BQ330,0)/Inputs!$B$24)*DCF!D$6</f>
        <v>-833.65154261970952</v>
      </c>
      <c r="CZ330" s="15">
        <f ca="1">(BS330*DCF!E$46-DCF!E$5*MAX(BS330*DCF!E$46,0)-MAX(BS330-BR330,0)/Inputs!$B$24)*DCF!E$6</f>
        <v>-2013.1703529265355</v>
      </c>
      <c r="DA330" s="15">
        <f ca="1">(BT330*DCF!F$46-DCF!F$5*MAX(BT330*DCF!F$46,0)-MAX(BT330-BS330,0)/Inputs!$B$24)*DCF!F$6</f>
        <v>-1308.5770922380848</v>
      </c>
      <c r="DB330" s="15">
        <f ca="1">(BU330*DCF!G$46-DCF!G$5*MAX(BU330*DCF!G$46,0)-MAX(BU330-BT330,0)/Inputs!$B$24)*DCF!G$6</f>
        <v>-298.62347527621614</v>
      </c>
      <c r="DC330" s="15">
        <f ca="1">(BV330*DCF!H$46-DCF!H$5*MAX(BV330*DCF!H$46,0)-MAX(BV330-BU330,0)/Inputs!$B$24)*DCF!H$6</f>
        <v>-2183.5841333119665</v>
      </c>
      <c r="DD330" s="15">
        <f ca="1">(BW330*DCF!I$46-DCF!I$5*MAX(BW330*DCF!I$46,0)-MAX(BW330-BV330,0)/Inputs!$B$24)*DCF!I$6</f>
        <v>-1796.6308619282934</v>
      </c>
      <c r="DE330" s="15">
        <f ca="1">(BX330*DCF!J$46-DCF!J$5*MAX(BX330*DCF!J$46,0)-MAX(BX330-BW330,0)/Inputs!$B$24)*DCF!J$6</f>
        <v>-1400.9173030454876</v>
      </c>
      <c r="DF330" s="15">
        <f ca="1">(BY330*DCF!K$46-DCF!K$5*MAX(BY330*DCF!K$46,0)-MAX(BY330-BX330,0)/Inputs!$B$24)*DCF!K$6</f>
        <v>263.72092328181765</v>
      </c>
      <c r="DG330" s="15">
        <f ca="1">(BZ330*DCF!L$46-DCF!L$5*MAX(BZ330*DCF!L$46,0)-MAX(BZ330-BY330,0)/Inputs!$B$24)*DCF!L$6</f>
        <v>-925.1528261140561</v>
      </c>
      <c r="DH330" s="15">
        <f ca="1">(CA330*DCF!M$46-DCF!M$5*MAX(CA330*DCF!M$46,0)-MAX(CA330-BZ330,0)/Inputs!$B$24)*DCF!M$6</f>
        <v>1397.7186433349762</v>
      </c>
      <c r="DI330" s="15">
        <f ca="1">SUM(CB330:CL330)+BE330*DCF!M$10*(1+Inputs!$B$30)*(1-Inputs!$B$33)*(1-Inputs!$B$30/Inputs!$B$31)/(Inputs!$B$29-Inputs!$B$30)*DCF!M$6</f>
        <v>132267.76281159383</v>
      </c>
      <c r="DJ330" s="15">
        <f ca="1">SUM(CM330:CW330)+BP330*DCF!M$28*(1+Inputs!$B$30)*(1-Inputs!$B$33)*(1-Inputs!$B$30/Inputs!$B$31)/(Inputs!$B$29-Inputs!$B$30)*DCF!M$6</f>
        <v>411677.0492413743</v>
      </c>
      <c r="DK330" s="15">
        <f ca="1">SUM(CX330:DH330)+CA330*DCF!M$46*(1+Inputs!$B$30)*(1-Inputs!$B$33)*(1-Inputs!$B$30/Inputs!$B$31)/(Inputs!$B$29-Inputs!$B$30)*DCF!M$6</f>
        <v>143745.35730034727</v>
      </c>
      <c r="DM330" s="15">
        <f ca="1">DI330+DJ330+DK330+Inputs!$B$34+Inputs!$B$36-Inputs!$B$35</f>
        <v>764541.16935331549</v>
      </c>
    </row>
    <row r="331" spans="1:117" x14ac:dyDescent="0.75">
      <c r="A331" s="11">
        <v>318</v>
      </c>
      <c r="C331" s="24">
        <f t="shared" ca="1" si="181"/>
        <v>-1.1900935044749443</v>
      </c>
      <c r="D331" s="24">
        <f t="shared" ca="1" si="181"/>
        <v>1.0177698962906134</v>
      </c>
      <c r="E331" s="24">
        <f t="shared" ca="1" si="181"/>
        <v>8.4428272181332406E-2</v>
      </c>
      <c r="F331" s="24">
        <f t="shared" ca="1" si="181"/>
        <v>0.62950266754402362</v>
      </c>
      <c r="G331" s="24">
        <f t="shared" ca="1" si="181"/>
        <v>-1.5170380488753621</v>
      </c>
      <c r="H331" s="24">
        <f t="shared" ca="1" si="181"/>
        <v>1.0518064042663791</v>
      </c>
      <c r="I331" s="24">
        <f t="shared" ca="1" si="181"/>
        <v>-0.62645338568983233</v>
      </c>
      <c r="J331" s="24">
        <f t="shared" ca="1" si="181"/>
        <v>1.7458597893071162</v>
      </c>
      <c r="K331" s="24">
        <f t="shared" ca="1" si="181"/>
        <v>1.0540670513479176</v>
      </c>
      <c r="L331" s="24">
        <f t="shared" ca="1" si="181"/>
        <v>-0.28169350914783209</v>
      </c>
      <c r="M331" s="24">
        <f t="shared" ca="1" si="181"/>
        <v>-0.7958636878568297</v>
      </c>
      <c r="N331" s="24">
        <f ca="1">SQRT(Inputs!$B$38)*C331+SQRT(1-Inputs!$B$38)*_xlfn.NORM.S.INV(RAND())</f>
        <v>0.38567077880000222</v>
      </c>
      <c r="O331" s="24">
        <f ca="1">SQRT(Inputs!$B$38)*D331+SQRT(1-Inputs!$B$38)*_xlfn.NORM.S.INV(RAND())</f>
        <v>-8.3680082515576348E-2</v>
      </c>
      <c r="P331" s="24">
        <f ca="1">SQRT(Inputs!$B$38)*E331+SQRT(1-Inputs!$B$38)*_xlfn.NORM.S.INV(RAND())</f>
        <v>0.75211456114417574</v>
      </c>
      <c r="Q331" s="24">
        <f ca="1">SQRT(Inputs!$B$38)*F331+SQRT(1-Inputs!$B$38)*_xlfn.NORM.S.INV(RAND())</f>
        <v>-0.17930184338585836</v>
      </c>
      <c r="R331" s="24">
        <f ca="1">SQRT(Inputs!$B$38)*G331+SQRT(1-Inputs!$B$38)*_xlfn.NORM.S.INV(RAND())</f>
        <v>-1.1569791890386187</v>
      </c>
      <c r="S331" s="24">
        <f ca="1">SQRT(Inputs!$B$38)*H331+SQRT(1-Inputs!$B$38)*_xlfn.NORM.S.INV(RAND())</f>
        <v>-0.56224925412909188</v>
      </c>
      <c r="T331" s="24">
        <f ca="1">SQRT(Inputs!$B$38)*I331+SQRT(1-Inputs!$B$38)*_xlfn.NORM.S.INV(RAND())</f>
        <v>-0.92846700314271446</v>
      </c>
      <c r="U331" s="24">
        <f ca="1">SQRT(Inputs!$B$38)*J331+SQRT(1-Inputs!$B$38)*_xlfn.NORM.S.INV(RAND())</f>
        <v>1.396001051635823</v>
      </c>
      <c r="V331" s="24">
        <f ca="1">SQRT(Inputs!$B$38)*K331+SQRT(1-Inputs!$B$38)*_xlfn.NORM.S.INV(RAND())</f>
        <v>0.71646088666427243</v>
      </c>
      <c r="W331" s="24">
        <f ca="1">SQRT(Inputs!$B$38)*L331+SQRT(1-Inputs!$B$38)*_xlfn.NORM.S.INV(RAND())</f>
        <v>8.6093116241349549E-2</v>
      </c>
      <c r="X331" s="24">
        <f ca="1">SQRT(Inputs!$B$38)*M331+SQRT(1-Inputs!$B$38)*_xlfn.NORM.S.INV(RAND())</f>
        <v>-0.2813501836850929</v>
      </c>
      <c r="Y331" s="24">
        <f ca="1">SQRT(Inputs!$B$38)*C331+SQRT(1-Inputs!$B$38)*_xlfn.NORM.S.INV(RAND())</f>
        <v>-0.93756599667213358</v>
      </c>
      <c r="Z331" s="24">
        <f ca="1">SQRT(Inputs!$B$38)*D331+SQRT(1-Inputs!$B$38)*_xlfn.NORM.S.INV(RAND())</f>
        <v>1.0407827399083647</v>
      </c>
      <c r="AA331" s="24">
        <f ca="1">SQRT(Inputs!$B$38)*E331+SQRT(1-Inputs!$B$38)*_xlfn.NORM.S.INV(RAND())</f>
        <v>-8.1622076017968836E-2</v>
      </c>
      <c r="AB331" s="24">
        <f ca="1">SQRT(Inputs!$B$38)*F331+SQRT(1-Inputs!$B$38)*_xlfn.NORM.S.INV(RAND())</f>
        <v>2.8398353717315528E-2</v>
      </c>
      <c r="AC331" s="24">
        <f ca="1">SQRT(Inputs!$B$38)*G331+SQRT(1-Inputs!$B$38)*_xlfn.NORM.S.INV(RAND())</f>
        <v>-0.86880861855510183</v>
      </c>
      <c r="AD331" s="24">
        <f ca="1">SQRT(Inputs!$B$38)*H331+SQRT(1-Inputs!$B$38)*_xlfn.NORM.S.INV(RAND())</f>
        <v>-0.63907515568959516</v>
      </c>
      <c r="AE331" s="24">
        <f ca="1">SQRT(Inputs!$B$38)*I331+SQRT(1-Inputs!$B$38)*_xlfn.NORM.S.INV(RAND())</f>
        <v>-0.23414359690051495</v>
      </c>
      <c r="AF331" s="24">
        <f ca="1">SQRT(Inputs!$B$38)*J331+SQRT(1-Inputs!$B$38)*_xlfn.NORM.S.INV(RAND())</f>
        <v>0.14638705193770718</v>
      </c>
      <c r="AG331" s="24">
        <f ca="1">SQRT(Inputs!$B$38)*K331+SQRT(1-Inputs!$B$38)*_xlfn.NORM.S.INV(RAND())</f>
        <v>9.4597059881434631E-2</v>
      </c>
      <c r="AH331" s="24">
        <f ca="1">SQRT(Inputs!$B$38)*L331+SQRT(1-Inputs!$B$38)*_xlfn.NORM.S.INV(RAND())</f>
        <v>-0.64018839372620961</v>
      </c>
      <c r="AI331" s="24">
        <f ca="1">SQRT(Inputs!$B$38)*M331+SQRT(1-Inputs!$B$38)*_xlfn.NORM.S.INV(RAND())</f>
        <v>5.9146583171775791E-3</v>
      </c>
      <c r="AJ331" s="24">
        <f ca="1">SQRT(Inputs!$B$38)*C331+SQRT(1-Inputs!$B$38)*_xlfn.NORM.S.INV(RAND())</f>
        <v>-2.0923883887795323</v>
      </c>
      <c r="AK331" s="24">
        <f ca="1">SQRT(Inputs!$B$38)*D331+SQRT(1-Inputs!$B$38)*_xlfn.NORM.S.INV(RAND())</f>
        <v>-3.1421245906078754E-2</v>
      </c>
      <c r="AL331" s="24">
        <f ca="1">SQRT(Inputs!$B$38)*E331+SQRT(1-Inputs!$B$38)*_xlfn.NORM.S.INV(RAND())</f>
        <v>-0.16202618706858118</v>
      </c>
      <c r="AM331" s="24">
        <f ca="1">SQRT(Inputs!$B$38)*F331+SQRT(1-Inputs!$B$38)*_xlfn.NORM.S.INV(RAND())</f>
        <v>0.74942385840632531</v>
      </c>
      <c r="AN331" s="24">
        <f ca="1">SQRT(Inputs!$B$38)*G331+SQRT(1-Inputs!$B$38)*_xlfn.NORM.S.INV(RAND())</f>
        <v>-2.1428082662744985</v>
      </c>
      <c r="AO331" s="24">
        <f ca="1">SQRT(Inputs!$B$38)*H331+SQRT(1-Inputs!$B$38)*_xlfn.NORM.S.INV(RAND())</f>
        <v>0.62542184736521189</v>
      </c>
      <c r="AP331" s="24">
        <f ca="1">SQRT(Inputs!$B$38)*I331+SQRT(1-Inputs!$B$38)*_xlfn.NORM.S.INV(RAND())</f>
        <v>-0.99599841855907312</v>
      </c>
      <c r="AQ331" s="24">
        <f ca="1">SQRT(Inputs!$B$38)*J331+SQRT(1-Inputs!$B$38)*_xlfn.NORM.S.INV(RAND())</f>
        <v>0.77494163063012922</v>
      </c>
      <c r="AR331" s="24">
        <f ca="1">SQRT(Inputs!$B$38)*K331+SQRT(1-Inputs!$B$38)*_xlfn.NORM.S.INV(RAND())</f>
        <v>0.81464244655864526</v>
      </c>
      <c r="AS331" s="24">
        <f ca="1">SQRT(Inputs!$B$38)*L331+SQRT(1-Inputs!$B$38)*_xlfn.NORM.S.INV(RAND())</f>
        <v>-0.67913105960718956</v>
      </c>
      <c r="AT331" s="24">
        <f ca="1">SQRT(Inputs!$B$38)*M331+SQRT(1-Inputs!$B$38)*_xlfn.NORM.S.INV(RAND())</f>
        <v>0.22656912170863031</v>
      </c>
      <c r="AU331" s="15">
        <f ca="1">Inputs!$B$6*EXP($B$8-0.5*C$5^2+C$5*N331)</f>
        <v>5281.9051274258027</v>
      </c>
      <c r="AV331" s="15">
        <f t="shared" ca="1" si="146"/>
        <v>6350.7066096592043</v>
      </c>
      <c r="AW331" s="15">
        <f t="shared" ca="1" si="147"/>
        <v>8570.3433322821093</v>
      </c>
      <c r="AX331" s="15">
        <f t="shared" ca="1" si="148"/>
        <v>10231.744241841383</v>
      </c>
      <c r="AY331" s="15">
        <f t="shared" ca="1" si="149"/>
        <v>10923.825421538018</v>
      </c>
      <c r="AZ331" s="15">
        <f t="shared" ca="1" si="150"/>
        <v>12558.033790870677</v>
      </c>
      <c r="BA331" s="15">
        <f t="shared" ca="1" si="151"/>
        <v>13944.745767857066</v>
      </c>
      <c r="BB331" s="15">
        <f t="shared" ca="1" si="152"/>
        <v>19635.531428447604</v>
      </c>
      <c r="BC331" s="15">
        <f t="shared" ca="1" si="153"/>
        <v>25770.58486831054</v>
      </c>
      <c r="BD331" s="15">
        <f t="shared" ca="1" si="154"/>
        <v>31826.654790240813</v>
      </c>
      <c r="BE331" s="15">
        <f t="shared" ca="1" si="155"/>
        <v>38012.800229523629</v>
      </c>
      <c r="BF331" s="15">
        <f ca="1">Inputs!$B$13*EXP($B$9-0.5*C$6^2+C$6*Y331)</f>
        <v>11485.020932958749</v>
      </c>
      <c r="BG331" s="15">
        <f t="shared" ca="1" si="156"/>
        <v>16888.864500999818</v>
      </c>
      <c r="BH331" s="15">
        <f t="shared" ca="1" si="157"/>
        <v>20357.618356462739</v>
      </c>
      <c r="BI331" s="15">
        <f t="shared" ca="1" si="158"/>
        <v>25029.955740418103</v>
      </c>
      <c r="BJ331" s="15">
        <f t="shared" ca="1" si="159"/>
        <v>27073.141834453505</v>
      </c>
      <c r="BK331" s="15">
        <f t="shared" ca="1" si="160"/>
        <v>30458.391162390675</v>
      </c>
      <c r="BL331" s="15">
        <f t="shared" ca="1" si="161"/>
        <v>36296.239905264301</v>
      </c>
      <c r="BM331" s="15">
        <f t="shared" ca="1" si="162"/>
        <v>45434.688954936995</v>
      </c>
      <c r="BN331" s="15">
        <f t="shared" ca="1" si="163"/>
        <v>56516.03267729986</v>
      </c>
      <c r="BO331" s="15">
        <f t="shared" ca="1" si="164"/>
        <v>64550.346753663041</v>
      </c>
      <c r="BP331" s="15">
        <f t="shared" ca="1" si="165"/>
        <v>79502.640542959853</v>
      </c>
      <c r="BQ331" s="15">
        <f ca="1">Inputs!$B$20*EXP($B$10-0.5*C$7^2+C$7*AJ331)</f>
        <v>2042.2241183593951</v>
      </c>
      <c r="BR331" s="15">
        <f t="shared" ca="1" si="166"/>
        <v>2743.5212606604127</v>
      </c>
      <c r="BS331" s="15">
        <f t="shared" ca="1" si="167"/>
        <v>3586.1353898923653</v>
      </c>
      <c r="BT331" s="15">
        <f t="shared" ca="1" si="168"/>
        <v>6018.7170253796467</v>
      </c>
      <c r="BU331" s="15">
        <f t="shared" ca="1" si="169"/>
        <v>4966.4954215985554</v>
      </c>
      <c r="BV331" s="15">
        <f t="shared" ca="1" si="170"/>
        <v>7955.4037395223886</v>
      </c>
      <c r="BW331" s="15">
        <f t="shared" ca="1" si="171"/>
        <v>8991.3360619452287</v>
      </c>
      <c r="BX331" s="15">
        <f t="shared" ca="1" si="172"/>
        <v>14689.490627378611</v>
      </c>
      <c r="BY331" s="15">
        <f t="shared" ca="1" si="173"/>
        <v>24053.993441021965</v>
      </c>
      <c r="BZ331" s="15">
        <f t="shared" ca="1" si="174"/>
        <v>29789.809926034912</v>
      </c>
      <c r="CA331" s="15">
        <f t="shared" ca="1" si="175"/>
        <v>43564.785985695933</v>
      </c>
      <c r="CB331" s="15">
        <f ca="1">(AU331*DCF!C$10-DCF!C$5*MAX(AU331*DCF!C$10,0)-MAX(AU331-Inputs!$B$6,0)/Inputs!$B$10)*DCF!C$6</f>
        <v>1040.7950301206581</v>
      </c>
      <c r="CC331" s="15">
        <f ca="1">(AV331*DCF!D$10-DCF!D$5*MAX(AV331*DCF!D$10,0)-MAX(AV331-AU331,0)/Inputs!$B$10)*DCF!D$6</f>
        <v>1287.3424425587455</v>
      </c>
      <c r="CD331" s="15">
        <f ca="1">(AW331*DCF!E$10-DCF!E$5*MAX(AW331*DCF!E$10,0)-MAX(AW331-AV331,0)/Inputs!$B$10)*DCF!E$6</f>
        <v>1478.8017382257565</v>
      </c>
      <c r="CE331" s="15">
        <f ca="1">(AX331*DCF!F$10-DCF!F$5*MAX(AX331*DCF!F$10,0)-MAX(AX331-AW331,0)/Inputs!$B$10)*DCF!F$6</f>
        <v>1887.8771235149152</v>
      </c>
      <c r="CF331" s="15">
        <f ca="1">(AY331*DCF!G$10-DCF!G$5*MAX(AY331*DCF!G$10,0)-MAX(AY331-AX331,0)/Inputs!$B$10)*DCF!G$6</f>
        <v>2117.7133718499449</v>
      </c>
      <c r="CG331" s="15">
        <f ca="1">(AZ331*DCF!H$10-DCF!H$5*MAX(AZ331*DCF!H$10,0)-MAX(AZ331-AY331,0)/Inputs!$B$10)*DCF!H$6</f>
        <v>2147.9682751144933</v>
      </c>
      <c r="CH331" s="15">
        <f ca="1">(BA331*DCF!I$10-DCF!I$5*MAX(BA331*DCF!I$10,0)-MAX(BA331-AZ331,0)/Inputs!$B$10)*DCF!I$6</f>
        <v>2319.7269956882355</v>
      </c>
      <c r="CI331" s="15">
        <f ca="1">(BB331*DCF!J$10-DCF!J$5*MAX(BB331*DCF!J$10,0)-MAX(BB331-BA331,0)/Inputs!$B$10)*DCF!J$6</f>
        <v>2507.1579636812298</v>
      </c>
      <c r="CJ331" s="15">
        <f ca="1">(BC331*DCF!K$10-DCF!K$5*MAX(BC331*DCF!K$10,0)-MAX(BC331-BB331,0)/Inputs!$B$10)*DCF!K$6</f>
        <v>3289.8361969157695</v>
      </c>
      <c r="CK331" s="15">
        <f ca="1">(BD331*DCF!L$10-DCF!L$5*MAX(BD331*DCF!L$10,0)-MAX(BD331-BC331,0)/Inputs!$B$10)*DCF!L$6</f>
        <v>4016.9168597697631</v>
      </c>
      <c r="CL331" s="15">
        <f ca="1">(BE331*DCF!M$10-DCF!M$5*MAX(BE331*DCF!M$10,0)-MAX(BE331-BD331,0)/Inputs!$B$10)*DCF!M$6</f>
        <v>4625.0966006011513</v>
      </c>
      <c r="CM331" s="15">
        <f ca="1">(BF331*DCF!C$28-DCF!C$5*MAX(BF331*DCF!C$28,0)-MAX(BF331-Inputs!$B$13,0)/Inputs!$B$17)*DCF!C$6</f>
        <v>3482.515439642882</v>
      </c>
      <c r="CN331" s="15">
        <f ca="1">(BG331*DCF!D$28-DCF!D$5*MAX(BG331*DCF!D$28,0)-MAX(BG331-BF331,0)/Inputs!$B$17)*DCF!D$6</f>
        <v>3821.2725198583162</v>
      </c>
      <c r="CO331" s="15">
        <f ca="1">(BH331*DCF!E$28-DCF!E$5*MAX(BH331*DCF!E$28,0)-MAX(BH331-BG331,0)/Inputs!$B$17)*DCF!E$6</f>
        <v>5081.9963770600043</v>
      </c>
      <c r="CP331" s="15">
        <f ca="1">(BI331*DCF!F$28-DCF!F$5*MAX(BI331*DCF!F$28,0)-MAX(BI331-BH331,0)/Inputs!$B$17)*DCF!F$6</f>
        <v>5944.3008002264442</v>
      </c>
      <c r="CQ331" s="15">
        <f ca="1">(BJ331*DCF!G$28-DCF!G$5*MAX(BJ331*DCF!G$28,0)-MAX(BJ331-BI331,0)/Inputs!$B$17)*DCF!G$6</f>
        <v>6680.6883354814818</v>
      </c>
      <c r="CR331" s="15">
        <f ca="1">(BK331*DCF!H$28-DCF!H$5*MAX(BK331*DCF!H$28,0)-MAX(BK331-BJ331,0)/Inputs!$B$17)*DCF!H$6</f>
        <v>7006.7234301650406</v>
      </c>
      <c r="CS331" s="15">
        <f ca="1">(BL331*DCF!I$28-DCF!I$5*MAX(BL331*DCF!I$28,0)-MAX(BL331-BK331,0)/Inputs!$B$17)*DCF!I$6</f>
        <v>7697.2607820975973</v>
      </c>
      <c r="CT331" s="15">
        <f ca="1">(BM331*DCF!J$28-DCF!J$5*MAX(BM331*DCF!J$28,0)-MAX(BM331-BL331,0)/Inputs!$B$17)*DCF!J$6</f>
        <v>8924.0237688127017</v>
      </c>
      <c r="CU331" s="15">
        <f ca="1">(BN331*DCF!K$28-DCF!K$5*MAX(BN331*DCF!K$28,0)-MAX(BN331-BM331,0)/Inputs!$B$17)*DCF!K$6</f>
        <v>10577.921493888418</v>
      </c>
      <c r="CV331" s="15">
        <f ca="1">(BO331*DCF!L$28-DCF!L$5*MAX(BO331*DCF!L$28,0)-MAX(BO331-BN331,0)/Inputs!$B$17)*DCF!L$6</f>
        <v>11970.053046128765</v>
      </c>
      <c r="CW331" s="15">
        <f ca="1">(BP331*DCF!M$28-DCF!M$5*MAX(BP331*DCF!M$28,0)-MAX(BP331-BO331,0)/Inputs!$B$17)*DCF!M$6</f>
        <v>13395.532978742282</v>
      </c>
      <c r="CX331" s="15">
        <f ca="1">(BQ331*DCF!C$46-DCF!C$5*MAX(BQ331*DCF!C$46,0)-MAX(BQ331-Inputs!$B$20,0)/Inputs!$B$24)*DCF!C$6</f>
        <v>-471.64529292364779</v>
      </c>
      <c r="CY331" s="15">
        <f ca="1">(BR331*DCF!D$46-DCF!D$5*MAX(BR331*DCF!D$46,0)-MAX(BR331-BQ331,0)/Inputs!$B$24)*DCF!D$6</f>
        <v>-767.49276877691284</v>
      </c>
      <c r="CZ331" s="15">
        <f ca="1">(BS331*DCF!E$46-DCF!E$5*MAX(BS331*DCF!E$46,0)-MAX(BS331-BR331,0)/Inputs!$B$24)*DCF!E$6</f>
        <v>-756.20204672810155</v>
      </c>
      <c r="DA331" s="15">
        <f ca="1">(BT331*DCF!F$46-DCF!F$5*MAX(BT331*DCF!F$46,0)-MAX(BT331-BS331,0)/Inputs!$B$24)*DCF!F$6</f>
        <v>-1324.1009002725409</v>
      </c>
      <c r="DB331" s="15">
        <f ca="1">(BU331*DCF!G$46-DCF!G$5*MAX(BU331*DCF!G$46,0)-MAX(BU331-BT331,0)/Inputs!$B$24)*DCF!G$6</f>
        <v>-167.06309338576813</v>
      </c>
      <c r="DC331" s="15">
        <f ca="1">(BV331*DCF!H$46-DCF!H$5*MAX(BV331*DCF!H$46,0)-MAX(BV331-BU331,0)/Inputs!$B$24)*DCF!H$6</f>
        <v>-928.78494644972693</v>
      </c>
      <c r="DD331" s="15">
        <f ca="1">(BW331*DCF!I$46-DCF!I$5*MAX(BW331*DCF!I$46,0)-MAX(BW331-BV331,0)/Inputs!$B$24)*DCF!I$6</f>
        <v>-89.717703020077067</v>
      </c>
      <c r="DE331" s="15">
        <f ca="1">(BX331*DCF!J$46-DCF!J$5*MAX(BX331*DCF!J$46,0)-MAX(BX331-BW331,0)/Inputs!$B$24)*DCF!J$6</f>
        <v>-894.87399750947657</v>
      </c>
      <c r="DF331" s="15">
        <f ca="1">(BY331*DCF!K$46-DCF!K$5*MAX(BY331*DCF!K$46,0)-MAX(BY331-BX331,0)/Inputs!$B$24)*DCF!K$6</f>
        <v>-920.00943026622429</v>
      </c>
      <c r="DG331" s="15">
        <f ca="1">(BZ331*DCF!L$46-DCF!L$5*MAX(BZ331*DCF!L$46,0)-MAX(BZ331-BY331,0)/Inputs!$B$24)*DCF!L$6</f>
        <v>761.1976009897503</v>
      </c>
      <c r="DH331" s="15">
        <f ca="1">(CA331*DCF!M$46-DCF!M$5*MAX(CA331*DCF!M$46,0)-MAX(CA331-BZ331,0)/Inputs!$B$24)*DCF!M$6</f>
        <v>535.56407575119431</v>
      </c>
      <c r="DI331" s="15">
        <f ca="1">SUM(CB331:CL331)+BE331*DCF!M$10*(1+Inputs!$B$30)*(1-Inputs!$B$33)*(1-Inputs!$B$30/Inputs!$B$31)/(Inputs!$B$29-Inputs!$B$30)*DCF!M$6</f>
        <v>132509.35830404941</v>
      </c>
      <c r="DJ331" s="15">
        <f ca="1">SUM(CM331:CW331)+BP331*DCF!M$28*(1+Inputs!$B$30)*(1-Inputs!$B$33)*(1-Inputs!$B$30/Inputs!$B$31)/(Inputs!$B$29-Inputs!$B$30)*DCF!M$6</f>
        <v>379591.4888982923</v>
      </c>
      <c r="DK331" s="15">
        <f ca="1">SUM(CX331:DH331)+CA331*DCF!M$46*(1+Inputs!$B$30)*(1-Inputs!$B$33)*(1-Inputs!$B$30/Inputs!$B$31)/(Inputs!$B$29-Inputs!$B$30)*DCF!M$6</f>
        <v>62333.191210101453</v>
      </c>
      <c r="DM331" s="15">
        <f ca="1">DI331+DJ331+DK331+Inputs!$B$34+Inputs!$B$36-Inputs!$B$35</f>
        <v>651285.03841244313</v>
      </c>
    </row>
    <row r="332" spans="1:117" x14ac:dyDescent="0.75">
      <c r="A332" s="11">
        <v>319</v>
      </c>
      <c r="C332" s="24">
        <f t="shared" ca="1" si="181"/>
        <v>0.24329823501426004</v>
      </c>
      <c r="D332" s="24">
        <f t="shared" ca="1" si="181"/>
        <v>1.7193098202608468</v>
      </c>
      <c r="E332" s="24">
        <f t="shared" ca="1" si="181"/>
        <v>-0.30777571383725139</v>
      </c>
      <c r="F332" s="24">
        <f t="shared" ca="1" si="181"/>
        <v>0.43232359098961387</v>
      </c>
      <c r="G332" s="24">
        <f t="shared" ca="1" si="181"/>
        <v>-1.2557261700836588</v>
      </c>
      <c r="H332" s="24">
        <f t="shared" ca="1" si="181"/>
        <v>0.92000489990926204</v>
      </c>
      <c r="I332" s="24">
        <f t="shared" ca="1" si="181"/>
        <v>0.62908170461075208</v>
      </c>
      <c r="J332" s="24">
        <f t="shared" ca="1" si="181"/>
        <v>8.3080220551838474E-2</v>
      </c>
      <c r="K332" s="24">
        <f t="shared" ca="1" si="181"/>
        <v>0.39015856904876905</v>
      </c>
      <c r="L332" s="24">
        <f t="shared" ca="1" si="181"/>
        <v>-0.70361479590644238</v>
      </c>
      <c r="M332" s="24">
        <f t="shared" ca="1" si="181"/>
        <v>0.58400022515553707</v>
      </c>
      <c r="N332" s="24">
        <f ca="1">SQRT(Inputs!$B$38)*C332+SQRT(1-Inputs!$B$38)*_xlfn.NORM.S.INV(RAND())</f>
        <v>0.8738940581860003</v>
      </c>
      <c r="O332" s="24">
        <f ca="1">SQRT(Inputs!$B$38)*D332+SQRT(1-Inputs!$B$38)*_xlfn.NORM.S.INV(RAND())</f>
        <v>0.73147231456512074</v>
      </c>
      <c r="P332" s="24">
        <f ca="1">SQRT(Inputs!$B$38)*E332+SQRT(1-Inputs!$B$38)*_xlfn.NORM.S.INV(RAND())</f>
        <v>1.7181243565780713E-2</v>
      </c>
      <c r="Q332" s="24">
        <f ca="1">SQRT(Inputs!$B$38)*F332+SQRT(1-Inputs!$B$38)*_xlfn.NORM.S.INV(RAND())</f>
        <v>1.9567699455907701</v>
      </c>
      <c r="R332" s="24">
        <f ca="1">SQRT(Inputs!$B$38)*G332+SQRT(1-Inputs!$B$38)*_xlfn.NORM.S.INV(RAND())</f>
        <v>-1.5124754400349958</v>
      </c>
      <c r="S332" s="24">
        <f ca="1">SQRT(Inputs!$B$38)*H332+SQRT(1-Inputs!$B$38)*_xlfn.NORM.S.INV(RAND())</f>
        <v>0.70436496789825487</v>
      </c>
      <c r="T332" s="24">
        <f ca="1">SQRT(Inputs!$B$38)*I332+SQRT(1-Inputs!$B$38)*_xlfn.NORM.S.INV(RAND())</f>
        <v>0.76075618205542117</v>
      </c>
      <c r="U332" s="24">
        <f ca="1">SQRT(Inputs!$B$38)*J332+SQRT(1-Inputs!$B$38)*_xlfn.NORM.S.INV(RAND())</f>
        <v>0.42360088612360652</v>
      </c>
      <c r="V332" s="24">
        <f ca="1">SQRT(Inputs!$B$38)*K332+SQRT(1-Inputs!$B$38)*_xlfn.NORM.S.INV(RAND())</f>
        <v>1.005338622115806</v>
      </c>
      <c r="W332" s="24">
        <f ca="1">SQRT(Inputs!$B$38)*L332+SQRT(1-Inputs!$B$38)*_xlfn.NORM.S.INV(RAND())</f>
        <v>0.4530340509996707</v>
      </c>
      <c r="X332" s="24">
        <f ca="1">SQRT(Inputs!$B$38)*M332+SQRT(1-Inputs!$B$38)*_xlfn.NORM.S.INV(RAND())</f>
        <v>1.0394689585636754</v>
      </c>
      <c r="Y332" s="24">
        <f ca="1">SQRT(Inputs!$B$38)*C332+SQRT(1-Inputs!$B$38)*_xlfn.NORM.S.INV(RAND())</f>
        <v>-1.0961463737971195</v>
      </c>
      <c r="Z332" s="24">
        <f ca="1">SQRT(Inputs!$B$38)*D332+SQRT(1-Inputs!$B$38)*_xlfn.NORM.S.INV(RAND())</f>
        <v>0.62257897344555579</v>
      </c>
      <c r="AA332" s="24">
        <f ca="1">SQRT(Inputs!$B$38)*E332+SQRT(1-Inputs!$B$38)*_xlfn.NORM.S.INV(RAND())</f>
        <v>-0.11614467580462645</v>
      </c>
      <c r="AB332" s="24">
        <f ca="1">SQRT(Inputs!$B$38)*F332+SQRT(1-Inputs!$B$38)*_xlfn.NORM.S.INV(RAND())</f>
        <v>0.80812716597073075</v>
      </c>
      <c r="AC332" s="24">
        <f ca="1">SQRT(Inputs!$B$38)*G332+SQRT(1-Inputs!$B$38)*_xlfn.NORM.S.INV(RAND())</f>
        <v>-1.0913042532015145</v>
      </c>
      <c r="AD332" s="24">
        <f ca="1">SQRT(Inputs!$B$38)*H332+SQRT(1-Inputs!$B$38)*_xlfn.NORM.S.INV(RAND())</f>
        <v>1.0659334849305808</v>
      </c>
      <c r="AE332" s="24">
        <f ca="1">SQRT(Inputs!$B$38)*I332+SQRT(1-Inputs!$B$38)*_xlfn.NORM.S.INV(RAND())</f>
        <v>-9.7233762014394987E-2</v>
      </c>
      <c r="AF332" s="24">
        <f ca="1">SQRT(Inputs!$B$38)*J332+SQRT(1-Inputs!$B$38)*_xlfn.NORM.S.INV(RAND())</f>
        <v>0.35974274701843922</v>
      </c>
      <c r="AG332" s="24">
        <f ca="1">SQRT(Inputs!$B$38)*K332+SQRT(1-Inputs!$B$38)*_xlfn.NORM.S.INV(RAND())</f>
        <v>1.0905222163558121</v>
      </c>
      <c r="AH332" s="24">
        <f ca="1">SQRT(Inputs!$B$38)*L332+SQRT(1-Inputs!$B$38)*_xlfn.NORM.S.INV(RAND())</f>
        <v>0.38491371729203655</v>
      </c>
      <c r="AI332" s="24">
        <f ca="1">SQRT(Inputs!$B$38)*M332+SQRT(1-Inputs!$B$38)*_xlfn.NORM.S.INV(RAND())</f>
        <v>-0.72573859060834323</v>
      </c>
      <c r="AJ332" s="24">
        <f ca="1">SQRT(Inputs!$B$38)*C332+SQRT(1-Inputs!$B$38)*_xlfn.NORM.S.INV(RAND())</f>
        <v>-7.316231075800006E-2</v>
      </c>
      <c r="AK332" s="24">
        <f ca="1">SQRT(Inputs!$B$38)*D332+SQRT(1-Inputs!$B$38)*_xlfn.NORM.S.INV(RAND())</f>
        <v>1.7628914047131174</v>
      </c>
      <c r="AL332" s="24">
        <f ca="1">SQRT(Inputs!$B$38)*E332+SQRT(1-Inputs!$B$38)*_xlfn.NORM.S.INV(RAND())</f>
        <v>0.10801015867349961</v>
      </c>
      <c r="AM332" s="24">
        <f ca="1">SQRT(Inputs!$B$38)*F332+SQRT(1-Inputs!$B$38)*_xlfn.NORM.S.INV(RAND())</f>
        <v>0.46006606893080026</v>
      </c>
      <c r="AN332" s="24">
        <f ca="1">SQRT(Inputs!$B$38)*G332+SQRT(1-Inputs!$B$38)*_xlfn.NORM.S.INV(RAND())</f>
        <v>-1.8032437347749082</v>
      </c>
      <c r="AO332" s="24">
        <f ca="1">SQRT(Inputs!$B$38)*H332+SQRT(1-Inputs!$B$38)*_xlfn.NORM.S.INV(RAND())</f>
        <v>1.0123546111199497</v>
      </c>
      <c r="AP332" s="24">
        <f ca="1">SQRT(Inputs!$B$38)*I332+SQRT(1-Inputs!$B$38)*_xlfn.NORM.S.INV(RAND())</f>
        <v>0.56536088018145392</v>
      </c>
      <c r="AQ332" s="24">
        <f ca="1">SQRT(Inputs!$B$38)*J332+SQRT(1-Inputs!$B$38)*_xlfn.NORM.S.INV(RAND())</f>
        <v>-0.97559772774034337</v>
      </c>
      <c r="AR332" s="24">
        <f ca="1">SQRT(Inputs!$B$38)*K332+SQRT(1-Inputs!$B$38)*_xlfn.NORM.S.INV(RAND())</f>
        <v>-0.95336958141956418</v>
      </c>
      <c r="AS332" s="24">
        <f ca="1">SQRT(Inputs!$B$38)*L332+SQRT(1-Inputs!$B$38)*_xlfn.NORM.S.INV(RAND())</f>
        <v>0.44960822217609991</v>
      </c>
      <c r="AT332" s="24">
        <f ca="1">SQRT(Inputs!$B$38)*M332+SQRT(1-Inputs!$B$38)*_xlfn.NORM.S.INV(RAND())</f>
        <v>0.76765301781033057</v>
      </c>
      <c r="AU332" s="15">
        <f ca="1">Inputs!$B$6*EXP($B$8-0.5*C$5^2+C$5*N332)</f>
        <v>5716.2732074939222</v>
      </c>
      <c r="AV332" s="15">
        <f t="shared" ca="1" si="146"/>
        <v>7748.1164761871441</v>
      </c>
      <c r="AW332" s="15">
        <f t="shared" ca="1" si="147"/>
        <v>9469.3742462959617</v>
      </c>
      <c r="AX332" s="15">
        <f t="shared" ca="1" si="148"/>
        <v>14762.877270710504</v>
      </c>
      <c r="AY332" s="15">
        <f t="shared" ca="1" si="149"/>
        <v>15120.466374726037</v>
      </c>
      <c r="AZ332" s="15">
        <f t="shared" ca="1" si="150"/>
        <v>19984.209192760816</v>
      </c>
      <c r="BA332" s="15">
        <f t="shared" ca="1" si="151"/>
        <v>26482.342586817591</v>
      </c>
      <c r="BB332" s="15">
        <f t="shared" ca="1" si="152"/>
        <v>33828.09677154645</v>
      </c>
      <c r="BC332" s="15">
        <f t="shared" ca="1" si="153"/>
        <v>45653.032097793548</v>
      </c>
      <c r="BD332" s="15">
        <f t="shared" ca="1" si="154"/>
        <v>58350.138084944236</v>
      </c>
      <c r="BE332" s="15">
        <f t="shared" ca="1" si="155"/>
        <v>78600.743711670788</v>
      </c>
      <c r="BF332" s="15">
        <f ca="1">Inputs!$B$13*EXP($B$9-0.5*C$6^2+C$6*Y332)</f>
        <v>11129.569277152557</v>
      </c>
      <c r="BG332" s="15">
        <f t="shared" ca="1" si="156"/>
        <v>15176.623026269324</v>
      </c>
      <c r="BH332" s="15">
        <f t="shared" ca="1" si="157"/>
        <v>18189.257370010178</v>
      </c>
      <c r="BI332" s="15">
        <f t="shared" ca="1" si="158"/>
        <v>25215.647751279386</v>
      </c>
      <c r="BJ332" s="15">
        <f t="shared" ca="1" si="159"/>
        <v>26413.145333743574</v>
      </c>
      <c r="BK332" s="15">
        <f t="shared" ca="1" si="160"/>
        <v>37479.971443536939</v>
      </c>
      <c r="BL332" s="15">
        <f t="shared" ca="1" si="161"/>
        <v>45463.130959665206</v>
      </c>
      <c r="BM332" s="15">
        <f t="shared" ca="1" si="162"/>
        <v>58438.100691014617</v>
      </c>
      <c r="BN332" s="15">
        <f t="shared" ca="1" si="163"/>
        <v>81905.33386476626</v>
      </c>
      <c r="BO332" s="15">
        <f t="shared" ca="1" si="164"/>
        <v>105387.42816064259</v>
      </c>
      <c r="BP332" s="15">
        <f t="shared" ca="1" si="165"/>
        <v>119473.48144321931</v>
      </c>
      <c r="BQ332" s="15">
        <f ca="1">Inputs!$B$20*EXP($B$10-0.5*C$7^2+C$7*AJ332)</f>
        <v>4179.6353322191471</v>
      </c>
      <c r="BR332" s="15">
        <f t="shared" ca="1" si="166"/>
        <v>9927.0622936712098</v>
      </c>
      <c r="BS332" s="15">
        <f t="shared" ca="1" si="167"/>
        <v>14022.353284034238</v>
      </c>
      <c r="BT332" s="15">
        <f t="shared" ca="1" si="168"/>
        <v>21813.822541018617</v>
      </c>
      <c r="BU332" s="15">
        <f t="shared" ca="1" si="169"/>
        <v>19541.658878194881</v>
      </c>
      <c r="BV332" s="15">
        <f t="shared" ca="1" si="170"/>
        <v>34153.357585046935</v>
      </c>
      <c r="BW332" s="15">
        <f t="shared" ca="1" si="171"/>
        <v>53717.103454082229</v>
      </c>
      <c r="BX332" s="15">
        <f t="shared" ca="1" si="172"/>
        <v>61785.237329094714</v>
      </c>
      <c r="BY332" s="15">
        <f t="shared" ca="1" si="173"/>
        <v>72137.120795128911</v>
      </c>
      <c r="BZ332" s="15">
        <f t="shared" ca="1" si="174"/>
        <v>109939.97930868574</v>
      </c>
      <c r="CA332" s="15">
        <f t="shared" ca="1" si="175"/>
        <v>177003.3018109377</v>
      </c>
      <c r="CB332" s="15">
        <f ca="1">(AU332*DCF!C$10-DCF!C$5*MAX(AU332*DCF!C$10,0)-MAX(AU332-Inputs!$B$6,0)/Inputs!$B$10)*DCF!C$6</f>
        <v>1037.6979082876483</v>
      </c>
      <c r="CC332" s="15">
        <f ca="1">(AV332*DCF!D$10-DCF!D$5*MAX(AV332*DCF!D$10,0)-MAX(AV332-AU332,0)/Inputs!$B$10)*DCF!D$6</f>
        <v>1393.1390953496787</v>
      </c>
      <c r="CD332" s="15">
        <f ca="1">(AW332*DCF!E$10-DCF!E$5*MAX(AW332*DCF!E$10,0)-MAX(AW332-AV332,0)/Inputs!$B$10)*DCF!E$6</f>
        <v>1798.6292437184638</v>
      </c>
      <c r="CE332" s="15">
        <f ca="1">(AX332*DCF!F$10-DCF!F$5*MAX(AX332*DCF!F$10,0)-MAX(AX332-AW332,0)/Inputs!$B$10)*DCF!F$6</f>
        <v>2121.2658427975134</v>
      </c>
      <c r="CF332" s="15">
        <f ca="1">(AY332*DCF!G$10-DCF!G$5*MAX(AY332*DCF!G$10,0)-MAX(AY332-AX332,0)/Inputs!$B$10)*DCF!G$6</f>
        <v>3046.6837954109292</v>
      </c>
      <c r="CG332" s="15">
        <f ca="1">(AZ332*DCF!H$10-DCF!H$5*MAX(AZ332*DCF!H$10,0)-MAX(AZ332-AY332,0)/Inputs!$B$10)*DCF!H$6</f>
        <v>3016.3038176253585</v>
      </c>
      <c r="CH332" s="15">
        <f ca="1">(BA332*DCF!I$10-DCF!I$5*MAX(BA332*DCF!I$10,0)-MAX(BA332-AZ332,0)/Inputs!$B$10)*DCF!I$6</f>
        <v>3771.4363611713566</v>
      </c>
      <c r="CI332" s="15">
        <f ca="1">(BB332*DCF!J$10-DCF!J$5*MAX(BB332*DCF!J$10,0)-MAX(BB332-BA332,0)/Inputs!$B$10)*DCF!J$6</f>
        <v>4691.8518997710589</v>
      </c>
      <c r="CJ332" s="15">
        <f ca="1">(BC332*DCF!K$10-DCF!K$5*MAX(BC332*DCF!K$10,0)-MAX(BC332-BB332,0)/Inputs!$B$10)*DCF!K$6</f>
        <v>5694.0940387453375</v>
      </c>
      <c r="CK332" s="15">
        <f ca="1">(BD332*DCF!L$10-DCF!L$5*MAX(BD332*DCF!L$10,0)-MAX(BD332-BC332,0)/Inputs!$B$10)*DCF!L$6</f>
        <v>7158.3690193209814</v>
      </c>
      <c r="CL332" s="15">
        <f ca="1">(BE332*DCF!M$10-DCF!M$5*MAX(BE332*DCF!M$10,0)-MAX(BE332-BD332,0)/Inputs!$B$10)*DCF!M$6</f>
        <v>8672.4303454409765</v>
      </c>
      <c r="CM332" s="15">
        <f ca="1">(BF332*DCF!C$28-DCF!C$5*MAX(BF332*DCF!C$28,0)-MAX(BF332-Inputs!$B$13,0)/Inputs!$B$17)*DCF!C$6</f>
        <v>3396.6715542471197</v>
      </c>
      <c r="CN332" s="15">
        <f ca="1">(BG332*DCF!D$28-DCF!D$5*MAX(BG332*DCF!D$28,0)-MAX(BG332-BF332,0)/Inputs!$B$17)*DCF!D$6</f>
        <v>3606.4433914159749</v>
      </c>
      <c r="CO332" s="15">
        <f ca="1">(BH332*DCF!E$28-DCF!E$5*MAX(BH332*DCF!E$28,0)-MAX(BH332-BG332,0)/Inputs!$B$17)*DCF!E$6</f>
        <v>4557.7728122740173</v>
      </c>
      <c r="CP332" s="15">
        <f ca="1">(BI332*DCF!F$28-DCF!F$5*MAX(BI332*DCF!F$28,0)-MAX(BI332-BH332,0)/Inputs!$B$17)*DCF!F$6</f>
        <v>5566.1187330805724</v>
      </c>
      <c r="CQ332" s="15">
        <f ca="1">(BJ332*DCF!G$28-DCF!G$5*MAX(BJ332*DCF!G$28,0)-MAX(BJ332-BI332,0)/Inputs!$B$17)*DCF!G$6</f>
        <v>6651.6836892571446</v>
      </c>
      <c r="CR332" s="15">
        <f ca="1">(BK332*DCF!H$28-DCF!H$5*MAX(BK332*DCF!H$28,0)-MAX(BK332-BJ332,0)/Inputs!$B$17)*DCF!H$6</f>
        <v>7549.7362412991961</v>
      </c>
      <c r="CS332" s="15">
        <f ca="1">(BL332*DCF!I$28-DCF!I$5*MAX(BL332*DCF!I$28,0)-MAX(BL332-BK332,0)/Inputs!$B$17)*DCF!I$6</f>
        <v>9544.9651890428413</v>
      </c>
      <c r="CT332" s="15">
        <f ca="1">(BM332*DCF!J$28-DCF!J$5*MAX(BM332*DCF!J$28,0)-MAX(BM332-BL332,0)/Inputs!$B$17)*DCF!J$6</f>
        <v>11316.172780213026</v>
      </c>
      <c r="CU332" s="15">
        <f ca="1">(BN332*DCF!K$28-DCF!K$5*MAX(BN332*DCF!K$28,0)-MAX(BN332-BM332,0)/Inputs!$B$17)*DCF!K$6</f>
        <v>14422.609723792675</v>
      </c>
      <c r="CV332" s="15">
        <f ca="1">(BO332*DCF!L$28-DCF!L$5*MAX(BO332*DCF!L$28,0)-MAX(BO332-BN332,0)/Inputs!$B$17)*DCF!L$6</f>
        <v>18369.965861208846</v>
      </c>
      <c r="CW332" s="15">
        <f ca="1">(BP332*DCF!M$28-DCF!M$5*MAX(BP332*DCF!M$28,0)-MAX(BP332-BO332,0)/Inputs!$B$17)*DCF!M$6</f>
        <v>21006.616300098201</v>
      </c>
      <c r="CX332" s="15">
        <f ca="1">(BQ332*DCF!C$46-DCF!C$5*MAX(BQ332*DCF!C$46,0)-MAX(BQ332-Inputs!$B$20,0)/Inputs!$B$24)*DCF!C$6</f>
        <v>-1417.2993063873998</v>
      </c>
      <c r="CY332" s="15">
        <f ca="1">(BR332*DCF!D$46-DCF!D$5*MAX(BR332*DCF!D$46,0)-MAX(BR332-BQ332,0)/Inputs!$B$24)*DCF!D$6</f>
        <v>-4146.6974079206975</v>
      </c>
      <c r="CZ332" s="15">
        <f ca="1">(BS332*DCF!E$46-DCF!E$5*MAX(BS332*DCF!E$46,0)-MAX(BS332-BR332,0)/Inputs!$B$24)*DCF!E$6</f>
        <v>-3272.4186574092164</v>
      </c>
      <c r="DA332" s="15">
        <f ca="1">(BT332*DCF!F$46-DCF!F$5*MAX(BT332*DCF!F$46,0)-MAX(BT332-BS332,0)/Inputs!$B$24)*DCF!F$6</f>
        <v>-4425.7407385440592</v>
      </c>
      <c r="DB332" s="15">
        <f ca="1">(BU332*DCF!G$46-DCF!G$5*MAX(BU332*DCF!G$46,0)-MAX(BU332-BT332,0)/Inputs!$B$24)*DCF!G$6</f>
        <v>-657.34279505887423</v>
      </c>
      <c r="DC332" s="15">
        <f ca="1">(BV332*DCF!H$46-DCF!H$5*MAX(BV332*DCF!H$46,0)-MAX(BV332-BU332,0)/Inputs!$B$24)*DCF!H$6</f>
        <v>-4540.4958457909324</v>
      </c>
      <c r="DD332" s="15">
        <f ca="1">(BW332*DCF!I$46-DCF!I$5*MAX(BW332*DCF!I$46,0)-MAX(BW332-BV332,0)/Inputs!$B$24)*DCF!I$6</f>
        <v>-4375.3772813196583</v>
      </c>
      <c r="DE332" s="15">
        <f ca="1">(BX332*DCF!J$46-DCF!J$5*MAX(BX332*DCF!J$46,0)-MAX(BX332-BW332,0)/Inputs!$B$24)*DCF!J$6</f>
        <v>452.18251013605618</v>
      </c>
      <c r="DF332" s="15">
        <f ca="1">(BY332*DCF!K$46-DCF!K$5*MAX(BY332*DCF!K$46,0)-MAX(BY332-BX332,0)/Inputs!$B$24)*DCF!K$6</f>
        <v>1584.7771339372177</v>
      </c>
      <c r="DG332" s="15">
        <f ca="1">(BZ332*DCF!L$46-DCF!L$5*MAX(BZ332*DCF!L$46,0)-MAX(BZ332-BY332,0)/Inputs!$B$24)*DCF!L$6</f>
        <v>-955.26985126297723</v>
      </c>
      <c r="DH332" s="15">
        <f ca="1">(CA332*DCF!M$46-DCF!M$5*MAX(CA332*DCF!M$46,0)-MAX(CA332-BZ332,0)/Inputs!$B$24)*DCF!M$6</f>
        <v>-143.63923670684275</v>
      </c>
      <c r="DI332" s="15">
        <f ca="1">SUM(CB332:CL332)+BE332*DCF!M$10*(1+Inputs!$B$30)*(1-Inputs!$B$33)*(1-Inputs!$B$30/Inputs!$B$31)/(Inputs!$B$29-Inputs!$B$30)*DCF!M$6</f>
        <v>261148.81050445221</v>
      </c>
      <c r="DJ332" s="15">
        <f ca="1">SUM(CM332:CW332)+BP332*DCF!M$28*(1+Inputs!$B$30)*(1-Inputs!$B$33)*(1-Inputs!$B$30/Inputs!$B$31)/(Inputs!$B$29-Inputs!$B$30)*DCF!M$6</f>
        <v>549317.12791554991</v>
      </c>
      <c r="DK332" s="15">
        <f ca="1">SUM(CX332:DH332)+CA332*DCF!M$46*(1+Inputs!$B$30)*(1-Inputs!$B$33)*(1-Inputs!$B$30/Inputs!$B$31)/(Inputs!$B$29-Inputs!$B$30)*DCF!M$6</f>
        <v>251770.75050489098</v>
      </c>
      <c r="DM332" s="15">
        <f ca="1">DI332+DJ332+DK332+Inputs!$B$34+Inputs!$B$36-Inputs!$B$35</f>
        <v>1139087.688924893</v>
      </c>
    </row>
    <row r="333" spans="1:117" x14ac:dyDescent="0.75">
      <c r="A333" s="11">
        <v>320</v>
      </c>
      <c r="C333" s="24">
        <f t="shared" ca="1" si="181"/>
        <v>1.2046814662454517</v>
      </c>
      <c r="D333" s="24">
        <f t="shared" ca="1" si="181"/>
        <v>0.69721310879654319</v>
      </c>
      <c r="E333" s="24">
        <f t="shared" ca="1" si="181"/>
        <v>0.97006798120052817</v>
      </c>
      <c r="F333" s="24">
        <f t="shared" ca="1" si="181"/>
        <v>1.2825553317790672</v>
      </c>
      <c r="G333" s="24">
        <f t="shared" ca="1" si="181"/>
        <v>0.45441292888406526</v>
      </c>
      <c r="H333" s="24">
        <f t="shared" ca="1" si="181"/>
        <v>-6.1702211667867234E-2</v>
      </c>
      <c r="I333" s="24">
        <f t="shared" ca="1" si="181"/>
        <v>1.2944328349061061</v>
      </c>
      <c r="J333" s="24">
        <f t="shared" ca="1" si="181"/>
        <v>-0.12542733742771683</v>
      </c>
      <c r="K333" s="24">
        <f t="shared" ca="1" si="181"/>
        <v>-1.7749695412196571</v>
      </c>
      <c r="L333" s="24">
        <f t="shared" ca="1" si="181"/>
        <v>1.0721694758602631</v>
      </c>
      <c r="M333" s="24">
        <f t="shared" ca="1" si="181"/>
        <v>-2.0864353557897766</v>
      </c>
      <c r="N333" s="24">
        <f ca="1">SQRT(Inputs!$B$38)*C333+SQRT(1-Inputs!$B$38)*_xlfn.NORM.S.INV(RAND())</f>
        <v>-3.7136974671216461E-2</v>
      </c>
      <c r="O333" s="24">
        <f ca="1">SQRT(Inputs!$B$38)*D333+SQRT(1-Inputs!$B$38)*_xlfn.NORM.S.INV(RAND())</f>
        <v>1.9758335217176244</v>
      </c>
      <c r="P333" s="24">
        <f ca="1">SQRT(Inputs!$B$38)*E333+SQRT(1-Inputs!$B$38)*_xlfn.NORM.S.INV(RAND())</f>
        <v>0.29211440806992528</v>
      </c>
      <c r="Q333" s="24">
        <f ca="1">SQRT(Inputs!$B$38)*F333+SQRT(1-Inputs!$B$38)*_xlfn.NORM.S.INV(RAND())</f>
        <v>-1.0001394565686685</v>
      </c>
      <c r="R333" s="24">
        <f ca="1">SQRT(Inputs!$B$38)*G333+SQRT(1-Inputs!$B$38)*_xlfn.NORM.S.INV(RAND())</f>
        <v>-0.18726863090543094</v>
      </c>
      <c r="S333" s="24">
        <f ca="1">SQRT(Inputs!$B$38)*H333+SQRT(1-Inputs!$B$38)*_xlfn.NORM.S.INV(RAND())</f>
        <v>0.23197557977750599</v>
      </c>
      <c r="T333" s="24">
        <f ca="1">SQRT(Inputs!$B$38)*I333+SQRT(1-Inputs!$B$38)*_xlfn.NORM.S.INV(RAND())</f>
        <v>-0.58491635236318007</v>
      </c>
      <c r="U333" s="24">
        <f ca="1">SQRT(Inputs!$B$38)*J333+SQRT(1-Inputs!$B$38)*_xlfn.NORM.S.INV(RAND())</f>
        <v>-0.26703275437338175</v>
      </c>
      <c r="V333" s="24">
        <f ca="1">SQRT(Inputs!$B$38)*K333+SQRT(1-Inputs!$B$38)*_xlfn.NORM.S.INV(RAND())</f>
        <v>0.6842999199798927</v>
      </c>
      <c r="W333" s="24">
        <f ca="1">SQRT(Inputs!$B$38)*L333+SQRT(1-Inputs!$B$38)*_xlfn.NORM.S.INV(RAND())</f>
        <v>0.6970629104985393</v>
      </c>
      <c r="X333" s="24">
        <f ca="1">SQRT(Inputs!$B$38)*M333+SQRT(1-Inputs!$B$38)*_xlfn.NORM.S.INV(RAND())</f>
        <v>-0.94925619965415864</v>
      </c>
      <c r="Y333" s="24">
        <f ca="1">SQRT(Inputs!$B$38)*C333+SQRT(1-Inputs!$B$38)*_xlfn.NORM.S.INV(RAND())</f>
        <v>0.77762707396229247</v>
      </c>
      <c r="Z333" s="24">
        <f ca="1">SQRT(Inputs!$B$38)*D333+SQRT(1-Inputs!$B$38)*_xlfn.NORM.S.INV(RAND())</f>
        <v>-0.93042902987835163</v>
      </c>
      <c r="AA333" s="24">
        <f ca="1">SQRT(Inputs!$B$38)*E333+SQRT(1-Inputs!$B$38)*_xlfn.NORM.S.INV(RAND())</f>
        <v>-0.74323317563258651</v>
      </c>
      <c r="AB333" s="24">
        <f ca="1">SQRT(Inputs!$B$38)*F333+SQRT(1-Inputs!$B$38)*_xlfn.NORM.S.INV(RAND())</f>
        <v>0.39149201464433336</v>
      </c>
      <c r="AC333" s="24">
        <f ca="1">SQRT(Inputs!$B$38)*G333+SQRT(1-Inputs!$B$38)*_xlfn.NORM.S.INV(RAND())</f>
        <v>0.1283510768722079</v>
      </c>
      <c r="AD333" s="24">
        <f ca="1">SQRT(Inputs!$B$38)*H333+SQRT(1-Inputs!$B$38)*_xlfn.NORM.S.INV(RAND())</f>
        <v>-0.77277735882109311</v>
      </c>
      <c r="AE333" s="24">
        <f ca="1">SQRT(Inputs!$B$38)*I333+SQRT(1-Inputs!$B$38)*_xlfn.NORM.S.INV(RAND())</f>
        <v>1.1301171763903883</v>
      </c>
      <c r="AF333" s="24">
        <f ca="1">SQRT(Inputs!$B$38)*J333+SQRT(1-Inputs!$B$38)*_xlfn.NORM.S.INV(RAND())</f>
        <v>0.97226063595944778</v>
      </c>
      <c r="AG333" s="24">
        <f ca="1">SQRT(Inputs!$B$38)*K333+SQRT(1-Inputs!$B$38)*_xlfn.NORM.S.INV(RAND())</f>
        <v>-0.46631349064139194</v>
      </c>
      <c r="AH333" s="24">
        <f ca="1">SQRT(Inputs!$B$38)*L333+SQRT(1-Inputs!$B$38)*_xlfn.NORM.S.INV(RAND())</f>
        <v>0.1632822860966231</v>
      </c>
      <c r="AI333" s="24">
        <f ca="1">SQRT(Inputs!$B$38)*M333+SQRT(1-Inputs!$B$38)*_xlfn.NORM.S.INV(RAND())</f>
        <v>-1.5267020691836422</v>
      </c>
      <c r="AJ333" s="24">
        <f ca="1">SQRT(Inputs!$B$38)*C333+SQRT(1-Inputs!$B$38)*_xlfn.NORM.S.INV(RAND())</f>
        <v>0.97492444959987923</v>
      </c>
      <c r="AK333" s="24">
        <f ca="1">SQRT(Inputs!$B$38)*D333+SQRT(1-Inputs!$B$38)*_xlfn.NORM.S.INV(RAND())</f>
        <v>1.1614167157602746</v>
      </c>
      <c r="AL333" s="24">
        <f ca="1">SQRT(Inputs!$B$38)*E333+SQRT(1-Inputs!$B$38)*_xlfn.NORM.S.INV(RAND())</f>
        <v>0.91688578222061135</v>
      </c>
      <c r="AM333" s="24">
        <f ca="1">SQRT(Inputs!$B$38)*F333+SQRT(1-Inputs!$B$38)*_xlfn.NORM.S.INV(RAND())</f>
        <v>0.9237497830898288</v>
      </c>
      <c r="AN333" s="24">
        <f ca="1">SQRT(Inputs!$B$38)*G333+SQRT(1-Inputs!$B$38)*_xlfn.NORM.S.INV(RAND())</f>
        <v>-1.7508901992370707</v>
      </c>
      <c r="AO333" s="24">
        <f ca="1">SQRT(Inputs!$B$38)*H333+SQRT(1-Inputs!$B$38)*_xlfn.NORM.S.INV(RAND())</f>
        <v>-0.36890338728147776</v>
      </c>
      <c r="AP333" s="24">
        <f ca="1">SQRT(Inputs!$B$38)*I333+SQRT(1-Inputs!$B$38)*_xlfn.NORM.S.INV(RAND())</f>
        <v>0.612069485798581</v>
      </c>
      <c r="AQ333" s="24">
        <f ca="1">SQRT(Inputs!$B$38)*J333+SQRT(1-Inputs!$B$38)*_xlfn.NORM.S.INV(RAND())</f>
        <v>-1.1391270017935209</v>
      </c>
      <c r="AR333" s="24">
        <f ca="1">SQRT(Inputs!$B$38)*K333+SQRT(1-Inputs!$B$38)*_xlfn.NORM.S.INV(RAND())</f>
        <v>-1.9945975538091067</v>
      </c>
      <c r="AS333" s="24">
        <f ca="1">SQRT(Inputs!$B$38)*L333+SQRT(1-Inputs!$B$38)*_xlfn.NORM.S.INV(RAND())</f>
        <v>0.66626720409621332</v>
      </c>
      <c r="AT333" s="24">
        <f ca="1">SQRT(Inputs!$B$38)*M333+SQRT(1-Inputs!$B$38)*_xlfn.NORM.S.INV(RAND())</f>
        <v>-0.89143825090983353</v>
      </c>
      <c r="AU333" s="15">
        <f ca="1">Inputs!$B$6*EXP($B$8-0.5*C$5^2+C$5*N333)</f>
        <v>4932.4985300839262</v>
      </c>
      <c r="AV333" s="15">
        <f t="shared" ca="1" si="146"/>
        <v>8028.0311110626617</v>
      </c>
      <c r="AW333" s="15">
        <f t="shared" ca="1" si="147"/>
        <v>10182.144635830233</v>
      </c>
      <c r="AX333" s="15">
        <f t="shared" ca="1" si="148"/>
        <v>10971.196231613112</v>
      </c>
      <c r="AY333" s="15">
        <f t="shared" ca="1" si="149"/>
        <v>13117.864070874901</v>
      </c>
      <c r="AZ333" s="15">
        <f t="shared" ca="1" si="150"/>
        <v>16458.613068335697</v>
      </c>
      <c r="BA333" s="15">
        <f t="shared" ca="1" si="151"/>
        <v>18945.132230529893</v>
      </c>
      <c r="BB333" s="15">
        <f t="shared" ca="1" si="152"/>
        <v>22582.295388393617</v>
      </c>
      <c r="BC333" s="15">
        <f t="shared" ca="1" si="153"/>
        <v>29546.186465941115</v>
      </c>
      <c r="BD333" s="15">
        <f t="shared" ca="1" si="154"/>
        <v>38635.489146144122</v>
      </c>
      <c r="BE333" s="15">
        <f t="shared" ca="1" si="155"/>
        <v>43421.598674811947</v>
      </c>
      <c r="BF333" s="15">
        <f ca="1">Inputs!$B$13*EXP($B$9-0.5*C$6^2+C$6*Y333)</f>
        <v>16136.386024740337</v>
      </c>
      <c r="BG333" s="15">
        <f t="shared" ca="1" si="156"/>
        <v>16626.623827206375</v>
      </c>
      <c r="BH333" s="15">
        <f t="shared" ca="1" si="157"/>
        <v>17958.667544976794</v>
      </c>
      <c r="BI333" s="15">
        <f t="shared" ca="1" si="158"/>
        <v>23349.561040877783</v>
      </c>
      <c r="BJ333" s="15">
        <f t="shared" ca="1" si="159"/>
        <v>29159.568915183401</v>
      </c>
      <c r="BK333" s="15">
        <f t="shared" ca="1" si="160"/>
        <v>32213.957827334856</v>
      </c>
      <c r="BL333" s="15">
        <f t="shared" ca="1" si="161"/>
        <v>45812.145457301951</v>
      </c>
      <c r="BM333" s="15">
        <f t="shared" ca="1" si="162"/>
        <v>63542.390766273886</v>
      </c>
      <c r="BN333" s="15">
        <f t="shared" ca="1" si="163"/>
        <v>73901.899206455826</v>
      </c>
      <c r="BO333" s="15">
        <f t="shared" ca="1" si="164"/>
        <v>92670.971054445268</v>
      </c>
      <c r="BP333" s="15">
        <f t="shared" ca="1" si="165"/>
        <v>95943.559326567527</v>
      </c>
      <c r="BQ333" s="15">
        <f ca="1">Inputs!$B$20*EXP($B$10-0.5*C$7^2+C$7*AJ333)</f>
        <v>6061.5299265112499</v>
      </c>
      <c r="BR333" s="15">
        <f t="shared" ca="1" si="166"/>
        <v>11893.434008251657</v>
      </c>
      <c r="BS333" s="15">
        <f t="shared" ca="1" si="167"/>
        <v>21193.320104860857</v>
      </c>
      <c r="BT333" s="15">
        <f t="shared" ca="1" si="168"/>
        <v>37233.777306955992</v>
      </c>
      <c r="BU333" s="15">
        <f t="shared" ca="1" si="169"/>
        <v>33780.679555373943</v>
      </c>
      <c r="BV333" s="15">
        <f t="shared" ca="1" si="170"/>
        <v>43250.377442121659</v>
      </c>
      <c r="BW333" s="15">
        <f t="shared" ca="1" si="171"/>
        <v>68700.903615512812</v>
      </c>
      <c r="BX333" s="15">
        <f t="shared" ca="1" si="172"/>
        <v>76471.029535066846</v>
      </c>
      <c r="BY333" s="15">
        <f t="shared" ca="1" si="173"/>
        <v>73156.693232022997</v>
      </c>
      <c r="BZ333" s="15">
        <f t="shared" ca="1" si="174"/>
        <v>116024.18755022289</v>
      </c>
      <c r="CA333" s="15">
        <f t="shared" ca="1" si="175"/>
        <v>139102.44370558785</v>
      </c>
      <c r="CB333" s="15">
        <f ca="1">(AU333*DCF!C$10-DCF!C$5*MAX(AU333*DCF!C$10,0)-MAX(AU333-Inputs!$B$6,0)/Inputs!$B$10)*DCF!C$6</f>
        <v>1043.2863614382252</v>
      </c>
      <c r="CC333" s="15">
        <f ca="1">(AV333*DCF!D$10-DCF!D$5*MAX(AV333*DCF!D$10,0)-MAX(AV333-AU333,0)/Inputs!$B$10)*DCF!D$6</f>
        <v>1202.0135911673005</v>
      </c>
      <c r="CD333" s="15">
        <f ca="1">(AW333*DCF!E$10-DCF!E$5*MAX(AW333*DCF!E$10,0)-MAX(AW333-AV333,0)/Inputs!$B$10)*DCF!E$6</f>
        <v>1865.6995390802495</v>
      </c>
      <c r="CE333" s="15">
        <f ca="1">(AX333*DCF!F$10-DCF!F$5*MAX(AX333*DCF!F$10,0)-MAX(AX333-AW333,0)/Inputs!$B$10)*DCF!F$6</f>
        <v>2230.8125785506772</v>
      </c>
      <c r="CF333" s="15">
        <f ca="1">(AY333*DCF!G$10-DCF!G$5*MAX(AY333*DCF!G$10,0)-MAX(AY333-AX333,0)/Inputs!$B$10)*DCF!G$6</f>
        <v>2290.1760694932532</v>
      </c>
      <c r="CG333" s="15">
        <f ca="1">(AZ333*DCF!H$10-DCF!H$5*MAX(AZ333*DCF!H$10,0)-MAX(AZ333-AY333,0)/Inputs!$B$10)*DCF!H$6</f>
        <v>2602.2416573391665</v>
      </c>
      <c r="CH333" s="15">
        <f ca="1">(BA333*DCF!I$10-DCF!I$5*MAX(BA333*DCF!I$10,0)-MAX(BA333-AZ333,0)/Inputs!$B$10)*DCF!I$6</f>
        <v>3052.7082756298378</v>
      </c>
      <c r="CI333" s="15">
        <f ca="1">(BB333*DCF!J$10-DCF!J$5*MAX(BB333*DCF!J$10,0)-MAX(BB333-BA333,0)/Inputs!$B$10)*DCF!J$6</f>
        <v>3324.0221459619411</v>
      </c>
      <c r="CJ333" s="15">
        <f ca="1">(BC333*DCF!K$10-DCF!K$5*MAX(BC333*DCF!K$10,0)-MAX(BC333-BB333,0)/Inputs!$B$10)*DCF!K$6</f>
        <v>3781.6227655750167</v>
      </c>
      <c r="CK333" s="15">
        <f ca="1">(BD333*DCF!L$10-DCF!L$5*MAX(BD333*DCF!L$10,0)-MAX(BD333-BC333,0)/Inputs!$B$10)*DCF!L$6</f>
        <v>4651.572449246315</v>
      </c>
      <c r="CL333" s="15">
        <f ca="1">(BE333*DCF!M$10-DCF!M$5*MAX(BE333*DCF!M$10,0)-MAX(BE333-BD333,0)/Inputs!$B$10)*DCF!M$6</f>
        <v>5555.5972676587635</v>
      </c>
      <c r="CM333" s="15">
        <f ca="1">(BF333*DCF!C$28-DCF!C$5*MAX(BF333*DCF!C$28,0)-MAX(BF333-Inputs!$B$13,0)/Inputs!$B$17)*DCF!C$6</f>
        <v>3827.8632954066361</v>
      </c>
      <c r="CN333" s="15">
        <f ca="1">(BG333*DCF!D$28-DCF!D$5*MAX(BG333*DCF!D$28,0)-MAX(BG333-BF333,0)/Inputs!$B$17)*DCF!D$6</f>
        <v>4792.333989926924</v>
      </c>
      <c r="CO333" s="15">
        <f ca="1">(BH333*DCF!E$28-DCF!E$5*MAX(BH333*DCF!E$28,0)-MAX(BH333-BG333,0)/Inputs!$B$17)*DCF!E$6</f>
        <v>4823.6869472545832</v>
      </c>
      <c r="CP333" s="15">
        <f ca="1">(BI333*DCF!F$28-DCF!F$5*MAX(BI333*DCF!F$28,0)-MAX(BI333-BH333,0)/Inputs!$B$17)*DCF!F$6</f>
        <v>5357.2934045214943</v>
      </c>
      <c r="CQ333" s="15">
        <f ca="1">(BJ333*DCF!G$28-DCF!G$5*MAX(BJ333*DCF!G$28,0)-MAX(BJ333-BI333,0)/Inputs!$B$17)*DCF!G$6</f>
        <v>6588.485459467589</v>
      </c>
      <c r="CR333" s="15">
        <f ca="1">(BK333*DCF!H$28-DCF!H$5*MAX(BK333*DCF!H$28,0)-MAX(BK333-BJ333,0)/Inputs!$B$17)*DCF!H$6</f>
        <v>7492.30085859057</v>
      </c>
      <c r="CS333" s="15">
        <f ca="1">(BL333*DCF!I$28-DCF!I$5*MAX(BL333*DCF!I$28,0)-MAX(BL333-BK333,0)/Inputs!$B$17)*DCF!I$6</f>
        <v>8821.1083326210701</v>
      </c>
      <c r="CT333" s="15">
        <f ca="1">(BM333*DCF!J$28-DCF!J$5*MAX(BM333*DCF!J$28,0)-MAX(BM333-BL333,0)/Inputs!$B$17)*DCF!J$6</f>
        <v>11824.342510398037</v>
      </c>
      <c r="CU333" s="15">
        <f ca="1">(BN333*DCF!K$28-DCF!K$5*MAX(BN333*DCF!K$28,0)-MAX(BN333-BM333,0)/Inputs!$B$17)*DCF!K$6</f>
        <v>14337.940203232662</v>
      </c>
      <c r="CV333" s="15">
        <f ca="1">(BO333*DCF!L$28-DCF!L$5*MAX(BO333*DCF!L$28,0)-MAX(BO333-BN333,0)/Inputs!$B$17)*DCF!L$6</f>
        <v>16366.052100570747</v>
      </c>
      <c r="CW333" s="15">
        <f ca="1">(BP333*DCF!M$28-DCF!M$5*MAX(BP333*DCF!M$28,0)-MAX(BP333-BO333,0)/Inputs!$B$17)*DCF!M$6</f>
        <v>17709.75878073063</v>
      </c>
      <c r="CX333" s="15">
        <f ca="1">(BQ333*DCF!C$46-DCF!C$5*MAX(BQ333*DCF!C$46,0)-MAX(BQ333-Inputs!$B$20,0)/Inputs!$B$24)*DCF!C$6</f>
        <v>-2721.1523740262701</v>
      </c>
      <c r="CY333" s="15">
        <f ca="1">(BR333*DCF!D$46-DCF!D$5*MAX(BR333*DCF!D$46,0)-MAX(BR333-BQ333,0)/Inputs!$B$24)*DCF!D$6</f>
        <v>-4518.3568892216908</v>
      </c>
      <c r="CZ333" s="15">
        <f ca="1">(BS333*DCF!E$46-DCF!E$5*MAX(BS333*DCF!E$46,0)-MAX(BS333-BR333,0)/Inputs!$B$24)*DCF!E$6</f>
        <v>-6171.9060802071572</v>
      </c>
      <c r="DA333" s="15">
        <f ca="1">(BT333*DCF!F$46-DCF!F$5*MAX(BT333*DCF!F$46,0)-MAX(BT333-BS333,0)/Inputs!$B$24)*DCF!F$6</f>
        <v>-8552.4366182067297</v>
      </c>
      <c r="DB333" s="15">
        <f ca="1">(BU333*DCF!G$46-DCF!G$5*MAX(BU333*DCF!G$46,0)-MAX(BU333-BT333,0)/Inputs!$B$24)*DCF!G$6</f>
        <v>-1136.3153177694228</v>
      </c>
      <c r="DC333" s="15">
        <f ca="1">(BV333*DCF!H$46-DCF!H$5*MAX(BV333*DCF!H$46,0)-MAX(BV333-BU333,0)/Inputs!$B$24)*DCF!H$6</f>
        <v>-2942.6505965052493</v>
      </c>
      <c r="DD333" s="15">
        <f ca="1">(BW333*DCF!I$46-DCF!I$5*MAX(BW333*DCF!I$46,0)-MAX(BW333-BV333,0)/Inputs!$B$24)*DCF!I$6</f>
        <v>-5719.1875013687886</v>
      </c>
      <c r="DE333" s="15">
        <f ca="1">(BX333*DCF!J$46-DCF!J$5*MAX(BX333*DCF!J$46,0)-MAX(BX333-BW333,0)/Inputs!$B$24)*DCF!J$6</f>
        <v>1147.237711203637</v>
      </c>
      <c r="DF333" s="15">
        <f ca="1">(BY333*DCF!K$46-DCF!K$5*MAX(BY333*DCF!K$46,0)-MAX(BY333-BX333,0)/Inputs!$B$24)*DCF!K$6</f>
        <v>4178.9541863937047</v>
      </c>
      <c r="DG333" s="15">
        <f ca="1">(BZ333*DCF!L$46-DCF!L$5*MAX(BZ333*DCF!L$46,0)-MAX(BZ333-BY333,0)/Inputs!$B$24)*DCF!L$6</f>
        <v>-1680.840603465899</v>
      </c>
      <c r="DH333" s="15">
        <f ca="1">(CA333*DCF!M$46-DCF!M$5*MAX(CA333*DCF!M$46,0)-MAX(CA333-BZ333,0)/Inputs!$B$24)*DCF!M$6</f>
        <v>6080.4330338754335</v>
      </c>
      <c r="DI333" s="15">
        <f ca="1">SUM(CB333:CL333)+BE333*DCF!M$10*(1+Inputs!$B$30)*(1-Inputs!$B$33)*(1-Inputs!$B$30/Inputs!$B$31)/(Inputs!$B$29-Inputs!$B$30)*DCF!M$6</f>
        <v>152442.63600434182</v>
      </c>
      <c r="DJ333" s="15">
        <f ca="1">SUM(CM333:CW333)+BP333*DCF!M$28*(1+Inputs!$B$30)*(1-Inputs!$B$33)*(1-Inputs!$B$30/Inputs!$B$31)/(Inputs!$B$29-Inputs!$B$30)*DCF!M$6</f>
        <v>457957.42498680786</v>
      </c>
      <c r="DK333" s="15">
        <f ca="1">SUM(CX333:DH333)+CA333*DCF!M$46*(1+Inputs!$B$30)*(1-Inputs!$B$33)*(1-Inputs!$B$30/Inputs!$B$31)/(Inputs!$B$29-Inputs!$B$30)*DCF!M$6</f>
        <v>193032.6346573912</v>
      </c>
      <c r="DM333" s="15">
        <f ca="1">DI333+DJ333+DK333+Inputs!$B$34+Inputs!$B$36-Inputs!$B$35</f>
        <v>880283.69564854086</v>
      </c>
    </row>
    <row r="334" spans="1:117" x14ac:dyDescent="0.75">
      <c r="A334" s="11">
        <v>321</v>
      </c>
      <c r="C334" s="24">
        <f t="shared" ref="C334:M343" ca="1" si="182">_xlfn.NORM.S.INV(RAND())</f>
        <v>0.80679801165383547</v>
      </c>
      <c r="D334" s="24">
        <f t="shared" ca="1" si="182"/>
        <v>-4.9035678643787571E-2</v>
      </c>
      <c r="E334" s="24">
        <f t="shared" ca="1" si="182"/>
        <v>-1.4097499689285955</v>
      </c>
      <c r="F334" s="24">
        <f t="shared" ca="1" si="182"/>
        <v>-0.19801782786223793</v>
      </c>
      <c r="G334" s="24">
        <f t="shared" ca="1" si="182"/>
        <v>-0.20072545586690702</v>
      </c>
      <c r="H334" s="24">
        <f t="shared" ca="1" si="182"/>
        <v>0.25985915828753908</v>
      </c>
      <c r="I334" s="24">
        <f t="shared" ca="1" si="182"/>
        <v>1.0077503395747449</v>
      </c>
      <c r="J334" s="24">
        <f t="shared" ca="1" si="182"/>
        <v>-0.6582083138158894</v>
      </c>
      <c r="K334" s="24">
        <f t="shared" ca="1" si="182"/>
        <v>5.5133251679759215E-2</v>
      </c>
      <c r="L334" s="24">
        <f t="shared" ca="1" si="182"/>
        <v>1.3453379426337688</v>
      </c>
      <c r="M334" s="24">
        <f t="shared" ca="1" si="182"/>
        <v>1.4377780804454303</v>
      </c>
      <c r="N334" s="24">
        <f ca="1">SQRT(Inputs!$B$38)*C334+SQRT(1-Inputs!$B$38)*_xlfn.NORM.S.INV(RAND())</f>
        <v>0.59534673501631574</v>
      </c>
      <c r="O334" s="24">
        <f ca="1">SQRT(Inputs!$B$38)*D334+SQRT(1-Inputs!$B$38)*_xlfn.NORM.S.INV(RAND())</f>
        <v>3.437716251694338E-2</v>
      </c>
      <c r="P334" s="24">
        <f ca="1">SQRT(Inputs!$B$38)*E334+SQRT(1-Inputs!$B$38)*_xlfn.NORM.S.INV(RAND())</f>
        <v>-1.0454148334613187</v>
      </c>
      <c r="Q334" s="24">
        <f ca="1">SQRT(Inputs!$B$38)*F334+SQRT(1-Inputs!$B$38)*_xlfn.NORM.S.INV(RAND())</f>
        <v>-0.97582893504111001</v>
      </c>
      <c r="R334" s="24">
        <f ca="1">SQRT(Inputs!$B$38)*G334+SQRT(1-Inputs!$B$38)*_xlfn.NORM.S.INV(RAND())</f>
        <v>5.0363658482467905E-2</v>
      </c>
      <c r="S334" s="24">
        <f ca="1">SQRT(Inputs!$B$38)*H334+SQRT(1-Inputs!$B$38)*_xlfn.NORM.S.INV(RAND())</f>
        <v>-0.5170295698358508</v>
      </c>
      <c r="T334" s="24">
        <f ca="1">SQRT(Inputs!$B$38)*I334+SQRT(1-Inputs!$B$38)*_xlfn.NORM.S.INV(RAND())</f>
        <v>0.27626963034457463</v>
      </c>
      <c r="U334" s="24">
        <f ca="1">SQRT(Inputs!$B$38)*J334+SQRT(1-Inputs!$B$38)*_xlfn.NORM.S.INV(RAND())</f>
        <v>-1.2752213338699141</v>
      </c>
      <c r="V334" s="24">
        <f ca="1">SQRT(Inputs!$B$38)*K334+SQRT(1-Inputs!$B$38)*_xlfn.NORM.S.INV(RAND())</f>
        <v>-0.57757601705221728</v>
      </c>
      <c r="W334" s="24">
        <f ca="1">SQRT(Inputs!$B$38)*L334+SQRT(1-Inputs!$B$38)*_xlfn.NORM.S.INV(RAND())</f>
        <v>2.0952274994162967E-2</v>
      </c>
      <c r="X334" s="24">
        <f ca="1">SQRT(Inputs!$B$38)*M334+SQRT(1-Inputs!$B$38)*_xlfn.NORM.S.INV(RAND())</f>
        <v>0.90415701291554407</v>
      </c>
      <c r="Y334" s="24">
        <f ca="1">SQRT(Inputs!$B$38)*C334+SQRT(1-Inputs!$B$38)*_xlfn.NORM.S.INV(RAND())</f>
        <v>0.8990259608534179</v>
      </c>
      <c r="Z334" s="24">
        <f ca="1">SQRT(Inputs!$B$38)*D334+SQRT(1-Inputs!$B$38)*_xlfn.NORM.S.INV(RAND())</f>
        <v>-0.65828133228453811</v>
      </c>
      <c r="AA334" s="24">
        <f ca="1">SQRT(Inputs!$B$38)*E334+SQRT(1-Inputs!$B$38)*_xlfn.NORM.S.INV(RAND())</f>
        <v>0.30879229316816614</v>
      </c>
      <c r="AB334" s="24">
        <f ca="1">SQRT(Inputs!$B$38)*F334+SQRT(1-Inputs!$B$38)*_xlfn.NORM.S.INV(RAND())</f>
        <v>1.2153051665566241</v>
      </c>
      <c r="AC334" s="24">
        <f ca="1">SQRT(Inputs!$B$38)*G334+SQRT(1-Inputs!$B$38)*_xlfn.NORM.S.INV(RAND())</f>
        <v>1.0600816606768544</v>
      </c>
      <c r="AD334" s="24">
        <f ca="1">SQRT(Inputs!$B$38)*H334+SQRT(1-Inputs!$B$38)*_xlfn.NORM.S.INV(RAND())</f>
        <v>1.3592047726677459</v>
      </c>
      <c r="AE334" s="24">
        <f ca="1">SQRT(Inputs!$B$38)*I334+SQRT(1-Inputs!$B$38)*_xlfn.NORM.S.INV(RAND())</f>
        <v>1.4492352916255498</v>
      </c>
      <c r="AF334" s="24">
        <f ca="1">SQRT(Inputs!$B$38)*J334+SQRT(1-Inputs!$B$38)*_xlfn.NORM.S.INV(RAND())</f>
        <v>0.10001531178646944</v>
      </c>
      <c r="AG334" s="24">
        <f ca="1">SQRT(Inputs!$B$38)*K334+SQRT(1-Inputs!$B$38)*_xlfn.NORM.S.INV(RAND())</f>
        <v>-0.20923943372552178</v>
      </c>
      <c r="AH334" s="24">
        <f ca="1">SQRT(Inputs!$B$38)*L334+SQRT(1-Inputs!$B$38)*_xlfn.NORM.S.INV(RAND())</f>
        <v>1.8028368505942893</v>
      </c>
      <c r="AI334" s="24">
        <f ca="1">SQRT(Inputs!$B$38)*M334+SQRT(1-Inputs!$B$38)*_xlfn.NORM.S.INV(RAND())</f>
        <v>0.96211517784865763</v>
      </c>
      <c r="AJ334" s="24">
        <f ca="1">SQRT(Inputs!$B$38)*C334+SQRT(1-Inputs!$B$38)*_xlfn.NORM.S.INV(RAND())</f>
        <v>-0.79698628340057021</v>
      </c>
      <c r="AK334" s="24">
        <f ca="1">SQRT(Inputs!$B$38)*D334+SQRT(1-Inputs!$B$38)*_xlfn.NORM.S.INV(RAND())</f>
        <v>-0.54394172176793432</v>
      </c>
      <c r="AL334" s="24">
        <f ca="1">SQRT(Inputs!$B$38)*E334+SQRT(1-Inputs!$B$38)*_xlfn.NORM.S.INV(RAND())</f>
        <v>-0.42015370793804607</v>
      </c>
      <c r="AM334" s="24">
        <f ca="1">SQRT(Inputs!$B$38)*F334+SQRT(1-Inputs!$B$38)*_xlfn.NORM.S.INV(RAND())</f>
        <v>-1.0737599825790159E-2</v>
      </c>
      <c r="AN334" s="24">
        <f ca="1">SQRT(Inputs!$B$38)*G334+SQRT(1-Inputs!$B$38)*_xlfn.NORM.S.INV(RAND())</f>
        <v>-1.0945007500164927</v>
      </c>
      <c r="AO334" s="24">
        <f ca="1">SQRT(Inputs!$B$38)*H334+SQRT(1-Inputs!$B$38)*_xlfn.NORM.S.INV(RAND())</f>
        <v>0.50175204433790077</v>
      </c>
      <c r="AP334" s="24">
        <f ca="1">SQRT(Inputs!$B$38)*I334+SQRT(1-Inputs!$B$38)*_xlfn.NORM.S.INV(RAND())</f>
        <v>1.0718204219642387</v>
      </c>
      <c r="AQ334" s="24">
        <f ca="1">SQRT(Inputs!$B$38)*J334+SQRT(1-Inputs!$B$38)*_xlfn.NORM.S.INV(RAND())</f>
        <v>-1.3907746602044548</v>
      </c>
      <c r="AR334" s="24">
        <f ca="1">SQRT(Inputs!$B$38)*K334+SQRT(1-Inputs!$B$38)*_xlfn.NORM.S.INV(RAND())</f>
        <v>0.88623180254280831</v>
      </c>
      <c r="AS334" s="24">
        <f ca="1">SQRT(Inputs!$B$38)*L334+SQRT(1-Inputs!$B$38)*_xlfn.NORM.S.INV(RAND())</f>
        <v>0.99097110612356232</v>
      </c>
      <c r="AT334" s="24">
        <f ca="1">SQRT(Inputs!$B$38)*M334+SQRT(1-Inputs!$B$38)*_xlfn.NORM.S.INV(RAND())</f>
        <v>0.43126402062683972</v>
      </c>
      <c r="AU334" s="15">
        <f ca="1">Inputs!$B$6*EXP($B$8-0.5*C$5^2+C$5*N334)</f>
        <v>5464.2547475027559</v>
      </c>
      <c r="AV334" s="15">
        <f t="shared" ref="AV334:AV397" ca="1" si="183">AU334*EXP($B$8-0.5*D$5^2+D$5*O334)</f>
        <v>6684.9930376930079</v>
      </c>
      <c r="AW334" s="15">
        <f t="shared" ref="AW334:AW397" ca="1" si="184">AV334*EXP($B$8-0.5*E$5^2+E$5*P334)</f>
        <v>7079.1512657203375</v>
      </c>
      <c r="AX334" s="15">
        <f t="shared" ref="AX334:AX397" ca="1" si="185">AW334*EXP($B$8-0.5*F$5^2+F$5*Q334)</f>
        <v>7650.9426334167874</v>
      </c>
      <c r="AY334" s="15">
        <f t="shared" ref="AY334:AY397" ca="1" si="186">AX334*EXP($B$8-0.5*G$5^2+G$5*R334)</f>
        <v>9405.3916398885267</v>
      </c>
      <c r="AZ334" s="15">
        <f t="shared" ref="AZ334:AZ397" ca="1" si="187">AY334*EXP($B$8-0.5*H$5^2+H$5*S334)</f>
        <v>10866.4172847884</v>
      </c>
      <c r="BA334" s="15">
        <f t="shared" ref="BA334:BA397" ca="1" si="188">AZ334*EXP($B$8-0.5*I$5^2+I$5*T334)</f>
        <v>13687.823019057007</v>
      </c>
      <c r="BB334" s="15">
        <f t="shared" ref="BB334:BB397" ca="1" si="189">BA334*EXP($B$8-0.5*J$5^2+J$5*U334)</f>
        <v>14748.121656546675</v>
      </c>
      <c r="BC334" s="15">
        <f t="shared" ref="BC334:BC397" ca="1" si="190">BB334*EXP($B$8-0.5*K$5^2+K$5*V334)</f>
        <v>17083.198864836235</v>
      </c>
      <c r="BD334" s="15">
        <f t="shared" ref="BD334:BD397" ca="1" si="191">BC334*EXP($B$8-0.5*L$5^2+L$5*W334)</f>
        <v>20969.584376423376</v>
      </c>
      <c r="BE334" s="15">
        <f t="shared" ref="BE334:BE397" ca="1" si="192">BD334*EXP($B$8-0.5*M$5^2+M$5*X334)</f>
        <v>27901.158358887609</v>
      </c>
      <c r="BF334" s="15">
        <f ca="1">Inputs!$B$13*EXP($B$9-0.5*C$6^2+C$6*Y334)</f>
        <v>16529.45221597618</v>
      </c>
      <c r="BG334" s="15">
        <f t="shared" ref="BG334:BG397" ca="1" si="193">BF334*EXP($B$9-0.5*D$6^2+D$6*Z334)</f>
        <v>17888.860508212965</v>
      </c>
      <c r="BH334" s="15">
        <f t="shared" ref="BH334:BH397" ca="1" si="194">BG334*EXP($B$9-0.5*E$6^2+E$6*AA334)</f>
        <v>23005.47015933134</v>
      </c>
      <c r="BI334" s="15">
        <f t="shared" ref="BI334:BI397" ca="1" si="195">BH334*EXP($B$9-0.5*F$6^2+F$6*AB334)</f>
        <v>33955.071487872294</v>
      </c>
      <c r="BJ334" s="15">
        <f t="shared" ref="BJ334:BJ397" ca="1" si="196">BI334*EXP($B$9-0.5*G$6^2+G$6*AC334)</f>
        <v>48499.232072579456</v>
      </c>
      <c r="BK334" s="15">
        <f t="shared" ref="BK334:BK397" ca="1" si="197">BJ334*EXP($B$9-0.5*H$6^2+H$6*AD334)</f>
        <v>71623.251773340904</v>
      </c>
      <c r="BL334" s="15">
        <f t="shared" ref="BL334:BL397" ca="1" si="198">BK334*EXP($B$9-0.5*I$6^2+I$6*AE334)</f>
        <v>106157.53969445855</v>
      </c>
      <c r="BM334" s="15">
        <f t="shared" ref="BM334:BM397" ca="1" si="199">BL334*EXP($B$9-0.5*J$6^2+J$6*AF334)</f>
        <v>132121.94214994804</v>
      </c>
      <c r="BN334" s="15">
        <f t="shared" ref="BN334:BN397" ca="1" si="200">BM334*EXP($B$9-0.5*K$6^2+K$6*AG334)</f>
        <v>158469.67747452372</v>
      </c>
      <c r="BO334" s="15">
        <f t="shared" ref="BO334:BO397" ca="1" si="201">BN334*EXP($B$9-0.5*L$6^2+L$6*AH334)</f>
        <v>240437.99007801773</v>
      </c>
      <c r="BP334" s="15">
        <f t="shared" ref="BP334:BP397" ca="1" si="202">BO334*EXP($B$9-0.5*M$6^2+M$6*AI334)</f>
        <v>330015.96154088003</v>
      </c>
      <c r="BQ334" s="15">
        <f ca="1">Inputs!$B$20*EXP($B$10-0.5*C$7^2+C$7*AJ334)</f>
        <v>3233.2769844001841</v>
      </c>
      <c r="BR334" s="15">
        <f t="shared" ref="BR334:BR397" ca="1" si="203">BQ334*EXP($B$10-0.5*D$7^2+D$7*AK334)</f>
        <v>3691.1300930941716</v>
      </c>
      <c r="BS334" s="15">
        <f t="shared" ref="BS334:BS397" ca="1" si="204">BR334*EXP($B$10-0.5*E$7^2+E$7*AL334)</f>
        <v>4480.0338276335597</v>
      </c>
      <c r="BT334" s="15">
        <f t="shared" ref="BT334:BT397" ca="1" si="205">BS334*EXP($B$10-0.5*F$7^2+F$7*AM334)</f>
        <v>6159.6177782083187</v>
      </c>
      <c r="BU334" s="15">
        <f t="shared" ref="BU334:BU397" ca="1" si="206">BT334*EXP($B$10-0.5*G$7^2+G$7*AN334)</f>
        <v>6550.3198256405722</v>
      </c>
      <c r="BV334" s="15">
        <f t="shared" ref="BV334:BV397" ca="1" si="207">BU334*EXP($B$10-0.5*H$7^2+H$7*AO334)</f>
        <v>10204.08589212046</v>
      </c>
      <c r="BW334" s="15">
        <f t="shared" ref="BW334:BW397" ca="1" si="208">BV334*EXP($B$10-0.5*I$7^2+I$7*AP334)</f>
        <v>17865.126034919191</v>
      </c>
      <c r="BX334" s="15">
        <f t="shared" ref="BX334:BX397" ca="1" si="209">BW334*EXP($B$10-0.5*J$7^2+J$7*AQ334)</f>
        <v>18907.361036197417</v>
      </c>
      <c r="BY334" s="15">
        <f t="shared" ref="BY334:BY397" ca="1" si="210">BX334*EXP($B$10-0.5*K$7^2+K$7*AR334)</f>
        <v>31387.723593453662</v>
      </c>
      <c r="BZ334" s="15">
        <f t="shared" ref="BZ334:BZ397" ca="1" si="211">BY334*EXP($B$10-0.5*L$7^2+L$7*AS334)</f>
        <v>52841.848732221428</v>
      </c>
      <c r="CA334" s="15">
        <f t="shared" ref="CA334:CA397" ca="1" si="212">BZ334*EXP($B$10-0.5*M$7^2+M$7*AT334)</f>
        <v>80138.8446507193</v>
      </c>
      <c r="CB334" s="15">
        <f ca="1">(AU334*DCF!C$10-DCF!C$5*MAX(AU334*DCF!C$10,0)-MAX(AU334-Inputs!$B$6,0)/Inputs!$B$10)*DCF!C$6</f>
        <v>1039.4948448273628</v>
      </c>
      <c r="CC334" s="15">
        <f ca="1">(AV334*DCF!D$10-DCF!D$5*MAX(AV334*DCF!D$10,0)-MAX(AV334-AU334,0)/Inputs!$B$10)*DCF!D$6</f>
        <v>1331.7766805242452</v>
      </c>
      <c r="CD334" s="15">
        <f ca="1">(AW334*DCF!E$10-DCF!E$5*MAX(AW334*DCF!E$10,0)-MAX(AW334-AV334,0)/Inputs!$B$10)*DCF!E$6</f>
        <v>1545.6825809459237</v>
      </c>
      <c r="CE334" s="15">
        <f ca="1">(AX334*DCF!F$10-DCF!F$5*MAX(AX334*DCF!F$10,0)-MAX(AX334-AW334,0)/Inputs!$B$10)*DCF!F$6</f>
        <v>1551.2129764488986</v>
      </c>
      <c r="CF334" s="15">
        <f ca="1">(AY334*DCF!G$10-DCF!G$5*MAX(AY334*DCF!G$10,0)-MAX(AY334-AX334,0)/Inputs!$B$10)*DCF!G$6</f>
        <v>1600.6500500612178</v>
      </c>
      <c r="CG334" s="15">
        <f ca="1">(AZ334*DCF!H$10-DCF!H$5*MAX(AZ334*DCF!H$10,0)-MAX(AZ334-AY334,0)/Inputs!$B$10)*DCF!H$6</f>
        <v>1850.291414526552</v>
      </c>
      <c r="CH334" s="15">
        <f ca="1">(BA334*DCF!I$10-DCF!I$5*MAX(BA334*DCF!I$10,0)-MAX(BA334-AZ334,0)/Inputs!$B$10)*DCF!I$6</f>
        <v>2037.4565387347432</v>
      </c>
      <c r="CI334" s="15">
        <f ca="1">(BB334*DCF!J$10-DCF!J$5*MAX(BB334*DCF!J$10,0)-MAX(BB334-BA334,0)/Inputs!$B$10)*DCF!J$6</f>
        <v>2370.1411104967797</v>
      </c>
      <c r="CJ334" s="15">
        <f ca="1">(BC334*DCF!K$10-DCF!K$5*MAX(BC334*DCF!K$10,0)-MAX(BC334-BB334,0)/Inputs!$B$10)*DCF!K$6</f>
        <v>2423.2453967327119</v>
      </c>
      <c r="CK334" s="15">
        <f ca="1">(BD334*DCF!L$10-DCF!L$5*MAX(BD334*DCF!L$10,0)-MAX(BD334-BC334,0)/Inputs!$B$10)*DCF!L$6</f>
        <v>2660.0395081805032</v>
      </c>
      <c r="CL334" s="15">
        <f ca="1">(BE334*DCF!M$10-DCF!M$5*MAX(BE334*DCF!M$10,0)-MAX(BE334-BD334,0)/Inputs!$B$10)*DCF!M$6</f>
        <v>3109.1637438901239</v>
      </c>
      <c r="CM334" s="15">
        <f ca="1">(BF334*DCF!C$28-DCF!C$5*MAX(BF334*DCF!C$28,0)-MAX(BF334-Inputs!$B$13,0)/Inputs!$B$17)*DCF!C$6</f>
        <v>3857.0471078225587</v>
      </c>
      <c r="CN334" s="15">
        <f ca="1">(BG334*DCF!D$28-DCF!D$5*MAX(BG334*DCF!D$28,0)-MAX(BG334-BF334,0)/Inputs!$B$17)*DCF!D$6</f>
        <v>4978.6578878632927</v>
      </c>
      <c r="CO334" s="15">
        <f ca="1">(BH334*DCF!E$28-DCF!E$5*MAX(BH334*DCF!E$28,0)-MAX(BH334-BG334,0)/Inputs!$B$17)*DCF!E$6</f>
        <v>5507.1454615083348</v>
      </c>
      <c r="CP334" s="15">
        <f ca="1">(BI334*DCF!F$28-DCF!F$5*MAX(BI334*DCF!F$28,0)-MAX(BI334-BH334,0)/Inputs!$B$17)*DCF!F$6</f>
        <v>7224.3595095765331</v>
      </c>
      <c r="CQ334" s="15">
        <f ca="1">(BJ334*DCF!G$28-DCF!G$5*MAX(BJ334*DCF!G$28,0)-MAX(BJ334-BI334,0)/Inputs!$B$17)*DCF!G$6</f>
        <v>10137.309592259415</v>
      </c>
      <c r="CR334" s="15">
        <f ca="1">(BK334*DCF!H$28-DCF!H$5*MAX(BK334*DCF!H$28,0)-MAX(BK334-BJ334,0)/Inputs!$B$17)*DCF!H$6</f>
        <v>14120.396644019722</v>
      </c>
      <c r="CS334" s="15">
        <f ca="1">(BL334*DCF!I$28-DCF!I$5*MAX(BL334*DCF!I$28,0)-MAX(BL334-BK334,0)/Inputs!$B$17)*DCF!I$6</f>
        <v>20006.538827784829</v>
      </c>
      <c r="CT334" s="15">
        <f ca="1">(BM334*DCF!J$28-DCF!J$5*MAX(BM334*DCF!J$28,0)-MAX(BM334-BL334,0)/Inputs!$B$17)*DCF!J$6</f>
        <v>26031.493723817945</v>
      </c>
      <c r="CU334" s="15">
        <f ca="1">(BN334*DCF!K$28-DCF!K$5*MAX(BN334*DCF!K$28,0)-MAX(BN334-BM334,0)/Inputs!$B$17)*DCF!K$6</f>
        <v>30238.892194268916</v>
      </c>
      <c r="CV334" s="15">
        <f ca="1">(BO334*DCF!L$28-DCF!L$5*MAX(BO334*DCF!L$28,0)-MAX(BO334-BN334,0)/Inputs!$B$17)*DCF!L$6</f>
        <v>38697.574531515747</v>
      </c>
      <c r="CW334" s="15">
        <f ca="1">(BP334*DCF!M$28-DCF!M$5*MAX(BP334*DCF!M$28,0)-MAX(BP334-BO334,0)/Inputs!$B$17)*DCF!M$6</f>
        <v>52729.279058029031</v>
      </c>
      <c r="CX334" s="15">
        <f ca="1">(BQ334*DCF!C$46-DCF!C$5*MAX(BQ334*DCF!C$46,0)-MAX(BQ334-Inputs!$B$20,0)/Inputs!$B$24)*DCF!C$6</f>
        <v>-761.6237767206818</v>
      </c>
      <c r="CY334" s="15">
        <f ca="1">(BR334*DCF!D$46-DCF!D$5*MAX(BR334*DCF!D$46,0)-MAX(BR334-BQ334,0)/Inputs!$B$24)*DCF!D$6</f>
        <v>-825.35194957854856</v>
      </c>
      <c r="CZ334" s="15">
        <f ca="1">(BS334*DCF!E$46-DCF!E$5*MAX(BS334*DCF!E$46,0)-MAX(BS334-BR334,0)/Inputs!$B$24)*DCF!E$6</f>
        <v>-840.73593442091715</v>
      </c>
      <c r="DA334" s="15">
        <f ca="1">(BT334*DCF!F$46-DCF!F$5*MAX(BT334*DCF!F$46,0)-MAX(BT334-BS334,0)/Inputs!$B$24)*DCF!F$6</f>
        <v>-1060.1719227867279</v>
      </c>
      <c r="DB334" s="15">
        <f ca="1">(BU334*DCF!G$46-DCF!G$5*MAX(BU334*DCF!G$46,0)-MAX(BU334-BT334,0)/Inputs!$B$24)*DCF!G$6</f>
        <v>-351.76426650911498</v>
      </c>
      <c r="DC334" s="15">
        <f ca="1">(BV334*DCF!H$46-DCF!H$5*MAX(BV334*DCF!H$46,0)-MAX(BV334-BU334,0)/Inputs!$B$24)*DCF!H$6</f>
        <v>-1135.3854181625088</v>
      </c>
      <c r="DD334" s="15">
        <f ca="1">(BW334*DCF!I$46-DCF!I$5*MAX(BW334*DCF!I$46,0)-MAX(BW334-BV334,0)/Inputs!$B$24)*DCF!I$6</f>
        <v>-1786.5862436887787</v>
      </c>
      <c r="DE334" s="15">
        <f ca="1">(BX334*DCF!J$46-DCF!J$5*MAX(BX334*DCF!J$46,0)-MAX(BX334-BW334,0)/Inputs!$B$24)*DCF!J$6</f>
        <v>516.72780037371888</v>
      </c>
      <c r="DF334" s="15">
        <f ca="1">(BY334*DCF!K$46-DCF!K$5*MAX(BY334*DCF!K$46,0)-MAX(BY334-BX334,0)/Inputs!$B$24)*DCF!K$6</f>
        <v>-1264.384947867173</v>
      </c>
      <c r="DG334" s="15">
        <f ca="1">(BZ334*DCF!L$46-DCF!L$5*MAX(BZ334*DCF!L$46,0)-MAX(BZ334-BY334,0)/Inputs!$B$24)*DCF!L$6</f>
        <v>-1202.427071761291</v>
      </c>
      <c r="DH334" s="15">
        <f ca="1">(CA334*DCF!M$46-DCF!M$5*MAX(CA334*DCF!M$46,0)-MAX(CA334-BZ334,0)/Inputs!$B$24)*DCF!M$6</f>
        <v>575.96463362282202</v>
      </c>
      <c r="DI334" s="15">
        <f ca="1">SUM(CB334:CL334)+BE334*DCF!M$10*(1+Inputs!$B$30)*(1-Inputs!$B$33)*(1-Inputs!$B$30/Inputs!$B$31)/(Inputs!$B$29-Inputs!$B$30)*DCF!M$6</f>
        <v>99168.447512776605</v>
      </c>
      <c r="DJ334" s="15">
        <f ca="1">SUM(CM334:CW334)+BP334*DCF!M$28*(1+Inputs!$B$30)*(1-Inputs!$B$33)*(1-Inputs!$B$30/Inputs!$B$31)/(Inputs!$B$29-Inputs!$B$30)*DCF!M$6</f>
        <v>1438113.7411752359</v>
      </c>
      <c r="DK334" s="15">
        <f ca="1">SUM(CX334:DH334)+CA334*DCF!M$46*(1+Inputs!$B$30)*(1-Inputs!$B$33)*(1-Inputs!$B$30/Inputs!$B$31)/(Inputs!$B$29-Inputs!$B$30)*DCF!M$6</f>
        <v>115768.40778553655</v>
      </c>
      <c r="DM334" s="15">
        <f ca="1">DI334+DJ334+DK334+Inputs!$B$34+Inputs!$B$36-Inputs!$B$35</f>
        <v>1729901.596473549</v>
      </c>
    </row>
    <row r="335" spans="1:117" x14ac:dyDescent="0.75">
      <c r="A335" s="11">
        <v>322</v>
      </c>
      <c r="C335" s="24">
        <f t="shared" ca="1" si="182"/>
        <v>0.53302888564997575</v>
      </c>
      <c r="D335" s="24">
        <f t="shared" ca="1" si="182"/>
        <v>0.24688397917928001</v>
      </c>
      <c r="E335" s="24">
        <f t="shared" ca="1" si="182"/>
        <v>1.8257629834249904</v>
      </c>
      <c r="F335" s="24">
        <f t="shared" ca="1" si="182"/>
        <v>-2.1593662845421764</v>
      </c>
      <c r="G335" s="24">
        <f t="shared" ca="1" si="182"/>
        <v>-0.74434355553600928</v>
      </c>
      <c r="H335" s="24">
        <f t="shared" ca="1" si="182"/>
        <v>-2.1234746903848727E-3</v>
      </c>
      <c r="I335" s="24">
        <f t="shared" ca="1" si="182"/>
        <v>0.25322774617283927</v>
      </c>
      <c r="J335" s="24">
        <f t="shared" ca="1" si="182"/>
        <v>0.67896863763866311</v>
      </c>
      <c r="K335" s="24">
        <f t="shared" ca="1" si="182"/>
        <v>-1.2408362287272361</v>
      </c>
      <c r="L335" s="24">
        <f t="shared" ca="1" si="182"/>
        <v>-0.18643470745810203</v>
      </c>
      <c r="M335" s="24">
        <f t="shared" ca="1" si="182"/>
        <v>-0.31172874385531929</v>
      </c>
      <c r="N335" s="24">
        <f ca="1">SQRT(Inputs!$B$38)*C335+SQRT(1-Inputs!$B$38)*_xlfn.NORM.S.INV(RAND())</f>
        <v>-6.3006761926034882E-2</v>
      </c>
      <c r="O335" s="24">
        <f ca="1">SQRT(Inputs!$B$38)*D335+SQRT(1-Inputs!$B$38)*_xlfn.NORM.S.INV(RAND())</f>
        <v>9.8076772439174495E-2</v>
      </c>
      <c r="P335" s="24">
        <f ca="1">SQRT(Inputs!$B$38)*E335+SQRT(1-Inputs!$B$38)*_xlfn.NORM.S.INV(RAND())</f>
        <v>0.56740331754397511</v>
      </c>
      <c r="Q335" s="24">
        <f ca="1">SQRT(Inputs!$B$38)*F335+SQRT(1-Inputs!$B$38)*_xlfn.NORM.S.INV(RAND())</f>
        <v>-1.1770426015108237</v>
      </c>
      <c r="R335" s="24">
        <f ca="1">SQRT(Inputs!$B$38)*G335+SQRT(1-Inputs!$B$38)*_xlfn.NORM.S.INV(RAND())</f>
        <v>-1.4088635590306071</v>
      </c>
      <c r="S335" s="24">
        <f ca="1">SQRT(Inputs!$B$38)*H335+SQRT(1-Inputs!$B$38)*_xlfn.NORM.S.INV(RAND())</f>
        <v>1.2590302976016288</v>
      </c>
      <c r="T335" s="24">
        <f ca="1">SQRT(Inputs!$B$38)*I335+SQRT(1-Inputs!$B$38)*_xlfn.NORM.S.INV(RAND())</f>
        <v>0.65001761832883176</v>
      </c>
      <c r="U335" s="24">
        <f ca="1">SQRT(Inputs!$B$38)*J335+SQRT(1-Inputs!$B$38)*_xlfn.NORM.S.INV(RAND())</f>
        <v>-1.5194961739455213</v>
      </c>
      <c r="V335" s="24">
        <f ca="1">SQRT(Inputs!$B$38)*K335+SQRT(1-Inputs!$B$38)*_xlfn.NORM.S.INV(RAND())</f>
        <v>-0.16759000447806016</v>
      </c>
      <c r="W335" s="24">
        <f ca="1">SQRT(Inputs!$B$38)*L335+SQRT(1-Inputs!$B$38)*_xlfn.NORM.S.INV(RAND())</f>
        <v>0.28474641775177084</v>
      </c>
      <c r="X335" s="24">
        <f ca="1">SQRT(Inputs!$B$38)*M335+SQRT(1-Inputs!$B$38)*_xlfn.NORM.S.INV(RAND())</f>
        <v>-0.71299315753370696</v>
      </c>
      <c r="Y335" s="24">
        <f ca="1">SQRT(Inputs!$B$38)*C335+SQRT(1-Inputs!$B$38)*_xlfn.NORM.S.INV(RAND())</f>
        <v>-0.52309228177153388</v>
      </c>
      <c r="Z335" s="24">
        <f ca="1">SQRT(Inputs!$B$38)*D335+SQRT(1-Inputs!$B$38)*_xlfn.NORM.S.INV(RAND())</f>
        <v>-0.83460073116526967</v>
      </c>
      <c r="AA335" s="24">
        <f ca="1">SQRT(Inputs!$B$38)*E335+SQRT(1-Inputs!$B$38)*_xlfn.NORM.S.INV(RAND())</f>
        <v>-0.89100208585360052</v>
      </c>
      <c r="AB335" s="24">
        <f ca="1">SQRT(Inputs!$B$38)*F335+SQRT(1-Inputs!$B$38)*_xlfn.NORM.S.INV(RAND())</f>
        <v>-1.9934120832008428</v>
      </c>
      <c r="AC335" s="24">
        <f ca="1">SQRT(Inputs!$B$38)*G335+SQRT(1-Inputs!$B$38)*_xlfn.NORM.S.INV(RAND())</f>
        <v>-7.0325753081026621E-2</v>
      </c>
      <c r="AD335" s="24">
        <f ca="1">SQRT(Inputs!$B$38)*H335+SQRT(1-Inputs!$B$38)*_xlfn.NORM.S.INV(RAND())</f>
        <v>0.39318709146544645</v>
      </c>
      <c r="AE335" s="24">
        <f ca="1">SQRT(Inputs!$B$38)*I335+SQRT(1-Inputs!$B$38)*_xlfn.NORM.S.INV(RAND())</f>
        <v>0.62481958749113398</v>
      </c>
      <c r="AF335" s="24">
        <f ca="1">SQRT(Inputs!$B$38)*J335+SQRT(1-Inputs!$B$38)*_xlfn.NORM.S.INV(RAND())</f>
        <v>-0.39363243105186735</v>
      </c>
      <c r="AG335" s="24">
        <f ca="1">SQRT(Inputs!$B$38)*K335+SQRT(1-Inputs!$B$38)*_xlfn.NORM.S.INV(RAND())</f>
        <v>-0.8159152978036025</v>
      </c>
      <c r="AH335" s="24">
        <f ca="1">SQRT(Inputs!$B$38)*L335+SQRT(1-Inputs!$B$38)*_xlfn.NORM.S.INV(RAND())</f>
        <v>-0.29614166724674462</v>
      </c>
      <c r="AI335" s="24">
        <f ca="1">SQRT(Inputs!$B$38)*M335+SQRT(1-Inputs!$B$38)*_xlfn.NORM.S.INV(RAND())</f>
        <v>0.95564932592134211</v>
      </c>
      <c r="AJ335" s="24">
        <f ca="1">SQRT(Inputs!$B$38)*C335+SQRT(1-Inputs!$B$38)*_xlfn.NORM.S.INV(RAND())</f>
        <v>1.2739638933204289</v>
      </c>
      <c r="AK335" s="24">
        <f ca="1">SQRT(Inputs!$B$38)*D335+SQRT(1-Inputs!$B$38)*_xlfn.NORM.S.INV(RAND())</f>
        <v>5.7437378260811606E-2</v>
      </c>
      <c r="AL335" s="24">
        <f ca="1">SQRT(Inputs!$B$38)*E335+SQRT(1-Inputs!$B$38)*_xlfn.NORM.S.INV(RAND())</f>
        <v>0.83822558387802371</v>
      </c>
      <c r="AM335" s="24">
        <f ca="1">SQRT(Inputs!$B$38)*F335+SQRT(1-Inputs!$B$38)*_xlfn.NORM.S.INV(RAND())</f>
        <v>0.4269770494249816</v>
      </c>
      <c r="AN335" s="24">
        <f ca="1">SQRT(Inputs!$B$38)*G335+SQRT(1-Inputs!$B$38)*_xlfn.NORM.S.INV(RAND())</f>
        <v>-0.15076944192615588</v>
      </c>
      <c r="AO335" s="24">
        <f ca="1">SQRT(Inputs!$B$38)*H335+SQRT(1-Inputs!$B$38)*_xlfn.NORM.S.INV(RAND())</f>
        <v>0.50810464294462276</v>
      </c>
      <c r="AP335" s="24">
        <f ca="1">SQRT(Inputs!$B$38)*I335+SQRT(1-Inputs!$B$38)*_xlfn.NORM.S.INV(RAND())</f>
        <v>1.2661287240996832</v>
      </c>
      <c r="AQ335" s="24">
        <f ca="1">SQRT(Inputs!$B$38)*J335+SQRT(1-Inputs!$B$38)*_xlfn.NORM.S.INV(RAND())</f>
        <v>1.0006956996085663</v>
      </c>
      <c r="AR335" s="24">
        <f ca="1">SQRT(Inputs!$B$38)*K335+SQRT(1-Inputs!$B$38)*_xlfn.NORM.S.INV(RAND())</f>
        <v>-2.0669400704683785</v>
      </c>
      <c r="AS335" s="24">
        <f ca="1">SQRT(Inputs!$B$38)*L335+SQRT(1-Inputs!$B$38)*_xlfn.NORM.S.INV(RAND())</f>
        <v>-0.49741162248723819</v>
      </c>
      <c r="AT335" s="24">
        <f ca="1">SQRT(Inputs!$B$38)*M335+SQRT(1-Inputs!$B$38)*_xlfn.NORM.S.INV(RAND())</f>
        <v>0.48645761965693379</v>
      </c>
      <c r="AU335" s="15">
        <f ca="1">Inputs!$B$6*EXP($B$8-0.5*C$5^2+C$5*N335)</f>
        <v>4911.8862789034183</v>
      </c>
      <c r="AV335" s="15">
        <f t="shared" ca="1" si="183"/>
        <v>6065.7691078951621</v>
      </c>
      <c r="AW335" s="15">
        <f t="shared" ca="1" si="184"/>
        <v>7984.3948092602241</v>
      </c>
      <c r="AX335" s="15">
        <f t="shared" ca="1" si="185"/>
        <v>8415.0823963563471</v>
      </c>
      <c r="AY335" s="15">
        <f t="shared" ca="1" si="186"/>
        <v>8723.8418124529235</v>
      </c>
      <c r="AZ335" s="15">
        <f t="shared" ca="1" si="187"/>
        <v>12256.20509310918</v>
      </c>
      <c r="BA335" s="15">
        <f t="shared" ca="1" si="188"/>
        <v>16054.324532851029</v>
      </c>
      <c r="BB335" s="15">
        <f t="shared" ca="1" si="189"/>
        <v>16879.731217474073</v>
      </c>
      <c r="BC335" s="15">
        <f t="shared" ca="1" si="190"/>
        <v>20341.623362193706</v>
      </c>
      <c r="BD335" s="15">
        <f t="shared" ca="1" si="191"/>
        <v>25593.038028490682</v>
      </c>
      <c r="BE335" s="15">
        <f t="shared" ca="1" si="192"/>
        <v>29389.133453874543</v>
      </c>
      <c r="BF335" s="15">
        <f ca="1">Inputs!$B$13*EXP($B$9-0.5*C$6^2+C$6*Y335)</f>
        <v>12468.58293709787</v>
      </c>
      <c r="BG335" s="15">
        <f t="shared" ca="1" si="193"/>
        <v>13071.466866768513</v>
      </c>
      <c r="BH335" s="15">
        <f t="shared" ca="1" si="194"/>
        <v>13776.865888946111</v>
      </c>
      <c r="BI335" s="15">
        <f t="shared" ca="1" si="195"/>
        <v>12408.887219353595</v>
      </c>
      <c r="BJ335" s="15">
        <f t="shared" ca="1" si="196"/>
        <v>15059.055255518364</v>
      </c>
      <c r="BK335" s="15">
        <f t="shared" ca="1" si="197"/>
        <v>19498.439769877714</v>
      </c>
      <c r="BL335" s="15">
        <f t="shared" ca="1" si="198"/>
        <v>25971.54507764152</v>
      </c>
      <c r="BM335" s="15">
        <f t="shared" ca="1" si="199"/>
        <v>30401.074071433173</v>
      </c>
      <c r="BN335" s="15">
        <f t="shared" ca="1" si="200"/>
        <v>33906.759051900568</v>
      </c>
      <c r="BO335" s="15">
        <f t="shared" ca="1" si="201"/>
        <v>40307.097723015584</v>
      </c>
      <c r="BP335" s="15">
        <f t="shared" ca="1" si="202"/>
        <v>55283.46292196391</v>
      </c>
      <c r="BQ335" s="15">
        <f ca="1">Inputs!$B$20*EXP($B$10-0.5*C$7^2+C$7*AJ335)</f>
        <v>6739.7736760264579</v>
      </c>
      <c r="BR335" s="15">
        <f t="shared" ca="1" si="203"/>
        <v>9313.3497411618991</v>
      </c>
      <c r="BS335" s="15">
        <f t="shared" ca="1" si="204"/>
        <v>16225.0597948125</v>
      </c>
      <c r="BT335" s="15">
        <f t="shared" ca="1" si="205"/>
        <v>25022.307880757071</v>
      </c>
      <c r="BU335" s="15">
        <f t="shared" ca="1" si="206"/>
        <v>33435.60750802121</v>
      </c>
      <c r="BV335" s="15">
        <f t="shared" ca="1" si="207"/>
        <v>52160.577923536024</v>
      </c>
      <c r="BW335" s="15">
        <f t="shared" ca="1" si="208"/>
        <v>95155.703163515645</v>
      </c>
      <c r="BX335" s="15">
        <f t="shared" ca="1" si="209"/>
        <v>162656.92725579347</v>
      </c>
      <c r="BY335" s="15">
        <f t="shared" ca="1" si="210"/>
        <v>153468.29266215395</v>
      </c>
      <c r="BZ335" s="15">
        <f t="shared" ca="1" si="211"/>
        <v>196520.25752016486</v>
      </c>
      <c r="CA335" s="15">
        <f t="shared" ca="1" si="212"/>
        <v>300976.04771721549</v>
      </c>
      <c r="CB335" s="15">
        <f ca="1">(AU335*DCF!C$10-DCF!C$5*MAX(AU335*DCF!C$10,0)-MAX(AU335-Inputs!$B$6,0)/Inputs!$B$10)*DCF!C$6</f>
        <v>1043.4333304630863</v>
      </c>
      <c r="CC335" s="15">
        <f ca="1">(AV335*DCF!D$10-DCF!D$5*MAX(AV335*DCF!D$10,0)-MAX(AV335-AU335,0)/Inputs!$B$10)*DCF!D$6</f>
        <v>1197.1459972219782</v>
      </c>
      <c r="CD335" s="15">
        <f ca="1">(AW335*DCF!E$10-DCF!E$5*MAX(AW335*DCF!E$10,0)-MAX(AW335-AV335,0)/Inputs!$B$10)*DCF!E$6</f>
        <v>1411.3156991340275</v>
      </c>
      <c r="CE335" s="15">
        <f ca="1">(AX335*DCF!F$10-DCF!F$5*MAX(AX335*DCF!F$10,0)-MAX(AX335-AW335,0)/Inputs!$B$10)*DCF!F$6</f>
        <v>1747.383667271795</v>
      </c>
      <c r="CF335" s="15">
        <f ca="1">(AY335*DCF!G$10-DCF!G$5*MAX(AY335*DCF!G$10,0)-MAX(AY335-AX335,0)/Inputs!$B$10)*DCF!G$6</f>
        <v>1738.1101496621968</v>
      </c>
      <c r="CG335" s="15">
        <f ca="1">(AZ335*DCF!H$10-DCF!H$5*MAX(AZ335*DCF!H$10,0)-MAX(AZ335-AY335,0)/Inputs!$B$10)*DCF!H$6</f>
        <v>1752.3165835159919</v>
      </c>
      <c r="CH335" s="15">
        <f ca="1">(BA335*DCF!I$10-DCF!I$5*MAX(BA335*DCF!I$10,0)-MAX(BA335-AZ335,0)/Inputs!$B$10)*DCF!I$6</f>
        <v>2309.5147664145693</v>
      </c>
      <c r="CI335" s="15">
        <f ca="1">(BB335*DCF!J$10-DCF!J$5*MAX(BB335*DCF!J$10,0)-MAX(BB335-BA335,0)/Inputs!$B$10)*DCF!J$6</f>
        <v>2771.5242619257529</v>
      </c>
      <c r="CJ335" s="15">
        <f ca="1">(BC335*DCF!K$10-DCF!K$5*MAX(BC335*DCF!K$10,0)-MAX(BC335-BB335,0)/Inputs!$B$10)*DCF!K$6</f>
        <v>2790.0624723833848</v>
      </c>
      <c r="CK335" s="15">
        <f ca="1">(BD335*DCF!L$10-DCF!L$5*MAX(BD335*DCF!L$10,0)-MAX(BD335-BC335,0)/Inputs!$B$10)*DCF!L$6</f>
        <v>3180.8238669028219</v>
      </c>
      <c r="CL335" s="15">
        <f ca="1">(BE335*DCF!M$10-DCF!M$5*MAX(BE335*DCF!M$10,0)-MAX(BE335-BD335,0)/Inputs!$B$10)*DCF!M$6</f>
        <v>3693.7026912723163</v>
      </c>
      <c r="CM335" s="15">
        <f ca="1">(BF335*DCF!C$28-DCF!C$5*MAX(BF335*DCF!C$28,0)-MAX(BF335-Inputs!$B$13,0)/Inputs!$B$17)*DCF!C$6</f>
        <v>3555.5415346575055</v>
      </c>
      <c r="CN335" s="15">
        <f ca="1">(BG335*DCF!D$28-DCF!D$5*MAX(BG335*DCF!D$28,0)-MAX(BG335-BF335,0)/Inputs!$B$17)*DCF!D$6</f>
        <v>3721.2256858967498</v>
      </c>
      <c r="CO335" s="15">
        <f ca="1">(BH335*DCF!E$28-DCF!E$5*MAX(BH335*DCF!E$28,0)-MAX(BH335-BG335,0)/Inputs!$B$17)*DCF!E$6</f>
        <v>3762.8292991255594</v>
      </c>
      <c r="CP335" s="15">
        <f ca="1">(BI335*DCF!F$28-DCF!F$5*MAX(BI335*DCF!F$28,0)-MAX(BI335-BH335,0)/Inputs!$B$17)*DCF!F$6</f>
        <v>3368.6860192627423</v>
      </c>
      <c r="CQ335" s="15">
        <f ca="1">(BJ335*DCF!G$28-DCF!G$5*MAX(BJ335*DCF!G$28,0)-MAX(BJ335-BI335,0)/Inputs!$B$17)*DCF!G$6</f>
        <v>3461.4540555478111</v>
      </c>
      <c r="CR335" s="15">
        <f ca="1">(BK335*DCF!H$28-DCF!H$5*MAX(BK335*DCF!H$28,0)-MAX(BK335-BJ335,0)/Inputs!$B$17)*DCF!H$6</f>
        <v>4132.4235074383159</v>
      </c>
      <c r="CS335" s="15">
        <f ca="1">(BL335*DCF!I$28-DCF!I$5*MAX(BL335*DCF!I$28,0)-MAX(BL335-BK335,0)/Inputs!$B$17)*DCF!I$6</f>
        <v>5178.1986440054689</v>
      </c>
      <c r="CT335" s="15">
        <f ca="1">(BM335*DCF!J$28-DCF!J$5*MAX(BM335*DCF!J$28,0)-MAX(BM335-BL335,0)/Inputs!$B$17)*DCF!J$6</f>
        <v>6194.6439458620998</v>
      </c>
      <c r="CU335" s="15">
        <f ca="1">(BN335*DCF!K$28-DCF!K$5*MAX(BN335*DCF!K$28,0)-MAX(BN335-BM335,0)/Inputs!$B$17)*DCF!K$6</f>
        <v>6731.1392824678933</v>
      </c>
      <c r="CV335" s="15">
        <f ca="1">(BO335*DCF!L$28-DCF!L$5*MAX(BO335*DCF!L$28,0)-MAX(BO335-BN335,0)/Inputs!$B$17)*DCF!L$6</f>
        <v>7317.9030435172763</v>
      </c>
      <c r="CW335" s="15">
        <f ca="1">(BP335*DCF!M$28-DCF!M$5*MAX(BP335*DCF!M$28,0)-MAX(BP335-BO335,0)/Inputs!$B$17)*DCF!M$6</f>
        <v>8836.1645543201485</v>
      </c>
      <c r="CX335" s="15">
        <f ca="1">(BQ335*DCF!C$46-DCF!C$5*MAX(BQ335*DCF!C$46,0)-MAX(BQ335-Inputs!$B$20,0)/Inputs!$B$24)*DCF!C$6</f>
        <v>-3191.067212027569</v>
      </c>
      <c r="CY335" s="15">
        <f ca="1">(BR335*DCF!D$46-DCF!D$5*MAX(BR335*DCF!D$46,0)-MAX(BR335-BQ335,0)/Inputs!$B$24)*DCF!D$6</f>
        <v>-2687.6951550651829</v>
      </c>
      <c r="CZ335" s="15">
        <f ca="1">(BS335*DCF!E$46-DCF!E$5*MAX(BS335*DCF!E$46,0)-MAX(BS335-BR335,0)/Inputs!$B$24)*DCF!E$6</f>
        <v>-4643.0473974660299</v>
      </c>
      <c r="DA335" s="15">
        <f ca="1">(BT335*DCF!F$46-DCF!F$5*MAX(BT335*DCF!F$46,0)-MAX(BT335-BS335,0)/Inputs!$B$24)*DCF!F$6</f>
        <v>-5025.6387932941843</v>
      </c>
      <c r="DB335" s="15">
        <f ca="1">(BU335*DCF!G$46-DCF!G$5*MAX(BU335*DCF!G$46,0)-MAX(BU335-BT335,0)/Inputs!$B$24)*DCF!G$6</f>
        <v>-3954.7755439833441</v>
      </c>
      <c r="DC335" s="15">
        <f ca="1">(BV335*DCF!H$46-DCF!H$5*MAX(BV335*DCF!H$46,0)-MAX(BV335-BU335,0)/Inputs!$B$24)*DCF!H$6</f>
        <v>-5818.6698268239879</v>
      </c>
      <c r="DD335" s="15">
        <f ca="1">(BW335*DCF!I$46-DCF!I$5*MAX(BW335*DCF!I$46,0)-MAX(BW335-BV335,0)/Inputs!$B$24)*DCF!I$6</f>
        <v>-10144.579322318807</v>
      </c>
      <c r="DE335" s="15">
        <f ca="1">(BX335*DCF!J$46-DCF!J$5*MAX(BX335*DCF!J$46,0)-MAX(BX335-BW335,0)/Inputs!$B$24)*DCF!J$6</f>
        <v>-11077.213649450317</v>
      </c>
      <c r="DF335" s="15">
        <f ca="1">(BY335*DCF!K$46-DCF!K$5*MAX(BY335*DCF!K$46,0)-MAX(BY335-BX335,0)/Inputs!$B$24)*DCF!K$6</f>
        <v>8766.6204658150036</v>
      </c>
      <c r="DG335" s="15">
        <f ca="1">(BZ335*DCF!L$46-DCF!L$5*MAX(BZ335*DCF!L$46,0)-MAX(BZ335-BY335,0)/Inputs!$B$24)*DCF!L$6</f>
        <v>3841.7347099712806</v>
      </c>
      <c r="DH335" s="15">
        <f ca="1">(CA335*DCF!M$46-DCF!M$5*MAX(CA335*DCF!M$46,0)-MAX(CA335-BZ335,0)/Inputs!$B$24)*DCF!M$6</f>
        <v>1758.2102315699844</v>
      </c>
      <c r="DI335" s="15">
        <f ca="1">SUM(CB335:CL335)+BE335*DCF!M$10*(1+Inputs!$B$30)*(1-Inputs!$B$33)*(1-Inputs!$B$30/Inputs!$B$31)/(Inputs!$B$29-Inputs!$B$30)*DCF!M$6</f>
        <v>105425.68051935772</v>
      </c>
      <c r="DJ335" s="15">
        <f ca="1">SUM(CM335:CW335)+BP335*DCF!M$28*(1+Inputs!$B$30)*(1-Inputs!$B$33)*(1-Inputs!$B$30/Inputs!$B$31)/(Inputs!$B$29-Inputs!$B$30)*DCF!M$6</f>
        <v>261399.68738535629</v>
      </c>
      <c r="DK335" s="15">
        <f ca="1">SUM(CX335:DH335)+CA335*DCF!M$46*(1+Inputs!$B$30)*(1-Inputs!$B$33)*(1-Inputs!$B$30/Inputs!$B$31)/(Inputs!$B$29-Inputs!$B$30)*DCF!M$6</f>
        <v>433168.50116982323</v>
      </c>
      <c r="DM335" s="15">
        <f ca="1">DI335+DJ335+DK335+Inputs!$B$34+Inputs!$B$36-Inputs!$B$35</f>
        <v>876844.86907453719</v>
      </c>
    </row>
    <row r="336" spans="1:117" x14ac:dyDescent="0.75">
      <c r="A336" s="11">
        <v>323</v>
      </c>
      <c r="C336" s="24">
        <f t="shared" ca="1" si="182"/>
        <v>-1.3482038460484362</v>
      </c>
      <c r="D336" s="24">
        <f t="shared" ca="1" si="182"/>
        <v>1.3373883592197247</v>
      </c>
      <c r="E336" s="24">
        <f t="shared" ca="1" si="182"/>
        <v>0.62396927315863027</v>
      </c>
      <c r="F336" s="24">
        <f t="shared" ca="1" si="182"/>
        <v>0.19312594216775641</v>
      </c>
      <c r="G336" s="24">
        <f t="shared" ca="1" si="182"/>
        <v>0.32155863468912466</v>
      </c>
      <c r="H336" s="24">
        <f t="shared" ca="1" si="182"/>
        <v>-0.47298171917405768</v>
      </c>
      <c r="I336" s="24">
        <f t="shared" ca="1" si="182"/>
        <v>0.99695064734121708</v>
      </c>
      <c r="J336" s="24">
        <f t="shared" ca="1" si="182"/>
        <v>-1.3418913460262634</v>
      </c>
      <c r="K336" s="24">
        <f t="shared" ca="1" si="182"/>
        <v>1.3656553243162872</v>
      </c>
      <c r="L336" s="24">
        <f t="shared" ca="1" si="182"/>
        <v>1.0039619519737928</v>
      </c>
      <c r="M336" s="24">
        <f t="shared" ca="1" si="182"/>
        <v>0.44836698798897728</v>
      </c>
      <c r="N336" s="24">
        <f ca="1">SQRT(Inputs!$B$38)*C336+SQRT(1-Inputs!$B$38)*_xlfn.NORM.S.INV(RAND())</f>
        <v>-0.67591427467503273</v>
      </c>
      <c r="O336" s="24">
        <f ca="1">SQRT(Inputs!$B$38)*D336+SQRT(1-Inputs!$B$38)*_xlfn.NORM.S.INV(RAND())</f>
        <v>0.58419840460589001</v>
      </c>
      <c r="P336" s="24">
        <f ca="1">SQRT(Inputs!$B$38)*E336+SQRT(1-Inputs!$B$38)*_xlfn.NORM.S.INV(RAND())</f>
        <v>1.5918308464648603</v>
      </c>
      <c r="Q336" s="24">
        <f ca="1">SQRT(Inputs!$B$38)*F336+SQRT(1-Inputs!$B$38)*_xlfn.NORM.S.INV(RAND())</f>
        <v>0.19521481942681862</v>
      </c>
      <c r="R336" s="24">
        <f ca="1">SQRT(Inputs!$B$38)*G336+SQRT(1-Inputs!$B$38)*_xlfn.NORM.S.INV(RAND())</f>
        <v>1.1930395592330041</v>
      </c>
      <c r="S336" s="24">
        <f ca="1">SQRT(Inputs!$B$38)*H336+SQRT(1-Inputs!$B$38)*_xlfn.NORM.S.INV(RAND())</f>
        <v>-0.83530569186710191</v>
      </c>
      <c r="T336" s="24">
        <f ca="1">SQRT(Inputs!$B$38)*I336+SQRT(1-Inputs!$B$38)*_xlfn.NORM.S.INV(RAND())</f>
        <v>0.35083113344229588</v>
      </c>
      <c r="U336" s="24">
        <f ca="1">SQRT(Inputs!$B$38)*J336+SQRT(1-Inputs!$B$38)*_xlfn.NORM.S.INV(RAND())</f>
        <v>-0.56982377808717544</v>
      </c>
      <c r="V336" s="24">
        <f ca="1">SQRT(Inputs!$B$38)*K336+SQRT(1-Inputs!$B$38)*_xlfn.NORM.S.INV(RAND())</f>
        <v>0.17549800275986149</v>
      </c>
      <c r="W336" s="24">
        <f ca="1">SQRT(Inputs!$B$38)*L336+SQRT(1-Inputs!$B$38)*_xlfn.NORM.S.INV(RAND())</f>
        <v>0.22993331922603477</v>
      </c>
      <c r="X336" s="24">
        <f ca="1">SQRT(Inputs!$B$38)*M336+SQRT(1-Inputs!$B$38)*_xlfn.NORM.S.INV(RAND())</f>
        <v>1.5325451925228444</v>
      </c>
      <c r="Y336" s="24">
        <f ca="1">SQRT(Inputs!$B$38)*C336+SQRT(1-Inputs!$B$38)*_xlfn.NORM.S.INV(RAND())</f>
        <v>-1.6051401850499469E-2</v>
      </c>
      <c r="Z336" s="24">
        <f ca="1">SQRT(Inputs!$B$38)*D336+SQRT(1-Inputs!$B$38)*_xlfn.NORM.S.INV(RAND())</f>
        <v>0.38224151754613295</v>
      </c>
      <c r="AA336" s="24">
        <f ca="1">SQRT(Inputs!$B$38)*E336+SQRT(1-Inputs!$B$38)*_xlfn.NORM.S.INV(RAND())</f>
        <v>1.1667811215083432</v>
      </c>
      <c r="AB336" s="24">
        <f ca="1">SQRT(Inputs!$B$38)*F336+SQRT(1-Inputs!$B$38)*_xlfn.NORM.S.INV(RAND())</f>
        <v>1.850259071281606</v>
      </c>
      <c r="AC336" s="24">
        <f ca="1">SQRT(Inputs!$B$38)*G336+SQRT(1-Inputs!$B$38)*_xlfn.NORM.S.INV(RAND())</f>
        <v>-0.43458193915008136</v>
      </c>
      <c r="AD336" s="24">
        <f ca="1">SQRT(Inputs!$B$38)*H336+SQRT(1-Inputs!$B$38)*_xlfn.NORM.S.INV(RAND())</f>
        <v>-0.74650788957353242</v>
      </c>
      <c r="AE336" s="24">
        <f ca="1">SQRT(Inputs!$B$38)*I336+SQRT(1-Inputs!$B$38)*_xlfn.NORM.S.INV(RAND())</f>
        <v>0.14774932611633146</v>
      </c>
      <c r="AF336" s="24">
        <f ca="1">SQRT(Inputs!$B$38)*J336+SQRT(1-Inputs!$B$38)*_xlfn.NORM.S.INV(RAND())</f>
        <v>-0.96359479996468167</v>
      </c>
      <c r="AG336" s="24">
        <f ca="1">SQRT(Inputs!$B$38)*K336+SQRT(1-Inputs!$B$38)*_xlfn.NORM.S.INV(RAND())</f>
        <v>1.9211585731538663</v>
      </c>
      <c r="AH336" s="24">
        <f ca="1">SQRT(Inputs!$B$38)*L336+SQRT(1-Inputs!$B$38)*_xlfn.NORM.S.INV(RAND())</f>
        <v>-0.42570547194576536</v>
      </c>
      <c r="AI336" s="24">
        <f ca="1">SQRT(Inputs!$B$38)*M336+SQRT(1-Inputs!$B$38)*_xlfn.NORM.S.INV(RAND())</f>
        <v>1.0263722036294103</v>
      </c>
      <c r="AJ336" s="24">
        <f ca="1">SQRT(Inputs!$B$38)*C336+SQRT(1-Inputs!$B$38)*_xlfn.NORM.S.INV(RAND())</f>
        <v>-0.95168999629845419</v>
      </c>
      <c r="AK336" s="24">
        <f ca="1">SQRT(Inputs!$B$38)*D336+SQRT(1-Inputs!$B$38)*_xlfn.NORM.S.INV(RAND())</f>
        <v>0.70086260763295716</v>
      </c>
      <c r="AL336" s="24">
        <f ca="1">SQRT(Inputs!$B$38)*E336+SQRT(1-Inputs!$B$38)*_xlfn.NORM.S.INV(RAND())</f>
        <v>1.6463545762123069</v>
      </c>
      <c r="AM336" s="24">
        <f ca="1">SQRT(Inputs!$B$38)*F336+SQRT(1-Inputs!$B$38)*_xlfn.NORM.S.INV(RAND())</f>
        <v>-0.1357408467595056</v>
      </c>
      <c r="AN336" s="24">
        <f ca="1">SQRT(Inputs!$B$38)*G336+SQRT(1-Inputs!$B$38)*_xlfn.NORM.S.INV(RAND())</f>
        <v>-0.47197485305247111</v>
      </c>
      <c r="AO336" s="24">
        <f ca="1">SQRT(Inputs!$B$38)*H336+SQRT(1-Inputs!$B$38)*_xlfn.NORM.S.INV(RAND())</f>
        <v>-0.94983547862672912</v>
      </c>
      <c r="AP336" s="24">
        <f ca="1">SQRT(Inputs!$B$38)*I336+SQRT(1-Inputs!$B$38)*_xlfn.NORM.S.INV(RAND())</f>
        <v>0.50048992895593847</v>
      </c>
      <c r="AQ336" s="24">
        <f ca="1">SQRT(Inputs!$B$38)*J336+SQRT(1-Inputs!$B$38)*_xlfn.NORM.S.INV(RAND())</f>
        <v>-2.8243556581166978</v>
      </c>
      <c r="AR336" s="24">
        <f ca="1">SQRT(Inputs!$B$38)*K336+SQRT(1-Inputs!$B$38)*_xlfn.NORM.S.INV(RAND())</f>
        <v>1.9185102906146774</v>
      </c>
      <c r="AS336" s="24">
        <f ca="1">SQRT(Inputs!$B$38)*L336+SQRT(1-Inputs!$B$38)*_xlfn.NORM.S.INV(RAND())</f>
        <v>0.32238103543366803</v>
      </c>
      <c r="AT336" s="24">
        <f ca="1">SQRT(Inputs!$B$38)*M336+SQRT(1-Inputs!$B$38)*_xlfn.NORM.S.INV(RAND())</f>
        <v>-0.51718707525588825</v>
      </c>
      <c r="AU336" s="15">
        <f ca="1">Inputs!$B$6*EXP($B$8-0.5*C$5^2+C$5*N336)</f>
        <v>4447.9566676686536</v>
      </c>
      <c r="AV336" s="15">
        <f t="shared" ca="1" si="183"/>
        <v>5899.8301320056407</v>
      </c>
      <c r="AW336" s="15">
        <f t="shared" ca="1" si="184"/>
        <v>8916.7112001362821</v>
      </c>
      <c r="AX336" s="15">
        <f t="shared" ca="1" si="185"/>
        <v>11155.179337706482</v>
      </c>
      <c r="AY336" s="15">
        <f t="shared" ca="1" si="186"/>
        <v>15670.953717290937</v>
      </c>
      <c r="AZ336" s="15">
        <f t="shared" ca="1" si="187"/>
        <v>17481.697586345166</v>
      </c>
      <c r="BA336" s="15">
        <f t="shared" ca="1" si="188"/>
        <v>22193.237434131159</v>
      </c>
      <c r="BB336" s="15">
        <f t="shared" ca="1" si="189"/>
        <v>25663.513638232016</v>
      </c>
      <c r="BC336" s="15">
        <f t="shared" ca="1" si="190"/>
        <v>31968.279975431571</v>
      </c>
      <c r="BD336" s="15">
        <f t="shared" ca="1" si="191"/>
        <v>40015.563328347598</v>
      </c>
      <c r="BE336" s="15">
        <f t="shared" ca="1" si="192"/>
        <v>56379.038798575057</v>
      </c>
      <c r="BF336" s="15">
        <f ca="1">Inputs!$B$13*EXP($B$9-0.5*C$6^2+C$6*Y336)</f>
        <v>13787.078305551193</v>
      </c>
      <c r="BG336" s="15">
        <f t="shared" ca="1" si="193"/>
        <v>18002.605752007079</v>
      </c>
      <c r="BH336" s="15">
        <f t="shared" ca="1" si="194"/>
        <v>26692.273035036913</v>
      </c>
      <c r="BI336" s="15">
        <f t="shared" ca="1" si="195"/>
        <v>43441.365072777029</v>
      </c>
      <c r="BJ336" s="15">
        <f t="shared" ca="1" si="196"/>
        <v>50022.4927174884</v>
      </c>
      <c r="BK336" s="15">
        <f t="shared" ca="1" si="197"/>
        <v>55460.212896754754</v>
      </c>
      <c r="BL336" s="15">
        <f t="shared" ca="1" si="198"/>
        <v>69443.163836124295</v>
      </c>
      <c r="BM336" s="15">
        <f t="shared" ca="1" si="199"/>
        <v>75730.425740272549</v>
      </c>
      <c r="BN336" s="15">
        <f t="shared" ca="1" si="200"/>
        <v>117250.89747344011</v>
      </c>
      <c r="BO336" s="15">
        <f t="shared" ca="1" si="201"/>
        <v>137300.05779452034</v>
      </c>
      <c r="BP336" s="15">
        <f t="shared" ca="1" si="202"/>
        <v>189829.75133498892</v>
      </c>
      <c r="BQ336" s="15">
        <f ca="1">Inputs!$B$20*EXP($B$10-0.5*C$7^2+C$7*AJ336)</f>
        <v>3060.6442726140899</v>
      </c>
      <c r="BR336" s="15">
        <f t="shared" ca="1" si="203"/>
        <v>5188.2005070185369</v>
      </c>
      <c r="BS336" s="15">
        <f t="shared" ca="1" si="204"/>
        <v>11399.756920616608</v>
      </c>
      <c r="BT336" s="15">
        <f t="shared" ca="1" si="205"/>
        <v>15167.936816647001</v>
      </c>
      <c r="BU336" s="15">
        <f t="shared" ca="1" si="206"/>
        <v>18752.281676400995</v>
      </c>
      <c r="BV336" s="15">
        <f t="shared" ca="1" si="207"/>
        <v>21063.658444197674</v>
      </c>
      <c r="BW336" s="15">
        <f t="shared" ca="1" si="208"/>
        <v>32677.601385566868</v>
      </c>
      <c r="BX336" s="15">
        <f t="shared" ca="1" si="209"/>
        <v>25945.410650208392</v>
      </c>
      <c r="BY336" s="15">
        <f t="shared" ca="1" si="210"/>
        <v>52476.248844912523</v>
      </c>
      <c r="BZ336" s="15">
        <f t="shared" ca="1" si="211"/>
        <v>78127.164660567942</v>
      </c>
      <c r="CA336" s="15">
        <f t="shared" ca="1" si="212"/>
        <v>100108.49308885096</v>
      </c>
      <c r="CB336" s="15">
        <f ca="1">(AU336*DCF!C$10-DCF!C$5*MAX(AU336*DCF!C$10,0)-MAX(AU336-Inputs!$B$6,0)/Inputs!$B$10)*DCF!C$6</f>
        <v>1046.7412312823863</v>
      </c>
      <c r="CC336" s="15">
        <f ca="1">(AV336*DCF!D$10-DCF!D$5*MAX(AV336*DCF!D$10,0)-MAX(AV336-AU336,0)/Inputs!$B$10)*DCF!D$6</f>
        <v>1084.0422785885883</v>
      </c>
      <c r="CD336" s="15">
        <f ca="1">(AW336*DCF!E$10-DCF!E$5*MAX(AW336*DCF!E$10,0)-MAX(AW336-AV336,0)/Inputs!$B$10)*DCF!E$6</f>
        <v>1379.2001233669002</v>
      </c>
      <c r="CE336" s="15">
        <f ca="1">(AX336*DCF!F$10-DCF!F$5*MAX(AX336*DCF!F$10,0)-MAX(AX336-AW336,0)/Inputs!$B$10)*DCF!F$6</f>
        <v>1969.3881503046998</v>
      </c>
      <c r="CF336" s="15">
        <f ca="1">(AY336*DCF!G$10-DCF!G$5*MAX(AY336*DCF!G$10,0)-MAX(AY336-AX336,0)/Inputs!$B$10)*DCF!G$6</f>
        <v>2360.8310549264493</v>
      </c>
      <c r="CG336" s="15">
        <f ca="1">(AZ336*DCF!H$10-DCF!H$5*MAX(AZ336*DCF!H$10,0)-MAX(AZ336-AY336,0)/Inputs!$B$10)*DCF!H$6</f>
        <v>3072.5540898681156</v>
      </c>
      <c r="CH336" s="15">
        <f ca="1">(BA336*DCF!I$10-DCF!I$5*MAX(BA336*DCF!I$10,0)-MAX(BA336-AZ336,0)/Inputs!$B$10)*DCF!I$6</f>
        <v>3281.0372549754211</v>
      </c>
      <c r="CI336" s="15">
        <f ca="1">(BB336*DCF!J$10-DCF!J$5*MAX(BB336*DCF!J$10,0)-MAX(BB336-BA336,0)/Inputs!$B$10)*DCF!J$6</f>
        <v>3878.0553148264694</v>
      </c>
      <c r="CJ336" s="15">
        <f ca="1">(BC336*DCF!K$10-DCF!K$5*MAX(BC336*DCF!K$10,0)-MAX(BC336-BB336,0)/Inputs!$B$10)*DCF!K$6</f>
        <v>4263.8083514845266</v>
      </c>
      <c r="CK336" s="15">
        <f ca="1">(BD336*DCF!L$10-DCF!L$5*MAX(BD336*DCF!L$10,0)-MAX(BD336-BC336,0)/Inputs!$B$10)*DCF!L$6</f>
        <v>4994.4638501506633</v>
      </c>
      <c r="CL336" s="15">
        <f ca="1">(BE336*DCF!M$10-DCF!M$5*MAX(BE336*DCF!M$10,0)-MAX(BE336-BD336,0)/Inputs!$B$10)*DCF!M$6</f>
        <v>6001.0195964562054</v>
      </c>
      <c r="CM336" s="15">
        <f ca="1">(BF336*DCF!C$28-DCF!C$5*MAX(BF336*DCF!C$28,0)-MAX(BF336-Inputs!$B$13,0)/Inputs!$B$17)*DCF!C$6</f>
        <v>3653.4352796861049</v>
      </c>
      <c r="CN336" s="15">
        <f ca="1">(BG336*DCF!D$28-DCF!D$5*MAX(BG336*DCF!D$28,0)-MAX(BG336-BF336,0)/Inputs!$B$17)*DCF!D$6</f>
        <v>4402.8173179774876</v>
      </c>
      <c r="CO336" s="15">
        <f ca="1">(BH336*DCF!E$28-DCF!E$5*MAX(BH336*DCF!E$28,0)-MAX(BH336-BG336,0)/Inputs!$B$17)*DCF!E$6</f>
        <v>5847.1132078656838</v>
      </c>
      <c r="CP336" s="15">
        <f ca="1">(BI336*DCF!F$28-DCF!F$5*MAX(BI336*DCF!F$28,0)-MAX(BI336-BH336,0)/Inputs!$B$17)*DCF!F$6</f>
        <v>8743.7493891703543</v>
      </c>
      <c r="CQ336" s="15">
        <f ca="1">(BJ336*DCF!G$28-DCF!G$5*MAX(BJ336*DCF!G$28,0)-MAX(BJ336-BI336,0)/Inputs!$B$17)*DCF!G$6</f>
        <v>11871.834598873334</v>
      </c>
      <c r="CR336" s="15">
        <f ca="1">(BK336*DCF!H$28-DCF!H$5*MAX(BK336*DCF!H$28,0)-MAX(BK336-BJ336,0)/Inputs!$B$17)*DCF!H$6</f>
        <v>12871.053412700136</v>
      </c>
      <c r="CS336" s="15">
        <f ca="1">(BL336*DCF!I$28-DCF!I$5*MAX(BL336*DCF!I$28,0)-MAX(BL336-BK336,0)/Inputs!$B$17)*DCF!I$6</f>
        <v>14322.78874344321</v>
      </c>
      <c r="CT336" s="15">
        <f ca="1">(BM336*DCF!J$28-DCF!J$5*MAX(BM336*DCF!J$28,0)-MAX(BM336-BL336,0)/Inputs!$B$17)*DCF!J$6</f>
        <v>16060.532240199542</v>
      </c>
      <c r="CU336" s="15">
        <f ca="1">(BN336*DCF!K$28-DCF!K$5*MAX(BN336*DCF!K$28,0)-MAX(BN336-BM336,0)/Inputs!$B$17)*DCF!K$6</f>
        <v>19675.718863432288</v>
      </c>
      <c r="CV336" s="15">
        <f ca="1">(BO336*DCF!L$28-DCF!L$5*MAX(BO336*DCF!L$28,0)-MAX(BO336-BN336,0)/Inputs!$B$17)*DCF!L$6</f>
        <v>25125.647518843525</v>
      </c>
      <c r="CW336" s="15">
        <f ca="1">(BP336*DCF!M$28-DCF!M$5*MAX(BP336*DCF!M$28,0)-MAX(BP336-BO336,0)/Inputs!$B$17)*DCF!M$6</f>
        <v>30225.748551338962</v>
      </c>
      <c r="CX336" s="15">
        <f ca="1">(BQ336*DCF!C$46-DCF!C$5*MAX(BQ336*DCF!C$46,0)-MAX(BQ336-Inputs!$B$20,0)/Inputs!$B$24)*DCF!C$6</f>
        <v>-706.84625233581755</v>
      </c>
      <c r="CY336" s="15">
        <f ca="1">(BR336*DCF!D$46-DCF!D$5*MAX(BR336*DCF!D$46,0)-MAX(BR336-BQ336,0)/Inputs!$B$24)*DCF!D$6</f>
        <v>-1793.315421048429</v>
      </c>
      <c r="CZ336" s="15">
        <f ca="1">(BS336*DCF!E$46-DCF!E$5*MAX(BS336*DCF!E$46,0)-MAX(BS336-BR336,0)/Inputs!$B$24)*DCF!E$6</f>
        <v>-3796.4656411258675</v>
      </c>
      <c r="DA336" s="15">
        <f ca="1">(BT336*DCF!F$46-DCF!F$5*MAX(BT336*DCF!F$46,0)-MAX(BT336-BS336,0)/Inputs!$B$24)*DCF!F$6</f>
        <v>-2476.7384793983292</v>
      </c>
      <c r="DB336" s="15">
        <f ca="1">(BU336*DCF!G$46-DCF!G$5*MAX(BU336*DCF!G$46,0)-MAX(BU336-BT336,0)/Inputs!$B$24)*DCF!G$6</f>
        <v>-1836.4924984233387</v>
      </c>
      <c r="DC336" s="15">
        <f ca="1">(BV336*DCF!H$46-DCF!H$5*MAX(BV336*DCF!H$46,0)-MAX(BV336-BU336,0)/Inputs!$B$24)*DCF!H$6</f>
        <v>-718.24616855239651</v>
      </c>
      <c r="DD336" s="15">
        <f ca="1">(BW336*DCF!I$46-DCF!I$5*MAX(BW336*DCF!I$46,0)-MAX(BW336-BV336,0)/Inputs!$B$24)*DCF!I$6</f>
        <v>-2579.2118578365071</v>
      </c>
      <c r="DE336" s="15">
        <f ca="1">(BX336*DCF!J$46-DCF!J$5*MAX(BX336*DCF!J$46,0)-MAX(BX336-BW336,0)/Inputs!$B$24)*DCF!J$6</f>
        <v>1088.3382080618658</v>
      </c>
      <c r="DF336" s="15">
        <f ca="1">(BY336*DCF!K$46-DCF!K$5*MAX(BY336*DCF!K$46,0)-MAX(BY336-BX336,0)/Inputs!$B$24)*DCF!K$6</f>
        <v>-3501.7303145687429</v>
      </c>
      <c r="DG336" s="15">
        <f ca="1">(BZ336*DCF!L$46-DCF!L$5*MAX(BZ336*DCF!L$46,0)-MAX(BZ336-BY336,0)/Inputs!$B$24)*DCF!L$6</f>
        <v>-404.31766752757477</v>
      </c>
      <c r="DH336" s="15">
        <f ca="1">(CA336*DCF!M$46-DCF!M$5*MAX(CA336*DCF!M$46,0)-MAX(CA336-BZ336,0)/Inputs!$B$24)*DCF!M$6</f>
        <v>3252.7799181835362</v>
      </c>
      <c r="DI336" s="15">
        <f ca="1">SUM(CB336:CL336)+BE336*DCF!M$10*(1+Inputs!$B$30)*(1-Inputs!$B$33)*(1-Inputs!$B$30/Inputs!$B$31)/(Inputs!$B$29-Inputs!$B$30)*DCF!M$6</f>
        <v>190234.75180827145</v>
      </c>
      <c r="DJ336" s="15">
        <f ca="1">SUM(CM336:CW336)+BP336*DCF!M$28*(1+Inputs!$B$30)*(1-Inputs!$B$33)*(1-Inputs!$B$30/Inputs!$B$31)/(Inputs!$B$29-Inputs!$B$30)*DCF!M$6</f>
        <v>857198.71672868181</v>
      </c>
      <c r="DK336" s="15">
        <f ca="1">SUM(CX336:DH336)+CA336*DCF!M$46*(1+Inputs!$B$30)*(1-Inputs!$B$33)*(1-Inputs!$B$30/Inputs!$B$31)/(Inputs!$B$29-Inputs!$B$30)*DCF!M$6</f>
        <v>141307.3427498992</v>
      </c>
      <c r="DM336" s="15">
        <f ca="1">DI336+DJ336+DK336+Inputs!$B$34+Inputs!$B$36-Inputs!$B$35</f>
        <v>1265591.8112868525</v>
      </c>
    </row>
    <row r="337" spans="1:117" x14ac:dyDescent="0.75">
      <c r="A337" s="11">
        <v>324</v>
      </c>
      <c r="C337" s="24">
        <f t="shared" ca="1" si="182"/>
        <v>0.83692724326160062</v>
      </c>
      <c r="D337" s="24">
        <f t="shared" ca="1" si="182"/>
        <v>1.9963568576721338</v>
      </c>
      <c r="E337" s="24">
        <f t="shared" ca="1" si="182"/>
        <v>0.53002676177726815</v>
      </c>
      <c r="F337" s="24">
        <f t="shared" ca="1" si="182"/>
        <v>0.78194012094606014</v>
      </c>
      <c r="G337" s="24">
        <f t="shared" ca="1" si="182"/>
        <v>-1.1051094178496215</v>
      </c>
      <c r="H337" s="24">
        <f t="shared" ca="1" si="182"/>
        <v>-1.4476826767452187</v>
      </c>
      <c r="I337" s="24">
        <f t="shared" ca="1" si="182"/>
        <v>1.044191700268426</v>
      </c>
      <c r="J337" s="24">
        <f t="shared" ca="1" si="182"/>
        <v>-1.4026158259411183</v>
      </c>
      <c r="K337" s="24">
        <f t="shared" ca="1" si="182"/>
        <v>-9.4135408014311583E-2</v>
      </c>
      <c r="L337" s="24">
        <f t="shared" ca="1" si="182"/>
        <v>-1.2638569153858814</v>
      </c>
      <c r="M337" s="24">
        <f t="shared" ca="1" si="182"/>
        <v>-0.16831720936288913</v>
      </c>
      <c r="N337" s="24">
        <f ca="1">SQRT(Inputs!$B$38)*C337+SQRT(1-Inputs!$B$38)*_xlfn.NORM.S.INV(RAND())</f>
        <v>0.44292412672828591</v>
      </c>
      <c r="O337" s="24">
        <f ca="1">SQRT(Inputs!$B$38)*D337+SQRT(1-Inputs!$B$38)*_xlfn.NORM.S.INV(RAND())</f>
        <v>1.4844255308967349</v>
      </c>
      <c r="P337" s="24">
        <f ca="1">SQRT(Inputs!$B$38)*E337+SQRT(1-Inputs!$B$38)*_xlfn.NORM.S.INV(RAND())</f>
        <v>0.30507905729210211</v>
      </c>
      <c r="Q337" s="24">
        <f ca="1">SQRT(Inputs!$B$38)*F337+SQRT(1-Inputs!$B$38)*_xlfn.NORM.S.INV(RAND())</f>
        <v>0.62365108639314382</v>
      </c>
      <c r="R337" s="24">
        <f ca="1">SQRT(Inputs!$B$38)*G337+SQRT(1-Inputs!$B$38)*_xlfn.NORM.S.INV(RAND())</f>
        <v>-1.5528397484075434</v>
      </c>
      <c r="S337" s="24">
        <f ca="1">SQRT(Inputs!$B$38)*H337+SQRT(1-Inputs!$B$38)*_xlfn.NORM.S.INV(RAND())</f>
        <v>-0.48221899489794401</v>
      </c>
      <c r="T337" s="24">
        <f ca="1">SQRT(Inputs!$B$38)*I337+SQRT(1-Inputs!$B$38)*_xlfn.NORM.S.INV(RAND())</f>
        <v>1.4474764083871374</v>
      </c>
      <c r="U337" s="24">
        <f ca="1">SQRT(Inputs!$B$38)*J337+SQRT(1-Inputs!$B$38)*_xlfn.NORM.S.INV(RAND())</f>
        <v>0.11972120352665006</v>
      </c>
      <c r="V337" s="24">
        <f ca="1">SQRT(Inputs!$B$38)*K337+SQRT(1-Inputs!$B$38)*_xlfn.NORM.S.INV(RAND())</f>
        <v>0.83426051235460519</v>
      </c>
      <c r="W337" s="24">
        <f ca="1">SQRT(Inputs!$B$38)*L337+SQRT(1-Inputs!$B$38)*_xlfn.NORM.S.INV(RAND())</f>
        <v>-1.8619846815638879</v>
      </c>
      <c r="X337" s="24">
        <f ca="1">SQRT(Inputs!$B$38)*M337+SQRT(1-Inputs!$B$38)*_xlfn.NORM.S.INV(RAND())</f>
        <v>-1.664582688462467</v>
      </c>
      <c r="Y337" s="24">
        <f ca="1">SQRT(Inputs!$B$38)*C337+SQRT(1-Inputs!$B$38)*_xlfn.NORM.S.INV(RAND())</f>
        <v>1.7988012068987582</v>
      </c>
      <c r="Z337" s="24">
        <f ca="1">SQRT(Inputs!$B$38)*D337+SQRT(1-Inputs!$B$38)*_xlfn.NORM.S.INV(RAND())</f>
        <v>1.9597464286592383</v>
      </c>
      <c r="AA337" s="24">
        <f ca="1">SQRT(Inputs!$B$38)*E337+SQRT(1-Inputs!$B$38)*_xlfn.NORM.S.INV(RAND())</f>
        <v>0.17418828166961026</v>
      </c>
      <c r="AB337" s="24">
        <f ca="1">SQRT(Inputs!$B$38)*F337+SQRT(1-Inputs!$B$38)*_xlfn.NORM.S.INV(RAND())</f>
        <v>-0.33852945691173658</v>
      </c>
      <c r="AC337" s="24">
        <f ca="1">SQRT(Inputs!$B$38)*G337+SQRT(1-Inputs!$B$38)*_xlfn.NORM.S.INV(RAND())</f>
        <v>-0.81732316716099207</v>
      </c>
      <c r="AD337" s="24">
        <f ca="1">SQRT(Inputs!$B$38)*H337+SQRT(1-Inputs!$B$38)*_xlfn.NORM.S.INV(RAND())</f>
        <v>-0.18326277556821036</v>
      </c>
      <c r="AE337" s="24">
        <f ca="1">SQRT(Inputs!$B$38)*I337+SQRT(1-Inputs!$B$38)*_xlfn.NORM.S.INV(RAND())</f>
        <v>-0.44507054985984207</v>
      </c>
      <c r="AF337" s="24">
        <f ca="1">SQRT(Inputs!$B$38)*J337+SQRT(1-Inputs!$B$38)*_xlfn.NORM.S.INV(RAND())</f>
        <v>-0.38349825418997963</v>
      </c>
      <c r="AG337" s="24">
        <f ca="1">SQRT(Inputs!$B$38)*K337+SQRT(1-Inputs!$B$38)*_xlfn.NORM.S.INV(RAND())</f>
        <v>4.2076376178486523E-2</v>
      </c>
      <c r="AH337" s="24">
        <f ca="1">SQRT(Inputs!$B$38)*L337+SQRT(1-Inputs!$B$38)*_xlfn.NORM.S.INV(RAND())</f>
        <v>-1.4703574443653311</v>
      </c>
      <c r="AI337" s="24">
        <f ca="1">SQRT(Inputs!$B$38)*M337+SQRT(1-Inputs!$B$38)*_xlfn.NORM.S.INV(RAND())</f>
        <v>0.40393649065539916</v>
      </c>
      <c r="AJ337" s="24">
        <f ca="1">SQRT(Inputs!$B$38)*C337+SQRT(1-Inputs!$B$38)*_xlfn.NORM.S.INV(RAND())</f>
        <v>0.75887127364323015</v>
      </c>
      <c r="AK337" s="24">
        <f ca="1">SQRT(Inputs!$B$38)*D337+SQRT(1-Inputs!$B$38)*_xlfn.NORM.S.INV(RAND())</f>
        <v>1.791006863893178</v>
      </c>
      <c r="AL337" s="24">
        <f ca="1">SQRT(Inputs!$B$38)*E337+SQRT(1-Inputs!$B$38)*_xlfn.NORM.S.INV(RAND())</f>
        <v>0.88210870789570728</v>
      </c>
      <c r="AM337" s="24">
        <f ca="1">SQRT(Inputs!$B$38)*F337+SQRT(1-Inputs!$B$38)*_xlfn.NORM.S.INV(RAND())</f>
        <v>0.91592396409112919</v>
      </c>
      <c r="AN337" s="24">
        <f ca="1">SQRT(Inputs!$B$38)*G337+SQRT(1-Inputs!$B$38)*_xlfn.NORM.S.INV(RAND())</f>
        <v>-1.311143767625403</v>
      </c>
      <c r="AO337" s="24">
        <f ca="1">SQRT(Inputs!$B$38)*H337+SQRT(1-Inputs!$B$38)*_xlfn.NORM.S.INV(RAND())</f>
        <v>-1.5808827548425408</v>
      </c>
      <c r="AP337" s="24">
        <f ca="1">SQRT(Inputs!$B$38)*I337+SQRT(1-Inputs!$B$38)*_xlfn.NORM.S.INV(RAND())</f>
        <v>0.10826223182834305</v>
      </c>
      <c r="AQ337" s="24">
        <f ca="1">SQRT(Inputs!$B$38)*J337+SQRT(1-Inputs!$B$38)*_xlfn.NORM.S.INV(RAND())</f>
        <v>-0.85129444518236674</v>
      </c>
      <c r="AR337" s="24">
        <f ca="1">SQRT(Inputs!$B$38)*K337+SQRT(1-Inputs!$B$38)*_xlfn.NORM.S.INV(RAND())</f>
        <v>0.93701739680381968</v>
      </c>
      <c r="AS337" s="24">
        <f ca="1">SQRT(Inputs!$B$38)*L337+SQRT(1-Inputs!$B$38)*_xlfn.NORM.S.INV(RAND())</f>
        <v>-0.50627961382851572</v>
      </c>
      <c r="AT337" s="24">
        <f ca="1">SQRT(Inputs!$B$38)*M337+SQRT(1-Inputs!$B$38)*_xlfn.NORM.S.INV(RAND())</f>
        <v>-4.4799762326594328E-2</v>
      </c>
      <c r="AU337" s="15">
        <f ca="1">Inputs!$B$6*EXP($B$8-0.5*C$5^2+C$5*N337)</f>
        <v>5331.0841765513724</v>
      </c>
      <c r="AV337" s="15">
        <f t="shared" ca="1" si="183"/>
        <v>8071.9538932314972</v>
      </c>
      <c r="AW337" s="15">
        <f t="shared" ca="1" si="184"/>
        <v>10255.771417593538</v>
      </c>
      <c r="AX337" s="15">
        <f t="shared" ca="1" si="185"/>
        <v>13535.868954906175</v>
      </c>
      <c r="AY337" s="15">
        <f t="shared" ca="1" si="186"/>
        <v>13798.536488060698</v>
      </c>
      <c r="AZ337" s="15">
        <f t="shared" ca="1" si="187"/>
        <v>16003.217598809373</v>
      </c>
      <c r="BA337" s="15">
        <f t="shared" ca="1" si="188"/>
        <v>22787.166494226763</v>
      </c>
      <c r="BB337" s="15">
        <f t="shared" ca="1" si="189"/>
        <v>28235.087271658896</v>
      </c>
      <c r="BC337" s="15">
        <f t="shared" ca="1" si="190"/>
        <v>37480.829385613906</v>
      </c>
      <c r="BD337" s="15">
        <f t="shared" ca="1" si="191"/>
        <v>38578.279681049273</v>
      </c>
      <c r="BE337" s="15">
        <f t="shared" ca="1" si="192"/>
        <v>40622.535477034617</v>
      </c>
      <c r="BF337" s="15">
        <f ca="1">Inputs!$B$13*EXP($B$9-0.5*C$6^2+C$6*Y337)</f>
        <v>19757.282091534271</v>
      </c>
      <c r="BG337" s="15">
        <f t="shared" ca="1" si="193"/>
        <v>34293.276698330032</v>
      </c>
      <c r="BH337" s="15">
        <f t="shared" ca="1" si="194"/>
        <v>43128.242846537745</v>
      </c>
      <c r="BI337" s="15">
        <f t="shared" ca="1" si="195"/>
        <v>50114.924687147963</v>
      </c>
      <c r="BJ337" s="15">
        <f t="shared" ca="1" si="196"/>
        <v>54609.566747037999</v>
      </c>
      <c r="BK337" s="15">
        <f t="shared" ca="1" si="197"/>
        <v>65371.360809258658</v>
      </c>
      <c r="BL337" s="15">
        <f t="shared" ca="1" si="198"/>
        <v>75800.319645362149</v>
      </c>
      <c r="BM337" s="15">
        <f t="shared" ca="1" si="199"/>
        <v>88840.077764227608</v>
      </c>
      <c r="BN337" s="15">
        <f t="shared" ca="1" si="200"/>
        <v>109814.49000418857</v>
      </c>
      <c r="BO337" s="15">
        <f t="shared" ca="1" si="201"/>
        <v>113887.89301783252</v>
      </c>
      <c r="BP337" s="15">
        <f t="shared" ca="1" si="202"/>
        <v>146738.74323488856</v>
      </c>
      <c r="BQ337" s="15">
        <f ca="1">Inputs!$B$20*EXP($B$10-0.5*C$7^2+C$7*AJ337)</f>
        <v>5614.3841911865266</v>
      </c>
      <c r="BR337" s="15">
        <f t="shared" ca="1" si="203"/>
        <v>13454.335674172506</v>
      </c>
      <c r="BS337" s="15">
        <f t="shared" ca="1" si="204"/>
        <v>23736.474913785354</v>
      </c>
      <c r="BT337" s="15">
        <f t="shared" ca="1" si="205"/>
        <v>41616.229571260934</v>
      </c>
      <c r="BU337" s="15">
        <f t="shared" ca="1" si="206"/>
        <v>41995.744619798548</v>
      </c>
      <c r="BV337" s="15">
        <f t="shared" ca="1" si="207"/>
        <v>40920.371874288685</v>
      </c>
      <c r="BW337" s="15">
        <f t="shared" ca="1" si="208"/>
        <v>58425.591113790819</v>
      </c>
      <c r="BX337" s="15">
        <f t="shared" ca="1" si="209"/>
        <v>68896.583959050142</v>
      </c>
      <c r="BY337" s="15">
        <f t="shared" ca="1" si="210"/>
        <v>115490.54508230396</v>
      </c>
      <c r="BZ337" s="15">
        <f t="shared" ca="1" si="211"/>
        <v>147647.83774113786</v>
      </c>
      <c r="CA337" s="15">
        <f t="shared" ca="1" si="212"/>
        <v>205755.85078455877</v>
      </c>
      <c r="CB337" s="15">
        <f ca="1">(AU337*DCF!C$10-DCF!C$5*MAX(AU337*DCF!C$10,0)-MAX(AU337-Inputs!$B$6,0)/Inputs!$B$10)*DCF!C$6</f>
        <v>1040.4443747346786</v>
      </c>
      <c r="CC337" s="15">
        <f ca="1">(AV337*DCF!D$10-DCF!D$5*MAX(AV337*DCF!D$10,0)-MAX(AV337-AU337,0)/Inputs!$B$10)*DCF!D$6</f>
        <v>1299.1947290265321</v>
      </c>
      <c r="CD337" s="15">
        <f ca="1">(AW337*DCF!E$10-DCF!E$5*MAX(AW337*DCF!E$10,0)-MAX(AW337-AV337,0)/Inputs!$B$10)*DCF!E$6</f>
        <v>1876.0082201485504</v>
      </c>
      <c r="CE337" s="15">
        <f ca="1">(AX337*DCF!F$10-DCF!F$5*MAX(AX337*DCF!F$10,0)-MAX(AX337-AW337,0)/Inputs!$B$10)*DCF!F$6</f>
        <v>2272.3516466094611</v>
      </c>
      <c r="CF337" s="15">
        <f ca="1">(AY337*DCF!G$10-DCF!G$5*MAX(AY337*DCF!G$10,0)-MAX(AY337-AX337,0)/Inputs!$B$10)*DCF!G$6</f>
        <v>2792.5591281528154</v>
      </c>
      <c r="CG337" s="15">
        <f ca="1">(AZ337*DCF!H$10-DCF!H$5*MAX(AZ337*DCF!H$10,0)-MAX(AZ337-AY337,0)/Inputs!$B$10)*DCF!H$6</f>
        <v>2715.5555202793194</v>
      </c>
      <c r="CH337" s="15">
        <f ca="1">(BA337*DCF!I$10-DCF!I$5*MAX(BA337*DCF!I$10,0)-MAX(BA337-AZ337,0)/Inputs!$B$10)*DCF!I$6</f>
        <v>3049.5787331977244</v>
      </c>
      <c r="CI337" s="15">
        <f ca="1">(BB337*DCF!J$10-DCF!J$5*MAX(BB337*DCF!J$10,0)-MAX(BB337-BA337,0)/Inputs!$B$10)*DCF!J$6</f>
        <v>4019.6638710857801</v>
      </c>
      <c r="CJ337" s="15">
        <f ca="1">(BC337*DCF!K$10-DCF!K$5*MAX(BC337*DCF!K$10,0)-MAX(BC337-BB337,0)/Inputs!$B$10)*DCF!K$6</f>
        <v>4739.5484356016686</v>
      </c>
      <c r="CK337" s="15">
        <f ca="1">(BD337*DCF!L$10-DCF!L$5*MAX(BD337*DCF!L$10,0)-MAX(BD337-BC337,0)/Inputs!$B$10)*DCF!L$6</f>
        <v>5676.4200867414183</v>
      </c>
      <c r="CL337" s="15">
        <f ca="1">(BE337*DCF!M$10-DCF!M$5*MAX(BE337*DCF!M$10,0)-MAX(BE337-BD337,0)/Inputs!$B$10)*DCF!M$6</f>
        <v>5488.1569720601183</v>
      </c>
      <c r="CM337" s="15">
        <f ca="1">(BF337*DCF!C$28-DCF!C$5*MAX(BF337*DCF!C$28,0)-MAX(BF337-Inputs!$B$13,0)/Inputs!$B$17)*DCF!C$6</f>
        <v>4096.7023712341015</v>
      </c>
      <c r="CN337" s="15">
        <f ca="1">(BG337*DCF!D$28-DCF!D$5*MAX(BG337*DCF!D$28,0)-MAX(BG337-BF337,0)/Inputs!$B$17)*DCF!D$6</f>
        <v>6998.9668017844042</v>
      </c>
      <c r="CO337" s="15">
        <f ca="1">(BH337*DCF!E$28-DCF!E$5*MAX(BH337*DCF!E$28,0)-MAX(BH337-BG337,0)/Inputs!$B$17)*DCF!E$6</f>
        <v>10473.436118330272</v>
      </c>
      <c r="CP337" s="15">
        <f ca="1">(BI337*DCF!F$28-DCF!F$5*MAX(BI337*DCF!F$28,0)-MAX(BI337-BH337,0)/Inputs!$B$17)*DCF!F$6</f>
        <v>12332.846120207638</v>
      </c>
      <c r="CQ337" s="15">
        <f ca="1">(BJ337*DCF!G$28-DCF!G$5*MAX(BJ337*DCF!G$28,0)-MAX(BJ337-BI337,0)/Inputs!$B$17)*DCF!G$6</f>
        <v>13412.912021276506</v>
      </c>
      <c r="CR337" s="15">
        <f ca="1">(BK337*DCF!H$28-DCF!H$5*MAX(BK337*DCF!H$28,0)-MAX(BK337-BJ337,0)/Inputs!$B$17)*DCF!H$6</f>
        <v>14494.97796947021</v>
      </c>
      <c r="CS337" s="15">
        <f ca="1">(BL337*DCF!I$28-DCF!I$5*MAX(BL337*DCF!I$28,0)-MAX(BL337-BK337,0)/Inputs!$B$17)*DCF!I$6</f>
        <v>16327.800061654889</v>
      </c>
      <c r="CT337" s="15">
        <f ca="1">(BM337*DCF!J$28-DCF!J$5*MAX(BM337*DCF!J$28,0)-MAX(BM337-BL337,0)/Inputs!$B$17)*DCF!J$6</f>
        <v>18089.747119949094</v>
      </c>
      <c r="CU337" s="15">
        <f ca="1">(BN337*DCF!K$28-DCF!K$5*MAX(BN337*DCF!K$28,0)-MAX(BN337-BM337,0)/Inputs!$B$17)*DCF!K$6</f>
        <v>20621.892907685895</v>
      </c>
      <c r="CV337" s="15">
        <f ca="1">(BO337*DCF!L$28-DCF!L$5*MAX(BO337*DCF!L$28,0)-MAX(BO337-BN337,0)/Inputs!$B$17)*DCF!L$6</f>
        <v>22262.112806195808</v>
      </c>
      <c r="CW337" s="15">
        <f ca="1">(BP337*DCF!M$28-DCF!M$5*MAX(BP337*DCF!M$28,0)-MAX(BP337-BO337,0)/Inputs!$B$17)*DCF!M$6</f>
        <v>24175.142528196753</v>
      </c>
      <c r="CX337" s="15">
        <f ca="1">(BQ337*DCF!C$46-DCF!C$5*MAX(BQ337*DCF!C$46,0)-MAX(BQ337-Inputs!$B$20,0)/Inputs!$B$24)*DCF!C$6</f>
        <v>-2411.3516336165308</v>
      </c>
      <c r="CY337" s="15">
        <f ca="1">(BR337*DCF!D$46-DCF!D$5*MAX(BR337*DCF!D$46,0)-MAX(BR337-BQ337,0)/Inputs!$B$24)*DCF!D$6</f>
        <v>-5641.583560701687</v>
      </c>
      <c r="CZ337" s="15">
        <f ca="1">(BS337*DCF!E$46-DCF!E$5*MAX(BS337*DCF!E$46,0)-MAX(BS337-BR337,0)/Inputs!$B$24)*DCF!E$6</f>
        <v>-6859.8157122979292</v>
      </c>
      <c r="DA337" s="15">
        <f ca="1">(BT337*DCF!F$46-DCF!F$5*MAX(BT337*DCF!F$46,0)-MAX(BT337-BS337,0)/Inputs!$B$24)*DCF!F$6</f>
        <v>-9541.3408482022987</v>
      </c>
      <c r="DB337" s="15">
        <f ca="1">(BU337*DCF!G$46-DCF!G$5*MAX(BU337*DCF!G$46,0)-MAX(BU337-BT337,0)/Inputs!$B$24)*DCF!G$6</f>
        <v>-1540.315239576207</v>
      </c>
      <c r="DC337" s="15">
        <f ca="1">(BV337*DCF!H$46-DCF!H$5*MAX(BV337*DCF!H$46,0)-MAX(BV337-BU337,0)/Inputs!$B$24)*DCF!H$6</f>
        <v>0</v>
      </c>
      <c r="DD337" s="15">
        <f ca="1">(BW337*DCF!I$46-DCF!I$5*MAX(BW337*DCF!I$46,0)-MAX(BW337-BV337,0)/Inputs!$B$24)*DCF!I$6</f>
        <v>-3675.7095738241937</v>
      </c>
      <c r="DE337" s="15">
        <f ca="1">(BX337*DCF!J$46-DCF!J$5*MAX(BX337*DCF!J$46,0)-MAX(BX337-BW337,0)/Inputs!$B$24)*DCF!J$6</f>
        <v>113.28488850547677</v>
      </c>
      <c r="DF337" s="15">
        <f ca="1">(BY337*DCF!K$46-DCF!K$5*MAX(BY337*DCF!K$46,0)-MAX(BY337-BX337,0)/Inputs!$B$24)*DCF!K$6</f>
        <v>-4817.0742923744529</v>
      </c>
      <c r="DG337" s="15">
        <f ca="1">(BZ337*DCF!L$46-DCF!L$5*MAX(BZ337*DCF!L$46,0)-MAX(BZ337-BY337,0)/Inputs!$B$24)*DCF!L$6</f>
        <v>2928.9106600098808</v>
      </c>
      <c r="DH337" s="15">
        <f ca="1">(CA337*DCF!M$46-DCF!M$5*MAX(CA337*DCF!M$46,0)-MAX(CA337-BZ337,0)/Inputs!$B$24)*DCF!M$6</f>
        <v>3982.6106864776079</v>
      </c>
      <c r="DI337" s="15">
        <f ca="1">SUM(CB337:CL337)+BE337*DCF!M$10*(1+Inputs!$B$30)*(1-Inputs!$B$33)*(1-Inputs!$B$30/Inputs!$B$31)/(Inputs!$B$29-Inputs!$B$30)*DCF!M$6</f>
        <v>148022.53512764585</v>
      </c>
      <c r="DJ337" s="15">
        <f ca="1">SUM(CM337:CW337)+BP337*DCF!M$28*(1+Inputs!$B$30)*(1-Inputs!$B$33)*(1-Inputs!$B$30/Inputs!$B$31)/(Inputs!$B$29-Inputs!$B$30)*DCF!M$6</f>
        <v>707787.68728157575</v>
      </c>
      <c r="DK337" s="15">
        <f ca="1">SUM(CX337:DH337)+CA337*DCF!M$46*(1+Inputs!$B$30)*(1-Inputs!$B$33)*(1-Inputs!$B$30/Inputs!$B$31)/(Inputs!$B$29-Inputs!$B$30)*DCF!M$6</f>
        <v>290660.53402599925</v>
      </c>
      <c r="DM337" s="15">
        <f ca="1">DI337+DJ337+DK337+Inputs!$B$34+Inputs!$B$36-Inputs!$B$35</f>
        <v>1223321.7564352208</v>
      </c>
    </row>
    <row r="338" spans="1:117" x14ac:dyDescent="0.75">
      <c r="A338" s="11">
        <v>325</v>
      </c>
      <c r="C338" s="24">
        <f t="shared" ca="1" si="182"/>
        <v>-1.7601193224922593</v>
      </c>
      <c r="D338" s="24">
        <f t="shared" ca="1" si="182"/>
        <v>5.717065049913593E-2</v>
      </c>
      <c r="E338" s="24">
        <f t="shared" ca="1" si="182"/>
        <v>-1.7705896412246864</v>
      </c>
      <c r="F338" s="24">
        <f t="shared" ca="1" si="182"/>
        <v>1.0056829070955309</v>
      </c>
      <c r="G338" s="24">
        <f t="shared" ca="1" si="182"/>
        <v>-0.59377466806148649</v>
      </c>
      <c r="H338" s="24">
        <f t="shared" ca="1" si="182"/>
        <v>0.75117443374972248</v>
      </c>
      <c r="I338" s="24">
        <f t="shared" ca="1" si="182"/>
        <v>-0.16640143774199359</v>
      </c>
      <c r="J338" s="24">
        <f t="shared" ca="1" si="182"/>
        <v>-0.3484636300743707</v>
      </c>
      <c r="K338" s="24">
        <f t="shared" ca="1" si="182"/>
        <v>-0.19810043661855933</v>
      </c>
      <c r="L338" s="24">
        <f t="shared" ca="1" si="182"/>
        <v>0.73317669133641472</v>
      </c>
      <c r="M338" s="24">
        <f t="shared" ca="1" si="182"/>
        <v>1.1585628627247377</v>
      </c>
      <c r="N338" s="24">
        <f ca="1">SQRT(Inputs!$B$38)*C338+SQRT(1-Inputs!$B$38)*_xlfn.NORM.S.INV(RAND())</f>
        <v>-0.13691934004814266</v>
      </c>
      <c r="O338" s="24">
        <f ca="1">SQRT(Inputs!$B$38)*D338+SQRT(1-Inputs!$B$38)*_xlfn.NORM.S.INV(RAND())</f>
        <v>0.17668765208102133</v>
      </c>
      <c r="P338" s="24">
        <f ca="1">SQRT(Inputs!$B$38)*E338+SQRT(1-Inputs!$B$38)*_xlfn.NORM.S.INV(RAND())</f>
        <v>9.5382295262505301E-2</v>
      </c>
      <c r="Q338" s="24">
        <f ca="1">SQRT(Inputs!$B$38)*F338+SQRT(1-Inputs!$B$38)*_xlfn.NORM.S.INV(RAND())</f>
        <v>-0.66697046406671123</v>
      </c>
      <c r="R338" s="24">
        <f ca="1">SQRT(Inputs!$B$38)*G338+SQRT(1-Inputs!$B$38)*_xlfn.NORM.S.INV(RAND())</f>
        <v>-0.85473858626606447</v>
      </c>
      <c r="S338" s="24">
        <f ca="1">SQRT(Inputs!$B$38)*H338+SQRT(1-Inputs!$B$38)*_xlfn.NORM.S.INV(RAND())</f>
        <v>-1.0184146135526269</v>
      </c>
      <c r="T338" s="24">
        <f ca="1">SQRT(Inputs!$B$38)*I338+SQRT(1-Inputs!$B$38)*_xlfn.NORM.S.INV(RAND())</f>
        <v>0.17051909754528749</v>
      </c>
      <c r="U338" s="24">
        <f ca="1">SQRT(Inputs!$B$38)*J338+SQRT(1-Inputs!$B$38)*_xlfn.NORM.S.INV(RAND())</f>
        <v>-0.11166506160098651</v>
      </c>
      <c r="V338" s="24">
        <f ca="1">SQRT(Inputs!$B$38)*K338+SQRT(1-Inputs!$B$38)*_xlfn.NORM.S.INV(RAND())</f>
        <v>5.8157639782754206E-2</v>
      </c>
      <c r="W338" s="24">
        <f ca="1">SQRT(Inputs!$B$38)*L338+SQRT(1-Inputs!$B$38)*_xlfn.NORM.S.INV(RAND())</f>
        <v>0.47953238360305656</v>
      </c>
      <c r="X338" s="24">
        <f ca="1">SQRT(Inputs!$B$38)*M338+SQRT(1-Inputs!$B$38)*_xlfn.NORM.S.INV(RAND())</f>
        <v>0.46634520256466278</v>
      </c>
      <c r="Y338" s="24">
        <f ca="1">SQRT(Inputs!$B$38)*C338+SQRT(1-Inputs!$B$38)*_xlfn.NORM.S.INV(RAND())</f>
        <v>-2.1923298749516462</v>
      </c>
      <c r="Z338" s="24">
        <f ca="1">SQRT(Inputs!$B$38)*D338+SQRT(1-Inputs!$B$38)*_xlfn.NORM.S.INV(RAND())</f>
        <v>0.50044168596855143</v>
      </c>
      <c r="AA338" s="24">
        <f ca="1">SQRT(Inputs!$B$38)*E338+SQRT(1-Inputs!$B$38)*_xlfn.NORM.S.INV(RAND())</f>
        <v>-1.9316761774532747</v>
      </c>
      <c r="AB338" s="24">
        <f ca="1">SQRT(Inputs!$B$38)*F338+SQRT(1-Inputs!$B$38)*_xlfn.NORM.S.INV(RAND())</f>
        <v>0.1687951951693083</v>
      </c>
      <c r="AC338" s="24">
        <f ca="1">SQRT(Inputs!$B$38)*G338+SQRT(1-Inputs!$B$38)*_xlfn.NORM.S.INV(RAND())</f>
        <v>2.4012083237033317</v>
      </c>
      <c r="AD338" s="24">
        <f ca="1">SQRT(Inputs!$B$38)*H338+SQRT(1-Inputs!$B$38)*_xlfn.NORM.S.INV(RAND())</f>
        <v>1.1114730953310892</v>
      </c>
      <c r="AE338" s="24">
        <f ca="1">SQRT(Inputs!$B$38)*I338+SQRT(1-Inputs!$B$38)*_xlfn.NORM.S.INV(RAND())</f>
        <v>0.4630610805846116</v>
      </c>
      <c r="AF338" s="24">
        <f ca="1">SQRT(Inputs!$B$38)*J338+SQRT(1-Inputs!$B$38)*_xlfn.NORM.S.INV(RAND())</f>
        <v>-0.38736062376798708</v>
      </c>
      <c r="AG338" s="24">
        <f ca="1">SQRT(Inputs!$B$38)*K338+SQRT(1-Inputs!$B$38)*_xlfn.NORM.S.INV(RAND())</f>
        <v>-0.3875302354960638</v>
      </c>
      <c r="AH338" s="24">
        <f ca="1">SQRT(Inputs!$B$38)*L338+SQRT(1-Inputs!$B$38)*_xlfn.NORM.S.INV(RAND())</f>
        <v>1.8918556438438954</v>
      </c>
      <c r="AI338" s="24">
        <f ca="1">SQRT(Inputs!$B$38)*M338+SQRT(1-Inputs!$B$38)*_xlfn.NORM.S.INV(RAND())</f>
        <v>0.15998018524671337</v>
      </c>
      <c r="AJ338" s="24">
        <f ca="1">SQRT(Inputs!$B$38)*C338+SQRT(1-Inputs!$B$38)*_xlfn.NORM.S.INV(RAND())</f>
        <v>-0.29731966775659602</v>
      </c>
      <c r="AK338" s="24">
        <f ca="1">SQRT(Inputs!$B$38)*D338+SQRT(1-Inputs!$B$38)*_xlfn.NORM.S.INV(RAND())</f>
        <v>1.5232441644099619</v>
      </c>
      <c r="AL338" s="24">
        <f ca="1">SQRT(Inputs!$B$38)*E338+SQRT(1-Inputs!$B$38)*_xlfn.NORM.S.INV(RAND())</f>
        <v>-0.50544364330396929</v>
      </c>
      <c r="AM338" s="24">
        <f ca="1">SQRT(Inputs!$B$38)*F338+SQRT(1-Inputs!$B$38)*_xlfn.NORM.S.INV(RAND())</f>
        <v>-8.3070545603421309E-2</v>
      </c>
      <c r="AN338" s="24">
        <f ca="1">SQRT(Inputs!$B$38)*G338+SQRT(1-Inputs!$B$38)*_xlfn.NORM.S.INV(RAND())</f>
        <v>-0.5270920893327431</v>
      </c>
      <c r="AO338" s="24">
        <f ca="1">SQRT(Inputs!$B$38)*H338+SQRT(1-Inputs!$B$38)*_xlfn.NORM.S.INV(RAND())</f>
        <v>1.5917031464183218E-2</v>
      </c>
      <c r="AP338" s="24">
        <f ca="1">SQRT(Inputs!$B$38)*I338+SQRT(1-Inputs!$B$38)*_xlfn.NORM.S.INV(RAND())</f>
        <v>-7.5437048586993335E-2</v>
      </c>
      <c r="AQ338" s="24">
        <f ca="1">SQRT(Inputs!$B$38)*J338+SQRT(1-Inputs!$B$38)*_xlfn.NORM.S.INV(RAND())</f>
        <v>-0.74013751307836695</v>
      </c>
      <c r="AR338" s="24">
        <f ca="1">SQRT(Inputs!$B$38)*K338+SQRT(1-Inputs!$B$38)*_xlfn.NORM.S.INV(RAND())</f>
        <v>9.1470120379075759E-2</v>
      </c>
      <c r="AS338" s="24">
        <f ca="1">SQRT(Inputs!$B$38)*L338+SQRT(1-Inputs!$B$38)*_xlfn.NORM.S.INV(RAND())</f>
        <v>-0.39190835058420531</v>
      </c>
      <c r="AT338" s="24">
        <f ca="1">SQRT(Inputs!$B$38)*M338+SQRT(1-Inputs!$B$38)*_xlfn.NORM.S.INV(RAND())</f>
        <v>0.75472818022459942</v>
      </c>
      <c r="AU338" s="15">
        <f ca="1">Inputs!$B$6*EXP($B$8-0.5*C$5^2+C$5*N338)</f>
        <v>4853.4683960187876</v>
      </c>
      <c r="AV338" s="15">
        <f t="shared" ca="1" si="183"/>
        <v>6063.3060499222884</v>
      </c>
      <c r="AW338" s="15">
        <f t="shared" ca="1" si="184"/>
        <v>7488.8563978275188</v>
      </c>
      <c r="AX338" s="15">
        <f t="shared" ca="1" si="185"/>
        <v>8412.1536468240483</v>
      </c>
      <c r="AY338" s="15">
        <f t="shared" ca="1" si="186"/>
        <v>9303.8355116175244</v>
      </c>
      <c r="AZ338" s="15">
        <f t="shared" ca="1" si="187"/>
        <v>10171.690816666829</v>
      </c>
      <c r="BA338" s="15">
        <f t="shared" ca="1" si="188"/>
        <v>12671.687696260098</v>
      </c>
      <c r="BB338" s="15">
        <f t="shared" ca="1" si="189"/>
        <v>15341.408490026677</v>
      </c>
      <c r="BC338" s="15">
        <f t="shared" ca="1" si="190"/>
        <v>18895.100160707185</v>
      </c>
      <c r="BD338" s="15">
        <f t="shared" ca="1" si="191"/>
        <v>24210.170660206837</v>
      </c>
      <c r="BE338" s="15">
        <f t="shared" ca="1" si="192"/>
        <v>30953.682166998144</v>
      </c>
      <c r="BF338" s="15">
        <f ca="1">Inputs!$B$13*EXP($B$9-0.5*C$6^2+C$6*Y338)</f>
        <v>8955.6947776433262</v>
      </c>
      <c r="BG338" s="15">
        <f t="shared" ca="1" si="193"/>
        <v>11946.067926811214</v>
      </c>
      <c r="BH338" s="15">
        <f t="shared" ca="1" si="194"/>
        <v>10594.740861606509</v>
      </c>
      <c r="BI338" s="15">
        <f t="shared" ca="1" si="195"/>
        <v>13310.932233407995</v>
      </c>
      <c r="BJ338" s="15">
        <f t="shared" ca="1" si="196"/>
        <v>23067.226132056949</v>
      </c>
      <c r="BK338" s="15">
        <f t="shared" ca="1" si="197"/>
        <v>32935.714659686906</v>
      </c>
      <c r="BL338" s="15">
        <f t="shared" ca="1" si="198"/>
        <v>42959.685933722183</v>
      </c>
      <c r="BM338" s="15">
        <f t="shared" ca="1" si="199"/>
        <v>50325.791110412967</v>
      </c>
      <c r="BN338" s="15">
        <f t="shared" ca="1" si="200"/>
        <v>59085.764505937725</v>
      </c>
      <c r="BO338" s="15">
        <f t="shared" ca="1" si="201"/>
        <v>90580.281197241595</v>
      </c>
      <c r="BP338" s="15">
        <f t="shared" ca="1" si="202"/>
        <v>113526.50742027495</v>
      </c>
      <c r="BQ338" s="15">
        <f ca="1">Inputs!$B$20*EXP($B$10-0.5*C$7^2+C$7*AJ338)</f>
        <v>3860.2010501807695</v>
      </c>
      <c r="BR338" s="15">
        <f t="shared" ca="1" si="203"/>
        <v>8496.4861631430467</v>
      </c>
      <c r="BS338" s="15">
        <f t="shared" ca="1" si="204"/>
        <v>10062.897002796693</v>
      </c>
      <c r="BT338" s="15">
        <f t="shared" ca="1" si="205"/>
        <v>13575.462854209345</v>
      </c>
      <c r="BU338" s="15">
        <f t="shared" ca="1" si="206"/>
        <v>16561.138653070859</v>
      </c>
      <c r="BV338" s="15">
        <f t="shared" ca="1" si="207"/>
        <v>23124.099021159167</v>
      </c>
      <c r="BW338" s="15">
        <f t="shared" ca="1" si="208"/>
        <v>31757.263699113402</v>
      </c>
      <c r="BX338" s="15">
        <f t="shared" ca="1" si="209"/>
        <v>38292.657420196607</v>
      </c>
      <c r="BY338" s="15">
        <f t="shared" ca="1" si="210"/>
        <v>54601.761091303226</v>
      </c>
      <c r="BZ338" s="15">
        <f t="shared" ca="1" si="211"/>
        <v>71288.337221139809</v>
      </c>
      <c r="CA338" s="15">
        <f t="shared" ca="1" si="212"/>
        <v>114510.87530713638</v>
      </c>
      <c r="CB338" s="15">
        <f ca="1">(AU338*DCF!C$10-DCF!C$5*MAX(AU338*DCF!C$10,0)-MAX(AU338-Inputs!$B$6,0)/Inputs!$B$10)*DCF!C$6</f>
        <v>1043.8498603805056</v>
      </c>
      <c r="CC338" s="15">
        <f ca="1">(AV338*DCF!D$10-DCF!D$5*MAX(AV338*DCF!D$10,0)-MAX(AV338-AU338,0)/Inputs!$B$10)*DCF!D$6</f>
        <v>1182.9025239148289</v>
      </c>
      <c r="CD338" s="15">
        <f ca="1">(AW338*DCF!E$10-DCF!E$5*MAX(AW338*DCF!E$10,0)-MAX(AW338-AV338,0)/Inputs!$B$10)*DCF!E$6</f>
        <v>1407.9647569184422</v>
      </c>
      <c r="CE338" s="15">
        <f ca="1">(AX338*DCF!F$10-DCF!F$5*MAX(AX338*DCF!F$10,0)-MAX(AX338-AW338,0)/Inputs!$B$10)*DCF!F$6</f>
        <v>1644.2444685008093</v>
      </c>
      <c r="CF338" s="15">
        <f ca="1">(AY338*DCF!G$10-DCF!G$5*MAX(AY338*DCF!G$10,0)-MAX(AY338-AX338,0)/Inputs!$B$10)*DCF!G$6</f>
        <v>1745.5641952159126</v>
      </c>
      <c r="CG338" s="15">
        <f ca="1">(AZ338*DCF!H$10-DCF!H$5*MAX(AZ338*DCF!H$10,0)-MAX(AZ338-AY338,0)/Inputs!$B$10)*DCF!H$6</f>
        <v>1820.7378002509104</v>
      </c>
      <c r="CH338" s="15">
        <f ca="1">(BA338*DCF!I$10-DCF!I$5*MAX(BA338*DCF!I$10,0)-MAX(BA338-AZ338,0)/Inputs!$B$10)*DCF!I$6</f>
        <v>1904.5679973042782</v>
      </c>
      <c r="CI338" s="15">
        <f ca="1">(BB338*DCF!J$10-DCF!J$5*MAX(BB338*DCF!J$10,0)-MAX(BB338-BA338,0)/Inputs!$B$10)*DCF!J$6</f>
        <v>2228.0691011043773</v>
      </c>
      <c r="CJ338" s="15">
        <f ca="1">(BC338*DCF!K$10-DCF!K$5*MAX(BC338*DCF!K$10,0)-MAX(BC338-BB338,0)/Inputs!$B$10)*DCF!K$6</f>
        <v>2544.34493205118</v>
      </c>
      <c r="CK338" s="15">
        <f ca="1">(BD338*DCF!L$10-DCF!L$5*MAX(BD338*DCF!L$10,0)-MAX(BD338-BC338,0)/Inputs!$B$10)*DCF!L$6</f>
        <v>2964.0294412938979</v>
      </c>
      <c r="CL338" s="15">
        <f ca="1">(BE338*DCF!M$10-DCF!M$5*MAX(BE338*DCF!M$10,0)-MAX(BE338-BD338,0)/Inputs!$B$10)*DCF!M$6</f>
        <v>3562.3804068487243</v>
      </c>
      <c r="CM338" s="15">
        <f ca="1">(BF338*DCF!C$28-DCF!C$5*MAX(BF338*DCF!C$28,0)-MAX(BF338-Inputs!$B$13,0)/Inputs!$B$17)*DCF!C$6</f>
        <v>2733.2193135441144</v>
      </c>
      <c r="CN338" s="15">
        <f ca="1">(BG338*DCF!D$28-DCF!D$5*MAX(BG338*DCF!D$28,0)-MAX(BG338-BF338,0)/Inputs!$B$17)*DCF!D$6</f>
        <v>2880.4088260917588</v>
      </c>
      <c r="CO338" s="15">
        <f ca="1">(BH338*DCF!E$28-DCF!E$5*MAX(BH338*DCF!E$28,0)-MAX(BH338-BG338,0)/Inputs!$B$17)*DCF!E$6</f>
        <v>3000.6192666609004</v>
      </c>
      <c r="CP338" s="15">
        <f ca="1">(BI338*DCF!F$28-DCF!F$5*MAX(BI338*DCF!F$28,0)-MAX(BI338-BH338,0)/Inputs!$B$17)*DCF!F$6</f>
        <v>3119.0419080187266</v>
      </c>
      <c r="CQ338" s="15">
        <f ca="1">(BJ338*DCF!G$28-DCF!G$5*MAX(BJ338*DCF!G$28,0)-MAX(BJ338-BI338,0)/Inputs!$B$17)*DCF!G$6</f>
        <v>4344.0545771651778</v>
      </c>
      <c r="CR338" s="15">
        <f ca="1">(BK338*DCF!H$28-DCF!H$5*MAX(BK338*DCF!H$28,0)-MAX(BK338-BJ338,0)/Inputs!$B$17)*DCF!H$6</f>
        <v>6612.0794337637262</v>
      </c>
      <c r="CS338" s="15">
        <f ca="1">(BL338*DCF!I$28-DCF!I$5*MAX(BL338*DCF!I$28,0)-MAX(BL338-BK338,0)/Inputs!$B$17)*DCF!I$6</f>
        <v>8663.3534350937862</v>
      </c>
      <c r="CT338" s="15">
        <f ca="1">(BM338*DCF!J$28-DCF!J$5*MAX(BM338*DCF!J$28,0)-MAX(BM338-BL338,0)/Inputs!$B$17)*DCF!J$6</f>
        <v>10250.14391084202</v>
      </c>
      <c r="CU338" s="15">
        <f ca="1">(BN338*DCF!K$28-DCF!K$5*MAX(BN338*DCF!K$28,0)-MAX(BN338-BM338,0)/Inputs!$B$17)*DCF!K$6</f>
        <v>11404.942713903922</v>
      </c>
      <c r="CV338" s="15">
        <f ca="1">(BO338*DCF!L$28-DCF!L$5*MAX(BO338*DCF!L$28,0)-MAX(BO338-BN338,0)/Inputs!$B$17)*DCF!L$6</f>
        <v>14509.010287227577</v>
      </c>
      <c r="CW338" s="15">
        <f ca="1">(BP338*DCF!M$28-DCF!M$5*MAX(BP338*DCF!M$28,0)-MAX(BP338-BO338,0)/Inputs!$B$17)*DCF!M$6</f>
        <v>18961.5526591169</v>
      </c>
      <c r="CX338" s="15">
        <f ca="1">(BQ338*DCF!C$46-DCF!C$5*MAX(BQ338*DCF!C$46,0)-MAX(BQ338-Inputs!$B$20,0)/Inputs!$B$24)*DCF!C$6</f>
        <v>-1195.982251857346</v>
      </c>
      <c r="CY338" s="15">
        <f ca="1">(BR338*DCF!D$46-DCF!D$5*MAX(BR338*DCF!D$46,0)-MAX(BR338-BQ338,0)/Inputs!$B$24)*DCF!D$6</f>
        <v>-3428.4164204703193</v>
      </c>
      <c r="CZ338" s="15">
        <f ca="1">(BS338*DCF!E$46-DCF!E$5*MAX(BS338*DCF!E$46,0)-MAX(BS338-BR338,0)/Inputs!$B$24)*DCF!E$6</f>
        <v>-1807.3911217820225</v>
      </c>
      <c r="DA338" s="15">
        <f ca="1">(BT338*DCF!F$46-DCF!F$5*MAX(BT338*DCF!F$46,0)-MAX(BT338-BS338,0)/Inputs!$B$24)*DCF!F$6</f>
        <v>-2267.6873028435039</v>
      </c>
      <c r="DB338" s="15">
        <f ca="1">(BU338*DCF!G$46-DCF!G$5*MAX(BU338*DCF!G$46,0)-MAX(BU338-BT338,0)/Inputs!$B$24)*DCF!G$6</f>
        <v>-1561.4063324606727</v>
      </c>
      <c r="DC338" s="15">
        <f ca="1">(BV338*DCF!H$46-DCF!H$5*MAX(BV338*DCF!H$46,0)-MAX(BV338-BU338,0)/Inputs!$B$24)*DCF!H$6</f>
        <v>-2039.3997224581026</v>
      </c>
      <c r="DD338" s="15">
        <f ca="1">(BW338*DCF!I$46-DCF!I$5*MAX(BW338*DCF!I$46,0)-MAX(BW338-BV338,0)/Inputs!$B$24)*DCF!I$6</f>
        <v>-1744.8012870053683</v>
      </c>
      <c r="DE338" s="15">
        <f ca="1">(BX338*DCF!J$46-DCF!J$5*MAX(BX338*DCF!J$46,0)-MAX(BX338-BW338,0)/Inputs!$B$24)*DCF!J$6</f>
        <v>-126.80858581238972</v>
      </c>
      <c r="DF338" s="15">
        <f ca="1">(BY338*DCF!K$46-DCF!K$5*MAX(BY338*DCF!K$46,0)-MAX(BY338-BX338,0)/Inputs!$B$24)*DCF!K$6</f>
        <v>-876.26131726912547</v>
      </c>
      <c r="DG338" s="15">
        <f ca="1">(BZ338*DCF!L$46-DCF!L$5*MAX(BZ338*DCF!L$46,0)-MAX(BZ338-BY338,0)/Inputs!$B$24)*DCF!L$6</f>
        <v>1151.6057378254802</v>
      </c>
      <c r="DH338" s="15">
        <f ca="1">(CA338*DCF!M$46-DCF!M$5*MAX(CA338*DCF!M$46,0)-MAX(CA338-BZ338,0)/Inputs!$B$24)*DCF!M$6</f>
        <v>-58.736397322934806</v>
      </c>
      <c r="DI338" s="15">
        <f ca="1">SUM(CB338:CL338)+BE338*DCF!M$10*(1+Inputs!$B$30)*(1-Inputs!$B$33)*(1-Inputs!$B$30/Inputs!$B$31)/(Inputs!$B$29-Inputs!$B$30)*DCF!M$6</f>
        <v>108193.16227461156</v>
      </c>
      <c r="DJ338" s="15">
        <f ca="1">SUM(CM338:CW338)+BP338*DCF!M$28*(1+Inputs!$B$30)*(1-Inputs!$B$33)*(1-Inputs!$B$30/Inputs!$B$31)/(Inputs!$B$29-Inputs!$B$30)*DCF!M$6</f>
        <v>507739.45484245638</v>
      </c>
      <c r="DK338" s="15">
        <f ca="1">SUM(CX338:DH338)+CA338*DCF!M$46*(1+Inputs!$B$30)*(1-Inputs!$B$33)*(1-Inputs!$B$30/Inputs!$B$31)/(Inputs!$B$29-Inputs!$B$30)*DCF!M$6</f>
        <v>163092.09290372371</v>
      </c>
      <c r="DM338" s="15">
        <f ca="1">DI338+DJ338+DK338+Inputs!$B$34+Inputs!$B$36-Inputs!$B$35</f>
        <v>855875.71002079162</v>
      </c>
    </row>
    <row r="339" spans="1:117" x14ac:dyDescent="0.75">
      <c r="A339" s="11">
        <v>326</v>
      </c>
      <c r="C339" s="24">
        <f t="shared" ca="1" si="182"/>
        <v>0.31531765541434037</v>
      </c>
      <c r="D339" s="24">
        <f t="shared" ca="1" si="182"/>
        <v>-1.3810760958672317</v>
      </c>
      <c r="E339" s="24">
        <f t="shared" ca="1" si="182"/>
        <v>1.3622708016273473</v>
      </c>
      <c r="F339" s="24">
        <f t="shared" ca="1" si="182"/>
        <v>-0.63040952988347432</v>
      </c>
      <c r="G339" s="24">
        <f t="shared" ca="1" si="182"/>
        <v>-1.0066418802351844</v>
      </c>
      <c r="H339" s="24">
        <f t="shared" ca="1" si="182"/>
        <v>0.42845561785037722</v>
      </c>
      <c r="I339" s="24">
        <f t="shared" ca="1" si="182"/>
        <v>0.29155324552553158</v>
      </c>
      <c r="J339" s="24">
        <f t="shared" ca="1" si="182"/>
        <v>-1.5328568370873434</v>
      </c>
      <c r="K339" s="24">
        <f t="shared" ca="1" si="182"/>
        <v>-2.2433947605714266</v>
      </c>
      <c r="L339" s="24">
        <f t="shared" ca="1" si="182"/>
        <v>-0.96281163450731488</v>
      </c>
      <c r="M339" s="24">
        <f t="shared" ca="1" si="182"/>
        <v>-0.67969734454142072</v>
      </c>
      <c r="N339" s="24">
        <f ca="1">SQRT(Inputs!$B$38)*C339+SQRT(1-Inputs!$B$38)*_xlfn.NORM.S.INV(RAND())</f>
        <v>0.58919658118238805</v>
      </c>
      <c r="O339" s="24">
        <f ca="1">SQRT(Inputs!$B$38)*D339+SQRT(1-Inputs!$B$38)*_xlfn.NORM.S.INV(RAND())</f>
        <v>-9.4679857413761503E-2</v>
      </c>
      <c r="P339" s="24">
        <f ca="1">SQRT(Inputs!$B$38)*E339+SQRT(1-Inputs!$B$38)*_xlfn.NORM.S.INV(RAND())</f>
        <v>0.17045847285694571</v>
      </c>
      <c r="Q339" s="24">
        <f ca="1">SQRT(Inputs!$B$38)*F339+SQRT(1-Inputs!$B$38)*_xlfn.NORM.S.INV(RAND())</f>
        <v>-0.67082571251986445</v>
      </c>
      <c r="R339" s="24">
        <f ca="1">SQRT(Inputs!$B$38)*G339+SQRT(1-Inputs!$B$38)*_xlfn.NORM.S.INV(RAND())</f>
        <v>-1.1829145557935554</v>
      </c>
      <c r="S339" s="24">
        <f ca="1">SQRT(Inputs!$B$38)*H339+SQRT(1-Inputs!$B$38)*_xlfn.NORM.S.INV(RAND())</f>
        <v>3.2937443480501927E-2</v>
      </c>
      <c r="T339" s="24">
        <f ca="1">SQRT(Inputs!$B$38)*I339+SQRT(1-Inputs!$B$38)*_xlfn.NORM.S.INV(RAND())</f>
        <v>-0.64321949942500489</v>
      </c>
      <c r="U339" s="24">
        <f ca="1">SQRT(Inputs!$B$38)*J339+SQRT(1-Inputs!$B$38)*_xlfn.NORM.S.INV(RAND())</f>
        <v>-0.27016866821789665</v>
      </c>
      <c r="V339" s="24">
        <f ca="1">SQRT(Inputs!$B$38)*K339+SQRT(1-Inputs!$B$38)*_xlfn.NORM.S.INV(RAND())</f>
        <v>-1.4082044209049287</v>
      </c>
      <c r="W339" s="24">
        <f ca="1">SQRT(Inputs!$B$38)*L339+SQRT(1-Inputs!$B$38)*_xlfn.NORM.S.INV(RAND())</f>
        <v>-0.6957146874532758</v>
      </c>
      <c r="X339" s="24">
        <f ca="1">SQRT(Inputs!$B$38)*M339+SQRT(1-Inputs!$B$38)*_xlfn.NORM.S.INV(RAND())</f>
        <v>-0.73363553917399094</v>
      </c>
      <c r="Y339" s="24">
        <f ca="1">SQRT(Inputs!$B$38)*C339+SQRT(1-Inputs!$B$38)*_xlfn.NORM.S.INV(RAND())</f>
        <v>1.0759720944181124</v>
      </c>
      <c r="Z339" s="24">
        <f ca="1">SQRT(Inputs!$B$38)*D339+SQRT(1-Inputs!$B$38)*_xlfn.NORM.S.INV(RAND())</f>
        <v>-1.5576017814670773</v>
      </c>
      <c r="AA339" s="24">
        <f ca="1">SQRT(Inputs!$B$38)*E339+SQRT(1-Inputs!$B$38)*_xlfn.NORM.S.INV(RAND())</f>
        <v>1.1331396493073516</v>
      </c>
      <c r="AB339" s="24">
        <f ca="1">SQRT(Inputs!$B$38)*F339+SQRT(1-Inputs!$B$38)*_xlfn.NORM.S.INV(RAND())</f>
        <v>1.2684225517951502</v>
      </c>
      <c r="AC339" s="24">
        <f ca="1">SQRT(Inputs!$B$38)*G339+SQRT(1-Inputs!$B$38)*_xlfn.NORM.S.INV(RAND())</f>
        <v>-1.1530709399911561</v>
      </c>
      <c r="AD339" s="24">
        <f ca="1">SQRT(Inputs!$B$38)*H339+SQRT(1-Inputs!$B$38)*_xlfn.NORM.S.INV(RAND())</f>
        <v>1.1526823412038361</v>
      </c>
      <c r="AE339" s="24">
        <f ca="1">SQRT(Inputs!$B$38)*I339+SQRT(1-Inputs!$B$38)*_xlfn.NORM.S.INV(RAND())</f>
        <v>0.57597688806440883</v>
      </c>
      <c r="AF339" s="24">
        <f ca="1">SQRT(Inputs!$B$38)*J339+SQRT(1-Inputs!$B$38)*_xlfn.NORM.S.INV(RAND())</f>
        <v>-0.49346307417728519</v>
      </c>
      <c r="AG339" s="24">
        <f ca="1">SQRT(Inputs!$B$38)*K339+SQRT(1-Inputs!$B$38)*_xlfn.NORM.S.INV(RAND())</f>
        <v>-2.5842512250102523</v>
      </c>
      <c r="AH339" s="24">
        <f ca="1">SQRT(Inputs!$B$38)*L339+SQRT(1-Inputs!$B$38)*_xlfn.NORM.S.INV(RAND())</f>
        <v>-0.98558145999257718</v>
      </c>
      <c r="AI339" s="24">
        <f ca="1">SQRT(Inputs!$B$38)*M339+SQRT(1-Inputs!$B$38)*_xlfn.NORM.S.INV(RAND())</f>
        <v>-8.579231957869049E-2</v>
      </c>
      <c r="AJ339" s="24">
        <f ca="1">SQRT(Inputs!$B$38)*C339+SQRT(1-Inputs!$B$38)*_xlfn.NORM.S.INV(RAND())</f>
        <v>-0.15379052069968471</v>
      </c>
      <c r="AK339" s="24">
        <f ca="1">SQRT(Inputs!$B$38)*D339+SQRT(1-Inputs!$B$38)*_xlfn.NORM.S.INV(RAND())</f>
        <v>-1.3710855921681095</v>
      </c>
      <c r="AL339" s="24">
        <f ca="1">SQRT(Inputs!$B$38)*E339+SQRT(1-Inputs!$B$38)*_xlfn.NORM.S.INV(RAND())</f>
        <v>1.5146760894742306</v>
      </c>
      <c r="AM339" s="24">
        <f ca="1">SQRT(Inputs!$B$38)*F339+SQRT(1-Inputs!$B$38)*_xlfn.NORM.S.INV(RAND())</f>
        <v>-1.4361944103396254</v>
      </c>
      <c r="AN339" s="24">
        <f ca="1">SQRT(Inputs!$B$38)*G339+SQRT(1-Inputs!$B$38)*_xlfn.NORM.S.INV(RAND())</f>
        <v>-0.69730638798538325</v>
      </c>
      <c r="AO339" s="24">
        <f ca="1">SQRT(Inputs!$B$38)*H339+SQRT(1-Inputs!$B$38)*_xlfn.NORM.S.INV(RAND())</f>
        <v>1.6362774450059487</v>
      </c>
      <c r="AP339" s="24">
        <f ca="1">SQRT(Inputs!$B$38)*I339+SQRT(1-Inputs!$B$38)*_xlfn.NORM.S.INV(RAND())</f>
        <v>-1.4468073561814487</v>
      </c>
      <c r="AQ339" s="24">
        <f ca="1">SQRT(Inputs!$B$38)*J339+SQRT(1-Inputs!$B$38)*_xlfn.NORM.S.INV(RAND())</f>
        <v>-1.0057311213869706</v>
      </c>
      <c r="AR339" s="24">
        <f ca="1">SQRT(Inputs!$B$38)*K339+SQRT(1-Inputs!$B$38)*_xlfn.NORM.S.INV(RAND())</f>
        <v>-1.9083000888725457</v>
      </c>
      <c r="AS339" s="24">
        <f ca="1">SQRT(Inputs!$B$38)*L339+SQRT(1-Inputs!$B$38)*_xlfn.NORM.S.INV(RAND())</f>
        <v>0.95967580295547161</v>
      </c>
      <c r="AT339" s="24">
        <f ca="1">SQRT(Inputs!$B$38)*M339+SQRT(1-Inputs!$B$38)*_xlfn.NORM.S.INV(RAND())</f>
        <v>-1.6741607102816483</v>
      </c>
      <c r="AU339" s="15">
        <f ca="1">Inputs!$B$6*EXP($B$8-0.5*C$5^2+C$5*N339)</f>
        <v>5458.8175466909806</v>
      </c>
      <c r="AV339" s="15">
        <f t="shared" ca="1" si="183"/>
        <v>6552.8109640810562</v>
      </c>
      <c r="AW339" s="15">
        <f t="shared" ca="1" si="184"/>
        <v>8175.8229018256025</v>
      </c>
      <c r="AX339" s="15">
        <f t="shared" ca="1" si="185"/>
        <v>9179.3936017927026</v>
      </c>
      <c r="AY339" s="15">
        <f t="shared" ca="1" si="186"/>
        <v>9770.6535960614256</v>
      </c>
      <c r="AZ339" s="15">
        <f t="shared" ca="1" si="187"/>
        <v>11993.194427881854</v>
      </c>
      <c r="BA339" s="15">
        <f t="shared" ca="1" si="188"/>
        <v>13721.109157513956</v>
      </c>
      <c r="BB339" s="15">
        <f t="shared" ca="1" si="189"/>
        <v>16350.205409232603</v>
      </c>
      <c r="BC339" s="15">
        <f t="shared" ca="1" si="190"/>
        <v>17479.691506090217</v>
      </c>
      <c r="BD339" s="15">
        <f t="shared" ca="1" si="191"/>
        <v>20065.158416622511</v>
      </c>
      <c r="BE339" s="15">
        <f t="shared" ca="1" si="192"/>
        <v>22998.049715182424</v>
      </c>
      <c r="BF339" s="15">
        <f ca="1">Inputs!$B$13*EXP($B$9-0.5*C$6^2+C$6*Y339)</f>
        <v>17119.581662328688</v>
      </c>
      <c r="BG339" s="15">
        <f t="shared" ca="1" si="193"/>
        <v>15752.284707463688</v>
      </c>
      <c r="BH339" s="15">
        <f t="shared" ca="1" si="194"/>
        <v>23225.790976164521</v>
      </c>
      <c r="BI339" s="15">
        <f t="shared" ca="1" si="195"/>
        <v>34561.672766591764</v>
      </c>
      <c r="BJ339" s="15">
        <f t="shared" ca="1" si="196"/>
        <v>35882.11650203952</v>
      </c>
      <c r="BK339" s="15">
        <f t="shared" ca="1" si="197"/>
        <v>51521.241542064337</v>
      </c>
      <c r="BL339" s="15">
        <f t="shared" ca="1" si="198"/>
        <v>68192.299130513551</v>
      </c>
      <c r="BM339" s="15">
        <f t="shared" ca="1" si="199"/>
        <v>78838.885309858073</v>
      </c>
      <c r="BN339" s="15">
        <f t="shared" ca="1" si="200"/>
        <v>71138.786807527285</v>
      </c>
      <c r="BO339" s="15">
        <f t="shared" ca="1" si="201"/>
        <v>78054.341419585107</v>
      </c>
      <c r="BP339" s="15">
        <f t="shared" ca="1" si="202"/>
        <v>95140.994770061603</v>
      </c>
      <c r="BQ339" s="15">
        <f ca="1">Inputs!$B$20*EXP($B$10-0.5*C$7^2+C$7*AJ339)</f>
        <v>4061.8014064622444</v>
      </c>
      <c r="BR339" s="15">
        <f t="shared" ca="1" si="203"/>
        <v>3565.7653375779305</v>
      </c>
      <c r="BS339" s="15">
        <f t="shared" ca="1" si="204"/>
        <v>7544.0968691845364</v>
      </c>
      <c r="BT339" s="15">
        <f t="shared" ca="1" si="205"/>
        <v>7136.3842151314539</v>
      </c>
      <c r="BU339" s="15">
        <f t="shared" ca="1" si="206"/>
        <v>8354.618085355638</v>
      </c>
      <c r="BV339" s="15">
        <f t="shared" ca="1" si="207"/>
        <v>16805.32368331511</v>
      </c>
      <c r="BW339" s="15">
        <f t="shared" ca="1" si="208"/>
        <v>17265.190991223855</v>
      </c>
      <c r="BX339" s="15">
        <f t="shared" ca="1" si="209"/>
        <v>19738.764317206573</v>
      </c>
      <c r="BY339" s="15">
        <f t="shared" ca="1" si="210"/>
        <v>19197.631763651079</v>
      </c>
      <c r="BZ339" s="15">
        <f t="shared" ca="1" si="211"/>
        <v>32134.184748745509</v>
      </c>
      <c r="CA339" s="15">
        <f t="shared" ca="1" si="212"/>
        <v>33523.342723093381</v>
      </c>
      <c r="CB339" s="15">
        <f ca="1">(AU339*DCF!C$10-DCF!C$5*MAX(AU339*DCF!C$10,0)-MAX(AU339-Inputs!$B$6,0)/Inputs!$B$10)*DCF!C$6</f>
        <v>1039.5336130382823</v>
      </c>
      <c r="CC339" s="15">
        <f ca="1">(AV339*DCF!D$10-DCF!D$5*MAX(AV339*DCF!D$10,0)-MAX(AV339-AU339,0)/Inputs!$B$10)*DCF!D$6</f>
        <v>1330.4616156688405</v>
      </c>
      <c r="CD339" s="15">
        <f ca="1">(AW339*DCF!E$10-DCF!E$5*MAX(AW339*DCF!E$10,0)-MAX(AW339-AV339,0)/Inputs!$B$10)*DCF!E$6</f>
        <v>1522.0978598577587</v>
      </c>
      <c r="CE339" s="15">
        <f ca="1">(AX339*DCF!F$10-DCF!F$5*MAX(AX339*DCF!F$10,0)-MAX(AX339-AW339,0)/Inputs!$B$10)*DCF!F$6</f>
        <v>1795.0288129983032</v>
      </c>
      <c r="CF339" s="15">
        <f ca="1">(AY339*DCF!G$10-DCF!G$5*MAX(AY339*DCF!G$10,0)-MAX(AY339-AX339,0)/Inputs!$B$10)*DCF!G$6</f>
        <v>1899.4935978226156</v>
      </c>
      <c r="CG339" s="15">
        <f ca="1">(AZ339*DCF!H$10-DCF!H$5*MAX(AZ339*DCF!H$10,0)-MAX(AZ339-AY339,0)/Inputs!$B$10)*DCF!H$6</f>
        <v>1933.8353316724135</v>
      </c>
      <c r="CH339" s="15">
        <f ca="1">(BA339*DCF!I$10-DCF!I$5*MAX(BA339*DCF!I$10,0)-MAX(BA339-AZ339,0)/Inputs!$B$10)*DCF!I$6</f>
        <v>2222.9075391696388</v>
      </c>
      <c r="CI339" s="15">
        <f ca="1">(BB339*DCF!J$10-DCF!J$5*MAX(BB339*DCF!J$10,0)-MAX(BB339-BA339,0)/Inputs!$B$10)*DCF!J$6</f>
        <v>2407.3369730848217</v>
      </c>
      <c r="CJ339" s="15">
        <f ca="1">(BC339*DCF!K$10-DCF!K$5*MAX(BC339*DCF!K$10,0)-MAX(BC339-BB339,0)/Inputs!$B$10)*DCF!K$6</f>
        <v>2655.8387473984399</v>
      </c>
      <c r="CK339" s="15">
        <f ca="1">(BD339*DCF!L$10-DCF!L$5*MAX(BD339*DCF!L$10,0)-MAX(BD339-BC339,0)/Inputs!$B$10)*DCF!L$6</f>
        <v>2691.864713733351</v>
      </c>
      <c r="CL339" s="15">
        <f ca="1">(BE339*DCF!M$10-DCF!M$5*MAX(BE339*DCF!M$10,0)-MAX(BE339-BD339,0)/Inputs!$B$10)*DCF!M$6</f>
        <v>2894.9570693734049</v>
      </c>
      <c r="CM339" s="15">
        <f ca="1">(BF339*DCF!C$28-DCF!C$5*MAX(BF339*DCF!C$28,0)-MAX(BF339-Inputs!$B$13,0)/Inputs!$B$17)*DCF!C$6</f>
        <v>3900.8621889652923</v>
      </c>
      <c r="CN339" s="15">
        <f ca="1">(BG339*DCF!D$28-DCF!D$5*MAX(BG339*DCF!D$28,0)-MAX(BG339-BF339,0)/Inputs!$B$17)*DCF!D$6</f>
        <v>4639.4111540555559</v>
      </c>
      <c r="CO339" s="15">
        <f ca="1">(BH339*DCF!E$28-DCF!E$5*MAX(BH339*DCF!E$28,0)-MAX(BH339-BG339,0)/Inputs!$B$17)*DCF!E$6</f>
        <v>5105.0323588089595</v>
      </c>
      <c r="CP339" s="15">
        <f ca="1">(BI339*DCF!F$28-DCF!F$5*MAX(BI339*DCF!F$28,0)-MAX(BI339-BH339,0)/Inputs!$B$17)*DCF!F$6</f>
        <v>7318.7073146331513</v>
      </c>
      <c r="CQ339" s="15">
        <f ca="1">(BJ339*DCF!G$28-DCF!G$5*MAX(BJ339*DCF!G$28,0)-MAX(BJ339-BI339,0)/Inputs!$B$17)*DCF!G$6</f>
        <v>9087.8017713766203</v>
      </c>
      <c r="CR339" s="15">
        <f ca="1">(BK339*DCF!H$28-DCF!H$5*MAX(BK339*DCF!H$28,0)-MAX(BK339-BJ339,0)/Inputs!$B$17)*DCF!H$6</f>
        <v>10311.890311366871</v>
      </c>
      <c r="CS339" s="15">
        <f ca="1">(BL339*DCF!I$28-DCF!I$5*MAX(BL339*DCF!I$28,0)-MAX(BL339-BK339,0)/Inputs!$B$17)*DCF!I$6</f>
        <v>13642.818394879174</v>
      </c>
      <c r="CT339" s="15">
        <f ca="1">(BM339*DCF!J$28-DCF!J$5*MAX(BM339*DCF!J$28,0)-MAX(BM339-BL339,0)/Inputs!$B$17)*DCF!J$6</f>
        <v>16175.965989150338</v>
      </c>
      <c r="CU339" s="15">
        <f ca="1">(BN339*DCF!K$28-DCF!K$5*MAX(BN339*DCF!K$28,0)-MAX(BN339-BM339,0)/Inputs!$B$17)*DCF!K$6</f>
        <v>15023.318989511381</v>
      </c>
      <c r="CV339" s="15">
        <f ca="1">(BO339*DCF!L$28-DCF!L$5*MAX(BO339*DCF!L$28,0)-MAX(BO339-BN339,0)/Inputs!$B$17)*DCF!L$6</f>
        <v>14790.972928021854</v>
      </c>
      <c r="CW339" s="15">
        <f ca="1">(BP339*DCF!M$28-DCF!M$5*MAX(BP339*DCF!M$28,0)-MAX(BP339-BO339,0)/Inputs!$B$17)*DCF!M$6</f>
        <v>16114.797828796616</v>
      </c>
      <c r="CX339" s="15">
        <f ca="1">(BQ339*DCF!C$46-DCF!C$5*MAX(BQ339*DCF!C$46,0)-MAX(BQ339-Inputs!$B$20,0)/Inputs!$B$24)*DCF!C$6</f>
        <v>-1335.6591730685295</v>
      </c>
      <c r="CY339" s="15">
        <f ca="1">(BR339*DCF!D$46-DCF!D$5*MAX(BR339*DCF!D$46,0)-MAX(BR339-BQ339,0)/Inputs!$B$24)*DCF!D$6</f>
        <v>-608.59298840195299</v>
      </c>
      <c r="CZ339" s="15">
        <f ca="1">(BS339*DCF!E$46-DCF!E$5*MAX(BS339*DCF!E$46,0)-MAX(BS339-BR339,0)/Inputs!$B$24)*DCF!E$6</f>
        <v>-2460.2513580637583</v>
      </c>
      <c r="DA339" s="15">
        <f ca="1">(BT339*DCF!F$46-DCF!F$5*MAX(BT339*DCF!F$46,0)-MAX(BT339-BS339,0)/Inputs!$B$24)*DCF!F$6</f>
        <v>-519.71661820873726</v>
      </c>
      <c r="DB339" s="15">
        <f ca="1">(BU339*DCF!G$46-DCF!G$5*MAX(BU339*DCF!G$46,0)-MAX(BU339-BT339,0)/Inputs!$B$24)*DCF!G$6</f>
        <v>-690.82265026262019</v>
      </c>
      <c r="DC339" s="15">
        <f ca="1">(BV339*DCF!H$46-DCF!H$5*MAX(BV339*DCF!H$46,0)-MAX(BV339-BU339,0)/Inputs!$B$24)*DCF!H$6</f>
        <v>-2626.0049862336427</v>
      </c>
      <c r="DD339" s="15">
        <f ca="1">(BW339*DCF!I$46-DCF!I$5*MAX(BW339*DCF!I$46,0)-MAX(BW339-BV339,0)/Inputs!$B$24)*DCF!I$6</f>
        <v>266.7361635655032</v>
      </c>
      <c r="DE339" s="15">
        <f ca="1">(BX339*DCF!J$46-DCF!J$5*MAX(BX339*DCF!J$46,0)-MAX(BX339-BW339,0)/Inputs!$B$24)*DCF!J$6</f>
        <v>172.03532927510753</v>
      </c>
      <c r="DF339" s="15">
        <f ca="1">(BY339*DCF!K$46-DCF!K$5*MAX(BY339*DCF!K$46,0)-MAX(BY339-BX339,0)/Inputs!$B$24)*DCF!K$6</f>
        <v>1096.6327219453515</v>
      </c>
      <c r="DG339" s="15">
        <f ca="1">(BZ339*DCF!L$46-DCF!L$5*MAX(BZ339*DCF!L$46,0)-MAX(BZ339-BY339,0)/Inputs!$B$24)*DCF!L$6</f>
        <v>-706.29727730808804</v>
      </c>
      <c r="DH339" s="15">
        <f ca="1">(CA339*DCF!M$46-DCF!M$5*MAX(CA339*DCF!M$46,0)-MAX(CA339-BZ339,0)/Inputs!$B$24)*DCF!M$6</f>
        <v>2337.6863872583308</v>
      </c>
      <c r="DI339" s="15">
        <f ca="1">SUM(CB339:CL339)+BE339*DCF!M$10*(1+Inputs!$B$30)*(1-Inputs!$B$33)*(1-Inputs!$B$30/Inputs!$B$31)/(Inputs!$B$29-Inputs!$B$30)*DCF!M$6</f>
        <v>86397.232348894293</v>
      </c>
      <c r="DJ339" s="15">
        <f ca="1">SUM(CM339:CW339)+BP339*DCF!M$28*(1+Inputs!$B$30)*(1-Inputs!$B$33)*(1-Inputs!$B$30/Inputs!$B$31)/(Inputs!$B$29-Inputs!$B$30)*DCF!M$6</f>
        <v>469149.77463555464</v>
      </c>
      <c r="DK339" s="15">
        <f ca="1">SUM(CX339:DH339)+CA339*DCF!M$46*(1+Inputs!$B$30)*(1-Inputs!$B$33)*(1-Inputs!$B$30/Inputs!$B$31)/(Inputs!$B$29-Inputs!$B$30)*DCF!M$6</f>
        <v>46756.804494210184</v>
      </c>
      <c r="DM339" s="15">
        <f ca="1">DI339+DJ339+DK339+Inputs!$B$34+Inputs!$B$36-Inputs!$B$35</f>
        <v>679154.81147865916</v>
      </c>
    </row>
    <row r="340" spans="1:117" x14ac:dyDescent="0.75">
      <c r="A340" s="11">
        <v>327</v>
      </c>
      <c r="C340" s="24">
        <f t="shared" ca="1" si="182"/>
        <v>-0.77743868924107018</v>
      </c>
      <c r="D340" s="24">
        <f t="shared" ca="1" si="182"/>
        <v>-0.30051385655446683</v>
      </c>
      <c r="E340" s="24">
        <f t="shared" ca="1" si="182"/>
        <v>1.5247581803384949</v>
      </c>
      <c r="F340" s="24">
        <f t="shared" ca="1" si="182"/>
        <v>0.57120096850587088</v>
      </c>
      <c r="G340" s="24">
        <f t="shared" ca="1" si="182"/>
        <v>3.0548332031201588</v>
      </c>
      <c r="H340" s="24">
        <f t="shared" ca="1" si="182"/>
        <v>0.77544965249865794</v>
      </c>
      <c r="I340" s="24">
        <f t="shared" ca="1" si="182"/>
        <v>1.2042534346356786</v>
      </c>
      <c r="J340" s="24">
        <f t="shared" ca="1" si="182"/>
        <v>-0.19524662941699464</v>
      </c>
      <c r="K340" s="24">
        <f t="shared" ca="1" si="182"/>
        <v>1.6057092693267685</v>
      </c>
      <c r="L340" s="24">
        <f t="shared" ca="1" si="182"/>
        <v>-0.254267081337955</v>
      </c>
      <c r="M340" s="24">
        <f t="shared" ca="1" si="182"/>
        <v>0.22030017472079816</v>
      </c>
      <c r="N340" s="24">
        <f ca="1">SQRT(Inputs!$B$38)*C340+SQRT(1-Inputs!$B$38)*_xlfn.NORM.S.INV(RAND())</f>
        <v>0.22122333583839648</v>
      </c>
      <c r="O340" s="24">
        <f ca="1">SQRT(Inputs!$B$38)*D340+SQRT(1-Inputs!$B$38)*_xlfn.NORM.S.INV(RAND())</f>
        <v>-0.43274556953572452</v>
      </c>
      <c r="P340" s="24">
        <f ca="1">SQRT(Inputs!$B$38)*E340+SQRT(1-Inputs!$B$38)*_xlfn.NORM.S.INV(RAND())</f>
        <v>0.88729157861204744</v>
      </c>
      <c r="Q340" s="24">
        <f ca="1">SQRT(Inputs!$B$38)*F340+SQRT(1-Inputs!$B$38)*_xlfn.NORM.S.INV(RAND())</f>
        <v>0.62595259136421155</v>
      </c>
      <c r="R340" s="24">
        <f ca="1">SQRT(Inputs!$B$38)*G340+SQRT(1-Inputs!$B$38)*_xlfn.NORM.S.INV(RAND())</f>
        <v>1.2796958044726527</v>
      </c>
      <c r="S340" s="24">
        <f ca="1">SQRT(Inputs!$B$38)*H340+SQRT(1-Inputs!$B$38)*_xlfn.NORM.S.INV(RAND())</f>
        <v>1.679132066978904</v>
      </c>
      <c r="T340" s="24">
        <f ca="1">SQRT(Inputs!$B$38)*I340+SQRT(1-Inputs!$B$38)*_xlfn.NORM.S.INV(RAND())</f>
        <v>1.0567315289283761</v>
      </c>
      <c r="U340" s="24">
        <f ca="1">SQRT(Inputs!$B$38)*J340+SQRT(1-Inputs!$B$38)*_xlfn.NORM.S.INV(RAND())</f>
        <v>-1.0279085801654297</v>
      </c>
      <c r="V340" s="24">
        <f ca="1">SQRT(Inputs!$B$38)*K340+SQRT(1-Inputs!$B$38)*_xlfn.NORM.S.INV(RAND())</f>
        <v>1.0426097263662535</v>
      </c>
      <c r="W340" s="24">
        <f ca="1">SQRT(Inputs!$B$38)*L340+SQRT(1-Inputs!$B$38)*_xlfn.NORM.S.INV(RAND())</f>
        <v>-0.37371032362284096</v>
      </c>
      <c r="X340" s="24">
        <f ca="1">SQRT(Inputs!$B$38)*M340+SQRT(1-Inputs!$B$38)*_xlfn.NORM.S.INV(RAND())</f>
        <v>-0.62179032245759092</v>
      </c>
      <c r="Y340" s="24">
        <f ca="1">SQRT(Inputs!$B$38)*C340+SQRT(1-Inputs!$B$38)*_xlfn.NORM.S.INV(RAND())</f>
        <v>-2.504299744619165</v>
      </c>
      <c r="Z340" s="24">
        <f ca="1">SQRT(Inputs!$B$38)*D340+SQRT(1-Inputs!$B$38)*_xlfn.NORM.S.INV(RAND())</f>
        <v>0.63426096726728631</v>
      </c>
      <c r="AA340" s="24">
        <f ca="1">SQRT(Inputs!$B$38)*E340+SQRT(1-Inputs!$B$38)*_xlfn.NORM.S.INV(RAND())</f>
        <v>0.15802094160438529</v>
      </c>
      <c r="AB340" s="24">
        <f ca="1">SQRT(Inputs!$B$38)*F340+SQRT(1-Inputs!$B$38)*_xlfn.NORM.S.INV(RAND())</f>
        <v>-0.19141121403014533</v>
      </c>
      <c r="AC340" s="24">
        <f ca="1">SQRT(Inputs!$B$38)*G340+SQRT(1-Inputs!$B$38)*_xlfn.NORM.S.INV(RAND())</f>
        <v>2.2003893927085598</v>
      </c>
      <c r="AD340" s="24">
        <f ca="1">SQRT(Inputs!$B$38)*H340+SQRT(1-Inputs!$B$38)*_xlfn.NORM.S.INV(RAND())</f>
        <v>-0.79462568508451326</v>
      </c>
      <c r="AE340" s="24">
        <f ca="1">SQRT(Inputs!$B$38)*I340+SQRT(1-Inputs!$B$38)*_xlfn.NORM.S.INV(RAND())</f>
        <v>0.53412101899548503</v>
      </c>
      <c r="AF340" s="24">
        <f ca="1">SQRT(Inputs!$B$38)*J340+SQRT(1-Inputs!$B$38)*_xlfn.NORM.S.INV(RAND())</f>
        <v>1.1425448428013116</v>
      </c>
      <c r="AG340" s="24">
        <f ca="1">SQRT(Inputs!$B$38)*K340+SQRT(1-Inputs!$B$38)*_xlfn.NORM.S.INV(RAND())</f>
        <v>0.71575844191015836</v>
      </c>
      <c r="AH340" s="24">
        <f ca="1">SQRT(Inputs!$B$38)*L340+SQRT(1-Inputs!$B$38)*_xlfn.NORM.S.INV(RAND())</f>
        <v>0.13713634274002226</v>
      </c>
      <c r="AI340" s="24">
        <f ca="1">SQRT(Inputs!$B$38)*M340+SQRT(1-Inputs!$B$38)*_xlfn.NORM.S.INV(RAND())</f>
        <v>0.99217716305279779</v>
      </c>
      <c r="AJ340" s="24">
        <f ca="1">SQRT(Inputs!$B$38)*C340+SQRT(1-Inputs!$B$38)*_xlfn.NORM.S.INV(RAND())</f>
        <v>-2.0137026675372618</v>
      </c>
      <c r="AK340" s="24">
        <f ca="1">SQRT(Inputs!$B$38)*D340+SQRT(1-Inputs!$B$38)*_xlfn.NORM.S.INV(RAND())</f>
        <v>-0.80597027022564371</v>
      </c>
      <c r="AL340" s="24">
        <f ca="1">SQRT(Inputs!$B$38)*E340+SQRT(1-Inputs!$B$38)*_xlfn.NORM.S.INV(RAND())</f>
        <v>0.6097399160446566</v>
      </c>
      <c r="AM340" s="24">
        <f ca="1">SQRT(Inputs!$B$38)*F340+SQRT(1-Inputs!$B$38)*_xlfn.NORM.S.INV(RAND())</f>
        <v>1.0355270599775843</v>
      </c>
      <c r="AN340" s="24">
        <f ca="1">SQRT(Inputs!$B$38)*G340+SQRT(1-Inputs!$B$38)*_xlfn.NORM.S.INV(RAND())</f>
        <v>2.7490105752344411</v>
      </c>
      <c r="AO340" s="24">
        <f ca="1">SQRT(Inputs!$B$38)*H340+SQRT(1-Inputs!$B$38)*_xlfn.NORM.S.INV(RAND())</f>
        <v>0.12601706588612938</v>
      </c>
      <c r="AP340" s="24">
        <f ca="1">SQRT(Inputs!$B$38)*I340+SQRT(1-Inputs!$B$38)*_xlfn.NORM.S.INV(RAND())</f>
        <v>1.7127569190920942</v>
      </c>
      <c r="AQ340" s="24">
        <f ca="1">SQRT(Inputs!$B$38)*J340+SQRT(1-Inputs!$B$38)*_xlfn.NORM.S.INV(RAND())</f>
        <v>-0.10657131145596885</v>
      </c>
      <c r="AR340" s="24">
        <f ca="1">SQRT(Inputs!$B$38)*K340+SQRT(1-Inputs!$B$38)*_xlfn.NORM.S.INV(RAND())</f>
        <v>1.5068584374291736</v>
      </c>
      <c r="AS340" s="24">
        <f ca="1">SQRT(Inputs!$B$38)*L340+SQRT(1-Inputs!$B$38)*_xlfn.NORM.S.INV(RAND())</f>
        <v>-0.63056635163108277</v>
      </c>
      <c r="AT340" s="24">
        <f ca="1">SQRT(Inputs!$B$38)*M340+SQRT(1-Inputs!$B$38)*_xlfn.NORM.S.INV(RAND())</f>
        <v>0.1612515350169525</v>
      </c>
      <c r="AU340" s="15">
        <f ca="1">Inputs!$B$6*EXP($B$8-0.5*C$5^2+C$5*N340)</f>
        <v>5143.1577491076023</v>
      </c>
      <c r="AV340" s="15">
        <f t="shared" ca="1" si="183"/>
        <v>5874.510116994873</v>
      </c>
      <c r="AW340" s="15">
        <f t="shared" ca="1" si="184"/>
        <v>8073.5817233980106</v>
      </c>
      <c r="AX340" s="15">
        <f t="shared" ca="1" si="185"/>
        <v>10658.815100189116</v>
      </c>
      <c r="AY340" s="15">
        <f t="shared" ca="1" si="186"/>
        <v>15125.963070171154</v>
      </c>
      <c r="AZ340" s="15">
        <f t="shared" ca="1" si="187"/>
        <v>22256.779768032542</v>
      </c>
      <c r="BA340" s="15">
        <f t="shared" ca="1" si="188"/>
        <v>30421.790150147997</v>
      </c>
      <c r="BB340" s="15">
        <f t="shared" ca="1" si="189"/>
        <v>33600.684341727356</v>
      </c>
      <c r="BC340" s="15">
        <f t="shared" ca="1" si="190"/>
        <v>45509.564487988464</v>
      </c>
      <c r="BD340" s="15">
        <f t="shared" ca="1" si="191"/>
        <v>53838.342212374133</v>
      </c>
      <c r="BE340" s="15">
        <f t="shared" ca="1" si="192"/>
        <v>62339.628184485504</v>
      </c>
      <c r="BF340" s="15">
        <f ca="1">Inputs!$B$13*EXP($B$9-0.5*C$6^2+C$6*Y340)</f>
        <v>8418.5896297555009</v>
      </c>
      <c r="BG340" s="15">
        <f t="shared" ca="1" si="193"/>
        <v>11504.071452602302</v>
      </c>
      <c r="BH340" s="15">
        <f t="shared" ca="1" si="194"/>
        <v>14429.11857019068</v>
      </c>
      <c r="BI340" s="15">
        <f t="shared" ca="1" si="195"/>
        <v>17150.604885677454</v>
      </c>
      <c r="BJ340" s="15">
        <f t="shared" ca="1" si="196"/>
        <v>28873.189032048238</v>
      </c>
      <c r="BK340" s="15">
        <f t="shared" ca="1" si="197"/>
        <v>31802.841907078986</v>
      </c>
      <c r="BL340" s="15">
        <f t="shared" ca="1" si="198"/>
        <v>41865.786671153539</v>
      </c>
      <c r="BM340" s="15">
        <f t="shared" ca="1" si="199"/>
        <v>59310.179665781499</v>
      </c>
      <c r="BN340" s="15">
        <f t="shared" ca="1" si="200"/>
        <v>79476.934105769265</v>
      </c>
      <c r="BO340" s="15">
        <f t="shared" ca="1" si="201"/>
        <v>99359.479418107396</v>
      </c>
      <c r="BP340" s="15">
        <f t="shared" ca="1" si="202"/>
        <v>136842.29011736694</v>
      </c>
      <c r="BQ340" s="15">
        <f ca="1">Inputs!$B$20*EXP($B$10-0.5*C$7^2+C$7*AJ340)</f>
        <v>2100.0222316999516</v>
      </c>
      <c r="BR340" s="15">
        <f t="shared" ca="1" si="203"/>
        <v>2205.974589679563</v>
      </c>
      <c r="BS340" s="15">
        <f t="shared" ca="1" si="204"/>
        <v>3598.9990839939533</v>
      </c>
      <c r="BT340" s="15">
        <f t="shared" ca="1" si="205"/>
        <v>6511.1028919322471</v>
      </c>
      <c r="BU340" s="15">
        <f t="shared" ca="1" si="206"/>
        <v>17549.437629384382</v>
      </c>
      <c r="BV340" s="15">
        <f t="shared" ca="1" si="207"/>
        <v>25119.481475358385</v>
      </c>
      <c r="BW340" s="15">
        <f t="shared" ca="1" si="208"/>
        <v>50368.186280700262</v>
      </c>
      <c r="BX340" s="15">
        <f t="shared" ca="1" si="209"/>
        <v>68958.858446967657</v>
      </c>
      <c r="BY340" s="15">
        <f t="shared" ca="1" si="210"/>
        <v>128910.30079756807</v>
      </c>
      <c r="BZ340" s="15">
        <f t="shared" ca="1" si="211"/>
        <v>161081.42970674456</v>
      </c>
      <c r="CA340" s="15">
        <f t="shared" ca="1" si="212"/>
        <v>232847.98176785154</v>
      </c>
      <c r="CB340" s="15">
        <f ca="1">(AU340*DCF!C$10-DCF!C$5*MAX(AU340*DCF!C$10,0)-MAX(AU340-Inputs!$B$6,0)/Inputs!$B$10)*DCF!C$6</f>
        <v>1041.7843236585136</v>
      </c>
      <c r="CC340" s="15">
        <f ca="1">(AV340*DCF!D$10-DCF!D$5*MAX(AV340*DCF!D$10,0)-MAX(AV340-AU340,0)/Inputs!$B$10)*DCF!D$6</f>
        <v>1253.5509084597431</v>
      </c>
      <c r="CD340" s="15">
        <f ca="1">(AW340*DCF!E$10-DCF!E$5*MAX(AW340*DCF!E$10,0)-MAX(AW340-AV340,0)/Inputs!$B$10)*DCF!E$6</f>
        <v>1368.7395063223391</v>
      </c>
      <c r="CE340" s="15">
        <f ca="1">(AX340*DCF!F$10-DCF!F$5*MAX(AX340*DCF!F$10,0)-MAX(AX340-AW340,0)/Inputs!$B$10)*DCF!F$6</f>
        <v>1788.8793793387272</v>
      </c>
      <c r="CF340" s="15">
        <f ca="1">(AY340*DCF!G$10-DCF!G$5*MAX(AY340*DCF!G$10,0)-MAX(AY340-AX340,0)/Inputs!$B$10)*DCF!G$6</f>
        <v>2257.8881008264102</v>
      </c>
      <c r="CG340" s="15">
        <f ca="1">(AZ340*DCF!H$10-DCF!H$5*MAX(AZ340*DCF!H$10,0)-MAX(AZ340-AY340,0)/Inputs!$B$10)*DCF!H$6</f>
        <v>3054.9654148516274</v>
      </c>
      <c r="CH340" s="15">
        <f ca="1">(BA340*DCF!I$10-DCF!I$5*MAX(BA340*DCF!I$10,0)-MAX(BA340-AZ340,0)/Inputs!$B$10)*DCF!I$6</f>
        <v>4217.6034913754647</v>
      </c>
      <c r="CI340" s="15">
        <f ca="1">(BB340*DCF!J$10-DCF!J$5*MAX(BB340*DCF!J$10,0)-MAX(BB340-BA340,0)/Inputs!$B$10)*DCF!J$6</f>
        <v>5284.2463667642496</v>
      </c>
      <c r="CJ340" s="15">
        <f ca="1">(BC340*DCF!K$10-DCF!K$5*MAX(BC340*DCF!K$10,0)-MAX(BC340-BB340,0)/Inputs!$B$10)*DCF!K$6</f>
        <v>5659.2470607427304</v>
      </c>
      <c r="CK340" s="15">
        <f ca="1">(BD340*DCF!L$10-DCF!L$5*MAX(BD340*DCF!L$10,0)-MAX(BD340-BC340,0)/Inputs!$B$10)*DCF!L$6</f>
        <v>7042.7999793521631</v>
      </c>
      <c r="CL340" s="15">
        <f ca="1">(BE340*DCF!M$10-DCF!M$5*MAX(BE340*DCF!M$10,0)-MAX(BE340-BD340,0)/Inputs!$B$10)*DCF!M$6</f>
        <v>7781.3583956631937</v>
      </c>
      <c r="CM340" s="15">
        <f ca="1">(BF340*DCF!C$28-DCF!C$5*MAX(BF340*DCF!C$28,0)-MAX(BF340-Inputs!$B$13,0)/Inputs!$B$17)*DCF!C$6</f>
        <v>2569.2983448130562</v>
      </c>
      <c r="CN340" s="15">
        <f ca="1">(BG340*DCF!D$28-DCF!D$5*MAX(BG340*DCF!D$28,0)-MAX(BG340-BF340,0)/Inputs!$B$17)*DCF!D$6</f>
        <v>2729.9396295218039</v>
      </c>
      <c r="CO340" s="15">
        <f ca="1">(BH340*DCF!E$28-DCF!E$5*MAX(BH340*DCF!E$28,0)-MAX(BH340-BG340,0)/Inputs!$B$17)*DCF!E$6</f>
        <v>3510.0967861218155</v>
      </c>
      <c r="CP340" s="15">
        <f ca="1">(BI340*DCF!F$28-DCF!F$5*MAX(BI340*DCF!F$28,0)-MAX(BI340-BH340,0)/Inputs!$B$17)*DCF!F$6</f>
        <v>4160.447864629713</v>
      </c>
      <c r="CQ340" s="15">
        <f ca="1">(BJ340*DCF!G$28-DCF!G$5*MAX(BJ340*DCF!G$28,0)-MAX(BJ340-BI340,0)/Inputs!$B$17)*DCF!G$6</f>
        <v>5519.7451061905467</v>
      </c>
      <c r="CR340" s="15">
        <f ca="1">(BK340*DCF!H$28-DCF!H$5*MAX(BK340*DCF!H$28,0)-MAX(BK340-BJ340,0)/Inputs!$B$17)*DCF!H$6</f>
        <v>7410.0078354135312</v>
      </c>
      <c r="CS340" s="15">
        <f ca="1">(BL340*DCF!I$28-DCF!I$5*MAX(BL340*DCF!I$28,0)-MAX(BL340-BK340,0)/Inputs!$B$17)*DCF!I$6</f>
        <v>8400.5258105817484</v>
      </c>
      <c r="CT340" s="15">
        <f ca="1">(BM340*DCF!J$28-DCF!J$5*MAX(BM340*DCF!J$28,0)-MAX(BM340-BL340,0)/Inputs!$B$17)*DCF!J$6</f>
        <v>10918.1097737664</v>
      </c>
      <c r="CU340" s="15">
        <f ca="1">(BN340*DCF!K$28-DCF!K$5*MAX(BN340*DCF!K$28,0)-MAX(BN340-BM340,0)/Inputs!$B$17)*DCF!K$6</f>
        <v>14314.037094362411</v>
      </c>
      <c r="CV340" s="15">
        <f ca="1">(BO340*DCF!L$28-DCF!L$5*MAX(BO340*DCF!L$28,0)-MAX(BO340-BN340,0)/Inputs!$B$17)*DCF!L$6</f>
        <v>17574.558530874205</v>
      </c>
      <c r="CW340" s="15">
        <f ca="1">(BP340*DCF!M$28-DCF!M$5*MAX(BP340*DCF!M$28,0)-MAX(BP340-BO340,0)/Inputs!$B$17)*DCF!M$6</f>
        <v>21828.949121565052</v>
      </c>
      <c r="CX340" s="15">
        <f ca="1">(BQ340*DCF!C$46-DCF!C$5*MAX(BQ340*DCF!C$46,0)-MAX(BQ340-Inputs!$B$20,0)/Inputs!$B$24)*DCF!C$6</f>
        <v>-484.99358699767936</v>
      </c>
      <c r="CY340" s="15">
        <f ca="1">(BR340*DCF!D$46-DCF!D$5*MAX(BR340*DCF!D$46,0)-MAX(BR340-BQ340,0)/Inputs!$B$24)*DCF!D$6</f>
        <v>-421.71741013134061</v>
      </c>
      <c r="CZ340" s="15">
        <f ca="1">(BS340*DCF!E$46-DCF!E$5*MAX(BS340*DCF!E$46,0)-MAX(BS340-BR340,0)/Inputs!$B$24)*DCF!E$6</f>
        <v>-974.67981431079897</v>
      </c>
      <c r="DA340" s="15">
        <f ca="1">(BT340*DCF!F$46-DCF!F$5*MAX(BT340*DCF!F$46,0)-MAX(BT340-BS340,0)/Inputs!$B$24)*DCF!F$6</f>
        <v>-1534.5687340174711</v>
      </c>
      <c r="DB340" s="15">
        <f ca="1">(BU340*DCF!G$46-DCF!G$5*MAX(BU340*DCF!G$46,0)-MAX(BU340-BT340,0)/Inputs!$B$24)*DCF!G$6</f>
        <v>-4303.40612321146</v>
      </c>
      <c r="DC340" s="15">
        <f ca="1">(BV340*DCF!H$46-DCF!H$5*MAX(BV340*DCF!H$46,0)-MAX(BV340-BU340,0)/Inputs!$B$24)*DCF!H$6</f>
        <v>-2352.3447427082374</v>
      </c>
      <c r="DD340" s="15">
        <f ca="1">(BW340*DCF!I$46-DCF!I$5*MAX(BW340*DCF!I$46,0)-MAX(BW340-BV340,0)/Inputs!$B$24)*DCF!I$6</f>
        <v>-6084.6536062689493</v>
      </c>
      <c r="DE340" s="15">
        <f ca="1">(BX340*DCF!J$46-DCF!J$5*MAX(BX340*DCF!J$46,0)-MAX(BX340-BW340,0)/Inputs!$B$24)*DCF!J$6</f>
        <v>-2037.3091681529932</v>
      </c>
      <c r="DF340" s="15">
        <f ca="1">(BY340*DCF!K$46-DCF!K$5*MAX(BY340*DCF!K$46,0)-MAX(BY340-BX340,0)/Inputs!$B$24)*DCF!K$6</f>
        <v>-7322.7201697693945</v>
      </c>
      <c r="DG340" s="15">
        <f ca="1">(BZ340*DCF!L$46-DCF!L$5*MAX(BZ340*DCF!L$46,0)-MAX(BZ340-BY340,0)/Inputs!$B$24)*DCF!L$6</f>
        <v>3854.381650945707</v>
      </c>
      <c r="DH340" s="15">
        <f ca="1">(CA340*DCF!M$46-DCF!M$5*MAX(CA340*DCF!M$46,0)-MAX(CA340-BZ340,0)/Inputs!$B$24)*DCF!M$6</f>
        <v>3251.1251593069255</v>
      </c>
      <c r="DI340" s="15">
        <f ca="1">SUM(CB340:CL340)+BE340*DCF!M$10*(1+Inputs!$B$30)*(1-Inputs!$B$33)*(1-Inputs!$B$30/Inputs!$B$31)/(Inputs!$B$29-Inputs!$B$30)*DCF!M$6</f>
        <v>214243.07252101967</v>
      </c>
      <c r="DJ340" s="15">
        <f ca="1">SUM(CM340:CW340)+BP340*DCF!M$28*(1+Inputs!$B$30)*(1-Inputs!$B$33)*(1-Inputs!$B$30/Inputs!$B$31)/(Inputs!$B$29-Inputs!$B$30)*DCF!M$6</f>
        <v>606714.25316262082</v>
      </c>
      <c r="DK340" s="15">
        <f ca="1">SUM(CX340:DH340)+CA340*DCF!M$46*(1+Inputs!$B$30)*(1-Inputs!$B$33)*(1-Inputs!$B$30/Inputs!$B$31)/(Inputs!$B$29-Inputs!$B$30)*DCF!M$6</f>
        <v>341599.67587453255</v>
      </c>
      <c r="DM340" s="15">
        <f ca="1">DI340+DJ340+DK340+Inputs!$B$34+Inputs!$B$36-Inputs!$B$35</f>
        <v>1239408.001558173</v>
      </c>
    </row>
    <row r="341" spans="1:117" x14ac:dyDescent="0.75">
      <c r="A341" s="11">
        <v>328</v>
      </c>
      <c r="C341" s="24">
        <f t="shared" ca="1" si="182"/>
        <v>-4.7536003371594311E-2</v>
      </c>
      <c r="D341" s="24">
        <f t="shared" ca="1" si="182"/>
        <v>-0.15693539081885211</v>
      </c>
      <c r="E341" s="24">
        <f t="shared" ca="1" si="182"/>
        <v>1.212489043495063</v>
      </c>
      <c r="F341" s="24">
        <f t="shared" ca="1" si="182"/>
        <v>-0.15393030189525816</v>
      </c>
      <c r="G341" s="24">
        <f t="shared" ca="1" si="182"/>
        <v>-0.53257196305564181</v>
      </c>
      <c r="H341" s="24">
        <f t="shared" ca="1" si="182"/>
        <v>0.54277110785405769</v>
      </c>
      <c r="I341" s="24">
        <f t="shared" ca="1" si="182"/>
        <v>-1.3308635084751719</v>
      </c>
      <c r="J341" s="24">
        <f t="shared" ca="1" si="182"/>
        <v>0.47891970581255605</v>
      </c>
      <c r="K341" s="24">
        <f t="shared" ca="1" si="182"/>
        <v>0.7985438796550961</v>
      </c>
      <c r="L341" s="24">
        <f t="shared" ca="1" si="182"/>
        <v>0.69337872328682726</v>
      </c>
      <c r="M341" s="24">
        <f t="shared" ca="1" si="182"/>
        <v>1.4422301993835568E-2</v>
      </c>
      <c r="N341" s="24">
        <f ca="1">SQRT(Inputs!$B$38)*C341+SQRT(1-Inputs!$B$38)*_xlfn.NORM.S.INV(RAND())</f>
        <v>0.84807285720571335</v>
      </c>
      <c r="O341" s="24">
        <f ca="1">SQRT(Inputs!$B$38)*D341+SQRT(1-Inputs!$B$38)*_xlfn.NORM.S.INV(RAND())</f>
        <v>-0.43755707592520965</v>
      </c>
      <c r="P341" s="24">
        <f ca="1">SQRT(Inputs!$B$38)*E341+SQRT(1-Inputs!$B$38)*_xlfn.NORM.S.INV(RAND())</f>
        <v>0.51160413173769581</v>
      </c>
      <c r="Q341" s="24">
        <f ca="1">SQRT(Inputs!$B$38)*F341+SQRT(1-Inputs!$B$38)*_xlfn.NORM.S.INV(RAND())</f>
        <v>-1.0753028346000839</v>
      </c>
      <c r="R341" s="24">
        <f ca="1">SQRT(Inputs!$B$38)*G341+SQRT(1-Inputs!$B$38)*_xlfn.NORM.S.INV(RAND())</f>
        <v>-0.85967203911690993</v>
      </c>
      <c r="S341" s="24">
        <f ca="1">SQRT(Inputs!$B$38)*H341+SQRT(1-Inputs!$B$38)*_xlfn.NORM.S.INV(RAND())</f>
        <v>1.4220750188010944E-3</v>
      </c>
      <c r="T341" s="24">
        <f ca="1">SQRT(Inputs!$B$38)*I341+SQRT(1-Inputs!$B$38)*_xlfn.NORM.S.INV(RAND())</f>
        <v>-0.78841941334352728</v>
      </c>
      <c r="U341" s="24">
        <f ca="1">SQRT(Inputs!$B$38)*J341+SQRT(1-Inputs!$B$38)*_xlfn.NORM.S.INV(RAND())</f>
        <v>-1.6820034848214218</v>
      </c>
      <c r="V341" s="24">
        <f ca="1">SQRT(Inputs!$B$38)*K341+SQRT(1-Inputs!$B$38)*_xlfn.NORM.S.INV(RAND())</f>
        <v>-0.30040238433914557</v>
      </c>
      <c r="W341" s="24">
        <f ca="1">SQRT(Inputs!$B$38)*L341+SQRT(1-Inputs!$B$38)*_xlfn.NORM.S.INV(RAND())</f>
        <v>9.0295711621367403E-2</v>
      </c>
      <c r="X341" s="24">
        <f ca="1">SQRT(Inputs!$B$38)*M341+SQRT(1-Inputs!$B$38)*_xlfn.NORM.S.INV(RAND())</f>
        <v>0.68767414285092243</v>
      </c>
      <c r="Y341" s="24">
        <f ca="1">SQRT(Inputs!$B$38)*C341+SQRT(1-Inputs!$B$38)*_xlfn.NORM.S.INV(RAND())</f>
        <v>-8.7346734623030636E-2</v>
      </c>
      <c r="Z341" s="24">
        <f ca="1">SQRT(Inputs!$B$38)*D341+SQRT(1-Inputs!$B$38)*_xlfn.NORM.S.INV(RAND())</f>
        <v>0.40395840303727348</v>
      </c>
      <c r="AA341" s="24">
        <f ca="1">SQRT(Inputs!$B$38)*E341+SQRT(1-Inputs!$B$38)*_xlfn.NORM.S.INV(RAND())</f>
        <v>1.2921076164107299</v>
      </c>
      <c r="AB341" s="24">
        <f ca="1">SQRT(Inputs!$B$38)*F341+SQRT(1-Inputs!$B$38)*_xlfn.NORM.S.INV(RAND())</f>
        <v>-2.2120518840310708</v>
      </c>
      <c r="AC341" s="24">
        <f ca="1">SQRT(Inputs!$B$38)*G341+SQRT(1-Inputs!$B$38)*_xlfn.NORM.S.INV(RAND())</f>
        <v>-1.3788905959319464</v>
      </c>
      <c r="AD341" s="24">
        <f ca="1">SQRT(Inputs!$B$38)*H341+SQRT(1-Inputs!$B$38)*_xlfn.NORM.S.INV(RAND())</f>
        <v>-1.7130728910990081</v>
      </c>
      <c r="AE341" s="24">
        <f ca="1">SQRT(Inputs!$B$38)*I341+SQRT(1-Inputs!$B$38)*_xlfn.NORM.S.INV(RAND())</f>
        <v>0.87033152892283339</v>
      </c>
      <c r="AF341" s="24">
        <f ca="1">SQRT(Inputs!$B$38)*J341+SQRT(1-Inputs!$B$38)*_xlfn.NORM.S.INV(RAND())</f>
        <v>-1.1001314849387667</v>
      </c>
      <c r="AG341" s="24">
        <f ca="1">SQRT(Inputs!$B$38)*K341+SQRT(1-Inputs!$B$38)*_xlfn.NORM.S.INV(RAND())</f>
        <v>0.61143526488777056</v>
      </c>
      <c r="AH341" s="24">
        <f ca="1">SQRT(Inputs!$B$38)*L341+SQRT(1-Inputs!$B$38)*_xlfn.NORM.S.INV(RAND())</f>
        <v>1.4450092393693699</v>
      </c>
      <c r="AI341" s="24">
        <f ca="1">SQRT(Inputs!$B$38)*M341+SQRT(1-Inputs!$B$38)*_xlfn.NORM.S.INV(RAND())</f>
        <v>2.1600130071204187</v>
      </c>
      <c r="AJ341" s="24">
        <f ca="1">SQRT(Inputs!$B$38)*C341+SQRT(1-Inputs!$B$38)*_xlfn.NORM.S.INV(RAND())</f>
        <v>-0.42450353654240153</v>
      </c>
      <c r="AK341" s="24">
        <f ca="1">SQRT(Inputs!$B$38)*D341+SQRT(1-Inputs!$B$38)*_xlfn.NORM.S.INV(RAND())</f>
        <v>-0.37139673165283205</v>
      </c>
      <c r="AL341" s="24">
        <f ca="1">SQRT(Inputs!$B$38)*E341+SQRT(1-Inputs!$B$38)*_xlfn.NORM.S.INV(RAND())</f>
        <v>0.85301700857675866</v>
      </c>
      <c r="AM341" s="24">
        <f ca="1">SQRT(Inputs!$B$38)*F341+SQRT(1-Inputs!$B$38)*_xlfn.NORM.S.INV(RAND())</f>
        <v>-0.76876179233830566</v>
      </c>
      <c r="AN341" s="24">
        <f ca="1">SQRT(Inputs!$B$38)*G341+SQRT(1-Inputs!$B$38)*_xlfn.NORM.S.INV(RAND())</f>
        <v>2.8338315690775884E-2</v>
      </c>
      <c r="AO341" s="24">
        <f ca="1">SQRT(Inputs!$B$38)*H341+SQRT(1-Inputs!$B$38)*_xlfn.NORM.S.INV(RAND())</f>
        <v>5.3970584005104683E-3</v>
      </c>
      <c r="AP341" s="24">
        <f ca="1">SQRT(Inputs!$B$38)*I341+SQRT(1-Inputs!$B$38)*_xlfn.NORM.S.INV(RAND())</f>
        <v>-0.48428179730791854</v>
      </c>
      <c r="AQ341" s="24">
        <f ca="1">SQRT(Inputs!$B$38)*J341+SQRT(1-Inputs!$B$38)*_xlfn.NORM.S.INV(RAND())</f>
        <v>-0.99491285718793909</v>
      </c>
      <c r="AR341" s="24">
        <f ca="1">SQRT(Inputs!$B$38)*K341+SQRT(1-Inputs!$B$38)*_xlfn.NORM.S.INV(RAND())</f>
        <v>2.3314412459955047</v>
      </c>
      <c r="AS341" s="24">
        <f ca="1">SQRT(Inputs!$B$38)*L341+SQRT(1-Inputs!$B$38)*_xlfn.NORM.S.INV(RAND())</f>
        <v>0.26786997592609302</v>
      </c>
      <c r="AT341" s="24">
        <f ca="1">SQRT(Inputs!$B$38)*M341+SQRT(1-Inputs!$B$38)*_xlfn.NORM.S.INV(RAND())</f>
        <v>0.34660784303884007</v>
      </c>
      <c r="AU341" s="15">
        <f ca="1">Inputs!$B$6*EXP($B$8-0.5*C$5^2+C$5*N341)</f>
        <v>5692.4304365446105</v>
      </c>
      <c r="AV341" s="15">
        <f t="shared" ca="1" si="183"/>
        <v>6497.2907775536078</v>
      </c>
      <c r="AW341" s="15">
        <f t="shared" ca="1" si="184"/>
        <v>8488.2823899583709</v>
      </c>
      <c r="AX341" s="15">
        <f t="shared" ca="1" si="185"/>
        <v>9060.5873347685938</v>
      </c>
      <c r="AY341" s="15">
        <f t="shared" ca="1" si="186"/>
        <v>10015.230559264503</v>
      </c>
      <c r="AZ341" s="15">
        <f t="shared" ca="1" si="187"/>
        <v>12250.815815154177</v>
      </c>
      <c r="BA341" s="15">
        <f t="shared" ca="1" si="188"/>
        <v>13804.464530385945</v>
      </c>
      <c r="BB341" s="15">
        <f t="shared" ca="1" si="189"/>
        <v>14279.798083053453</v>
      </c>
      <c r="BC341" s="15">
        <f t="shared" ca="1" si="190"/>
        <v>16989.255002635295</v>
      </c>
      <c r="BD341" s="15">
        <f t="shared" ca="1" si="191"/>
        <v>20989.967566850039</v>
      </c>
      <c r="BE341" s="15">
        <f t="shared" ca="1" si="192"/>
        <v>27383.001615473109</v>
      </c>
      <c r="BF341" s="15">
        <f ca="1">Inputs!$B$13*EXP($B$9-0.5*C$6^2+C$6*Y341)</f>
        <v>13593.580561675502</v>
      </c>
      <c r="BG341" s="15">
        <f t="shared" ca="1" si="193"/>
        <v>17819.634952330533</v>
      </c>
      <c r="BH341" s="15">
        <f t="shared" ca="1" si="194"/>
        <v>26975.926990536245</v>
      </c>
      <c r="BI341" s="15">
        <f t="shared" ca="1" si="195"/>
        <v>23493.271908260274</v>
      </c>
      <c r="BJ341" s="15">
        <f t="shared" ca="1" si="196"/>
        <v>23609.681547084176</v>
      </c>
      <c r="BK341" s="15">
        <f t="shared" ca="1" si="197"/>
        <v>22948.638933882237</v>
      </c>
      <c r="BL341" s="15">
        <f t="shared" ca="1" si="198"/>
        <v>31555.313535642632</v>
      </c>
      <c r="BM341" s="15">
        <f t="shared" ca="1" si="199"/>
        <v>33833.510368197072</v>
      </c>
      <c r="BN341" s="15">
        <f t="shared" ca="1" si="200"/>
        <v>44774.374206720771</v>
      </c>
      <c r="BO341" s="15">
        <f t="shared" ca="1" si="201"/>
        <v>65166.201933307995</v>
      </c>
      <c r="BP341" s="15">
        <f t="shared" ca="1" si="202"/>
        <v>102446.14527563922</v>
      </c>
      <c r="BQ341" s="15">
        <f ca="1">Inputs!$B$20*EXP($B$10-0.5*C$7^2+C$7*AJ341)</f>
        <v>3689.9368761582414</v>
      </c>
      <c r="BR341" s="15">
        <f t="shared" ca="1" si="203"/>
        <v>4449.7267570920994</v>
      </c>
      <c r="BS341" s="15">
        <f t="shared" ca="1" si="204"/>
        <v>7785.0011469353412</v>
      </c>
      <c r="BT341" s="15">
        <f t="shared" ca="1" si="205"/>
        <v>8773.4393076433153</v>
      </c>
      <c r="BU341" s="15">
        <f t="shared" ca="1" si="206"/>
        <v>12242.594932262937</v>
      </c>
      <c r="BV341" s="15">
        <f t="shared" ca="1" si="207"/>
        <v>17053.705981536907</v>
      </c>
      <c r="BW341" s="15">
        <f t="shared" ca="1" si="208"/>
        <v>21479.135341045487</v>
      </c>
      <c r="BX341" s="15">
        <f t="shared" ca="1" si="209"/>
        <v>24609.753246643373</v>
      </c>
      <c r="BY341" s="15">
        <f t="shared" ca="1" si="210"/>
        <v>53866.710003235763</v>
      </c>
      <c r="BZ341" s="15">
        <f t="shared" ca="1" si="211"/>
        <v>79397.655224383736</v>
      </c>
      <c r="CA341" s="15">
        <f t="shared" ca="1" si="212"/>
        <v>118614.95670380157</v>
      </c>
      <c r="CB341" s="15">
        <f ca="1">(AU341*DCF!C$10-DCF!C$5*MAX(AU341*DCF!C$10,0)-MAX(AU341-Inputs!$B$6,0)/Inputs!$B$10)*DCF!C$6</f>
        <v>1037.867911494272</v>
      </c>
      <c r="CC341" s="15">
        <f ca="1">(AV341*DCF!D$10-DCF!D$5*MAX(AV341*DCF!D$10,0)-MAX(AV341-AU341,0)/Inputs!$B$10)*DCF!D$6</f>
        <v>1387.4264798650454</v>
      </c>
      <c r="CD341" s="15">
        <f ca="1">(AW341*DCF!E$10-DCF!E$5*MAX(AW341*DCF!E$10,0)-MAX(AW341-AV341,0)/Inputs!$B$10)*DCF!E$6</f>
        <v>1511.3555203421317</v>
      </c>
      <c r="CE341" s="15">
        <f ca="1">(AX341*DCF!F$10-DCF!F$5*MAX(AX341*DCF!F$10,0)-MAX(AX341-AW341,0)/Inputs!$B$10)*DCF!F$6</f>
        <v>1858.8293055625704</v>
      </c>
      <c r="CF341" s="15">
        <f ca="1">(AY341*DCF!G$10-DCF!G$5*MAX(AY341*DCF!G$10,0)-MAX(AY341-AX341,0)/Inputs!$B$10)*DCF!G$6</f>
        <v>1880.0376616504971</v>
      </c>
      <c r="CG341" s="15">
        <f ca="1">(AZ341*DCF!H$10-DCF!H$5*MAX(AZ341*DCF!H$10,0)-MAX(AZ341-AY341,0)/Inputs!$B$10)*DCF!H$6</f>
        <v>1981.5364374527862</v>
      </c>
      <c r="CH341" s="15">
        <f ca="1">(BA341*DCF!I$10-DCF!I$5*MAX(BA341*DCF!I$10,0)-MAX(BA341-AZ341,0)/Inputs!$B$10)*DCF!I$6</f>
        <v>2266.7192570707621</v>
      </c>
      <c r="CI341" s="15">
        <f ca="1">(BB341*DCF!J$10-DCF!J$5*MAX(BB341*DCF!J$10,0)-MAX(BB341-BA341,0)/Inputs!$B$10)*DCF!J$6</f>
        <v>2378.4175177766997</v>
      </c>
      <c r="CJ341" s="15">
        <f ca="1">(BC341*DCF!K$10-DCF!K$5*MAX(BC341*DCF!K$10,0)-MAX(BC341-BB341,0)/Inputs!$B$10)*DCF!K$6</f>
        <v>2355.714483190719</v>
      </c>
      <c r="CK341" s="15">
        <f ca="1">(BD341*DCF!L$10-DCF!L$5*MAX(BD341*DCF!L$10,0)-MAX(BD341-BC341,0)/Inputs!$B$10)*DCF!L$6</f>
        <v>2648.3293418817725</v>
      </c>
      <c r="CL341" s="15">
        <f ca="1">(BE341*DCF!M$10-DCF!M$5*MAX(BE341*DCF!M$10,0)-MAX(BE341-BD341,0)/Inputs!$B$10)*DCF!M$6</f>
        <v>3100.3794748774058</v>
      </c>
      <c r="CM341" s="15">
        <f ca="1">(BF341*DCF!C$28-DCF!C$5*MAX(BF341*DCF!C$28,0)-MAX(BF341-Inputs!$B$13,0)/Inputs!$B$17)*DCF!C$6</f>
        <v>3639.068737902347</v>
      </c>
      <c r="CN341" s="15">
        <f ca="1">(BG341*DCF!D$28-DCF!D$5*MAX(BG341*DCF!D$28,0)-MAX(BG341-BF341,0)/Inputs!$B$17)*DCF!D$6</f>
        <v>4346.6823176148137</v>
      </c>
      <c r="CO341" s="15">
        <f ca="1">(BH341*DCF!E$28-DCF!E$5*MAX(BH341*DCF!E$28,0)-MAX(BH341-BG341,0)/Inputs!$B$17)*DCF!E$6</f>
        <v>5835.4837426742088</v>
      </c>
      <c r="CP341" s="15">
        <f ca="1">(BI341*DCF!F$28-DCF!F$5*MAX(BI341*DCF!F$28,0)-MAX(BI341-BH341,0)/Inputs!$B$17)*DCF!F$6</f>
        <v>6377.8044900481536</v>
      </c>
      <c r="CQ341" s="15">
        <f ca="1">(BJ341*DCF!G$28-DCF!G$5*MAX(BJ341*DCF!G$28,0)-MAX(BJ341-BI341,0)/Inputs!$B$17)*DCF!G$6</f>
        <v>6106.1320522653559</v>
      </c>
      <c r="CR341" s="15">
        <f ca="1">(BK341*DCF!H$28-DCF!H$5*MAX(BK341*DCF!H$28,0)-MAX(BK341-BJ341,0)/Inputs!$B$17)*DCF!H$6</f>
        <v>5675.4515944446784</v>
      </c>
      <c r="CS341" s="15">
        <f ca="1">(BL341*DCF!I$28-DCF!I$5*MAX(BL341*DCF!I$28,0)-MAX(BL341-BK341,0)/Inputs!$B$17)*DCF!I$6</f>
        <v>6185.0061523476979</v>
      </c>
      <c r="CT341" s="15">
        <f ca="1">(BM341*DCF!J$28-DCF!J$5*MAX(BM341*DCF!J$28,0)-MAX(BM341-BL341,0)/Inputs!$B$17)*DCF!J$6</f>
        <v>7245.6112593056123</v>
      </c>
      <c r="CU341" s="15">
        <f ca="1">(BN341*DCF!K$28-DCF!K$5*MAX(BN341*DCF!K$28,0)-MAX(BN341-BM341,0)/Inputs!$B$17)*DCF!K$6</f>
        <v>8115.4870119083889</v>
      </c>
      <c r="CV341" s="15">
        <f ca="1">(BO341*DCF!L$28-DCF!L$5*MAX(BO341*DCF!L$28,0)-MAX(BO341-BN341,0)/Inputs!$B$17)*DCF!L$6</f>
        <v>10694.655805693048</v>
      </c>
      <c r="CW341" s="15">
        <f ca="1">(BP341*DCF!M$28-DCF!M$5*MAX(BP341*DCF!M$28,0)-MAX(BP341-BO341,0)/Inputs!$B$17)*DCF!M$6</f>
        <v>15378.499902785719</v>
      </c>
      <c r="CX341" s="15">
        <f ca="1">(BQ341*DCF!C$46-DCF!C$5*MAX(BQ341*DCF!C$46,0)-MAX(BQ341-Inputs!$B$20,0)/Inputs!$B$24)*DCF!C$6</f>
        <v>-1078.0163114260333</v>
      </c>
      <c r="CY341" s="15">
        <f ca="1">(BR341*DCF!D$46-DCF!D$5*MAX(BR341*DCF!D$46,0)-MAX(BR341-BQ341,0)/Inputs!$B$24)*DCF!D$6</f>
        <v>-1083.660623832096</v>
      </c>
      <c r="CZ341" s="15">
        <f ca="1">(BS341*DCF!E$46-DCF!E$5*MAX(BS341*DCF!E$46,0)-MAX(BS341-BR341,0)/Inputs!$B$24)*DCF!E$6</f>
        <v>-2235.263286153594</v>
      </c>
      <c r="DA341" s="15">
        <f ca="1">(BT341*DCF!F$46-DCF!F$5*MAX(BT341*DCF!F$46,0)-MAX(BT341-BS341,0)/Inputs!$B$24)*DCF!F$6</f>
        <v>-998.85890152492982</v>
      </c>
      <c r="DB341" s="15">
        <f ca="1">(BU341*DCF!G$46-DCF!G$5*MAX(BU341*DCF!G$46,0)-MAX(BU341-BT341,0)/Inputs!$B$24)*DCF!G$6</f>
        <v>-1578.7721150833013</v>
      </c>
      <c r="DC341" s="15">
        <f ca="1">(BV341*DCF!H$46-DCF!H$5*MAX(BV341*DCF!H$46,0)-MAX(BV341-BU341,0)/Inputs!$B$24)*DCF!H$6</f>
        <v>-1495.0232803954091</v>
      </c>
      <c r="DD341" s="15">
        <f ca="1">(BW341*DCF!I$46-DCF!I$5*MAX(BW341*DCF!I$46,0)-MAX(BW341-BV341,0)/Inputs!$B$24)*DCF!I$6</f>
        <v>-774.30061355608507</v>
      </c>
      <c r="DE341" s="15">
        <f ca="1">(BX341*DCF!J$46-DCF!J$5*MAX(BX341*DCF!J$46,0)-MAX(BX341-BW341,0)/Inputs!$B$24)*DCF!J$6</f>
        <v>202.12235308694267</v>
      </c>
      <c r="DF341" s="15">
        <f ca="1">(BY341*DCF!K$46-DCF!K$5*MAX(BY341*DCF!K$46,0)-MAX(BY341-BX341,0)/Inputs!$B$24)*DCF!K$6</f>
        <v>-4090.1289622344925</v>
      </c>
      <c r="DG341" s="15">
        <f ca="1">(BZ341*DCF!L$46-DCF!L$5*MAX(BZ341*DCF!L$46,0)-MAX(BZ341-BY341,0)/Inputs!$B$24)*DCF!L$6</f>
        <v>-289.34477593641776</v>
      </c>
      <c r="DH341" s="15">
        <f ca="1">(CA341*DCF!M$46-DCF!M$5*MAX(CA341*DCF!M$46,0)-MAX(CA341-BZ341,0)/Inputs!$B$24)*DCF!M$6</f>
        <v>1100.3270128968898</v>
      </c>
      <c r="DI341" s="15">
        <f ca="1">SUM(CB341:CL341)+BE341*DCF!M$10*(1+Inputs!$B$30)*(1-Inputs!$B$33)*(1-Inputs!$B$30/Inputs!$B$31)/(Inputs!$B$29-Inputs!$B$30)*DCF!M$6</f>
        <v>98613.86898973606</v>
      </c>
      <c r="DJ341" s="15">
        <f ca="1">SUM(CM341:CW341)+BP341*DCF!M$28*(1+Inputs!$B$30)*(1-Inputs!$B$33)*(1-Inputs!$B$30/Inputs!$B$31)/(Inputs!$B$29-Inputs!$B$30)*DCF!M$6</f>
        <v>459745.1857498287</v>
      </c>
      <c r="DK341" s="15">
        <f ca="1">SUM(CX341:DH341)+CA341*DCF!M$46*(1+Inputs!$B$30)*(1-Inputs!$B$33)*(1-Inputs!$B$30/Inputs!$B$31)/(Inputs!$B$29-Inputs!$B$30)*DCF!M$6</f>
        <v>171071.85439978668</v>
      </c>
      <c r="DM341" s="15">
        <f ca="1">DI341+DJ341+DK341+Inputs!$B$34+Inputs!$B$36-Inputs!$B$35</f>
        <v>806281.90913935145</v>
      </c>
    </row>
    <row r="342" spans="1:117" x14ac:dyDescent="0.75">
      <c r="A342" s="11">
        <v>329</v>
      </c>
      <c r="C342" s="24">
        <f t="shared" ca="1" si="182"/>
        <v>0.6553311967512383</v>
      </c>
      <c r="D342" s="24">
        <f t="shared" ca="1" si="182"/>
        <v>0.76609399886509844</v>
      </c>
      <c r="E342" s="24">
        <f t="shared" ca="1" si="182"/>
        <v>-2.1687295393142434</v>
      </c>
      <c r="F342" s="24">
        <f t="shared" ca="1" si="182"/>
        <v>-0.74001702816031878</v>
      </c>
      <c r="G342" s="24">
        <f t="shared" ca="1" si="182"/>
        <v>0.89718551177635242</v>
      </c>
      <c r="H342" s="24">
        <f t="shared" ca="1" si="182"/>
        <v>0.70877285636562992</v>
      </c>
      <c r="I342" s="24">
        <f t="shared" ca="1" si="182"/>
        <v>-0.48836125155062909</v>
      </c>
      <c r="J342" s="24">
        <f t="shared" ca="1" si="182"/>
        <v>-0.80840223627084995</v>
      </c>
      <c r="K342" s="24">
        <f t="shared" ca="1" si="182"/>
        <v>-0.90543841640092648</v>
      </c>
      <c r="L342" s="24">
        <f t="shared" ca="1" si="182"/>
        <v>-0.43322720482127286</v>
      </c>
      <c r="M342" s="24">
        <f t="shared" ca="1" si="182"/>
        <v>-0.2509163187665685</v>
      </c>
      <c r="N342" s="24">
        <f ca="1">SQRT(Inputs!$B$38)*C342+SQRT(1-Inputs!$B$38)*_xlfn.NORM.S.INV(RAND())</f>
        <v>1.3695899742581434</v>
      </c>
      <c r="O342" s="24">
        <f ca="1">SQRT(Inputs!$B$38)*D342+SQRT(1-Inputs!$B$38)*_xlfn.NORM.S.INV(RAND())</f>
        <v>2.0314040539971852</v>
      </c>
      <c r="P342" s="24">
        <f ca="1">SQRT(Inputs!$B$38)*E342+SQRT(1-Inputs!$B$38)*_xlfn.NORM.S.INV(RAND())</f>
        <v>2.4296424836722119E-2</v>
      </c>
      <c r="Q342" s="24">
        <f ca="1">SQRT(Inputs!$B$38)*F342+SQRT(1-Inputs!$B$38)*_xlfn.NORM.S.INV(RAND())</f>
        <v>-0.93516699112597479</v>
      </c>
      <c r="R342" s="24">
        <f ca="1">SQRT(Inputs!$B$38)*G342+SQRT(1-Inputs!$B$38)*_xlfn.NORM.S.INV(RAND())</f>
        <v>-0.14739684269442427</v>
      </c>
      <c r="S342" s="24">
        <f ca="1">SQRT(Inputs!$B$38)*H342+SQRT(1-Inputs!$B$38)*_xlfn.NORM.S.INV(RAND())</f>
        <v>1.3717461304175858</v>
      </c>
      <c r="T342" s="24">
        <f ca="1">SQRT(Inputs!$B$38)*I342+SQRT(1-Inputs!$B$38)*_xlfn.NORM.S.INV(RAND())</f>
        <v>0.49623423011226231</v>
      </c>
      <c r="U342" s="24">
        <f ca="1">SQRT(Inputs!$B$38)*J342+SQRT(1-Inputs!$B$38)*_xlfn.NORM.S.INV(RAND())</f>
        <v>0.69204571549715688</v>
      </c>
      <c r="V342" s="24">
        <f ca="1">SQRT(Inputs!$B$38)*K342+SQRT(1-Inputs!$B$38)*_xlfn.NORM.S.INV(RAND())</f>
        <v>-0.54540681848597505</v>
      </c>
      <c r="W342" s="24">
        <f ca="1">SQRT(Inputs!$B$38)*L342+SQRT(1-Inputs!$B$38)*_xlfn.NORM.S.INV(RAND())</f>
        <v>-0.75357075398492546</v>
      </c>
      <c r="X342" s="24">
        <f ca="1">SQRT(Inputs!$B$38)*M342+SQRT(1-Inputs!$B$38)*_xlfn.NORM.S.INV(RAND())</f>
        <v>0.72769908594602617</v>
      </c>
      <c r="Y342" s="24">
        <f ca="1">SQRT(Inputs!$B$38)*C342+SQRT(1-Inputs!$B$38)*_xlfn.NORM.S.INV(RAND())</f>
        <v>1.5033403982398148</v>
      </c>
      <c r="Z342" s="24">
        <f ca="1">SQRT(Inputs!$B$38)*D342+SQRT(1-Inputs!$B$38)*_xlfn.NORM.S.INV(RAND())</f>
        <v>-0.60632939692339227</v>
      </c>
      <c r="AA342" s="24">
        <f ca="1">SQRT(Inputs!$B$38)*E342+SQRT(1-Inputs!$B$38)*_xlfn.NORM.S.INV(RAND())</f>
        <v>-1.7508609212602524</v>
      </c>
      <c r="AB342" s="24">
        <f ca="1">SQRT(Inputs!$B$38)*F342+SQRT(1-Inputs!$B$38)*_xlfn.NORM.S.INV(RAND())</f>
        <v>-0.63058537949467575</v>
      </c>
      <c r="AC342" s="24">
        <f ca="1">SQRT(Inputs!$B$38)*G342+SQRT(1-Inputs!$B$38)*_xlfn.NORM.S.INV(RAND())</f>
        <v>-1.3241082824644701E-2</v>
      </c>
      <c r="AD342" s="24">
        <f ca="1">SQRT(Inputs!$B$38)*H342+SQRT(1-Inputs!$B$38)*_xlfn.NORM.S.INV(RAND())</f>
        <v>-0.14413716486163586</v>
      </c>
      <c r="AE342" s="24">
        <f ca="1">SQRT(Inputs!$B$38)*I342+SQRT(1-Inputs!$B$38)*_xlfn.NORM.S.INV(RAND())</f>
        <v>-1.1919077393413047</v>
      </c>
      <c r="AF342" s="24">
        <f ca="1">SQRT(Inputs!$B$38)*J342+SQRT(1-Inputs!$B$38)*_xlfn.NORM.S.INV(RAND())</f>
        <v>0.14874031619706751</v>
      </c>
      <c r="AG342" s="24">
        <f ca="1">SQRT(Inputs!$B$38)*K342+SQRT(1-Inputs!$B$38)*_xlfn.NORM.S.INV(RAND())</f>
        <v>0.27754777646360784</v>
      </c>
      <c r="AH342" s="24">
        <f ca="1">SQRT(Inputs!$B$38)*L342+SQRT(1-Inputs!$B$38)*_xlfn.NORM.S.INV(RAND())</f>
        <v>1.2801923940514026</v>
      </c>
      <c r="AI342" s="24">
        <f ca="1">SQRT(Inputs!$B$38)*M342+SQRT(1-Inputs!$B$38)*_xlfn.NORM.S.INV(RAND())</f>
        <v>0.19587181259730618</v>
      </c>
      <c r="AJ342" s="24">
        <f ca="1">SQRT(Inputs!$B$38)*C342+SQRT(1-Inputs!$B$38)*_xlfn.NORM.S.INV(RAND())</f>
        <v>-0.931401304150137</v>
      </c>
      <c r="AK342" s="24">
        <f ca="1">SQRT(Inputs!$B$38)*D342+SQRT(1-Inputs!$B$38)*_xlfn.NORM.S.INV(RAND())</f>
        <v>0.90063785364106885</v>
      </c>
      <c r="AL342" s="24">
        <f ca="1">SQRT(Inputs!$B$38)*E342+SQRT(1-Inputs!$B$38)*_xlfn.NORM.S.INV(RAND())</f>
        <v>-0.84501406540762003</v>
      </c>
      <c r="AM342" s="24">
        <f ca="1">SQRT(Inputs!$B$38)*F342+SQRT(1-Inputs!$B$38)*_xlfn.NORM.S.INV(RAND())</f>
        <v>0.85678928292209711</v>
      </c>
      <c r="AN342" s="24">
        <f ca="1">SQRT(Inputs!$B$38)*G342+SQRT(1-Inputs!$B$38)*_xlfn.NORM.S.INV(RAND())</f>
        <v>1.5319910818906268</v>
      </c>
      <c r="AO342" s="24">
        <f ca="1">SQRT(Inputs!$B$38)*H342+SQRT(1-Inputs!$B$38)*_xlfn.NORM.S.INV(RAND())</f>
        <v>0.3191214503562344</v>
      </c>
      <c r="AP342" s="24">
        <f ca="1">SQRT(Inputs!$B$38)*I342+SQRT(1-Inputs!$B$38)*_xlfn.NORM.S.INV(RAND())</f>
        <v>-0.66409542763402141</v>
      </c>
      <c r="AQ342" s="24">
        <f ca="1">SQRT(Inputs!$B$38)*J342+SQRT(1-Inputs!$B$38)*_xlfn.NORM.S.INV(RAND())</f>
        <v>7.8812804235043998E-2</v>
      </c>
      <c r="AR342" s="24">
        <f ca="1">SQRT(Inputs!$B$38)*K342+SQRT(1-Inputs!$B$38)*_xlfn.NORM.S.INV(RAND())</f>
        <v>-1.7302196342716054</v>
      </c>
      <c r="AS342" s="24">
        <f ca="1">SQRT(Inputs!$B$38)*L342+SQRT(1-Inputs!$B$38)*_xlfn.NORM.S.INV(RAND())</f>
        <v>0.65891463685896789</v>
      </c>
      <c r="AT342" s="24">
        <f ca="1">SQRT(Inputs!$B$38)*M342+SQRT(1-Inputs!$B$38)*_xlfn.NORM.S.INV(RAND())</f>
        <v>-0.32962230823962146</v>
      </c>
      <c r="AU342" s="15">
        <f ca="1">Inputs!$B$6*EXP($B$8-0.5*C$5^2+C$5*N342)</f>
        <v>6193.8500865667584</v>
      </c>
      <c r="AV342" s="15">
        <f t="shared" ca="1" si="183"/>
        <v>10163.685986926121</v>
      </c>
      <c r="AW342" s="15">
        <f t="shared" ca="1" si="184"/>
        <v>12433.493542020367</v>
      </c>
      <c r="AX342" s="15">
        <f t="shared" ca="1" si="185"/>
        <v>13506.199135223012</v>
      </c>
      <c r="AY342" s="15">
        <f t="shared" ca="1" si="186"/>
        <v>16224.249019732339</v>
      </c>
      <c r="AZ342" s="15">
        <f t="shared" ca="1" si="187"/>
        <v>23078.277557875062</v>
      </c>
      <c r="BA342" s="15">
        <f t="shared" ca="1" si="188"/>
        <v>29747.431572030651</v>
      </c>
      <c r="BB342" s="15">
        <f t="shared" ca="1" si="189"/>
        <v>39034.728244959508</v>
      </c>
      <c r="BC342" s="15">
        <f t="shared" ca="1" si="190"/>
        <v>45355.739811710519</v>
      </c>
      <c r="BD342" s="15">
        <f t="shared" ca="1" si="191"/>
        <v>51783.441223304573</v>
      </c>
      <c r="BE342" s="15">
        <f t="shared" ca="1" si="192"/>
        <v>67802.14070972972</v>
      </c>
      <c r="BF342" s="15">
        <f ca="1">Inputs!$B$13*EXP($B$9-0.5*C$6^2+C$6*Y342)</f>
        <v>18633.251765725854</v>
      </c>
      <c r="BG342" s="15">
        <f t="shared" ca="1" si="193"/>
        <v>20355.604248035223</v>
      </c>
      <c r="BH342" s="15">
        <f t="shared" ca="1" si="194"/>
        <v>18602.600207011634</v>
      </c>
      <c r="BI342" s="15">
        <f t="shared" ca="1" si="195"/>
        <v>20665.984034782268</v>
      </c>
      <c r="BJ342" s="15">
        <f t="shared" ca="1" si="196"/>
        <v>25286.840617102083</v>
      </c>
      <c r="BK342" s="15">
        <f t="shared" ca="1" si="197"/>
        <v>30431.735309688724</v>
      </c>
      <c r="BL342" s="15">
        <f t="shared" ca="1" si="198"/>
        <v>32031.519127119431</v>
      </c>
      <c r="BM342" s="15">
        <f t="shared" ca="1" si="199"/>
        <v>40107.945877597267</v>
      </c>
      <c r="BN342" s="15">
        <f t="shared" ca="1" si="200"/>
        <v>50995.989828477563</v>
      </c>
      <c r="BO342" s="15">
        <f t="shared" ca="1" si="201"/>
        <v>72812.936455268893</v>
      </c>
      <c r="BP342" s="15">
        <f t="shared" ca="1" si="202"/>
        <v>91630.10199266854</v>
      </c>
      <c r="BQ342" s="15">
        <f ca="1">Inputs!$B$20*EXP($B$10-0.5*C$7^2+C$7*AJ342)</f>
        <v>3082.7482505784355</v>
      </c>
      <c r="BR342" s="15">
        <f t="shared" ca="1" si="203"/>
        <v>5567.9535837006488</v>
      </c>
      <c r="BS342" s="15">
        <f t="shared" ca="1" si="204"/>
        <v>5981.6974601543589</v>
      </c>
      <c r="BT342" s="15">
        <f t="shared" ca="1" si="205"/>
        <v>10326.039219892811</v>
      </c>
      <c r="BU342" s="15">
        <f t="shared" ca="1" si="206"/>
        <v>20732.443588435213</v>
      </c>
      <c r="BV342" s="15">
        <f t="shared" ca="1" si="207"/>
        <v>30995.056648056616</v>
      </c>
      <c r="BW342" s="15">
        <f t="shared" ca="1" si="208"/>
        <v>37580.480703844543</v>
      </c>
      <c r="BX342" s="15">
        <f t="shared" ca="1" si="209"/>
        <v>53399.416865962332</v>
      </c>
      <c r="BY342" s="15">
        <f t="shared" ca="1" si="210"/>
        <v>53735.481071713555</v>
      </c>
      <c r="BZ342" s="15">
        <f t="shared" ca="1" si="211"/>
        <v>85107.649486966649</v>
      </c>
      <c r="CA342" s="15">
        <f t="shared" ca="1" si="212"/>
        <v>112748.99224555737</v>
      </c>
      <c r="CB342" s="15">
        <f ca="1">(AU342*DCF!C$10-DCF!C$5*MAX(AU342*DCF!C$10,0)-MAX(AU342-Inputs!$B$6,0)/Inputs!$B$10)*DCF!C$6</f>
        <v>1034.2927000161631</v>
      </c>
      <c r="CC342" s="15">
        <f ca="1">(AV342*DCF!D$10-DCF!D$5*MAX(AV342*DCF!D$10,0)-MAX(AV342-AU342,0)/Inputs!$B$10)*DCF!D$6</f>
        <v>1509.389016284593</v>
      </c>
      <c r="CD342" s="15">
        <f ca="1">(AW342*DCF!E$10-DCF!E$5*MAX(AW342*DCF!E$10,0)-MAX(AW342-AV342,0)/Inputs!$B$10)*DCF!E$6</f>
        <v>2359.4410763478108</v>
      </c>
      <c r="CE342" s="15">
        <f ca="1">(AX342*DCF!F$10-DCF!F$5*MAX(AX342*DCF!F$10,0)-MAX(AX342-AW342,0)/Inputs!$B$10)*DCF!F$6</f>
        <v>2725.1783081614317</v>
      </c>
      <c r="CF342" s="15">
        <f ca="1">(AY342*DCF!G$10-DCF!G$5*MAX(AY342*DCF!G$10,0)-MAX(AY342-AX342,0)/Inputs!$B$10)*DCF!G$6</f>
        <v>2820.3856503185939</v>
      </c>
      <c r="CG342" s="15">
        <f ca="1">(AZ342*DCF!H$10-DCF!H$5*MAX(AZ342*DCF!H$10,0)-MAX(AZ342-AY342,0)/Inputs!$B$10)*DCF!H$6</f>
        <v>3263.6084998370156</v>
      </c>
      <c r="CH342" s="15">
        <f ca="1">(BA342*DCF!I$10-DCF!I$5*MAX(BA342*DCF!I$10,0)-MAX(BA342-AZ342,0)/Inputs!$B$10)*DCF!I$6</f>
        <v>4339.7956342429416</v>
      </c>
      <c r="CI342" s="15">
        <f ca="1">(BB342*DCF!J$10-DCF!J$5*MAX(BB342*DCF!J$10,0)-MAX(BB342-BA342,0)/Inputs!$B$10)*DCF!J$6</f>
        <v>5291.1131716479167</v>
      </c>
      <c r="CJ342" s="15">
        <f ca="1">(BC342*DCF!K$10-DCF!K$5*MAX(BC342*DCF!K$10,0)-MAX(BC342-BB342,0)/Inputs!$B$10)*DCF!K$6</f>
        <v>6416.7002964453341</v>
      </c>
      <c r="CK342" s="15">
        <f ca="1">(BD342*DCF!L$10-DCF!L$5*MAX(BD342*DCF!L$10,0)-MAX(BD342-BC342,0)/Inputs!$B$10)*DCF!L$6</f>
        <v>6978.721782623953</v>
      </c>
      <c r="CL342" s="15">
        <f ca="1">(BE342*DCF!M$10-DCF!M$5*MAX(BE342*DCF!M$10,0)-MAX(BE342-BD342,0)/Inputs!$B$10)*DCF!M$6</f>
        <v>7654.1541982163899</v>
      </c>
      <c r="CM342" s="15">
        <f ca="1">(BF342*DCF!C$28-DCF!C$5*MAX(BF342*DCF!C$28,0)-MAX(BF342-Inputs!$B$13,0)/Inputs!$B$17)*DCF!C$6</f>
        <v>4013.2469865950325</v>
      </c>
      <c r="CN342" s="15">
        <f ca="1">(BG342*DCF!D$28-DCF!D$5*MAX(BG342*DCF!D$28,0)-MAX(BG342-BF342,0)/Inputs!$B$17)*DCF!D$6</f>
        <v>5627.7381751539806</v>
      </c>
      <c r="CO342" s="15">
        <f ca="1">(BH342*DCF!E$28-DCF!E$5*MAX(BH342*DCF!E$28,0)-MAX(BH342-BG342,0)/Inputs!$B$17)*DCF!E$6</f>
        <v>5268.5876247741589</v>
      </c>
      <c r="CP342" s="15">
        <f ca="1">(BI342*DCF!F$28-DCF!F$5*MAX(BI342*DCF!F$28,0)-MAX(BI342-BH342,0)/Inputs!$B$17)*DCF!F$6</f>
        <v>5234.5986654849867</v>
      </c>
      <c r="CQ342" s="15">
        <f ca="1">(BJ342*DCF!G$28-DCF!G$5*MAX(BJ342*DCF!G$28,0)-MAX(BJ342-BI342,0)/Inputs!$B$17)*DCF!G$6</f>
        <v>5783.6802201570972</v>
      </c>
      <c r="CR342" s="15">
        <f ca="1">(BK342*DCF!H$28-DCF!H$5*MAX(BK342*DCF!H$28,0)-MAX(BK342-BJ342,0)/Inputs!$B$17)*DCF!H$6</f>
        <v>6726.7316359356728</v>
      </c>
      <c r="CS342" s="15">
        <f ca="1">(BL342*DCF!I$28-DCF!I$5*MAX(BL342*DCF!I$28,0)-MAX(BL342-BK342,0)/Inputs!$B$17)*DCF!I$6</f>
        <v>7302.6909828652615</v>
      </c>
      <c r="CT342" s="15">
        <f ca="1">(BM342*DCF!J$28-DCF!J$5*MAX(BM342*DCF!J$28,0)-MAX(BM342-BL342,0)/Inputs!$B$17)*DCF!J$6</f>
        <v>7876.5333367967751</v>
      </c>
      <c r="CU342" s="15">
        <f ca="1">(BN342*DCF!K$28-DCF!K$5*MAX(BN342*DCF!K$28,0)-MAX(BN342-BM342,0)/Inputs!$B$17)*DCF!K$6</f>
        <v>9435.8576460550175</v>
      </c>
      <c r="CV342" s="15">
        <f ca="1">(BO342*DCF!L$28-DCF!L$5*MAX(BO342*DCF!L$28,0)-MAX(BO342-BN342,0)/Inputs!$B$17)*DCF!L$6</f>
        <v>12059.08526689172</v>
      </c>
      <c r="CW342" s="15">
        <f ca="1">(BP342*DCF!M$28-DCF!M$5*MAX(BP342*DCF!M$28,0)-MAX(BP342-BO342,0)/Inputs!$B$17)*DCF!M$6</f>
        <v>15273.334171171928</v>
      </c>
      <c r="CX342" s="15">
        <f ca="1">(BQ342*DCF!C$46-DCF!C$5*MAX(BQ342*DCF!C$46,0)-MAX(BQ342-Inputs!$B$20,0)/Inputs!$B$24)*DCF!C$6</f>
        <v>-711.9510971312784</v>
      </c>
      <c r="CY342" s="15">
        <f ca="1">(BR342*DCF!D$46-DCF!D$5*MAX(BR342*DCF!D$46,0)-MAX(BR342-BQ342,0)/Inputs!$B$24)*DCF!D$6</f>
        <v>-2010.7363169476494</v>
      </c>
      <c r="CZ342" s="15">
        <f ca="1">(BS342*DCF!E$46-DCF!E$5*MAX(BS342*DCF!E$46,0)-MAX(BS342-BR342,0)/Inputs!$B$24)*DCF!E$6</f>
        <v>-870.43258548921006</v>
      </c>
      <c r="DA342" s="15">
        <f ca="1">(BT342*DCF!F$46-DCF!F$5*MAX(BT342*DCF!F$46,0)-MAX(BT342-BS342,0)/Inputs!$B$24)*DCF!F$6</f>
        <v>-2333.919632032872</v>
      </c>
      <c r="DB342" s="15">
        <f ca="1">(BU342*DCF!G$46-DCF!G$5*MAX(BU342*DCF!G$46,0)-MAX(BU342-BT342,0)/Inputs!$B$24)*DCF!G$6</f>
        <v>-4197.9072641403927</v>
      </c>
      <c r="DC342" s="15">
        <f ca="1">(BV342*DCF!H$46-DCF!H$5*MAX(BV342*DCF!H$46,0)-MAX(BV342-BU342,0)/Inputs!$B$24)*DCF!H$6</f>
        <v>-3189.0441282038787</v>
      </c>
      <c r="DD342" s="15">
        <f ca="1">(BW342*DCF!I$46-DCF!I$5*MAX(BW342*DCF!I$46,0)-MAX(BW342-BV342,0)/Inputs!$B$24)*DCF!I$6</f>
        <v>-1022.4847187010496</v>
      </c>
      <c r="DE342" s="15">
        <f ca="1">(BX342*DCF!J$46-DCF!J$5*MAX(BX342*DCF!J$46,0)-MAX(BX342-BW342,0)/Inputs!$B$24)*DCF!J$6</f>
        <v>-1954.9655982866425</v>
      </c>
      <c r="DF342" s="15">
        <f ca="1">(BY342*DCF!K$46-DCF!K$5*MAX(BY342*DCF!K$46,0)-MAX(BY342-BX342,0)/Inputs!$B$24)*DCF!K$6</f>
        <v>2987.2230291882406</v>
      </c>
      <c r="DG342" s="15">
        <f ca="1">(BZ342*DCF!L$46-DCF!L$5*MAX(BZ342*DCF!L$46,0)-MAX(BZ342-BY342,0)/Inputs!$B$24)*DCF!L$6</f>
        <v>-1216.5275286350682</v>
      </c>
      <c r="DH342" s="15">
        <f ca="1">(CA342*DCF!M$46-DCF!M$5*MAX(CA342*DCF!M$46,0)-MAX(CA342-BZ342,0)/Inputs!$B$24)*DCF!M$6</f>
        <v>3060.4843515697471</v>
      </c>
      <c r="DI342" s="15">
        <f ca="1">SUM(CB342:CL342)+BE342*DCF!M$10*(1+Inputs!$B$30)*(1-Inputs!$B$33)*(1-Inputs!$B$30/Inputs!$B$31)/(Inputs!$B$29-Inputs!$B$30)*DCF!M$6</f>
        <v>233087.03451981142</v>
      </c>
      <c r="DJ342" s="15">
        <f ca="1">SUM(CM342:CW342)+BP342*DCF!M$28*(1+Inputs!$B$30)*(1-Inputs!$B$33)*(1-Inputs!$B$30/Inputs!$B$31)/(Inputs!$B$29-Inputs!$B$30)*DCF!M$6</f>
        <v>424612.4654162231</v>
      </c>
      <c r="DK342" s="15">
        <f ca="1">SUM(CX342:DH342)+CA342*DCF!M$46*(1+Inputs!$B$30)*(1-Inputs!$B$33)*(1-Inputs!$B$30/Inputs!$B$31)/(Inputs!$B$29-Inputs!$B$30)*DCF!M$6</f>
        <v>162863.0364947778</v>
      </c>
      <c r="DM342" s="15">
        <f ca="1">DI342+DJ342+DK342+Inputs!$B$34+Inputs!$B$36-Inputs!$B$35</f>
        <v>897413.53643081232</v>
      </c>
    </row>
    <row r="343" spans="1:117" x14ac:dyDescent="0.75">
      <c r="A343" s="11">
        <v>330</v>
      </c>
      <c r="C343" s="24">
        <f t="shared" ca="1" si="182"/>
        <v>-8.5451186360933559E-2</v>
      </c>
      <c r="D343" s="24">
        <f t="shared" ca="1" si="182"/>
        <v>0.4563794630319285</v>
      </c>
      <c r="E343" s="24">
        <f t="shared" ca="1" si="182"/>
        <v>1.2176078436167661</v>
      </c>
      <c r="F343" s="24">
        <f t="shared" ca="1" si="182"/>
        <v>1.9867155198988207</v>
      </c>
      <c r="G343" s="24">
        <f t="shared" ca="1" si="182"/>
        <v>-0.71121153629997202</v>
      </c>
      <c r="H343" s="24">
        <f t="shared" ca="1" si="182"/>
        <v>-1.1367338176655251</v>
      </c>
      <c r="I343" s="24">
        <f t="shared" ca="1" si="182"/>
        <v>-1.7354032799711829</v>
      </c>
      <c r="J343" s="24">
        <f t="shared" ca="1" si="182"/>
        <v>0.2047487697741702</v>
      </c>
      <c r="K343" s="24">
        <f t="shared" ca="1" si="182"/>
        <v>-2.6207333194032101</v>
      </c>
      <c r="L343" s="24">
        <f t="shared" ca="1" si="182"/>
        <v>-4.4535466000885156E-2</v>
      </c>
      <c r="M343" s="24">
        <f t="shared" ca="1" si="182"/>
        <v>0.97236994370474561</v>
      </c>
      <c r="N343" s="24">
        <f ca="1">SQRT(Inputs!$B$38)*C343+SQRT(1-Inputs!$B$38)*_xlfn.NORM.S.INV(RAND())</f>
        <v>0.66011939091208005</v>
      </c>
      <c r="O343" s="24">
        <f ca="1">SQRT(Inputs!$B$38)*D343+SQRT(1-Inputs!$B$38)*_xlfn.NORM.S.INV(RAND())</f>
        <v>2.7433621700066468E-2</v>
      </c>
      <c r="P343" s="24">
        <f ca="1">SQRT(Inputs!$B$38)*E343+SQRT(1-Inputs!$B$38)*_xlfn.NORM.S.INV(RAND())</f>
        <v>0.92949383484959591</v>
      </c>
      <c r="Q343" s="24">
        <f ca="1">SQRT(Inputs!$B$38)*F343+SQRT(1-Inputs!$B$38)*_xlfn.NORM.S.INV(RAND())</f>
        <v>1.2293758681302882</v>
      </c>
      <c r="R343" s="24">
        <f ca="1">SQRT(Inputs!$B$38)*G343+SQRT(1-Inputs!$B$38)*_xlfn.NORM.S.INV(RAND())</f>
        <v>0.60119265218941376</v>
      </c>
      <c r="S343" s="24">
        <f ca="1">SQRT(Inputs!$B$38)*H343+SQRT(1-Inputs!$B$38)*_xlfn.NORM.S.INV(RAND())</f>
        <v>-1.3848644843518865</v>
      </c>
      <c r="T343" s="24">
        <f ca="1">SQRT(Inputs!$B$38)*I343+SQRT(1-Inputs!$B$38)*_xlfn.NORM.S.INV(RAND())</f>
        <v>-1.3552728675734058</v>
      </c>
      <c r="U343" s="24">
        <f ca="1">SQRT(Inputs!$B$38)*J343+SQRT(1-Inputs!$B$38)*_xlfn.NORM.S.INV(RAND())</f>
        <v>-0.35955195734258449</v>
      </c>
      <c r="V343" s="24">
        <f ca="1">SQRT(Inputs!$B$38)*K343+SQRT(1-Inputs!$B$38)*_xlfn.NORM.S.INV(RAND())</f>
        <v>-2.932947589047008</v>
      </c>
      <c r="W343" s="24">
        <f ca="1">SQRT(Inputs!$B$38)*L343+SQRT(1-Inputs!$B$38)*_xlfn.NORM.S.INV(RAND())</f>
        <v>0.10592614226654712</v>
      </c>
      <c r="X343" s="24">
        <f ca="1">SQRT(Inputs!$B$38)*M343+SQRT(1-Inputs!$B$38)*_xlfn.NORM.S.INV(RAND())</f>
        <v>-0.39517798623494738</v>
      </c>
      <c r="Y343" s="24">
        <f ca="1">SQRT(Inputs!$B$38)*C343+SQRT(1-Inputs!$B$38)*_xlfn.NORM.S.INV(RAND())</f>
        <v>0.35777502723855259</v>
      </c>
      <c r="Z343" s="24">
        <f ca="1">SQRT(Inputs!$B$38)*D343+SQRT(1-Inputs!$B$38)*_xlfn.NORM.S.INV(RAND())</f>
        <v>-0.71819105970806252</v>
      </c>
      <c r="AA343" s="24">
        <f ca="1">SQRT(Inputs!$B$38)*E343+SQRT(1-Inputs!$B$38)*_xlfn.NORM.S.INV(RAND())</f>
        <v>1.1976279398875396</v>
      </c>
      <c r="AB343" s="24">
        <f ca="1">SQRT(Inputs!$B$38)*F343+SQRT(1-Inputs!$B$38)*_xlfn.NORM.S.INV(RAND())</f>
        <v>1.2640562078880402</v>
      </c>
      <c r="AC343" s="24">
        <f ca="1">SQRT(Inputs!$B$38)*G343+SQRT(1-Inputs!$B$38)*_xlfn.NORM.S.INV(RAND())</f>
        <v>-0.66929074502051089</v>
      </c>
      <c r="AD343" s="24">
        <f ca="1">SQRT(Inputs!$B$38)*H343+SQRT(1-Inputs!$B$38)*_xlfn.NORM.S.INV(RAND())</f>
        <v>-0.17793795836044962</v>
      </c>
      <c r="AE343" s="24">
        <f ca="1">SQRT(Inputs!$B$38)*I343+SQRT(1-Inputs!$B$38)*_xlfn.NORM.S.INV(RAND())</f>
        <v>-1.8984137738268778</v>
      </c>
      <c r="AF343" s="24">
        <f ca="1">SQRT(Inputs!$B$38)*J343+SQRT(1-Inputs!$B$38)*_xlfn.NORM.S.INV(RAND())</f>
        <v>-0.97968594684253318</v>
      </c>
      <c r="AG343" s="24">
        <f ca="1">SQRT(Inputs!$B$38)*K343+SQRT(1-Inputs!$B$38)*_xlfn.NORM.S.INV(RAND())</f>
        <v>-1.248534205534011</v>
      </c>
      <c r="AH343" s="24">
        <f ca="1">SQRT(Inputs!$B$38)*L343+SQRT(1-Inputs!$B$38)*_xlfn.NORM.S.INV(RAND())</f>
        <v>0.60477879768101106</v>
      </c>
      <c r="AI343" s="24">
        <f ca="1">SQRT(Inputs!$B$38)*M343+SQRT(1-Inputs!$B$38)*_xlfn.NORM.S.INV(RAND())</f>
        <v>0.32503112967699693</v>
      </c>
      <c r="AJ343" s="24">
        <f ca="1">SQRT(Inputs!$B$38)*C343+SQRT(1-Inputs!$B$38)*_xlfn.NORM.S.INV(RAND())</f>
        <v>-1.3412131237034599</v>
      </c>
      <c r="AK343" s="24">
        <f ca="1">SQRT(Inputs!$B$38)*D343+SQRT(1-Inputs!$B$38)*_xlfn.NORM.S.INV(RAND())</f>
        <v>0.50947659114659827</v>
      </c>
      <c r="AL343" s="24">
        <f ca="1">SQRT(Inputs!$B$38)*E343+SQRT(1-Inputs!$B$38)*_xlfn.NORM.S.INV(RAND())</f>
        <v>0.92538049464925332</v>
      </c>
      <c r="AM343" s="24">
        <f ca="1">SQRT(Inputs!$B$38)*F343+SQRT(1-Inputs!$B$38)*_xlfn.NORM.S.INV(RAND())</f>
        <v>-9.5650064032066107E-2</v>
      </c>
      <c r="AN343" s="24">
        <f ca="1">SQRT(Inputs!$B$38)*G343+SQRT(1-Inputs!$B$38)*_xlfn.NORM.S.INV(RAND())</f>
        <v>0.16059755354659755</v>
      </c>
      <c r="AO343" s="24">
        <f ca="1">SQRT(Inputs!$B$38)*H343+SQRT(1-Inputs!$B$38)*_xlfn.NORM.S.INV(RAND())</f>
        <v>7.5248408118147037E-2</v>
      </c>
      <c r="AP343" s="24">
        <f ca="1">SQRT(Inputs!$B$38)*I343+SQRT(1-Inputs!$B$38)*_xlfn.NORM.S.INV(RAND())</f>
        <v>-1.1136688145802696</v>
      </c>
      <c r="AQ343" s="24">
        <f ca="1">SQRT(Inputs!$B$38)*J343+SQRT(1-Inputs!$B$38)*_xlfn.NORM.S.INV(RAND())</f>
        <v>-9.3868895289720561E-3</v>
      </c>
      <c r="AR343" s="24">
        <f ca="1">SQRT(Inputs!$B$38)*K343+SQRT(1-Inputs!$B$38)*_xlfn.NORM.S.INV(RAND())</f>
        <v>-1.8528283658237648</v>
      </c>
      <c r="AS343" s="24">
        <f ca="1">SQRT(Inputs!$B$38)*L343+SQRT(1-Inputs!$B$38)*_xlfn.NORM.S.INV(RAND())</f>
        <v>0.57879870588597915</v>
      </c>
      <c r="AT343" s="24">
        <f ca="1">SQRT(Inputs!$B$38)*M343+SQRT(1-Inputs!$B$38)*_xlfn.NORM.S.INV(RAND())</f>
        <v>0.56495800355623971</v>
      </c>
      <c r="AU343" s="15">
        <f ca="1">Inputs!$B$6*EXP($B$8-0.5*C$5^2+C$5*N343)</f>
        <v>5521.8485864903587</v>
      </c>
      <c r="AV343" s="15">
        <f t="shared" ca="1" si="183"/>
        <v>6748.5603142090958</v>
      </c>
      <c r="AW343" s="15">
        <f t="shared" ca="1" si="184"/>
        <v>9327.7705216434497</v>
      </c>
      <c r="AX343" s="15">
        <f t="shared" ca="1" si="185"/>
        <v>13278.86255004044</v>
      </c>
      <c r="AY343" s="15">
        <f t="shared" ca="1" si="186"/>
        <v>17408.48825496604</v>
      </c>
      <c r="AZ343" s="15">
        <f t="shared" ca="1" si="187"/>
        <v>18279.61283639427</v>
      </c>
      <c r="BA343" s="15">
        <f t="shared" ca="1" si="188"/>
        <v>19411.374338409114</v>
      </c>
      <c r="BB343" s="15">
        <f t="shared" ca="1" si="189"/>
        <v>22924.562152993465</v>
      </c>
      <c r="BC343" s="15">
        <f t="shared" ca="1" si="190"/>
        <v>21153.912816160126</v>
      </c>
      <c r="BD343" s="15">
        <f t="shared" ca="1" si="191"/>
        <v>26173.576306806506</v>
      </c>
      <c r="BE343" s="15">
        <f t="shared" ca="1" si="192"/>
        <v>30938.510525421632</v>
      </c>
      <c r="BF343" s="15">
        <f ca="1">Inputs!$B$13*EXP($B$9-0.5*C$6^2+C$6*Y343)</f>
        <v>14847.656257354327</v>
      </c>
      <c r="BG343" s="15">
        <f t="shared" ca="1" si="193"/>
        <v>15895.983034350636</v>
      </c>
      <c r="BH343" s="15">
        <f t="shared" ca="1" si="194"/>
        <v>23689.696898700837</v>
      </c>
      <c r="BI343" s="15">
        <f t="shared" ca="1" si="195"/>
        <v>35228.314962724951</v>
      </c>
      <c r="BJ343" s="15">
        <f t="shared" ca="1" si="196"/>
        <v>39215.755609268235</v>
      </c>
      <c r="BK343" s="15">
        <f t="shared" ca="1" si="197"/>
        <v>46977.967018578187</v>
      </c>
      <c r="BL343" s="15">
        <f t="shared" ca="1" si="198"/>
        <v>45121.363878062068</v>
      </c>
      <c r="BM343" s="15">
        <f t="shared" ca="1" si="199"/>
        <v>49108.308860581463</v>
      </c>
      <c r="BN343" s="15">
        <f t="shared" ca="1" si="200"/>
        <v>52004.040604389935</v>
      </c>
      <c r="BO343" s="15">
        <f t="shared" ca="1" si="201"/>
        <v>68645.654040423702</v>
      </c>
      <c r="BP343" s="15">
        <f t="shared" ca="1" si="202"/>
        <v>87659.265080192825</v>
      </c>
      <c r="BQ343" s="15">
        <f ca="1">Inputs!$B$20*EXP($B$10-0.5*C$7^2+C$7*AJ343)</f>
        <v>2665.7043801339132</v>
      </c>
      <c r="BR343" s="15">
        <f t="shared" ca="1" si="203"/>
        <v>4252.2550008021444</v>
      </c>
      <c r="BS343" s="15">
        <f t="shared" ca="1" si="204"/>
        <v>7595.7485965011165</v>
      </c>
      <c r="BT343" s="15">
        <f t="shared" ca="1" si="205"/>
        <v>10213.368995935729</v>
      </c>
      <c r="BU343" s="15">
        <f t="shared" ca="1" si="206"/>
        <v>14715.371964848482</v>
      </c>
      <c r="BV343" s="15">
        <f t="shared" ca="1" si="207"/>
        <v>20823.379047427919</v>
      </c>
      <c r="BW343" s="15">
        <f t="shared" ca="1" si="208"/>
        <v>22956.05046618788</v>
      </c>
      <c r="BX343" s="15">
        <f t="shared" ca="1" si="209"/>
        <v>32047.360433669099</v>
      </c>
      <c r="BY343" s="15">
        <f t="shared" ca="1" si="210"/>
        <v>31501.350749694</v>
      </c>
      <c r="BZ343" s="15">
        <f t="shared" ca="1" si="211"/>
        <v>49163.221672879758</v>
      </c>
      <c r="CA343" s="15">
        <f t="shared" ca="1" si="212"/>
        <v>76352.483989542263</v>
      </c>
      <c r="CB343" s="15">
        <f ca="1">(AU343*DCF!C$10-DCF!C$5*MAX(AU343*DCF!C$10,0)-MAX(AU343-Inputs!$B$6,0)/Inputs!$B$10)*DCF!C$6</f>
        <v>1039.0841904898082</v>
      </c>
      <c r="CC343" s="15">
        <f ca="1">(AV343*DCF!D$10-DCF!D$5*MAX(AV343*DCF!D$10,0)-MAX(AV343-AU343,0)/Inputs!$B$10)*DCF!D$6</f>
        <v>1345.8143071155243</v>
      </c>
      <c r="CD343" s="15">
        <f ca="1">(AW343*DCF!E$10-DCF!E$5*MAX(AW343*DCF!E$10,0)-MAX(AW343-AV343,0)/Inputs!$B$10)*DCF!E$6</f>
        <v>1572.688779702519</v>
      </c>
      <c r="CE343" s="15">
        <f ca="1">(AX343*DCF!F$10-DCF!F$5*MAX(AX343*DCF!F$10,0)-MAX(AX343-AW343,0)/Inputs!$B$10)*DCF!F$6</f>
        <v>2076.6302403239147</v>
      </c>
      <c r="CF343" s="15">
        <f ca="1">(AY343*DCF!G$10-DCF!G$5*MAX(AY343*DCF!G$10,0)-MAX(AY343-AX343,0)/Inputs!$B$10)*DCF!G$6</f>
        <v>2793.056856253233</v>
      </c>
      <c r="CG343" s="15">
        <f ca="1">(AZ343*DCF!H$10-DCF!H$5*MAX(AZ343*DCF!H$10,0)-MAX(AZ343-AY343,0)/Inputs!$B$10)*DCF!H$6</f>
        <v>3394.3161574164255</v>
      </c>
      <c r="CH343" s="15">
        <f ca="1">(BA343*DCF!I$10-DCF!I$5*MAX(BA343*DCF!I$10,0)-MAX(BA343-AZ343,0)/Inputs!$B$10)*DCF!I$6</f>
        <v>3360.1014228610916</v>
      </c>
      <c r="CI343" s="15">
        <f ca="1">(BB343*DCF!J$10-DCF!J$5*MAX(BB343*DCF!J$10,0)-MAX(BB343-BA343,0)/Inputs!$B$10)*DCF!J$6</f>
        <v>3401.5423372615028</v>
      </c>
      <c r="CJ343" s="15">
        <f ca="1">(BC343*DCF!K$10-DCF!K$5*MAX(BC343*DCF!K$10,0)-MAX(BC343-BB343,0)/Inputs!$B$10)*DCF!K$6</f>
        <v>3405.4402296093022</v>
      </c>
      <c r="CK343" s="15">
        <f ca="1">(BD343*DCF!L$10-DCF!L$5*MAX(BD343*DCF!L$10,0)-MAX(BD343-BC343,0)/Inputs!$B$10)*DCF!L$6</f>
        <v>3298.3492581602031</v>
      </c>
      <c r="CL343" s="15">
        <f ca="1">(BE343*DCF!M$10-DCF!M$5*MAX(BE343*DCF!M$10,0)-MAX(BE343-BD343,0)/Inputs!$B$10)*DCF!M$6</f>
        <v>3796.601689978761</v>
      </c>
      <c r="CM343" s="15">
        <f ca="1">(BF343*DCF!C$28-DCF!C$5*MAX(BF343*DCF!C$28,0)-MAX(BF343-Inputs!$B$13,0)/Inputs!$B$17)*DCF!C$6</f>
        <v>3732.1795438533445</v>
      </c>
      <c r="CN343" s="15">
        <f ca="1">(BG343*DCF!D$28-DCF!D$5*MAX(BG343*DCF!D$28,0)-MAX(BG343-BF343,0)/Inputs!$B$17)*DCF!D$6</f>
        <v>4458.0774586337193</v>
      </c>
      <c r="CO343" s="15">
        <f ca="1">(BH343*DCF!E$28-DCF!E$5*MAX(BH343*DCF!E$28,0)-MAX(BH343-BG343,0)/Inputs!$B$17)*DCF!E$6</f>
        <v>5173.3102670711669</v>
      </c>
      <c r="CP343" s="15">
        <f ca="1">(BI343*DCF!F$28-DCF!F$5*MAX(BI343*DCF!F$28,0)-MAX(BI343-BH343,0)/Inputs!$B$17)*DCF!F$6</f>
        <v>7462.771767853339</v>
      </c>
      <c r="CQ343" s="15">
        <f ca="1">(BJ343*DCF!G$28-DCF!G$5*MAX(BJ343*DCF!G$28,0)-MAX(BJ343-BI343,0)/Inputs!$B$17)*DCF!G$6</f>
        <v>9504.1771962603416</v>
      </c>
      <c r="CR343" s="15">
        <f ca="1">(BK343*DCF!H$28-DCF!H$5*MAX(BK343*DCF!H$28,0)-MAX(BK343-BJ343,0)/Inputs!$B$17)*DCF!H$6</f>
        <v>10412.139721042897</v>
      </c>
      <c r="CS343" s="15">
        <f ca="1">(BL343*DCF!I$28-DCF!I$5*MAX(BL343*DCF!I$28,0)-MAX(BL343-BK343,0)/Inputs!$B$17)*DCF!I$6</f>
        <v>10610.425753928588</v>
      </c>
      <c r="CT343" s="15">
        <f ca="1">(BM343*DCF!J$28-DCF!J$5*MAX(BM343*DCF!J$28,0)-MAX(BM343-BL343,0)/Inputs!$B$17)*DCF!J$6</f>
        <v>10426.593336029115</v>
      </c>
      <c r="CU343" s="15">
        <f ca="1">(BN343*DCF!K$28-DCF!K$5*MAX(BN343*DCF!K$28,0)-MAX(BN343-BM343,0)/Inputs!$B$17)*DCF!K$6</f>
        <v>10627.692856128924</v>
      </c>
      <c r="CV343" s="15">
        <f ca="1">(BO343*DCF!L$28-DCF!L$5*MAX(BO343*DCF!L$28,0)-MAX(BO343-BN343,0)/Inputs!$B$17)*DCF!L$6</f>
        <v>11813.22253472629</v>
      </c>
      <c r="CW343" s="15">
        <f ca="1">(BP343*DCF!M$28-DCF!M$5*MAX(BP343*DCF!M$28,0)-MAX(BP343-BO343,0)/Inputs!$B$17)*DCF!M$6</f>
        <v>14505.684833074796</v>
      </c>
      <c r="CX343" s="15">
        <f ca="1">(BQ343*DCF!C$46-DCF!C$5*MAX(BQ343*DCF!C$46,0)-MAX(BQ343-Inputs!$B$20,0)/Inputs!$B$24)*DCF!C$6</f>
        <v>-615.63611550436792</v>
      </c>
      <c r="CY343" s="15">
        <f ca="1">(BR343*DCF!D$46-DCF!D$5*MAX(BR343*DCF!D$46,0)-MAX(BR343-BQ343,0)/Inputs!$B$24)*DCF!D$6</f>
        <v>-1402.7287450417205</v>
      </c>
      <c r="CZ343" s="15">
        <f ca="1">(BS343*DCF!E$46-DCF!E$5*MAX(BS343*DCF!E$46,0)-MAX(BS343-BR343,0)/Inputs!$B$24)*DCF!E$6</f>
        <v>-2216.1236272285055</v>
      </c>
      <c r="DA343" s="15">
        <f ca="1">(BT343*DCF!F$46-DCF!F$5*MAX(BT343*DCF!F$46,0)-MAX(BT343-BS343,0)/Inputs!$B$24)*DCF!F$6</f>
        <v>-1696.9604408560303</v>
      </c>
      <c r="DB343" s="15">
        <f ca="1">(BU343*DCF!G$46-DCF!G$5*MAX(BU343*DCF!G$46,0)-MAX(BU343-BT343,0)/Inputs!$B$24)*DCF!G$6</f>
        <v>-2009.3808888969961</v>
      </c>
      <c r="DC343" s="15">
        <f ca="1">(BV343*DCF!H$46-DCF!H$5*MAX(BV343*DCF!H$46,0)-MAX(BV343-BU343,0)/Inputs!$B$24)*DCF!H$6</f>
        <v>-1898.0257765312499</v>
      </c>
      <c r="DD343" s="15">
        <f ca="1">(BW343*DCF!I$46-DCF!I$5*MAX(BW343*DCF!I$46,0)-MAX(BW343-BV343,0)/Inputs!$B$24)*DCF!I$6</f>
        <v>-82.028578129647599</v>
      </c>
      <c r="DE343" s="15">
        <f ca="1">(BX343*DCF!J$46-DCF!J$5*MAX(BX343*DCF!J$46,0)-MAX(BX343-BW343,0)/Inputs!$B$24)*DCF!J$6</f>
        <v>-1066.5687498027405</v>
      </c>
      <c r="DF343" s="15">
        <f ca="1">(BY343*DCF!K$46-DCF!K$5*MAX(BY343*DCF!K$46,0)-MAX(BY343-BX343,0)/Inputs!$B$24)*DCF!K$6</f>
        <v>1799.4621650677079</v>
      </c>
      <c r="DG343" s="15">
        <f ca="1">(BZ343*DCF!L$46-DCF!L$5*MAX(BZ343*DCF!L$46,0)-MAX(BZ343-BY343,0)/Inputs!$B$24)*DCF!L$6</f>
        <v>-598.51379760130123</v>
      </c>
      <c r="DH343" s="15">
        <f ca="1">(CA343*DCF!M$46-DCF!M$5*MAX(CA343*DCF!M$46,0)-MAX(CA343-BZ343,0)/Inputs!$B$24)*DCF!M$6</f>
        <v>301.65119851761648</v>
      </c>
      <c r="DI343" s="15">
        <f ca="1">SUM(CB343:CL343)+BE343*DCF!M$10*(1+Inputs!$B$30)*(1-Inputs!$B$33)*(1-Inputs!$B$30/Inputs!$B$31)/(Inputs!$B$29-Inputs!$B$30)*DCF!M$6</f>
        <v>115585.90938086835</v>
      </c>
      <c r="DJ343" s="15">
        <f ca="1">SUM(CM343:CW343)+BP343*DCF!M$28*(1+Inputs!$B$30)*(1-Inputs!$B$33)*(1-Inputs!$B$30/Inputs!$B$31)/(Inputs!$B$29-Inputs!$B$30)*DCF!M$6</f>
        <v>424002.13379120786</v>
      </c>
      <c r="DK343" s="15">
        <f ca="1">SUM(CX343:DH343)+CA343*DCF!M$46*(1+Inputs!$B$30)*(1-Inputs!$B$33)*(1-Inputs!$B$30/Inputs!$B$31)/(Inputs!$B$29-Inputs!$B$30)*DCF!M$6</f>
        <v>108565.13142175514</v>
      </c>
      <c r="DM343" s="15">
        <f ca="1">DI343+DJ343+DK343+Inputs!$B$34+Inputs!$B$36-Inputs!$B$35</f>
        <v>725004.17459383141</v>
      </c>
    </row>
    <row r="344" spans="1:117" x14ac:dyDescent="0.75">
      <c r="A344" s="11">
        <v>331</v>
      </c>
      <c r="C344" s="24">
        <f t="shared" ref="C344:M353" ca="1" si="213">_xlfn.NORM.S.INV(RAND())</f>
        <v>-1.4611283319848014E-2</v>
      </c>
      <c r="D344" s="24">
        <f t="shared" ca="1" si="213"/>
        <v>1.4927693467398635</v>
      </c>
      <c r="E344" s="24">
        <f t="shared" ca="1" si="213"/>
        <v>-0.64541338884479682</v>
      </c>
      <c r="F344" s="24">
        <f t="shared" ca="1" si="213"/>
        <v>0.94953024965299082</v>
      </c>
      <c r="G344" s="24">
        <f t="shared" ca="1" si="213"/>
        <v>0.51360994793320669</v>
      </c>
      <c r="H344" s="24">
        <f t="shared" ca="1" si="213"/>
        <v>0.51046779365002148</v>
      </c>
      <c r="I344" s="24">
        <f t="shared" ca="1" si="213"/>
        <v>1.079680814821101</v>
      </c>
      <c r="J344" s="24">
        <f t="shared" ca="1" si="213"/>
        <v>0.26739013528328909</v>
      </c>
      <c r="K344" s="24">
        <f t="shared" ca="1" si="213"/>
        <v>-0.66287378558369126</v>
      </c>
      <c r="L344" s="24">
        <f t="shared" ca="1" si="213"/>
        <v>0.70255006567898448</v>
      </c>
      <c r="M344" s="24">
        <f t="shared" ca="1" si="213"/>
        <v>0.69579096472673407</v>
      </c>
      <c r="N344" s="24">
        <f ca="1">SQRT(Inputs!$B$38)*C344+SQRT(1-Inputs!$B$38)*_xlfn.NORM.S.INV(RAND())</f>
        <v>-1.0281762610312846</v>
      </c>
      <c r="O344" s="24">
        <f ca="1">SQRT(Inputs!$B$38)*D344+SQRT(1-Inputs!$B$38)*_xlfn.NORM.S.INV(RAND())</f>
        <v>1.1455122870943937</v>
      </c>
      <c r="P344" s="24">
        <f ca="1">SQRT(Inputs!$B$38)*E344+SQRT(1-Inputs!$B$38)*_xlfn.NORM.S.INV(RAND())</f>
        <v>-1.7195834063444393</v>
      </c>
      <c r="Q344" s="24">
        <f ca="1">SQRT(Inputs!$B$38)*F344+SQRT(1-Inputs!$B$38)*_xlfn.NORM.S.INV(RAND())</f>
        <v>0.51481543148540743</v>
      </c>
      <c r="R344" s="24">
        <f ca="1">SQRT(Inputs!$B$38)*G344+SQRT(1-Inputs!$B$38)*_xlfn.NORM.S.INV(RAND())</f>
        <v>-0.40568609082934609</v>
      </c>
      <c r="S344" s="24">
        <f ca="1">SQRT(Inputs!$B$38)*H344+SQRT(1-Inputs!$B$38)*_xlfn.NORM.S.INV(RAND())</f>
        <v>0.36096431052029793</v>
      </c>
      <c r="T344" s="24">
        <f ca="1">SQRT(Inputs!$B$38)*I344+SQRT(1-Inputs!$B$38)*_xlfn.NORM.S.INV(RAND())</f>
        <v>1.6578504712885598</v>
      </c>
      <c r="U344" s="24">
        <f ca="1">SQRT(Inputs!$B$38)*J344+SQRT(1-Inputs!$B$38)*_xlfn.NORM.S.INV(RAND())</f>
        <v>1.4011074614423662</v>
      </c>
      <c r="V344" s="24">
        <f ca="1">SQRT(Inputs!$B$38)*K344+SQRT(1-Inputs!$B$38)*_xlfn.NORM.S.INV(RAND())</f>
        <v>0.43297622326489943</v>
      </c>
      <c r="W344" s="24">
        <f ca="1">SQRT(Inputs!$B$38)*L344+SQRT(1-Inputs!$B$38)*_xlfn.NORM.S.INV(RAND())</f>
        <v>0.3662883922537315</v>
      </c>
      <c r="X344" s="24">
        <f ca="1">SQRT(Inputs!$B$38)*M344+SQRT(1-Inputs!$B$38)*_xlfn.NORM.S.INV(RAND())</f>
        <v>-0.26571153510071266</v>
      </c>
      <c r="Y344" s="24">
        <f ca="1">SQRT(Inputs!$B$38)*C344+SQRT(1-Inputs!$B$38)*_xlfn.NORM.S.INV(RAND())</f>
        <v>0.23235028618177761</v>
      </c>
      <c r="Z344" s="24">
        <f ca="1">SQRT(Inputs!$B$38)*D344+SQRT(1-Inputs!$B$38)*_xlfn.NORM.S.INV(RAND())</f>
        <v>1.6736363587723422</v>
      </c>
      <c r="AA344" s="24">
        <f ca="1">SQRT(Inputs!$B$38)*E344+SQRT(1-Inputs!$B$38)*_xlfn.NORM.S.INV(RAND())</f>
        <v>-1.1125906467614981</v>
      </c>
      <c r="AB344" s="24">
        <f ca="1">SQRT(Inputs!$B$38)*F344+SQRT(1-Inputs!$B$38)*_xlfn.NORM.S.INV(RAND())</f>
        <v>-0.48174045454185999</v>
      </c>
      <c r="AC344" s="24">
        <f ca="1">SQRT(Inputs!$B$38)*G344+SQRT(1-Inputs!$B$38)*_xlfn.NORM.S.INV(RAND())</f>
        <v>-0.3241681749778334</v>
      </c>
      <c r="AD344" s="24">
        <f ca="1">SQRT(Inputs!$B$38)*H344+SQRT(1-Inputs!$B$38)*_xlfn.NORM.S.INV(RAND())</f>
        <v>-0.47402933139107895</v>
      </c>
      <c r="AE344" s="24">
        <f ca="1">SQRT(Inputs!$B$38)*I344+SQRT(1-Inputs!$B$38)*_xlfn.NORM.S.INV(RAND())</f>
        <v>1.3620239717757809</v>
      </c>
      <c r="AF344" s="24">
        <f ca="1">SQRT(Inputs!$B$38)*J344+SQRT(1-Inputs!$B$38)*_xlfn.NORM.S.INV(RAND())</f>
        <v>0.54316041092223533</v>
      </c>
      <c r="AG344" s="24">
        <f ca="1">SQRT(Inputs!$B$38)*K344+SQRT(1-Inputs!$B$38)*_xlfn.NORM.S.INV(RAND())</f>
        <v>-0.87114035526516842</v>
      </c>
      <c r="AH344" s="24">
        <f ca="1">SQRT(Inputs!$B$38)*L344+SQRT(1-Inputs!$B$38)*_xlfn.NORM.S.INV(RAND())</f>
        <v>-0.25702727018189991</v>
      </c>
      <c r="AI344" s="24">
        <f ca="1">SQRT(Inputs!$B$38)*M344+SQRT(1-Inputs!$B$38)*_xlfn.NORM.S.INV(RAND())</f>
        <v>-0.21638745570942641</v>
      </c>
      <c r="AJ344" s="24">
        <f ca="1">SQRT(Inputs!$B$38)*C344+SQRT(1-Inputs!$B$38)*_xlfn.NORM.S.INV(RAND())</f>
        <v>-1.3366370407161516</v>
      </c>
      <c r="AK344" s="24">
        <f ca="1">SQRT(Inputs!$B$38)*D344+SQRT(1-Inputs!$B$38)*_xlfn.NORM.S.INV(RAND())</f>
        <v>1.9804531293609686</v>
      </c>
      <c r="AL344" s="24">
        <f ca="1">SQRT(Inputs!$B$38)*E344+SQRT(1-Inputs!$B$38)*_xlfn.NORM.S.INV(RAND())</f>
        <v>0.10495993477667875</v>
      </c>
      <c r="AM344" s="24">
        <f ca="1">SQRT(Inputs!$B$38)*F344+SQRT(1-Inputs!$B$38)*_xlfn.NORM.S.INV(RAND())</f>
        <v>1.9936841269901695</v>
      </c>
      <c r="AN344" s="24">
        <f ca="1">SQRT(Inputs!$B$38)*G344+SQRT(1-Inputs!$B$38)*_xlfn.NORM.S.INV(RAND())</f>
        <v>-1.3198577663694218</v>
      </c>
      <c r="AO344" s="24">
        <f ca="1">SQRT(Inputs!$B$38)*H344+SQRT(1-Inputs!$B$38)*_xlfn.NORM.S.INV(RAND())</f>
        <v>0.80257137790894151</v>
      </c>
      <c r="AP344" s="24">
        <f ca="1">SQRT(Inputs!$B$38)*I344+SQRT(1-Inputs!$B$38)*_xlfn.NORM.S.INV(RAND())</f>
        <v>-0.3511799317966513</v>
      </c>
      <c r="AQ344" s="24">
        <f ca="1">SQRT(Inputs!$B$38)*J344+SQRT(1-Inputs!$B$38)*_xlfn.NORM.S.INV(RAND())</f>
        <v>0.88866966142365666</v>
      </c>
      <c r="AR344" s="24">
        <f ca="1">SQRT(Inputs!$B$38)*K344+SQRT(1-Inputs!$B$38)*_xlfn.NORM.S.INV(RAND())</f>
        <v>-0.36575905882666071</v>
      </c>
      <c r="AS344" s="24">
        <f ca="1">SQRT(Inputs!$B$38)*L344+SQRT(1-Inputs!$B$38)*_xlfn.NORM.S.INV(RAND())</f>
        <v>1.3724466068324299</v>
      </c>
      <c r="AT344" s="24">
        <f ca="1">SQRT(Inputs!$B$38)*M344+SQRT(1-Inputs!$B$38)*_xlfn.NORM.S.INV(RAND())</f>
        <v>0.48787473915238178</v>
      </c>
      <c r="AU344" s="15">
        <f ca="1">Inputs!$B$6*EXP($B$8-0.5*C$5^2+C$5*N344)</f>
        <v>4201.4221867902597</v>
      </c>
      <c r="AV344" s="15">
        <f t="shared" ca="1" si="183"/>
        <v>6052.2671272203197</v>
      </c>
      <c r="AW344" s="15">
        <f t="shared" ca="1" si="184"/>
        <v>5852.0331376773493</v>
      </c>
      <c r="AX344" s="15">
        <f t="shared" ca="1" si="185"/>
        <v>7619.3761898736366</v>
      </c>
      <c r="AY344" s="15">
        <f t="shared" ca="1" si="186"/>
        <v>8880.7643798935387</v>
      </c>
      <c r="AZ344" s="15">
        <f t="shared" ca="1" si="187"/>
        <v>11301.842399878995</v>
      </c>
      <c r="BA344" s="15">
        <f t="shared" ca="1" si="188"/>
        <v>16451.080265619439</v>
      </c>
      <c r="BB344" s="15">
        <f t="shared" ca="1" si="189"/>
        <v>23176.54364181498</v>
      </c>
      <c r="BC344" s="15">
        <f t="shared" ca="1" si="190"/>
        <v>29596.879732663107</v>
      </c>
      <c r="BD344" s="15">
        <f t="shared" ca="1" si="191"/>
        <v>37522.734914271728</v>
      </c>
      <c r="BE344" s="15">
        <f t="shared" ca="1" si="192"/>
        <v>44879.907412615132</v>
      </c>
      <c r="BF344" s="15">
        <f ca="1">Inputs!$B$13*EXP($B$9-0.5*C$6^2+C$6*Y344)</f>
        <v>14483.019001079983</v>
      </c>
      <c r="BG344" s="15">
        <f t="shared" ca="1" si="193"/>
        <v>23873.732558642394</v>
      </c>
      <c r="BH344" s="15">
        <f t="shared" ca="1" si="194"/>
        <v>24254.10167501359</v>
      </c>
      <c r="BI344" s="15">
        <f t="shared" ca="1" si="195"/>
        <v>27568.769035888439</v>
      </c>
      <c r="BJ344" s="15">
        <f t="shared" ca="1" si="196"/>
        <v>32254.574734166345</v>
      </c>
      <c r="BK344" s="15">
        <f t="shared" ca="1" si="197"/>
        <v>37112.32546716505</v>
      </c>
      <c r="BL344" s="15">
        <f t="shared" ca="1" si="198"/>
        <v>54388.445222746421</v>
      </c>
      <c r="BM344" s="15">
        <f t="shared" ca="1" si="199"/>
        <v>71521.897211465082</v>
      </c>
      <c r="BN344" s="15">
        <f t="shared" ca="1" si="200"/>
        <v>79243.243403954169</v>
      </c>
      <c r="BO344" s="15">
        <f t="shared" ca="1" si="201"/>
        <v>94630.706658515031</v>
      </c>
      <c r="BP344" s="15">
        <f t="shared" ca="1" si="202"/>
        <v>113651.95361147329</v>
      </c>
      <c r="BQ344" s="15">
        <f ca="1">Inputs!$B$20*EXP($B$10-0.5*C$7^2+C$7*AJ344)</f>
        <v>2670.0344844494962</v>
      </c>
      <c r="BR344" s="15">
        <f t="shared" ca="1" si="203"/>
        <v>6795.2594815159682</v>
      </c>
      <c r="BS344" s="15">
        <f t="shared" ca="1" si="204"/>
        <v>9590.1576475933798</v>
      </c>
      <c r="BT344" s="15">
        <f t="shared" ca="1" si="205"/>
        <v>22308.012090116041</v>
      </c>
      <c r="BU344" s="15">
        <f t="shared" ca="1" si="206"/>
        <v>22464.031832703018</v>
      </c>
      <c r="BV344" s="15">
        <f t="shared" ca="1" si="207"/>
        <v>37448.398538798538</v>
      </c>
      <c r="BW344" s="15">
        <f t="shared" ca="1" si="208"/>
        <v>48513.850290104172</v>
      </c>
      <c r="BX344" s="15">
        <f t="shared" ca="1" si="209"/>
        <v>81086.762147696412</v>
      </c>
      <c r="BY344" s="15">
        <f t="shared" ca="1" si="210"/>
        <v>105937.4096297294</v>
      </c>
      <c r="BZ344" s="15">
        <f t="shared" ca="1" si="211"/>
        <v>191303.88060106972</v>
      </c>
      <c r="CA344" s="15">
        <f t="shared" ca="1" si="212"/>
        <v>293060.81672884471</v>
      </c>
      <c r="CB344" s="15">
        <f ca="1">(AU344*DCF!C$10-DCF!C$5*MAX(AU344*DCF!C$10,0)-MAX(AU344-Inputs!$B$6,0)/Inputs!$B$10)*DCF!C$6</f>
        <v>1048.4990660735577</v>
      </c>
      <c r="CC344" s="15">
        <f ca="1">(AV344*DCF!D$10-DCF!D$5*MAX(AV344*DCF!D$10,0)-MAX(AV344-AU344,0)/Inputs!$B$10)*DCF!D$6</f>
        <v>1023.9190108254342</v>
      </c>
      <c r="CD344" s="15">
        <f ca="1">(AW344*DCF!E$10-DCF!E$5*MAX(AW344*DCF!E$10,0)-MAX(AW344-AV344,0)/Inputs!$B$10)*DCF!E$6</f>
        <v>1351.1412949624835</v>
      </c>
      <c r="CE344" s="15">
        <f ca="1">(AX344*DCF!F$10-DCF!F$5*MAX(AX344*DCF!F$10,0)-MAX(AX344-AW344,0)/Inputs!$B$10)*DCF!F$6</f>
        <v>1295.5574077885155</v>
      </c>
      <c r="CF344" s="15">
        <f ca="1">(AY344*DCF!G$10-DCF!G$5*MAX(AY344*DCF!G$10,0)-MAX(AY344-AX344,0)/Inputs!$B$10)*DCF!G$6</f>
        <v>1587.3307385946473</v>
      </c>
      <c r="CG344" s="15">
        <f ca="1">(AZ344*DCF!H$10-DCF!H$5*MAX(AZ344*DCF!H$10,0)-MAX(AZ344-AY344,0)/Inputs!$B$10)*DCF!H$6</f>
        <v>1764.3550025329073</v>
      </c>
      <c r="CH344" s="15">
        <f ca="1">(BA344*DCF!I$10-DCF!I$5*MAX(BA344*DCF!I$10,0)-MAX(BA344-AZ344,0)/Inputs!$B$10)*DCF!I$6</f>
        <v>2160.3568043251494</v>
      </c>
      <c r="CI344" s="15">
        <f ca="1">(BB344*DCF!J$10-DCF!J$5*MAX(BB344*DCF!J$10,0)-MAX(BB344-BA344,0)/Inputs!$B$10)*DCF!J$6</f>
        <v>2958.015518112169</v>
      </c>
      <c r="CJ344" s="15">
        <f ca="1">(BC344*DCF!K$10-DCF!K$5*MAX(BC344*DCF!K$10,0)-MAX(BC344-BB344,0)/Inputs!$B$10)*DCF!K$6</f>
        <v>3865.8729910896468</v>
      </c>
      <c r="CK344" s="15">
        <f ca="1">(BD344*DCF!L$10-DCF!L$5*MAX(BD344*DCF!L$10,0)-MAX(BD344-BC344,0)/Inputs!$B$10)*DCF!L$6</f>
        <v>4634.2005504077551</v>
      </c>
      <c r="CL344" s="15">
        <f ca="1">(BE344*DCF!M$10-DCF!M$5*MAX(BE344*DCF!M$10,0)-MAX(BE344-BD344,0)/Inputs!$B$10)*DCF!M$6</f>
        <v>5454.24254909909</v>
      </c>
      <c r="CM344" s="15">
        <f ca="1">(BF344*DCF!C$28-DCF!C$5*MAX(BF344*DCF!C$28,0)-MAX(BF344-Inputs!$B$13,0)/Inputs!$B$17)*DCF!C$6</f>
        <v>3705.1064820529668</v>
      </c>
      <c r="CN344" s="15">
        <f ca="1">(BG344*DCF!D$28-DCF!D$5*MAX(BG344*DCF!D$28,0)-MAX(BG344-BF344,0)/Inputs!$B$17)*DCF!D$6</f>
        <v>5027.895095254863</v>
      </c>
      <c r="CO344" s="15">
        <f ca="1">(BH344*DCF!E$28-DCF!E$5*MAX(BH344*DCF!E$28,0)-MAX(BH344-BG344,0)/Inputs!$B$17)*DCF!E$6</f>
        <v>6794.2279565148792</v>
      </c>
      <c r="CP344" s="15">
        <f ca="1">(BI344*DCF!F$28-DCF!F$5*MAX(BI344*DCF!F$28,0)-MAX(BI344-BH344,0)/Inputs!$B$17)*DCF!F$6</f>
        <v>6880.7070227282893</v>
      </c>
      <c r="CQ344" s="15">
        <f ca="1">(BJ344*DCF!G$28-DCF!G$5*MAX(BJ344*DCF!G$28,0)-MAX(BJ344-BI344,0)/Inputs!$B$17)*DCF!G$6</f>
        <v>7580.5879011906063</v>
      </c>
      <c r="CR344" s="15">
        <f ca="1">(BK344*DCF!H$28-DCF!H$5*MAX(BK344*DCF!H$28,0)-MAX(BK344-BJ344,0)/Inputs!$B$17)*DCF!H$6</f>
        <v>8423.5294000557606</v>
      </c>
      <c r="CS344" s="15">
        <f ca="1">(BL344*DCF!I$28-DCF!I$5*MAX(BL344*DCF!I$28,0)-MAX(BL344-BK344,0)/Inputs!$B$17)*DCF!I$6</f>
        <v>10309.955254298957</v>
      </c>
      <c r="CT344" s="15">
        <f ca="1">(BM344*DCF!J$28-DCF!J$5*MAX(BM344*DCF!J$28,0)-MAX(BM344-BL344,0)/Inputs!$B$17)*DCF!J$6</f>
        <v>13683.564796902258</v>
      </c>
      <c r="CU344" s="15">
        <f ca="1">(BN344*DCF!K$28-DCF!K$5*MAX(BN344*DCF!K$28,0)-MAX(BN344-BM344,0)/Inputs!$B$17)*DCF!K$6</f>
        <v>15789.082274572233</v>
      </c>
      <c r="CV344" s="15">
        <f ca="1">(BO344*DCF!L$28-DCF!L$5*MAX(BO344*DCF!L$28,0)-MAX(BO344-BN344,0)/Inputs!$B$17)*DCF!L$6</f>
        <v>17139.695139314787</v>
      </c>
      <c r="CW344" s="15">
        <f ca="1">(BP344*DCF!M$28-DCF!M$5*MAX(BP344*DCF!M$28,0)-MAX(BP344-BO344,0)/Inputs!$B$17)*DCF!M$6</f>
        <v>19395.426055458429</v>
      </c>
      <c r="CX344" s="15">
        <f ca="1">(BQ344*DCF!C$46-DCF!C$5*MAX(BQ344*DCF!C$46,0)-MAX(BQ344-Inputs!$B$20,0)/Inputs!$B$24)*DCF!C$6</f>
        <v>-616.6361395957266</v>
      </c>
      <c r="CY344" s="15">
        <f ca="1">(BR344*DCF!D$46-DCF!D$5*MAX(BR344*DCF!D$46,0)-MAX(BR344-BQ344,0)/Inputs!$B$24)*DCF!D$6</f>
        <v>-2919.9915897670198</v>
      </c>
      <c r="CZ344" s="15">
        <f ca="1">(BS344*DCF!E$46-DCF!E$5*MAX(BS344*DCF!E$46,0)-MAX(BS344-BR344,0)/Inputs!$B$24)*DCF!E$6</f>
        <v>-2235.7247542833347</v>
      </c>
      <c r="DA344" s="15">
        <f ca="1">(BT344*DCF!F$46-DCF!F$5*MAX(BT344*DCF!F$46,0)-MAX(BT344-BS344,0)/Inputs!$B$24)*DCF!F$6</f>
        <v>-6255.5833269841178</v>
      </c>
      <c r="DB344" s="15">
        <f ca="1">(BU344*DCF!G$46-DCF!G$5*MAX(BU344*DCF!G$46,0)-MAX(BU344-BT344,0)/Inputs!$B$24)*DCF!G$6</f>
        <v>-808.1276061771166</v>
      </c>
      <c r="DC344" s="15">
        <f ca="1">(BV344*DCF!H$46-DCF!H$5*MAX(BV344*DCF!H$46,0)-MAX(BV344-BU344,0)/Inputs!$B$24)*DCF!H$6</f>
        <v>-4656.3001431811244</v>
      </c>
      <c r="DD344" s="15">
        <f ca="1">(BW344*DCF!I$46-DCF!I$5*MAX(BW344*DCF!I$46,0)-MAX(BW344-BV344,0)/Inputs!$B$24)*DCF!I$6</f>
        <v>-2056.0169497105949</v>
      </c>
      <c r="DE344" s="15">
        <f ca="1">(BX344*DCF!J$46-DCF!J$5*MAX(BX344*DCF!J$46,0)-MAX(BX344-BW344,0)/Inputs!$B$24)*DCF!J$6</f>
        <v>-5236.4386841311125</v>
      </c>
      <c r="DF344" s="15">
        <f ca="1">(BY344*DCF!K$46-DCF!K$5*MAX(BY344*DCF!K$46,0)-MAX(BY344-BX344,0)/Inputs!$B$24)*DCF!K$6</f>
        <v>-36.248632422772104</v>
      </c>
      <c r="DG344" s="15">
        <f ca="1">(BZ344*DCF!L$46-DCF!L$5*MAX(BZ344*DCF!L$46,0)-MAX(BZ344-BY344,0)/Inputs!$B$24)*DCF!L$6</f>
        <v>-6094.76318997214</v>
      </c>
      <c r="DH344" s="15">
        <f ca="1">(CA344*DCF!M$46-DCF!M$5*MAX(CA344*DCF!M$46,0)-MAX(CA344-BZ344,0)/Inputs!$B$24)*DCF!M$6</f>
        <v>1701.8993658211223</v>
      </c>
      <c r="DI344" s="15">
        <f ca="1">SUM(CB344:CL344)+BE344*DCF!M$10*(1+Inputs!$B$30)*(1-Inputs!$B$33)*(1-Inputs!$B$30/Inputs!$B$31)/(Inputs!$B$29-Inputs!$B$30)*DCF!M$6</f>
        <v>152044.86673845534</v>
      </c>
      <c r="DJ344" s="15">
        <f ca="1">SUM(CM344:CW344)+BP344*DCF!M$28*(1+Inputs!$B$30)*(1-Inputs!$B$33)*(1-Inputs!$B$30/Inputs!$B$31)/(Inputs!$B$29-Inputs!$B$30)*DCF!M$6</f>
        <v>536456.29710131732</v>
      </c>
      <c r="DK344" s="15">
        <f ca="1">SUM(CX344:DH344)+CA344*DCF!M$46*(1+Inputs!$B$30)*(1-Inputs!$B$33)*(1-Inputs!$B$30/Inputs!$B$31)/(Inputs!$B$29-Inputs!$B$30)*DCF!M$6</f>
        <v>423892.80628542014</v>
      </c>
      <c r="DM344" s="15">
        <f ca="1">DI344+DJ344+DK344+Inputs!$B$34+Inputs!$B$36-Inputs!$B$35</f>
        <v>1189244.9701251928</v>
      </c>
    </row>
    <row r="345" spans="1:117" x14ac:dyDescent="0.75">
      <c r="A345" s="11">
        <v>332</v>
      </c>
      <c r="C345" s="24">
        <f t="shared" ca="1" si="213"/>
        <v>0.98030061070275654</v>
      </c>
      <c r="D345" s="24">
        <f t="shared" ca="1" si="213"/>
        <v>-0.91799831918611874</v>
      </c>
      <c r="E345" s="24">
        <f t="shared" ca="1" si="213"/>
        <v>0.82437149185603698</v>
      </c>
      <c r="F345" s="24">
        <f t="shared" ca="1" si="213"/>
        <v>-2.1130313669728156</v>
      </c>
      <c r="G345" s="24">
        <f t="shared" ca="1" si="213"/>
        <v>0.44536563712630806</v>
      </c>
      <c r="H345" s="24">
        <f t="shared" ca="1" si="213"/>
        <v>-0.12330202115313035</v>
      </c>
      <c r="I345" s="24">
        <f t="shared" ca="1" si="213"/>
        <v>1.078716034631696</v>
      </c>
      <c r="J345" s="24">
        <f t="shared" ca="1" si="213"/>
        <v>-1.0866415969241665</v>
      </c>
      <c r="K345" s="24">
        <f t="shared" ca="1" si="213"/>
        <v>0.75305659054442742</v>
      </c>
      <c r="L345" s="24">
        <f t="shared" ca="1" si="213"/>
        <v>-0.70810130355239942</v>
      </c>
      <c r="M345" s="24">
        <f t="shared" ca="1" si="213"/>
        <v>-2.0809148825428836</v>
      </c>
      <c r="N345" s="24">
        <f ca="1">SQRT(Inputs!$B$38)*C345+SQRT(1-Inputs!$B$38)*_xlfn.NORM.S.INV(RAND())</f>
        <v>-0.29985472712208894</v>
      </c>
      <c r="O345" s="24">
        <f ca="1">SQRT(Inputs!$B$38)*D345+SQRT(1-Inputs!$B$38)*_xlfn.NORM.S.INV(RAND())</f>
        <v>0.85323528739701537</v>
      </c>
      <c r="P345" s="24">
        <f ca="1">SQRT(Inputs!$B$38)*E345+SQRT(1-Inputs!$B$38)*_xlfn.NORM.S.INV(RAND())</f>
        <v>1.5636099828746648</v>
      </c>
      <c r="Q345" s="24">
        <f ca="1">SQRT(Inputs!$B$38)*F345+SQRT(1-Inputs!$B$38)*_xlfn.NORM.S.INV(RAND())</f>
        <v>-0.50375048221690488</v>
      </c>
      <c r="R345" s="24">
        <f ca="1">SQRT(Inputs!$B$38)*G345+SQRT(1-Inputs!$B$38)*_xlfn.NORM.S.INV(RAND())</f>
        <v>0.92449851626988466</v>
      </c>
      <c r="S345" s="24">
        <f ca="1">SQRT(Inputs!$B$38)*H345+SQRT(1-Inputs!$B$38)*_xlfn.NORM.S.INV(RAND())</f>
        <v>0.49002845103815967</v>
      </c>
      <c r="T345" s="24">
        <f ca="1">SQRT(Inputs!$B$38)*I345+SQRT(1-Inputs!$B$38)*_xlfn.NORM.S.INV(RAND())</f>
        <v>0.59930077414288918</v>
      </c>
      <c r="U345" s="24">
        <f ca="1">SQRT(Inputs!$B$38)*J345+SQRT(1-Inputs!$B$38)*_xlfn.NORM.S.INV(RAND())</f>
        <v>-1.4606666431394153</v>
      </c>
      <c r="V345" s="24">
        <f ca="1">SQRT(Inputs!$B$38)*K345+SQRT(1-Inputs!$B$38)*_xlfn.NORM.S.INV(RAND())</f>
        <v>1.2457596386992487</v>
      </c>
      <c r="W345" s="24">
        <f ca="1">SQRT(Inputs!$B$38)*L345+SQRT(1-Inputs!$B$38)*_xlfn.NORM.S.INV(RAND())</f>
        <v>-1.8143171818328032</v>
      </c>
      <c r="X345" s="24">
        <f ca="1">SQRT(Inputs!$B$38)*M345+SQRT(1-Inputs!$B$38)*_xlfn.NORM.S.INV(RAND())</f>
        <v>-1.7824900674233231</v>
      </c>
      <c r="Y345" s="24">
        <f ca="1">SQRT(Inputs!$B$38)*C345+SQRT(1-Inputs!$B$38)*_xlfn.NORM.S.INV(RAND())</f>
        <v>-0.14659648128200853</v>
      </c>
      <c r="Z345" s="24">
        <f ca="1">SQRT(Inputs!$B$38)*D345+SQRT(1-Inputs!$B$38)*_xlfn.NORM.S.INV(RAND())</f>
        <v>-2.5376192439708456E-2</v>
      </c>
      <c r="AA345" s="24">
        <f ca="1">SQRT(Inputs!$B$38)*E345+SQRT(1-Inputs!$B$38)*_xlfn.NORM.S.INV(RAND())</f>
        <v>6.8467983848795766E-2</v>
      </c>
      <c r="AB345" s="24">
        <f ca="1">SQRT(Inputs!$B$38)*F345+SQRT(1-Inputs!$B$38)*_xlfn.NORM.S.INV(RAND())</f>
        <v>-1.2730144294617989</v>
      </c>
      <c r="AC345" s="24">
        <f ca="1">SQRT(Inputs!$B$38)*G345+SQRT(1-Inputs!$B$38)*_xlfn.NORM.S.INV(RAND())</f>
        <v>-0.23793600098123421</v>
      </c>
      <c r="AD345" s="24">
        <f ca="1">SQRT(Inputs!$B$38)*H345+SQRT(1-Inputs!$B$38)*_xlfn.NORM.S.INV(RAND())</f>
        <v>0.41900500630168724</v>
      </c>
      <c r="AE345" s="24">
        <f ca="1">SQRT(Inputs!$B$38)*I345+SQRT(1-Inputs!$B$38)*_xlfn.NORM.S.INV(RAND())</f>
        <v>-0.76604751310604924</v>
      </c>
      <c r="AF345" s="24">
        <f ca="1">SQRT(Inputs!$B$38)*J345+SQRT(1-Inputs!$B$38)*_xlfn.NORM.S.INV(RAND())</f>
        <v>-1.3434413942433152</v>
      </c>
      <c r="AG345" s="24">
        <f ca="1">SQRT(Inputs!$B$38)*K345+SQRT(1-Inputs!$B$38)*_xlfn.NORM.S.INV(RAND())</f>
        <v>1.3310140234740664</v>
      </c>
      <c r="AH345" s="24">
        <f ca="1">SQRT(Inputs!$B$38)*L345+SQRT(1-Inputs!$B$38)*_xlfn.NORM.S.INV(RAND())</f>
        <v>-8.3081298183132479E-3</v>
      </c>
      <c r="AI345" s="24">
        <f ca="1">SQRT(Inputs!$B$38)*M345+SQRT(1-Inputs!$B$38)*_xlfn.NORM.S.INV(RAND())</f>
        <v>-1.2783090604304181</v>
      </c>
      <c r="AJ345" s="24">
        <f ca="1">SQRT(Inputs!$B$38)*C345+SQRT(1-Inputs!$B$38)*_xlfn.NORM.S.INV(RAND())</f>
        <v>2.0055025005330616</v>
      </c>
      <c r="AK345" s="24">
        <f ca="1">SQRT(Inputs!$B$38)*D345+SQRT(1-Inputs!$B$38)*_xlfn.NORM.S.INV(RAND())</f>
        <v>-1.235066250028291</v>
      </c>
      <c r="AL345" s="24">
        <f ca="1">SQRT(Inputs!$B$38)*E345+SQRT(1-Inputs!$B$38)*_xlfn.NORM.S.INV(RAND())</f>
        <v>8.5569903733226649E-2</v>
      </c>
      <c r="AM345" s="24">
        <f ca="1">SQRT(Inputs!$B$38)*F345+SQRT(1-Inputs!$B$38)*_xlfn.NORM.S.INV(RAND())</f>
        <v>-1.1779427219532999</v>
      </c>
      <c r="AN345" s="24">
        <f ca="1">SQRT(Inputs!$B$38)*G345+SQRT(1-Inputs!$B$38)*_xlfn.NORM.S.INV(RAND())</f>
        <v>0.21383023672870155</v>
      </c>
      <c r="AO345" s="24">
        <f ca="1">SQRT(Inputs!$B$38)*H345+SQRT(1-Inputs!$B$38)*_xlfn.NORM.S.INV(RAND())</f>
        <v>0.51392573967958555</v>
      </c>
      <c r="AP345" s="24">
        <f ca="1">SQRT(Inputs!$B$38)*I345+SQRT(1-Inputs!$B$38)*_xlfn.NORM.S.INV(RAND())</f>
        <v>0.30538398776040265</v>
      </c>
      <c r="AQ345" s="24">
        <f ca="1">SQRT(Inputs!$B$38)*J345+SQRT(1-Inputs!$B$38)*_xlfn.NORM.S.INV(RAND())</f>
        <v>6.0869610847471889E-2</v>
      </c>
      <c r="AR345" s="24">
        <f ca="1">SQRT(Inputs!$B$38)*K345+SQRT(1-Inputs!$B$38)*_xlfn.NORM.S.INV(RAND())</f>
        <v>1.5048162444821434</v>
      </c>
      <c r="AS345" s="24">
        <f ca="1">SQRT(Inputs!$B$38)*L345+SQRT(1-Inputs!$B$38)*_xlfn.NORM.S.INV(RAND())</f>
        <v>-0.73257096346731565</v>
      </c>
      <c r="AT345" s="24">
        <f ca="1">SQRT(Inputs!$B$38)*M345+SQRT(1-Inputs!$B$38)*_xlfn.NORM.S.INV(RAND())</f>
        <v>-1.234295974531483</v>
      </c>
      <c r="AU345" s="15">
        <f ca="1">Inputs!$B$6*EXP($B$8-0.5*C$5^2+C$5*N345)</f>
        <v>4727.1322565506243</v>
      </c>
      <c r="AV345" s="15">
        <f t="shared" ca="1" si="183"/>
        <v>6523.1312059074908</v>
      </c>
      <c r="AW345" s="15">
        <f t="shared" ca="1" si="184"/>
        <v>9821.2820005579997</v>
      </c>
      <c r="AX345" s="15">
        <f t="shared" ca="1" si="185"/>
        <v>11259.414574480123</v>
      </c>
      <c r="AY345" s="15">
        <f t="shared" ca="1" si="186"/>
        <v>15329.012673118214</v>
      </c>
      <c r="AZ345" s="15">
        <f t="shared" ca="1" si="187"/>
        <v>19787.251741982069</v>
      </c>
      <c r="BA345" s="15">
        <f t="shared" ca="1" si="188"/>
        <v>25781.979452126368</v>
      </c>
      <c r="BB345" s="15">
        <f t="shared" ca="1" si="189"/>
        <v>27267.763998254999</v>
      </c>
      <c r="BC345" s="15">
        <f t="shared" ca="1" si="190"/>
        <v>37663.494712875203</v>
      </c>
      <c r="BD345" s="15">
        <f t="shared" ca="1" si="191"/>
        <v>38939.519268478274</v>
      </c>
      <c r="BE345" s="15">
        <f t="shared" ca="1" si="192"/>
        <v>40564.940992636053</v>
      </c>
      <c r="BF345" s="15">
        <f ca="1">Inputs!$B$13*EXP($B$9-0.5*C$6^2+C$6*Y345)</f>
        <v>13434.842761512347</v>
      </c>
      <c r="BG345" s="15">
        <f t="shared" ca="1" si="193"/>
        <v>16298.716482046795</v>
      </c>
      <c r="BH345" s="15">
        <f t="shared" ca="1" si="194"/>
        <v>20141.464821097798</v>
      </c>
      <c r="BI345" s="15">
        <f t="shared" ca="1" si="195"/>
        <v>20268.865151023925</v>
      </c>
      <c r="BJ345" s="15">
        <f t="shared" ca="1" si="196"/>
        <v>24010.524738440723</v>
      </c>
      <c r="BK345" s="15">
        <f t="shared" ca="1" si="197"/>
        <v>31198.254990374593</v>
      </c>
      <c r="BL345" s="15">
        <f t="shared" ca="1" si="198"/>
        <v>34701.554663567069</v>
      </c>
      <c r="BM345" s="15">
        <f t="shared" ca="1" si="199"/>
        <v>36099.118198012955</v>
      </c>
      <c r="BN345" s="15">
        <f t="shared" ca="1" si="200"/>
        <v>52074.949198274968</v>
      </c>
      <c r="BO345" s="15">
        <f t="shared" ca="1" si="201"/>
        <v>64011.006706856744</v>
      </c>
      <c r="BP345" s="15">
        <f t="shared" ca="1" si="202"/>
        <v>68163.000130313914</v>
      </c>
      <c r="BQ345" s="15">
        <f ca="1">Inputs!$B$20*EXP($B$10-0.5*C$7^2+C$7*AJ345)</f>
        <v>8736.3320259602442</v>
      </c>
      <c r="BR345" s="15">
        <f t="shared" ca="1" si="203"/>
        <v>8007.9883686671092</v>
      </c>
      <c r="BS345" s="15">
        <f t="shared" ca="1" si="204"/>
        <v>11238.920621458286</v>
      </c>
      <c r="BT345" s="15">
        <f t="shared" ca="1" si="205"/>
        <v>11376.745501262436</v>
      </c>
      <c r="BU345" s="15">
        <f t="shared" ca="1" si="206"/>
        <v>16604.059604861868</v>
      </c>
      <c r="BV345" s="15">
        <f t="shared" ca="1" si="207"/>
        <v>25936.838054130832</v>
      </c>
      <c r="BW345" s="15">
        <f t="shared" ca="1" si="208"/>
        <v>38609.984771611344</v>
      </c>
      <c r="BX345" s="15">
        <f t="shared" ca="1" si="209"/>
        <v>54665.282034321972</v>
      </c>
      <c r="BY345" s="15">
        <f t="shared" ca="1" si="210"/>
        <v>102150.25684653257</v>
      </c>
      <c r="BZ345" s="15">
        <f t="shared" ca="1" si="211"/>
        <v>125271.84425496343</v>
      </c>
      <c r="CA345" s="15">
        <f t="shared" ca="1" si="212"/>
        <v>141312.25634381897</v>
      </c>
      <c r="CB345" s="15">
        <f ca="1">(AU345*DCF!C$10-DCF!C$5*MAX(AU345*DCF!C$10,0)-MAX(AU345-Inputs!$B$6,0)/Inputs!$B$10)*DCF!C$6</f>
        <v>1044.7506595731711</v>
      </c>
      <c r="CC345" s="15">
        <f ca="1">(AV345*DCF!D$10-DCF!D$5*MAX(AV345*DCF!D$10,0)-MAX(AV345-AU345,0)/Inputs!$B$10)*DCF!D$6</f>
        <v>1152.0616995076514</v>
      </c>
      <c r="CD345" s="15">
        <f ca="1">(AW345*DCF!E$10-DCF!E$5*MAX(AW345*DCF!E$10,0)-MAX(AW345-AV345,0)/Inputs!$B$10)*DCF!E$6</f>
        <v>1524.6975313655939</v>
      </c>
      <c r="CE345" s="15">
        <f ca="1">(AX345*DCF!F$10-DCF!F$5*MAX(AX345*DCF!F$10,0)-MAX(AX345-AW345,0)/Inputs!$B$10)*DCF!F$6</f>
        <v>2158.6725245238249</v>
      </c>
      <c r="CF345" s="15">
        <f ca="1">(AY345*DCF!G$10-DCF!G$5*MAX(AY345*DCF!G$10,0)-MAX(AY345-AX345,0)/Inputs!$B$10)*DCF!G$6</f>
        <v>2376.1403657342066</v>
      </c>
      <c r="CG345" s="15">
        <f ca="1">(AZ345*DCF!H$10-DCF!H$5*MAX(AZ345*DCF!H$10,0)-MAX(AZ345-AY345,0)/Inputs!$B$10)*DCF!H$6</f>
        <v>3050.0688475638835</v>
      </c>
      <c r="CH345" s="15">
        <f ca="1">(BA345*DCF!I$10-DCF!I$5*MAX(BA345*DCF!I$10,0)-MAX(BA345-AZ345,0)/Inputs!$B$10)*DCF!I$6</f>
        <v>3726.0817356903945</v>
      </c>
      <c r="CI345" s="15">
        <f ca="1">(BB345*DCF!J$10-DCF!J$5*MAX(BB345*DCF!J$10,0)-MAX(BB345-BA345,0)/Inputs!$B$10)*DCF!J$6</f>
        <v>4454.0654079557071</v>
      </c>
      <c r="CJ345" s="15">
        <f ca="1">(BC345*DCF!K$10-DCF!K$5*MAX(BC345*DCF!K$10,0)-MAX(BC345-BB345,0)/Inputs!$B$10)*DCF!K$6</f>
        <v>4607.973721618102</v>
      </c>
      <c r="CK345" s="15">
        <f ca="1">(BD345*DCF!L$10-DCF!L$5*MAX(BD345*DCF!L$10,0)-MAX(BD345-BC345,0)/Inputs!$B$10)*DCF!L$6</f>
        <v>5707.8093426368341</v>
      </c>
      <c r="CL345" s="15">
        <f ca="1">(BE345*DCF!M$10-DCF!M$5*MAX(BE345*DCF!M$10,0)-MAX(BE345-BD345,0)/Inputs!$B$10)*DCF!M$6</f>
        <v>5530.0638504646986</v>
      </c>
      <c r="CM345" s="15">
        <f ca="1">(BF345*DCF!C$28-DCF!C$5*MAX(BF345*DCF!C$28,0)-MAX(BF345-Inputs!$B$13,0)/Inputs!$B$17)*DCF!C$6</f>
        <v>3627.2830023530428</v>
      </c>
      <c r="CN345" s="15">
        <f ca="1">(BG345*DCF!D$28-DCF!D$5*MAX(BG345*DCF!D$28,0)-MAX(BG345-BF345,0)/Inputs!$B$17)*DCF!D$6</f>
        <v>4189.3523423482011</v>
      </c>
      <c r="CO345" s="15">
        <f ca="1">(BH345*DCF!E$28-DCF!E$5*MAX(BH345*DCF!E$28,0)-MAX(BH345-BG345,0)/Inputs!$B$17)*DCF!E$6</f>
        <v>4947.0686821563822</v>
      </c>
      <c r="CP345" s="15">
        <f ca="1">(BI345*DCF!F$28-DCF!F$5*MAX(BI345*DCF!F$28,0)-MAX(BI345-BH345,0)/Inputs!$B$17)*DCF!F$6</f>
        <v>5479.2677453345741</v>
      </c>
      <c r="CQ345" s="15">
        <f ca="1">(BJ345*DCF!G$28-DCF!G$5*MAX(BJ345*DCF!G$28,0)-MAX(BJ345-BI345,0)/Inputs!$B$17)*DCF!G$6</f>
        <v>5600.4026311946291</v>
      </c>
      <c r="CR345" s="15">
        <f ca="1">(BK345*DCF!H$28-DCF!H$5*MAX(BK345*DCF!H$28,0)-MAX(BK345-BJ345,0)/Inputs!$B$17)*DCF!H$6</f>
        <v>6598.9010930695686</v>
      </c>
      <c r="CS345" s="15">
        <f ca="1">(BL345*DCF!I$28-DCF!I$5*MAX(BL345*DCF!I$28,0)-MAX(BL345-BK345,0)/Inputs!$B$17)*DCF!I$6</f>
        <v>7657.3450665992477</v>
      </c>
      <c r="CT345" s="15">
        <f ca="1">(BM345*DCF!J$28-DCF!J$5*MAX(BM345*DCF!J$28,0)-MAX(BM345-BL345,0)/Inputs!$B$17)*DCF!J$6</f>
        <v>7867.7946695838546</v>
      </c>
      <c r="CU345" s="15">
        <f ca="1">(BN345*DCF!K$28-DCF!K$5*MAX(BN345*DCF!K$28,0)-MAX(BN345-BM345,0)/Inputs!$B$17)*DCF!K$6</f>
        <v>9040.5296295459539</v>
      </c>
      <c r="CV345" s="15">
        <f ca="1">(BO345*DCF!L$28-DCF!L$5*MAX(BO345*DCF!L$28,0)-MAX(BO345-BN345,0)/Inputs!$B$17)*DCF!L$6</f>
        <v>11420.954610655539</v>
      </c>
      <c r="CW345" s="15">
        <f ca="1">(BP345*DCF!M$28-DCF!M$5*MAX(BP345*DCF!M$28,0)-MAX(BP345-BO345,0)/Inputs!$B$17)*DCF!M$6</f>
        <v>12390.907941570022</v>
      </c>
      <c r="CX345" s="15">
        <f ca="1">(BQ345*DCF!C$46-DCF!C$5*MAX(BQ345*DCF!C$46,0)-MAX(BQ345-Inputs!$B$20,0)/Inputs!$B$24)*DCF!C$6</f>
        <v>-4574.3639902726864</v>
      </c>
      <c r="CY345" s="15">
        <f ca="1">(BR345*DCF!D$46-DCF!D$5*MAX(BR345*DCF!D$46,0)-MAX(BR345-BQ345,0)/Inputs!$B$24)*DCF!D$6</f>
        <v>-1366.7768658286486</v>
      </c>
      <c r="CZ345" s="15">
        <f ca="1">(BS345*DCF!E$46-DCF!E$5*MAX(BS345*DCF!E$46,0)-MAX(BS345-BR345,0)/Inputs!$B$24)*DCF!E$6</f>
        <v>-2602.5664798085977</v>
      </c>
      <c r="DA345" s="15">
        <f ca="1">(BT345*DCF!F$46-DCF!F$5*MAX(BT345*DCF!F$46,0)-MAX(BT345-BS345,0)/Inputs!$B$24)*DCF!F$6</f>
        <v>-878.71293238746398</v>
      </c>
      <c r="DB345" s="15">
        <f ca="1">(BU345*DCF!G$46-DCF!G$5*MAX(BU345*DCF!G$46,0)-MAX(BU345-BT345,0)/Inputs!$B$24)*DCF!G$6</f>
        <v>-2316.892944826267</v>
      </c>
      <c r="DC345" s="15">
        <f ca="1">(BV345*DCF!H$46-DCF!H$5*MAX(BV345*DCF!H$46,0)-MAX(BV345-BU345,0)/Inputs!$B$24)*DCF!H$6</f>
        <v>-2900.1037202280395</v>
      </c>
      <c r="DD345" s="15">
        <f ca="1">(BW345*DCF!I$46-DCF!I$5*MAX(BW345*DCF!I$46,0)-MAX(BW345-BV345,0)/Inputs!$B$24)*DCF!I$6</f>
        <v>-2746.2575925563997</v>
      </c>
      <c r="DE345" s="15">
        <f ca="1">(BX345*DCF!J$46-DCF!J$5*MAX(BX345*DCF!J$46,0)-MAX(BX345-BW345,0)/Inputs!$B$24)*DCF!J$6</f>
        <v>-1964.5451583219085</v>
      </c>
      <c r="DF345" s="15">
        <f ca="1">(BY345*DCF!K$46-DCF!K$5*MAX(BY345*DCF!K$46,0)-MAX(BY345-BX345,0)/Inputs!$B$24)*DCF!K$6</f>
        <v>-5797.3906437453097</v>
      </c>
      <c r="DG345" s="15">
        <f ca="1">(BZ345*DCF!L$46-DCF!L$5*MAX(BZ345*DCF!L$46,0)-MAX(BZ345-BY345,0)/Inputs!$B$24)*DCF!L$6</f>
        <v>3426.9717875047436</v>
      </c>
      <c r="DH345" s="15">
        <f ca="1">(CA345*DCF!M$46-DCF!M$5*MAX(CA345*DCF!M$46,0)-MAX(CA345-BZ345,0)/Inputs!$B$24)*DCF!M$6</f>
        <v>7724.9785968233891</v>
      </c>
      <c r="DI345" s="15">
        <f ca="1">SUM(CB345:CL345)+BE345*DCF!M$10*(1+Inputs!$B$30)*(1-Inputs!$B$33)*(1-Inputs!$B$30/Inputs!$B$31)/(Inputs!$B$29-Inputs!$B$30)*DCF!M$6</f>
        <v>148225.15288495243</v>
      </c>
      <c r="DJ345" s="15">
        <f ca="1">SUM(CM345:CW345)+BP345*DCF!M$28*(1+Inputs!$B$30)*(1-Inputs!$B$33)*(1-Inputs!$B$30/Inputs!$B$31)/(Inputs!$B$29-Inputs!$B$30)*DCF!M$6</f>
        <v>331751.18171444692</v>
      </c>
      <c r="DK345" s="15">
        <f ca="1">SUM(CX345:DH345)+CA345*DCF!M$46*(1+Inputs!$B$30)*(1-Inputs!$B$33)*(1-Inputs!$B$30/Inputs!$B$31)/(Inputs!$B$29-Inputs!$B$30)*DCF!M$6</f>
        <v>204489.82787078919</v>
      </c>
      <c r="DM345" s="15">
        <f ca="1">DI345+DJ345+DK345+Inputs!$B$34+Inputs!$B$36-Inputs!$B$35</f>
        <v>761317.16247018857</v>
      </c>
    </row>
    <row r="346" spans="1:117" x14ac:dyDescent="0.75">
      <c r="A346" s="11">
        <v>333</v>
      </c>
      <c r="C346" s="24">
        <f t="shared" ca="1" si="213"/>
        <v>-0.51933594004284267</v>
      </c>
      <c r="D346" s="24">
        <f t="shared" ca="1" si="213"/>
        <v>0.47192406297078254</v>
      </c>
      <c r="E346" s="24">
        <f t="shared" ca="1" si="213"/>
        <v>-1.0104446392380118</v>
      </c>
      <c r="F346" s="24">
        <f t="shared" ca="1" si="213"/>
        <v>0.33679995373610855</v>
      </c>
      <c r="G346" s="24">
        <f t="shared" ca="1" si="213"/>
        <v>0.63164438821464353</v>
      </c>
      <c r="H346" s="24">
        <f t="shared" ca="1" si="213"/>
        <v>-0.58602580285372863</v>
      </c>
      <c r="I346" s="24">
        <f t="shared" ca="1" si="213"/>
        <v>-0.65463667230202849</v>
      </c>
      <c r="J346" s="24">
        <f t="shared" ca="1" si="213"/>
        <v>-0.61181592606714008</v>
      </c>
      <c r="K346" s="24">
        <f t="shared" ca="1" si="213"/>
        <v>0.64592270381015338</v>
      </c>
      <c r="L346" s="24">
        <f t="shared" ca="1" si="213"/>
        <v>0.26995814332511736</v>
      </c>
      <c r="M346" s="24">
        <f t="shared" ca="1" si="213"/>
        <v>-0.59676572031433595</v>
      </c>
      <c r="N346" s="24">
        <f ca="1">SQRT(Inputs!$B$38)*C346+SQRT(1-Inputs!$B$38)*_xlfn.NORM.S.INV(RAND())</f>
        <v>-0.79378609543922107</v>
      </c>
      <c r="O346" s="24">
        <f ca="1">SQRT(Inputs!$B$38)*D346+SQRT(1-Inputs!$B$38)*_xlfn.NORM.S.INV(RAND())</f>
        <v>0.81908945068039674</v>
      </c>
      <c r="P346" s="24">
        <f ca="1">SQRT(Inputs!$B$38)*E346+SQRT(1-Inputs!$B$38)*_xlfn.NORM.S.INV(RAND())</f>
        <v>-0.21020185150188819</v>
      </c>
      <c r="Q346" s="24">
        <f ca="1">SQRT(Inputs!$B$38)*F346+SQRT(1-Inputs!$B$38)*_xlfn.NORM.S.INV(RAND())</f>
        <v>7.1514663881796073E-2</v>
      </c>
      <c r="R346" s="24">
        <f ca="1">SQRT(Inputs!$B$38)*G346+SQRT(1-Inputs!$B$38)*_xlfn.NORM.S.INV(RAND())</f>
        <v>0.8441726942025356</v>
      </c>
      <c r="S346" s="24">
        <f ca="1">SQRT(Inputs!$B$38)*H346+SQRT(1-Inputs!$B$38)*_xlfn.NORM.S.INV(RAND())</f>
        <v>-0.10739464530258769</v>
      </c>
      <c r="T346" s="24">
        <f ca="1">SQRT(Inputs!$B$38)*I346+SQRT(1-Inputs!$B$38)*_xlfn.NORM.S.INV(RAND())</f>
        <v>1.4146674600413851</v>
      </c>
      <c r="U346" s="24">
        <f ca="1">SQRT(Inputs!$B$38)*J346+SQRT(1-Inputs!$B$38)*_xlfn.NORM.S.INV(RAND())</f>
        <v>-1.0990053088102054</v>
      </c>
      <c r="V346" s="24">
        <f ca="1">SQRT(Inputs!$B$38)*K346+SQRT(1-Inputs!$B$38)*_xlfn.NORM.S.INV(RAND())</f>
        <v>2.2079111013060504</v>
      </c>
      <c r="W346" s="24">
        <f ca="1">SQRT(Inputs!$B$38)*L346+SQRT(1-Inputs!$B$38)*_xlfn.NORM.S.INV(RAND())</f>
        <v>-0.45364079524293588</v>
      </c>
      <c r="X346" s="24">
        <f ca="1">SQRT(Inputs!$B$38)*M346+SQRT(1-Inputs!$B$38)*_xlfn.NORM.S.INV(RAND())</f>
        <v>1.3362452205497031</v>
      </c>
      <c r="Y346" s="24">
        <f ca="1">SQRT(Inputs!$B$38)*C346+SQRT(1-Inputs!$B$38)*_xlfn.NORM.S.INV(RAND())</f>
        <v>1.9002410997924024</v>
      </c>
      <c r="Z346" s="24">
        <f ca="1">SQRT(Inputs!$B$38)*D346+SQRT(1-Inputs!$B$38)*_xlfn.NORM.S.INV(RAND())</f>
        <v>-0.26439722814626726</v>
      </c>
      <c r="AA346" s="24">
        <f ca="1">SQRT(Inputs!$B$38)*E346+SQRT(1-Inputs!$B$38)*_xlfn.NORM.S.INV(RAND())</f>
        <v>-1.3431425776933126</v>
      </c>
      <c r="AB346" s="24">
        <f ca="1">SQRT(Inputs!$B$38)*F346+SQRT(1-Inputs!$B$38)*_xlfn.NORM.S.INV(RAND())</f>
        <v>1.2588614465290966</v>
      </c>
      <c r="AC346" s="24">
        <f ca="1">SQRT(Inputs!$B$38)*G346+SQRT(1-Inputs!$B$38)*_xlfn.NORM.S.INV(RAND())</f>
        <v>0.28311605089769121</v>
      </c>
      <c r="AD346" s="24">
        <f ca="1">SQRT(Inputs!$B$38)*H346+SQRT(1-Inputs!$B$38)*_xlfn.NORM.S.INV(RAND())</f>
        <v>-5.7176000407124561E-2</v>
      </c>
      <c r="AE346" s="24">
        <f ca="1">SQRT(Inputs!$B$38)*I346+SQRT(1-Inputs!$B$38)*_xlfn.NORM.S.INV(RAND())</f>
        <v>-0.46463785362520377</v>
      </c>
      <c r="AF346" s="24">
        <f ca="1">SQRT(Inputs!$B$38)*J346+SQRT(1-Inputs!$B$38)*_xlfn.NORM.S.INV(RAND())</f>
        <v>-0.82748274016281109</v>
      </c>
      <c r="AG346" s="24">
        <f ca="1">SQRT(Inputs!$B$38)*K346+SQRT(1-Inputs!$B$38)*_xlfn.NORM.S.INV(RAND())</f>
        <v>-1.7467212158586114</v>
      </c>
      <c r="AH346" s="24">
        <f ca="1">SQRT(Inputs!$B$38)*L346+SQRT(1-Inputs!$B$38)*_xlfn.NORM.S.INV(RAND())</f>
        <v>-1.1216052643587497</v>
      </c>
      <c r="AI346" s="24">
        <f ca="1">SQRT(Inputs!$B$38)*M346+SQRT(1-Inputs!$B$38)*_xlfn.NORM.S.INV(RAND())</f>
        <v>-1.610455608819241</v>
      </c>
      <c r="AJ346" s="24">
        <f ca="1">SQRT(Inputs!$B$38)*C346+SQRT(1-Inputs!$B$38)*_xlfn.NORM.S.INV(RAND())</f>
        <v>0.39595051572439649</v>
      </c>
      <c r="AK346" s="24">
        <f ca="1">SQRT(Inputs!$B$38)*D346+SQRT(1-Inputs!$B$38)*_xlfn.NORM.S.INV(RAND())</f>
        <v>0.40410727984354733</v>
      </c>
      <c r="AL346" s="24">
        <f ca="1">SQRT(Inputs!$B$38)*E346+SQRT(1-Inputs!$B$38)*_xlfn.NORM.S.INV(RAND())</f>
        <v>1.8151179105580377</v>
      </c>
      <c r="AM346" s="24">
        <f ca="1">SQRT(Inputs!$B$38)*F346+SQRT(1-Inputs!$B$38)*_xlfn.NORM.S.INV(RAND())</f>
        <v>-0.66183131317702892</v>
      </c>
      <c r="AN346" s="24">
        <f ca="1">SQRT(Inputs!$B$38)*G346+SQRT(1-Inputs!$B$38)*_xlfn.NORM.S.INV(RAND())</f>
        <v>-1.1172241897614468</v>
      </c>
      <c r="AO346" s="24">
        <f ca="1">SQRT(Inputs!$B$38)*H346+SQRT(1-Inputs!$B$38)*_xlfn.NORM.S.INV(RAND())</f>
        <v>-0.79309995128397437</v>
      </c>
      <c r="AP346" s="24">
        <f ca="1">SQRT(Inputs!$B$38)*I346+SQRT(1-Inputs!$B$38)*_xlfn.NORM.S.INV(RAND())</f>
        <v>-0.37778768635778104</v>
      </c>
      <c r="AQ346" s="24">
        <f ca="1">SQRT(Inputs!$B$38)*J346+SQRT(1-Inputs!$B$38)*_xlfn.NORM.S.INV(RAND())</f>
        <v>2.2053336668989285</v>
      </c>
      <c r="AR346" s="24">
        <f ca="1">SQRT(Inputs!$B$38)*K346+SQRT(1-Inputs!$B$38)*_xlfn.NORM.S.INV(RAND())</f>
        <v>1.5471615477408838</v>
      </c>
      <c r="AS346" s="24">
        <f ca="1">SQRT(Inputs!$B$38)*L346+SQRT(1-Inputs!$B$38)*_xlfn.NORM.S.INV(RAND())</f>
        <v>-0.83643935804816716</v>
      </c>
      <c r="AT346" s="24">
        <f ca="1">SQRT(Inputs!$B$38)*M346+SQRT(1-Inputs!$B$38)*_xlfn.NORM.S.INV(RAND())</f>
        <v>9.2035909613407185E-2</v>
      </c>
      <c r="AU346" s="15">
        <f ca="1">Inputs!$B$6*EXP($B$8-0.5*C$5^2+C$5*N346)</f>
        <v>4363.8929647419163</v>
      </c>
      <c r="AV346" s="15">
        <f t="shared" ca="1" si="183"/>
        <v>5991.7276119406006</v>
      </c>
      <c r="AW346" s="15">
        <f t="shared" ca="1" si="184"/>
        <v>7101.621506389155</v>
      </c>
      <c r="AX346" s="15">
        <f t="shared" ca="1" si="185"/>
        <v>8748.1797137278591</v>
      </c>
      <c r="AY346" s="15">
        <f t="shared" ca="1" si="186"/>
        <v>11798.910710799195</v>
      </c>
      <c r="AZ346" s="15">
        <f t="shared" ca="1" si="187"/>
        <v>14260.734508794127</v>
      </c>
      <c r="BA346" s="15">
        <f t="shared" ca="1" si="188"/>
        <v>20236.417947890928</v>
      </c>
      <c r="BB346" s="15">
        <f t="shared" ca="1" si="189"/>
        <v>22192.357982284517</v>
      </c>
      <c r="BC346" s="15">
        <f t="shared" ca="1" si="190"/>
        <v>33636.456211473829</v>
      </c>
      <c r="BD346" s="15">
        <f t="shared" ca="1" si="191"/>
        <v>39495.932325514928</v>
      </c>
      <c r="BE346" s="15">
        <f t="shared" ca="1" si="192"/>
        <v>54660.842799460144</v>
      </c>
      <c r="BF346" s="15">
        <f ca="1">Inputs!$B$13*EXP($B$9-0.5*C$6^2+C$6*Y346)</f>
        <v>20158.627516801171</v>
      </c>
      <c r="BG346" s="15">
        <f t="shared" ca="1" si="193"/>
        <v>23423.472308671888</v>
      </c>
      <c r="BH346" s="15">
        <f t="shared" ca="1" si="194"/>
        <v>22903.891088293542</v>
      </c>
      <c r="BI346" s="15">
        <f t="shared" ca="1" si="195"/>
        <v>34032.541699578556</v>
      </c>
      <c r="BJ346" s="15">
        <f t="shared" ca="1" si="196"/>
        <v>43459.557548716861</v>
      </c>
      <c r="BK346" s="15">
        <f t="shared" ca="1" si="197"/>
        <v>52924.789323454497</v>
      </c>
      <c r="BL346" s="15">
        <f t="shared" ca="1" si="198"/>
        <v>61212.678470223582</v>
      </c>
      <c r="BM346" s="15">
        <f t="shared" ca="1" si="199"/>
        <v>67893.111459454711</v>
      </c>
      <c r="BN346" s="15">
        <f t="shared" ca="1" si="200"/>
        <v>67729.85564087973</v>
      </c>
      <c r="BO346" s="15">
        <f t="shared" ca="1" si="201"/>
        <v>73148.249667246957</v>
      </c>
      <c r="BP346" s="15">
        <f t="shared" ca="1" si="202"/>
        <v>75016.196768649723</v>
      </c>
      <c r="BQ346" s="15">
        <f ca="1">Inputs!$B$20*EXP($B$10-0.5*C$7^2+C$7*AJ346)</f>
        <v>4936.2710601349681</v>
      </c>
      <c r="BR346" s="15">
        <f t="shared" ca="1" si="203"/>
        <v>7615.0618858407142</v>
      </c>
      <c r="BS346" s="15">
        <f t="shared" ca="1" si="204"/>
        <v>17563.142888787352</v>
      </c>
      <c r="BT346" s="15">
        <f t="shared" ca="1" si="205"/>
        <v>20356.164883043097</v>
      </c>
      <c r="BU346" s="15">
        <f t="shared" ca="1" si="206"/>
        <v>21528.649248423317</v>
      </c>
      <c r="BV346" s="15">
        <f t="shared" ca="1" si="207"/>
        <v>25051.422974900121</v>
      </c>
      <c r="BW346" s="15">
        <f t="shared" ca="1" si="208"/>
        <v>32271.500523692448</v>
      </c>
      <c r="BX346" s="15">
        <f t="shared" ca="1" si="209"/>
        <v>70232.555930709772</v>
      </c>
      <c r="BY346" s="15">
        <f t="shared" ca="1" si="210"/>
        <v>132307.62347156045</v>
      </c>
      <c r="BZ346" s="15">
        <f t="shared" ca="1" si="211"/>
        <v>159186.49868468667</v>
      </c>
      <c r="CA346" s="15">
        <f t="shared" ca="1" si="212"/>
        <v>227295.87467492803</v>
      </c>
      <c r="CB346" s="15">
        <f ca="1">(AU346*DCF!C$10-DCF!C$5*MAX(AU346*DCF!C$10,0)-MAX(AU346-Inputs!$B$6,0)/Inputs!$B$10)*DCF!C$6</f>
        <v>1047.3406204678374</v>
      </c>
      <c r="CC346" s="15">
        <f ca="1">(AV346*DCF!D$10-DCF!D$5*MAX(AV346*DCF!D$10,0)-MAX(AV346-AU346,0)/Inputs!$B$10)*DCF!D$6</f>
        <v>1063.5381375282268</v>
      </c>
      <c r="CD346" s="15">
        <f ca="1">(AW346*DCF!E$10-DCF!E$5*MAX(AW346*DCF!E$10,0)-MAX(AW346-AV346,0)/Inputs!$B$10)*DCF!E$6</f>
        <v>1389.6572899276532</v>
      </c>
      <c r="CE346" s="15">
        <f ca="1">(AX346*DCF!F$10-DCF!F$5*MAX(AX346*DCF!F$10,0)-MAX(AX346-AW346,0)/Inputs!$B$10)*DCF!F$6</f>
        <v>1567.1057496979965</v>
      </c>
      <c r="CF346" s="15">
        <f ca="1">(AY346*DCF!G$10-DCF!G$5*MAX(AY346*DCF!G$10,0)-MAX(AY346-AX346,0)/Inputs!$B$10)*DCF!G$6</f>
        <v>1844.6425566389325</v>
      </c>
      <c r="CG346" s="15">
        <f ca="1">(AZ346*DCF!H$10-DCF!H$5*MAX(AZ346*DCF!H$10,0)-MAX(AZ346-AY346,0)/Inputs!$B$10)*DCF!H$6</f>
        <v>2331.5908844884134</v>
      </c>
      <c r="CH346" s="15">
        <f ca="1">(BA346*DCF!I$10-DCF!I$5*MAX(BA346*DCF!I$10,0)-MAX(BA346-AZ346,0)/Inputs!$B$10)*DCF!I$6</f>
        <v>2716.2338792707651</v>
      </c>
      <c r="CI346" s="15">
        <f ca="1">(BB346*DCF!J$10-DCF!J$5*MAX(BB346*DCF!J$10,0)-MAX(BB346-BA346,0)/Inputs!$B$10)*DCF!J$6</f>
        <v>3511.8696423209863</v>
      </c>
      <c r="CJ346" s="15">
        <f ca="1">(BC346*DCF!K$10-DCF!K$5*MAX(BC346*DCF!K$10,0)-MAX(BC346-BB346,0)/Inputs!$B$10)*DCF!K$6</f>
        <v>3812.9297045482499</v>
      </c>
      <c r="CK346" s="15">
        <f ca="1">(BD346*DCF!L$10-DCF!L$5*MAX(BD346*DCF!L$10,0)-MAX(BD346-BC346,0)/Inputs!$B$10)*DCF!L$6</f>
        <v>5199.0125133121046</v>
      </c>
      <c r="CL346" s="15">
        <f ca="1">(BE346*DCF!M$10-DCF!M$5*MAX(BE346*DCF!M$10,0)-MAX(BE346-BD346,0)/Inputs!$B$10)*DCF!M$6</f>
        <v>5901.7413131156572</v>
      </c>
      <c r="CM346" s="15">
        <f ca="1">(BF346*DCF!C$28-DCF!C$5*MAX(BF346*DCF!C$28,0)-MAX(BF346-Inputs!$B$13,0)/Inputs!$B$17)*DCF!C$6</f>
        <v>4126.500888293408</v>
      </c>
      <c r="CN346" s="15">
        <f ca="1">(BG346*DCF!D$28-DCF!D$5*MAX(BG346*DCF!D$28,0)-MAX(BG346-BF346,0)/Inputs!$B$17)*DCF!D$6</f>
        <v>6202.2117434181064</v>
      </c>
      <c r="CO346" s="15">
        <f ca="1">(BH346*DCF!E$28-DCF!E$5*MAX(BH346*DCF!E$28,0)-MAX(BH346-BG346,0)/Inputs!$B$17)*DCF!E$6</f>
        <v>6486.7897930460013</v>
      </c>
      <c r="CP346" s="15">
        <f ca="1">(BI346*DCF!F$28-DCF!F$5*MAX(BI346*DCF!F$28,0)-MAX(BI346-BH346,0)/Inputs!$B$17)*DCF!F$6</f>
        <v>7212.7918794092311</v>
      </c>
      <c r="CQ346" s="15">
        <f ca="1">(BJ346*DCF!G$28-DCF!G$5*MAX(BJ346*DCF!G$28,0)-MAX(BJ346-BI346,0)/Inputs!$B$17)*DCF!G$6</f>
        <v>9690.3809944479708</v>
      </c>
      <c r="CR346" s="15">
        <f ca="1">(BK346*DCF!H$28-DCF!H$5*MAX(BK346*DCF!H$28,0)-MAX(BK346-BJ346,0)/Inputs!$B$17)*DCF!H$6</f>
        <v>11618.252914723993</v>
      </c>
      <c r="CS346" s="15">
        <f ca="1">(BL346*DCF!I$28-DCF!I$5*MAX(BL346*DCF!I$28,0)-MAX(BL346-BK346,0)/Inputs!$B$17)*DCF!I$6</f>
        <v>13204.781074906612</v>
      </c>
      <c r="CT346" s="15">
        <f ca="1">(BM346*DCF!J$28-DCF!J$5*MAX(BM346*DCF!J$28,0)-MAX(BM346-BL346,0)/Inputs!$B$17)*DCF!J$6</f>
        <v>14260.029255660857</v>
      </c>
      <c r="CU346" s="15">
        <f ca="1">(BN346*DCF!K$28-DCF!K$5*MAX(BN346*DCF!K$28,0)-MAX(BN346-BM346,0)/Inputs!$B$17)*DCF!K$6</f>
        <v>14303.409884673869</v>
      </c>
      <c r="CV346" s="15">
        <f ca="1">(BO346*DCF!L$28-DCF!L$5*MAX(BO346*DCF!L$28,0)-MAX(BO346-BN346,0)/Inputs!$B$17)*DCF!L$6</f>
        <v>13981.510861949333</v>
      </c>
      <c r="CW346" s="15">
        <f ca="1">(BP346*DCF!M$28-DCF!M$5*MAX(BP346*DCF!M$28,0)-MAX(BP346-BO346,0)/Inputs!$B$17)*DCF!M$6</f>
        <v>13919.087875957774</v>
      </c>
      <c r="CX346" s="15">
        <f ca="1">(BQ346*DCF!C$46-DCF!C$5*MAX(BQ346*DCF!C$46,0)-MAX(BQ346-Inputs!$B$20,0)/Inputs!$B$24)*DCF!C$6</f>
        <v>-1941.5272933960518</v>
      </c>
      <c r="CY346" s="15">
        <f ca="1">(BR346*DCF!D$46-DCF!D$5*MAX(BR346*DCF!D$46,0)-MAX(BR346-BQ346,0)/Inputs!$B$24)*DCF!D$6</f>
        <v>-2442.7312877201466</v>
      </c>
      <c r="CZ346" s="15">
        <f ca="1">(BS346*DCF!E$46-DCF!E$5*MAX(BS346*DCF!E$46,0)-MAX(BS346-BR346,0)/Inputs!$B$24)*DCF!E$6</f>
        <v>-5998.1318913484147</v>
      </c>
      <c r="DA346" s="15">
        <f ca="1">(BT346*DCF!F$46-DCF!F$5*MAX(BT346*DCF!F$46,0)-MAX(BT346-BS346,0)/Inputs!$B$24)*DCF!F$6</f>
        <v>-2499.4922305443924</v>
      </c>
      <c r="DB346" s="15">
        <f ca="1">(BU346*DCF!G$46-DCF!G$5*MAX(BU346*DCF!G$46,0)-MAX(BU346-BT346,0)/Inputs!$B$24)*DCF!G$6</f>
        <v>-1118.5818003511549</v>
      </c>
      <c r="DC346" s="15">
        <f ca="1">(BV346*DCF!H$46-DCF!H$5*MAX(BV346*DCF!H$46,0)-MAX(BV346-BU346,0)/Inputs!$B$24)*DCF!H$6</f>
        <v>-1094.6803511099338</v>
      </c>
      <c r="DD346" s="15">
        <f ca="1">(BW346*DCF!I$46-DCF!I$5*MAX(BW346*DCF!I$46,0)-MAX(BW346-BV346,0)/Inputs!$B$24)*DCF!I$6</f>
        <v>-1327.2821395001461</v>
      </c>
      <c r="DE346" s="15">
        <f ca="1">(BX346*DCF!J$46-DCF!J$5*MAX(BX346*DCF!J$46,0)-MAX(BX346-BW346,0)/Inputs!$B$24)*DCF!J$6</f>
        <v>-7120.590250162134</v>
      </c>
      <c r="DF346" s="15">
        <f ca="1">(BY346*DCF!K$46-DCF!K$5*MAX(BY346*DCF!K$46,0)-MAX(BY346-BX346,0)/Inputs!$B$24)*DCF!K$6</f>
        <v>-7648.8853720641182</v>
      </c>
      <c r="DG346" s="15">
        <f ca="1">(BZ346*DCF!L$46-DCF!L$5*MAX(BZ346*DCF!L$46,0)-MAX(BZ346-BY346,0)/Inputs!$B$24)*DCF!L$6</f>
        <v>4921.0484805073665</v>
      </c>
      <c r="DH346" s="15">
        <f ca="1">(CA346*DCF!M$46-DCF!M$5*MAX(CA346*DCF!M$46,0)-MAX(CA346-BZ346,0)/Inputs!$B$24)*DCF!M$6</f>
        <v>3580.4170851232184</v>
      </c>
      <c r="DI346" s="15">
        <f ca="1">SUM(CB346:CL346)+BE346*DCF!M$10*(1+Inputs!$B$30)*(1-Inputs!$B$33)*(1-Inputs!$B$30/Inputs!$B$31)/(Inputs!$B$29-Inputs!$B$30)*DCF!M$6</f>
        <v>182507.5106170311</v>
      </c>
      <c r="DJ346" s="15">
        <f ca="1">SUM(CM346:CW346)+BP346*DCF!M$28*(1+Inputs!$B$30)*(1-Inputs!$B$33)*(1-Inputs!$B$30/Inputs!$B$31)/(Inputs!$B$29-Inputs!$B$30)*DCF!M$6</f>
        <v>393367.17062469933</v>
      </c>
      <c r="DK346" s="15">
        <f ca="1">SUM(CX346:DH346)+CA346*DCF!M$46*(1+Inputs!$B$30)*(1-Inputs!$B$33)*(1-Inputs!$B$30/Inputs!$B$31)/(Inputs!$B$29-Inputs!$B$30)*DCF!M$6</f>
        <v>328735.91011449246</v>
      </c>
      <c r="DM346" s="15">
        <f ca="1">DI346+DJ346+DK346+Inputs!$B$34+Inputs!$B$36-Inputs!$B$35</f>
        <v>981461.59135622298</v>
      </c>
    </row>
    <row r="347" spans="1:117" x14ac:dyDescent="0.75">
      <c r="A347" s="11">
        <v>334</v>
      </c>
      <c r="C347" s="24">
        <f t="shared" ca="1" si="213"/>
        <v>0.33370854919313336</v>
      </c>
      <c r="D347" s="24">
        <f t="shared" ca="1" si="213"/>
        <v>0.39497748886257117</v>
      </c>
      <c r="E347" s="24">
        <f t="shared" ca="1" si="213"/>
        <v>-0.15243195531349549</v>
      </c>
      <c r="F347" s="24">
        <f t="shared" ca="1" si="213"/>
        <v>0.69124921102946857</v>
      </c>
      <c r="G347" s="24">
        <f t="shared" ca="1" si="213"/>
        <v>-0.34137678965819462</v>
      </c>
      <c r="H347" s="24">
        <f t="shared" ca="1" si="213"/>
        <v>0.80530112214933247</v>
      </c>
      <c r="I347" s="24">
        <f t="shared" ca="1" si="213"/>
        <v>0.59886800808119078</v>
      </c>
      <c r="J347" s="24">
        <f t="shared" ca="1" si="213"/>
        <v>-0.16502607318128915</v>
      </c>
      <c r="K347" s="24">
        <f t="shared" ca="1" si="213"/>
        <v>0.96236223723024372</v>
      </c>
      <c r="L347" s="24">
        <f t="shared" ca="1" si="213"/>
        <v>-0.95166559549516305</v>
      </c>
      <c r="M347" s="24">
        <f t="shared" ca="1" si="213"/>
        <v>-0.44494150711404906</v>
      </c>
      <c r="N347" s="24">
        <f ca="1">SQRT(Inputs!$B$38)*C347+SQRT(1-Inputs!$B$38)*_xlfn.NORM.S.INV(RAND())</f>
        <v>0.4304777563948961</v>
      </c>
      <c r="O347" s="24">
        <f ca="1">SQRT(Inputs!$B$38)*D347+SQRT(1-Inputs!$B$38)*_xlfn.NORM.S.INV(RAND())</f>
        <v>0.34115872692703592</v>
      </c>
      <c r="P347" s="24">
        <f ca="1">SQRT(Inputs!$B$38)*E347+SQRT(1-Inputs!$B$38)*_xlfn.NORM.S.INV(RAND())</f>
        <v>-1.0605694122424683</v>
      </c>
      <c r="Q347" s="24">
        <f ca="1">SQRT(Inputs!$B$38)*F347+SQRT(1-Inputs!$B$38)*_xlfn.NORM.S.INV(RAND())</f>
        <v>0.3353488340737738</v>
      </c>
      <c r="R347" s="24">
        <f ca="1">SQRT(Inputs!$B$38)*G347+SQRT(1-Inputs!$B$38)*_xlfn.NORM.S.INV(RAND())</f>
        <v>-0.16306389394736626</v>
      </c>
      <c r="S347" s="24">
        <f ca="1">SQRT(Inputs!$B$38)*H347+SQRT(1-Inputs!$B$38)*_xlfn.NORM.S.INV(RAND())</f>
        <v>0.44979633913973488</v>
      </c>
      <c r="T347" s="24">
        <f ca="1">SQRT(Inputs!$B$38)*I347+SQRT(1-Inputs!$B$38)*_xlfn.NORM.S.INV(RAND())</f>
        <v>0.87289559943148465</v>
      </c>
      <c r="U347" s="24">
        <f ca="1">SQRT(Inputs!$B$38)*J347+SQRT(1-Inputs!$B$38)*_xlfn.NORM.S.INV(RAND())</f>
        <v>-9.7175246709399754E-3</v>
      </c>
      <c r="V347" s="24">
        <f ca="1">SQRT(Inputs!$B$38)*K347+SQRT(1-Inputs!$B$38)*_xlfn.NORM.S.INV(RAND())</f>
        <v>-0.73447626930460108</v>
      </c>
      <c r="W347" s="24">
        <f ca="1">SQRT(Inputs!$B$38)*L347+SQRT(1-Inputs!$B$38)*_xlfn.NORM.S.INV(RAND())</f>
        <v>-1.5501209071756143</v>
      </c>
      <c r="X347" s="24">
        <f ca="1">SQRT(Inputs!$B$38)*M347+SQRT(1-Inputs!$B$38)*_xlfn.NORM.S.INV(RAND())</f>
        <v>0.34791889263060194</v>
      </c>
      <c r="Y347" s="24">
        <f ca="1">SQRT(Inputs!$B$38)*C347+SQRT(1-Inputs!$B$38)*_xlfn.NORM.S.INV(RAND())</f>
        <v>-0.40641344720568673</v>
      </c>
      <c r="Z347" s="24">
        <f ca="1">SQRT(Inputs!$B$38)*D347+SQRT(1-Inputs!$B$38)*_xlfn.NORM.S.INV(RAND())</f>
        <v>-1.1432859871093863</v>
      </c>
      <c r="AA347" s="24">
        <f ca="1">SQRT(Inputs!$B$38)*E347+SQRT(1-Inputs!$B$38)*_xlfn.NORM.S.INV(RAND())</f>
        <v>-1.006758316850439</v>
      </c>
      <c r="AB347" s="24">
        <f ca="1">SQRT(Inputs!$B$38)*F347+SQRT(1-Inputs!$B$38)*_xlfn.NORM.S.INV(RAND())</f>
        <v>-0.25809464235254465</v>
      </c>
      <c r="AC347" s="24">
        <f ca="1">SQRT(Inputs!$B$38)*G347+SQRT(1-Inputs!$B$38)*_xlfn.NORM.S.INV(RAND())</f>
        <v>-0.64931905674204926</v>
      </c>
      <c r="AD347" s="24">
        <f ca="1">SQRT(Inputs!$B$38)*H347+SQRT(1-Inputs!$B$38)*_xlfn.NORM.S.INV(RAND())</f>
        <v>0.63692288661904317</v>
      </c>
      <c r="AE347" s="24">
        <f ca="1">SQRT(Inputs!$B$38)*I347+SQRT(1-Inputs!$B$38)*_xlfn.NORM.S.INV(RAND())</f>
        <v>1.1690211993458011</v>
      </c>
      <c r="AF347" s="24">
        <f ca="1">SQRT(Inputs!$B$38)*J347+SQRT(1-Inputs!$B$38)*_xlfn.NORM.S.INV(RAND())</f>
        <v>-0.37450807791842805</v>
      </c>
      <c r="AG347" s="24">
        <f ca="1">SQRT(Inputs!$B$38)*K347+SQRT(1-Inputs!$B$38)*_xlfn.NORM.S.INV(RAND())</f>
        <v>0.80338430594554389</v>
      </c>
      <c r="AH347" s="24">
        <f ca="1">SQRT(Inputs!$B$38)*L347+SQRT(1-Inputs!$B$38)*_xlfn.NORM.S.INV(RAND())</f>
        <v>8.3686179282037476E-2</v>
      </c>
      <c r="AI347" s="24">
        <f ca="1">SQRT(Inputs!$B$38)*M347+SQRT(1-Inputs!$B$38)*_xlfn.NORM.S.INV(RAND())</f>
        <v>-0.28138854786276202</v>
      </c>
      <c r="AJ347" s="24">
        <f ca="1">SQRT(Inputs!$B$38)*C347+SQRT(1-Inputs!$B$38)*_xlfn.NORM.S.INV(RAND())</f>
        <v>0.89803658096963213</v>
      </c>
      <c r="AK347" s="24">
        <f ca="1">SQRT(Inputs!$B$38)*D347+SQRT(1-Inputs!$B$38)*_xlfn.NORM.S.INV(RAND())</f>
        <v>-0.51840011812122699</v>
      </c>
      <c r="AL347" s="24">
        <f ca="1">SQRT(Inputs!$B$38)*E347+SQRT(1-Inputs!$B$38)*_xlfn.NORM.S.INV(RAND())</f>
        <v>-0.88781739094031209</v>
      </c>
      <c r="AM347" s="24">
        <f ca="1">SQRT(Inputs!$B$38)*F347+SQRT(1-Inputs!$B$38)*_xlfn.NORM.S.INV(RAND())</f>
        <v>0.50606317248565691</v>
      </c>
      <c r="AN347" s="24">
        <f ca="1">SQRT(Inputs!$B$38)*G347+SQRT(1-Inputs!$B$38)*_xlfn.NORM.S.INV(RAND())</f>
        <v>-0.50136579006220117</v>
      </c>
      <c r="AO347" s="24">
        <f ca="1">SQRT(Inputs!$B$38)*H347+SQRT(1-Inputs!$B$38)*_xlfn.NORM.S.INV(RAND())</f>
        <v>0.72521359930064788</v>
      </c>
      <c r="AP347" s="24">
        <f ca="1">SQRT(Inputs!$B$38)*I347+SQRT(1-Inputs!$B$38)*_xlfn.NORM.S.INV(RAND())</f>
        <v>1.5951925862462719</v>
      </c>
      <c r="AQ347" s="24">
        <f ca="1">SQRT(Inputs!$B$38)*J347+SQRT(1-Inputs!$B$38)*_xlfn.NORM.S.INV(RAND())</f>
        <v>0.53573531075907521</v>
      </c>
      <c r="AR347" s="24">
        <f ca="1">SQRT(Inputs!$B$38)*K347+SQRT(1-Inputs!$B$38)*_xlfn.NORM.S.INV(RAND())</f>
        <v>0.43580525277879006</v>
      </c>
      <c r="AS347" s="24">
        <f ca="1">SQRT(Inputs!$B$38)*L347+SQRT(1-Inputs!$B$38)*_xlfn.NORM.S.INV(RAND())</f>
        <v>0.34401521122248246</v>
      </c>
      <c r="AT347" s="24">
        <f ca="1">SQRT(Inputs!$B$38)*M347+SQRT(1-Inputs!$B$38)*_xlfn.NORM.S.INV(RAND())</f>
        <v>-7.9372349895049932E-2</v>
      </c>
      <c r="AU347" s="15">
        <f ca="1">Inputs!$B$6*EXP($B$8-0.5*C$5^2+C$5*N347)</f>
        <v>5320.354281936372</v>
      </c>
      <c r="AV347" s="15">
        <f t="shared" ca="1" si="183"/>
        <v>6809.2639380851697</v>
      </c>
      <c r="AW347" s="15">
        <f t="shared" ca="1" si="184"/>
        <v>7196.025180910673</v>
      </c>
      <c r="AX347" s="15">
        <f t="shared" ca="1" si="185"/>
        <v>9161.5271963962205</v>
      </c>
      <c r="AY347" s="15">
        <f t="shared" ca="1" si="186"/>
        <v>10985.117118693601</v>
      </c>
      <c r="AZ347" s="15">
        <f t="shared" ca="1" si="187"/>
        <v>14117.308864900306</v>
      </c>
      <c r="BA347" s="15">
        <f t="shared" ca="1" si="188"/>
        <v>18928.597487287501</v>
      </c>
      <c r="BB347" s="15">
        <f t="shared" ca="1" si="189"/>
        <v>23151.819684964441</v>
      </c>
      <c r="BC347" s="15">
        <f t="shared" ca="1" si="190"/>
        <v>26414.353254017908</v>
      </c>
      <c r="BD347" s="15">
        <f t="shared" ca="1" si="191"/>
        <v>27992.513379030272</v>
      </c>
      <c r="BE347" s="15">
        <f t="shared" ca="1" si="192"/>
        <v>35405.597631671713</v>
      </c>
      <c r="BF347" s="15">
        <f ca="1">Inputs!$B$13*EXP($B$9-0.5*C$6^2+C$6*Y347)</f>
        <v>12760.359161066939</v>
      </c>
      <c r="BG347" s="15">
        <f t="shared" ca="1" si="193"/>
        <v>12652.620995046409</v>
      </c>
      <c r="BH347" s="15">
        <f t="shared" ca="1" si="194"/>
        <v>13081.83213355583</v>
      </c>
      <c r="BI347" s="15">
        <f t="shared" ca="1" si="195"/>
        <v>15390.426877360362</v>
      </c>
      <c r="BJ347" s="15">
        <f t="shared" ca="1" si="196"/>
        <v>17181.838893350025</v>
      </c>
      <c r="BK347" s="15">
        <f t="shared" ca="1" si="197"/>
        <v>22997.624010417196</v>
      </c>
      <c r="BL347" s="15">
        <f t="shared" ca="1" si="198"/>
        <v>32870.708819161802</v>
      </c>
      <c r="BM347" s="15">
        <f t="shared" ca="1" si="199"/>
        <v>38568.433016115865</v>
      </c>
      <c r="BN347" s="15">
        <f t="shared" ca="1" si="200"/>
        <v>52228.104644337538</v>
      </c>
      <c r="BO347" s="15">
        <f t="shared" ca="1" si="201"/>
        <v>64889.461499742327</v>
      </c>
      <c r="BP347" s="15">
        <f t="shared" ca="1" si="202"/>
        <v>77360.751339430353</v>
      </c>
      <c r="BQ347" s="15">
        <f ca="1">Inputs!$B$20*EXP($B$10-0.5*C$7^2+C$7*AJ347)</f>
        <v>5898.4607992749125</v>
      </c>
      <c r="BR347" s="15">
        <f t="shared" ca="1" si="203"/>
        <v>6788.5640456654446</v>
      </c>
      <c r="BS347" s="15">
        <f t="shared" ca="1" si="204"/>
        <v>7203.9032414637595</v>
      </c>
      <c r="BT347" s="15">
        <f t="shared" ca="1" si="205"/>
        <v>11342.771062090944</v>
      </c>
      <c r="BU347" s="15">
        <f t="shared" ca="1" si="206"/>
        <v>13923.813333313085</v>
      </c>
      <c r="BV347" s="15">
        <f t="shared" ca="1" si="207"/>
        <v>22810.488900492801</v>
      </c>
      <c r="BW347" s="15">
        <f t="shared" ca="1" si="208"/>
        <v>44614.285907107398</v>
      </c>
      <c r="BX347" s="15">
        <f t="shared" ca="1" si="209"/>
        <v>69475.231079801422</v>
      </c>
      <c r="BY347" s="15">
        <f t="shared" ca="1" si="210"/>
        <v>105811.38224759763</v>
      </c>
      <c r="BZ347" s="15">
        <f t="shared" ca="1" si="211"/>
        <v>158160.81637667434</v>
      </c>
      <c r="CA347" s="15">
        <f t="shared" ca="1" si="212"/>
        <v>219056.366152192</v>
      </c>
      <c r="CB347" s="15">
        <f ca="1">(AU347*DCF!C$10-DCF!C$5*MAX(AU347*DCF!C$10,0)-MAX(AU347-Inputs!$B$6,0)/Inputs!$B$10)*DCF!C$6</f>
        <v>1040.5208807957888</v>
      </c>
      <c r="CC347" s="15">
        <f ca="1">(AV347*DCF!D$10-DCF!D$5*MAX(AV347*DCF!D$10,0)-MAX(AV347-AU347,0)/Inputs!$B$10)*DCF!D$6</f>
        <v>1296.6803015413666</v>
      </c>
      <c r="CD347" s="15">
        <f ca="1">(AW347*DCF!E$10-DCF!E$5*MAX(AW347*DCF!E$10,0)-MAX(AW347-AV347,0)/Inputs!$B$10)*DCF!E$6</f>
        <v>1574.3330148762416</v>
      </c>
      <c r="CE347" s="15">
        <f ca="1">(AX347*DCF!F$10-DCF!F$5*MAX(AX347*DCF!F$10,0)-MAX(AX347-AW347,0)/Inputs!$B$10)*DCF!F$6</f>
        <v>1590.9745474885945</v>
      </c>
      <c r="CF347" s="15">
        <f ca="1">(AY347*DCF!G$10-DCF!G$5*MAX(AY347*DCF!G$10,0)-MAX(AY347-AX347,0)/Inputs!$B$10)*DCF!G$6</f>
        <v>1912.8463694863513</v>
      </c>
      <c r="CG347" s="15">
        <f ca="1">(AZ347*DCF!H$10-DCF!H$5*MAX(AZ347*DCF!H$10,0)-MAX(AZ347-AY347,0)/Inputs!$B$10)*DCF!H$6</f>
        <v>2184.7088457102368</v>
      </c>
      <c r="CH347" s="15">
        <f ca="1">(BA347*DCF!I$10-DCF!I$5*MAX(BA347*DCF!I$10,0)-MAX(BA347-AZ347,0)/Inputs!$B$10)*DCF!I$6</f>
        <v>2668.3443372003994</v>
      </c>
      <c r="CI347" s="15">
        <f ca="1">(BB347*DCF!J$10-DCF!J$5*MAX(BB347*DCF!J$10,0)-MAX(BB347-BA347,0)/Inputs!$B$10)*DCF!J$6</f>
        <v>3332.9462467286767</v>
      </c>
      <c r="CJ347" s="15">
        <f ca="1">(BC347*DCF!K$10-DCF!K$5*MAX(BC347*DCF!K$10,0)-MAX(BC347-BB347,0)/Inputs!$B$10)*DCF!K$6</f>
        <v>3795.5816221626883</v>
      </c>
      <c r="CK347" s="15">
        <f ca="1">(BD347*DCF!L$10-DCF!L$5*MAX(BD347*DCF!L$10,0)-MAX(BD347-BC347,0)/Inputs!$B$10)*DCF!L$6</f>
        <v>4017.7216654748454</v>
      </c>
      <c r="CL347" s="15">
        <f ca="1">(BE347*DCF!M$10-DCF!M$5*MAX(BE347*DCF!M$10,0)-MAX(BE347-BD347,0)/Inputs!$B$10)*DCF!M$6</f>
        <v>4110.6156413815643</v>
      </c>
      <c r="CM347" s="15">
        <f ca="1">(BF347*DCF!C$28-DCF!C$5*MAX(BF347*DCF!C$28,0)-MAX(BF347-Inputs!$B$13,0)/Inputs!$B$17)*DCF!C$6</f>
        <v>3577.2049154763113</v>
      </c>
      <c r="CN347" s="15">
        <f ca="1">(BG347*DCF!D$28-DCF!D$5*MAX(BG347*DCF!D$28,0)-MAX(BG347-BF347,0)/Inputs!$B$17)*DCF!D$6</f>
        <v>3726.4887006925715</v>
      </c>
      <c r="CO347" s="15">
        <f ca="1">(BH347*DCF!E$28-DCF!E$5*MAX(BH347*DCF!E$28,0)-MAX(BH347-BG347,0)/Inputs!$B$17)*DCF!E$6</f>
        <v>3620.4161937246863</v>
      </c>
      <c r="CP347" s="15">
        <f ca="1">(BI347*DCF!F$28-DCF!F$5*MAX(BI347*DCF!F$28,0)-MAX(BI347-BH347,0)/Inputs!$B$17)*DCF!F$6</f>
        <v>3757.7793368523608</v>
      </c>
      <c r="CQ347" s="15">
        <f ca="1">(BJ347*DCF!G$28-DCF!G$5*MAX(BJ347*DCF!G$28,0)-MAX(BJ347-BI347,0)/Inputs!$B$17)*DCF!G$6</f>
        <v>4156.660655016115</v>
      </c>
      <c r="CR347" s="15">
        <f ca="1">(BK347*DCF!H$28-DCF!H$5*MAX(BK347*DCF!H$28,0)-MAX(BK347-BJ347,0)/Inputs!$B$17)*DCF!H$6</f>
        <v>4783.9563486998059</v>
      </c>
      <c r="CS347" s="15">
        <f ca="1">(BL347*DCF!I$28-DCF!I$5*MAX(BL347*DCF!I$28,0)-MAX(BL347-BK347,0)/Inputs!$B$17)*DCF!I$6</f>
        <v>6312.5566589230366</v>
      </c>
      <c r="CT347" s="15">
        <f ca="1">(BM347*DCF!J$28-DCF!J$5*MAX(BM347*DCF!J$28,0)-MAX(BM347-BL347,0)/Inputs!$B$17)*DCF!J$6</f>
        <v>7848.4906911880325</v>
      </c>
      <c r="CU347" s="15">
        <f ca="1">(BN347*DCF!K$28-DCF!K$5*MAX(BN347*DCF!K$28,0)-MAX(BN347-BM347,0)/Inputs!$B$17)*DCF!K$6</f>
        <v>9356.5721637514725</v>
      </c>
      <c r="CV347" s="15">
        <f ca="1">(BO347*DCF!L$28-DCF!L$5*MAX(BO347*DCF!L$28,0)-MAX(BO347-BN347,0)/Inputs!$B$17)*DCF!L$6</f>
        <v>11514.155949972086</v>
      </c>
      <c r="CW347" s="15">
        <f ca="1">(BP347*DCF!M$28-DCF!M$5*MAX(BP347*DCF!M$28,0)-MAX(BP347-BO347,0)/Inputs!$B$17)*DCF!M$6</f>
        <v>13251.869912718264</v>
      </c>
      <c r="CX347" s="15">
        <f ca="1">(BQ347*DCF!C$46-DCF!C$5*MAX(BQ347*DCF!C$46,0)-MAX(BQ347-Inputs!$B$20,0)/Inputs!$B$24)*DCF!C$6</f>
        <v>-2608.1714544629881</v>
      </c>
      <c r="CY347" s="15">
        <f ca="1">(BR347*DCF!D$46-DCF!D$5*MAX(BR347*DCF!D$46,0)-MAX(BR347-BQ347,0)/Inputs!$B$24)*DCF!D$6</f>
        <v>-1538.4492379421554</v>
      </c>
      <c r="CZ347" s="15">
        <f ca="1">(BS347*DCF!E$46-DCF!E$5*MAX(BS347*DCF!E$46,0)-MAX(BS347-BR347,0)/Inputs!$B$24)*DCF!E$6</f>
        <v>-1015.5893781161648</v>
      </c>
      <c r="DA347" s="15">
        <f ca="1">(BT347*DCF!F$46-DCF!F$5*MAX(BT347*DCF!F$46,0)-MAX(BT347-BS347,0)/Inputs!$B$24)*DCF!F$6</f>
        <v>-2333.1449162936879</v>
      </c>
      <c r="DB347" s="15">
        <f ca="1">(BU347*DCF!G$46-DCF!G$5*MAX(BU347*DCF!G$46,0)-MAX(BU347-BT347,0)/Inputs!$B$24)*DCF!G$6</f>
        <v>-1336.5811953070695</v>
      </c>
      <c r="DC347" s="15">
        <f ca="1">(BV347*DCF!H$46-DCF!H$5*MAX(BV347*DCF!H$46,0)-MAX(BV347-BU347,0)/Inputs!$B$24)*DCF!H$6</f>
        <v>-2761.4799829365134</v>
      </c>
      <c r="DD347" s="15">
        <f ca="1">(BW347*DCF!I$46-DCF!I$5*MAX(BW347*DCF!I$46,0)-MAX(BW347-BV347,0)/Inputs!$B$24)*DCF!I$6</f>
        <v>-5228.6424045669492</v>
      </c>
      <c r="DE347" s="15">
        <f ca="1">(BX347*DCF!J$46-DCF!J$5*MAX(BX347*DCF!J$46,0)-MAX(BX347-BW347,0)/Inputs!$B$24)*DCF!J$6</f>
        <v>-3678.4227241238218</v>
      </c>
      <c r="DF347" s="15">
        <f ca="1">(BY347*DCF!K$46-DCF!K$5*MAX(BY347*DCF!K$46,0)-MAX(BY347-BX347,0)/Inputs!$B$24)*DCF!K$6</f>
        <v>-2857.090167015981</v>
      </c>
      <c r="DG347" s="15">
        <f ca="1">(BZ347*DCF!L$46-DCF!L$5*MAX(BZ347*DCF!L$46,0)-MAX(BZ347-BY347,0)/Inputs!$B$24)*DCF!L$6</f>
        <v>-913.92462742427642</v>
      </c>
      <c r="DH347" s="15">
        <f ca="1">(CA347*DCF!M$46-DCF!M$5*MAX(CA347*DCF!M$46,0)-MAX(CA347-BZ347,0)/Inputs!$B$24)*DCF!M$6</f>
        <v>4442.5670470968662</v>
      </c>
      <c r="DI347" s="15">
        <f ca="1">SUM(CB347:CL347)+BE347*DCF!M$10*(1+Inputs!$B$30)*(1-Inputs!$B$33)*(1-Inputs!$B$30/Inputs!$B$31)/(Inputs!$B$29-Inputs!$B$30)*DCF!M$6</f>
        <v>126059.51987234844</v>
      </c>
      <c r="DJ347" s="15">
        <f ca="1">SUM(CM347:CW347)+BP347*DCF!M$28*(1+Inputs!$B$30)*(1-Inputs!$B$33)*(1-Inputs!$B$30/Inputs!$B$31)/(Inputs!$B$29-Inputs!$B$30)*DCF!M$6</f>
        <v>358967.47681723634</v>
      </c>
      <c r="DK347" s="15">
        <f ca="1">SUM(CX347:DH347)+CA347*DCF!M$46*(1+Inputs!$B$30)*(1-Inputs!$B$33)*(1-Inputs!$B$30/Inputs!$B$31)/(Inputs!$B$29-Inputs!$B$30)*DCF!M$6</f>
        <v>318858.16191563517</v>
      </c>
      <c r="DM347" s="15">
        <f ca="1">DI347+DJ347+DK347+Inputs!$B$34+Inputs!$B$36-Inputs!$B$35</f>
        <v>880736.15860522003</v>
      </c>
    </row>
    <row r="348" spans="1:117" x14ac:dyDescent="0.75">
      <c r="A348" s="11">
        <v>335</v>
      </c>
      <c r="C348" s="24">
        <f t="shared" ca="1" si="213"/>
        <v>1.5792848746824675</v>
      </c>
      <c r="D348" s="24">
        <f t="shared" ca="1" si="213"/>
        <v>0.21535711309483116</v>
      </c>
      <c r="E348" s="24">
        <f t="shared" ca="1" si="213"/>
        <v>-0.52822442199429887</v>
      </c>
      <c r="F348" s="24">
        <f t="shared" ca="1" si="213"/>
        <v>1.1298990128893702</v>
      </c>
      <c r="G348" s="24">
        <f t="shared" ca="1" si="213"/>
        <v>-1.363972625717671</v>
      </c>
      <c r="H348" s="24">
        <f t="shared" ca="1" si="213"/>
        <v>0.72742944473834803</v>
      </c>
      <c r="I348" s="24">
        <f t="shared" ca="1" si="213"/>
        <v>-1.8922314176849628</v>
      </c>
      <c r="J348" s="24">
        <f t="shared" ca="1" si="213"/>
        <v>-0.53885147108495646</v>
      </c>
      <c r="K348" s="24">
        <f t="shared" ca="1" si="213"/>
        <v>-1.4067679378467564</v>
      </c>
      <c r="L348" s="24">
        <f t="shared" ca="1" si="213"/>
        <v>-2.3488518468825721E-2</v>
      </c>
      <c r="M348" s="24">
        <f t="shared" ca="1" si="213"/>
        <v>0.96348236507787954</v>
      </c>
      <c r="N348" s="24">
        <f ca="1">SQRT(Inputs!$B$38)*C348+SQRT(1-Inputs!$B$38)*_xlfn.NORM.S.INV(RAND())</f>
        <v>0.800072528475542</v>
      </c>
      <c r="O348" s="24">
        <f ca="1">SQRT(Inputs!$B$38)*D348+SQRT(1-Inputs!$B$38)*_xlfn.NORM.S.INV(RAND())</f>
        <v>-0.73050677453875212</v>
      </c>
      <c r="P348" s="24">
        <f ca="1">SQRT(Inputs!$B$38)*E348+SQRT(1-Inputs!$B$38)*_xlfn.NORM.S.INV(RAND())</f>
        <v>-0.94305034945537503</v>
      </c>
      <c r="Q348" s="24">
        <f ca="1">SQRT(Inputs!$B$38)*F348+SQRT(1-Inputs!$B$38)*_xlfn.NORM.S.INV(RAND())</f>
        <v>-0.12336277378982796</v>
      </c>
      <c r="R348" s="24">
        <f ca="1">SQRT(Inputs!$B$38)*G348+SQRT(1-Inputs!$B$38)*_xlfn.NORM.S.INV(RAND())</f>
        <v>-0.20561388739541731</v>
      </c>
      <c r="S348" s="24">
        <f ca="1">SQRT(Inputs!$B$38)*H348+SQRT(1-Inputs!$B$38)*_xlfn.NORM.S.INV(RAND())</f>
        <v>0.68717093478548619</v>
      </c>
      <c r="T348" s="24">
        <f ca="1">SQRT(Inputs!$B$38)*I348+SQRT(1-Inputs!$B$38)*_xlfn.NORM.S.INV(RAND())</f>
        <v>-2.457786152628767</v>
      </c>
      <c r="U348" s="24">
        <f ca="1">SQRT(Inputs!$B$38)*J348+SQRT(1-Inputs!$B$38)*_xlfn.NORM.S.INV(RAND())</f>
        <v>-1.2985453570886865</v>
      </c>
      <c r="V348" s="24">
        <f ca="1">SQRT(Inputs!$B$38)*K348+SQRT(1-Inputs!$B$38)*_xlfn.NORM.S.INV(RAND())</f>
        <v>-1.1209014212247503</v>
      </c>
      <c r="W348" s="24">
        <f ca="1">SQRT(Inputs!$B$38)*L348+SQRT(1-Inputs!$B$38)*_xlfn.NORM.S.INV(RAND())</f>
        <v>1.1494466985801148</v>
      </c>
      <c r="X348" s="24">
        <f ca="1">SQRT(Inputs!$B$38)*M348+SQRT(1-Inputs!$B$38)*_xlfn.NORM.S.INV(RAND())</f>
        <v>1.7033012497413436</v>
      </c>
      <c r="Y348" s="24">
        <f ca="1">SQRT(Inputs!$B$38)*C348+SQRT(1-Inputs!$B$38)*_xlfn.NORM.S.INV(RAND())</f>
        <v>1.328185565422487</v>
      </c>
      <c r="Z348" s="24">
        <f ca="1">SQRT(Inputs!$B$38)*D348+SQRT(1-Inputs!$B$38)*_xlfn.NORM.S.INV(RAND())</f>
        <v>-1.6386719337718541</v>
      </c>
      <c r="AA348" s="24">
        <f ca="1">SQRT(Inputs!$B$38)*E348+SQRT(1-Inputs!$B$38)*_xlfn.NORM.S.INV(RAND())</f>
        <v>8.6565376159716545E-2</v>
      </c>
      <c r="AB348" s="24">
        <f ca="1">SQRT(Inputs!$B$38)*F348+SQRT(1-Inputs!$B$38)*_xlfn.NORM.S.INV(RAND())</f>
        <v>-0.88608495421621647</v>
      </c>
      <c r="AC348" s="24">
        <f ca="1">SQRT(Inputs!$B$38)*G348+SQRT(1-Inputs!$B$38)*_xlfn.NORM.S.INV(RAND())</f>
        <v>-1.0552163039561362</v>
      </c>
      <c r="AD348" s="24">
        <f ca="1">SQRT(Inputs!$B$38)*H348+SQRT(1-Inputs!$B$38)*_xlfn.NORM.S.INV(RAND())</f>
        <v>-0.81894097832614099</v>
      </c>
      <c r="AE348" s="24">
        <f ca="1">SQRT(Inputs!$B$38)*I348+SQRT(1-Inputs!$B$38)*_xlfn.NORM.S.INV(RAND())</f>
        <v>-1.6375953126919074</v>
      </c>
      <c r="AF348" s="24">
        <f ca="1">SQRT(Inputs!$B$38)*J348+SQRT(1-Inputs!$B$38)*_xlfn.NORM.S.INV(RAND())</f>
        <v>-2.9574573000931501</v>
      </c>
      <c r="AG348" s="24">
        <f ca="1">SQRT(Inputs!$B$38)*K348+SQRT(1-Inputs!$B$38)*_xlfn.NORM.S.INV(RAND())</f>
        <v>-8.4644090698270613E-2</v>
      </c>
      <c r="AH348" s="24">
        <f ca="1">SQRT(Inputs!$B$38)*L348+SQRT(1-Inputs!$B$38)*_xlfn.NORM.S.INV(RAND())</f>
        <v>-0.65961023059404744</v>
      </c>
      <c r="AI348" s="24">
        <f ca="1">SQRT(Inputs!$B$38)*M348+SQRT(1-Inputs!$B$38)*_xlfn.NORM.S.INV(RAND())</f>
        <v>0.43316801970311991</v>
      </c>
      <c r="AJ348" s="24">
        <f ca="1">SQRT(Inputs!$B$38)*C348+SQRT(1-Inputs!$B$38)*_xlfn.NORM.S.INV(RAND())</f>
        <v>5.9460488042857085E-2</v>
      </c>
      <c r="AK348" s="24">
        <f ca="1">SQRT(Inputs!$B$38)*D348+SQRT(1-Inputs!$B$38)*_xlfn.NORM.S.INV(RAND())</f>
        <v>8.2516856101453678E-2</v>
      </c>
      <c r="AL348" s="24">
        <f ca="1">SQRT(Inputs!$B$38)*E348+SQRT(1-Inputs!$B$38)*_xlfn.NORM.S.INV(RAND())</f>
        <v>-0.60409967331552306</v>
      </c>
      <c r="AM348" s="24">
        <f ca="1">SQRT(Inputs!$B$38)*F348+SQRT(1-Inputs!$B$38)*_xlfn.NORM.S.INV(RAND())</f>
        <v>1.2825870399995398</v>
      </c>
      <c r="AN348" s="24">
        <f ca="1">SQRT(Inputs!$B$38)*G348+SQRT(1-Inputs!$B$38)*_xlfn.NORM.S.INV(RAND())</f>
        <v>-0.77690070918899123</v>
      </c>
      <c r="AO348" s="24">
        <f ca="1">SQRT(Inputs!$B$38)*H348+SQRT(1-Inputs!$B$38)*_xlfn.NORM.S.INV(RAND())</f>
        <v>-0.84335045410595666</v>
      </c>
      <c r="AP348" s="24">
        <f ca="1">SQRT(Inputs!$B$38)*I348+SQRT(1-Inputs!$B$38)*_xlfn.NORM.S.INV(RAND())</f>
        <v>-1.3771168905415694</v>
      </c>
      <c r="AQ348" s="24">
        <f ca="1">SQRT(Inputs!$B$38)*J348+SQRT(1-Inputs!$B$38)*_xlfn.NORM.S.INV(RAND())</f>
        <v>0.52455041616077136</v>
      </c>
      <c r="AR348" s="24">
        <f ca="1">SQRT(Inputs!$B$38)*K348+SQRT(1-Inputs!$B$38)*_xlfn.NORM.S.INV(RAND())</f>
        <v>-1.6003424918060378</v>
      </c>
      <c r="AS348" s="24">
        <f ca="1">SQRT(Inputs!$B$38)*L348+SQRT(1-Inputs!$B$38)*_xlfn.NORM.S.INV(RAND())</f>
        <v>-0.66323211979635699</v>
      </c>
      <c r="AT348" s="24">
        <f ca="1">SQRT(Inputs!$B$38)*M348+SQRT(1-Inputs!$B$38)*_xlfn.NORM.S.INV(RAND())</f>
        <v>0.928077256485911</v>
      </c>
      <c r="AU348" s="15">
        <f ca="1">Inputs!$B$6*EXP($B$8-0.5*C$5^2+C$5*N348)</f>
        <v>5648.371863393585</v>
      </c>
      <c r="AV348" s="15">
        <f t="shared" ca="1" si="183"/>
        <v>6175.2066299798234</v>
      </c>
      <c r="AW348" s="15">
        <f t="shared" ca="1" si="184"/>
        <v>6630.2216747161801</v>
      </c>
      <c r="AX348" s="15">
        <f t="shared" ca="1" si="185"/>
        <v>7971.0333779706662</v>
      </c>
      <c r="AY348" s="15">
        <f t="shared" ca="1" si="186"/>
        <v>9510.2797715242286</v>
      </c>
      <c r="AZ348" s="15">
        <f t="shared" ca="1" si="187"/>
        <v>12545.638860040512</v>
      </c>
      <c r="BA348" s="15">
        <f t="shared" ca="1" si="188"/>
        <v>11870.510466989475</v>
      </c>
      <c r="BB348" s="15">
        <f t="shared" ca="1" si="189"/>
        <v>12760.181592811952</v>
      </c>
      <c r="BC348" s="15">
        <f t="shared" ca="1" si="190"/>
        <v>14025.289557446255</v>
      </c>
      <c r="BD348" s="15">
        <f t="shared" ca="1" si="191"/>
        <v>19132.562548914659</v>
      </c>
      <c r="BE348" s="15">
        <f t="shared" ca="1" si="192"/>
        <v>27378.915772792014</v>
      </c>
      <c r="BF348" s="15">
        <f ca="1">Inputs!$B$13*EXP($B$9-0.5*C$6^2+C$6*Y348)</f>
        <v>17997.334667602765</v>
      </c>
      <c r="BG348" s="15">
        <f t="shared" ca="1" si="193"/>
        <v>16319.455493848822</v>
      </c>
      <c r="BH348" s="15">
        <f t="shared" ca="1" si="194"/>
        <v>20227.717681403894</v>
      </c>
      <c r="BI348" s="15">
        <f t="shared" ca="1" si="195"/>
        <v>21604.79247557636</v>
      </c>
      <c r="BJ348" s="15">
        <f t="shared" ca="1" si="196"/>
        <v>22748.839926097993</v>
      </c>
      <c r="BK348" s="15">
        <f t="shared" ca="1" si="197"/>
        <v>24974.267431012799</v>
      </c>
      <c r="BL348" s="15">
        <f t="shared" ca="1" si="198"/>
        <v>24811.890963028571</v>
      </c>
      <c r="BM348" s="15">
        <f t="shared" ca="1" si="199"/>
        <v>21121.715217364868</v>
      </c>
      <c r="BN348" s="15">
        <f t="shared" ca="1" si="200"/>
        <v>25714.900883253889</v>
      </c>
      <c r="BO348" s="15">
        <f t="shared" ca="1" si="201"/>
        <v>29304.296777431755</v>
      </c>
      <c r="BP348" s="15">
        <f t="shared" ca="1" si="202"/>
        <v>37882.344456475636</v>
      </c>
      <c r="BQ348" s="15">
        <f ca="1">Inputs!$B$20*EXP($B$10-0.5*C$7^2+C$7*AJ348)</f>
        <v>4380.9386822348533</v>
      </c>
      <c r="BR348" s="15">
        <f t="shared" ca="1" si="203"/>
        <v>6102.2053283495097</v>
      </c>
      <c r="BS348" s="15">
        <f t="shared" ca="1" si="204"/>
        <v>7025.3030036007294</v>
      </c>
      <c r="BT348" s="15">
        <f t="shared" ca="1" si="205"/>
        <v>13560.799311317018</v>
      </c>
      <c r="BU348" s="15">
        <f t="shared" ca="1" si="206"/>
        <v>15572.896738911915</v>
      </c>
      <c r="BV348" s="15">
        <f t="shared" ca="1" si="207"/>
        <v>17917.120516098406</v>
      </c>
      <c r="BW348" s="15">
        <f t="shared" ca="1" si="208"/>
        <v>18680.93180964253</v>
      </c>
      <c r="BX348" s="15">
        <f t="shared" ca="1" si="209"/>
        <v>29025.571416756298</v>
      </c>
      <c r="BY348" s="15">
        <f t="shared" ca="1" si="210"/>
        <v>29943.120771893009</v>
      </c>
      <c r="BZ348" s="15">
        <f t="shared" ca="1" si="211"/>
        <v>37191.778420141083</v>
      </c>
      <c r="CA348" s="15">
        <f t="shared" ca="1" si="212"/>
        <v>61610.299300201041</v>
      </c>
      <c r="CB348" s="15">
        <f ca="1">(AU348*DCF!C$10-DCF!C$5*MAX(AU348*DCF!C$10,0)-MAX(AU348-Inputs!$B$6,0)/Inputs!$B$10)*DCF!C$6</f>
        <v>1038.1820569738752</v>
      </c>
      <c r="CC348" s="15">
        <f ca="1">(AV348*DCF!D$10-DCF!D$5*MAX(AV348*DCF!D$10,0)-MAX(AV348-AU348,0)/Inputs!$B$10)*DCF!D$6</f>
        <v>1376.7099108192051</v>
      </c>
      <c r="CD348" s="15">
        <f ca="1">(AW348*DCF!E$10-DCF!E$5*MAX(AW348*DCF!E$10,0)-MAX(AW348-AV348,0)/Inputs!$B$10)*DCF!E$6</f>
        <v>1428.3244094349602</v>
      </c>
      <c r="CE348" s="15">
        <f ca="1">(AX348*DCF!F$10-DCF!F$5*MAX(AX348*DCF!F$10,0)-MAX(AX348-AW348,0)/Inputs!$B$10)*DCF!F$6</f>
        <v>1461.0742102823474</v>
      </c>
      <c r="CF348" s="15">
        <f ca="1">(AY348*DCF!G$10-DCF!G$5*MAX(AY348*DCF!G$10,0)-MAX(AY348-AX348,0)/Inputs!$B$10)*DCF!G$6</f>
        <v>1663.6268460117567</v>
      </c>
      <c r="CG348" s="15">
        <f ca="1">(AZ348*DCF!H$10-DCF!H$5*MAX(AZ348*DCF!H$10,0)-MAX(AZ348-AY348,0)/Inputs!$B$10)*DCF!H$6</f>
        <v>1896.7623612640602</v>
      </c>
      <c r="CH348" s="15">
        <f ca="1">(BA348*DCF!I$10-DCF!I$5*MAX(BA348*DCF!I$10,0)-MAX(BA348-AZ348,0)/Inputs!$B$10)*DCF!I$6</f>
        <v>2168.3092247747168</v>
      </c>
      <c r="CI348" s="15">
        <f ca="1">(BB348*DCF!J$10-DCF!J$5*MAX(BB348*DCF!J$10,0)-MAX(BB348-BA348,0)/Inputs!$B$10)*DCF!J$6</f>
        <v>2054.8617705716197</v>
      </c>
      <c r="CJ348" s="15">
        <f ca="1">(BC348*DCF!K$10-DCF!K$5*MAX(BC348*DCF!K$10,0)-MAX(BC348-BB348,0)/Inputs!$B$10)*DCF!K$6</f>
        <v>2080.7505147362881</v>
      </c>
      <c r="CK348" s="15">
        <f ca="1">(BD348*DCF!L$10-DCF!L$5*MAX(BD348*DCF!L$10,0)-MAX(BD348-BC348,0)/Inputs!$B$10)*DCF!L$6</f>
        <v>2225.1011648042131</v>
      </c>
      <c r="CL348" s="15">
        <f ca="1">(BE348*DCF!M$10-DCF!M$5*MAX(BE348*DCF!M$10,0)-MAX(BE348-BD348,0)/Inputs!$B$10)*DCF!M$6</f>
        <v>2878.4041316012458</v>
      </c>
      <c r="CM348" s="15">
        <f ca="1">(BF348*DCF!C$28-DCF!C$5*MAX(BF348*DCF!C$28,0)-MAX(BF348-Inputs!$B$13,0)/Inputs!$B$17)*DCF!C$6</f>
        <v>3966.0323298336552</v>
      </c>
      <c r="CN348" s="15">
        <f ca="1">(BG348*DCF!D$28-DCF!D$5*MAX(BG348*DCF!D$28,0)-MAX(BG348-BF348,0)/Inputs!$B$17)*DCF!D$6</f>
        <v>4806.4560317654459</v>
      </c>
      <c r="CO348" s="15">
        <f ca="1">(BH348*DCF!E$28-DCF!E$5*MAX(BH348*DCF!E$28,0)-MAX(BH348-BG348,0)/Inputs!$B$17)*DCF!E$6</f>
        <v>4958.5851502954556</v>
      </c>
      <c r="CP348" s="15">
        <f ca="1">(BI348*DCF!F$28-DCF!F$5*MAX(BI348*DCF!F$28,0)-MAX(BI348-BH348,0)/Inputs!$B$17)*DCF!F$6</f>
        <v>5614.4138356448848</v>
      </c>
      <c r="CQ348" s="15">
        <f ca="1">(BJ348*DCF!G$28-DCF!G$5*MAX(BJ348*DCF!G$28,0)-MAX(BJ348-BI348,0)/Inputs!$B$17)*DCF!G$6</f>
        <v>5709.9416344083893</v>
      </c>
      <c r="CR348" s="15">
        <f ca="1">(BK348*DCF!H$28-DCF!H$5*MAX(BK348*DCF!H$28,0)-MAX(BK348-BJ348,0)/Inputs!$B$17)*DCF!H$6</f>
        <v>5830.6428891278183</v>
      </c>
      <c r="CS348" s="15">
        <f ca="1">(BL348*DCF!I$28-DCF!I$5*MAX(BL348*DCF!I$28,0)-MAX(BL348-BK348,0)/Inputs!$B$17)*DCF!I$6</f>
        <v>5834.5915160996547</v>
      </c>
      <c r="CT348" s="15">
        <f ca="1">(BM348*DCF!J$28-DCF!J$5*MAX(BM348*DCF!J$28,0)-MAX(BM348-BL348,0)/Inputs!$B$17)*DCF!J$6</f>
        <v>4711.895942689066</v>
      </c>
      <c r="CU348" s="15">
        <f ca="1">(BN348*DCF!K$28-DCF!K$5*MAX(BN348*DCF!K$28,0)-MAX(BN348-BM348,0)/Inputs!$B$17)*DCF!K$6</f>
        <v>4867.951841645985</v>
      </c>
      <c r="CV348" s="15">
        <f ca="1">(BO348*DCF!L$28-DCF!L$5*MAX(BO348*DCF!L$28,0)-MAX(BO348-BN348,0)/Inputs!$B$17)*DCF!L$6</f>
        <v>5440.6761698895107</v>
      </c>
      <c r="CW348" s="15">
        <f ca="1">(BP348*DCF!M$28-DCF!M$5*MAX(BP348*DCF!M$28,0)-MAX(BP348-BO348,0)/Inputs!$B$17)*DCF!M$6</f>
        <v>6230.9380135449792</v>
      </c>
      <c r="CX348" s="15">
        <f ca="1">(BQ348*DCF!C$46-DCF!C$5*MAX(BQ348*DCF!C$46,0)-MAX(BQ348-Inputs!$B$20,0)/Inputs!$B$24)*DCF!C$6</f>
        <v>-1556.7704495853486</v>
      </c>
      <c r="CY348" s="15">
        <f ca="1">(BR348*DCF!D$46-DCF!D$5*MAX(BR348*DCF!D$46,0)-MAX(BR348-BQ348,0)/Inputs!$B$24)*DCF!D$6</f>
        <v>-1775.954334368186</v>
      </c>
      <c r="CZ348" s="15">
        <f ca="1">(BS348*DCF!E$46-DCF!E$5*MAX(BS348*DCF!E$46,0)-MAX(BS348-BR348,0)/Inputs!$B$24)*DCF!E$6</f>
        <v>-1194.614003253007</v>
      </c>
      <c r="DA348" s="15">
        <f ca="1">(BT348*DCF!F$46-DCF!F$5*MAX(BT348*DCF!F$46,0)-MAX(BT348-BS348,0)/Inputs!$B$24)*DCF!F$6</f>
        <v>-3367.3639522017238</v>
      </c>
      <c r="DB348" s="15">
        <f ca="1">(BU348*DCF!G$46-DCF!G$5*MAX(BU348*DCF!G$46,0)-MAX(BU348-BT348,0)/Inputs!$B$24)*DCF!G$6</f>
        <v>-1200.6712984617893</v>
      </c>
      <c r="DC348" s="15">
        <f ca="1">(BV348*DCF!H$46-DCF!H$5*MAX(BV348*DCF!H$46,0)-MAX(BV348-BU348,0)/Inputs!$B$24)*DCF!H$6</f>
        <v>-728.45317546331501</v>
      </c>
      <c r="DD348" s="15">
        <f ca="1">(BW348*DCF!I$46-DCF!I$5*MAX(BW348*DCF!I$46,0)-MAX(BW348-BV348,0)/Inputs!$B$24)*DCF!I$6</f>
        <v>212.18268643114487</v>
      </c>
      <c r="DE348" s="15">
        <f ca="1">(BX348*DCF!J$46-DCF!J$5*MAX(BX348*DCF!J$46,0)-MAX(BX348-BW348,0)/Inputs!$B$24)*DCF!J$6</f>
        <v>-1525.6869842873091</v>
      </c>
      <c r="DF348" s="15">
        <f ca="1">(BY348*DCF!K$46-DCF!K$5*MAX(BY348*DCF!K$46,0)-MAX(BY348-BX348,0)/Inputs!$B$24)*DCF!K$6</f>
        <v>1485.6757257607649</v>
      </c>
      <c r="DG348" s="15">
        <f ca="1">(BZ348*DCF!L$46-DCF!L$5*MAX(BZ348*DCF!L$46,0)-MAX(BZ348-BY348,0)/Inputs!$B$24)*DCF!L$6</f>
        <v>930.50050253212805</v>
      </c>
      <c r="DH348" s="15">
        <f ca="1">(CA348*DCF!M$46-DCF!M$5*MAX(CA348*DCF!M$46,0)-MAX(CA348-BZ348,0)/Inputs!$B$24)*DCF!M$6</f>
        <v>-274.83753823797548</v>
      </c>
      <c r="DI348" s="15">
        <f ca="1">SUM(CB348:CL348)+BE348*DCF!M$10*(1+Inputs!$B$30)*(1-Inputs!$B$33)*(1-Inputs!$B$30/Inputs!$B$31)/(Inputs!$B$29-Inputs!$B$30)*DCF!M$6</f>
        <v>96467.991245634505</v>
      </c>
      <c r="DJ348" s="15">
        <f ca="1">SUM(CM348:CW348)+BP348*DCF!M$28*(1+Inputs!$B$30)*(1-Inputs!$B$33)*(1-Inputs!$B$30/Inputs!$B$31)/(Inputs!$B$29-Inputs!$B$30)*DCF!M$6</f>
        <v>198541.54610763435</v>
      </c>
      <c r="DK348" s="15">
        <f ca="1">SUM(CX348:DH348)+CA348*DCF!M$46*(1+Inputs!$B$30)*(1-Inputs!$B$33)*(1-Inputs!$B$30/Inputs!$B$31)/(Inputs!$B$29-Inputs!$B$30)*DCF!M$6</f>
        <v>86260.82810349029</v>
      </c>
      <c r="DM348" s="15">
        <f ca="1">DI348+DJ348+DK348+Inputs!$B$34+Inputs!$B$36-Inputs!$B$35</f>
        <v>458121.36545675911</v>
      </c>
    </row>
    <row r="349" spans="1:117" x14ac:dyDescent="0.75">
      <c r="A349" s="11">
        <v>336</v>
      </c>
      <c r="C349" s="24">
        <f t="shared" ca="1" si="213"/>
        <v>-0.59115755413293525</v>
      </c>
      <c r="D349" s="24">
        <f t="shared" ca="1" si="213"/>
        <v>-0.11370780506029228</v>
      </c>
      <c r="E349" s="24">
        <f t="shared" ca="1" si="213"/>
        <v>0.5937862743510508</v>
      </c>
      <c r="F349" s="24">
        <f t="shared" ca="1" si="213"/>
        <v>-0.27592966647696793</v>
      </c>
      <c r="G349" s="24">
        <f t="shared" ca="1" si="213"/>
        <v>1.3291859211960646</v>
      </c>
      <c r="H349" s="24">
        <f t="shared" ca="1" si="213"/>
        <v>-1.497339723444175</v>
      </c>
      <c r="I349" s="24">
        <f t="shared" ca="1" si="213"/>
        <v>-0.74828778309740285</v>
      </c>
      <c r="J349" s="24">
        <f t="shared" ca="1" si="213"/>
        <v>-1.0085729036159363</v>
      </c>
      <c r="K349" s="24">
        <f t="shared" ca="1" si="213"/>
        <v>0.66641224904620777</v>
      </c>
      <c r="L349" s="24">
        <f t="shared" ca="1" si="213"/>
        <v>0.70250944505638835</v>
      </c>
      <c r="M349" s="24">
        <f t="shared" ca="1" si="213"/>
        <v>-0.79035757980895105</v>
      </c>
      <c r="N349" s="24">
        <f ca="1">SQRT(Inputs!$B$38)*C349+SQRT(1-Inputs!$B$38)*_xlfn.NORM.S.INV(RAND())</f>
        <v>0.50164769349308003</v>
      </c>
      <c r="O349" s="24">
        <f ca="1">SQRT(Inputs!$B$38)*D349+SQRT(1-Inputs!$B$38)*_xlfn.NORM.S.INV(RAND())</f>
        <v>-0.55830847155614238</v>
      </c>
      <c r="P349" s="24">
        <f ca="1">SQRT(Inputs!$B$38)*E349+SQRT(1-Inputs!$B$38)*_xlfn.NORM.S.INV(RAND())</f>
        <v>-0.61551567582367683</v>
      </c>
      <c r="Q349" s="24">
        <f ca="1">SQRT(Inputs!$B$38)*F349+SQRT(1-Inputs!$B$38)*_xlfn.NORM.S.INV(RAND())</f>
        <v>-0.53289511798719402</v>
      </c>
      <c r="R349" s="24">
        <f ca="1">SQRT(Inputs!$B$38)*G349+SQRT(1-Inputs!$B$38)*_xlfn.NORM.S.INV(RAND())</f>
        <v>1.4996216811447591</v>
      </c>
      <c r="S349" s="24">
        <f ca="1">SQRT(Inputs!$B$38)*H349+SQRT(1-Inputs!$B$38)*_xlfn.NORM.S.INV(RAND())</f>
        <v>-1.1472180578618367</v>
      </c>
      <c r="T349" s="24">
        <f ca="1">SQRT(Inputs!$B$38)*I349+SQRT(1-Inputs!$B$38)*_xlfn.NORM.S.INV(RAND())</f>
        <v>-0.79727195405801776</v>
      </c>
      <c r="U349" s="24">
        <f ca="1">SQRT(Inputs!$B$38)*J349+SQRT(1-Inputs!$B$38)*_xlfn.NORM.S.INV(RAND())</f>
        <v>-0.32533215959612183</v>
      </c>
      <c r="V349" s="24">
        <f ca="1">SQRT(Inputs!$B$38)*K349+SQRT(1-Inputs!$B$38)*_xlfn.NORM.S.INV(RAND())</f>
        <v>5.8578472831501027E-2</v>
      </c>
      <c r="W349" s="24">
        <f ca="1">SQRT(Inputs!$B$38)*L349+SQRT(1-Inputs!$B$38)*_xlfn.NORM.S.INV(RAND())</f>
        <v>0.8003005990540879</v>
      </c>
      <c r="X349" s="24">
        <f ca="1">SQRT(Inputs!$B$38)*M349+SQRT(1-Inputs!$B$38)*_xlfn.NORM.S.INV(RAND())</f>
        <v>1.0271732627873313</v>
      </c>
      <c r="Y349" s="24">
        <f ca="1">SQRT(Inputs!$B$38)*C349+SQRT(1-Inputs!$B$38)*_xlfn.NORM.S.INV(RAND())</f>
        <v>-0.6111005469447317</v>
      </c>
      <c r="Z349" s="24">
        <f ca="1">SQRT(Inputs!$B$38)*D349+SQRT(1-Inputs!$B$38)*_xlfn.NORM.S.INV(RAND())</f>
        <v>-0.13188951540302327</v>
      </c>
      <c r="AA349" s="24">
        <f ca="1">SQRT(Inputs!$B$38)*E349+SQRT(1-Inputs!$B$38)*_xlfn.NORM.S.INV(RAND())</f>
        <v>1.2846358837627558</v>
      </c>
      <c r="AB349" s="24">
        <f ca="1">SQRT(Inputs!$B$38)*F349+SQRT(1-Inputs!$B$38)*_xlfn.NORM.S.INV(RAND())</f>
        <v>-0.61048374702142671</v>
      </c>
      <c r="AC349" s="24">
        <f ca="1">SQRT(Inputs!$B$38)*G349+SQRT(1-Inputs!$B$38)*_xlfn.NORM.S.INV(RAND())</f>
        <v>0.94863009582461832</v>
      </c>
      <c r="AD349" s="24">
        <f ca="1">SQRT(Inputs!$B$38)*H349+SQRT(1-Inputs!$B$38)*_xlfn.NORM.S.INV(RAND())</f>
        <v>0.41337212521003597</v>
      </c>
      <c r="AE349" s="24">
        <f ca="1">SQRT(Inputs!$B$38)*I349+SQRT(1-Inputs!$B$38)*_xlfn.NORM.S.INV(RAND())</f>
        <v>-0.56520858632483995</v>
      </c>
      <c r="AF349" s="24">
        <f ca="1">SQRT(Inputs!$B$38)*J349+SQRT(1-Inputs!$B$38)*_xlfn.NORM.S.INV(RAND())</f>
        <v>-0.18970264819291449</v>
      </c>
      <c r="AG349" s="24">
        <f ca="1">SQRT(Inputs!$B$38)*K349+SQRT(1-Inputs!$B$38)*_xlfn.NORM.S.INV(RAND())</f>
        <v>0.54735253255213256</v>
      </c>
      <c r="AH349" s="24">
        <f ca="1">SQRT(Inputs!$B$38)*L349+SQRT(1-Inputs!$B$38)*_xlfn.NORM.S.INV(RAND())</f>
        <v>-0.80015319041120825</v>
      </c>
      <c r="AI349" s="24">
        <f ca="1">SQRT(Inputs!$B$38)*M349+SQRT(1-Inputs!$B$38)*_xlfn.NORM.S.INV(RAND())</f>
        <v>1.0612059810909442</v>
      </c>
      <c r="AJ349" s="24">
        <f ca="1">SQRT(Inputs!$B$38)*C349+SQRT(1-Inputs!$B$38)*_xlfn.NORM.S.INV(RAND())</f>
        <v>-0.31556269912031115</v>
      </c>
      <c r="AK349" s="24">
        <f ca="1">SQRT(Inputs!$B$38)*D349+SQRT(1-Inputs!$B$38)*_xlfn.NORM.S.INV(RAND())</f>
        <v>-0.20663219289674842</v>
      </c>
      <c r="AL349" s="24">
        <f ca="1">SQRT(Inputs!$B$38)*E349+SQRT(1-Inputs!$B$38)*_xlfn.NORM.S.INV(RAND())</f>
        <v>-0.91239885740112059</v>
      </c>
      <c r="AM349" s="24">
        <f ca="1">SQRT(Inputs!$B$38)*F349+SQRT(1-Inputs!$B$38)*_xlfn.NORM.S.INV(RAND())</f>
        <v>0.74909216992168337</v>
      </c>
      <c r="AN349" s="24">
        <f ca="1">SQRT(Inputs!$B$38)*G349+SQRT(1-Inputs!$B$38)*_xlfn.NORM.S.INV(RAND())</f>
        <v>-0.81162530085949469</v>
      </c>
      <c r="AO349" s="24">
        <f ca="1">SQRT(Inputs!$B$38)*H349+SQRT(1-Inputs!$B$38)*_xlfn.NORM.S.INV(RAND())</f>
        <v>-0.17460084724032865</v>
      </c>
      <c r="AP349" s="24">
        <f ca="1">SQRT(Inputs!$B$38)*I349+SQRT(1-Inputs!$B$38)*_xlfn.NORM.S.INV(RAND())</f>
        <v>-0.80084604407507742</v>
      </c>
      <c r="AQ349" s="24">
        <f ca="1">SQRT(Inputs!$B$38)*J349+SQRT(1-Inputs!$B$38)*_xlfn.NORM.S.INV(RAND())</f>
        <v>-0.48031733731380105</v>
      </c>
      <c r="AR349" s="24">
        <f ca="1">SQRT(Inputs!$B$38)*K349+SQRT(1-Inputs!$B$38)*_xlfn.NORM.S.INV(RAND())</f>
        <v>0.36143161002894375</v>
      </c>
      <c r="AS349" s="24">
        <f ca="1">SQRT(Inputs!$B$38)*L349+SQRT(1-Inputs!$B$38)*_xlfn.NORM.S.INV(RAND())</f>
        <v>0.21992774374056565</v>
      </c>
      <c r="AT349" s="24">
        <f ca="1">SQRT(Inputs!$B$38)*M349+SQRT(1-Inputs!$B$38)*_xlfn.NORM.S.INV(RAND())</f>
        <v>-0.7396195747947425</v>
      </c>
      <c r="AU349" s="15">
        <f ca="1">Inputs!$B$6*EXP($B$8-0.5*C$5^2+C$5*N349)</f>
        <v>5382.0018286318027</v>
      </c>
      <c r="AV349" s="15">
        <f t="shared" ca="1" si="183"/>
        <v>6034.8684724684927</v>
      </c>
      <c r="AW349" s="15">
        <f t="shared" ca="1" si="184"/>
        <v>6772.2150026318677</v>
      </c>
      <c r="AX349" s="15">
        <f t="shared" ca="1" si="185"/>
        <v>7735.6541819860713</v>
      </c>
      <c r="AY349" s="15">
        <f t="shared" ca="1" si="186"/>
        <v>11263.305748065775</v>
      </c>
      <c r="AZ349" s="15">
        <f t="shared" ca="1" si="187"/>
        <v>12140.513926144946</v>
      </c>
      <c r="BA349" s="15">
        <f t="shared" ca="1" si="188"/>
        <v>13667.50528418499</v>
      </c>
      <c r="BB349" s="15">
        <f t="shared" ca="1" si="189"/>
        <v>16196.567329149553</v>
      </c>
      <c r="BC349" s="15">
        <f t="shared" ca="1" si="190"/>
        <v>19949.158806127776</v>
      </c>
      <c r="BD349" s="15">
        <f t="shared" ca="1" si="191"/>
        <v>26339.237372674859</v>
      </c>
      <c r="BE349" s="15">
        <f t="shared" ca="1" si="192"/>
        <v>35440.643498775047</v>
      </c>
      <c r="BF349" s="15">
        <f ca="1">Inputs!$B$13*EXP($B$9-0.5*C$6^2+C$6*Y349)</f>
        <v>12252.92495306246</v>
      </c>
      <c r="BG349" s="15">
        <f t="shared" ca="1" si="193"/>
        <v>14581.890891292189</v>
      </c>
      <c r="BH349" s="15">
        <f t="shared" ca="1" si="194"/>
        <v>22047.188886191252</v>
      </c>
      <c r="BI349" s="15">
        <f t="shared" ca="1" si="195"/>
        <v>24568.541814771237</v>
      </c>
      <c r="BJ349" s="15">
        <f t="shared" ca="1" si="196"/>
        <v>34532.859902959986</v>
      </c>
      <c r="BK349" s="15">
        <f t="shared" ca="1" si="197"/>
        <v>44836.132846826775</v>
      </c>
      <c r="BL349" s="15">
        <f t="shared" ca="1" si="198"/>
        <v>51185.880453007718</v>
      </c>
      <c r="BM349" s="15">
        <f t="shared" ca="1" si="199"/>
        <v>61453.073186628804</v>
      </c>
      <c r="BN349" s="15">
        <f t="shared" ca="1" si="200"/>
        <v>80703.235326958078</v>
      </c>
      <c r="BO349" s="15">
        <f t="shared" ca="1" si="201"/>
        <v>90477.884159097928</v>
      </c>
      <c r="BP349" s="15">
        <f t="shared" ca="1" si="202"/>
        <v>125588.52380986168</v>
      </c>
      <c r="BQ349" s="15">
        <f ca="1">Inputs!$B$20*EXP($B$10-0.5*C$7^2+C$7*AJ349)</f>
        <v>3835.3043018113563</v>
      </c>
      <c r="BR349" s="15">
        <f t="shared" ca="1" si="203"/>
        <v>4873.4789455056925</v>
      </c>
      <c r="BS349" s="15">
        <f t="shared" ca="1" si="204"/>
        <v>5135.2664624754352</v>
      </c>
      <c r="BT349" s="15">
        <f t="shared" ca="1" si="205"/>
        <v>8617.9195943012764</v>
      </c>
      <c r="BU349" s="15">
        <f t="shared" ca="1" si="206"/>
        <v>9813.8062204811813</v>
      </c>
      <c r="BV349" s="15">
        <f t="shared" ca="1" si="207"/>
        <v>13127.157887329276</v>
      </c>
      <c r="BW349" s="15">
        <f t="shared" ca="1" si="208"/>
        <v>15462.180859069462</v>
      </c>
      <c r="BX349" s="15">
        <f t="shared" ca="1" si="209"/>
        <v>19641.035191050491</v>
      </c>
      <c r="BY349" s="15">
        <f t="shared" ca="1" si="210"/>
        <v>29490.827651239157</v>
      </c>
      <c r="BZ349" s="15">
        <f t="shared" ca="1" si="211"/>
        <v>43087.03151480644</v>
      </c>
      <c r="CA349" s="15">
        <f t="shared" ca="1" si="212"/>
        <v>53070.028907363572</v>
      </c>
      <c r="CB349" s="15">
        <f ca="1">(AU349*DCF!C$10-DCF!C$5*MAX(AU349*DCF!C$10,0)-MAX(AU349-Inputs!$B$6,0)/Inputs!$B$10)*DCF!C$6</f>
        <v>1040.081322799741</v>
      </c>
      <c r="CC349" s="15">
        <f ca="1">(AV349*DCF!D$10-DCF!D$5*MAX(AV349*DCF!D$10,0)-MAX(AV349-AU349,0)/Inputs!$B$10)*DCF!D$6</f>
        <v>1311.7738609066535</v>
      </c>
      <c r="CD349" s="15">
        <f ca="1">(AW349*DCF!E$10-DCF!E$5*MAX(AW349*DCF!E$10,0)-MAX(AW349-AV349,0)/Inputs!$B$10)*DCF!E$6</f>
        <v>1397.5156661685933</v>
      </c>
      <c r="CE349" s="15">
        <f ca="1">(AX349*DCF!F$10-DCF!F$5*MAX(AX349*DCF!F$10,0)-MAX(AX349-AW349,0)/Inputs!$B$10)*DCF!F$6</f>
        <v>1488.2131729802747</v>
      </c>
      <c r="CF349" s="15">
        <f ca="1">(AY349*DCF!G$10-DCF!G$5*MAX(AY349*DCF!G$10,0)-MAX(AY349-AX349,0)/Inputs!$B$10)*DCF!G$6</f>
        <v>1642.6142160624906</v>
      </c>
      <c r="CG349" s="15">
        <f ca="1">(AZ349*DCF!H$10-DCF!H$5*MAX(AZ349*DCF!H$10,0)-MAX(AZ349-AY349,0)/Inputs!$B$10)*DCF!H$6</f>
        <v>2201.3254488784751</v>
      </c>
      <c r="CH349" s="15">
        <f ca="1">(BA349*DCF!I$10-DCF!I$5*MAX(BA349*DCF!I$10,0)-MAX(BA349-AZ349,0)/Inputs!$B$10)*DCF!I$6</f>
        <v>2246.0745396471907</v>
      </c>
      <c r="CI349" s="15">
        <f ca="1">(BB349*DCF!J$10-DCF!J$5*MAX(BB349*DCF!J$10,0)-MAX(BB349-BA349,0)/Inputs!$B$10)*DCF!J$6</f>
        <v>2396.1308576545634</v>
      </c>
      <c r="CJ349" s="15">
        <f ca="1">(BC349*DCF!K$10-DCF!K$5*MAX(BC349*DCF!K$10,0)-MAX(BC349-BB349,0)/Inputs!$B$10)*DCF!K$6</f>
        <v>2686.1885006143584</v>
      </c>
      <c r="CK349" s="15">
        <f ca="1">(BD349*DCF!L$10-DCF!L$5*MAX(BD349*DCF!L$10,0)-MAX(BD349-BC349,0)/Inputs!$B$10)*DCF!L$6</f>
        <v>3146.1172388295699</v>
      </c>
      <c r="CL349" s="15">
        <f ca="1">(BE349*DCF!M$10-DCF!M$5*MAX(BE349*DCF!M$10,0)-MAX(BE349-BD349,0)/Inputs!$B$10)*DCF!M$6</f>
        <v>3913.8729791676642</v>
      </c>
      <c r="CM349" s="15">
        <f ca="1">(BF349*DCF!C$28-DCF!C$5*MAX(BF349*DCF!C$28,0)-MAX(BF349-Inputs!$B$13,0)/Inputs!$B$17)*DCF!C$6</f>
        <v>3539.5296712807612</v>
      </c>
      <c r="CN349" s="15">
        <f ca="1">(BG349*DCF!D$28-DCF!D$5*MAX(BG349*DCF!D$28,0)-MAX(BG349-BF349,0)/Inputs!$B$17)*DCF!D$6</f>
        <v>3797.8279646169435</v>
      </c>
      <c r="CO349" s="15">
        <f ca="1">(BH349*DCF!E$28-DCF!E$5*MAX(BH349*DCF!E$28,0)-MAX(BH349-BG349,0)/Inputs!$B$17)*DCF!E$6</f>
        <v>4772.8489979983015</v>
      </c>
      <c r="CP349" s="15">
        <f ca="1">(BI349*DCF!F$28-DCF!F$5*MAX(BI349*DCF!F$28,0)-MAX(BI349-BH349,0)/Inputs!$B$17)*DCF!F$6</f>
        <v>6210.6597924580192</v>
      </c>
      <c r="CQ349" s="15">
        <f ca="1">(BJ349*DCF!G$28-DCF!G$5*MAX(BJ349*DCF!G$28,0)-MAX(BJ349-BI349,0)/Inputs!$B$17)*DCF!G$6</f>
        <v>7283.9126348861973</v>
      </c>
      <c r="CR349" s="15">
        <f ca="1">(BK349*DCF!H$28-DCF!H$5*MAX(BK349*DCF!H$28,0)-MAX(BK349-BJ349,0)/Inputs!$B$17)*DCF!H$6</f>
        <v>9487.6308488339364</v>
      </c>
      <c r="CS349" s="15">
        <f ca="1">(BL349*DCF!I$28-DCF!I$5*MAX(BL349*DCF!I$28,0)-MAX(BL349-BK349,0)/Inputs!$B$17)*DCF!I$6</f>
        <v>11125.131797911732</v>
      </c>
      <c r="CT349" s="15">
        <f ca="1">(BM349*DCF!J$28-DCF!J$5*MAX(BM349*DCF!J$28,0)-MAX(BM349-BL349,0)/Inputs!$B$17)*DCF!J$6</f>
        <v>12347.791049457637</v>
      </c>
      <c r="CU349" s="15">
        <f ca="1">(BN349*DCF!K$28-DCF!K$5*MAX(BN349*DCF!K$28,0)-MAX(BN349-BM349,0)/Inputs!$B$17)*DCF!K$6</f>
        <v>14685.281698628789</v>
      </c>
      <c r="CV349" s="15">
        <f ca="1">(BO349*DCF!L$28-DCF!L$5*MAX(BO349*DCF!L$28,0)-MAX(BO349-BN349,0)/Inputs!$B$17)*DCF!L$6</f>
        <v>16946.219194645371</v>
      </c>
      <c r="CW349" s="15">
        <f ca="1">(BP349*DCF!M$28-DCF!M$5*MAX(BP349*DCF!M$28,0)-MAX(BP349-BO349,0)/Inputs!$B$17)*DCF!M$6</f>
        <v>19959.505008829099</v>
      </c>
      <c r="CX349" s="15">
        <f ca="1">(BQ349*DCF!C$46-DCF!C$5*MAX(BQ349*DCF!C$46,0)-MAX(BQ349-Inputs!$B$20,0)/Inputs!$B$24)*DCF!C$6</f>
        <v>-1178.7327726175677</v>
      </c>
      <c r="CY349" s="15">
        <f ca="1">(BR349*DCF!D$46-DCF!D$5*MAX(BR349*DCF!D$46,0)-MAX(BR349-BQ349,0)/Inputs!$B$24)*DCF!D$6</f>
        <v>-1274.7697078320812</v>
      </c>
      <c r="CZ349" s="15">
        <f ca="1">(BS349*DCF!E$46-DCF!E$5*MAX(BS349*DCF!E$46,0)-MAX(BS349-BR349,0)/Inputs!$B$24)*DCF!E$6</f>
        <v>-710.4436326505712</v>
      </c>
      <c r="DA349" s="15">
        <f ca="1">(BT349*DCF!F$46-DCF!F$5*MAX(BT349*DCF!F$46,0)-MAX(BT349-BS349,0)/Inputs!$B$24)*DCF!F$6</f>
        <v>-1895.7554918627429</v>
      </c>
      <c r="DB349" s="15">
        <f ca="1">(BU349*DCF!G$46-DCF!G$5*MAX(BU349*DCF!G$46,0)-MAX(BU349-BT349,0)/Inputs!$B$24)*DCF!G$6</f>
        <v>-732.38968475564639</v>
      </c>
      <c r="DC349" s="15">
        <f ca="1">(BV349*DCF!H$46-DCF!H$5*MAX(BV349*DCF!H$46,0)-MAX(BV349-BU349,0)/Inputs!$B$24)*DCF!H$6</f>
        <v>-1029.6037292305609</v>
      </c>
      <c r="DD349" s="15">
        <f ca="1">(BW349*DCF!I$46-DCF!I$5*MAX(BW349*DCF!I$46,0)-MAX(BW349-BV349,0)/Inputs!$B$24)*DCF!I$6</f>
        <v>-313.18970390165254</v>
      </c>
      <c r="DE349" s="15">
        <f ca="1">(BX349*DCF!J$46-DCF!J$5*MAX(BX349*DCF!J$46,0)-MAX(BX349-BW349,0)/Inputs!$B$24)*DCF!J$6</f>
        <v>-284.27679968086608</v>
      </c>
      <c r="DF349" s="15">
        <f ca="1">(BY349*DCF!K$46-DCF!K$5*MAX(BY349*DCF!K$46,0)-MAX(BY349-BX349,0)/Inputs!$B$24)*DCF!K$6</f>
        <v>-728.32237174565637</v>
      </c>
      <c r="DG349" s="15">
        <f ca="1">(BZ349*DCF!L$46-DCF!L$5*MAX(BZ349*DCF!L$46,0)-MAX(BZ349-BY349,0)/Inputs!$B$24)*DCF!L$6</f>
        <v>-98.458750844268152</v>
      </c>
      <c r="DH349" s="15">
        <f ca="1">(CA349*DCF!M$46-DCF!M$5*MAX(CA349*DCF!M$46,0)-MAX(CA349-BZ349,0)/Inputs!$B$24)*DCF!M$6</f>
        <v>2073.4744529660138</v>
      </c>
      <c r="DI349" s="15">
        <f ca="1">SUM(CB349:CL349)+BE349*DCF!M$10*(1+Inputs!$B$30)*(1-Inputs!$B$33)*(1-Inputs!$B$30/Inputs!$B$31)/(Inputs!$B$29-Inputs!$B$30)*DCF!M$6</f>
        <v>122101.68731479347</v>
      </c>
      <c r="DJ349" s="15">
        <f ca="1">SUM(CM349:CW349)+BP349*DCF!M$28*(1+Inputs!$B$30)*(1-Inputs!$B$33)*(1-Inputs!$B$30/Inputs!$B$31)/(Inputs!$B$29-Inputs!$B$30)*DCF!M$6</f>
        <v>576175.70199173992</v>
      </c>
      <c r="DK349" s="15">
        <f ca="1">SUM(CX349:DH349)+CA349*DCF!M$46*(1+Inputs!$B$30)*(1-Inputs!$B$33)*(1-Inputs!$B$30/Inputs!$B$31)/(Inputs!$B$29-Inputs!$B$30)*DCF!M$6</f>
        <v>75880.083045440857</v>
      </c>
      <c r="DM349" s="15">
        <f ca="1">DI349+DJ349+DK349+Inputs!$B$34+Inputs!$B$36-Inputs!$B$35</f>
        <v>851008.47235197423</v>
      </c>
    </row>
    <row r="350" spans="1:117" x14ac:dyDescent="0.75">
      <c r="A350" s="11">
        <v>337</v>
      </c>
      <c r="C350" s="24">
        <f t="shared" ca="1" si="213"/>
        <v>0.25185878632296527</v>
      </c>
      <c r="D350" s="24">
        <f t="shared" ca="1" si="213"/>
        <v>-5.6201926921727742E-2</v>
      </c>
      <c r="E350" s="24">
        <f t="shared" ca="1" si="213"/>
        <v>1.3092874263723207</v>
      </c>
      <c r="F350" s="24">
        <f t="shared" ca="1" si="213"/>
        <v>-0.70399368837107346</v>
      </c>
      <c r="G350" s="24">
        <f t="shared" ca="1" si="213"/>
        <v>-0.11749175706376118</v>
      </c>
      <c r="H350" s="24">
        <f t="shared" ca="1" si="213"/>
        <v>-1.0605558625055829</v>
      </c>
      <c r="I350" s="24">
        <f t="shared" ca="1" si="213"/>
        <v>7.7588087546322446E-2</v>
      </c>
      <c r="J350" s="24">
        <f t="shared" ca="1" si="213"/>
        <v>-2.195553090960229</v>
      </c>
      <c r="K350" s="24">
        <f t="shared" ca="1" si="213"/>
        <v>-3.2863552561929799E-2</v>
      </c>
      <c r="L350" s="24">
        <f t="shared" ca="1" si="213"/>
        <v>1.1436338256388068</v>
      </c>
      <c r="M350" s="24">
        <f t="shared" ca="1" si="213"/>
        <v>0.73819258086222872</v>
      </c>
      <c r="N350" s="24">
        <f ca="1">SQRT(Inputs!$B$38)*C350+SQRT(1-Inputs!$B$38)*_xlfn.NORM.S.INV(RAND())</f>
        <v>0.27936776231592164</v>
      </c>
      <c r="O350" s="24">
        <f ca="1">SQRT(Inputs!$B$38)*D350+SQRT(1-Inputs!$B$38)*_xlfn.NORM.S.INV(RAND())</f>
        <v>-1.010461439234434</v>
      </c>
      <c r="P350" s="24">
        <f ca="1">SQRT(Inputs!$B$38)*E350+SQRT(1-Inputs!$B$38)*_xlfn.NORM.S.INV(RAND())</f>
        <v>1.3104296608605595</v>
      </c>
      <c r="Q350" s="24">
        <f ca="1">SQRT(Inputs!$B$38)*F350+SQRT(1-Inputs!$B$38)*_xlfn.NORM.S.INV(RAND())</f>
        <v>-0.27850769636014683</v>
      </c>
      <c r="R350" s="24">
        <f ca="1">SQRT(Inputs!$B$38)*G350+SQRT(1-Inputs!$B$38)*_xlfn.NORM.S.INV(RAND())</f>
        <v>1.2872761900757816</v>
      </c>
      <c r="S350" s="24">
        <f ca="1">SQRT(Inputs!$B$38)*H350+SQRT(1-Inputs!$B$38)*_xlfn.NORM.S.INV(RAND())</f>
        <v>6.6310069471911315E-2</v>
      </c>
      <c r="T350" s="24">
        <f ca="1">SQRT(Inputs!$B$38)*I350+SQRT(1-Inputs!$B$38)*_xlfn.NORM.S.INV(RAND())</f>
        <v>-0.66162856194842357</v>
      </c>
      <c r="U350" s="24">
        <f ca="1">SQRT(Inputs!$B$38)*J350+SQRT(1-Inputs!$B$38)*_xlfn.NORM.S.INV(RAND())</f>
        <v>-1.0492421409326766</v>
      </c>
      <c r="V350" s="24">
        <f ca="1">SQRT(Inputs!$B$38)*K350+SQRT(1-Inputs!$B$38)*_xlfn.NORM.S.INV(RAND())</f>
        <v>-0.32142547650519671</v>
      </c>
      <c r="W350" s="24">
        <f ca="1">SQRT(Inputs!$B$38)*L350+SQRT(1-Inputs!$B$38)*_xlfn.NORM.S.INV(RAND())</f>
        <v>1.5454362046691803</v>
      </c>
      <c r="X350" s="24">
        <f ca="1">SQRT(Inputs!$B$38)*M350+SQRT(1-Inputs!$B$38)*_xlfn.NORM.S.INV(RAND())</f>
        <v>-0.55979727973847559</v>
      </c>
      <c r="Y350" s="24">
        <f ca="1">SQRT(Inputs!$B$38)*C350+SQRT(1-Inputs!$B$38)*_xlfn.NORM.S.INV(RAND())</f>
        <v>-0.21570645304518579</v>
      </c>
      <c r="Z350" s="24">
        <f ca="1">SQRT(Inputs!$B$38)*D350+SQRT(1-Inputs!$B$38)*_xlfn.NORM.S.INV(RAND())</f>
        <v>-0.40321002524758925</v>
      </c>
      <c r="AA350" s="24">
        <f ca="1">SQRT(Inputs!$B$38)*E350+SQRT(1-Inputs!$B$38)*_xlfn.NORM.S.INV(RAND())</f>
        <v>0.85673942596989316</v>
      </c>
      <c r="AB350" s="24">
        <f ca="1">SQRT(Inputs!$B$38)*F350+SQRT(1-Inputs!$B$38)*_xlfn.NORM.S.INV(RAND())</f>
        <v>-1.4658509962316408</v>
      </c>
      <c r="AC350" s="24">
        <f ca="1">SQRT(Inputs!$B$38)*G350+SQRT(1-Inputs!$B$38)*_xlfn.NORM.S.INV(RAND())</f>
        <v>1.1643847230204587</v>
      </c>
      <c r="AD350" s="24">
        <f ca="1">SQRT(Inputs!$B$38)*H350+SQRT(1-Inputs!$B$38)*_xlfn.NORM.S.INV(RAND())</f>
        <v>0.67284861478119029</v>
      </c>
      <c r="AE350" s="24">
        <f ca="1">SQRT(Inputs!$B$38)*I350+SQRT(1-Inputs!$B$38)*_xlfn.NORM.S.INV(RAND())</f>
        <v>0.56029749101387072</v>
      </c>
      <c r="AF350" s="24">
        <f ca="1">SQRT(Inputs!$B$38)*J350+SQRT(1-Inputs!$B$38)*_xlfn.NORM.S.INV(RAND())</f>
        <v>-0.73552710343795558</v>
      </c>
      <c r="AG350" s="24">
        <f ca="1">SQRT(Inputs!$B$38)*K350+SQRT(1-Inputs!$B$38)*_xlfn.NORM.S.INV(RAND())</f>
        <v>-0.64073265900032095</v>
      </c>
      <c r="AH350" s="24">
        <f ca="1">SQRT(Inputs!$B$38)*L350+SQRT(1-Inputs!$B$38)*_xlfn.NORM.S.INV(RAND())</f>
        <v>0.59053379473276491</v>
      </c>
      <c r="AI350" s="24">
        <f ca="1">SQRT(Inputs!$B$38)*M350+SQRT(1-Inputs!$B$38)*_xlfn.NORM.S.INV(RAND())</f>
        <v>0.33581617516437678</v>
      </c>
      <c r="AJ350" s="24">
        <f ca="1">SQRT(Inputs!$B$38)*C350+SQRT(1-Inputs!$B$38)*_xlfn.NORM.S.INV(RAND())</f>
        <v>-0.33806797505838948</v>
      </c>
      <c r="AK350" s="24">
        <f ca="1">SQRT(Inputs!$B$38)*D350+SQRT(1-Inputs!$B$38)*_xlfn.NORM.S.INV(RAND())</f>
        <v>-1.3837854751645344</v>
      </c>
      <c r="AL350" s="24">
        <f ca="1">SQRT(Inputs!$B$38)*E350+SQRT(1-Inputs!$B$38)*_xlfn.NORM.S.INV(RAND())</f>
        <v>0.35268207594182577</v>
      </c>
      <c r="AM350" s="24">
        <f ca="1">SQRT(Inputs!$B$38)*F350+SQRT(1-Inputs!$B$38)*_xlfn.NORM.S.INV(RAND())</f>
        <v>-3.6957330362986707E-2</v>
      </c>
      <c r="AN350" s="24">
        <f ca="1">SQRT(Inputs!$B$38)*G350+SQRT(1-Inputs!$B$38)*_xlfn.NORM.S.INV(RAND())</f>
        <v>1.1628759170516068</v>
      </c>
      <c r="AO350" s="24">
        <f ca="1">SQRT(Inputs!$B$38)*H350+SQRT(1-Inputs!$B$38)*_xlfn.NORM.S.INV(RAND())</f>
        <v>-1.1580797233231865</v>
      </c>
      <c r="AP350" s="24">
        <f ca="1">SQRT(Inputs!$B$38)*I350+SQRT(1-Inputs!$B$38)*_xlfn.NORM.S.INV(RAND())</f>
        <v>-0.27289148661017848</v>
      </c>
      <c r="AQ350" s="24">
        <f ca="1">SQRT(Inputs!$B$38)*J350+SQRT(1-Inputs!$B$38)*_xlfn.NORM.S.INV(RAND())</f>
        <v>-0.48847660996235953</v>
      </c>
      <c r="AR350" s="24">
        <f ca="1">SQRT(Inputs!$B$38)*K350+SQRT(1-Inputs!$B$38)*_xlfn.NORM.S.INV(RAND())</f>
        <v>-0.23271166892924364</v>
      </c>
      <c r="AS350" s="24">
        <f ca="1">SQRT(Inputs!$B$38)*L350+SQRT(1-Inputs!$B$38)*_xlfn.NORM.S.INV(RAND())</f>
        <v>0.67489662785219806</v>
      </c>
      <c r="AT350" s="24">
        <f ca="1">SQRT(Inputs!$B$38)*M350+SQRT(1-Inputs!$B$38)*_xlfn.NORM.S.INV(RAND())</f>
        <v>0.18619308090904324</v>
      </c>
      <c r="AU350" s="15">
        <f ca="1">Inputs!$B$6*EXP($B$8-0.5*C$5^2+C$5*N350)</f>
        <v>5191.7937603701266</v>
      </c>
      <c r="AV350" s="15">
        <f t="shared" ca="1" si="183"/>
        <v>5447.1468995286114</v>
      </c>
      <c r="AW350" s="15">
        <f t="shared" ca="1" si="184"/>
        <v>7925.9316191976004</v>
      </c>
      <c r="AX350" s="15">
        <f t="shared" ca="1" si="185"/>
        <v>9345.8562842253959</v>
      </c>
      <c r="AY350" s="15">
        <f t="shared" ca="1" si="186"/>
        <v>13274.485134491078</v>
      </c>
      <c r="AZ350" s="15">
        <f t="shared" ca="1" si="187"/>
        <v>16354.036569437303</v>
      </c>
      <c r="BA350" s="15">
        <f t="shared" ca="1" si="188"/>
        <v>18674.223835613255</v>
      </c>
      <c r="BB350" s="15">
        <f t="shared" ca="1" si="189"/>
        <v>20581.529916783518</v>
      </c>
      <c r="BC350" s="15">
        <f t="shared" ca="1" si="190"/>
        <v>24437.039154948419</v>
      </c>
      <c r="BD350" s="15">
        <f t="shared" ca="1" si="191"/>
        <v>34593.572782766321</v>
      </c>
      <c r="BE350" s="15">
        <f t="shared" ca="1" si="192"/>
        <v>40282.843920382751</v>
      </c>
      <c r="BF350" s="15">
        <f ca="1">Inputs!$B$13*EXP($B$9-0.5*C$6^2+C$6*Y350)</f>
        <v>13252.028645971657</v>
      </c>
      <c r="BG350" s="15">
        <f t="shared" ca="1" si="193"/>
        <v>15017.40309101674</v>
      </c>
      <c r="BH350" s="15">
        <f t="shared" ca="1" si="194"/>
        <v>21150.100112675893</v>
      </c>
      <c r="BI350" s="15">
        <f t="shared" ca="1" si="195"/>
        <v>20661.430293540016</v>
      </c>
      <c r="BJ350" s="15">
        <f t="shared" ca="1" si="196"/>
        <v>29958.504840598864</v>
      </c>
      <c r="BK350" s="15">
        <f t="shared" ca="1" si="197"/>
        <v>40295.599063233138</v>
      </c>
      <c r="BL350" s="15">
        <f t="shared" ca="1" si="198"/>
        <v>53226.042786559003</v>
      </c>
      <c r="BM350" s="15">
        <f t="shared" ca="1" si="199"/>
        <v>59713.102853370903</v>
      </c>
      <c r="BN350" s="15">
        <f t="shared" ca="1" si="200"/>
        <v>68011.790198507108</v>
      </c>
      <c r="BO350" s="15">
        <f t="shared" ca="1" si="201"/>
        <v>89627.450264570623</v>
      </c>
      <c r="BP350" s="15">
        <f t="shared" ca="1" si="202"/>
        <v>114592.57725144477</v>
      </c>
      <c r="BQ350" s="15">
        <f ca="1">Inputs!$B$20*EXP($B$10-0.5*C$7^2+C$7*AJ350)</f>
        <v>3804.8118746807618</v>
      </c>
      <c r="BR350" s="15">
        <f t="shared" ca="1" si="203"/>
        <v>3326.7154300701704</v>
      </c>
      <c r="BS350" s="15">
        <f t="shared" ca="1" si="204"/>
        <v>5041.1996167958478</v>
      </c>
      <c r="BT350" s="15">
        <f t="shared" ca="1" si="205"/>
        <v>6883.6561071154938</v>
      </c>
      <c r="BU350" s="15">
        <f t="shared" ca="1" si="206"/>
        <v>12639.997471034016</v>
      </c>
      <c r="BV350" s="15">
        <f t="shared" ca="1" si="207"/>
        <v>13547.239967515947</v>
      </c>
      <c r="BW350" s="15">
        <f t="shared" ca="1" si="208"/>
        <v>17843.475227204974</v>
      </c>
      <c r="BX350" s="15">
        <f t="shared" ca="1" si="209"/>
        <v>22628.860318328123</v>
      </c>
      <c r="BY350" s="15">
        <f t="shared" ca="1" si="210"/>
        <v>30326.140920149868</v>
      </c>
      <c r="BZ350" s="15">
        <f t="shared" ca="1" si="211"/>
        <v>48172.654041031194</v>
      </c>
      <c r="CA350" s="15">
        <f t="shared" ca="1" si="212"/>
        <v>69944.315951746015</v>
      </c>
      <c r="CB350" s="15">
        <f ca="1">(AU350*DCF!C$10-DCF!C$5*MAX(AU350*DCF!C$10,0)-MAX(AU350-Inputs!$B$6,0)/Inputs!$B$10)*DCF!C$6</f>
        <v>1041.4375402292892</v>
      </c>
      <c r="CC350" s="15">
        <f ca="1">(AV350*DCF!D$10-DCF!D$5*MAX(AV350*DCF!D$10,0)-MAX(AV350-AU350,0)/Inputs!$B$10)*DCF!D$6</f>
        <v>1265.4439736338115</v>
      </c>
      <c r="CD350" s="15">
        <f ca="1">(AW350*DCF!E$10-DCF!E$5*MAX(AW350*DCF!E$10,0)-MAX(AW350-AV350,0)/Inputs!$B$10)*DCF!E$6</f>
        <v>1271.6464711576291</v>
      </c>
      <c r="CE350" s="15">
        <f ca="1">(AX350*DCF!F$10-DCF!F$5*MAX(AX350*DCF!F$10,0)-MAX(AX350-AW350,0)/Inputs!$B$10)*DCF!F$6</f>
        <v>1744.7344137808798</v>
      </c>
      <c r="CF350" s="15">
        <f ca="1">(AY350*DCF!G$10-DCF!G$5*MAX(AY350*DCF!G$10,0)-MAX(AY350-AX350,0)/Inputs!$B$10)*DCF!G$6</f>
        <v>1979.9225486521846</v>
      </c>
      <c r="CG350" s="15">
        <f ca="1">(AZ350*DCF!H$10-DCF!H$5*MAX(AZ350*DCF!H$10,0)-MAX(AZ350-AY350,0)/Inputs!$B$10)*DCF!H$6</f>
        <v>2628.3183648771433</v>
      </c>
      <c r="CH350" s="15">
        <f ca="1">(BA350*DCF!I$10-DCF!I$5*MAX(BA350*DCF!I$10,0)-MAX(BA350-AZ350,0)/Inputs!$B$10)*DCF!I$6</f>
        <v>3030.5074533366601</v>
      </c>
      <c r="CI350" s="15">
        <f ca="1">(BB350*DCF!J$10-DCF!J$5*MAX(BB350*DCF!J$10,0)-MAX(BB350-BA350,0)/Inputs!$B$10)*DCF!J$6</f>
        <v>3242.8174828251977</v>
      </c>
      <c r="CJ350" s="15">
        <f ca="1">(BC350*DCF!K$10-DCF!K$5*MAX(BC350*DCF!K$10,0)-MAX(BC350-BB350,0)/Inputs!$B$10)*DCF!K$6</f>
        <v>3394.2582411318235</v>
      </c>
      <c r="CK350" s="15">
        <f ca="1">(BD350*DCF!L$10-DCF!L$5*MAX(BD350*DCF!L$10,0)-MAX(BD350-BC350,0)/Inputs!$B$10)*DCF!L$6</f>
        <v>3903.9643591966042</v>
      </c>
      <c r="CL350" s="15">
        <f ca="1">(BE350*DCF!M$10-DCF!M$5*MAX(BE350*DCF!M$10,0)-MAX(BE350-BD350,0)/Inputs!$B$10)*DCF!M$6</f>
        <v>5004.7860706219253</v>
      </c>
      <c r="CM350" s="15">
        <f ca="1">(BF350*DCF!C$28-DCF!C$5*MAX(BF350*DCF!C$28,0)-MAX(BF350-Inputs!$B$13,0)/Inputs!$B$17)*DCF!C$6</f>
        <v>3613.7096832177908</v>
      </c>
      <c r="CN350" s="15">
        <f ca="1">(BG350*DCF!D$28-DCF!D$5*MAX(BG350*DCF!D$28,0)-MAX(BG350-BF350,0)/Inputs!$B$17)*DCF!D$6</f>
        <v>4046.3362579604886</v>
      </c>
      <c r="CO350" s="15">
        <f ca="1">(BH350*DCF!E$28-DCF!E$5*MAX(BH350*DCF!E$28,0)-MAX(BH350-BG350,0)/Inputs!$B$17)*DCF!E$6</f>
        <v>4781.4147922415623</v>
      </c>
      <c r="CP350" s="15">
        <f ca="1">(BI350*DCF!F$28-DCF!F$5*MAX(BI350*DCF!F$28,0)-MAX(BI350-BH350,0)/Inputs!$B$17)*DCF!F$6</f>
        <v>5609.0340848021388</v>
      </c>
      <c r="CQ350" s="15">
        <f ca="1">(BJ350*DCF!G$28-DCF!G$5*MAX(BJ350*DCF!G$28,0)-MAX(BJ350-BI350,0)/Inputs!$B$17)*DCF!G$6</f>
        <v>6209.2852804814638</v>
      </c>
      <c r="CR350" s="15">
        <f ca="1">(BK350*DCF!H$28-DCF!H$5*MAX(BK350*DCF!H$28,0)-MAX(BK350-BJ350,0)/Inputs!$B$17)*DCF!H$6</f>
        <v>8359.4518721008844</v>
      </c>
      <c r="CS350" s="15">
        <f ca="1">(BL350*DCF!I$28-DCF!I$5*MAX(BL350*DCF!I$28,0)-MAX(BL350-BK350,0)/Inputs!$B$17)*DCF!I$6</f>
        <v>10660.350528108462</v>
      </c>
      <c r="CT350" s="15">
        <f ca="1">(BM350*DCF!J$28-DCF!J$5*MAX(BM350*DCF!J$28,0)-MAX(BM350-BL350,0)/Inputs!$B$17)*DCF!J$6</f>
        <v>12460.847931340351</v>
      </c>
      <c r="CU350" s="15">
        <f ca="1">(BN350*DCF!K$28-DCF!K$5*MAX(BN350*DCF!K$28,0)-MAX(BN350-BM350,0)/Inputs!$B$17)*DCF!K$6</f>
        <v>13346.471074343555</v>
      </c>
      <c r="CV350" s="15">
        <f ca="1">(BO350*DCF!L$28-DCF!L$5*MAX(BO350*DCF!L$28,0)-MAX(BO350-BN350,0)/Inputs!$B$17)*DCF!L$6</f>
        <v>15436.709616354703</v>
      </c>
      <c r="CW350" s="15">
        <f ca="1">(BP350*DCF!M$28-DCF!M$5*MAX(BP350*DCF!M$28,0)-MAX(BP350-BO350,0)/Inputs!$B$17)*DCF!M$6</f>
        <v>18951.102455309789</v>
      </c>
      <c r="CX350" s="15">
        <f ca="1">(BQ350*DCF!C$46-DCF!C$5*MAX(BQ350*DCF!C$46,0)-MAX(BQ350-Inputs!$B$20,0)/Inputs!$B$24)*DCF!C$6</f>
        <v>-1157.6063796864401</v>
      </c>
      <c r="CY350" s="15">
        <f ca="1">(BR350*DCF!D$46-DCF!D$5*MAX(BR350*DCF!D$46,0)-MAX(BR350-BQ350,0)/Inputs!$B$24)*DCF!D$6</f>
        <v>-567.79274390628495</v>
      </c>
      <c r="CZ350" s="15">
        <f ca="1">(BS350*DCF!E$46-DCF!E$5*MAX(BS350*DCF!E$46,0)-MAX(BS350-BR350,0)/Inputs!$B$24)*DCF!E$6</f>
        <v>-1271.9330994773163</v>
      </c>
      <c r="DA350" s="15">
        <f ca="1">(BT350*DCF!F$46-DCF!F$5*MAX(BT350*DCF!F$46,0)-MAX(BT350-BS350,0)/Inputs!$B$24)*DCF!F$6</f>
        <v>-1172.2080121321248</v>
      </c>
      <c r="DB350" s="15">
        <f ca="1">(BU350*DCF!G$46-DCF!G$5*MAX(BU350*DCF!G$46,0)-MAX(BU350-BT350,0)/Inputs!$B$24)*DCF!G$6</f>
        <v>-2361.504044743695</v>
      </c>
      <c r="DC350" s="15">
        <f ca="1">(BV350*DCF!H$46-DCF!H$5*MAX(BV350*DCF!H$46,0)-MAX(BV350-BU350,0)/Inputs!$B$24)*DCF!H$6</f>
        <v>-281.92004701475753</v>
      </c>
      <c r="DD350" s="15">
        <f ca="1">(BW350*DCF!I$46-DCF!I$5*MAX(BW350*DCF!I$46,0)-MAX(BW350-BV350,0)/Inputs!$B$24)*DCF!I$6</f>
        <v>-821.18096485160686</v>
      </c>
      <c r="DE350" s="15">
        <f ca="1">(BX350*DCF!J$46-DCF!J$5*MAX(BX350*DCF!J$46,0)-MAX(BX350-BW350,0)/Inputs!$B$24)*DCF!J$6</f>
        <v>-319.78784835880634</v>
      </c>
      <c r="DF350" s="15">
        <f ca="1">(BY350*DCF!K$46-DCF!K$5*MAX(BY350*DCF!K$46,0)-MAX(BY350-BX350,0)/Inputs!$B$24)*DCF!K$6</f>
        <v>-153.29843068341941</v>
      </c>
      <c r="DG350" s="15">
        <f ca="1">(BZ350*DCF!L$46-DCF!L$5*MAX(BZ350*DCF!L$46,0)-MAX(BZ350-BY350,0)/Inputs!$B$24)*DCF!L$6</f>
        <v>-708.77230897992638</v>
      </c>
      <c r="DH350" s="15">
        <f ca="1">(CA350*DCF!M$46-DCF!M$5*MAX(CA350*DCF!M$46,0)-MAX(CA350-BZ350,0)/Inputs!$B$24)*DCF!M$6</f>
        <v>931.85892614167017</v>
      </c>
      <c r="DI350" s="15">
        <f ca="1">SUM(CB350:CL350)+BE350*DCF!M$10*(1+Inputs!$B$30)*(1-Inputs!$B$33)*(1-Inputs!$B$30/Inputs!$B$31)/(Inputs!$B$29-Inputs!$B$30)*DCF!M$6</f>
        <v>140615.524235333</v>
      </c>
      <c r="DJ350" s="15">
        <f ca="1">SUM(CM350:CW350)+BP350*DCF!M$28*(1+Inputs!$B$30)*(1-Inputs!$B$33)*(1-Inputs!$B$30/Inputs!$B$31)/(Inputs!$B$29-Inputs!$B$30)*DCF!M$6</f>
        <v>528691.59067056864</v>
      </c>
      <c r="DK350" s="15">
        <f ca="1">SUM(CX350:DH350)+CA350*DCF!M$46*(1+Inputs!$B$30)*(1-Inputs!$B$33)*(1-Inputs!$B$30/Inputs!$B$31)/(Inputs!$B$29-Inputs!$B$30)*DCF!M$6</f>
        <v>100258.05294160485</v>
      </c>
      <c r="DM350" s="15">
        <f ca="1">DI350+DJ350+DK350+Inputs!$B$34+Inputs!$B$36-Inputs!$B$35</f>
        <v>846416.16784750647</v>
      </c>
    </row>
    <row r="351" spans="1:117" x14ac:dyDescent="0.75">
      <c r="A351" s="11">
        <v>338</v>
      </c>
      <c r="C351" s="24">
        <f t="shared" ca="1" si="213"/>
        <v>-0.92395687175109198</v>
      </c>
      <c r="D351" s="24">
        <f t="shared" ca="1" si="213"/>
        <v>1.0694923405573795</v>
      </c>
      <c r="E351" s="24">
        <f t="shared" ca="1" si="213"/>
        <v>0.8271344867642425</v>
      </c>
      <c r="F351" s="24">
        <f t="shared" ca="1" si="213"/>
        <v>-0.64614866255120207</v>
      </c>
      <c r="G351" s="24">
        <f t="shared" ca="1" si="213"/>
        <v>-0.2225746718428688</v>
      </c>
      <c r="H351" s="24">
        <f t="shared" ca="1" si="213"/>
        <v>0.26496524405498739</v>
      </c>
      <c r="I351" s="24">
        <f t="shared" ca="1" si="213"/>
        <v>0.53064135600040718</v>
      </c>
      <c r="J351" s="24">
        <f t="shared" ca="1" si="213"/>
        <v>-1.6150661568975881</v>
      </c>
      <c r="K351" s="24">
        <f t="shared" ca="1" si="213"/>
        <v>-1.0348269809820005</v>
      </c>
      <c r="L351" s="24">
        <f t="shared" ca="1" si="213"/>
        <v>0.58151011075548742</v>
      </c>
      <c r="M351" s="24">
        <f t="shared" ca="1" si="213"/>
        <v>0.19936061069606731</v>
      </c>
      <c r="N351" s="24">
        <f ca="1">SQRT(Inputs!$B$38)*C351+SQRT(1-Inputs!$B$38)*_xlfn.NORM.S.INV(RAND())</f>
        <v>0.3051436924133758</v>
      </c>
      <c r="O351" s="24">
        <f ca="1">SQRT(Inputs!$B$38)*D351+SQRT(1-Inputs!$B$38)*_xlfn.NORM.S.INV(RAND())</f>
        <v>-0.41216255224950138</v>
      </c>
      <c r="P351" s="24">
        <f ca="1">SQRT(Inputs!$B$38)*E351+SQRT(1-Inputs!$B$38)*_xlfn.NORM.S.INV(RAND())</f>
        <v>-0.62582318864291098</v>
      </c>
      <c r="Q351" s="24">
        <f ca="1">SQRT(Inputs!$B$38)*F351+SQRT(1-Inputs!$B$38)*_xlfn.NORM.S.INV(RAND())</f>
        <v>0.24618444981568566</v>
      </c>
      <c r="R351" s="24">
        <f ca="1">SQRT(Inputs!$B$38)*G351+SQRT(1-Inputs!$B$38)*_xlfn.NORM.S.INV(RAND())</f>
        <v>-0.7156328183325219</v>
      </c>
      <c r="S351" s="24">
        <f ca="1">SQRT(Inputs!$B$38)*H351+SQRT(1-Inputs!$B$38)*_xlfn.NORM.S.INV(RAND())</f>
        <v>0.17142025295235011</v>
      </c>
      <c r="T351" s="24">
        <f ca="1">SQRT(Inputs!$B$38)*I351+SQRT(1-Inputs!$B$38)*_xlfn.NORM.S.INV(RAND())</f>
        <v>-0.58016111486023925</v>
      </c>
      <c r="U351" s="24">
        <f ca="1">SQRT(Inputs!$B$38)*J351+SQRT(1-Inputs!$B$38)*_xlfn.NORM.S.INV(RAND())</f>
        <v>-2.0822792687458032</v>
      </c>
      <c r="V351" s="24">
        <f ca="1">SQRT(Inputs!$B$38)*K351+SQRT(1-Inputs!$B$38)*_xlfn.NORM.S.INV(RAND())</f>
        <v>-1.342997767133532</v>
      </c>
      <c r="W351" s="24">
        <f ca="1">SQRT(Inputs!$B$38)*L351+SQRT(1-Inputs!$B$38)*_xlfn.NORM.S.INV(RAND())</f>
        <v>-8.3064151424679822E-2</v>
      </c>
      <c r="X351" s="24">
        <f ca="1">SQRT(Inputs!$B$38)*M351+SQRT(1-Inputs!$B$38)*_xlfn.NORM.S.INV(RAND())</f>
        <v>0.84190081800842942</v>
      </c>
      <c r="Y351" s="24">
        <f ca="1">SQRT(Inputs!$B$38)*C351+SQRT(1-Inputs!$B$38)*_xlfn.NORM.S.INV(RAND())</f>
        <v>-0.32060722640694406</v>
      </c>
      <c r="Z351" s="24">
        <f ca="1">SQRT(Inputs!$B$38)*D351+SQRT(1-Inputs!$B$38)*_xlfn.NORM.S.INV(RAND())</f>
        <v>2.2346159233088976</v>
      </c>
      <c r="AA351" s="24">
        <f ca="1">SQRT(Inputs!$B$38)*E351+SQRT(1-Inputs!$B$38)*_xlfn.NORM.S.INV(RAND())</f>
        <v>0.44776948534935745</v>
      </c>
      <c r="AB351" s="24">
        <f ca="1">SQRT(Inputs!$B$38)*F351+SQRT(1-Inputs!$B$38)*_xlfn.NORM.S.INV(RAND())</f>
        <v>1.0935602795022805</v>
      </c>
      <c r="AC351" s="24">
        <f ca="1">SQRT(Inputs!$B$38)*G351+SQRT(1-Inputs!$B$38)*_xlfn.NORM.S.INV(RAND())</f>
        <v>0.66791993073731371</v>
      </c>
      <c r="AD351" s="24">
        <f ca="1">SQRT(Inputs!$B$38)*H351+SQRT(1-Inputs!$B$38)*_xlfn.NORM.S.INV(RAND())</f>
        <v>0.70763426466657475</v>
      </c>
      <c r="AE351" s="24">
        <f ca="1">SQRT(Inputs!$B$38)*I351+SQRT(1-Inputs!$B$38)*_xlfn.NORM.S.INV(RAND())</f>
        <v>-3.007725070740519E-2</v>
      </c>
      <c r="AF351" s="24">
        <f ca="1">SQRT(Inputs!$B$38)*J351+SQRT(1-Inputs!$B$38)*_xlfn.NORM.S.INV(RAND())</f>
        <v>-0.71200631194817565</v>
      </c>
      <c r="AG351" s="24">
        <f ca="1">SQRT(Inputs!$B$38)*K351+SQRT(1-Inputs!$B$38)*_xlfn.NORM.S.INV(RAND())</f>
        <v>-0.19370634259501995</v>
      </c>
      <c r="AH351" s="24">
        <f ca="1">SQRT(Inputs!$B$38)*L351+SQRT(1-Inputs!$B$38)*_xlfn.NORM.S.INV(RAND())</f>
        <v>1.670844912439317</v>
      </c>
      <c r="AI351" s="24">
        <f ca="1">SQRT(Inputs!$B$38)*M351+SQRT(1-Inputs!$B$38)*_xlfn.NORM.S.INV(RAND())</f>
        <v>0.5441551630993513</v>
      </c>
      <c r="AJ351" s="24">
        <f ca="1">SQRT(Inputs!$B$38)*C351+SQRT(1-Inputs!$B$38)*_xlfn.NORM.S.INV(RAND())</f>
        <v>-0.38858758212560396</v>
      </c>
      <c r="AK351" s="24">
        <f ca="1">SQRT(Inputs!$B$38)*D351+SQRT(1-Inputs!$B$38)*_xlfn.NORM.S.INV(RAND())</f>
        <v>0.18402311530760085</v>
      </c>
      <c r="AL351" s="24">
        <f ca="1">SQRT(Inputs!$B$38)*E351+SQRT(1-Inputs!$B$38)*_xlfn.NORM.S.INV(RAND())</f>
        <v>0.13018599362274075</v>
      </c>
      <c r="AM351" s="24">
        <f ca="1">SQRT(Inputs!$B$38)*F351+SQRT(1-Inputs!$B$38)*_xlfn.NORM.S.INV(RAND())</f>
        <v>0.42208224998372301</v>
      </c>
      <c r="AN351" s="24">
        <f ca="1">SQRT(Inputs!$B$38)*G351+SQRT(1-Inputs!$B$38)*_xlfn.NORM.S.INV(RAND())</f>
        <v>1.0037435977910436</v>
      </c>
      <c r="AO351" s="24">
        <f ca="1">SQRT(Inputs!$B$38)*H351+SQRT(1-Inputs!$B$38)*_xlfn.NORM.S.INV(RAND())</f>
        <v>0.57160164304565475</v>
      </c>
      <c r="AP351" s="24">
        <f ca="1">SQRT(Inputs!$B$38)*I351+SQRT(1-Inputs!$B$38)*_xlfn.NORM.S.INV(RAND())</f>
        <v>0.57947443552250988</v>
      </c>
      <c r="AQ351" s="24">
        <f ca="1">SQRT(Inputs!$B$38)*J351+SQRT(1-Inputs!$B$38)*_xlfn.NORM.S.INV(RAND())</f>
        <v>-0.77598960842383713</v>
      </c>
      <c r="AR351" s="24">
        <f ca="1">SQRT(Inputs!$B$38)*K351+SQRT(1-Inputs!$B$38)*_xlfn.NORM.S.INV(RAND())</f>
        <v>1.0744858316764194</v>
      </c>
      <c r="AS351" s="24">
        <f ca="1">SQRT(Inputs!$B$38)*L351+SQRT(1-Inputs!$B$38)*_xlfn.NORM.S.INV(RAND())</f>
        <v>-0.27455982656101835</v>
      </c>
      <c r="AT351" s="24">
        <f ca="1">SQRT(Inputs!$B$38)*M351+SQRT(1-Inputs!$B$38)*_xlfn.NORM.S.INV(RAND())</f>
        <v>-0.22888483967455792</v>
      </c>
      <c r="AU351" s="15">
        <f ca="1">Inputs!$B$6*EXP($B$8-0.5*C$5^2+C$5*N351)</f>
        <v>5213.5014069161653</v>
      </c>
      <c r="AV351" s="15">
        <f t="shared" ca="1" si="183"/>
        <v>5972.9054299660447</v>
      </c>
      <c r="AW351" s="15">
        <f t="shared" ca="1" si="184"/>
        <v>6693.3690595507796</v>
      </c>
      <c r="AX351" s="15">
        <f t="shared" ca="1" si="185"/>
        <v>8427.1771042209857</v>
      </c>
      <c r="AY351" s="15">
        <f t="shared" ca="1" si="186"/>
        <v>9473.1070027187852</v>
      </c>
      <c r="AZ351" s="15">
        <f t="shared" ca="1" si="187"/>
        <v>11806.645902647157</v>
      </c>
      <c r="BA351" s="15">
        <f t="shared" ca="1" si="188"/>
        <v>13597.124817526226</v>
      </c>
      <c r="BB351" s="15">
        <f t="shared" ca="1" si="189"/>
        <v>13512.411438918007</v>
      </c>
      <c r="BC351" s="15">
        <f t="shared" ca="1" si="190"/>
        <v>14537.074977468124</v>
      </c>
      <c r="BD351" s="15">
        <f t="shared" ca="1" si="191"/>
        <v>17671.458510947075</v>
      </c>
      <c r="BE351" s="15">
        <f t="shared" ca="1" si="192"/>
        <v>23379.876928862599</v>
      </c>
      <c r="BF351" s="15">
        <f ca="1">Inputs!$B$13*EXP($B$9-0.5*C$6^2+C$6*Y351)</f>
        <v>12979.280911775913</v>
      </c>
      <c r="BG351" s="15">
        <f t="shared" ca="1" si="193"/>
        <v>23674.026214010326</v>
      </c>
      <c r="BH351" s="15">
        <f t="shared" ca="1" si="194"/>
        <v>31155.248480398819</v>
      </c>
      <c r="BI351" s="15">
        <f t="shared" ca="1" si="195"/>
        <v>45130.126446721966</v>
      </c>
      <c r="BJ351" s="15">
        <f t="shared" ca="1" si="196"/>
        <v>60918.164289260996</v>
      </c>
      <c r="BK351" s="15">
        <f t="shared" ca="1" si="197"/>
        <v>82326.762260917283</v>
      </c>
      <c r="BL351" s="15">
        <f t="shared" ca="1" si="198"/>
        <v>100735.08495992937</v>
      </c>
      <c r="BM351" s="15">
        <f t="shared" ca="1" si="199"/>
        <v>113343.12845944271</v>
      </c>
      <c r="BN351" s="15">
        <f t="shared" ca="1" si="200"/>
        <v>136199.28439481306</v>
      </c>
      <c r="BO351" s="15">
        <f t="shared" ca="1" si="201"/>
        <v>203501.89541742703</v>
      </c>
      <c r="BP351" s="15">
        <f t="shared" ca="1" si="202"/>
        <v>266400.48666907469</v>
      </c>
      <c r="BQ351" s="15">
        <f ca="1">Inputs!$B$20*EXP($B$10-0.5*C$7^2+C$7*AJ351)</f>
        <v>3737.242793059509</v>
      </c>
      <c r="BR351" s="15">
        <f t="shared" ca="1" si="203"/>
        <v>5376.145674508607</v>
      </c>
      <c r="BS351" s="15">
        <f t="shared" ca="1" si="204"/>
        <v>7642.5306943018513</v>
      </c>
      <c r="BT351" s="15">
        <f t="shared" ca="1" si="205"/>
        <v>11771.19589685091</v>
      </c>
      <c r="BU351" s="15">
        <f t="shared" ca="1" si="206"/>
        <v>20798.202474731501</v>
      </c>
      <c r="BV351" s="15">
        <f t="shared" ca="1" si="207"/>
        <v>32913.335761787559</v>
      </c>
      <c r="BW351" s="15">
        <f t="shared" ca="1" si="208"/>
        <v>51921.636532769575</v>
      </c>
      <c r="BX351" s="15">
        <f t="shared" ca="1" si="209"/>
        <v>62158.331458689965</v>
      </c>
      <c r="BY351" s="15">
        <f t="shared" ca="1" si="210"/>
        <v>106972.09883029805</v>
      </c>
      <c r="BZ351" s="15">
        <f t="shared" ca="1" si="211"/>
        <v>142708.95455928743</v>
      </c>
      <c r="CA351" s="15">
        <f t="shared" ca="1" si="212"/>
        <v>192472.93025641752</v>
      </c>
      <c r="CB351" s="15">
        <f ca="1">(AU351*DCF!C$10-DCF!C$5*MAX(AU351*DCF!C$10,0)-MAX(AU351-Inputs!$B$6,0)/Inputs!$B$10)*DCF!C$6</f>
        <v>1041.2827608402272</v>
      </c>
      <c r="CC351" s="15">
        <f ca="1">(AV351*DCF!D$10-DCF!D$5*MAX(AV351*DCF!D$10,0)-MAX(AV351-AU351,0)/Inputs!$B$10)*DCF!D$6</f>
        <v>1270.6944374426701</v>
      </c>
      <c r="CD351" s="15">
        <f ca="1">(AW351*DCF!E$10-DCF!E$5*MAX(AW351*DCF!E$10,0)-MAX(AW351-AV351,0)/Inputs!$B$10)*DCF!E$6</f>
        <v>1383.1141213924909</v>
      </c>
      <c r="CE351" s="15">
        <f ca="1">(AX351*DCF!F$10-DCF!F$5*MAX(AX351*DCF!F$10,0)-MAX(AX351-AW351,0)/Inputs!$B$10)*DCF!F$6</f>
        <v>1478.876863647602</v>
      </c>
      <c r="CF351" s="15">
        <f ca="1">(AY351*DCF!G$10-DCF!G$5*MAX(AY351*DCF!G$10,0)-MAX(AY351-AX351,0)/Inputs!$B$10)*DCF!G$6</f>
        <v>1750.7917298982152</v>
      </c>
      <c r="CG351" s="15">
        <f ca="1">(AZ351*DCF!H$10-DCF!H$5*MAX(AZ351*DCF!H$10,0)-MAX(AZ351-AY351,0)/Inputs!$B$10)*DCF!H$6</f>
        <v>1877.9071047941538</v>
      </c>
      <c r="CH351" s="15">
        <f ca="1">(BA351*DCF!I$10-DCF!I$5*MAX(BA351*DCF!I$10,0)-MAX(BA351-AZ351,0)/Inputs!$B$10)*DCF!I$6</f>
        <v>2189.9974047850747</v>
      </c>
      <c r="CI351" s="15">
        <f ca="1">(BB351*DCF!J$10-DCF!J$5*MAX(BB351*DCF!J$10,0)-MAX(BB351-BA351,0)/Inputs!$B$10)*DCF!J$6</f>
        <v>2318.7611560956875</v>
      </c>
      <c r="CJ351" s="15">
        <f ca="1">(BC351*DCF!K$10-DCF!K$5*MAX(BC351*DCF!K$10,0)-MAX(BC351-BB351,0)/Inputs!$B$10)*DCF!K$6</f>
        <v>2196.7983074539266</v>
      </c>
      <c r="CK351" s="15">
        <f ca="1">(BD351*DCF!L$10-DCF!L$5*MAX(BD351*DCF!L$10,0)-MAX(BD351-BC351,0)/Inputs!$B$10)*DCF!L$6</f>
        <v>2259.8654423559437</v>
      </c>
      <c r="CL351" s="15">
        <f ca="1">(BE351*DCF!M$10-DCF!M$5*MAX(BE351*DCF!M$10,0)-MAX(BE351-BD351,0)/Inputs!$B$10)*DCF!M$6</f>
        <v>2617.2714571381189</v>
      </c>
      <c r="CM351" s="15">
        <f ca="1">(BF351*DCF!C$28-DCF!C$5*MAX(BF351*DCF!C$28,0)-MAX(BF351-Inputs!$B$13,0)/Inputs!$B$17)*DCF!C$6</f>
        <v>3593.4591023000839</v>
      </c>
      <c r="CN351" s="15">
        <f ca="1">(BG351*DCF!D$28-DCF!D$5*MAX(BG351*DCF!D$28,0)-MAX(BG351-BF351,0)/Inputs!$B$17)*DCF!D$6</f>
        <v>4690.8672102688142</v>
      </c>
      <c r="CO351" s="15">
        <f ca="1">(BH351*DCF!E$28-DCF!E$5*MAX(BH351*DCF!E$28,0)-MAX(BH351-BG351,0)/Inputs!$B$17)*DCF!E$6</f>
        <v>7349.2752025094796</v>
      </c>
      <c r="CP351" s="15">
        <f ca="1">(BI351*DCF!F$28-DCF!F$5*MAX(BI351*DCF!F$28,0)-MAX(BI351-BH351,0)/Inputs!$B$17)*DCF!F$6</f>
        <v>9707.2931402651411</v>
      </c>
      <c r="CQ351" s="15">
        <f ca="1">(BJ351*DCF!G$28-DCF!G$5*MAX(BJ351*DCF!G$28,0)-MAX(BJ351-BI351,0)/Inputs!$B$17)*DCF!G$6</f>
        <v>13150.287911284244</v>
      </c>
      <c r="CR351" s="15">
        <f ca="1">(BK351*DCF!H$28-DCF!H$5*MAX(BK351*DCF!H$28,0)-MAX(BK351-BJ351,0)/Inputs!$B$17)*DCF!H$6</f>
        <v>17034.021272397265</v>
      </c>
      <c r="CS351" s="15">
        <f ca="1">(BL351*DCF!I$28-DCF!I$5*MAX(BL351*DCF!I$28,0)-MAX(BL351-BK351,0)/Inputs!$B$17)*DCF!I$6</f>
        <v>21046.002515196695</v>
      </c>
      <c r="CT351" s="15">
        <f ca="1">(BM351*DCF!J$28-DCF!J$5*MAX(BM351*DCF!J$28,0)-MAX(BM351-BL351,0)/Inputs!$B$17)*DCF!J$6</f>
        <v>23613.203412487881</v>
      </c>
      <c r="CU351" s="15">
        <f ca="1">(BN351*DCF!K$28-DCF!K$5*MAX(BN351*DCF!K$28,0)-MAX(BN351-BM351,0)/Inputs!$B$17)*DCF!K$6</f>
        <v>25963.430551102683</v>
      </c>
      <c r="CV351" s="15">
        <f ca="1">(BO351*DCF!L$28-DCF!L$5*MAX(BO351*DCF!L$28,0)-MAX(BO351-BN351,0)/Inputs!$B$17)*DCF!L$6</f>
        <v>32987.496951492634</v>
      </c>
      <c r="CW351" s="15">
        <f ca="1">(BP351*DCF!M$28-DCF!M$5*MAX(BP351*DCF!M$28,0)-MAX(BP351-BO351,0)/Inputs!$B$17)*DCF!M$6</f>
        <v>43548.735548609831</v>
      </c>
      <c r="CX351" s="15">
        <f ca="1">(BQ351*DCF!C$46-DCF!C$5*MAX(BQ351*DCF!C$46,0)-MAX(BQ351-Inputs!$B$20,0)/Inputs!$B$24)*DCF!C$6</f>
        <v>-1110.7917734823386</v>
      </c>
      <c r="CY351" s="15">
        <f ca="1">(BR351*DCF!D$46-DCF!D$5*MAX(BR351*DCF!D$46,0)-MAX(BR351-BQ351,0)/Inputs!$B$24)*DCF!D$6</f>
        <v>-1616.8889486860737</v>
      </c>
      <c r="CZ351" s="15">
        <f ca="1">(BS351*DCF!E$46-DCF!E$5*MAX(BS351*DCF!E$46,0)-MAX(BS351-BR351,0)/Inputs!$B$24)*DCF!E$6</f>
        <v>-1797.0891434552343</v>
      </c>
      <c r="DA351" s="15">
        <f ca="1">(BT351*DCF!F$46-DCF!F$5*MAX(BT351*DCF!F$46,0)-MAX(BT351-BS351,0)/Inputs!$B$24)*DCF!F$6</f>
        <v>-2360.6304256977351</v>
      </c>
      <c r="DB351" s="15">
        <f ca="1">(BU351*DCF!G$46-DCF!G$5*MAX(BU351*DCF!G$46,0)-MAX(BU351-BT351,0)/Inputs!$B$24)*DCF!G$6</f>
        <v>-3736.1170999456758</v>
      </c>
      <c r="DC351" s="15">
        <f ca="1">(BV351*DCF!H$46-DCF!H$5*MAX(BV351*DCF!H$46,0)-MAX(BV351-BU351,0)/Inputs!$B$24)*DCF!H$6</f>
        <v>-3764.7034382994448</v>
      </c>
      <c r="DD351" s="15">
        <f ca="1">(BW351*DCF!I$46-DCF!I$5*MAX(BW351*DCF!I$46,0)-MAX(BW351-BV351,0)/Inputs!$B$24)*DCF!I$6</f>
        <v>-4257.3974857851226</v>
      </c>
      <c r="DE351" s="15">
        <f ca="1">(BX351*DCF!J$46-DCF!J$5*MAX(BX351*DCF!J$46,0)-MAX(BX351-BW351,0)/Inputs!$B$24)*DCF!J$6</f>
        <v>-107.23418459205169</v>
      </c>
      <c r="DF351" s="15">
        <f ca="1">(BY351*DCF!K$46-DCF!K$5*MAX(BY351*DCF!K$46,0)-MAX(BY351-BX351,0)/Inputs!$B$24)*DCF!K$6</f>
        <v>-4867.5762936823703</v>
      </c>
      <c r="DG351" s="15">
        <f ca="1">(BZ351*DCF!L$46-DCF!L$5*MAX(BZ351*DCF!L$46,0)-MAX(BZ351-BY351,0)/Inputs!$B$24)*DCF!L$6</f>
        <v>1777.4414113236369</v>
      </c>
      <c r="DH351" s="15">
        <f ca="1">(CA351*DCF!M$46-DCF!M$5*MAX(CA351*DCF!M$46,0)-MAX(CA351-BZ351,0)/Inputs!$B$24)*DCF!M$6</f>
        <v>4685.6545880577651</v>
      </c>
      <c r="DI351" s="15">
        <f ca="1">SUM(CB351:CL351)+BE351*DCF!M$10*(1+Inputs!$B$30)*(1-Inputs!$B$33)*(1-Inputs!$B$30/Inputs!$B$31)/(Inputs!$B$29-Inputs!$B$30)*DCF!M$6</f>
        <v>85451.86744573465</v>
      </c>
      <c r="DJ351" s="15">
        <f ca="1">SUM(CM351:CW351)+BP351*DCF!M$28*(1+Inputs!$B$30)*(1-Inputs!$B$33)*(1-Inputs!$B$30/Inputs!$B$31)/(Inputs!$B$29-Inputs!$B$30)*DCF!M$6</f>
        <v>1191212.1757269488</v>
      </c>
      <c r="DK351" s="15">
        <f ca="1">SUM(CX351:DH351)+CA351*DCF!M$46*(1+Inputs!$B$30)*(1-Inputs!$B$33)*(1-Inputs!$B$30/Inputs!$B$31)/(Inputs!$B$29-Inputs!$B$30)*DCF!M$6</f>
        <v>280430.61725832318</v>
      </c>
      <c r="DM351" s="15">
        <f ca="1">DI351+DJ351+DK351+Inputs!$B$34+Inputs!$B$36-Inputs!$B$35</f>
        <v>1633945.6604310065</v>
      </c>
    </row>
    <row r="352" spans="1:117" x14ac:dyDescent="0.75">
      <c r="A352" s="11">
        <v>339</v>
      </c>
      <c r="C352" s="24">
        <f t="shared" ca="1" si="213"/>
        <v>0.29436901268075061</v>
      </c>
      <c r="D352" s="24">
        <f t="shared" ca="1" si="213"/>
        <v>0.3886980197915591</v>
      </c>
      <c r="E352" s="24">
        <f t="shared" ca="1" si="213"/>
        <v>-1.242053206824498</v>
      </c>
      <c r="F352" s="24">
        <f t="shared" ca="1" si="213"/>
        <v>-0.94230755973495794</v>
      </c>
      <c r="G352" s="24">
        <f t="shared" ca="1" si="213"/>
        <v>0.60643713004438016</v>
      </c>
      <c r="H352" s="24">
        <f t="shared" ca="1" si="213"/>
        <v>-1.8217483517638313</v>
      </c>
      <c r="I352" s="24">
        <f t="shared" ca="1" si="213"/>
        <v>0.8087016648509221</v>
      </c>
      <c r="J352" s="24">
        <f t="shared" ca="1" si="213"/>
        <v>0.86220396240833685</v>
      </c>
      <c r="K352" s="24">
        <f t="shared" ca="1" si="213"/>
        <v>0.99298083422458538</v>
      </c>
      <c r="L352" s="24">
        <f t="shared" ca="1" si="213"/>
        <v>-0.23941073819589773</v>
      </c>
      <c r="M352" s="24">
        <f t="shared" ca="1" si="213"/>
        <v>0.94602465120694068</v>
      </c>
      <c r="N352" s="24">
        <f ca="1">SQRT(Inputs!$B$38)*C352+SQRT(1-Inputs!$B$38)*_xlfn.NORM.S.INV(RAND())</f>
        <v>0.61173191797576121</v>
      </c>
      <c r="O352" s="24">
        <f ca="1">SQRT(Inputs!$B$38)*D352+SQRT(1-Inputs!$B$38)*_xlfn.NORM.S.INV(RAND())</f>
        <v>-1.4611718993482716</v>
      </c>
      <c r="P352" s="24">
        <f ca="1">SQRT(Inputs!$B$38)*E352+SQRT(1-Inputs!$B$38)*_xlfn.NORM.S.INV(RAND())</f>
        <v>-0.18054120198989032</v>
      </c>
      <c r="Q352" s="24">
        <f ca="1">SQRT(Inputs!$B$38)*F352+SQRT(1-Inputs!$B$38)*_xlfn.NORM.S.INV(RAND())</f>
        <v>-0.22580874797662193</v>
      </c>
      <c r="R352" s="24">
        <f ca="1">SQRT(Inputs!$B$38)*G352+SQRT(1-Inputs!$B$38)*_xlfn.NORM.S.INV(RAND())</f>
        <v>-0.13752700092384046</v>
      </c>
      <c r="S352" s="24">
        <f ca="1">SQRT(Inputs!$B$38)*H352+SQRT(1-Inputs!$B$38)*_xlfn.NORM.S.INV(RAND())</f>
        <v>-1.1579114054061563</v>
      </c>
      <c r="T352" s="24">
        <f ca="1">SQRT(Inputs!$B$38)*I352+SQRT(1-Inputs!$B$38)*_xlfn.NORM.S.INV(RAND())</f>
        <v>1.1012422214430038</v>
      </c>
      <c r="U352" s="24">
        <f ca="1">SQRT(Inputs!$B$38)*J352+SQRT(1-Inputs!$B$38)*_xlfn.NORM.S.INV(RAND())</f>
        <v>1.5080716179295497</v>
      </c>
      <c r="V352" s="24">
        <f ca="1">SQRT(Inputs!$B$38)*K352+SQRT(1-Inputs!$B$38)*_xlfn.NORM.S.INV(RAND())</f>
        <v>1.1207448589012619</v>
      </c>
      <c r="W352" s="24">
        <f ca="1">SQRT(Inputs!$B$38)*L352+SQRT(1-Inputs!$B$38)*_xlfn.NORM.S.INV(RAND())</f>
        <v>-1.1382164992418533</v>
      </c>
      <c r="X352" s="24">
        <f ca="1">SQRT(Inputs!$B$38)*M352+SQRT(1-Inputs!$B$38)*_xlfn.NORM.S.INV(RAND())</f>
        <v>0.87964348645450352</v>
      </c>
      <c r="Y352" s="24">
        <f ca="1">SQRT(Inputs!$B$38)*C352+SQRT(1-Inputs!$B$38)*_xlfn.NORM.S.INV(RAND())</f>
        <v>1.4581621245842573</v>
      </c>
      <c r="Z352" s="24">
        <f ca="1">SQRT(Inputs!$B$38)*D352+SQRT(1-Inputs!$B$38)*_xlfn.NORM.S.INV(RAND())</f>
        <v>-0.1284055736338956</v>
      </c>
      <c r="AA352" s="24">
        <f ca="1">SQRT(Inputs!$B$38)*E352+SQRT(1-Inputs!$B$38)*_xlfn.NORM.S.INV(RAND())</f>
        <v>-0.66803914598904679</v>
      </c>
      <c r="AB352" s="24">
        <f ca="1">SQRT(Inputs!$B$38)*F352+SQRT(1-Inputs!$B$38)*_xlfn.NORM.S.INV(RAND())</f>
        <v>-0.98777018410934492</v>
      </c>
      <c r="AC352" s="24">
        <f ca="1">SQRT(Inputs!$B$38)*G352+SQRT(1-Inputs!$B$38)*_xlfn.NORM.S.INV(RAND())</f>
        <v>0.74245154152454518</v>
      </c>
      <c r="AD352" s="24">
        <f ca="1">SQRT(Inputs!$B$38)*H352+SQRT(1-Inputs!$B$38)*_xlfn.NORM.S.INV(RAND())</f>
        <v>-2.3799134972526765</v>
      </c>
      <c r="AE352" s="24">
        <f ca="1">SQRT(Inputs!$B$38)*I352+SQRT(1-Inputs!$B$38)*_xlfn.NORM.S.INV(RAND())</f>
        <v>0.81646551898670117</v>
      </c>
      <c r="AF352" s="24">
        <f ca="1">SQRT(Inputs!$B$38)*J352+SQRT(1-Inputs!$B$38)*_xlfn.NORM.S.INV(RAND())</f>
        <v>0.57124105962363092</v>
      </c>
      <c r="AG352" s="24">
        <f ca="1">SQRT(Inputs!$B$38)*K352+SQRT(1-Inputs!$B$38)*_xlfn.NORM.S.INV(RAND())</f>
        <v>-0.8452264210395477</v>
      </c>
      <c r="AH352" s="24">
        <f ca="1">SQRT(Inputs!$B$38)*L352+SQRT(1-Inputs!$B$38)*_xlfn.NORM.S.INV(RAND())</f>
        <v>-0.93777442152067736</v>
      </c>
      <c r="AI352" s="24">
        <f ca="1">SQRT(Inputs!$B$38)*M352+SQRT(1-Inputs!$B$38)*_xlfn.NORM.S.INV(RAND())</f>
        <v>-0.4862204639083495</v>
      </c>
      <c r="AJ352" s="24">
        <f ca="1">SQRT(Inputs!$B$38)*C352+SQRT(1-Inputs!$B$38)*_xlfn.NORM.S.INV(RAND())</f>
        <v>8.9535985800330189E-2</v>
      </c>
      <c r="AK352" s="24">
        <f ca="1">SQRT(Inputs!$B$38)*D352+SQRT(1-Inputs!$B$38)*_xlfn.NORM.S.INV(RAND())</f>
        <v>-0.17444774488059317</v>
      </c>
      <c r="AL352" s="24">
        <f ca="1">SQRT(Inputs!$B$38)*E352+SQRT(1-Inputs!$B$38)*_xlfn.NORM.S.INV(RAND())</f>
        <v>-1.4072097950063838</v>
      </c>
      <c r="AM352" s="24">
        <f ca="1">SQRT(Inputs!$B$38)*F352+SQRT(1-Inputs!$B$38)*_xlfn.NORM.S.INV(RAND())</f>
        <v>-0.87274349592975531</v>
      </c>
      <c r="AN352" s="24">
        <f ca="1">SQRT(Inputs!$B$38)*G352+SQRT(1-Inputs!$B$38)*_xlfn.NORM.S.INV(RAND())</f>
        <v>-0.9975779559327671</v>
      </c>
      <c r="AO352" s="24">
        <f ca="1">SQRT(Inputs!$B$38)*H352+SQRT(1-Inputs!$B$38)*_xlfn.NORM.S.INV(RAND())</f>
        <v>-0.97467251097129004</v>
      </c>
      <c r="AP352" s="24">
        <f ca="1">SQRT(Inputs!$B$38)*I352+SQRT(1-Inputs!$B$38)*_xlfn.NORM.S.INV(RAND())</f>
        <v>1.4856106659782542</v>
      </c>
      <c r="AQ352" s="24">
        <f ca="1">SQRT(Inputs!$B$38)*J352+SQRT(1-Inputs!$B$38)*_xlfn.NORM.S.INV(RAND())</f>
        <v>0.97735301795158047</v>
      </c>
      <c r="AR352" s="24">
        <f ca="1">SQRT(Inputs!$B$38)*K352+SQRT(1-Inputs!$B$38)*_xlfn.NORM.S.INV(RAND())</f>
        <v>1.4203235708440696</v>
      </c>
      <c r="AS352" s="24">
        <f ca="1">SQRT(Inputs!$B$38)*L352+SQRT(1-Inputs!$B$38)*_xlfn.NORM.S.INV(RAND())</f>
        <v>0.36609860159240443</v>
      </c>
      <c r="AT352" s="24">
        <f ca="1">SQRT(Inputs!$B$38)*M352+SQRT(1-Inputs!$B$38)*_xlfn.NORM.S.INV(RAND())</f>
        <v>-0.49504144075893441</v>
      </c>
      <c r="AU352" s="15">
        <f ca="1">Inputs!$B$6*EXP($B$8-0.5*C$5^2+C$5*N352)</f>
        <v>5478.7669363860068</v>
      </c>
      <c r="AV352" s="15">
        <f t="shared" ca="1" si="183"/>
        <v>5379.6532072520004</v>
      </c>
      <c r="AW352" s="15">
        <f t="shared" ca="1" si="184"/>
        <v>6401.7278339934528</v>
      </c>
      <c r="AX352" s="15">
        <f t="shared" ca="1" si="185"/>
        <v>7598.4551723386785</v>
      </c>
      <c r="AY352" s="15">
        <f t="shared" ca="1" si="186"/>
        <v>9138.1306388184257</v>
      </c>
      <c r="AZ352" s="15">
        <f t="shared" ca="1" si="187"/>
        <v>9838.234252759521</v>
      </c>
      <c r="BA352" s="15">
        <f t="shared" ca="1" si="188"/>
        <v>13510.2301410985</v>
      </c>
      <c r="BB352" s="15">
        <f t="shared" ca="1" si="189"/>
        <v>19238.499639614816</v>
      </c>
      <c r="BC352" s="15">
        <f t="shared" ca="1" si="190"/>
        <v>26254.355914282951</v>
      </c>
      <c r="BD352" s="15">
        <f t="shared" ca="1" si="191"/>
        <v>28915.805140346052</v>
      </c>
      <c r="BE352" s="15">
        <f t="shared" ca="1" si="192"/>
        <v>38388.226766673506</v>
      </c>
      <c r="BF352" s="15">
        <f ca="1">Inputs!$B$13*EXP($B$9-0.5*C$6^2+C$6*Y352)</f>
        <v>18467.108403497296</v>
      </c>
      <c r="BG352" s="15">
        <f t="shared" ca="1" si="193"/>
        <v>21991.050853792687</v>
      </c>
      <c r="BH352" s="15">
        <f t="shared" ca="1" si="194"/>
        <v>24050.954684644428</v>
      </c>
      <c r="BI352" s="15">
        <f t="shared" ca="1" si="195"/>
        <v>25289.383722807564</v>
      </c>
      <c r="BJ352" s="15">
        <f t="shared" ca="1" si="196"/>
        <v>34505.180407227846</v>
      </c>
      <c r="BK352" s="15">
        <f t="shared" ca="1" si="197"/>
        <v>30628.328579238452</v>
      </c>
      <c r="BL352" s="15">
        <f t="shared" ca="1" si="198"/>
        <v>41822.234713114187</v>
      </c>
      <c r="BM352" s="15">
        <f t="shared" ca="1" si="199"/>
        <v>55189.264482009494</v>
      </c>
      <c r="BN352" s="15">
        <f t="shared" ca="1" si="200"/>
        <v>61337.559041457709</v>
      </c>
      <c r="BO352" s="15">
        <f t="shared" ca="1" si="201"/>
        <v>67675.350964853133</v>
      </c>
      <c r="BP352" s="15">
        <f t="shared" ca="1" si="202"/>
        <v>78831.261721007744</v>
      </c>
      <c r="BQ352" s="15">
        <f ca="1">Inputs!$B$20*EXP($B$10-0.5*C$7^2+C$7*AJ352)</f>
        <v>4427.9214302155997</v>
      </c>
      <c r="BR352" s="15">
        <f t="shared" ca="1" si="203"/>
        <v>5684.3152564810689</v>
      </c>
      <c r="BS352" s="15">
        <f t="shared" ca="1" si="204"/>
        <v>5196.1773004641282</v>
      </c>
      <c r="BT352" s="15">
        <f t="shared" ca="1" si="205"/>
        <v>5698.3428906286854</v>
      </c>
      <c r="BU352" s="15">
        <f t="shared" ca="1" si="206"/>
        <v>6203.5825557502721</v>
      </c>
      <c r="BV352" s="15">
        <f t="shared" ca="1" si="207"/>
        <v>6929.342849496561</v>
      </c>
      <c r="BW352" s="15">
        <f t="shared" ca="1" si="208"/>
        <v>13242.16029439502</v>
      </c>
      <c r="BX352" s="15">
        <f t="shared" ca="1" si="209"/>
        <v>22530.158939746187</v>
      </c>
      <c r="BY352" s="15">
        <f t="shared" ca="1" si="210"/>
        <v>41425.858909093833</v>
      </c>
      <c r="BZ352" s="15">
        <f t="shared" ca="1" si="211"/>
        <v>62172.900121907871</v>
      </c>
      <c r="CA352" s="15">
        <f t="shared" ca="1" si="212"/>
        <v>79979.569884745288</v>
      </c>
      <c r="CB352" s="15">
        <f ca="1">(AU352*DCF!C$10-DCF!C$5*MAX(AU352*DCF!C$10,0)-MAX(AU352-Inputs!$B$6,0)/Inputs!$B$10)*DCF!C$6</f>
        <v>1039.391370333961</v>
      </c>
      <c r="CC352" s="15">
        <f ca="1">(AV352*DCF!D$10-DCF!D$5*MAX(AV352*DCF!D$10,0)-MAX(AV352-AU352,0)/Inputs!$B$10)*DCF!D$6</f>
        <v>1311.2540233135292</v>
      </c>
      <c r="CD352" s="15">
        <f ca="1">(AW352*DCF!E$10-DCF!E$5*MAX(AW352*DCF!E$10,0)-MAX(AW352-AV352,0)/Inputs!$B$10)*DCF!E$6</f>
        <v>1247.8435181718808</v>
      </c>
      <c r="CE352" s="15">
        <f ca="1">(AX352*DCF!F$10-DCF!F$5*MAX(AX352*DCF!F$10,0)-MAX(AX352-AW352,0)/Inputs!$B$10)*DCF!F$6</f>
        <v>1409.7213658317767</v>
      </c>
      <c r="CF352" s="15">
        <f ca="1">(AY352*DCF!G$10-DCF!G$5*MAX(AY352*DCF!G$10,0)-MAX(AY352-AX352,0)/Inputs!$B$10)*DCF!G$6</f>
        <v>1586.8668198647231</v>
      </c>
      <c r="CG352" s="15">
        <f ca="1">(AZ352*DCF!H$10-DCF!H$5*MAX(AZ352*DCF!H$10,0)-MAX(AZ352-AY352,0)/Inputs!$B$10)*DCF!H$6</f>
        <v>1785.784289288913</v>
      </c>
      <c r="CH352" s="15">
        <f ca="1">(BA352*DCF!I$10-DCF!I$5*MAX(BA352*DCF!I$10,0)-MAX(BA352-AZ352,0)/Inputs!$B$10)*DCF!I$6</f>
        <v>1865.4902112879502</v>
      </c>
      <c r="CI352" s="15">
        <f ca="1">(BB352*DCF!J$10-DCF!J$5*MAX(BB352*DCF!J$10,0)-MAX(BB352-BA352,0)/Inputs!$B$10)*DCF!J$6</f>
        <v>2433.3463295214106</v>
      </c>
      <c r="CJ352" s="15">
        <f ca="1">(BC352*DCF!K$10-DCF!K$5*MAX(BC352*DCF!K$10,0)-MAX(BC352-BB352,0)/Inputs!$B$10)*DCF!K$6</f>
        <v>3244.4165773193049</v>
      </c>
      <c r="CK352" s="15">
        <f ca="1">(BD352*DCF!L$10-DCF!L$5*MAX(BD352*DCF!L$10,0)-MAX(BD352-BC352,0)/Inputs!$B$10)*DCF!L$6</f>
        <v>4016.8847996213349</v>
      </c>
      <c r="CL352" s="15">
        <f ca="1">(BE352*DCF!M$10-DCF!M$5*MAX(BE352*DCF!M$10,0)-MAX(BE352-BD352,0)/Inputs!$B$10)*DCF!M$6</f>
        <v>4285.4933366789874</v>
      </c>
      <c r="CM352" s="15">
        <f ca="1">(BF352*DCF!C$28-DCF!C$5*MAX(BF352*DCF!C$28,0)-MAX(BF352-Inputs!$B$13,0)/Inputs!$B$17)*DCF!C$6</f>
        <v>4000.9114135400619</v>
      </c>
      <c r="CN352" s="15">
        <f ca="1">(BG352*DCF!D$28-DCF!D$5*MAX(BG352*DCF!D$28,0)-MAX(BG352-BF352,0)/Inputs!$B$17)*DCF!D$6</f>
        <v>5725.0531777873794</v>
      </c>
      <c r="CO352" s="15">
        <f ca="1">(BH352*DCF!E$28-DCF!E$5*MAX(BH352*DCF!E$28,0)-MAX(BH352-BG352,0)/Inputs!$B$17)*DCF!E$6</f>
        <v>6405.6799377225034</v>
      </c>
      <c r="CP352" s="15">
        <f ca="1">(BI352*DCF!F$28-DCF!F$5*MAX(BI352*DCF!F$28,0)-MAX(BI352-BH352,0)/Inputs!$B$17)*DCF!F$6</f>
        <v>6639.9259553016664</v>
      </c>
      <c r="CQ352" s="15">
        <f ca="1">(BJ352*DCF!G$28-DCF!G$5*MAX(BJ352*DCF!G$28,0)-MAX(BJ352-BI352,0)/Inputs!$B$17)*DCF!G$6</f>
        <v>7402.6248853400411</v>
      </c>
      <c r="CR352" s="15">
        <f ca="1">(BK352*DCF!H$28-DCF!H$5*MAX(BK352*DCF!H$28,0)-MAX(BK352-BJ352,0)/Inputs!$B$17)*DCF!H$6</f>
        <v>7574.7235716696805</v>
      </c>
      <c r="CS352" s="15">
        <f ca="1">(BL352*DCF!I$28-DCF!I$5*MAX(BL352*DCF!I$28,0)-MAX(BL352-BK352,0)/Inputs!$B$17)*DCF!I$6</f>
        <v>8227.9568066703323</v>
      </c>
      <c r="CT352" s="15">
        <f ca="1">(BM352*DCF!J$28-DCF!J$5*MAX(BM352*DCF!J$28,0)-MAX(BM352-BL352,0)/Inputs!$B$17)*DCF!J$6</f>
        <v>10539.428640546403</v>
      </c>
      <c r="CU352" s="15">
        <f ca="1">(BN352*DCF!K$28-DCF!K$5*MAX(BN352*DCF!K$28,0)-MAX(BN352-BM352,0)/Inputs!$B$17)*DCF!K$6</f>
        <v>12200.379833956171</v>
      </c>
      <c r="CV352" s="15">
        <f ca="1">(BO352*DCF!L$28-DCF!L$5*MAX(BO352*DCF!L$28,0)-MAX(BO352-BN352,0)/Inputs!$B$17)*DCF!L$6</f>
        <v>12785.521290238728</v>
      </c>
      <c r="CW352" s="15">
        <f ca="1">(BP352*DCF!M$28-DCF!M$5*MAX(BP352*DCF!M$28,0)-MAX(BP352-BO352,0)/Inputs!$B$17)*DCF!M$6</f>
        <v>13666.041367491112</v>
      </c>
      <c r="CX352" s="15">
        <f ca="1">(BQ352*DCF!C$46-DCF!C$5*MAX(BQ352*DCF!C$46,0)-MAX(BQ352-Inputs!$B$20,0)/Inputs!$B$24)*DCF!C$6</f>
        <v>-1589.3220070777827</v>
      </c>
      <c r="CY352" s="15">
        <f ca="1">(BR352*DCF!D$46-DCF!D$5*MAX(BR352*DCF!D$46,0)-MAX(BR352-BQ352,0)/Inputs!$B$24)*DCF!D$6</f>
        <v>-1506.2728709878004</v>
      </c>
      <c r="CZ352" s="15">
        <f ca="1">(BS352*DCF!E$46-DCF!E$5*MAX(BS352*DCF!E$46,0)-MAX(BS352-BR352,0)/Inputs!$B$24)*DCF!E$6</f>
        <v>-614.45701300333849</v>
      </c>
      <c r="DA352" s="15">
        <f ca="1">(BT352*DCF!F$46-DCF!F$5*MAX(BT352*DCF!F$46,0)-MAX(BT352-BS352,0)/Inputs!$B$24)*DCF!F$6</f>
        <v>-597.8437230118144</v>
      </c>
      <c r="DB352" s="15">
        <f ca="1">(BU352*DCF!G$46-DCF!G$5*MAX(BU352*DCF!G$46,0)-MAX(BU352-BT352,0)/Inputs!$B$24)*DCF!G$6</f>
        <v>-378.62890142288501</v>
      </c>
      <c r="DC352" s="15">
        <f ca="1">(BV352*DCF!H$46-DCF!H$5*MAX(BV352*DCF!H$46,0)-MAX(BV352-BU352,0)/Inputs!$B$24)*DCF!H$6</f>
        <v>-225.52556447456163</v>
      </c>
      <c r="DD352" s="15">
        <f ca="1">(BW352*DCF!I$46-DCF!I$5*MAX(BW352*DCF!I$46,0)-MAX(BW352-BV352,0)/Inputs!$B$24)*DCF!I$6</f>
        <v>-1506.3328493605004</v>
      </c>
      <c r="DE352" s="15">
        <f ca="1">(BX352*DCF!J$46-DCF!J$5*MAX(BX352*DCF!J$46,0)-MAX(BX352-BW352,0)/Inputs!$B$24)*DCF!J$6</f>
        <v>-1517.9476504665336</v>
      </c>
      <c r="DF352" s="15">
        <f ca="1">(BY352*DCF!K$46-DCF!K$5*MAX(BY352*DCF!K$46,0)-MAX(BY352-BX352,0)/Inputs!$B$24)*DCF!K$6</f>
        <v>-2262.5599584107499</v>
      </c>
      <c r="DG352" s="15">
        <f ca="1">(BZ352*DCF!L$46-DCF!L$5*MAX(BZ352*DCF!L$46,0)-MAX(BZ352-BY352,0)/Inputs!$B$24)*DCF!L$6</f>
        <v>-397.39912646898506</v>
      </c>
      <c r="DH352" s="15">
        <f ca="1">(CA352*DCF!M$46-DCF!M$5*MAX(CA352*DCF!M$46,0)-MAX(CA352-BZ352,0)/Inputs!$B$24)*DCF!M$6</f>
        <v>2547.4896266658179</v>
      </c>
      <c r="DI352" s="15">
        <f ca="1">SUM(CB352:CL352)+BE352*DCF!M$10*(1+Inputs!$B$30)*(1-Inputs!$B$33)*(1-Inputs!$B$30/Inputs!$B$31)/(Inputs!$B$29-Inputs!$B$30)*DCF!M$6</f>
        <v>131061.43536463262</v>
      </c>
      <c r="DJ352" s="15">
        <f ca="1">SUM(CM352:CW352)+BP352*DCF!M$28*(1+Inputs!$B$30)*(1-Inputs!$B$33)*(1-Inputs!$B$30/Inputs!$B$31)/(Inputs!$B$29-Inputs!$B$30)*DCF!M$6</f>
        <v>387686.17195370782</v>
      </c>
      <c r="DK352" s="15">
        <f ca="1">SUM(CX352:DH352)+CA352*DCF!M$46*(1+Inputs!$B$30)*(1-Inputs!$B$33)*(1-Inputs!$B$30/Inputs!$B$31)/(Inputs!$B$29-Inputs!$B$30)*DCF!M$6</f>
        <v>115609.08918951856</v>
      </c>
      <c r="DM352" s="15">
        <f ca="1">DI352+DJ352+DK352+Inputs!$B$34+Inputs!$B$36-Inputs!$B$35</f>
        <v>711207.69650785904</v>
      </c>
    </row>
    <row r="353" spans="1:117" x14ac:dyDescent="0.75">
      <c r="A353" s="11">
        <v>340</v>
      </c>
      <c r="C353" s="24">
        <f t="shared" ca="1" si="213"/>
        <v>7.2279670398817053E-2</v>
      </c>
      <c r="D353" s="24">
        <f t="shared" ca="1" si="213"/>
        <v>0.93662033474360928</v>
      </c>
      <c r="E353" s="24">
        <f t="shared" ca="1" si="213"/>
        <v>-0.87257170255631367</v>
      </c>
      <c r="F353" s="24">
        <f t="shared" ca="1" si="213"/>
        <v>0.24804618258182332</v>
      </c>
      <c r="G353" s="24">
        <f t="shared" ca="1" si="213"/>
        <v>1.7881284881029214</v>
      </c>
      <c r="H353" s="24">
        <f t="shared" ca="1" si="213"/>
        <v>0.61672425330698644</v>
      </c>
      <c r="I353" s="24">
        <f t="shared" ca="1" si="213"/>
        <v>0.57294246203077837</v>
      </c>
      <c r="J353" s="24">
        <f t="shared" ca="1" si="213"/>
        <v>-0.90710550390361477</v>
      </c>
      <c r="K353" s="24">
        <f t="shared" ca="1" si="213"/>
        <v>-0.40467300147312352</v>
      </c>
      <c r="L353" s="24">
        <f t="shared" ca="1" si="213"/>
        <v>-0.33091324071711431</v>
      </c>
      <c r="M353" s="24">
        <f t="shared" ca="1" si="213"/>
        <v>1.1513175755676566</v>
      </c>
      <c r="N353" s="24">
        <f ca="1">SQRT(Inputs!$B$38)*C353+SQRT(1-Inputs!$B$38)*_xlfn.NORM.S.INV(RAND())</f>
        <v>0.65436353663446567</v>
      </c>
      <c r="O353" s="24">
        <f ca="1">SQRT(Inputs!$B$38)*D353+SQRT(1-Inputs!$B$38)*_xlfn.NORM.S.INV(RAND())</f>
        <v>-0.40451089121182304</v>
      </c>
      <c r="P353" s="24">
        <f ca="1">SQRT(Inputs!$B$38)*E353+SQRT(1-Inputs!$B$38)*_xlfn.NORM.S.INV(RAND())</f>
        <v>-0.50488732851058971</v>
      </c>
      <c r="Q353" s="24">
        <f ca="1">SQRT(Inputs!$B$38)*F353+SQRT(1-Inputs!$B$38)*_xlfn.NORM.S.INV(RAND())</f>
        <v>-1.6124709089240288</v>
      </c>
      <c r="R353" s="24">
        <f ca="1">SQRT(Inputs!$B$38)*G353+SQRT(1-Inputs!$B$38)*_xlfn.NORM.S.INV(RAND())</f>
        <v>1.928476267109297</v>
      </c>
      <c r="S353" s="24">
        <f ca="1">SQRT(Inputs!$B$38)*H353+SQRT(1-Inputs!$B$38)*_xlfn.NORM.S.INV(RAND())</f>
        <v>0.18769270190186774</v>
      </c>
      <c r="T353" s="24">
        <f ca="1">SQRT(Inputs!$B$38)*I353+SQRT(1-Inputs!$B$38)*_xlfn.NORM.S.INV(RAND())</f>
        <v>0.64204201615197165</v>
      </c>
      <c r="U353" s="24">
        <f ca="1">SQRT(Inputs!$B$38)*J353+SQRT(1-Inputs!$B$38)*_xlfn.NORM.S.INV(RAND())</f>
        <v>-0.64101406958966756</v>
      </c>
      <c r="V353" s="24">
        <f ca="1">SQRT(Inputs!$B$38)*K353+SQRT(1-Inputs!$B$38)*_xlfn.NORM.S.INV(RAND())</f>
        <v>5.8074603562448368E-2</v>
      </c>
      <c r="W353" s="24">
        <f ca="1">SQRT(Inputs!$B$38)*L353+SQRT(1-Inputs!$B$38)*_xlfn.NORM.S.INV(RAND())</f>
        <v>-0.72721394177527265</v>
      </c>
      <c r="X353" s="24">
        <f ca="1">SQRT(Inputs!$B$38)*M353+SQRT(1-Inputs!$B$38)*_xlfn.NORM.S.INV(RAND())</f>
        <v>1.4018466912616034</v>
      </c>
      <c r="Y353" s="24">
        <f ca="1">SQRT(Inputs!$B$38)*C353+SQRT(1-Inputs!$B$38)*_xlfn.NORM.S.INV(RAND())</f>
        <v>0.45164018367460806</v>
      </c>
      <c r="Z353" s="24">
        <f ca="1">SQRT(Inputs!$B$38)*D353+SQRT(1-Inputs!$B$38)*_xlfn.NORM.S.INV(RAND())</f>
        <v>0.61920841552380923</v>
      </c>
      <c r="AA353" s="24">
        <f ca="1">SQRT(Inputs!$B$38)*E353+SQRT(1-Inputs!$B$38)*_xlfn.NORM.S.INV(RAND())</f>
        <v>-1.4372172835741535</v>
      </c>
      <c r="AB353" s="24">
        <f ca="1">SQRT(Inputs!$B$38)*F353+SQRT(1-Inputs!$B$38)*_xlfn.NORM.S.INV(RAND())</f>
        <v>0.82401630561181971</v>
      </c>
      <c r="AC353" s="24">
        <f ca="1">SQRT(Inputs!$B$38)*G353+SQRT(1-Inputs!$B$38)*_xlfn.NORM.S.INV(RAND())</f>
        <v>1.1841472759068157</v>
      </c>
      <c r="AD353" s="24">
        <f ca="1">SQRT(Inputs!$B$38)*H353+SQRT(1-Inputs!$B$38)*_xlfn.NORM.S.INV(RAND())</f>
        <v>-0.7550738229058882</v>
      </c>
      <c r="AE353" s="24">
        <f ca="1">SQRT(Inputs!$B$38)*I353+SQRT(1-Inputs!$B$38)*_xlfn.NORM.S.INV(RAND())</f>
        <v>-0.13813448772753439</v>
      </c>
      <c r="AF353" s="24">
        <f ca="1">SQRT(Inputs!$B$38)*J353+SQRT(1-Inputs!$B$38)*_xlfn.NORM.S.INV(RAND())</f>
        <v>-1.106946897705803</v>
      </c>
      <c r="AG353" s="24">
        <f ca="1">SQRT(Inputs!$B$38)*K353+SQRT(1-Inputs!$B$38)*_xlfn.NORM.S.INV(RAND())</f>
        <v>-1.3833587987917559</v>
      </c>
      <c r="AH353" s="24">
        <f ca="1">SQRT(Inputs!$B$38)*L353+SQRT(1-Inputs!$B$38)*_xlfn.NORM.S.INV(RAND())</f>
        <v>-1.1465665546320525</v>
      </c>
      <c r="AI353" s="24">
        <f ca="1">SQRT(Inputs!$B$38)*M353+SQRT(1-Inputs!$B$38)*_xlfn.NORM.S.INV(RAND())</f>
        <v>1.7908093470837168</v>
      </c>
      <c r="AJ353" s="24">
        <f ca="1">SQRT(Inputs!$B$38)*C353+SQRT(1-Inputs!$B$38)*_xlfn.NORM.S.INV(RAND())</f>
        <v>0.57675490411074748</v>
      </c>
      <c r="AK353" s="24">
        <f ca="1">SQRT(Inputs!$B$38)*D353+SQRT(1-Inputs!$B$38)*_xlfn.NORM.S.INV(RAND())</f>
        <v>0.169359132284915</v>
      </c>
      <c r="AL353" s="24">
        <f ca="1">SQRT(Inputs!$B$38)*E353+SQRT(1-Inputs!$B$38)*_xlfn.NORM.S.INV(RAND())</f>
        <v>-1.2077752317275308</v>
      </c>
      <c r="AM353" s="24">
        <f ca="1">SQRT(Inputs!$B$38)*F353+SQRT(1-Inputs!$B$38)*_xlfn.NORM.S.INV(RAND())</f>
        <v>-0.20014014353900511</v>
      </c>
      <c r="AN353" s="24">
        <f ca="1">SQRT(Inputs!$B$38)*G353+SQRT(1-Inputs!$B$38)*_xlfn.NORM.S.INV(RAND())</f>
        <v>8.2291486730191377E-2</v>
      </c>
      <c r="AO353" s="24">
        <f ca="1">SQRT(Inputs!$B$38)*H353+SQRT(1-Inputs!$B$38)*_xlfn.NORM.S.INV(RAND())</f>
        <v>1.4440759715866833</v>
      </c>
      <c r="AP353" s="24">
        <f ca="1">SQRT(Inputs!$B$38)*I353+SQRT(1-Inputs!$B$38)*_xlfn.NORM.S.INV(RAND())</f>
        <v>1.6513560111517678</v>
      </c>
      <c r="AQ353" s="24">
        <f ca="1">SQRT(Inputs!$B$38)*J353+SQRT(1-Inputs!$B$38)*_xlfn.NORM.S.INV(RAND())</f>
        <v>4.8927538555862626E-2</v>
      </c>
      <c r="AR353" s="24">
        <f ca="1">SQRT(Inputs!$B$38)*K353+SQRT(1-Inputs!$B$38)*_xlfn.NORM.S.INV(RAND())</f>
        <v>0.71764931443963353</v>
      </c>
      <c r="AS353" s="24">
        <f ca="1">SQRT(Inputs!$B$38)*L353+SQRT(1-Inputs!$B$38)*_xlfn.NORM.S.INV(RAND())</f>
        <v>-0.65886872539173436</v>
      </c>
      <c r="AT353" s="24">
        <f ca="1">SQRT(Inputs!$B$38)*M353+SQRT(1-Inputs!$B$38)*_xlfn.NORM.S.INV(RAND())</f>
        <v>-0.11736712627523349</v>
      </c>
      <c r="AU353" s="15">
        <f ca="1">Inputs!$B$6*EXP($B$8-0.5*C$5^2+C$5*N353)</f>
        <v>5516.7061777005229</v>
      </c>
      <c r="AV353" s="15">
        <f t="shared" ca="1" si="183"/>
        <v>6327.3898801266687</v>
      </c>
      <c r="AW353" s="15">
        <f t="shared" ca="1" si="184"/>
        <v>7207.2224584530022</v>
      </c>
      <c r="AX353" s="15">
        <f t="shared" ca="1" si="185"/>
        <v>7193.8101450840923</v>
      </c>
      <c r="AY353" s="15">
        <f t="shared" ca="1" si="186"/>
        <v>11012.336097407866</v>
      </c>
      <c r="AZ353" s="15">
        <f t="shared" ca="1" si="187"/>
        <v>13749.654040808633</v>
      </c>
      <c r="BA353" s="15">
        <f t="shared" ca="1" si="188"/>
        <v>17995.556146228384</v>
      </c>
      <c r="BB353" s="15">
        <f t="shared" ca="1" si="189"/>
        <v>20661.560104389926</v>
      </c>
      <c r="BC353" s="15">
        <f t="shared" ca="1" si="190"/>
        <v>25447.410428773492</v>
      </c>
      <c r="BD353" s="15">
        <f t="shared" ca="1" si="191"/>
        <v>29125.466452057095</v>
      </c>
      <c r="BE353" s="15">
        <f t="shared" ca="1" si="192"/>
        <v>40550.083582170271</v>
      </c>
      <c r="BF353" s="15">
        <f ca="1">Inputs!$B$13*EXP($B$9-0.5*C$6^2+C$6*Y353)</f>
        <v>15126.536347833613</v>
      </c>
      <c r="BG353" s="15">
        <f t="shared" ca="1" si="193"/>
        <v>20614.469193859415</v>
      </c>
      <c r="BH353" s="15">
        <f t="shared" ca="1" si="194"/>
        <v>19845.125980451136</v>
      </c>
      <c r="BI353" s="15">
        <f t="shared" ca="1" si="195"/>
        <v>27578.532480166723</v>
      </c>
      <c r="BJ353" s="15">
        <f t="shared" ca="1" si="196"/>
        <v>40102.188381923937</v>
      </c>
      <c r="BK353" s="15">
        <f t="shared" ca="1" si="197"/>
        <v>44409.696345776472</v>
      </c>
      <c r="BL353" s="15">
        <f t="shared" ca="1" si="198"/>
        <v>53584.102731722065</v>
      </c>
      <c r="BM353" s="15">
        <f t="shared" ca="1" si="199"/>
        <v>57404.088109921286</v>
      </c>
      <c r="BN353" s="15">
        <f t="shared" ca="1" si="200"/>
        <v>59814.725473891769</v>
      </c>
      <c r="BO353" s="15">
        <f t="shared" ca="1" si="201"/>
        <v>64412.743061165784</v>
      </c>
      <c r="BP353" s="15">
        <f t="shared" ca="1" si="202"/>
        <v>97113.300051567756</v>
      </c>
      <c r="BQ353" s="15">
        <f ca="1">Inputs!$B$20*EXP($B$10-0.5*C$7^2+C$7*AJ353)</f>
        <v>5263.1956829549235</v>
      </c>
      <c r="BR353" s="15">
        <f t="shared" ca="1" si="203"/>
        <v>7536.1013070870476</v>
      </c>
      <c r="BS353" s="15">
        <f t="shared" ca="1" si="204"/>
        <v>7295.0476598883133</v>
      </c>
      <c r="BT353" s="15">
        <f t="shared" ca="1" si="205"/>
        <v>9543.8164329866049</v>
      </c>
      <c r="BU353" s="15">
        <f t="shared" ca="1" si="206"/>
        <v>13492.5928102005</v>
      </c>
      <c r="BV353" s="15">
        <f t="shared" ca="1" si="207"/>
        <v>25990.196580594395</v>
      </c>
      <c r="BW353" s="15">
        <f t="shared" ca="1" si="208"/>
        <v>51441.230898554335</v>
      </c>
      <c r="BX353" s="15">
        <f t="shared" ca="1" si="209"/>
        <v>72658.023635529724</v>
      </c>
      <c r="BY353" s="15">
        <f t="shared" ca="1" si="210"/>
        <v>116789.75559740305</v>
      </c>
      <c r="BZ353" s="15">
        <f t="shared" ca="1" si="211"/>
        <v>145178.73172952019</v>
      </c>
      <c r="CA353" s="15">
        <f t="shared" ca="1" si="212"/>
        <v>199722.84890669232</v>
      </c>
      <c r="CB353" s="15">
        <f ca="1">(AU353*DCF!C$10-DCF!C$5*MAX(AU353*DCF!C$10,0)-MAX(AU353-Inputs!$B$6,0)/Inputs!$B$10)*DCF!C$6</f>
        <v>1039.120856781067</v>
      </c>
      <c r="CC353" s="15">
        <f ca="1">(AV353*DCF!D$10-DCF!D$5*MAX(AV353*DCF!D$10,0)-MAX(AV353-AU353,0)/Inputs!$B$10)*DCF!D$6</f>
        <v>1344.5944128846502</v>
      </c>
      <c r="CD353" s="15">
        <f ca="1">(AW353*DCF!E$10-DCF!E$5*MAX(AW353*DCF!E$10,0)-MAX(AW353-AV353,0)/Inputs!$B$10)*DCF!E$6</f>
        <v>1465.8582043492459</v>
      </c>
      <c r="CE353" s="15">
        <f ca="1">(AX353*DCF!F$10-DCF!F$5*MAX(AX353*DCF!F$10,0)-MAX(AX353-AW353,0)/Inputs!$B$10)*DCF!F$6</f>
        <v>1570.3972900172669</v>
      </c>
      <c r="CF353" s="15">
        <f ca="1">(AY353*DCF!G$10-DCF!G$5*MAX(AY353*DCF!G$10,0)-MAX(AY353-AX353,0)/Inputs!$B$10)*DCF!G$6</f>
        <v>1534.9933835207055</v>
      </c>
      <c r="CG353" s="15">
        <f ca="1">(AZ353*DCF!H$10-DCF!H$5*MAX(AZ353*DCF!H$10,0)-MAX(AZ353-AY353,0)/Inputs!$B$10)*DCF!H$6</f>
        <v>2183.4453206378234</v>
      </c>
      <c r="CH353" s="15">
        <f ca="1">(BA353*DCF!I$10-DCF!I$5*MAX(BA353*DCF!I$10,0)-MAX(BA353-AZ353,0)/Inputs!$B$10)*DCF!I$6</f>
        <v>2590.6549197759546</v>
      </c>
      <c r="CI353" s="15">
        <f ca="1">(BB353*DCF!J$10-DCF!J$5*MAX(BB353*DCF!J$10,0)-MAX(BB353-BA353,0)/Inputs!$B$10)*DCF!J$6</f>
        <v>3141.5826877938835</v>
      </c>
      <c r="CJ353" s="15">
        <f ca="1">(BC353*DCF!K$10-DCF!K$5*MAX(BC353*DCF!K$10,0)-MAX(BC353-BB353,0)/Inputs!$B$10)*DCF!K$6</f>
        <v>3426.6781998842075</v>
      </c>
      <c r="CK353" s="15">
        <f ca="1">(BD353*DCF!L$10-DCF!L$5*MAX(BD353*DCF!L$10,0)-MAX(BD353-BC353,0)/Inputs!$B$10)*DCF!L$6</f>
        <v>3917.0419931599636</v>
      </c>
      <c r="CL353" s="15">
        <f ca="1">(BE353*DCF!M$10-DCF!M$5*MAX(BE353*DCF!M$10,0)-MAX(BE353-BD353,0)/Inputs!$B$10)*DCF!M$6</f>
        <v>4357.3486829473932</v>
      </c>
      <c r="CM353" s="15">
        <f ca="1">(BF353*DCF!C$28-DCF!C$5*MAX(BF353*DCF!C$28,0)-MAX(BF353-Inputs!$B$13,0)/Inputs!$B$17)*DCF!C$6</f>
        <v>3752.8854311276841</v>
      </c>
      <c r="CN353" s="15">
        <f ca="1">(BG353*DCF!D$28-DCF!D$5*MAX(BG353*DCF!D$28,0)-MAX(BG353-BF353,0)/Inputs!$B$17)*DCF!D$6</f>
        <v>4900.6089300897902</v>
      </c>
      <c r="CO353" s="15">
        <f ca="1">(BH353*DCF!E$28-DCF!E$5*MAX(BH353*DCF!E$28,0)-MAX(BH353-BG353,0)/Inputs!$B$17)*DCF!E$6</f>
        <v>5620.4930487771362</v>
      </c>
      <c r="CP353" s="15">
        <f ca="1">(BI353*DCF!F$28-DCF!F$5*MAX(BI353*DCF!F$28,0)-MAX(BI353-BH353,0)/Inputs!$B$17)*DCF!F$6</f>
        <v>6078.8562369463916</v>
      </c>
      <c r="CQ353" s="15">
        <f ca="1">(BJ353*DCF!G$28-DCF!G$5*MAX(BJ353*DCF!G$28,0)-MAX(BJ353-BI353,0)/Inputs!$B$17)*DCF!G$6</f>
        <v>8298.4618260550415</v>
      </c>
      <c r="CR353" s="15">
        <f ca="1">(BK353*DCF!H$28-DCF!H$5*MAX(BK353*DCF!H$28,0)-MAX(BK353-BJ353,0)/Inputs!$B$17)*DCF!H$6</f>
        <v>10313.742012805136</v>
      </c>
      <c r="CS353" s="15">
        <f ca="1">(BL353*DCF!I$28-DCF!I$5*MAX(BL353*DCF!I$28,0)-MAX(BL353-BK353,0)/Inputs!$B$17)*DCF!I$6</f>
        <v>11283.655919283303</v>
      </c>
      <c r="CT353" s="15">
        <f ca="1">(BM353*DCF!J$28-DCF!J$5*MAX(BM353*DCF!J$28,0)-MAX(BM353-BL353,0)/Inputs!$B$17)*DCF!J$6</f>
        <v>12299.378274206196</v>
      </c>
      <c r="CU353" s="15">
        <f ca="1">(BN353*DCF!K$28-DCF!K$5*MAX(BN353*DCF!K$28,0)-MAX(BN353-BM353,0)/Inputs!$B$17)*DCF!K$6</f>
        <v>12336.59613889128</v>
      </c>
      <c r="CV353" s="15">
        <f ca="1">(BO353*DCF!L$28-DCF!L$5*MAX(BO353*DCF!L$28,0)-MAX(BO353-BN353,0)/Inputs!$B$17)*DCF!L$6</f>
        <v>12331.420898906341</v>
      </c>
      <c r="CW353" s="15">
        <f ca="1">(BP353*DCF!M$28-DCF!M$5*MAX(BP353*DCF!M$28,0)-MAX(BP353-BO353,0)/Inputs!$B$17)*DCF!M$6</f>
        <v>14853.796538904826</v>
      </c>
      <c r="CX353" s="15">
        <f ca="1">(BQ353*DCF!C$46-DCF!C$5*MAX(BQ353*DCF!C$46,0)-MAX(BQ353-Inputs!$B$20,0)/Inputs!$B$24)*DCF!C$6</f>
        <v>-2168.0339604768524</v>
      </c>
      <c r="CY353" s="15">
        <f ca="1">(BR353*DCF!D$46-DCF!D$5*MAX(BR353*DCF!D$46,0)-MAX(BR353-BQ353,0)/Inputs!$B$24)*DCF!D$6</f>
        <v>-2256.0667119529971</v>
      </c>
      <c r="CZ353" s="15">
        <f ca="1">(BS353*DCF!E$46-DCF!E$5*MAX(BS353*DCF!E$46,0)-MAX(BS353-BR353,0)/Inputs!$B$24)*DCF!E$6</f>
        <v>-862.65208741271908</v>
      </c>
      <c r="DA353" s="15">
        <f ca="1">(BT353*DCF!F$46-DCF!F$5*MAX(BT353*DCF!F$46,0)-MAX(BT353-BS353,0)/Inputs!$B$24)*DCF!F$6</f>
        <v>-1513.8888525494058</v>
      </c>
      <c r="DB353" s="15">
        <f ca="1">(BU353*DCF!G$46-DCF!G$5*MAX(BU353*DCF!G$46,0)-MAX(BU353-BT353,0)/Inputs!$B$24)*DCF!G$6</f>
        <v>-1782.1545190265776</v>
      </c>
      <c r="DC353" s="15">
        <f ca="1">(BV353*DCF!H$46-DCF!H$5*MAX(BV353*DCF!H$46,0)-MAX(BV353-BU353,0)/Inputs!$B$24)*DCF!H$6</f>
        <v>-3883.5537975611455</v>
      </c>
      <c r="DD353" s="15">
        <f ca="1">(BW353*DCF!I$46-DCF!I$5*MAX(BW353*DCF!I$46,0)-MAX(BW353-BV353,0)/Inputs!$B$24)*DCF!I$6</f>
        <v>-6117.9522007827627</v>
      </c>
      <c r="DE353" s="15">
        <f ca="1">(BX353*DCF!J$46-DCF!J$5*MAX(BX353*DCF!J$46,0)-MAX(BX353-BW353,0)/Inputs!$B$24)*DCF!J$6</f>
        <v>-2578.5436915329838</v>
      </c>
      <c r="DF353" s="15">
        <f ca="1">(BY353*DCF!K$46-DCF!K$5*MAX(BY353*DCF!K$46,0)-MAX(BY353-BX353,0)/Inputs!$B$24)*DCF!K$6</f>
        <v>-4139.6785057990028</v>
      </c>
      <c r="DG353" s="15">
        <f ca="1">(BZ353*DCF!L$46-DCF!L$5*MAX(BZ353*DCF!L$46,0)-MAX(BZ353-BY353,0)/Inputs!$B$24)*DCF!L$6</f>
        <v>3611.0153601942347</v>
      </c>
      <c r="DH353" s="15">
        <f ca="1">(CA353*DCF!M$46-DCF!M$5*MAX(CA353*DCF!M$46,0)-MAX(CA353-BZ353,0)/Inputs!$B$24)*DCF!M$6</f>
        <v>4254.7015439404813</v>
      </c>
      <c r="DI353" s="15">
        <f ca="1">SUM(CB353:CL353)+BE353*DCF!M$10*(1+Inputs!$B$30)*(1-Inputs!$B$33)*(1-Inputs!$B$30/Inputs!$B$31)/(Inputs!$B$29-Inputs!$B$30)*DCF!M$6</f>
        <v>139423.13478027537</v>
      </c>
      <c r="DJ353" s="15">
        <f ca="1">SUM(CM353:CW353)+BP353*DCF!M$28*(1+Inputs!$B$30)*(1-Inputs!$B$33)*(1-Inputs!$B$30/Inputs!$B$31)/(Inputs!$B$29-Inputs!$B$30)*DCF!M$6</f>
        <v>462426.6929012739</v>
      </c>
      <c r="DK353" s="15">
        <f ca="1">SUM(CX353:DH353)+CA353*DCF!M$46*(1+Inputs!$B$30)*(1-Inputs!$B$33)*(1-Inputs!$B$30/Inputs!$B$31)/(Inputs!$B$29-Inputs!$B$30)*DCF!M$6</f>
        <v>291358.37567069923</v>
      </c>
      <c r="DM353" s="15">
        <f ca="1">DI353+DJ353+DK353+Inputs!$B$34+Inputs!$B$36-Inputs!$B$35</f>
        <v>970059.20335224853</v>
      </c>
    </row>
    <row r="354" spans="1:117" x14ac:dyDescent="0.75">
      <c r="A354" s="11">
        <v>341</v>
      </c>
      <c r="C354" s="24">
        <f t="shared" ref="C354:M363" ca="1" si="214">_xlfn.NORM.S.INV(RAND())</f>
        <v>-0.26421862475449576</v>
      </c>
      <c r="D354" s="24">
        <f t="shared" ca="1" si="214"/>
        <v>-1.2218123209165779</v>
      </c>
      <c r="E354" s="24">
        <f t="shared" ca="1" si="214"/>
        <v>0.76063041057716052</v>
      </c>
      <c r="F354" s="24">
        <f t="shared" ca="1" si="214"/>
        <v>-0.66229985560655003</v>
      </c>
      <c r="G354" s="24">
        <f t="shared" ca="1" si="214"/>
        <v>0.17593717193889127</v>
      </c>
      <c r="H354" s="24">
        <f t="shared" ca="1" si="214"/>
        <v>-1.3849235944119787</v>
      </c>
      <c r="I354" s="24">
        <f t="shared" ca="1" si="214"/>
        <v>-0.97792124910622669</v>
      </c>
      <c r="J354" s="24">
        <f t="shared" ca="1" si="214"/>
        <v>-1.1962911143277168</v>
      </c>
      <c r="K354" s="24">
        <f t="shared" ca="1" si="214"/>
        <v>0.37453298919646533</v>
      </c>
      <c r="L354" s="24">
        <f t="shared" ca="1" si="214"/>
        <v>-2.282953013147293</v>
      </c>
      <c r="M354" s="24">
        <f t="shared" ca="1" si="214"/>
        <v>0.71196050959722268</v>
      </c>
      <c r="N354" s="24">
        <f ca="1">SQRT(Inputs!$B$38)*C354+SQRT(1-Inputs!$B$38)*_xlfn.NORM.S.INV(RAND())</f>
        <v>-0.79626052509427148</v>
      </c>
      <c r="O354" s="24">
        <f ca="1">SQRT(Inputs!$B$38)*D354+SQRT(1-Inputs!$B$38)*_xlfn.NORM.S.INV(RAND())</f>
        <v>-1.6223066399007671</v>
      </c>
      <c r="P354" s="24">
        <f ca="1">SQRT(Inputs!$B$38)*E354+SQRT(1-Inputs!$B$38)*_xlfn.NORM.S.INV(RAND())</f>
        <v>0.29333672637653169</v>
      </c>
      <c r="Q354" s="24">
        <f ca="1">SQRT(Inputs!$B$38)*F354+SQRT(1-Inputs!$B$38)*_xlfn.NORM.S.INV(RAND())</f>
        <v>0.3918956895100591</v>
      </c>
      <c r="R354" s="24">
        <f ca="1">SQRT(Inputs!$B$38)*G354+SQRT(1-Inputs!$B$38)*_xlfn.NORM.S.INV(RAND())</f>
        <v>-1.3307406461191191</v>
      </c>
      <c r="S354" s="24">
        <f ca="1">SQRT(Inputs!$B$38)*H354+SQRT(1-Inputs!$B$38)*_xlfn.NORM.S.INV(RAND())</f>
        <v>-1.2005512924143353</v>
      </c>
      <c r="T354" s="24">
        <f ca="1">SQRT(Inputs!$B$38)*I354+SQRT(1-Inputs!$B$38)*_xlfn.NORM.S.INV(RAND())</f>
        <v>0.42989908485378014</v>
      </c>
      <c r="U354" s="24">
        <f ca="1">SQRT(Inputs!$B$38)*J354+SQRT(1-Inputs!$B$38)*_xlfn.NORM.S.INV(RAND())</f>
        <v>-1.7893007497886093</v>
      </c>
      <c r="V354" s="24">
        <f ca="1">SQRT(Inputs!$B$38)*K354+SQRT(1-Inputs!$B$38)*_xlfn.NORM.S.INV(RAND())</f>
        <v>-0.81572356799943979</v>
      </c>
      <c r="W354" s="24">
        <f ca="1">SQRT(Inputs!$B$38)*L354+SQRT(1-Inputs!$B$38)*_xlfn.NORM.S.INV(RAND())</f>
        <v>-1.0207734871697969</v>
      </c>
      <c r="X354" s="24">
        <f ca="1">SQRT(Inputs!$B$38)*M354+SQRT(1-Inputs!$B$38)*_xlfn.NORM.S.INV(RAND())</f>
        <v>-0.94291654366942279</v>
      </c>
      <c r="Y354" s="24">
        <f ca="1">SQRT(Inputs!$B$38)*C354+SQRT(1-Inputs!$B$38)*_xlfn.NORM.S.INV(RAND())</f>
        <v>-0.87054718702431932</v>
      </c>
      <c r="Z354" s="24">
        <f ca="1">SQRT(Inputs!$B$38)*D354+SQRT(1-Inputs!$B$38)*_xlfn.NORM.S.INV(RAND())</f>
        <v>-0.45866369998660672</v>
      </c>
      <c r="AA354" s="24">
        <f ca="1">SQRT(Inputs!$B$38)*E354+SQRT(1-Inputs!$B$38)*_xlfn.NORM.S.INV(RAND())</f>
        <v>0.35128642453177888</v>
      </c>
      <c r="AB354" s="24">
        <f ca="1">SQRT(Inputs!$B$38)*F354+SQRT(1-Inputs!$B$38)*_xlfn.NORM.S.INV(RAND())</f>
        <v>0.45646617471245637</v>
      </c>
      <c r="AC354" s="24">
        <f ca="1">SQRT(Inputs!$B$38)*G354+SQRT(1-Inputs!$B$38)*_xlfn.NORM.S.INV(RAND())</f>
        <v>-0.62043867851505652</v>
      </c>
      <c r="AD354" s="24">
        <f ca="1">SQRT(Inputs!$B$38)*H354+SQRT(1-Inputs!$B$38)*_xlfn.NORM.S.INV(RAND())</f>
        <v>-2.1061483873490427</v>
      </c>
      <c r="AE354" s="24">
        <f ca="1">SQRT(Inputs!$B$38)*I354+SQRT(1-Inputs!$B$38)*_xlfn.NORM.S.INV(RAND())</f>
        <v>-0.4815185309325084</v>
      </c>
      <c r="AF354" s="24">
        <f ca="1">SQRT(Inputs!$B$38)*J354+SQRT(1-Inputs!$B$38)*_xlfn.NORM.S.INV(RAND())</f>
        <v>-1.6220550096806168</v>
      </c>
      <c r="AG354" s="24">
        <f ca="1">SQRT(Inputs!$B$38)*K354+SQRT(1-Inputs!$B$38)*_xlfn.NORM.S.INV(RAND())</f>
        <v>1.6098188397950124</v>
      </c>
      <c r="AH354" s="24">
        <f ca="1">SQRT(Inputs!$B$38)*L354+SQRT(1-Inputs!$B$38)*_xlfn.NORM.S.INV(RAND())</f>
        <v>-0.64807389007365823</v>
      </c>
      <c r="AI354" s="24">
        <f ca="1">SQRT(Inputs!$B$38)*M354+SQRT(1-Inputs!$B$38)*_xlfn.NORM.S.INV(RAND())</f>
        <v>-0.1423934360914253</v>
      </c>
      <c r="AJ354" s="24">
        <f ca="1">SQRT(Inputs!$B$38)*C354+SQRT(1-Inputs!$B$38)*_xlfn.NORM.S.INV(RAND())</f>
        <v>-0.49289958398009548</v>
      </c>
      <c r="AK354" s="24">
        <f ca="1">SQRT(Inputs!$B$38)*D354+SQRT(1-Inputs!$B$38)*_xlfn.NORM.S.INV(RAND())</f>
        <v>0.43056781622544182</v>
      </c>
      <c r="AL354" s="24">
        <f ca="1">SQRT(Inputs!$B$38)*E354+SQRT(1-Inputs!$B$38)*_xlfn.NORM.S.INV(RAND())</f>
        <v>0.38798947945388695</v>
      </c>
      <c r="AM354" s="24">
        <f ca="1">SQRT(Inputs!$B$38)*F354+SQRT(1-Inputs!$B$38)*_xlfn.NORM.S.INV(RAND())</f>
        <v>-1.6408890582897702</v>
      </c>
      <c r="AN354" s="24">
        <f ca="1">SQRT(Inputs!$B$38)*G354+SQRT(1-Inputs!$B$38)*_xlfn.NORM.S.INV(RAND())</f>
        <v>-0.97809777332833892</v>
      </c>
      <c r="AO354" s="24">
        <f ca="1">SQRT(Inputs!$B$38)*H354+SQRT(1-Inputs!$B$38)*_xlfn.NORM.S.INV(RAND())</f>
        <v>-0.10622343838563464</v>
      </c>
      <c r="AP354" s="24">
        <f ca="1">SQRT(Inputs!$B$38)*I354+SQRT(1-Inputs!$B$38)*_xlfn.NORM.S.INV(RAND())</f>
        <v>-0.87198846172519628</v>
      </c>
      <c r="AQ354" s="24">
        <f ca="1">SQRT(Inputs!$B$38)*J354+SQRT(1-Inputs!$B$38)*_xlfn.NORM.S.INV(RAND())</f>
        <v>-0.94381201814712012</v>
      </c>
      <c r="AR354" s="24">
        <f ca="1">SQRT(Inputs!$B$38)*K354+SQRT(1-Inputs!$B$38)*_xlfn.NORM.S.INV(RAND())</f>
        <v>7.4856313805754776E-2</v>
      </c>
      <c r="AS354" s="24">
        <f ca="1">SQRT(Inputs!$B$38)*L354+SQRT(1-Inputs!$B$38)*_xlfn.NORM.S.INV(RAND())</f>
        <v>-0.77369205506932193</v>
      </c>
      <c r="AT354" s="24">
        <f ca="1">SQRT(Inputs!$B$38)*M354+SQRT(1-Inputs!$B$38)*_xlfn.NORM.S.INV(RAND())</f>
        <v>-0.79941272310767453</v>
      </c>
      <c r="AU354" s="15">
        <f ca="1">Inputs!$B$6*EXP($B$8-0.5*C$5^2+C$5*N354)</f>
        <v>4362.1453856289445</v>
      </c>
      <c r="AV354" s="15">
        <f t="shared" ca="1" si="183"/>
        <v>4182.9464133225065</v>
      </c>
      <c r="AW354" s="15">
        <f t="shared" ca="1" si="184"/>
        <v>5306.2061313719378</v>
      </c>
      <c r="AX354" s="15">
        <f t="shared" ca="1" si="185"/>
        <v>6803.4221302266888</v>
      </c>
      <c r="AY354" s="15">
        <f t="shared" ca="1" si="186"/>
        <v>7117.6929635457136</v>
      </c>
      <c r="AZ354" s="15">
        <f t="shared" ca="1" si="187"/>
        <v>7627.1067629893896</v>
      </c>
      <c r="BA354" s="15">
        <f t="shared" ca="1" si="188"/>
        <v>9763.1681165398168</v>
      </c>
      <c r="BB354" s="15">
        <f t="shared" ca="1" si="189"/>
        <v>9991.3591521565668</v>
      </c>
      <c r="BC354" s="15">
        <f t="shared" ca="1" si="190"/>
        <v>11310.279547792779</v>
      </c>
      <c r="BD354" s="15">
        <f t="shared" ca="1" si="191"/>
        <v>12594.412804788677</v>
      </c>
      <c r="BE354" s="15">
        <f t="shared" ca="1" si="192"/>
        <v>14162.766251311745</v>
      </c>
      <c r="BF354" s="15">
        <f ca="1">Inputs!$B$13*EXP($B$9-0.5*C$6^2+C$6*Y354)</f>
        <v>11638.632853980165</v>
      </c>
      <c r="BG354" s="15">
        <f t="shared" ca="1" si="193"/>
        <v>13057.766605549787</v>
      </c>
      <c r="BH354" s="15">
        <f t="shared" ca="1" si="194"/>
        <v>16911.34814468422</v>
      </c>
      <c r="BI354" s="15">
        <f t="shared" ca="1" si="195"/>
        <v>22208.852883893793</v>
      </c>
      <c r="BJ354" s="15">
        <f t="shared" ca="1" si="196"/>
        <v>24897.346421129019</v>
      </c>
      <c r="BK354" s="15">
        <f t="shared" ca="1" si="197"/>
        <v>22939.226600015569</v>
      </c>
      <c r="BL354" s="15">
        <f t="shared" ca="1" si="198"/>
        <v>26473.475276749115</v>
      </c>
      <c r="BM354" s="15">
        <f t="shared" ca="1" si="199"/>
        <v>26602.78081997365</v>
      </c>
      <c r="BN354" s="15">
        <f t="shared" ca="1" si="200"/>
        <v>39679.796044853436</v>
      </c>
      <c r="BO354" s="15">
        <f t="shared" ca="1" si="201"/>
        <v>45279.149813050026</v>
      </c>
      <c r="BP354" s="15">
        <f t="shared" ca="1" si="202"/>
        <v>54838.287871658686</v>
      </c>
      <c r="BQ354" s="15">
        <f ca="1">Inputs!$B$20*EXP($B$10-0.5*C$7^2+C$7*AJ354)</f>
        <v>3601.5001147237685</v>
      </c>
      <c r="BR354" s="15">
        <f t="shared" ca="1" si="203"/>
        <v>5602.8293306351416</v>
      </c>
      <c r="BS354" s="15">
        <f t="shared" ca="1" si="204"/>
        <v>8576.8842784950757</v>
      </c>
      <c r="BT354" s="15">
        <f t="shared" ca="1" si="205"/>
        <v>7689.1754488154502</v>
      </c>
      <c r="BU354" s="15">
        <f t="shared" ca="1" si="206"/>
        <v>8410.4814201641948</v>
      </c>
      <c r="BV354" s="15">
        <f t="shared" ca="1" si="207"/>
        <v>11424.692943330512</v>
      </c>
      <c r="BW354" s="15">
        <f t="shared" ca="1" si="208"/>
        <v>13255.780404865613</v>
      </c>
      <c r="BX354" s="15">
        <f t="shared" ca="1" si="209"/>
        <v>15344.22119253832</v>
      </c>
      <c r="BY354" s="15">
        <f t="shared" ca="1" si="210"/>
        <v>21809.993295169563</v>
      </c>
      <c r="BZ354" s="15">
        <f t="shared" ca="1" si="211"/>
        <v>26545.231306018413</v>
      </c>
      <c r="CA354" s="15">
        <f t="shared" ca="1" si="212"/>
        <v>32350.035318238944</v>
      </c>
      <c r="CB354" s="15">
        <f ca="1">(AU354*DCF!C$10-DCF!C$5*MAX(AU354*DCF!C$10,0)-MAX(AU354-Inputs!$B$6,0)/Inputs!$B$10)*DCF!C$6</f>
        <v>1047.3530810184027</v>
      </c>
      <c r="CC354" s="15">
        <f ca="1">(AV354*DCF!D$10-DCF!D$5*MAX(AV354*DCF!D$10,0)-MAX(AV354-AU354,0)/Inputs!$B$10)*DCF!D$6</f>
        <v>1019.5648497156189</v>
      </c>
      <c r="CD354" s="15">
        <f ca="1">(AW354*DCF!E$10-DCF!E$5*MAX(AW354*DCF!E$10,0)-MAX(AW354-AV354,0)/Inputs!$B$10)*DCF!E$6</f>
        <v>972.1139234674248</v>
      </c>
      <c r="CE354" s="15">
        <f ca="1">(AX354*DCF!F$10-DCF!F$5*MAX(AX354*DCF!F$10,0)-MAX(AX354-AW354,0)/Inputs!$B$10)*DCF!F$6</f>
        <v>1173.6426795051555</v>
      </c>
      <c r="CF354" s="15">
        <f ca="1">(AY354*DCF!G$10-DCF!G$5*MAX(AY354*DCF!G$10,0)-MAX(AY354-AX354,0)/Inputs!$B$10)*DCF!G$6</f>
        <v>1406.1200945577489</v>
      </c>
      <c r="CG354" s="15">
        <f ca="1">(AZ354*DCF!H$10-DCF!H$5*MAX(AZ354*DCF!H$10,0)-MAX(AZ354-AY354,0)/Inputs!$B$10)*DCF!H$6</f>
        <v>1390.3526962791939</v>
      </c>
      <c r="CH354" s="15">
        <f ca="1">(BA354*DCF!I$10-DCF!I$5*MAX(BA354*DCF!I$10,0)-MAX(BA354-AZ354,0)/Inputs!$B$10)*DCF!I$6</f>
        <v>1432.9857506265305</v>
      </c>
      <c r="CI354" s="15">
        <f ca="1">(BB354*DCF!J$10-DCF!J$5*MAX(BB354*DCF!J$10,0)-MAX(BB354-BA354,0)/Inputs!$B$10)*DCF!J$6</f>
        <v>1679.9618225427616</v>
      </c>
      <c r="CJ354" s="15">
        <f ca="1">(BC354*DCF!K$10-DCF!K$5*MAX(BC354*DCF!K$10,0)-MAX(BC354-BB354,0)/Inputs!$B$10)*DCF!K$6</f>
        <v>1636.144585328869</v>
      </c>
      <c r="CK354" s="15">
        <f ca="1">(BD354*DCF!L$10-DCF!L$5*MAX(BD354*DCF!L$10,0)-MAX(BD354-BC354,0)/Inputs!$B$10)*DCF!L$6</f>
        <v>1733.4177238453253</v>
      </c>
      <c r="CL354" s="15">
        <f ca="1">(BE354*DCF!M$10-DCF!M$5*MAX(BE354*DCF!M$10,0)-MAX(BE354-BD354,0)/Inputs!$B$10)*DCF!M$6</f>
        <v>1811.1929230397793</v>
      </c>
      <c r="CM354" s="15">
        <f ca="1">(BF354*DCF!C$28-DCF!C$5*MAX(BF354*DCF!C$28,0)-MAX(BF354-Inputs!$B$13,0)/Inputs!$B$17)*DCF!C$6</f>
        <v>3493.9205963007043</v>
      </c>
      <c r="CN354" s="15">
        <f ca="1">(BG354*DCF!D$28-DCF!D$5*MAX(BG354*DCF!D$28,0)-MAX(BG354-BF354,0)/Inputs!$B$17)*DCF!D$6</f>
        <v>3543.0471312298027</v>
      </c>
      <c r="CO354" s="15">
        <f ca="1">(BH354*DCF!E$28-DCF!E$5*MAX(BH354*DCF!E$28,0)-MAX(BH354-BG354,0)/Inputs!$B$17)*DCF!E$6</f>
        <v>4030.1070478863426</v>
      </c>
      <c r="CP354" s="15">
        <f ca="1">(BI354*DCF!F$28-DCF!F$5*MAX(BI354*DCF!F$28,0)-MAX(BI354-BH354,0)/Inputs!$B$17)*DCF!F$6</f>
        <v>5064.6240864146066</v>
      </c>
      <c r="CQ354" s="15">
        <f ca="1">(BJ354*DCF!G$28-DCF!G$5*MAX(BJ354*DCF!G$28,0)-MAX(BJ354-BI354,0)/Inputs!$B$17)*DCF!G$6</f>
        <v>6007.6273706951497</v>
      </c>
      <c r="CR354" s="15">
        <f ca="1">(BK354*DCF!H$28-DCF!H$5*MAX(BK354*DCF!H$28,0)-MAX(BK354-BJ354,0)/Inputs!$B$17)*DCF!H$6</f>
        <v>5673.1238204357287</v>
      </c>
      <c r="CS354" s="15">
        <f ca="1">(BL354*DCF!I$28-DCF!I$5*MAX(BL354*DCF!I$28,0)-MAX(BL354-BK354,0)/Inputs!$B$17)*DCF!I$6</f>
        <v>5718.0450784870709</v>
      </c>
      <c r="CT354" s="15">
        <f ca="1">(BM354*DCF!J$28-DCF!J$5*MAX(BM354*DCF!J$28,0)-MAX(BM354-BL354,0)/Inputs!$B$17)*DCF!J$6</f>
        <v>5917.4837317691054</v>
      </c>
      <c r="CU354" s="15">
        <f ca="1">(BN354*DCF!K$28-DCF!K$5*MAX(BN354*DCF!K$28,0)-MAX(BN354-BM354,0)/Inputs!$B$17)*DCF!K$6</f>
        <v>6777.9474335229688</v>
      </c>
      <c r="CV354" s="15">
        <f ca="1">(BO354*DCF!L$28-DCF!L$5*MAX(BO354*DCF!L$28,0)-MAX(BO354-BN354,0)/Inputs!$B$17)*DCF!L$6</f>
        <v>8400.5645756196609</v>
      </c>
      <c r="CW354" s="15">
        <f ca="1">(BP354*DCF!M$28-DCF!M$5*MAX(BP354*DCF!M$28,0)-MAX(BP354-BO354,0)/Inputs!$B$17)*DCF!M$6</f>
        <v>9318.6570673917522</v>
      </c>
      <c r="CX354" s="15">
        <f ca="1">(BQ354*DCF!C$46-DCF!C$5*MAX(BQ354*DCF!C$46,0)-MAX(BQ354-Inputs!$B$20,0)/Inputs!$B$24)*DCF!C$6</f>
        <v>-1016.7437284460289</v>
      </c>
      <c r="CY354" s="15">
        <f ca="1">(BR354*DCF!D$46-DCF!D$5*MAX(BR354*DCF!D$46,0)-MAX(BR354-BQ354,0)/Inputs!$B$24)*DCF!D$6</f>
        <v>-1810.2228709590131</v>
      </c>
      <c r="CZ354" s="15">
        <f ca="1">(BS354*DCF!E$46-DCF!E$5*MAX(BS354*DCF!E$46,0)-MAX(BS354-BR354,0)/Inputs!$B$24)*DCF!E$6</f>
        <v>-2186.5220854166396</v>
      </c>
      <c r="DA354" s="15">
        <f ca="1">(BT354*DCF!F$46-DCF!F$5*MAX(BT354*DCF!F$46,0)-MAX(BT354-BS354,0)/Inputs!$B$24)*DCF!F$6</f>
        <v>-559.97437085839476</v>
      </c>
      <c r="DB354" s="15">
        <f ca="1">(BU354*DCF!G$46-DCF!G$5*MAX(BU354*DCF!G$46,0)-MAX(BU354-BT354,0)/Inputs!$B$24)*DCF!G$6</f>
        <v>-525.54505538787373</v>
      </c>
      <c r="DC354" s="15">
        <f ca="1">(BV354*DCF!H$46-DCF!H$5*MAX(BV354*DCF!H$46,0)-MAX(BV354-BU354,0)/Inputs!$B$24)*DCF!H$6</f>
        <v>-936.6477624435181</v>
      </c>
      <c r="DD354" s="15">
        <f ca="1">(BW354*DCF!I$46-DCF!I$5*MAX(BW354*DCF!I$46,0)-MAX(BW354-BV354,0)/Inputs!$B$24)*DCF!I$6</f>
        <v>-219.48698757039674</v>
      </c>
      <c r="DE354" s="15">
        <f ca="1">(BX354*DCF!J$46-DCF!J$5*MAX(BX354*DCF!J$46,0)-MAX(BX354-BW354,0)/Inputs!$B$24)*DCF!J$6</f>
        <v>89.827258115327339</v>
      </c>
      <c r="DF354" s="15">
        <f ca="1">(BY354*DCF!K$46-DCF!K$5*MAX(BY354*DCF!K$46,0)-MAX(BY354-BX354,0)/Inputs!$B$24)*DCF!K$6</f>
        <v>-338.0823966877058</v>
      </c>
      <c r="DG354" s="15">
        <f ca="1">(BZ354*DCF!L$46-DCF!L$5*MAX(BZ354*DCF!L$46,0)-MAX(BZ354-BY354,0)/Inputs!$B$24)*DCF!L$6</f>
        <v>763.34910902248464</v>
      </c>
      <c r="DH354" s="15">
        <f ca="1">(CA354*DCF!M$46-DCF!M$5*MAX(CA354*DCF!M$46,0)-MAX(CA354-BZ354,0)/Inputs!$B$24)*DCF!M$6</f>
        <v>1322.5855175853656</v>
      </c>
      <c r="DI354" s="15">
        <f ca="1">SUM(CB354:CL354)+BE354*DCF!M$10*(1+Inputs!$B$30)*(1-Inputs!$B$33)*(1-Inputs!$B$30/Inputs!$B$31)/(Inputs!$B$29-Inputs!$B$30)*DCF!M$6</f>
        <v>54718.015890522598</v>
      </c>
      <c r="DJ354" s="15">
        <f ca="1">SUM(CM354:CW354)+BP354*DCF!M$28*(1+Inputs!$B$30)*(1-Inputs!$B$33)*(1-Inputs!$B$30/Inputs!$B$31)/(Inputs!$B$29-Inputs!$B$30)*DCF!M$6</f>
        <v>267432.72168390086</v>
      </c>
      <c r="DK354" s="15">
        <f ca="1">SUM(CX354:DH354)+CA354*DCF!M$46*(1+Inputs!$B$30)*(1-Inputs!$B$33)*(1-Inputs!$B$30/Inputs!$B$31)/(Inputs!$B$29-Inputs!$B$30)*DCF!M$6</f>
        <v>44599.523335614562</v>
      </c>
      <c r="DM354" s="15">
        <f ca="1">DI354+DJ354+DK354+Inputs!$B$34+Inputs!$B$36-Inputs!$B$35</f>
        <v>443601.26091003802</v>
      </c>
    </row>
    <row r="355" spans="1:117" x14ac:dyDescent="0.75">
      <c r="A355" s="11">
        <v>342</v>
      </c>
      <c r="C355" s="24">
        <f t="shared" ca="1" si="214"/>
        <v>-0.6046636734112516</v>
      </c>
      <c r="D355" s="24">
        <f t="shared" ca="1" si="214"/>
        <v>-5.23633599104752E-2</v>
      </c>
      <c r="E355" s="24">
        <f t="shared" ca="1" si="214"/>
        <v>1.0649580824766502</v>
      </c>
      <c r="F355" s="24">
        <f t="shared" ca="1" si="214"/>
        <v>4.2047684133479098E-2</v>
      </c>
      <c r="G355" s="24">
        <f t="shared" ca="1" si="214"/>
        <v>-1.4846858093296993</v>
      </c>
      <c r="H355" s="24">
        <f t="shared" ca="1" si="214"/>
        <v>0.3629659812745899</v>
      </c>
      <c r="I355" s="24">
        <f t="shared" ca="1" si="214"/>
        <v>-1.2875088837260564</v>
      </c>
      <c r="J355" s="24">
        <f t="shared" ca="1" si="214"/>
        <v>8.1352919478101735E-2</v>
      </c>
      <c r="K355" s="24">
        <f t="shared" ca="1" si="214"/>
        <v>-0.94349834167264457</v>
      </c>
      <c r="L355" s="24">
        <f t="shared" ca="1" si="214"/>
        <v>-0.26908472908886943</v>
      </c>
      <c r="M355" s="24">
        <f t="shared" ca="1" si="214"/>
        <v>0.28054526578331734</v>
      </c>
      <c r="N355" s="24">
        <f ca="1">SQRT(Inputs!$B$38)*C355+SQRT(1-Inputs!$B$38)*_xlfn.NORM.S.INV(RAND())</f>
        <v>-0.33010832088158465</v>
      </c>
      <c r="O355" s="24">
        <f ca="1">SQRT(Inputs!$B$38)*D355+SQRT(1-Inputs!$B$38)*_xlfn.NORM.S.INV(RAND())</f>
        <v>7.9573353950793901E-2</v>
      </c>
      <c r="P355" s="24">
        <f ca="1">SQRT(Inputs!$B$38)*E355+SQRT(1-Inputs!$B$38)*_xlfn.NORM.S.INV(RAND())</f>
        <v>-0.25519691523777011</v>
      </c>
      <c r="Q355" s="24">
        <f ca="1">SQRT(Inputs!$B$38)*F355+SQRT(1-Inputs!$B$38)*_xlfn.NORM.S.INV(RAND())</f>
        <v>0.25226385323080758</v>
      </c>
      <c r="R355" s="24">
        <f ca="1">SQRT(Inputs!$B$38)*G355+SQRT(1-Inputs!$B$38)*_xlfn.NORM.S.INV(RAND())</f>
        <v>-0.39269747715097869</v>
      </c>
      <c r="S355" s="24">
        <f ca="1">SQRT(Inputs!$B$38)*H355+SQRT(1-Inputs!$B$38)*_xlfn.NORM.S.INV(RAND())</f>
        <v>0.54477582668258973</v>
      </c>
      <c r="T355" s="24">
        <f ca="1">SQRT(Inputs!$B$38)*I355+SQRT(1-Inputs!$B$38)*_xlfn.NORM.S.INV(RAND())</f>
        <v>-2.0838326773836271</v>
      </c>
      <c r="U355" s="24">
        <f ca="1">SQRT(Inputs!$B$38)*J355+SQRT(1-Inputs!$B$38)*_xlfn.NORM.S.INV(RAND())</f>
        <v>6.4125360692328062E-2</v>
      </c>
      <c r="V355" s="24">
        <f ca="1">SQRT(Inputs!$B$38)*K355+SQRT(1-Inputs!$B$38)*_xlfn.NORM.S.INV(RAND())</f>
        <v>-0.72171953609920569</v>
      </c>
      <c r="W355" s="24">
        <f ca="1">SQRT(Inputs!$B$38)*L355+SQRT(1-Inputs!$B$38)*_xlfn.NORM.S.INV(RAND())</f>
        <v>-0.43116442076816258</v>
      </c>
      <c r="X355" s="24">
        <f ca="1">SQRT(Inputs!$B$38)*M355+SQRT(1-Inputs!$B$38)*_xlfn.NORM.S.INV(RAND())</f>
        <v>0.30136815534686512</v>
      </c>
      <c r="Y355" s="24">
        <f ca="1">SQRT(Inputs!$B$38)*C355+SQRT(1-Inputs!$B$38)*_xlfn.NORM.S.INV(RAND())</f>
        <v>0.44999493382042383</v>
      </c>
      <c r="Z355" s="24">
        <f ca="1">SQRT(Inputs!$B$38)*D355+SQRT(1-Inputs!$B$38)*_xlfn.NORM.S.INV(RAND())</f>
        <v>-0.67044336802074522</v>
      </c>
      <c r="AA355" s="24">
        <f ca="1">SQRT(Inputs!$B$38)*E355+SQRT(1-Inputs!$B$38)*_xlfn.NORM.S.INV(RAND())</f>
        <v>0.19869827947946467</v>
      </c>
      <c r="AB355" s="24">
        <f ca="1">SQRT(Inputs!$B$38)*F355+SQRT(1-Inputs!$B$38)*_xlfn.NORM.S.INV(RAND())</f>
        <v>-0.56796243661375279</v>
      </c>
      <c r="AC355" s="24">
        <f ca="1">SQRT(Inputs!$B$38)*G355+SQRT(1-Inputs!$B$38)*_xlfn.NORM.S.INV(RAND())</f>
        <v>-0.70304652273572621</v>
      </c>
      <c r="AD355" s="24">
        <f ca="1">SQRT(Inputs!$B$38)*H355+SQRT(1-Inputs!$B$38)*_xlfn.NORM.S.INV(RAND())</f>
        <v>-0.85647464077068547</v>
      </c>
      <c r="AE355" s="24">
        <f ca="1">SQRT(Inputs!$B$38)*I355+SQRT(1-Inputs!$B$38)*_xlfn.NORM.S.INV(RAND())</f>
        <v>0.70118806006177381</v>
      </c>
      <c r="AF355" s="24">
        <f ca="1">SQRT(Inputs!$B$38)*J355+SQRT(1-Inputs!$B$38)*_xlfn.NORM.S.INV(RAND())</f>
        <v>0.65783184394539396</v>
      </c>
      <c r="AG355" s="24">
        <f ca="1">SQRT(Inputs!$B$38)*K355+SQRT(1-Inputs!$B$38)*_xlfn.NORM.S.INV(RAND())</f>
        <v>-0.99719755120677878</v>
      </c>
      <c r="AH355" s="24">
        <f ca="1">SQRT(Inputs!$B$38)*L355+SQRT(1-Inputs!$B$38)*_xlfn.NORM.S.INV(RAND())</f>
        <v>-0.13709509219316113</v>
      </c>
      <c r="AI355" s="24">
        <f ca="1">SQRT(Inputs!$B$38)*M355+SQRT(1-Inputs!$B$38)*_xlfn.NORM.S.INV(RAND())</f>
        <v>0.65217872557983136</v>
      </c>
      <c r="AJ355" s="24">
        <f ca="1">SQRT(Inputs!$B$38)*C355+SQRT(1-Inputs!$B$38)*_xlfn.NORM.S.INV(RAND())</f>
        <v>1.5483911279401443</v>
      </c>
      <c r="AK355" s="24">
        <f ca="1">SQRT(Inputs!$B$38)*D355+SQRT(1-Inputs!$B$38)*_xlfn.NORM.S.INV(RAND())</f>
        <v>-0.57032384743468922</v>
      </c>
      <c r="AL355" s="24">
        <f ca="1">SQRT(Inputs!$B$38)*E355+SQRT(1-Inputs!$B$38)*_xlfn.NORM.S.INV(RAND())</f>
        <v>0.65720086777433662</v>
      </c>
      <c r="AM355" s="24">
        <f ca="1">SQRT(Inputs!$B$38)*F355+SQRT(1-Inputs!$B$38)*_xlfn.NORM.S.INV(RAND())</f>
        <v>-0.26540489594010169</v>
      </c>
      <c r="AN355" s="24">
        <f ca="1">SQRT(Inputs!$B$38)*G355+SQRT(1-Inputs!$B$38)*_xlfn.NORM.S.INV(RAND())</f>
        <v>-1.6308247686657342</v>
      </c>
      <c r="AO355" s="24">
        <f ca="1">SQRT(Inputs!$B$38)*H355+SQRT(1-Inputs!$B$38)*_xlfn.NORM.S.INV(RAND())</f>
        <v>0.78106996797624106</v>
      </c>
      <c r="AP355" s="24">
        <f ca="1">SQRT(Inputs!$B$38)*I355+SQRT(1-Inputs!$B$38)*_xlfn.NORM.S.INV(RAND())</f>
        <v>-0.90850759563861527</v>
      </c>
      <c r="AQ355" s="24">
        <f ca="1">SQRT(Inputs!$B$38)*J355+SQRT(1-Inputs!$B$38)*_xlfn.NORM.S.INV(RAND())</f>
        <v>-0.42805345196644412</v>
      </c>
      <c r="AR355" s="24">
        <f ca="1">SQRT(Inputs!$B$38)*K355+SQRT(1-Inputs!$B$38)*_xlfn.NORM.S.INV(RAND())</f>
        <v>0.63726782342148414</v>
      </c>
      <c r="AS355" s="24">
        <f ca="1">SQRT(Inputs!$B$38)*L355+SQRT(1-Inputs!$B$38)*_xlfn.NORM.S.INV(RAND())</f>
        <v>1.2402786543030511</v>
      </c>
      <c r="AT355" s="24">
        <f ca="1">SQRT(Inputs!$B$38)*M355+SQRT(1-Inputs!$B$38)*_xlfn.NORM.S.INV(RAND())</f>
        <v>0.42922312628833897</v>
      </c>
      <c r="AU355" s="15">
        <f ca="1">Inputs!$B$6*EXP($B$8-0.5*C$5^2+C$5*N355)</f>
        <v>4704.0389376332287</v>
      </c>
      <c r="AV355" s="15">
        <f t="shared" ca="1" si="183"/>
        <v>5793.3122952979375</v>
      </c>
      <c r="AW355" s="15">
        <f t="shared" ca="1" si="184"/>
        <v>6824.9059842946244</v>
      </c>
      <c r="AX355" s="15">
        <f t="shared" ca="1" si="185"/>
        <v>8599.3153737553257</v>
      </c>
      <c r="AY355" s="15">
        <f t="shared" ca="1" si="186"/>
        <v>10038.148013994081</v>
      </c>
      <c r="AZ355" s="15">
        <f t="shared" ca="1" si="187"/>
        <v>13035.963731715674</v>
      </c>
      <c r="BA355" s="15">
        <f t="shared" ca="1" si="188"/>
        <v>12826.764244210535</v>
      </c>
      <c r="BB355" s="15">
        <f t="shared" ca="1" si="189"/>
        <v>15805.085351821803</v>
      </c>
      <c r="BC355" s="15">
        <f t="shared" ca="1" si="190"/>
        <v>18054.542528125075</v>
      </c>
      <c r="BD355" s="15">
        <f t="shared" ca="1" si="191"/>
        <v>21244.261540906507</v>
      </c>
      <c r="BE355" s="15">
        <f t="shared" ca="1" si="192"/>
        <v>26756.563176451273</v>
      </c>
      <c r="BF355" s="15">
        <f ca="1">Inputs!$B$13*EXP($B$9-0.5*C$6^2+C$6*Y355)</f>
        <v>15121.603375629693</v>
      </c>
      <c r="BG355" s="15">
        <f t="shared" ca="1" si="193"/>
        <v>16329.353864364002</v>
      </c>
      <c r="BH355" s="15">
        <f t="shared" ca="1" si="194"/>
        <v>20619.933464836664</v>
      </c>
      <c r="BI355" s="15">
        <f t="shared" ca="1" si="195"/>
        <v>23128.944472131519</v>
      </c>
      <c r="BJ355" s="15">
        <f t="shared" ca="1" si="196"/>
        <v>25621.90191595157</v>
      </c>
      <c r="BK355" s="15">
        <f t="shared" ca="1" si="197"/>
        <v>27985.021276181596</v>
      </c>
      <c r="BL355" s="15">
        <f t="shared" ca="1" si="198"/>
        <v>37646.244286988913</v>
      </c>
      <c r="BM355" s="15">
        <f t="shared" ca="1" si="199"/>
        <v>50215.838304769997</v>
      </c>
      <c r="BN355" s="15">
        <f t="shared" ca="1" si="200"/>
        <v>54802.883028087243</v>
      </c>
      <c r="BO355" s="15">
        <f t="shared" ca="1" si="201"/>
        <v>66363.26150018246</v>
      </c>
      <c r="BP355" s="15">
        <f t="shared" ca="1" si="202"/>
        <v>87944.65865649216</v>
      </c>
      <c r="BQ355" s="15">
        <f ca="1">Inputs!$B$20*EXP($B$10-0.5*C$7^2+C$7*AJ355)</f>
        <v>7428.7747136085054</v>
      </c>
      <c r="BR355" s="15">
        <f t="shared" ca="1" si="203"/>
        <v>8409.9791849324829</v>
      </c>
      <c r="BS355" s="15">
        <f t="shared" ca="1" si="204"/>
        <v>13909.002535149642</v>
      </c>
      <c r="BT355" s="15">
        <f t="shared" ca="1" si="205"/>
        <v>17887.6938464823</v>
      </c>
      <c r="BU355" s="15">
        <f t="shared" ca="1" si="206"/>
        <v>16707.16858839924</v>
      </c>
      <c r="BV355" s="15">
        <f t="shared" ca="1" si="207"/>
        <v>27716.894833882787</v>
      </c>
      <c r="BW355" s="15">
        <f t="shared" ca="1" si="208"/>
        <v>31911.599226061691</v>
      </c>
      <c r="BX355" s="15">
        <f t="shared" ca="1" si="209"/>
        <v>40963.073917412134</v>
      </c>
      <c r="BY355" s="15">
        <f t="shared" ca="1" si="210"/>
        <v>64838.76110111185</v>
      </c>
      <c r="BZ355" s="15">
        <f t="shared" ca="1" si="211"/>
        <v>114276.54762417788</v>
      </c>
      <c r="CA355" s="15">
        <f t="shared" ca="1" si="212"/>
        <v>173246.58398801682</v>
      </c>
      <c r="CB355" s="15">
        <f ca="1">(AU355*DCF!C$10-DCF!C$5*MAX(AU355*DCF!C$10,0)-MAX(AU355-Inputs!$B$6,0)/Inputs!$B$10)*DCF!C$6</f>
        <v>1044.915319053224</v>
      </c>
      <c r="CC355" s="15">
        <f ca="1">(AV355*DCF!D$10-DCF!D$5*MAX(AV355*DCF!D$10,0)-MAX(AV355-AU355,0)/Inputs!$B$10)*DCF!D$6</f>
        <v>1146.4898236188301</v>
      </c>
      <c r="CD355" s="15">
        <f ca="1">(AW355*DCF!E$10-DCF!E$5*MAX(AW355*DCF!E$10,0)-MAX(AW355-AV355,0)/Inputs!$B$10)*DCF!E$6</f>
        <v>1343.4045296270128</v>
      </c>
      <c r="CE355" s="15">
        <f ca="1">(AX355*DCF!F$10-DCF!F$5*MAX(AX355*DCF!F$10,0)-MAX(AX355-AW355,0)/Inputs!$B$10)*DCF!F$6</f>
        <v>1508.0062403275676</v>
      </c>
      <c r="CF355" s="15">
        <f ca="1">(AY355*DCF!G$10-DCF!G$5*MAX(AY355*DCF!G$10,0)-MAX(AY355-AX355,0)/Inputs!$B$10)*DCF!G$6</f>
        <v>1791.6899973842301</v>
      </c>
      <c r="CG355" s="15">
        <f ca="1">(AZ355*DCF!H$10-DCF!H$5*MAX(AZ355*DCF!H$10,0)-MAX(AZ355-AY355,0)/Inputs!$B$10)*DCF!H$6</f>
        <v>1998.6257853394832</v>
      </c>
      <c r="CH355" s="15">
        <f ca="1">(BA355*DCF!I$10-DCF!I$5*MAX(BA355*DCF!I$10,0)-MAX(BA355-AZ355,0)/Inputs!$B$10)*DCF!I$6</f>
        <v>2342.9819056286801</v>
      </c>
      <c r="CI355" s="15">
        <f ca="1">(BB355*DCF!J$10-DCF!J$5*MAX(BB355*DCF!J$10,0)-MAX(BB355-BA355,0)/Inputs!$B$10)*DCF!J$6</f>
        <v>2260.8738342309516</v>
      </c>
      <c r="CJ355" s="15">
        <f ca="1">(BC355*DCF!K$10-DCF!K$5*MAX(BC355*DCF!K$10,0)-MAX(BC355-BB355,0)/Inputs!$B$10)*DCF!K$6</f>
        <v>2591.6016277550734</v>
      </c>
      <c r="CK355" s="15">
        <f ca="1">(BD355*DCF!L$10-DCF!L$5*MAX(BD355*DCF!L$10,0)-MAX(BD355-BC355,0)/Inputs!$B$10)*DCF!L$6</f>
        <v>2791.5563061464236</v>
      </c>
      <c r="CL355" s="15">
        <f ca="1">(BE355*DCF!M$10-DCF!M$5*MAX(BE355*DCF!M$10,0)-MAX(BE355-BD355,0)/Inputs!$B$10)*DCF!M$6</f>
        <v>3117.1938060337375</v>
      </c>
      <c r="CM355" s="15">
        <f ca="1">(BF355*DCF!C$28-DCF!C$5*MAX(BF355*DCF!C$28,0)-MAX(BF355-Inputs!$B$13,0)/Inputs!$B$17)*DCF!C$6</f>
        <v>3752.5191749126689</v>
      </c>
      <c r="CN355" s="15">
        <f ca="1">(BG355*DCF!D$28-DCF!D$5*MAX(BG355*DCF!D$28,0)-MAX(BG355-BF355,0)/Inputs!$B$17)*DCF!D$6</f>
        <v>4551.7027760244782</v>
      </c>
      <c r="CO355" s="15">
        <f ca="1">(BH355*DCF!E$28-DCF!E$5*MAX(BH355*DCF!E$28,0)-MAX(BH355-BG355,0)/Inputs!$B$17)*DCF!E$6</f>
        <v>4994.3181445616765</v>
      </c>
      <c r="CP355" s="15">
        <f ca="1">(BI355*DCF!F$28-DCF!F$5*MAX(BI355*DCF!F$28,0)-MAX(BI355-BH355,0)/Inputs!$B$17)*DCF!F$6</f>
        <v>5822.0940760158692</v>
      </c>
      <c r="CQ355" s="15">
        <f ca="1">(BJ355*DCF!G$28-DCF!G$5*MAX(BJ355*DCF!G$28,0)-MAX(BJ355-BI355,0)/Inputs!$B$17)*DCF!G$6</f>
        <v>6228.506030265251</v>
      </c>
      <c r="CR355" s="15">
        <f ca="1">(BK355*DCF!H$28-DCF!H$5*MAX(BK355*DCF!H$28,0)-MAX(BK355-BJ355,0)/Inputs!$B$17)*DCF!H$6</f>
        <v>6553.842081673266</v>
      </c>
      <c r="CS355" s="15">
        <f ca="1">(BL355*DCF!I$28-DCF!I$5*MAX(BL355*DCF!I$28,0)-MAX(BL355-BK355,0)/Inputs!$B$17)*DCF!I$6</f>
        <v>7465.9469910510397</v>
      </c>
      <c r="CT355" s="15">
        <f ca="1">(BM355*DCF!J$28-DCF!J$5*MAX(BM355*DCF!J$28,0)-MAX(BM355-BL355,0)/Inputs!$B$17)*DCF!J$6</f>
        <v>9535.6751934479653</v>
      </c>
      <c r="CU355" s="15">
        <f ca="1">(BN355*DCF!K$28-DCF!K$5*MAX(BN355*DCF!K$28,0)-MAX(BN355-BM355,0)/Inputs!$B$17)*DCF!K$6</f>
        <v>11011.598136024408</v>
      </c>
      <c r="CV355" s="15">
        <f ca="1">(BO355*DCF!L$28-DCF!L$5*MAX(BO355*DCF!L$28,0)-MAX(BO355-BN355,0)/Inputs!$B$17)*DCF!L$6</f>
        <v>11932.787524872456</v>
      </c>
      <c r="CW355" s="15">
        <f ca="1">(BP355*DCF!M$28-DCF!M$5*MAX(BP355*DCF!M$28,0)-MAX(BP355-BO355,0)/Inputs!$B$17)*DCF!M$6</f>
        <v>14290.975997466156</v>
      </c>
      <c r="CX355" s="15">
        <f ca="1">(BQ355*DCF!C$46-DCF!C$5*MAX(BQ355*DCF!C$46,0)-MAX(BQ355-Inputs!$B$20,0)/Inputs!$B$24)*DCF!C$6</f>
        <v>-3668.4351364493109</v>
      </c>
      <c r="CY355" s="15">
        <f ca="1">(BR355*DCF!D$46-DCF!D$5*MAX(BR355*DCF!D$46,0)-MAX(BR355-BQ355,0)/Inputs!$B$24)*DCF!D$6</f>
        <v>-1854.0591267954792</v>
      </c>
      <c r="CZ355" s="15">
        <f ca="1">(BS355*DCF!E$46-DCF!E$5*MAX(BS355*DCF!E$46,0)-MAX(BS355-BR355,0)/Inputs!$B$24)*DCF!E$6</f>
        <v>-3812.3273861090147</v>
      </c>
      <c r="DA355" s="15">
        <f ca="1">(BT355*DCF!F$46-DCF!F$5*MAX(BT355*DCF!F$46,0)-MAX(BT355-BS355,0)/Inputs!$B$24)*DCF!F$6</f>
        <v>-2751.4622430116465</v>
      </c>
      <c r="DB355" s="15">
        <f ca="1">(BU355*DCF!G$46-DCF!G$5*MAX(BU355*DCF!G$46,0)-MAX(BU355-BT355,0)/Inputs!$B$24)*DCF!G$6</f>
        <v>-561.99614197915287</v>
      </c>
      <c r="DC355" s="15">
        <f ca="1">(BV355*DCF!H$46-DCF!H$5*MAX(BV355*DCF!H$46,0)-MAX(BV355-BU355,0)/Inputs!$B$24)*DCF!H$6</f>
        <v>-3421.2049730721019</v>
      </c>
      <c r="DD355" s="15">
        <f ca="1">(BW355*DCF!I$46-DCF!I$5*MAX(BW355*DCF!I$46,0)-MAX(BW355-BV355,0)/Inputs!$B$24)*DCF!I$6</f>
        <v>-467.12660440006175</v>
      </c>
      <c r="DE355" s="15">
        <f ca="1">(BX355*DCF!J$46-DCF!J$5*MAX(BX355*DCF!J$46,0)-MAX(BX355-BW355,0)/Inputs!$B$24)*DCF!J$6</f>
        <v>-682.01556688390792</v>
      </c>
      <c r="DF355" s="15">
        <f ca="1">(BY355*DCF!K$46-DCF!K$5*MAX(BY355*DCF!K$46,0)-MAX(BY355-BX355,0)/Inputs!$B$24)*DCF!K$6</f>
        <v>-2145.1011391120965</v>
      </c>
      <c r="DG355" s="15">
        <f ca="1">(BZ355*DCF!L$46-DCF!L$5*MAX(BZ355*DCF!L$46,0)-MAX(BZ355-BY355,0)/Inputs!$B$24)*DCF!L$6</f>
        <v>-3288.5259192033391</v>
      </c>
      <c r="DH355" s="15">
        <f ca="1">(CA355*DCF!M$46-DCF!M$5*MAX(CA355*DCF!M$46,0)-MAX(CA355-BZ355,0)/Inputs!$B$24)*DCF!M$6</f>
        <v>1253.8004672607792</v>
      </c>
      <c r="DI355" s="15">
        <f ca="1">SUM(CB355:CL355)+BE355*DCF!M$10*(1+Inputs!$B$30)*(1-Inputs!$B$33)*(1-Inputs!$B$30/Inputs!$B$31)/(Inputs!$B$29-Inputs!$B$30)*DCF!M$6</f>
        <v>96401.20831412806</v>
      </c>
      <c r="DJ355" s="15">
        <f ca="1">SUM(CM355:CW355)+BP355*DCF!M$28*(1+Inputs!$B$30)*(1-Inputs!$B$33)*(1-Inputs!$B$30/Inputs!$B$31)/(Inputs!$B$29-Inputs!$B$30)*DCF!M$6</f>
        <v>412474.83011129446</v>
      </c>
      <c r="DK355" s="15">
        <f ca="1">SUM(CX355:DH355)+CA355*DCF!M$46*(1+Inputs!$B$30)*(1-Inputs!$B$33)*(1-Inputs!$B$30/Inputs!$B$31)/(Inputs!$B$29-Inputs!$B$30)*DCF!M$6</f>
        <v>246461.28744555247</v>
      </c>
      <c r="DM355" s="15">
        <f ca="1">DI355+DJ355+DK355+Inputs!$B$34+Inputs!$B$36-Inputs!$B$35</f>
        <v>832188.32587097492</v>
      </c>
    </row>
    <row r="356" spans="1:117" x14ac:dyDescent="0.75">
      <c r="A356" s="11">
        <v>343</v>
      </c>
      <c r="C356" s="24">
        <f t="shared" ca="1" si="214"/>
        <v>8.2454020163593475E-2</v>
      </c>
      <c r="D356" s="24">
        <f t="shared" ca="1" si="214"/>
        <v>0.98302981834818504</v>
      </c>
      <c r="E356" s="24">
        <f t="shared" ca="1" si="214"/>
        <v>0.19843107338976798</v>
      </c>
      <c r="F356" s="24">
        <f t="shared" ca="1" si="214"/>
        <v>0.90239364159215263</v>
      </c>
      <c r="G356" s="24">
        <f t="shared" ca="1" si="214"/>
        <v>8.464369956447812E-2</v>
      </c>
      <c r="H356" s="24">
        <f t="shared" ca="1" si="214"/>
        <v>1.8729397254992568</v>
      </c>
      <c r="I356" s="24">
        <f t="shared" ca="1" si="214"/>
        <v>-0.61811109943081954</v>
      </c>
      <c r="J356" s="24">
        <f t="shared" ca="1" si="214"/>
        <v>-1.1672539163847393</v>
      </c>
      <c r="K356" s="24">
        <f t="shared" ca="1" si="214"/>
        <v>0.68144618705337578</v>
      </c>
      <c r="L356" s="24">
        <f t="shared" ca="1" si="214"/>
        <v>-0.96564553447164347</v>
      </c>
      <c r="M356" s="24">
        <f t="shared" ca="1" si="214"/>
        <v>0.44891667416290931</v>
      </c>
      <c r="N356" s="24">
        <f ca="1">SQRT(Inputs!$B$38)*C356+SQRT(1-Inputs!$B$38)*_xlfn.NORM.S.INV(RAND())</f>
        <v>0.59191340206443566</v>
      </c>
      <c r="O356" s="24">
        <f ca="1">SQRT(Inputs!$B$38)*D356+SQRT(1-Inputs!$B$38)*_xlfn.NORM.S.INV(RAND())</f>
        <v>0.96056537742743264</v>
      </c>
      <c r="P356" s="24">
        <f ca="1">SQRT(Inputs!$B$38)*E356+SQRT(1-Inputs!$B$38)*_xlfn.NORM.S.INV(RAND())</f>
        <v>0.1124142131968421</v>
      </c>
      <c r="Q356" s="24">
        <f ca="1">SQRT(Inputs!$B$38)*F356+SQRT(1-Inputs!$B$38)*_xlfn.NORM.S.INV(RAND())</f>
        <v>1.8793279724227445</v>
      </c>
      <c r="R356" s="24">
        <f ca="1">SQRT(Inputs!$B$38)*G356+SQRT(1-Inputs!$B$38)*_xlfn.NORM.S.INV(RAND())</f>
        <v>-0.45456251145510307</v>
      </c>
      <c r="S356" s="24">
        <f ca="1">SQRT(Inputs!$B$38)*H356+SQRT(1-Inputs!$B$38)*_xlfn.NORM.S.INV(RAND())</f>
        <v>1.5619563913493284</v>
      </c>
      <c r="T356" s="24">
        <f ca="1">SQRT(Inputs!$B$38)*I356+SQRT(1-Inputs!$B$38)*_xlfn.NORM.S.INV(RAND())</f>
        <v>0.51015629002719787</v>
      </c>
      <c r="U356" s="24">
        <f ca="1">SQRT(Inputs!$B$38)*J356+SQRT(1-Inputs!$B$38)*_xlfn.NORM.S.INV(RAND())</f>
        <v>-0.75861312432841332</v>
      </c>
      <c r="V356" s="24">
        <f ca="1">SQRT(Inputs!$B$38)*K356+SQRT(1-Inputs!$B$38)*_xlfn.NORM.S.INV(RAND())</f>
        <v>1.9011599028731037</v>
      </c>
      <c r="W356" s="24">
        <f ca="1">SQRT(Inputs!$B$38)*L356+SQRT(1-Inputs!$B$38)*_xlfn.NORM.S.INV(RAND())</f>
        <v>-1.2238000357409373</v>
      </c>
      <c r="X356" s="24">
        <f ca="1">SQRT(Inputs!$B$38)*M356+SQRT(1-Inputs!$B$38)*_xlfn.NORM.S.INV(RAND())</f>
        <v>-1.741481954197629</v>
      </c>
      <c r="Y356" s="24">
        <f ca="1">SQRT(Inputs!$B$38)*C356+SQRT(1-Inputs!$B$38)*_xlfn.NORM.S.INV(RAND())</f>
        <v>-4.5499575481123586E-2</v>
      </c>
      <c r="Z356" s="24">
        <f ca="1">SQRT(Inputs!$B$38)*D356+SQRT(1-Inputs!$B$38)*_xlfn.NORM.S.INV(RAND())</f>
        <v>-0.25948755431882331</v>
      </c>
      <c r="AA356" s="24">
        <f ca="1">SQRT(Inputs!$B$38)*E356+SQRT(1-Inputs!$B$38)*_xlfn.NORM.S.INV(RAND())</f>
        <v>-0.12302110661952408</v>
      </c>
      <c r="AB356" s="24">
        <f ca="1">SQRT(Inputs!$B$38)*F356+SQRT(1-Inputs!$B$38)*_xlfn.NORM.S.INV(RAND())</f>
        <v>-0.13409339225650185</v>
      </c>
      <c r="AC356" s="24">
        <f ca="1">SQRT(Inputs!$B$38)*G356+SQRT(1-Inputs!$B$38)*_xlfn.NORM.S.INV(RAND())</f>
        <v>0.35772867376459838</v>
      </c>
      <c r="AD356" s="24">
        <f ca="1">SQRT(Inputs!$B$38)*H356+SQRT(1-Inputs!$B$38)*_xlfn.NORM.S.INV(RAND())</f>
        <v>-6.9372177699859261E-2</v>
      </c>
      <c r="AE356" s="24">
        <f ca="1">SQRT(Inputs!$B$38)*I356+SQRT(1-Inputs!$B$38)*_xlfn.NORM.S.INV(RAND())</f>
        <v>-1.0524955444104445</v>
      </c>
      <c r="AF356" s="24">
        <f ca="1">SQRT(Inputs!$B$38)*J356+SQRT(1-Inputs!$B$38)*_xlfn.NORM.S.INV(RAND())</f>
        <v>-0.67395725364979797</v>
      </c>
      <c r="AG356" s="24">
        <f ca="1">SQRT(Inputs!$B$38)*K356+SQRT(1-Inputs!$B$38)*_xlfn.NORM.S.INV(RAND())</f>
        <v>0.32406825655985988</v>
      </c>
      <c r="AH356" s="24">
        <f ca="1">SQRT(Inputs!$B$38)*L356+SQRT(1-Inputs!$B$38)*_xlfn.NORM.S.INV(RAND())</f>
        <v>-0.89235060794172627</v>
      </c>
      <c r="AI356" s="24">
        <f ca="1">SQRT(Inputs!$B$38)*M356+SQRT(1-Inputs!$B$38)*_xlfn.NORM.S.INV(RAND())</f>
        <v>1.5758032879162581E-2</v>
      </c>
      <c r="AJ356" s="24">
        <f ca="1">SQRT(Inputs!$B$38)*C356+SQRT(1-Inputs!$B$38)*_xlfn.NORM.S.INV(RAND())</f>
        <v>-1.7409848053900503</v>
      </c>
      <c r="AK356" s="24">
        <f ca="1">SQRT(Inputs!$B$38)*D356+SQRT(1-Inputs!$B$38)*_xlfn.NORM.S.INV(RAND())</f>
        <v>1.8046449833513565</v>
      </c>
      <c r="AL356" s="24">
        <f ca="1">SQRT(Inputs!$B$38)*E356+SQRT(1-Inputs!$B$38)*_xlfn.NORM.S.INV(RAND())</f>
        <v>1.1853887056471988</v>
      </c>
      <c r="AM356" s="24">
        <f ca="1">SQRT(Inputs!$B$38)*F356+SQRT(1-Inputs!$B$38)*_xlfn.NORM.S.INV(RAND())</f>
        <v>0.55845192566739721</v>
      </c>
      <c r="AN356" s="24">
        <f ca="1">SQRT(Inputs!$B$38)*G356+SQRT(1-Inputs!$B$38)*_xlfn.NORM.S.INV(RAND())</f>
        <v>0.34024907451139508</v>
      </c>
      <c r="AO356" s="24">
        <f ca="1">SQRT(Inputs!$B$38)*H356+SQRT(1-Inputs!$B$38)*_xlfn.NORM.S.INV(RAND())</f>
        <v>-0.13248004263982072</v>
      </c>
      <c r="AP356" s="24">
        <f ca="1">SQRT(Inputs!$B$38)*I356+SQRT(1-Inputs!$B$38)*_xlfn.NORM.S.INV(RAND())</f>
        <v>-0.89169633279565685</v>
      </c>
      <c r="AQ356" s="24">
        <f ca="1">SQRT(Inputs!$B$38)*J356+SQRT(1-Inputs!$B$38)*_xlfn.NORM.S.INV(RAND())</f>
        <v>-0.95219999358767726</v>
      </c>
      <c r="AR356" s="24">
        <f ca="1">SQRT(Inputs!$B$38)*K356+SQRT(1-Inputs!$B$38)*_xlfn.NORM.S.INV(RAND())</f>
        <v>3.8305495645176768E-2</v>
      </c>
      <c r="AS356" s="24">
        <f ca="1">SQRT(Inputs!$B$38)*L356+SQRT(1-Inputs!$B$38)*_xlfn.NORM.S.INV(RAND())</f>
        <v>-0.21088383178669234</v>
      </c>
      <c r="AT356" s="24">
        <f ca="1">SQRT(Inputs!$B$38)*M356+SQRT(1-Inputs!$B$38)*_xlfn.NORM.S.INV(RAND())</f>
        <v>0.75017113161891136</v>
      </c>
      <c r="AU356" s="15">
        <f ca="1">Inputs!$B$6*EXP($B$8-0.5*C$5^2+C$5*N356)</f>
        <v>5461.218754260256</v>
      </c>
      <c r="AV356" s="15">
        <f t="shared" ca="1" si="183"/>
        <v>7655.9928082306569</v>
      </c>
      <c r="AW356" s="15">
        <f t="shared" ca="1" si="184"/>
        <v>9477.7495380627061</v>
      </c>
      <c r="AX356" s="15">
        <f t="shared" ca="1" si="185"/>
        <v>14633.665891865599</v>
      </c>
      <c r="AY356" s="15">
        <f t="shared" ca="1" si="186"/>
        <v>16959.187310192992</v>
      </c>
      <c r="AZ356" s="15">
        <f t="shared" ca="1" si="187"/>
        <v>24634.314972588254</v>
      </c>
      <c r="BA356" s="15">
        <f t="shared" ca="1" si="188"/>
        <v>31799.432763394801</v>
      </c>
      <c r="BB356" s="15">
        <f t="shared" ca="1" si="189"/>
        <v>36082.802656331121</v>
      </c>
      <c r="BC356" s="15">
        <f t="shared" ca="1" si="190"/>
        <v>53094.226978077088</v>
      </c>
      <c r="BD356" s="15">
        <f t="shared" ca="1" si="191"/>
        <v>58010.248535605038</v>
      </c>
      <c r="BE356" s="15">
        <f t="shared" ca="1" si="192"/>
        <v>60657.86118150282</v>
      </c>
      <c r="BF356" s="15">
        <f ca="1">Inputs!$B$13*EXP($B$9-0.5*C$6^2+C$6*Y356)</f>
        <v>13706.823388936997</v>
      </c>
      <c r="BG356" s="15">
        <f t="shared" ca="1" si="193"/>
        <v>15940.864531630195</v>
      </c>
      <c r="BH356" s="15">
        <f t="shared" ca="1" si="194"/>
        <v>19083.42737748583</v>
      </c>
      <c r="BI356" s="15">
        <f t="shared" ca="1" si="195"/>
        <v>22883.766356001255</v>
      </c>
      <c r="BJ356" s="15">
        <f t="shared" ca="1" si="196"/>
        <v>29538.558011745637</v>
      </c>
      <c r="BK356" s="15">
        <f t="shared" ca="1" si="197"/>
        <v>35912.200174167556</v>
      </c>
      <c r="BL356" s="15">
        <f t="shared" ca="1" si="198"/>
        <v>38489.217304321537</v>
      </c>
      <c r="BM356" s="15">
        <f t="shared" ca="1" si="199"/>
        <v>43511.726548273342</v>
      </c>
      <c r="BN356" s="15">
        <f t="shared" ca="1" si="200"/>
        <v>55633.071312584994</v>
      </c>
      <c r="BO356" s="15">
        <f t="shared" ca="1" si="201"/>
        <v>61706.394521672089</v>
      </c>
      <c r="BP356" s="15">
        <f t="shared" ca="1" si="202"/>
        <v>76084.725572167183</v>
      </c>
      <c r="BQ356" s="15">
        <f ca="1">Inputs!$B$20*EXP($B$10-0.5*C$7^2+C$7*AJ356)</f>
        <v>2313.3026814811128</v>
      </c>
      <c r="BR356" s="15">
        <f t="shared" ca="1" si="203"/>
        <v>5567.671529781418</v>
      </c>
      <c r="BS356" s="15">
        <f t="shared" ca="1" si="204"/>
        <v>10716.571784678175</v>
      </c>
      <c r="BT356" s="15">
        <f t="shared" ca="1" si="205"/>
        <v>17107.076383492382</v>
      </c>
      <c r="BU356" s="15">
        <f t="shared" ca="1" si="206"/>
        <v>25742.866671567172</v>
      </c>
      <c r="BV356" s="15">
        <f t="shared" ca="1" si="207"/>
        <v>34762.538802001545</v>
      </c>
      <c r="BW356" s="15">
        <f t="shared" ca="1" si="208"/>
        <v>40166.199501134091</v>
      </c>
      <c r="BX356" s="15">
        <f t="shared" ca="1" si="209"/>
        <v>46416.243842571785</v>
      </c>
      <c r="BY356" s="15">
        <f t="shared" ca="1" si="210"/>
        <v>65515.433762083121</v>
      </c>
      <c r="BZ356" s="15">
        <f t="shared" ca="1" si="211"/>
        <v>88431.724336178217</v>
      </c>
      <c r="CA356" s="15">
        <f t="shared" ca="1" si="212"/>
        <v>141933.41587417072</v>
      </c>
      <c r="CB356" s="15">
        <f ca="1">(AU356*DCF!C$10-DCF!C$5*MAX(AU356*DCF!C$10,0)-MAX(AU356-Inputs!$B$6,0)/Inputs!$B$10)*DCF!C$6</f>
        <v>1039.5164920003201</v>
      </c>
      <c r="CC356" s="15">
        <f ca="1">(AV356*DCF!D$10-DCF!D$5*MAX(AV356*DCF!D$10,0)-MAX(AV356-AU356,0)/Inputs!$B$10)*DCF!D$6</f>
        <v>1330.9581676143844</v>
      </c>
      <c r="CD356" s="15">
        <f ca="1">(AW356*DCF!E$10-DCF!E$5*MAX(AW356*DCF!E$10,0)-MAX(AW356-AV356,0)/Inputs!$B$10)*DCF!E$6</f>
        <v>1777.9264377038114</v>
      </c>
      <c r="CE356" s="15">
        <f ca="1">(AX356*DCF!F$10-DCF!F$5*MAX(AX356*DCF!F$10,0)-MAX(AX356-AW356,0)/Inputs!$B$10)*DCF!F$6</f>
        <v>2121.6875796983345</v>
      </c>
      <c r="CF356" s="15">
        <f ca="1">(AY356*DCF!G$10-DCF!G$5*MAX(AY356*DCF!G$10,0)-MAX(AY356-AX356,0)/Inputs!$B$10)*DCF!G$6</f>
        <v>3047.2629789623775</v>
      </c>
      <c r="CG356" s="15">
        <f ca="1">(AZ356*DCF!H$10-DCF!H$5*MAX(AZ356*DCF!H$10,0)-MAX(AZ356-AY356,0)/Inputs!$B$10)*DCF!H$6</f>
        <v>3419.9134103618762</v>
      </c>
      <c r="CH356" s="15">
        <f ca="1">(BA356*DCF!I$10-DCF!I$5*MAX(BA356*DCF!I$10,0)-MAX(BA356-AZ356,0)/Inputs!$B$10)*DCF!I$6</f>
        <v>4633.2659583029044</v>
      </c>
      <c r="CI356" s="15">
        <f ca="1">(BB356*DCF!J$10-DCF!J$5*MAX(BB356*DCF!J$10,0)-MAX(BB356-BA356,0)/Inputs!$B$10)*DCF!J$6</f>
        <v>5542.8185366278231</v>
      </c>
      <c r="CJ356" s="15">
        <f ca="1">(BC356*DCF!K$10-DCF!K$5*MAX(BC356*DCF!K$10,0)-MAX(BC356-BB356,0)/Inputs!$B$10)*DCF!K$6</f>
        <v>6165.9774016913088</v>
      </c>
      <c r="CK356" s="15">
        <f ca="1">(BD356*DCF!L$10-DCF!L$5*MAX(BD356*DCF!L$10,0)-MAX(BD356-BC356,0)/Inputs!$B$10)*DCF!L$6</f>
        <v>8113.3274154457422</v>
      </c>
      <c r="CL356" s="15">
        <f ca="1">(BE356*DCF!M$10-DCF!M$5*MAX(BE356*DCF!M$10,0)-MAX(BE356-BD356,0)/Inputs!$B$10)*DCF!M$6</f>
        <v>8243.323144261678</v>
      </c>
      <c r="CM356" s="15">
        <f ca="1">(BF356*DCF!C$28-DCF!C$5*MAX(BF356*DCF!C$28,0)-MAX(BF356-Inputs!$B$13,0)/Inputs!$B$17)*DCF!C$6</f>
        <v>3647.4766282321089</v>
      </c>
      <c r="CN356" s="15">
        <f ca="1">(BG356*DCF!D$28-DCF!D$5*MAX(BG356*DCF!D$28,0)-MAX(BG356-BF356,0)/Inputs!$B$17)*DCF!D$6</f>
        <v>4218.3288559608836</v>
      </c>
      <c r="CO356" s="15">
        <f ca="1">(BH356*DCF!E$28-DCF!E$5*MAX(BH356*DCF!E$28,0)-MAX(BH356-BG356,0)/Inputs!$B$17)*DCF!E$6</f>
        <v>4785.410561049508</v>
      </c>
      <c r="CP356" s="15">
        <f ca="1">(BI356*DCF!F$28-DCF!F$5*MAX(BI356*DCF!F$28,0)-MAX(BI356-BH356,0)/Inputs!$B$17)*DCF!F$6</f>
        <v>5520.4280075332435</v>
      </c>
      <c r="CQ356" s="15">
        <f ca="1">(BJ356*DCF!G$28-DCF!G$5*MAX(BJ356*DCF!G$28,0)-MAX(BJ356-BI356,0)/Inputs!$B$17)*DCF!G$6</f>
        <v>6544.7327693594088</v>
      </c>
      <c r="CR356" s="15">
        <f ca="1">(BK356*DCF!H$28-DCF!H$5*MAX(BK356*DCF!H$28,0)-MAX(BK356-BJ356,0)/Inputs!$B$17)*DCF!H$6</f>
        <v>7891.1981876051441</v>
      </c>
      <c r="CS356" s="15">
        <f ca="1">(BL356*DCF!I$28-DCF!I$5*MAX(BL356*DCF!I$28,0)-MAX(BL356-BK356,0)/Inputs!$B$17)*DCF!I$6</f>
        <v>8680.9753822561725</v>
      </c>
      <c r="CT356" s="15">
        <f ca="1">(BM356*DCF!J$28-DCF!J$5*MAX(BM356*DCF!J$28,0)-MAX(BM356-BL356,0)/Inputs!$B$17)*DCF!J$6</f>
        <v>9040.7835104428323</v>
      </c>
      <c r="CU356" s="15">
        <f ca="1">(BN356*DCF!K$28-DCF!K$5*MAX(BN356*DCF!K$28,0)-MAX(BN356-BM356,0)/Inputs!$B$17)*DCF!K$6</f>
        <v>10264.06858339634</v>
      </c>
      <c r="CV356" s="15">
        <f ca="1">(BO356*DCF!L$28-DCF!L$5*MAX(BO356*DCF!L$28,0)-MAX(BO356-BN356,0)/Inputs!$B$17)*DCF!L$6</f>
        <v>11624.514268204919</v>
      </c>
      <c r="CW356" s="15">
        <f ca="1">(BP356*DCF!M$28-DCF!M$5*MAX(BP356*DCF!M$28,0)-MAX(BP356-BO356,0)/Inputs!$B$17)*DCF!M$6</f>
        <v>12812.445533094467</v>
      </c>
      <c r="CX356" s="15">
        <f ca="1">(BQ356*DCF!C$46-DCF!C$5*MAX(BQ356*DCF!C$46,0)-MAX(BQ356-Inputs!$B$20,0)/Inputs!$B$24)*DCF!C$6</f>
        <v>-534.25004191249718</v>
      </c>
      <c r="CY356" s="15">
        <f ca="1">(BR356*DCF!D$46-DCF!D$5*MAX(BR356*DCF!D$46,0)-MAX(BR356-BQ356,0)/Inputs!$B$24)*DCF!D$6</f>
        <v>-2338.883864210859</v>
      </c>
      <c r="CZ356" s="15">
        <f ca="1">(BS356*DCF!E$46-DCF!E$5*MAX(BS356*DCF!E$46,0)-MAX(BS356-BR356,0)/Inputs!$B$24)*DCF!E$6</f>
        <v>-3296.8080059878575</v>
      </c>
      <c r="DA356" s="15">
        <f ca="1">(BT356*DCF!F$46-DCF!F$5*MAX(BT356*DCF!F$46,0)-MAX(BT356-BS356,0)/Inputs!$B$24)*DCF!F$6</f>
        <v>-3572.8302051227311</v>
      </c>
      <c r="DB356" s="15">
        <f ca="1">(BU356*DCF!G$46-DCF!G$5*MAX(BU356*DCF!G$46,0)-MAX(BU356-BT356,0)/Inputs!$B$24)*DCF!G$6</f>
        <v>-3770.8484036630766</v>
      </c>
      <c r="DC356" s="15">
        <f ca="1">(BV356*DCF!H$46-DCF!H$5*MAX(BV356*DCF!H$46,0)-MAX(BV356-BU356,0)/Inputs!$B$24)*DCF!H$6</f>
        <v>-2802.8078500844349</v>
      </c>
      <c r="DD356" s="15">
        <f ca="1">(BW356*DCF!I$46-DCF!I$5*MAX(BW356*DCF!I$46,0)-MAX(BW356-BV356,0)/Inputs!$B$24)*DCF!I$6</f>
        <v>-623.52799838800081</v>
      </c>
      <c r="DE356" s="15">
        <f ca="1">(BX356*DCF!J$46-DCF!J$5*MAX(BX356*DCF!J$46,0)-MAX(BX356-BW356,0)/Inputs!$B$24)*DCF!J$6</f>
        <v>289.62338713870287</v>
      </c>
      <c r="DF356" s="15">
        <f ca="1">(BY356*DCF!K$46-DCF!K$5*MAX(BY356*DCF!K$46,0)-MAX(BY356-BX356,0)/Inputs!$B$24)*DCF!K$6</f>
        <v>-936.33275667304304</v>
      </c>
      <c r="DG356" s="15">
        <f ca="1">(BZ356*DCF!L$46-DCF!L$5*MAX(BZ356*DCF!L$46,0)-MAX(BZ356-BY356,0)/Inputs!$B$24)*DCF!L$6</f>
        <v>926.84377173245218</v>
      </c>
      <c r="DH356" s="15">
        <f ca="1">(CA356*DCF!M$46-DCF!M$5*MAX(CA356*DCF!M$46,0)-MAX(CA356-BZ356,0)/Inputs!$B$24)*DCF!M$6</f>
        <v>-57.837610236393523</v>
      </c>
      <c r="DI356" s="15">
        <f ca="1">SUM(CB356:CL356)+BE356*DCF!M$10*(1+Inputs!$B$30)*(1-Inputs!$B$33)*(1-Inputs!$B$30/Inputs!$B$31)/(Inputs!$B$29-Inputs!$B$30)*DCF!M$6</f>
        <v>214247.60730796796</v>
      </c>
      <c r="DJ356" s="15">
        <f ca="1">SUM(CM356:CW356)+BP356*DCF!M$28*(1+Inputs!$B$30)*(1-Inputs!$B$33)*(1-Inputs!$B$30/Inputs!$B$31)/(Inputs!$B$29-Inputs!$B$30)*DCF!M$6</f>
        <v>367356.75879870687</v>
      </c>
      <c r="DK356" s="15">
        <f ca="1">SUM(CX356:DH356)+CA356*DCF!M$46*(1+Inputs!$B$30)*(1-Inputs!$B$33)*(1-Inputs!$B$30/Inputs!$B$31)/(Inputs!$B$29-Inputs!$B$30)*DCF!M$6</f>
        <v>202728.21445200269</v>
      </c>
      <c r="DM356" s="15">
        <f ca="1">DI356+DJ356+DK356+Inputs!$B$34+Inputs!$B$36-Inputs!$B$35</f>
        <v>861183.58055867744</v>
      </c>
    </row>
    <row r="357" spans="1:117" x14ac:dyDescent="0.75">
      <c r="A357" s="11">
        <v>344</v>
      </c>
      <c r="C357" s="24">
        <f t="shared" ca="1" si="214"/>
        <v>1.1375621996330787</v>
      </c>
      <c r="D357" s="24">
        <f t="shared" ca="1" si="214"/>
        <v>-0.63934567614869731</v>
      </c>
      <c r="E357" s="24">
        <f t="shared" ca="1" si="214"/>
        <v>-0.95655402245373422</v>
      </c>
      <c r="F357" s="24">
        <f t="shared" ca="1" si="214"/>
        <v>-4.7027101293104084E-3</v>
      </c>
      <c r="G357" s="24">
        <f t="shared" ca="1" si="214"/>
        <v>0.53518048588160383</v>
      </c>
      <c r="H357" s="24">
        <f t="shared" ca="1" si="214"/>
        <v>-1.0270787428978663</v>
      </c>
      <c r="I357" s="24">
        <f t="shared" ca="1" si="214"/>
        <v>-1.4119937361800963E-2</v>
      </c>
      <c r="J357" s="24">
        <f t="shared" ca="1" si="214"/>
        <v>-0.44276217258464134</v>
      </c>
      <c r="K357" s="24">
        <f t="shared" ca="1" si="214"/>
        <v>0.78922449984926468</v>
      </c>
      <c r="L357" s="24">
        <f t="shared" ca="1" si="214"/>
        <v>-0.20894107251387964</v>
      </c>
      <c r="M357" s="24">
        <f t="shared" ca="1" si="214"/>
        <v>-1.0057988214427469</v>
      </c>
      <c r="N357" s="24">
        <f ca="1">SQRT(Inputs!$B$38)*C357+SQRT(1-Inputs!$B$38)*_xlfn.NORM.S.INV(RAND())</f>
        <v>-0.45253615922469603</v>
      </c>
      <c r="O357" s="24">
        <f ca="1">SQRT(Inputs!$B$38)*D357+SQRT(1-Inputs!$B$38)*_xlfn.NORM.S.INV(RAND())</f>
        <v>-0.10317752196553026</v>
      </c>
      <c r="P357" s="24">
        <f ca="1">SQRT(Inputs!$B$38)*E357+SQRT(1-Inputs!$B$38)*_xlfn.NORM.S.INV(RAND())</f>
        <v>-0.12918510163740055</v>
      </c>
      <c r="Q357" s="24">
        <f ca="1">SQRT(Inputs!$B$38)*F357+SQRT(1-Inputs!$B$38)*_xlfn.NORM.S.INV(RAND())</f>
        <v>1.3386051365677016</v>
      </c>
      <c r="R357" s="24">
        <f ca="1">SQRT(Inputs!$B$38)*G357+SQRT(1-Inputs!$B$38)*_xlfn.NORM.S.INV(RAND())</f>
        <v>0.6631262542711287</v>
      </c>
      <c r="S357" s="24">
        <f ca="1">SQRT(Inputs!$B$38)*H357+SQRT(1-Inputs!$B$38)*_xlfn.NORM.S.INV(RAND())</f>
        <v>0.51432549032625763</v>
      </c>
      <c r="T357" s="24">
        <f ca="1">SQRT(Inputs!$B$38)*I357+SQRT(1-Inputs!$B$38)*_xlfn.NORM.S.INV(RAND())</f>
        <v>0.26756472483109656</v>
      </c>
      <c r="U357" s="24">
        <f ca="1">SQRT(Inputs!$B$38)*J357+SQRT(1-Inputs!$B$38)*_xlfn.NORM.S.INV(RAND())</f>
        <v>-1.2186876660668571</v>
      </c>
      <c r="V357" s="24">
        <f ca="1">SQRT(Inputs!$B$38)*K357+SQRT(1-Inputs!$B$38)*_xlfn.NORM.S.INV(RAND())</f>
        <v>0.45568752170485971</v>
      </c>
      <c r="W357" s="24">
        <f ca="1">SQRT(Inputs!$B$38)*L357+SQRT(1-Inputs!$B$38)*_xlfn.NORM.S.INV(RAND())</f>
        <v>0.42447934256780562</v>
      </c>
      <c r="X357" s="24">
        <f ca="1">SQRT(Inputs!$B$38)*M357+SQRT(1-Inputs!$B$38)*_xlfn.NORM.S.INV(RAND())</f>
        <v>-0.31156942543560895</v>
      </c>
      <c r="Y357" s="24">
        <f ca="1">SQRT(Inputs!$B$38)*C357+SQRT(1-Inputs!$B$38)*_xlfn.NORM.S.INV(RAND())</f>
        <v>-0.46437676497855207</v>
      </c>
      <c r="Z357" s="24">
        <f ca="1">SQRT(Inputs!$B$38)*D357+SQRT(1-Inputs!$B$38)*_xlfn.NORM.S.INV(RAND())</f>
        <v>0.27138454354816205</v>
      </c>
      <c r="AA357" s="24">
        <f ca="1">SQRT(Inputs!$B$38)*E357+SQRT(1-Inputs!$B$38)*_xlfn.NORM.S.INV(RAND())</f>
        <v>-1.2315976099300552</v>
      </c>
      <c r="AB357" s="24">
        <f ca="1">SQRT(Inputs!$B$38)*F357+SQRT(1-Inputs!$B$38)*_xlfn.NORM.S.INV(RAND())</f>
        <v>-0.70935599817039841</v>
      </c>
      <c r="AC357" s="24">
        <f ca="1">SQRT(Inputs!$B$38)*G357+SQRT(1-Inputs!$B$38)*_xlfn.NORM.S.INV(RAND())</f>
        <v>-0.10895819747039798</v>
      </c>
      <c r="AD357" s="24">
        <f ca="1">SQRT(Inputs!$B$38)*H357+SQRT(1-Inputs!$B$38)*_xlfn.NORM.S.INV(RAND())</f>
        <v>-0.95366562542631228</v>
      </c>
      <c r="AE357" s="24">
        <f ca="1">SQRT(Inputs!$B$38)*I357+SQRT(1-Inputs!$B$38)*_xlfn.NORM.S.INV(RAND())</f>
        <v>1.1260693267982427</v>
      </c>
      <c r="AF357" s="24">
        <f ca="1">SQRT(Inputs!$B$38)*J357+SQRT(1-Inputs!$B$38)*_xlfn.NORM.S.INV(RAND())</f>
        <v>-0.4437985470811473</v>
      </c>
      <c r="AG357" s="24">
        <f ca="1">SQRT(Inputs!$B$38)*K357+SQRT(1-Inputs!$B$38)*_xlfn.NORM.S.INV(RAND())</f>
        <v>0.25833669938092085</v>
      </c>
      <c r="AH357" s="24">
        <f ca="1">SQRT(Inputs!$B$38)*L357+SQRT(1-Inputs!$B$38)*_xlfn.NORM.S.INV(RAND())</f>
        <v>-1.161940407125845</v>
      </c>
      <c r="AI357" s="24">
        <f ca="1">SQRT(Inputs!$B$38)*M357+SQRT(1-Inputs!$B$38)*_xlfn.NORM.S.INV(RAND())</f>
        <v>0.16905049526648297</v>
      </c>
      <c r="AJ357" s="24">
        <f ca="1">SQRT(Inputs!$B$38)*C357+SQRT(1-Inputs!$B$38)*_xlfn.NORM.S.INV(RAND())</f>
        <v>-0.49111895729147437</v>
      </c>
      <c r="AK357" s="24">
        <f ca="1">SQRT(Inputs!$B$38)*D357+SQRT(1-Inputs!$B$38)*_xlfn.NORM.S.INV(RAND())</f>
        <v>0.33086984812169501</v>
      </c>
      <c r="AL357" s="24">
        <f ca="1">SQRT(Inputs!$B$38)*E357+SQRT(1-Inputs!$B$38)*_xlfn.NORM.S.INV(RAND())</f>
        <v>-0.77995242374841589</v>
      </c>
      <c r="AM357" s="24">
        <f ca="1">SQRT(Inputs!$B$38)*F357+SQRT(1-Inputs!$B$38)*_xlfn.NORM.S.INV(RAND())</f>
        <v>-2.4728157245896085E-2</v>
      </c>
      <c r="AN357" s="24">
        <f ca="1">SQRT(Inputs!$B$38)*G357+SQRT(1-Inputs!$B$38)*_xlfn.NORM.S.INV(RAND())</f>
        <v>-0.33548567359102333</v>
      </c>
      <c r="AO357" s="24">
        <f ca="1">SQRT(Inputs!$B$38)*H357+SQRT(1-Inputs!$B$38)*_xlfn.NORM.S.INV(RAND())</f>
        <v>-1.5528895159703173</v>
      </c>
      <c r="AP357" s="24">
        <f ca="1">SQRT(Inputs!$B$38)*I357+SQRT(1-Inputs!$B$38)*_xlfn.NORM.S.INV(RAND())</f>
        <v>-1.8910242860718787</v>
      </c>
      <c r="AQ357" s="24">
        <f ca="1">SQRT(Inputs!$B$38)*J357+SQRT(1-Inputs!$B$38)*_xlfn.NORM.S.INV(RAND())</f>
        <v>0.14180384236045226</v>
      </c>
      <c r="AR357" s="24">
        <f ca="1">SQRT(Inputs!$B$38)*K357+SQRT(1-Inputs!$B$38)*_xlfn.NORM.S.INV(RAND())</f>
        <v>1.7244119900057715</v>
      </c>
      <c r="AS357" s="24">
        <f ca="1">SQRT(Inputs!$B$38)*L357+SQRT(1-Inputs!$B$38)*_xlfn.NORM.S.INV(RAND())</f>
        <v>-1.26874651970528E-2</v>
      </c>
      <c r="AT357" s="24">
        <f ca="1">SQRT(Inputs!$B$38)*M357+SQRT(1-Inputs!$B$38)*_xlfn.NORM.S.INV(RAND())</f>
        <v>0.40271898611007073</v>
      </c>
      <c r="AU357" s="15">
        <f ca="1">Inputs!$B$6*EXP($B$8-0.5*C$5^2+C$5*N357)</f>
        <v>4611.7330421869938</v>
      </c>
      <c r="AV357" s="15">
        <f t="shared" ca="1" si="183"/>
        <v>5529.0510553551076</v>
      </c>
      <c r="AW357" s="15">
        <f t="shared" ca="1" si="184"/>
        <v>6625.2439080449049</v>
      </c>
      <c r="AX357" s="15">
        <f t="shared" ca="1" si="185"/>
        <v>9561.1783432387583</v>
      </c>
      <c r="AY357" s="15">
        <f t="shared" ca="1" si="186"/>
        <v>12625.625319280209</v>
      </c>
      <c r="AZ357" s="15">
        <f t="shared" ca="1" si="187"/>
        <v>16341.284107216712</v>
      </c>
      <c r="BA357" s="15">
        <f t="shared" ca="1" si="188"/>
        <v>20565.464266324692</v>
      </c>
      <c r="BB357" s="15">
        <f t="shared" ca="1" si="189"/>
        <v>22284.388988702489</v>
      </c>
      <c r="BC357" s="15">
        <f t="shared" ca="1" si="190"/>
        <v>28520.038090746413</v>
      </c>
      <c r="BD357" s="15">
        <f t="shared" ca="1" si="191"/>
        <v>36354.856842988302</v>
      </c>
      <c r="BE357" s="15">
        <f t="shared" ca="1" si="192"/>
        <v>43301.801610105067</v>
      </c>
      <c r="BF357" s="15">
        <f ca="1">Inputs!$B$13*EXP($B$9-0.5*C$6^2+C$6*Y357)</f>
        <v>12614.567930680159</v>
      </c>
      <c r="BG357" s="15">
        <f t="shared" ca="1" si="193"/>
        <v>16145.383994105272</v>
      </c>
      <c r="BH357" s="15">
        <f t="shared" ca="1" si="194"/>
        <v>16082.037225740813</v>
      </c>
      <c r="BI357" s="15">
        <f t="shared" ca="1" si="195"/>
        <v>17650.53888734744</v>
      </c>
      <c r="BJ357" s="15">
        <f t="shared" ca="1" si="196"/>
        <v>21301.216456561935</v>
      </c>
      <c r="BK357" s="15">
        <f t="shared" ca="1" si="197"/>
        <v>22960.013584664583</v>
      </c>
      <c r="BL357" s="15">
        <f t="shared" ca="1" si="198"/>
        <v>32634.793508447834</v>
      </c>
      <c r="BM357" s="15">
        <f t="shared" ca="1" si="199"/>
        <v>37963.433113031919</v>
      </c>
      <c r="BN357" s="15">
        <f t="shared" ca="1" si="200"/>
        <v>48158.312764952418</v>
      </c>
      <c r="BO357" s="15">
        <f t="shared" ca="1" si="201"/>
        <v>51767.695584394991</v>
      </c>
      <c r="BP357" s="15">
        <f t="shared" ca="1" si="202"/>
        <v>64948.442530476081</v>
      </c>
      <c r="BQ357" s="15">
        <f ca="1">Inputs!$B$20*EXP($B$10-0.5*C$7^2+C$7*AJ357)</f>
        <v>3603.7753873981123</v>
      </c>
      <c r="BR357" s="15">
        <f t="shared" ca="1" si="203"/>
        <v>5431.6403760865851</v>
      </c>
      <c r="BS357" s="15">
        <f t="shared" ca="1" si="204"/>
        <v>5945.3171333953269</v>
      </c>
      <c r="BT357" s="15">
        <f t="shared" ca="1" si="205"/>
        <v>8144.2961913207064</v>
      </c>
      <c r="BU357" s="15">
        <f t="shared" ca="1" si="206"/>
        <v>10406.969756586133</v>
      </c>
      <c r="BV357" s="15">
        <f t="shared" ca="1" si="207"/>
        <v>10204.637982426231</v>
      </c>
      <c r="BW357" s="15">
        <f t="shared" ca="1" si="208"/>
        <v>9543.1232449860563</v>
      </c>
      <c r="BX357" s="15">
        <f t="shared" ca="1" si="209"/>
        <v>13732.481375462785</v>
      </c>
      <c r="BY357" s="15">
        <f t="shared" ca="1" si="210"/>
        <v>26762.296512856039</v>
      </c>
      <c r="BZ357" s="15">
        <f t="shared" ca="1" si="211"/>
        <v>37463.767982736063</v>
      </c>
      <c r="CA357" s="15">
        <f t="shared" ca="1" si="212"/>
        <v>56529.296488120926</v>
      </c>
      <c r="CB357" s="15">
        <f ca="1">(AU357*DCF!C$10-DCF!C$5*MAX(AU357*DCF!C$10,0)-MAX(AU357-Inputs!$B$6,0)/Inputs!$B$10)*DCF!C$6</f>
        <v>1045.5734765404345</v>
      </c>
      <c r="CC357" s="15">
        <f ca="1">(AV357*DCF!D$10-DCF!D$5*MAX(AV357*DCF!D$10,0)-MAX(AV357-AU357,0)/Inputs!$B$10)*DCF!D$6</f>
        <v>1124.0047470583247</v>
      </c>
      <c r="CD357" s="15">
        <f ca="1">(AW357*DCF!E$10-DCF!E$5*MAX(AW357*DCF!E$10,0)-MAX(AW357-AV357,0)/Inputs!$B$10)*DCF!E$6</f>
        <v>1282.7553277502916</v>
      </c>
      <c r="CE357" s="15">
        <f ca="1">(AX357*DCF!F$10-DCF!F$5*MAX(AX357*DCF!F$10,0)-MAX(AX357-AW357,0)/Inputs!$B$10)*DCF!F$6</f>
        <v>1476.294829227124</v>
      </c>
      <c r="CF357" s="15">
        <f ca="1">(AY357*DCF!G$10-DCF!G$5*MAX(AY357*DCF!G$10,0)-MAX(AY357-AX357,0)/Inputs!$B$10)*DCF!G$6</f>
        <v>2012.3422611196636</v>
      </c>
      <c r="CG357" s="15">
        <f ca="1">(AZ357*DCF!H$10-DCF!H$5*MAX(AZ357*DCF!H$10,0)-MAX(AZ357-AY357,0)/Inputs!$B$10)*DCF!H$6</f>
        <v>2512.8902009342974</v>
      </c>
      <c r="CH357" s="15">
        <f ca="1">(BA357*DCF!I$10-DCF!I$5*MAX(BA357*DCF!I$10,0)-MAX(BA357-AZ357,0)/Inputs!$B$10)*DCF!I$6</f>
        <v>3063.6465430463404</v>
      </c>
      <c r="CI357" s="15">
        <f ca="1">(BB357*DCF!J$10-DCF!J$5*MAX(BB357*DCF!J$10,0)-MAX(BB357-BA357,0)/Inputs!$B$10)*DCF!J$6</f>
        <v>3563.578141401254</v>
      </c>
      <c r="CJ357" s="15">
        <f ca="1">(BC357*DCF!K$10-DCF!K$5*MAX(BC357*DCF!K$10,0)-MAX(BC357-BB357,0)/Inputs!$B$10)*DCF!K$6</f>
        <v>3718.3721478973598</v>
      </c>
      <c r="CK357" s="15">
        <f ca="1">(BD357*DCF!L$10-DCF!L$5*MAX(BD357*DCF!L$10,0)-MAX(BD357-BC357,0)/Inputs!$B$10)*DCF!L$6</f>
        <v>4469.8348132523324</v>
      </c>
      <c r="CL357" s="15">
        <f ca="1">(BE357*DCF!M$10-DCF!M$5*MAX(BE357*DCF!M$10,0)-MAX(BE357-BD357,0)/Inputs!$B$10)*DCF!M$6</f>
        <v>5280.5574948112617</v>
      </c>
      <c r="CM357" s="15">
        <f ca="1">(BF357*DCF!C$28-DCF!C$5*MAX(BF357*DCF!C$28,0)-MAX(BF357-Inputs!$B$13,0)/Inputs!$B$17)*DCF!C$6</f>
        <v>3566.3804181922351</v>
      </c>
      <c r="CN357" s="15">
        <f ca="1">(BG357*DCF!D$28-DCF!D$5*MAX(BG357*DCF!D$28,0)-MAX(BG357-BF357,0)/Inputs!$B$17)*DCF!D$6</f>
        <v>4001.9030074243142</v>
      </c>
      <c r="CO357" s="15">
        <f ca="1">(BH357*DCF!E$28-DCF!E$5*MAX(BH357*DCF!E$28,0)-MAX(BH357-BG357,0)/Inputs!$B$17)*DCF!E$6</f>
        <v>4554.7193062160941</v>
      </c>
      <c r="CP357" s="15">
        <f ca="1">(BI357*DCF!F$28-DCF!F$5*MAX(BI357*DCF!F$28,0)-MAX(BI357-BH357,0)/Inputs!$B$17)*DCF!F$6</f>
        <v>4506.0858579418646</v>
      </c>
      <c r="CQ357" s="15">
        <f ca="1">(BJ357*DCF!G$28-DCF!G$5*MAX(BJ357*DCF!G$28,0)-MAX(BJ357-BI357,0)/Inputs!$B$17)*DCF!G$6</f>
        <v>4912.7543186675075</v>
      </c>
      <c r="CR357" s="15">
        <f ca="1">(BK357*DCF!H$28-DCF!H$5*MAX(BK357*DCF!H$28,0)-MAX(BK357-BJ357,0)/Inputs!$B$17)*DCF!H$6</f>
        <v>5420.5341491069485</v>
      </c>
      <c r="CS357" s="15">
        <f ca="1">(BL357*DCF!I$28-DCF!I$5*MAX(BL357*DCF!I$28,0)-MAX(BL357-BK357,0)/Inputs!$B$17)*DCF!I$6</f>
        <v>6285.5432875807392</v>
      </c>
      <c r="CT357" s="15">
        <f ca="1">(BM357*DCF!J$28-DCF!J$5*MAX(BM357*DCF!J$28,0)-MAX(BM357-BL357,0)/Inputs!$B$17)*DCF!J$6</f>
        <v>7762.4630898275682</v>
      </c>
      <c r="CU357" s="15">
        <f ca="1">(BN357*DCF!K$28-DCF!K$5*MAX(BN357*DCF!K$28,0)-MAX(BN357-BM357,0)/Inputs!$B$17)*DCF!K$6</f>
        <v>8921.4912232886709</v>
      </c>
      <c r="CV357" s="15">
        <f ca="1">(BO357*DCF!L$28-DCF!L$5*MAX(BO357*DCF!L$28,0)-MAX(BO357-BN357,0)/Inputs!$B$17)*DCF!L$6</f>
        <v>9920.3341818573372</v>
      </c>
      <c r="CW357" s="15">
        <f ca="1">(BP357*DCF!M$28-DCF!M$5*MAX(BP357*DCF!M$28,0)-MAX(BP357-BO357,0)/Inputs!$B$17)*DCF!M$6</f>
        <v>10842.32862409229</v>
      </c>
      <c r="CX357" s="15">
        <f ca="1">(BQ357*DCF!C$46-DCF!C$5*MAX(BQ357*DCF!C$46,0)-MAX(BQ357-Inputs!$B$20,0)/Inputs!$B$24)*DCF!C$6</f>
        <v>-1018.3201298370292</v>
      </c>
      <c r="CY357" s="15">
        <f ca="1">(BR357*DCF!D$46-DCF!D$5*MAX(BR357*DCF!D$46,0)-MAX(BR357-BQ357,0)/Inputs!$B$24)*DCF!D$6</f>
        <v>-1706.9891627234053</v>
      </c>
      <c r="CZ357" s="15">
        <f ca="1">(BS357*DCF!E$46-DCF!E$5*MAX(BS357*DCF!E$46,0)-MAX(BS357-BR357,0)/Inputs!$B$24)*DCF!E$6</f>
        <v>-905.52133903141078</v>
      </c>
      <c r="DA357" s="15">
        <f ca="1">(BT357*DCF!F$46-DCF!F$5*MAX(BT357*DCF!F$46,0)-MAX(BT357-BS357,0)/Inputs!$B$24)*DCF!F$6</f>
        <v>-1393.8369308419219</v>
      </c>
      <c r="DB357" s="15">
        <f ca="1">(BU357*DCF!G$46-DCF!G$5*MAX(BU357*DCF!G$46,0)-MAX(BU357-BT357,0)/Inputs!$B$24)*DCF!G$6</f>
        <v>-1111.1885833341992</v>
      </c>
      <c r="DC357" s="15">
        <f ca="1">(BV357*DCF!H$46-DCF!H$5*MAX(BV357*DCF!H$46,0)-MAX(BV357-BU357,0)/Inputs!$B$24)*DCF!H$6</f>
        <v>0</v>
      </c>
      <c r="DD357" s="15">
        <f ca="1">(BW357*DCF!I$46-DCF!I$5*MAX(BW357*DCF!I$46,0)-MAX(BW357-BV357,0)/Inputs!$B$24)*DCF!I$6</f>
        <v>220.40212999147312</v>
      </c>
      <c r="DE357" s="15">
        <f ca="1">(BX357*DCF!J$46-DCF!J$5*MAX(BX357*DCF!J$46,0)-MAX(BX357-BW357,0)/Inputs!$B$24)*DCF!J$6</f>
        <v>-534.90972409368089</v>
      </c>
      <c r="DF357" s="15">
        <f ca="1">(BY357*DCF!K$46-DCF!K$5*MAX(BY357*DCF!K$46,0)-MAX(BY357-BX357,0)/Inputs!$B$24)*DCF!K$6</f>
        <v>-1663.206006419482</v>
      </c>
      <c r="DG357" s="15">
        <f ca="1">(BZ357*DCF!L$46-DCF!L$5*MAX(BZ357*DCF!L$46,0)-MAX(BZ357-BY357,0)/Inputs!$B$24)*DCF!L$6</f>
        <v>167.91860216409574</v>
      </c>
      <c r="DH357" s="15">
        <f ca="1">(CA357*DCF!M$46-DCF!M$5*MAX(CA357*DCF!M$46,0)-MAX(CA357-BZ357,0)/Inputs!$B$24)*DCF!M$6</f>
        <v>445.908023839642</v>
      </c>
      <c r="DI357" s="15">
        <f ca="1">SUM(CB357:CL357)+BE357*DCF!M$10*(1+Inputs!$B$30)*(1-Inputs!$B$33)*(1-Inputs!$B$30/Inputs!$B$31)/(Inputs!$B$29-Inputs!$B$30)*DCF!M$6</f>
        <v>150059.33647100828</v>
      </c>
      <c r="DJ357" s="15">
        <f ca="1">SUM(CM357:CW357)+BP357*DCF!M$28*(1+Inputs!$B$30)*(1-Inputs!$B$33)*(1-Inputs!$B$30/Inputs!$B$31)/(Inputs!$B$29-Inputs!$B$30)*DCF!M$6</f>
        <v>311697.70335293515</v>
      </c>
      <c r="DK357" s="15">
        <f ca="1">SUM(CX357:DH357)+CA357*DCF!M$46*(1+Inputs!$B$30)*(1-Inputs!$B$33)*(1-Inputs!$B$30/Inputs!$B$31)/(Inputs!$B$29-Inputs!$B$30)*DCF!M$6</f>
        <v>79901.245573602675</v>
      </c>
      <c r="DM357" s="15">
        <f ca="1">DI357+DJ357+DK357+Inputs!$B$34+Inputs!$B$36-Inputs!$B$35</f>
        <v>618509.28539754613</v>
      </c>
    </row>
    <row r="358" spans="1:117" x14ac:dyDescent="0.75">
      <c r="A358" s="11">
        <v>345</v>
      </c>
      <c r="C358" s="24">
        <f t="shared" ca="1" si="214"/>
        <v>0.98111642568329938</v>
      </c>
      <c r="D358" s="24">
        <f t="shared" ca="1" si="214"/>
        <v>0.19621371966185489</v>
      </c>
      <c r="E358" s="24">
        <f t="shared" ca="1" si="214"/>
        <v>-0.89190822830626437</v>
      </c>
      <c r="F358" s="24">
        <f t="shared" ca="1" si="214"/>
        <v>-0.75629297250782801</v>
      </c>
      <c r="G358" s="24">
        <f t="shared" ca="1" si="214"/>
        <v>2.1502380684616691</v>
      </c>
      <c r="H358" s="24">
        <f t="shared" ca="1" si="214"/>
        <v>1.609300784494103E-2</v>
      </c>
      <c r="I358" s="24">
        <f t="shared" ca="1" si="214"/>
        <v>1.3153334844958846</v>
      </c>
      <c r="J358" s="24">
        <f t="shared" ca="1" si="214"/>
        <v>-0.38704395362081578</v>
      </c>
      <c r="K358" s="24">
        <f t="shared" ca="1" si="214"/>
        <v>1.5142839597156796</v>
      </c>
      <c r="L358" s="24">
        <f t="shared" ca="1" si="214"/>
        <v>-0.22321950810763957</v>
      </c>
      <c r="M358" s="24">
        <f t="shared" ca="1" si="214"/>
        <v>0.27088330513278508</v>
      </c>
      <c r="N358" s="24">
        <f ca="1">SQRT(Inputs!$B$38)*C358+SQRT(1-Inputs!$B$38)*_xlfn.NORM.S.INV(RAND())</f>
        <v>-1.0553705955140398</v>
      </c>
      <c r="O358" s="24">
        <f ca="1">SQRT(Inputs!$B$38)*D358+SQRT(1-Inputs!$B$38)*_xlfn.NORM.S.INV(RAND())</f>
        <v>-0.68972804584720993</v>
      </c>
      <c r="P358" s="24">
        <f ca="1">SQRT(Inputs!$B$38)*E358+SQRT(1-Inputs!$B$38)*_xlfn.NORM.S.INV(RAND())</f>
        <v>-1.3910227671018094</v>
      </c>
      <c r="Q358" s="24">
        <f ca="1">SQRT(Inputs!$B$38)*F358+SQRT(1-Inputs!$B$38)*_xlfn.NORM.S.INV(RAND())</f>
        <v>-0.13764406300942028</v>
      </c>
      <c r="R358" s="24">
        <f ca="1">SQRT(Inputs!$B$38)*G358+SQRT(1-Inputs!$B$38)*_xlfn.NORM.S.INV(RAND())</f>
        <v>0.2924714606651041</v>
      </c>
      <c r="S358" s="24">
        <f ca="1">SQRT(Inputs!$B$38)*H358+SQRT(1-Inputs!$B$38)*_xlfn.NORM.S.INV(RAND())</f>
        <v>0.99764038972915925</v>
      </c>
      <c r="T358" s="24">
        <f ca="1">SQRT(Inputs!$B$38)*I358+SQRT(1-Inputs!$B$38)*_xlfn.NORM.S.INV(RAND())</f>
        <v>-0.32432214098674128</v>
      </c>
      <c r="U358" s="24">
        <f ca="1">SQRT(Inputs!$B$38)*J358+SQRT(1-Inputs!$B$38)*_xlfn.NORM.S.INV(RAND())</f>
        <v>0.66027547356917138</v>
      </c>
      <c r="V358" s="24">
        <f ca="1">SQRT(Inputs!$B$38)*K358+SQRT(1-Inputs!$B$38)*_xlfn.NORM.S.INV(RAND())</f>
        <v>-1.2511914938144537</v>
      </c>
      <c r="W358" s="24">
        <f ca="1">SQRT(Inputs!$B$38)*L358+SQRT(1-Inputs!$B$38)*_xlfn.NORM.S.INV(RAND())</f>
        <v>5.3066538401640717E-2</v>
      </c>
      <c r="X358" s="24">
        <f ca="1">SQRT(Inputs!$B$38)*M358+SQRT(1-Inputs!$B$38)*_xlfn.NORM.S.INV(RAND())</f>
        <v>-1.1339978149262031</v>
      </c>
      <c r="Y358" s="24">
        <f ca="1">SQRT(Inputs!$B$38)*C358+SQRT(1-Inputs!$B$38)*_xlfn.NORM.S.INV(RAND())</f>
        <v>0.83087770540839678</v>
      </c>
      <c r="Z358" s="24">
        <f ca="1">SQRT(Inputs!$B$38)*D358+SQRT(1-Inputs!$B$38)*_xlfn.NORM.S.INV(RAND())</f>
        <v>-0.61278994813914067</v>
      </c>
      <c r="AA358" s="24">
        <f ca="1">SQRT(Inputs!$B$38)*E358+SQRT(1-Inputs!$B$38)*_xlfn.NORM.S.INV(RAND())</f>
        <v>-2.0738687322944727</v>
      </c>
      <c r="AB358" s="24">
        <f ca="1">SQRT(Inputs!$B$38)*F358+SQRT(1-Inputs!$B$38)*_xlfn.NORM.S.INV(RAND())</f>
        <v>-0.43069853127138846</v>
      </c>
      <c r="AC358" s="24">
        <f ca="1">SQRT(Inputs!$B$38)*G358+SQRT(1-Inputs!$B$38)*_xlfn.NORM.S.INV(RAND())</f>
        <v>1.2876950027532372</v>
      </c>
      <c r="AD358" s="24">
        <f ca="1">SQRT(Inputs!$B$38)*H358+SQRT(1-Inputs!$B$38)*_xlfn.NORM.S.INV(RAND())</f>
        <v>-1.0886665282429575</v>
      </c>
      <c r="AE358" s="24">
        <f ca="1">SQRT(Inputs!$B$38)*I358+SQRT(1-Inputs!$B$38)*_xlfn.NORM.S.INV(RAND())</f>
        <v>1.7345608219471287</v>
      </c>
      <c r="AF358" s="24">
        <f ca="1">SQRT(Inputs!$B$38)*J358+SQRT(1-Inputs!$B$38)*_xlfn.NORM.S.INV(RAND())</f>
        <v>1.6718965517864093</v>
      </c>
      <c r="AG358" s="24">
        <f ca="1">SQRT(Inputs!$B$38)*K358+SQRT(1-Inputs!$B$38)*_xlfn.NORM.S.INV(RAND())</f>
        <v>1.3276316780965991</v>
      </c>
      <c r="AH358" s="24">
        <f ca="1">SQRT(Inputs!$B$38)*L358+SQRT(1-Inputs!$B$38)*_xlfn.NORM.S.INV(RAND())</f>
        <v>-0.20359862853267285</v>
      </c>
      <c r="AI358" s="24">
        <f ca="1">SQRT(Inputs!$B$38)*M358+SQRT(1-Inputs!$B$38)*_xlfn.NORM.S.INV(RAND())</f>
        <v>0.86382211677526566</v>
      </c>
      <c r="AJ358" s="24">
        <f ca="1">SQRT(Inputs!$B$38)*C358+SQRT(1-Inputs!$B$38)*_xlfn.NORM.S.INV(RAND())</f>
        <v>0.62609667419824544</v>
      </c>
      <c r="AK358" s="24">
        <f ca="1">SQRT(Inputs!$B$38)*D358+SQRT(1-Inputs!$B$38)*_xlfn.NORM.S.INV(RAND())</f>
        <v>1.3658013129665147</v>
      </c>
      <c r="AL358" s="24">
        <f ca="1">SQRT(Inputs!$B$38)*E358+SQRT(1-Inputs!$B$38)*_xlfn.NORM.S.INV(RAND())</f>
        <v>1.6799780651827265</v>
      </c>
      <c r="AM358" s="24">
        <f ca="1">SQRT(Inputs!$B$38)*F358+SQRT(1-Inputs!$B$38)*_xlfn.NORM.S.INV(RAND())</f>
        <v>-0.64088083517688366</v>
      </c>
      <c r="AN358" s="24">
        <f ca="1">SQRT(Inputs!$B$38)*G358+SQRT(1-Inputs!$B$38)*_xlfn.NORM.S.INV(RAND())</f>
        <v>1.0587303158129862</v>
      </c>
      <c r="AO358" s="24">
        <f ca="1">SQRT(Inputs!$B$38)*H358+SQRT(1-Inputs!$B$38)*_xlfn.NORM.S.INV(RAND())</f>
        <v>0.38537358861474469</v>
      </c>
      <c r="AP358" s="24">
        <f ca="1">SQRT(Inputs!$B$38)*I358+SQRT(1-Inputs!$B$38)*_xlfn.NORM.S.INV(RAND())</f>
        <v>0.70857834527821462</v>
      </c>
      <c r="AQ358" s="24">
        <f ca="1">SQRT(Inputs!$B$38)*J358+SQRT(1-Inputs!$B$38)*_xlfn.NORM.S.INV(RAND())</f>
        <v>-1.3022600997723024</v>
      </c>
      <c r="AR358" s="24">
        <f ca="1">SQRT(Inputs!$B$38)*K358+SQRT(1-Inputs!$B$38)*_xlfn.NORM.S.INV(RAND())</f>
        <v>0.94132858464363045</v>
      </c>
      <c r="AS358" s="24">
        <f ca="1">SQRT(Inputs!$B$38)*L358+SQRT(1-Inputs!$B$38)*_xlfn.NORM.S.INV(RAND())</f>
        <v>0.8545223647591681</v>
      </c>
      <c r="AT358" s="24">
        <f ca="1">SQRT(Inputs!$B$38)*M358+SQRT(1-Inputs!$B$38)*_xlfn.NORM.S.INV(RAND())</f>
        <v>1.0307654513156264</v>
      </c>
      <c r="AU358" s="15">
        <f ca="1">Inputs!$B$6*EXP($B$8-0.5*C$5^2+C$5*N358)</f>
        <v>4182.968045601966</v>
      </c>
      <c r="AV358" s="15">
        <f t="shared" ca="1" si="183"/>
        <v>4600.6235009052989</v>
      </c>
      <c r="AW358" s="15">
        <f t="shared" ca="1" si="184"/>
        <v>4649.9882442046764</v>
      </c>
      <c r="AX358" s="15">
        <f t="shared" ca="1" si="185"/>
        <v>5580.3773121095455</v>
      </c>
      <c r="AY358" s="15">
        <f t="shared" ca="1" si="186"/>
        <v>7056.7591943566231</v>
      </c>
      <c r="AZ358" s="15">
        <f t="shared" ca="1" si="187"/>
        <v>9632.8047467583929</v>
      </c>
      <c r="BA358" s="15">
        <f t="shared" ca="1" si="188"/>
        <v>11394.676111978548</v>
      </c>
      <c r="BB358" s="15">
        <f t="shared" ca="1" si="189"/>
        <v>14904.633120284301</v>
      </c>
      <c r="BC358" s="15">
        <f t="shared" ca="1" si="190"/>
        <v>16177.603955204728</v>
      </c>
      <c r="BD358" s="15">
        <f t="shared" ca="1" si="191"/>
        <v>19917.707118114075</v>
      </c>
      <c r="BE358" s="15">
        <f t="shared" ca="1" si="192"/>
        <v>22011.576884546532</v>
      </c>
      <c r="BF358" s="15">
        <f ca="1">Inputs!$B$13*EXP($B$9-0.5*C$6^2+C$6*Y358)</f>
        <v>16307.637204896393</v>
      </c>
      <c r="BG358" s="15">
        <f t="shared" ca="1" si="193"/>
        <v>17794.267586450991</v>
      </c>
      <c r="BH358" s="15">
        <f t="shared" ca="1" si="194"/>
        <v>15413.568997635693</v>
      </c>
      <c r="BI358" s="15">
        <f t="shared" ca="1" si="195"/>
        <v>17658.237746216426</v>
      </c>
      <c r="BJ358" s="15">
        <f t="shared" ca="1" si="196"/>
        <v>26063.12784260996</v>
      </c>
      <c r="BK358" s="15">
        <f t="shared" ca="1" si="197"/>
        <v>27581.137120337473</v>
      </c>
      <c r="BL358" s="15">
        <f t="shared" ca="1" si="198"/>
        <v>42419.677696733495</v>
      </c>
      <c r="BM358" s="15">
        <f t="shared" ca="1" si="199"/>
        <v>64179.538380926686</v>
      </c>
      <c r="BN358" s="15">
        <f t="shared" ca="1" si="200"/>
        <v>92544.970135134732</v>
      </c>
      <c r="BO358" s="15">
        <f t="shared" ca="1" si="201"/>
        <v>111203.86223095296</v>
      </c>
      <c r="BP358" s="15">
        <f t="shared" ca="1" si="202"/>
        <v>150943.81302780303</v>
      </c>
      <c r="BQ358" s="15">
        <f ca="1">Inputs!$B$20*EXP($B$10-0.5*C$7^2+C$7*AJ358)</f>
        <v>5356.115853605721</v>
      </c>
      <c r="BR358" s="15">
        <f t="shared" ca="1" si="203"/>
        <v>11214.098411538012</v>
      </c>
      <c r="BS358" s="15">
        <f t="shared" ca="1" si="204"/>
        <v>24879.2383824385</v>
      </c>
      <c r="BT358" s="15">
        <f t="shared" ca="1" si="205"/>
        <v>28994.637470686346</v>
      </c>
      <c r="BU358" s="15">
        <f t="shared" ca="1" si="206"/>
        <v>51916.002108008339</v>
      </c>
      <c r="BV358" s="15">
        <f t="shared" ca="1" si="207"/>
        <v>78781.761080158976</v>
      </c>
      <c r="BW358" s="15">
        <f t="shared" ca="1" si="208"/>
        <v>127723.00944957742</v>
      </c>
      <c r="BX358" s="15">
        <f t="shared" ca="1" si="209"/>
        <v>137594.31134040523</v>
      </c>
      <c r="BY358" s="15">
        <f t="shared" ca="1" si="210"/>
        <v>230838.07442615481</v>
      </c>
      <c r="BZ358" s="15">
        <f t="shared" ca="1" si="211"/>
        <v>378993.56007163809</v>
      </c>
      <c r="CA358" s="15">
        <f t="shared" ca="1" si="212"/>
        <v>639385.98199527815</v>
      </c>
      <c r="CB358" s="15">
        <f ca="1">(AU358*DCF!C$10-DCF!C$5*MAX(AU358*DCF!C$10,0)-MAX(AU358-Inputs!$B$6,0)/Inputs!$B$10)*DCF!C$6</f>
        <v>1048.6306473895115</v>
      </c>
      <c r="CC358" s="15">
        <f ca="1">(AV358*DCF!D$10-DCF!D$5*MAX(AV358*DCF!D$10,0)-MAX(AV358-AU358,0)/Inputs!$B$10)*DCF!D$6</f>
        <v>1019.536458188603</v>
      </c>
      <c r="CD358" s="15">
        <f ca="1">(AW358*DCF!E$10-DCF!E$5*MAX(AW358*DCF!E$10,0)-MAX(AW358-AV358,0)/Inputs!$B$10)*DCF!E$6</f>
        <v>1062.4892795360488</v>
      </c>
      <c r="CE358" s="15">
        <f ca="1">(AX358*DCF!F$10-DCF!F$5*MAX(AX358*DCF!F$10,0)-MAX(AX358-AW358,0)/Inputs!$B$10)*DCF!F$6</f>
        <v>1024.5965758990762</v>
      </c>
      <c r="CF358" s="15">
        <f ca="1">(AY358*DCF!G$10-DCF!G$5*MAX(AY358*DCF!G$10,0)-MAX(AY358-AX358,0)/Inputs!$B$10)*DCF!G$6</f>
        <v>1170.1874835016306</v>
      </c>
      <c r="CG358" s="15">
        <f ca="1">(AZ358*DCF!H$10-DCF!H$5*MAX(AZ358*DCF!H$10,0)-MAX(AZ358-AY358,0)/Inputs!$B$10)*DCF!H$6</f>
        <v>1412.7928814680924</v>
      </c>
      <c r="CH358" s="15">
        <f ca="1">(BA358*DCF!I$10-DCF!I$5*MAX(BA358*DCF!I$10,0)-MAX(BA358-AZ358,0)/Inputs!$B$10)*DCF!I$6</f>
        <v>1792.3830123176235</v>
      </c>
      <c r="CI358" s="15">
        <f ca="1">(BB358*DCF!J$10-DCF!J$5*MAX(BB358*DCF!J$10,0)-MAX(BB358-BA358,0)/Inputs!$B$10)*DCF!J$6</f>
        <v>2025.793481864056</v>
      </c>
      <c r="CJ358" s="15">
        <f ca="1">(BC358*DCF!K$10-DCF!K$5*MAX(BC358*DCF!K$10,0)-MAX(BC358-BB358,0)/Inputs!$B$10)*DCF!K$6</f>
        <v>2426.1378842623176</v>
      </c>
      <c r="CK358" s="15">
        <f ca="1">(BD358*DCF!L$10-DCF!L$5*MAX(BD358*DCF!L$10,0)-MAX(BD358-BC358,0)/Inputs!$B$10)*DCF!L$6</f>
        <v>2520.3130913656155</v>
      </c>
      <c r="CL358" s="15">
        <f ca="1">(BE358*DCF!M$10-DCF!M$5*MAX(BE358*DCF!M$10,0)-MAX(BE358-BD358,0)/Inputs!$B$10)*DCF!M$6</f>
        <v>2855.9830807649496</v>
      </c>
      <c r="CM358" s="15">
        <f ca="1">(BF358*DCF!C$28-DCF!C$5*MAX(BF358*DCF!C$28,0)-MAX(BF358-Inputs!$B$13,0)/Inputs!$B$17)*DCF!C$6</f>
        <v>3840.5781063700674</v>
      </c>
      <c r="CN358" s="15">
        <f ca="1">(BG358*DCF!D$28-DCF!D$5*MAX(BG358*DCF!D$28,0)-MAX(BG358-BF358,0)/Inputs!$B$17)*DCF!D$6</f>
        <v>4923.6557859948352</v>
      </c>
      <c r="CO358" s="15">
        <f ca="1">(BH358*DCF!E$28-DCF!E$5*MAX(BH358*DCF!E$28,0)-MAX(BH358-BG358,0)/Inputs!$B$17)*DCF!E$6</f>
        <v>4365.3972009750278</v>
      </c>
      <c r="CP358" s="15">
        <f ca="1">(BI358*DCF!F$28-DCF!F$5*MAX(BI358*DCF!F$28,0)-MAX(BI358-BH358,0)/Inputs!$B$17)*DCF!F$6</f>
        <v>4385.0689895104833</v>
      </c>
      <c r="CQ358" s="15">
        <f ca="1">(BJ358*DCF!G$28-DCF!G$5*MAX(BJ358*DCF!G$28,0)-MAX(BJ358-BI358,0)/Inputs!$B$17)*DCF!G$6</f>
        <v>5348.6567751088332</v>
      </c>
      <c r="CR358" s="15">
        <f ca="1">(BK358*DCF!H$28-DCF!H$5*MAX(BK358*DCF!H$28,0)-MAX(BK358-BJ358,0)/Inputs!$B$17)*DCF!H$6</f>
        <v>6585.2634640200386</v>
      </c>
      <c r="CS358" s="15">
        <f ca="1">(BL358*DCF!I$28-DCF!I$5*MAX(BL358*DCF!I$28,0)-MAX(BL358-BK358,0)/Inputs!$B$17)*DCF!I$6</f>
        <v>7845.3305618710028</v>
      </c>
      <c r="CT358" s="15">
        <f ca="1">(BM358*DCF!J$28-DCF!J$5*MAX(BM358*DCF!J$28,0)-MAX(BM358-BL358,0)/Inputs!$B$17)*DCF!J$6</f>
        <v>11432.1852407201</v>
      </c>
      <c r="CU358" s="15">
        <f ca="1">(BN358*DCF!K$28-DCF!K$5*MAX(BN358*DCF!K$28,0)-MAX(BN358-BM358,0)/Inputs!$B$17)*DCF!K$6</f>
        <v>16069.558426922747</v>
      </c>
      <c r="CV358" s="15">
        <f ca="1">(BO358*DCF!L$28-DCF!L$5*MAX(BO358*DCF!L$28,0)-MAX(BO358-BN358,0)/Inputs!$B$17)*DCF!L$6</f>
        <v>20076.219916007489</v>
      </c>
      <c r="CW358" s="15">
        <f ca="1">(BP358*DCF!M$28-DCF!M$5*MAX(BP358*DCF!M$28,0)-MAX(BP358-BO358,0)/Inputs!$B$17)*DCF!M$6</f>
        <v>24246.224253879041</v>
      </c>
      <c r="CX358" s="15">
        <f ca="1">(BQ358*DCF!C$46-DCF!C$5*MAX(BQ358*DCF!C$46,0)-MAX(BQ358-Inputs!$B$20,0)/Inputs!$B$24)*DCF!C$6</f>
        <v>-2232.4128315974972</v>
      </c>
      <c r="CY358" s="15">
        <f ca="1">(BR358*DCF!D$46-DCF!D$5*MAX(BR358*DCF!D$46,0)-MAX(BR358-BQ358,0)/Inputs!$B$24)*DCF!D$6</f>
        <v>-4413.537614493649</v>
      </c>
      <c r="CZ358" s="15">
        <f ca="1">(BS358*DCF!E$46-DCF!E$5*MAX(BS358*DCF!E$46,0)-MAX(BS358-BR358,0)/Inputs!$B$24)*DCF!E$6</f>
        <v>-8328.4352379031661</v>
      </c>
      <c r="DA358" s="15">
        <f ca="1">(BT358*DCF!F$46-DCF!F$5*MAX(BT358*DCF!F$46,0)-MAX(BT358-BS358,0)/Inputs!$B$24)*DCF!F$6</f>
        <v>-3610.1197244179402</v>
      </c>
      <c r="DB358" s="15">
        <f ca="1">(BU358*DCF!G$46-DCF!G$5*MAX(BU358*DCF!G$46,0)-MAX(BU358-BT358,0)/Inputs!$B$24)*DCF!G$6</f>
        <v>-9456.6459305444496</v>
      </c>
      <c r="DC358" s="15">
        <f ca="1">(BV358*DCF!H$46-DCF!H$5*MAX(BV358*DCF!H$46,0)-MAX(BV358-BU358,0)/Inputs!$B$24)*DCF!H$6</f>
        <v>-8348.3699913595246</v>
      </c>
      <c r="DD358" s="15">
        <f ca="1">(BW358*DCF!I$46-DCF!I$5*MAX(BW358*DCF!I$46,0)-MAX(BW358-BV358,0)/Inputs!$B$24)*DCF!I$6</f>
        <v>-11099.326682914643</v>
      </c>
      <c r="DE358" s="15">
        <f ca="1">(BX358*DCF!J$46-DCF!J$5*MAX(BX358*DCF!J$46,0)-MAX(BX358-BW358,0)/Inputs!$B$24)*DCF!J$6</f>
        <v>3153.9927679732427</v>
      </c>
      <c r="DF358" s="15">
        <f ca="1">(BY358*DCF!K$46-DCF!K$5*MAX(BY358*DCF!K$46,0)-MAX(BY358-BX358,0)/Inputs!$B$24)*DCF!K$6</f>
        <v>-9655.9976384947895</v>
      </c>
      <c r="DG358" s="15">
        <f ca="1">(BZ358*DCF!L$46-DCF!L$5*MAX(BZ358*DCF!L$46,0)-MAX(BZ358-BY358,0)/Inputs!$B$24)*DCF!L$6</f>
        <v>-7330.005759649629</v>
      </c>
      <c r="DH358" s="15">
        <f ca="1">(CA358*DCF!M$46-DCF!M$5*MAX(CA358*DCF!M$46,0)-MAX(CA358-BZ358,0)/Inputs!$B$24)*DCF!M$6</f>
        <v>-4311.2988085720726</v>
      </c>
      <c r="DI358" s="15">
        <f ca="1">SUM(CB358:CL358)+BE358*DCF!M$10*(1+Inputs!$B$30)*(1-Inputs!$B$33)*(1-Inputs!$B$30/Inputs!$B$31)/(Inputs!$B$29-Inputs!$B$30)*DCF!M$6</f>
        <v>79617.353419221516</v>
      </c>
      <c r="DJ358" s="15">
        <f ca="1">SUM(CM358:CW358)+BP358*DCF!M$28*(1+Inputs!$B$30)*(1-Inputs!$B$33)*(1-Inputs!$B$30/Inputs!$B$31)/(Inputs!$B$29-Inputs!$B$30)*DCF!M$6</f>
        <v>669222.97563026613</v>
      </c>
      <c r="DK358" s="15">
        <f ca="1">SUM(CX358:DH358)+CA358*DCF!M$46*(1+Inputs!$B$30)*(1-Inputs!$B$33)*(1-Inputs!$B$30/Inputs!$B$31)/(Inputs!$B$29-Inputs!$B$30)*DCF!M$6</f>
        <v>922934.31082423043</v>
      </c>
      <c r="DM358" s="15">
        <f ca="1">DI358+DJ358+DK358+Inputs!$B$34+Inputs!$B$36-Inputs!$B$35</f>
        <v>1748625.6398737179</v>
      </c>
    </row>
    <row r="359" spans="1:117" x14ac:dyDescent="0.75">
      <c r="A359" s="11">
        <v>346</v>
      </c>
      <c r="C359" s="24">
        <f t="shared" ca="1" si="214"/>
        <v>1.3524848192135326</v>
      </c>
      <c r="D359" s="24">
        <f t="shared" ca="1" si="214"/>
        <v>1.7064078063622508</v>
      </c>
      <c r="E359" s="24">
        <f t="shared" ca="1" si="214"/>
        <v>0.26468159434202582</v>
      </c>
      <c r="F359" s="24">
        <f t="shared" ca="1" si="214"/>
        <v>0.37460840284882146</v>
      </c>
      <c r="G359" s="24">
        <f t="shared" ca="1" si="214"/>
        <v>-0.94316469054833763</v>
      </c>
      <c r="H359" s="24">
        <f t="shared" ca="1" si="214"/>
        <v>1.4163994118356815</v>
      </c>
      <c r="I359" s="24">
        <f t="shared" ca="1" si="214"/>
        <v>0.14356125719076462</v>
      </c>
      <c r="J359" s="24">
        <f t="shared" ca="1" si="214"/>
        <v>0.81625823985046275</v>
      </c>
      <c r="K359" s="24">
        <f t="shared" ca="1" si="214"/>
        <v>-0.92331578814779791</v>
      </c>
      <c r="L359" s="24">
        <f t="shared" ca="1" si="214"/>
        <v>-0.65764944885000587</v>
      </c>
      <c r="M359" s="24">
        <f t="shared" ca="1" si="214"/>
        <v>-0.35876382523713407</v>
      </c>
      <c r="N359" s="24">
        <f ca="1">SQRT(Inputs!$B$38)*C359+SQRT(1-Inputs!$B$38)*_xlfn.NORM.S.INV(RAND())</f>
        <v>1.5664352863197255</v>
      </c>
      <c r="O359" s="24">
        <f ca="1">SQRT(Inputs!$B$38)*D359+SQRT(1-Inputs!$B$38)*_xlfn.NORM.S.INV(RAND())</f>
        <v>1.6756324667311571</v>
      </c>
      <c r="P359" s="24">
        <f ca="1">SQRT(Inputs!$B$38)*E359+SQRT(1-Inputs!$B$38)*_xlfn.NORM.S.INV(RAND())</f>
        <v>-0.88010166242178411</v>
      </c>
      <c r="Q359" s="24">
        <f ca="1">SQRT(Inputs!$B$38)*F359+SQRT(1-Inputs!$B$38)*_xlfn.NORM.S.INV(RAND())</f>
        <v>-0.49433551351252392</v>
      </c>
      <c r="R359" s="24">
        <f ca="1">SQRT(Inputs!$B$38)*G359+SQRT(1-Inputs!$B$38)*_xlfn.NORM.S.INV(RAND())</f>
        <v>-1.8938180454222762</v>
      </c>
      <c r="S359" s="24">
        <f ca="1">SQRT(Inputs!$B$38)*H359+SQRT(1-Inputs!$B$38)*_xlfn.NORM.S.INV(RAND())</f>
        <v>0.41243973149148044</v>
      </c>
      <c r="T359" s="24">
        <f ca="1">SQRT(Inputs!$B$38)*I359+SQRT(1-Inputs!$B$38)*_xlfn.NORM.S.INV(RAND())</f>
        <v>-0.62636424839538241</v>
      </c>
      <c r="U359" s="24">
        <f ca="1">SQRT(Inputs!$B$38)*J359+SQRT(1-Inputs!$B$38)*_xlfn.NORM.S.INV(RAND())</f>
        <v>0.59675870507462125</v>
      </c>
      <c r="V359" s="24">
        <f ca="1">SQRT(Inputs!$B$38)*K359+SQRT(1-Inputs!$B$38)*_xlfn.NORM.S.INV(RAND())</f>
        <v>-0.97191878140014787</v>
      </c>
      <c r="W359" s="24">
        <f ca="1">SQRT(Inputs!$B$38)*L359+SQRT(1-Inputs!$B$38)*_xlfn.NORM.S.INV(RAND())</f>
        <v>0.31586915242080721</v>
      </c>
      <c r="X359" s="24">
        <f ca="1">SQRT(Inputs!$B$38)*M359+SQRT(1-Inputs!$B$38)*_xlfn.NORM.S.INV(RAND())</f>
        <v>0.23865606430491615</v>
      </c>
      <c r="Y359" s="24">
        <f ca="1">SQRT(Inputs!$B$38)*C359+SQRT(1-Inputs!$B$38)*_xlfn.NORM.S.INV(RAND())</f>
        <v>0.42408709115248866</v>
      </c>
      <c r="Z359" s="24">
        <f ca="1">SQRT(Inputs!$B$38)*D359+SQRT(1-Inputs!$B$38)*_xlfn.NORM.S.INV(RAND())</f>
        <v>0.44424993554686926</v>
      </c>
      <c r="AA359" s="24">
        <f ca="1">SQRT(Inputs!$B$38)*E359+SQRT(1-Inputs!$B$38)*_xlfn.NORM.S.INV(RAND())</f>
        <v>-2.0571635767847227</v>
      </c>
      <c r="AB359" s="24">
        <f ca="1">SQRT(Inputs!$B$38)*F359+SQRT(1-Inputs!$B$38)*_xlfn.NORM.S.INV(RAND())</f>
        <v>0.70914027710090477</v>
      </c>
      <c r="AC359" s="24">
        <f ca="1">SQRT(Inputs!$B$38)*G359+SQRT(1-Inputs!$B$38)*_xlfn.NORM.S.INV(RAND())</f>
        <v>-2.215087774661666</v>
      </c>
      <c r="AD359" s="24">
        <f ca="1">SQRT(Inputs!$B$38)*H359+SQRT(1-Inputs!$B$38)*_xlfn.NORM.S.INV(RAND())</f>
        <v>2.2231964473214152</v>
      </c>
      <c r="AE359" s="24">
        <f ca="1">SQRT(Inputs!$B$38)*I359+SQRT(1-Inputs!$B$38)*_xlfn.NORM.S.INV(RAND())</f>
        <v>-0.67930936419549404</v>
      </c>
      <c r="AF359" s="24">
        <f ca="1">SQRT(Inputs!$B$38)*J359+SQRT(1-Inputs!$B$38)*_xlfn.NORM.S.INV(RAND())</f>
        <v>1.9209974198648039</v>
      </c>
      <c r="AG359" s="24">
        <f ca="1">SQRT(Inputs!$B$38)*K359+SQRT(1-Inputs!$B$38)*_xlfn.NORM.S.INV(RAND())</f>
        <v>0.17361147530662835</v>
      </c>
      <c r="AH359" s="24">
        <f ca="1">SQRT(Inputs!$B$38)*L359+SQRT(1-Inputs!$B$38)*_xlfn.NORM.S.INV(RAND())</f>
        <v>0.24467121337721159</v>
      </c>
      <c r="AI359" s="24">
        <f ca="1">SQRT(Inputs!$B$38)*M359+SQRT(1-Inputs!$B$38)*_xlfn.NORM.S.INV(RAND())</f>
        <v>-0.3930105896130337</v>
      </c>
      <c r="AJ359" s="24">
        <f ca="1">SQRT(Inputs!$B$38)*C359+SQRT(1-Inputs!$B$38)*_xlfn.NORM.S.INV(RAND())</f>
        <v>0.230674546539271</v>
      </c>
      <c r="AK359" s="24">
        <f ca="1">SQRT(Inputs!$B$38)*D359+SQRT(1-Inputs!$B$38)*_xlfn.NORM.S.INV(RAND())</f>
        <v>-0.35765687467551366</v>
      </c>
      <c r="AL359" s="24">
        <f ca="1">SQRT(Inputs!$B$38)*E359+SQRT(1-Inputs!$B$38)*_xlfn.NORM.S.INV(RAND())</f>
        <v>-0.85047954500601453</v>
      </c>
      <c r="AM359" s="24">
        <f ca="1">SQRT(Inputs!$B$38)*F359+SQRT(1-Inputs!$B$38)*_xlfn.NORM.S.INV(RAND())</f>
        <v>0.47273147448841801</v>
      </c>
      <c r="AN359" s="24">
        <f ca="1">SQRT(Inputs!$B$38)*G359+SQRT(1-Inputs!$B$38)*_xlfn.NORM.S.INV(RAND())</f>
        <v>-0.5841134030160342</v>
      </c>
      <c r="AO359" s="24">
        <f ca="1">SQRT(Inputs!$B$38)*H359+SQRT(1-Inputs!$B$38)*_xlfn.NORM.S.INV(RAND())</f>
        <v>0.43816566435435744</v>
      </c>
      <c r="AP359" s="24">
        <f ca="1">SQRT(Inputs!$B$38)*I359+SQRT(1-Inputs!$B$38)*_xlfn.NORM.S.INV(RAND())</f>
        <v>0.29575907423750691</v>
      </c>
      <c r="AQ359" s="24">
        <f ca="1">SQRT(Inputs!$B$38)*J359+SQRT(1-Inputs!$B$38)*_xlfn.NORM.S.INV(RAND())</f>
        <v>1.3622956601250593</v>
      </c>
      <c r="AR359" s="24">
        <f ca="1">SQRT(Inputs!$B$38)*K359+SQRT(1-Inputs!$B$38)*_xlfn.NORM.S.INV(RAND())</f>
        <v>-0.46245360186157175</v>
      </c>
      <c r="AS359" s="24">
        <f ca="1">SQRT(Inputs!$B$38)*L359+SQRT(1-Inputs!$B$38)*_xlfn.NORM.S.INV(RAND())</f>
        <v>-1.1750728974410791</v>
      </c>
      <c r="AT359" s="24">
        <f ca="1">SQRT(Inputs!$B$38)*M359+SQRT(1-Inputs!$B$38)*_xlfn.NORM.S.INV(RAND())</f>
        <v>-0.47693066184202032</v>
      </c>
      <c r="AU359" s="15">
        <f ca="1">Inputs!$B$6*EXP($B$8-0.5*C$5^2+C$5*N359)</f>
        <v>6394.388662377567</v>
      </c>
      <c r="AV359" s="15">
        <f t="shared" ca="1" si="183"/>
        <v>9957.9907240469111</v>
      </c>
      <c r="AW359" s="15">
        <f t="shared" ca="1" si="184"/>
        <v>10782.90277451564</v>
      </c>
      <c r="AX359" s="15">
        <f t="shared" ca="1" si="185"/>
        <v>12376.394742481554</v>
      </c>
      <c r="AY359" s="15">
        <f t="shared" ca="1" si="186"/>
        <v>12124.015863469103</v>
      </c>
      <c r="AZ359" s="15">
        <f t="shared" ca="1" si="187"/>
        <v>15516.978875795801</v>
      </c>
      <c r="BA359" s="15">
        <f t="shared" ca="1" si="188"/>
        <v>17783.92580621707</v>
      </c>
      <c r="BB359" s="15">
        <f t="shared" ca="1" si="189"/>
        <v>23114.431332784312</v>
      </c>
      <c r="BC359" s="15">
        <f t="shared" ca="1" si="190"/>
        <v>25774.123433338922</v>
      </c>
      <c r="BD359" s="15">
        <f t="shared" ca="1" si="191"/>
        <v>32522.534029766259</v>
      </c>
      <c r="BE359" s="15">
        <f t="shared" ca="1" si="192"/>
        <v>40727.940213391012</v>
      </c>
      <c r="BF359" s="15">
        <f ca="1">Inputs!$B$13*EXP($B$9-0.5*C$6^2+C$6*Y359)</f>
        <v>15044.135365189282</v>
      </c>
      <c r="BG359" s="15">
        <f t="shared" ca="1" si="193"/>
        <v>19865.044932819997</v>
      </c>
      <c r="BH359" s="15">
        <f t="shared" ca="1" si="194"/>
        <v>17255.038542778373</v>
      </c>
      <c r="BI359" s="15">
        <f t="shared" ca="1" si="195"/>
        <v>23558.855020059531</v>
      </c>
      <c r="BJ359" s="15">
        <f t="shared" ca="1" si="196"/>
        <v>20987.152309898895</v>
      </c>
      <c r="BK359" s="15">
        <f t="shared" ca="1" si="197"/>
        <v>34862.40195472943</v>
      </c>
      <c r="BL359" s="15">
        <f t="shared" ca="1" si="198"/>
        <v>39215.489328366784</v>
      </c>
      <c r="BM359" s="15">
        <f t="shared" ca="1" si="199"/>
        <v>61196.444726166876</v>
      </c>
      <c r="BN359" s="15">
        <f t="shared" ca="1" si="200"/>
        <v>76846.223760020643</v>
      </c>
      <c r="BO359" s="15">
        <f t="shared" ca="1" si="201"/>
        <v>97279.059071164258</v>
      </c>
      <c r="BP359" s="15">
        <f t="shared" ca="1" si="202"/>
        <v>114517.96451972608</v>
      </c>
      <c r="BQ359" s="15">
        <f ca="1">Inputs!$B$20*EXP($B$10-0.5*C$7^2+C$7*AJ359)</f>
        <v>4655.222347882499</v>
      </c>
      <c r="BR359" s="15">
        <f t="shared" ca="1" si="203"/>
        <v>5638.322088068453</v>
      </c>
      <c r="BS359" s="15">
        <f t="shared" ca="1" si="204"/>
        <v>6047.7942249829948</v>
      </c>
      <c r="BT359" s="15">
        <f t="shared" ca="1" si="205"/>
        <v>9439.5401854565207</v>
      </c>
      <c r="BU359" s="15">
        <f t="shared" ca="1" si="206"/>
        <v>11357.800482195673</v>
      </c>
      <c r="BV359" s="15">
        <f t="shared" ca="1" si="207"/>
        <v>17441.513475437838</v>
      </c>
      <c r="BW359" s="15">
        <f t="shared" ca="1" si="208"/>
        <v>25910.874097612206</v>
      </c>
      <c r="BX359" s="15">
        <f t="shared" ca="1" si="209"/>
        <v>47621.430408834269</v>
      </c>
      <c r="BY359" s="15">
        <f t="shared" ca="1" si="210"/>
        <v>61075.54542417734</v>
      </c>
      <c r="BZ359" s="15">
        <f t="shared" ca="1" si="211"/>
        <v>69048.283488885208</v>
      </c>
      <c r="CA359" s="15">
        <f t="shared" ca="1" si="212"/>
        <v>89110.42495313946</v>
      </c>
      <c r="CB359" s="15">
        <f ca="1">(AU359*DCF!C$10-DCF!C$5*MAX(AU359*DCF!C$10,0)-MAX(AU359-Inputs!$B$6,0)/Inputs!$B$10)*DCF!C$6</f>
        <v>1032.8628242264715</v>
      </c>
      <c r="CC359" s="15">
        <f ca="1">(AV359*DCF!D$10-DCF!D$5*MAX(AV359*DCF!D$10,0)-MAX(AV359-AU359,0)/Inputs!$B$10)*DCF!D$6</f>
        <v>1558.3016791671716</v>
      </c>
      <c r="CD359" s="15">
        <f ca="1">(AW359*DCF!E$10-DCF!E$5*MAX(AW359*DCF!E$10,0)-MAX(AW359-AV359,0)/Inputs!$B$10)*DCF!E$6</f>
        <v>2303.7962465127548</v>
      </c>
      <c r="CE359" s="15">
        <f ca="1">(AX359*DCF!F$10-DCF!F$5*MAX(AX359*DCF!F$10,0)-MAX(AX359-AW359,0)/Inputs!$B$10)*DCF!F$6</f>
        <v>2370.1810769965823</v>
      </c>
      <c r="CF359" s="15">
        <f ca="1">(AY359*DCF!G$10-DCF!G$5*MAX(AY359*DCF!G$10,0)-MAX(AY359-AX359,0)/Inputs!$B$10)*DCF!G$6</f>
        <v>2498.0303915102818</v>
      </c>
      <c r="CG359" s="15">
        <f ca="1">(AZ359*DCF!H$10-DCF!H$5*MAX(AZ359*DCF!H$10,0)-MAX(AZ359-AY359,0)/Inputs!$B$10)*DCF!H$6</f>
        <v>2410.1511690409147</v>
      </c>
      <c r="CH359" s="15">
        <f ca="1">(BA359*DCF!I$10-DCF!I$5*MAX(BA359*DCF!I$10,0)-MAX(BA359-AZ359,0)/Inputs!$B$10)*DCF!I$6</f>
        <v>2876.6157619737314</v>
      </c>
      <c r="CI359" s="15">
        <f ca="1">(BB359*DCF!J$10-DCF!J$5*MAX(BB359*DCF!J$10,0)-MAX(BB359-BA359,0)/Inputs!$B$10)*DCF!J$6</f>
        <v>3158.7397768127603</v>
      </c>
      <c r="CJ359" s="15">
        <f ca="1">(BC359*DCF!K$10-DCF!K$5*MAX(BC359*DCF!K$10,0)-MAX(BC359-BB359,0)/Inputs!$B$10)*DCF!K$6</f>
        <v>3776.9035318401993</v>
      </c>
      <c r="CK359" s="15">
        <f ca="1">(BD359*DCF!L$10-DCF!L$5*MAX(BD359*DCF!L$10,0)-MAX(BD359-BC359,0)/Inputs!$B$10)*DCF!L$6</f>
        <v>4032.3378227215881</v>
      </c>
      <c r="CL359" s="15">
        <f ca="1">(BE359*DCF!M$10-DCF!M$5*MAX(BE359*DCF!M$10,0)-MAX(BE359-BD359,0)/Inputs!$B$10)*DCF!M$6</f>
        <v>4767.0156985465946</v>
      </c>
      <c r="CM359" s="15">
        <f ca="1">(BF359*DCF!C$28-DCF!C$5*MAX(BF359*DCF!C$28,0)-MAX(BF359-Inputs!$B$13,0)/Inputs!$B$17)*DCF!C$6</f>
        <v>3746.7674416541577</v>
      </c>
      <c r="CN359" s="15">
        <f ca="1">(BG359*DCF!D$28-DCF!D$5*MAX(BG359*DCF!D$28,0)-MAX(BG359-BF359,0)/Inputs!$B$17)*DCF!D$6</f>
        <v>4822.1928486822717</v>
      </c>
      <c r="CO359" s="15">
        <f ca="1">(BH359*DCF!E$28-DCF!E$5*MAX(BH359*DCF!E$28,0)-MAX(BH359-BG359,0)/Inputs!$B$17)*DCF!E$6</f>
        <v>4886.9341661827393</v>
      </c>
      <c r="CP359" s="15">
        <f ca="1">(BI359*DCF!F$28-DCF!F$5*MAX(BI359*DCF!F$28,0)-MAX(BI359-BH359,0)/Inputs!$B$17)*DCF!F$6</f>
        <v>5247.8991482766851</v>
      </c>
      <c r="CQ359" s="15">
        <f ca="1">(BJ359*DCF!G$28-DCF!G$5*MAX(BJ359*DCF!G$28,0)-MAX(BJ359-BI359,0)/Inputs!$B$17)*DCF!G$6</f>
        <v>5445.2758958690138</v>
      </c>
      <c r="CR359" s="15">
        <f ca="1">(BK359*DCF!H$28-DCF!H$5*MAX(BK359*DCF!H$28,0)-MAX(BK359-BJ359,0)/Inputs!$B$17)*DCF!H$6</f>
        <v>6466.0322247762642</v>
      </c>
      <c r="CS359" s="15">
        <f ca="1">(BL359*DCF!I$28-DCF!I$5*MAX(BL359*DCF!I$28,0)-MAX(BL359-BK359,0)/Inputs!$B$17)*DCF!I$6</f>
        <v>8596.8399251396604</v>
      </c>
      <c r="CT359" s="15">
        <f ca="1">(BM359*DCF!J$28-DCF!J$5*MAX(BM359*DCF!J$28,0)-MAX(BM359-BL359,0)/Inputs!$B$17)*DCF!J$6</f>
        <v>10737.392357011604</v>
      </c>
      <c r="CU359" s="15">
        <f ca="1">(BN359*DCF!K$28-DCF!K$5*MAX(BN359*DCF!K$28,0)-MAX(BN359-BM359,0)/Inputs!$B$17)*DCF!K$6</f>
        <v>14311.744499846534</v>
      </c>
      <c r="CV359" s="15">
        <f ca="1">(BO359*DCF!L$28-DCF!L$5*MAX(BO359*DCF!L$28,0)-MAX(BO359-BN359,0)/Inputs!$B$17)*DCF!L$6</f>
        <v>17097.204772933641</v>
      </c>
      <c r="CW359" s="15">
        <f ca="1">(BP359*DCF!M$28-DCF!M$5*MAX(BP359*DCF!M$28,0)-MAX(BP359-BO359,0)/Inputs!$B$17)*DCF!M$6</f>
        <v>19744.67127877846</v>
      </c>
      <c r="CX359" s="15">
        <f ca="1">(BQ359*DCF!C$46-DCF!C$5*MAX(BQ359*DCF!C$46,0)-MAX(BQ359-Inputs!$B$20,0)/Inputs!$B$24)*DCF!C$6</f>
        <v>-1746.8053218585442</v>
      </c>
      <c r="CY359" s="15">
        <f ca="1">(BR359*DCF!D$46-DCF!D$5*MAX(BR359*DCF!D$46,0)-MAX(BR359-BQ359,0)/Inputs!$B$24)*DCF!D$6</f>
        <v>-1381.8105917310713</v>
      </c>
      <c r="CZ359" s="15">
        <f ca="1">(BS359*DCF!E$46-DCF!E$5*MAX(BS359*DCF!E$46,0)-MAX(BS359-BR359,0)/Inputs!$B$24)*DCF!E$6</f>
        <v>-876.56484088608727</v>
      </c>
      <c r="DA359" s="15">
        <f ca="1">(BT359*DCF!F$46-DCF!F$5*MAX(BT359*DCF!F$46,0)-MAX(BT359-BS359,0)/Inputs!$B$24)*DCF!F$6</f>
        <v>-1922.4889231080244</v>
      </c>
      <c r="DB359" s="15">
        <f ca="1">(BU359*DCF!G$46-DCF!G$5*MAX(BU359*DCF!G$46,0)-MAX(BU359-BT359,0)/Inputs!$B$24)*DCF!G$6</f>
        <v>-1027.318831574639</v>
      </c>
      <c r="DC359" s="15">
        <f ca="1">(BV359*DCF!H$46-DCF!H$5*MAX(BV359*DCF!H$46,0)-MAX(BV359-BU359,0)/Inputs!$B$24)*DCF!H$6</f>
        <v>-1890.4765371220474</v>
      </c>
      <c r="DD359" s="15">
        <f ca="1">(BW359*DCF!I$46-DCF!I$5*MAX(BW359*DCF!I$46,0)-MAX(BW359-BV359,0)/Inputs!$B$24)*DCF!I$6</f>
        <v>-1832.8041131843079</v>
      </c>
      <c r="DE359" s="15">
        <f ca="1">(BX359*DCF!J$46-DCF!J$5*MAX(BX359*DCF!J$46,0)-MAX(BX359-BW359,0)/Inputs!$B$24)*DCF!J$6</f>
        <v>-3759.697555533744</v>
      </c>
      <c r="DF359" s="15">
        <f ca="1">(BY359*DCF!K$46-DCF!K$5*MAX(BY359*DCF!K$46,0)-MAX(BY359-BX359,0)/Inputs!$B$24)*DCF!K$6</f>
        <v>192.93898835291287</v>
      </c>
      <c r="DG359" s="15">
        <f ca="1">(BZ359*DCF!L$46-DCF!L$5*MAX(BZ359*DCF!L$46,0)-MAX(BZ359-BY359,0)/Inputs!$B$24)*DCF!L$6</f>
        <v>2968.7317817048784</v>
      </c>
      <c r="DH359" s="15">
        <f ca="1">(CA359*DCF!M$46-DCF!M$5*MAX(CA359*DCF!M$46,0)-MAX(CA359-BZ359,0)/Inputs!$B$24)*DCF!M$6</f>
        <v>2791.7924806653477</v>
      </c>
      <c r="DI359" s="15">
        <f ca="1">SUM(CB359:CL359)+BE359*DCF!M$10*(1+Inputs!$B$30)*(1-Inputs!$B$33)*(1-Inputs!$B$30/Inputs!$B$31)/(Inputs!$B$29-Inputs!$B$30)*DCF!M$6</f>
        <v>144131.33216447002</v>
      </c>
      <c r="DJ359" s="15">
        <f ca="1">SUM(CM359:CW359)+BP359*DCF!M$28*(1+Inputs!$B$30)*(1-Inputs!$B$33)*(1-Inputs!$B$30/Inputs!$B$31)/(Inputs!$B$29-Inputs!$B$30)*DCF!M$6</f>
        <v>526042.96736142598</v>
      </c>
      <c r="DK359" s="15">
        <f ca="1">SUM(CX359:DH359)+CA359*DCF!M$46*(1+Inputs!$B$30)*(1-Inputs!$B$33)*(1-Inputs!$B$30/Inputs!$B$31)/(Inputs!$B$29-Inputs!$B$30)*DCF!M$6</f>
        <v>129290.76931792867</v>
      </c>
      <c r="DM359" s="15">
        <f ca="1">DI359+DJ359+DK359+Inputs!$B$34+Inputs!$B$36-Inputs!$B$35</f>
        <v>876316.06884382467</v>
      </c>
    </row>
    <row r="360" spans="1:117" x14ac:dyDescent="0.75">
      <c r="A360" s="11">
        <v>347</v>
      </c>
      <c r="C360" s="24">
        <f t="shared" ca="1" si="214"/>
        <v>-0.2901125388025777</v>
      </c>
      <c r="D360" s="24">
        <f t="shared" ca="1" si="214"/>
        <v>0.3321806037197218</v>
      </c>
      <c r="E360" s="24">
        <f t="shared" ca="1" si="214"/>
        <v>0.28622748802689474</v>
      </c>
      <c r="F360" s="24">
        <f t="shared" ca="1" si="214"/>
        <v>1.5259684499950343</v>
      </c>
      <c r="G360" s="24">
        <f t="shared" ca="1" si="214"/>
        <v>-0.13971780847075141</v>
      </c>
      <c r="H360" s="24">
        <f t="shared" ca="1" si="214"/>
        <v>-0.83460580709777255</v>
      </c>
      <c r="I360" s="24">
        <f t="shared" ca="1" si="214"/>
        <v>-1.4477038625749967</v>
      </c>
      <c r="J360" s="24">
        <f t="shared" ca="1" si="214"/>
        <v>1.0725947428132767</v>
      </c>
      <c r="K360" s="24">
        <f t="shared" ca="1" si="214"/>
        <v>-0.89013752722778972</v>
      </c>
      <c r="L360" s="24">
        <f t="shared" ca="1" si="214"/>
        <v>0.90546564086892689</v>
      </c>
      <c r="M360" s="24">
        <f t="shared" ca="1" si="214"/>
        <v>-1.781885237103942</v>
      </c>
      <c r="N360" s="24">
        <f ca="1">SQRT(Inputs!$B$38)*C360+SQRT(1-Inputs!$B$38)*_xlfn.NORM.S.INV(RAND())</f>
        <v>0.5236396722374852</v>
      </c>
      <c r="O360" s="24">
        <f ca="1">SQRT(Inputs!$B$38)*D360+SQRT(1-Inputs!$B$38)*_xlfn.NORM.S.INV(RAND())</f>
        <v>1.1203335780225308</v>
      </c>
      <c r="P360" s="24">
        <f ca="1">SQRT(Inputs!$B$38)*E360+SQRT(1-Inputs!$B$38)*_xlfn.NORM.S.INV(RAND())</f>
        <v>1.122706411659385</v>
      </c>
      <c r="Q360" s="24">
        <f ca="1">SQRT(Inputs!$B$38)*F360+SQRT(1-Inputs!$B$38)*_xlfn.NORM.S.INV(RAND())</f>
        <v>0.43233299846089834</v>
      </c>
      <c r="R360" s="24">
        <f ca="1">SQRT(Inputs!$B$38)*G360+SQRT(1-Inputs!$B$38)*_xlfn.NORM.S.INV(RAND())</f>
        <v>0.36264543447049591</v>
      </c>
      <c r="S360" s="24">
        <f ca="1">SQRT(Inputs!$B$38)*H360+SQRT(1-Inputs!$B$38)*_xlfn.NORM.S.INV(RAND())</f>
        <v>-0.27115823713834386</v>
      </c>
      <c r="T360" s="24">
        <f ca="1">SQRT(Inputs!$B$38)*I360+SQRT(1-Inputs!$B$38)*_xlfn.NORM.S.INV(RAND())</f>
        <v>-0.62405100313641271</v>
      </c>
      <c r="U360" s="24">
        <f ca="1">SQRT(Inputs!$B$38)*J360+SQRT(1-Inputs!$B$38)*_xlfn.NORM.S.INV(RAND())</f>
        <v>-8.2272725602240526E-2</v>
      </c>
      <c r="V360" s="24">
        <f ca="1">SQRT(Inputs!$B$38)*K360+SQRT(1-Inputs!$B$38)*_xlfn.NORM.S.INV(RAND())</f>
        <v>-0.18479357024453386</v>
      </c>
      <c r="W360" s="24">
        <f ca="1">SQRT(Inputs!$B$38)*L360+SQRT(1-Inputs!$B$38)*_xlfn.NORM.S.INV(RAND())</f>
        <v>0.33826087184255565</v>
      </c>
      <c r="X360" s="24">
        <f ca="1">SQRT(Inputs!$B$38)*M360+SQRT(1-Inputs!$B$38)*_xlfn.NORM.S.INV(RAND())</f>
        <v>-2.2786130094978088</v>
      </c>
      <c r="Y360" s="24">
        <f ca="1">SQRT(Inputs!$B$38)*C360+SQRT(1-Inputs!$B$38)*_xlfn.NORM.S.INV(RAND())</f>
        <v>-1.9207758699814184</v>
      </c>
      <c r="Z360" s="24">
        <f ca="1">SQRT(Inputs!$B$38)*D360+SQRT(1-Inputs!$B$38)*_xlfn.NORM.S.INV(RAND())</f>
        <v>-0.12922875348564156</v>
      </c>
      <c r="AA360" s="24">
        <f ca="1">SQRT(Inputs!$B$38)*E360+SQRT(1-Inputs!$B$38)*_xlfn.NORM.S.INV(RAND())</f>
        <v>0.62679526481440562</v>
      </c>
      <c r="AB360" s="24">
        <f ca="1">SQRT(Inputs!$B$38)*F360+SQRT(1-Inputs!$B$38)*_xlfn.NORM.S.INV(RAND())</f>
        <v>0.92478280740221142</v>
      </c>
      <c r="AC360" s="24">
        <f ca="1">SQRT(Inputs!$B$38)*G360+SQRT(1-Inputs!$B$38)*_xlfn.NORM.S.INV(RAND())</f>
        <v>-0.51567480964676782</v>
      </c>
      <c r="AD360" s="24">
        <f ca="1">SQRT(Inputs!$B$38)*H360+SQRT(1-Inputs!$B$38)*_xlfn.NORM.S.INV(RAND())</f>
        <v>-0.76701912266511418</v>
      </c>
      <c r="AE360" s="24">
        <f ca="1">SQRT(Inputs!$B$38)*I360+SQRT(1-Inputs!$B$38)*_xlfn.NORM.S.INV(RAND())</f>
        <v>-0.28195312369253689</v>
      </c>
      <c r="AF360" s="24">
        <f ca="1">SQRT(Inputs!$B$38)*J360+SQRT(1-Inputs!$B$38)*_xlfn.NORM.S.INV(RAND())</f>
        <v>1.1567407997784289</v>
      </c>
      <c r="AG360" s="24">
        <f ca="1">SQRT(Inputs!$B$38)*K360+SQRT(1-Inputs!$B$38)*_xlfn.NORM.S.INV(RAND())</f>
        <v>0.1308157733783929</v>
      </c>
      <c r="AH360" s="24">
        <f ca="1">SQRT(Inputs!$B$38)*L360+SQRT(1-Inputs!$B$38)*_xlfn.NORM.S.INV(RAND())</f>
        <v>1.1992169592129702</v>
      </c>
      <c r="AI360" s="24">
        <f ca="1">SQRT(Inputs!$B$38)*M360+SQRT(1-Inputs!$B$38)*_xlfn.NORM.S.INV(RAND())</f>
        <v>5.7153795713683619E-2</v>
      </c>
      <c r="AJ360" s="24">
        <f ca="1">SQRT(Inputs!$B$38)*C360+SQRT(1-Inputs!$B$38)*_xlfn.NORM.S.INV(RAND())</f>
        <v>-1.9211153009792139</v>
      </c>
      <c r="AK360" s="24">
        <f ca="1">SQRT(Inputs!$B$38)*D360+SQRT(1-Inputs!$B$38)*_xlfn.NORM.S.INV(RAND())</f>
        <v>0.22450601041834803</v>
      </c>
      <c r="AL360" s="24">
        <f ca="1">SQRT(Inputs!$B$38)*E360+SQRT(1-Inputs!$B$38)*_xlfn.NORM.S.INV(RAND())</f>
        <v>5.8692142040920048E-3</v>
      </c>
      <c r="AM360" s="24">
        <f ca="1">SQRT(Inputs!$B$38)*F360+SQRT(1-Inputs!$B$38)*_xlfn.NORM.S.INV(RAND())</f>
        <v>2.2958643054547445</v>
      </c>
      <c r="AN360" s="24">
        <f ca="1">SQRT(Inputs!$B$38)*G360+SQRT(1-Inputs!$B$38)*_xlfn.NORM.S.INV(RAND())</f>
        <v>0.36889958342873541</v>
      </c>
      <c r="AO360" s="24">
        <f ca="1">SQRT(Inputs!$B$38)*H360+SQRT(1-Inputs!$B$38)*_xlfn.NORM.S.INV(RAND())</f>
        <v>1.069139413656599</v>
      </c>
      <c r="AP360" s="24">
        <f ca="1">SQRT(Inputs!$B$38)*I360+SQRT(1-Inputs!$B$38)*_xlfn.NORM.S.INV(RAND())</f>
        <v>-1.4228194336871662</v>
      </c>
      <c r="AQ360" s="24">
        <f ca="1">SQRT(Inputs!$B$38)*J360+SQRT(1-Inputs!$B$38)*_xlfn.NORM.S.INV(RAND())</f>
        <v>-0.2900356515278435</v>
      </c>
      <c r="AR360" s="24">
        <f ca="1">SQRT(Inputs!$B$38)*K360+SQRT(1-Inputs!$B$38)*_xlfn.NORM.S.INV(RAND())</f>
        <v>-0.3948556729222058</v>
      </c>
      <c r="AS360" s="24">
        <f ca="1">SQRT(Inputs!$B$38)*L360+SQRT(1-Inputs!$B$38)*_xlfn.NORM.S.INV(RAND())</f>
        <v>0.31140513835064682</v>
      </c>
      <c r="AT360" s="24">
        <f ca="1">SQRT(Inputs!$B$38)*M360+SQRT(1-Inputs!$B$38)*_xlfn.NORM.S.INV(RAND())</f>
        <v>-2.983109900829084</v>
      </c>
      <c r="AU360" s="15">
        <f ca="1">Inputs!$B$6*EXP($B$8-0.5*C$5^2+C$5*N360)</f>
        <v>5401.1954100591975</v>
      </c>
      <c r="AV360" s="15">
        <f t="shared" ca="1" si="183"/>
        <v>7751.8232594653391</v>
      </c>
      <c r="AW360" s="15">
        <f t="shared" ca="1" si="184"/>
        <v>10997.364411059336</v>
      </c>
      <c r="AX360" s="15">
        <f t="shared" ca="1" si="185"/>
        <v>14171.830568610761</v>
      </c>
      <c r="AY360" s="15">
        <f t="shared" ca="1" si="186"/>
        <v>18068.70111763517</v>
      </c>
      <c r="AZ360" s="15">
        <f t="shared" ca="1" si="187"/>
        <v>21448.407000463663</v>
      </c>
      <c r="BA360" s="15">
        <f t="shared" ca="1" si="188"/>
        <v>24587.855678126103</v>
      </c>
      <c r="BB360" s="15">
        <f t="shared" ca="1" si="189"/>
        <v>29855.912012327954</v>
      </c>
      <c r="BC360" s="15">
        <f t="shared" ca="1" si="190"/>
        <v>35919.411229861595</v>
      </c>
      <c r="BD360" s="15">
        <f t="shared" ca="1" si="191"/>
        <v>45419.176766038952</v>
      </c>
      <c r="BE360" s="15">
        <f t="shared" ca="1" si="192"/>
        <v>45224.63199821036</v>
      </c>
      <c r="BF360" s="15">
        <f ca="1">Inputs!$B$13*EXP($B$9-0.5*C$6^2+C$6*Y360)</f>
        <v>9451.0379574583822</v>
      </c>
      <c r="BG360" s="15">
        <f t="shared" ca="1" si="193"/>
        <v>11252.838462953574</v>
      </c>
      <c r="BH360" s="15">
        <f t="shared" ca="1" si="194"/>
        <v>15255.153327168848</v>
      </c>
      <c r="BI360" s="15">
        <f t="shared" ca="1" si="195"/>
        <v>21531.274866879121</v>
      </c>
      <c r="BJ360" s="15">
        <f t="shared" ca="1" si="196"/>
        <v>24505.020312233541</v>
      </c>
      <c r="BK360" s="15">
        <f t="shared" ca="1" si="197"/>
        <v>27093.088555110084</v>
      </c>
      <c r="BL360" s="15">
        <f t="shared" ca="1" si="198"/>
        <v>32086.506057499893</v>
      </c>
      <c r="BM360" s="15">
        <f t="shared" ca="1" si="199"/>
        <v>45536.359106825417</v>
      </c>
      <c r="BN360" s="15">
        <f t="shared" ca="1" si="200"/>
        <v>56888.879571620695</v>
      </c>
      <c r="BO360" s="15">
        <f t="shared" ca="1" si="201"/>
        <v>80465.934390648734</v>
      </c>
      <c r="BP360" s="15">
        <f t="shared" ca="1" si="202"/>
        <v>99681.875957979442</v>
      </c>
      <c r="BQ360" s="15">
        <f ca="1">Inputs!$B$20*EXP($B$10-0.5*C$7^2+C$7*AJ360)</f>
        <v>2170.1299862753635</v>
      </c>
      <c r="BR360" s="15">
        <f t="shared" ca="1" si="203"/>
        <v>3162.1975311996694</v>
      </c>
      <c r="BS360" s="15">
        <f t="shared" ca="1" si="204"/>
        <v>4337.5954789751268</v>
      </c>
      <c r="BT360" s="15">
        <f t="shared" ca="1" si="205"/>
        <v>10922.231878028539</v>
      </c>
      <c r="BU360" s="15">
        <f t="shared" ca="1" si="206"/>
        <v>16550.201190473083</v>
      </c>
      <c r="BV360" s="15">
        <f t="shared" ca="1" si="207"/>
        <v>29297.557550608137</v>
      </c>
      <c r="BW360" s="15">
        <f t="shared" ca="1" si="208"/>
        <v>30252.470455205064</v>
      </c>
      <c r="BX360" s="15">
        <f t="shared" ca="1" si="209"/>
        <v>39922.829029556095</v>
      </c>
      <c r="BY360" s="15">
        <f t="shared" ca="1" si="210"/>
        <v>51868.420682144897</v>
      </c>
      <c r="BZ360" s="15">
        <f t="shared" ca="1" si="211"/>
        <v>77066.566642318721</v>
      </c>
      <c r="CA360" s="15">
        <f t="shared" ca="1" si="212"/>
        <v>63713.076908592993</v>
      </c>
      <c r="CB360" s="15">
        <f ca="1">(AU360*DCF!C$10-DCF!C$5*MAX(AU360*DCF!C$10,0)-MAX(AU360-Inputs!$B$6,0)/Inputs!$B$10)*DCF!C$6</f>
        <v>1039.9444691430838</v>
      </c>
      <c r="CC360" s="15">
        <f ca="1">(AV360*DCF!D$10-DCF!D$5*MAX(AV360*DCF!D$10,0)-MAX(AV360-AU360,0)/Inputs!$B$10)*DCF!D$6</f>
        <v>1316.3153218394305</v>
      </c>
      <c r="CD360" s="15">
        <f ca="1">(AW360*DCF!E$10-DCF!E$5*MAX(AW360*DCF!E$10,0)-MAX(AW360-AV360,0)/Inputs!$B$10)*DCF!E$6</f>
        <v>1808.0861085639408</v>
      </c>
      <c r="CE360" s="15">
        <f ca="1">(AX360*DCF!F$10-DCF!F$5*MAX(AX360*DCF!F$10,0)-MAX(AX360-AW360,0)/Inputs!$B$10)*DCF!F$6</f>
        <v>2433.1603245790711</v>
      </c>
      <c r="CF360" s="15">
        <f ca="1">(AY360*DCF!G$10-DCF!G$5*MAX(AY360*DCF!G$10,0)-MAX(AY360-AX360,0)/Inputs!$B$10)*DCF!G$6</f>
        <v>2973.8265777380366</v>
      </c>
      <c r="CG360" s="15">
        <f ca="1">(AZ360*DCF!H$10-DCF!H$5*MAX(AZ360*DCF!H$10,0)-MAX(AZ360-AY360,0)/Inputs!$B$10)*DCF!H$6</f>
        <v>3564.0962349593347</v>
      </c>
      <c r="CH360" s="15">
        <f ca="1">(BA360*DCF!I$10-DCF!I$5*MAX(BA360*DCF!I$10,0)-MAX(BA360-AZ360,0)/Inputs!$B$10)*DCF!I$6</f>
        <v>3976.3246852072357</v>
      </c>
      <c r="CI360" s="15">
        <f ca="1">(BB360*DCF!J$10-DCF!J$5*MAX(BB360*DCF!J$10,0)-MAX(BB360-BA360,0)/Inputs!$B$10)*DCF!J$6</f>
        <v>4325.0566498671478</v>
      </c>
      <c r="CJ360" s="15">
        <f ca="1">(BC360*DCF!K$10-DCF!K$5*MAX(BC360*DCF!K$10,0)-MAX(BC360-BB360,0)/Inputs!$B$10)*DCF!K$6</f>
        <v>4933.6507519080478</v>
      </c>
      <c r="CK360" s="15">
        <f ca="1">(BD360*DCF!L$10-DCF!L$5*MAX(BD360*DCF!L$10,0)-MAX(BD360-BC360,0)/Inputs!$B$10)*DCF!L$6</f>
        <v>5621.6020474584202</v>
      </c>
      <c r="CL360" s="15">
        <f ca="1">(BE360*DCF!M$10-DCF!M$5*MAX(BE360*DCF!M$10,0)-MAX(BE360-BD360,0)/Inputs!$B$10)*DCF!M$6</f>
        <v>6381.7805124423485</v>
      </c>
      <c r="CM360" s="15">
        <f ca="1">(BF360*DCF!C$28-DCF!C$5*MAX(BF360*DCF!C$28,0)-MAX(BF360-Inputs!$B$13,0)/Inputs!$B$17)*DCF!C$6</f>
        <v>2884.3948034996947</v>
      </c>
      <c r="CN360" s="15">
        <f ca="1">(BG360*DCF!D$28-DCF!D$5*MAX(BG360*DCF!D$28,0)-MAX(BG360-BF360,0)/Inputs!$B$17)*DCF!D$6</f>
        <v>2929.8138009759987</v>
      </c>
      <c r="CO360" s="15">
        <f ca="1">(BH360*DCF!E$28-DCF!E$5*MAX(BH360*DCF!E$28,0)-MAX(BH360-BG360,0)/Inputs!$B$17)*DCF!E$6</f>
        <v>3531.7298935350464</v>
      </c>
      <c r="CP360" s="15">
        <f ca="1">(BI360*DCF!F$28-DCF!F$5*MAX(BI360*DCF!F$28,0)-MAX(BI360-BH360,0)/Inputs!$B$17)*DCF!F$6</f>
        <v>4702.5068460348439</v>
      </c>
      <c r="CQ360" s="15">
        <f ca="1">(BJ360*DCF!G$28-DCF!G$5*MAX(BJ360*DCF!G$28,0)-MAX(BJ360-BI360,0)/Inputs!$B$17)*DCF!G$6</f>
        <v>5857.8588321717325</v>
      </c>
      <c r="CR360" s="15">
        <f ca="1">(BK360*DCF!H$28-DCF!H$5*MAX(BK360*DCF!H$28,0)-MAX(BK360-BJ360,0)/Inputs!$B$17)*DCF!H$6</f>
        <v>6298.3065358021413</v>
      </c>
      <c r="CS360" s="15">
        <f ca="1">(BL360*DCF!I$28-DCF!I$5*MAX(BL360*DCF!I$28,0)-MAX(BL360-BK360,0)/Inputs!$B$17)*DCF!I$6</f>
        <v>6828.5308533520965</v>
      </c>
      <c r="CT360" s="15">
        <f ca="1">(BM360*DCF!J$28-DCF!J$5*MAX(BM360*DCF!J$28,0)-MAX(BM360-BL360,0)/Inputs!$B$17)*DCF!J$6</f>
        <v>8375.0477018027632</v>
      </c>
      <c r="CU360" s="15">
        <f ca="1">(BN360*DCF!K$28-DCF!K$5*MAX(BN360*DCF!K$28,0)-MAX(BN360-BM360,0)/Inputs!$B$17)*DCF!K$6</f>
        <v>10623.444967555915</v>
      </c>
      <c r="CV360" s="15">
        <f ca="1">(BO360*DCF!L$28-DCF!L$5*MAX(BO360*DCF!L$28,0)-MAX(BO360-BN360,0)/Inputs!$B$17)*DCF!L$6</f>
        <v>13386.85981355247</v>
      </c>
      <c r="CW360" s="15">
        <f ca="1">(BP360*DCF!M$28-DCF!M$5*MAX(BP360*DCF!M$28,0)-MAX(BP360-BO360,0)/Inputs!$B$17)*DCF!M$6</f>
        <v>16746.596802085387</v>
      </c>
      <c r="CX360" s="15">
        <f ca="1">(BQ360*DCF!C$46-DCF!C$5*MAX(BQ360*DCF!C$46,0)-MAX(BQ360-Inputs!$B$20,0)/Inputs!$B$24)*DCF!C$6</f>
        <v>-501.18475433611167</v>
      </c>
      <c r="CY360" s="15">
        <f ca="1">(BR360*DCF!D$46-DCF!D$5*MAX(BR360*DCF!D$46,0)-MAX(BR360-BQ360,0)/Inputs!$B$24)*DCF!D$6</f>
        <v>-963.02036168699965</v>
      </c>
      <c r="CZ360" s="15">
        <f ca="1">(BS360*DCF!E$46-DCF!E$5*MAX(BS360*DCF!E$46,0)-MAX(BS360-BR360,0)/Inputs!$B$24)*DCF!E$6</f>
        <v>-976.23773052854631</v>
      </c>
      <c r="DA360" s="15">
        <f ca="1">(BT360*DCF!F$46-DCF!F$5*MAX(BT360*DCF!F$46,0)-MAX(BT360-BS360,0)/Inputs!$B$24)*DCF!F$6</f>
        <v>-3193.1002501064045</v>
      </c>
      <c r="DB360" s="15">
        <f ca="1">(BU360*DCF!G$46-DCF!G$5*MAX(BU360*DCF!G$46,0)-MAX(BU360-BT360,0)/Inputs!$B$24)*DCF!G$6</f>
        <v>-2449.8537504525943</v>
      </c>
      <c r="DC360" s="15">
        <f ca="1">(BV360*DCF!H$46-DCF!H$5*MAX(BV360*DCF!H$46,0)-MAX(BV360-BU360,0)/Inputs!$B$24)*DCF!H$6</f>
        <v>-3961.1628845637047</v>
      </c>
      <c r="DD360" s="15">
        <f ca="1">(BW360*DCF!I$46-DCF!I$5*MAX(BW360*DCF!I$46,0)-MAX(BW360-BV360,0)/Inputs!$B$24)*DCF!I$6</f>
        <v>424.57397659276319</v>
      </c>
      <c r="DE360" s="15">
        <f ca="1">(BX360*DCF!J$46-DCF!J$5*MAX(BX360*DCF!J$46,0)-MAX(BX360-BW360,0)/Inputs!$B$24)*DCF!J$6</f>
        <v>-889.76885710510635</v>
      </c>
      <c r="DF360" s="15">
        <f ca="1">(BY360*DCF!K$46-DCF!K$5*MAX(BY360*DCF!K$46,0)-MAX(BY360-BX360,0)/Inputs!$B$24)*DCF!K$6</f>
        <v>36.545367966115592</v>
      </c>
      <c r="DG360" s="15">
        <f ca="1">(BZ360*DCF!L$46-DCF!L$5*MAX(BZ360*DCF!L$46,0)-MAX(BZ360-BY360,0)/Inputs!$B$24)*DCF!L$6</f>
        <v>-375.16858275539158</v>
      </c>
      <c r="DH360" s="15">
        <f ca="1">(CA360*DCF!M$46-DCF!M$5*MAX(CA360*DCF!M$46,0)-MAX(CA360-BZ360,0)/Inputs!$B$24)*DCF!M$6</f>
        <v>4994.8551220578884</v>
      </c>
      <c r="DI360" s="15">
        <f ca="1">SUM(CB360:CL360)+BE360*DCF!M$10*(1+Inputs!$B$30)*(1-Inputs!$B$33)*(1-Inputs!$B$30/Inputs!$B$31)/(Inputs!$B$29-Inputs!$B$30)*DCF!M$6</f>
        <v>164234.59256857235</v>
      </c>
      <c r="DJ360" s="15">
        <f ca="1">SUM(CM360:CW360)+BP360*DCF!M$28*(1+Inputs!$B$30)*(1-Inputs!$B$33)*(1-Inputs!$B$30/Inputs!$B$31)/(Inputs!$B$29-Inputs!$B$30)*DCF!M$6</f>
        <v>452053.06278024055</v>
      </c>
      <c r="DK360" s="15">
        <f ca="1">SUM(CX360:DH360)+CA360*DCF!M$46*(1+Inputs!$B$30)*(1-Inputs!$B$33)*(1-Inputs!$B$30/Inputs!$B$31)/(Inputs!$B$29-Inputs!$B$30)*DCF!M$6</f>
        <v>90654.441492212369</v>
      </c>
      <c r="DM360" s="15">
        <f ca="1">DI360+DJ360+DK360+Inputs!$B$34+Inputs!$B$36-Inputs!$B$35</f>
        <v>783793.09684102528</v>
      </c>
    </row>
    <row r="361" spans="1:117" x14ac:dyDescent="0.75">
      <c r="A361" s="11">
        <v>348</v>
      </c>
      <c r="C361" s="24">
        <f t="shared" ca="1" si="214"/>
        <v>1.5761688286246365</v>
      </c>
      <c r="D361" s="24">
        <f t="shared" ca="1" si="214"/>
        <v>-1.9473057147595894</v>
      </c>
      <c r="E361" s="24">
        <f t="shared" ca="1" si="214"/>
        <v>-0.40615966038247492</v>
      </c>
      <c r="F361" s="24">
        <f t="shared" ca="1" si="214"/>
        <v>-0.53780123844660777</v>
      </c>
      <c r="G361" s="24">
        <f t="shared" ca="1" si="214"/>
        <v>0.19143738224785367</v>
      </c>
      <c r="H361" s="24">
        <f t="shared" ca="1" si="214"/>
        <v>8.6151369471208036E-2</v>
      </c>
      <c r="I361" s="24">
        <f t="shared" ca="1" si="214"/>
        <v>0.63479487714902527</v>
      </c>
      <c r="J361" s="24">
        <f t="shared" ca="1" si="214"/>
        <v>0.64769298361294469</v>
      </c>
      <c r="K361" s="24">
        <f t="shared" ca="1" si="214"/>
        <v>1.1397113603710318</v>
      </c>
      <c r="L361" s="24">
        <f t="shared" ca="1" si="214"/>
        <v>-1.2169458043428578</v>
      </c>
      <c r="M361" s="24">
        <f t="shared" ca="1" si="214"/>
        <v>-1.3327520739019185</v>
      </c>
      <c r="N361" s="24">
        <f ca="1">SQRT(Inputs!$B$38)*C361+SQRT(1-Inputs!$B$38)*_xlfn.NORM.S.INV(RAND())</f>
        <v>-0.75704557305160247</v>
      </c>
      <c r="O361" s="24">
        <f ca="1">SQRT(Inputs!$B$38)*D361+SQRT(1-Inputs!$B$38)*_xlfn.NORM.S.INV(RAND())</f>
        <v>-1.1338672637145488</v>
      </c>
      <c r="P361" s="24">
        <f ca="1">SQRT(Inputs!$B$38)*E361+SQRT(1-Inputs!$B$38)*_xlfn.NORM.S.INV(RAND())</f>
        <v>-1.273134143018062E-2</v>
      </c>
      <c r="Q361" s="24">
        <f ca="1">SQRT(Inputs!$B$38)*F361+SQRT(1-Inputs!$B$38)*_xlfn.NORM.S.INV(RAND())</f>
        <v>-1.6457891348592155</v>
      </c>
      <c r="R361" s="24">
        <f ca="1">SQRT(Inputs!$B$38)*G361+SQRT(1-Inputs!$B$38)*_xlfn.NORM.S.INV(RAND())</f>
        <v>-1.7568737503385266</v>
      </c>
      <c r="S361" s="24">
        <f ca="1">SQRT(Inputs!$B$38)*H361+SQRT(1-Inputs!$B$38)*_xlfn.NORM.S.INV(RAND())</f>
        <v>1.1363191904587318</v>
      </c>
      <c r="T361" s="24">
        <f ca="1">SQRT(Inputs!$B$38)*I361+SQRT(1-Inputs!$B$38)*_xlfn.NORM.S.INV(RAND())</f>
        <v>-1.0370842264339042E-2</v>
      </c>
      <c r="U361" s="24">
        <f ca="1">SQRT(Inputs!$B$38)*J361+SQRT(1-Inputs!$B$38)*_xlfn.NORM.S.INV(RAND())</f>
        <v>1.0357493333618106</v>
      </c>
      <c r="V361" s="24">
        <f ca="1">SQRT(Inputs!$B$38)*K361+SQRT(1-Inputs!$B$38)*_xlfn.NORM.S.INV(RAND())</f>
        <v>1.0721950519992651</v>
      </c>
      <c r="W361" s="24">
        <f ca="1">SQRT(Inputs!$B$38)*L361+SQRT(1-Inputs!$B$38)*_xlfn.NORM.S.INV(RAND())</f>
        <v>-0.97605876281993398</v>
      </c>
      <c r="X361" s="24">
        <f ca="1">SQRT(Inputs!$B$38)*M361+SQRT(1-Inputs!$B$38)*_xlfn.NORM.S.INV(RAND())</f>
        <v>4.2514710094230912E-2</v>
      </c>
      <c r="Y361" s="24">
        <f ca="1">SQRT(Inputs!$B$38)*C361+SQRT(1-Inputs!$B$38)*_xlfn.NORM.S.INV(RAND())</f>
        <v>1.2068366162230373</v>
      </c>
      <c r="Z361" s="24">
        <f ca="1">SQRT(Inputs!$B$38)*D361+SQRT(1-Inputs!$B$38)*_xlfn.NORM.S.INV(RAND())</f>
        <v>-1.6518479620780468</v>
      </c>
      <c r="AA361" s="24">
        <f ca="1">SQRT(Inputs!$B$38)*E361+SQRT(1-Inputs!$B$38)*_xlfn.NORM.S.INV(RAND())</f>
        <v>-0.39062906763590544</v>
      </c>
      <c r="AB361" s="24">
        <f ca="1">SQRT(Inputs!$B$38)*F361+SQRT(1-Inputs!$B$38)*_xlfn.NORM.S.INV(RAND())</f>
        <v>0.43854891265444529</v>
      </c>
      <c r="AC361" s="24">
        <f ca="1">SQRT(Inputs!$B$38)*G361+SQRT(1-Inputs!$B$38)*_xlfn.NORM.S.INV(RAND())</f>
        <v>1.092580936686677</v>
      </c>
      <c r="AD361" s="24">
        <f ca="1">SQRT(Inputs!$B$38)*H361+SQRT(1-Inputs!$B$38)*_xlfn.NORM.S.INV(RAND())</f>
        <v>0.95014821421081797</v>
      </c>
      <c r="AE361" s="24">
        <f ca="1">SQRT(Inputs!$B$38)*I361+SQRT(1-Inputs!$B$38)*_xlfn.NORM.S.INV(RAND())</f>
        <v>-0.71104797909072615</v>
      </c>
      <c r="AF361" s="24">
        <f ca="1">SQRT(Inputs!$B$38)*J361+SQRT(1-Inputs!$B$38)*_xlfn.NORM.S.INV(RAND())</f>
        <v>0.44243538661347126</v>
      </c>
      <c r="AG361" s="24">
        <f ca="1">SQRT(Inputs!$B$38)*K361+SQRT(1-Inputs!$B$38)*_xlfn.NORM.S.INV(RAND())</f>
        <v>4.5776395601600961E-2</v>
      </c>
      <c r="AH361" s="24">
        <f ca="1">SQRT(Inputs!$B$38)*L361+SQRT(1-Inputs!$B$38)*_xlfn.NORM.S.INV(RAND())</f>
        <v>-2.0430199491770313</v>
      </c>
      <c r="AI361" s="24">
        <f ca="1">SQRT(Inputs!$B$38)*M361+SQRT(1-Inputs!$B$38)*_xlfn.NORM.S.INV(RAND())</f>
        <v>-1.2299908510801338</v>
      </c>
      <c r="AJ361" s="24">
        <f ca="1">SQRT(Inputs!$B$38)*C361+SQRT(1-Inputs!$B$38)*_xlfn.NORM.S.INV(RAND())</f>
        <v>0.74829803883980006</v>
      </c>
      <c r="AK361" s="24">
        <f ca="1">SQRT(Inputs!$B$38)*D361+SQRT(1-Inputs!$B$38)*_xlfn.NORM.S.INV(RAND())</f>
        <v>-1.3842200757733605</v>
      </c>
      <c r="AL361" s="24">
        <f ca="1">SQRT(Inputs!$B$38)*E361+SQRT(1-Inputs!$B$38)*_xlfn.NORM.S.INV(RAND())</f>
        <v>-0.88347207844373232</v>
      </c>
      <c r="AM361" s="24">
        <f ca="1">SQRT(Inputs!$B$38)*F361+SQRT(1-Inputs!$B$38)*_xlfn.NORM.S.INV(RAND())</f>
        <v>-0.39312816879850182</v>
      </c>
      <c r="AN361" s="24">
        <f ca="1">SQRT(Inputs!$B$38)*G361+SQRT(1-Inputs!$B$38)*_xlfn.NORM.S.INV(RAND())</f>
        <v>-0.55031202440868199</v>
      </c>
      <c r="AO361" s="24">
        <f ca="1">SQRT(Inputs!$B$38)*H361+SQRT(1-Inputs!$B$38)*_xlfn.NORM.S.INV(RAND())</f>
        <v>0.66761033844162343</v>
      </c>
      <c r="AP361" s="24">
        <f ca="1">SQRT(Inputs!$B$38)*I361+SQRT(1-Inputs!$B$38)*_xlfn.NORM.S.INV(RAND())</f>
        <v>5.569830557276878E-2</v>
      </c>
      <c r="AQ361" s="24">
        <f ca="1">SQRT(Inputs!$B$38)*J361+SQRT(1-Inputs!$B$38)*_xlfn.NORM.S.INV(RAND())</f>
        <v>0.48033724404943701</v>
      </c>
      <c r="AR361" s="24">
        <f ca="1">SQRT(Inputs!$B$38)*K361+SQRT(1-Inputs!$B$38)*_xlfn.NORM.S.INV(RAND())</f>
        <v>2.0101902916156043</v>
      </c>
      <c r="AS361" s="24">
        <f ca="1">SQRT(Inputs!$B$38)*L361+SQRT(1-Inputs!$B$38)*_xlfn.NORM.S.INV(RAND())</f>
        <v>1.2843821196256182</v>
      </c>
      <c r="AT361" s="24">
        <f ca="1">SQRT(Inputs!$B$38)*M361+SQRT(1-Inputs!$B$38)*_xlfn.NORM.S.INV(RAND())</f>
        <v>0.24379513163457001</v>
      </c>
      <c r="AU361" s="15">
        <f ca="1">Inputs!$B$6*EXP($B$8-0.5*C$5^2+C$5*N361)</f>
        <v>4389.9236807805337</v>
      </c>
      <c r="AV361" s="15">
        <f t="shared" ca="1" si="183"/>
        <v>4523.0201581077317</v>
      </c>
      <c r="AW361" s="15">
        <f t="shared" ca="1" si="184"/>
        <v>5505.559236664194</v>
      </c>
      <c r="AX361" s="15">
        <f t="shared" ca="1" si="185"/>
        <v>5472.4867067843752</v>
      </c>
      <c r="AY361" s="15">
        <f t="shared" ca="1" si="186"/>
        <v>5447.320427352779</v>
      </c>
      <c r="AZ361" s="15">
        <f t="shared" ca="1" si="187"/>
        <v>7550.2719177459885</v>
      </c>
      <c r="BA361" s="15">
        <f t="shared" ca="1" si="188"/>
        <v>9229.5789511354124</v>
      </c>
      <c r="BB361" s="15">
        <f t="shared" ca="1" si="189"/>
        <v>12535.415760229562</v>
      </c>
      <c r="BC361" s="15">
        <f t="shared" ca="1" si="190"/>
        <v>17026.821661536986</v>
      </c>
      <c r="BD361" s="15">
        <f t="shared" ca="1" si="191"/>
        <v>19039.455898358228</v>
      </c>
      <c r="BE361" s="15">
        <f t="shared" ca="1" si="192"/>
        <v>23420.927973596237</v>
      </c>
      <c r="BF361" s="15">
        <f ca="1">Inputs!$B$13*EXP($B$9-0.5*C$6^2+C$6*Y361)</f>
        <v>17569.536541200308</v>
      </c>
      <c r="BG361" s="15">
        <f t="shared" ca="1" si="193"/>
        <v>15893.709057710072</v>
      </c>
      <c r="BH361" s="15">
        <f t="shared" ca="1" si="194"/>
        <v>18200.93539078888</v>
      </c>
      <c r="BI361" s="15">
        <f t="shared" ca="1" si="195"/>
        <v>23836.577622443248</v>
      </c>
      <c r="BJ361" s="15">
        <f t="shared" ca="1" si="196"/>
        <v>34206.498532070938</v>
      </c>
      <c r="BK361" s="15">
        <f t="shared" ca="1" si="197"/>
        <v>47779.52173055867</v>
      </c>
      <c r="BL361" s="15">
        <f t="shared" ca="1" si="198"/>
        <v>53524.898441722151</v>
      </c>
      <c r="BM361" s="15">
        <f t="shared" ca="1" si="199"/>
        <v>69511.071431353703</v>
      </c>
      <c r="BN361" s="15">
        <f t="shared" ca="1" si="200"/>
        <v>85960.169992842682</v>
      </c>
      <c r="BO361" s="15">
        <f t="shared" ca="1" si="201"/>
        <v>83407.623006391586</v>
      </c>
      <c r="BP361" s="15">
        <f t="shared" ca="1" si="202"/>
        <v>89305.299897964636</v>
      </c>
      <c r="BQ361" s="15">
        <f ca="1">Inputs!$B$20*EXP($B$10-0.5*C$7^2+C$7*AJ361)</f>
        <v>5593.3688755347503</v>
      </c>
      <c r="BR361" s="15">
        <f t="shared" ca="1" si="203"/>
        <v>4889.8550341205655</v>
      </c>
      <c r="BS361" s="15">
        <f t="shared" ca="1" si="204"/>
        <v>5195.5069375703779</v>
      </c>
      <c r="BT361" s="15">
        <f t="shared" ca="1" si="205"/>
        <v>6461.5224029761412</v>
      </c>
      <c r="BU361" s="15">
        <f t="shared" ca="1" si="206"/>
        <v>7838.4520808549923</v>
      </c>
      <c r="BV361" s="15">
        <f t="shared" ca="1" si="207"/>
        <v>12675.656598840209</v>
      </c>
      <c r="BW361" s="15">
        <f t="shared" ca="1" si="208"/>
        <v>17897.914625392637</v>
      </c>
      <c r="BX361" s="15">
        <f t="shared" ca="1" si="209"/>
        <v>27563.557164294398</v>
      </c>
      <c r="BY361" s="15">
        <f t="shared" ca="1" si="210"/>
        <v>56735.554755769168</v>
      </c>
      <c r="BZ361" s="15">
        <f t="shared" ca="1" si="211"/>
        <v>100808.89221759299</v>
      </c>
      <c r="CA361" s="15">
        <f t="shared" ca="1" si="212"/>
        <v>147875.45817032582</v>
      </c>
      <c r="CB361" s="15">
        <f ca="1">(AU361*DCF!C$10-DCF!C$5*MAX(AU361*DCF!C$10,0)-MAX(AU361-Inputs!$B$6,0)/Inputs!$B$10)*DCF!C$6</f>
        <v>1047.1550168227459</v>
      </c>
      <c r="CC361" s="15">
        <f ca="1">(AV361*DCF!D$10-DCF!D$5*MAX(AV361*DCF!D$10,0)-MAX(AV361-AU361,0)/Inputs!$B$10)*DCF!D$6</f>
        <v>1070.0034284690535</v>
      </c>
      <c r="CD361" s="15">
        <f ca="1">(AW361*DCF!E$10-DCF!E$5*MAX(AW361*DCF!E$10,0)-MAX(AW361-AV361,0)/Inputs!$B$10)*DCF!E$6</f>
        <v>1049.837497536598</v>
      </c>
      <c r="CE361" s="15">
        <f ca="1">(AX361*DCF!F$10-DCF!F$5*MAX(AX361*DCF!F$10,0)-MAX(AX361-AW361,0)/Inputs!$B$10)*DCF!F$6</f>
        <v>1194.6351266807364</v>
      </c>
      <c r="CF361" s="15">
        <f ca="1">(AY361*DCF!G$10-DCF!G$5*MAX(AY361*DCF!G$10,0)-MAX(AY361-AX361,0)/Inputs!$B$10)*DCF!G$6</f>
        <v>1122.3650754881492</v>
      </c>
      <c r="CG361" s="15">
        <f ca="1">(AZ361*DCF!H$10-DCF!H$5*MAX(AZ361*DCF!H$10,0)-MAX(AZ361-AY361,0)/Inputs!$B$10)*DCF!H$6</f>
        <v>1092.4739709942876</v>
      </c>
      <c r="CH361" s="15">
        <f ca="1">(BA361*DCF!I$10-DCF!I$5*MAX(BA361*DCF!I$10,0)-MAX(BA361-AZ361,0)/Inputs!$B$10)*DCF!I$6</f>
        <v>1410.4421872300622</v>
      </c>
      <c r="CI361" s="15">
        <f ca="1">(BB361*DCF!J$10-DCF!J$5*MAX(BB361*DCF!J$10,0)-MAX(BB361-BA361,0)/Inputs!$B$10)*DCF!J$6</f>
        <v>1650.1613380855515</v>
      </c>
      <c r="CJ361" s="15">
        <f ca="1">(BC361*DCF!K$10-DCF!K$5*MAX(BC361*DCF!K$10,0)-MAX(BC361-BB361,0)/Inputs!$B$10)*DCF!K$6</f>
        <v>2112.3163807551205</v>
      </c>
      <c r="CK361" s="15">
        <f ca="1">(BD361*DCF!L$10-DCF!L$5*MAX(BD361*DCF!L$10,0)-MAX(BD361-BC361,0)/Inputs!$B$10)*DCF!L$6</f>
        <v>2611.245808934088</v>
      </c>
      <c r="CL361" s="15">
        <f ca="1">(BE361*DCF!M$10-DCF!M$5*MAX(BE361*DCF!M$10,0)-MAX(BE361-BD361,0)/Inputs!$B$10)*DCF!M$6</f>
        <v>2781.582209437413</v>
      </c>
      <c r="CM361" s="15">
        <f ca="1">(BF361*DCF!C$28-DCF!C$5*MAX(BF361*DCF!C$28,0)-MAX(BF361-Inputs!$B$13,0)/Inputs!$B$17)*DCF!C$6</f>
        <v>3934.2697907214547</v>
      </c>
      <c r="CN361" s="15">
        <f ca="1">(BG361*DCF!D$28-DCF!D$5*MAX(BG361*DCF!D$28,0)-MAX(BG361-BF361,0)/Inputs!$B$17)*DCF!D$6</f>
        <v>4681.0638869875129</v>
      </c>
      <c r="CO361" s="15">
        <f ca="1">(BH361*DCF!E$28-DCF!E$5*MAX(BH361*DCF!E$28,0)-MAX(BH361-BG361,0)/Inputs!$B$17)*DCF!E$6</f>
        <v>4700.1064448163634</v>
      </c>
      <c r="CP361" s="15">
        <f ca="1">(BI361*DCF!F$28-DCF!F$5*MAX(BI361*DCF!F$28,0)-MAX(BI361-BH361,0)/Inputs!$B$17)*DCF!F$6</f>
        <v>5444.9452020869421</v>
      </c>
      <c r="CQ361" s="15">
        <f ca="1">(BJ361*DCF!G$28-DCF!G$5*MAX(BJ361*DCF!G$28,0)-MAX(BJ361-BI361,0)/Inputs!$B$17)*DCF!G$6</f>
        <v>7131.0173134130446</v>
      </c>
      <c r="CR361" s="15">
        <f ca="1">(BK361*DCF!H$28-DCF!H$5*MAX(BK361*DCF!H$28,0)-MAX(BK361-BJ361,0)/Inputs!$B$17)*DCF!H$6</f>
        <v>9707.5359646247052</v>
      </c>
      <c r="CS361" s="15">
        <f ca="1">(BL361*DCF!I$28-DCF!I$5*MAX(BL361*DCF!I$28,0)-MAX(BL361-BK361,0)/Inputs!$B$17)*DCF!I$6</f>
        <v>11761.90473355595</v>
      </c>
      <c r="CT361" s="15">
        <f ca="1">(BM361*DCF!J$28-DCF!J$5*MAX(BM361*DCF!J$28,0)-MAX(BM361-BL361,0)/Inputs!$B$17)*DCF!J$6</f>
        <v>13387.103539713946</v>
      </c>
      <c r="CU361" s="15">
        <f ca="1">(BN361*DCF!K$28-DCF!K$5*MAX(BN361*DCF!K$28,0)-MAX(BN361-BM361,0)/Inputs!$B$17)*DCF!K$6</f>
        <v>16138.551135414857</v>
      </c>
      <c r="CV361" s="15">
        <f ca="1">(BO361*DCF!L$28-DCF!L$5*MAX(BO361*DCF!L$28,0)-MAX(BO361-BN361,0)/Inputs!$B$17)*DCF!L$6</f>
        <v>16641.571505234417</v>
      </c>
      <c r="CW361" s="15">
        <f ca="1">(BP361*DCF!M$28-DCF!M$5*MAX(BP361*DCF!M$28,0)-MAX(BP361-BO361,0)/Inputs!$B$17)*DCF!M$6</f>
        <v>16186.370903618852</v>
      </c>
      <c r="CX361" s="15">
        <f ca="1">(BQ361*DCF!C$46-DCF!C$5*MAX(BQ361*DCF!C$46,0)-MAX(BQ361-Inputs!$B$20,0)/Inputs!$B$24)*DCF!C$6</f>
        <v>-2396.7913687307737</v>
      </c>
      <c r="CY361" s="15">
        <f ca="1">(BR361*DCF!D$46-DCF!D$5*MAX(BR361*DCF!D$46,0)-MAX(BR361-BQ361,0)/Inputs!$B$24)*DCF!D$6</f>
        <v>-834.58422143090047</v>
      </c>
      <c r="CZ361" s="15">
        <f ca="1">(BS361*DCF!E$46-DCF!E$5*MAX(BS361*DCF!E$46,0)-MAX(BS361-BR361,0)/Inputs!$B$24)*DCF!E$6</f>
        <v>-734.8573073000681</v>
      </c>
      <c r="DA361" s="15">
        <f ca="1">(BT361*DCF!F$46-DCF!F$5*MAX(BT361*DCF!F$46,0)-MAX(BT361-BS361,0)/Inputs!$B$24)*DCF!F$6</f>
        <v>-931.56516700180441</v>
      </c>
      <c r="DB361" s="15">
        <f ca="1">(BU361*DCF!G$46-DCF!G$5*MAX(BU361*DCF!G$46,0)-MAX(BU361-BT361,0)/Inputs!$B$24)*DCF!G$6</f>
        <v>-726.84197993943815</v>
      </c>
      <c r="DC361" s="15">
        <f ca="1">(BV361*DCF!H$46-DCF!H$5*MAX(BV361*DCF!H$46,0)-MAX(BV361-BU361,0)/Inputs!$B$24)*DCF!H$6</f>
        <v>-1503.1316659200936</v>
      </c>
      <c r="DD361" s="15">
        <f ca="1">(BW361*DCF!I$46-DCF!I$5*MAX(BW361*DCF!I$46,0)-MAX(BW361-BV361,0)/Inputs!$B$24)*DCF!I$6</f>
        <v>-1085.7489785230237</v>
      </c>
      <c r="DE361" s="15">
        <f ca="1">(BX361*DCF!J$46-DCF!J$5*MAX(BX361*DCF!J$46,0)-MAX(BX361-BW361,0)/Inputs!$B$24)*DCF!J$6</f>
        <v>-1406.9555087882343</v>
      </c>
      <c r="DF361" s="15">
        <f ca="1">(BY361*DCF!K$46-DCF!K$5*MAX(BY361*DCF!K$46,0)-MAX(BY361-BX361,0)/Inputs!$B$24)*DCF!K$6</f>
        <v>-3905.438254480287</v>
      </c>
      <c r="DG361" s="15">
        <f ca="1">(BZ361*DCF!L$46-DCF!L$5*MAX(BZ361*DCF!L$46,0)-MAX(BZ361-BY361,0)/Inputs!$B$24)*DCF!L$6</f>
        <v>-3005.490035275111</v>
      </c>
      <c r="DH361" s="15">
        <f ca="1">(CA361*DCF!M$46-DCF!M$5*MAX(CA361*DCF!M$46,0)-MAX(CA361-BZ361,0)/Inputs!$B$24)*DCF!M$6</f>
        <v>1753.2980724059446</v>
      </c>
      <c r="DI361" s="15">
        <f ca="1">SUM(CB361:CL361)+BE361*DCF!M$10*(1+Inputs!$B$30)*(1-Inputs!$B$33)*(1-Inputs!$B$30/Inputs!$B$31)/(Inputs!$B$29-Inputs!$B$30)*DCF!M$6</f>
        <v>82322.970300661924</v>
      </c>
      <c r="DJ361" s="15">
        <f ca="1">SUM(CM361:CW361)+BP361*DCF!M$28*(1+Inputs!$B$30)*(1-Inputs!$B$33)*(1-Inputs!$B$30/Inputs!$B$31)/(Inputs!$B$29-Inputs!$B$30)*DCF!M$6</f>
        <v>441098.2144953481</v>
      </c>
      <c r="DK361" s="15">
        <f ca="1">SUM(CX361:DH361)+CA361*DCF!M$46*(1+Inputs!$B$30)*(1-Inputs!$B$33)*(1-Inputs!$B$30/Inputs!$B$31)/(Inputs!$B$29-Inputs!$B$30)*DCF!M$6</f>
        <v>213854.86888419031</v>
      </c>
      <c r="DM361" s="15">
        <f ca="1">DI361+DJ361+DK361+Inputs!$B$34+Inputs!$B$36-Inputs!$B$35</f>
        <v>814127.05368020036</v>
      </c>
    </row>
    <row r="362" spans="1:117" x14ac:dyDescent="0.75">
      <c r="A362" s="11">
        <v>349</v>
      </c>
      <c r="C362" s="24">
        <f t="shared" ca="1" si="214"/>
        <v>-1.3020706387492003</v>
      </c>
      <c r="D362" s="24">
        <f t="shared" ca="1" si="214"/>
        <v>-1.494427469654134</v>
      </c>
      <c r="E362" s="24">
        <f t="shared" ca="1" si="214"/>
        <v>0.49066144970305542</v>
      </c>
      <c r="F362" s="24">
        <f t="shared" ca="1" si="214"/>
        <v>-0.90149104573345928</v>
      </c>
      <c r="G362" s="24">
        <f t="shared" ca="1" si="214"/>
        <v>-0.13544789765713466</v>
      </c>
      <c r="H362" s="24">
        <f t="shared" ca="1" si="214"/>
        <v>-1.1186714064824443</v>
      </c>
      <c r="I362" s="24">
        <f t="shared" ca="1" si="214"/>
        <v>-0.3535237330528721</v>
      </c>
      <c r="J362" s="24">
        <f t="shared" ca="1" si="214"/>
        <v>-0.55681369003091641</v>
      </c>
      <c r="K362" s="24">
        <f t="shared" ca="1" si="214"/>
        <v>1.2574802232033877</v>
      </c>
      <c r="L362" s="24">
        <f t="shared" ca="1" si="214"/>
        <v>1.62496082381186</v>
      </c>
      <c r="M362" s="24">
        <f t="shared" ca="1" si="214"/>
        <v>-1.1617651624868703</v>
      </c>
      <c r="N362" s="24">
        <f ca="1">SQRT(Inputs!$B$38)*C362+SQRT(1-Inputs!$B$38)*_xlfn.NORM.S.INV(RAND())</f>
        <v>-0.21906732599007089</v>
      </c>
      <c r="O362" s="24">
        <f ca="1">SQRT(Inputs!$B$38)*D362+SQRT(1-Inputs!$B$38)*_xlfn.NORM.S.INV(RAND())</f>
        <v>-0.68910337680422928</v>
      </c>
      <c r="P362" s="24">
        <f ca="1">SQRT(Inputs!$B$38)*E362+SQRT(1-Inputs!$B$38)*_xlfn.NORM.S.INV(RAND())</f>
        <v>0.26208047884387531</v>
      </c>
      <c r="Q362" s="24">
        <f ca="1">SQRT(Inputs!$B$38)*F362+SQRT(1-Inputs!$B$38)*_xlfn.NORM.S.INV(RAND())</f>
        <v>-1.32899544539962</v>
      </c>
      <c r="R362" s="24">
        <f ca="1">SQRT(Inputs!$B$38)*G362+SQRT(1-Inputs!$B$38)*_xlfn.NORM.S.INV(RAND())</f>
        <v>-0.52305104252530299</v>
      </c>
      <c r="S362" s="24">
        <f ca="1">SQRT(Inputs!$B$38)*H362+SQRT(1-Inputs!$B$38)*_xlfn.NORM.S.INV(RAND())</f>
        <v>-9.8024558727989763E-2</v>
      </c>
      <c r="T362" s="24">
        <f ca="1">SQRT(Inputs!$B$38)*I362+SQRT(1-Inputs!$B$38)*_xlfn.NORM.S.INV(RAND())</f>
        <v>-0.9650729524258711</v>
      </c>
      <c r="U362" s="24">
        <f ca="1">SQRT(Inputs!$B$38)*J362+SQRT(1-Inputs!$B$38)*_xlfn.NORM.S.INV(RAND())</f>
        <v>-0.73429284159468788</v>
      </c>
      <c r="V362" s="24">
        <f ca="1">SQRT(Inputs!$B$38)*K362+SQRT(1-Inputs!$B$38)*_xlfn.NORM.S.INV(RAND())</f>
        <v>-0.30728964118858815</v>
      </c>
      <c r="W362" s="24">
        <f ca="1">SQRT(Inputs!$B$38)*L362+SQRT(1-Inputs!$B$38)*_xlfn.NORM.S.INV(RAND())</f>
        <v>1.2985359757048451</v>
      </c>
      <c r="X362" s="24">
        <f ca="1">SQRT(Inputs!$B$38)*M362+SQRT(1-Inputs!$B$38)*_xlfn.NORM.S.INV(RAND())</f>
        <v>-0.35394755444615178</v>
      </c>
      <c r="Y362" s="24">
        <f ca="1">SQRT(Inputs!$B$38)*C362+SQRT(1-Inputs!$B$38)*_xlfn.NORM.S.INV(RAND())</f>
        <v>-2.15928465091157</v>
      </c>
      <c r="Z362" s="24">
        <f ca="1">SQRT(Inputs!$B$38)*D362+SQRT(1-Inputs!$B$38)*_xlfn.NORM.S.INV(RAND())</f>
        <v>0.37296230452986145</v>
      </c>
      <c r="AA362" s="24">
        <f ca="1">SQRT(Inputs!$B$38)*E362+SQRT(1-Inputs!$B$38)*_xlfn.NORM.S.INV(RAND())</f>
        <v>0.25232779150541995</v>
      </c>
      <c r="AB362" s="24">
        <f ca="1">SQRT(Inputs!$B$38)*F362+SQRT(1-Inputs!$B$38)*_xlfn.NORM.S.INV(RAND())</f>
        <v>-1.2916272130018307</v>
      </c>
      <c r="AC362" s="24">
        <f ca="1">SQRT(Inputs!$B$38)*G362+SQRT(1-Inputs!$B$38)*_xlfn.NORM.S.INV(RAND())</f>
        <v>0.58438767429227156</v>
      </c>
      <c r="AD362" s="24">
        <f ca="1">SQRT(Inputs!$B$38)*H362+SQRT(1-Inputs!$B$38)*_xlfn.NORM.S.INV(RAND())</f>
        <v>0.51814219921900739</v>
      </c>
      <c r="AE362" s="24">
        <f ca="1">SQRT(Inputs!$B$38)*I362+SQRT(1-Inputs!$B$38)*_xlfn.NORM.S.INV(RAND())</f>
        <v>-0.6620512417256823</v>
      </c>
      <c r="AF362" s="24">
        <f ca="1">SQRT(Inputs!$B$38)*J362+SQRT(1-Inputs!$B$38)*_xlfn.NORM.S.INV(RAND())</f>
        <v>-1.2129915926703521</v>
      </c>
      <c r="AG362" s="24">
        <f ca="1">SQRT(Inputs!$B$38)*K362+SQRT(1-Inputs!$B$38)*_xlfn.NORM.S.INV(RAND())</f>
        <v>0.28966905214141042</v>
      </c>
      <c r="AH362" s="24">
        <f ca="1">SQRT(Inputs!$B$38)*L362+SQRT(1-Inputs!$B$38)*_xlfn.NORM.S.INV(RAND())</f>
        <v>-0.14187556441378668</v>
      </c>
      <c r="AI362" s="24">
        <f ca="1">SQRT(Inputs!$B$38)*M362+SQRT(1-Inputs!$B$38)*_xlfn.NORM.S.INV(RAND())</f>
        <v>-5.6382596240979077E-2</v>
      </c>
      <c r="AJ362" s="24">
        <f ca="1">SQRT(Inputs!$B$38)*C362+SQRT(1-Inputs!$B$38)*_xlfn.NORM.S.INV(RAND())</f>
        <v>-1.0206181125753846</v>
      </c>
      <c r="AK362" s="24">
        <f ca="1">SQRT(Inputs!$B$38)*D362+SQRT(1-Inputs!$B$38)*_xlfn.NORM.S.INV(RAND())</f>
        <v>-0.6148935002349637</v>
      </c>
      <c r="AL362" s="24">
        <f ca="1">SQRT(Inputs!$B$38)*E362+SQRT(1-Inputs!$B$38)*_xlfn.NORM.S.INV(RAND())</f>
        <v>0.74791972683411156</v>
      </c>
      <c r="AM362" s="24">
        <f ca="1">SQRT(Inputs!$B$38)*F362+SQRT(1-Inputs!$B$38)*_xlfn.NORM.S.INV(RAND())</f>
        <v>-0.59973256873222325</v>
      </c>
      <c r="AN362" s="24">
        <f ca="1">SQRT(Inputs!$B$38)*G362+SQRT(1-Inputs!$B$38)*_xlfn.NORM.S.INV(RAND())</f>
        <v>-1.8521377496610385</v>
      </c>
      <c r="AO362" s="24">
        <f ca="1">SQRT(Inputs!$B$38)*H362+SQRT(1-Inputs!$B$38)*_xlfn.NORM.S.INV(RAND())</f>
        <v>-0.60095311335345636</v>
      </c>
      <c r="AP362" s="24">
        <f ca="1">SQRT(Inputs!$B$38)*I362+SQRT(1-Inputs!$B$38)*_xlfn.NORM.S.INV(RAND())</f>
        <v>0.86369009093307814</v>
      </c>
      <c r="AQ362" s="24">
        <f ca="1">SQRT(Inputs!$B$38)*J362+SQRT(1-Inputs!$B$38)*_xlfn.NORM.S.INV(RAND())</f>
        <v>5.2119299165263033E-2</v>
      </c>
      <c r="AR362" s="24">
        <f ca="1">SQRT(Inputs!$B$38)*K362+SQRT(1-Inputs!$B$38)*_xlfn.NORM.S.INV(RAND())</f>
        <v>0.88431458938926044</v>
      </c>
      <c r="AS362" s="24">
        <f ca="1">SQRT(Inputs!$B$38)*L362+SQRT(1-Inputs!$B$38)*_xlfn.NORM.S.INV(RAND())</f>
        <v>1.0298496367156438</v>
      </c>
      <c r="AT362" s="24">
        <f ca="1">SQRT(Inputs!$B$38)*M362+SQRT(1-Inputs!$B$38)*_xlfn.NORM.S.INV(RAND())</f>
        <v>-0.82615353298331962</v>
      </c>
      <c r="AU362" s="15">
        <f ca="1">Inputs!$B$6*EXP($B$8-0.5*C$5^2+C$5*N362)</f>
        <v>4789.3563823272279</v>
      </c>
      <c r="AV362" s="15">
        <f t="shared" ca="1" si="183"/>
        <v>5268.0415255597027</v>
      </c>
      <c r="AW362" s="15">
        <f t="shared" ca="1" si="184"/>
        <v>6654.5711487812359</v>
      </c>
      <c r="AX362" s="15">
        <f t="shared" ca="1" si="185"/>
        <v>6881.6381841802604</v>
      </c>
      <c r="AY362" s="15">
        <f t="shared" ca="1" si="186"/>
        <v>7911.7029625292635</v>
      </c>
      <c r="AZ362" s="15">
        <f t="shared" ca="1" si="187"/>
        <v>9572.3390160958061</v>
      </c>
      <c r="BA362" s="15">
        <f t="shared" ca="1" si="188"/>
        <v>10588.712822693937</v>
      </c>
      <c r="BB362" s="15">
        <f t="shared" ca="1" si="189"/>
        <v>12044.319831484865</v>
      </c>
      <c r="BC362" s="15">
        <f t="shared" ca="1" si="190"/>
        <v>14320.092313261777</v>
      </c>
      <c r="BD362" s="15">
        <f t="shared" ca="1" si="191"/>
        <v>19809.033797270455</v>
      </c>
      <c r="BE362" s="15">
        <f t="shared" ca="1" si="192"/>
        <v>23503.390940639445</v>
      </c>
      <c r="BF362" s="15">
        <f ca="1">Inputs!$B$13*EXP($B$9-0.5*C$6^2+C$6*Y362)</f>
        <v>9014.5573800874008</v>
      </c>
      <c r="BG362" s="15">
        <f t="shared" ca="1" si="193"/>
        <v>11751.150415138814</v>
      </c>
      <c r="BH362" s="15">
        <f t="shared" ca="1" si="194"/>
        <v>14971.372951515254</v>
      </c>
      <c r="BI362" s="15">
        <f t="shared" ca="1" si="195"/>
        <v>15022.970457007337</v>
      </c>
      <c r="BJ362" s="15">
        <f t="shared" ca="1" si="196"/>
        <v>20035.805956485565</v>
      </c>
      <c r="BK362" s="15">
        <f t="shared" ca="1" si="197"/>
        <v>26387.429311450553</v>
      </c>
      <c r="BL362" s="15">
        <f t="shared" ca="1" si="198"/>
        <v>29748.74977373036</v>
      </c>
      <c r="BM362" s="15">
        <f t="shared" ca="1" si="199"/>
        <v>31452.43861592728</v>
      </c>
      <c r="BN362" s="15">
        <f t="shared" ca="1" si="200"/>
        <v>40048.916351078471</v>
      </c>
      <c r="BO362" s="15">
        <f t="shared" ca="1" si="201"/>
        <v>48470.082050534249</v>
      </c>
      <c r="BP362" s="15">
        <f t="shared" ca="1" si="202"/>
        <v>59277.715076352615</v>
      </c>
      <c r="BQ362" s="15">
        <f ca="1">Inputs!$B$20*EXP($B$10-0.5*C$7^2+C$7*AJ362)</f>
        <v>2986.7260795576931</v>
      </c>
      <c r="BR362" s="15">
        <f t="shared" ca="1" si="203"/>
        <v>3333.6955535244979</v>
      </c>
      <c r="BS362" s="15">
        <f t="shared" ca="1" si="204"/>
        <v>5659.0355527351549</v>
      </c>
      <c r="BT362" s="15">
        <f t="shared" ca="1" si="205"/>
        <v>6666.7017003401861</v>
      </c>
      <c r="BU362" s="15">
        <f t="shared" ca="1" si="206"/>
        <v>5902.046003995104</v>
      </c>
      <c r="BV362" s="15">
        <f t="shared" ca="1" si="207"/>
        <v>7171.6484367849862</v>
      </c>
      <c r="BW362" s="15">
        <f t="shared" ca="1" si="208"/>
        <v>12014.896292657513</v>
      </c>
      <c r="BX362" s="15">
        <f t="shared" ca="1" si="209"/>
        <v>16981.269132557656</v>
      </c>
      <c r="BY362" s="15">
        <f t="shared" ca="1" si="210"/>
        <v>28179.919213247795</v>
      </c>
      <c r="BZ362" s="15">
        <f t="shared" ca="1" si="211"/>
        <v>47781.734678790235</v>
      </c>
      <c r="CA362" s="15">
        <f t="shared" ca="1" si="212"/>
        <v>57954.404769335633</v>
      </c>
      <c r="CB362" s="15">
        <f ca="1">(AU362*DCF!C$10-DCF!C$5*MAX(AU362*DCF!C$10,0)-MAX(AU362-Inputs!$B$6,0)/Inputs!$B$10)*DCF!C$6</f>
        <v>1044.3069904655044</v>
      </c>
      <c r="CC362" s="15">
        <f ca="1">(AV362*DCF!D$10-DCF!D$5*MAX(AV362*DCF!D$10,0)-MAX(AV362-AU362,0)/Inputs!$B$10)*DCF!D$6</f>
        <v>1167.3345879482977</v>
      </c>
      <c r="CD362" s="15">
        <f ca="1">(AW362*DCF!E$10-DCF!E$5*MAX(AW362*DCF!E$10,0)-MAX(AW362-AV362,0)/Inputs!$B$10)*DCF!E$6</f>
        <v>1224.1306567295069</v>
      </c>
      <c r="CE362" s="15">
        <f ca="1">(AX362*DCF!F$10-DCF!F$5*MAX(AX362*DCF!F$10,0)-MAX(AX362-AW362,0)/Inputs!$B$10)*DCF!F$6</f>
        <v>1455.0036280406982</v>
      </c>
      <c r="CF362" s="15">
        <f ca="1">(AY362*DCF!G$10-DCF!G$5*MAX(AY362*DCF!G$10,0)-MAX(AY362-AX362,0)/Inputs!$B$10)*DCF!G$6</f>
        <v>1432.1298283011317</v>
      </c>
      <c r="CG362" s="15">
        <f ca="1">(AZ362*DCF!H$10-DCF!H$5*MAX(AZ362*DCF!H$10,0)-MAX(AZ362-AY362,0)/Inputs!$B$10)*DCF!H$6</f>
        <v>1563.6007838923981</v>
      </c>
      <c r="CH362" s="15">
        <f ca="1">(BA362*DCF!I$10-DCF!I$5*MAX(BA362*DCF!I$10,0)-MAX(BA362-AZ362,0)/Inputs!$B$10)*DCF!I$6</f>
        <v>1767.450640482527</v>
      </c>
      <c r="CI362" s="15">
        <f ca="1">(BB362*DCF!J$10-DCF!J$5*MAX(BB362*DCF!J$10,0)-MAX(BB362-BA362,0)/Inputs!$B$10)*DCF!J$6</f>
        <v>1846.2599741073141</v>
      </c>
      <c r="CJ362" s="15">
        <f ca="1">(BC362*DCF!K$10-DCF!K$5*MAX(BC362*DCF!K$10,0)-MAX(BC362-BB362,0)/Inputs!$B$10)*DCF!K$6</f>
        <v>1986.7313766034804</v>
      </c>
      <c r="CK362" s="15">
        <f ca="1">(BD362*DCF!L$10-DCF!L$5*MAX(BD362*DCF!L$10,0)-MAX(BD362-BC362,0)/Inputs!$B$10)*DCF!L$6</f>
        <v>2277.7699769742217</v>
      </c>
      <c r="CL362" s="15">
        <f ca="1">(BE362*DCF!M$10-DCF!M$5*MAX(BE362*DCF!M$10,0)-MAX(BE362-BD362,0)/Inputs!$B$10)*DCF!M$6</f>
        <v>2875.302021038046</v>
      </c>
      <c r="CM362" s="15">
        <f ca="1">(BF362*DCF!C$28-DCF!C$5*MAX(BF362*DCF!C$28,0)-MAX(BF362-Inputs!$B$13,0)/Inputs!$B$17)*DCF!C$6</f>
        <v>2751.1837937815644</v>
      </c>
      <c r="CN362" s="15">
        <f ca="1">(BG362*DCF!D$28-DCF!D$5*MAX(BG362*DCF!D$28,0)-MAX(BG362-BF362,0)/Inputs!$B$17)*DCF!D$6</f>
        <v>2877.1440574273543</v>
      </c>
      <c r="CO362" s="15">
        <f ca="1">(BH362*DCF!E$28-DCF!E$5*MAX(BH362*DCF!E$28,0)-MAX(BH362-BG362,0)/Inputs!$B$17)*DCF!E$6</f>
        <v>3605.4978705171548</v>
      </c>
      <c r="CP362" s="15">
        <f ca="1">(BI362*DCF!F$28-DCF!F$5*MAX(BI362*DCF!F$28,0)-MAX(BI362-BH362,0)/Inputs!$B$17)*DCF!F$6</f>
        <v>4068.9466196430394</v>
      </c>
      <c r="CQ362" s="15">
        <f ca="1">(BJ362*DCF!G$28-DCF!G$5*MAX(BJ362*DCF!G$28,0)-MAX(BJ362-BI362,0)/Inputs!$B$17)*DCF!G$6</f>
        <v>4355.3324563878114</v>
      </c>
      <c r="CR362" s="15">
        <f ca="1">(BK362*DCF!H$28-DCF!H$5*MAX(BK362*DCF!H$28,0)-MAX(BK362-BJ362,0)/Inputs!$B$17)*DCF!H$6</f>
        <v>5539.038373800151</v>
      </c>
      <c r="CS362" s="15">
        <f ca="1">(BL362*DCF!I$28-DCF!I$5*MAX(BL362*DCF!I$28,0)-MAX(BL362-BK362,0)/Inputs!$B$17)*DCF!I$6</f>
        <v>6513.0563240554975</v>
      </c>
      <c r="CT362" s="15">
        <f ca="1">(BM362*DCF!J$28-DCF!J$5*MAX(BM362*DCF!J$28,0)-MAX(BM362-BL362,0)/Inputs!$B$17)*DCF!J$6</f>
        <v>6790.6096569489082</v>
      </c>
      <c r="CU362" s="15">
        <f ca="1">(BN362*DCF!K$28-DCF!K$5*MAX(BN362*DCF!K$28,0)-MAX(BN362-BM362,0)/Inputs!$B$17)*DCF!K$6</f>
        <v>7404.7056151264078</v>
      </c>
      <c r="CV362" s="15">
        <f ca="1">(BO362*DCF!L$28-DCF!L$5*MAX(BO362*DCF!L$28,0)-MAX(BO362-BN362,0)/Inputs!$B$17)*DCF!L$6</f>
        <v>8717.9298089095537</v>
      </c>
      <c r="CW362" s="15">
        <f ca="1">(BP362*DCF!M$28-DCF!M$5*MAX(BP362*DCF!M$28,0)-MAX(BP362-BO362,0)/Inputs!$B$17)*DCF!M$6</f>
        <v>10023.435059278701</v>
      </c>
      <c r="CX362" s="15">
        <f ca="1">(BQ362*DCF!C$46-DCF!C$5*MAX(BQ362*DCF!C$46,0)-MAX(BQ362-Inputs!$B$20,0)/Inputs!$B$24)*DCF!C$6</f>
        <v>-689.77507611032172</v>
      </c>
      <c r="CY362" s="15">
        <f ca="1">(BR362*DCF!D$46-DCF!D$5*MAX(BR362*DCF!D$46,0)-MAX(BR362-BQ362,0)/Inputs!$B$24)*DCF!D$6</f>
        <v>-717.03308263486554</v>
      </c>
      <c r="CZ362" s="15">
        <f ca="1">(BS362*DCF!E$46-DCF!E$5*MAX(BS362*DCF!E$46,0)-MAX(BS362-BR362,0)/Inputs!$B$24)*DCF!E$6</f>
        <v>-1585.7758193222594</v>
      </c>
      <c r="DA362" s="15">
        <f ca="1">(BT362*DCF!F$46-DCF!F$5*MAX(BT362*DCF!F$46,0)-MAX(BT362-BS362,0)/Inputs!$B$24)*DCF!F$6</f>
        <v>-852.43446702214192</v>
      </c>
      <c r="DB362" s="15">
        <f ca="1">(BU362*DCF!G$46-DCF!G$5*MAX(BU362*DCF!G$46,0)-MAX(BU362-BT362,0)/Inputs!$B$24)*DCF!G$6</f>
        <v>-198.53316655533482</v>
      </c>
      <c r="DC362" s="15">
        <f ca="1">(BV362*DCF!H$46-DCF!H$5*MAX(BV362*DCF!H$46,0)-MAX(BV362-BU362,0)/Inputs!$B$24)*DCF!H$6</f>
        <v>-394.52117700628753</v>
      </c>
      <c r="DD362" s="15">
        <f ca="1">(BW362*DCF!I$46-DCF!I$5*MAX(BW362*DCF!I$46,0)-MAX(BW362-BV362,0)/Inputs!$B$24)*DCF!I$6</f>
        <v>-1112.8204092239675</v>
      </c>
      <c r="DE362" s="15">
        <f ca="1">(BX362*DCF!J$46-DCF!J$5*MAX(BX362*DCF!J$46,0)-MAX(BX362-BW362,0)/Inputs!$B$24)*DCF!J$6</f>
        <v>-604.6836706122067</v>
      </c>
      <c r="DF362" s="15">
        <f ca="1">(BY362*DCF!K$46-DCF!K$5*MAX(BY362*DCF!K$46,0)-MAX(BY362-BX362,0)/Inputs!$B$24)*DCF!K$6</f>
        <v>-1133.6400152563626</v>
      </c>
      <c r="DG362" s="15">
        <f ca="1">(BZ362*DCF!L$46-DCF!L$5*MAX(BZ362*DCF!L$46,0)-MAX(BZ362-BY362,0)/Inputs!$B$24)*DCF!L$6</f>
        <v>-1133.0255338295929</v>
      </c>
      <c r="DH362" s="15">
        <f ca="1">(CA362*DCF!M$46-DCF!M$5*MAX(CA362*DCF!M$46,0)-MAX(CA362-BZ362,0)/Inputs!$B$24)*DCF!M$6</f>
        <v>2416.7380935648475</v>
      </c>
      <c r="DI362" s="15">
        <f ca="1">SUM(CB362:CL362)+BE362*DCF!M$10*(1+Inputs!$B$30)*(1-Inputs!$B$33)*(1-Inputs!$B$30/Inputs!$B$31)/(Inputs!$B$29-Inputs!$B$30)*DCF!M$6</f>
        <v>84050.268252552341</v>
      </c>
      <c r="DJ362" s="15">
        <f ca="1">SUM(CM362:CW362)+BP362*DCF!M$28*(1+Inputs!$B$30)*(1-Inputs!$B$33)*(1-Inputs!$B$30/Inputs!$B$31)/(Inputs!$B$29-Inputs!$B$30)*DCF!M$6</f>
        <v>282607.7662013715</v>
      </c>
      <c r="DK362" s="15">
        <f ca="1">SUM(CX362:DH362)+CA362*DCF!M$46*(1+Inputs!$B$30)*(1-Inputs!$B$33)*(1-Inputs!$B$30/Inputs!$B$31)/(Inputs!$B$29-Inputs!$B$30)*DCF!M$6</f>
        <v>83598.870587505997</v>
      </c>
      <c r="DM362" s="15">
        <f ca="1">DI362+DJ362+DK362+Inputs!$B$34+Inputs!$B$36-Inputs!$B$35</f>
        <v>527107.9050414298</v>
      </c>
    </row>
    <row r="363" spans="1:117" x14ac:dyDescent="0.75">
      <c r="A363" s="11">
        <v>350</v>
      </c>
      <c r="C363" s="24">
        <f t="shared" ca="1" si="214"/>
        <v>0.1686791822022061</v>
      </c>
      <c r="D363" s="24">
        <f t="shared" ca="1" si="214"/>
        <v>-8.2054840769909973E-2</v>
      </c>
      <c r="E363" s="24">
        <f t="shared" ca="1" si="214"/>
        <v>-0.30620976147321388</v>
      </c>
      <c r="F363" s="24">
        <f t="shared" ca="1" si="214"/>
        <v>-0.45296127921038998</v>
      </c>
      <c r="G363" s="24">
        <f t="shared" ca="1" si="214"/>
        <v>-2.4249146421686754</v>
      </c>
      <c r="H363" s="24">
        <f t="shared" ca="1" si="214"/>
        <v>0.78938350667211077</v>
      </c>
      <c r="I363" s="24">
        <f t="shared" ca="1" si="214"/>
        <v>0.2326548957806551</v>
      </c>
      <c r="J363" s="24">
        <f t="shared" ca="1" si="214"/>
        <v>0.16102399808569792</v>
      </c>
      <c r="K363" s="24">
        <f t="shared" ca="1" si="214"/>
        <v>-0.326455265988912</v>
      </c>
      <c r="L363" s="24">
        <f t="shared" ca="1" si="214"/>
        <v>-0.15584991580730975</v>
      </c>
      <c r="M363" s="24">
        <f t="shared" ca="1" si="214"/>
        <v>1.2443992350270618</v>
      </c>
      <c r="N363" s="24">
        <f ca="1">SQRT(Inputs!$B$38)*C363+SQRT(1-Inputs!$B$38)*_xlfn.NORM.S.INV(RAND())</f>
        <v>-0.34650488958666759</v>
      </c>
      <c r="O363" s="24">
        <f ca="1">SQRT(Inputs!$B$38)*D363+SQRT(1-Inputs!$B$38)*_xlfn.NORM.S.INV(RAND())</f>
        <v>-9.9756861504334257E-2</v>
      </c>
      <c r="P363" s="24">
        <f ca="1">SQRT(Inputs!$B$38)*E363+SQRT(1-Inputs!$B$38)*_xlfn.NORM.S.INV(RAND())</f>
        <v>-1.4333668274840521</v>
      </c>
      <c r="Q363" s="24">
        <f ca="1">SQRT(Inputs!$B$38)*F363+SQRT(1-Inputs!$B$38)*_xlfn.NORM.S.INV(RAND())</f>
        <v>1.2680774107128341</v>
      </c>
      <c r="R363" s="24">
        <f ca="1">SQRT(Inputs!$B$38)*G363+SQRT(1-Inputs!$B$38)*_xlfn.NORM.S.INV(RAND())</f>
        <v>-1.7602980641157857</v>
      </c>
      <c r="S363" s="24">
        <f ca="1">SQRT(Inputs!$B$38)*H363+SQRT(1-Inputs!$B$38)*_xlfn.NORM.S.INV(RAND())</f>
        <v>-1.0957339579597483</v>
      </c>
      <c r="T363" s="24">
        <f ca="1">SQRT(Inputs!$B$38)*I363+SQRT(1-Inputs!$B$38)*_xlfn.NORM.S.INV(RAND())</f>
        <v>-0.89601001306223282</v>
      </c>
      <c r="U363" s="24">
        <f ca="1">SQRT(Inputs!$B$38)*J363+SQRT(1-Inputs!$B$38)*_xlfn.NORM.S.INV(RAND())</f>
        <v>1.6784255574740201</v>
      </c>
      <c r="V363" s="24">
        <f ca="1">SQRT(Inputs!$B$38)*K363+SQRT(1-Inputs!$B$38)*_xlfn.NORM.S.INV(RAND())</f>
        <v>-0.19488428016966738</v>
      </c>
      <c r="W363" s="24">
        <f ca="1">SQRT(Inputs!$B$38)*L363+SQRT(1-Inputs!$B$38)*_xlfn.NORM.S.INV(RAND())</f>
        <v>-1.4653610690610739</v>
      </c>
      <c r="X363" s="24">
        <f ca="1">SQRT(Inputs!$B$38)*M363+SQRT(1-Inputs!$B$38)*_xlfn.NORM.S.INV(RAND())</f>
        <v>1.2957197875334394</v>
      </c>
      <c r="Y363" s="24">
        <f ca="1">SQRT(Inputs!$B$38)*C363+SQRT(1-Inputs!$B$38)*_xlfn.NORM.S.INV(RAND())</f>
        <v>0.62910033565524781</v>
      </c>
      <c r="Z363" s="24">
        <f ca="1">SQRT(Inputs!$B$38)*D363+SQRT(1-Inputs!$B$38)*_xlfn.NORM.S.INV(RAND())</f>
        <v>0.39670262073068718</v>
      </c>
      <c r="AA363" s="24">
        <f ca="1">SQRT(Inputs!$B$38)*E363+SQRT(1-Inputs!$B$38)*_xlfn.NORM.S.INV(RAND())</f>
        <v>1.3929321437266644</v>
      </c>
      <c r="AB363" s="24">
        <f ca="1">SQRT(Inputs!$B$38)*F363+SQRT(1-Inputs!$B$38)*_xlfn.NORM.S.INV(RAND())</f>
        <v>0.16021670519452388</v>
      </c>
      <c r="AC363" s="24">
        <f ca="1">SQRT(Inputs!$B$38)*G363+SQRT(1-Inputs!$B$38)*_xlfn.NORM.S.INV(RAND())</f>
        <v>-0.82730494611833649</v>
      </c>
      <c r="AD363" s="24">
        <f ca="1">SQRT(Inputs!$B$38)*H363+SQRT(1-Inputs!$B$38)*_xlfn.NORM.S.INV(RAND())</f>
        <v>-6.5038802401240214E-2</v>
      </c>
      <c r="AE363" s="24">
        <f ca="1">SQRT(Inputs!$B$38)*I363+SQRT(1-Inputs!$B$38)*_xlfn.NORM.S.INV(RAND())</f>
        <v>0.28900120878834756</v>
      </c>
      <c r="AF363" s="24">
        <f ca="1">SQRT(Inputs!$B$38)*J363+SQRT(1-Inputs!$B$38)*_xlfn.NORM.S.INV(RAND())</f>
        <v>1.4900031483213161</v>
      </c>
      <c r="AG363" s="24">
        <f ca="1">SQRT(Inputs!$B$38)*K363+SQRT(1-Inputs!$B$38)*_xlfn.NORM.S.INV(RAND())</f>
        <v>0.42534483768945536</v>
      </c>
      <c r="AH363" s="24">
        <f ca="1">SQRT(Inputs!$B$38)*L363+SQRT(1-Inputs!$B$38)*_xlfn.NORM.S.INV(RAND())</f>
        <v>-3.5624774200414266E-3</v>
      </c>
      <c r="AI363" s="24">
        <f ca="1">SQRT(Inputs!$B$38)*M363+SQRT(1-Inputs!$B$38)*_xlfn.NORM.S.INV(RAND())</f>
        <v>0.28519954923563445</v>
      </c>
      <c r="AJ363" s="24">
        <f ca="1">SQRT(Inputs!$B$38)*C363+SQRT(1-Inputs!$B$38)*_xlfn.NORM.S.INV(RAND())</f>
        <v>-1.3973087648509019</v>
      </c>
      <c r="AK363" s="24">
        <f ca="1">SQRT(Inputs!$B$38)*D363+SQRT(1-Inputs!$B$38)*_xlfn.NORM.S.INV(RAND())</f>
        <v>-0.34231297252271803</v>
      </c>
      <c r="AL363" s="24">
        <f ca="1">SQRT(Inputs!$B$38)*E363+SQRT(1-Inputs!$B$38)*_xlfn.NORM.S.INV(RAND())</f>
        <v>1.3790826714246502</v>
      </c>
      <c r="AM363" s="24">
        <f ca="1">SQRT(Inputs!$B$38)*F363+SQRT(1-Inputs!$B$38)*_xlfn.NORM.S.INV(RAND())</f>
        <v>-0.46669790613716977</v>
      </c>
      <c r="AN363" s="24">
        <f ca="1">SQRT(Inputs!$B$38)*G363+SQRT(1-Inputs!$B$38)*_xlfn.NORM.S.INV(RAND())</f>
        <v>-1.2817669366326343</v>
      </c>
      <c r="AO363" s="24">
        <f ca="1">SQRT(Inputs!$B$38)*H363+SQRT(1-Inputs!$B$38)*_xlfn.NORM.S.INV(RAND())</f>
        <v>0.82603488122445001</v>
      </c>
      <c r="AP363" s="24">
        <f ca="1">SQRT(Inputs!$B$38)*I363+SQRT(1-Inputs!$B$38)*_xlfn.NORM.S.INV(RAND())</f>
        <v>0.91004368746433029</v>
      </c>
      <c r="AQ363" s="24">
        <f ca="1">SQRT(Inputs!$B$38)*J363+SQRT(1-Inputs!$B$38)*_xlfn.NORM.S.INV(RAND())</f>
        <v>-0.73109284412125619</v>
      </c>
      <c r="AR363" s="24">
        <f ca="1">SQRT(Inputs!$B$38)*K363+SQRT(1-Inputs!$B$38)*_xlfn.NORM.S.INV(RAND())</f>
        <v>0.18559517974403256</v>
      </c>
      <c r="AS363" s="24">
        <f ca="1">SQRT(Inputs!$B$38)*L363+SQRT(1-Inputs!$B$38)*_xlfn.NORM.S.INV(RAND())</f>
        <v>0.31748073200890209</v>
      </c>
      <c r="AT363" s="24">
        <f ca="1">SQRT(Inputs!$B$38)*M363+SQRT(1-Inputs!$B$38)*_xlfn.NORM.S.INV(RAND())</f>
        <v>0.25964147489204803</v>
      </c>
      <c r="AU363" s="15">
        <f ca="1">Inputs!$B$6*EXP($B$8-0.5*C$5^2+C$5*N363)</f>
        <v>4691.5702058736988</v>
      </c>
      <c r="AV363" s="15">
        <f t="shared" ca="1" si="183"/>
        <v>5627.5982675714504</v>
      </c>
      <c r="AW363" s="15">
        <f t="shared" ca="1" si="184"/>
        <v>5655.5886225682998</v>
      </c>
      <c r="AX363" s="15">
        <f t="shared" ca="1" si="185"/>
        <v>8090.226672916112</v>
      </c>
      <c r="AY363" s="15">
        <f t="shared" ca="1" si="186"/>
        <v>8049.8023051144837</v>
      </c>
      <c r="AZ363" s="15">
        <f t="shared" ca="1" si="187"/>
        <v>8726.0681715313676</v>
      </c>
      <c r="BA363" s="15">
        <f t="shared" ca="1" si="188"/>
        <v>9722.6091375339238</v>
      </c>
      <c r="BB363" s="15">
        <f t="shared" ca="1" si="189"/>
        <v>14083.275918235386</v>
      </c>
      <c r="BC363" s="15">
        <f t="shared" ca="1" si="190"/>
        <v>16926.981846774848</v>
      </c>
      <c r="BD363" s="15">
        <f t="shared" ca="1" si="191"/>
        <v>18081.084621863065</v>
      </c>
      <c r="BE363" s="15">
        <f t="shared" ca="1" si="192"/>
        <v>24931.32851419241</v>
      </c>
      <c r="BF363" s="15">
        <f ca="1">Inputs!$B$13*EXP($B$9-0.5*C$6^2+C$6*Y363)</f>
        <v>15668.175873249606</v>
      </c>
      <c r="BG363" s="15">
        <f t="shared" ca="1" si="193"/>
        <v>20512.320214921951</v>
      </c>
      <c r="BH363" s="15">
        <f t="shared" ca="1" si="194"/>
        <v>31575.83535516277</v>
      </c>
      <c r="BI363" s="15">
        <f t="shared" ca="1" si="195"/>
        <v>39618.638019418526</v>
      </c>
      <c r="BJ363" s="15">
        <f t="shared" ca="1" si="196"/>
        <v>43109.830485787163</v>
      </c>
      <c r="BK363" s="15">
        <f t="shared" ca="1" si="197"/>
        <v>52442.725487753465</v>
      </c>
      <c r="BL363" s="15">
        <f t="shared" ca="1" si="198"/>
        <v>66877.958671797969</v>
      </c>
      <c r="BM363" s="15">
        <f t="shared" ca="1" si="199"/>
        <v>98923.355182909523</v>
      </c>
      <c r="BN363" s="15">
        <f t="shared" ca="1" si="200"/>
        <v>128025.47681206126</v>
      </c>
      <c r="BO363" s="15">
        <f t="shared" ca="1" si="201"/>
        <v>157456.92900372043</v>
      </c>
      <c r="BP363" s="15">
        <f t="shared" ca="1" si="202"/>
        <v>200164.32764658474</v>
      </c>
      <c r="BQ363" s="15">
        <f ca="1">Inputs!$B$20*EXP($B$10-0.5*C$7^2+C$7*AJ363)</f>
        <v>2613.1912553338375</v>
      </c>
      <c r="BR363" s="15">
        <f t="shared" ca="1" si="203"/>
        <v>3180.5111994371605</v>
      </c>
      <c r="BS363" s="15">
        <f t="shared" ca="1" si="204"/>
        <v>6472.0039387539418</v>
      </c>
      <c r="BT363" s="15">
        <f t="shared" ca="1" si="205"/>
        <v>7895.2145975096755</v>
      </c>
      <c r="BU363" s="15">
        <f t="shared" ca="1" si="206"/>
        <v>8024.0493901160689</v>
      </c>
      <c r="BV363" s="15">
        <f t="shared" ca="1" si="207"/>
        <v>13447.295406212466</v>
      </c>
      <c r="BW363" s="15">
        <f t="shared" ca="1" si="208"/>
        <v>22750.802199325899</v>
      </c>
      <c r="BX363" s="15">
        <f t="shared" ca="1" si="209"/>
        <v>27482.524140424528</v>
      </c>
      <c r="BY363" s="15">
        <f t="shared" ca="1" si="210"/>
        <v>39899.617556256882</v>
      </c>
      <c r="BZ363" s="15">
        <f t="shared" ca="1" si="211"/>
        <v>59349.46153685679</v>
      </c>
      <c r="CA363" s="15">
        <f t="shared" ca="1" si="212"/>
        <v>87304.569896613146</v>
      </c>
      <c r="CB363" s="15">
        <f ca="1">(AU363*DCF!C$10-DCF!C$5*MAX(AU363*DCF!C$10,0)-MAX(AU363-Inputs!$B$6,0)/Inputs!$B$10)*DCF!C$6</f>
        <v>1045.0042233331067</v>
      </c>
      <c r="CC363" s="15">
        <f ca="1">(AV363*DCF!D$10-DCF!D$5*MAX(AV363*DCF!D$10,0)-MAX(AV363-AU363,0)/Inputs!$B$10)*DCF!D$6</f>
        <v>1143.4630067434146</v>
      </c>
      <c r="CD363" s="15">
        <f ca="1">(AW363*DCF!E$10-DCF!E$5*MAX(AW363*DCF!E$10,0)-MAX(AW363-AV363,0)/Inputs!$B$10)*DCF!E$6</f>
        <v>1299.480796484454</v>
      </c>
      <c r="CE363" s="15">
        <f ca="1">(AX363*DCF!F$10-DCF!F$5*MAX(AX363*DCF!F$10,0)-MAX(AX363-AW363,0)/Inputs!$B$10)*DCF!F$6</f>
        <v>1259.4957729181499</v>
      </c>
      <c r="CF363" s="15">
        <f ca="1">(AY363*DCF!G$10-DCF!G$5*MAX(AY363*DCF!G$10,0)-MAX(AY363-AX363,0)/Inputs!$B$10)*DCF!G$6</f>
        <v>1658.5800472609835</v>
      </c>
      <c r="CG363" s="15">
        <f ca="1">(AZ363*DCF!H$10-DCF!H$5*MAX(AZ363*DCF!H$10,0)-MAX(AZ363-AY363,0)/Inputs!$B$10)*DCF!H$6</f>
        <v>1574.0892663028774</v>
      </c>
      <c r="CH363" s="15">
        <f ca="1">(BA363*DCF!I$10-DCF!I$5*MAX(BA363*DCF!I$10,0)-MAX(BA363-AZ363,0)/Inputs!$B$10)*DCF!I$6</f>
        <v>1612.49837350029</v>
      </c>
      <c r="CI363" s="15">
        <f ca="1">(BB363*DCF!J$10-DCF!J$5*MAX(BB363*DCF!J$10,0)-MAX(BB363-BA363,0)/Inputs!$B$10)*DCF!J$6</f>
        <v>1755.9356327425628</v>
      </c>
      <c r="CJ363" s="15">
        <f ca="1">(BC363*DCF!K$10-DCF!K$5*MAX(BC363*DCF!K$10,0)-MAX(BC363-BB363,0)/Inputs!$B$10)*DCF!K$6</f>
        <v>2326.8966876011027</v>
      </c>
      <c r="CK363" s="15">
        <f ca="1">(BD363*DCF!L$10-DCF!L$5*MAX(BD363*DCF!L$10,0)-MAX(BD363-BC363,0)/Inputs!$B$10)*DCF!L$6</f>
        <v>2577.7272149203209</v>
      </c>
      <c r="CL363" s="15">
        <f ca="1">(BE363*DCF!M$10-DCF!M$5*MAX(BE363*DCF!M$10,0)-MAX(BE363-BD363,0)/Inputs!$B$10)*DCF!M$6</f>
        <v>2699.7980891572856</v>
      </c>
      <c r="CM363" s="15">
        <f ca="1">(BF363*DCF!C$28-DCF!C$5*MAX(BF363*DCF!C$28,0)-MAX(BF363-Inputs!$B$13,0)/Inputs!$B$17)*DCF!C$6</f>
        <v>3793.1003024629422</v>
      </c>
      <c r="CN363" s="15">
        <f ca="1">(BG363*DCF!D$28-DCF!D$5*MAX(BG363*DCF!D$28,0)-MAX(BG363-BF363,0)/Inputs!$B$17)*DCF!D$6</f>
        <v>5007.8733052869502</v>
      </c>
      <c r="CO363" s="15">
        <f ca="1">(BH363*DCF!E$28-DCF!E$5*MAX(BH363*DCF!E$28,0)-MAX(BH363-BG363,0)/Inputs!$B$17)*DCF!E$6</f>
        <v>6762.3722786442204</v>
      </c>
      <c r="CP363" s="15">
        <f ca="1">(BI363*DCF!F$28-DCF!F$5*MAX(BI363*DCF!F$28,0)-MAX(BI363-BH363,0)/Inputs!$B$17)*DCF!F$6</f>
        <v>9291.0972819550461</v>
      </c>
      <c r="CQ363" s="15">
        <f ca="1">(BJ363*DCF!G$28-DCF!G$5*MAX(BJ363*DCF!G$28,0)-MAX(BJ363-BI363,0)/Inputs!$B$17)*DCF!G$6</f>
        <v>10597.988508806076</v>
      </c>
      <c r="CR363" s="15">
        <f ca="1">(BK363*DCF!H$28-DCF!H$5*MAX(BK363*DCF!H$28,0)-MAX(BK363-BJ363,0)/Inputs!$B$17)*DCF!H$6</f>
        <v>11519.594630324777</v>
      </c>
      <c r="CS363" s="15">
        <f ca="1">(BL363*DCF!I$28-DCF!I$5*MAX(BL363*DCF!I$28,0)-MAX(BL363-BK363,0)/Inputs!$B$17)*DCF!I$6</f>
        <v>13654.6565904418</v>
      </c>
      <c r="CT363" s="15">
        <f ca="1">(BM363*DCF!J$28-DCF!J$5*MAX(BM363*DCF!J$28,0)-MAX(BM363-BL363,0)/Inputs!$B$17)*DCF!J$6</f>
        <v>17819.162665182012</v>
      </c>
      <c r="CU363" s="15">
        <f ca="1">(BN363*DCF!K$28-DCF!K$5*MAX(BN363*DCF!K$28,0)-MAX(BN363-BM363,0)/Inputs!$B$17)*DCF!K$6</f>
        <v>23472.211838323914</v>
      </c>
      <c r="CV363" s="15">
        <f ca="1">(BO363*DCF!L$28-DCF!L$5*MAX(BO363*DCF!L$28,0)-MAX(BO363-BN363,0)/Inputs!$B$17)*DCF!L$6</f>
        <v>28085.744445265304</v>
      </c>
      <c r="CW363" s="15">
        <f ca="1">(BP363*DCF!M$28-DCF!M$5*MAX(BP363*DCF!M$28,0)-MAX(BP363-BO363,0)/Inputs!$B$17)*DCF!M$6</f>
        <v>33196.91088163088</v>
      </c>
      <c r="CX363" s="15">
        <f ca="1">(BQ363*DCF!C$46-DCF!C$5*MAX(BQ363*DCF!C$46,0)-MAX(BQ363-Inputs!$B$20,0)/Inputs!$B$24)*DCF!C$6</f>
        <v>-603.50837305631353</v>
      </c>
      <c r="CY363" s="15">
        <f ca="1">(BR363*DCF!D$46-DCF!D$5*MAX(BR363*DCF!D$46,0)-MAX(BR363-BQ363,0)/Inputs!$B$24)*DCF!D$6</f>
        <v>-784.90980222975725</v>
      </c>
      <c r="CZ363" s="15">
        <f ca="1">(BS363*DCF!E$46-DCF!E$5*MAX(BS363*DCF!E$46,0)-MAX(BS363-BR363,0)/Inputs!$B$24)*DCF!E$6</f>
        <v>-2062.7415588387321</v>
      </c>
      <c r="DA363" s="15">
        <f ca="1">(BT363*DCF!F$46-DCF!F$5*MAX(BT363*DCF!F$46,0)-MAX(BT363-BS363,0)/Inputs!$B$24)*DCF!F$6</f>
        <v>-1093.2154363191155</v>
      </c>
      <c r="DB363" s="15">
        <f ca="1">(BU363*DCF!G$46-DCF!G$5*MAX(BU363*DCF!G$46,0)-MAX(BU363-BT363,0)/Inputs!$B$24)*DCF!G$6</f>
        <v>-313.2506466657747</v>
      </c>
      <c r="DC363" s="15">
        <f ca="1">(BV363*DCF!H$46-DCF!H$5*MAX(BV363*DCF!H$46,0)-MAX(BV363-BU363,0)/Inputs!$B$24)*DCF!H$6</f>
        <v>-1685.2404707223095</v>
      </c>
      <c r="DD363" s="15">
        <f ca="1">(BW363*DCF!I$46-DCF!I$5*MAX(BW363*DCF!I$46,0)-MAX(BW363-BV363,0)/Inputs!$B$24)*DCF!I$6</f>
        <v>-2145.2382947089936</v>
      </c>
      <c r="DE363" s="15">
        <f ca="1">(BX363*DCF!J$46-DCF!J$5*MAX(BX363*DCF!J$46,0)-MAX(BX363-BW363,0)/Inputs!$B$24)*DCF!J$6</f>
        <v>-101.95948629490482</v>
      </c>
      <c r="DF363" s="15">
        <f ca="1">(BY363*DCF!K$46-DCF!K$5*MAX(BY363*DCF!K$46,0)-MAX(BY363-BX363,0)/Inputs!$B$24)*DCF!K$6</f>
        <v>-762.65793601462713</v>
      </c>
      <c r="DG363" s="15">
        <f ca="1">(BZ363*DCF!L$46-DCF!L$5*MAX(BZ363*DCF!L$46,0)-MAX(BZ363-BY363,0)/Inputs!$B$24)*DCF!L$6</f>
        <v>-299.01033834802809</v>
      </c>
      <c r="DH363" s="15">
        <f ca="1">(CA363*DCF!M$46-DCF!M$5*MAX(CA363*DCF!M$46,0)-MAX(CA363-BZ363,0)/Inputs!$B$24)*DCF!M$6</f>
        <v>1000.1468784209985</v>
      </c>
      <c r="DI363" s="15">
        <f ca="1">SUM(CB363:CL363)+BE363*DCF!M$10*(1+Inputs!$B$30)*(1-Inputs!$B$33)*(1-Inputs!$B$30/Inputs!$B$31)/(Inputs!$B$29-Inputs!$B$30)*DCF!M$6</f>
        <v>88337.186048651274</v>
      </c>
      <c r="DJ363" s="15">
        <f ca="1">SUM(CM363:CW363)+BP363*DCF!M$28*(1+Inputs!$B$30)*(1-Inputs!$B$33)*(1-Inputs!$B$30/Inputs!$B$31)/(Inputs!$B$29-Inputs!$B$30)*DCF!M$6</f>
        <v>905947.34038120194</v>
      </c>
      <c r="DK363" s="15">
        <f ca="1">SUM(CX363:DH363)+CA363*DCF!M$46*(1+Inputs!$B$30)*(1-Inputs!$B$33)*(1-Inputs!$B$30/Inputs!$B$31)/(Inputs!$B$29-Inputs!$B$30)*DCF!M$6</f>
        <v>126131.62148282999</v>
      </c>
      <c r="DM363" s="15">
        <f ca="1">DI363+DJ363+DK363+Inputs!$B$34+Inputs!$B$36-Inputs!$B$35</f>
        <v>1197267.1479126832</v>
      </c>
    </row>
    <row r="364" spans="1:117" x14ac:dyDescent="0.75">
      <c r="A364" s="11">
        <v>351</v>
      </c>
      <c r="C364" s="24">
        <f t="shared" ref="C364:M373" ca="1" si="215">_xlfn.NORM.S.INV(RAND())</f>
        <v>1.2350797558740831</v>
      </c>
      <c r="D364" s="24">
        <f t="shared" ca="1" si="215"/>
        <v>-0.67408583547249201</v>
      </c>
      <c r="E364" s="24">
        <f t="shared" ca="1" si="215"/>
        <v>-2.1802460480927475</v>
      </c>
      <c r="F364" s="24">
        <f t="shared" ca="1" si="215"/>
        <v>-1.4792364060667804</v>
      </c>
      <c r="G364" s="24">
        <f t="shared" ca="1" si="215"/>
        <v>-0.65952458033192607</v>
      </c>
      <c r="H364" s="24">
        <f t="shared" ca="1" si="215"/>
        <v>1.3215921218734155</v>
      </c>
      <c r="I364" s="24">
        <f t="shared" ca="1" si="215"/>
        <v>-1.791815745094522</v>
      </c>
      <c r="J364" s="24">
        <f t="shared" ca="1" si="215"/>
        <v>-2.1444770320990507</v>
      </c>
      <c r="K364" s="24">
        <f t="shared" ca="1" si="215"/>
        <v>1.2316913814990138</v>
      </c>
      <c r="L364" s="24">
        <f t="shared" ca="1" si="215"/>
        <v>-1.9830650096571192</v>
      </c>
      <c r="M364" s="24">
        <f t="shared" ca="1" si="215"/>
        <v>0.38329161896578612</v>
      </c>
      <c r="N364" s="24">
        <f ca="1">SQRT(Inputs!$B$38)*C364+SQRT(1-Inputs!$B$38)*_xlfn.NORM.S.INV(RAND())</f>
        <v>0.45546674615426697</v>
      </c>
      <c r="O364" s="24">
        <f ca="1">SQRT(Inputs!$B$38)*D364+SQRT(1-Inputs!$B$38)*_xlfn.NORM.S.INV(RAND())</f>
        <v>0.7283514008340245</v>
      </c>
      <c r="P364" s="24">
        <f ca="1">SQRT(Inputs!$B$38)*E364+SQRT(1-Inputs!$B$38)*_xlfn.NORM.S.INV(RAND())</f>
        <v>-1.6116505143190158</v>
      </c>
      <c r="Q364" s="24">
        <f ca="1">SQRT(Inputs!$B$38)*F364+SQRT(1-Inputs!$B$38)*_xlfn.NORM.S.INV(RAND())</f>
        <v>-1.4064519572728575</v>
      </c>
      <c r="R364" s="24">
        <f ca="1">SQRT(Inputs!$B$38)*G364+SQRT(1-Inputs!$B$38)*_xlfn.NORM.S.INV(RAND())</f>
        <v>-0.88711319914067854</v>
      </c>
      <c r="S364" s="24">
        <f ca="1">SQRT(Inputs!$B$38)*H364+SQRT(1-Inputs!$B$38)*_xlfn.NORM.S.INV(RAND())</f>
        <v>1.0178548554400646</v>
      </c>
      <c r="T364" s="24">
        <f ca="1">SQRT(Inputs!$B$38)*I364+SQRT(1-Inputs!$B$38)*_xlfn.NORM.S.INV(RAND())</f>
        <v>-1.3235978427143784</v>
      </c>
      <c r="U364" s="24">
        <f ca="1">SQRT(Inputs!$B$38)*J364+SQRT(1-Inputs!$B$38)*_xlfn.NORM.S.INV(RAND())</f>
        <v>-1.9740298485665511</v>
      </c>
      <c r="V364" s="24">
        <f ca="1">SQRT(Inputs!$B$38)*K364+SQRT(1-Inputs!$B$38)*_xlfn.NORM.S.INV(RAND())</f>
        <v>0.93924239765312223</v>
      </c>
      <c r="W364" s="24">
        <f ca="1">SQRT(Inputs!$B$38)*L364+SQRT(1-Inputs!$B$38)*_xlfn.NORM.S.INV(RAND())</f>
        <v>0.20539710182049897</v>
      </c>
      <c r="X364" s="24">
        <f ca="1">SQRT(Inputs!$B$38)*M364+SQRT(1-Inputs!$B$38)*_xlfn.NORM.S.INV(RAND())</f>
        <v>9.4837582627807018E-2</v>
      </c>
      <c r="Y364" s="24">
        <f ca="1">SQRT(Inputs!$B$38)*C364+SQRT(1-Inputs!$B$38)*_xlfn.NORM.S.INV(RAND())</f>
        <v>-9.094735845716484E-2</v>
      </c>
      <c r="Z364" s="24">
        <f ca="1">SQRT(Inputs!$B$38)*D364+SQRT(1-Inputs!$B$38)*_xlfn.NORM.S.INV(RAND())</f>
        <v>0.43265244447280282</v>
      </c>
      <c r="AA364" s="24">
        <f ca="1">SQRT(Inputs!$B$38)*E364+SQRT(1-Inputs!$B$38)*_xlfn.NORM.S.INV(RAND())</f>
        <v>-1.5217919666135158</v>
      </c>
      <c r="AB364" s="24">
        <f ca="1">SQRT(Inputs!$B$38)*F364+SQRT(1-Inputs!$B$38)*_xlfn.NORM.S.INV(RAND())</f>
        <v>-0.57744766718073504</v>
      </c>
      <c r="AC364" s="24">
        <f ca="1">SQRT(Inputs!$B$38)*G364+SQRT(1-Inputs!$B$38)*_xlfn.NORM.S.INV(RAND())</f>
        <v>6.0732118332796903E-2</v>
      </c>
      <c r="AD364" s="24">
        <f ca="1">SQRT(Inputs!$B$38)*H364+SQRT(1-Inputs!$B$38)*_xlfn.NORM.S.INV(RAND())</f>
        <v>1.6386113345757023</v>
      </c>
      <c r="AE364" s="24">
        <f ca="1">SQRT(Inputs!$B$38)*I364+SQRT(1-Inputs!$B$38)*_xlfn.NORM.S.INV(RAND())</f>
        <v>1.2701278313187281</v>
      </c>
      <c r="AF364" s="24">
        <f ca="1">SQRT(Inputs!$B$38)*J364+SQRT(1-Inputs!$B$38)*_xlfn.NORM.S.INV(RAND())</f>
        <v>-2.1011664578952649E-2</v>
      </c>
      <c r="AG364" s="24">
        <f ca="1">SQRT(Inputs!$B$38)*K364+SQRT(1-Inputs!$B$38)*_xlfn.NORM.S.INV(RAND())</f>
        <v>1.801885446134547</v>
      </c>
      <c r="AH364" s="24">
        <f ca="1">SQRT(Inputs!$B$38)*L364+SQRT(1-Inputs!$B$38)*_xlfn.NORM.S.INV(RAND())</f>
        <v>-1.5469399457922894</v>
      </c>
      <c r="AI364" s="24">
        <f ca="1">SQRT(Inputs!$B$38)*M364+SQRT(1-Inputs!$B$38)*_xlfn.NORM.S.INV(RAND())</f>
        <v>2.8104610451704592E-2</v>
      </c>
      <c r="AJ364" s="24">
        <f ca="1">SQRT(Inputs!$B$38)*C364+SQRT(1-Inputs!$B$38)*_xlfn.NORM.S.INV(RAND())</f>
        <v>1.4790263061461277</v>
      </c>
      <c r="AK364" s="24">
        <f ca="1">SQRT(Inputs!$B$38)*D364+SQRT(1-Inputs!$B$38)*_xlfn.NORM.S.INV(RAND())</f>
        <v>-0.85569756679801889</v>
      </c>
      <c r="AL364" s="24">
        <f ca="1">SQRT(Inputs!$B$38)*E364+SQRT(1-Inputs!$B$38)*_xlfn.NORM.S.INV(RAND())</f>
        <v>-2.657153345864375</v>
      </c>
      <c r="AM364" s="24">
        <f ca="1">SQRT(Inputs!$B$38)*F364+SQRT(1-Inputs!$B$38)*_xlfn.NORM.S.INV(RAND())</f>
        <v>-2.2204315784578723</v>
      </c>
      <c r="AN364" s="24">
        <f ca="1">SQRT(Inputs!$B$38)*G364+SQRT(1-Inputs!$B$38)*_xlfn.NORM.S.INV(RAND())</f>
        <v>-1.9964894217438514</v>
      </c>
      <c r="AO364" s="24">
        <f ca="1">SQRT(Inputs!$B$38)*H364+SQRT(1-Inputs!$B$38)*_xlfn.NORM.S.INV(RAND())</f>
        <v>0.67561378833986174</v>
      </c>
      <c r="AP364" s="24">
        <f ca="1">SQRT(Inputs!$B$38)*I364+SQRT(1-Inputs!$B$38)*_xlfn.NORM.S.INV(RAND())</f>
        <v>-1.0372823810854856</v>
      </c>
      <c r="AQ364" s="24">
        <f ca="1">SQRT(Inputs!$B$38)*J364+SQRT(1-Inputs!$B$38)*_xlfn.NORM.S.INV(RAND())</f>
        <v>-1.5154933398578843</v>
      </c>
      <c r="AR364" s="24">
        <f ca="1">SQRT(Inputs!$B$38)*K364+SQRT(1-Inputs!$B$38)*_xlfn.NORM.S.INV(RAND())</f>
        <v>0.71565684890227488</v>
      </c>
      <c r="AS364" s="24">
        <f ca="1">SQRT(Inputs!$B$38)*L364+SQRT(1-Inputs!$B$38)*_xlfn.NORM.S.INV(RAND())</f>
        <v>0.65265085102882092</v>
      </c>
      <c r="AT364" s="24">
        <f ca="1">SQRT(Inputs!$B$38)*M364+SQRT(1-Inputs!$B$38)*_xlfn.NORM.S.INV(RAND())</f>
        <v>-0.55249647280948144</v>
      </c>
      <c r="AU364" s="15">
        <f ca="1">Inputs!$B$6*EXP($B$8-0.5*C$5^2+C$5*N364)</f>
        <v>5341.9189380012322</v>
      </c>
      <c r="AV364" s="15">
        <f t="shared" ca="1" si="183"/>
        <v>7237.376569862543</v>
      </c>
      <c r="AW364" s="15">
        <f t="shared" ca="1" si="184"/>
        <v>7100.556169538977</v>
      </c>
      <c r="AX364" s="15">
        <f t="shared" ca="1" si="185"/>
        <v>7272.1280895428472</v>
      </c>
      <c r="AY364" s="15">
        <f t="shared" ca="1" si="186"/>
        <v>8012.6153563101616</v>
      </c>
      <c r="AZ364" s="15">
        <f t="shared" ca="1" si="187"/>
        <v>10961.967154651626</v>
      </c>
      <c r="BA364" s="15">
        <f t="shared" ca="1" si="188"/>
        <v>11679.318907690003</v>
      </c>
      <c r="BB364" s="15">
        <f t="shared" ca="1" si="189"/>
        <v>11733.117556946696</v>
      </c>
      <c r="BC364" s="15">
        <f t="shared" ca="1" si="190"/>
        <v>15733.834312359497</v>
      </c>
      <c r="BD364" s="15">
        <f t="shared" ca="1" si="191"/>
        <v>19649.321089179586</v>
      </c>
      <c r="BE364" s="15">
        <f t="shared" ca="1" si="192"/>
        <v>24286.603441631589</v>
      </c>
      <c r="BF364" s="15">
        <f ca="1">Inputs!$B$13*EXP($B$9-0.5*C$6^2+C$6*Y364)</f>
        <v>13583.880717447453</v>
      </c>
      <c r="BG364" s="15">
        <f t="shared" ca="1" si="193"/>
        <v>17899.354097902993</v>
      </c>
      <c r="BH364" s="15">
        <f t="shared" ca="1" si="194"/>
        <v>16991.318016723108</v>
      </c>
      <c r="BI364" s="15">
        <f t="shared" ca="1" si="195"/>
        <v>19030.99823429219</v>
      </c>
      <c r="BJ364" s="15">
        <f t="shared" ca="1" si="196"/>
        <v>23535.904440470073</v>
      </c>
      <c r="BK364" s="15">
        <f t="shared" ca="1" si="197"/>
        <v>36105.248371635578</v>
      </c>
      <c r="BL364" s="15">
        <f t="shared" ca="1" si="198"/>
        <v>52286.167790991647</v>
      </c>
      <c r="BM364" s="15">
        <f t="shared" ca="1" si="199"/>
        <v>64103.441706691941</v>
      </c>
      <c r="BN364" s="15">
        <f t="shared" ca="1" si="200"/>
        <v>97840.726177874836</v>
      </c>
      <c r="BO364" s="15">
        <f t="shared" ca="1" si="201"/>
        <v>100570.70655202186</v>
      </c>
      <c r="BP364" s="15">
        <f t="shared" ca="1" si="202"/>
        <v>124178.47129684173</v>
      </c>
      <c r="BQ364" s="15">
        <f ca="1">Inputs!$B$20*EXP($B$10-0.5*C$7^2+C$7*AJ364)</f>
        <v>7248.2382039201075</v>
      </c>
      <c r="BR364" s="15">
        <f t="shared" ca="1" si="203"/>
        <v>7494.6355783092285</v>
      </c>
      <c r="BS364" s="15">
        <f t="shared" ca="1" si="204"/>
        <v>4784.6488309731931</v>
      </c>
      <c r="BT364" s="15">
        <f t="shared" ca="1" si="205"/>
        <v>3684.45562947608</v>
      </c>
      <c r="BU364" s="15">
        <f t="shared" ca="1" si="206"/>
        <v>3149.8910532074765</v>
      </c>
      <c r="BV364" s="15">
        <f t="shared" ca="1" si="207"/>
        <v>5102.9204150401201</v>
      </c>
      <c r="BW364" s="15">
        <f t="shared" ca="1" si="208"/>
        <v>5717.2351741757948</v>
      </c>
      <c r="BX364" s="15">
        <f t="shared" ca="1" si="209"/>
        <v>5901.3623521147692</v>
      </c>
      <c r="BY364" s="15">
        <f t="shared" ca="1" si="210"/>
        <v>9482.1734308685518</v>
      </c>
      <c r="BZ364" s="15">
        <f t="shared" ca="1" si="211"/>
        <v>15000.829026340207</v>
      </c>
      <c r="CA364" s="15">
        <f t="shared" ca="1" si="212"/>
        <v>19101.133400051338</v>
      </c>
      <c r="CB364" s="15">
        <f ca="1">(AU364*DCF!C$10-DCF!C$5*MAX(AU364*DCF!C$10,0)-MAX(AU364-Inputs!$B$6,0)/Inputs!$B$10)*DCF!C$6</f>
        <v>1040.3671209543443</v>
      </c>
      <c r="CC364" s="15">
        <f ca="1">(AV364*DCF!D$10-DCF!D$5*MAX(AV364*DCF!D$10,0)-MAX(AV364-AU364,0)/Inputs!$B$10)*DCF!D$6</f>
        <v>1301.9037714081176</v>
      </c>
      <c r="CD364" s="15">
        <f ca="1">(AW364*DCF!E$10-DCF!E$5*MAX(AW364*DCF!E$10,0)-MAX(AW364-AV364,0)/Inputs!$B$10)*DCF!E$6</f>
        <v>1639.4053882053909</v>
      </c>
      <c r="CE364" s="15">
        <f ca="1">(AX364*DCF!F$10-DCF!F$5*MAX(AX364*DCF!F$10,0)-MAX(AX364-AW364,0)/Inputs!$B$10)*DCF!F$6</f>
        <v>1551.7941096925938</v>
      </c>
      <c r="CF364" s="15">
        <f ca="1">(AY364*DCF!G$10-DCF!G$5*MAX(AY364*DCF!G$10,0)-MAX(AY364-AX364,0)/Inputs!$B$10)*DCF!G$6</f>
        <v>1508.5836046503655</v>
      </c>
      <c r="CG364" s="15">
        <f ca="1">(AZ364*DCF!H$10-DCF!H$5*MAX(AZ364*DCF!H$10,0)-MAX(AZ364-AY364,0)/Inputs!$B$10)*DCF!H$6</f>
        <v>1604.5634999787878</v>
      </c>
      <c r="CH364" s="15">
        <f ca="1">(BA364*DCF!I$10-DCF!I$5*MAX(BA364*DCF!I$10,0)-MAX(BA364-AZ364,0)/Inputs!$B$10)*DCF!I$6</f>
        <v>2015.7146803490402</v>
      </c>
      <c r="CI364" s="15">
        <f ca="1">(BB364*DCF!J$10-DCF!J$5*MAX(BB364*DCF!J$10,0)-MAX(BB364-BA364,0)/Inputs!$B$10)*DCF!J$6</f>
        <v>2005.2778986462088</v>
      </c>
      <c r="CJ364" s="15">
        <f ca="1">(BC364*DCF!K$10-DCF!K$5*MAX(BC364*DCF!K$10,0)-MAX(BC364-BB364,0)/Inputs!$B$10)*DCF!K$6</f>
        <v>1972.8551937979316</v>
      </c>
      <c r="CK364" s="15">
        <f ca="1">(BD364*DCF!L$10-DCF!L$5*MAX(BD364*DCF!L$10,0)-MAX(BD364-BC364,0)/Inputs!$B$10)*DCF!L$6</f>
        <v>2457.1554335953142</v>
      </c>
      <c r="CL364" s="15">
        <f ca="1">(BE364*DCF!M$10-DCF!M$5*MAX(BE364*DCF!M$10,0)-MAX(BE364-BD364,0)/Inputs!$B$10)*DCF!M$6</f>
        <v>2873.180943741726</v>
      </c>
      <c r="CM364" s="15">
        <f ca="1">(BF364*DCF!C$28-DCF!C$5*MAX(BF364*DCF!C$28,0)-MAX(BF364-Inputs!$B$13,0)/Inputs!$B$17)*DCF!C$6</f>
        <v>3638.3485578392251</v>
      </c>
      <c r="CN364" s="15">
        <f ca="1">(BG364*DCF!D$28-DCF!D$5*MAX(BG364*DCF!D$28,0)-MAX(BG364-BF364,0)/Inputs!$B$17)*DCF!D$6</f>
        <v>4351.0842742617242</v>
      </c>
      <c r="CO364" s="15">
        <f ca="1">(BH364*DCF!E$28-DCF!E$5*MAX(BH364*DCF!E$28,0)-MAX(BH364-BG364,0)/Inputs!$B$17)*DCF!E$6</f>
        <v>4812.2438172792572</v>
      </c>
      <c r="CP364" s="15">
        <f ca="1">(BI364*DCF!F$28-DCF!F$5*MAX(BI364*DCF!F$28,0)-MAX(BI364-BH364,0)/Inputs!$B$17)*DCF!F$6</f>
        <v>4795.0587044893882</v>
      </c>
      <c r="CQ364" s="15">
        <f ca="1">(BJ364*DCF!G$28-DCF!G$5*MAX(BJ364*DCF!G$28,0)-MAX(BJ364-BI364,0)/Inputs!$B$17)*DCF!G$6</f>
        <v>5348.8882526326488</v>
      </c>
      <c r="CR364" s="15">
        <f ca="1">(BK364*DCF!H$28-DCF!H$5*MAX(BK364*DCF!H$28,0)-MAX(BK364-BJ364,0)/Inputs!$B$17)*DCF!H$6</f>
        <v>6976.3029552160233</v>
      </c>
      <c r="CS364" s="15">
        <f ca="1">(BL364*DCF!I$28-DCF!I$5*MAX(BL364*DCF!I$28,0)-MAX(BL364-BK364,0)/Inputs!$B$17)*DCF!I$6</f>
        <v>9972.7931554539246</v>
      </c>
      <c r="CT364" s="15">
        <f ca="1">(BM364*DCF!J$28-DCF!J$5*MAX(BM364*DCF!J$28,0)-MAX(BM364-BL364,0)/Inputs!$B$17)*DCF!J$6</f>
        <v>12733.515151167845</v>
      </c>
      <c r="CU364" s="15">
        <f ca="1">(BN364*DCF!K$28-DCF!K$5*MAX(BN364*DCF!K$28,0)-MAX(BN364-BM364,0)/Inputs!$B$17)*DCF!K$6</f>
        <v>16529.952904156991</v>
      </c>
      <c r="CV364" s="15">
        <f ca="1">(BO364*DCF!L$28-DCF!L$5*MAX(BO364*DCF!L$28,0)-MAX(BO364-BN364,0)/Inputs!$B$17)*DCF!L$6</f>
        <v>19757.065092003533</v>
      </c>
      <c r="CW364" s="15">
        <f ca="1">(BP364*DCF!M$28-DCF!M$5*MAX(BP364*DCF!M$28,0)-MAX(BP364-BO364,0)/Inputs!$B$17)*DCF!M$6</f>
        <v>20896.576462798381</v>
      </c>
      <c r="CX364" s="15">
        <f ca="1">(BQ364*DCF!C$46-DCF!C$5*MAX(BQ364*DCF!C$46,0)-MAX(BQ364-Inputs!$B$20,0)/Inputs!$B$24)*DCF!C$6</f>
        <v>-3543.3521043326377</v>
      </c>
      <c r="CY364" s="15">
        <f ca="1">(BR364*DCF!D$46-DCF!D$5*MAX(BR364*DCF!D$46,0)-MAX(BR364-BQ364,0)/Inputs!$B$24)*DCF!D$6</f>
        <v>-1384.2952304243181</v>
      </c>
      <c r="CZ364" s="15">
        <f ca="1">(BS364*DCF!E$46-DCF!E$5*MAX(BS364*DCF!E$46,0)-MAX(BS364-BR364,0)/Inputs!$B$24)*DCF!E$6</f>
        <v>-565.79305496121231</v>
      </c>
      <c r="DA364" s="15">
        <f ca="1">(BT364*DCF!F$46-DCF!F$5*MAX(BT364*DCF!F$46,0)-MAX(BT364-BS364,0)/Inputs!$B$24)*DCF!F$6</f>
        <v>-268.32535384393964</v>
      </c>
      <c r="DB364" s="15">
        <f ca="1">(BU364*DCF!G$46-DCF!G$5*MAX(BU364*DCF!G$46,0)-MAX(BU364-BT364,0)/Inputs!$B$24)*DCF!G$6</f>
        <v>-105.95611160507615</v>
      </c>
      <c r="DC364" s="15">
        <f ca="1">(BV364*DCF!H$46-DCF!H$5*MAX(BV364*DCF!H$46,0)-MAX(BV364-BU364,0)/Inputs!$B$24)*DCF!H$6</f>
        <v>-606.89190778005695</v>
      </c>
      <c r="DD364" s="15">
        <f ca="1">(BW364*DCF!I$46-DCF!I$5*MAX(BW364*DCF!I$46,0)-MAX(BW364-BV364,0)/Inputs!$B$24)*DCF!I$6</f>
        <v>-44.304240058496632</v>
      </c>
      <c r="DE364" s="15">
        <f ca="1">(BX364*DCF!J$46-DCF!J$5*MAX(BX364*DCF!J$46,0)-MAX(BX364-BW364,0)/Inputs!$B$24)*DCF!J$6</f>
        <v>198.71830728189332</v>
      </c>
      <c r="DF364" s="15">
        <f ca="1">(BY364*DCF!K$46-DCF!K$5*MAX(BY364*DCF!K$46,0)-MAX(BY364-BX364,0)/Inputs!$B$24)*DCF!K$6</f>
        <v>-335.54996652262855</v>
      </c>
      <c r="DG364" s="15">
        <f ca="1">(BZ364*DCF!L$46-DCF!L$5*MAX(BZ364*DCF!L$46,0)-MAX(BZ364-BY364,0)/Inputs!$B$24)*DCF!L$6</f>
        <v>-211.95212427260012</v>
      </c>
      <c r="DH364" s="15">
        <f ca="1">(CA364*DCF!M$46-DCF!M$5*MAX(CA364*DCF!M$46,0)-MAX(CA364-BZ364,0)/Inputs!$B$24)*DCF!M$6</f>
        <v>640.25983107793172</v>
      </c>
      <c r="DI364" s="15">
        <f ca="1">SUM(CB364:CL364)+BE364*DCF!M$10*(1+Inputs!$B$30)*(1-Inputs!$B$33)*(1-Inputs!$B$30/Inputs!$B$31)/(Inputs!$B$29-Inputs!$B$30)*DCF!M$6</f>
        <v>87560.740180163295</v>
      </c>
      <c r="DJ364" s="15">
        <f ca="1">SUM(CM364:CW364)+BP364*DCF!M$28*(1+Inputs!$B$30)*(1-Inputs!$B$33)*(1-Inputs!$B$30/Inputs!$B$31)/(Inputs!$B$29-Inputs!$B$30)*DCF!M$6</f>
        <v>570598.93293982721</v>
      </c>
      <c r="DK364" s="15">
        <f ca="1">SUM(CX364:DH364)+CA364*DCF!M$46*(1+Inputs!$B$30)*(1-Inputs!$B$33)*(1-Inputs!$B$30/Inputs!$B$31)/(Inputs!$B$29-Inputs!$B$30)*DCF!M$6</f>
        <v>23305.172954938378</v>
      </c>
      <c r="DM364" s="15">
        <f ca="1">DI364+DJ364+DK364+Inputs!$B$34+Inputs!$B$36-Inputs!$B$35</f>
        <v>758315.84607492888</v>
      </c>
    </row>
    <row r="365" spans="1:117" x14ac:dyDescent="0.75">
      <c r="A365" s="11">
        <v>352</v>
      </c>
      <c r="C365" s="24">
        <f t="shared" ca="1" si="215"/>
        <v>0.31132481721870664</v>
      </c>
      <c r="D365" s="24">
        <f t="shared" ca="1" si="215"/>
        <v>0.84488992579145372</v>
      </c>
      <c r="E365" s="24">
        <f t="shared" ca="1" si="215"/>
        <v>0.19515628166881216</v>
      </c>
      <c r="F365" s="24">
        <f t="shared" ca="1" si="215"/>
        <v>-0.18408329384376398</v>
      </c>
      <c r="G365" s="24">
        <f t="shared" ca="1" si="215"/>
        <v>0.37826600678830502</v>
      </c>
      <c r="H365" s="24">
        <f t="shared" ca="1" si="215"/>
        <v>-0.24189499060161954</v>
      </c>
      <c r="I365" s="24">
        <f t="shared" ca="1" si="215"/>
        <v>-1.2533356446400443</v>
      </c>
      <c r="J365" s="24">
        <f t="shared" ca="1" si="215"/>
        <v>-1.6711683371594634</v>
      </c>
      <c r="K365" s="24">
        <f t="shared" ca="1" si="215"/>
        <v>0.79811507705364415</v>
      </c>
      <c r="L365" s="24">
        <f t="shared" ca="1" si="215"/>
        <v>1.7025408898362595</v>
      </c>
      <c r="M365" s="24">
        <f t="shared" ca="1" si="215"/>
        <v>-1.5468641483474228</v>
      </c>
      <c r="N365" s="24">
        <f ca="1">SQRT(Inputs!$B$38)*C365+SQRT(1-Inputs!$B$38)*_xlfn.NORM.S.INV(RAND())</f>
        <v>0.87109546752656586</v>
      </c>
      <c r="O365" s="24">
        <f ca="1">SQRT(Inputs!$B$38)*D365+SQRT(1-Inputs!$B$38)*_xlfn.NORM.S.INV(RAND())</f>
        <v>1.3477962968477399</v>
      </c>
      <c r="P365" s="24">
        <f ca="1">SQRT(Inputs!$B$38)*E365+SQRT(1-Inputs!$B$38)*_xlfn.NORM.S.INV(RAND())</f>
        <v>-0.59268209943362127</v>
      </c>
      <c r="Q365" s="24">
        <f ca="1">SQRT(Inputs!$B$38)*F365+SQRT(1-Inputs!$B$38)*_xlfn.NORM.S.INV(RAND())</f>
        <v>0.53555963749408619</v>
      </c>
      <c r="R365" s="24">
        <f ca="1">SQRT(Inputs!$B$38)*G365+SQRT(1-Inputs!$B$38)*_xlfn.NORM.S.INV(RAND())</f>
        <v>0.30761124331842632</v>
      </c>
      <c r="S365" s="24">
        <f ca="1">SQRT(Inputs!$B$38)*H365+SQRT(1-Inputs!$B$38)*_xlfn.NORM.S.INV(RAND())</f>
        <v>1.4145859874863849</v>
      </c>
      <c r="T365" s="24">
        <f ca="1">SQRT(Inputs!$B$38)*I365+SQRT(1-Inputs!$B$38)*_xlfn.NORM.S.INV(RAND())</f>
        <v>-0.19361694223880682</v>
      </c>
      <c r="U365" s="24">
        <f ca="1">SQRT(Inputs!$B$38)*J365+SQRT(1-Inputs!$B$38)*_xlfn.NORM.S.INV(RAND())</f>
        <v>-0.44872568373974359</v>
      </c>
      <c r="V365" s="24">
        <f ca="1">SQRT(Inputs!$B$38)*K365+SQRT(1-Inputs!$B$38)*_xlfn.NORM.S.INV(RAND())</f>
        <v>5.9730331325032471E-2</v>
      </c>
      <c r="W365" s="24">
        <f ca="1">SQRT(Inputs!$B$38)*L365+SQRT(1-Inputs!$B$38)*_xlfn.NORM.S.INV(RAND())</f>
        <v>1.8154115581523596</v>
      </c>
      <c r="X365" s="24">
        <f ca="1">SQRT(Inputs!$B$38)*M365+SQRT(1-Inputs!$B$38)*_xlfn.NORM.S.INV(RAND())</f>
        <v>0.4715469753343966</v>
      </c>
      <c r="Y365" s="24">
        <f ca="1">SQRT(Inputs!$B$38)*C365+SQRT(1-Inputs!$B$38)*_xlfn.NORM.S.INV(RAND())</f>
        <v>1.0547609228331523</v>
      </c>
      <c r="Z365" s="24">
        <f ca="1">SQRT(Inputs!$B$38)*D365+SQRT(1-Inputs!$B$38)*_xlfn.NORM.S.INV(RAND())</f>
        <v>1.4874026054910554</v>
      </c>
      <c r="AA365" s="24">
        <f ca="1">SQRT(Inputs!$B$38)*E365+SQRT(1-Inputs!$B$38)*_xlfn.NORM.S.INV(RAND())</f>
        <v>1.1264208042493715</v>
      </c>
      <c r="AB365" s="24">
        <f ca="1">SQRT(Inputs!$B$38)*F365+SQRT(1-Inputs!$B$38)*_xlfn.NORM.S.INV(RAND())</f>
        <v>0.93274773345405781</v>
      </c>
      <c r="AC365" s="24">
        <f ca="1">SQRT(Inputs!$B$38)*G365+SQRT(1-Inputs!$B$38)*_xlfn.NORM.S.INV(RAND())</f>
        <v>0.25371713879764057</v>
      </c>
      <c r="AD365" s="24">
        <f ca="1">SQRT(Inputs!$B$38)*H365+SQRT(1-Inputs!$B$38)*_xlfn.NORM.S.INV(RAND())</f>
        <v>0.30367045295946737</v>
      </c>
      <c r="AE365" s="24">
        <f ca="1">SQRT(Inputs!$B$38)*I365+SQRT(1-Inputs!$B$38)*_xlfn.NORM.S.INV(RAND())</f>
        <v>-2.7381236815423371E-2</v>
      </c>
      <c r="AF365" s="24">
        <f ca="1">SQRT(Inputs!$B$38)*J365+SQRT(1-Inputs!$B$38)*_xlfn.NORM.S.INV(RAND())</f>
        <v>-2.096520484334643</v>
      </c>
      <c r="AG365" s="24">
        <f ca="1">SQRT(Inputs!$B$38)*K365+SQRT(1-Inputs!$B$38)*_xlfn.NORM.S.INV(RAND())</f>
        <v>-0.7936560792971239</v>
      </c>
      <c r="AH365" s="24">
        <f ca="1">SQRT(Inputs!$B$38)*L365+SQRT(1-Inputs!$B$38)*_xlfn.NORM.S.INV(RAND())</f>
        <v>1.5237663033000932</v>
      </c>
      <c r="AI365" s="24">
        <f ca="1">SQRT(Inputs!$B$38)*M365+SQRT(1-Inputs!$B$38)*_xlfn.NORM.S.INV(RAND())</f>
        <v>-1.141221247694622</v>
      </c>
      <c r="AJ365" s="24">
        <f ca="1">SQRT(Inputs!$B$38)*C365+SQRT(1-Inputs!$B$38)*_xlfn.NORM.S.INV(RAND())</f>
        <v>5.799240123294673E-2</v>
      </c>
      <c r="AK365" s="24">
        <f ca="1">SQRT(Inputs!$B$38)*D365+SQRT(1-Inputs!$B$38)*_xlfn.NORM.S.INV(RAND())</f>
        <v>0.75740135934026176</v>
      </c>
      <c r="AL365" s="24">
        <f ca="1">SQRT(Inputs!$B$38)*E365+SQRT(1-Inputs!$B$38)*_xlfn.NORM.S.INV(RAND())</f>
        <v>2.4663920996808235</v>
      </c>
      <c r="AM365" s="24">
        <f ca="1">SQRT(Inputs!$B$38)*F365+SQRT(1-Inputs!$B$38)*_xlfn.NORM.S.INV(RAND())</f>
        <v>-0.38528774721113263</v>
      </c>
      <c r="AN365" s="24">
        <f ca="1">SQRT(Inputs!$B$38)*G365+SQRT(1-Inputs!$B$38)*_xlfn.NORM.S.INV(RAND())</f>
        <v>0.6285343027388357</v>
      </c>
      <c r="AO365" s="24">
        <f ca="1">SQRT(Inputs!$B$38)*H365+SQRT(1-Inputs!$B$38)*_xlfn.NORM.S.INV(RAND())</f>
        <v>-0.98013430620385533</v>
      </c>
      <c r="AP365" s="24">
        <f ca="1">SQRT(Inputs!$B$38)*I365+SQRT(1-Inputs!$B$38)*_xlfn.NORM.S.INV(RAND())</f>
        <v>-1.364215860552223</v>
      </c>
      <c r="AQ365" s="24">
        <f ca="1">SQRT(Inputs!$B$38)*J365+SQRT(1-Inputs!$B$38)*_xlfn.NORM.S.INV(RAND())</f>
        <v>-0.92882407374206688</v>
      </c>
      <c r="AR365" s="24">
        <f ca="1">SQRT(Inputs!$B$38)*K365+SQRT(1-Inputs!$B$38)*_xlfn.NORM.S.INV(RAND())</f>
        <v>-0.54257636944387633</v>
      </c>
      <c r="AS365" s="24">
        <f ca="1">SQRT(Inputs!$B$38)*L365+SQRT(1-Inputs!$B$38)*_xlfn.NORM.S.INV(RAND())</f>
        <v>-0.24657144076513149</v>
      </c>
      <c r="AT365" s="24">
        <f ca="1">SQRT(Inputs!$B$38)*M365+SQRT(1-Inputs!$B$38)*_xlfn.NORM.S.INV(RAND())</f>
        <v>-1.2960324495031146</v>
      </c>
      <c r="AU365" s="15">
        <f ca="1">Inputs!$B$6*EXP($B$8-0.5*C$5^2+C$5*N365)</f>
        <v>5713.6842280158062</v>
      </c>
      <c r="AV365" s="15">
        <f t="shared" ca="1" si="183"/>
        <v>8479.2000584172692</v>
      </c>
      <c r="AW365" s="15">
        <f t="shared" ca="1" si="184"/>
        <v>9544.547836738715</v>
      </c>
      <c r="AX365" s="15">
        <f t="shared" ca="1" si="185"/>
        <v>12459.296782824686</v>
      </c>
      <c r="AY365" s="15">
        <f t="shared" ca="1" si="186"/>
        <v>15783.494365843988</v>
      </c>
      <c r="AZ365" s="15">
        <f t="shared" ca="1" si="187"/>
        <v>22557.487875112096</v>
      </c>
      <c r="BA365" s="15">
        <f t="shared" ca="1" si="188"/>
        <v>27050.850268785165</v>
      </c>
      <c r="BB365" s="15">
        <f t="shared" ca="1" si="189"/>
        <v>31662.52712184313</v>
      </c>
      <c r="BC365" s="15">
        <f t="shared" ca="1" si="190"/>
        <v>39002.77164827066</v>
      </c>
      <c r="BD365" s="15">
        <f t="shared" ca="1" si="191"/>
        <v>56625.102078214404</v>
      </c>
      <c r="BE365" s="15">
        <f t="shared" ca="1" si="192"/>
        <v>72431.791277187513</v>
      </c>
      <c r="BF365" s="15">
        <f ca="1">Inputs!$B$13*EXP($B$9-0.5*C$6^2+C$6*Y365)</f>
        <v>17047.743842603271</v>
      </c>
      <c r="BG365" s="15">
        <f t="shared" ca="1" si="193"/>
        <v>27172.789489419702</v>
      </c>
      <c r="BH365" s="15">
        <f t="shared" ca="1" si="194"/>
        <v>40020.0125077669</v>
      </c>
      <c r="BI365" s="15">
        <f t="shared" ca="1" si="195"/>
        <v>56553.933214355311</v>
      </c>
      <c r="BJ365" s="15">
        <f t="shared" ca="1" si="196"/>
        <v>71913.977629653644</v>
      </c>
      <c r="BK365" s="15">
        <f t="shared" ca="1" si="197"/>
        <v>91986.195854100268</v>
      </c>
      <c r="BL365" s="15">
        <f t="shared" ca="1" si="198"/>
        <v>112593.70600038099</v>
      </c>
      <c r="BM365" s="15">
        <f t="shared" ca="1" si="199"/>
        <v>106667.50559930626</v>
      </c>
      <c r="BN365" s="15">
        <f t="shared" ca="1" si="200"/>
        <v>119285.58146367116</v>
      </c>
      <c r="BO365" s="15">
        <f t="shared" ca="1" si="201"/>
        <v>175209.11259533951</v>
      </c>
      <c r="BP365" s="15">
        <f t="shared" ca="1" si="202"/>
        <v>189494.23305840456</v>
      </c>
      <c r="BQ365" s="15">
        <f ca="1">Inputs!$B$20*EXP($B$10-0.5*C$7^2+C$7*AJ365)</f>
        <v>4378.6580994688475</v>
      </c>
      <c r="BR365" s="15">
        <f t="shared" ca="1" si="203"/>
        <v>7556.8871927554628</v>
      </c>
      <c r="BS365" s="15">
        <f t="shared" ca="1" si="204"/>
        <v>21013.847793520923</v>
      </c>
      <c r="BT365" s="15">
        <f t="shared" ca="1" si="205"/>
        <v>26188.206845161403</v>
      </c>
      <c r="BU365" s="15">
        <f t="shared" ca="1" si="206"/>
        <v>42255.346500290172</v>
      </c>
      <c r="BV365" s="15">
        <f t="shared" ca="1" si="207"/>
        <v>47140.777022652641</v>
      </c>
      <c r="BW365" s="15">
        <f t="shared" ca="1" si="208"/>
        <v>49284.788267533542</v>
      </c>
      <c r="BX365" s="15">
        <f t="shared" ca="1" si="209"/>
        <v>57221.253466404916</v>
      </c>
      <c r="BY365" s="15">
        <f t="shared" ca="1" si="210"/>
        <v>72271.119532368335</v>
      </c>
      <c r="BZ365" s="15">
        <f t="shared" ca="1" si="211"/>
        <v>96912.55137240488</v>
      </c>
      <c r="CA365" s="15">
        <f t="shared" ca="1" si="212"/>
        <v>108128.9303986648</v>
      </c>
      <c r="CB365" s="15">
        <f ca="1">(AU365*DCF!C$10-DCF!C$5*MAX(AU365*DCF!C$10,0)-MAX(AU365-Inputs!$B$6,0)/Inputs!$B$10)*DCF!C$6</f>
        <v>1037.7163681727891</v>
      </c>
      <c r="CC365" s="15">
        <f ca="1">(AV365*DCF!D$10-DCF!D$5*MAX(AV365*DCF!D$10,0)-MAX(AV365-AU365,0)/Inputs!$B$10)*DCF!D$6</f>
        <v>1392.4489129920291</v>
      </c>
      <c r="CD365" s="15">
        <f ca="1">(AW365*DCF!E$10-DCF!E$5*MAX(AW365*DCF!E$10,0)-MAX(AW365-AV365,0)/Inputs!$B$10)*DCF!E$6</f>
        <v>1963.7237215723435</v>
      </c>
      <c r="CE365" s="15">
        <f ca="1">(AX365*DCF!F$10-DCF!F$5*MAX(AX365*DCF!F$10,0)-MAX(AX365-AW365,0)/Inputs!$B$10)*DCF!F$6</f>
        <v>2113.3576409394495</v>
      </c>
      <c r="CF365" s="15">
        <f ca="1">(AY365*DCF!G$10-DCF!G$5*MAX(AY365*DCF!G$10,0)-MAX(AY365-AX365,0)/Inputs!$B$10)*DCF!G$6</f>
        <v>2613.0605654919691</v>
      </c>
      <c r="CG365" s="15">
        <f ca="1">(AZ365*DCF!H$10-DCF!H$5*MAX(AZ365*DCF!H$10,0)-MAX(AZ365-AY365,0)/Inputs!$B$10)*DCF!H$6</f>
        <v>3176.7084635698534</v>
      </c>
      <c r="CH365" s="15">
        <f ca="1">(BA365*DCF!I$10-DCF!I$5*MAX(BA365*DCF!I$10,0)-MAX(BA365-AZ365,0)/Inputs!$B$10)*DCF!I$6</f>
        <v>4204.1346603306347</v>
      </c>
      <c r="CI365" s="15">
        <f ca="1">(BB365*DCF!J$10-DCF!J$5*MAX(BB365*DCF!J$10,0)-MAX(BB365-BA365,0)/Inputs!$B$10)*DCF!J$6</f>
        <v>4734.5394886947097</v>
      </c>
      <c r="CJ365" s="15">
        <f ca="1">(BC365*DCF!K$10-DCF!K$5*MAX(BC365*DCF!K$10,0)-MAX(BC365-BB365,0)/Inputs!$B$10)*DCF!K$6</f>
        <v>5251.2973526079186</v>
      </c>
      <c r="CK365" s="15">
        <f ca="1">(BD365*DCF!L$10-DCF!L$5*MAX(BD365*DCF!L$10,0)-MAX(BD365-BC365,0)/Inputs!$B$10)*DCF!L$6</f>
        <v>6261.2895194865687</v>
      </c>
      <c r="CL365" s="15">
        <f ca="1">(BE365*DCF!M$10-DCF!M$5*MAX(BE365*DCF!M$10,0)-MAX(BE365-BD365,0)/Inputs!$B$10)*DCF!M$6</f>
        <v>8332.7846675469482</v>
      </c>
      <c r="CM365" s="15">
        <f ca="1">(BF365*DCF!C$28-DCF!C$5*MAX(BF365*DCF!C$28,0)-MAX(BF365-Inputs!$B$13,0)/Inputs!$B$17)*DCF!C$6</f>
        <v>3895.52847799757</v>
      </c>
      <c r="CN365" s="15">
        <f ca="1">(BG365*DCF!D$28-DCF!D$5*MAX(BG365*DCF!D$28,0)-MAX(BG365-BF365,0)/Inputs!$B$17)*DCF!D$6</f>
        <v>5842.8767467047946</v>
      </c>
      <c r="CO365" s="15">
        <f ca="1">(BH365*DCF!E$28-DCF!E$5*MAX(BH365*DCF!E$28,0)-MAX(BH365-BG365,0)/Inputs!$B$17)*DCF!E$6</f>
        <v>8802.369338600427</v>
      </c>
      <c r="CP365" s="15">
        <f ca="1">(BI365*DCF!F$28-DCF!F$5*MAX(BI365*DCF!F$28,0)-MAX(BI365-BH365,0)/Inputs!$B$17)*DCF!F$6</f>
        <v>12342.641585133197</v>
      </c>
      <c r="CQ365" s="15">
        <f ca="1">(BJ365*DCF!G$28-DCF!G$5*MAX(BJ365*DCF!G$28,0)-MAX(BJ365-BI365,0)/Inputs!$B$17)*DCF!G$6</f>
        <v>16075.219373847618</v>
      </c>
      <c r="CR365" s="15">
        <f ca="1">(BK365*DCF!H$28-DCF!H$5*MAX(BK365*DCF!H$28,0)-MAX(BK365-BJ365,0)/Inputs!$B$17)*DCF!H$6</f>
        <v>19630.541679052101</v>
      </c>
      <c r="CS365" s="15">
        <f ca="1">(BL365*DCF!I$28-DCF!I$5*MAX(BL365*DCF!I$28,0)-MAX(BL365-BK365,0)/Inputs!$B$17)*DCF!I$6</f>
        <v>23518.942448978934</v>
      </c>
      <c r="CT365" s="15">
        <f ca="1">(BM365*DCF!J$28-DCF!J$5*MAX(BM365*DCF!J$28,0)-MAX(BM365-BL365,0)/Inputs!$B$17)*DCF!J$6</f>
        <v>23795.708903267718</v>
      </c>
      <c r="CU365" s="15">
        <f ca="1">(BN365*DCF!K$28-DCF!K$5*MAX(BN365*DCF!K$28,0)-MAX(BN365-BM365,0)/Inputs!$B$17)*DCF!K$6</f>
        <v>23645.568522164496</v>
      </c>
      <c r="CV365" s="15">
        <f ca="1">(BO365*DCF!L$28-DCF!L$5*MAX(BO365*DCF!L$28,0)-MAX(BO365-BN365,0)/Inputs!$B$17)*DCF!L$6</f>
        <v>28630.054780663406</v>
      </c>
      <c r="CW365" s="15">
        <f ca="1">(BP365*DCF!M$28-DCF!M$5*MAX(BP365*DCF!M$28,0)-MAX(BP365-BO365,0)/Inputs!$B$17)*DCF!M$6</f>
        <v>34160.25312550673</v>
      </c>
      <c r="CX365" s="15">
        <f ca="1">(BQ365*DCF!C$46-DCF!C$5*MAX(BQ365*DCF!C$46,0)-MAX(BQ365-Inputs!$B$20,0)/Inputs!$B$24)*DCF!C$6</f>
        <v>-1555.1903691470075</v>
      </c>
      <c r="CY365" s="15">
        <f ca="1">(BR365*DCF!D$46-DCF!D$5*MAX(BR365*DCF!D$46,0)-MAX(BR365-BQ365,0)/Inputs!$B$24)*DCF!D$6</f>
        <v>-2645.9083873246113</v>
      </c>
      <c r="CZ365" s="15">
        <f ca="1">(BS365*DCF!E$46-DCF!E$5*MAX(BS365*DCF!E$46,0)-MAX(BS365-BR365,0)/Inputs!$B$24)*DCF!E$6</f>
        <v>-7789.2874939938956</v>
      </c>
      <c r="DA365" s="15">
        <f ca="1">(BT365*DCF!F$46-DCF!F$5*MAX(BT365*DCF!F$46,0)-MAX(BT365-BS365,0)/Inputs!$B$24)*DCF!F$6</f>
        <v>-3791.3385016086336</v>
      </c>
      <c r="DB365" s="15">
        <f ca="1">(BU365*DCF!G$46-DCF!G$5*MAX(BU365*DCF!G$46,0)-MAX(BU365-BT365,0)/Inputs!$B$24)*DCF!G$6</f>
        <v>-6826.0547019660216</v>
      </c>
      <c r="DC365" s="15">
        <f ca="1">(BV365*DCF!H$46-DCF!H$5*MAX(BV365*DCF!H$46,0)-MAX(BV365-BU365,0)/Inputs!$B$24)*DCF!H$6</f>
        <v>-1518.1176012946935</v>
      </c>
      <c r="DD365" s="15">
        <f ca="1">(BW365*DCF!I$46-DCF!I$5*MAX(BW365*DCF!I$46,0)-MAX(BW365-BV365,0)/Inputs!$B$24)*DCF!I$6</f>
        <v>522.78860028521535</v>
      </c>
      <c r="DE365" s="15">
        <f ca="1">(BX365*DCF!J$46-DCF!J$5*MAX(BX365*DCF!J$46,0)-MAX(BX365-BW365,0)/Inputs!$B$24)*DCF!J$6</f>
        <v>295.65239347917628</v>
      </c>
      <c r="DF365" s="15">
        <f ca="1">(BY365*DCF!K$46-DCF!K$5*MAX(BY365*DCF!K$46,0)-MAX(BY365-BX365,0)/Inputs!$B$24)*DCF!K$6</f>
        <v>441.55100527090116</v>
      </c>
      <c r="DG365" s="15">
        <f ca="1">(BZ365*DCF!L$46-DCF!L$5*MAX(BZ365*DCF!L$46,0)-MAX(BZ365-BY365,0)/Inputs!$B$24)*DCF!L$6</f>
        <v>1122.6789612092623</v>
      </c>
      <c r="DH365" s="15">
        <f ca="1">(CA365*DCF!M$46-DCF!M$5*MAX(CA365*DCF!M$46,0)-MAX(CA365-BZ365,0)/Inputs!$B$24)*DCF!M$6</f>
        <v>6132.0301187813757</v>
      </c>
      <c r="DI365" s="15">
        <f ca="1">SUM(CB365:CL365)+BE365*DCF!M$10*(1+Inputs!$B$30)*(1-Inputs!$B$33)*(1-Inputs!$B$30/Inputs!$B$31)/(Inputs!$B$29-Inputs!$B$30)*DCF!M$6</f>
        <v>242659.69429710042</v>
      </c>
      <c r="DJ365" s="15">
        <f ca="1">SUM(CM365:CW365)+BP365*DCF!M$28*(1+Inputs!$B$30)*(1-Inputs!$B$33)*(1-Inputs!$B$30/Inputs!$B$31)/(Inputs!$B$29-Inputs!$B$30)*DCF!M$6</f>
        <v>903492.98018639605</v>
      </c>
      <c r="DK365" s="15">
        <f ca="1">SUM(CX365:DH365)+CA365*DCF!M$46*(1+Inputs!$B$30)*(1-Inputs!$B$33)*(1-Inputs!$B$30/Inputs!$B$31)/(Inputs!$B$29-Inputs!$B$30)*DCF!M$6</f>
        <v>151568.93911067053</v>
      </c>
      <c r="DM365" s="15">
        <f ca="1">DI365+DJ365+DK365+Inputs!$B$34+Inputs!$B$36-Inputs!$B$35</f>
        <v>1374572.6135941669</v>
      </c>
    </row>
    <row r="366" spans="1:117" x14ac:dyDescent="0.75">
      <c r="A366" s="11">
        <v>353</v>
      </c>
      <c r="C366" s="24">
        <f t="shared" ca="1" si="215"/>
        <v>7.7634643432295241E-3</v>
      </c>
      <c r="D366" s="24">
        <f t="shared" ca="1" si="215"/>
        <v>-1.1001220073634708</v>
      </c>
      <c r="E366" s="24">
        <f t="shared" ca="1" si="215"/>
        <v>-8.2867343260570103E-2</v>
      </c>
      <c r="F366" s="24">
        <f t="shared" ca="1" si="215"/>
        <v>-0.21917647501355023</v>
      </c>
      <c r="G366" s="24">
        <f t="shared" ca="1" si="215"/>
        <v>-0.76499888370529223</v>
      </c>
      <c r="H366" s="24">
        <f t="shared" ca="1" si="215"/>
        <v>-0.39519492600783424</v>
      </c>
      <c r="I366" s="24">
        <f t="shared" ca="1" si="215"/>
        <v>1.5459408780826405</v>
      </c>
      <c r="J366" s="24">
        <f t="shared" ca="1" si="215"/>
        <v>1.2225752335551703</v>
      </c>
      <c r="K366" s="24">
        <f t="shared" ca="1" si="215"/>
        <v>-2.0129511949935308</v>
      </c>
      <c r="L366" s="24">
        <f t="shared" ca="1" si="215"/>
        <v>-0.39970434364176505</v>
      </c>
      <c r="M366" s="24">
        <f t="shared" ca="1" si="215"/>
        <v>-0.97928581670290005</v>
      </c>
      <c r="N366" s="24">
        <f ca="1">SQRT(Inputs!$B$38)*C366+SQRT(1-Inputs!$B$38)*_xlfn.NORM.S.INV(RAND())</f>
        <v>-1.0217720593490491</v>
      </c>
      <c r="O366" s="24">
        <f ca="1">SQRT(Inputs!$B$38)*D366+SQRT(1-Inputs!$B$38)*_xlfn.NORM.S.INV(RAND())</f>
        <v>0.1789735705950718</v>
      </c>
      <c r="P366" s="24">
        <f ca="1">SQRT(Inputs!$B$38)*E366+SQRT(1-Inputs!$B$38)*_xlfn.NORM.S.INV(RAND())</f>
        <v>-0.98102456100469149</v>
      </c>
      <c r="Q366" s="24">
        <f ca="1">SQRT(Inputs!$B$38)*F366+SQRT(1-Inputs!$B$38)*_xlfn.NORM.S.INV(RAND())</f>
        <v>0.31300140238839824</v>
      </c>
      <c r="R366" s="24">
        <f ca="1">SQRT(Inputs!$B$38)*G366+SQRT(1-Inputs!$B$38)*_xlfn.NORM.S.INV(RAND())</f>
        <v>0.1876250593164332</v>
      </c>
      <c r="S366" s="24">
        <f ca="1">SQRT(Inputs!$B$38)*H366+SQRT(1-Inputs!$B$38)*_xlfn.NORM.S.INV(RAND())</f>
        <v>-0.32441080445459874</v>
      </c>
      <c r="T366" s="24">
        <f ca="1">SQRT(Inputs!$B$38)*I366+SQRT(1-Inputs!$B$38)*_xlfn.NORM.S.INV(RAND())</f>
        <v>1.3326944214325878</v>
      </c>
      <c r="U366" s="24">
        <f ca="1">SQRT(Inputs!$B$38)*J366+SQRT(1-Inputs!$B$38)*_xlfn.NORM.S.INV(RAND())</f>
        <v>0.89806664410310266</v>
      </c>
      <c r="V366" s="24">
        <f ca="1">SQRT(Inputs!$B$38)*K366+SQRT(1-Inputs!$B$38)*_xlfn.NORM.S.INV(RAND())</f>
        <v>-0.86263005304588536</v>
      </c>
      <c r="W366" s="24">
        <f ca="1">SQRT(Inputs!$B$38)*L366+SQRT(1-Inputs!$B$38)*_xlfn.NORM.S.INV(RAND())</f>
        <v>-0.45050673832669919</v>
      </c>
      <c r="X366" s="24">
        <f ca="1">SQRT(Inputs!$B$38)*M366+SQRT(1-Inputs!$B$38)*_xlfn.NORM.S.INV(RAND())</f>
        <v>1.9894424324292093</v>
      </c>
      <c r="Y366" s="24">
        <f ca="1">SQRT(Inputs!$B$38)*C366+SQRT(1-Inputs!$B$38)*_xlfn.NORM.S.INV(RAND())</f>
        <v>-1.1909483898846536</v>
      </c>
      <c r="Z366" s="24">
        <f ca="1">SQRT(Inputs!$B$38)*D366+SQRT(1-Inputs!$B$38)*_xlfn.NORM.S.INV(RAND())</f>
        <v>-1.6558574418412819</v>
      </c>
      <c r="AA366" s="24">
        <f ca="1">SQRT(Inputs!$B$38)*E366+SQRT(1-Inputs!$B$38)*_xlfn.NORM.S.INV(RAND())</f>
        <v>7.8398612880820895E-2</v>
      </c>
      <c r="AB366" s="24">
        <f ca="1">SQRT(Inputs!$B$38)*F366+SQRT(1-Inputs!$B$38)*_xlfn.NORM.S.INV(RAND())</f>
        <v>2.2756317329354833E-2</v>
      </c>
      <c r="AC366" s="24">
        <f ca="1">SQRT(Inputs!$B$38)*G366+SQRT(1-Inputs!$B$38)*_xlfn.NORM.S.INV(RAND())</f>
        <v>-0.8626583311819126</v>
      </c>
      <c r="AD366" s="24">
        <f ca="1">SQRT(Inputs!$B$38)*H366+SQRT(1-Inputs!$B$38)*_xlfn.NORM.S.INV(RAND())</f>
        <v>-1.9168121297931378</v>
      </c>
      <c r="AE366" s="24">
        <f ca="1">SQRT(Inputs!$B$38)*I366+SQRT(1-Inputs!$B$38)*_xlfn.NORM.S.INV(RAND())</f>
        <v>0.90591464158646595</v>
      </c>
      <c r="AF366" s="24">
        <f ca="1">SQRT(Inputs!$B$38)*J366+SQRT(1-Inputs!$B$38)*_xlfn.NORM.S.INV(RAND())</f>
        <v>0.22175952197082743</v>
      </c>
      <c r="AG366" s="24">
        <f ca="1">SQRT(Inputs!$B$38)*K366+SQRT(1-Inputs!$B$38)*_xlfn.NORM.S.INV(RAND())</f>
        <v>-1.1713409640669135</v>
      </c>
      <c r="AH366" s="24">
        <f ca="1">SQRT(Inputs!$B$38)*L366+SQRT(1-Inputs!$B$38)*_xlfn.NORM.S.INV(RAND())</f>
        <v>-0.6322722967590001</v>
      </c>
      <c r="AI366" s="24">
        <f ca="1">SQRT(Inputs!$B$38)*M366+SQRT(1-Inputs!$B$38)*_xlfn.NORM.S.INV(RAND())</f>
        <v>-0.37988048289221232</v>
      </c>
      <c r="AJ366" s="24">
        <f ca="1">SQRT(Inputs!$B$38)*C366+SQRT(1-Inputs!$B$38)*_xlfn.NORM.S.INV(RAND())</f>
        <v>-5.7350128025535282E-2</v>
      </c>
      <c r="AK366" s="24">
        <f ca="1">SQRT(Inputs!$B$38)*D366+SQRT(1-Inputs!$B$38)*_xlfn.NORM.S.INV(RAND())</f>
        <v>0.16888033709457284</v>
      </c>
      <c r="AL366" s="24">
        <f ca="1">SQRT(Inputs!$B$38)*E366+SQRT(1-Inputs!$B$38)*_xlfn.NORM.S.INV(RAND())</f>
        <v>-0.57089857542809574</v>
      </c>
      <c r="AM366" s="24">
        <f ca="1">SQRT(Inputs!$B$38)*F366+SQRT(1-Inputs!$B$38)*_xlfn.NORM.S.INV(RAND())</f>
        <v>0.3095841636767408</v>
      </c>
      <c r="AN366" s="24">
        <f ca="1">SQRT(Inputs!$B$38)*G366+SQRT(1-Inputs!$B$38)*_xlfn.NORM.S.INV(RAND())</f>
        <v>-1.2194619959147162</v>
      </c>
      <c r="AO366" s="24">
        <f ca="1">SQRT(Inputs!$B$38)*H366+SQRT(1-Inputs!$B$38)*_xlfn.NORM.S.INV(RAND())</f>
        <v>0.15227794959938465</v>
      </c>
      <c r="AP366" s="24">
        <f ca="1">SQRT(Inputs!$B$38)*I366+SQRT(1-Inputs!$B$38)*_xlfn.NORM.S.INV(RAND())</f>
        <v>0.48009227241002872</v>
      </c>
      <c r="AQ366" s="24">
        <f ca="1">SQRT(Inputs!$B$38)*J366+SQRT(1-Inputs!$B$38)*_xlfn.NORM.S.INV(RAND())</f>
        <v>0.16923527532160787</v>
      </c>
      <c r="AR366" s="24">
        <f ca="1">SQRT(Inputs!$B$38)*K366+SQRT(1-Inputs!$B$38)*_xlfn.NORM.S.INV(RAND())</f>
        <v>-1.0920109401028988</v>
      </c>
      <c r="AS366" s="24">
        <f ca="1">SQRT(Inputs!$B$38)*L366+SQRT(1-Inputs!$B$38)*_xlfn.NORM.S.INV(RAND())</f>
        <v>-1.4035649435634223</v>
      </c>
      <c r="AT366" s="24">
        <f ca="1">SQRT(Inputs!$B$38)*M366+SQRT(1-Inputs!$B$38)*_xlfn.NORM.S.INV(RAND())</f>
        <v>-1.4334845974596009</v>
      </c>
      <c r="AU366" s="15">
        <f ca="1">Inputs!$B$6*EXP($B$8-0.5*C$5^2+C$5*N366)</f>
        <v>4205.7799243474437</v>
      </c>
      <c r="AV366" s="15">
        <f t="shared" ca="1" si="183"/>
        <v>5255.9326986403084</v>
      </c>
      <c r="AW366" s="15">
        <f t="shared" ca="1" si="184"/>
        <v>5614.3811310445071</v>
      </c>
      <c r="AX366" s="15">
        <f t="shared" ca="1" si="185"/>
        <v>7127.948816882179</v>
      </c>
      <c r="AY366" s="15">
        <f t="shared" ca="1" si="186"/>
        <v>8904.0678100911682</v>
      </c>
      <c r="AZ366" s="15">
        <f t="shared" ca="1" si="187"/>
        <v>10507.75171358765</v>
      </c>
      <c r="BA366" s="15">
        <f t="shared" ca="1" si="188"/>
        <v>14783.443879199434</v>
      </c>
      <c r="BB366" s="15">
        <f t="shared" ca="1" si="189"/>
        <v>19803.486064417673</v>
      </c>
      <c r="BC366" s="15">
        <f t="shared" ca="1" si="190"/>
        <v>22316.392102513903</v>
      </c>
      <c r="BD366" s="15">
        <f t="shared" ca="1" si="191"/>
        <v>26211.593742131867</v>
      </c>
      <c r="BE366" s="15">
        <f t="shared" ca="1" si="192"/>
        <v>38499.495692542456</v>
      </c>
      <c r="BF366" s="15">
        <f ca="1">Inputs!$B$13*EXP($B$9-0.5*C$6^2+C$6*Y366)</f>
        <v>10922.350392220977</v>
      </c>
      <c r="BG366" s="15">
        <f t="shared" ca="1" si="193"/>
        <v>9873.4029446808927</v>
      </c>
      <c r="BH366" s="15">
        <f t="shared" ca="1" si="194"/>
        <v>12221.367988450238</v>
      </c>
      <c r="BI366" s="15">
        <f t="shared" ca="1" si="195"/>
        <v>15013.286921973062</v>
      </c>
      <c r="BJ366" s="15">
        <f t="shared" ca="1" si="196"/>
        <v>16253.2187049362</v>
      </c>
      <c r="BK366" s="15">
        <f t="shared" ca="1" si="197"/>
        <v>15365.96495857184</v>
      </c>
      <c r="BL366" s="15">
        <f t="shared" ca="1" si="198"/>
        <v>21226.483672591428</v>
      </c>
      <c r="BM366" s="15">
        <f t="shared" ca="1" si="199"/>
        <v>26820.719560723952</v>
      </c>
      <c r="BN366" s="15">
        <f t="shared" ca="1" si="200"/>
        <v>28666.190630020086</v>
      </c>
      <c r="BO366" s="15">
        <f t="shared" ca="1" si="201"/>
        <v>32771.515149809806</v>
      </c>
      <c r="BP366" s="15">
        <f t="shared" ca="1" si="202"/>
        <v>38636.41599663598</v>
      </c>
      <c r="BQ366" s="15">
        <f ca="1">Inputs!$B$20*EXP($B$10-0.5*C$7^2+C$7*AJ366)</f>
        <v>4203.1418666357658</v>
      </c>
      <c r="BR366" s="15">
        <f t="shared" ca="1" si="203"/>
        <v>6017.3493018317213</v>
      </c>
      <c r="BS366" s="15">
        <f t="shared" ca="1" si="204"/>
        <v>6993.9844152301685</v>
      </c>
      <c r="BT366" s="15">
        <f t="shared" ca="1" si="205"/>
        <v>10459.02524857615</v>
      </c>
      <c r="BU366" s="15">
        <f t="shared" ca="1" si="206"/>
        <v>10791.163025154847</v>
      </c>
      <c r="BV366" s="15">
        <f t="shared" ca="1" si="207"/>
        <v>15537.64662864184</v>
      </c>
      <c r="BW366" s="15">
        <f t="shared" ca="1" si="208"/>
        <v>24000.85389594486</v>
      </c>
      <c r="BX366" s="15">
        <f t="shared" ca="1" si="209"/>
        <v>34727.497743086766</v>
      </c>
      <c r="BY366" s="15">
        <f t="shared" ca="1" si="210"/>
        <v>39484.595221803414</v>
      </c>
      <c r="BZ366" s="15">
        <f t="shared" ca="1" si="211"/>
        <v>42802.671063882153</v>
      </c>
      <c r="CA366" s="15">
        <f t="shared" ca="1" si="212"/>
        <v>46604.188959019288</v>
      </c>
      <c r="CB366" s="15">
        <f ca="1">(AU366*DCF!C$10-DCF!C$5*MAX(AU366*DCF!C$10,0)-MAX(AU366-Inputs!$B$6,0)/Inputs!$B$10)*DCF!C$6</f>
        <v>1048.4679946280485</v>
      </c>
      <c r="CC366" s="15">
        <f ca="1">(AV366*DCF!D$10-DCF!D$5*MAX(AV366*DCF!D$10,0)-MAX(AV366-AU366,0)/Inputs!$B$10)*DCF!D$6</f>
        <v>1025.0457179576208</v>
      </c>
      <c r="CD366" s="15">
        <f ca="1">(AW366*DCF!E$10-DCF!E$5*MAX(AW366*DCF!E$10,0)-MAX(AW366-AV366,0)/Inputs!$B$10)*DCF!E$6</f>
        <v>1215.5337988042397</v>
      </c>
      <c r="CE366" s="15">
        <f ca="1">(AX366*DCF!F$10-DCF!F$5*MAX(AX366*DCF!F$10,0)-MAX(AX366-AW366,0)/Inputs!$B$10)*DCF!F$6</f>
        <v>1241.0839573540311</v>
      </c>
      <c r="CF366" s="15">
        <f ca="1">(AY366*DCF!G$10-DCF!G$5*MAX(AY366*DCF!G$10,0)-MAX(AY366-AX366,0)/Inputs!$B$10)*DCF!G$6</f>
        <v>1493.1920181908904</v>
      </c>
      <c r="CG366" s="15">
        <f ca="1">(AZ366*DCF!H$10-DCF!H$5*MAX(AZ366*DCF!H$10,0)-MAX(AZ366-AY366,0)/Inputs!$B$10)*DCF!H$6</f>
        <v>1755.3247053123077</v>
      </c>
      <c r="CH366" s="15">
        <f ca="1">(BA366*DCF!I$10-DCF!I$5*MAX(BA366*DCF!I$10,0)-MAX(BA366-AZ366,0)/Inputs!$B$10)*DCF!I$6</f>
        <v>1999.0325731822852</v>
      </c>
      <c r="CI366" s="15">
        <f ca="1">(BB366*DCF!J$10-DCF!J$5*MAX(BB366*DCF!J$10,0)-MAX(BB366-BA366,0)/Inputs!$B$10)*DCF!J$6</f>
        <v>2637.6194896503362</v>
      </c>
      <c r="CJ366" s="15">
        <f ca="1">(BC366*DCF!K$10-DCF!K$5*MAX(BC366*DCF!K$10,0)-MAX(BC366-BB366,0)/Inputs!$B$10)*DCF!K$6</f>
        <v>3240.8121333115237</v>
      </c>
      <c r="CK366" s="15">
        <f ca="1">(BD366*DCF!L$10-DCF!L$5*MAX(BD366*DCF!L$10,0)-MAX(BD366-BC366,0)/Inputs!$B$10)*DCF!L$6</f>
        <v>3449.4941343086143</v>
      </c>
      <c r="CL366" s="15">
        <f ca="1">(BE366*DCF!M$10-DCF!M$5*MAX(BE366*DCF!M$10,0)-MAX(BE366-BD366,0)/Inputs!$B$10)*DCF!M$6</f>
        <v>3964.8556134190671</v>
      </c>
      <c r="CM366" s="15">
        <f ca="1">(BF366*DCF!C$28-DCF!C$5*MAX(BF366*DCF!C$28,0)-MAX(BF366-Inputs!$B$13,0)/Inputs!$B$17)*DCF!C$6</f>
        <v>3333.4297095339721</v>
      </c>
      <c r="CN366" s="15">
        <f ca="1">(BG366*DCF!D$28-DCF!D$5*MAX(BG366*DCF!D$28,0)-MAX(BG366-BF366,0)/Inputs!$B$17)*DCF!D$6</f>
        <v>2907.9448855018159</v>
      </c>
      <c r="CO366" s="15">
        <f ca="1">(BH366*DCF!E$28-DCF!E$5*MAX(BH366*DCF!E$28,0)-MAX(BH366-BG366,0)/Inputs!$B$17)*DCF!E$6</f>
        <v>2998.5574425276791</v>
      </c>
      <c r="CP366" s="15">
        <f ca="1">(BI366*DCF!F$28-DCF!F$5*MAX(BI366*DCF!F$28,0)-MAX(BI366-BH366,0)/Inputs!$B$17)*DCF!F$6</f>
        <v>3567.3989648966112</v>
      </c>
      <c r="CQ366" s="15">
        <f ca="1">(BJ366*DCF!G$28-DCF!G$5*MAX(BJ366*DCF!G$28,0)-MAX(BJ366-BI366,0)/Inputs!$B$17)*DCF!G$6</f>
        <v>4008.476628946652</v>
      </c>
      <c r="CR366" s="15">
        <f ca="1">(BK366*DCF!H$28-DCF!H$5*MAX(BK366*DCF!H$28,0)-MAX(BK366-BJ366,0)/Inputs!$B$17)*DCF!H$6</f>
        <v>3800.1726627695225</v>
      </c>
      <c r="CS366" s="15">
        <f ca="1">(BL366*DCF!I$28-DCF!I$5*MAX(BL366*DCF!I$28,0)-MAX(BL366-BK366,0)/Inputs!$B$17)*DCF!I$6</f>
        <v>4150.3079998007061</v>
      </c>
      <c r="CT366" s="15">
        <f ca="1">(BM366*DCF!J$28-DCF!J$5*MAX(BM366*DCF!J$28,0)-MAX(BM366-BL366,0)/Inputs!$B$17)*DCF!J$6</f>
        <v>5241.4970418718922</v>
      </c>
      <c r="CU366" s="15">
        <f ca="1">(BN366*DCF!K$28-DCF!K$5*MAX(BN366*DCF!K$28,0)-MAX(BN366-BM366,0)/Inputs!$B$17)*DCF!K$6</f>
        <v>5827.7731905493938</v>
      </c>
      <c r="CV366" s="15">
        <f ca="1">(BO366*DCF!L$28-DCF!L$5*MAX(BO366*DCF!L$28,0)-MAX(BO366-BN366,0)/Inputs!$B$17)*DCF!L$6</f>
        <v>6074.0808273626453</v>
      </c>
      <c r="CW366" s="15">
        <f ca="1">(BP366*DCF!M$28-DCF!M$5*MAX(BP366*DCF!M$28,0)-MAX(BP366-BO366,0)/Inputs!$B$17)*DCF!M$6</f>
        <v>6656.4170917055271</v>
      </c>
      <c r="CX366" s="15">
        <f ca="1">(BQ366*DCF!C$46-DCF!C$5*MAX(BQ366*DCF!C$46,0)-MAX(BQ366-Inputs!$B$20,0)/Inputs!$B$24)*DCF!C$6</f>
        <v>-1433.5855888931403</v>
      </c>
      <c r="CY366" s="15">
        <f ca="1">(BR366*DCF!D$46-DCF!D$5*MAX(BR366*DCF!D$46,0)-MAX(BR366-BQ366,0)/Inputs!$B$24)*DCF!D$6</f>
        <v>-1801.128452732115</v>
      </c>
      <c r="CZ366" s="15">
        <f ca="1">(BS366*DCF!E$46-DCF!E$5*MAX(BS366*DCF!E$46,0)-MAX(BS366-BR366,0)/Inputs!$B$24)*DCF!E$6</f>
        <v>-1212.0135099037116</v>
      </c>
      <c r="DA366" s="15">
        <f ca="1">(BT366*DCF!F$46-DCF!F$5*MAX(BT366*DCF!F$46,0)-MAX(BT366-BS366,0)/Inputs!$B$24)*DCF!F$6</f>
        <v>-2023.4232513212016</v>
      </c>
      <c r="DB366" s="15">
        <f ca="1">(BU366*DCF!G$46-DCF!G$5*MAX(BU366*DCF!G$46,0)-MAX(BU366-BT366,0)/Inputs!$B$24)*DCF!G$6</f>
        <v>-474.71798923126994</v>
      </c>
      <c r="DC366" s="15">
        <f ca="1">(BV366*DCF!H$46-DCF!H$5*MAX(BV366*DCF!H$46,0)-MAX(BV366-BU366,0)/Inputs!$B$24)*DCF!H$6</f>
        <v>-1474.9406975960362</v>
      </c>
      <c r="DD366" s="15">
        <f ca="1">(BW366*DCF!I$46-DCF!I$5*MAX(BW366*DCF!I$46,0)-MAX(BW366-BV366,0)/Inputs!$B$24)*DCF!I$6</f>
        <v>-1875.1503798747144</v>
      </c>
      <c r="DE366" s="15">
        <f ca="1">(BX366*DCF!J$46-DCF!J$5*MAX(BX366*DCF!J$46,0)-MAX(BX366-BW366,0)/Inputs!$B$24)*DCF!J$6</f>
        <v>-1387.8082306314063</v>
      </c>
      <c r="DF366" s="15">
        <f ca="1">(BY366*DCF!K$46-DCF!K$5*MAX(BY366*DCF!K$46,0)-MAX(BY366-BX366,0)/Inputs!$B$24)*DCF!K$6</f>
        <v>1090.1295478717136</v>
      </c>
      <c r="DG366" s="15">
        <f ca="1">(BZ366*DCF!L$46-DCF!L$5*MAX(BZ366*DCF!L$46,0)-MAX(BZ366-BY366,0)/Inputs!$B$24)*DCF!L$6</f>
        <v>2207.8593727903549</v>
      </c>
      <c r="DH366" s="15">
        <f ca="1">(CA366*DCF!M$46-DCF!M$5*MAX(CA366*DCF!M$46,0)-MAX(CA366-BZ366,0)/Inputs!$B$24)*DCF!M$6</f>
        <v>2858.8545882395438</v>
      </c>
      <c r="DI366" s="15">
        <f ca="1">SUM(CB366:CL366)+BE366*DCF!M$10*(1+Inputs!$B$30)*(1-Inputs!$B$33)*(1-Inputs!$B$30/Inputs!$B$31)/(Inputs!$B$29-Inputs!$B$30)*DCF!M$6</f>
        <v>130215.06775159032</v>
      </c>
      <c r="DJ366" s="15">
        <f ca="1">SUM(CM366:CW366)+BP366*DCF!M$28*(1+Inputs!$B$30)*(1-Inputs!$B$33)*(1-Inputs!$B$30/Inputs!$B$31)/(Inputs!$B$29-Inputs!$B$30)*DCF!M$6</f>
        <v>191933.59862192936</v>
      </c>
      <c r="DK366" s="15">
        <f ca="1">SUM(CX366:DH366)+CA366*DCF!M$46*(1+Inputs!$B$30)*(1-Inputs!$B$33)*(1-Inputs!$B$30/Inputs!$B$31)/(Inputs!$B$29-Inputs!$B$30)*DCF!M$6</f>
        <v>66529.672158467845</v>
      </c>
      <c r="DM366" s="15">
        <f ca="1">DI366+DJ366+DK366+Inputs!$B$34+Inputs!$B$36-Inputs!$B$35</f>
        <v>465529.33853198751</v>
      </c>
    </row>
    <row r="367" spans="1:117" x14ac:dyDescent="0.75">
      <c r="A367" s="11">
        <v>354</v>
      </c>
      <c r="C367" s="24">
        <f t="shared" ca="1" si="215"/>
        <v>-0.28101287657251717</v>
      </c>
      <c r="D367" s="24">
        <f t="shared" ca="1" si="215"/>
        <v>-1.6378499991055917</v>
      </c>
      <c r="E367" s="24">
        <f t="shared" ca="1" si="215"/>
        <v>-0.95856760559282694</v>
      </c>
      <c r="F367" s="24">
        <f t="shared" ca="1" si="215"/>
        <v>-0.34948231132103058</v>
      </c>
      <c r="G367" s="24">
        <f t="shared" ca="1" si="215"/>
        <v>1.9978269427612358</v>
      </c>
      <c r="H367" s="24">
        <f t="shared" ca="1" si="215"/>
        <v>0.40431977060033514</v>
      </c>
      <c r="I367" s="24">
        <f t="shared" ca="1" si="215"/>
        <v>1.1559414151222989</v>
      </c>
      <c r="J367" s="24">
        <f t="shared" ca="1" si="215"/>
        <v>1.129629984523884</v>
      </c>
      <c r="K367" s="24">
        <f t="shared" ca="1" si="215"/>
        <v>-1.1024470979012755</v>
      </c>
      <c r="L367" s="24">
        <f t="shared" ca="1" si="215"/>
        <v>-0.37757414399649786</v>
      </c>
      <c r="M367" s="24">
        <f t="shared" ca="1" si="215"/>
        <v>-0.55672553780057032</v>
      </c>
      <c r="N367" s="24">
        <f ca="1">SQRT(Inputs!$B$38)*C367+SQRT(1-Inputs!$B$38)*_xlfn.NORM.S.INV(RAND())</f>
        <v>0.10176846634174025</v>
      </c>
      <c r="O367" s="24">
        <f ca="1">SQRT(Inputs!$B$38)*D367+SQRT(1-Inputs!$B$38)*_xlfn.NORM.S.INV(RAND())</f>
        <v>-1.9272947001886709</v>
      </c>
      <c r="P367" s="24">
        <f ca="1">SQRT(Inputs!$B$38)*E367+SQRT(1-Inputs!$B$38)*_xlfn.NORM.S.INV(RAND())</f>
        <v>8.7718002559711072E-2</v>
      </c>
      <c r="Q367" s="24">
        <f ca="1">SQRT(Inputs!$B$38)*F367+SQRT(1-Inputs!$B$38)*_xlfn.NORM.S.INV(RAND())</f>
        <v>4.2986118632545089E-2</v>
      </c>
      <c r="R367" s="24">
        <f ca="1">SQRT(Inputs!$B$38)*G367+SQRT(1-Inputs!$B$38)*_xlfn.NORM.S.INV(RAND())</f>
        <v>1.2111722459864267</v>
      </c>
      <c r="S367" s="24">
        <f ca="1">SQRT(Inputs!$B$38)*H367+SQRT(1-Inputs!$B$38)*_xlfn.NORM.S.INV(RAND())</f>
        <v>-0.27770324440092437</v>
      </c>
      <c r="T367" s="24">
        <f ca="1">SQRT(Inputs!$B$38)*I367+SQRT(1-Inputs!$B$38)*_xlfn.NORM.S.INV(RAND())</f>
        <v>-7.4292187069948445E-2</v>
      </c>
      <c r="U367" s="24">
        <f ca="1">SQRT(Inputs!$B$38)*J367+SQRT(1-Inputs!$B$38)*_xlfn.NORM.S.INV(RAND())</f>
        <v>0.44238512959092147</v>
      </c>
      <c r="V367" s="24">
        <f ca="1">SQRT(Inputs!$B$38)*K367+SQRT(1-Inputs!$B$38)*_xlfn.NORM.S.INV(RAND())</f>
        <v>-0.45007992508744288</v>
      </c>
      <c r="W367" s="24">
        <f ca="1">SQRT(Inputs!$B$38)*L367+SQRT(1-Inputs!$B$38)*_xlfn.NORM.S.INV(RAND())</f>
        <v>-0.93742660193311389</v>
      </c>
      <c r="X367" s="24">
        <f ca="1">SQRT(Inputs!$B$38)*M367+SQRT(1-Inputs!$B$38)*_xlfn.NORM.S.INV(RAND())</f>
        <v>-0.42896629419676868</v>
      </c>
      <c r="Y367" s="24">
        <f ca="1">SQRT(Inputs!$B$38)*C367+SQRT(1-Inputs!$B$38)*_xlfn.NORM.S.INV(RAND())</f>
        <v>1.0508097640317344</v>
      </c>
      <c r="Z367" s="24">
        <f ca="1">SQRT(Inputs!$B$38)*D367+SQRT(1-Inputs!$B$38)*_xlfn.NORM.S.INV(RAND())</f>
        <v>-1.290891124159028</v>
      </c>
      <c r="AA367" s="24">
        <f ca="1">SQRT(Inputs!$B$38)*E367+SQRT(1-Inputs!$B$38)*_xlfn.NORM.S.INV(RAND())</f>
        <v>0.12178598254168582</v>
      </c>
      <c r="AB367" s="24">
        <f ca="1">SQRT(Inputs!$B$38)*F367+SQRT(1-Inputs!$B$38)*_xlfn.NORM.S.INV(RAND())</f>
        <v>-1.2794350773560699</v>
      </c>
      <c r="AC367" s="24">
        <f ca="1">SQRT(Inputs!$B$38)*G367+SQRT(1-Inputs!$B$38)*_xlfn.NORM.S.INV(RAND())</f>
        <v>2.1182804554329833</v>
      </c>
      <c r="AD367" s="24">
        <f ca="1">SQRT(Inputs!$B$38)*H367+SQRT(1-Inputs!$B$38)*_xlfn.NORM.S.INV(RAND())</f>
        <v>1.5249112677287076</v>
      </c>
      <c r="AE367" s="24">
        <f ca="1">SQRT(Inputs!$B$38)*I367+SQRT(1-Inputs!$B$38)*_xlfn.NORM.S.INV(RAND())</f>
        <v>1.4432246270541866</v>
      </c>
      <c r="AF367" s="24">
        <f ca="1">SQRT(Inputs!$B$38)*J367+SQRT(1-Inputs!$B$38)*_xlfn.NORM.S.INV(RAND())</f>
        <v>0.39013013304489114</v>
      </c>
      <c r="AG367" s="24">
        <f ca="1">SQRT(Inputs!$B$38)*K367+SQRT(1-Inputs!$B$38)*_xlfn.NORM.S.INV(RAND())</f>
        <v>0.56764042516256186</v>
      </c>
      <c r="AH367" s="24">
        <f ca="1">SQRT(Inputs!$B$38)*L367+SQRT(1-Inputs!$B$38)*_xlfn.NORM.S.INV(RAND())</f>
        <v>-1.4965072007356408</v>
      </c>
      <c r="AI367" s="24">
        <f ca="1">SQRT(Inputs!$B$38)*M367+SQRT(1-Inputs!$B$38)*_xlfn.NORM.S.INV(RAND())</f>
        <v>6.0586374443562518E-3</v>
      </c>
      <c r="AJ367" s="24">
        <f ca="1">SQRT(Inputs!$B$38)*C367+SQRT(1-Inputs!$B$38)*_xlfn.NORM.S.INV(RAND())</f>
        <v>0.36438585816061098</v>
      </c>
      <c r="AK367" s="24">
        <f ca="1">SQRT(Inputs!$B$38)*D367+SQRT(1-Inputs!$B$38)*_xlfn.NORM.S.INV(RAND())</f>
        <v>-1.0275914892545122</v>
      </c>
      <c r="AL367" s="24">
        <f ca="1">SQRT(Inputs!$B$38)*E367+SQRT(1-Inputs!$B$38)*_xlfn.NORM.S.INV(RAND())</f>
        <v>0.17168404373266277</v>
      </c>
      <c r="AM367" s="24">
        <f ca="1">SQRT(Inputs!$B$38)*F367+SQRT(1-Inputs!$B$38)*_xlfn.NORM.S.INV(RAND())</f>
        <v>0.3607216946312507</v>
      </c>
      <c r="AN367" s="24">
        <f ca="1">SQRT(Inputs!$B$38)*G367+SQRT(1-Inputs!$B$38)*_xlfn.NORM.S.INV(RAND())</f>
        <v>1.0583448402454729</v>
      </c>
      <c r="AO367" s="24">
        <f ca="1">SQRT(Inputs!$B$38)*H367+SQRT(1-Inputs!$B$38)*_xlfn.NORM.S.INV(RAND())</f>
        <v>-0.38922214005155914</v>
      </c>
      <c r="AP367" s="24">
        <f ca="1">SQRT(Inputs!$B$38)*I367+SQRT(1-Inputs!$B$38)*_xlfn.NORM.S.INV(RAND())</f>
        <v>1.6422089592680091</v>
      </c>
      <c r="AQ367" s="24">
        <f ca="1">SQRT(Inputs!$B$38)*J367+SQRT(1-Inputs!$B$38)*_xlfn.NORM.S.INV(RAND())</f>
        <v>-4.0685111703351873E-2</v>
      </c>
      <c r="AR367" s="24">
        <f ca="1">SQRT(Inputs!$B$38)*K367+SQRT(1-Inputs!$B$38)*_xlfn.NORM.S.INV(RAND())</f>
        <v>-0.98610915668881416</v>
      </c>
      <c r="AS367" s="24">
        <f ca="1">SQRT(Inputs!$B$38)*L367+SQRT(1-Inputs!$B$38)*_xlfn.NORM.S.INV(RAND())</f>
        <v>0.53074568224687046</v>
      </c>
      <c r="AT367" s="24">
        <f ca="1">SQRT(Inputs!$B$38)*M367+SQRT(1-Inputs!$B$38)*_xlfn.NORM.S.INV(RAND())</f>
        <v>-4.4725515563184659E-2</v>
      </c>
      <c r="AU367" s="15">
        <f ca="1">Inputs!$B$6*EXP($B$8-0.5*C$5^2+C$5*N367)</f>
        <v>5044.6622889967402</v>
      </c>
      <c r="AV367" s="15">
        <f t="shared" ca="1" si="183"/>
        <v>4625.2923994464318</v>
      </c>
      <c r="AW367" s="15">
        <f t="shared" ca="1" si="184"/>
        <v>5706.8472147268831</v>
      </c>
      <c r="AX367" s="15">
        <f t="shared" ca="1" si="185"/>
        <v>7005.0062549030181</v>
      </c>
      <c r="AY367" s="15">
        <f t="shared" ca="1" si="186"/>
        <v>9861.593463274492</v>
      </c>
      <c r="AZ367" s="15">
        <f t="shared" ca="1" si="187"/>
        <v>11697.746161476631</v>
      </c>
      <c r="BA367" s="15">
        <f t="shared" ca="1" si="188"/>
        <v>14204.176637673838</v>
      </c>
      <c r="BB367" s="15">
        <f t="shared" ca="1" si="189"/>
        <v>18178.354384894206</v>
      </c>
      <c r="BC367" s="15">
        <f t="shared" ca="1" si="190"/>
        <v>21317.289967236546</v>
      </c>
      <c r="BD367" s="15">
        <f t="shared" ca="1" si="191"/>
        <v>23923.362404868796</v>
      </c>
      <c r="BE367" s="15">
        <f t="shared" ca="1" si="192"/>
        <v>28191.749874794928</v>
      </c>
      <c r="BF367" s="15">
        <f ca="1">Inputs!$B$13*EXP($B$9-0.5*C$6^2+C$6*Y367)</f>
        <v>17034.395435291379</v>
      </c>
      <c r="BG367" s="15">
        <f t="shared" ca="1" si="193"/>
        <v>16446.65128850063</v>
      </c>
      <c r="BH367" s="15">
        <f t="shared" ca="1" si="194"/>
        <v>20504.806603789093</v>
      </c>
      <c r="BI367" s="15">
        <f t="shared" ca="1" si="195"/>
        <v>20614.122931062575</v>
      </c>
      <c r="BJ367" s="15">
        <f t="shared" ca="1" si="196"/>
        <v>34295.727702202734</v>
      </c>
      <c r="BK367" s="15">
        <f t="shared" ca="1" si="197"/>
        <v>51803.225829053641</v>
      </c>
      <c r="BL367" s="15">
        <f t="shared" ca="1" si="198"/>
        <v>76721.189722511655</v>
      </c>
      <c r="BM367" s="15">
        <f t="shared" ca="1" si="199"/>
        <v>98990.044708782763</v>
      </c>
      <c r="BN367" s="15">
        <f t="shared" ca="1" si="200"/>
        <v>130315.09469231303</v>
      </c>
      <c r="BO367" s="15">
        <f t="shared" ca="1" si="201"/>
        <v>134738.75448478406</v>
      </c>
      <c r="BP367" s="15">
        <f t="shared" ca="1" si="202"/>
        <v>165952.03657442125</v>
      </c>
      <c r="BQ367" s="15">
        <f ca="1">Inputs!$B$20*EXP($B$10-0.5*C$7^2+C$7*AJ367)</f>
        <v>4881.3155450285667</v>
      </c>
      <c r="BR367" s="15">
        <f t="shared" ca="1" si="203"/>
        <v>4779.1072629223709</v>
      </c>
      <c r="BS367" s="15">
        <f t="shared" ca="1" si="204"/>
        <v>6875.2583132610198</v>
      </c>
      <c r="BT367" s="15">
        <f t="shared" ca="1" si="205"/>
        <v>10420.334049134297</v>
      </c>
      <c r="BU367" s="15">
        <f t="shared" ca="1" si="206"/>
        <v>18656.264562206405</v>
      </c>
      <c r="BV367" s="15">
        <f t="shared" ca="1" si="207"/>
        <v>23777.057320102202</v>
      </c>
      <c r="BW367" s="15">
        <f t="shared" ca="1" si="208"/>
        <v>46969.843454674825</v>
      </c>
      <c r="BX367" s="15">
        <f t="shared" ca="1" si="209"/>
        <v>65161.223921883226</v>
      </c>
      <c r="BY367" s="15">
        <f t="shared" ca="1" si="210"/>
        <v>75603.68174425012</v>
      </c>
      <c r="BZ367" s="15">
        <f t="shared" ca="1" si="211"/>
        <v>116954.69089834631</v>
      </c>
      <c r="CA367" s="15">
        <f t="shared" ca="1" si="212"/>
        <v>162985.31556010473</v>
      </c>
      <c r="CB367" s="15">
        <f ca="1">(AU367*DCF!C$10-DCF!C$5*MAX(AU367*DCF!C$10,0)-MAX(AU367-Inputs!$B$6,0)/Inputs!$B$10)*DCF!C$6</f>
        <v>1042.4866138450161</v>
      </c>
      <c r="CC367" s="15">
        <f ca="1">(AV367*DCF!D$10-DCF!D$5*MAX(AV367*DCF!D$10,0)-MAX(AV367-AU367,0)/Inputs!$B$10)*DCF!D$6</f>
        <v>1127.383687037639</v>
      </c>
      <c r="CD367" s="15">
        <f ca="1">(AW367*DCF!E$10-DCF!E$5*MAX(AW367*DCF!E$10,0)-MAX(AW367-AV367,0)/Inputs!$B$10)*DCF!E$6</f>
        <v>1074.0092431183521</v>
      </c>
      <c r="CE367" s="15">
        <f ca="1">(AX367*DCF!F$10-DCF!F$5*MAX(AX367*DCF!F$10,0)-MAX(AX367-AW367,0)/Inputs!$B$10)*DCF!F$6</f>
        <v>1259.0669905609711</v>
      </c>
      <c r="CF367" s="15">
        <f ca="1">(AY367*DCF!G$10-DCF!G$5*MAX(AY367*DCF!G$10,0)-MAX(AY367-AX367,0)/Inputs!$B$10)*DCF!G$6</f>
        <v>1482.7957957565582</v>
      </c>
      <c r="CG367" s="15">
        <f ca="1">(AZ367*DCF!H$10-DCF!H$5*MAX(AZ367*DCF!H$10,0)-MAX(AZ367-AY367,0)/Inputs!$B$10)*DCF!H$6</f>
        <v>1945.0839788772821</v>
      </c>
      <c r="CH367" s="15">
        <f ca="1">(BA367*DCF!I$10-DCF!I$5*MAX(BA367*DCF!I$10,0)-MAX(BA367-AZ367,0)/Inputs!$B$10)*DCF!I$6</f>
        <v>2183.4424862773717</v>
      </c>
      <c r="CI367" s="15">
        <f ca="1">(BB367*DCF!J$10-DCF!J$5*MAX(BB367*DCF!J$10,0)-MAX(BB367-BA367,0)/Inputs!$B$10)*DCF!J$6</f>
        <v>2517.2266437275275</v>
      </c>
      <c r="CJ367" s="15">
        <f ca="1">(BC367*DCF!K$10-DCF!K$5*MAX(BC367*DCF!K$10,0)-MAX(BC367-BB367,0)/Inputs!$B$10)*DCF!K$6</f>
        <v>2992.3381289303202</v>
      </c>
      <c r="CK367" s="15">
        <f ca="1">(BD367*DCF!L$10-DCF!L$5*MAX(BD367*DCF!L$10,0)-MAX(BD367-BC367,0)/Inputs!$B$10)*DCF!L$6</f>
        <v>3271.0906143555571</v>
      </c>
      <c r="CL367" s="15">
        <f ca="1">(BE367*DCF!M$10-DCF!M$5*MAX(BE367*DCF!M$10,0)-MAX(BE367-BD367,0)/Inputs!$B$10)*DCF!M$6</f>
        <v>3468.3160501320449</v>
      </c>
      <c r="CM367" s="15">
        <f ca="1">(BF367*DCF!C$28-DCF!C$5*MAX(BF367*DCF!C$28,0)-MAX(BF367-Inputs!$B$13,0)/Inputs!$B$17)*DCF!C$6</f>
        <v>3894.5374046777897</v>
      </c>
      <c r="CN367" s="15">
        <f ca="1">(BG367*DCF!D$28-DCF!D$5*MAX(BG367*DCF!D$28,0)-MAX(BG367-BF367,0)/Inputs!$B$17)*DCF!D$6</f>
        <v>4843.9181269100927</v>
      </c>
      <c r="CO367" s="15">
        <f ca="1">(BH367*DCF!E$28-DCF!E$5*MAX(BH367*DCF!E$28,0)-MAX(BH367-BG367,0)/Inputs!$B$17)*DCF!E$6</f>
        <v>5007.5197948531877</v>
      </c>
      <c r="CP367" s="15">
        <f ca="1">(BI367*DCF!F$28-DCF!F$5*MAX(BI367*DCF!F$28,0)-MAX(BI367-BH367,0)/Inputs!$B$17)*DCF!F$6</f>
        <v>5576.2886167497445</v>
      </c>
      <c r="CQ367" s="15">
        <f ca="1">(BJ367*DCF!G$28-DCF!G$5*MAX(BJ367*DCF!G$28,0)-MAX(BJ367-BI367,0)/Inputs!$B$17)*DCF!G$6</f>
        <v>6597.1759885190095</v>
      </c>
      <c r="CR367" s="15">
        <f ca="1">(BK367*DCF!H$28-DCF!H$5*MAX(BK367*DCF!H$28,0)-MAX(BK367-BJ367,0)/Inputs!$B$17)*DCF!H$6</f>
        <v>10091.335392085628</v>
      </c>
      <c r="CS367" s="15">
        <f ca="1">(BL367*DCF!I$28-DCF!I$5*MAX(BL367*DCF!I$28,0)-MAX(BL367-BK367,0)/Inputs!$B$17)*DCF!I$6</f>
        <v>14464.729038609168</v>
      </c>
      <c r="CT367" s="15">
        <f ca="1">(BM367*DCF!J$28-DCF!J$5*MAX(BM367*DCF!J$28,0)-MAX(BM367-BL367,0)/Inputs!$B$17)*DCF!J$6</f>
        <v>19130.329508942385</v>
      </c>
      <c r="CU367" s="15">
        <f ca="1">(BN367*DCF!K$28-DCF!K$5*MAX(BN367*DCF!K$28,0)-MAX(BN367-BM367,0)/Inputs!$B$17)*DCF!K$6</f>
        <v>23683.461630480117</v>
      </c>
      <c r="CV367" s="15">
        <f ca="1">(BO367*DCF!L$28-DCF!L$5*MAX(BO367*DCF!L$28,0)-MAX(BO367-BN367,0)/Inputs!$B$17)*DCF!L$6</f>
        <v>26382.665187225692</v>
      </c>
      <c r="CW367" s="15">
        <f ca="1">(BP367*DCF!M$28-DCF!M$5*MAX(BP367*DCF!M$28,0)-MAX(BP367-BO367,0)/Inputs!$B$17)*DCF!M$6</f>
        <v>27961.306673137489</v>
      </c>
      <c r="CX367" s="15">
        <f ca="1">(BQ367*DCF!C$46-DCF!C$5*MAX(BQ367*DCF!C$46,0)-MAX(BQ367-Inputs!$B$20,0)/Inputs!$B$24)*DCF!C$6</f>
        <v>-1903.451878772679</v>
      </c>
      <c r="CY367" s="15">
        <f ca="1">(BR367*DCF!D$46-DCF!D$5*MAX(BR367*DCF!D$46,0)-MAX(BR367-BQ367,0)/Inputs!$B$24)*DCF!D$6</f>
        <v>-815.68215955877872</v>
      </c>
      <c r="CZ367" s="15">
        <f ca="1">(BS367*DCF!E$46-DCF!E$5*MAX(BS367*DCF!E$46,0)-MAX(BS367-BR367,0)/Inputs!$B$24)*DCF!E$6</f>
        <v>-1639.2563041837645</v>
      </c>
      <c r="DA367" s="15">
        <f ca="1">(BT367*DCF!F$46-DCF!F$5*MAX(BT367*DCF!F$46,0)-MAX(BT367-BS367,0)/Inputs!$B$24)*DCF!F$6</f>
        <v>-2049.7487516598826</v>
      </c>
      <c r="DB367" s="15">
        <f ca="1">(BU367*DCF!G$46-DCF!G$5*MAX(BU367*DCF!G$46,0)-MAX(BU367-BT367,0)/Inputs!$B$24)*DCF!G$6</f>
        <v>-3397.964182073943</v>
      </c>
      <c r="DC367" s="15">
        <f ca="1">(BV367*DCF!H$46-DCF!H$5*MAX(BV367*DCF!H$46,0)-MAX(BV367-BU367,0)/Inputs!$B$24)*DCF!H$6</f>
        <v>-1591.2549738983321</v>
      </c>
      <c r="DD367" s="15">
        <f ca="1">(BW367*DCF!I$46-DCF!I$5*MAX(BW367*DCF!I$46,0)-MAX(BW367-BV367,0)/Inputs!$B$24)*DCF!I$6</f>
        <v>-5572.9649348938146</v>
      </c>
      <c r="DE367" s="15">
        <f ca="1">(BX367*DCF!J$46-DCF!J$5*MAX(BX367*DCF!J$46,0)-MAX(BX367-BW367,0)/Inputs!$B$24)*DCF!J$6</f>
        <v>-2090.723796592019</v>
      </c>
      <c r="DF367" s="15">
        <f ca="1">(BY367*DCF!K$46-DCF!K$5*MAX(BY367*DCF!K$46,0)-MAX(BY367-BX367,0)/Inputs!$B$24)*DCF!K$6</f>
        <v>1760.6103467758776</v>
      </c>
      <c r="DG367" s="15">
        <f ca="1">(BZ367*DCF!L$46-DCF!L$5*MAX(BZ367*DCF!L$46,0)-MAX(BZ367-BY367,0)/Inputs!$B$24)*DCF!L$6</f>
        <v>-1273.3335537077205</v>
      </c>
      <c r="DH367" s="15">
        <f ca="1">(CA367*DCF!M$46-DCF!M$5*MAX(CA367*DCF!M$46,0)-MAX(CA367-BZ367,0)/Inputs!$B$24)*DCF!M$6</f>
        <v>3154.4215258215313</v>
      </c>
      <c r="DI367" s="15">
        <f ca="1">SUM(CB367:CL367)+BE367*DCF!M$10*(1+Inputs!$B$30)*(1-Inputs!$B$33)*(1-Inputs!$B$30/Inputs!$B$31)/(Inputs!$B$29-Inputs!$B$30)*DCF!M$6</f>
        <v>100821.25293147123</v>
      </c>
      <c r="DJ367" s="15">
        <f ca="1">SUM(CM367:CW367)+BP367*DCF!M$28*(1+Inputs!$B$30)*(1-Inputs!$B$33)*(1-Inputs!$B$30/Inputs!$B$31)/(Inputs!$B$29-Inputs!$B$30)*DCF!M$6</f>
        <v>763428.88372900884</v>
      </c>
      <c r="DK367" s="15">
        <f ca="1">SUM(CX367:DH367)+CA367*DCF!M$46*(1+Inputs!$B$30)*(1-Inputs!$B$33)*(1-Inputs!$B$30/Inputs!$B$31)/(Inputs!$B$29-Inputs!$B$30)*DCF!M$6</f>
        <v>236575.25603806041</v>
      </c>
      <c r="DM367" s="15">
        <f ca="1">DI367+DJ367+DK367+Inputs!$B$34+Inputs!$B$36-Inputs!$B$35</f>
        <v>1177676.3926985404</v>
      </c>
    </row>
    <row r="368" spans="1:117" x14ac:dyDescent="0.75">
      <c r="A368" s="11">
        <v>355</v>
      </c>
      <c r="C368" s="24">
        <f t="shared" ca="1" si="215"/>
        <v>-1.0450989913447406</v>
      </c>
      <c r="D368" s="24">
        <f t="shared" ca="1" si="215"/>
        <v>2.3433706770511438</v>
      </c>
      <c r="E368" s="24">
        <f t="shared" ca="1" si="215"/>
        <v>-0.15544450346500344</v>
      </c>
      <c r="F368" s="24">
        <f t="shared" ca="1" si="215"/>
        <v>-0.26131498088535898</v>
      </c>
      <c r="G368" s="24">
        <f t="shared" ca="1" si="215"/>
        <v>-2.0899442674217776E-2</v>
      </c>
      <c r="H368" s="24">
        <f t="shared" ca="1" si="215"/>
        <v>-1.3478094017023257</v>
      </c>
      <c r="I368" s="24">
        <f t="shared" ca="1" si="215"/>
        <v>1.9310593598997243</v>
      </c>
      <c r="J368" s="24">
        <f t="shared" ca="1" si="215"/>
        <v>-1.1867675633778094</v>
      </c>
      <c r="K368" s="24">
        <f t="shared" ca="1" si="215"/>
        <v>-1.8449182875065304</v>
      </c>
      <c r="L368" s="24">
        <f t="shared" ca="1" si="215"/>
        <v>0.46228055879033991</v>
      </c>
      <c r="M368" s="24">
        <f t="shared" ca="1" si="215"/>
        <v>1.7510034745597345</v>
      </c>
      <c r="N368" s="24">
        <f ca="1">SQRT(Inputs!$B$38)*C368+SQRT(1-Inputs!$B$38)*_xlfn.NORM.S.INV(RAND())</f>
        <v>-0.41160318121828687</v>
      </c>
      <c r="O368" s="24">
        <f ca="1">SQRT(Inputs!$B$38)*D368+SQRT(1-Inputs!$B$38)*_xlfn.NORM.S.INV(RAND())</f>
        <v>1.2083511370631335</v>
      </c>
      <c r="P368" s="24">
        <f ca="1">SQRT(Inputs!$B$38)*E368+SQRT(1-Inputs!$B$38)*_xlfn.NORM.S.INV(RAND())</f>
        <v>0.32631905563226282</v>
      </c>
      <c r="Q368" s="24">
        <f ca="1">SQRT(Inputs!$B$38)*F368+SQRT(1-Inputs!$B$38)*_xlfn.NORM.S.INV(RAND())</f>
        <v>-0.59921119420164826</v>
      </c>
      <c r="R368" s="24">
        <f ca="1">SQRT(Inputs!$B$38)*G368+SQRT(1-Inputs!$B$38)*_xlfn.NORM.S.INV(RAND())</f>
        <v>4.1017156909011546E-2</v>
      </c>
      <c r="S368" s="24">
        <f ca="1">SQRT(Inputs!$B$38)*H368+SQRT(1-Inputs!$B$38)*_xlfn.NORM.S.INV(RAND())</f>
        <v>-1.0984724784084263</v>
      </c>
      <c r="T368" s="24">
        <f ca="1">SQRT(Inputs!$B$38)*I368+SQRT(1-Inputs!$B$38)*_xlfn.NORM.S.INV(RAND())</f>
        <v>1.3636804873585642</v>
      </c>
      <c r="U368" s="24">
        <f ca="1">SQRT(Inputs!$B$38)*J368+SQRT(1-Inputs!$B$38)*_xlfn.NORM.S.INV(RAND())</f>
        <v>-1.2929187105055018</v>
      </c>
      <c r="V368" s="24">
        <f ca="1">SQRT(Inputs!$B$38)*K368+SQRT(1-Inputs!$B$38)*_xlfn.NORM.S.INV(RAND())</f>
        <v>-0.63630835421520526</v>
      </c>
      <c r="W368" s="24">
        <f ca="1">SQRT(Inputs!$B$38)*L368+SQRT(1-Inputs!$B$38)*_xlfn.NORM.S.INV(RAND())</f>
        <v>1.0868626264303263</v>
      </c>
      <c r="X368" s="24">
        <f ca="1">SQRT(Inputs!$B$38)*M368+SQRT(1-Inputs!$B$38)*_xlfn.NORM.S.INV(RAND())</f>
        <v>0.29089229068751266</v>
      </c>
      <c r="Y368" s="24">
        <f ca="1">SQRT(Inputs!$B$38)*C368+SQRT(1-Inputs!$B$38)*_xlfn.NORM.S.INV(RAND())</f>
        <v>-0.95562459904683572</v>
      </c>
      <c r="Z368" s="24">
        <f ca="1">SQRT(Inputs!$B$38)*D368+SQRT(1-Inputs!$B$38)*_xlfn.NORM.S.INV(RAND())</f>
        <v>0.88393542366240641</v>
      </c>
      <c r="AA368" s="24">
        <f ca="1">SQRT(Inputs!$B$38)*E368+SQRT(1-Inputs!$B$38)*_xlfn.NORM.S.INV(RAND())</f>
        <v>1.4309924186810172</v>
      </c>
      <c r="AB368" s="24">
        <f ca="1">SQRT(Inputs!$B$38)*F368+SQRT(1-Inputs!$B$38)*_xlfn.NORM.S.INV(RAND())</f>
        <v>-0.53185122071883861</v>
      </c>
      <c r="AC368" s="24">
        <f ca="1">SQRT(Inputs!$B$38)*G368+SQRT(1-Inputs!$B$38)*_xlfn.NORM.S.INV(RAND())</f>
        <v>-0.44384102825505517</v>
      </c>
      <c r="AD368" s="24">
        <f ca="1">SQRT(Inputs!$B$38)*H368+SQRT(1-Inputs!$B$38)*_xlfn.NORM.S.INV(RAND())</f>
        <v>-0.46801316476403027</v>
      </c>
      <c r="AE368" s="24">
        <f ca="1">SQRT(Inputs!$B$38)*I368+SQRT(1-Inputs!$B$38)*_xlfn.NORM.S.INV(RAND())</f>
        <v>0.30542279828061658</v>
      </c>
      <c r="AF368" s="24">
        <f ca="1">SQRT(Inputs!$B$38)*J368+SQRT(1-Inputs!$B$38)*_xlfn.NORM.S.INV(RAND())</f>
        <v>-1.0448089858988738</v>
      </c>
      <c r="AG368" s="24">
        <f ca="1">SQRT(Inputs!$B$38)*K368+SQRT(1-Inputs!$B$38)*_xlfn.NORM.S.INV(RAND())</f>
        <v>-1.2675055417768466</v>
      </c>
      <c r="AH368" s="24">
        <f ca="1">SQRT(Inputs!$B$38)*L368+SQRT(1-Inputs!$B$38)*_xlfn.NORM.S.INV(RAND())</f>
        <v>-1.3461336122206391</v>
      </c>
      <c r="AI368" s="24">
        <f ca="1">SQRT(Inputs!$B$38)*M368+SQRT(1-Inputs!$B$38)*_xlfn.NORM.S.INV(RAND())</f>
        <v>2.6205772930497306E-2</v>
      </c>
      <c r="AJ368" s="24">
        <f ca="1">SQRT(Inputs!$B$38)*C368+SQRT(1-Inputs!$B$38)*_xlfn.NORM.S.INV(RAND())</f>
        <v>-2.0191811766091443</v>
      </c>
      <c r="AK368" s="24">
        <f ca="1">SQRT(Inputs!$B$38)*D368+SQRT(1-Inputs!$B$38)*_xlfn.NORM.S.INV(RAND())</f>
        <v>1.5418836797795725</v>
      </c>
      <c r="AL368" s="24">
        <f ca="1">SQRT(Inputs!$B$38)*E368+SQRT(1-Inputs!$B$38)*_xlfn.NORM.S.INV(RAND())</f>
        <v>-1.2837718904653925</v>
      </c>
      <c r="AM368" s="24">
        <f ca="1">SQRT(Inputs!$B$38)*F368+SQRT(1-Inputs!$B$38)*_xlfn.NORM.S.INV(RAND())</f>
        <v>-0.10397812701174244</v>
      </c>
      <c r="AN368" s="24">
        <f ca="1">SQRT(Inputs!$B$38)*G368+SQRT(1-Inputs!$B$38)*_xlfn.NORM.S.INV(RAND())</f>
        <v>-0.36338372641116629</v>
      </c>
      <c r="AO368" s="24">
        <f ca="1">SQRT(Inputs!$B$38)*H368+SQRT(1-Inputs!$B$38)*_xlfn.NORM.S.INV(RAND())</f>
        <v>0.39168593720412836</v>
      </c>
      <c r="AP368" s="24">
        <f ca="1">SQRT(Inputs!$B$38)*I368+SQRT(1-Inputs!$B$38)*_xlfn.NORM.S.INV(RAND())</f>
        <v>0.67523018044278893</v>
      </c>
      <c r="AQ368" s="24">
        <f ca="1">SQRT(Inputs!$B$38)*J368+SQRT(1-Inputs!$B$38)*_xlfn.NORM.S.INV(RAND())</f>
        <v>-0.61448069011668793</v>
      </c>
      <c r="AR368" s="24">
        <f ca="1">SQRT(Inputs!$B$38)*K368+SQRT(1-Inputs!$B$38)*_xlfn.NORM.S.INV(RAND())</f>
        <v>-1.7887894146209309</v>
      </c>
      <c r="AS368" s="24">
        <f ca="1">SQRT(Inputs!$B$38)*L368+SQRT(1-Inputs!$B$38)*_xlfn.NORM.S.INV(RAND())</f>
        <v>1.3872593392973842</v>
      </c>
      <c r="AT368" s="24">
        <f ca="1">SQRT(Inputs!$B$38)*M368+SQRT(1-Inputs!$B$38)*_xlfn.NORM.S.INV(RAND())</f>
        <v>8.4757819951896241E-2</v>
      </c>
      <c r="AU368" s="15">
        <f ca="1">Inputs!$B$6*EXP($B$8-0.5*C$5^2+C$5*N368)</f>
        <v>4642.3915998698822</v>
      </c>
      <c r="AV368" s="15">
        <f t="shared" ca="1" si="183"/>
        <v>6749.5702505976215</v>
      </c>
      <c r="AW368" s="15">
        <f t="shared" ca="1" si="184"/>
        <v>8600.2283319014678</v>
      </c>
      <c r="AX368" s="15">
        <f t="shared" ca="1" si="185"/>
        <v>9742.6731998645646</v>
      </c>
      <c r="AY368" s="15">
        <f t="shared" ca="1" si="186"/>
        <v>11963.713819967474</v>
      </c>
      <c r="AZ368" s="15">
        <f t="shared" ca="1" si="187"/>
        <v>12964.878019130232</v>
      </c>
      <c r="BA368" s="15">
        <f t="shared" ca="1" si="188"/>
        <v>18299.644936796129</v>
      </c>
      <c r="BB368" s="15">
        <f t="shared" ca="1" si="189"/>
        <v>19682.259278842343</v>
      </c>
      <c r="BC368" s="15">
        <f t="shared" ca="1" si="190"/>
        <v>22669.671829824354</v>
      </c>
      <c r="BD368" s="15">
        <f t="shared" ca="1" si="191"/>
        <v>30744.278481737798</v>
      </c>
      <c r="BE368" s="15">
        <f t="shared" ca="1" si="192"/>
        <v>38684.64487771134</v>
      </c>
      <c r="BF368" s="15">
        <f ca="1">Inputs!$B$13*EXP($B$9-0.5*C$6^2+C$6*Y368)</f>
        <v>11443.977196411755</v>
      </c>
      <c r="BG368" s="15">
        <f t="shared" ca="1" si="193"/>
        <v>16358.917207489912</v>
      </c>
      <c r="BH368" s="15">
        <f t="shared" ca="1" si="194"/>
        <v>25341.722652148681</v>
      </c>
      <c r="BI368" s="15">
        <f t="shared" ca="1" si="195"/>
        <v>28583.709633256989</v>
      </c>
      <c r="BJ368" s="15">
        <f t="shared" ca="1" si="196"/>
        <v>32870.084721154788</v>
      </c>
      <c r="BK368" s="15">
        <f t="shared" ca="1" si="197"/>
        <v>37851.525307446034</v>
      </c>
      <c r="BL368" s="15">
        <f t="shared" ca="1" si="198"/>
        <v>48373.260571296276</v>
      </c>
      <c r="BM368" s="15">
        <f t="shared" ca="1" si="199"/>
        <v>52223.340189503499</v>
      </c>
      <c r="BN368" s="15">
        <f t="shared" ca="1" si="200"/>
        <v>55177.168538226266</v>
      </c>
      <c r="BO368" s="15">
        <f t="shared" ca="1" si="201"/>
        <v>58056.178926992397</v>
      </c>
      <c r="BP368" s="15">
        <f t="shared" ca="1" si="202"/>
        <v>71668.749376228996</v>
      </c>
      <c r="BQ368" s="15">
        <f ca="1">Inputs!$B$20*EXP($B$10-0.5*C$7^2+C$7*AJ368)</f>
        <v>2095.9455726443398</v>
      </c>
      <c r="BR368" s="15">
        <f t="shared" ca="1" si="203"/>
        <v>4640.6653677175382</v>
      </c>
      <c r="BS368" s="15">
        <f t="shared" ca="1" si="204"/>
        <v>4395.239518562279</v>
      </c>
      <c r="BT368" s="15">
        <f t="shared" ca="1" si="205"/>
        <v>5897.0142328245001</v>
      </c>
      <c r="BU368" s="15">
        <f t="shared" ca="1" si="206"/>
        <v>7484.6450468331414</v>
      </c>
      <c r="BV368" s="15">
        <f t="shared" ca="1" si="207"/>
        <v>11374.001731153612</v>
      </c>
      <c r="BW368" s="15">
        <f t="shared" ca="1" si="208"/>
        <v>18310.130868687855</v>
      </c>
      <c r="BX368" s="15">
        <f t="shared" ca="1" si="209"/>
        <v>22641.446365393185</v>
      </c>
      <c r="BY368" s="15">
        <f t="shared" ca="1" si="210"/>
        <v>22530.050026359346</v>
      </c>
      <c r="BZ368" s="15">
        <f t="shared" ca="1" si="211"/>
        <v>40796.152407293899</v>
      </c>
      <c r="CA368" s="15">
        <f t="shared" ca="1" si="212"/>
        <v>58175.864523979151</v>
      </c>
      <c r="CB368" s="15">
        <f ca="1">(AU368*DCF!C$10-DCF!C$5*MAX(AU368*DCF!C$10,0)-MAX(AU368-Inputs!$B$6,0)/Inputs!$B$10)*DCF!C$6</f>
        <v>1045.3548755595493</v>
      </c>
      <c r="CC368" s="15">
        <f ca="1">(AV368*DCF!D$10-DCF!D$5*MAX(AV368*DCF!D$10,0)-MAX(AV368-AU368,0)/Inputs!$B$10)*DCF!D$6</f>
        <v>1131.3816565487491</v>
      </c>
      <c r="CD368" s="15">
        <f ca="1">(AW368*DCF!E$10-DCF!E$5*MAX(AW368*DCF!E$10,0)-MAX(AW368-AV368,0)/Inputs!$B$10)*DCF!E$6</f>
        <v>1568.8109789582213</v>
      </c>
      <c r="CE368" s="15">
        <f ca="1">(AX368*DCF!F$10-DCF!F$5*MAX(AX368*DCF!F$10,0)-MAX(AX368-AW368,0)/Inputs!$B$10)*DCF!F$6</f>
        <v>1889.0955803026068</v>
      </c>
      <c r="CF368" s="15">
        <f ca="1">(AY368*DCF!G$10-DCF!G$5*MAX(AY368*DCF!G$10,0)-MAX(AY368-AX368,0)/Inputs!$B$10)*DCF!G$6</f>
        <v>2038.0793929282449</v>
      </c>
      <c r="CG368" s="15">
        <f ca="1">(AZ368*DCF!H$10-DCF!H$5*MAX(AZ368*DCF!H$10,0)-MAX(AZ368-AY368,0)/Inputs!$B$10)*DCF!H$6</f>
        <v>2339.3657150841395</v>
      </c>
      <c r="CH368" s="15">
        <f ca="1">(BA368*DCF!I$10-DCF!I$5*MAX(BA368*DCF!I$10,0)-MAX(BA368-AZ368,0)/Inputs!$B$10)*DCF!I$6</f>
        <v>2467.5888690380179</v>
      </c>
      <c r="CI368" s="15">
        <f ca="1">(BB368*DCF!J$10-DCF!J$5*MAX(BB368*DCF!J$10,0)-MAX(BB368-BA368,0)/Inputs!$B$10)*DCF!J$6</f>
        <v>3168.008941593343</v>
      </c>
      <c r="CJ368" s="15">
        <f ca="1">(BC368*DCF!K$10-DCF!K$5*MAX(BC368*DCF!K$10,0)-MAX(BC368-BB368,0)/Inputs!$B$10)*DCF!K$6</f>
        <v>3231.2608072155758</v>
      </c>
      <c r="CK368" s="15">
        <f ca="1">(BD368*DCF!L$10-DCF!L$5*MAX(BD368*DCF!L$10,0)-MAX(BD368-BC368,0)/Inputs!$B$10)*DCF!L$6</f>
        <v>3592.644447868337</v>
      </c>
      <c r="CL368" s="15">
        <f ca="1">(BE368*DCF!M$10-DCF!M$5*MAX(BE368*DCF!M$10,0)-MAX(BE368-BD368,0)/Inputs!$B$10)*DCF!M$6</f>
        <v>4510.3421331656837</v>
      </c>
      <c r="CM368" s="15">
        <f ca="1">(BF368*DCF!C$28-DCF!C$5*MAX(BF368*DCF!C$28,0)-MAX(BF368-Inputs!$B$13,0)/Inputs!$B$17)*DCF!C$6</f>
        <v>3479.4680834088849</v>
      </c>
      <c r="CN368" s="15">
        <f ca="1">(BG368*DCF!D$28-DCF!D$5*MAX(BG368*DCF!D$28,0)-MAX(BG368-BF368,0)/Inputs!$B$17)*DCF!D$6</f>
        <v>3769.4963640598071</v>
      </c>
      <c r="CO368" s="15">
        <f ca="1">(BH368*DCF!E$28-DCF!E$5*MAX(BH368*DCF!E$28,0)-MAX(BH368-BG368,0)/Inputs!$B$17)*DCF!E$6</f>
        <v>5406.8397942586398</v>
      </c>
      <c r="CP368" s="15">
        <f ca="1">(BI368*DCF!F$28-DCF!F$5*MAX(BI368*DCF!F$28,0)-MAX(BI368-BH368,0)/Inputs!$B$17)*DCF!F$6</f>
        <v>7169.469272440685</v>
      </c>
      <c r="CQ368" s="15">
        <f ca="1">(BJ368*DCF!G$28-DCF!G$5*MAX(BJ368*DCF!G$28,0)-MAX(BJ368-BI368,0)/Inputs!$B$17)*DCF!G$6</f>
        <v>7807.466919948879</v>
      </c>
      <c r="CR368" s="15">
        <f ca="1">(BK368*DCF!H$28-DCF!H$5*MAX(BK368*DCF!H$28,0)-MAX(BK368-BJ368,0)/Inputs!$B$17)*DCF!H$6</f>
        <v>8587.1237439229863</v>
      </c>
      <c r="CS368" s="15">
        <f ca="1">(BL368*DCF!I$28-DCF!I$5*MAX(BL368*DCF!I$28,0)-MAX(BL368-BK368,0)/Inputs!$B$17)*DCF!I$6</f>
        <v>9864.9275600733272</v>
      </c>
      <c r="CT368" s="15">
        <f ca="1">(BM368*DCF!J$28-DCF!J$5*MAX(BM368*DCF!J$28,0)-MAX(BM368-BL368,0)/Inputs!$B$17)*DCF!J$6</f>
        <v>11139.651150409196</v>
      </c>
      <c r="CU368" s="15">
        <f ca="1">(BN368*DCF!K$28-DCF!K$5*MAX(BN368*DCF!K$28,0)-MAX(BN368-BM368,0)/Inputs!$B$17)*DCF!K$6</f>
        <v>11290.688211651868</v>
      </c>
      <c r="CV368" s="15">
        <f ca="1">(BO368*DCF!L$28-DCF!L$5*MAX(BO368*DCF!L$28,0)-MAX(BO368-BN368,0)/Inputs!$B$17)*DCF!L$6</f>
        <v>11257.661461592099</v>
      </c>
      <c r="CW368" s="15">
        <f ca="1">(BP368*DCF!M$28-DCF!M$5*MAX(BP368*DCF!M$28,0)-MAX(BP368-BO368,0)/Inputs!$B$17)*DCF!M$6</f>
        <v>12061.62055634004</v>
      </c>
      <c r="CX368" s="15">
        <f ca="1">(BQ368*DCF!C$46-DCF!C$5*MAX(BQ368*DCF!C$46,0)-MAX(BQ368-Inputs!$B$20,0)/Inputs!$B$24)*DCF!C$6</f>
        <v>-484.05209529892375</v>
      </c>
      <c r="CY368" s="15">
        <f ca="1">(BR368*DCF!D$46-DCF!D$5*MAX(BR368*DCF!D$46,0)-MAX(BR368-BQ368,0)/Inputs!$B$24)*DCF!D$6</f>
        <v>-1877.8641700196656</v>
      </c>
      <c r="CZ368" s="15">
        <f ca="1">(BS368*DCF!E$46-DCF!E$5*MAX(BS368*DCF!E$46,0)-MAX(BS368-BR368,0)/Inputs!$B$24)*DCF!E$6</f>
        <v>-519.74472575614038</v>
      </c>
      <c r="DA368" s="15">
        <f ca="1">(BT368*DCF!F$46-DCF!F$5*MAX(BT368*DCF!F$46,0)-MAX(BT368-BS368,0)/Inputs!$B$24)*DCF!F$6</f>
        <v>-976.30150838547229</v>
      </c>
      <c r="DB368" s="15">
        <f ca="1">(BU368*DCF!G$46-DCF!G$5*MAX(BU368*DCF!G$46,0)-MAX(BU368-BT368,0)/Inputs!$B$24)*DCF!G$6</f>
        <v>-785.81630960020675</v>
      </c>
      <c r="DC368" s="15">
        <f ca="1">(BV368*DCF!H$46-DCF!H$5*MAX(BV368*DCF!H$46,0)-MAX(BV368-BU368,0)/Inputs!$B$24)*DCF!H$6</f>
        <v>-1208.5937591688053</v>
      </c>
      <c r="DD368" s="15">
        <f ca="1">(BW368*DCF!I$46-DCF!I$5*MAX(BW368*DCF!I$46,0)-MAX(BW368-BV368,0)/Inputs!$B$24)*DCF!I$6</f>
        <v>-1568.2147785467644</v>
      </c>
      <c r="DE368" s="15">
        <f ca="1">(BX368*DCF!J$46-DCF!J$5*MAX(BX368*DCF!J$46,0)-MAX(BX368-BW368,0)/Inputs!$B$24)*DCF!J$6</f>
        <v>-198.84806050572985</v>
      </c>
      <c r="DF368" s="15">
        <f ca="1">(BY368*DCF!K$46-DCF!K$5*MAX(BY368*DCF!K$46,0)-MAX(BY368-BX368,0)/Inputs!$B$24)*DCF!K$6</f>
        <v>1286.9915617796223</v>
      </c>
      <c r="DG368" s="15">
        <f ca="1">(BZ368*DCF!L$46-DCF!L$5*MAX(BZ368*DCF!L$46,0)-MAX(BZ368-BY368,0)/Inputs!$B$24)*DCF!L$6</f>
        <v>-1313.6302534522913</v>
      </c>
      <c r="DH368" s="15">
        <f ca="1">(CA368*DCF!M$46-DCF!M$5*MAX(CA368*DCF!M$46,0)-MAX(CA368-BZ368,0)/Inputs!$B$24)*DCF!M$6</f>
        <v>927.42285993717951</v>
      </c>
      <c r="DI368" s="15">
        <f ca="1">SUM(CB368:CL368)+BE368*DCF!M$10*(1+Inputs!$B$30)*(1-Inputs!$B$33)*(1-Inputs!$B$30/Inputs!$B$31)/(Inputs!$B$29-Inputs!$B$30)*DCF!M$6</f>
        <v>134641.81164440332</v>
      </c>
      <c r="DJ368" s="15">
        <f ca="1">SUM(CM368:CW368)+BP368*DCF!M$28*(1+Inputs!$B$30)*(1-Inputs!$B$33)*(1-Inputs!$B$30/Inputs!$B$31)/(Inputs!$B$29-Inputs!$B$30)*DCF!M$6</f>
        <v>357774.51609829714</v>
      </c>
      <c r="DK368" s="15">
        <f ca="1">SUM(CX368:DH368)+CA368*DCF!M$46*(1+Inputs!$B$30)*(1-Inputs!$B$33)*(1-Inputs!$B$30/Inputs!$B$31)/(Inputs!$B$29-Inputs!$B$30)*DCF!M$6</f>
        <v>83228.12668676117</v>
      </c>
      <c r="DM368" s="15">
        <f ca="1">DI368+DJ368+DK368+Inputs!$B$34+Inputs!$B$36-Inputs!$B$35</f>
        <v>652495.45442946162</v>
      </c>
    </row>
    <row r="369" spans="1:117" x14ac:dyDescent="0.75">
      <c r="A369" s="11">
        <v>356</v>
      </c>
      <c r="C369" s="24">
        <f t="shared" ca="1" si="215"/>
        <v>0.6388746557190037</v>
      </c>
      <c r="D369" s="24">
        <f t="shared" ca="1" si="215"/>
        <v>-0.30094540444590334</v>
      </c>
      <c r="E369" s="24">
        <f t="shared" ca="1" si="215"/>
        <v>1.140501117612988</v>
      </c>
      <c r="F369" s="24">
        <f t="shared" ca="1" si="215"/>
        <v>-9.8352857906936791E-2</v>
      </c>
      <c r="G369" s="24">
        <f t="shared" ca="1" si="215"/>
        <v>-7.4193920458891227E-2</v>
      </c>
      <c r="H369" s="24">
        <f t="shared" ca="1" si="215"/>
        <v>-3.1303465700037161</v>
      </c>
      <c r="I369" s="24">
        <f t="shared" ca="1" si="215"/>
        <v>1.3012134679262455</v>
      </c>
      <c r="J369" s="24">
        <f t="shared" ca="1" si="215"/>
        <v>9.4065547628729332E-2</v>
      </c>
      <c r="K369" s="24">
        <f t="shared" ca="1" si="215"/>
        <v>-0.29486805270170718</v>
      </c>
      <c r="L369" s="24">
        <f t="shared" ca="1" si="215"/>
        <v>0.72469747274164309</v>
      </c>
      <c r="M369" s="24">
        <f t="shared" ca="1" si="215"/>
        <v>0.20865787834523769</v>
      </c>
      <c r="N369" s="24">
        <f ca="1">SQRT(Inputs!$B$38)*C369+SQRT(1-Inputs!$B$38)*_xlfn.NORM.S.INV(RAND())</f>
        <v>-5.3177864030822142E-2</v>
      </c>
      <c r="O369" s="24">
        <f ca="1">SQRT(Inputs!$B$38)*D369+SQRT(1-Inputs!$B$38)*_xlfn.NORM.S.INV(RAND())</f>
        <v>-6.6579812669922092E-2</v>
      </c>
      <c r="P369" s="24">
        <f ca="1">SQRT(Inputs!$B$38)*E369+SQRT(1-Inputs!$B$38)*_xlfn.NORM.S.INV(RAND())</f>
        <v>-0.76996017348060197</v>
      </c>
      <c r="Q369" s="24">
        <f ca="1">SQRT(Inputs!$B$38)*F369+SQRT(1-Inputs!$B$38)*_xlfn.NORM.S.INV(RAND())</f>
        <v>1.0333207042582702</v>
      </c>
      <c r="R369" s="24">
        <f ca="1">SQRT(Inputs!$B$38)*G369+SQRT(1-Inputs!$B$38)*_xlfn.NORM.S.INV(RAND())</f>
        <v>-0.14003433517861846</v>
      </c>
      <c r="S369" s="24">
        <f ca="1">SQRT(Inputs!$B$38)*H369+SQRT(1-Inputs!$B$38)*_xlfn.NORM.S.INV(RAND())</f>
        <v>-3.8198606558750856</v>
      </c>
      <c r="T369" s="24">
        <f ca="1">SQRT(Inputs!$B$38)*I369+SQRT(1-Inputs!$B$38)*_xlfn.NORM.S.INV(RAND())</f>
        <v>1.013444632592424</v>
      </c>
      <c r="U369" s="24">
        <f ca="1">SQRT(Inputs!$B$38)*J369+SQRT(1-Inputs!$B$38)*_xlfn.NORM.S.INV(RAND())</f>
        <v>0.22140999473889161</v>
      </c>
      <c r="V369" s="24">
        <f ca="1">SQRT(Inputs!$B$38)*K369+SQRT(1-Inputs!$B$38)*_xlfn.NORM.S.INV(RAND())</f>
        <v>-0.81330820938645232</v>
      </c>
      <c r="W369" s="24">
        <f ca="1">SQRT(Inputs!$B$38)*L369+SQRT(1-Inputs!$B$38)*_xlfn.NORM.S.INV(RAND())</f>
        <v>-0.55777535891284002</v>
      </c>
      <c r="X369" s="24">
        <f ca="1">SQRT(Inputs!$B$38)*M369+SQRT(1-Inputs!$B$38)*_xlfn.NORM.S.INV(RAND())</f>
        <v>1.1283632982261971</v>
      </c>
      <c r="Y369" s="24">
        <f ca="1">SQRT(Inputs!$B$38)*C369+SQRT(1-Inputs!$B$38)*_xlfn.NORM.S.INV(RAND())</f>
        <v>-0.55736190540891628</v>
      </c>
      <c r="Z369" s="24">
        <f ca="1">SQRT(Inputs!$B$38)*D369+SQRT(1-Inputs!$B$38)*_xlfn.NORM.S.INV(RAND())</f>
        <v>1.1916896538761768E-2</v>
      </c>
      <c r="AA369" s="24">
        <f ca="1">SQRT(Inputs!$B$38)*E369+SQRT(1-Inputs!$B$38)*_xlfn.NORM.S.INV(RAND())</f>
        <v>0.96746474092347168</v>
      </c>
      <c r="AB369" s="24">
        <f ca="1">SQRT(Inputs!$B$38)*F369+SQRT(1-Inputs!$B$38)*_xlfn.NORM.S.INV(RAND())</f>
        <v>1.175121409820419</v>
      </c>
      <c r="AC369" s="24">
        <f ca="1">SQRT(Inputs!$B$38)*G369+SQRT(1-Inputs!$B$38)*_xlfn.NORM.S.INV(RAND())</f>
        <v>0.72195287511105088</v>
      </c>
      <c r="AD369" s="24">
        <f ca="1">SQRT(Inputs!$B$38)*H369+SQRT(1-Inputs!$B$38)*_xlfn.NORM.S.INV(RAND())</f>
        <v>-1.0256703872758646</v>
      </c>
      <c r="AE369" s="24">
        <f ca="1">SQRT(Inputs!$B$38)*I369+SQRT(1-Inputs!$B$38)*_xlfn.NORM.S.INV(RAND())</f>
        <v>0.65938283932202502</v>
      </c>
      <c r="AF369" s="24">
        <f ca="1">SQRT(Inputs!$B$38)*J369+SQRT(1-Inputs!$B$38)*_xlfn.NORM.S.INV(RAND())</f>
        <v>1.0987573132127111</v>
      </c>
      <c r="AG369" s="24">
        <f ca="1">SQRT(Inputs!$B$38)*K369+SQRT(1-Inputs!$B$38)*_xlfn.NORM.S.INV(RAND())</f>
        <v>-6.0961990237002203E-2</v>
      </c>
      <c r="AH369" s="24">
        <f ca="1">SQRT(Inputs!$B$38)*L369+SQRT(1-Inputs!$B$38)*_xlfn.NORM.S.INV(RAND())</f>
        <v>-0.64420183545873277</v>
      </c>
      <c r="AI369" s="24">
        <f ca="1">SQRT(Inputs!$B$38)*M369+SQRT(1-Inputs!$B$38)*_xlfn.NORM.S.INV(RAND())</f>
        <v>0.20426532866039471</v>
      </c>
      <c r="AJ369" s="24">
        <f ca="1">SQRT(Inputs!$B$38)*C369+SQRT(1-Inputs!$B$38)*_xlfn.NORM.S.INV(RAND())</f>
        <v>-0.86575980795153318</v>
      </c>
      <c r="AK369" s="24">
        <f ca="1">SQRT(Inputs!$B$38)*D369+SQRT(1-Inputs!$B$38)*_xlfn.NORM.S.INV(RAND())</f>
        <v>-0.90216066671347761</v>
      </c>
      <c r="AL369" s="24">
        <f ca="1">SQRT(Inputs!$B$38)*E369+SQRT(1-Inputs!$B$38)*_xlfn.NORM.S.INV(RAND())</f>
        <v>1.620506617149319</v>
      </c>
      <c r="AM369" s="24">
        <f ca="1">SQRT(Inputs!$B$38)*F369+SQRT(1-Inputs!$B$38)*_xlfn.NORM.S.INV(RAND())</f>
        <v>0.53282335351053356</v>
      </c>
      <c r="AN369" s="24">
        <f ca="1">SQRT(Inputs!$B$38)*G369+SQRT(1-Inputs!$B$38)*_xlfn.NORM.S.INV(RAND())</f>
        <v>-0.96748458381082592</v>
      </c>
      <c r="AO369" s="24">
        <f ca="1">SQRT(Inputs!$B$38)*H369+SQRT(1-Inputs!$B$38)*_xlfn.NORM.S.INV(RAND())</f>
        <v>-2.3451489682715008</v>
      </c>
      <c r="AP369" s="24">
        <f ca="1">SQRT(Inputs!$B$38)*I369+SQRT(1-Inputs!$B$38)*_xlfn.NORM.S.INV(RAND())</f>
        <v>0.33107547444038016</v>
      </c>
      <c r="AQ369" s="24">
        <f ca="1">SQRT(Inputs!$B$38)*J369+SQRT(1-Inputs!$B$38)*_xlfn.NORM.S.INV(RAND())</f>
        <v>-0.38022432703110387</v>
      </c>
      <c r="AR369" s="24">
        <f ca="1">SQRT(Inputs!$B$38)*K369+SQRT(1-Inputs!$B$38)*_xlfn.NORM.S.INV(RAND())</f>
        <v>0.16273354578693899</v>
      </c>
      <c r="AS369" s="24">
        <f ca="1">SQRT(Inputs!$B$38)*L369+SQRT(1-Inputs!$B$38)*_xlfn.NORM.S.INV(RAND())</f>
        <v>1.238978636973042</v>
      </c>
      <c r="AT369" s="24">
        <f ca="1">SQRT(Inputs!$B$38)*M369+SQRT(1-Inputs!$B$38)*_xlfn.NORM.S.INV(RAND())</f>
        <v>1.018489473970047</v>
      </c>
      <c r="AU369" s="15">
        <f ca="1">Inputs!$B$6*EXP($B$8-0.5*C$5^2+C$5*N369)</f>
        <v>4919.7074768752445</v>
      </c>
      <c r="AV369" s="15">
        <f t="shared" ca="1" si="183"/>
        <v>5930.1089846810373</v>
      </c>
      <c r="AW369" s="15">
        <f t="shared" ca="1" si="184"/>
        <v>6517.4623506617672</v>
      </c>
      <c r="AX369" s="15">
        <f t="shared" ca="1" si="185"/>
        <v>9053.6574249350251</v>
      </c>
      <c r="AY369" s="15">
        <f t="shared" ca="1" si="186"/>
        <v>10885.01273268184</v>
      </c>
      <c r="AZ369" s="15">
        <f t="shared" ca="1" si="187"/>
        <v>8741.4402426410488</v>
      </c>
      <c r="BA369" s="15">
        <f t="shared" ca="1" si="188"/>
        <v>11894.273100016671</v>
      </c>
      <c r="BB369" s="15">
        <f t="shared" ca="1" si="189"/>
        <v>14888.857677994092</v>
      </c>
      <c r="BC369" s="15">
        <f t="shared" ca="1" si="190"/>
        <v>16858.207878968227</v>
      </c>
      <c r="BD369" s="15">
        <f t="shared" ca="1" si="191"/>
        <v>19603.042464084851</v>
      </c>
      <c r="BE369" s="15">
        <f t="shared" ca="1" si="192"/>
        <v>26621.009706743669</v>
      </c>
      <c r="BF369" s="15">
        <f ca="1">Inputs!$B$13*EXP($B$9-0.5*C$6^2+C$6*Y369)</f>
        <v>12384.160062854506</v>
      </c>
      <c r="BG369" s="15">
        <f t="shared" ca="1" si="193"/>
        <v>15125.501647975238</v>
      </c>
      <c r="BH369" s="15">
        <f t="shared" ca="1" si="194"/>
        <v>21697.166737095074</v>
      </c>
      <c r="BI369" s="15">
        <f t="shared" ca="1" si="195"/>
        <v>31826.613026341238</v>
      </c>
      <c r="BJ369" s="15">
        <f t="shared" ca="1" si="196"/>
        <v>43296.543877113429</v>
      </c>
      <c r="BK369" s="15">
        <f t="shared" ca="1" si="197"/>
        <v>46212.939233003919</v>
      </c>
      <c r="BL369" s="15">
        <f t="shared" ca="1" si="198"/>
        <v>61831.071008173676</v>
      </c>
      <c r="BM369" s="15">
        <f t="shared" ca="1" si="199"/>
        <v>87119.295781851499</v>
      </c>
      <c r="BN369" s="15">
        <f t="shared" ca="1" si="200"/>
        <v>106365.92976071271</v>
      </c>
      <c r="BO369" s="15">
        <f t="shared" ca="1" si="201"/>
        <v>121430.23741808477</v>
      </c>
      <c r="BP369" s="15">
        <f t="shared" ca="1" si="202"/>
        <v>152957.03719564556</v>
      </c>
      <c r="BQ369" s="15">
        <f ca="1">Inputs!$B$20*EXP($B$10-0.5*C$7^2+C$7*AJ369)</f>
        <v>3155.3625133561309</v>
      </c>
      <c r="BR369" s="15">
        <f t="shared" ca="1" si="203"/>
        <v>3214.837185393867</v>
      </c>
      <c r="BS369" s="15">
        <f t="shared" ca="1" si="204"/>
        <v>7011.5460340899135</v>
      </c>
      <c r="BT369" s="15">
        <f t="shared" ca="1" si="205"/>
        <v>11117.67201925215</v>
      </c>
      <c r="BU369" s="15">
        <f t="shared" ca="1" si="206"/>
        <v>12191.867733797042</v>
      </c>
      <c r="BV369" s="15">
        <f t="shared" ca="1" si="207"/>
        <v>10000.557211673495</v>
      </c>
      <c r="BW369" s="15">
        <f t="shared" ca="1" si="208"/>
        <v>14968.156360924169</v>
      </c>
      <c r="BX369" s="15">
        <f t="shared" ca="1" si="209"/>
        <v>19398.873674637747</v>
      </c>
      <c r="BY369" s="15">
        <f t="shared" ca="1" si="210"/>
        <v>28040.711394397884</v>
      </c>
      <c r="BZ369" s="15">
        <f t="shared" ca="1" si="211"/>
        <v>49409.179305276106</v>
      </c>
      <c r="CA369" s="15">
        <f t="shared" ca="1" si="212"/>
        <v>83174.754610291056</v>
      </c>
      <c r="CB369" s="15">
        <f ca="1">(AU369*DCF!C$10-DCF!C$5*MAX(AU369*DCF!C$10,0)-MAX(AU369-Inputs!$B$6,0)/Inputs!$B$10)*DCF!C$6</f>
        <v>1043.3775639274909</v>
      </c>
      <c r="CC369" s="15">
        <f ca="1">(AV369*DCF!D$10-DCF!D$5*MAX(AV369*DCF!D$10,0)-MAX(AV369-AU369,0)/Inputs!$B$10)*DCF!D$6</f>
        <v>1199.0639262539567</v>
      </c>
      <c r="CD369" s="15">
        <f ca="1">(AW369*DCF!E$10-DCF!E$5*MAX(AW369*DCF!E$10,0)-MAX(AW369-AV369,0)/Inputs!$B$10)*DCF!E$6</f>
        <v>1372.4820061920659</v>
      </c>
      <c r="CE369" s="15">
        <f ca="1">(AX369*DCF!F$10-DCF!F$5*MAX(AX369*DCF!F$10,0)-MAX(AX369-AW369,0)/Inputs!$B$10)*DCF!F$6</f>
        <v>1448.6796718954831</v>
      </c>
      <c r="CF369" s="15">
        <f ca="1">(AY369*DCF!G$10-DCF!G$5*MAX(AY369*DCF!G$10,0)-MAX(AY369-AX369,0)/Inputs!$B$10)*DCF!G$6</f>
        <v>1890.7282356800936</v>
      </c>
      <c r="CG369" s="15">
        <f ca="1">(AZ369*DCF!H$10-DCF!H$5*MAX(AZ369*DCF!H$10,0)-MAX(AZ369-AY369,0)/Inputs!$B$10)*DCF!H$6</f>
        <v>1697.1568931859806</v>
      </c>
      <c r="CH369" s="15">
        <f ca="1">(BA369*DCF!I$10-DCF!I$5*MAX(BA369*DCF!I$10,0)-MAX(BA369-AZ369,0)/Inputs!$B$10)*DCF!I$6</f>
        <v>1655.4747370809946</v>
      </c>
      <c r="CI369" s="15">
        <f ca="1">(BB369*DCF!J$10-DCF!J$5*MAX(BB369*DCF!J$10,0)-MAX(BB369-BA369,0)/Inputs!$B$10)*DCF!J$6</f>
        <v>2101.182578523219</v>
      </c>
      <c r="CJ369" s="15">
        <f ca="1">(BC369*DCF!K$10-DCF!K$5*MAX(BC369*DCF!K$10,0)-MAX(BC369-BB369,0)/Inputs!$B$10)*DCF!K$6</f>
        <v>2438.221675020297</v>
      </c>
      <c r="CK369" s="15">
        <f ca="1">(BD369*DCF!L$10-DCF!L$5*MAX(BD369*DCF!L$10,0)-MAX(BD369-BC369,0)/Inputs!$B$10)*DCF!L$6</f>
        <v>2601.5600197973558</v>
      </c>
      <c r="CL369" s="15">
        <f ca="1">(BE369*DCF!M$10-DCF!M$5*MAX(BE369*DCF!M$10,0)-MAX(BE369-BD369,0)/Inputs!$B$10)*DCF!M$6</f>
        <v>2918.1976135361679</v>
      </c>
      <c r="CM369" s="15">
        <f ca="1">(BF369*DCF!C$28-DCF!C$5*MAX(BF369*DCF!C$28,0)-MAX(BF369-Inputs!$B$13,0)/Inputs!$B$17)*DCF!C$6</f>
        <v>3549.273426688756</v>
      </c>
      <c r="CN369" s="15">
        <f ca="1">(BG369*DCF!D$28-DCF!D$5*MAX(BG369*DCF!D$28,0)-MAX(BG369-BF369,0)/Inputs!$B$17)*DCF!D$6</f>
        <v>3869.9552374456434</v>
      </c>
      <c r="CO369" s="15">
        <f ca="1">(BH369*DCF!E$28-DCF!E$5*MAX(BH369*DCF!E$28,0)-MAX(BH369-BG369,0)/Inputs!$B$17)*DCF!E$6</f>
        <v>4849.8392377913578</v>
      </c>
      <c r="CP369" s="15">
        <f ca="1">(BI369*DCF!F$28-DCF!F$5*MAX(BI369*DCF!F$28,0)-MAX(BI369-BH369,0)/Inputs!$B$17)*DCF!F$6</f>
        <v>6795.8612911453856</v>
      </c>
      <c r="CQ369" s="15">
        <f ca="1">(BJ369*DCF!G$28-DCF!G$5*MAX(BJ369*DCF!G$28,0)-MAX(BJ369-BI369,0)/Inputs!$B$17)*DCF!G$6</f>
        <v>9304.4877388304722</v>
      </c>
      <c r="CR369" s="15">
        <f ca="1">(BK369*DCF!H$28-DCF!H$5*MAX(BK369*DCF!H$28,0)-MAX(BK369-BJ369,0)/Inputs!$B$17)*DCF!H$6</f>
        <v>10975.843733223035</v>
      </c>
      <c r="CS369" s="15">
        <f ca="1">(BL369*DCF!I$28-DCF!I$5*MAX(BL369*DCF!I$28,0)-MAX(BL369-BK369,0)/Inputs!$B$17)*DCF!I$6</f>
        <v>12298.083416230176</v>
      </c>
      <c r="CT369" s="15">
        <f ca="1">(BM369*DCF!J$28-DCF!J$5*MAX(BM369*DCF!J$28,0)-MAX(BM369-BL369,0)/Inputs!$B$17)*DCF!J$6</f>
        <v>16081.823262084803</v>
      </c>
      <c r="CU369" s="15">
        <f ca="1">(BN369*DCF!K$28-DCF!K$5*MAX(BN369*DCF!K$28,0)-MAX(BN369-BM369,0)/Inputs!$B$17)*DCF!K$6</f>
        <v>20105.244629352972</v>
      </c>
      <c r="CV369" s="15">
        <f ca="1">(BO369*DCF!L$28-DCF!L$5*MAX(BO369*DCF!L$28,0)-MAX(BO369-BN369,0)/Inputs!$B$17)*DCF!L$6</f>
        <v>22523.329639289735</v>
      </c>
      <c r="CW369" s="15">
        <f ca="1">(BP369*DCF!M$28-DCF!M$5*MAX(BP369*DCF!M$28,0)-MAX(BP369-BO369,0)/Inputs!$B$17)*DCF!M$6</f>
        <v>25483.51861142792</v>
      </c>
      <c r="CX369" s="15">
        <f ca="1">(BQ369*DCF!C$46-DCF!C$5*MAX(BQ369*DCF!C$46,0)-MAX(BQ369-Inputs!$B$20,0)/Inputs!$B$24)*DCF!C$6</f>
        <v>-728.72113472427964</v>
      </c>
      <c r="CY369" s="15">
        <f ca="1">(BR369*DCF!D$46-DCF!D$5*MAX(BR369*DCF!D$46,0)-MAX(BR369-BQ369,0)/Inputs!$B$24)*DCF!D$6</f>
        <v>-574.07508544833377</v>
      </c>
      <c r="CZ369" s="15">
        <f ca="1">(BS369*DCF!E$46-DCF!E$5*MAX(BS369*DCF!E$46,0)-MAX(BS369-BR369,0)/Inputs!$B$24)*DCF!E$6</f>
        <v>-2325.6856329632819</v>
      </c>
      <c r="DA369" s="15">
        <f ca="1">(BT369*DCF!F$46-DCF!F$5*MAX(BT369*DCF!F$46,0)-MAX(BT369-BS369,0)/Inputs!$B$24)*DCF!F$6</f>
        <v>-2304.8294434682903</v>
      </c>
      <c r="DB369" s="15">
        <f ca="1">(BU369*DCF!G$46-DCF!G$5*MAX(BU369*DCF!G$46,0)-MAX(BU369-BT369,0)/Inputs!$B$24)*DCF!G$6</f>
        <v>-771.44855723256035</v>
      </c>
      <c r="DC369" s="15">
        <f ca="1">(BV369*DCF!H$46-DCF!H$5*MAX(BV369*DCF!H$46,0)-MAX(BV369-BU369,0)/Inputs!$B$24)*DCF!H$6</f>
        <v>0</v>
      </c>
      <c r="DD369" s="15">
        <f ca="1">(BW369*DCF!I$46-DCF!I$5*MAX(BW369*DCF!I$46,0)-MAX(BW369-BV369,0)/Inputs!$B$24)*DCF!I$6</f>
        <v>-1080.3101690774827</v>
      </c>
      <c r="DE369" s="15">
        <f ca="1">(BX369*DCF!J$46-DCF!J$5*MAX(BX369*DCF!J$46,0)-MAX(BX369-BW369,0)/Inputs!$B$24)*DCF!J$6</f>
        <v>-361.22475333836974</v>
      </c>
      <c r="DF369" s="15">
        <f ca="1">(BY369*DCF!K$46-DCF!K$5*MAX(BY369*DCF!K$46,0)-MAX(BY369-BX369,0)/Inputs!$B$24)*DCF!K$6</f>
        <v>-515.24111470285925</v>
      </c>
      <c r="DG369" s="15">
        <f ca="1">(BZ369*DCF!L$46-DCF!L$5*MAX(BZ369*DCF!L$46,0)-MAX(BZ369-BY369,0)/Inputs!$B$24)*DCF!L$6</f>
        <v>-1420.3271419357748</v>
      </c>
      <c r="DH369" s="15">
        <f ca="1">(CA369*DCF!M$46-DCF!M$5*MAX(CA369*DCF!M$46,0)-MAX(CA369-BZ369,0)/Inputs!$B$24)*DCF!M$6</f>
        <v>-538.32855990794587</v>
      </c>
      <c r="DI369" s="15">
        <f ca="1">SUM(CB369:CL369)+BE369*DCF!M$10*(1+Inputs!$B$30)*(1-Inputs!$B$33)*(1-Inputs!$B$30/Inputs!$B$31)/(Inputs!$B$29-Inputs!$B$30)*DCF!M$6</f>
        <v>94452.746961370634</v>
      </c>
      <c r="DJ369" s="15">
        <f ca="1">SUM(CM369:CW369)+BP369*DCF!M$28*(1+Inputs!$B$30)*(1-Inputs!$B$33)*(1-Inputs!$B$30/Inputs!$B$31)/(Inputs!$B$29-Inputs!$B$30)*DCF!M$6</f>
        <v>703412.53644071578</v>
      </c>
      <c r="DK369" s="15">
        <f ca="1">SUM(CX369:DH369)+CA369*DCF!M$46*(1+Inputs!$B$30)*(1-Inputs!$B$33)*(1-Inputs!$B$30/Inputs!$B$31)/(Inputs!$B$29-Inputs!$B$30)*DCF!M$6</f>
        <v>117977.83171425949</v>
      </c>
      <c r="DM369" s="15">
        <f ca="1">DI369+DJ369+DK369+Inputs!$B$34+Inputs!$B$36-Inputs!$B$35</f>
        <v>992694.11511634593</v>
      </c>
    </row>
    <row r="370" spans="1:117" x14ac:dyDescent="0.75">
      <c r="A370" s="11">
        <v>357</v>
      </c>
      <c r="C370" s="24">
        <f t="shared" ca="1" si="215"/>
        <v>-1.3404027729811188</v>
      </c>
      <c r="D370" s="24">
        <f t="shared" ca="1" si="215"/>
        <v>0.38139324982988271</v>
      </c>
      <c r="E370" s="24">
        <f t="shared" ca="1" si="215"/>
        <v>-1.9703859979595137</v>
      </c>
      <c r="F370" s="24">
        <f t="shared" ca="1" si="215"/>
        <v>0.1958908421501433</v>
      </c>
      <c r="G370" s="24">
        <f t="shared" ca="1" si="215"/>
        <v>-1.2546927276502673</v>
      </c>
      <c r="H370" s="24">
        <f t="shared" ca="1" si="215"/>
        <v>0.34076052460440598</v>
      </c>
      <c r="I370" s="24">
        <f t="shared" ca="1" si="215"/>
        <v>1.3545726626742092</v>
      </c>
      <c r="J370" s="24">
        <f t="shared" ca="1" si="215"/>
        <v>0.35533079478522356</v>
      </c>
      <c r="K370" s="24">
        <f t="shared" ca="1" si="215"/>
        <v>-1.8768638870495484</v>
      </c>
      <c r="L370" s="24">
        <f t="shared" ca="1" si="215"/>
        <v>-1.3471661415178919</v>
      </c>
      <c r="M370" s="24">
        <f t="shared" ca="1" si="215"/>
        <v>0.33488986795890752</v>
      </c>
      <c r="N370" s="24">
        <f ca="1">SQRT(Inputs!$B$38)*C370+SQRT(1-Inputs!$B$38)*_xlfn.NORM.S.INV(RAND())</f>
        <v>-1.8161459442278489</v>
      </c>
      <c r="O370" s="24">
        <f ca="1">SQRT(Inputs!$B$38)*D370+SQRT(1-Inputs!$B$38)*_xlfn.NORM.S.INV(RAND())</f>
        <v>0.87962463250795342</v>
      </c>
      <c r="P370" s="24">
        <f ca="1">SQRT(Inputs!$B$38)*E370+SQRT(1-Inputs!$B$38)*_xlfn.NORM.S.INV(RAND())</f>
        <v>-0.7771090004026262</v>
      </c>
      <c r="Q370" s="24">
        <f ca="1">SQRT(Inputs!$B$38)*F370+SQRT(1-Inputs!$B$38)*_xlfn.NORM.S.INV(RAND())</f>
        <v>0.27034439424277668</v>
      </c>
      <c r="R370" s="24">
        <f ca="1">SQRT(Inputs!$B$38)*G370+SQRT(1-Inputs!$B$38)*_xlfn.NORM.S.INV(RAND())</f>
        <v>0.32232268022243837</v>
      </c>
      <c r="S370" s="24">
        <f ca="1">SQRT(Inputs!$B$38)*H370+SQRT(1-Inputs!$B$38)*_xlfn.NORM.S.INV(RAND())</f>
        <v>-5.4626185763511248E-2</v>
      </c>
      <c r="T370" s="24">
        <f ca="1">SQRT(Inputs!$B$38)*I370+SQRT(1-Inputs!$B$38)*_xlfn.NORM.S.INV(RAND())</f>
        <v>0.4952824009477465</v>
      </c>
      <c r="U370" s="24">
        <f ca="1">SQRT(Inputs!$B$38)*J370+SQRT(1-Inputs!$B$38)*_xlfn.NORM.S.INV(RAND())</f>
        <v>0.71409620637244076</v>
      </c>
      <c r="V370" s="24">
        <f ca="1">SQRT(Inputs!$B$38)*K370+SQRT(1-Inputs!$B$38)*_xlfn.NORM.S.INV(RAND())</f>
        <v>-1.2545842082544989</v>
      </c>
      <c r="W370" s="24">
        <f ca="1">SQRT(Inputs!$B$38)*L370+SQRT(1-Inputs!$B$38)*_xlfn.NORM.S.INV(RAND())</f>
        <v>-0.2243828703826356</v>
      </c>
      <c r="X370" s="24">
        <f ca="1">SQRT(Inputs!$B$38)*M370+SQRT(1-Inputs!$B$38)*_xlfn.NORM.S.INV(RAND())</f>
        <v>2.0336391812711523</v>
      </c>
      <c r="Y370" s="24">
        <f ca="1">SQRT(Inputs!$B$38)*C370+SQRT(1-Inputs!$B$38)*_xlfn.NORM.S.INV(RAND())</f>
        <v>-0.84781202460528615</v>
      </c>
      <c r="Z370" s="24">
        <f ca="1">SQRT(Inputs!$B$38)*D370+SQRT(1-Inputs!$B$38)*_xlfn.NORM.S.INV(RAND())</f>
        <v>-1.013059320083094</v>
      </c>
      <c r="AA370" s="24">
        <f ca="1">SQRT(Inputs!$B$38)*E370+SQRT(1-Inputs!$B$38)*_xlfn.NORM.S.INV(RAND())</f>
        <v>-2.9147051833417263</v>
      </c>
      <c r="AB370" s="24">
        <f ca="1">SQRT(Inputs!$B$38)*F370+SQRT(1-Inputs!$B$38)*_xlfn.NORM.S.INV(RAND())</f>
        <v>-1.4114886319083495</v>
      </c>
      <c r="AC370" s="24">
        <f ca="1">SQRT(Inputs!$B$38)*G370+SQRT(1-Inputs!$B$38)*_xlfn.NORM.S.INV(RAND())</f>
        <v>-1.0730374954390418</v>
      </c>
      <c r="AD370" s="24">
        <f ca="1">SQRT(Inputs!$B$38)*H370+SQRT(1-Inputs!$B$38)*_xlfn.NORM.S.INV(RAND())</f>
        <v>0.11025388562757935</v>
      </c>
      <c r="AE370" s="24">
        <f ca="1">SQRT(Inputs!$B$38)*I370+SQRT(1-Inputs!$B$38)*_xlfn.NORM.S.INV(RAND())</f>
        <v>1.0851143091359909</v>
      </c>
      <c r="AF370" s="24">
        <f ca="1">SQRT(Inputs!$B$38)*J370+SQRT(1-Inputs!$B$38)*_xlfn.NORM.S.INV(RAND())</f>
        <v>-3.439263736240572E-2</v>
      </c>
      <c r="AG370" s="24">
        <f ca="1">SQRT(Inputs!$B$38)*K370+SQRT(1-Inputs!$B$38)*_xlfn.NORM.S.INV(RAND())</f>
        <v>-0.70986429598381573</v>
      </c>
      <c r="AH370" s="24">
        <f ca="1">SQRT(Inputs!$B$38)*L370+SQRT(1-Inputs!$B$38)*_xlfn.NORM.S.INV(RAND())</f>
        <v>0.58202286382604784</v>
      </c>
      <c r="AI370" s="24">
        <f ca="1">SQRT(Inputs!$B$38)*M370+SQRT(1-Inputs!$B$38)*_xlfn.NORM.S.INV(RAND())</f>
        <v>0.63910219405105262</v>
      </c>
      <c r="AJ370" s="24">
        <f ca="1">SQRT(Inputs!$B$38)*C370+SQRT(1-Inputs!$B$38)*_xlfn.NORM.S.INV(RAND())</f>
        <v>-0.1047199884630311</v>
      </c>
      <c r="AK370" s="24">
        <f ca="1">SQRT(Inputs!$B$38)*D370+SQRT(1-Inputs!$B$38)*_xlfn.NORM.S.INV(RAND())</f>
        <v>0.6921685288215379</v>
      </c>
      <c r="AL370" s="24">
        <f ca="1">SQRT(Inputs!$B$38)*E370+SQRT(1-Inputs!$B$38)*_xlfn.NORM.S.INV(RAND())</f>
        <v>-0.21562686751435467</v>
      </c>
      <c r="AM370" s="24">
        <f ca="1">SQRT(Inputs!$B$38)*F370+SQRT(1-Inputs!$B$38)*_xlfn.NORM.S.INV(RAND())</f>
        <v>-0.30294275733391307</v>
      </c>
      <c r="AN370" s="24">
        <f ca="1">SQRT(Inputs!$B$38)*G370+SQRT(1-Inputs!$B$38)*_xlfn.NORM.S.INV(RAND())</f>
        <v>-2.0745629425126033E-2</v>
      </c>
      <c r="AO370" s="24">
        <f ca="1">SQRT(Inputs!$B$38)*H370+SQRT(1-Inputs!$B$38)*_xlfn.NORM.S.INV(RAND())</f>
        <v>0.5598747915606197</v>
      </c>
      <c r="AP370" s="24">
        <f ca="1">SQRT(Inputs!$B$38)*I370+SQRT(1-Inputs!$B$38)*_xlfn.NORM.S.INV(RAND())</f>
        <v>0.26247393049234774</v>
      </c>
      <c r="AQ370" s="24">
        <f ca="1">SQRT(Inputs!$B$38)*J370+SQRT(1-Inputs!$B$38)*_xlfn.NORM.S.INV(RAND())</f>
        <v>1.2908085786473216</v>
      </c>
      <c r="AR370" s="24">
        <f ca="1">SQRT(Inputs!$B$38)*K370+SQRT(1-Inputs!$B$38)*_xlfn.NORM.S.INV(RAND())</f>
        <v>-0.91176054409632856</v>
      </c>
      <c r="AS370" s="24">
        <f ca="1">SQRT(Inputs!$B$38)*L370+SQRT(1-Inputs!$B$38)*_xlfn.NORM.S.INV(RAND())</f>
        <v>-0.94882362516385133</v>
      </c>
      <c r="AT370" s="24">
        <f ca="1">SQRT(Inputs!$B$38)*M370+SQRT(1-Inputs!$B$38)*_xlfn.NORM.S.INV(RAND())</f>
        <v>-0.14656794863387307</v>
      </c>
      <c r="AU370" s="15">
        <f ca="1">Inputs!$B$6*EXP($B$8-0.5*C$5^2+C$5*N370)</f>
        <v>3698.2953896988406</v>
      </c>
      <c r="AV370" s="15">
        <f t="shared" ca="1" si="183"/>
        <v>5123.2441574533032</v>
      </c>
      <c r="AW370" s="15">
        <f t="shared" ca="1" si="184"/>
        <v>5625.2540954243723</v>
      </c>
      <c r="AX370" s="15">
        <f t="shared" ca="1" si="185"/>
        <v>7103.793950502728</v>
      </c>
      <c r="AY370" s="15">
        <f t="shared" ca="1" si="186"/>
        <v>9014.5936326474057</v>
      </c>
      <c r="AZ370" s="15">
        <f t="shared" ca="1" si="187"/>
        <v>10958.970213515544</v>
      </c>
      <c r="BA370" s="15">
        <f t="shared" ca="1" si="188"/>
        <v>14124.483150356917</v>
      </c>
      <c r="BB370" s="15">
        <f t="shared" ca="1" si="189"/>
        <v>18575.208947696126</v>
      </c>
      <c r="BC370" s="15">
        <f t="shared" ca="1" si="190"/>
        <v>20155.073486159665</v>
      </c>
      <c r="BD370" s="15">
        <f t="shared" ca="1" si="191"/>
        <v>24179.049804385861</v>
      </c>
      <c r="BE370" s="15">
        <f t="shared" ca="1" si="192"/>
        <v>35657.350890162088</v>
      </c>
      <c r="BF370" s="15">
        <f ca="1">Inputs!$B$13*EXP($B$9-0.5*C$6^2+C$6*Y370)</f>
        <v>11691.20881964521</v>
      </c>
      <c r="BG370" s="15">
        <f t="shared" ca="1" si="193"/>
        <v>11868.122575958223</v>
      </c>
      <c r="BH370" s="15">
        <f t="shared" ca="1" si="194"/>
        <v>8942.0865037119675</v>
      </c>
      <c r="BI370" s="15">
        <f t="shared" ca="1" si="195"/>
        <v>8808.8811194377413</v>
      </c>
      <c r="BJ370" s="15">
        <f t="shared" ca="1" si="196"/>
        <v>9251.5450816390749</v>
      </c>
      <c r="BK370" s="15">
        <f t="shared" ca="1" si="197"/>
        <v>11526.238829908021</v>
      </c>
      <c r="BL370" s="15">
        <f t="shared" ca="1" si="198"/>
        <v>16296.387992235706</v>
      </c>
      <c r="BM370" s="15">
        <f t="shared" ca="1" si="199"/>
        <v>19946.374532821694</v>
      </c>
      <c r="BN370" s="15">
        <f t="shared" ca="1" si="200"/>
        <v>22531.00927409295</v>
      </c>
      <c r="BO370" s="15">
        <f t="shared" ca="1" si="201"/>
        <v>29662.505285206178</v>
      </c>
      <c r="BP370" s="15">
        <f t="shared" ca="1" si="202"/>
        <v>39250.587070018155</v>
      </c>
      <c r="BQ370" s="15">
        <f ca="1">Inputs!$B$20*EXP($B$10-0.5*C$7^2+C$7*AJ370)</f>
        <v>4133.1136761800271</v>
      </c>
      <c r="BR370" s="15">
        <f t="shared" ca="1" si="203"/>
        <v>6986.8614350574298</v>
      </c>
      <c r="BS370" s="15">
        <f t="shared" ca="1" si="204"/>
        <v>8993.2120746660803</v>
      </c>
      <c r="BT370" s="15">
        <f t="shared" ca="1" si="205"/>
        <v>11452.400680666778</v>
      </c>
      <c r="BU370" s="15">
        <f t="shared" ca="1" si="206"/>
        <v>15792.180321242718</v>
      </c>
      <c r="BV370" s="15">
        <f t="shared" ca="1" si="207"/>
        <v>24925.321461865358</v>
      </c>
      <c r="BW370" s="15">
        <f t="shared" ca="1" si="208"/>
        <v>36768.774680978007</v>
      </c>
      <c r="BX370" s="15">
        <f t="shared" ca="1" si="209"/>
        <v>66615.53503435092</v>
      </c>
      <c r="BY370" s="15">
        <f t="shared" ca="1" si="210"/>
        <v>78398.355564258134</v>
      </c>
      <c r="BZ370" s="15">
        <f t="shared" ca="1" si="211"/>
        <v>92396.554912167136</v>
      </c>
      <c r="CA370" s="15">
        <f t="shared" ca="1" si="212"/>
        <v>126452.3703541174</v>
      </c>
      <c r="CB370" s="15">
        <f ca="1">(AU370*DCF!C$10-DCF!C$5*MAX(AU370*DCF!C$10,0)-MAX(AU370-Inputs!$B$6,0)/Inputs!$B$10)*DCF!C$6</f>
        <v>949.75596870570291</v>
      </c>
      <c r="CC370" s="15">
        <f ca="1">(AV370*DCF!D$10-DCF!D$5*MAX(AV370*DCF!D$10,0)-MAX(AV370-AU370,0)/Inputs!$B$10)*DCF!D$6</f>
        <v>901.31959108101569</v>
      </c>
      <c r="CD370" s="15">
        <f ca="1">(AW370*DCF!E$10-DCF!E$5*MAX(AW370*DCF!E$10,0)-MAX(AW370-AV370,0)/Inputs!$B$10)*DCF!E$6</f>
        <v>1185.7081970201114</v>
      </c>
      <c r="CE370" s="15">
        <f ca="1">(AX370*DCF!F$10-DCF!F$5*MAX(AX370*DCF!F$10,0)-MAX(AX370-AW370,0)/Inputs!$B$10)*DCF!F$6</f>
        <v>1243.0994116578404</v>
      </c>
      <c r="CF370" s="15">
        <f ca="1">(AY370*DCF!G$10-DCF!G$5*MAX(AY370*DCF!G$10,0)-MAX(AY370-AX370,0)/Inputs!$B$10)*DCF!G$6</f>
        <v>1490.0767860423887</v>
      </c>
      <c r="CG370" s="15">
        <f ca="1">(AZ370*DCF!H$10-DCF!H$5*MAX(AZ370*DCF!H$10,0)-MAX(AZ370-AY370,0)/Inputs!$B$10)*DCF!H$6</f>
        <v>1782.4330081330045</v>
      </c>
      <c r="CH370" s="15">
        <f ca="1">(BA370*DCF!I$10-DCF!I$5*MAX(BA370*DCF!I$10,0)-MAX(BA370-AZ370,0)/Inputs!$B$10)*DCF!I$6</f>
        <v>2060.7727776648708</v>
      </c>
      <c r="CI370" s="15">
        <f ca="1">(BB370*DCF!J$10-DCF!J$5*MAX(BB370*DCF!J$10,0)-MAX(BB370-BA370,0)/Inputs!$B$10)*DCF!J$6</f>
        <v>2513.1148034216553</v>
      </c>
      <c r="CJ370" s="15">
        <f ca="1">(BC370*DCF!K$10-DCF!K$5*MAX(BC370*DCF!K$10,0)-MAX(BC370-BB370,0)/Inputs!$B$10)*DCF!K$6</f>
        <v>3023.4861535026248</v>
      </c>
      <c r="CK370" s="15">
        <f ca="1">(BD370*DCF!L$10-DCF!L$5*MAX(BD370*DCF!L$10,0)-MAX(BD370-BC370,0)/Inputs!$B$10)*DCF!L$6</f>
        <v>3126.2952067193391</v>
      </c>
      <c r="CL370" s="15">
        <f ca="1">(BE370*DCF!M$10-DCF!M$5*MAX(BE370*DCF!M$10,0)-MAX(BE370-BD370,0)/Inputs!$B$10)*DCF!M$6</f>
        <v>3660.5076951606779</v>
      </c>
      <c r="CM370" s="15">
        <f ca="1">(BF370*DCF!C$28-DCF!C$5*MAX(BF370*DCF!C$28,0)-MAX(BF370-Inputs!$B$13,0)/Inputs!$B$17)*DCF!C$6</f>
        <v>3497.824180871869</v>
      </c>
      <c r="CN370" s="15">
        <f ca="1">(BG370*DCF!D$28-DCF!D$5*MAX(BG370*DCF!D$28,0)-MAX(BG370-BF370,0)/Inputs!$B$17)*DCF!D$6</f>
        <v>3457.6920070976939</v>
      </c>
      <c r="CO370" s="15">
        <f ca="1">(BH370*DCF!E$28-DCF!E$5*MAX(BH370*DCF!E$28,0)-MAX(BH370-BG370,0)/Inputs!$B$17)*DCF!E$6</f>
        <v>2532.5581246088127</v>
      </c>
      <c r="CP370" s="15">
        <f ca="1">(BI370*DCF!F$28-DCF!F$5*MAX(BI370*DCF!F$28,0)-MAX(BI370-BH370,0)/Inputs!$B$17)*DCF!F$6</f>
        <v>2391.3791904011878</v>
      </c>
      <c r="CQ370" s="15">
        <f ca="1">(BJ370*DCF!G$28-DCF!G$5*MAX(BJ370*DCF!G$28,0)-MAX(BJ370-BI370,0)/Inputs!$B$17)*DCF!G$6</f>
        <v>2325.9318572452594</v>
      </c>
      <c r="CR370" s="15">
        <f ca="1">(BK370*DCF!H$28-DCF!H$5*MAX(BK370*DCF!H$28,0)-MAX(BK370-BJ370,0)/Inputs!$B$17)*DCF!H$6</f>
        <v>2497.1424559989014</v>
      </c>
      <c r="CS370" s="15">
        <f ca="1">(BL370*DCF!I$28-DCF!I$5*MAX(BL370*DCF!I$28,0)-MAX(BL370-BK370,0)/Inputs!$B$17)*DCF!I$6</f>
        <v>3147.4824857571139</v>
      </c>
      <c r="CT370" s="15">
        <f ca="1">(BM370*DCF!J$28-DCF!J$5*MAX(BM370*DCF!J$28,0)-MAX(BM370-BL370,0)/Inputs!$B$17)*DCF!J$6</f>
        <v>3965.7389983419575</v>
      </c>
      <c r="CU370" s="15">
        <f ca="1">(BN370*DCF!K$28-DCF!K$5*MAX(BN370*DCF!K$28,0)-MAX(BN370-BM370,0)/Inputs!$B$17)*DCF!K$6</f>
        <v>4441.5880525845969</v>
      </c>
      <c r="CV370" s="15">
        <f ca="1">(BO370*DCF!L$28-DCF!L$5*MAX(BO370*DCF!L$28,0)-MAX(BO370-BN370,0)/Inputs!$B$17)*DCF!L$6</f>
        <v>5111.351751310096</v>
      </c>
      <c r="CW370" s="15">
        <f ca="1">(BP370*DCF!M$28-DCF!M$5*MAX(BP370*DCF!M$28,0)-MAX(BP370-BO370,0)/Inputs!$B$17)*DCF!M$6</f>
        <v>6382.7967078265146</v>
      </c>
      <c r="CX370" s="15">
        <f ca="1">(BQ370*DCF!C$46-DCF!C$5*MAX(BQ370*DCF!C$46,0)-MAX(BQ370-Inputs!$B$20,0)/Inputs!$B$24)*DCF!C$6</f>
        <v>-1385.067212133968</v>
      </c>
      <c r="CY370" s="15">
        <f ca="1">(BR370*DCF!D$46-DCF!D$5*MAX(BR370*DCF!D$46,0)-MAX(BR370-BQ370,0)/Inputs!$B$24)*DCF!D$6</f>
        <v>-2410.1647917052733</v>
      </c>
      <c r="CZ370" s="15">
        <f ca="1">(BS370*DCF!E$46-DCF!E$5*MAX(BS370*DCF!E$46,0)-MAX(BS370-BR370,0)/Inputs!$B$24)*DCF!E$6</f>
        <v>-1854.3111743605193</v>
      </c>
      <c r="DA370" s="15">
        <f ca="1">(BT370*DCF!F$46-DCF!F$5*MAX(BT370*DCF!F$46,0)-MAX(BT370-BS370,0)/Inputs!$B$24)*DCF!F$6</f>
        <v>-1729.5045374937033</v>
      </c>
      <c r="DB370" s="15">
        <f ca="1">(BU370*DCF!G$46-DCF!G$5*MAX(BU370*DCF!G$46,0)-MAX(BU370-BT370,0)/Inputs!$B$24)*DCF!G$6</f>
        <v>-1991.0338719816682</v>
      </c>
      <c r="DC370" s="15">
        <f ca="1">(BV370*DCF!H$46-DCF!H$5*MAX(BV370*DCF!H$46,0)-MAX(BV370-BU370,0)/Inputs!$B$24)*DCF!H$6</f>
        <v>-2838.0676497642785</v>
      </c>
      <c r="DD370" s="15">
        <f ca="1">(BW370*DCF!I$46-DCF!I$5*MAX(BW370*DCF!I$46,0)-MAX(BW370-BV370,0)/Inputs!$B$24)*DCF!I$6</f>
        <v>-2550.6081469644132</v>
      </c>
      <c r="DE370" s="15">
        <f ca="1">(BX370*DCF!J$46-DCF!J$5*MAX(BX370*DCF!J$46,0)-MAX(BX370-BW370,0)/Inputs!$B$24)*DCF!J$6</f>
        <v>-5120.5357921394916</v>
      </c>
      <c r="DF370" s="15">
        <f ca="1">(BY370*DCF!K$46-DCF!K$5*MAX(BY370*DCF!K$46,0)-MAX(BY370-BX370,0)/Inputs!$B$24)*DCF!K$6</f>
        <v>1591.8982752366371</v>
      </c>
      <c r="DG370" s="15">
        <f ca="1">(BZ370*DCF!L$46-DCF!L$5*MAX(BZ370*DCF!L$46,0)-MAX(BZ370-BY370,0)/Inputs!$B$24)*DCF!L$6</f>
        <v>3219.1079871862166</v>
      </c>
      <c r="DH370" s="15">
        <f ca="1">(CA370*DCF!M$46-DCF!M$5*MAX(CA370*DCF!M$46,0)-MAX(CA370-BZ370,0)/Inputs!$B$24)*DCF!M$6</f>
        <v>2793.79012713681</v>
      </c>
      <c r="DI370" s="15">
        <f ca="1">SUM(CB370:CL370)+BE370*DCF!M$10*(1+Inputs!$B$30)*(1-Inputs!$B$33)*(1-Inputs!$B$30/Inputs!$B$31)/(Inputs!$B$29-Inputs!$B$30)*DCF!M$6</f>
        <v>121171.44864608183</v>
      </c>
      <c r="DJ370" s="15">
        <f ca="1">SUM(CM370:CW370)+BP370*DCF!M$28*(1+Inputs!$B$30)*(1-Inputs!$B$33)*(1-Inputs!$B$30/Inputs!$B$31)/(Inputs!$B$29-Inputs!$B$30)*DCF!M$6</f>
        <v>185398.02294689926</v>
      </c>
      <c r="DK370" s="15">
        <f ca="1">SUM(CX370:DH370)+CA370*DCF!M$46*(1+Inputs!$B$30)*(1-Inputs!$B$33)*(1-Inputs!$B$30/Inputs!$B$31)/(Inputs!$B$29-Inputs!$B$30)*DCF!M$6</f>
        <v>183235.84702134784</v>
      </c>
      <c r="DM370" s="15">
        <f ca="1">DI370+DJ370+DK370+Inputs!$B$34+Inputs!$B$36-Inputs!$B$35</f>
        <v>566656.31861432898</v>
      </c>
    </row>
    <row r="371" spans="1:117" x14ac:dyDescent="0.75">
      <c r="A371" s="11">
        <v>358</v>
      </c>
      <c r="C371" s="24">
        <f t="shared" ca="1" si="215"/>
        <v>4.1167384218052099E-2</v>
      </c>
      <c r="D371" s="24">
        <f t="shared" ca="1" si="215"/>
        <v>0.44565207063368611</v>
      </c>
      <c r="E371" s="24">
        <f t="shared" ca="1" si="215"/>
        <v>1.0905840521106662</v>
      </c>
      <c r="F371" s="24">
        <f t="shared" ca="1" si="215"/>
        <v>1.1257396823658488</v>
      </c>
      <c r="G371" s="24">
        <f t="shared" ca="1" si="215"/>
        <v>0.29063458176157297</v>
      </c>
      <c r="H371" s="24">
        <f t="shared" ca="1" si="215"/>
        <v>1.0498115929188756</v>
      </c>
      <c r="I371" s="24">
        <f t="shared" ca="1" si="215"/>
        <v>0.96884761408937803</v>
      </c>
      <c r="J371" s="24">
        <f t="shared" ca="1" si="215"/>
        <v>0.21985650057437431</v>
      </c>
      <c r="K371" s="24">
        <f t="shared" ca="1" si="215"/>
        <v>-0.37261516423094632</v>
      </c>
      <c r="L371" s="24">
        <f t="shared" ca="1" si="215"/>
        <v>1.3626546430619171</v>
      </c>
      <c r="M371" s="24">
        <f t="shared" ca="1" si="215"/>
        <v>1.8355611515045474</v>
      </c>
      <c r="N371" s="24">
        <f ca="1">SQRT(Inputs!$B$38)*C371+SQRT(1-Inputs!$B$38)*_xlfn.NORM.S.INV(RAND())</f>
        <v>-0.13787811881621156</v>
      </c>
      <c r="O371" s="24">
        <f ca="1">SQRT(Inputs!$B$38)*D371+SQRT(1-Inputs!$B$38)*_xlfn.NORM.S.INV(RAND())</f>
        <v>0.9631006271492244</v>
      </c>
      <c r="P371" s="24">
        <f ca="1">SQRT(Inputs!$B$38)*E371+SQRT(1-Inputs!$B$38)*_xlfn.NORM.S.INV(RAND())</f>
        <v>1.8452158501117832</v>
      </c>
      <c r="Q371" s="24">
        <f ca="1">SQRT(Inputs!$B$38)*F371+SQRT(1-Inputs!$B$38)*_xlfn.NORM.S.INV(RAND())</f>
        <v>0.51825410696633589</v>
      </c>
      <c r="R371" s="24">
        <f ca="1">SQRT(Inputs!$B$38)*G371+SQRT(1-Inputs!$B$38)*_xlfn.NORM.S.INV(RAND())</f>
        <v>2.4780456361986447</v>
      </c>
      <c r="S371" s="24">
        <f ca="1">SQRT(Inputs!$B$38)*H371+SQRT(1-Inputs!$B$38)*_xlfn.NORM.S.INV(RAND())</f>
        <v>1.30103818358302</v>
      </c>
      <c r="T371" s="24">
        <f ca="1">SQRT(Inputs!$B$38)*I371+SQRT(1-Inputs!$B$38)*_xlfn.NORM.S.INV(RAND())</f>
        <v>0.68008489823574392</v>
      </c>
      <c r="U371" s="24">
        <f ca="1">SQRT(Inputs!$B$38)*J371+SQRT(1-Inputs!$B$38)*_xlfn.NORM.S.INV(RAND())</f>
        <v>-0.19722847010290545</v>
      </c>
      <c r="V371" s="24">
        <f ca="1">SQRT(Inputs!$B$38)*K371+SQRT(1-Inputs!$B$38)*_xlfn.NORM.S.INV(RAND())</f>
        <v>-1.3787625438844469</v>
      </c>
      <c r="W371" s="24">
        <f ca="1">SQRT(Inputs!$B$38)*L371+SQRT(1-Inputs!$B$38)*_xlfn.NORM.S.INV(RAND())</f>
        <v>0.67657991996619504</v>
      </c>
      <c r="X371" s="24">
        <f ca="1">SQRT(Inputs!$B$38)*M371+SQRT(1-Inputs!$B$38)*_xlfn.NORM.S.INV(RAND())</f>
        <v>1.4793818305286521</v>
      </c>
      <c r="Y371" s="24">
        <f ca="1">SQRT(Inputs!$B$38)*C371+SQRT(1-Inputs!$B$38)*_xlfn.NORM.S.INV(RAND())</f>
        <v>-1.6254654202988907</v>
      </c>
      <c r="Z371" s="24">
        <f ca="1">SQRT(Inputs!$B$38)*D371+SQRT(1-Inputs!$B$38)*_xlfn.NORM.S.INV(RAND())</f>
        <v>0.89599774647323149</v>
      </c>
      <c r="AA371" s="24">
        <f ca="1">SQRT(Inputs!$B$38)*E371+SQRT(1-Inputs!$B$38)*_xlfn.NORM.S.INV(RAND())</f>
        <v>1.8091209987613102</v>
      </c>
      <c r="AB371" s="24">
        <f ca="1">SQRT(Inputs!$B$38)*F371+SQRT(1-Inputs!$B$38)*_xlfn.NORM.S.INV(RAND())</f>
        <v>-0.13722943058847614</v>
      </c>
      <c r="AC371" s="24">
        <f ca="1">SQRT(Inputs!$B$38)*G371+SQRT(1-Inputs!$B$38)*_xlfn.NORM.S.INV(RAND())</f>
        <v>2.0078596711359067</v>
      </c>
      <c r="AD371" s="24">
        <f ca="1">SQRT(Inputs!$B$38)*H371+SQRT(1-Inputs!$B$38)*_xlfn.NORM.S.INV(RAND())</f>
        <v>0.88033764860398689</v>
      </c>
      <c r="AE371" s="24">
        <f ca="1">SQRT(Inputs!$B$38)*I371+SQRT(1-Inputs!$B$38)*_xlfn.NORM.S.INV(RAND())</f>
        <v>-8.7777566536272333E-3</v>
      </c>
      <c r="AF371" s="24">
        <f ca="1">SQRT(Inputs!$B$38)*J371+SQRT(1-Inputs!$B$38)*_xlfn.NORM.S.INV(RAND())</f>
        <v>-1.8194744642280984</v>
      </c>
      <c r="AG371" s="24">
        <f ca="1">SQRT(Inputs!$B$38)*K371+SQRT(1-Inputs!$B$38)*_xlfn.NORM.S.INV(RAND())</f>
        <v>0.15971443451715658</v>
      </c>
      <c r="AH371" s="24">
        <f ca="1">SQRT(Inputs!$B$38)*L371+SQRT(1-Inputs!$B$38)*_xlfn.NORM.S.INV(RAND())</f>
        <v>1.2075341723311885</v>
      </c>
      <c r="AI371" s="24">
        <f ca="1">SQRT(Inputs!$B$38)*M371+SQRT(1-Inputs!$B$38)*_xlfn.NORM.S.INV(RAND())</f>
        <v>-0.9236686502332101</v>
      </c>
      <c r="AJ371" s="24">
        <f ca="1">SQRT(Inputs!$B$38)*C371+SQRT(1-Inputs!$B$38)*_xlfn.NORM.S.INV(RAND())</f>
        <v>0.32604861786372413</v>
      </c>
      <c r="AK371" s="24">
        <f ca="1">SQRT(Inputs!$B$38)*D371+SQRT(1-Inputs!$B$38)*_xlfn.NORM.S.INV(RAND())</f>
        <v>-1.3601801440476877</v>
      </c>
      <c r="AL371" s="24">
        <f ca="1">SQRT(Inputs!$B$38)*E371+SQRT(1-Inputs!$B$38)*_xlfn.NORM.S.INV(RAND())</f>
        <v>1.8108879156254334</v>
      </c>
      <c r="AM371" s="24">
        <f ca="1">SQRT(Inputs!$B$38)*F371+SQRT(1-Inputs!$B$38)*_xlfn.NORM.S.INV(RAND())</f>
        <v>1.751961816600438</v>
      </c>
      <c r="AN371" s="24">
        <f ca="1">SQRT(Inputs!$B$38)*G371+SQRT(1-Inputs!$B$38)*_xlfn.NORM.S.INV(RAND())</f>
        <v>1.1699608859456809</v>
      </c>
      <c r="AO371" s="24">
        <f ca="1">SQRT(Inputs!$B$38)*H371+SQRT(1-Inputs!$B$38)*_xlfn.NORM.S.INV(RAND())</f>
        <v>-5.5492026436212538E-2</v>
      </c>
      <c r="AP371" s="24">
        <f ca="1">SQRT(Inputs!$B$38)*I371+SQRT(1-Inputs!$B$38)*_xlfn.NORM.S.INV(RAND())</f>
        <v>2.0426688942338345</v>
      </c>
      <c r="AQ371" s="24">
        <f ca="1">SQRT(Inputs!$B$38)*J371+SQRT(1-Inputs!$B$38)*_xlfn.NORM.S.INV(RAND())</f>
        <v>0.31147539163193094</v>
      </c>
      <c r="AR371" s="24">
        <f ca="1">SQRT(Inputs!$B$38)*K371+SQRT(1-Inputs!$B$38)*_xlfn.NORM.S.INV(RAND())</f>
        <v>0.80887223329404323</v>
      </c>
      <c r="AS371" s="24">
        <f ca="1">SQRT(Inputs!$B$38)*L371+SQRT(1-Inputs!$B$38)*_xlfn.NORM.S.INV(RAND())</f>
        <v>2.0692485045862288</v>
      </c>
      <c r="AT371" s="24">
        <f ca="1">SQRT(Inputs!$B$38)*M371+SQRT(1-Inputs!$B$38)*_xlfn.NORM.S.INV(RAND())</f>
        <v>2.181940168989291</v>
      </c>
      <c r="AU371" s="15">
        <f ca="1">Inputs!$B$6*EXP($B$8-0.5*C$5^2+C$5*N371)</f>
        <v>4852.7151939037985</v>
      </c>
      <c r="AV371" s="15">
        <f t="shared" ca="1" si="183"/>
        <v>6805.4780252574737</v>
      </c>
      <c r="AW371" s="15">
        <f t="shared" ca="1" si="184"/>
        <v>10643.063481941701</v>
      </c>
      <c r="AX371" s="15">
        <f t="shared" ca="1" si="185"/>
        <v>13863.275912129027</v>
      </c>
      <c r="AY371" s="15">
        <f t="shared" ca="1" si="186"/>
        <v>22628.757508720286</v>
      </c>
      <c r="AZ371" s="15">
        <f t="shared" ca="1" si="187"/>
        <v>31938.752003078767</v>
      </c>
      <c r="BA371" s="15">
        <f t="shared" ca="1" si="188"/>
        <v>41968.226029565914</v>
      </c>
      <c r="BB371" s="15">
        <f t="shared" ca="1" si="189"/>
        <v>50376.543551925279</v>
      </c>
      <c r="BC371" s="15">
        <f t="shared" ca="1" si="190"/>
        <v>54009.8773270042</v>
      </c>
      <c r="BD371" s="15">
        <f t="shared" ca="1" si="191"/>
        <v>70489.775928665957</v>
      </c>
      <c r="BE371" s="15">
        <f t="shared" ca="1" si="192"/>
        <v>98835.269172052547</v>
      </c>
      <c r="BF371" s="15">
        <f ca="1">Inputs!$B$13*EXP($B$9-0.5*C$6^2+C$6*Y371)</f>
        <v>10020.862670726143</v>
      </c>
      <c r="BG371" s="15">
        <f t="shared" ca="1" si="193"/>
        <v>14355.817405822068</v>
      </c>
      <c r="BH371" s="15">
        <f t="shared" ca="1" si="194"/>
        <v>23678.079072033666</v>
      </c>
      <c r="BI371" s="15">
        <f t="shared" ca="1" si="195"/>
        <v>28379.710580610827</v>
      </c>
      <c r="BJ371" s="15">
        <f t="shared" ca="1" si="196"/>
        <v>46469.778679401505</v>
      </c>
      <c r="BK371" s="15">
        <f t="shared" ca="1" si="197"/>
        <v>64294.843248921301</v>
      </c>
      <c r="BL371" s="15">
        <f t="shared" ca="1" si="198"/>
        <v>78888.667123453779</v>
      </c>
      <c r="BM371" s="15">
        <f t="shared" ca="1" si="199"/>
        <v>77353.443444293865</v>
      </c>
      <c r="BN371" s="15">
        <f t="shared" ca="1" si="200"/>
        <v>96973.424395414419</v>
      </c>
      <c r="BO371" s="15">
        <f t="shared" ca="1" si="201"/>
        <v>137295.8101280689</v>
      </c>
      <c r="BP371" s="15">
        <f t="shared" ca="1" si="202"/>
        <v>152195.2322883156</v>
      </c>
      <c r="BQ371" s="15">
        <f ca="1">Inputs!$B$20*EXP($B$10-0.5*C$7^2+C$7*AJ371)</f>
        <v>4815.3908096135283</v>
      </c>
      <c r="BR371" s="15">
        <f t="shared" ca="1" si="203"/>
        <v>4241.9908524457642</v>
      </c>
      <c r="BS371" s="15">
        <f t="shared" ca="1" si="204"/>
        <v>9771.7177741863852</v>
      </c>
      <c r="BT371" s="15">
        <f t="shared" ca="1" si="205"/>
        <v>21333.727892885126</v>
      </c>
      <c r="BU371" s="15">
        <f t="shared" ca="1" si="206"/>
        <v>39240.913151467736</v>
      </c>
      <c r="BV371" s="15">
        <f t="shared" ca="1" si="207"/>
        <v>53917.1151899088</v>
      </c>
      <c r="BW371" s="15">
        <f t="shared" ca="1" si="208"/>
        <v>115930.35632877899</v>
      </c>
      <c r="BX371" s="15">
        <f t="shared" ca="1" si="209"/>
        <v>172594.94734141367</v>
      </c>
      <c r="BY371" s="15">
        <f t="shared" ca="1" si="210"/>
        <v>282311.82865220413</v>
      </c>
      <c r="BZ371" s="15">
        <f t="shared" ca="1" si="211"/>
        <v>579475.10808462405</v>
      </c>
      <c r="CA371" s="15">
        <f t="shared" ca="1" si="212"/>
        <v>1199519.6496464862</v>
      </c>
      <c r="CB371" s="15">
        <f ca="1">(AU371*DCF!C$10-DCF!C$5*MAX(AU371*DCF!C$10,0)-MAX(AU371-Inputs!$B$6,0)/Inputs!$B$10)*DCF!C$6</f>
        <v>1043.8552308458368</v>
      </c>
      <c r="CC371" s="15">
        <f ca="1">(AV371*DCF!D$10-DCF!D$5*MAX(AV371*DCF!D$10,0)-MAX(AV371-AU371,0)/Inputs!$B$10)*DCF!D$6</f>
        <v>1182.6590540646266</v>
      </c>
      <c r="CD371" s="15">
        <f ca="1">(AW371*DCF!E$10-DCF!E$5*MAX(AW371*DCF!E$10,0)-MAX(AW371-AV371,0)/Inputs!$B$10)*DCF!E$6</f>
        <v>1592.9307689727084</v>
      </c>
      <c r="CE371" s="15">
        <f ca="1">(AX371*DCF!F$10-DCF!F$5*MAX(AX371*DCF!F$10,0)-MAX(AX371-AW371,0)/Inputs!$B$10)*DCF!F$6</f>
        <v>2356.284669655075</v>
      </c>
      <c r="CF371" s="15">
        <f ca="1">(AY371*DCF!G$10-DCF!G$5*MAX(AY371*DCF!G$10,0)-MAX(AY371-AX371,0)/Inputs!$B$10)*DCF!G$6</f>
        <v>2977.5487259766414</v>
      </c>
      <c r="CG371" s="15">
        <f ca="1">(AZ371*DCF!H$10-DCF!H$5*MAX(AZ371*DCF!H$10,0)-MAX(AZ371-AY371,0)/Inputs!$B$10)*DCF!H$6</f>
        <v>4547.7751842939224</v>
      </c>
      <c r="CH371" s="15">
        <f ca="1">(BA371*DCF!I$10-DCF!I$5*MAX(BA371*DCF!I$10,0)-MAX(BA371-AZ371,0)/Inputs!$B$10)*DCF!I$6</f>
        <v>6020.8787487017507</v>
      </c>
      <c r="CI371" s="15">
        <f ca="1">(BB371*DCF!J$10-DCF!J$5*MAX(BB371*DCF!J$10,0)-MAX(BB371-BA371,0)/Inputs!$B$10)*DCF!J$6</f>
        <v>7370.5898008685881</v>
      </c>
      <c r="CJ371" s="15">
        <f ca="1">(BC371*DCF!K$10-DCF!K$5*MAX(BC371*DCF!K$10,0)-MAX(BC371-BB371,0)/Inputs!$B$10)*DCF!K$6</f>
        <v>8186.1114270221469</v>
      </c>
      <c r="CK371" s="15">
        <f ca="1">(BD371*DCF!L$10-DCF!L$5*MAX(BD371*DCF!L$10,0)-MAX(BD371-BC371,0)/Inputs!$B$10)*DCF!L$6</f>
        <v>8500.0809193018631</v>
      </c>
      <c r="CL371" s="15">
        <f ca="1">(BE371*DCF!M$10-DCF!M$5*MAX(BE371*DCF!M$10,0)-MAX(BE371-BD371,0)/Inputs!$B$10)*DCF!M$6</f>
        <v>10560.762783262413</v>
      </c>
      <c r="CM371" s="15">
        <f ca="1">(BF371*DCF!C$28-DCF!C$5*MAX(BF371*DCF!C$28,0)-MAX(BF371-Inputs!$B$13,0)/Inputs!$B$17)*DCF!C$6</f>
        <v>3058.3015690056113</v>
      </c>
      <c r="CN371" s="15">
        <f ca="1">(BG371*DCF!D$28-DCF!D$5*MAX(BG371*DCF!D$28,0)-MAX(BG371-BF371,0)/Inputs!$B$17)*DCF!D$6</f>
        <v>3303.2747248279979</v>
      </c>
      <c r="CO371" s="15">
        <f ca="1">(BH371*DCF!E$28-DCF!E$5*MAX(BH371*DCF!E$28,0)-MAX(BH371-BG371,0)/Inputs!$B$17)*DCF!E$6</f>
        <v>4868.7641600676725</v>
      </c>
      <c r="CP371" s="15">
        <f ca="1">(BI371*DCF!F$28-DCF!F$5*MAX(BI371*DCF!F$28,0)-MAX(BI371-BH371,0)/Inputs!$B$17)*DCF!F$6</f>
        <v>6848.3375454908264</v>
      </c>
      <c r="CQ371" s="15">
        <f ca="1">(BJ371*DCF!G$28-DCF!G$5*MAX(BJ371*DCF!G$28,0)-MAX(BJ371-BI371,0)/Inputs!$B$17)*DCF!G$6</f>
        <v>9014.3658974010832</v>
      </c>
      <c r="CR371" s="15">
        <f ca="1">(BK371*DCF!H$28-DCF!H$5*MAX(BK371*DCF!H$28,0)-MAX(BK371-BJ371,0)/Inputs!$B$17)*DCF!H$6</f>
        <v>13131.309283489758</v>
      </c>
      <c r="CS371" s="15">
        <f ca="1">(BL371*DCF!I$28-DCF!I$5*MAX(BL371*DCF!I$28,0)-MAX(BL371-BK371,0)/Inputs!$B$17)*DCF!I$6</f>
        <v>16456.248534510865</v>
      </c>
      <c r="CT371" s="15">
        <f ca="1">(BM371*DCF!J$28-DCF!J$5*MAX(BM371*DCF!J$28,0)-MAX(BM371-BL371,0)/Inputs!$B$17)*DCF!J$6</f>
        <v>17256.239494155478</v>
      </c>
      <c r="CU371" s="15">
        <f ca="1">(BN371*DCF!K$28-DCF!K$5*MAX(BN371*DCF!K$28,0)-MAX(BN371-BM371,0)/Inputs!$B$17)*DCF!K$6</f>
        <v>18075.974949225943</v>
      </c>
      <c r="CV371" s="15">
        <f ca="1">(BO371*DCF!L$28-DCF!L$5*MAX(BO371*DCF!L$28,0)-MAX(BO371-BN371,0)/Inputs!$B$17)*DCF!L$6</f>
        <v>22830.85075960018</v>
      </c>
      <c r="CW371" s="15">
        <f ca="1">(BP371*DCF!M$28-DCF!M$5*MAX(BP371*DCF!M$28,0)-MAX(BP371-BO371,0)/Inputs!$B$17)*DCF!M$6</f>
        <v>27078.212755812383</v>
      </c>
      <c r="CX371" s="15">
        <f ca="1">(BQ371*DCF!C$46-DCF!C$5*MAX(BQ371*DCF!C$46,0)-MAX(BQ371-Inputs!$B$20,0)/Inputs!$B$24)*DCF!C$6</f>
        <v>-1857.7765424574097</v>
      </c>
      <c r="CY371" s="15">
        <f ca="1">(BR371*DCF!D$46-DCF!D$5*MAX(BR371*DCF!D$46,0)-MAX(BR371-BQ371,0)/Inputs!$B$24)*DCF!D$6</f>
        <v>-724.0089140070321</v>
      </c>
      <c r="CZ371" s="15">
        <f ca="1">(BS371*DCF!E$46-DCF!E$5*MAX(BS371*DCF!E$46,0)-MAX(BS371-BR371,0)/Inputs!$B$24)*DCF!E$6</f>
        <v>-3335.1887622104823</v>
      </c>
      <c r="DA371" s="15">
        <f ca="1">(BT371*DCF!F$46-DCF!F$5*MAX(BT371*DCF!F$46,0)-MAX(BT371-BS371,0)/Inputs!$B$24)*DCF!F$6</f>
        <v>-5763.750334516506</v>
      </c>
      <c r="DB371" s="15">
        <f ca="1">(BU371*DCF!G$46-DCF!G$5*MAX(BU371*DCF!G$46,0)-MAX(BU371-BT371,0)/Inputs!$B$24)*DCF!G$6</f>
        <v>-7343.6101060444917</v>
      </c>
      <c r="DC371" s="15">
        <f ca="1">(BV371*DCF!H$46-DCF!H$5*MAX(BV371*DCF!H$46,0)-MAX(BV371-BU371,0)/Inputs!$B$24)*DCF!H$6</f>
        <v>-4560.5398608637479</v>
      </c>
      <c r="DD371" s="15">
        <f ca="1">(BW371*DCF!I$46-DCF!I$5*MAX(BW371*DCF!I$46,0)-MAX(BW371-BV371,0)/Inputs!$B$24)*DCF!I$6</f>
        <v>-15124.146004197881</v>
      </c>
      <c r="DE371" s="15">
        <f ca="1">(BX371*DCF!J$46-DCF!J$5*MAX(BX371*DCF!J$46,0)-MAX(BX371-BW371,0)/Inputs!$B$24)*DCF!J$6</f>
        <v>-7786.6431496213845</v>
      </c>
      <c r="DF371" s="15">
        <f ca="1">(BY371*DCF!K$46-DCF!K$5*MAX(BY371*DCF!K$46,0)-MAX(BY371-BX371,0)/Inputs!$B$24)*DCF!K$6</f>
        <v>-10751.12033155057</v>
      </c>
      <c r="DG371" s="15">
        <f ca="1">(BZ371*DCF!L$46-DCF!L$5*MAX(BZ371*DCF!L$46,0)-MAX(BZ371-BY371,0)/Inputs!$B$24)*DCF!L$6</f>
        <v>-27192.602776112817</v>
      </c>
      <c r="DH371" s="15">
        <f ca="1">(CA371*DCF!M$46-DCF!M$5*MAX(CA371*DCF!M$46,0)-MAX(CA371-BZ371,0)/Inputs!$B$24)*DCF!M$6</f>
        <v>-35586.523031556397</v>
      </c>
      <c r="DI371" s="15">
        <f ca="1">SUM(CB371:CL371)+BE371*DCF!M$10*(1+Inputs!$B$30)*(1-Inputs!$B$33)*(1-Inputs!$B$30/Inputs!$B$31)/(Inputs!$B$29-Inputs!$B$30)*DCF!M$6</f>
        <v>329399.33837991965</v>
      </c>
      <c r="DJ371" s="15">
        <f ca="1">SUM(CM371:CW371)+BP371*DCF!M$28*(1+Inputs!$B$30)*(1-Inputs!$B$33)*(1-Inputs!$B$30/Inputs!$B$31)/(Inputs!$B$29-Inputs!$B$30)*DCF!M$6</f>
        <v>706670.33838289161</v>
      </c>
      <c r="DK371" s="15">
        <f ca="1">SUM(CX371:DH371)+CA371*DCF!M$46*(1+Inputs!$B$30)*(1-Inputs!$B$33)*(1-Inputs!$B$30/Inputs!$B$31)/(Inputs!$B$29-Inputs!$B$30)*DCF!M$6</f>
        <v>1734573.5607265427</v>
      </c>
      <c r="DM371" s="15">
        <f ca="1">DI371+DJ371+DK371+Inputs!$B$34+Inputs!$B$36-Inputs!$B$35</f>
        <v>2847494.2374893539</v>
      </c>
    </row>
    <row r="372" spans="1:117" x14ac:dyDescent="0.75">
      <c r="A372" s="11">
        <v>359</v>
      </c>
      <c r="C372" s="24">
        <f t="shared" ca="1" si="215"/>
        <v>-0.42473502165622107</v>
      </c>
      <c r="D372" s="24">
        <f t="shared" ca="1" si="215"/>
        <v>-0.3764731710670815</v>
      </c>
      <c r="E372" s="24">
        <f t="shared" ca="1" si="215"/>
        <v>0.25470734291188563</v>
      </c>
      <c r="F372" s="24">
        <f t="shared" ca="1" si="215"/>
        <v>-0.85742288574125169</v>
      </c>
      <c r="G372" s="24">
        <f t="shared" ca="1" si="215"/>
        <v>0.61913416511572938</v>
      </c>
      <c r="H372" s="24">
        <f t="shared" ca="1" si="215"/>
        <v>1.9037779639252121</v>
      </c>
      <c r="I372" s="24">
        <f t="shared" ca="1" si="215"/>
        <v>-0.69844067286224853</v>
      </c>
      <c r="J372" s="24">
        <f t="shared" ca="1" si="215"/>
        <v>-1.9475571299722463</v>
      </c>
      <c r="K372" s="24">
        <f t="shared" ca="1" si="215"/>
        <v>-1.2725302423187463</v>
      </c>
      <c r="L372" s="24">
        <f t="shared" ca="1" si="215"/>
        <v>-0.89959149061012078</v>
      </c>
      <c r="M372" s="24">
        <f t="shared" ca="1" si="215"/>
        <v>0.65220602631891522</v>
      </c>
      <c r="N372" s="24">
        <f ca="1">SQRT(Inputs!$B$38)*C372+SQRT(1-Inputs!$B$38)*_xlfn.NORM.S.INV(RAND())</f>
        <v>-0.45026529765323109</v>
      </c>
      <c r="O372" s="24">
        <f ca="1">SQRT(Inputs!$B$38)*D372+SQRT(1-Inputs!$B$38)*_xlfn.NORM.S.INV(RAND())</f>
        <v>2.4998596125501621E-2</v>
      </c>
      <c r="P372" s="24">
        <f ca="1">SQRT(Inputs!$B$38)*E372+SQRT(1-Inputs!$B$38)*_xlfn.NORM.S.INV(RAND())</f>
        <v>0.12200514215057678</v>
      </c>
      <c r="Q372" s="24">
        <f ca="1">SQRT(Inputs!$B$38)*F372+SQRT(1-Inputs!$B$38)*_xlfn.NORM.S.INV(RAND())</f>
        <v>3.8382691795131985E-2</v>
      </c>
      <c r="R372" s="24">
        <f ca="1">SQRT(Inputs!$B$38)*G372+SQRT(1-Inputs!$B$38)*_xlfn.NORM.S.INV(RAND())</f>
        <v>1.4399068765141787</v>
      </c>
      <c r="S372" s="24">
        <f ca="1">SQRT(Inputs!$B$38)*H372+SQRT(1-Inputs!$B$38)*_xlfn.NORM.S.INV(RAND())</f>
        <v>-0.33535297640016659</v>
      </c>
      <c r="T372" s="24">
        <f ca="1">SQRT(Inputs!$B$38)*I372+SQRT(1-Inputs!$B$38)*_xlfn.NORM.S.INV(RAND())</f>
        <v>-0.83380268115147005</v>
      </c>
      <c r="U372" s="24">
        <f ca="1">SQRT(Inputs!$B$38)*J372+SQRT(1-Inputs!$B$38)*_xlfn.NORM.S.INV(RAND())</f>
        <v>-0.5132764164278556</v>
      </c>
      <c r="V372" s="24">
        <f ca="1">SQRT(Inputs!$B$38)*K372+SQRT(1-Inputs!$B$38)*_xlfn.NORM.S.INV(RAND())</f>
        <v>-1.1365274947392217</v>
      </c>
      <c r="W372" s="24">
        <f ca="1">SQRT(Inputs!$B$38)*L372+SQRT(1-Inputs!$B$38)*_xlfn.NORM.S.INV(RAND())</f>
        <v>-0.55302115772306348</v>
      </c>
      <c r="X372" s="24">
        <f ca="1">SQRT(Inputs!$B$38)*M372+SQRT(1-Inputs!$B$38)*_xlfn.NORM.S.INV(RAND())</f>
        <v>0.17912466346675138</v>
      </c>
      <c r="Y372" s="24">
        <f ca="1">SQRT(Inputs!$B$38)*C372+SQRT(1-Inputs!$B$38)*_xlfn.NORM.S.INV(RAND())</f>
        <v>-0.87363864498971899</v>
      </c>
      <c r="Z372" s="24">
        <f ca="1">SQRT(Inputs!$B$38)*D372+SQRT(1-Inputs!$B$38)*_xlfn.NORM.S.INV(RAND())</f>
        <v>-2.2024614940192802</v>
      </c>
      <c r="AA372" s="24">
        <f ca="1">SQRT(Inputs!$B$38)*E372+SQRT(1-Inputs!$B$38)*_xlfn.NORM.S.INV(RAND())</f>
        <v>0.4118834358387039</v>
      </c>
      <c r="AB372" s="24">
        <f ca="1">SQRT(Inputs!$B$38)*F372+SQRT(1-Inputs!$B$38)*_xlfn.NORM.S.INV(RAND())</f>
        <v>1.0051577205845246</v>
      </c>
      <c r="AC372" s="24">
        <f ca="1">SQRT(Inputs!$B$38)*G372+SQRT(1-Inputs!$B$38)*_xlfn.NORM.S.INV(RAND())</f>
        <v>0.15666059012806732</v>
      </c>
      <c r="AD372" s="24">
        <f ca="1">SQRT(Inputs!$B$38)*H372+SQRT(1-Inputs!$B$38)*_xlfn.NORM.S.INV(RAND())</f>
        <v>-0.36561865963350559</v>
      </c>
      <c r="AE372" s="24">
        <f ca="1">SQRT(Inputs!$B$38)*I372+SQRT(1-Inputs!$B$38)*_xlfn.NORM.S.INV(RAND())</f>
        <v>0.86735825733652594</v>
      </c>
      <c r="AF372" s="24">
        <f ca="1">SQRT(Inputs!$B$38)*J372+SQRT(1-Inputs!$B$38)*_xlfn.NORM.S.INV(RAND())</f>
        <v>0.16750367218937301</v>
      </c>
      <c r="AG372" s="24">
        <f ca="1">SQRT(Inputs!$B$38)*K372+SQRT(1-Inputs!$B$38)*_xlfn.NORM.S.INV(RAND())</f>
        <v>-0.69834578055019347</v>
      </c>
      <c r="AH372" s="24">
        <f ca="1">SQRT(Inputs!$B$38)*L372+SQRT(1-Inputs!$B$38)*_xlfn.NORM.S.INV(RAND())</f>
        <v>-2.2997541189471797</v>
      </c>
      <c r="AI372" s="24">
        <f ca="1">SQRT(Inputs!$B$38)*M372+SQRT(1-Inputs!$B$38)*_xlfn.NORM.S.INV(RAND())</f>
        <v>0.64828083355350019</v>
      </c>
      <c r="AJ372" s="24">
        <f ca="1">SQRT(Inputs!$B$38)*C372+SQRT(1-Inputs!$B$38)*_xlfn.NORM.S.INV(RAND())</f>
        <v>0.10133400231362236</v>
      </c>
      <c r="AK372" s="24">
        <f ca="1">SQRT(Inputs!$B$38)*D372+SQRT(1-Inputs!$B$38)*_xlfn.NORM.S.INV(RAND())</f>
        <v>1.346971655317192</v>
      </c>
      <c r="AL372" s="24">
        <f ca="1">SQRT(Inputs!$B$38)*E372+SQRT(1-Inputs!$B$38)*_xlfn.NORM.S.INV(RAND())</f>
        <v>-5.1232384820185578E-2</v>
      </c>
      <c r="AM372" s="24">
        <f ca="1">SQRT(Inputs!$B$38)*F372+SQRT(1-Inputs!$B$38)*_xlfn.NORM.S.INV(RAND())</f>
        <v>-0.94512075140702545</v>
      </c>
      <c r="AN372" s="24">
        <f ca="1">SQRT(Inputs!$B$38)*G372+SQRT(1-Inputs!$B$38)*_xlfn.NORM.S.INV(RAND())</f>
        <v>-0.75709824475056164</v>
      </c>
      <c r="AO372" s="24">
        <f ca="1">SQRT(Inputs!$B$38)*H372+SQRT(1-Inputs!$B$38)*_xlfn.NORM.S.INV(RAND())</f>
        <v>1.0386129562237643</v>
      </c>
      <c r="AP372" s="24">
        <f ca="1">SQRT(Inputs!$B$38)*I372+SQRT(1-Inputs!$B$38)*_xlfn.NORM.S.INV(RAND())</f>
        <v>0.4386862679255476</v>
      </c>
      <c r="AQ372" s="24">
        <f ca="1">SQRT(Inputs!$B$38)*J372+SQRT(1-Inputs!$B$38)*_xlfn.NORM.S.INV(RAND())</f>
        <v>-2.5863801777146276</v>
      </c>
      <c r="AR372" s="24">
        <f ca="1">SQRT(Inputs!$B$38)*K372+SQRT(1-Inputs!$B$38)*_xlfn.NORM.S.INV(RAND())</f>
        <v>0.39570265216553591</v>
      </c>
      <c r="AS372" s="24">
        <f ca="1">SQRT(Inputs!$B$38)*L372+SQRT(1-Inputs!$B$38)*_xlfn.NORM.S.INV(RAND())</f>
        <v>-0.78873579517947456</v>
      </c>
      <c r="AT372" s="24">
        <f ca="1">SQRT(Inputs!$B$38)*M372+SQRT(1-Inputs!$B$38)*_xlfn.NORM.S.INV(RAND())</f>
        <v>0.16240169092941514</v>
      </c>
      <c r="AU372" s="15">
        <f ca="1">Inputs!$B$6*EXP($B$8-0.5*C$5^2+C$5*N372)</f>
        <v>4613.4285869588548</v>
      </c>
      <c r="AV372" s="15">
        <f t="shared" ca="1" si="183"/>
        <v>5636.3110611768279</v>
      </c>
      <c r="AW372" s="15">
        <f t="shared" ca="1" si="184"/>
        <v>6986.5131853944822</v>
      </c>
      <c r="AX372" s="15">
        <f t="shared" ca="1" si="185"/>
        <v>8570.8322200985822</v>
      </c>
      <c r="AY372" s="15">
        <f t="shared" ca="1" si="186"/>
        <v>12392.618032432048</v>
      </c>
      <c r="AZ372" s="15">
        <f t="shared" ca="1" si="187"/>
        <v>14607.002592034361</v>
      </c>
      <c r="BA372" s="15">
        <f t="shared" ca="1" si="188"/>
        <v>16381.469195848995</v>
      </c>
      <c r="BB372" s="15">
        <f t="shared" ca="1" si="189"/>
        <v>19050.605528901404</v>
      </c>
      <c r="BC372" s="15">
        <f t="shared" ca="1" si="190"/>
        <v>20907.816661640027</v>
      </c>
      <c r="BD372" s="15">
        <f t="shared" ca="1" si="191"/>
        <v>24322.817425689696</v>
      </c>
      <c r="BE372" s="15">
        <f t="shared" ca="1" si="192"/>
        <v>30294.734074942633</v>
      </c>
      <c r="BF372" s="15">
        <f ca="1">Inputs!$B$13*EXP($B$9-0.5*C$6^2+C$6*Y372)</f>
        <v>11631.502019211588</v>
      </c>
      <c r="BG372" s="15">
        <f t="shared" ca="1" si="193"/>
        <v>9526.9262450275146</v>
      </c>
      <c r="BH372" s="15">
        <f t="shared" ca="1" si="194"/>
        <v>12463.126178495144</v>
      </c>
      <c r="BI372" s="15">
        <f t="shared" ca="1" si="195"/>
        <v>17809.549418133665</v>
      </c>
      <c r="BJ372" s="15">
        <f t="shared" ca="1" si="196"/>
        <v>22331.995506870026</v>
      </c>
      <c r="BK372" s="15">
        <f t="shared" ca="1" si="197"/>
        <v>26077.400690560033</v>
      </c>
      <c r="BL372" s="15">
        <f t="shared" ca="1" si="198"/>
        <v>35843.674799042215</v>
      </c>
      <c r="BM372" s="15">
        <f t="shared" ca="1" si="199"/>
        <v>44986.035443998335</v>
      </c>
      <c r="BN372" s="15">
        <f t="shared" ca="1" si="200"/>
        <v>50885.479134035864</v>
      </c>
      <c r="BO372" s="15">
        <f t="shared" ca="1" si="201"/>
        <v>47922.753832191134</v>
      </c>
      <c r="BP372" s="15">
        <f t="shared" ca="1" si="202"/>
        <v>63479.240261621024</v>
      </c>
      <c r="BQ372" s="15">
        <f ca="1">Inputs!$B$20*EXP($B$10-0.5*C$7^2+C$7*AJ372)</f>
        <v>4446.4891202763902</v>
      </c>
      <c r="BR372" s="15">
        <f t="shared" ca="1" si="203"/>
        <v>9254.108502790461</v>
      </c>
      <c r="BS372" s="15">
        <f t="shared" ca="1" si="204"/>
        <v>12487.408546332994</v>
      </c>
      <c r="BT372" s="15">
        <f t="shared" ca="1" si="205"/>
        <v>13436.651015032208</v>
      </c>
      <c r="BU372" s="15">
        <f t="shared" ca="1" si="206"/>
        <v>15504.441183411303</v>
      </c>
      <c r="BV372" s="15">
        <f t="shared" ca="1" si="207"/>
        <v>27258.212132968903</v>
      </c>
      <c r="BW372" s="15">
        <f t="shared" ca="1" si="208"/>
        <v>41738.117658422641</v>
      </c>
      <c r="BX372" s="15">
        <f t="shared" ca="1" si="209"/>
        <v>34758.620083702168</v>
      </c>
      <c r="BY372" s="15">
        <f t="shared" ca="1" si="210"/>
        <v>52533.064791466881</v>
      </c>
      <c r="BZ372" s="15">
        <f t="shared" ca="1" si="211"/>
        <v>63762.106737613954</v>
      </c>
      <c r="CA372" s="15">
        <f t="shared" ca="1" si="212"/>
        <v>92188.85543060198</v>
      </c>
      <c r="CB372" s="15">
        <f ca="1">(AU372*DCF!C$10-DCF!C$5*MAX(AU372*DCF!C$10,0)-MAX(AU372-Inputs!$B$6,0)/Inputs!$B$10)*DCF!C$6</f>
        <v>1045.5613870039961</v>
      </c>
      <c r="CC372" s="15">
        <f ca="1">(AV372*DCF!D$10-DCF!D$5*MAX(AV372*DCF!D$10,0)-MAX(AV372-AU372,0)/Inputs!$B$10)*DCF!D$6</f>
        <v>1124.4095158058878</v>
      </c>
      <c r="CD372" s="15">
        <f ca="1">(AW372*DCF!E$10-DCF!E$5*MAX(AW372*DCF!E$10,0)-MAX(AW372-AV372,0)/Inputs!$B$10)*DCF!E$6</f>
        <v>1308.9532460693488</v>
      </c>
      <c r="CE372" s="15">
        <f ca="1">(AX372*DCF!F$10-DCF!F$5*MAX(AX372*DCF!F$10,0)-MAX(AX372-AW372,0)/Inputs!$B$10)*DCF!F$6</f>
        <v>1541.3415032096491</v>
      </c>
      <c r="CF372" s="15">
        <f ca="1">(AY372*DCF!G$10-DCF!G$5*MAX(AY372*DCF!G$10,0)-MAX(AY372-AX372,0)/Inputs!$B$10)*DCF!G$6</f>
        <v>1818.7598628476737</v>
      </c>
      <c r="CG372" s="15">
        <f ca="1">(AZ372*DCF!H$10-DCF!H$5*MAX(AZ372*DCF!H$10,0)-MAX(AZ372-AY372,0)/Inputs!$B$10)*DCF!H$6</f>
        <v>2442.7563539328553</v>
      </c>
      <c r="CH372" s="15">
        <f ca="1">(BA372*DCF!I$10-DCF!I$5*MAX(BA372*DCF!I$10,0)-MAX(BA372-AZ372,0)/Inputs!$B$10)*DCF!I$6</f>
        <v>2701.2221295467534</v>
      </c>
      <c r="CI372" s="15">
        <f ca="1">(BB372*DCF!J$10-DCF!J$5*MAX(BB372*DCF!J$10,0)-MAX(BB372-BA372,0)/Inputs!$B$10)*DCF!J$6</f>
        <v>2864.6644849056006</v>
      </c>
      <c r="CJ372" s="15">
        <f ca="1">(BC372*DCF!K$10-DCF!K$5*MAX(BC372*DCF!K$10,0)-MAX(BC372-BB372,0)/Inputs!$B$10)*DCF!K$6</f>
        <v>3105.8414144223498</v>
      </c>
      <c r="CK372" s="15">
        <f ca="1">(BD372*DCF!L$10-DCF!L$5*MAX(BD372*DCF!L$10,0)-MAX(BD372-BC372,0)/Inputs!$B$10)*DCF!L$6</f>
        <v>3226.728497221452</v>
      </c>
      <c r="CL372" s="15">
        <f ca="1">(BE372*DCF!M$10-DCF!M$5*MAX(BE372*DCF!M$10,0)-MAX(BE372-BD372,0)/Inputs!$B$10)*DCF!M$6</f>
        <v>3561.56955834675</v>
      </c>
      <c r="CM372" s="15">
        <f ca="1">(BF372*DCF!C$28-DCF!C$5*MAX(BF372*DCF!C$28,0)-MAX(BF372-Inputs!$B$13,0)/Inputs!$B$17)*DCF!C$6</f>
        <v>3493.3911563516699</v>
      </c>
      <c r="CN372" s="15">
        <f ca="1">(BG372*DCF!D$28-DCF!D$5*MAX(BG372*DCF!D$28,0)-MAX(BG372-BF372,0)/Inputs!$B$17)*DCF!D$6</f>
        <v>2805.8995063809957</v>
      </c>
      <c r="CO372" s="15">
        <f ca="1">(BH372*DCF!E$28-DCF!E$5*MAX(BH372*DCF!E$28,0)-MAX(BH372-BG372,0)/Inputs!$B$17)*DCF!E$6</f>
        <v>2951.0946669675905</v>
      </c>
      <c r="CP372" s="15">
        <f ca="1">(BI372*DCF!F$28-DCF!F$5*MAX(BI372*DCF!F$28,0)-MAX(BI372-BH372,0)/Inputs!$B$17)*DCF!F$6</f>
        <v>3861.4226906893532</v>
      </c>
      <c r="CQ372" s="15">
        <f ca="1">(BJ372*DCF!G$28-DCF!G$5*MAX(BJ372*DCF!G$28,0)-MAX(BJ372-BI372,0)/Inputs!$B$17)*DCF!G$6</f>
        <v>5033.5749108059044</v>
      </c>
      <c r="CR372" s="15">
        <f ca="1">(BK372*DCF!H$28-DCF!H$5*MAX(BK372*DCF!H$28,0)-MAX(BK372-BJ372,0)/Inputs!$B$17)*DCF!H$6</f>
        <v>5867.2980394724336</v>
      </c>
      <c r="CS372" s="15">
        <f ca="1">(BL372*DCF!I$28-DCF!I$5*MAX(BL372*DCF!I$28,0)-MAX(BL372-BK372,0)/Inputs!$B$17)*DCF!I$6</f>
        <v>7026.9892482884716</v>
      </c>
      <c r="CT372" s="15">
        <f ca="1">(BM372*DCF!J$28-DCF!J$5*MAX(BM372*DCF!J$28,0)-MAX(BM372-BL372,0)/Inputs!$B$17)*DCF!J$6</f>
        <v>8823.4181446829607</v>
      </c>
      <c r="CU372" s="15">
        <f ca="1">(BN372*DCF!K$28-DCF!K$5*MAX(BN372*DCF!K$28,0)-MAX(BN372-BM372,0)/Inputs!$B$17)*DCF!K$6</f>
        <v>10023.556724384289</v>
      </c>
      <c r="CV372" s="15">
        <f ca="1">(BO372*DCF!L$28-DCF!L$5*MAX(BO372*DCF!L$28,0)-MAX(BO372-BN372,0)/Inputs!$B$17)*DCF!L$6</f>
        <v>9561.5952820648254</v>
      </c>
      <c r="CW372" s="15">
        <f ca="1">(BP372*DCF!M$28-DCF!M$5*MAX(BP372*DCF!M$28,0)-MAX(BP372-BO372,0)/Inputs!$B$17)*DCF!M$6</f>
        <v>10317.565834326146</v>
      </c>
      <c r="CX372" s="15">
        <f ca="1">(BQ372*DCF!C$46-DCF!C$5*MAX(BQ372*DCF!C$46,0)-MAX(BQ372-Inputs!$B$20,0)/Inputs!$B$24)*DCF!C$6</f>
        <v>-1602.1864574663211</v>
      </c>
      <c r="CY372" s="15">
        <f ca="1">(BR372*DCF!D$46-DCF!D$5*MAX(BR372*DCF!D$46,0)-MAX(BR372-BQ372,0)/Inputs!$B$24)*DCF!D$6</f>
        <v>-3630.8317964809689</v>
      </c>
      <c r="CZ372" s="15">
        <f ca="1">(BS372*DCF!E$46-DCF!E$5*MAX(BS372*DCF!E$46,0)-MAX(BS372-BR372,0)/Inputs!$B$24)*DCF!E$6</f>
        <v>-2751.1356686355343</v>
      </c>
      <c r="DA372" s="15">
        <f ca="1">(BT372*DCF!F$46-DCF!F$5*MAX(BT372*DCF!F$46,0)-MAX(BT372-BS372,0)/Inputs!$B$24)*DCF!F$6</f>
        <v>-1324.1910705997227</v>
      </c>
      <c r="DB372" s="15">
        <f ca="1">(BU372*DCF!G$46-DCF!G$5*MAX(BU372*DCF!G$46,0)-MAX(BU372-BT372,0)/Inputs!$B$24)*DCF!G$6</f>
        <v>-1217.1025264720142</v>
      </c>
      <c r="DC372" s="15">
        <f ca="1">(BV372*DCF!H$46-DCF!H$5*MAX(BV372*DCF!H$46,0)-MAX(BV372-BU372,0)/Inputs!$B$24)*DCF!H$6</f>
        <v>-3652.4123060255756</v>
      </c>
      <c r="DD372" s="15">
        <f ca="1">(BW372*DCF!I$46-DCF!I$5*MAX(BW372*DCF!I$46,0)-MAX(BW372-BV372,0)/Inputs!$B$24)*DCF!I$6</f>
        <v>-3192.6627094796841</v>
      </c>
      <c r="DE372" s="15">
        <f ca="1">(BX372*DCF!J$46-DCF!J$5*MAX(BX372*DCF!J$46,0)-MAX(BX372-BW372,0)/Inputs!$B$24)*DCF!J$6</f>
        <v>1458.0279651999169</v>
      </c>
      <c r="DF372" s="15">
        <f ca="1">(BY372*DCF!K$46-DCF!K$5*MAX(BY372*DCF!K$46,0)-MAX(BY372-BX372,0)/Inputs!$B$24)*DCF!K$6</f>
        <v>-1353.4016633986178</v>
      </c>
      <c r="DG372" s="15">
        <f ca="1">(BZ372*DCF!L$46-DCF!L$5*MAX(BZ372*DCF!L$46,0)-MAX(BZ372-BY372,0)/Inputs!$B$24)*DCF!L$6</f>
        <v>1866.4103647221896</v>
      </c>
      <c r="DH372" s="15">
        <f ca="1">(CA372*DCF!M$46-DCF!M$5*MAX(CA372*DCF!M$46,0)-MAX(CA372-BZ372,0)/Inputs!$B$24)*DCF!M$6</f>
        <v>1284.4563557118508</v>
      </c>
      <c r="DI372" s="15">
        <f ca="1">SUM(CB372:CL372)+BE372*DCF!M$10*(1+Inputs!$B$30)*(1-Inputs!$B$33)*(1-Inputs!$B$30/Inputs!$B$31)/(Inputs!$B$29-Inputs!$B$30)*DCF!M$6</f>
        <v>109052.45349026308</v>
      </c>
      <c r="DJ372" s="15">
        <f ca="1">SUM(CM372:CW372)+BP372*DCF!M$28*(1+Inputs!$B$30)*(1-Inputs!$B$33)*(1-Inputs!$B$30/Inputs!$B$31)/(Inputs!$B$29-Inputs!$B$30)*DCF!M$6</f>
        <v>305317.22630327102</v>
      </c>
      <c r="DK372" s="15">
        <f ca="1">SUM(CX372:DH372)+CA372*DCF!M$46*(1+Inputs!$B$30)*(1-Inputs!$B$33)*(1-Inputs!$B$30/Inputs!$B$31)/(Inputs!$B$29-Inputs!$B$30)*DCF!M$6</f>
        <v>128419.86145083899</v>
      </c>
      <c r="DM372" s="15">
        <f ca="1">DI372+DJ372+DK372+Inputs!$B$34+Inputs!$B$36-Inputs!$B$35</f>
        <v>619640.54124437307</v>
      </c>
    </row>
    <row r="373" spans="1:117" x14ac:dyDescent="0.75">
      <c r="A373" s="11">
        <v>360</v>
      </c>
      <c r="C373" s="24">
        <f t="shared" ca="1" si="215"/>
        <v>0.43888079458282681</v>
      </c>
      <c r="D373" s="24">
        <f t="shared" ca="1" si="215"/>
        <v>-6.1749728343176845E-2</v>
      </c>
      <c r="E373" s="24">
        <f t="shared" ca="1" si="215"/>
        <v>1.297079427447833</v>
      </c>
      <c r="F373" s="24">
        <f t="shared" ca="1" si="215"/>
        <v>-0.15085214236229397</v>
      </c>
      <c r="G373" s="24">
        <f t="shared" ca="1" si="215"/>
        <v>-1.1378881512230563</v>
      </c>
      <c r="H373" s="24">
        <f t="shared" ca="1" si="215"/>
        <v>-0.34074989897184671</v>
      </c>
      <c r="I373" s="24">
        <f t="shared" ca="1" si="215"/>
        <v>0.20859840058905382</v>
      </c>
      <c r="J373" s="24">
        <f t="shared" ca="1" si="215"/>
        <v>0.81635290143622485</v>
      </c>
      <c r="K373" s="24">
        <f t="shared" ca="1" si="215"/>
        <v>1.0430837962672648</v>
      </c>
      <c r="L373" s="24">
        <f t="shared" ca="1" si="215"/>
        <v>-4.006605211079059E-2</v>
      </c>
      <c r="M373" s="24">
        <f t="shared" ca="1" si="215"/>
        <v>0.41512960639842134</v>
      </c>
      <c r="N373" s="24">
        <f ca="1">SQRT(Inputs!$B$38)*C373+SQRT(1-Inputs!$B$38)*_xlfn.NORM.S.INV(RAND())</f>
        <v>0.17086113393384073</v>
      </c>
      <c r="O373" s="24">
        <f ca="1">SQRT(Inputs!$B$38)*D373+SQRT(1-Inputs!$B$38)*_xlfn.NORM.S.INV(RAND())</f>
        <v>-1.5929353739071288</v>
      </c>
      <c r="P373" s="24">
        <f ca="1">SQRT(Inputs!$B$38)*E373+SQRT(1-Inputs!$B$38)*_xlfn.NORM.S.INV(RAND())</f>
        <v>1.4908495156220216</v>
      </c>
      <c r="Q373" s="24">
        <f ca="1">SQRT(Inputs!$B$38)*F373+SQRT(1-Inputs!$B$38)*_xlfn.NORM.S.INV(RAND())</f>
        <v>7.2808215027566819E-2</v>
      </c>
      <c r="R373" s="24">
        <f ca="1">SQRT(Inputs!$B$38)*G373+SQRT(1-Inputs!$B$38)*_xlfn.NORM.S.INV(RAND())</f>
        <v>-0.95152647439261551</v>
      </c>
      <c r="S373" s="24">
        <f ca="1">SQRT(Inputs!$B$38)*H373+SQRT(1-Inputs!$B$38)*_xlfn.NORM.S.INV(RAND())</f>
        <v>-0.88950535719582868</v>
      </c>
      <c r="T373" s="24">
        <f ca="1">SQRT(Inputs!$B$38)*I373+SQRT(1-Inputs!$B$38)*_xlfn.NORM.S.INV(RAND())</f>
        <v>1.0797392353446882</v>
      </c>
      <c r="U373" s="24">
        <f ca="1">SQRT(Inputs!$B$38)*J373+SQRT(1-Inputs!$B$38)*_xlfn.NORM.S.INV(RAND())</f>
        <v>0.65872511670432476</v>
      </c>
      <c r="V373" s="24">
        <f ca="1">SQRT(Inputs!$B$38)*K373+SQRT(1-Inputs!$B$38)*_xlfn.NORM.S.INV(RAND())</f>
        <v>-0.11748332472475631</v>
      </c>
      <c r="W373" s="24">
        <f ca="1">SQRT(Inputs!$B$38)*L373+SQRT(1-Inputs!$B$38)*_xlfn.NORM.S.INV(RAND())</f>
        <v>-0.36258970936419338</v>
      </c>
      <c r="X373" s="24">
        <f ca="1">SQRT(Inputs!$B$38)*M373+SQRT(1-Inputs!$B$38)*_xlfn.NORM.S.INV(RAND())</f>
        <v>1.1861568383994279</v>
      </c>
      <c r="Y373" s="24">
        <f ca="1">SQRT(Inputs!$B$38)*C373+SQRT(1-Inputs!$B$38)*_xlfn.NORM.S.INV(RAND())</f>
        <v>-0.83171932817630168</v>
      </c>
      <c r="Z373" s="24">
        <f ca="1">SQRT(Inputs!$B$38)*D373+SQRT(1-Inputs!$B$38)*_xlfn.NORM.S.INV(RAND())</f>
        <v>0.49970401512535867</v>
      </c>
      <c r="AA373" s="24">
        <f ca="1">SQRT(Inputs!$B$38)*E373+SQRT(1-Inputs!$B$38)*_xlfn.NORM.S.INV(RAND())</f>
        <v>0.82744587874213649</v>
      </c>
      <c r="AB373" s="24">
        <f ca="1">SQRT(Inputs!$B$38)*F373+SQRT(1-Inputs!$B$38)*_xlfn.NORM.S.INV(RAND())</f>
        <v>0.97179900259996144</v>
      </c>
      <c r="AC373" s="24">
        <f ca="1">SQRT(Inputs!$B$38)*G373+SQRT(1-Inputs!$B$38)*_xlfn.NORM.S.INV(RAND())</f>
        <v>-0.93425831401314074</v>
      </c>
      <c r="AD373" s="24">
        <f ca="1">SQRT(Inputs!$B$38)*H373+SQRT(1-Inputs!$B$38)*_xlfn.NORM.S.INV(RAND())</f>
        <v>0.10818053697292296</v>
      </c>
      <c r="AE373" s="24">
        <f ca="1">SQRT(Inputs!$B$38)*I373+SQRT(1-Inputs!$B$38)*_xlfn.NORM.S.INV(RAND())</f>
        <v>1.2341085658257138</v>
      </c>
      <c r="AF373" s="24">
        <f ca="1">SQRT(Inputs!$B$38)*J373+SQRT(1-Inputs!$B$38)*_xlfn.NORM.S.INV(RAND())</f>
        <v>0.96532874865669904</v>
      </c>
      <c r="AG373" s="24">
        <f ca="1">SQRT(Inputs!$B$38)*K373+SQRT(1-Inputs!$B$38)*_xlfn.NORM.S.INV(RAND())</f>
        <v>-0.71129874492283651</v>
      </c>
      <c r="AH373" s="24">
        <f ca="1">SQRT(Inputs!$B$38)*L373+SQRT(1-Inputs!$B$38)*_xlfn.NORM.S.INV(RAND())</f>
        <v>-1.4217759758057475</v>
      </c>
      <c r="AI373" s="24">
        <f ca="1">SQRT(Inputs!$B$38)*M373+SQRT(1-Inputs!$B$38)*_xlfn.NORM.S.INV(RAND())</f>
        <v>-0.18926843619084627</v>
      </c>
      <c r="AJ373" s="24">
        <f ca="1">SQRT(Inputs!$B$38)*C373+SQRT(1-Inputs!$B$38)*_xlfn.NORM.S.INV(RAND())</f>
        <v>0.80870072926021475</v>
      </c>
      <c r="AK373" s="24">
        <f ca="1">SQRT(Inputs!$B$38)*D373+SQRT(1-Inputs!$B$38)*_xlfn.NORM.S.INV(RAND())</f>
        <v>-0.21745367083526448</v>
      </c>
      <c r="AL373" s="24">
        <f ca="1">SQRT(Inputs!$B$38)*E373+SQRT(1-Inputs!$B$38)*_xlfn.NORM.S.INV(RAND())</f>
        <v>0.15683375431474167</v>
      </c>
      <c r="AM373" s="24">
        <f ca="1">SQRT(Inputs!$B$38)*F373+SQRT(1-Inputs!$B$38)*_xlfn.NORM.S.INV(RAND())</f>
        <v>-0.18235791241387628</v>
      </c>
      <c r="AN373" s="24">
        <f ca="1">SQRT(Inputs!$B$38)*G373+SQRT(1-Inputs!$B$38)*_xlfn.NORM.S.INV(RAND())</f>
        <v>0.50763829292952922</v>
      </c>
      <c r="AO373" s="24">
        <f ca="1">SQRT(Inputs!$B$38)*H373+SQRT(1-Inputs!$B$38)*_xlfn.NORM.S.INV(RAND())</f>
        <v>-0.65227374066312549</v>
      </c>
      <c r="AP373" s="24">
        <f ca="1">SQRT(Inputs!$B$38)*I373+SQRT(1-Inputs!$B$38)*_xlfn.NORM.S.INV(RAND())</f>
        <v>0.45149966364135646</v>
      </c>
      <c r="AQ373" s="24">
        <f ca="1">SQRT(Inputs!$B$38)*J373+SQRT(1-Inputs!$B$38)*_xlfn.NORM.S.INV(RAND())</f>
        <v>1.2323237499132884</v>
      </c>
      <c r="AR373" s="24">
        <f ca="1">SQRT(Inputs!$B$38)*K373+SQRT(1-Inputs!$B$38)*_xlfn.NORM.S.INV(RAND())</f>
        <v>1.5664842317067964</v>
      </c>
      <c r="AS373" s="24">
        <f ca="1">SQRT(Inputs!$B$38)*L373+SQRT(1-Inputs!$B$38)*_xlfn.NORM.S.INV(RAND())</f>
        <v>1.5565283689888683</v>
      </c>
      <c r="AT373" s="24">
        <f ca="1">SQRT(Inputs!$B$38)*M373+SQRT(1-Inputs!$B$38)*_xlfn.NORM.S.INV(RAND())</f>
        <v>7.5990720462926958E-2</v>
      </c>
      <c r="AU373" s="15">
        <f ca="1">Inputs!$B$6*EXP($B$8-0.5*C$5^2+C$5*N373)</f>
        <v>5101.3997068894605</v>
      </c>
      <c r="AV373" s="15">
        <f t="shared" ca="1" si="183"/>
        <v>4913.0029569726694</v>
      </c>
      <c r="AW373" s="15">
        <f t="shared" ca="1" si="184"/>
        <v>7324.8193713957462</v>
      </c>
      <c r="AX373" s="15">
        <f t="shared" ca="1" si="185"/>
        <v>9024.5858083335752</v>
      </c>
      <c r="AY373" s="15">
        <f t="shared" ca="1" si="186"/>
        <v>9868.9963737834969</v>
      </c>
      <c r="AZ373" s="15">
        <f t="shared" ca="1" si="187"/>
        <v>10943.824146624238</v>
      </c>
      <c r="BA373" s="15">
        <f t="shared" ca="1" si="188"/>
        <v>14994.683933820097</v>
      </c>
      <c r="BB373" s="15">
        <f t="shared" ca="1" si="189"/>
        <v>19610.522371107432</v>
      </c>
      <c r="BC373" s="15">
        <f t="shared" ca="1" si="190"/>
        <v>23747.059277579388</v>
      </c>
      <c r="BD373" s="15">
        <f t="shared" ca="1" si="191"/>
        <v>28122.282529334472</v>
      </c>
      <c r="BE373" s="15">
        <f t="shared" ca="1" si="192"/>
        <v>38391.729133606364</v>
      </c>
      <c r="BF373" s="15">
        <f ca="1">Inputs!$B$13*EXP($B$9-0.5*C$6^2+C$6*Y373)</f>
        <v>11728.567311064253</v>
      </c>
      <c r="BG373" s="15">
        <f t="shared" ca="1" si="193"/>
        <v>15642.740987059651</v>
      </c>
      <c r="BH373" s="15">
        <f t="shared" ca="1" si="194"/>
        <v>21924.030700690011</v>
      </c>
      <c r="BI373" s="15">
        <f t="shared" ca="1" si="195"/>
        <v>31168.538033842255</v>
      </c>
      <c r="BJ373" s="15">
        <f t="shared" ca="1" si="196"/>
        <v>33396.253782876294</v>
      </c>
      <c r="BK373" s="15">
        <f t="shared" ca="1" si="197"/>
        <v>41595.706770353412</v>
      </c>
      <c r="BL373" s="15">
        <f t="shared" ca="1" si="198"/>
        <v>59956.70885112563</v>
      </c>
      <c r="BM373" s="15">
        <f t="shared" ca="1" si="199"/>
        <v>83089.610063708169</v>
      </c>
      <c r="BN373" s="15">
        <f t="shared" ca="1" si="200"/>
        <v>93840.160761642503</v>
      </c>
      <c r="BO373" s="15">
        <f t="shared" ca="1" si="201"/>
        <v>97872.158416457387</v>
      </c>
      <c r="BP373" s="15">
        <f t="shared" ca="1" si="202"/>
        <v>117906.66413914475</v>
      </c>
      <c r="BQ373" s="15">
        <f ca="1">Inputs!$B$20*EXP($B$10-0.5*C$7^2+C$7*AJ373)</f>
        <v>5714.4928625865059</v>
      </c>
      <c r="BR373" s="15">
        <f t="shared" ca="1" si="203"/>
        <v>7236.4310401248458</v>
      </c>
      <c r="BS373" s="15">
        <f t="shared" ca="1" si="204"/>
        <v>10366.075881612813</v>
      </c>
      <c r="BT373" s="15">
        <f t="shared" ca="1" si="205"/>
        <v>13624.92898182391</v>
      </c>
      <c r="BU373" s="15">
        <f t="shared" ca="1" si="206"/>
        <v>21350.382148741559</v>
      </c>
      <c r="BV373" s="15">
        <f t="shared" ca="1" si="207"/>
        <v>25644.872272669974</v>
      </c>
      <c r="BW373" s="15">
        <f t="shared" ca="1" si="208"/>
        <v>39374.38788042411</v>
      </c>
      <c r="BX373" s="15">
        <f t="shared" ca="1" si="209"/>
        <v>70504.72256006104</v>
      </c>
      <c r="BY373" s="15">
        <f t="shared" ca="1" si="210"/>
        <v>133312.27790120881</v>
      </c>
      <c r="BZ373" s="15">
        <f t="shared" ca="1" si="211"/>
        <v>249024.05570300762</v>
      </c>
      <c r="CA373" s="15">
        <f t="shared" ca="1" si="212"/>
        <v>354558.86293916666</v>
      </c>
      <c r="CB373" s="15">
        <f ca="1">(AU373*DCF!C$10-DCF!C$5*MAX(AU373*DCF!C$10,0)-MAX(AU373-Inputs!$B$6,0)/Inputs!$B$10)*DCF!C$6</f>
        <v>1042.0820659425169</v>
      </c>
      <c r="CC373" s="15">
        <f ca="1">(AV373*DCF!D$10-DCF!D$5*MAX(AV373*DCF!D$10,0)-MAX(AV373-AU373,0)/Inputs!$B$10)*DCF!D$6</f>
        <v>1197.5111862596136</v>
      </c>
      <c r="CD373" s="15">
        <f ca="1">(AW373*DCF!E$10-DCF!E$5*MAX(AW373*DCF!E$10,0)-MAX(AW373-AV373,0)/Inputs!$B$10)*DCF!E$6</f>
        <v>1147.9432576530496</v>
      </c>
      <c r="CE373" s="15">
        <f ca="1">(AX373*DCF!F$10-DCF!F$5*MAX(AX373*DCF!F$10,0)-MAX(AX373-AW373,0)/Inputs!$B$10)*DCF!F$6</f>
        <v>1616.3734462538152</v>
      </c>
      <c r="CF373" s="15">
        <f ca="1">(AY373*DCF!G$10-DCF!G$5*MAX(AY373*DCF!G$10,0)-MAX(AY373-AX373,0)/Inputs!$B$10)*DCF!G$6</f>
        <v>1871.0962142719561</v>
      </c>
      <c r="CG373" s="15">
        <f ca="1">(AZ373*DCF!H$10-DCF!H$5*MAX(AZ373*DCF!H$10,0)-MAX(AZ373-AY373,0)/Inputs!$B$10)*DCF!H$6</f>
        <v>1933.8963679709548</v>
      </c>
      <c r="CH373" s="15">
        <f ca="1">(BA373*DCF!I$10-DCF!I$5*MAX(BA373*DCF!I$10,0)-MAX(BA373-AZ373,0)/Inputs!$B$10)*DCF!I$6</f>
        <v>2074.4988125752043</v>
      </c>
      <c r="CI373" s="15">
        <f ca="1">(BB373*DCF!J$10-DCF!J$5*MAX(BB373*DCF!J$10,0)-MAX(BB373-BA373,0)/Inputs!$B$10)*DCF!J$6</f>
        <v>2665.7568893957564</v>
      </c>
      <c r="CJ373" s="15">
        <f ca="1">(BC373*DCF!K$10-DCF!K$5*MAX(BC373*DCF!K$10,0)-MAX(BC373-BB373,0)/Inputs!$B$10)*DCF!K$6</f>
        <v>3243.8429664799633</v>
      </c>
      <c r="CK373" s="15">
        <f ca="1">(BD373*DCF!L$10-DCF!L$5*MAX(BD373*DCF!L$10,0)-MAX(BD373-BC373,0)/Inputs!$B$10)*DCF!L$6</f>
        <v>3675.5877703374581</v>
      </c>
      <c r="CL373" s="15">
        <f ca="1">(BE373*DCF!M$10-DCF!M$5*MAX(BE373*DCF!M$10,0)-MAX(BE373-BD373,0)/Inputs!$B$10)*DCF!M$6</f>
        <v>4190.7744161996652</v>
      </c>
      <c r="CM373" s="15">
        <f ca="1">(BF373*DCF!C$28-DCF!C$5*MAX(BF373*DCF!C$28,0)-MAX(BF373-Inputs!$B$13,0)/Inputs!$B$17)*DCF!C$6</f>
        <v>3500.5979203336306</v>
      </c>
      <c r="CN373" s="15">
        <f ca="1">(BG373*DCF!D$28-DCF!D$5*MAX(BG373*DCF!D$28,0)-MAX(BG373-BF373,0)/Inputs!$B$17)*DCF!D$6</f>
        <v>3772.0752934230554</v>
      </c>
      <c r="CO373" s="15">
        <f ca="1">(BH373*DCF!E$28-DCF!E$5*MAX(BH373*DCF!E$28,0)-MAX(BH373-BG373,0)/Inputs!$B$17)*DCF!E$6</f>
        <v>4971.3201414769328</v>
      </c>
      <c r="CP373" s="15">
        <f ca="1">(BI373*DCF!F$28-DCF!F$5*MAX(BI373*DCF!F$28,0)-MAX(BI373-BH373,0)/Inputs!$B$17)*DCF!F$6</f>
        <v>6778.3283894288979</v>
      </c>
      <c r="CQ373" s="15">
        <f ca="1">(BJ373*DCF!G$28-DCF!G$5*MAX(BJ373*DCF!G$28,0)-MAX(BJ373-BI373,0)/Inputs!$B$17)*DCF!G$6</f>
        <v>8290.2316387715218</v>
      </c>
      <c r="CR373" s="15">
        <f ca="1">(BK373*DCF!H$28-DCF!H$5*MAX(BK373*DCF!H$28,0)-MAX(BK373-BJ373,0)/Inputs!$B$17)*DCF!H$6</f>
        <v>9013.1123099466404</v>
      </c>
      <c r="CS373" s="15">
        <f ca="1">(BL373*DCF!I$28-DCF!I$5*MAX(BL373*DCF!I$28,0)-MAX(BL373-BK373,0)/Inputs!$B$17)*DCF!I$6</f>
        <v>11463.635484724902</v>
      </c>
      <c r="CT373" s="15">
        <f ca="1">(BM373*DCF!J$28-DCF!J$5*MAX(BM373*DCF!J$28,0)-MAX(BM373-BL373,0)/Inputs!$B$17)*DCF!J$6</f>
        <v>15468.647114552385</v>
      </c>
      <c r="CU373" s="15">
        <f ca="1">(BN373*DCF!K$28-DCF!K$5*MAX(BN373*DCF!K$28,0)-MAX(BN373-BM373,0)/Inputs!$B$17)*DCF!K$6</f>
        <v>18500.669270888015</v>
      </c>
      <c r="CV373" s="15">
        <f ca="1">(BO373*DCF!L$28-DCF!L$5*MAX(BO373*DCF!L$28,0)-MAX(BO373-BN373,0)/Inputs!$B$17)*DCF!L$6</f>
        <v>19071.322670371854</v>
      </c>
      <c r="CW373" s="15">
        <f ca="1">(BP373*DCF!M$28-DCF!M$5*MAX(BP373*DCF!M$28,0)-MAX(BP373-BO373,0)/Inputs!$B$17)*DCF!M$6</f>
        <v>20090.038290270484</v>
      </c>
      <c r="CX373" s="15">
        <f ca="1">(BQ373*DCF!C$46-DCF!C$5*MAX(BQ373*DCF!C$46,0)-MAX(BQ373-Inputs!$B$20,0)/Inputs!$B$24)*DCF!C$6</f>
        <v>-2480.7109902446919</v>
      </c>
      <c r="CY373" s="15">
        <f ca="1">(BR373*DCF!D$46-DCF!D$5*MAX(BR373*DCF!D$46,0)-MAX(BR373-BQ373,0)/Inputs!$B$24)*DCF!D$6</f>
        <v>-1884.4884099177141</v>
      </c>
      <c r="CZ373" s="15">
        <f ca="1">(BS373*DCF!E$46-DCF!E$5*MAX(BS373*DCF!E$46,0)-MAX(BS373-BR373,0)/Inputs!$B$24)*DCF!E$6</f>
        <v>-2459.4263604477624</v>
      </c>
      <c r="DA373" s="15">
        <f ca="1">(BT373*DCF!F$46-DCF!F$5*MAX(BT373*DCF!F$46,0)-MAX(BT373-BS373,0)/Inputs!$B$24)*DCF!F$6</f>
        <v>-2178.9049058207365</v>
      </c>
      <c r="DB373" s="15">
        <f ca="1">(BU373*DCF!G$46-DCF!G$5*MAX(BU373*DCF!G$46,0)-MAX(BU373-BT373,0)/Inputs!$B$24)*DCF!G$6</f>
        <v>-3316.8744813130743</v>
      </c>
      <c r="DC373" s="15">
        <f ca="1">(BV373*DCF!H$46-DCF!H$5*MAX(BV373*DCF!H$46,0)-MAX(BV373-BU373,0)/Inputs!$B$24)*DCF!H$6</f>
        <v>-1334.4864932332052</v>
      </c>
      <c r="DD373" s="15">
        <f ca="1">(BW373*DCF!I$46-DCF!I$5*MAX(BW373*DCF!I$46,0)-MAX(BW373-BV373,0)/Inputs!$B$24)*DCF!I$6</f>
        <v>-3031.8460486891381</v>
      </c>
      <c r="DE373" s="15">
        <f ca="1">(BX373*DCF!J$46-DCF!J$5*MAX(BX373*DCF!J$46,0)-MAX(BX373-BW373,0)/Inputs!$B$24)*DCF!J$6</f>
        <v>-5297.7780741764645</v>
      </c>
      <c r="DF373" s="15">
        <f ca="1">(BY373*DCF!K$46-DCF!K$5*MAX(BY373*DCF!K$46,0)-MAX(BY373-BX373,0)/Inputs!$B$24)*DCF!K$6</f>
        <v>-7770.9361596868093</v>
      </c>
      <c r="DG373" s="15">
        <f ca="1">(BZ373*DCF!L$46-DCF!L$5*MAX(BZ373*DCF!L$46,0)-MAX(BZ373-BY373,0)/Inputs!$B$24)*DCF!L$6</f>
        <v>-8972.0781550149477</v>
      </c>
      <c r="DH373" s="15">
        <f ca="1">(CA373*DCF!M$46-DCF!M$5*MAX(CA373*DCF!M$46,0)-MAX(CA373-BZ373,0)/Inputs!$B$24)*DCF!M$6</f>
        <v>5733.3174036311839</v>
      </c>
      <c r="DI373" s="15">
        <f ca="1">SUM(CB373:CL373)+BE373*DCF!M$10*(1+Inputs!$B$30)*(1-Inputs!$B$33)*(1-Inputs!$B$30/Inputs!$B$31)/(Inputs!$B$29-Inputs!$B$30)*DCF!M$6</f>
        <v>131504.05325022695</v>
      </c>
      <c r="DJ373" s="15">
        <f ca="1">SUM(CM373:CW373)+BP373*DCF!M$28*(1+Inputs!$B$30)*(1-Inputs!$B$33)*(1-Inputs!$B$30/Inputs!$B$31)/(Inputs!$B$29-Inputs!$B$30)*DCF!M$6</f>
        <v>558434.38579547091</v>
      </c>
      <c r="DK373" s="15">
        <f ca="1">SUM(CX373:DH373)+CA373*DCF!M$46*(1+Inputs!$B$30)*(1-Inputs!$B$33)*(1-Inputs!$B$30/Inputs!$B$31)/(Inputs!$B$29-Inputs!$B$30)*DCF!M$6</f>
        <v>515195.789611354</v>
      </c>
      <c r="DM373" s="15">
        <f ca="1">DI373+DJ373+DK373+Inputs!$B$34+Inputs!$B$36-Inputs!$B$35</f>
        <v>1281985.2286570519</v>
      </c>
    </row>
    <row r="374" spans="1:117" x14ac:dyDescent="0.75">
      <c r="A374" s="11">
        <v>361</v>
      </c>
      <c r="C374" s="24">
        <f t="shared" ref="C374:M383" ca="1" si="216">_xlfn.NORM.S.INV(RAND())</f>
        <v>0.27845226952035312</v>
      </c>
      <c r="D374" s="24">
        <f t="shared" ca="1" si="216"/>
        <v>-0.27475202111674923</v>
      </c>
      <c r="E374" s="24">
        <f t="shared" ca="1" si="216"/>
        <v>-0.40718570287684941</v>
      </c>
      <c r="F374" s="24">
        <f t="shared" ca="1" si="216"/>
        <v>-0.33571250410186981</v>
      </c>
      <c r="G374" s="24">
        <f t="shared" ca="1" si="216"/>
        <v>1.376768131801501</v>
      </c>
      <c r="H374" s="24">
        <f t="shared" ca="1" si="216"/>
        <v>0.50125841704853191</v>
      </c>
      <c r="I374" s="24">
        <f t="shared" ca="1" si="216"/>
        <v>0.13961503977954193</v>
      </c>
      <c r="J374" s="24">
        <f t="shared" ca="1" si="216"/>
        <v>-0.99140816512781826</v>
      </c>
      <c r="K374" s="24">
        <f t="shared" ca="1" si="216"/>
        <v>-0.61786230437752077</v>
      </c>
      <c r="L374" s="24">
        <f t="shared" ca="1" si="216"/>
        <v>0.96617806423685226</v>
      </c>
      <c r="M374" s="24">
        <f t="shared" ca="1" si="216"/>
        <v>-1.3865997882454313</v>
      </c>
      <c r="N374" s="24">
        <f ca="1">SQRT(Inputs!$B$38)*C374+SQRT(1-Inputs!$B$38)*_xlfn.NORM.S.INV(RAND())</f>
        <v>-1.1328060759065051</v>
      </c>
      <c r="O374" s="24">
        <f ca="1">SQRT(Inputs!$B$38)*D374+SQRT(1-Inputs!$B$38)*_xlfn.NORM.S.INV(RAND())</f>
        <v>-1.3243343415322923</v>
      </c>
      <c r="P374" s="24">
        <f ca="1">SQRT(Inputs!$B$38)*E374+SQRT(1-Inputs!$B$38)*_xlfn.NORM.S.INV(RAND())</f>
        <v>0.2383174867842523</v>
      </c>
      <c r="Q374" s="24">
        <f ca="1">SQRT(Inputs!$B$38)*F374+SQRT(1-Inputs!$B$38)*_xlfn.NORM.S.INV(RAND())</f>
        <v>-8.50721920386453E-2</v>
      </c>
      <c r="R374" s="24">
        <f ca="1">SQRT(Inputs!$B$38)*G374+SQRT(1-Inputs!$B$38)*_xlfn.NORM.S.INV(RAND())</f>
        <v>0.42051337922427456</v>
      </c>
      <c r="S374" s="24">
        <f ca="1">SQRT(Inputs!$B$38)*H374+SQRT(1-Inputs!$B$38)*_xlfn.NORM.S.INV(RAND())</f>
        <v>0.63713333665056193</v>
      </c>
      <c r="T374" s="24">
        <f ca="1">SQRT(Inputs!$B$38)*I374+SQRT(1-Inputs!$B$38)*_xlfn.NORM.S.INV(RAND())</f>
        <v>0.16078679482518848</v>
      </c>
      <c r="U374" s="24">
        <f ca="1">SQRT(Inputs!$B$38)*J374+SQRT(1-Inputs!$B$38)*_xlfn.NORM.S.INV(RAND())</f>
        <v>-2.244930371781332</v>
      </c>
      <c r="V374" s="24">
        <f ca="1">SQRT(Inputs!$B$38)*K374+SQRT(1-Inputs!$B$38)*_xlfn.NORM.S.INV(RAND())</f>
        <v>1.1820043534871529</v>
      </c>
      <c r="W374" s="24">
        <f ca="1">SQRT(Inputs!$B$38)*L374+SQRT(1-Inputs!$B$38)*_xlfn.NORM.S.INV(RAND())</f>
        <v>0.64797435903043343</v>
      </c>
      <c r="X374" s="24">
        <f ca="1">SQRT(Inputs!$B$38)*M374+SQRT(1-Inputs!$B$38)*_xlfn.NORM.S.INV(RAND())</f>
        <v>-0.40333446395585343</v>
      </c>
      <c r="Y374" s="24">
        <f ca="1">SQRT(Inputs!$B$38)*C374+SQRT(1-Inputs!$B$38)*_xlfn.NORM.S.INV(RAND())</f>
        <v>1.6447708920659145</v>
      </c>
      <c r="Z374" s="24">
        <f ca="1">SQRT(Inputs!$B$38)*D374+SQRT(1-Inputs!$B$38)*_xlfn.NORM.S.INV(RAND())</f>
        <v>0.6995195716500866</v>
      </c>
      <c r="AA374" s="24">
        <f ca="1">SQRT(Inputs!$B$38)*E374+SQRT(1-Inputs!$B$38)*_xlfn.NORM.S.INV(RAND())</f>
        <v>-1.0628973249515654</v>
      </c>
      <c r="AB374" s="24">
        <f ca="1">SQRT(Inputs!$B$38)*F374+SQRT(1-Inputs!$B$38)*_xlfn.NORM.S.INV(RAND())</f>
        <v>-0.57732769655394367</v>
      </c>
      <c r="AC374" s="24">
        <f ca="1">SQRT(Inputs!$B$38)*G374+SQRT(1-Inputs!$B$38)*_xlfn.NORM.S.INV(RAND())</f>
        <v>0.24878810040811161</v>
      </c>
      <c r="AD374" s="24">
        <f ca="1">SQRT(Inputs!$B$38)*H374+SQRT(1-Inputs!$B$38)*_xlfn.NORM.S.INV(RAND())</f>
        <v>-7.0140415312315019E-2</v>
      </c>
      <c r="AE374" s="24">
        <f ca="1">SQRT(Inputs!$B$38)*I374+SQRT(1-Inputs!$B$38)*_xlfn.NORM.S.INV(RAND())</f>
        <v>-0.46605191965626952</v>
      </c>
      <c r="AF374" s="24">
        <f ca="1">SQRT(Inputs!$B$38)*J374+SQRT(1-Inputs!$B$38)*_xlfn.NORM.S.INV(RAND())</f>
        <v>-0.85628737601406357</v>
      </c>
      <c r="AG374" s="24">
        <f ca="1">SQRT(Inputs!$B$38)*K374+SQRT(1-Inputs!$B$38)*_xlfn.NORM.S.INV(RAND())</f>
        <v>-0.22570588197135744</v>
      </c>
      <c r="AH374" s="24">
        <f ca="1">SQRT(Inputs!$B$38)*L374+SQRT(1-Inputs!$B$38)*_xlfn.NORM.S.INV(RAND())</f>
        <v>0.20011310359660861</v>
      </c>
      <c r="AI374" s="24">
        <f ca="1">SQRT(Inputs!$B$38)*M374+SQRT(1-Inputs!$B$38)*_xlfn.NORM.S.INV(RAND())</f>
        <v>-0.64116131558002365</v>
      </c>
      <c r="AJ374" s="24">
        <f ca="1">SQRT(Inputs!$B$38)*C374+SQRT(1-Inputs!$B$38)*_xlfn.NORM.S.INV(RAND())</f>
        <v>-3.1351641766027866E-2</v>
      </c>
      <c r="AK374" s="24">
        <f ca="1">SQRT(Inputs!$B$38)*D374+SQRT(1-Inputs!$B$38)*_xlfn.NORM.S.INV(RAND())</f>
        <v>-1.1472817214209414</v>
      </c>
      <c r="AL374" s="24">
        <f ca="1">SQRT(Inputs!$B$38)*E374+SQRT(1-Inputs!$B$38)*_xlfn.NORM.S.INV(RAND())</f>
        <v>-0.79678947284408574</v>
      </c>
      <c r="AM374" s="24">
        <f ca="1">SQRT(Inputs!$B$38)*F374+SQRT(1-Inputs!$B$38)*_xlfn.NORM.S.INV(RAND())</f>
        <v>-0.79566448872675288</v>
      </c>
      <c r="AN374" s="24">
        <f ca="1">SQRT(Inputs!$B$38)*G374+SQRT(1-Inputs!$B$38)*_xlfn.NORM.S.INV(RAND())</f>
        <v>0.45456680285441747</v>
      </c>
      <c r="AO374" s="24">
        <f ca="1">SQRT(Inputs!$B$38)*H374+SQRT(1-Inputs!$B$38)*_xlfn.NORM.S.INV(RAND())</f>
        <v>1.8817904015561431</v>
      </c>
      <c r="AP374" s="24">
        <f ca="1">SQRT(Inputs!$B$38)*I374+SQRT(1-Inputs!$B$38)*_xlfn.NORM.S.INV(RAND())</f>
        <v>0.15709959445050098</v>
      </c>
      <c r="AQ374" s="24">
        <f ca="1">SQRT(Inputs!$B$38)*J374+SQRT(1-Inputs!$B$38)*_xlfn.NORM.S.INV(RAND())</f>
        <v>-1.2718861262033934</v>
      </c>
      <c r="AR374" s="24">
        <f ca="1">SQRT(Inputs!$B$38)*K374+SQRT(1-Inputs!$B$38)*_xlfn.NORM.S.INV(RAND())</f>
        <v>0.84182960728589273</v>
      </c>
      <c r="AS374" s="24">
        <f ca="1">SQRT(Inputs!$B$38)*L374+SQRT(1-Inputs!$B$38)*_xlfn.NORM.S.INV(RAND())</f>
        <v>2.4557158638508501</v>
      </c>
      <c r="AT374" s="24">
        <f ca="1">SQRT(Inputs!$B$38)*M374+SQRT(1-Inputs!$B$38)*_xlfn.NORM.S.INV(RAND())</f>
        <v>-1.232727495621317</v>
      </c>
      <c r="AU374" s="15">
        <f ca="1">Inputs!$B$6*EXP($B$8-0.5*C$5^2+C$5*N374)</f>
        <v>4130.8629586490097</v>
      </c>
      <c r="AV374" s="15">
        <f t="shared" ca="1" si="183"/>
        <v>4138.5673732752994</v>
      </c>
      <c r="AW374" s="15">
        <f t="shared" ca="1" si="184"/>
        <v>5211.0941623861108</v>
      </c>
      <c r="AX374" s="15">
        <f t="shared" ca="1" si="185"/>
        <v>6294.9611952264149</v>
      </c>
      <c r="AY374" s="15">
        <f t="shared" ca="1" si="186"/>
        <v>8080.3304683927227</v>
      </c>
      <c r="AZ374" s="15">
        <f t="shared" ca="1" si="187"/>
        <v>10600.725785533239</v>
      </c>
      <c r="BA374" s="15">
        <f t="shared" ca="1" si="188"/>
        <v>13192.726134328968</v>
      </c>
      <c r="BB374" s="15">
        <f t="shared" ca="1" si="189"/>
        <v>12898.61496974874</v>
      </c>
      <c r="BC374" s="15">
        <f t="shared" ca="1" si="190"/>
        <v>17706.853448088328</v>
      </c>
      <c r="BD374" s="15">
        <f t="shared" ca="1" si="191"/>
        <v>23047.952105847864</v>
      </c>
      <c r="BE374" s="15">
        <f t="shared" ca="1" si="192"/>
        <v>27223.63049926623</v>
      </c>
      <c r="BF374" s="15">
        <f ca="1">Inputs!$B$13*EXP($B$9-0.5*C$6^2+C$6*Y374)</f>
        <v>19163.089036019373</v>
      </c>
      <c r="BG374" s="15">
        <f t="shared" ca="1" si="193"/>
        <v>26496.690581921743</v>
      </c>
      <c r="BH374" s="15">
        <f t="shared" ca="1" si="194"/>
        <v>27141.632193474397</v>
      </c>
      <c r="BI374" s="15">
        <f t="shared" ca="1" si="195"/>
        <v>30400.342817484616</v>
      </c>
      <c r="BJ374" s="15">
        <f t="shared" ca="1" si="196"/>
        <v>38629.6178072412</v>
      </c>
      <c r="BK374" s="15">
        <f t="shared" ca="1" si="197"/>
        <v>46959.959208852044</v>
      </c>
      <c r="BL374" s="15">
        <f t="shared" ca="1" si="198"/>
        <v>54303.818785664589</v>
      </c>
      <c r="BM374" s="15">
        <f t="shared" ca="1" si="199"/>
        <v>60015.116208168089</v>
      </c>
      <c r="BN374" s="15">
        <f t="shared" ca="1" si="200"/>
        <v>71841.417963411441</v>
      </c>
      <c r="BO374" s="15">
        <f t="shared" ca="1" si="201"/>
        <v>90473.693718516559</v>
      </c>
      <c r="BP374" s="15">
        <f t="shared" ca="1" si="202"/>
        <v>103553.92721123395</v>
      </c>
      <c r="BQ374" s="15">
        <f ca="1">Inputs!$B$20*EXP($B$10-0.5*C$7^2+C$7*AJ374)</f>
        <v>4242.0791817793688</v>
      </c>
      <c r="BR374" s="15">
        <f t="shared" ca="1" si="203"/>
        <v>3998.3480901137432</v>
      </c>
      <c r="BS374" s="15">
        <f t="shared" ca="1" si="204"/>
        <v>4355.3646527755345</v>
      </c>
      <c r="BT374" s="15">
        <f t="shared" ca="1" si="205"/>
        <v>4873.8337174845328</v>
      </c>
      <c r="BU374" s="15">
        <f t="shared" ca="1" si="206"/>
        <v>7539.8904136101846</v>
      </c>
      <c r="BV374" s="15">
        <f t="shared" ca="1" si="207"/>
        <v>16029.048922893047</v>
      </c>
      <c r="BW374" s="15">
        <f t="shared" ca="1" si="208"/>
        <v>23123.860199040148</v>
      </c>
      <c r="BX374" s="15">
        <f t="shared" ca="1" si="209"/>
        <v>25063.18011880311</v>
      </c>
      <c r="BY374" s="15">
        <f t="shared" ca="1" si="210"/>
        <v>41254.909875883015</v>
      </c>
      <c r="BZ374" s="15">
        <f t="shared" ca="1" si="211"/>
        <v>90915.124784831976</v>
      </c>
      <c r="CA374" s="15">
        <f t="shared" ca="1" si="212"/>
        <v>102584.92502574973</v>
      </c>
      <c r="CB374" s="15">
        <f ca="1">(AU374*DCF!C$10-DCF!C$5*MAX(AU374*DCF!C$10,0)-MAX(AU374-Inputs!$B$6,0)/Inputs!$B$10)*DCF!C$6</f>
        <v>1049.0021659467398</v>
      </c>
      <c r="CC374" s="15">
        <f ca="1">(AV374*DCF!D$10-DCF!D$5*MAX(AV374*DCF!D$10,0)-MAX(AV374-AU374,0)/Inputs!$B$10)*DCF!D$6</f>
        <v>1006.8692394944735</v>
      </c>
      <c r="CD374" s="15">
        <f ca="1">(AW374*DCF!E$10-DCF!E$5*MAX(AW374*DCF!E$10,0)-MAX(AW374-AV374,0)/Inputs!$B$10)*DCF!E$6</f>
        <v>961.58124041637973</v>
      </c>
      <c r="CE374" s="15">
        <f ca="1">(AX374*DCF!F$10-DCF!F$5*MAX(AX374*DCF!F$10,0)-MAX(AX374-AW374,0)/Inputs!$B$10)*DCF!F$6</f>
        <v>1148.6541394250955</v>
      </c>
      <c r="CF374" s="15">
        <f ca="1">(AY374*DCF!G$10-DCF!G$5*MAX(AY374*DCF!G$10,0)-MAX(AY374-AX374,0)/Inputs!$B$10)*DCF!G$6</f>
        <v>1321.691237452465</v>
      </c>
      <c r="CG374" s="15">
        <f ca="1">(AZ374*DCF!H$10-DCF!H$5*MAX(AZ374*DCF!H$10,0)-MAX(AZ374-AY374,0)/Inputs!$B$10)*DCF!H$6</f>
        <v>1610.5971423515307</v>
      </c>
      <c r="CH374" s="15">
        <f ca="1">(BA374*DCF!I$10-DCF!I$5*MAX(BA374*DCF!I$10,0)-MAX(BA374-AZ374,0)/Inputs!$B$10)*DCF!I$6</f>
        <v>1984.6509199399102</v>
      </c>
      <c r="CI374" s="15">
        <f ca="1">(BB374*DCF!J$10-DCF!J$5*MAX(BB374*DCF!J$10,0)-MAX(BB374-BA374,0)/Inputs!$B$10)*DCF!J$6</f>
        <v>2213.432257779345</v>
      </c>
      <c r="CJ374" s="15">
        <f ca="1">(BC374*DCF!K$10-DCF!K$5*MAX(BC374*DCF!K$10,0)-MAX(BC374-BB374,0)/Inputs!$B$10)*DCF!K$6</f>
        <v>2177.4388393099825</v>
      </c>
      <c r="CK374" s="15">
        <f ca="1">(BD374*DCF!L$10-DCF!L$5*MAX(BD374*DCF!L$10,0)-MAX(BD374-BC374,0)/Inputs!$B$10)*DCF!L$6</f>
        <v>2785.3789202907856</v>
      </c>
      <c r="CL374" s="15">
        <f ca="1">(BE374*DCF!M$10-DCF!M$5*MAX(BE374*DCF!M$10,0)-MAX(BE374-BD374,0)/Inputs!$B$10)*DCF!M$6</f>
        <v>3342.7769743206136</v>
      </c>
      <c r="CM374" s="15">
        <f ca="1">(BF374*DCF!C$28-DCF!C$5*MAX(BF374*DCF!C$28,0)-MAX(BF374-Inputs!$B$13,0)/Inputs!$B$17)*DCF!C$6</f>
        <v>4052.5855810912776</v>
      </c>
      <c r="CN374" s="15">
        <f ca="1">(BG374*DCF!D$28-DCF!D$5*MAX(BG374*DCF!D$28,0)-MAX(BG374-BF374,0)/Inputs!$B$17)*DCF!D$6</f>
        <v>6239.2930384147639</v>
      </c>
      <c r="CO374" s="15">
        <f ca="1">(BH374*DCF!E$28-DCF!E$5*MAX(BH374*DCF!E$28,0)-MAX(BH374-BG374,0)/Inputs!$B$17)*DCF!E$6</f>
        <v>7559.8844189743713</v>
      </c>
      <c r="CP374" s="15">
        <f ca="1">(BI374*DCF!F$28-DCF!F$5*MAX(BI374*DCF!F$28,0)-MAX(BI374-BH374,0)/Inputs!$B$17)*DCF!F$6</f>
        <v>7659.5925267459716</v>
      </c>
      <c r="CQ374" s="15">
        <f ca="1">(BJ374*DCF!G$28-DCF!G$5*MAX(BJ374*DCF!G$28,0)-MAX(BJ374-BI374,0)/Inputs!$B$17)*DCF!G$6</f>
        <v>8638.6646641879488</v>
      </c>
      <c r="CR374" s="15">
        <f ca="1">(BK374*DCF!H$28-DCF!H$5*MAX(BK374*DCF!H$28,0)-MAX(BK374-BJ374,0)/Inputs!$B$17)*DCF!H$6</f>
        <v>10319.414733963709</v>
      </c>
      <c r="CS374" s="15">
        <f ca="1">(BL374*DCF!I$28-DCF!I$5*MAX(BL374*DCF!I$28,0)-MAX(BL374-BK374,0)/Inputs!$B$17)*DCF!I$6</f>
        <v>11715.638921817301</v>
      </c>
      <c r="CT374" s="15">
        <f ca="1">(BM374*DCF!J$28-DCF!J$5*MAX(BM374*DCF!J$28,0)-MAX(BM374-BL374,0)/Inputs!$B$17)*DCF!J$6</f>
        <v>12631.08177108048</v>
      </c>
      <c r="CU374" s="15">
        <f ca="1">(BN374*DCF!K$28-DCF!K$5*MAX(BN374*DCF!K$28,0)-MAX(BN374-BM374,0)/Inputs!$B$17)*DCF!K$6</f>
        <v>13723.138469310652</v>
      </c>
      <c r="CV374" s="15">
        <f ca="1">(BO374*DCF!L$28-DCF!L$5*MAX(BO374*DCF!L$28,0)-MAX(BO374-BN374,0)/Inputs!$B$17)*DCF!L$6</f>
        <v>15943.127857494914</v>
      </c>
      <c r="CW374" s="15">
        <f ca="1">(BP374*DCF!M$28-DCF!M$5*MAX(BP374*DCF!M$28,0)-MAX(BP374-BO374,0)/Inputs!$B$17)*DCF!M$6</f>
        <v>18116.479389112999</v>
      </c>
      <c r="CX374" s="15">
        <f ca="1">(BQ374*DCF!C$46-DCF!C$5*MAX(BQ374*DCF!C$46,0)-MAX(BQ374-Inputs!$B$20,0)/Inputs!$B$24)*DCF!C$6</f>
        <v>-1460.5629434960983</v>
      </c>
      <c r="CY374" s="15">
        <f ca="1">(BR374*DCF!D$46-DCF!D$5*MAX(BR374*DCF!D$46,0)-MAX(BR374-BQ374,0)/Inputs!$B$24)*DCF!D$6</f>
        <v>-682.42477629962173</v>
      </c>
      <c r="CZ374" s="15">
        <f ca="1">(BS374*DCF!E$46-DCF!E$5*MAX(BS374*DCF!E$46,0)-MAX(BS374-BR374,0)/Inputs!$B$24)*DCF!E$6</f>
        <v>-655.75555394027231</v>
      </c>
      <c r="DA374" s="15">
        <f ca="1">(BT374*DCF!F$46-DCF!F$5*MAX(BT374*DCF!F$46,0)-MAX(BT374-BS374,0)/Inputs!$B$24)*DCF!F$6</f>
        <v>-543.73436255258309</v>
      </c>
      <c r="DB374" s="15">
        <f ca="1">(BU374*DCF!G$46-DCF!G$5*MAX(BU374*DCF!G$46,0)-MAX(BU374-BT374,0)/Inputs!$B$24)*DCF!G$6</f>
        <v>-1150.4358142374576</v>
      </c>
      <c r="DC374" s="15">
        <f ca="1">(BV374*DCF!H$46-DCF!H$5*MAX(BV374*DCF!H$46,0)-MAX(BV374-BU374,0)/Inputs!$B$24)*DCF!H$6</f>
        <v>-2637.9539928224895</v>
      </c>
      <c r="DD374" s="15">
        <f ca="1">(BW374*DCF!I$46-DCF!I$5*MAX(BW374*DCF!I$46,0)-MAX(BW374-BV374,0)/Inputs!$B$24)*DCF!I$6</f>
        <v>-1502.5913372858458</v>
      </c>
      <c r="DE374" s="15">
        <f ca="1">(BX374*DCF!J$46-DCF!J$5*MAX(BX374*DCF!J$46,0)-MAX(BX374-BW374,0)/Inputs!$B$24)*DCF!J$6</f>
        <v>537.05511892242589</v>
      </c>
      <c r="DF374" s="15">
        <f ca="1">(BY374*DCF!K$46-DCF!K$5*MAX(BY374*DCF!K$46,0)-MAX(BY374-BX374,0)/Inputs!$B$24)*DCF!K$6</f>
        <v>-1609.9244685231861</v>
      </c>
      <c r="DG374" s="15">
        <f ca="1">(BZ374*DCF!L$46-DCF!L$5*MAX(BZ374*DCF!L$46,0)-MAX(BZ374-BY374,0)/Inputs!$B$24)*DCF!L$6</f>
        <v>-4953.7294899922545</v>
      </c>
      <c r="DH374" s="15">
        <f ca="1">(CA374*DCF!M$46-DCF!M$5*MAX(CA374*DCF!M$46,0)-MAX(CA374-BZ374,0)/Inputs!$B$24)*DCF!M$6</f>
        <v>5602.6113452073159</v>
      </c>
      <c r="DI374" s="15">
        <f ca="1">SUM(CB374:CL374)+BE374*DCF!M$10*(1+Inputs!$B$30)*(1-Inputs!$B$33)*(1-Inputs!$B$30/Inputs!$B$31)/(Inputs!$B$29-Inputs!$B$30)*DCF!M$6</f>
        <v>95365.796751430127</v>
      </c>
      <c r="DJ374" s="15">
        <f ca="1">SUM(CM374:CW374)+BP374*DCF!M$28*(1+Inputs!$B$30)*(1-Inputs!$B$33)*(1-Inputs!$B$30/Inputs!$B$31)/(Inputs!$B$29-Inputs!$B$30)*DCF!M$6</f>
        <v>500854.83308924601</v>
      </c>
      <c r="DK374" s="15">
        <f ca="1">SUM(CX374:DH374)+CA374*DCF!M$46*(1+Inputs!$B$30)*(1-Inputs!$B$33)*(1-Inputs!$B$30/Inputs!$B$31)/(Inputs!$B$29-Inputs!$B$30)*DCF!M$6</f>
        <v>149550.99977601264</v>
      </c>
      <c r="DM374" s="15">
        <f ca="1">DI374+DJ374+DK374+Inputs!$B$34+Inputs!$B$36-Inputs!$B$35</f>
        <v>822622.6296166887</v>
      </c>
    </row>
    <row r="375" spans="1:117" x14ac:dyDescent="0.75">
      <c r="A375" s="11">
        <v>362</v>
      </c>
      <c r="C375" s="24">
        <f t="shared" ca="1" si="216"/>
        <v>-0.22706768716077225</v>
      </c>
      <c r="D375" s="24">
        <f t="shared" ca="1" si="216"/>
        <v>-0.48266926001458116</v>
      </c>
      <c r="E375" s="24">
        <f t="shared" ca="1" si="216"/>
        <v>-1.9042930738715007</v>
      </c>
      <c r="F375" s="24">
        <f t="shared" ca="1" si="216"/>
        <v>-0.28259318343381673</v>
      </c>
      <c r="G375" s="24">
        <f t="shared" ca="1" si="216"/>
        <v>-1.0112178881271727</v>
      </c>
      <c r="H375" s="24">
        <f t="shared" ca="1" si="216"/>
        <v>1.4240405156266291</v>
      </c>
      <c r="I375" s="24">
        <f t="shared" ca="1" si="216"/>
        <v>0.17342809875230286</v>
      </c>
      <c r="J375" s="24">
        <f t="shared" ca="1" si="216"/>
        <v>-0.46462388466831905</v>
      </c>
      <c r="K375" s="24">
        <f t="shared" ca="1" si="216"/>
        <v>-0.52438282550197968</v>
      </c>
      <c r="L375" s="24">
        <f t="shared" ca="1" si="216"/>
        <v>3.32001332851867E-2</v>
      </c>
      <c r="M375" s="24">
        <f t="shared" ca="1" si="216"/>
        <v>-1.7187431088913327</v>
      </c>
      <c r="N375" s="24">
        <f ca="1">SQRT(Inputs!$B$38)*C375+SQRT(1-Inputs!$B$38)*_xlfn.NORM.S.INV(RAND())</f>
        <v>0.83958177353749097</v>
      </c>
      <c r="O375" s="24">
        <f ca="1">SQRT(Inputs!$B$38)*D375+SQRT(1-Inputs!$B$38)*_xlfn.NORM.S.INV(RAND())</f>
        <v>-0.79834177490436209</v>
      </c>
      <c r="P375" s="24">
        <f ca="1">SQRT(Inputs!$B$38)*E375+SQRT(1-Inputs!$B$38)*_xlfn.NORM.S.INV(RAND())</f>
        <v>0.65867362736745005</v>
      </c>
      <c r="Q375" s="24">
        <f ca="1">SQRT(Inputs!$B$38)*F375+SQRT(1-Inputs!$B$38)*_xlfn.NORM.S.INV(RAND())</f>
        <v>-4.3143401303435261E-2</v>
      </c>
      <c r="R375" s="24">
        <f ca="1">SQRT(Inputs!$B$38)*G375+SQRT(1-Inputs!$B$38)*_xlfn.NORM.S.INV(RAND())</f>
        <v>-0.63065614778080237</v>
      </c>
      <c r="S375" s="24">
        <f ca="1">SQRT(Inputs!$B$38)*H375+SQRT(1-Inputs!$B$38)*_xlfn.NORM.S.INV(RAND())</f>
        <v>0.36281771357205672</v>
      </c>
      <c r="T375" s="24">
        <f ca="1">SQRT(Inputs!$B$38)*I375+SQRT(1-Inputs!$B$38)*_xlfn.NORM.S.INV(RAND())</f>
        <v>0.15802648701791622</v>
      </c>
      <c r="U375" s="24">
        <f ca="1">SQRT(Inputs!$B$38)*J375+SQRT(1-Inputs!$B$38)*_xlfn.NORM.S.INV(RAND())</f>
        <v>0.42132446895990017</v>
      </c>
      <c r="V375" s="24">
        <f ca="1">SQRT(Inputs!$B$38)*K375+SQRT(1-Inputs!$B$38)*_xlfn.NORM.S.INV(RAND())</f>
        <v>-0.8520822419345182</v>
      </c>
      <c r="W375" s="24">
        <f ca="1">SQRT(Inputs!$B$38)*L375+SQRT(1-Inputs!$B$38)*_xlfn.NORM.S.INV(RAND())</f>
        <v>-0.61701220973976356</v>
      </c>
      <c r="X375" s="24">
        <f ca="1">SQRT(Inputs!$B$38)*M375+SQRT(1-Inputs!$B$38)*_xlfn.NORM.S.INV(RAND())</f>
        <v>-1.1749652353249558</v>
      </c>
      <c r="Y375" s="24">
        <f ca="1">SQRT(Inputs!$B$38)*C375+SQRT(1-Inputs!$B$38)*_xlfn.NORM.S.INV(RAND())</f>
        <v>-0.93196457169994762</v>
      </c>
      <c r="Z375" s="24">
        <f ca="1">SQRT(Inputs!$B$38)*D375+SQRT(1-Inputs!$B$38)*_xlfn.NORM.S.INV(RAND())</f>
        <v>0.44230410577888768</v>
      </c>
      <c r="AA375" s="24">
        <f ca="1">SQRT(Inputs!$B$38)*E375+SQRT(1-Inputs!$B$38)*_xlfn.NORM.S.INV(RAND())</f>
        <v>-0.51121939290585772</v>
      </c>
      <c r="AB375" s="24">
        <f ca="1">SQRT(Inputs!$B$38)*F375+SQRT(1-Inputs!$B$38)*_xlfn.NORM.S.INV(RAND())</f>
        <v>-0.60885250365500931</v>
      </c>
      <c r="AC375" s="24">
        <f ca="1">SQRT(Inputs!$B$38)*G375+SQRT(1-Inputs!$B$38)*_xlfn.NORM.S.INV(RAND())</f>
        <v>-0.35240158938287885</v>
      </c>
      <c r="AD375" s="24">
        <f ca="1">SQRT(Inputs!$B$38)*H375+SQRT(1-Inputs!$B$38)*_xlfn.NORM.S.INV(RAND())</f>
        <v>1.0919104970615081</v>
      </c>
      <c r="AE375" s="24">
        <f ca="1">SQRT(Inputs!$B$38)*I375+SQRT(1-Inputs!$B$38)*_xlfn.NORM.S.INV(RAND())</f>
        <v>-0.3635060458265596</v>
      </c>
      <c r="AF375" s="24">
        <f ca="1">SQRT(Inputs!$B$38)*J375+SQRT(1-Inputs!$B$38)*_xlfn.NORM.S.INV(RAND())</f>
        <v>-1.8722999139719589</v>
      </c>
      <c r="AG375" s="24">
        <f ca="1">SQRT(Inputs!$B$38)*K375+SQRT(1-Inputs!$B$38)*_xlfn.NORM.S.INV(RAND())</f>
        <v>-0.86414553823790663</v>
      </c>
      <c r="AH375" s="24">
        <f ca="1">SQRT(Inputs!$B$38)*L375+SQRT(1-Inputs!$B$38)*_xlfn.NORM.S.INV(RAND())</f>
        <v>-2.0385181754826611</v>
      </c>
      <c r="AI375" s="24">
        <f ca="1">SQRT(Inputs!$B$38)*M375+SQRT(1-Inputs!$B$38)*_xlfn.NORM.S.INV(RAND())</f>
        <v>-1.9862136345830255</v>
      </c>
      <c r="AJ375" s="24">
        <f ca="1">SQRT(Inputs!$B$38)*C375+SQRT(1-Inputs!$B$38)*_xlfn.NORM.S.INV(RAND())</f>
        <v>-0.71843567574890821</v>
      </c>
      <c r="AK375" s="24">
        <f ca="1">SQRT(Inputs!$B$38)*D375+SQRT(1-Inputs!$B$38)*_xlfn.NORM.S.INV(RAND())</f>
        <v>-0.67335201386783639</v>
      </c>
      <c r="AL375" s="24">
        <f ca="1">SQRT(Inputs!$B$38)*E375+SQRT(1-Inputs!$B$38)*_xlfn.NORM.S.INV(RAND())</f>
        <v>-1.2499137075369533</v>
      </c>
      <c r="AM375" s="24">
        <f ca="1">SQRT(Inputs!$B$38)*F375+SQRT(1-Inputs!$B$38)*_xlfn.NORM.S.INV(RAND())</f>
        <v>-0.882777184650679</v>
      </c>
      <c r="AN375" s="24">
        <f ca="1">SQRT(Inputs!$B$38)*G375+SQRT(1-Inputs!$B$38)*_xlfn.NORM.S.INV(RAND())</f>
        <v>-1.8464212691009463</v>
      </c>
      <c r="AO375" s="24">
        <f ca="1">SQRT(Inputs!$B$38)*H375+SQRT(1-Inputs!$B$38)*_xlfn.NORM.S.INV(RAND())</f>
        <v>-0.33962430892745199</v>
      </c>
      <c r="AP375" s="24">
        <f ca="1">SQRT(Inputs!$B$38)*I375+SQRT(1-Inputs!$B$38)*_xlfn.NORM.S.INV(RAND())</f>
        <v>-1.2221163578554994</v>
      </c>
      <c r="AQ375" s="24">
        <f ca="1">SQRT(Inputs!$B$38)*J375+SQRT(1-Inputs!$B$38)*_xlfn.NORM.S.INV(RAND())</f>
        <v>0.46703456430004064</v>
      </c>
      <c r="AR375" s="24">
        <f ca="1">SQRT(Inputs!$B$38)*K375+SQRT(1-Inputs!$B$38)*_xlfn.NORM.S.INV(RAND())</f>
        <v>-1.2240337937935259</v>
      </c>
      <c r="AS375" s="24">
        <f ca="1">SQRT(Inputs!$B$38)*L375+SQRT(1-Inputs!$B$38)*_xlfn.NORM.S.INV(RAND())</f>
        <v>0.26701203573653287</v>
      </c>
      <c r="AT375" s="24">
        <f ca="1">SQRT(Inputs!$B$38)*M375+SQRT(1-Inputs!$B$38)*_xlfn.NORM.S.INV(RAND())</f>
        <v>-1.6878402820422402</v>
      </c>
      <c r="AU375" s="15">
        <f ca="1">Inputs!$B$6*EXP($B$8-0.5*C$5^2+C$5*N375)</f>
        <v>5684.6116917097534</v>
      </c>
      <c r="AV375" s="15">
        <f t="shared" ca="1" si="183"/>
        <v>6153.1485564779368</v>
      </c>
      <c r="AW375" s="15">
        <f t="shared" ca="1" si="184"/>
        <v>8199.7379744925565</v>
      </c>
      <c r="AX375" s="15">
        <f t="shared" ca="1" si="185"/>
        <v>9957.2421641551864</v>
      </c>
      <c r="AY375" s="15">
        <f t="shared" ca="1" si="186"/>
        <v>11304.710330627811</v>
      </c>
      <c r="AZ375" s="15">
        <f t="shared" ca="1" si="187"/>
        <v>14389.542140542429</v>
      </c>
      <c r="BA375" s="15">
        <f t="shared" ca="1" si="188"/>
        <v>17902.779277542097</v>
      </c>
      <c r="BB375" s="15">
        <f t="shared" ca="1" si="189"/>
        <v>22863.492476265295</v>
      </c>
      <c r="BC375" s="15">
        <f t="shared" ca="1" si="190"/>
        <v>25790.935595894411</v>
      </c>
      <c r="BD375" s="15">
        <f t="shared" ca="1" si="191"/>
        <v>29824.481834742761</v>
      </c>
      <c r="BE375" s="15">
        <f t="shared" ca="1" si="192"/>
        <v>32837.057014261351</v>
      </c>
      <c r="BF375" s="15">
        <f ca="1">Inputs!$B$13*EXP($B$9-0.5*C$6^2+C$6*Y375)</f>
        <v>11497.781783097626</v>
      </c>
      <c r="BG375" s="15">
        <f t="shared" ca="1" si="193"/>
        <v>15176.928889732435</v>
      </c>
      <c r="BH375" s="15">
        <f t="shared" ca="1" si="194"/>
        <v>17035.940422007279</v>
      </c>
      <c r="BI375" s="15">
        <f t="shared" ca="1" si="195"/>
        <v>18988.965854315633</v>
      </c>
      <c r="BJ375" s="15">
        <f t="shared" ca="1" si="196"/>
        <v>22126.24931331383</v>
      </c>
      <c r="BK375" s="15">
        <f t="shared" ca="1" si="197"/>
        <v>31508.146506766669</v>
      </c>
      <c r="BL375" s="15">
        <f t="shared" ca="1" si="198"/>
        <v>36922.992659785654</v>
      </c>
      <c r="BM375" s="15">
        <f t="shared" ca="1" si="199"/>
        <v>35967.638317837111</v>
      </c>
      <c r="BN375" s="15">
        <f t="shared" ca="1" si="200"/>
        <v>39884.043171266741</v>
      </c>
      <c r="BO375" s="15">
        <f t="shared" ca="1" si="201"/>
        <v>38719.961550857348</v>
      </c>
      <c r="BP375" s="15">
        <f t="shared" ca="1" si="202"/>
        <v>38053.72943834465</v>
      </c>
      <c r="BQ375" s="15">
        <f ca="1">Inputs!$B$20*EXP($B$10-0.5*C$7^2+C$7*AJ375)</f>
        <v>3324.6244151280166</v>
      </c>
      <c r="BR375" s="15">
        <f t="shared" ca="1" si="203"/>
        <v>3642.5904407605699</v>
      </c>
      <c r="BS375" s="15">
        <f t="shared" ca="1" si="204"/>
        <v>3483.6602261452044</v>
      </c>
      <c r="BT375" s="15">
        <f t="shared" ca="1" si="205"/>
        <v>3810.283367448159</v>
      </c>
      <c r="BU375" s="15">
        <f t="shared" ca="1" si="206"/>
        <v>3377.9215970585315</v>
      </c>
      <c r="BV375" s="15">
        <f t="shared" ca="1" si="207"/>
        <v>4353.4736831765003</v>
      </c>
      <c r="BW375" s="15">
        <f t="shared" ca="1" si="208"/>
        <v>4690.440139981235</v>
      </c>
      <c r="BX375" s="15">
        <f t="shared" ca="1" si="209"/>
        <v>7204.2410284745074</v>
      </c>
      <c r="BY375" s="15">
        <f t="shared" ca="1" si="210"/>
        <v>7986.7940560670304</v>
      </c>
      <c r="BZ375" s="15">
        <f t="shared" ca="1" si="211"/>
        <v>11770.399830388362</v>
      </c>
      <c r="CA375" s="15">
        <f t="shared" ca="1" si="212"/>
        <v>12249.420199840446</v>
      </c>
      <c r="CB375" s="15">
        <f ca="1">(AU375*DCF!C$10-DCF!C$5*MAX(AU375*DCF!C$10,0)-MAX(AU375-Inputs!$B$6,0)/Inputs!$B$10)*DCF!C$6</f>
        <v>1037.923660538564</v>
      </c>
      <c r="CC375" s="15">
        <f ca="1">(AV375*DCF!D$10-DCF!D$5*MAX(AV375*DCF!D$10,0)-MAX(AV375-AU375,0)/Inputs!$B$10)*DCF!D$6</f>
        <v>1385.5478224355161</v>
      </c>
      <c r="CD375" s="15">
        <f ca="1">(AW375*DCF!E$10-DCF!E$5*MAX(AW375*DCF!E$10,0)-MAX(AW375-AV375,0)/Inputs!$B$10)*DCF!E$6</f>
        <v>1432.2122798298594</v>
      </c>
      <c r="CE375" s="15">
        <f ca="1">(AX375*DCF!F$10-DCF!F$5*MAX(AX375*DCF!F$10,0)-MAX(AX375-AW375,0)/Inputs!$B$10)*DCF!F$6</f>
        <v>1807.9570475156231</v>
      </c>
      <c r="CF375" s="15">
        <f ca="1">(AY375*DCF!G$10-DCF!G$5*MAX(AY375*DCF!G$10,0)-MAX(AY375-AX375,0)/Inputs!$B$10)*DCF!G$6</f>
        <v>2070.2141359591706</v>
      </c>
      <c r="CG375" s="15">
        <f ca="1">(AZ375*DCF!H$10-DCF!H$5*MAX(AZ375*DCF!H$10,0)-MAX(AZ375-AY375,0)/Inputs!$B$10)*DCF!H$6</f>
        <v>2245.9727371719514</v>
      </c>
      <c r="CH375" s="15">
        <f ca="1">(BA375*DCF!I$10-DCF!I$5*MAX(BA375*DCF!I$10,0)-MAX(BA375-AZ375,0)/Inputs!$B$10)*DCF!I$6</f>
        <v>2693.8906954576723</v>
      </c>
      <c r="CI375" s="15">
        <f ca="1">(BB375*DCF!J$10-DCF!J$5*MAX(BB375*DCF!J$10,0)-MAX(BB375-BA375,0)/Inputs!$B$10)*DCF!J$6</f>
        <v>3171.7140203708936</v>
      </c>
      <c r="CJ375" s="15">
        <f ca="1">(BC375*DCF!K$10-DCF!K$5*MAX(BC375*DCF!K$10,0)-MAX(BC375-BB375,0)/Inputs!$B$10)*DCF!K$6</f>
        <v>3742.1289532556107</v>
      </c>
      <c r="CK375" s="15">
        <f ca="1">(BD375*DCF!L$10-DCF!L$5*MAX(BD375*DCF!L$10,0)-MAX(BD375-BC375,0)/Inputs!$B$10)*DCF!L$6</f>
        <v>3976.496164561644</v>
      </c>
      <c r="CL375" s="15">
        <f ca="1">(BE375*DCF!M$10-DCF!M$5*MAX(BE375*DCF!M$10,0)-MAX(BE375-BD375,0)/Inputs!$B$10)*DCF!M$6</f>
        <v>4273.8491664563408</v>
      </c>
      <c r="CM375" s="15">
        <f ca="1">(BF375*DCF!C$28-DCF!C$5*MAX(BF375*DCF!C$28,0)-MAX(BF375-Inputs!$B$13,0)/Inputs!$B$17)*DCF!C$6</f>
        <v>3483.462888863965</v>
      </c>
      <c r="CN375" s="15">
        <f ca="1">(BG375*DCF!D$28-DCF!D$5*MAX(BG375*DCF!D$28,0)-MAX(BG375-BF375,0)/Inputs!$B$17)*DCF!D$6</f>
        <v>3685.0248304825627</v>
      </c>
      <c r="CO375" s="15">
        <f ca="1">(BH375*DCF!E$28-DCF!E$5*MAX(BH375*DCF!E$28,0)-MAX(BH375-BG375,0)/Inputs!$B$17)*DCF!E$6</f>
        <v>4458.4960928997025</v>
      </c>
      <c r="CP375" s="15">
        <f ca="1">(BI375*DCF!F$28-DCF!F$5*MAX(BI375*DCF!F$28,0)-MAX(BI375-BH375,0)/Inputs!$B$17)*DCF!F$6</f>
        <v>4799.4248938349738</v>
      </c>
      <c r="CQ375" s="15">
        <f ca="1">(BJ375*DCF!G$28-DCF!G$5*MAX(BJ375*DCF!G$28,0)-MAX(BJ375-BI375,0)/Inputs!$B$17)*DCF!G$6</f>
        <v>5213.1631704818765</v>
      </c>
      <c r="CR375" s="15">
        <f ca="1">(BK375*DCF!H$28-DCF!H$5*MAX(BK375*DCF!H$28,0)-MAX(BK375-BJ375,0)/Inputs!$B$17)*DCF!H$6</f>
        <v>6334.6287174256368</v>
      </c>
      <c r="CS375" s="15">
        <f ca="1">(BL375*DCF!I$28-DCF!I$5*MAX(BL375*DCF!I$28,0)-MAX(BL375-BK375,0)/Inputs!$B$17)*DCF!I$6</f>
        <v>7905.3574355637365</v>
      </c>
      <c r="CT375" s="15">
        <f ca="1">(BM375*DCF!J$28-DCF!J$5*MAX(BM375*DCF!J$28,0)-MAX(BM375-BL375,0)/Inputs!$B$17)*DCF!J$6</f>
        <v>8023.7692495064402</v>
      </c>
      <c r="CU375" s="15">
        <f ca="1">(BN375*DCF!K$28-DCF!K$5*MAX(BN375*DCF!K$28,0)-MAX(BN375-BM375,0)/Inputs!$B$17)*DCF!K$6</f>
        <v>7943.1337536674573</v>
      </c>
      <c r="CV375" s="15">
        <f ca="1">(BO375*DCF!L$28-DCF!L$5*MAX(BO375*DCF!L$28,0)-MAX(BO375-BN375,0)/Inputs!$B$17)*DCF!L$6</f>
        <v>7725.4450564925228</v>
      </c>
      <c r="CW375" s="15">
        <f ca="1">(BP375*DCF!M$28-DCF!M$5*MAX(BP375*DCF!M$28,0)-MAX(BP375-BO375,0)/Inputs!$B$17)*DCF!M$6</f>
        <v>7159.8312166105025</v>
      </c>
      <c r="CX375" s="15">
        <f ca="1">(BQ375*DCF!C$46-DCF!C$5*MAX(BQ375*DCF!C$46,0)-MAX(BQ375-Inputs!$B$20,0)/Inputs!$B$24)*DCF!C$6</f>
        <v>-824.91298969608533</v>
      </c>
      <c r="CY375" s="15">
        <f ca="1">(BR375*DCF!D$46-DCF!D$5*MAX(BR375*DCF!D$46,0)-MAX(BR375-BQ375,0)/Inputs!$B$24)*DCF!D$6</f>
        <v>-757.37870571042833</v>
      </c>
      <c r="CZ375" s="15">
        <f ca="1">(BS375*DCF!E$46-DCF!E$5*MAX(BS375*DCF!E$46,0)-MAX(BS375-BR375,0)/Inputs!$B$24)*DCF!E$6</f>
        <v>-411.94888724919377</v>
      </c>
      <c r="DA375" s="15">
        <f ca="1">(BT375*DCF!F$46-DCF!F$5*MAX(BT375*DCF!F$46,0)-MAX(BT375-BS375,0)/Inputs!$B$24)*DCF!F$6</f>
        <v>-396.42273636026135</v>
      </c>
      <c r="DB375" s="15">
        <f ca="1">(BU375*DCF!G$46-DCF!G$5*MAX(BU375*DCF!G$46,0)-MAX(BU375-BT375,0)/Inputs!$B$24)*DCF!G$6</f>
        <v>-113.62660856688238</v>
      </c>
      <c r="DC375" s="15">
        <f ca="1">(BV375*DCF!H$46-DCF!H$5*MAX(BV375*DCF!H$46,0)-MAX(BV375-BU375,0)/Inputs!$B$24)*DCF!H$6</f>
        <v>-303.14683345435651</v>
      </c>
      <c r="DD375" s="15">
        <f ca="1">(BW375*DCF!I$46-DCF!I$5*MAX(BW375*DCF!I$46,0)-MAX(BW375-BV375,0)/Inputs!$B$24)*DCF!I$6</f>
        <v>11.597498898839472</v>
      </c>
      <c r="DE375" s="15">
        <f ca="1">(BX375*DCF!J$46-DCF!J$5*MAX(BX375*DCF!J$46,0)-MAX(BX375-BW375,0)/Inputs!$B$24)*DCF!J$6</f>
        <v>-364.42094275670428</v>
      </c>
      <c r="DF375" s="15">
        <f ca="1">(BY375*DCF!K$46-DCF!K$5*MAX(BY375*DCF!K$46,0)-MAX(BY375-BX375,0)/Inputs!$B$24)*DCF!K$6</f>
        <v>264.52765595490655</v>
      </c>
      <c r="DG375" s="15">
        <f ca="1">(BZ375*DCF!L$46-DCF!L$5*MAX(BZ375*DCF!L$46,0)-MAX(BZ375-BY375,0)/Inputs!$B$24)*DCF!L$6</f>
        <v>-42.609216628239132</v>
      </c>
      <c r="DH375" s="15">
        <f ca="1">(CA375*DCF!M$46-DCF!M$5*MAX(CA375*DCF!M$46,0)-MAX(CA375-BZ375,0)/Inputs!$B$24)*DCF!M$6</f>
        <v>860.16428072105168</v>
      </c>
      <c r="DI375" s="15">
        <f ca="1">SUM(CB375:CL375)+BE375*DCF!M$10*(1+Inputs!$B$30)*(1-Inputs!$B$33)*(1-Inputs!$B$30/Inputs!$B$31)/(Inputs!$B$29-Inputs!$B$30)*DCF!M$6</f>
        <v>119223.87057936809</v>
      </c>
      <c r="DJ375" s="15">
        <f ca="1">SUM(CM375:CW375)+BP375*DCF!M$28*(1+Inputs!$B$30)*(1-Inputs!$B$33)*(1-Inputs!$B$30/Inputs!$B$31)/(Inputs!$B$29-Inputs!$B$30)*DCF!M$6</f>
        <v>207937.11361968319</v>
      </c>
      <c r="DK375" s="15">
        <f ca="1">SUM(CX375:DH375)+CA375*DCF!M$46*(1+Inputs!$B$30)*(1-Inputs!$B$33)*(1-Inputs!$B$30/Inputs!$B$31)/(Inputs!$B$29-Inputs!$B$30)*DCF!M$6</f>
        <v>16860.877180690957</v>
      </c>
      <c r="DM375" s="15">
        <f ca="1">DI375+DJ375+DK375+Inputs!$B$34+Inputs!$B$36-Inputs!$B$35</f>
        <v>420872.86137974221</v>
      </c>
    </row>
    <row r="376" spans="1:117" x14ac:dyDescent="0.75">
      <c r="A376" s="11">
        <v>363</v>
      </c>
      <c r="C376" s="24">
        <f t="shared" ca="1" si="216"/>
        <v>-1.1121364121398951</v>
      </c>
      <c r="D376" s="24">
        <f t="shared" ca="1" si="216"/>
        <v>0.45846877671255154</v>
      </c>
      <c r="E376" s="24">
        <f t="shared" ca="1" si="216"/>
        <v>1.1582384452490202</v>
      </c>
      <c r="F376" s="24">
        <f t="shared" ca="1" si="216"/>
        <v>-0.54505026134113677</v>
      </c>
      <c r="G376" s="24">
        <f t="shared" ca="1" si="216"/>
        <v>-0.29753125411842729</v>
      </c>
      <c r="H376" s="24">
        <f t="shared" ca="1" si="216"/>
        <v>-0.41043261708817885</v>
      </c>
      <c r="I376" s="24">
        <f t="shared" ca="1" si="216"/>
        <v>-0.9991082755363615</v>
      </c>
      <c r="J376" s="24">
        <f t="shared" ca="1" si="216"/>
        <v>2.0414575322529362</v>
      </c>
      <c r="K376" s="24">
        <f t="shared" ca="1" si="216"/>
        <v>-0.20359874002243952</v>
      </c>
      <c r="L376" s="24">
        <f t="shared" ca="1" si="216"/>
        <v>-1.4705453403453066</v>
      </c>
      <c r="M376" s="24">
        <f t="shared" ca="1" si="216"/>
        <v>-0.91319351499322976</v>
      </c>
      <c r="N376" s="24">
        <f ca="1">SQRT(Inputs!$B$38)*C376+SQRT(1-Inputs!$B$38)*_xlfn.NORM.S.INV(RAND())</f>
        <v>0.29060904777679808</v>
      </c>
      <c r="O376" s="24">
        <f ca="1">SQRT(Inputs!$B$38)*D376+SQRT(1-Inputs!$B$38)*_xlfn.NORM.S.INV(RAND())</f>
        <v>-6.8216433684968047E-2</v>
      </c>
      <c r="P376" s="24">
        <f ca="1">SQRT(Inputs!$B$38)*E376+SQRT(1-Inputs!$B$38)*_xlfn.NORM.S.INV(RAND())</f>
        <v>2.2451913571619766</v>
      </c>
      <c r="Q376" s="24">
        <f ca="1">SQRT(Inputs!$B$38)*F376+SQRT(1-Inputs!$B$38)*_xlfn.NORM.S.INV(RAND())</f>
        <v>0.15044967912889595</v>
      </c>
      <c r="R376" s="24">
        <f ca="1">SQRT(Inputs!$B$38)*G376+SQRT(1-Inputs!$B$38)*_xlfn.NORM.S.INV(RAND())</f>
        <v>-0.52393001165401865</v>
      </c>
      <c r="S376" s="24">
        <f ca="1">SQRT(Inputs!$B$38)*H376+SQRT(1-Inputs!$B$38)*_xlfn.NORM.S.INV(RAND())</f>
        <v>0.55080456294332347</v>
      </c>
      <c r="T376" s="24">
        <f ca="1">SQRT(Inputs!$B$38)*I376+SQRT(1-Inputs!$B$38)*_xlfn.NORM.S.INV(RAND())</f>
        <v>0.29808888110032417</v>
      </c>
      <c r="U376" s="24">
        <f ca="1">SQRT(Inputs!$B$38)*J376+SQRT(1-Inputs!$B$38)*_xlfn.NORM.S.INV(RAND())</f>
        <v>2.1597540731037217</v>
      </c>
      <c r="V376" s="24">
        <f ca="1">SQRT(Inputs!$B$38)*K376+SQRT(1-Inputs!$B$38)*_xlfn.NORM.S.INV(RAND())</f>
        <v>-0.43424372895426283</v>
      </c>
      <c r="W376" s="24">
        <f ca="1">SQRT(Inputs!$B$38)*L376+SQRT(1-Inputs!$B$38)*_xlfn.NORM.S.INV(RAND())</f>
        <v>-0.4483614435316286</v>
      </c>
      <c r="X376" s="24">
        <f ca="1">SQRT(Inputs!$B$38)*M376+SQRT(1-Inputs!$B$38)*_xlfn.NORM.S.INV(RAND())</f>
        <v>-0.56960906092669961</v>
      </c>
      <c r="Y376" s="24">
        <f ca="1">SQRT(Inputs!$B$38)*C376+SQRT(1-Inputs!$B$38)*_xlfn.NORM.S.INV(RAND())</f>
        <v>3.5647877956255125E-2</v>
      </c>
      <c r="Z376" s="24">
        <f ca="1">SQRT(Inputs!$B$38)*D376+SQRT(1-Inputs!$B$38)*_xlfn.NORM.S.INV(RAND())</f>
        <v>0.35918345265487628</v>
      </c>
      <c r="AA376" s="24">
        <f ca="1">SQRT(Inputs!$B$38)*E376+SQRT(1-Inputs!$B$38)*_xlfn.NORM.S.INV(RAND())</f>
        <v>1.5321219273973461</v>
      </c>
      <c r="AB376" s="24">
        <f ca="1">SQRT(Inputs!$B$38)*F376+SQRT(1-Inputs!$B$38)*_xlfn.NORM.S.INV(RAND())</f>
        <v>-9.0364140746699267E-2</v>
      </c>
      <c r="AC376" s="24">
        <f ca="1">SQRT(Inputs!$B$38)*G376+SQRT(1-Inputs!$B$38)*_xlfn.NORM.S.INV(RAND())</f>
        <v>0.35161531723464073</v>
      </c>
      <c r="AD376" s="24">
        <f ca="1">SQRT(Inputs!$B$38)*H376+SQRT(1-Inputs!$B$38)*_xlfn.NORM.S.INV(RAND())</f>
        <v>-1.2317701816848743</v>
      </c>
      <c r="AE376" s="24">
        <f ca="1">SQRT(Inputs!$B$38)*I376+SQRT(1-Inputs!$B$38)*_xlfn.NORM.S.INV(RAND())</f>
        <v>-0.83086224879972148</v>
      </c>
      <c r="AF376" s="24">
        <f ca="1">SQRT(Inputs!$B$38)*J376+SQRT(1-Inputs!$B$38)*_xlfn.NORM.S.INV(RAND())</f>
        <v>1.7057230123484139</v>
      </c>
      <c r="AG376" s="24">
        <f ca="1">SQRT(Inputs!$B$38)*K376+SQRT(1-Inputs!$B$38)*_xlfn.NORM.S.INV(RAND())</f>
        <v>0.1038346098905317</v>
      </c>
      <c r="AH376" s="24">
        <f ca="1">SQRT(Inputs!$B$38)*L376+SQRT(1-Inputs!$B$38)*_xlfn.NORM.S.INV(RAND())</f>
        <v>-0.31052689668516698</v>
      </c>
      <c r="AI376" s="24">
        <f ca="1">SQRT(Inputs!$B$38)*M376+SQRT(1-Inputs!$B$38)*_xlfn.NORM.S.INV(RAND())</f>
        <v>-3.4796411519285697E-2</v>
      </c>
      <c r="AJ376" s="24">
        <f ca="1">SQRT(Inputs!$B$38)*C376+SQRT(1-Inputs!$B$38)*_xlfn.NORM.S.INV(RAND())</f>
        <v>-1.475428265575883</v>
      </c>
      <c r="AK376" s="24">
        <f ca="1">SQRT(Inputs!$B$38)*D376+SQRT(1-Inputs!$B$38)*_xlfn.NORM.S.INV(RAND())</f>
        <v>5.5276556373713426E-2</v>
      </c>
      <c r="AL376" s="24">
        <f ca="1">SQRT(Inputs!$B$38)*E376+SQRT(1-Inputs!$B$38)*_xlfn.NORM.S.INV(RAND())</f>
        <v>0.90710675737310209</v>
      </c>
      <c r="AM376" s="24">
        <f ca="1">SQRT(Inputs!$B$38)*F376+SQRT(1-Inputs!$B$38)*_xlfn.NORM.S.INV(RAND())</f>
        <v>0.687353698919976</v>
      </c>
      <c r="AN376" s="24">
        <f ca="1">SQRT(Inputs!$B$38)*G376+SQRT(1-Inputs!$B$38)*_xlfn.NORM.S.INV(RAND())</f>
        <v>0.94363064903211291</v>
      </c>
      <c r="AO376" s="24">
        <f ca="1">SQRT(Inputs!$B$38)*H376+SQRT(1-Inputs!$B$38)*_xlfn.NORM.S.INV(RAND())</f>
        <v>-0.46154659837681855</v>
      </c>
      <c r="AP376" s="24">
        <f ca="1">SQRT(Inputs!$B$38)*I376+SQRT(1-Inputs!$B$38)*_xlfn.NORM.S.INV(RAND())</f>
        <v>0.46776692624311833</v>
      </c>
      <c r="AQ376" s="24">
        <f ca="1">SQRT(Inputs!$B$38)*J376+SQRT(1-Inputs!$B$38)*_xlfn.NORM.S.INV(RAND())</f>
        <v>1.0420023046959674</v>
      </c>
      <c r="AR376" s="24">
        <f ca="1">SQRT(Inputs!$B$38)*K376+SQRT(1-Inputs!$B$38)*_xlfn.NORM.S.INV(RAND())</f>
        <v>-0.39973568564551337</v>
      </c>
      <c r="AS376" s="24">
        <f ca="1">SQRT(Inputs!$B$38)*L376+SQRT(1-Inputs!$B$38)*_xlfn.NORM.S.INV(RAND())</f>
        <v>-0.42254655008486558</v>
      </c>
      <c r="AT376" s="24">
        <f ca="1">SQRT(Inputs!$B$38)*M376+SQRT(1-Inputs!$B$38)*_xlfn.NORM.S.INV(RAND())</f>
        <v>1.0463121232831289</v>
      </c>
      <c r="AU376" s="15">
        <f ca="1">Inputs!$B$6*EXP($B$8-0.5*C$5^2+C$5*N376)</f>
        <v>5201.2496679877568</v>
      </c>
      <c r="AV376" s="15">
        <f t="shared" ca="1" si="183"/>
        <v>6267.9653748670635</v>
      </c>
      <c r="AW376" s="15">
        <f t="shared" ca="1" si="184"/>
        <v>10345.808336767681</v>
      </c>
      <c r="AX376" s="15">
        <f t="shared" ca="1" si="185"/>
        <v>12870.856030129384</v>
      </c>
      <c r="AY376" s="15">
        <f t="shared" ca="1" si="186"/>
        <v>14795.88644455189</v>
      </c>
      <c r="AZ376" s="15">
        <f t="shared" ca="1" si="187"/>
        <v>19227.324579019187</v>
      </c>
      <c r="BA376" s="15">
        <f t="shared" ca="1" si="188"/>
        <v>24274.96507129012</v>
      </c>
      <c r="BB376" s="15">
        <f t="shared" ca="1" si="189"/>
        <v>36899.709845824196</v>
      </c>
      <c r="BC376" s="15">
        <f t="shared" ca="1" si="190"/>
        <v>43337.541396747867</v>
      </c>
      <c r="BD376" s="15">
        <f t="shared" ca="1" si="191"/>
        <v>50912.082116041529</v>
      </c>
      <c r="BE376" s="15">
        <f t="shared" ca="1" si="192"/>
        <v>59232.143968942044</v>
      </c>
      <c r="BF376" s="15">
        <f ca="1">Inputs!$B$13*EXP($B$9-0.5*C$6^2+C$6*Y376)</f>
        <v>13929.112323193352</v>
      </c>
      <c r="BG376" s="15">
        <f t="shared" ca="1" si="193"/>
        <v>18112.552637255678</v>
      </c>
      <c r="BH376" s="15">
        <f t="shared" ca="1" si="194"/>
        <v>28532.885557426536</v>
      </c>
      <c r="BI376" s="15">
        <f t="shared" ca="1" si="195"/>
        <v>34446.09262269234</v>
      </c>
      <c r="BJ376" s="15">
        <f t="shared" ca="1" si="196"/>
        <v>44424.141582963253</v>
      </c>
      <c r="BK376" s="15">
        <f t="shared" ca="1" si="197"/>
        <v>46104.518430176555</v>
      </c>
      <c r="BL376" s="15">
        <f t="shared" ca="1" si="198"/>
        <v>50852.731442397751</v>
      </c>
      <c r="BM376" s="15">
        <f t="shared" ca="1" si="199"/>
        <v>77262.453105076842</v>
      </c>
      <c r="BN376" s="15">
        <f t="shared" ca="1" si="200"/>
        <v>96212.912357041467</v>
      </c>
      <c r="BO376" s="15">
        <f t="shared" ca="1" si="201"/>
        <v>114183.25175657884</v>
      </c>
      <c r="BP376" s="15">
        <f t="shared" ca="1" si="202"/>
        <v>139985.23585811461</v>
      </c>
      <c r="BQ376" s="15">
        <f ca="1">Inputs!$B$20*EXP($B$10-0.5*C$7^2+C$7*AJ376)</f>
        <v>2541.7797969531043</v>
      </c>
      <c r="BR376" s="15">
        <f t="shared" ca="1" si="203"/>
        <v>3509.9464854527487</v>
      </c>
      <c r="BS376" s="15">
        <f t="shared" ca="1" si="204"/>
        <v>6236.9531473982988</v>
      </c>
      <c r="BT376" s="15">
        <f t="shared" ca="1" si="205"/>
        <v>10298.598002782152</v>
      </c>
      <c r="BU376" s="15">
        <f t="shared" ca="1" si="206"/>
        <v>17933.550530482637</v>
      </c>
      <c r="BV376" s="15">
        <f t="shared" ca="1" si="207"/>
        <v>22486.560967863148</v>
      </c>
      <c r="BW376" s="15">
        <f t="shared" ca="1" si="208"/>
        <v>34644.28251098685</v>
      </c>
      <c r="BX376" s="15">
        <f t="shared" ca="1" si="209"/>
        <v>59712.556336571768</v>
      </c>
      <c r="BY376" s="15">
        <f t="shared" ca="1" si="210"/>
        <v>77507.17238487638</v>
      </c>
      <c r="BZ376" s="15">
        <f t="shared" ca="1" si="211"/>
        <v>100625.40350882405</v>
      </c>
      <c r="CA376" s="15">
        <f t="shared" ca="1" si="212"/>
        <v>170231.02776176558</v>
      </c>
      <c r="CB376" s="15">
        <f ca="1">(AU376*DCF!C$10-DCF!C$5*MAX(AU376*DCF!C$10,0)-MAX(AU376-Inputs!$B$6,0)/Inputs!$B$10)*DCF!C$6</f>
        <v>1041.3701179225468</v>
      </c>
      <c r="CC376" s="15">
        <f ca="1">(AV376*DCF!D$10-DCF!D$5*MAX(AV376*DCF!D$10,0)-MAX(AV376-AU376,0)/Inputs!$B$10)*DCF!D$6</f>
        <v>1267.6833888631038</v>
      </c>
      <c r="CD376" s="15">
        <f ca="1">(AW376*DCF!E$10-DCF!E$5*MAX(AW376*DCF!E$10,0)-MAX(AW376-AV376,0)/Inputs!$B$10)*DCF!E$6</f>
        <v>1470.1833482146592</v>
      </c>
      <c r="CE376" s="15">
        <f ca="1">(AX376*DCF!F$10-DCF!F$5*MAX(AX376*DCF!F$10,0)-MAX(AX376-AW376,0)/Inputs!$B$10)*DCF!F$6</f>
        <v>2284.2875375957165</v>
      </c>
      <c r="CF376" s="15">
        <f ca="1">(AY376*DCF!G$10-DCF!G$5*MAX(AY376*DCF!G$10,0)-MAX(AY376-AX376,0)/Inputs!$B$10)*DCF!G$6</f>
        <v>2678.5180883704866</v>
      </c>
      <c r="CG376" s="15">
        <f ca="1">(AZ376*DCF!H$10-DCF!H$5*MAX(AZ376*DCF!H$10,0)-MAX(AZ376-AY376,0)/Inputs!$B$10)*DCF!H$6</f>
        <v>2946.1175736213868</v>
      </c>
      <c r="CH376" s="15">
        <f ca="1">(BA376*DCF!I$10-DCF!I$5*MAX(BA376*DCF!I$10,0)-MAX(BA376-AZ376,0)/Inputs!$B$10)*DCF!I$6</f>
        <v>3606.1606710309488</v>
      </c>
      <c r="CI376" s="15">
        <f ca="1">(BB376*DCF!J$10-DCF!J$5*MAX(BB376*DCF!J$10,0)-MAX(BB376-BA376,0)/Inputs!$B$10)*DCF!J$6</f>
        <v>4419.0037973530098</v>
      </c>
      <c r="CJ376" s="15">
        <f ca="1">(BC376*DCF!K$10-DCF!K$5*MAX(BC376*DCF!K$10,0)-MAX(BC376-BB376,0)/Inputs!$B$10)*DCF!K$6</f>
        <v>6075.4497446318637</v>
      </c>
      <c r="CK376" s="15">
        <f ca="1">(BD376*DCF!L$10-DCF!L$5*MAX(BD376*DCF!L$10,0)-MAX(BD376-BC376,0)/Inputs!$B$10)*DCF!L$6</f>
        <v>6698.9993680790667</v>
      </c>
      <c r="CL376" s="15">
        <f ca="1">(BE376*DCF!M$10-DCF!M$5*MAX(BE376*DCF!M$10,0)-MAX(BE376-BD376,0)/Inputs!$B$10)*DCF!M$6</f>
        <v>7364.5013379071752</v>
      </c>
      <c r="CM376" s="15">
        <f ca="1">(BF376*DCF!C$28-DCF!C$5*MAX(BF376*DCF!C$28,0)-MAX(BF376-Inputs!$B$13,0)/Inputs!$B$17)*DCF!C$6</f>
        <v>3663.9808168500012</v>
      </c>
      <c r="CN376" s="15">
        <f ca="1">(BG376*DCF!D$28-DCF!D$5*MAX(BG376*DCF!D$28,0)-MAX(BG376-BF376,0)/Inputs!$B$17)*DCF!D$6</f>
        <v>4442.044867999788</v>
      </c>
      <c r="CO376" s="15">
        <f ca="1">(BH376*DCF!E$28-DCF!E$5*MAX(BH376*DCF!E$28,0)-MAX(BH376-BG376,0)/Inputs!$B$17)*DCF!E$6</f>
        <v>6027.3170741244094</v>
      </c>
      <c r="CP376" s="15">
        <f ca="1">(BI376*DCF!F$28-DCF!F$5*MAX(BI376*DCF!F$28,0)-MAX(BI376-BH376,0)/Inputs!$B$17)*DCF!F$6</f>
        <v>8274.6139956731549</v>
      </c>
      <c r="CQ376" s="15">
        <f ca="1">(BJ376*DCF!G$28-DCF!G$5*MAX(BJ376*DCF!G$28,0)-MAX(BJ376-BI376,0)/Inputs!$B$17)*DCF!G$6</f>
        <v>9847.9713146611375</v>
      </c>
      <c r="CR376" s="15">
        <f ca="1">(BK376*DCF!H$28-DCF!H$5*MAX(BK376*DCF!H$28,0)-MAX(BK376-BJ376,0)/Inputs!$B$17)*DCF!H$6</f>
        <v>11141.072661686771</v>
      </c>
      <c r="CS376" s="15">
        <f ca="1">(BL376*DCF!I$28-DCF!I$5*MAX(BL376*DCF!I$28,0)-MAX(BL376-BK376,0)/Inputs!$B$17)*DCF!I$6</f>
        <v>11276.660109104832</v>
      </c>
      <c r="CT376" s="15">
        <f ca="1">(BM376*DCF!J$28-DCF!J$5*MAX(BM376*DCF!J$28,0)-MAX(BM376-BL376,0)/Inputs!$B$17)*DCF!J$6</f>
        <v>13734.227739206159</v>
      </c>
      <c r="CU376" s="15">
        <f ca="1">(BN376*DCF!K$28-DCF!K$5*MAX(BN376*DCF!K$28,0)-MAX(BN376-BM376,0)/Inputs!$B$17)*DCF!K$6</f>
        <v>17997.37504838212</v>
      </c>
      <c r="CV376" s="15">
        <f ca="1">(BO376*DCF!L$28-DCF!L$5*MAX(BO376*DCF!L$28,0)-MAX(BO376-BN376,0)/Inputs!$B$17)*DCF!L$6</f>
        <v>20748.581549115021</v>
      </c>
      <c r="CW376" s="15">
        <f ca="1">(BP376*DCF!M$28-DCF!M$5*MAX(BP376*DCF!M$28,0)-MAX(BP376-BO376,0)/Inputs!$B$17)*DCF!M$6</f>
        <v>23641.270784039403</v>
      </c>
      <c r="CX376" s="15">
        <f ca="1">(BQ376*DCF!C$46-DCF!C$5*MAX(BQ376*DCF!C$46,0)-MAX(BQ376-Inputs!$B$20,0)/Inputs!$B$24)*DCF!C$6</f>
        <v>-587.01611938870769</v>
      </c>
      <c r="CY376" s="15">
        <f ca="1">(BR376*DCF!D$46-DCF!D$5*MAX(BR376*DCF!D$46,0)-MAX(BR376-BQ376,0)/Inputs!$B$24)*DCF!D$6</f>
        <v>-1012.1747015262735</v>
      </c>
      <c r="CZ376" s="15">
        <f ca="1">(BS376*DCF!E$46-DCF!E$5*MAX(BS376*DCF!E$46,0)-MAX(BS376-BR376,0)/Inputs!$B$24)*DCF!E$6</f>
        <v>-1812.4415218629699</v>
      </c>
      <c r="DA376" s="15">
        <f ca="1">(BT376*DCF!F$46-DCF!F$5*MAX(BT376*DCF!F$46,0)-MAX(BT376-BS376,0)/Inputs!$B$24)*DCF!F$6</f>
        <v>-2228.9823094998883</v>
      </c>
      <c r="DB376" s="15">
        <f ca="1">(BU376*DCF!G$46-DCF!G$5*MAX(BU376*DCF!G$46,0)-MAX(BU376-BT376,0)/Inputs!$B$24)*DCF!G$6</f>
        <v>-3171.4963895514734</v>
      </c>
      <c r="DC376" s="15">
        <f ca="1">(BV376*DCF!H$46-DCF!H$5*MAX(BV376*DCF!H$46,0)-MAX(BV376-BU376,0)/Inputs!$B$24)*DCF!H$6</f>
        <v>-1414.8200966582035</v>
      </c>
      <c r="DD376" s="15">
        <f ca="1">(BW376*DCF!I$46-DCF!I$5*MAX(BW376*DCF!I$46,0)-MAX(BW376-BV376,0)/Inputs!$B$24)*DCF!I$6</f>
        <v>-2689.8883952067131</v>
      </c>
      <c r="DE376" s="15">
        <f ca="1">(BX376*DCF!J$46-DCF!J$5*MAX(BX376*DCF!J$46,0)-MAX(BX376-BW376,0)/Inputs!$B$24)*DCF!J$6</f>
        <v>-4142.9200961249308</v>
      </c>
      <c r="DF376" s="15">
        <f ca="1">(BY376*DCF!K$46-DCF!K$5*MAX(BY376*DCF!K$46,0)-MAX(BY376-BX376,0)/Inputs!$B$24)*DCF!K$6</f>
        <v>68.261172845115894</v>
      </c>
      <c r="DG376" s="15">
        <f ca="1">(BZ376*DCF!L$46-DCF!L$5*MAX(BZ376*DCF!L$46,0)-MAX(BZ376-BY376,0)/Inputs!$B$24)*DCF!L$6</f>
        <v>1724.0366865119131</v>
      </c>
      <c r="DH376" s="15">
        <f ca="1">(CA376*DCF!M$46-DCF!M$5*MAX(CA376*DCF!M$46,0)-MAX(CA376-BZ376,0)/Inputs!$B$24)*DCF!M$6</f>
        <v>-1206.0428770604194</v>
      </c>
      <c r="DI376" s="15">
        <f ca="1">SUM(CB376:CL376)+BE376*DCF!M$10*(1+Inputs!$B$30)*(1-Inputs!$B$33)*(1-Inputs!$B$30/Inputs!$B$31)/(Inputs!$B$29-Inputs!$B$30)*DCF!M$6</f>
        <v>204696.11490317236</v>
      </c>
      <c r="DJ376" s="15">
        <f ca="1">SUM(CM376:CW376)+BP376*DCF!M$28*(1+Inputs!$B$30)*(1-Inputs!$B$33)*(1-Inputs!$B$30/Inputs!$B$31)/(Inputs!$B$29-Inputs!$B$30)*DCF!M$6</f>
        <v>650236.13263583067</v>
      </c>
      <c r="DK376" s="15">
        <f ca="1">SUM(CX376:DH376)+CA376*DCF!M$46*(1+Inputs!$B$30)*(1-Inputs!$B$33)*(1-Inputs!$B$30/Inputs!$B$31)/(Inputs!$B$29-Inputs!$B$30)*DCF!M$6</f>
        <v>246723.8494265296</v>
      </c>
      <c r="DM376" s="15">
        <f ca="1">DI376+DJ376+DK376+Inputs!$B$34+Inputs!$B$36-Inputs!$B$35</f>
        <v>1178507.0969655327</v>
      </c>
    </row>
    <row r="377" spans="1:117" x14ac:dyDescent="0.75">
      <c r="A377" s="11">
        <v>364</v>
      </c>
      <c r="C377" s="24">
        <f t="shared" ca="1" si="216"/>
        <v>-1.884655231358294</v>
      </c>
      <c r="D377" s="24">
        <f t="shared" ca="1" si="216"/>
        <v>-0.74877089907389449</v>
      </c>
      <c r="E377" s="24">
        <f t="shared" ca="1" si="216"/>
        <v>0.13073991429447288</v>
      </c>
      <c r="F377" s="24">
        <f t="shared" ca="1" si="216"/>
        <v>-1.4555936346729728</v>
      </c>
      <c r="G377" s="24">
        <f t="shared" ca="1" si="216"/>
        <v>-1.7890945670082743</v>
      </c>
      <c r="H377" s="24">
        <f t="shared" ca="1" si="216"/>
        <v>0.41289422685810662</v>
      </c>
      <c r="I377" s="24">
        <f t="shared" ca="1" si="216"/>
        <v>0.80729026488160782</v>
      </c>
      <c r="J377" s="24">
        <f t="shared" ca="1" si="216"/>
        <v>0.59589831867658449</v>
      </c>
      <c r="K377" s="24">
        <f t="shared" ca="1" si="216"/>
        <v>-0.47968663837700848</v>
      </c>
      <c r="L377" s="24">
        <f t="shared" ca="1" si="216"/>
        <v>-1.3587551377302354</v>
      </c>
      <c r="M377" s="24">
        <f t="shared" ca="1" si="216"/>
        <v>2.2049707315627067</v>
      </c>
      <c r="N377" s="24">
        <f ca="1">SQRT(Inputs!$B$38)*C377+SQRT(1-Inputs!$B$38)*_xlfn.NORM.S.INV(RAND())</f>
        <v>-0.92730167857937262</v>
      </c>
      <c r="O377" s="24">
        <f ca="1">SQRT(Inputs!$B$38)*D377+SQRT(1-Inputs!$B$38)*_xlfn.NORM.S.INV(RAND())</f>
        <v>-1.8046527803657537</v>
      </c>
      <c r="P377" s="24">
        <f ca="1">SQRT(Inputs!$B$38)*E377+SQRT(1-Inputs!$B$38)*_xlfn.NORM.S.INV(RAND())</f>
        <v>0.83790143600202804</v>
      </c>
      <c r="Q377" s="24">
        <f ca="1">SQRT(Inputs!$B$38)*F377+SQRT(1-Inputs!$B$38)*_xlfn.NORM.S.INV(RAND())</f>
        <v>-2.1259653751651113</v>
      </c>
      <c r="R377" s="24">
        <f ca="1">SQRT(Inputs!$B$38)*G377+SQRT(1-Inputs!$B$38)*_xlfn.NORM.S.INV(RAND())</f>
        <v>-1.305565149887763</v>
      </c>
      <c r="S377" s="24">
        <f ca="1">SQRT(Inputs!$B$38)*H377+SQRT(1-Inputs!$B$38)*_xlfn.NORM.S.INV(RAND())</f>
        <v>-0.58394176835580902</v>
      </c>
      <c r="T377" s="24">
        <f ca="1">SQRT(Inputs!$B$38)*I377+SQRT(1-Inputs!$B$38)*_xlfn.NORM.S.INV(RAND())</f>
        <v>0.30185452744943214</v>
      </c>
      <c r="U377" s="24">
        <f ca="1">SQRT(Inputs!$B$38)*J377+SQRT(1-Inputs!$B$38)*_xlfn.NORM.S.INV(RAND())</f>
        <v>1.2811393643374687</v>
      </c>
      <c r="V377" s="24">
        <f ca="1">SQRT(Inputs!$B$38)*K377+SQRT(1-Inputs!$B$38)*_xlfn.NORM.S.INV(RAND())</f>
        <v>-1.423814166818139</v>
      </c>
      <c r="W377" s="24">
        <f ca="1">SQRT(Inputs!$B$38)*L377+SQRT(1-Inputs!$B$38)*_xlfn.NORM.S.INV(RAND())</f>
        <v>-1.2657114425756095</v>
      </c>
      <c r="X377" s="24">
        <f ca="1">SQRT(Inputs!$B$38)*M377+SQRT(1-Inputs!$B$38)*_xlfn.NORM.S.INV(RAND())</f>
        <v>0.42877985766997484</v>
      </c>
      <c r="Y377" s="24">
        <f ca="1">SQRT(Inputs!$B$38)*C377+SQRT(1-Inputs!$B$38)*_xlfn.NORM.S.INV(RAND())</f>
        <v>0.85298812603351948</v>
      </c>
      <c r="Z377" s="24">
        <f ca="1">SQRT(Inputs!$B$38)*D377+SQRT(1-Inputs!$B$38)*_xlfn.NORM.S.INV(RAND())</f>
        <v>0.54851000908306835</v>
      </c>
      <c r="AA377" s="24">
        <f ca="1">SQRT(Inputs!$B$38)*E377+SQRT(1-Inputs!$B$38)*_xlfn.NORM.S.INV(RAND())</f>
        <v>0.6672122375744598</v>
      </c>
      <c r="AB377" s="24">
        <f ca="1">SQRT(Inputs!$B$38)*F377+SQRT(1-Inputs!$B$38)*_xlfn.NORM.S.INV(RAND())</f>
        <v>-0.17288284515218255</v>
      </c>
      <c r="AC377" s="24">
        <f ca="1">SQRT(Inputs!$B$38)*G377+SQRT(1-Inputs!$B$38)*_xlfn.NORM.S.INV(RAND())</f>
        <v>-1.5363307033669797</v>
      </c>
      <c r="AD377" s="24">
        <f ca="1">SQRT(Inputs!$B$38)*H377+SQRT(1-Inputs!$B$38)*_xlfn.NORM.S.INV(RAND())</f>
        <v>0.43929769082396386</v>
      </c>
      <c r="AE377" s="24">
        <f ca="1">SQRT(Inputs!$B$38)*I377+SQRT(1-Inputs!$B$38)*_xlfn.NORM.S.INV(RAND())</f>
        <v>-0.11004571354381654</v>
      </c>
      <c r="AF377" s="24">
        <f ca="1">SQRT(Inputs!$B$38)*J377+SQRT(1-Inputs!$B$38)*_xlfn.NORM.S.INV(RAND())</f>
        <v>0.28677087893902686</v>
      </c>
      <c r="AG377" s="24">
        <f ca="1">SQRT(Inputs!$B$38)*K377+SQRT(1-Inputs!$B$38)*_xlfn.NORM.S.INV(RAND())</f>
        <v>0.30690650517786727</v>
      </c>
      <c r="AH377" s="24">
        <f ca="1">SQRT(Inputs!$B$38)*L377+SQRT(1-Inputs!$B$38)*_xlfn.NORM.S.INV(RAND())</f>
        <v>0.90625313167660071</v>
      </c>
      <c r="AI377" s="24">
        <f ca="1">SQRT(Inputs!$B$38)*M377+SQRT(1-Inputs!$B$38)*_xlfn.NORM.S.INV(RAND())</f>
        <v>-0.6753145381151473</v>
      </c>
      <c r="AJ377" s="24">
        <f ca="1">SQRT(Inputs!$B$38)*C377+SQRT(1-Inputs!$B$38)*_xlfn.NORM.S.INV(RAND())</f>
        <v>-0.17133521415888142</v>
      </c>
      <c r="AK377" s="24">
        <f ca="1">SQRT(Inputs!$B$38)*D377+SQRT(1-Inputs!$B$38)*_xlfn.NORM.S.INV(RAND())</f>
        <v>-0.8518200730602099</v>
      </c>
      <c r="AL377" s="24">
        <f ca="1">SQRT(Inputs!$B$38)*E377+SQRT(1-Inputs!$B$38)*_xlfn.NORM.S.INV(RAND())</f>
        <v>0.65731498164456459</v>
      </c>
      <c r="AM377" s="24">
        <f ca="1">SQRT(Inputs!$B$38)*F377+SQRT(1-Inputs!$B$38)*_xlfn.NORM.S.INV(RAND())</f>
        <v>0.67746127075758</v>
      </c>
      <c r="AN377" s="24">
        <f ca="1">SQRT(Inputs!$B$38)*G377+SQRT(1-Inputs!$B$38)*_xlfn.NORM.S.INV(RAND())</f>
        <v>-1.1813406902531316</v>
      </c>
      <c r="AO377" s="24">
        <f ca="1">SQRT(Inputs!$B$38)*H377+SQRT(1-Inputs!$B$38)*_xlfn.NORM.S.INV(RAND())</f>
        <v>1.0169676091487865</v>
      </c>
      <c r="AP377" s="24">
        <f ca="1">SQRT(Inputs!$B$38)*I377+SQRT(1-Inputs!$B$38)*_xlfn.NORM.S.INV(RAND())</f>
        <v>0.86081762821765984</v>
      </c>
      <c r="AQ377" s="24">
        <f ca="1">SQRT(Inputs!$B$38)*J377+SQRT(1-Inputs!$B$38)*_xlfn.NORM.S.INV(RAND())</f>
        <v>1.1189384144177446</v>
      </c>
      <c r="AR377" s="24">
        <f ca="1">SQRT(Inputs!$B$38)*K377+SQRT(1-Inputs!$B$38)*_xlfn.NORM.S.INV(RAND())</f>
        <v>0.4670645051096825</v>
      </c>
      <c r="AS377" s="24">
        <f ca="1">SQRT(Inputs!$B$38)*L377+SQRT(1-Inputs!$B$38)*_xlfn.NORM.S.INV(RAND())</f>
        <v>-1.0828212505069443</v>
      </c>
      <c r="AT377" s="24">
        <f ca="1">SQRT(Inputs!$B$38)*M377+SQRT(1-Inputs!$B$38)*_xlfn.NORM.S.INV(RAND())</f>
        <v>2.6234069439160006</v>
      </c>
      <c r="AU377" s="15">
        <f ca="1">Inputs!$B$6*EXP($B$8-0.5*C$5^2+C$5*N377)</f>
        <v>4270.5898793926945</v>
      </c>
      <c r="AV377" s="15">
        <f t="shared" ca="1" si="183"/>
        <v>3986.8168427144406</v>
      </c>
      <c r="AW377" s="15">
        <f t="shared" ca="1" si="184"/>
        <v>5442.8666092986132</v>
      </c>
      <c r="AX377" s="15">
        <f t="shared" ca="1" si="185"/>
        <v>5095.1587953556573</v>
      </c>
      <c r="AY377" s="15">
        <f t="shared" ca="1" si="186"/>
        <v>5346.2155589452823</v>
      </c>
      <c r="AZ377" s="15">
        <f t="shared" ca="1" si="187"/>
        <v>6131.3475377660698</v>
      </c>
      <c r="BA377" s="15">
        <f t="shared" ca="1" si="188"/>
        <v>7744.0268467112564</v>
      </c>
      <c r="BB377" s="15">
        <f t="shared" ca="1" si="189"/>
        <v>10779.560853134453</v>
      </c>
      <c r="BC377" s="15">
        <f t="shared" ca="1" si="190"/>
        <v>11506.870382943647</v>
      </c>
      <c r="BD377" s="15">
        <f t="shared" ca="1" si="191"/>
        <v>12523.108919833772</v>
      </c>
      <c r="BE377" s="15">
        <f t="shared" ca="1" si="192"/>
        <v>15956.612674992635</v>
      </c>
      <c r="BF377" s="15">
        <f ca="1">Inputs!$B$13*EXP($B$9-0.5*C$6^2+C$6*Y377)</f>
        <v>16379.276014379309</v>
      </c>
      <c r="BG377" s="15">
        <f t="shared" ca="1" si="193"/>
        <v>22038.762001225816</v>
      </c>
      <c r="BH377" s="15">
        <f t="shared" ca="1" si="194"/>
        <v>30078.277408958846</v>
      </c>
      <c r="BI377" s="15">
        <f t="shared" ca="1" si="195"/>
        <v>35853.46671019106</v>
      </c>
      <c r="BJ377" s="15">
        <f t="shared" ca="1" si="196"/>
        <v>35222.6294862063</v>
      </c>
      <c r="BK377" s="15">
        <f t="shared" ca="1" si="197"/>
        <v>45893.402519954987</v>
      </c>
      <c r="BL377" s="15">
        <f t="shared" ca="1" si="198"/>
        <v>55576.255043524929</v>
      </c>
      <c r="BM377" s="15">
        <f t="shared" ca="1" si="199"/>
        <v>70792.801445897116</v>
      </c>
      <c r="BN377" s="15">
        <f t="shared" ca="1" si="200"/>
        <v>90328.053513132021</v>
      </c>
      <c r="BO377" s="15">
        <f t="shared" ca="1" si="201"/>
        <v>123486.01788002791</v>
      </c>
      <c r="BP377" s="15">
        <f t="shared" ca="1" si="202"/>
        <v>140793.16228541385</v>
      </c>
      <c r="BQ377" s="15">
        <f ca="1">Inputs!$B$20*EXP($B$10-0.5*C$7^2+C$7*AJ377)</f>
        <v>4036.6041127231424</v>
      </c>
      <c r="BR377" s="15">
        <f t="shared" ca="1" si="203"/>
        <v>4178.9677332332994</v>
      </c>
      <c r="BS377" s="15">
        <f t="shared" ca="1" si="204"/>
        <v>6911.6910442939206</v>
      </c>
      <c r="BT377" s="15">
        <f t="shared" ca="1" si="205"/>
        <v>11383.161629724762</v>
      </c>
      <c r="BU377" s="15">
        <f t="shared" ca="1" si="206"/>
        <v>11853.482608599561</v>
      </c>
      <c r="BV377" s="15">
        <f t="shared" ca="1" si="207"/>
        <v>20738.116370667514</v>
      </c>
      <c r="BW377" s="15">
        <f t="shared" ca="1" si="208"/>
        <v>34722.126151886914</v>
      </c>
      <c r="BX377" s="15">
        <f t="shared" ca="1" si="209"/>
        <v>60776.940059425986</v>
      </c>
      <c r="BY377" s="15">
        <f t="shared" ca="1" si="210"/>
        <v>93119.061362654407</v>
      </c>
      <c r="BZ377" s="15">
        <f t="shared" ca="1" si="211"/>
        <v>107075.30263483226</v>
      </c>
      <c r="CA377" s="15">
        <f t="shared" ca="1" si="212"/>
        <v>239735.22862861375</v>
      </c>
      <c r="CB377" s="15">
        <f ca="1">(AU377*DCF!C$10-DCF!C$5*MAX(AU377*DCF!C$10,0)-MAX(AU377-Inputs!$B$6,0)/Inputs!$B$10)*DCF!C$6</f>
        <v>1048.0058880967958</v>
      </c>
      <c r="CC377" s="15">
        <f ca="1">(AV377*DCF!D$10-DCF!D$5*MAX(AV377*DCF!D$10,0)-MAX(AV377-AU377,0)/Inputs!$B$10)*DCF!D$6</f>
        <v>971.75959561412822</v>
      </c>
      <c r="CD377" s="15">
        <f ca="1">(AW377*DCF!E$10-DCF!E$5*MAX(AW377*DCF!E$10,0)-MAX(AW377-AV377,0)/Inputs!$B$10)*DCF!E$6</f>
        <v>928.70855204482598</v>
      </c>
      <c r="CE377" s="15">
        <f ca="1">(AX377*DCF!F$10-DCF!F$5*MAX(AX377*DCF!F$10,0)-MAX(AX377-AW377,0)/Inputs!$B$10)*DCF!F$6</f>
        <v>1112.2650449570119</v>
      </c>
      <c r="CF377" s="15">
        <f ca="1">(AY377*DCF!G$10-DCF!G$5*MAX(AY377*DCF!G$10,0)-MAX(AY377-AX377,0)/Inputs!$B$10)*DCF!G$6</f>
        <v>1053.2759951517169</v>
      </c>
      <c r="CG377" s="15">
        <f ca="1">(AZ377*DCF!H$10-DCF!H$5*MAX(AZ377*DCF!H$10,0)-MAX(AZ377-AY377,0)/Inputs!$B$10)*DCF!H$6</f>
        <v>1050.9912641706501</v>
      </c>
      <c r="CH377" s="15">
        <f ca="1">(BA377*DCF!I$10-DCF!I$5*MAX(BA377*DCF!I$10,0)-MAX(BA377-AZ377,0)/Inputs!$B$10)*DCF!I$6</f>
        <v>1150.0152920912681</v>
      </c>
      <c r="CI377" s="15">
        <f ca="1">(BB377*DCF!J$10-DCF!J$5*MAX(BB377*DCF!J$10,0)-MAX(BB377-BA377,0)/Inputs!$B$10)*DCF!J$6</f>
        <v>1389.812497387258</v>
      </c>
      <c r="CJ377" s="15">
        <f ca="1">(BC377*DCF!K$10-DCF!K$5*MAX(BC377*DCF!K$10,0)-MAX(BC377-BB377,0)/Inputs!$B$10)*DCF!K$6</f>
        <v>1750.6090677651321</v>
      </c>
      <c r="CK377" s="15">
        <f ca="1">(BD377*DCF!L$10-DCF!L$5*MAX(BD377*DCF!L$10,0)-MAX(BD377-BC377,0)/Inputs!$B$10)*DCF!L$6</f>
        <v>1757.3068669852246</v>
      </c>
      <c r="CL377" s="15">
        <f ca="1">(BE377*DCF!M$10-DCF!M$5*MAX(BE377*DCF!M$10,0)-MAX(BE377-BD377,0)/Inputs!$B$10)*DCF!M$6</f>
        <v>1841.5157217899164</v>
      </c>
      <c r="CM377" s="15">
        <f ca="1">(BF377*DCF!C$28-DCF!C$5*MAX(BF377*DCF!C$28,0)-MAX(BF377-Inputs!$B$13,0)/Inputs!$B$17)*DCF!C$6</f>
        <v>3845.8970415119475</v>
      </c>
      <c r="CN377" s="15">
        <f ca="1">(BG377*DCF!D$28-DCF!D$5*MAX(BG377*DCF!D$28,0)-MAX(BG377-BF377,0)/Inputs!$B$17)*DCF!D$6</f>
        <v>5283.495860894508</v>
      </c>
      <c r="CO377" s="15">
        <f ca="1">(BH377*DCF!E$28-DCF!E$5*MAX(BH377*DCF!E$28,0)-MAX(BH377-BG377,0)/Inputs!$B$17)*DCF!E$6</f>
        <v>6934.2259246777403</v>
      </c>
      <c r="CP377" s="15">
        <f ca="1">(BI377*DCF!F$28-DCF!F$5*MAX(BI377*DCF!F$28,0)-MAX(BI377-BH377,0)/Inputs!$B$17)*DCF!F$6</f>
        <v>8681.807304461252</v>
      </c>
      <c r="CQ377" s="15">
        <f ca="1">(BJ377*DCF!G$28-DCF!G$5*MAX(BJ377*DCF!G$28,0)-MAX(BJ377-BI377,0)/Inputs!$B$17)*DCF!G$6</f>
        <v>9138.7784535160863</v>
      </c>
      <c r="CR377" s="15">
        <f ca="1">(BK377*DCF!H$28-DCF!H$5*MAX(BK377*DCF!H$28,0)-MAX(BK377-BJ377,0)/Inputs!$B$17)*DCF!H$6</f>
        <v>9692.0061029572698</v>
      </c>
      <c r="CS377" s="15">
        <f ca="1">(BL377*DCF!I$28-DCF!I$5*MAX(BL377*DCF!I$28,0)-MAX(BL377-BK377,0)/Inputs!$B$17)*DCF!I$6</f>
        <v>11679.138977467279</v>
      </c>
      <c r="CT377" s="15">
        <f ca="1">(BM377*DCF!J$28-DCF!J$5*MAX(BM377*DCF!J$28,0)-MAX(BM377-BL377,0)/Inputs!$B$17)*DCF!J$6</f>
        <v>13775.0819361086</v>
      </c>
      <c r="CU377" s="15">
        <f ca="1">(BN377*DCF!K$28-DCF!K$5*MAX(BN377*DCF!K$28,0)-MAX(BN377-BM377,0)/Inputs!$B$17)*DCF!K$6</f>
        <v>16682.962201531915</v>
      </c>
      <c r="CV377" s="15">
        <f ca="1">(BO377*DCF!L$28-DCF!L$5*MAX(BO377*DCF!L$28,0)-MAX(BO377-BN377,0)/Inputs!$B$17)*DCF!L$6</f>
        <v>20886.17356442715</v>
      </c>
      <c r="CW377" s="15">
        <f ca="1">(BP377*DCF!M$28-DCF!M$5*MAX(BP377*DCF!M$28,0)-MAX(BP377-BO377,0)/Inputs!$B$17)*DCF!M$6</f>
        <v>24681.232056149453</v>
      </c>
      <c r="CX377" s="15">
        <f ca="1">(BQ377*DCF!C$46-DCF!C$5*MAX(BQ377*DCF!C$46,0)-MAX(BQ377-Inputs!$B$20,0)/Inputs!$B$24)*DCF!C$6</f>
        <v>-1318.2014637804682</v>
      </c>
      <c r="CY377" s="15">
        <f ca="1">(BR377*DCF!D$46-DCF!D$5*MAX(BR377*DCF!D$46,0)-MAX(BR377-BQ377,0)/Inputs!$B$24)*DCF!D$6</f>
        <v>-773.99771242194549</v>
      </c>
      <c r="CZ377" s="15">
        <f ca="1">(BS377*DCF!E$46-DCF!E$5*MAX(BS377*DCF!E$46,0)-MAX(BS377-BR377,0)/Inputs!$B$24)*DCF!E$6</f>
        <v>-1894.4837986819966</v>
      </c>
      <c r="DA377" s="15">
        <f ca="1">(BT377*DCF!F$46-DCF!F$5*MAX(BT377*DCF!F$46,0)-MAX(BT377-BS377,0)/Inputs!$B$24)*DCF!F$6</f>
        <v>-2457.1975938379046</v>
      </c>
      <c r="DB377" s="15">
        <f ca="1">(BU377*DCF!G$46-DCF!G$5*MAX(BU377*DCF!G$46,0)-MAX(BU377-BT377,0)/Inputs!$B$24)*DCF!G$6</f>
        <v>-556.93442021682586</v>
      </c>
      <c r="DC377" s="15">
        <f ca="1">(BV377*DCF!H$46-DCF!H$5*MAX(BV377*DCF!H$46,0)-MAX(BV377-BU377,0)/Inputs!$B$24)*DCF!H$6</f>
        <v>-2760.8455045083801</v>
      </c>
      <c r="DD377" s="15">
        <f ca="1">(BW377*DCF!I$46-DCF!I$5*MAX(BW377*DCF!I$46,0)-MAX(BW377-BV377,0)/Inputs!$B$24)*DCF!I$6</f>
        <v>-3212.3472683529185</v>
      </c>
      <c r="DE377" s="15">
        <f ca="1">(BX377*DCF!J$46-DCF!J$5*MAX(BX377*DCF!J$46,0)-MAX(BX377-BW377,0)/Inputs!$B$24)*DCF!J$6</f>
        <v>-4359.8864551416336</v>
      </c>
      <c r="DF377" s="15">
        <f ca="1">(BY377*DCF!K$46-DCF!K$5*MAX(BY377*DCF!K$46,0)-MAX(BY377-BX377,0)/Inputs!$B$24)*DCF!K$6</f>
        <v>-2603.68692972703</v>
      </c>
      <c r="DG377" s="15">
        <f ca="1">(BZ377*DCF!L$46-DCF!L$5*MAX(BZ377*DCF!L$46,0)-MAX(BZ377-BY377,0)/Inputs!$B$24)*DCF!L$6</f>
        <v>4243.2772879375952</v>
      </c>
      <c r="DH377" s="15">
        <f ca="1">(CA377*DCF!M$46-DCF!M$5*MAX(CA377*DCF!M$46,0)-MAX(CA377-BZ377,0)/Inputs!$B$24)*DCF!M$6</f>
        <v>-8939.0789964311898</v>
      </c>
      <c r="DI377" s="15">
        <f ca="1">SUM(CB377:CL377)+BE377*DCF!M$10*(1+Inputs!$B$30)*(1-Inputs!$B$33)*(1-Inputs!$B$30/Inputs!$B$31)/(Inputs!$B$29-Inputs!$B$30)*DCF!M$6</f>
        <v>58461.729864916859</v>
      </c>
      <c r="DJ377" s="15">
        <f ca="1">SUM(CM377:CW377)+BP377*DCF!M$28*(1+Inputs!$B$30)*(1-Inputs!$B$33)*(1-Inputs!$B$30/Inputs!$B$31)/(Inputs!$B$29-Inputs!$B$30)*DCF!M$6</f>
        <v>653719.77600655088</v>
      </c>
      <c r="DK377" s="15">
        <f ca="1">SUM(CX377:DH377)+CA377*DCF!M$46*(1+Inputs!$B$30)*(1-Inputs!$B$33)*(1-Inputs!$B$30/Inputs!$B$31)/(Inputs!$B$29-Inputs!$B$30)*DCF!M$6</f>
        <v>346025.67905797018</v>
      </c>
      <c r="DM377" s="15">
        <f ca="1">DI377+DJ377+DK377+Inputs!$B$34+Inputs!$B$36-Inputs!$B$35</f>
        <v>1135058.1849294379</v>
      </c>
    </row>
    <row r="378" spans="1:117" x14ac:dyDescent="0.75">
      <c r="A378" s="11">
        <v>365</v>
      </c>
      <c r="C378" s="24">
        <f t="shared" ca="1" si="216"/>
        <v>0.2355360226720177</v>
      </c>
      <c r="D378" s="24">
        <f t="shared" ca="1" si="216"/>
        <v>0.31544186686113584</v>
      </c>
      <c r="E378" s="24">
        <f t="shared" ca="1" si="216"/>
        <v>-0.7690526547751696</v>
      </c>
      <c r="F378" s="24">
        <f t="shared" ca="1" si="216"/>
        <v>-0.3694105221750511</v>
      </c>
      <c r="G378" s="24">
        <f t="shared" ca="1" si="216"/>
        <v>6.0329512828136513E-2</v>
      </c>
      <c r="H378" s="24">
        <f t="shared" ca="1" si="216"/>
        <v>-0.22874277710165722</v>
      </c>
      <c r="I378" s="24">
        <f t="shared" ca="1" si="216"/>
        <v>0.90464302571167554</v>
      </c>
      <c r="J378" s="24">
        <f t="shared" ca="1" si="216"/>
        <v>-1.0023171854726216</v>
      </c>
      <c r="K378" s="24">
        <f t="shared" ca="1" si="216"/>
        <v>-0.67133785241399513</v>
      </c>
      <c r="L378" s="24">
        <f t="shared" ca="1" si="216"/>
        <v>-0.62710921389931773</v>
      </c>
      <c r="M378" s="24">
        <f t="shared" ca="1" si="216"/>
        <v>1.2678516754674174</v>
      </c>
      <c r="N378" s="24">
        <f ca="1">SQRT(Inputs!$B$38)*C378+SQRT(1-Inputs!$B$38)*_xlfn.NORM.S.INV(RAND())</f>
        <v>-0.84275314135026413</v>
      </c>
      <c r="O378" s="24">
        <f ca="1">SQRT(Inputs!$B$38)*D378+SQRT(1-Inputs!$B$38)*_xlfn.NORM.S.INV(RAND())</f>
        <v>0.84274859760699083</v>
      </c>
      <c r="P378" s="24">
        <f ca="1">SQRT(Inputs!$B$38)*E378+SQRT(1-Inputs!$B$38)*_xlfn.NORM.S.INV(RAND())</f>
        <v>-0.97783390019086103</v>
      </c>
      <c r="Q378" s="24">
        <f ca="1">SQRT(Inputs!$B$38)*F378+SQRT(1-Inputs!$B$38)*_xlfn.NORM.S.INV(RAND())</f>
        <v>0.35571054292908388</v>
      </c>
      <c r="R378" s="24">
        <f ca="1">SQRT(Inputs!$B$38)*G378+SQRT(1-Inputs!$B$38)*_xlfn.NORM.S.INV(RAND())</f>
        <v>-6.9724451099923701E-2</v>
      </c>
      <c r="S378" s="24">
        <f ca="1">SQRT(Inputs!$B$38)*H378+SQRT(1-Inputs!$B$38)*_xlfn.NORM.S.INV(RAND())</f>
        <v>-0.59159452969409598</v>
      </c>
      <c r="T378" s="24">
        <f ca="1">SQRT(Inputs!$B$38)*I378+SQRT(1-Inputs!$B$38)*_xlfn.NORM.S.INV(RAND())</f>
        <v>0.5231047500346353</v>
      </c>
      <c r="U378" s="24">
        <f ca="1">SQRT(Inputs!$B$38)*J378+SQRT(1-Inputs!$B$38)*_xlfn.NORM.S.INV(RAND())</f>
        <v>-2.2860975501204548</v>
      </c>
      <c r="V378" s="24">
        <f ca="1">SQRT(Inputs!$B$38)*K378+SQRT(1-Inputs!$B$38)*_xlfn.NORM.S.INV(RAND())</f>
        <v>-1.2286282360387526</v>
      </c>
      <c r="W378" s="24">
        <f ca="1">SQRT(Inputs!$B$38)*L378+SQRT(1-Inputs!$B$38)*_xlfn.NORM.S.INV(RAND())</f>
        <v>-0.90633610463361824</v>
      </c>
      <c r="X378" s="24">
        <f ca="1">SQRT(Inputs!$B$38)*M378+SQRT(1-Inputs!$B$38)*_xlfn.NORM.S.INV(RAND())</f>
        <v>1.8258022108887886</v>
      </c>
      <c r="Y378" s="24">
        <f ca="1">SQRT(Inputs!$B$38)*C378+SQRT(1-Inputs!$B$38)*_xlfn.NORM.S.INV(RAND())</f>
        <v>0.48972355665326106</v>
      </c>
      <c r="Z378" s="24">
        <f ca="1">SQRT(Inputs!$B$38)*D378+SQRT(1-Inputs!$B$38)*_xlfn.NORM.S.INV(RAND())</f>
        <v>0.3761139104469497</v>
      </c>
      <c r="AA378" s="24">
        <f ca="1">SQRT(Inputs!$B$38)*E378+SQRT(1-Inputs!$B$38)*_xlfn.NORM.S.INV(RAND())</f>
        <v>-0.3140313610672737</v>
      </c>
      <c r="AB378" s="24">
        <f ca="1">SQRT(Inputs!$B$38)*F378+SQRT(1-Inputs!$B$38)*_xlfn.NORM.S.INV(RAND())</f>
        <v>0.22204089487344009</v>
      </c>
      <c r="AC378" s="24">
        <f ca="1">SQRT(Inputs!$B$38)*G378+SQRT(1-Inputs!$B$38)*_xlfn.NORM.S.INV(RAND())</f>
        <v>0.19666614186852738</v>
      </c>
      <c r="AD378" s="24">
        <f ca="1">SQRT(Inputs!$B$38)*H378+SQRT(1-Inputs!$B$38)*_xlfn.NORM.S.INV(RAND())</f>
        <v>-0.29336407092704753</v>
      </c>
      <c r="AE378" s="24">
        <f ca="1">SQRT(Inputs!$B$38)*I378+SQRT(1-Inputs!$B$38)*_xlfn.NORM.S.INV(RAND())</f>
        <v>1.6953181842202554</v>
      </c>
      <c r="AF378" s="24">
        <f ca="1">SQRT(Inputs!$B$38)*J378+SQRT(1-Inputs!$B$38)*_xlfn.NORM.S.INV(RAND())</f>
        <v>-6.6606561286405852E-2</v>
      </c>
      <c r="AG378" s="24">
        <f ca="1">SQRT(Inputs!$B$38)*K378+SQRT(1-Inputs!$B$38)*_xlfn.NORM.S.INV(RAND())</f>
        <v>-0.45595840842953572</v>
      </c>
      <c r="AH378" s="24">
        <f ca="1">SQRT(Inputs!$B$38)*L378+SQRT(1-Inputs!$B$38)*_xlfn.NORM.S.INV(RAND())</f>
        <v>-0.95064354473399337</v>
      </c>
      <c r="AI378" s="24">
        <f ca="1">SQRT(Inputs!$B$38)*M378+SQRT(1-Inputs!$B$38)*_xlfn.NORM.S.INV(RAND())</f>
        <v>0.95480923356060576</v>
      </c>
      <c r="AJ378" s="24">
        <f ca="1">SQRT(Inputs!$B$38)*C378+SQRT(1-Inputs!$B$38)*_xlfn.NORM.S.INV(RAND())</f>
        <v>-4.3791270453284681E-2</v>
      </c>
      <c r="AK378" s="24">
        <f ca="1">SQRT(Inputs!$B$38)*D378+SQRT(1-Inputs!$B$38)*_xlfn.NORM.S.INV(RAND())</f>
        <v>0.53880885745662088</v>
      </c>
      <c r="AL378" s="24">
        <f ca="1">SQRT(Inputs!$B$38)*E378+SQRT(1-Inputs!$B$38)*_xlfn.NORM.S.INV(RAND())</f>
        <v>-0.68960069825388137</v>
      </c>
      <c r="AM378" s="24">
        <f ca="1">SQRT(Inputs!$B$38)*F378+SQRT(1-Inputs!$B$38)*_xlfn.NORM.S.INV(RAND())</f>
        <v>-1.2328419205990149</v>
      </c>
      <c r="AN378" s="24">
        <f ca="1">SQRT(Inputs!$B$38)*G378+SQRT(1-Inputs!$B$38)*_xlfn.NORM.S.INV(RAND())</f>
        <v>-0.30701430543543307</v>
      </c>
      <c r="AO378" s="24">
        <f ca="1">SQRT(Inputs!$B$38)*H378+SQRT(1-Inputs!$B$38)*_xlfn.NORM.S.INV(RAND())</f>
        <v>-0.1281770841278817</v>
      </c>
      <c r="AP378" s="24">
        <f ca="1">SQRT(Inputs!$B$38)*I378+SQRT(1-Inputs!$B$38)*_xlfn.NORM.S.INV(RAND())</f>
        <v>0.50144460685587977</v>
      </c>
      <c r="AQ378" s="24">
        <f ca="1">SQRT(Inputs!$B$38)*J378+SQRT(1-Inputs!$B$38)*_xlfn.NORM.S.INV(RAND())</f>
        <v>0.15408451493591624</v>
      </c>
      <c r="AR378" s="24">
        <f ca="1">SQRT(Inputs!$B$38)*K378+SQRT(1-Inputs!$B$38)*_xlfn.NORM.S.INV(RAND())</f>
        <v>-0.71598551399099242</v>
      </c>
      <c r="AS378" s="24">
        <f ca="1">SQRT(Inputs!$B$38)*L378+SQRT(1-Inputs!$B$38)*_xlfn.NORM.S.INV(RAND())</f>
        <v>-0.4365997540221157</v>
      </c>
      <c r="AT378" s="24">
        <f ca="1">SQRT(Inputs!$B$38)*M378+SQRT(1-Inputs!$B$38)*_xlfn.NORM.S.INV(RAND())</f>
        <v>-0.63096910097091563</v>
      </c>
      <c r="AU378" s="15">
        <f ca="1">Inputs!$B$6*EXP($B$8-0.5*C$5^2+C$5*N378)</f>
        <v>4329.4395284971397</v>
      </c>
      <c r="AV378" s="15">
        <f t="shared" ca="1" si="183"/>
        <v>5965.1368177905906</v>
      </c>
      <c r="AW378" s="15">
        <f t="shared" ca="1" si="184"/>
        <v>6374.6949613026936</v>
      </c>
      <c r="AX378" s="15">
        <f t="shared" ca="1" si="185"/>
        <v>8136.5329508449986</v>
      </c>
      <c r="AY378" s="15">
        <f t="shared" ca="1" si="186"/>
        <v>9863.0313615910836</v>
      </c>
      <c r="AZ378" s="15">
        <f t="shared" ca="1" si="187"/>
        <v>11301.963346477769</v>
      </c>
      <c r="BA378" s="15">
        <f t="shared" ca="1" si="188"/>
        <v>14609.028141535329</v>
      </c>
      <c r="BB378" s="15">
        <f t="shared" ca="1" si="189"/>
        <v>14224.552059333191</v>
      </c>
      <c r="BC378" s="15">
        <f t="shared" ca="1" si="190"/>
        <v>15473.102905849108</v>
      </c>
      <c r="BD378" s="15">
        <f t="shared" ca="1" si="191"/>
        <v>17415.284375879906</v>
      </c>
      <c r="BE378" s="15">
        <f t="shared" ca="1" si="192"/>
        <v>25201.087545915976</v>
      </c>
      <c r="BF378" s="15">
        <f ca="1">Inputs!$B$13*EXP($B$9-0.5*C$6^2+C$6*Y378)</f>
        <v>15241.1730062274</v>
      </c>
      <c r="BG378" s="15">
        <f t="shared" ca="1" si="193"/>
        <v>19879.311605414332</v>
      </c>
      <c r="BH378" s="15">
        <f t="shared" ca="1" si="194"/>
        <v>23056.171623246202</v>
      </c>
      <c r="BI378" s="15">
        <f t="shared" ca="1" si="195"/>
        <v>29205.497740359573</v>
      </c>
      <c r="BJ378" s="15">
        <f t="shared" ca="1" si="196"/>
        <v>36833.553901660562</v>
      </c>
      <c r="BK378" s="15">
        <f t="shared" ca="1" si="197"/>
        <v>43436.271380447623</v>
      </c>
      <c r="BL378" s="15">
        <f t="shared" ca="1" si="198"/>
        <v>66465.935635910922</v>
      </c>
      <c r="BM378" s="15">
        <f t="shared" ca="1" si="199"/>
        <v>81027.744759349167</v>
      </c>
      <c r="BN378" s="15">
        <f t="shared" ca="1" si="200"/>
        <v>94354.956841699794</v>
      </c>
      <c r="BO378" s="15">
        <f t="shared" ca="1" si="201"/>
        <v>103948.70484494434</v>
      </c>
      <c r="BP378" s="15">
        <f t="shared" ca="1" si="202"/>
        <v>142557.95525900868</v>
      </c>
      <c r="BQ378" s="15">
        <f ca="1">Inputs!$B$20*EXP($B$10-0.5*C$7^2+C$7*AJ378)</f>
        <v>4223.4038445948072</v>
      </c>
      <c r="BR378" s="15">
        <f t="shared" ca="1" si="203"/>
        <v>6800.10356933597</v>
      </c>
      <c r="BS378" s="15">
        <f t="shared" ca="1" si="204"/>
        <v>7638.8709523969137</v>
      </c>
      <c r="BT378" s="15">
        <f t="shared" ca="1" si="205"/>
        <v>7621.9830249471943</v>
      </c>
      <c r="BU378" s="15">
        <f t="shared" ca="1" si="206"/>
        <v>9806.8753937669535</v>
      </c>
      <c r="BV378" s="15">
        <f t="shared" ca="1" si="207"/>
        <v>13255.809780139181</v>
      </c>
      <c r="BW378" s="15">
        <f t="shared" ca="1" si="208"/>
        <v>20568.867588019031</v>
      </c>
      <c r="BX378" s="15">
        <f t="shared" ca="1" si="209"/>
        <v>29671.403047570591</v>
      </c>
      <c r="BY378" s="15">
        <f t="shared" ca="1" si="210"/>
        <v>36252.395718419459</v>
      </c>
      <c r="BZ378" s="15">
        <f t="shared" ca="1" si="211"/>
        <v>46944.041242362837</v>
      </c>
      <c r="CA378" s="15">
        <f t="shared" ca="1" si="212"/>
        <v>58947.890284827998</v>
      </c>
      <c r="CB378" s="15">
        <f ca="1">(AU378*DCF!C$10-DCF!C$5*MAX(AU378*DCF!C$10,0)-MAX(AU378-Inputs!$B$6,0)/Inputs!$B$10)*DCF!C$6</f>
        <v>1047.5862796092713</v>
      </c>
      <c r="CC378" s="15">
        <f ca="1">(AV378*DCF!D$10-DCF!D$5*MAX(AV378*DCF!D$10,0)-MAX(AV378-AU378,0)/Inputs!$B$10)*DCF!D$6</f>
        <v>1055.139712106032</v>
      </c>
      <c r="CD378" s="15">
        <f ca="1">(AW378*DCF!E$10-DCF!E$5*MAX(AW378*DCF!E$10,0)-MAX(AW378-AV378,0)/Inputs!$B$10)*DCF!E$6</f>
        <v>1379.5661355529492</v>
      </c>
      <c r="CE378" s="15">
        <f ca="1">(AX378*DCF!F$10-DCF!F$5*MAX(AX378*DCF!F$10,0)-MAX(AX378-AW378,0)/Inputs!$B$10)*DCF!F$6</f>
        <v>1409.5973715762898</v>
      </c>
      <c r="CF378" s="15">
        <f ca="1">(AY378*DCF!G$10-DCF!G$5*MAX(AY378*DCF!G$10,0)-MAX(AY378-AX378,0)/Inputs!$B$10)*DCF!G$6</f>
        <v>1700.3146565037455</v>
      </c>
      <c r="CG378" s="15">
        <f ca="1">(AZ378*DCF!H$10-DCF!H$5*MAX(AZ378*DCF!H$10,0)-MAX(AZ378-AY378,0)/Inputs!$B$10)*DCF!H$6</f>
        <v>1938.7761202294378</v>
      </c>
      <c r="CH378" s="15">
        <f ca="1">(BA378*DCF!I$10-DCF!I$5*MAX(BA378*DCF!I$10,0)-MAX(BA378-AZ378,0)/Inputs!$B$10)*DCF!I$6</f>
        <v>2126.0620070217988</v>
      </c>
      <c r="CI378" s="15">
        <f ca="1">(BB378*DCF!J$10-DCF!J$5*MAX(BB378*DCF!J$10,0)-MAX(BB378-BA378,0)/Inputs!$B$10)*DCF!J$6</f>
        <v>2440.9661389561597</v>
      </c>
      <c r="CJ378" s="15">
        <f ca="1">(BC378*DCF!K$10-DCF!K$5*MAX(BC378*DCF!K$10,0)-MAX(BC378-BB378,0)/Inputs!$B$10)*DCF!K$6</f>
        <v>2316.1429563040615</v>
      </c>
      <c r="CK378" s="15">
        <f ca="1">(BD378*DCF!L$10-DCF!L$5*MAX(BD378*DCF!L$10,0)-MAX(BD378-BC378,0)/Inputs!$B$10)*DCF!L$6</f>
        <v>2375.4005416274067</v>
      </c>
      <c r="CL378" s="15">
        <f ca="1">(BE378*DCF!M$10-DCF!M$5*MAX(BE378*DCF!M$10,0)-MAX(BE378-BD378,0)/Inputs!$B$10)*DCF!M$6</f>
        <v>2626.1020255232938</v>
      </c>
      <c r="CM378" s="15">
        <f ca="1">(BF378*DCF!C$28-DCF!C$5*MAX(BF378*DCF!C$28,0)-MAX(BF378-Inputs!$B$13,0)/Inputs!$B$17)*DCF!C$6</f>
        <v>3761.3968086237578</v>
      </c>
      <c r="CN378" s="15">
        <f ca="1">(BG378*DCF!D$28-DCF!D$5*MAX(BG378*DCF!D$28,0)-MAX(BG378-BF378,0)/Inputs!$B$17)*DCF!D$6</f>
        <v>4865.3881403542246</v>
      </c>
      <c r="CO378" s="15">
        <f ca="1">(BH378*DCF!E$28-DCF!E$5*MAX(BH378*DCF!E$28,0)-MAX(BH378-BG378,0)/Inputs!$B$17)*DCF!E$6</f>
        <v>5903.8029713911574</v>
      </c>
      <c r="CP378" s="15">
        <f ca="1">(BI378*DCF!F$28-DCF!F$5*MAX(BI378*DCF!F$28,0)-MAX(BI378-BH378,0)/Inputs!$B$17)*DCF!F$6</f>
        <v>6808.9413213737471</v>
      </c>
      <c r="CQ378" s="15">
        <f ca="1">(BJ378*DCF!G$28-DCF!G$5*MAX(BJ378*DCF!G$28,0)-MAX(BJ378-BI378,0)/Inputs!$B$17)*DCF!G$6</f>
        <v>8273.7813248168804</v>
      </c>
      <c r="CR378" s="15">
        <f ca="1">(BK378*DCF!H$28-DCF!H$5*MAX(BK378*DCF!H$28,0)-MAX(BK378-BJ378,0)/Inputs!$B$17)*DCF!H$6</f>
        <v>9716.3921324543171</v>
      </c>
      <c r="CS378" s="15">
        <f ca="1">(BL378*DCF!I$28-DCF!I$5*MAX(BL378*DCF!I$28,0)-MAX(BL378-BK378,0)/Inputs!$B$17)*DCF!I$6</f>
        <v>12324.203782018249</v>
      </c>
      <c r="CT378" s="15">
        <f ca="1">(BM378*DCF!J$28-DCF!J$5*MAX(BM378*DCF!J$28,0)-MAX(BM378-BL378,0)/Inputs!$B$17)*DCF!J$6</f>
        <v>16145.13677811906</v>
      </c>
      <c r="CU378" s="15">
        <f ca="1">(BN378*DCF!K$28-DCF!K$5*MAX(BN378*DCF!K$28,0)-MAX(BN378-BM378,0)/Inputs!$B$17)*DCF!K$6</f>
        <v>18293.778872810839</v>
      </c>
      <c r="CV378" s="15">
        <f ca="1">(BO378*DCF!L$28-DCF!L$5*MAX(BO378*DCF!L$28,0)-MAX(BO378-BN378,0)/Inputs!$B$17)*DCF!L$6</f>
        <v>19654.399902733428</v>
      </c>
      <c r="CW378" s="15">
        <f ca="1">(BP378*DCF!M$28-DCF!M$5*MAX(BP378*DCF!M$28,0)-MAX(BP378-BO378,0)/Inputs!$B$17)*DCF!M$6</f>
        <v>22786.610223426975</v>
      </c>
      <c r="CX378" s="15">
        <f ca="1">(BQ378*DCF!C$46-DCF!C$5*MAX(BQ378*DCF!C$46,0)-MAX(BQ378-Inputs!$B$20,0)/Inputs!$B$24)*DCF!C$6</f>
        <v>-1447.6239108047162</v>
      </c>
      <c r="CY378" s="15">
        <f ca="1">(BR378*DCF!D$46-DCF!D$5*MAX(BR378*DCF!D$46,0)-MAX(BR378-BQ378,0)/Inputs!$B$24)*DCF!D$6</f>
        <v>-2260.0754828178938</v>
      </c>
      <c r="CZ378" s="15">
        <f ca="1">(BS378*DCF!E$46-DCF!E$5*MAX(BS378*DCF!E$46,0)-MAX(BS378-BR378,0)/Inputs!$B$24)*DCF!E$6</f>
        <v>-1233.9288018949219</v>
      </c>
      <c r="DA378" s="15">
        <f ca="1">(BT378*DCF!F$46-DCF!F$5*MAX(BT378*DCF!F$46,0)-MAX(BT378-BS378,0)/Inputs!$B$24)*DCF!F$6</f>
        <v>-555.08099372939807</v>
      </c>
      <c r="DB378" s="15">
        <f ca="1">(BU378*DCF!G$46-DCF!G$5*MAX(BU378*DCF!G$46,0)-MAX(BU378-BT378,0)/Inputs!$B$24)*DCF!G$6</f>
        <v>-1064.8385368951278</v>
      </c>
      <c r="DC378" s="15">
        <f ca="1">(BV378*DCF!H$46-DCF!H$5*MAX(BV378*DCF!H$46,0)-MAX(BV378-BU378,0)/Inputs!$B$24)*DCF!H$6</f>
        <v>-1071.7352285935797</v>
      </c>
      <c r="DD378" s="15">
        <f ca="1">(BW378*DCF!I$46-DCF!I$5*MAX(BW378*DCF!I$46,0)-MAX(BW378-BV378,0)/Inputs!$B$24)*DCF!I$6</f>
        <v>-1624.2500181558953</v>
      </c>
      <c r="DE378" s="15">
        <f ca="1">(BX378*DCF!J$46-DCF!J$5*MAX(BX378*DCF!J$46,0)-MAX(BX378-BW378,0)/Inputs!$B$24)*DCF!J$6</f>
        <v>-1169.2104070103335</v>
      </c>
      <c r="DF378" s="15">
        <f ca="1">(BY378*DCF!K$46-DCF!K$5*MAX(BY378*DCF!K$46,0)-MAX(BY378-BX378,0)/Inputs!$B$24)*DCF!K$6</f>
        <v>458.68980395298797</v>
      </c>
      <c r="DG378" s="15">
        <f ca="1">(BZ378*DCF!L$46-DCF!L$5*MAX(BZ378*DCF!L$46,0)-MAX(BZ378-BY378,0)/Inputs!$B$24)*DCF!L$6</f>
        <v>825.46976005333465</v>
      </c>
      <c r="DH378" s="15">
        <f ca="1">(CA378*DCF!M$46-DCF!M$5*MAX(CA378*DCF!M$46,0)-MAX(CA378-BZ378,0)/Inputs!$B$24)*DCF!M$6</f>
        <v>2111.8041474008314</v>
      </c>
      <c r="DI378" s="15">
        <f ca="1">SUM(CB378:CL378)+BE378*DCF!M$10*(1+Inputs!$B$30)*(1-Inputs!$B$33)*(1-Inputs!$B$30/Inputs!$B$31)/(Inputs!$B$29-Inputs!$B$30)*DCF!M$6</f>
        <v>90550.613835177734</v>
      </c>
      <c r="DJ378" s="15">
        <f ca="1">SUM(CM378:CW378)+BP378*DCF!M$28*(1+Inputs!$B$30)*(1-Inputs!$B$33)*(1-Inputs!$B$30/Inputs!$B$31)/(Inputs!$B$29-Inputs!$B$30)*DCF!M$6</f>
        <v>657521.39841761754</v>
      </c>
      <c r="DK378" s="15">
        <f ca="1">SUM(CX378:DH378)+CA378*DCF!M$46*(1+Inputs!$B$30)*(1-Inputs!$B$33)*(1-Inputs!$B$30/Inputs!$B$31)/(Inputs!$B$29-Inputs!$B$30)*DCF!M$6</f>
        <v>84109.641535853734</v>
      </c>
      <c r="DM378" s="15">
        <f ca="1">DI378+DJ378+DK378+Inputs!$B$34+Inputs!$B$36-Inputs!$B$35</f>
        <v>909032.65378864901</v>
      </c>
    </row>
    <row r="379" spans="1:117" x14ac:dyDescent="0.75">
      <c r="A379" s="11">
        <v>366</v>
      </c>
      <c r="C379" s="24">
        <f t="shared" ca="1" si="216"/>
        <v>0.83613166977001552</v>
      </c>
      <c r="D379" s="24">
        <f t="shared" ca="1" si="216"/>
        <v>0.53034152502186316</v>
      </c>
      <c r="E379" s="24">
        <f t="shared" ca="1" si="216"/>
        <v>-0.87040928717595889</v>
      </c>
      <c r="F379" s="24">
        <f t="shared" ca="1" si="216"/>
        <v>0.49235639894366551</v>
      </c>
      <c r="G379" s="24">
        <f t="shared" ca="1" si="216"/>
        <v>0.26296005471462075</v>
      </c>
      <c r="H379" s="24">
        <f t="shared" ca="1" si="216"/>
        <v>0.45176022748392902</v>
      </c>
      <c r="I379" s="24">
        <f t="shared" ca="1" si="216"/>
        <v>-0.88595358806204427</v>
      </c>
      <c r="J379" s="24">
        <f t="shared" ca="1" si="216"/>
        <v>0.21284622941066098</v>
      </c>
      <c r="K379" s="24">
        <f t="shared" ca="1" si="216"/>
        <v>1.4337422516602187E-2</v>
      </c>
      <c r="L379" s="24">
        <f t="shared" ca="1" si="216"/>
        <v>-0.31502835074000191</v>
      </c>
      <c r="M379" s="24">
        <f t="shared" ca="1" si="216"/>
        <v>0.51639387207147514</v>
      </c>
      <c r="N379" s="24">
        <f ca="1">SQRT(Inputs!$B$38)*C379+SQRT(1-Inputs!$B$38)*_xlfn.NORM.S.INV(RAND())</f>
        <v>0.22386690737461701</v>
      </c>
      <c r="O379" s="24">
        <f ca="1">SQRT(Inputs!$B$38)*D379+SQRT(1-Inputs!$B$38)*_xlfn.NORM.S.INV(RAND())</f>
        <v>0.9946974796496757</v>
      </c>
      <c r="P379" s="24">
        <f ca="1">SQRT(Inputs!$B$38)*E379+SQRT(1-Inputs!$B$38)*_xlfn.NORM.S.INV(RAND())</f>
        <v>-0.74106802877777067</v>
      </c>
      <c r="Q379" s="24">
        <f ca="1">SQRT(Inputs!$B$38)*F379+SQRT(1-Inputs!$B$38)*_xlfn.NORM.S.INV(RAND())</f>
        <v>0.6115399439161584</v>
      </c>
      <c r="R379" s="24">
        <f ca="1">SQRT(Inputs!$B$38)*G379+SQRT(1-Inputs!$B$38)*_xlfn.NORM.S.INV(RAND())</f>
        <v>-0.74420682546648165</v>
      </c>
      <c r="S379" s="24">
        <f ca="1">SQRT(Inputs!$B$38)*H379+SQRT(1-Inputs!$B$38)*_xlfn.NORM.S.INV(RAND())</f>
        <v>8.4883312963439261E-2</v>
      </c>
      <c r="T379" s="24">
        <f ca="1">SQRT(Inputs!$B$38)*I379+SQRT(1-Inputs!$B$38)*_xlfn.NORM.S.INV(RAND())</f>
        <v>0.21812346711105352</v>
      </c>
      <c r="U379" s="24">
        <f ca="1">SQRT(Inputs!$B$38)*J379+SQRT(1-Inputs!$B$38)*_xlfn.NORM.S.INV(RAND())</f>
        <v>0.10031895937153915</v>
      </c>
      <c r="V379" s="24">
        <f ca="1">SQRT(Inputs!$B$38)*K379+SQRT(1-Inputs!$B$38)*_xlfn.NORM.S.INV(RAND())</f>
        <v>1.4674963405173</v>
      </c>
      <c r="W379" s="24">
        <f ca="1">SQRT(Inputs!$B$38)*L379+SQRT(1-Inputs!$B$38)*_xlfn.NORM.S.INV(RAND())</f>
        <v>0.30425910410512325</v>
      </c>
      <c r="X379" s="24">
        <f ca="1">SQRT(Inputs!$B$38)*M379+SQRT(1-Inputs!$B$38)*_xlfn.NORM.S.INV(RAND())</f>
        <v>0.34526868277690115</v>
      </c>
      <c r="Y379" s="24">
        <f ca="1">SQRT(Inputs!$B$38)*C379+SQRT(1-Inputs!$B$38)*_xlfn.NORM.S.INV(RAND())</f>
        <v>-0.28458584309471052</v>
      </c>
      <c r="Z379" s="24">
        <f ca="1">SQRT(Inputs!$B$38)*D379+SQRT(1-Inputs!$B$38)*_xlfn.NORM.S.INV(RAND())</f>
        <v>0.83576186535293484</v>
      </c>
      <c r="AA379" s="24">
        <f ca="1">SQRT(Inputs!$B$38)*E379+SQRT(1-Inputs!$B$38)*_xlfn.NORM.S.INV(RAND())</f>
        <v>0.50993407705384319</v>
      </c>
      <c r="AB379" s="24">
        <f ca="1">SQRT(Inputs!$B$38)*F379+SQRT(1-Inputs!$B$38)*_xlfn.NORM.S.INV(RAND())</f>
        <v>-7.3426750108823158E-2</v>
      </c>
      <c r="AC379" s="24">
        <f ca="1">SQRT(Inputs!$B$38)*G379+SQRT(1-Inputs!$B$38)*_xlfn.NORM.S.INV(RAND())</f>
        <v>-1.3999722672049342</v>
      </c>
      <c r="AD379" s="24">
        <f ca="1">SQRT(Inputs!$B$38)*H379+SQRT(1-Inputs!$B$38)*_xlfn.NORM.S.INV(RAND())</f>
        <v>-0.55742264005494779</v>
      </c>
      <c r="AE379" s="24">
        <f ca="1">SQRT(Inputs!$B$38)*I379+SQRT(1-Inputs!$B$38)*_xlfn.NORM.S.INV(RAND())</f>
        <v>0.65524925477756213</v>
      </c>
      <c r="AF379" s="24">
        <f ca="1">SQRT(Inputs!$B$38)*J379+SQRT(1-Inputs!$B$38)*_xlfn.NORM.S.INV(RAND())</f>
        <v>-0.57408897313240215</v>
      </c>
      <c r="AG379" s="24">
        <f ca="1">SQRT(Inputs!$B$38)*K379+SQRT(1-Inputs!$B$38)*_xlfn.NORM.S.INV(RAND())</f>
        <v>0.65322645832042814</v>
      </c>
      <c r="AH379" s="24">
        <f ca="1">SQRT(Inputs!$B$38)*L379+SQRT(1-Inputs!$B$38)*_xlfn.NORM.S.INV(RAND())</f>
        <v>0.37265127966658618</v>
      </c>
      <c r="AI379" s="24">
        <f ca="1">SQRT(Inputs!$B$38)*M379+SQRT(1-Inputs!$B$38)*_xlfn.NORM.S.INV(RAND())</f>
        <v>-0.64380205383826172</v>
      </c>
      <c r="AJ379" s="24">
        <f ca="1">SQRT(Inputs!$B$38)*C379+SQRT(1-Inputs!$B$38)*_xlfn.NORM.S.INV(RAND())</f>
        <v>-0.65252863978146469</v>
      </c>
      <c r="AK379" s="24">
        <f ca="1">SQRT(Inputs!$B$38)*D379+SQRT(1-Inputs!$B$38)*_xlfn.NORM.S.INV(RAND())</f>
        <v>-1.8909921053308762</v>
      </c>
      <c r="AL379" s="24">
        <f ca="1">SQRT(Inputs!$B$38)*E379+SQRT(1-Inputs!$B$38)*_xlfn.NORM.S.INV(RAND())</f>
        <v>-1.265867963678027</v>
      </c>
      <c r="AM379" s="24">
        <f ca="1">SQRT(Inputs!$B$38)*F379+SQRT(1-Inputs!$B$38)*_xlfn.NORM.S.INV(RAND())</f>
        <v>0.72835490736666464</v>
      </c>
      <c r="AN379" s="24">
        <f ca="1">SQRT(Inputs!$B$38)*G379+SQRT(1-Inputs!$B$38)*_xlfn.NORM.S.INV(RAND())</f>
        <v>0.30655511978087757</v>
      </c>
      <c r="AO379" s="24">
        <f ca="1">SQRT(Inputs!$B$38)*H379+SQRT(1-Inputs!$B$38)*_xlfn.NORM.S.INV(RAND())</f>
        <v>-1.921133582325349</v>
      </c>
      <c r="AP379" s="24">
        <f ca="1">SQRT(Inputs!$B$38)*I379+SQRT(1-Inputs!$B$38)*_xlfn.NORM.S.INV(RAND())</f>
        <v>0.26452037783756827</v>
      </c>
      <c r="AQ379" s="24">
        <f ca="1">SQRT(Inputs!$B$38)*J379+SQRT(1-Inputs!$B$38)*_xlfn.NORM.S.INV(RAND())</f>
        <v>1.0099959606995521</v>
      </c>
      <c r="AR379" s="24">
        <f ca="1">SQRT(Inputs!$B$38)*K379+SQRT(1-Inputs!$B$38)*_xlfn.NORM.S.INV(RAND())</f>
        <v>-0.5478665544348903</v>
      </c>
      <c r="AS379" s="24">
        <f ca="1">SQRT(Inputs!$B$38)*L379+SQRT(1-Inputs!$B$38)*_xlfn.NORM.S.INV(RAND())</f>
        <v>-0.54838191241812073</v>
      </c>
      <c r="AT379" s="24">
        <f ca="1">SQRT(Inputs!$B$38)*M379+SQRT(1-Inputs!$B$38)*_xlfn.NORM.S.INV(RAND())</f>
        <v>0.85075866011747814</v>
      </c>
      <c r="AU379" s="15">
        <f ca="1">Inputs!$B$6*EXP($B$8-0.5*C$5^2+C$5*N379)</f>
        <v>5145.3590958505947</v>
      </c>
      <c r="AV379" s="15">
        <f t="shared" ca="1" si="183"/>
        <v>7249.4848288035409</v>
      </c>
      <c r="AW379" s="15">
        <f t="shared" ca="1" si="184"/>
        <v>7998.6270894000709</v>
      </c>
      <c r="AX379" s="15">
        <f t="shared" ca="1" si="185"/>
        <v>10540.862199269675</v>
      </c>
      <c r="AY379" s="15">
        <f t="shared" ca="1" si="186"/>
        <v>11809.653997119252</v>
      </c>
      <c r="AZ379" s="15">
        <f t="shared" ca="1" si="187"/>
        <v>14579.166786224792</v>
      </c>
      <c r="BA379" s="15">
        <f t="shared" ca="1" si="188"/>
        <v>18253.148288533044</v>
      </c>
      <c r="BB379" s="15">
        <f t="shared" ca="1" si="189"/>
        <v>22573.160219650519</v>
      </c>
      <c r="BC379" s="15">
        <f t="shared" ca="1" si="190"/>
        <v>31853.648739463668</v>
      </c>
      <c r="BD379" s="15">
        <f t="shared" ca="1" si="191"/>
        <v>40150.230835426883</v>
      </c>
      <c r="BE379" s="15">
        <f t="shared" ca="1" si="192"/>
        <v>50770.711623566807</v>
      </c>
      <c r="BF379" s="15">
        <f ca="1">Inputs!$B$13*EXP($B$9-0.5*C$6^2+C$6*Y379)</f>
        <v>13072.299717730873</v>
      </c>
      <c r="BG379" s="15">
        <f t="shared" ca="1" si="193"/>
        <v>18524.842462345081</v>
      </c>
      <c r="BH379" s="15">
        <f t="shared" ca="1" si="194"/>
        <v>24631.530236566225</v>
      </c>
      <c r="BI379" s="15">
        <f t="shared" ca="1" si="195"/>
        <v>29813.836609922626</v>
      </c>
      <c r="BJ379" s="15">
        <f t="shared" ca="1" si="196"/>
        <v>29870.65491059628</v>
      </c>
      <c r="BK379" s="15">
        <f t="shared" ca="1" si="197"/>
        <v>33981.367800176551</v>
      </c>
      <c r="BL379" s="15">
        <f t="shared" ca="1" si="198"/>
        <v>45441.36742472832</v>
      </c>
      <c r="BM379" s="15">
        <f t="shared" ca="1" si="199"/>
        <v>52012.371695032089</v>
      </c>
      <c r="BN379" s="15">
        <f t="shared" ca="1" si="200"/>
        <v>69177.379300908186</v>
      </c>
      <c r="BO379" s="15">
        <f t="shared" ca="1" si="201"/>
        <v>88883.610628335489</v>
      </c>
      <c r="BP379" s="15">
        <f t="shared" ca="1" si="202"/>
        <v>101703.5250403878</v>
      </c>
      <c r="BQ379" s="15">
        <f ca="1">Inputs!$B$20*EXP($B$10-0.5*C$7^2+C$7*AJ379)</f>
        <v>3403.2565926247985</v>
      </c>
      <c r="BR379" s="15">
        <f t="shared" ca="1" si="203"/>
        <v>2532.9205853659864</v>
      </c>
      <c r="BS379" s="15">
        <f t="shared" ca="1" si="204"/>
        <v>2411.3321444531689</v>
      </c>
      <c r="BT379" s="15">
        <f t="shared" ca="1" si="205"/>
        <v>4024.7036264592566</v>
      </c>
      <c r="BU379" s="15">
        <f t="shared" ca="1" si="206"/>
        <v>6007.229846393715</v>
      </c>
      <c r="BV379" s="15">
        <f t="shared" ca="1" si="207"/>
        <v>5421.4615265782768</v>
      </c>
      <c r="BW379" s="15">
        <f t="shared" ca="1" si="208"/>
        <v>8000.9742893019293</v>
      </c>
      <c r="BX379" s="15">
        <f t="shared" ca="1" si="209"/>
        <v>13702.201228389617</v>
      </c>
      <c r="BY379" s="15">
        <f t="shared" ca="1" si="210"/>
        <v>17288.534792298189</v>
      </c>
      <c r="BZ379" s="15">
        <f t="shared" ca="1" si="211"/>
        <v>21931.961987888953</v>
      </c>
      <c r="CA379" s="15">
        <f t="shared" ca="1" si="212"/>
        <v>35835.777830174251</v>
      </c>
      <c r="CB379" s="15">
        <f ca="1">(AU379*DCF!C$10-DCF!C$5*MAX(AU379*DCF!C$10,0)-MAX(AU379-Inputs!$B$6,0)/Inputs!$B$10)*DCF!C$6</f>
        <v>1041.7686276638665</v>
      </c>
      <c r="CC379" s="15">
        <f ca="1">(AV379*DCF!D$10-DCF!D$5*MAX(AV379*DCF!D$10,0)-MAX(AV379-AU379,0)/Inputs!$B$10)*DCF!D$6</f>
        <v>1253.9768222751957</v>
      </c>
      <c r="CD379" s="15">
        <f ca="1">(AW379*DCF!E$10-DCF!E$5*MAX(AW379*DCF!E$10,0)-MAX(AW379-AV379,0)/Inputs!$B$10)*DCF!E$6</f>
        <v>1678.0178071915216</v>
      </c>
      <c r="CE379" s="15">
        <f ca="1">(AX379*DCF!F$10-DCF!F$5*MAX(AX379*DCF!F$10,0)-MAX(AX379-AW379,0)/Inputs!$B$10)*DCF!F$6</f>
        <v>1772.0773223418737</v>
      </c>
      <c r="CF379" s="15">
        <f ca="1">(AY379*DCF!G$10-DCF!G$5*MAX(AY379*DCF!G$10,0)-MAX(AY379-AX379,0)/Inputs!$B$10)*DCF!G$6</f>
        <v>2189.3756101807935</v>
      </c>
      <c r="CG379" s="15">
        <f ca="1">(AZ379*DCF!H$10-DCF!H$5*MAX(AZ379*DCF!H$10,0)-MAX(AZ379-AY379,0)/Inputs!$B$10)*DCF!H$6</f>
        <v>2338.7790431310732</v>
      </c>
      <c r="CH379" s="15">
        <f ca="1">(BA379*DCF!I$10-DCF!I$5*MAX(BA379*DCF!I$10,0)-MAX(BA379-AZ379,0)/Inputs!$B$10)*DCF!I$6</f>
        <v>2731.5226243812581</v>
      </c>
      <c r="CI379" s="15">
        <f ca="1">(BB379*DCF!J$10-DCF!J$5*MAX(BB379*DCF!J$10,0)-MAX(BB379-BA379,0)/Inputs!$B$10)*DCF!J$6</f>
        <v>3218.9800506670244</v>
      </c>
      <c r="CJ379" s="15">
        <f ca="1">(BC379*DCF!K$10-DCF!K$5*MAX(BC379*DCF!K$10,0)-MAX(BC379-BB379,0)/Inputs!$B$10)*DCF!K$6</f>
        <v>3828.7987567294122</v>
      </c>
      <c r="CK379" s="15">
        <f ca="1">(BD379*DCF!L$10-DCF!L$5*MAX(BD379*DCF!L$10,0)-MAX(BD379-BC379,0)/Inputs!$B$10)*DCF!L$6</f>
        <v>4982.5359070764935</v>
      </c>
      <c r="CL379" s="15">
        <f ca="1">(BE379*DCF!M$10-DCF!M$5*MAX(BE379*DCF!M$10,0)-MAX(BE379-BD379,0)/Inputs!$B$10)*DCF!M$6</f>
        <v>5895.6741718379963</v>
      </c>
      <c r="CM379" s="15">
        <f ca="1">(BF379*DCF!C$28-DCF!C$5*MAX(BF379*DCF!C$28,0)-MAX(BF379-Inputs!$B$13,0)/Inputs!$B$17)*DCF!C$6</f>
        <v>3600.3654286254468</v>
      </c>
      <c r="CN379" s="15">
        <f ca="1">(BG379*DCF!D$28-DCF!D$5*MAX(BG379*DCF!D$28,0)-MAX(BG379-BF379,0)/Inputs!$B$17)*DCF!D$6</f>
        <v>4292.7159941580321</v>
      </c>
      <c r="CO379" s="15">
        <f ca="1">(BH379*DCF!E$28-DCF!E$5*MAX(BH379*DCF!E$28,0)-MAX(BH379-BG379,0)/Inputs!$B$17)*DCF!E$6</f>
        <v>5772.5438598743058</v>
      </c>
      <c r="CP379" s="15">
        <f ca="1">(BI379*DCF!F$28-DCF!F$5*MAX(BI379*DCF!F$28,0)-MAX(BI379-BH379,0)/Inputs!$B$17)*DCF!F$6</f>
        <v>7150.1505295535953</v>
      </c>
      <c r="CQ379" s="15">
        <f ca="1">(BJ379*DCF!G$28-DCF!G$5*MAX(BJ379*DCF!G$28,0)-MAX(BJ379-BI379,0)/Inputs!$B$17)*DCF!G$6</f>
        <v>7740.6117676829317</v>
      </c>
      <c r="CR379" s="15">
        <f ca="1">(BK379*DCF!H$28-DCF!H$5*MAX(BK379*DCF!H$28,0)-MAX(BK379-BJ379,0)/Inputs!$B$17)*DCF!H$6</f>
        <v>7765.2777423373373</v>
      </c>
      <c r="CS379" s="15">
        <f ca="1">(BL379*DCF!I$28-DCF!I$5*MAX(BL379*DCF!I$28,0)-MAX(BL379-BK379,0)/Inputs!$B$17)*DCF!I$6</f>
        <v>9040.814281866189</v>
      </c>
      <c r="CT379" s="15">
        <f ca="1">(BM379*DCF!J$28-DCF!J$5*MAX(BM379*DCF!J$28,0)-MAX(BM379-BL379,0)/Inputs!$B$17)*DCF!J$6</f>
        <v>10731.815280229817</v>
      </c>
      <c r="CU379" s="15">
        <f ca="1">(BN379*DCF!K$28-DCF!K$5*MAX(BN379*DCF!K$28,0)-MAX(BN379-BM379,0)/Inputs!$B$17)*DCF!K$6</f>
        <v>12506.617816310099</v>
      </c>
      <c r="CV379" s="15">
        <f ca="1">(BO379*DCF!L$28-DCF!L$5*MAX(BO379*DCF!L$28,0)-MAX(BO379-BN379,0)/Inputs!$B$17)*DCF!L$6</f>
        <v>15504.353041547245</v>
      </c>
      <c r="CW379" s="15">
        <f ca="1">(BP379*DCF!M$28-DCF!M$5*MAX(BP379*DCF!M$28,0)-MAX(BP379-BO379,0)/Inputs!$B$17)*DCF!M$6</f>
        <v>17795.535808499233</v>
      </c>
      <c r="CX379" s="15">
        <f ca="1">(BQ379*DCF!C$46-DCF!C$5*MAX(BQ379*DCF!C$46,0)-MAX(BQ379-Inputs!$B$20,0)/Inputs!$B$24)*DCF!C$6</f>
        <v>-879.39255840055318</v>
      </c>
      <c r="CY379" s="15">
        <f ca="1">(BR379*DCF!D$46-DCF!D$5*MAX(BR379*DCF!D$46,0)-MAX(BR379-BQ379,0)/Inputs!$B$24)*DCF!D$6</f>
        <v>-432.31047545035477</v>
      </c>
      <c r="CZ379" s="15">
        <f ca="1">(BS379*DCF!E$46-DCF!E$5*MAX(BS379*DCF!E$46,0)-MAX(BS379-BR379,0)/Inputs!$B$24)*DCF!E$6</f>
        <v>-285.14422452584239</v>
      </c>
      <c r="DA379" s="15">
        <f ca="1">(BT379*DCF!F$46-DCF!F$5*MAX(BT379*DCF!F$46,0)-MAX(BT379-BS379,0)/Inputs!$B$24)*DCF!F$6</f>
        <v>-880.58392335777603</v>
      </c>
      <c r="DB379" s="15">
        <f ca="1">(BU379*DCF!G$46-DCF!G$5*MAX(BU379*DCF!G$46,0)-MAX(BU379-BT379,0)/Inputs!$B$24)*DCF!G$6</f>
        <v>-868.95399364633272</v>
      </c>
      <c r="DC379" s="15">
        <f ca="1">(BV379*DCF!H$46-DCF!H$5*MAX(BV379*DCF!H$46,0)-MAX(BV379-BU379,0)/Inputs!$B$24)*DCF!H$6</f>
        <v>0</v>
      </c>
      <c r="DD379" s="15">
        <f ca="1">(BW379*DCF!I$46-DCF!I$5*MAX(BW379*DCF!I$46,0)-MAX(BW379-BV379,0)/Inputs!$B$24)*DCF!I$6</f>
        <v>-555.69272215681599</v>
      </c>
      <c r="DE379" s="15">
        <f ca="1">(BX379*DCF!J$46-DCF!J$5*MAX(BX379*DCF!J$46,0)-MAX(BX379-BW379,0)/Inputs!$B$24)*DCF!J$6</f>
        <v>-937.10280011111672</v>
      </c>
      <c r="DF379" s="15">
        <f ca="1">(BY379*DCF!K$46-DCF!K$5*MAX(BY379*DCF!K$46,0)-MAX(BY379-BX379,0)/Inputs!$B$24)*DCF!K$6</f>
        <v>109.0225553253633</v>
      </c>
      <c r="DG379" s="15">
        <f ca="1">(BZ379*DCF!L$46-DCF!L$5*MAX(BZ379*DCF!L$46,0)-MAX(BZ379-BY379,0)/Inputs!$B$24)*DCF!L$6</f>
        <v>465.23219734838148</v>
      </c>
      <c r="DH379" s="15">
        <f ca="1">(CA379*DCF!M$46-DCF!M$5*MAX(CA379*DCF!M$46,0)-MAX(CA379-BZ379,0)/Inputs!$B$24)*DCF!M$6</f>
        <v>-97.294578372890854</v>
      </c>
      <c r="DI379" s="15">
        <f ca="1">SUM(CB379:CL379)+BE379*DCF!M$10*(1+Inputs!$B$30)*(1-Inputs!$B$33)*(1-Inputs!$B$30/Inputs!$B$31)/(Inputs!$B$29-Inputs!$B$30)*DCF!M$6</f>
        <v>172227.06856502034</v>
      </c>
      <c r="DJ379" s="15">
        <f ca="1">SUM(CM379:CW379)+BP379*DCF!M$28*(1+Inputs!$B$30)*(1-Inputs!$B$33)*(1-Inputs!$B$30/Inputs!$B$31)/(Inputs!$B$29-Inputs!$B$30)*DCF!M$6</f>
        <v>479290.47498706868</v>
      </c>
      <c r="DK379" s="15">
        <f ca="1">SUM(CX379:DH379)+CA379*DCF!M$46*(1+Inputs!$B$30)*(1-Inputs!$B$33)*(1-Inputs!$B$30/Inputs!$B$31)/(Inputs!$B$29-Inputs!$B$30)*DCF!M$6</f>
        <v>51044.137021362323</v>
      </c>
      <c r="DM379" s="15">
        <f ca="1">DI379+DJ379+DK379+Inputs!$B$34+Inputs!$B$36-Inputs!$B$35</f>
        <v>779412.68057345133</v>
      </c>
    </row>
    <row r="380" spans="1:117" x14ac:dyDescent="0.75">
      <c r="A380" s="11">
        <v>367</v>
      </c>
      <c r="C380" s="24">
        <f t="shared" ca="1" si="216"/>
        <v>0.80556303033414645</v>
      </c>
      <c r="D380" s="24">
        <f t="shared" ca="1" si="216"/>
        <v>4.8670084362972287E-2</v>
      </c>
      <c r="E380" s="24">
        <f t="shared" ca="1" si="216"/>
        <v>-0.13157678768692152</v>
      </c>
      <c r="F380" s="24">
        <f t="shared" ca="1" si="216"/>
        <v>-0.56013171071734758</v>
      </c>
      <c r="G380" s="24">
        <f t="shared" ca="1" si="216"/>
        <v>-0.11337468324764154</v>
      </c>
      <c r="H380" s="24">
        <f t="shared" ca="1" si="216"/>
        <v>0.52206870587249632</v>
      </c>
      <c r="I380" s="24">
        <f t="shared" ca="1" si="216"/>
        <v>4.5213618962625504E-2</v>
      </c>
      <c r="J380" s="24">
        <f t="shared" ca="1" si="216"/>
        <v>0.26822612943491064</v>
      </c>
      <c r="K380" s="24">
        <f t="shared" ca="1" si="216"/>
        <v>1.8261575904147758</v>
      </c>
      <c r="L380" s="24">
        <f t="shared" ca="1" si="216"/>
        <v>-0.3989416427134535</v>
      </c>
      <c r="M380" s="24">
        <f t="shared" ca="1" si="216"/>
        <v>0.21054681867383404</v>
      </c>
      <c r="N380" s="24">
        <f ca="1">SQRT(Inputs!$B$38)*C380+SQRT(1-Inputs!$B$38)*_xlfn.NORM.S.INV(RAND())</f>
        <v>1.5588611530552641</v>
      </c>
      <c r="O380" s="24">
        <f ca="1">SQRT(Inputs!$B$38)*D380+SQRT(1-Inputs!$B$38)*_xlfn.NORM.S.INV(RAND())</f>
        <v>1.5439538077018859</v>
      </c>
      <c r="P380" s="24">
        <f ca="1">SQRT(Inputs!$B$38)*E380+SQRT(1-Inputs!$B$38)*_xlfn.NORM.S.INV(RAND())</f>
        <v>2.2668569725605452</v>
      </c>
      <c r="Q380" s="24">
        <f ca="1">SQRT(Inputs!$B$38)*F380+SQRT(1-Inputs!$B$38)*_xlfn.NORM.S.INV(RAND())</f>
        <v>-0.99314533082248879</v>
      </c>
      <c r="R380" s="24">
        <f ca="1">SQRT(Inputs!$B$38)*G380+SQRT(1-Inputs!$B$38)*_xlfn.NORM.S.INV(RAND())</f>
        <v>-1.1495655322852363</v>
      </c>
      <c r="S380" s="24">
        <f ca="1">SQRT(Inputs!$B$38)*H380+SQRT(1-Inputs!$B$38)*_xlfn.NORM.S.INV(RAND())</f>
        <v>-0.64573914242953201</v>
      </c>
      <c r="T380" s="24">
        <f ca="1">SQRT(Inputs!$B$38)*I380+SQRT(1-Inputs!$B$38)*_xlfn.NORM.S.INV(RAND())</f>
        <v>0.79592677161322511</v>
      </c>
      <c r="U380" s="24">
        <f ca="1">SQRT(Inputs!$B$38)*J380+SQRT(1-Inputs!$B$38)*_xlfn.NORM.S.INV(RAND())</f>
        <v>0.3580841114991612</v>
      </c>
      <c r="V380" s="24">
        <f ca="1">SQRT(Inputs!$B$38)*K380+SQRT(1-Inputs!$B$38)*_xlfn.NORM.S.INV(RAND())</f>
        <v>-0.12427448189187396</v>
      </c>
      <c r="W380" s="24">
        <f ca="1">SQRT(Inputs!$B$38)*L380+SQRT(1-Inputs!$B$38)*_xlfn.NORM.S.INV(RAND())</f>
        <v>-0.75436838467310352</v>
      </c>
      <c r="X380" s="24">
        <f ca="1">SQRT(Inputs!$B$38)*M380+SQRT(1-Inputs!$B$38)*_xlfn.NORM.S.INV(RAND())</f>
        <v>0.79907034244224995</v>
      </c>
      <c r="Y380" s="24">
        <f ca="1">SQRT(Inputs!$B$38)*C380+SQRT(1-Inputs!$B$38)*_xlfn.NORM.S.INV(RAND())</f>
        <v>0.30350314350464375</v>
      </c>
      <c r="Z380" s="24">
        <f ca="1">SQRT(Inputs!$B$38)*D380+SQRT(1-Inputs!$B$38)*_xlfn.NORM.S.INV(RAND())</f>
        <v>0.55648474573690221</v>
      </c>
      <c r="AA380" s="24">
        <f ca="1">SQRT(Inputs!$B$38)*E380+SQRT(1-Inputs!$B$38)*_xlfn.NORM.S.INV(RAND())</f>
        <v>-0.58800122240882591</v>
      </c>
      <c r="AB380" s="24">
        <f ca="1">SQRT(Inputs!$B$38)*F380+SQRT(1-Inputs!$B$38)*_xlfn.NORM.S.INV(RAND())</f>
        <v>-0.48966282670742745</v>
      </c>
      <c r="AC380" s="24">
        <f ca="1">SQRT(Inputs!$B$38)*G380+SQRT(1-Inputs!$B$38)*_xlfn.NORM.S.INV(RAND())</f>
        <v>-0.78974253644910708</v>
      </c>
      <c r="AD380" s="24">
        <f ca="1">SQRT(Inputs!$B$38)*H380+SQRT(1-Inputs!$B$38)*_xlfn.NORM.S.INV(RAND())</f>
        <v>1.2478979814516085</v>
      </c>
      <c r="AE380" s="24">
        <f ca="1">SQRT(Inputs!$B$38)*I380+SQRT(1-Inputs!$B$38)*_xlfn.NORM.S.INV(RAND())</f>
        <v>2.3765618904869418E-2</v>
      </c>
      <c r="AF380" s="24">
        <f ca="1">SQRT(Inputs!$B$38)*J380+SQRT(1-Inputs!$B$38)*_xlfn.NORM.S.INV(RAND())</f>
        <v>-0.22581711528157083</v>
      </c>
      <c r="AG380" s="24">
        <f ca="1">SQRT(Inputs!$B$38)*K380+SQRT(1-Inputs!$B$38)*_xlfn.NORM.S.INV(RAND())</f>
        <v>1.479459805386997</v>
      </c>
      <c r="AH380" s="24">
        <f ca="1">SQRT(Inputs!$B$38)*L380+SQRT(1-Inputs!$B$38)*_xlfn.NORM.S.INV(RAND())</f>
        <v>0.52690248516871796</v>
      </c>
      <c r="AI380" s="24">
        <f ca="1">SQRT(Inputs!$B$38)*M380+SQRT(1-Inputs!$B$38)*_xlfn.NORM.S.INV(RAND())</f>
        <v>4.4723594315233289E-2</v>
      </c>
      <c r="AJ380" s="24">
        <f ca="1">SQRT(Inputs!$B$38)*C380+SQRT(1-Inputs!$B$38)*_xlfn.NORM.S.INV(RAND())</f>
        <v>0.15685712519882511</v>
      </c>
      <c r="AK380" s="24">
        <f ca="1">SQRT(Inputs!$B$38)*D380+SQRT(1-Inputs!$B$38)*_xlfn.NORM.S.INV(RAND())</f>
        <v>0.3600380835647663</v>
      </c>
      <c r="AL380" s="24">
        <f ca="1">SQRT(Inputs!$B$38)*E380+SQRT(1-Inputs!$B$38)*_xlfn.NORM.S.INV(RAND())</f>
        <v>-0.20678754699568783</v>
      </c>
      <c r="AM380" s="24">
        <f ca="1">SQRT(Inputs!$B$38)*F380+SQRT(1-Inputs!$B$38)*_xlfn.NORM.S.INV(RAND())</f>
        <v>0.28692220775157029</v>
      </c>
      <c r="AN380" s="24">
        <f ca="1">SQRT(Inputs!$B$38)*G380+SQRT(1-Inputs!$B$38)*_xlfn.NORM.S.INV(RAND())</f>
        <v>-0.39543511326881103</v>
      </c>
      <c r="AO380" s="24">
        <f ca="1">SQRT(Inputs!$B$38)*H380+SQRT(1-Inputs!$B$38)*_xlfn.NORM.S.INV(RAND())</f>
        <v>-0.79199262180536634</v>
      </c>
      <c r="AP380" s="24">
        <f ca="1">SQRT(Inputs!$B$38)*I380+SQRT(1-Inputs!$B$38)*_xlfn.NORM.S.INV(RAND())</f>
        <v>-0.90556091338235134</v>
      </c>
      <c r="AQ380" s="24">
        <f ca="1">SQRT(Inputs!$B$38)*J380+SQRT(1-Inputs!$B$38)*_xlfn.NORM.S.INV(RAND())</f>
        <v>-0.11327536997255899</v>
      </c>
      <c r="AR380" s="24">
        <f ca="1">SQRT(Inputs!$B$38)*K380+SQRT(1-Inputs!$B$38)*_xlfn.NORM.S.INV(RAND())</f>
        <v>1.3536879900584253</v>
      </c>
      <c r="AS380" s="24">
        <f ca="1">SQRT(Inputs!$B$38)*L380+SQRT(1-Inputs!$B$38)*_xlfn.NORM.S.INV(RAND())</f>
        <v>0.74261641836482273</v>
      </c>
      <c r="AT380" s="24">
        <f ca="1">SQRT(Inputs!$B$38)*M380+SQRT(1-Inputs!$B$38)*_xlfn.NORM.S.INV(RAND())</f>
        <v>-0.55455774557040005</v>
      </c>
      <c r="AU380" s="15">
        <f ca="1">Inputs!$B$6*EXP($B$8-0.5*C$5^2+C$5*N380)</f>
        <v>6386.5536374253843</v>
      </c>
      <c r="AV380" s="15">
        <f t="shared" ca="1" si="183"/>
        <v>9755.081134544871</v>
      </c>
      <c r="AW380" s="15">
        <f t="shared" ca="1" si="184"/>
        <v>16148.710808431555</v>
      </c>
      <c r="AX380" s="15">
        <f t="shared" ca="1" si="185"/>
        <v>17415.344238499041</v>
      </c>
      <c r="AY380" s="15">
        <f t="shared" ca="1" si="186"/>
        <v>18609.433887314175</v>
      </c>
      <c r="AZ380" s="15">
        <f t="shared" ca="1" si="187"/>
        <v>21197.625557043451</v>
      </c>
      <c r="BA380" s="15">
        <f t="shared" ca="1" si="188"/>
        <v>28193.906941344685</v>
      </c>
      <c r="BB380" s="15">
        <f t="shared" ca="1" si="189"/>
        <v>35778.791978665504</v>
      </c>
      <c r="BC380" s="15">
        <f t="shared" ca="1" si="190"/>
        <v>43297.382830282062</v>
      </c>
      <c r="BD380" s="15">
        <f t="shared" ca="1" si="191"/>
        <v>49429.691215455212</v>
      </c>
      <c r="BE380" s="15">
        <f t="shared" ca="1" si="192"/>
        <v>65142.366892494814</v>
      </c>
      <c r="BF380" s="15">
        <f ca="1">Inputs!$B$13*EXP($B$9-0.5*C$6^2+C$6*Y380)</f>
        <v>14688.762555019801</v>
      </c>
      <c r="BG380" s="15">
        <f t="shared" ca="1" si="193"/>
        <v>19792.590138964159</v>
      </c>
      <c r="BH380" s="15">
        <f t="shared" ca="1" si="194"/>
        <v>21935.835292121265</v>
      </c>
      <c r="BI380" s="15">
        <f t="shared" ca="1" si="195"/>
        <v>24903.292854933214</v>
      </c>
      <c r="BJ380" s="15">
        <f t="shared" ca="1" si="196"/>
        <v>27244.887354408496</v>
      </c>
      <c r="BK380" s="15">
        <f t="shared" ca="1" si="197"/>
        <v>39629.905055842377</v>
      </c>
      <c r="BL380" s="15">
        <f t="shared" ca="1" si="198"/>
        <v>48830.714607505295</v>
      </c>
      <c r="BM380" s="15">
        <f t="shared" ca="1" si="199"/>
        <v>58363.063998432677</v>
      </c>
      <c r="BN380" s="15">
        <f t="shared" ca="1" si="200"/>
        <v>85703.008163988314</v>
      </c>
      <c r="BO380" s="15">
        <f t="shared" ca="1" si="201"/>
        <v>112109.04009678765</v>
      </c>
      <c r="BP380" s="15">
        <f t="shared" ca="1" si="202"/>
        <v>138686.17242695016</v>
      </c>
      <c r="BQ380" s="15">
        <f ca="1">Inputs!$B$20*EXP($B$10-0.5*C$7^2+C$7*AJ380)</f>
        <v>4534.9221345703709</v>
      </c>
      <c r="BR380" s="15">
        <f t="shared" ca="1" si="203"/>
        <v>6898.6816683301886</v>
      </c>
      <c r="BS380" s="15">
        <f t="shared" ca="1" si="204"/>
        <v>8902.2819313132295</v>
      </c>
      <c r="BT380" s="15">
        <f t="shared" ca="1" si="205"/>
        <v>13233.844618741956</v>
      </c>
      <c r="BU380" s="15">
        <f t="shared" ca="1" si="206"/>
        <v>16666.979708339899</v>
      </c>
      <c r="BV380" s="15">
        <f t="shared" ca="1" si="207"/>
        <v>19399.068293757286</v>
      </c>
      <c r="BW380" s="15">
        <f t="shared" ca="1" si="208"/>
        <v>22348.877780122355</v>
      </c>
      <c r="BX380" s="15">
        <f t="shared" ca="1" si="209"/>
        <v>30556.653105962319</v>
      </c>
      <c r="BY380" s="15">
        <f t="shared" ca="1" si="210"/>
        <v>55472.305361605846</v>
      </c>
      <c r="BZ380" s="15">
        <f t="shared" ca="1" si="211"/>
        <v>89220.828960118495</v>
      </c>
      <c r="CA380" s="15">
        <f t="shared" ca="1" si="212"/>
        <v>113566.71216872864</v>
      </c>
      <c r="CB380" s="15">
        <f ca="1">(AU380*DCF!C$10-DCF!C$5*MAX(AU380*DCF!C$10,0)-MAX(AU380-Inputs!$B$6,0)/Inputs!$B$10)*DCF!C$6</f>
        <v>1032.9186893509016</v>
      </c>
      <c r="CC380" s="15">
        <f ca="1">(AV380*DCF!D$10-DCF!D$5*MAX(AV380*DCF!D$10,0)-MAX(AV380-AU380,0)/Inputs!$B$10)*DCF!D$6</f>
        <v>1556.4076684948357</v>
      </c>
      <c r="CD380" s="15">
        <f ca="1">(AW380*DCF!E$10-DCF!E$5*MAX(AW380*DCF!E$10,0)-MAX(AW380-AV380,0)/Inputs!$B$10)*DCF!E$6</f>
        <v>2288.3700863375279</v>
      </c>
      <c r="CE380" s="15">
        <f ca="1">(AX380*DCF!F$10-DCF!F$5*MAX(AX380*DCF!F$10,0)-MAX(AX380-AW380,0)/Inputs!$B$10)*DCF!F$6</f>
        <v>3538.1868794509837</v>
      </c>
      <c r="CF380" s="15">
        <f ca="1">(AY380*DCF!G$10-DCF!G$5*MAX(AY380*DCF!G$10,0)-MAX(AY380-AX380,0)/Inputs!$B$10)*DCF!G$6</f>
        <v>3604.7602724723852</v>
      </c>
      <c r="CG380" s="15">
        <f ca="1">(AZ380*DCF!H$10-DCF!H$5*MAX(AZ380*DCF!H$10,0)-MAX(AZ380-AY380,0)/Inputs!$B$10)*DCF!H$6</f>
        <v>3655.9543761426057</v>
      </c>
      <c r="CH380" s="15">
        <f ca="1">(BA380*DCF!I$10-DCF!I$5*MAX(BA380*DCF!I$10,0)-MAX(BA380-AZ380,0)/Inputs!$B$10)*DCF!I$6</f>
        <v>4002.3630067576646</v>
      </c>
      <c r="CI380" s="15">
        <f ca="1">(BB380*DCF!J$10-DCF!J$5*MAX(BB380*DCF!J$10,0)-MAX(BB380-BA380,0)/Inputs!$B$10)*DCF!J$6</f>
        <v>4990.3593834081212</v>
      </c>
      <c r="CJ380" s="15">
        <f ca="1">(BC380*DCF!K$10-DCF!K$5*MAX(BC380*DCF!K$10,0)-MAX(BC380-BB380,0)/Inputs!$B$10)*DCF!K$6</f>
        <v>5917.6950104631096</v>
      </c>
      <c r="CK380" s="15">
        <f ca="1">(BD380*DCF!L$10-DCF!L$5*MAX(BD380*DCF!L$10,0)-MAX(BD380-BC380,0)/Inputs!$B$10)*DCF!L$6</f>
        <v>6661.9306237532528</v>
      </c>
      <c r="CL380" s="15">
        <f ca="1">(BE380*DCF!M$10-DCF!M$5*MAX(BE380*DCF!M$10,0)-MAX(BE380-BD380,0)/Inputs!$B$10)*DCF!M$6</f>
        <v>7315.3835248332998</v>
      </c>
      <c r="CM380" s="15">
        <f ca="1">(BF380*DCF!C$28-DCF!C$5*MAX(BF380*DCF!C$28,0)-MAX(BF380-Inputs!$B$13,0)/Inputs!$B$17)*DCF!C$6</f>
        <v>3720.3822331041733</v>
      </c>
      <c r="CN380" s="15">
        <f ca="1">(BG380*DCF!D$28-DCF!D$5*MAX(BG380*DCF!D$28,0)-MAX(BG380-BF380,0)/Inputs!$B$17)*DCF!D$6</f>
        <v>4740.493856243962</v>
      </c>
      <c r="CO380" s="15">
        <f ca="1">(BH380*DCF!E$28-DCF!E$5*MAX(BH380*DCF!E$28,0)-MAX(BH380-BG380,0)/Inputs!$B$17)*DCF!E$6</f>
        <v>5790.2150355548765</v>
      </c>
      <c r="CP380" s="15">
        <f ca="1">(BI380*DCF!F$28-DCF!F$5*MAX(BI380*DCF!F$28,0)-MAX(BI380-BH380,0)/Inputs!$B$17)*DCF!F$6</f>
        <v>6220.3154823473224</v>
      </c>
      <c r="CQ380" s="15">
        <f ca="1">(BJ380*DCF!G$28-DCF!G$5*MAX(BJ380*DCF!G$28,0)-MAX(BJ380-BI380,0)/Inputs!$B$17)*DCF!G$6</f>
        <v>6675.0596677834192</v>
      </c>
      <c r="CR380" s="15">
        <f ca="1">(BK380*DCF!H$28-DCF!H$5*MAX(BK380*DCF!H$28,0)-MAX(BK380-BJ380,0)/Inputs!$B$17)*DCF!H$6</f>
        <v>7876.6285630512893</v>
      </c>
      <c r="CS380" s="15">
        <f ca="1">(BL380*DCF!I$28-DCF!I$5*MAX(BL380*DCF!I$28,0)-MAX(BL380-BK380,0)/Inputs!$B$17)*DCF!I$6</f>
        <v>10162.092601640039</v>
      </c>
      <c r="CT380" s="15">
        <f ca="1">(BM380*DCF!J$28-DCF!J$5*MAX(BM380*DCF!J$28,0)-MAX(BM380-BL380,0)/Inputs!$B$17)*DCF!J$6</f>
        <v>11755.89670340577</v>
      </c>
      <c r="CU380" s="15">
        <f ca="1">(BN380*DCF!K$28-DCF!K$5*MAX(BN380*DCF!K$28,0)-MAX(BN380-BM380,0)/Inputs!$B$17)*DCF!K$6</f>
        <v>14750.259347981833</v>
      </c>
      <c r="CV380" s="15">
        <f ca="1">(BO380*DCF!L$28-DCF!L$5*MAX(BO380*DCF!L$28,0)-MAX(BO380-BN380,0)/Inputs!$B$17)*DCF!L$6</f>
        <v>19380.220109012975</v>
      </c>
      <c r="CW380" s="15">
        <f ca="1">(BP380*DCF!M$28-DCF!M$5*MAX(BP380*DCF!M$28,0)-MAX(BP380-BO380,0)/Inputs!$B$17)*DCF!M$6</f>
        <v>23315.82647665124</v>
      </c>
      <c r="CX380" s="15">
        <f ca="1">(BQ380*DCF!C$46-DCF!C$5*MAX(BQ380*DCF!C$46,0)-MAX(BQ380-Inputs!$B$20,0)/Inputs!$B$24)*DCF!C$6</f>
        <v>-1663.4564442750836</v>
      </c>
      <c r="CY380" s="15">
        <f ca="1">(BR380*DCF!D$46-DCF!D$5*MAX(BR380*DCF!D$46,0)-MAX(BR380-BQ380,0)/Inputs!$B$24)*DCF!D$6</f>
        <v>-2186.0406535175471</v>
      </c>
      <c r="CZ380" s="15">
        <f ca="1">(BS380*DCF!E$46-DCF!E$5*MAX(BS380*DCF!E$46,0)-MAX(BS380-BR380,0)/Inputs!$B$24)*DCF!E$6</f>
        <v>-1842.4744038386423</v>
      </c>
      <c r="DA380" s="15">
        <f ca="1">(BT380*DCF!F$46-DCF!F$5*MAX(BT380*DCF!F$46,0)-MAX(BT380-BS380,0)/Inputs!$B$24)*DCF!F$6</f>
        <v>-2541.0311415199603</v>
      </c>
      <c r="DB380" s="15">
        <f ca="1">(BU380*DCF!G$46-DCF!G$5*MAX(BU380*DCF!G$46,0)-MAX(BU380-BT380,0)/Inputs!$B$24)*DCF!G$6</f>
        <v>-1715.4830811311581</v>
      </c>
      <c r="DC380" s="15">
        <f ca="1">(BV380*DCF!H$46-DCF!H$5*MAX(BV380*DCF!H$46,0)-MAX(BV380-BU380,0)/Inputs!$B$24)*DCF!H$6</f>
        <v>-848.97978813395696</v>
      </c>
      <c r="DD380" s="15">
        <f ca="1">(BW380*DCF!I$46-DCF!I$5*MAX(BW380*DCF!I$46,0)-MAX(BW380-BV380,0)/Inputs!$B$24)*DCF!I$6</f>
        <v>-330.62019441608675</v>
      </c>
      <c r="DE380" s="15">
        <f ca="1">(BX380*DCF!J$46-DCF!J$5*MAX(BX380*DCF!J$46,0)-MAX(BX380-BW380,0)/Inputs!$B$24)*DCF!J$6</f>
        <v>-894.80084663809578</v>
      </c>
      <c r="DF380" s="15">
        <f ca="1">(BY380*DCF!K$46-DCF!K$5*MAX(BY380*DCF!K$46,0)-MAX(BY380-BX380,0)/Inputs!$B$24)*DCF!K$6</f>
        <v>-2934.9080522462968</v>
      </c>
      <c r="DG380" s="15">
        <f ca="1">(BZ380*DCF!L$46-DCF!L$5*MAX(BZ380*DCF!L$46,0)-MAX(BZ380-BY380,0)/Inputs!$B$24)*DCF!L$6</f>
        <v>-1469.9795280563687</v>
      </c>
      <c r="DH380" s="15">
        <f ca="1">(CA380*DCF!M$46-DCF!M$5*MAX(CA380*DCF!M$46,0)-MAX(CA380-BZ380,0)/Inputs!$B$24)*DCF!M$6</f>
        <v>3813.5266296802124</v>
      </c>
      <c r="DI380" s="15">
        <f ca="1">SUM(CB380:CL380)+BE380*DCF!M$10*(1+Inputs!$B$30)*(1-Inputs!$B$33)*(1-Inputs!$B$30/Inputs!$B$31)/(Inputs!$B$29-Inputs!$B$30)*DCF!M$6</f>
        <v>225856.39800190166</v>
      </c>
      <c r="DJ380" s="15">
        <f ca="1">SUM(CM380:CW380)+BP380*DCF!M$28*(1+Inputs!$B$30)*(1-Inputs!$B$33)*(1-Inputs!$B$30/Inputs!$B$31)/(Inputs!$B$29-Inputs!$B$30)*DCF!M$6</f>
        <v>629007.99247540988</v>
      </c>
      <c r="DK380" s="15">
        <f ca="1">SUM(CX380:DH380)+CA380*DCF!M$46*(1+Inputs!$B$30)*(1-Inputs!$B$33)*(1-Inputs!$B$30/Inputs!$B$31)/(Inputs!$B$29-Inputs!$B$30)*DCF!M$6</f>
        <v>162973.34234583497</v>
      </c>
      <c r="DM380" s="15">
        <f ca="1">DI380+DJ380+DK380+Inputs!$B$34+Inputs!$B$36-Inputs!$B$35</f>
        <v>1094688.7328231465</v>
      </c>
    </row>
    <row r="381" spans="1:117" x14ac:dyDescent="0.75">
      <c r="A381" s="11">
        <v>368</v>
      </c>
      <c r="C381" s="24">
        <f t="shared" ca="1" si="216"/>
        <v>1.366655196183137</v>
      </c>
      <c r="D381" s="24">
        <f t="shared" ca="1" si="216"/>
        <v>1.7922982874755518</v>
      </c>
      <c r="E381" s="24">
        <f t="shared" ca="1" si="216"/>
        <v>-1.2419980184451425</v>
      </c>
      <c r="F381" s="24">
        <f t="shared" ca="1" si="216"/>
        <v>1.1005635695518545</v>
      </c>
      <c r="G381" s="24">
        <f t="shared" ca="1" si="216"/>
        <v>0.46229014888728576</v>
      </c>
      <c r="H381" s="24">
        <f t="shared" ca="1" si="216"/>
        <v>-0.80714409173378787</v>
      </c>
      <c r="I381" s="24">
        <f t="shared" ca="1" si="216"/>
        <v>-1.1029372268737136</v>
      </c>
      <c r="J381" s="24">
        <f t="shared" ca="1" si="216"/>
        <v>-0.57790587576612573</v>
      </c>
      <c r="K381" s="24">
        <f t="shared" ca="1" si="216"/>
        <v>-1.0567604488358198</v>
      </c>
      <c r="L381" s="24">
        <f t="shared" ca="1" si="216"/>
        <v>0.31984041615254127</v>
      </c>
      <c r="M381" s="24">
        <f t="shared" ca="1" si="216"/>
        <v>-1.9193122735591124</v>
      </c>
      <c r="N381" s="24">
        <f ca="1">SQRT(Inputs!$B$38)*C381+SQRT(1-Inputs!$B$38)*_xlfn.NORM.S.INV(RAND())</f>
        <v>1.0664556034010986</v>
      </c>
      <c r="O381" s="24">
        <f ca="1">SQRT(Inputs!$B$38)*D381+SQRT(1-Inputs!$B$38)*_xlfn.NORM.S.INV(RAND())</f>
        <v>-0.38535300729822841</v>
      </c>
      <c r="P381" s="24">
        <f ca="1">SQRT(Inputs!$B$38)*E381+SQRT(1-Inputs!$B$38)*_xlfn.NORM.S.INV(RAND())</f>
        <v>6.0178405967529769E-2</v>
      </c>
      <c r="Q381" s="24">
        <f ca="1">SQRT(Inputs!$B$38)*F381+SQRT(1-Inputs!$B$38)*_xlfn.NORM.S.INV(RAND())</f>
        <v>1.7504240395012807</v>
      </c>
      <c r="R381" s="24">
        <f ca="1">SQRT(Inputs!$B$38)*G381+SQRT(1-Inputs!$B$38)*_xlfn.NORM.S.INV(RAND())</f>
        <v>0.88618529362909093</v>
      </c>
      <c r="S381" s="24">
        <f ca="1">SQRT(Inputs!$B$38)*H381+SQRT(1-Inputs!$B$38)*_xlfn.NORM.S.INV(RAND())</f>
        <v>-0.40201940976786676</v>
      </c>
      <c r="T381" s="24">
        <f ca="1">SQRT(Inputs!$B$38)*I381+SQRT(1-Inputs!$B$38)*_xlfn.NORM.S.INV(RAND())</f>
        <v>-0.35181133470529852</v>
      </c>
      <c r="U381" s="24">
        <f ca="1">SQRT(Inputs!$B$38)*J381+SQRT(1-Inputs!$B$38)*_xlfn.NORM.S.INV(RAND())</f>
        <v>-0.89746639558289787</v>
      </c>
      <c r="V381" s="24">
        <f ca="1">SQRT(Inputs!$B$38)*K381+SQRT(1-Inputs!$B$38)*_xlfn.NORM.S.INV(RAND())</f>
        <v>-1.6393690757568309</v>
      </c>
      <c r="W381" s="24">
        <f ca="1">SQRT(Inputs!$B$38)*L381+SQRT(1-Inputs!$B$38)*_xlfn.NORM.S.INV(RAND())</f>
        <v>0.16364610185939907</v>
      </c>
      <c r="X381" s="24">
        <f ca="1">SQRT(Inputs!$B$38)*M381+SQRT(1-Inputs!$B$38)*_xlfn.NORM.S.INV(RAND())</f>
        <v>-1.3320023323553332</v>
      </c>
      <c r="Y381" s="24">
        <f ca="1">SQRT(Inputs!$B$38)*C381+SQRT(1-Inputs!$B$38)*_xlfn.NORM.S.INV(RAND())</f>
        <v>-0.39441427440852206</v>
      </c>
      <c r="Z381" s="24">
        <f ca="1">SQRT(Inputs!$B$38)*D381+SQRT(1-Inputs!$B$38)*_xlfn.NORM.S.INV(RAND())</f>
        <v>1.5908986243930152</v>
      </c>
      <c r="AA381" s="24">
        <f ca="1">SQRT(Inputs!$B$38)*E381+SQRT(1-Inputs!$B$38)*_xlfn.NORM.S.INV(RAND())</f>
        <v>0.84252025922889073</v>
      </c>
      <c r="AB381" s="24">
        <f ca="1">SQRT(Inputs!$B$38)*F381+SQRT(1-Inputs!$B$38)*_xlfn.NORM.S.INV(RAND())</f>
        <v>0.31945991294424869</v>
      </c>
      <c r="AC381" s="24">
        <f ca="1">SQRT(Inputs!$B$38)*G381+SQRT(1-Inputs!$B$38)*_xlfn.NORM.S.INV(RAND())</f>
        <v>1.4510168502863388</v>
      </c>
      <c r="AD381" s="24">
        <f ca="1">SQRT(Inputs!$B$38)*H381+SQRT(1-Inputs!$B$38)*_xlfn.NORM.S.INV(RAND())</f>
        <v>0.74946788497332473</v>
      </c>
      <c r="AE381" s="24">
        <f ca="1">SQRT(Inputs!$B$38)*I381+SQRT(1-Inputs!$B$38)*_xlfn.NORM.S.INV(RAND())</f>
        <v>-2.1837890731521115</v>
      </c>
      <c r="AF381" s="24">
        <f ca="1">SQRT(Inputs!$B$38)*J381+SQRT(1-Inputs!$B$38)*_xlfn.NORM.S.INV(RAND())</f>
        <v>-0.91164684695023512</v>
      </c>
      <c r="AG381" s="24">
        <f ca="1">SQRT(Inputs!$B$38)*K381+SQRT(1-Inputs!$B$38)*_xlfn.NORM.S.INV(RAND())</f>
        <v>-0.6908411197574984</v>
      </c>
      <c r="AH381" s="24">
        <f ca="1">SQRT(Inputs!$B$38)*L381+SQRT(1-Inputs!$B$38)*_xlfn.NORM.S.INV(RAND())</f>
        <v>0.35794522922163924</v>
      </c>
      <c r="AI381" s="24">
        <f ca="1">SQRT(Inputs!$B$38)*M381+SQRT(1-Inputs!$B$38)*_xlfn.NORM.S.INV(RAND())</f>
        <v>-0.48694369794773074</v>
      </c>
      <c r="AJ381" s="24">
        <f ca="1">SQRT(Inputs!$B$38)*C381+SQRT(1-Inputs!$B$38)*_xlfn.NORM.S.INV(RAND())</f>
        <v>0.43868022676845703</v>
      </c>
      <c r="AK381" s="24">
        <f ca="1">SQRT(Inputs!$B$38)*D381+SQRT(1-Inputs!$B$38)*_xlfn.NORM.S.INV(RAND())</f>
        <v>1.3072791915568032</v>
      </c>
      <c r="AL381" s="24">
        <f ca="1">SQRT(Inputs!$B$38)*E381+SQRT(1-Inputs!$B$38)*_xlfn.NORM.S.INV(RAND())</f>
        <v>-1.6782979660921846</v>
      </c>
      <c r="AM381" s="24">
        <f ca="1">SQRT(Inputs!$B$38)*F381+SQRT(1-Inputs!$B$38)*_xlfn.NORM.S.INV(RAND())</f>
        <v>1.481974709843803</v>
      </c>
      <c r="AN381" s="24">
        <f ca="1">SQRT(Inputs!$B$38)*G381+SQRT(1-Inputs!$B$38)*_xlfn.NORM.S.INV(RAND())</f>
        <v>-1.0302622751666837</v>
      </c>
      <c r="AO381" s="24">
        <f ca="1">SQRT(Inputs!$B$38)*H381+SQRT(1-Inputs!$B$38)*_xlfn.NORM.S.INV(RAND())</f>
        <v>-0.81379510795835919</v>
      </c>
      <c r="AP381" s="24">
        <f ca="1">SQRT(Inputs!$B$38)*I381+SQRT(1-Inputs!$B$38)*_xlfn.NORM.S.INV(RAND())</f>
        <v>0.10731656290380409</v>
      </c>
      <c r="AQ381" s="24">
        <f ca="1">SQRT(Inputs!$B$38)*J381+SQRT(1-Inputs!$B$38)*_xlfn.NORM.S.INV(RAND())</f>
        <v>-1.0754698050123666</v>
      </c>
      <c r="AR381" s="24">
        <f ca="1">SQRT(Inputs!$B$38)*K381+SQRT(1-Inputs!$B$38)*_xlfn.NORM.S.INV(RAND())</f>
        <v>-4.1044917173529094E-2</v>
      </c>
      <c r="AS381" s="24">
        <f ca="1">SQRT(Inputs!$B$38)*L381+SQRT(1-Inputs!$B$38)*_xlfn.NORM.S.INV(RAND())</f>
        <v>-0.60276138575456462</v>
      </c>
      <c r="AT381" s="24">
        <f ca="1">SQRT(Inputs!$B$38)*M381+SQRT(1-Inputs!$B$38)*_xlfn.NORM.S.INV(RAND())</f>
        <v>-0.61964843721025131</v>
      </c>
      <c r="AU381" s="15">
        <f ca="1">Inputs!$B$6*EXP($B$8-0.5*C$5^2+C$5*N381)</f>
        <v>5897.2585206485155</v>
      </c>
      <c r="AV381" s="15">
        <f t="shared" ca="1" si="183"/>
        <v>6782.9441095118791</v>
      </c>
      <c r="AW381" s="15">
        <f t="shared" ca="1" si="184"/>
        <v>8338.0034937941036</v>
      </c>
      <c r="AX381" s="15">
        <f t="shared" ca="1" si="185"/>
        <v>12668.2304047501</v>
      </c>
      <c r="AY381" s="15">
        <f t="shared" ca="1" si="186"/>
        <v>17170.030480302685</v>
      </c>
      <c r="AZ381" s="15">
        <f t="shared" ca="1" si="187"/>
        <v>20090.041589962831</v>
      </c>
      <c r="BA381" s="15">
        <f t="shared" ca="1" si="188"/>
        <v>23696.302956338259</v>
      </c>
      <c r="BB381" s="15">
        <f t="shared" ca="1" si="189"/>
        <v>26516.715316309597</v>
      </c>
      <c r="BC381" s="15">
        <f t="shared" ca="1" si="190"/>
        <v>27722.94094862304</v>
      </c>
      <c r="BD381" s="15">
        <f t="shared" ca="1" si="191"/>
        <v>34487.070560413384</v>
      </c>
      <c r="BE381" s="15">
        <f t="shared" ca="1" si="192"/>
        <v>37431.386713127766</v>
      </c>
      <c r="BF381" s="15">
        <f ca="1">Inputs!$B$13*EXP($B$9-0.5*C$6^2+C$6*Y381)</f>
        <v>12790.749741617325</v>
      </c>
      <c r="BG381" s="15">
        <f t="shared" ca="1" si="193"/>
        <v>20771.77526928173</v>
      </c>
      <c r="BH381" s="15">
        <f t="shared" ca="1" si="194"/>
        <v>29185.489689259914</v>
      </c>
      <c r="BI381" s="15">
        <f t="shared" ca="1" si="195"/>
        <v>37528.094113510066</v>
      </c>
      <c r="BJ381" s="15">
        <f t="shared" ca="1" si="196"/>
        <v>56710.032233867605</v>
      </c>
      <c r="BK381" s="15">
        <f t="shared" ca="1" si="197"/>
        <v>77077.494475762884</v>
      </c>
      <c r="BL381" s="15">
        <f t="shared" ca="1" si="198"/>
        <v>71343.498266461305</v>
      </c>
      <c r="BM381" s="15">
        <f t="shared" ca="1" si="199"/>
        <v>78306.526915756389</v>
      </c>
      <c r="BN381" s="15">
        <f t="shared" ca="1" si="200"/>
        <v>88655.295648687839</v>
      </c>
      <c r="BO381" s="15">
        <f t="shared" ca="1" si="201"/>
        <v>113715.55289202886</v>
      </c>
      <c r="BP381" s="15">
        <f t="shared" ca="1" si="202"/>
        <v>132450.08526486458</v>
      </c>
      <c r="BQ381" s="15">
        <f ca="1">Inputs!$B$20*EXP($B$10-0.5*C$7^2+C$7*AJ381)</f>
        <v>5011.6524387818145</v>
      </c>
      <c r="BR381" s="15">
        <f t="shared" ca="1" si="203"/>
        <v>10299.681248885478</v>
      </c>
      <c r="BS381" s="15">
        <f t="shared" ca="1" si="204"/>
        <v>8709.9685919925032</v>
      </c>
      <c r="BT381" s="15">
        <f t="shared" ca="1" si="205"/>
        <v>17715.480816352014</v>
      </c>
      <c r="BU381" s="15">
        <f t="shared" ca="1" si="206"/>
        <v>19134.286005902137</v>
      </c>
      <c r="BV381" s="15">
        <f t="shared" ca="1" si="207"/>
        <v>22161.693397684478</v>
      </c>
      <c r="BW381" s="15">
        <f t="shared" ca="1" si="208"/>
        <v>31635.853906245484</v>
      </c>
      <c r="BX381" s="15">
        <f t="shared" ca="1" si="209"/>
        <v>35666.159776262932</v>
      </c>
      <c r="BY381" s="15">
        <f t="shared" ca="1" si="210"/>
        <v>49583.439760894667</v>
      </c>
      <c r="BZ381" s="15">
        <f t="shared" ca="1" si="211"/>
        <v>62275.095032667552</v>
      </c>
      <c r="CA381" s="15">
        <f t="shared" ca="1" si="212"/>
        <v>78356.649601896672</v>
      </c>
      <c r="CB381" s="15">
        <f ca="1">(AU381*DCF!C$10-DCF!C$5*MAX(AU381*DCF!C$10,0)-MAX(AU381-Inputs!$B$6,0)/Inputs!$B$10)*DCF!C$6</f>
        <v>1036.4074507458849</v>
      </c>
      <c r="CC381" s="15">
        <f ca="1">(AV381*DCF!D$10-DCF!D$5*MAX(AV381*DCF!D$10,0)-MAX(AV381-AU381,0)/Inputs!$B$10)*DCF!D$6</f>
        <v>1437.3454229497956</v>
      </c>
      <c r="CD381" s="15">
        <f ca="1">(AW381*DCF!E$10-DCF!E$5*MAX(AW381*DCF!E$10,0)-MAX(AW381-AV381,0)/Inputs!$B$10)*DCF!E$6</f>
        <v>1574.8485059144818</v>
      </c>
      <c r="CE381" s="15">
        <f ca="1">(AX381*DCF!F$10-DCF!F$5*MAX(AX381*DCF!F$10,0)-MAX(AX381-AW381,0)/Inputs!$B$10)*DCF!F$6</f>
        <v>1864.4416469568723</v>
      </c>
      <c r="CF381" s="15">
        <f ca="1">(AY381*DCF!G$10-DCF!G$5*MAX(AY381*DCF!G$10,0)-MAX(AY381-AX381,0)/Inputs!$B$10)*DCF!G$6</f>
        <v>2672.3867067713973</v>
      </c>
      <c r="CG381" s="15">
        <f ca="1">(AZ381*DCF!H$10-DCF!H$5*MAX(AZ381*DCF!H$10,0)-MAX(AZ381-AY381,0)/Inputs!$B$10)*DCF!H$6</f>
        <v>3381.9956642741672</v>
      </c>
      <c r="CH381" s="15">
        <f ca="1">(BA381*DCF!I$10-DCF!I$5*MAX(BA381*DCF!I$10,0)-MAX(BA381-AZ381,0)/Inputs!$B$10)*DCF!I$6</f>
        <v>3736.8968902925981</v>
      </c>
      <c r="CI381" s="15">
        <f ca="1">(BB381*DCF!J$10-DCF!J$5*MAX(BB381*DCF!J$10,0)-MAX(BB381-BA381,0)/Inputs!$B$10)*DCF!J$6</f>
        <v>4122.9428591704873</v>
      </c>
      <c r="CJ381" s="15">
        <f ca="1">(BC381*DCF!K$10-DCF!K$5*MAX(BC381*DCF!K$10,0)-MAX(BC381-BB381,0)/Inputs!$B$10)*DCF!K$6</f>
        <v>4294.0950333411756</v>
      </c>
      <c r="CK381" s="15">
        <f ca="1">(BD381*DCF!L$10-DCF!L$5*MAX(BD381*DCF!L$10,0)-MAX(BD381-BC381,0)/Inputs!$B$10)*DCF!L$6</f>
        <v>4326.5945659063091</v>
      </c>
      <c r="CL381" s="15">
        <f ca="1">(BE381*DCF!M$10-DCF!M$5*MAX(BE381*DCF!M$10,0)-MAX(BE381-BD381,0)/Inputs!$B$10)*DCF!M$6</f>
        <v>4930.3227803336458</v>
      </c>
      <c r="CM381" s="15">
        <f ca="1">(BF381*DCF!C$28-DCF!C$5*MAX(BF381*DCF!C$28,0)-MAX(BF381-Inputs!$B$13,0)/Inputs!$B$17)*DCF!C$6</f>
        <v>3579.4613115280931</v>
      </c>
      <c r="CN381" s="15">
        <f ca="1">(BG381*DCF!D$28-DCF!D$5*MAX(BG381*DCF!D$28,0)-MAX(BG381-BF381,0)/Inputs!$B$17)*DCF!D$6</f>
        <v>4415.0482210256432</v>
      </c>
      <c r="CO381" s="15">
        <f ca="1">(BH381*DCF!E$28-DCF!E$5*MAX(BH381*DCF!E$28,0)-MAX(BH381-BG381,0)/Inputs!$B$17)*DCF!E$6</f>
        <v>6607.62307053938</v>
      </c>
      <c r="CP381" s="15">
        <f ca="1">(BI381*DCF!F$28-DCF!F$5*MAX(BI381*DCF!F$28,0)-MAX(BI381-BH381,0)/Inputs!$B$17)*DCF!F$6</f>
        <v>8668.986029095151</v>
      </c>
      <c r="CQ381" s="15">
        <f ca="1">(BJ381*DCF!G$28-DCF!G$5*MAX(BJ381*DCF!G$28,0)-MAX(BJ381-BI381,0)/Inputs!$B$17)*DCF!G$6</f>
        <v>11487.635623418379</v>
      </c>
      <c r="CR381" s="15">
        <f ca="1">(BK381*DCF!H$28-DCF!H$5*MAX(BK381*DCF!H$28,0)-MAX(BK381-BJ381,0)/Inputs!$B$17)*DCF!H$6</f>
        <v>15897.58270982332</v>
      </c>
      <c r="CS381" s="15">
        <f ca="1">(BL381*DCF!I$28-DCF!I$5*MAX(BL381*DCF!I$28,0)-MAX(BL381-BK381,0)/Inputs!$B$17)*DCF!I$6</f>
        <v>16776.640294551587</v>
      </c>
      <c r="CT381" s="15">
        <f ca="1">(BM381*DCF!J$28-DCF!J$5*MAX(BM381*DCF!J$28,0)-MAX(BM381-BL381,0)/Inputs!$B$17)*DCF!J$6</f>
        <v>16545.615510859578</v>
      </c>
      <c r="CU381" s="15">
        <f ca="1">(BN381*DCF!K$28-DCF!K$5*MAX(BN381*DCF!K$28,0)-MAX(BN381-BM381,0)/Inputs!$B$17)*DCF!K$6</f>
        <v>17454.925632678292</v>
      </c>
      <c r="CV381" s="15">
        <f ca="1">(BO381*DCF!L$28-DCF!L$5*MAX(BO381*DCF!L$28,0)-MAX(BO381-BN381,0)/Inputs!$B$17)*DCF!L$6</f>
        <v>19853.029782335951</v>
      </c>
      <c r="CW381" s="15">
        <f ca="1">(BP381*DCF!M$28-DCF!M$5*MAX(BP381*DCF!M$28,0)-MAX(BP381-BO381,0)/Inputs!$B$17)*DCF!M$6</f>
        <v>22962.275135162592</v>
      </c>
      <c r="CX381" s="15">
        <f ca="1">(BQ381*DCF!C$46-DCF!C$5*MAX(BQ381*DCF!C$46,0)-MAX(BQ381-Inputs!$B$20,0)/Inputs!$B$24)*DCF!C$6</f>
        <v>-1993.7545765231971</v>
      </c>
      <c r="CY381" s="15">
        <f ca="1">(BR381*DCF!D$46-DCF!D$5*MAX(BR381*DCF!D$46,0)-MAX(BR381-BQ381,0)/Inputs!$B$24)*DCF!D$6</f>
        <v>-4014.2733961599256</v>
      </c>
      <c r="CZ381" s="15">
        <f ca="1">(BS381*DCF!E$46-DCF!E$5*MAX(BS381*DCF!E$46,0)-MAX(BS381-BR381,0)/Inputs!$B$24)*DCF!E$6</f>
        <v>-1029.9689511962131</v>
      </c>
      <c r="DA381" s="15">
        <f ca="1">(BT381*DCF!F$46-DCF!F$5*MAX(BT381*DCF!F$46,0)-MAX(BT381-BS381,0)/Inputs!$B$24)*DCF!F$6</f>
        <v>-4569.3450057079663</v>
      </c>
      <c r="DB381" s="15">
        <f ca="1">(BU381*DCF!G$46-DCF!G$5*MAX(BU381*DCF!G$46,0)-MAX(BU381-BT381,0)/Inputs!$B$24)*DCF!G$6</f>
        <v>-1120.8976101023879</v>
      </c>
      <c r="DC381" s="15">
        <f ca="1">(BV381*DCF!H$46-DCF!H$5*MAX(BV381*DCF!H$46,0)-MAX(BV381-BU381,0)/Inputs!$B$24)*DCF!H$6</f>
        <v>-940.74829776351896</v>
      </c>
      <c r="DD381" s="15">
        <f ca="1">(BW381*DCF!I$46-DCF!I$5*MAX(BW381*DCF!I$46,0)-MAX(BW381-BV381,0)/Inputs!$B$24)*DCF!I$6</f>
        <v>-1989.0226618124848</v>
      </c>
      <c r="DE381" s="15">
        <f ca="1">(BX381*DCF!J$46-DCF!J$5*MAX(BX381*DCF!J$46,0)-MAX(BX381-BW381,0)/Inputs!$B$24)*DCF!J$6</f>
        <v>427.3254740583651</v>
      </c>
      <c r="DF381" s="15">
        <f ca="1">(BY381*DCF!K$46-DCF!K$5*MAX(BY381*DCF!K$46,0)-MAX(BY381-BX381,0)/Inputs!$B$24)*DCF!K$6</f>
        <v>-576.99147505772794</v>
      </c>
      <c r="DG381" s="15">
        <f ca="1">(BZ381*DCF!L$46-DCF!L$5*MAX(BZ381*DCF!L$46,0)-MAX(BZ381-BY381,0)/Inputs!$B$24)*DCF!L$6</f>
        <v>1432.6258387438058</v>
      </c>
      <c r="DH381" s="15">
        <f ca="1">(CA381*DCF!M$46-DCF!M$5*MAX(CA381*DCF!M$46,0)-MAX(CA381-BZ381,0)/Inputs!$B$24)*DCF!M$6</f>
        <v>2780.9050718134831</v>
      </c>
      <c r="DI381" s="15">
        <f ca="1">SUM(CB381:CL381)+BE381*DCF!M$10*(1+Inputs!$B$30)*(1-Inputs!$B$33)*(1-Inputs!$B$30/Inputs!$B$31)/(Inputs!$B$29-Inputs!$B$30)*DCF!M$6</f>
        <v>137550.32172813805</v>
      </c>
      <c r="DJ381" s="15">
        <f ca="1">SUM(CM381:CW381)+BP381*DCF!M$28*(1+Inputs!$B$30)*(1-Inputs!$B$33)*(1-Inputs!$B$30/Inputs!$B$31)/(Inputs!$B$29-Inputs!$B$30)*DCF!M$6</f>
        <v>635729.27500525117</v>
      </c>
      <c r="DK381" s="15">
        <f ca="1">SUM(CX381:DH381)+CA381*DCF!M$46*(1+Inputs!$B$30)*(1-Inputs!$B$33)*(1-Inputs!$B$30/Inputs!$B$31)/(Inputs!$B$29-Inputs!$B$30)*DCF!M$6</f>
        <v>109554.51663334842</v>
      </c>
      <c r="DM381" s="15">
        <f ca="1">DI381+DJ381+DK381+Inputs!$B$34+Inputs!$B$36-Inputs!$B$35</f>
        <v>959685.11336673761</v>
      </c>
    </row>
    <row r="382" spans="1:117" x14ac:dyDescent="0.75">
      <c r="A382" s="11">
        <v>369</v>
      </c>
      <c r="C382" s="24">
        <f t="shared" ca="1" si="216"/>
        <v>-0.33119343072801566</v>
      </c>
      <c r="D382" s="24">
        <f t="shared" ca="1" si="216"/>
        <v>0.93815781117389285</v>
      </c>
      <c r="E382" s="24">
        <f t="shared" ca="1" si="216"/>
        <v>-0.5286989304948243</v>
      </c>
      <c r="F382" s="24">
        <f t="shared" ca="1" si="216"/>
        <v>0.36652849254968151</v>
      </c>
      <c r="G382" s="24">
        <f t="shared" ca="1" si="216"/>
        <v>-0.51267135838026001</v>
      </c>
      <c r="H382" s="24">
        <f t="shared" ca="1" si="216"/>
        <v>-1.9063883514974467</v>
      </c>
      <c r="I382" s="24">
        <f t="shared" ca="1" si="216"/>
        <v>-1.5348023147769287</v>
      </c>
      <c r="J382" s="24">
        <f t="shared" ca="1" si="216"/>
        <v>-2.0577112281701493</v>
      </c>
      <c r="K382" s="24">
        <f t="shared" ca="1" si="216"/>
        <v>-6.4247864079045813E-2</v>
      </c>
      <c r="L382" s="24">
        <f t="shared" ca="1" si="216"/>
        <v>-1.7284182673197304</v>
      </c>
      <c r="M382" s="24">
        <f t="shared" ca="1" si="216"/>
        <v>1.1712228987949982</v>
      </c>
      <c r="N382" s="24">
        <f ca="1">SQRT(Inputs!$B$38)*C382+SQRT(1-Inputs!$B$38)*_xlfn.NORM.S.INV(RAND())</f>
        <v>5.7551061472184389E-2</v>
      </c>
      <c r="O382" s="24">
        <f ca="1">SQRT(Inputs!$B$38)*D382+SQRT(1-Inputs!$B$38)*_xlfn.NORM.S.INV(RAND())</f>
        <v>-0.28689409368921626</v>
      </c>
      <c r="P382" s="24">
        <f ca="1">SQRT(Inputs!$B$38)*E382+SQRT(1-Inputs!$B$38)*_xlfn.NORM.S.INV(RAND())</f>
        <v>0.27371080572097434</v>
      </c>
      <c r="Q382" s="24">
        <f ca="1">SQRT(Inputs!$B$38)*F382+SQRT(1-Inputs!$B$38)*_xlfn.NORM.S.INV(RAND())</f>
        <v>0.41697287214590817</v>
      </c>
      <c r="R382" s="24">
        <f ca="1">SQRT(Inputs!$B$38)*G382+SQRT(1-Inputs!$B$38)*_xlfn.NORM.S.INV(RAND())</f>
        <v>-0.75974054876475905</v>
      </c>
      <c r="S382" s="24">
        <f ca="1">SQRT(Inputs!$B$38)*H382+SQRT(1-Inputs!$B$38)*_xlfn.NORM.S.INV(RAND())</f>
        <v>-0.90709945985484719</v>
      </c>
      <c r="T382" s="24">
        <f ca="1">SQRT(Inputs!$B$38)*I382+SQRT(1-Inputs!$B$38)*_xlfn.NORM.S.INV(RAND())</f>
        <v>-0.91996549241478021</v>
      </c>
      <c r="U382" s="24">
        <f ca="1">SQRT(Inputs!$B$38)*J382+SQRT(1-Inputs!$B$38)*_xlfn.NORM.S.INV(RAND())</f>
        <v>-1.5066967073650497</v>
      </c>
      <c r="V382" s="24">
        <f ca="1">SQRT(Inputs!$B$38)*K382+SQRT(1-Inputs!$B$38)*_xlfn.NORM.S.INV(RAND())</f>
        <v>-2.1265447832089789E-2</v>
      </c>
      <c r="W382" s="24">
        <f ca="1">SQRT(Inputs!$B$38)*L382+SQRT(1-Inputs!$B$38)*_xlfn.NORM.S.INV(RAND())</f>
        <v>-1.1952796556790075</v>
      </c>
      <c r="X382" s="24">
        <f ca="1">SQRT(Inputs!$B$38)*M382+SQRT(1-Inputs!$B$38)*_xlfn.NORM.S.INV(RAND())</f>
        <v>0.90785740402169179</v>
      </c>
      <c r="Y382" s="24">
        <f ca="1">SQRT(Inputs!$B$38)*C382+SQRT(1-Inputs!$B$38)*_xlfn.NORM.S.INV(RAND())</f>
        <v>-0.55019867603550576</v>
      </c>
      <c r="Z382" s="24">
        <f ca="1">SQRT(Inputs!$B$38)*D382+SQRT(1-Inputs!$B$38)*_xlfn.NORM.S.INV(RAND())</f>
        <v>1.1437645566217123</v>
      </c>
      <c r="AA382" s="24">
        <f ca="1">SQRT(Inputs!$B$38)*E382+SQRT(1-Inputs!$B$38)*_xlfn.NORM.S.INV(RAND())</f>
        <v>2.5088419548948138E-2</v>
      </c>
      <c r="AB382" s="24">
        <f ca="1">SQRT(Inputs!$B$38)*F382+SQRT(1-Inputs!$B$38)*_xlfn.NORM.S.INV(RAND())</f>
        <v>6.1985934997581815E-2</v>
      </c>
      <c r="AC382" s="24">
        <f ca="1">SQRT(Inputs!$B$38)*G382+SQRT(1-Inputs!$B$38)*_xlfn.NORM.S.INV(RAND())</f>
        <v>0.41309954028049689</v>
      </c>
      <c r="AD382" s="24">
        <f ca="1">SQRT(Inputs!$B$38)*H382+SQRT(1-Inputs!$B$38)*_xlfn.NORM.S.INV(RAND())</f>
        <v>0.25788182019545625</v>
      </c>
      <c r="AE382" s="24">
        <f ca="1">SQRT(Inputs!$B$38)*I382+SQRT(1-Inputs!$B$38)*_xlfn.NORM.S.INV(RAND())</f>
        <v>-0.10057324318004179</v>
      </c>
      <c r="AF382" s="24">
        <f ca="1">SQRT(Inputs!$B$38)*J382+SQRT(1-Inputs!$B$38)*_xlfn.NORM.S.INV(RAND())</f>
        <v>-1.1670197336739891</v>
      </c>
      <c r="AG382" s="24">
        <f ca="1">SQRT(Inputs!$B$38)*K382+SQRT(1-Inputs!$B$38)*_xlfn.NORM.S.INV(RAND())</f>
        <v>2.1697980885577506</v>
      </c>
      <c r="AH382" s="24">
        <f ca="1">SQRT(Inputs!$B$38)*L382+SQRT(1-Inputs!$B$38)*_xlfn.NORM.S.INV(RAND())</f>
        <v>-0.95085048244625869</v>
      </c>
      <c r="AI382" s="24">
        <f ca="1">SQRT(Inputs!$B$38)*M382+SQRT(1-Inputs!$B$38)*_xlfn.NORM.S.INV(RAND())</f>
        <v>1.1907682485009277</v>
      </c>
      <c r="AJ382" s="24">
        <f ca="1">SQRT(Inputs!$B$38)*C382+SQRT(1-Inputs!$B$38)*_xlfn.NORM.S.INV(RAND())</f>
        <v>0.23167450697494782</v>
      </c>
      <c r="AK382" s="24">
        <f ca="1">SQRT(Inputs!$B$38)*D382+SQRT(1-Inputs!$B$38)*_xlfn.NORM.S.INV(RAND())</f>
        <v>6.7888783255304619E-2</v>
      </c>
      <c r="AL382" s="24">
        <f ca="1">SQRT(Inputs!$B$38)*E382+SQRT(1-Inputs!$B$38)*_xlfn.NORM.S.INV(RAND())</f>
        <v>-0.1393052866685183</v>
      </c>
      <c r="AM382" s="24">
        <f ca="1">SQRT(Inputs!$B$38)*F382+SQRT(1-Inputs!$B$38)*_xlfn.NORM.S.INV(RAND())</f>
        <v>-1.0870304617151683</v>
      </c>
      <c r="AN382" s="24">
        <f ca="1">SQRT(Inputs!$B$38)*G382+SQRT(1-Inputs!$B$38)*_xlfn.NORM.S.INV(RAND())</f>
        <v>-0.68349647429978355</v>
      </c>
      <c r="AO382" s="24">
        <f ca="1">SQRT(Inputs!$B$38)*H382+SQRT(1-Inputs!$B$38)*_xlfn.NORM.S.INV(RAND())</f>
        <v>-0.68453425387930722</v>
      </c>
      <c r="AP382" s="24">
        <f ca="1">SQRT(Inputs!$B$38)*I382+SQRT(1-Inputs!$B$38)*_xlfn.NORM.S.INV(RAND())</f>
        <v>-0.60879709719020281</v>
      </c>
      <c r="AQ382" s="24">
        <f ca="1">SQRT(Inputs!$B$38)*J382+SQRT(1-Inputs!$B$38)*_xlfn.NORM.S.INV(RAND())</f>
        <v>-1.7243626425463714</v>
      </c>
      <c r="AR382" s="24">
        <f ca="1">SQRT(Inputs!$B$38)*K382+SQRT(1-Inputs!$B$38)*_xlfn.NORM.S.INV(RAND())</f>
        <v>-0.68997444386120232</v>
      </c>
      <c r="AS382" s="24">
        <f ca="1">SQRT(Inputs!$B$38)*L382+SQRT(1-Inputs!$B$38)*_xlfn.NORM.S.INV(RAND())</f>
        <v>-2.0527799135460993</v>
      </c>
      <c r="AT382" s="24">
        <f ca="1">SQRT(Inputs!$B$38)*M382+SQRT(1-Inputs!$B$38)*_xlfn.NORM.S.INV(RAND())</f>
        <v>0.58918176009419598</v>
      </c>
      <c r="AU382" s="15">
        <f ca="1">Inputs!$B$6*EXP($B$8-0.5*C$5^2+C$5*N382)</f>
        <v>5008.6834919823868</v>
      </c>
      <c r="AV382" s="15">
        <f t="shared" ca="1" si="183"/>
        <v>5844.9227165300845</v>
      </c>
      <c r="AW382" s="15">
        <f t="shared" ca="1" si="184"/>
        <v>7394.8767367926648</v>
      </c>
      <c r="AX382" s="15">
        <f t="shared" ca="1" si="185"/>
        <v>9511.1902739822235</v>
      </c>
      <c r="AY382" s="15">
        <f t="shared" ca="1" si="186"/>
        <v>10636.727463059018</v>
      </c>
      <c r="AZ382" s="15">
        <f t="shared" ca="1" si="187"/>
        <v>11772.338015386627</v>
      </c>
      <c r="BA382" s="15">
        <f t="shared" ca="1" si="188"/>
        <v>13083.926542702104</v>
      </c>
      <c r="BB382" s="15">
        <f t="shared" ca="1" si="189"/>
        <v>13774.267544319458</v>
      </c>
      <c r="BC382" s="15">
        <f t="shared" ca="1" si="190"/>
        <v>16835.378021010267</v>
      </c>
      <c r="BD382" s="15">
        <f t="shared" ca="1" si="191"/>
        <v>18443.308281131234</v>
      </c>
      <c r="BE382" s="15">
        <f t="shared" ca="1" si="192"/>
        <v>24548.084434754997</v>
      </c>
      <c r="BF382" s="15">
        <f ca="1">Inputs!$B$13*EXP($B$9-0.5*C$6^2+C$6*Y382)</f>
        <v>12401.759223548603</v>
      </c>
      <c r="BG382" s="15">
        <f t="shared" ca="1" si="193"/>
        <v>18578.984027859075</v>
      </c>
      <c r="BH382" s="15">
        <f t="shared" ca="1" si="194"/>
        <v>22794.755433278326</v>
      </c>
      <c r="BI382" s="15">
        <f t="shared" ca="1" si="195"/>
        <v>28171.713199246886</v>
      </c>
      <c r="BJ382" s="15">
        <f t="shared" ca="1" si="196"/>
        <v>36655.685806404195</v>
      </c>
      <c r="BK382" s="15">
        <f t="shared" ca="1" si="197"/>
        <v>46595.436613738442</v>
      </c>
      <c r="BL382" s="15">
        <f t="shared" ca="1" si="198"/>
        <v>56495.717239517704</v>
      </c>
      <c r="BM382" s="15">
        <f t="shared" ca="1" si="199"/>
        <v>60073.284185075354</v>
      </c>
      <c r="BN382" s="15">
        <f t="shared" ca="1" si="200"/>
        <v>95822.469990567071</v>
      </c>
      <c r="BO382" s="15">
        <f t="shared" ca="1" si="201"/>
        <v>105562.89133278275</v>
      </c>
      <c r="BP382" s="15">
        <f t="shared" ca="1" si="202"/>
        <v>148694.11397231079</v>
      </c>
      <c r="BQ382" s="15">
        <f ca="1">Inputs!$B$20*EXP($B$10-0.5*C$7^2+C$7*AJ382)</f>
        <v>4656.8737021581155</v>
      </c>
      <c r="BR382" s="15">
        <f t="shared" ca="1" si="203"/>
        <v>6456.4910088526649</v>
      </c>
      <c r="BS382" s="15">
        <f t="shared" ca="1" si="204"/>
        <v>8494.7166025515671</v>
      </c>
      <c r="BT382" s="15">
        <f t="shared" ca="1" si="205"/>
        <v>8806.4306035784994</v>
      </c>
      <c r="BU382" s="15">
        <f t="shared" ca="1" si="206"/>
        <v>10344.262336446438</v>
      </c>
      <c r="BV382" s="15">
        <f t="shared" ca="1" si="207"/>
        <v>12334.963080431411</v>
      </c>
      <c r="BW382" s="15">
        <f t="shared" ca="1" si="208"/>
        <v>15131.802625210214</v>
      </c>
      <c r="BX382" s="15">
        <f t="shared" ca="1" si="209"/>
        <v>14978.61737150461</v>
      </c>
      <c r="BY382" s="15">
        <f t="shared" ca="1" si="210"/>
        <v>18392.113941095082</v>
      </c>
      <c r="BZ382" s="15">
        <f t="shared" ca="1" si="211"/>
        <v>17694.683395938966</v>
      </c>
      <c r="CA382" s="15">
        <f t="shared" ca="1" si="212"/>
        <v>27599.11067833491</v>
      </c>
      <c r="CB382" s="15">
        <f ca="1">(AU382*DCF!C$10-DCF!C$5*MAX(AU382*DCF!C$10,0)-MAX(AU382-Inputs!$B$6,0)/Inputs!$B$10)*DCF!C$6</f>
        <v>1042.7431490806189</v>
      </c>
      <c r="CC382" s="15">
        <f ca="1">(AV382*DCF!D$10-DCF!D$5*MAX(AV382*DCF!D$10,0)-MAX(AV382-AU382,0)/Inputs!$B$10)*DCF!D$6</f>
        <v>1220.7652651319113</v>
      </c>
      <c r="CD382" s="15">
        <f ca="1">(AW382*DCF!E$10-DCF!E$5*MAX(AW382*DCF!E$10,0)-MAX(AW382-AV382,0)/Inputs!$B$10)*DCF!E$6</f>
        <v>1358.2454904361666</v>
      </c>
      <c r="CE382" s="15">
        <f ca="1">(AX382*DCF!F$10-DCF!F$5*MAX(AX382*DCF!F$10,0)-MAX(AX382-AW382,0)/Inputs!$B$10)*DCF!F$6</f>
        <v>1635.9253014629721</v>
      </c>
      <c r="CF382" s="15">
        <f ca="1">(AY382*DCF!G$10-DCF!G$5*MAX(AY382*DCF!G$10,0)-MAX(AY382-AX382,0)/Inputs!$B$10)*DCF!G$6</f>
        <v>1975.2420162650083</v>
      </c>
      <c r="CG382" s="15">
        <f ca="1">(AZ382*DCF!H$10-DCF!H$5*MAX(AZ382*DCF!H$10,0)-MAX(AZ382-AY382,0)/Inputs!$B$10)*DCF!H$6</f>
        <v>2083.9598576959083</v>
      </c>
      <c r="CH382" s="15">
        <f ca="1">(BA382*DCF!I$10-DCF!I$5*MAX(BA382*DCF!I$10,0)-MAX(BA382-AZ382,0)/Inputs!$B$10)*DCF!I$6</f>
        <v>2174.8096038673602</v>
      </c>
      <c r="CI382" s="15">
        <f ca="1">(BB382*DCF!J$10-DCF!J$5*MAX(BB382*DCF!J$10,0)-MAX(BB382-BA382,0)/Inputs!$B$10)*DCF!J$6</f>
        <v>2259.086468485139</v>
      </c>
      <c r="CJ382" s="15">
        <f ca="1">(BC382*DCF!K$10-DCF!K$5*MAX(BC382*DCF!K$10,0)-MAX(BC382-BB382,0)/Inputs!$B$10)*DCF!K$6</f>
        <v>2281.7166155829209</v>
      </c>
      <c r="CK382" s="15">
        <f ca="1">(BD382*DCF!L$10-DCF!L$5*MAX(BD382*DCF!L$10,0)-MAX(BD382-BC382,0)/Inputs!$B$10)*DCF!L$6</f>
        <v>2573.6701888487555</v>
      </c>
      <c r="CL382" s="15">
        <f ca="1">(BE382*DCF!M$10-DCF!M$5*MAX(BE382*DCF!M$10,0)-MAX(BE382-BD382,0)/Inputs!$B$10)*DCF!M$6</f>
        <v>2734.7714792938395</v>
      </c>
      <c r="CM382" s="15">
        <f ca="1">(BF382*DCF!C$28-DCF!C$5*MAX(BF382*DCF!C$28,0)-MAX(BF382-Inputs!$B$13,0)/Inputs!$B$17)*DCF!C$6</f>
        <v>3550.580103823107</v>
      </c>
      <c r="CN382" s="15">
        <f ca="1">(BG382*DCF!D$28-DCF!D$5*MAX(BG382*DCF!D$28,0)-MAX(BG382-BF382,0)/Inputs!$B$17)*DCF!D$6</f>
        <v>4154.0540241801309</v>
      </c>
      <c r="CO382" s="15">
        <f ca="1">(BH382*DCF!E$28-DCF!E$5*MAX(BH382*DCF!E$28,0)-MAX(BH382-BG382,0)/Inputs!$B$17)*DCF!E$6</f>
        <v>5625.0101173952426</v>
      </c>
      <c r="CP382" s="15">
        <f ca="1">(BI382*DCF!F$28-DCF!F$5*MAX(BI382*DCF!F$28,0)-MAX(BI382-BH382,0)/Inputs!$B$17)*DCF!F$6</f>
        <v>6668.9179157770632</v>
      </c>
      <c r="CQ382" s="15">
        <f ca="1">(BJ382*DCF!G$28-DCF!G$5*MAX(BJ382*DCF!G$28,0)-MAX(BJ382-BI382,0)/Inputs!$B$17)*DCF!G$6</f>
        <v>8083.6754072502872</v>
      </c>
      <c r="CR382" s="15">
        <f ca="1">(BK382*DCF!H$28-DCF!H$5*MAX(BK382*DCF!H$28,0)-MAX(BK382-BJ382,0)/Inputs!$B$17)*DCF!H$6</f>
        <v>9979.2072186066507</v>
      </c>
      <c r="CS382" s="15">
        <f ca="1">(BL382*DCF!I$28-DCF!I$5*MAX(BL382*DCF!I$28,0)-MAX(BL382-BK382,0)/Inputs!$B$17)*DCF!I$6</f>
        <v>11864.145706941827</v>
      </c>
      <c r="CT382" s="15">
        <f ca="1">(BM382*DCF!J$28-DCF!J$5*MAX(BM382*DCF!J$28,0)-MAX(BM382-BL382,0)/Inputs!$B$17)*DCF!J$6</f>
        <v>12926.973289962676</v>
      </c>
      <c r="CU382" s="15">
        <f ca="1">(BN382*DCF!K$28-DCF!K$5*MAX(BN382*DCF!K$28,0)-MAX(BN382-BM382,0)/Inputs!$B$17)*DCF!K$6</f>
        <v>15857.299922471037</v>
      </c>
      <c r="CV382" s="15">
        <f ca="1">(BO382*DCF!L$28-DCF!L$5*MAX(BO382*DCF!L$28,0)-MAX(BO382-BN382,0)/Inputs!$B$17)*DCF!L$6</f>
        <v>19959.867655747199</v>
      </c>
      <c r="CW382" s="15">
        <f ca="1">(BP382*DCF!M$28-DCF!M$5*MAX(BP382*DCF!M$28,0)-MAX(BP382-BO382,0)/Inputs!$B$17)*DCF!M$6</f>
        <v>23468.45887471925</v>
      </c>
      <c r="CX382" s="15">
        <f ca="1">(BQ382*DCF!C$46-DCF!C$5*MAX(BQ382*DCF!C$46,0)-MAX(BQ382-Inputs!$B$20,0)/Inputs!$B$24)*DCF!C$6</f>
        <v>-1747.9494472227127</v>
      </c>
      <c r="CY382" s="15">
        <f ca="1">(BR382*DCF!D$46-DCF!D$5*MAX(BR382*DCF!D$46,0)-MAX(BR382-BQ382,0)/Inputs!$B$24)*DCF!D$6</f>
        <v>-1869.8542144811122</v>
      </c>
      <c r="CZ382" s="15">
        <f ca="1">(BS382*DCF!E$46-DCF!E$5*MAX(BS382*DCF!E$46,0)-MAX(BS382-BR382,0)/Inputs!$B$24)*DCF!E$6</f>
        <v>-1807.9274462360131</v>
      </c>
      <c r="DA382" s="15">
        <f ca="1">(BT382*DCF!F$46-DCF!F$5*MAX(BT382*DCF!F$46,0)-MAX(BT382-BS382,0)/Inputs!$B$24)*DCF!F$6</f>
        <v>-754.84487685934937</v>
      </c>
      <c r="DB382" s="15">
        <f ca="1">(BU382*DCF!G$46-DCF!G$5*MAX(BU382*DCF!G$46,0)-MAX(BU382-BT382,0)/Inputs!$B$24)*DCF!G$6</f>
        <v>-865.25675832287709</v>
      </c>
      <c r="DC382" s="15">
        <f ca="1">(BV382*DCF!H$46-DCF!H$5*MAX(BV382*DCF!H$46,0)-MAX(BV382-BU382,0)/Inputs!$B$24)*DCF!H$6</f>
        <v>-618.59805896750538</v>
      </c>
      <c r="DD382" s="15">
        <f ca="1">(BW382*DCF!I$46-DCF!I$5*MAX(BW382*DCF!I$46,0)-MAX(BW382-BV382,0)/Inputs!$B$24)*DCF!I$6</f>
        <v>-453.38958975193782</v>
      </c>
      <c r="DE382" s="15">
        <f ca="1">(BX382*DCF!J$46-DCF!J$5*MAX(BX382*DCF!J$46,0)-MAX(BX382-BW382,0)/Inputs!$B$24)*DCF!J$6</f>
        <v>628.3115657379941</v>
      </c>
      <c r="DF382" s="15">
        <f ca="1">(BY382*DCF!K$46-DCF!K$5*MAX(BY382*DCF!K$46,0)-MAX(BY382-BX382,0)/Inputs!$B$24)*DCF!K$6</f>
        <v>214.40313435171859</v>
      </c>
      <c r="DG382" s="15">
        <f ca="1">(BZ382*DCF!L$46-DCF!L$5*MAX(BZ382*DCF!L$46,0)-MAX(BZ382-BY382,0)/Inputs!$B$24)*DCF!L$6</f>
        <v>1223.1517547471894</v>
      </c>
      <c r="DH382" s="15">
        <f ca="1">(CA382*DCF!M$46-DCF!M$5*MAX(CA382*DCF!M$46,0)-MAX(CA382-BZ382,0)/Inputs!$B$24)*DCF!M$6</f>
        <v>93.080019209104478</v>
      </c>
      <c r="DI382" s="15">
        <f ca="1">SUM(CB382:CL382)+BE382*DCF!M$10*(1+Inputs!$B$30)*(1-Inputs!$B$33)*(1-Inputs!$B$30/Inputs!$B$31)/(Inputs!$B$29-Inputs!$B$30)*DCF!M$6</f>
        <v>89658.579032884707</v>
      </c>
      <c r="DJ382" s="15">
        <f ca="1">SUM(CM382:CW382)+BP382*DCF!M$28*(1+Inputs!$B$30)*(1-Inputs!$B$33)*(1-Inputs!$B$30/Inputs!$B$31)/(Inputs!$B$29-Inputs!$B$30)*DCF!M$6</f>
        <v>673895.10418492742</v>
      </c>
      <c r="DK382" s="15">
        <f ca="1">SUM(CX382:DH382)+CA382*DCF!M$46*(1+Inputs!$B$30)*(1-Inputs!$B$33)*(1-Inputs!$B$30/Inputs!$B$31)/(Inputs!$B$29-Inputs!$B$30)*DCF!M$6</f>
        <v>36712.620514572445</v>
      </c>
      <c r="DM382" s="15">
        <f ca="1">DI382+DJ382+DK382+Inputs!$B$34+Inputs!$B$36-Inputs!$B$35</f>
        <v>877117.30373238458</v>
      </c>
    </row>
    <row r="383" spans="1:117" x14ac:dyDescent="0.75">
      <c r="A383" s="11">
        <v>370</v>
      </c>
      <c r="C383" s="24">
        <f t="shared" ca="1" si="216"/>
        <v>0.14237071104849994</v>
      </c>
      <c r="D383" s="24">
        <f t="shared" ca="1" si="216"/>
        <v>-0.13064254442262124</v>
      </c>
      <c r="E383" s="24">
        <f t="shared" ca="1" si="216"/>
        <v>0.28941448563487171</v>
      </c>
      <c r="F383" s="24">
        <f t="shared" ca="1" si="216"/>
        <v>8.0032571280176906E-2</v>
      </c>
      <c r="G383" s="24">
        <f t="shared" ca="1" si="216"/>
        <v>1.5296237217450521</v>
      </c>
      <c r="H383" s="24">
        <f t="shared" ca="1" si="216"/>
        <v>2.0463766677971793</v>
      </c>
      <c r="I383" s="24">
        <f t="shared" ca="1" si="216"/>
        <v>-0.66419985185056063</v>
      </c>
      <c r="J383" s="24">
        <f t="shared" ca="1" si="216"/>
        <v>4.0465748983179305E-2</v>
      </c>
      <c r="K383" s="24">
        <f t="shared" ca="1" si="216"/>
        <v>-0.2458853718095553</v>
      </c>
      <c r="L383" s="24">
        <f t="shared" ca="1" si="216"/>
        <v>-0.95210911818769561</v>
      </c>
      <c r="M383" s="24">
        <f t="shared" ca="1" si="216"/>
        <v>-0.77021514752171216</v>
      </c>
      <c r="N383" s="24">
        <f ca="1">SQRT(Inputs!$B$38)*C383+SQRT(1-Inputs!$B$38)*_xlfn.NORM.S.INV(RAND())</f>
        <v>0.22543243397505966</v>
      </c>
      <c r="O383" s="24">
        <f ca="1">SQRT(Inputs!$B$38)*D383+SQRT(1-Inputs!$B$38)*_xlfn.NORM.S.INV(RAND())</f>
        <v>-0.33432799988206818</v>
      </c>
      <c r="P383" s="24">
        <f ca="1">SQRT(Inputs!$B$38)*E383+SQRT(1-Inputs!$B$38)*_xlfn.NORM.S.INV(RAND())</f>
        <v>-1.0639850901174854</v>
      </c>
      <c r="Q383" s="24">
        <f ca="1">SQRT(Inputs!$B$38)*F383+SQRT(1-Inputs!$B$38)*_xlfn.NORM.S.INV(RAND())</f>
        <v>1.0342691043109977</v>
      </c>
      <c r="R383" s="24">
        <f ca="1">SQRT(Inputs!$B$38)*G383+SQRT(1-Inputs!$B$38)*_xlfn.NORM.S.INV(RAND())</f>
        <v>0.74785506334206853</v>
      </c>
      <c r="S383" s="24">
        <f ca="1">SQRT(Inputs!$B$38)*H383+SQRT(1-Inputs!$B$38)*_xlfn.NORM.S.INV(RAND())</f>
        <v>0.88426009076833034</v>
      </c>
      <c r="T383" s="24">
        <f ca="1">SQRT(Inputs!$B$38)*I383+SQRT(1-Inputs!$B$38)*_xlfn.NORM.S.INV(RAND())</f>
        <v>0.3294190033893859</v>
      </c>
      <c r="U383" s="24">
        <f ca="1">SQRT(Inputs!$B$38)*J383+SQRT(1-Inputs!$B$38)*_xlfn.NORM.S.INV(RAND())</f>
        <v>-0.17054568676675352</v>
      </c>
      <c r="V383" s="24">
        <f ca="1">SQRT(Inputs!$B$38)*K383+SQRT(1-Inputs!$B$38)*_xlfn.NORM.S.INV(RAND())</f>
        <v>-0.10567410667055792</v>
      </c>
      <c r="W383" s="24">
        <f ca="1">SQRT(Inputs!$B$38)*L383+SQRT(1-Inputs!$B$38)*_xlfn.NORM.S.INV(RAND())</f>
        <v>-0.22797756461200974</v>
      </c>
      <c r="X383" s="24">
        <f ca="1">SQRT(Inputs!$B$38)*M383+SQRT(1-Inputs!$B$38)*_xlfn.NORM.S.INV(RAND())</f>
        <v>-0.74499612639350876</v>
      </c>
      <c r="Y383" s="24">
        <f ca="1">SQRT(Inputs!$B$38)*C383+SQRT(1-Inputs!$B$38)*_xlfn.NORM.S.INV(RAND())</f>
        <v>1.1322279959163399</v>
      </c>
      <c r="Z383" s="24">
        <f ca="1">SQRT(Inputs!$B$38)*D383+SQRT(1-Inputs!$B$38)*_xlfn.NORM.S.INV(RAND())</f>
        <v>9.4083655832343072E-2</v>
      </c>
      <c r="AA383" s="24">
        <f ca="1">SQRT(Inputs!$B$38)*E383+SQRT(1-Inputs!$B$38)*_xlfn.NORM.S.INV(RAND())</f>
        <v>-0.35192190075551705</v>
      </c>
      <c r="AB383" s="24">
        <f ca="1">SQRT(Inputs!$B$38)*F383+SQRT(1-Inputs!$B$38)*_xlfn.NORM.S.INV(RAND())</f>
        <v>0.59805683711428237</v>
      </c>
      <c r="AC383" s="24">
        <f ca="1">SQRT(Inputs!$B$38)*G383+SQRT(1-Inputs!$B$38)*_xlfn.NORM.S.INV(RAND())</f>
        <v>-9.9975668415723917E-2</v>
      </c>
      <c r="AD383" s="24">
        <f ca="1">SQRT(Inputs!$B$38)*H383+SQRT(1-Inputs!$B$38)*_xlfn.NORM.S.INV(RAND())</f>
        <v>1.2978376687568303</v>
      </c>
      <c r="AE383" s="24">
        <f ca="1">SQRT(Inputs!$B$38)*I383+SQRT(1-Inputs!$B$38)*_xlfn.NORM.S.INV(RAND())</f>
        <v>-7.6077593148057177E-2</v>
      </c>
      <c r="AF383" s="24">
        <f ca="1">SQRT(Inputs!$B$38)*J383+SQRT(1-Inputs!$B$38)*_xlfn.NORM.S.INV(RAND())</f>
        <v>0.65151500388581196</v>
      </c>
      <c r="AG383" s="24">
        <f ca="1">SQRT(Inputs!$B$38)*K383+SQRT(1-Inputs!$B$38)*_xlfn.NORM.S.INV(RAND())</f>
        <v>-0.13641417933756503</v>
      </c>
      <c r="AH383" s="24">
        <f ca="1">SQRT(Inputs!$B$38)*L383+SQRT(1-Inputs!$B$38)*_xlfn.NORM.S.INV(RAND())</f>
        <v>3.7309894317526515E-3</v>
      </c>
      <c r="AI383" s="24">
        <f ca="1">SQRT(Inputs!$B$38)*M383+SQRT(1-Inputs!$B$38)*_xlfn.NORM.S.INV(RAND())</f>
        <v>0.30939346083364755</v>
      </c>
      <c r="AJ383" s="24">
        <f ca="1">SQRT(Inputs!$B$38)*C383+SQRT(1-Inputs!$B$38)*_xlfn.NORM.S.INV(RAND())</f>
        <v>-0.67932324852935466</v>
      </c>
      <c r="AK383" s="24">
        <f ca="1">SQRT(Inputs!$B$38)*D383+SQRT(1-Inputs!$B$38)*_xlfn.NORM.S.INV(RAND())</f>
        <v>-0.20831886746568129</v>
      </c>
      <c r="AL383" s="24">
        <f ca="1">SQRT(Inputs!$B$38)*E383+SQRT(1-Inputs!$B$38)*_xlfn.NORM.S.INV(RAND())</f>
        <v>0.36032964863916839</v>
      </c>
      <c r="AM383" s="24">
        <f ca="1">SQRT(Inputs!$B$38)*F383+SQRT(1-Inputs!$B$38)*_xlfn.NORM.S.INV(RAND())</f>
        <v>1.3553088693193158</v>
      </c>
      <c r="AN383" s="24">
        <f ca="1">SQRT(Inputs!$B$38)*G383+SQRT(1-Inputs!$B$38)*_xlfn.NORM.S.INV(RAND())</f>
        <v>1.6864149591956428</v>
      </c>
      <c r="AO383" s="24">
        <f ca="1">SQRT(Inputs!$B$38)*H383+SQRT(1-Inputs!$B$38)*_xlfn.NORM.S.INV(RAND())</f>
        <v>0.23622735702486619</v>
      </c>
      <c r="AP383" s="24">
        <f ca="1">SQRT(Inputs!$B$38)*I383+SQRT(1-Inputs!$B$38)*_xlfn.NORM.S.INV(RAND())</f>
        <v>1.1185017892426274</v>
      </c>
      <c r="AQ383" s="24">
        <f ca="1">SQRT(Inputs!$B$38)*J383+SQRT(1-Inputs!$B$38)*_xlfn.NORM.S.INV(RAND())</f>
        <v>-1.642883001563799</v>
      </c>
      <c r="AR383" s="24">
        <f ca="1">SQRT(Inputs!$B$38)*K383+SQRT(1-Inputs!$B$38)*_xlfn.NORM.S.INV(RAND())</f>
        <v>-0.1649162667341304</v>
      </c>
      <c r="AS383" s="24">
        <f ca="1">SQRT(Inputs!$B$38)*L383+SQRT(1-Inputs!$B$38)*_xlfn.NORM.S.INV(RAND())</f>
        <v>-1.4527521258659535</v>
      </c>
      <c r="AT383" s="24">
        <f ca="1">SQRT(Inputs!$B$38)*M383+SQRT(1-Inputs!$B$38)*_xlfn.NORM.S.INV(RAND())</f>
        <v>1.0248525075424637</v>
      </c>
      <c r="AU383" s="15">
        <f ca="1">Inputs!$B$6*EXP($B$8-0.5*C$5^2+C$5*N383)</f>
        <v>5146.6631805170391</v>
      </c>
      <c r="AV383" s="15">
        <f t="shared" ca="1" si="183"/>
        <v>5964.197695108518</v>
      </c>
      <c r="AW383" s="15">
        <f t="shared" ca="1" si="184"/>
        <v>6300.0566178990184</v>
      </c>
      <c r="AX383" s="15">
        <f t="shared" ca="1" si="185"/>
        <v>8752.6877791265888</v>
      </c>
      <c r="AY383" s="15">
        <f t="shared" ca="1" si="186"/>
        <v>11672.943686699384</v>
      </c>
      <c r="AZ383" s="15">
        <f t="shared" ca="1" si="187"/>
        <v>15736.404897495331</v>
      </c>
      <c r="BA383" s="15">
        <f t="shared" ca="1" si="188"/>
        <v>19932.846827166875</v>
      </c>
      <c r="BB383" s="15">
        <f t="shared" ca="1" si="189"/>
        <v>23990.433728812273</v>
      </c>
      <c r="BC383" s="15">
        <f t="shared" ca="1" si="190"/>
        <v>29083.980485991367</v>
      </c>
      <c r="BD383" s="15">
        <f t="shared" ca="1" si="191"/>
        <v>34878.891022037431</v>
      </c>
      <c r="BE383" s="15">
        <f t="shared" ca="1" si="192"/>
        <v>39935.737393932788</v>
      </c>
      <c r="BF383" s="15">
        <f ca="1">Inputs!$B$13*EXP($B$9-0.5*C$6^2+C$6*Y383)</f>
        <v>17311.578192736197</v>
      </c>
      <c r="BG383" s="15">
        <f t="shared" ca="1" si="193"/>
        <v>21459.458519866097</v>
      </c>
      <c r="BH383" s="15">
        <f t="shared" ca="1" si="194"/>
        <v>24732.916008995806</v>
      </c>
      <c r="BI383" s="15">
        <f t="shared" ca="1" si="195"/>
        <v>33196.174800736619</v>
      </c>
      <c r="BJ383" s="15">
        <f t="shared" ca="1" si="196"/>
        <v>40114.076628248913</v>
      </c>
      <c r="BK383" s="15">
        <f t="shared" ca="1" si="197"/>
        <v>58747.252905508438</v>
      </c>
      <c r="BL383" s="15">
        <f t="shared" ca="1" si="198"/>
        <v>71455.940919405984</v>
      </c>
      <c r="BM383" s="15">
        <f t="shared" ca="1" si="199"/>
        <v>95239.389183997351</v>
      </c>
      <c r="BN383" s="15">
        <f t="shared" ca="1" si="200"/>
        <v>115233.28640641451</v>
      </c>
      <c r="BO383" s="15">
        <f t="shared" ca="1" si="201"/>
        <v>141844.17811026433</v>
      </c>
      <c r="BP383" s="15">
        <f t="shared" ca="1" si="202"/>
        <v>180811.83657721305</v>
      </c>
      <c r="BQ383" s="15">
        <f ca="1">Inputs!$B$20*EXP($B$10-0.5*C$7^2+C$7*AJ383)</f>
        <v>3371.0666603314339</v>
      </c>
      <c r="BR383" s="15">
        <f t="shared" ca="1" si="203"/>
        <v>4281.2833847939655</v>
      </c>
      <c r="BS383" s="15">
        <f t="shared" ca="1" si="204"/>
        <v>6501.9871080498797</v>
      </c>
      <c r="BT383" s="15">
        <f t="shared" ca="1" si="205"/>
        <v>12792.384080461205</v>
      </c>
      <c r="BU383" s="15">
        <f t="shared" ca="1" si="206"/>
        <v>26662.202772064138</v>
      </c>
      <c r="BV383" s="15">
        <f t="shared" ca="1" si="207"/>
        <v>39122.546947076844</v>
      </c>
      <c r="BW383" s="15">
        <f t="shared" ca="1" si="208"/>
        <v>69175.126445002679</v>
      </c>
      <c r="BX383" s="15">
        <f t="shared" ca="1" si="209"/>
        <v>69602.530612322778</v>
      </c>
      <c r="BY383" s="15">
        <f t="shared" ca="1" si="210"/>
        <v>94495.842885999984</v>
      </c>
      <c r="BZ383" s="15">
        <f t="shared" ca="1" si="211"/>
        <v>101514.68648727777</v>
      </c>
      <c r="CA383" s="15">
        <f t="shared" ca="1" si="212"/>
        <v>171081.80729720776</v>
      </c>
      <c r="CB383" s="15">
        <f ca="1">(AU383*DCF!C$10-DCF!C$5*MAX(AU383*DCF!C$10,0)-MAX(AU383-Inputs!$B$6,0)/Inputs!$B$10)*DCF!C$6</f>
        <v>1041.7593293077534</v>
      </c>
      <c r="CC383" s="15">
        <f ca="1">(AV383*DCF!D$10-DCF!D$5*MAX(AV383*DCF!D$10,0)-MAX(AV383-AU383,0)/Inputs!$B$10)*DCF!D$6</f>
        <v>1254.3983870847374</v>
      </c>
      <c r="CD383" s="15">
        <f ca="1">(AW383*DCF!E$10-DCF!E$5*MAX(AW383*DCF!E$10,0)-MAX(AW383-AV383,0)/Inputs!$B$10)*DCF!E$6</f>
        <v>1378.9334467183273</v>
      </c>
      <c r="CE383" s="15">
        <f ca="1">(AX383*DCF!F$10-DCF!F$5*MAX(AX383*DCF!F$10,0)-MAX(AX383-AW383,0)/Inputs!$B$10)*DCF!F$6</f>
        <v>1400.3660563782016</v>
      </c>
      <c r="CF383" s="15">
        <f ca="1">(AY383*DCF!G$10-DCF!G$5*MAX(AY383*DCF!G$10,0)-MAX(AY383-AX383,0)/Inputs!$B$10)*DCF!G$6</f>
        <v>1843.7678970706304</v>
      </c>
      <c r="CG383" s="15">
        <f ca="1">(AZ383*DCF!H$10-DCF!H$5*MAX(AZ383*DCF!H$10,0)-MAX(AZ383-AY383,0)/Inputs!$B$10)*DCF!H$6</f>
        <v>2333.6939131363747</v>
      </c>
      <c r="CH383" s="15">
        <f ca="1">(BA383*DCF!I$10-DCF!I$5*MAX(BA383*DCF!I$10,0)-MAX(BA383-AZ383,0)/Inputs!$B$10)*DCF!I$6</f>
        <v>2952.64045635412</v>
      </c>
      <c r="CI383" s="15">
        <f ca="1">(BB383*DCF!J$10-DCF!J$5*MAX(BB383*DCF!J$10,0)-MAX(BB383-BA383,0)/Inputs!$B$10)*DCF!J$6</f>
        <v>3501.9536621725465</v>
      </c>
      <c r="CJ383" s="15">
        <f ca="1">(BC383*DCF!K$10-DCF!K$5*MAX(BC383*DCF!K$10,0)-MAX(BC383-BB383,0)/Inputs!$B$10)*DCF!K$6</f>
        <v>3969.0347588543091</v>
      </c>
      <c r="CK383" s="15">
        <f ca="1">(BD383*DCF!L$10-DCF!L$5*MAX(BD383*DCF!L$10,0)-MAX(BD383-BC383,0)/Inputs!$B$10)*DCF!L$6</f>
        <v>4511.0242618834091</v>
      </c>
      <c r="CL383" s="15">
        <f ca="1">(BE383*DCF!M$10-DCF!M$5*MAX(BE383*DCF!M$10,0)-MAX(BE383-BD383,0)/Inputs!$B$10)*DCF!M$6</f>
        <v>5031.3547459131341</v>
      </c>
      <c r="CM383" s="15">
        <f ca="1">(BF383*DCF!C$28-DCF!C$5*MAX(BF383*DCF!C$28,0)-MAX(BF383-Inputs!$B$13,0)/Inputs!$B$17)*DCF!C$6</f>
        <v>3915.1172708137301</v>
      </c>
      <c r="CN383" s="15">
        <f ca="1">(BG383*DCF!D$28-DCF!D$5*MAX(BG383*DCF!D$28,0)-MAX(BG383-BF383,0)/Inputs!$B$17)*DCF!D$6</f>
        <v>5435.3724184558705</v>
      </c>
      <c r="CO383" s="15">
        <f ca="1">(BH383*DCF!E$28-DCF!E$5*MAX(BH383*DCF!E$28,0)-MAX(BH383-BG383,0)/Inputs!$B$17)*DCF!E$6</f>
        <v>6359.6488063398729</v>
      </c>
      <c r="CP383" s="15">
        <f ca="1">(BI383*DCF!F$28-DCF!F$5*MAX(BI383*DCF!F$28,0)-MAX(BI383-BH383,0)/Inputs!$B$17)*DCF!F$6</f>
        <v>7471.0170074786174</v>
      </c>
      <c r="CQ383" s="15">
        <f ca="1">(BJ383*DCF!G$28-DCF!G$5*MAX(BJ383*DCF!G$28,0)-MAX(BJ383-BI383,0)/Inputs!$B$17)*DCF!G$6</f>
        <v>9244.3787789594844</v>
      </c>
      <c r="CR383" s="15">
        <f ca="1">(BK383*DCF!H$28-DCF!H$5*MAX(BK383*DCF!H$28,0)-MAX(BK383-BJ383,0)/Inputs!$B$17)*DCF!H$6</f>
        <v>11633.771105608643</v>
      </c>
      <c r="CS383" s="15">
        <f ca="1">(BL383*DCF!I$28-DCF!I$5*MAX(BL383*DCF!I$28,0)-MAX(BL383-BK383,0)/Inputs!$B$17)*DCF!I$6</f>
        <v>14978.99518275218</v>
      </c>
      <c r="CT383" s="15">
        <f ca="1">(BM383*DCF!J$28-DCF!J$5*MAX(BM383*DCF!J$28,0)-MAX(BM383-BL383,0)/Inputs!$B$17)*DCF!J$6</f>
        <v>18092.799264683534</v>
      </c>
      <c r="CU383" s="15">
        <f ca="1">(BN383*DCF!K$28-DCF!K$5*MAX(BN383*DCF!K$28,0)-MAX(BN383-BM383,0)/Inputs!$B$17)*DCF!K$6</f>
        <v>21886.351880102571</v>
      </c>
      <c r="CV383" s="15">
        <f ca="1">(BO383*DCF!L$28-DCF!L$5*MAX(BO383*DCF!L$28,0)-MAX(BO383-BN383,0)/Inputs!$B$17)*DCF!L$6</f>
        <v>25289.82405479316</v>
      </c>
      <c r="CW383" s="15">
        <f ca="1">(BP383*DCF!M$28-DCF!M$5*MAX(BP383*DCF!M$28,0)-MAX(BP383-BO383,0)/Inputs!$B$17)*DCF!M$6</f>
        <v>29946.636419527149</v>
      </c>
      <c r="CX383" s="15">
        <f ca="1">(BQ383*DCF!C$46-DCF!C$5*MAX(BQ383*DCF!C$46,0)-MAX(BQ383-Inputs!$B$20,0)/Inputs!$B$24)*DCF!C$6</f>
        <v>-857.09006489475792</v>
      </c>
      <c r="CY383" s="15">
        <f ca="1">(BR383*DCF!D$46-DCF!D$5*MAX(BR383*DCF!D$46,0)-MAX(BR383-BQ383,0)/Inputs!$B$24)*DCF!D$6</f>
        <v>-1119.0971538085403</v>
      </c>
      <c r="CZ383" s="15">
        <f ca="1">(BS383*DCF!E$46-DCF!E$5*MAX(BS383*DCF!E$46,0)-MAX(BS383-BR383,0)/Inputs!$B$24)*DCF!E$6</f>
        <v>-1644.211569036753</v>
      </c>
      <c r="DA383" s="15">
        <f ca="1">(BT383*DCF!F$46-DCF!F$5*MAX(BT383*DCF!F$46,0)-MAX(BT383-BS383,0)/Inputs!$B$24)*DCF!F$6</f>
        <v>-3222.1546806335305</v>
      </c>
      <c r="DB383" s="15">
        <f ca="1">(BU383*DCF!G$46-DCF!G$5*MAX(BU383*DCF!G$46,0)-MAX(BU383-BT383,0)/Inputs!$B$24)*DCF!G$6</f>
        <v>-5562.3967968699299</v>
      </c>
      <c r="DC383" s="15">
        <f ca="1">(BV383*DCF!H$46-DCF!H$5*MAX(BV383*DCF!H$46,0)-MAX(BV383-BU383,0)/Inputs!$B$24)*DCF!H$6</f>
        <v>-3871.97560658977</v>
      </c>
      <c r="DD383" s="15">
        <f ca="1">(BW383*DCF!I$46-DCF!I$5*MAX(BW383*DCF!I$46,0)-MAX(BW383-BV383,0)/Inputs!$B$24)*DCF!I$6</f>
        <v>-7029.3066178625295</v>
      </c>
      <c r="DE383" s="15">
        <f ca="1">(BX383*DCF!J$46-DCF!J$5*MAX(BX383*DCF!J$46,0)-MAX(BX383-BW383,0)/Inputs!$B$24)*DCF!J$6</f>
        <v>2806.2930262600594</v>
      </c>
      <c r="DF383" s="15">
        <f ca="1">(BY383*DCF!K$46-DCF!K$5*MAX(BY383*DCF!K$46,0)-MAX(BY383-BX383,0)/Inputs!$B$24)*DCF!K$6</f>
        <v>-700.28080283351039</v>
      </c>
      <c r="DG383" s="15">
        <f ca="1">(BZ383*DCF!L$46-DCF!L$5*MAX(BZ383*DCF!L$46,0)-MAX(BZ383-BY383,0)/Inputs!$B$24)*DCF!L$6</f>
        <v>5428.8537997562953</v>
      </c>
      <c r="DH383" s="15">
        <f ca="1">(CA383*DCF!M$46-DCF!M$5*MAX(CA383*DCF!M$46,0)-MAX(CA383-BZ383,0)/Inputs!$B$24)*DCF!M$6</f>
        <v>-1131.2957178135666</v>
      </c>
      <c r="DI383" s="15">
        <f ca="1">SUM(CB383:CL383)+BE383*DCF!M$10*(1+Inputs!$B$30)*(1-Inputs!$B$33)*(1-Inputs!$B$30/Inputs!$B$31)/(Inputs!$B$29-Inputs!$B$30)*DCF!M$6</f>
        <v>140360.61217764451</v>
      </c>
      <c r="DJ383" s="15">
        <f ca="1">SUM(CM383:CW383)+BP383*DCF!M$28*(1+Inputs!$B$30)*(1-Inputs!$B$33)*(1-Inputs!$B$30/Inputs!$B$31)/(Inputs!$B$29-Inputs!$B$30)*DCF!M$6</f>
        <v>825189.55510070908</v>
      </c>
      <c r="DK383" s="15">
        <f ca="1">SUM(CX383:DH383)+CA383*DCF!M$46*(1+Inputs!$B$30)*(1-Inputs!$B$33)*(1-Inputs!$B$30/Inputs!$B$31)/(Inputs!$B$29-Inputs!$B$30)*DCF!M$6</f>
        <v>247610.07783279804</v>
      </c>
      <c r="DM383" s="15">
        <f ca="1">DI383+DJ383+DK383+Inputs!$B$34+Inputs!$B$36-Inputs!$B$35</f>
        <v>1290011.2451111516</v>
      </c>
    </row>
    <row r="384" spans="1:117" x14ac:dyDescent="0.75">
      <c r="A384" s="11">
        <v>371</v>
      </c>
      <c r="C384" s="24">
        <f t="shared" ref="C384:M393" ca="1" si="217">_xlfn.NORM.S.INV(RAND())</f>
        <v>1.9824275639988864</v>
      </c>
      <c r="D384" s="24">
        <f t="shared" ca="1" si="217"/>
        <v>-0.24562710362336929</v>
      </c>
      <c r="E384" s="24">
        <f t="shared" ca="1" si="217"/>
        <v>1.4432167876527822</v>
      </c>
      <c r="F384" s="24">
        <f t="shared" ca="1" si="217"/>
        <v>2.37408837766271</v>
      </c>
      <c r="G384" s="24">
        <f t="shared" ca="1" si="217"/>
        <v>1.3351360783048833</v>
      </c>
      <c r="H384" s="24">
        <f t="shared" ca="1" si="217"/>
        <v>0.61729182895355839</v>
      </c>
      <c r="I384" s="24">
        <f t="shared" ca="1" si="217"/>
        <v>0.87121441843859559</v>
      </c>
      <c r="J384" s="24">
        <f t="shared" ca="1" si="217"/>
        <v>-1.0513573893909161</v>
      </c>
      <c r="K384" s="24">
        <f t="shared" ca="1" si="217"/>
        <v>-0.17168269105645312</v>
      </c>
      <c r="L384" s="24">
        <f t="shared" ca="1" si="217"/>
        <v>0.8071740017773249</v>
      </c>
      <c r="M384" s="24">
        <f t="shared" ca="1" si="217"/>
        <v>0.87609584077402158</v>
      </c>
      <c r="N384" s="24">
        <f ca="1">SQRT(Inputs!$B$38)*C384+SQRT(1-Inputs!$B$38)*_xlfn.NORM.S.INV(RAND())</f>
        <v>0.42988028542979173</v>
      </c>
      <c r="O384" s="24">
        <f ca="1">SQRT(Inputs!$B$38)*D384+SQRT(1-Inputs!$B$38)*_xlfn.NORM.S.INV(RAND())</f>
        <v>0.38279204334111028</v>
      </c>
      <c r="P384" s="24">
        <f ca="1">SQRT(Inputs!$B$38)*E384+SQRT(1-Inputs!$B$38)*_xlfn.NORM.S.INV(RAND())</f>
        <v>-0.56924651803862092</v>
      </c>
      <c r="Q384" s="24">
        <f ca="1">SQRT(Inputs!$B$38)*F384+SQRT(1-Inputs!$B$38)*_xlfn.NORM.S.INV(RAND())</f>
        <v>1.3871404915082759</v>
      </c>
      <c r="R384" s="24">
        <f ca="1">SQRT(Inputs!$B$38)*G384+SQRT(1-Inputs!$B$38)*_xlfn.NORM.S.INV(RAND())</f>
        <v>0.41116113351256933</v>
      </c>
      <c r="S384" s="24">
        <f ca="1">SQRT(Inputs!$B$38)*H384+SQRT(1-Inputs!$B$38)*_xlfn.NORM.S.INV(RAND())</f>
        <v>0.33638817821027894</v>
      </c>
      <c r="T384" s="24">
        <f ca="1">SQRT(Inputs!$B$38)*I384+SQRT(1-Inputs!$B$38)*_xlfn.NORM.S.INV(RAND())</f>
        <v>1.2214379056901201</v>
      </c>
      <c r="U384" s="24">
        <f ca="1">SQRT(Inputs!$B$38)*J384+SQRT(1-Inputs!$B$38)*_xlfn.NORM.S.INV(RAND())</f>
        <v>-0.9162614739497591</v>
      </c>
      <c r="V384" s="24">
        <f ca="1">SQRT(Inputs!$B$38)*K384+SQRT(1-Inputs!$B$38)*_xlfn.NORM.S.INV(RAND())</f>
        <v>2.0380582393730001E-2</v>
      </c>
      <c r="W384" s="24">
        <f ca="1">SQRT(Inputs!$B$38)*L384+SQRT(1-Inputs!$B$38)*_xlfn.NORM.S.INV(RAND())</f>
        <v>0.47438217138308009</v>
      </c>
      <c r="X384" s="24">
        <f ca="1">SQRT(Inputs!$B$38)*M384+SQRT(1-Inputs!$B$38)*_xlfn.NORM.S.INV(RAND())</f>
        <v>0.77133706024433046</v>
      </c>
      <c r="Y384" s="24">
        <f ca="1">SQRT(Inputs!$B$38)*C384+SQRT(1-Inputs!$B$38)*_xlfn.NORM.S.INV(RAND())</f>
        <v>1.6909767243987393</v>
      </c>
      <c r="Z384" s="24">
        <f ca="1">SQRT(Inputs!$B$38)*D384+SQRT(1-Inputs!$B$38)*_xlfn.NORM.S.INV(RAND())</f>
        <v>-0.68642829800280569</v>
      </c>
      <c r="AA384" s="24">
        <f ca="1">SQRT(Inputs!$B$38)*E384+SQRT(1-Inputs!$B$38)*_xlfn.NORM.S.INV(RAND())</f>
        <v>1.3252767258247151</v>
      </c>
      <c r="AB384" s="24">
        <f ca="1">SQRT(Inputs!$B$38)*F384+SQRT(1-Inputs!$B$38)*_xlfn.NORM.S.INV(RAND())</f>
        <v>2.4226775436813686</v>
      </c>
      <c r="AC384" s="24">
        <f ca="1">SQRT(Inputs!$B$38)*G384+SQRT(1-Inputs!$B$38)*_xlfn.NORM.S.INV(RAND())</f>
        <v>-0.56664420348135613</v>
      </c>
      <c r="AD384" s="24">
        <f ca="1">SQRT(Inputs!$B$38)*H384+SQRT(1-Inputs!$B$38)*_xlfn.NORM.S.INV(RAND())</f>
        <v>2.4095888968150678</v>
      </c>
      <c r="AE384" s="24">
        <f ca="1">SQRT(Inputs!$B$38)*I384+SQRT(1-Inputs!$B$38)*_xlfn.NORM.S.INV(RAND())</f>
        <v>-0.62226434941589592</v>
      </c>
      <c r="AF384" s="24">
        <f ca="1">SQRT(Inputs!$B$38)*J384+SQRT(1-Inputs!$B$38)*_xlfn.NORM.S.INV(RAND())</f>
        <v>-1.4585912328320418</v>
      </c>
      <c r="AG384" s="24">
        <f ca="1">SQRT(Inputs!$B$38)*K384+SQRT(1-Inputs!$B$38)*_xlfn.NORM.S.INV(RAND())</f>
        <v>7.1232220112790748E-2</v>
      </c>
      <c r="AH384" s="24">
        <f ca="1">SQRT(Inputs!$B$38)*L384+SQRT(1-Inputs!$B$38)*_xlfn.NORM.S.INV(RAND())</f>
        <v>0.71529611822767336</v>
      </c>
      <c r="AI384" s="24">
        <f ca="1">SQRT(Inputs!$B$38)*M384+SQRT(1-Inputs!$B$38)*_xlfn.NORM.S.INV(RAND())</f>
        <v>-0.95747578535321765</v>
      </c>
      <c r="AJ384" s="24">
        <f ca="1">SQRT(Inputs!$B$38)*C384+SQRT(1-Inputs!$B$38)*_xlfn.NORM.S.INV(RAND())</f>
        <v>3.6807160001358401</v>
      </c>
      <c r="AK384" s="24">
        <f ca="1">SQRT(Inputs!$B$38)*D384+SQRT(1-Inputs!$B$38)*_xlfn.NORM.S.INV(RAND())</f>
        <v>0.22880786042577475</v>
      </c>
      <c r="AL384" s="24">
        <f ca="1">SQRT(Inputs!$B$38)*E384+SQRT(1-Inputs!$B$38)*_xlfn.NORM.S.INV(RAND())</f>
        <v>1.2195667784445881</v>
      </c>
      <c r="AM384" s="24">
        <f ca="1">SQRT(Inputs!$B$38)*F384+SQRT(1-Inputs!$B$38)*_xlfn.NORM.S.INV(RAND())</f>
        <v>1.0600558346530109</v>
      </c>
      <c r="AN384" s="24">
        <f ca="1">SQRT(Inputs!$B$38)*G384+SQRT(1-Inputs!$B$38)*_xlfn.NORM.S.INV(RAND())</f>
        <v>-0.6097994678241605</v>
      </c>
      <c r="AO384" s="24">
        <f ca="1">SQRT(Inputs!$B$38)*H384+SQRT(1-Inputs!$B$38)*_xlfn.NORM.S.INV(RAND())</f>
        <v>0.28591620521572797</v>
      </c>
      <c r="AP384" s="24">
        <f ca="1">SQRT(Inputs!$B$38)*I384+SQRT(1-Inputs!$B$38)*_xlfn.NORM.S.INV(RAND())</f>
        <v>-0.79143262187396557</v>
      </c>
      <c r="AQ384" s="24">
        <f ca="1">SQRT(Inputs!$B$38)*J384+SQRT(1-Inputs!$B$38)*_xlfn.NORM.S.INV(RAND())</f>
        <v>0.13842485391007997</v>
      </c>
      <c r="AR384" s="24">
        <f ca="1">SQRT(Inputs!$B$38)*K384+SQRT(1-Inputs!$B$38)*_xlfn.NORM.S.INV(RAND())</f>
        <v>0.59441963670749165</v>
      </c>
      <c r="AS384" s="24">
        <f ca="1">SQRT(Inputs!$B$38)*L384+SQRT(1-Inputs!$B$38)*_xlfn.NORM.S.INV(RAND())</f>
        <v>-0.95828014334202216</v>
      </c>
      <c r="AT384" s="24">
        <f ca="1">SQRT(Inputs!$B$38)*M384+SQRT(1-Inputs!$B$38)*_xlfn.NORM.S.INV(RAND())</f>
        <v>1.5579794587087439</v>
      </c>
      <c r="AU384" s="15">
        <f ca="1">Inputs!$B$6*EXP($B$8-0.5*C$5^2+C$5*N384)</f>
        <v>5319.8397516131963</v>
      </c>
      <c r="AV384" s="15">
        <f t="shared" ca="1" si="183"/>
        <v>6850.4116432785631</v>
      </c>
      <c r="AW384" s="15">
        <f t="shared" ca="1" si="184"/>
        <v>7735.5279359130445</v>
      </c>
      <c r="AX384" s="15">
        <f t="shared" ca="1" si="185"/>
        <v>11231.37483725036</v>
      </c>
      <c r="AY384" s="15">
        <f t="shared" ca="1" si="186"/>
        <v>14401.065908430506</v>
      </c>
      <c r="AZ384" s="15">
        <f t="shared" ca="1" si="187"/>
        <v>18277.559313501108</v>
      </c>
      <c r="BA384" s="15">
        <f t="shared" ca="1" si="188"/>
        <v>25417.162167889343</v>
      </c>
      <c r="BB384" s="15">
        <f t="shared" ca="1" si="189"/>
        <v>28388.888188282192</v>
      </c>
      <c r="BC384" s="15">
        <f t="shared" ca="1" si="190"/>
        <v>34837.633341499721</v>
      </c>
      <c r="BD384" s="15">
        <f t="shared" ca="1" si="191"/>
        <v>44615.738823589032</v>
      </c>
      <c r="BE384" s="15">
        <f t="shared" ca="1" si="192"/>
        <v>58649.824534681466</v>
      </c>
      <c r="BF384" s="15">
        <f ca="1">Inputs!$B$13*EXP($B$9-0.5*C$6^2+C$6*Y384)</f>
        <v>19339.433196196031</v>
      </c>
      <c r="BG384" s="15">
        <f t="shared" ca="1" si="193"/>
        <v>20823.909407506348</v>
      </c>
      <c r="BH384" s="15">
        <f t="shared" ca="1" si="194"/>
        <v>31697.794306379499</v>
      </c>
      <c r="BI384" s="15">
        <f t="shared" ca="1" si="195"/>
        <v>56339.248558830252</v>
      </c>
      <c r="BJ384" s="15">
        <f t="shared" ca="1" si="196"/>
        <v>63651.054907758684</v>
      </c>
      <c r="BK384" s="15">
        <f t="shared" ca="1" si="197"/>
        <v>108450.13341728889</v>
      </c>
      <c r="BL384" s="15">
        <f t="shared" ca="1" si="198"/>
        <v>122896.91177841785</v>
      </c>
      <c r="BM384" s="15">
        <f t="shared" ca="1" si="199"/>
        <v>126030.63997062776</v>
      </c>
      <c r="BN384" s="15">
        <f t="shared" ca="1" si="200"/>
        <v>156330.69148962252</v>
      </c>
      <c r="BO384" s="15">
        <f t="shared" ca="1" si="201"/>
        <v>209025.56075006869</v>
      </c>
      <c r="BP384" s="15">
        <f t="shared" ca="1" si="202"/>
        <v>230823.3368146868</v>
      </c>
      <c r="BQ384" s="15">
        <f ca="1">Inputs!$B$20*EXP($B$10-0.5*C$7^2+C$7*AJ384)</f>
        <v>15826.08696715419</v>
      </c>
      <c r="BR384" s="15">
        <f t="shared" ca="1" si="203"/>
        <v>23092.455763429327</v>
      </c>
      <c r="BS384" s="15">
        <f t="shared" ca="1" si="204"/>
        <v>44886.469203323955</v>
      </c>
      <c r="BT384" s="15">
        <f t="shared" ca="1" si="205"/>
        <v>81730.248011914417</v>
      </c>
      <c r="BU384" s="15">
        <f t="shared" ca="1" si="206"/>
        <v>97729.789236181372</v>
      </c>
      <c r="BV384" s="15">
        <f t="shared" ca="1" si="207"/>
        <v>145017.33057170533</v>
      </c>
      <c r="BW384" s="15">
        <f t="shared" ca="1" si="208"/>
        <v>171153.27371267526</v>
      </c>
      <c r="BX384" s="15">
        <f t="shared" ca="1" si="209"/>
        <v>246121.47299232049</v>
      </c>
      <c r="BY384" s="15">
        <f t="shared" ca="1" si="210"/>
        <v>386394.88096760103</v>
      </c>
      <c r="BZ384" s="15">
        <f t="shared" ca="1" si="211"/>
        <v>454595.57049553981</v>
      </c>
      <c r="CA384" s="15">
        <f t="shared" ca="1" si="212"/>
        <v>842255.6686964978</v>
      </c>
      <c r="CB384" s="15">
        <f ca="1">(AU384*DCF!C$10-DCF!C$5*MAX(AU384*DCF!C$10,0)-MAX(AU384-Inputs!$B$6,0)/Inputs!$B$10)*DCF!C$6</f>
        <v>1040.5245494887031</v>
      </c>
      <c r="CC384" s="15">
        <f ca="1">(AV384*DCF!D$10-DCF!D$5*MAX(AV384*DCF!D$10,0)-MAX(AV384-AU384,0)/Inputs!$B$10)*DCF!D$6</f>
        <v>1296.5515301631517</v>
      </c>
      <c r="CD384" s="15">
        <f ca="1">(AW384*DCF!E$10-DCF!E$5*MAX(AW384*DCF!E$10,0)-MAX(AW384-AV384,0)/Inputs!$B$10)*DCF!E$6</f>
        <v>1586.6454179097052</v>
      </c>
      <c r="CE384" s="15">
        <f ca="1">(AX384*DCF!F$10-DCF!F$5*MAX(AX384*DCF!F$10,0)-MAX(AX384-AW384,0)/Inputs!$B$10)*DCF!F$6</f>
        <v>1724.3921597593646</v>
      </c>
      <c r="CF384" s="15">
        <f ca="1">(AY384*DCF!G$10-DCF!G$5*MAX(AY384*DCF!G$10,0)-MAX(AY384-AX384,0)/Inputs!$B$10)*DCF!G$6</f>
        <v>2357.9240372494123</v>
      </c>
      <c r="CG384" s="15">
        <f ca="1">(AZ384*DCF!H$10-DCF!H$5*MAX(AZ384*DCF!H$10,0)-MAX(AZ384-AY384,0)/Inputs!$B$10)*DCF!H$6</f>
        <v>2860.2603514757225</v>
      </c>
      <c r="CH384" s="15">
        <f ca="1">(BA384*DCF!I$10-DCF!I$5*MAX(BA384*DCF!I$10,0)-MAX(BA384-AZ384,0)/Inputs!$B$10)*DCF!I$6</f>
        <v>3471.6432899815327</v>
      </c>
      <c r="CI384" s="15">
        <f ca="1">(BB384*DCF!J$10-DCF!J$5*MAX(BB384*DCF!J$10,0)-MAX(BB384-BA384,0)/Inputs!$B$10)*DCF!J$6</f>
        <v>4421.2829762613937</v>
      </c>
      <c r="CJ384" s="15">
        <f ca="1">(BC384*DCF!K$10-DCF!K$5*MAX(BC384*DCF!K$10,0)-MAX(BC384-BB384,0)/Inputs!$B$10)*DCF!K$6</f>
        <v>4705.5733188592876</v>
      </c>
      <c r="CK384" s="15">
        <f ca="1">(BD384*DCF!L$10-DCF!L$5*MAX(BD384*DCF!L$10,0)-MAX(BD384-BC384,0)/Inputs!$B$10)*DCF!L$6</f>
        <v>5464.4344658641039</v>
      </c>
      <c r="CL384" s="15">
        <f ca="1">(BE384*DCF!M$10-DCF!M$5*MAX(BE384*DCF!M$10,0)-MAX(BE384-BD384,0)/Inputs!$B$10)*DCF!M$6</f>
        <v>6599.7273303111087</v>
      </c>
      <c r="CM384" s="15">
        <f ca="1">(BF384*DCF!C$28-DCF!C$5*MAX(BF384*DCF!C$28,0)-MAX(BF384-Inputs!$B$13,0)/Inputs!$B$17)*DCF!C$6</f>
        <v>4065.6785282996302</v>
      </c>
      <c r="CN384" s="15">
        <f ca="1">(BG384*DCF!D$28-DCF!D$5*MAX(BG384*DCF!D$28,0)-MAX(BG384-BF384,0)/Inputs!$B$17)*DCF!D$6</f>
        <v>5816.4147606611104</v>
      </c>
      <c r="CO384" s="15">
        <f ca="1">(BH384*DCF!E$28-DCF!E$5*MAX(BH384*DCF!E$28,0)-MAX(BH384-BG384,0)/Inputs!$B$17)*DCF!E$6</f>
        <v>6834.2867356385468</v>
      </c>
      <c r="CP384" s="15">
        <f ca="1">(BI384*DCF!F$28-DCF!F$5*MAX(BI384*DCF!F$28,0)-MAX(BI384-BH384,0)/Inputs!$B$17)*DCF!F$6</f>
        <v>10808.255724769599</v>
      </c>
      <c r="CQ384" s="15">
        <f ca="1">(BJ384*DCF!G$28-DCF!G$5*MAX(BJ384*DCF!G$28,0)-MAX(BJ384-BI384,0)/Inputs!$B$17)*DCF!G$6</f>
        <v>15284.975518917263</v>
      </c>
      <c r="CR384" s="15">
        <f ca="1">(BK384*DCF!H$28-DCF!H$5*MAX(BK384*DCF!H$28,0)-MAX(BK384-BJ384,0)/Inputs!$B$17)*DCF!H$6</f>
        <v>19860.394915775098</v>
      </c>
      <c r="CS384" s="15">
        <f ca="1">(BL384*DCF!I$28-DCF!I$5*MAX(BL384*DCF!I$28,0)-MAX(BL384-BK384,0)/Inputs!$B$17)*DCF!I$6</f>
        <v>26826.026461657057</v>
      </c>
      <c r="CT384" s="15">
        <f ca="1">(BM384*DCF!J$28-DCF!J$5*MAX(BM384*DCF!J$28,0)-MAX(BM384-BL384,0)/Inputs!$B$17)*DCF!J$6</f>
        <v>27699.788566845429</v>
      </c>
      <c r="CU384" s="15">
        <f ca="1">(BN384*DCF!K$28-DCF!K$5*MAX(BN384*DCF!K$28,0)-MAX(BN384-BM384,0)/Inputs!$B$17)*DCF!K$6</f>
        <v>29303.068129467647</v>
      </c>
      <c r="CV384" s="15">
        <f ca="1">(BO384*DCF!L$28-DCF!L$5*MAX(BO384*DCF!L$28,0)-MAX(BO384-BN384,0)/Inputs!$B$17)*DCF!L$6</f>
        <v>35742.474464977793</v>
      </c>
      <c r="CW384" s="15">
        <f ca="1">(BP384*DCF!M$28-DCF!M$5*MAX(BP384*DCF!M$28,0)-MAX(BP384-BO384,0)/Inputs!$B$17)*DCF!M$6</f>
        <v>41151.064304911619</v>
      </c>
      <c r="CX384" s="15">
        <f ca="1">(BQ384*DCF!C$46-DCF!C$5*MAX(BQ384*DCF!C$46,0)-MAX(BQ384-Inputs!$B$20,0)/Inputs!$B$24)*DCF!C$6</f>
        <v>-9486.4343883285383</v>
      </c>
      <c r="CY384" s="15">
        <f ca="1">(BR384*DCF!D$46-DCF!D$5*MAX(BR384*DCF!D$46,0)-MAX(BR384-BQ384,0)/Inputs!$B$24)*DCF!D$6</f>
        <v>-7041.8429248209204</v>
      </c>
      <c r="CZ384" s="15">
        <f ca="1">(BS384*DCF!E$46-DCF!E$5*MAX(BS384*DCF!E$46,0)-MAX(BS384-BR384,0)/Inputs!$B$24)*DCF!E$6</f>
        <v>-13898.503254805735</v>
      </c>
      <c r="DA384" s="15">
        <f ca="1">(BT384*DCF!F$46-DCF!F$5*MAX(BT384*DCF!F$46,0)-MAX(BT384-BS384,0)/Inputs!$B$24)*DCF!F$6</f>
        <v>-19368.097983177944</v>
      </c>
      <c r="DB384" s="15">
        <f ca="1">(BU384*DCF!G$46-DCF!G$5*MAX(BU384*DCF!G$46,0)-MAX(BU384-BT384,0)/Inputs!$B$24)*DCF!G$6</f>
        <v>-8669.3665749255288</v>
      </c>
      <c r="DC384" s="15">
        <f ca="1">(BV384*DCF!H$46-DCF!H$5*MAX(BV384*DCF!H$46,0)-MAX(BV384-BU384,0)/Inputs!$B$24)*DCF!H$6</f>
        <v>-14694.313734441246</v>
      </c>
      <c r="DD384" s="15">
        <f ca="1">(BW384*DCF!I$46-DCF!I$5*MAX(BW384*DCF!I$46,0)-MAX(BW384-BV384,0)/Inputs!$B$24)*DCF!I$6</f>
        <v>-3549.7670019558436</v>
      </c>
      <c r="DE384" s="15">
        <f ca="1">(BX384*DCF!J$46-DCF!J$5*MAX(BX384*DCF!J$46,0)-MAX(BX384-BW384,0)/Inputs!$B$24)*DCF!J$6</f>
        <v>-9556.2266572662047</v>
      </c>
      <c r="DF384" s="15">
        <f ca="1">(BY384*DCF!K$46-DCF!K$5*MAX(BY384*DCF!K$46,0)-MAX(BY384-BX384,0)/Inputs!$B$24)*DCF!K$6</f>
        <v>-12291.084430982664</v>
      </c>
      <c r="DG384" s="15">
        <f ca="1">(BZ384*DCF!L$46-DCF!L$5*MAX(BZ384*DCF!L$46,0)-MAX(BZ384-BY384,0)/Inputs!$B$24)*DCF!L$6</f>
        <v>15990.049123262515</v>
      </c>
      <c r="DH384" s="15">
        <f ca="1">(CA384*DCF!M$46-DCF!M$5*MAX(CA384*DCF!M$46,0)-MAX(CA384-BZ384,0)/Inputs!$B$24)*DCF!M$6</f>
        <v>-15013.208347772957</v>
      </c>
      <c r="DI384" s="15">
        <f ca="1">SUM(CB384:CL384)+BE384*DCF!M$10*(1+Inputs!$B$30)*(1-Inputs!$B$33)*(1-Inputs!$B$30/Inputs!$B$31)/(Inputs!$B$29-Inputs!$B$30)*DCF!M$6</f>
        <v>198752.19667098136</v>
      </c>
      <c r="DJ384" s="15">
        <f ca="1">SUM(CM384:CW384)+BP384*DCF!M$28*(1+Inputs!$B$30)*(1-Inputs!$B$33)*(1-Inputs!$B$30/Inputs!$B$31)/(Inputs!$B$29-Inputs!$B$30)*DCF!M$6</f>
        <v>1079904.9596824693</v>
      </c>
      <c r="DK384" s="15">
        <f ca="1">SUM(CX384:DH384)+CA384*DCF!M$46*(1+Inputs!$B$30)*(1-Inputs!$B$33)*(1-Inputs!$B$30/Inputs!$B$31)/(Inputs!$B$29-Inputs!$B$30)*DCF!M$6</f>
        <v>1204648.2391917547</v>
      </c>
      <c r="DM384" s="15">
        <f ca="1">DI384+DJ384+DK384+Inputs!$B$34+Inputs!$B$36-Inputs!$B$35</f>
        <v>2560156.3955452051</v>
      </c>
    </row>
    <row r="385" spans="1:117" x14ac:dyDescent="0.75">
      <c r="A385" s="11">
        <v>372</v>
      </c>
      <c r="C385" s="24">
        <f t="shared" ca="1" si="217"/>
        <v>0.61851259755736265</v>
      </c>
      <c r="D385" s="24">
        <f t="shared" ca="1" si="217"/>
        <v>0.27813864260403454</v>
      </c>
      <c r="E385" s="24">
        <f t="shared" ca="1" si="217"/>
        <v>0.54577183019744335</v>
      </c>
      <c r="F385" s="24">
        <f t="shared" ca="1" si="217"/>
        <v>-1.708760954449118</v>
      </c>
      <c r="G385" s="24">
        <f t="shared" ca="1" si="217"/>
        <v>-0.38785653499136385</v>
      </c>
      <c r="H385" s="24">
        <f t="shared" ca="1" si="217"/>
        <v>-0.21455172617295426</v>
      </c>
      <c r="I385" s="24">
        <f t="shared" ca="1" si="217"/>
        <v>-0.1105564648367706</v>
      </c>
      <c r="J385" s="24">
        <f t="shared" ca="1" si="217"/>
        <v>1.1299995075641001</v>
      </c>
      <c r="K385" s="24">
        <f t="shared" ca="1" si="217"/>
        <v>-0.85967460453722822</v>
      </c>
      <c r="L385" s="24">
        <f t="shared" ca="1" si="217"/>
        <v>0.73061380824078448</v>
      </c>
      <c r="M385" s="24">
        <f t="shared" ca="1" si="217"/>
        <v>-1.2629606949653973</v>
      </c>
      <c r="N385" s="24">
        <f ca="1">SQRT(Inputs!$B$38)*C385+SQRT(1-Inputs!$B$38)*_xlfn.NORM.S.INV(RAND())</f>
        <v>-0.47489562645818911</v>
      </c>
      <c r="O385" s="24">
        <f ca="1">SQRT(Inputs!$B$38)*D385+SQRT(1-Inputs!$B$38)*_xlfn.NORM.S.INV(RAND())</f>
        <v>-1.4275765664446376</v>
      </c>
      <c r="P385" s="24">
        <f ca="1">SQRT(Inputs!$B$38)*E385+SQRT(1-Inputs!$B$38)*_xlfn.NORM.S.INV(RAND())</f>
        <v>-0.55120480225456769</v>
      </c>
      <c r="Q385" s="24">
        <f ca="1">SQRT(Inputs!$B$38)*F385+SQRT(1-Inputs!$B$38)*_xlfn.NORM.S.INV(RAND())</f>
        <v>-1.7419950610537844</v>
      </c>
      <c r="R385" s="24">
        <f ca="1">SQRT(Inputs!$B$38)*G385+SQRT(1-Inputs!$B$38)*_xlfn.NORM.S.INV(RAND())</f>
        <v>-1.8959944584870265</v>
      </c>
      <c r="S385" s="24">
        <f ca="1">SQRT(Inputs!$B$38)*H385+SQRT(1-Inputs!$B$38)*_xlfn.NORM.S.INV(RAND())</f>
        <v>-1.3262061852489013</v>
      </c>
      <c r="T385" s="24">
        <f ca="1">SQRT(Inputs!$B$38)*I385+SQRT(1-Inputs!$B$38)*_xlfn.NORM.S.INV(RAND())</f>
        <v>1.1426469443143861</v>
      </c>
      <c r="U385" s="24">
        <f ca="1">SQRT(Inputs!$B$38)*J385+SQRT(1-Inputs!$B$38)*_xlfn.NORM.S.INV(RAND())</f>
        <v>1.4311902554853142</v>
      </c>
      <c r="V385" s="24">
        <f ca="1">SQRT(Inputs!$B$38)*K385+SQRT(1-Inputs!$B$38)*_xlfn.NORM.S.INV(RAND())</f>
        <v>4.4293615513133155E-2</v>
      </c>
      <c r="W385" s="24">
        <f ca="1">SQRT(Inputs!$B$38)*L385+SQRT(1-Inputs!$B$38)*_xlfn.NORM.S.INV(RAND())</f>
        <v>1.3643411462460218</v>
      </c>
      <c r="X385" s="24">
        <f ca="1">SQRT(Inputs!$B$38)*M385+SQRT(1-Inputs!$B$38)*_xlfn.NORM.S.INV(RAND())</f>
        <v>-1.6086150915145068</v>
      </c>
      <c r="Y385" s="24">
        <f ca="1">SQRT(Inputs!$B$38)*C385+SQRT(1-Inputs!$B$38)*_xlfn.NORM.S.INV(RAND())</f>
        <v>-0.38138798660576362</v>
      </c>
      <c r="Z385" s="24">
        <f ca="1">SQRT(Inputs!$B$38)*D385+SQRT(1-Inputs!$B$38)*_xlfn.NORM.S.INV(RAND())</f>
        <v>5.6216001854805894E-2</v>
      </c>
      <c r="AA385" s="24">
        <f ca="1">SQRT(Inputs!$B$38)*E385+SQRT(1-Inputs!$B$38)*_xlfn.NORM.S.INV(RAND())</f>
        <v>-0.63730456558266413</v>
      </c>
      <c r="AB385" s="24">
        <f ca="1">SQRT(Inputs!$B$38)*F385+SQRT(1-Inputs!$B$38)*_xlfn.NORM.S.INV(RAND())</f>
        <v>-0.9118799265965245</v>
      </c>
      <c r="AC385" s="24">
        <f ca="1">SQRT(Inputs!$B$38)*G385+SQRT(1-Inputs!$B$38)*_xlfn.NORM.S.INV(RAND())</f>
        <v>1.4790003333915278</v>
      </c>
      <c r="AD385" s="24">
        <f ca="1">SQRT(Inputs!$B$38)*H385+SQRT(1-Inputs!$B$38)*_xlfn.NORM.S.INV(RAND())</f>
        <v>1.0125596225626647</v>
      </c>
      <c r="AE385" s="24">
        <f ca="1">SQRT(Inputs!$B$38)*I385+SQRT(1-Inputs!$B$38)*_xlfn.NORM.S.INV(RAND())</f>
        <v>-0.60507240609632873</v>
      </c>
      <c r="AF385" s="24">
        <f ca="1">SQRT(Inputs!$B$38)*J385+SQRT(1-Inputs!$B$38)*_xlfn.NORM.S.INV(RAND())</f>
        <v>0.71792773793613729</v>
      </c>
      <c r="AG385" s="24">
        <f ca="1">SQRT(Inputs!$B$38)*K385+SQRT(1-Inputs!$B$38)*_xlfn.NORM.S.INV(RAND())</f>
        <v>-0.19864422451286501</v>
      </c>
      <c r="AH385" s="24">
        <f ca="1">SQRT(Inputs!$B$38)*L385+SQRT(1-Inputs!$B$38)*_xlfn.NORM.S.INV(RAND())</f>
        <v>0.68116543663076534</v>
      </c>
      <c r="AI385" s="24">
        <f ca="1">SQRT(Inputs!$B$38)*M385+SQRT(1-Inputs!$B$38)*_xlfn.NORM.S.INV(RAND())</f>
        <v>-0.34511969284551475</v>
      </c>
      <c r="AJ385" s="24">
        <f ca="1">SQRT(Inputs!$B$38)*C385+SQRT(1-Inputs!$B$38)*_xlfn.NORM.S.INV(RAND())</f>
        <v>1.0328279370575562</v>
      </c>
      <c r="AK385" s="24">
        <f ca="1">SQRT(Inputs!$B$38)*D385+SQRT(1-Inputs!$B$38)*_xlfn.NORM.S.INV(RAND())</f>
        <v>0.86645264041733838</v>
      </c>
      <c r="AL385" s="24">
        <f ca="1">SQRT(Inputs!$B$38)*E385+SQRT(1-Inputs!$B$38)*_xlfn.NORM.S.INV(RAND())</f>
        <v>-7.4654179555675437E-3</v>
      </c>
      <c r="AM385" s="24">
        <f ca="1">SQRT(Inputs!$B$38)*F385+SQRT(1-Inputs!$B$38)*_xlfn.NORM.S.INV(RAND())</f>
        <v>0.25135970513065908</v>
      </c>
      <c r="AN385" s="24">
        <f ca="1">SQRT(Inputs!$B$38)*G385+SQRT(1-Inputs!$B$38)*_xlfn.NORM.S.INV(RAND())</f>
        <v>-0.38699532760554867</v>
      </c>
      <c r="AO385" s="24">
        <f ca="1">SQRT(Inputs!$B$38)*H385+SQRT(1-Inputs!$B$38)*_xlfn.NORM.S.INV(RAND())</f>
        <v>-0.64130653441044427</v>
      </c>
      <c r="AP385" s="24">
        <f ca="1">SQRT(Inputs!$B$38)*I385+SQRT(1-Inputs!$B$38)*_xlfn.NORM.S.INV(RAND())</f>
        <v>0.30837283461267456</v>
      </c>
      <c r="AQ385" s="24">
        <f ca="1">SQRT(Inputs!$B$38)*J385+SQRT(1-Inputs!$B$38)*_xlfn.NORM.S.INV(RAND())</f>
        <v>0.52485930851548024</v>
      </c>
      <c r="AR385" s="24">
        <f ca="1">SQRT(Inputs!$B$38)*K385+SQRT(1-Inputs!$B$38)*_xlfn.NORM.S.INV(RAND())</f>
        <v>-1.6130797252858744</v>
      </c>
      <c r="AS385" s="24">
        <f ca="1">SQRT(Inputs!$B$38)*L385+SQRT(1-Inputs!$B$38)*_xlfn.NORM.S.INV(RAND())</f>
        <v>-1.2727071446220526</v>
      </c>
      <c r="AT385" s="24">
        <f ca="1">SQRT(Inputs!$B$38)*M385+SQRT(1-Inputs!$B$38)*_xlfn.NORM.S.INV(RAND())</f>
        <v>-1.352898374872864</v>
      </c>
      <c r="AU385" s="15">
        <f ca="1">Inputs!$B$6*EXP($B$8-0.5*C$5^2+C$5*N385)</f>
        <v>4595.0715258363298</v>
      </c>
      <c r="AV385" s="15">
        <f t="shared" ca="1" si="183"/>
        <v>4534.2865905138697</v>
      </c>
      <c r="AW385" s="15">
        <f t="shared" ca="1" si="184"/>
        <v>5132.6199334465564</v>
      </c>
      <c r="AX385" s="15">
        <f t="shared" ca="1" si="185"/>
        <v>5040.8348909964188</v>
      </c>
      <c r="AY385" s="15">
        <f t="shared" ca="1" si="186"/>
        <v>4936.7874288036601</v>
      </c>
      <c r="AZ385" s="15">
        <f t="shared" ca="1" si="187"/>
        <v>5217.4182305715849</v>
      </c>
      <c r="BA385" s="15">
        <f t="shared" ca="1" si="188"/>
        <v>7195.8684218332319</v>
      </c>
      <c r="BB385" s="15">
        <f t="shared" ca="1" si="189"/>
        <v>10168.254756204788</v>
      </c>
      <c r="BC385" s="15">
        <f t="shared" ca="1" si="190"/>
        <v>12506.885384330244</v>
      </c>
      <c r="BD385" s="15">
        <f t="shared" ca="1" si="191"/>
        <v>17407.633053325819</v>
      </c>
      <c r="BE385" s="15">
        <f t="shared" ca="1" si="192"/>
        <v>18423.737151090147</v>
      </c>
      <c r="BF385" s="15">
        <f ca="1">Inputs!$B$13*EXP($B$9-0.5*C$6^2+C$6*Y385)</f>
        <v>12823.82366347519</v>
      </c>
      <c r="BG385" s="15">
        <f t="shared" ca="1" si="193"/>
        <v>15788.184646032925</v>
      </c>
      <c r="BH385" s="15">
        <f t="shared" ca="1" si="194"/>
        <v>17355.309990929385</v>
      </c>
      <c r="BI385" s="15">
        <f t="shared" ca="1" si="195"/>
        <v>18463.383490313132</v>
      </c>
      <c r="BJ385" s="15">
        <f t="shared" ca="1" si="196"/>
        <v>28013.442818128438</v>
      </c>
      <c r="BK385" s="15">
        <f t="shared" ca="1" si="197"/>
        <v>39462.974642161877</v>
      </c>
      <c r="BL385" s="15">
        <f t="shared" ca="1" si="198"/>
        <v>44819.630954229848</v>
      </c>
      <c r="BM385" s="15">
        <f t="shared" ca="1" si="199"/>
        <v>60232.320105353589</v>
      </c>
      <c r="BN385" s="15">
        <f t="shared" ca="1" si="200"/>
        <v>72335.624432244193</v>
      </c>
      <c r="BO385" s="15">
        <f t="shared" ca="1" si="201"/>
        <v>96335.062008882858</v>
      </c>
      <c r="BP385" s="15">
        <f t="shared" ca="1" si="202"/>
        <v>114023.68266169394</v>
      </c>
      <c r="BQ385" s="15">
        <f ca="1">Inputs!$B$20*EXP($B$10-0.5*C$7^2+C$7*AJ385)</f>
        <v>6187.3048990443913</v>
      </c>
      <c r="BR385" s="15">
        <f t="shared" ca="1" si="203"/>
        <v>11054.627891285483</v>
      </c>
      <c r="BS385" s="15">
        <f t="shared" ca="1" si="204"/>
        <v>15105.703067929559</v>
      </c>
      <c r="BT385" s="15">
        <f t="shared" ca="1" si="205"/>
        <v>22247.131121262646</v>
      </c>
      <c r="BU385" s="15">
        <f t="shared" ca="1" si="206"/>
        <v>28075.777679581181</v>
      </c>
      <c r="BV385" s="15">
        <f t="shared" ca="1" si="207"/>
        <v>33806.466389710549</v>
      </c>
      <c r="BW385" s="15">
        <f t="shared" ca="1" si="208"/>
        <v>50356.682114880212</v>
      </c>
      <c r="BX385" s="15">
        <f t="shared" ca="1" si="209"/>
        <v>78246.738554286494</v>
      </c>
      <c r="BY385" s="15">
        <f t="shared" ca="1" si="210"/>
        <v>80523.784015220197</v>
      </c>
      <c r="BZ385" s="15">
        <f t="shared" ca="1" si="211"/>
        <v>89415.906443282467</v>
      </c>
      <c r="CA385" s="15">
        <f t="shared" ca="1" si="212"/>
        <v>98761.588263392478</v>
      </c>
      <c r="CB385" s="15">
        <f ca="1">(AU385*DCF!C$10-DCF!C$5*MAX(AU385*DCF!C$10,0)-MAX(AU385-Inputs!$B$6,0)/Inputs!$B$10)*DCF!C$6</f>
        <v>1045.6922761217772</v>
      </c>
      <c r="CC385" s="15">
        <f ca="1">(AV385*DCF!D$10-DCF!D$5*MAX(AV385*DCF!D$10,0)-MAX(AV385-AU385,0)/Inputs!$B$10)*DCF!D$6</f>
        <v>1105.2016376544448</v>
      </c>
      <c r="CD385" s="15">
        <f ca="1">(AW385*DCF!E$10-DCF!E$5*MAX(AW385*DCF!E$10,0)-MAX(AW385-AV385,0)/Inputs!$B$10)*DCF!E$6</f>
        <v>1050.2707913841516</v>
      </c>
      <c r="CE385" s="15">
        <f ca="1">(AX385*DCF!F$10-DCF!F$5*MAX(AX385*DCF!F$10,0)-MAX(AX385-AW385,0)/Inputs!$B$10)*DCF!F$6</f>
        <v>1100.4062232104857</v>
      </c>
      <c r="CF385" s="15">
        <f ca="1">(AY385*DCF!G$10-DCF!G$5*MAX(AY385*DCF!G$10,0)-MAX(AY385-AX385,0)/Inputs!$B$10)*DCF!G$6</f>
        <v>1017.1749338217014</v>
      </c>
      <c r="CG385" s="15">
        <f ca="1">(AZ385*DCF!H$10-DCF!H$5*MAX(AZ385*DCF!H$10,0)-MAX(AZ385-AY385,0)/Inputs!$B$10)*DCF!H$6</f>
        <v>963.13446199909936</v>
      </c>
      <c r="CH385" s="15">
        <f ca="1">(BA385*DCF!I$10-DCF!I$5*MAX(BA385*DCF!I$10,0)-MAX(BA385-AZ385,0)/Inputs!$B$10)*DCF!I$6</f>
        <v>989.88750459365951</v>
      </c>
      <c r="CI385" s="15">
        <f ca="1">(BB385*DCF!J$10-DCF!J$5*MAX(BB385*DCF!J$10,0)-MAX(BB385-BA385,0)/Inputs!$B$10)*DCF!J$6</f>
        <v>1294.4799418350203</v>
      </c>
      <c r="CJ385" s="15">
        <f ca="1">(BC385*DCF!K$10-DCF!K$5*MAX(BC385*DCF!K$10,0)-MAX(BC385-BB385,0)/Inputs!$B$10)*DCF!K$6</f>
        <v>1686.0349977041312</v>
      </c>
      <c r="CK385" s="15">
        <f ca="1">(BD385*DCF!L$10-DCF!L$5*MAX(BD385*DCF!L$10,0)-MAX(BD385-BC385,0)/Inputs!$B$10)*DCF!L$6</f>
        <v>1991.6560637986706</v>
      </c>
      <c r="CL385" s="15">
        <f ca="1">(BE385*DCF!M$10-DCF!M$5*MAX(BE385*DCF!M$10,0)-MAX(BE385-BD385,0)/Inputs!$B$10)*DCF!M$6</f>
        <v>2478.4431140366514</v>
      </c>
      <c r="CM385" s="15">
        <f ca="1">(BF385*DCF!C$28-DCF!C$5*MAX(BF385*DCF!C$28,0)-MAX(BF385-Inputs!$B$13,0)/Inputs!$B$17)*DCF!C$6</f>
        <v>3581.9169364403347</v>
      </c>
      <c r="CN385" s="15">
        <f ca="1">(BG385*DCF!D$28-DCF!D$5*MAX(BG385*DCF!D$28,0)-MAX(BG385-BF385,0)/Inputs!$B$17)*DCF!D$6</f>
        <v>4017.5504015399933</v>
      </c>
      <c r="CO385" s="15">
        <f ca="1">(BH385*DCF!E$28-DCF!E$5*MAX(BH385*DCF!E$28,0)-MAX(BH385-BG385,0)/Inputs!$B$17)*DCF!E$6</f>
        <v>4606.4739914370684</v>
      </c>
      <c r="CP385" s="15">
        <f ca="1">(BI385*DCF!F$28-DCF!F$5*MAX(BI385*DCF!F$28,0)-MAX(BI385-BH385,0)/Inputs!$B$17)*DCF!F$6</f>
        <v>4810.5799811740853</v>
      </c>
      <c r="CQ385" s="15">
        <f ca="1">(BJ385*DCF!G$28-DCF!G$5*MAX(BJ385*DCF!G$28,0)-MAX(BJ385-BI385,0)/Inputs!$B$17)*DCF!G$6</f>
        <v>5662.0746406697108</v>
      </c>
      <c r="CR385" s="15">
        <f ca="1">(BK385*DCF!H$28-DCF!H$5*MAX(BK385*DCF!H$28,0)-MAX(BK385-BJ385,0)/Inputs!$B$17)*DCF!H$6</f>
        <v>7980.693082342782</v>
      </c>
      <c r="CS385" s="15">
        <f ca="1">(BL385*DCF!I$28-DCF!I$5*MAX(BL385*DCF!I$28,0)-MAX(BL385-BK385,0)/Inputs!$B$17)*DCF!I$6</f>
        <v>9770.6279394820485</v>
      </c>
      <c r="CT385" s="15">
        <f ca="1">(BM385*DCF!J$28-DCF!J$5*MAX(BM385*DCF!J$28,0)-MAX(BM385-BL385,0)/Inputs!$B$17)*DCF!J$6</f>
        <v>11393.210977570265</v>
      </c>
      <c r="CU385" s="15">
        <f ca="1">(BN385*DCF!K$28-DCF!K$5*MAX(BN385*DCF!K$28,0)-MAX(BN385-BM385,0)/Inputs!$B$17)*DCF!K$6</f>
        <v>13793.577463799658</v>
      </c>
      <c r="CV385" s="15">
        <f ca="1">(BO385*DCF!L$28-DCF!L$5*MAX(BO385*DCF!L$28,0)-MAX(BO385-BN385,0)/Inputs!$B$17)*DCF!L$6</f>
        <v>16505.290551031347</v>
      </c>
      <c r="CW385" s="15">
        <f ca="1">(BP385*DCF!M$28-DCF!M$5*MAX(BP385*DCF!M$28,0)-MAX(BP385-BO385,0)/Inputs!$B$17)*DCF!M$6</f>
        <v>19604.66398561094</v>
      </c>
      <c r="CX385" s="15">
        <f ca="1">(BQ385*DCF!C$46-DCF!C$5*MAX(BQ385*DCF!C$46,0)-MAX(BQ385-Inputs!$B$20,0)/Inputs!$B$24)*DCF!C$6</f>
        <v>-2808.2943873286777</v>
      </c>
      <c r="CY385" s="15">
        <f ca="1">(BR385*DCF!D$46-DCF!D$5*MAX(BR385*DCF!D$46,0)-MAX(BR385-BQ385,0)/Inputs!$B$24)*DCF!D$6</f>
        <v>-3963.6135021277132</v>
      </c>
      <c r="CZ385" s="15">
        <f ca="1">(BS385*DCF!E$46-DCF!E$5*MAX(BS385*DCF!E$46,0)-MAX(BS385-BR385,0)/Inputs!$B$24)*DCF!E$6</f>
        <v>-3383.0979990824171</v>
      </c>
      <c r="DA385" s="15">
        <f ca="1">(BT385*DCF!F$46-DCF!F$5*MAX(BT385*DCF!F$46,0)-MAX(BT385-BS385,0)/Inputs!$B$24)*DCF!F$6</f>
        <v>-4220.5964573238098</v>
      </c>
      <c r="DB385" s="15">
        <f ca="1">(BU385*DCF!G$46-DCF!G$5*MAX(BU385*DCF!G$46,0)-MAX(BU385-BT385,0)/Inputs!$B$24)*DCF!G$6</f>
        <v>-2905.0552324013015</v>
      </c>
      <c r="DC385" s="15">
        <f ca="1">(BV385*DCF!H$46-DCF!H$5*MAX(BV385*DCF!H$46,0)-MAX(BV385-BU385,0)/Inputs!$B$24)*DCF!H$6</f>
        <v>-1780.7764041604157</v>
      </c>
      <c r="DD385" s="15">
        <f ca="1">(BW385*DCF!I$46-DCF!I$5*MAX(BW385*DCF!I$46,0)-MAX(BW385-BV385,0)/Inputs!$B$24)*DCF!I$6</f>
        <v>-3587.9195903040768</v>
      </c>
      <c r="DE385" s="15">
        <f ca="1">(BX385*DCF!J$46-DCF!J$5*MAX(BX385*DCF!J$46,0)-MAX(BX385-BW385,0)/Inputs!$B$24)*DCF!J$6</f>
        <v>-4113.7530680783138</v>
      </c>
      <c r="DF385" s="15">
        <f ca="1">(BY385*DCF!K$46-DCF!K$5*MAX(BY385*DCF!K$46,0)-MAX(BY385-BX385,0)/Inputs!$B$24)*DCF!K$6</f>
        <v>4041.9714925631156</v>
      </c>
      <c r="DG385" s="15">
        <f ca="1">(BZ385*DCF!L$46-DCF!L$5*MAX(BZ385*DCF!L$46,0)-MAX(BZ385-BY385,0)/Inputs!$B$24)*DCF!L$6</f>
        <v>4168.5917577972286</v>
      </c>
      <c r="DH385" s="15">
        <f ca="1">(CA385*DCF!M$46-DCF!M$5*MAX(CA385*DCF!M$46,0)-MAX(CA385-BZ385,0)/Inputs!$B$24)*DCF!M$6</f>
        <v>5788.7481137816903</v>
      </c>
      <c r="DI385" s="15">
        <f ca="1">SUM(CB385:CL385)+BE385*DCF!M$10*(1+Inputs!$B$30)*(1-Inputs!$B$33)*(1-Inputs!$B$30/Inputs!$B$31)/(Inputs!$B$29-Inputs!$B$30)*DCF!M$6</f>
        <v>65995.886066345862</v>
      </c>
      <c r="DJ385" s="15">
        <f ca="1">SUM(CM385:CW385)+BP385*DCF!M$28*(1+Inputs!$B$30)*(1-Inputs!$B$33)*(1-Inputs!$B$30/Inputs!$B$31)/(Inputs!$B$29-Inputs!$B$30)*DCF!M$6</f>
        <v>524832.54882390087</v>
      </c>
      <c r="DK385" s="15">
        <f ca="1">SUM(CX385:DH385)+CA385*DCF!M$46*(1+Inputs!$B$30)*(1-Inputs!$B$33)*(1-Inputs!$B$30/Inputs!$B$31)/(Inputs!$B$29-Inputs!$B$30)*DCF!M$6</f>
        <v>139933.31923657088</v>
      </c>
      <c r="DM385" s="15">
        <f ca="1">DI385+DJ385+DK385+Inputs!$B$34+Inputs!$B$36-Inputs!$B$35</f>
        <v>807612.75412681757</v>
      </c>
    </row>
    <row r="386" spans="1:117" x14ac:dyDescent="0.75">
      <c r="A386" s="11">
        <v>373</v>
      </c>
      <c r="C386" s="24">
        <f t="shared" ca="1" si="217"/>
        <v>1.171697217957943</v>
      </c>
      <c r="D386" s="24">
        <f t="shared" ca="1" si="217"/>
        <v>-1.2911909501883072</v>
      </c>
      <c r="E386" s="24">
        <f t="shared" ca="1" si="217"/>
        <v>-0.31338993794120723</v>
      </c>
      <c r="F386" s="24">
        <f t="shared" ca="1" si="217"/>
        <v>-1.6189450770227354</v>
      </c>
      <c r="G386" s="24">
        <f t="shared" ca="1" si="217"/>
        <v>0.43215161176301009</v>
      </c>
      <c r="H386" s="24">
        <f t="shared" ca="1" si="217"/>
        <v>0.88772509591267634</v>
      </c>
      <c r="I386" s="24">
        <f t="shared" ca="1" si="217"/>
        <v>-0.20747500702620342</v>
      </c>
      <c r="J386" s="24">
        <f t="shared" ca="1" si="217"/>
        <v>0.33970629297229238</v>
      </c>
      <c r="K386" s="24">
        <f t="shared" ca="1" si="217"/>
        <v>-1.5723362975180615</v>
      </c>
      <c r="L386" s="24">
        <f t="shared" ca="1" si="217"/>
        <v>-1.2178412384067803</v>
      </c>
      <c r="M386" s="24">
        <f t="shared" ca="1" si="217"/>
        <v>-0.83470894901697668</v>
      </c>
      <c r="N386" s="24">
        <f ca="1">SQRT(Inputs!$B$38)*C386+SQRT(1-Inputs!$B$38)*_xlfn.NORM.S.INV(RAND())</f>
        <v>-1.2334445621893375</v>
      </c>
      <c r="O386" s="24">
        <f ca="1">SQRT(Inputs!$B$38)*D386+SQRT(1-Inputs!$B$38)*_xlfn.NORM.S.INV(RAND())</f>
        <v>0.27305802462007533</v>
      </c>
      <c r="P386" s="24">
        <f ca="1">SQRT(Inputs!$B$38)*E386+SQRT(1-Inputs!$B$38)*_xlfn.NORM.S.INV(RAND())</f>
        <v>-3.5370417333075777E-2</v>
      </c>
      <c r="Q386" s="24">
        <f ca="1">SQRT(Inputs!$B$38)*F386+SQRT(1-Inputs!$B$38)*_xlfn.NORM.S.INV(RAND())</f>
        <v>-0.85295706698786633</v>
      </c>
      <c r="R386" s="24">
        <f ca="1">SQRT(Inputs!$B$38)*G386+SQRT(1-Inputs!$B$38)*_xlfn.NORM.S.INV(RAND())</f>
        <v>0.92661186548064789</v>
      </c>
      <c r="S386" s="24">
        <f ca="1">SQRT(Inputs!$B$38)*H386+SQRT(1-Inputs!$B$38)*_xlfn.NORM.S.INV(RAND())</f>
        <v>-0.4387773872926522</v>
      </c>
      <c r="T386" s="24">
        <f ca="1">SQRT(Inputs!$B$38)*I386+SQRT(1-Inputs!$B$38)*_xlfn.NORM.S.INV(RAND())</f>
        <v>0.38638701697644129</v>
      </c>
      <c r="U386" s="24">
        <f ca="1">SQRT(Inputs!$B$38)*J386+SQRT(1-Inputs!$B$38)*_xlfn.NORM.S.INV(RAND())</f>
        <v>-0.18388882954662483</v>
      </c>
      <c r="V386" s="24">
        <f ca="1">SQRT(Inputs!$B$38)*K386+SQRT(1-Inputs!$B$38)*_xlfn.NORM.S.INV(RAND())</f>
        <v>-0.83892231493781311</v>
      </c>
      <c r="W386" s="24">
        <f ca="1">SQRT(Inputs!$B$38)*L386+SQRT(1-Inputs!$B$38)*_xlfn.NORM.S.INV(RAND())</f>
        <v>-0.65475802266308714</v>
      </c>
      <c r="X386" s="24">
        <f ca="1">SQRT(Inputs!$B$38)*M386+SQRT(1-Inputs!$B$38)*_xlfn.NORM.S.INV(RAND())</f>
        <v>1.4650812808965348</v>
      </c>
      <c r="Y386" s="24">
        <f ca="1">SQRT(Inputs!$B$38)*C386+SQRT(1-Inputs!$B$38)*_xlfn.NORM.S.INV(RAND())</f>
        <v>1.2285699713753342</v>
      </c>
      <c r="Z386" s="24">
        <f ca="1">SQRT(Inputs!$B$38)*D386+SQRT(1-Inputs!$B$38)*_xlfn.NORM.S.INV(RAND())</f>
        <v>-1.5216398776583928</v>
      </c>
      <c r="AA386" s="24">
        <f ca="1">SQRT(Inputs!$B$38)*E386+SQRT(1-Inputs!$B$38)*_xlfn.NORM.S.INV(RAND())</f>
        <v>-0.80368071059166757</v>
      </c>
      <c r="AB386" s="24">
        <f ca="1">SQRT(Inputs!$B$38)*F386+SQRT(1-Inputs!$B$38)*_xlfn.NORM.S.INV(RAND())</f>
        <v>0.4249067130889983</v>
      </c>
      <c r="AC386" s="24">
        <f ca="1">SQRT(Inputs!$B$38)*G386+SQRT(1-Inputs!$B$38)*_xlfn.NORM.S.INV(RAND())</f>
        <v>0.11467332849094428</v>
      </c>
      <c r="AD386" s="24">
        <f ca="1">SQRT(Inputs!$B$38)*H386+SQRT(1-Inputs!$B$38)*_xlfn.NORM.S.INV(RAND())</f>
        <v>1.8427003622228453</v>
      </c>
      <c r="AE386" s="24">
        <f ca="1">SQRT(Inputs!$B$38)*I386+SQRT(1-Inputs!$B$38)*_xlfn.NORM.S.INV(RAND())</f>
        <v>0.86428177423877861</v>
      </c>
      <c r="AF386" s="24">
        <f ca="1">SQRT(Inputs!$B$38)*J386+SQRT(1-Inputs!$B$38)*_xlfn.NORM.S.INV(RAND())</f>
        <v>1.2081731064713654</v>
      </c>
      <c r="AG386" s="24">
        <f ca="1">SQRT(Inputs!$B$38)*K386+SQRT(1-Inputs!$B$38)*_xlfn.NORM.S.INV(RAND())</f>
        <v>-6.8421691960858899E-2</v>
      </c>
      <c r="AH386" s="24">
        <f ca="1">SQRT(Inputs!$B$38)*L386+SQRT(1-Inputs!$B$38)*_xlfn.NORM.S.INV(RAND())</f>
        <v>-0.39748244935078592</v>
      </c>
      <c r="AI386" s="24">
        <f ca="1">SQRT(Inputs!$B$38)*M386+SQRT(1-Inputs!$B$38)*_xlfn.NORM.S.INV(RAND())</f>
        <v>0.31127787491864284</v>
      </c>
      <c r="AJ386" s="24">
        <f ca="1">SQRT(Inputs!$B$38)*C386+SQRT(1-Inputs!$B$38)*_xlfn.NORM.S.INV(RAND())</f>
        <v>5.0437484145135492E-2</v>
      </c>
      <c r="AK386" s="24">
        <f ca="1">SQRT(Inputs!$B$38)*D386+SQRT(1-Inputs!$B$38)*_xlfn.NORM.S.INV(RAND())</f>
        <v>-1.5868512364165319</v>
      </c>
      <c r="AL386" s="24">
        <f ca="1">SQRT(Inputs!$B$38)*E386+SQRT(1-Inputs!$B$38)*_xlfn.NORM.S.INV(RAND())</f>
        <v>-0.28152789664282296</v>
      </c>
      <c r="AM386" s="24">
        <f ca="1">SQRT(Inputs!$B$38)*F386+SQRT(1-Inputs!$B$38)*_xlfn.NORM.S.INV(RAND())</f>
        <v>-0.42898790731382347</v>
      </c>
      <c r="AN386" s="24">
        <f ca="1">SQRT(Inputs!$B$38)*G386+SQRT(1-Inputs!$B$38)*_xlfn.NORM.S.INV(RAND())</f>
        <v>-4.9143289606728591E-2</v>
      </c>
      <c r="AO386" s="24">
        <f ca="1">SQRT(Inputs!$B$38)*H386+SQRT(1-Inputs!$B$38)*_xlfn.NORM.S.INV(RAND())</f>
        <v>0.60150742711965155</v>
      </c>
      <c r="AP386" s="24">
        <f ca="1">SQRT(Inputs!$B$38)*I386+SQRT(1-Inputs!$B$38)*_xlfn.NORM.S.INV(RAND())</f>
        <v>1.5862141531106941</v>
      </c>
      <c r="AQ386" s="24">
        <f ca="1">SQRT(Inputs!$B$38)*J386+SQRT(1-Inputs!$B$38)*_xlfn.NORM.S.INV(RAND())</f>
        <v>-0.31382903521149846</v>
      </c>
      <c r="AR386" s="24">
        <f ca="1">SQRT(Inputs!$B$38)*K386+SQRT(1-Inputs!$B$38)*_xlfn.NORM.S.INV(RAND())</f>
        <v>0.31315787258969596</v>
      </c>
      <c r="AS386" s="24">
        <f ca="1">SQRT(Inputs!$B$38)*L386+SQRT(1-Inputs!$B$38)*_xlfn.NORM.S.INV(RAND())</f>
        <v>-1.1063888053277628</v>
      </c>
      <c r="AT386" s="24">
        <f ca="1">SQRT(Inputs!$B$38)*M386+SQRT(1-Inputs!$B$38)*_xlfn.NORM.S.INV(RAND())</f>
        <v>0.12771544233139071</v>
      </c>
      <c r="AU386" s="15">
        <f ca="1">Inputs!$B$6*EXP($B$8-0.5*C$5^2+C$5*N386)</f>
        <v>4064.1136408901157</v>
      </c>
      <c r="AV386" s="15">
        <f t="shared" ca="1" si="183"/>
        <v>5149.6400720558422</v>
      </c>
      <c r="AW386" s="15">
        <f t="shared" ca="1" si="184"/>
        <v>6249.1886741243097</v>
      </c>
      <c r="AX386" s="15">
        <f t="shared" ca="1" si="185"/>
        <v>6858.4208541507051</v>
      </c>
      <c r="AY386" s="15">
        <f t="shared" ca="1" si="186"/>
        <v>9339.6304860287109</v>
      </c>
      <c r="AZ386" s="15">
        <f t="shared" ca="1" si="187"/>
        <v>10883.824765707945</v>
      </c>
      <c r="BA386" s="15">
        <f t="shared" ca="1" si="188"/>
        <v>13868.667090736251</v>
      </c>
      <c r="BB386" s="15">
        <f t="shared" ca="1" si="189"/>
        <v>16669.51289108476</v>
      </c>
      <c r="BC386" s="15">
        <f t="shared" ca="1" si="190"/>
        <v>18827.780686370064</v>
      </c>
      <c r="BD386" s="15">
        <f t="shared" ca="1" si="191"/>
        <v>21695.5999726234</v>
      </c>
      <c r="BE386" s="15">
        <f t="shared" ca="1" si="192"/>
        <v>30380.283066029846</v>
      </c>
      <c r="BF386" s="15">
        <f ca="1">Inputs!$B$13*EXP($B$9-0.5*C$6^2+C$6*Y386)</f>
        <v>17645.399740325498</v>
      </c>
      <c r="BG386" s="15">
        <f t="shared" ca="1" si="193"/>
        <v>16341.804221153954</v>
      </c>
      <c r="BH386" s="15">
        <f t="shared" ca="1" si="194"/>
        <v>17474.950306263818</v>
      </c>
      <c r="BI386" s="15">
        <f t="shared" ca="1" si="195"/>
        <v>22837.797127601396</v>
      </c>
      <c r="BJ386" s="15">
        <f t="shared" ca="1" si="196"/>
        <v>28464.289014920148</v>
      </c>
      <c r="BK386" s="15">
        <f t="shared" ca="1" si="197"/>
        <v>44895.913386608539</v>
      </c>
      <c r="BL386" s="15">
        <f t="shared" ca="1" si="198"/>
        <v>61685.329997432142</v>
      </c>
      <c r="BM386" s="15">
        <f t="shared" ca="1" si="199"/>
        <v>88103.388018622805</v>
      </c>
      <c r="BN386" s="15">
        <f t="shared" ca="1" si="200"/>
        <v>107471.31451380336</v>
      </c>
      <c r="BO386" s="15">
        <f t="shared" ca="1" si="201"/>
        <v>126261.77018934944</v>
      </c>
      <c r="BP386" s="15">
        <f t="shared" ca="1" si="202"/>
        <v>160982.97050030582</v>
      </c>
      <c r="BQ386" s="15">
        <f ca="1">Inputs!$B$20*EXP($B$10-0.5*C$7^2+C$7*AJ386)</f>
        <v>4366.9407605507558</v>
      </c>
      <c r="BR386" s="15">
        <f t="shared" ca="1" si="203"/>
        <v>3579.746521185551</v>
      </c>
      <c r="BS386" s="15">
        <f t="shared" ca="1" si="204"/>
        <v>4521.3185133114175</v>
      </c>
      <c r="BT386" s="15">
        <f t="shared" ca="1" si="205"/>
        <v>5570.4021283882794</v>
      </c>
      <c r="BU386" s="15">
        <f t="shared" ca="1" si="206"/>
        <v>7628.6538072486728</v>
      </c>
      <c r="BV386" s="15">
        <f t="shared" ca="1" si="207"/>
        <v>12154.026084663146</v>
      </c>
      <c r="BW386" s="15">
        <f t="shared" ca="1" si="208"/>
        <v>23726.530471330003</v>
      </c>
      <c r="BX386" s="15">
        <f t="shared" ca="1" si="209"/>
        <v>31161.842846185638</v>
      </c>
      <c r="BY386" s="15">
        <f t="shared" ca="1" si="210"/>
        <v>46359.057087582718</v>
      </c>
      <c r="BZ386" s="15">
        <f t="shared" ca="1" si="211"/>
        <v>53076.677404508235</v>
      </c>
      <c r="CA386" s="15">
        <f t="shared" ca="1" si="212"/>
        <v>76268.042582479742</v>
      </c>
      <c r="CB386" s="15">
        <f ca="1">(AU386*DCF!C$10-DCF!C$5*MAX(AU386*DCF!C$10,0)-MAX(AU386-Inputs!$B$6,0)/Inputs!$B$10)*DCF!C$6</f>
        <v>1043.7014303089438</v>
      </c>
      <c r="CC386" s="15">
        <f ca="1">(AV386*DCF!D$10-DCF!D$5*MAX(AV386*DCF!D$10,0)-MAX(AV386-AU386,0)/Inputs!$B$10)*DCF!D$6</f>
        <v>990.51266990248519</v>
      </c>
      <c r="CD386" s="15">
        <f ca="1">(AW386*DCF!E$10-DCF!E$5*MAX(AW386*DCF!E$10,0)-MAX(AW386-AV386,0)/Inputs!$B$10)*DCF!E$6</f>
        <v>1195.1743068062385</v>
      </c>
      <c r="CE386" s="15">
        <f ca="1">(AX386*DCF!F$10-DCF!F$5*MAX(AX386*DCF!F$10,0)-MAX(AX386-AW386,0)/Inputs!$B$10)*DCF!F$6</f>
        <v>1370.4162302845257</v>
      </c>
      <c r="CF386" s="15">
        <f ca="1">(AY386*DCF!G$10-DCF!G$5*MAX(AY386*DCF!G$10,0)-MAX(AY386-AX386,0)/Inputs!$B$10)*DCF!G$6</f>
        <v>1447.404680255333</v>
      </c>
      <c r="CG386" s="15">
        <f ca="1">(AZ386*DCF!H$10-DCF!H$5*MAX(AZ386*DCF!H$10,0)-MAX(AZ386-AY386,0)/Inputs!$B$10)*DCF!H$6</f>
        <v>1838.9030073331501</v>
      </c>
      <c r="CH386" s="15">
        <f ca="1">(BA386*DCF!I$10-DCF!I$5*MAX(BA386*DCF!I$10,0)-MAX(BA386-AZ386,0)/Inputs!$B$10)*DCF!I$6</f>
        <v>2043.6808262337188</v>
      </c>
      <c r="CI386" s="15">
        <f ca="1">(BB386*DCF!J$10-DCF!J$5*MAX(BB386*DCF!J$10,0)-MAX(BB386-BA386,0)/Inputs!$B$10)*DCF!J$6</f>
        <v>2436.1050639781065</v>
      </c>
      <c r="CJ386" s="15">
        <f ca="1">(BC386*DCF!K$10-DCF!K$5*MAX(BC386*DCF!K$10,0)-MAX(BC386-BB386,0)/Inputs!$B$10)*DCF!K$6</f>
        <v>2728.8456781414407</v>
      </c>
      <c r="CK386" s="15">
        <f ca="1">(BD386*DCF!L$10-DCF!L$5*MAX(BD386*DCF!L$10,0)-MAX(BD386-BC386,0)/Inputs!$B$10)*DCF!L$6</f>
        <v>2901.2535709373997</v>
      </c>
      <c r="CL386" s="15">
        <f ca="1">(BE386*DCF!M$10-DCF!M$5*MAX(BE386*DCF!M$10,0)-MAX(BE386-BD386,0)/Inputs!$B$10)*DCF!M$6</f>
        <v>3249.5726900721547</v>
      </c>
      <c r="CM386" s="15">
        <f ca="1">(BF386*DCF!C$28-DCF!C$5*MAX(BF386*DCF!C$28,0)-MAX(BF386-Inputs!$B$13,0)/Inputs!$B$17)*DCF!C$6</f>
        <v>3939.9023722609154</v>
      </c>
      <c r="CN386" s="15">
        <f ca="1">(BG386*DCF!D$28-DCF!D$5*MAX(BG386*DCF!D$28,0)-MAX(BG386-BF386,0)/Inputs!$B$17)*DCF!D$6</f>
        <v>4813.0382474036169</v>
      </c>
      <c r="CO386" s="15">
        <f ca="1">(BH386*DCF!E$28-DCF!E$5*MAX(BH386*DCF!E$28,0)-MAX(BH386-BG386,0)/Inputs!$B$17)*DCF!E$6</f>
        <v>4725.8895975822006</v>
      </c>
      <c r="CP386" s="15">
        <f ca="1">(BI386*DCF!F$28-DCF!F$5*MAX(BI386*DCF!F$28,0)-MAX(BI386-BH386,0)/Inputs!$B$17)*DCF!F$6</f>
        <v>5223.4693227855932</v>
      </c>
      <c r="CQ386" s="15">
        <f ca="1">(BJ386*DCF!G$28-DCF!G$5*MAX(BJ386*DCF!G$28,0)-MAX(BJ386-BI386,0)/Inputs!$B$17)*DCF!G$6</f>
        <v>6438.9553903654869</v>
      </c>
      <c r="CR386" s="15">
        <f ca="1">(BK386*DCF!H$28-DCF!H$5*MAX(BK386*DCF!H$28,0)-MAX(BK386-BJ386,0)/Inputs!$B$17)*DCF!H$6</f>
        <v>8550.2414072827214</v>
      </c>
      <c r="CS386" s="15">
        <f ca="1">(BL386*DCF!I$28-DCF!I$5*MAX(BL386*DCF!I$28,0)-MAX(BL386-BK386,0)/Inputs!$B$17)*DCF!I$6</f>
        <v>12095.696692662143</v>
      </c>
      <c r="CT386" s="15">
        <f ca="1">(BM386*DCF!J$28-DCF!J$5*MAX(BM386*DCF!J$28,0)-MAX(BM386-BL386,0)/Inputs!$B$17)*DCF!J$6</f>
        <v>16151.550867510661</v>
      </c>
      <c r="CU386" s="15">
        <f ca="1">(BN386*DCF!K$28-DCF!K$5*MAX(BN386*DCF!K$28,0)-MAX(BN386-BM386,0)/Inputs!$B$17)*DCF!K$6</f>
        <v>20323.826637577218</v>
      </c>
      <c r="CV386" s="15">
        <f ca="1">(BO386*DCF!L$28-DCF!L$5*MAX(BO386*DCF!L$28,0)-MAX(BO386-BN386,0)/Inputs!$B$17)*DCF!L$6</f>
        <v>23065.701978864872</v>
      </c>
      <c r="CW386" s="15">
        <f ca="1">(BP386*DCF!M$28-DCF!M$5*MAX(BP386*DCF!M$28,0)-MAX(BP386-BO386,0)/Inputs!$B$17)*DCF!M$6</f>
        <v>26659.697991399102</v>
      </c>
      <c r="CX386" s="15">
        <f ca="1">(BQ386*DCF!C$46-DCF!C$5*MAX(BQ386*DCF!C$46,0)-MAX(BQ386-Inputs!$B$20,0)/Inputs!$B$24)*DCF!C$6</f>
        <v>-1547.0721204739648</v>
      </c>
      <c r="CY386" s="15">
        <f ca="1">(BR386*DCF!D$46-DCF!D$5*MAX(BR386*DCF!D$46,0)-MAX(BR386-BQ386,0)/Inputs!$B$24)*DCF!D$6</f>
        <v>-610.97925039835741</v>
      </c>
      <c r="CZ386" s="15">
        <f ca="1">(BS386*DCF!E$46-DCF!E$5*MAX(BS386*DCF!E$46,0)-MAX(BS386-BR386,0)/Inputs!$B$24)*DCF!E$6</f>
        <v>-905.79554463428997</v>
      </c>
      <c r="DA386" s="15">
        <f ca="1">(BT386*DCF!F$46-DCF!F$5*MAX(BT386*DCF!F$46,0)-MAX(BT386-BS386,0)/Inputs!$B$24)*DCF!F$6</f>
        <v>-787.67641007048587</v>
      </c>
      <c r="DB386" s="15">
        <f ca="1">(BU386*DCF!G$46-DCF!G$5*MAX(BU386*DCF!G$46,0)-MAX(BU386-BT386,0)/Inputs!$B$24)*DCF!G$6</f>
        <v>-948.96804037720892</v>
      </c>
      <c r="DC386" s="15">
        <f ca="1">(BV386*DCF!H$46-DCF!H$5*MAX(BV386*DCF!H$46,0)-MAX(BV386-BU386,0)/Inputs!$B$24)*DCF!H$6</f>
        <v>-1406.231707790573</v>
      </c>
      <c r="DD386" s="15">
        <f ca="1">(BW386*DCF!I$46-DCF!I$5*MAX(BW386*DCF!I$46,0)-MAX(BW386-BV386,0)/Inputs!$B$24)*DCF!I$6</f>
        <v>-2774.0449038043507</v>
      </c>
      <c r="DE386" s="15">
        <f ca="1">(BX386*DCF!J$46-DCF!J$5*MAX(BX386*DCF!J$46,0)-MAX(BX386-BW386,0)/Inputs!$B$24)*DCF!J$6</f>
        <v>-664.57025673254827</v>
      </c>
      <c r="DF386" s="15">
        <f ca="1">(BY386*DCF!K$46-DCF!K$5*MAX(BY386*DCF!K$46,0)-MAX(BY386-BX386,0)/Inputs!$B$24)*DCF!K$6</f>
        <v>-1074.7287574819738</v>
      </c>
      <c r="DG386" s="15">
        <f ca="1">(BZ386*DCF!L$46-DCF!L$5*MAX(BZ386*DCF!L$46,0)-MAX(BZ386-BY386,0)/Inputs!$B$24)*DCF!L$6</f>
        <v>2148.7257369879044</v>
      </c>
      <c r="DH386" s="15">
        <f ca="1">(CA386*DCF!M$46-DCF!M$5*MAX(CA386*DCF!M$46,0)-MAX(CA386-BZ386,0)/Inputs!$B$24)*DCF!M$6</f>
        <v>1130.8165018395962</v>
      </c>
      <c r="DI386" s="15">
        <f ca="1">SUM(CB386:CL386)+BE386*DCF!M$10*(1+Inputs!$B$30)*(1-Inputs!$B$33)*(1-Inputs!$B$30/Inputs!$B$31)/(Inputs!$B$29-Inputs!$B$30)*DCF!M$6</f>
        <v>105794.29966466827</v>
      </c>
      <c r="DJ386" s="15">
        <f ca="1">SUM(CM386:CW386)+BP386*DCF!M$28*(1+Inputs!$B$30)*(1-Inputs!$B$33)*(1-Inputs!$B$30/Inputs!$B$31)/(Inputs!$B$29-Inputs!$B$30)*DCF!M$6</f>
        <v>729344.95141470036</v>
      </c>
      <c r="DK386" s="15">
        <f ca="1">SUM(CX386:DH386)+CA386*DCF!M$46*(1+Inputs!$B$30)*(1-Inputs!$B$33)*(1-Inputs!$B$30/Inputs!$B$31)/(Inputs!$B$29-Inputs!$B$30)*DCF!M$6</f>
        <v>110478.90360678334</v>
      </c>
      <c r="DM386" s="15">
        <f ca="1">DI386+DJ386+DK386+Inputs!$B$34+Inputs!$B$36-Inputs!$B$35</f>
        <v>1022469.154686152</v>
      </c>
    </row>
    <row r="387" spans="1:117" x14ac:dyDescent="0.75">
      <c r="A387" s="11">
        <v>374</v>
      </c>
      <c r="C387" s="24">
        <f t="shared" ca="1" si="217"/>
        <v>0.4916575797442071</v>
      </c>
      <c r="D387" s="24">
        <f t="shared" ca="1" si="217"/>
        <v>0.93161195317120804</v>
      </c>
      <c r="E387" s="24">
        <f t="shared" ca="1" si="217"/>
        <v>0.5568450682831031</v>
      </c>
      <c r="F387" s="24">
        <f t="shared" ca="1" si="217"/>
        <v>0.38140172369260894</v>
      </c>
      <c r="G387" s="24">
        <f t="shared" ca="1" si="217"/>
        <v>0.53297638849796469</v>
      </c>
      <c r="H387" s="24">
        <f t="shared" ca="1" si="217"/>
        <v>-1.5442510662212632</v>
      </c>
      <c r="I387" s="24">
        <f t="shared" ca="1" si="217"/>
        <v>-0.74687892412872325</v>
      </c>
      <c r="J387" s="24">
        <f t="shared" ca="1" si="217"/>
        <v>0.60900891665312029</v>
      </c>
      <c r="K387" s="24">
        <f t="shared" ca="1" si="217"/>
        <v>0.62413987815343797</v>
      </c>
      <c r="L387" s="24">
        <f t="shared" ca="1" si="217"/>
        <v>-0.74794026616472786</v>
      </c>
      <c r="M387" s="24">
        <f t="shared" ca="1" si="217"/>
        <v>-0.737783755955431</v>
      </c>
      <c r="N387" s="24">
        <f ca="1">SQRT(Inputs!$B$38)*C387+SQRT(1-Inputs!$B$38)*_xlfn.NORM.S.INV(RAND())</f>
        <v>0.25396471256723169</v>
      </c>
      <c r="O387" s="24">
        <f ca="1">SQRT(Inputs!$B$38)*D387+SQRT(1-Inputs!$B$38)*_xlfn.NORM.S.INV(RAND())</f>
        <v>1.0103759178444394</v>
      </c>
      <c r="P387" s="24">
        <f ca="1">SQRT(Inputs!$B$38)*E387+SQRT(1-Inputs!$B$38)*_xlfn.NORM.S.INV(RAND())</f>
        <v>0.24939926903266793</v>
      </c>
      <c r="Q387" s="24">
        <f ca="1">SQRT(Inputs!$B$38)*F387+SQRT(1-Inputs!$B$38)*_xlfn.NORM.S.INV(RAND())</f>
        <v>0.31412589318907685</v>
      </c>
      <c r="R387" s="24">
        <f ca="1">SQRT(Inputs!$B$38)*G387+SQRT(1-Inputs!$B$38)*_xlfn.NORM.S.INV(RAND())</f>
        <v>6.7719202145144486E-4</v>
      </c>
      <c r="S387" s="24">
        <f ca="1">SQRT(Inputs!$B$38)*H387+SQRT(1-Inputs!$B$38)*_xlfn.NORM.S.INV(RAND())</f>
        <v>-1.4394285444804096</v>
      </c>
      <c r="T387" s="24">
        <f ca="1">SQRT(Inputs!$B$38)*I387+SQRT(1-Inputs!$B$38)*_xlfn.NORM.S.INV(RAND())</f>
        <v>-0.63223239158829037</v>
      </c>
      <c r="U387" s="24">
        <f ca="1">SQRT(Inputs!$B$38)*J387+SQRT(1-Inputs!$B$38)*_xlfn.NORM.S.INV(RAND())</f>
        <v>-0.52149628228474576</v>
      </c>
      <c r="V387" s="24">
        <f ca="1">SQRT(Inputs!$B$38)*K387+SQRT(1-Inputs!$B$38)*_xlfn.NORM.S.INV(RAND())</f>
        <v>1.1644340263149253</v>
      </c>
      <c r="W387" s="24">
        <f ca="1">SQRT(Inputs!$B$38)*L387+SQRT(1-Inputs!$B$38)*_xlfn.NORM.S.INV(RAND())</f>
        <v>-0.86884165017996429</v>
      </c>
      <c r="X387" s="24">
        <f ca="1">SQRT(Inputs!$B$38)*M387+SQRT(1-Inputs!$B$38)*_xlfn.NORM.S.INV(RAND())</f>
        <v>-1.3640953429281832</v>
      </c>
      <c r="Y387" s="24">
        <f ca="1">SQRT(Inputs!$B$38)*C387+SQRT(1-Inputs!$B$38)*_xlfn.NORM.S.INV(RAND())</f>
        <v>0.34993163406020678</v>
      </c>
      <c r="Z387" s="24">
        <f ca="1">SQRT(Inputs!$B$38)*D387+SQRT(1-Inputs!$B$38)*_xlfn.NORM.S.INV(RAND())</f>
        <v>1.2771839525064064</v>
      </c>
      <c r="AA387" s="24">
        <f ca="1">SQRT(Inputs!$B$38)*E387+SQRT(1-Inputs!$B$38)*_xlfn.NORM.S.INV(RAND())</f>
        <v>-0.34412633546421062</v>
      </c>
      <c r="AB387" s="24">
        <f ca="1">SQRT(Inputs!$B$38)*F387+SQRT(1-Inputs!$B$38)*_xlfn.NORM.S.INV(RAND())</f>
        <v>-0.23350127294802836</v>
      </c>
      <c r="AC387" s="24">
        <f ca="1">SQRT(Inputs!$B$38)*G387+SQRT(1-Inputs!$B$38)*_xlfn.NORM.S.INV(RAND())</f>
        <v>0.40738052112415746</v>
      </c>
      <c r="AD387" s="24">
        <f ca="1">SQRT(Inputs!$B$38)*H387+SQRT(1-Inputs!$B$38)*_xlfn.NORM.S.INV(RAND())</f>
        <v>0.96199110603203319</v>
      </c>
      <c r="AE387" s="24">
        <f ca="1">SQRT(Inputs!$B$38)*I387+SQRT(1-Inputs!$B$38)*_xlfn.NORM.S.INV(RAND())</f>
        <v>0.59043988897206512</v>
      </c>
      <c r="AF387" s="24">
        <f ca="1">SQRT(Inputs!$B$38)*J387+SQRT(1-Inputs!$B$38)*_xlfn.NORM.S.INV(RAND())</f>
        <v>-0.6290855374021922</v>
      </c>
      <c r="AG387" s="24">
        <f ca="1">SQRT(Inputs!$B$38)*K387+SQRT(1-Inputs!$B$38)*_xlfn.NORM.S.INV(RAND())</f>
        <v>-0.8214621473901621</v>
      </c>
      <c r="AH387" s="24">
        <f ca="1">SQRT(Inputs!$B$38)*L387+SQRT(1-Inputs!$B$38)*_xlfn.NORM.S.INV(RAND())</f>
        <v>0.64146647466204143</v>
      </c>
      <c r="AI387" s="24">
        <f ca="1">SQRT(Inputs!$B$38)*M387+SQRT(1-Inputs!$B$38)*_xlfn.NORM.S.INV(RAND())</f>
        <v>-0.71465031992415284</v>
      </c>
      <c r="AJ387" s="24">
        <f ca="1">SQRT(Inputs!$B$38)*C387+SQRT(1-Inputs!$B$38)*_xlfn.NORM.S.INV(RAND())</f>
        <v>0.31468612316049011</v>
      </c>
      <c r="AK387" s="24">
        <f ca="1">SQRT(Inputs!$B$38)*D387+SQRT(1-Inputs!$B$38)*_xlfn.NORM.S.INV(RAND())</f>
        <v>1.3616954924518052</v>
      </c>
      <c r="AL387" s="24">
        <f ca="1">SQRT(Inputs!$B$38)*E387+SQRT(1-Inputs!$B$38)*_xlfn.NORM.S.INV(RAND())</f>
        <v>-0.27954024530274674</v>
      </c>
      <c r="AM387" s="24">
        <f ca="1">SQRT(Inputs!$B$38)*F387+SQRT(1-Inputs!$B$38)*_xlfn.NORM.S.INV(RAND())</f>
        <v>-0.14906450701959828</v>
      </c>
      <c r="AN387" s="24">
        <f ca="1">SQRT(Inputs!$B$38)*G387+SQRT(1-Inputs!$B$38)*_xlfn.NORM.S.INV(RAND())</f>
        <v>1.5535379765742265</v>
      </c>
      <c r="AO387" s="24">
        <f ca="1">SQRT(Inputs!$B$38)*H387+SQRT(1-Inputs!$B$38)*_xlfn.NORM.S.INV(RAND())</f>
        <v>-0.97637668641324138</v>
      </c>
      <c r="AP387" s="24">
        <f ca="1">SQRT(Inputs!$B$38)*I387+SQRT(1-Inputs!$B$38)*_xlfn.NORM.S.INV(RAND())</f>
        <v>-1.5377382523436522</v>
      </c>
      <c r="AQ387" s="24">
        <f ca="1">SQRT(Inputs!$B$38)*J387+SQRT(1-Inputs!$B$38)*_xlfn.NORM.S.INV(RAND())</f>
        <v>1.7282066068279049</v>
      </c>
      <c r="AR387" s="24">
        <f ca="1">SQRT(Inputs!$B$38)*K387+SQRT(1-Inputs!$B$38)*_xlfn.NORM.S.INV(RAND())</f>
        <v>-1.2916337995992913</v>
      </c>
      <c r="AS387" s="24">
        <f ca="1">SQRT(Inputs!$B$38)*L387+SQRT(1-Inputs!$B$38)*_xlfn.NORM.S.INV(RAND())</f>
        <v>-1.6324869604328378</v>
      </c>
      <c r="AT387" s="24">
        <f ca="1">SQRT(Inputs!$B$38)*M387+SQRT(1-Inputs!$B$38)*_xlfn.NORM.S.INV(RAND())</f>
        <v>0.71290121312458954</v>
      </c>
      <c r="AU387" s="15">
        <f ca="1">Inputs!$B$6*EXP($B$8-0.5*C$5^2+C$5*N387)</f>
        <v>5170.4885763408029</v>
      </c>
      <c r="AV387" s="15">
        <f t="shared" ca="1" si="183"/>
        <v>7301.7034097051819</v>
      </c>
      <c r="AW387" s="15">
        <f t="shared" ca="1" si="184"/>
        <v>9207.7226577162037</v>
      </c>
      <c r="AX387" s="15">
        <f t="shared" ca="1" si="185"/>
        <v>11691.653155464546</v>
      </c>
      <c r="AY387" s="15">
        <f t="shared" ca="1" si="186"/>
        <v>14289.523475528546</v>
      </c>
      <c r="AZ387" s="15">
        <f t="shared" ca="1" si="187"/>
        <v>14914.688759254761</v>
      </c>
      <c r="BA387" s="15">
        <f t="shared" ca="1" si="188"/>
        <v>17083.149375047364</v>
      </c>
      <c r="BB387" s="15">
        <f t="shared" ca="1" si="189"/>
        <v>19850.260569364422</v>
      </c>
      <c r="BC387" s="15">
        <f t="shared" ca="1" si="190"/>
        <v>27203.697414365619</v>
      </c>
      <c r="BD387" s="15">
        <f t="shared" ca="1" si="191"/>
        <v>30725.867823669774</v>
      </c>
      <c r="BE387" s="15">
        <f t="shared" ca="1" si="192"/>
        <v>33251.734806046676</v>
      </c>
      <c r="BF387" s="15">
        <f ca="1">Inputs!$B$13*EXP($B$9-0.5*C$6^2+C$6*Y387)</f>
        <v>14824.587063366031</v>
      </c>
      <c r="BG387" s="15">
        <f t="shared" ca="1" si="193"/>
        <v>22749.741643508292</v>
      </c>
      <c r="BH387" s="15">
        <f t="shared" ca="1" si="194"/>
        <v>26253.943983921279</v>
      </c>
      <c r="BI387" s="15">
        <f t="shared" ca="1" si="195"/>
        <v>31004.206861144339</v>
      </c>
      <c r="BJ387" s="15">
        <f t="shared" ca="1" si="196"/>
        <v>40307.948678872075</v>
      </c>
      <c r="BK387" s="15">
        <f t="shared" ca="1" si="197"/>
        <v>56392.857368310513</v>
      </c>
      <c r="BL387" s="15">
        <f t="shared" ca="1" si="198"/>
        <v>74780.283058741348</v>
      </c>
      <c r="BM387" s="15">
        <f t="shared" ca="1" si="199"/>
        <v>85011.020847692285</v>
      </c>
      <c r="BN387" s="15">
        <f t="shared" ca="1" si="200"/>
        <v>94751.022084838914</v>
      </c>
      <c r="BO387" s="15">
        <f t="shared" ca="1" si="201"/>
        <v>125606.45172022285</v>
      </c>
      <c r="BP387" s="15">
        <f t="shared" ca="1" si="202"/>
        <v>142573.97151696059</v>
      </c>
      <c r="BQ387" s="15">
        <f ca="1">Inputs!$B$20*EXP($B$10-0.5*C$7^2+C$7*AJ387)</f>
        <v>4796.023450833588</v>
      </c>
      <c r="BR387" s="15">
        <f t="shared" ca="1" si="203"/>
        <v>10028.348330813764</v>
      </c>
      <c r="BS387" s="15">
        <f t="shared" ca="1" si="204"/>
        <v>12673.312934248619</v>
      </c>
      <c r="BT387" s="15">
        <f t="shared" ca="1" si="205"/>
        <v>16803.630439350542</v>
      </c>
      <c r="BU387" s="15">
        <f t="shared" ca="1" si="206"/>
        <v>33914.398934464836</v>
      </c>
      <c r="BV387" s="15">
        <f t="shared" ca="1" si="207"/>
        <v>37867.519839004126</v>
      </c>
      <c r="BW387" s="15">
        <f t="shared" ca="1" si="208"/>
        <v>38162.179669217781</v>
      </c>
      <c r="BX387" s="15">
        <f t="shared" ca="1" si="209"/>
        <v>75476.457870673054</v>
      </c>
      <c r="BY387" s="15">
        <f t="shared" ca="1" si="210"/>
        <v>82599.76119270132</v>
      </c>
      <c r="BZ387" s="15">
        <f t="shared" ca="1" si="211"/>
        <v>85850.987301420028</v>
      </c>
      <c r="CA387" s="15">
        <f t="shared" ca="1" si="212"/>
        <v>136881.75639368751</v>
      </c>
      <c r="CB387" s="15">
        <f ca="1">(AU387*DCF!C$10-DCF!C$5*MAX(AU387*DCF!C$10,0)-MAX(AU387-Inputs!$B$6,0)/Inputs!$B$10)*DCF!C$6</f>
        <v>1041.589449988872</v>
      </c>
      <c r="CC387" s="15">
        <f ca="1">(AV387*DCF!D$10-DCF!D$5*MAX(AV387*DCF!D$10,0)-MAX(AV387-AU387,0)/Inputs!$B$10)*DCF!D$6</f>
        <v>1260.0997794374921</v>
      </c>
      <c r="CD387" s="15">
        <f ca="1">(AW387*DCF!E$10-DCF!E$5*MAX(AW387*DCF!E$10,0)-MAX(AW387-AV387,0)/Inputs!$B$10)*DCF!E$6</f>
        <v>1696.6021209518437</v>
      </c>
      <c r="CE387" s="15">
        <f ca="1">(AX387*DCF!F$10-DCF!F$5*MAX(AX387*DCF!F$10,0)-MAX(AX387-AW387,0)/Inputs!$B$10)*DCF!F$6</f>
        <v>2035.4248983245325</v>
      </c>
      <c r="CF387" s="15">
        <f ca="1">(AY387*DCF!G$10-DCF!G$5*MAX(AY387*DCF!G$10,0)-MAX(AY387-AX387,0)/Inputs!$B$10)*DCF!G$6</f>
        <v>2444.8556814902918</v>
      </c>
      <c r="CG387" s="15">
        <f ca="1">(AZ387*DCF!H$10-DCF!H$5*MAX(AZ387*DCF!H$10,0)-MAX(AZ387-AY387,0)/Inputs!$B$10)*DCF!H$6</f>
        <v>2784.6882169509645</v>
      </c>
      <c r="CH387" s="15">
        <f ca="1">(BA387*DCF!I$10-DCF!I$5*MAX(BA387*DCF!I$10,0)-MAX(BA387-AZ387,0)/Inputs!$B$10)*DCF!I$6</f>
        <v>2764.7646786488517</v>
      </c>
      <c r="CI387" s="15">
        <f ca="1">(BB387*DCF!J$10-DCF!J$5*MAX(BB387*DCF!J$10,0)-MAX(BB387-BA387,0)/Inputs!$B$10)*DCF!J$6</f>
        <v>2987.0406695795828</v>
      </c>
      <c r="CJ387" s="15">
        <f ca="1">(BC387*DCF!K$10-DCF!K$5*MAX(BC387*DCF!K$10,0)-MAX(BC387-BB387,0)/Inputs!$B$10)*DCF!K$6</f>
        <v>3349.9891713942066</v>
      </c>
      <c r="CK387" s="15">
        <f ca="1">(BD387*DCF!L$10-DCF!L$5*MAX(BD387*DCF!L$10,0)-MAX(BD387-BC387,0)/Inputs!$B$10)*DCF!L$6</f>
        <v>4178.5714870752045</v>
      </c>
      <c r="CL387" s="15">
        <f ca="1">(BE387*DCF!M$10-DCF!M$5*MAX(BE387*DCF!M$10,0)-MAX(BE387-BD387,0)/Inputs!$B$10)*DCF!M$6</f>
        <v>4390.5080609195629</v>
      </c>
      <c r="CM387" s="15">
        <f ca="1">(BF387*DCF!C$28-DCF!C$5*MAX(BF387*DCF!C$28,0)-MAX(BF387-Inputs!$B$13,0)/Inputs!$B$17)*DCF!C$6</f>
        <v>3730.4667355657025</v>
      </c>
      <c r="CN387" s="15">
        <f ca="1">(BG387*DCF!D$28-DCF!D$5*MAX(BG387*DCF!D$28,0)-MAX(BG387-BF387,0)/Inputs!$B$17)*DCF!D$6</f>
        <v>5009.5247724451174</v>
      </c>
      <c r="CO387" s="15">
        <f ca="1">(BH387*DCF!E$28-DCF!E$5*MAX(BH387*DCF!E$28,0)-MAX(BH387-BG387,0)/Inputs!$B$17)*DCF!E$6</f>
        <v>6744.9543789020845</v>
      </c>
      <c r="CP387" s="15">
        <f ca="1">(BI387*DCF!F$28-DCF!F$5*MAX(BI387*DCF!F$28,0)-MAX(BI387-BH387,0)/Inputs!$B$17)*DCF!F$6</f>
        <v>7551.9650448206694</v>
      </c>
      <c r="CQ387" s="15">
        <f ca="1">(BJ387*DCF!G$28-DCF!G$5*MAX(BJ387*DCF!G$28,0)-MAX(BJ387-BI387,0)/Inputs!$B$17)*DCF!G$6</f>
        <v>8893.4056362636711</v>
      </c>
      <c r="CR387" s="15">
        <f ca="1">(BK387*DCF!H$28-DCF!H$5*MAX(BK387*DCF!H$28,0)-MAX(BK387-BJ387,0)/Inputs!$B$17)*DCF!H$6</f>
        <v>11447.432383564012</v>
      </c>
      <c r="CS387" s="15">
        <f ca="1">(BL387*DCF!I$28-DCF!I$5*MAX(BL387*DCF!I$28,0)-MAX(BL387-BK387,0)/Inputs!$B$17)*DCF!I$6</f>
        <v>14945.651382232125</v>
      </c>
      <c r="CT387" s="15">
        <f ca="1">(BM387*DCF!J$28-DCF!J$5*MAX(BM387*DCF!J$28,0)-MAX(BM387-BL387,0)/Inputs!$B$17)*DCF!J$6</f>
        <v>17608.002702259862</v>
      </c>
      <c r="CU387" s="15">
        <f ca="1">(BN387*DCF!K$28-DCF!K$5*MAX(BN387*DCF!K$28,0)-MAX(BN387-BM387,0)/Inputs!$B$17)*DCF!K$6</f>
        <v>18816.806758413983</v>
      </c>
      <c r="CV387" s="15">
        <f ca="1">(BO387*DCF!L$28-DCF!L$5*MAX(BO387*DCF!L$28,0)-MAX(BO387-BN387,0)/Inputs!$B$17)*DCF!L$6</f>
        <v>21569.780267497968</v>
      </c>
      <c r="CW387" s="15">
        <f ca="1">(BP387*DCF!M$28-DCF!M$5*MAX(BP387*DCF!M$28,0)-MAX(BP387-BO387,0)/Inputs!$B$17)*DCF!M$6</f>
        <v>25051.792658485781</v>
      </c>
      <c r="CX387" s="15">
        <f ca="1">(BQ387*DCF!C$46-DCF!C$5*MAX(BQ387*DCF!C$46,0)-MAX(BQ387-Inputs!$B$20,0)/Inputs!$B$24)*DCF!C$6</f>
        <v>-1844.3580490763889</v>
      </c>
      <c r="CY387" s="15">
        <f ca="1">(BR387*DCF!D$46-DCF!D$5*MAX(BR387*DCF!D$46,0)-MAX(BR387-BQ387,0)/Inputs!$B$24)*DCF!D$6</f>
        <v>-3944.1947900114378</v>
      </c>
      <c r="CZ387" s="15">
        <f ca="1">(BS387*DCF!E$46-DCF!E$5*MAX(BS387*DCF!E$46,0)-MAX(BS387-BR387,0)/Inputs!$B$24)*DCF!E$6</f>
        <v>-2541.2135523184206</v>
      </c>
      <c r="DA387" s="15">
        <f ca="1">(BT387*DCF!F$46-DCF!F$5*MAX(BT387*DCF!F$46,0)-MAX(BT387-BS387,0)/Inputs!$B$24)*DCF!F$6</f>
        <v>-2727.72578215363</v>
      </c>
      <c r="DB387" s="15">
        <f ca="1">(BU387*DCF!G$46-DCF!G$5*MAX(BU387*DCF!G$46,0)-MAX(BU387-BT387,0)/Inputs!$B$24)*DCF!G$6</f>
        <v>-6896.5378277347927</v>
      </c>
      <c r="DC387" s="15">
        <f ca="1">(BV387*DCF!H$46-DCF!H$5*MAX(BV387*DCF!H$46,0)-MAX(BV387-BU387,0)/Inputs!$B$24)*DCF!H$6</f>
        <v>-1228.408099911944</v>
      </c>
      <c r="DD387" s="15">
        <f ca="1">(BW387*DCF!I$46-DCF!I$5*MAX(BW387*DCF!I$46,0)-MAX(BW387-BV387,0)/Inputs!$B$24)*DCF!I$6</f>
        <v>796.78489187907496</v>
      </c>
      <c r="DE387" s="15">
        <f ca="1">(BX387*DCF!J$46-DCF!J$5*MAX(BX387*DCF!J$46,0)-MAX(BX387-BW387,0)/Inputs!$B$24)*DCF!J$6</f>
        <v>-6729.1083210903189</v>
      </c>
      <c r="DF387" s="15">
        <f ca="1">(BY387*DCF!K$46-DCF!K$5*MAX(BY387*DCF!K$46,0)-MAX(BY387-BX387,0)/Inputs!$B$24)*DCF!K$6</f>
        <v>2973.3541570706216</v>
      </c>
      <c r="DG387" s="15">
        <f ca="1">(BZ387*DCF!L$46-DCF!L$5*MAX(BZ387*DCF!L$46,0)-MAX(BZ387-BY387,0)/Inputs!$B$24)*DCF!L$6</f>
        <v>5198.719008474508</v>
      </c>
      <c r="DH387" s="15">
        <f ca="1">(CA387*DCF!M$46-DCF!M$5*MAX(CA387*DCF!M$46,0)-MAX(CA387-BZ387,0)/Inputs!$B$24)*DCF!M$6</f>
        <v>62.693770440762499</v>
      </c>
      <c r="DI387" s="15">
        <f ca="1">SUM(CB387:CL387)+BE387*DCF!M$10*(1+Inputs!$B$30)*(1-Inputs!$B$33)*(1-Inputs!$B$30/Inputs!$B$31)/(Inputs!$B$29-Inputs!$B$30)*DCF!M$6</f>
        <v>121474.15188866132</v>
      </c>
      <c r="DJ387" s="15">
        <f ca="1">SUM(CM387:CW387)+BP387*DCF!M$28*(1+Inputs!$B$30)*(1-Inputs!$B$33)*(1-Inputs!$B$30/Inputs!$B$31)/(Inputs!$B$29-Inputs!$B$30)*DCF!M$6</f>
        <v>670416.78015684371</v>
      </c>
      <c r="DK387" s="15">
        <f ca="1">SUM(CX387:DH387)+CA387*DCF!M$46*(1+Inputs!$B$30)*(1-Inputs!$B$33)*(1-Inputs!$B$30/Inputs!$B$31)/(Inputs!$B$29-Inputs!$B$30)*DCF!M$6</f>
        <v>194755.41547083083</v>
      </c>
      <c r="DM387" s="15">
        <f ca="1">DI387+DJ387+DK387+Inputs!$B$34+Inputs!$B$36-Inputs!$B$35</f>
        <v>1063497.347516336</v>
      </c>
    </row>
    <row r="388" spans="1:117" x14ac:dyDescent="0.75">
      <c r="A388" s="11">
        <v>375</v>
      </c>
      <c r="C388" s="24">
        <f t="shared" ca="1" si="217"/>
        <v>0.37888022640208796</v>
      </c>
      <c r="D388" s="24">
        <f t="shared" ca="1" si="217"/>
        <v>1.3587963591804355</v>
      </c>
      <c r="E388" s="24">
        <f t="shared" ca="1" si="217"/>
        <v>0.44414250863044802</v>
      </c>
      <c r="F388" s="24">
        <f t="shared" ca="1" si="217"/>
        <v>0.34609840735410236</v>
      </c>
      <c r="G388" s="24">
        <f t="shared" ca="1" si="217"/>
        <v>-1.3659376906172489</v>
      </c>
      <c r="H388" s="24">
        <f t="shared" ca="1" si="217"/>
        <v>-0.26252766259352506</v>
      </c>
      <c r="I388" s="24">
        <f t="shared" ca="1" si="217"/>
        <v>0.75142679412205482</v>
      </c>
      <c r="J388" s="24">
        <f t="shared" ca="1" si="217"/>
        <v>0.210730255347893</v>
      </c>
      <c r="K388" s="24">
        <f t="shared" ca="1" si="217"/>
        <v>-0.11682204036024475</v>
      </c>
      <c r="L388" s="24">
        <f t="shared" ca="1" si="217"/>
        <v>-1.2069275615689019</v>
      </c>
      <c r="M388" s="24">
        <f t="shared" ca="1" si="217"/>
        <v>0.18837586941606202</v>
      </c>
      <c r="N388" s="24">
        <f ca="1">SQRT(Inputs!$B$38)*C388+SQRT(1-Inputs!$B$38)*_xlfn.NORM.S.INV(RAND())</f>
        <v>1.4436984947373266</v>
      </c>
      <c r="O388" s="24">
        <f ca="1">SQRT(Inputs!$B$38)*D388+SQRT(1-Inputs!$B$38)*_xlfn.NORM.S.INV(RAND())</f>
        <v>0.95978855012064623</v>
      </c>
      <c r="P388" s="24">
        <f ca="1">SQRT(Inputs!$B$38)*E388+SQRT(1-Inputs!$B$38)*_xlfn.NORM.S.INV(RAND())</f>
        <v>1.9803205018940502</v>
      </c>
      <c r="Q388" s="24">
        <f ca="1">SQRT(Inputs!$B$38)*F388+SQRT(1-Inputs!$B$38)*_xlfn.NORM.S.INV(RAND())</f>
        <v>1.747351677969218</v>
      </c>
      <c r="R388" s="24">
        <f ca="1">SQRT(Inputs!$B$38)*G388+SQRT(1-Inputs!$B$38)*_xlfn.NORM.S.INV(RAND())</f>
        <v>-0.53702212973180674</v>
      </c>
      <c r="S388" s="24">
        <f ca="1">SQRT(Inputs!$B$38)*H388+SQRT(1-Inputs!$B$38)*_xlfn.NORM.S.INV(RAND())</f>
        <v>-0.51394504442882638</v>
      </c>
      <c r="T388" s="24">
        <f ca="1">SQRT(Inputs!$B$38)*I388+SQRT(1-Inputs!$B$38)*_xlfn.NORM.S.INV(RAND())</f>
        <v>8.6119152484672723E-3</v>
      </c>
      <c r="U388" s="24">
        <f ca="1">SQRT(Inputs!$B$38)*J388+SQRT(1-Inputs!$B$38)*_xlfn.NORM.S.INV(RAND())</f>
        <v>-1.8131051583903655</v>
      </c>
      <c r="V388" s="24">
        <f ca="1">SQRT(Inputs!$B$38)*K388+SQRT(1-Inputs!$B$38)*_xlfn.NORM.S.INV(RAND())</f>
        <v>0.6373763425434954</v>
      </c>
      <c r="W388" s="24">
        <f ca="1">SQRT(Inputs!$B$38)*L388+SQRT(1-Inputs!$B$38)*_xlfn.NORM.S.INV(RAND())</f>
        <v>-2.0119497492211278</v>
      </c>
      <c r="X388" s="24">
        <f ca="1">SQRT(Inputs!$B$38)*M388+SQRT(1-Inputs!$B$38)*_xlfn.NORM.S.INV(RAND())</f>
        <v>0.18746407695544304</v>
      </c>
      <c r="Y388" s="24">
        <f ca="1">SQRT(Inputs!$B$38)*C388+SQRT(1-Inputs!$B$38)*_xlfn.NORM.S.INV(RAND())</f>
        <v>-0.20095817605895244</v>
      </c>
      <c r="Z388" s="24">
        <f ca="1">SQRT(Inputs!$B$38)*D388+SQRT(1-Inputs!$B$38)*_xlfn.NORM.S.INV(RAND())</f>
        <v>0.63108025954054281</v>
      </c>
      <c r="AA388" s="24">
        <f ca="1">SQRT(Inputs!$B$38)*E388+SQRT(1-Inputs!$B$38)*_xlfn.NORM.S.INV(RAND())</f>
        <v>0.31771890765337096</v>
      </c>
      <c r="AB388" s="24">
        <f ca="1">SQRT(Inputs!$B$38)*F388+SQRT(1-Inputs!$B$38)*_xlfn.NORM.S.INV(RAND())</f>
        <v>-0.24997647396722364</v>
      </c>
      <c r="AC388" s="24">
        <f ca="1">SQRT(Inputs!$B$38)*G388+SQRT(1-Inputs!$B$38)*_xlfn.NORM.S.INV(RAND())</f>
        <v>-2.1131566478641695</v>
      </c>
      <c r="AD388" s="24">
        <f ca="1">SQRT(Inputs!$B$38)*H388+SQRT(1-Inputs!$B$38)*_xlfn.NORM.S.INV(RAND())</f>
        <v>-0.76184183724350663</v>
      </c>
      <c r="AE388" s="24">
        <f ca="1">SQRT(Inputs!$B$38)*I388+SQRT(1-Inputs!$B$38)*_xlfn.NORM.S.INV(RAND())</f>
        <v>1.8296174681740076</v>
      </c>
      <c r="AF388" s="24">
        <f ca="1">SQRT(Inputs!$B$38)*J388+SQRT(1-Inputs!$B$38)*_xlfn.NORM.S.INV(RAND())</f>
        <v>0.32520779725562582</v>
      </c>
      <c r="AG388" s="24">
        <f ca="1">SQRT(Inputs!$B$38)*K388+SQRT(1-Inputs!$B$38)*_xlfn.NORM.S.INV(RAND())</f>
        <v>1.687703512718248</v>
      </c>
      <c r="AH388" s="24">
        <f ca="1">SQRT(Inputs!$B$38)*L388+SQRT(1-Inputs!$B$38)*_xlfn.NORM.S.INV(RAND())</f>
        <v>0.16729603260085302</v>
      </c>
      <c r="AI388" s="24">
        <f ca="1">SQRT(Inputs!$B$38)*M388+SQRT(1-Inputs!$B$38)*_xlfn.NORM.S.INV(RAND())</f>
        <v>-0.13948535402585849</v>
      </c>
      <c r="AJ388" s="24">
        <f ca="1">SQRT(Inputs!$B$38)*C388+SQRT(1-Inputs!$B$38)*_xlfn.NORM.S.INV(RAND())</f>
        <v>-1.2218104008720931</v>
      </c>
      <c r="AK388" s="24">
        <f ca="1">SQRT(Inputs!$B$38)*D388+SQRT(1-Inputs!$B$38)*_xlfn.NORM.S.INV(RAND())</f>
        <v>-0.66205350447347744</v>
      </c>
      <c r="AL388" s="24">
        <f ca="1">SQRT(Inputs!$B$38)*E388+SQRT(1-Inputs!$B$38)*_xlfn.NORM.S.INV(RAND())</f>
        <v>1.7293732409956337</v>
      </c>
      <c r="AM388" s="24">
        <f ca="1">SQRT(Inputs!$B$38)*F388+SQRT(1-Inputs!$B$38)*_xlfn.NORM.S.INV(RAND())</f>
        <v>0.56287435176082701</v>
      </c>
      <c r="AN388" s="24">
        <f ca="1">SQRT(Inputs!$B$38)*G388+SQRT(1-Inputs!$B$38)*_xlfn.NORM.S.INV(RAND())</f>
        <v>-0.37245576066598729</v>
      </c>
      <c r="AO388" s="24">
        <f ca="1">SQRT(Inputs!$B$38)*H388+SQRT(1-Inputs!$B$38)*_xlfn.NORM.S.INV(RAND())</f>
        <v>1.243140102510905</v>
      </c>
      <c r="AP388" s="24">
        <f ca="1">SQRT(Inputs!$B$38)*I388+SQRT(1-Inputs!$B$38)*_xlfn.NORM.S.INV(RAND())</f>
        <v>-0.54681750238938354</v>
      </c>
      <c r="AQ388" s="24">
        <f ca="1">SQRT(Inputs!$B$38)*J388+SQRT(1-Inputs!$B$38)*_xlfn.NORM.S.INV(RAND())</f>
        <v>-0.22472142855190685</v>
      </c>
      <c r="AR388" s="24">
        <f ca="1">SQRT(Inputs!$B$38)*K388+SQRT(1-Inputs!$B$38)*_xlfn.NORM.S.INV(RAND())</f>
        <v>-0.11322649150356176</v>
      </c>
      <c r="AS388" s="24">
        <f ca="1">SQRT(Inputs!$B$38)*L388+SQRT(1-Inputs!$B$38)*_xlfn.NORM.S.INV(RAND())</f>
        <v>-0.27963622601659538</v>
      </c>
      <c r="AT388" s="24">
        <f ca="1">SQRT(Inputs!$B$38)*M388+SQRT(1-Inputs!$B$38)*_xlfn.NORM.S.INV(RAND())</f>
        <v>-0.2218417707287399</v>
      </c>
      <c r="AU388" s="15">
        <f ca="1">Inputs!$B$6*EXP($B$8-0.5*C$5^2+C$5*N388)</f>
        <v>6268.6000510254435</v>
      </c>
      <c r="AV388" s="15">
        <f t="shared" ca="1" si="183"/>
        <v>8786.8437004207171</v>
      </c>
      <c r="AW388" s="15">
        <f t="shared" ca="1" si="184"/>
        <v>13994.426249329985</v>
      </c>
      <c r="AX388" s="15">
        <f t="shared" ca="1" si="185"/>
        <v>21254.078454717546</v>
      </c>
      <c r="AY388" s="15">
        <f t="shared" ca="1" si="186"/>
        <v>24395.616606316591</v>
      </c>
      <c r="AZ388" s="15">
        <f t="shared" ca="1" si="187"/>
        <v>28194.786406946754</v>
      </c>
      <c r="BA388" s="15">
        <f t="shared" ca="1" si="188"/>
        <v>34534.321759999075</v>
      </c>
      <c r="BB388" s="15">
        <f t="shared" ca="1" si="189"/>
        <v>35257.292685230423</v>
      </c>
      <c r="BC388" s="15">
        <f t="shared" ca="1" si="190"/>
        <v>45921.404501557583</v>
      </c>
      <c r="BD388" s="15">
        <f t="shared" ca="1" si="191"/>
        <v>46607.63668796538</v>
      </c>
      <c r="BE388" s="15">
        <f t="shared" ca="1" si="192"/>
        <v>58095.19554405805</v>
      </c>
      <c r="BF388" s="15">
        <f ca="1">Inputs!$B$13*EXP($B$9-0.5*C$6^2+C$6*Y388)</f>
        <v>13290.83178324931</v>
      </c>
      <c r="BG388" s="15">
        <f t="shared" ca="1" si="193"/>
        <v>18151.60953397525</v>
      </c>
      <c r="BH388" s="15">
        <f t="shared" ca="1" si="194"/>
        <v>23377.957725696924</v>
      </c>
      <c r="BI388" s="15">
        <f t="shared" ca="1" si="195"/>
        <v>27537.932622381599</v>
      </c>
      <c r="BJ388" s="15">
        <f t="shared" ca="1" si="196"/>
        <v>24894.976484371786</v>
      </c>
      <c r="BK388" s="15">
        <f t="shared" ca="1" si="197"/>
        <v>27543.636847002719</v>
      </c>
      <c r="BL388" s="15">
        <f t="shared" ca="1" si="198"/>
        <v>42887.068097505347</v>
      </c>
      <c r="BM388" s="15">
        <f t="shared" ca="1" si="199"/>
        <v>54890.84306041614</v>
      </c>
      <c r="BN388" s="15">
        <f t="shared" ca="1" si="200"/>
        <v>82641.031681922454</v>
      </c>
      <c r="BO388" s="15">
        <f t="shared" ca="1" si="201"/>
        <v>103677.96601315896</v>
      </c>
      <c r="BP388" s="15">
        <f t="shared" ca="1" si="202"/>
        <v>125607.38699048395</v>
      </c>
      <c r="BQ388" s="15">
        <f ca="1">Inputs!$B$20*EXP($B$10-0.5*C$7^2+C$7*AJ388)</f>
        <v>2781.0217861777137</v>
      </c>
      <c r="BR388" s="15">
        <f t="shared" ca="1" si="203"/>
        <v>3057.9506461488227</v>
      </c>
      <c r="BS388" s="15">
        <f t="shared" ca="1" si="204"/>
        <v>6881.2016053111865</v>
      </c>
      <c r="BT388" s="15">
        <f t="shared" ca="1" si="205"/>
        <v>10997.349913182024</v>
      </c>
      <c r="BU388" s="15">
        <f t="shared" ca="1" si="206"/>
        <v>13927.518095235939</v>
      </c>
      <c r="BV388" s="15">
        <f t="shared" ca="1" si="207"/>
        <v>25640.537618702878</v>
      </c>
      <c r="BW388" s="15">
        <f t="shared" ca="1" si="208"/>
        <v>31869.6274997033</v>
      </c>
      <c r="BX388" s="15">
        <f t="shared" ca="1" si="209"/>
        <v>42611.225142468022</v>
      </c>
      <c r="BY388" s="15">
        <f t="shared" ca="1" si="210"/>
        <v>58426.068478692243</v>
      </c>
      <c r="BZ388" s="15">
        <f t="shared" ca="1" si="211"/>
        <v>77872.134943720273</v>
      </c>
      <c r="CA388" s="15">
        <f t="shared" ca="1" si="212"/>
        <v>105158.42191485221</v>
      </c>
      <c r="CB388" s="15">
        <f ca="1">(AU388*DCF!C$10-DCF!C$5*MAX(AU388*DCF!C$10,0)-MAX(AU388-Inputs!$B$6,0)/Inputs!$B$10)*DCF!C$6</f>
        <v>1033.7597194460775</v>
      </c>
      <c r="CC388" s="15">
        <f ca="1">(AV388*DCF!D$10-DCF!D$5*MAX(AV388*DCF!D$10,0)-MAX(AV388-AU388,0)/Inputs!$B$10)*DCF!D$6</f>
        <v>1527.7258162787568</v>
      </c>
      <c r="CD388" s="15">
        <f ca="1">(AW388*DCF!E$10-DCF!E$5*MAX(AW388*DCF!E$10,0)-MAX(AW388-AV388,0)/Inputs!$B$10)*DCF!E$6</f>
        <v>2058.1270037107492</v>
      </c>
      <c r="CE388" s="15">
        <f ca="1">(AX388*DCF!F$10-DCF!F$5*MAX(AX388*DCF!F$10,0)-MAX(AX388-AW388,0)/Inputs!$B$10)*DCF!F$6</f>
        <v>3129.1778183425063</v>
      </c>
      <c r="CF388" s="15">
        <f ca="1">(AY388*DCF!G$10-DCF!G$5*MAX(AY388*DCF!G$10,0)-MAX(AY388-AX388,0)/Inputs!$B$10)*DCF!G$6</f>
        <v>4422.6112263586601</v>
      </c>
      <c r="CG388" s="15">
        <f ca="1">(AZ388*DCF!H$10-DCF!H$5*MAX(AZ388*DCF!H$10,0)-MAX(AZ388-AY388,0)/Inputs!$B$10)*DCF!H$6</f>
        <v>4799.4272972933932</v>
      </c>
      <c r="CH388" s="15">
        <f ca="1">(BA388*DCF!I$10-DCF!I$5*MAX(BA388*DCF!I$10,0)-MAX(BA388-AZ388,0)/Inputs!$B$10)*DCF!I$6</f>
        <v>5268.2548545119771</v>
      </c>
      <c r="CI388" s="15">
        <f ca="1">(BB388*DCF!J$10-DCF!J$5*MAX(BB388*DCF!J$10,0)-MAX(BB388-BA388,0)/Inputs!$B$10)*DCF!J$6</f>
        <v>5940.6789030261953</v>
      </c>
      <c r="CJ388" s="15">
        <f ca="1">(BC388*DCF!K$10-DCF!K$5*MAX(BC388*DCF!K$10,0)-MAX(BC388-BB388,0)/Inputs!$B$10)*DCF!K$6</f>
        <v>5899.795306074433</v>
      </c>
      <c r="CK388" s="15">
        <f ca="1">(BD388*DCF!L$10-DCF!L$5*MAX(BD388*DCF!L$10,0)-MAX(BD388-BC388,0)/Inputs!$B$10)*DCF!L$6</f>
        <v>6940.5769690745374</v>
      </c>
      <c r="CL388" s="15">
        <f ca="1">(BE388*DCF!M$10-DCF!M$5*MAX(BE388*DCF!M$10,0)-MAX(BE388-BD388,0)/Inputs!$B$10)*DCF!M$6</f>
        <v>6825.6718483696177</v>
      </c>
      <c r="CM388" s="15">
        <f ca="1">(BF388*DCF!C$28-DCF!C$5*MAX(BF388*DCF!C$28,0)-MAX(BF388-Inputs!$B$13,0)/Inputs!$B$17)*DCF!C$6</f>
        <v>3616.5906826644741</v>
      </c>
      <c r="CN388" s="15">
        <f ca="1">(BG388*DCF!D$28-DCF!D$5*MAX(BG388*DCF!D$28,0)-MAX(BG388-BF388,0)/Inputs!$B$17)*DCF!D$6</f>
        <v>4309.0408939779772</v>
      </c>
      <c r="CO388" s="15">
        <f ca="1">(BH388*DCF!E$28-DCF!E$5*MAX(BH388*DCF!E$28,0)-MAX(BH388-BG388,0)/Inputs!$B$17)*DCF!E$6</f>
        <v>5591.0126171560614</v>
      </c>
      <c r="CP388" s="15">
        <f ca="1">(BI388*DCF!F$28-DCF!F$5*MAX(BI388*DCF!F$28,0)-MAX(BI388-BH388,0)/Inputs!$B$17)*DCF!F$6</f>
        <v>6718.4341507199042</v>
      </c>
      <c r="CQ388" s="15">
        <f ca="1">(BJ388*DCF!G$28-DCF!G$5*MAX(BJ388*DCF!G$28,0)-MAX(BJ388-BI388,0)/Inputs!$B$17)*DCF!G$6</f>
        <v>6459.1905265125824</v>
      </c>
      <c r="CR388" s="15">
        <f ca="1">(BK388*DCF!H$28-DCF!H$5*MAX(BK388*DCF!H$28,0)-MAX(BK388-BJ388,0)/Inputs!$B$17)*DCF!H$6</f>
        <v>6400.3177841842298</v>
      </c>
      <c r="CS388" s="15">
        <f ca="1">(BL388*DCF!I$28-DCF!I$5*MAX(BL388*DCF!I$28,0)-MAX(BL388-BK388,0)/Inputs!$B$17)*DCF!I$6</f>
        <v>7882.771543840192</v>
      </c>
      <c r="CT388" s="15">
        <f ca="1">(BM388*DCF!J$28-DCF!J$5*MAX(BM388*DCF!J$28,0)-MAX(BM388-BL388,0)/Inputs!$B$17)*DCF!J$6</f>
        <v>10653.612340712112</v>
      </c>
      <c r="CU388" s="15">
        <f ca="1">(BN388*DCF!K$28-DCF!K$5*MAX(BN388*DCF!K$28,0)-MAX(BN388-BM388,0)/Inputs!$B$17)*DCF!K$6</f>
        <v>14053.371773718258</v>
      </c>
      <c r="CV388" s="15">
        <f ca="1">(BO388*DCF!L$28-DCF!L$5*MAX(BO388*DCF!L$28,0)-MAX(BO388-BN388,0)/Inputs!$B$17)*DCF!L$6</f>
        <v>18305.566208659253</v>
      </c>
      <c r="CW388" s="15">
        <f ca="1">(BP388*DCF!M$28-DCF!M$5*MAX(BP388*DCF!M$28,0)-MAX(BP388-BO388,0)/Inputs!$B$17)*DCF!M$6</f>
        <v>21340.861861489429</v>
      </c>
      <c r="CX388" s="15">
        <f ca="1">(BQ388*DCF!C$46-DCF!C$5*MAX(BQ388*DCF!C$46,0)-MAX(BQ388-Inputs!$B$20,0)/Inputs!$B$24)*DCF!C$6</f>
        <v>-642.26831089554582</v>
      </c>
      <c r="CY388" s="15">
        <f ca="1">(BR388*DCF!D$46-DCF!D$5*MAX(BR388*DCF!D$46,0)-MAX(BR388-BQ388,0)/Inputs!$B$24)*DCF!D$6</f>
        <v>-640.08410879812163</v>
      </c>
      <c r="CZ388" s="15">
        <f ca="1">(BS388*DCF!E$46-DCF!E$5*MAX(BS388*DCF!E$46,0)-MAX(BS388-BR388,0)/Inputs!$B$24)*DCF!E$6</f>
        <v>-2320.7343465665986</v>
      </c>
      <c r="DA388" s="15">
        <f ca="1">(BT388*DCF!F$46-DCF!F$5*MAX(BT388*DCF!F$46,0)-MAX(BT388-BS388,0)/Inputs!$B$24)*DCF!F$6</f>
        <v>-2299.716271497869</v>
      </c>
      <c r="DB388" s="15">
        <f ca="1">(BU388*DCF!G$46-DCF!G$5*MAX(BU388*DCF!G$46,0)-MAX(BU388-BT388,0)/Inputs!$B$24)*DCF!G$6</f>
        <v>-1454.1448746965004</v>
      </c>
      <c r="DC388" s="15">
        <f ca="1">(BV388*DCF!H$46-DCF!H$5*MAX(BV388*DCF!H$46,0)-MAX(BV388-BU388,0)/Inputs!$B$24)*DCF!H$6</f>
        <v>-3639.749050056033</v>
      </c>
      <c r="DD388" s="15">
        <f ca="1">(BW388*DCF!I$46-DCF!I$5*MAX(BW388*DCF!I$46,0)-MAX(BW388-BV388,0)/Inputs!$B$24)*DCF!I$6</f>
        <v>-1052.089330218178</v>
      </c>
      <c r="DE388" s="15">
        <f ca="1">(BX388*DCF!J$46-DCF!J$5*MAX(BX388*DCF!J$46,0)-MAX(BX388-BW388,0)/Inputs!$B$24)*DCF!J$6</f>
        <v>-1061.0731760329779</v>
      </c>
      <c r="DF388" s="15">
        <f ca="1">(BY388*DCF!K$46-DCF!K$5*MAX(BY388*DCF!K$46,0)-MAX(BY388-BX388,0)/Inputs!$B$24)*DCF!K$6</f>
        <v>-536.7235159097313</v>
      </c>
      <c r="DG388" s="15">
        <f ca="1">(BZ388*DCF!L$46-DCF!L$5*MAX(BZ388*DCF!L$46,0)-MAX(BZ388-BY388,0)/Inputs!$B$24)*DCF!L$6</f>
        <v>982.23140683194879</v>
      </c>
      <c r="DH388" s="15">
        <f ca="1">(CA388*DCF!M$46-DCF!M$5*MAX(CA388*DCF!M$46,0)-MAX(CA388-BZ388,0)/Inputs!$B$24)*DCF!M$6</f>
        <v>2539.6400478643604</v>
      </c>
      <c r="DI388" s="15">
        <f ca="1">SUM(CB388:CL388)+BE388*DCF!M$10*(1+Inputs!$B$30)*(1-Inputs!$B$33)*(1-Inputs!$B$30/Inputs!$B$31)/(Inputs!$B$29-Inputs!$B$30)*DCF!M$6</f>
        <v>209525.50419103069</v>
      </c>
      <c r="DJ388" s="15">
        <f ca="1">SUM(CM388:CW388)+BP388*DCF!M$28*(1+Inputs!$B$30)*(1-Inputs!$B$33)*(1-Inputs!$B$30/Inputs!$B$31)/(Inputs!$B$29-Inputs!$B$30)*DCF!M$6</f>
        <v>571420.12902397627</v>
      </c>
      <c r="DK388" s="15">
        <f ca="1">SUM(CX388:DH388)+CA388*DCF!M$46*(1+Inputs!$B$30)*(1-Inputs!$B$33)*(1-Inputs!$B$30/Inputs!$B$31)/(Inputs!$B$29-Inputs!$B$30)*DCF!M$6</f>
        <v>152462.66556180496</v>
      </c>
      <c r="DM388" s="15">
        <f ca="1">DI388+DJ388+DK388+Inputs!$B$34+Inputs!$B$36-Inputs!$B$35</f>
        <v>1010259.2987768119</v>
      </c>
    </row>
    <row r="389" spans="1:117" x14ac:dyDescent="0.75">
      <c r="A389" s="11">
        <v>376</v>
      </c>
      <c r="C389" s="24">
        <f t="shared" ca="1" si="217"/>
        <v>-0.3787654732782253</v>
      </c>
      <c r="D389" s="24">
        <f t="shared" ca="1" si="217"/>
        <v>0.37435761061478107</v>
      </c>
      <c r="E389" s="24">
        <f t="shared" ca="1" si="217"/>
        <v>-2.3632354616339429E-2</v>
      </c>
      <c r="F389" s="24">
        <f t="shared" ca="1" si="217"/>
        <v>1.1196241000156137</v>
      </c>
      <c r="G389" s="24">
        <f t="shared" ca="1" si="217"/>
        <v>0.63561308818775331</v>
      </c>
      <c r="H389" s="24">
        <f t="shared" ca="1" si="217"/>
        <v>-0.92147635419024443</v>
      </c>
      <c r="I389" s="24">
        <f t="shared" ca="1" si="217"/>
        <v>-0.76587658536544767</v>
      </c>
      <c r="J389" s="24">
        <f t="shared" ca="1" si="217"/>
        <v>-0.68900110739139653</v>
      </c>
      <c r="K389" s="24">
        <f t="shared" ca="1" si="217"/>
        <v>1.913039515517319</v>
      </c>
      <c r="L389" s="24">
        <f t="shared" ca="1" si="217"/>
        <v>-0.86067538082303718</v>
      </c>
      <c r="M389" s="24">
        <f t="shared" ca="1" si="217"/>
        <v>-0.88851941591186356</v>
      </c>
      <c r="N389" s="24">
        <f ca="1">SQRT(Inputs!$B$38)*C389+SQRT(1-Inputs!$B$38)*_xlfn.NORM.S.INV(RAND())</f>
        <v>0.33198752085346839</v>
      </c>
      <c r="O389" s="24">
        <f ca="1">SQRT(Inputs!$B$38)*D389+SQRT(1-Inputs!$B$38)*_xlfn.NORM.S.INV(RAND())</f>
        <v>-0.32587148428841894</v>
      </c>
      <c r="P389" s="24">
        <f ca="1">SQRT(Inputs!$B$38)*E389+SQRT(1-Inputs!$B$38)*_xlfn.NORM.S.INV(RAND())</f>
        <v>0.34085032004825716</v>
      </c>
      <c r="Q389" s="24">
        <f ca="1">SQRT(Inputs!$B$38)*F389+SQRT(1-Inputs!$B$38)*_xlfn.NORM.S.INV(RAND())</f>
        <v>0.57150570946204071</v>
      </c>
      <c r="R389" s="24">
        <f ca="1">SQRT(Inputs!$B$38)*G389+SQRT(1-Inputs!$B$38)*_xlfn.NORM.S.INV(RAND())</f>
        <v>0.41753687362049396</v>
      </c>
      <c r="S389" s="24">
        <f ca="1">SQRT(Inputs!$B$38)*H389+SQRT(1-Inputs!$B$38)*_xlfn.NORM.S.INV(RAND())</f>
        <v>-1.3896811642445823</v>
      </c>
      <c r="T389" s="24">
        <f ca="1">SQRT(Inputs!$B$38)*I389+SQRT(1-Inputs!$B$38)*_xlfn.NORM.S.INV(RAND())</f>
        <v>0.52791202529979753</v>
      </c>
      <c r="U389" s="24">
        <f ca="1">SQRT(Inputs!$B$38)*J389+SQRT(1-Inputs!$B$38)*_xlfn.NORM.S.INV(RAND())</f>
        <v>-1.3717045536589427</v>
      </c>
      <c r="V389" s="24">
        <f ca="1">SQRT(Inputs!$B$38)*K389+SQRT(1-Inputs!$B$38)*_xlfn.NORM.S.INV(RAND())</f>
        <v>0.60525377588507323</v>
      </c>
      <c r="W389" s="24">
        <f ca="1">SQRT(Inputs!$B$38)*L389+SQRT(1-Inputs!$B$38)*_xlfn.NORM.S.INV(RAND())</f>
        <v>0.13101880580163561</v>
      </c>
      <c r="X389" s="24">
        <f ca="1">SQRT(Inputs!$B$38)*M389+SQRT(1-Inputs!$B$38)*_xlfn.NORM.S.INV(RAND())</f>
        <v>0.50007038114978797</v>
      </c>
      <c r="Y389" s="24">
        <f ca="1">SQRT(Inputs!$B$38)*C389+SQRT(1-Inputs!$B$38)*_xlfn.NORM.S.INV(RAND())</f>
        <v>-0.67731580296538429</v>
      </c>
      <c r="Z389" s="24">
        <f ca="1">SQRT(Inputs!$B$38)*D389+SQRT(1-Inputs!$B$38)*_xlfn.NORM.S.INV(RAND())</f>
        <v>1.8962843949627797</v>
      </c>
      <c r="AA389" s="24">
        <f ca="1">SQRT(Inputs!$B$38)*E389+SQRT(1-Inputs!$B$38)*_xlfn.NORM.S.INV(RAND())</f>
        <v>0.13228432948098071</v>
      </c>
      <c r="AB389" s="24">
        <f ca="1">SQRT(Inputs!$B$38)*F389+SQRT(1-Inputs!$B$38)*_xlfn.NORM.S.INV(RAND())</f>
        <v>0.1114686921284147</v>
      </c>
      <c r="AC389" s="24">
        <f ca="1">SQRT(Inputs!$B$38)*G389+SQRT(1-Inputs!$B$38)*_xlfn.NORM.S.INV(RAND())</f>
        <v>2.1641347608770625</v>
      </c>
      <c r="AD389" s="24">
        <f ca="1">SQRT(Inputs!$B$38)*H389+SQRT(1-Inputs!$B$38)*_xlfn.NORM.S.INV(RAND())</f>
        <v>0.13588713381817341</v>
      </c>
      <c r="AE389" s="24">
        <f ca="1">SQRT(Inputs!$B$38)*I389+SQRT(1-Inputs!$B$38)*_xlfn.NORM.S.INV(RAND())</f>
        <v>0.14558410007077577</v>
      </c>
      <c r="AF389" s="24">
        <f ca="1">SQRT(Inputs!$B$38)*J389+SQRT(1-Inputs!$B$38)*_xlfn.NORM.S.INV(RAND())</f>
        <v>-0.50665349180903385</v>
      </c>
      <c r="AG389" s="24">
        <f ca="1">SQRT(Inputs!$B$38)*K389+SQRT(1-Inputs!$B$38)*_xlfn.NORM.S.INV(RAND())</f>
        <v>-0.43111833415113132</v>
      </c>
      <c r="AH389" s="24">
        <f ca="1">SQRT(Inputs!$B$38)*L389+SQRT(1-Inputs!$B$38)*_xlfn.NORM.S.INV(RAND())</f>
        <v>-2.179613196987741</v>
      </c>
      <c r="AI389" s="24">
        <f ca="1">SQRT(Inputs!$B$38)*M389+SQRT(1-Inputs!$B$38)*_xlfn.NORM.S.INV(RAND())</f>
        <v>-0.66967121611008595</v>
      </c>
      <c r="AJ389" s="24">
        <f ca="1">SQRT(Inputs!$B$38)*C389+SQRT(1-Inputs!$B$38)*_xlfn.NORM.S.INV(RAND())</f>
        <v>-0.74697382394487333</v>
      </c>
      <c r="AK389" s="24">
        <f ca="1">SQRT(Inputs!$B$38)*D389+SQRT(1-Inputs!$B$38)*_xlfn.NORM.S.INV(RAND())</f>
        <v>0.26493217730494689</v>
      </c>
      <c r="AL389" s="24">
        <f ca="1">SQRT(Inputs!$B$38)*E389+SQRT(1-Inputs!$B$38)*_xlfn.NORM.S.INV(RAND())</f>
        <v>0.59843424559058456</v>
      </c>
      <c r="AM389" s="24">
        <f ca="1">SQRT(Inputs!$B$38)*F389+SQRT(1-Inputs!$B$38)*_xlfn.NORM.S.INV(RAND())</f>
        <v>2.4377770635460001</v>
      </c>
      <c r="AN389" s="24">
        <f ca="1">SQRT(Inputs!$B$38)*G389+SQRT(1-Inputs!$B$38)*_xlfn.NORM.S.INV(RAND())</f>
        <v>1.3132497840213302</v>
      </c>
      <c r="AO389" s="24">
        <f ca="1">SQRT(Inputs!$B$38)*H389+SQRT(1-Inputs!$B$38)*_xlfn.NORM.S.INV(RAND())</f>
        <v>-0.40804330005256106</v>
      </c>
      <c r="AP389" s="24">
        <f ca="1">SQRT(Inputs!$B$38)*I389+SQRT(1-Inputs!$B$38)*_xlfn.NORM.S.INV(RAND())</f>
        <v>-0.91467306739680299</v>
      </c>
      <c r="AQ389" s="24">
        <f ca="1">SQRT(Inputs!$B$38)*J389+SQRT(1-Inputs!$B$38)*_xlfn.NORM.S.INV(RAND())</f>
        <v>6.6459743986331532E-2</v>
      </c>
      <c r="AR389" s="24">
        <f ca="1">SQRT(Inputs!$B$38)*K389+SQRT(1-Inputs!$B$38)*_xlfn.NORM.S.INV(RAND())</f>
        <v>1.3929673257319246</v>
      </c>
      <c r="AS389" s="24">
        <f ca="1">SQRT(Inputs!$B$38)*L389+SQRT(1-Inputs!$B$38)*_xlfn.NORM.S.INV(RAND())</f>
        <v>0.22588925883314181</v>
      </c>
      <c r="AT389" s="24">
        <f ca="1">SQRT(Inputs!$B$38)*M389+SQRT(1-Inputs!$B$38)*_xlfn.NORM.S.INV(RAND())</f>
        <v>1.6207500828301746E-2</v>
      </c>
      <c r="AU389" s="15">
        <f ca="1">Inputs!$B$6*EXP($B$8-0.5*C$5^2+C$5*N389)</f>
        <v>5236.2048893308738</v>
      </c>
      <c r="AV389" s="15">
        <f t="shared" ca="1" si="183"/>
        <v>6075.5123460492332</v>
      </c>
      <c r="AW389" s="15">
        <f t="shared" ca="1" si="184"/>
        <v>7756.5390280774109</v>
      </c>
      <c r="AX389" s="15">
        <f t="shared" ca="1" si="185"/>
        <v>10170.832544898616</v>
      </c>
      <c r="AY389" s="15">
        <f t="shared" ca="1" si="186"/>
        <v>13050.934203932935</v>
      </c>
      <c r="AZ389" s="15">
        <f t="shared" ca="1" si="187"/>
        <v>13696.739007777662</v>
      </c>
      <c r="BA389" s="15">
        <f t="shared" ca="1" si="188"/>
        <v>17713.448426785053</v>
      </c>
      <c r="BB389" s="15">
        <f t="shared" ca="1" si="189"/>
        <v>18901.979489990361</v>
      </c>
      <c r="BC389" s="15">
        <f t="shared" ca="1" si="190"/>
        <v>24542.954039457116</v>
      </c>
      <c r="BD389" s="15">
        <f t="shared" ca="1" si="191"/>
        <v>30438.166146880463</v>
      </c>
      <c r="BE389" s="15">
        <f t="shared" ca="1" si="192"/>
        <v>39036.14960215013</v>
      </c>
      <c r="BF389" s="15">
        <f ca="1">Inputs!$B$13*EXP($B$9-0.5*C$6^2+C$6*Y389)</f>
        <v>12093.131642592341</v>
      </c>
      <c r="BG389" s="15">
        <f t="shared" ca="1" si="193"/>
        <v>20751.402896708274</v>
      </c>
      <c r="BH389" s="15">
        <f t="shared" ca="1" si="194"/>
        <v>25916.828897921274</v>
      </c>
      <c r="BI389" s="15">
        <f t="shared" ca="1" si="195"/>
        <v>32275.124492615745</v>
      </c>
      <c r="BJ389" s="15">
        <f t="shared" ca="1" si="196"/>
        <v>54052.232999593667</v>
      </c>
      <c r="BK389" s="15">
        <f t="shared" ca="1" si="197"/>
        <v>67577.571962910893</v>
      </c>
      <c r="BL389" s="15">
        <f t="shared" ca="1" si="198"/>
        <v>84591.882431625563</v>
      </c>
      <c r="BM389" s="15">
        <f t="shared" ca="1" si="199"/>
        <v>97638.745480254351</v>
      </c>
      <c r="BN389" s="15">
        <f t="shared" ca="1" si="200"/>
        <v>114037.04047984704</v>
      </c>
      <c r="BO389" s="15">
        <f t="shared" ca="1" si="201"/>
        <v>108907.76592213656</v>
      </c>
      <c r="BP389" s="15">
        <f t="shared" ca="1" si="202"/>
        <v>124251.11675198548</v>
      </c>
      <c r="BQ389" s="15">
        <f ca="1">Inputs!$B$20*EXP($B$10-0.5*C$7^2+C$7*AJ389)</f>
        <v>3291.1423480096237</v>
      </c>
      <c r="BR389" s="15">
        <f t="shared" ca="1" si="203"/>
        <v>4857.6433125971262</v>
      </c>
      <c r="BS389" s="15">
        <f t="shared" ca="1" si="204"/>
        <v>7899.4469943112026</v>
      </c>
      <c r="BT389" s="15">
        <f t="shared" ca="1" si="205"/>
        <v>20645.57941457276</v>
      </c>
      <c r="BU389" s="15">
        <f t="shared" ca="1" si="206"/>
        <v>39314.894227993311</v>
      </c>
      <c r="BV389" s="15">
        <f t="shared" ca="1" si="207"/>
        <v>49894.072164977064</v>
      </c>
      <c r="BW389" s="15">
        <f t="shared" ca="1" si="208"/>
        <v>57370.181984520139</v>
      </c>
      <c r="BX389" s="15">
        <f t="shared" ca="1" si="209"/>
        <v>81317.663984633982</v>
      </c>
      <c r="BY389" s="15">
        <f t="shared" ca="1" si="210"/>
        <v>148737.02657461329</v>
      </c>
      <c r="BZ389" s="15">
        <f t="shared" ca="1" si="211"/>
        <v>217547.78409719019</v>
      </c>
      <c r="CA389" s="15">
        <f t="shared" ca="1" si="212"/>
        <v>306470.0008776795</v>
      </c>
      <c r="CB389" s="15">
        <f ca="1">(AU389*DCF!C$10-DCF!C$5*MAX(AU389*DCF!C$10,0)-MAX(AU389-Inputs!$B$6,0)/Inputs!$B$10)*DCF!C$6</f>
        <v>1041.1208809639229</v>
      </c>
      <c r="CC389" s="15">
        <f ca="1">(AV389*DCF!D$10-DCF!D$5*MAX(AV389*DCF!D$10,0)-MAX(AV389-AU389,0)/Inputs!$B$10)*DCF!D$6</f>
        <v>1276.2218170202673</v>
      </c>
      <c r="CD389" s="15">
        <f ca="1">(AW389*DCF!E$10-DCF!E$5*MAX(AW389*DCF!E$10,0)-MAX(AW389-AV389,0)/Inputs!$B$10)*DCF!E$6</f>
        <v>1412.2245649462827</v>
      </c>
      <c r="CE389" s="15">
        <f ca="1">(AX389*DCF!F$10-DCF!F$5*MAX(AX389*DCF!F$10,0)-MAX(AX389-AW389,0)/Inputs!$B$10)*DCF!F$6</f>
        <v>1717.9219119719878</v>
      </c>
      <c r="CF389" s="15">
        <f ca="1">(AY389*DCF!G$10-DCF!G$5*MAX(AY389*DCF!G$10,0)-MAX(AY389-AX389,0)/Inputs!$B$10)*DCF!G$6</f>
        <v>2135.4071949418085</v>
      </c>
      <c r="CG389" s="15">
        <f ca="1">(AZ389*DCF!H$10-DCF!H$5*MAX(AZ389*DCF!H$10,0)-MAX(AZ389-AY389,0)/Inputs!$B$10)*DCF!H$6</f>
        <v>2544.557482278959</v>
      </c>
      <c r="CH389" s="15">
        <f ca="1">(BA389*DCF!I$10-DCF!I$5*MAX(BA389*DCF!I$10,0)-MAX(BA389-AZ389,0)/Inputs!$B$10)*DCF!I$6</f>
        <v>2576.7197615119339</v>
      </c>
      <c r="CI389" s="15">
        <f ca="1">(BB389*DCF!J$10-DCF!J$5*MAX(BB389*DCF!J$10,0)-MAX(BB389-BA389,0)/Inputs!$B$10)*DCF!J$6</f>
        <v>3063.5212419967688</v>
      </c>
      <c r="CJ389" s="15">
        <f ca="1">(BC389*DCF!K$10-DCF!K$5*MAX(BC389*DCF!K$10,0)-MAX(BC389-BB389,0)/Inputs!$B$10)*DCF!K$6</f>
        <v>3161.3708727278317</v>
      </c>
      <c r="CK389" s="15">
        <f ca="1">(BD389*DCF!L$10-DCF!L$5*MAX(BD389*DCF!L$10,0)-MAX(BD389-BC389,0)/Inputs!$B$10)*DCF!L$6</f>
        <v>3828.3078888271293</v>
      </c>
      <c r="CL389" s="15">
        <f ca="1">(BE389*DCF!M$10-DCF!M$5*MAX(BE389*DCF!M$10,0)-MAX(BE389-BD389,0)/Inputs!$B$10)*DCF!M$6</f>
        <v>4481.3846118523397</v>
      </c>
      <c r="CM389" s="15">
        <f ca="1">(BF389*DCF!C$28-DCF!C$5*MAX(BF389*DCF!C$28,0)-MAX(BF389-Inputs!$B$13,0)/Inputs!$B$17)*DCF!C$6</f>
        <v>3527.6655677224858</v>
      </c>
      <c r="CN389" s="15">
        <f ca="1">(BG389*DCF!D$28-DCF!D$5*MAX(BG389*DCF!D$28,0)-MAX(BG389-BF389,0)/Inputs!$B$17)*DCF!D$6</f>
        <v>4264.5605225247537</v>
      </c>
      <c r="CO389" s="15">
        <f ca="1">(BH389*DCF!E$28-DCF!E$5*MAX(BH389*DCF!E$28,0)-MAX(BH389-BG389,0)/Inputs!$B$17)*DCF!E$6</f>
        <v>6322.0730665645033</v>
      </c>
      <c r="CP389" s="15">
        <f ca="1">(BI389*DCF!F$28-DCF!F$5*MAX(BI389*DCF!F$28,0)-MAX(BI389-BH389,0)/Inputs!$B$17)*DCF!F$6</f>
        <v>7604.2179315869598</v>
      </c>
      <c r="CQ389" s="15">
        <f ca="1">(BJ389*DCF!G$28-DCF!G$5*MAX(BJ389*DCF!G$28,0)-MAX(BJ389-BI389,0)/Inputs!$B$17)*DCF!G$6</f>
        <v>10361.567425544823</v>
      </c>
      <c r="CR389" s="15">
        <f ca="1">(BK389*DCF!H$28-DCF!H$5*MAX(BK389*DCF!H$28,0)-MAX(BK389-BJ389,0)/Inputs!$B$17)*DCF!H$6</f>
        <v>14611.221005548779</v>
      </c>
      <c r="CS389" s="15">
        <f ca="1">(BL389*DCF!I$28-DCF!I$5*MAX(BL389*DCF!I$28,0)-MAX(BL389-BK389,0)/Inputs!$B$17)*DCF!I$6</f>
        <v>17449.962903776832</v>
      </c>
      <c r="CT389" s="15">
        <f ca="1">(BM389*DCF!J$28-DCF!J$5*MAX(BM389*DCF!J$28,0)-MAX(BM389-BL389,0)/Inputs!$B$17)*DCF!J$6</f>
        <v>20051.638398884665</v>
      </c>
      <c r="CU389" s="15">
        <f ca="1">(BN389*DCF!K$28-DCF!K$5*MAX(BN389*DCF!K$28,0)-MAX(BN389-BM389,0)/Inputs!$B$17)*DCF!K$6</f>
        <v>22074.138176935339</v>
      </c>
      <c r="CV389" s="15">
        <f ca="1">(BO389*DCF!L$28-DCF!L$5*MAX(BO389*DCF!L$28,0)-MAX(BO389-BN389,0)/Inputs!$B$17)*DCF!L$6</f>
        <v>21729.385261700631</v>
      </c>
      <c r="CW389" s="15">
        <f ca="1">(BP389*DCF!M$28-DCF!M$5*MAX(BP389*DCF!M$28,0)-MAX(BP389-BO389,0)/Inputs!$B$17)*DCF!M$6</f>
        <v>21774.108225534263</v>
      </c>
      <c r="CX389" s="15">
        <f ca="1">(BQ389*DCF!C$46-DCF!C$5*MAX(BQ389*DCF!C$46,0)-MAX(BQ389-Inputs!$B$20,0)/Inputs!$B$24)*DCF!C$6</f>
        <v>-801.71525266255674</v>
      </c>
      <c r="CY389" s="15">
        <f ca="1">(BR389*DCF!D$46-DCF!D$5*MAX(BR389*DCF!D$46,0)-MAX(BR389-BQ389,0)/Inputs!$B$24)*DCF!D$6</f>
        <v>-1497.4993902048025</v>
      </c>
      <c r="CZ389" s="15">
        <f ca="1">(BS389*DCF!E$46-DCF!E$5*MAX(BS389*DCF!E$46,0)-MAX(BS389-BR389,0)/Inputs!$B$24)*DCF!E$6</f>
        <v>-2133.1186328472513</v>
      </c>
      <c r="DA389" s="15">
        <f ca="1">(BT389*DCF!F$46-DCF!F$5*MAX(BT389*DCF!F$46,0)-MAX(BT389-BS389,0)/Inputs!$B$24)*DCF!F$6</f>
        <v>-6144.8113744796947</v>
      </c>
      <c r="DB389" s="15">
        <f ca="1">(BU389*DCF!G$46-DCF!G$5*MAX(BU389*DCF!G$46,0)-MAX(BU389-BT389,0)/Inputs!$B$24)*DCF!G$6</f>
        <v>-7602.4640076961387</v>
      </c>
      <c r="DC389" s="15">
        <f ca="1">(BV389*DCF!H$46-DCF!H$5*MAX(BV389*DCF!H$46,0)-MAX(BV389-BU389,0)/Inputs!$B$24)*DCF!H$6</f>
        <v>-3287.4147242190447</v>
      </c>
      <c r="DD389" s="15">
        <f ca="1">(BW389*DCF!I$46-DCF!I$5*MAX(BW389*DCF!I$46,0)-MAX(BW389-BV389,0)/Inputs!$B$24)*DCF!I$6</f>
        <v>-821.11532379791299</v>
      </c>
      <c r="DE389" s="15">
        <f ca="1">(BX389*DCF!J$46-DCF!J$5*MAX(BX389*DCF!J$46,0)-MAX(BX389-BW389,0)/Inputs!$B$24)*DCF!J$6</f>
        <v>-2939.4299121337272</v>
      </c>
      <c r="DF389" s="15">
        <f ca="1">(BY389*DCF!K$46-DCF!K$5*MAX(BY389*DCF!K$46,0)-MAX(BY389-BX389,0)/Inputs!$B$24)*DCF!K$6</f>
        <v>-8019.5930147287081</v>
      </c>
      <c r="DG389" s="15">
        <f ca="1">(BZ389*DCF!L$46-DCF!L$5*MAX(BZ389*DCF!L$46,0)-MAX(BZ389-BY389,0)/Inputs!$B$24)*DCF!L$6</f>
        <v>-534.03016099762806</v>
      </c>
      <c r="DH389" s="15">
        <f ca="1">(CA389*DCF!M$46-DCF!M$5*MAX(CA389*DCF!M$46,0)-MAX(CA389-BZ389,0)/Inputs!$B$24)*DCF!M$6</f>
        <v>5436.3044016196081</v>
      </c>
      <c r="DI389" s="15">
        <f ca="1">SUM(CB389:CL389)+BE389*DCF!M$10*(1+Inputs!$B$30)*(1-Inputs!$B$33)*(1-Inputs!$B$30/Inputs!$B$31)/(Inputs!$B$29-Inputs!$B$30)*DCF!M$6</f>
        <v>135876.87877146201</v>
      </c>
      <c r="DJ389" s="15">
        <f ca="1">SUM(CM389:CW389)+BP389*DCF!M$28*(1+Inputs!$B$30)*(1-Inputs!$B$33)*(1-Inputs!$B$30/Inputs!$B$31)/(Inputs!$B$29-Inputs!$B$30)*DCF!M$6</f>
        <v>610827.20644858794</v>
      </c>
      <c r="DK389" s="15">
        <f ca="1">SUM(CX389:DH389)+CA389*DCF!M$46*(1+Inputs!$B$30)*(1-Inputs!$B$33)*(1-Inputs!$B$30/Inputs!$B$31)/(Inputs!$B$29-Inputs!$B$30)*DCF!M$6</f>
        <v>445494.03765718214</v>
      </c>
      <c r="DM389" s="15">
        <f ca="1">DI389+DJ389+DK389+Inputs!$B$34+Inputs!$B$36-Inputs!$B$35</f>
        <v>1269049.122877232</v>
      </c>
    </row>
    <row r="390" spans="1:117" x14ac:dyDescent="0.75">
      <c r="A390" s="11">
        <v>377</v>
      </c>
      <c r="C390" s="24">
        <f t="shared" ca="1" si="217"/>
        <v>-0.15376441453081563</v>
      </c>
      <c r="D390" s="24">
        <f t="shared" ca="1" si="217"/>
        <v>2.3285993365074056</v>
      </c>
      <c r="E390" s="24">
        <f t="shared" ca="1" si="217"/>
        <v>-0.35270667786296134</v>
      </c>
      <c r="F390" s="24">
        <f t="shared" ca="1" si="217"/>
        <v>-1.2366459989312608</v>
      </c>
      <c r="G390" s="24">
        <f t="shared" ca="1" si="217"/>
        <v>-0.23006686656219091</v>
      </c>
      <c r="H390" s="24">
        <f t="shared" ca="1" si="217"/>
        <v>0.55046717574485715</v>
      </c>
      <c r="I390" s="24">
        <f t="shared" ca="1" si="217"/>
        <v>1.3535258620488146</v>
      </c>
      <c r="J390" s="24">
        <f t="shared" ca="1" si="217"/>
        <v>-0.461745963278132</v>
      </c>
      <c r="K390" s="24">
        <f t="shared" ca="1" si="217"/>
        <v>0.14186891442468874</v>
      </c>
      <c r="L390" s="24">
        <f t="shared" ca="1" si="217"/>
        <v>-1.3556649623523489</v>
      </c>
      <c r="M390" s="24">
        <f t="shared" ca="1" si="217"/>
        <v>-1.082405970224247</v>
      </c>
      <c r="N390" s="24">
        <f ca="1">SQRT(Inputs!$B$38)*C390+SQRT(1-Inputs!$B$38)*_xlfn.NORM.S.INV(RAND())</f>
        <v>-9.5311510544300593E-2</v>
      </c>
      <c r="O390" s="24">
        <f ca="1">SQRT(Inputs!$B$38)*D390+SQRT(1-Inputs!$B$38)*_xlfn.NORM.S.INV(RAND())</f>
        <v>3.3497550477502149</v>
      </c>
      <c r="P390" s="24">
        <f ca="1">SQRT(Inputs!$B$38)*E390+SQRT(1-Inputs!$B$38)*_xlfn.NORM.S.INV(RAND())</f>
        <v>0.41681182104970621</v>
      </c>
      <c r="Q390" s="24">
        <f ca="1">SQRT(Inputs!$B$38)*F390+SQRT(1-Inputs!$B$38)*_xlfn.NORM.S.INV(RAND())</f>
        <v>-1.2469053170025886</v>
      </c>
      <c r="R390" s="24">
        <f ca="1">SQRT(Inputs!$B$38)*G390+SQRT(1-Inputs!$B$38)*_xlfn.NORM.S.INV(RAND())</f>
        <v>-0.10169823627277766</v>
      </c>
      <c r="S390" s="24">
        <f ca="1">SQRT(Inputs!$B$38)*H390+SQRT(1-Inputs!$B$38)*_xlfn.NORM.S.INV(RAND())</f>
        <v>-0.28120554008536519</v>
      </c>
      <c r="T390" s="24">
        <f ca="1">SQRT(Inputs!$B$38)*I390+SQRT(1-Inputs!$B$38)*_xlfn.NORM.S.INV(RAND())</f>
        <v>1.1916438212964642</v>
      </c>
      <c r="U390" s="24">
        <f ca="1">SQRT(Inputs!$B$38)*J390+SQRT(1-Inputs!$B$38)*_xlfn.NORM.S.INV(RAND())</f>
        <v>-0.21407246231064475</v>
      </c>
      <c r="V390" s="24">
        <f ca="1">SQRT(Inputs!$B$38)*K390+SQRT(1-Inputs!$B$38)*_xlfn.NORM.S.INV(RAND())</f>
        <v>0.78445431665368237</v>
      </c>
      <c r="W390" s="24">
        <f ca="1">SQRT(Inputs!$B$38)*L390+SQRT(1-Inputs!$B$38)*_xlfn.NORM.S.INV(RAND())</f>
        <v>-1.2389923674361201</v>
      </c>
      <c r="X390" s="24">
        <f ca="1">SQRT(Inputs!$B$38)*M390+SQRT(1-Inputs!$B$38)*_xlfn.NORM.S.INV(RAND())</f>
        <v>0.69398915365905378</v>
      </c>
      <c r="Y390" s="24">
        <f ca="1">SQRT(Inputs!$B$38)*C390+SQRT(1-Inputs!$B$38)*_xlfn.NORM.S.INV(RAND())</f>
        <v>0.31455489120330515</v>
      </c>
      <c r="Z390" s="24">
        <f ca="1">SQRT(Inputs!$B$38)*D390+SQRT(1-Inputs!$B$38)*_xlfn.NORM.S.INV(RAND())</f>
        <v>1.5906443228260276</v>
      </c>
      <c r="AA390" s="24">
        <f ca="1">SQRT(Inputs!$B$38)*E390+SQRT(1-Inputs!$B$38)*_xlfn.NORM.S.INV(RAND())</f>
        <v>0.14390253635803635</v>
      </c>
      <c r="AB390" s="24">
        <f ca="1">SQRT(Inputs!$B$38)*F390+SQRT(1-Inputs!$B$38)*_xlfn.NORM.S.INV(RAND())</f>
        <v>-1.3580338075267435</v>
      </c>
      <c r="AC390" s="24">
        <f ca="1">SQRT(Inputs!$B$38)*G390+SQRT(1-Inputs!$B$38)*_xlfn.NORM.S.INV(RAND())</f>
        <v>-4.9894921904283226E-2</v>
      </c>
      <c r="AD390" s="24">
        <f ca="1">SQRT(Inputs!$B$38)*H390+SQRT(1-Inputs!$B$38)*_xlfn.NORM.S.INV(RAND())</f>
        <v>3.0099926545139377E-2</v>
      </c>
      <c r="AE390" s="24">
        <f ca="1">SQRT(Inputs!$B$38)*I390+SQRT(1-Inputs!$B$38)*_xlfn.NORM.S.INV(RAND())</f>
        <v>0.38187140821751098</v>
      </c>
      <c r="AF390" s="24">
        <f ca="1">SQRT(Inputs!$B$38)*J390+SQRT(1-Inputs!$B$38)*_xlfn.NORM.S.INV(RAND())</f>
        <v>1.2060128696566099</v>
      </c>
      <c r="AG390" s="24">
        <f ca="1">SQRT(Inputs!$B$38)*K390+SQRT(1-Inputs!$B$38)*_xlfn.NORM.S.INV(RAND())</f>
        <v>1.5151321211601441</v>
      </c>
      <c r="AH390" s="24">
        <f ca="1">SQRT(Inputs!$B$38)*L390+SQRT(1-Inputs!$B$38)*_xlfn.NORM.S.INV(RAND())</f>
        <v>-1.9340785487325567</v>
      </c>
      <c r="AI390" s="24">
        <f ca="1">SQRT(Inputs!$B$38)*M390+SQRT(1-Inputs!$B$38)*_xlfn.NORM.S.INV(RAND())</f>
        <v>-1.0976715269518675</v>
      </c>
      <c r="AJ390" s="24">
        <f ca="1">SQRT(Inputs!$B$38)*C390+SQRT(1-Inputs!$B$38)*_xlfn.NORM.S.INV(RAND())</f>
        <v>0.52012282004358845</v>
      </c>
      <c r="AK390" s="24">
        <f ca="1">SQRT(Inputs!$B$38)*D390+SQRT(1-Inputs!$B$38)*_xlfn.NORM.S.INV(RAND())</f>
        <v>0.72384750014471344</v>
      </c>
      <c r="AL390" s="24">
        <f ca="1">SQRT(Inputs!$B$38)*E390+SQRT(1-Inputs!$B$38)*_xlfn.NORM.S.INV(RAND())</f>
        <v>-1.9651225783269971E-2</v>
      </c>
      <c r="AM390" s="24">
        <f ca="1">SQRT(Inputs!$B$38)*F390+SQRT(1-Inputs!$B$38)*_xlfn.NORM.S.INV(RAND())</f>
        <v>0.17078554529987</v>
      </c>
      <c r="AN390" s="24">
        <f ca="1">SQRT(Inputs!$B$38)*G390+SQRT(1-Inputs!$B$38)*_xlfn.NORM.S.INV(RAND())</f>
        <v>-0.98789477392433711</v>
      </c>
      <c r="AO390" s="24">
        <f ca="1">SQRT(Inputs!$B$38)*H390+SQRT(1-Inputs!$B$38)*_xlfn.NORM.S.INV(RAND())</f>
        <v>2.1849372314228783</v>
      </c>
      <c r="AP390" s="24">
        <f ca="1">SQRT(Inputs!$B$38)*I390+SQRT(1-Inputs!$B$38)*_xlfn.NORM.S.INV(RAND())</f>
        <v>1.1089917667662252</v>
      </c>
      <c r="AQ390" s="24">
        <f ca="1">SQRT(Inputs!$B$38)*J390+SQRT(1-Inputs!$B$38)*_xlfn.NORM.S.INV(RAND())</f>
        <v>-1.1698173545938979</v>
      </c>
      <c r="AR390" s="24">
        <f ca="1">SQRT(Inputs!$B$38)*K390+SQRT(1-Inputs!$B$38)*_xlfn.NORM.S.INV(RAND())</f>
        <v>0.36280826065194977</v>
      </c>
      <c r="AS390" s="24">
        <f ca="1">SQRT(Inputs!$B$38)*L390+SQRT(1-Inputs!$B$38)*_xlfn.NORM.S.INV(RAND())</f>
        <v>-1.9358722271823774</v>
      </c>
      <c r="AT390" s="24">
        <f ca="1">SQRT(Inputs!$B$38)*M390+SQRT(1-Inputs!$B$38)*_xlfn.NORM.S.INV(RAND())</f>
        <v>-0.60088568269578124</v>
      </c>
      <c r="AU390" s="15">
        <f ca="1">Inputs!$B$6*EXP($B$8-0.5*C$5^2+C$5*N390)</f>
        <v>4886.2677457042882</v>
      </c>
      <c r="AV390" s="15">
        <f t="shared" ca="1" si="183"/>
        <v>9733.1039287076128</v>
      </c>
      <c r="AW390" s="15">
        <f t="shared" ca="1" si="184"/>
        <v>12554.1154698501</v>
      </c>
      <c r="AX390" s="15">
        <f t="shared" ca="1" si="185"/>
        <v>13116.316869100896</v>
      </c>
      <c r="AY390" s="15">
        <f t="shared" ca="1" si="186"/>
        <v>15840.219836383631</v>
      </c>
      <c r="AZ390" s="15">
        <f t="shared" ca="1" si="187"/>
        <v>18782.301505372085</v>
      </c>
      <c r="BA390" s="15">
        <f t="shared" ca="1" si="188"/>
        <v>26037.7487151266</v>
      </c>
      <c r="BB390" s="15">
        <f t="shared" ca="1" si="189"/>
        <v>31201.701143942977</v>
      </c>
      <c r="BC390" s="15">
        <f t="shared" ca="1" si="190"/>
        <v>41220.222878421657</v>
      </c>
      <c r="BD390" s="15">
        <f t="shared" ca="1" si="191"/>
        <v>44972.87280338812</v>
      </c>
      <c r="BE390" s="15">
        <f t="shared" ca="1" si="192"/>
        <v>58704.272398586727</v>
      </c>
      <c r="BF390" s="15">
        <f ca="1">Inputs!$B$13*EXP($B$9-0.5*C$6^2+C$6*Y390)</f>
        <v>14720.980672556996</v>
      </c>
      <c r="BG390" s="15">
        <f t="shared" ca="1" si="193"/>
        <v>23905.312650195658</v>
      </c>
      <c r="BH390" s="15">
        <f t="shared" ca="1" si="194"/>
        <v>29913.394438700689</v>
      </c>
      <c r="BI390" s="15">
        <f t="shared" ca="1" si="195"/>
        <v>29711.244362404203</v>
      </c>
      <c r="BJ390" s="15">
        <f t="shared" ca="1" si="196"/>
        <v>36163.023499290503</v>
      </c>
      <c r="BK390" s="15">
        <f t="shared" ca="1" si="197"/>
        <v>44565.509128031663</v>
      </c>
      <c r="BL390" s="15">
        <f t="shared" ca="1" si="198"/>
        <v>57520.605378706219</v>
      </c>
      <c r="BM390" s="15">
        <f t="shared" ca="1" si="199"/>
        <v>82132.98702048212</v>
      </c>
      <c r="BN390" s="15">
        <f t="shared" ca="1" si="200"/>
        <v>121124.53746026552</v>
      </c>
      <c r="BO390" s="15">
        <f t="shared" ca="1" si="201"/>
        <v>119025.56288164525</v>
      </c>
      <c r="BP390" s="15">
        <f t="shared" ca="1" si="202"/>
        <v>129366.6617641273</v>
      </c>
      <c r="BQ390" s="15">
        <f ca="1">Inputs!$B$20*EXP($B$10-0.5*C$7^2+C$7*AJ390)</f>
        <v>5158.5316071536981</v>
      </c>
      <c r="BR390" s="15">
        <f t="shared" ca="1" si="203"/>
        <v>8808.4631656665824</v>
      </c>
      <c r="BS390" s="15">
        <f t="shared" ca="1" si="204"/>
        <v>11994.3581899522</v>
      </c>
      <c r="BT390" s="15">
        <f t="shared" ca="1" si="205"/>
        <v>17295.388257810213</v>
      </c>
      <c r="BU390" s="15">
        <f t="shared" ca="1" si="206"/>
        <v>18873.040488814007</v>
      </c>
      <c r="BV390" s="15">
        <f t="shared" ca="1" si="207"/>
        <v>42958.219446697709</v>
      </c>
      <c r="BW390" s="15">
        <f t="shared" ca="1" si="208"/>
        <v>75804.496998572737</v>
      </c>
      <c r="BX390" s="15">
        <f t="shared" ca="1" si="209"/>
        <v>83860.492474002182</v>
      </c>
      <c r="BY390" s="15">
        <f t="shared" ca="1" si="210"/>
        <v>125948.90132782471</v>
      </c>
      <c r="BZ390" s="15">
        <f t="shared" ca="1" si="211"/>
        <v>123805.29192629804</v>
      </c>
      <c r="CA390" s="15">
        <f t="shared" ca="1" si="212"/>
        <v>156296.29143355924</v>
      </c>
      <c r="CB390" s="15">
        <f ca="1">(AU390*DCF!C$10-DCF!C$5*MAX(AU390*DCF!C$10,0)-MAX(AU390-Inputs!$B$6,0)/Inputs!$B$10)*DCF!C$6</f>
        <v>1043.6159951710649</v>
      </c>
      <c r="CC390" s="15">
        <f ca="1">(AV390*DCF!D$10-DCF!D$5*MAX(AV390*DCF!D$10,0)-MAX(AV390-AU390,0)/Inputs!$B$10)*DCF!D$6</f>
        <v>1190.6039904967306</v>
      </c>
      <c r="CD390" s="15">
        <f ca="1">(AW390*DCF!E$10-DCF!E$5*MAX(AW390*DCF!E$10,0)-MAX(AW390-AV390,0)/Inputs!$B$10)*DCF!E$6</f>
        <v>2263.1367954044999</v>
      </c>
      <c r="CE390" s="15">
        <f ca="1">(AX390*DCF!F$10-DCF!F$5*MAX(AX390*DCF!F$10,0)-MAX(AX390-AW390,0)/Inputs!$B$10)*DCF!F$6</f>
        <v>2746.2908966938103</v>
      </c>
      <c r="CF390" s="15">
        <f ca="1">(AY390*DCF!G$10-DCF!G$5*MAX(AY390*DCF!G$10,0)-MAX(AY390-AX390,0)/Inputs!$B$10)*DCF!G$6</f>
        <v>2740.1352719101264</v>
      </c>
      <c r="CG390" s="15">
        <f ca="1">(AZ390*DCF!H$10-DCF!H$5*MAX(AZ390*DCF!H$10,0)-MAX(AZ390-AY390,0)/Inputs!$B$10)*DCF!H$6</f>
        <v>3124.1779653566928</v>
      </c>
      <c r="CH390" s="15">
        <f ca="1">(BA390*DCF!I$10-DCF!I$5*MAX(BA390*DCF!I$10,0)-MAX(BA390-AZ390,0)/Inputs!$B$10)*DCF!I$6</f>
        <v>3565.999279996131</v>
      </c>
      <c r="CI390" s="15">
        <f ca="1">(BB390*DCF!J$10-DCF!J$5*MAX(BB390*DCF!J$10,0)-MAX(BB390-BA390,0)/Inputs!$B$10)*DCF!J$6</f>
        <v>4571.7724188860939</v>
      </c>
      <c r="CJ390" s="15">
        <f ca="1">(BC390*DCF!K$10-DCF!K$5*MAX(BC390*DCF!K$10,0)-MAX(BC390-BB390,0)/Inputs!$B$10)*DCF!K$6</f>
        <v>5233.3533499326822</v>
      </c>
      <c r="CK390" s="15">
        <f ca="1">(BD390*DCF!L$10-DCF!L$5*MAX(BD390*DCF!L$10,0)-MAX(BD390-BC390,0)/Inputs!$B$10)*DCF!L$6</f>
        <v>6297.4860254350706</v>
      </c>
      <c r="CL390" s="15">
        <f ca="1">(BE390*DCF!M$10-DCF!M$5*MAX(BE390*DCF!M$10,0)-MAX(BE390-BD390,0)/Inputs!$B$10)*DCF!M$6</f>
        <v>6643.5697188558997</v>
      </c>
      <c r="CM390" s="15">
        <f ca="1">(BF390*DCF!C$28-DCF!C$5*MAX(BF390*DCF!C$28,0)-MAX(BF390-Inputs!$B$13,0)/Inputs!$B$17)*DCF!C$6</f>
        <v>3722.7743174898683</v>
      </c>
      <c r="CN390" s="15">
        <f ca="1">(BG390*DCF!D$28-DCF!D$5*MAX(BG390*DCF!D$28,0)-MAX(BG390-BF390,0)/Inputs!$B$17)*DCF!D$6</f>
        <v>5081.2268140899496</v>
      </c>
      <c r="CO390" s="15">
        <f ca="1">(BH390*DCF!E$28-DCF!E$5*MAX(BH390*DCF!E$28,0)-MAX(BH390-BG390,0)/Inputs!$B$17)*DCF!E$6</f>
        <v>7287.8957356296933</v>
      </c>
      <c r="CP390" s="15">
        <f ca="1">(BI390*DCF!F$28-DCF!F$5*MAX(BI390*DCF!F$28,0)-MAX(BI390-BH390,0)/Inputs!$B$17)*DCF!F$6</f>
        <v>8065.8202245909188</v>
      </c>
      <c r="CQ390" s="15">
        <f ca="1">(BJ390*DCF!G$28-DCF!G$5*MAX(BJ390*DCF!G$28,0)-MAX(BJ390-BI390,0)/Inputs!$B$17)*DCF!G$6</f>
        <v>8297.6452999308767</v>
      </c>
      <c r="CR390" s="15">
        <f ca="1">(BK390*DCF!H$28-DCF!H$5*MAX(BK390*DCF!H$28,0)-MAX(BK390-BJ390,0)/Inputs!$B$17)*DCF!H$6</f>
        <v>9716.0316233870653</v>
      </c>
      <c r="CS390" s="15">
        <f ca="1">(BL390*DCF!I$28-DCF!I$5*MAX(BL390*DCF!I$28,0)-MAX(BL390-BK390,0)/Inputs!$B$17)*DCF!I$6</f>
        <v>11666.691571206491</v>
      </c>
      <c r="CT390" s="15">
        <f ca="1">(BM390*DCF!J$28-DCF!J$5*MAX(BM390*DCF!J$28,0)-MAX(BM390-BL390,0)/Inputs!$B$17)*DCF!J$6</f>
        <v>15059.073741222785</v>
      </c>
      <c r="CU390" s="15">
        <f ca="1">(BN390*DCF!K$28-DCF!K$5*MAX(BN390*DCF!K$28,0)-MAX(BN390-BM390,0)/Inputs!$B$17)*DCF!K$6</f>
        <v>20803.525852659266</v>
      </c>
      <c r="CV390" s="15">
        <f ca="1">(BO390*DCF!L$28-DCF!L$5*MAX(BO390*DCF!L$28,0)-MAX(BO390-BN390,0)/Inputs!$B$17)*DCF!L$6</f>
        <v>23748.098126401313</v>
      </c>
      <c r="CW390" s="15">
        <f ca="1">(BP390*DCF!M$28-DCF!M$5*MAX(BP390*DCF!M$28,0)-MAX(BP390-BO390,0)/Inputs!$B$17)*DCF!M$6</f>
        <v>23259.476868328169</v>
      </c>
      <c r="CX390" s="15">
        <f ca="1">(BQ390*DCF!C$46-DCF!C$5*MAX(BQ390*DCF!C$46,0)-MAX(BQ390-Inputs!$B$20,0)/Inputs!$B$24)*DCF!C$6</f>
        <v>-2095.5184345175735</v>
      </c>
      <c r="CY390" s="15">
        <f ca="1">(BR390*DCF!D$46-DCF!D$5*MAX(BR390*DCF!D$46,0)-MAX(BR390-BQ390,0)/Inputs!$B$24)*DCF!D$6</f>
        <v>-3060.7947451976456</v>
      </c>
      <c r="CZ390" s="15">
        <f ca="1">(BS390*DCF!E$46-DCF!E$5*MAX(BS390*DCF!E$46,0)-MAX(BS390-BR390,0)/Inputs!$B$24)*DCF!E$6</f>
        <v>-2674.1458519768903</v>
      </c>
      <c r="DA390" s="15">
        <f ca="1">(BT390*DCF!F$46-DCF!F$5*MAX(BT390*DCF!F$46,0)-MAX(BT390-BS390,0)/Inputs!$B$24)*DCF!F$6</f>
        <v>-3189.8321487707221</v>
      </c>
      <c r="DB390" s="15">
        <f ca="1">(BU390*DCF!G$46-DCF!G$5*MAX(BU390*DCF!G$46,0)-MAX(BU390-BT390,0)/Inputs!$B$24)*DCF!G$6</f>
        <v>-1165.5428333763484</v>
      </c>
      <c r="DC390" s="15">
        <f ca="1">(BV390*DCF!H$46-DCF!H$5*MAX(BV390*DCF!H$46,0)-MAX(BV390-BU390,0)/Inputs!$B$24)*DCF!H$6</f>
        <v>-7484.3217888224835</v>
      </c>
      <c r="DD390" s="15">
        <f ca="1">(BW390*DCF!I$46-DCF!I$5*MAX(BW390*DCF!I$46,0)-MAX(BW390-BV390,0)/Inputs!$B$24)*DCF!I$6</f>
        <v>-7678.1613711277332</v>
      </c>
      <c r="DE390" s="15">
        <f ca="1">(BX390*DCF!J$46-DCF!J$5*MAX(BX390*DCF!J$46,0)-MAX(BX390-BW390,0)/Inputs!$B$24)*DCF!J$6</f>
        <v>1381.3973054099285</v>
      </c>
      <c r="DF390" s="15">
        <f ca="1">(BY390*DCF!K$46-DCF!K$5*MAX(BY390*DCF!K$46,0)-MAX(BY390-BX390,0)/Inputs!$B$24)*DCF!K$6</f>
        <v>-3115.9178419603418</v>
      </c>
      <c r="DG390" s="15">
        <f ca="1">(BZ390*DCF!L$46-DCF!L$5*MAX(BZ390*DCF!L$46,0)-MAX(BZ390-BY390,0)/Inputs!$B$24)*DCF!L$6</f>
        <v>8558.0881374455221</v>
      </c>
      <c r="DH390" s="15">
        <f ca="1">(CA390*DCF!M$46-DCF!M$5*MAX(CA390*DCF!M$46,0)-MAX(CA390-BZ390,0)/Inputs!$B$24)*DCF!M$6</f>
        <v>5460.5708573616148</v>
      </c>
      <c r="DI390" s="15">
        <f ca="1">SUM(CB390:CL390)+BE390*DCF!M$10*(1+Inputs!$B$30)*(1-Inputs!$B$33)*(1-Inputs!$B$30/Inputs!$B$31)/(Inputs!$B$29-Inputs!$B$30)*DCF!M$6</f>
        <v>202794.90807704351</v>
      </c>
      <c r="DJ390" s="15">
        <f ca="1">SUM(CM390:CW390)+BP390*DCF!M$28*(1+Inputs!$B$30)*(1-Inputs!$B$33)*(1-Inputs!$B$30/Inputs!$B$31)/(Inputs!$B$29-Inputs!$B$30)*DCF!M$6</f>
        <v>616747.100690361</v>
      </c>
      <c r="DK390" s="15">
        <f ca="1">SUM(CX390:DH390)+CA390*DCF!M$46*(1+Inputs!$B$30)*(1-Inputs!$B$33)*(1-Inputs!$B$30/Inputs!$B$31)/(Inputs!$B$29-Inputs!$B$30)*DCF!M$6</f>
        <v>226588.40232006949</v>
      </c>
      <c r="DM390" s="15">
        <f ca="1">DI390+DJ390+DK390+Inputs!$B$34+Inputs!$B$36-Inputs!$B$35</f>
        <v>1122981.4110874739</v>
      </c>
    </row>
    <row r="391" spans="1:117" x14ac:dyDescent="0.75">
      <c r="A391" s="11">
        <v>378</v>
      </c>
      <c r="C391" s="24">
        <f t="shared" ca="1" si="217"/>
        <v>0.95514408689264574</v>
      </c>
      <c r="D391" s="24">
        <f t="shared" ca="1" si="217"/>
        <v>0.71100275362010623</v>
      </c>
      <c r="E391" s="24">
        <f t="shared" ca="1" si="217"/>
        <v>-0.55320907633942584</v>
      </c>
      <c r="F391" s="24">
        <f t="shared" ca="1" si="217"/>
        <v>1.2072716947106987</v>
      </c>
      <c r="G391" s="24">
        <f t="shared" ca="1" si="217"/>
        <v>0.20285330397481918</v>
      </c>
      <c r="H391" s="24">
        <f t="shared" ca="1" si="217"/>
        <v>1.0188704589703086</v>
      </c>
      <c r="I391" s="24">
        <f t="shared" ca="1" si="217"/>
        <v>-0.19150595063727227</v>
      </c>
      <c r="J391" s="24">
        <f t="shared" ca="1" si="217"/>
        <v>-2.513022069580189</v>
      </c>
      <c r="K391" s="24">
        <f t="shared" ca="1" si="217"/>
        <v>0.47214866815015627</v>
      </c>
      <c r="L391" s="24">
        <f t="shared" ca="1" si="217"/>
        <v>-1.3038102176848145</v>
      </c>
      <c r="M391" s="24">
        <f t="shared" ca="1" si="217"/>
        <v>0.31427917185423493</v>
      </c>
      <c r="N391" s="24">
        <f ca="1">SQRT(Inputs!$B$38)*C391+SQRT(1-Inputs!$B$38)*_xlfn.NORM.S.INV(RAND())</f>
        <v>1.1572698875427316</v>
      </c>
      <c r="O391" s="24">
        <f ca="1">SQRT(Inputs!$B$38)*D391+SQRT(1-Inputs!$B$38)*_xlfn.NORM.S.INV(RAND())</f>
        <v>-0.75231436696282294</v>
      </c>
      <c r="P391" s="24">
        <f ca="1">SQRT(Inputs!$B$38)*E391+SQRT(1-Inputs!$B$38)*_xlfn.NORM.S.INV(RAND())</f>
        <v>8.2225207748426343E-2</v>
      </c>
      <c r="Q391" s="24">
        <f ca="1">SQRT(Inputs!$B$38)*F391+SQRT(1-Inputs!$B$38)*_xlfn.NORM.S.INV(RAND())</f>
        <v>1.6761172881423971</v>
      </c>
      <c r="R391" s="24">
        <f ca="1">SQRT(Inputs!$B$38)*G391+SQRT(1-Inputs!$B$38)*_xlfn.NORM.S.INV(RAND())</f>
        <v>0.43082301876505519</v>
      </c>
      <c r="S391" s="24">
        <f ca="1">SQRT(Inputs!$B$38)*H391+SQRT(1-Inputs!$B$38)*_xlfn.NORM.S.INV(RAND())</f>
        <v>0.75846052964325206</v>
      </c>
      <c r="T391" s="24">
        <f ca="1">SQRT(Inputs!$B$38)*I391+SQRT(1-Inputs!$B$38)*_xlfn.NORM.S.INV(RAND())</f>
        <v>2.001211972578504</v>
      </c>
      <c r="U391" s="24">
        <f ca="1">SQRT(Inputs!$B$38)*J391+SQRT(1-Inputs!$B$38)*_xlfn.NORM.S.INV(RAND())</f>
        <v>0.20546976249958226</v>
      </c>
      <c r="V391" s="24">
        <f ca="1">SQRT(Inputs!$B$38)*K391+SQRT(1-Inputs!$B$38)*_xlfn.NORM.S.INV(RAND())</f>
        <v>0.82122189161292858</v>
      </c>
      <c r="W391" s="24">
        <f ca="1">SQRT(Inputs!$B$38)*L391+SQRT(1-Inputs!$B$38)*_xlfn.NORM.S.INV(RAND())</f>
        <v>0.3386584382501141</v>
      </c>
      <c r="X391" s="24">
        <f ca="1">SQRT(Inputs!$B$38)*M391+SQRT(1-Inputs!$B$38)*_xlfn.NORM.S.INV(RAND())</f>
        <v>0.92738899657744689</v>
      </c>
      <c r="Y391" s="24">
        <f ca="1">SQRT(Inputs!$B$38)*C391+SQRT(1-Inputs!$B$38)*_xlfn.NORM.S.INV(RAND())</f>
        <v>1.4676736287411585</v>
      </c>
      <c r="Z391" s="24">
        <f ca="1">SQRT(Inputs!$B$38)*D391+SQRT(1-Inputs!$B$38)*_xlfn.NORM.S.INV(RAND())</f>
        <v>9.9390449584224716E-2</v>
      </c>
      <c r="AA391" s="24">
        <f ca="1">SQRT(Inputs!$B$38)*E391+SQRT(1-Inputs!$B$38)*_xlfn.NORM.S.INV(RAND())</f>
        <v>-0.21490231426863349</v>
      </c>
      <c r="AB391" s="24">
        <f ca="1">SQRT(Inputs!$B$38)*F391+SQRT(1-Inputs!$B$38)*_xlfn.NORM.S.INV(RAND())</f>
        <v>1.1545842460227072</v>
      </c>
      <c r="AC391" s="24">
        <f ca="1">SQRT(Inputs!$B$38)*G391+SQRT(1-Inputs!$B$38)*_xlfn.NORM.S.INV(RAND())</f>
        <v>-0.8678011773411477</v>
      </c>
      <c r="AD391" s="24">
        <f ca="1">SQRT(Inputs!$B$38)*H391+SQRT(1-Inputs!$B$38)*_xlfn.NORM.S.INV(RAND())</f>
        <v>-0.17863416898185469</v>
      </c>
      <c r="AE391" s="24">
        <f ca="1">SQRT(Inputs!$B$38)*I391+SQRT(1-Inputs!$B$38)*_xlfn.NORM.S.INV(RAND())</f>
        <v>-1.4481074079287435</v>
      </c>
      <c r="AF391" s="24">
        <f ca="1">SQRT(Inputs!$B$38)*J391+SQRT(1-Inputs!$B$38)*_xlfn.NORM.S.INV(RAND())</f>
        <v>-1.0627479990142426</v>
      </c>
      <c r="AG391" s="24">
        <f ca="1">SQRT(Inputs!$B$38)*K391+SQRT(1-Inputs!$B$38)*_xlfn.NORM.S.INV(RAND())</f>
        <v>-0.30998111422907709</v>
      </c>
      <c r="AH391" s="24">
        <f ca="1">SQRT(Inputs!$B$38)*L391+SQRT(1-Inputs!$B$38)*_xlfn.NORM.S.INV(RAND())</f>
        <v>-0.42919958386023105</v>
      </c>
      <c r="AI391" s="24">
        <f ca="1">SQRT(Inputs!$B$38)*M391+SQRT(1-Inputs!$B$38)*_xlfn.NORM.S.INV(RAND())</f>
        <v>-0.43112765987680884</v>
      </c>
      <c r="AJ391" s="24">
        <f ca="1">SQRT(Inputs!$B$38)*C391+SQRT(1-Inputs!$B$38)*_xlfn.NORM.S.INV(RAND())</f>
        <v>1.6753197042130994</v>
      </c>
      <c r="AK391" s="24">
        <f ca="1">SQRT(Inputs!$B$38)*D391+SQRT(1-Inputs!$B$38)*_xlfn.NORM.S.INV(RAND())</f>
        <v>1.2925351438410011</v>
      </c>
      <c r="AL391" s="24">
        <f ca="1">SQRT(Inputs!$B$38)*E391+SQRT(1-Inputs!$B$38)*_xlfn.NORM.S.INV(RAND())</f>
        <v>0.31609264064410508</v>
      </c>
      <c r="AM391" s="24">
        <f ca="1">SQRT(Inputs!$B$38)*F391+SQRT(1-Inputs!$B$38)*_xlfn.NORM.S.INV(RAND())</f>
        <v>-0.26135080624634466</v>
      </c>
      <c r="AN391" s="24">
        <f ca="1">SQRT(Inputs!$B$38)*G391+SQRT(1-Inputs!$B$38)*_xlfn.NORM.S.INV(RAND())</f>
        <v>0.54324832464963591</v>
      </c>
      <c r="AO391" s="24">
        <f ca="1">SQRT(Inputs!$B$38)*H391+SQRT(1-Inputs!$B$38)*_xlfn.NORM.S.INV(RAND())</f>
        <v>1.0251317539175209</v>
      </c>
      <c r="AP391" s="24">
        <f ca="1">SQRT(Inputs!$B$38)*I391+SQRT(1-Inputs!$B$38)*_xlfn.NORM.S.INV(RAND())</f>
        <v>-1.116487491442361</v>
      </c>
      <c r="AQ391" s="24">
        <f ca="1">SQRT(Inputs!$B$38)*J391+SQRT(1-Inputs!$B$38)*_xlfn.NORM.S.INV(RAND())</f>
        <v>-0.35405744564954</v>
      </c>
      <c r="AR391" s="24">
        <f ca="1">SQRT(Inputs!$B$38)*K391+SQRT(1-Inputs!$B$38)*_xlfn.NORM.S.INV(RAND())</f>
        <v>0.82708874931674559</v>
      </c>
      <c r="AS391" s="24">
        <f ca="1">SQRT(Inputs!$B$38)*L391+SQRT(1-Inputs!$B$38)*_xlfn.NORM.S.INV(RAND())</f>
        <v>-1.3592663131980021</v>
      </c>
      <c r="AT391" s="24">
        <f ca="1">SQRT(Inputs!$B$38)*M391+SQRT(1-Inputs!$B$38)*_xlfn.NORM.S.INV(RAND())</f>
        <v>1.6517057527461334</v>
      </c>
      <c r="AU391" s="15">
        <f ca="1">Inputs!$B$6*EXP($B$8-0.5*C$5^2+C$5*N391)</f>
        <v>5984.5908426005844</v>
      </c>
      <c r="AV391" s="15">
        <f t="shared" ca="1" si="183"/>
        <v>6521.8401340843102</v>
      </c>
      <c r="AW391" s="15">
        <f t="shared" ca="1" si="184"/>
        <v>8040.9144950624204</v>
      </c>
      <c r="AX391" s="15">
        <f t="shared" ca="1" si="185"/>
        <v>12103.963732830936</v>
      </c>
      <c r="AY391" s="15">
        <f t="shared" ca="1" si="186"/>
        <v>15555.593583832673</v>
      </c>
      <c r="AZ391" s="15">
        <f t="shared" ca="1" si="187"/>
        <v>20682.138803707763</v>
      </c>
      <c r="BA391" s="15">
        <f t="shared" ca="1" si="188"/>
        <v>31206.673512679841</v>
      </c>
      <c r="BB391" s="15">
        <f t="shared" ca="1" si="189"/>
        <v>39001.145381002068</v>
      </c>
      <c r="BC391" s="15">
        <f t="shared" ca="1" si="190"/>
        <v>51707.174812230478</v>
      </c>
      <c r="BD391" s="15">
        <f t="shared" ca="1" si="191"/>
        <v>65384.831343382401</v>
      </c>
      <c r="BE391" s="15">
        <f t="shared" ca="1" si="192"/>
        <v>87182.310816394107</v>
      </c>
      <c r="BF391" s="15">
        <f ca="1">Inputs!$B$13*EXP($B$9-0.5*C$6^2+C$6*Y391)</f>
        <v>18501.963457623064</v>
      </c>
      <c r="BG391" s="15">
        <f t="shared" ca="1" si="193"/>
        <v>22957.033868026621</v>
      </c>
      <c r="BH391" s="15">
        <f t="shared" ca="1" si="194"/>
        <v>27067.116332395584</v>
      </c>
      <c r="BI391" s="15">
        <f t="shared" ca="1" si="195"/>
        <v>39578.246742574775</v>
      </c>
      <c r="BJ391" s="15">
        <f t="shared" ca="1" si="196"/>
        <v>42815.221583660546</v>
      </c>
      <c r="BK391" s="15">
        <f t="shared" ca="1" si="197"/>
        <v>51285.035785070373</v>
      </c>
      <c r="BL391" s="15">
        <f t="shared" ca="1" si="198"/>
        <v>52218.251408011427</v>
      </c>
      <c r="BM391" s="15">
        <f t="shared" ca="1" si="199"/>
        <v>56248.866450215479</v>
      </c>
      <c r="BN391" s="15">
        <f t="shared" ca="1" si="200"/>
        <v>66656.421441917642</v>
      </c>
      <c r="BO391" s="15">
        <f t="shared" ca="1" si="201"/>
        <v>78022.551240241781</v>
      </c>
      <c r="BP391" s="15">
        <f t="shared" ca="1" si="202"/>
        <v>91453.197399728</v>
      </c>
      <c r="BQ391" s="15">
        <f ca="1">Inputs!$B$20*EXP($B$10-0.5*C$7^2+C$7*AJ391)</f>
        <v>7770.8558249545113</v>
      </c>
      <c r="BR391" s="15">
        <f t="shared" ca="1" si="203"/>
        <v>15895.644604925308</v>
      </c>
      <c r="BS391" s="15">
        <f t="shared" ca="1" si="204"/>
        <v>23835.95531762364</v>
      </c>
      <c r="BT391" s="15">
        <f t="shared" ca="1" si="205"/>
        <v>30686.885277220212</v>
      </c>
      <c r="BU391" s="15">
        <f t="shared" ca="1" si="206"/>
        <v>48502.747150384625</v>
      </c>
      <c r="BV391" s="15">
        <f t="shared" ca="1" si="207"/>
        <v>85013.619305918313</v>
      </c>
      <c r="BW391" s="15">
        <f t="shared" ca="1" si="208"/>
        <v>93664.578838001529</v>
      </c>
      <c r="BX391" s="15">
        <f t="shared" ca="1" si="209"/>
        <v>122028.64891151394</v>
      </c>
      <c r="BY391" s="15">
        <f t="shared" ca="1" si="210"/>
        <v>200297.91738493842</v>
      </c>
      <c r="BZ391" s="15">
        <f t="shared" ca="1" si="211"/>
        <v>218905.32684457416</v>
      </c>
      <c r="CA391" s="15">
        <f t="shared" ca="1" si="212"/>
        <v>412390.21312287269</v>
      </c>
      <c r="CB391" s="15">
        <f ca="1">(AU391*DCF!C$10-DCF!C$5*MAX(AU391*DCF!C$10,0)-MAX(AU391-Inputs!$B$6,0)/Inputs!$B$10)*DCF!C$6</f>
        <v>1035.7847557241817</v>
      </c>
      <c r="CC391" s="15">
        <f ca="1">(AV391*DCF!D$10-DCF!D$5*MAX(AV391*DCF!D$10,0)-MAX(AV391-AU391,0)/Inputs!$B$10)*DCF!D$6</f>
        <v>1458.6601697509952</v>
      </c>
      <c r="CD391" s="15">
        <f ca="1">(AW391*DCF!E$10-DCF!E$5*MAX(AW391*DCF!E$10,0)-MAX(AW391-AV391,0)/Inputs!$B$10)*DCF!E$6</f>
        <v>1514.3607028144297</v>
      </c>
      <c r="CE391" s="15">
        <f ca="1">(AX391*DCF!F$10-DCF!F$5*MAX(AX391*DCF!F$10,0)-MAX(AX391-AW391,0)/Inputs!$B$10)*DCF!F$6</f>
        <v>1796.8561814181692</v>
      </c>
      <c r="CF391" s="15">
        <f ca="1">(AY391*DCF!G$10-DCF!G$5*MAX(AY391*DCF!G$10,0)-MAX(AY391-AX391,0)/Inputs!$B$10)*DCF!G$6</f>
        <v>2541.6092387857971</v>
      </c>
      <c r="CG391" s="15">
        <f ca="1">(AZ391*DCF!H$10-DCF!H$5*MAX(AZ391*DCF!H$10,0)-MAX(AZ391-AY391,0)/Inputs!$B$10)*DCF!H$6</f>
        <v>3105.1420744002453</v>
      </c>
      <c r="CH391" s="15">
        <f ca="1">(BA391*DCF!I$10-DCF!I$5*MAX(BA391*DCF!I$10,0)-MAX(BA391-AZ391,0)/Inputs!$B$10)*DCF!I$6</f>
        <v>3973.9283892159451</v>
      </c>
      <c r="CI391" s="15">
        <f ca="1">(BB391*DCF!J$10-DCF!J$5*MAX(BB391*DCF!J$10,0)-MAX(BB391-BA391,0)/Inputs!$B$10)*DCF!J$6</f>
        <v>5511.5632736296411</v>
      </c>
      <c r="CJ391" s="15">
        <f ca="1">(BC391*DCF!K$10-DCF!K$5*MAX(BC391*DCF!K$10,0)-MAX(BC391-BB391,0)/Inputs!$B$10)*DCF!K$6</f>
        <v>6545.3740236977728</v>
      </c>
      <c r="CK391" s="15">
        <f ca="1">(BD391*DCF!L$10-DCF!L$5*MAX(BD391*DCF!L$10,0)-MAX(BD391-BC391,0)/Inputs!$B$10)*DCF!L$6</f>
        <v>8092.5334723539745</v>
      </c>
      <c r="CL391" s="15">
        <f ca="1">(BE391*DCF!M$10-DCF!M$5*MAX(BE391*DCF!M$10,0)-MAX(BE391-BD391,0)/Inputs!$B$10)*DCF!M$6</f>
        <v>9698.6098491635894</v>
      </c>
      <c r="CM391" s="15">
        <f ca="1">(BF391*DCF!C$28-DCF!C$5*MAX(BF391*DCF!C$28,0)-MAX(BF391-Inputs!$B$13,0)/Inputs!$B$17)*DCF!C$6</f>
        <v>4003.499281395485</v>
      </c>
      <c r="CN391" s="15">
        <f ca="1">(BG391*DCF!D$28-DCF!D$5*MAX(BG391*DCF!D$28,0)-MAX(BG391-BF391,0)/Inputs!$B$17)*DCF!D$6</f>
        <v>5810.9051689711669</v>
      </c>
      <c r="CO391" s="15">
        <f ca="1">(BH391*DCF!E$28-DCF!E$5*MAX(BH391*DCF!E$28,0)-MAX(BH391-BG391,0)/Inputs!$B$17)*DCF!E$6</f>
        <v>6855.8486350737121</v>
      </c>
      <c r="CP391" s="15">
        <f ca="1">(BI391*DCF!F$28-DCF!F$5*MAX(BI391*DCF!F$28,0)-MAX(BI391-BH391,0)/Inputs!$B$17)*DCF!F$6</f>
        <v>8466.6024207800001</v>
      </c>
      <c r="CQ391" s="15">
        <f ca="1">(BJ391*DCF!G$28-DCF!G$5*MAX(BJ391*DCF!G$28,0)-MAX(BJ391-BI391,0)/Inputs!$B$17)*DCF!G$6</f>
        <v>10564.306887167109</v>
      </c>
      <c r="CR391" s="15">
        <f ca="1">(BK391*DCF!H$28-DCF!H$5*MAX(BK391*DCF!H$28,0)-MAX(BK391-BJ391,0)/Inputs!$B$17)*DCF!H$6</f>
        <v>11367.383729669997</v>
      </c>
      <c r="CS391" s="15">
        <f ca="1">(BL391*DCF!I$28-DCF!I$5*MAX(BL391*DCF!I$28,0)-MAX(BL391-BK391,0)/Inputs!$B$17)*DCF!I$6</f>
        <v>12145.335358842791</v>
      </c>
      <c r="CT391" s="15">
        <f ca="1">(BM391*DCF!J$28-DCF!J$5*MAX(BM391*DCF!J$28,0)-MAX(BM391-BL391,0)/Inputs!$B$17)*DCF!J$6</f>
        <v>12013.740168876922</v>
      </c>
      <c r="CU391" s="15">
        <f ca="1">(BN391*DCF!K$28-DCF!K$5*MAX(BN391*DCF!K$28,0)-MAX(BN391-BM391,0)/Inputs!$B$17)*DCF!K$6</f>
        <v>12801.931721724535</v>
      </c>
      <c r="CV391" s="15">
        <f ca="1">(BO391*DCF!L$28-DCF!L$5*MAX(BO391*DCF!L$28,0)-MAX(BO391-BN391,0)/Inputs!$B$17)*DCF!L$6</f>
        <v>14281.040116375556</v>
      </c>
      <c r="CW391" s="15">
        <f ca="1">(BP391*DCF!M$28-DCF!M$5*MAX(BP391*DCF!M$28,0)-MAX(BP391-BO391,0)/Inputs!$B$17)*DCF!M$6</f>
        <v>15803.092102012542</v>
      </c>
      <c r="CX391" s="15">
        <f ca="1">(BQ391*DCF!C$46-DCF!C$5*MAX(BQ391*DCF!C$46,0)-MAX(BQ391-Inputs!$B$20,0)/Inputs!$B$24)*DCF!C$6</f>
        <v>-3905.4428348414631</v>
      </c>
      <c r="CY391" s="15">
        <f ca="1">(BR391*DCF!D$46-DCF!D$5*MAX(BR391*DCF!D$46,0)-MAX(BR391-BQ391,0)/Inputs!$B$24)*DCF!D$6</f>
        <v>-6179.795773380165</v>
      </c>
      <c r="CZ391" s="15">
        <f ca="1">(BS391*DCF!E$46-DCF!E$5*MAX(BS391*DCF!E$46,0)-MAX(BS391-BR391,0)/Inputs!$B$24)*DCF!E$6</f>
        <v>-5948.4951074701203</v>
      </c>
      <c r="DA391" s="15">
        <f ca="1">(BT391*DCF!F$46-DCF!F$5*MAX(BT391*DCF!F$46,0)-MAX(BT391-BS391,0)/Inputs!$B$24)*DCF!F$6</f>
        <v>-4729.4531758821413</v>
      </c>
      <c r="DB391" s="15">
        <f ca="1">(BU391*DCF!G$46-DCF!G$5*MAX(BU391*DCF!G$46,0)-MAX(BU391-BT391,0)/Inputs!$B$24)*DCF!G$6</f>
        <v>-7624.4405200935525</v>
      </c>
      <c r="DC391" s="15">
        <f ca="1">(BV391*DCF!H$46-DCF!H$5*MAX(BV391*DCF!H$46,0)-MAX(BV391-BU391,0)/Inputs!$B$24)*DCF!H$6</f>
        <v>-11345.529816506849</v>
      </c>
      <c r="DD391" s="15">
        <f ca="1">(BW391*DCF!I$46-DCF!I$5*MAX(BW391*DCF!I$46,0)-MAX(BW391-BV391,0)/Inputs!$B$24)*DCF!I$6</f>
        <v>-320.13606454010625</v>
      </c>
      <c r="DE391" s="15">
        <f ca="1">(BX391*DCF!J$46-DCF!J$5*MAX(BX391*DCF!J$46,0)-MAX(BX391-BW391,0)/Inputs!$B$24)*DCF!J$6</f>
        <v>-2402.9237070940553</v>
      </c>
      <c r="DF391" s="15">
        <f ca="1">(BY391*DCF!K$46-DCF!K$5*MAX(BY391*DCF!K$46,0)-MAX(BY391-BX391,0)/Inputs!$B$24)*DCF!K$6</f>
        <v>-7732.2009537090971</v>
      </c>
      <c r="DG391" s="15">
        <f ca="1">(BZ391*DCF!L$46-DCF!L$5*MAX(BZ391*DCF!L$46,0)-MAX(BZ391-BY391,0)/Inputs!$B$24)*DCF!L$6</f>
        <v>10920.995593778671</v>
      </c>
      <c r="DH391" s="15">
        <f ca="1">(CA391*DCF!M$46-DCF!M$5*MAX(CA391*DCF!M$46,0)-MAX(CA391-BZ391,0)/Inputs!$B$24)*DCF!M$6</f>
        <v>-8119.4409506655647</v>
      </c>
      <c r="DI391" s="15">
        <f ca="1">SUM(CB391:CL391)+BE391*DCF!M$10*(1+Inputs!$B$30)*(1-Inputs!$B$33)*(1-Inputs!$B$30/Inputs!$B$31)/(Inputs!$B$29-Inputs!$B$30)*DCF!M$6</f>
        <v>287903.94599968975</v>
      </c>
      <c r="DJ391" s="15">
        <f ca="1">SUM(CM391:CW391)+BP391*DCF!M$28*(1+Inputs!$B$30)*(1-Inputs!$B$33)*(1-Inputs!$B$30/Inputs!$B$31)/(Inputs!$B$29-Inputs!$B$30)*DCF!M$6</f>
        <v>453467.62919993181</v>
      </c>
      <c r="DK391" s="15">
        <f ca="1">SUM(CX391:DH391)+CA391*DCF!M$46*(1+Inputs!$B$30)*(1-Inputs!$B$33)*(1-Inputs!$B$30/Inputs!$B$31)/(Inputs!$B$29-Inputs!$B$30)*DCF!M$6</f>
        <v>590217.25692124653</v>
      </c>
      <c r="DM391" s="15">
        <f ca="1">DI391+DJ391+DK391+Inputs!$B$34+Inputs!$B$36-Inputs!$B$35</f>
        <v>1408439.8321208679</v>
      </c>
    </row>
    <row r="392" spans="1:117" x14ac:dyDescent="0.75">
      <c r="A392" s="11">
        <v>379</v>
      </c>
      <c r="C392" s="24">
        <f t="shared" ca="1" si="217"/>
        <v>-0.50974683157504552</v>
      </c>
      <c r="D392" s="24">
        <f t="shared" ca="1" si="217"/>
        <v>-2.0300631103679385</v>
      </c>
      <c r="E392" s="24">
        <f t="shared" ca="1" si="217"/>
        <v>-0.7109657729023372</v>
      </c>
      <c r="F392" s="24">
        <f t="shared" ca="1" si="217"/>
        <v>-9.9820498710201516E-2</v>
      </c>
      <c r="G392" s="24">
        <f t="shared" ca="1" si="217"/>
        <v>0.43934003270456468</v>
      </c>
      <c r="H392" s="24">
        <f t="shared" ca="1" si="217"/>
        <v>-0.34252532028398824</v>
      </c>
      <c r="I392" s="24">
        <f t="shared" ca="1" si="217"/>
        <v>0.33410597328528041</v>
      </c>
      <c r="J392" s="24">
        <f t="shared" ca="1" si="217"/>
        <v>-5.3249986763289105E-3</v>
      </c>
      <c r="K392" s="24">
        <f t="shared" ca="1" si="217"/>
        <v>-0.53943897358810011</v>
      </c>
      <c r="L392" s="24">
        <f t="shared" ca="1" si="217"/>
        <v>0.42355911292085952</v>
      </c>
      <c r="M392" s="24">
        <f t="shared" ca="1" si="217"/>
        <v>-1.1391558801666102</v>
      </c>
      <c r="N392" s="24">
        <f ca="1">SQRT(Inputs!$B$38)*C392+SQRT(1-Inputs!$B$38)*_xlfn.NORM.S.INV(RAND())</f>
        <v>-0.23145483899272251</v>
      </c>
      <c r="O392" s="24">
        <f ca="1">SQRT(Inputs!$B$38)*D392+SQRT(1-Inputs!$B$38)*_xlfn.NORM.S.INV(RAND())</f>
        <v>-0.95036611798764326</v>
      </c>
      <c r="P392" s="24">
        <f ca="1">SQRT(Inputs!$B$38)*E392+SQRT(1-Inputs!$B$38)*_xlfn.NORM.S.INV(RAND())</f>
        <v>-0.80197626908072017</v>
      </c>
      <c r="Q392" s="24">
        <f ca="1">SQRT(Inputs!$B$38)*F392+SQRT(1-Inputs!$B$38)*_xlfn.NORM.S.INV(RAND())</f>
        <v>-0.35389060257029281</v>
      </c>
      <c r="R392" s="24">
        <f ca="1">SQRT(Inputs!$B$38)*G392+SQRT(1-Inputs!$B$38)*_xlfn.NORM.S.INV(RAND())</f>
        <v>1.2753705694651056</v>
      </c>
      <c r="S392" s="24">
        <f ca="1">SQRT(Inputs!$B$38)*H392+SQRT(1-Inputs!$B$38)*_xlfn.NORM.S.INV(RAND())</f>
        <v>-0.28022089573348119</v>
      </c>
      <c r="T392" s="24">
        <f ca="1">SQRT(Inputs!$B$38)*I392+SQRT(1-Inputs!$B$38)*_xlfn.NORM.S.INV(RAND())</f>
        <v>0.16443322922218404</v>
      </c>
      <c r="U392" s="24">
        <f ca="1">SQRT(Inputs!$B$38)*J392+SQRT(1-Inputs!$B$38)*_xlfn.NORM.S.INV(RAND())</f>
        <v>-0.49926581589454827</v>
      </c>
      <c r="V392" s="24">
        <f ca="1">SQRT(Inputs!$B$38)*K392+SQRT(1-Inputs!$B$38)*_xlfn.NORM.S.INV(RAND())</f>
        <v>-0.53287435446159415</v>
      </c>
      <c r="W392" s="24">
        <f ca="1">SQRT(Inputs!$B$38)*L392+SQRT(1-Inputs!$B$38)*_xlfn.NORM.S.INV(RAND())</f>
        <v>-0.12381444327236057</v>
      </c>
      <c r="X392" s="24">
        <f ca="1">SQRT(Inputs!$B$38)*M392+SQRT(1-Inputs!$B$38)*_xlfn.NORM.S.INV(RAND())</f>
        <v>3.197046648805868E-2</v>
      </c>
      <c r="Y392" s="24">
        <f ca="1">SQRT(Inputs!$B$38)*C392+SQRT(1-Inputs!$B$38)*_xlfn.NORM.S.INV(RAND())</f>
        <v>0.59257781652116082</v>
      </c>
      <c r="Z392" s="24">
        <f ca="1">SQRT(Inputs!$B$38)*D392+SQRT(1-Inputs!$B$38)*_xlfn.NORM.S.INV(RAND())</f>
        <v>-2.7830238606938176</v>
      </c>
      <c r="AA392" s="24">
        <f ca="1">SQRT(Inputs!$B$38)*E392+SQRT(1-Inputs!$B$38)*_xlfn.NORM.S.INV(RAND())</f>
        <v>0.2914052880018565</v>
      </c>
      <c r="AB392" s="24">
        <f ca="1">SQRT(Inputs!$B$38)*F392+SQRT(1-Inputs!$B$38)*_xlfn.NORM.S.INV(RAND())</f>
        <v>0.28008685421200424</v>
      </c>
      <c r="AC392" s="24">
        <f ca="1">SQRT(Inputs!$B$38)*G392+SQRT(1-Inputs!$B$38)*_xlfn.NORM.S.INV(RAND())</f>
        <v>-1.1163289055279753</v>
      </c>
      <c r="AD392" s="24">
        <f ca="1">SQRT(Inputs!$B$38)*H392+SQRT(1-Inputs!$B$38)*_xlfn.NORM.S.INV(RAND())</f>
        <v>0.16882593624146852</v>
      </c>
      <c r="AE392" s="24">
        <f ca="1">SQRT(Inputs!$B$38)*I392+SQRT(1-Inputs!$B$38)*_xlfn.NORM.S.INV(RAND())</f>
        <v>-0.65108760966940926</v>
      </c>
      <c r="AF392" s="24">
        <f ca="1">SQRT(Inputs!$B$38)*J392+SQRT(1-Inputs!$B$38)*_xlfn.NORM.S.INV(RAND())</f>
        <v>0.53984920486454679</v>
      </c>
      <c r="AG392" s="24">
        <f ca="1">SQRT(Inputs!$B$38)*K392+SQRT(1-Inputs!$B$38)*_xlfn.NORM.S.INV(RAND())</f>
        <v>-1.7531448271256298</v>
      </c>
      <c r="AH392" s="24">
        <f ca="1">SQRT(Inputs!$B$38)*L392+SQRT(1-Inputs!$B$38)*_xlfn.NORM.S.INV(RAND())</f>
        <v>-5.3209398159911214E-2</v>
      </c>
      <c r="AI392" s="24">
        <f ca="1">SQRT(Inputs!$B$38)*M392+SQRT(1-Inputs!$B$38)*_xlfn.NORM.S.INV(RAND())</f>
        <v>1.0112439216423241</v>
      </c>
      <c r="AJ392" s="24">
        <f ca="1">SQRT(Inputs!$B$38)*C392+SQRT(1-Inputs!$B$38)*_xlfn.NORM.S.INV(RAND())</f>
        <v>-2.4628911640558941</v>
      </c>
      <c r="AK392" s="24">
        <f ca="1">SQRT(Inputs!$B$38)*D392+SQRT(1-Inputs!$B$38)*_xlfn.NORM.S.INV(RAND())</f>
        <v>0.53952537837524828</v>
      </c>
      <c r="AL392" s="24">
        <f ca="1">SQRT(Inputs!$B$38)*E392+SQRT(1-Inputs!$B$38)*_xlfn.NORM.S.INV(RAND())</f>
        <v>0.4628778578333278</v>
      </c>
      <c r="AM392" s="24">
        <f ca="1">SQRT(Inputs!$B$38)*F392+SQRT(1-Inputs!$B$38)*_xlfn.NORM.S.INV(RAND())</f>
        <v>1.6595156346688027</v>
      </c>
      <c r="AN392" s="24">
        <f ca="1">SQRT(Inputs!$B$38)*G392+SQRT(1-Inputs!$B$38)*_xlfn.NORM.S.INV(RAND())</f>
        <v>0.19583419238737237</v>
      </c>
      <c r="AO392" s="24">
        <f ca="1">SQRT(Inputs!$B$38)*H392+SQRT(1-Inputs!$B$38)*_xlfn.NORM.S.INV(RAND())</f>
        <v>0.26479469436715858</v>
      </c>
      <c r="AP392" s="24">
        <f ca="1">SQRT(Inputs!$B$38)*I392+SQRT(1-Inputs!$B$38)*_xlfn.NORM.S.INV(RAND())</f>
        <v>-1.36525607202191</v>
      </c>
      <c r="AQ392" s="24">
        <f ca="1">SQRT(Inputs!$B$38)*J392+SQRT(1-Inputs!$B$38)*_xlfn.NORM.S.INV(RAND())</f>
        <v>0.8066876100717526</v>
      </c>
      <c r="AR392" s="24">
        <f ca="1">SQRT(Inputs!$B$38)*K392+SQRT(1-Inputs!$B$38)*_xlfn.NORM.S.INV(RAND())</f>
        <v>-2.590796871632342</v>
      </c>
      <c r="AS392" s="24">
        <f ca="1">SQRT(Inputs!$B$38)*L392+SQRT(1-Inputs!$B$38)*_xlfn.NORM.S.INV(RAND())</f>
        <v>1.4560834355887586</v>
      </c>
      <c r="AT392" s="24">
        <f ca="1">SQRT(Inputs!$B$38)*M392+SQRT(1-Inputs!$B$38)*_xlfn.NORM.S.INV(RAND())</f>
        <v>-0.72338642990335678</v>
      </c>
      <c r="AU392" s="15">
        <f ca="1">Inputs!$B$6*EXP($B$8-0.5*C$5^2+C$5*N392)</f>
        <v>4779.762364000595</v>
      </c>
      <c r="AV392" s="15">
        <f t="shared" ca="1" si="183"/>
        <v>5059.357389261404</v>
      </c>
      <c r="AW392" s="15">
        <f t="shared" ca="1" si="184"/>
        <v>5536.5059543150937</v>
      </c>
      <c r="AX392" s="15">
        <f t="shared" ca="1" si="185"/>
        <v>6467.1725413893801</v>
      </c>
      <c r="AY392" s="15">
        <f t="shared" ca="1" si="186"/>
        <v>9172.9531974462516</v>
      </c>
      <c r="AZ392" s="15">
        <f t="shared" ca="1" si="187"/>
        <v>10877.870161679128</v>
      </c>
      <c r="BA392" s="15">
        <f t="shared" ca="1" si="188"/>
        <v>13542.802941048649</v>
      </c>
      <c r="BB392" s="15">
        <f t="shared" ca="1" si="189"/>
        <v>15771.540688047877</v>
      </c>
      <c r="BC392" s="15">
        <f t="shared" ca="1" si="190"/>
        <v>18347.656749304846</v>
      </c>
      <c r="BD392" s="15">
        <f t="shared" ca="1" si="191"/>
        <v>22218.802583528228</v>
      </c>
      <c r="BE392" s="15">
        <f t="shared" ca="1" si="192"/>
        <v>27305.688458087414</v>
      </c>
      <c r="BF392" s="15">
        <f ca="1">Inputs!$B$13*EXP($B$9-0.5*C$6^2+C$6*Y392)</f>
        <v>15555.140078429447</v>
      </c>
      <c r="BG392" s="15">
        <f t="shared" ca="1" si="193"/>
        <v>11473.504381662149</v>
      </c>
      <c r="BH392" s="15">
        <f t="shared" ca="1" si="194"/>
        <v>14712.691173478706</v>
      </c>
      <c r="BI392" s="15">
        <f t="shared" ca="1" si="195"/>
        <v>18803.976387128037</v>
      </c>
      <c r="BJ392" s="15">
        <f t="shared" ca="1" si="196"/>
        <v>19626.059251092149</v>
      </c>
      <c r="BK392" s="15">
        <f t="shared" ca="1" si="197"/>
        <v>24647.314016615157</v>
      </c>
      <c r="BL392" s="15">
        <f t="shared" ca="1" si="198"/>
        <v>27826.480327934063</v>
      </c>
      <c r="BM392" s="15">
        <f t="shared" ca="1" si="199"/>
        <v>36577.331265786226</v>
      </c>
      <c r="BN392" s="15">
        <f t="shared" ca="1" si="200"/>
        <v>36461.29944301107</v>
      </c>
      <c r="BO392" s="15">
        <f t="shared" ca="1" si="201"/>
        <v>44585.251107728662</v>
      </c>
      <c r="BP392" s="15">
        <f t="shared" ca="1" si="202"/>
        <v>61537.578656406462</v>
      </c>
      <c r="BQ392" s="15">
        <f ca="1">Inputs!$B$20*EXP($B$10-0.5*C$7^2+C$7*AJ392)</f>
        <v>1790.7392934954441</v>
      </c>
      <c r="BR392" s="15">
        <f t="shared" ca="1" si="203"/>
        <v>2883.9259476009042</v>
      </c>
      <c r="BS392" s="15">
        <f t="shared" ca="1" si="204"/>
        <v>4510.7331637165535</v>
      </c>
      <c r="BT392" s="15">
        <f t="shared" ca="1" si="205"/>
        <v>9611.9306973007424</v>
      </c>
      <c r="BU392" s="15">
        <f t="shared" ca="1" si="206"/>
        <v>13967.40532011209</v>
      </c>
      <c r="BV392" s="15">
        <f t="shared" ca="1" si="207"/>
        <v>20627.282992062599</v>
      </c>
      <c r="BW392" s="15">
        <f t="shared" ca="1" si="208"/>
        <v>21560.685812202842</v>
      </c>
      <c r="BX392" s="15">
        <f t="shared" ca="1" si="209"/>
        <v>35449.411907865331</v>
      </c>
      <c r="BY392" s="15">
        <f t="shared" ca="1" si="210"/>
        <v>30257.093349593531</v>
      </c>
      <c r="BZ392" s="15">
        <f t="shared" ca="1" si="211"/>
        <v>55485.439934643706</v>
      </c>
      <c r="CA392" s="15">
        <f t="shared" ca="1" si="212"/>
        <v>68538.495677999526</v>
      </c>
      <c r="CB392" s="15">
        <f ca="1">(AU392*DCF!C$10-DCF!C$5*MAX(AU392*DCF!C$10,0)-MAX(AU392-Inputs!$B$6,0)/Inputs!$B$10)*DCF!C$6</f>
        <v>1044.3753975262191</v>
      </c>
      <c r="CC392" s="15">
        <f ca="1">(AV392*DCF!D$10-DCF!D$5*MAX(AV392*DCF!D$10,0)-MAX(AV392-AU392,0)/Inputs!$B$10)*DCF!D$6</f>
        <v>1165.0121582230533</v>
      </c>
      <c r="CD392" s="15">
        <f ca="1">(AW392*DCF!E$10-DCF!E$5*MAX(AW392*DCF!E$10,0)-MAX(AW392-AV392,0)/Inputs!$B$10)*DCF!E$6</f>
        <v>1170.8174747216324</v>
      </c>
      <c r="CE392" s="15">
        <f ca="1">(AX392*DCF!F$10-DCF!F$5*MAX(AX392*DCF!F$10,0)-MAX(AX392-AW392,0)/Inputs!$B$10)*DCF!F$6</f>
        <v>1218.12481632153</v>
      </c>
      <c r="CF392" s="15">
        <f ca="1">(AY392*DCF!G$10-DCF!G$5*MAX(AY392*DCF!G$10,0)-MAX(AY392-AX392,0)/Inputs!$B$10)*DCF!G$6</f>
        <v>1369.896085226248</v>
      </c>
      <c r="CG392" s="15">
        <f ca="1">(AZ392*DCF!H$10-DCF!H$5*MAX(AZ392*DCF!H$10,0)-MAX(AZ392-AY392,0)/Inputs!$B$10)*DCF!H$6</f>
        <v>1809.2077227122152</v>
      </c>
      <c r="CH392" s="15">
        <f ca="1">(BA392*DCF!I$10-DCF!I$5*MAX(BA392*DCF!I$10,0)-MAX(BA392-AZ392,0)/Inputs!$B$10)*DCF!I$6</f>
        <v>2036.6337077512778</v>
      </c>
      <c r="CI392" s="15">
        <f ca="1">(BB392*DCF!J$10-DCF!J$5*MAX(BB392*DCF!J$10,0)-MAX(BB392-BA392,0)/Inputs!$B$10)*DCF!J$6</f>
        <v>2368.704498251313</v>
      </c>
      <c r="CJ392" s="15">
        <f ca="1">(BC392*DCF!K$10-DCF!K$5*MAX(BC392*DCF!K$10,0)-MAX(BC392-BB392,0)/Inputs!$B$10)*DCF!K$6</f>
        <v>2593.0610386917988</v>
      </c>
      <c r="CK392" s="15">
        <f ca="1">(BD392*DCF!L$10-DCF!L$5*MAX(BD392*DCF!L$10,0)-MAX(BD392-BC392,0)/Inputs!$B$10)*DCF!L$6</f>
        <v>2850.4161059396479</v>
      </c>
      <c r="CL392" s="15">
        <f ca="1">(BE392*DCF!M$10-DCF!M$5*MAX(BE392*DCF!M$10,0)-MAX(BE392-BD392,0)/Inputs!$B$10)*DCF!M$6</f>
        <v>3245.502943862165</v>
      </c>
      <c r="CM392" s="15">
        <f ca="1">(BF392*DCF!C$28-DCF!C$5*MAX(BF392*DCF!C$28,0)-MAX(BF392-Inputs!$B$13,0)/Inputs!$B$17)*DCF!C$6</f>
        <v>3784.7077835796858</v>
      </c>
      <c r="CN392" s="15">
        <f ca="1">(BG392*DCF!D$28-DCF!D$5*MAX(BG392*DCF!D$28,0)-MAX(BG392-BF392,0)/Inputs!$B$17)*DCF!D$6</f>
        <v>3379.2116631289236</v>
      </c>
      <c r="CO392" s="15">
        <f ca="1">(BH392*DCF!E$28-DCF!E$5*MAX(BH392*DCF!E$28,0)-MAX(BH392-BG392,0)/Inputs!$B$17)*DCF!E$6</f>
        <v>3528.4969910663553</v>
      </c>
      <c r="CP392" s="15">
        <f ca="1">(BI392*DCF!F$28-DCF!F$5*MAX(BI392*DCF!F$28,0)-MAX(BI392-BH392,0)/Inputs!$B$17)*DCF!F$6</f>
        <v>4359.9011353084952</v>
      </c>
      <c r="CQ392" s="15">
        <f ca="1">(BJ392*DCF!G$28-DCF!G$5*MAX(BJ392*DCF!G$28,0)-MAX(BJ392-BI392,0)/Inputs!$B$17)*DCF!G$6</f>
        <v>4953.8637586466357</v>
      </c>
      <c r="CR392" s="15">
        <f ca="1">(BK392*DCF!H$28-DCF!H$5*MAX(BK392*DCF!H$28,0)-MAX(BK392-BJ392,0)/Inputs!$B$17)*DCF!H$6</f>
        <v>5315.3906071010497</v>
      </c>
      <c r="CS392" s="15">
        <f ca="1">(BL392*DCF!I$28-DCF!I$5*MAX(BL392*DCF!I$28,0)-MAX(BL392-BK392,0)/Inputs!$B$17)*DCF!I$6</f>
        <v>6087.1735307600848</v>
      </c>
      <c r="CT392" s="15">
        <f ca="1">(BM392*DCF!J$28-DCF!J$5*MAX(BM392*DCF!J$28,0)-MAX(BM392-BL392,0)/Inputs!$B$17)*DCF!J$6</f>
        <v>6999.4900413907799</v>
      </c>
      <c r="CU392" s="15">
        <f ca="1">(BN392*DCF!K$28-DCF!K$5*MAX(BN392*DCF!K$28,0)-MAX(BN392-BM392,0)/Inputs!$B$17)*DCF!K$6</f>
        <v>7700.01509565368</v>
      </c>
      <c r="CV392" s="15">
        <f ca="1">(BO392*DCF!L$28-DCF!L$5*MAX(BO392*DCF!L$28,0)-MAX(BO392-BN392,0)/Inputs!$B$17)*DCF!L$6</f>
        <v>7976.4547573403297</v>
      </c>
      <c r="CW392" s="15">
        <f ca="1">(BP392*DCF!M$28-DCF!M$5*MAX(BP392*DCF!M$28,0)-MAX(BP392-BO392,0)/Inputs!$B$17)*DCF!M$6</f>
        <v>9806.3364604986837</v>
      </c>
      <c r="CX392" s="15">
        <f ca="1">(BQ392*DCF!C$46-DCF!C$5*MAX(BQ392*DCF!C$46,0)-MAX(BQ392-Inputs!$B$20,0)/Inputs!$B$24)*DCF!C$6</f>
        <v>-413.56565669640742</v>
      </c>
      <c r="CY392" s="15">
        <f ca="1">(BR392*DCF!D$46-DCF!D$5*MAX(BR392*DCF!D$46,0)-MAX(BR392-BQ392,0)/Inputs!$B$24)*DCF!D$6</f>
        <v>-958.67257626669164</v>
      </c>
      <c r="CZ392" s="15">
        <f ca="1">(BS392*DCF!E$46-DCF!E$5*MAX(BS392*DCF!E$46,0)-MAX(BS392-BR392,0)/Inputs!$B$24)*DCF!E$6</f>
        <v>-1174.6446696836504</v>
      </c>
      <c r="DA392" s="15">
        <f ca="1">(BT392*DCF!F$46-DCF!F$5*MAX(BT392*DCF!F$46,0)-MAX(BT392-BS392,0)/Inputs!$B$24)*DCF!F$6</f>
        <v>-2557.5088477726154</v>
      </c>
      <c r="DB392" s="15">
        <f ca="1">(BU392*DCF!G$46-DCF!G$5*MAX(BU392*DCF!G$46,0)-MAX(BU392-BT392,0)/Inputs!$B$24)*DCF!G$6</f>
        <v>-1934.9315281878223</v>
      </c>
      <c r="DC392" s="15">
        <f ca="1">(BV392*DCF!H$46-DCF!H$5*MAX(BV392*DCF!H$46,0)-MAX(BV392-BU392,0)/Inputs!$B$24)*DCF!H$6</f>
        <v>-2069.5161808111084</v>
      </c>
      <c r="DD392" s="15">
        <f ca="1">(BW392*DCF!I$46-DCF!I$5*MAX(BW392*DCF!I$46,0)-MAX(BW392-BV392,0)/Inputs!$B$24)*DCF!I$6</f>
        <v>230.00855468740443</v>
      </c>
      <c r="DE392" s="15">
        <f ca="1">(BX392*DCF!J$46-DCF!J$5*MAX(BX392*DCF!J$46,0)-MAX(BX392-BW392,0)/Inputs!$B$24)*DCF!J$6</f>
        <v>-2196.0584795399427</v>
      </c>
      <c r="DF392" s="15">
        <f ca="1">(BY392*DCF!K$46-DCF!K$5*MAX(BY392*DCF!K$46,0)-MAX(BY392-BX392,0)/Inputs!$B$24)*DCF!K$6</f>
        <v>1728.3860346224744</v>
      </c>
      <c r="DG392" s="15">
        <f ca="1">(BZ392*DCF!L$46-DCF!L$5*MAX(BZ392*DCF!L$46,0)-MAX(BZ392-BY392,0)/Inputs!$B$24)*DCF!L$6</f>
        <v>-1873.8067194128184</v>
      </c>
      <c r="DH392" s="15">
        <f ca="1">(CA392*DCF!M$46-DCF!M$5*MAX(CA392*DCF!M$46,0)-MAX(CA392-BZ392,0)/Inputs!$B$24)*DCF!M$6</f>
        <v>2644.3267975984563</v>
      </c>
      <c r="DI392" s="15">
        <f ca="1">SUM(CB392:CL392)+BE392*DCF!M$10*(1+Inputs!$B$30)*(1-Inputs!$B$33)*(1-Inputs!$B$30/Inputs!$B$31)/(Inputs!$B$29-Inputs!$B$30)*DCF!M$6</f>
        <v>96863.844008433429</v>
      </c>
      <c r="DJ392" s="15">
        <f ca="1">SUM(CM392:CW392)+BP392*DCF!M$28*(1+Inputs!$B$30)*(1-Inputs!$B$33)*(1-Inputs!$B$30/Inputs!$B$31)/(Inputs!$B$29-Inputs!$B$30)*DCF!M$6</f>
        <v>292237.56869249273</v>
      </c>
      <c r="DK392" s="15">
        <f ca="1">SUM(CX392:DH392)+CA392*DCF!M$46*(1+Inputs!$B$30)*(1-Inputs!$B$33)*(1-Inputs!$B$30/Inputs!$B$31)/(Inputs!$B$29-Inputs!$B$30)*DCF!M$6</f>
        <v>97392.649950565377</v>
      </c>
      <c r="DM392" s="15">
        <f ca="1">DI392+DJ392+DK392+Inputs!$B$34+Inputs!$B$36-Inputs!$B$35</f>
        <v>563345.06265149149</v>
      </c>
    </row>
    <row r="393" spans="1:117" x14ac:dyDescent="0.75">
      <c r="A393" s="11">
        <v>380</v>
      </c>
      <c r="C393" s="24">
        <f t="shared" ca="1" si="217"/>
        <v>-0.56802059812991312</v>
      </c>
      <c r="D393" s="24">
        <f t="shared" ca="1" si="217"/>
        <v>-0.35015740757451447</v>
      </c>
      <c r="E393" s="24">
        <f t="shared" ca="1" si="217"/>
        <v>-0.52195777131470256</v>
      </c>
      <c r="F393" s="24">
        <f t="shared" ca="1" si="217"/>
        <v>-0.26852288719657513</v>
      </c>
      <c r="G393" s="24">
        <f t="shared" ca="1" si="217"/>
        <v>-0.48352382422705875</v>
      </c>
      <c r="H393" s="24">
        <f t="shared" ca="1" si="217"/>
        <v>0.20618331825514652</v>
      </c>
      <c r="I393" s="24">
        <f t="shared" ca="1" si="217"/>
        <v>0.94718889546261942</v>
      </c>
      <c r="J393" s="24">
        <f t="shared" ca="1" si="217"/>
        <v>-0.48607733466551095</v>
      </c>
      <c r="K393" s="24">
        <f t="shared" ca="1" si="217"/>
        <v>-0.31103370680108033</v>
      </c>
      <c r="L393" s="24">
        <f t="shared" ca="1" si="217"/>
        <v>0.94109350193986419</v>
      </c>
      <c r="M393" s="24">
        <f t="shared" ca="1" si="217"/>
        <v>0.40657480733638141</v>
      </c>
      <c r="N393" s="24">
        <f ca="1">SQRT(Inputs!$B$38)*C393+SQRT(1-Inputs!$B$38)*_xlfn.NORM.S.INV(RAND())</f>
        <v>-1.2026340537098223</v>
      </c>
      <c r="O393" s="24">
        <f ca="1">SQRT(Inputs!$B$38)*D393+SQRT(1-Inputs!$B$38)*_xlfn.NORM.S.INV(RAND())</f>
        <v>-0.69808849420297781</v>
      </c>
      <c r="P393" s="24">
        <f ca="1">SQRT(Inputs!$B$38)*E393+SQRT(1-Inputs!$B$38)*_xlfn.NORM.S.INV(RAND())</f>
        <v>-1.4120197236676053</v>
      </c>
      <c r="Q393" s="24">
        <f ca="1">SQRT(Inputs!$B$38)*F393+SQRT(1-Inputs!$B$38)*_xlfn.NORM.S.INV(RAND())</f>
        <v>-0.68260181002476272</v>
      </c>
      <c r="R393" s="24">
        <f ca="1">SQRT(Inputs!$B$38)*G393+SQRT(1-Inputs!$B$38)*_xlfn.NORM.S.INV(RAND())</f>
        <v>0.11599326732089715</v>
      </c>
      <c r="S393" s="24">
        <f ca="1">SQRT(Inputs!$B$38)*H393+SQRT(1-Inputs!$B$38)*_xlfn.NORM.S.INV(RAND())</f>
        <v>-0.44672542776926555</v>
      </c>
      <c r="T393" s="24">
        <f ca="1">SQRT(Inputs!$B$38)*I393+SQRT(1-Inputs!$B$38)*_xlfn.NORM.S.INV(RAND())</f>
        <v>0.92244387173458764</v>
      </c>
      <c r="U393" s="24">
        <f ca="1">SQRT(Inputs!$B$38)*J393+SQRT(1-Inputs!$B$38)*_xlfn.NORM.S.INV(RAND())</f>
        <v>-0.89379200316521623</v>
      </c>
      <c r="V393" s="24">
        <f ca="1">SQRT(Inputs!$B$38)*K393+SQRT(1-Inputs!$B$38)*_xlfn.NORM.S.INV(RAND())</f>
        <v>-0.76536011372318047</v>
      </c>
      <c r="W393" s="24">
        <f ca="1">SQRT(Inputs!$B$38)*L393+SQRT(1-Inputs!$B$38)*_xlfn.NORM.S.INV(RAND())</f>
        <v>1.2437076790004109</v>
      </c>
      <c r="X393" s="24">
        <f ca="1">SQRT(Inputs!$B$38)*M393+SQRT(1-Inputs!$B$38)*_xlfn.NORM.S.INV(RAND())</f>
        <v>1.4980011358208667</v>
      </c>
      <c r="Y393" s="24">
        <f ca="1">SQRT(Inputs!$B$38)*C393+SQRT(1-Inputs!$B$38)*_xlfn.NORM.S.INV(RAND())</f>
        <v>-0.66954047954507834</v>
      </c>
      <c r="Z393" s="24">
        <f ca="1">SQRT(Inputs!$B$38)*D393+SQRT(1-Inputs!$B$38)*_xlfn.NORM.S.INV(RAND())</f>
        <v>-0.59438959290499926</v>
      </c>
      <c r="AA393" s="24">
        <f ca="1">SQRT(Inputs!$B$38)*E393+SQRT(1-Inputs!$B$38)*_xlfn.NORM.S.INV(RAND())</f>
        <v>0.33542397147588271</v>
      </c>
      <c r="AB393" s="24">
        <f ca="1">SQRT(Inputs!$B$38)*F393+SQRT(1-Inputs!$B$38)*_xlfn.NORM.S.INV(RAND())</f>
        <v>-0.25792664844975022</v>
      </c>
      <c r="AC393" s="24">
        <f ca="1">SQRT(Inputs!$B$38)*G393+SQRT(1-Inputs!$B$38)*_xlfn.NORM.S.INV(RAND())</f>
        <v>9.9733717223404905E-2</v>
      </c>
      <c r="AD393" s="24">
        <f ca="1">SQRT(Inputs!$B$38)*H393+SQRT(1-Inputs!$B$38)*_xlfn.NORM.S.INV(RAND())</f>
        <v>-1.0413188102613273</v>
      </c>
      <c r="AE393" s="24">
        <f ca="1">SQRT(Inputs!$B$38)*I393+SQRT(1-Inputs!$B$38)*_xlfn.NORM.S.INV(RAND())</f>
        <v>0.50365313234930476</v>
      </c>
      <c r="AF393" s="24">
        <f ca="1">SQRT(Inputs!$B$38)*J393+SQRT(1-Inputs!$B$38)*_xlfn.NORM.S.INV(RAND())</f>
        <v>0.22364896272768719</v>
      </c>
      <c r="AG393" s="24">
        <f ca="1">SQRT(Inputs!$B$38)*K393+SQRT(1-Inputs!$B$38)*_xlfn.NORM.S.INV(RAND())</f>
        <v>0.77305204041867881</v>
      </c>
      <c r="AH393" s="24">
        <f ca="1">SQRT(Inputs!$B$38)*L393+SQRT(1-Inputs!$B$38)*_xlfn.NORM.S.INV(RAND())</f>
        <v>0.28555220263375763</v>
      </c>
      <c r="AI393" s="24">
        <f ca="1">SQRT(Inputs!$B$38)*M393+SQRT(1-Inputs!$B$38)*_xlfn.NORM.S.INV(RAND())</f>
        <v>-5.8987814044583392E-2</v>
      </c>
      <c r="AJ393" s="24">
        <f ca="1">SQRT(Inputs!$B$38)*C393+SQRT(1-Inputs!$B$38)*_xlfn.NORM.S.INV(RAND())</f>
        <v>-1.5570304429684407</v>
      </c>
      <c r="AK393" s="24">
        <f ca="1">SQRT(Inputs!$B$38)*D393+SQRT(1-Inputs!$B$38)*_xlfn.NORM.S.INV(RAND())</f>
        <v>0.64038146904842164</v>
      </c>
      <c r="AL393" s="24">
        <f ca="1">SQRT(Inputs!$B$38)*E393+SQRT(1-Inputs!$B$38)*_xlfn.NORM.S.INV(RAND())</f>
        <v>-0.68286369993633811</v>
      </c>
      <c r="AM393" s="24">
        <f ca="1">SQRT(Inputs!$B$38)*F393+SQRT(1-Inputs!$B$38)*_xlfn.NORM.S.INV(RAND())</f>
        <v>-0.21766000567383093</v>
      </c>
      <c r="AN393" s="24">
        <f ca="1">SQRT(Inputs!$B$38)*G393+SQRT(1-Inputs!$B$38)*_xlfn.NORM.S.INV(RAND())</f>
        <v>-1.9582065898341874</v>
      </c>
      <c r="AO393" s="24">
        <f ca="1">SQRT(Inputs!$B$38)*H393+SQRT(1-Inputs!$B$38)*_xlfn.NORM.S.INV(RAND())</f>
        <v>1.0214581028045766</v>
      </c>
      <c r="AP393" s="24">
        <f ca="1">SQRT(Inputs!$B$38)*I393+SQRT(1-Inputs!$B$38)*_xlfn.NORM.S.INV(RAND())</f>
        <v>0.14115299382944196</v>
      </c>
      <c r="AQ393" s="24">
        <f ca="1">SQRT(Inputs!$B$38)*J393+SQRT(1-Inputs!$B$38)*_xlfn.NORM.S.INV(RAND())</f>
        <v>-6.9171530719457669E-2</v>
      </c>
      <c r="AR393" s="24">
        <f ca="1">SQRT(Inputs!$B$38)*K393+SQRT(1-Inputs!$B$38)*_xlfn.NORM.S.INV(RAND())</f>
        <v>-1.3822038555391316</v>
      </c>
      <c r="AS393" s="24">
        <f ca="1">SQRT(Inputs!$B$38)*L393+SQRT(1-Inputs!$B$38)*_xlfn.NORM.S.INV(RAND())</f>
        <v>-0.87793075029024237</v>
      </c>
      <c r="AT393" s="24">
        <f ca="1">SQRT(Inputs!$B$38)*M393+SQRT(1-Inputs!$B$38)*_xlfn.NORM.S.INV(RAND())</f>
        <v>0.30967903666231444</v>
      </c>
      <c r="AU393" s="15">
        <f ca="1">Inputs!$B$6*EXP($B$8-0.5*C$5^2+C$5*N393)</f>
        <v>4084.4335974437963</v>
      </c>
      <c r="AV393" s="15">
        <f t="shared" ca="1" si="183"/>
        <v>4486.731993442696</v>
      </c>
      <c r="AW393" s="15">
        <f t="shared" ca="1" si="184"/>
        <v>4522.0496578861112</v>
      </c>
      <c r="AX393" s="15">
        <f t="shared" ca="1" si="185"/>
        <v>5069.6607732457287</v>
      </c>
      <c r="AY393" s="15">
        <f t="shared" ca="1" si="186"/>
        <v>6280.1439178723704</v>
      </c>
      <c r="AZ393" s="15">
        <f t="shared" ca="1" si="187"/>
        <v>7312.0867280772491</v>
      </c>
      <c r="BA393" s="15">
        <f t="shared" ca="1" si="188"/>
        <v>9855.0759935261776</v>
      </c>
      <c r="BB393" s="15">
        <f t="shared" ca="1" si="189"/>
        <v>11032.120310922523</v>
      </c>
      <c r="BC393" s="15">
        <f t="shared" ca="1" si="190"/>
        <v>12549.288826027658</v>
      </c>
      <c r="BD393" s="15">
        <f t="shared" ca="1" si="191"/>
        <v>17270.678699983226</v>
      </c>
      <c r="BE393" s="15">
        <f t="shared" ca="1" si="192"/>
        <v>24256.700352653028</v>
      </c>
      <c r="BF393" s="15">
        <f ca="1">Inputs!$B$13*EXP($B$9-0.5*C$6^2+C$6*Y393)</f>
        <v>12111.78685259134</v>
      </c>
      <c r="BG393" s="15">
        <f t="shared" ca="1" si="193"/>
        <v>13259.868275440169</v>
      </c>
      <c r="BH393" s="15">
        <f t="shared" ca="1" si="194"/>
        <v>17127.97224893485</v>
      </c>
      <c r="BI393" s="15">
        <f t="shared" ca="1" si="195"/>
        <v>20151.123946040279</v>
      </c>
      <c r="BJ393" s="15">
        <f t="shared" ca="1" si="196"/>
        <v>25061.678839164957</v>
      </c>
      <c r="BK393" s="15">
        <f t="shared" ca="1" si="197"/>
        <v>26692.87102884036</v>
      </c>
      <c r="BL393" s="15">
        <f t="shared" ca="1" si="198"/>
        <v>35000.46811195695</v>
      </c>
      <c r="BM393" s="15">
        <f t="shared" ca="1" si="199"/>
        <v>44235.216779569586</v>
      </c>
      <c r="BN393" s="15">
        <f t="shared" ca="1" si="200"/>
        <v>59684.535321482326</v>
      </c>
      <c r="BO393" s="15">
        <f t="shared" ca="1" si="201"/>
        <v>75914.095420536338</v>
      </c>
      <c r="BP393" s="15">
        <f t="shared" ca="1" si="202"/>
        <v>92813.667571594371</v>
      </c>
      <c r="BQ393" s="15">
        <f ca="1">Inputs!$B$20*EXP($B$10-0.5*C$7^2+C$7*AJ393)</f>
        <v>2469.2677852300517</v>
      </c>
      <c r="BR393" s="15">
        <f t="shared" ca="1" si="203"/>
        <v>4106.107651328296</v>
      </c>
      <c r="BS393" s="15">
        <f t="shared" ca="1" si="204"/>
        <v>4621.5141529308485</v>
      </c>
      <c r="BT393" s="15">
        <f t="shared" ca="1" si="205"/>
        <v>6018.4159959546841</v>
      </c>
      <c r="BU393" s="15">
        <f t="shared" ca="1" si="206"/>
        <v>5193.1085608729099</v>
      </c>
      <c r="BV393" s="15">
        <f t="shared" ca="1" si="207"/>
        <v>9094.7364470421144</v>
      </c>
      <c r="BW393" s="15">
        <f t="shared" ca="1" si="208"/>
        <v>13076.060394141321</v>
      </c>
      <c r="BX393" s="15">
        <f t="shared" ca="1" si="209"/>
        <v>18037.10666291909</v>
      </c>
      <c r="BY393" s="15">
        <f t="shared" ca="1" si="210"/>
        <v>19400.30571594432</v>
      </c>
      <c r="BZ393" s="15">
        <f t="shared" ca="1" si="211"/>
        <v>23164.202094112417</v>
      </c>
      <c r="CA393" s="15">
        <f t="shared" ca="1" si="212"/>
        <v>34379.468773692191</v>
      </c>
      <c r="CB393" s="15">
        <f ca="1">(AU393*DCF!C$10-DCF!C$5*MAX(AU393*DCF!C$10,0)-MAX(AU393-Inputs!$B$6,0)/Inputs!$B$10)*DCF!C$6</f>
        <v>1048.9197803829952</v>
      </c>
      <c r="CC393" s="15">
        <f ca="1">(AV393*DCF!D$10-DCF!D$5*MAX(AV393*DCF!D$10,0)-MAX(AV393-AU393,0)/Inputs!$B$10)*DCF!D$6</f>
        <v>995.52059182282073</v>
      </c>
      <c r="CD393" s="15">
        <f ca="1">(AW393*DCF!E$10-DCF!E$5*MAX(AW393*DCF!E$10,0)-MAX(AW393-AV393,0)/Inputs!$B$10)*DCF!E$6</f>
        <v>1036.1142804374397</v>
      </c>
      <c r="CE393" s="15">
        <f ca="1">(AX393*DCF!F$10-DCF!F$5*MAX(AX393*DCF!F$10,0)-MAX(AX393-AW393,0)/Inputs!$B$10)*DCF!F$6</f>
        <v>992.75457113169955</v>
      </c>
      <c r="CF393" s="15">
        <f ca="1">(AY393*DCF!G$10-DCF!G$5*MAX(AY393*DCF!G$10,0)-MAX(AY393-AX393,0)/Inputs!$B$10)*DCF!G$6</f>
        <v>1061.2841220729001</v>
      </c>
      <c r="CG393" s="15">
        <f ca="1">(AZ393*DCF!H$10-DCF!H$5*MAX(AZ393*DCF!H$10,0)-MAX(AZ393-AY393,0)/Inputs!$B$10)*DCF!H$6</f>
        <v>1236.4069371110047</v>
      </c>
      <c r="CH393" s="15">
        <f ca="1">(BA393*DCF!I$10-DCF!I$5*MAX(BA393*DCF!I$10,0)-MAX(BA393-AZ393,0)/Inputs!$B$10)*DCF!I$6</f>
        <v>1383.0235319261665</v>
      </c>
      <c r="CI393" s="15">
        <f ca="1">(BB393*DCF!J$10-DCF!J$5*MAX(BB393*DCF!J$10,0)-MAX(BB393-BA393,0)/Inputs!$B$10)*DCF!J$6</f>
        <v>1714.7757732837745</v>
      </c>
      <c r="CJ393" s="15">
        <f ca="1">(BC393*DCF!K$10-DCF!K$5*MAX(BC393*DCF!K$10,0)-MAX(BC393-BB393,0)/Inputs!$B$10)*DCF!K$6</f>
        <v>1807.8534616864481</v>
      </c>
      <c r="CK393" s="15">
        <f ca="1">(BD393*DCF!L$10-DCF!L$5*MAX(BD393*DCF!L$10,0)-MAX(BD393-BC393,0)/Inputs!$B$10)*DCF!L$6</f>
        <v>1994.1946099497093</v>
      </c>
      <c r="CL393" s="15">
        <f ca="1">(BE393*DCF!M$10-DCF!M$5*MAX(BE393*DCF!M$10,0)-MAX(BE393-BD393,0)/Inputs!$B$10)*DCF!M$6</f>
        <v>2588.3792256466168</v>
      </c>
      <c r="CM393" s="15">
        <f ca="1">(BF393*DCF!C$28-DCF!C$5*MAX(BF393*DCF!C$28,0)-MAX(BF393-Inputs!$B$13,0)/Inputs!$B$17)*DCF!C$6</f>
        <v>3529.0506528845513</v>
      </c>
      <c r="CN393" s="15">
        <f ca="1">(BG393*DCF!D$28-DCF!D$5*MAX(BG393*DCF!D$28,0)-MAX(BG393-BF393,0)/Inputs!$B$17)*DCF!D$6</f>
        <v>3660.3986236103901</v>
      </c>
      <c r="CO393" s="15">
        <f ca="1">(BH393*DCF!E$28-DCF!E$5*MAX(BH393*DCF!E$28,0)-MAX(BH393-BG393,0)/Inputs!$B$17)*DCF!E$6</f>
        <v>4088.5966796007242</v>
      </c>
      <c r="CP393" s="15">
        <f ca="1">(BI393*DCF!F$28-DCF!F$5*MAX(BI393*DCF!F$28,0)-MAX(BI393-BH393,0)/Inputs!$B$17)*DCF!F$6</f>
        <v>4920.0868023495223</v>
      </c>
      <c r="CQ393" s="15">
        <f ca="1">(BJ393*DCF!G$28-DCF!G$5*MAX(BJ393*DCF!G$28,0)-MAX(BJ393-BI393,0)/Inputs!$B$17)*DCF!G$6</f>
        <v>5676.5358945663138</v>
      </c>
      <c r="CR393" s="15">
        <f ca="1">(BK393*DCF!H$28-DCF!H$5*MAX(BK393*DCF!H$28,0)-MAX(BK393-BJ393,0)/Inputs!$B$17)*DCF!H$6</f>
        <v>6348.0000113921587</v>
      </c>
      <c r="CS393" s="15">
        <f ca="1">(BL393*DCF!I$28-DCF!I$5*MAX(BL393*DCF!I$28,0)-MAX(BL393-BK393,0)/Inputs!$B$17)*DCF!I$6</f>
        <v>7038.0715070529814</v>
      </c>
      <c r="CT393" s="15">
        <f ca="1">(BM393*DCF!J$28-DCF!J$5*MAX(BM393*DCF!J$28,0)-MAX(BM393-BL393,0)/Inputs!$B$17)*DCF!J$6</f>
        <v>8643.6733551354737</v>
      </c>
      <c r="CU393" s="15">
        <f ca="1">(BN393*DCF!K$28-DCF!K$5*MAX(BN393*DCF!K$28,0)-MAX(BN393-BM393,0)/Inputs!$B$17)*DCF!K$6</f>
        <v>10712.037391845182</v>
      </c>
      <c r="CV393" s="15">
        <f ca="1">(BO393*DCF!L$28-DCF!L$5*MAX(BO393*DCF!L$28,0)-MAX(BO393-BN393,0)/Inputs!$B$17)*DCF!L$6</f>
        <v>13310.053675896379</v>
      </c>
      <c r="CW393" s="15">
        <f ca="1">(BP393*DCF!M$28-DCF!M$5*MAX(BP393*DCF!M$28,0)-MAX(BP393-BO393,0)/Inputs!$B$17)*DCF!M$6</f>
        <v>15696.46511170273</v>
      </c>
      <c r="CX393" s="15">
        <f ca="1">(BQ393*DCF!C$46-DCF!C$5*MAX(BQ393*DCF!C$46,0)-MAX(BQ393-Inputs!$B$20,0)/Inputs!$B$24)*DCF!C$6</f>
        <v>-570.26969635797957</v>
      </c>
      <c r="CY393" s="15">
        <f ca="1">(BR393*DCF!D$46-DCF!D$5*MAX(BR393*DCF!D$46,0)-MAX(BR393-BQ393,0)/Inputs!$B$24)*DCF!D$6</f>
        <v>-1399.2428042731308</v>
      </c>
      <c r="CZ393" s="15">
        <f ca="1">(BS393*DCF!E$46-DCF!E$5*MAX(BS393*DCF!E$46,0)-MAX(BS393-BR393,0)/Inputs!$B$24)*DCF!E$6</f>
        <v>-749.66114925908209</v>
      </c>
      <c r="DA393" s="15">
        <f ca="1">(BT393*DCF!F$46-DCF!F$5*MAX(BT393*DCF!F$46,0)-MAX(BT393-BS393,0)/Inputs!$B$24)*DCF!F$6</f>
        <v>-946.95522463485509</v>
      </c>
      <c r="DB393" s="15">
        <f ca="1">(BU393*DCF!G$46-DCF!G$5*MAX(BU393*DCF!G$46,0)-MAX(BU393-BT393,0)/Inputs!$B$24)*DCF!G$6</f>
        <v>-174.68591165806367</v>
      </c>
      <c r="DC393" s="15">
        <f ca="1">(BV393*DCF!H$46-DCF!H$5*MAX(BV393*DCF!H$46,0)-MAX(BV393-BU393,0)/Inputs!$B$24)*DCF!H$6</f>
        <v>-1212.4069599563979</v>
      </c>
      <c r="DD393" s="15">
        <f ca="1">(BW393*DCF!I$46-DCF!I$5*MAX(BW393*DCF!I$46,0)-MAX(BW393-BV393,0)/Inputs!$B$24)*DCF!I$6</f>
        <v>-840.88740280927414</v>
      </c>
      <c r="DE393" s="15">
        <f ca="1">(BX393*DCF!J$46-DCF!J$5*MAX(BX393*DCF!J$46,0)-MAX(BX393-BW393,0)/Inputs!$B$24)*DCF!J$6</f>
        <v>-558.98168717325871</v>
      </c>
      <c r="DF393" s="15">
        <f ca="1">(BY393*DCF!K$46-DCF!K$5*MAX(BY393*DCF!K$46,0)-MAX(BY393-BX393,0)/Inputs!$B$24)*DCF!K$6</f>
        <v>774.26268120418308</v>
      </c>
      <c r="DG393" s="15">
        <f ca="1">(BZ393*DCF!L$46-DCF!L$5*MAX(BZ393*DCF!L$46,0)-MAX(BZ393-BY393,0)/Inputs!$B$24)*DCF!L$6</f>
        <v>749.45202299159018</v>
      </c>
      <c r="DH393" s="15">
        <f ca="1">(CA393*DCF!M$46-DCF!M$5*MAX(CA393*DCF!M$46,0)-MAX(CA393-BZ393,0)/Inputs!$B$24)*DCF!M$6</f>
        <v>350.59437605409124</v>
      </c>
      <c r="DI393" s="15">
        <f ca="1">SUM(CB393:CL393)+BE393*DCF!M$10*(1+Inputs!$B$30)*(1-Inputs!$B$33)*(1-Inputs!$B$30/Inputs!$B$31)/(Inputs!$B$29-Inputs!$B$30)*DCF!M$6</f>
        <v>83365.944728540315</v>
      </c>
      <c r="DJ393" s="15">
        <f ca="1">SUM(CM393:CW393)+BP393*DCF!M$28*(1+Inputs!$B$30)*(1-Inputs!$B$33)*(1-Inputs!$B$30/Inputs!$B$31)/(Inputs!$B$29-Inputs!$B$30)*DCF!M$6</f>
        <v>428025.18861995795</v>
      </c>
      <c r="DK393" s="15">
        <f ca="1">SUM(CX393:DH393)+CA393*DCF!M$46*(1+Inputs!$B$30)*(1-Inputs!$B$33)*(1-Inputs!$B$30/Inputs!$B$31)/(Inputs!$B$29-Inputs!$B$30)*DCF!M$6</f>
        <v>48575.949476680755</v>
      </c>
      <c r="DM393" s="15">
        <f ca="1">DI393+DJ393+DK393+Inputs!$B$34+Inputs!$B$36-Inputs!$B$35</f>
        <v>636818.08282517898</v>
      </c>
    </row>
    <row r="394" spans="1:117" x14ac:dyDescent="0.75">
      <c r="A394" s="11">
        <v>381</v>
      </c>
      <c r="C394" s="24">
        <f t="shared" ref="C394:M403" ca="1" si="218">_xlfn.NORM.S.INV(RAND())</f>
        <v>-0.95123780988038709</v>
      </c>
      <c r="D394" s="24">
        <f t="shared" ca="1" si="218"/>
        <v>-0.70049506218182067</v>
      </c>
      <c r="E394" s="24">
        <f t="shared" ca="1" si="218"/>
        <v>-0.12078223169519688</v>
      </c>
      <c r="F394" s="24">
        <f t="shared" ca="1" si="218"/>
        <v>-1.2783029835793844</v>
      </c>
      <c r="G394" s="24">
        <f t="shared" ca="1" si="218"/>
        <v>1.0258729837125862</v>
      </c>
      <c r="H394" s="24">
        <f t="shared" ca="1" si="218"/>
        <v>1.3273867398688455</v>
      </c>
      <c r="I394" s="24">
        <f t="shared" ca="1" si="218"/>
        <v>-1.407579153785117</v>
      </c>
      <c r="J394" s="24">
        <f t="shared" ca="1" si="218"/>
        <v>1.4905796755182052</v>
      </c>
      <c r="K394" s="24">
        <f t="shared" ca="1" si="218"/>
        <v>1.6500262942780535</v>
      </c>
      <c r="L394" s="24">
        <f t="shared" ca="1" si="218"/>
        <v>2.5830711059756456E-2</v>
      </c>
      <c r="M394" s="24">
        <f t="shared" ca="1" si="218"/>
        <v>1.1327337060677838</v>
      </c>
      <c r="N394" s="24">
        <f ca="1">SQRT(Inputs!$B$38)*C394+SQRT(1-Inputs!$B$38)*_xlfn.NORM.S.INV(RAND())</f>
        <v>-1.2695975593074889</v>
      </c>
      <c r="O394" s="24">
        <f ca="1">SQRT(Inputs!$B$38)*D394+SQRT(1-Inputs!$B$38)*_xlfn.NORM.S.INV(RAND())</f>
        <v>-1.6903731803630899</v>
      </c>
      <c r="P394" s="24">
        <f ca="1">SQRT(Inputs!$B$38)*E394+SQRT(1-Inputs!$B$38)*_xlfn.NORM.S.INV(RAND())</f>
        <v>0.7958659519471134</v>
      </c>
      <c r="Q394" s="24">
        <f ca="1">SQRT(Inputs!$B$38)*F394+SQRT(1-Inputs!$B$38)*_xlfn.NORM.S.INV(RAND())</f>
        <v>-0.94172532849454238</v>
      </c>
      <c r="R394" s="24">
        <f ca="1">SQRT(Inputs!$B$38)*G394+SQRT(1-Inputs!$B$38)*_xlfn.NORM.S.INV(RAND())</f>
        <v>0.63589200646838584</v>
      </c>
      <c r="S394" s="24">
        <f ca="1">SQRT(Inputs!$B$38)*H394+SQRT(1-Inputs!$B$38)*_xlfn.NORM.S.INV(RAND())</f>
        <v>0.67839707422372586</v>
      </c>
      <c r="T394" s="24">
        <f ca="1">SQRT(Inputs!$B$38)*I394+SQRT(1-Inputs!$B$38)*_xlfn.NORM.S.INV(RAND())</f>
        <v>-0.44470285103521945</v>
      </c>
      <c r="U394" s="24">
        <f ca="1">SQRT(Inputs!$B$38)*J394+SQRT(1-Inputs!$B$38)*_xlfn.NORM.S.INV(RAND())</f>
        <v>-1.0290081574455212</v>
      </c>
      <c r="V394" s="24">
        <f ca="1">SQRT(Inputs!$B$38)*K394+SQRT(1-Inputs!$B$38)*_xlfn.NORM.S.INV(RAND())</f>
        <v>0.23743274910774703</v>
      </c>
      <c r="W394" s="24">
        <f ca="1">SQRT(Inputs!$B$38)*L394+SQRT(1-Inputs!$B$38)*_xlfn.NORM.S.INV(RAND())</f>
        <v>0.67944980977154057</v>
      </c>
      <c r="X394" s="24">
        <f ca="1">SQRT(Inputs!$B$38)*M394+SQRT(1-Inputs!$B$38)*_xlfn.NORM.S.INV(RAND())</f>
        <v>1.4093096466552311</v>
      </c>
      <c r="Y394" s="24">
        <f ca="1">SQRT(Inputs!$B$38)*C394+SQRT(1-Inputs!$B$38)*_xlfn.NORM.S.INV(RAND())</f>
        <v>-0.16740703997890199</v>
      </c>
      <c r="Z394" s="24">
        <f ca="1">SQRT(Inputs!$B$38)*D394+SQRT(1-Inputs!$B$38)*_xlfn.NORM.S.INV(RAND())</f>
        <v>-1.4802495865550886</v>
      </c>
      <c r="AA394" s="24">
        <f ca="1">SQRT(Inputs!$B$38)*E394+SQRT(1-Inputs!$B$38)*_xlfn.NORM.S.INV(RAND())</f>
        <v>-0.31484467461329047</v>
      </c>
      <c r="AB394" s="24">
        <f ca="1">SQRT(Inputs!$B$38)*F394+SQRT(1-Inputs!$B$38)*_xlfn.NORM.S.INV(RAND())</f>
        <v>-2.3939777163491613</v>
      </c>
      <c r="AC394" s="24">
        <f ca="1">SQRT(Inputs!$B$38)*G394+SQRT(1-Inputs!$B$38)*_xlfn.NORM.S.INV(RAND())</f>
        <v>1.4355752102772175</v>
      </c>
      <c r="AD394" s="24">
        <f ca="1">SQRT(Inputs!$B$38)*H394+SQRT(1-Inputs!$B$38)*_xlfn.NORM.S.INV(RAND())</f>
        <v>-0.33607216335881751</v>
      </c>
      <c r="AE394" s="24">
        <f ca="1">SQRT(Inputs!$B$38)*I394+SQRT(1-Inputs!$B$38)*_xlfn.NORM.S.INV(RAND())</f>
        <v>-0.23517556164500586</v>
      </c>
      <c r="AF394" s="24">
        <f ca="1">SQRT(Inputs!$B$38)*J394+SQRT(1-Inputs!$B$38)*_xlfn.NORM.S.INV(RAND())</f>
        <v>1.2587531779750285</v>
      </c>
      <c r="AG394" s="24">
        <f ca="1">SQRT(Inputs!$B$38)*K394+SQRT(1-Inputs!$B$38)*_xlfn.NORM.S.INV(RAND())</f>
        <v>2.1520564789506449</v>
      </c>
      <c r="AH394" s="24">
        <f ca="1">SQRT(Inputs!$B$38)*L394+SQRT(1-Inputs!$B$38)*_xlfn.NORM.S.INV(RAND())</f>
        <v>-0.71596361458237912</v>
      </c>
      <c r="AI394" s="24">
        <f ca="1">SQRT(Inputs!$B$38)*M394+SQRT(1-Inputs!$B$38)*_xlfn.NORM.S.INV(RAND())</f>
        <v>6.0908456957149859E-2</v>
      </c>
      <c r="AJ394" s="24">
        <f ca="1">SQRT(Inputs!$B$38)*C394+SQRT(1-Inputs!$B$38)*_xlfn.NORM.S.INV(RAND())</f>
        <v>-1.0950262206112198</v>
      </c>
      <c r="AK394" s="24">
        <f ca="1">SQRT(Inputs!$B$38)*D394+SQRT(1-Inputs!$B$38)*_xlfn.NORM.S.INV(RAND())</f>
        <v>-1.4722477305755604</v>
      </c>
      <c r="AL394" s="24">
        <f ca="1">SQRT(Inputs!$B$38)*E394+SQRT(1-Inputs!$B$38)*_xlfn.NORM.S.INV(RAND())</f>
        <v>0.39037508498532325</v>
      </c>
      <c r="AM394" s="24">
        <f ca="1">SQRT(Inputs!$B$38)*F394+SQRT(1-Inputs!$B$38)*_xlfn.NORM.S.INV(RAND())</f>
        <v>-1.5568142226079655</v>
      </c>
      <c r="AN394" s="24">
        <f ca="1">SQRT(Inputs!$B$38)*G394+SQRT(1-Inputs!$B$38)*_xlfn.NORM.S.INV(RAND())</f>
        <v>1.4551350857609235</v>
      </c>
      <c r="AO394" s="24">
        <f ca="1">SQRT(Inputs!$B$38)*H394+SQRT(1-Inputs!$B$38)*_xlfn.NORM.S.INV(RAND())</f>
        <v>0.6068444603942621</v>
      </c>
      <c r="AP394" s="24">
        <f ca="1">SQRT(Inputs!$B$38)*I394+SQRT(1-Inputs!$B$38)*_xlfn.NORM.S.INV(RAND())</f>
        <v>-1.0840134697263186</v>
      </c>
      <c r="AQ394" s="24">
        <f ca="1">SQRT(Inputs!$B$38)*J394+SQRT(1-Inputs!$B$38)*_xlfn.NORM.S.INV(RAND())</f>
        <v>0.24494610254142712</v>
      </c>
      <c r="AR394" s="24">
        <f ca="1">SQRT(Inputs!$B$38)*K394+SQRT(1-Inputs!$B$38)*_xlfn.NORM.S.INV(RAND())</f>
        <v>0.42397615939166217</v>
      </c>
      <c r="AS394" s="24">
        <f ca="1">SQRT(Inputs!$B$38)*L394+SQRT(1-Inputs!$B$38)*_xlfn.NORM.S.INV(RAND())</f>
        <v>-6.8788701460288613E-3</v>
      </c>
      <c r="AT394" s="24">
        <f ca="1">SQRT(Inputs!$B$38)*M394+SQRT(1-Inputs!$B$38)*_xlfn.NORM.S.INV(RAND())</f>
        <v>1.0934493543151902</v>
      </c>
      <c r="AU394" s="15">
        <f ca="1">Inputs!$B$6*EXP($B$8-0.5*C$5^2+C$5*N394)</f>
        <v>4040.3991066865556</v>
      </c>
      <c r="AV394" s="15">
        <f t="shared" ca="1" si="183"/>
        <v>3835.8359895566991</v>
      </c>
      <c r="AW394" s="15">
        <f t="shared" ca="1" si="184"/>
        <v>5207.1378567807142</v>
      </c>
      <c r="AX394" s="15">
        <f t="shared" ca="1" si="185"/>
        <v>5651.7534885176437</v>
      </c>
      <c r="AY394" s="15">
        <f t="shared" ca="1" si="186"/>
        <v>7439.4933186571479</v>
      </c>
      <c r="AZ394" s="15">
        <f t="shared" ca="1" si="187"/>
        <v>9804.4501637784142</v>
      </c>
      <c r="BA394" s="15">
        <f t="shared" ca="1" si="188"/>
        <v>11452.512939462651</v>
      </c>
      <c r="BB394" s="15">
        <f t="shared" ca="1" si="189"/>
        <v>12647.838253560101</v>
      </c>
      <c r="BC394" s="15">
        <f t="shared" ca="1" si="190"/>
        <v>15849.512547431746</v>
      </c>
      <c r="BD394" s="15">
        <f t="shared" ca="1" si="191"/>
        <v>20691.188025342923</v>
      </c>
      <c r="BE394" s="15">
        <f t="shared" ca="1" si="192"/>
        <v>28827.003033780962</v>
      </c>
      <c r="BF394" s="15">
        <f ca="1">Inputs!$B$13*EXP($B$9-0.5*C$6^2+C$6*Y394)</f>
        <v>13379.529546807678</v>
      </c>
      <c r="BG394" s="15">
        <f t="shared" ca="1" si="193"/>
        <v>12483.973236832207</v>
      </c>
      <c r="BH394" s="15">
        <f t="shared" ca="1" si="194"/>
        <v>14477.050860987883</v>
      </c>
      <c r="BI394" s="15">
        <f t="shared" ca="1" si="195"/>
        <v>12259.877893276845</v>
      </c>
      <c r="BJ394" s="15">
        <f t="shared" ca="1" si="196"/>
        <v>18485.14485745491</v>
      </c>
      <c r="BK394" s="15">
        <f t="shared" ca="1" si="197"/>
        <v>21672.379714009203</v>
      </c>
      <c r="BL394" s="15">
        <f t="shared" ca="1" si="198"/>
        <v>25822.792071704847</v>
      </c>
      <c r="BM394" s="15">
        <f t="shared" ca="1" si="199"/>
        <v>37114.428599806874</v>
      </c>
      <c r="BN394" s="15">
        <f t="shared" ca="1" si="200"/>
        <v>59075.22976328036</v>
      </c>
      <c r="BO394" s="15">
        <f t="shared" ca="1" si="201"/>
        <v>66881.654716991616</v>
      </c>
      <c r="BP394" s="15">
        <f t="shared" ca="1" si="202"/>
        <v>82888.808634578148</v>
      </c>
      <c r="BQ394" s="15">
        <f ca="1">Inputs!$B$20*EXP($B$10-0.5*C$7^2+C$7*AJ394)</f>
        <v>2908.933627644974</v>
      </c>
      <c r="BR394" s="15">
        <f t="shared" ca="1" si="203"/>
        <v>2472.9496547192389</v>
      </c>
      <c r="BS394" s="15">
        <f t="shared" ca="1" si="204"/>
        <v>3788.2182328072595</v>
      </c>
      <c r="BT394" s="15">
        <f t="shared" ca="1" si="205"/>
        <v>3471.8728321524491</v>
      </c>
      <c r="BU394" s="15">
        <f t="shared" ca="1" si="206"/>
        <v>6842.3302031440544</v>
      </c>
      <c r="BV394" s="15">
        <f t="shared" ca="1" si="207"/>
        <v>10914.365494560157</v>
      </c>
      <c r="BW394" s="15">
        <f t="shared" ca="1" si="208"/>
        <v>12107.941728424083</v>
      </c>
      <c r="BX394" s="15">
        <f t="shared" ca="1" si="209"/>
        <v>17787.25246818798</v>
      </c>
      <c r="BY394" s="15">
        <f t="shared" ca="1" si="210"/>
        <v>27028.899457617154</v>
      </c>
      <c r="BZ394" s="15">
        <f t="shared" ca="1" si="211"/>
        <v>37877.40228321062</v>
      </c>
      <c r="CA394" s="15">
        <f t="shared" ca="1" si="212"/>
        <v>64617.338147384966</v>
      </c>
      <c r="CB394" s="15">
        <f ca="1">(AU394*DCF!C$10-DCF!C$5*MAX(AU394*DCF!C$10,0)-MAX(AU394-Inputs!$B$6,0)/Inputs!$B$10)*DCF!C$6</f>
        <v>1037.6113217503787</v>
      </c>
      <c r="CC394" s="15">
        <f ca="1">(AV394*DCF!D$10-DCF!D$5*MAX(AV394*DCF!D$10,0)-MAX(AV394-AU394,0)/Inputs!$B$10)*DCF!D$6</f>
        <v>934.95903551863353</v>
      </c>
      <c r="CD394" s="15">
        <f ca="1">(AW394*DCF!E$10-DCF!E$5*MAX(AW394*DCF!E$10,0)-MAX(AW394-AV394,0)/Inputs!$B$10)*DCF!E$6</f>
        <v>893.37127206293781</v>
      </c>
      <c r="CE394" s="15">
        <f ca="1">(AX394*DCF!F$10-DCF!F$5*MAX(AX394*DCF!F$10,0)-MAX(AX394-AW394,0)/Inputs!$B$10)*DCF!F$6</f>
        <v>1141.2552897885198</v>
      </c>
      <c r="CF394" s="15">
        <f ca="1">(AY394*DCF!G$10-DCF!G$5*MAX(AY394*DCF!G$10,0)-MAX(AY394-AX394,0)/Inputs!$B$10)*DCF!G$6</f>
        <v>1189.1975862021604</v>
      </c>
      <c r="CG394" s="15">
        <f ca="1">(AZ394*DCF!H$10-DCF!H$5*MAX(AZ394*DCF!H$10,0)-MAX(AZ394-AY394,0)/Inputs!$B$10)*DCF!H$6</f>
        <v>1483.6005465438009</v>
      </c>
      <c r="CH394" s="15">
        <f ca="1">(BA394*DCF!I$10-DCF!I$5*MAX(BA394*DCF!I$10,0)-MAX(BA394-AZ394,0)/Inputs!$B$10)*DCF!I$6</f>
        <v>1821.6162869813647</v>
      </c>
      <c r="CI394" s="15">
        <f ca="1">(BB394*DCF!J$10-DCF!J$5*MAX(BB394*DCF!J$10,0)-MAX(BB394-BA394,0)/Inputs!$B$10)*DCF!J$6</f>
        <v>1989.2665374266685</v>
      </c>
      <c r="CJ394" s="15">
        <f ca="1">(BC394*DCF!K$10-DCF!K$5*MAX(BC394*DCF!K$10,0)-MAX(BC394-BB394,0)/Inputs!$B$10)*DCF!K$6</f>
        <v>2103.331312796362</v>
      </c>
      <c r="CK394" s="15">
        <f ca="1">(BD394*DCF!L$10-DCF!L$5*MAX(BD394*DCF!L$10,0)-MAX(BD394-BC394,0)/Inputs!$B$10)*DCF!L$6</f>
        <v>2494.5175843225516</v>
      </c>
      <c r="CL394" s="15">
        <f ca="1">(BE394*DCF!M$10-DCF!M$5*MAX(BE394*DCF!M$10,0)-MAX(BE394-BD394,0)/Inputs!$B$10)*DCF!M$6</f>
        <v>3095.9529446796014</v>
      </c>
      <c r="CM394" s="15">
        <f ca="1">(BF394*DCF!C$28-DCF!C$5*MAX(BF394*DCF!C$28,0)-MAX(BF394-Inputs!$B$13,0)/Inputs!$B$17)*DCF!C$6</f>
        <v>3623.1761864577675</v>
      </c>
      <c r="CN394" s="15">
        <f ca="1">(BG394*DCF!D$28-DCF!D$5*MAX(BG394*DCF!D$28,0)-MAX(BG394-BF394,0)/Inputs!$B$17)*DCF!D$6</f>
        <v>3676.8180462385726</v>
      </c>
      <c r="CO394" s="15">
        <f ca="1">(BH394*DCF!E$28-DCF!E$5*MAX(BH394*DCF!E$28,0)-MAX(BH394-BG394,0)/Inputs!$B$17)*DCF!E$6</f>
        <v>3707.3504231776219</v>
      </c>
      <c r="CP394" s="15">
        <f ca="1">(BI394*DCF!F$28-DCF!F$5*MAX(BI394*DCF!F$28,0)-MAX(BI394-BH394,0)/Inputs!$B$17)*DCF!F$6</f>
        <v>3328.2339122670705</v>
      </c>
      <c r="CQ394" s="15">
        <f ca="1">(BJ394*DCF!G$28-DCF!G$5*MAX(BJ394*DCF!G$28,0)-MAX(BJ394-BI394,0)/Inputs!$B$17)*DCF!G$6</f>
        <v>3749.0826744103406</v>
      </c>
      <c r="CR394" s="15">
        <f ca="1">(BK394*DCF!H$28-DCF!H$5*MAX(BK394*DCF!H$28,0)-MAX(BK394-BJ394,0)/Inputs!$B$17)*DCF!H$6</f>
        <v>4864.6117571678697</v>
      </c>
      <c r="CS394" s="15">
        <f ca="1">(BL394*DCF!I$28-DCF!I$5*MAX(BL394*DCF!I$28,0)-MAX(BL394-BK394,0)/Inputs!$B$17)*DCF!I$6</f>
        <v>5476.5965685438387</v>
      </c>
      <c r="CT394" s="15">
        <f ca="1">(BM394*DCF!J$28-DCF!J$5*MAX(BM394*DCF!J$28,0)-MAX(BM394-BL394,0)/Inputs!$B$17)*DCF!J$6</f>
        <v>6782.4199207866041</v>
      </c>
      <c r="CU394" s="15">
        <f ca="1">(BN394*DCF!K$28-DCF!K$5*MAX(BN394*DCF!K$28,0)-MAX(BN394-BM394,0)/Inputs!$B$17)*DCF!K$6</f>
        <v>9785.7923856430607</v>
      </c>
      <c r="CV394" s="15">
        <f ca="1">(BO394*DCF!L$28-DCF!L$5*MAX(BO394*DCF!L$28,0)-MAX(BO394-BN394,0)/Inputs!$B$17)*DCF!L$6</f>
        <v>12460.983952902016</v>
      </c>
      <c r="CW394" s="15">
        <f ca="1">(BP394*DCF!M$28-DCF!M$5*MAX(BP394*DCF!M$28,0)-MAX(BP394-BO394,0)/Inputs!$B$17)*DCF!M$6</f>
        <v>13922.379940622108</v>
      </c>
      <c r="CX394" s="15">
        <f ca="1">(BQ394*DCF!C$46-DCF!C$5*MAX(BQ394*DCF!C$46,0)-MAX(BQ394-Inputs!$B$20,0)/Inputs!$B$24)*DCF!C$6</f>
        <v>-671.80915188105632</v>
      </c>
      <c r="CY394" s="15">
        <f ca="1">(BR394*DCF!D$46-DCF!D$5*MAX(BR394*DCF!D$46,0)-MAX(BR394-BQ394,0)/Inputs!$B$24)*DCF!D$6</f>
        <v>-422.07483612913632</v>
      </c>
      <c r="CZ394" s="15">
        <f ca="1">(BS394*DCF!E$46-DCF!E$5*MAX(BS394*DCF!E$46,0)-MAX(BS394-BR394,0)/Inputs!$B$24)*DCF!E$6</f>
        <v>-966.40606652330951</v>
      </c>
      <c r="DA394" s="15">
        <f ca="1">(BT394*DCF!F$46-DCF!F$5*MAX(BT394*DCF!F$46,0)-MAX(BT394-BS394,0)/Inputs!$B$24)*DCF!F$6</f>
        <v>-252.84373049186007</v>
      </c>
      <c r="DB394" s="15">
        <f ca="1">(BU394*DCF!G$46-DCF!G$5*MAX(BU394*DCF!G$46,0)-MAX(BU394-BT394,0)/Inputs!$B$24)*DCF!G$6</f>
        <v>-1363.9177367349776</v>
      </c>
      <c r="DC394" s="15">
        <f ca="1">(BV394*DCF!H$46-DCF!H$5*MAX(BV394*DCF!H$46,0)-MAX(BV394-BU394,0)/Inputs!$B$24)*DCF!H$6</f>
        <v>-1265.3600170333768</v>
      </c>
      <c r="DD394" s="15">
        <f ca="1">(BW394*DCF!I$46-DCF!I$5*MAX(BW394*DCF!I$46,0)-MAX(BW394-BV394,0)/Inputs!$B$24)*DCF!I$6</f>
        <v>-62.991955677501338</v>
      </c>
      <c r="DE394" s="15">
        <f ca="1">(BX394*DCF!J$46-DCF!J$5*MAX(BX394*DCF!J$46,0)-MAX(BX394-BW394,0)/Inputs!$B$24)*DCF!J$6</f>
        <v>-759.93438243649996</v>
      </c>
      <c r="DF394" s="15">
        <f ca="1">(BY394*DCF!K$46-DCF!K$5*MAX(BY394*DCF!K$46,0)-MAX(BY394-BX394,0)/Inputs!$B$24)*DCF!K$6</f>
        <v>-719.97647763625059</v>
      </c>
      <c r="DG394" s="15">
        <f ca="1">(BZ394*DCF!L$46-DCF!L$5*MAX(BZ394*DCF!L$46,0)-MAX(BZ394-BY394,0)/Inputs!$B$24)*DCF!L$6</f>
        <v>163.2375451811516</v>
      </c>
      <c r="DH394" s="15">
        <f ca="1">(CA394*DCF!M$46-DCF!M$5*MAX(CA394*DCF!M$46,0)-MAX(CA394-BZ394,0)/Inputs!$B$24)*DCF!M$6</f>
        <v>-524.4036887619917</v>
      </c>
      <c r="DI394" s="15">
        <f ca="1">SUM(CB394:CL394)+BE394*DCF!M$10*(1+Inputs!$B$30)*(1-Inputs!$B$33)*(1-Inputs!$B$30/Inputs!$B$31)/(Inputs!$B$29-Inputs!$B$30)*DCF!M$6</f>
        <v>98410.610358737074</v>
      </c>
      <c r="DJ394" s="15">
        <f ca="1">SUM(CM394:CW394)+BP394*DCF!M$28*(1+Inputs!$B$30)*(1-Inputs!$B$33)*(1-Inputs!$B$30/Inputs!$B$31)/(Inputs!$B$29-Inputs!$B$30)*DCF!M$6</f>
        <v>378951.64646295347</v>
      </c>
      <c r="DK394" s="15">
        <f ca="1">SUM(CX394:DH394)+CA394*DCF!M$46*(1+Inputs!$B$30)*(1-Inputs!$B$33)*(1-Inputs!$B$30/Inputs!$B$31)/(Inputs!$B$29-Inputs!$B$30)*DCF!M$6</f>
        <v>93059.578690769558</v>
      </c>
      <c r="DM394" s="15">
        <f ca="1">DI394+DJ394+DK394+Inputs!$B$34+Inputs!$B$36-Inputs!$B$35</f>
        <v>647272.83551246009</v>
      </c>
    </row>
    <row r="395" spans="1:117" x14ac:dyDescent="0.75">
      <c r="A395" s="11">
        <v>382</v>
      </c>
      <c r="C395" s="24">
        <f t="shared" ca="1" si="218"/>
        <v>-0.81931637746564434</v>
      </c>
      <c r="D395" s="24">
        <f t="shared" ca="1" si="218"/>
        <v>-1.0624087840698104</v>
      </c>
      <c r="E395" s="24">
        <f t="shared" ca="1" si="218"/>
        <v>-0.70555273542172026</v>
      </c>
      <c r="F395" s="24">
        <f t="shared" ca="1" si="218"/>
        <v>3.4558496333425066</v>
      </c>
      <c r="G395" s="24">
        <f t="shared" ca="1" si="218"/>
        <v>-0.31716439736117585</v>
      </c>
      <c r="H395" s="24">
        <f t="shared" ca="1" si="218"/>
        <v>-1.0372971817777208</v>
      </c>
      <c r="I395" s="24">
        <f t="shared" ca="1" si="218"/>
        <v>0.52108753312149481</v>
      </c>
      <c r="J395" s="24">
        <f t="shared" ca="1" si="218"/>
        <v>-1.0354273626591244</v>
      </c>
      <c r="K395" s="24">
        <f t="shared" ca="1" si="218"/>
        <v>0.20669076017219029</v>
      </c>
      <c r="L395" s="24">
        <f t="shared" ca="1" si="218"/>
        <v>0.75469453583549195</v>
      </c>
      <c r="M395" s="24">
        <f t="shared" ca="1" si="218"/>
        <v>0.4582796660279444</v>
      </c>
      <c r="N395" s="24">
        <f ca="1">SQRT(Inputs!$B$38)*C395+SQRT(1-Inputs!$B$38)*_xlfn.NORM.S.INV(RAND())</f>
        <v>-0.66144107349480885</v>
      </c>
      <c r="O395" s="24">
        <f ca="1">SQRT(Inputs!$B$38)*D395+SQRT(1-Inputs!$B$38)*_xlfn.NORM.S.INV(RAND())</f>
        <v>-0.44519955705740566</v>
      </c>
      <c r="P395" s="24">
        <f ca="1">SQRT(Inputs!$B$38)*E395+SQRT(1-Inputs!$B$38)*_xlfn.NORM.S.INV(RAND())</f>
        <v>-0.91692297886868279</v>
      </c>
      <c r="Q395" s="24">
        <f ca="1">SQRT(Inputs!$B$38)*F395+SQRT(1-Inputs!$B$38)*_xlfn.NORM.S.INV(RAND())</f>
        <v>2.1696076171398215</v>
      </c>
      <c r="R395" s="24">
        <f ca="1">SQRT(Inputs!$B$38)*G395+SQRT(1-Inputs!$B$38)*_xlfn.NORM.S.INV(RAND())</f>
        <v>0.24614032155514981</v>
      </c>
      <c r="S395" s="24">
        <f ca="1">SQRT(Inputs!$B$38)*H395+SQRT(1-Inputs!$B$38)*_xlfn.NORM.S.INV(RAND())</f>
        <v>-0.2414984351973139</v>
      </c>
      <c r="T395" s="24">
        <f ca="1">SQRT(Inputs!$B$38)*I395+SQRT(1-Inputs!$B$38)*_xlfn.NORM.S.INV(RAND())</f>
        <v>0.66624641544868779</v>
      </c>
      <c r="U395" s="24">
        <f ca="1">SQRT(Inputs!$B$38)*J395+SQRT(1-Inputs!$B$38)*_xlfn.NORM.S.INV(RAND())</f>
        <v>-9.3976944766949455E-2</v>
      </c>
      <c r="V395" s="24">
        <f ca="1">SQRT(Inputs!$B$38)*K395+SQRT(1-Inputs!$B$38)*_xlfn.NORM.S.INV(RAND())</f>
        <v>-0.90321096192148043</v>
      </c>
      <c r="W395" s="24">
        <f ca="1">SQRT(Inputs!$B$38)*L395+SQRT(1-Inputs!$B$38)*_xlfn.NORM.S.INV(RAND())</f>
        <v>-0.17440876774752845</v>
      </c>
      <c r="X395" s="24">
        <f ca="1">SQRT(Inputs!$B$38)*M395+SQRT(1-Inputs!$B$38)*_xlfn.NORM.S.INV(RAND())</f>
        <v>-0.47548689203923028</v>
      </c>
      <c r="Y395" s="24">
        <f ca="1">SQRT(Inputs!$B$38)*C395+SQRT(1-Inputs!$B$38)*_xlfn.NORM.S.INV(RAND())</f>
        <v>-1.6472134239169232</v>
      </c>
      <c r="Z395" s="24">
        <f ca="1">SQRT(Inputs!$B$38)*D395+SQRT(1-Inputs!$B$38)*_xlfn.NORM.S.INV(RAND())</f>
        <v>-0.50791732520965094</v>
      </c>
      <c r="AA395" s="24">
        <f ca="1">SQRT(Inputs!$B$38)*E395+SQRT(1-Inputs!$B$38)*_xlfn.NORM.S.INV(RAND())</f>
        <v>-0.76563300957720615</v>
      </c>
      <c r="AB395" s="24">
        <f ca="1">SQRT(Inputs!$B$38)*F395+SQRT(1-Inputs!$B$38)*_xlfn.NORM.S.INV(RAND())</f>
        <v>1.559626465933994</v>
      </c>
      <c r="AC395" s="24">
        <f ca="1">SQRT(Inputs!$B$38)*G395+SQRT(1-Inputs!$B$38)*_xlfn.NORM.S.INV(RAND())</f>
        <v>0.70159491182624933</v>
      </c>
      <c r="AD395" s="24">
        <f ca="1">SQRT(Inputs!$B$38)*H395+SQRT(1-Inputs!$B$38)*_xlfn.NORM.S.INV(RAND())</f>
        <v>-0.62661210912132725</v>
      </c>
      <c r="AE395" s="24">
        <f ca="1">SQRT(Inputs!$B$38)*I395+SQRT(1-Inputs!$B$38)*_xlfn.NORM.S.INV(RAND())</f>
        <v>5.2390889622143E-2</v>
      </c>
      <c r="AF395" s="24">
        <f ca="1">SQRT(Inputs!$B$38)*J395+SQRT(1-Inputs!$B$38)*_xlfn.NORM.S.INV(RAND())</f>
        <v>-0.88545462698061672</v>
      </c>
      <c r="AG395" s="24">
        <f ca="1">SQRT(Inputs!$B$38)*K395+SQRT(1-Inputs!$B$38)*_xlfn.NORM.S.INV(RAND())</f>
        <v>0.32071565846048561</v>
      </c>
      <c r="AH395" s="24">
        <f ca="1">SQRT(Inputs!$B$38)*L395+SQRT(1-Inputs!$B$38)*_xlfn.NORM.S.INV(RAND())</f>
        <v>4.9000737200984024E-2</v>
      </c>
      <c r="AI395" s="24">
        <f ca="1">SQRT(Inputs!$B$38)*M395+SQRT(1-Inputs!$B$38)*_xlfn.NORM.S.INV(RAND())</f>
        <v>-1.2131794843559869</v>
      </c>
      <c r="AJ395" s="24">
        <f ca="1">SQRT(Inputs!$B$38)*C395+SQRT(1-Inputs!$B$38)*_xlfn.NORM.S.INV(RAND())</f>
        <v>-1.231204757718013</v>
      </c>
      <c r="AK395" s="24">
        <f ca="1">SQRT(Inputs!$B$38)*D395+SQRT(1-Inputs!$B$38)*_xlfn.NORM.S.INV(RAND())</f>
        <v>-1.3532351421511719</v>
      </c>
      <c r="AL395" s="24">
        <f ca="1">SQRT(Inputs!$B$38)*E395+SQRT(1-Inputs!$B$38)*_xlfn.NORM.S.INV(RAND())</f>
        <v>-0.20585810259582926</v>
      </c>
      <c r="AM395" s="24">
        <f ca="1">SQRT(Inputs!$B$38)*F395+SQRT(1-Inputs!$B$38)*_xlfn.NORM.S.INV(RAND())</f>
        <v>2.5142596619161997</v>
      </c>
      <c r="AN395" s="24">
        <f ca="1">SQRT(Inputs!$B$38)*G395+SQRT(1-Inputs!$B$38)*_xlfn.NORM.S.INV(RAND())</f>
        <v>0.54363131703653822</v>
      </c>
      <c r="AO395" s="24">
        <f ca="1">SQRT(Inputs!$B$38)*H395+SQRT(1-Inputs!$B$38)*_xlfn.NORM.S.INV(RAND())</f>
        <v>-1.1769038100568872</v>
      </c>
      <c r="AP395" s="24">
        <f ca="1">SQRT(Inputs!$B$38)*I395+SQRT(1-Inputs!$B$38)*_xlfn.NORM.S.INV(RAND())</f>
        <v>-0.25588388394995953</v>
      </c>
      <c r="AQ395" s="24">
        <f ca="1">SQRT(Inputs!$B$38)*J395+SQRT(1-Inputs!$B$38)*_xlfn.NORM.S.INV(RAND())</f>
        <v>0.25154034446512663</v>
      </c>
      <c r="AR395" s="24">
        <f ca="1">SQRT(Inputs!$B$38)*K395+SQRT(1-Inputs!$B$38)*_xlfn.NORM.S.INV(RAND())</f>
        <v>0.51750406920674263</v>
      </c>
      <c r="AS395" s="24">
        <f ca="1">SQRT(Inputs!$B$38)*L395+SQRT(1-Inputs!$B$38)*_xlfn.NORM.S.INV(RAND())</f>
        <v>-3.3786179071718325E-2</v>
      </c>
      <c r="AT395" s="24">
        <f ca="1">SQRT(Inputs!$B$38)*M395+SQRT(1-Inputs!$B$38)*_xlfn.NORM.S.INV(RAND())</f>
        <v>-0.59586702507480882</v>
      </c>
      <c r="AU395" s="15">
        <f ca="1">Inputs!$B$6*EXP($B$8-0.5*C$5^2+C$5*N395)</f>
        <v>4458.3896530966613</v>
      </c>
      <c r="AV395" s="15">
        <f t="shared" ca="1" si="183"/>
        <v>5083.0523378535172</v>
      </c>
      <c r="AW395" s="15">
        <f t="shared" ca="1" si="184"/>
        <v>5476.8598664138299</v>
      </c>
      <c r="AX395" s="15">
        <f t="shared" ca="1" si="185"/>
        <v>8768.583318389421</v>
      </c>
      <c r="AY395" s="15">
        <f t="shared" ca="1" si="186"/>
        <v>11028.621557478071</v>
      </c>
      <c r="AZ395" s="15">
        <f t="shared" ca="1" si="187"/>
        <v>13134.326269221041</v>
      </c>
      <c r="BA395" s="15">
        <f t="shared" ca="1" si="188"/>
        <v>17233.816645364008</v>
      </c>
      <c r="BB395" s="15">
        <f t="shared" ca="1" si="189"/>
        <v>20901.713142801833</v>
      </c>
      <c r="BC395" s="15">
        <f t="shared" ca="1" si="190"/>
        <v>23461.888712799417</v>
      </c>
      <c r="BD395" s="15">
        <f t="shared" ca="1" si="191"/>
        <v>28277.943155452929</v>
      </c>
      <c r="BE395" s="15">
        <f t="shared" ca="1" si="192"/>
        <v>33182.375806146782</v>
      </c>
      <c r="BF395" s="15">
        <f ca="1">Inputs!$B$13*EXP($B$9-0.5*C$6^2+C$6*Y395)</f>
        <v>9977.7508116151839</v>
      </c>
      <c r="BG395" s="15">
        <f t="shared" ca="1" si="193"/>
        <v>11095.321862759172</v>
      </c>
      <c r="BH395" s="15">
        <f t="shared" ca="1" si="194"/>
        <v>11939.783815864992</v>
      </c>
      <c r="BI395" s="15">
        <f t="shared" ca="1" si="195"/>
        <v>18581.750795620497</v>
      </c>
      <c r="BJ395" s="15">
        <f t="shared" ca="1" si="196"/>
        <v>25204.320693937869</v>
      </c>
      <c r="BK395" s="15">
        <f t="shared" ca="1" si="197"/>
        <v>28404.044985375476</v>
      </c>
      <c r="BL395" s="15">
        <f t="shared" ca="1" si="198"/>
        <v>35128.636792580648</v>
      </c>
      <c r="BM395" s="15">
        <f t="shared" ca="1" si="199"/>
        <v>38682.805504301235</v>
      </c>
      <c r="BN395" s="15">
        <f t="shared" ca="1" si="200"/>
        <v>49439.059613801568</v>
      </c>
      <c r="BO395" s="15">
        <f t="shared" ca="1" si="201"/>
        <v>61177.129891526434</v>
      </c>
      <c r="BP395" s="15">
        <f t="shared" ca="1" si="202"/>
        <v>65627.789023256555</v>
      </c>
      <c r="BQ395" s="15">
        <f ca="1">Inputs!$B$20*EXP($B$10-0.5*C$7^2+C$7*AJ395)</f>
        <v>2771.7707985881029</v>
      </c>
      <c r="BR395" s="15">
        <f t="shared" ca="1" si="203"/>
        <v>2447.1093722566602</v>
      </c>
      <c r="BS395" s="15">
        <f t="shared" ca="1" si="204"/>
        <v>3158.6721352699715</v>
      </c>
      <c r="BT395" s="15">
        <f t="shared" ca="1" si="205"/>
        <v>8422.6461511316247</v>
      </c>
      <c r="BU395" s="15">
        <f t="shared" ca="1" si="206"/>
        <v>13313.809251808561</v>
      </c>
      <c r="BV395" s="15">
        <f t="shared" ca="1" si="207"/>
        <v>14209.0259389856</v>
      </c>
      <c r="BW395" s="15">
        <f t="shared" ca="1" si="208"/>
        <v>18782.622591672956</v>
      </c>
      <c r="BX395" s="15">
        <f t="shared" ca="1" si="209"/>
        <v>27629.237889212596</v>
      </c>
      <c r="BY395" s="15">
        <f t="shared" ca="1" si="210"/>
        <v>42742.483432414549</v>
      </c>
      <c r="BZ395" s="15">
        <f t="shared" ca="1" si="211"/>
        <v>59602.345357994913</v>
      </c>
      <c r="CA395" s="15">
        <f t="shared" ca="1" si="212"/>
        <v>75311.296928944517</v>
      </c>
      <c r="CB395" s="15">
        <f ca="1">(AU395*DCF!C$10-DCF!C$5*MAX(AU395*DCF!C$10,0)-MAX(AU395-Inputs!$B$6,0)/Inputs!$B$10)*DCF!C$6</f>
        <v>1046.6668422367004</v>
      </c>
      <c r="CC395" s="15">
        <f ca="1">(AV395*DCF!D$10-DCF!D$5*MAX(AV395*DCF!D$10,0)-MAX(AV395-AU395,0)/Inputs!$B$10)*DCF!D$6</f>
        <v>1086.6519237084699</v>
      </c>
      <c r="CD395" s="15">
        <f ca="1">(AW395*DCF!E$10-DCF!E$5*MAX(AW395*DCF!E$10,0)-MAX(AW395-AV395,0)/Inputs!$B$10)*DCF!E$6</f>
        <v>1175.8179952214634</v>
      </c>
      <c r="CE395" s="15">
        <f ca="1">(AX395*DCF!F$10-DCF!F$5*MAX(AX395*DCF!F$10,0)-MAX(AX395-AW395,0)/Inputs!$B$10)*DCF!F$6</f>
        <v>1229.2417250998956</v>
      </c>
      <c r="CF395" s="15">
        <f ca="1">(AY395*DCF!G$10-DCF!G$5*MAX(AY395*DCF!G$10,0)-MAX(AY395-AX395,0)/Inputs!$B$10)*DCF!G$6</f>
        <v>1837.9171085459652</v>
      </c>
      <c r="CG395" s="15">
        <f ca="1">(AZ395*DCF!H$10-DCF!H$5*MAX(AZ395*DCF!H$10,0)-MAX(AZ395-AY395,0)/Inputs!$B$10)*DCF!H$6</f>
        <v>2176.1332448658418</v>
      </c>
      <c r="CH395" s="15">
        <f ca="1">(BA395*DCF!I$10-DCF!I$5*MAX(BA395*DCF!I$10,0)-MAX(BA395-AZ395,0)/Inputs!$B$10)*DCF!I$6</f>
        <v>2475.5295547144174</v>
      </c>
      <c r="CI395" s="15">
        <f ca="1">(BB395*DCF!J$10-DCF!J$5*MAX(BB395*DCF!J$10,0)-MAX(BB395-BA395,0)/Inputs!$B$10)*DCF!J$6</f>
        <v>3030.9732019548051</v>
      </c>
      <c r="CJ395" s="15">
        <f ca="1">(BC395*DCF!K$10-DCF!K$5*MAX(BC395*DCF!K$10,0)-MAX(BC395-BB395,0)/Inputs!$B$10)*DCF!K$6</f>
        <v>3418.6016758944711</v>
      </c>
      <c r="CK395" s="15">
        <f ca="1">(BD395*DCF!L$10-DCF!L$5*MAX(BD395*DCF!L$10,0)-MAX(BD395-BC395,0)/Inputs!$B$10)*DCF!L$6</f>
        <v>3642.0577421309304</v>
      </c>
      <c r="CL395" s="15">
        <f ca="1">(BE395*DCF!M$10-DCF!M$5*MAX(BE395*DCF!M$10,0)-MAX(BE395-BD395,0)/Inputs!$B$10)*DCF!M$6</f>
        <v>4096.5755251074479</v>
      </c>
      <c r="CM395" s="15">
        <f ca="1">(BF395*DCF!C$28-DCF!C$5*MAX(BF395*DCF!C$28,0)-MAX(BF395-Inputs!$B$13,0)/Inputs!$B$17)*DCF!C$6</f>
        <v>3045.1441123380373</v>
      </c>
      <c r="CN395" s="15">
        <f ca="1">(BG395*DCF!D$28-DCF!D$5*MAX(BG395*DCF!D$28,0)-MAX(BG395-BF395,0)/Inputs!$B$17)*DCF!D$6</f>
        <v>3029.3990435615106</v>
      </c>
      <c r="CO395" s="15">
        <f ca="1">(BH395*DCF!E$28-DCF!E$5*MAX(BH395*DCF!E$28,0)-MAX(BH395-BG395,0)/Inputs!$B$17)*DCF!E$6</f>
        <v>3215.1275546159691</v>
      </c>
      <c r="CP395" s="15">
        <f ca="1">(BI395*DCF!F$28-DCF!F$5*MAX(BI395*DCF!F$28,0)-MAX(BI395-BH395,0)/Inputs!$B$17)*DCF!F$6</f>
        <v>3835.1808087075365</v>
      </c>
      <c r="CQ395" s="15">
        <f ca="1">(BJ395*DCF!G$28-DCF!G$5*MAX(BJ395*DCF!G$28,0)-MAX(BJ395-BI395,0)/Inputs!$B$17)*DCF!G$6</f>
        <v>5425.6013947775364</v>
      </c>
      <c r="CR395" s="15">
        <f ca="1">(BK395*DCF!H$28-DCF!H$5*MAX(BK395*DCF!H$28,0)-MAX(BK395-BJ395,0)/Inputs!$B$17)*DCF!H$6</f>
        <v>6527.4863397269501</v>
      </c>
      <c r="CS395" s="15">
        <f ca="1">(BL395*DCF!I$28-DCF!I$5*MAX(BL395*DCF!I$28,0)-MAX(BL395-BK395,0)/Inputs!$B$17)*DCF!I$6</f>
        <v>7295.4205492092369</v>
      </c>
      <c r="CT395" s="15">
        <f ca="1">(BM395*DCF!J$28-DCF!J$5*MAX(BM395*DCF!J$28,0)-MAX(BM395-BL395,0)/Inputs!$B$17)*DCF!J$6</f>
        <v>8158.2231978226464</v>
      </c>
      <c r="CU395" s="15">
        <f ca="1">(BN395*DCF!K$28-DCF!K$5*MAX(BN395*DCF!K$28,0)-MAX(BN395-BM395,0)/Inputs!$B$17)*DCF!K$6</f>
        <v>9123.20258990408</v>
      </c>
      <c r="CV395" s="15">
        <f ca="1">(BO395*DCF!L$28-DCF!L$5*MAX(BO395*DCF!L$28,0)-MAX(BO395-BN395,0)/Inputs!$B$17)*DCF!L$6</f>
        <v>10877.939288593447</v>
      </c>
      <c r="CW395" s="15">
        <f ca="1">(BP395*DCF!M$28-DCF!M$5*MAX(BP395*DCF!M$28,0)-MAX(BP395-BO395,0)/Inputs!$B$17)*DCF!M$6</f>
        <v>11882.687545767725</v>
      </c>
      <c r="CX395" s="15">
        <f ca="1">(BQ395*DCF!C$46-DCF!C$5*MAX(BQ395*DCF!C$46,0)-MAX(BQ395-Inputs!$B$20,0)/Inputs!$B$24)*DCF!C$6</f>
        <v>-640.13182415429628</v>
      </c>
      <c r="CY395" s="15">
        <f ca="1">(BR395*DCF!D$46-DCF!D$5*MAX(BR395*DCF!D$46,0)-MAX(BR395-BQ395,0)/Inputs!$B$24)*DCF!D$6</f>
        <v>-417.66450251595091</v>
      </c>
      <c r="CZ395" s="15">
        <f ca="1">(BS395*DCF!E$46-DCF!E$5*MAX(BS395*DCF!E$46,0)-MAX(BS395-BR395,0)/Inputs!$B$24)*DCF!E$6</f>
        <v>-653.99693182329736</v>
      </c>
      <c r="DA395" s="15">
        <f ca="1">(BT395*DCF!F$46-DCF!F$5*MAX(BT395*DCF!F$46,0)-MAX(BT395-BS395,0)/Inputs!$B$24)*DCF!F$6</f>
        <v>-2530.1696908444537</v>
      </c>
      <c r="DB395" s="15">
        <f ca="1">(BU395*DCF!G$46-DCF!G$5*MAX(BU395*DCF!G$46,0)-MAX(BU395-BT395,0)/Inputs!$B$24)*DCF!G$6</f>
        <v>-2093.1408678402331</v>
      </c>
      <c r="DC395" s="15">
        <f ca="1">(BV395*DCF!H$46-DCF!H$5*MAX(BV395*DCF!H$46,0)-MAX(BV395-BU395,0)/Inputs!$B$24)*DCF!H$6</f>
        <v>-278.18310045661832</v>
      </c>
      <c r="DD395" s="15">
        <f ca="1">(BW395*DCF!I$46-DCF!I$5*MAX(BW395*DCF!I$46,0)-MAX(BW395-BV395,0)/Inputs!$B$24)*DCF!I$6</f>
        <v>-879.11071853525937</v>
      </c>
      <c r="DE395" s="15">
        <f ca="1">(BX395*DCF!J$46-DCF!J$5*MAX(BX395*DCF!J$46,0)-MAX(BX395-BW395,0)/Inputs!$B$24)*DCF!J$6</f>
        <v>-1187.0077406602138</v>
      </c>
      <c r="DF395" s="15">
        <f ca="1">(BY395*DCF!K$46-DCF!K$5*MAX(BY395*DCF!K$46,0)-MAX(BY395-BX395,0)/Inputs!$B$24)*DCF!K$6</f>
        <v>-1260.7494064294078</v>
      </c>
      <c r="DG395" s="15">
        <f ca="1">(BZ395*DCF!L$46-DCF!L$5*MAX(BZ395*DCF!L$46,0)-MAX(BZ395-BY395,0)/Inputs!$B$24)*DCF!L$6</f>
        <v>304.59192903605873</v>
      </c>
      <c r="DH395" s="15">
        <f ca="1">(CA395*DCF!M$46-DCF!M$5*MAX(CA395*DCF!M$46,0)-MAX(CA395-BZ395,0)/Inputs!$B$24)*DCF!M$6</f>
        <v>2620.0563432790113</v>
      </c>
      <c r="DI395" s="15">
        <f ca="1">SUM(CB395:CL395)+BE395*DCF!M$10*(1+Inputs!$B$30)*(1-Inputs!$B$33)*(1-Inputs!$B$30/Inputs!$B$31)/(Inputs!$B$29-Inputs!$B$30)*DCF!M$6</f>
        <v>117563.15719948112</v>
      </c>
      <c r="DJ395" s="15">
        <f ca="1">SUM(CM395:CW395)+BP395*DCF!M$28*(1+Inputs!$B$30)*(1-Inputs!$B$33)*(1-Inputs!$B$30/Inputs!$B$31)/(Inputs!$B$29-Inputs!$B$30)*DCF!M$6</f>
        <v>315939.41867754475</v>
      </c>
      <c r="DK395" s="15">
        <f ca="1">SUM(CX395:DH395)+CA395*DCF!M$46*(1+Inputs!$B$30)*(1-Inputs!$B$33)*(1-Inputs!$B$30/Inputs!$B$31)/(Inputs!$B$29-Inputs!$B$30)*DCF!M$6</f>
        <v>109424.67973464161</v>
      </c>
      <c r="DM395" s="15">
        <f ca="1">DI395+DJ395+DK395+Inputs!$B$34+Inputs!$B$36-Inputs!$B$35</f>
        <v>619778.25561166741</v>
      </c>
    </row>
    <row r="396" spans="1:117" x14ac:dyDescent="0.75">
      <c r="A396" s="11">
        <v>383</v>
      </c>
      <c r="C396" s="24">
        <f t="shared" ca="1" si="218"/>
        <v>-1.2801778832543065</v>
      </c>
      <c r="D396" s="24">
        <f t="shared" ca="1" si="218"/>
        <v>1.3110511383359258</v>
      </c>
      <c r="E396" s="24">
        <f t="shared" ca="1" si="218"/>
        <v>0.78987742910358227</v>
      </c>
      <c r="F396" s="24">
        <f t="shared" ca="1" si="218"/>
        <v>-0.30348299539186158</v>
      </c>
      <c r="G396" s="24">
        <f t="shared" ca="1" si="218"/>
        <v>0.14743391624910746</v>
      </c>
      <c r="H396" s="24">
        <f t="shared" ca="1" si="218"/>
        <v>0.93126778389838027</v>
      </c>
      <c r="I396" s="24">
        <f t="shared" ca="1" si="218"/>
        <v>0.38132239481445612</v>
      </c>
      <c r="J396" s="24">
        <f t="shared" ca="1" si="218"/>
        <v>2.7665176187181832</v>
      </c>
      <c r="K396" s="24">
        <f t="shared" ca="1" si="218"/>
        <v>-1.6980332788216885</v>
      </c>
      <c r="L396" s="24">
        <f t="shared" ca="1" si="218"/>
        <v>2.1150773248019754</v>
      </c>
      <c r="M396" s="24">
        <f t="shared" ca="1" si="218"/>
        <v>-1.2205610320886413</v>
      </c>
      <c r="N396" s="24">
        <f ca="1">SQRT(Inputs!$B$38)*C396+SQRT(1-Inputs!$B$38)*_xlfn.NORM.S.INV(RAND())</f>
        <v>-0.70591929314198965</v>
      </c>
      <c r="O396" s="24">
        <f ca="1">SQRT(Inputs!$B$38)*D396+SQRT(1-Inputs!$B$38)*_xlfn.NORM.S.INV(RAND())</f>
        <v>1.5198939290411579</v>
      </c>
      <c r="P396" s="24">
        <f ca="1">SQRT(Inputs!$B$38)*E396+SQRT(1-Inputs!$B$38)*_xlfn.NORM.S.INV(RAND())</f>
        <v>1.0212479711921425</v>
      </c>
      <c r="Q396" s="24">
        <f ca="1">SQRT(Inputs!$B$38)*F396+SQRT(1-Inputs!$B$38)*_xlfn.NORM.S.INV(RAND())</f>
        <v>0.66399406621268697</v>
      </c>
      <c r="R396" s="24">
        <f ca="1">SQRT(Inputs!$B$38)*G396+SQRT(1-Inputs!$B$38)*_xlfn.NORM.S.INV(RAND())</f>
        <v>0.6120656961222769</v>
      </c>
      <c r="S396" s="24">
        <f ca="1">SQRT(Inputs!$B$38)*H396+SQRT(1-Inputs!$B$38)*_xlfn.NORM.S.INV(RAND())</f>
        <v>1.2981692449312687</v>
      </c>
      <c r="T396" s="24">
        <f ca="1">SQRT(Inputs!$B$38)*I396+SQRT(1-Inputs!$B$38)*_xlfn.NORM.S.INV(RAND())</f>
        <v>0.12345300386398236</v>
      </c>
      <c r="U396" s="24">
        <f ca="1">SQRT(Inputs!$B$38)*J396+SQRT(1-Inputs!$B$38)*_xlfn.NORM.S.INV(RAND())</f>
        <v>2.84100586845459</v>
      </c>
      <c r="V396" s="24">
        <f ca="1">SQRT(Inputs!$B$38)*K396+SQRT(1-Inputs!$B$38)*_xlfn.NORM.S.INV(RAND())</f>
        <v>-1.2624907043147675</v>
      </c>
      <c r="W396" s="24">
        <f ca="1">SQRT(Inputs!$B$38)*L396+SQRT(1-Inputs!$B$38)*_xlfn.NORM.S.INV(RAND())</f>
        <v>1.2584501066230445</v>
      </c>
      <c r="X396" s="24">
        <f ca="1">SQRT(Inputs!$B$38)*M396+SQRT(1-Inputs!$B$38)*_xlfn.NORM.S.INV(RAND())</f>
        <v>-0.29599770439261863</v>
      </c>
      <c r="Y396" s="24">
        <f ca="1">SQRT(Inputs!$B$38)*C396+SQRT(1-Inputs!$B$38)*_xlfn.NORM.S.INV(RAND())</f>
        <v>-1.0810507056104186</v>
      </c>
      <c r="Z396" s="24">
        <f ca="1">SQRT(Inputs!$B$38)*D396+SQRT(1-Inputs!$B$38)*_xlfn.NORM.S.INV(RAND())</f>
        <v>-0.68176883905830865</v>
      </c>
      <c r="AA396" s="24">
        <f ca="1">SQRT(Inputs!$B$38)*E396+SQRT(1-Inputs!$B$38)*_xlfn.NORM.S.INV(RAND())</f>
        <v>-1.055001266797537</v>
      </c>
      <c r="AB396" s="24">
        <f ca="1">SQRT(Inputs!$B$38)*F396+SQRT(1-Inputs!$B$38)*_xlfn.NORM.S.INV(RAND())</f>
        <v>-1.086405701238828</v>
      </c>
      <c r="AC396" s="24">
        <f ca="1">SQRT(Inputs!$B$38)*G396+SQRT(1-Inputs!$B$38)*_xlfn.NORM.S.INV(RAND())</f>
        <v>0.71825232482464507</v>
      </c>
      <c r="AD396" s="24">
        <f ca="1">SQRT(Inputs!$B$38)*H396+SQRT(1-Inputs!$B$38)*_xlfn.NORM.S.INV(RAND())</f>
        <v>6.8979101903911377E-2</v>
      </c>
      <c r="AE396" s="24">
        <f ca="1">SQRT(Inputs!$B$38)*I396+SQRT(1-Inputs!$B$38)*_xlfn.NORM.S.INV(RAND())</f>
        <v>0.36843451087751228</v>
      </c>
      <c r="AF396" s="24">
        <f ca="1">SQRT(Inputs!$B$38)*J396+SQRT(1-Inputs!$B$38)*_xlfn.NORM.S.INV(RAND())</f>
        <v>2.0172069896505818</v>
      </c>
      <c r="AG396" s="24">
        <f ca="1">SQRT(Inputs!$B$38)*K396+SQRT(1-Inputs!$B$38)*_xlfn.NORM.S.INV(RAND())</f>
        <v>-0.89702884970417829</v>
      </c>
      <c r="AH396" s="24">
        <f ca="1">SQRT(Inputs!$B$38)*L396+SQRT(1-Inputs!$B$38)*_xlfn.NORM.S.INV(RAND())</f>
        <v>2.8041998749777521</v>
      </c>
      <c r="AI396" s="24">
        <f ca="1">SQRT(Inputs!$B$38)*M396+SQRT(1-Inputs!$B$38)*_xlfn.NORM.S.INV(RAND())</f>
        <v>0.34318732279701814</v>
      </c>
      <c r="AJ396" s="24">
        <f ca="1">SQRT(Inputs!$B$38)*C396+SQRT(1-Inputs!$B$38)*_xlfn.NORM.S.INV(RAND())</f>
        <v>-0.63789041982076067</v>
      </c>
      <c r="AK396" s="24">
        <f ca="1">SQRT(Inputs!$B$38)*D396+SQRT(1-Inputs!$B$38)*_xlfn.NORM.S.INV(RAND())</f>
        <v>0.10561721901805121</v>
      </c>
      <c r="AL396" s="24">
        <f ca="1">SQRT(Inputs!$B$38)*E396+SQRT(1-Inputs!$B$38)*_xlfn.NORM.S.INV(RAND())</f>
        <v>0.54685685094161618</v>
      </c>
      <c r="AM396" s="24">
        <f ca="1">SQRT(Inputs!$B$38)*F396+SQRT(1-Inputs!$B$38)*_xlfn.NORM.S.INV(RAND())</f>
        <v>-0.60971161834127163</v>
      </c>
      <c r="AN396" s="24">
        <f ca="1">SQRT(Inputs!$B$38)*G396+SQRT(1-Inputs!$B$38)*_xlfn.NORM.S.INV(RAND())</f>
        <v>-0.8787694127519623</v>
      </c>
      <c r="AO396" s="24">
        <f ca="1">SQRT(Inputs!$B$38)*H396+SQRT(1-Inputs!$B$38)*_xlfn.NORM.S.INV(RAND())</f>
        <v>0.18521200539117227</v>
      </c>
      <c r="AP396" s="24">
        <f ca="1">SQRT(Inputs!$B$38)*I396+SQRT(1-Inputs!$B$38)*_xlfn.NORM.S.INV(RAND())</f>
        <v>1.4660283814893615</v>
      </c>
      <c r="AQ396" s="24">
        <f ca="1">SQRT(Inputs!$B$38)*J396+SQRT(1-Inputs!$B$38)*_xlfn.NORM.S.INV(RAND())</f>
        <v>0.58091521601871066</v>
      </c>
      <c r="AR396" s="24">
        <f ca="1">SQRT(Inputs!$B$38)*K396+SQRT(1-Inputs!$B$38)*_xlfn.NORM.S.INV(RAND())</f>
        <v>-1.2583987416733919</v>
      </c>
      <c r="AS396" s="24">
        <f ca="1">SQRT(Inputs!$B$38)*L396+SQRT(1-Inputs!$B$38)*_xlfn.NORM.S.INV(RAND())</f>
        <v>1.075765143275762</v>
      </c>
      <c r="AT396" s="24">
        <f ca="1">SQRT(Inputs!$B$38)*M396+SQRT(1-Inputs!$B$38)*_xlfn.NORM.S.INV(RAND())</f>
        <v>-0.16512248436810251</v>
      </c>
      <c r="AU396" s="15">
        <f ca="1">Inputs!$B$6*EXP($B$8-0.5*C$5^2+C$5*N396)</f>
        <v>4426.4053015209711</v>
      </c>
      <c r="AV396" s="15">
        <f t="shared" ca="1" si="183"/>
        <v>6737.1955198443902</v>
      </c>
      <c r="AW396" s="15">
        <f t="shared" ca="1" si="184"/>
        <v>9428.0235312365458</v>
      </c>
      <c r="AX396" s="15">
        <f t="shared" ca="1" si="185"/>
        <v>12506.257957277858</v>
      </c>
      <c r="AY396" s="15">
        <f t="shared" ca="1" si="186"/>
        <v>16416.442516644449</v>
      </c>
      <c r="AZ396" s="15">
        <f t="shared" ca="1" si="187"/>
        <v>23163.227844367906</v>
      </c>
      <c r="BA396" s="15">
        <f t="shared" ca="1" si="188"/>
        <v>28714.48873798838</v>
      </c>
      <c r="BB396" s="15">
        <f t="shared" ca="1" si="189"/>
        <v>46731.306839817451</v>
      </c>
      <c r="BC396" s="15">
        <f t="shared" ca="1" si="190"/>
        <v>50667.228052429396</v>
      </c>
      <c r="BD396" s="15">
        <f t="shared" ca="1" si="191"/>
        <v>69825.85924132276</v>
      </c>
      <c r="BE396" s="15">
        <f t="shared" ca="1" si="192"/>
        <v>83286.721282425773</v>
      </c>
      <c r="BF396" s="15">
        <f ca="1">Inputs!$B$13*EXP($B$9-0.5*C$6^2+C$6*Y396)</f>
        <v>11162.92642034498</v>
      </c>
      <c r="BG396" s="15">
        <f t="shared" ca="1" si="193"/>
        <v>12029.891694521124</v>
      </c>
      <c r="BH396" s="15">
        <f t="shared" ca="1" si="194"/>
        <v>12338.853408706189</v>
      </c>
      <c r="BI396" s="15">
        <f t="shared" ca="1" si="195"/>
        <v>12778.718509787444</v>
      </c>
      <c r="BJ396" s="15">
        <f t="shared" ca="1" si="196"/>
        <v>17374.745421777352</v>
      </c>
      <c r="BK396" s="15">
        <f t="shared" ca="1" si="197"/>
        <v>21525.406910312082</v>
      </c>
      <c r="BL396" s="15">
        <f t="shared" ca="1" si="198"/>
        <v>27734.459375659073</v>
      </c>
      <c r="BM396" s="15">
        <f t="shared" ca="1" si="199"/>
        <v>43800.482508618355</v>
      </c>
      <c r="BN396" s="15">
        <f t="shared" ca="1" si="200"/>
        <v>48378.764053071289</v>
      </c>
      <c r="BO396" s="15">
        <f t="shared" ca="1" si="201"/>
        <v>82463.731916356293</v>
      </c>
      <c r="BP396" s="15">
        <f t="shared" ca="1" si="202"/>
        <v>105521.53987583581</v>
      </c>
      <c r="BQ396" s="15">
        <f ca="1">Inputs!$B$20*EXP($B$10-0.5*C$7^2+C$7*AJ396)</f>
        <v>3420.971988199849</v>
      </c>
      <c r="BR396" s="15">
        <f t="shared" ca="1" si="203"/>
        <v>4800.1547353889018</v>
      </c>
      <c r="BS396" s="15">
        <f t="shared" ca="1" si="204"/>
        <v>7691.1808419841518</v>
      </c>
      <c r="BT396" s="15">
        <f t="shared" ca="1" si="205"/>
        <v>9037.0090293872072</v>
      </c>
      <c r="BU396" s="15">
        <f t="shared" ca="1" si="206"/>
        <v>10125.205324851051</v>
      </c>
      <c r="BV396" s="15">
        <f t="shared" ca="1" si="207"/>
        <v>14687.344725863937</v>
      </c>
      <c r="BW396" s="15">
        <f t="shared" ca="1" si="208"/>
        <v>27951.82140370295</v>
      </c>
      <c r="BX396" s="15">
        <f t="shared" ca="1" si="209"/>
        <v>43923.783919670997</v>
      </c>
      <c r="BY396" s="15">
        <f t="shared" ca="1" si="210"/>
        <v>48375.845758421143</v>
      </c>
      <c r="BZ396" s="15">
        <f t="shared" ca="1" si="211"/>
        <v>82721.146006373121</v>
      </c>
      <c r="CA396" s="15">
        <f t="shared" ca="1" si="212"/>
        <v>112838.10969720915</v>
      </c>
      <c r="CB396" s="15">
        <f ca="1">(AU396*DCF!C$10-DCF!C$5*MAX(AU396*DCF!C$10,0)-MAX(AU396-Inputs!$B$6,0)/Inputs!$B$10)*DCF!C$6</f>
        <v>1046.8948963643522</v>
      </c>
      <c r="CC396" s="15">
        <f ca="1">(AV396*DCF!D$10-DCF!D$5*MAX(AV396*DCF!D$10,0)-MAX(AV396-AU396,0)/Inputs!$B$10)*DCF!D$6</f>
        <v>1078.7200478987752</v>
      </c>
      <c r="CD396" s="15">
        <f ca="1">(AW396*DCF!E$10-DCF!E$5*MAX(AW396*DCF!E$10,0)-MAX(AW396-AV396,0)/Inputs!$B$10)*DCF!E$6</f>
        <v>1570.6946519921819</v>
      </c>
      <c r="CE396" s="15">
        <f ca="1">(AX396*DCF!F$10-DCF!F$5*MAX(AX396*DCF!F$10,0)-MAX(AX396-AW396,0)/Inputs!$B$10)*DCF!F$6</f>
        <v>2089.5919153830532</v>
      </c>
      <c r="CF396" s="15">
        <f ca="1">(AY396*DCF!G$10-DCF!G$5*MAX(AY396*DCF!G$10,0)-MAX(AY396-AX396,0)/Inputs!$B$10)*DCF!G$6</f>
        <v>2630.8362830635515</v>
      </c>
      <c r="CG396" s="15">
        <f ca="1">(AZ396*DCF!H$10-DCF!H$5*MAX(AZ396*DCF!H$10,0)-MAX(AZ396-AY396,0)/Inputs!$B$10)*DCF!H$6</f>
        <v>3299.1446134916123</v>
      </c>
      <c r="CH396" s="15">
        <f ca="1">(BA396*DCF!I$10-DCF!I$5*MAX(BA396*DCF!I$10,0)-MAX(BA396-AZ396,0)/Inputs!$B$10)*DCF!I$6</f>
        <v>4334.4882995341331</v>
      </c>
      <c r="CI396" s="15">
        <f ca="1">(BB396*DCF!J$10-DCF!J$5*MAX(BB396*DCF!J$10,0)-MAX(BB396-BA396,0)/Inputs!$B$10)*DCF!J$6</f>
        <v>5289.048795500833</v>
      </c>
      <c r="CJ396" s="15">
        <f ca="1">(BC396*DCF!K$10-DCF!K$5*MAX(BC396*DCF!K$10,0)-MAX(BC396-BB396,0)/Inputs!$B$10)*DCF!K$6</f>
        <v>7605.640942043884</v>
      </c>
      <c r="CK396" s="15">
        <f ca="1">(BD396*DCF!L$10-DCF!L$5*MAX(BD396*DCF!L$10,0)-MAX(BD396-BC396,0)/Inputs!$B$10)*DCF!L$6</f>
        <v>8053.5461618405297</v>
      </c>
      <c r="CL396" s="15">
        <f ca="1">(BE396*DCF!M$10-DCF!M$5*MAX(BE396*DCF!M$10,0)-MAX(BE396-BD396,0)/Inputs!$B$10)*DCF!M$6</f>
        <v>10144.789808408794</v>
      </c>
      <c r="CM396" s="15">
        <f ca="1">(BF396*DCF!C$28-DCF!C$5*MAX(BF396*DCF!C$28,0)-MAX(BF396-Inputs!$B$13,0)/Inputs!$B$17)*DCF!C$6</f>
        <v>3406.8519355890326</v>
      </c>
      <c r="CN396" s="15">
        <f ca="1">(BG396*DCF!D$28-DCF!D$5*MAX(BG396*DCF!D$28,0)-MAX(BG396-BF396,0)/Inputs!$B$17)*DCF!D$6</f>
        <v>3358.1171161644702</v>
      </c>
      <c r="CO396" s="15">
        <f ca="1">(BH396*DCF!E$28-DCF!E$5*MAX(BH396*DCF!E$28,0)-MAX(BH396-BG396,0)/Inputs!$B$17)*DCF!E$6</f>
        <v>3433.6908953658099</v>
      </c>
      <c r="CP396" s="15">
        <f ca="1">(BI396*DCF!F$28-DCF!F$5*MAX(BI396*DCF!F$28,0)-MAX(BI396-BH396,0)/Inputs!$B$17)*DCF!F$6</f>
        <v>3389.0010786902412</v>
      </c>
      <c r="CQ396" s="15">
        <f ca="1">(BJ396*DCF!G$28-DCF!G$5*MAX(BJ396*DCF!G$28,0)-MAX(BJ396-BI396,0)/Inputs!$B$17)*DCF!G$6</f>
        <v>3735.0031980991239</v>
      </c>
      <c r="CR396" s="15">
        <f ca="1">(BK396*DCF!H$28-DCF!H$5*MAX(BK396*DCF!H$28,0)-MAX(BK396-BJ396,0)/Inputs!$B$17)*DCF!H$6</f>
        <v>4678.574299865073</v>
      </c>
      <c r="CS396" s="15">
        <f ca="1">(BL396*DCF!I$28-DCF!I$5*MAX(BL396*DCF!I$28,0)-MAX(BL396-BK396,0)/Inputs!$B$17)*DCF!I$6</f>
        <v>5630.6529733426923</v>
      </c>
      <c r="CT396" s="15">
        <f ca="1">(BM396*DCF!J$28-DCF!J$5*MAX(BM396*DCF!J$28,0)-MAX(BM396-BL396,0)/Inputs!$B$17)*DCF!J$6</f>
        <v>7640.9203321307823</v>
      </c>
      <c r="CU396" s="15">
        <f ca="1">(BN396*DCF!K$28-DCF!K$5*MAX(BN396*DCF!K$28,0)-MAX(BN396-BM396,0)/Inputs!$B$17)*DCF!K$6</f>
        <v>9656.0052944077524</v>
      </c>
      <c r="CV396" s="15">
        <f ca="1">(BO396*DCF!L$28-DCF!L$5*MAX(BO396*DCF!L$28,0)-MAX(BO396-BN396,0)/Inputs!$B$17)*DCF!L$6</f>
        <v>12596.47447069862</v>
      </c>
      <c r="CW396" s="15">
        <f ca="1">(BP396*DCF!M$28-DCF!M$5*MAX(BP396*DCF!M$28,0)-MAX(BP396-BO396,0)/Inputs!$B$17)*DCF!M$6</f>
        <v>17443.749956099484</v>
      </c>
      <c r="CX396" s="15">
        <f ca="1">(BQ396*DCF!C$46-DCF!C$5*MAX(BQ396*DCF!C$46,0)-MAX(BQ396-Inputs!$B$20,0)/Inputs!$B$24)*DCF!C$6</f>
        <v>-891.66650452645422</v>
      </c>
      <c r="CY396" s="15">
        <f ca="1">(BR396*DCF!D$46-DCF!D$5*MAX(BR396*DCF!D$46,0)-MAX(BR396-BQ396,0)/Inputs!$B$24)*DCF!D$6</f>
        <v>-1407.7603022447668</v>
      </c>
      <c r="CZ396" s="15">
        <f ca="1">(BS396*DCF!E$46-DCF!E$5*MAX(BS396*DCF!E$46,0)-MAX(BS396-BR396,0)/Inputs!$B$24)*DCF!E$6</f>
        <v>-2049.0584284451484</v>
      </c>
      <c r="DA396" s="15">
        <f ca="1">(BT396*DCF!F$46-DCF!F$5*MAX(BT396*DCF!F$46,0)-MAX(BT396-BS396,0)/Inputs!$B$24)*DCF!F$6</f>
        <v>-1148.1907217574835</v>
      </c>
      <c r="DB396" s="15">
        <f ca="1">(BU396*DCF!G$46-DCF!G$5*MAX(BU396*DCF!G$46,0)-MAX(BU396-BT396,0)/Inputs!$B$24)*DCF!G$6</f>
        <v>-706.639635825396</v>
      </c>
      <c r="DC396" s="15">
        <f ca="1">(BV396*DCF!H$46-DCF!H$5*MAX(BV396*DCF!H$46,0)-MAX(BV396-BU396,0)/Inputs!$B$24)*DCF!H$6</f>
        <v>-1417.6568661728757</v>
      </c>
      <c r="DD396" s="15">
        <f ca="1">(BW396*DCF!I$46-DCF!I$5*MAX(BW396*DCF!I$46,0)-MAX(BW396-BV396,0)/Inputs!$B$24)*DCF!I$6</f>
        <v>-3162.1599620428055</v>
      </c>
      <c r="DE396" s="15">
        <f ca="1">(BX396*DCF!J$46-DCF!J$5*MAX(BX396*DCF!J$46,0)-MAX(BX396-BW396,0)/Inputs!$B$24)*DCF!J$6</f>
        <v>-2393.0222783731192</v>
      </c>
      <c r="DF396" s="15">
        <f ca="1">(BY396*DCF!K$46-DCF!K$5*MAX(BY396*DCF!K$46,0)-MAX(BY396-BX396,0)/Inputs!$B$24)*DCF!K$6</f>
        <v>1672.7530233206664</v>
      </c>
      <c r="DG396" s="15">
        <f ca="1">(BZ396*DCF!L$46-DCF!L$5*MAX(BZ396*DCF!L$46,0)-MAX(BZ396-BY396,0)/Inputs!$B$24)*DCF!L$6</f>
        <v>-2054.3251431832518</v>
      </c>
      <c r="DH396" s="15">
        <f ca="1">(CA396*DCF!M$46-DCF!M$5*MAX(CA396*DCF!M$46,0)-MAX(CA396-BZ396,0)/Inputs!$B$24)*DCF!M$6</f>
        <v>2549.9269087072898</v>
      </c>
      <c r="DI396" s="15">
        <f ca="1">SUM(CB396:CL396)+BE396*DCF!M$10*(1+Inputs!$B$30)*(1-Inputs!$B$33)*(1-Inputs!$B$30/Inputs!$B$31)/(Inputs!$B$29-Inputs!$B$30)*DCF!M$6</f>
        <v>278931.44309738418</v>
      </c>
      <c r="DJ396" s="15">
        <f ca="1">SUM(CM396:CW396)+BP396*DCF!M$28*(1+Inputs!$B$30)*(1-Inputs!$B$33)*(1-Inputs!$B$30/Inputs!$B$31)/(Inputs!$B$29-Inputs!$B$30)*DCF!M$6</f>
        <v>466526.16268693248</v>
      </c>
      <c r="DK396" s="15">
        <f ca="1">SUM(CX396:DH396)+CA396*DCF!M$46*(1+Inputs!$B$30)*(1-Inputs!$B$33)*(1-Inputs!$B$30/Inputs!$B$31)/(Inputs!$B$29-Inputs!$B$30)*DCF!M$6</f>
        <v>163453.2842099352</v>
      </c>
      <c r="DM396" s="15">
        <f ca="1">DI396+DJ396+DK396+Inputs!$B$34+Inputs!$B$36-Inputs!$B$35</f>
        <v>985761.88999425189</v>
      </c>
    </row>
    <row r="397" spans="1:117" x14ac:dyDescent="0.75">
      <c r="A397" s="11">
        <v>384</v>
      </c>
      <c r="C397" s="24">
        <f t="shared" ca="1" si="218"/>
        <v>-1.1689234445864474</v>
      </c>
      <c r="D397" s="24">
        <f t="shared" ca="1" si="218"/>
        <v>-0.64433545164813455</v>
      </c>
      <c r="E397" s="24">
        <f t="shared" ca="1" si="218"/>
        <v>7.9247707563713993E-2</v>
      </c>
      <c r="F397" s="24">
        <f t="shared" ca="1" si="218"/>
        <v>1.3567667541722053</v>
      </c>
      <c r="G397" s="24">
        <f t="shared" ca="1" si="218"/>
        <v>0.59804024506256159</v>
      </c>
      <c r="H397" s="24">
        <f t="shared" ca="1" si="218"/>
        <v>1.4427743014932024</v>
      </c>
      <c r="I397" s="24">
        <f t="shared" ca="1" si="218"/>
        <v>-0.1335981628154789</v>
      </c>
      <c r="J397" s="24">
        <f t="shared" ca="1" si="218"/>
        <v>-0.39915447344912047</v>
      </c>
      <c r="K397" s="24">
        <f t="shared" ca="1" si="218"/>
        <v>-0.80885551140572887</v>
      </c>
      <c r="L397" s="24">
        <f t="shared" ca="1" si="218"/>
        <v>0.69989027729582931</v>
      </c>
      <c r="M397" s="24">
        <f t="shared" ca="1" si="218"/>
        <v>-0.20610421215575553</v>
      </c>
      <c r="N397" s="24">
        <f ca="1">SQRT(Inputs!$B$38)*C397+SQRT(1-Inputs!$B$38)*_xlfn.NORM.S.INV(RAND())</f>
        <v>-0.86981939902244099</v>
      </c>
      <c r="O397" s="24">
        <f ca="1">SQRT(Inputs!$B$38)*D397+SQRT(1-Inputs!$B$38)*_xlfn.NORM.S.INV(RAND())</f>
        <v>-1.6746867364447917</v>
      </c>
      <c r="P397" s="24">
        <f ca="1">SQRT(Inputs!$B$38)*E397+SQRT(1-Inputs!$B$38)*_xlfn.NORM.S.INV(RAND())</f>
        <v>5.2921566120280705E-2</v>
      </c>
      <c r="Q397" s="24">
        <f ca="1">SQRT(Inputs!$B$38)*F397+SQRT(1-Inputs!$B$38)*_xlfn.NORM.S.INV(RAND())</f>
        <v>8.556066058837164E-2</v>
      </c>
      <c r="R397" s="24">
        <f ca="1">SQRT(Inputs!$B$38)*G397+SQRT(1-Inputs!$B$38)*_xlfn.NORM.S.INV(RAND())</f>
        <v>0.95849214219383094</v>
      </c>
      <c r="S397" s="24">
        <f ca="1">SQRT(Inputs!$B$38)*H397+SQRT(1-Inputs!$B$38)*_xlfn.NORM.S.INV(RAND())</f>
        <v>0.38381313120910621</v>
      </c>
      <c r="T397" s="24">
        <f ca="1">SQRT(Inputs!$B$38)*I397+SQRT(1-Inputs!$B$38)*_xlfn.NORM.S.INV(RAND())</f>
        <v>0.64381146175650583</v>
      </c>
      <c r="U397" s="24">
        <f ca="1">SQRT(Inputs!$B$38)*J397+SQRT(1-Inputs!$B$38)*_xlfn.NORM.S.INV(RAND())</f>
        <v>-2.8354297279594429</v>
      </c>
      <c r="V397" s="24">
        <f ca="1">SQRT(Inputs!$B$38)*K397+SQRT(1-Inputs!$B$38)*_xlfn.NORM.S.INV(RAND())</f>
        <v>0.14042344506652854</v>
      </c>
      <c r="W397" s="24">
        <f ca="1">SQRT(Inputs!$B$38)*L397+SQRT(1-Inputs!$B$38)*_xlfn.NORM.S.INV(RAND())</f>
        <v>1.1678040758961328</v>
      </c>
      <c r="X397" s="24">
        <f ca="1">SQRT(Inputs!$B$38)*M397+SQRT(1-Inputs!$B$38)*_xlfn.NORM.S.INV(RAND())</f>
        <v>0.83493015480147448</v>
      </c>
      <c r="Y397" s="24">
        <f ca="1">SQRT(Inputs!$B$38)*C397+SQRT(1-Inputs!$B$38)*_xlfn.NORM.S.INV(RAND())</f>
        <v>-0.53313697689255235</v>
      </c>
      <c r="Z397" s="24">
        <f ca="1">SQRT(Inputs!$B$38)*D397+SQRT(1-Inputs!$B$38)*_xlfn.NORM.S.INV(RAND())</f>
        <v>-1.4157992660229934E-2</v>
      </c>
      <c r="AA397" s="24">
        <f ca="1">SQRT(Inputs!$B$38)*E397+SQRT(1-Inputs!$B$38)*_xlfn.NORM.S.INV(RAND())</f>
        <v>-0.12302813931916831</v>
      </c>
      <c r="AB397" s="24">
        <f ca="1">SQRT(Inputs!$B$38)*F397+SQRT(1-Inputs!$B$38)*_xlfn.NORM.S.INV(RAND())</f>
        <v>0.30672075303588953</v>
      </c>
      <c r="AC397" s="24">
        <f ca="1">SQRT(Inputs!$B$38)*G397+SQRT(1-Inputs!$B$38)*_xlfn.NORM.S.INV(RAND())</f>
        <v>1.4490070893860194</v>
      </c>
      <c r="AD397" s="24">
        <f ca="1">SQRT(Inputs!$B$38)*H397+SQRT(1-Inputs!$B$38)*_xlfn.NORM.S.INV(RAND())</f>
        <v>-0.12144839522572948</v>
      </c>
      <c r="AE397" s="24">
        <f ca="1">SQRT(Inputs!$B$38)*I397+SQRT(1-Inputs!$B$38)*_xlfn.NORM.S.INV(RAND())</f>
        <v>-0.51494421247852062</v>
      </c>
      <c r="AF397" s="24">
        <f ca="1">SQRT(Inputs!$B$38)*J397+SQRT(1-Inputs!$B$38)*_xlfn.NORM.S.INV(RAND())</f>
        <v>-0.97221516402620234</v>
      </c>
      <c r="AG397" s="24">
        <f ca="1">SQRT(Inputs!$B$38)*K397+SQRT(1-Inputs!$B$38)*_xlfn.NORM.S.INV(RAND())</f>
        <v>0.22120214387398857</v>
      </c>
      <c r="AH397" s="24">
        <f ca="1">SQRT(Inputs!$B$38)*L397+SQRT(1-Inputs!$B$38)*_xlfn.NORM.S.INV(RAND())</f>
        <v>1.9810682422979646</v>
      </c>
      <c r="AI397" s="24">
        <f ca="1">SQRT(Inputs!$B$38)*M397+SQRT(1-Inputs!$B$38)*_xlfn.NORM.S.INV(RAND())</f>
        <v>-0.37295813421160257</v>
      </c>
      <c r="AJ397" s="24">
        <f ca="1">SQRT(Inputs!$B$38)*C397+SQRT(1-Inputs!$B$38)*_xlfn.NORM.S.INV(RAND())</f>
        <v>-2.2148525894868478</v>
      </c>
      <c r="AK397" s="24">
        <f ca="1">SQRT(Inputs!$B$38)*D397+SQRT(1-Inputs!$B$38)*_xlfn.NORM.S.INV(RAND())</f>
        <v>-0.57871459862495145</v>
      </c>
      <c r="AL397" s="24">
        <f ca="1">SQRT(Inputs!$B$38)*E397+SQRT(1-Inputs!$B$38)*_xlfn.NORM.S.INV(RAND())</f>
        <v>1.4127234702073697</v>
      </c>
      <c r="AM397" s="24">
        <f ca="1">SQRT(Inputs!$B$38)*F397+SQRT(1-Inputs!$B$38)*_xlfn.NORM.S.INV(RAND())</f>
        <v>0.14782992055703059</v>
      </c>
      <c r="AN397" s="24">
        <f ca="1">SQRT(Inputs!$B$38)*G397+SQRT(1-Inputs!$B$38)*_xlfn.NORM.S.INV(RAND())</f>
        <v>-0.45004093879008289</v>
      </c>
      <c r="AO397" s="24">
        <f ca="1">SQRT(Inputs!$B$38)*H397+SQRT(1-Inputs!$B$38)*_xlfn.NORM.S.INV(RAND())</f>
        <v>0.21756991581906115</v>
      </c>
      <c r="AP397" s="24">
        <f ca="1">SQRT(Inputs!$B$38)*I397+SQRT(1-Inputs!$B$38)*_xlfn.NORM.S.INV(RAND())</f>
        <v>-0.22845855716647595</v>
      </c>
      <c r="AQ397" s="24">
        <f ca="1">SQRT(Inputs!$B$38)*J397+SQRT(1-Inputs!$B$38)*_xlfn.NORM.S.INV(RAND())</f>
        <v>1.9664752221439563</v>
      </c>
      <c r="AR397" s="24">
        <f ca="1">SQRT(Inputs!$B$38)*K397+SQRT(1-Inputs!$B$38)*_xlfn.NORM.S.INV(RAND())</f>
        <v>-0.84626085227361991</v>
      </c>
      <c r="AS397" s="24">
        <f ca="1">SQRT(Inputs!$B$38)*L397+SQRT(1-Inputs!$B$38)*_xlfn.NORM.S.INV(RAND())</f>
        <v>2.4917125170870733</v>
      </c>
      <c r="AT397" s="24">
        <f ca="1">SQRT(Inputs!$B$38)*M397+SQRT(1-Inputs!$B$38)*_xlfn.NORM.S.INV(RAND())</f>
        <v>-0.90039213339952096</v>
      </c>
      <c r="AU397" s="15">
        <f ca="1">Inputs!$B$6*EXP($B$8-0.5*C$5^2+C$5*N397)</f>
        <v>4310.5124550179135</v>
      </c>
      <c r="AV397" s="15">
        <f t="shared" ca="1" si="183"/>
        <v>4101.7230029647635</v>
      </c>
      <c r="AW397" s="15">
        <f t="shared" ca="1" si="184"/>
        <v>5037.1521631656051</v>
      </c>
      <c r="AX397" s="15">
        <f t="shared" ca="1" si="185"/>
        <v>6215.9476381058839</v>
      </c>
      <c r="AY397" s="15">
        <f t="shared" ca="1" si="186"/>
        <v>8496.3009902447484</v>
      </c>
      <c r="AZ397" s="15">
        <f t="shared" ca="1" si="187"/>
        <v>10839.806167434579</v>
      </c>
      <c r="BA397" s="15">
        <f t="shared" ca="1" si="188"/>
        <v>14189.7729137113</v>
      </c>
      <c r="BB397" s="15">
        <f t="shared" ca="1" si="189"/>
        <v>13076.462711275914</v>
      </c>
      <c r="BC397" s="15">
        <f t="shared" ca="1" si="190"/>
        <v>16233.905893167879</v>
      </c>
      <c r="BD397" s="15">
        <f t="shared" ca="1" si="191"/>
        <v>22183.497878066297</v>
      </c>
      <c r="BE397" s="15">
        <f t="shared" ca="1" si="192"/>
        <v>29330.814445256463</v>
      </c>
      <c r="BF397" s="15">
        <f ca="1">Inputs!$B$13*EXP($B$9-0.5*C$6^2+C$6*Y397)</f>
        <v>12443.778484190836</v>
      </c>
      <c r="BG397" s="15">
        <f t="shared" ca="1" si="193"/>
        <v>15126.978342561939</v>
      </c>
      <c r="BH397" s="15">
        <f t="shared" ca="1" si="194"/>
        <v>18109.071521883277</v>
      </c>
      <c r="BI397" s="15">
        <f t="shared" ca="1" si="195"/>
        <v>23239.893944617423</v>
      </c>
      <c r="BJ397" s="15">
        <f t="shared" ca="1" si="196"/>
        <v>35108.454556144163</v>
      </c>
      <c r="BK397" s="15">
        <f t="shared" ca="1" si="197"/>
        <v>42382.382040084063</v>
      </c>
      <c r="BL397" s="15">
        <f t="shared" ca="1" si="198"/>
        <v>48700.825024179503</v>
      </c>
      <c r="BM397" s="15">
        <f t="shared" ca="1" si="199"/>
        <v>53053.267572467994</v>
      </c>
      <c r="BN397" s="15">
        <f t="shared" ca="1" si="200"/>
        <v>67001.617589798712</v>
      </c>
      <c r="BO397" s="15">
        <f t="shared" ca="1" si="201"/>
        <v>103786.23737032562</v>
      </c>
      <c r="BP397" s="15">
        <f t="shared" ca="1" si="202"/>
        <v>122456.17426072854</v>
      </c>
      <c r="BQ397" s="15">
        <f ca="1">Inputs!$B$20*EXP($B$10-0.5*C$7^2+C$7*AJ397)</f>
        <v>1955.4171294678315</v>
      </c>
      <c r="BR397" s="15">
        <f t="shared" ca="1" si="203"/>
        <v>2207.8007090837827</v>
      </c>
      <c r="BS397" s="15">
        <f t="shared" ca="1" si="204"/>
        <v>4536.258035650083</v>
      </c>
      <c r="BT397" s="15">
        <f t="shared" ca="1" si="205"/>
        <v>6501.8318051053593</v>
      </c>
      <c r="BU397" s="15">
        <f t="shared" ca="1" si="206"/>
        <v>8081.0592078731506</v>
      </c>
      <c r="BV397" s="15">
        <f t="shared" ca="1" si="207"/>
        <v>11807.931570137111</v>
      </c>
      <c r="BW397" s="15">
        <f t="shared" ca="1" si="208"/>
        <v>15699.529475465921</v>
      </c>
      <c r="BX397" s="15">
        <f t="shared" ca="1" si="209"/>
        <v>32569.40212869216</v>
      </c>
      <c r="BY397" s="15">
        <f t="shared" ca="1" si="210"/>
        <v>38813.577307369873</v>
      </c>
      <c r="BZ397" s="15">
        <f t="shared" ca="1" si="211"/>
        <v>86102.957629699915</v>
      </c>
      <c r="CA397" s="15">
        <f t="shared" ca="1" si="212"/>
        <v>103065.49232429815</v>
      </c>
      <c r="CB397" s="15">
        <f ca="1">(AU397*DCF!C$10-DCF!C$5*MAX(AU397*DCF!C$10,0)-MAX(AU397-Inputs!$B$6,0)/Inputs!$B$10)*DCF!C$6</f>
        <v>1047.7212330167556</v>
      </c>
      <c r="CC397" s="15">
        <f ca="1">(AV397*DCF!D$10-DCF!D$5*MAX(AV397*DCF!D$10,0)-MAX(AV397-AU397,0)/Inputs!$B$10)*DCF!D$6</f>
        <v>999.76719371146169</v>
      </c>
      <c r="CD397" s="15">
        <f ca="1">(AW397*DCF!E$10-DCF!E$5*MAX(AW397*DCF!E$10,0)-MAX(AW397-AV397,0)/Inputs!$B$10)*DCF!E$6</f>
        <v>952.30086519325596</v>
      </c>
      <c r="CE397" s="15">
        <f ca="1">(AX397*DCF!F$10-DCF!F$5*MAX(AX397*DCF!F$10,0)-MAX(AX397-AW397,0)/Inputs!$B$10)*DCF!F$6</f>
        <v>1111.6533505793652</v>
      </c>
      <c r="CF397" s="15">
        <f ca="1">(AY397*DCF!G$10-DCF!G$5*MAX(AY397*DCF!G$10,0)-MAX(AY397-AX397,0)/Inputs!$B$10)*DCF!G$6</f>
        <v>1312.2532467623316</v>
      </c>
      <c r="CG397" s="15">
        <f ca="1">(AZ397*DCF!H$10-DCF!H$5*MAX(AZ397*DCF!H$10,0)-MAX(AZ397-AY397,0)/Inputs!$B$10)*DCF!H$6</f>
        <v>1688.4247855090337</v>
      </c>
      <c r="CH397" s="15">
        <f ca="1">(BA397*DCF!I$10-DCF!I$5*MAX(BA397*DCF!I$10,0)-MAX(BA397-AZ397,0)/Inputs!$B$10)*DCF!I$6</f>
        <v>2042.4419482273727</v>
      </c>
      <c r="CI397" s="15">
        <f ca="1">(BB397*DCF!J$10-DCF!J$5*MAX(BB397*DCF!J$10,0)-MAX(BB397-BA397,0)/Inputs!$B$10)*DCF!J$6</f>
        <v>2243.9513428898549</v>
      </c>
      <c r="CJ397" s="15">
        <f ca="1">(BC397*DCF!K$10-DCF!K$5*MAX(BC397*DCF!K$10,0)-MAX(BC397-BB397,0)/Inputs!$B$10)*DCF!K$6</f>
        <v>2171.4041504232</v>
      </c>
      <c r="CK397" s="15">
        <f ca="1">(BD397*DCF!L$10-DCF!L$5*MAX(BD397*DCF!L$10,0)-MAX(BD397-BC397,0)/Inputs!$B$10)*DCF!L$6</f>
        <v>2576.3147447427191</v>
      </c>
      <c r="CL397" s="15">
        <f ca="1">(BE397*DCF!M$10-DCF!M$5*MAX(BE397*DCF!M$10,0)-MAX(BE397-BD397,0)/Inputs!$B$10)*DCF!M$6</f>
        <v>3285.1339519801281</v>
      </c>
      <c r="CM397" s="15">
        <f ca="1">(BF397*DCF!C$28-DCF!C$5*MAX(BF397*DCF!C$28,0)-MAX(BF397-Inputs!$B$13,0)/Inputs!$B$17)*DCF!C$6</f>
        <v>3553.6998893650357</v>
      </c>
      <c r="CN397" s="15">
        <f ca="1">(BG397*DCF!D$28-DCF!D$5*MAX(BG397*DCF!D$28,0)-MAX(BG397-BF397,0)/Inputs!$B$17)*DCF!D$6</f>
        <v>3882.7944541515894</v>
      </c>
      <c r="CO397" s="15">
        <f ca="1">(BH397*DCF!E$28-DCF!E$5*MAX(BH397*DCF!E$28,0)-MAX(BH397-BG397,0)/Inputs!$B$17)*DCF!E$6</f>
        <v>4541.0819953743166</v>
      </c>
      <c r="CP397" s="15">
        <f ca="1">(BI397*DCF!F$28-DCF!F$5*MAX(BI397*DCF!F$28,0)-MAX(BI397-BH397,0)/Inputs!$B$17)*DCF!F$6</f>
        <v>5374.8717262196215</v>
      </c>
      <c r="CQ397" s="15">
        <f ca="1">(BJ397*DCF!G$28-DCF!G$5*MAX(BJ397*DCF!G$28,0)-MAX(BJ397-BI397,0)/Inputs!$B$17)*DCF!G$6</f>
        <v>7112.980253872609</v>
      </c>
      <c r="CR397" s="15">
        <f ca="1">(BK397*DCF!H$28-DCF!H$5*MAX(BK397*DCF!H$28,0)-MAX(BK397-BJ397,0)/Inputs!$B$17)*DCF!H$6</f>
        <v>9351.466473043125</v>
      </c>
      <c r="CS397" s="15">
        <f ca="1">(BL397*DCF!I$28-DCF!I$5*MAX(BL397*DCF!I$28,0)-MAX(BL397-BK397,0)/Inputs!$B$17)*DCF!I$6</f>
        <v>10545.256639448198</v>
      </c>
      <c r="CT397" s="15">
        <f ca="1">(BM397*DCF!J$28-DCF!J$5*MAX(BM397*DCF!J$28,0)-MAX(BM397-BL397,0)/Inputs!$B$17)*DCF!J$6</f>
        <v>11258.184633606783</v>
      </c>
      <c r="CU397" s="15">
        <f ca="1">(BN397*DCF!K$28-DCF!K$5*MAX(BN397*DCF!K$28,0)-MAX(BN397-BM397,0)/Inputs!$B$17)*DCF!K$6</f>
        <v>12441.131132814766</v>
      </c>
      <c r="CV397" s="15">
        <f ca="1">(BO397*DCF!L$28-DCF!L$5*MAX(BO397*DCF!L$28,0)-MAX(BO397-BN397,0)/Inputs!$B$17)*DCF!L$6</f>
        <v>16545.291749392316</v>
      </c>
      <c r="CW397" s="15">
        <f ca="1">(BP397*DCF!M$28-DCF!M$5*MAX(BP397*DCF!M$28,0)-MAX(BP397-BO397,0)/Inputs!$B$17)*DCF!M$6</f>
        <v>21088.667038972781</v>
      </c>
      <c r="CX397" s="15">
        <f ca="1">(BQ397*DCF!C$46-DCF!C$5*MAX(BQ397*DCF!C$46,0)-MAX(BQ397-Inputs!$B$20,0)/Inputs!$B$24)*DCF!C$6</f>
        <v>-451.59748948448765</v>
      </c>
      <c r="CY397" s="15">
        <f ca="1">(BR397*DCF!D$46-DCF!D$5*MAX(BR397*DCF!D$46,0)-MAX(BR397-BQ397,0)/Inputs!$B$24)*DCF!D$6</f>
        <v>-484.51007291071556</v>
      </c>
      <c r="CZ397" s="15">
        <f ca="1">(BS397*DCF!E$46-DCF!E$5*MAX(BS397*DCF!E$46,0)-MAX(BS397-BR397,0)/Inputs!$B$24)*DCF!E$6</f>
        <v>-1454.2341876495539</v>
      </c>
      <c r="DA397" s="15">
        <f ca="1">(BT397*DCF!F$46-DCF!F$5*MAX(BT397*DCF!F$46,0)-MAX(BT397-BS397,0)/Inputs!$B$24)*DCF!F$6</f>
        <v>-1189.2320457497285</v>
      </c>
      <c r="DB397" s="15">
        <f ca="1">(BU397*DCF!G$46-DCF!G$5*MAX(BU397*DCF!G$46,0)-MAX(BU397-BT397,0)/Inputs!$B$24)*DCF!G$6</f>
        <v>-803.05176209680428</v>
      </c>
      <c r="DC397" s="15">
        <f ca="1">(BV397*DCF!H$46-DCF!H$5*MAX(BV397*DCF!H$46,0)-MAX(BV397-BU397,0)/Inputs!$B$24)*DCF!H$6</f>
        <v>-1158.1027516477031</v>
      </c>
      <c r="DD397" s="15">
        <f ca="1">(BW397*DCF!I$46-DCF!I$5*MAX(BW397*DCF!I$46,0)-MAX(BW397-BV397,0)/Inputs!$B$24)*DCF!I$6</f>
        <v>-754.54049210108428</v>
      </c>
      <c r="DE397" s="15">
        <f ca="1">(BX397*DCF!J$46-DCF!J$5*MAX(BX397*DCF!J$46,0)-MAX(BX397-BW397,0)/Inputs!$B$24)*DCF!J$6</f>
        <v>-3107.4182852893946</v>
      </c>
      <c r="DF397" s="15">
        <f ca="1">(BY397*DCF!K$46-DCF!K$5*MAX(BY397*DCF!K$46,0)-MAX(BY397-BX397,0)/Inputs!$B$24)*DCF!K$6</f>
        <v>687.50434685235518</v>
      </c>
      <c r="DG397" s="15">
        <f ca="1">(BZ397*DCF!L$46-DCF!L$5*MAX(BZ397*DCF!L$46,0)-MAX(BZ397-BY397,0)/Inputs!$B$24)*DCF!L$6</f>
        <v>-4749.8446107544878</v>
      </c>
      <c r="DH397" s="15">
        <f ca="1">(CA397*DCF!M$46-DCF!M$5*MAX(CA397*DCF!M$46,0)-MAX(CA397-BZ397,0)/Inputs!$B$24)*DCF!M$6</f>
        <v>4533.8069899129823</v>
      </c>
      <c r="DI397" s="15">
        <f ca="1">SUM(CB397:CL397)+BE397*DCF!M$10*(1+Inputs!$B$30)*(1-Inputs!$B$33)*(1-Inputs!$B$30/Inputs!$B$31)/(Inputs!$B$29-Inputs!$B$30)*DCF!M$6</f>
        <v>101059.41127405209</v>
      </c>
      <c r="DJ397" s="15">
        <f ca="1">SUM(CM397:CW397)+BP397*DCF!M$28*(1+Inputs!$B$30)*(1-Inputs!$B$33)*(1-Inputs!$B$30/Inputs!$B$31)/(Inputs!$B$29-Inputs!$B$30)*DCF!M$6</f>
        <v>560091.62903009146</v>
      </c>
      <c r="DK397" s="15">
        <f ca="1">SUM(CX397:DH397)+CA397*DCF!M$46*(1+Inputs!$B$30)*(1-Inputs!$B$33)*(1-Inputs!$B$30/Inputs!$B$31)/(Inputs!$B$29-Inputs!$B$30)*DCF!M$6</f>
        <v>150420.2396605057</v>
      </c>
      <c r="DM397" s="15">
        <f ca="1">DI397+DJ397+DK397+Inputs!$B$34+Inputs!$B$36-Inputs!$B$35</f>
        <v>888422.27996464923</v>
      </c>
    </row>
    <row r="398" spans="1:117" x14ac:dyDescent="0.75">
      <c r="A398" s="11">
        <v>385</v>
      </c>
      <c r="C398" s="24">
        <f t="shared" ca="1" si="218"/>
        <v>-0.78407283188332266</v>
      </c>
      <c r="D398" s="24">
        <f t="shared" ca="1" si="218"/>
        <v>-0.92169145278544384</v>
      </c>
      <c r="E398" s="24">
        <f t="shared" ca="1" si="218"/>
        <v>-0.83891863813647682</v>
      </c>
      <c r="F398" s="24">
        <f t="shared" ca="1" si="218"/>
        <v>0.58326438023779215</v>
      </c>
      <c r="G398" s="24">
        <f t="shared" ca="1" si="218"/>
        <v>-0.35275758499705367</v>
      </c>
      <c r="H398" s="24">
        <f t="shared" ca="1" si="218"/>
        <v>-0.80847653888348425</v>
      </c>
      <c r="I398" s="24">
        <f t="shared" ca="1" si="218"/>
        <v>6.2098962137203412E-3</v>
      </c>
      <c r="J398" s="24">
        <f t="shared" ca="1" si="218"/>
        <v>-1.5050569058862604</v>
      </c>
      <c r="K398" s="24">
        <f t="shared" ca="1" si="218"/>
        <v>-0.44809045721266838</v>
      </c>
      <c r="L398" s="24">
        <f t="shared" ca="1" si="218"/>
        <v>-0.18605885748174539</v>
      </c>
      <c r="M398" s="24">
        <f t="shared" ca="1" si="218"/>
        <v>-0.88615514442412779</v>
      </c>
      <c r="N398" s="24">
        <f ca="1">SQRT(Inputs!$B$38)*C398+SQRT(1-Inputs!$B$38)*_xlfn.NORM.S.INV(RAND())</f>
        <v>-0.93006187887868119</v>
      </c>
      <c r="O398" s="24">
        <f ca="1">SQRT(Inputs!$B$38)*D398+SQRT(1-Inputs!$B$38)*_xlfn.NORM.S.INV(RAND())</f>
        <v>-0.15599967978164458</v>
      </c>
      <c r="P398" s="24">
        <f ca="1">SQRT(Inputs!$B$38)*E398+SQRT(1-Inputs!$B$38)*_xlfn.NORM.S.INV(RAND())</f>
        <v>0.74317171543334704</v>
      </c>
      <c r="Q398" s="24">
        <f ca="1">SQRT(Inputs!$B$38)*F398+SQRT(1-Inputs!$B$38)*_xlfn.NORM.S.INV(RAND())</f>
        <v>0.58950180251099094</v>
      </c>
      <c r="R398" s="24">
        <f ca="1">SQRT(Inputs!$B$38)*G398+SQRT(1-Inputs!$B$38)*_xlfn.NORM.S.INV(RAND())</f>
        <v>-0.70825398033461773</v>
      </c>
      <c r="S398" s="24">
        <f ca="1">SQRT(Inputs!$B$38)*H398+SQRT(1-Inputs!$B$38)*_xlfn.NORM.S.INV(RAND())</f>
        <v>-1.0047899019655713</v>
      </c>
      <c r="T398" s="24">
        <f ca="1">SQRT(Inputs!$B$38)*I398+SQRT(1-Inputs!$B$38)*_xlfn.NORM.S.INV(RAND())</f>
        <v>-0.48919796677794208</v>
      </c>
      <c r="U398" s="24">
        <f ca="1">SQRT(Inputs!$B$38)*J398+SQRT(1-Inputs!$B$38)*_xlfn.NORM.S.INV(RAND())</f>
        <v>-1.9497684390603032</v>
      </c>
      <c r="V398" s="24">
        <f ca="1">SQRT(Inputs!$B$38)*K398+SQRT(1-Inputs!$B$38)*_xlfn.NORM.S.INV(RAND())</f>
        <v>-1.2764306164839367</v>
      </c>
      <c r="W398" s="24">
        <f ca="1">SQRT(Inputs!$B$38)*L398+SQRT(1-Inputs!$B$38)*_xlfn.NORM.S.INV(RAND())</f>
        <v>-0.57665991084497026</v>
      </c>
      <c r="X398" s="24">
        <f ca="1">SQRT(Inputs!$B$38)*M398+SQRT(1-Inputs!$B$38)*_xlfn.NORM.S.INV(RAND())</f>
        <v>-1.2751621069024646</v>
      </c>
      <c r="Y398" s="24">
        <f ca="1">SQRT(Inputs!$B$38)*C398+SQRT(1-Inputs!$B$38)*_xlfn.NORM.S.INV(RAND())</f>
        <v>0.29341931278762795</v>
      </c>
      <c r="Z398" s="24">
        <f ca="1">SQRT(Inputs!$B$38)*D398+SQRT(1-Inputs!$B$38)*_xlfn.NORM.S.INV(RAND())</f>
        <v>-0.47899939352128962</v>
      </c>
      <c r="AA398" s="24">
        <f ca="1">SQRT(Inputs!$B$38)*E398+SQRT(1-Inputs!$B$38)*_xlfn.NORM.S.INV(RAND())</f>
        <v>0.77592532221886445</v>
      </c>
      <c r="AB398" s="24">
        <f ca="1">SQRT(Inputs!$B$38)*F398+SQRT(1-Inputs!$B$38)*_xlfn.NORM.S.INV(RAND())</f>
        <v>2.5408360232561562</v>
      </c>
      <c r="AC398" s="24">
        <f ca="1">SQRT(Inputs!$B$38)*G398+SQRT(1-Inputs!$B$38)*_xlfn.NORM.S.INV(RAND())</f>
        <v>-1.6572413695282631</v>
      </c>
      <c r="AD398" s="24">
        <f ca="1">SQRT(Inputs!$B$38)*H398+SQRT(1-Inputs!$B$38)*_xlfn.NORM.S.INV(RAND())</f>
        <v>-0.7198989249878669</v>
      </c>
      <c r="AE398" s="24">
        <f ca="1">SQRT(Inputs!$B$38)*I398+SQRT(1-Inputs!$B$38)*_xlfn.NORM.S.INV(RAND())</f>
        <v>0.5626032145385953</v>
      </c>
      <c r="AF398" s="24">
        <f ca="1">SQRT(Inputs!$B$38)*J398+SQRT(1-Inputs!$B$38)*_xlfn.NORM.S.INV(RAND())</f>
        <v>-0.71525316018354057</v>
      </c>
      <c r="AG398" s="24">
        <f ca="1">SQRT(Inputs!$B$38)*K398+SQRT(1-Inputs!$B$38)*_xlfn.NORM.S.INV(RAND())</f>
        <v>-0.46804349183594163</v>
      </c>
      <c r="AH398" s="24">
        <f ca="1">SQRT(Inputs!$B$38)*L398+SQRT(1-Inputs!$B$38)*_xlfn.NORM.S.INV(RAND())</f>
        <v>0.99033155494127945</v>
      </c>
      <c r="AI398" s="24">
        <f ca="1">SQRT(Inputs!$B$38)*M398+SQRT(1-Inputs!$B$38)*_xlfn.NORM.S.INV(RAND())</f>
        <v>0.54364892315208269</v>
      </c>
      <c r="AJ398" s="24">
        <f ca="1">SQRT(Inputs!$B$38)*C398+SQRT(1-Inputs!$B$38)*_xlfn.NORM.S.INV(RAND())</f>
        <v>-2.3167404207054618</v>
      </c>
      <c r="AK398" s="24">
        <f ca="1">SQRT(Inputs!$B$38)*D398+SQRT(1-Inputs!$B$38)*_xlfn.NORM.S.INV(RAND())</f>
        <v>-0.7024610315298222</v>
      </c>
      <c r="AL398" s="24">
        <f ca="1">SQRT(Inputs!$B$38)*E398+SQRT(1-Inputs!$B$38)*_xlfn.NORM.S.INV(RAND())</f>
        <v>-0.51502032298028189</v>
      </c>
      <c r="AM398" s="24">
        <f ca="1">SQRT(Inputs!$B$38)*F398+SQRT(1-Inputs!$B$38)*_xlfn.NORM.S.INV(RAND())</f>
        <v>0.26055959889201002</v>
      </c>
      <c r="AN398" s="24">
        <f ca="1">SQRT(Inputs!$B$38)*G398+SQRT(1-Inputs!$B$38)*_xlfn.NORM.S.INV(RAND())</f>
        <v>0.52015593747047473</v>
      </c>
      <c r="AO398" s="24">
        <f ca="1">SQRT(Inputs!$B$38)*H398+SQRT(1-Inputs!$B$38)*_xlfn.NORM.S.INV(RAND())</f>
        <v>0.59697022571315761</v>
      </c>
      <c r="AP398" s="24">
        <f ca="1">SQRT(Inputs!$B$38)*I398+SQRT(1-Inputs!$B$38)*_xlfn.NORM.S.INV(RAND())</f>
        <v>-0.12688512763755636</v>
      </c>
      <c r="AQ398" s="24">
        <f ca="1">SQRT(Inputs!$B$38)*J398+SQRT(1-Inputs!$B$38)*_xlfn.NORM.S.INV(RAND())</f>
        <v>-0.40396914164218967</v>
      </c>
      <c r="AR398" s="24">
        <f ca="1">SQRT(Inputs!$B$38)*K398+SQRT(1-Inputs!$B$38)*_xlfn.NORM.S.INV(RAND())</f>
        <v>0.75999456405078369</v>
      </c>
      <c r="AS398" s="24">
        <f ca="1">SQRT(Inputs!$B$38)*L398+SQRT(1-Inputs!$B$38)*_xlfn.NORM.S.INV(RAND())</f>
        <v>-1.4699819244012977</v>
      </c>
      <c r="AT398" s="24">
        <f ca="1">SQRT(Inputs!$B$38)*M398+SQRT(1-Inputs!$B$38)*_xlfn.NORM.S.INV(RAND())</f>
        <v>-0.66761729460050956</v>
      </c>
      <c r="AU398" s="15">
        <f ca="1">Inputs!$B$6*EXP($B$8-0.5*C$5^2+C$5*N398)</f>
        <v>4268.6821970297196</v>
      </c>
      <c r="AV398" s="15">
        <f t="shared" ref="AV398:AV461" ca="1" si="219">AU398*EXP($B$8-0.5*D$5^2+D$5*O398)</f>
        <v>5078.1706927471387</v>
      </c>
      <c r="AW398" s="15">
        <f t="shared" ref="AW398:AW461" ca="1" si="220">AV398*EXP($B$8-0.5*E$5^2+E$5*P398)</f>
        <v>6844.7818314350861</v>
      </c>
      <c r="AX398" s="15">
        <f t="shared" ref="AX398:AX461" ca="1" si="221">AW398*EXP($B$8-0.5*F$5^2+F$5*Q398)</f>
        <v>8995.4844705212854</v>
      </c>
      <c r="AY398" s="15">
        <f t="shared" ref="AY398:AY461" ca="1" si="222">AX398*EXP($B$8-0.5*G$5^2+G$5*R398)</f>
        <v>10120.667040458493</v>
      </c>
      <c r="AZ398" s="15">
        <f t="shared" ref="AZ398:AZ461" ca="1" si="223">AY398*EXP($B$8-0.5*H$5^2+H$5*S398)</f>
        <v>11081.329177098347</v>
      </c>
      <c r="BA398" s="15">
        <f t="shared" ref="BA398:BA461" ca="1" si="224">AZ398*EXP($B$8-0.5*I$5^2+I$5*T398)</f>
        <v>12883.888616347742</v>
      </c>
      <c r="BB398" s="15">
        <f t="shared" ref="BB398:BB461" ca="1" si="225">BA398*EXP($B$8-0.5*J$5^2+J$5*U398)</f>
        <v>12974.735833866287</v>
      </c>
      <c r="BC398" s="15">
        <f t="shared" ref="BC398:BC461" ca="1" si="226">BB398*EXP($B$8-0.5*K$5^2+K$5*V398)</f>
        <v>14048.60975509588</v>
      </c>
      <c r="BD398" s="15">
        <f t="shared" ref="BD398:BD461" ca="1" si="227">BC398*EXP($B$8-0.5*L$5^2+L$5*W398)</f>
        <v>16307.159289027522</v>
      </c>
      <c r="BE398" s="15">
        <f t="shared" ref="BE398:BE461" ca="1" si="228">BD398*EXP($B$8-0.5*M$5^2+M$5*X398)</f>
        <v>17791.242453427247</v>
      </c>
      <c r="BF398" s="15">
        <f ca="1">Inputs!$B$13*EXP($B$9-0.5*C$6^2+C$6*Y398)</f>
        <v>14659.427637781369</v>
      </c>
      <c r="BG398" s="15">
        <f t="shared" ref="BG398:BG461" ca="1" si="229">BF398*EXP($B$9-0.5*D$6^2+D$6*Z398)</f>
        <v>16386.65737605558</v>
      </c>
      <c r="BH398" s="15">
        <f t="shared" ref="BH398:BH461" ca="1" si="230">BG398*EXP($B$9-0.5*E$6^2+E$6*AA398)</f>
        <v>22771.248660138113</v>
      </c>
      <c r="BI398" s="15">
        <f t="shared" ref="BI398:BI461" ca="1" si="231">BH398*EXP($B$9-0.5*F$6^2+F$6*AB398)</f>
        <v>41216.140290814976</v>
      </c>
      <c r="BJ398" s="15">
        <f t="shared" ref="BJ398:BJ461" ca="1" si="232">BI398*EXP($B$9-0.5*G$6^2+G$6*AC398)</f>
        <v>39791.355819606382</v>
      </c>
      <c r="BK398" s="15">
        <f t="shared" ref="BK398:BK461" ca="1" si="233">BJ398*EXP($B$9-0.5*H$6^2+H$6*AD398)</f>
        <v>44277.004253456245</v>
      </c>
      <c r="BL398" s="15">
        <f t="shared" ref="BL398:BL461" ca="1" si="234">BK398*EXP($B$9-0.5*I$6^2+I$6*AE398)</f>
        <v>58502.518081768016</v>
      </c>
      <c r="BM398" s="15">
        <f t="shared" ref="BM398:BM461" ca="1" si="235">BL398*EXP($B$9-0.5*J$6^2+J$6*AF398)</f>
        <v>65798.171708573529</v>
      </c>
      <c r="BN398" s="15">
        <f t="shared" ref="BN398:BN461" ca="1" si="236">BM398*EXP($B$9-0.5*K$6^2+K$6*AG398)</f>
        <v>76509.583628808279</v>
      </c>
      <c r="BO398" s="15">
        <f t="shared" ref="BO398:BO461" ca="1" si="237">BN398*EXP($B$9-0.5*L$6^2+L$6*AH398)</f>
        <v>105622.26127421294</v>
      </c>
      <c r="BP398" s="15">
        <f t="shared" ref="BP398:BP461" ca="1" si="238">BO398*EXP($B$9-0.5*M$6^2+M$6*AI398)</f>
        <v>138260.17662406756</v>
      </c>
      <c r="BQ398" s="15">
        <f ca="1">Inputs!$B$20*EXP($B$10-0.5*C$7^2+C$7*AJ398)</f>
        <v>1886.0141489099733</v>
      </c>
      <c r="BR398" s="15">
        <f t="shared" ref="BR398:BR461" ca="1" si="239">BQ398*EXP($B$10-0.5*D$7^2+D$7*AK398)</f>
        <v>2047.3773288680366</v>
      </c>
      <c r="BS398" s="15">
        <f t="shared" ref="BS398:BS461" ca="1" si="240">BR398*EXP($B$10-0.5*E$7^2+E$7*AL398)</f>
        <v>2418.1712731529565</v>
      </c>
      <c r="BT398" s="15">
        <f t="shared" ref="BT398:BT461" ca="1" si="241">BS398*EXP($B$10-0.5*F$7^2+F$7*AM398)</f>
        <v>3570.0004212790332</v>
      </c>
      <c r="BU398" s="15">
        <f t="shared" ref="BU398:BU461" ca="1" si="242">BT398*EXP($B$10-0.5*G$7^2+G$7*AN398)</f>
        <v>5611.1916766565801</v>
      </c>
      <c r="BV398" s="15">
        <f t="shared" ref="BV398:BV461" ca="1" si="243">BU398*EXP($B$10-0.5*H$7^2+H$7*AO398)</f>
        <v>8930.6571077988829</v>
      </c>
      <c r="BW398" s="15">
        <f t="shared" ref="BW398:BW461" ca="1" si="244">BV398*EXP($B$10-0.5*I$7^2+I$7*AP398)</f>
        <v>12132.007224355857</v>
      </c>
      <c r="BX398" s="15">
        <f t="shared" ref="BX398:BX461" ca="1" si="245">BW398*EXP($B$10-0.5*J$7^2+J$7*AQ398)</f>
        <v>15648.529256935106</v>
      </c>
      <c r="BY398" s="15">
        <f t="shared" ref="BY398:BY461" ca="1" si="246">BX398*EXP($B$10-0.5*K$7^2+K$7*AR398)</f>
        <v>25357.895975446067</v>
      </c>
      <c r="BZ398" s="15">
        <f t="shared" ref="BZ398:BZ461" ca="1" si="247">BY398*EXP($B$10-0.5*L$7^2+L$7*AS398)</f>
        <v>27155.249507768349</v>
      </c>
      <c r="CA398" s="15">
        <f t="shared" ref="CA398:CA461" ca="1" si="248">BZ398*EXP($B$10-0.5*M$7^2+M$7*AT398)</f>
        <v>33877.650660061474</v>
      </c>
      <c r="CB398" s="15">
        <f ca="1">(AU398*DCF!C$10-DCF!C$5*MAX(AU398*DCF!C$10,0)-MAX(AU398-Inputs!$B$6,0)/Inputs!$B$10)*DCF!C$6</f>
        <v>1048.0194902120709</v>
      </c>
      <c r="CC398" s="15">
        <f ca="1">(AV398*DCF!D$10-DCF!D$5*MAX(AV398*DCF!D$10,0)-MAX(AV398-AU398,0)/Inputs!$B$10)*DCF!D$6</f>
        <v>1040.3971190182224</v>
      </c>
      <c r="CD398" s="15">
        <f ca="1">(AW398*DCF!E$10-DCF!E$5*MAX(AW398*DCF!E$10,0)-MAX(AW398-AV398,0)/Inputs!$B$10)*DCF!E$6</f>
        <v>1182.4371783589131</v>
      </c>
      <c r="CE398" s="15">
        <f ca="1">(AX398*DCF!F$10-DCF!F$5*MAX(AX398*DCF!F$10,0)-MAX(AX398-AW398,0)/Inputs!$B$10)*DCF!F$6</f>
        <v>1516.1920269402792</v>
      </c>
      <c r="CF398" s="15">
        <f ca="1">(AY398*DCF!G$10-DCF!G$5*MAX(AY398*DCF!G$10,0)-MAX(AY398-AX398,0)/Inputs!$B$10)*DCF!G$6</f>
        <v>1868.9811689114463</v>
      </c>
      <c r="CG398" s="15">
        <f ca="1">(AZ398*DCF!H$10-DCF!H$5*MAX(AZ398*DCF!H$10,0)-MAX(AZ398-AY398,0)/Inputs!$B$10)*DCF!H$6</f>
        <v>1980.8652236645028</v>
      </c>
      <c r="CH398" s="15">
        <f ca="1">(BA398*DCF!I$10-DCF!I$5*MAX(BA398*DCF!I$10,0)-MAX(BA398-AZ398,0)/Inputs!$B$10)*DCF!I$6</f>
        <v>2057.7335405058075</v>
      </c>
      <c r="CI398" s="15">
        <f ca="1">(BB398*DCF!J$10-DCF!J$5*MAX(BB398*DCF!J$10,0)-MAX(BB398-BA398,0)/Inputs!$B$10)*DCF!J$6</f>
        <v>2212.7283759140541</v>
      </c>
      <c r="CJ398" s="15">
        <f ca="1">(BC398*DCF!K$10-DCF!K$5*MAX(BC398*DCF!K$10,0)-MAX(BC398-BB398,0)/Inputs!$B$10)*DCF!K$6</f>
        <v>2111.2745469930728</v>
      </c>
      <c r="CK398" s="15">
        <f ca="1">(BD398*DCF!L$10-DCF!L$5*MAX(BD398*DCF!L$10,0)-MAX(BD398-BC398,0)/Inputs!$B$10)*DCF!L$6</f>
        <v>2167.3626933515061</v>
      </c>
      <c r="CL398" s="15">
        <f ca="1">(BE398*DCF!M$10-DCF!M$5*MAX(BE398*DCF!M$10,0)-MAX(BE398-BD398,0)/Inputs!$B$10)*DCF!M$6</f>
        <v>2333.2848316581026</v>
      </c>
      <c r="CM398" s="15">
        <f ca="1">(BF398*DCF!C$28-DCF!C$5*MAX(BF398*DCF!C$28,0)-MAX(BF398-Inputs!$B$13,0)/Inputs!$B$17)*DCF!C$6</f>
        <v>3718.2042164214595</v>
      </c>
      <c r="CN398" s="15">
        <f ca="1">(BG398*DCF!D$28-DCF!D$5*MAX(BG398*DCF!D$28,0)-MAX(BG398-BF398,0)/Inputs!$B$17)*DCF!D$6</f>
        <v>4457.7512400002743</v>
      </c>
      <c r="CO398" s="15">
        <f ca="1">(BH398*DCF!E$28-DCF!E$5*MAX(BH398*DCF!E$28,0)-MAX(BH398-BG398,0)/Inputs!$B$17)*DCF!E$6</f>
        <v>5190.9080359188174</v>
      </c>
      <c r="CP398" s="15">
        <f ca="1">(BI398*DCF!F$28-DCF!F$5*MAX(BI398*DCF!F$28,0)-MAX(BI398-BH398,0)/Inputs!$B$17)*DCF!F$6</f>
        <v>7830.9123551562252</v>
      </c>
      <c r="CQ398" s="15">
        <f ca="1">(BJ398*DCF!G$28-DCF!G$5*MAX(BJ398*DCF!G$28,0)-MAX(BJ398-BI398,0)/Inputs!$B$17)*DCF!G$6</f>
        <v>10324.169163543545</v>
      </c>
      <c r="CR398" s="15">
        <f ca="1">(BK398*DCF!H$28-DCF!H$5*MAX(BK398*DCF!H$28,0)-MAX(BK398-BJ398,0)/Inputs!$B$17)*DCF!H$6</f>
        <v>10253.247764635111</v>
      </c>
      <c r="CS398" s="15">
        <f ca="1">(BL398*DCF!I$28-DCF!I$5*MAX(BL398*DCF!I$28,0)-MAX(BL398-BK398,0)/Inputs!$B$17)*DCF!I$6</f>
        <v>11715.247455624432</v>
      </c>
      <c r="CT398" s="15">
        <f ca="1">(BM398*DCF!J$28-DCF!J$5*MAX(BM398*DCF!J$28,0)-MAX(BM398-BL398,0)/Inputs!$B$17)*DCF!J$6</f>
        <v>13711.110545910837</v>
      </c>
      <c r="CU398" s="15">
        <f ca="1">(BN398*DCF!K$28-DCF!K$5*MAX(BN398*DCF!K$28,0)-MAX(BN398-BM398,0)/Inputs!$B$17)*DCF!K$6</f>
        <v>14845.535941210688</v>
      </c>
      <c r="CV398" s="15">
        <f ca="1">(BO398*DCF!L$28-DCF!L$5*MAX(BO398*DCF!L$28,0)-MAX(BO398-BN398,0)/Inputs!$B$17)*DCF!L$6</f>
        <v>17779.710101568468</v>
      </c>
      <c r="CW398" s="15">
        <f ca="1">(BP398*DCF!M$28-DCF!M$5*MAX(BP398*DCF!M$28,0)-MAX(BP398-BO398,0)/Inputs!$B$17)*DCF!M$6</f>
        <v>22602.152990522747</v>
      </c>
      <c r="CX398" s="15">
        <f ca="1">(BQ398*DCF!C$46-DCF!C$5*MAX(BQ398*DCF!C$46,0)-MAX(BQ398-Inputs!$B$20,0)/Inputs!$B$24)*DCF!C$6</f>
        <v>-435.56908750807696</v>
      </c>
      <c r="CY398" s="15">
        <f ca="1">(BR398*DCF!D$46-DCF!D$5*MAX(BR398*DCF!D$46,0)-MAX(BR398-BQ398,0)/Inputs!$B$24)*DCF!D$6</f>
        <v>-418.29189403336846</v>
      </c>
      <c r="CZ398" s="15">
        <f ca="1">(BS398*DCF!E$46-DCF!E$5*MAX(BS398*DCF!E$46,0)-MAX(BS398-BR398,0)/Inputs!$B$24)*DCF!E$6</f>
        <v>-432.10972844369383</v>
      </c>
      <c r="DA398" s="15">
        <f ca="1">(BT398*DCF!F$46-DCF!F$5*MAX(BT398*DCF!F$46,0)-MAX(BT398-BS398,0)/Inputs!$B$24)*DCF!F$6</f>
        <v>-679.40740687169875</v>
      </c>
      <c r="DB398" s="15">
        <f ca="1">(BU398*DCF!G$46-DCF!G$5*MAX(BU398*DCF!G$46,0)-MAX(BU398-BT398,0)/Inputs!$B$24)*DCF!G$6</f>
        <v>-875.36581093573773</v>
      </c>
      <c r="DC398" s="15">
        <f ca="1">(BV398*DCF!H$46-DCF!H$5*MAX(BV398*DCF!H$46,0)-MAX(BV398-BU398,0)/Inputs!$B$24)*DCF!H$6</f>
        <v>-1031.5035440253305</v>
      </c>
      <c r="DD398" s="15">
        <f ca="1">(BW398*DCF!I$46-DCF!I$5*MAX(BW398*DCF!I$46,0)-MAX(BW398-BV398,0)/Inputs!$B$24)*DCF!I$6</f>
        <v>-638.79036361762326</v>
      </c>
      <c r="DE398" s="15">
        <f ca="1">(BX398*DCF!J$46-DCF!J$5*MAX(BX398*DCF!J$46,0)-MAX(BX398-BW398,0)/Inputs!$B$24)*DCF!J$6</f>
        <v>-276.11167495019146</v>
      </c>
      <c r="DF398" s="15">
        <f ca="1">(BY398*DCF!K$46-DCF!K$5*MAX(BY398*DCF!K$46,0)-MAX(BY398-BX398,0)/Inputs!$B$24)*DCF!K$6</f>
        <v>-930.00864047514074</v>
      </c>
      <c r="DG398" s="15">
        <f ca="1">(BZ398*DCF!L$46-DCF!L$5*MAX(BZ398*DCF!L$46,0)-MAX(BZ398-BY398,0)/Inputs!$B$24)*DCF!L$6</f>
        <v>1470.369905689513</v>
      </c>
      <c r="DH398" s="15">
        <f ca="1">(CA398*DCF!M$46-DCF!M$5*MAX(CA398*DCF!M$46,0)-MAX(CA398-BZ398,0)/Inputs!$B$24)*DCF!M$6</f>
        <v>1250.5151937465514</v>
      </c>
      <c r="DI398" s="15">
        <f ca="1">SUM(CB398:CL398)+BE398*DCF!M$10*(1+Inputs!$B$30)*(1-Inputs!$B$33)*(1-Inputs!$B$30/Inputs!$B$31)/(Inputs!$B$29-Inputs!$B$30)*DCF!M$6</f>
        <v>69032.53920824168</v>
      </c>
      <c r="DJ398" s="15">
        <f ca="1">SUM(CM398:CW398)+BP398*DCF!M$28*(1+Inputs!$B$30)*(1-Inputs!$B$33)*(1-Inputs!$B$30/Inputs!$B$31)/(Inputs!$B$29-Inputs!$B$30)*DCF!M$6</f>
        <v>635468.81627230102</v>
      </c>
      <c r="DK398" s="15">
        <f ca="1">SUM(CX398:DH398)+CA398*DCF!M$46*(1+Inputs!$B$30)*(1-Inputs!$B$33)*(1-Inputs!$B$30/Inputs!$B$31)/(Inputs!$B$29-Inputs!$B$30)*DCF!M$6</f>
        <v>49382.587933299328</v>
      </c>
      <c r="DM398" s="15">
        <f ca="1">DI398+DJ398+DK398+Inputs!$B$34+Inputs!$B$36-Inputs!$B$35</f>
        <v>830734.943413842</v>
      </c>
    </row>
    <row r="399" spans="1:117" x14ac:dyDescent="0.75">
      <c r="A399" s="11">
        <v>386</v>
      </c>
      <c r="C399" s="24">
        <f t="shared" ca="1" si="218"/>
        <v>0.98789825098735695</v>
      </c>
      <c r="D399" s="24">
        <f t="shared" ca="1" si="218"/>
        <v>-2.0218371680622862E-2</v>
      </c>
      <c r="E399" s="24">
        <f t="shared" ca="1" si="218"/>
        <v>-1.7534409676449587</v>
      </c>
      <c r="F399" s="24">
        <f t="shared" ca="1" si="218"/>
        <v>-0.15481122456902177</v>
      </c>
      <c r="G399" s="24">
        <f t="shared" ca="1" si="218"/>
        <v>0.27148540399872445</v>
      </c>
      <c r="H399" s="24">
        <f t="shared" ca="1" si="218"/>
        <v>-3.2069160119480777</v>
      </c>
      <c r="I399" s="24">
        <f t="shared" ca="1" si="218"/>
        <v>-1.7370039462786893</v>
      </c>
      <c r="J399" s="24">
        <f t="shared" ca="1" si="218"/>
        <v>-6.3302140691481143E-2</v>
      </c>
      <c r="K399" s="24">
        <f t="shared" ca="1" si="218"/>
        <v>6.2243439914503013E-2</v>
      </c>
      <c r="L399" s="24">
        <f t="shared" ca="1" si="218"/>
        <v>0.94539864862770828</v>
      </c>
      <c r="M399" s="24">
        <f t="shared" ca="1" si="218"/>
        <v>-0.92964984506823478</v>
      </c>
      <c r="N399" s="24">
        <f ca="1">SQRT(Inputs!$B$38)*C399+SQRT(1-Inputs!$B$38)*_xlfn.NORM.S.INV(RAND())</f>
        <v>-0.32479848687253354</v>
      </c>
      <c r="O399" s="24">
        <f ca="1">SQRT(Inputs!$B$38)*D399+SQRT(1-Inputs!$B$38)*_xlfn.NORM.S.INV(RAND())</f>
        <v>-0.75678691184918223</v>
      </c>
      <c r="P399" s="24">
        <f ca="1">SQRT(Inputs!$B$38)*E399+SQRT(1-Inputs!$B$38)*_xlfn.NORM.S.INV(RAND())</f>
        <v>0.68395868342575405</v>
      </c>
      <c r="Q399" s="24">
        <f ca="1">SQRT(Inputs!$B$38)*F399+SQRT(1-Inputs!$B$38)*_xlfn.NORM.S.INV(RAND())</f>
        <v>-1.2272498007648063</v>
      </c>
      <c r="R399" s="24">
        <f ca="1">SQRT(Inputs!$B$38)*G399+SQRT(1-Inputs!$B$38)*_xlfn.NORM.S.INV(RAND())</f>
        <v>0.11343288354206593</v>
      </c>
      <c r="S399" s="24">
        <f ca="1">SQRT(Inputs!$B$38)*H399+SQRT(1-Inputs!$B$38)*_xlfn.NORM.S.INV(RAND())</f>
        <v>-1.4519225954040214</v>
      </c>
      <c r="T399" s="24">
        <f ca="1">SQRT(Inputs!$B$38)*I399+SQRT(1-Inputs!$B$38)*_xlfn.NORM.S.INV(RAND())</f>
        <v>-0.10054694804573283</v>
      </c>
      <c r="U399" s="24">
        <f ca="1">SQRT(Inputs!$B$38)*J399+SQRT(1-Inputs!$B$38)*_xlfn.NORM.S.INV(RAND())</f>
        <v>1.3129091665394939</v>
      </c>
      <c r="V399" s="24">
        <f ca="1">SQRT(Inputs!$B$38)*K399+SQRT(1-Inputs!$B$38)*_xlfn.NORM.S.INV(RAND())</f>
        <v>0.99045877653589498</v>
      </c>
      <c r="W399" s="24">
        <f ca="1">SQRT(Inputs!$B$38)*L399+SQRT(1-Inputs!$B$38)*_xlfn.NORM.S.INV(RAND())</f>
        <v>1.7074224040311292</v>
      </c>
      <c r="X399" s="24">
        <f ca="1">SQRT(Inputs!$B$38)*M399+SQRT(1-Inputs!$B$38)*_xlfn.NORM.S.INV(RAND())</f>
        <v>0.26619081946734657</v>
      </c>
      <c r="Y399" s="24">
        <f ca="1">SQRT(Inputs!$B$38)*C399+SQRT(1-Inputs!$B$38)*_xlfn.NORM.S.INV(RAND())</f>
        <v>-8.5476371180872035E-2</v>
      </c>
      <c r="Z399" s="24">
        <f ca="1">SQRT(Inputs!$B$38)*D399+SQRT(1-Inputs!$B$38)*_xlfn.NORM.S.INV(RAND())</f>
        <v>0.47797253150312574</v>
      </c>
      <c r="AA399" s="24">
        <f ca="1">SQRT(Inputs!$B$38)*E399+SQRT(1-Inputs!$B$38)*_xlfn.NORM.S.INV(RAND())</f>
        <v>0.70745783235809512</v>
      </c>
      <c r="AB399" s="24">
        <f ca="1">SQRT(Inputs!$B$38)*F399+SQRT(1-Inputs!$B$38)*_xlfn.NORM.S.INV(RAND())</f>
        <v>0.43313754420794515</v>
      </c>
      <c r="AC399" s="24">
        <f ca="1">SQRT(Inputs!$B$38)*G399+SQRT(1-Inputs!$B$38)*_xlfn.NORM.S.INV(RAND())</f>
        <v>-0.5202668301943838</v>
      </c>
      <c r="AD399" s="24">
        <f ca="1">SQRT(Inputs!$B$38)*H399+SQRT(1-Inputs!$B$38)*_xlfn.NORM.S.INV(RAND())</f>
        <v>-2.6772895814932003</v>
      </c>
      <c r="AE399" s="24">
        <f ca="1">SQRT(Inputs!$B$38)*I399+SQRT(1-Inputs!$B$38)*_xlfn.NORM.S.INV(RAND())</f>
        <v>-2.2222736937757372</v>
      </c>
      <c r="AF399" s="24">
        <f ca="1">SQRT(Inputs!$B$38)*J399+SQRT(1-Inputs!$B$38)*_xlfn.NORM.S.INV(RAND())</f>
        <v>-0.96753595326826713</v>
      </c>
      <c r="AG399" s="24">
        <f ca="1">SQRT(Inputs!$B$38)*K399+SQRT(1-Inputs!$B$38)*_xlfn.NORM.S.INV(RAND())</f>
        <v>-1.2343679463609964</v>
      </c>
      <c r="AH399" s="24">
        <f ca="1">SQRT(Inputs!$B$38)*L399+SQRT(1-Inputs!$B$38)*_xlfn.NORM.S.INV(RAND())</f>
        <v>2.1782081776983042E-2</v>
      </c>
      <c r="AI399" s="24">
        <f ca="1">SQRT(Inputs!$B$38)*M399+SQRT(1-Inputs!$B$38)*_xlfn.NORM.S.INV(RAND())</f>
        <v>-1.9211070552100469</v>
      </c>
      <c r="AJ399" s="24">
        <f ca="1">SQRT(Inputs!$B$38)*C399+SQRT(1-Inputs!$B$38)*_xlfn.NORM.S.INV(RAND())</f>
        <v>0.85239182523714108</v>
      </c>
      <c r="AK399" s="24">
        <f ca="1">SQRT(Inputs!$B$38)*D399+SQRT(1-Inputs!$B$38)*_xlfn.NORM.S.INV(RAND())</f>
        <v>-0.97704176698257184</v>
      </c>
      <c r="AL399" s="24">
        <f ca="1">SQRT(Inputs!$B$38)*E399+SQRT(1-Inputs!$B$38)*_xlfn.NORM.S.INV(RAND())</f>
        <v>-2.0790171973045912</v>
      </c>
      <c r="AM399" s="24">
        <f ca="1">SQRT(Inputs!$B$38)*F399+SQRT(1-Inputs!$B$38)*_xlfn.NORM.S.INV(RAND())</f>
        <v>1.6903920361529581</v>
      </c>
      <c r="AN399" s="24">
        <f ca="1">SQRT(Inputs!$B$38)*G399+SQRT(1-Inputs!$B$38)*_xlfn.NORM.S.INV(RAND())</f>
        <v>0.3667219621193093</v>
      </c>
      <c r="AO399" s="24">
        <f ca="1">SQRT(Inputs!$B$38)*H399+SQRT(1-Inputs!$B$38)*_xlfn.NORM.S.INV(RAND())</f>
        <v>-2.0733260912236275</v>
      </c>
      <c r="AP399" s="24">
        <f ca="1">SQRT(Inputs!$B$38)*I399+SQRT(1-Inputs!$B$38)*_xlfn.NORM.S.INV(RAND())</f>
        <v>-0.72933622024401057</v>
      </c>
      <c r="AQ399" s="24">
        <f ca="1">SQRT(Inputs!$B$38)*J399+SQRT(1-Inputs!$B$38)*_xlfn.NORM.S.INV(RAND())</f>
        <v>-0.50852783411379743</v>
      </c>
      <c r="AR399" s="24">
        <f ca="1">SQRT(Inputs!$B$38)*K399+SQRT(1-Inputs!$B$38)*_xlfn.NORM.S.INV(RAND())</f>
        <v>0.44272519954269718</v>
      </c>
      <c r="AS399" s="24">
        <f ca="1">SQRT(Inputs!$B$38)*L399+SQRT(1-Inputs!$B$38)*_xlfn.NORM.S.INV(RAND())</f>
        <v>-0.1313410940952684</v>
      </c>
      <c r="AT399" s="24">
        <f ca="1">SQRT(Inputs!$B$38)*M399+SQRT(1-Inputs!$B$38)*_xlfn.NORM.S.INV(RAND())</f>
        <v>-0.64769863556353857</v>
      </c>
      <c r="AU399" s="15">
        <f ca="1">Inputs!$B$6*EXP($B$8-0.5*C$5^2+C$5*N399)</f>
        <v>4708.0838873383436</v>
      </c>
      <c r="AV399" s="15">
        <f t="shared" ca="1" si="219"/>
        <v>5127.3655663302252</v>
      </c>
      <c r="AW399" s="15">
        <f t="shared" ca="1" si="220"/>
        <v>6856.1136539018926</v>
      </c>
      <c r="AX399" s="15">
        <f t="shared" ca="1" si="221"/>
        <v>7180.7573570487802</v>
      </c>
      <c r="AY399" s="15">
        <f t="shared" ca="1" si="222"/>
        <v>8892.6476391695251</v>
      </c>
      <c r="AZ399" s="15">
        <f t="shared" ca="1" si="223"/>
        <v>9268.9387900797301</v>
      </c>
      <c r="BA399" s="15">
        <f t="shared" ca="1" si="224"/>
        <v>11224.074082374149</v>
      </c>
      <c r="BB399" s="15">
        <f t="shared" ca="1" si="225"/>
        <v>15673.540298402435</v>
      </c>
      <c r="BC399" s="15">
        <f t="shared" ca="1" si="226"/>
        <v>21122.01607128833</v>
      </c>
      <c r="BD399" s="15">
        <f t="shared" ca="1" si="227"/>
        <v>30357.238217785249</v>
      </c>
      <c r="BE399" s="15">
        <f t="shared" ca="1" si="228"/>
        <v>38111.802063242016</v>
      </c>
      <c r="BF399" s="15">
        <f ca="1">Inputs!$B$13*EXP($B$9-0.5*C$6^2+C$6*Y399)</f>
        <v>13598.621931141302</v>
      </c>
      <c r="BG399" s="15">
        <f t="shared" ca="1" si="229"/>
        <v>18065.909749454262</v>
      </c>
      <c r="BH399" s="15">
        <f t="shared" ca="1" si="230"/>
        <v>24821.300383398724</v>
      </c>
      <c r="BI399" s="15">
        <f t="shared" ca="1" si="231"/>
        <v>32479.773569877285</v>
      </c>
      <c r="BJ399" s="15">
        <f t="shared" ca="1" si="232"/>
        <v>36941.187049302978</v>
      </c>
      <c r="BK399" s="15">
        <f t="shared" ca="1" si="233"/>
        <v>31489.596690174254</v>
      </c>
      <c r="BL399" s="15">
        <f t="shared" ca="1" si="234"/>
        <v>29002.000787931614</v>
      </c>
      <c r="BM399" s="15">
        <f t="shared" ca="1" si="235"/>
        <v>31612.309750525521</v>
      </c>
      <c r="BN399" s="15">
        <f t="shared" ca="1" si="236"/>
        <v>33533.247036482586</v>
      </c>
      <c r="BO399" s="15">
        <f t="shared" ca="1" si="237"/>
        <v>41363.800965741255</v>
      </c>
      <c r="BP399" s="15">
        <f t="shared" ca="1" si="238"/>
        <v>40953.05003596875</v>
      </c>
      <c r="BQ399" s="15">
        <f ca="1">Inputs!$B$20*EXP($B$10-0.5*C$7^2+C$7*AJ399)</f>
        <v>5803.7370598385114</v>
      </c>
      <c r="BR399" s="15">
        <f t="shared" ca="1" si="239"/>
        <v>5774.1705226879658</v>
      </c>
      <c r="BS399" s="15">
        <f t="shared" ca="1" si="240"/>
        <v>4352.1158171285024</v>
      </c>
      <c r="BT399" s="15">
        <f t="shared" ca="1" si="241"/>
        <v>9349.3554088818983</v>
      </c>
      <c r="BU399" s="15">
        <f t="shared" ca="1" si="242"/>
        <v>14159.395637381653</v>
      </c>
      <c r="BV399" s="15">
        <f t="shared" ca="1" si="243"/>
        <v>12347.966202750551</v>
      </c>
      <c r="BW399" s="15">
        <f t="shared" ca="1" si="244"/>
        <v>14766.192273470973</v>
      </c>
      <c r="BX399" s="15">
        <f t="shared" ca="1" si="245"/>
        <v>18651.166650761617</v>
      </c>
      <c r="BY399" s="15">
        <f t="shared" ca="1" si="246"/>
        <v>28443.522389807775</v>
      </c>
      <c r="BZ399" s="15">
        <f t="shared" ca="1" si="247"/>
        <v>38958.15529752466</v>
      </c>
      <c r="CA399" s="15">
        <f t="shared" ca="1" si="248"/>
        <v>48774.753620395881</v>
      </c>
      <c r="CB399" s="15">
        <f ca="1">(AU399*DCF!C$10-DCF!C$5*MAX(AU399*DCF!C$10,0)-MAX(AU399-Inputs!$B$6,0)/Inputs!$B$10)*DCF!C$6</f>
        <v>1044.8864778408515</v>
      </c>
      <c r="CC399" s="15">
        <f ca="1">(AV399*DCF!D$10-DCF!D$5*MAX(AV399*DCF!D$10,0)-MAX(AV399-AU399,0)/Inputs!$B$10)*DCF!D$6</f>
        <v>1147.5297559904177</v>
      </c>
      <c r="CD399" s="15">
        <f ca="1">(AW399*DCF!E$10-DCF!E$5*MAX(AW399*DCF!E$10,0)-MAX(AW399-AV399,0)/Inputs!$B$10)*DCF!E$6</f>
        <v>1193.5818428629113</v>
      </c>
      <c r="CE399" s="15">
        <f ca="1">(AX399*DCF!F$10-DCF!F$5*MAX(AX399*DCF!F$10,0)-MAX(AX399-AW399,0)/Inputs!$B$10)*DCF!F$6</f>
        <v>1499.9975814276754</v>
      </c>
      <c r="CF399" s="15">
        <f ca="1">(AY399*DCF!G$10-DCF!G$5*MAX(AY399*DCF!G$10,0)-MAX(AY399-AX399,0)/Inputs!$B$10)*DCF!G$6</f>
        <v>1503.1848761363797</v>
      </c>
      <c r="CG399" s="15">
        <f ca="1">(AZ399*DCF!H$10-DCF!H$5*MAX(AZ399*DCF!H$10,0)-MAX(AZ399-AY399,0)/Inputs!$B$10)*DCF!H$6</f>
        <v>1732.7538747814033</v>
      </c>
      <c r="CH399" s="15">
        <f ca="1">(BA399*DCF!I$10-DCF!I$5*MAX(BA399*DCF!I$10,0)-MAX(BA399-AZ399,0)/Inputs!$B$10)*DCF!I$6</f>
        <v>1729.5181896940494</v>
      </c>
      <c r="CI399" s="15">
        <f ca="1">(BB399*DCF!J$10-DCF!J$5*MAX(BB399*DCF!J$10,0)-MAX(BB399-BA399,0)/Inputs!$B$10)*DCF!J$6</f>
        <v>2015.3725991818576</v>
      </c>
      <c r="CJ399" s="15">
        <f ca="1">(BC399*DCF!K$10-DCF!K$5*MAX(BC399*DCF!K$10,0)-MAX(BC399-BB399,0)/Inputs!$B$10)*DCF!K$6</f>
        <v>2637.6016987838102</v>
      </c>
      <c r="CK399" s="15">
        <f ca="1">(BD399*DCF!L$10-DCF!L$5*MAX(BD399*DCF!L$10,0)-MAX(BD399-BC399,0)/Inputs!$B$10)*DCF!L$6</f>
        <v>3384.1850406660083</v>
      </c>
      <c r="CL399" s="15">
        <f ca="1">(BE399*DCF!M$10-DCF!M$5*MAX(BE399*DCF!M$10,0)-MAX(BE399-BD399,0)/Inputs!$B$10)*DCF!M$6</f>
        <v>4451.7027028106659</v>
      </c>
      <c r="CM399" s="15">
        <f ca="1">(BF399*DCF!C$28-DCF!C$5*MAX(BF399*DCF!C$28,0)-MAX(BF399-Inputs!$B$13,0)/Inputs!$B$17)*DCF!C$6</f>
        <v>3639.4430422411324</v>
      </c>
      <c r="CN399" s="15">
        <f ca="1">(BG399*DCF!D$28-DCF!D$5*MAX(BG399*DCF!D$28,0)-MAX(BG399-BF399,0)/Inputs!$B$17)*DCF!D$6</f>
        <v>4367.7497748217811</v>
      </c>
      <c r="CO399" s="15">
        <f ca="1">(BH399*DCF!E$28-DCF!E$5*MAX(BH399*DCF!E$28,0)-MAX(BH399-BG399,0)/Inputs!$B$17)*DCF!E$6</f>
        <v>5698.4397401908218</v>
      </c>
      <c r="CP399" s="15">
        <f ca="1">(BI399*DCF!F$28-DCF!F$5*MAX(BI399*DCF!F$28,0)-MAX(BI399-BH399,0)/Inputs!$B$17)*DCF!F$6</f>
        <v>7423.056883971457</v>
      </c>
      <c r="CQ399" s="15">
        <f ca="1">(BJ399*DCF!G$28-DCF!G$5*MAX(BJ399*DCF!G$28,0)-MAX(BJ399-BI399,0)/Inputs!$B$17)*DCF!G$6</f>
        <v>8834.3055780644663</v>
      </c>
      <c r="CR399" s="15">
        <f ca="1">(BK399*DCF!H$28-DCF!H$5*MAX(BK399*DCF!H$28,0)-MAX(BK399-BJ399,0)/Inputs!$B$17)*DCF!H$6</f>
        <v>7787.7246776410684</v>
      </c>
      <c r="CS399" s="15">
        <f ca="1">(BL399*DCF!I$28-DCF!I$5*MAX(BL399*DCF!I$28,0)-MAX(BL399-BK399,0)/Inputs!$B$17)*DCF!I$6</f>
        <v>6819.9085671996163</v>
      </c>
      <c r="CT399" s="15">
        <f ca="1">(BM399*DCF!J$28-DCF!J$5*MAX(BM399*DCF!J$28,0)-MAX(BM399-BL399,0)/Inputs!$B$17)*DCF!J$6</f>
        <v>6706.0637699662693</v>
      </c>
      <c r="CU399" s="15">
        <f ca="1">(BN399*DCF!K$28-DCF!K$5*MAX(BN399*DCF!K$28,0)-MAX(BN399-BM399,0)/Inputs!$B$17)*DCF!K$6</f>
        <v>6846.3702913108673</v>
      </c>
      <c r="CV399" s="15">
        <f ca="1">(BO399*DCF!L$28-DCF!L$5*MAX(BO399*DCF!L$28,0)-MAX(BO399-BN399,0)/Inputs!$B$17)*DCF!L$6</f>
        <v>7366.9062791863771</v>
      </c>
      <c r="CW399" s="15">
        <f ca="1">(BP399*DCF!M$28-DCF!M$5*MAX(BP399*DCF!M$28,0)-MAX(BP399-BO399,0)/Inputs!$B$17)*DCF!M$6</f>
        <v>7705.3400649735622</v>
      </c>
      <c r="CX399" s="15">
        <f ca="1">(BQ399*DCF!C$46-DCF!C$5*MAX(BQ399*DCF!C$46,0)-MAX(BQ399-Inputs!$B$20,0)/Inputs!$B$24)*DCF!C$6</f>
        <v>-2542.5429975786451</v>
      </c>
      <c r="CY399" s="15">
        <f ca="1">(BR399*DCF!D$46-DCF!D$5*MAX(BR399*DCF!D$46,0)-MAX(BR399-BQ399,0)/Inputs!$B$24)*DCF!D$6</f>
        <v>-985.51625282557848</v>
      </c>
      <c r="CZ399" s="15">
        <f ca="1">(BS399*DCF!E$46-DCF!E$5*MAX(BS399*DCF!E$46,0)-MAX(BS399-BR399,0)/Inputs!$B$24)*DCF!E$6</f>
        <v>-514.64527297759878</v>
      </c>
      <c r="DA399" s="15">
        <f ca="1">(BT399*DCF!F$46-DCF!F$5*MAX(BT399*DCF!F$46,0)-MAX(BT399-BS399,0)/Inputs!$B$24)*DCF!F$6</f>
        <v>-2500.5320821605164</v>
      </c>
      <c r="DB399" s="15">
        <f ca="1">(BU399*DCF!G$46-DCF!G$5*MAX(BU399*DCF!G$46,0)-MAX(BU399-BT399,0)/Inputs!$B$24)*DCF!G$6</f>
        <v>-2094.2965917680526</v>
      </c>
      <c r="DC399" s="15">
        <f ca="1">(BV399*DCF!H$46-DCF!H$5*MAX(BV399*DCF!H$46,0)-MAX(BV399-BU399,0)/Inputs!$B$24)*DCF!H$6</f>
        <v>0</v>
      </c>
      <c r="DD399" s="15">
        <f ca="1">(BW399*DCF!I$46-DCF!I$5*MAX(BW399*DCF!I$46,0)-MAX(BW399-BV399,0)/Inputs!$B$24)*DCF!I$6</f>
        <v>-353.14822099188046</v>
      </c>
      <c r="DE399" s="15">
        <f ca="1">(BX399*DCF!J$46-DCF!J$5*MAX(BX399*DCF!J$46,0)-MAX(BX399-BW399,0)/Inputs!$B$24)*DCF!J$6</f>
        <v>-247.86688416241779</v>
      </c>
      <c r="DF399" s="15">
        <f ca="1">(BY399*DCF!K$46-DCF!K$5*MAX(BY399*DCF!K$46,0)-MAX(BY399-BX399,0)/Inputs!$B$24)*DCF!K$6</f>
        <v>-774.07747291532519</v>
      </c>
      <c r="DG399" s="15">
        <f ca="1">(BZ399*DCF!L$46-DCF!L$5*MAX(BZ399*DCF!L$46,0)-MAX(BZ399-BY399,0)/Inputs!$B$24)*DCF!L$6</f>
        <v>313.50088634930444</v>
      </c>
      <c r="DH399" s="15">
        <f ca="1">(CA399*DCF!M$46-DCF!M$5*MAX(CA399*DCF!M$46,0)-MAX(CA399-BZ399,0)/Inputs!$B$24)*DCF!M$6</f>
        <v>1771.5284886554894</v>
      </c>
      <c r="DI399" s="15">
        <f ca="1">SUM(CB399:CL399)+BE399*DCF!M$10*(1+Inputs!$B$30)*(1-Inputs!$B$33)*(1-Inputs!$B$30/Inputs!$B$31)/(Inputs!$B$29-Inputs!$B$30)*DCF!M$6</f>
        <v>128405.96375858675</v>
      </c>
      <c r="DJ399" s="15">
        <f ca="1">SUM(CM399:CW399)+BP399*DCF!M$28*(1+Inputs!$B$30)*(1-Inputs!$B$33)*(1-Inputs!$B$30/Inputs!$B$31)/(Inputs!$B$29-Inputs!$B$30)*DCF!M$6</f>
        <v>225159.14840039948</v>
      </c>
      <c r="DK399" s="15">
        <f ca="1">SUM(CX399:DH399)+CA399*DCF!M$46*(1+Inputs!$B$30)*(1-Inputs!$B$33)*(1-Inputs!$B$30/Inputs!$B$31)/(Inputs!$B$29-Inputs!$B$30)*DCF!M$6</f>
        <v>67483.950435684208</v>
      </c>
      <c r="DM399" s="15">
        <f ca="1">DI399+DJ399+DK399+Inputs!$B$34+Inputs!$B$36-Inputs!$B$35</f>
        <v>497900.06259467045</v>
      </c>
    </row>
    <row r="400" spans="1:117" x14ac:dyDescent="0.75">
      <c r="A400" s="11">
        <v>387</v>
      </c>
      <c r="C400" s="24">
        <f t="shared" ca="1" si="218"/>
        <v>-0.27345480179443743</v>
      </c>
      <c r="D400" s="24">
        <f t="shared" ca="1" si="218"/>
        <v>-1.3572683632157736</v>
      </c>
      <c r="E400" s="24">
        <f t="shared" ca="1" si="218"/>
        <v>0.62753769730146702</v>
      </c>
      <c r="F400" s="24">
        <f t="shared" ca="1" si="218"/>
        <v>0.5131021099351516</v>
      </c>
      <c r="G400" s="24">
        <f t="shared" ca="1" si="218"/>
        <v>-0.53157010070318111</v>
      </c>
      <c r="H400" s="24">
        <f t="shared" ca="1" si="218"/>
        <v>1.2063812118037165</v>
      </c>
      <c r="I400" s="24">
        <f t="shared" ca="1" si="218"/>
        <v>9.8177869560961417E-2</v>
      </c>
      <c r="J400" s="24">
        <f t="shared" ca="1" si="218"/>
        <v>-1.1332068574638028</v>
      </c>
      <c r="K400" s="24">
        <f t="shared" ca="1" si="218"/>
        <v>-0.51784492074932142</v>
      </c>
      <c r="L400" s="24">
        <f t="shared" ca="1" si="218"/>
        <v>-0.48309428209838939</v>
      </c>
      <c r="M400" s="24">
        <f t="shared" ca="1" si="218"/>
        <v>-0.83367378494073152</v>
      </c>
      <c r="N400" s="24">
        <f ca="1">SQRT(Inputs!$B$38)*C400+SQRT(1-Inputs!$B$38)*_xlfn.NORM.S.INV(RAND())</f>
        <v>0.37926772368226758</v>
      </c>
      <c r="O400" s="24">
        <f ca="1">SQRT(Inputs!$B$38)*D400+SQRT(1-Inputs!$B$38)*_xlfn.NORM.S.INV(RAND())</f>
        <v>-1.6643836790613067</v>
      </c>
      <c r="P400" s="24">
        <f ca="1">SQRT(Inputs!$B$38)*E400+SQRT(1-Inputs!$B$38)*_xlfn.NORM.S.INV(RAND())</f>
        <v>-0.18349375749736296</v>
      </c>
      <c r="Q400" s="24">
        <f ca="1">SQRT(Inputs!$B$38)*F400+SQRT(1-Inputs!$B$38)*_xlfn.NORM.S.INV(RAND())</f>
        <v>3.3409444178729042E-2</v>
      </c>
      <c r="R400" s="24">
        <f ca="1">SQRT(Inputs!$B$38)*G400+SQRT(1-Inputs!$B$38)*_xlfn.NORM.S.INV(RAND())</f>
        <v>0.80562869548835836</v>
      </c>
      <c r="S400" s="24">
        <f ca="1">SQRT(Inputs!$B$38)*H400+SQRT(1-Inputs!$B$38)*_xlfn.NORM.S.INV(RAND())</f>
        <v>0.47486552950745553</v>
      </c>
      <c r="T400" s="24">
        <f ca="1">SQRT(Inputs!$B$38)*I400+SQRT(1-Inputs!$B$38)*_xlfn.NORM.S.INV(RAND())</f>
        <v>-1.1520380345695136</v>
      </c>
      <c r="U400" s="24">
        <f ca="1">SQRT(Inputs!$B$38)*J400+SQRT(1-Inputs!$B$38)*_xlfn.NORM.S.INV(RAND())</f>
        <v>-0.9346990294449653</v>
      </c>
      <c r="V400" s="24">
        <f ca="1">SQRT(Inputs!$B$38)*K400+SQRT(1-Inputs!$B$38)*_xlfn.NORM.S.INV(RAND())</f>
        <v>-1.7584359356166512</v>
      </c>
      <c r="W400" s="24">
        <f ca="1">SQRT(Inputs!$B$38)*L400+SQRT(1-Inputs!$B$38)*_xlfn.NORM.S.INV(RAND())</f>
        <v>-1.817340156466543</v>
      </c>
      <c r="X400" s="24">
        <f ca="1">SQRT(Inputs!$B$38)*M400+SQRT(1-Inputs!$B$38)*_xlfn.NORM.S.INV(RAND())</f>
        <v>-0.72625934585635687</v>
      </c>
      <c r="Y400" s="24">
        <f ca="1">SQRT(Inputs!$B$38)*C400+SQRT(1-Inputs!$B$38)*_xlfn.NORM.S.INV(RAND())</f>
        <v>-1.1703844101700578</v>
      </c>
      <c r="Z400" s="24">
        <f ca="1">SQRT(Inputs!$B$38)*D400+SQRT(1-Inputs!$B$38)*_xlfn.NORM.S.INV(RAND())</f>
        <v>0.11129007794002099</v>
      </c>
      <c r="AA400" s="24">
        <f ca="1">SQRT(Inputs!$B$38)*E400+SQRT(1-Inputs!$B$38)*_xlfn.NORM.S.INV(RAND())</f>
        <v>1.3701432064961199</v>
      </c>
      <c r="AB400" s="24">
        <f ca="1">SQRT(Inputs!$B$38)*F400+SQRT(1-Inputs!$B$38)*_xlfn.NORM.S.INV(RAND())</f>
        <v>1.8368067701723487</v>
      </c>
      <c r="AC400" s="24">
        <f ca="1">SQRT(Inputs!$B$38)*G400+SQRT(1-Inputs!$B$38)*_xlfn.NORM.S.INV(RAND())</f>
        <v>-0.97469769448946852</v>
      </c>
      <c r="AD400" s="24">
        <f ca="1">SQRT(Inputs!$B$38)*H400+SQRT(1-Inputs!$B$38)*_xlfn.NORM.S.INV(RAND())</f>
        <v>1.1031539618261501</v>
      </c>
      <c r="AE400" s="24">
        <f ca="1">SQRT(Inputs!$B$38)*I400+SQRT(1-Inputs!$B$38)*_xlfn.NORM.S.INV(RAND())</f>
        <v>0.57264167064632598</v>
      </c>
      <c r="AF400" s="24">
        <f ca="1">SQRT(Inputs!$B$38)*J400+SQRT(1-Inputs!$B$38)*_xlfn.NORM.S.INV(RAND())</f>
        <v>-0.63770452450586312</v>
      </c>
      <c r="AG400" s="24">
        <f ca="1">SQRT(Inputs!$B$38)*K400+SQRT(1-Inputs!$B$38)*_xlfn.NORM.S.INV(RAND())</f>
        <v>-0.54749672635089164</v>
      </c>
      <c r="AH400" s="24">
        <f ca="1">SQRT(Inputs!$B$38)*L400+SQRT(1-Inputs!$B$38)*_xlfn.NORM.S.INV(RAND())</f>
        <v>-0.45778868097737324</v>
      </c>
      <c r="AI400" s="24">
        <f ca="1">SQRT(Inputs!$B$38)*M400+SQRT(1-Inputs!$B$38)*_xlfn.NORM.S.INV(RAND())</f>
        <v>-1.5757340504474362</v>
      </c>
      <c r="AJ400" s="24">
        <f ca="1">SQRT(Inputs!$B$38)*C400+SQRT(1-Inputs!$B$38)*_xlfn.NORM.S.INV(RAND())</f>
        <v>0.55251257632026007</v>
      </c>
      <c r="AK400" s="24">
        <f ca="1">SQRT(Inputs!$B$38)*D400+SQRT(1-Inputs!$B$38)*_xlfn.NORM.S.INV(RAND())</f>
        <v>-1.8998768796678915</v>
      </c>
      <c r="AL400" s="24">
        <f ca="1">SQRT(Inputs!$B$38)*E400+SQRT(1-Inputs!$B$38)*_xlfn.NORM.S.INV(RAND())</f>
        <v>9.7968538634336466E-2</v>
      </c>
      <c r="AM400" s="24">
        <f ca="1">SQRT(Inputs!$B$38)*F400+SQRT(1-Inputs!$B$38)*_xlfn.NORM.S.INV(RAND())</f>
        <v>1.1603043729544114</v>
      </c>
      <c r="AN400" s="24">
        <f ca="1">SQRT(Inputs!$B$38)*G400+SQRT(1-Inputs!$B$38)*_xlfn.NORM.S.INV(RAND())</f>
        <v>-0.82104816389674184</v>
      </c>
      <c r="AO400" s="24">
        <f ca="1">SQRT(Inputs!$B$38)*H400+SQRT(1-Inputs!$B$38)*_xlfn.NORM.S.INV(RAND())</f>
        <v>-0.35647380231211856</v>
      </c>
      <c r="AP400" s="24">
        <f ca="1">SQRT(Inputs!$B$38)*I400+SQRT(1-Inputs!$B$38)*_xlfn.NORM.S.INV(RAND())</f>
        <v>-0.61387641777612501</v>
      </c>
      <c r="AQ400" s="24">
        <f ca="1">SQRT(Inputs!$B$38)*J400+SQRT(1-Inputs!$B$38)*_xlfn.NORM.S.INV(RAND())</f>
        <v>0.54645718203124583</v>
      </c>
      <c r="AR400" s="24">
        <f ca="1">SQRT(Inputs!$B$38)*K400+SQRT(1-Inputs!$B$38)*_xlfn.NORM.S.INV(RAND())</f>
        <v>-0.95637536752892482</v>
      </c>
      <c r="AS400" s="24">
        <f ca="1">SQRT(Inputs!$B$38)*L400+SQRT(1-Inputs!$B$38)*_xlfn.NORM.S.INV(RAND())</f>
        <v>-0.89422861042384172</v>
      </c>
      <c r="AT400" s="24">
        <f ca="1">SQRT(Inputs!$B$38)*M400+SQRT(1-Inputs!$B$38)*_xlfn.NORM.S.INV(RAND())</f>
        <v>2.0961192283193708E-2</v>
      </c>
      <c r="AU400" s="15">
        <f ca="1">Inputs!$B$6*EXP($B$8-0.5*C$5^2+C$5*N400)</f>
        <v>5276.4333628394297</v>
      </c>
      <c r="AV400" s="15">
        <f t="shared" ca="1" si="219"/>
        <v>5028.4690960180815</v>
      </c>
      <c r="AW400" s="15">
        <f t="shared" ca="1" si="220"/>
        <v>5981.4400769146032</v>
      </c>
      <c r="AX400" s="15">
        <f t="shared" ca="1" si="221"/>
        <v>7333.2827423785939</v>
      </c>
      <c r="AY400" s="15">
        <f t="shared" ca="1" si="222"/>
        <v>9846.178004996038</v>
      </c>
      <c r="AZ400" s="15">
        <f t="shared" ca="1" si="223"/>
        <v>12688.603405530195</v>
      </c>
      <c r="BA400" s="15">
        <f t="shared" ca="1" si="224"/>
        <v>13763.876718013573</v>
      </c>
      <c r="BB400" s="15">
        <f t="shared" ca="1" si="225"/>
        <v>15344.751053709262</v>
      </c>
      <c r="BC400" s="15">
        <f t="shared" ca="1" si="226"/>
        <v>15859.440158715057</v>
      </c>
      <c r="BD400" s="15">
        <f t="shared" ca="1" si="227"/>
        <v>16392.116306691274</v>
      </c>
      <c r="BE400" s="15">
        <f t="shared" ca="1" si="228"/>
        <v>18800.751656084434</v>
      </c>
      <c r="BF400" s="15">
        <f ca="1">Inputs!$B$13*EXP($B$9-0.5*C$6^2+C$6*Y400)</f>
        <v>10966.969097719399</v>
      </c>
      <c r="BG400" s="15">
        <f t="shared" ca="1" si="229"/>
        <v>13636.944442839686</v>
      </c>
      <c r="BH400" s="15">
        <f t="shared" ca="1" si="230"/>
        <v>20912.965625078963</v>
      </c>
      <c r="BI400" s="15">
        <f t="shared" ca="1" si="231"/>
        <v>33965.208989238206</v>
      </c>
      <c r="BJ400" s="15">
        <f t="shared" ca="1" si="232"/>
        <v>36181.289532272822</v>
      </c>
      <c r="BK400" s="15">
        <f t="shared" ca="1" si="233"/>
        <v>51601.684646331072</v>
      </c>
      <c r="BL400" s="15">
        <f t="shared" ca="1" si="234"/>
        <v>68269.258261916213</v>
      </c>
      <c r="BM400" s="15">
        <f t="shared" ca="1" si="235"/>
        <v>77526.165677626923</v>
      </c>
      <c r="BN400" s="15">
        <f t="shared" ca="1" si="236"/>
        <v>89292.554721915963</v>
      </c>
      <c r="BO400" s="15">
        <f t="shared" ca="1" si="237"/>
        <v>104171.796215227</v>
      </c>
      <c r="BP400" s="15">
        <f t="shared" ca="1" si="238"/>
        <v>107253.06095237221</v>
      </c>
      <c r="BQ400" s="15">
        <f ca="1">Inputs!$B$20*EXP($B$10-0.5*C$7^2+C$7*AJ400)</f>
        <v>5218.1349697619871</v>
      </c>
      <c r="BR400" s="15">
        <f t="shared" ca="1" si="239"/>
        <v>3872.7259920564115</v>
      </c>
      <c r="BS400" s="15">
        <f t="shared" ca="1" si="240"/>
        <v>5454.6191162917494</v>
      </c>
      <c r="BT400" s="15">
        <f t="shared" ca="1" si="241"/>
        <v>10196.545520471967</v>
      </c>
      <c r="BU400" s="15">
        <f t="shared" ca="1" si="242"/>
        <v>11585.049407909937</v>
      </c>
      <c r="BV400" s="15">
        <f t="shared" ca="1" si="243"/>
        <v>14874.267734038804</v>
      </c>
      <c r="BW400" s="15">
        <f t="shared" ca="1" si="244"/>
        <v>18227.265804700455</v>
      </c>
      <c r="BX400" s="15">
        <f t="shared" ca="1" si="245"/>
        <v>28445.336674636357</v>
      </c>
      <c r="BY400" s="15">
        <f t="shared" ca="1" si="246"/>
        <v>33192.151869235968</v>
      </c>
      <c r="BZ400" s="15">
        <f t="shared" ca="1" si="247"/>
        <v>39513.271780455274</v>
      </c>
      <c r="CA400" s="15">
        <f t="shared" ca="1" si="248"/>
        <v>55711.283092827311</v>
      </c>
      <c r="CB400" s="15">
        <f ca="1">(AU400*DCF!C$10-DCF!C$5*MAX(AU400*DCF!C$10,0)-MAX(AU400-Inputs!$B$6,0)/Inputs!$B$10)*DCF!C$6</f>
        <v>1040.8340447774506</v>
      </c>
      <c r="CC400" s="15">
        <f ca="1">(AV400*DCF!D$10-DCF!D$5*MAX(AV400*DCF!D$10,0)-MAX(AV400-AU400,0)/Inputs!$B$10)*DCF!D$6</f>
        <v>1225.6552753945182</v>
      </c>
      <c r="CD400" s="15">
        <f ca="1">(AW400*DCF!E$10-DCF!E$5*MAX(AW400*DCF!E$10,0)-MAX(AW400-AV400,0)/Inputs!$B$10)*DCF!E$6</f>
        <v>1166.3707682225477</v>
      </c>
      <c r="CE400" s="15">
        <f ca="1">(AX400*DCF!F$10-DCF!F$5*MAX(AX400*DCF!F$10,0)-MAX(AX400-AW400,0)/Inputs!$B$10)*DCF!F$6</f>
        <v>1319.5589931589213</v>
      </c>
      <c r="CF400" s="15">
        <f ca="1">(AY400*DCF!G$10-DCF!G$5*MAX(AY400*DCF!G$10,0)-MAX(AY400-AX400,0)/Inputs!$B$10)*DCF!G$6</f>
        <v>1545.6831285131182</v>
      </c>
      <c r="CG400" s="15">
        <f ca="1">(AZ400*DCF!H$10-DCF!H$5*MAX(AZ400*DCF!H$10,0)-MAX(AZ400-AY400,0)/Inputs!$B$10)*DCF!H$6</f>
        <v>1958.7778654116983</v>
      </c>
      <c r="CH400" s="15">
        <f ca="1">(BA400*DCF!I$10-DCF!I$5*MAX(BA400*DCF!I$10,0)-MAX(BA400-AZ400,0)/Inputs!$B$10)*DCF!I$6</f>
        <v>2337.775671207532</v>
      </c>
      <c r="CI400" s="15">
        <f ca="1">(BB400*DCF!J$10-DCF!J$5*MAX(BB400*DCF!J$10,0)-MAX(BB400-BA400,0)/Inputs!$B$10)*DCF!J$6</f>
        <v>2393.6394307594041</v>
      </c>
      <c r="CJ400" s="15">
        <f ca="1">(BC400*DCF!K$10-DCF!K$5*MAX(BC400*DCF!K$10,0)-MAX(BC400-BB400,0)/Inputs!$B$10)*DCF!K$6</f>
        <v>2481.0665217869637</v>
      </c>
      <c r="CK400" s="15">
        <f ca="1">(BD400*DCF!L$10-DCF!L$5*MAX(BD400*DCF!L$10,0)-MAX(BD400-BC400,0)/Inputs!$B$10)*DCF!L$6</f>
        <v>2403.3592002860951</v>
      </c>
      <c r="CL400" s="15">
        <f ca="1">(BE400*DCF!M$10-DCF!M$5*MAX(BE400*DCF!M$10,0)-MAX(BE400-BD400,0)/Inputs!$B$10)*DCF!M$6</f>
        <v>2365.2919999403471</v>
      </c>
      <c r="CM400" s="15">
        <f ca="1">(BF400*DCF!C$28-DCF!C$5*MAX(BF400*DCF!C$28,0)-MAX(BF400-Inputs!$B$13,0)/Inputs!$B$17)*DCF!C$6</f>
        <v>3347.0470458369086</v>
      </c>
      <c r="CN400" s="15">
        <f ca="1">(BG400*DCF!D$28-DCF!D$5*MAX(BG400*DCF!D$28,0)-MAX(BG400-BF400,0)/Inputs!$B$17)*DCF!D$6</f>
        <v>3446.7664998394157</v>
      </c>
      <c r="CO400" s="15">
        <f ca="1">(BH400*DCF!E$28-DCF!E$5*MAX(BH400*DCF!E$28,0)-MAX(BH400-BG400,0)/Inputs!$B$17)*DCF!E$6</f>
        <v>4488.9206283900776</v>
      </c>
      <c r="CP400" s="15">
        <f ca="1">(BI400*DCF!F$28-DCF!F$5*MAX(BI400*DCF!F$28,0)-MAX(BI400-BH400,0)/Inputs!$B$17)*DCF!F$6</f>
        <v>6844.2923567899197</v>
      </c>
      <c r="CQ400" s="15">
        <f ca="1">(BJ400*DCF!G$28-DCF!G$5*MAX(BJ400*DCF!G$28,0)-MAX(BJ400-BI400,0)/Inputs!$B$17)*DCF!G$6</f>
        <v>9014.7872206650973</v>
      </c>
      <c r="CR400" s="15">
        <f ca="1">(BK400*DCF!H$28-DCF!H$5*MAX(BK400*DCF!H$28,0)-MAX(BK400-BJ400,0)/Inputs!$B$17)*DCF!H$6</f>
        <v>10365.769270715746</v>
      </c>
      <c r="CS400" s="15">
        <f ca="1">(BL400*DCF!I$28-DCF!I$5*MAX(BL400*DCF!I$28,0)-MAX(BL400-BK400,0)/Inputs!$B$17)*DCF!I$6</f>
        <v>13661.415625275875</v>
      </c>
      <c r="CT400" s="15">
        <f ca="1">(BM400*DCF!J$28-DCF!J$5*MAX(BM400*DCF!J$28,0)-MAX(BM400-BL400,0)/Inputs!$B$17)*DCF!J$6</f>
        <v>16067.380585867017</v>
      </c>
      <c r="CU400" s="15">
        <f ca="1">(BN400*DCF!K$28-DCF!K$5*MAX(BN400*DCF!K$28,0)-MAX(BN400-BM400,0)/Inputs!$B$17)*DCF!K$6</f>
        <v>17415.86445850549</v>
      </c>
      <c r="CV400" s="15">
        <f ca="1">(BO400*DCF!L$28-DCF!L$5*MAX(BO400*DCF!L$28,0)-MAX(BO400-BN400,0)/Inputs!$B$17)*DCF!L$6</f>
        <v>19100.848911879883</v>
      </c>
      <c r="CW400" s="15">
        <f ca="1">(BP400*DCF!M$28-DCF!M$5*MAX(BP400*DCF!M$28,0)-MAX(BP400-BO400,0)/Inputs!$B$17)*DCF!M$6</f>
        <v>19857.646742220437</v>
      </c>
      <c r="CX400" s="15">
        <f ca="1">(BQ400*DCF!C$46-DCF!C$5*MAX(BQ400*DCF!C$46,0)-MAX(BQ400-Inputs!$B$20,0)/Inputs!$B$24)*DCF!C$6</f>
        <v>-2136.8140668096908</v>
      </c>
      <c r="CY400" s="15">
        <f ca="1">(BR400*DCF!D$46-DCF!D$5*MAX(BR400*DCF!D$46,0)-MAX(BR400-BQ400,0)/Inputs!$B$24)*DCF!D$6</f>
        <v>-660.98401370643171</v>
      </c>
      <c r="CZ400" s="15">
        <f ca="1">(BS400*DCF!E$46-DCF!E$5*MAX(BS400*DCF!E$46,0)-MAX(BS400-BR400,0)/Inputs!$B$24)*DCF!E$6</f>
        <v>-1268.5569284505841</v>
      </c>
      <c r="DA400" s="15">
        <f ca="1">(BT400*DCF!F$46-DCF!F$5*MAX(BT400*DCF!F$46,0)-MAX(BT400-BS400,0)/Inputs!$B$24)*DCF!F$6</f>
        <v>-2469.2622197700507</v>
      </c>
      <c r="DB400" s="15">
        <f ca="1">(BU400*DCF!G$46-DCF!G$5*MAX(BU400*DCF!G$46,0)-MAX(BU400-BT400,0)/Inputs!$B$24)*DCF!G$6</f>
        <v>-856.76344706632779</v>
      </c>
      <c r="DC400" s="15">
        <f ca="1">(BV400*DCF!H$46-DCF!H$5*MAX(BV400*DCF!H$46,0)-MAX(BV400-BU400,0)/Inputs!$B$24)*DCF!H$6</f>
        <v>-1022.1044414694924</v>
      </c>
      <c r="DD400" s="15">
        <f ca="1">(BW400*DCF!I$46-DCF!I$5*MAX(BW400*DCF!I$46,0)-MAX(BW400-BV400,0)/Inputs!$B$24)*DCF!I$6</f>
        <v>-541.55026539207995</v>
      </c>
      <c r="DE400" s="15">
        <f ca="1">(BX400*DCF!J$46-DCF!J$5*MAX(BX400*DCF!J$46,0)-MAX(BX400-BW400,0)/Inputs!$B$24)*DCF!J$6</f>
        <v>-1516.4622654476252</v>
      </c>
      <c r="DF400" s="15">
        <f ca="1">(BY400*DCF!K$46-DCF!K$5*MAX(BY400*DCF!K$46,0)-MAX(BY400-BX400,0)/Inputs!$B$24)*DCF!K$6</f>
        <v>733.20309330449061</v>
      </c>
      <c r="DG400" s="15">
        <f ca="1">(BZ400*DCF!L$46-DCF!L$5*MAX(BZ400*DCF!L$46,0)-MAX(BZ400-BY400,0)/Inputs!$B$24)*DCF!L$6</f>
        <v>1300.8795018144524</v>
      </c>
      <c r="DH400" s="15">
        <f ca="1">(CA400*DCF!M$46-DCF!M$5*MAX(CA400*DCF!M$46,0)-MAX(CA400-BZ400,0)/Inputs!$B$24)*DCF!M$6</f>
        <v>981.25122853995242</v>
      </c>
      <c r="DI400" s="15">
        <f ca="1">SUM(CB400:CL400)+BE400*DCF!M$10*(1+Inputs!$B$30)*(1-Inputs!$B$33)*(1-Inputs!$B$30/Inputs!$B$31)/(Inputs!$B$29-Inputs!$B$30)*DCF!M$6</f>
        <v>72560.753372544466</v>
      </c>
      <c r="DJ400" s="15">
        <f ca="1">SUM(CM400:CW400)+BP400*DCF!M$28*(1+Inputs!$B$30)*(1-Inputs!$B$33)*(1-Inputs!$B$30/Inputs!$B$31)/(Inputs!$B$29-Inputs!$B$30)*DCF!M$6</f>
        <v>521592.98855312751</v>
      </c>
      <c r="DK400" s="15">
        <f ca="1">SUM(CX400:DH400)+CA400*DCF!M$46*(1+Inputs!$B$30)*(1-Inputs!$B$33)*(1-Inputs!$B$30/Inputs!$B$31)/(Inputs!$B$29-Inputs!$B$30)*DCF!M$6</f>
        <v>78679.079260429949</v>
      </c>
      <c r="DM400" s="15">
        <f ca="1">DI400+DJ400+DK400+Inputs!$B$34+Inputs!$B$36-Inputs!$B$35</f>
        <v>749683.82118610188</v>
      </c>
    </row>
    <row r="401" spans="1:117" x14ac:dyDescent="0.75">
      <c r="A401" s="11">
        <v>388</v>
      </c>
      <c r="C401" s="24">
        <f t="shared" ca="1" si="218"/>
        <v>-0.87545163288232231</v>
      </c>
      <c r="D401" s="24">
        <f t="shared" ca="1" si="218"/>
        <v>-0.93046023069501604</v>
      </c>
      <c r="E401" s="24">
        <f t="shared" ca="1" si="218"/>
        <v>0.17376920397421822</v>
      </c>
      <c r="F401" s="24">
        <f t="shared" ca="1" si="218"/>
        <v>0.76732162985160413</v>
      </c>
      <c r="G401" s="24">
        <f t="shared" ca="1" si="218"/>
        <v>-0.16218036609359229</v>
      </c>
      <c r="H401" s="24">
        <f t="shared" ca="1" si="218"/>
        <v>-9.8864742515721304E-2</v>
      </c>
      <c r="I401" s="24">
        <f t="shared" ca="1" si="218"/>
        <v>-1.4435952614969672</v>
      </c>
      <c r="J401" s="24">
        <f t="shared" ca="1" si="218"/>
        <v>2.3931898477487001</v>
      </c>
      <c r="K401" s="24">
        <f t="shared" ca="1" si="218"/>
        <v>-0.31963151904447618</v>
      </c>
      <c r="L401" s="24">
        <f t="shared" ca="1" si="218"/>
        <v>-2.0273141912251518</v>
      </c>
      <c r="M401" s="24">
        <f t="shared" ca="1" si="218"/>
        <v>-1.4734564514374919</v>
      </c>
      <c r="N401" s="24">
        <f ca="1">SQRT(Inputs!$B$38)*C401+SQRT(1-Inputs!$B$38)*_xlfn.NORM.S.INV(RAND())</f>
        <v>-1.6252167203442276</v>
      </c>
      <c r="O401" s="24">
        <f ca="1">SQRT(Inputs!$B$38)*D401+SQRT(1-Inputs!$B$38)*_xlfn.NORM.S.INV(RAND())</f>
        <v>-1.6242292941285192</v>
      </c>
      <c r="P401" s="24">
        <f ca="1">SQRT(Inputs!$B$38)*E401+SQRT(1-Inputs!$B$38)*_xlfn.NORM.S.INV(RAND())</f>
        <v>-0.41113719949046207</v>
      </c>
      <c r="Q401" s="24">
        <f ca="1">SQRT(Inputs!$B$38)*F401+SQRT(1-Inputs!$B$38)*_xlfn.NORM.S.INV(RAND())</f>
        <v>-0.64943579910275573</v>
      </c>
      <c r="R401" s="24">
        <f ca="1">SQRT(Inputs!$B$38)*G401+SQRT(1-Inputs!$B$38)*_xlfn.NORM.S.INV(RAND())</f>
        <v>-1.0958986761712557</v>
      </c>
      <c r="S401" s="24">
        <f ca="1">SQRT(Inputs!$B$38)*H401+SQRT(1-Inputs!$B$38)*_xlfn.NORM.S.INV(RAND())</f>
        <v>-1.2950715310238969</v>
      </c>
      <c r="T401" s="24">
        <f ca="1">SQRT(Inputs!$B$38)*I401+SQRT(1-Inputs!$B$38)*_xlfn.NORM.S.INV(RAND())</f>
        <v>-1.1279486064943987</v>
      </c>
      <c r="U401" s="24">
        <f ca="1">SQRT(Inputs!$B$38)*J401+SQRT(1-Inputs!$B$38)*_xlfn.NORM.S.INV(RAND())</f>
        <v>0.22619906853622718</v>
      </c>
      <c r="V401" s="24">
        <f ca="1">SQRT(Inputs!$B$38)*K401+SQRT(1-Inputs!$B$38)*_xlfn.NORM.S.INV(RAND())</f>
        <v>-0.87961421449676425</v>
      </c>
      <c r="W401" s="24">
        <f ca="1">SQRT(Inputs!$B$38)*L401+SQRT(1-Inputs!$B$38)*_xlfn.NORM.S.INV(RAND())</f>
        <v>-0.13230747504706586</v>
      </c>
      <c r="X401" s="24">
        <f ca="1">SQRT(Inputs!$B$38)*M401+SQRT(1-Inputs!$B$38)*_xlfn.NORM.S.INV(RAND())</f>
        <v>-1.2570055318968849</v>
      </c>
      <c r="Y401" s="24">
        <f ca="1">SQRT(Inputs!$B$38)*C401+SQRT(1-Inputs!$B$38)*_xlfn.NORM.S.INV(RAND())</f>
        <v>-1.0019962600468213</v>
      </c>
      <c r="Z401" s="24">
        <f ca="1">SQRT(Inputs!$B$38)*D401+SQRT(1-Inputs!$B$38)*_xlfn.NORM.S.INV(RAND())</f>
        <v>-1.08113350203019</v>
      </c>
      <c r="AA401" s="24">
        <f ca="1">SQRT(Inputs!$B$38)*E401+SQRT(1-Inputs!$B$38)*_xlfn.NORM.S.INV(RAND())</f>
        <v>0.80068149246994913</v>
      </c>
      <c r="AB401" s="24">
        <f ca="1">SQRT(Inputs!$B$38)*F401+SQRT(1-Inputs!$B$38)*_xlfn.NORM.S.INV(RAND())</f>
        <v>0.57767446260197219</v>
      </c>
      <c r="AC401" s="24">
        <f ca="1">SQRT(Inputs!$B$38)*G401+SQRT(1-Inputs!$B$38)*_xlfn.NORM.S.INV(RAND())</f>
        <v>-0.20520115819921347</v>
      </c>
      <c r="AD401" s="24">
        <f ca="1">SQRT(Inputs!$B$38)*H401+SQRT(1-Inputs!$B$38)*_xlfn.NORM.S.INV(RAND())</f>
        <v>-1.5505654197057992</v>
      </c>
      <c r="AE401" s="24">
        <f ca="1">SQRT(Inputs!$B$38)*I401+SQRT(1-Inputs!$B$38)*_xlfn.NORM.S.INV(RAND())</f>
        <v>-0.22646764586040846</v>
      </c>
      <c r="AF401" s="24">
        <f ca="1">SQRT(Inputs!$B$38)*J401+SQRT(1-Inputs!$B$38)*_xlfn.NORM.S.INV(RAND())</f>
        <v>1.5318118289825602</v>
      </c>
      <c r="AG401" s="24">
        <f ca="1">SQRT(Inputs!$B$38)*K401+SQRT(1-Inputs!$B$38)*_xlfn.NORM.S.INV(RAND())</f>
        <v>-0.67310572520781553</v>
      </c>
      <c r="AH401" s="24">
        <f ca="1">SQRT(Inputs!$B$38)*L401+SQRT(1-Inputs!$B$38)*_xlfn.NORM.S.INV(RAND())</f>
        <v>-0.53229021659979747</v>
      </c>
      <c r="AI401" s="24">
        <f ca="1">SQRT(Inputs!$B$38)*M401+SQRT(1-Inputs!$B$38)*_xlfn.NORM.S.INV(RAND())</f>
        <v>-0.24596545563740146</v>
      </c>
      <c r="AJ401" s="24">
        <f ca="1">SQRT(Inputs!$B$38)*C401+SQRT(1-Inputs!$B$38)*_xlfn.NORM.S.INV(RAND())</f>
        <v>-1.114782781627337</v>
      </c>
      <c r="AK401" s="24">
        <f ca="1">SQRT(Inputs!$B$38)*D401+SQRT(1-Inputs!$B$38)*_xlfn.NORM.S.INV(RAND())</f>
        <v>0.15220589181981714</v>
      </c>
      <c r="AL401" s="24">
        <f ca="1">SQRT(Inputs!$B$38)*E401+SQRT(1-Inputs!$B$38)*_xlfn.NORM.S.INV(RAND())</f>
        <v>-0.38861366176378975</v>
      </c>
      <c r="AM401" s="24">
        <f ca="1">SQRT(Inputs!$B$38)*F401+SQRT(1-Inputs!$B$38)*_xlfn.NORM.S.INV(RAND())</f>
        <v>-0.65268067205039637</v>
      </c>
      <c r="AN401" s="24">
        <f ca="1">SQRT(Inputs!$B$38)*G401+SQRT(1-Inputs!$B$38)*_xlfn.NORM.S.INV(RAND())</f>
        <v>-0.22180807112352927</v>
      </c>
      <c r="AO401" s="24">
        <f ca="1">SQRT(Inputs!$B$38)*H401+SQRT(1-Inputs!$B$38)*_xlfn.NORM.S.INV(RAND())</f>
        <v>9.3407987666837611E-2</v>
      </c>
      <c r="AP401" s="24">
        <f ca="1">SQRT(Inputs!$B$38)*I401+SQRT(1-Inputs!$B$38)*_xlfn.NORM.S.INV(RAND())</f>
        <v>-2.2048920306896198</v>
      </c>
      <c r="AQ401" s="24">
        <f ca="1">SQRT(Inputs!$B$38)*J401+SQRT(1-Inputs!$B$38)*_xlfn.NORM.S.INV(RAND())</f>
        <v>1.1909387791489954</v>
      </c>
      <c r="AR401" s="24">
        <f ca="1">SQRT(Inputs!$B$38)*K401+SQRT(1-Inputs!$B$38)*_xlfn.NORM.S.INV(RAND())</f>
        <v>0.46436333547154474</v>
      </c>
      <c r="AS401" s="24">
        <f ca="1">SQRT(Inputs!$B$38)*L401+SQRT(1-Inputs!$B$38)*_xlfn.NORM.S.INV(RAND())</f>
        <v>-1.1735328915268093</v>
      </c>
      <c r="AT401" s="24">
        <f ca="1">SQRT(Inputs!$B$38)*M401+SQRT(1-Inputs!$B$38)*_xlfn.NORM.S.INV(RAND())</f>
        <v>-2.0238310843742076</v>
      </c>
      <c r="AU401" s="15">
        <f ca="1">Inputs!$B$6*EXP($B$8-0.5*C$5^2+C$5*N401)</f>
        <v>3814.380661778474</v>
      </c>
      <c r="AV401" s="15">
        <f t="shared" ca="1" si="219"/>
        <v>3656.6502696544417</v>
      </c>
      <c r="AW401" s="15">
        <f t="shared" ca="1" si="220"/>
        <v>4218.1154839129704</v>
      </c>
      <c r="AX401" s="15">
        <f t="shared" ca="1" si="221"/>
        <v>4748.5558386989123</v>
      </c>
      <c r="AY401" s="15">
        <f t="shared" ca="1" si="222"/>
        <v>5106.0451413777673</v>
      </c>
      <c r="AZ401" s="15">
        <f t="shared" ca="1" si="223"/>
        <v>5414.8304881511067</v>
      </c>
      <c r="BA401" s="15">
        <f t="shared" ca="1" si="224"/>
        <v>5888.5281581266217</v>
      </c>
      <c r="BB401" s="15">
        <f t="shared" ca="1" si="225"/>
        <v>7374.602393213795</v>
      </c>
      <c r="BC401" s="15">
        <f t="shared" ca="1" si="226"/>
        <v>8296.7676816219191</v>
      </c>
      <c r="BD401" s="15">
        <f t="shared" ca="1" si="227"/>
        <v>10039.312588550532</v>
      </c>
      <c r="BE401" s="15">
        <f t="shared" ca="1" si="228"/>
        <v>10971.099080143451</v>
      </c>
      <c r="BF401" s="15">
        <f ca="1">Inputs!$B$13*EXP($B$9-0.5*C$6^2+C$6*Y401)</f>
        <v>11339.25396107091</v>
      </c>
      <c r="BG401" s="15">
        <f t="shared" ca="1" si="229"/>
        <v>11370.316743862124</v>
      </c>
      <c r="BH401" s="15">
        <f t="shared" ca="1" si="230"/>
        <v>15865.444568827008</v>
      </c>
      <c r="BI401" s="15">
        <f t="shared" ca="1" si="231"/>
        <v>21227.67736431531</v>
      </c>
      <c r="BJ401" s="15">
        <f t="shared" ca="1" si="232"/>
        <v>25265.270377283778</v>
      </c>
      <c r="BK401" s="15">
        <f t="shared" ca="1" si="233"/>
        <v>25107.254059385825</v>
      </c>
      <c r="BL401" s="15">
        <f t="shared" ca="1" si="234"/>
        <v>29949.246743695738</v>
      </c>
      <c r="BM401" s="15">
        <f t="shared" ca="1" si="235"/>
        <v>44530.479142115488</v>
      </c>
      <c r="BN401" s="15">
        <f t="shared" ca="1" si="236"/>
        <v>50522.764942108588</v>
      </c>
      <c r="BO401" s="15">
        <f t="shared" ca="1" si="237"/>
        <v>58433.377671178154</v>
      </c>
      <c r="BP401" s="15">
        <f t="shared" ca="1" si="238"/>
        <v>69943.998716424452</v>
      </c>
      <c r="BQ401" s="15">
        <f ca="1">Inputs!$B$20*EXP($B$10-0.5*C$7^2+C$7*AJ401)</f>
        <v>2888.6210787273417</v>
      </c>
      <c r="BR401" s="15">
        <f t="shared" ca="1" si="239"/>
        <v>4113.5990240400843</v>
      </c>
      <c r="BS401" s="15">
        <f t="shared" ca="1" si="240"/>
        <v>5038.229048366904</v>
      </c>
      <c r="BT401" s="15">
        <f t="shared" ca="1" si="241"/>
        <v>5853.4802899759352</v>
      </c>
      <c r="BU401" s="15">
        <f t="shared" ca="1" si="242"/>
        <v>7688.3091391804019</v>
      </c>
      <c r="BV401" s="15">
        <f t="shared" ca="1" si="243"/>
        <v>10924.149591182619</v>
      </c>
      <c r="BW401" s="15">
        <f t="shared" ca="1" si="244"/>
        <v>9559.395782120182</v>
      </c>
      <c r="BX401" s="15">
        <f t="shared" ca="1" si="245"/>
        <v>16975.855154768615</v>
      </c>
      <c r="BY401" s="15">
        <f t="shared" ca="1" si="246"/>
        <v>25996.02680950021</v>
      </c>
      <c r="BZ401" s="15">
        <f t="shared" ca="1" si="247"/>
        <v>29397.84256707118</v>
      </c>
      <c r="CA401" s="15">
        <f t="shared" ca="1" si="248"/>
        <v>28821.05432383492</v>
      </c>
      <c r="CB401" s="15">
        <f ca="1">(AU401*DCF!C$10-DCF!C$5*MAX(AU401*DCF!C$10,0)-MAX(AU401-Inputs!$B$6,0)/Inputs!$B$10)*DCF!C$6</f>
        <v>979.56772477677089</v>
      </c>
      <c r="CC401" s="15">
        <f ca="1">(AV401*DCF!D$10-DCF!D$5*MAX(AV401*DCF!D$10,0)-MAX(AV401-AU401,0)/Inputs!$B$10)*DCF!D$6</f>
        <v>891.283730235863</v>
      </c>
      <c r="CD401" s="15">
        <f ca="1">(AW401*DCF!E$10-DCF!E$5*MAX(AW401*DCF!E$10,0)-MAX(AW401-AV401,0)/Inputs!$B$10)*DCF!E$6</f>
        <v>847.43050102093537</v>
      </c>
      <c r="CE401" s="15">
        <f ca="1">(AX401*DCF!F$10-DCF!F$5*MAX(AX401*DCF!F$10,0)-MAX(AX401-AW401,0)/Inputs!$B$10)*DCF!F$6</f>
        <v>926.23068522197832</v>
      </c>
      <c r="CF401" s="15">
        <f ca="1">(AY401*DCF!G$10-DCF!G$5*MAX(AY401*DCF!G$10,0)-MAX(AY401-AX401,0)/Inputs!$B$10)*DCF!G$6</f>
        <v>983.33314539214643</v>
      </c>
      <c r="CG401" s="15">
        <f ca="1">(AZ401*DCF!H$10-DCF!H$5*MAX(AZ401*DCF!H$10,0)-MAX(AZ401-AY401,0)/Inputs!$B$10)*DCF!H$6</f>
        <v>996.46284920574044</v>
      </c>
      <c r="CH401" s="15">
        <f ca="1">(BA401*DCF!I$10-DCF!I$5*MAX(BA401*DCF!I$10,0)-MAX(BA401-AZ401,0)/Inputs!$B$10)*DCF!I$6</f>
        <v>997.91626558492123</v>
      </c>
      <c r="CI401" s="15">
        <f ca="1">(BB401*DCF!J$10-DCF!J$5*MAX(BB401*DCF!J$10,0)-MAX(BB401-BA401,0)/Inputs!$B$10)*DCF!J$6</f>
        <v>1040.3088203552888</v>
      </c>
      <c r="CJ401" s="15">
        <f ca="1">(BC401*DCF!K$10-DCF!K$5*MAX(BC401*DCF!K$10,0)-MAX(BC401-BB401,0)/Inputs!$B$10)*DCF!K$6</f>
        <v>1206.5572474437515</v>
      </c>
      <c r="CK401" s="15">
        <f ca="1">(BD401*DCF!L$10-DCF!L$5*MAX(BD401*DCF!L$10,0)-MAX(BD401-BC401,0)/Inputs!$B$10)*DCF!L$6</f>
        <v>1288.7799748660227</v>
      </c>
      <c r="CL401" s="15">
        <f ca="1">(BE401*DCF!M$10-DCF!M$5*MAX(BE401*DCF!M$10,0)-MAX(BE401-BD401,0)/Inputs!$B$10)*DCF!M$6</f>
        <v>1436.852128441408</v>
      </c>
      <c r="CM401" s="15">
        <f ca="1">(BF401*DCF!C$28-DCF!C$5*MAX(BF401*DCF!C$28,0)-MAX(BF401-Inputs!$B$13,0)/Inputs!$B$17)*DCF!C$6</f>
        <v>3460.6659446400054</v>
      </c>
      <c r="CN401" s="15">
        <f ca="1">(BG401*DCF!D$28-DCF!D$5*MAX(BG401*DCF!D$28,0)-MAX(BG401-BF401,0)/Inputs!$B$17)*DCF!D$6</f>
        <v>3342.1934081104519</v>
      </c>
      <c r="CO401" s="15">
        <f ca="1">(BH401*DCF!E$28-DCF!E$5*MAX(BH401*DCF!E$28,0)-MAX(BH401-BG401,0)/Inputs!$B$17)*DCF!E$6</f>
        <v>3607.4485891884788</v>
      </c>
      <c r="CP401" s="15">
        <f ca="1">(BI401*DCF!F$28-DCF!F$5*MAX(BI401*DCF!F$28,0)-MAX(BI401-BH401,0)/Inputs!$B$17)*DCF!F$6</f>
        <v>4786.4760121079607</v>
      </c>
      <c r="CQ401" s="15">
        <f ca="1">(BJ401*DCF!G$28-DCF!G$5*MAX(BJ401*DCF!G$28,0)-MAX(BJ401-BI401,0)/Inputs!$B$17)*DCF!G$6</f>
        <v>5876.1828282076804</v>
      </c>
      <c r="CR401" s="15">
        <f ca="1">(BK401*DCF!H$28-DCF!H$5*MAX(BK401*DCF!H$28,0)-MAX(BK401-BJ401,0)/Inputs!$B$17)*DCF!H$6</f>
        <v>6209.3009303956524</v>
      </c>
      <c r="CS401" s="15">
        <f ca="1">(BL401*DCF!I$28-DCF!I$5*MAX(BL401*DCF!I$28,0)-MAX(BL401-BK401,0)/Inputs!$B$17)*DCF!I$6</f>
        <v>6347.6819383047596</v>
      </c>
      <c r="CT401" s="15">
        <f ca="1">(BM401*DCF!J$28-DCF!J$5*MAX(BM401*DCF!J$28,0)-MAX(BM401-BL401,0)/Inputs!$B$17)*DCF!J$6</f>
        <v>8000.6413054871</v>
      </c>
      <c r="CU401" s="15">
        <f ca="1">(BN401*DCF!K$28-DCF!K$5*MAX(BN401*DCF!K$28,0)-MAX(BN401-BM401,0)/Inputs!$B$17)*DCF!K$6</f>
        <v>9935.5856468615475</v>
      </c>
      <c r="CV401" s="15">
        <f ca="1">(BO401*DCF!L$28-DCF!L$5*MAX(BO401*DCF!L$28,0)-MAX(BO401-BN401,0)/Inputs!$B$17)*DCF!L$6</f>
        <v>10763.586333482002</v>
      </c>
      <c r="CW401" s="15">
        <f ca="1">(BP401*DCF!M$28-DCF!M$5*MAX(BP401*DCF!M$28,0)-MAX(BP401-BO401,0)/Inputs!$B$17)*DCF!M$6</f>
        <v>11956.820497545781</v>
      </c>
      <c r="CX401" s="15">
        <f ca="1">(BQ401*DCF!C$46-DCF!C$5*MAX(BQ401*DCF!C$46,0)-MAX(BQ401-Inputs!$B$20,0)/Inputs!$B$24)*DCF!C$6</f>
        <v>-667.11803203864702</v>
      </c>
      <c r="CY401" s="15">
        <f ca="1">(BR401*DCF!D$46-DCF!D$5*MAX(BR401*DCF!D$46,0)-MAX(BR401-BQ401,0)/Inputs!$B$24)*DCF!D$6</f>
        <v>-1224.7833440591294</v>
      </c>
      <c r="CZ401" s="15">
        <f ca="1">(BS401*DCF!E$46-DCF!E$5*MAX(BS401*DCF!E$46,0)-MAX(BS401-BR401,0)/Inputs!$B$24)*DCF!E$6</f>
        <v>-960.24305811197871</v>
      </c>
      <c r="DA401" s="15">
        <f ca="1">(BT401*DCF!F$46-DCF!F$5*MAX(BT401*DCF!F$46,0)-MAX(BT401-BS401,0)/Inputs!$B$24)*DCF!F$6</f>
        <v>-723.14619236911858</v>
      </c>
      <c r="DB401" s="15">
        <f ca="1">(BU401*DCF!G$46-DCF!G$5*MAX(BU401*DCF!G$46,0)-MAX(BU401-BT401,0)/Inputs!$B$24)*DCF!G$6</f>
        <v>-875.81970227871022</v>
      </c>
      <c r="DC401" s="15">
        <f ca="1">(BV401*DCF!H$46-DCF!H$5*MAX(BV401*DCF!H$46,0)-MAX(BV401-BU401,0)/Inputs!$B$24)*DCF!H$6</f>
        <v>-1005.517594136297</v>
      </c>
      <c r="DD401" s="15">
        <f ca="1">(BW401*DCF!I$46-DCF!I$5*MAX(BW401*DCF!I$46,0)-MAX(BW401-BV401,0)/Inputs!$B$24)*DCF!I$6</f>
        <v>220.77795054336747</v>
      </c>
      <c r="DE401" s="15">
        <f ca="1">(BX401*DCF!J$46-DCF!J$5*MAX(BX401*DCF!J$46,0)-MAX(BX401-BW401,0)/Inputs!$B$24)*DCF!J$6</f>
        <v>-1254.6336917469234</v>
      </c>
      <c r="DF401" s="15">
        <f ca="1">(BY401*DCF!K$46-DCF!K$5*MAX(BY401*DCF!K$46,0)-MAX(BY401-BX401,0)/Inputs!$B$24)*DCF!K$6</f>
        <v>-724.72204947233683</v>
      </c>
      <c r="DG401" s="15">
        <f ca="1">(BZ401*DCF!L$46-DCF!L$5*MAX(BZ401*DCF!L$46,0)-MAX(BZ401-BY401,0)/Inputs!$B$24)*DCF!L$6</f>
        <v>1262.2948558897415</v>
      </c>
      <c r="DH401" s="15">
        <f ca="1">(CA401*DCF!M$46-DCF!M$5*MAX(CA401*DCF!M$46,0)-MAX(CA401-BZ401,0)/Inputs!$B$24)*DCF!M$6</f>
        <v>2259.4575210838707</v>
      </c>
      <c r="DI401" s="15">
        <f ca="1">SUM(CB401:CL401)+BE401*DCF!M$10*(1+Inputs!$B$30)*(1-Inputs!$B$33)*(1-Inputs!$B$30/Inputs!$B$31)/(Inputs!$B$29-Inputs!$B$30)*DCF!M$6</f>
        <v>42127.436890350233</v>
      </c>
      <c r="DJ401" s="15">
        <f ca="1">SUM(CM401:CW401)+BP401*DCF!M$28*(1+Inputs!$B$30)*(1-Inputs!$B$33)*(1-Inputs!$B$30/Inputs!$B$31)/(Inputs!$B$29-Inputs!$B$30)*DCF!M$6</f>
        <v>333826.68122291903</v>
      </c>
      <c r="DK401" s="15">
        <f ca="1">SUM(CX401:DH401)+CA401*DCF!M$46*(1+Inputs!$B$30)*(1-Inputs!$B$33)*(1-Inputs!$B$30/Inputs!$B$31)/(Inputs!$B$29-Inputs!$B$30)*DCF!M$6</f>
        <v>40867.310720093141</v>
      </c>
      <c r="DM401" s="15">
        <f ca="1">DI401+DJ401+DK401+Inputs!$B$34+Inputs!$B$36-Inputs!$B$35</f>
        <v>493672.42883336241</v>
      </c>
    </row>
    <row r="402" spans="1:117" x14ac:dyDescent="0.75">
      <c r="A402" s="11">
        <v>389</v>
      </c>
      <c r="C402" s="24">
        <f t="shared" ca="1" si="218"/>
        <v>1.0025800384828556</v>
      </c>
      <c r="D402" s="24">
        <f t="shared" ca="1" si="218"/>
        <v>2.275693427119287</v>
      </c>
      <c r="E402" s="24">
        <f t="shared" ca="1" si="218"/>
        <v>6.3829502737187641E-2</v>
      </c>
      <c r="F402" s="24">
        <f t="shared" ca="1" si="218"/>
        <v>1.3680249371714004</v>
      </c>
      <c r="G402" s="24">
        <f t="shared" ca="1" si="218"/>
        <v>0.48067837179368078</v>
      </c>
      <c r="H402" s="24">
        <f t="shared" ca="1" si="218"/>
        <v>0.62224076735595935</v>
      </c>
      <c r="I402" s="24">
        <f t="shared" ca="1" si="218"/>
        <v>-0.12558394525094674</v>
      </c>
      <c r="J402" s="24">
        <f t="shared" ca="1" si="218"/>
        <v>2.3233099125753172</v>
      </c>
      <c r="K402" s="24">
        <f t="shared" ca="1" si="218"/>
        <v>-1.9809207349776594</v>
      </c>
      <c r="L402" s="24">
        <f t="shared" ca="1" si="218"/>
        <v>0.69988840024233656</v>
      </c>
      <c r="M402" s="24">
        <f t="shared" ca="1" si="218"/>
        <v>1.3195974501508052</v>
      </c>
      <c r="N402" s="24">
        <f ca="1">SQRT(Inputs!$B$38)*C402+SQRT(1-Inputs!$B$38)*_xlfn.NORM.S.INV(RAND())</f>
        <v>-0.45502048676494999</v>
      </c>
      <c r="O402" s="24">
        <f ca="1">SQRT(Inputs!$B$38)*D402+SQRT(1-Inputs!$B$38)*_xlfn.NORM.S.INV(RAND())</f>
        <v>0.85769135050542755</v>
      </c>
      <c r="P402" s="24">
        <f ca="1">SQRT(Inputs!$B$38)*E402+SQRT(1-Inputs!$B$38)*_xlfn.NORM.S.INV(RAND())</f>
        <v>-0.30226387347414641</v>
      </c>
      <c r="Q402" s="24">
        <f ca="1">SQRT(Inputs!$B$38)*F402+SQRT(1-Inputs!$B$38)*_xlfn.NORM.S.INV(RAND())</f>
        <v>0.85842286602313256</v>
      </c>
      <c r="R402" s="24">
        <f ca="1">SQRT(Inputs!$B$38)*G402+SQRT(1-Inputs!$B$38)*_xlfn.NORM.S.INV(RAND())</f>
        <v>-0.35980447614368277</v>
      </c>
      <c r="S402" s="24">
        <f ca="1">SQRT(Inputs!$B$38)*H402+SQRT(1-Inputs!$B$38)*_xlfn.NORM.S.INV(RAND())</f>
        <v>0.67249329586745987</v>
      </c>
      <c r="T402" s="24">
        <f ca="1">SQRT(Inputs!$B$38)*I402+SQRT(1-Inputs!$B$38)*_xlfn.NORM.S.INV(RAND())</f>
        <v>-0.19123805326613486</v>
      </c>
      <c r="U402" s="24">
        <f ca="1">SQRT(Inputs!$B$38)*J402+SQRT(1-Inputs!$B$38)*_xlfn.NORM.S.INV(RAND())</f>
        <v>1.3287740572253606</v>
      </c>
      <c r="V402" s="24">
        <f ca="1">SQRT(Inputs!$B$38)*K402+SQRT(1-Inputs!$B$38)*_xlfn.NORM.S.INV(RAND())</f>
        <v>-2.2218353998285965</v>
      </c>
      <c r="W402" s="24">
        <f ca="1">SQRT(Inputs!$B$38)*L402+SQRT(1-Inputs!$B$38)*_xlfn.NORM.S.INV(RAND())</f>
        <v>-7.6512159962135007E-2</v>
      </c>
      <c r="X402" s="24">
        <f ca="1">SQRT(Inputs!$B$38)*M402+SQRT(1-Inputs!$B$38)*_xlfn.NORM.S.INV(RAND())</f>
        <v>1.4008427828619912</v>
      </c>
      <c r="Y402" s="24">
        <f ca="1">SQRT(Inputs!$B$38)*C402+SQRT(1-Inputs!$B$38)*_xlfn.NORM.S.INV(RAND())</f>
        <v>1.3768109716672523</v>
      </c>
      <c r="Z402" s="24">
        <f ca="1">SQRT(Inputs!$B$38)*D402+SQRT(1-Inputs!$B$38)*_xlfn.NORM.S.INV(RAND())</f>
        <v>1.7001842566058367</v>
      </c>
      <c r="AA402" s="24">
        <f ca="1">SQRT(Inputs!$B$38)*E402+SQRT(1-Inputs!$B$38)*_xlfn.NORM.S.INV(RAND())</f>
        <v>2.5475830094574548E-3</v>
      </c>
      <c r="AB402" s="24">
        <f ca="1">SQRT(Inputs!$B$38)*F402+SQRT(1-Inputs!$B$38)*_xlfn.NORM.S.INV(RAND())</f>
        <v>0.16023788387145654</v>
      </c>
      <c r="AC402" s="24">
        <f ca="1">SQRT(Inputs!$B$38)*G402+SQRT(1-Inputs!$B$38)*_xlfn.NORM.S.INV(RAND())</f>
        <v>-0.73327048344907353</v>
      </c>
      <c r="AD402" s="24">
        <f ca="1">SQRT(Inputs!$B$38)*H402+SQRT(1-Inputs!$B$38)*_xlfn.NORM.S.INV(RAND())</f>
        <v>-0.39211196719334301</v>
      </c>
      <c r="AE402" s="24">
        <f ca="1">SQRT(Inputs!$B$38)*I402+SQRT(1-Inputs!$B$38)*_xlfn.NORM.S.INV(RAND())</f>
        <v>1.1898510651693626</v>
      </c>
      <c r="AF402" s="24">
        <f ca="1">SQRT(Inputs!$B$38)*J402+SQRT(1-Inputs!$B$38)*_xlfn.NORM.S.INV(RAND())</f>
        <v>1.6799218068645498</v>
      </c>
      <c r="AG402" s="24">
        <f ca="1">SQRT(Inputs!$B$38)*K402+SQRT(1-Inputs!$B$38)*_xlfn.NORM.S.INV(RAND())</f>
        <v>-1.6633926681409226</v>
      </c>
      <c r="AH402" s="24">
        <f ca="1">SQRT(Inputs!$B$38)*L402+SQRT(1-Inputs!$B$38)*_xlfn.NORM.S.INV(RAND())</f>
        <v>-0.75297762889427966</v>
      </c>
      <c r="AI402" s="24">
        <f ca="1">SQRT(Inputs!$B$38)*M402+SQRT(1-Inputs!$B$38)*_xlfn.NORM.S.INV(RAND())</f>
        <v>0.69104284332918531</v>
      </c>
      <c r="AJ402" s="24">
        <f ca="1">SQRT(Inputs!$B$38)*C402+SQRT(1-Inputs!$B$38)*_xlfn.NORM.S.INV(RAND())</f>
        <v>1.7783220886795652</v>
      </c>
      <c r="AK402" s="24">
        <f ca="1">SQRT(Inputs!$B$38)*D402+SQRT(1-Inputs!$B$38)*_xlfn.NORM.S.INV(RAND())</f>
        <v>2.4087690739146623</v>
      </c>
      <c r="AL402" s="24">
        <f ca="1">SQRT(Inputs!$B$38)*E402+SQRT(1-Inputs!$B$38)*_xlfn.NORM.S.INV(RAND())</f>
        <v>-1.2163159449111505</v>
      </c>
      <c r="AM402" s="24">
        <f ca="1">SQRT(Inputs!$B$38)*F402+SQRT(1-Inputs!$B$38)*_xlfn.NORM.S.INV(RAND())</f>
        <v>-0.11692976431143964</v>
      </c>
      <c r="AN402" s="24">
        <f ca="1">SQRT(Inputs!$B$38)*G402+SQRT(1-Inputs!$B$38)*_xlfn.NORM.S.INV(RAND())</f>
        <v>2.0440025542304978</v>
      </c>
      <c r="AO402" s="24">
        <f ca="1">SQRT(Inputs!$B$38)*H402+SQRT(1-Inputs!$B$38)*_xlfn.NORM.S.INV(RAND())</f>
        <v>-3.6723249387299484E-2</v>
      </c>
      <c r="AP402" s="24">
        <f ca="1">SQRT(Inputs!$B$38)*I402+SQRT(1-Inputs!$B$38)*_xlfn.NORM.S.INV(RAND())</f>
        <v>-2.8403596439544342E-2</v>
      </c>
      <c r="AQ402" s="24">
        <f ca="1">SQRT(Inputs!$B$38)*J402+SQRT(1-Inputs!$B$38)*_xlfn.NORM.S.INV(RAND())</f>
        <v>2.2407653543133761</v>
      </c>
      <c r="AR402" s="24">
        <f ca="1">SQRT(Inputs!$B$38)*K402+SQRT(1-Inputs!$B$38)*_xlfn.NORM.S.INV(RAND())</f>
        <v>3.5229004406062359E-2</v>
      </c>
      <c r="AS402" s="24">
        <f ca="1">SQRT(Inputs!$B$38)*L402+SQRT(1-Inputs!$B$38)*_xlfn.NORM.S.INV(RAND())</f>
        <v>1.1803458085761163</v>
      </c>
      <c r="AT402" s="24">
        <f ca="1">SQRT(Inputs!$B$38)*M402+SQRT(1-Inputs!$B$38)*_xlfn.NORM.S.INV(RAND())</f>
        <v>1.1032452376678883</v>
      </c>
      <c r="AU402" s="15">
        <f ca="1">Inputs!$B$6*EXP($B$8-0.5*C$5^2+C$5*N402)</f>
        <v>4609.8788262521211</v>
      </c>
      <c r="AV402" s="15">
        <f t="shared" ca="1" si="219"/>
        <v>6365.4983999559545</v>
      </c>
      <c r="AW402" s="15">
        <f t="shared" ca="1" si="220"/>
        <v>7451.5230825224771</v>
      </c>
      <c r="AX402" s="15">
        <f t="shared" ca="1" si="221"/>
        <v>10127.471478664756</v>
      </c>
      <c r="AY402" s="15">
        <f t="shared" ca="1" si="222"/>
        <v>11867.495947101921</v>
      </c>
      <c r="AZ402" s="15">
        <f t="shared" ca="1" si="223"/>
        <v>15629.915623188779</v>
      </c>
      <c r="BA402" s="15">
        <f t="shared" ca="1" si="224"/>
        <v>18748.000195292971</v>
      </c>
      <c r="BB402" s="15">
        <f t="shared" ca="1" si="225"/>
        <v>26221.760106902191</v>
      </c>
      <c r="BC402" s="15">
        <f t="shared" ca="1" si="226"/>
        <v>25915.705054928228</v>
      </c>
      <c r="BD402" s="15">
        <f t="shared" ca="1" si="227"/>
        <v>31522.782300122966</v>
      </c>
      <c r="BE402" s="15">
        <f t="shared" ca="1" si="228"/>
        <v>43883.746407412938</v>
      </c>
      <c r="BF402" s="15">
        <f ca="1">Inputs!$B$13*EXP($B$9-0.5*C$6^2+C$6*Y402)</f>
        <v>18171.665629084826</v>
      </c>
      <c r="BG402" s="15">
        <f t="shared" ca="1" si="229"/>
        <v>30097.910368748195</v>
      </c>
      <c r="BH402" s="15">
        <f t="shared" ca="1" si="230"/>
        <v>36789.652207825122</v>
      </c>
      <c r="BI402" s="15">
        <f t="shared" ca="1" si="231"/>
        <v>46160.636722731506</v>
      </c>
      <c r="BJ402" s="15">
        <f t="shared" ca="1" si="232"/>
        <v>50913.771948290341</v>
      </c>
      <c r="BK402" s="15">
        <f t="shared" ca="1" si="233"/>
        <v>59238.709701257045</v>
      </c>
      <c r="BL402" s="15">
        <f t="shared" ca="1" si="234"/>
        <v>84899.281445304383</v>
      </c>
      <c r="BM402" s="15">
        <f t="shared" ca="1" si="235"/>
        <v>128577.86571163566</v>
      </c>
      <c r="BN402" s="15">
        <f t="shared" ca="1" si="236"/>
        <v>129555.96268321572</v>
      </c>
      <c r="BO402" s="15">
        <f t="shared" ca="1" si="237"/>
        <v>146046.25871192178</v>
      </c>
      <c r="BP402" s="15">
        <f t="shared" ca="1" si="238"/>
        <v>194394.71411271943</v>
      </c>
      <c r="BQ402" s="15">
        <f ca="1">Inputs!$B$20*EXP($B$10-0.5*C$7^2+C$7*AJ402)</f>
        <v>8059.9992681363383</v>
      </c>
      <c r="BR402" s="15">
        <f t="shared" ca="1" si="239"/>
        <v>23501.679682895381</v>
      </c>
      <c r="BS402" s="15">
        <f t="shared" ca="1" si="240"/>
        <v>22694.207409016173</v>
      </c>
      <c r="BT402" s="15">
        <f t="shared" ca="1" si="241"/>
        <v>30345.135137067264</v>
      </c>
      <c r="BU402" s="15">
        <f t="shared" ca="1" si="242"/>
        <v>68962.202790265728</v>
      </c>
      <c r="BV402" s="15">
        <f t="shared" ca="1" si="243"/>
        <v>95155.767365554377</v>
      </c>
      <c r="BW402" s="15">
        <f t="shared" ca="1" si="244"/>
        <v>131988.65282765363</v>
      </c>
      <c r="BX402" s="15">
        <f t="shared" ca="1" si="245"/>
        <v>289294.89082947758</v>
      </c>
      <c r="BY402" s="15">
        <f t="shared" ca="1" si="246"/>
        <v>408092.63964978483</v>
      </c>
      <c r="BZ402" s="15">
        <f t="shared" ca="1" si="247"/>
        <v>711371.14655484376</v>
      </c>
      <c r="CA402" s="15">
        <f t="shared" ca="1" si="248"/>
        <v>1215685.1604915485</v>
      </c>
      <c r="CB402" s="15">
        <f ca="1">(AU402*DCF!C$10-DCF!C$5*MAX(AU402*DCF!C$10,0)-MAX(AU402-Inputs!$B$6,0)/Inputs!$B$10)*DCF!C$6</f>
        <v>1045.5866974305472</v>
      </c>
      <c r="CC402" s="15">
        <f ca="1">(AV402*DCF!D$10-DCF!D$5*MAX(AV402*DCF!D$10,0)-MAX(AV402-AU402,0)/Inputs!$B$10)*DCF!D$6</f>
        <v>1123.4852249338271</v>
      </c>
      <c r="CD402" s="15">
        <f ca="1">(AW402*DCF!E$10-DCF!E$5*MAX(AW402*DCF!E$10,0)-MAX(AW402-AV402,0)/Inputs!$B$10)*DCF!E$6</f>
        <v>1475.8203288724656</v>
      </c>
      <c r="CE402" s="15">
        <f ca="1">(AX402*DCF!F$10-DCF!F$5*MAX(AX402*DCF!F$10,0)-MAX(AX402-AW402,0)/Inputs!$B$10)*DCF!F$6</f>
        <v>1654.0123671155034</v>
      </c>
      <c r="CF402" s="15">
        <f ca="1">(AY402*DCF!G$10-DCF!G$5*MAX(AY402*DCF!G$10,0)-MAX(AY402-AX402,0)/Inputs!$B$10)*DCF!G$6</f>
        <v>2110.7142939540649</v>
      </c>
      <c r="CG402" s="15">
        <f ca="1">(AZ402*DCF!H$10-DCF!H$5*MAX(AZ402*DCF!H$10,0)-MAX(AZ402-AY402,0)/Inputs!$B$10)*DCF!H$6</f>
        <v>2366.4742655176456</v>
      </c>
      <c r="CH402" s="15">
        <f ca="1">(BA402*DCF!I$10-DCF!I$5*MAX(BA402*DCF!I$10,0)-MAX(BA402-AZ402,0)/Inputs!$B$10)*DCF!I$6</f>
        <v>2913.1005889143476</v>
      </c>
      <c r="CI402" s="15">
        <f ca="1">(BB402*DCF!J$10-DCF!J$5*MAX(BB402*DCF!J$10,0)-MAX(BB402-BA402,0)/Inputs!$B$10)*DCF!J$6</f>
        <v>3367.1897204062307</v>
      </c>
      <c r="CJ402" s="15">
        <f ca="1">(BC402*DCF!K$10-DCF!K$5*MAX(BC402*DCF!K$10,0)-MAX(BC402-BB402,0)/Inputs!$B$10)*DCF!K$6</f>
        <v>4172.012305228066</v>
      </c>
      <c r="CK402" s="15">
        <f ca="1">(BD402*DCF!L$10-DCF!L$5*MAX(BD402*DCF!L$10,0)-MAX(BD402-BC402,0)/Inputs!$B$10)*DCF!L$6</f>
        <v>4029.1491327579251</v>
      </c>
      <c r="CL402" s="15">
        <f ca="1">(BE402*DCF!M$10-DCF!M$5*MAX(BE402*DCF!M$10,0)-MAX(BE402-BD402,0)/Inputs!$B$10)*DCF!M$6</f>
        <v>4715.9149741350011</v>
      </c>
      <c r="CM402" s="15">
        <f ca="1">(BF402*DCF!C$28-DCF!C$5*MAX(BF402*DCF!C$28,0)-MAX(BF402-Inputs!$B$13,0)/Inputs!$B$17)*DCF!C$6</f>
        <v>3978.9758039650319</v>
      </c>
      <c r="CN402" s="15">
        <f ca="1">(BG402*DCF!D$28-DCF!D$5*MAX(BG402*DCF!D$28,0)-MAX(BG402-BF402,0)/Inputs!$B$17)*DCF!D$6</f>
        <v>6320.1139592964</v>
      </c>
      <c r="CO402" s="15">
        <f ca="1">(BH402*DCF!E$28-DCF!E$5*MAX(BH402*DCF!E$28,0)-MAX(BH402-BG402,0)/Inputs!$B$17)*DCF!E$6</f>
        <v>9100.6343920048239</v>
      </c>
      <c r="CP402" s="15">
        <f ca="1">(BI402*DCF!F$28-DCF!F$5*MAX(BI402*DCF!F$28,0)-MAX(BI402-BH402,0)/Inputs!$B$17)*DCF!F$6</f>
        <v>10825.261108589799</v>
      </c>
      <c r="CQ402" s="15">
        <f ca="1">(BJ402*DCF!G$28-DCF!G$5*MAX(BJ402*DCF!G$28,0)-MAX(BJ402-BI402,0)/Inputs!$B$17)*DCF!G$6</f>
        <v>12410.534023962269</v>
      </c>
      <c r="CR402" s="15">
        <f ca="1">(BK402*DCF!H$28-DCF!H$5*MAX(BK402*DCF!H$28,0)-MAX(BK402-BJ402,0)/Inputs!$B$17)*DCF!H$6</f>
        <v>13356.924774205845</v>
      </c>
      <c r="CS402" s="15">
        <f ca="1">(BL402*DCF!I$28-DCF!I$5*MAX(BL402*DCF!I$28,0)-MAX(BL402-BK402,0)/Inputs!$B$17)*DCF!I$6</f>
        <v>16281.245152031923</v>
      </c>
      <c r="CT402" s="15">
        <f ca="1">(BM402*DCF!J$28-DCF!J$5*MAX(BM402*DCF!J$28,0)-MAX(BM402-BL402,0)/Inputs!$B$17)*DCF!J$6</f>
        <v>22892.114657775874</v>
      </c>
      <c r="CU402" s="15">
        <f ca="1">(BN402*DCF!K$28-DCF!K$5*MAX(BN402*DCF!K$28,0)-MAX(BN402-BM402,0)/Inputs!$B$17)*DCF!K$6</f>
        <v>27240.243202685902</v>
      </c>
      <c r="CV402" s="15">
        <f ca="1">(BO402*DCF!L$28-DCF!L$5*MAX(BO402*DCF!L$28,0)-MAX(BO402-BN402,0)/Inputs!$B$17)*DCF!L$6</f>
        <v>27273.389612552946</v>
      </c>
      <c r="CW402" s="15">
        <f ca="1">(BP402*DCF!M$28-DCF!M$5*MAX(BP402*DCF!M$28,0)-MAX(BP402-BO402,0)/Inputs!$B$17)*DCF!M$6</f>
        <v>31521.705815278259</v>
      </c>
      <c r="CX402" s="15">
        <f ca="1">(BQ402*DCF!C$46-DCF!C$5*MAX(BQ402*DCF!C$46,0)-MAX(BQ402-Inputs!$B$20,0)/Inputs!$B$24)*DCF!C$6</f>
        <v>-4105.7731649905345</v>
      </c>
      <c r="CY402" s="15">
        <f ca="1">(BR402*DCF!D$46-DCF!D$5*MAX(BR402*DCF!D$46,0)-MAX(BR402-BQ402,0)/Inputs!$B$24)*DCF!D$6</f>
        <v>-10600.025511007982</v>
      </c>
      <c r="CZ402" s="15">
        <f ca="1">(BS402*DCF!E$46-DCF!E$5*MAX(BS402*DCF!E$46,0)-MAX(BS402-BR402,0)/Inputs!$B$24)*DCF!E$6</f>
        <v>-2683.6295396958003</v>
      </c>
      <c r="DA402" s="15">
        <f ca="1">(BT402*DCF!F$46-DCF!F$5*MAX(BT402*DCF!F$46,0)-MAX(BT402-BS402,0)/Inputs!$B$24)*DCF!F$6</f>
        <v>-4995.8692473199271</v>
      </c>
      <c r="DB402" s="15">
        <f ca="1">(BU402*DCF!G$46-DCF!G$5*MAX(BU402*DCF!G$46,0)-MAX(BU402-BT402,0)/Inputs!$B$24)*DCF!G$6</f>
        <v>-15309.770827629831</v>
      </c>
      <c r="DC402" s="15">
        <f ca="1">(BV402*DCF!H$46-DCF!H$5*MAX(BV402*DCF!H$46,0)-MAX(BV402-BU402,0)/Inputs!$B$24)*DCF!H$6</f>
        <v>-8139.4897011380626</v>
      </c>
      <c r="DD402" s="15">
        <f ca="1">(BW402*DCF!I$46-DCF!I$5*MAX(BW402*DCF!I$46,0)-MAX(BW402-BV402,0)/Inputs!$B$24)*DCF!I$6</f>
        <v>-7524.9674237712843</v>
      </c>
      <c r="DE402" s="15">
        <f ca="1">(BX402*DCF!J$46-DCF!J$5*MAX(BX402*DCF!J$46,0)-MAX(BX402-BW402,0)/Inputs!$B$24)*DCF!J$6</f>
        <v>-29579.923859005412</v>
      </c>
      <c r="DF402" s="15">
        <f ca="1">(BY402*DCF!K$46-DCF!K$5*MAX(BY402*DCF!K$46,0)-MAX(BY402-BX402,0)/Inputs!$B$24)*DCF!K$6</f>
        <v>-5790.6717415529565</v>
      </c>
      <c r="DG402" s="15">
        <f ca="1">(BZ402*DCF!L$46-DCF!L$5*MAX(BZ402*DCF!L$46,0)-MAX(BZ402-BY402,0)/Inputs!$B$24)*DCF!L$6</f>
        <v>-19459.135061741548</v>
      </c>
      <c r="DH402" s="15">
        <f ca="1">(CA402*DCF!M$46-DCF!M$5*MAX(CA402*DCF!M$46,0)-MAX(CA402-BZ402,0)/Inputs!$B$24)*DCF!M$6</f>
        <v>-10125.026273659865</v>
      </c>
      <c r="DI402" s="15">
        <f ca="1">SUM(CB402:CL402)+BE402*DCF!M$10*(1+Inputs!$B$30)*(1-Inputs!$B$33)*(1-Inputs!$B$30/Inputs!$B$31)/(Inputs!$B$29-Inputs!$B$30)*DCF!M$6</f>
        <v>151102.50645356634</v>
      </c>
      <c r="DJ402" s="15">
        <f ca="1">SUM(CM402:CW402)+BP402*DCF!M$28*(1+Inputs!$B$30)*(1-Inputs!$B$33)*(1-Inputs!$B$30/Inputs!$B$31)/(Inputs!$B$29-Inputs!$B$30)*DCF!M$6</f>
        <v>902538.55580857687</v>
      </c>
      <c r="DK402" s="15">
        <f ca="1">SUM(CX402:DH402)+CA402*DCF!M$46*(1+Inputs!$B$30)*(1-Inputs!$B$33)*(1-Inputs!$B$30/Inputs!$B$31)/(Inputs!$B$29-Inputs!$B$30)*DCF!M$6</f>
        <v>1761278.9828818119</v>
      </c>
      <c r="DM402" s="15">
        <f ca="1">DI402+DJ402+DK402+Inputs!$B$34+Inputs!$B$36-Inputs!$B$35</f>
        <v>2891771.0451439554</v>
      </c>
    </row>
    <row r="403" spans="1:117" x14ac:dyDescent="0.75">
      <c r="A403" s="11">
        <v>390</v>
      </c>
      <c r="C403" s="24">
        <f t="shared" ca="1" si="218"/>
        <v>0.38594485188698097</v>
      </c>
      <c r="D403" s="24">
        <f t="shared" ca="1" si="218"/>
        <v>0.45952273695792584</v>
      </c>
      <c r="E403" s="24">
        <f t="shared" ca="1" si="218"/>
        <v>-1.5224027501750259</v>
      </c>
      <c r="F403" s="24">
        <f t="shared" ca="1" si="218"/>
        <v>1.4983011536693509</v>
      </c>
      <c r="G403" s="24">
        <f t="shared" ca="1" si="218"/>
        <v>0.74564632523194496</v>
      </c>
      <c r="H403" s="24">
        <f t="shared" ca="1" si="218"/>
        <v>-1.4607374322123594</v>
      </c>
      <c r="I403" s="24">
        <f t="shared" ca="1" si="218"/>
        <v>0.55685604989231619</v>
      </c>
      <c r="J403" s="24">
        <f t="shared" ca="1" si="218"/>
        <v>-0.21368704099135602</v>
      </c>
      <c r="K403" s="24">
        <f t="shared" ca="1" si="218"/>
        <v>-1.3455407900714103</v>
      </c>
      <c r="L403" s="24">
        <f t="shared" ca="1" si="218"/>
        <v>1.0514462463621059</v>
      </c>
      <c r="M403" s="24">
        <f t="shared" ca="1" si="218"/>
        <v>0.90794878360270681</v>
      </c>
      <c r="N403" s="24">
        <f ca="1">SQRT(Inputs!$B$38)*C403+SQRT(1-Inputs!$B$38)*_xlfn.NORM.S.INV(RAND())</f>
        <v>-0.27239900723862265</v>
      </c>
      <c r="O403" s="24">
        <f ca="1">SQRT(Inputs!$B$38)*D403+SQRT(1-Inputs!$B$38)*_xlfn.NORM.S.INV(RAND())</f>
        <v>-1.537688839285889E-2</v>
      </c>
      <c r="P403" s="24">
        <f ca="1">SQRT(Inputs!$B$38)*E403+SQRT(1-Inputs!$B$38)*_xlfn.NORM.S.INV(RAND())</f>
        <v>0.78533778378412733</v>
      </c>
      <c r="Q403" s="24">
        <f ca="1">SQRT(Inputs!$B$38)*F403+SQRT(1-Inputs!$B$38)*_xlfn.NORM.S.INV(RAND())</f>
        <v>2.315544165608538</v>
      </c>
      <c r="R403" s="24">
        <f ca="1">SQRT(Inputs!$B$38)*G403+SQRT(1-Inputs!$B$38)*_xlfn.NORM.S.INV(RAND())</f>
        <v>-0.69742610117441495</v>
      </c>
      <c r="S403" s="24">
        <f ca="1">SQRT(Inputs!$B$38)*H403+SQRT(1-Inputs!$B$38)*_xlfn.NORM.S.INV(RAND())</f>
        <v>-1.2371043096215557</v>
      </c>
      <c r="T403" s="24">
        <f ca="1">SQRT(Inputs!$B$38)*I403+SQRT(1-Inputs!$B$38)*_xlfn.NORM.S.INV(RAND())</f>
        <v>0.65859424819316481</v>
      </c>
      <c r="U403" s="24">
        <f ca="1">SQRT(Inputs!$B$38)*J403+SQRT(1-Inputs!$B$38)*_xlfn.NORM.S.INV(RAND())</f>
        <v>-0.81424295669288338</v>
      </c>
      <c r="V403" s="24">
        <f ca="1">SQRT(Inputs!$B$38)*K403+SQRT(1-Inputs!$B$38)*_xlfn.NORM.S.INV(RAND())</f>
        <v>-1.4325866340584139</v>
      </c>
      <c r="W403" s="24">
        <f ca="1">SQRT(Inputs!$B$38)*L403+SQRT(1-Inputs!$B$38)*_xlfn.NORM.S.INV(RAND())</f>
        <v>-0.11901752573869229</v>
      </c>
      <c r="X403" s="24">
        <f ca="1">SQRT(Inputs!$B$38)*M403+SQRT(1-Inputs!$B$38)*_xlfn.NORM.S.INV(RAND())</f>
        <v>8.8659321845472594E-2</v>
      </c>
      <c r="Y403" s="24">
        <f ca="1">SQRT(Inputs!$B$38)*C403+SQRT(1-Inputs!$B$38)*_xlfn.NORM.S.INV(RAND())</f>
        <v>0.40175411002209555</v>
      </c>
      <c r="Z403" s="24">
        <f ca="1">SQRT(Inputs!$B$38)*D403+SQRT(1-Inputs!$B$38)*_xlfn.NORM.S.INV(RAND())</f>
        <v>0.95127395991018249</v>
      </c>
      <c r="AA403" s="24">
        <f ca="1">SQRT(Inputs!$B$38)*E403+SQRT(1-Inputs!$B$38)*_xlfn.NORM.S.INV(RAND())</f>
        <v>-0.5460000007491701</v>
      </c>
      <c r="AB403" s="24">
        <f ca="1">SQRT(Inputs!$B$38)*F403+SQRT(1-Inputs!$B$38)*_xlfn.NORM.S.INV(RAND())</f>
        <v>3.1494532105872266</v>
      </c>
      <c r="AC403" s="24">
        <f ca="1">SQRT(Inputs!$B$38)*G403+SQRT(1-Inputs!$B$38)*_xlfn.NORM.S.INV(RAND())</f>
        <v>0.64778832689753951</v>
      </c>
      <c r="AD403" s="24">
        <f ca="1">SQRT(Inputs!$B$38)*H403+SQRT(1-Inputs!$B$38)*_xlfn.NORM.S.INV(RAND())</f>
        <v>-1.060846394895411</v>
      </c>
      <c r="AE403" s="24">
        <f ca="1">SQRT(Inputs!$B$38)*I403+SQRT(1-Inputs!$B$38)*_xlfn.NORM.S.INV(RAND())</f>
        <v>-9.6306761769760219E-2</v>
      </c>
      <c r="AF403" s="24">
        <f ca="1">SQRT(Inputs!$B$38)*J403+SQRT(1-Inputs!$B$38)*_xlfn.NORM.S.INV(RAND())</f>
        <v>0.18825534251442527</v>
      </c>
      <c r="AG403" s="24">
        <f ca="1">SQRT(Inputs!$B$38)*K403+SQRT(1-Inputs!$B$38)*_xlfn.NORM.S.INV(RAND())</f>
        <v>-1.7150554249530194</v>
      </c>
      <c r="AH403" s="24">
        <f ca="1">SQRT(Inputs!$B$38)*L403+SQRT(1-Inputs!$B$38)*_xlfn.NORM.S.INV(RAND())</f>
        <v>0.19029670904606177</v>
      </c>
      <c r="AI403" s="24">
        <f ca="1">SQRT(Inputs!$B$38)*M403+SQRT(1-Inputs!$B$38)*_xlfn.NORM.S.INV(RAND())</f>
        <v>-0.1909885525426484</v>
      </c>
      <c r="AJ403" s="24">
        <f ca="1">SQRT(Inputs!$B$38)*C403+SQRT(1-Inputs!$B$38)*_xlfn.NORM.S.INV(RAND())</f>
        <v>-0.81917127134840872</v>
      </c>
      <c r="AK403" s="24">
        <f ca="1">SQRT(Inputs!$B$38)*D403+SQRT(1-Inputs!$B$38)*_xlfn.NORM.S.INV(RAND())</f>
        <v>0.47756510564125931</v>
      </c>
      <c r="AL403" s="24">
        <f ca="1">SQRT(Inputs!$B$38)*E403+SQRT(1-Inputs!$B$38)*_xlfn.NORM.S.INV(RAND())</f>
        <v>-1.5244481916474881</v>
      </c>
      <c r="AM403" s="24">
        <f ca="1">SQRT(Inputs!$B$38)*F403+SQRT(1-Inputs!$B$38)*_xlfn.NORM.S.INV(RAND())</f>
        <v>0.92883800230053382</v>
      </c>
      <c r="AN403" s="24">
        <f ca="1">SQRT(Inputs!$B$38)*G403+SQRT(1-Inputs!$B$38)*_xlfn.NORM.S.INV(RAND())</f>
        <v>-0.18062567188548317</v>
      </c>
      <c r="AO403" s="24">
        <f ca="1">SQRT(Inputs!$B$38)*H403+SQRT(1-Inputs!$B$38)*_xlfn.NORM.S.INV(RAND())</f>
        <v>-0.53815427259711157</v>
      </c>
      <c r="AP403" s="24">
        <f ca="1">SQRT(Inputs!$B$38)*I403+SQRT(1-Inputs!$B$38)*_xlfn.NORM.S.INV(RAND())</f>
        <v>0.42646584269754745</v>
      </c>
      <c r="AQ403" s="24">
        <f ca="1">SQRT(Inputs!$B$38)*J403+SQRT(1-Inputs!$B$38)*_xlfn.NORM.S.INV(RAND())</f>
        <v>1.451859068474858</v>
      </c>
      <c r="AR403" s="24">
        <f ca="1">SQRT(Inputs!$B$38)*K403+SQRT(1-Inputs!$B$38)*_xlfn.NORM.S.INV(RAND())</f>
        <v>-0.95502357372394908</v>
      </c>
      <c r="AS403" s="24">
        <f ca="1">SQRT(Inputs!$B$38)*L403+SQRT(1-Inputs!$B$38)*_xlfn.NORM.S.INV(RAND())</f>
        <v>0.80757580694796272</v>
      </c>
      <c r="AT403" s="24">
        <f ca="1">SQRT(Inputs!$B$38)*M403+SQRT(1-Inputs!$B$38)*_xlfn.NORM.S.INV(RAND())</f>
        <v>0.14530449793418193</v>
      </c>
      <c r="AU403" s="15">
        <f ca="1">Inputs!$B$6*EXP($B$8-0.5*C$5^2+C$5*N403)</f>
        <v>4748.1880028996993</v>
      </c>
      <c r="AV403" s="15">
        <f t="shared" ca="1" si="219"/>
        <v>5766.6138817785259</v>
      </c>
      <c r="AW403" s="15">
        <f t="shared" ca="1" si="220"/>
        <v>7817.0555566089051</v>
      </c>
      <c r="AX403" s="15">
        <f t="shared" ca="1" si="221"/>
        <v>12745.567556130723</v>
      </c>
      <c r="AY403" s="15">
        <f t="shared" ca="1" si="222"/>
        <v>14357.96704759479</v>
      </c>
      <c r="AZ403" s="15">
        <f t="shared" ca="1" si="223"/>
        <v>15323.762316378456</v>
      </c>
      <c r="BA403" s="15">
        <f t="shared" ca="1" si="224"/>
        <v>20090.523802304899</v>
      </c>
      <c r="BB403" s="15">
        <f t="shared" ca="1" si="225"/>
        <v>22670.003907071885</v>
      </c>
      <c r="BC403" s="15">
        <f t="shared" ca="1" si="226"/>
        <v>24179.091828630415</v>
      </c>
      <c r="BD403" s="15">
        <f t="shared" ca="1" si="227"/>
        <v>29293.74415589299</v>
      </c>
      <c r="BE403" s="15">
        <f t="shared" ca="1" si="228"/>
        <v>36186.762578274182</v>
      </c>
      <c r="BF403" s="15">
        <f ca="1">Inputs!$B$13*EXP($B$9-0.5*C$6^2+C$6*Y403)</f>
        <v>14977.675261971013</v>
      </c>
      <c r="BG403" s="15">
        <f t="shared" ca="1" si="229"/>
        <v>21671.993302931525</v>
      </c>
      <c r="BH403" s="15">
        <f t="shared" ca="1" si="230"/>
        <v>24186.653941280871</v>
      </c>
      <c r="BI403" s="15">
        <f t="shared" ca="1" si="231"/>
        <v>48077.305523259856</v>
      </c>
      <c r="BJ403" s="15">
        <f t="shared" ca="1" si="232"/>
        <v>64708.317306977624</v>
      </c>
      <c r="BK403" s="15">
        <f t="shared" ca="1" si="233"/>
        <v>68737.010622261441</v>
      </c>
      <c r="BL403" s="15">
        <f t="shared" ca="1" si="234"/>
        <v>83387.874342136143</v>
      </c>
      <c r="BM403" s="15">
        <f t="shared" ca="1" si="235"/>
        <v>104927.10163324738</v>
      </c>
      <c r="BN403" s="15">
        <f t="shared" ca="1" si="236"/>
        <v>105072.75763507529</v>
      </c>
      <c r="BO403" s="15">
        <f t="shared" ca="1" si="237"/>
        <v>132172.77255805567</v>
      </c>
      <c r="BP403" s="15">
        <f t="shared" ca="1" si="238"/>
        <v>159197.61231914477</v>
      </c>
      <c r="BQ403" s="15">
        <f ca="1">Inputs!$B$20*EXP($B$10-0.5*C$7^2+C$7*AJ403)</f>
        <v>3207.9353530848998</v>
      </c>
      <c r="BR403" s="15">
        <f t="shared" ca="1" si="239"/>
        <v>5065.6080927683051</v>
      </c>
      <c r="BS403" s="15">
        <f t="shared" ca="1" si="240"/>
        <v>4477.2791436131465</v>
      </c>
      <c r="BT403" s="15">
        <f t="shared" ca="1" si="241"/>
        <v>7876.4762751279823</v>
      </c>
      <c r="BU403" s="15">
        <f t="shared" ca="1" si="242"/>
        <v>10449.038930418095</v>
      </c>
      <c r="BV403" s="15">
        <f t="shared" ca="1" si="243"/>
        <v>12877.671991065003</v>
      </c>
      <c r="BW403" s="15">
        <f t="shared" ca="1" si="244"/>
        <v>19667.518738758135</v>
      </c>
      <c r="BX403" s="15">
        <f t="shared" ca="1" si="245"/>
        <v>36801.690256114394</v>
      </c>
      <c r="BY403" s="15">
        <f t="shared" ca="1" si="246"/>
        <v>42954.079692750463</v>
      </c>
      <c r="BZ403" s="15">
        <f t="shared" ca="1" si="247"/>
        <v>69916.662052120737</v>
      </c>
      <c r="CA403" s="15">
        <f t="shared" ca="1" si="248"/>
        <v>100780.61037748177</v>
      </c>
      <c r="CB403" s="15">
        <f ca="1">(AU403*DCF!C$10-DCF!C$5*MAX(AU403*DCF!C$10,0)-MAX(AU403-Inputs!$B$6,0)/Inputs!$B$10)*DCF!C$6</f>
        <v>1044.6005283487086</v>
      </c>
      <c r="CC403" s="15">
        <f ca="1">(AV403*DCF!D$10-DCF!D$5*MAX(AV403*DCF!D$10,0)-MAX(AV403-AU403,0)/Inputs!$B$10)*DCF!D$6</f>
        <v>1157.256569690984</v>
      </c>
      <c r="CD403" s="15">
        <f ca="1">(AW403*DCF!E$10-DCF!E$5*MAX(AW403*DCF!E$10,0)-MAX(AW403-AV403,0)/Inputs!$B$10)*DCF!E$6</f>
        <v>1342.9893135685875</v>
      </c>
      <c r="CE403" s="15">
        <f ca="1">(AX403*DCF!F$10-DCF!F$5*MAX(AX403*DCF!F$10,0)-MAX(AX403-AW403,0)/Inputs!$B$10)*DCF!F$6</f>
        <v>1756.8359301487862</v>
      </c>
      <c r="CF403" s="15">
        <f ca="1">(AY403*DCF!G$10-DCF!G$5*MAX(AY403*DCF!G$10,0)-MAX(AY403-AX403,0)/Inputs!$B$10)*DCF!G$6</f>
        <v>2648.3823082597746</v>
      </c>
      <c r="CG403" s="15">
        <f ca="1">(AZ403*DCF!H$10-DCF!H$5*MAX(AZ403*DCF!H$10,0)-MAX(AZ403-AY403,0)/Inputs!$B$10)*DCF!H$6</f>
        <v>2803.6251810407152</v>
      </c>
      <c r="CH403" s="15">
        <f ca="1">(BA403*DCF!I$10-DCF!I$5*MAX(BA403*DCF!I$10,0)-MAX(BA403-AZ403,0)/Inputs!$B$10)*DCF!I$6</f>
        <v>2887.8898982220189</v>
      </c>
      <c r="CI403" s="15">
        <f ca="1">(BB403*DCF!J$10-DCF!J$5*MAX(BB403*DCF!J$10,0)-MAX(BB403-BA403,0)/Inputs!$B$10)*DCF!J$6</f>
        <v>3499.3475687584678</v>
      </c>
      <c r="CJ403" s="15">
        <f ca="1">(BC403*DCF!K$10-DCF!K$5*MAX(BC403*DCF!K$10,0)-MAX(BC403-BB403,0)/Inputs!$B$10)*DCF!K$6</f>
        <v>3681.196129483053</v>
      </c>
      <c r="CK403" s="15">
        <f ca="1">(BD403*DCF!L$10-DCF!L$5*MAX(BD403*DCF!L$10,0)-MAX(BD403-BC403,0)/Inputs!$B$10)*DCF!L$6</f>
        <v>3756.6463082346909</v>
      </c>
      <c r="CL403" s="15">
        <f ca="1">(BE403*DCF!M$10-DCF!M$5*MAX(BE403*DCF!M$10,0)-MAX(BE403-BD403,0)/Inputs!$B$10)*DCF!M$6</f>
        <v>4282.975539250624</v>
      </c>
      <c r="CM403" s="15">
        <f ca="1">(BF403*DCF!C$28-DCF!C$5*MAX(BF403*DCF!C$28,0)-MAX(BF403-Inputs!$B$13,0)/Inputs!$B$17)*DCF!C$6</f>
        <v>3741.8330076358902</v>
      </c>
      <c r="CN403" s="15">
        <f ca="1">(BG403*DCF!D$28-DCF!D$5*MAX(BG403*DCF!D$28,0)-MAX(BG403-BF403,0)/Inputs!$B$17)*DCF!D$6</f>
        <v>4954.6968963608797</v>
      </c>
      <c r="CO403" s="15">
        <f ca="1">(BH403*DCF!E$28-DCF!E$5*MAX(BH403*DCF!E$28,0)-MAX(BH403-BG403,0)/Inputs!$B$17)*DCF!E$6</f>
        <v>6354.4860763937513</v>
      </c>
      <c r="CP403" s="15">
        <f ca="1">(BI403*DCF!F$28-DCF!F$5*MAX(BI403*DCF!F$28,0)-MAX(BI403-BH403,0)/Inputs!$B$17)*DCF!F$6</f>
        <v>8702.0513108184132</v>
      </c>
      <c r="CQ403" s="15">
        <f ca="1">(BJ403*DCF!G$28-DCF!G$5*MAX(BJ403*DCF!G$28,0)-MAX(BJ403-BI403,0)/Inputs!$B$17)*DCF!G$6</f>
        <v>13991.891978198364</v>
      </c>
      <c r="CR403" s="15">
        <f ca="1">(BK403*DCF!H$28-DCF!H$5*MAX(BK403*DCF!H$28,0)-MAX(BK403-BJ403,0)/Inputs!$B$17)*DCF!H$6</f>
        <v>16373.475201884303</v>
      </c>
      <c r="CS403" s="15">
        <f ca="1">(BL403*DCF!I$28-DCF!I$5*MAX(BL403*DCF!I$28,0)-MAX(BL403-BK403,0)/Inputs!$B$17)*DCF!I$6</f>
        <v>17506.063810026957</v>
      </c>
      <c r="CT403" s="15">
        <f ca="1">(BM403*DCF!J$28-DCF!J$5*MAX(BM403*DCF!J$28,0)-MAX(BM403-BL403,0)/Inputs!$B$17)*DCF!J$6</f>
        <v>20551.528748483459</v>
      </c>
      <c r="CU403" s="15">
        <f ca="1">(BN403*DCF!K$28-DCF!K$5*MAX(BN403*DCF!K$28,0)-MAX(BN403-BM403,0)/Inputs!$B$17)*DCF!K$6</f>
        <v>22171.763737211564</v>
      </c>
      <c r="CV403" s="15">
        <f ca="1">(BO403*DCF!L$28-DCF!L$5*MAX(BO403*DCF!L$28,0)-MAX(BO403-BN403,0)/Inputs!$B$17)*DCF!L$6</f>
        <v>23304.830537697544</v>
      </c>
      <c r="CW403" s="15">
        <f ca="1">(BP403*DCF!M$28-DCF!M$5*MAX(BP403*DCF!M$28,0)-MAX(BP403-BO403,0)/Inputs!$B$17)*DCF!M$6</f>
        <v>27128.267756132485</v>
      </c>
      <c r="CX403" s="15">
        <f ca="1">(BQ403*DCF!C$46-DCF!C$5*MAX(BQ403*DCF!C$46,0)-MAX(BQ403-Inputs!$B$20,0)/Inputs!$B$24)*DCF!C$6</f>
        <v>-744.06606449300216</v>
      </c>
      <c r="CY403" s="15">
        <f ca="1">(BR403*DCF!D$46-DCF!D$5*MAX(BR403*DCF!D$46,0)-MAX(BR403-BQ403,0)/Inputs!$B$24)*DCF!D$6</f>
        <v>-1657.2347078669052</v>
      </c>
      <c r="CZ403" s="15">
        <f ca="1">(BS403*DCF!E$46-DCF!E$5*MAX(BS403*DCF!E$46,0)-MAX(BS403-BR403,0)/Inputs!$B$24)*DCF!E$6</f>
        <v>-529.44605426010946</v>
      </c>
      <c r="DA403" s="15">
        <f ca="1">(BT403*DCF!F$46-DCF!F$5*MAX(BT403*DCF!F$46,0)-MAX(BT403-BS403,0)/Inputs!$B$24)*DCF!F$6</f>
        <v>-1811.3699336396242</v>
      </c>
      <c r="DB403" s="15">
        <f ca="1">(BU403*DCF!G$46-DCF!G$5*MAX(BU403*DCF!G$46,0)-MAX(BU403-BT403,0)/Inputs!$B$24)*DCF!G$6</f>
        <v>-1216.8442744468475</v>
      </c>
      <c r="DC403" s="15">
        <f ca="1">(BV403*DCF!H$46-DCF!H$5*MAX(BV403*DCF!H$46,0)-MAX(BV403-BU403,0)/Inputs!$B$24)*DCF!H$6</f>
        <v>-754.6828431143789</v>
      </c>
      <c r="DD403" s="15">
        <f ca="1">(BW403*DCF!I$46-DCF!I$5*MAX(BW403*DCF!I$46,0)-MAX(BW403-BV403,0)/Inputs!$B$24)*DCF!I$6</f>
        <v>-1494.8733644922784</v>
      </c>
      <c r="DE403" s="15">
        <f ca="1">(BX403*DCF!J$46-DCF!J$5*MAX(BX403*DCF!J$46,0)-MAX(BX403-BW403,0)/Inputs!$B$24)*DCF!J$6</f>
        <v>-2999.9732461935705</v>
      </c>
      <c r="DF403" s="15">
        <f ca="1">(BY403*DCF!K$46-DCF!K$5*MAX(BY403*DCF!K$46,0)-MAX(BY403-BX403,0)/Inputs!$B$24)*DCF!K$6</f>
        <v>946.50870717249097</v>
      </c>
      <c r="DG403" s="15">
        <f ca="1">(BZ403*DCF!L$46-DCF!L$5*MAX(BZ403*DCF!L$46,0)-MAX(BZ403-BY403,0)/Inputs!$B$24)*DCF!L$6</f>
        <v>-1268.7063125751065</v>
      </c>
      <c r="DH403" s="15">
        <f ca="1">(CA403*DCF!M$46-DCF!M$5*MAX(CA403*DCF!M$46,0)-MAX(CA403-BZ403,0)/Inputs!$B$24)*DCF!M$6</f>
        <v>1448.5045260153315</v>
      </c>
      <c r="DI403" s="15">
        <f ca="1">SUM(CB403:CL403)+BE403*DCF!M$10*(1+Inputs!$B$30)*(1-Inputs!$B$33)*(1-Inputs!$B$30/Inputs!$B$31)/(Inputs!$B$29-Inputs!$B$30)*DCF!M$6</f>
        <v>129569.9840507398</v>
      </c>
      <c r="DJ403" s="15">
        <f ca="1">SUM(CM403:CW403)+BP403*DCF!M$28*(1+Inputs!$B$30)*(1-Inputs!$B$33)*(1-Inputs!$B$30/Inputs!$B$31)/(Inputs!$B$29-Inputs!$B$30)*DCF!M$6</f>
        <v>755512.96940039739</v>
      </c>
      <c r="DK403" s="15">
        <f ca="1">SUM(CX403:DH403)+CA403*DCF!M$46*(1+Inputs!$B$30)*(1-Inputs!$B$33)*(1-Inputs!$B$30/Inputs!$B$31)/(Inputs!$B$29-Inputs!$B$30)*DCF!M$6</f>
        <v>145736.57830218266</v>
      </c>
      <c r="DM403" s="15">
        <f ca="1">DI403+DJ403+DK403+Inputs!$B$34+Inputs!$B$36-Inputs!$B$35</f>
        <v>1107670.5317533198</v>
      </c>
    </row>
    <row r="404" spans="1:117" x14ac:dyDescent="0.75">
      <c r="A404" s="11">
        <v>391</v>
      </c>
      <c r="C404" s="24">
        <f t="shared" ref="C404:M413" ca="1" si="249">_xlfn.NORM.S.INV(RAND())</f>
        <v>0.19989407637320819</v>
      </c>
      <c r="D404" s="24">
        <f t="shared" ca="1" si="249"/>
        <v>1.6098641446535404</v>
      </c>
      <c r="E404" s="24">
        <f t="shared" ca="1" si="249"/>
        <v>1.6128865829533214</v>
      </c>
      <c r="F404" s="24">
        <f t="shared" ca="1" si="249"/>
        <v>0.44183819505147459</v>
      </c>
      <c r="G404" s="24">
        <f t="shared" ca="1" si="249"/>
        <v>-1.2752629404571343</v>
      </c>
      <c r="H404" s="24">
        <f t="shared" ca="1" si="249"/>
        <v>1.224189224305875</v>
      </c>
      <c r="I404" s="24">
        <f t="shared" ca="1" si="249"/>
        <v>-0.8675903852802509</v>
      </c>
      <c r="J404" s="24">
        <f t="shared" ca="1" si="249"/>
        <v>0.1838466020522061</v>
      </c>
      <c r="K404" s="24">
        <f t="shared" ca="1" si="249"/>
        <v>0.62101169116892174</v>
      </c>
      <c r="L404" s="24">
        <f t="shared" ca="1" si="249"/>
        <v>-0.70521716545300184</v>
      </c>
      <c r="M404" s="24">
        <f t="shared" ca="1" si="249"/>
        <v>-0.62586651415347294</v>
      </c>
      <c r="N404" s="24">
        <f ca="1">SQRT(Inputs!$B$38)*C404+SQRT(1-Inputs!$B$38)*_xlfn.NORM.S.INV(RAND())</f>
        <v>1.2762510730228347</v>
      </c>
      <c r="O404" s="24">
        <f ca="1">SQRT(Inputs!$B$38)*D404+SQRT(1-Inputs!$B$38)*_xlfn.NORM.S.INV(RAND())</f>
        <v>-4.4418109611295664E-2</v>
      </c>
      <c r="P404" s="24">
        <f ca="1">SQRT(Inputs!$B$38)*E404+SQRT(1-Inputs!$B$38)*_xlfn.NORM.S.INV(RAND())</f>
        <v>2.4597821546581948</v>
      </c>
      <c r="Q404" s="24">
        <f ca="1">SQRT(Inputs!$B$38)*F404+SQRT(1-Inputs!$B$38)*_xlfn.NORM.S.INV(RAND())</f>
        <v>1.7974309082561619</v>
      </c>
      <c r="R404" s="24">
        <f ca="1">SQRT(Inputs!$B$38)*G404+SQRT(1-Inputs!$B$38)*_xlfn.NORM.S.INV(RAND())</f>
        <v>0.18336861785144321</v>
      </c>
      <c r="S404" s="24">
        <f ca="1">SQRT(Inputs!$B$38)*H404+SQRT(1-Inputs!$B$38)*_xlfn.NORM.S.INV(RAND())</f>
        <v>1.3527742805183753</v>
      </c>
      <c r="T404" s="24">
        <f ca="1">SQRT(Inputs!$B$38)*I404+SQRT(1-Inputs!$B$38)*_xlfn.NORM.S.INV(RAND())</f>
        <v>-0.65611704790385905</v>
      </c>
      <c r="U404" s="24">
        <f ca="1">SQRT(Inputs!$B$38)*J404+SQRT(1-Inputs!$B$38)*_xlfn.NORM.S.INV(RAND())</f>
        <v>-0.34725004308120366</v>
      </c>
      <c r="V404" s="24">
        <f ca="1">SQRT(Inputs!$B$38)*K404+SQRT(1-Inputs!$B$38)*_xlfn.NORM.S.INV(RAND())</f>
        <v>0.96231873377959087</v>
      </c>
      <c r="W404" s="24">
        <f ca="1">SQRT(Inputs!$B$38)*L404+SQRT(1-Inputs!$B$38)*_xlfn.NORM.S.INV(RAND())</f>
        <v>-1.1900137358190541</v>
      </c>
      <c r="X404" s="24">
        <f ca="1">SQRT(Inputs!$B$38)*M404+SQRT(1-Inputs!$B$38)*_xlfn.NORM.S.INV(RAND())</f>
        <v>-0.60017930888128757</v>
      </c>
      <c r="Y404" s="24">
        <f ca="1">SQRT(Inputs!$B$38)*C404+SQRT(1-Inputs!$B$38)*_xlfn.NORM.S.INV(RAND())</f>
        <v>-0.24522556684510455</v>
      </c>
      <c r="Z404" s="24">
        <f ca="1">SQRT(Inputs!$B$38)*D404+SQRT(1-Inputs!$B$38)*_xlfn.NORM.S.INV(RAND())</f>
        <v>1.47453951691553</v>
      </c>
      <c r="AA404" s="24">
        <f ca="1">SQRT(Inputs!$B$38)*E404+SQRT(1-Inputs!$B$38)*_xlfn.NORM.S.INV(RAND())</f>
        <v>0.74161085069775856</v>
      </c>
      <c r="AB404" s="24">
        <f ca="1">SQRT(Inputs!$B$38)*F404+SQRT(1-Inputs!$B$38)*_xlfn.NORM.S.INV(RAND())</f>
        <v>-0.11338503709314707</v>
      </c>
      <c r="AC404" s="24">
        <f ca="1">SQRT(Inputs!$B$38)*G404+SQRT(1-Inputs!$B$38)*_xlfn.NORM.S.INV(RAND())</f>
        <v>-0.50422648953117133</v>
      </c>
      <c r="AD404" s="24">
        <f ca="1">SQRT(Inputs!$B$38)*H404+SQRT(1-Inputs!$B$38)*_xlfn.NORM.S.INV(RAND())</f>
        <v>-0.8331522774767115</v>
      </c>
      <c r="AE404" s="24">
        <f ca="1">SQRT(Inputs!$B$38)*I404+SQRT(1-Inputs!$B$38)*_xlfn.NORM.S.INV(RAND())</f>
        <v>0.28632044777313487</v>
      </c>
      <c r="AF404" s="24">
        <f ca="1">SQRT(Inputs!$B$38)*J404+SQRT(1-Inputs!$B$38)*_xlfn.NORM.S.INV(RAND())</f>
        <v>0.48813580901996789</v>
      </c>
      <c r="AG404" s="24">
        <f ca="1">SQRT(Inputs!$B$38)*K404+SQRT(1-Inputs!$B$38)*_xlfn.NORM.S.INV(RAND())</f>
        <v>-7.7416998201607246E-2</v>
      </c>
      <c r="AH404" s="24">
        <f ca="1">SQRT(Inputs!$B$38)*L404+SQRT(1-Inputs!$B$38)*_xlfn.NORM.S.INV(RAND())</f>
        <v>0.57229841529512937</v>
      </c>
      <c r="AI404" s="24">
        <f ca="1">SQRT(Inputs!$B$38)*M404+SQRT(1-Inputs!$B$38)*_xlfn.NORM.S.INV(RAND())</f>
        <v>-1.2235724454060366</v>
      </c>
      <c r="AJ404" s="24">
        <f ca="1">SQRT(Inputs!$B$38)*C404+SQRT(1-Inputs!$B$38)*_xlfn.NORM.S.INV(RAND())</f>
        <v>-0.21862499272000324</v>
      </c>
      <c r="AK404" s="24">
        <f ca="1">SQRT(Inputs!$B$38)*D404+SQRT(1-Inputs!$B$38)*_xlfn.NORM.S.INV(RAND())</f>
        <v>1.088325640236568</v>
      </c>
      <c r="AL404" s="24">
        <f ca="1">SQRT(Inputs!$B$38)*E404+SQRT(1-Inputs!$B$38)*_xlfn.NORM.S.INV(RAND())</f>
        <v>1.7183416358599177</v>
      </c>
      <c r="AM404" s="24">
        <f ca="1">SQRT(Inputs!$B$38)*F404+SQRT(1-Inputs!$B$38)*_xlfn.NORM.S.INV(RAND())</f>
        <v>1.6354845004328826</v>
      </c>
      <c r="AN404" s="24">
        <f ca="1">SQRT(Inputs!$B$38)*G404+SQRT(1-Inputs!$B$38)*_xlfn.NORM.S.INV(RAND())</f>
        <v>-0.68113713251256502</v>
      </c>
      <c r="AO404" s="24">
        <f ca="1">SQRT(Inputs!$B$38)*H404+SQRT(1-Inputs!$B$38)*_xlfn.NORM.S.INV(RAND())</f>
        <v>0.19173939981383226</v>
      </c>
      <c r="AP404" s="24">
        <f ca="1">SQRT(Inputs!$B$38)*I404+SQRT(1-Inputs!$B$38)*_xlfn.NORM.S.INV(RAND())</f>
        <v>-1.3405589888603877</v>
      </c>
      <c r="AQ404" s="24">
        <f ca="1">SQRT(Inputs!$B$38)*J404+SQRT(1-Inputs!$B$38)*_xlfn.NORM.S.INV(RAND())</f>
        <v>0.82125860757301306</v>
      </c>
      <c r="AR404" s="24">
        <f ca="1">SQRT(Inputs!$B$38)*K404+SQRT(1-Inputs!$B$38)*_xlfn.NORM.S.INV(RAND())</f>
        <v>1.0848386159998826</v>
      </c>
      <c r="AS404" s="24">
        <f ca="1">SQRT(Inputs!$B$38)*L404+SQRT(1-Inputs!$B$38)*_xlfn.NORM.S.INV(RAND())</f>
        <v>-6.2922815450967284E-2</v>
      </c>
      <c r="AT404" s="24">
        <f ca="1">SQRT(Inputs!$B$38)*M404+SQRT(1-Inputs!$B$38)*_xlfn.NORM.S.INV(RAND())</f>
        <v>0.73326663190544372</v>
      </c>
      <c r="AU404" s="15">
        <f ca="1">Inputs!$B$6*EXP($B$8-0.5*C$5^2+C$5*N404)</f>
        <v>6100.970294860429</v>
      </c>
      <c r="AV404" s="15">
        <f t="shared" ca="1" si="219"/>
        <v>7377.979505908077</v>
      </c>
      <c r="AW404" s="15">
        <f t="shared" ca="1" si="220"/>
        <v>12535.614129679836</v>
      </c>
      <c r="AX404" s="15">
        <f t="shared" ca="1" si="221"/>
        <v>19157.991625535735</v>
      </c>
      <c r="AY404" s="15">
        <f t="shared" ca="1" si="222"/>
        <v>23919.823848175696</v>
      </c>
      <c r="AZ404" s="15">
        <f t="shared" ca="1" si="223"/>
        <v>33953.883260807335</v>
      </c>
      <c r="BA404" s="15">
        <f t="shared" ca="1" si="224"/>
        <v>38793.374790736998</v>
      </c>
      <c r="BB404" s="15">
        <f t="shared" ca="1" si="225"/>
        <v>45870.936382397798</v>
      </c>
      <c r="BC404" s="15">
        <f t="shared" ca="1" si="226"/>
        <v>61649.019177956478</v>
      </c>
      <c r="BD404" s="15">
        <f t="shared" ca="1" si="227"/>
        <v>67570.328765183454</v>
      </c>
      <c r="BE404" s="15">
        <f t="shared" ca="1" si="228"/>
        <v>78394.103744644191</v>
      </c>
      <c r="BF404" s="15">
        <f ca="1">Inputs!$B$13*EXP($B$9-0.5*C$6^2+C$6*Y404)</f>
        <v>13174.702979681066</v>
      </c>
      <c r="BG404" s="15">
        <f t="shared" ca="1" si="229"/>
        <v>20950.777793918067</v>
      </c>
      <c r="BH404" s="15">
        <f t="shared" ca="1" si="230"/>
        <v>28948.423611583588</v>
      </c>
      <c r="BI404" s="15">
        <f t="shared" ca="1" si="231"/>
        <v>34824.134070756671</v>
      </c>
      <c r="BJ404" s="15">
        <f t="shared" ca="1" si="232"/>
        <v>39699.252648012531</v>
      </c>
      <c r="BK404" s="15">
        <f t="shared" ca="1" si="233"/>
        <v>43498.62939613936</v>
      </c>
      <c r="BL404" s="15">
        <f t="shared" ca="1" si="234"/>
        <v>55452.668680057788</v>
      </c>
      <c r="BM404" s="15">
        <f t="shared" ca="1" si="235"/>
        <v>72424.612789820414</v>
      </c>
      <c r="BN404" s="15">
        <f t="shared" ca="1" si="236"/>
        <v>88250.66387739082</v>
      </c>
      <c r="BO404" s="15">
        <f t="shared" ca="1" si="237"/>
        <v>116052.43280299728</v>
      </c>
      <c r="BP404" s="15">
        <f t="shared" ca="1" si="238"/>
        <v>124348.78574278351</v>
      </c>
      <c r="BQ404" s="15">
        <f ca="1">Inputs!$B$20*EXP($B$10-0.5*C$7^2+C$7*AJ404)</f>
        <v>3969.4633393393278</v>
      </c>
      <c r="BR404" s="15">
        <f t="shared" ca="1" si="239"/>
        <v>7609.8456902693451</v>
      </c>
      <c r="BS404" s="15">
        <f t="shared" ca="1" si="240"/>
        <v>17070.00629978205</v>
      </c>
      <c r="BT404" s="15">
        <f t="shared" ca="1" si="241"/>
        <v>36145.923213692986</v>
      </c>
      <c r="BU404" s="15">
        <f t="shared" ca="1" si="242"/>
        <v>42482.186845401113</v>
      </c>
      <c r="BV404" s="15">
        <f t="shared" ca="1" si="243"/>
        <v>61714.184290478239</v>
      </c>
      <c r="BW404" s="15">
        <f t="shared" ca="1" si="244"/>
        <v>64844.873309277587</v>
      </c>
      <c r="BX404" s="15">
        <f t="shared" ca="1" si="245"/>
        <v>106927.8245102825</v>
      </c>
      <c r="BY404" s="15">
        <f t="shared" ca="1" si="246"/>
        <v>184383.53029019301</v>
      </c>
      <c r="BZ404" s="15">
        <f t="shared" ca="1" si="247"/>
        <v>255740.50140189964</v>
      </c>
      <c r="CA404" s="15">
        <f t="shared" ca="1" si="248"/>
        <v>409233.7826718982</v>
      </c>
      <c r="CB404" s="15">
        <f ca="1">(AU404*DCF!C$10-DCF!C$5*MAX(AU404*DCF!C$10,0)-MAX(AU404-Inputs!$B$6,0)/Inputs!$B$10)*DCF!C$6</f>
        <v>1034.9549494859998</v>
      </c>
      <c r="CC404" s="15">
        <f ca="1">(AV404*DCF!D$10-DCF!D$5*MAX(AV404*DCF!D$10,0)-MAX(AV404-AU404,0)/Inputs!$B$10)*DCF!D$6</f>
        <v>1486.9672459859962</v>
      </c>
      <c r="CD404" s="15">
        <f ca="1">(AW404*DCF!E$10-DCF!E$5*MAX(AW404*DCF!E$10,0)-MAX(AW404-AV404,0)/Inputs!$B$10)*DCF!E$6</f>
        <v>1732.5608487863421</v>
      </c>
      <c r="CE404" s="15">
        <f ca="1">(AX404*DCF!F$10-DCF!F$5*MAX(AX404*DCF!F$10,0)-MAX(AX404-AW404,0)/Inputs!$B$10)*DCF!F$6</f>
        <v>2804.2064711910184</v>
      </c>
      <c r="CF404" s="15">
        <f ca="1">(AY404*DCF!G$10-DCF!G$5*MAX(AY404*DCF!G$10,0)-MAX(AY404-AX404,0)/Inputs!$B$10)*DCF!G$6</f>
        <v>4013.1304371929104</v>
      </c>
      <c r="CG404" s="15">
        <f ca="1">(AZ404*DCF!H$10-DCF!H$5*MAX(AZ404*DCF!H$10,0)-MAX(AZ404-AY404,0)/Inputs!$B$10)*DCF!H$6</f>
        <v>4810.4436565797405</v>
      </c>
      <c r="CH404" s="15">
        <f ca="1">(BA404*DCF!I$10-DCF!I$5*MAX(BA404*DCF!I$10,0)-MAX(BA404-AZ404,0)/Inputs!$B$10)*DCF!I$6</f>
        <v>6292.2882162740789</v>
      </c>
      <c r="CI404" s="15">
        <f ca="1">(BB404*DCF!J$10-DCF!J$5*MAX(BB404*DCF!J$10,0)-MAX(BB404-BA404,0)/Inputs!$B$10)*DCF!J$6</f>
        <v>6799.0712883074812</v>
      </c>
      <c r="CJ404" s="15">
        <f ca="1">(BC404*DCF!K$10-DCF!K$5*MAX(BC404*DCF!K$10,0)-MAX(BC404-BB404,0)/Inputs!$B$10)*DCF!K$6</f>
        <v>7715.8105938785775</v>
      </c>
      <c r="CK404" s="15">
        <f ca="1">(BD404*DCF!L$10-DCF!L$5*MAX(BD404*DCF!L$10,0)-MAX(BD404-BC404,0)/Inputs!$B$10)*DCF!L$6</f>
        <v>9425.1692889674578</v>
      </c>
      <c r="CL404" s="15">
        <f ca="1">(BE404*DCF!M$10-DCF!M$5*MAX(BE404*DCF!M$10,0)-MAX(BE404-BD404,0)/Inputs!$B$10)*DCF!M$6</f>
        <v>9769.4064190283843</v>
      </c>
      <c r="CM404" s="15">
        <f ca="1">(BF404*DCF!C$28-DCF!C$5*MAX(BF404*DCF!C$28,0)-MAX(BF404-Inputs!$B$13,0)/Inputs!$B$17)*DCF!C$6</f>
        <v>3607.9685185226899</v>
      </c>
      <c r="CN404" s="15">
        <f ca="1">(BG404*DCF!D$28-DCF!D$5*MAX(BG404*DCF!D$28,0)-MAX(BG404-BF404,0)/Inputs!$B$17)*DCF!D$6</f>
        <v>4511.4939770983756</v>
      </c>
      <c r="CO404" s="15">
        <f ca="1">(BH404*DCF!E$28-DCF!E$5*MAX(BH404*DCF!E$28,0)-MAX(BH404-BG404,0)/Inputs!$B$17)*DCF!E$6</f>
        <v>6622.483130459841</v>
      </c>
      <c r="CP404" s="15">
        <f ca="1">(BI404*DCF!F$28-DCF!F$5*MAX(BI404*DCF!F$28,0)-MAX(BI404-BH404,0)/Inputs!$B$17)*DCF!F$6</f>
        <v>8384.0691407030754</v>
      </c>
      <c r="CQ404" s="15">
        <f ca="1">(BJ404*DCF!G$28-DCF!G$5*MAX(BJ404*DCF!G$28,0)-MAX(BJ404-BI404,0)/Inputs!$B$17)*DCF!G$6</f>
        <v>9480.3255124853713</v>
      </c>
      <c r="CR404" s="15">
        <f ca="1">(BK404*DCF!H$28-DCF!H$5*MAX(BK404*DCF!H$28,0)-MAX(BK404-BJ404,0)/Inputs!$B$17)*DCF!H$6</f>
        <v>10167.374435563439</v>
      </c>
      <c r="CS404" s="15">
        <f ca="1">(BL404*DCF!I$28-DCF!I$5*MAX(BL404*DCF!I$28,0)-MAX(BL404-BK404,0)/Inputs!$B$17)*DCF!I$6</f>
        <v>11324.092340354027</v>
      </c>
      <c r="CT404" s="15">
        <f ca="1">(BM404*DCF!J$28-DCF!J$5*MAX(BM404*DCF!J$28,0)-MAX(BM404-BL404,0)/Inputs!$B$17)*DCF!J$6</f>
        <v>13906.359936509718</v>
      </c>
      <c r="CU404" s="15">
        <f ca="1">(BN404*DCF!K$28-DCF!K$5*MAX(BN404*DCF!K$28,0)-MAX(BN404-BM404,0)/Inputs!$B$17)*DCF!K$6</f>
        <v>16698.580055709728</v>
      </c>
      <c r="CV404" s="15">
        <f ca="1">(BO404*DCF!L$28-DCF!L$5*MAX(BO404*DCF!L$28,0)-MAX(BO404-BN404,0)/Inputs!$B$17)*DCF!L$6</f>
        <v>20009.079757108753</v>
      </c>
      <c r="CW404" s="15">
        <f ca="1">(BP404*DCF!M$28-DCF!M$5*MAX(BP404*DCF!M$28,0)-MAX(BP404-BO404,0)/Inputs!$B$17)*DCF!M$6</f>
        <v>22529.093997851953</v>
      </c>
      <c r="CX404" s="15">
        <f ca="1">(BQ404*DCF!C$46-DCF!C$5*MAX(BQ404*DCF!C$46,0)-MAX(BQ404-Inputs!$B$20,0)/Inputs!$B$24)*DCF!C$6</f>
        <v>-1271.6836069325595</v>
      </c>
      <c r="CY404" s="15">
        <f ca="1">(BR404*DCF!D$46-DCF!D$5*MAX(BR404*DCF!D$46,0)-MAX(BR404-BQ404,0)/Inputs!$B$24)*DCF!D$6</f>
        <v>-2852.144126658206</v>
      </c>
      <c r="CZ404" s="15">
        <f ca="1">(BS404*DCF!E$46-DCF!E$5*MAX(BS404*DCF!E$46,0)-MAX(BS404-BR404,0)/Inputs!$B$24)*DCF!E$6</f>
        <v>-5747.4928442276359</v>
      </c>
      <c r="DA404" s="15">
        <f ca="1">(BT404*DCF!F$46-DCF!F$5*MAX(BT404*DCF!F$46,0)-MAX(BT404-BS404,0)/Inputs!$B$24)*DCF!F$6</f>
        <v>-9578.5190444706623</v>
      </c>
      <c r="DB404" s="15">
        <f ca="1">(BU404*DCF!G$46-DCF!G$5*MAX(BU404*DCF!G$46,0)-MAX(BU404-BT404,0)/Inputs!$B$24)*DCF!G$6</f>
        <v>-3560.4107273499508</v>
      </c>
      <c r="DC404" s="15">
        <f ca="1">(BV404*DCF!H$46-DCF!H$5*MAX(BV404*DCF!H$46,0)-MAX(BV404-BU404,0)/Inputs!$B$24)*DCF!H$6</f>
        <v>-5976.2253696543239</v>
      </c>
      <c r="DD404" s="15">
        <f ca="1">(BW404*DCF!I$46-DCF!I$5*MAX(BW404*DCF!I$46,0)-MAX(BW404-BV404,0)/Inputs!$B$24)*DCF!I$6</f>
        <v>598.91777625416387</v>
      </c>
      <c r="DE404" s="15">
        <f ca="1">(BX404*DCF!J$46-DCF!J$5*MAX(BX404*DCF!J$46,0)-MAX(BX404-BW404,0)/Inputs!$B$24)*DCF!J$6</f>
        <v>-6674.3846599365052</v>
      </c>
      <c r="DF404" s="15">
        <f ca="1">(BY404*DCF!K$46-DCF!K$5*MAX(BY404*DCF!K$46,0)-MAX(BY404-BX404,0)/Inputs!$B$24)*DCF!K$6</f>
        <v>-8441.982608732098</v>
      </c>
      <c r="DG404" s="15">
        <f ca="1">(BZ404*DCF!L$46-DCF!L$5*MAX(BZ404*DCF!L$46,0)-MAX(BZ404-BY404,0)/Inputs!$B$24)*DCF!L$6</f>
        <v>1529.8393977003375</v>
      </c>
      <c r="DH404" s="15">
        <f ca="1">(CA404*DCF!M$46-DCF!M$5*MAX(CA404*DCF!M$46,0)-MAX(CA404-BZ404,0)/Inputs!$B$24)*DCF!M$6</f>
        <v>-6.3997889139905189</v>
      </c>
      <c r="DI404" s="15">
        <f ca="1">SUM(CB404:CL404)+BE404*DCF!M$10*(1+Inputs!$B$30)*(1-Inputs!$B$33)*(1-Inputs!$B$30/Inputs!$B$31)/(Inputs!$B$29-Inputs!$B$30)*DCF!M$6</f>
        <v>274055.83679172525</v>
      </c>
      <c r="DJ404" s="15">
        <f ca="1">SUM(CM404:CW404)+BP404*DCF!M$28*(1+Inputs!$B$30)*(1-Inputs!$B$33)*(1-Inputs!$B$30/Inputs!$B$31)/(Inputs!$B$29-Inputs!$B$30)*DCF!M$6</f>
        <v>588660.00755520375</v>
      </c>
      <c r="DK404" s="15">
        <f ca="1">SUM(CX404:DH404)+CA404*DCF!M$46*(1+Inputs!$B$30)*(1-Inputs!$B$33)*(1-Inputs!$B$30/Inputs!$B$31)/(Inputs!$B$29-Inputs!$B$30)*DCF!M$6</f>
        <v>590743.41924843309</v>
      </c>
      <c r="DM404" s="15">
        <f ca="1">DI404+DJ404+DK404+Inputs!$B$34+Inputs!$B$36-Inputs!$B$35</f>
        <v>1530310.2635953622</v>
      </c>
    </row>
    <row r="405" spans="1:117" x14ac:dyDescent="0.75">
      <c r="A405" s="11">
        <v>392</v>
      </c>
      <c r="C405" s="24">
        <f t="shared" ca="1" si="249"/>
        <v>0.19520626789614748</v>
      </c>
      <c r="D405" s="24">
        <f t="shared" ca="1" si="249"/>
        <v>0.28524960692530599</v>
      </c>
      <c r="E405" s="24">
        <f t="shared" ca="1" si="249"/>
        <v>-1.1362766660691381</v>
      </c>
      <c r="F405" s="24">
        <f t="shared" ca="1" si="249"/>
        <v>-0.75467386590843732</v>
      </c>
      <c r="G405" s="24">
        <f t="shared" ca="1" si="249"/>
        <v>0.48039224417536808</v>
      </c>
      <c r="H405" s="24">
        <f t="shared" ca="1" si="249"/>
        <v>-0.84303496326843852</v>
      </c>
      <c r="I405" s="24">
        <f t="shared" ca="1" si="249"/>
        <v>-1.9679029262839369</v>
      </c>
      <c r="J405" s="24">
        <f t="shared" ca="1" si="249"/>
        <v>-1.6605870511912391</v>
      </c>
      <c r="K405" s="24">
        <f t="shared" ca="1" si="249"/>
        <v>-0.61341845391837935</v>
      </c>
      <c r="L405" s="24">
        <f t="shared" ca="1" si="249"/>
        <v>-2.2080795348251225</v>
      </c>
      <c r="M405" s="24">
        <f t="shared" ca="1" si="249"/>
        <v>-2.3415957081151686</v>
      </c>
      <c r="N405" s="24">
        <f ca="1">SQRT(Inputs!$B$38)*C405+SQRT(1-Inputs!$B$38)*_xlfn.NORM.S.INV(RAND())</f>
        <v>-0.82892257752311571</v>
      </c>
      <c r="O405" s="24">
        <f ca="1">SQRT(Inputs!$B$38)*D405+SQRT(1-Inputs!$B$38)*_xlfn.NORM.S.INV(RAND())</f>
        <v>-1.1092198485249225</v>
      </c>
      <c r="P405" s="24">
        <f ca="1">SQRT(Inputs!$B$38)*E405+SQRT(1-Inputs!$B$38)*_xlfn.NORM.S.INV(RAND())</f>
        <v>-0.50903968868354132</v>
      </c>
      <c r="Q405" s="24">
        <f ca="1">SQRT(Inputs!$B$38)*F405+SQRT(1-Inputs!$B$38)*_xlfn.NORM.S.INV(RAND())</f>
        <v>-1.2181857428892933</v>
      </c>
      <c r="R405" s="24">
        <f ca="1">SQRT(Inputs!$B$38)*G405+SQRT(1-Inputs!$B$38)*_xlfn.NORM.S.INV(RAND())</f>
        <v>0.43627376198593382</v>
      </c>
      <c r="S405" s="24">
        <f ca="1">SQRT(Inputs!$B$38)*H405+SQRT(1-Inputs!$B$38)*_xlfn.NORM.S.INV(RAND())</f>
        <v>-1.5773494881414698</v>
      </c>
      <c r="T405" s="24">
        <f ca="1">SQRT(Inputs!$B$38)*I405+SQRT(1-Inputs!$B$38)*_xlfn.NORM.S.INV(RAND())</f>
        <v>-0.33343191571089503</v>
      </c>
      <c r="U405" s="24">
        <f ca="1">SQRT(Inputs!$B$38)*J405+SQRT(1-Inputs!$B$38)*_xlfn.NORM.S.INV(RAND())</f>
        <v>-1.3964993503976713</v>
      </c>
      <c r="V405" s="24">
        <f ca="1">SQRT(Inputs!$B$38)*K405+SQRT(1-Inputs!$B$38)*_xlfn.NORM.S.INV(RAND())</f>
        <v>-1.5838099379488118</v>
      </c>
      <c r="W405" s="24">
        <f ca="1">SQRT(Inputs!$B$38)*L405+SQRT(1-Inputs!$B$38)*_xlfn.NORM.S.INV(RAND())</f>
        <v>-2.1407826969059567</v>
      </c>
      <c r="X405" s="24">
        <f ca="1">SQRT(Inputs!$B$38)*M405+SQRT(1-Inputs!$B$38)*_xlfn.NORM.S.INV(RAND())</f>
        <v>-0.6179396348032713</v>
      </c>
      <c r="Y405" s="24">
        <f ca="1">SQRT(Inputs!$B$38)*C405+SQRT(1-Inputs!$B$38)*_xlfn.NORM.S.INV(RAND())</f>
        <v>-0.61156438021483006</v>
      </c>
      <c r="Z405" s="24">
        <f ca="1">SQRT(Inputs!$B$38)*D405+SQRT(1-Inputs!$B$38)*_xlfn.NORM.S.INV(RAND())</f>
        <v>-0.81502083218446697</v>
      </c>
      <c r="AA405" s="24">
        <f ca="1">SQRT(Inputs!$B$38)*E405+SQRT(1-Inputs!$B$38)*_xlfn.NORM.S.INV(RAND())</f>
        <v>-1.7510706548860315</v>
      </c>
      <c r="AB405" s="24">
        <f ca="1">SQRT(Inputs!$B$38)*F405+SQRT(1-Inputs!$B$38)*_xlfn.NORM.S.INV(RAND())</f>
        <v>0.38935660178656639</v>
      </c>
      <c r="AC405" s="24">
        <f ca="1">SQRT(Inputs!$B$38)*G405+SQRT(1-Inputs!$B$38)*_xlfn.NORM.S.INV(RAND())</f>
        <v>-0.61979829392256258</v>
      </c>
      <c r="AD405" s="24">
        <f ca="1">SQRT(Inputs!$B$38)*H405+SQRT(1-Inputs!$B$38)*_xlfn.NORM.S.INV(RAND())</f>
        <v>-1.162246892099146</v>
      </c>
      <c r="AE405" s="24">
        <f ca="1">SQRT(Inputs!$B$38)*I405+SQRT(1-Inputs!$B$38)*_xlfn.NORM.S.INV(RAND())</f>
        <v>-1.158975974233825</v>
      </c>
      <c r="AF405" s="24">
        <f ca="1">SQRT(Inputs!$B$38)*J405+SQRT(1-Inputs!$B$38)*_xlfn.NORM.S.INV(RAND())</f>
        <v>-0.27548482071237845</v>
      </c>
      <c r="AG405" s="24">
        <f ca="1">SQRT(Inputs!$B$38)*K405+SQRT(1-Inputs!$B$38)*_xlfn.NORM.S.INV(RAND())</f>
        <v>0.44750405910031354</v>
      </c>
      <c r="AH405" s="24">
        <f ca="1">SQRT(Inputs!$B$38)*L405+SQRT(1-Inputs!$B$38)*_xlfn.NORM.S.INV(RAND())</f>
        <v>-1.6552245640828511</v>
      </c>
      <c r="AI405" s="24">
        <f ca="1">SQRT(Inputs!$B$38)*M405+SQRT(1-Inputs!$B$38)*_xlfn.NORM.S.INV(RAND())</f>
        <v>-1.2708506668455946</v>
      </c>
      <c r="AJ405" s="24">
        <f ca="1">SQRT(Inputs!$B$38)*C405+SQRT(1-Inputs!$B$38)*_xlfn.NORM.S.INV(RAND())</f>
        <v>-0.40502680026319893</v>
      </c>
      <c r="AK405" s="24">
        <f ca="1">SQRT(Inputs!$B$38)*D405+SQRT(1-Inputs!$B$38)*_xlfn.NORM.S.INV(RAND())</f>
        <v>-1.1967921760771378</v>
      </c>
      <c r="AL405" s="24">
        <f ca="1">SQRT(Inputs!$B$38)*E405+SQRT(1-Inputs!$B$38)*_xlfn.NORM.S.INV(RAND())</f>
        <v>-0.21807649720533112</v>
      </c>
      <c r="AM405" s="24">
        <f ca="1">SQRT(Inputs!$B$38)*F405+SQRT(1-Inputs!$B$38)*_xlfn.NORM.S.INV(RAND())</f>
        <v>0.46672603487599229</v>
      </c>
      <c r="AN405" s="24">
        <f ca="1">SQRT(Inputs!$B$38)*G405+SQRT(1-Inputs!$B$38)*_xlfn.NORM.S.INV(RAND())</f>
        <v>0.91849334432496721</v>
      </c>
      <c r="AO405" s="24">
        <f ca="1">SQRT(Inputs!$B$38)*H405+SQRT(1-Inputs!$B$38)*_xlfn.NORM.S.INV(RAND())</f>
        <v>-1.4241903233470341</v>
      </c>
      <c r="AP405" s="24">
        <f ca="1">SQRT(Inputs!$B$38)*I405+SQRT(1-Inputs!$B$38)*_xlfn.NORM.S.INV(RAND())</f>
        <v>-0.73866990293157997</v>
      </c>
      <c r="AQ405" s="24">
        <f ca="1">SQRT(Inputs!$B$38)*J405+SQRT(1-Inputs!$B$38)*_xlfn.NORM.S.INV(RAND())</f>
        <v>-1.5022553181532343</v>
      </c>
      <c r="AR405" s="24">
        <f ca="1">SQRT(Inputs!$B$38)*K405+SQRT(1-Inputs!$B$38)*_xlfn.NORM.S.INV(RAND())</f>
        <v>-1.5864654890993453</v>
      </c>
      <c r="AS405" s="24">
        <f ca="1">SQRT(Inputs!$B$38)*L405+SQRT(1-Inputs!$B$38)*_xlfn.NORM.S.INV(RAND())</f>
        <v>-1.1232296482774178</v>
      </c>
      <c r="AT405" s="24">
        <f ca="1">SQRT(Inputs!$B$38)*M405+SQRT(1-Inputs!$B$38)*_xlfn.NORM.S.INV(RAND())</f>
        <v>-1.155602689221676</v>
      </c>
      <c r="AU405" s="15">
        <f ca="1">Inputs!$B$6*EXP($B$8-0.5*C$5^2+C$5*N405)</f>
        <v>4339.1431180878453</v>
      </c>
      <c r="AV405" s="15">
        <f t="shared" ca="1" si="219"/>
        <v>4486.9310236656002</v>
      </c>
      <c r="AW405" s="15">
        <f t="shared" ca="1" si="220"/>
        <v>5107.9835196044432</v>
      </c>
      <c r="AX405" s="15">
        <f t="shared" ca="1" si="221"/>
        <v>5355.9131450383256</v>
      </c>
      <c r="AY405" s="15">
        <f t="shared" ca="1" si="222"/>
        <v>6887.6165904315976</v>
      </c>
      <c r="AZ405" s="15">
        <f t="shared" ca="1" si="223"/>
        <v>7080.5899685080367</v>
      </c>
      <c r="BA405" s="15">
        <f t="shared" ca="1" si="224"/>
        <v>8367.6711756161531</v>
      </c>
      <c r="BB405" s="15">
        <f t="shared" ca="1" si="225"/>
        <v>8906.9683525119945</v>
      </c>
      <c r="BC405" s="15">
        <f t="shared" ca="1" si="226"/>
        <v>9362.2159705769809</v>
      </c>
      <c r="BD405" s="15">
        <f t="shared" ca="1" si="227"/>
        <v>9388.306063763679</v>
      </c>
      <c r="BE405" s="15">
        <f t="shared" ca="1" si="228"/>
        <v>10874.569794268808</v>
      </c>
      <c r="BF405" s="15">
        <f ca="1">Inputs!$B$13*EXP($B$9-0.5*C$6^2+C$6*Y405)</f>
        <v>12251.798300939712</v>
      </c>
      <c r="BG405" s="15">
        <f t="shared" ca="1" si="229"/>
        <v>12889.658581198639</v>
      </c>
      <c r="BH405" s="15">
        <f t="shared" ca="1" si="230"/>
        <v>11779.204469547569</v>
      </c>
      <c r="BI405" s="15">
        <f t="shared" ca="1" si="231"/>
        <v>15310.092889206644</v>
      </c>
      <c r="BJ405" s="15">
        <f t="shared" ca="1" si="232"/>
        <v>17165.041178241871</v>
      </c>
      <c r="BK405" s="15">
        <f t="shared" ca="1" si="233"/>
        <v>17983.737263985422</v>
      </c>
      <c r="BL405" s="15">
        <f t="shared" ca="1" si="234"/>
        <v>19010.091080378868</v>
      </c>
      <c r="BM405" s="15">
        <f t="shared" ca="1" si="235"/>
        <v>22581.332290680042</v>
      </c>
      <c r="BN405" s="15">
        <f t="shared" ca="1" si="236"/>
        <v>29302.210331040071</v>
      </c>
      <c r="BO405" s="15">
        <f t="shared" ca="1" si="237"/>
        <v>29743.066208023825</v>
      </c>
      <c r="BP405" s="15">
        <f t="shared" ca="1" si="238"/>
        <v>31699.087480243263</v>
      </c>
      <c r="BQ405" s="15">
        <f ca="1">Inputs!$B$20*EXP($B$10-0.5*C$7^2+C$7*AJ405)</f>
        <v>3715.5154332558723</v>
      </c>
      <c r="BR405" s="15">
        <f t="shared" ca="1" si="239"/>
        <v>3447.404599167889</v>
      </c>
      <c r="BS405" s="15">
        <f t="shared" ca="1" si="240"/>
        <v>4434.2422678030498</v>
      </c>
      <c r="BT405" s="15">
        <f t="shared" ca="1" si="241"/>
        <v>6910.1751382317771</v>
      </c>
      <c r="BU405" s="15">
        <f t="shared" ca="1" si="242"/>
        <v>11960.12300328502</v>
      </c>
      <c r="BV405" s="15">
        <f t="shared" ca="1" si="243"/>
        <v>12072.623220329138</v>
      </c>
      <c r="BW405" s="15">
        <f t="shared" ca="1" si="244"/>
        <v>14408.434595376153</v>
      </c>
      <c r="BX405" s="15">
        <f t="shared" ca="1" si="245"/>
        <v>14911.989529510915</v>
      </c>
      <c r="BY405" s="15">
        <f t="shared" ca="1" si="246"/>
        <v>15424.281103754038</v>
      </c>
      <c r="BZ405" s="15">
        <f t="shared" ca="1" si="247"/>
        <v>17604.736381944876</v>
      </c>
      <c r="CA405" s="15">
        <f t="shared" ca="1" si="248"/>
        <v>20138.587146139354</v>
      </c>
      <c r="CB405" s="15">
        <f ca="1">(AU405*DCF!C$10-DCF!C$5*MAX(AU405*DCF!C$10,0)-MAX(AU405-Inputs!$B$6,0)/Inputs!$B$10)*DCF!C$6</f>
        <v>1047.5170912859137</v>
      </c>
      <c r="CC405" s="15">
        <f ca="1">(AV405*DCF!D$10-DCF!D$5*MAX(AV405*DCF!D$10,0)-MAX(AV405-AU405,0)/Inputs!$B$10)*DCF!D$6</f>
        <v>1057.6248261677376</v>
      </c>
      <c r="CD405" s="15">
        <f ca="1">(AW405*DCF!E$10-DCF!E$5*MAX(AW405*DCF!E$10,0)-MAX(AW405-AV405,0)/Inputs!$B$10)*DCF!E$6</f>
        <v>1039.4653415114878</v>
      </c>
      <c r="CE405" s="15">
        <f ca="1">(AX405*DCF!F$10-DCF!F$5*MAX(AX405*DCF!F$10,0)-MAX(AX405-AW405,0)/Inputs!$B$10)*DCF!F$6</f>
        <v>1117.5992957764383</v>
      </c>
      <c r="CF405" s="15">
        <f ca="1">(AY405*DCF!G$10-DCF!G$5*MAX(AY405*DCF!G$10,0)-MAX(AY405-AX405,0)/Inputs!$B$10)*DCF!G$6</f>
        <v>1124.703606547386</v>
      </c>
      <c r="CG405" s="15">
        <f ca="1">(AZ405*DCF!H$10-DCF!H$5*MAX(AZ405*DCF!H$10,0)-MAX(AZ405-AY405,0)/Inputs!$B$10)*DCF!H$6</f>
        <v>1340.4357383824345</v>
      </c>
      <c r="CH405" s="15">
        <f ca="1">(BA405*DCF!I$10-DCF!I$5*MAX(BA405*DCF!I$10,0)-MAX(BA405-AZ405,0)/Inputs!$B$10)*DCF!I$6</f>
        <v>1317.3418569948235</v>
      </c>
      <c r="CI405" s="15">
        <f ca="1">(BB405*DCF!J$10-DCF!J$5*MAX(BB405*DCF!J$10,0)-MAX(BB405-BA405,0)/Inputs!$B$10)*DCF!J$6</f>
        <v>1446.7348360922233</v>
      </c>
      <c r="CJ405" s="15">
        <f ca="1">(BC405*DCF!K$10-DCF!K$5*MAX(BC405*DCF!K$10,0)-MAX(BC405-BB405,0)/Inputs!$B$10)*DCF!K$6</f>
        <v>1443.4386768229838</v>
      </c>
      <c r="CK405" s="15">
        <f ca="1">(BD405*DCF!L$10-DCF!L$5*MAX(BD405*DCF!L$10,0)-MAX(BD405-BC405,0)/Inputs!$B$10)*DCF!L$6</f>
        <v>1412.5612106531387</v>
      </c>
      <c r="CL405" s="15">
        <f ca="1">(BE405*DCF!M$10-DCF!M$5*MAX(BE405*DCF!M$10,0)-MAX(BE405-BD405,0)/Inputs!$B$10)*DCF!M$6</f>
        <v>1356.9923669643581</v>
      </c>
      <c r="CM405" s="15">
        <f ca="1">(BF405*DCF!C$28-DCF!C$5*MAX(BF405*DCF!C$28,0)-MAX(BF405-Inputs!$B$13,0)/Inputs!$B$17)*DCF!C$6</f>
        <v>3539.4460212367198</v>
      </c>
      <c r="CN405" s="15">
        <f ca="1">(BG405*DCF!D$28-DCF!D$5*MAX(BG405*DCF!D$28,0)-MAX(BG405-BF405,0)/Inputs!$B$17)*DCF!D$6</f>
        <v>3660.216893371623</v>
      </c>
      <c r="CO405" s="15">
        <f ca="1">(BH405*DCF!E$28-DCF!E$5*MAX(BH405*DCF!E$28,0)-MAX(BH405-BG405,0)/Inputs!$B$17)*DCF!E$6</f>
        <v>3336.0804515140526</v>
      </c>
      <c r="CP405" s="15">
        <f ca="1">(BI405*DCF!F$28-DCF!F$5*MAX(BI405*DCF!F$28,0)-MAX(BI405-BH405,0)/Inputs!$B$17)*DCF!F$6</f>
        <v>3513.4328916205222</v>
      </c>
      <c r="CQ405" s="15">
        <f ca="1">(BJ405*DCF!G$28-DCF!G$5*MAX(BJ405*DCF!G$28,0)-MAX(BJ405-BI405,0)/Inputs!$B$17)*DCF!G$6</f>
        <v>4141.6161869228827</v>
      </c>
      <c r="CR405" s="15">
        <f ca="1">(BK405*DCF!H$28-DCF!H$5*MAX(BK405*DCF!H$28,0)-MAX(BK405-BJ405,0)/Inputs!$B$17)*DCF!H$6</f>
        <v>4320.3742388632672</v>
      </c>
      <c r="CS405" s="15">
        <f ca="1">(BL405*DCF!I$28-DCF!I$5*MAX(BL405*DCF!I$28,0)-MAX(BL405-BK405,0)/Inputs!$B$17)*DCF!I$6</f>
        <v>4322.9674152446887</v>
      </c>
      <c r="CT405" s="15">
        <f ca="1">(BM405*DCF!J$28-DCF!J$5*MAX(BM405*DCF!J$28,0)-MAX(BM405-BL405,0)/Inputs!$B$17)*DCF!J$6</f>
        <v>4563.9943106462133</v>
      </c>
      <c r="CU405" s="15">
        <f ca="1">(BN405*DCF!K$28-DCF!K$5*MAX(BN405*DCF!K$28,0)-MAX(BN405-BM405,0)/Inputs!$B$17)*DCF!K$6</f>
        <v>5364.9174734677608</v>
      </c>
      <c r="CV405" s="15">
        <f ca="1">(BO405*DCF!L$28-DCF!L$5*MAX(BO405*DCF!L$28,0)-MAX(BO405-BN405,0)/Inputs!$B$17)*DCF!L$6</f>
        <v>5884.4824340977157</v>
      </c>
      <c r="CW405" s="15">
        <f ca="1">(BP405*DCF!M$28-DCF!M$5*MAX(BP405*DCF!M$28,0)-MAX(BP405-BO405,0)/Inputs!$B$17)*DCF!M$6</f>
        <v>5759.7424688167466</v>
      </c>
      <c r="CX405" s="15">
        <f ca="1">(BQ405*DCF!C$46-DCF!C$5*MAX(BQ405*DCF!C$46,0)-MAX(BQ405-Inputs!$B$20,0)/Inputs!$B$24)*DCF!C$6</f>
        <v>-1095.7381754659623</v>
      </c>
      <c r="CY405" s="15">
        <f ca="1">(BR405*DCF!D$46-DCF!D$5*MAX(BR405*DCF!D$46,0)-MAX(BR405-BQ405,0)/Inputs!$B$24)*DCF!D$6</f>
        <v>-588.39157056345948</v>
      </c>
      <c r="CZ405" s="15">
        <f ca="1">(BS405*DCF!E$46-DCF!E$5*MAX(BS405*DCF!E$46,0)-MAX(BS405-BR405,0)/Inputs!$B$24)*DCF!E$6</f>
        <v>-913.34111052740695</v>
      </c>
      <c r="DA405" s="15">
        <f ca="1">(BT405*DCF!F$46-DCF!F$5*MAX(BT405*DCF!F$46,0)-MAX(BT405-BS405,0)/Inputs!$B$24)*DCF!F$6</f>
        <v>-1404.8080713578279</v>
      </c>
      <c r="DB405" s="15">
        <f ca="1">(BU405*DCF!G$46-DCF!G$5*MAX(BU405*DCF!G$46,0)-MAX(BU405-BT405,0)/Inputs!$B$24)*DCF!G$6</f>
        <v>-2101.0175945296637</v>
      </c>
      <c r="DC405" s="15">
        <f ca="1">(BV405*DCF!H$46-DCF!H$5*MAX(BV405*DCF!H$46,0)-MAX(BV405-BU405,0)/Inputs!$B$24)*DCF!H$6</f>
        <v>-34.958753146193665</v>
      </c>
      <c r="DD405" s="15">
        <f ca="1">(BW405*DCF!I$46-DCF!I$5*MAX(BW405*DCF!I$46,0)-MAX(BW405-BV405,0)/Inputs!$B$24)*DCF!I$6</f>
        <v>-337.752702353904</v>
      </c>
      <c r="DE405" s="15">
        <f ca="1">(BX405*DCF!J$46-DCF!J$5*MAX(BX405*DCF!J$46,0)-MAX(BX405-BW405,0)/Inputs!$B$24)*DCF!J$6</f>
        <v>491.9821704579611</v>
      </c>
      <c r="DF405" s="15">
        <f ca="1">(BY405*DCF!K$46-DCF!K$5*MAX(BY405*DCF!K$46,0)-MAX(BY405-BX405,0)/Inputs!$B$24)*DCF!K$6</f>
        <v>755.58856543227387</v>
      </c>
      <c r="DG405" s="15">
        <f ca="1">(BZ405*DCF!L$46-DCF!L$5*MAX(BZ405*DCF!L$46,0)-MAX(BZ405-BY405,0)/Inputs!$B$24)*DCF!L$6</f>
        <v>723.48983180690266</v>
      </c>
      <c r="DH405" s="15">
        <f ca="1">(CA405*DCF!M$46-DCF!M$5*MAX(CA405*DCF!M$46,0)-MAX(CA405-BZ405,0)/Inputs!$B$24)*DCF!M$6</f>
        <v>1049.0689690848974</v>
      </c>
      <c r="DI405" s="15">
        <f ca="1">SUM(CB405:CL405)+BE405*DCF!M$10*(1+Inputs!$B$30)*(1-Inputs!$B$33)*(1-Inputs!$B$30/Inputs!$B$31)/(Inputs!$B$29-Inputs!$B$30)*DCF!M$6</f>
        <v>43968.48638594753</v>
      </c>
      <c r="DJ405" s="15">
        <f ca="1">SUM(CM405:CW405)+BP405*DCF!M$28*(1+Inputs!$B$30)*(1-Inputs!$B$33)*(1-Inputs!$B$30/Inputs!$B$31)/(Inputs!$B$29-Inputs!$B$30)*DCF!M$6</f>
        <v>166032.57696520712</v>
      </c>
      <c r="DK405" s="15">
        <f ca="1">SUM(CX405:DH405)+CA405*DCF!M$46*(1+Inputs!$B$30)*(1-Inputs!$B$33)*(1-Inputs!$B$30/Inputs!$B$31)/(Inputs!$B$29-Inputs!$B$30)*DCF!M$6</f>
        <v>27680.762854921843</v>
      </c>
      <c r="DM405" s="15">
        <f ca="1">DI405+DJ405+DK405+Inputs!$B$34+Inputs!$B$36-Inputs!$B$35</f>
        <v>314532.82620607648</v>
      </c>
    </row>
    <row r="406" spans="1:117" x14ac:dyDescent="0.75">
      <c r="A406" s="11">
        <v>393</v>
      </c>
      <c r="C406" s="24">
        <f t="shared" ca="1" si="249"/>
        <v>-0.30168570329500782</v>
      </c>
      <c r="D406" s="24">
        <f t="shared" ca="1" si="249"/>
        <v>-1.4699969216827775</v>
      </c>
      <c r="E406" s="24">
        <f t="shared" ca="1" si="249"/>
        <v>-1.2023167701017172</v>
      </c>
      <c r="F406" s="24">
        <f t="shared" ca="1" si="249"/>
        <v>0.7197382693177391</v>
      </c>
      <c r="G406" s="24">
        <f t="shared" ca="1" si="249"/>
        <v>-8.1681715664847637E-3</v>
      </c>
      <c r="H406" s="24">
        <f t="shared" ca="1" si="249"/>
        <v>1.0405298044503339</v>
      </c>
      <c r="I406" s="24">
        <f t="shared" ca="1" si="249"/>
        <v>-0.18390860666839923</v>
      </c>
      <c r="J406" s="24">
        <f t="shared" ca="1" si="249"/>
        <v>2.0629666349238539E-2</v>
      </c>
      <c r="K406" s="24">
        <f t="shared" ca="1" si="249"/>
        <v>0.93502616988652587</v>
      </c>
      <c r="L406" s="24">
        <f t="shared" ca="1" si="249"/>
        <v>-0.33085839769811543</v>
      </c>
      <c r="M406" s="24">
        <f t="shared" ca="1" si="249"/>
        <v>1.2305236787281695</v>
      </c>
      <c r="N406" s="24">
        <f ca="1">SQRT(Inputs!$B$38)*C406+SQRT(1-Inputs!$B$38)*_xlfn.NORM.S.INV(RAND())</f>
        <v>-0.85996290780798568</v>
      </c>
      <c r="O406" s="24">
        <f ca="1">SQRT(Inputs!$B$38)*D406+SQRT(1-Inputs!$B$38)*_xlfn.NORM.S.INV(RAND())</f>
        <v>-1.2480942537894975</v>
      </c>
      <c r="P406" s="24">
        <f ca="1">SQRT(Inputs!$B$38)*E406+SQRT(1-Inputs!$B$38)*_xlfn.NORM.S.INV(RAND())</f>
        <v>0.42409714029109136</v>
      </c>
      <c r="Q406" s="24">
        <f ca="1">SQRT(Inputs!$B$38)*F406+SQRT(1-Inputs!$B$38)*_xlfn.NORM.S.INV(RAND())</f>
        <v>-1.1254864172686319</v>
      </c>
      <c r="R406" s="24">
        <f ca="1">SQRT(Inputs!$B$38)*G406+SQRT(1-Inputs!$B$38)*_xlfn.NORM.S.INV(RAND())</f>
        <v>-0.98601110832646666</v>
      </c>
      <c r="S406" s="24">
        <f ca="1">SQRT(Inputs!$B$38)*H406+SQRT(1-Inputs!$B$38)*_xlfn.NORM.S.INV(RAND())</f>
        <v>0.64093146536064005</v>
      </c>
      <c r="T406" s="24">
        <f ca="1">SQRT(Inputs!$B$38)*I406+SQRT(1-Inputs!$B$38)*_xlfn.NORM.S.INV(RAND())</f>
        <v>0.26012568446421719</v>
      </c>
      <c r="U406" s="24">
        <f ca="1">SQRT(Inputs!$B$38)*J406+SQRT(1-Inputs!$B$38)*_xlfn.NORM.S.INV(RAND())</f>
        <v>-1.108944339711935</v>
      </c>
      <c r="V406" s="24">
        <f ca="1">SQRT(Inputs!$B$38)*K406+SQRT(1-Inputs!$B$38)*_xlfn.NORM.S.INV(RAND())</f>
        <v>0.64837755521141971</v>
      </c>
      <c r="W406" s="24">
        <f ca="1">SQRT(Inputs!$B$38)*L406+SQRT(1-Inputs!$B$38)*_xlfn.NORM.S.INV(RAND())</f>
        <v>0.38067442187642642</v>
      </c>
      <c r="X406" s="24">
        <f ca="1">SQRT(Inputs!$B$38)*M406+SQRT(1-Inputs!$B$38)*_xlfn.NORM.S.INV(RAND())</f>
        <v>0.67733304607725042</v>
      </c>
      <c r="Y406" s="24">
        <f ca="1">SQRT(Inputs!$B$38)*C406+SQRT(1-Inputs!$B$38)*_xlfn.NORM.S.INV(RAND())</f>
        <v>-0.52591956788422367</v>
      </c>
      <c r="Z406" s="24">
        <f ca="1">SQRT(Inputs!$B$38)*D406+SQRT(1-Inputs!$B$38)*_xlfn.NORM.S.INV(RAND())</f>
        <v>-0.68889931897282719</v>
      </c>
      <c r="AA406" s="24">
        <f ca="1">SQRT(Inputs!$B$38)*E406+SQRT(1-Inputs!$B$38)*_xlfn.NORM.S.INV(RAND())</f>
        <v>-6.2121518556783939E-2</v>
      </c>
      <c r="AB406" s="24">
        <f ca="1">SQRT(Inputs!$B$38)*F406+SQRT(1-Inputs!$B$38)*_xlfn.NORM.S.INV(RAND())</f>
        <v>-1.6499512297359014</v>
      </c>
      <c r="AC406" s="24">
        <f ca="1">SQRT(Inputs!$B$38)*G406+SQRT(1-Inputs!$B$38)*_xlfn.NORM.S.INV(RAND())</f>
        <v>-0.23879725075024852</v>
      </c>
      <c r="AD406" s="24">
        <f ca="1">SQRT(Inputs!$B$38)*H406+SQRT(1-Inputs!$B$38)*_xlfn.NORM.S.INV(RAND())</f>
        <v>-0.50346417882033079</v>
      </c>
      <c r="AE406" s="24">
        <f ca="1">SQRT(Inputs!$B$38)*I406+SQRT(1-Inputs!$B$38)*_xlfn.NORM.S.INV(RAND())</f>
        <v>-0.15183476090998455</v>
      </c>
      <c r="AF406" s="24">
        <f ca="1">SQRT(Inputs!$B$38)*J406+SQRT(1-Inputs!$B$38)*_xlfn.NORM.S.INV(RAND())</f>
        <v>-0.37404348486374489</v>
      </c>
      <c r="AG406" s="24">
        <f ca="1">SQRT(Inputs!$B$38)*K406+SQRT(1-Inputs!$B$38)*_xlfn.NORM.S.INV(RAND())</f>
        <v>0.31749022660830106</v>
      </c>
      <c r="AH406" s="24">
        <f ca="1">SQRT(Inputs!$B$38)*L406+SQRT(1-Inputs!$B$38)*_xlfn.NORM.S.INV(RAND())</f>
        <v>-0.86586190947242636</v>
      </c>
      <c r="AI406" s="24">
        <f ca="1">SQRT(Inputs!$B$38)*M406+SQRT(1-Inputs!$B$38)*_xlfn.NORM.S.INV(RAND())</f>
        <v>0.42109985208895756</v>
      </c>
      <c r="AJ406" s="24">
        <f ca="1">SQRT(Inputs!$B$38)*C406+SQRT(1-Inputs!$B$38)*_xlfn.NORM.S.INV(RAND())</f>
        <v>-0.21343006720971727</v>
      </c>
      <c r="AK406" s="24">
        <f ca="1">SQRT(Inputs!$B$38)*D406+SQRT(1-Inputs!$B$38)*_xlfn.NORM.S.INV(RAND())</f>
        <v>0.21151239160016533</v>
      </c>
      <c r="AL406" s="24">
        <f ca="1">SQRT(Inputs!$B$38)*E406+SQRT(1-Inputs!$B$38)*_xlfn.NORM.S.INV(RAND())</f>
        <v>-0.16086263730326095</v>
      </c>
      <c r="AM406" s="24">
        <f ca="1">SQRT(Inputs!$B$38)*F406+SQRT(1-Inputs!$B$38)*_xlfn.NORM.S.INV(RAND())</f>
        <v>7.7042528324906989E-2</v>
      </c>
      <c r="AN406" s="24">
        <f ca="1">SQRT(Inputs!$B$38)*G406+SQRT(1-Inputs!$B$38)*_xlfn.NORM.S.INV(RAND())</f>
        <v>0.75613887166472971</v>
      </c>
      <c r="AO406" s="24">
        <f ca="1">SQRT(Inputs!$B$38)*H406+SQRT(1-Inputs!$B$38)*_xlfn.NORM.S.INV(RAND())</f>
        <v>0.88387250069231782</v>
      </c>
      <c r="AP406" s="24">
        <f ca="1">SQRT(Inputs!$B$38)*I406+SQRT(1-Inputs!$B$38)*_xlfn.NORM.S.INV(RAND())</f>
        <v>0.27151947551157113</v>
      </c>
      <c r="AQ406" s="24">
        <f ca="1">SQRT(Inputs!$B$38)*J406+SQRT(1-Inputs!$B$38)*_xlfn.NORM.S.INV(RAND())</f>
        <v>-0.48543090935924937</v>
      </c>
      <c r="AR406" s="24">
        <f ca="1">SQRT(Inputs!$B$38)*K406+SQRT(1-Inputs!$B$38)*_xlfn.NORM.S.INV(RAND())</f>
        <v>5.9980271454771361E-2</v>
      </c>
      <c r="AS406" s="24">
        <f ca="1">SQRT(Inputs!$B$38)*L406+SQRT(1-Inputs!$B$38)*_xlfn.NORM.S.INV(RAND())</f>
        <v>0.59444995364060282</v>
      </c>
      <c r="AT406" s="24">
        <f ca="1">SQRT(Inputs!$B$38)*M406+SQRT(1-Inputs!$B$38)*_xlfn.NORM.S.INV(RAND())</f>
        <v>2.0242786990427062</v>
      </c>
      <c r="AU406" s="15">
        <f ca="1">Inputs!$B$6*EXP($B$8-0.5*C$5^2+C$5*N406)</f>
        <v>4317.3953693742151</v>
      </c>
      <c r="AV406" s="15">
        <f t="shared" ca="1" si="219"/>
        <v>4374.2075784380013</v>
      </c>
      <c r="AW406" s="15">
        <f t="shared" ca="1" si="220"/>
        <v>5647.5606985204004</v>
      </c>
      <c r="AX406" s="15">
        <f t="shared" ca="1" si="221"/>
        <v>5990.6589351177927</v>
      </c>
      <c r="AY406" s="15">
        <f t="shared" ca="1" si="222"/>
        <v>6524.8605206947113</v>
      </c>
      <c r="AZ406" s="15">
        <f t="shared" ca="1" si="223"/>
        <v>8563.658746013145</v>
      </c>
      <c r="BA406" s="15">
        <f t="shared" ca="1" si="224"/>
        <v>10768.955010314901</v>
      </c>
      <c r="BB406" s="15">
        <f t="shared" ca="1" si="225"/>
        <v>11798.068307016254</v>
      </c>
      <c r="BC406" s="15">
        <f t="shared" ca="1" si="226"/>
        <v>15382.903123842114</v>
      </c>
      <c r="BD406" s="15">
        <f t="shared" ca="1" si="227"/>
        <v>19528.605792898663</v>
      </c>
      <c r="BE406" s="15">
        <f t="shared" ca="1" si="228"/>
        <v>25452.560252009462</v>
      </c>
      <c r="BF406" s="15">
        <f ca="1">Inputs!$B$13*EXP($B$9-0.5*C$6^2+C$6*Y406)</f>
        <v>12461.596217902121</v>
      </c>
      <c r="BG406" s="15">
        <f t="shared" ca="1" si="229"/>
        <v>13412.154934613043</v>
      </c>
      <c r="BH406" s="15">
        <f t="shared" ca="1" si="230"/>
        <v>16219.210952358753</v>
      </c>
      <c r="BI406" s="15">
        <f t="shared" ca="1" si="231"/>
        <v>15401.791625014213</v>
      </c>
      <c r="BJ406" s="15">
        <f t="shared" ca="1" si="232"/>
        <v>18242.718048382641</v>
      </c>
      <c r="BK406" s="15">
        <f t="shared" ca="1" si="233"/>
        <v>20906.244281574305</v>
      </c>
      <c r="BL406" s="15">
        <f t="shared" ca="1" si="234"/>
        <v>25180.428463294327</v>
      </c>
      <c r="BM406" s="15">
        <f t="shared" ca="1" si="235"/>
        <v>29546.844480472057</v>
      </c>
      <c r="BN406" s="15">
        <f t="shared" ca="1" si="236"/>
        <v>37748.133209957741</v>
      </c>
      <c r="BO406" s="15">
        <f t="shared" ca="1" si="237"/>
        <v>41998.118003794349</v>
      </c>
      <c r="BP406" s="15">
        <f t="shared" ca="1" si="238"/>
        <v>54217.760174222036</v>
      </c>
      <c r="BQ406" s="15">
        <f ca="1">Inputs!$B$20*EXP($B$10-0.5*C$7^2+C$7*AJ406)</f>
        <v>3976.7840168787766</v>
      </c>
      <c r="BR406" s="15">
        <f t="shared" ca="1" si="239"/>
        <v>5770.8944335633196</v>
      </c>
      <c r="BS406" s="15">
        <f t="shared" ca="1" si="240"/>
        <v>7545.822965146609</v>
      </c>
      <c r="BT406" s="15">
        <f t="shared" ca="1" si="241"/>
        <v>10616.462343628196</v>
      </c>
      <c r="BU406" s="15">
        <f t="shared" ca="1" si="242"/>
        <v>17667.097449953995</v>
      </c>
      <c r="BV406" s="15">
        <f t="shared" ca="1" si="243"/>
        <v>29996.164856348991</v>
      </c>
      <c r="BW406" s="15">
        <f t="shared" ca="1" si="244"/>
        <v>44333.862521358729</v>
      </c>
      <c r="BX406" s="15">
        <f t="shared" ca="1" si="245"/>
        <v>56257.960392222769</v>
      </c>
      <c r="BY406" s="15">
        <f t="shared" ca="1" si="246"/>
        <v>79736.761961391559</v>
      </c>
      <c r="BZ406" s="15">
        <f t="shared" ca="1" si="247"/>
        <v>124801.36002083619</v>
      </c>
      <c r="CA406" s="15">
        <f t="shared" ca="1" si="248"/>
        <v>251202.79012692746</v>
      </c>
      <c r="CB406" s="15">
        <f ca="1">(AU406*DCF!C$10-DCF!C$5*MAX(AU406*DCF!C$10,0)-MAX(AU406-Inputs!$B$6,0)/Inputs!$B$10)*DCF!C$6</f>
        <v>1047.6721566105787</v>
      </c>
      <c r="CC406" s="15">
        <f ca="1">(AV406*DCF!D$10-DCF!D$5*MAX(AV406*DCF!D$10,0)-MAX(AV406-AU406,0)/Inputs!$B$10)*DCF!D$6</f>
        <v>1052.3312926615936</v>
      </c>
      <c r="CD406" s="15">
        <f ca="1">(AW406*DCF!E$10-DCF!E$5*MAX(AW406*DCF!E$10,0)-MAX(AW406-AV406,0)/Inputs!$B$10)*DCF!E$6</f>
        <v>1017.1200093572622</v>
      </c>
      <c r="CE406" s="15">
        <f ca="1">(AX406*DCF!F$10-DCF!F$5*MAX(AX406*DCF!F$10,0)-MAX(AX406-AW406,0)/Inputs!$B$10)*DCF!F$6</f>
        <v>1236.361061690533</v>
      </c>
      <c r="CF406" s="15">
        <f ca="1">(AY406*DCF!G$10-DCF!G$5*MAX(AY406*DCF!G$10,0)-MAX(AY406-AX406,0)/Inputs!$B$10)*DCF!G$6</f>
        <v>1241.6984965665845</v>
      </c>
      <c r="CG406" s="15">
        <f ca="1">(AZ406*DCF!H$10-DCF!H$5*MAX(AZ406*DCF!H$10,0)-MAX(AZ406-AY406,0)/Inputs!$B$10)*DCF!H$6</f>
        <v>1300.6153128998042</v>
      </c>
      <c r="CH406" s="15">
        <f ca="1">(BA406*DCF!I$10-DCF!I$5*MAX(BA406*DCF!I$10,0)-MAX(BA406-AZ406,0)/Inputs!$B$10)*DCF!I$6</f>
        <v>1605.3493737661599</v>
      </c>
      <c r="CI406" s="15">
        <f ca="1">(BB406*DCF!J$10-DCF!J$5*MAX(BB406*DCF!J$10,0)-MAX(BB406-BA406,0)/Inputs!$B$10)*DCF!J$6</f>
        <v>1868.6307351400264</v>
      </c>
      <c r="CJ406" s="15">
        <f ca="1">(BC406*DCF!K$10-DCF!K$5*MAX(BC406*DCF!K$10,0)-MAX(BC406-BB406,0)/Inputs!$B$10)*DCF!K$6</f>
        <v>1974.5780489499439</v>
      </c>
      <c r="CK406" s="15">
        <f ca="1">(BD406*DCF!L$10-DCF!L$5*MAX(BD406*DCF!L$10,0)-MAX(BD406-BC406,0)/Inputs!$B$10)*DCF!L$6</f>
        <v>2409.1786290114878</v>
      </c>
      <c r="CL406" s="15">
        <f ca="1">(BE406*DCF!M$10-DCF!M$5*MAX(BE406*DCF!M$10,0)-MAX(BE406-BD406,0)/Inputs!$B$10)*DCF!M$6</f>
        <v>2884.0057991133413</v>
      </c>
      <c r="CM406" s="15">
        <f ca="1">(BF406*DCF!C$28-DCF!C$5*MAX(BF406*DCF!C$28,0)-MAX(BF406-Inputs!$B$13,0)/Inputs!$B$17)*DCF!C$6</f>
        <v>3555.0227947939461</v>
      </c>
      <c r="CN406" s="15">
        <f ca="1">(BG406*DCF!D$28-DCF!D$5*MAX(BG406*DCF!D$28,0)-MAX(BG406-BF406,0)/Inputs!$B$17)*DCF!D$6</f>
        <v>3747.3912066082926</v>
      </c>
      <c r="CO406" s="15">
        <f ca="1">(BH406*DCF!E$28-DCF!E$5*MAX(BH406*DCF!E$28,0)-MAX(BH406-BG406,0)/Inputs!$B$17)*DCF!E$6</f>
        <v>4040.337245587762</v>
      </c>
      <c r="CP406" s="15">
        <f ca="1">(BI406*DCF!F$28-DCF!F$5*MAX(BI406*DCF!F$28,0)-MAX(BI406-BH406,0)/Inputs!$B$17)*DCF!F$6</f>
        <v>4181.1807297162386</v>
      </c>
      <c r="CQ406" s="15">
        <f ca="1">(BJ406*DCF!G$28-DCF!G$5*MAX(BJ406*DCF!G$28,0)-MAX(BJ406-BI406,0)/Inputs!$B$17)*DCF!G$6</f>
        <v>4255.3958452715651</v>
      </c>
      <c r="CR406" s="15">
        <f ca="1">(BK406*DCF!H$28-DCF!H$5*MAX(BK406*DCF!H$28,0)-MAX(BK406-BJ406,0)/Inputs!$B$17)*DCF!H$6</f>
        <v>4756.5076351097205</v>
      </c>
      <c r="CS406" s="15">
        <f ca="1">(BL406*DCF!I$28-DCF!I$5*MAX(BL406*DCF!I$28,0)-MAX(BL406-BK406,0)/Inputs!$B$17)*DCF!I$6</f>
        <v>5307.7777638563875</v>
      </c>
      <c r="CT406" s="15">
        <f ca="1">(BM406*DCF!J$28-DCF!J$5*MAX(BM406*DCF!J$28,0)-MAX(BM406-BL406,0)/Inputs!$B$17)*DCF!J$6</f>
        <v>6012.4480971328858</v>
      </c>
      <c r="CU406" s="15">
        <f ca="1">(BN406*DCF!K$28-DCF!K$5*MAX(BN406*DCF!K$28,0)-MAX(BN406-BM406,0)/Inputs!$B$17)*DCF!K$6</f>
        <v>6967.2241822565229</v>
      </c>
      <c r="CV406" s="15">
        <f ca="1">(BO406*DCF!L$28-DCF!L$5*MAX(BO406*DCF!L$28,0)-MAX(BO406-BN406,0)/Inputs!$B$17)*DCF!L$6</f>
        <v>7898.6132107323756</v>
      </c>
      <c r="CW406" s="15">
        <f ca="1">(BP406*DCF!M$28-DCF!M$5*MAX(BP406*DCF!M$28,0)-MAX(BP406-BO406,0)/Inputs!$B$17)*DCF!M$6</f>
        <v>8923.8069840302505</v>
      </c>
      <c r="CX406" s="15">
        <f ca="1">(BQ406*DCF!C$46-DCF!C$5*MAX(BQ406*DCF!C$46,0)-MAX(BQ406-Inputs!$B$20,0)/Inputs!$B$24)*DCF!C$6</f>
        <v>-1276.7556698929166</v>
      </c>
      <c r="CY406" s="15">
        <f ca="1">(BR406*DCF!D$46-DCF!D$5*MAX(BR406*DCF!D$46,0)-MAX(BR406-BQ406,0)/Inputs!$B$24)*DCF!D$6</f>
        <v>-1750.4891231421025</v>
      </c>
      <c r="CZ406" s="15">
        <f ca="1">(BS406*DCF!E$46-DCF!E$5*MAX(BS406*DCF!E$46,0)-MAX(BS406-BR406,0)/Inputs!$B$24)*DCF!E$6</f>
        <v>-1591.9346680325975</v>
      </c>
      <c r="DA406" s="15">
        <f ca="1">(BT406*DCF!F$46-DCF!F$5*MAX(BT406*DCF!F$46,0)-MAX(BT406-BS406,0)/Inputs!$B$24)*DCF!F$6</f>
        <v>-1891.2747782789306</v>
      </c>
      <c r="DB406" s="15">
        <f ca="1">(BU406*DCF!G$46-DCF!G$5*MAX(BU406*DCF!G$46,0)-MAX(BU406-BT406,0)/Inputs!$B$24)*DCF!G$6</f>
        <v>-2965.9805985216581</v>
      </c>
      <c r="DC406" s="15">
        <f ca="1">(BV406*DCF!H$46-DCF!H$5*MAX(BV406*DCF!H$46,0)-MAX(BV406-BU406,0)/Inputs!$B$24)*DCF!H$6</f>
        <v>-3831.1821550879226</v>
      </c>
      <c r="DD406" s="15">
        <f ca="1">(BW406*DCF!I$46-DCF!I$5*MAX(BW406*DCF!I$46,0)-MAX(BW406-BV406,0)/Inputs!$B$24)*DCF!I$6</f>
        <v>-3091.8906004868386</v>
      </c>
      <c r="DE406" s="15">
        <f ca="1">(BX406*DCF!J$46-DCF!J$5*MAX(BX406*DCF!J$46,0)-MAX(BX406-BW406,0)/Inputs!$B$24)*DCF!J$6</f>
        <v>-802.21012230150393</v>
      </c>
      <c r="DF406" s="15">
        <f ca="1">(BY406*DCF!K$46-DCF!K$5*MAX(BY406*DCF!K$46,0)-MAX(BY406-BX406,0)/Inputs!$B$24)*DCF!K$6</f>
        <v>-1196.8512646847641</v>
      </c>
      <c r="DG406" s="15">
        <f ca="1">(BZ406*DCF!L$46-DCF!L$5*MAX(BZ406*DCF!L$46,0)-MAX(BZ406-BY406,0)/Inputs!$B$24)*DCF!L$6</f>
        <v>-1571.327104681071</v>
      </c>
      <c r="DH406" s="15">
        <f ca="1">(CA406*DCF!M$46-DCF!M$5*MAX(CA406*DCF!M$46,0)-MAX(CA406-BZ406,0)/Inputs!$B$24)*DCF!M$6</f>
        <v>-6731.6898320608916</v>
      </c>
      <c r="DI406" s="15">
        <f ca="1">SUM(CB406:CL406)+BE406*DCF!M$10*(1+Inputs!$B$30)*(1-Inputs!$B$33)*(1-Inputs!$B$30/Inputs!$B$31)/(Inputs!$B$29-Inputs!$B$30)*DCF!M$6</f>
        <v>88472.352672375069</v>
      </c>
      <c r="DJ406" s="15">
        <f ca="1">SUM(CM406:CW406)+BP406*DCF!M$28*(1+Inputs!$B$30)*(1-Inputs!$B$33)*(1-Inputs!$B$30/Inputs!$B$31)/(Inputs!$B$29-Inputs!$B$30)*DCF!M$6</f>
        <v>260830.69705578324</v>
      </c>
      <c r="DK406" s="15">
        <f ca="1">SUM(CX406:DH406)+CA406*DCF!M$46*(1+Inputs!$B$30)*(1-Inputs!$B$33)*(1-Inputs!$B$30/Inputs!$B$31)/(Inputs!$B$29-Inputs!$B$30)*DCF!M$6</f>
        <v>361687.68449185567</v>
      </c>
      <c r="DM406" s="15">
        <f ca="1">DI406+DJ406+DK406+Inputs!$B$34+Inputs!$B$36-Inputs!$B$35</f>
        <v>787841.73422001395</v>
      </c>
    </row>
    <row r="407" spans="1:117" x14ac:dyDescent="0.75">
      <c r="A407" s="11">
        <v>394</v>
      </c>
      <c r="C407" s="24">
        <f t="shared" ca="1" si="249"/>
        <v>0.8267930019852614</v>
      </c>
      <c r="D407" s="24">
        <f t="shared" ca="1" si="249"/>
        <v>-0.82320257010088205</v>
      </c>
      <c r="E407" s="24">
        <f t="shared" ca="1" si="249"/>
        <v>0.2309656329873046</v>
      </c>
      <c r="F407" s="24">
        <f t="shared" ca="1" si="249"/>
        <v>-0.59429617131261558</v>
      </c>
      <c r="G407" s="24">
        <f t="shared" ca="1" si="249"/>
        <v>-0.20709071206474913</v>
      </c>
      <c r="H407" s="24">
        <f t="shared" ca="1" si="249"/>
        <v>-0.4874190765671661</v>
      </c>
      <c r="I407" s="24">
        <f t="shared" ca="1" si="249"/>
        <v>-8.496514661455222E-2</v>
      </c>
      <c r="J407" s="24">
        <f t="shared" ca="1" si="249"/>
        <v>-1.3705013681793063</v>
      </c>
      <c r="K407" s="24">
        <f t="shared" ca="1" si="249"/>
        <v>-0.62375896416214549</v>
      </c>
      <c r="L407" s="24">
        <f t="shared" ca="1" si="249"/>
        <v>-0.84581139407963546</v>
      </c>
      <c r="M407" s="24">
        <f t="shared" ca="1" si="249"/>
        <v>-3.0729294986572007</v>
      </c>
      <c r="N407" s="24">
        <f ca="1">SQRT(Inputs!$B$38)*C407+SQRT(1-Inputs!$B$38)*_xlfn.NORM.S.INV(RAND())</f>
        <v>0.28450183493668879</v>
      </c>
      <c r="O407" s="24">
        <f ca="1">SQRT(Inputs!$B$38)*D407+SQRT(1-Inputs!$B$38)*_xlfn.NORM.S.INV(RAND())</f>
        <v>1.2540122451639846</v>
      </c>
      <c r="P407" s="24">
        <f ca="1">SQRT(Inputs!$B$38)*E407+SQRT(1-Inputs!$B$38)*_xlfn.NORM.S.INV(RAND())</f>
        <v>-0.7445086382989361</v>
      </c>
      <c r="Q407" s="24">
        <f ca="1">SQRT(Inputs!$B$38)*F407+SQRT(1-Inputs!$B$38)*_xlfn.NORM.S.INV(RAND())</f>
        <v>-0.65963641154428831</v>
      </c>
      <c r="R407" s="24">
        <f ca="1">SQRT(Inputs!$B$38)*G407+SQRT(1-Inputs!$B$38)*_xlfn.NORM.S.INV(RAND())</f>
        <v>-1.0407946624111171</v>
      </c>
      <c r="S407" s="24">
        <f ca="1">SQRT(Inputs!$B$38)*H407+SQRT(1-Inputs!$B$38)*_xlfn.NORM.S.INV(RAND())</f>
        <v>-0.92716180117887603</v>
      </c>
      <c r="T407" s="24">
        <f ca="1">SQRT(Inputs!$B$38)*I407+SQRT(1-Inputs!$B$38)*_xlfn.NORM.S.INV(RAND())</f>
        <v>0.21706528227393038</v>
      </c>
      <c r="U407" s="24">
        <f ca="1">SQRT(Inputs!$B$38)*J407+SQRT(1-Inputs!$B$38)*_xlfn.NORM.S.INV(RAND())</f>
        <v>2.0028298804140698E-2</v>
      </c>
      <c r="V407" s="24">
        <f ca="1">SQRT(Inputs!$B$38)*K407+SQRT(1-Inputs!$B$38)*_xlfn.NORM.S.INV(RAND())</f>
        <v>-0.46595256246942934</v>
      </c>
      <c r="W407" s="24">
        <f ca="1">SQRT(Inputs!$B$38)*L407+SQRT(1-Inputs!$B$38)*_xlfn.NORM.S.INV(RAND())</f>
        <v>0.45660333712495388</v>
      </c>
      <c r="X407" s="24">
        <f ca="1">SQRT(Inputs!$B$38)*M407+SQRT(1-Inputs!$B$38)*_xlfn.NORM.S.INV(RAND())</f>
        <v>-0.50093845908241441</v>
      </c>
      <c r="Y407" s="24">
        <f ca="1">SQRT(Inputs!$B$38)*C407+SQRT(1-Inputs!$B$38)*_xlfn.NORM.S.INV(RAND())</f>
        <v>0.41049869319148818</v>
      </c>
      <c r="Z407" s="24">
        <f ca="1">SQRT(Inputs!$B$38)*D407+SQRT(1-Inputs!$B$38)*_xlfn.NORM.S.INV(RAND())</f>
        <v>-0.79209927278456749</v>
      </c>
      <c r="AA407" s="24">
        <f ca="1">SQRT(Inputs!$B$38)*E407+SQRT(1-Inputs!$B$38)*_xlfn.NORM.S.INV(RAND())</f>
        <v>6.4352581476819784E-2</v>
      </c>
      <c r="AB407" s="24">
        <f ca="1">SQRT(Inputs!$B$38)*F407+SQRT(1-Inputs!$B$38)*_xlfn.NORM.S.INV(RAND())</f>
        <v>0.13094979135456764</v>
      </c>
      <c r="AC407" s="24">
        <f ca="1">SQRT(Inputs!$B$38)*G407+SQRT(1-Inputs!$B$38)*_xlfn.NORM.S.INV(RAND())</f>
        <v>0.9902384425140689</v>
      </c>
      <c r="AD407" s="24">
        <f ca="1">SQRT(Inputs!$B$38)*H407+SQRT(1-Inputs!$B$38)*_xlfn.NORM.S.INV(RAND())</f>
        <v>1.2879902637575309</v>
      </c>
      <c r="AE407" s="24">
        <f ca="1">SQRT(Inputs!$B$38)*I407+SQRT(1-Inputs!$B$38)*_xlfn.NORM.S.INV(RAND())</f>
        <v>-0.86371848044204602</v>
      </c>
      <c r="AF407" s="24">
        <f ca="1">SQRT(Inputs!$B$38)*J407+SQRT(1-Inputs!$B$38)*_xlfn.NORM.S.INV(RAND())</f>
        <v>0.15088504638720823</v>
      </c>
      <c r="AG407" s="24">
        <f ca="1">SQRT(Inputs!$B$38)*K407+SQRT(1-Inputs!$B$38)*_xlfn.NORM.S.INV(RAND())</f>
        <v>0.16206196529122097</v>
      </c>
      <c r="AH407" s="24">
        <f ca="1">SQRT(Inputs!$B$38)*L407+SQRT(1-Inputs!$B$38)*_xlfn.NORM.S.INV(RAND())</f>
        <v>-7.4185318978507553E-2</v>
      </c>
      <c r="AI407" s="24">
        <f ca="1">SQRT(Inputs!$B$38)*M407+SQRT(1-Inputs!$B$38)*_xlfn.NORM.S.INV(RAND())</f>
        <v>-1.6831920926553159</v>
      </c>
      <c r="AJ407" s="24">
        <f ca="1">SQRT(Inputs!$B$38)*C407+SQRT(1-Inputs!$B$38)*_xlfn.NORM.S.INV(RAND())</f>
        <v>0.7671548548357181</v>
      </c>
      <c r="AK407" s="24">
        <f ca="1">SQRT(Inputs!$B$38)*D407+SQRT(1-Inputs!$B$38)*_xlfn.NORM.S.INV(RAND())</f>
        <v>0.73836093564524496</v>
      </c>
      <c r="AL407" s="24">
        <f ca="1">SQRT(Inputs!$B$38)*E407+SQRT(1-Inputs!$B$38)*_xlfn.NORM.S.INV(RAND())</f>
        <v>0.80509049477514327</v>
      </c>
      <c r="AM407" s="24">
        <f ca="1">SQRT(Inputs!$B$38)*F407+SQRT(1-Inputs!$B$38)*_xlfn.NORM.S.INV(RAND())</f>
        <v>1.8679547881096492E-2</v>
      </c>
      <c r="AN407" s="24">
        <f ca="1">SQRT(Inputs!$B$38)*G407+SQRT(1-Inputs!$B$38)*_xlfn.NORM.S.INV(RAND())</f>
        <v>-3.60102044479918E-3</v>
      </c>
      <c r="AO407" s="24">
        <f ca="1">SQRT(Inputs!$B$38)*H407+SQRT(1-Inputs!$B$38)*_xlfn.NORM.S.INV(RAND())</f>
        <v>-0.46480460953880254</v>
      </c>
      <c r="AP407" s="24">
        <f ca="1">SQRT(Inputs!$B$38)*I407+SQRT(1-Inputs!$B$38)*_xlfn.NORM.S.INV(RAND())</f>
        <v>-1.5121684878322841</v>
      </c>
      <c r="AQ407" s="24">
        <f ca="1">SQRT(Inputs!$B$38)*J407+SQRT(1-Inputs!$B$38)*_xlfn.NORM.S.INV(RAND())</f>
        <v>0.52585979910475655</v>
      </c>
      <c r="AR407" s="24">
        <f ca="1">SQRT(Inputs!$B$38)*K407+SQRT(1-Inputs!$B$38)*_xlfn.NORM.S.INV(RAND())</f>
        <v>-0.95575293718039611</v>
      </c>
      <c r="AS407" s="24">
        <f ca="1">SQRT(Inputs!$B$38)*L407+SQRT(1-Inputs!$B$38)*_xlfn.NORM.S.INV(RAND())</f>
        <v>-6.1244257925942458E-2</v>
      </c>
      <c r="AT407" s="24">
        <f ca="1">SQRT(Inputs!$B$38)*M407+SQRT(1-Inputs!$B$38)*_xlfn.NORM.S.INV(RAND())</f>
        <v>-2.5104483623518346</v>
      </c>
      <c r="AU407" s="15">
        <f ca="1">Inputs!$B$6*EXP($B$8-0.5*C$5^2+C$5*N407)</f>
        <v>5196.1102880864873</v>
      </c>
      <c r="AV407" s="15">
        <f t="shared" ca="1" si="219"/>
        <v>7605.5111836565802</v>
      </c>
      <c r="AW407" s="15">
        <f t="shared" ca="1" si="220"/>
        <v>8387.5509073004778</v>
      </c>
      <c r="AX407" s="15">
        <f t="shared" ca="1" si="221"/>
        <v>9430.2844163740265</v>
      </c>
      <c r="AY407" s="15">
        <f t="shared" ca="1" si="222"/>
        <v>10205.699750026486</v>
      </c>
      <c r="AZ407" s="15">
        <f t="shared" ca="1" si="223"/>
        <v>11270.365806445467</v>
      </c>
      <c r="BA407" s="15">
        <f t="shared" ca="1" si="224"/>
        <v>14108.959675120253</v>
      </c>
      <c r="BB407" s="15">
        <f t="shared" ca="1" si="225"/>
        <v>17308.362491347136</v>
      </c>
      <c r="BC407" s="15">
        <f t="shared" ca="1" si="226"/>
        <v>20265.997750172275</v>
      </c>
      <c r="BD407" s="15">
        <f t="shared" ca="1" si="227"/>
        <v>25911.063554983222</v>
      </c>
      <c r="BE407" s="15">
        <f t="shared" ca="1" si="228"/>
        <v>30334.591160328466</v>
      </c>
      <c r="BF407" s="15">
        <f ca="1">Inputs!$B$13*EXP($B$9-0.5*C$6^2+C$6*Y407)</f>
        <v>15003.662980761359</v>
      </c>
      <c r="BG407" s="15">
        <f t="shared" ca="1" si="229"/>
        <v>15850.212431293996</v>
      </c>
      <c r="BH407" s="15">
        <f t="shared" ca="1" si="230"/>
        <v>19573.851888217716</v>
      </c>
      <c r="BI407" s="15">
        <f t="shared" ca="1" si="231"/>
        <v>24449.197191186235</v>
      </c>
      <c r="BJ407" s="15">
        <f t="shared" ca="1" si="232"/>
        <v>34571.841909493371</v>
      </c>
      <c r="BK407" s="15">
        <f t="shared" ca="1" si="233"/>
        <v>50562.791344808778</v>
      </c>
      <c r="BL407" s="15">
        <f t="shared" ca="1" si="234"/>
        <v>55533.194548693355</v>
      </c>
      <c r="BM407" s="15">
        <f t="shared" ca="1" si="235"/>
        <v>69553.862476364287</v>
      </c>
      <c r="BN407" s="15">
        <f t="shared" ca="1" si="236"/>
        <v>87220.085473291387</v>
      </c>
      <c r="BO407" s="15">
        <f t="shared" ca="1" si="237"/>
        <v>106393.88455568372</v>
      </c>
      <c r="BP407" s="15">
        <f t="shared" ca="1" si="238"/>
        <v>108215.34390988259</v>
      </c>
      <c r="BQ407" s="15">
        <f ca="1">Inputs!$B$20*EXP($B$10-0.5*C$7^2+C$7*AJ407)</f>
        <v>5630.9037481932382</v>
      </c>
      <c r="BR407" s="15">
        <f t="shared" ca="1" si="239"/>
        <v>9659.4831813502169</v>
      </c>
      <c r="BS407" s="15">
        <f t="shared" ca="1" si="240"/>
        <v>16668.684391702671</v>
      </c>
      <c r="BT407" s="15">
        <f t="shared" ca="1" si="241"/>
        <v>23095.38857094802</v>
      </c>
      <c r="BU407" s="15">
        <f t="shared" ca="1" si="242"/>
        <v>31979.560807512931</v>
      </c>
      <c r="BV407" s="15">
        <f t="shared" ca="1" si="243"/>
        <v>40069.181569283071</v>
      </c>
      <c r="BW407" s="15">
        <f t="shared" ca="1" si="244"/>
        <v>40600.100277944352</v>
      </c>
      <c r="BX407" s="15">
        <f t="shared" ca="1" si="245"/>
        <v>63099.126986514944</v>
      </c>
      <c r="BY407" s="15">
        <f t="shared" ca="1" si="246"/>
        <v>73637.561700831546</v>
      </c>
      <c r="BZ407" s="15">
        <f t="shared" ca="1" si="247"/>
        <v>102167.03708802667</v>
      </c>
      <c r="CA407" s="15">
        <f t="shared" ca="1" si="248"/>
        <v>91865.146354539262</v>
      </c>
      <c r="CB407" s="15">
        <f ca="1">(AU407*DCF!C$10-DCF!C$5*MAX(AU407*DCF!C$10,0)-MAX(AU407-Inputs!$B$6,0)/Inputs!$B$10)*DCF!C$6</f>
        <v>1041.40676261729</v>
      </c>
      <c r="CC407" s="15">
        <f ca="1">(AV407*DCF!D$10-DCF!D$5*MAX(AV407*DCF!D$10,0)-MAX(AV407-AU407,0)/Inputs!$B$10)*DCF!D$6</f>
        <v>1266.3224754856328</v>
      </c>
      <c r="CD407" s="15">
        <f ca="1">(AW407*DCF!E$10-DCF!E$5*MAX(AW407*DCF!E$10,0)-MAX(AW407-AV407,0)/Inputs!$B$10)*DCF!E$6</f>
        <v>1760.4042545812165</v>
      </c>
      <c r="CE407" s="15">
        <f ca="1">(AX407*DCF!F$10-DCF!F$5*MAX(AX407*DCF!F$10,0)-MAX(AX407-AW407,0)/Inputs!$B$10)*DCF!F$6</f>
        <v>1841.649068365783</v>
      </c>
      <c r="CF407" s="15">
        <f ca="1">(AY407*DCF!G$10-DCF!G$5*MAX(AY407*DCF!G$10,0)-MAX(AY407-AX407,0)/Inputs!$B$10)*DCF!G$6</f>
        <v>1953.7326027808458</v>
      </c>
      <c r="CG407" s="15">
        <f ca="1">(AZ407*DCF!H$10-DCF!H$5*MAX(AZ407*DCF!H$10,0)-MAX(AZ407-AY407,0)/Inputs!$B$10)*DCF!H$6</f>
        <v>1999.0990603712207</v>
      </c>
      <c r="CH407" s="15">
        <f ca="1">(BA407*DCF!I$10-DCF!I$5*MAX(BA407*DCF!I$10,0)-MAX(BA407-AZ407,0)/Inputs!$B$10)*DCF!I$6</f>
        <v>2111.5633864249803</v>
      </c>
      <c r="CI407" s="15">
        <f ca="1">(BB407*DCF!J$10-DCF!J$5*MAX(BB407*DCF!J$10,0)-MAX(BB407-BA407,0)/Inputs!$B$10)*DCF!J$6</f>
        <v>2485.3383896574883</v>
      </c>
      <c r="CJ407" s="15">
        <f ca="1">(BC407*DCF!K$10-DCF!K$5*MAX(BC407*DCF!K$10,0)-MAX(BC407-BB407,0)/Inputs!$B$10)*DCF!K$6</f>
        <v>2848.4762512274874</v>
      </c>
      <c r="CK407" s="15">
        <f ca="1">(BD407*DCF!L$10-DCF!L$5*MAX(BD407*DCF!L$10,0)-MAX(BD407-BC407,0)/Inputs!$B$10)*DCF!L$6</f>
        <v>3177.8826978833345</v>
      </c>
      <c r="CL407" s="15">
        <f ca="1">(BE407*DCF!M$10-DCF!M$5*MAX(BE407*DCF!M$10,0)-MAX(BE407-BD407,0)/Inputs!$B$10)*DCF!M$6</f>
        <v>3752.1655242959837</v>
      </c>
      <c r="CM407" s="15">
        <f ca="1">(BF407*DCF!C$28-DCF!C$5*MAX(BF407*DCF!C$28,0)-MAX(BF407-Inputs!$B$13,0)/Inputs!$B$17)*DCF!C$6</f>
        <v>3743.7625063493529</v>
      </c>
      <c r="CN407" s="15">
        <f ca="1">(BG407*DCF!D$28-DCF!D$5*MAX(BG407*DCF!D$28,0)-MAX(BG407-BF407,0)/Inputs!$B$17)*DCF!D$6</f>
        <v>4487.645315538115</v>
      </c>
      <c r="CO407" s="15">
        <f ca="1">(BH407*DCF!E$28-DCF!E$5*MAX(BH407*DCF!E$28,0)-MAX(BH407-BG407,0)/Inputs!$B$17)*DCF!E$6</f>
        <v>4809.7853135566129</v>
      </c>
      <c r="CP407" s="15">
        <f ca="1">(BI407*DCF!F$28-DCF!F$5*MAX(BI407*DCF!F$28,0)-MAX(BI407-BH407,0)/Inputs!$B$17)*DCF!F$6</f>
        <v>5749.6793513497896</v>
      </c>
      <c r="CQ407" s="15">
        <f ca="1">(BJ407*DCF!G$28-DCF!G$5*MAX(BJ407*DCF!G$28,0)-MAX(BJ407-BI407,0)/Inputs!$B$17)*DCF!G$6</f>
        <v>7267.3978371271296</v>
      </c>
      <c r="CR407" s="15">
        <f ca="1">(BK407*DCF!H$28-DCF!H$5*MAX(BK407*DCF!H$28,0)-MAX(BK407-BJ407,0)/Inputs!$B$17)*DCF!H$6</f>
        <v>10020.191365678706</v>
      </c>
      <c r="CS407" s="15">
        <f ca="1">(BL407*DCF!I$28-DCF!I$5*MAX(BL407*DCF!I$28,0)-MAX(BL407-BK407,0)/Inputs!$B$17)*DCF!I$6</f>
        <v>12345.394119336175</v>
      </c>
      <c r="CT407" s="15">
        <f ca="1">(BM407*DCF!J$28-DCF!J$5*MAX(BM407*DCF!J$28,0)-MAX(BM407-BL407,0)/Inputs!$B$17)*DCF!J$6</f>
        <v>13657.259410425217</v>
      </c>
      <c r="CU407" s="15">
        <f ca="1">(BN407*DCF!K$28-DCF!K$5*MAX(BN407*DCF!K$28,0)-MAX(BN407-BM407,0)/Inputs!$B$17)*DCF!K$6</f>
        <v>16255.542628571011</v>
      </c>
      <c r="CV407" s="15">
        <f ca="1">(BO407*DCF!L$28-DCF!L$5*MAX(BO407*DCF!L$28,0)-MAX(BO407-BN407,0)/Inputs!$B$17)*DCF!L$6</f>
        <v>19058.265824837363</v>
      </c>
      <c r="CW407" s="15">
        <f ca="1">(BP407*DCF!M$28-DCF!M$5*MAX(BP407*DCF!M$28,0)-MAX(BP407-BO407,0)/Inputs!$B$17)*DCF!M$6</f>
        <v>20170.385899736186</v>
      </c>
      <c r="CX407" s="15">
        <f ca="1">(BQ407*DCF!C$46-DCF!C$5*MAX(BQ407*DCF!C$46,0)-MAX(BQ407-Inputs!$B$20,0)/Inputs!$B$24)*DCF!C$6</f>
        <v>-2422.7970541754535</v>
      </c>
      <c r="CY407" s="15">
        <f ca="1">(BR407*DCF!D$46-DCF!D$5*MAX(BR407*DCF!D$46,0)-MAX(BR407-BQ407,0)/Inputs!$B$24)*DCF!D$6</f>
        <v>-3367.6099208794399</v>
      </c>
      <c r="CZ407" s="15">
        <f ca="1">(BS407*DCF!E$46-DCF!E$5*MAX(BS407*DCF!E$46,0)-MAX(BS407-BR407,0)/Inputs!$B$24)*DCF!E$6</f>
        <v>-4733.9351085394428</v>
      </c>
      <c r="DA407" s="15">
        <f ca="1">(BT407*DCF!F$46-DCF!F$5*MAX(BT407*DCF!F$46,0)-MAX(BT407-BS407,0)/Inputs!$B$24)*DCF!F$6</f>
        <v>-4022.1183712020566</v>
      </c>
      <c r="DB407" s="15">
        <f ca="1">(BU407*DCF!G$46-DCF!G$5*MAX(BU407*DCF!G$46,0)-MAX(BU407-BT407,0)/Inputs!$B$24)*DCF!G$6</f>
        <v>-4064.1892522372409</v>
      </c>
      <c r="DC407" s="15">
        <f ca="1">(BV407*DCF!H$46-DCF!H$5*MAX(BV407*DCF!H$46,0)-MAX(BV407-BU407,0)/Inputs!$B$24)*DCF!H$6</f>
        <v>-2513.8000857913057</v>
      </c>
      <c r="DD407" s="15">
        <f ca="1">(BW407*DCF!I$46-DCF!I$5*MAX(BW407*DCF!I$46,0)-MAX(BW407-BV407,0)/Inputs!$B$24)*DCF!I$6</f>
        <v>785.2688290086619</v>
      </c>
      <c r="DE407" s="15">
        <f ca="1">(BX407*DCF!J$46-DCF!J$5*MAX(BX407*DCF!J$46,0)-MAX(BX407-BW407,0)/Inputs!$B$24)*DCF!J$6</f>
        <v>-3319.540465216754</v>
      </c>
      <c r="DF407" s="15">
        <f ca="1">(BY407*DCF!K$46-DCF!K$5*MAX(BY407*DCF!K$46,0)-MAX(BY407-BX407,0)/Inputs!$B$24)*DCF!K$6</f>
        <v>1624.7872340904535</v>
      </c>
      <c r="DG407" s="15">
        <f ca="1">(BZ407*DCF!L$46-DCF!L$5*MAX(BZ407*DCF!L$46,0)-MAX(BZ407-BY407,0)/Inputs!$B$24)*DCF!L$6</f>
        <v>606.02007395396959</v>
      </c>
      <c r="DH407" s="15">
        <f ca="1">(CA407*DCF!M$46-DCF!M$5*MAX(CA407*DCF!M$46,0)-MAX(CA407-BZ407,0)/Inputs!$B$24)*DCF!M$6</f>
        <v>7201.8668548352971</v>
      </c>
      <c r="DI407" s="15">
        <f ca="1">SUM(CB407:CL407)+BE407*DCF!M$10*(1+Inputs!$B$30)*(1-Inputs!$B$33)*(1-Inputs!$B$30/Inputs!$B$31)/(Inputs!$B$29-Inputs!$B$30)*DCF!M$6</f>
        <v>108659.60880632619</v>
      </c>
      <c r="DJ407" s="15">
        <f ca="1">SUM(CM407:CW407)+BP407*DCF!M$28*(1+Inputs!$B$30)*(1-Inputs!$B$33)*(1-Inputs!$B$30/Inputs!$B$31)/(Inputs!$B$29-Inputs!$B$30)*DCF!M$6</f>
        <v>519118.28704048222</v>
      </c>
      <c r="DK407" s="15">
        <f ca="1">SUM(CX407:DH407)+CA407*DCF!M$46*(1+Inputs!$B$30)*(1-Inputs!$B$33)*(1-Inputs!$B$30/Inputs!$B$31)/(Inputs!$B$29-Inputs!$B$30)*DCF!M$6</f>
        <v>127808.35112022572</v>
      </c>
      <c r="DM407" s="15">
        <f ca="1">DI407+DJ407+DK407+Inputs!$B$34+Inputs!$B$36-Inputs!$B$35</f>
        <v>832437.24696703418</v>
      </c>
    </row>
    <row r="408" spans="1:117" x14ac:dyDescent="0.75">
      <c r="A408" s="11">
        <v>395</v>
      </c>
      <c r="C408" s="24">
        <f t="shared" ca="1" si="249"/>
        <v>1.5894411240016677</v>
      </c>
      <c r="D408" s="24">
        <f t="shared" ca="1" si="249"/>
        <v>-0.83636998200571488</v>
      </c>
      <c r="E408" s="24">
        <f t="shared" ca="1" si="249"/>
        <v>0.35577546506310126</v>
      </c>
      <c r="F408" s="24">
        <f t="shared" ca="1" si="249"/>
        <v>1.2507631147857134</v>
      </c>
      <c r="G408" s="24">
        <f t="shared" ca="1" si="249"/>
        <v>0.6037329393970563</v>
      </c>
      <c r="H408" s="24">
        <f t="shared" ca="1" si="249"/>
        <v>-0.69349661800828877</v>
      </c>
      <c r="I408" s="24">
        <f t="shared" ca="1" si="249"/>
        <v>-0.91798528144632496</v>
      </c>
      <c r="J408" s="24">
        <f t="shared" ca="1" si="249"/>
        <v>1.7067149901446956</v>
      </c>
      <c r="K408" s="24">
        <f t="shared" ca="1" si="249"/>
        <v>0.66838991433334016</v>
      </c>
      <c r="L408" s="24">
        <f t="shared" ca="1" si="249"/>
        <v>-0.82524260629388835</v>
      </c>
      <c r="M408" s="24">
        <f t="shared" ca="1" si="249"/>
        <v>-0.14966387545418477</v>
      </c>
      <c r="N408" s="24">
        <f ca="1">SQRT(Inputs!$B$38)*C408+SQRT(1-Inputs!$B$38)*_xlfn.NORM.S.INV(RAND())</f>
        <v>2.0011325966497093</v>
      </c>
      <c r="O408" s="24">
        <f ca="1">SQRT(Inputs!$B$38)*D408+SQRT(1-Inputs!$B$38)*_xlfn.NORM.S.INV(RAND())</f>
        <v>-1.200857138124209</v>
      </c>
      <c r="P408" s="24">
        <f ca="1">SQRT(Inputs!$B$38)*E408+SQRT(1-Inputs!$B$38)*_xlfn.NORM.S.INV(RAND())</f>
        <v>0.45166366002898095</v>
      </c>
      <c r="Q408" s="24">
        <f ca="1">SQRT(Inputs!$B$38)*F408+SQRT(1-Inputs!$B$38)*_xlfn.NORM.S.INV(RAND())</f>
        <v>1.8878520796088387</v>
      </c>
      <c r="R408" s="24">
        <f ca="1">SQRT(Inputs!$B$38)*G408+SQRT(1-Inputs!$B$38)*_xlfn.NORM.S.INV(RAND())</f>
        <v>0.91343034220756159</v>
      </c>
      <c r="S408" s="24">
        <f ca="1">SQRT(Inputs!$B$38)*H408+SQRT(1-Inputs!$B$38)*_xlfn.NORM.S.INV(RAND())</f>
        <v>-0.1779423915189115</v>
      </c>
      <c r="T408" s="24">
        <f ca="1">SQRT(Inputs!$B$38)*I408+SQRT(1-Inputs!$B$38)*_xlfn.NORM.S.INV(RAND())</f>
        <v>-0.86672442799706295</v>
      </c>
      <c r="U408" s="24">
        <f ca="1">SQRT(Inputs!$B$38)*J408+SQRT(1-Inputs!$B$38)*_xlfn.NORM.S.INV(RAND())</f>
        <v>0.63584864101913063</v>
      </c>
      <c r="V408" s="24">
        <f ca="1">SQRT(Inputs!$B$38)*K408+SQRT(1-Inputs!$B$38)*_xlfn.NORM.S.INV(RAND())</f>
        <v>1.2467013995966123</v>
      </c>
      <c r="W408" s="24">
        <f ca="1">SQRT(Inputs!$B$38)*L408+SQRT(1-Inputs!$B$38)*_xlfn.NORM.S.INV(RAND())</f>
        <v>-0.82723983232572351</v>
      </c>
      <c r="X408" s="24">
        <f ca="1">SQRT(Inputs!$B$38)*M408+SQRT(1-Inputs!$B$38)*_xlfn.NORM.S.INV(RAND())</f>
        <v>-1.2056316350057596</v>
      </c>
      <c r="Y408" s="24">
        <f ca="1">SQRT(Inputs!$B$38)*C408+SQRT(1-Inputs!$B$38)*_xlfn.NORM.S.INV(RAND())</f>
        <v>0.19700829909666862</v>
      </c>
      <c r="Z408" s="24">
        <f ca="1">SQRT(Inputs!$B$38)*D408+SQRT(1-Inputs!$B$38)*_xlfn.NORM.S.INV(RAND())</f>
        <v>-1.4113329836280328</v>
      </c>
      <c r="AA408" s="24">
        <f ca="1">SQRT(Inputs!$B$38)*E408+SQRT(1-Inputs!$B$38)*_xlfn.NORM.S.INV(RAND())</f>
        <v>-1.597153541641362</v>
      </c>
      <c r="AB408" s="24">
        <f ca="1">SQRT(Inputs!$B$38)*F408+SQRT(1-Inputs!$B$38)*_xlfn.NORM.S.INV(RAND())</f>
        <v>1.7760131067879734</v>
      </c>
      <c r="AC408" s="24">
        <f ca="1">SQRT(Inputs!$B$38)*G408+SQRT(1-Inputs!$B$38)*_xlfn.NORM.S.INV(RAND())</f>
        <v>1.7109343990811932E-2</v>
      </c>
      <c r="AD408" s="24">
        <f ca="1">SQRT(Inputs!$B$38)*H408+SQRT(1-Inputs!$B$38)*_xlfn.NORM.S.INV(RAND())</f>
        <v>-0.59997662637305682</v>
      </c>
      <c r="AE408" s="24">
        <f ca="1">SQRT(Inputs!$B$38)*I408+SQRT(1-Inputs!$B$38)*_xlfn.NORM.S.INV(RAND())</f>
        <v>0.3527988955966419</v>
      </c>
      <c r="AF408" s="24">
        <f ca="1">SQRT(Inputs!$B$38)*J408+SQRT(1-Inputs!$B$38)*_xlfn.NORM.S.INV(RAND())</f>
        <v>1.1851979339408441</v>
      </c>
      <c r="AG408" s="24">
        <f ca="1">SQRT(Inputs!$B$38)*K408+SQRT(1-Inputs!$B$38)*_xlfn.NORM.S.INV(RAND())</f>
        <v>1.2771622149026802</v>
      </c>
      <c r="AH408" s="24">
        <f ca="1">SQRT(Inputs!$B$38)*L408+SQRT(1-Inputs!$B$38)*_xlfn.NORM.S.INV(RAND())</f>
        <v>-0.84173060201837369</v>
      </c>
      <c r="AI408" s="24">
        <f ca="1">SQRT(Inputs!$B$38)*M408+SQRT(1-Inputs!$B$38)*_xlfn.NORM.S.INV(RAND())</f>
        <v>0.36335830045747353</v>
      </c>
      <c r="AJ408" s="24">
        <f ca="1">SQRT(Inputs!$B$38)*C408+SQRT(1-Inputs!$B$38)*_xlfn.NORM.S.INV(RAND())</f>
        <v>0.86583622038977148</v>
      </c>
      <c r="AK408" s="24">
        <f ca="1">SQRT(Inputs!$B$38)*D408+SQRT(1-Inputs!$B$38)*_xlfn.NORM.S.INV(RAND())</f>
        <v>-0.88084245260761662</v>
      </c>
      <c r="AL408" s="24">
        <f ca="1">SQRT(Inputs!$B$38)*E408+SQRT(1-Inputs!$B$38)*_xlfn.NORM.S.INV(RAND())</f>
        <v>-1.0963842357616853</v>
      </c>
      <c r="AM408" s="24">
        <f ca="1">SQRT(Inputs!$B$38)*F408+SQRT(1-Inputs!$B$38)*_xlfn.NORM.S.INV(RAND())</f>
        <v>1.4797232070848176</v>
      </c>
      <c r="AN408" s="24">
        <f ca="1">SQRT(Inputs!$B$38)*G408+SQRT(1-Inputs!$B$38)*_xlfn.NORM.S.INV(RAND())</f>
        <v>-1.2906454630461275</v>
      </c>
      <c r="AO408" s="24">
        <f ca="1">SQRT(Inputs!$B$38)*H408+SQRT(1-Inputs!$B$38)*_xlfn.NORM.S.INV(RAND())</f>
        <v>-0.42091360842699532</v>
      </c>
      <c r="AP408" s="24">
        <f ca="1">SQRT(Inputs!$B$38)*I408+SQRT(1-Inputs!$B$38)*_xlfn.NORM.S.INV(RAND())</f>
        <v>-0.3067976658271917</v>
      </c>
      <c r="AQ408" s="24">
        <f ca="1">SQRT(Inputs!$B$38)*J408+SQRT(1-Inputs!$B$38)*_xlfn.NORM.S.INV(RAND())</f>
        <v>1.8016161665310597</v>
      </c>
      <c r="AR408" s="24">
        <f ca="1">SQRT(Inputs!$B$38)*K408+SQRT(1-Inputs!$B$38)*_xlfn.NORM.S.INV(RAND())</f>
        <v>1.4007716566299073</v>
      </c>
      <c r="AS408" s="24">
        <f ca="1">SQRT(Inputs!$B$38)*L408+SQRT(1-Inputs!$B$38)*_xlfn.NORM.S.INV(RAND())</f>
        <v>-0.4429891399553238</v>
      </c>
      <c r="AT408" s="24">
        <f ca="1">SQRT(Inputs!$B$38)*M408+SQRT(1-Inputs!$B$38)*_xlfn.NORM.S.INV(RAND())</f>
        <v>0.15226364597925085</v>
      </c>
      <c r="AU408" s="15">
        <f ca="1">Inputs!$B$6*EXP($B$8-0.5*C$5^2+C$5*N408)</f>
        <v>6860.5432167940153</v>
      </c>
      <c r="AV408" s="15">
        <f t="shared" ca="1" si="219"/>
        <v>6999.2645156329172</v>
      </c>
      <c r="AW408" s="15">
        <f t="shared" ca="1" si="220"/>
        <v>9070.4476441585666</v>
      </c>
      <c r="AX408" s="15">
        <f t="shared" ca="1" si="221"/>
        <v>14019.71310803083</v>
      </c>
      <c r="AY408" s="15">
        <f t="shared" ca="1" si="222"/>
        <v>19062.335888961155</v>
      </c>
      <c r="AZ408" s="15">
        <f t="shared" ca="1" si="223"/>
        <v>22861.367464476283</v>
      </c>
      <c r="BA408" s="15">
        <f t="shared" ca="1" si="224"/>
        <v>25550.391034765915</v>
      </c>
      <c r="BB408" s="15">
        <f t="shared" ca="1" si="225"/>
        <v>33339.109891887187</v>
      </c>
      <c r="BC408" s="15">
        <f t="shared" ca="1" si="226"/>
        <v>46053.704466527102</v>
      </c>
      <c r="BD408" s="15">
        <f t="shared" ca="1" si="227"/>
        <v>52219.258844394884</v>
      </c>
      <c r="BE408" s="15">
        <f t="shared" ca="1" si="228"/>
        <v>57333.571099747183</v>
      </c>
      <c r="BF408" s="15">
        <f ca="1">Inputs!$B$13*EXP($B$9-0.5*C$6^2+C$6*Y408)</f>
        <v>14381.898863001166</v>
      </c>
      <c r="BG408" s="15">
        <f t="shared" ca="1" si="229"/>
        <v>13587.162075123484</v>
      </c>
      <c r="BH408" s="15">
        <f t="shared" ca="1" si="230"/>
        <v>12737.673092583758</v>
      </c>
      <c r="BI408" s="15">
        <f t="shared" ca="1" si="231"/>
        <v>20494.858772691441</v>
      </c>
      <c r="BJ408" s="15">
        <f t="shared" ca="1" si="232"/>
        <v>25187.40336344211</v>
      </c>
      <c r="BK408" s="15">
        <f t="shared" ca="1" si="233"/>
        <v>28488.097652999717</v>
      </c>
      <c r="BL408" s="15">
        <f t="shared" ca="1" si="234"/>
        <v>36631.254917386628</v>
      </c>
      <c r="BM408" s="15">
        <f t="shared" ca="1" si="235"/>
        <v>52170.256562293951</v>
      </c>
      <c r="BN408" s="15">
        <f t="shared" ca="1" si="236"/>
        <v>74774.336402956338</v>
      </c>
      <c r="BO408" s="15">
        <f t="shared" ca="1" si="237"/>
        <v>83426.711802228412</v>
      </c>
      <c r="BP408" s="15">
        <f t="shared" ca="1" si="238"/>
        <v>106998.02327018073</v>
      </c>
      <c r="BQ408" s="15">
        <f ca="1">Inputs!$B$20*EXP($B$10-0.5*C$7^2+C$7*AJ408)</f>
        <v>5831.4782356852511</v>
      </c>
      <c r="BR408" s="15">
        <f t="shared" ca="1" si="239"/>
        <v>5981.7555028915358</v>
      </c>
      <c r="BS408" s="15">
        <f t="shared" ca="1" si="240"/>
        <v>5978.6610620773345</v>
      </c>
      <c r="BT408" s="15">
        <f t="shared" ca="1" si="241"/>
        <v>12153.007782822489</v>
      </c>
      <c r="BU408" s="15">
        <f t="shared" ca="1" si="242"/>
        <v>12324.815307846682</v>
      </c>
      <c r="BV408" s="15">
        <f t="shared" ca="1" si="243"/>
        <v>15595.990143692794</v>
      </c>
      <c r="BW408" s="15">
        <f t="shared" ca="1" si="244"/>
        <v>20395.059615625854</v>
      </c>
      <c r="BX408" s="15">
        <f t="shared" ca="1" si="245"/>
        <v>40934.991720929531</v>
      </c>
      <c r="BY408" s="15">
        <f t="shared" ca="1" si="246"/>
        <v>74985.515198553185</v>
      </c>
      <c r="BZ408" s="15">
        <f t="shared" ca="1" si="247"/>
        <v>96986.441615382108</v>
      </c>
      <c r="CA408" s="15">
        <f t="shared" ca="1" si="248"/>
        <v>139973.03917808755</v>
      </c>
      <c r="CB408" s="15">
        <f ca="1">(AU408*DCF!C$10-DCF!C$5*MAX(AU408*DCF!C$10,0)-MAX(AU408-Inputs!$B$6,0)/Inputs!$B$10)*DCF!C$6</f>
        <v>1029.5390591657108</v>
      </c>
      <c r="CC408" s="15">
        <f ca="1">(AV408*DCF!D$10-DCF!D$5*MAX(AV408*DCF!D$10,0)-MAX(AV408-AU408,0)/Inputs!$B$10)*DCF!D$6</f>
        <v>1672.1997490973729</v>
      </c>
      <c r="CD408" s="15">
        <f ca="1">(AW408*DCF!E$10-DCF!E$5*MAX(AW408*DCF!E$10,0)-MAX(AW408-AV408,0)/Inputs!$B$10)*DCF!E$6</f>
        <v>1627.7057599504544</v>
      </c>
      <c r="CE408" s="15">
        <f ca="1">(AX408*DCF!F$10-DCF!F$5*MAX(AX408*DCF!F$10,0)-MAX(AX408-AW408,0)/Inputs!$B$10)*DCF!F$6</f>
        <v>2030.6615921515795</v>
      </c>
      <c r="CF408" s="15">
        <f ca="1">(AY408*DCF!G$10-DCF!G$5*MAX(AY408*DCF!G$10,0)-MAX(AY408-AX408,0)/Inputs!$B$10)*DCF!G$6</f>
        <v>2958.3215563187655</v>
      </c>
      <c r="CG408" s="15">
        <f ca="1">(AZ408*DCF!H$10-DCF!H$5*MAX(AZ408*DCF!H$10,0)-MAX(AZ408-AY408,0)/Inputs!$B$10)*DCF!H$6</f>
        <v>3763.9647283948498</v>
      </c>
      <c r="CH408" s="15">
        <f ca="1">(BA408*DCF!I$10-DCF!I$5*MAX(BA408*DCF!I$10,0)-MAX(BA408-AZ408,0)/Inputs!$B$10)*DCF!I$6</f>
        <v>4226.0302805461797</v>
      </c>
      <c r="CI408" s="15">
        <f ca="1">(BB408*DCF!J$10-DCF!J$5*MAX(BB408*DCF!J$10,0)-MAX(BB408-BA408,0)/Inputs!$B$10)*DCF!J$6</f>
        <v>4540.8166199841717</v>
      </c>
      <c r="CJ408" s="15">
        <f ca="1">(BC408*DCF!K$10-DCF!K$5*MAX(BC408*DCF!K$10,0)-MAX(BC408-BB408,0)/Inputs!$B$10)*DCF!K$6</f>
        <v>5634.0571036029596</v>
      </c>
      <c r="CK408" s="15">
        <f ca="1">(BD408*DCF!L$10-DCF!L$5*MAX(BD408*DCF!L$10,0)-MAX(BD408-BC408,0)/Inputs!$B$10)*DCF!L$6</f>
        <v>7078.3512233694719</v>
      </c>
      <c r="CL408" s="15">
        <f ca="1">(BE408*DCF!M$10-DCF!M$5*MAX(BE408*DCF!M$10,0)-MAX(BE408-BD408,0)/Inputs!$B$10)*DCF!M$6</f>
        <v>7479.5491923977734</v>
      </c>
      <c r="CM408" s="15">
        <f ca="1">(BF408*DCF!C$28-DCF!C$5*MAX(BF408*DCF!C$28,0)-MAX(BF408-Inputs!$B$13,0)/Inputs!$B$17)*DCF!C$6</f>
        <v>3697.5986596887842</v>
      </c>
      <c r="CN408" s="15">
        <f ca="1">(BG408*DCF!D$28-DCF!D$5*MAX(BG408*DCF!D$28,0)-MAX(BG408-BF408,0)/Inputs!$B$17)*DCF!D$6</f>
        <v>4001.7326028535308</v>
      </c>
      <c r="CO408" s="15">
        <f ca="1">(BH408*DCF!E$28-DCF!E$5*MAX(BH408*DCF!E$28,0)-MAX(BH408-BG408,0)/Inputs!$B$17)*DCF!E$6</f>
        <v>3607.5358324752287</v>
      </c>
      <c r="CP408" s="15">
        <f ca="1">(BI408*DCF!F$28-DCF!F$5*MAX(BI408*DCF!F$28,0)-MAX(BI408-BH408,0)/Inputs!$B$17)*DCF!F$6</f>
        <v>4151.4960397928271</v>
      </c>
      <c r="CQ408" s="15">
        <f ca="1">(BJ408*DCF!G$28-DCF!G$5*MAX(BJ408*DCF!G$28,0)-MAX(BJ408-BI408,0)/Inputs!$B$17)*DCF!G$6</f>
        <v>5745.8232554397282</v>
      </c>
      <c r="CR408" s="15">
        <f ca="1">(BK408*DCF!H$28-DCF!H$5*MAX(BK408*DCF!H$28,0)-MAX(BK408-BJ408,0)/Inputs!$B$17)*DCF!H$6</f>
        <v>6532.5855876294872</v>
      </c>
      <c r="CS408" s="15">
        <f ca="1">(BL408*DCF!I$28-DCF!I$5*MAX(BL408*DCF!I$28,0)-MAX(BL408-BK408,0)/Inputs!$B$17)*DCF!I$6</f>
        <v>7445.1581324657564</v>
      </c>
      <c r="CT408" s="15">
        <f ca="1">(BM408*DCF!J$28-DCF!J$5*MAX(BM408*DCF!J$28,0)-MAX(BM408-BL408,0)/Inputs!$B$17)*DCF!J$6</f>
        <v>9577.9535189525959</v>
      </c>
      <c r="CU408" s="15">
        <f ca="1">(BN408*DCF!K$28-DCF!K$5*MAX(BN408*DCF!K$28,0)-MAX(BN408-BM408,0)/Inputs!$B$17)*DCF!K$6</f>
        <v>13022.387411459706</v>
      </c>
      <c r="CV408" s="15">
        <f ca="1">(BO408*DCF!L$28-DCF!L$5*MAX(BO408*DCF!L$28,0)-MAX(BO408-BN408,0)/Inputs!$B$17)*DCF!L$6</f>
        <v>15666.349416537434</v>
      </c>
      <c r="CW408" s="15">
        <f ca="1">(BP408*DCF!M$28-DCF!M$5*MAX(BP408*DCF!M$28,0)-MAX(BP408-BO408,0)/Inputs!$B$17)*DCF!M$6</f>
        <v>17667.875615507492</v>
      </c>
      <c r="CX408" s="15">
        <f ca="1">(BQ408*DCF!C$46-DCF!C$5*MAX(BQ408*DCF!C$46,0)-MAX(BQ408-Inputs!$B$20,0)/Inputs!$B$24)*DCF!C$6</f>
        <v>-2561.7632117911667</v>
      </c>
      <c r="CY408" s="15">
        <f ca="1">(BR408*DCF!D$46-DCF!D$5*MAX(BR408*DCF!D$46,0)-MAX(BR408-BQ408,0)/Inputs!$B$24)*DCF!D$6</f>
        <v>-1085.0682305043599</v>
      </c>
      <c r="CZ408" s="15">
        <f ca="1">(BS408*DCF!E$46-DCF!E$5*MAX(BS408*DCF!E$46,0)-MAX(BS408-BR408,0)/Inputs!$B$24)*DCF!E$6</f>
        <v>-706.98708022054484</v>
      </c>
      <c r="DA408" s="15">
        <f ca="1">(BT408*DCF!F$46-DCF!F$5*MAX(BT408*DCF!F$46,0)-MAX(BT408-BS408,0)/Inputs!$B$24)*DCF!F$6</f>
        <v>-3133.3336909341951</v>
      </c>
      <c r="DB408" s="15">
        <f ca="1">(BU408*DCF!G$46-DCF!G$5*MAX(BU408*DCF!G$46,0)-MAX(BU408-BT408,0)/Inputs!$B$24)*DCF!G$6</f>
        <v>-472.37509301014546</v>
      </c>
      <c r="DC408" s="15">
        <f ca="1">(BV408*DCF!H$46-DCF!H$5*MAX(BV408*DCF!H$46,0)-MAX(BV408-BU408,0)/Inputs!$B$24)*DCF!H$6</f>
        <v>-1016.4975374184256</v>
      </c>
      <c r="DD408" s="15">
        <f ca="1">(BW408*DCF!I$46-DCF!I$5*MAX(BW408*DCF!I$46,0)-MAX(BW408-BV408,0)/Inputs!$B$24)*DCF!I$6</f>
        <v>-906.59538439814366</v>
      </c>
      <c r="DE408" s="15">
        <f ca="1">(BX408*DCF!J$46-DCF!J$5*MAX(BX408*DCF!J$46,0)-MAX(BX408-BW408,0)/Inputs!$B$24)*DCF!J$6</f>
        <v>-3729.744748726444</v>
      </c>
      <c r="DF408" s="15">
        <f ca="1">(BY408*DCF!K$46-DCF!K$5*MAX(BY408*DCF!K$46,0)-MAX(BY408-BX408,0)/Inputs!$B$24)*DCF!K$6</f>
        <v>-4058.0485561541582</v>
      </c>
      <c r="DG408" s="15">
        <f ca="1">(BZ408*DCF!L$46-DCF!L$5*MAX(BZ408*DCF!L$46,0)-MAX(BZ408-BY408,0)/Inputs!$B$24)*DCF!L$6</f>
        <v>1725.3418357853666</v>
      </c>
      <c r="DH408" s="15">
        <f ca="1">(CA408*DCF!M$46-DCF!M$5*MAX(CA408*DCF!M$46,0)-MAX(CA408-BZ408,0)/Inputs!$B$24)*DCF!M$6</f>
        <v>1986.722126571065</v>
      </c>
      <c r="DI408" s="15">
        <f ca="1">SUM(CB408:CL408)+BE408*DCF!M$10*(1+Inputs!$B$30)*(1-Inputs!$B$33)*(1-Inputs!$B$30/Inputs!$B$31)/(Inputs!$B$29-Inputs!$B$30)*DCF!M$6</f>
        <v>201601.28339356527</v>
      </c>
      <c r="DJ408" s="15">
        <f ca="1">SUM(CM408:CW408)+BP408*DCF!M$28*(1+Inputs!$B$30)*(1-Inputs!$B$33)*(1-Inputs!$B$30/Inputs!$B$31)/(Inputs!$B$29-Inputs!$B$30)*DCF!M$6</f>
        <v>488152.38095719332</v>
      </c>
      <c r="DK408" s="15">
        <f ca="1">SUM(CX408:DH408)+CA408*DCF!M$46*(1+Inputs!$B$30)*(1-Inputs!$B$33)*(1-Inputs!$B$30/Inputs!$B$31)/(Inputs!$B$29-Inputs!$B$30)*DCF!M$6</f>
        <v>202456.54986499954</v>
      </c>
      <c r="DM408" s="15">
        <f ca="1">DI408+DJ408+DK408+Inputs!$B$34+Inputs!$B$36-Inputs!$B$35</f>
        <v>969061.21421575802</v>
      </c>
    </row>
    <row r="409" spans="1:117" x14ac:dyDescent="0.75">
      <c r="A409" s="11">
        <v>396</v>
      </c>
      <c r="C409" s="24">
        <f t="shared" ca="1" si="249"/>
        <v>-0.46438112746944499</v>
      </c>
      <c r="D409" s="24">
        <f t="shared" ca="1" si="249"/>
        <v>0.33891399902572067</v>
      </c>
      <c r="E409" s="24">
        <f t="shared" ca="1" si="249"/>
        <v>-6.3670131879972766E-2</v>
      </c>
      <c r="F409" s="24">
        <f t="shared" ca="1" si="249"/>
        <v>-0.59319555320503325</v>
      </c>
      <c r="G409" s="24">
        <f t="shared" ca="1" si="249"/>
        <v>0.70882316289342118</v>
      </c>
      <c r="H409" s="24">
        <f t="shared" ca="1" si="249"/>
        <v>0.10803890971716432</v>
      </c>
      <c r="I409" s="24">
        <f t="shared" ca="1" si="249"/>
        <v>-0.14837665948926645</v>
      </c>
      <c r="J409" s="24">
        <f t="shared" ca="1" si="249"/>
        <v>0.62285422531510015</v>
      </c>
      <c r="K409" s="24">
        <f t="shared" ca="1" si="249"/>
        <v>-0.59648961924759025</v>
      </c>
      <c r="L409" s="24">
        <f t="shared" ca="1" si="249"/>
        <v>0.16579091560860465</v>
      </c>
      <c r="M409" s="24">
        <f t="shared" ca="1" si="249"/>
        <v>-1.6834792678440902</v>
      </c>
      <c r="N409" s="24">
        <f ca="1">SQRT(Inputs!$B$38)*C409+SQRT(1-Inputs!$B$38)*_xlfn.NORM.S.INV(RAND())</f>
        <v>-0.20327181757793936</v>
      </c>
      <c r="O409" s="24">
        <f ca="1">SQRT(Inputs!$B$38)*D409+SQRT(1-Inputs!$B$38)*_xlfn.NORM.S.INV(RAND())</f>
        <v>-1.3871384470205321</v>
      </c>
      <c r="P409" s="24">
        <f ca="1">SQRT(Inputs!$B$38)*E409+SQRT(1-Inputs!$B$38)*_xlfn.NORM.S.INV(RAND())</f>
        <v>0.22746156115038391</v>
      </c>
      <c r="Q409" s="24">
        <f ca="1">SQRT(Inputs!$B$38)*F409+SQRT(1-Inputs!$B$38)*_xlfn.NORM.S.INV(RAND())</f>
        <v>-0.83365131369573486</v>
      </c>
      <c r="R409" s="24">
        <f ca="1">SQRT(Inputs!$B$38)*G409+SQRT(1-Inputs!$B$38)*_xlfn.NORM.S.INV(RAND())</f>
        <v>-0.34087907163365183</v>
      </c>
      <c r="S409" s="24">
        <f ca="1">SQRT(Inputs!$B$38)*H409+SQRT(1-Inputs!$B$38)*_xlfn.NORM.S.INV(RAND())</f>
        <v>-1.5879773360141571</v>
      </c>
      <c r="T409" s="24">
        <f ca="1">SQRT(Inputs!$B$38)*I409+SQRT(1-Inputs!$B$38)*_xlfn.NORM.S.INV(RAND())</f>
        <v>-3.6084527828730777E-2</v>
      </c>
      <c r="U409" s="24">
        <f ca="1">SQRT(Inputs!$B$38)*J409+SQRT(1-Inputs!$B$38)*_xlfn.NORM.S.INV(RAND())</f>
        <v>0.40191353612816283</v>
      </c>
      <c r="V409" s="24">
        <f ca="1">SQRT(Inputs!$B$38)*K409+SQRT(1-Inputs!$B$38)*_xlfn.NORM.S.INV(RAND())</f>
        <v>0.19018135891611693</v>
      </c>
      <c r="W409" s="24">
        <f ca="1">SQRT(Inputs!$B$38)*L409+SQRT(1-Inputs!$B$38)*_xlfn.NORM.S.INV(RAND())</f>
        <v>0.530564264547988</v>
      </c>
      <c r="X409" s="24">
        <f ca="1">SQRT(Inputs!$B$38)*M409+SQRT(1-Inputs!$B$38)*_xlfn.NORM.S.INV(RAND())</f>
        <v>-1.429276489432163</v>
      </c>
      <c r="Y409" s="24">
        <f ca="1">SQRT(Inputs!$B$38)*C409+SQRT(1-Inputs!$B$38)*_xlfn.NORM.S.INV(RAND())</f>
        <v>-0.16246724800524448</v>
      </c>
      <c r="Z409" s="24">
        <f ca="1">SQRT(Inputs!$B$38)*D409+SQRT(1-Inputs!$B$38)*_xlfn.NORM.S.INV(RAND())</f>
        <v>-4.5519840311233739E-2</v>
      </c>
      <c r="AA409" s="24">
        <f ca="1">SQRT(Inputs!$B$38)*E409+SQRT(1-Inputs!$B$38)*_xlfn.NORM.S.INV(RAND())</f>
        <v>-1.9348417705239922</v>
      </c>
      <c r="AB409" s="24">
        <f ca="1">SQRT(Inputs!$B$38)*F409+SQRT(1-Inputs!$B$38)*_xlfn.NORM.S.INV(RAND())</f>
        <v>0.49562209226209702</v>
      </c>
      <c r="AC409" s="24">
        <f ca="1">SQRT(Inputs!$B$38)*G409+SQRT(1-Inputs!$B$38)*_xlfn.NORM.S.INV(RAND())</f>
        <v>1.3307003016587271E-2</v>
      </c>
      <c r="AD409" s="24">
        <f ca="1">SQRT(Inputs!$B$38)*H409+SQRT(1-Inputs!$B$38)*_xlfn.NORM.S.INV(RAND())</f>
        <v>-0.3996161043877422</v>
      </c>
      <c r="AE409" s="24">
        <f ca="1">SQRT(Inputs!$B$38)*I409+SQRT(1-Inputs!$B$38)*_xlfn.NORM.S.INV(RAND())</f>
        <v>0.91053371402312944</v>
      </c>
      <c r="AF409" s="24">
        <f ca="1">SQRT(Inputs!$B$38)*J409+SQRT(1-Inputs!$B$38)*_xlfn.NORM.S.INV(RAND())</f>
        <v>0.9830718360534112</v>
      </c>
      <c r="AG409" s="24">
        <f ca="1">SQRT(Inputs!$B$38)*K409+SQRT(1-Inputs!$B$38)*_xlfn.NORM.S.INV(RAND())</f>
        <v>-1.3978606072512632</v>
      </c>
      <c r="AH409" s="24">
        <f ca="1">SQRT(Inputs!$B$38)*L409+SQRT(1-Inputs!$B$38)*_xlfn.NORM.S.INV(RAND())</f>
        <v>0.70567835458022166</v>
      </c>
      <c r="AI409" s="24">
        <f ca="1">SQRT(Inputs!$B$38)*M409+SQRT(1-Inputs!$B$38)*_xlfn.NORM.S.INV(RAND())</f>
        <v>-1.87104191049895</v>
      </c>
      <c r="AJ409" s="24">
        <f ca="1">SQRT(Inputs!$B$38)*C409+SQRT(1-Inputs!$B$38)*_xlfn.NORM.S.INV(RAND())</f>
        <v>-0.3834162090104356</v>
      </c>
      <c r="AK409" s="24">
        <f ca="1">SQRT(Inputs!$B$38)*D409+SQRT(1-Inputs!$B$38)*_xlfn.NORM.S.INV(RAND())</f>
        <v>-0.22749074678195866</v>
      </c>
      <c r="AL409" s="24">
        <f ca="1">SQRT(Inputs!$B$38)*E409+SQRT(1-Inputs!$B$38)*_xlfn.NORM.S.INV(RAND())</f>
        <v>1.2782189593928694</v>
      </c>
      <c r="AM409" s="24">
        <f ca="1">SQRT(Inputs!$B$38)*F409+SQRT(1-Inputs!$B$38)*_xlfn.NORM.S.INV(RAND())</f>
        <v>0.55876250218269519</v>
      </c>
      <c r="AN409" s="24">
        <f ca="1">SQRT(Inputs!$B$38)*G409+SQRT(1-Inputs!$B$38)*_xlfn.NORM.S.INV(RAND())</f>
        <v>-0.15864373853559344</v>
      </c>
      <c r="AO409" s="24">
        <f ca="1">SQRT(Inputs!$B$38)*H409+SQRT(1-Inputs!$B$38)*_xlfn.NORM.S.INV(RAND())</f>
        <v>0.22511366416321285</v>
      </c>
      <c r="AP409" s="24">
        <f ca="1">SQRT(Inputs!$B$38)*I409+SQRT(1-Inputs!$B$38)*_xlfn.NORM.S.INV(RAND())</f>
        <v>-0.13219432702631234</v>
      </c>
      <c r="AQ409" s="24">
        <f ca="1">SQRT(Inputs!$B$38)*J409+SQRT(1-Inputs!$B$38)*_xlfn.NORM.S.INV(RAND())</f>
        <v>1.7144733000134951</v>
      </c>
      <c r="AR409" s="24">
        <f ca="1">SQRT(Inputs!$B$38)*K409+SQRT(1-Inputs!$B$38)*_xlfn.NORM.S.INV(RAND())</f>
        <v>-0.96898658657758241</v>
      </c>
      <c r="AS409" s="24">
        <f ca="1">SQRT(Inputs!$B$38)*L409+SQRT(1-Inputs!$B$38)*_xlfn.NORM.S.INV(RAND())</f>
        <v>-0.80900681758285053</v>
      </c>
      <c r="AT409" s="24">
        <f ca="1">SQRT(Inputs!$B$38)*M409+SQRT(1-Inputs!$B$38)*_xlfn.NORM.S.INV(RAND())</f>
        <v>0.35574547701142034</v>
      </c>
      <c r="AU409" s="15">
        <f ca="1">Inputs!$B$6*EXP($B$8-0.5*C$5^2+C$5*N409)</f>
        <v>4801.6178008473498</v>
      </c>
      <c r="AV409" s="15">
        <f t="shared" ca="1" si="219"/>
        <v>4766.3558411418298</v>
      </c>
      <c r="AW409" s="15">
        <f t="shared" ca="1" si="220"/>
        <v>5992.7951615913535</v>
      </c>
      <c r="AX409" s="15">
        <f t="shared" ca="1" si="221"/>
        <v>6592.9140324207974</v>
      </c>
      <c r="AY409" s="15">
        <f t="shared" ca="1" si="222"/>
        <v>7742.7525421064947</v>
      </c>
      <c r="AZ409" s="15">
        <f t="shared" ca="1" si="223"/>
        <v>7950.374611296751</v>
      </c>
      <c r="BA409" s="15">
        <f t="shared" ca="1" si="224"/>
        <v>9692.5515954912407</v>
      </c>
      <c r="BB409" s="15">
        <f t="shared" ca="1" si="225"/>
        <v>12354.228522124005</v>
      </c>
      <c r="BC409" s="15">
        <f t="shared" ca="1" si="226"/>
        <v>15411.125100123576</v>
      </c>
      <c r="BD409" s="15">
        <f t="shared" ca="1" si="227"/>
        <v>19840.653344348848</v>
      </c>
      <c r="BE409" s="15">
        <f t="shared" ca="1" si="228"/>
        <v>21344.590879854652</v>
      </c>
      <c r="BF409" s="15">
        <f ca="1">Inputs!$B$13*EXP($B$9-0.5*C$6^2+C$6*Y409)</f>
        <v>13392.638569331129</v>
      </c>
      <c r="BG409" s="15">
        <f t="shared" ca="1" si="229"/>
        <v>16188.568268917486</v>
      </c>
      <c r="BH409" s="15">
        <f t="shared" ca="1" si="230"/>
        <v>14349.797722610674</v>
      </c>
      <c r="BI409" s="15">
        <f t="shared" ca="1" si="231"/>
        <v>18958.811455740019</v>
      </c>
      <c r="BJ409" s="15">
        <f t="shared" ca="1" si="232"/>
        <v>23286.892703268248</v>
      </c>
      <c r="BK409" s="15">
        <f t="shared" ca="1" si="233"/>
        <v>27066.878150794961</v>
      </c>
      <c r="BL409" s="15">
        <f t="shared" ca="1" si="234"/>
        <v>37412.467368222293</v>
      </c>
      <c r="BM409" s="15">
        <f t="shared" ca="1" si="235"/>
        <v>51961.604138063049</v>
      </c>
      <c r="BN409" s="15">
        <f t="shared" ca="1" si="236"/>
        <v>54049.677691256038</v>
      </c>
      <c r="BO409" s="15">
        <f t="shared" ca="1" si="237"/>
        <v>72187.620767874731</v>
      </c>
      <c r="BP409" s="15">
        <f t="shared" ca="1" si="238"/>
        <v>71877.33152799221</v>
      </c>
      <c r="BQ409" s="15">
        <f ca="1">Inputs!$B$20*EXP($B$10-0.5*C$7^2+C$7*AJ409)</f>
        <v>3744.1039211845482</v>
      </c>
      <c r="BR409" s="15">
        <f t="shared" ca="1" si="239"/>
        <v>4726.1802565836879</v>
      </c>
      <c r="BS409" s="15">
        <f t="shared" ca="1" si="240"/>
        <v>9342.6769070130213</v>
      </c>
      <c r="BT409" s="15">
        <f t="shared" ca="1" si="241"/>
        <v>14915.115851247136</v>
      </c>
      <c r="BU409" s="15">
        <f t="shared" ca="1" si="242"/>
        <v>19892.117064906055</v>
      </c>
      <c r="BV409" s="15">
        <f t="shared" ca="1" si="243"/>
        <v>29115.527998356771</v>
      </c>
      <c r="BW409" s="15">
        <f t="shared" ca="1" si="244"/>
        <v>39508.078139306308</v>
      </c>
      <c r="BX409" s="15">
        <f t="shared" ca="1" si="245"/>
        <v>77923.518633027154</v>
      </c>
      <c r="BY409" s="15">
        <f t="shared" ca="1" si="246"/>
        <v>90707.87714609805</v>
      </c>
      <c r="BZ409" s="15">
        <f t="shared" ca="1" si="247"/>
        <v>109687.34504025242</v>
      </c>
      <c r="CA409" s="15">
        <f t="shared" ca="1" si="248"/>
        <v>164132.08797839656</v>
      </c>
      <c r="CB409" s="15">
        <f ca="1">(AU409*DCF!C$10-DCF!C$5*MAX(AU409*DCF!C$10,0)-MAX(AU409-Inputs!$B$6,0)/Inputs!$B$10)*DCF!C$6</f>
        <v>1044.2195643659707</v>
      </c>
      <c r="CC409" s="15">
        <f ca="1">(AV409*DCF!D$10-DCF!D$5*MAX(AV409*DCF!D$10,0)-MAX(AV409-AU409,0)/Inputs!$B$10)*DCF!D$6</f>
        <v>1161.7669452774446</v>
      </c>
      <c r="CD409" s="15">
        <f ca="1">(AW409*DCF!E$10-DCF!E$5*MAX(AW409*DCF!E$10,0)-MAX(AW409-AV409,0)/Inputs!$B$10)*DCF!E$6</f>
        <v>1107.3960816666845</v>
      </c>
      <c r="CE409" s="15">
        <f ca="1">(AX409*DCF!F$10-DCF!F$5*MAX(AX409*DCF!F$10,0)-MAX(AX409-AW409,0)/Inputs!$B$10)*DCF!F$6</f>
        <v>1314.3527679331078</v>
      </c>
      <c r="CF409" s="15">
        <f ca="1">(AY409*DCF!G$10-DCF!G$5*MAX(AY409*DCF!G$10,0)-MAX(AY409-AX409,0)/Inputs!$B$10)*DCF!G$6</f>
        <v>1374.2967282580425</v>
      </c>
      <c r="CG409" s="15">
        <f ca="1">(AZ409*DCF!H$10-DCF!H$5*MAX(AZ409*DCF!H$10,0)-MAX(AZ409-AY409,0)/Inputs!$B$10)*DCF!H$6</f>
        <v>1506.7039129409093</v>
      </c>
      <c r="CH409" s="15">
        <f ca="1">(BA409*DCF!I$10-DCF!I$5*MAX(BA409*DCF!I$10,0)-MAX(BA409-AZ409,0)/Inputs!$B$10)*DCF!I$6</f>
        <v>1484.6975253643029</v>
      </c>
      <c r="CI409" s="15">
        <f ca="1">(BB409*DCF!J$10-DCF!J$5*MAX(BB409*DCF!J$10,0)-MAX(BB409-BA409,0)/Inputs!$B$10)*DCF!J$6</f>
        <v>1716.6810028976852</v>
      </c>
      <c r="CJ409" s="15">
        <f ca="1">(BC409*DCF!K$10-DCF!K$5*MAX(BC409*DCF!K$10,0)-MAX(BC409-BB409,0)/Inputs!$B$10)*DCF!K$6</f>
        <v>2053.0246506229923</v>
      </c>
      <c r="CK409" s="15">
        <f ca="1">(BD409*DCF!L$10-DCF!L$5*MAX(BD409*DCF!L$10,0)-MAX(BD409-BC409,0)/Inputs!$B$10)*DCF!L$6</f>
        <v>2419.5380912501137</v>
      </c>
      <c r="CL409" s="15">
        <f ca="1">(BE409*DCF!M$10-DCF!M$5*MAX(BE409*DCF!M$10,0)-MAX(BE409-BD409,0)/Inputs!$B$10)*DCF!M$6</f>
        <v>2832.3364370301852</v>
      </c>
      <c r="CM409" s="15">
        <f ca="1">(BF409*DCF!C$28-DCF!C$5*MAX(BF409*DCF!C$28,0)-MAX(BF409-Inputs!$B$13,0)/Inputs!$B$17)*DCF!C$6</f>
        <v>3624.149486280573</v>
      </c>
      <c r="CN409" s="15">
        <f ca="1">(BG409*DCF!D$28-DCF!D$5*MAX(BG409*DCF!D$28,0)-MAX(BG409-BF409,0)/Inputs!$B$17)*DCF!D$6</f>
        <v>4171.4067280201034</v>
      </c>
      <c r="CO409" s="15">
        <f ca="1">(BH409*DCF!E$28-DCF!E$5*MAX(BH409*DCF!E$28,0)-MAX(BH409-BG409,0)/Inputs!$B$17)*DCF!E$6</f>
        <v>4064.1182339048978</v>
      </c>
      <c r="CP409" s="15">
        <f ca="1">(BI409*DCF!F$28-DCF!F$5*MAX(BI409*DCF!F$28,0)-MAX(BI409-BH409,0)/Inputs!$B$17)*DCF!F$6</f>
        <v>4307.6741176525657</v>
      </c>
      <c r="CQ409" s="15">
        <f ca="1">(BJ409*DCF!G$28-DCF!G$5*MAX(BJ409*DCF!G$28,0)-MAX(BJ409-BI409,0)/Inputs!$B$17)*DCF!G$6</f>
        <v>5314.0204793966004</v>
      </c>
      <c r="CR409" s="15">
        <f ca="1">(BK409*DCF!H$28-DCF!H$5*MAX(BK409*DCF!H$28,0)-MAX(BK409-BJ409,0)/Inputs!$B$17)*DCF!H$6</f>
        <v>6106.6339294691652</v>
      </c>
      <c r="CS409" s="15">
        <f ca="1">(BL409*DCF!I$28-DCF!I$5*MAX(BL409*DCF!I$28,0)-MAX(BL409-BK409,0)/Inputs!$B$17)*DCF!I$6</f>
        <v>7312.7461071789467</v>
      </c>
      <c r="CT409" s="15">
        <f ca="1">(BM409*DCF!J$28-DCF!J$5*MAX(BM409*DCF!J$28,0)-MAX(BM409-BL409,0)/Inputs!$B$17)*DCF!J$6</f>
        <v>9662.6547031549271</v>
      </c>
      <c r="CU409" s="15">
        <f ca="1">(BN409*DCF!K$28-DCF!K$5*MAX(BN409*DCF!K$28,0)-MAX(BN409-BM409,0)/Inputs!$B$17)*DCF!K$6</f>
        <v>11158.624480058375</v>
      </c>
      <c r="CV409" s="15">
        <f ca="1">(BO409*DCF!L$28-DCF!L$5*MAX(BO409*DCF!L$28,0)-MAX(BO409-BN409,0)/Inputs!$B$17)*DCF!L$6</f>
        <v>12350.607048346361</v>
      </c>
      <c r="CW409" s="15">
        <f ca="1">(BP409*DCF!M$28-DCF!M$5*MAX(BP409*DCF!M$28,0)-MAX(BP409-BO409,0)/Inputs!$B$17)*DCF!M$6</f>
        <v>13523.761524467482</v>
      </c>
      <c r="CX409" s="15">
        <f ca="1">(BQ409*DCF!C$46-DCF!C$5*MAX(BQ409*DCF!C$46,0)-MAX(BQ409-Inputs!$B$20,0)/Inputs!$B$24)*DCF!C$6</f>
        <v>-1115.5454419292482</v>
      </c>
      <c r="CY409" s="15">
        <f ca="1">(BR409*DCF!D$46-DCF!D$5*MAX(BR409*DCF!D$46,0)-MAX(BR409-BQ409,0)/Inputs!$B$24)*DCF!D$6</f>
        <v>-1225.6925741916016</v>
      </c>
      <c r="CZ409" s="15">
        <f ca="1">(BS409*DCF!E$46-DCF!E$5*MAX(BS409*DCF!E$46,0)-MAX(BS409-BR409,0)/Inputs!$B$24)*DCF!E$6</f>
        <v>-2924.4837005318464</v>
      </c>
      <c r="DA409" s="15">
        <f ca="1">(BT409*DCF!F$46-DCF!F$5*MAX(BT409*DCF!F$46,0)-MAX(BT409-BS409,0)/Inputs!$B$24)*DCF!F$6</f>
        <v>-3115.3142146722653</v>
      </c>
      <c r="DB409" s="15">
        <f ca="1">(BU409*DCF!G$46-DCF!G$5*MAX(BU409*DCF!G$46,0)-MAX(BU409-BT409,0)/Inputs!$B$24)*DCF!G$6</f>
        <v>-2343.2963907766898</v>
      </c>
      <c r="DC409" s="15">
        <f ca="1">(BV409*DCF!H$46-DCF!H$5*MAX(BV409*DCF!H$46,0)-MAX(BV409-BU409,0)/Inputs!$B$24)*DCF!H$6</f>
        <v>-2866.1184347934059</v>
      </c>
      <c r="DD409" s="15">
        <f ca="1">(BW409*DCF!I$46-DCF!I$5*MAX(BW409*DCF!I$46,0)-MAX(BW409-BV409,0)/Inputs!$B$24)*DCF!I$6</f>
        <v>-2070.8447271512796</v>
      </c>
      <c r="DE409" s="15">
        <f ca="1">(BX409*DCF!J$46-DCF!J$5*MAX(BX409*DCF!J$46,0)-MAX(BX409-BW409,0)/Inputs!$B$24)*DCF!J$6</f>
        <v>-6918.4711404953232</v>
      </c>
      <c r="DF409" s="15">
        <f ca="1">(BY409*DCF!K$46-DCF!K$5*MAX(BY409*DCF!K$46,0)-MAX(BY409-BX409,0)/Inputs!$B$24)*DCF!K$6</f>
        <v>2049.7090569645388</v>
      </c>
      <c r="DG409" s="15">
        <f ca="1">(BZ409*DCF!L$46-DCF!L$5*MAX(BZ409*DCF!L$46,0)-MAX(BZ409-BY409,0)/Inputs!$B$24)*DCF!L$6</f>
        <v>3287.0627809760858</v>
      </c>
      <c r="DH409" s="15">
        <f ca="1">(CA409*DCF!M$46-DCF!M$5*MAX(CA409*DCF!M$46,0)-MAX(CA409-BZ409,0)/Inputs!$B$24)*DCF!M$6</f>
        <v>1485.3004003999395</v>
      </c>
      <c r="DI409" s="15">
        <f ca="1">SUM(CB409:CL409)+BE409*DCF!M$10*(1+Inputs!$B$30)*(1-Inputs!$B$33)*(1-Inputs!$B$30/Inputs!$B$31)/(Inputs!$B$29-Inputs!$B$30)*DCF!M$6</f>
        <v>77417.292379237129</v>
      </c>
      <c r="DJ409" s="15">
        <f ca="1">SUM(CM409:CW409)+BP409*DCF!M$28*(1+Inputs!$B$30)*(1-Inputs!$B$33)*(1-Inputs!$B$30/Inputs!$B$31)/(Inputs!$B$29-Inputs!$B$30)*DCF!M$6</f>
        <v>348310.48233354802</v>
      </c>
      <c r="DK409" s="15">
        <f ca="1">SUM(CX409:DH409)+CA409*DCF!M$46*(1+Inputs!$B$30)*(1-Inputs!$B$33)*(1-Inputs!$B$30/Inputs!$B$31)/(Inputs!$B$29-Inputs!$B$30)*DCF!M$6</f>
        <v>238009.95631715917</v>
      </c>
      <c r="DM409" s="15">
        <f ca="1">DI409+DJ409+DK409+Inputs!$B$34+Inputs!$B$36-Inputs!$B$35</f>
        <v>740588.73102994426</v>
      </c>
    </row>
    <row r="410" spans="1:117" x14ac:dyDescent="0.75">
      <c r="A410" s="11">
        <v>397</v>
      </c>
      <c r="C410" s="24">
        <f t="shared" ca="1" si="249"/>
        <v>-0.95215625448400287</v>
      </c>
      <c r="D410" s="24">
        <f t="shared" ca="1" si="249"/>
        <v>-0.39032549392465038</v>
      </c>
      <c r="E410" s="24">
        <f t="shared" ca="1" si="249"/>
        <v>-0.66901722503617478</v>
      </c>
      <c r="F410" s="24">
        <f t="shared" ca="1" si="249"/>
        <v>0.31640426361556523</v>
      </c>
      <c r="G410" s="24">
        <f t="shared" ca="1" si="249"/>
        <v>0.25591907244039563</v>
      </c>
      <c r="H410" s="24">
        <f t="shared" ca="1" si="249"/>
        <v>-1.3469467117240368</v>
      </c>
      <c r="I410" s="24">
        <f t="shared" ca="1" si="249"/>
        <v>2.7726094445707461</v>
      </c>
      <c r="J410" s="24">
        <f t="shared" ca="1" si="249"/>
        <v>-2.4754322826656838</v>
      </c>
      <c r="K410" s="24">
        <f t="shared" ca="1" si="249"/>
        <v>-0.33881774495667405</v>
      </c>
      <c r="L410" s="24">
        <f t="shared" ca="1" si="249"/>
        <v>2.8202191253077494E-2</v>
      </c>
      <c r="M410" s="24">
        <f t="shared" ca="1" si="249"/>
        <v>0.57861226959870282</v>
      </c>
      <c r="N410" s="24">
        <f ca="1">SQRT(Inputs!$B$38)*C410+SQRT(1-Inputs!$B$38)*_xlfn.NORM.S.INV(RAND())</f>
        <v>-0.36254734278921408</v>
      </c>
      <c r="O410" s="24">
        <f ca="1">SQRT(Inputs!$B$38)*D410+SQRT(1-Inputs!$B$38)*_xlfn.NORM.S.INV(RAND())</f>
        <v>-1.078774889331704</v>
      </c>
      <c r="P410" s="24">
        <f ca="1">SQRT(Inputs!$B$38)*E410+SQRT(1-Inputs!$B$38)*_xlfn.NORM.S.INV(RAND())</f>
        <v>-0.29409602795147821</v>
      </c>
      <c r="Q410" s="24">
        <f ca="1">SQRT(Inputs!$B$38)*F410+SQRT(1-Inputs!$B$38)*_xlfn.NORM.S.INV(RAND())</f>
        <v>0.31531568906387331</v>
      </c>
      <c r="R410" s="24">
        <f ca="1">SQRT(Inputs!$B$38)*G410+SQRT(1-Inputs!$B$38)*_xlfn.NORM.S.INV(RAND())</f>
        <v>0.79343712079516804</v>
      </c>
      <c r="S410" s="24">
        <f ca="1">SQRT(Inputs!$B$38)*H410+SQRT(1-Inputs!$B$38)*_xlfn.NORM.S.INV(RAND())</f>
        <v>-0.42353996690553242</v>
      </c>
      <c r="T410" s="24">
        <f ca="1">SQRT(Inputs!$B$38)*I410+SQRT(1-Inputs!$B$38)*_xlfn.NORM.S.INV(RAND())</f>
        <v>1.4263346765796043</v>
      </c>
      <c r="U410" s="24">
        <f ca="1">SQRT(Inputs!$B$38)*J410+SQRT(1-Inputs!$B$38)*_xlfn.NORM.S.INV(RAND())</f>
        <v>-0.43230502953413863</v>
      </c>
      <c r="V410" s="24">
        <f ca="1">SQRT(Inputs!$B$38)*K410+SQRT(1-Inputs!$B$38)*_xlfn.NORM.S.INV(RAND())</f>
        <v>-0.11045095698076529</v>
      </c>
      <c r="W410" s="24">
        <f ca="1">SQRT(Inputs!$B$38)*L410+SQRT(1-Inputs!$B$38)*_xlfn.NORM.S.INV(RAND())</f>
        <v>6.7805884445463274E-2</v>
      </c>
      <c r="X410" s="24">
        <f ca="1">SQRT(Inputs!$B$38)*M410+SQRT(1-Inputs!$B$38)*_xlfn.NORM.S.INV(RAND())</f>
        <v>1.0974305762714973</v>
      </c>
      <c r="Y410" s="24">
        <f ca="1">SQRT(Inputs!$B$38)*C410+SQRT(1-Inputs!$B$38)*_xlfn.NORM.S.INV(RAND())</f>
        <v>-1.07857984266575E-2</v>
      </c>
      <c r="Z410" s="24">
        <f ca="1">SQRT(Inputs!$B$38)*D410+SQRT(1-Inputs!$B$38)*_xlfn.NORM.S.INV(RAND())</f>
        <v>0.48183486434368383</v>
      </c>
      <c r="AA410" s="24">
        <f ca="1">SQRT(Inputs!$B$38)*E410+SQRT(1-Inputs!$B$38)*_xlfn.NORM.S.INV(RAND())</f>
        <v>0.26071394796549441</v>
      </c>
      <c r="AB410" s="24">
        <f ca="1">SQRT(Inputs!$B$38)*F410+SQRT(1-Inputs!$B$38)*_xlfn.NORM.S.INV(RAND())</f>
        <v>1.7526244763209931</v>
      </c>
      <c r="AC410" s="24">
        <f ca="1">SQRT(Inputs!$B$38)*G410+SQRT(1-Inputs!$B$38)*_xlfn.NORM.S.INV(RAND())</f>
        <v>1.1878513894135798</v>
      </c>
      <c r="AD410" s="24">
        <f ca="1">SQRT(Inputs!$B$38)*H410+SQRT(1-Inputs!$B$38)*_xlfn.NORM.S.INV(RAND())</f>
        <v>-1.196808510926908</v>
      </c>
      <c r="AE410" s="24">
        <f ca="1">SQRT(Inputs!$B$38)*I410+SQRT(1-Inputs!$B$38)*_xlfn.NORM.S.INV(RAND())</f>
        <v>1.603079561837458</v>
      </c>
      <c r="AF410" s="24">
        <f ca="1">SQRT(Inputs!$B$38)*J410+SQRT(1-Inputs!$B$38)*_xlfn.NORM.S.INV(RAND())</f>
        <v>-0.87500171450926434</v>
      </c>
      <c r="AG410" s="24">
        <f ca="1">SQRT(Inputs!$B$38)*K410+SQRT(1-Inputs!$B$38)*_xlfn.NORM.S.INV(RAND())</f>
        <v>-0.95398867478906069</v>
      </c>
      <c r="AH410" s="24">
        <f ca="1">SQRT(Inputs!$B$38)*L410+SQRT(1-Inputs!$B$38)*_xlfn.NORM.S.INV(RAND())</f>
        <v>-7.8781002634341984E-2</v>
      </c>
      <c r="AI410" s="24">
        <f ca="1">SQRT(Inputs!$B$38)*M410+SQRT(1-Inputs!$B$38)*_xlfn.NORM.S.INV(RAND())</f>
        <v>-0.65121738001182017</v>
      </c>
      <c r="AJ410" s="24">
        <f ca="1">SQRT(Inputs!$B$38)*C410+SQRT(1-Inputs!$B$38)*_xlfn.NORM.S.INV(RAND())</f>
        <v>-1.638293899425312</v>
      </c>
      <c r="AK410" s="24">
        <f ca="1">SQRT(Inputs!$B$38)*D410+SQRT(1-Inputs!$B$38)*_xlfn.NORM.S.INV(RAND())</f>
        <v>0.23391886728282271</v>
      </c>
      <c r="AL410" s="24">
        <f ca="1">SQRT(Inputs!$B$38)*E410+SQRT(1-Inputs!$B$38)*_xlfn.NORM.S.INV(RAND())</f>
        <v>0.71330222906962926</v>
      </c>
      <c r="AM410" s="24">
        <f ca="1">SQRT(Inputs!$B$38)*F410+SQRT(1-Inputs!$B$38)*_xlfn.NORM.S.INV(RAND())</f>
        <v>-0.41547838905860102</v>
      </c>
      <c r="AN410" s="24">
        <f ca="1">SQRT(Inputs!$B$38)*G410+SQRT(1-Inputs!$B$38)*_xlfn.NORM.S.INV(RAND())</f>
        <v>0.15803003326170695</v>
      </c>
      <c r="AO410" s="24">
        <f ca="1">SQRT(Inputs!$B$38)*H410+SQRT(1-Inputs!$B$38)*_xlfn.NORM.S.INV(RAND())</f>
        <v>-0.88663373064646833</v>
      </c>
      <c r="AP410" s="24">
        <f ca="1">SQRT(Inputs!$B$38)*I410+SQRT(1-Inputs!$B$38)*_xlfn.NORM.S.INV(RAND())</f>
        <v>1.1937675920130106</v>
      </c>
      <c r="AQ410" s="24">
        <f ca="1">SQRT(Inputs!$B$38)*J410+SQRT(1-Inputs!$B$38)*_xlfn.NORM.S.INV(RAND())</f>
        <v>-1.2838808048195816</v>
      </c>
      <c r="AR410" s="24">
        <f ca="1">SQRT(Inputs!$B$38)*K410+SQRT(1-Inputs!$B$38)*_xlfn.NORM.S.INV(RAND())</f>
        <v>1.7281655729091212</v>
      </c>
      <c r="AS410" s="24">
        <f ca="1">SQRT(Inputs!$B$38)*L410+SQRT(1-Inputs!$B$38)*_xlfn.NORM.S.INV(RAND())</f>
        <v>-1.0031751803478666</v>
      </c>
      <c r="AT410" s="24">
        <f ca="1">SQRT(Inputs!$B$38)*M410+SQRT(1-Inputs!$B$38)*_xlfn.NORM.S.INV(RAND())</f>
        <v>-0.88649809187102935</v>
      </c>
      <c r="AU410" s="15">
        <f ca="1">Inputs!$B$6*EXP($B$8-0.5*C$5^2+C$5*N410)</f>
        <v>4679.402748219989</v>
      </c>
      <c r="AV410" s="15">
        <f t="shared" ca="1" si="219"/>
        <v>4860.488422239694</v>
      </c>
      <c r="AW410" s="15">
        <f t="shared" ca="1" si="220"/>
        <v>5696.0134745324203</v>
      </c>
      <c r="AX410" s="15">
        <f t="shared" ca="1" si="221"/>
        <v>7233.6794054209622</v>
      </c>
      <c r="AY410" s="15">
        <f t="shared" ca="1" si="222"/>
        <v>9698.6245845178382</v>
      </c>
      <c r="AZ410" s="15">
        <f t="shared" ca="1" si="223"/>
        <v>11321.154414347686</v>
      </c>
      <c r="BA410" s="15">
        <f t="shared" ca="1" si="224"/>
        <v>16084.692814795008</v>
      </c>
      <c r="BB410" s="15">
        <f t="shared" ca="1" si="225"/>
        <v>18857.838752856394</v>
      </c>
      <c r="BC410" s="15">
        <f t="shared" ca="1" si="226"/>
        <v>22851.115514418598</v>
      </c>
      <c r="BD410" s="15">
        <f t="shared" ca="1" si="227"/>
        <v>28172.882036741881</v>
      </c>
      <c r="BE410" s="15">
        <f t="shared" ca="1" si="228"/>
        <v>38151.248526570307</v>
      </c>
      <c r="BF410" s="15">
        <f ca="1">Inputs!$B$13*EXP($B$9-0.5*C$6^2+C$6*Y410)</f>
        <v>13801.478064573945</v>
      </c>
      <c r="BG410" s="15">
        <f t="shared" ca="1" si="229"/>
        <v>18348.188858743059</v>
      </c>
      <c r="BH410" s="15">
        <f t="shared" ca="1" si="230"/>
        <v>23408.765358527984</v>
      </c>
      <c r="BI410" s="15">
        <f t="shared" ca="1" si="231"/>
        <v>37529.250786910372</v>
      </c>
      <c r="BJ410" s="15">
        <f t="shared" ca="1" si="232"/>
        <v>54600.761299792175</v>
      </c>
      <c r="BK410" s="15">
        <f t="shared" ca="1" si="233"/>
        <v>56936.438474310038</v>
      </c>
      <c r="BL410" s="15">
        <f t="shared" ca="1" si="234"/>
        <v>86088.592329250227</v>
      </c>
      <c r="BM410" s="15">
        <f t="shared" ca="1" si="235"/>
        <v>94921.856280832566</v>
      </c>
      <c r="BN410" s="15">
        <f t="shared" ca="1" si="236"/>
        <v>104130.43357810918</v>
      </c>
      <c r="BO410" s="15">
        <f t="shared" ca="1" si="237"/>
        <v>126953.83746986061</v>
      </c>
      <c r="BP410" s="15">
        <f t="shared" ca="1" si="238"/>
        <v>145142.72980699749</v>
      </c>
      <c r="BQ410" s="15">
        <f ca="1">Inputs!$B$20*EXP($B$10-0.5*C$7^2+C$7*AJ410)</f>
        <v>2399.1126078966772</v>
      </c>
      <c r="BR410" s="15">
        <f t="shared" ca="1" si="239"/>
        <v>3506.3247087345821</v>
      </c>
      <c r="BS410" s="15">
        <f t="shared" ca="1" si="240"/>
        <v>5893.1942460400696</v>
      </c>
      <c r="BT410" s="15">
        <f t="shared" ca="1" si="241"/>
        <v>7286.3718871836654</v>
      </c>
      <c r="BU410" s="15">
        <f t="shared" ca="1" si="242"/>
        <v>10491.648790667228</v>
      </c>
      <c r="BV410" s="15">
        <f t="shared" ca="1" si="243"/>
        <v>11953.840676873448</v>
      </c>
      <c r="BW410" s="15">
        <f t="shared" ca="1" si="244"/>
        <v>21475.762568640937</v>
      </c>
      <c r="BX410" s="15">
        <f t="shared" ca="1" si="245"/>
        <v>23220.957285823974</v>
      </c>
      <c r="BY410" s="15">
        <f t="shared" ca="1" si="246"/>
        <v>45286.250971317029</v>
      </c>
      <c r="BZ410" s="15">
        <f t="shared" ca="1" si="247"/>
        <v>52841.589630997041</v>
      </c>
      <c r="CA410" s="15">
        <f t="shared" ca="1" si="248"/>
        <v>63407.897329204607</v>
      </c>
      <c r="CB410" s="15">
        <f ca="1">(AU410*DCF!C$10-DCF!C$5*MAX(AU410*DCF!C$10,0)-MAX(AU410-Inputs!$B$6,0)/Inputs!$B$10)*DCF!C$6</f>
        <v>1045.0909794749152</v>
      </c>
      <c r="CC410" s="15">
        <f ca="1">(AV410*DCF!D$10-DCF!D$5*MAX(AV410*DCF!D$10,0)-MAX(AV410-AU410,0)/Inputs!$B$10)*DCF!D$6</f>
        <v>1140.5581219318087</v>
      </c>
      <c r="CD410" s="15">
        <f ca="1">(AW410*DCF!E$10-DCF!E$5*MAX(AW410*DCF!E$10,0)-MAX(AW410-AV410,0)/Inputs!$B$10)*DCF!E$6</f>
        <v>1126.9239960960886</v>
      </c>
      <c r="CE410" s="15">
        <f ca="1">(AX410*DCF!F$10-DCF!F$5*MAX(AX410*DCF!F$10,0)-MAX(AX410-AW410,0)/Inputs!$B$10)*DCF!F$6</f>
        <v>1259.1505290014613</v>
      </c>
      <c r="CF410" s="15">
        <f ca="1">(AY410*DCF!G$10-DCF!G$5*MAX(AY410*DCF!G$10,0)-MAX(AY410-AX410,0)/Inputs!$B$10)*DCF!G$6</f>
        <v>1524.4980788108924</v>
      </c>
      <c r="CG410" s="15">
        <f ca="1">(AZ410*DCF!H$10-DCF!H$5*MAX(AZ410*DCF!H$10,0)-MAX(AZ410-AY410,0)/Inputs!$B$10)*DCF!H$6</f>
        <v>1909.9009910255438</v>
      </c>
      <c r="CH410" s="15">
        <f ca="1">(BA410*DCF!I$10-DCF!I$5*MAX(BA410*DCF!I$10,0)-MAX(BA410-AZ410,0)/Inputs!$B$10)*DCF!I$6</f>
        <v>2156.699408909933</v>
      </c>
      <c r="CI410" s="15">
        <f ca="1">(BB410*DCF!J$10-DCF!J$5*MAX(BB410*DCF!J$10,0)-MAX(BB410-BA410,0)/Inputs!$B$10)*DCF!J$6</f>
        <v>2815.8243171564354</v>
      </c>
      <c r="CJ410" s="15">
        <f ca="1">(BC410*DCF!K$10-DCF!K$5*MAX(BC410*DCF!K$10,0)-MAX(BC410-BB410,0)/Inputs!$B$10)*DCF!K$6</f>
        <v>3119.6646490179387</v>
      </c>
      <c r="CK410" s="15">
        <f ca="1">(BD410*DCF!L$10-DCF!L$5*MAX(BD410*DCF!L$10,0)-MAX(BD410-BC410,0)/Inputs!$B$10)*DCF!L$6</f>
        <v>3560.8157674965801</v>
      </c>
      <c r="CL410" s="15">
        <f ca="1">(BE410*DCF!M$10-DCF!M$5*MAX(BE410*DCF!M$10,0)-MAX(BE410-BD410,0)/Inputs!$B$10)*DCF!M$6</f>
        <v>4191.612121993775</v>
      </c>
      <c r="CM410" s="15">
        <f ca="1">(BF410*DCF!C$28-DCF!C$5*MAX(BF410*DCF!C$28,0)-MAX(BF410-Inputs!$B$13,0)/Inputs!$B$17)*DCF!C$6</f>
        <v>3654.504412253405</v>
      </c>
      <c r="CN410" s="15">
        <f ca="1">(BG410*DCF!D$28-DCF!D$5*MAX(BG410*DCF!D$28,0)-MAX(BG410-BF410,0)/Inputs!$B$17)*DCF!D$6</f>
        <v>4433.9429206755494</v>
      </c>
      <c r="CO410" s="15">
        <f ca="1">(BH410*DCF!E$28-DCF!E$5*MAX(BH410*DCF!E$28,0)-MAX(BH410-BG410,0)/Inputs!$B$17)*DCF!E$6</f>
        <v>5632.4092060176745</v>
      </c>
      <c r="CP410" s="15">
        <f ca="1">(BI410*DCF!F$28-DCF!F$5*MAX(BI410*DCF!F$28,0)-MAX(BI410-BH410,0)/Inputs!$B$17)*DCF!F$6</f>
        <v>7617.3454722773786</v>
      </c>
      <c r="CQ410" s="15">
        <f ca="1">(BJ410*DCF!G$28-DCF!G$5*MAX(BJ410*DCF!G$28,0)-MAX(BJ410-BI410,0)/Inputs!$B$17)*DCF!G$6</f>
        <v>11295.322351678358</v>
      </c>
      <c r="CR410" s="15">
        <f ca="1">(BK410*DCF!H$28-DCF!H$5*MAX(BK410*DCF!H$28,0)-MAX(BK410-BJ410,0)/Inputs!$B$17)*DCF!H$6</f>
        <v>13718.110713421476</v>
      </c>
      <c r="CS410" s="15">
        <f ca="1">(BL410*DCF!I$28-DCF!I$5*MAX(BL410*DCF!I$28,0)-MAX(BL410-BK410,0)/Inputs!$B$17)*DCF!I$6</f>
        <v>16059.766143303914</v>
      </c>
      <c r="CT410" s="15">
        <f ca="1">(BM410*DCF!J$28-DCF!J$5*MAX(BM410*DCF!J$28,0)-MAX(BM410-BL410,0)/Inputs!$B$17)*DCF!J$6</f>
        <v>20004.235381034727</v>
      </c>
      <c r="CU410" s="15">
        <f ca="1">(BN410*DCF!K$28-DCF!K$5*MAX(BN410*DCF!K$28,0)-MAX(BN410-BM410,0)/Inputs!$B$17)*DCF!K$6</f>
        <v>20862.673555269161</v>
      </c>
      <c r="CV410" s="15">
        <f ca="1">(BO410*DCF!L$28-DCF!L$5*MAX(BO410*DCF!L$28,0)-MAX(BO410-BN410,0)/Inputs!$B$17)*DCF!L$6</f>
        <v>22747.44911218539</v>
      </c>
      <c r="CW410" s="15">
        <f ca="1">(BP410*DCF!M$28-DCF!M$5*MAX(BP410*DCF!M$28,0)-MAX(BP410-BO410,0)/Inputs!$B$17)*DCF!M$6</f>
        <v>25407.438267192934</v>
      </c>
      <c r="CX410" s="15">
        <f ca="1">(BQ410*DCF!C$46-DCF!C$5*MAX(BQ410*DCF!C$46,0)-MAX(BQ410-Inputs!$B$20,0)/Inputs!$B$24)*DCF!C$6</f>
        <v>-554.06757688144967</v>
      </c>
      <c r="CY410" s="15">
        <f ca="1">(BR410*DCF!D$46-DCF!D$5*MAX(BR410*DCF!D$46,0)-MAX(BR410-BQ410,0)/Inputs!$B$24)*DCF!D$6</f>
        <v>-1070.8860719644299</v>
      </c>
      <c r="CZ410" s="15">
        <f ca="1">(BS410*DCF!E$46-DCF!E$5*MAX(BS410*DCF!E$46,0)-MAX(BS410-BR410,0)/Inputs!$B$24)*DCF!E$6</f>
        <v>-1637.7187425420288</v>
      </c>
      <c r="DA410" s="15">
        <f ca="1">(BT410*DCF!F$46-DCF!F$5*MAX(BT410*DCF!F$46,0)-MAX(BT410-BS410,0)/Inputs!$B$24)*DCF!F$6</f>
        <v>-1037.9396896272276</v>
      </c>
      <c r="DB410" s="15">
        <f ca="1">(BU410*DCF!G$46-DCF!G$5*MAX(BU410*DCF!G$46,0)-MAX(BU410-BT410,0)/Inputs!$B$24)*DCF!G$6</f>
        <v>-1431.1101581439523</v>
      </c>
      <c r="DC410" s="15">
        <f ca="1">(BV410*DCF!H$46-DCF!H$5*MAX(BV410*DCF!H$46,0)-MAX(BV410-BU410,0)/Inputs!$B$24)*DCF!H$6</f>
        <v>-454.36716964025538</v>
      </c>
      <c r="DD410" s="15">
        <f ca="1">(BW410*DCF!I$46-DCF!I$5*MAX(BW410*DCF!I$46,0)-MAX(BW410-BV410,0)/Inputs!$B$24)*DCF!I$6</f>
        <v>-2237.3843544660922</v>
      </c>
      <c r="DE410" s="15">
        <f ca="1">(BX410*DCF!J$46-DCF!J$5*MAX(BX410*DCF!J$46,0)-MAX(BX410-BW410,0)/Inputs!$B$24)*DCF!J$6</f>
        <v>511.25779909836882</v>
      </c>
      <c r="DF410" s="15">
        <f ca="1">(BY410*DCF!K$46-DCF!K$5*MAX(BY410*DCF!K$46,0)-MAX(BY410-BX410,0)/Inputs!$B$24)*DCF!K$6</f>
        <v>-2818.5075179543674</v>
      </c>
      <c r="DG410" s="15">
        <f ca="1">(BZ410*DCF!L$46-DCF!L$5*MAX(BZ410*DCF!L$46,0)-MAX(BZ410-BY410,0)/Inputs!$B$24)*DCF!L$6</f>
        <v>1942.8967500339031</v>
      </c>
      <c r="DH410" s="15">
        <f ca="1">(CA410*DCF!M$46-DCF!M$5*MAX(CA410*DCF!M$46,0)-MAX(CA410-BZ410,0)/Inputs!$B$24)*DCF!M$6</f>
        <v>2761.9781205326367</v>
      </c>
      <c r="DI410" s="15">
        <f ca="1">SUM(CB410:CL410)+BE410*DCF!M$10*(1+Inputs!$B$30)*(1-Inputs!$B$33)*(1-Inputs!$B$30/Inputs!$B$31)/(Inputs!$B$29-Inputs!$B$30)*DCF!M$6</f>
        <v>130026.16810839422</v>
      </c>
      <c r="DJ410" s="15">
        <f ca="1">SUM(CM410:CW410)+BP410*DCF!M$28*(1+Inputs!$B$30)*(1-Inputs!$B$33)*(1-Inputs!$B$30/Inputs!$B$31)/(Inputs!$B$29-Inputs!$B$30)*DCF!M$6</f>
        <v>690012.04602434859</v>
      </c>
      <c r="DK410" s="15">
        <f ca="1">SUM(CX410:DH410)+CA410*DCF!M$46*(1+Inputs!$B$30)*(1-Inputs!$B$33)*(1-Inputs!$B$30/Inputs!$B$31)/(Inputs!$B$29-Inputs!$B$30)*DCF!M$6</f>
        <v>92010.271805008902</v>
      </c>
      <c r="DM410" s="15">
        <f ca="1">DI410+DJ410+DK410+Inputs!$B$34+Inputs!$B$36-Inputs!$B$35</f>
        <v>988899.48593775171</v>
      </c>
    </row>
    <row r="411" spans="1:117" x14ac:dyDescent="0.75">
      <c r="A411" s="11">
        <v>398</v>
      </c>
      <c r="C411" s="24">
        <f t="shared" ca="1" si="249"/>
        <v>1.9444905365115845</v>
      </c>
      <c r="D411" s="24">
        <f t="shared" ca="1" si="249"/>
        <v>-8.1814160091445348E-2</v>
      </c>
      <c r="E411" s="24">
        <f t="shared" ca="1" si="249"/>
        <v>1.4800783629801444</v>
      </c>
      <c r="F411" s="24">
        <f t="shared" ca="1" si="249"/>
        <v>1.4507502180887082</v>
      </c>
      <c r="G411" s="24">
        <f t="shared" ca="1" si="249"/>
        <v>-0.91851164921701722</v>
      </c>
      <c r="H411" s="24">
        <f t="shared" ca="1" si="249"/>
        <v>-4.0571961314900106E-3</v>
      </c>
      <c r="I411" s="24">
        <f t="shared" ca="1" si="249"/>
        <v>0.57100076740659789</v>
      </c>
      <c r="J411" s="24">
        <f t="shared" ca="1" si="249"/>
        <v>-0.21443198158394344</v>
      </c>
      <c r="K411" s="24">
        <f t="shared" ca="1" si="249"/>
        <v>0.11697590353958298</v>
      </c>
      <c r="L411" s="24">
        <f t="shared" ca="1" si="249"/>
        <v>-0.94161279684801691</v>
      </c>
      <c r="M411" s="24">
        <f t="shared" ca="1" si="249"/>
        <v>2.0907007974573459</v>
      </c>
      <c r="N411" s="24">
        <f ca="1">SQRT(Inputs!$B$38)*C411+SQRT(1-Inputs!$B$38)*_xlfn.NORM.S.INV(RAND())</f>
        <v>0.78900698932425195</v>
      </c>
      <c r="O411" s="24">
        <f ca="1">SQRT(Inputs!$B$38)*D411+SQRT(1-Inputs!$B$38)*_xlfn.NORM.S.INV(RAND())</f>
        <v>0.74669988317149238</v>
      </c>
      <c r="P411" s="24">
        <f ca="1">SQRT(Inputs!$B$38)*E411+SQRT(1-Inputs!$B$38)*_xlfn.NORM.S.INV(RAND())</f>
        <v>1.1294792098579796</v>
      </c>
      <c r="Q411" s="24">
        <f ca="1">SQRT(Inputs!$B$38)*F411+SQRT(1-Inputs!$B$38)*_xlfn.NORM.S.INV(RAND())</f>
        <v>-0.57907568209527538</v>
      </c>
      <c r="R411" s="24">
        <f ca="1">SQRT(Inputs!$B$38)*G411+SQRT(1-Inputs!$B$38)*_xlfn.NORM.S.INV(RAND())</f>
        <v>-1.0787973144266552</v>
      </c>
      <c r="S411" s="24">
        <f ca="1">SQRT(Inputs!$B$38)*H411+SQRT(1-Inputs!$B$38)*_xlfn.NORM.S.INV(RAND())</f>
        <v>-1.4638057102960935</v>
      </c>
      <c r="T411" s="24">
        <f ca="1">SQRT(Inputs!$B$38)*I411+SQRT(1-Inputs!$B$38)*_xlfn.NORM.S.INV(RAND())</f>
        <v>6.7460466862416357E-2</v>
      </c>
      <c r="U411" s="24">
        <f ca="1">SQRT(Inputs!$B$38)*J411+SQRT(1-Inputs!$B$38)*_xlfn.NORM.S.INV(RAND())</f>
        <v>-0.21846505734345273</v>
      </c>
      <c r="V411" s="24">
        <f ca="1">SQRT(Inputs!$B$38)*K411+SQRT(1-Inputs!$B$38)*_xlfn.NORM.S.INV(RAND())</f>
        <v>0.6768640228267031</v>
      </c>
      <c r="W411" s="24">
        <f ca="1">SQRT(Inputs!$B$38)*L411+SQRT(1-Inputs!$B$38)*_xlfn.NORM.S.INV(RAND())</f>
        <v>0.45325675768239093</v>
      </c>
      <c r="X411" s="24">
        <f ca="1">SQRT(Inputs!$B$38)*M411+SQRT(1-Inputs!$B$38)*_xlfn.NORM.S.INV(RAND())</f>
        <v>1.2584403402344946</v>
      </c>
      <c r="Y411" s="24">
        <f ca="1">SQRT(Inputs!$B$38)*C411+SQRT(1-Inputs!$B$38)*_xlfn.NORM.S.INV(RAND())</f>
        <v>-0.74201158261583844</v>
      </c>
      <c r="Z411" s="24">
        <f ca="1">SQRT(Inputs!$B$38)*D411+SQRT(1-Inputs!$B$38)*_xlfn.NORM.S.INV(RAND())</f>
        <v>-0.35822474967743367</v>
      </c>
      <c r="AA411" s="24">
        <f ca="1">SQRT(Inputs!$B$38)*E411+SQRT(1-Inputs!$B$38)*_xlfn.NORM.S.INV(RAND())</f>
        <v>0.35090095318276709</v>
      </c>
      <c r="AB411" s="24">
        <f ca="1">SQRT(Inputs!$B$38)*F411+SQRT(1-Inputs!$B$38)*_xlfn.NORM.S.INV(RAND())</f>
        <v>-0.31464187170707514</v>
      </c>
      <c r="AC411" s="24">
        <f ca="1">SQRT(Inputs!$B$38)*G411+SQRT(1-Inputs!$B$38)*_xlfn.NORM.S.INV(RAND())</f>
        <v>-0.3718961667104882</v>
      </c>
      <c r="AD411" s="24">
        <f ca="1">SQRT(Inputs!$B$38)*H411+SQRT(1-Inputs!$B$38)*_xlfn.NORM.S.INV(RAND())</f>
        <v>-0.38085516261184221</v>
      </c>
      <c r="AE411" s="24">
        <f ca="1">SQRT(Inputs!$B$38)*I411+SQRT(1-Inputs!$B$38)*_xlfn.NORM.S.INV(RAND())</f>
        <v>1.0341083508588658</v>
      </c>
      <c r="AF411" s="24">
        <f ca="1">SQRT(Inputs!$B$38)*J411+SQRT(1-Inputs!$B$38)*_xlfn.NORM.S.INV(RAND())</f>
        <v>-0.86118597828343146</v>
      </c>
      <c r="AG411" s="24">
        <f ca="1">SQRT(Inputs!$B$38)*K411+SQRT(1-Inputs!$B$38)*_xlfn.NORM.S.INV(RAND())</f>
        <v>-0.25876091863205064</v>
      </c>
      <c r="AH411" s="24">
        <f ca="1">SQRT(Inputs!$B$38)*L411+SQRT(1-Inputs!$B$38)*_xlfn.NORM.S.INV(RAND())</f>
        <v>-0.28968841465703704</v>
      </c>
      <c r="AI411" s="24">
        <f ca="1">SQRT(Inputs!$B$38)*M411+SQRT(1-Inputs!$B$38)*_xlfn.NORM.S.INV(RAND())</f>
        <v>1.7112377615263137</v>
      </c>
      <c r="AJ411" s="24">
        <f ca="1">SQRT(Inputs!$B$38)*C411+SQRT(1-Inputs!$B$38)*_xlfn.NORM.S.INV(RAND())</f>
        <v>0.89647793308388113</v>
      </c>
      <c r="AK411" s="24">
        <f ca="1">SQRT(Inputs!$B$38)*D411+SQRT(1-Inputs!$B$38)*_xlfn.NORM.S.INV(RAND())</f>
        <v>-0.69544996779448209</v>
      </c>
      <c r="AL411" s="24">
        <f ca="1">SQRT(Inputs!$B$38)*E411+SQRT(1-Inputs!$B$38)*_xlfn.NORM.S.INV(RAND())</f>
        <v>0.98859890992473265</v>
      </c>
      <c r="AM411" s="24">
        <f ca="1">SQRT(Inputs!$B$38)*F411+SQRT(1-Inputs!$B$38)*_xlfn.NORM.S.INV(RAND())</f>
        <v>0.40233371737151352</v>
      </c>
      <c r="AN411" s="24">
        <f ca="1">SQRT(Inputs!$B$38)*G411+SQRT(1-Inputs!$B$38)*_xlfn.NORM.S.INV(RAND())</f>
        <v>-0.41547427862102682</v>
      </c>
      <c r="AO411" s="24">
        <f ca="1">SQRT(Inputs!$B$38)*H411+SQRT(1-Inputs!$B$38)*_xlfn.NORM.S.INV(RAND())</f>
        <v>0.94049424865971409</v>
      </c>
      <c r="AP411" s="24">
        <f ca="1">SQRT(Inputs!$B$38)*I411+SQRT(1-Inputs!$B$38)*_xlfn.NORM.S.INV(RAND())</f>
        <v>8.5183712743562845E-2</v>
      </c>
      <c r="AQ411" s="24">
        <f ca="1">SQRT(Inputs!$B$38)*J411+SQRT(1-Inputs!$B$38)*_xlfn.NORM.S.INV(RAND())</f>
        <v>-0.73249971002777092</v>
      </c>
      <c r="AR411" s="24">
        <f ca="1">SQRT(Inputs!$B$38)*K411+SQRT(1-Inputs!$B$38)*_xlfn.NORM.S.INV(RAND())</f>
        <v>0.65965020169977551</v>
      </c>
      <c r="AS411" s="24">
        <f ca="1">SQRT(Inputs!$B$38)*L411+SQRT(1-Inputs!$B$38)*_xlfn.NORM.S.INV(RAND())</f>
        <v>-0.5039911479931255</v>
      </c>
      <c r="AT411" s="24">
        <f ca="1">SQRT(Inputs!$B$38)*M411+SQRT(1-Inputs!$B$38)*_xlfn.NORM.S.INV(RAND())</f>
        <v>-0.15972410048136054</v>
      </c>
      <c r="AU411" s="15">
        <f ca="1">Inputs!$B$6*EXP($B$8-0.5*C$5^2+C$5*N411)</f>
        <v>5638.2634829501403</v>
      </c>
      <c r="AV411" s="15">
        <f t="shared" ca="1" si="219"/>
        <v>7659.5082728235793</v>
      </c>
      <c r="AW411" s="15">
        <f t="shared" ca="1" si="220"/>
        <v>10876.330132815872</v>
      </c>
      <c r="AX411" s="15">
        <f t="shared" ca="1" si="221"/>
        <v>12352.163761840246</v>
      </c>
      <c r="AY411" s="15">
        <f t="shared" ca="1" si="222"/>
        <v>13308.635440338687</v>
      </c>
      <c r="AZ411" s="15">
        <f t="shared" ca="1" si="223"/>
        <v>13853.648282067326</v>
      </c>
      <c r="BA411" s="15">
        <f t="shared" ca="1" si="224"/>
        <v>17073.443844793499</v>
      </c>
      <c r="BB411" s="15">
        <f t="shared" ca="1" si="225"/>
        <v>20450.542918343344</v>
      </c>
      <c r="BC411" s="15">
        <f t="shared" ca="1" si="226"/>
        <v>26737.848726669115</v>
      </c>
      <c r="BD411" s="15">
        <f t="shared" ca="1" si="227"/>
        <v>34174.940696402453</v>
      </c>
      <c r="BE411" s="15">
        <f t="shared" ca="1" si="228"/>
        <v>46962.812544232511</v>
      </c>
      <c r="BF411" s="15">
        <f ca="1">Inputs!$B$13*EXP($B$9-0.5*C$6^2+C$6*Y411)</f>
        <v>11939.018115523764</v>
      </c>
      <c r="BG411" s="15">
        <f t="shared" ca="1" si="229"/>
        <v>13639.745988256553</v>
      </c>
      <c r="BH411" s="15">
        <f t="shared" ca="1" si="230"/>
        <v>17663.950749561907</v>
      </c>
      <c r="BI411" s="15">
        <f t="shared" ca="1" si="231"/>
        <v>20601.078714556112</v>
      </c>
      <c r="BJ411" s="15">
        <f t="shared" ca="1" si="232"/>
        <v>23937.34932608662</v>
      </c>
      <c r="BK411" s="15">
        <f t="shared" ca="1" si="233"/>
        <v>27894.073966660955</v>
      </c>
      <c r="BL411" s="15">
        <f t="shared" ca="1" si="234"/>
        <v>39178.249456232661</v>
      </c>
      <c r="BM411" s="15">
        <f t="shared" ca="1" si="235"/>
        <v>43272.403781200504</v>
      </c>
      <c r="BN411" s="15">
        <f t="shared" ca="1" si="236"/>
        <v>51594.682822397612</v>
      </c>
      <c r="BO411" s="15">
        <f t="shared" ca="1" si="237"/>
        <v>61379.871011876428</v>
      </c>
      <c r="BP411" s="15">
        <f t="shared" ca="1" si="238"/>
        <v>91710.20195670212</v>
      </c>
      <c r="BQ411" s="15">
        <f ca="1">Inputs!$B$20*EXP($B$10-0.5*C$7^2+C$7*AJ411)</f>
        <v>5895.2008813590919</v>
      </c>
      <c r="BR411" s="15">
        <f t="shared" ca="1" si="239"/>
        <v>6413.8461842415109</v>
      </c>
      <c r="BS411" s="15">
        <f t="shared" ca="1" si="240"/>
        <v>11666.88978921417</v>
      </c>
      <c r="BT411" s="15">
        <f t="shared" ca="1" si="241"/>
        <v>17876.749379790097</v>
      </c>
      <c r="BU411" s="15">
        <f t="shared" ca="1" si="242"/>
        <v>22405.445719238309</v>
      </c>
      <c r="BV411" s="15">
        <f t="shared" ca="1" si="243"/>
        <v>38529.584180630976</v>
      </c>
      <c r="BW411" s="15">
        <f t="shared" ca="1" si="244"/>
        <v>54744.000589243675</v>
      </c>
      <c r="BX411" s="15">
        <f t="shared" ca="1" si="245"/>
        <v>66111.033534094837</v>
      </c>
      <c r="BY411" s="15">
        <f t="shared" ca="1" si="246"/>
        <v>105093.50965922739</v>
      </c>
      <c r="BZ411" s="15">
        <f t="shared" ca="1" si="247"/>
        <v>134412.37734370749</v>
      </c>
      <c r="CA411" s="15">
        <f t="shared" ca="1" si="248"/>
        <v>183524.96063137703</v>
      </c>
      <c r="CB411" s="15">
        <f ca="1">(AU411*DCF!C$10-DCF!C$5*MAX(AU411*DCF!C$10,0)-MAX(AU411-Inputs!$B$6,0)/Inputs!$B$10)*DCF!C$6</f>
        <v>1038.254131528163</v>
      </c>
      <c r="CC411" s="15">
        <f ca="1">(AV411*DCF!D$10-DCF!D$5*MAX(AV411*DCF!D$10,0)-MAX(AV411-AU411,0)/Inputs!$B$10)*DCF!D$6</f>
        <v>1374.1256077589912</v>
      </c>
      <c r="CD411" s="15">
        <f ca="1">(AW411*DCF!E$10-DCF!E$5*MAX(AW411*DCF!E$10,0)-MAX(AW411-AV411,0)/Inputs!$B$10)*DCF!E$6</f>
        <v>1786.6099942038197</v>
      </c>
      <c r="CE411" s="15">
        <f ca="1">(AX411*DCF!F$10-DCF!F$5*MAX(AX411*DCF!F$10,0)-MAX(AX411-AW411,0)/Inputs!$B$10)*DCF!F$6</f>
        <v>2389.3732757804869</v>
      </c>
      <c r="CF411" s="15">
        <f ca="1">(AY411*DCF!G$10-DCF!G$5*MAX(AY411*DCF!G$10,0)-MAX(AY411-AX411,0)/Inputs!$B$10)*DCF!G$6</f>
        <v>2558.2588438815119</v>
      </c>
      <c r="CG411" s="15">
        <f ca="1">(AZ411*DCF!H$10-DCF!H$5*MAX(AZ411*DCF!H$10,0)-MAX(AZ411-AY411,0)/Inputs!$B$10)*DCF!H$6</f>
        <v>2592.9189502390441</v>
      </c>
      <c r="CH411" s="15">
        <f ca="1">(BA411*DCF!I$10-DCF!I$5*MAX(BA411*DCF!I$10,0)-MAX(BA411-AZ411,0)/Inputs!$B$10)*DCF!I$6</f>
        <v>2590.5360655874319</v>
      </c>
      <c r="CI411" s="15">
        <f ca="1">(BB411*DCF!J$10-DCF!J$5*MAX(BB411*DCF!J$10,0)-MAX(BB411-BA411,0)/Inputs!$B$10)*DCF!J$6</f>
        <v>2997.6169022097915</v>
      </c>
      <c r="CJ411" s="15">
        <f ca="1">(BC411*DCF!K$10-DCF!K$5*MAX(BC411*DCF!K$10,0)-MAX(BC411-BB411,0)/Inputs!$B$10)*DCF!K$6</f>
        <v>3424.2371298866815</v>
      </c>
      <c r="CK411" s="15">
        <f ca="1">(BD411*DCF!L$10-DCF!L$5*MAX(BD411*DCF!L$10,0)-MAX(BD411-BC411,0)/Inputs!$B$10)*DCF!L$6</f>
        <v>4192.4945178693433</v>
      </c>
      <c r="CL411" s="15">
        <f ca="1">(BE411*DCF!M$10-DCF!M$5*MAX(BE411*DCF!M$10,0)-MAX(BE411-BD411,0)/Inputs!$B$10)*DCF!M$6</f>
        <v>5099.4123397478743</v>
      </c>
      <c r="CM411" s="15">
        <f ca="1">(BF411*DCF!C$28-DCF!C$5*MAX(BF411*DCF!C$28,0)-MAX(BF411-Inputs!$B$13,0)/Inputs!$B$17)*DCF!C$6</f>
        <v>3516.223168541359</v>
      </c>
      <c r="CN411" s="15">
        <f ca="1">(BG411*DCF!D$28-DCF!D$5*MAX(BG411*DCF!D$28,0)-MAX(BG411-BF411,0)/Inputs!$B$17)*DCF!D$6</f>
        <v>3654.3765450706233</v>
      </c>
      <c r="CO411" s="15">
        <f ca="1">(BH411*DCF!E$28-DCF!E$5*MAX(BH411*DCF!E$28,0)-MAX(BH411-BG411,0)/Inputs!$B$17)*DCF!E$6</f>
        <v>4209.6300182650393</v>
      </c>
      <c r="CP411" s="15">
        <f ca="1">(BI411*DCF!F$28-DCF!F$5*MAX(BI411*DCF!F$28,0)-MAX(BI411-BH411,0)/Inputs!$B$17)*DCF!F$6</f>
        <v>5057.8996499445484</v>
      </c>
      <c r="CQ411" s="15">
        <f ca="1">(BJ411*DCF!G$28-DCF!G$5*MAX(BJ411*DCF!G$28,0)-MAX(BJ411-BI411,0)/Inputs!$B$17)*DCF!G$6</f>
        <v>5649.5991362690875</v>
      </c>
      <c r="CR411" s="15">
        <f ca="1">(BK411*DCF!H$28-DCF!H$5*MAX(BK411*DCF!H$28,0)-MAX(BK411-BJ411,0)/Inputs!$B$17)*DCF!H$6</f>
        <v>6283.7482702891457</v>
      </c>
      <c r="CS411" s="15">
        <f ca="1">(BL411*DCF!I$28-DCF!I$5*MAX(BL411*DCF!I$28,0)-MAX(BL411-BK411,0)/Inputs!$B$17)*DCF!I$6</f>
        <v>7593.2592235218253</v>
      </c>
      <c r="CT411" s="15">
        <f ca="1">(BM411*DCF!J$28-DCF!J$5*MAX(BM411*DCF!J$28,0)-MAX(BM411-BL411,0)/Inputs!$B$17)*DCF!J$6</f>
        <v>9110.4869443378975</v>
      </c>
      <c r="CU411" s="15">
        <f ca="1">(BN411*DCF!K$28-DCF!K$5*MAX(BN411*DCF!K$28,0)-MAX(BN411-BM411,0)/Inputs!$B$17)*DCF!K$6</f>
        <v>9876.5635936674371</v>
      </c>
      <c r="CV411" s="15">
        <f ca="1">(BO411*DCF!L$28-DCF!L$5*MAX(BO411*DCF!L$28,0)-MAX(BO411-BN411,0)/Inputs!$B$17)*DCF!L$6</f>
        <v>11139.362262301283</v>
      </c>
      <c r="CW411" s="15">
        <f ca="1">(BP411*DCF!M$28-DCF!M$5*MAX(BP411*DCF!M$28,0)-MAX(BP411-BO411,0)/Inputs!$B$17)*DCF!M$6</f>
        <v>14084.955728868419</v>
      </c>
      <c r="CX411" s="15">
        <f ca="1">(BQ411*DCF!C$46-DCF!C$5*MAX(BQ411*DCF!C$46,0)-MAX(BQ411-Inputs!$B$20,0)/Inputs!$B$24)*DCF!C$6</f>
        <v>-2605.9128508261606</v>
      </c>
      <c r="CY411" s="15">
        <f ca="1">(BR411*DCF!D$46-DCF!D$5*MAX(BR411*DCF!D$46,0)-MAX(BR411-BQ411,0)/Inputs!$B$24)*DCF!D$6</f>
        <v>-1315.9956164165465</v>
      </c>
      <c r="CZ411" s="15">
        <f ca="1">(BS411*DCF!E$46-DCF!E$5*MAX(BS411*DCF!E$46,0)-MAX(BS411-BR411,0)/Inputs!$B$24)*DCF!E$6</f>
        <v>-3450.2352062308655</v>
      </c>
      <c r="DA411" s="15">
        <f ca="1">(BT411*DCF!F$46-DCF!F$5*MAX(BT411*DCF!F$46,0)-MAX(BT411-BS411,0)/Inputs!$B$24)*DCF!F$6</f>
        <v>-3563.1041008331335</v>
      </c>
      <c r="DB411" s="15">
        <f ca="1">(BU411*DCF!G$46-DCF!G$5*MAX(BU411*DCF!G$46,0)-MAX(BU411-BT411,0)/Inputs!$B$24)*DCF!G$6</f>
        <v>-2277.0388987156516</v>
      </c>
      <c r="DC411" s="15">
        <f ca="1">(BV411*DCF!H$46-DCF!H$5*MAX(BV411*DCF!H$46,0)-MAX(BV411-BU411,0)/Inputs!$B$24)*DCF!H$6</f>
        <v>-5010.4772326423035</v>
      </c>
      <c r="DD411" s="15">
        <f ca="1">(BW411*DCF!I$46-DCF!I$5*MAX(BW411*DCF!I$46,0)-MAX(BW411-BV411,0)/Inputs!$B$24)*DCF!I$6</f>
        <v>-3390.1977765321417</v>
      </c>
      <c r="DE411" s="15">
        <f ca="1">(BX411*DCF!J$46-DCF!J$5*MAX(BX411*DCF!J$46,0)-MAX(BX411-BW411,0)/Inputs!$B$24)*DCF!J$6</f>
        <v>-241.17644178142979</v>
      </c>
      <c r="DF411" s="15">
        <f ca="1">(BY411*DCF!K$46-DCF!K$5*MAX(BY411*DCF!K$46,0)-MAX(BY411-BX411,0)/Inputs!$B$24)*DCF!K$6</f>
        <v>-3546.3765590343123</v>
      </c>
      <c r="DG411" s="15">
        <f ca="1">(BZ411*DCF!L$46-DCF!L$5*MAX(BZ411*DCF!L$46,0)-MAX(BZ411-BY411,0)/Inputs!$B$24)*DCF!L$6</f>
        <v>2656.3494376386006</v>
      </c>
      <c r="DH411" s="15">
        <f ca="1">(CA411*DCF!M$46-DCF!M$5*MAX(CA411*DCF!M$46,0)-MAX(CA411-BZ411,0)/Inputs!$B$24)*DCF!M$6</f>
        <v>4120.3465158856707</v>
      </c>
      <c r="DI411" s="15">
        <f ca="1">SUM(CB411:CL411)+BE411*DCF!M$10*(1+Inputs!$B$30)*(1-Inputs!$B$33)*(1-Inputs!$B$30/Inputs!$B$31)/(Inputs!$B$29-Inputs!$B$30)*DCF!M$6</f>
        <v>160741.96608819725</v>
      </c>
      <c r="DJ411" s="15">
        <f ca="1">SUM(CM411:CW411)+BP411*DCF!M$28*(1+Inputs!$B$30)*(1-Inputs!$B$33)*(1-Inputs!$B$30/Inputs!$B$31)/(Inputs!$B$29-Inputs!$B$30)*DCF!M$6</f>
        <v>420483.71092424192</v>
      </c>
      <c r="DK411" s="15">
        <f ca="1">SUM(CX411:DH411)+CA411*DCF!M$46*(1+Inputs!$B$30)*(1-Inputs!$B$33)*(1-Inputs!$B$30/Inputs!$B$31)/(Inputs!$B$29-Inputs!$B$30)*DCF!M$6</f>
        <v>265127.51032800379</v>
      </c>
      <c r="DM411" s="15">
        <f ca="1">DI411+DJ411+DK411+Inputs!$B$34+Inputs!$B$36-Inputs!$B$35</f>
        <v>923204.18734044291</v>
      </c>
    </row>
    <row r="412" spans="1:117" x14ac:dyDescent="0.75">
      <c r="A412" s="11">
        <v>399</v>
      </c>
      <c r="C412" s="24">
        <f t="shared" ca="1" si="249"/>
        <v>-0.34259036928849729</v>
      </c>
      <c r="D412" s="24">
        <f t="shared" ca="1" si="249"/>
        <v>0.97639231118966341</v>
      </c>
      <c r="E412" s="24">
        <f t="shared" ca="1" si="249"/>
        <v>-0.54758129098501973</v>
      </c>
      <c r="F412" s="24">
        <f t="shared" ca="1" si="249"/>
        <v>-1.9224496854074728E-2</v>
      </c>
      <c r="G412" s="24">
        <f t="shared" ca="1" si="249"/>
        <v>-1.6037890709496623</v>
      </c>
      <c r="H412" s="24">
        <f t="shared" ca="1" si="249"/>
        <v>0.15888711456272683</v>
      </c>
      <c r="I412" s="24">
        <f t="shared" ca="1" si="249"/>
        <v>-0.53462272710563175</v>
      </c>
      <c r="J412" s="24">
        <f t="shared" ca="1" si="249"/>
        <v>-0.13521068142740883</v>
      </c>
      <c r="K412" s="24">
        <f t="shared" ca="1" si="249"/>
        <v>0.39233175376531243</v>
      </c>
      <c r="L412" s="24">
        <f t="shared" ca="1" si="249"/>
        <v>1.1484220393245408</v>
      </c>
      <c r="M412" s="24">
        <f t="shared" ca="1" si="249"/>
        <v>0.46438049277251559</v>
      </c>
      <c r="N412" s="24">
        <f ca="1">SQRT(Inputs!$B$38)*C412+SQRT(1-Inputs!$B$38)*_xlfn.NORM.S.INV(RAND())</f>
        <v>0.28959245335737172</v>
      </c>
      <c r="O412" s="24">
        <f ca="1">SQRT(Inputs!$B$38)*D412+SQRT(1-Inputs!$B$38)*_xlfn.NORM.S.INV(RAND())</f>
        <v>0.35200367436377472</v>
      </c>
      <c r="P412" s="24">
        <f ca="1">SQRT(Inputs!$B$38)*E412+SQRT(1-Inputs!$B$38)*_xlfn.NORM.S.INV(RAND())</f>
        <v>0.1088471424266913</v>
      </c>
      <c r="Q412" s="24">
        <f ca="1">SQRT(Inputs!$B$38)*F412+SQRT(1-Inputs!$B$38)*_xlfn.NORM.S.INV(RAND())</f>
        <v>-0.2295733012212387</v>
      </c>
      <c r="R412" s="24">
        <f ca="1">SQRT(Inputs!$B$38)*G412+SQRT(1-Inputs!$B$38)*_xlfn.NORM.S.INV(RAND())</f>
        <v>-0.52116432852167338</v>
      </c>
      <c r="S412" s="24">
        <f ca="1">SQRT(Inputs!$B$38)*H412+SQRT(1-Inputs!$B$38)*_xlfn.NORM.S.INV(RAND())</f>
        <v>0.8087522569092841</v>
      </c>
      <c r="T412" s="24">
        <f ca="1">SQRT(Inputs!$B$38)*I412+SQRT(1-Inputs!$B$38)*_xlfn.NORM.S.INV(RAND())</f>
        <v>0.64058039922504062</v>
      </c>
      <c r="U412" s="24">
        <f ca="1">SQRT(Inputs!$B$38)*J412+SQRT(1-Inputs!$B$38)*_xlfn.NORM.S.INV(RAND())</f>
        <v>0.55943732921910461</v>
      </c>
      <c r="V412" s="24">
        <f ca="1">SQRT(Inputs!$B$38)*K412+SQRT(1-Inputs!$B$38)*_xlfn.NORM.S.INV(RAND())</f>
        <v>-0.51060836809171839</v>
      </c>
      <c r="W412" s="24">
        <f ca="1">SQRT(Inputs!$B$38)*L412+SQRT(1-Inputs!$B$38)*_xlfn.NORM.S.INV(RAND())</f>
        <v>-0.91056843428859502</v>
      </c>
      <c r="X412" s="24">
        <f ca="1">SQRT(Inputs!$B$38)*M412+SQRT(1-Inputs!$B$38)*_xlfn.NORM.S.INV(RAND())</f>
        <v>0.38873568503046585</v>
      </c>
      <c r="Y412" s="24">
        <f ca="1">SQRT(Inputs!$B$38)*C412+SQRT(1-Inputs!$B$38)*_xlfn.NORM.S.INV(RAND())</f>
        <v>1.4266229352891557</v>
      </c>
      <c r="Z412" s="24">
        <f ca="1">SQRT(Inputs!$B$38)*D412+SQRT(1-Inputs!$B$38)*_xlfn.NORM.S.INV(RAND())</f>
        <v>1.4566370040031984</v>
      </c>
      <c r="AA412" s="24">
        <f ca="1">SQRT(Inputs!$B$38)*E412+SQRT(1-Inputs!$B$38)*_xlfn.NORM.S.INV(RAND())</f>
        <v>-0.80168700693147654</v>
      </c>
      <c r="AB412" s="24">
        <f ca="1">SQRT(Inputs!$B$38)*F412+SQRT(1-Inputs!$B$38)*_xlfn.NORM.S.INV(RAND())</f>
        <v>1.5499048503292912</v>
      </c>
      <c r="AC412" s="24">
        <f ca="1">SQRT(Inputs!$B$38)*G412+SQRT(1-Inputs!$B$38)*_xlfn.NORM.S.INV(RAND())</f>
        <v>1.3189269192984896</v>
      </c>
      <c r="AD412" s="24">
        <f ca="1">SQRT(Inputs!$B$38)*H412+SQRT(1-Inputs!$B$38)*_xlfn.NORM.S.INV(RAND())</f>
        <v>0.45074429007055461</v>
      </c>
      <c r="AE412" s="24">
        <f ca="1">SQRT(Inputs!$B$38)*I412+SQRT(1-Inputs!$B$38)*_xlfn.NORM.S.INV(RAND())</f>
        <v>-0.10379453188342308</v>
      </c>
      <c r="AF412" s="24">
        <f ca="1">SQRT(Inputs!$B$38)*J412+SQRT(1-Inputs!$B$38)*_xlfn.NORM.S.INV(RAND())</f>
        <v>1.0808883953918966</v>
      </c>
      <c r="AG412" s="24">
        <f ca="1">SQRT(Inputs!$B$38)*K412+SQRT(1-Inputs!$B$38)*_xlfn.NORM.S.INV(RAND())</f>
        <v>1.0663376181711948</v>
      </c>
      <c r="AH412" s="24">
        <f ca="1">SQRT(Inputs!$B$38)*L412+SQRT(1-Inputs!$B$38)*_xlfn.NORM.S.INV(RAND())</f>
        <v>1.3100009037297737</v>
      </c>
      <c r="AI412" s="24">
        <f ca="1">SQRT(Inputs!$B$38)*M412+SQRT(1-Inputs!$B$38)*_xlfn.NORM.S.INV(RAND())</f>
        <v>0.10235004134320266</v>
      </c>
      <c r="AJ412" s="24">
        <f ca="1">SQRT(Inputs!$B$38)*C412+SQRT(1-Inputs!$B$38)*_xlfn.NORM.S.INV(RAND())</f>
        <v>1.2102738951845307</v>
      </c>
      <c r="AK412" s="24">
        <f ca="1">SQRT(Inputs!$B$38)*D412+SQRT(1-Inputs!$B$38)*_xlfn.NORM.S.INV(RAND())</f>
        <v>2.4684899361645058</v>
      </c>
      <c r="AL412" s="24">
        <f ca="1">SQRT(Inputs!$B$38)*E412+SQRT(1-Inputs!$B$38)*_xlfn.NORM.S.INV(RAND())</f>
        <v>0.48529433395969512</v>
      </c>
      <c r="AM412" s="24">
        <f ca="1">SQRT(Inputs!$B$38)*F412+SQRT(1-Inputs!$B$38)*_xlfn.NORM.S.INV(RAND())</f>
        <v>0.1621493277053892</v>
      </c>
      <c r="AN412" s="24">
        <f ca="1">SQRT(Inputs!$B$38)*G412+SQRT(1-Inputs!$B$38)*_xlfn.NORM.S.INV(RAND())</f>
        <v>-0.51871763215292344</v>
      </c>
      <c r="AO412" s="24">
        <f ca="1">SQRT(Inputs!$B$38)*H412+SQRT(1-Inputs!$B$38)*_xlfn.NORM.S.INV(RAND())</f>
        <v>0.97997105453316413</v>
      </c>
      <c r="AP412" s="24">
        <f ca="1">SQRT(Inputs!$B$38)*I412+SQRT(1-Inputs!$B$38)*_xlfn.NORM.S.INV(RAND())</f>
        <v>9.0366310574706288E-2</v>
      </c>
      <c r="AQ412" s="24">
        <f ca="1">SQRT(Inputs!$B$38)*J412+SQRT(1-Inputs!$B$38)*_xlfn.NORM.S.INV(RAND())</f>
        <v>0.17543978543980243</v>
      </c>
      <c r="AR412" s="24">
        <f ca="1">SQRT(Inputs!$B$38)*K412+SQRT(1-Inputs!$B$38)*_xlfn.NORM.S.INV(RAND())</f>
        <v>-0.94480275265915004</v>
      </c>
      <c r="AS412" s="24">
        <f ca="1">SQRT(Inputs!$B$38)*L412+SQRT(1-Inputs!$B$38)*_xlfn.NORM.S.INV(RAND())</f>
        <v>0.25700973070703687</v>
      </c>
      <c r="AT412" s="24">
        <f ca="1">SQRT(Inputs!$B$38)*M412+SQRT(1-Inputs!$B$38)*_xlfn.NORM.S.INV(RAND())</f>
        <v>0.81383839460401786</v>
      </c>
      <c r="AU412" s="15">
        <f ca="1">Inputs!$B$6*EXP($B$8-0.5*C$5^2+C$5*N412)</f>
        <v>5200.3938245856534</v>
      </c>
      <c r="AV412" s="15">
        <f t="shared" ca="1" si="219"/>
        <v>6666.3537478569388</v>
      </c>
      <c r="AW412" s="15">
        <f t="shared" ca="1" si="220"/>
        <v>8248.6545162428702</v>
      </c>
      <c r="AX412" s="15">
        <f t="shared" ca="1" si="221"/>
        <v>9786.0393450932206</v>
      </c>
      <c r="AY412" s="15">
        <f t="shared" ca="1" si="222"/>
        <v>11253.323171496906</v>
      </c>
      <c r="AZ412" s="15">
        <f t="shared" ca="1" si="223"/>
        <v>15045.090902043597</v>
      </c>
      <c r="BA412" s="15">
        <f t="shared" ca="1" si="224"/>
        <v>19688.012799661476</v>
      </c>
      <c r="BB412" s="15">
        <f t="shared" ca="1" si="225"/>
        <v>25493.739146022715</v>
      </c>
      <c r="BC412" s="15">
        <f t="shared" ca="1" si="226"/>
        <v>29721.687752428428</v>
      </c>
      <c r="BD412" s="15">
        <f t="shared" ca="1" si="227"/>
        <v>33439.10939183984</v>
      </c>
      <c r="BE412" s="15">
        <f t="shared" ca="1" si="228"/>
        <v>42452.10922962091</v>
      </c>
      <c r="BF412" s="15">
        <f ca="1">Inputs!$B$13*EXP($B$9-0.5*C$6^2+C$6*Y412)</f>
        <v>18352.001720410932</v>
      </c>
      <c r="BG412" s="15">
        <f t="shared" ca="1" si="229"/>
        <v>29089.74117822968</v>
      </c>
      <c r="BH412" s="15">
        <f t="shared" ca="1" si="230"/>
        <v>31117.121222047877</v>
      </c>
      <c r="BI412" s="15">
        <f t="shared" ca="1" si="231"/>
        <v>48354.814863882653</v>
      </c>
      <c r="BJ412" s="15">
        <f t="shared" ca="1" si="232"/>
        <v>71692.556560617712</v>
      </c>
      <c r="BK412" s="15">
        <f t="shared" ca="1" si="233"/>
        <v>93557.65881297084</v>
      </c>
      <c r="BL412" s="15">
        <f t="shared" ca="1" si="234"/>
        <v>113388.80789043689</v>
      </c>
      <c r="BM412" s="15">
        <f t="shared" ca="1" si="235"/>
        <v>159409.32545927636</v>
      </c>
      <c r="BN412" s="15">
        <f t="shared" ca="1" si="236"/>
        <v>222777.41076488732</v>
      </c>
      <c r="BO412" s="15">
        <f t="shared" ca="1" si="237"/>
        <v>319189.41444595391</v>
      </c>
      <c r="BP412" s="15">
        <f t="shared" ca="1" si="238"/>
        <v>397444.4708308219</v>
      </c>
      <c r="BQ412" s="15">
        <f ca="1">Inputs!$B$20*EXP($B$10-0.5*C$7^2+C$7*AJ412)</f>
        <v>6589.2307076573852</v>
      </c>
      <c r="BR412" s="15">
        <f t="shared" ca="1" si="239"/>
        <v>19581.0289393239</v>
      </c>
      <c r="BS412" s="15">
        <f t="shared" ca="1" si="240"/>
        <v>30824.395113229613</v>
      </c>
      <c r="BT412" s="15">
        <f t="shared" ca="1" si="241"/>
        <v>44346.969287181564</v>
      </c>
      <c r="BU412" s="15">
        <f t="shared" ca="1" si="242"/>
        <v>54210.015593661119</v>
      </c>
      <c r="BV412" s="15">
        <f t="shared" ca="1" si="243"/>
        <v>94055.221530426876</v>
      </c>
      <c r="BW412" s="15">
        <f t="shared" ca="1" si="244"/>
        <v>133783.17383509671</v>
      </c>
      <c r="BX412" s="15">
        <f t="shared" ca="1" si="245"/>
        <v>193815.49194297739</v>
      </c>
      <c r="BY412" s="15">
        <f t="shared" ca="1" si="246"/>
        <v>226659.74805503982</v>
      </c>
      <c r="BZ412" s="15">
        <f t="shared" ca="1" si="247"/>
        <v>333422.24177694262</v>
      </c>
      <c r="CA412" s="15">
        <f t="shared" ca="1" si="248"/>
        <v>541233.43321835296</v>
      </c>
      <c r="CB412" s="15">
        <f ca="1">(AU412*DCF!C$10-DCF!C$5*MAX(AU412*DCF!C$10,0)-MAX(AU412-Inputs!$B$6,0)/Inputs!$B$10)*DCF!C$6</f>
        <v>1041.3762202385501</v>
      </c>
      <c r="CC412" s="15">
        <f ca="1">(AV412*DCF!D$10-DCF!D$5*MAX(AV412*DCF!D$10,0)-MAX(AV412-AU412,0)/Inputs!$B$10)*DCF!D$6</f>
        <v>1267.4426025829971</v>
      </c>
      <c r="CD412" s="15">
        <f ca="1">(AW412*DCF!E$10-DCF!E$5*MAX(AW412*DCF!E$10,0)-MAX(AW412-AV412,0)/Inputs!$B$10)*DCF!E$6</f>
        <v>1548.083361502353</v>
      </c>
      <c r="CE412" s="15">
        <f ca="1">(AX412*DCF!F$10-DCF!F$5*MAX(AX412*DCF!F$10,0)-MAX(AX412-AW412,0)/Inputs!$B$10)*DCF!F$6</f>
        <v>1816.3851265434928</v>
      </c>
      <c r="CF412" s="15">
        <f ca="1">(AY412*DCF!G$10-DCF!G$5*MAX(AY412*DCF!G$10,0)-MAX(AY412-AX412,0)/Inputs!$B$10)*DCF!G$6</f>
        <v>2036.5956930593611</v>
      </c>
      <c r="CG412" s="15">
        <f ca="1">(AZ412*DCF!H$10-DCF!H$5*MAX(AZ412*DCF!H$10,0)-MAX(AZ412-AY412,0)/Inputs!$B$10)*DCF!H$6</f>
        <v>2247.7188532203095</v>
      </c>
      <c r="CH412" s="15">
        <f ca="1">(BA412*DCF!I$10-DCF!I$5*MAX(BA412*DCF!I$10,0)-MAX(BA412-AZ412,0)/Inputs!$B$10)*DCF!I$6</f>
        <v>2834.679853114721</v>
      </c>
      <c r="CI412" s="15">
        <f ca="1">(BB412*DCF!J$10-DCF!J$5*MAX(BB412*DCF!J$10,0)-MAX(BB412-BA412,0)/Inputs!$B$10)*DCF!J$6</f>
        <v>3495.0226341010793</v>
      </c>
      <c r="CJ412" s="15">
        <f ca="1">(BC412*DCF!K$10-DCF!K$5*MAX(BC412*DCF!K$10,0)-MAX(BC412-BB412,0)/Inputs!$B$10)*DCF!K$6</f>
        <v>4192.8659513968387</v>
      </c>
      <c r="CK412" s="15">
        <f ca="1">(BD412*DCF!L$10-DCF!L$5*MAX(BD412*DCF!L$10,0)-MAX(BD412-BC412,0)/Inputs!$B$10)*DCF!L$6</f>
        <v>4562.5307650224941</v>
      </c>
      <c r="CL412" s="15">
        <f ca="1">(BE412*DCF!M$10-DCF!M$5*MAX(BE412*DCF!M$10,0)-MAX(BE412-BD412,0)/Inputs!$B$10)*DCF!M$6</f>
        <v>4913.8425561667673</v>
      </c>
      <c r="CM412" s="15">
        <f ca="1">(BF412*DCF!C$28-DCF!C$5*MAX(BF412*DCF!C$28,0)-MAX(BF412-Inputs!$B$13,0)/Inputs!$B$17)*DCF!C$6</f>
        <v>3992.3651383276106</v>
      </c>
      <c r="CN412" s="15">
        <f ca="1">(BG412*DCF!D$28-DCF!D$5*MAX(BG412*DCF!D$28,0)-MAX(BG412-BF412,0)/Inputs!$B$17)*DCF!D$6</f>
        <v>6276.7475496024335</v>
      </c>
      <c r="CO412" s="15">
        <f ca="1">(BH412*DCF!E$28-DCF!E$5*MAX(BH412*DCF!E$28,0)-MAX(BH412-BG412,0)/Inputs!$B$17)*DCF!E$6</f>
        <v>8413.3541151514273</v>
      </c>
      <c r="CP412" s="15">
        <f ca="1">(BI412*DCF!F$28-DCF!F$5*MAX(BI412*DCF!F$28,0)-MAX(BI412-BH412,0)/Inputs!$B$17)*DCF!F$6</f>
        <v>9988.6639379873759</v>
      </c>
      <c r="CQ412" s="15">
        <f ca="1">(BJ412*DCF!G$28-DCF!G$5*MAX(BJ412*DCF!G$28,0)-MAX(BJ412-BI412,0)/Inputs!$B$17)*DCF!G$6</f>
        <v>14676.000124857994</v>
      </c>
      <c r="CR412" s="15">
        <f ca="1">(BK412*DCF!H$28-DCF!H$5*MAX(BK412*DCF!H$28,0)-MAX(BK412-BJ412,0)/Inputs!$B$17)*DCF!H$6</f>
        <v>19740.617943059853</v>
      </c>
      <c r="CS412" s="15">
        <f ca="1">(BL412*DCF!I$28-DCF!I$5*MAX(BL412*DCF!I$28,0)-MAX(BL412-BK412,0)/Inputs!$B$17)*DCF!I$6</f>
        <v>23817.344687681016</v>
      </c>
      <c r="CT412" s="15">
        <f ca="1">(BM412*DCF!J$28-DCF!J$5*MAX(BM412*DCF!J$28,0)-MAX(BM412-BL412,0)/Inputs!$B$17)*DCF!J$6</f>
        <v>29459.568473934571</v>
      </c>
      <c r="CU412" s="15">
        <f ca="1">(BN412*DCF!K$28-DCF!K$5*MAX(BN412*DCF!K$28,0)-MAX(BN412-BM412,0)/Inputs!$B$17)*DCF!K$6</f>
        <v>39285.10745367116</v>
      </c>
      <c r="CV412" s="15">
        <f ca="1">(BO412*DCF!L$28-DCF!L$5*MAX(BO412*DCF!L$28,0)-MAX(BO412-BN412,0)/Inputs!$B$17)*DCF!L$6</f>
        <v>52775.808945285447</v>
      </c>
      <c r="CW412" s="15">
        <f ca="1">(BP412*DCF!M$28-DCF!M$5*MAX(BP412*DCF!M$28,0)-MAX(BP412-BO412,0)/Inputs!$B$17)*DCF!M$6</f>
        <v>66599.554895313224</v>
      </c>
      <c r="CX412" s="15">
        <f ca="1">(BQ412*DCF!C$46-DCF!C$5*MAX(BQ412*DCF!C$46,0)-MAX(BQ412-Inputs!$B$20,0)/Inputs!$B$24)*DCF!C$6</f>
        <v>-3086.7649244739387</v>
      </c>
      <c r="CY412" s="15">
        <f ca="1">(BR412*DCF!D$46-DCF!D$5*MAX(BR412*DCF!D$46,0)-MAX(BR412-BQ412,0)/Inputs!$B$24)*DCF!D$6</f>
        <v>-8885.5174681804583</v>
      </c>
      <c r="CZ412" s="15">
        <f ca="1">(BS412*DCF!E$46-DCF!E$5*MAX(BS412*DCF!E$46,0)-MAX(BS412-BR412,0)/Inputs!$B$24)*DCF!E$6</f>
        <v>-8076.8638122164693</v>
      </c>
      <c r="DA412" s="15">
        <f ca="1">(BT412*DCF!F$46-DCF!F$5*MAX(BT412*DCF!F$46,0)-MAX(BT412-BS412,0)/Inputs!$B$24)*DCF!F$6</f>
        <v>-8153.6234243358367</v>
      </c>
      <c r="DB412" s="15">
        <f ca="1">(BU412*DCF!G$46-DCF!G$5*MAX(BU412*DCF!G$46,0)-MAX(BU412-BT412,0)/Inputs!$B$24)*DCF!G$6</f>
        <v>-5141.2517261567673</v>
      </c>
      <c r="DC412" s="15">
        <f ca="1">(BV412*DCF!H$46-DCF!H$5*MAX(BV412*DCF!H$46,0)-MAX(BV412-BU412,0)/Inputs!$B$24)*DCF!H$6</f>
        <v>-12381.653609222682</v>
      </c>
      <c r="DD412" s="15">
        <f ca="1">(BW412*DCF!I$46-DCF!I$5*MAX(BW412*DCF!I$46,0)-MAX(BW412-BV412,0)/Inputs!$B$24)*DCF!I$6</f>
        <v>-8314.5839588636281</v>
      </c>
      <c r="DE412" s="15">
        <f ca="1">(BX412*DCF!J$46-DCF!J$5*MAX(BX412*DCF!J$46,0)-MAX(BX412-BW412,0)/Inputs!$B$24)*DCF!J$6</f>
        <v>-7789.5662074393567</v>
      </c>
      <c r="DF412" s="15">
        <f ca="1">(BY412*DCF!K$46-DCF!K$5*MAX(BY412*DCF!K$46,0)-MAX(BY412-BX412,0)/Inputs!$B$24)*DCF!K$6</f>
        <v>4901.5926027625001</v>
      </c>
      <c r="DG412" s="15">
        <f ca="1">(BZ412*DCF!L$46-DCF!L$5*MAX(BZ412*DCF!L$46,0)-MAX(BZ412-BY412,0)/Inputs!$B$24)*DCF!L$6</f>
        <v>-1112.7684427926879</v>
      </c>
      <c r="DH412" s="15">
        <f ca="1">(CA412*DCF!M$46-DCF!M$5*MAX(CA412*DCF!M$46,0)-MAX(CA412-BZ412,0)/Inputs!$B$24)*DCF!M$6</f>
        <v>-1013.6411702713557</v>
      </c>
      <c r="DI412" s="15">
        <f ca="1">SUM(CB412:CL412)+BE412*DCF!M$10*(1+Inputs!$B$30)*(1-Inputs!$B$33)*(1-Inputs!$B$30/Inputs!$B$31)/(Inputs!$B$29-Inputs!$B$30)*DCF!M$6</f>
        <v>148101.32497401265</v>
      </c>
      <c r="DJ412" s="15">
        <f ca="1">SUM(CM412:CW412)+BP412*DCF!M$28*(1+Inputs!$B$30)*(1-Inputs!$B$33)*(1-Inputs!$B$30/Inputs!$B$31)/(Inputs!$B$29-Inputs!$B$30)*DCF!M$6</f>
        <v>1749816.0905731553</v>
      </c>
      <c r="DK412" s="15">
        <f ca="1">SUM(CX412:DH412)+CA412*DCF!M$46*(1+Inputs!$B$30)*(1-Inputs!$B$33)*(1-Inputs!$B$30/Inputs!$B$31)/(Inputs!$B$29-Inputs!$B$30)*DCF!M$6</f>
        <v>777756.35881319584</v>
      </c>
      <c r="DM412" s="15">
        <f ca="1">DI412+DJ412+DK412+Inputs!$B$34+Inputs!$B$36-Inputs!$B$35</f>
        <v>2752524.7743603638</v>
      </c>
    </row>
    <row r="413" spans="1:117" x14ac:dyDescent="0.75">
      <c r="A413" s="11">
        <v>400</v>
      </c>
      <c r="C413" s="24">
        <f t="shared" ca="1" si="249"/>
        <v>0.27107711956883546</v>
      </c>
      <c r="D413" s="24">
        <f t="shared" ca="1" si="249"/>
        <v>0.82894141468237093</v>
      </c>
      <c r="E413" s="24">
        <f t="shared" ca="1" si="249"/>
        <v>1.248644906351764</v>
      </c>
      <c r="F413" s="24">
        <f t="shared" ca="1" si="249"/>
        <v>-0.52278266169350363</v>
      </c>
      <c r="G413" s="24">
        <f t="shared" ca="1" si="249"/>
        <v>0.20697405107805719</v>
      </c>
      <c r="H413" s="24">
        <f t="shared" ca="1" si="249"/>
        <v>-0.34007334058962374</v>
      </c>
      <c r="I413" s="24">
        <f t="shared" ca="1" si="249"/>
        <v>0.4156593698119036</v>
      </c>
      <c r="J413" s="24">
        <f t="shared" ca="1" si="249"/>
        <v>1.5979589603622357</v>
      </c>
      <c r="K413" s="24">
        <f t="shared" ca="1" si="249"/>
        <v>-1.3037496268523037</v>
      </c>
      <c r="L413" s="24">
        <f t="shared" ca="1" si="249"/>
        <v>-1.526976273559373</v>
      </c>
      <c r="M413" s="24">
        <f t="shared" ca="1" si="249"/>
        <v>1.6652543094832744</v>
      </c>
      <c r="N413" s="24">
        <f ca="1">SQRT(Inputs!$B$38)*C413+SQRT(1-Inputs!$B$38)*_xlfn.NORM.S.INV(RAND())</f>
        <v>0.86140630460578549</v>
      </c>
      <c r="O413" s="24">
        <f ca="1">SQRT(Inputs!$B$38)*D413+SQRT(1-Inputs!$B$38)*_xlfn.NORM.S.INV(RAND())</f>
        <v>1.5100814171979486</v>
      </c>
      <c r="P413" s="24">
        <f ca="1">SQRT(Inputs!$B$38)*E413+SQRT(1-Inputs!$B$38)*_xlfn.NORM.S.INV(RAND())</f>
        <v>-0.3662118896544867</v>
      </c>
      <c r="Q413" s="24">
        <f ca="1">SQRT(Inputs!$B$38)*F413+SQRT(1-Inputs!$B$38)*_xlfn.NORM.S.INV(RAND())</f>
        <v>-1.047300065944009</v>
      </c>
      <c r="R413" s="24">
        <f ca="1">SQRT(Inputs!$B$38)*G413+SQRT(1-Inputs!$B$38)*_xlfn.NORM.S.INV(RAND())</f>
        <v>0.5727998198510309</v>
      </c>
      <c r="S413" s="24">
        <f ca="1">SQRT(Inputs!$B$38)*H413+SQRT(1-Inputs!$B$38)*_xlfn.NORM.S.INV(RAND())</f>
        <v>0.11368944221378713</v>
      </c>
      <c r="T413" s="24">
        <f ca="1">SQRT(Inputs!$B$38)*I413+SQRT(1-Inputs!$B$38)*_xlfn.NORM.S.INV(RAND())</f>
        <v>1.2960651070904281</v>
      </c>
      <c r="U413" s="24">
        <f ca="1">SQRT(Inputs!$B$38)*J413+SQRT(1-Inputs!$B$38)*_xlfn.NORM.S.INV(RAND())</f>
        <v>0.96639767094168261</v>
      </c>
      <c r="V413" s="24">
        <f ca="1">SQRT(Inputs!$B$38)*K413+SQRT(1-Inputs!$B$38)*_xlfn.NORM.S.INV(RAND())</f>
        <v>0.2149180974718099</v>
      </c>
      <c r="W413" s="24">
        <f ca="1">SQRT(Inputs!$B$38)*L413+SQRT(1-Inputs!$B$38)*_xlfn.NORM.S.INV(RAND())</f>
        <v>-0.50975749880784504</v>
      </c>
      <c r="X413" s="24">
        <f ca="1">SQRT(Inputs!$B$38)*M413+SQRT(1-Inputs!$B$38)*_xlfn.NORM.S.INV(RAND())</f>
        <v>0.36406368423418833</v>
      </c>
      <c r="Y413" s="24">
        <f ca="1">SQRT(Inputs!$B$38)*C413+SQRT(1-Inputs!$B$38)*_xlfn.NORM.S.INV(RAND())</f>
        <v>1.0843974440476585</v>
      </c>
      <c r="Z413" s="24">
        <f ca="1">SQRT(Inputs!$B$38)*D413+SQRT(1-Inputs!$B$38)*_xlfn.NORM.S.INV(RAND())</f>
        <v>-0.32355063876946122</v>
      </c>
      <c r="AA413" s="24">
        <f ca="1">SQRT(Inputs!$B$38)*E413+SQRT(1-Inputs!$B$38)*_xlfn.NORM.S.INV(RAND())</f>
        <v>2.8141088011558071</v>
      </c>
      <c r="AB413" s="24">
        <f ca="1">SQRT(Inputs!$B$38)*F413+SQRT(1-Inputs!$B$38)*_xlfn.NORM.S.INV(RAND())</f>
        <v>-1.7955177529108832</v>
      </c>
      <c r="AC413" s="24">
        <f ca="1">SQRT(Inputs!$B$38)*G413+SQRT(1-Inputs!$B$38)*_xlfn.NORM.S.INV(RAND())</f>
        <v>-0.19001903839218956</v>
      </c>
      <c r="AD413" s="24">
        <f ca="1">SQRT(Inputs!$B$38)*H413+SQRT(1-Inputs!$B$38)*_xlfn.NORM.S.INV(RAND())</f>
        <v>-1.6792422390050672</v>
      </c>
      <c r="AE413" s="24">
        <f ca="1">SQRT(Inputs!$B$38)*I413+SQRT(1-Inputs!$B$38)*_xlfn.NORM.S.INV(RAND())</f>
        <v>0.28459993385149857</v>
      </c>
      <c r="AF413" s="24">
        <f ca="1">SQRT(Inputs!$B$38)*J413+SQRT(1-Inputs!$B$38)*_xlfn.NORM.S.INV(RAND())</f>
        <v>0.59302128993430192</v>
      </c>
      <c r="AG413" s="24">
        <f ca="1">SQRT(Inputs!$B$38)*K413+SQRT(1-Inputs!$B$38)*_xlfn.NORM.S.INV(RAND())</f>
        <v>-1.1071067131975336</v>
      </c>
      <c r="AH413" s="24">
        <f ca="1">SQRT(Inputs!$B$38)*L413+SQRT(1-Inputs!$B$38)*_xlfn.NORM.S.INV(RAND())</f>
        <v>-1.6383007891824524</v>
      </c>
      <c r="AI413" s="24">
        <f ca="1">SQRT(Inputs!$B$38)*M413+SQRT(1-Inputs!$B$38)*_xlfn.NORM.S.INV(RAND())</f>
        <v>0.76669686050020791</v>
      </c>
      <c r="AJ413" s="24">
        <f ca="1">SQRT(Inputs!$B$38)*C413+SQRT(1-Inputs!$B$38)*_xlfn.NORM.S.INV(RAND())</f>
        <v>0.17959856634806773</v>
      </c>
      <c r="AK413" s="24">
        <f ca="1">SQRT(Inputs!$B$38)*D413+SQRT(1-Inputs!$B$38)*_xlfn.NORM.S.INV(RAND())</f>
        <v>1.7635094043180595</v>
      </c>
      <c r="AL413" s="24">
        <f ca="1">SQRT(Inputs!$B$38)*E413+SQRT(1-Inputs!$B$38)*_xlfn.NORM.S.INV(RAND())</f>
        <v>9.7141237619700171E-2</v>
      </c>
      <c r="AM413" s="24">
        <f ca="1">SQRT(Inputs!$B$38)*F413+SQRT(1-Inputs!$B$38)*_xlfn.NORM.S.INV(RAND())</f>
        <v>0.72651599303863357</v>
      </c>
      <c r="AN413" s="24">
        <f ca="1">SQRT(Inputs!$B$38)*G413+SQRT(1-Inputs!$B$38)*_xlfn.NORM.S.INV(RAND())</f>
        <v>0.64285921065701057</v>
      </c>
      <c r="AO413" s="24">
        <f ca="1">SQRT(Inputs!$B$38)*H413+SQRT(1-Inputs!$B$38)*_xlfn.NORM.S.INV(RAND())</f>
        <v>-1.0922996180030995</v>
      </c>
      <c r="AP413" s="24">
        <f ca="1">SQRT(Inputs!$B$38)*I413+SQRT(1-Inputs!$B$38)*_xlfn.NORM.S.INV(RAND())</f>
        <v>-1.4944207369937512</v>
      </c>
      <c r="AQ413" s="24">
        <f ca="1">SQRT(Inputs!$B$38)*J413+SQRT(1-Inputs!$B$38)*_xlfn.NORM.S.INV(RAND())</f>
        <v>-0.1174129600916427</v>
      </c>
      <c r="AR413" s="24">
        <f ca="1">SQRT(Inputs!$B$38)*K413+SQRT(1-Inputs!$B$38)*_xlfn.NORM.S.INV(RAND())</f>
        <v>0.31325736970094842</v>
      </c>
      <c r="AS413" s="24">
        <f ca="1">SQRT(Inputs!$B$38)*L413+SQRT(1-Inputs!$B$38)*_xlfn.NORM.S.INV(RAND())</f>
        <v>-0.13684957708085221</v>
      </c>
      <c r="AT413" s="24">
        <f ca="1">SQRT(Inputs!$B$38)*M413+SQRT(1-Inputs!$B$38)*_xlfn.NORM.S.INV(RAND())</f>
        <v>1.0419008728741588</v>
      </c>
      <c r="AU413" s="15">
        <f ca="1">Inputs!$B$6*EXP($B$8-0.5*C$5^2+C$5*N413)</f>
        <v>5704.7298262005452</v>
      </c>
      <c r="AV413" s="15">
        <f t="shared" ca="1" si="219"/>
        <v>8670.346926510696</v>
      </c>
      <c r="AW413" s="15">
        <f t="shared" ca="1" si="220"/>
        <v>10062.436595902165</v>
      </c>
      <c r="AX413" s="15">
        <f t="shared" ca="1" si="221"/>
        <v>10778.51804944285</v>
      </c>
      <c r="AY413" s="15">
        <f t="shared" ca="1" si="222"/>
        <v>14083.777065936021</v>
      </c>
      <c r="AZ413" s="15">
        <f t="shared" ca="1" si="223"/>
        <v>17441.840243349987</v>
      </c>
      <c r="BA413" s="15">
        <f t="shared" ca="1" si="224"/>
        <v>24445.177888869188</v>
      </c>
      <c r="BB413" s="15">
        <f t="shared" ca="1" si="225"/>
        <v>32971.024264565975</v>
      </c>
      <c r="BC413" s="15">
        <f t="shared" ca="1" si="226"/>
        <v>41227.611773879522</v>
      </c>
      <c r="BD413" s="15">
        <f t="shared" ca="1" si="227"/>
        <v>48156.042793607041</v>
      </c>
      <c r="BE413" s="15">
        <f t="shared" ca="1" si="228"/>
        <v>60998.540652719523</v>
      </c>
      <c r="BF413" s="15">
        <f ca="1">Inputs!$B$13*EXP($B$9-0.5*C$6^2+C$6*Y413)</f>
        <v>17148.200498542399</v>
      </c>
      <c r="BG413" s="15">
        <f t="shared" ca="1" si="229"/>
        <v>19713.93886555788</v>
      </c>
      <c r="BH413" s="15">
        <f t="shared" ca="1" si="230"/>
        <v>38413.349203408041</v>
      </c>
      <c r="BI413" s="15">
        <f t="shared" ca="1" si="231"/>
        <v>35669.177937740627</v>
      </c>
      <c r="BJ413" s="15">
        <f t="shared" ca="1" si="232"/>
        <v>42546.613435475709</v>
      </c>
      <c r="BK413" s="15">
        <f t="shared" ca="1" si="233"/>
        <v>41546.274095875036</v>
      </c>
      <c r="BL413" s="15">
        <f t="shared" ca="1" si="234"/>
        <v>52951.970787781938</v>
      </c>
      <c r="BM413" s="15">
        <f t="shared" ca="1" si="235"/>
        <v>70065.555980366189</v>
      </c>
      <c r="BN413" s="15">
        <f t="shared" ca="1" si="236"/>
        <v>75465.272208064183</v>
      </c>
      <c r="BO413" s="15">
        <f t="shared" ca="1" si="237"/>
        <v>76751.496782414004</v>
      </c>
      <c r="BP413" s="15">
        <f t="shared" ca="1" si="238"/>
        <v>103039.4065980076</v>
      </c>
      <c r="BQ413" s="15">
        <f ca="1">Inputs!$B$20*EXP($B$10-0.5*C$7^2+C$7*AJ413)</f>
        <v>4571.6487151151887</v>
      </c>
      <c r="BR413" s="15">
        <f t="shared" ca="1" si="239"/>
        <v>10860.265529822515</v>
      </c>
      <c r="BS413" s="15">
        <f t="shared" ca="1" si="240"/>
        <v>15292.726227799943</v>
      </c>
      <c r="BT413" s="15">
        <f t="shared" ca="1" si="241"/>
        <v>25512.45647350041</v>
      </c>
      <c r="BU413" s="15">
        <f t="shared" ca="1" si="242"/>
        <v>41307.939416562833</v>
      </c>
      <c r="BV413" s="15">
        <f t="shared" ca="1" si="243"/>
        <v>44933.855345555101</v>
      </c>
      <c r="BW413" s="15">
        <f t="shared" ca="1" si="244"/>
        <v>45700.574197085938</v>
      </c>
      <c r="BX413" s="15">
        <f t="shared" ca="1" si="245"/>
        <v>62432.608651837836</v>
      </c>
      <c r="BY413" s="15">
        <f t="shared" ca="1" si="246"/>
        <v>92881.925513470429</v>
      </c>
      <c r="BZ413" s="15">
        <f t="shared" ca="1" si="247"/>
        <v>127088.55174082401</v>
      </c>
      <c r="CA413" s="15">
        <f t="shared" ca="1" si="248"/>
        <v>214831.06479946023</v>
      </c>
      <c r="CB413" s="15">
        <f ca="1">(AU413*DCF!C$10-DCF!C$5*MAX(AU413*DCF!C$10,0)-MAX(AU413-Inputs!$B$6,0)/Inputs!$B$10)*DCF!C$6</f>
        <v>1037.780214653772</v>
      </c>
      <c r="CC413" s="15">
        <f ca="1">(AV413*DCF!D$10-DCF!D$5*MAX(AV413*DCF!D$10,0)-MAX(AV413-AU413,0)/Inputs!$B$10)*DCF!D$6</f>
        <v>1390.2502094673114</v>
      </c>
      <c r="CD413" s="15">
        <f ca="1">(AW413*DCF!E$10-DCF!E$5*MAX(AW413*DCF!E$10,0)-MAX(AW413-AV413,0)/Inputs!$B$10)*DCF!E$6</f>
        <v>2009.7001871692344</v>
      </c>
      <c r="CE413" s="15">
        <f ca="1">(AX413*DCF!F$10-DCF!F$5*MAX(AX413*DCF!F$10,0)-MAX(AX413-AW413,0)/Inputs!$B$10)*DCF!F$6</f>
        <v>2203.9345159094942</v>
      </c>
      <c r="CF413" s="15">
        <f ca="1">(AY413*DCF!G$10-DCF!G$5*MAX(AY413*DCF!G$10,0)-MAX(AY413-AX413,0)/Inputs!$B$10)*DCF!G$6</f>
        <v>2266.491390326471</v>
      </c>
      <c r="CG413" s="15">
        <f ca="1">(AZ413*DCF!H$10-DCF!H$5*MAX(AZ413*DCF!H$10,0)-MAX(AZ413-AY413,0)/Inputs!$B$10)*DCF!H$6</f>
        <v>2790.061475570883</v>
      </c>
      <c r="CH413" s="15">
        <f ca="1">(BA413*DCF!I$10-DCF!I$5*MAX(BA413*DCF!I$10,0)-MAX(BA413-AZ413,0)/Inputs!$B$10)*DCF!I$6</f>
        <v>3316.4494888550653</v>
      </c>
      <c r="CI413" s="15">
        <f ca="1">(BB413*DCF!J$10-DCF!J$5*MAX(BB413*DCF!J$10,0)-MAX(BB413-BA413,0)/Inputs!$B$10)*DCF!J$6</f>
        <v>4365.9527437041734</v>
      </c>
      <c r="CJ413" s="15">
        <f ca="1">(BC413*DCF!K$10-DCF!K$5*MAX(BC413*DCF!K$10,0)-MAX(BC413-BB413,0)/Inputs!$B$10)*DCF!K$6</f>
        <v>5481.1868133919206</v>
      </c>
      <c r="CK413" s="15">
        <f ca="1">(BD413*DCF!L$10-DCF!L$5*MAX(BD413*DCF!L$10,0)-MAX(BD413-BC413,0)/Inputs!$B$10)*DCF!L$6</f>
        <v>6366.8886750842521</v>
      </c>
      <c r="CL413" s="15">
        <f ca="1">(BE413*DCF!M$10-DCF!M$5*MAX(BE413*DCF!M$10,0)-MAX(BE413-BD413,0)/Inputs!$B$10)*DCF!M$6</f>
        <v>7073.5094538943804</v>
      </c>
      <c r="CM413" s="15">
        <f ca="1">(BF413*DCF!C$28-DCF!C$5*MAX(BF413*DCF!C$28,0)-MAX(BF413-Inputs!$B$13,0)/Inputs!$B$17)*DCF!C$6</f>
        <v>3902.9870390954875</v>
      </c>
      <c r="CN413" s="15">
        <f ca="1">(BG413*DCF!D$28-DCF!D$5*MAX(BG413*DCF!D$28,0)-MAX(BG413-BF413,0)/Inputs!$B$17)*DCF!D$6</f>
        <v>5258.8200426328749</v>
      </c>
      <c r="CO413" s="15">
        <f ca="1">(BH413*DCF!E$28-DCF!E$5*MAX(BH413*DCF!E$28,0)-MAX(BH413-BG413,0)/Inputs!$B$17)*DCF!E$6</f>
        <v>7193.9481152570406</v>
      </c>
      <c r="CP413" s="15">
        <f ca="1">(BI413*DCF!F$28-DCF!F$5*MAX(BI413*DCF!F$28,0)-MAX(BI413-BH413,0)/Inputs!$B$17)*DCF!F$6</f>
        <v>9683.2422531857919</v>
      </c>
      <c r="CQ413" s="15">
        <f ca="1">(BJ413*DCF!G$28-DCF!G$5*MAX(BJ413*DCF!G$28,0)-MAX(BJ413-BI413,0)/Inputs!$B$17)*DCF!G$6</f>
        <v>9882.3249461080541</v>
      </c>
      <c r="CR413" s="15">
        <f ca="1">(BK413*DCF!H$28-DCF!H$5*MAX(BK413*DCF!H$28,0)-MAX(BK413-BJ413,0)/Inputs!$B$17)*DCF!H$6</f>
        <v>10274.851952659146</v>
      </c>
      <c r="CS413" s="15">
        <f ca="1">(BL413*DCF!I$28-DCF!I$5*MAX(BL413*DCF!I$28,0)-MAX(BL413-BK413,0)/Inputs!$B$17)*DCF!I$6</f>
        <v>10814.749608738339</v>
      </c>
      <c r="CT413" s="15">
        <f ca="1">(BM413*DCF!J$28-DCF!J$5*MAX(BM413*DCF!J$28,0)-MAX(BM413-BL413,0)/Inputs!$B$17)*DCF!J$6</f>
        <v>13361.313977008174</v>
      </c>
      <c r="CU413" s="15">
        <f ca="1">(BN413*DCF!K$28-DCF!K$5*MAX(BN413*DCF!K$28,0)-MAX(BN413-BM413,0)/Inputs!$B$17)*DCF!K$6</f>
        <v>15275.606849952786</v>
      </c>
      <c r="CV413" s="15">
        <f ca="1">(BO413*DCF!L$28-DCF!L$5*MAX(BO413*DCF!L$28,0)-MAX(BO413-BN413,0)/Inputs!$B$17)*DCF!L$6</f>
        <v>15167.99615695471</v>
      </c>
      <c r="CW413" s="15">
        <f ca="1">(BP413*DCF!M$28-DCF!M$5*MAX(BP413*DCF!M$28,0)-MAX(BP413-BO413,0)/Inputs!$B$17)*DCF!M$6</f>
        <v>16639.098735849544</v>
      </c>
      <c r="CX413" s="15">
        <f ca="1">(BQ413*DCF!C$46-DCF!C$5*MAX(BQ413*DCF!C$46,0)-MAX(BQ413-Inputs!$B$20,0)/Inputs!$B$24)*DCF!C$6</f>
        <v>-1688.9021120890452</v>
      </c>
      <c r="CY413" s="15">
        <f ca="1">(BR413*DCF!D$46-DCF!D$5*MAX(BR413*DCF!D$46,0)-MAX(BR413-BQ413,0)/Inputs!$B$24)*DCF!D$6</f>
        <v>-4536.8946558513117</v>
      </c>
      <c r="CZ413" s="15">
        <f ca="1">(BS413*DCF!E$46-DCF!E$5*MAX(BS413*DCF!E$46,0)-MAX(BS413-BR413,0)/Inputs!$B$24)*DCF!E$6</f>
        <v>-3555.5454865011156</v>
      </c>
      <c r="DA413" s="15">
        <f ca="1">(BT413*DCF!F$46-DCF!F$5*MAX(BT413*DCF!F$46,0)-MAX(BT413-BS413,0)/Inputs!$B$24)*DCF!F$6</f>
        <v>-5579.305235232041</v>
      </c>
      <c r="DB413" s="15">
        <f ca="1">(BU413*DCF!G$46-DCF!G$5*MAX(BU413*DCF!G$46,0)-MAX(BU413-BT413,0)/Inputs!$B$24)*DCF!G$6</f>
        <v>-6702.8058488594243</v>
      </c>
      <c r="DC413" s="15">
        <f ca="1">(BV413*DCF!H$46-DCF!H$5*MAX(BV413*DCF!H$46,0)-MAX(BV413-BU413,0)/Inputs!$B$24)*DCF!H$6</f>
        <v>-1126.7311585788545</v>
      </c>
      <c r="DD413" s="15">
        <f ca="1">(BW413*DCF!I$46-DCF!I$5*MAX(BW413*DCF!I$46,0)-MAX(BW413-BV413,0)/Inputs!$B$24)*DCF!I$6</f>
        <v>835.37715201174581</v>
      </c>
      <c r="DE413" s="15">
        <f ca="1">(BX413*DCF!J$46-DCF!J$5*MAX(BX413*DCF!J$46,0)-MAX(BX413-BW413,0)/Inputs!$B$24)*DCF!J$6</f>
        <v>-1818.1869392628901</v>
      </c>
      <c r="DF413" s="15">
        <f ca="1">(BY413*DCF!K$46-DCF!K$5*MAX(BY413*DCF!K$46,0)-MAX(BY413-BX413,0)/Inputs!$B$24)*DCF!K$6</f>
        <v>-2153.5462558471336</v>
      </c>
      <c r="DG413" s="15">
        <f ca="1">(BZ413*DCF!L$46-DCF!L$5*MAX(BZ413*DCF!L$46,0)-MAX(BZ413-BY413,0)/Inputs!$B$24)*DCF!L$6</f>
        <v>1043.9711340211418</v>
      </c>
      <c r="DH413" s="15">
        <f ca="1">(CA413*DCF!M$46-DCF!M$5*MAX(CA413*DCF!M$46,0)-MAX(CA413-BZ413,0)/Inputs!$B$24)*DCF!M$6</f>
        <v>-1501.2040799972726</v>
      </c>
      <c r="DI413" s="15">
        <f ca="1">SUM(CB413:CL413)+BE413*DCF!M$10*(1+Inputs!$B$30)*(1-Inputs!$B$33)*(1-Inputs!$B$30/Inputs!$B$31)/(Inputs!$B$29-Inputs!$B$30)*DCF!M$6</f>
        <v>208061.95042674008</v>
      </c>
      <c r="DJ413" s="15">
        <f ca="1">SUM(CM413:CW413)+BP413*DCF!M$28*(1+Inputs!$B$30)*(1-Inputs!$B$33)*(1-Inputs!$B$30/Inputs!$B$31)/(Inputs!$B$29-Inputs!$B$30)*DCF!M$6</f>
        <v>499801.64783390728</v>
      </c>
      <c r="DK413" s="15">
        <f ca="1">SUM(CX413:DH413)+CA413*DCF!M$46*(1+Inputs!$B$30)*(1-Inputs!$B$33)*(1-Inputs!$B$30/Inputs!$B$31)/(Inputs!$B$29-Inputs!$B$30)*DCF!M$6</f>
        <v>305370.50106027583</v>
      </c>
      <c r="DM413" s="15">
        <f ca="1">DI413+DJ413+DK413+Inputs!$B$34+Inputs!$B$36-Inputs!$B$35</f>
        <v>1090085.0993209232</v>
      </c>
    </row>
    <row r="414" spans="1:117" x14ac:dyDescent="0.75">
      <c r="A414" s="11">
        <v>401</v>
      </c>
      <c r="C414" s="24">
        <f t="shared" ref="C414:M423" ca="1" si="250">_xlfn.NORM.S.INV(RAND())</f>
        <v>-1.1756319333748813</v>
      </c>
      <c r="D414" s="24">
        <f t="shared" ca="1" si="250"/>
        <v>-0.66816377071391397</v>
      </c>
      <c r="E414" s="24">
        <f t="shared" ca="1" si="250"/>
        <v>0.65793302082113836</v>
      </c>
      <c r="F414" s="24">
        <f t="shared" ca="1" si="250"/>
        <v>0.43805638723687862</v>
      </c>
      <c r="G414" s="24">
        <f t="shared" ca="1" si="250"/>
        <v>3.2765134271097743E-2</v>
      </c>
      <c r="H414" s="24">
        <f t="shared" ca="1" si="250"/>
        <v>-2.8193586783039213</v>
      </c>
      <c r="I414" s="24">
        <f t="shared" ca="1" si="250"/>
        <v>1.3977428862953354</v>
      </c>
      <c r="J414" s="24">
        <f t="shared" ca="1" si="250"/>
        <v>-0.12462362713780541</v>
      </c>
      <c r="K414" s="24">
        <f t="shared" ca="1" si="250"/>
        <v>-0.44533773608136373</v>
      </c>
      <c r="L414" s="24">
        <f t="shared" ca="1" si="250"/>
        <v>0.61626889763986359</v>
      </c>
      <c r="M414" s="24">
        <f t="shared" ca="1" si="250"/>
        <v>-0.76098487496996947</v>
      </c>
      <c r="N414" s="24">
        <f ca="1">SQRT(Inputs!$B$38)*C414+SQRT(1-Inputs!$B$38)*_xlfn.NORM.S.INV(RAND())</f>
        <v>-0.66760051351454441</v>
      </c>
      <c r="O414" s="24">
        <f ca="1">SQRT(Inputs!$B$38)*D414+SQRT(1-Inputs!$B$38)*_xlfn.NORM.S.INV(RAND())</f>
        <v>0.86615275016989657</v>
      </c>
      <c r="P414" s="24">
        <f ca="1">SQRT(Inputs!$B$38)*E414+SQRT(1-Inputs!$B$38)*_xlfn.NORM.S.INV(RAND())</f>
        <v>-1.8768668186557675</v>
      </c>
      <c r="Q414" s="24">
        <f ca="1">SQRT(Inputs!$B$38)*F414+SQRT(1-Inputs!$B$38)*_xlfn.NORM.S.INV(RAND())</f>
        <v>-0.6659065661350837</v>
      </c>
      <c r="R414" s="24">
        <f ca="1">SQRT(Inputs!$B$38)*G414+SQRT(1-Inputs!$B$38)*_xlfn.NORM.S.INV(RAND())</f>
        <v>0.33548780077313411</v>
      </c>
      <c r="S414" s="24">
        <f ca="1">SQRT(Inputs!$B$38)*H414+SQRT(1-Inputs!$B$38)*_xlfn.NORM.S.INV(RAND())</f>
        <v>-0.75418089458098936</v>
      </c>
      <c r="T414" s="24">
        <f ca="1">SQRT(Inputs!$B$38)*I414+SQRT(1-Inputs!$B$38)*_xlfn.NORM.S.INV(RAND())</f>
        <v>0.89230298991445722</v>
      </c>
      <c r="U414" s="24">
        <f ca="1">SQRT(Inputs!$B$38)*J414+SQRT(1-Inputs!$B$38)*_xlfn.NORM.S.INV(RAND())</f>
        <v>0.82605832252614919</v>
      </c>
      <c r="V414" s="24">
        <f ca="1">SQRT(Inputs!$B$38)*K414+SQRT(1-Inputs!$B$38)*_xlfn.NORM.S.INV(RAND())</f>
        <v>0.16332908331563895</v>
      </c>
      <c r="W414" s="24">
        <f ca="1">SQRT(Inputs!$B$38)*L414+SQRT(1-Inputs!$B$38)*_xlfn.NORM.S.INV(RAND())</f>
        <v>1.117520210405363</v>
      </c>
      <c r="X414" s="24">
        <f ca="1">SQRT(Inputs!$B$38)*M414+SQRT(1-Inputs!$B$38)*_xlfn.NORM.S.INV(RAND())</f>
        <v>0.9510130200593836</v>
      </c>
      <c r="Y414" s="24">
        <f ca="1">SQRT(Inputs!$B$38)*C414+SQRT(1-Inputs!$B$38)*_xlfn.NORM.S.INV(RAND())</f>
        <v>-0.19197669168955928</v>
      </c>
      <c r="Z414" s="24">
        <f ca="1">SQRT(Inputs!$B$38)*D414+SQRT(1-Inputs!$B$38)*_xlfn.NORM.S.INV(RAND())</f>
        <v>-1.1164354739772628</v>
      </c>
      <c r="AA414" s="24">
        <f ca="1">SQRT(Inputs!$B$38)*E414+SQRT(1-Inputs!$B$38)*_xlfn.NORM.S.INV(RAND())</f>
        <v>1.2640056318298689</v>
      </c>
      <c r="AB414" s="24">
        <f ca="1">SQRT(Inputs!$B$38)*F414+SQRT(1-Inputs!$B$38)*_xlfn.NORM.S.INV(RAND())</f>
        <v>0.48976249351661372</v>
      </c>
      <c r="AC414" s="24">
        <f ca="1">SQRT(Inputs!$B$38)*G414+SQRT(1-Inputs!$B$38)*_xlfn.NORM.S.INV(RAND())</f>
        <v>0.61750006714819261</v>
      </c>
      <c r="AD414" s="24">
        <f ca="1">SQRT(Inputs!$B$38)*H414+SQRT(1-Inputs!$B$38)*_xlfn.NORM.S.INV(RAND())</f>
        <v>-0.84863483651958826</v>
      </c>
      <c r="AE414" s="24">
        <f ca="1">SQRT(Inputs!$B$38)*I414+SQRT(1-Inputs!$B$38)*_xlfn.NORM.S.INV(RAND())</f>
        <v>0.3031412212204378</v>
      </c>
      <c r="AF414" s="24">
        <f ca="1">SQRT(Inputs!$B$38)*J414+SQRT(1-Inputs!$B$38)*_xlfn.NORM.S.INV(RAND())</f>
        <v>-0.78113338014633782</v>
      </c>
      <c r="AG414" s="24">
        <f ca="1">SQRT(Inputs!$B$38)*K414+SQRT(1-Inputs!$B$38)*_xlfn.NORM.S.INV(RAND())</f>
        <v>0.46491894989589261</v>
      </c>
      <c r="AH414" s="24">
        <f ca="1">SQRT(Inputs!$B$38)*L414+SQRT(1-Inputs!$B$38)*_xlfn.NORM.S.INV(RAND())</f>
        <v>1.8807857242007313</v>
      </c>
      <c r="AI414" s="24">
        <f ca="1">SQRT(Inputs!$B$38)*M414+SQRT(1-Inputs!$B$38)*_xlfn.NORM.S.INV(RAND())</f>
        <v>2.9581334913017954E-2</v>
      </c>
      <c r="AJ414" s="24">
        <f ca="1">SQRT(Inputs!$B$38)*C414+SQRT(1-Inputs!$B$38)*_xlfn.NORM.S.INV(RAND())</f>
        <v>-0.75247235032039572</v>
      </c>
      <c r="AK414" s="24">
        <f ca="1">SQRT(Inputs!$B$38)*D414+SQRT(1-Inputs!$B$38)*_xlfn.NORM.S.INV(RAND())</f>
        <v>-0.86058898566639419</v>
      </c>
      <c r="AL414" s="24">
        <f ca="1">SQRT(Inputs!$B$38)*E414+SQRT(1-Inputs!$B$38)*_xlfn.NORM.S.INV(RAND())</f>
        <v>1.3266306188769565</v>
      </c>
      <c r="AM414" s="24">
        <f ca="1">SQRT(Inputs!$B$38)*F414+SQRT(1-Inputs!$B$38)*_xlfn.NORM.S.INV(RAND())</f>
        <v>0.31832743640980238</v>
      </c>
      <c r="AN414" s="24">
        <f ca="1">SQRT(Inputs!$B$38)*G414+SQRT(1-Inputs!$B$38)*_xlfn.NORM.S.INV(RAND())</f>
        <v>-0.56709184291218584</v>
      </c>
      <c r="AO414" s="24">
        <f ca="1">SQRT(Inputs!$B$38)*H414+SQRT(1-Inputs!$B$38)*_xlfn.NORM.S.INV(RAND())</f>
        <v>-1.4712857327069808</v>
      </c>
      <c r="AP414" s="24">
        <f ca="1">SQRT(Inputs!$B$38)*I414+SQRT(1-Inputs!$B$38)*_xlfn.NORM.S.INV(RAND())</f>
        <v>1.6343249255632306</v>
      </c>
      <c r="AQ414" s="24">
        <f ca="1">SQRT(Inputs!$B$38)*J414+SQRT(1-Inputs!$B$38)*_xlfn.NORM.S.INV(RAND())</f>
        <v>0.38296525489249816</v>
      </c>
      <c r="AR414" s="24">
        <f ca="1">SQRT(Inputs!$B$38)*K414+SQRT(1-Inputs!$B$38)*_xlfn.NORM.S.INV(RAND())</f>
        <v>0.23369384549145861</v>
      </c>
      <c r="AS414" s="24">
        <f ca="1">SQRT(Inputs!$B$38)*L414+SQRT(1-Inputs!$B$38)*_xlfn.NORM.S.INV(RAND())</f>
        <v>0.25473479248504038</v>
      </c>
      <c r="AT414" s="24">
        <f ca="1">SQRT(Inputs!$B$38)*M414+SQRT(1-Inputs!$B$38)*_xlfn.NORM.S.INV(RAND())</f>
        <v>-0.40463192812418891</v>
      </c>
      <c r="AU414" s="15">
        <f ca="1">Inputs!$B$6*EXP($B$8-0.5*C$5^2+C$5*N414)</f>
        <v>4453.9466421617171</v>
      </c>
      <c r="AV414" s="15">
        <f t="shared" ca="1" si="219"/>
        <v>6157.837409583095</v>
      </c>
      <c r="AW414" s="15">
        <f t="shared" ca="1" si="220"/>
        <v>5829.127245232633</v>
      </c>
      <c r="AX414" s="15">
        <f t="shared" ca="1" si="221"/>
        <v>6548.6677055533628</v>
      </c>
      <c r="AY414" s="15">
        <f t="shared" ca="1" si="222"/>
        <v>8322.9347821429419</v>
      </c>
      <c r="AZ414" s="15">
        <f t="shared" ca="1" si="223"/>
        <v>9367.9464582611454</v>
      </c>
      <c r="BA414" s="15">
        <f t="shared" ca="1" si="224"/>
        <v>12586.154139731891</v>
      </c>
      <c r="BB414" s="15">
        <f t="shared" ca="1" si="225"/>
        <v>16738.859483889661</v>
      </c>
      <c r="BC414" s="15">
        <f t="shared" ca="1" si="226"/>
        <v>20826.623561525594</v>
      </c>
      <c r="BD414" s="15">
        <f t="shared" ca="1" si="227"/>
        <v>28325.871717985825</v>
      </c>
      <c r="BE414" s="15">
        <f t="shared" ca="1" si="228"/>
        <v>37850.281735862773</v>
      </c>
      <c r="BF414" s="15">
        <f ca="1">Inputs!$B$13*EXP($B$9-0.5*C$6^2+C$6*Y414)</f>
        <v>13314.517968244143</v>
      </c>
      <c r="BG414" s="15">
        <f t="shared" ca="1" si="229"/>
        <v>13266.218508491223</v>
      </c>
      <c r="BH414" s="15">
        <f t="shared" ca="1" si="230"/>
        <v>19989.434502491727</v>
      </c>
      <c r="BI414" s="15">
        <f t="shared" ca="1" si="231"/>
        <v>26386.035570236956</v>
      </c>
      <c r="BJ414" s="15">
        <f t="shared" ca="1" si="232"/>
        <v>35358.84224143804</v>
      </c>
      <c r="BK414" s="15">
        <f t="shared" ca="1" si="233"/>
        <v>38661.246479673529</v>
      </c>
      <c r="BL414" s="15">
        <f t="shared" ca="1" si="234"/>
        <v>49393.456591833783</v>
      </c>
      <c r="BM414" s="15">
        <f t="shared" ca="1" si="235"/>
        <v>55100.350221421715</v>
      </c>
      <c r="BN414" s="15">
        <f t="shared" ca="1" si="236"/>
        <v>71649.228870037332</v>
      </c>
      <c r="BO414" s="15">
        <f t="shared" ca="1" si="237"/>
        <v>109699.20718632586</v>
      </c>
      <c r="BP414" s="15">
        <f t="shared" ca="1" si="238"/>
        <v>135472.44141658145</v>
      </c>
      <c r="BQ414" s="15">
        <f ca="1">Inputs!$B$20*EXP($B$10-0.5*C$7^2+C$7*AJ414)</f>
        <v>3284.7301112103542</v>
      </c>
      <c r="BR414" s="15">
        <f t="shared" ca="1" si="239"/>
        <v>3391.1196571057258</v>
      </c>
      <c r="BS414" s="15">
        <f t="shared" ca="1" si="240"/>
        <v>6797.3961317313497</v>
      </c>
      <c r="BT414" s="15">
        <f t="shared" ca="1" si="241"/>
        <v>10188.382645503276</v>
      </c>
      <c r="BU414" s="15">
        <f t="shared" ca="1" si="242"/>
        <v>12309.413865983191</v>
      </c>
      <c r="BV414" s="15">
        <f t="shared" ca="1" si="243"/>
        <v>12294.058653826212</v>
      </c>
      <c r="BW414" s="15">
        <f t="shared" ca="1" si="244"/>
        <v>24245.525604501046</v>
      </c>
      <c r="BX414" s="15">
        <f t="shared" ca="1" si="245"/>
        <v>36617.33738878071</v>
      </c>
      <c r="BY414" s="15">
        <f t="shared" ca="1" si="246"/>
        <v>53653.178540308698</v>
      </c>
      <c r="BZ414" s="15">
        <f t="shared" ca="1" si="247"/>
        <v>78892.18684676406</v>
      </c>
      <c r="CA414" s="15">
        <f t="shared" ca="1" si="248"/>
        <v>103131.00248533861</v>
      </c>
      <c r="CB414" s="15">
        <f ca="1">(AU414*DCF!C$10-DCF!C$5*MAX(AU414*DCF!C$10,0)-MAX(AU414-Inputs!$B$6,0)/Inputs!$B$10)*DCF!C$6</f>
        <v>1046.6985216965927</v>
      </c>
      <c r="CC414" s="15">
        <f ca="1">(AV414*DCF!D$10-DCF!D$5*MAX(AV414*DCF!D$10,0)-MAX(AV414-AU414,0)/Inputs!$B$10)*DCF!D$6</f>
        <v>1085.4819809604132</v>
      </c>
      <c r="CD414" s="15">
        <f ca="1">(AW414*DCF!E$10-DCF!E$5*MAX(AW414*DCF!E$10,0)-MAX(AW414-AV414,0)/Inputs!$B$10)*DCF!E$6</f>
        <v>1345.8526890281178</v>
      </c>
      <c r="CE414" s="15">
        <f ca="1">(AX414*DCF!F$10-DCF!F$5*MAX(AX414*DCF!F$10,0)-MAX(AX414-AW414,0)/Inputs!$B$10)*DCF!F$6</f>
        <v>1279.8451933278875</v>
      </c>
      <c r="CF414" s="15">
        <f ca="1">(AY414*DCF!G$10-DCF!G$5*MAX(AY414*DCF!G$10,0)-MAX(AY414-AX414,0)/Inputs!$B$10)*DCF!G$6</f>
        <v>1373.8114275421037</v>
      </c>
      <c r="CG414" s="15">
        <f ca="1">(AZ414*DCF!H$10-DCF!H$5*MAX(AZ414*DCF!H$10,0)-MAX(AZ414-AY414,0)/Inputs!$B$10)*DCF!H$6</f>
        <v>1633.232966923953</v>
      </c>
      <c r="CH414" s="15">
        <f ca="1">(BA414*DCF!I$10-DCF!I$5*MAX(BA414*DCF!I$10,0)-MAX(BA414-AZ414,0)/Inputs!$B$10)*DCF!I$6</f>
        <v>1771.1324014612383</v>
      </c>
      <c r="CI414" s="15">
        <f ca="1">(BB414*DCF!J$10-DCF!J$5*MAX(BB414*DCF!J$10,0)-MAX(BB414-BA414,0)/Inputs!$B$10)*DCF!J$6</f>
        <v>2243.1530632028598</v>
      </c>
      <c r="CJ414" s="15">
        <f ca="1">(BC414*DCF!K$10-DCF!K$5*MAX(BC414*DCF!K$10,0)-MAX(BC414-BB414,0)/Inputs!$B$10)*DCF!K$6</f>
        <v>2780.5271722406701</v>
      </c>
      <c r="CK414" s="15">
        <f ca="1">(BD414*DCF!L$10-DCF!L$5*MAX(BD414*DCF!L$10,0)-MAX(BD414-BC414,0)/Inputs!$B$10)*DCF!L$6</f>
        <v>3302.3058888788805</v>
      </c>
      <c r="CL414" s="15">
        <f ca="1">(BE414*DCF!M$10-DCF!M$5*MAX(BE414*DCF!M$10,0)-MAX(BE414-BD414,0)/Inputs!$B$10)*DCF!M$6</f>
        <v>4203.3717661638093</v>
      </c>
      <c r="CM414" s="15">
        <f ca="1">(BF414*DCF!C$28-DCF!C$5*MAX(BF414*DCF!C$28,0)-MAX(BF414-Inputs!$B$13,0)/Inputs!$B$17)*DCF!C$6</f>
        <v>3618.3493004116899</v>
      </c>
      <c r="CN414" s="15">
        <f ca="1">(BG414*DCF!D$28-DCF!D$5*MAX(BG414*DCF!D$28,0)-MAX(BG414-BF414,0)/Inputs!$B$17)*DCF!D$6</f>
        <v>3907.2073202987667</v>
      </c>
      <c r="CO414" s="15">
        <f ca="1">(BH414*DCF!E$28-DCF!E$5*MAX(BH414*DCF!E$28,0)-MAX(BH414-BG414,0)/Inputs!$B$17)*DCF!E$6</f>
        <v>4336.310463027472</v>
      </c>
      <c r="CP414" s="15">
        <f ca="1">(BI414*DCF!F$28-DCF!F$5*MAX(BI414*DCF!F$28,0)-MAX(BI414-BH414,0)/Inputs!$B$17)*DCF!F$6</f>
        <v>5998.5112960094702</v>
      </c>
      <c r="CQ414" s="15">
        <f ca="1">(BJ414*DCF!G$28-DCF!G$5*MAX(BJ414*DCF!G$28,0)-MAX(BJ414-BI414,0)/Inputs!$B$17)*DCF!G$6</f>
        <v>7664.9824447147876</v>
      </c>
      <c r="CR414" s="15">
        <f ca="1">(BK414*DCF!H$28-DCF!H$5*MAX(BK414*DCF!H$28,0)-MAX(BK414-BJ414,0)/Inputs!$B$17)*DCF!H$6</f>
        <v>9048.2518520144131</v>
      </c>
      <c r="CS414" s="15">
        <f ca="1">(BL414*DCF!I$28-DCF!I$5*MAX(BL414*DCF!I$28,0)-MAX(BL414-BK414,0)/Inputs!$B$17)*DCF!I$6</f>
        <v>10074.620159430102</v>
      </c>
      <c r="CT414" s="15">
        <f ca="1">(BM414*DCF!J$28-DCF!J$5*MAX(BM414*DCF!J$28,0)-MAX(BM414-BL414,0)/Inputs!$B$17)*DCF!J$6</f>
        <v>11535.264856717229</v>
      </c>
      <c r="CU414" s="15">
        <f ca="1">(BN414*DCF!K$28-DCF!K$5*MAX(BN414*DCF!K$28,0)-MAX(BN414-BM414,0)/Inputs!$B$17)*DCF!K$6</f>
        <v>13104.098590260863</v>
      </c>
      <c r="CV414" s="15">
        <f ca="1">(BO414*DCF!L$28-DCF!L$5*MAX(BO414*DCF!L$28,0)-MAX(BO414-BN414,0)/Inputs!$B$17)*DCF!L$6</f>
        <v>17581.875911884665</v>
      </c>
      <c r="CW414" s="15">
        <f ca="1">(BP414*DCF!M$28-DCF!M$5*MAX(BP414*DCF!M$28,0)-MAX(BP414-BO414,0)/Inputs!$B$17)*DCF!M$6</f>
        <v>22795.191067581061</v>
      </c>
      <c r="CX414" s="15">
        <f ca="1">(BQ414*DCF!C$46-DCF!C$5*MAX(BQ414*DCF!C$46,0)-MAX(BQ414-Inputs!$B$20,0)/Inputs!$B$24)*DCF!C$6</f>
        <v>-797.27259437206988</v>
      </c>
      <c r="CY414" s="15">
        <f ca="1">(BR414*DCF!D$46-DCF!D$5*MAX(BR414*DCF!D$46,0)-MAX(BR414-BQ414,0)/Inputs!$B$24)*DCF!D$6</f>
        <v>-624.18057965540891</v>
      </c>
      <c r="CZ414" s="15">
        <f ca="1">(BS414*DCF!E$46-DCF!E$5*MAX(BS414*DCF!E$46,0)-MAX(BS414-BR414,0)/Inputs!$B$24)*DCF!E$6</f>
        <v>-2146.4643407211174</v>
      </c>
      <c r="DA414" s="15">
        <f ca="1">(BT414*DCF!F$46-DCF!F$5*MAX(BT414*DCF!F$46,0)-MAX(BT414-BS414,0)/Inputs!$B$24)*DCF!F$6</f>
        <v>-1976.7478270398321</v>
      </c>
      <c r="DB414" s="15">
        <f ca="1">(BU414*DCF!G$46-DCF!G$5*MAX(BU414*DCF!G$46,0)-MAX(BU414-BT414,0)/Inputs!$B$24)*DCF!G$6</f>
        <v>-1127.5373581288934</v>
      </c>
      <c r="DC414" s="15">
        <f ca="1">(BV414*DCF!H$46-DCF!H$5*MAX(BV414*DCF!H$46,0)-MAX(BV414-BU414,0)/Inputs!$B$24)*DCF!H$6</f>
        <v>0</v>
      </c>
      <c r="DD414" s="15">
        <f ca="1">(BW414*DCF!I$46-DCF!I$5*MAX(BW414*DCF!I$46,0)-MAX(BW414-BV414,0)/Inputs!$B$24)*DCF!I$6</f>
        <v>-2870.8440018093702</v>
      </c>
      <c r="DE414" s="15">
        <f ca="1">(BX414*DCF!J$46-DCF!J$5*MAX(BX414*DCF!J$46,0)-MAX(BX414-BW414,0)/Inputs!$B$24)*DCF!J$6</f>
        <v>-1744.8063437541662</v>
      </c>
      <c r="DF414" s="15">
        <f ca="1">(BY414*DCF!K$46-DCF!K$5*MAX(BY414*DCF!K$46,0)-MAX(BY414-BX414,0)/Inputs!$B$24)*DCF!K$6</f>
        <v>-1108.4788371905072</v>
      </c>
      <c r="DG414" s="15">
        <f ca="1">(BZ414*DCF!L$46-DCF!L$5*MAX(BZ414*DCF!L$46,0)-MAX(BZ414-BY414,0)/Inputs!$B$24)*DCF!L$6</f>
        <v>-258.21917339317514</v>
      </c>
      <c r="DH414" s="15">
        <f ca="1">(CA414*DCF!M$46-DCF!M$5*MAX(CA414*DCF!M$46,0)-MAX(CA414-BZ414,0)/Inputs!$B$24)*DCF!M$6</f>
        <v>3017.7910953743949</v>
      </c>
      <c r="DI414" s="15">
        <f ca="1">SUM(CB414:CL414)+BE414*DCF!M$10*(1+Inputs!$B$30)*(1-Inputs!$B$33)*(1-Inputs!$B$30/Inputs!$B$31)/(Inputs!$B$29-Inputs!$B$30)*DCF!M$6</f>
        <v>127403.24766049252</v>
      </c>
      <c r="DJ414" s="15">
        <f ca="1">SUM(CM414:CW414)+BP414*DCF!M$28*(1+Inputs!$B$30)*(1-Inputs!$B$33)*(1-Inputs!$B$30/Inputs!$B$31)/(Inputs!$B$29-Inputs!$B$30)*DCF!M$6</f>
        <v>612360.1244622512</v>
      </c>
      <c r="DK414" s="15">
        <f ca="1">SUM(CX414:DH414)+CA414*DCF!M$46*(1+Inputs!$B$30)*(1-Inputs!$B$33)*(1-Inputs!$B$30/Inputs!$B$31)/(Inputs!$B$29-Inputs!$B$30)*DCF!M$6</f>
        <v>149815.98652987741</v>
      </c>
      <c r="DM414" s="15">
        <f ca="1">DI414+DJ414+DK414+Inputs!$B$34+Inputs!$B$36-Inputs!$B$35</f>
        <v>966430.35865262116</v>
      </c>
    </row>
    <row r="415" spans="1:117" x14ac:dyDescent="0.75">
      <c r="A415" s="11">
        <v>402</v>
      </c>
      <c r="C415" s="24">
        <f t="shared" ca="1" si="250"/>
        <v>-0.48050374095414045</v>
      </c>
      <c r="D415" s="24">
        <f t="shared" ca="1" si="250"/>
        <v>0.92923173857185681</v>
      </c>
      <c r="E415" s="24">
        <f t="shared" ca="1" si="250"/>
        <v>-2.0686663672212862</v>
      </c>
      <c r="F415" s="24">
        <f t="shared" ca="1" si="250"/>
        <v>-0.41868003354730143</v>
      </c>
      <c r="G415" s="24">
        <f t="shared" ca="1" si="250"/>
        <v>-1.3231766382866865</v>
      </c>
      <c r="H415" s="24">
        <f t="shared" ca="1" si="250"/>
        <v>0.32563592971390004</v>
      </c>
      <c r="I415" s="24">
        <f t="shared" ca="1" si="250"/>
        <v>-1.1551808573363525</v>
      </c>
      <c r="J415" s="24">
        <f t="shared" ca="1" si="250"/>
        <v>0.4517681863230848</v>
      </c>
      <c r="K415" s="24">
        <f t="shared" ca="1" si="250"/>
        <v>-0.14072053186623862</v>
      </c>
      <c r="L415" s="24">
        <f t="shared" ca="1" si="250"/>
        <v>-1.4506459989721829</v>
      </c>
      <c r="M415" s="24">
        <f t="shared" ca="1" si="250"/>
        <v>1.8085012945973529</v>
      </c>
      <c r="N415" s="24">
        <f ca="1">SQRT(Inputs!$B$38)*C415+SQRT(1-Inputs!$B$38)*_xlfn.NORM.S.INV(RAND())</f>
        <v>-0.20301515540342166</v>
      </c>
      <c r="O415" s="24">
        <f ca="1">SQRT(Inputs!$B$38)*D415+SQRT(1-Inputs!$B$38)*_xlfn.NORM.S.INV(RAND())</f>
        <v>1.5009536457289077</v>
      </c>
      <c r="P415" s="24">
        <f ca="1">SQRT(Inputs!$B$38)*E415+SQRT(1-Inputs!$B$38)*_xlfn.NORM.S.INV(RAND())</f>
        <v>-0.99848218855655213</v>
      </c>
      <c r="Q415" s="24">
        <f ca="1">SQRT(Inputs!$B$38)*F415+SQRT(1-Inputs!$B$38)*_xlfn.NORM.S.INV(RAND())</f>
        <v>-1.0558302659567871</v>
      </c>
      <c r="R415" s="24">
        <f ca="1">SQRT(Inputs!$B$38)*G415+SQRT(1-Inputs!$B$38)*_xlfn.NORM.S.INV(RAND())</f>
        <v>-0.70000204960811807</v>
      </c>
      <c r="S415" s="24">
        <f ca="1">SQRT(Inputs!$B$38)*H415+SQRT(1-Inputs!$B$38)*_xlfn.NORM.S.INV(RAND())</f>
        <v>-1.1723457395922059</v>
      </c>
      <c r="T415" s="24">
        <f ca="1">SQRT(Inputs!$B$38)*I415+SQRT(1-Inputs!$B$38)*_xlfn.NORM.S.INV(RAND())</f>
        <v>-0.697431011074095</v>
      </c>
      <c r="U415" s="24">
        <f ca="1">SQRT(Inputs!$B$38)*J415+SQRT(1-Inputs!$B$38)*_xlfn.NORM.S.INV(RAND())</f>
        <v>0.94415645819441685</v>
      </c>
      <c r="V415" s="24">
        <f ca="1">SQRT(Inputs!$B$38)*K415+SQRT(1-Inputs!$B$38)*_xlfn.NORM.S.INV(RAND())</f>
        <v>0.14189338922020167</v>
      </c>
      <c r="W415" s="24">
        <f ca="1">SQRT(Inputs!$B$38)*L415+SQRT(1-Inputs!$B$38)*_xlfn.NORM.S.INV(RAND())</f>
        <v>-0.15936795625843736</v>
      </c>
      <c r="X415" s="24">
        <f ca="1">SQRT(Inputs!$B$38)*M415+SQRT(1-Inputs!$B$38)*_xlfn.NORM.S.INV(RAND())</f>
        <v>0.26927069219408639</v>
      </c>
      <c r="Y415" s="24">
        <f ca="1">SQRT(Inputs!$B$38)*C415+SQRT(1-Inputs!$B$38)*_xlfn.NORM.S.INV(RAND())</f>
        <v>-0.8202194451047411</v>
      </c>
      <c r="Z415" s="24">
        <f ca="1">SQRT(Inputs!$B$38)*D415+SQRT(1-Inputs!$B$38)*_xlfn.NORM.S.INV(RAND())</f>
        <v>1.612699193427471</v>
      </c>
      <c r="AA415" s="24">
        <f ca="1">SQRT(Inputs!$B$38)*E415+SQRT(1-Inputs!$B$38)*_xlfn.NORM.S.INV(RAND())</f>
        <v>-1.4774424001715931</v>
      </c>
      <c r="AB415" s="24">
        <f ca="1">SQRT(Inputs!$B$38)*F415+SQRT(1-Inputs!$B$38)*_xlfn.NORM.S.INV(RAND())</f>
        <v>0.44752702132079158</v>
      </c>
      <c r="AC415" s="24">
        <f ca="1">SQRT(Inputs!$B$38)*G415+SQRT(1-Inputs!$B$38)*_xlfn.NORM.S.INV(RAND())</f>
        <v>-1.2974556005292537</v>
      </c>
      <c r="AD415" s="24">
        <f ca="1">SQRT(Inputs!$B$38)*H415+SQRT(1-Inputs!$B$38)*_xlfn.NORM.S.INV(RAND())</f>
        <v>-0.12342204264659454</v>
      </c>
      <c r="AE415" s="24">
        <f ca="1">SQRT(Inputs!$B$38)*I415+SQRT(1-Inputs!$B$38)*_xlfn.NORM.S.INV(RAND())</f>
        <v>3.4233538082093062E-2</v>
      </c>
      <c r="AF415" s="24">
        <f ca="1">SQRT(Inputs!$B$38)*J415+SQRT(1-Inputs!$B$38)*_xlfn.NORM.S.INV(RAND())</f>
        <v>-2.4971038749136587E-2</v>
      </c>
      <c r="AG415" s="24">
        <f ca="1">SQRT(Inputs!$B$38)*K415+SQRT(1-Inputs!$B$38)*_xlfn.NORM.S.INV(RAND())</f>
        <v>-5.4880968852354925E-2</v>
      </c>
      <c r="AH415" s="24">
        <f ca="1">SQRT(Inputs!$B$38)*L415+SQRT(1-Inputs!$B$38)*_xlfn.NORM.S.INV(RAND())</f>
        <v>-1.8773316560906101</v>
      </c>
      <c r="AI415" s="24">
        <f ca="1">SQRT(Inputs!$B$38)*M415+SQRT(1-Inputs!$B$38)*_xlfn.NORM.S.INV(RAND())</f>
        <v>1.2566138888626028</v>
      </c>
      <c r="AJ415" s="24">
        <f ca="1">SQRT(Inputs!$B$38)*C415+SQRT(1-Inputs!$B$38)*_xlfn.NORM.S.INV(RAND())</f>
        <v>-1.291445282053659</v>
      </c>
      <c r="AK415" s="24">
        <f ca="1">SQRT(Inputs!$B$38)*D415+SQRT(1-Inputs!$B$38)*_xlfn.NORM.S.INV(RAND())</f>
        <v>1.0002016359328993</v>
      </c>
      <c r="AL415" s="24">
        <f ca="1">SQRT(Inputs!$B$38)*E415+SQRT(1-Inputs!$B$38)*_xlfn.NORM.S.INV(RAND())</f>
        <v>-0.92775053515715844</v>
      </c>
      <c r="AM415" s="24">
        <f ca="1">SQRT(Inputs!$B$38)*F415+SQRT(1-Inputs!$B$38)*_xlfn.NORM.S.INV(RAND())</f>
        <v>-1.25669047907973</v>
      </c>
      <c r="AN415" s="24">
        <f ca="1">SQRT(Inputs!$B$38)*G415+SQRT(1-Inputs!$B$38)*_xlfn.NORM.S.INV(RAND())</f>
        <v>-0.68502550961217268</v>
      </c>
      <c r="AO415" s="24">
        <f ca="1">SQRT(Inputs!$B$38)*H415+SQRT(1-Inputs!$B$38)*_xlfn.NORM.S.INV(RAND())</f>
        <v>-0.80476798031282692</v>
      </c>
      <c r="AP415" s="24">
        <f ca="1">SQRT(Inputs!$B$38)*I415+SQRT(1-Inputs!$B$38)*_xlfn.NORM.S.INV(RAND())</f>
        <v>-0.33366269529321757</v>
      </c>
      <c r="AQ415" s="24">
        <f ca="1">SQRT(Inputs!$B$38)*J415+SQRT(1-Inputs!$B$38)*_xlfn.NORM.S.INV(RAND())</f>
        <v>1.5604466174882523</v>
      </c>
      <c r="AR415" s="24">
        <f ca="1">SQRT(Inputs!$B$38)*K415+SQRT(1-Inputs!$B$38)*_xlfn.NORM.S.INV(RAND())</f>
        <v>-2.0398395753747178</v>
      </c>
      <c r="AS415" s="24">
        <f ca="1">SQRT(Inputs!$B$38)*L415+SQRT(1-Inputs!$B$38)*_xlfn.NORM.S.INV(RAND())</f>
        <v>2.1141867334138142E-2</v>
      </c>
      <c r="AT415" s="24">
        <f ca="1">SQRT(Inputs!$B$38)*M415+SQRT(1-Inputs!$B$38)*_xlfn.NORM.S.INV(RAND())</f>
        <v>1.4733547416419146</v>
      </c>
      <c r="AU415" s="15">
        <f ca="1">Inputs!$B$6*EXP($B$8-0.5*C$5^2+C$5*N415)</f>
        <v>4801.8172963442094</v>
      </c>
      <c r="AV415" s="15">
        <f t="shared" ca="1" si="219"/>
        <v>7288.265251106176</v>
      </c>
      <c r="AW415" s="15">
        <f t="shared" ca="1" si="220"/>
        <v>7767.0058169836229</v>
      </c>
      <c r="AX415" s="15">
        <f t="shared" ca="1" si="221"/>
        <v>8310.8740005379332</v>
      </c>
      <c r="AY415" s="15">
        <f t="shared" ca="1" si="222"/>
        <v>9359.4389996500504</v>
      </c>
      <c r="AZ415" s="15">
        <f t="shared" ca="1" si="223"/>
        <v>10060.493932075338</v>
      </c>
      <c r="BA415" s="15">
        <f t="shared" ca="1" si="224"/>
        <v>11444.835786525529</v>
      </c>
      <c r="BB415" s="15">
        <f t="shared" ca="1" si="225"/>
        <v>15402.139308994369</v>
      </c>
      <c r="BC415" s="15">
        <f t="shared" ca="1" si="226"/>
        <v>19123.853809236178</v>
      </c>
      <c r="BD415" s="15">
        <f t="shared" ca="1" si="227"/>
        <v>23081.883037561267</v>
      </c>
      <c r="BE415" s="15">
        <f t="shared" ca="1" si="228"/>
        <v>28986.133501617056</v>
      </c>
      <c r="BF415" s="15">
        <f ca="1">Inputs!$B$13*EXP($B$9-0.5*C$6^2+C$6*Y415)</f>
        <v>11755.336898461448</v>
      </c>
      <c r="BG415" s="15">
        <f t="shared" ca="1" si="229"/>
        <v>19165.540009154684</v>
      </c>
      <c r="BH415" s="15">
        <f t="shared" ca="1" si="230"/>
        <v>18327.587884294564</v>
      </c>
      <c r="BI415" s="15">
        <f t="shared" ca="1" si="231"/>
        <v>24035.638178039488</v>
      </c>
      <c r="BJ415" s="15">
        <f t="shared" ca="1" si="232"/>
        <v>24439.946087976779</v>
      </c>
      <c r="BK415" s="15">
        <f t="shared" ca="1" si="233"/>
        <v>29495.597516371337</v>
      </c>
      <c r="BL415" s="15">
        <f t="shared" ca="1" si="234"/>
        <v>36392.877098083467</v>
      </c>
      <c r="BM415" s="15">
        <f t="shared" ca="1" si="235"/>
        <v>44596.144328088238</v>
      </c>
      <c r="BN415" s="15">
        <f t="shared" ca="1" si="236"/>
        <v>54488.139331898223</v>
      </c>
      <c r="BO415" s="15">
        <f t="shared" ca="1" si="237"/>
        <v>53898.268645477277</v>
      </c>
      <c r="BP415" s="15">
        <f t="shared" ca="1" si="238"/>
        <v>76488.683071459876</v>
      </c>
      <c r="BQ415" s="15">
        <f ca="1">Inputs!$B$20*EXP($B$10-0.5*C$7^2+C$7*AJ415)</f>
        <v>2713.1765911897319</v>
      </c>
      <c r="BR415" s="15">
        <f t="shared" ca="1" si="239"/>
        <v>5057.8712231232312</v>
      </c>
      <c r="BS415" s="15">
        <f t="shared" ca="1" si="240"/>
        <v>5306.1171287711704</v>
      </c>
      <c r="BT415" s="15">
        <f t="shared" ca="1" si="241"/>
        <v>5261.3668406866473</v>
      </c>
      <c r="BU415" s="15">
        <f t="shared" ca="1" si="242"/>
        <v>6177.8521685517971</v>
      </c>
      <c r="BV415" s="15">
        <f t="shared" ca="1" si="243"/>
        <v>7169.8729548903402</v>
      </c>
      <c r="BW415" s="15">
        <f t="shared" ca="1" si="244"/>
        <v>9322.9660991535438</v>
      </c>
      <c r="BX415" s="15">
        <f t="shared" ca="1" si="245"/>
        <v>17828.978130121948</v>
      </c>
      <c r="BY415" s="15">
        <f t="shared" ca="1" si="246"/>
        <v>16909.250759019902</v>
      </c>
      <c r="BZ415" s="15">
        <f t="shared" ca="1" si="247"/>
        <v>23818.439703755186</v>
      </c>
      <c r="CA415" s="15">
        <f t="shared" ca="1" si="248"/>
        <v>43471.155411985957</v>
      </c>
      <c r="CB415" s="15">
        <f ca="1">(AU415*DCF!C$10-DCF!C$5*MAX(AU415*DCF!C$10,0)-MAX(AU415-Inputs!$B$6,0)/Inputs!$B$10)*DCF!C$6</f>
        <v>1044.21814192752</v>
      </c>
      <c r="CC415" s="15">
        <f ca="1">(AV415*DCF!D$10-DCF!D$5*MAX(AV415*DCF!D$10,0)-MAX(AV415-AU415,0)/Inputs!$B$10)*DCF!D$6</f>
        <v>1170.2100197779639</v>
      </c>
      <c r="CD415" s="15">
        <f ca="1">(AW415*DCF!E$10-DCF!E$5*MAX(AW415*DCF!E$10,0)-MAX(AW415-AV415,0)/Inputs!$B$10)*DCF!E$6</f>
        <v>1685.4458019293879</v>
      </c>
      <c r="CE415" s="15">
        <f ca="1">(AX415*DCF!F$10-DCF!F$5*MAX(AX415*DCF!F$10,0)-MAX(AX415-AW415,0)/Inputs!$B$10)*DCF!F$6</f>
        <v>1701.085064492943</v>
      </c>
      <c r="CF415" s="15">
        <f ca="1">(AY415*DCF!G$10-DCF!G$5*MAX(AY415*DCF!G$10,0)-MAX(AY415-AX415,0)/Inputs!$B$10)*DCF!G$6</f>
        <v>1726.8650798923657</v>
      </c>
      <c r="CG415" s="15">
        <f ca="1">(AZ415*DCF!H$10-DCF!H$5*MAX(AZ415*DCF!H$10,0)-MAX(AZ415-AY415,0)/Inputs!$B$10)*DCF!H$6</f>
        <v>1828.7672417994258</v>
      </c>
      <c r="CH415" s="15">
        <f ca="1">(BA415*DCF!I$10-DCF!I$5*MAX(BA415*DCF!I$10,0)-MAX(BA415-AZ415,0)/Inputs!$B$10)*DCF!I$6</f>
        <v>1863.4734222311045</v>
      </c>
      <c r="CI415" s="15">
        <f ca="1">(BB415*DCF!J$10-DCF!J$5*MAX(BB415*DCF!J$10,0)-MAX(BB415-BA415,0)/Inputs!$B$10)*DCF!J$6</f>
        <v>2043.3787056798501</v>
      </c>
      <c r="CJ415" s="15">
        <f ca="1">(BC415*DCF!K$10-DCF!K$5*MAX(BC415*DCF!K$10,0)-MAX(BC415-BB415,0)/Inputs!$B$10)*DCF!K$6</f>
        <v>2557.6499572984053</v>
      </c>
      <c r="CK415" s="15">
        <f ca="1">(BD415*DCF!L$10-DCF!L$5*MAX(BD415*DCF!L$10,0)-MAX(BD415-BC415,0)/Inputs!$B$10)*DCF!L$6</f>
        <v>2969.3496210954308</v>
      </c>
      <c r="CL415" s="15">
        <f ca="1">(BE415*DCF!M$10-DCF!M$5*MAX(BE415*DCF!M$10,0)-MAX(BE415-BD415,0)/Inputs!$B$10)*DCF!M$6</f>
        <v>3384.9925407785017</v>
      </c>
      <c r="CM415" s="15">
        <f ca="1">(BF415*DCF!C$28-DCF!C$5*MAX(BF415*DCF!C$28,0)-MAX(BF415-Inputs!$B$13,0)/Inputs!$B$17)*DCF!C$6</f>
        <v>3502.585470101254</v>
      </c>
      <c r="CN415" s="15">
        <f ca="1">(BG415*DCF!D$28-DCF!D$5*MAX(BG415*DCF!D$28,0)-MAX(BG415-BF415,0)/Inputs!$B$17)*DCF!D$6</f>
        <v>4063.757484545436</v>
      </c>
      <c r="CO415" s="15">
        <f ca="1">(BH415*DCF!E$28-DCF!E$5*MAX(BH415*DCF!E$28,0)-MAX(BH415-BG415,0)/Inputs!$B$17)*DCF!E$6</f>
        <v>5190.6992379893145</v>
      </c>
      <c r="CP415" s="15">
        <f ca="1">(BI415*DCF!F$28-DCF!F$5*MAX(BI415*DCF!F$28,0)-MAX(BI415-BH415,0)/Inputs!$B$17)*DCF!F$6</f>
        <v>5485.8018673042898</v>
      </c>
      <c r="CQ415" s="15">
        <f ca="1">(BJ415*DCF!G$28-DCF!G$5*MAX(BJ415*DCF!G$28,0)-MAX(BJ415-BI415,0)/Inputs!$B$17)*DCF!G$6</f>
        <v>6273.1288414852388</v>
      </c>
      <c r="CR415" s="15">
        <f ca="1">(BK415*DCF!H$28-DCF!H$5*MAX(BK415*DCF!H$28,0)-MAX(BK415-BJ415,0)/Inputs!$B$17)*DCF!H$6</f>
        <v>6509.0803302670338</v>
      </c>
      <c r="CS415" s="15">
        <f ca="1">(BL415*DCF!I$28-DCF!I$5*MAX(BL415*DCF!I$28,0)-MAX(BL415-BK415,0)/Inputs!$B$17)*DCF!I$6</f>
        <v>7567.9245068996788</v>
      </c>
      <c r="CT415" s="15">
        <f ca="1">(BM415*DCF!J$28-DCF!J$5*MAX(BM415*DCF!J$28,0)-MAX(BM415-BL415,0)/Inputs!$B$17)*DCF!J$6</f>
        <v>8860.956173985971</v>
      </c>
      <c r="CU415" s="15">
        <f ca="1">(BN415*DCF!K$28-DCF!K$5*MAX(BN415*DCF!K$28,0)-MAX(BN415-BM415,0)/Inputs!$B$17)*DCF!K$6</f>
        <v>10295.343796993866</v>
      </c>
      <c r="CV415" s="15">
        <f ca="1">(BO415*DCF!L$28-DCF!L$5*MAX(BO415*DCF!L$28,0)-MAX(BO415-BN415,0)/Inputs!$B$17)*DCF!L$6</f>
        <v>10753.835912615688</v>
      </c>
      <c r="CW415" s="15">
        <f ca="1">(BP415*DCF!M$28-DCF!M$5*MAX(BP415*DCF!M$28,0)-MAX(BP415-BO415,0)/Inputs!$B$17)*DCF!M$6</f>
        <v>12030.056903886842</v>
      </c>
      <c r="CX415" s="15">
        <f ca="1">(BQ415*DCF!C$46-DCF!C$5*MAX(BQ415*DCF!C$46,0)-MAX(BQ415-Inputs!$B$20,0)/Inputs!$B$24)*DCF!C$6</f>
        <v>-626.59967463966086</v>
      </c>
      <c r="CY415" s="15">
        <f ca="1">(BR415*DCF!D$46-DCF!D$5*MAX(BR415*DCF!D$46,0)-MAX(BR415-BQ415,0)/Inputs!$B$24)*DCF!D$6</f>
        <v>-1863.7224034189919</v>
      </c>
      <c r="CZ415" s="15">
        <f ca="1">(BS415*DCF!E$46-DCF!E$5*MAX(BS415*DCF!E$46,0)-MAX(BS415-BR415,0)/Inputs!$B$24)*DCF!E$6</f>
        <v>-725.30929102497828</v>
      </c>
      <c r="DA415" s="15">
        <f ca="1">(BT415*DCF!F$46-DCF!F$5*MAX(BT415*DCF!F$46,0)-MAX(BT415-BS415,0)/Inputs!$B$24)*DCF!F$6</f>
        <v>-383.16599823751</v>
      </c>
      <c r="DB415" s="15">
        <f ca="1">(BU415*DCF!G$46-DCF!G$5*MAX(BU415*DCF!G$46,0)-MAX(BU415-BT415,0)/Inputs!$B$24)*DCF!G$6</f>
        <v>-516.09829775931746</v>
      </c>
      <c r="DC415" s="15">
        <f ca="1">(BV415*DCF!H$46-DCF!H$5*MAX(BV415*DCF!H$46,0)-MAX(BV415-BU415,0)/Inputs!$B$24)*DCF!H$6</f>
        <v>-308.26438114249953</v>
      </c>
      <c r="DD415" s="15">
        <f ca="1">(BW415*DCF!I$46-DCF!I$5*MAX(BW415*DCF!I$46,0)-MAX(BW415-BV415,0)/Inputs!$B$24)*DCF!I$6</f>
        <v>-402.75223275614911</v>
      </c>
      <c r="DE415" s="15">
        <f ca="1">(BX415*DCF!J$46-DCF!J$5*MAX(BX415*DCF!J$46,0)-MAX(BX415-BW415,0)/Inputs!$B$24)*DCF!J$6</f>
        <v>-1507.7791070090325</v>
      </c>
      <c r="DF415" s="15">
        <f ca="1">(BY415*DCF!K$46-DCF!K$5*MAX(BY415*DCF!K$46,0)-MAX(BY415-BX415,0)/Inputs!$B$24)*DCF!K$6</f>
        <v>965.91277060696541</v>
      </c>
      <c r="DG415" s="15">
        <f ca="1">(BZ415*DCF!L$46-DCF!L$5*MAX(BZ415*DCF!L$46,0)-MAX(BZ415-BY415,0)/Inputs!$B$24)*DCF!L$6</f>
        <v>82.886250611796157</v>
      </c>
      <c r="DH415" s="15">
        <f ca="1">(CA415*DCF!M$46-DCF!M$5*MAX(CA415*DCF!M$46,0)-MAX(CA415-BZ415,0)/Inputs!$B$24)*DCF!M$6</f>
        <v>-700.55410089486429</v>
      </c>
      <c r="DI415" s="15">
        <f ca="1">SUM(CB415:CL415)+BE415*DCF!M$10*(1+Inputs!$B$30)*(1-Inputs!$B$33)*(1-Inputs!$B$30/Inputs!$B$31)/(Inputs!$B$29-Inputs!$B$30)*DCF!M$6</f>
        <v>102644.22843383746</v>
      </c>
      <c r="DJ415" s="15">
        <f ca="1">SUM(CM415:CW415)+BP415*DCF!M$28*(1+Inputs!$B$30)*(1-Inputs!$B$33)*(1-Inputs!$B$30/Inputs!$B$31)/(Inputs!$B$29-Inputs!$B$30)*DCF!M$6</f>
        <v>364358.52578740183</v>
      </c>
      <c r="DK415" s="15">
        <f ca="1">SUM(CX415:DH415)+CA415*DCF!M$46*(1+Inputs!$B$30)*(1-Inputs!$B$33)*(1-Inputs!$B$30/Inputs!$B$31)/(Inputs!$B$29-Inputs!$B$30)*DCF!M$6</f>
        <v>61226.109288822619</v>
      </c>
      <c r="DM415" s="15">
        <f ca="1">DI415+DJ415+DK415+Inputs!$B$34+Inputs!$B$36-Inputs!$B$35</f>
        <v>605079.86351006187</v>
      </c>
    </row>
    <row r="416" spans="1:117" x14ac:dyDescent="0.75">
      <c r="A416" s="11">
        <v>403</v>
      </c>
      <c r="C416" s="24">
        <f t="shared" ca="1" si="250"/>
        <v>0.9083438624669351</v>
      </c>
      <c r="D416" s="24">
        <f t="shared" ca="1" si="250"/>
        <v>-0.3161155823661857</v>
      </c>
      <c r="E416" s="24">
        <f t="shared" ca="1" si="250"/>
        <v>2.7842614450312868</v>
      </c>
      <c r="F416" s="24">
        <f t="shared" ca="1" si="250"/>
        <v>-0.35700689517872419</v>
      </c>
      <c r="G416" s="24">
        <f t="shared" ca="1" si="250"/>
        <v>-1.0599405101344161</v>
      </c>
      <c r="H416" s="24">
        <f t="shared" ca="1" si="250"/>
        <v>-0.33460751722979137</v>
      </c>
      <c r="I416" s="24">
        <f t="shared" ca="1" si="250"/>
        <v>-0.67853127822715598</v>
      </c>
      <c r="J416" s="24">
        <f t="shared" ca="1" si="250"/>
        <v>1.1128528060671306</v>
      </c>
      <c r="K416" s="24">
        <f t="shared" ca="1" si="250"/>
        <v>-1.4787972786035197</v>
      </c>
      <c r="L416" s="24">
        <f t="shared" ca="1" si="250"/>
        <v>-0.10906784617662761</v>
      </c>
      <c r="M416" s="24">
        <f t="shared" ca="1" si="250"/>
        <v>-1.2565580626137185</v>
      </c>
      <c r="N416" s="24">
        <f ca="1">SQRT(Inputs!$B$38)*C416+SQRT(1-Inputs!$B$38)*_xlfn.NORM.S.INV(RAND())</f>
        <v>-0.57624516786190294</v>
      </c>
      <c r="O416" s="24">
        <f ca="1">SQRT(Inputs!$B$38)*D416+SQRT(1-Inputs!$B$38)*_xlfn.NORM.S.INV(RAND())</f>
        <v>0.47926233638364035</v>
      </c>
      <c r="P416" s="24">
        <f ca="1">SQRT(Inputs!$B$38)*E416+SQRT(1-Inputs!$B$38)*_xlfn.NORM.S.INV(RAND())</f>
        <v>2.0920641755663469</v>
      </c>
      <c r="Q416" s="24">
        <f ca="1">SQRT(Inputs!$B$38)*F416+SQRT(1-Inputs!$B$38)*_xlfn.NORM.S.INV(RAND())</f>
        <v>1.3799586501410737</v>
      </c>
      <c r="R416" s="24">
        <f ca="1">SQRT(Inputs!$B$38)*G416+SQRT(1-Inputs!$B$38)*_xlfn.NORM.S.INV(RAND())</f>
        <v>-0.31246335136657921</v>
      </c>
      <c r="S416" s="24">
        <f ca="1">SQRT(Inputs!$B$38)*H416+SQRT(1-Inputs!$B$38)*_xlfn.NORM.S.INV(RAND())</f>
        <v>-1.7223451447014069</v>
      </c>
      <c r="T416" s="24">
        <f ca="1">SQRT(Inputs!$B$38)*I416+SQRT(1-Inputs!$B$38)*_xlfn.NORM.S.INV(RAND())</f>
        <v>0.65486459319252455</v>
      </c>
      <c r="U416" s="24">
        <f ca="1">SQRT(Inputs!$B$38)*J416+SQRT(1-Inputs!$B$38)*_xlfn.NORM.S.INV(RAND())</f>
        <v>0.92844641767422686</v>
      </c>
      <c r="V416" s="24">
        <f ca="1">SQRT(Inputs!$B$38)*K416+SQRT(1-Inputs!$B$38)*_xlfn.NORM.S.INV(RAND())</f>
        <v>-2.1171248211444693</v>
      </c>
      <c r="W416" s="24">
        <f ca="1">SQRT(Inputs!$B$38)*L416+SQRT(1-Inputs!$B$38)*_xlfn.NORM.S.INV(RAND())</f>
        <v>-1.8948834310304243</v>
      </c>
      <c r="X416" s="24">
        <f ca="1">SQRT(Inputs!$B$38)*M416+SQRT(1-Inputs!$B$38)*_xlfn.NORM.S.INV(RAND())</f>
        <v>8.4964612214709967E-2</v>
      </c>
      <c r="Y416" s="24">
        <f ca="1">SQRT(Inputs!$B$38)*C416+SQRT(1-Inputs!$B$38)*_xlfn.NORM.S.INV(RAND())</f>
        <v>0.33439677813104324</v>
      </c>
      <c r="Z416" s="24">
        <f ca="1">SQRT(Inputs!$B$38)*D416+SQRT(1-Inputs!$B$38)*_xlfn.NORM.S.INV(RAND())</f>
        <v>-0.57040105464794255</v>
      </c>
      <c r="AA416" s="24">
        <f ca="1">SQRT(Inputs!$B$38)*E416+SQRT(1-Inputs!$B$38)*_xlfn.NORM.S.INV(RAND())</f>
        <v>2.4699408912971861</v>
      </c>
      <c r="AB416" s="24">
        <f ca="1">SQRT(Inputs!$B$38)*F416+SQRT(1-Inputs!$B$38)*_xlfn.NORM.S.INV(RAND())</f>
        <v>-9.5177191563602465E-2</v>
      </c>
      <c r="AC416" s="24">
        <f ca="1">SQRT(Inputs!$B$38)*G416+SQRT(1-Inputs!$B$38)*_xlfn.NORM.S.INV(RAND())</f>
        <v>-0.63555436585648672</v>
      </c>
      <c r="AD416" s="24">
        <f ca="1">SQRT(Inputs!$B$38)*H416+SQRT(1-Inputs!$B$38)*_xlfn.NORM.S.INV(RAND())</f>
        <v>1.2942886129933893</v>
      </c>
      <c r="AE416" s="24">
        <f ca="1">SQRT(Inputs!$B$38)*I416+SQRT(1-Inputs!$B$38)*_xlfn.NORM.S.INV(RAND())</f>
        <v>-1.0309158675289596</v>
      </c>
      <c r="AF416" s="24">
        <f ca="1">SQRT(Inputs!$B$38)*J416+SQRT(1-Inputs!$B$38)*_xlfn.NORM.S.INV(RAND())</f>
        <v>1.5153776623553332</v>
      </c>
      <c r="AG416" s="24">
        <f ca="1">SQRT(Inputs!$B$38)*K416+SQRT(1-Inputs!$B$38)*_xlfn.NORM.S.INV(RAND())</f>
        <v>-1.2043058503183222</v>
      </c>
      <c r="AH416" s="24">
        <f ca="1">SQRT(Inputs!$B$38)*L416+SQRT(1-Inputs!$B$38)*_xlfn.NORM.S.INV(RAND())</f>
        <v>-1.0626721384850522</v>
      </c>
      <c r="AI416" s="24">
        <f ca="1">SQRT(Inputs!$B$38)*M416+SQRT(1-Inputs!$B$38)*_xlfn.NORM.S.INV(RAND())</f>
        <v>0.40903342116167285</v>
      </c>
      <c r="AJ416" s="24">
        <f ca="1">SQRT(Inputs!$B$38)*C416+SQRT(1-Inputs!$B$38)*_xlfn.NORM.S.INV(RAND())</f>
        <v>2.1146978306452739</v>
      </c>
      <c r="AK416" s="24">
        <f ca="1">SQRT(Inputs!$B$38)*D416+SQRT(1-Inputs!$B$38)*_xlfn.NORM.S.INV(RAND())</f>
        <v>-5.9118931773910546E-2</v>
      </c>
      <c r="AL416" s="24">
        <f ca="1">SQRT(Inputs!$B$38)*E416+SQRT(1-Inputs!$B$38)*_xlfn.NORM.S.INV(RAND())</f>
        <v>1.0077925533262873</v>
      </c>
      <c r="AM416" s="24">
        <f ca="1">SQRT(Inputs!$B$38)*F416+SQRT(1-Inputs!$B$38)*_xlfn.NORM.S.INV(RAND())</f>
        <v>-1.9667261718515119</v>
      </c>
      <c r="AN416" s="24">
        <f ca="1">SQRT(Inputs!$B$38)*G416+SQRT(1-Inputs!$B$38)*_xlfn.NORM.S.INV(RAND())</f>
        <v>-2.0455552543966813</v>
      </c>
      <c r="AO416" s="24">
        <f ca="1">SQRT(Inputs!$B$38)*H416+SQRT(1-Inputs!$B$38)*_xlfn.NORM.S.INV(RAND())</f>
        <v>-0.66587449957126454</v>
      </c>
      <c r="AP416" s="24">
        <f ca="1">SQRT(Inputs!$B$38)*I416+SQRT(1-Inputs!$B$38)*_xlfn.NORM.S.INV(RAND())</f>
        <v>1.1400338167050916</v>
      </c>
      <c r="AQ416" s="24">
        <f ca="1">SQRT(Inputs!$B$38)*J416+SQRT(1-Inputs!$B$38)*_xlfn.NORM.S.INV(RAND())</f>
        <v>-0.62934225577080127</v>
      </c>
      <c r="AR416" s="24">
        <f ca="1">SQRT(Inputs!$B$38)*K416+SQRT(1-Inputs!$B$38)*_xlfn.NORM.S.INV(RAND())</f>
        <v>-0.11640331287459549</v>
      </c>
      <c r="AS416" s="24">
        <f ca="1">SQRT(Inputs!$B$38)*L416+SQRT(1-Inputs!$B$38)*_xlfn.NORM.S.INV(RAND())</f>
        <v>-0.46958263036177761</v>
      </c>
      <c r="AT416" s="24">
        <f ca="1">SQRT(Inputs!$B$38)*M416+SQRT(1-Inputs!$B$38)*_xlfn.NORM.S.INV(RAND())</f>
        <v>0.10178444222534644</v>
      </c>
      <c r="AU416" s="15">
        <f ca="1">Inputs!$B$6*EXP($B$8-0.5*C$5^2+C$5*N416)</f>
        <v>4520.3008879218432</v>
      </c>
      <c r="AV416" s="15">
        <f t="shared" ca="1" si="219"/>
        <v>5903.9897056802283</v>
      </c>
      <c r="AW416" s="15">
        <f t="shared" ca="1" si="220"/>
        <v>9545.8262487071243</v>
      </c>
      <c r="AX416" s="15">
        <f t="shared" ca="1" si="221"/>
        <v>13847.354738680697</v>
      </c>
      <c r="AY416" s="15">
        <f t="shared" ca="1" si="222"/>
        <v>16316.463740612497</v>
      </c>
      <c r="AZ416" s="15">
        <f t="shared" ca="1" si="223"/>
        <v>16507.91456774883</v>
      </c>
      <c r="BA416" s="15">
        <f t="shared" ca="1" si="224"/>
        <v>21634.583606857246</v>
      </c>
      <c r="BB416" s="15">
        <f t="shared" ca="1" si="225"/>
        <v>29069.42557809575</v>
      </c>
      <c r="BC416" s="15">
        <f t="shared" ca="1" si="226"/>
        <v>29022.00130862603</v>
      </c>
      <c r="BD416" s="15">
        <f t="shared" ca="1" si="227"/>
        <v>29779.996260898697</v>
      </c>
      <c r="BE416" s="15">
        <f t="shared" ca="1" si="228"/>
        <v>36775.055678319339</v>
      </c>
      <c r="BF416" s="15">
        <f ca="1">Inputs!$B$13*EXP($B$9-0.5*C$6^2+C$6*Y416)</f>
        <v>14779.001284031003</v>
      </c>
      <c r="BG416" s="15">
        <f t="shared" ca="1" si="229"/>
        <v>16250.094870340467</v>
      </c>
      <c r="BH416" s="15">
        <f t="shared" ca="1" si="230"/>
        <v>29907.074148866999</v>
      </c>
      <c r="BI416" s="15">
        <f t="shared" ca="1" si="231"/>
        <v>36078.333020795784</v>
      </c>
      <c r="BJ416" s="15">
        <f t="shared" ca="1" si="232"/>
        <v>40357.767263667047</v>
      </c>
      <c r="BK416" s="15">
        <f t="shared" ca="1" si="233"/>
        <v>59075.587930773894</v>
      </c>
      <c r="BL416" s="15">
        <f t="shared" ca="1" si="234"/>
        <v>63492.092938461166</v>
      </c>
      <c r="BM416" s="15">
        <f t="shared" ca="1" si="235"/>
        <v>94211.617893692266</v>
      </c>
      <c r="BN416" s="15">
        <f t="shared" ca="1" si="236"/>
        <v>100297.10440777977</v>
      </c>
      <c r="BO416" s="15">
        <f t="shared" ca="1" si="237"/>
        <v>109065.46987054133</v>
      </c>
      <c r="BP416" s="15">
        <f t="shared" ca="1" si="238"/>
        <v>140606.46859781342</v>
      </c>
      <c r="BQ416" s="15">
        <f ca="1">Inputs!$B$20*EXP($B$10-0.5*C$7^2+C$7*AJ416)</f>
        <v>9081.3251005151233</v>
      </c>
      <c r="BR416" s="15">
        <f t="shared" ca="1" si="239"/>
        <v>12092.998462258467</v>
      </c>
      <c r="BS416" s="15">
        <f t="shared" ca="1" si="240"/>
        <v>22118.954122711839</v>
      </c>
      <c r="BT416" s="15">
        <f t="shared" ca="1" si="241"/>
        <v>18205.070559537115</v>
      </c>
      <c r="BU416" s="15">
        <f t="shared" ca="1" si="242"/>
        <v>15380.074100841428</v>
      </c>
      <c r="BV416" s="15">
        <f t="shared" ca="1" si="243"/>
        <v>18417.154724318847</v>
      </c>
      <c r="BW416" s="15">
        <f t="shared" ca="1" si="244"/>
        <v>32713.315407656322</v>
      </c>
      <c r="BX416" s="15">
        <f t="shared" ca="1" si="245"/>
        <v>40331.405781108399</v>
      </c>
      <c r="BY416" s="15">
        <f t="shared" ca="1" si="246"/>
        <v>55266.509459291374</v>
      </c>
      <c r="BZ416" s="15">
        <f t="shared" ca="1" si="247"/>
        <v>71133.226898708992</v>
      </c>
      <c r="CA416" s="15">
        <f t="shared" ca="1" si="248"/>
        <v>101744.3195001628</v>
      </c>
      <c r="CB416" s="15">
        <f ca="1">(AU416*DCF!C$10-DCF!C$5*MAX(AU416*DCF!C$10,0)-MAX(AU416-Inputs!$B$6,0)/Inputs!$B$10)*DCF!C$6</f>
        <v>1046.2254040972875</v>
      </c>
      <c r="CC416" s="15">
        <f ca="1">(AV416*DCF!D$10-DCF!D$5*MAX(AV416*DCF!D$10,0)-MAX(AV416-AU416,0)/Inputs!$B$10)*DCF!D$6</f>
        <v>1101.6811880408031</v>
      </c>
      <c r="CD416" s="15">
        <f ca="1">(AW416*DCF!E$10-DCF!E$5*MAX(AW416*DCF!E$10,0)-MAX(AW416-AV416,0)/Inputs!$B$10)*DCF!E$6</f>
        <v>1383.686920012053</v>
      </c>
      <c r="CE416" s="15">
        <f ca="1">(AX416*DCF!F$10-DCF!F$5*MAX(AX416*DCF!F$10,0)-MAX(AX416-AW416,0)/Inputs!$B$10)*DCF!F$6</f>
        <v>2127.814039792383</v>
      </c>
      <c r="CF416" s="15">
        <f ca="1">(AY416*DCF!G$10-DCF!G$5*MAX(AY416*DCF!G$10,0)-MAX(AY416-AX416,0)/Inputs!$B$10)*DCF!G$6</f>
        <v>2887.2362971096386</v>
      </c>
      <c r="CG416" s="15">
        <f ca="1">(AZ416*DCF!H$10-DCF!H$5*MAX(AZ416*DCF!H$10,0)-MAX(AZ416-AY416,0)/Inputs!$B$10)*DCF!H$6</f>
        <v>3171.0279275894682</v>
      </c>
      <c r="CH416" s="15">
        <f ca="1">(BA416*DCF!I$10-DCF!I$5*MAX(BA416*DCF!I$10,0)-MAX(BA416-AZ416,0)/Inputs!$B$10)*DCF!I$6</f>
        <v>3110.895848297781</v>
      </c>
      <c r="CI416" s="15">
        <f ca="1">(BB416*DCF!J$10-DCF!J$5*MAX(BB416*DCF!J$10,0)-MAX(BB416-BA416,0)/Inputs!$B$10)*DCF!J$6</f>
        <v>3861.753095317596</v>
      </c>
      <c r="CJ416" s="15">
        <f ca="1">(BC416*DCF!K$10-DCF!K$5*MAX(BC416*DCF!K$10,0)-MAX(BC416-BB416,0)/Inputs!$B$10)*DCF!K$6</f>
        <v>4672.0761146688446</v>
      </c>
      <c r="CK416" s="15">
        <f ca="1">(BD416*DCF!L$10-DCF!L$5*MAX(BD416*DCF!L$10,0)-MAX(BD416-BC416,0)/Inputs!$B$10)*DCF!L$6</f>
        <v>4393.368711244244</v>
      </c>
      <c r="CL416" s="15">
        <f ca="1">(BE416*DCF!M$10-DCF!M$5*MAX(BE416*DCF!M$10,0)-MAX(BE416-BD416,0)/Inputs!$B$10)*DCF!M$6</f>
        <v>4353.8014175213111</v>
      </c>
      <c r="CM416" s="15">
        <f ca="1">(BF416*DCF!C$28-DCF!C$5*MAX(BF416*DCF!C$28,0)-MAX(BF416-Inputs!$B$13,0)/Inputs!$B$17)*DCF!C$6</f>
        <v>3727.0821482808878</v>
      </c>
      <c r="CN416" s="15">
        <f ca="1">(BG416*DCF!D$28-DCF!D$5*MAX(BG416*DCF!D$28,0)-MAX(BG416-BF416,0)/Inputs!$B$17)*DCF!D$6</f>
        <v>4472.1760173755674</v>
      </c>
      <c r="CO416" s="15">
        <f ca="1">(BH416*DCF!E$28-DCF!E$5*MAX(BH416*DCF!E$28,0)-MAX(BH416-BG416,0)/Inputs!$B$17)*DCF!E$6</f>
        <v>5778.6133071323302</v>
      </c>
      <c r="CP416" s="15">
        <f ca="1">(BI416*DCF!F$28-DCF!F$5*MAX(BI416*DCF!F$28,0)-MAX(BI416-BH416,0)/Inputs!$B$17)*DCF!F$6</f>
        <v>8670.7418589154368</v>
      </c>
      <c r="CQ416" s="15">
        <f ca="1">(BJ416*DCF!G$28-DCF!G$5*MAX(BJ416*DCF!G$28,0)-MAX(BJ416-BI416,0)/Inputs!$B$17)*DCF!G$6</f>
        <v>9751.3703460537236</v>
      </c>
      <c r="CR416" s="15">
        <f ca="1">(BK416*DCF!H$28-DCF!H$5*MAX(BK416*DCF!H$28,0)-MAX(BK416-BJ416,0)/Inputs!$B$17)*DCF!H$6</f>
        <v>11701.820617027741</v>
      </c>
      <c r="CS416" s="15">
        <f ca="1">(BL416*DCF!I$28-DCF!I$5*MAX(BL416*DCF!I$28,0)-MAX(BL416-BK416,0)/Inputs!$B$17)*DCF!I$6</f>
        <v>14296.454619781689</v>
      </c>
      <c r="CT416" s="15">
        <f ca="1">(BM416*DCF!J$28-DCF!J$5*MAX(BM416*DCF!J$28,0)-MAX(BM416-BL416,0)/Inputs!$B$17)*DCF!J$6</f>
        <v>16943.853835590689</v>
      </c>
      <c r="CU416" s="15">
        <f ca="1">(BN416*DCF!K$28-DCF!K$5*MAX(BN416*DCF!K$28,0)-MAX(BN416-BM416,0)/Inputs!$B$17)*DCF!K$6</f>
        <v>20435.675729473565</v>
      </c>
      <c r="CV416" s="15">
        <f ca="1">(BO416*DCF!L$28-DCF!L$5*MAX(BO416*DCF!L$28,0)-MAX(BO416-BN416,0)/Inputs!$B$17)*DCF!L$6</f>
        <v>20768.695336359895</v>
      </c>
      <c r="CW416" s="15">
        <f ca="1">(BP416*DCF!M$28-DCF!M$5*MAX(BP416*DCF!M$28,0)-MAX(BP416-BO416,0)/Inputs!$B$17)*DCF!M$6</f>
        <v>23158.267792891816</v>
      </c>
      <c r="CX416" s="15">
        <f ca="1">(BQ416*DCF!C$46-DCF!C$5*MAX(BQ416*DCF!C$46,0)-MAX(BQ416-Inputs!$B$20,0)/Inputs!$B$24)*DCF!C$6</f>
        <v>-4813.3892151374985</v>
      </c>
      <c r="CY416" s="15">
        <f ca="1">(BR416*DCF!D$46-DCF!D$5*MAX(BR416*DCF!D$46,0)-MAX(BR416-BQ416,0)/Inputs!$B$24)*DCF!D$6</f>
        <v>-3349.0488494351052</v>
      </c>
      <c r="CZ416" s="15">
        <f ca="1">(BS416*DCF!E$46-DCF!E$5*MAX(BS416*DCF!E$46,0)-MAX(BS416-BR416,0)/Inputs!$B$24)*DCF!E$6</f>
        <v>-6567.5605481562097</v>
      </c>
      <c r="DA416" s="15">
        <f ca="1">(BT416*DCF!F$46-DCF!F$5*MAX(BT416*DCF!F$46,0)-MAX(BT416-BS416,0)/Inputs!$B$24)*DCF!F$6</f>
        <v>-1325.808339381821</v>
      </c>
      <c r="DB416" s="15">
        <f ca="1">(BU416*DCF!G$46-DCF!G$5*MAX(BU416*DCF!G$46,0)-MAX(BU416-BT416,0)/Inputs!$B$24)*DCF!G$6</f>
        <v>-517.35530543625964</v>
      </c>
      <c r="DC416" s="15">
        <f ca="1">(BV416*DCF!H$46-DCF!H$5*MAX(BV416*DCF!H$46,0)-MAX(BV416-BU416,0)/Inputs!$B$24)*DCF!H$6</f>
        <v>-943.75419524389054</v>
      </c>
      <c r="DD416" s="15">
        <f ca="1">(BW416*DCF!I$46-DCF!I$5*MAX(BW416*DCF!I$46,0)-MAX(BW416-BV416,0)/Inputs!$B$24)*DCF!I$6</f>
        <v>-3348.347979320527</v>
      </c>
      <c r="DE416" s="15">
        <f ca="1">(BX416*DCF!J$46-DCF!J$5*MAX(BX416*DCF!J$46,0)-MAX(BX416-BW416,0)/Inputs!$B$24)*DCF!J$6</f>
        <v>-328.40219499264094</v>
      </c>
      <c r="DF416" s="15">
        <f ca="1">(BY416*DCF!K$46-DCF!K$5*MAX(BY416*DCF!K$46,0)-MAX(BY416-BX416,0)/Inputs!$B$24)*DCF!K$6</f>
        <v>-501.69527948840073</v>
      </c>
      <c r="DG416" s="15">
        <f ca="1">(BZ416*DCF!L$46-DCF!L$5*MAX(BZ416*DCF!L$46,0)-MAX(BZ416-BY416,0)/Inputs!$B$24)*DCF!L$6</f>
        <v>1326.4204333326297</v>
      </c>
      <c r="DH416" s="15">
        <f ca="1">(CA416*DCF!M$46-DCF!M$5*MAX(CA416*DCF!M$46,0)-MAX(CA416-BZ416,0)/Inputs!$B$24)*DCF!M$6</f>
        <v>1576.9165945958637</v>
      </c>
      <c r="DI416" s="15">
        <f ca="1">SUM(CB416:CL416)+BE416*DCF!M$10*(1+Inputs!$B$30)*(1-Inputs!$B$33)*(1-Inputs!$B$30/Inputs!$B$31)/(Inputs!$B$29-Inputs!$B$30)*DCF!M$6</f>
        <v>134455.03321622137</v>
      </c>
      <c r="DJ416" s="15">
        <f ca="1">SUM(CM416:CW416)+BP416*DCF!M$28*(1+Inputs!$B$30)*(1-Inputs!$B$33)*(1-Inputs!$B$30/Inputs!$B$31)/(Inputs!$B$29-Inputs!$B$30)*DCF!M$6</f>
        <v>661450.9668565836</v>
      </c>
      <c r="DK416" s="15">
        <f ca="1">SUM(CX416:DH416)+CA416*DCF!M$46*(1+Inputs!$B$30)*(1-Inputs!$B$33)*(1-Inputs!$B$30/Inputs!$B$31)/(Inputs!$B$29-Inputs!$B$30)*DCF!M$6</f>
        <v>138516.74545372123</v>
      </c>
      <c r="DM416" s="15">
        <f ca="1">DI416+DJ416+DK416+Inputs!$B$34+Inputs!$B$36-Inputs!$B$35</f>
        <v>1011273.7455265262</v>
      </c>
    </row>
    <row r="417" spans="1:117" x14ac:dyDescent="0.75">
      <c r="A417" s="11">
        <v>404</v>
      </c>
      <c r="C417" s="24">
        <f t="shared" ca="1" si="250"/>
        <v>-0.71798840289083821</v>
      </c>
      <c r="D417" s="24">
        <f t="shared" ca="1" si="250"/>
        <v>-0.38033153665234126</v>
      </c>
      <c r="E417" s="24">
        <f t="shared" ca="1" si="250"/>
        <v>-1.8562234879130768</v>
      </c>
      <c r="F417" s="24">
        <f t="shared" ca="1" si="250"/>
        <v>-1.3737481939583327</v>
      </c>
      <c r="G417" s="24">
        <f t="shared" ca="1" si="250"/>
        <v>0.23185171133900306</v>
      </c>
      <c r="H417" s="24">
        <f t="shared" ca="1" si="250"/>
        <v>0.31263646855875643</v>
      </c>
      <c r="I417" s="24">
        <f t="shared" ca="1" si="250"/>
        <v>-0.35571949307878153</v>
      </c>
      <c r="J417" s="24">
        <f t="shared" ca="1" si="250"/>
        <v>-0.95551109530784162</v>
      </c>
      <c r="K417" s="24">
        <f t="shared" ca="1" si="250"/>
        <v>0.27927167605670422</v>
      </c>
      <c r="L417" s="24">
        <f t="shared" ca="1" si="250"/>
        <v>1.8699127251061154E-2</v>
      </c>
      <c r="M417" s="24">
        <f t="shared" ca="1" si="250"/>
        <v>0.42773663004860779</v>
      </c>
      <c r="N417" s="24">
        <f ca="1">SQRT(Inputs!$B$38)*C417+SQRT(1-Inputs!$B$38)*_xlfn.NORM.S.INV(RAND())</f>
        <v>0.22955141881248231</v>
      </c>
      <c r="O417" s="24">
        <f ca="1">SQRT(Inputs!$B$38)*D417+SQRT(1-Inputs!$B$38)*_xlfn.NORM.S.INV(RAND())</f>
        <v>0.13602819283833295</v>
      </c>
      <c r="P417" s="24">
        <f ca="1">SQRT(Inputs!$B$38)*E417+SQRT(1-Inputs!$B$38)*_xlfn.NORM.S.INV(RAND())</f>
        <v>-1.1265969416292163</v>
      </c>
      <c r="Q417" s="24">
        <f ca="1">SQRT(Inputs!$B$38)*F417+SQRT(1-Inputs!$B$38)*_xlfn.NORM.S.INV(RAND())</f>
        <v>-2.146542402639759</v>
      </c>
      <c r="R417" s="24">
        <f ca="1">SQRT(Inputs!$B$38)*G417+SQRT(1-Inputs!$B$38)*_xlfn.NORM.S.INV(RAND())</f>
        <v>-0.17712889993620828</v>
      </c>
      <c r="S417" s="24">
        <f ca="1">SQRT(Inputs!$B$38)*H417+SQRT(1-Inputs!$B$38)*_xlfn.NORM.S.INV(RAND())</f>
        <v>-1.0157375780133475</v>
      </c>
      <c r="T417" s="24">
        <f ca="1">SQRT(Inputs!$B$38)*I417+SQRT(1-Inputs!$B$38)*_xlfn.NORM.S.INV(RAND())</f>
        <v>2.7352501197440759E-2</v>
      </c>
      <c r="U417" s="24">
        <f ca="1">SQRT(Inputs!$B$38)*J417+SQRT(1-Inputs!$B$38)*_xlfn.NORM.S.INV(RAND())</f>
        <v>-1.1188381021795619</v>
      </c>
      <c r="V417" s="24">
        <f ca="1">SQRT(Inputs!$B$38)*K417+SQRT(1-Inputs!$B$38)*_xlfn.NORM.S.INV(RAND())</f>
        <v>-0.46914662443189203</v>
      </c>
      <c r="W417" s="24">
        <f ca="1">SQRT(Inputs!$B$38)*L417+SQRT(1-Inputs!$B$38)*_xlfn.NORM.S.INV(RAND())</f>
        <v>-0.22396420504506448</v>
      </c>
      <c r="X417" s="24">
        <f ca="1">SQRT(Inputs!$B$38)*M417+SQRT(1-Inputs!$B$38)*_xlfn.NORM.S.INV(RAND())</f>
        <v>0.70061839729893749</v>
      </c>
      <c r="Y417" s="24">
        <f ca="1">SQRT(Inputs!$B$38)*C417+SQRT(1-Inputs!$B$38)*_xlfn.NORM.S.INV(RAND())</f>
        <v>0.28885474840445557</v>
      </c>
      <c r="Z417" s="24">
        <f ca="1">SQRT(Inputs!$B$38)*D417+SQRT(1-Inputs!$B$38)*_xlfn.NORM.S.INV(RAND())</f>
        <v>-0.55225150864713957</v>
      </c>
      <c r="AA417" s="24">
        <f ca="1">SQRT(Inputs!$B$38)*E417+SQRT(1-Inputs!$B$38)*_xlfn.NORM.S.INV(RAND())</f>
        <v>-0.33541611725784781</v>
      </c>
      <c r="AB417" s="24">
        <f ca="1">SQRT(Inputs!$B$38)*F417+SQRT(1-Inputs!$B$38)*_xlfn.NORM.S.INV(RAND())</f>
        <v>-0.31182007470553863</v>
      </c>
      <c r="AC417" s="24">
        <f ca="1">SQRT(Inputs!$B$38)*G417+SQRT(1-Inputs!$B$38)*_xlfn.NORM.S.INV(RAND())</f>
        <v>-0.75949121356064553</v>
      </c>
      <c r="AD417" s="24">
        <f ca="1">SQRT(Inputs!$B$38)*H417+SQRT(1-Inputs!$B$38)*_xlfn.NORM.S.INV(RAND())</f>
        <v>0.54917055889985789</v>
      </c>
      <c r="AE417" s="24">
        <f ca="1">SQRT(Inputs!$B$38)*I417+SQRT(1-Inputs!$B$38)*_xlfn.NORM.S.INV(RAND())</f>
        <v>-0.77695334873124466</v>
      </c>
      <c r="AF417" s="24">
        <f ca="1">SQRT(Inputs!$B$38)*J417+SQRT(1-Inputs!$B$38)*_xlfn.NORM.S.INV(RAND())</f>
        <v>-0.70584281756308731</v>
      </c>
      <c r="AG417" s="24">
        <f ca="1">SQRT(Inputs!$B$38)*K417+SQRT(1-Inputs!$B$38)*_xlfn.NORM.S.INV(RAND())</f>
        <v>-0.61232430541928529</v>
      </c>
      <c r="AH417" s="24">
        <f ca="1">SQRT(Inputs!$B$38)*L417+SQRT(1-Inputs!$B$38)*_xlfn.NORM.S.INV(RAND())</f>
        <v>-1.6827997839165341</v>
      </c>
      <c r="AI417" s="24">
        <f ca="1">SQRT(Inputs!$B$38)*M417+SQRT(1-Inputs!$B$38)*_xlfn.NORM.S.INV(RAND())</f>
        <v>-0.47766402293021826</v>
      </c>
      <c r="AJ417" s="24">
        <f ca="1">SQRT(Inputs!$B$38)*C417+SQRT(1-Inputs!$B$38)*_xlfn.NORM.S.INV(RAND())</f>
        <v>0.469581540454584</v>
      </c>
      <c r="AK417" s="24">
        <f ca="1">SQRT(Inputs!$B$38)*D417+SQRT(1-Inputs!$B$38)*_xlfn.NORM.S.INV(RAND())</f>
        <v>1.1533833590957481</v>
      </c>
      <c r="AL417" s="24">
        <f ca="1">SQRT(Inputs!$B$38)*E417+SQRT(1-Inputs!$B$38)*_xlfn.NORM.S.INV(RAND())</f>
        <v>0.71505505896400723</v>
      </c>
      <c r="AM417" s="24">
        <f ca="1">SQRT(Inputs!$B$38)*F417+SQRT(1-Inputs!$B$38)*_xlfn.NORM.S.INV(RAND())</f>
        <v>0.31346547270436087</v>
      </c>
      <c r="AN417" s="24">
        <f ca="1">SQRT(Inputs!$B$38)*G417+SQRT(1-Inputs!$B$38)*_xlfn.NORM.S.INV(RAND())</f>
        <v>0.43479367580675948</v>
      </c>
      <c r="AO417" s="24">
        <f ca="1">SQRT(Inputs!$B$38)*H417+SQRT(1-Inputs!$B$38)*_xlfn.NORM.S.INV(RAND())</f>
        <v>-1.6178106151832055</v>
      </c>
      <c r="AP417" s="24">
        <f ca="1">SQRT(Inputs!$B$38)*I417+SQRT(1-Inputs!$B$38)*_xlfn.NORM.S.INV(RAND())</f>
        <v>0.83023080512279224</v>
      </c>
      <c r="AQ417" s="24">
        <f ca="1">SQRT(Inputs!$B$38)*J417+SQRT(1-Inputs!$B$38)*_xlfn.NORM.S.INV(RAND())</f>
        <v>-0.54978517065482368</v>
      </c>
      <c r="AR417" s="24">
        <f ca="1">SQRT(Inputs!$B$38)*K417+SQRT(1-Inputs!$B$38)*_xlfn.NORM.S.INV(RAND())</f>
        <v>1.8368356005600381</v>
      </c>
      <c r="AS417" s="24">
        <f ca="1">SQRT(Inputs!$B$38)*L417+SQRT(1-Inputs!$B$38)*_xlfn.NORM.S.INV(RAND())</f>
        <v>-0.21244477975384815</v>
      </c>
      <c r="AT417" s="24">
        <f ca="1">SQRT(Inputs!$B$38)*M417+SQRT(1-Inputs!$B$38)*_xlfn.NORM.S.INV(RAND())</f>
        <v>-0.20499318889791859</v>
      </c>
      <c r="AU417" s="15">
        <f ca="1">Inputs!$B$6*EXP($B$8-0.5*C$5^2+C$5*N417)</f>
        <v>5150.0958765613941</v>
      </c>
      <c r="AV417" s="15">
        <f t="shared" ca="1" si="219"/>
        <v>6395.5261768680002</v>
      </c>
      <c r="AW417" s="15">
        <f t="shared" ca="1" si="220"/>
        <v>6698.8617745788897</v>
      </c>
      <c r="AX417" s="15">
        <f t="shared" ca="1" si="221"/>
        <v>6254.8167110749973</v>
      </c>
      <c r="AY417" s="15">
        <f t="shared" ca="1" si="222"/>
        <v>7487.5204582341366</v>
      </c>
      <c r="AZ417" s="15">
        <f t="shared" ca="1" si="223"/>
        <v>8188.3646802520325</v>
      </c>
      <c r="BA417" s="15">
        <f t="shared" ca="1" si="224"/>
        <v>10049.191371276203</v>
      </c>
      <c r="BB417" s="15">
        <f t="shared" ca="1" si="225"/>
        <v>10998.614108477661</v>
      </c>
      <c r="BC417" s="15">
        <f t="shared" ca="1" si="226"/>
        <v>12874.076046192506</v>
      </c>
      <c r="BD417" s="15">
        <f t="shared" ca="1" si="227"/>
        <v>15445.000285586209</v>
      </c>
      <c r="BE417" s="15">
        <f t="shared" ca="1" si="228"/>
        <v>20172.941260635154</v>
      </c>
      <c r="BF417" s="15">
        <f ca="1">Inputs!$B$13*EXP($B$9-0.5*C$6^2+C$6*Y417)</f>
        <v>14646.168111672894</v>
      </c>
      <c r="BG417" s="15">
        <f t="shared" ca="1" si="229"/>
        <v>16156.864727249584</v>
      </c>
      <c r="BH417" s="15">
        <f t="shared" ca="1" si="230"/>
        <v>18672.504789235165</v>
      </c>
      <c r="BI417" s="15">
        <f t="shared" ca="1" si="231"/>
        <v>21786.793784959784</v>
      </c>
      <c r="BJ417" s="15">
        <f t="shared" ca="1" si="232"/>
        <v>23939.514862421442</v>
      </c>
      <c r="BK417" s="15">
        <f t="shared" ca="1" si="233"/>
        <v>31662.135469161913</v>
      </c>
      <c r="BL417" s="15">
        <f t="shared" ca="1" si="234"/>
        <v>35167.787038234106</v>
      </c>
      <c r="BM417" s="15">
        <f t="shared" ca="1" si="235"/>
        <v>39599.710264305191</v>
      </c>
      <c r="BN417" s="15">
        <f t="shared" ca="1" si="236"/>
        <v>45256.927039086782</v>
      </c>
      <c r="BO417" s="15">
        <f t="shared" ca="1" si="237"/>
        <v>45790.812806440321</v>
      </c>
      <c r="BP417" s="15">
        <f t="shared" ca="1" si="238"/>
        <v>53390.910175798956</v>
      </c>
      <c r="BQ417" s="15">
        <f ca="1">Inputs!$B$20*EXP($B$10-0.5*C$7^2+C$7*AJ417)</f>
        <v>5066.88307186778</v>
      </c>
      <c r="BR417" s="15">
        <f t="shared" ca="1" si="239"/>
        <v>9916.4884210261298</v>
      </c>
      <c r="BS417" s="15">
        <f t="shared" ca="1" si="240"/>
        <v>16675.357932160536</v>
      </c>
      <c r="BT417" s="15">
        <f t="shared" ca="1" si="241"/>
        <v>24962.260511186916</v>
      </c>
      <c r="BU417" s="15">
        <f t="shared" ca="1" si="242"/>
        <v>38432.652103836524</v>
      </c>
      <c r="BV417" s="15">
        <f t="shared" ca="1" si="243"/>
        <v>37138.246972676476</v>
      </c>
      <c r="BW417" s="15">
        <f t="shared" ca="1" si="244"/>
        <v>61779.860150499313</v>
      </c>
      <c r="BX417" s="15">
        <f t="shared" ca="1" si="245"/>
        <v>77391.335695179834</v>
      </c>
      <c r="BY417" s="15">
        <f t="shared" ca="1" si="246"/>
        <v>154101.94576683428</v>
      </c>
      <c r="BZ417" s="15">
        <f t="shared" ca="1" si="247"/>
        <v>207944.75570939542</v>
      </c>
      <c r="CA417" s="15">
        <f t="shared" ca="1" si="248"/>
        <v>281650.30842943239</v>
      </c>
      <c r="CB417" s="15">
        <f ca="1">(AU417*DCF!C$10-DCF!C$5*MAX(AU417*DCF!C$10,0)-MAX(AU417-Inputs!$B$6,0)/Inputs!$B$10)*DCF!C$6</f>
        <v>1041.7348535731107</v>
      </c>
      <c r="CC417" s="15">
        <f ca="1">(AV417*DCF!D$10-DCF!D$5*MAX(AV417*DCF!D$10,0)-MAX(AV417-AU417,0)/Inputs!$B$10)*DCF!D$6</f>
        <v>1255.2005938406996</v>
      </c>
      <c r="CD417" s="15">
        <f ca="1">(AW417*DCF!E$10-DCF!E$5*MAX(AW417*DCF!E$10,0)-MAX(AW417-AV417,0)/Inputs!$B$10)*DCF!E$6</f>
        <v>1478.3368086052935</v>
      </c>
      <c r="CE417" s="15">
        <f ca="1">(AX417*DCF!F$10-DCF!F$5*MAX(AX417*DCF!F$10,0)-MAX(AX417-AW417,0)/Inputs!$B$10)*DCF!F$6</f>
        <v>1365.4165198311707</v>
      </c>
      <c r="CF417" s="15">
        <f ca="1">(AY417*DCF!G$10-DCF!G$5*MAX(AY417*DCF!G$10,0)-MAX(AY417-AX417,0)/Inputs!$B$10)*DCF!G$6</f>
        <v>1305.7806177011412</v>
      </c>
      <c r="CG417" s="15">
        <f ca="1">(AZ417*DCF!H$10-DCF!H$5*MAX(AZ417*DCF!H$10,0)-MAX(AZ417-AY417,0)/Inputs!$B$10)*DCF!H$6</f>
        <v>1465.3294201237443</v>
      </c>
      <c r="CH417" s="15">
        <f ca="1">(BA417*DCF!I$10-DCF!I$5*MAX(BA417*DCF!I$10,0)-MAX(BA417-AZ417,0)/Inputs!$B$10)*DCF!I$6</f>
        <v>1530.3798931115687</v>
      </c>
      <c r="CI417" s="15">
        <f ca="1">(BB417*DCF!J$10-DCF!J$5*MAX(BB417*DCF!J$10,0)-MAX(BB417-BA417,0)/Inputs!$B$10)*DCF!J$6</f>
        <v>1743.5183307749539</v>
      </c>
      <c r="CJ417" s="15">
        <f ca="1">(BC417*DCF!K$10-DCF!K$5*MAX(BC417*DCF!K$10,0)-MAX(BC417-BB417,0)/Inputs!$B$10)*DCF!K$6</f>
        <v>1809.9833630827725</v>
      </c>
      <c r="CK417" s="15">
        <f ca="1">(BD417*DCF!L$10-DCF!L$5*MAX(BD417*DCF!L$10,0)-MAX(BD417-BC417,0)/Inputs!$B$10)*DCF!L$6</f>
        <v>1996.9376136412661</v>
      </c>
      <c r="CL417" s="15">
        <f ca="1">(BE417*DCF!M$10-DCF!M$5*MAX(BE417*DCF!M$10,0)-MAX(BE417-BD417,0)/Inputs!$B$10)*DCF!M$6</f>
        <v>2281.8598625568775</v>
      </c>
      <c r="CM417" s="15">
        <f ca="1">(BF417*DCF!C$28-DCF!C$5*MAX(BF417*DCF!C$28,0)-MAX(BF417-Inputs!$B$13,0)/Inputs!$B$17)*DCF!C$6</f>
        <v>3717.2197422252498</v>
      </c>
      <c r="CN417" s="15">
        <f ca="1">(BG417*DCF!D$28-DCF!D$5*MAX(BG417*DCF!D$28,0)-MAX(BG417-BF417,0)/Inputs!$B$17)*DCF!D$6</f>
        <v>4436.2684480662929</v>
      </c>
      <c r="CO417" s="15">
        <f ca="1">(BH417*DCF!E$28-DCF!E$5*MAX(BH417*DCF!E$28,0)-MAX(BH417-BG417,0)/Inputs!$B$17)*DCF!E$6</f>
        <v>4792.5878182322522</v>
      </c>
      <c r="CP417" s="15">
        <f ca="1">(BI417*DCF!F$28-DCF!F$5*MAX(BI417*DCF!F$28,0)-MAX(BI417-BH417,0)/Inputs!$B$17)*DCF!F$6</f>
        <v>5347.5350929133647</v>
      </c>
      <c r="CQ417" s="15">
        <f ca="1">(BJ417*DCF!G$28-DCF!G$5*MAX(BJ417*DCF!G$28,0)-MAX(BJ417-BI417,0)/Inputs!$B$17)*DCF!G$6</f>
        <v>5849.2223406896492</v>
      </c>
      <c r="CR417" s="15">
        <f ca="1">(BK417*DCF!H$28-DCF!H$5*MAX(BK417*DCF!H$28,0)-MAX(BK417-BJ417,0)/Inputs!$B$17)*DCF!H$6</f>
        <v>6630.5169031266205</v>
      </c>
      <c r="CS417" s="15">
        <f ca="1">(BL417*DCF!I$28-DCF!I$5*MAX(BL417*DCF!I$28,0)-MAX(BL417-BK417,0)/Inputs!$B$17)*DCF!I$6</f>
        <v>7766.6434563342509</v>
      </c>
      <c r="CT417" s="15">
        <f ca="1">(BM417*DCF!J$28-DCF!J$5*MAX(BM417*DCF!J$28,0)-MAX(BM417-BL417,0)/Inputs!$B$17)*DCF!J$6</f>
        <v>8246.3859990913134</v>
      </c>
      <c r="CU417" s="15">
        <f ca="1">(BN417*DCF!K$28-DCF!K$5*MAX(BN417*DCF!K$28,0)-MAX(BN417-BM417,0)/Inputs!$B$17)*DCF!K$6</f>
        <v>8864.570466549023</v>
      </c>
      <c r="CV417" s="15">
        <f ca="1">(BO417*DCF!L$28-DCF!L$5*MAX(BO417*DCF!L$28,0)-MAX(BO417-BN417,0)/Inputs!$B$17)*DCF!L$6</f>
        <v>9075.8182334322009</v>
      </c>
      <c r="CW417" s="15">
        <f ca="1">(BP417*DCF!M$28-DCF!M$5*MAX(BP417*DCF!M$28,0)-MAX(BP417-BO417,0)/Inputs!$B$17)*DCF!M$6</f>
        <v>9251.1069159630952</v>
      </c>
      <c r="CX417" s="15">
        <f ca="1">(BQ417*DCF!C$46-DCF!C$5*MAX(BQ417*DCF!C$46,0)-MAX(BQ417-Inputs!$B$20,0)/Inputs!$B$24)*DCF!C$6</f>
        <v>-2032.0206040654364</v>
      </c>
      <c r="CY417" s="15">
        <f ca="1">(BR417*DCF!D$46-DCF!D$5*MAX(BR417*DCF!D$46,0)-MAX(BR417-BQ417,0)/Inputs!$B$24)*DCF!D$6</f>
        <v>-3761.799665076373</v>
      </c>
      <c r="CZ417" s="15">
        <f ca="1">(BS417*DCF!E$46-DCF!E$5*MAX(BS417*DCF!E$46,0)-MAX(BS417-BR417,0)/Inputs!$B$24)*DCF!E$6</f>
        <v>-4636.0504020090139</v>
      </c>
      <c r="DA417" s="15">
        <f ca="1">(BT417*DCF!F$46-DCF!F$5*MAX(BT417*DCF!F$46,0)-MAX(BT417-BS417,0)/Inputs!$B$24)*DCF!F$6</f>
        <v>-4835.4328318725766</v>
      </c>
      <c r="DB417" s="15">
        <f ca="1">(BU417*DCF!G$46-DCF!G$5*MAX(BU417*DCF!G$46,0)-MAX(BU417-BT417,0)/Inputs!$B$24)*DCF!G$6</f>
        <v>-5823.9720724504205</v>
      </c>
      <c r="DC417" s="15">
        <f ca="1">(BV417*DCF!H$46-DCF!H$5*MAX(BV417*DCF!H$46,0)-MAX(BV417-BU417,0)/Inputs!$B$24)*DCF!H$6</f>
        <v>0</v>
      </c>
      <c r="DD417" s="15">
        <f ca="1">(BW417*DCF!I$46-DCF!I$5*MAX(BW417*DCF!I$46,0)-MAX(BW417-BV417,0)/Inputs!$B$24)*DCF!I$6</f>
        <v>-5646.8240548085969</v>
      </c>
      <c r="DE417" s="15">
        <f ca="1">(BX417*DCF!J$46-DCF!J$5*MAX(BX417*DCF!J$46,0)-MAX(BX417-BW417,0)/Inputs!$B$24)*DCF!J$6</f>
        <v>-893.55580215964517</v>
      </c>
      <c r="DF417" s="15">
        <f ca="1">(BY417*DCF!K$46-DCF!K$5*MAX(BY417*DCF!K$46,0)-MAX(BY417-BX417,0)/Inputs!$B$24)*DCF!K$6</f>
        <v>-9989.2390615896838</v>
      </c>
      <c r="DG417" s="15">
        <f ca="1">(BZ417*DCF!L$46-DCF!L$5*MAX(BZ417*DCF!L$46,0)-MAX(BZ417-BY417,0)/Inputs!$B$24)*DCF!L$6</f>
        <v>2189.453285309266</v>
      </c>
      <c r="DH417" s="15">
        <f ca="1">(CA417*DCF!M$46-DCF!M$5*MAX(CA417*DCF!M$46,0)-MAX(CA417-BZ417,0)/Inputs!$B$24)*DCF!M$6</f>
        <v>6671.6758877775474</v>
      </c>
      <c r="DI417" s="15">
        <f ca="1">SUM(CB417:CL417)+BE417*DCF!M$10*(1+Inputs!$B$30)*(1-Inputs!$B$33)*(1-Inputs!$B$30/Inputs!$B$31)/(Inputs!$B$29-Inputs!$B$30)*DCF!M$6</f>
        <v>73416.040164722144</v>
      </c>
      <c r="DJ417" s="15">
        <f ca="1">SUM(CM417:CW417)+BP417*DCF!M$28*(1+Inputs!$B$30)*(1-Inputs!$B$33)*(1-Inputs!$B$30/Inputs!$B$31)/(Inputs!$B$29-Inputs!$B$30)*DCF!M$6</f>
        <v>272094.68747121631</v>
      </c>
      <c r="DK417" s="15">
        <f ca="1">SUM(CX417:DH417)+CA417*DCF!M$46*(1+Inputs!$B$30)*(1-Inputs!$B$33)*(1-Inputs!$B$30/Inputs!$B$31)/(Inputs!$B$29-Inputs!$B$30)*DCF!M$6</f>
        <v>406706.9751228703</v>
      </c>
      <c r="DM417" s="15">
        <f ca="1">DI417+DJ417+DK417+Inputs!$B$34+Inputs!$B$36-Inputs!$B$35</f>
        <v>829068.70275880874</v>
      </c>
    </row>
    <row r="418" spans="1:117" x14ac:dyDescent="0.75">
      <c r="A418" s="11">
        <v>405</v>
      </c>
      <c r="C418" s="24">
        <f t="shared" ca="1" si="250"/>
        <v>1.4829570447930129</v>
      </c>
      <c r="D418" s="24">
        <f t="shared" ca="1" si="250"/>
        <v>0.22727828763366034</v>
      </c>
      <c r="E418" s="24">
        <f t="shared" ca="1" si="250"/>
        <v>0.91036933346598248</v>
      </c>
      <c r="F418" s="24">
        <f t="shared" ca="1" si="250"/>
        <v>1.7100896792643596</v>
      </c>
      <c r="G418" s="24">
        <f t="shared" ca="1" si="250"/>
        <v>-0.49438562846356821</v>
      </c>
      <c r="H418" s="24">
        <f t="shared" ca="1" si="250"/>
        <v>-0.84224582122302627</v>
      </c>
      <c r="I418" s="24">
        <f t="shared" ca="1" si="250"/>
        <v>-0.66357771232827445</v>
      </c>
      <c r="J418" s="24">
        <f t="shared" ca="1" si="250"/>
        <v>-1.3511154548061819</v>
      </c>
      <c r="K418" s="24">
        <f t="shared" ca="1" si="250"/>
        <v>0.84476974830393414</v>
      </c>
      <c r="L418" s="24">
        <f t="shared" ca="1" si="250"/>
        <v>0.61921966699041286</v>
      </c>
      <c r="M418" s="24">
        <f t="shared" ca="1" si="250"/>
        <v>1.786604553067684E-2</v>
      </c>
      <c r="N418" s="24">
        <f ca="1">SQRT(Inputs!$B$38)*C418+SQRT(1-Inputs!$B$38)*_xlfn.NORM.S.INV(RAND())</f>
        <v>0.41636637639260854</v>
      </c>
      <c r="O418" s="24">
        <f ca="1">SQRT(Inputs!$B$38)*D418+SQRT(1-Inputs!$B$38)*_xlfn.NORM.S.INV(RAND())</f>
        <v>-0.42974330466175459</v>
      </c>
      <c r="P418" s="24">
        <f ca="1">SQRT(Inputs!$B$38)*E418+SQRT(1-Inputs!$B$38)*_xlfn.NORM.S.INV(RAND())</f>
        <v>-0.20976926327999557</v>
      </c>
      <c r="Q418" s="24">
        <f ca="1">SQRT(Inputs!$B$38)*F418+SQRT(1-Inputs!$B$38)*_xlfn.NORM.S.INV(RAND())</f>
        <v>1.4205801646733338</v>
      </c>
      <c r="R418" s="24">
        <f ca="1">SQRT(Inputs!$B$38)*G418+SQRT(1-Inputs!$B$38)*_xlfn.NORM.S.INV(RAND())</f>
        <v>-1.1856929481348704</v>
      </c>
      <c r="S418" s="24">
        <f ca="1">SQRT(Inputs!$B$38)*H418+SQRT(1-Inputs!$B$38)*_xlfn.NORM.S.INV(RAND())</f>
        <v>-5.0758246560033971E-2</v>
      </c>
      <c r="T418" s="24">
        <f ca="1">SQRT(Inputs!$B$38)*I418+SQRT(1-Inputs!$B$38)*_xlfn.NORM.S.INV(RAND())</f>
        <v>0.68298506499018852</v>
      </c>
      <c r="U418" s="24">
        <f ca="1">SQRT(Inputs!$B$38)*J418+SQRT(1-Inputs!$B$38)*_xlfn.NORM.S.INV(RAND())</f>
        <v>-1.2316697726940484</v>
      </c>
      <c r="V418" s="24">
        <f ca="1">SQRT(Inputs!$B$38)*K418+SQRT(1-Inputs!$B$38)*_xlfn.NORM.S.INV(RAND())</f>
        <v>-0.17855170836970902</v>
      </c>
      <c r="W418" s="24">
        <f ca="1">SQRT(Inputs!$B$38)*L418+SQRT(1-Inputs!$B$38)*_xlfn.NORM.S.INV(RAND())</f>
        <v>0.37458223121525391</v>
      </c>
      <c r="X418" s="24">
        <f ca="1">SQRT(Inputs!$B$38)*M418+SQRT(1-Inputs!$B$38)*_xlfn.NORM.S.INV(RAND())</f>
        <v>-0.35619114382157169</v>
      </c>
      <c r="Y418" s="24">
        <f ca="1">SQRT(Inputs!$B$38)*C418+SQRT(1-Inputs!$B$38)*_xlfn.NORM.S.INV(RAND())</f>
        <v>1.0597677133037373</v>
      </c>
      <c r="Z418" s="24">
        <f ca="1">SQRT(Inputs!$B$38)*D418+SQRT(1-Inputs!$B$38)*_xlfn.NORM.S.INV(RAND())</f>
        <v>-0.40676515945602476</v>
      </c>
      <c r="AA418" s="24">
        <f ca="1">SQRT(Inputs!$B$38)*E418+SQRT(1-Inputs!$B$38)*_xlfn.NORM.S.INV(RAND())</f>
        <v>1.1409711235337905</v>
      </c>
      <c r="AB418" s="24">
        <f ca="1">SQRT(Inputs!$B$38)*F418+SQRT(1-Inputs!$B$38)*_xlfn.NORM.S.INV(RAND())</f>
        <v>0.4137737223928899</v>
      </c>
      <c r="AC418" s="24">
        <f ca="1">SQRT(Inputs!$B$38)*G418+SQRT(1-Inputs!$B$38)*_xlfn.NORM.S.INV(RAND())</f>
        <v>-0.48437603196100831</v>
      </c>
      <c r="AD418" s="24">
        <f ca="1">SQRT(Inputs!$B$38)*H418+SQRT(1-Inputs!$B$38)*_xlfn.NORM.S.INV(RAND())</f>
        <v>-0.34948313842849971</v>
      </c>
      <c r="AE418" s="24">
        <f ca="1">SQRT(Inputs!$B$38)*I418+SQRT(1-Inputs!$B$38)*_xlfn.NORM.S.INV(RAND())</f>
        <v>-9.3765921197402291E-2</v>
      </c>
      <c r="AF418" s="24">
        <f ca="1">SQRT(Inputs!$B$38)*J418+SQRT(1-Inputs!$B$38)*_xlfn.NORM.S.INV(RAND())</f>
        <v>-0.47578074595582298</v>
      </c>
      <c r="AG418" s="24">
        <f ca="1">SQRT(Inputs!$B$38)*K418+SQRT(1-Inputs!$B$38)*_xlfn.NORM.S.INV(RAND())</f>
        <v>0.39147782485152932</v>
      </c>
      <c r="AH418" s="24">
        <f ca="1">SQRT(Inputs!$B$38)*L418+SQRT(1-Inputs!$B$38)*_xlfn.NORM.S.INV(RAND())</f>
        <v>-0.59259979153927</v>
      </c>
      <c r="AI418" s="24">
        <f ca="1">SQRT(Inputs!$B$38)*M418+SQRT(1-Inputs!$B$38)*_xlfn.NORM.S.INV(RAND())</f>
        <v>-0.96081550216695943</v>
      </c>
      <c r="AJ418" s="24">
        <f ca="1">SQRT(Inputs!$B$38)*C418+SQRT(1-Inputs!$B$38)*_xlfn.NORM.S.INV(RAND())</f>
        <v>0.22047548786172744</v>
      </c>
      <c r="AK418" s="24">
        <f ca="1">SQRT(Inputs!$B$38)*D418+SQRT(1-Inputs!$B$38)*_xlfn.NORM.S.INV(RAND())</f>
        <v>0.5250105137841361</v>
      </c>
      <c r="AL418" s="24">
        <f ca="1">SQRT(Inputs!$B$38)*E418+SQRT(1-Inputs!$B$38)*_xlfn.NORM.S.INV(RAND())</f>
        <v>1.765138254978543</v>
      </c>
      <c r="AM418" s="24">
        <f ca="1">SQRT(Inputs!$B$38)*F418+SQRT(1-Inputs!$B$38)*_xlfn.NORM.S.INV(RAND())</f>
        <v>0.63219116763765903</v>
      </c>
      <c r="AN418" s="24">
        <f ca="1">SQRT(Inputs!$B$38)*G418+SQRT(1-Inputs!$B$38)*_xlfn.NORM.S.INV(RAND())</f>
        <v>-1.4981553022398215</v>
      </c>
      <c r="AO418" s="24">
        <f ca="1">SQRT(Inputs!$B$38)*H418+SQRT(1-Inputs!$B$38)*_xlfn.NORM.S.INV(RAND())</f>
        <v>-0.28750665874846359</v>
      </c>
      <c r="AP418" s="24">
        <f ca="1">SQRT(Inputs!$B$38)*I418+SQRT(1-Inputs!$B$38)*_xlfn.NORM.S.INV(RAND())</f>
        <v>-0.31144026415705334</v>
      </c>
      <c r="AQ418" s="24">
        <f ca="1">SQRT(Inputs!$B$38)*J418+SQRT(1-Inputs!$B$38)*_xlfn.NORM.S.INV(RAND())</f>
        <v>-4.1121036855981896E-2</v>
      </c>
      <c r="AR418" s="24">
        <f ca="1">SQRT(Inputs!$B$38)*K418+SQRT(1-Inputs!$B$38)*_xlfn.NORM.S.INV(RAND())</f>
        <v>1.042956058155597</v>
      </c>
      <c r="AS418" s="24">
        <f ca="1">SQRT(Inputs!$B$38)*L418+SQRT(1-Inputs!$B$38)*_xlfn.NORM.S.INV(RAND())</f>
        <v>1.8898933149321377</v>
      </c>
      <c r="AT418" s="24">
        <f ca="1">SQRT(Inputs!$B$38)*M418+SQRT(1-Inputs!$B$38)*_xlfn.NORM.S.INV(RAND())</f>
        <v>1.614134845133261E-2</v>
      </c>
      <c r="AU418" s="15">
        <f ca="1">Inputs!$B$6*EXP($B$8-0.5*C$5^2+C$5*N418)</f>
        <v>5308.2151192196234</v>
      </c>
      <c r="AV418" s="15">
        <f t="shared" ca="1" si="219"/>
        <v>6065.7154874213011</v>
      </c>
      <c r="AW418" s="15">
        <f t="shared" ca="1" si="220"/>
        <v>7189.7342207946504</v>
      </c>
      <c r="AX418" s="15">
        <f t="shared" ca="1" si="221"/>
        <v>10482.627606220654</v>
      </c>
      <c r="AY418" s="15">
        <f t="shared" ca="1" si="222"/>
        <v>11154.211132008486</v>
      </c>
      <c r="AZ418" s="15">
        <f t="shared" ca="1" si="223"/>
        <v>13565.863241186255</v>
      </c>
      <c r="BA418" s="15">
        <f t="shared" ca="1" si="224"/>
        <v>17831.255636103419</v>
      </c>
      <c r="BB418" s="15">
        <f t="shared" ca="1" si="225"/>
        <v>19296.531993389239</v>
      </c>
      <c r="BC418" s="15">
        <f t="shared" ca="1" si="226"/>
        <v>23229.496943770984</v>
      </c>
      <c r="BD418" s="15">
        <f t="shared" ca="1" si="227"/>
        <v>29473.062642651035</v>
      </c>
      <c r="BE418" s="15">
        <f t="shared" ca="1" si="228"/>
        <v>34962.602444603959</v>
      </c>
      <c r="BF418" s="15">
        <f ca="1">Inputs!$B$13*EXP($B$9-0.5*C$6^2+C$6*Y418)</f>
        <v>17064.673572111522</v>
      </c>
      <c r="BG418" s="15">
        <f t="shared" ca="1" si="229"/>
        <v>19325.550094611863</v>
      </c>
      <c r="BH418" s="15">
        <f t="shared" ca="1" si="230"/>
        <v>28531.390240423632</v>
      </c>
      <c r="BI418" s="15">
        <f t="shared" ca="1" si="231"/>
        <v>37223.481927365923</v>
      </c>
      <c r="BJ418" s="15">
        <f t="shared" ca="1" si="232"/>
        <v>42556.085291070056</v>
      </c>
      <c r="BK418" s="15">
        <f t="shared" ca="1" si="233"/>
        <v>49802.65232342435</v>
      </c>
      <c r="BL418" s="15">
        <f t="shared" ca="1" si="234"/>
        <v>60437.673184621504</v>
      </c>
      <c r="BM418" s="15">
        <f t="shared" ca="1" si="235"/>
        <v>70027.216432037036</v>
      </c>
      <c r="BN418" s="15">
        <f t="shared" ca="1" si="236"/>
        <v>90261.355436493453</v>
      </c>
      <c r="BO418" s="15">
        <f t="shared" ca="1" si="237"/>
        <v>103664.76181872183</v>
      </c>
      <c r="BP418" s="15">
        <f t="shared" ca="1" si="238"/>
        <v>114431.90939069224</v>
      </c>
      <c r="BQ418" s="15">
        <f ca="1">Inputs!$B$20*EXP($B$10-0.5*C$7^2+C$7*AJ418)</f>
        <v>4638.4128309535681</v>
      </c>
      <c r="BR418" s="15">
        <f t="shared" ca="1" si="239"/>
        <v>7435.6545248378934</v>
      </c>
      <c r="BS418" s="15">
        <f t="shared" ca="1" si="240"/>
        <v>16904.954515075799</v>
      </c>
      <c r="BT418" s="15">
        <f t="shared" ca="1" si="241"/>
        <v>27512.812887510929</v>
      </c>
      <c r="BU418" s="15">
        <f t="shared" ca="1" si="242"/>
        <v>26535.374613885742</v>
      </c>
      <c r="BV418" s="15">
        <f t="shared" ca="1" si="243"/>
        <v>34602.787109549019</v>
      </c>
      <c r="BW418" s="15">
        <f t="shared" ca="1" si="244"/>
        <v>45206.030016217672</v>
      </c>
      <c r="BX418" s="15">
        <f t="shared" ca="1" si="245"/>
        <v>62708.806567489439</v>
      </c>
      <c r="BY418" s="15">
        <f t="shared" ca="1" si="246"/>
        <v>107270.38901345573</v>
      </c>
      <c r="BZ418" s="15">
        <f t="shared" ca="1" si="247"/>
        <v>213042.47727354456</v>
      </c>
      <c r="CA418" s="15">
        <f t="shared" ca="1" si="248"/>
        <v>300119.63097548939</v>
      </c>
      <c r="CB418" s="15">
        <f ca="1">(AU418*DCF!C$10-DCF!C$5*MAX(AU418*DCF!C$10,0)-MAX(AU418-Inputs!$B$6,0)/Inputs!$B$10)*DCF!C$6</f>
        <v>1040.6074351896534</v>
      </c>
      <c r="CC418" s="15">
        <f ca="1">(AV418*DCF!D$10-DCF!D$5*MAX(AV418*DCF!D$10,0)-MAX(AV418-AU418,0)/Inputs!$B$10)*DCF!D$6</f>
        <v>1293.7804165924358</v>
      </c>
      <c r="CD418" s="15">
        <f ca="1">(AW418*DCF!E$10-DCF!E$5*MAX(AW418*DCF!E$10,0)-MAX(AW418-AV418,0)/Inputs!$B$10)*DCF!E$6</f>
        <v>1406.8196143883822</v>
      </c>
      <c r="CE418" s="15">
        <f ca="1">(AX418*DCF!F$10-DCF!F$5*MAX(AX418*DCF!F$10,0)-MAX(AX418-AW418,0)/Inputs!$B$10)*DCF!F$6</f>
        <v>1603.1714273448374</v>
      </c>
      <c r="CF418" s="15">
        <f ca="1">(AY418*DCF!G$10-DCF!G$5*MAX(AY418*DCF!G$10,0)-MAX(AY418-AX418,0)/Inputs!$B$10)*DCF!G$6</f>
        <v>2169.1220120368334</v>
      </c>
      <c r="CG418" s="15">
        <f ca="1">(AZ418*DCF!H$10-DCF!H$5*MAX(AZ418*DCF!H$10,0)-MAX(AZ418-AY418,0)/Inputs!$B$10)*DCF!H$6</f>
        <v>2205.5900122596745</v>
      </c>
      <c r="CH418" s="15">
        <f ca="1">(BA418*DCF!I$10-DCF!I$5*MAX(BA418*DCF!I$10,0)-MAX(BA418-AZ418,0)/Inputs!$B$10)*DCF!I$6</f>
        <v>2557.4461199214643</v>
      </c>
      <c r="CI418" s="15">
        <f ca="1">(BB418*DCF!J$10-DCF!J$5*MAX(BB418*DCF!J$10,0)-MAX(BB418-BA418,0)/Inputs!$B$10)*DCF!J$6</f>
        <v>3089.2911781482853</v>
      </c>
      <c r="CJ418" s="15">
        <f ca="1">(BC418*DCF!K$10-DCF!K$5*MAX(BC418*DCF!K$10,0)-MAX(BC418-BB418,0)/Inputs!$B$10)*DCF!K$6</f>
        <v>3189.0207177538236</v>
      </c>
      <c r="CK418" s="15">
        <f ca="1">(BD418*DCF!L$10-DCF!L$5*MAX(BD418*DCF!L$10,0)-MAX(BD418-BC418,0)/Inputs!$B$10)*DCF!L$6</f>
        <v>3637.7041683006978</v>
      </c>
      <c r="CL418" s="15">
        <f ca="1">(BE418*DCF!M$10-DCF!M$5*MAX(BE418*DCF!M$10,0)-MAX(BE418-BD418,0)/Inputs!$B$10)*DCF!M$6</f>
        <v>4277.8912282944802</v>
      </c>
      <c r="CM418" s="15">
        <f ca="1">(BF418*DCF!C$28-DCF!C$5*MAX(BF418*DCF!C$28,0)-MAX(BF418-Inputs!$B$13,0)/Inputs!$B$17)*DCF!C$6</f>
        <v>3896.7854521694462</v>
      </c>
      <c r="CN418" s="15">
        <f ca="1">(BG418*DCF!D$28-DCF!D$5*MAX(BG418*DCF!D$28,0)-MAX(BG418-BF418,0)/Inputs!$B$17)*DCF!D$6</f>
        <v>5209.4716011000792</v>
      </c>
      <c r="CO418" s="15">
        <f ca="1">(BH418*DCF!E$28-DCF!E$5*MAX(BH418*DCF!E$28,0)-MAX(BH418-BG418,0)/Inputs!$B$17)*DCF!E$6</f>
        <v>6266.2533823204612</v>
      </c>
      <c r="CP418" s="15">
        <f ca="1">(BI418*DCF!F$28-DCF!F$5*MAX(BI418*DCF!F$28,0)-MAX(BI418-BH418,0)/Inputs!$B$17)*DCF!F$6</f>
        <v>8522.6621640640406</v>
      </c>
      <c r="CQ418" s="15">
        <f ca="1">(BJ418*DCF!G$28-DCF!G$5*MAX(BJ418*DCF!G$28,0)-MAX(BJ418-BI418,0)/Inputs!$B$17)*DCF!G$6</f>
        <v>10144.607994770709</v>
      </c>
      <c r="CR418" s="15">
        <f ca="1">(BK418*DCF!H$28-DCF!H$5*MAX(BK418*DCF!H$28,0)-MAX(BK418-BJ418,0)/Inputs!$B$17)*DCF!H$6</f>
        <v>11190.832226283259</v>
      </c>
      <c r="CS418" s="15">
        <f ca="1">(BL418*DCF!I$28-DCF!I$5*MAX(BL418*DCF!I$28,0)-MAX(BL418-BK418,0)/Inputs!$B$17)*DCF!I$6</f>
        <v>12685.650870658066</v>
      </c>
      <c r="CT418" s="15">
        <f ca="1">(BM418*DCF!J$28-DCF!J$5*MAX(BM418*DCF!J$28,0)-MAX(BM418-BL418,0)/Inputs!$B$17)*DCF!J$6</f>
        <v>14350.387574133578</v>
      </c>
      <c r="CU418" s="15">
        <f ca="1">(BN418*DCF!K$28-DCF!K$5*MAX(BN418*DCF!K$28,0)-MAX(BN418-BM418,0)/Inputs!$B$17)*DCF!K$6</f>
        <v>16583.272345400004</v>
      </c>
      <c r="CV418" s="15">
        <f ca="1">(BO418*DCF!L$28-DCF!L$5*MAX(BO418*DCF!L$28,0)-MAX(BO418-BN418,0)/Inputs!$B$17)*DCF!L$6</f>
        <v>19166.678110941841</v>
      </c>
      <c r="CW418" s="15">
        <f ca="1">(BP418*DCF!M$28-DCF!M$5*MAX(BP418*DCF!M$28,0)-MAX(BP418-BO418,0)/Inputs!$B$17)*DCF!M$6</f>
        <v>20404.960506377498</v>
      </c>
      <c r="CX418" s="15">
        <f ca="1">(BQ418*DCF!C$46-DCF!C$5*MAX(BQ418*DCF!C$46,0)-MAX(BQ418-Inputs!$B$20,0)/Inputs!$B$24)*DCF!C$6</f>
        <v>-1735.1590052796084</v>
      </c>
      <c r="CY418" s="15">
        <f ca="1">(BR418*DCF!D$46-DCF!D$5*MAX(BR418*DCF!D$46,0)-MAX(BR418-BQ418,0)/Inputs!$B$24)*DCF!D$6</f>
        <v>-2462.6526372510311</v>
      </c>
      <c r="CZ418" s="15">
        <f ca="1">(BS418*DCF!E$46-DCF!E$5*MAX(BS418*DCF!E$46,0)-MAX(BS418-BR418,0)/Inputs!$B$24)*DCF!E$6</f>
        <v>-5731.5776755881061</v>
      </c>
      <c r="DA418" s="15">
        <f ca="1">(BT418*DCF!F$46-DCF!F$5*MAX(BT418*DCF!F$46,0)-MAX(BT418-BS418,0)/Inputs!$B$24)*DCF!F$6</f>
        <v>-5866.3135571284438</v>
      </c>
      <c r="DB418" s="15">
        <f ca="1">(BU418*DCF!G$46-DCF!G$5*MAX(BU418*DCF!G$46,0)-MAX(BU418-BT418,0)/Inputs!$B$24)*DCF!G$6</f>
        <v>-892.59757451242524</v>
      </c>
      <c r="DC418" s="15">
        <f ca="1">(BV418*DCF!H$46-DCF!H$5*MAX(BV418*DCF!H$46,0)-MAX(BV418-BU418,0)/Inputs!$B$24)*DCF!H$6</f>
        <v>-2506.8990031709018</v>
      </c>
      <c r="DD418" s="15">
        <f ca="1">(BW418*DCF!I$46-DCF!I$5*MAX(BW418*DCF!I$46,0)-MAX(BW418-BV418,0)/Inputs!$B$24)*DCF!I$6</f>
        <v>-1999.7300624603611</v>
      </c>
      <c r="DE418" s="15">
        <f ca="1">(BX418*DCF!J$46-DCF!J$5*MAX(BX418*DCF!J$46,0)-MAX(BX418-BW418,0)/Inputs!$B$24)*DCF!J$6</f>
        <v>-2010.989412559526</v>
      </c>
      <c r="DF418" s="15">
        <f ca="1">(BY418*DCF!K$46-DCF!K$5*MAX(BY418*DCF!K$46,0)-MAX(BY418-BX418,0)/Inputs!$B$24)*DCF!K$6</f>
        <v>-4788.758375462854</v>
      </c>
      <c r="DG418" s="15">
        <f ca="1">(BZ418*DCF!L$46-DCF!L$5*MAX(BZ418*DCF!L$46,0)-MAX(BZ418-BY418,0)/Inputs!$B$24)*DCF!L$6</f>
        <v>-9209.9336285061854</v>
      </c>
      <c r="DH418" s="15">
        <f ca="1">(CA418*DCF!M$46-DCF!M$5*MAX(CA418*DCF!M$46,0)-MAX(CA418-BZ418,0)/Inputs!$B$24)*DCF!M$6</f>
        <v>5324.1822032081591</v>
      </c>
      <c r="DI418" s="15">
        <f ca="1">SUM(CB418:CL418)+BE418*DCF!M$10*(1+Inputs!$B$30)*(1-Inputs!$B$33)*(1-Inputs!$B$30/Inputs!$B$31)/(Inputs!$B$29-Inputs!$B$30)*DCF!M$6</f>
        <v>123771.82926611781</v>
      </c>
      <c r="DJ418" s="15">
        <f ca="1">SUM(CM418:CW418)+BP418*DCF!M$28*(1+Inputs!$B$30)*(1-Inputs!$B$33)*(1-Inputs!$B$30/Inputs!$B$31)/(Inputs!$B$29-Inputs!$B$30)*DCF!M$6</f>
        <v>553042.25161441066</v>
      </c>
      <c r="DK418" s="15">
        <f ca="1">SUM(CX418:DH418)+CA418*DCF!M$46*(1+Inputs!$B$30)*(1-Inputs!$B$33)*(1-Inputs!$B$30/Inputs!$B$31)/(Inputs!$B$29-Inputs!$B$30)*DCF!M$6</f>
        <v>432140.07220242795</v>
      </c>
      <c r="DM418" s="15">
        <f ca="1">DI418+DJ418+DK418+Inputs!$B$34+Inputs!$B$36-Inputs!$B$35</f>
        <v>1185805.1530829563</v>
      </c>
    </row>
    <row r="419" spans="1:117" x14ac:dyDescent="0.75">
      <c r="A419" s="11">
        <v>406</v>
      </c>
      <c r="C419" s="24">
        <f t="shared" ca="1" si="250"/>
        <v>1.4420252216817036</v>
      </c>
      <c r="D419" s="24">
        <f t="shared" ca="1" si="250"/>
        <v>-4.1334379277863285E-2</v>
      </c>
      <c r="E419" s="24">
        <f t="shared" ca="1" si="250"/>
        <v>0.41864436497178986</v>
      </c>
      <c r="F419" s="24">
        <f t="shared" ca="1" si="250"/>
        <v>-1.4676995977351641E-2</v>
      </c>
      <c r="G419" s="24">
        <f t="shared" ca="1" si="250"/>
        <v>-5.9819256797976283E-2</v>
      </c>
      <c r="H419" s="24">
        <f t="shared" ca="1" si="250"/>
        <v>-0.50565980614269779</v>
      </c>
      <c r="I419" s="24">
        <f t="shared" ca="1" si="250"/>
        <v>-0.21280652895695804</v>
      </c>
      <c r="J419" s="24">
        <f t="shared" ca="1" si="250"/>
        <v>-0.36546989695150084</v>
      </c>
      <c r="K419" s="24">
        <f t="shared" ca="1" si="250"/>
        <v>-0.65685582777485785</v>
      </c>
      <c r="L419" s="24">
        <f t="shared" ca="1" si="250"/>
        <v>-0.61182231876240023</v>
      </c>
      <c r="M419" s="24">
        <f t="shared" ca="1" si="250"/>
        <v>0.13511366066654062</v>
      </c>
      <c r="N419" s="24">
        <f ca="1">SQRT(Inputs!$B$38)*C419+SQRT(1-Inputs!$B$38)*_xlfn.NORM.S.INV(RAND())</f>
        <v>0.57821412260191341</v>
      </c>
      <c r="O419" s="24">
        <f ca="1">SQRT(Inputs!$B$38)*D419+SQRT(1-Inputs!$B$38)*_xlfn.NORM.S.INV(RAND())</f>
        <v>0.55753492568036733</v>
      </c>
      <c r="P419" s="24">
        <f ca="1">SQRT(Inputs!$B$38)*E419+SQRT(1-Inputs!$B$38)*_xlfn.NORM.S.INV(RAND())</f>
        <v>2.2366281332754387</v>
      </c>
      <c r="Q419" s="24">
        <f ca="1">SQRT(Inputs!$B$38)*F419+SQRT(1-Inputs!$B$38)*_xlfn.NORM.S.INV(RAND())</f>
        <v>-0.58103864631421176</v>
      </c>
      <c r="R419" s="24">
        <f ca="1">SQRT(Inputs!$B$38)*G419+SQRT(1-Inputs!$B$38)*_xlfn.NORM.S.INV(RAND())</f>
        <v>-1.3100316395315939</v>
      </c>
      <c r="S419" s="24">
        <f ca="1">SQRT(Inputs!$B$38)*H419+SQRT(1-Inputs!$B$38)*_xlfn.NORM.S.INV(RAND())</f>
        <v>0.51183352297098894</v>
      </c>
      <c r="T419" s="24">
        <f ca="1">SQRT(Inputs!$B$38)*I419+SQRT(1-Inputs!$B$38)*_xlfn.NORM.S.INV(RAND())</f>
        <v>2.6484662835489572</v>
      </c>
      <c r="U419" s="24">
        <f ca="1">SQRT(Inputs!$B$38)*J419+SQRT(1-Inputs!$B$38)*_xlfn.NORM.S.INV(RAND())</f>
        <v>0.34265446770238106</v>
      </c>
      <c r="V419" s="24">
        <f ca="1">SQRT(Inputs!$B$38)*K419+SQRT(1-Inputs!$B$38)*_xlfn.NORM.S.INV(RAND())</f>
        <v>-0.50999886870056255</v>
      </c>
      <c r="W419" s="24">
        <f ca="1">SQRT(Inputs!$B$38)*L419+SQRT(1-Inputs!$B$38)*_xlfn.NORM.S.INV(RAND())</f>
        <v>0.15933632120769547</v>
      </c>
      <c r="X419" s="24">
        <f ca="1">SQRT(Inputs!$B$38)*M419+SQRT(1-Inputs!$B$38)*_xlfn.NORM.S.INV(RAND())</f>
        <v>0.48476006050052772</v>
      </c>
      <c r="Y419" s="24">
        <f ca="1">SQRT(Inputs!$B$38)*C419+SQRT(1-Inputs!$B$38)*_xlfn.NORM.S.INV(RAND())</f>
        <v>0.18016228532890988</v>
      </c>
      <c r="Z419" s="24">
        <f ca="1">SQRT(Inputs!$B$38)*D419+SQRT(1-Inputs!$B$38)*_xlfn.NORM.S.INV(RAND())</f>
        <v>9.827244453106565E-2</v>
      </c>
      <c r="AA419" s="24">
        <f ca="1">SQRT(Inputs!$B$38)*E419+SQRT(1-Inputs!$B$38)*_xlfn.NORM.S.INV(RAND())</f>
        <v>-0.31939494068451268</v>
      </c>
      <c r="AB419" s="24">
        <f ca="1">SQRT(Inputs!$B$38)*F419+SQRT(1-Inputs!$B$38)*_xlfn.NORM.S.INV(RAND())</f>
        <v>0.57285698714494016</v>
      </c>
      <c r="AC419" s="24">
        <f ca="1">SQRT(Inputs!$B$38)*G419+SQRT(1-Inputs!$B$38)*_xlfn.NORM.S.INV(RAND())</f>
        <v>0.19947520390770354</v>
      </c>
      <c r="AD419" s="24">
        <f ca="1">SQRT(Inputs!$B$38)*H419+SQRT(1-Inputs!$B$38)*_xlfn.NORM.S.INV(RAND())</f>
        <v>2.8480385991093593E-2</v>
      </c>
      <c r="AE419" s="24">
        <f ca="1">SQRT(Inputs!$B$38)*I419+SQRT(1-Inputs!$B$38)*_xlfn.NORM.S.INV(RAND())</f>
        <v>-0.88417610788600687</v>
      </c>
      <c r="AF419" s="24">
        <f ca="1">SQRT(Inputs!$B$38)*J419+SQRT(1-Inputs!$B$38)*_xlfn.NORM.S.INV(RAND())</f>
        <v>-1.8133061745200156</v>
      </c>
      <c r="AG419" s="24">
        <f ca="1">SQRT(Inputs!$B$38)*K419+SQRT(1-Inputs!$B$38)*_xlfn.NORM.S.INV(RAND())</f>
        <v>-1.1976194545129213</v>
      </c>
      <c r="AH419" s="24">
        <f ca="1">SQRT(Inputs!$B$38)*L419+SQRT(1-Inputs!$B$38)*_xlfn.NORM.S.INV(RAND())</f>
        <v>0.62279744900083334</v>
      </c>
      <c r="AI419" s="24">
        <f ca="1">SQRT(Inputs!$B$38)*M419+SQRT(1-Inputs!$B$38)*_xlfn.NORM.S.INV(RAND())</f>
        <v>0.43512444263087674</v>
      </c>
      <c r="AJ419" s="24">
        <f ca="1">SQRT(Inputs!$B$38)*C419+SQRT(1-Inputs!$B$38)*_xlfn.NORM.S.INV(RAND())</f>
        <v>0.825049899954025</v>
      </c>
      <c r="AK419" s="24">
        <f ca="1">SQRT(Inputs!$B$38)*D419+SQRT(1-Inputs!$B$38)*_xlfn.NORM.S.INV(RAND())</f>
        <v>-0.95153307496877004</v>
      </c>
      <c r="AL419" s="24">
        <f ca="1">SQRT(Inputs!$B$38)*E419+SQRT(1-Inputs!$B$38)*_xlfn.NORM.S.INV(RAND())</f>
        <v>-0.29250568878216532</v>
      </c>
      <c r="AM419" s="24">
        <f ca="1">SQRT(Inputs!$B$38)*F419+SQRT(1-Inputs!$B$38)*_xlfn.NORM.S.INV(RAND())</f>
        <v>-0.29549117738597108</v>
      </c>
      <c r="AN419" s="24">
        <f ca="1">SQRT(Inputs!$B$38)*G419+SQRT(1-Inputs!$B$38)*_xlfn.NORM.S.INV(RAND())</f>
        <v>1.2713758698116631</v>
      </c>
      <c r="AO419" s="24">
        <f ca="1">SQRT(Inputs!$B$38)*H419+SQRT(1-Inputs!$B$38)*_xlfn.NORM.S.INV(RAND())</f>
        <v>-1.1984969334266973</v>
      </c>
      <c r="AP419" s="24">
        <f ca="1">SQRT(Inputs!$B$38)*I419+SQRT(1-Inputs!$B$38)*_xlfn.NORM.S.INV(RAND())</f>
        <v>0.11968867719561864</v>
      </c>
      <c r="AQ419" s="24">
        <f ca="1">SQRT(Inputs!$B$38)*J419+SQRT(1-Inputs!$B$38)*_xlfn.NORM.S.INV(RAND())</f>
        <v>-0.20653282442476559</v>
      </c>
      <c r="AR419" s="24">
        <f ca="1">SQRT(Inputs!$B$38)*K419+SQRT(1-Inputs!$B$38)*_xlfn.NORM.S.INV(RAND())</f>
        <v>-0.20568422226191566</v>
      </c>
      <c r="AS419" s="24">
        <f ca="1">SQRT(Inputs!$B$38)*L419+SQRT(1-Inputs!$B$38)*_xlfn.NORM.S.INV(RAND())</f>
        <v>-0.1309000954824974</v>
      </c>
      <c r="AT419" s="24">
        <f ca="1">SQRT(Inputs!$B$38)*M419+SQRT(1-Inputs!$B$38)*_xlfn.NORM.S.INV(RAND())</f>
        <v>-1.3119886059624641</v>
      </c>
      <c r="AU419" s="15">
        <f ca="1">Inputs!$B$6*EXP($B$8-0.5*C$5^2+C$5*N419)</f>
        <v>5449.1216765311037</v>
      </c>
      <c r="AV419" s="15">
        <f t="shared" ca="1" si="219"/>
        <v>7199.5087537871013</v>
      </c>
      <c r="AW419" s="15">
        <f t="shared" ca="1" si="220"/>
        <v>11869.682060691162</v>
      </c>
      <c r="AX419" s="15">
        <f t="shared" ca="1" si="221"/>
        <v>13477.000351919207</v>
      </c>
      <c r="AY419" s="15">
        <f t="shared" ca="1" si="222"/>
        <v>14133.686028569584</v>
      </c>
      <c r="AZ419" s="15">
        <f t="shared" ca="1" si="223"/>
        <v>18288.140378440465</v>
      </c>
      <c r="BA419" s="15">
        <f t="shared" ca="1" si="224"/>
        <v>29528.494759628458</v>
      </c>
      <c r="BB419" s="15">
        <f t="shared" ca="1" si="225"/>
        <v>37414.534686468236</v>
      </c>
      <c r="BC419" s="15">
        <f t="shared" ca="1" si="226"/>
        <v>43622.025732938717</v>
      </c>
      <c r="BD419" s="15">
        <f t="shared" ca="1" si="227"/>
        <v>54243.507892462265</v>
      </c>
      <c r="BE419" s="15">
        <f t="shared" ca="1" si="228"/>
        <v>69468.93606702394</v>
      </c>
      <c r="BF419" s="15">
        <f ca="1">Inputs!$B$13*EXP($B$9-0.5*C$6^2+C$6*Y419)</f>
        <v>14333.94799017189</v>
      </c>
      <c r="BG419" s="15">
        <f t="shared" ca="1" si="229"/>
        <v>17781.818362588903</v>
      </c>
      <c r="BH419" s="15">
        <f t="shared" ca="1" si="230"/>
        <v>20605.145279741555</v>
      </c>
      <c r="BI419" s="15">
        <f t="shared" ca="1" si="231"/>
        <v>27548.875878338597</v>
      </c>
      <c r="BJ419" s="15">
        <f t="shared" ca="1" si="232"/>
        <v>34758.317495801122</v>
      </c>
      <c r="BK419" s="15">
        <f t="shared" ca="1" si="233"/>
        <v>42824.975905065003</v>
      </c>
      <c r="BL419" s="15">
        <f t="shared" ca="1" si="234"/>
        <v>46910.209073337865</v>
      </c>
      <c r="BM419" s="15">
        <f t="shared" ca="1" si="235"/>
        <v>46032.566486527699</v>
      </c>
      <c r="BN419" s="15">
        <f t="shared" ca="1" si="236"/>
        <v>49045.267696727977</v>
      </c>
      <c r="BO419" s="15">
        <f t="shared" ca="1" si="237"/>
        <v>64875.795218275278</v>
      </c>
      <c r="BP419" s="15">
        <f t="shared" ca="1" si="238"/>
        <v>83885.03746554612</v>
      </c>
      <c r="BQ419" s="15">
        <f ca="1">Inputs!$B$20*EXP($B$10-0.5*C$7^2+C$7*AJ419)</f>
        <v>5747.7261427771437</v>
      </c>
      <c r="BR419" s="15">
        <f t="shared" ca="1" si="239"/>
        <v>5764.958509889163</v>
      </c>
      <c r="BS419" s="15">
        <f t="shared" ca="1" si="240"/>
        <v>7258.380751554193</v>
      </c>
      <c r="BT419" s="15">
        <f t="shared" ca="1" si="241"/>
        <v>9261.266888013628</v>
      </c>
      <c r="BU419" s="15">
        <f t="shared" ca="1" si="242"/>
        <v>17458.224184615694</v>
      </c>
      <c r="BV419" s="15">
        <f t="shared" ca="1" si="243"/>
        <v>18541.686920305907</v>
      </c>
      <c r="BW419" s="15">
        <f t="shared" ca="1" si="244"/>
        <v>26537.688007802968</v>
      </c>
      <c r="BX419" s="15">
        <f t="shared" ca="1" si="245"/>
        <v>35611.781905620715</v>
      </c>
      <c r="BY419" s="15">
        <f t="shared" ca="1" si="246"/>
        <v>47972.672919318538</v>
      </c>
      <c r="BZ419" s="15">
        <f t="shared" ca="1" si="247"/>
        <v>65711.916299032164</v>
      </c>
      <c r="CA419" s="15">
        <f t="shared" ca="1" si="248"/>
        <v>73109.633062968016</v>
      </c>
      <c r="CB419" s="15">
        <f ca="1">(AU419*DCF!C$10-DCF!C$5*MAX(AU419*DCF!C$10,0)-MAX(AU419-Inputs!$B$6,0)/Inputs!$B$10)*DCF!C$6</f>
        <v>1039.602746320722</v>
      </c>
      <c r="CC419" s="15">
        <f ca="1">(AV419*DCF!D$10-DCF!D$5*MAX(AV419*DCF!D$10,0)-MAX(AV419-AU419,0)/Inputs!$B$10)*DCF!D$6</f>
        <v>1328.0454057601344</v>
      </c>
      <c r="CD419" s="15">
        <f ca="1">(AW419*DCF!E$10-DCF!E$5*MAX(AW419*DCF!E$10,0)-MAX(AW419-AV419,0)/Inputs!$B$10)*DCF!E$6</f>
        <v>1688.6042099526046</v>
      </c>
      <c r="CE419" s="15">
        <f ca="1">(AX419*DCF!F$10-DCF!F$5*MAX(AX419*DCF!F$10,0)-MAX(AX419-AW419,0)/Inputs!$B$10)*DCF!F$6</f>
        <v>2607.5646124440268</v>
      </c>
      <c r="CF419" s="15">
        <f ca="1">(AY419*DCF!G$10-DCF!G$5*MAX(AY419*DCF!G$10,0)-MAX(AY419-AX419,0)/Inputs!$B$10)*DCF!G$6</f>
        <v>2785.8761923416969</v>
      </c>
      <c r="CG419" s="15">
        <f ca="1">(AZ419*DCF!H$10-DCF!H$5*MAX(AZ419*DCF!H$10,0)-MAX(AZ419-AY419,0)/Inputs!$B$10)*DCF!H$6</f>
        <v>2812.9577239651794</v>
      </c>
      <c r="CH419" s="15">
        <f ca="1">(BA419*DCF!I$10-DCF!I$5*MAX(BA419*DCF!I$10,0)-MAX(BA419-AZ419,0)/Inputs!$B$10)*DCF!I$6</f>
        <v>3549.9668448844218</v>
      </c>
      <c r="CI419" s="15">
        <f ca="1">(BB419*DCF!J$10-DCF!J$5*MAX(BB419*DCF!J$10,0)-MAX(BB419-BA419,0)/Inputs!$B$10)*DCF!J$6</f>
        <v>5225.4215666483478</v>
      </c>
      <c r="CJ419" s="15">
        <f ca="1">(BC419*DCF!K$10-DCF!K$5*MAX(BC419*DCF!K$10,0)-MAX(BC419-BB419,0)/Inputs!$B$10)*DCF!K$6</f>
        <v>6153.4913181107022</v>
      </c>
      <c r="CK419" s="15">
        <f ca="1">(BD419*DCF!L$10-DCF!L$5*MAX(BD419*DCF!L$10,0)-MAX(BD419-BC419,0)/Inputs!$B$10)*DCF!L$6</f>
        <v>6807.422862941482</v>
      </c>
      <c r="CL419" s="15">
        <f ca="1">(BE419*DCF!M$10-DCF!M$5*MAX(BE419*DCF!M$10,0)-MAX(BE419-BD419,0)/Inputs!$B$10)*DCF!M$6</f>
        <v>7984.1253157717028</v>
      </c>
      <c r="CM419" s="15">
        <f ca="1">(BF419*DCF!C$28-DCF!C$5*MAX(BF419*DCF!C$28,0)-MAX(BF419-Inputs!$B$13,0)/Inputs!$B$17)*DCF!C$6</f>
        <v>3694.03847234876</v>
      </c>
      <c r="CN419" s="15">
        <f ca="1">(BG419*DCF!D$28-DCF!D$5*MAX(BG419*DCF!D$28,0)-MAX(BG419-BF419,0)/Inputs!$B$17)*DCF!D$6</f>
        <v>4501.5667902754167</v>
      </c>
      <c r="CO419" s="15">
        <f ca="1">(BH419*DCF!E$28-DCF!E$5*MAX(BH419*DCF!E$28,0)-MAX(BH419-BG419,0)/Inputs!$B$17)*DCF!E$6</f>
        <v>5279.305174686393</v>
      </c>
      <c r="CP419" s="15">
        <f ca="1">(BI419*DCF!F$28-DCF!F$5*MAX(BI419*DCF!F$28,0)-MAX(BI419-BH419,0)/Inputs!$B$17)*DCF!F$6</f>
        <v>6214.57823030892</v>
      </c>
      <c r="CQ419" s="15">
        <f ca="1">(BJ419*DCF!G$28-DCF!G$5*MAX(BJ419*DCF!G$28,0)-MAX(BJ419-BI419,0)/Inputs!$B$17)*DCF!G$6</f>
        <v>7805.7523254102889</v>
      </c>
      <c r="CR419" s="15">
        <f ca="1">(BK419*DCF!H$28-DCF!H$5*MAX(BK419*DCF!H$28,0)-MAX(BK419-BJ419,0)/Inputs!$B$17)*DCF!H$6</f>
        <v>9337.7566799199903</v>
      </c>
      <c r="CS419" s="15">
        <f ca="1">(BL419*DCF!I$28-DCF!I$5*MAX(BL419*DCF!I$28,0)-MAX(BL419-BK419,0)/Inputs!$B$17)*DCF!I$6</f>
        <v>10444.721932924484</v>
      </c>
      <c r="CT419" s="15">
        <f ca="1">(BM419*DCF!J$28-DCF!J$5*MAX(BM419*DCF!J$28,0)-MAX(BM419-BL419,0)/Inputs!$B$17)*DCF!J$6</f>
        <v>10269.083785445288</v>
      </c>
      <c r="CU419" s="15">
        <f ca="1">(BN419*DCF!K$28-DCF!K$5*MAX(BN419*DCF!K$28,0)-MAX(BN419-BM419,0)/Inputs!$B$17)*DCF!K$6</f>
        <v>9988.5224261784751</v>
      </c>
      <c r="CV419" s="15">
        <f ca="1">(BO419*DCF!L$28-DCF!L$5*MAX(BO419*DCF!L$28,0)-MAX(BO419-BN419,0)/Inputs!$B$17)*DCF!L$6</f>
        <v>11152.832294545851</v>
      </c>
      <c r="CW419" s="15">
        <f ca="1">(BP419*DCF!M$28-DCF!M$5*MAX(BP419*DCF!M$28,0)-MAX(BP419-BO419,0)/Inputs!$B$17)*DCF!M$6</f>
        <v>13796.018384701172</v>
      </c>
      <c r="CX419" s="15">
        <f ca="1">(BQ419*DCF!C$46-DCF!C$5*MAX(BQ419*DCF!C$46,0)-MAX(BQ419-Inputs!$B$20,0)/Inputs!$B$24)*DCF!C$6</f>
        <v>-2503.7363575823165</v>
      </c>
      <c r="CY419" s="15">
        <f ca="1">(BR419*DCF!D$46-DCF!D$5*MAX(BR419*DCF!D$46,0)-MAX(BR419-BQ419,0)/Inputs!$B$24)*DCF!D$6</f>
        <v>-991.29688507280298</v>
      </c>
      <c r="CZ419" s="15">
        <f ca="1">(BS419*DCF!E$46-DCF!E$5*MAX(BS419*DCF!E$46,0)-MAX(BS419-BR419,0)/Inputs!$B$24)*DCF!E$6</f>
        <v>-1446.9820960606587</v>
      </c>
      <c r="DA419" s="15">
        <f ca="1">(BT419*DCF!F$46-DCF!F$5*MAX(BT419*DCF!F$46,0)-MAX(BT419-BS419,0)/Inputs!$B$24)*DCF!F$6</f>
        <v>-1403.7781673266834</v>
      </c>
      <c r="DB419" s="15">
        <f ca="1">(BU419*DCF!G$46-DCF!G$5*MAX(BU419*DCF!G$46,0)-MAX(BU419-BT419,0)/Inputs!$B$24)*DCF!G$6</f>
        <v>-3344.5546508067696</v>
      </c>
      <c r="DC419" s="15">
        <f ca="1">(BV419*DCF!H$46-DCF!H$5*MAX(BV419*DCF!H$46,0)-MAX(BV419-BU419,0)/Inputs!$B$24)*DCF!H$6</f>
        <v>-336.67940662941163</v>
      </c>
      <c r="DD419" s="15">
        <f ca="1">(BW419*DCF!I$46-DCF!I$5*MAX(BW419*DCF!I$46,0)-MAX(BW419-BV419,0)/Inputs!$B$24)*DCF!I$6</f>
        <v>-1682.4443927582277</v>
      </c>
      <c r="DE419" s="15">
        <f ca="1">(BX419*DCF!J$46-DCF!J$5*MAX(BX419*DCF!J$46,0)-MAX(BX419-BW419,0)/Inputs!$B$24)*DCF!J$6</f>
        <v>-912.48570834961822</v>
      </c>
      <c r="DF419" s="15">
        <f ca="1">(BY419*DCF!K$46-DCF!K$5*MAX(BY419*DCF!K$46,0)-MAX(BY419-BX419,0)/Inputs!$B$24)*DCF!K$6</f>
        <v>-287.73001072335967</v>
      </c>
      <c r="DG419" s="15">
        <f ca="1">(BZ419*DCF!L$46-DCF!L$5*MAX(BZ419*DCF!L$46,0)-MAX(BZ419-BY419,0)/Inputs!$B$24)*DCF!L$6</f>
        <v>527.91140035465833</v>
      </c>
      <c r="DH419" s="15">
        <f ca="1">(CA419*DCF!M$46-DCF!M$5*MAX(CA419*DCF!M$46,0)-MAX(CA419-BZ419,0)/Inputs!$B$24)*DCF!M$6</f>
        <v>4184.969693205443</v>
      </c>
      <c r="DI419" s="15">
        <f ca="1">SUM(CB419:CL419)+BE419*DCF!M$10*(1+Inputs!$B$30)*(1-Inputs!$B$33)*(1-Inputs!$B$30/Inputs!$B$31)/(Inputs!$B$29-Inputs!$B$30)*DCF!M$6</f>
        <v>235316.04650524692</v>
      </c>
      <c r="DJ419" s="15">
        <f ca="1">SUM(CM419:CW419)+BP419*DCF!M$28*(1+Inputs!$B$30)*(1-Inputs!$B$33)*(1-Inputs!$B$30/Inputs!$B$31)/(Inputs!$B$29-Inputs!$B$30)*DCF!M$6</f>
        <v>403755.06787194352</v>
      </c>
      <c r="DK419" s="15">
        <f ca="1">SUM(CX419:DH419)+CA419*DCF!M$46*(1+Inputs!$B$30)*(1-Inputs!$B$33)*(1-Inputs!$B$30/Inputs!$B$31)/(Inputs!$B$29-Inputs!$B$30)*DCF!M$6</f>
        <v>104839.34652327915</v>
      </c>
      <c r="DM419" s="15">
        <f ca="1">DI419+DJ419+DK419+Inputs!$B$34+Inputs!$B$36-Inputs!$B$35</f>
        <v>820761.46090046968</v>
      </c>
    </row>
    <row r="420" spans="1:117" x14ac:dyDescent="0.75">
      <c r="A420" s="11">
        <v>407</v>
      </c>
      <c r="C420" s="24">
        <f t="shared" ca="1" si="250"/>
        <v>-0.72071110456105159</v>
      </c>
      <c r="D420" s="24">
        <f t="shared" ca="1" si="250"/>
        <v>-4.2403635571206209E-2</v>
      </c>
      <c r="E420" s="24">
        <f t="shared" ca="1" si="250"/>
        <v>-1.6667020738483056</v>
      </c>
      <c r="F420" s="24">
        <f t="shared" ca="1" si="250"/>
        <v>0.33948799695930171</v>
      </c>
      <c r="G420" s="24">
        <f t="shared" ca="1" si="250"/>
        <v>0.56442287259342128</v>
      </c>
      <c r="H420" s="24">
        <f t="shared" ca="1" si="250"/>
        <v>-1.1661092667523623</v>
      </c>
      <c r="I420" s="24">
        <f t="shared" ca="1" si="250"/>
        <v>5.0738877151581742E-2</v>
      </c>
      <c r="J420" s="24">
        <f t="shared" ca="1" si="250"/>
        <v>-1.4042080312916676</v>
      </c>
      <c r="K420" s="24">
        <f t="shared" ca="1" si="250"/>
        <v>-3.4011384398672531E-2</v>
      </c>
      <c r="L420" s="24">
        <f t="shared" ca="1" si="250"/>
        <v>1.2578852255335788</v>
      </c>
      <c r="M420" s="24">
        <f t="shared" ca="1" si="250"/>
        <v>0.39765474395896472</v>
      </c>
      <c r="N420" s="24">
        <f ca="1">SQRT(Inputs!$B$38)*C420+SQRT(1-Inputs!$B$38)*_xlfn.NORM.S.INV(RAND())</f>
        <v>0.68313122385040859</v>
      </c>
      <c r="O420" s="24">
        <f ca="1">SQRT(Inputs!$B$38)*D420+SQRT(1-Inputs!$B$38)*_xlfn.NORM.S.INV(RAND())</f>
        <v>-0.106454134881383</v>
      </c>
      <c r="P420" s="24">
        <f ca="1">SQRT(Inputs!$B$38)*E420+SQRT(1-Inputs!$B$38)*_xlfn.NORM.S.INV(RAND())</f>
        <v>-3.0738156087558433</v>
      </c>
      <c r="Q420" s="24">
        <f ca="1">SQRT(Inputs!$B$38)*F420+SQRT(1-Inputs!$B$38)*_xlfn.NORM.S.INV(RAND())</f>
        <v>-3.3036404403466835E-2</v>
      </c>
      <c r="R420" s="24">
        <f ca="1">SQRT(Inputs!$B$38)*G420+SQRT(1-Inputs!$B$38)*_xlfn.NORM.S.INV(RAND())</f>
        <v>2.1432769227929374</v>
      </c>
      <c r="S420" s="24">
        <f ca="1">SQRT(Inputs!$B$38)*H420+SQRT(1-Inputs!$B$38)*_xlfn.NORM.S.INV(RAND())</f>
        <v>-0.10947059408308346</v>
      </c>
      <c r="T420" s="24">
        <f ca="1">SQRT(Inputs!$B$38)*I420+SQRT(1-Inputs!$B$38)*_xlfn.NORM.S.INV(RAND())</f>
        <v>-0.96235124691226748</v>
      </c>
      <c r="U420" s="24">
        <f ca="1">SQRT(Inputs!$B$38)*J420+SQRT(1-Inputs!$B$38)*_xlfn.NORM.S.INV(RAND())</f>
        <v>-0.85663033649389109</v>
      </c>
      <c r="V420" s="24">
        <f ca="1">SQRT(Inputs!$B$38)*K420+SQRT(1-Inputs!$B$38)*_xlfn.NORM.S.INV(RAND())</f>
        <v>0.24845310719871294</v>
      </c>
      <c r="W420" s="24">
        <f ca="1">SQRT(Inputs!$B$38)*L420+SQRT(1-Inputs!$B$38)*_xlfn.NORM.S.INV(RAND())</f>
        <v>1.1318571214506665</v>
      </c>
      <c r="X420" s="24">
        <f ca="1">SQRT(Inputs!$B$38)*M420+SQRT(1-Inputs!$B$38)*_xlfn.NORM.S.INV(RAND())</f>
        <v>-0.5487679881705203</v>
      </c>
      <c r="Y420" s="24">
        <f ca="1">SQRT(Inputs!$B$38)*C420+SQRT(1-Inputs!$B$38)*_xlfn.NORM.S.INV(RAND())</f>
        <v>0.50387750227159289</v>
      </c>
      <c r="Z420" s="24">
        <f ca="1">SQRT(Inputs!$B$38)*D420+SQRT(1-Inputs!$B$38)*_xlfn.NORM.S.INV(RAND())</f>
        <v>-1.1630540506790306</v>
      </c>
      <c r="AA420" s="24">
        <f ca="1">SQRT(Inputs!$B$38)*E420+SQRT(1-Inputs!$B$38)*_xlfn.NORM.S.INV(RAND())</f>
        <v>-1.2611137461497441</v>
      </c>
      <c r="AB420" s="24">
        <f ca="1">SQRT(Inputs!$B$38)*F420+SQRT(1-Inputs!$B$38)*_xlfn.NORM.S.INV(RAND())</f>
        <v>-0.19054768190551549</v>
      </c>
      <c r="AC420" s="24">
        <f ca="1">SQRT(Inputs!$B$38)*G420+SQRT(1-Inputs!$B$38)*_xlfn.NORM.S.INV(RAND())</f>
        <v>0.62100607793168217</v>
      </c>
      <c r="AD420" s="24">
        <f ca="1">SQRT(Inputs!$B$38)*H420+SQRT(1-Inputs!$B$38)*_xlfn.NORM.S.INV(RAND())</f>
        <v>-1.198599662435935</v>
      </c>
      <c r="AE420" s="24">
        <f ca="1">SQRT(Inputs!$B$38)*I420+SQRT(1-Inputs!$B$38)*_xlfn.NORM.S.INV(RAND())</f>
        <v>-0.81150576600757784</v>
      </c>
      <c r="AF420" s="24">
        <f ca="1">SQRT(Inputs!$B$38)*J420+SQRT(1-Inputs!$B$38)*_xlfn.NORM.S.INV(RAND())</f>
        <v>0.44957630367652879</v>
      </c>
      <c r="AG420" s="24">
        <f ca="1">SQRT(Inputs!$B$38)*K420+SQRT(1-Inputs!$B$38)*_xlfn.NORM.S.INV(RAND())</f>
        <v>0.67456163294737981</v>
      </c>
      <c r="AH420" s="24">
        <f ca="1">SQRT(Inputs!$B$38)*L420+SQRT(1-Inputs!$B$38)*_xlfn.NORM.S.INV(RAND())</f>
        <v>0.17693721242359195</v>
      </c>
      <c r="AI420" s="24">
        <f ca="1">SQRT(Inputs!$B$38)*M420+SQRT(1-Inputs!$B$38)*_xlfn.NORM.S.INV(RAND())</f>
        <v>-0.59472968545528571</v>
      </c>
      <c r="AJ420" s="24">
        <f ca="1">SQRT(Inputs!$B$38)*C420+SQRT(1-Inputs!$B$38)*_xlfn.NORM.S.INV(RAND())</f>
        <v>-1.2849582470933041</v>
      </c>
      <c r="AK420" s="24">
        <f ca="1">SQRT(Inputs!$B$38)*D420+SQRT(1-Inputs!$B$38)*_xlfn.NORM.S.INV(RAND())</f>
        <v>-0.63211850957458482</v>
      </c>
      <c r="AL420" s="24">
        <f ca="1">SQRT(Inputs!$B$38)*E420+SQRT(1-Inputs!$B$38)*_xlfn.NORM.S.INV(RAND())</f>
        <v>-1.5075177784909086</v>
      </c>
      <c r="AM420" s="24">
        <f ca="1">SQRT(Inputs!$B$38)*F420+SQRT(1-Inputs!$B$38)*_xlfn.NORM.S.INV(RAND())</f>
        <v>-1.3098644224166394</v>
      </c>
      <c r="AN420" s="24">
        <f ca="1">SQRT(Inputs!$B$38)*G420+SQRT(1-Inputs!$B$38)*_xlfn.NORM.S.INV(RAND())</f>
        <v>-0.50702838678902429</v>
      </c>
      <c r="AO420" s="24">
        <f ca="1">SQRT(Inputs!$B$38)*H420+SQRT(1-Inputs!$B$38)*_xlfn.NORM.S.INV(RAND())</f>
        <v>0.33093964297340372</v>
      </c>
      <c r="AP420" s="24">
        <f ca="1">SQRT(Inputs!$B$38)*I420+SQRT(1-Inputs!$B$38)*_xlfn.NORM.S.INV(RAND())</f>
        <v>-0.52440641981986602</v>
      </c>
      <c r="AQ420" s="24">
        <f ca="1">SQRT(Inputs!$B$38)*J420+SQRT(1-Inputs!$B$38)*_xlfn.NORM.S.INV(RAND())</f>
        <v>-0.8547986618358111</v>
      </c>
      <c r="AR420" s="24">
        <f ca="1">SQRT(Inputs!$B$38)*K420+SQRT(1-Inputs!$B$38)*_xlfn.NORM.S.INV(RAND())</f>
        <v>-0.41642551606152073</v>
      </c>
      <c r="AS420" s="24">
        <f ca="1">SQRT(Inputs!$B$38)*L420+SQRT(1-Inputs!$B$38)*_xlfn.NORM.S.INV(RAND())</f>
        <v>1.158162655553737</v>
      </c>
      <c r="AT420" s="24">
        <f ca="1">SQRT(Inputs!$B$38)*M420+SQRT(1-Inputs!$B$38)*_xlfn.NORM.S.INV(RAND())</f>
        <v>0.26068928890881882</v>
      </c>
      <c r="AU420" s="15">
        <f ca="1">Inputs!$B$6*EXP($B$8-0.5*C$5^2+C$5*N420)</f>
        <v>5542.4558083885177</v>
      </c>
      <c r="AV420" s="15">
        <f t="shared" ca="1" si="219"/>
        <v>6641.7029984608325</v>
      </c>
      <c r="AW420" s="15">
        <f t="shared" ca="1" si="220"/>
        <v>5349.8268888663451</v>
      </c>
      <c r="AX420" s="15">
        <f t="shared" ca="1" si="221"/>
        <v>6504.6990223821649</v>
      </c>
      <c r="AY420" s="15">
        <f t="shared" ca="1" si="222"/>
        <v>10210.39299726639</v>
      </c>
      <c r="AZ420" s="15">
        <f t="shared" ca="1" si="223"/>
        <v>12337.954314952098</v>
      </c>
      <c r="BA420" s="15">
        <f t="shared" ca="1" si="224"/>
        <v>13651.864417997653</v>
      </c>
      <c r="BB420" s="15">
        <f t="shared" ca="1" si="225"/>
        <v>15339.385070551598</v>
      </c>
      <c r="BC420" s="15">
        <f t="shared" ca="1" si="226"/>
        <v>19242.857186574191</v>
      </c>
      <c r="BD420" s="15">
        <f t="shared" ca="1" si="227"/>
        <v>26206.942415706671</v>
      </c>
      <c r="BE420" s="15">
        <f t="shared" ca="1" si="228"/>
        <v>30547.616617514512</v>
      </c>
      <c r="BF420" s="15">
        <f ca="1">Inputs!$B$13*EXP($B$9-0.5*C$6^2+C$6*Y420)</f>
        <v>15283.999597310911</v>
      </c>
      <c r="BG420" s="15">
        <f t="shared" ca="1" si="229"/>
        <v>15100.993667092021</v>
      </c>
      <c r="BH420" s="15">
        <f t="shared" ca="1" si="230"/>
        <v>14968.288133807166</v>
      </c>
      <c r="BI420" s="15">
        <f t="shared" ca="1" si="231"/>
        <v>17793.832503758076</v>
      </c>
      <c r="BJ420" s="15">
        <f t="shared" ca="1" si="232"/>
        <v>23856.837530495053</v>
      </c>
      <c r="BK420" s="15">
        <f t="shared" ca="1" si="233"/>
        <v>24871.304697684573</v>
      </c>
      <c r="BL420" s="15">
        <f t="shared" ca="1" si="234"/>
        <v>27501.650836039302</v>
      </c>
      <c r="BM420" s="15">
        <f t="shared" ca="1" si="235"/>
        <v>35747.210428108912</v>
      </c>
      <c r="BN420" s="15">
        <f t="shared" ca="1" si="236"/>
        <v>47666.138839135543</v>
      </c>
      <c r="BO420" s="15">
        <f t="shared" ca="1" si="237"/>
        <v>59866.989930970529</v>
      </c>
      <c r="BP420" s="15">
        <f t="shared" ca="1" si="238"/>
        <v>68883.673050310274</v>
      </c>
      <c r="BQ420" s="15">
        <f ca="1">Inputs!$B$20*EXP($B$10-0.5*C$7^2+C$7*AJ420)</f>
        <v>2719.4263608006395</v>
      </c>
      <c r="BR420" s="15">
        <f t="shared" ca="1" si="239"/>
        <v>3018.7845282619646</v>
      </c>
      <c r="BS420" s="15">
        <f t="shared" ca="1" si="240"/>
        <v>2681.1829055496974</v>
      </c>
      <c r="BT420" s="15">
        <f t="shared" ca="1" si="241"/>
        <v>2621.7429861587366</v>
      </c>
      <c r="BU420" s="15">
        <f t="shared" ca="1" si="242"/>
        <v>3213.9127314004281</v>
      </c>
      <c r="BV420" s="15">
        <f t="shared" ca="1" si="243"/>
        <v>4817.6182570080655</v>
      </c>
      <c r="BW420" s="15">
        <f t="shared" ca="1" si="244"/>
        <v>6016.4765510284869</v>
      </c>
      <c r="BX420" s="15">
        <f t="shared" ca="1" si="245"/>
        <v>7089.7628531030823</v>
      </c>
      <c r="BY420" s="15">
        <f t="shared" ca="1" si="246"/>
        <v>9173.2062573130352</v>
      </c>
      <c r="BZ420" s="15">
        <f t="shared" ca="1" si="247"/>
        <v>15925.298592047204</v>
      </c>
      <c r="CA420" s="15">
        <f t="shared" ca="1" si="248"/>
        <v>23430.882301569512</v>
      </c>
      <c r="CB420" s="15">
        <f ca="1">(AU420*DCF!C$10-DCF!C$5*MAX(AU420*DCF!C$10,0)-MAX(AU420-Inputs!$B$6,0)/Inputs!$B$10)*DCF!C$6</f>
        <v>1038.937257324626</v>
      </c>
      <c r="CC420" s="15">
        <f ca="1">(AV420*DCF!D$10-DCF!D$5*MAX(AV420*DCF!D$10,0)-MAX(AV420-AU420,0)/Inputs!$B$10)*DCF!D$6</f>
        <v>1350.8474518575808</v>
      </c>
      <c r="CD420" s="15">
        <f ca="1">(AW420*DCF!E$10-DCF!E$5*MAX(AW420*DCF!E$10,0)-MAX(AW420-AV420,0)/Inputs!$B$10)*DCF!E$6</f>
        <v>1235.1898665626668</v>
      </c>
      <c r="CE420" s="15">
        <f ca="1">(AX420*DCF!F$10-DCF!F$5*MAX(AX420*DCF!F$10,0)-MAX(AX420-AW420,0)/Inputs!$B$10)*DCF!F$6</f>
        <v>1179.6651718098719</v>
      </c>
      <c r="CF420" s="15">
        <f ca="1">(AY420*DCF!G$10-DCF!G$5*MAX(AY420*DCF!G$10,0)-MAX(AY420-AX420,0)/Inputs!$B$10)*DCF!G$6</f>
        <v>1391.4494046318541</v>
      </c>
      <c r="CG420" s="15">
        <f ca="1">(AZ420*DCF!H$10-DCF!H$5*MAX(AZ420*DCF!H$10,0)-MAX(AZ420-AY420,0)/Inputs!$B$10)*DCF!H$6</f>
        <v>2017.6360265046999</v>
      </c>
      <c r="CH420" s="15">
        <f ca="1">(BA420*DCF!I$10-DCF!I$5*MAX(BA420*DCF!I$10,0)-MAX(BA420-AZ420,0)/Inputs!$B$10)*DCF!I$6</f>
        <v>2278.1703154865045</v>
      </c>
      <c r="CI420" s="15">
        <f ca="1">(BB420*DCF!J$10-DCF!J$5*MAX(BB420*DCF!J$10,0)-MAX(BB420-BA420,0)/Inputs!$B$10)*DCF!J$6</f>
        <v>2376.5581236690964</v>
      </c>
      <c r="CJ420" s="15">
        <f ca="1">(BC420*DCF!K$10-DCF!K$5*MAX(BC420*DCF!K$10,0)-MAX(BC420-BB420,0)/Inputs!$B$10)*DCF!K$6</f>
        <v>2551.3642904944982</v>
      </c>
      <c r="CK420" s="15">
        <f ca="1">(BD420*DCF!L$10-DCF!L$5*MAX(BD420*DCF!L$10,0)-MAX(BD420-BC420,0)/Inputs!$B$10)*DCF!L$6</f>
        <v>3051.9362881515453</v>
      </c>
      <c r="CL420" s="15">
        <f ca="1">(BE420*DCF!M$10-DCF!M$5*MAX(BE420*DCF!M$10,0)-MAX(BE420-BD420,0)/Inputs!$B$10)*DCF!M$6</f>
        <v>3792.1238959195757</v>
      </c>
      <c r="CM420" s="15">
        <f ca="1">(BF420*DCF!C$28-DCF!C$5*MAX(BF420*DCF!C$28,0)-MAX(BF420-Inputs!$B$13,0)/Inputs!$B$17)*DCF!C$6</f>
        <v>3764.5765356734564</v>
      </c>
      <c r="CN420" s="15">
        <f ca="1">(BG420*DCF!D$28-DCF!D$5*MAX(BG420*DCF!D$28,0)-MAX(BG420-BF420,0)/Inputs!$B$17)*DCF!D$6</f>
        <v>4447.5909214130452</v>
      </c>
      <c r="CO420" s="15">
        <f ca="1">(BH420*DCF!E$28-DCF!E$5*MAX(BH420*DCF!E$28,0)-MAX(BH420-BG420,0)/Inputs!$B$17)*DCF!E$6</f>
        <v>4239.2857314702705</v>
      </c>
      <c r="CP420" s="15">
        <f ca="1">(BI420*DCF!F$28-DCF!F$5*MAX(BI420*DCF!F$28,0)-MAX(BI420-BH420,0)/Inputs!$B$17)*DCF!F$6</f>
        <v>4316.1218061901563</v>
      </c>
      <c r="CQ420" s="15">
        <f ca="1">(BJ420*DCF!G$28-DCF!G$5*MAX(BJ420*DCF!G$28,0)-MAX(BJ420-BI420,0)/Inputs!$B$17)*DCF!G$6</f>
        <v>5170.0999482708521</v>
      </c>
      <c r="CR420" s="15">
        <f ca="1">(BK420*DCF!H$28-DCF!H$5*MAX(BK420*DCF!H$28,0)-MAX(BK420-BJ420,0)/Inputs!$B$17)*DCF!H$6</f>
        <v>5993.3283218514189</v>
      </c>
      <c r="CS420" s="15">
        <f ca="1">(BL420*DCF!I$28-DCF!I$5*MAX(BL420*DCF!I$28,0)-MAX(BL420-BK420,0)/Inputs!$B$17)*DCF!I$6</f>
        <v>6089.561409327508</v>
      </c>
      <c r="CT420" s="15">
        <f ca="1">(BM420*DCF!J$28-DCF!J$5*MAX(BM420*DCF!J$28,0)-MAX(BM420-BL420,0)/Inputs!$B$17)*DCF!J$6</f>
        <v>6881.3016857325392</v>
      </c>
      <c r="CU420" s="15">
        <f ca="1">(BN420*DCF!K$28-DCF!K$5*MAX(BN420*DCF!K$28,0)-MAX(BN420-BM420,0)/Inputs!$B$17)*DCF!K$6</f>
        <v>8606.3793336853141</v>
      </c>
      <c r="CV420" s="15">
        <f ca="1">(BO420*DCF!L$28-DCF!L$5*MAX(BO420*DCF!L$28,0)-MAX(BO420-BN420,0)/Inputs!$B$17)*DCF!L$6</f>
        <v>10564.174445993609</v>
      </c>
      <c r="CW420" s="15">
        <f ca="1">(BP420*DCF!M$28-DCF!M$5*MAX(BP420*DCF!M$28,0)-MAX(BP420-BO420,0)/Inputs!$B$17)*DCF!M$6</f>
        <v>12018.006200977046</v>
      </c>
      <c r="CX420" s="15">
        <f ca="1">(BQ420*DCF!C$46-DCF!C$5*MAX(BQ420*DCF!C$46,0)-MAX(BQ420-Inputs!$B$20,0)/Inputs!$B$24)*DCF!C$6</f>
        <v>-628.04303944587514</v>
      </c>
      <c r="CY420" s="15">
        <f ca="1">(BR420*DCF!D$46-DCF!D$5*MAX(BR420*DCF!D$46,0)-MAX(BR420-BQ420,0)/Inputs!$B$24)*DCF!D$6</f>
        <v>-642.96976516643042</v>
      </c>
      <c r="CZ420" s="15">
        <f ca="1">(BS420*DCF!E$46-DCF!E$5*MAX(BS420*DCF!E$46,0)-MAX(BS420-BR420,0)/Inputs!$B$24)*DCF!E$6</f>
        <v>-317.05454687093254</v>
      </c>
      <c r="DA420" s="15">
        <f ca="1">(BT420*DCF!F$46-DCF!F$5*MAX(BT420*DCF!F$46,0)-MAX(BT420-BS420,0)/Inputs!$B$24)*DCF!F$6</f>
        <v>-190.93190017569651</v>
      </c>
      <c r="DB420" s="15">
        <f ca="1">(BU420*DCF!G$46-DCF!G$5*MAX(BU420*DCF!G$46,0)-MAX(BU420-BT420,0)/Inputs!$B$24)*DCF!G$6</f>
        <v>-307.30387682181924</v>
      </c>
      <c r="DC420" s="15">
        <f ca="1">(BV420*DCF!H$46-DCF!H$5*MAX(BV420*DCF!H$46,0)-MAX(BV420-BU420,0)/Inputs!$B$24)*DCF!H$6</f>
        <v>-498.3416660157917</v>
      </c>
      <c r="DD420" s="15">
        <f ca="1">(BW420*DCF!I$46-DCF!I$5*MAX(BW420*DCF!I$46,0)-MAX(BW420-BV420,0)/Inputs!$B$24)*DCF!I$6</f>
        <v>-205.19297996309155</v>
      </c>
      <c r="DE420" s="15">
        <f ca="1">(BX420*DCF!J$46-DCF!J$5*MAX(BX420*DCF!J$46,0)-MAX(BX420-BW420,0)/Inputs!$B$24)*DCF!J$6</f>
        <v>12.777948093820243</v>
      </c>
      <c r="DF420" s="15">
        <f ca="1">(BY420*DCF!K$46-DCF!K$5*MAX(BY420*DCF!K$46,0)-MAX(BY420-BX420,0)/Inputs!$B$24)*DCF!K$6</f>
        <v>13.615989124129548</v>
      </c>
      <c r="DG420" s="15">
        <f ca="1">(BZ420*DCF!L$46-DCF!L$5*MAX(BZ420*DCF!L$46,0)-MAX(BZ420-BY420,0)/Inputs!$B$24)*DCF!L$6</f>
        <v>-427.1786596721588</v>
      </c>
      <c r="DH420" s="15">
        <f ca="1">(CA420*DCF!M$46-DCF!M$5*MAX(CA420*DCF!M$46,0)-MAX(CA420-BZ420,0)/Inputs!$B$24)*DCF!M$6</f>
        <v>267.80039532592127</v>
      </c>
      <c r="DI420" s="15">
        <f ca="1">SUM(CB420:CL420)+BE420*DCF!M$10*(1+Inputs!$B$30)*(1-Inputs!$B$33)*(1-Inputs!$B$30/Inputs!$B$31)/(Inputs!$B$29-Inputs!$B$30)*DCF!M$6</f>
        <v>107278.29908936625</v>
      </c>
      <c r="DJ420" s="15">
        <f ca="1">SUM(CM420:CW420)+BP420*DCF!M$28*(1+Inputs!$B$30)*(1-Inputs!$B$33)*(1-Inputs!$B$30/Inputs!$B$31)/(Inputs!$B$29-Inputs!$B$30)*DCF!M$6</f>
        <v>327695.9903289713</v>
      </c>
      <c r="DK420" s="15">
        <f ca="1">SUM(CX420:DH420)+CA420*DCF!M$46*(1+Inputs!$B$30)*(1-Inputs!$B$33)*(1-Inputs!$B$30/Inputs!$B$31)/(Inputs!$B$29-Inputs!$B$30)*DCF!M$6</f>
        <v>33304.097502084362</v>
      </c>
      <c r="DM420" s="15">
        <f ca="1">DI420+DJ420+DK420+Inputs!$B$34+Inputs!$B$36-Inputs!$B$35</f>
        <v>545129.38692042185</v>
      </c>
    </row>
    <row r="421" spans="1:117" x14ac:dyDescent="0.75">
      <c r="A421" s="11">
        <v>408</v>
      </c>
      <c r="C421" s="24">
        <f t="shared" ca="1" si="250"/>
        <v>1.5225313908438138</v>
      </c>
      <c r="D421" s="24">
        <f t="shared" ca="1" si="250"/>
        <v>0.60018346274683609</v>
      </c>
      <c r="E421" s="24">
        <f t="shared" ca="1" si="250"/>
        <v>-0.57147766235331254</v>
      </c>
      <c r="F421" s="24">
        <f t="shared" ca="1" si="250"/>
        <v>-0.6697979306561318</v>
      </c>
      <c r="G421" s="24">
        <f t="shared" ca="1" si="250"/>
        <v>1.5871088450557036</v>
      </c>
      <c r="H421" s="24">
        <f t="shared" ca="1" si="250"/>
        <v>0.4556970639996773</v>
      </c>
      <c r="I421" s="24">
        <f t="shared" ca="1" si="250"/>
        <v>-1.2817299804049245</v>
      </c>
      <c r="J421" s="24">
        <f t="shared" ca="1" si="250"/>
        <v>-1.9527613960653023</v>
      </c>
      <c r="K421" s="24">
        <f t="shared" ca="1" si="250"/>
        <v>0.70910487838714831</v>
      </c>
      <c r="L421" s="24">
        <f t="shared" ca="1" si="250"/>
        <v>0.84740298233157119</v>
      </c>
      <c r="M421" s="24">
        <f t="shared" ca="1" si="250"/>
        <v>1.2350772851137004</v>
      </c>
      <c r="N421" s="24">
        <f ca="1">SQRT(Inputs!$B$38)*C421+SQRT(1-Inputs!$B$38)*_xlfn.NORM.S.INV(RAND())</f>
        <v>-0.26913721370871324</v>
      </c>
      <c r="O421" s="24">
        <f ca="1">SQRT(Inputs!$B$38)*D421+SQRT(1-Inputs!$B$38)*_xlfn.NORM.S.INV(RAND())</f>
        <v>0.96919124948050339</v>
      </c>
      <c r="P421" s="24">
        <f ca="1">SQRT(Inputs!$B$38)*E421+SQRT(1-Inputs!$B$38)*_xlfn.NORM.S.INV(RAND())</f>
        <v>-1.105106245890719E-2</v>
      </c>
      <c r="Q421" s="24">
        <f ca="1">SQRT(Inputs!$B$38)*F421+SQRT(1-Inputs!$B$38)*_xlfn.NORM.S.INV(RAND())</f>
        <v>-0.86734713349198678</v>
      </c>
      <c r="R421" s="24">
        <f ca="1">SQRT(Inputs!$B$38)*G421+SQRT(1-Inputs!$B$38)*_xlfn.NORM.S.INV(RAND())</f>
        <v>1.2378023102907163</v>
      </c>
      <c r="S421" s="24">
        <f ca="1">SQRT(Inputs!$B$38)*H421+SQRT(1-Inputs!$B$38)*_xlfn.NORM.S.INV(RAND())</f>
        <v>0.5383487566778703</v>
      </c>
      <c r="T421" s="24">
        <f ca="1">SQRT(Inputs!$B$38)*I421+SQRT(1-Inputs!$B$38)*_xlfn.NORM.S.INV(RAND())</f>
        <v>-0.63936314129369376</v>
      </c>
      <c r="U421" s="24">
        <f ca="1">SQRT(Inputs!$B$38)*J421+SQRT(1-Inputs!$B$38)*_xlfn.NORM.S.INV(RAND())</f>
        <v>-1.6125479599052202</v>
      </c>
      <c r="V421" s="24">
        <f ca="1">SQRT(Inputs!$B$38)*K421+SQRT(1-Inputs!$B$38)*_xlfn.NORM.S.INV(RAND())</f>
        <v>-0.13981052769140839</v>
      </c>
      <c r="W421" s="24">
        <f ca="1">SQRT(Inputs!$B$38)*L421+SQRT(1-Inputs!$B$38)*_xlfn.NORM.S.INV(RAND())</f>
        <v>0.44288631202167256</v>
      </c>
      <c r="X421" s="24">
        <f ca="1">SQRT(Inputs!$B$38)*M421+SQRT(1-Inputs!$B$38)*_xlfn.NORM.S.INV(RAND())</f>
        <v>1.3982228964717278</v>
      </c>
      <c r="Y421" s="24">
        <f ca="1">SQRT(Inputs!$B$38)*C421+SQRT(1-Inputs!$B$38)*_xlfn.NORM.S.INV(RAND())</f>
        <v>-0.74436291660228682</v>
      </c>
      <c r="Z421" s="24">
        <f ca="1">SQRT(Inputs!$B$38)*D421+SQRT(1-Inputs!$B$38)*_xlfn.NORM.S.INV(RAND())</f>
        <v>3.8094514986088901E-2</v>
      </c>
      <c r="AA421" s="24">
        <f ca="1">SQRT(Inputs!$B$38)*E421+SQRT(1-Inputs!$B$38)*_xlfn.NORM.S.INV(RAND())</f>
        <v>-0.84289408730133308</v>
      </c>
      <c r="AB421" s="24">
        <f ca="1">SQRT(Inputs!$B$38)*F421+SQRT(1-Inputs!$B$38)*_xlfn.NORM.S.INV(RAND())</f>
        <v>0.28164979871770113</v>
      </c>
      <c r="AC421" s="24">
        <f ca="1">SQRT(Inputs!$B$38)*G421+SQRT(1-Inputs!$B$38)*_xlfn.NORM.S.INV(RAND())</f>
        <v>1.712918396972454</v>
      </c>
      <c r="AD421" s="24">
        <f ca="1">SQRT(Inputs!$B$38)*H421+SQRT(1-Inputs!$B$38)*_xlfn.NORM.S.INV(RAND())</f>
        <v>-0.26491851938639066</v>
      </c>
      <c r="AE421" s="24">
        <f ca="1">SQRT(Inputs!$B$38)*I421+SQRT(1-Inputs!$B$38)*_xlfn.NORM.S.INV(RAND())</f>
        <v>-1.8008136441765672</v>
      </c>
      <c r="AF421" s="24">
        <f ca="1">SQRT(Inputs!$B$38)*J421+SQRT(1-Inputs!$B$38)*_xlfn.NORM.S.INV(RAND())</f>
        <v>-2.2476316203366844</v>
      </c>
      <c r="AG421" s="24">
        <f ca="1">SQRT(Inputs!$B$38)*K421+SQRT(1-Inputs!$B$38)*_xlfn.NORM.S.INV(RAND())</f>
        <v>0.76810412163487229</v>
      </c>
      <c r="AH421" s="24">
        <f ca="1">SQRT(Inputs!$B$38)*L421+SQRT(1-Inputs!$B$38)*_xlfn.NORM.S.INV(RAND())</f>
        <v>0.27923977663894306</v>
      </c>
      <c r="AI421" s="24">
        <f ca="1">SQRT(Inputs!$B$38)*M421+SQRT(1-Inputs!$B$38)*_xlfn.NORM.S.INV(RAND())</f>
        <v>6.2407246104829728E-2</v>
      </c>
      <c r="AJ421" s="24">
        <f ca="1">SQRT(Inputs!$B$38)*C421+SQRT(1-Inputs!$B$38)*_xlfn.NORM.S.INV(RAND())</f>
        <v>0.12754359099201018</v>
      </c>
      <c r="AK421" s="24">
        <f ca="1">SQRT(Inputs!$B$38)*D421+SQRT(1-Inputs!$B$38)*_xlfn.NORM.S.INV(RAND())</f>
        <v>0.99080844805156965</v>
      </c>
      <c r="AL421" s="24">
        <f ca="1">SQRT(Inputs!$B$38)*E421+SQRT(1-Inputs!$B$38)*_xlfn.NORM.S.INV(RAND())</f>
        <v>-0.55249786488428398</v>
      </c>
      <c r="AM421" s="24">
        <f ca="1">SQRT(Inputs!$B$38)*F421+SQRT(1-Inputs!$B$38)*_xlfn.NORM.S.INV(RAND())</f>
        <v>-1.2972554259372884</v>
      </c>
      <c r="AN421" s="24">
        <f ca="1">SQRT(Inputs!$B$38)*G421+SQRT(1-Inputs!$B$38)*_xlfn.NORM.S.INV(RAND())</f>
        <v>0.80115030561566891</v>
      </c>
      <c r="AO421" s="24">
        <f ca="1">SQRT(Inputs!$B$38)*H421+SQRT(1-Inputs!$B$38)*_xlfn.NORM.S.INV(RAND())</f>
        <v>0.48563495041523708</v>
      </c>
      <c r="AP421" s="24">
        <f ca="1">SQRT(Inputs!$B$38)*I421+SQRT(1-Inputs!$B$38)*_xlfn.NORM.S.INV(RAND())</f>
        <v>-1.2852877191202117</v>
      </c>
      <c r="AQ421" s="24">
        <f ca="1">SQRT(Inputs!$B$38)*J421+SQRT(1-Inputs!$B$38)*_xlfn.NORM.S.INV(RAND())</f>
        <v>-0.42705671519885247</v>
      </c>
      <c r="AR421" s="24">
        <f ca="1">SQRT(Inputs!$B$38)*K421+SQRT(1-Inputs!$B$38)*_xlfn.NORM.S.INV(RAND())</f>
        <v>8.8049263887590545E-2</v>
      </c>
      <c r="AS421" s="24">
        <f ca="1">SQRT(Inputs!$B$38)*L421+SQRT(1-Inputs!$B$38)*_xlfn.NORM.S.INV(RAND())</f>
        <v>0.96059454947991196</v>
      </c>
      <c r="AT421" s="24">
        <f ca="1">SQRT(Inputs!$B$38)*M421+SQRT(1-Inputs!$B$38)*_xlfn.NORM.S.INV(RAND())</f>
        <v>0.3980329013112559</v>
      </c>
      <c r="AU421" s="15">
        <f ca="1">Inputs!$B$6*EXP($B$8-0.5*C$5^2+C$5*N421)</f>
        <v>4750.6956917498555</v>
      </c>
      <c r="AV421" s="15">
        <f t="shared" ca="1" si="219"/>
        <v>6668.3742052330153</v>
      </c>
      <c r="AW421" s="15">
        <f t="shared" ca="1" si="220"/>
        <v>8118.7899783789762</v>
      </c>
      <c r="AX421" s="15">
        <f t="shared" ca="1" si="221"/>
        <v>8894.2847612725855</v>
      </c>
      <c r="AY421" s="15">
        <f t="shared" ca="1" si="222"/>
        <v>12560.307848508986</v>
      </c>
      <c r="AZ421" s="15">
        <f t="shared" ca="1" si="223"/>
        <v>16299.80701316084</v>
      </c>
      <c r="BA421" s="15">
        <f t="shared" ca="1" si="224"/>
        <v>18655.723271604751</v>
      </c>
      <c r="BB421" s="15">
        <f t="shared" ca="1" si="225"/>
        <v>19432.860282140049</v>
      </c>
      <c r="BC421" s="15">
        <f t="shared" ca="1" si="226"/>
        <v>23481.259731760609</v>
      </c>
      <c r="BD421" s="15">
        <f t="shared" ca="1" si="227"/>
        <v>29983.438847099635</v>
      </c>
      <c r="BE421" s="15">
        <f t="shared" ca="1" si="228"/>
        <v>41730.82435584785</v>
      </c>
      <c r="BF421" s="15">
        <f ca="1">Inputs!$B$13*EXP($B$9-0.5*C$6^2+C$6*Y421)</f>
        <v>11933.454080561083</v>
      </c>
      <c r="BG421" s="15">
        <f t="shared" ca="1" si="229"/>
        <v>14644.035205454673</v>
      </c>
      <c r="BH421" s="15">
        <f t="shared" ca="1" si="230"/>
        <v>15557.941480546931</v>
      </c>
      <c r="BI421" s="15">
        <f t="shared" ca="1" si="231"/>
        <v>19889.056840748595</v>
      </c>
      <c r="BJ421" s="15">
        <f t="shared" ca="1" si="232"/>
        <v>31211.384390766812</v>
      </c>
      <c r="BK421" s="15">
        <f t="shared" ca="1" si="233"/>
        <v>36949.096738887936</v>
      </c>
      <c r="BL421" s="15">
        <f t="shared" ca="1" si="234"/>
        <v>35940.561037009276</v>
      </c>
      <c r="BM421" s="15">
        <f t="shared" ca="1" si="235"/>
        <v>33415.674137996022</v>
      </c>
      <c r="BN421" s="15">
        <f t="shared" ca="1" si="236"/>
        <v>45059.500637703335</v>
      </c>
      <c r="BO421" s="15">
        <f t="shared" ca="1" si="237"/>
        <v>57270.14884909321</v>
      </c>
      <c r="BP421" s="15">
        <f t="shared" ca="1" si="238"/>
        <v>70988.981684855258</v>
      </c>
      <c r="BQ421" s="15">
        <f ca="1">Inputs!$B$20*EXP($B$10-0.5*C$7^2+C$7*AJ421)</f>
        <v>4488.0167950200575</v>
      </c>
      <c r="BR421" s="15">
        <f t="shared" ca="1" si="239"/>
        <v>8341.5861762484892</v>
      </c>
      <c r="BS421" s="15">
        <f t="shared" ca="1" si="240"/>
        <v>9746.8259475889263</v>
      </c>
      <c r="BT421" s="15">
        <f t="shared" ca="1" si="241"/>
        <v>9562.3232291622771</v>
      </c>
      <c r="BU421" s="15">
        <f t="shared" ca="1" si="242"/>
        <v>16087.141437505183</v>
      </c>
      <c r="BV421" s="15">
        <f t="shared" ca="1" si="243"/>
        <v>24969.709428755566</v>
      </c>
      <c r="BW421" s="15">
        <f t="shared" ca="1" si="244"/>
        <v>26545.112576412943</v>
      </c>
      <c r="BX421" s="15">
        <f t="shared" ca="1" si="245"/>
        <v>34081.234873385853</v>
      </c>
      <c r="BY421" s="15">
        <f t="shared" ca="1" si="246"/>
        <v>48564.869150999955</v>
      </c>
      <c r="BZ421" s="15">
        <f t="shared" ca="1" si="247"/>
        <v>81304.616005122327</v>
      </c>
      <c r="CA421" s="15">
        <f t="shared" ca="1" si="248"/>
        <v>122578.88945924195</v>
      </c>
      <c r="CB421" s="15">
        <f ca="1">(AU421*DCF!C$10-DCF!C$5*MAX(AU421*DCF!C$10,0)-MAX(AU421-Inputs!$B$6,0)/Inputs!$B$10)*DCF!C$6</f>
        <v>1044.5826480802343</v>
      </c>
      <c r="CC421" s="15">
        <f ca="1">(AV421*DCF!D$10-DCF!D$5*MAX(AV421*DCF!D$10,0)-MAX(AV421-AU421,0)/Inputs!$B$10)*DCF!D$6</f>
        <v>1157.795319472453</v>
      </c>
      <c r="CD421" s="15">
        <f ca="1">(AW421*DCF!E$10-DCF!E$5*MAX(AW421*DCF!E$10,0)-MAX(AW421-AV421,0)/Inputs!$B$10)*DCF!E$6</f>
        <v>1547.805669485952</v>
      </c>
      <c r="CE421" s="15">
        <f ca="1">(AX421*DCF!F$10-DCF!F$5*MAX(AX421*DCF!F$10,0)-MAX(AX421-AW421,0)/Inputs!$B$10)*DCF!F$6</f>
        <v>1780.2469511637673</v>
      </c>
      <c r="CF421" s="15">
        <f ca="1">(AY421*DCF!G$10-DCF!G$5*MAX(AY421*DCF!G$10,0)-MAX(AY421-AX421,0)/Inputs!$B$10)*DCF!G$6</f>
        <v>1883.25093470252</v>
      </c>
      <c r="CG421" s="15">
        <f ca="1">(AZ421*DCF!H$10-DCF!H$5*MAX(AZ421*DCF!H$10,0)-MAX(AZ421-AY421,0)/Inputs!$B$10)*DCF!H$6</f>
        <v>2500.604107091503</v>
      </c>
      <c r="CH421" s="15">
        <f ca="1">(BA421*DCF!I$10-DCF!I$5*MAX(BA421*DCF!I$10,0)-MAX(BA421-AZ421,0)/Inputs!$B$10)*DCF!I$6</f>
        <v>3021.2672686323026</v>
      </c>
      <c r="CI421" s="15">
        <f ca="1">(BB421*DCF!J$10-DCF!J$5*MAX(BB421*DCF!J$10,0)-MAX(BB421-BA421,0)/Inputs!$B$10)*DCF!J$6</f>
        <v>3216.9616071976016</v>
      </c>
      <c r="CJ421" s="15">
        <f ca="1">(BC421*DCF!K$10-DCF!K$5*MAX(BC421*DCF!K$10,0)-MAX(BC421-BB421,0)/Inputs!$B$10)*DCF!K$6</f>
        <v>3213.3914106290013</v>
      </c>
      <c r="CK421" s="15">
        <f ca="1">(BD421*DCF!L$10-DCF!L$5*MAX(BD421*DCF!L$10,0)-MAX(BD421-BC421,0)/Inputs!$B$10)*DCF!L$6</f>
        <v>3681.2357031643032</v>
      </c>
      <c r="CL421" s="15">
        <f ca="1">(BE421*DCF!M$10-DCF!M$5*MAX(BE421*DCF!M$10,0)-MAX(BE421-BD421,0)/Inputs!$B$10)*DCF!M$6</f>
        <v>4485.4083462913113</v>
      </c>
      <c r="CM421" s="15">
        <f ca="1">(BF421*DCF!C$28-DCF!C$5*MAX(BF421*DCF!C$28,0)-MAX(BF421-Inputs!$B$13,0)/Inputs!$B$17)*DCF!C$6</f>
        <v>3515.8100580875798</v>
      </c>
      <c r="CN421" s="15">
        <f ca="1">(BG421*DCF!D$28-DCF!D$5*MAX(BG421*DCF!D$28,0)-MAX(BG421-BF421,0)/Inputs!$B$17)*DCF!D$6</f>
        <v>3734.7148821945643</v>
      </c>
      <c r="CO421" s="15">
        <f ca="1">(BH421*DCF!E$28-DCF!E$5*MAX(BH421*DCF!E$28,0)-MAX(BH421-BG421,0)/Inputs!$B$17)*DCF!E$6</f>
        <v>4226.1677117961608</v>
      </c>
      <c r="CP421" s="15">
        <f ca="1">(BI421*DCF!F$28-DCF!F$5*MAX(BI421*DCF!F$28,0)-MAX(BI421-BH421,0)/Inputs!$B$17)*DCF!F$6</f>
        <v>4610.8070275269793</v>
      </c>
      <c r="CQ421" s="15">
        <f ca="1">(BJ421*DCF!G$28-DCF!G$5*MAX(BJ421*DCF!G$28,0)-MAX(BJ421-BI421,0)/Inputs!$B$17)*DCF!G$6</f>
        <v>6193.7268373012794</v>
      </c>
      <c r="CR421" s="15">
        <f ca="1">(BK421*DCF!H$28-DCF!H$5*MAX(BK421*DCF!H$28,0)-MAX(BK421-BJ421,0)/Inputs!$B$17)*DCF!H$6</f>
        <v>8246.4397945521287</v>
      </c>
      <c r="CS421" s="15">
        <f ca="1">(BL421*DCF!I$28-DCF!I$5*MAX(BL421*DCF!I$28,0)-MAX(BL421-BK421,0)/Inputs!$B$17)*DCF!I$6</f>
        <v>8451.532082857424</v>
      </c>
      <c r="CT421" s="15">
        <f ca="1">(BM421*DCF!J$28-DCF!J$5*MAX(BM421*DCF!J$28,0)-MAX(BM421-BL421,0)/Inputs!$B$17)*DCF!J$6</f>
        <v>7454.4693824674596</v>
      </c>
      <c r="CU421" s="15">
        <f ca="1">(BN421*DCF!K$28-DCF!K$5*MAX(BN421*DCF!K$28,0)-MAX(BN421-BM421,0)/Inputs!$B$17)*DCF!K$6</f>
        <v>8089.5973708466245</v>
      </c>
      <c r="CV421" s="15">
        <f ca="1">(BO421*DCF!L$28-DCF!L$5*MAX(BO421*DCF!L$28,0)-MAX(BO421-BN421,0)/Inputs!$B$17)*DCF!L$6</f>
        <v>10044.94158237898</v>
      </c>
      <c r="CW421" s="15">
        <f ca="1">(BP421*DCF!M$28-DCF!M$5*MAX(BP421*DCF!M$28,0)-MAX(BP421-BO421,0)/Inputs!$B$17)*DCF!M$6</f>
        <v>11922.61446651707</v>
      </c>
      <c r="CX421" s="15">
        <f ca="1">(BQ421*DCF!C$46-DCF!C$5*MAX(BQ421*DCF!C$46,0)-MAX(BQ421-Inputs!$B$20,0)/Inputs!$B$24)*DCF!C$6</f>
        <v>-1630.9585184896473</v>
      </c>
      <c r="CY421" s="15">
        <f ca="1">(BR421*DCF!D$46-DCF!D$5*MAX(BR421*DCF!D$46,0)-MAX(BR421-BQ421,0)/Inputs!$B$24)*DCF!D$6</f>
        <v>-3068.0002994214392</v>
      </c>
      <c r="CZ421" s="15">
        <f ca="1">(BS421*DCF!E$46-DCF!E$5*MAX(BS421*DCF!E$46,0)-MAX(BS421-BR421,0)/Inputs!$B$24)*DCF!E$6</f>
        <v>-1706.4859710229734</v>
      </c>
      <c r="DA421" s="15">
        <f ca="1">(BT421*DCF!F$46-DCF!F$5*MAX(BT421*DCF!F$46,0)-MAX(BT421-BS421,0)/Inputs!$B$24)*DCF!F$6</f>
        <v>-696.3888351669317</v>
      </c>
      <c r="DB421" s="15">
        <f ca="1">(BU421*DCF!G$46-DCF!G$5*MAX(BU421*DCF!G$46,0)-MAX(BU421-BT421,0)/Inputs!$B$24)*DCF!G$6</f>
        <v>-2735.9595842667504</v>
      </c>
      <c r="DC421" s="15">
        <f ca="1">(BV421*DCF!H$46-DCF!H$5*MAX(BV421*DCF!H$46,0)-MAX(BV421-BU421,0)/Inputs!$B$24)*DCF!H$6</f>
        <v>-2760.2035788840085</v>
      </c>
      <c r="DD421" s="15">
        <f ca="1">(BW421*DCF!I$46-DCF!I$5*MAX(BW421*DCF!I$46,0)-MAX(BW421-BV421,0)/Inputs!$B$24)*DCF!I$6</f>
        <v>160.83236473360438</v>
      </c>
      <c r="DE421" s="15">
        <f ca="1">(BX421*DCF!J$46-DCF!J$5*MAX(BX421*DCF!J$46,0)-MAX(BX421-BW421,0)/Inputs!$B$24)*DCF!J$6</f>
        <v>-568.8429809918573</v>
      </c>
      <c r="DF421" s="15">
        <f ca="1">(BY421*DCF!K$46-DCF!K$5*MAX(BY421*DCF!K$46,0)-MAX(BY421-BX421,0)/Inputs!$B$24)*DCF!K$6</f>
        <v>-773.91733787833027</v>
      </c>
      <c r="DG421" s="15">
        <f ca="1">(BZ421*DCF!L$46-DCF!L$5*MAX(BZ421*DCF!L$46,0)-MAX(BZ421-BY421,0)/Inputs!$B$24)*DCF!L$6</f>
        <v>-1788.9012335876555</v>
      </c>
      <c r="DH421" s="15">
        <f ca="1">(CA421*DCF!M$46-DCF!M$5*MAX(CA421*DCF!M$46,0)-MAX(CA421-BZ421,0)/Inputs!$B$24)*DCF!M$6</f>
        <v>981.06103875554584</v>
      </c>
      <c r="DI421" s="15">
        <f ca="1">SUM(CB421:CL421)+BE421*DCF!M$10*(1+Inputs!$B$30)*(1-Inputs!$B$33)*(1-Inputs!$B$30/Inputs!$B$31)/(Inputs!$B$29-Inputs!$B$30)*DCF!M$6</f>
        <v>143669.98598125915</v>
      </c>
      <c r="DJ421" s="15">
        <f ca="1">SUM(CM421:CW421)+BP421*DCF!M$28*(1+Inputs!$B$30)*(1-Inputs!$B$33)*(1-Inputs!$B$30/Inputs!$B$31)/(Inputs!$B$29-Inputs!$B$30)*DCF!M$6</f>
        <v>339908.5208779301</v>
      </c>
      <c r="DK421" s="15">
        <f ca="1">SUM(CX421:DH421)+CA421*DCF!M$46*(1+Inputs!$B$30)*(1-Inputs!$B$33)*(1-Inputs!$B$30/Inputs!$B$31)/(Inputs!$B$29-Inputs!$B$30)*DCF!M$6</f>
        <v>174933.7185654885</v>
      </c>
      <c r="DM421" s="15">
        <f ca="1">DI421+DJ421+DK421+Inputs!$B$34+Inputs!$B$36-Inputs!$B$35</f>
        <v>735363.22542467772</v>
      </c>
    </row>
    <row r="422" spans="1:117" x14ac:dyDescent="0.75">
      <c r="A422" s="11">
        <v>409</v>
      </c>
      <c r="C422" s="24">
        <f t="shared" ca="1" si="250"/>
        <v>-0.80182370670816561</v>
      </c>
      <c r="D422" s="24">
        <f t="shared" ca="1" si="250"/>
        <v>1.1067209805686831</v>
      </c>
      <c r="E422" s="24">
        <f t="shared" ca="1" si="250"/>
        <v>0.82929714799194831</v>
      </c>
      <c r="F422" s="24">
        <f t="shared" ca="1" si="250"/>
        <v>1.224756835114027</v>
      </c>
      <c r="G422" s="24">
        <f t="shared" ca="1" si="250"/>
        <v>-0.25201082341274861</v>
      </c>
      <c r="H422" s="24">
        <f t="shared" ca="1" si="250"/>
        <v>-8.7628811868238551E-2</v>
      </c>
      <c r="I422" s="24">
        <f t="shared" ca="1" si="250"/>
        <v>1.1511037436289824</v>
      </c>
      <c r="J422" s="24">
        <f t="shared" ca="1" si="250"/>
        <v>0.14649920665279573</v>
      </c>
      <c r="K422" s="24">
        <f t="shared" ca="1" si="250"/>
        <v>-1.8420219069784902</v>
      </c>
      <c r="L422" s="24">
        <f t="shared" ca="1" si="250"/>
        <v>-0.21679547367056964</v>
      </c>
      <c r="M422" s="24">
        <f t="shared" ca="1" si="250"/>
        <v>1.5052904933389359</v>
      </c>
      <c r="N422" s="24">
        <f ca="1">SQRT(Inputs!$B$38)*C422+SQRT(1-Inputs!$B$38)*_xlfn.NORM.S.INV(RAND())</f>
        <v>0.89657768774772295</v>
      </c>
      <c r="O422" s="24">
        <f ca="1">SQRT(Inputs!$B$38)*D422+SQRT(1-Inputs!$B$38)*_xlfn.NORM.S.INV(RAND())</f>
        <v>0.38548124774272041</v>
      </c>
      <c r="P422" s="24">
        <f ca="1">SQRT(Inputs!$B$38)*E422+SQRT(1-Inputs!$B$38)*_xlfn.NORM.S.INV(RAND())</f>
        <v>0.57078471130618513</v>
      </c>
      <c r="Q422" s="24">
        <f ca="1">SQRT(Inputs!$B$38)*F422+SQRT(1-Inputs!$B$38)*_xlfn.NORM.S.INV(RAND())</f>
        <v>0.44800090099210454</v>
      </c>
      <c r="R422" s="24">
        <f ca="1">SQRT(Inputs!$B$38)*G422+SQRT(1-Inputs!$B$38)*_xlfn.NORM.S.INV(RAND())</f>
        <v>-0.40152881555827336</v>
      </c>
      <c r="S422" s="24">
        <f ca="1">SQRT(Inputs!$B$38)*H422+SQRT(1-Inputs!$B$38)*_xlfn.NORM.S.INV(RAND())</f>
        <v>-0.35042748293310877</v>
      </c>
      <c r="T422" s="24">
        <f ca="1">SQRT(Inputs!$B$38)*I422+SQRT(1-Inputs!$B$38)*_xlfn.NORM.S.INV(RAND())</f>
        <v>0.20523993896090104</v>
      </c>
      <c r="U422" s="24">
        <f ca="1">SQRT(Inputs!$B$38)*J422+SQRT(1-Inputs!$B$38)*_xlfn.NORM.S.INV(RAND())</f>
        <v>-0.59937207939229176</v>
      </c>
      <c r="V422" s="24">
        <f ca="1">SQRT(Inputs!$B$38)*K422+SQRT(1-Inputs!$B$38)*_xlfn.NORM.S.INV(RAND())</f>
        <v>-2.4908574976962843</v>
      </c>
      <c r="W422" s="24">
        <f ca="1">SQRT(Inputs!$B$38)*L422+SQRT(1-Inputs!$B$38)*_xlfn.NORM.S.INV(RAND())</f>
        <v>1.1306161878087622</v>
      </c>
      <c r="X422" s="24">
        <f ca="1">SQRT(Inputs!$B$38)*M422+SQRT(1-Inputs!$B$38)*_xlfn.NORM.S.INV(RAND())</f>
        <v>-0.20630098753250525</v>
      </c>
      <c r="Y422" s="24">
        <f ca="1">SQRT(Inputs!$B$38)*C422+SQRT(1-Inputs!$B$38)*_xlfn.NORM.S.INV(RAND())</f>
        <v>-0.87219669000902589</v>
      </c>
      <c r="Z422" s="24">
        <f ca="1">SQRT(Inputs!$B$38)*D422+SQRT(1-Inputs!$B$38)*_xlfn.NORM.S.INV(RAND())</f>
        <v>0.33490545797007903</v>
      </c>
      <c r="AA422" s="24">
        <f ca="1">SQRT(Inputs!$B$38)*E422+SQRT(1-Inputs!$B$38)*_xlfn.NORM.S.INV(RAND())</f>
        <v>-1.1812400393445777</v>
      </c>
      <c r="AB422" s="24">
        <f ca="1">SQRT(Inputs!$B$38)*F422+SQRT(1-Inputs!$B$38)*_xlfn.NORM.S.INV(RAND())</f>
        <v>0.31973062856527568</v>
      </c>
      <c r="AC422" s="24">
        <f ca="1">SQRT(Inputs!$B$38)*G422+SQRT(1-Inputs!$B$38)*_xlfn.NORM.S.INV(RAND())</f>
        <v>-1.7437062490417967</v>
      </c>
      <c r="AD422" s="24">
        <f ca="1">SQRT(Inputs!$B$38)*H422+SQRT(1-Inputs!$B$38)*_xlfn.NORM.S.INV(RAND())</f>
        <v>-1.0010962904012464</v>
      </c>
      <c r="AE422" s="24">
        <f ca="1">SQRT(Inputs!$B$38)*I422+SQRT(1-Inputs!$B$38)*_xlfn.NORM.S.INV(RAND())</f>
        <v>0.62364359680097747</v>
      </c>
      <c r="AF422" s="24">
        <f ca="1">SQRT(Inputs!$B$38)*J422+SQRT(1-Inputs!$B$38)*_xlfn.NORM.S.INV(RAND())</f>
        <v>-1.2234791998682386</v>
      </c>
      <c r="AG422" s="24">
        <f ca="1">SQRT(Inputs!$B$38)*K422+SQRT(1-Inputs!$B$38)*_xlfn.NORM.S.INV(RAND())</f>
        <v>-1.2216179623063115</v>
      </c>
      <c r="AH422" s="24">
        <f ca="1">SQRT(Inputs!$B$38)*L422+SQRT(1-Inputs!$B$38)*_xlfn.NORM.S.INV(RAND())</f>
        <v>-0.21128425274309082</v>
      </c>
      <c r="AI422" s="24">
        <f ca="1">SQRT(Inputs!$B$38)*M422+SQRT(1-Inputs!$B$38)*_xlfn.NORM.S.INV(RAND())</f>
        <v>2.179337335208261</v>
      </c>
      <c r="AJ422" s="24">
        <f ca="1">SQRT(Inputs!$B$38)*C422+SQRT(1-Inputs!$B$38)*_xlfn.NORM.S.INV(RAND())</f>
        <v>-0.96447179462839228</v>
      </c>
      <c r="AK422" s="24">
        <f ca="1">SQRT(Inputs!$B$38)*D422+SQRT(1-Inputs!$B$38)*_xlfn.NORM.S.INV(RAND())</f>
        <v>1.1214598362795518</v>
      </c>
      <c r="AL422" s="24">
        <f ca="1">SQRT(Inputs!$B$38)*E422+SQRT(1-Inputs!$B$38)*_xlfn.NORM.S.INV(RAND())</f>
        <v>-0.61677517590642972</v>
      </c>
      <c r="AM422" s="24">
        <f ca="1">SQRT(Inputs!$B$38)*F422+SQRT(1-Inputs!$B$38)*_xlfn.NORM.S.INV(RAND())</f>
        <v>1.7277999661216907</v>
      </c>
      <c r="AN422" s="24">
        <f ca="1">SQRT(Inputs!$B$38)*G422+SQRT(1-Inputs!$B$38)*_xlfn.NORM.S.INV(RAND())</f>
        <v>-0.10919498516610371</v>
      </c>
      <c r="AO422" s="24">
        <f ca="1">SQRT(Inputs!$B$38)*H422+SQRT(1-Inputs!$B$38)*_xlfn.NORM.S.INV(RAND())</f>
        <v>0.44081306503727929</v>
      </c>
      <c r="AP422" s="24">
        <f ca="1">SQRT(Inputs!$B$38)*I422+SQRT(1-Inputs!$B$38)*_xlfn.NORM.S.INV(RAND())</f>
        <v>-0.39513857025940391</v>
      </c>
      <c r="AQ422" s="24">
        <f ca="1">SQRT(Inputs!$B$38)*J422+SQRT(1-Inputs!$B$38)*_xlfn.NORM.S.INV(RAND())</f>
        <v>-0.61294016736369705</v>
      </c>
      <c r="AR422" s="24">
        <f ca="1">SQRT(Inputs!$B$38)*K422+SQRT(1-Inputs!$B$38)*_xlfn.NORM.S.INV(RAND())</f>
        <v>-0.65123483901107959</v>
      </c>
      <c r="AS422" s="24">
        <f ca="1">SQRT(Inputs!$B$38)*L422+SQRT(1-Inputs!$B$38)*_xlfn.NORM.S.INV(RAND())</f>
        <v>-0.90981394467713272</v>
      </c>
      <c r="AT422" s="24">
        <f ca="1">SQRT(Inputs!$B$38)*M422+SQRT(1-Inputs!$B$38)*_xlfn.NORM.S.INV(RAND())</f>
        <v>-0.64193528931646515</v>
      </c>
      <c r="AU422" s="15">
        <f ca="1">Inputs!$B$6*EXP($B$8-0.5*C$5^2+C$5*N422)</f>
        <v>5737.301195554357</v>
      </c>
      <c r="AV422" s="15">
        <f t="shared" ca="1" si="219"/>
        <v>7390.9027605078027</v>
      </c>
      <c r="AW422" s="15">
        <f t="shared" ca="1" si="220"/>
        <v>9733.1113728962118</v>
      </c>
      <c r="AX422" s="15">
        <f t="shared" ca="1" si="221"/>
        <v>12567.217517513074</v>
      </c>
      <c r="AY422" s="15">
        <f t="shared" ca="1" si="222"/>
        <v>14654.834622102473</v>
      </c>
      <c r="AZ422" s="15">
        <f t="shared" ca="1" si="223"/>
        <v>17244.795044076032</v>
      </c>
      <c r="BA422" s="15">
        <f t="shared" ca="1" si="224"/>
        <v>21561.427881347874</v>
      </c>
      <c r="BB422" s="15">
        <f t="shared" ca="1" si="225"/>
        <v>24859.207227165243</v>
      </c>
      <c r="BC422" s="15">
        <f t="shared" ca="1" si="226"/>
        <v>23939.242932753528</v>
      </c>
      <c r="BD422" s="15">
        <f t="shared" ca="1" si="227"/>
        <v>32599.189429342758</v>
      </c>
      <c r="BE422" s="15">
        <f t="shared" ca="1" si="228"/>
        <v>39202.547813633551</v>
      </c>
      <c r="BF422" s="15">
        <f ca="1">Inputs!$B$13*EXP($B$9-0.5*C$6^2+C$6*Y422)</f>
        <v>11634.827525048124</v>
      </c>
      <c r="BG422" s="15">
        <f t="shared" ca="1" si="229"/>
        <v>15063.07586629865</v>
      </c>
      <c r="BH422" s="15">
        <f t="shared" ca="1" si="230"/>
        <v>15129.816185285907</v>
      </c>
      <c r="BI422" s="15">
        <f t="shared" ca="1" si="231"/>
        <v>19455.449653113195</v>
      </c>
      <c r="BJ422" s="15">
        <f t="shared" ca="1" si="232"/>
        <v>18550.253532303414</v>
      </c>
      <c r="BK422" s="15">
        <f t="shared" ca="1" si="233"/>
        <v>19866.126001786346</v>
      </c>
      <c r="BL422" s="15">
        <f t="shared" ca="1" si="234"/>
        <v>26457.263679046591</v>
      </c>
      <c r="BM422" s="15">
        <f t="shared" ca="1" si="235"/>
        <v>27936.031372378769</v>
      </c>
      <c r="BN422" s="15">
        <f t="shared" ca="1" si="236"/>
        <v>29678.889735845994</v>
      </c>
      <c r="BO422" s="15">
        <f t="shared" ca="1" si="237"/>
        <v>35630.893430142663</v>
      </c>
      <c r="BP422" s="15">
        <f t="shared" ca="1" si="238"/>
        <v>56137.201449927052</v>
      </c>
      <c r="BQ422" s="15">
        <f ca="1">Inputs!$B$20*EXP($B$10-0.5*C$7^2+C$7*AJ422)</f>
        <v>3046.8002994983162</v>
      </c>
      <c r="BR422" s="15">
        <f t="shared" ca="1" si="239"/>
        <v>5902.7993474578125</v>
      </c>
      <c r="BS422" s="15">
        <f t="shared" ca="1" si="240"/>
        <v>6771.0378346400985</v>
      </c>
      <c r="BT422" s="15">
        <f t="shared" ca="1" si="241"/>
        <v>14689.206309830513</v>
      </c>
      <c r="BU422" s="15">
        <f t="shared" ca="1" si="242"/>
        <v>19826.63841279002</v>
      </c>
      <c r="BV422" s="15">
        <f t="shared" ca="1" si="243"/>
        <v>30464.78069129353</v>
      </c>
      <c r="BW422" s="15">
        <f t="shared" ca="1" si="244"/>
        <v>39101.188238696341</v>
      </c>
      <c r="BX422" s="15">
        <f t="shared" ca="1" si="245"/>
        <v>48365.624407372932</v>
      </c>
      <c r="BY422" s="15">
        <f t="shared" ca="1" si="246"/>
        <v>59829.53725554642</v>
      </c>
      <c r="BZ422" s="15">
        <f t="shared" ca="1" si="247"/>
        <v>71019.7148843576</v>
      </c>
      <c r="CA422" s="15">
        <f t="shared" ca="1" si="248"/>
        <v>89006.230261685399</v>
      </c>
      <c r="CB422" s="15">
        <f ca="1">(AU422*DCF!C$10-DCF!C$5*MAX(AU422*DCF!C$10,0)-MAX(AU422-Inputs!$B$6,0)/Inputs!$B$10)*DCF!C$6</f>
        <v>1037.5479749847318</v>
      </c>
      <c r="CC422" s="15">
        <f ca="1">(AV422*DCF!D$10-DCF!D$5*MAX(AV422*DCF!D$10,0)-MAX(AV422-AU422,0)/Inputs!$B$10)*DCF!D$6</f>
        <v>1398.2950123646467</v>
      </c>
      <c r="CD422" s="15">
        <f ca="1">(AW422*DCF!E$10-DCF!E$5*MAX(AW422*DCF!E$10,0)-MAX(AW422-AV422,0)/Inputs!$B$10)*DCF!E$6</f>
        <v>1719.6581036114319</v>
      </c>
      <c r="CE422" s="15">
        <f ca="1">(AX422*DCF!F$10-DCF!F$5*MAX(AX422*DCF!F$10,0)-MAX(AX422-AW422,0)/Inputs!$B$10)*DCF!F$6</f>
        <v>2153.6963329466457</v>
      </c>
      <c r="CF422" s="15">
        <f ca="1">(AY422*DCF!G$10-DCF!G$5*MAX(AY422*DCF!G$10,0)-MAX(AY422-AX422,0)/Inputs!$B$10)*DCF!G$6</f>
        <v>2618.2038206725924</v>
      </c>
      <c r="CG422" s="15">
        <f ca="1">(AZ422*DCF!H$10-DCF!H$5*MAX(AZ422*DCF!H$10,0)-MAX(AZ422-AY422,0)/Inputs!$B$10)*DCF!H$6</f>
        <v>2888.1954230859906</v>
      </c>
      <c r="CH422" s="15">
        <f ca="1">(BA422*DCF!I$10-DCF!I$5*MAX(BA422*DCF!I$10,0)-MAX(BA422-AZ422,0)/Inputs!$B$10)*DCF!I$6</f>
        <v>3230.4072841796328</v>
      </c>
      <c r="CI422" s="15">
        <f ca="1">(BB422*DCF!J$10-DCF!J$5*MAX(BB422*DCF!J$10,0)-MAX(BB422-BA422,0)/Inputs!$B$10)*DCF!J$6</f>
        <v>3766.1735247884612</v>
      </c>
      <c r="CJ422" s="15">
        <f ca="1">(BC422*DCF!K$10-DCF!K$5*MAX(BC422*DCF!K$10,0)-MAX(BC422-BB422,0)/Inputs!$B$10)*DCF!K$6</f>
        <v>3853.8336457220616</v>
      </c>
      <c r="CK422" s="15">
        <f ca="1">(BD422*DCF!L$10-DCF!L$5*MAX(BD422*DCF!L$10,0)-MAX(BD422-BC422,0)/Inputs!$B$10)*DCF!L$6</f>
        <v>3796.7063722981375</v>
      </c>
      <c r="CL422" s="15">
        <f ca="1">(BE422*DCF!M$10-DCF!M$5*MAX(BE422*DCF!M$10,0)-MAX(BE422-BD422,0)/Inputs!$B$10)*DCF!M$6</f>
        <v>4743.1448288069114</v>
      </c>
      <c r="CM422" s="15">
        <f ca="1">(BF422*DCF!C$28-DCF!C$5*MAX(BF422*DCF!C$28,0)-MAX(BF422-Inputs!$B$13,0)/Inputs!$B$17)*DCF!C$6</f>
        <v>3493.6380637191451</v>
      </c>
      <c r="CN422" s="15">
        <f ca="1">(BG422*DCF!D$28-DCF!D$5*MAX(BG422*DCF!D$28,0)-MAX(BG422-BF422,0)/Inputs!$B$17)*DCF!D$6</f>
        <v>3705.0206994670862</v>
      </c>
      <c r="CO422" s="15">
        <f ca="1">(BH422*DCF!E$28-DCF!E$5*MAX(BH422*DCF!E$28,0)-MAX(BH422-BG422,0)/Inputs!$B$17)*DCF!E$6</f>
        <v>4271.8797536827351</v>
      </c>
      <c r="CP422" s="15">
        <f ca="1">(BI422*DCF!F$28-DCF!F$5*MAX(BI422*DCF!F$28,0)-MAX(BI422-BH422,0)/Inputs!$B$17)*DCF!F$6</f>
        <v>4494.0921628259402</v>
      </c>
      <c r="CQ422" s="15">
        <f ca="1">(BJ422*DCF!G$28-DCF!G$5*MAX(BJ422*DCF!G$28,0)-MAX(BJ422-BI422,0)/Inputs!$B$17)*DCF!G$6</f>
        <v>4813.0040193241166</v>
      </c>
      <c r="CR422" s="15">
        <f ca="1">(BK422*DCF!H$28-DCF!H$5*MAX(BK422*DCF!H$28,0)-MAX(BK422-BJ422,0)/Inputs!$B$17)*DCF!H$6</f>
        <v>4708.6624841063367</v>
      </c>
      <c r="CS422" s="15">
        <f ca="1">(BL422*DCF!I$28-DCF!I$5*MAX(BL422*DCF!I$28,0)-MAX(BL422-BK422,0)/Inputs!$B$17)*DCF!I$6</f>
        <v>5275.4755847328606</v>
      </c>
      <c r="CT422" s="15">
        <f ca="1">(BM422*DCF!J$28-DCF!J$5*MAX(BM422*DCF!J$28,0)-MAX(BM422-BL422,0)/Inputs!$B$17)*DCF!J$6</f>
        <v>6035.9816290851268</v>
      </c>
      <c r="CU422" s="15">
        <f ca="1">(BN422*DCF!K$28-DCF!K$5*MAX(BN422*DCF!K$28,0)-MAX(BN422-BM422,0)/Inputs!$B$17)*DCF!K$6</f>
        <v>6054.2069514393124</v>
      </c>
      <c r="CV422" s="15">
        <f ca="1">(BO422*DCF!L$28-DCF!L$5*MAX(BO422*DCF!L$28,0)-MAX(BO422-BN422,0)/Inputs!$B$17)*DCF!L$6</f>
        <v>6435.6319843714209</v>
      </c>
      <c r="CW422" s="15">
        <f ca="1">(BP422*DCF!M$28-DCF!M$5*MAX(BP422*DCF!M$28,0)-MAX(BP422-BO422,0)/Inputs!$B$17)*DCF!M$6</f>
        <v>8418.7615401744097</v>
      </c>
      <c r="CX422" s="15">
        <f ca="1">(BQ422*DCF!C$46-DCF!C$5*MAX(BQ422*DCF!C$46,0)-MAX(BQ422-Inputs!$B$20,0)/Inputs!$B$24)*DCF!C$6</f>
        <v>-703.64902990723238</v>
      </c>
      <c r="CY422" s="15">
        <f ca="1">(BR422*DCF!D$46-DCF!D$5*MAX(BR422*DCF!D$46,0)-MAX(BR422-BQ422,0)/Inputs!$B$24)*DCF!D$6</f>
        <v>-2226.1012803706335</v>
      </c>
      <c r="CZ422" s="15">
        <f ca="1">(BS422*DCF!E$46-DCF!E$5*MAX(BS422*DCF!E$46,0)-MAX(BS422-BR422,0)/Inputs!$B$24)*DCF!E$6</f>
        <v>-1142.9227226273249</v>
      </c>
      <c r="DA422" s="15">
        <f ca="1">(BT422*DCF!F$46-DCF!F$5*MAX(BT422*DCF!F$46,0)-MAX(BT422-BS422,0)/Inputs!$B$24)*DCF!F$6</f>
        <v>-3953.0163299455853</v>
      </c>
      <c r="DB422" s="15">
        <f ca="1">(BU422*DCF!G$46-DCF!G$5*MAX(BU422*DCF!G$46,0)-MAX(BU422-BT422,0)/Inputs!$B$24)*DCF!G$6</f>
        <v>-2395.0595997229043</v>
      </c>
      <c r="DC422" s="15">
        <f ca="1">(BV422*DCF!H$46-DCF!H$5*MAX(BV422*DCF!H$46,0)-MAX(BV422-BU422,0)/Inputs!$B$24)*DCF!H$6</f>
        <v>-3305.7375320657948</v>
      </c>
      <c r="DD422" s="15">
        <f ca="1">(BW422*DCF!I$46-DCF!I$5*MAX(BW422*DCF!I$46,0)-MAX(BW422-BV422,0)/Inputs!$B$24)*DCF!I$6</f>
        <v>-1576.1214058298042</v>
      </c>
      <c r="DE422" s="15">
        <f ca="1">(BX422*DCF!J$46-DCF!J$5*MAX(BX422*DCF!J$46,0)-MAX(BX422-BW422,0)/Inputs!$B$24)*DCF!J$6</f>
        <v>-427.9729548321074</v>
      </c>
      <c r="DF422" s="15">
        <f ca="1">(BY422*DCF!K$46-DCF!K$5*MAX(BY422*DCF!K$46,0)-MAX(BY422-BX422,0)/Inputs!$B$24)*DCF!K$6</f>
        <v>609.30936035483944</v>
      </c>
      <c r="DG422" s="15">
        <f ca="1">(BZ422*DCF!L$46-DCF!L$5*MAX(BZ422*DCF!L$46,0)-MAX(BZ422-BY422,0)/Inputs!$B$24)*DCF!L$6</f>
        <v>2376.8904272074037</v>
      </c>
      <c r="DH422" s="15">
        <f ca="1">(CA422*DCF!M$46-DCF!M$5*MAX(CA422*DCF!M$46,0)-MAX(CA422-BZ422,0)/Inputs!$B$24)*DCF!M$6</f>
        <v>3217.5465252965173</v>
      </c>
      <c r="DI422" s="15">
        <f ca="1">SUM(CB422:CL422)+BE422*DCF!M$10*(1+Inputs!$B$30)*(1-Inputs!$B$33)*(1-Inputs!$B$30/Inputs!$B$31)/(Inputs!$B$29-Inputs!$B$30)*DCF!M$6</f>
        <v>140307.07128883095</v>
      </c>
      <c r="DJ422" s="15">
        <f ca="1">SUM(CM422:CW422)+BP422*DCF!M$28*(1+Inputs!$B$30)*(1-Inputs!$B$33)*(1-Inputs!$B$30/Inputs!$B$31)/(Inputs!$B$29-Inputs!$B$30)*DCF!M$6</f>
        <v>266013.78683664277</v>
      </c>
      <c r="DK422" s="15">
        <f ca="1">SUM(CX422:DH422)+CA422*DCF!M$46*(1+Inputs!$B$30)*(1-Inputs!$B$33)*(1-Inputs!$B$30/Inputs!$B$31)/(Inputs!$B$29-Inputs!$B$30)*DCF!M$6</f>
        <v>128087.34090412316</v>
      </c>
      <c r="DM422" s="15">
        <f ca="1">DI422+DJ422+DK422+Inputs!$B$34+Inputs!$B$36-Inputs!$B$35</f>
        <v>611259.19902959687</v>
      </c>
    </row>
    <row r="423" spans="1:117" x14ac:dyDescent="0.75">
      <c r="A423" s="11">
        <v>410</v>
      </c>
      <c r="C423" s="24">
        <f t="shared" ca="1" si="250"/>
        <v>0.81725684777033936</v>
      </c>
      <c r="D423" s="24">
        <f t="shared" ca="1" si="250"/>
        <v>0.58041229094063507</v>
      </c>
      <c r="E423" s="24">
        <f t="shared" ca="1" si="250"/>
        <v>0.34705253972145095</v>
      </c>
      <c r="F423" s="24">
        <f t="shared" ca="1" si="250"/>
        <v>-1.6752000937068132</v>
      </c>
      <c r="G423" s="24">
        <f t="shared" ca="1" si="250"/>
        <v>-0.60687524551819239</v>
      </c>
      <c r="H423" s="24">
        <f t="shared" ca="1" si="250"/>
        <v>0.65097962971810652</v>
      </c>
      <c r="I423" s="24">
        <f t="shared" ca="1" si="250"/>
        <v>-0.24965271612183618</v>
      </c>
      <c r="J423" s="24">
        <f t="shared" ca="1" si="250"/>
        <v>0.33363069682537255</v>
      </c>
      <c r="K423" s="24">
        <f t="shared" ca="1" si="250"/>
        <v>-0.48388073657840242</v>
      </c>
      <c r="L423" s="24">
        <f t="shared" ca="1" si="250"/>
        <v>0.94037245296398053</v>
      </c>
      <c r="M423" s="24">
        <f t="shared" ca="1" si="250"/>
        <v>0.28131924507082257</v>
      </c>
      <c r="N423" s="24">
        <f ca="1">SQRT(Inputs!$B$38)*C423+SQRT(1-Inputs!$B$38)*_xlfn.NORM.S.INV(RAND())</f>
        <v>0.47578933332819534</v>
      </c>
      <c r="O423" s="24">
        <f ca="1">SQRT(Inputs!$B$38)*D423+SQRT(1-Inputs!$B$38)*_xlfn.NORM.S.INV(RAND())</f>
        <v>0.40234978336609911</v>
      </c>
      <c r="P423" s="24">
        <f ca="1">SQRT(Inputs!$B$38)*E423+SQRT(1-Inputs!$B$38)*_xlfn.NORM.S.INV(RAND())</f>
        <v>0.12908505708164186</v>
      </c>
      <c r="Q423" s="24">
        <f ca="1">SQRT(Inputs!$B$38)*F423+SQRT(1-Inputs!$B$38)*_xlfn.NORM.S.INV(RAND())</f>
        <v>-1.7841570383067631</v>
      </c>
      <c r="R423" s="24">
        <f ca="1">SQRT(Inputs!$B$38)*G423+SQRT(1-Inputs!$B$38)*_xlfn.NORM.S.INV(RAND())</f>
        <v>-0.47934500895042498</v>
      </c>
      <c r="S423" s="24">
        <f ca="1">SQRT(Inputs!$B$38)*H423+SQRT(1-Inputs!$B$38)*_xlfn.NORM.S.INV(RAND())</f>
        <v>0.77574376600063677</v>
      </c>
      <c r="T423" s="24">
        <f ca="1">SQRT(Inputs!$B$38)*I423+SQRT(1-Inputs!$B$38)*_xlfn.NORM.S.INV(RAND())</f>
        <v>-2.142470641288682</v>
      </c>
      <c r="U423" s="24">
        <f ca="1">SQRT(Inputs!$B$38)*J423+SQRT(1-Inputs!$B$38)*_xlfn.NORM.S.INV(RAND())</f>
        <v>0.82326733699771748</v>
      </c>
      <c r="V423" s="24">
        <f ca="1">SQRT(Inputs!$B$38)*K423+SQRT(1-Inputs!$B$38)*_xlfn.NORM.S.INV(RAND())</f>
        <v>0.15627794288028996</v>
      </c>
      <c r="W423" s="24">
        <f ca="1">SQRT(Inputs!$B$38)*L423+SQRT(1-Inputs!$B$38)*_xlfn.NORM.S.INV(RAND())</f>
        <v>0.17092673986362067</v>
      </c>
      <c r="X423" s="24">
        <f ca="1">SQRT(Inputs!$B$38)*M423+SQRT(1-Inputs!$B$38)*_xlfn.NORM.S.INV(RAND())</f>
        <v>-1.0256886064111055</v>
      </c>
      <c r="Y423" s="24">
        <f ca="1">SQRT(Inputs!$B$38)*C423+SQRT(1-Inputs!$B$38)*_xlfn.NORM.S.INV(RAND())</f>
        <v>1.2656708132260679</v>
      </c>
      <c r="Z423" s="24">
        <f ca="1">SQRT(Inputs!$B$38)*D423+SQRT(1-Inputs!$B$38)*_xlfn.NORM.S.INV(RAND())</f>
        <v>2.6409803859306524E-2</v>
      </c>
      <c r="AA423" s="24">
        <f ca="1">SQRT(Inputs!$B$38)*E423+SQRT(1-Inputs!$B$38)*_xlfn.NORM.S.INV(RAND())</f>
        <v>1.2307699129070537</v>
      </c>
      <c r="AB423" s="24">
        <f ca="1">SQRT(Inputs!$B$38)*F423+SQRT(1-Inputs!$B$38)*_xlfn.NORM.S.INV(RAND())</f>
        <v>-1.3186717434107935</v>
      </c>
      <c r="AC423" s="24">
        <f ca="1">SQRT(Inputs!$B$38)*G423+SQRT(1-Inputs!$B$38)*_xlfn.NORM.S.INV(RAND())</f>
        <v>-1.2614892712761721</v>
      </c>
      <c r="AD423" s="24">
        <f ca="1">SQRT(Inputs!$B$38)*H423+SQRT(1-Inputs!$B$38)*_xlfn.NORM.S.INV(RAND())</f>
        <v>-9.2677378374582675E-3</v>
      </c>
      <c r="AE423" s="24">
        <f ca="1">SQRT(Inputs!$B$38)*I423+SQRT(1-Inputs!$B$38)*_xlfn.NORM.S.INV(RAND())</f>
        <v>-0.55651127153162694</v>
      </c>
      <c r="AF423" s="24">
        <f ca="1">SQRT(Inputs!$B$38)*J423+SQRT(1-Inputs!$B$38)*_xlfn.NORM.S.INV(RAND())</f>
        <v>0.55443959432663936</v>
      </c>
      <c r="AG423" s="24">
        <f ca="1">SQRT(Inputs!$B$38)*K423+SQRT(1-Inputs!$B$38)*_xlfn.NORM.S.INV(RAND())</f>
        <v>9.2493103200839366E-2</v>
      </c>
      <c r="AH423" s="24">
        <f ca="1">SQRT(Inputs!$B$38)*L423+SQRT(1-Inputs!$B$38)*_xlfn.NORM.S.INV(RAND())</f>
        <v>0.68588911675055075</v>
      </c>
      <c r="AI423" s="24">
        <f ca="1">SQRT(Inputs!$B$38)*M423+SQRT(1-Inputs!$B$38)*_xlfn.NORM.S.INV(RAND())</f>
        <v>0.69992340579135581</v>
      </c>
      <c r="AJ423" s="24">
        <f ca="1">SQRT(Inputs!$B$38)*C423+SQRT(1-Inputs!$B$38)*_xlfn.NORM.S.INV(RAND())</f>
        <v>1.495573547975797</v>
      </c>
      <c r="AK423" s="24">
        <f ca="1">SQRT(Inputs!$B$38)*D423+SQRT(1-Inputs!$B$38)*_xlfn.NORM.S.INV(RAND())</f>
        <v>0.43235974886812156</v>
      </c>
      <c r="AL423" s="24">
        <f ca="1">SQRT(Inputs!$B$38)*E423+SQRT(1-Inputs!$B$38)*_xlfn.NORM.S.INV(RAND())</f>
        <v>1.137236844351865</v>
      </c>
      <c r="AM423" s="24">
        <f ca="1">SQRT(Inputs!$B$38)*F423+SQRT(1-Inputs!$B$38)*_xlfn.NORM.S.INV(RAND())</f>
        <v>-1.0107751122786091</v>
      </c>
      <c r="AN423" s="24">
        <f ca="1">SQRT(Inputs!$B$38)*G423+SQRT(1-Inputs!$B$38)*_xlfn.NORM.S.INV(RAND())</f>
        <v>0.8325969060007079</v>
      </c>
      <c r="AO423" s="24">
        <f ca="1">SQRT(Inputs!$B$38)*H423+SQRT(1-Inputs!$B$38)*_xlfn.NORM.S.INV(RAND())</f>
        <v>9.5982305772825516E-2</v>
      </c>
      <c r="AP423" s="24">
        <f ca="1">SQRT(Inputs!$B$38)*I423+SQRT(1-Inputs!$B$38)*_xlfn.NORM.S.INV(RAND())</f>
        <v>-0.67364293203900349</v>
      </c>
      <c r="AQ423" s="24">
        <f ca="1">SQRT(Inputs!$B$38)*J423+SQRT(1-Inputs!$B$38)*_xlfn.NORM.S.INV(RAND())</f>
        <v>1.0383714775189599</v>
      </c>
      <c r="AR423" s="24">
        <f ca="1">SQRT(Inputs!$B$38)*K423+SQRT(1-Inputs!$B$38)*_xlfn.NORM.S.INV(RAND())</f>
        <v>-0.45740784267367551</v>
      </c>
      <c r="AS423" s="24">
        <f ca="1">SQRT(Inputs!$B$38)*L423+SQRT(1-Inputs!$B$38)*_xlfn.NORM.S.INV(RAND())</f>
        <v>0.19400298539718097</v>
      </c>
      <c r="AT423" s="24">
        <f ca="1">SQRT(Inputs!$B$38)*M423+SQRT(1-Inputs!$B$38)*_xlfn.NORM.S.INV(RAND())</f>
        <v>-0.16716981769389561</v>
      </c>
      <c r="AU423" s="15">
        <f ca="1">Inputs!$B$6*EXP($B$8-0.5*C$5^2+C$5*N423)</f>
        <v>5359.5210770308404</v>
      </c>
      <c r="AV423" s="15">
        <f t="shared" ca="1" si="219"/>
        <v>6921.384326929915</v>
      </c>
      <c r="AW423" s="15">
        <f t="shared" ca="1" si="220"/>
        <v>8587.6279971201275</v>
      </c>
      <c r="AX423" s="15">
        <f t="shared" ca="1" si="221"/>
        <v>8389.7492125701319</v>
      </c>
      <c r="AY423" s="15">
        <f t="shared" ca="1" si="222"/>
        <v>9694.9127173565648</v>
      </c>
      <c r="AZ423" s="15">
        <f t="shared" ca="1" si="223"/>
        <v>12914.551306640666</v>
      </c>
      <c r="BA423" s="15">
        <f t="shared" ca="1" si="224"/>
        <v>12629.553938235957</v>
      </c>
      <c r="BB423" s="15">
        <f t="shared" ca="1" si="225"/>
        <v>16791.882579258097</v>
      </c>
      <c r="BC423" s="15">
        <f t="shared" ca="1" si="226"/>
        <v>20878.379704268053</v>
      </c>
      <c r="BD423" s="15">
        <f t="shared" ca="1" si="227"/>
        <v>25990.19541042102</v>
      </c>
      <c r="BE423" s="15">
        <f t="shared" ca="1" si="228"/>
        <v>29007.186225833411</v>
      </c>
      <c r="BF423" s="15">
        <f ca="1">Inputs!$B$13*EXP($B$9-0.5*C$6^2+C$6*Y423)</f>
        <v>17775.662877371949</v>
      </c>
      <c r="BG423" s="15">
        <f t="shared" ca="1" si="229"/>
        <v>21767.309349751518</v>
      </c>
      <c r="BH423" s="15">
        <f t="shared" ca="1" si="230"/>
        <v>32618.509398231385</v>
      </c>
      <c r="BI423" s="15">
        <f t="shared" ca="1" si="231"/>
        <v>32594.961006353584</v>
      </c>
      <c r="BJ423" s="15">
        <f t="shared" ca="1" si="232"/>
        <v>33315.520422225723</v>
      </c>
      <c r="BK423" s="15">
        <f t="shared" ca="1" si="233"/>
        <v>40836.929164229972</v>
      </c>
      <c r="BL423" s="15">
        <f t="shared" ca="1" si="234"/>
        <v>46672.880019851284</v>
      </c>
      <c r="BM423" s="15">
        <f t="shared" ca="1" si="235"/>
        <v>61461.833228790005</v>
      </c>
      <c r="BN423" s="15">
        <f t="shared" ca="1" si="236"/>
        <v>76432.861626350554</v>
      </c>
      <c r="BO423" s="15">
        <f t="shared" ca="1" si="237"/>
        <v>101847.58355254801</v>
      </c>
      <c r="BP423" s="15">
        <f t="shared" ca="1" si="238"/>
        <v>135700.58004140033</v>
      </c>
      <c r="BQ423" s="15">
        <f ca="1">Inputs!$B$20*EXP($B$10-0.5*C$7^2+C$7*AJ423)</f>
        <v>7290.9033392692163</v>
      </c>
      <c r="BR423" s="15">
        <f t="shared" ca="1" si="239"/>
        <v>11348.86553136475</v>
      </c>
      <c r="BS423" s="15">
        <f t="shared" ca="1" si="240"/>
        <v>21544.117524898746</v>
      </c>
      <c r="BT423" s="15">
        <f t="shared" ca="1" si="241"/>
        <v>22785.966869009037</v>
      </c>
      <c r="BU423" s="15">
        <f t="shared" ca="1" si="242"/>
        <v>38626.692732010866</v>
      </c>
      <c r="BV423" s="15">
        <f t="shared" ca="1" si="243"/>
        <v>54915.660620189323</v>
      </c>
      <c r="BW423" s="15">
        <f t="shared" ca="1" si="244"/>
        <v>66449.01085900313</v>
      </c>
      <c r="BX423" s="15">
        <f t="shared" ca="1" si="245"/>
        <v>114447.54888445462</v>
      </c>
      <c r="BY423" s="15">
        <f t="shared" ca="1" si="246"/>
        <v>146923.29929146662</v>
      </c>
      <c r="BZ423" s="15">
        <f t="shared" ca="1" si="247"/>
        <v>213638.98418947723</v>
      </c>
      <c r="CA423" s="15">
        <f t="shared" ca="1" si="248"/>
        <v>291314.27206690249</v>
      </c>
      <c r="CB423" s="15">
        <f ca="1">(AU423*DCF!C$10-DCF!C$5*MAX(AU423*DCF!C$10,0)-MAX(AU423-Inputs!$B$6,0)/Inputs!$B$10)*DCF!C$6</f>
        <v>1040.2416145656434</v>
      </c>
      <c r="CC423" s="15">
        <f ca="1">(AV423*DCF!D$10-DCF!D$5*MAX(AV423*DCF!D$10,0)-MAX(AV423-AU423,0)/Inputs!$B$10)*DCF!D$6</f>
        <v>1306.221062226753</v>
      </c>
      <c r="CD423" s="15">
        <f ca="1">(AW423*DCF!E$10-DCF!E$5*MAX(AW423*DCF!E$10,0)-MAX(AW423-AV423,0)/Inputs!$B$10)*DCF!E$6</f>
        <v>1607.4395245305477</v>
      </c>
      <c r="CE423" s="15">
        <f ca="1">(AX423*DCF!F$10-DCF!F$5*MAX(AX423*DCF!F$10,0)-MAX(AX423-AW423,0)/Inputs!$B$10)*DCF!F$6</f>
        <v>1831.4688825014332</v>
      </c>
      <c r="CF423" s="15">
        <f ca="1">(AY423*DCF!G$10-DCF!G$5*MAX(AY423*DCF!G$10,0)-MAX(AY423-AX423,0)/Inputs!$B$10)*DCF!G$6</f>
        <v>1746.6633666920088</v>
      </c>
      <c r="CG423" s="15">
        <f ca="1">(AZ423*DCF!H$10-DCF!H$5*MAX(AZ423*DCF!H$10,0)-MAX(AZ423-AY423,0)/Inputs!$B$10)*DCF!H$6</f>
        <v>1935.6648483775068</v>
      </c>
      <c r="CH423" s="15">
        <f ca="1">(BA423*DCF!I$10-DCF!I$5*MAX(BA423*DCF!I$10,0)-MAX(BA423-AZ423,0)/Inputs!$B$10)*DCF!I$6</f>
        <v>2306.9587769810569</v>
      </c>
      <c r="CI423" s="15">
        <f ca="1">(BB423*DCF!J$10-DCF!J$5*MAX(BB423*DCF!J$10,0)-MAX(BB423-BA423,0)/Inputs!$B$10)*DCF!J$6</f>
        <v>2250.7936973382716</v>
      </c>
      <c r="CJ423" s="15">
        <f ca="1">(BC423*DCF!K$10-DCF!K$5*MAX(BC423*DCF!K$10,0)-MAX(BC423-BB423,0)/Inputs!$B$10)*DCF!K$6</f>
        <v>2789.0364340948513</v>
      </c>
      <c r="CK423" s="15">
        <f ca="1">(BD423*DCF!L$10-DCF!L$5*MAX(BD423*DCF!L$10,0)-MAX(BD423-BC423,0)/Inputs!$B$10)*DCF!L$6</f>
        <v>3258.7751582806386</v>
      </c>
      <c r="CL423" s="15">
        <f ca="1">(BE423*DCF!M$10-DCF!M$5*MAX(BE423*DCF!M$10,0)-MAX(BE423-BD423,0)/Inputs!$B$10)*DCF!M$6</f>
        <v>3732.8773675939779</v>
      </c>
      <c r="CM423" s="15">
        <f ca="1">(BF423*DCF!C$28-DCF!C$5*MAX(BF423*DCF!C$28,0)-MAX(BF423-Inputs!$B$13,0)/Inputs!$B$17)*DCF!C$6</f>
        <v>3949.5739620364716</v>
      </c>
      <c r="CN423" s="15">
        <f ca="1">(BG423*DCF!D$28-DCF!D$5*MAX(BG423*DCF!D$28,0)-MAX(BG423-BF423,0)/Inputs!$B$17)*DCF!D$6</f>
        <v>5559.3734325519063</v>
      </c>
      <c r="CO423" s="15">
        <f ca="1">(BH423*DCF!E$28-DCF!E$5*MAX(BH423*DCF!E$28,0)-MAX(BH423-BG423,0)/Inputs!$B$17)*DCF!E$6</f>
        <v>7099.5205160726991</v>
      </c>
      <c r="CP423" s="15">
        <f ca="1">(BI423*DCF!F$28-DCF!F$5*MAX(BI423*DCF!F$28,0)-MAX(BI423-BH423,0)/Inputs!$B$17)*DCF!F$6</f>
        <v>8848.6733338396298</v>
      </c>
      <c r="CQ423" s="15">
        <f ca="1">(BJ423*DCF!G$28-DCF!G$5*MAX(BJ423*DCF!G$28,0)-MAX(BJ423-BI423,0)/Inputs!$B$17)*DCF!G$6</f>
        <v>8522.7735621797237</v>
      </c>
      <c r="CR423" s="15">
        <f ca="1">(BK423*DCF!H$28-DCF!H$5*MAX(BK423*DCF!H$28,0)-MAX(BK423-BJ423,0)/Inputs!$B$17)*DCF!H$6</f>
        <v>8930.8072839825691</v>
      </c>
      <c r="CS423" s="15">
        <f ca="1">(BL423*DCF!I$28-DCF!I$5*MAX(BL423*DCF!I$28,0)-MAX(BL423-BK423,0)/Inputs!$B$17)*DCF!I$6</f>
        <v>10137.631624919943</v>
      </c>
      <c r="CT423" s="15">
        <f ca="1">(BM423*DCF!J$28-DCF!J$5*MAX(BM423*DCF!J$28,0)-MAX(BM423-BL423,0)/Inputs!$B$17)*DCF!J$6</f>
        <v>11750.196764609473</v>
      </c>
      <c r="CU423" s="15">
        <f ca="1">(BN423*DCF!K$28-DCF!K$5*MAX(BN423*DCF!K$28,0)-MAX(BN423-BM423,0)/Inputs!$B$17)*DCF!K$6</f>
        <v>14307.587260082893</v>
      </c>
      <c r="CV423" s="15">
        <f ca="1">(BO423*DCF!L$28-DCF!L$5*MAX(BO423*DCF!L$28,0)-MAX(BO423-BN423,0)/Inputs!$B$17)*DCF!L$6</f>
        <v>17445.012522003977</v>
      </c>
      <c r="CW423" s="15">
        <f ca="1">(BP423*DCF!M$28-DCF!M$5*MAX(BP423*DCF!M$28,0)-MAX(BP423-BO423,0)/Inputs!$B$17)*DCF!M$6</f>
        <v>21993.553290234773</v>
      </c>
      <c r="CX423" s="15">
        <f ca="1">(BQ423*DCF!C$46-DCF!C$5*MAX(BQ423*DCF!C$46,0)-MAX(BQ423-Inputs!$B$20,0)/Inputs!$B$24)*DCF!C$6</f>
        <v>-3572.9122442973785</v>
      </c>
      <c r="CY423" s="15">
        <f ca="1">(BR423*DCF!D$46-DCF!D$5*MAX(BR423*DCF!D$46,0)-MAX(BR423-BQ423,0)/Inputs!$B$24)*DCF!D$6</f>
        <v>-3668.485470461279</v>
      </c>
      <c r="CZ423" s="15">
        <f ca="1">(BS423*DCF!E$46-DCF!E$5*MAX(BS423*DCF!E$46,0)-MAX(BS423-BR423,0)/Inputs!$B$24)*DCF!E$6</f>
        <v>-6566.3170734452542</v>
      </c>
      <c r="DA423" s="15">
        <f ca="1">(BT423*DCF!F$46-DCF!F$5*MAX(BT423*DCF!F$46,0)-MAX(BT423-BS423,0)/Inputs!$B$24)*DCF!F$6</f>
        <v>-2111.6147753164128</v>
      </c>
      <c r="DB423" s="15">
        <f ca="1">(BU423*DCF!G$46-DCF!G$5*MAX(BU423*DCF!G$46,0)-MAX(BU423-BT423,0)/Inputs!$B$24)*DCF!G$6</f>
        <v>-6627.8328322643702</v>
      </c>
      <c r="DC423" s="15">
        <f ca="1">(BV423*DCF!H$46-DCF!H$5*MAX(BV423*DCF!H$46,0)-MAX(BV423-BU423,0)/Inputs!$B$24)*DCF!H$6</f>
        <v>-5061.6969670893341</v>
      </c>
      <c r="DD423" s="15">
        <f ca="1">(BW423*DCF!I$46-DCF!I$5*MAX(BW423*DCF!I$46,0)-MAX(BW423-BV423,0)/Inputs!$B$24)*DCF!I$6</f>
        <v>-1776.1130200595967</v>
      </c>
      <c r="DE423" s="15">
        <f ca="1">(BX423*DCF!J$46-DCF!J$5*MAX(BX423*DCF!J$46,0)-MAX(BX423-BW423,0)/Inputs!$B$24)*DCF!J$6</f>
        <v>-7927.6700019202162</v>
      </c>
      <c r="DF423" s="15">
        <f ca="1">(BY423*DCF!K$46-DCF!K$5*MAX(BY423*DCF!K$46,0)-MAX(BY423-BX423,0)/Inputs!$B$24)*DCF!K$6</f>
        <v>437.05492747316219</v>
      </c>
      <c r="DG423" s="15">
        <f ca="1">(BZ423*DCF!L$46-DCF!L$5*MAX(BZ423*DCF!L$46,0)-MAX(BZ423-BY423,0)/Inputs!$B$24)*DCF!L$6</f>
        <v>-330.10552707873899</v>
      </c>
      <c r="DH423" s="15">
        <f ca="1">(CA423*DCF!M$46-DCF!M$5*MAX(CA423*DCF!M$46,0)-MAX(CA423-BZ423,0)/Inputs!$B$24)*DCF!M$6</f>
        <v>6599.3949593763091</v>
      </c>
      <c r="DI423" s="15">
        <f ca="1">SUM(CB423:CL423)+BE423*DCF!M$10*(1+Inputs!$B$30)*(1-Inputs!$B$33)*(1-Inputs!$B$30/Inputs!$B$31)/(Inputs!$B$29-Inputs!$B$30)*DCF!M$6</f>
        <v>104533.52358000481</v>
      </c>
      <c r="DJ423" s="15">
        <f ca="1">SUM(CM423:CW423)+BP423*DCF!M$28*(1+Inputs!$B$30)*(1-Inputs!$B$33)*(1-Inputs!$B$30/Inputs!$B$31)/(Inputs!$B$29-Inputs!$B$30)*DCF!M$6</f>
        <v>622086.71516533731</v>
      </c>
      <c r="DK423" s="15">
        <f ca="1">SUM(CX423:DH423)+CA423*DCF!M$46*(1+Inputs!$B$30)*(1-Inputs!$B$33)*(1-Inputs!$B$30/Inputs!$B$31)/(Inputs!$B$29-Inputs!$B$30)*DCF!M$6</f>
        <v>419800.07497193676</v>
      </c>
      <c r="DM423" s="15">
        <f ca="1">DI423+DJ423+DK423+Inputs!$B$34+Inputs!$B$36-Inputs!$B$35</f>
        <v>1223271.3137172789</v>
      </c>
    </row>
    <row r="424" spans="1:117" x14ac:dyDescent="0.75">
      <c r="A424" s="11">
        <v>411</v>
      </c>
      <c r="C424" s="24">
        <f t="shared" ref="C424:M433" ca="1" si="251">_xlfn.NORM.S.INV(RAND())</f>
        <v>0.81294963631602235</v>
      </c>
      <c r="D424" s="24">
        <f t="shared" ca="1" si="251"/>
        <v>0.92282039871463828</v>
      </c>
      <c r="E424" s="24">
        <f t="shared" ca="1" si="251"/>
        <v>-2.1317373585917672</v>
      </c>
      <c r="F424" s="24">
        <f t="shared" ca="1" si="251"/>
        <v>-1.0212779474902391</v>
      </c>
      <c r="G424" s="24">
        <f t="shared" ca="1" si="251"/>
        <v>2.1891958629194916</v>
      </c>
      <c r="H424" s="24">
        <f t="shared" ca="1" si="251"/>
        <v>8.9601037356806815E-2</v>
      </c>
      <c r="I424" s="24">
        <f t="shared" ca="1" si="251"/>
        <v>0.6177123848189171</v>
      </c>
      <c r="J424" s="24">
        <f t="shared" ca="1" si="251"/>
        <v>0.20945815444737101</v>
      </c>
      <c r="K424" s="24">
        <f t="shared" ca="1" si="251"/>
        <v>0.38029405277684375</v>
      </c>
      <c r="L424" s="24">
        <f t="shared" ca="1" si="251"/>
        <v>-7.1677220085356874E-2</v>
      </c>
      <c r="M424" s="24">
        <f t="shared" ca="1" si="251"/>
        <v>-9.3301042389204066E-3</v>
      </c>
      <c r="N424" s="24">
        <f ca="1">SQRT(Inputs!$B$38)*C424+SQRT(1-Inputs!$B$38)*_xlfn.NORM.S.INV(RAND())</f>
        <v>0.51374008291465667</v>
      </c>
      <c r="O424" s="24">
        <f ca="1">SQRT(Inputs!$B$38)*D424+SQRT(1-Inputs!$B$38)*_xlfn.NORM.S.INV(RAND())</f>
        <v>0.2835065134586755</v>
      </c>
      <c r="P424" s="24">
        <f ca="1">SQRT(Inputs!$B$38)*E424+SQRT(1-Inputs!$B$38)*_xlfn.NORM.S.INV(RAND())</f>
        <v>-0.3034384414395549</v>
      </c>
      <c r="Q424" s="24">
        <f ca="1">SQRT(Inputs!$B$38)*F424+SQRT(1-Inputs!$B$38)*_xlfn.NORM.S.INV(RAND())</f>
        <v>1.2752449644591999</v>
      </c>
      <c r="R424" s="24">
        <f ca="1">SQRT(Inputs!$B$38)*G424+SQRT(1-Inputs!$B$38)*_xlfn.NORM.S.INV(RAND())</f>
        <v>1.5824512186050985</v>
      </c>
      <c r="S424" s="24">
        <f ca="1">SQRT(Inputs!$B$38)*H424+SQRT(1-Inputs!$B$38)*_xlfn.NORM.S.INV(RAND())</f>
        <v>-1.496679847035953</v>
      </c>
      <c r="T424" s="24">
        <f ca="1">SQRT(Inputs!$B$38)*I424+SQRT(1-Inputs!$B$38)*_xlfn.NORM.S.INV(RAND())</f>
        <v>1.7746146694661871</v>
      </c>
      <c r="U424" s="24">
        <f ca="1">SQRT(Inputs!$B$38)*J424+SQRT(1-Inputs!$B$38)*_xlfn.NORM.S.INV(RAND())</f>
        <v>0.64527578609737235</v>
      </c>
      <c r="V424" s="24">
        <f ca="1">SQRT(Inputs!$B$38)*K424+SQRT(1-Inputs!$B$38)*_xlfn.NORM.S.INV(RAND())</f>
        <v>0.88735144605812244</v>
      </c>
      <c r="W424" s="24">
        <f ca="1">SQRT(Inputs!$B$38)*L424+SQRT(1-Inputs!$B$38)*_xlfn.NORM.S.INV(RAND())</f>
        <v>5.6558797151036358E-2</v>
      </c>
      <c r="X424" s="24">
        <f ca="1">SQRT(Inputs!$B$38)*M424+SQRT(1-Inputs!$B$38)*_xlfn.NORM.S.INV(RAND())</f>
        <v>0.71777810715685431</v>
      </c>
      <c r="Y424" s="24">
        <f ca="1">SQRT(Inputs!$B$38)*C424+SQRT(1-Inputs!$B$38)*_xlfn.NORM.S.INV(RAND())</f>
        <v>0.65027947824323884</v>
      </c>
      <c r="Z424" s="24">
        <f ca="1">SQRT(Inputs!$B$38)*D424+SQRT(1-Inputs!$B$38)*_xlfn.NORM.S.INV(RAND())</f>
        <v>-0.93671770221306161</v>
      </c>
      <c r="AA424" s="24">
        <f ca="1">SQRT(Inputs!$B$38)*E424+SQRT(1-Inputs!$B$38)*_xlfn.NORM.S.INV(RAND())</f>
        <v>-0.18355441788247295</v>
      </c>
      <c r="AB424" s="24">
        <f ca="1">SQRT(Inputs!$B$38)*F424+SQRT(1-Inputs!$B$38)*_xlfn.NORM.S.INV(RAND())</f>
        <v>0.1954326890906054</v>
      </c>
      <c r="AC424" s="24">
        <f ca="1">SQRT(Inputs!$B$38)*G424+SQRT(1-Inputs!$B$38)*_xlfn.NORM.S.INV(RAND())</f>
        <v>1.740895731971368</v>
      </c>
      <c r="AD424" s="24">
        <f ca="1">SQRT(Inputs!$B$38)*H424+SQRT(1-Inputs!$B$38)*_xlfn.NORM.S.INV(RAND())</f>
        <v>0.58399575380199265</v>
      </c>
      <c r="AE424" s="24">
        <f ca="1">SQRT(Inputs!$B$38)*I424+SQRT(1-Inputs!$B$38)*_xlfn.NORM.S.INV(RAND())</f>
        <v>0.86211911988383394</v>
      </c>
      <c r="AF424" s="24">
        <f ca="1">SQRT(Inputs!$B$38)*J424+SQRT(1-Inputs!$B$38)*_xlfn.NORM.S.INV(RAND())</f>
        <v>3.2931002368956075E-2</v>
      </c>
      <c r="AG424" s="24">
        <f ca="1">SQRT(Inputs!$B$38)*K424+SQRT(1-Inputs!$B$38)*_xlfn.NORM.S.INV(RAND())</f>
        <v>-0.36465977674285538</v>
      </c>
      <c r="AH424" s="24">
        <f ca="1">SQRT(Inputs!$B$38)*L424+SQRT(1-Inputs!$B$38)*_xlfn.NORM.S.INV(RAND())</f>
        <v>0.76834626732935263</v>
      </c>
      <c r="AI424" s="24">
        <f ca="1">SQRT(Inputs!$B$38)*M424+SQRT(1-Inputs!$B$38)*_xlfn.NORM.S.INV(RAND())</f>
        <v>1.5078703940519651</v>
      </c>
      <c r="AJ424" s="24">
        <f ca="1">SQRT(Inputs!$B$38)*C424+SQRT(1-Inputs!$B$38)*_xlfn.NORM.S.INV(RAND())</f>
        <v>1.1511671253801266</v>
      </c>
      <c r="AK424" s="24">
        <f ca="1">SQRT(Inputs!$B$38)*D424+SQRT(1-Inputs!$B$38)*_xlfn.NORM.S.INV(RAND())</f>
        <v>0.38921633182940407</v>
      </c>
      <c r="AL424" s="24">
        <f ca="1">SQRT(Inputs!$B$38)*E424+SQRT(1-Inputs!$B$38)*_xlfn.NORM.S.INV(RAND())</f>
        <v>-0.85024409514583077</v>
      </c>
      <c r="AM424" s="24">
        <f ca="1">SQRT(Inputs!$B$38)*F424+SQRT(1-Inputs!$B$38)*_xlfn.NORM.S.INV(RAND())</f>
        <v>0.16296294351545582</v>
      </c>
      <c r="AN424" s="24">
        <f ca="1">SQRT(Inputs!$B$38)*G424+SQRT(1-Inputs!$B$38)*_xlfn.NORM.S.INV(RAND())</f>
        <v>1.9702482111265101</v>
      </c>
      <c r="AO424" s="24">
        <f ca="1">SQRT(Inputs!$B$38)*H424+SQRT(1-Inputs!$B$38)*_xlfn.NORM.S.INV(RAND())</f>
        <v>0.38867770381530309</v>
      </c>
      <c r="AP424" s="24">
        <f ca="1">SQRT(Inputs!$B$38)*I424+SQRT(1-Inputs!$B$38)*_xlfn.NORM.S.INV(RAND())</f>
        <v>-0.33096954667059331</v>
      </c>
      <c r="AQ424" s="24">
        <f ca="1">SQRT(Inputs!$B$38)*J424+SQRT(1-Inputs!$B$38)*_xlfn.NORM.S.INV(RAND())</f>
        <v>0.19469656770048421</v>
      </c>
      <c r="AR424" s="24">
        <f ca="1">SQRT(Inputs!$B$38)*K424+SQRT(1-Inputs!$B$38)*_xlfn.NORM.S.INV(RAND())</f>
        <v>7.8567125093485624E-2</v>
      </c>
      <c r="AS424" s="24">
        <f ca="1">SQRT(Inputs!$B$38)*L424+SQRT(1-Inputs!$B$38)*_xlfn.NORM.S.INV(RAND())</f>
        <v>-0.63838339602113026</v>
      </c>
      <c r="AT424" s="24">
        <f ca="1">SQRT(Inputs!$B$38)*M424+SQRT(1-Inputs!$B$38)*_xlfn.NORM.S.INV(RAND())</f>
        <v>-1.2093717111644831</v>
      </c>
      <c r="AU424" s="15">
        <f ca="1">Inputs!$B$6*EXP($B$8-0.5*C$5^2+C$5*N424)</f>
        <v>5392.5470500646206</v>
      </c>
      <c r="AV424" s="15">
        <f t="shared" ca="1" si="219"/>
        <v>6843.4037847309637</v>
      </c>
      <c r="AW424" s="15">
        <f t="shared" ca="1" si="220"/>
        <v>8009.6953772920851</v>
      </c>
      <c r="AX424" s="15">
        <f t="shared" ca="1" si="221"/>
        <v>11468.002314725663</v>
      </c>
      <c r="AY424" s="15">
        <f t="shared" ca="1" si="222"/>
        <v>16860.006691665472</v>
      </c>
      <c r="AZ424" s="15">
        <f t="shared" ca="1" si="223"/>
        <v>17487.035444041969</v>
      </c>
      <c r="BA424" s="15">
        <f t="shared" ca="1" si="224"/>
        <v>25767.285106227704</v>
      </c>
      <c r="BB424" s="15">
        <f t="shared" ca="1" si="225"/>
        <v>33653.892598260682</v>
      </c>
      <c r="BC424" s="15">
        <f t="shared" ca="1" si="226"/>
        <v>44903.589783149488</v>
      </c>
      <c r="BD424" s="15">
        <f t="shared" ca="1" si="227"/>
        <v>55302.920144448515</v>
      </c>
      <c r="BE424" s="15">
        <f t="shared" ca="1" si="228"/>
        <v>72344.93505227397</v>
      </c>
      <c r="BF424" s="15">
        <f ca="1">Inputs!$B$13*EXP($B$9-0.5*C$6^2+C$6*Y424)</f>
        <v>15734.10039791055</v>
      </c>
      <c r="BG424" s="15">
        <f t="shared" ca="1" si="229"/>
        <v>16193.730657005504</v>
      </c>
      <c r="BH424" s="15">
        <f t="shared" ca="1" si="230"/>
        <v>19192.482133016867</v>
      </c>
      <c r="BI424" s="15">
        <f t="shared" ca="1" si="231"/>
        <v>24211.957266263249</v>
      </c>
      <c r="BJ424" s="15">
        <f t="shared" ca="1" si="232"/>
        <v>38148.737362119791</v>
      </c>
      <c r="BK424" s="15">
        <f t="shared" ca="1" si="233"/>
        <v>50694.881287967648</v>
      </c>
      <c r="BL424" s="15">
        <f t="shared" ca="1" si="234"/>
        <v>69633.379807457852</v>
      </c>
      <c r="BM424" s="15">
        <f t="shared" ca="1" si="235"/>
        <v>85945.331315773277</v>
      </c>
      <c r="BN424" s="15">
        <f t="shared" ca="1" si="236"/>
        <v>101182.36124404521</v>
      </c>
      <c r="BO424" s="15">
        <f t="shared" ca="1" si="237"/>
        <v>136125.05309204845</v>
      </c>
      <c r="BP424" s="15">
        <f t="shared" ca="1" si="238"/>
        <v>198757.37582307111</v>
      </c>
      <c r="BQ424" s="15">
        <f ca="1">Inputs!$B$20*EXP($B$10-0.5*C$7^2+C$7*AJ424)</f>
        <v>6452.53100279713</v>
      </c>
      <c r="BR424" s="15">
        <f t="shared" ca="1" si="239"/>
        <v>9907.1954180367138</v>
      </c>
      <c r="BS424" s="15">
        <f t="shared" ca="1" si="240"/>
        <v>10627.404769506735</v>
      </c>
      <c r="BT424" s="15">
        <f t="shared" ca="1" si="241"/>
        <v>15292.880643258348</v>
      </c>
      <c r="BU424" s="15">
        <f t="shared" ca="1" si="242"/>
        <v>34139.785377301952</v>
      </c>
      <c r="BV424" s="15">
        <f t="shared" ca="1" si="243"/>
        <v>51845.196411691482</v>
      </c>
      <c r="BW424" s="15">
        <f t="shared" ca="1" si="244"/>
        <v>67452.603635677806</v>
      </c>
      <c r="BX424" s="15">
        <f t="shared" ca="1" si="245"/>
        <v>98098.484692806567</v>
      </c>
      <c r="BY424" s="15">
        <f t="shared" ca="1" si="246"/>
        <v>139534.40881494374</v>
      </c>
      <c r="BZ424" s="15">
        <f t="shared" ca="1" si="247"/>
        <v>174106.5353076485</v>
      </c>
      <c r="CA424" s="15">
        <f t="shared" ca="1" si="248"/>
        <v>197271.77387418464</v>
      </c>
      <c r="CB424" s="15">
        <f ca="1">(AU424*DCF!C$10-DCF!C$5*MAX(AU424*DCF!C$10,0)-MAX(AU424-Inputs!$B$6,0)/Inputs!$B$10)*DCF!C$6</f>
        <v>1040.006133491336</v>
      </c>
      <c r="CC424" s="15">
        <f ca="1">(AV424*DCF!D$10-DCF!D$5*MAX(AV424*DCF!D$10,0)-MAX(AV424-AU424,0)/Inputs!$B$10)*DCF!D$6</f>
        <v>1314.2798668592022</v>
      </c>
      <c r="CD424" s="15">
        <f ca="1">(AW424*DCF!E$10-DCF!E$5*MAX(AW424*DCF!E$10,0)-MAX(AW424-AV424,0)/Inputs!$B$10)*DCF!E$6</f>
        <v>1586.6139942614884</v>
      </c>
      <c r="CE424" s="15">
        <f ca="1">(AX424*DCF!F$10-DCF!F$5*MAX(AX424*DCF!F$10,0)-MAX(AX424-AW424,0)/Inputs!$B$10)*DCF!F$6</f>
        <v>1783.8586967464873</v>
      </c>
      <c r="CF424" s="15">
        <f ca="1">(AY424*DCF!G$10-DCF!G$5*MAX(AY424*DCF!G$10,0)-MAX(AY424-AX424,0)/Inputs!$B$10)*DCF!G$6</f>
        <v>2437.3968016504314</v>
      </c>
      <c r="CG424" s="15">
        <f ca="1">(AZ424*DCF!H$10-DCF!H$5*MAX(AZ424*DCF!H$10,0)-MAX(AZ424-AY424,0)/Inputs!$B$10)*DCF!H$6</f>
        <v>3283.7802786342731</v>
      </c>
      <c r="CH424" s="15">
        <f ca="1">(BA424*DCF!I$10-DCF!I$5*MAX(BA424*DCF!I$10,0)-MAX(BA424-AZ424,0)/Inputs!$B$10)*DCF!I$6</f>
        <v>3348.4919371629558</v>
      </c>
      <c r="CI424" s="15">
        <f ca="1">(BB424*DCF!J$10-DCF!J$5*MAX(BB424*DCF!J$10,0)-MAX(BB424-BA424,0)/Inputs!$B$10)*DCF!J$6</f>
        <v>4580.0006532501984</v>
      </c>
      <c r="CJ424" s="15">
        <f ca="1">(BC424*DCF!K$10-DCF!K$5*MAX(BC424*DCF!K$10,0)-MAX(BC424-BB424,0)/Inputs!$B$10)*DCF!K$6</f>
        <v>5653.9704452573606</v>
      </c>
      <c r="CK424" s="15">
        <f ca="1">(BD424*DCF!L$10-DCF!L$5*MAX(BD424*DCF!L$10,0)-MAX(BD424-BC424,0)/Inputs!$B$10)*DCF!L$6</f>
        <v>6995.9302007515698</v>
      </c>
      <c r="CL424" s="15">
        <f ca="1">(BE424*DCF!M$10-DCF!M$5*MAX(BE424*DCF!M$10,0)-MAX(BE424-BD424,0)/Inputs!$B$10)*DCF!M$6</f>
        <v>8172.9552755463164</v>
      </c>
      <c r="CM424" s="15">
        <f ca="1">(BF424*DCF!C$28-DCF!C$5*MAX(BF424*DCF!C$28,0)-MAX(BF424-Inputs!$B$13,0)/Inputs!$B$17)*DCF!C$6</f>
        <v>3797.9949716159031</v>
      </c>
      <c r="CN424" s="15">
        <f ca="1">(BG424*DCF!D$28-DCF!D$5*MAX(BG424*DCF!D$28,0)-MAX(BG424-BF424,0)/Inputs!$B$17)*DCF!D$6</f>
        <v>4671.3669594821577</v>
      </c>
      <c r="CO424" s="15">
        <f ca="1">(BH424*DCF!E$28-DCF!E$5*MAX(BH424*DCF!E$28,0)-MAX(BH424-BG424,0)/Inputs!$B$17)*DCF!E$6</f>
        <v>4844.6400511573447</v>
      </c>
      <c r="CP424" s="15">
        <f ca="1">(BI424*DCF!F$28-DCF!F$5*MAX(BI424*DCF!F$28,0)-MAX(BI424-BH424,0)/Inputs!$B$17)*DCF!F$6</f>
        <v>5659.0338470896013</v>
      </c>
      <c r="CQ424" s="15">
        <f ca="1">(BJ424*DCF!G$28-DCF!G$5*MAX(BJ424*DCF!G$28,0)-MAX(BJ424-BI424,0)/Inputs!$B$17)*DCF!G$6</f>
        <v>7553.9506086916554</v>
      </c>
      <c r="CR424" s="15">
        <f ca="1">(BK424*DCF!H$28-DCF!H$5*MAX(BK424*DCF!H$28,0)-MAX(BK424-BJ424,0)/Inputs!$B$17)*DCF!H$6</f>
        <v>10588.084768631081</v>
      </c>
      <c r="CS424" s="15">
        <f ca="1">(BL424*DCF!I$28-DCF!I$5*MAX(BL424*DCF!I$28,0)-MAX(BL424-BK424,0)/Inputs!$B$17)*DCF!I$6</f>
        <v>13656.24560570812</v>
      </c>
      <c r="CT424" s="15">
        <f ca="1">(BM424*DCF!J$28-DCF!J$5*MAX(BM424*DCF!J$28,0)-MAX(BM424-BL424,0)/Inputs!$B$17)*DCF!J$6</f>
        <v>17010.112237043737</v>
      </c>
      <c r="CU424" s="15">
        <f ca="1">(BN424*DCF!K$28-DCF!K$5*MAX(BN424*DCF!K$28,0)-MAX(BN424-BM424,0)/Inputs!$B$17)*DCF!K$6</f>
        <v>19501.684960024486</v>
      </c>
      <c r="CV424" s="15">
        <f ca="1">(BO424*DCF!L$28-DCF!L$5*MAX(BO424*DCF!L$28,0)-MAX(BO424-BN424,0)/Inputs!$B$17)*DCF!L$6</f>
        <v>23205.981490481612</v>
      </c>
      <c r="CW424" s="15">
        <f ca="1">(BP424*DCF!M$28-DCF!M$5*MAX(BP424*DCF!M$28,0)-MAX(BP424-BO424,0)/Inputs!$B$17)*DCF!M$6</f>
        <v>30849.477638286295</v>
      </c>
      <c r="CX424" s="15">
        <f ca="1">(BQ424*DCF!C$46-DCF!C$5*MAX(BQ424*DCF!C$46,0)-MAX(BQ424-Inputs!$B$20,0)/Inputs!$B$24)*DCF!C$6</f>
        <v>-2992.0538125615217</v>
      </c>
      <c r="CY424" s="15">
        <f ca="1">(BR424*DCF!D$46-DCF!D$5*MAX(BR424*DCF!D$46,0)-MAX(BR424-BQ424,0)/Inputs!$B$24)*DCF!D$6</f>
        <v>-3165.0038487396141</v>
      </c>
      <c r="CZ424" s="15">
        <f ca="1">(BS424*DCF!E$46-DCF!E$5*MAX(BS424*DCF!E$46,0)-MAX(BS424-BR424,0)/Inputs!$B$24)*DCF!E$6</f>
        <v>-1540.5958169937692</v>
      </c>
      <c r="DA424" s="15">
        <f ca="1">(BT424*DCF!F$46-DCF!F$5*MAX(BT424*DCF!F$46,0)-MAX(BT424-BS424,0)/Inputs!$B$24)*DCF!F$6</f>
        <v>-2812.5715099852673</v>
      </c>
      <c r="DB424" s="15">
        <f ca="1">(BU424*DCF!G$46-DCF!G$5*MAX(BU424*DCF!G$46,0)-MAX(BU424-BT424,0)/Inputs!$B$24)*DCF!G$6</f>
        <v>-7488.1213112746891</v>
      </c>
      <c r="DC424" s="15">
        <f ca="1">(BV424*DCF!H$46-DCF!H$5*MAX(BV424*DCF!H$46,0)-MAX(BV424-BU424,0)/Inputs!$B$24)*DCF!H$6</f>
        <v>-5501.8479960832783</v>
      </c>
      <c r="DD424" s="15">
        <f ca="1">(BW424*DCF!I$46-DCF!I$5*MAX(BW424*DCF!I$46,0)-MAX(BW424-BV424,0)/Inputs!$B$24)*DCF!I$6</f>
        <v>-2922.4388092489462</v>
      </c>
      <c r="DE424" s="15">
        <f ca="1">(BX424*DCF!J$46-DCF!J$5*MAX(BX424*DCF!J$46,0)-MAX(BX424-BW424,0)/Inputs!$B$24)*DCF!J$6</f>
        <v>-4011.8268951595983</v>
      </c>
      <c r="DF424" s="15">
        <f ca="1">(BY424*DCF!K$46-DCF!K$5*MAX(BY424*DCF!K$46,0)-MAX(BY424-BX424,0)/Inputs!$B$24)*DCF!K$6</f>
        <v>-2180.0269896556697</v>
      </c>
      <c r="DG424" s="15">
        <f ca="1">(BZ424*DCF!L$46-DCF!L$5*MAX(BZ424*DCF!L$46,0)-MAX(BZ424-BY424,0)/Inputs!$B$24)*DCF!L$6</f>
        <v>4211.3932949360405</v>
      </c>
      <c r="DH424" s="15">
        <f ca="1">(CA424*DCF!M$46-DCF!M$5*MAX(CA424*DCF!M$46,0)-MAX(CA424-BZ424,0)/Inputs!$B$24)*DCF!M$6</f>
        <v>10622.495961436689</v>
      </c>
      <c r="DI424" s="15">
        <f ca="1">SUM(CB424:CL424)+BE424*DCF!M$10*(1+Inputs!$B$30)*(1-Inputs!$B$33)*(1-Inputs!$B$30/Inputs!$B$31)/(Inputs!$B$29-Inputs!$B$30)*DCF!M$6</f>
        <v>241534.19519681775</v>
      </c>
      <c r="DJ424" s="15">
        <f ca="1">SUM(CM424:CW424)+BP424*DCF!M$28*(1+Inputs!$B$30)*(1-Inputs!$B$33)*(1-Inputs!$B$30/Inputs!$B$31)/(Inputs!$B$29-Inputs!$B$30)*DCF!M$6</f>
        <v>878864.44675128977</v>
      </c>
      <c r="DK424" s="15">
        <f ca="1">SUM(CX424:DH424)+CA424*DCF!M$46*(1+Inputs!$B$30)*(1-Inputs!$B$33)*(1-Inputs!$B$30/Inputs!$B$31)/(Inputs!$B$29-Inputs!$B$30)*DCF!M$6</f>
        <v>287224.93301167339</v>
      </c>
      <c r="DM424" s="15">
        <f ca="1">DI424+DJ424+DK424+Inputs!$B$34+Inputs!$B$36-Inputs!$B$35</f>
        <v>1484474.574959781</v>
      </c>
    </row>
    <row r="425" spans="1:117" x14ac:dyDescent="0.75">
      <c r="A425" s="11">
        <v>412</v>
      </c>
      <c r="C425" s="24">
        <f t="shared" ca="1" si="251"/>
        <v>-1.6065209531455493</v>
      </c>
      <c r="D425" s="24">
        <f t="shared" ca="1" si="251"/>
        <v>-4.2703729336171954E-2</v>
      </c>
      <c r="E425" s="24">
        <f t="shared" ca="1" si="251"/>
        <v>-4.1120676187054422E-2</v>
      </c>
      <c r="F425" s="24">
        <f t="shared" ca="1" si="251"/>
        <v>-0.31883021394105437</v>
      </c>
      <c r="G425" s="24">
        <f t="shared" ca="1" si="251"/>
        <v>0.17521378864347564</v>
      </c>
      <c r="H425" s="24">
        <f t="shared" ca="1" si="251"/>
        <v>0.63625983548939946</v>
      </c>
      <c r="I425" s="24">
        <f t="shared" ca="1" si="251"/>
        <v>-0.82030270134149785</v>
      </c>
      <c r="J425" s="24">
        <f t="shared" ca="1" si="251"/>
        <v>0.2604693321916734</v>
      </c>
      <c r="K425" s="24">
        <f t="shared" ca="1" si="251"/>
        <v>1.0484237960039564</v>
      </c>
      <c r="L425" s="24">
        <f t="shared" ca="1" si="251"/>
        <v>-1.5325501536858663</v>
      </c>
      <c r="M425" s="24">
        <f t="shared" ca="1" si="251"/>
        <v>-0.49292442714901252</v>
      </c>
      <c r="N425" s="24">
        <f ca="1">SQRT(Inputs!$B$38)*C425+SQRT(1-Inputs!$B$38)*_xlfn.NORM.S.INV(RAND())</f>
        <v>-1.0129603267158365</v>
      </c>
      <c r="O425" s="24">
        <f ca="1">SQRT(Inputs!$B$38)*D425+SQRT(1-Inputs!$B$38)*_xlfn.NORM.S.INV(RAND())</f>
        <v>0.28984767015933438</v>
      </c>
      <c r="P425" s="24">
        <f ca="1">SQRT(Inputs!$B$38)*E425+SQRT(1-Inputs!$B$38)*_xlfn.NORM.S.INV(RAND())</f>
        <v>0.38719762155123577</v>
      </c>
      <c r="Q425" s="24">
        <f ca="1">SQRT(Inputs!$B$38)*F425+SQRT(1-Inputs!$B$38)*_xlfn.NORM.S.INV(RAND())</f>
        <v>0.30308891062971338</v>
      </c>
      <c r="R425" s="24">
        <f ca="1">SQRT(Inputs!$B$38)*G425+SQRT(1-Inputs!$B$38)*_xlfn.NORM.S.INV(RAND())</f>
        <v>9.585054647587013E-2</v>
      </c>
      <c r="S425" s="24">
        <f ca="1">SQRT(Inputs!$B$38)*H425+SQRT(1-Inputs!$B$38)*_xlfn.NORM.S.INV(RAND())</f>
        <v>1.0366109744552676</v>
      </c>
      <c r="T425" s="24">
        <f ca="1">SQRT(Inputs!$B$38)*I425+SQRT(1-Inputs!$B$38)*_xlfn.NORM.S.INV(RAND())</f>
        <v>-0.98197508816181944</v>
      </c>
      <c r="U425" s="24">
        <f ca="1">SQRT(Inputs!$B$38)*J425+SQRT(1-Inputs!$B$38)*_xlfn.NORM.S.INV(RAND())</f>
        <v>0.20733739959726774</v>
      </c>
      <c r="V425" s="24">
        <f ca="1">SQRT(Inputs!$B$38)*K425+SQRT(1-Inputs!$B$38)*_xlfn.NORM.S.INV(RAND())</f>
        <v>0.76984738088008786</v>
      </c>
      <c r="W425" s="24">
        <f ca="1">SQRT(Inputs!$B$38)*L425+SQRT(1-Inputs!$B$38)*_xlfn.NORM.S.INV(RAND())</f>
        <v>-0.56160752346413034</v>
      </c>
      <c r="X425" s="24">
        <f ca="1">SQRT(Inputs!$B$38)*M425+SQRT(1-Inputs!$B$38)*_xlfn.NORM.S.INV(RAND())</f>
        <v>-0.53908796137554171</v>
      </c>
      <c r="Y425" s="24">
        <f ca="1">SQRT(Inputs!$B$38)*C425+SQRT(1-Inputs!$B$38)*_xlfn.NORM.S.INV(RAND())</f>
        <v>-0.96769566512651717</v>
      </c>
      <c r="Z425" s="24">
        <f ca="1">SQRT(Inputs!$B$38)*D425+SQRT(1-Inputs!$B$38)*_xlfn.NORM.S.INV(RAND())</f>
        <v>1.4795832562280814E-2</v>
      </c>
      <c r="AA425" s="24">
        <f ca="1">SQRT(Inputs!$B$38)*E425+SQRT(1-Inputs!$B$38)*_xlfn.NORM.S.INV(RAND())</f>
        <v>1.2626245923135104</v>
      </c>
      <c r="AB425" s="24">
        <f ca="1">SQRT(Inputs!$B$38)*F425+SQRT(1-Inputs!$B$38)*_xlfn.NORM.S.INV(RAND())</f>
        <v>0.7405747462151091</v>
      </c>
      <c r="AC425" s="24">
        <f ca="1">SQRT(Inputs!$B$38)*G425+SQRT(1-Inputs!$B$38)*_xlfn.NORM.S.INV(RAND())</f>
        <v>-0.10466110240567694</v>
      </c>
      <c r="AD425" s="24">
        <f ca="1">SQRT(Inputs!$B$38)*H425+SQRT(1-Inputs!$B$38)*_xlfn.NORM.S.INV(RAND())</f>
        <v>-1.5995924946362188</v>
      </c>
      <c r="AE425" s="24">
        <f ca="1">SQRT(Inputs!$B$38)*I425+SQRT(1-Inputs!$B$38)*_xlfn.NORM.S.INV(RAND())</f>
        <v>-7.3763442378118049E-3</v>
      </c>
      <c r="AF425" s="24">
        <f ca="1">SQRT(Inputs!$B$38)*J425+SQRT(1-Inputs!$B$38)*_xlfn.NORM.S.INV(RAND())</f>
        <v>-0.78340863000274508</v>
      </c>
      <c r="AG425" s="24">
        <f ca="1">SQRT(Inputs!$B$38)*K425+SQRT(1-Inputs!$B$38)*_xlfn.NORM.S.INV(RAND())</f>
        <v>0.87024132001442545</v>
      </c>
      <c r="AH425" s="24">
        <f ca="1">SQRT(Inputs!$B$38)*L425+SQRT(1-Inputs!$B$38)*_xlfn.NORM.S.INV(RAND())</f>
        <v>-0.89828149296723414</v>
      </c>
      <c r="AI425" s="24">
        <f ca="1">SQRT(Inputs!$B$38)*M425+SQRT(1-Inputs!$B$38)*_xlfn.NORM.S.INV(RAND())</f>
        <v>-0.31235729206192431</v>
      </c>
      <c r="AJ425" s="24">
        <f ca="1">SQRT(Inputs!$B$38)*C425+SQRT(1-Inputs!$B$38)*_xlfn.NORM.S.INV(RAND())</f>
        <v>-1.3289516558495122</v>
      </c>
      <c r="AK425" s="24">
        <f ca="1">SQRT(Inputs!$B$38)*D425+SQRT(1-Inputs!$B$38)*_xlfn.NORM.S.INV(RAND())</f>
        <v>-0.16109117702184922</v>
      </c>
      <c r="AL425" s="24">
        <f ca="1">SQRT(Inputs!$B$38)*E425+SQRT(1-Inputs!$B$38)*_xlfn.NORM.S.INV(RAND())</f>
        <v>1.9078979421607971</v>
      </c>
      <c r="AM425" s="24">
        <f ca="1">SQRT(Inputs!$B$38)*F425+SQRT(1-Inputs!$B$38)*_xlfn.NORM.S.INV(RAND())</f>
        <v>0.1359990550238645</v>
      </c>
      <c r="AN425" s="24">
        <f ca="1">SQRT(Inputs!$B$38)*G425+SQRT(1-Inputs!$B$38)*_xlfn.NORM.S.INV(RAND())</f>
        <v>-6.8960486415337724E-2</v>
      </c>
      <c r="AO425" s="24">
        <f ca="1">SQRT(Inputs!$B$38)*H425+SQRT(1-Inputs!$B$38)*_xlfn.NORM.S.INV(RAND())</f>
        <v>-0.36396095821817986</v>
      </c>
      <c r="AP425" s="24">
        <f ca="1">SQRT(Inputs!$B$38)*I425+SQRT(1-Inputs!$B$38)*_xlfn.NORM.S.INV(RAND())</f>
        <v>1.2554129025531235</v>
      </c>
      <c r="AQ425" s="24">
        <f ca="1">SQRT(Inputs!$B$38)*J425+SQRT(1-Inputs!$B$38)*_xlfn.NORM.S.INV(RAND())</f>
        <v>-0.5122272739440914</v>
      </c>
      <c r="AR425" s="24">
        <f ca="1">SQRT(Inputs!$B$38)*K425+SQRT(1-Inputs!$B$38)*_xlfn.NORM.S.INV(RAND())</f>
        <v>1.9657855212049378</v>
      </c>
      <c r="AS425" s="24">
        <f ca="1">SQRT(Inputs!$B$38)*L425+SQRT(1-Inputs!$B$38)*_xlfn.NORM.S.INV(RAND())</f>
        <v>0.36713108554735829</v>
      </c>
      <c r="AT425" s="24">
        <f ca="1">SQRT(Inputs!$B$38)*M425+SQRT(1-Inputs!$B$38)*_xlfn.NORM.S.INV(RAND())</f>
        <v>0.32096966676665872</v>
      </c>
      <c r="AU425" s="15">
        <f ca="1">Inputs!$B$6*EXP($B$8-0.5*C$5^2+C$5*N425)</f>
        <v>4211.7832547256658</v>
      </c>
      <c r="AV425" s="15">
        <f t="shared" ca="1" si="219"/>
        <v>5349.9429634050966</v>
      </c>
      <c r="AW425" s="15">
        <f t="shared" ca="1" si="220"/>
        <v>6873.0446493831141</v>
      </c>
      <c r="AX425" s="15">
        <f t="shared" ca="1" si="221"/>
        <v>8715.132972127938</v>
      </c>
      <c r="AY425" s="15">
        <f t="shared" ca="1" si="222"/>
        <v>10770.67862743158</v>
      </c>
      <c r="AZ425" s="15">
        <f t="shared" ca="1" si="223"/>
        <v>14765.707688672983</v>
      </c>
      <c r="BA425" s="15">
        <f t="shared" ca="1" si="224"/>
        <v>16304.63609934598</v>
      </c>
      <c r="BB425" s="15">
        <f t="shared" ca="1" si="225"/>
        <v>20380.848408983293</v>
      </c>
      <c r="BC425" s="15">
        <f t="shared" ca="1" si="226"/>
        <v>26886.976270393498</v>
      </c>
      <c r="BD425" s="15">
        <f t="shared" ca="1" si="227"/>
        <v>31253.479352133767</v>
      </c>
      <c r="BE425" s="15">
        <f t="shared" ca="1" si="228"/>
        <v>36462.148042764944</v>
      </c>
      <c r="BF425" s="15">
        <f ca="1">Inputs!$B$13*EXP($B$9-0.5*C$6^2+C$6*Y425)</f>
        <v>11416.623803457029</v>
      </c>
      <c r="BG425" s="15">
        <f t="shared" ca="1" si="229"/>
        <v>13951.038091448178</v>
      </c>
      <c r="BH425" s="15">
        <f t="shared" ca="1" si="230"/>
        <v>21016.500805943782</v>
      </c>
      <c r="BI425" s="15">
        <f t="shared" ca="1" si="231"/>
        <v>28833.670755933741</v>
      </c>
      <c r="BJ425" s="15">
        <f t="shared" ca="1" si="232"/>
        <v>34818.926424876074</v>
      </c>
      <c r="BK425" s="15">
        <f t="shared" ca="1" si="233"/>
        <v>34370.975201378751</v>
      </c>
      <c r="BL425" s="15">
        <f t="shared" ca="1" si="234"/>
        <v>42180.255283416496</v>
      </c>
      <c r="BM425" s="15">
        <f t="shared" ca="1" si="235"/>
        <v>47040.441678076757</v>
      </c>
      <c r="BN425" s="15">
        <f t="shared" ca="1" si="236"/>
        <v>64213.031306309334</v>
      </c>
      <c r="BO425" s="15">
        <f t="shared" ca="1" si="237"/>
        <v>71173.922530934651</v>
      </c>
      <c r="BP425" s="15">
        <f t="shared" ca="1" si="238"/>
        <v>84555.843133344388</v>
      </c>
      <c r="BQ425" s="15">
        <f ca="1">Inputs!$B$20*EXP($B$10-0.5*C$7^2+C$7*AJ425)</f>
        <v>2677.3225879753686</v>
      </c>
      <c r="BR425" s="15">
        <f t="shared" ca="1" si="239"/>
        <v>3451.6053494464072</v>
      </c>
      <c r="BS425" s="15">
        <f t="shared" ca="1" si="240"/>
        <v>8175.6528711998226</v>
      </c>
      <c r="BT425" s="15">
        <f t="shared" ca="1" si="241"/>
        <v>11681.874592340473</v>
      </c>
      <c r="BU425" s="15">
        <f t="shared" ca="1" si="242"/>
        <v>15921.771429428201</v>
      </c>
      <c r="BV425" s="15">
        <f t="shared" ca="1" si="243"/>
        <v>20407.814660513635</v>
      </c>
      <c r="BW425" s="15">
        <f t="shared" ca="1" si="244"/>
        <v>37145.306975602449</v>
      </c>
      <c r="BX425" s="15">
        <f t="shared" ca="1" si="245"/>
        <v>46883.426433894783</v>
      </c>
      <c r="BY425" s="15">
        <f t="shared" ca="1" si="246"/>
        <v>95686.294618418047</v>
      </c>
      <c r="BZ425" s="15">
        <f t="shared" ca="1" si="247"/>
        <v>143635.4941786477</v>
      </c>
      <c r="CA425" s="15">
        <f t="shared" ca="1" si="248"/>
        <v>213606.73304002496</v>
      </c>
      <c r="CB425" s="15">
        <f ca="1">(AU425*DCF!C$10-DCF!C$5*MAX(AU425*DCF!C$10,0)-MAX(AU425-Inputs!$B$6,0)/Inputs!$B$10)*DCF!C$6</f>
        <v>1048.4251898124132</v>
      </c>
      <c r="CC425" s="15">
        <f ca="1">(AV425*DCF!D$10-DCF!D$5*MAX(AV425*DCF!D$10,0)-MAX(AV425-AU425,0)/Inputs!$B$10)*DCF!D$6</f>
        <v>1026.5018954503337</v>
      </c>
      <c r="CD425" s="15">
        <f ca="1">(AW425*DCF!E$10-DCF!E$5*MAX(AW425*DCF!E$10,0)-MAX(AW425-AV425,0)/Inputs!$B$10)*DCF!E$6</f>
        <v>1243.8110260020899</v>
      </c>
      <c r="CE425" s="15">
        <f ca="1">(AX425*DCF!F$10-DCF!F$5*MAX(AX425*DCF!F$10,0)-MAX(AX425-AW425,0)/Inputs!$B$10)*DCF!F$6</f>
        <v>1519.2067294168662</v>
      </c>
      <c r="CF425" s="15">
        <f ca="1">(AY425*DCF!G$10-DCF!G$5*MAX(AY425*DCF!G$10,0)-MAX(AY425-AX425,0)/Inputs!$B$10)*DCF!G$6</f>
        <v>1824.0775948392472</v>
      </c>
      <c r="CG425" s="15">
        <f ca="1">(AZ425*DCF!H$10-DCF!H$5*MAX(AZ425*DCF!H$10,0)-MAX(AZ425-AY425,0)/Inputs!$B$10)*DCF!H$6</f>
        <v>2157.3837087418451</v>
      </c>
      <c r="CH425" s="15">
        <f ca="1">(BA425*DCF!I$10-DCF!I$5*MAX(BA425*DCF!I$10,0)-MAX(BA425-AZ425,0)/Inputs!$B$10)*DCF!I$6</f>
        <v>2725.8240418828696</v>
      </c>
      <c r="CI425" s="15">
        <f ca="1">(BB425*DCF!J$10-DCF!J$5*MAX(BB425*DCF!J$10,0)-MAX(BB425-BA425,0)/Inputs!$B$10)*DCF!J$6</f>
        <v>2879.7180722220774</v>
      </c>
      <c r="CJ425" s="15">
        <f ca="1">(BC425*DCF!K$10-DCF!K$5*MAX(BC425*DCF!K$10,0)-MAX(BC425-BB425,0)/Inputs!$B$10)*DCF!K$6</f>
        <v>3417.6125130759647</v>
      </c>
      <c r="CK425" s="15">
        <f ca="1">(BD425*DCF!L$10-DCF!L$5*MAX(BD425*DCF!L$10,0)-MAX(BD425-BC425,0)/Inputs!$B$10)*DCF!L$6</f>
        <v>4148.9594531270823</v>
      </c>
      <c r="CL425" s="15">
        <f ca="1">(BE425*DCF!M$10-DCF!M$5*MAX(BE425*DCF!M$10,0)-MAX(BE425-BD425,0)/Inputs!$B$10)*DCF!M$6</f>
        <v>4523.0495627166656</v>
      </c>
      <c r="CM425" s="15">
        <f ca="1">(BF425*DCF!C$28-DCF!C$5*MAX(BF425*DCF!C$28,0)-MAX(BF425-Inputs!$B$13,0)/Inputs!$B$17)*DCF!C$6</f>
        <v>3477.4371880871072</v>
      </c>
      <c r="CN425" s="15">
        <f ca="1">(BG425*DCF!D$28-DCF!D$5*MAX(BG425*DCF!D$28,0)-MAX(BG425-BF425,0)/Inputs!$B$17)*DCF!D$6</f>
        <v>3568.1957124600003</v>
      </c>
      <c r="CO425" s="15">
        <f ca="1">(BH425*DCF!E$28-DCF!E$5*MAX(BH425*DCF!E$28,0)-MAX(BH425-BG425,0)/Inputs!$B$17)*DCF!E$6</f>
        <v>4559.7418109051468</v>
      </c>
      <c r="CP425" s="15">
        <f ca="1">(BI425*DCF!F$28-DCF!F$5*MAX(BI425*DCF!F$28,0)-MAX(BI425-BH425,0)/Inputs!$B$17)*DCF!F$6</f>
        <v>6404.3427572876444</v>
      </c>
      <c r="CQ425" s="15">
        <f ca="1">(BJ425*DCF!G$28-DCF!G$5*MAX(BJ425*DCF!G$28,0)-MAX(BJ425-BI425,0)/Inputs!$B$17)*DCF!G$6</f>
        <v>8027.3737549579782</v>
      </c>
      <c r="CR425" s="15">
        <f ca="1">(BK425*DCF!H$28-DCF!H$5*MAX(BK425*DCF!H$28,0)-MAX(BK425-BJ425,0)/Inputs!$B$17)*DCF!H$6</f>
        <v>8500.3213729278577</v>
      </c>
      <c r="CS425" s="15">
        <f ca="1">(BL425*DCF!I$28-DCF!I$5*MAX(BL425*DCF!I$28,0)-MAX(BL425-BK425,0)/Inputs!$B$17)*DCF!I$6</f>
        <v>8797.9440328113506</v>
      </c>
      <c r="CT425" s="15">
        <f ca="1">(BM425*DCF!J$28-DCF!J$5*MAX(BM425*DCF!J$28,0)-MAX(BM425-BL425,0)/Inputs!$B$17)*DCF!J$6</f>
        <v>9849.5026095183821</v>
      </c>
      <c r="CU425" s="15">
        <f ca="1">(BN425*DCF!K$28-DCF!K$5*MAX(BN425*DCF!K$28,0)-MAX(BN425-BM425,0)/Inputs!$B$17)*DCF!K$6</f>
        <v>11457.302060341071</v>
      </c>
      <c r="CV425" s="15">
        <f ca="1">(BO425*DCF!L$28-DCF!L$5*MAX(BO425*DCF!L$28,0)-MAX(BO425-BN425,0)/Inputs!$B$17)*DCF!L$6</f>
        <v>13413.055027303548</v>
      </c>
      <c r="CW425" s="15">
        <f ca="1">(BP425*DCF!M$28-DCF!M$5*MAX(BP425*DCF!M$28,0)-MAX(BP425-BO425,0)/Inputs!$B$17)*DCF!M$6</f>
        <v>14510.444094963719</v>
      </c>
      <c r="CX425" s="15">
        <f ca="1">(BQ425*DCF!C$46-DCF!C$5*MAX(BQ425*DCF!C$46,0)-MAX(BQ425-Inputs!$B$20,0)/Inputs!$B$24)*DCF!C$6</f>
        <v>-618.31930438230222</v>
      </c>
      <c r="CY425" s="15">
        <f ca="1">(BR425*DCF!D$46-DCF!D$5*MAX(BR425*DCF!D$46,0)-MAX(BR425-BQ425,0)/Inputs!$B$24)*DCF!D$6</f>
        <v>-919.48856786247779</v>
      </c>
      <c r="CZ425" s="15">
        <f ca="1">(BS425*DCF!E$46-DCF!E$5*MAX(BS425*DCF!E$46,0)-MAX(BS425-BR425,0)/Inputs!$B$24)*DCF!E$6</f>
        <v>-2828.8746690029379</v>
      </c>
      <c r="DA425" s="15">
        <f ca="1">(BT425*DCF!F$46-DCF!F$5*MAX(BT425*DCF!F$46,0)-MAX(BT425-BS425,0)/Inputs!$B$24)*DCF!F$6</f>
        <v>-2127.4741350506565</v>
      </c>
      <c r="DB425" s="15">
        <f ca="1">(BU425*DCF!G$46-DCF!G$5*MAX(BU425*DCF!G$46,0)-MAX(BU425-BT425,0)/Inputs!$B$24)*DCF!G$6</f>
        <v>-1961.7944591700611</v>
      </c>
      <c r="DC425" s="15">
        <f ca="1">(BV425*DCF!H$46-DCF!H$5*MAX(BV425*DCF!H$46,0)-MAX(BV425-BU425,0)/Inputs!$B$24)*DCF!H$6</f>
        <v>-1394.0104476168888</v>
      </c>
      <c r="DD425" s="15">
        <f ca="1">(BW425*DCF!I$46-DCF!I$5*MAX(BW425*DCF!I$46,0)-MAX(BW425-BV425,0)/Inputs!$B$24)*DCF!I$6</f>
        <v>-3946.8012835753661</v>
      </c>
      <c r="DE425" s="15">
        <f ca="1">(BX425*DCF!J$46-DCF!J$5*MAX(BX425*DCF!J$46,0)-MAX(BX425-BW425,0)/Inputs!$B$24)*DCF!J$6</f>
        <v>-615.76012936567622</v>
      </c>
      <c r="DF425" s="15">
        <f ca="1">(BY425*DCF!K$46-DCF!K$5*MAX(BY425*DCF!K$46,0)-MAX(BY425-BX425,0)/Inputs!$B$24)*DCF!K$6</f>
        <v>-6489.4824816112487</v>
      </c>
      <c r="DG425" s="15">
        <f ca="1">(BZ425*DCF!L$46-DCF!L$5*MAX(BZ425*DCF!L$46,0)-MAX(BZ425-BY425,0)/Inputs!$B$24)*DCF!L$6</f>
        <v>-922.2053200762507</v>
      </c>
      <c r="DH425" s="15">
        <f ca="1">(CA425*DCF!M$46-DCF!M$5*MAX(CA425*DCF!M$46,0)-MAX(CA425-BZ425,0)/Inputs!$B$24)*DCF!M$6</f>
        <v>2118.0081439480928</v>
      </c>
      <c r="DI425" s="15">
        <f ca="1">SUM(CB425:CL425)+BE425*DCF!M$10*(1+Inputs!$B$30)*(1-Inputs!$B$33)*(1-Inputs!$B$30/Inputs!$B$31)/(Inputs!$B$29-Inputs!$B$30)*DCF!M$6</f>
        <v>127989.20995229439</v>
      </c>
      <c r="DJ425" s="15">
        <f ca="1">SUM(CM425:CW425)+BP425*DCF!M$28*(1+Inputs!$B$30)*(1-Inputs!$B$33)*(1-Inputs!$B$30/Inputs!$B$31)/(Inputs!$B$29-Inputs!$B$30)*DCF!M$6</f>
        <v>406325.69985538779</v>
      </c>
      <c r="DK425" s="15">
        <f ca="1">SUM(CX425:DH425)+CA425*DCF!M$46*(1+Inputs!$B$30)*(1-Inputs!$B$33)*(1-Inputs!$B$30/Inputs!$B$31)/(Inputs!$B$29-Inputs!$B$30)*DCF!M$6</f>
        <v>310555.10996124073</v>
      </c>
      <c r="DM425" s="15">
        <f ca="1">DI425+DJ425+DK425+Inputs!$B$34+Inputs!$B$36-Inputs!$B$35</f>
        <v>921721.01976892282</v>
      </c>
    </row>
    <row r="426" spans="1:117" x14ac:dyDescent="0.75">
      <c r="A426" s="11">
        <v>413</v>
      </c>
      <c r="C426" s="24">
        <f t="shared" ca="1" si="251"/>
        <v>-0.69342090326333239</v>
      </c>
      <c r="D426" s="24">
        <f t="shared" ca="1" si="251"/>
        <v>-1.3834475214236703</v>
      </c>
      <c r="E426" s="24">
        <f t="shared" ca="1" si="251"/>
        <v>0.55762963229640794</v>
      </c>
      <c r="F426" s="24">
        <f t="shared" ca="1" si="251"/>
        <v>-0.87636055149886649</v>
      </c>
      <c r="G426" s="24">
        <f t="shared" ca="1" si="251"/>
        <v>0.85351249840373067</v>
      </c>
      <c r="H426" s="24">
        <f t="shared" ca="1" si="251"/>
        <v>0.62326735663925636</v>
      </c>
      <c r="I426" s="24">
        <f t="shared" ca="1" si="251"/>
        <v>1.1524222864539002</v>
      </c>
      <c r="J426" s="24">
        <f t="shared" ca="1" si="251"/>
        <v>-0.63466678089356898</v>
      </c>
      <c r="K426" s="24">
        <f t="shared" ca="1" si="251"/>
        <v>0.72510114623849065</v>
      </c>
      <c r="L426" s="24">
        <f t="shared" ca="1" si="251"/>
        <v>0.35147420897046006</v>
      </c>
      <c r="M426" s="24">
        <f t="shared" ca="1" si="251"/>
        <v>-0.64146813153278437</v>
      </c>
      <c r="N426" s="24">
        <f ca="1">SQRT(Inputs!$B$38)*C426+SQRT(1-Inputs!$B$38)*_xlfn.NORM.S.INV(RAND())</f>
        <v>0.79909764293476671</v>
      </c>
      <c r="O426" s="24">
        <f ca="1">SQRT(Inputs!$B$38)*D426+SQRT(1-Inputs!$B$38)*_xlfn.NORM.S.INV(RAND())</f>
        <v>0.39514450466816742</v>
      </c>
      <c r="P426" s="24">
        <f ca="1">SQRT(Inputs!$B$38)*E426+SQRT(1-Inputs!$B$38)*_xlfn.NORM.S.INV(RAND())</f>
        <v>0.55119181257636929</v>
      </c>
      <c r="Q426" s="24">
        <f ca="1">SQRT(Inputs!$B$38)*F426+SQRT(1-Inputs!$B$38)*_xlfn.NORM.S.INV(RAND())</f>
        <v>-0.56643145443076581</v>
      </c>
      <c r="R426" s="24">
        <f ca="1">SQRT(Inputs!$B$38)*G426+SQRT(1-Inputs!$B$38)*_xlfn.NORM.S.INV(RAND())</f>
        <v>1.3205942171288836</v>
      </c>
      <c r="S426" s="24">
        <f ca="1">SQRT(Inputs!$B$38)*H426+SQRT(1-Inputs!$B$38)*_xlfn.NORM.S.INV(RAND())</f>
        <v>-0.56754348916962405</v>
      </c>
      <c r="T426" s="24">
        <f ca="1">SQRT(Inputs!$B$38)*I426+SQRT(1-Inputs!$B$38)*_xlfn.NORM.S.INV(RAND())</f>
        <v>0.54185792856729209</v>
      </c>
      <c r="U426" s="24">
        <f ca="1">SQRT(Inputs!$B$38)*J426+SQRT(1-Inputs!$B$38)*_xlfn.NORM.S.INV(RAND())</f>
        <v>-0.20566561025797916</v>
      </c>
      <c r="V426" s="24">
        <f ca="1">SQRT(Inputs!$B$38)*K426+SQRT(1-Inputs!$B$38)*_xlfn.NORM.S.INV(RAND())</f>
        <v>1.0459344168348341</v>
      </c>
      <c r="W426" s="24">
        <f ca="1">SQRT(Inputs!$B$38)*L426+SQRT(1-Inputs!$B$38)*_xlfn.NORM.S.INV(RAND())</f>
        <v>-0.72538889574769971</v>
      </c>
      <c r="X426" s="24">
        <f ca="1">SQRT(Inputs!$B$38)*M426+SQRT(1-Inputs!$B$38)*_xlfn.NORM.S.INV(RAND())</f>
        <v>-0.94769801087518235</v>
      </c>
      <c r="Y426" s="24">
        <f ca="1">SQRT(Inputs!$B$38)*C426+SQRT(1-Inputs!$B$38)*_xlfn.NORM.S.INV(RAND())</f>
        <v>-1.3163492707328477</v>
      </c>
      <c r="Z426" s="24">
        <f ca="1">SQRT(Inputs!$B$38)*D426+SQRT(1-Inputs!$B$38)*_xlfn.NORM.S.INV(RAND())</f>
        <v>-0.65608181774441954</v>
      </c>
      <c r="AA426" s="24">
        <f ca="1">SQRT(Inputs!$B$38)*E426+SQRT(1-Inputs!$B$38)*_xlfn.NORM.S.INV(RAND())</f>
        <v>0.31007278460364235</v>
      </c>
      <c r="AB426" s="24">
        <f ca="1">SQRT(Inputs!$B$38)*F426+SQRT(1-Inputs!$B$38)*_xlfn.NORM.S.INV(RAND())</f>
        <v>-1.1064649548837291</v>
      </c>
      <c r="AC426" s="24">
        <f ca="1">SQRT(Inputs!$B$38)*G426+SQRT(1-Inputs!$B$38)*_xlfn.NORM.S.INV(RAND())</f>
        <v>1.0579240737601983</v>
      </c>
      <c r="AD426" s="24">
        <f ca="1">SQRT(Inputs!$B$38)*H426+SQRT(1-Inputs!$B$38)*_xlfn.NORM.S.INV(RAND())</f>
        <v>1.3906959709876106</v>
      </c>
      <c r="AE426" s="24">
        <f ca="1">SQRT(Inputs!$B$38)*I426+SQRT(1-Inputs!$B$38)*_xlfn.NORM.S.INV(RAND())</f>
        <v>2.1950415179909015</v>
      </c>
      <c r="AF426" s="24">
        <f ca="1">SQRT(Inputs!$B$38)*J426+SQRT(1-Inputs!$B$38)*_xlfn.NORM.S.INV(RAND())</f>
        <v>-1.2554613080188499</v>
      </c>
      <c r="AG426" s="24">
        <f ca="1">SQRT(Inputs!$B$38)*K426+SQRT(1-Inputs!$B$38)*_xlfn.NORM.S.INV(RAND())</f>
        <v>-2.0966512343485477</v>
      </c>
      <c r="AH426" s="24">
        <f ca="1">SQRT(Inputs!$B$38)*L426+SQRT(1-Inputs!$B$38)*_xlfn.NORM.S.INV(RAND())</f>
        <v>-0.38855906864802042</v>
      </c>
      <c r="AI426" s="24">
        <f ca="1">SQRT(Inputs!$B$38)*M426+SQRT(1-Inputs!$B$38)*_xlfn.NORM.S.INV(RAND())</f>
        <v>-0.22858381069355679</v>
      </c>
      <c r="AJ426" s="24">
        <f ca="1">SQRT(Inputs!$B$38)*C426+SQRT(1-Inputs!$B$38)*_xlfn.NORM.S.INV(RAND())</f>
        <v>0.27638248035276108</v>
      </c>
      <c r="AK426" s="24">
        <f ca="1">SQRT(Inputs!$B$38)*D426+SQRT(1-Inputs!$B$38)*_xlfn.NORM.S.INV(RAND())</f>
        <v>-1.7932278839855174</v>
      </c>
      <c r="AL426" s="24">
        <f ca="1">SQRT(Inputs!$B$38)*E426+SQRT(1-Inputs!$B$38)*_xlfn.NORM.S.INV(RAND())</f>
        <v>0.9040773341387589</v>
      </c>
      <c r="AM426" s="24">
        <f ca="1">SQRT(Inputs!$B$38)*F426+SQRT(1-Inputs!$B$38)*_xlfn.NORM.S.INV(RAND())</f>
        <v>5.3930712320733598E-2</v>
      </c>
      <c r="AN426" s="24">
        <f ca="1">SQRT(Inputs!$B$38)*G426+SQRT(1-Inputs!$B$38)*_xlfn.NORM.S.INV(RAND())</f>
        <v>1.6251333522492266</v>
      </c>
      <c r="AO426" s="24">
        <f ca="1">SQRT(Inputs!$B$38)*H426+SQRT(1-Inputs!$B$38)*_xlfn.NORM.S.INV(RAND())</f>
        <v>0.99801211446298221</v>
      </c>
      <c r="AP426" s="24">
        <f ca="1">SQRT(Inputs!$B$38)*I426+SQRT(1-Inputs!$B$38)*_xlfn.NORM.S.INV(RAND())</f>
        <v>-0.24695387408062386</v>
      </c>
      <c r="AQ426" s="24">
        <f ca="1">SQRT(Inputs!$B$38)*J426+SQRT(1-Inputs!$B$38)*_xlfn.NORM.S.INV(RAND())</f>
        <v>0.54010952338900475</v>
      </c>
      <c r="AR426" s="24">
        <f ca="1">SQRT(Inputs!$B$38)*K426+SQRT(1-Inputs!$B$38)*_xlfn.NORM.S.INV(RAND())</f>
        <v>-0.18660707372846369</v>
      </c>
      <c r="AS426" s="24">
        <f ca="1">SQRT(Inputs!$B$38)*L426+SQRT(1-Inputs!$B$38)*_xlfn.NORM.S.INV(RAND())</f>
        <v>0.66624346857317773</v>
      </c>
      <c r="AT426" s="24">
        <f ca="1">SQRT(Inputs!$B$38)*M426+SQRT(1-Inputs!$B$38)*_xlfn.NORM.S.INV(RAND())</f>
        <v>-1.2974373144907352</v>
      </c>
      <c r="AU426" s="15">
        <f ca="1">Inputs!$B$6*EXP($B$8-0.5*C$5^2+C$5*N426)</f>
        <v>5647.4805770327403</v>
      </c>
      <c r="AV426" s="15">
        <f t="shared" ca="1" si="219"/>
        <v>7285.5380972404364</v>
      </c>
      <c r="AW426" s="15">
        <f t="shared" ca="1" si="220"/>
        <v>9569.0345424017614</v>
      </c>
      <c r="AX426" s="15">
        <f t="shared" ca="1" si="221"/>
        <v>10884.659005170051</v>
      </c>
      <c r="AY426" s="15">
        <f t="shared" ca="1" si="222"/>
        <v>15520.414562615948</v>
      </c>
      <c r="AZ426" s="15">
        <f t="shared" ca="1" si="223"/>
        <v>17831.875406448242</v>
      </c>
      <c r="BA426" s="15">
        <f t="shared" ca="1" si="224"/>
        <v>23094.940240221335</v>
      </c>
      <c r="BB426" s="15">
        <f t="shared" ca="1" si="225"/>
        <v>27698.578504192745</v>
      </c>
      <c r="BC426" s="15">
        <f t="shared" ca="1" si="226"/>
        <v>37527.6541297289</v>
      </c>
      <c r="BD426" s="15">
        <f t="shared" ca="1" si="227"/>
        <v>42959.067702346278</v>
      </c>
      <c r="BE426" s="15">
        <f t="shared" ca="1" si="228"/>
        <v>48287.628512306146</v>
      </c>
      <c r="BF426" s="15">
        <f ca="1">Inputs!$B$13*EXP($B$9-0.5*C$6^2+C$6*Y426)</f>
        <v>10654.163444759335</v>
      </c>
      <c r="BG426" s="15">
        <f t="shared" ca="1" si="229"/>
        <v>11534.955745560746</v>
      </c>
      <c r="BH426" s="15">
        <f t="shared" ca="1" si="230"/>
        <v>14837.358950032904</v>
      </c>
      <c r="BI426" s="15">
        <f t="shared" ca="1" si="231"/>
        <v>15318.922318135163</v>
      </c>
      <c r="BJ426" s="15">
        <f t="shared" ca="1" si="232"/>
        <v>21873.755755587841</v>
      </c>
      <c r="BK426" s="15">
        <f t="shared" ca="1" si="233"/>
        <v>32441.766078048891</v>
      </c>
      <c r="BL426" s="15">
        <f t="shared" ca="1" si="234"/>
        <v>52963.413588456569</v>
      </c>
      <c r="BM426" s="15">
        <f t="shared" ca="1" si="235"/>
        <v>55701.934017915795</v>
      </c>
      <c r="BN426" s="15">
        <f t="shared" ca="1" si="236"/>
        <v>53285.977222155889</v>
      </c>
      <c r="BO426" s="15">
        <f t="shared" ca="1" si="237"/>
        <v>62667.550871045059</v>
      </c>
      <c r="BP426" s="15">
        <f t="shared" ca="1" si="238"/>
        <v>75160.114851059814</v>
      </c>
      <c r="BQ426" s="15">
        <f ca="1">Inputs!$B$20*EXP($B$10-0.5*C$7^2+C$7*AJ426)</f>
        <v>4731.3070100758487</v>
      </c>
      <c r="BR426" s="15">
        <f t="shared" ca="1" si="239"/>
        <v>3632.3857881903718</v>
      </c>
      <c r="BS426" s="15">
        <f t="shared" ca="1" si="240"/>
        <v>6448.9066806944547</v>
      </c>
      <c r="BT426" s="15">
        <f t="shared" ca="1" si="241"/>
        <v>9018.3313476028579</v>
      </c>
      <c r="BU426" s="15">
        <f t="shared" ca="1" si="242"/>
        <v>18519.568988357161</v>
      </c>
      <c r="BV426" s="15">
        <f t="shared" ca="1" si="243"/>
        <v>32262.6099436146</v>
      </c>
      <c r="BW426" s="15">
        <f t="shared" ca="1" si="244"/>
        <v>42727.969216988015</v>
      </c>
      <c r="BX426" s="15">
        <f t="shared" ca="1" si="245"/>
        <v>66596.153539627776</v>
      </c>
      <c r="BY426" s="15">
        <f t="shared" ca="1" si="246"/>
        <v>90039.796007070807</v>
      </c>
      <c r="BZ426" s="15">
        <f t="shared" ca="1" si="247"/>
        <v>142799.62822291412</v>
      </c>
      <c r="CA426" s="15">
        <f t="shared" ca="1" si="248"/>
        <v>159287.0748190415</v>
      </c>
      <c r="CB426" s="15">
        <f ca="1">(AU426*DCF!C$10-DCF!C$5*MAX(AU426*DCF!C$10,0)-MAX(AU426-Inputs!$B$6,0)/Inputs!$B$10)*DCF!C$6</f>
        <v>1038.1884120044915</v>
      </c>
      <c r="CC426" s="15">
        <f ca="1">(AV426*DCF!D$10-DCF!D$5*MAX(AV426*DCF!D$10,0)-MAX(AV426-AU426,0)/Inputs!$B$10)*DCF!D$6</f>
        <v>1376.4030980100886</v>
      </c>
      <c r="CD426" s="15">
        <f ca="1">(AW426*DCF!E$10-DCF!E$5*MAX(AW426*DCF!E$10,0)-MAX(AW426-AV426,0)/Inputs!$B$10)*DCF!E$6</f>
        <v>1694.9997867624481</v>
      </c>
      <c r="CE426" s="15">
        <f ca="1">(AX426*DCF!F$10-DCF!F$5*MAX(AX426*DCF!F$10,0)-MAX(AX426-AW426,0)/Inputs!$B$10)*DCF!F$6</f>
        <v>2102.3548815839204</v>
      </c>
      <c r="CF426" s="15">
        <f ca="1">(AY426*DCF!G$10-DCF!G$5*MAX(AY426*DCF!G$10,0)-MAX(AY426-AX426,0)/Inputs!$B$10)*DCF!G$6</f>
        <v>2306.7515344813878</v>
      </c>
      <c r="CG426" s="15">
        <f ca="1">(AZ426*DCF!H$10-DCF!H$5*MAX(AZ426*DCF!H$10,0)-MAX(AZ426-AY426,0)/Inputs!$B$10)*DCF!H$6</f>
        <v>3051.6300894067954</v>
      </c>
      <c r="CH426" s="15">
        <f ca="1">(BA426*DCF!I$10-DCF!I$5*MAX(BA426*DCF!I$10,0)-MAX(BA426-AZ426,0)/Inputs!$B$10)*DCF!I$6</f>
        <v>3355.2760420391946</v>
      </c>
      <c r="CI426" s="15">
        <f ca="1">(BB426*DCF!J$10-DCF!J$5*MAX(BB426*DCF!J$10,0)-MAX(BB426-BA426,0)/Inputs!$B$10)*DCF!J$6</f>
        <v>4055.5348239701361</v>
      </c>
      <c r="CJ426" s="15">
        <f ca="1">(BC426*DCF!K$10-DCF!K$5*MAX(BC426*DCF!K$10,0)-MAX(BC426-BB426,0)/Inputs!$B$10)*DCF!K$6</f>
        <v>4665.4286557404803</v>
      </c>
      <c r="CK426" s="15">
        <f ca="1">(BD426*DCF!L$10-DCF!L$5*MAX(BD426*DCF!L$10,0)-MAX(BD426-BC426,0)/Inputs!$B$10)*DCF!L$6</f>
        <v>5776.674600550743</v>
      </c>
      <c r="CL426" s="15">
        <f ca="1">(BE426*DCF!M$10-DCF!M$5*MAX(BE426*DCF!M$10,0)-MAX(BE426-BD426,0)/Inputs!$B$10)*DCF!M$6</f>
        <v>6177.4554135936687</v>
      </c>
      <c r="CM426" s="15">
        <f ca="1">(BF426*DCF!C$28-DCF!C$5*MAX(BF426*DCF!C$28,0)-MAX(BF426-Inputs!$B$13,0)/Inputs!$B$17)*DCF!C$6</f>
        <v>3251.5808119730068</v>
      </c>
      <c r="CN426" s="15">
        <f ca="1">(BG426*DCF!D$28-DCF!D$5*MAX(BG426*DCF!D$28,0)-MAX(BG426-BF426,0)/Inputs!$B$17)*DCF!D$6</f>
        <v>3209.3971253436339</v>
      </c>
      <c r="CO426" s="15">
        <f ca="1">(BH426*DCF!E$28-DCF!E$5*MAX(BH426*DCF!E$28,0)-MAX(BH426-BG426,0)/Inputs!$B$17)*DCF!E$6</f>
        <v>3551.3460405019541</v>
      </c>
      <c r="CP426" s="15">
        <f ca="1">(BI426*DCF!F$28-DCF!F$5*MAX(BI426*DCF!F$28,0)-MAX(BI426-BH426,0)/Inputs!$B$17)*DCF!F$6</f>
        <v>4071.0076728949011</v>
      </c>
      <c r="CQ426" s="15">
        <f ca="1">(BJ426*DCF!G$28-DCF!G$5*MAX(BJ426*DCF!G$28,0)-MAX(BJ426-BI426,0)/Inputs!$B$17)*DCF!G$6</f>
        <v>4572.8536561621631</v>
      </c>
      <c r="CR426" s="15">
        <f ca="1">(BK426*DCF!H$28-DCF!H$5*MAX(BK426*DCF!H$28,0)-MAX(BK426-BJ426,0)/Inputs!$B$17)*DCF!H$6</f>
        <v>6381.2344440728984</v>
      </c>
      <c r="CS426" s="15">
        <f ca="1">(BL426*DCF!I$28-DCF!I$5*MAX(BL426*DCF!I$28,0)-MAX(BL426-BK426,0)/Inputs!$B$17)*DCF!I$6</f>
        <v>9509.0220058335035</v>
      </c>
      <c r="CT426" s="15">
        <f ca="1">(BM426*DCF!J$28-DCF!J$5*MAX(BM426*DCF!J$28,0)-MAX(BM426-BL426,0)/Inputs!$B$17)*DCF!J$6</f>
        <v>12063.050022833106</v>
      </c>
      <c r="CU426" s="15">
        <f ca="1">(BN426*DCF!K$28-DCF!K$5*MAX(BN426*DCF!K$28,0)-MAX(BN426-BM426,0)/Inputs!$B$17)*DCF!K$6</f>
        <v>11253.104943189448</v>
      </c>
      <c r="CV426" s="15">
        <f ca="1">(BO426*DCF!L$28-DCF!L$5*MAX(BO426*DCF!L$28,0)-MAX(BO426-BN426,0)/Inputs!$B$17)*DCF!L$6</f>
        <v>11441.951080731928</v>
      </c>
      <c r="CW426" s="15">
        <f ca="1">(BP426*DCF!M$28-DCF!M$5*MAX(BP426*DCF!M$28,0)-MAX(BP426-BO426,0)/Inputs!$B$17)*DCF!M$6</f>
        <v>12835.595138407356</v>
      </c>
      <c r="CX426" s="15">
        <f ca="1">(BQ426*DCF!C$46-DCF!C$5*MAX(BQ426*DCF!C$46,0)-MAX(BQ426-Inputs!$B$20,0)/Inputs!$B$24)*DCF!C$6</f>
        <v>-1799.5198684128281</v>
      </c>
      <c r="CY426" s="15">
        <f ca="1">(BR426*DCF!D$46-DCF!D$5*MAX(BR426*DCF!D$46,0)-MAX(BR426-BQ426,0)/Inputs!$B$24)*DCF!D$6</f>
        <v>-619.96354571250527</v>
      </c>
      <c r="CZ426" s="15">
        <f ca="1">(BS426*DCF!E$46-DCF!E$5*MAX(BS426*DCF!E$46,0)-MAX(BS426-BR426,0)/Inputs!$B$24)*DCF!E$6</f>
        <v>-1872.7894416124132</v>
      </c>
      <c r="DA426" s="15">
        <f ca="1">(BT426*DCF!F$46-DCF!F$5*MAX(BT426*DCF!F$46,0)-MAX(BT426-BS426,0)/Inputs!$B$24)*DCF!F$6</f>
        <v>-1592.380653903934</v>
      </c>
      <c r="DB426" s="15">
        <f ca="1">(BU426*DCF!G$46-DCF!G$5*MAX(BU426*DCF!G$46,0)-MAX(BU426-BT426,0)/Inputs!$B$24)*DCF!G$6</f>
        <v>-3818.9903313830782</v>
      </c>
      <c r="DC426" s="15">
        <f ca="1">(BV426*DCF!H$46-DCF!H$5*MAX(BV426*DCF!H$46,0)-MAX(BV426-BU426,0)/Inputs!$B$24)*DCF!H$6</f>
        <v>-4270.565771837254</v>
      </c>
      <c r="DD426" s="15">
        <f ca="1">(BW426*DCF!I$46-DCF!I$5*MAX(BW426*DCF!I$46,0)-MAX(BW426-BV426,0)/Inputs!$B$24)*DCF!I$6</f>
        <v>-2017.3807800301859</v>
      </c>
      <c r="DE426" s="15">
        <f ca="1">(BX426*DCF!J$46-DCF!J$5*MAX(BX426*DCF!J$46,0)-MAX(BX426-BW426,0)/Inputs!$B$24)*DCF!J$6</f>
        <v>-3535.9281049739889</v>
      </c>
      <c r="DF426" s="15">
        <f ca="1">(BY426*DCF!K$46-DCF!K$5*MAX(BY426*DCF!K$46,0)-MAX(BY426-BX426,0)/Inputs!$B$24)*DCF!K$6</f>
        <v>-599.69457138243627</v>
      </c>
      <c r="DG426" s="15">
        <f ca="1">(BZ426*DCF!L$46-DCF!L$5*MAX(BZ426*DCF!L$46,0)-MAX(BZ426-BY426,0)/Inputs!$B$24)*DCF!L$6</f>
        <v>-2068.6470871186834</v>
      </c>
      <c r="DH426" s="15">
        <f ca="1">(CA426*DCF!M$46-DCF!M$5*MAX(CA426*DCF!M$46,0)-MAX(CA426-BZ426,0)/Inputs!$B$24)*DCF!M$6</f>
        <v>9040.6784698693536</v>
      </c>
      <c r="DI426" s="15">
        <f ca="1">SUM(CB426:CL426)+BE426*DCF!M$10*(1+Inputs!$B$30)*(1-Inputs!$B$33)*(1-Inputs!$B$30/Inputs!$B$31)/(Inputs!$B$29-Inputs!$B$30)*DCF!M$6</f>
        <v>169985.8060256739</v>
      </c>
      <c r="DJ426" s="15">
        <f ca="1">SUM(CM426:CW426)+BP426*DCF!M$28*(1+Inputs!$B$30)*(1-Inputs!$B$33)*(1-Inputs!$B$30/Inputs!$B$31)/(Inputs!$B$29-Inputs!$B$30)*DCF!M$6</f>
        <v>361035.60096877866</v>
      </c>
      <c r="DK426" s="15">
        <f ca="1">SUM(CX426:DH426)+CA426*DCF!M$46*(1+Inputs!$B$30)*(1-Inputs!$B$33)*(1-Inputs!$B$30/Inputs!$B$31)/(Inputs!$B$29-Inputs!$B$30)*DCF!M$6</f>
        <v>233121.50474400038</v>
      </c>
      <c r="DM426" s="15">
        <f ca="1">DI426+DJ426+DK426+Inputs!$B$34+Inputs!$B$36-Inputs!$B$35</f>
        <v>840993.91173845297</v>
      </c>
    </row>
    <row r="427" spans="1:117" x14ac:dyDescent="0.75">
      <c r="A427" s="11">
        <v>414</v>
      </c>
      <c r="C427" s="24">
        <f t="shared" ca="1" si="251"/>
        <v>-0.58563305951824851</v>
      </c>
      <c r="D427" s="24">
        <f t="shared" ca="1" si="251"/>
        <v>1.4862601281303016</v>
      </c>
      <c r="E427" s="24">
        <f t="shared" ca="1" si="251"/>
        <v>-2.0738178454194354</v>
      </c>
      <c r="F427" s="24">
        <f t="shared" ca="1" si="251"/>
        <v>1.6793680911203133</v>
      </c>
      <c r="G427" s="24">
        <f t="shared" ca="1" si="251"/>
        <v>-0.18024723269219059</v>
      </c>
      <c r="H427" s="24">
        <f t="shared" ca="1" si="251"/>
        <v>0.98750312012083974</v>
      </c>
      <c r="I427" s="24">
        <f t="shared" ca="1" si="251"/>
        <v>0.63769792572953199</v>
      </c>
      <c r="J427" s="24">
        <f t="shared" ca="1" si="251"/>
        <v>-0.50448140643667394</v>
      </c>
      <c r="K427" s="24">
        <f t="shared" ca="1" si="251"/>
        <v>1.9433846270968989</v>
      </c>
      <c r="L427" s="24">
        <f t="shared" ca="1" si="251"/>
        <v>0.4562831412596533</v>
      </c>
      <c r="M427" s="24">
        <f t="shared" ca="1" si="251"/>
        <v>-0.28663990480435286</v>
      </c>
      <c r="N427" s="24">
        <f ca="1">SQRT(Inputs!$B$38)*C427+SQRT(1-Inputs!$B$38)*_xlfn.NORM.S.INV(RAND())</f>
        <v>-0.70850391798168211</v>
      </c>
      <c r="O427" s="24">
        <f ca="1">SQRT(Inputs!$B$38)*D427+SQRT(1-Inputs!$B$38)*_xlfn.NORM.S.INV(RAND())</f>
        <v>0.53498769477345931</v>
      </c>
      <c r="P427" s="24">
        <f ca="1">SQRT(Inputs!$B$38)*E427+SQRT(1-Inputs!$B$38)*_xlfn.NORM.S.INV(RAND())</f>
        <v>-7.982117644268949E-2</v>
      </c>
      <c r="Q427" s="24">
        <f ca="1">SQRT(Inputs!$B$38)*F427+SQRT(1-Inputs!$B$38)*_xlfn.NORM.S.INV(RAND())</f>
        <v>0.96385918280334115</v>
      </c>
      <c r="R427" s="24">
        <f ca="1">SQRT(Inputs!$B$38)*G427+SQRT(1-Inputs!$B$38)*_xlfn.NORM.S.INV(RAND())</f>
        <v>-0.90149098164902242</v>
      </c>
      <c r="S427" s="24">
        <f ca="1">SQRT(Inputs!$B$38)*H427+SQRT(1-Inputs!$B$38)*_xlfn.NORM.S.INV(RAND())</f>
        <v>-0.7279395762617844</v>
      </c>
      <c r="T427" s="24">
        <f ca="1">SQRT(Inputs!$B$38)*I427+SQRT(1-Inputs!$B$38)*_xlfn.NORM.S.INV(RAND())</f>
        <v>2.5696490153003571E-2</v>
      </c>
      <c r="U427" s="24">
        <f ca="1">SQRT(Inputs!$B$38)*J427+SQRT(1-Inputs!$B$38)*_xlfn.NORM.S.INV(RAND())</f>
        <v>0.1819556447402082</v>
      </c>
      <c r="V427" s="24">
        <f ca="1">SQRT(Inputs!$B$38)*K427+SQRT(1-Inputs!$B$38)*_xlfn.NORM.S.INV(RAND())</f>
        <v>1.7049884700532347</v>
      </c>
      <c r="W427" s="24">
        <f ca="1">SQRT(Inputs!$B$38)*L427+SQRT(1-Inputs!$B$38)*_xlfn.NORM.S.INV(RAND())</f>
        <v>-0.83960147462431944</v>
      </c>
      <c r="X427" s="24">
        <f ca="1">SQRT(Inputs!$B$38)*M427+SQRT(1-Inputs!$B$38)*_xlfn.NORM.S.INV(RAND())</f>
        <v>-1.1199395089973467</v>
      </c>
      <c r="Y427" s="24">
        <f ca="1">SQRT(Inputs!$B$38)*C427+SQRT(1-Inputs!$B$38)*_xlfn.NORM.S.INV(RAND())</f>
        <v>0.99108034318505212</v>
      </c>
      <c r="Z427" s="24">
        <f ca="1">SQRT(Inputs!$B$38)*D427+SQRT(1-Inputs!$B$38)*_xlfn.NORM.S.INV(RAND())</f>
        <v>1.0448990592464997</v>
      </c>
      <c r="AA427" s="24">
        <f ca="1">SQRT(Inputs!$B$38)*E427+SQRT(1-Inputs!$B$38)*_xlfn.NORM.S.INV(RAND())</f>
        <v>-1.0832010935272343</v>
      </c>
      <c r="AB427" s="24">
        <f ca="1">SQRT(Inputs!$B$38)*F427+SQRT(1-Inputs!$B$38)*_xlfn.NORM.S.INV(RAND())</f>
        <v>1.709566474043978</v>
      </c>
      <c r="AC427" s="24">
        <f ca="1">SQRT(Inputs!$B$38)*G427+SQRT(1-Inputs!$B$38)*_xlfn.NORM.S.INV(RAND())</f>
        <v>-1.0496083631502962</v>
      </c>
      <c r="AD427" s="24">
        <f ca="1">SQRT(Inputs!$B$38)*H427+SQRT(1-Inputs!$B$38)*_xlfn.NORM.S.INV(RAND())</f>
        <v>0.9877828591974338</v>
      </c>
      <c r="AE427" s="24">
        <f ca="1">SQRT(Inputs!$B$38)*I427+SQRT(1-Inputs!$B$38)*_xlfn.NORM.S.INV(RAND())</f>
        <v>3.4071489077749262E-2</v>
      </c>
      <c r="AF427" s="24">
        <f ca="1">SQRT(Inputs!$B$38)*J427+SQRT(1-Inputs!$B$38)*_xlfn.NORM.S.INV(RAND())</f>
        <v>-0.47250132919521809</v>
      </c>
      <c r="AG427" s="24">
        <f ca="1">SQRT(Inputs!$B$38)*K427+SQRT(1-Inputs!$B$38)*_xlfn.NORM.S.INV(RAND())</f>
        <v>1.8578281585428071</v>
      </c>
      <c r="AH427" s="24">
        <f ca="1">SQRT(Inputs!$B$38)*L427+SQRT(1-Inputs!$B$38)*_xlfn.NORM.S.INV(RAND())</f>
        <v>1.7351111731415232</v>
      </c>
      <c r="AI427" s="24">
        <f ca="1">SQRT(Inputs!$B$38)*M427+SQRT(1-Inputs!$B$38)*_xlfn.NORM.S.INV(RAND())</f>
        <v>0.91084832949971428</v>
      </c>
      <c r="AJ427" s="24">
        <f ca="1">SQRT(Inputs!$B$38)*C427+SQRT(1-Inputs!$B$38)*_xlfn.NORM.S.INV(RAND())</f>
        <v>-0.72535193978811563</v>
      </c>
      <c r="AK427" s="24">
        <f ca="1">SQRT(Inputs!$B$38)*D427+SQRT(1-Inputs!$B$38)*_xlfn.NORM.S.INV(RAND())</f>
        <v>0.84493362901957469</v>
      </c>
      <c r="AL427" s="24">
        <f ca="1">SQRT(Inputs!$B$38)*E427+SQRT(1-Inputs!$B$38)*_xlfn.NORM.S.INV(RAND())</f>
        <v>-2.6969543475506375</v>
      </c>
      <c r="AM427" s="24">
        <f ca="1">SQRT(Inputs!$B$38)*F427+SQRT(1-Inputs!$B$38)*_xlfn.NORM.S.INV(RAND())</f>
        <v>1.6157412877998669</v>
      </c>
      <c r="AN427" s="24">
        <f ca="1">SQRT(Inputs!$B$38)*G427+SQRT(1-Inputs!$B$38)*_xlfn.NORM.S.INV(RAND())</f>
        <v>2.8223489181030834E-2</v>
      </c>
      <c r="AO427" s="24">
        <f ca="1">SQRT(Inputs!$B$38)*H427+SQRT(1-Inputs!$B$38)*_xlfn.NORM.S.INV(RAND())</f>
        <v>0.47028014569087745</v>
      </c>
      <c r="AP427" s="24">
        <f ca="1">SQRT(Inputs!$B$38)*I427+SQRT(1-Inputs!$B$38)*_xlfn.NORM.S.INV(RAND())</f>
        <v>0.27019969322431153</v>
      </c>
      <c r="AQ427" s="24">
        <f ca="1">SQRT(Inputs!$B$38)*J427+SQRT(1-Inputs!$B$38)*_xlfn.NORM.S.INV(RAND())</f>
        <v>-1.0122483421699489</v>
      </c>
      <c r="AR427" s="24">
        <f ca="1">SQRT(Inputs!$B$38)*K427+SQRT(1-Inputs!$B$38)*_xlfn.NORM.S.INV(RAND())</f>
        <v>1.3183762794158469</v>
      </c>
      <c r="AS427" s="24">
        <f ca="1">SQRT(Inputs!$B$38)*L427+SQRT(1-Inputs!$B$38)*_xlfn.NORM.S.INV(RAND())</f>
        <v>-0.64264283826148361</v>
      </c>
      <c r="AT427" s="24">
        <f ca="1">SQRT(Inputs!$B$38)*M427+SQRT(1-Inputs!$B$38)*_xlfn.NORM.S.INV(RAND())</f>
        <v>0.48360087931602408</v>
      </c>
      <c r="AU427" s="15">
        <f ca="1">Inputs!$B$6*EXP($B$8-0.5*C$5^2+C$5*N427)</f>
        <v>4424.5537642373693</v>
      </c>
      <c r="AV427" s="15">
        <f t="shared" ca="1" si="219"/>
        <v>5826.4775515914525</v>
      </c>
      <c r="AW427" s="15">
        <f t="shared" ca="1" si="220"/>
        <v>7028.2790427547743</v>
      </c>
      <c r="AX427" s="15">
        <f t="shared" ca="1" si="221"/>
        <v>9678.8932993474409</v>
      </c>
      <c r="AY427" s="15">
        <f t="shared" ca="1" si="222"/>
        <v>10646.558164769014</v>
      </c>
      <c r="AZ427" s="15">
        <f t="shared" ca="1" si="223"/>
        <v>12017.997545891023</v>
      </c>
      <c r="BA427" s="15">
        <f t="shared" ca="1" si="224"/>
        <v>14746.56198135757</v>
      </c>
      <c r="BB427" s="15">
        <f t="shared" ca="1" si="225"/>
        <v>18386.43466409207</v>
      </c>
      <c r="BC427" s="15">
        <f t="shared" ca="1" si="226"/>
        <v>26547.313894901356</v>
      </c>
      <c r="BD427" s="15">
        <f t="shared" ca="1" si="227"/>
        <v>30066.617685103145</v>
      </c>
      <c r="BE427" s="15">
        <f t="shared" ca="1" si="228"/>
        <v>33269.975053236492</v>
      </c>
      <c r="BF427" s="15">
        <f ca="1">Inputs!$B$13*EXP($B$9-0.5*C$6^2+C$6*Y427)</f>
        <v>16833.876950654278</v>
      </c>
      <c r="BG427" s="15">
        <f t="shared" ca="1" si="229"/>
        <v>24772.816026095214</v>
      </c>
      <c r="BH427" s="15">
        <f t="shared" ca="1" si="230"/>
        <v>25290.487697313449</v>
      </c>
      <c r="BI427" s="15">
        <f t="shared" ca="1" si="231"/>
        <v>40278.224553707056</v>
      </c>
      <c r="BJ427" s="15">
        <f t="shared" ca="1" si="232"/>
        <v>42445.391199518279</v>
      </c>
      <c r="BK427" s="15">
        <f t="shared" ca="1" si="233"/>
        <v>59592.130823030428</v>
      </c>
      <c r="BL427" s="15">
        <f t="shared" ca="1" si="234"/>
        <v>73525.669334040256</v>
      </c>
      <c r="BM427" s="15">
        <f t="shared" ca="1" si="235"/>
        <v>85226.576490376625</v>
      </c>
      <c r="BN427" s="15">
        <f t="shared" ca="1" si="236"/>
        <v>130955.83349282749</v>
      </c>
      <c r="BO427" s="15">
        <f t="shared" ca="1" si="237"/>
        <v>197134.57590408612</v>
      </c>
      <c r="BP427" s="15">
        <f t="shared" ca="1" si="238"/>
        <v>269012.29273547506</v>
      </c>
      <c r="BQ427" s="15">
        <f ca="1">Inputs!$B$20*EXP($B$10-0.5*C$7^2+C$7*AJ427)</f>
        <v>3316.478843336864</v>
      </c>
      <c r="BR427" s="15">
        <f t="shared" ca="1" si="239"/>
        <v>5885.0732110101681</v>
      </c>
      <c r="BS427" s="15">
        <f t="shared" ca="1" si="240"/>
        <v>3714.385825783716</v>
      </c>
      <c r="BT427" s="15">
        <f t="shared" ca="1" si="241"/>
        <v>7824.621171723169</v>
      </c>
      <c r="BU427" s="15">
        <f t="shared" ca="1" si="242"/>
        <v>10918.295846984543</v>
      </c>
      <c r="BV427" s="15">
        <f t="shared" ca="1" si="243"/>
        <v>16888.343798281774</v>
      </c>
      <c r="BW427" s="15">
        <f t="shared" ca="1" si="244"/>
        <v>24953.736678427049</v>
      </c>
      <c r="BX427" s="15">
        <f t="shared" ca="1" si="245"/>
        <v>28491.593661157676</v>
      </c>
      <c r="BY427" s="15">
        <f t="shared" ca="1" si="246"/>
        <v>51375.147069698331</v>
      </c>
      <c r="BZ427" s="15">
        <f t="shared" ca="1" si="247"/>
        <v>64054.07577952696</v>
      </c>
      <c r="CA427" s="15">
        <f t="shared" ca="1" si="248"/>
        <v>98050.748241348047</v>
      </c>
      <c r="CB427" s="15">
        <f ca="1">(AU427*DCF!C$10-DCF!C$5*MAX(AU427*DCF!C$10,0)-MAX(AU427-Inputs!$B$6,0)/Inputs!$B$10)*DCF!C$6</f>
        <v>1046.9080981552038</v>
      </c>
      <c r="CC427" s="15">
        <f ca="1">(AV427*DCF!D$10-DCF!D$5*MAX(AV427*DCF!D$10,0)-MAX(AV427-AU427,0)/Inputs!$B$10)*DCF!D$6</f>
        <v>1078.342005516417</v>
      </c>
      <c r="CD427" s="15">
        <f ca="1">(AW427*DCF!E$10-DCF!E$5*MAX(AW427*DCF!E$10,0)-MAX(AW427-AV427,0)/Inputs!$B$10)*DCF!E$6</f>
        <v>1352.0222857603237</v>
      </c>
      <c r="CE427" s="15">
        <f ca="1">(AX427*DCF!F$10-DCF!F$5*MAX(AX427*DCF!F$10,0)-MAX(AX427-AW427,0)/Inputs!$B$10)*DCF!F$6</f>
        <v>1561.3598717953457</v>
      </c>
      <c r="CF427" s="15">
        <f ca="1">(AY427*DCF!G$10-DCF!G$5*MAX(AY427*DCF!G$10,0)-MAX(AY427-AX427,0)/Inputs!$B$10)*DCF!G$6</f>
        <v>2007.6133214137346</v>
      </c>
      <c r="CG427" s="15">
        <f ca="1">(AZ427*DCF!H$10-DCF!H$5*MAX(AZ427*DCF!H$10,0)-MAX(AZ427-AY427,0)/Inputs!$B$10)*DCF!H$6</f>
        <v>2089.7791954072518</v>
      </c>
      <c r="CH427" s="15">
        <f ca="1">(BA427*DCF!I$10-DCF!I$5*MAX(BA427*DCF!I$10,0)-MAX(BA427-AZ427,0)/Inputs!$B$10)*DCF!I$6</f>
        <v>2246.0787501002765</v>
      </c>
      <c r="CI427" s="15">
        <f ca="1">(BB427*DCF!J$10-DCF!J$5*MAX(BB427*DCF!J$10,0)-MAX(BB427-BA427,0)/Inputs!$B$10)*DCF!J$6</f>
        <v>2603.5921260691862</v>
      </c>
      <c r="CJ427" s="15">
        <f ca="1">(BC427*DCF!K$10-DCF!K$5*MAX(BC427*DCF!K$10,0)-MAX(BC427-BB427,0)/Inputs!$B$10)*DCF!K$6</f>
        <v>3131.2923238584076</v>
      </c>
      <c r="CK427" s="15">
        <f ca="1">(BD427*DCF!L$10-DCF!L$5*MAX(BD427*DCF!L$10,0)-MAX(BD427-BC427,0)/Inputs!$B$10)*DCF!L$6</f>
        <v>4079.5147301647594</v>
      </c>
      <c r="CL427" s="15">
        <f ca="1">(BE427*DCF!M$10-DCF!M$5*MAX(BE427*DCF!M$10,0)-MAX(BE427-BD427,0)/Inputs!$B$10)*DCF!M$6</f>
        <v>4312.1485302177971</v>
      </c>
      <c r="CM427" s="15">
        <f ca="1">(BF427*DCF!C$28-DCF!C$5*MAX(BF427*DCF!C$28,0)-MAX(BF427-Inputs!$B$13,0)/Inputs!$B$17)*DCF!C$6</f>
        <v>3879.6495970462674</v>
      </c>
      <c r="CN427" s="15">
        <f ca="1">(BG427*DCF!D$28-DCF!D$5*MAX(BG427*DCF!D$28,0)-MAX(BG427-BF427,0)/Inputs!$B$17)*DCF!D$6</f>
        <v>5602.4259730597823</v>
      </c>
      <c r="CO427" s="15">
        <f ca="1">(BH427*DCF!E$28-DCF!E$5*MAX(BH427*DCF!E$28,0)-MAX(BH427-BG427,0)/Inputs!$B$17)*DCF!E$6</f>
        <v>7060.6904887587098</v>
      </c>
      <c r="CP427" s="15">
        <f ca="1">(BI427*DCF!F$28-DCF!F$5*MAX(BI427*DCF!F$28,0)-MAX(BI427-BH427,0)/Inputs!$B$17)*DCF!F$6</f>
        <v>8205.7226091987832</v>
      </c>
      <c r="CQ427" s="15">
        <f ca="1">(BJ427*DCF!G$28-DCF!G$5*MAX(BJ427*DCF!G$28,0)-MAX(BJ427-BI427,0)/Inputs!$B$17)*DCF!G$6</f>
        <v>10648.282758137004</v>
      </c>
      <c r="CR427" s="15">
        <f ca="1">(BK427*DCF!H$28-DCF!H$5*MAX(BK427*DCF!H$28,0)-MAX(BK427-BJ427,0)/Inputs!$B$17)*DCF!H$6</f>
        <v>12073.669277222003</v>
      </c>
      <c r="CS427" s="15">
        <f ca="1">(BL427*DCF!I$28-DCF!I$5*MAX(BL427*DCF!I$28,0)-MAX(BL427-BK427,0)/Inputs!$B$17)*DCF!I$6</f>
        <v>15289.89450856497</v>
      </c>
      <c r="CT427" s="15">
        <f ca="1">(BM427*DCF!J$28-DCF!J$5*MAX(BM427*DCF!J$28,0)-MAX(BM427-BL427,0)/Inputs!$B$17)*DCF!J$6</f>
        <v>17461.157056703465</v>
      </c>
      <c r="CU427" s="15">
        <f ca="1">(BN427*DCF!K$28-DCF!K$5*MAX(BN427*DCF!K$28,0)-MAX(BN427-BM427,0)/Inputs!$B$17)*DCF!K$6</f>
        <v>22054.451425335592</v>
      </c>
      <c r="CV427" s="15">
        <f ca="1">(BO427*DCF!L$28-DCF!L$5*MAX(BO427*DCF!L$28,0)-MAX(BO427-BN427,0)/Inputs!$B$17)*DCF!L$6</f>
        <v>31844.250666759166</v>
      </c>
      <c r="CW427" s="15">
        <f ca="1">(BP427*DCF!M$28-DCF!M$5*MAX(BP427*DCF!M$28,0)-MAX(BP427-BO427,0)/Inputs!$B$17)*DCF!M$6</f>
        <v>43101.577441360161</v>
      </c>
      <c r="CX427" s="15">
        <f ca="1">(BQ427*DCF!C$46-DCF!C$5*MAX(BQ427*DCF!C$46,0)-MAX(BQ427-Inputs!$B$20,0)/Inputs!$B$24)*DCF!C$6</f>
        <v>-819.26940646895889</v>
      </c>
      <c r="CY427" s="15">
        <f ca="1">(BR427*DCF!D$46-DCF!D$5*MAX(BR427*DCF!D$46,0)-MAX(BR427-BQ427,0)/Inputs!$B$24)*DCF!D$6</f>
        <v>-2100.4426508551951</v>
      </c>
      <c r="CZ427" s="15">
        <f ca="1">(BS427*DCF!E$46-DCF!E$5*MAX(BS427*DCF!E$46,0)-MAX(BS427-BR427,0)/Inputs!$B$24)*DCF!E$6</f>
        <v>-439.23259112985642</v>
      </c>
      <c r="DA427" s="15">
        <f ca="1">(BT427*DCF!F$46-DCF!F$5*MAX(BT427*DCF!F$46,0)-MAX(BT427-BS427,0)/Inputs!$B$24)*DCF!F$6</f>
        <v>-2066.5050086613314</v>
      </c>
      <c r="DB427" s="15">
        <f ca="1">(BU427*DCF!G$46-DCF!G$5*MAX(BU427*DCF!G$46,0)-MAX(BU427-BT427,0)/Inputs!$B$24)*DCF!G$6</f>
        <v>-1407.9209375836601</v>
      </c>
      <c r="DC427" s="15">
        <f ca="1">(BV427*DCF!H$46-DCF!H$5*MAX(BV427*DCF!H$46,0)-MAX(BV427-BU427,0)/Inputs!$B$24)*DCF!H$6</f>
        <v>-1855.1558217749259</v>
      </c>
      <c r="DD427" s="15">
        <f ca="1">(BW427*DCF!I$46-DCF!I$5*MAX(BW427*DCF!I$46,0)-MAX(BW427-BV427,0)/Inputs!$B$24)*DCF!I$6</f>
        <v>-1738.9460618155779</v>
      </c>
      <c r="DE427" s="15">
        <f ca="1">(BX427*DCF!J$46-DCF!J$5*MAX(BX427*DCF!J$46,0)-MAX(BX427-BW427,0)/Inputs!$B$24)*DCF!J$6</f>
        <v>256.96167083862883</v>
      </c>
      <c r="DF427" s="15">
        <f ca="1">(BY427*DCF!K$46-DCF!K$5*MAX(BY427*DCF!K$46,0)-MAX(BY427-BX427,0)/Inputs!$B$24)*DCF!K$6</f>
        <v>-2671.1413091788941</v>
      </c>
      <c r="DG427" s="15">
        <f ca="1">(BZ427*DCF!L$46-DCF!L$5*MAX(BZ427*DCF!L$46,0)-MAX(BZ427-BY427,0)/Inputs!$B$24)*DCF!L$6</f>
        <v>1558.4786264182201</v>
      </c>
      <c r="DH427" s="15">
        <f ca="1">(CA427*DCF!M$46-DCF!M$5*MAX(CA427*DCF!M$46,0)-MAX(CA427-BZ427,0)/Inputs!$B$24)*DCF!M$6</f>
        <v>579.57865150581665</v>
      </c>
      <c r="DI427" s="15">
        <f ca="1">SUM(CB427:CL427)+BE427*DCF!M$10*(1+Inputs!$B$30)*(1-Inputs!$B$33)*(1-Inputs!$B$30/Inputs!$B$31)/(Inputs!$B$29-Inputs!$B$30)*DCF!M$6</f>
        <v>118099.43176149018</v>
      </c>
      <c r="DJ427" s="15">
        <f ca="1">SUM(CM427:CW427)+BP427*DCF!M$28*(1+Inputs!$B$30)*(1-Inputs!$B$33)*(1-Inputs!$B$30/Inputs!$B$31)/(Inputs!$B$29-Inputs!$B$30)*DCF!M$6</f>
        <v>1175441.4624716495</v>
      </c>
      <c r="DK427" s="15">
        <f ca="1">SUM(CX427:DH427)+CA427*DCF!M$46*(1+Inputs!$B$30)*(1-Inputs!$B$33)*(1-Inputs!$B$30/Inputs!$B$31)/(Inputs!$B$29-Inputs!$B$30)*DCF!M$6</f>
        <v>140894.47679606546</v>
      </c>
      <c r="DM427" s="15">
        <f ca="1">DI427+DJ427+DK427+Inputs!$B$34+Inputs!$B$36-Inputs!$B$35</f>
        <v>1511286.3710292052</v>
      </c>
    </row>
    <row r="428" spans="1:117" x14ac:dyDescent="0.75">
      <c r="A428" s="11">
        <v>415</v>
      </c>
      <c r="C428" s="24">
        <f t="shared" ca="1" si="251"/>
        <v>-1.3475125483242369</v>
      </c>
      <c r="D428" s="24">
        <f t="shared" ca="1" si="251"/>
        <v>2.1528855998133998</v>
      </c>
      <c r="E428" s="24">
        <f t="shared" ca="1" si="251"/>
        <v>0.62037012153941862</v>
      </c>
      <c r="F428" s="24">
        <f t="shared" ca="1" si="251"/>
        <v>0.87765891976458354</v>
      </c>
      <c r="G428" s="24">
        <f t="shared" ca="1" si="251"/>
        <v>3.1399152494277192</v>
      </c>
      <c r="H428" s="24">
        <f t="shared" ca="1" si="251"/>
        <v>-0.58102824871046976</v>
      </c>
      <c r="I428" s="24">
        <f t="shared" ca="1" si="251"/>
        <v>-1.5097046529644633</v>
      </c>
      <c r="J428" s="24">
        <f t="shared" ca="1" si="251"/>
        <v>-0.54909959007494991</v>
      </c>
      <c r="K428" s="24">
        <f t="shared" ca="1" si="251"/>
        <v>-1.4737881203579268</v>
      </c>
      <c r="L428" s="24">
        <f t="shared" ca="1" si="251"/>
        <v>2.0740735855457086</v>
      </c>
      <c r="M428" s="24">
        <f t="shared" ca="1" si="251"/>
        <v>0.59094487100889204</v>
      </c>
      <c r="N428" s="24">
        <f ca="1">SQRT(Inputs!$B$38)*C428+SQRT(1-Inputs!$B$38)*_xlfn.NORM.S.INV(RAND())</f>
        <v>-2.921156772407056</v>
      </c>
      <c r="O428" s="24">
        <f ca="1">SQRT(Inputs!$B$38)*D428+SQRT(1-Inputs!$B$38)*_xlfn.NORM.S.INV(RAND())</f>
        <v>0.72847722793220604</v>
      </c>
      <c r="P428" s="24">
        <f ca="1">SQRT(Inputs!$B$38)*E428+SQRT(1-Inputs!$B$38)*_xlfn.NORM.S.INV(RAND())</f>
        <v>-0.28439732654374283</v>
      </c>
      <c r="Q428" s="24">
        <f ca="1">SQRT(Inputs!$B$38)*F428+SQRT(1-Inputs!$B$38)*_xlfn.NORM.S.INV(RAND())</f>
        <v>0.96606425570252152</v>
      </c>
      <c r="R428" s="24">
        <f ca="1">SQRT(Inputs!$B$38)*G428+SQRT(1-Inputs!$B$38)*_xlfn.NORM.S.INV(RAND())</f>
        <v>2.1160230055082638</v>
      </c>
      <c r="S428" s="24">
        <f ca="1">SQRT(Inputs!$B$38)*H428+SQRT(1-Inputs!$B$38)*_xlfn.NORM.S.INV(RAND())</f>
        <v>-0.4174016181832515</v>
      </c>
      <c r="T428" s="24">
        <f ca="1">SQRT(Inputs!$B$38)*I428+SQRT(1-Inputs!$B$38)*_xlfn.NORM.S.INV(RAND())</f>
        <v>-2.6696671911617091</v>
      </c>
      <c r="U428" s="24">
        <f ca="1">SQRT(Inputs!$B$38)*J428+SQRT(1-Inputs!$B$38)*_xlfn.NORM.S.INV(RAND())</f>
        <v>-0.60941240706247901</v>
      </c>
      <c r="V428" s="24">
        <f ca="1">SQRT(Inputs!$B$38)*K428+SQRT(1-Inputs!$B$38)*_xlfn.NORM.S.INV(RAND())</f>
        <v>-0.79428924256761502</v>
      </c>
      <c r="W428" s="24">
        <f ca="1">SQRT(Inputs!$B$38)*L428+SQRT(1-Inputs!$B$38)*_xlfn.NORM.S.INV(RAND())</f>
        <v>0.85649701957461477</v>
      </c>
      <c r="X428" s="24">
        <f ca="1">SQRT(Inputs!$B$38)*M428+SQRT(1-Inputs!$B$38)*_xlfn.NORM.S.INV(RAND())</f>
        <v>0.15701440877673925</v>
      </c>
      <c r="Y428" s="24">
        <f ca="1">SQRT(Inputs!$B$38)*C428+SQRT(1-Inputs!$B$38)*_xlfn.NORM.S.INV(RAND())</f>
        <v>-0.99195582216987122</v>
      </c>
      <c r="Z428" s="24">
        <f ca="1">SQRT(Inputs!$B$38)*D428+SQRT(1-Inputs!$B$38)*_xlfn.NORM.S.INV(RAND())</f>
        <v>0.53294337136032954</v>
      </c>
      <c r="AA428" s="24">
        <f ca="1">SQRT(Inputs!$B$38)*E428+SQRT(1-Inputs!$B$38)*_xlfn.NORM.S.INV(RAND())</f>
        <v>-0.38239271666095187</v>
      </c>
      <c r="AB428" s="24">
        <f ca="1">SQRT(Inputs!$B$38)*F428+SQRT(1-Inputs!$B$38)*_xlfn.NORM.S.INV(RAND())</f>
        <v>-0.13152092271930632</v>
      </c>
      <c r="AC428" s="24">
        <f ca="1">SQRT(Inputs!$B$38)*G428+SQRT(1-Inputs!$B$38)*_xlfn.NORM.S.INV(RAND())</f>
        <v>2.3692004513464671</v>
      </c>
      <c r="AD428" s="24">
        <f ca="1">SQRT(Inputs!$B$38)*H428+SQRT(1-Inputs!$B$38)*_xlfn.NORM.S.INV(RAND())</f>
        <v>-0.73234611145733775</v>
      </c>
      <c r="AE428" s="24">
        <f ca="1">SQRT(Inputs!$B$38)*I428+SQRT(1-Inputs!$B$38)*_xlfn.NORM.S.INV(RAND())</f>
        <v>-0.48688214836479943</v>
      </c>
      <c r="AF428" s="24">
        <f ca="1">SQRT(Inputs!$B$38)*J428+SQRT(1-Inputs!$B$38)*_xlfn.NORM.S.INV(RAND())</f>
        <v>-4.5442533495603177E-2</v>
      </c>
      <c r="AG428" s="24">
        <f ca="1">SQRT(Inputs!$B$38)*K428+SQRT(1-Inputs!$B$38)*_xlfn.NORM.S.INV(RAND())</f>
        <v>2.4064625456321265E-2</v>
      </c>
      <c r="AH428" s="24">
        <f ca="1">SQRT(Inputs!$B$38)*L428+SQRT(1-Inputs!$B$38)*_xlfn.NORM.S.INV(RAND())</f>
        <v>1.3002436476835686</v>
      </c>
      <c r="AI428" s="24">
        <f ca="1">SQRT(Inputs!$B$38)*M428+SQRT(1-Inputs!$B$38)*_xlfn.NORM.S.INV(RAND())</f>
        <v>2.0336315649712713</v>
      </c>
      <c r="AJ428" s="24">
        <f ca="1">SQRT(Inputs!$B$38)*C428+SQRT(1-Inputs!$B$38)*_xlfn.NORM.S.INV(RAND())</f>
        <v>0.27712505207464666</v>
      </c>
      <c r="AK428" s="24">
        <f ca="1">SQRT(Inputs!$B$38)*D428+SQRT(1-Inputs!$B$38)*_xlfn.NORM.S.INV(RAND())</f>
        <v>1.7465106631001497</v>
      </c>
      <c r="AL428" s="24">
        <f ca="1">SQRT(Inputs!$B$38)*E428+SQRT(1-Inputs!$B$38)*_xlfn.NORM.S.INV(RAND())</f>
        <v>0.88551055466839423</v>
      </c>
      <c r="AM428" s="24">
        <f ca="1">SQRT(Inputs!$B$38)*F428+SQRT(1-Inputs!$B$38)*_xlfn.NORM.S.INV(RAND())</f>
        <v>-0.12987613619995658</v>
      </c>
      <c r="AN428" s="24">
        <f ca="1">SQRT(Inputs!$B$38)*G428+SQRT(1-Inputs!$B$38)*_xlfn.NORM.S.INV(RAND())</f>
        <v>1.1353506476739645</v>
      </c>
      <c r="AO428" s="24">
        <f ca="1">SQRT(Inputs!$B$38)*H428+SQRT(1-Inputs!$B$38)*_xlfn.NORM.S.INV(RAND())</f>
        <v>-0.14023359681059019</v>
      </c>
      <c r="AP428" s="24">
        <f ca="1">SQRT(Inputs!$B$38)*I428+SQRT(1-Inputs!$B$38)*_xlfn.NORM.S.INV(RAND())</f>
        <v>-1.1760521970234925</v>
      </c>
      <c r="AQ428" s="24">
        <f ca="1">SQRT(Inputs!$B$38)*J428+SQRT(1-Inputs!$B$38)*_xlfn.NORM.S.INV(RAND())</f>
        <v>0.58603463825382063</v>
      </c>
      <c r="AR428" s="24">
        <f ca="1">SQRT(Inputs!$B$38)*K428+SQRT(1-Inputs!$B$38)*_xlfn.NORM.S.INV(RAND())</f>
        <v>-0.66154637342346256</v>
      </c>
      <c r="AS428" s="24">
        <f ca="1">SQRT(Inputs!$B$38)*L428+SQRT(1-Inputs!$B$38)*_xlfn.NORM.S.INV(RAND())</f>
        <v>1.4815265429171285</v>
      </c>
      <c r="AT428" s="24">
        <f ca="1">SQRT(Inputs!$B$38)*M428+SQRT(1-Inputs!$B$38)*_xlfn.NORM.S.INV(RAND())</f>
        <v>0.45172753671346538</v>
      </c>
      <c r="AU428" s="15">
        <f ca="1">Inputs!$B$6*EXP($B$8-0.5*C$5^2+C$5*N428)</f>
        <v>3092.563958867217</v>
      </c>
      <c r="AV428" s="15">
        <f t="shared" ca="1" si="219"/>
        <v>4189.9669916181329</v>
      </c>
      <c r="AW428" s="15">
        <f t="shared" ca="1" si="220"/>
        <v>4916.6560588480643</v>
      </c>
      <c r="AX428" s="15">
        <f t="shared" ca="1" si="221"/>
        <v>6772.7676542382878</v>
      </c>
      <c r="AY428" s="15">
        <f t="shared" ca="1" si="222"/>
        <v>10597.394474150655</v>
      </c>
      <c r="AZ428" s="15">
        <f t="shared" ca="1" si="223"/>
        <v>12378.648404665442</v>
      </c>
      <c r="BA428" s="15">
        <f t="shared" ca="1" si="224"/>
        <v>11455.635461040742</v>
      </c>
      <c r="BB428" s="15">
        <f t="shared" ca="1" si="225"/>
        <v>13194.473609213195</v>
      </c>
      <c r="BC428" s="15">
        <f t="shared" ca="1" si="226"/>
        <v>14967.16049920327</v>
      </c>
      <c r="BD428" s="15">
        <f t="shared" ca="1" si="227"/>
        <v>19865.558742888239</v>
      </c>
      <c r="BE428" s="15">
        <f t="shared" ca="1" si="228"/>
        <v>24693.318794989304</v>
      </c>
      <c r="BF428" s="15">
        <f ca="1">Inputs!$B$13*EXP($B$9-0.5*C$6^2+C$6*Y428)</f>
        <v>11361.84715207083</v>
      </c>
      <c r="BG428" s="15">
        <f t="shared" ca="1" si="229"/>
        <v>15244.794740281943</v>
      </c>
      <c r="BH428" s="15">
        <f t="shared" ca="1" si="230"/>
        <v>17481.685493361092</v>
      </c>
      <c r="BI428" s="15">
        <f t="shared" ca="1" si="231"/>
        <v>20971.35014504752</v>
      </c>
      <c r="BJ428" s="15">
        <f t="shared" ca="1" si="232"/>
        <v>36175.083962817436</v>
      </c>
      <c r="BK428" s="15">
        <f t="shared" ca="1" si="233"/>
        <v>40184.917759558281</v>
      </c>
      <c r="BL428" s="15">
        <f t="shared" ca="1" si="234"/>
        <v>46343.987628043207</v>
      </c>
      <c r="BM428" s="15">
        <f t="shared" ca="1" si="235"/>
        <v>56646.079328914093</v>
      </c>
      <c r="BN428" s="15">
        <f t="shared" ca="1" si="236"/>
        <v>69868.781712184107</v>
      </c>
      <c r="BO428" s="15">
        <f t="shared" ca="1" si="237"/>
        <v>99992.615423014286</v>
      </c>
      <c r="BP428" s="15">
        <f t="shared" ca="1" si="238"/>
        <v>154961.09214745366</v>
      </c>
      <c r="BQ428" s="15">
        <f ca="1">Inputs!$B$20*EXP($B$10-0.5*C$7^2+C$7*AJ428)</f>
        <v>4732.5532932192682</v>
      </c>
      <c r="BR428" s="15">
        <f t="shared" ca="1" si="239"/>
        <v>11181.976714243812</v>
      </c>
      <c r="BS428" s="15">
        <f t="shared" ca="1" si="240"/>
        <v>19746.806110628426</v>
      </c>
      <c r="BT428" s="15">
        <f t="shared" ca="1" si="241"/>
        <v>26314.549852226988</v>
      </c>
      <c r="BU428" s="15">
        <f t="shared" ca="1" si="242"/>
        <v>47998.8951950345</v>
      </c>
      <c r="BV428" s="15">
        <f t="shared" ca="1" si="243"/>
        <v>64703.409606746245</v>
      </c>
      <c r="BW428" s="15">
        <f t="shared" ca="1" si="244"/>
        <v>70394.539325293386</v>
      </c>
      <c r="BX428" s="15">
        <f t="shared" ca="1" si="245"/>
        <v>110732.30144624144</v>
      </c>
      <c r="BY428" s="15">
        <f t="shared" ca="1" si="246"/>
        <v>136708.76901206202</v>
      </c>
      <c r="BZ428" s="15">
        <f t="shared" ca="1" si="247"/>
        <v>251871.78997247643</v>
      </c>
      <c r="CA428" s="15">
        <f t="shared" ca="1" si="248"/>
        <v>383375.06543767644</v>
      </c>
      <c r="CB428" s="15">
        <f ca="1">(AU428*DCF!C$10-DCF!C$5*MAX(AU428*DCF!C$10,0)-MAX(AU428-Inputs!$B$6,0)/Inputs!$B$10)*DCF!C$6</f>
        <v>794.19861558907496</v>
      </c>
      <c r="CC428" s="15">
        <f ca="1">(AV428*DCF!D$10-DCF!D$5*MAX(AV428*DCF!D$10,0)-MAX(AV428-AU428,0)/Inputs!$B$10)*DCF!D$6</f>
        <v>753.70305965369687</v>
      </c>
      <c r="CD428" s="15">
        <f ca="1">(AW428*DCF!E$10-DCF!E$5*MAX(AW428*DCF!E$10,0)-MAX(AW428-AV428,0)/Inputs!$B$10)*DCF!E$6</f>
        <v>971.49714605731788</v>
      </c>
      <c r="CE428" s="15">
        <f ca="1">(AX428*DCF!F$10-DCF!F$5*MAX(AX428*DCF!F$10,0)-MAX(AX428-AW428,0)/Inputs!$B$10)*DCF!F$6</f>
        <v>1092.2735806767869</v>
      </c>
      <c r="CF428" s="15">
        <f ca="1">(AY428*DCF!G$10-DCF!G$5*MAX(AY428*DCF!G$10,0)-MAX(AY428-AX428,0)/Inputs!$B$10)*DCF!G$6</f>
        <v>1448.3261821537199</v>
      </c>
      <c r="CG428" s="15">
        <f ca="1">(AZ428*DCF!H$10-DCF!H$5*MAX(AZ428*DCF!H$10,0)-MAX(AZ428-AY428,0)/Inputs!$B$10)*DCF!H$6</f>
        <v>2087.0298981847091</v>
      </c>
      <c r="CH428" s="15">
        <f ca="1">(BA428*DCF!I$10-DCF!I$5*MAX(BA428*DCF!I$10,0)-MAX(BA428-AZ428,0)/Inputs!$B$10)*DCF!I$6</f>
        <v>2092.5266958743186</v>
      </c>
      <c r="CI428" s="15">
        <f ca="1">(BB428*DCF!J$10-DCF!J$5*MAX(BB428*DCF!J$10,0)-MAX(BB428-BA428,0)/Inputs!$B$10)*DCF!J$6</f>
        <v>2000.7100191965874</v>
      </c>
      <c r="CJ428" s="15">
        <f ca="1">(BC428*DCF!K$10-DCF!K$5*MAX(BC428*DCF!K$10,0)-MAX(BC428-BB428,0)/Inputs!$B$10)*DCF!K$6</f>
        <v>2161.3232870458091</v>
      </c>
      <c r="CK428" s="15">
        <f ca="1">(BD428*DCF!L$10-DCF!L$5*MAX(BD428*DCF!L$10,0)-MAX(BD428-BC428,0)/Inputs!$B$10)*DCF!L$6</f>
        <v>2362.6618163526459</v>
      </c>
      <c r="CL428" s="15">
        <f ca="1">(BE428*DCF!M$10-DCF!M$5*MAX(BE428*DCF!M$10,0)-MAX(BE428-BD428,0)/Inputs!$B$10)*DCF!M$6</f>
        <v>2907.8191441161975</v>
      </c>
      <c r="CM428" s="15">
        <f ca="1">(BF428*DCF!C$28-DCF!C$5*MAX(BF428*DCF!C$28,0)-MAX(BF428-Inputs!$B$13,0)/Inputs!$B$17)*DCF!C$6</f>
        <v>3467.5612383641428</v>
      </c>
      <c r="CN428" s="15">
        <f ca="1">(BG428*DCF!D$28-DCF!D$5*MAX(BG428*DCF!D$28,0)-MAX(BG428-BF428,0)/Inputs!$B$17)*DCF!D$6</f>
        <v>3661.5329018189909</v>
      </c>
      <c r="CO428" s="15">
        <f ca="1">(BH428*DCF!E$28-DCF!E$5*MAX(BH428*DCF!E$28,0)-MAX(BH428-BG428,0)/Inputs!$B$17)*DCF!E$6</f>
        <v>4510.264241246181</v>
      </c>
      <c r="CP428" s="15">
        <f ca="1">(BI428*DCF!F$28-DCF!F$5*MAX(BI428*DCF!F$28,0)-MAX(BI428-BH428,0)/Inputs!$B$17)*DCF!F$6</f>
        <v>5057.8205527332666</v>
      </c>
      <c r="CQ428" s="15">
        <f ca="1">(BJ428*DCF!G$28-DCF!G$5*MAX(BJ428*DCF!G$28,0)-MAX(BJ428-BI428,0)/Inputs!$B$17)*DCF!G$6</f>
        <v>6828.7821601261739</v>
      </c>
      <c r="CR428" s="15">
        <f ca="1">(BK428*DCF!H$28-DCF!H$5*MAX(BK428*DCF!H$28,0)-MAX(BK428-BJ428,0)/Inputs!$B$17)*DCF!H$6</f>
        <v>9315.1578693746269</v>
      </c>
      <c r="CS428" s="15">
        <f ca="1">(BL428*DCF!I$28-DCF!I$5*MAX(BL428*DCF!I$28,0)-MAX(BL428-BK428,0)/Inputs!$B$17)*DCF!I$6</f>
        <v>10013.914095828726</v>
      </c>
      <c r="CT428" s="15">
        <f ca="1">(BM428*DCF!J$28-DCF!J$5*MAX(BM428*DCF!J$28,0)-MAX(BM428-BL428,0)/Inputs!$B$17)*DCF!J$6</f>
        <v>11270.805041785085</v>
      </c>
      <c r="CU428" s="15">
        <f ca="1">(BN428*DCF!K$28-DCF!K$5*MAX(BN428*DCF!K$28,0)-MAX(BN428-BM428,0)/Inputs!$B$17)*DCF!K$6</f>
        <v>13135.51029129808</v>
      </c>
      <c r="CV428" s="15">
        <f ca="1">(BO428*DCF!L$28-DCF!L$5*MAX(BO428*DCF!L$28,0)-MAX(BO428-BN428,0)/Inputs!$B$17)*DCF!L$6</f>
        <v>16542.0635938089</v>
      </c>
      <c r="CW428" s="15">
        <f ca="1">(BP428*DCF!M$28-DCF!M$5*MAX(BP428*DCF!M$28,0)-MAX(BP428-BO428,0)/Inputs!$B$17)*DCF!M$6</f>
        <v>23410.268774899883</v>
      </c>
      <c r="CX428" s="15">
        <f ca="1">(BQ428*DCF!C$46-DCF!C$5*MAX(BQ428*DCF!C$46,0)-MAX(BQ428-Inputs!$B$20,0)/Inputs!$B$24)*DCF!C$6</f>
        <v>-1800.3833440318256</v>
      </c>
      <c r="CY428" s="15">
        <f ca="1">(BR428*DCF!D$46-DCF!D$5*MAX(BR428*DCF!D$46,0)-MAX(BR428-BQ428,0)/Inputs!$B$24)*DCF!D$6</f>
        <v>-4660.418096729758</v>
      </c>
      <c r="CZ428" s="15">
        <f ca="1">(BS428*DCF!E$46-DCF!E$5*MAX(BS428*DCF!E$46,0)-MAX(BS428-BR428,0)/Inputs!$B$24)*DCF!E$6</f>
        <v>-5711.1141663817079</v>
      </c>
      <c r="DA428" s="15">
        <f ca="1">(BT428*DCF!F$46-DCF!F$5*MAX(BT428*DCF!F$46,0)-MAX(BT428-BS428,0)/Inputs!$B$24)*DCF!F$6</f>
        <v>-4307.9150120484883</v>
      </c>
      <c r="DB428" s="15">
        <f ca="1">(BU428*DCF!G$46-DCF!G$5*MAX(BU428*DCF!G$46,0)-MAX(BU428-BT428,0)/Inputs!$B$24)*DCF!G$6</f>
        <v>-8908.7733430926164</v>
      </c>
      <c r="DC428" s="15">
        <f ca="1">(BV428*DCF!H$46-DCF!H$5*MAX(BV428*DCF!H$46,0)-MAX(BV428-BU428,0)/Inputs!$B$24)*DCF!H$6</f>
        <v>-5190.8255031815106</v>
      </c>
      <c r="DD428" s="15">
        <f ca="1">(BW428*DCF!I$46-DCF!I$5*MAX(BW428*DCF!I$46,0)-MAX(BW428-BV428,0)/Inputs!$B$24)*DCF!I$6</f>
        <v>-7.9140090657098856</v>
      </c>
      <c r="DE428" s="15">
        <f ca="1">(BX428*DCF!J$46-DCF!J$5*MAX(BX428*DCF!J$46,0)-MAX(BX428-BW428,0)/Inputs!$B$24)*DCF!J$6</f>
        <v>-6052.0017445187941</v>
      </c>
      <c r="DF428" s="15">
        <f ca="1">(BY428*DCF!K$46-DCF!K$5*MAX(BY428*DCF!K$46,0)-MAX(BY428-BX428,0)/Inputs!$B$24)*DCF!K$6</f>
        <v>1445.7180635033205</v>
      </c>
      <c r="DG428" s="15">
        <f ca="1">(BZ428*DCF!L$46-DCF!L$5*MAX(BZ428*DCF!L$46,0)-MAX(BZ428-BY428,0)/Inputs!$B$24)*DCF!L$6</f>
        <v>-8651.0419316033276</v>
      </c>
      <c r="DH428" s="15">
        <f ca="1">(CA428*DCF!M$46-DCF!M$5*MAX(CA428*DCF!M$46,0)-MAX(CA428-BZ428,0)/Inputs!$B$24)*DCF!M$6</f>
        <v>2563.5253095529765</v>
      </c>
      <c r="DI428" s="15">
        <f ca="1">SUM(CB428:CL428)+BE428*DCF!M$10*(1+Inputs!$B$30)*(1-Inputs!$B$33)*(1-Inputs!$B$30/Inputs!$B$31)/(Inputs!$B$29-Inputs!$B$30)*DCF!M$6</f>
        <v>87393.902186692649</v>
      </c>
      <c r="DJ428" s="15">
        <f ca="1">SUM(CM428:CW428)+BP428*DCF!M$28*(1+Inputs!$B$30)*(1-Inputs!$B$33)*(1-Inputs!$B$30/Inputs!$B$31)/(Inputs!$B$29-Inputs!$B$30)*DCF!M$6</f>
        <v>682225.37222084322</v>
      </c>
      <c r="DK428" s="15">
        <f ca="1">SUM(CX428:DH428)+CA428*DCF!M$46*(1+Inputs!$B$30)*(1-Inputs!$B$33)*(1-Inputs!$B$30/Inputs!$B$31)/(Inputs!$B$29-Inputs!$B$30)*DCF!M$6</f>
        <v>551462.121068771</v>
      </c>
      <c r="DM428" s="15">
        <f ca="1">DI428+DJ428+DK428+Inputs!$B$34+Inputs!$B$36-Inputs!$B$35</f>
        <v>1397932.3954763068</v>
      </c>
    </row>
    <row r="429" spans="1:117" x14ac:dyDescent="0.75">
      <c r="A429" s="11">
        <v>416</v>
      </c>
      <c r="C429" s="24">
        <f t="shared" ca="1" si="251"/>
        <v>0.76287564057397039</v>
      </c>
      <c r="D429" s="24">
        <f t="shared" ca="1" si="251"/>
        <v>-1.1720816585688207</v>
      </c>
      <c r="E429" s="24">
        <f t="shared" ca="1" si="251"/>
        <v>-0.32412602753785347</v>
      </c>
      <c r="F429" s="24">
        <f t="shared" ca="1" si="251"/>
        <v>0.42266800336204352</v>
      </c>
      <c r="G429" s="24">
        <f t="shared" ca="1" si="251"/>
        <v>-1.7757967003353814</v>
      </c>
      <c r="H429" s="24">
        <f t="shared" ca="1" si="251"/>
        <v>0.57633995852667863</v>
      </c>
      <c r="I429" s="24">
        <f t="shared" ca="1" si="251"/>
        <v>-1.6638782359573372E-2</v>
      </c>
      <c r="J429" s="24">
        <f t="shared" ca="1" si="251"/>
        <v>-1.4660458402541028</v>
      </c>
      <c r="K429" s="24">
        <f t="shared" ca="1" si="251"/>
        <v>0.37478920973352925</v>
      </c>
      <c r="L429" s="24">
        <f t="shared" ca="1" si="251"/>
        <v>0.81747898108308237</v>
      </c>
      <c r="M429" s="24">
        <f t="shared" ca="1" si="251"/>
        <v>-1.9503872259792825E-2</v>
      </c>
      <c r="N429" s="24">
        <f ca="1">SQRT(Inputs!$B$38)*C429+SQRT(1-Inputs!$B$38)*_xlfn.NORM.S.INV(RAND())</f>
        <v>-7.0053905325152543E-3</v>
      </c>
      <c r="O429" s="24">
        <f ca="1">SQRT(Inputs!$B$38)*D429+SQRT(1-Inputs!$B$38)*_xlfn.NORM.S.INV(RAND())</f>
        <v>-2.1363475758482213</v>
      </c>
      <c r="P429" s="24">
        <f ca="1">SQRT(Inputs!$B$38)*E429+SQRT(1-Inputs!$B$38)*_xlfn.NORM.S.INV(RAND())</f>
        <v>-0.43544179072339495</v>
      </c>
      <c r="Q429" s="24">
        <f ca="1">SQRT(Inputs!$B$38)*F429+SQRT(1-Inputs!$B$38)*_xlfn.NORM.S.INV(RAND())</f>
        <v>-8.3457429647002923E-2</v>
      </c>
      <c r="R429" s="24">
        <f ca="1">SQRT(Inputs!$B$38)*G429+SQRT(1-Inputs!$B$38)*_xlfn.NORM.S.INV(RAND())</f>
        <v>-0.21964068698653449</v>
      </c>
      <c r="S429" s="24">
        <f ca="1">SQRT(Inputs!$B$38)*H429+SQRT(1-Inputs!$B$38)*_xlfn.NORM.S.INV(RAND())</f>
        <v>4.6084509552155317E-2</v>
      </c>
      <c r="T429" s="24">
        <f ca="1">SQRT(Inputs!$B$38)*I429+SQRT(1-Inputs!$B$38)*_xlfn.NORM.S.INV(RAND())</f>
        <v>-1.0181977456617795</v>
      </c>
      <c r="U429" s="24">
        <f ca="1">SQRT(Inputs!$B$38)*J429+SQRT(1-Inputs!$B$38)*_xlfn.NORM.S.INV(RAND())</f>
        <v>-1.9143442231005499</v>
      </c>
      <c r="V429" s="24">
        <f ca="1">SQRT(Inputs!$B$38)*K429+SQRT(1-Inputs!$B$38)*_xlfn.NORM.S.INV(RAND())</f>
        <v>0.5150452791005008</v>
      </c>
      <c r="W429" s="24">
        <f ca="1">SQRT(Inputs!$B$38)*L429+SQRT(1-Inputs!$B$38)*_xlfn.NORM.S.INV(RAND())</f>
        <v>0.36582031993263942</v>
      </c>
      <c r="X429" s="24">
        <f ca="1">SQRT(Inputs!$B$38)*M429+SQRT(1-Inputs!$B$38)*_xlfn.NORM.S.INV(RAND())</f>
        <v>-1.4844158685721109</v>
      </c>
      <c r="Y429" s="24">
        <f ca="1">SQRT(Inputs!$B$38)*C429+SQRT(1-Inputs!$B$38)*_xlfn.NORM.S.INV(RAND())</f>
        <v>1.0829860631269626</v>
      </c>
      <c r="Z429" s="24">
        <f ca="1">SQRT(Inputs!$B$38)*D429+SQRT(1-Inputs!$B$38)*_xlfn.NORM.S.INV(RAND())</f>
        <v>-0.85139584369750487</v>
      </c>
      <c r="AA429" s="24">
        <f ca="1">SQRT(Inputs!$B$38)*E429+SQRT(1-Inputs!$B$38)*_xlfn.NORM.S.INV(RAND())</f>
        <v>-1.4893084030390691</v>
      </c>
      <c r="AB429" s="24">
        <f ca="1">SQRT(Inputs!$B$38)*F429+SQRT(1-Inputs!$B$38)*_xlfn.NORM.S.INV(RAND())</f>
        <v>0.82874102786225268</v>
      </c>
      <c r="AC429" s="24">
        <f ca="1">SQRT(Inputs!$B$38)*G429+SQRT(1-Inputs!$B$38)*_xlfn.NORM.S.INV(RAND())</f>
        <v>0.92856827673899411</v>
      </c>
      <c r="AD429" s="24">
        <f ca="1">SQRT(Inputs!$B$38)*H429+SQRT(1-Inputs!$B$38)*_xlfn.NORM.S.INV(RAND())</f>
        <v>1.3282615039029293</v>
      </c>
      <c r="AE429" s="24">
        <f ca="1">SQRT(Inputs!$B$38)*I429+SQRT(1-Inputs!$B$38)*_xlfn.NORM.S.INV(RAND())</f>
        <v>-0.89201991994589391</v>
      </c>
      <c r="AF429" s="24">
        <f ca="1">SQRT(Inputs!$B$38)*J429+SQRT(1-Inputs!$B$38)*_xlfn.NORM.S.INV(RAND())</f>
        <v>-1.7918599996206617</v>
      </c>
      <c r="AG429" s="24">
        <f ca="1">SQRT(Inputs!$B$38)*K429+SQRT(1-Inputs!$B$38)*_xlfn.NORM.S.INV(RAND())</f>
        <v>1.2132541821186571</v>
      </c>
      <c r="AH429" s="24">
        <f ca="1">SQRT(Inputs!$B$38)*L429+SQRT(1-Inputs!$B$38)*_xlfn.NORM.S.INV(RAND())</f>
        <v>-0.49983286835261714</v>
      </c>
      <c r="AI429" s="24">
        <f ca="1">SQRT(Inputs!$B$38)*M429+SQRT(1-Inputs!$B$38)*_xlfn.NORM.S.INV(RAND())</f>
        <v>-1.2586262691756058</v>
      </c>
      <c r="AJ429" s="24">
        <f ca="1">SQRT(Inputs!$B$38)*C429+SQRT(1-Inputs!$B$38)*_xlfn.NORM.S.INV(RAND())</f>
        <v>1.7627996226800631</v>
      </c>
      <c r="AK429" s="24">
        <f ca="1">SQRT(Inputs!$B$38)*D429+SQRT(1-Inputs!$B$38)*_xlfn.NORM.S.INV(RAND())</f>
        <v>-0.5036099246907153</v>
      </c>
      <c r="AL429" s="24">
        <f ca="1">SQRT(Inputs!$B$38)*E429+SQRT(1-Inputs!$B$38)*_xlfn.NORM.S.INV(RAND())</f>
        <v>0.45188746474440805</v>
      </c>
      <c r="AM429" s="24">
        <f ca="1">SQRT(Inputs!$B$38)*F429+SQRT(1-Inputs!$B$38)*_xlfn.NORM.S.INV(RAND())</f>
        <v>0.64595488267153633</v>
      </c>
      <c r="AN429" s="24">
        <f ca="1">SQRT(Inputs!$B$38)*G429+SQRT(1-Inputs!$B$38)*_xlfn.NORM.S.INV(RAND())</f>
        <v>-1.9985173120832576</v>
      </c>
      <c r="AO429" s="24">
        <f ca="1">SQRT(Inputs!$B$38)*H429+SQRT(1-Inputs!$B$38)*_xlfn.NORM.S.INV(RAND())</f>
        <v>0.65821948484062887</v>
      </c>
      <c r="AP429" s="24">
        <f ca="1">SQRT(Inputs!$B$38)*I429+SQRT(1-Inputs!$B$38)*_xlfn.NORM.S.INV(RAND())</f>
        <v>1.5242551718791852</v>
      </c>
      <c r="AQ429" s="24">
        <f ca="1">SQRT(Inputs!$B$38)*J429+SQRT(1-Inputs!$B$38)*_xlfn.NORM.S.INV(RAND())</f>
        <v>-0.99027331183238831</v>
      </c>
      <c r="AR429" s="24">
        <f ca="1">SQRT(Inputs!$B$38)*K429+SQRT(1-Inputs!$B$38)*_xlfn.NORM.S.INV(RAND())</f>
        <v>0.8122261895332985</v>
      </c>
      <c r="AS429" s="24">
        <f ca="1">SQRT(Inputs!$B$38)*L429+SQRT(1-Inputs!$B$38)*_xlfn.NORM.S.INV(RAND())</f>
        <v>2.0536285039079774</v>
      </c>
      <c r="AT429" s="24">
        <f ca="1">SQRT(Inputs!$B$38)*M429+SQRT(1-Inputs!$B$38)*_xlfn.NORM.S.INV(RAND())</f>
        <v>0.37415001357088862</v>
      </c>
      <c r="AU429" s="15">
        <f ca="1">Inputs!$B$6*EXP($B$8-0.5*C$5^2+C$5*N429)</f>
        <v>4956.6155205383411</v>
      </c>
      <c r="AV429" s="15">
        <f t="shared" ca="1" si="219"/>
        <v>4407.0016857059645</v>
      </c>
      <c r="AW429" s="15">
        <f t="shared" ca="1" si="220"/>
        <v>5067.0424077880971</v>
      </c>
      <c r="AX429" s="15">
        <f t="shared" ca="1" si="221"/>
        <v>6122.1827425455904</v>
      </c>
      <c r="AY429" s="15">
        <f t="shared" ca="1" si="222"/>
        <v>7292.4508363055484</v>
      </c>
      <c r="AZ429" s="15">
        <f t="shared" ca="1" si="223"/>
        <v>8964.240850144557</v>
      </c>
      <c r="BA429" s="15">
        <f t="shared" ca="1" si="224"/>
        <v>9861.0673995696579</v>
      </c>
      <c r="BB429" s="15">
        <f t="shared" ca="1" si="225"/>
        <v>9965.9077271793176</v>
      </c>
      <c r="BC429" s="15">
        <f t="shared" ca="1" si="226"/>
        <v>12827.873004722218</v>
      </c>
      <c r="BD429" s="15">
        <f t="shared" ca="1" si="227"/>
        <v>16262.383397543306</v>
      </c>
      <c r="BE429" s="15">
        <f t="shared" ca="1" si="228"/>
        <v>17407.443163125616</v>
      </c>
      <c r="BF429" s="15">
        <f ca="1">Inputs!$B$13*EXP($B$9-0.5*C$6^2+C$6*Y429)</f>
        <v>17143.403051666577</v>
      </c>
      <c r="BG429" s="15">
        <f t="shared" ca="1" si="229"/>
        <v>17917.9426239157</v>
      </c>
      <c r="BH429" s="15">
        <f t="shared" ca="1" si="230"/>
        <v>17100.849005563072</v>
      </c>
      <c r="BI429" s="15">
        <f t="shared" ca="1" si="231"/>
        <v>23782.132547626246</v>
      </c>
      <c r="BJ429" s="15">
        <f t="shared" ca="1" si="232"/>
        <v>33330.978137708778</v>
      </c>
      <c r="BK429" s="15">
        <f t="shared" ca="1" si="233"/>
        <v>49015.977798900254</v>
      </c>
      <c r="BL429" s="15">
        <f t="shared" ca="1" si="234"/>
        <v>53637.244010064256</v>
      </c>
      <c r="BM429" s="15">
        <f t="shared" ca="1" si="235"/>
        <v>52774.159527705946</v>
      </c>
      <c r="BN429" s="15">
        <f t="shared" ca="1" si="236"/>
        <v>75062.821925568525</v>
      </c>
      <c r="BO429" s="15">
        <f t="shared" ca="1" si="237"/>
        <v>87143.960956849187</v>
      </c>
      <c r="BP429" s="15">
        <f t="shared" ca="1" si="238"/>
        <v>93003.610307350973</v>
      </c>
      <c r="BQ429" s="15">
        <f ca="1">Inputs!$B$20*EXP($B$10-0.5*C$7^2+C$7*AJ429)</f>
        <v>8015.7464691903515</v>
      </c>
      <c r="BR429" s="15">
        <f t="shared" ca="1" si="239"/>
        <v>9268.7913544272287</v>
      </c>
      <c r="BS429" s="15">
        <f t="shared" ca="1" si="240"/>
        <v>14451.578942051754</v>
      </c>
      <c r="BT429" s="15">
        <f t="shared" ca="1" si="241"/>
        <v>23605.020393694904</v>
      </c>
      <c r="BU429" s="15">
        <f t="shared" ca="1" si="242"/>
        <v>20170.352069043358</v>
      </c>
      <c r="BV429" s="15">
        <f t="shared" ca="1" si="243"/>
        <v>32548.78483739715</v>
      </c>
      <c r="BW429" s="15">
        <f t="shared" ca="1" si="244"/>
        <v>62712.440168565096</v>
      </c>
      <c r="BX429" s="15">
        <f t="shared" ca="1" si="245"/>
        <v>71919.739471632813</v>
      </c>
      <c r="BY429" s="15">
        <f t="shared" ca="1" si="246"/>
        <v>117713.9105050621</v>
      </c>
      <c r="BZ429" s="15">
        <f t="shared" ca="1" si="247"/>
        <v>240927.52962942986</v>
      </c>
      <c r="CA429" s="15">
        <f t="shared" ca="1" si="248"/>
        <v>361696.04312915378</v>
      </c>
      <c r="CB429" s="15">
        <f ca="1">(AU429*DCF!C$10-DCF!C$5*MAX(AU429*DCF!C$10,0)-MAX(AU429-Inputs!$B$6,0)/Inputs!$B$10)*DCF!C$6</f>
        <v>1043.1144029976529</v>
      </c>
      <c r="CC429" s="15">
        <f ca="1">(AV429*DCF!D$10-DCF!D$5*MAX(AV429*DCF!D$10,0)-MAX(AV429-AU429,0)/Inputs!$B$10)*DCF!D$6</f>
        <v>1074.1768044344419</v>
      </c>
      <c r="CD429" s="15">
        <f ca="1">(AW429*DCF!E$10-DCF!E$5*MAX(AW429*DCF!E$10,0)-MAX(AW429-AV429,0)/Inputs!$B$10)*DCF!E$6</f>
        <v>1021.2309274254305</v>
      </c>
      <c r="CE429" s="15">
        <f ca="1">(AX429*DCF!F$10-DCF!F$5*MAX(AX429*DCF!F$10,0)-MAX(AX429-AW429,0)/Inputs!$B$10)*DCF!F$6</f>
        <v>1116.9141922116523</v>
      </c>
      <c r="CF429" s="15">
        <f ca="1">(AY429*DCF!G$10-DCF!G$5*MAX(AY429*DCF!G$10,0)-MAX(AY429-AX429,0)/Inputs!$B$10)*DCF!G$6</f>
        <v>1277.5897139128931</v>
      </c>
      <c r="CG429" s="15">
        <f ca="1">(AZ429*DCF!H$10-DCF!H$5*MAX(AZ429*DCF!H$10,0)-MAX(AZ429-AY429,0)/Inputs!$B$10)*DCF!H$6</f>
        <v>1443.5575031875758</v>
      </c>
      <c r="CH429" s="15">
        <f ca="1">(BA429*DCF!I$10-DCF!I$5*MAX(BA429*DCF!I$10,0)-MAX(BA429-AZ429,0)/Inputs!$B$10)*DCF!I$6</f>
        <v>1654.1463049973445</v>
      </c>
      <c r="CI429" s="15">
        <f ca="1">(BB429*DCF!J$10-DCF!J$5*MAX(BB429*DCF!J$10,0)-MAX(BB429-BA429,0)/Inputs!$B$10)*DCF!J$6</f>
        <v>1694.2860661030709</v>
      </c>
      <c r="CJ429" s="15">
        <f ca="1">(BC429*DCF!K$10-DCF!K$5*MAX(BC429*DCF!K$10,0)-MAX(BC429-BB429,0)/Inputs!$B$10)*DCF!K$6</f>
        <v>1664.449965194882</v>
      </c>
      <c r="CK429" s="15">
        <f ca="1">(BD429*DCF!L$10-DCF!L$5*MAX(BD429*DCF!L$10,0)-MAX(BD429-BC429,0)/Inputs!$B$10)*DCF!L$6</f>
        <v>2008.5388579376752</v>
      </c>
      <c r="CL429" s="15">
        <f ca="1">(BE429*DCF!M$10-DCF!M$5*MAX(BE429*DCF!M$10,0)-MAX(BE429-BD429,0)/Inputs!$B$10)*DCF!M$6</f>
        <v>2319.6257551409294</v>
      </c>
      <c r="CM429" s="15">
        <f ca="1">(BF429*DCF!C$28-DCF!C$5*MAX(BF429*DCF!C$28,0)-MAX(BF429-Inputs!$B$13,0)/Inputs!$B$17)*DCF!C$6</f>
        <v>3902.6308451698301</v>
      </c>
      <c r="CN429" s="15">
        <f ca="1">(BG429*DCF!D$28-DCF!D$5*MAX(BG429*DCF!D$28,0)-MAX(BG429-BF429,0)/Inputs!$B$17)*DCF!D$6</f>
        <v>5112.0025556659384</v>
      </c>
      <c r="CO429" s="15">
        <f ca="1">(BH429*DCF!E$28-DCF!E$5*MAX(BH429*DCF!E$28,0)-MAX(BH429-BG429,0)/Inputs!$B$17)*DCF!E$6</f>
        <v>4843.2649436760939</v>
      </c>
      <c r="CP429" s="15">
        <f ca="1">(BI429*DCF!F$28-DCF!F$5*MAX(BI429*DCF!F$28,0)-MAX(BI429-BH429,0)/Inputs!$B$17)*DCF!F$6</f>
        <v>5239.7892702227464</v>
      </c>
      <c r="CQ429" s="15">
        <f ca="1">(BJ429*DCF!G$28-DCF!G$5*MAX(BJ429*DCF!G$28,0)-MAX(BJ429-BI429,0)/Inputs!$B$17)*DCF!G$6</f>
        <v>7041.9536620554336</v>
      </c>
      <c r="CR429" s="15">
        <f ca="1">(BK429*DCF!H$28-DCF!H$5*MAX(BK429*DCF!H$28,0)-MAX(BK429-BJ429,0)/Inputs!$B$17)*DCF!H$6</f>
        <v>9685.1833190639409</v>
      </c>
      <c r="CS429" s="15">
        <f ca="1">(BL429*DCF!I$28-DCF!I$5*MAX(BL429*DCF!I$28,0)-MAX(BL429-BK429,0)/Inputs!$B$17)*DCF!I$6</f>
        <v>11949.66745401777</v>
      </c>
      <c r="CT429" s="15">
        <f ca="1">(BM429*DCF!J$28-DCF!J$5*MAX(BM429*DCF!J$28,0)-MAX(BM429-BL429,0)/Inputs!$B$17)*DCF!J$6</f>
        <v>11773.018696558614</v>
      </c>
      <c r="CU429" s="15">
        <f ca="1">(BN429*DCF!K$28-DCF!K$5*MAX(BN429*DCF!K$28,0)-MAX(BN429-BM429,0)/Inputs!$B$17)*DCF!K$6</f>
        <v>13121.945152197191</v>
      </c>
      <c r="CV429" s="15">
        <f ca="1">(BO429*DCF!L$28-DCF!L$5*MAX(BO429*DCF!L$28,0)-MAX(BO429-BN429,0)/Inputs!$B$17)*DCF!L$6</f>
        <v>16020.048325098671</v>
      </c>
      <c r="CW429" s="15">
        <f ca="1">(BP429*DCF!M$28-DCF!M$5*MAX(BP429*DCF!M$28,0)-MAX(BP429-BO429,0)/Inputs!$B$17)*DCF!M$6</f>
        <v>16886.185094052318</v>
      </c>
      <c r="CX429" s="15">
        <f ca="1">(BQ429*DCF!C$46-DCF!C$5*MAX(BQ429*DCF!C$46,0)-MAX(BQ429-Inputs!$B$20,0)/Inputs!$B$24)*DCF!C$6</f>
        <v>-4075.1130271526681</v>
      </c>
      <c r="CY429" s="15">
        <f ca="1">(BR429*DCF!D$46-DCF!D$5*MAX(BR429*DCF!D$46,0)-MAX(BR429-BQ429,0)/Inputs!$B$24)*DCF!D$6</f>
        <v>-2116.6303845058724</v>
      </c>
      <c r="CZ429" s="15">
        <f ca="1">(BS429*DCF!E$46-DCF!E$5*MAX(BS429*DCF!E$46,0)-MAX(BS429-BR429,0)/Inputs!$B$24)*DCF!E$6</f>
        <v>-3751.8365591404195</v>
      </c>
      <c r="DA429" s="15">
        <f ca="1">(BT429*DCF!F$46-DCF!F$5*MAX(BT429*DCF!F$46,0)-MAX(BT429-BS429,0)/Inputs!$B$24)*DCF!F$6</f>
        <v>-5052.1242222933679</v>
      </c>
      <c r="DB429" s="15">
        <f ca="1">(BU429*DCF!G$46-DCF!G$5*MAX(BU429*DCF!G$46,0)-MAX(BU429-BT429,0)/Inputs!$B$24)*DCF!G$6</f>
        <v>-678.49079185294147</v>
      </c>
      <c r="DC429" s="15">
        <f ca="1">(BV429*DCF!H$46-DCF!H$5*MAX(BV429*DCF!H$46,0)-MAX(BV429-BU429,0)/Inputs!$B$24)*DCF!H$6</f>
        <v>-3846.5221388500277</v>
      </c>
      <c r="DD429" s="15">
        <f ca="1">(BW429*DCF!I$46-DCF!I$5*MAX(BW429*DCF!I$46,0)-MAX(BW429-BV429,0)/Inputs!$B$24)*DCF!I$6</f>
        <v>-7210.4504368686321</v>
      </c>
      <c r="DE429" s="15">
        <f ca="1">(BX429*DCF!J$46-DCF!J$5*MAX(BX429*DCF!J$46,0)-MAX(BX429-BW429,0)/Inputs!$B$24)*DCF!J$6</f>
        <v>575.20878133995791</v>
      </c>
      <c r="DF429" s="15">
        <f ca="1">(BY429*DCF!K$46-DCF!K$5*MAX(BY429*DCF!K$46,0)-MAX(BY429-BX429,0)/Inputs!$B$24)*DCF!K$6</f>
        <v>-4494.1409821192965</v>
      </c>
      <c r="DG429" s="15">
        <f ca="1">(BZ429*DCF!L$46-DCF!L$5*MAX(BZ429*DCF!L$46,0)-MAX(BZ429-BY429,0)/Inputs!$B$24)*DCF!L$6</f>
        <v>-11229.445325021907</v>
      </c>
      <c r="DH429" s="15">
        <f ca="1">(CA429*DCF!M$46-DCF!M$5*MAX(CA429*DCF!M$46,0)-MAX(CA429-BZ429,0)/Inputs!$B$24)*DCF!M$6</f>
        <v>3108.1435914544786</v>
      </c>
      <c r="DI429" s="15">
        <f ca="1">SUM(CB429:CL429)+BE429*DCF!M$10*(1+Inputs!$B$30)*(1-Inputs!$B$33)*(1-Inputs!$B$30/Inputs!$B$31)/(Inputs!$B$29-Inputs!$B$30)*DCF!M$6</f>
        <v>64762.775006127617</v>
      </c>
      <c r="DJ429" s="15">
        <f ca="1">SUM(CM429:CW429)+BP429*DCF!M$28*(1+Inputs!$B$30)*(1-Inputs!$B$33)*(1-Inputs!$B$30/Inputs!$B$31)/(Inputs!$B$29-Inputs!$B$30)*DCF!M$6</f>
        <v>450682.7257588245</v>
      </c>
      <c r="DK429" s="15">
        <f ca="1">SUM(CX429:DH429)+CA429*DCF!M$46*(1+Inputs!$B$30)*(1-Inputs!$B$33)*(1-Inputs!$B$30/Inputs!$B$31)/(Inputs!$B$29-Inputs!$B$30)*DCF!M$6</f>
        <v>520453.52681801864</v>
      </c>
      <c r="DM429" s="15">
        <f ca="1">DI429+DJ429+DK429+Inputs!$B$34+Inputs!$B$36-Inputs!$B$35</f>
        <v>1112750.0275829707</v>
      </c>
    </row>
    <row r="430" spans="1:117" x14ac:dyDescent="0.75">
      <c r="A430" s="11">
        <v>417</v>
      </c>
      <c r="C430" s="24">
        <f t="shared" ca="1" si="251"/>
        <v>-0.18326290202910819</v>
      </c>
      <c r="D430" s="24">
        <f t="shared" ca="1" si="251"/>
        <v>0.55955624261509551</v>
      </c>
      <c r="E430" s="24">
        <f t="shared" ca="1" si="251"/>
        <v>-0.59393981006460617</v>
      </c>
      <c r="F430" s="24">
        <f t="shared" ca="1" si="251"/>
        <v>-0.78712149547962973</v>
      </c>
      <c r="G430" s="24">
        <f t="shared" ca="1" si="251"/>
        <v>-1.2465889125096221</v>
      </c>
      <c r="H430" s="24">
        <f t="shared" ca="1" si="251"/>
        <v>0.54467481991652289</v>
      </c>
      <c r="I430" s="24">
        <f t="shared" ca="1" si="251"/>
        <v>-8.7090964543658542E-2</v>
      </c>
      <c r="J430" s="24">
        <f t="shared" ca="1" si="251"/>
        <v>0.52872960515318823</v>
      </c>
      <c r="K430" s="24">
        <f t="shared" ca="1" si="251"/>
        <v>1.697486266831721</v>
      </c>
      <c r="L430" s="24">
        <f t="shared" ca="1" si="251"/>
        <v>1.0581790302940497</v>
      </c>
      <c r="M430" s="24">
        <f t="shared" ca="1" si="251"/>
        <v>-1.3056000299366088</v>
      </c>
      <c r="N430" s="24">
        <f ca="1">SQRT(Inputs!$B$38)*C430+SQRT(1-Inputs!$B$38)*_xlfn.NORM.S.INV(RAND())</f>
        <v>-0.11659432081504599</v>
      </c>
      <c r="O430" s="24">
        <f ca="1">SQRT(Inputs!$B$38)*D430+SQRT(1-Inputs!$B$38)*_xlfn.NORM.S.INV(RAND())</f>
        <v>0.36839670745918129</v>
      </c>
      <c r="P430" s="24">
        <f ca="1">SQRT(Inputs!$B$38)*E430+SQRT(1-Inputs!$B$38)*_xlfn.NORM.S.INV(RAND())</f>
        <v>0.1305235454496359</v>
      </c>
      <c r="Q430" s="24">
        <f ca="1">SQRT(Inputs!$B$38)*F430+SQRT(1-Inputs!$B$38)*_xlfn.NORM.S.INV(RAND())</f>
        <v>-1.4369262090302259</v>
      </c>
      <c r="R430" s="24">
        <f ca="1">SQRT(Inputs!$B$38)*G430+SQRT(1-Inputs!$B$38)*_xlfn.NORM.S.INV(RAND())</f>
        <v>-0.67720575721677534</v>
      </c>
      <c r="S430" s="24">
        <f ca="1">SQRT(Inputs!$B$38)*H430+SQRT(1-Inputs!$B$38)*_xlfn.NORM.S.INV(RAND())</f>
        <v>0.48504503732458981</v>
      </c>
      <c r="T430" s="24">
        <f ca="1">SQRT(Inputs!$B$38)*I430+SQRT(1-Inputs!$B$38)*_xlfn.NORM.S.INV(RAND())</f>
        <v>-1.3867625941323949</v>
      </c>
      <c r="U430" s="24">
        <f ca="1">SQRT(Inputs!$B$38)*J430+SQRT(1-Inputs!$B$38)*_xlfn.NORM.S.INV(RAND())</f>
        <v>1.5836080561449088</v>
      </c>
      <c r="V430" s="24">
        <f ca="1">SQRT(Inputs!$B$38)*K430+SQRT(1-Inputs!$B$38)*_xlfn.NORM.S.INV(RAND())</f>
        <v>1.1363547209887321</v>
      </c>
      <c r="W430" s="24">
        <f ca="1">SQRT(Inputs!$B$38)*L430+SQRT(1-Inputs!$B$38)*_xlfn.NORM.S.INV(RAND())</f>
        <v>0.2692248463818111</v>
      </c>
      <c r="X430" s="24">
        <f ca="1">SQRT(Inputs!$B$38)*M430+SQRT(1-Inputs!$B$38)*_xlfn.NORM.S.INV(RAND())</f>
        <v>-2.8070497696029584</v>
      </c>
      <c r="Y430" s="24">
        <f ca="1">SQRT(Inputs!$B$38)*C430+SQRT(1-Inputs!$B$38)*_xlfn.NORM.S.INV(RAND())</f>
        <v>-0.5855851981843464</v>
      </c>
      <c r="Z430" s="24">
        <f ca="1">SQRT(Inputs!$B$38)*D430+SQRT(1-Inputs!$B$38)*_xlfn.NORM.S.INV(RAND())</f>
        <v>-2.1712801653526745</v>
      </c>
      <c r="AA430" s="24">
        <f ca="1">SQRT(Inputs!$B$38)*E430+SQRT(1-Inputs!$B$38)*_xlfn.NORM.S.INV(RAND())</f>
        <v>-1.2486453830208186</v>
      </c>
      <c r="AB430" s="24">
        <f ca="1">SQRT(Inputs!$B$38)*F430+SQRT(1-Inputs!$B$38)*_xlfn.NORM.S.INV(RAND())</f>
        <v>-1.0103870516478133</v>
      </c>
      <c r="AC430" s="24">
        <f ca="1">SQRT(Inputs!$B$38)*G430+SQRT(1-Inputs!$B$38)*_xlfn.NORM.S.INV(RAND())</f>
        <v>2.5327245248687005</v>
      </c>
      <c r="AD430" s="24">
        <f ca="1">SQRT(Inputs!$B$38)*H430+SQRT(1-Inputs!$B$38)*_xlfn.NORM.S.INV(RAND())</f>
        <v>0.22872647400568136</v>
      </c>
      <c r="AE430" s="24">
        <f ca="1">SQRT(Inputs!$B$38)*I430+SQRT(1-Inputs!$B$38)*_xlfn.NORM.S.INV(RAND())</f>
        <v>-2.5949470690029375</v>
      </c>
      <c r="AF430" s="24">
        <f ca="1">SQRT(Inputs!$B$38)*J430+SQRT(1-Inputs!$B$38)*_xlfn.NORM.S.INV(RAND())</f>
        <v>-1.1115811946825331</v>
      </c>
      <c r="AG430" s="24">
        <f ca="1">SQRT(Inputs!$B$38)*K430+SQRT(1-Inputs!$B$38)*_xlfn.NORM.S.INV(RAND())</f>
        <v>1.1029016116502819</v>
      </c>
      <c r="AH430" s="24">
        <f ca="1">SQRT(Inputs!$B$38)*L430+SQRT(1-Inputs!$B$38)*_xlfn.NORM.S.INV(RAND())</f>
        <v>1.2181556044757484</v>
      </c>
      <c r="AI430" s="24">
        <f ca="1">SQRT(Inputs!$B$38)*M430+SQRT(1-Inputs!$B$38)*_xlfn.NORM.S.INV(RAND())</f>
        <v>-1.0632446992138573</v>
      </c>
      <c r="AJ430" s="24">
        <f ca="1">SQRT(Inputs!$B$38)*C430+SQRT(1-Inputs!$B$38)*_xlfn.NORM.S.INV(RAND())</f>
        <v>-3.7870634208861692E-2</v>
      </c>
      <c r="AK430" s="24">
        <f ca="1">SQRT(Inputs!$B$38)*D430+SQRT(1-Inputs!$B$38)*_xlfn.NORM.S.INV(RAND())</f>
        <v>1.606171545698345</v>
      </c>
      <c r="AL430" s="24">
        <f ca="1">SQRT(Inputs!$B$38)*E430+SQRT(1-Inputs!$B$38)*_xlfn.NORM.S.INV(RAND())</f>
        <v>0.20388528463980438</v>
      </c>
      <c r="AM430" s="24">
        <f ca="1">SQRT(Inputs!$B$38)*F430+SQRT(1-Inputs!$B$38)*_xlfn.NORM.S.INV(RAND())</f>
        <v>-1.104439387793738</v>
      </c>
      <c r="AN430" s="24">
        <f ca="1">SQRT(Inputs!$B$38)*G430+SQRT(1-Inputs!$B$38)*_xlfn.NORM.S.INV(RAND())</f>
        <v>-0.39549264039931092</v>
      </c>
      <c r="AO430" s="24">
        <f ca="1">SQRT(Inputs!$B$38)*H430+SQRT(1-Inputs!$B$38)*_xlfn.NORM.S.INV(RAND())</f>
        <v>-5.2277634513964111E-2</v>
      </c>
      <c r="AP430" s="24">
        <f ca="1">SQRT(Inputs!$B$38)*I430+SQRT(1-Inputs!$B$38)*_xlfn.NORM.S.INV(RAND())</f>
        <v>-1.0997850536759979</v>
      </c>
      <c r="AQ430" s="24">
        <f ca="1">SQRT(Inputs!$B$38)*J430+SQRT(1-Inputs!$B$38)*_xlfn.NORM.S.INV(RAND())</f>
        <v>1.3034130987749082E-3</v>
      </c>
      <c r="AR430" s="24">
        <f ca="1">SQRT(Inputs!$B$38)*K430+SQRT(1-Inputs!$B$38)*_xlfn.NORM.S.INV(RAND())</f>
        <v>-0.39460390987571414</v>
      </c>
      <c r="AS430" s="24">
        <f ca="1">SQRT(Inputs!$B$38)*L430+SQRT(1-Inputs!$B$38)*_xlfn.NORM.S.INV(RAND())</f>
        <v>-8.7083991244319869E-2</v>
      </c>
      <c r="AT430" s="24">
        <f ca="1">SQRT(Inputs!$B$38)*M430+SQRT(1-Inputs!$B$38)*_xlfn.NORM.S.INV(RAND())</f>
        <v>-1.1645788195591917</v>
      </c>
      <c r="AU430" s="15">
        <f ca="1">Inputs!$B$6*EXP($B$8-0.5*C$5^2+C$5*N430)</f>
        <v>4869.4629603527874</v>
      </c>
      <c r="AV430" s="15">
        <f t="shared" ca="1" si="219"/>
        <v>6257.1990206871869</v>
      </c>
      <c r="AW430" s="15">
        <f t="shared" ca="1" si="220"/>
        <v>7765.0541859178193</v>
      </c>
      <c r="AX430" s="15">
        <f t="shared" ca="1" si="221"/>
        <v>7922.4623029079266</v>
      </c>
      <c r="AY430" s="15">
        <f t="shared" ca="1" si="222"/>
        <v>8945.8072723076402</v>
      </c>
      <c r="AZ430" s="15">
        <f t="shared" ca="1" si="223"/>
        <v>11541.240877691022</v>
      </c>
      <c r="BA430" s="15">
        <f t="shared" ca="1" si="224"/>
        <v>12215.478690232279</v>
      </c>
      <c r="BB430" s="15">
        <f t="shared" ca="1" si="225"/>
        <v>17526.922657124855</v>
      </c>
      <c r="BC430" s="15">
        <f t="shared" ca="1" si="226"/>
        <v>23954.672733541884</v>
      </c>
      <c r="BD430" s="15">
        <f t="shared" ca="1" si="227"/>
        <v>30095.112553203831</v>
      </c>
      <c r="BE430" s="15">
        <f t="shared" ca="1" si="228"/>
        <v>28558.084915352363</v>
      </c>
      <c r="BF430" s="15">
        <f ca="1">Inputs!$B$13*EXP($B$9-0.5*C$6^2+C$6*Y430)</f>
        <v>12315.061668207747</v>
      </c>
      <c r="BG430" s="15">
        <f t="shared" ca="1" si="229"/>
        <v>10143.715698907432</v>
      </c>
      <c r="BH430" s="15">
        <f t="shared" ca="1" si="230"/>
        <v>10075.388142190297</v>
      </c>
      <c r="BI430" s="15">
        <f t="shared" ca="1" si="231"/>
        <v>10557.372767377623</v>
      </c>
      <c r="BJ430" s="15">
        <f t="shared" ca="1" si="232"/>
        <v>18645.579375234051</v>
      </c>
      <c r="BK430" s="15">
        <f t="shared" ca="1" si="233"/>
        <v>23607.721419244685</v>
      </c>
      <c r="BL430" s="15">
        <f t="shared" ca="1" si="234"/>
        <v>20717.651737777142</v>
      </c>
      <c r="BM430" s="15">
        <f t="shared" ca="1" si="235"/>
        <v>22181.82942365863</v>
      </c>
      <c r="BN430" s="15">
        <f t="shared" ca="1" si="236"/>
        <v>31135.635024391038</v>
      </c>
      <c r="BO430" s="15">
        <f t="shared" ca="1" si="237"/>
        <v>44136.559480584467</v>
      </c>
      <c r="BP430" s="15">
        <f t="shared" ca="1" si="238"/>
        <v>48158.676279699997</v>
      </c>
      <c r="BQ430" s="15">
        <f ca="1">Inputs!$B$20*EXP($B$10-0.5*C$7^2+C$7*AJ430)</f>
        <v>4232.2820882446558</v>
      </c>
      <c r="BR430" s="15">
        <f t="shared" ca="1" si="239"/>
        <v>9564.0458618821303</v>
      </c>
      <c r="BS430" s="15">
        <f t="shared" ca="1" si="240"/>
        <v>13886.742202664287</v>
      </c>
      <c r="BT430" s="15">
        <f t="shared" ca="1" si="241"/>
        <v>14330.719858909079</v>
      </c>
      <c r="BU430" s="15">
        <f t="shared" ca="1" si="242"/>
        <v>18048.156015823297</v>
      </c>
      <c r="BV430" s="15">
        <f t="shared" ca="1" si="243"/>
        <v>24816.177914675289</v>
      </c>
      <c r="BW430" s="15">
        <f t="shared" ca="1" si="244"/>
        <v>27438.289192049077</v>
      </c>
      <c r="BX430" s="15">
        <f t="shared" ca="1" si="245"/>
        <v>38386.885060660272</v>
      </c>
      <c r="BY430" s="15">
        <f t="shared" ca="1" si="246"/>
        <v>49875.298429998875</v>
      </c>
      <c r="BZ430" s="15">
        <f t="shared" ca="1" si="247"/>
        <v>68870.60742932967</v>
      </c>
      <c r="CA430" s="15">
        <f t="shared" ca="1" si="248"/>
        <v>78657.593965388383</v>
      </c>
      <c r="CB430" s="15">
        <f ca="1">(AU430*DCF!C$10-DCF!C$5*MAX(AU430*DCF!C$10,0)-MAX(AU430-Inputs!$B$6,0)/Inputs!$B$10)*DCF!C$6</f>
        <v>1043.7358162859198</v>
      </c>
      <c r="CC430" s="15">
        <f ca="1">(AV430*DCF!D$10-DCF!D$5*MAX(AV430*DCF!D$10,0)-MAX(AV430-AU430,0)/Inputs!$B$10)*DCF!D$6</f>
        <v>1186.7867514808888</v>
      </c>
      <c r="CD430" s="15">
        <f ca="1">(AW430*DCF!E$10-DCF!E$5*MAX(AW430*DCF!E$10,0)-MAX(AW430-AV430,0)/Inputs!$B$10)*DCF!E$6</f>
        <v>1453.1959762475221</v>
      </c>
      <c r="CE430" s="15">
        <f ca="1">(AX430*DCF!F$10-DCF!F$5*MAX(AX430*DCF!F$10,0)-MAX(AX430-AW430,0)/Inputs!$B$10)*DCF!F$6</f>
        <v>1696.7081682887635</v>
      </c>
      <c r="CF430" s="15">
        <f ca="1">(AY430*DCF!G$10-DCF!G$5*MAX(AY430*DCF!G$10,0)-MAX(AY430-AX430,0)/Inputs!$B$10)*DCF!G$6</f>
        <v>1646.4881870107276</v>
      </c>
      <c r="CG430" s="15">
        <f ca="1">(AZ430*DCF!H$10-DCF!H$5*MAX(AZ430*DCF!H$10,0)-MAX(AZ430-AY430,0)/Inputs!$B$10)*DCF!H$6</f>
        <v>1779.8744287917402</v>
      </c>
      <c r="CH430" s="15">
        <f ca="1">(BA430*DCF!I$10-DCF!I$5*MAX(BA430*DCF!I$10,0)-MAX(BA430-AZ430,0)/Inputs!$B$10)*DCF!I$6</f>
        <v>2120.723710268328</v>
      </c>
      <c r="CI430" s="15">
        <f ca="1">(BB430*DCF!J$10-DCF!J$5*MAX(BB430*DCF!J$10,0)-MAX(BB430-BA430,0)/Inputs!$B$10)*DCF!J$6</f>
        <v>2202.7987884965387</v>
      </c>
      <c r="CJ430" s="15">
        <f ca="1">(BC430*DCF!K$10-DCF!K$5*MAX(BC430*DCF!K$10,0)-MAX(BC430-BB430,0)/Inputs!$B$10)*DCF!K$6</f>
        <v>2956.5304334782982</v>
      </c>
      <c r="CK430" s="15">
        <f ca="1">(BD430*DCF!L$10-DCF!L$5*MAX(BD430*DCF!L$10,0)-MAX(BD430-BC430,0)/Inputs!$B$10)*DCF!L$6</f>
        <v>3744.8569696293762</v>
      </c>
      <c r="CL430" s="15">
        <f ca="1">(BE430*DCF!M$10-DCF!M$5*MAX(BE430*DCF!M$10,0)-MAX(BE430-BD430,0)/Inputs!$B$10)*DCF!M$6</f>
        <v>4029.9151531555099</v>
      </c>
      <c r="CM430" s="15">
        <f ca="1">(BF430*DCF!C$28-DCF!C$5*MAX(BF430*DCF!C$28,0)-MAX(BF430-Inputs!$B$13,0)/Inputs!$B$17)*DCF!C$6</f>
        <v>3544.1431086085563</v>
      </c>
      <c r="CN430" s="15">
        <f ca="1">(BG430*DCF!D$28-DCF!D$5*MAX(BG430*DCF!D$28,0)-MAX(BG430-BF430,0)/Inputs!$B$17)*DCF!D$6</f>
        <v>2987.5582260636379</v>
      </c>
      <c r="CO430" s="15">
        <f ca="1">(BH430*DCF!E$28-DCF!E$5*MAX(BH430*DCF!E$28,0)-MAX(BH430-BG430,0)/Inputs!$B$17)*DCF!E$6</f>
        <v>2853.5293286974043</v>
      </c>
      <c r="CP430" s="15">
        <f ca="1">(BI430*DCF!F$28-DCF!F$5*MAX(BI430*DCF!F$28,0)-MAX(BI430-BH430,0)/Inputs!$B$17)*DCF!F$6</f>
        <v>2778.295696675319</v>
      </c>
      <c r="CQ430" s="15">
        <f ca="1">(BJ430*DCF!G$28-DCF!G$5*MAX(BJ430*DCF!G$28,0)-MAX(BJ430-BI430,0)/Inputs!$B$17)*DCF!G$6</f>
        <v>3477.3805827911642</v>
      </c>
      <c r="CR430" s="15">
        <f ca="1">(BK430*DCF!H$28-DCF!H$5*MAX(BK430*DCF!H$28,0)-MAX(BK430-BJ430,0)/Inputs!$B$17)*DCF!H$6</f>
        <v>5067.4723462389393</v>
      </c>
      <c r="CS430" s="15">
        <f ca="1">(BL430*DCF!I$28-DCF!I$5*MAX(BL430*DCF!I$28,0)-MAX(BL430-BK430,0)/Inputs!$B$17)*DCF!I$6</f>
        <v>4871.8187276761728</v>
      </c>
      <c r="CT430" s="15">
        <f ca="1">(BM430*DCF!J$28-DCF!J$5*MAX(BM430*DCF!J$28,0)-MAX(BM430-BL430,0)/Inputs!$B$17)*DCF!J$6</f>
        <v>4754.2514170697214</v>
      </c>
      <c r="CU430" s="15">
        <f ca="1">(BN430*DCF!K$28-DCF!K$5*MAX(BN430*DCF!K$28,0)-MAX(BN430-BM430,0)/Inputs!$B$17)*DCF!K$6</f>
        <v>5478.6021439976093</v>
      </c>
      <c r="CV430" s="15">
        <f ca="1">(BO430*DCF!L$28-DCF!L$5*MAX(BO430*DCF!L$28,0)-MAX(BO430-BN430,0)/Inputs!$B$17)*DCF!L$6</f>
        <v>7335.0937561078217</v>
      </c>
      <c r="CW430" s="15">
        <f ca="1">(BP430*DCF!M$28-DCF!M$5*MAX(BP430*DCF!M$28,0)-MAX(BP430-BO430,0)/Inputs!$B$17)*DCF!M$6</f>
        <v>8640.6585886854864</v>
      </c>
      <c r="CX430" s="15">
        <f ca="1">(BQ430*DCF!C$46-DCF!C$5*MAX(BQ430*DCF!C$46,0)-MAX(BQ430-Inputs!$B$20,0)/Inputs!$B$24)*DCF!C$6</f>
        <v>-1453.7751188762049</v>
      </c>
      <c r="CY430" s="15">
        <f ca="1">(BR430*DCF!D$46-DCF!D$5*MAX(BR430*DCF!D$46,0)-MAX(BR430-BQ430,0)/Inputs!$B$24)*DCF!D$6</f>
        <v>-3907.3789367441623</v>
      </c>
      <c r="CZ430" s="15">
        <f ca="1">(BS430*DCF!E$46-DCF!E$5*MAX(BS430*DCF!E$46,0)-MAX(BS430-BR430,0)/Inputs!$B$24)*DCF!E$6</f>
        <v>-3346.0193396855552</v>
      </c>
      <c r="DA430" s="15">
        <f ca="1">(BT430*DCF!F$46-DCF!F$5*MAX(BT430*DCF!F$46,0)-MAX(BT430-BS430,0)/Inputs!$B$24)*DCF!F$6</f>
        <v>-1205.3199256914584</v>
      </c>
      <c r="DB430" s="15">
        <f ca="1">(BU430*DCF!G$46-DCF!G$5*MAX(BU430*DCF!G$46,0)-MAX(BU430-BT430,0)/Inputs!$B$24)*DCF!G$6</f>
        <v>-1857.576385185688</v>
      </c>
      <c r="DC430" s="15">
        <f ca="1">(BV430*DCF!H$46-DCF!H$5*MAX(BV430*DCF!H$46,0)-MAX(BV430-BU430,0)/Inputs!$B$24)*DCF!H$6</f>
        <v>-2103.1213367100727</v>
      </c>
      <c r="DD430" s="15">
        <f ca="1">(BW430*DCF!I$46-DCF!I$5*MAX(BW430*DCF!I$46,0)-MAX(BW430-BV430,0)/Inputs!$B$24)*DCF!I$6</f>
        <v>-119.00878672583107</v>
      </c>
      <c r="DE430" s="15">
        <f ca="1">(BX430*DCF!J$46-DCF!J$5*MAX(BX430*DCF!J$46,0)-MAX(BX430-BW430,0)/Inputs!$B$24)*DCF!J$6</f>
        <v>-1293.1651049589682</v>
      </c>
      <c r="DF430" s="15">
        <f ca="1">(BY430*DCF!K$46-DCF!K$5*MAX(BY430*DCF!K$46,0)-MAX(BY430-BX430,0)/Inputs!$B$24)*DCF!K$6</f>
        <v>34.688081034655553</v>
      </c>
      <c r="DG430" s="15">
        <f ca="1">(BZ430*DCF!L$46-DCF!L$5*MAX(BZ430*DCF!L$46,0)-MAX(BZ430-BY430,0)/Inputs!$B$24)*DCF!L$6</f>
        <v>462.00529370049861</v>
      </c>
      <c r="DH430" s="15">
        <f ca="1">(CA430*DCF!M$46-DCF!M$5*MAX(CA430*DCF!M$46,0)-MAX(CA430-BZ430,0)/Inputs!$B$24)*DCF!M$6</f>
        <v>4120.4163933099562</v>
      </c>
      <c r="DI430" s="15">
        <f ca="1">SUM(CB430:CL430)+BE430*DCF!M$10*(1+Inputs!$B$30)*(1-Inputs!$B$33)*(1-Inputs!$B$30/Inputs!$B$31)/(Inputs!$B$29-Inputs!$B$30)*DCF!M$6</f>
        <v>103339.14234413696</v>
      </c>
      <c r="DJ430" s="15">
        <f ca="1">SUM(CM430:CW430)+BP430*DCF!M$28*(1+Inputs!$B$30)*(1-Inputs!$B$33)*(1-Inputs!$B$30/Inputs!$B$31)/(Inputs!$B$29-Inputs!$B$30)*DCF!M$6</f>
        <v>230490.44781457298</v>
      </c>
      <c r="DK430" s="15">
        <f ca="1">SUM(CX430:DH430)+CA430*DCF!M$46*(1+Inputs!$B$30)*(1-Inputs!$B$33)*(1-Inputs!$B$30/Inputs!$B$31)/(Inputs!$B$29-Inputs!$B$30)*DCF!M$6</f>
        <v>110945.70269162042</v>
      </c>
      <c r="DM430" s="15">
        <f ca="1">DI430+DJ430+DK430+Inputs!$B$34+Inputs!$B$36-Inputs!$B$35</f>
        <v>521626.29285033036</v>
      </c>
    </row>
    <row r="431" spans="1:117" x14ac:dyDescent="0.75">
      <c r="A431" s="11">
        <v>418</v>
      </c>
      <c r="C431" s="24">
        <f t="shared" ca="1" si="251"/>
        <v>0.65498682369363215</v>
      </c>
      <c r="D431" s="24">
        <f t="shared" ca="1" si="251"/>
        <v>-0.24898008779767106</v>
      </c>
      <c r="E431" s="24">
        <f t="shared" ca="1" si="251"/>
        <v>0.65044762375855769</v>
      </c>
      <c r="F431" s="24">
        <f t="shared" ca="1" si="251"/>
        <v>0.26988536527335116</v>
      </c>
      <c r="G431" s="24">
        <f t="shared" ca="1" si="251"/>
        <v>0.40469871782556027</v>
      </c>
      <c r="H431" s="24">
        <f t="shared" ca="1" si="251"/>
        <v>0.78486073262577594</v>
      </c>
      <c r="I431" s="24">
        <f t="shared" ca="1" si="251"/>
        <v>-0.26088130434084472</v>
      </c>
      <c r="J431" s="24">
        <f t="shared" ca="1" si="251"/>
        <v>-0.48217614002419185</v>
      </c>
      <c r="K431" s="24">
        <f t="shared" ca="1" si="251"/>
        <v>0.25081686540431664</v>
      </c>
      <c r="L431" s="24">
        <f t="shared" ca="1" si="251"/>
        <v>3.9055907434501991E-2</v>
      </c>
      <c r="M431" s="24">
        <f t="shared" ca="1" si="251"/>
        <v>0.74479124434630428</v>
      </c>
      <c r="N431" s="24">
        <f ca="1">SQRT(Inputs!$B$38)*C431+SQRT(1-Inputs!$B$38)*_xlfn.NORM.S.INV(RAND())</f>
        <v>0.76510063197280065</v>
      </c>
      <c r="O431" s="24">
        <f ca="1">SQRT(Inputs!$B$38)*D431+SQRT(1-Inputs!$B$38)*_xlfn.NORM.S.INV(RAND())</f>
        <v>-7.8845012687406124E-2</v>
      </c>
      <c r="P431" s="24">
        <f ca="1">SQRT(Inputs!$B$38)*E431+SQRT(1-Inputs!$B$38)*_xlfn.NORM.S.INV(RAND())</f>
        <v>-0.28728144783012211</v>
      </c>
      <c r="Q431" s="24">
        <f ca="1">SQRT(Inputs!$B$38)*F431+SQRT(1-Inputs!$B$38)*_xlfn.NORM.S.INV(RAND())</f>
        <v>-0.23213886219678817</v>
      </c>
      <c r="R431" s="24">
        <f ca="1">SQRT(Inputs!$B$38)*G431+SQRT(1-Inputs!$B$38)*_xlfn.NORM.S.INV(RAND())</f>
        <v>-0.80233459397940043</v>
      </c>
      <c r="S431" s="24">
        <f ca="1">SQRT(Inputs!$B$38)*H431+SQRT(1-Inputs!$B$38)*_xlfn.NORM.S.INV(RAND())</f>
        <v>-9.4924819818915096E-2</v>
      </c>
      <c r="T431" s="24">
        <f ca="1">SQRT(Inputs!$B$38)*I431+SQRT(1-Inputs!$B$38)*_xlfn.NORM.S.INV(RAND())</f>
        <v>2.8573852452516674E-2</v>
      </c>
      <c r="U431" s="24">
        <f ca="1">SQRT(Inputs!$B$38)*J431+SQRT(1-Inputs!$B$38)*_xlfn.NORM.S.INV(RAND())</f>
        <v>0.69684264336342616</v>
      </c>
      <c r="V431" s="24">
        <f ca="1">SQRT(Inputs!$B$38)*K431+SQRT(1-Inputs!$B$38)*_xlfn.NORM.S.INV(RAND())</f>
        <v>-0.25431053155641692</v>
      </c>
      <c r="W431" s="24">
        <f ca="1">SQRT(Inputs!$B$38)*L431+SQRT(1-Inputs!$B$38)*_xlfn.NORM.S.INV(RAND())</f>
        <v>-1.5176756153695132</v>
      </c>
      <c r="X431" s="24">
        <f ca="1">SQRT(Inputs!$B$38)*M431+SQRT(1-Inputs!$B$38)*_xlfn.NORM.S.INV(RAND())</f>
        <v>1.250298341803888</v>
      </c>
      <c r="Y431" s="24">
        <f ca="1">SQRT(Inputs!$B$38)*C431+SQRT(1-Inputs!$B$38)*_xlfn.NORM.S.INV(RAND())</f>
        <v>0.58049617497619854</v>
      </c>
      <c r="Z431" s="24">
        <f ca="1">SQRT(Inputs!$B$38)*D431+SQRT(1-Inputs!$B$38)*_xlfn.NORM.S.INV(RAND())</f>
        <v>-0.60524915592109085</v>
      </c>
      <c r="AA431" s="24">
        <f ca="1">SQRT(Inputs!$B$38)*E431+SQRT(1-Inputs!$B$38)*_xlfn.NORM.S.INV(RAND())</f>
        <v>-1.2908652105540619</v>
      </c>
      <c r="AB431" s="24">
        <f ca="1">SQRT(Inputs!$B$38)*F431+SQRT(1-Inputs!$B$38)*_xlfn.NORM.S.INV(RAND())</f>
        <v>0.80520422287236182</v>
      </c>
      <c r="AC431" s="24">
        <f ca="1">SQRT(Inputs!$B$38)*G431+SQRT(1-Inputs!$B$38)*_xlfn.NORM.S.INV(RAND())</f>
        <v>-0.17713966662239772</v>
      </c>
      <c r="AD431" s="24">
        <f ca="1">SQRT(Inputs!$B$38)*H431+SQRT(1-Inputs!$B$38)*_xlfn.NORM.S.INV(RAND())</f>
        <v>0.30658432050106743</v>
      </c>
      <c r="AE431" s="24">
        <f ca="1">SQRT(Inputs!$B$38)*I431+SQRT(1-Inputs!$B$38)*_xlfn.NORM.S.INV(RAND())</f>
        <v>0.34187571219482427</v>
      </c>
      <c r="AF431" s="24">
        <f ca="1">SQRT(Inputs!$B$38)*J431+SQRT(1-Inputs!$B$38)*_xlfn.NORM.S.INV(RAND())</f>
        <v>0.76286957784241061</v>
      </c>
      <c r="AG431" s="24">
        <f ca="1">SQRT(Inputs!$B$38)*K431+SQRT(1-Inputs!$B$38)*_xlfn.NORM.S.INV(RAND())</f>
        <v>-0.47625351008479816</v>
      </c>
      <c r="AH431" s="24">
        <f ca="1">SQRT(Inputs!$B$38)*L431+SQRT(1-Inputs!$B$38)*_xlfn.NORM.S.INV(RAND())</f>
        <v>0.94697012084865939</v>
      </c>
      <c r="AI431" s="24">
        <f ca="1">SQRT(Inputs!$B$38)*M431+SQRT(1-Inputs!$B$38)*_xlfn.NORM.S.INV(RAND())</f>
        <v>-2.0666096944567043</v>
      </c>
      <c r="AJ431" s="24">
        <f ca="1">SQRT(Inputs!$B$38)*C431+SQRT(1-Inputs!$B$38)*_xlfn.NORM.S.INV(RAND())</f>
        <v>1.2657262419451751</v>
      </c>
      <c r="AK431" s="24">
        <f ca="1">SQRT(Inputs!$B$38)*D431+SQRT(1-Inputs!$B$38)*_xlfn.NORM.S.INV(RAND())</f>
        <v>-4.5238488930002374E-2</v>
      </c>
      <c r="AL431" s="24">
        <f ca="1">SQRT(Inputs!$B$38)*E431+SQRT(1-Inputs!$B$38)*_xlfn.NORM.S.INV(RAND())</f>
        <v>-0.61415196500643876</v>
      </c>
      <c r="AM431" s="24">
        <f ca="1">SQRT(Inputs!$B$38)*F431+SQRT(1-Inputs!$B$38)*_xlfn.NORM.S.INV(RAND())</f>
        <v>0.37374222577078897</v>
      </c>
      <c r="AN431" s="24">
        <f ca="1">SQRT(Inputs!$B$38)*G431+SQRT(1-Inputs!$B$38)*_xlfn.NORM.S.INV(RAND())</f>
        <v>0.62391730936642786</v>
      </c>
      <c r="AO431" s="24">
        <f ca="1">SQRT(Inputs!$B$38)*H431+SQRT(1-Inputs!$B$38)*_xlfn.NORM.S.INV(RAND())</f>
        <v>0.12979333965472623</v>
      </c>
      <c r="AP431" s="24">
        <f ca="1">SQRT(Inputs!$B$38)*I431+SQRT(1-Inputs!$B$38)*_xlfn.NORM.S.INV(RAND())</f>
        <v>-0.84724065614121546</v>
      </c>
      <c r="AQ431" s="24">
        <f ca="1">SQRT(Inputs!$B$38)*J431+SQRT(1-Inputs!$B$38)*_xlfn.NORM.S.INV(RAND())</f>
        <v>-0.40216317024062531</v>
      </c>
      <c r="AR431" s="24">
        <f ca="1">SQRT(Inputs!$B$38)*K431+SQRT(1-Inputs!$B$38)*_xlfn.NORM.S.INV(RAND())</f>
        <v>0.3907136946251672</v>
      </c>
      <c r="AS431" s="24">
        <f ca="1">SQRT(Inputs!$B$38)*L431+SQRT(1-Inputs!$B$38)*_xlfn.NORM.S.INV(RAND())</f>
        <v>1.4474066856700838</v>
      </c>
      <c r="AT431" s="24">
        <f ca="1">SQRT(Inputs!$B$38)*M431+SQRT(1-Inputs!$B$38)*_xlfn.NORM.S.INV(RAND())</f>
        <v>-0.30169281516086688</v>
      </c>
      <c r="AU431" s="15">
        <f ca="1">Inputs!$B$6*EXP($B$8-0.5*C$5^2+C$5*N431)</f>
        <v>5616.4867188120343</v>
      </c>
      <c r="AV431" s="15">
        <f t="shared" ca="1" si="219"/>
        <v>6757.7937674986961</v>
      </c>
      <c r="AW431" s="15">
        <f t="shared" ca="1" si="220"/>
        <v>7926.7509702834359</v>
      </c>
      <c r="AX431" s="15">
        <f t="shared" ca="1" si="221"/>
        <v>9401.1256332055964</v>
      </c>
      <c r="AY431" s="15">
        <f t="shared" ca="1" si="222"/>
        <v>10461.468049767351</v>
      </c>
      <c r="AZ431" s="15">
        <f t="shared" ca="1" si="223"/>
        <v>12661.611193700312</v>
      </c>
      <c r="BA431" s="15">
        <f t="shared" ca="1" si="224"/>
        <v>15540.980945704923</v>
      </c>
      <c r="BB431" s="15">
        <f t="shared" ca="1" si="225"/>
        <v>20402.756057150338</v>
      </c>
      <c r="BC431" s="15">
        <f t="shared" ca="1" si="226"/>
        <v>24382.227910164078</v>
      </c>
      <c r="BD431" s="15">
        <f t="shared" ca="1" si="227"/>
        <v>25917.509273516385</v>
      </c>
      <c r="BE431" s="15">
        <f t="shared" ca="1" si="228"/>
        <v>35589.142912791227</v>
      </c>
      <c r="BF431" s="15">
        <f ca="1">Inputs!$B$13*EXP($B$9-0.5*C$6^2+C$6*Y431)</f>
        <v>15517.927650110749</v>
      </c>
      <c r="BG431" s="15">
        <f t="shared" ca="1" si="229"/>
        <v>16955.621794528441</v>
      </c>
      <c r="BH431" s="15">
        <f t="shared" ca="1" si="230"/>
        <v>16723.890049473343</v>
      </c>
      <c r="BI431" s="15">
        <f t="shared" ca="1" si="231"/>
        <v>23173.790496804933</v>
      </c>
      <c r="BJ431" s="15">
        <f t="shared" ca="1" si="232"/>
        <v>27693.333956212704</v>
      </c>
      <c r="BK431" s="15">
        <f t="shared" ca="1" si="233"/>
        <v>35436.994170370468</v>
      </c>
      <c r="BL431" s="15">
        <f t="shared" ca="1" si="234"/>
        <v>45501.997039837675</v>
      </c>
      <c r="BM431" s="15">
        <f t="shared" ca="1" si="235"/>
        <v>61491.692523894089</v>
      </c>
      <c r="BN431" s="15">
        <f t="shared" ca="1" si="236"/>
        <v>71431.731325314729</v>
      </c>
      <c r="BO431" s="15">
        <f t="shared" ca="1" si="237"/>
        <v>98116.445344004096</v>
      </c>
      <c r="BP431" s="15">
        <f t="shared" ca="1" si="238"/>
        <v>95553.875795683154</v>
      </c>
      <c r="BQ431" s="15">
        <f ca="1">Inputs!$B$20*EXP($B$10-0.5*C$7^2+C$7*AJ431)</f>
        <v>6720.1104660554493</v>
      </c>
      <c r="BR431" s="15">
        <f t="shared" ca="1" si="239"/>
        <v>8988.2599113173819</v>
      </c>
      <c r="BS431" s="15">
        <f t="shared" ca="1" si="240"/>
        <v>10318.107231945169</v>
      </c>
      <c r="BT431" s="15">
        <f t="shared" ca="1" si="241"/>
        <v>15691.919827040314</v>
      </c>
      <c r="BU431" s="15">
        <f t="shared" ca="1" si="242"/>
        <v>25291.046684060875</v>
      </c>
      <c r="BV431" s="15">
        <f t="shared" ca="1" si="243"/>
        <v>36231.287100784437</v>
      </c>
      <c r="BW431" s="15">
        <f t="shared" ca="1" si="244"/>
        <v>42259.00799592118</v>
      </c>
      <c r="BX431" s="15">
        <f t="shared" ca="1" si="245"/>
        <v>54527.727769174657</v>
      </c>
      <c r="BY431" s="15">
        <f t="shared" ca="1" si="246"/>
        <v>82332.835672409987</v>
      </c>
      <c r="BZ431" s="15">
        <f t="shared" ca="1" si="247"/>
        <v>150741.26922143527</v>
      </c>
      <c r="CA431" s="15">
        <f t="shared" ca="1" si="248"/>
        <v>200692.75006883827</v>
      </c>
      <c r="CB431" s="15">
        <f ca="1">(AU431*DCF!C$10-DCF!C$5*MAX(AU431*DCF!C$10,0)-MAX(AU431-Inputs!$B$6,0)/Inputs!$B$10)*DCF!C$6</f>
        <v>1038.4094037379759</v>
      </c>
      <c r="CC431" s="15">
        <f ca="1">(AV431*DCF!D$10-DCF!D$5*MAX(AV431*DCF!D$10,0)-MAX(AV431-AU431,0)/Inputs!$B$10)*DCF!D$6</f>
        <v>1368.8885945830066</v>
      </c>
      <c r="CD431" s="15">
        <f ca="1">(AW431*DCF!E$10-DCF!E$5*MAX(AW431*DCF!E$10,0)-MAX(AW431-AV431,0)/Inputs!$B$10)*DCF!E$6</f>
        <v>1566.8630452372754</v>
      </c>
      <c r="CE431" s="15">
        <f ca="1">(AX431*DCF!F$10-DCF!F$5*MAX(AX431*DCF!F$10,0)-MAX(AX431-AW431,0)/Inputs!$B$10)*DCF!F$6</f>
        <v>1745.4699299933789</v>
      </c>
      <c r="CF431" s="15">
        <f ca="1">(AY431*DCF!G$10-DCF!G$5*MAX(AY431*DCF!G$10,0)-MAX(AY431-AX431,0)/Inputs!$B$10)*DCF!G$6</f>
        <v>1951.6631552381712</v>
      </c>
      <c r="CG431" s="15">
        <f ca="1">(AZ431*DCF!H$10-DCF!H$5*MAX(AZ431*DCF!H$10,0)-MAX(AZ431-AY431,0)/Inputs!$B$10)*DCF!H$6</f>
        <v>2067.5860372154111</v>
      </c>
      <c r="CH431" s="15">
        <f ca="1">(BA431*DCF!I$10-DCF!I$5*MAX(BA431*DCF!I$10,0)-MAX(BA431-AZ431,0)/Inputs!$B$10)*DCF!I$6</f>
        <v>2366.4527587414559</v>
      </c>
      <c r="CI431" s="15">
        <f ca="1">(BB431*DCF!J$10-DCF!J$5*MAX(BB431*DCF!J$10,0)-MAX(BB431-BA431,0)/Inputs!$B$10)*DCF!J$6</f>
        <v>2764.438377902261</v>
      </c>
      <c r="CJ431" s="15">
        <f ca="1">(BC431*DCF!K$10-DCF!K$5*MAX(BC431*DCF!K$10,0)-MAX(BC431-BB431,0)/Inputs!$B$10)*DCF!K$6</f>
        <v>3368.0816319740238</v>
      </c>
      <c r="CK431" s="15">
        <f ca="1">(BD431*DCF!L$10-DCF!L$5*MAX(BD431*DCF!L$10,0)-MAX(BD431-BC431,0)/Inputs!$B$10)*DCF!L$6</f>
        <v>3710.316506303262</v>
      </c>
      <c r="CL431" s="15">
        <f ca="1">(BE431*DCF!M$10-DCF!M$5*MAX(BE431*DCF!M$10,0)-MAX(BE431-BD431,0)/Inputs!$B$10)*DCF!M$6</f>
        <v>3866.7083979069516</v>
      </c>
      <c r="CM431" s="15">
        <f ca="1">(BF431*DCF!C$28-DCF!C$5*MAX(BF431*DCF!C$28,0)-MAX(BF431-Inputs!$B$13,0)/Inputs!$B$17)*DCF!C$6</f>
        <v>3781.9448888006182</v>
      </c>
      <c r="CN431" s="15">
        <f ca="1">(BG431*DCF!D$28-DCF!D$5*MAX(BG431*DCF!D$28,0)-MAX(BG431-BF431,0)/Inputs!$B$17)*DCF!D$6</f>
        <v>4687.0956009954616</v>
      </c>
      <c r="CO431" s="15">
        <f ca="1">(BH431*DCF!E$28-DCF!E$5*MAX(BH431*DCF!E$28,0)-MAX(BH431-BG431,0)/Inputs!$B$17)*DCF!E$6</f>
        <v>4736.5034550131504</v>
      </c>
      <c r="CP431" s="15">
        <f ca="1">(BI431*DCF!F$28-DCF!F$5*MAX(BI431*DCF!F$28,0)-MAX(BI431-BH431,0)/Inputs!$B$17)*DCF!F$6</f>
        <v>5116.7673773637462</v>
      </c>
      <c r="CQ431" s="15">
        <f ca="1">(BJ431*DCF!G$28-DCF!G$5*MAX(BJ431*DCF!G$28,0)-MAX(BJ431-BI431,0)/Inputs!$B$17)*DCF!G$6</f>
        <v>6425.1030414240568</v>
      </c>
      <c r="CR431" s="15">
        <f ca="1">(BK431*DCF!H$28-DCF!H$5*MAX(BK431*DCF!H$28,0)-MAX(BK431-BJ431,0)/Inputs!$B$17)*DCF!H$6</f>
        <v>7560.8121423789325</v>
      </c>
      <c r="CS431" s="15">
        <f ca="1">(BL431*DCF!I$28-DCF!I$5*MAX(BL431*DCF!I$28,0)-MAX(BL431-BK431,0)/Inputs!$B$17)*DCF!I$6</f>
        <v>9255.2963210852704</v>
      </c>
      <c r="CT431" s="15">
        <f ca="1">(BM431*DCF!J$28-DCF!J$5*MAX(BM431*DCF!J$28,0)-MAX(BM431-BL431,0)/Inputs!$B$17)*DCF!J$6</f>
        <v>11597.649249223574</v>
      </c>
      <c r="CU431" s="15">
        <f ca="1">(BN431*DCF!K$28-DCF!K$5*MAX(BN431*DCF!K$28,0)-MAX(BN431-BM431,0)/Inputs!$B$17)*DCF!K$6</f>
        <v>13867.661607482378</v>
      </c>
      <c r="CV431" s="15">
        <f ca="1">(BO431*DCF!L$28-DCF!L$5*MAX(BO431*DCF!L$28,0)-MAX(BO431-BN431,0)/Inputs!$B$17)*DCF!L$6</f>
        <v>16556.870410321491</v>
      </c>
      <c r="CW431" s="15">
        <f ca="1">(BP431*DCF!M$28-DCF!M$5*MAX(BP431*DCF!M$28,0)-MAX(BP431-BO431,0)/Inputs!$B$17)*DCF!M$6</f>
        <v>17978.517030729585</v>
      </c>
      <c r="CX431" s="15">
        <f ca="1">(BQ431*DCF!C$46-DCF!C$5*MAX(BQ431*DCF!C$46,0)-MAX(BQ431-Inputs!$B$20,0)/Inputs!$B$24)*DCF!C$6</f>
        <v>-3177.4437409160159</v>
      </c>
      <c r="CY431" s="15">
        <f ca="1">(BR431*DCF!D$46-DCF!D$5*MAX(BR431*DCF!D$46,0)-MAX(BR431-BQ431,0)/Inputs!$B$24)*DCF!D$6</f>
        <v>-2501.8868988746581</v>
      </c>
      <c r="CZ431" s="15">
        <f ca="1">(BS431*DCF!E$46-DCF!E$5*MAX(BS431*DCF!E$46,0)-MAX(BS431-BR431,0)/Inputs!$B$24)*DCF!E$6</f>
        <v>-1744.3233490238542</v>
      </c>
      <c r="DA431" s="15">
        <f ca="1">(BT431*DCF!F$46-DCF!F$5*MAX(BT431*DCF!F$46,0)-MAX(BT431-BS431,0)/Inputs!$B$24)*DCF!F$6</f>
        <v>-3099.5598587395307</v>
      </c>
      <c r="DB431" s="15">
        <f ca="1">(BU431*DCF!G$46-DCF!G$5*MAX(BU431*DCF!G$46,0)-MAX(BU431-BT431,0)/Inputs!$B$24)*DCF!G$6</f>
        <v>-4079.6974605574242</v>
      </c>
      <c r="DC431" s="15">
        <f ca="1">(BV431*DCF!H$46-DCF!H$5*MAX(BV431*DCF!H$46,0)-MAX(BV431-BU431,0)/Inputs!$B$24)*DCF!H$6</f>
        <v>-3399.6126775316729</v>
      </c>
      <c r="DD431" s="15">
        <f ca="1">(BW431*DCF!I$46-DCF!I$5*MAX(BW431*DCF!I$46,0)-MAX(BW431-BV431,0)/Inputs!$B$24)*DCF!I$6</f>
        <v>-754.33731525113978</v>
      </c>
      <c r="DE431" s="15">
        <f ca="1">(BX431*DCF!J$46-DCF!J$5*MAX(BX431*DCF!J$46,0)-MAX(BX431-BW431,0)/Inputs!$B$24)*DCF!J$6</f>
        <v>-966.17669295714211</v>
      </c>
      <c r="DF431" s="15">
        <f ca="1">(BY431*DCF!K$46-DCF!K$5*MAX(BY431*DCF!K$46,0)-MAX(BY431-BX431,0)/Inputs!$B$24)*DCF!K$6</f>
        <v>-2108.3846797633655</v>
      </c>
      <c r="DG431" s="15">
        <f ca="1">(BZ431*DCF!L$46-DCF!L$5*MAX(BZ431*DCF!L$46,0)-MAX(BZ431-BY431,0)/Inputs!$B$24)*DCF!L$6</f>
        <v>-5061.0087861900665</v>
      </c>
      <c r="DH431" s="15">
        <f ca="1">(CA431*DCF!M$46-DCF!M$5*MAX(CA431*DCF!M$46,0)-MAX(CA431-BZ431,0)/Inputs!$B$24)*DCF!M$6</f>
        <v>5290.8570802731074</v>
      </c>
      <c r="DI431" s="15">
        <f ca="1">SUM(CB431:CL431)+BE431*DCF!M$10*(1+Inputs!$B$30)*(1-Inputs!$B$33)*(1-Inputs!$B$30/Inputs!$B$31)/(Inputs!$B$29-Inputs!$B$30)*DCF!M$6</f>
        <v>124859.93318282555</v>
      </c>
      <c r="DJ431" s="15">
        <f ca="1">SUM(CM431:CW431)+BP431*DCF!M$28*(1+Inputs!$B$30)*(1-Inputs!$B$33)*(1-Inputs!$B$30/Inputs!$B$31)/(Inputs!$B$29-Inputs!$B$30)*DCF!M$6</f>
        <v>456134.48766959528</v>
      </c>
      <c r="DK431" s="15">
        <f ca="1">SUM(CX431:DH431)+CA431*DCF!M$46*(1+Inputs!$B$30)*(1-Inputs!$B$33)*(1-Inputs!$B$30/Inputs!$B$31)/(Inputs!$B$29-Inputs!$B$30)*DCF!M$6</f>
        <v>288693.19080294232</v>
      </c>
      <c r="DM431" s="15">
        <f ca="1">DI431+DJ431+DK431+Inputs!$B$34+Inputs!$B$36-Inputs!$B$35</f>
        <v>946538.61165536311</v>
      </c>
    </row>
    <row r="432" spans="1:117" x14ac:dyDescent="0.75">
      <c r="A432" s="11">
        <v>419</v>
      </c>
      <c r="C432" s="24">
        <f t="shared" ca="1" si="251"/>
        <v>-1.2985931687730279</v>
      </c>
      <c r="D432" s="24">
        <f t="shared" ca="1" si="251"/>
        <v>-0.79508032922757454</v>
      </c>
      <c r="E432" s="24">
        <f t="shared" ca="1" si="251"/>
        <v>0.37356159465257088</v>
      </c>
      <c r="F432" s="24">
        <f t="shared" ca="1" si="251"/>
        <v>1.6102024682934772</v>
      </c>
      <c r="G432" s="24">
        <f t="shared" ca="1" si="251"/>
        <v>-0.66364968660463763</v>
      </c>
      <c r="H432" s="24">
        <f t="shared" ca="1" si="251"/>
        <v>-0.96112117029138389</v>
      </c>
      <c r="I432" s="24">
        <f t="shared" ca="1" si="251"/>
        <v>2.0076902414299975</v>
      </c>
      <c r="J432" s="24">
        <f t="shared" ca="1" si="251"/>
        <v>-0.21344286839551113</v>
      </c>
      <c r="K432" s="24">
        <f t="shared" ca="1" si="251"/>
        <v>-0.68886142658431992</v>
      </c>
      <c r="L432" s="24">
        <f t="shared" ca="1" si="251"/>
        <v>0.21459576968422697</v>
      </c>
      <c r="M432" s="24">
        <f t="shared" ca="1" si="251"/>
        <v>-5.4280918198242349E-3</v>
      </c>
      <c r="N432" s="24">
        <f ca="1">SQRT(Inputs!$B$38)*C432+SQRT(1-Inputs!$B$38)*_xlfn.NORM.S.INV(RAND())</f>
        <v>0.13046214930042843</v>
      </c>
      <c r="O432" s="24">
        <f ca="1">SQRT(Inputs!$B$38)*D432+SQRT(1-Inputs!$B$38)*_xlfn.NORM.S.INV(RAND())</f>
        <v>0.69138325411241852</v>
      </c>
      <c r="P432" s="24">
        <f ca="1">SQRT(Inputs!$B$38)*E432+SQRT(1-Inputs!$B$38)*_xlfn.NORM.S.INV(RAND())</f>
        <v>-0.61496487430841218</v>
      </c>
      <c r="Q432" s="24">
        <f ca="1">SQRT(Inputs!$B$38)*F432+SQRT(1-Inputs!$B$38)*_xlfn.NORM.S.INV(RAND())</f>
        <v>0.92029411206274381</v>
      </c>
      <c r="R432" s="24">
        <f ca="1">SQRT(Inputs!$B$38)*G432+SQRT(1-Inputs!$B$38)*_xlfn.NORM.S.INV(RAND())</f>
        <v>-2.2888495269462461</v>
      </c>
      <c r="S432" s="24">
        <f ca="1">SQRT(Inputs!$B$38)*H432+SQRT(1-Inputs!$B$38)*_xlfn.NORM.S.INV(RAND())</f>
        <v>1.1750398306800545</v>
      </c>
      <c r="T432" s="24">
        <f ca="1">SQRT(Inputs!$B$38)*I432+SQRT(1-Inputs!$B$38)*_xlfn.NORM.S.INV(RAND())</f>
        <v>2.2010738128999776</v>
      </c>
      <c r="U432" s="24">
        <f ca="1">SQRT(Inputs!$B$38)*J432+SQRT(1-Inputs!$B$38)*_xlfn.NORM.S.INV(RAND())</f>
        <v>-1.5316510128339162</v>
      </c>
      <c r="V432" s="24">
        <f ca="1">SQRT(Inputs!$B$38)*K432+SQRT(1-Inputs!$B$38)*_xlfn.NORM.S.INV(RAND())</f>
        <v>-1.1177640389554078</v>
      </c>
      <c r="W432" s="24">
        <f ca="1">SQRT(Inputs!$B$38)*L432+SQRT(1-Inputs!$B$38)*_xlfn.NORM.S.INV(RAND())</f>
        <v>1.7758471630658035</v>
      </c>
      <c r="X432" s="24">
        <f ca="1">SQRT(Inputs!$B$38)*M432+SQRT(1-Inputs!$B$38)*_xlfn.NORM.S.INV(RAND())</f>
        <v>-2.2139497812844993</v>
      </c>
      <c r="Y432" s="24">
        <f ca="1">SQRT(Inputs!$B$38)*C432+SQRT(1-Inputs!$B$38)*_xlfn.NORM.S.INV(RAND())</f>
        <v>-0.53112777459258576</v>
      </c>
      <c r="Z432" s="24">
        <f ca="1">SQRT(Inputs!$B$38)*D432+SQRT(1-Inputs!$B$38)*_xlfn.NORM.S.INV(RAND())</f>
        <v>-0.4697361832514958</v>
      </c>
      <c r="AA432" s="24">
        <f ca="1">SQRT(Inputs!$B$38)*E432+SQRT(1-Inputs!$B$38)*_xlfn.NORM.S.INV(RAND())</f>
        <v>-2.7758804644566065E-2</v>
      </c>
      <c r="AB432" s="24">
        <f ca="1">SQRT(Inputs!$B$38)*F432+SQRT(1-Inputs!$B$38)*_xlfn.NORM.S.INV(RAND())</f>
        <v>-0.84312582041604511</v>
      </c>
      <c r="AC432" s="24">
        <f ca="1">SQRT(Inputs!$B$38)*G432+SQRT(1-Inputs!$B$38)*_xlfn.NORM.S.INV(RAND())</f>
        <v>0.26541258025130765</v>
      </c>
      <c r="AD432" s="24">
        <f ca="1">SQRT(Inputs!$B$38)*H432+SQRT(1-Inputs!$B$38)*_xlfn.NORM.S.INV(RAND())</f>
        <v>-0.1191507891413256</v>
      </c>
      <c r="AE432" s="24">
        <f ca="1">SQRT(Inputs!$B$38)*I432+SQRT(1-Inputs!$B$38)*_xlfn.NORM.S.INV(RAND())</f>
        <v>1.4552638095404808</v>
      </c>
      <c r="AF432" s="24">
        <f ca="1">SQRT(Inputs!$B$38)*J432+SQRT(1-Inputs!$B$38)*_xlfn.NORM.S.INV(RAND())</f>
        <v>1.1396767782751958</v>
      </c>
      <c r="AG432" s="24">
        <f ca="1">SQRT(Inputs!$B$38)*K432+SQRT(1-Inputs!$B$38)*_xlfn.NORM.S.INV(RAND())</f>
        <v>2.875726824717767E-2</v>
      </c>
      <c r="AH432" s="24">
        <f ca="1">SQRT(Inputs!$B$38)*L432+SQRT(1-Inputs!$B$38)*_xlfn.NORM.S.INV(RAND())</f>
        <v>-1.3452936049802742</v>
      </c>
      <c r="AI432" s="24">
        <f ca="1">SQRT(Inputs!$B$38)*M432+SQRT(1-Inputs!$B$38)*_xlfn.NORM.S.INV(RAND())</f>
        <v>-1.1708204521352004</v>
      </c>
      <c r="AJ432" s="24">
        <f ca="1">SQRT(Inputs!$B$38)*C432+SQRT(1-Inputs!$B$38)*_xlfn.NORM.S.INV(RAND())</f>
        <v>0.71528344713493763</v>
      </c>
      <c r="AK432" s="24">
        <f ca="1">SQRT(Inputs!$B$38)*D432+SQRT(1-Inputs!$B$38)*_xlfn.NORM.S.INV(RAND())</f>
        <v>-0.23432190101727154</v>
      </c>
      <c r="AL432" s="24">
        <f ca="1">SQRT(Inputs!$B$38)*E432+SQRT(1-Inputs!$B$38)*_xlfn.NORM.S.INV(RAND())</f>
        <v>-0.85583922680255986</v>
      </c>
      <c r="AM432" s="24">
        <f ca="1">SQRT(Inputs!$B$38)*F432+SQRT(1-Inputs!$B$38)*_xlfn.NORM.S.INV(RAND())</f>
        <v>1.0011882855172802</v>
      </c>
      <c r="AN432" s="24">
        <f ca="1">SQRT(Inputs!$B$38)*G432+SQRT(1-Inputs!$B$38)*_xlfn.NORM.S.INV(RAND())</f>
        <v>-0.95925163408797454</v>
      </c>
      <c r="AO432" s="24">
        <f ca="1">SQRT(Inputs!$B$38)*H432+SQRT(1-Inputs!$B$38)*_xlfn.NORM.S.INV(RAND())</f>
        <v>-1.0792016270423552</v>
      </c>
      <c r="AP432" s="24">
        <f ca="1">SQRT(Inputs!$B$38)*I432+SQRT(1-Inputs!$B$38)*_xlfn.NORM.S.INV(RAND())</f>
        <v>2.9408579613104404</v>
      </c>
      <c r="AQ432" s="24">
        <f ca="1">SQRT(Inputs!$B$38)*J432+SQRT(1-Inputs!$B$38)*_xlfn.NORM.S.INV(RAND())</f>
        <v>0.1436497115690632</v>
      </c>
      <c r="AR432" s="24">
        <f ca="1">SQRT(Inputs!$B$38)*K432+SQRT(1-Inputs!$B$38)*_xlfn.NORM.S.INV(RAND())</f>
        <v>-1.1657225239605964</v>
      </c>
      <c r="AS432" s="24">
        <f ca="1">SQRT(Inputs!$B$38)*L432+SQRT(1-Inputs!$B$38)*_xlfn.NORM.S.INV(RAND())</f>
        <v>1.2540987533212833</v>
      </c>
      <c r="AT432" s="24">
        <f ca="1">SQRT(Inputs!$B$38)*M432+SQRT(1-Inputs!$B$38)*_xlfn.NORM.S.INV(RAND())</f>
        <v>1.114889429454843</v>
      </c>
      <c r="AU432" s="15">
        <f ca="1">Inputs!$B$6*EXP($B$8-0.5*C$5^2+C$5*N432)</f>
        <v>5068.1479070026116</v>
      </c>
      <c r="AV432" s="15">
        <f t="shared" ca="1" si="219"/>
        <v>6829.2427358158548</v>
      </c>
      <c r="AW432" s="15">
        <f t="shared" ca="1" si="220"/>
        <v>7664.216117310787</v>
      </c>
      <c r="AX432" s="15">
        <f t="shared" ca="1" si="221"/>
        <v>10497.374948757826</v>
      </c>
      <c r="AY432" s="15">
        <f t="shared" ca="1" si="222"/>
        <v>9819.6704771114692</v>
      </c>
      <c r="AZ432" s="15">
        <f t="shared" ca="1" si="223"/>
        <v>13668.736463745228</v>
      </c>
      <c r="BA432" s="15">
        <f t="shared" ca="1" si="224"/>
        <v>21060.309299325771</v>
      </c>
      <c r="BB432" s="15">
        <f t="shared" ca="1" si="225"/>
        <v>22116.141254177775</v>
      </c>
      <c r="BC432" s="15">
        <f t="shared" ca="1" si="226"/>
        <v>24316.208740967122</v>
      </c>
      <c r="BD432" s="15">
        <f t="shared" ca="1" si="227"/>
        <v>35172.419265888573</v>
      </c>
      <c r="BE432" s="15">
        <f t="shared" ca="1" si="228"/>
        <v>35228.635544264995</v>
      </c>
      <c r="BF432" s="15">
        <f ca="1">Inputs!$B$13*EXP($B$9-0.5*C$6^2+C$6*Y432)</f>
        <v>12448.736073783111</v>
      </c>
      <c r="BG432" s="15">
        <f t="shared" ca="1" si="229"/>
        <v>13938.772037009978</v>
      </c>
      <c r="BH432" s="15">
        <f t="shared" ca="1" si="230"/>
        <v>16952.38688329258</v>
      </c>
      <c r="BI432" s="15">
        <f t="shared" ca="1" si="231"/>
        <v>18226.60296092484</v>
      </c>
      <c r="BJ432" s="15">
        <f t="shared" ca="1" si="232"/>
        <v>23216.052794742085</v>
      </c>
      <c r="BK432" s="15">
        <f t="shared" ca="1" si="233"/>
        <v>28034.827032122652</v>
      </c>
      <c r="BL432" s="15">
        <f t="shared" ca="1" si="234"/>
        <v>41584.739164844468</v>
      </c>
      <c r="BM432" s="15">
        <f t="shared" ca="1" si="235"/>
        <v>58891.040728219523</v>
      </c>
      <c r="BN432" s="15">
        <f t="shared" ca="1" si="236"/>
        <v>72678.635962271379</v>
      </c>
      <c r="BO432" s="15">
        <f t="shared" ca="1" si="237"/>
        <v>76478.297512135003</v>
      </c>
      <c r="BP432" s="15">
        <f t="shared" ca="1" si="238"/>
        <v>82436.799015485813</v>
      </c>
      <c r="BQ432" s="15">
        <f ca="1">Inputs!$B$20*EXP($B$10-0.5*C$7^2+C$7*AJ432)</f>
        <v>5528.2541619104004</v>
      </c>
      <c r="BR432" s="15">
        <f t="shared" ca="1" si="239"/>
        <v>6963.1894877273271</v>
      </c>
      <c r="BS432" s="15">
        <f t="shared" ca="1" si="240"/>
        <v>7457.3894136842891</v>
      </c>
      <c r="BT432" s="15">
        <f t="shared" ca="1" si="241"/>
        <v>13370.493789783262</v>
      </c>
      <c r="BU432" s="15">
        <f t="shared" ca="1" si="242"/>
        <v>14691.59678356837</v>
      </c>
      <c r="BV432" s="15">
        <f t="shared" ca="1" si="243"/>
        <v>16028.42084689709</v>
      </c>
      <c r="BW432" s="15">
        <f t="shared" ca="1" si="244"/>
        <v>41679.364680929277</v>
      </c>
      <c r="BX432" s="15">
        <f t="shared" ca="1" si="245"/>
        <v>59998.485336714199</v>
      </c>
      <c r="BY432" s="15">
        <f t="shared" ca="1" si="246"/>
        <v>67261.987499407565</v>
      </c>
      <c r="BZ432" s="15">
        <f t="shared" ca="1" si="247"/>
        <v>118848.98272136459</v>
      </c>
      <c r="CA432" s="15">
        <f t="shared" ca="1" si="248"/>
        <v>203525.56660548341</v>
      </c>
      <c r="CB432" s="15">
        <f ca="1">(AU432*DCF!C$10-DCF!C$5*MAX(AU432*DCF!C$10,0)-MAX(AU432-Inputs!$B$6,0)/Inputs!$B$10)*DCF!C$6</f>
        <v>1042.319157202538</v>
      </c>
      <c r="CC432" s="15">
        <f ca="1">(AV432*DCF!D$10-DCF!D$5*MAX(AV432*DCF!D$10,0)-MAX(AV432-AU432,0)/Inputs!$B$10)*DCF!D$6</f>
        <v>1235.1847673741067</v>
      </c>
      <c r="CD432" s="15">
        <f ca="1">(AW432*DCF!E$10-DCF!E$5*MAX(AW432*DCF!E$10,0)-MAX(AW432-AV432,0)/Inputs!$B$10)*DCF!E$6</f>
        <v>1581.4749142737412</v>
      </c>
      <c r="CE432" s="15">
        <f ca="1">(AX432*DCF!F$10-DCF!F$5*MAX(AX432*DCF!F$10,0)-MAX(AX432-AW432,0)/Inputs!$B$10)*DCF!F$6</f>
        <v>1702.0501112447585</v>
      </c>
      <c r="CF432" s="15">
        <f ca="1">(AY432*DCF!G$10-DCF!G$5*MAX(AY432*DCF!G$10,0)-MAX(AY432-AX432,0)/Inputs!$B$10)*DCF!G$6</f>
        <v>2023.2434172534872</v>
      </c>
      <c r="CG432" s="15">
        <f ca="1">(AZ432*DCF!H$10-DCF!H$5*MAX(AZ432*DCF!H$10,0)-MAX(AZ432-AY432,0)/Inputs!$B$10)*DCF!H$6</f>
        <v>1970.3243192151749</v>
      </c>
      <c r="CH432" s="15">
        <f ca="1">(BA432*DCF!I$10-DCF!I$5*MAX(BA432*DCF!I$10,0)-MAX(BA432-AZ432,0)/Inputs!$B$10)*DCF!I$6</f>
        <v>2634.4733042275834</v>
      </c>
      <c r="CI432" s="15">
        <f ca="1">(BB432*DCF!J$10-DCF!J$5*MAX(BB432*DCF!J$10,0)-MAX(BB432-BA432,0)/Inputs!$B$10)*DCF!J$6</f>
        <v>3635.1872217943142</v>
      </c>
      <c r="CJ432" s="15">
        <f ca="1">(BC432*DCF!K$10-DCF!K$5*MAX(BC432*DCF!K$10,0)-MAX(BC432-BB432,0)/Inputs!$B$10)*DCF!K$6</f>
        <v>3606.5431297680243</v>
      </c>
      <c r="CK432" s="15">
        <f ca="1">(BD432*DCF!L$10-DCF!L$5*MAX(BD432*DCF!L$10,0)-MAX(BD432-BC432,0)/Inputs!$B$10)*DCF!L$6</f>
        <v>3900.785864624926</v>
      </c>
      <c r="CL432" s="15">
        <f ca="1">(BE432*DCF!M$10-DCF!M$5*MAX(BE432*DCF!M$10,0)-MAX(BE432-BD432,0)/Inputs!$B$10)*DCF!M$6</f>
        <v>4964.5004889895645</v>
      </c>
      <c r="CM432" s="15">
        <f ca="1">(BF432*DCF!C$28-DCF!C$5*MAX(BF432*DCF!C$28,0)-MAX(BF432-Inputs!$B$13,0)/Inputs!$B$17)*DCF!C$6</f>
        <v>3554.0679733364436</v>
      </c>
      <c r="CN432" s="15">
        <f ca="1">(BG432*DCF!D$28-DCF!D$5*MAX(BG432*DCF!D$28,0)-MAX(BG432-BF432,0)/Inputs!$B$17)*DCF!D$6</f>
        <v>3787.3968575508643</v>
      </c>
      <c r="CO432" s="15">
        <f ca="1">(BH432*DCF!E$28-DCF!E$5*MAX(BH432*DCF!E$28,0)-MAX(BH432-BG432,0)/Inputs!$B$17)*DCF!E$6</f>
        <v>4207.2758226166516</v>
      </c>
      <c r="CP432" s="15">
        <f ca="1">(BI432*DCF!F$28-DCF!F$5*MAX(BI432*DCF!F$28,0)-MAX(BI432-BH432,0)/Inputs!$B$17)*DCF!F$6</f>
        <v>4716.0514219946099</v>
      </c>
      <c r="CQ432" s="15">
        <f ca="1">(BJ432*DCF!G$28-DCF!G$5*MAX(BJ432*DCF!G$28,0)-MAX(BJ432-BI432,0)/Inputs!$B$17)*DCF!G$6</f>
        <v>5184.4048649787092</v>
      </c>
      <c r="CR432" s="15">
        <f ca="1">(BK432*DCF!H$28-DCF!H$5*MAX(BK432*DCF!H$28,0)-MAX(BK432-BJ432,0)/Inputs!$B$17)*DCF!H$6</f>
        <v>6184.6197410971226</v>
      </c>
      <c r="CS432" s="15">
        <f ca="1">(BL432*DCF!I$28-DCF!I$5*MAX(BL432*DCF!I$28,0)-MAX(BL432-BK432,0)/Inputs!$B$17)*DCF!I$6</f>
        <v>7833.949917750273</v>
      </c>
      <c r="CT432" s="15">
        <f ca="1">(BM432*DCF!J$28-DCF!J$5*MAX(BM432*DCF!J$28,0)-MAX(BM432-BL432,0)/Inputs!$B$17)*DCF!J$6</f>
        <v>10842.916791012271</v>
      </c>
      <c r="CU432" s="15">
        <f ca="1">(BN432*DCF!K$28-DCF!K$5*MAX(BN432*DCF!K$28,0)-MAX(BN432-BM432,0)/Inputs!$B$17)*DCF!K$6</f>
        <v>13659.71254620445</v>
      </c>
      <c r="CV432" s="15">
        <f ca="1">(BO432*DCF!L$28-DCF!L$5*MAX(BO432*DCF!L$28,0)-MAX(BO432-BN432,0)/Inputs!$B$17)*DCF!L$6</f>
        <v>14829.087583216908</v>
      </c>
      <c r="CW432" s="15">
        <f ca="1">(BP432*DCF!M$28-DCF!M$5*MAX(BP432*DCF!M$28,0)-MAX(BP432-BO432,0)/Inputs!$B$17)*DCF!M$6</f>
        <v>14887.70060652236</v>
      </c>
      <c r="CX432" s="15">
        <f ca="1">(BQ432*DCF!C$46-DCF!C$5*MAX(BQ432*DCF!C$46,0)-MAX(BQ432-Inputs!$B$20,0)/Inputs!$B$24)*DCF!C$6</f>
        <v>-2351.6772484367666</v>
      </c>
      <c r="CY432" s="15">
        <f ca="1">(BR432*DCF!D$46-DCF!D$5*MAX(BR432*DCF!D$46,0)-MAX(BR432-BQ432,0)/Inputs!$B$24)*DCF!D$6</f>
        <v>-1800.7290543585416</v>
      </c>
      <c r="CZ432" s="15">
        <f ca="1">(BS432*DCF!E$46-DCF!E$5*MAX(BS432*DCF!E$46,0)-MAX(BS432-BR432,0)/Inputs!$B$24)*DCF!E$6</f>
        <v>-1076.6492881607569</v>
      </c>
      <c r="DA432" s="15">
        <f ca="1">(BT432*DCF!F$46-DCF!F$5*MAX(BT432*DCF!F$46,0)-MAX(BT432-BS432,0)/Inputs!$B$24)*DCF!F$6</f>
        <v>-3126.8721233086326</v>
      </c>
      <c r="DB432" s="15">
        <f ca="1">(BU432*DCF!G$46-DCF!G$5*MAX(BU432*DCF!G$46,0)-MAX(BU432-BT432,0)/Inputs!$B$24)*DCF!G$6</f>
        <v>-938.58923404953816</v>
      </c>
      <c r="DC432" s="15">
        <f ca="1">(BV432*DCF!H$46-DCF!H$5*MAX(BV432*DCF!H$46,0)-MAX(BV432-BU432,0)/Inputs!$B$24)*DCF!H$6</f>
        <v>-415.40988682246774</v>
      </c>
      <c r="DD432" s="15">
        <f ca="1">(BW432*DCF!I$46-DCF!I$5*MAX(BW432*DCF!I$46,0)-MAX(BW432-BV432,0)/Inputs!$B$24)*DCF!I$6</f>
        <v>-6400.7925729619219</v>
      </c>
      <c r="DE432" s="15">
        <f ca="1">(BX432*DCF!J$46-DCF!J$5*MAX(BX432*DCF!J$46,0)-MAX(BX432-BW432,0)/Inputs!$B$24)*DCF!J$6</f>
        <v>-2341.1610103984967</v>
      </c>
      <c r="DF432" s="15">
        <f ca="1">(BY432*DCF!K$46-DCF!K$5*MAX(BY432*DCF!K$46,0)-MAX(BY432-BX432,0)/Inputs!$B$24)*DCF!K$6</f>
        <v>2062.8644139205999</v>
      </c>
      <c r="DG432" s="15">
        <f ca="1">(BZ432*DCF!L$46-DCF!L$5*MAX(BZ432*DCF!L$46,0)-MAX(BZ432-BY432,0)/Inputs!$B$24)*DCF!L$6</f>
        <v>-3458.8276910918325</v>
      </c>
      <c r="DH432" s="15">
        <f ca="1">(CA432*DCF!M$46-DCF!M$5*MAX(CA432*DCF!M$46,0)-MAX(CA432-BZ432,0)/Inputs!$B$24)*DCF!M$6</f>
        <v>-1746.5592599730955</v>
      </c>
      <c r="DI432" s="15">
        <f ca="1">SUM(CB432:CL432)+BE432*DCF!M$10*(1+Inputs!$B$30)*(1-Inputs!$B$33)*(1-Inputs!$B$30/Inputs!$B$31)/(Inputs!$B$29-Inputs!$B$30)*DCF!M$6</f>
        <v>126337.84526613567</v>
      </c>
      <c r="DJ432" s="15">
        <f ca="1">SUM(CM432:CW432)+BP432*DCF!M$28*(1+Inputs!$B$30)*(1-Inputs!$B$33)*(1-Inputs!$B$30/Inputs!$B$31)/(Inputs!$B$29-Inputs!$B$30)*DCF!M$6</f>
        <v>395584.11982482747</v>
      </c>
      <c r="DK432" s="15">
        <f ca="1">SUM(CX432:DH432)+CA432*DCF!M$46*(1+Inputs!$B$30)*(1-Inputs!$B$33)*(1-Inputs!$B$30/Inputs!$B$31)/(Inputs!$B$29-Inputs!$B$30)*DCF!M$6</f>
        <v>293080.23216105712</v>
      </c>
      <c r="DM432" s="15">
        <f ca="1">DI432+DJ432+DK432+Inputs!$B$34+Inputs!$B$36-Inputs!$B$35</f>
        <v>891853.19725202024</v>
      </c>
    </row>
    <row r="433" spans="1:117" x14ac:dyDescent="0.75">
      <c r="A433" s="11">
        <v>420</v>
      </c>
      <c r="C433" s="24">
        <f t="shared" ca="1" si="251"/>
        <v>-1.1851731070033791</v>
      </c>
      <c r="D433" s="24">
        <f t="shared" ca="1" si="251"/>
        <v>-0.48072003790085704</v>
      </c>
      <c r="E433" s="24">
        <f t="shared" ca="1" si="251"/>
        <v>-0.56154868222300192</v>
      </c>
      <c r="F433" s="24">
        <f t="shared" ca="1" si="251"/>
        <v>1.2634821751776211</v>
      </c>
      <c r="G433" s="24">
        <f t="shared" ca="1" si="251"/>
        <v>-2.0121075310804324</v>
      </c>
      <c r="H433" s="24">
        <f t="shared" ca="1" si="251"/>
        <v>1.2360900300548037</v>
      </c>
      <c r="I433" s="24">
        <f t="shared" ca="1" si="251"/>
        <v>-0.79530185933725639</v>
      </c>
      <c r="J433" s="24">
        <f t="shared" ca="1" si="251"/>
        <v>-0.75990895387731217</v>
      </c>
      <c r="K433" s="24">
        <f t="shared" ca="1" si="251"/>
        <v>-9.8935594550357386E-2</v>
      </c>
      <c r="L433" s="24">
        <f t="shared" ca="1" si="251"/>
        <v>-0.2602560424342541</v>
      </c>
      <c r="M433" s="24">
        <f t="shared" ca="1" si="251"/>
        <v>1.7655106259526767</v>
      </c>
      <c r="N433" s="24">
        <f ca="1">SQRT(Inputs!$B$38)*C433+SQRT(1-Inputs!$B$38)*_xlfn.NORM.S.INV(RAND())</f>
        <v>0.26358043688296207</v>
      </c>
      <c r="O433" s="24">
        <f ca="1">SQRT(Inputs!$B$38)*D433+SQRT(1-Inputs!$B$38)*_xlfn.NORM.S.INV(RAND())</f>
        <v>0.18110341109052125</v>
      </c>
      <c r="P433" s="24">
        <f ca="1">SQRT(Inputs!$B$38)*E433+SQRT(1-Inputs!$B$38)*_xlfn.NORM.S.INV(RAND())</f>
        <v>-6.2042425385636452E-2</v>
      </c>
      <c r="Q433" s="24">
        <f ca="1">SQRT(Inputs!$B$38)*F433+SQRT(1-Inputs!$B$38)*_xlfn.NORM.S.INV(RAND())</f>
        <v>-0.32868207566351604</v>
      </c>
      <c r="R433" s="24">
        <f ca="1">SQRT(Inputs!$B$38)*G433+SQRT(1-Inputs!$B$38)*_xlfn.NORM.S.INV(RAND())</f>
        <v>1.1112684044406975</v>
      </c>
      <c r="S433" s="24">
        <f ca="1">SQRT(Inputs!$B$38)*H433+SQRT(1-Inputs!$B$38)*_xlfn.NORM.S.INV(RAND())</f>
        <v>2.120582591512588</v>
      </c>
      <c r="T433" s="24">
        <f ca="1">SQRT(Inputs!$B$38)*I433+SQRT(1-Inputs!$B$38)*_xlfn.NORM.S.INV(RAND())</f>
        <v>-1.963308960080193</v>
      </c>
      <c r="U433" s="24">
        <f ca="1">SQRT(Inputs!$B$38)*J433+SQRT(1-Inputs!$B$38)*_xlfn.NORM.S.INV(RAND())</f>
        <v>0.81648712007683455</v>
      </c>
      <c r="V433" s="24">
        <f ca="1">SQRT(Inputs!$B$38)*K433+SQRT(1-Inputs!$B$38)*_xlfn.NORM.S.INV(RAND())</f>
        <v>-0.20987854346782547</v>
      </c>
      <c r="W433" s="24">
        <f ca="1">SQRT(Inputs!$B$38)*L433+SQRT(1-Inputs!$B$38)*_xlfn.NORM.S.INV(RAND())</f>
        <v>-0.60434516753263701</v>
      </c>
      <c r="X433" s="24">
        <f ca="1">SQRT(Inputs!$B$38)*M433+SQRT(1-Inputs!$B$38)*_xlfn.NORM.S.INV(RAND())</f>
        <v>0.39580881314123106</v>
      </c>
      <c r="Y433" s="24">
        <f ca="1">SQRT(Inputs!$B$38)*C433+SQRT(1-Inputs!$B$38)*_xlfn.NORM.S.INV(RAND())</f>
        <v>-1.5047012897736467</v>
      </c>
      <c r="Z433" s="24">
        <f ca="1">SQRT(Inputs!$B$38)*D433+SQRT(1-Inputs!$B$38)*_xlfn.NORM.S.INV(RAND())</f>
        <v>-2.6478657255753184</v>
      </c>
      <c r="AA433" s="24">
        <f ca="1">SQRT(Inputs!$B$38)*E433+SQRT(1-Inputs!$B$38)*_xlfn.NORM.S.INV(RAND())</f>
        <v>-0.20204558984601573</v>
      </c>
      <c r="AB433" s="24">
        <f ca="1">SQRT(Inputs!$B$38)*F433+SQRT(1-Inputs!$B$38)*_xlfn.NORM.S.INV(RAND())</f>
        <v>1.1323764930509599</v>
      </c>
      <c r="AC433" s="24">
        <f ca="1">SQRT(Inputs!$B$38)*G433+SQRT(1-Inputs!$B$38)*_xlfn.NORM.S.INV(RAND())</f>
        <v>-2.5508291308876441E-2</v>
      </c>
      <c r="AD433" s="24">
        <f ca="1">SQRT(Inputs!$B$38)*H433+SQRT(1-Inputs!$B$38)*_xlfn.NORM.S.INV(RAND())</f>
        <v>2.2190761664655771</v>
      </c>
      <c r="AE433" s="24">
        <f ca="1">SQRT(Inputs!$B$38)*I433+SQRT(1-Inputs!$B$38)*_xlfn.NORM.S.INV(RAND())</f>
        <v>-0.16376293542222903</v>
      </c>
      <c r="AF433" s="24">
        <f ca="1">SQRT(Inputs!$B$38)*J433+SQRT(1-Inputs!$B$38)*_xlfn.NORM.S.INV(RAND())</f>
        <v>1.3941482379037806E-2</v>
      </c>
      <c r="AG433" s="24">
        <f ca="1">SQRT(Inputs!$B$38)*K433+SQRT(1-Inputs!$B$38)*_xlfn.NORM.S.INV(RAND())</f>
        <v>1.2479008017345357</v>
      </c>
      <c r="AH433" s="24">
        <f ca="1">SQRT(Inputs!$B$38)*L433+SQRT(1-Inputs!$B$38)*_xlfn.NORM.S.INV(RAND())</f>
        <v>-0.17100771369654824</v>
      </c>
      <c r="AI433" s="24">
        <f ca="1">SQRT(Inputs!$B$38)*M433+SQRT(1-Inputs!$B$38)*_xlfn.NORM.S.INV(RAND())</f>
        <v>2.3494259418048871</v>
      </c>
      <c r="AJ433" s="24">
        <f ca="1">SQRT(Inputs!$B$38)*C433+SQRT(1-Inputs!$B$38)*_xlfn.NORM.S.INV(RAND())</f>
        <v>0.66366061399025866</v>
      </c>
      <c r="AK433" s="24">
        <f ca="1">SQRT(Inputs!$B$38)*D433+SQRT(1-Inputs!$B$38)*_xlfn.NORM.S.INV(RAND())</f>
        <v>-0.46592420214061442</v>
      </c>
      <c r="AL433" s="24">
        <f ca="1">SQRT(Inputs!$B$38)*E433+SQRT(1-Inputs!$B$38)*_xlfn.NORM.S.INV(RAND())</f>
        <v>3.335912608781294E-2</v>
      </c>
      <c r="AM433" s="24">
        <f ca="1">SQRT(Inputs!$B$38)*F433+SQRT(1-Inputs!$B$38)*_xlfn.NORM.S.INV(RAND())</f>
        <v>0.14105672788217316</v>
      </c>
      <c r="AN433" s="24">
        <f ca="1">SQRT(Inputs!$B$38)*G433+SQRT(1-Inputs!$B$38)*_xlfn.NORM.S.INV(RAND())</f>
        <v>-1.9991738113923438</v>
      </c>
      <c r="AO433" s="24">
        <f ca="1">SQRT(Inputs!$B$38)*H433+SQRT(1-Inputs!$B$38)*_xlfn.NORM.S.INV(RAND())</f>
        <v>0.81044390729521765</v>
      </c>
      <c r="AP433" s="24">
        <f ca="1">SQRT(Inputs!$B$38)*I433+SQRT(1-Inputs!$B$38)*_xlfn.NORM.S.INV(RAND())</f>
        <v>-1.0272012257884271</v>
      </c>
      <c r="AQ433" s="24">
        <f ca="1">SQRT(Inputs!$B$38)*J433+SQRT(1-Inputs!$B$38)*_xlfn.NORM.S.INV(RAND())</f>
        <v>-5.2633587302751306E-2</v>
      </c>
      <c r="AR433" s="24">
        <f ca="1">SQRT(Inputs!$B$38)*K433+SQRT(1-Inputs!$B$38)*_xlfn.NORM.S.INV(RAND())</f>
        <v>-0.82612437279269824</v>
      </c>
      <c r="AS433" s="24">
        <f ca="1">SQRT(Inputs!$B$38)*L433+SQRT(1-Inputs!$B$38)*_xlfn.NORM.S.INV(RAND())</f>
        <v>-1.1437359855374682</v>
      </c>
      <c r="AT433" s="24">
        <f ca="1">SQRT(Inputs!$B$38)*M433+SQRT(1-Inputs!$B$38)*_xlfn.NORM.S.INV(RAND())</f>
        <v>0.65940478658955193</v>
      </c>
      <c r="AU433" s="15">
        <f ca="1">Inputs!$B$6*EXP($B$8-0.5*C$5^2+C$5*N433)</f>
        <v>5178.5428474403079</v>
      </c>
      <c r="AV433" s="15">
        <f t="shared" ca="1" si="219"/>
        <v>6473.6144010150656</v>
      </c>
      <c r="AW433" s="15">
        <f t="shared" ca="1" si="220"/>
        <v>7827.6462717787163</v>
      </c>
      <c r="AX433" s="15">
        <f t="shared" ca="1" si="221"/>
        <v>9172.286767137397</v>
      </c>
      <c r="AY433" s="15">
        <f t="shared" ca="1" si="222"/>
        <v>12762.890205998498</v>
      </c>
      <c r="AZ433" s="15">
        <f t="shared" ca="1" si="223"/>
        <v>19715.162871808825</v>
      </c>
      <c r="BA433" s="15">
        <f t="shared" ca="1" si="224"/>
        <v>19645.021942493877</v>
      </c>
      <c r="BB433" s="15">
        <f t="shared" ca="1" si="225"/>
        <v>26101.704902263853</v>
      </c>
      <c r="BC433" s="15">
        <f t="shared" ca="1" si="226"/>
        <v>31326.806195785495</v>
      </c>
      <c r="BD433" s="15">
        <f t="shared" ca="1" si="227"/>
        <v>36269.074998645374</v>
      </c>
      <c r="BE433" s="15">
        <f t="shared" ca="1" si="228"/>
        <v>46074.5214222102</v>
      </c>
      <c r="BF433" s="15">
        <f ca="1">Inputs!$B$13*EXP($B$9-0.5*C$6^2+C$6*Y433)</f>
        <v>10263.669191236597</v>
      </c>
      <c r="BG433" s="15">
        <f t="shared" ca="1" si="229"/>
        <v>7757.401267148678</v>
      </c>
      <c r="BH433" s="15">
        <f t="shared" ca="1" si="230"/>
        <v>9165.7615226518792</v>
      </c>
      <c r="BI433" s="15">
        <f t="shared" ca="1" si="231"/>
        <v>13356.682661129717</v>
      </c>
      <c r="BJ433" s="15">
        <f t="shared" ca="1" si="232"/>
        <v>16314.326229988896</v>
      </c>
      <c r="BK433" s="15">
        <f t="shared" ca="1" si="233"/>
        <v>27085.029758897592</v>
      </c>
      <c r="BL433" s="15">
        <f t="shared" ca="1" si="234"/>
        <v>32572.049290192797</v>
      </c>
      <c r="BM433" s="15">
        <f t="shared" ca="1" si="235"/>
        <v>40107.481146095488</v>
      </c>
      <c r="BN433" s="15">
        <f t="shared" ca="1" si="236"/>
        <v>57283.837015508521</v>
      </c>
      <c r="BO433" s="15">
        <f t="shared" ca="1" si="237"/>
        <v>69094.650188537635</v>
      </c>
      <c r="BP433" s="15">
        <f t="shared" ca="1" si="238"/>
        <v>110978.15669330271</v>
      </c>
      <c r="BQ433" s="15">
        <f ca="1">Inputs!$B$20*EXP($B$10-0.5*C$7^2+C$7*AJ433)</f>
        <v>5427.9543799725552</v>
      </c>
      <c r="BR433" s="15">
        <f t="shared" ca="1" si="239"/>
        <v>6352.0375942417413</v>
      </c>
      <c r="BS433" s="15">
        <f t="shared" ca="1" si="240"/>
        <v>8782.1721573574523</v>
      </c>
      <c r="BT433" s="15">
        <f t="shared" ca="1" si="241"/>
        <v>12565.166863902177</v>
      </c>
      <c r="BU433" s="15">
        <f t="shared" ca="1" si="242"/>
        <v>10735.156254748517</v>
      </c>
      <c r="BV433" s="15">
        <f t="shared" ca="1" si="243"/>
        <v>17927.684852630846</v>
      </c>
      <c r="BW433" s="15">
        <f t="shared" ca="1" si="244"/>
        <v>20128.810517110211</v>
      </c>
      <c r="BX433" s="15">
        <f t="shared" ca="1" si="245"/>
        <v>27857.872106189134</v>
      </c>
      <c r="BY433" s="15">
        <f t="shared" ca="1" si="246"/>
        <v>33326.905611819457</v>
      </c>
      <c r="BZ433" s="15">
        <f t="shared" ca="1" si="247"/>
        <v>37895.042713269067</v>
      </c>
      <c r="CA433" s="15">
        <f t="shared" ca="1" si="248"/>
        <v>59848.616805844838</v>
      </c>
      <c r="CB433" s="15">
        <f ca="1">(AU433*DCF!C$10-DCF!C$5*MAX(AU433*DCF!C$10,0)-MAX(AU433-Inputs!$B$6,0)/Inputs!$B$10)*DCF!C$6</f>
        <v>1041.5320216003327</v>
      </c>
      <c r="CC433" s="15">
        <f ca="1">(AV433*DCF!D$10-DCF!D$5*MAX(AV433*DCF!D$10,0)-MAX(AV433-AU433,0)/Inputs!$B$10)*DCF!D$6</f>
        <v>1262.1303490406469</v>
      </c>
      <c r="CD433" s="15">
        <f ca="1">(AW433*DCF!E$10-DCF!E$5*MAX(AW433*DCF!E$10,0)-MAX(AW433-AV433,0)/Inputs!$B$10)*DCF!E$6</f>
        <v>1502.2948684852652</v>
      </c>
      <c r="CE433" s="15">
        <f ca="1">(AX433*DCF!F$10-DCF!F$5*MAX(AX433*DCF!F$10,0)-MAX(AX433-AW433,0)/Inputs!$B$10)*DCF!F$6</f>
        <v>1722.5092340100693</v>
      </c>
      <c r="CF433" s="15">
        <f ca="1">(AY433*DCF!G$10-DCF!G$5*MAX(AY433*DCF!G$10,0)-MAX(AY433-AX433,0)/Inputs!$B$10)*DCF!G$6</f>
        <v>1939.4879327181407</v>
      </c>
      <c r="CG433" s="15">
        <f ca="1">(AZ433*DCF!H$10-DCF!H$5*MAX(AZ433*DCF!H$10,0)-MAX(AZ433-AY433,0)/Inputs!$B$10)*DCF!H$6</f>
        <v>2593.2123651095694</v>
      </c>
      <c r="CH433" s="15">
        <f ca="1">(BA433*DCF!I$10-DCF!I$5*MAX(BA433*DCF!I$10,0)-MAX(BA433-AZ433,0)/Inputs!$B$10)*DCF!I$6</f>
        <v>3588.4288563046307</v>
      </c>
      <c r="CI433" s="15">
        <f ca="1">(BB433*DCF!J$10-DCF!J$5*MAX(BB433*DCF!J$10,0)-MAX(BB433-BA433,0)/Inputs!$B$10)*DCF!J$6</f>
        <v>3500.7092206916664</v>
      </c>
      <c r="CJ433" s="15">
        <f ca="1">(BC433*DCF!K$10-DCF!K$5*MAX(BC433*DCF!K$10,0)-MAX(BC433-BB433,0)/Inputs!$B$10)*DCF!K$6</f>
        <v>4311.678045683223</v>
      </c>
      <c r="CK433" s="15">
        <f ca="1">(BD433*DCF!L$10-DCF!L$5*MAX(BD433*DCF!L$10,0)-MAX(BD433-BC433,0)/Inputs!$B$10)*DCF!L$6</f>
        <v>4830.9508228235973</v>
      </c>
      <c r="CL433" s="15">
        <f ca="1">(BE433*DCF!M$10-DCF!M$5*MAX(BE433*DCF!M$10,0)-MAX(BE433-BD433,0)/Inputs!$B$10)*DCF!M$6</f>
        <v>5330.3455570989527</v>
      </c>
      <c r="CM433" s="15">
        <f ca="1">(BF433*DCF!C$28-DCF!C$5*MAX(BF433*DCF!C$28,0)-MAX(BF433-Inputs!$B$13,0)/Inputs!$B$17)*DCF!C$6</f>
        <v>3132.4045267091628</v>
      </c>
      <c r="CN433" s="15">
        <f ca="1">(BG433*DCF!D$28-DCF!D$5*MAX(BG433*DCF!D$28,0)-MAX(BG433-BF433,0)/Inputs!$B$17)*DCF!D$6</f>
        <v>2284.7335884071308</v>
      </c>
      <c r="CO433" s="15">
        <f ca="1">(BH433*DCF!E$28-DCF!E$5*MAX(BH433*DCF!E$28,0)-MAX(BH433-BG433,0)/Inputs!$B$17)*DCF!E$6</f>
        <v>2318.3384522417832</v>
      </c>
      <c r="CP433" s="15">
        <f ca="1">(BI433*DCF!F$28-DCF!F$5*MAX(BI433*DCF!F$28,0)-MAX(BI433-BH433,0)/Inputs!$B$17)*DCF!F$6</f>
        <v>2862.9640801339133</v>
      </c>
      <c r="CQ433" s="15">
        <f ca="1">(BJ433*DCF!G$28-DCF!G$5*MAX(BJ433*DCF!G$28,0)-MAX(BJ433-BI433,0)/Inputs!$B$17)*DCF!G$6</f>
        <v>3735.4292864758077</v>
      </c>
      <c r="CR433" s="15">
        <f ca="1">(BK433*DCF!H$28-DCF!H$5*MAX(BK433*DCF!H$28,0)-MAX(BK433-BJ433,0)/Inputs!$B$17)*DCF!H$6</f>
        <v>5024.9616169401452</v>
      </c>
      <c r="CS433" s="15">
        <f ca="1">(BL433*DCF!I$28-DCF!I$5*MAX(BL433*DCF!I$28,0)-MAX(BL433-BK433,0)/Inputs!$B$17)*DCF!I$6</f>
        <v>6871.8607955443931</v>
      </c>
      <c r="CT433" s="15">
        <f ca="1">(BM433*DCF!J$28-DCF!J$5*MAX(BM433*DCF!J$28,0)-MAX(BM433-BL433,0)/Inputs!$B$17)*DCF!J$6</f>
        <v>7948.1611668100522</v>
      </c>
      <c r="CU433" s="15">
        <f ca="1">(BN433*DCF!K$28-DCF!K$5*MAX(BN433*DCF!K$28,0)-MAX(BN433-BM433,0)/Inputs!$B$17)*DCF!K$6</f>
        <v>9993.5110935656194</v>
      </c>
      <c r="CV433" s="15">
        <f ca="1">(BO433*DCF!L$28-DCF!L$5*MAX(BO433*DCF!L$28,0)-MAX(BO433-BN433,0)/Inputs!$B$17)*DCF!L$6</f>
        <v>12449.41979569558</v>
      </c>
      <c r="CW433" s="15">
        <f ca="1">(BP433*DCF!M$28-DCF!M$5*MAX(BP433*DCF!M$28,0)-MAX(BP433-BO433,0)/Inputs!$B$17)*DCF!M$6</f>
        <v>16502.601081391269</v>
      </c>
      <c r="CX433" s="15">
        <f ca="1">(BQ433*DCF!C$46-DCF!C$5*MAX(BQ433*DCF!C$46,0)-MAX(BQ433-Inputs!$B$20,0)/Inputs!$B$24)*DCF!C$6</f>
        <v>-2282.1854826599692</v>
      </c>
      <c r="CY433" s="15">
        <f ca="1">(BR433*DCF!D$46-DCF!D$5*MAX(BR433*DCF!D$46,0)-MAX(BR433-BQ433,0)/Inputs!$B$24)*DCF!D$6</f>
        <v>-1478.4433228470502</v>
      </c>
      <c r="CZ433" s="15">
        <f ca="1">(BS433*DCF!E$46-DCF!E$5*MAX(BS433*DCF!E$46,0)-MAX(BS433-BR433,0)/Inputs!$B$24)*DCF!E$6</f>
        <v>-1996.3992927503082</v>
      </c>
      <c r="DA433" s="15">
        <f ca="1">(BT433*DCF!F$46-DCF!F$5*MAX(BT433*DCF!F$46,0)-MAX(BT433-BS433,0)/Inputs!$B$24)*DCF!F$6</f>
        <v>-2292.5828563126565</v>
      </c>
      <c r="DB433" s="15">
        <f ca="1">(BU433*DCF!G$46-DCF!G$5*MAX(BU433*DCF!G$46,0)-MAX(BU433-BT433,0)/Inputs!$B$24)*DCF!G$6</f>
        <v>-361.1094463307914</v>
      </c>
      <c r="DC433" s="15">
        <f ca="1">(BV433*DCF!H$46-DCF!H$5*MAX(BV433*DCF!H$46,0)-MAX(BV433-BU433,0)/Inputs!$B$24)*DCF!H$6</f>
        <v>-2235.0341924380509</v>
      </c>
      <c r="DD433" s="15">
        <f ca="1">(BW433*DCF!I$46-DCF!I$5*MAX(BW433*DCF!I$46,0)-MAX(BW433-BV433,0)/Inputs!$B$24)*DCF!I$6</f>
        <v>-166.97534626926952</v>
      </c>
      <c r="DE433" s="15">
        <f ca="1">(BX433*DCF!J$46-DCF!J$5*MAX(BX433*DCF!J$46,0)-MAX(BX433-BW433,0)/Inputs!$B$24)*DCF!J$6</f>
        <v>-881.06018244989957</v>
      </c>
      <c r="DF433" s="15">
        <f ca="1">(BY433*DCF!K$46-DCF!K$5*MAX(BY433*DCF!K$46,0)-MAX(BY433-BX433,0)/Inputs!$B$24)*DCF!K$6</f>
        <v>563.97642990127247</v>
      </c>
      <c r="DG433" s="15">
        <f ca="1">(BZ433*DCF!L$46-DCF!L$5*MAX(BZ433*DCF!L$46,0)-MAX(BZ433-BY433,0)/Inputs!$B$24)*DCF!L$6</f>
        <v>1585.7246548640592</v>
      </c>
      <c r="DH433" s="15">
        <f ca="1">(CA433*DCF!M$46-DCF!M$5*MAX(CA433*DCF!M$46,0)-MAX(CA433-BZ433,0)/Inputs!$B$24)*DCF!M$6</f>
        <v>102.36587485327506</v>
      </c>
      <c r="DI433" s="15">
        <f ca="1">SUM(CB433:CL433)+BE433*DCF!M$10*(1+Inputs!$B$30)*(1-Inputs!$B$33)*(1-Inputs!$B$30/Inputs!$B$31)/(Inputs!$B$29-Inputs!$B$30)*DCF!M$6</f>
        <v>159849.28166404806</v>
      </c>
      <c r="DJ433" s="15">
        <f ca="1">SUM(CM433:CW433)+BP433*DCF!M$28*(1+Inputs!$B$30)*(1-Inputs!$B$33)*(1-Inputs!$B$30/Inputs!$B$31)/(Inputs!$B$29-Inputs!$B$30)*DCF!M$6</f>
        <v>484929.28896612476</v>
      </c>
      <c r="DK433" s="15">
        <f ca="1">SUM(CX433:DH433)+CA433*DCF!M$46*(1+Inputs!$B$30)*(1-Inputs!$B$33)*(1-Inputs!$B$30/Inputs!$B$31)/(Inputs!$B$29-Inputs!$B$30)*DCF!M$6</f>
        <v>83091.32794127852</v>
      </c>
      <c r="DM433" s="15">
        <f ca="1">DI433+DJ433+DK433+Inputs!$B$34+Inputs!$B$36-Inputs!$B$35</f>
        <v>804720.89857145143</v>
      </c>
    </row>
    <row r="434" spans="1:117" x14ac:dyDescent="0.75">
      <c r="A434" s="11">
        <v>421</v>
      </c>
      <c r="C434" s="24">
        <f t="shared" ref="C434:M443" ca="1" si="252">_xlfn.NORM.S.INV(RAND())</f>
        <v>-0.77306610025333633</v>
      </c>
      <c r="D434" s="24">
        <f t="shared" ca="1" si="252"/>
        <v>-0.37382141738895608</v>
      </c>
      <c r="E434" s="24">
        <f t="shared" ca="1" si="252"/>
        <v>-0.38068761389836031</v>
      </c>
      <c r="F434" s="24">
        <f t="shared" ca="1" si="252"/>
        <v>0.46157799007362466</v>
      </c>
      <c r="G434" s="24">
        <f t="shared" ca="1" si="252"/>
        <v>-0.61865926674315541</v>
      </c>
      <c r="H434" s="24">
        <f t="shared" ca="1" si="252"/>
        <v>0.43997772711153177</v>
      </c>
      <c r="I434" s="24">
        <f t="shared" ca="1" si="252"/>
        <v>-0.24407077451132131</v>
      </c>
      <c r="J434" s="24">
        <f t="shared" ca="1" si="252"/>
        <v>-3.1485760636900589E-2</v>
      </c>
      <c r="K434" s="24">
        <f t="shared" ca="1" si="252"/>
        <v>8.4918539580847285E-3</v>
      </c>
      <c r="L434" s="24">
        <f t="shared" ca="1" si="252"/>
        <v>2.2985315736506204</v>
      </c>
      <c r="M434" s="24">
        <f t="shared" ca="1" si="252"/>
        <v>-0.72237498542700684</v>
      </c>
      <c r="N434" s="24">
        <f ca="1">SQRT(Inputs!$B$38)*C434+SQRT(1-Inputs!$B$38)*_xlfn.NORM.S.INV(RAND())</f>
        <v>-0.3835518522997351</v>
      </c>
      <c r="O434" s="24">
        <f ca="1">SQRT(Inputs!$B$38)*D434+SQRT(1-Inputs!$B$38)*_xlfn.NORM.S.INV(RAND())</f>
        <v>-0.49023128087874812</v>
      </c>
      <c r="P434" s="24">
        <f ca="1">SQRT(Inputs!$B$38)*E434+SQRT(1-Inputs!$B$38)*_xlfn.NORM.S.INV(RAND())</f>
        <v>-1.9146154902422892</v>
      </c>
      <c r="Q434" s="24">
        <f ca="1">SQRT(Inputs!$B$38)*F434+SQRT(1-Inputs!$B$38)*_xlfn.NORM.S.INV(RAND())</f>
        <v>0.30438870770064219</v>
      </c>
      <c r="R434" s="24">
        <f ca="1">SQRT(Inputs!$B$38)*G434+SQRT(1-Inputs!$B$38)*_xlfn.NORM.S.INV(RAND())</f>
        <v>-1.0755369211442947</v>
      </c>
      <c r="S434" s="24">
        <f ca="1">SQRT(Inputs!$B$38)*H434+SQRT(1-Inputs!$B$38)*_xlfn.NORM.S.INV(RAND())</f>
        <v>1.1105636433591779</v>
      </c>
      <c r="T434" s="24">
        <f ca="1">SQRT(Inputs!$B$38)*I434+SQRT(1-Inputs!$B$38)*_xlfn.NORM.S.INV(RAND())</f>
        <v>-4.0954184616404085E-2</v>
      </c>
      <c r="U434" s="24">
        <f ca="1">SQRT(Inputs!$B$38)*J434+SQRT(1-Inputs!$B$38)*_xlfn.NORM.S.INV(RAND())</f>
        <v>1.174731487528645</v>
      </c>
      <c r="V434" s="24">
        <f ca="1">SQRT(Inputs!$B$38)*K434+SQRT(1-Inputs!$B$38)*_xlfn.NORM.S.INV(RAND())</f>
        <v>-5.1549295503196792E-2</v>
      </c>
      <c r="W434" s="24">
        <f ca="1">SQRT(Inputs!$B$38)*L434+SQRT(1-Inputs!$B$38)*_xlfn.NORM.S.INV(RAND())</f>
        <v>1.3796825726049875</v>
      </c>
      <c r="X434" s="24">
        <f ca="1">SQRT(Inputs!$B$38)*M434+SQRT(1-Inputs!$B$38)*_xlfn.NORM.S.INV(RAND())</f>
        <v>1.8379460580073947</v>
      </c>
      <c r="Y434" s="24">
        <f ca="1">SQRT(Inputs!$B$38)*C434+SQRT(1-Inputs!$B$38)*_xlfn.NORM.S.INV(RAND())</f>
        <v>-0.5203693948527055</v>
      </c>
      <c r="Z434" s="24">
        <f ca="1">SQRT(Inputs!$B$38)*D434+SQRT(1-Inputs!$B$38)*_xlfn.NORM.S.INV(RAND())</f>
        <v>-0.99634176138259201</v>
      </c>
      <c r="AA434" s="24">
        <f ca="1">SQRT(Inputs!$B$38)*E434+SQRT(1-Inputs!$B$38)*_xlfn.NORM.S.INV(RAND())</f>
        <v>0.1925493745031413</v>
      </c>
      <c r="AB434" s="24">
        <f ca="1">SQRT(Inputs!$B$38)*F434+SQRT(1-Inputs!$B$38)*_xlfn.NORM.S.INV(RAND())</f>
        <v>-0.10546592614864175</v>
      </c>
      <c r="AC434" s="24">
        <f ca="1">SQRT(Inputs!$B$38)*G434+SQRT(1-Inputs!$B$38)*_xlfn.NORM.S.INV(RAND())</f>
        <v>-0.18908060175132577</v>
      </c>
      <c r="AD434" s="24">
        <f ca="1">SQRT(Inputs!$B$38)*H434+SQRT(1-Inputs!$B$38)*_xlfn.NORM.S.INV(RAND())</f>
        <v>-0.19022270226251592</v>
      </c>
      <c r="AE434" s="24">
        <f ca="1">SQRT(Inputs!$B$38)*I434+SQRT(1-Inputs!$B$38)*_xlfn.NORM.S.INV(RAND())</f>
        <v>-0.6893151553555652</v>
      </c>
      <c r="AF434" s="24">
        <f ca="1">SQRT(Inputs!$B$38)*J434+SQRT(1-Inputs!$B$38)*_xlfn.NORM.S.INV(RAND())</f>
        <v>0.86035028961091653</v>
      </c>
      <c r="AG434" s="24">
        <f ca="1">SQRT(Inputs!$B$38)*K434+SQRT(1-Inputs!$B$38)*_xlfn.NORM.S.INV(RAND())</f>
        <v>-0.71864186251630047</v>
      </c>
      <c r="AH434" s="24">
        <f ca="1">SQRT(Inputs!$B$38)*L434+SQRT(1-Inputs!$B$38)*_xlfn.NORM.S.INV(RAND())</f>
        <v>1.9113841694394904</v>
      </c>
      <c r="AI434" s="24">
        <f ca="1">SQRT(Inputs!$B$38)*M434+SQRT(1-Inputs!$B$38)*_xlfn.NORM.S.INV(RAND())</f>
        <v>1.0080130577171669</v>
      </c>
      <c r="AJ434" s="24">
        <f ca="1">SQRT(Inputs!$B$38)*C434+SQRT(1-Inputs!$B$38)*_xlfn.NORM.S.INV(RAND())</f>
        <v>-0.27597517274896355</v>
      </c>
      <c r="AK434" s="24">
        <f ca="1">SQRT(Inputs!$B$38)*D434+SQRT(1-Inputs!$B$38)*_xlfn.NORM.S.INV(RAND())</f>
        <v>8.5239083587945963E-2</v>
      </c>
      <c r="AL434" s="24">
        <f ca="1">SQRT(Inputs!$B$38)*E434+SQRT(1-Inputs!$B$38)*_xlfn.NORM.S.INV(RAND())</f>
        <v>-1.0818811830865402</v>
      </c>
      <c r="AM434" s="24">
        <f ca="1">SQRT(Inputs!$B$38)*F434+SQRT(1-Inputs!$B$38)*_xlfn.NORM.S.INV(RAND())</f>
        <v>0.94521498909676982</v>
      </c>
      <c r="AN434" s="24">
        <f ca="1">SQRT(Inputs!$B$38)*G434+SQRT(1-Inputs!$B$38)*_xlfn.NORM.S.INV(RAND())</f>
        <v>-1.1927848752949333</v>
      </c>
      <c r="AO434" s="24">
        <f ca="1">SQRT(Inputs!$B$38)*H434+SQRT(1-Inputs!$B$38)*_xlfn.NORM.S.INV(RAND())</f>
        <v>0.38765692434313936</v>
      </c>
      <c r="AP434" s="24">
        <f ca="1">SQRT(Inputs!$B$38)*I434+SQRT(1-Inputs!$B$38)*_xlfn.NORM.S.INV(RAND())</f>
        <v>-0.94084793022165203</v>
      </c>
      <c r="AQ434" s="24">
        <f ca="1">SQRT(Inputs!$B$38)*J434+SQRT(1-Inputs!$B$38)*_xlfn.NORM.S.INV(RAND())</f>
        <v>-0.661919212067267</v>
      </c>
      <c r="AR434" s="24">
        <f ca="1">SQRT(Inputs!$B$38)*K434+SQRT(1-Inputs!$B$38)*_xlfn.NORM.S.INV(RAND())</f>
        <v>0.37841444821698988</v>
      </c>
      <c r="AS434" s="24">
        <f ca="1">SQRT(Inputs!$B$38)*L434+SQRT(1-Inputs!$B$38)*_xlfn.NORM.S.INV(RAND())</f>
        <v>1.2443491141999983</v>
      </c>
      <c r="AT434" s="24">
        <f ca="1">SQRT(Inputs!$B$38)*M434+SQRT(1-Inputs!$B$38)*_xlfn.NORM.S.INV(RAND())</f>
        <v>0.35920587448767444</v>
      </c>
      <c r="AU434" s="15">
        <f ca="1">Inputs!$B$6*EXP($B$8-0.5*C$5^2+C$5*N434)</f>
        <v>4663.5194941674954</v>
      </c>
      <c r="AV434" s="15">
        <f t="shared" ca="1" si="219"/>
        <v>5281.8352009421378</v>
      </c>
      <c r="AW434" s="15">
        <f t="shared" ca="1" si="220"/>
        <v>4974.4940701255373</v>
      </c>
      <c r="AX434" s="15">
        <f t="shared" ca="1" si="221"/>
        <v>6308.7641818987713</v>
      </c>
      <c r="AY434" s="15">
        <f t="shared" ca="1" si="222"/>
        <v>6799.8628028014118</v>
      </c>
      <c r="AZ434" s="15">
        <f t="shared" ca="1" si="223"/>
        <v>9398.2735275599862</v>
      </c>
      <c r="BA434" s="15">
        <f t="shared" ca="1" si="224"/>
        <v>11451.892654069956</v>
      </c>
      <c r="BB434" s="15">
        <f t="shared" ca="1" si="225"/>
        <v>15771.808217088947</v>
      </c>
      <c r="BC434" s="15">
        <f t="shared" ca="1" si="226"/>
        <v>19220.570501793376</v>
      </c>
      <c r="BD434" s="15">
        <f t="shared" ca="1" si="227"/>
        <v>26790.45028603408</v>
      </c>
      <c r="BE434" s="15">
        <f t="shared" ca="1" si="228"/>
        <v>38810.486237078752</v>
      </c>
      <c r="BF434" s="15">
        <f ca="1">Inputs!$B$13*EXP($B$9-0.5*C$6^2+C$6*Y434)</f>
        <v>12475.315370453025</v>
      </c>
      <c r="BG434" s="15">
        <f t="shared" ca="1" si="229"/>
        <v>12702.353171085977</v>
      </c>
      <c r="BH434" s="15">
        <f t="shared" ca="1" si="230"/>
        <v>16023.579194189613</v>
      </c>
      <c r="BI434" s="15">
        <f t="shared" ca="1" si="231"/>
        <v>19299.421979520244</v>
      </c>
      <c r="BJ434" s="15">
        <f t="shared" ca="1" si="232"/>
        <v>23023.690935984578</v>
      </c>
      <c r="BK434" s="15">
        <f t="shared" ca="1" si="233"/>
        <v>27534.819047305598</v>
      </c>
      <c r="BL434" s="15">
        <f t="shared" ca="1" si="234"/>
        <v>30932.813566848745</v>
      </c>
      <c r="BM434" s="15">
        <f t="shared" ca="1" si="235"/>
        <v>42312.104779463654</v>
      </c>
      <c r="BN434" s="15">
        <f t="shared" ca="1" si="236"/>
        <v>47744.624946094526</v>
      </c>
      <c r="BO434" s="15">
        <f t="shared" ca="1" si="237"/>
        <v>73360.307004178132</v>
      </c>
      <c r="BP434" s="15">
        <f t="shared" ca="1" si="238"/>
        <v>101216.50933213977</v>
      </c>
      <c r="BQ434" s="15">
        <f ca="1">Inputs!$B$20*EXP($B$10-0.5*C$7^2+C$7*AJ434)</f>
        <v>3889.5356896858539</v>
      </c>
      <c r="BR434" s="15">
        <f t="shared" ca="1" si="239"/>
        <v>5422.4163558032842</v>
      </c>
      <c r="BS434" s="15">
        <f t="shared" ca="1" si="240"/>
        <v>5442.2327579855883</v>
      </c>
      <c r="BT434" s="15">
        <f t="shared" ca="1" si="241"/>
        <v>9615.2533149741339</v>
      </c>
      <c r="BU434" s="15">
        <f t="shared" ca="1" si="242"/>
        <v>9984.8413570185912</v>
      </c>
      <c r="BV434" s="15">
        <f t="shared" ca="1" si="243"/>
        <v>15159.644864520686</v>
      </c>
      <c r="BW434" s="15">
        <f t="shared" ca="1" si="244"/>
        <v>17334.860877592477</v>
      </c>
      <c r="BX434" s="15">
        <f t="shared" ca="1" si="245"/>
        <v>21232.584105516587</v>
      </c>
      <c r="BY434" s="15">
        <f t="shared" ca="1" si="246"/>
        <v>31984.279060114888</v>
      </c>
      <c r="BZ434" s="15">
        <f t="shared" ca="1" si="247"/>
        <v>56413.61715858418</v>
      </c>
      <c r="CA434" s="15">
        <f t="shared" ca="1" si="248"/>
        <v>84467.175303055614</v>
      </c>
      <c r="CB434" s="15">
        <f ca="1">(AU434*DCF!C$10-DCF!C$5*MAX(AU434*DCF!C$10,0)-MAX(AU434-Inputs!$B$6,0)/Inputs!$B$10)*DCF!C$6</f>
        <v>1045.2042299073539</v>
      </c>
      <c r="CC434" s="15">
        <f ca="1">(AV434*DCF!D$10-DCF!D$5*MAX(AV434*DCF!D$10,0)-MAX(AV434-AU434,0)/Inputs!$B$10)*DCF!D$6</f>
        <v>1136.651444345378</v>
      </c>
      <c r="CD434" s="15">
        <f ca="1">(AW434*DCF!E$10-DCF!E$5*MAX(AW434*DCF!E$10,0)-MAX(AW434-AV434,0)/Inputs!$B$10)*DCF!E$6</f>
        <v>1148.5314935110316</v>
      </c>
      <c r="CE434" s="15">
        <f ca="1">(AX434*DCF!F$10-DCF!F$5*MAX(AX434*DCF!F$10,0)-MAX(AX434-AW434,0)/Inputs!$B$10)*DCF!F$6</f>
        <v>1099.5646369125698</v>
      </c>
      <c r="CF434" s="15">
        <f ca="1">(AY434*DCF!G$10-DCF!G$5*MAX(AY434*DCF!G$10,0)-MAX(AY434-AX434,0)/Inputs!$B$10)*DCF!G$6</f>
        <v>1306.6450597932744</v>
      </c>
      <c r="CG434" s="15">
        <f ca="1">(AZ434*DCF!H$10-DCF!H$5*MAX(AZ434*DCF!H$10,0)-MAX(AZ434-AY434,0)/Inputs!$B$10)*DCF!H$6</f>
        <v>1363.2871397350325</v>
      </c>
      <c r="CH434" s="15">
        <f ca="1">(BA434*DCF!I$10-DCF!I$5*MAX(BA434*DCF!I$10,0)-MAX(BA434-AZ434,0)/Inputs!$B$10)*DCF!I$6</f>
        <v>1754.9775325231078</v>
      </c>
      <c r="CI434" s="15">
        <f ca="1">(BB434*DCF!J$10-DCF!J$5*MAX(BB434*DCF!J$10,0)-MAX(BB434-BA434,0)/Inputs!$B$10)*DCF!J$6</f>
        <v>2051.8668686820652</v>
      </c>
      <c r="CJ434" s="15">
        <f ca="1">(BC434*DCF!K$10-DCF!K$5*MAX(BC434*DCF!K$10,0)-MAX(BC434-BB434,0)/Inputs!$B$10)*DCF!K$6</f>
        <v>2611.4289466002911</v>
      </c>
      <c r="CK434" s="15">
        <f ca="1">(BD434*DCF!L$10-DCF!L$5*MAX(BD434*DCF!L$10,0)-MAX(BD434-BC434,0)/Inputs!$B$10)*DCF!L$6</f>
        <v>3061.6013263188629</v>
      </c>
      <c r="CL434" s="15">
        <f ca="1">(BE434*DCF!M$10-DCF!M$5*MAX(BE434*DCF!M$10,0)-MAX(BE434-BD434,0)/Inputs!$B$10)*DCF!M$6</f>
        <v>4040.7398573668975</v>
      </c>
      <c r="CM434" s="15">
        <f ca="1">(BF434*DCF!C$28-DCF!C$5*MAX(BF434*DCF!C$28,0)-MAX(BF434-Inputs!$B$13,0)/Inputs!$B$17)*DCF!C$6</f>
        <v>3556.0413946722319</v>
      </c>
      <c r="CN434" s="15">
        <f ca="1">(BG434*DCF!D$28-DCF!D$5*MAX(BG434*DCF!D$28,0)-MAX(BG434-BF434,0)/Inputs!$B$17)*DCF!D$6</f>
        <v>3692.6984010770866</v>
      </c>
      <c r="CO434" s="15">
        <f ca="1">(BH434*DCF!E$28-DCF!E$5*MAX(BH434*DCF!E$28,0)-MAX(BH434-BG434,0)/Inputs!$B$17)*DCF!E$6</f>
        <v>3883.5950175505568</v>
      </c>
      <c r="CP434" s="15">
        <f ca="1">(BI434*DCF!F$28-DCF!F$5*MAX(BI434*DCF!F$28,0)-MAX(BI434-BH434,0)/Inputs!$B$17)*DCF!F$6</f>
        <v>4642.8657463049776</v>
      </c>
      <c r="CQ434" s="15">
        <f ca="1">(BJ434*DCF!G$28-DCF!G$5*MAX(BJ434*DCF!G$28,0)-MAX(BJ434-BI434,0)/Inputs!$B$17)*DCF!G$6</f>
        <v>5347.2860463886445</v>
      </c>
      <c r="CR434" s="15">
        <f ca="1">(BK434*DCF!H$28-DCF!H$5*MAX(BK434*DCF!H$28,0)-MAX(BK434-BJ434,0)/Inputs!$B$17)*DCF!H$6</f>
        <v>6108.7618243466359</v>
      </c>
      <c r="CS434" s="15">
        <f ca="1">(BL434*DCF!I$28-DCF!I$5*MAX(BL434*DCF!I$28,0)-MAX(BL434-BK434,0)/Inputs!$B$17)*DCF!I$6</f>
        <v>6786.2286695827997</v>
      </c>
      <c r="CT434" s="15">
        <f ca="1">(BM434*DCF!J$28-DCF!J$5*MAX(BM434*DCF!J$28,0)-MAX(BM434-BL434,0)/Inputs!$B$17)*DCF!J$6</f>
        <v>7930.3109061983714</v>
      </c>
      <c r="CU434" s="15">
        <f ca="1">(BN434*DCF!K$28-DCF!K$5*MAX(BN434*DCF!K$28,0)-MAX(BN434-BM434,0)/Inputs!$B$17)*DCF!K$6</f>
        <v>9417.4528948228126</v>
      </c>
      <c r="CV434" s="15">
        <f ca="1">(BO434*DCF!L$28-DCF!L$5*MAX(BO434*DCF!L$28,0)-MAX(BO434-BN434,0)/Inputs!$B$17)*DCF!L$6</f>
        <v>11738.463932250883</v>
      </c>
      <c r="CW434" s="15">
        <f ca="1">(BP434*DCF!M$28-DCF!M$5*MAX(BP434*DCF!M$28,0)-MAX(BP434-BO434,0)/Inputs!$B$17)*DCF!M$6</f>
        <v>16132.188924859096</v>
      </c>
      <c r="CX434" s="15">
        <f ca="1">(BQ434*DCF!C$46-DCF!C$5*MAX(BQ434*DCF!C$46,0)-MAX(BQ434-Inputs!$B$20,0)/Inputs!$B$24)*DCF!C$6</f>
        <v>-1216.3064824613307</v>
      </c>
      <c r="CY434" s="15">
        <f ca="1">(BR434*DCF!D$46-DCF!D$5*MAX(BR434*DCF!D$46,0)-MAX(BR434-BQ434,0)/Inputs!$B$24)*DCF!D$6</f>
        <v>-1579.5474757191064</v>
      </c>
      <c r="CZ434" s="15">
        <f ca="1">(BS434*DCF!E$46-DCF!E$5*MAX(BS434*DCF!E$46,0)-MAX(BS434-BR434,0)/Inputs!$B$24)*DCF!E$6</f>
        <v>-651.36457947328586</v>
      </c>
      <c r="DA434" s="15">
        <f ca="1">(BT434*DCF!F$46-DCF!F$5*MAX(BT434*DCF!F$46,0)-MAX(BT434-BS434,0)/Inputs!$B$24)*DCF!F$6</f>
        <v>-2219.7722427077947</v>
      </c>
      <c r="DB434" s="15">
        <f ca="1">(BU434*DCF!G$46-DCF!G$5*MAX(BU434*DCF!G$46,0)-MAX(BU434-BT434,0)/Inputs!$B$24)*DCF!G$6</f>
        <v>-460.19245078804443</v>
      </c>
      <c r="DC434" s="15">
        <f ca="1">(BV434*DCF!H$46-DCF!H$5*MAX(BV434*DCF!H$46,0)-MAX(BV434-BU434,0)/Inputs!$B$24)*DCF!H$6</f>
        <v>-1608.0384834091358</v>
      </c>
      <c r="DD434" s="15">
        <f ca="1">(BW434*DCF!I$46-DCF!I$5*MAX(BW434*DCF!I$46,0)-MAX(BW434-BV434,0)/Inputs!$B$24)*DCF!I$6</f>
        <v>-224.06503746077203</v>
      </c>
      <c r="DE434" s="15">
        <f ca="1">(BX434*DCF!J$46-DCF!J$5*MAX(BX434*DCF!J$46,0)-MAX(BX434-BW434,0)/Inputs!$B$24)*DCF!J$6</f>
        <v>-142.96434940638943</v>
      </c>
      <c r="DF434" s="15">
        <f ca="1">(BY434*DCF!K$46-DCF!K$5*MAX(BY434*DCF!K$46,0)-MAX(BY434-BX434,0)/Inputs!$B$24)*DCF!K$6</f>
        <v>-806.83019985495957</v>
      </c>
      <c r="DG434" s="15">
        <f ca="1">(BZ434*DCF!L$46-DCF!L$5*MAX(BZ434*DCF!L$46,0)-MAX(BZ434-BY434,0)/Inputs!$B$24)*DCF!L$6</f>
        <v>-1628.8278287653816</v>
      </c>
      <c r="DH434" s="15">
        <f ca="1">(CA434*DCF!M$46-DCF!M$5*MAX(CA434*DCF!M$46,0)-MAX(CA434-BZ434,0)/Inputs!$B$24)*DCF!M$6</f>
        <v>757.12474281855327</v>
      </c>
      <c r="DI434" s="15">
        <f ca="1">SUM(CB434:CL434)+BE434*DCF!M$10*(1+Inputs!$B$30)*(1-Inputs!$B$33)*(1-Inputs!$B$30/Inputs!$B$31)/(Inputs!$B$29-Inputs!$B$30)*DCF!M$6</f>
        <v>128630.59494903593</v>
      </c>
      <c r="DJ434" s="15">
        <f ca="1">SUM(CM434:CW434)+BP434*DCF!M$28*(1+Inputs!$B$30)*(1-Inputs!$B$33)*(1-Inputs!$B$30/Inputs!$B$31)/(Inputs!$B$29-Inputs!$B$30)*DCF!M$6</f>
        <v>454818.40565287811</v>
      </c>
      <c r="DK434" s="15">
        <f ca="1">SUM(CX434:DH434)+CA434*DCF!M$46*(1+Inputs!$B$30)*(1-Inputs!$B$33)*(1-Inputs!$B$30/Inputs!$B$31)/(Inputs!$B$29-Inputs!$B$30)*DCF!M$6</f>
        <v>120815.47440786335</v>
      </c>
      <c r="DM434" s="15">
        <f ca="1">DI434+DJ434+DK434+Inputs!$B$34+Inputs!$B$36-Inputs!$B$35</f>
        <v>781115.47500977735</v>
      </c>
    </row>
    <row r="435" spans="1:117" x14ac:dyDescent="0.75">
      <c r="A435" s="11">
        <v>422</v>
      </c>
      <c r="C435" s="24">
        <f t="shared" ca="1" si="252"/>
        <v>-4.1960305587050967E-2</v>
      </c>
      <c r="D435" s="24">
        <f t="shared" ca="1" si="252"/>
        <v>-1.2484096740745665</v>
      </c>
      <c r="E435" s="24">
        <f t="shared" ca="1" si="252"/>
        <v>-0.78872845000273495</v>
      </c>
      <c r="F435" s="24">
        <f t="shared" ca="1" si="252"/>
        <v>-0.74965986648437521</v>
      </c>
      <c r="G435" s="24">
        <f t="shared" ca="1" si="252"/>
        <v>-0.24948506608031862</v>
      </c>
      <c r="H435" s="24">
        <f t="shared" ca="1" si="252"/>
        <v>0.31793471582045379</v>
      </c>
      <c r="I435" s="24">
        <f t="shared" ca="1" si="252"/>
        <v>0.43625893052117393</v>
      </c>
      <c r="J435" s="24">
        <f t="shared" ca="1" si="252"/>
        <v>0.53155018047921709</v>
      </c>
      <c r="K435" s="24">
        <f t="shared" ca="1" si="252"/>
        <v>-0.16609141378819797</v>
      </c>
      <c r="L435" s="24">
        <f t="shared" ca="1" si="252"/>
        <v>-1.6951207359099076</v>
      </c>
      <c r="M435" s="24">
        <f t="shared" ca="1" si="252"/>
        <v>-2.1975632913261625</v>
      </c>
      <c r="N435" s="24">
        <f ca="1">SQRT(Inputs!$B$38)*C435+SQRT(1-Inputs!$B$38)*_xlfn.NORM.S.INV(RAND())</f>
        <v>0.49760827004435898</v>
      </c>
      <c r="O435" s="24">
        <f ca="1">SQRT(Inputs!$B$38)*D435+SQRT(1-Inputs!$B$38)*_xlfn.NORM.S.INV(RAND())</f>
        <v>0.32187677981379337</v>
      </c>
      <c r="P435" s="24">
        <f ca="1">SQRT(Inputs!$B$38)*E435+SQRT(1-Inputs!$B$38)*_xlfn.NORM.S.INV(RAND())</f>
        <v>-1.2956807473402823</v>
      </c>
      <c r="Q435" s="24">
        <f ca="1">SQRT(Inputs!$B$38)*F435+SQRT(1-Inputs!$B$38)*_xlfn.NORM.S.INV(RAND())</f>
        <v>-3.4335102533485928E-2</v>
      </c>
      <c r="R435" s="24">
        <f ca="1">SQRT(Inputs!$B$38)*G435+SQRT(1-Inputs!$B$38)*_xlfn.NORM.S.INV(RAND())</f>
        <v>-0.35991212163450559</v>
      </c>
      <c r="S435" s="24">
        <f ca="1">SQRT(Inputs!$B$38)*H435+SQRT(1-Inputs!$B$38)*_xlfn.NORM.S.INV(RAND())</f>
        <v>-0.70757140983633315</v>
      </c>
      <c r="T435" s="24">
        <f ca="1">SQRT(Inputs!$B$38)*I435+SQRT(1-Inputs!$B$38)*_xlfn.NORM.S.INV(RAND())</f>
        <v>-0.10472771832659486</v>
      </c>
      <c r="U435" s="24">
        <f ca="1">SQRT(Inputs!$B$38)*J435+SQRT(1-Inputs!$B$38)*_xlfn.NORM.S.INV(RAND())</f>
        <v>-2.0076532315507378E-2</v>
      </c>
      <c r="V435" s="24">
        <f ca="1">SQRT(Inputs!$B$38)*K435+SQRT(1-Inputs!$B$38)*_xlfn.NORM.S.INV(RAND())</f>
        <v>0.23599211625661276</v>
      </c>
      <c r="W435" s="24">
        <f ca="1">SQRT(Inputs!$B$38)*L435+SQRT(1-Inputs!$B$38)*_xlfn.NORM.S.INV(RAND())</f>
        <v>-1.1265837292351202</v>
      </c>
      <c r="X435" s="24">
        <f ca="1">SQRT(Inputs!$B$38)*M435+SQRT(1-Inputs!$B$38)*_xlfn.NORM.S.INV(RAND())</f>
        <v>-2.4637673959150614</v>
      </c>
      <c r="Y435" s="24">
        <f ca="1">SQRT(Inputs!$B$38)*C435+SQRT(1-Inputs!$B$38)*_xlfn.NORM.S.INV(RAND())</f>
        <v>-1.59670948958866</v>
      </c>
      <c r="Z435" s="24">
        <f ca="1">SQRT(Inputs!$B$38)*D435+SQRT(1-Inputs!$B$38)*_xlfn.NORM.S.INV(RAND())</f>
        <v>-1.6203517446985047</v>
      </c>
      <c r="AA435" s="24">
        <f ca="1">SQRT(Inputs!$B$38)*E435+SQRT(1-Inputs!$B$38)*_xlfn.NORM.S.INV(RAND())</f>
        <v>-1.4705081567544309</v>
      </c>
      <c r="AB435" s="24">
        <f ca="1">SQRT(Inputs!$B$38)*F435+SQRT(1-Inputs!$B$38)*_xlfn.NORM.S.INV(RAND())</f>
        <v>-0.58339909811364177</v>
      </c>
      <c r="AC435" s="24">
        <f ca="1">SQRT(Inputs!$B$38)*G435+SQRT(1-Inputs!$B$38)*_xlfn.NORM.S.INV(RAND())</f>
        <v>-0.15149970472986291</v>
      </c>
      <c r="AD435" s="24">
        <f ca="1">SQRT(Inputs!$B$38)*H435+SQRT(1-Inputs!$B$38)*_xlfn.NORM.S.INV(RAND())</f>
        <v>0.14544923932944923</v>
      </c>
      <c r="AE435" s="24">
        <f ca="1">SQRT(Inputs!$B$38)*I435+SQRT(1-Inputs!$B$38)*_xlfn.NORM.S.INV(RAND())</f>
        <v>0.67441842485426018</v>
      </c>
      <c r="AF435" s="24">
        <f ca="1">SQRT(Inputs!$B$38)*J435+SQRT(1-Inputs!$B$38)*_xlfn.NORM.S.INV(RAND())</f>
        <v>1.2344279032549021</v>
      </c>
      <c r="AG435" s="24">
        <f ca="1">SQRT(Inputs!$B$38)*K435+SQRT(1-Inputs!$B$38)*_xlfn.NORM.S.INV(RAND())</f>
        <v>0.95976176785869427</v>
      </c>
      <c r="AH435" s="24">
        <f ca="1">SQRT(Inputs!$B$38)*L435+SQRT(1-Inputs!$B$38)*_xlfn.NORM.S.INV(RAND())</f>
        <v>-1.0655936768930778</v>
      </c>
      <c r="AI435" s="24">
        <f ca="1">SQRT(Inputs!$B$38)*M435+SQRT(1-Inputs!$B$38)*_xlfn.NORM.S.INV(RAND())</f>
        <v>-1.1847020454504464</v>
      </c>
      <c r="AJ435" s="24">
        <f ca="1">SQRT(Inputs!$B$38)*C435+SQRT(1-Inputs!$B$38)*_xlfn.NORM.S.INV(RAND())</f>
        <v>-0.53097239635115057</v>
      </c>
      <c r="AK435" s="24">
        <f ca="1">SQRT(Inputs!$B$38)*D435+SQRT(1-Inputs!$B$38)*_xlfn.NORM.S.INV(RAND())</f>
        <v>0.70217875099524818</v>
      </c>
      <c r="AL435" s="24">
        <f ca="1">SQRT(Inputs!$B$38)*E435+SQRT(1-Inputs!$B$38)*_xlfn.NORM.S.INV(RAND())</f>
        <v>0.6619507807067242</v>
      </c>
      <c r="AM435" s="24">
        <f ca="1">SQRT(Inputs!$B$38)*F435+SQRT(1-Inputs!$B$38)*_xlfn.NORM.S.INV(RAND())</f>
        <v>-0.93903391961407501</v>
      </c>
      <c r="AN435" s="24">
        <f ca="1">SQRT(Inputs!$B$38)*G435+SQRT(1-Inputs!$B$38)*_xlfn.NORM.S.INV(RAND())</f>
        <v>0.56942847473346836</v>
      </c>
      <c r="AO435" s="24">
        <f ca="1">SQRT(Inputs!$B$38)*H435+SQRT(1-Inputs!$B$38)*_xlfn.NORM.S.INV(RAND())</f>
        <v>0.53980305410110541</v>
      </c>
      <c r="AP435" s="24">
        <f ca="1">SQRT(Inputs!$B$38)*I435+SQRT(1-Inputs!$B$38)*_xlfn.NORM.S.INV(RAND())</f>
        <v>-0.20184100423160309</v>
      </c>
      <c r="AQ435" s="24">
        <f ca="1">SQRT(Inputs!$B$38)*J435+SQRT(1-Inputs!$B$38)*_xlfn.NORM.S.INV(RAND())</f>
        <v>8.7857160721804467E-2</v>
      </c>
      <c r="AR435" s="24">
        <f ca="1">SQRT(Inputs!$B$38)*K435+SQRT(1-Inputs!$B$38)*_xlfn.NORM.S.INV(RAND())</f>
        <v>-0.43737787731172384</v>
      </c>
      <c r="AS435" s="24">
        <f ca="1">SQRT(Inputs!$B$38)*L435+SQRT(1-Inputs!$B$38)*_xlfn.NORM.S.INV(RAND())</f>
        <v>-0.98349678558094311</v>
      </c>
      <c r="AT435" s="24">
        <f ca="1">SQRT(Inputs!$B$38)*M435+SQRT(1-Inputs!$B$38)*_xlfn.NORM.S.INV(RAND())</f>
        <v>-1.8312952102968083</v>
      </c>
      <c r="AU435" s="15">
        <f ca="1">Inputs!$B$6*EXP($B$8-0.5*C$5^2+C$5*N435)</f>
        <v>5378.4838284168145</v>
      </c>
      <c r="AV435" s="15">
        <f t="shared" ca="1" si="219"/>
        <v>6864.1731537140922</v>
      </c>
      <c r="AW435" s="15">
        <f t="shared" ca="1" si="220"/>
        <v>7027.6212990372042</v>
      </c>
      <c r="AX435" s="15">
        <f t="shared" ca="1" si="221"/>
        <v>8543.2942179447564</v>
      </c>
      <c r="AY435" s="15">
        <f t="shared" ca="1" si="222"/>
        <v>10011.011644422229</v>
      </c>
      <c r="AZ435" s="15">
        <f t="shared" ca="1" si="223"/>
        <v>11325.957792706056</v>
      </c>
      <c r="BA435" s="15">
        <f t="shared" ca="1" si="224"/>
        <v>13708.988751538942</v>
      </c>
      <c r="BB435" s="15">
        <f t="shared" ca="1" si="225"/>
        <v>16750.253191316744</v>
      </c>
      <c r="BC435" s="15">
        <f t="shared" ca="1" si="226"/>
        <v>20987.494160127055</v>
      </c>
      <c r="BD435" s="15">
        <f t="shared" ca="1" si="227"/>
        <v>23140.196640873182</v>
      </c>
      <c r="BE435" s="15">
        <f t="shared" ca="1" si="228"/>
        <v>22655.774905308313</v>
      </c>
      <c r="BF435" s="15">
        <f ca="1">Inputs!$B$13*EXP($B$9-0.5*C$6^2+C$6*Y435)</f>
        <v>10078.15271735342</v>
      </c>
      <c r="BG435" s="15">
        <f t="shared" ca="1" si="229"/>
        <v>9168.8325026109105</v>
      </c>
      <c r="BH435" s="15">
        <f t="shared" ca="1" si="230"/>
        <v>8778.044324125658</v>
      </c>
      <c r="BI435" s="15">
        <f t="shared" ca="1" si="231"/>
        <v>9822.7804774468495</v>
      </c>
      <c r="BJ435" s="15">
        <f t="shared" ca="1" si="232"/>
        <v>11781.964444840756</v>
      </c>
      <c r="BK435" s="15">
        <f t="shared" ca="1" si="233"/>
        <v>14749.320847278244</v>
      </c>
      <c r="BL435" s="15">
        <f t="shared" ca="1" si="234"/>
        <v>19772.492418665803</v>
      </c>
      <c r="BM435" s="15">
        <f t="shared" ca="1" si="235"/>
        <v>28332.742633997637</v>
      </c>
      <c r="BN435" s="15">
        <f t="shared" ca="1" si="236"/>
        <v>39093.036512603474</v>
      </c>
      <c r="BO435" s="15">
        <f t="shared" ca="1" si="237"/>
        <v>42496.268590674888</v>
      </c>
      <c r="BP435" s="15">
        <f t="shared" ca="1" si="238"/>
        <v>45735.209930029901</v>
      </c>
      <c r="BQ435" s="15">
        <f ca="1">Inputs!$B$20*EXP($B$10-0.5*C$7^2+C$7*AJ435)</f>
        <v>3553.193191530142</v>
      </c>
      <c r="BR435" s="15">
        <f t="shared" ca="1" si="239"/>
        <v>6025.6547406112722</v>
      </c>
      <c r="BS435" s="15">
        <f t="shared" ca="1" si="240"/>
        <v>9979.2469231392424</v>
      </c>
      <c r="BT435" s="15">
        <f t="shared" ca="1" si="241"/>
        <v>10754.988617587725</v>
      </c>
      <c r="BU435" s="15">
        <f t="shared" ca="1" si="242"/>
        <v>17107.031479152534</v>
      </c>
      <c r="BV435" s="15">
        <f t="shared" ca="1" si="243"/>
        <v>26878.769981265963</v>
      </c>
      <c r="BW435" s="15">
        <f t="shared" ca="1" si="244"/>
        <v>35939.235494709064</v>
      </c>
      <c r="BX435" s="15">
        <f t="shared" ca="1" si="245"/>
        <v>51159.991436349068</v>
      </c>
      <c r="BY435" s="15">
        <f t="shared" ca="1" si="246"/>
        <v>65929.374402244764</v>
      </c>
      <c r="BZ435" s="15">
        <f t="shared" ca="1" si="247"/>
        <v>77207.509526935537</v>
      </c>
      <c r="CA435" s="15">
        <f t="shared" ca="1" si="248"/>
        <v>78327.236160457847</v>
      </c>
      <c r="CB435" s="15">
        <f ca="1">(AU435*DCF!C$10-DCF!C$5*MAX(AU435*DCF!C$10,0)-MAX(AU435-Inputs!$B$6,0)/Inputs!$B$10)*DCF!C$6</f>
        <v>1040.1064067683251</v>
      </c>
      <c r="CC435" s="15">
        <f ca="1">(AV435*DCF!D$10-DCF!D$5*MAX(AV435*DCF!D$10,0)-MAX(AV435-AU435,0)/Inputs!$B$10)*DCF!D$6</f>
        <v>1310.8492442492889</v>
      </c>
      <c r="CD435" s="15">
        <f ca="1">(AW435*DCF!E$10-DCF!E$5*MAX(AW435*DCF!E$10,0)-MAX(AW435-AV435,0)/Inputs!$B$10)*DCF!E$6</f>
        <v>1585.7505966433255</v>
      </c>
      <c r="CE435" s="15">
        <f ca="1">(AX435*DCF!F$10-DCF!F$5*MAX(AX435*DCF!F$10,0)-MAX(AX435-AW435,0)/Inputs!$B$10)*DCF!F$6</f>
        <v>1549.6135559867682</v>
      </c>
      <c r="CF435" s="15">
        <f ca="1">(AY435*DCF!G$10-DCF!G$5*MAX(AY435*DCF!G$10,0)-MAX(AY435-AX435,0)/Inputs!$B$10)*DCF!G$6</f>
        <v>1780.54666882527</v>
      </c>
      <c r="CG435" s="15">
        <f ca="1">(AZ435*DCF!H$10-DCF!H$5*MAX(AZ435*DCF!H$10,0)-MAX(AZ435-AY435,0)/Inputs!$B$10)*DCF!H$6</f>
        <v>1965.4505672043072</v>
      </c>
      <c r="CH435" s="15">
        <f ca="1">(BA435*DCF!I$10-DCF!I$5*MAX(BA435*DCF!I$10,0)-MAX(BA435-AZ435,0)/Inputs!$B$10)*DCF!I$6</f>
        <v>2113.231568365668</v>
      </c>
      <c r="CI435" s="15">
        <f ca="1">(BB435*DCF!J$10-DCF!J$5*MAX(BB435*DCF!J$10,0)-MAX(BB435-BA435,0)/Inputs!$B$10)*DCF!J$6</f>
        <v>2413.5288038172598</v>
      </c>
      <c r="CJ435" s="15">
        <f ca="1">(BC435*DCF!K$10-DCF!K$5*MAX(BC435*DCF!K$10,0)-MAX(BC435-BB435,0)/Inputs!$B$10)*DCF!K$6</f>
        <v>2785.5002657107339</v>
      </c>
      <c r="CK435" s="15">
        <f ca="1">(BD435*DCF!L$10-DCF!L$5*MAX(BD435*DCF!L$10,0)-MAX(BD435-BC435,0)/Inputs!$B$10)*DCF!L$6</f>
        <v>3211.6024006154967</v>
      </c>
      <c r="CL435" s="15">
        <f ca="1">(BE435*DCF!M$10-DCF!M$5*MAX(BE435*DCF!M$10,0)-MAX(BE435-BD435,0)/Inputs!$B$10)*DCF!M$6</f>
        <v>3197.0228699859508</v>
      </c>
      <c r="CM435" s="15">
        <f ca="1">(BF435*DCF!C$28-DCF!C$5*MAX(BF435*DCF!C$28,0)-MAX(BF435-Inputs!$B$13,0)/Inputs!$B$17)*DCF!C$6</f>
        <v>3075.7861155207975</v>
      </c>
      <c r="CN435" s="15">
        <f ca="1">(BG435*DCF!D$28-DCF!D$5*MAX(BG435*DCF!D$28,0)-MAX(BG435-BF435,0)/Inputs!$B$17)*DCF!D$6</f>
        <v>2700.432640233133</v>
      </c>
      <c r="CO435" s="15">
        <f ca="1">(BH435*DCF!E$28-DCF!E$5*MAX(BH435*DCF!E$28,0)-MAX(BH435-BG435,0)/Inputs!$B$17)*DCF!E$6</f>
        <v>2486.0984583421769</v>
      </c>
      <c r="CP435" s="15">
        <f ca="1">(BI435*DCF!F$28-DCF!F$5*MAX(BI435*DCF!F$28,0)-MAX(BI435-BH435,0)/Inputs!$B$17)*DCF!F$6</f>
        <v>2476.4154290903957</v>
      </c>
      <c r="CQ435" s="15">
        <f ca="1">(BJ435*DCF!G$28-DCF!G$5*MAX(BJ435*DCF!G$28,0)-MAX(BJ435-BI435,0)/Inputs!$B$17)*DCF!G$6</f>
        <v>2727.4046757793139</v>
      </c>
      <c r="CR435" s="15">
        <f ca="1">(BK435*DCF!H$28-DCF!H$5*MAX(BK435*DCF!H$28,0)-MAX(BK435-BJ435,0)/Inputs!$B$17)*DCF!H$6</f>
        <v>3186.6258603981873</v>
      </c>
      <c r="CS435" s="15">
        <f ca="1">(BL435*DCF!I$28-DCF!I$5*MAX(BL435*DCF!I$28,0)-MAX(BL435-BK435,0)/Inputs!$B$17)*DCF!I$6</f>
        <v>3928.5825262360772</v>
      </c>
      <c r="CT435" s="15">
        <f ca="1">(BM435*DCF!J$28-DCF!J$5*MAX(BM435*DCF!J$28,0)-MAX(BM435-BL435,0)/Inputs!$B$17)*DCF!J$6</f>
        <v>5185.5344390745331</v>
      </c>
      <c r="CU435" s="15">
        <f ca="1">(BN435*DCF!K$28-DCF!K$5*MAX(BN435*DCF!K$28,0)-MAX(BN435-BM435,0)/Inputs!$B$17)*DCF!K$6</f>
        <v>6937.8011648235497</v>
      </c>
      <c r="CV435" s="15">
        <f ca="1">(BO435*DCF!L$28-DCF!L$5*MAX(BO435*DCF!L$28,0)-MAX(BO435-BN435,0)/Inputs!$B$17)*DCF!L$6</f>
        <v>8093.8161906695414</v>
      </c>
      <c r="CW435" s="15">
        <f ca="1">(BP435*DCF!M$28-DCF!M$5*MAX(BP435*DCF!M$28,0)-MAX(BP435-BO435,0)/Inputs!$B$17)*DCF!M$6</f>
        <v>8266.5458346877476</v>
      </c>
      <c r="CX435" s="15">
        <f ca="1">(BQ435*DCF!C$46-DCF!C$5*MAX(BQ435*DCF!C$46,0)-MAX(BQ435-Inputs!$B$20,0)/Inputs!$B$24)*DCF!C$6</f>
        <v>-983.2747285428236</v>
      </c>
      <c r="CY435" s="15">
        <f ca="1">(BR435*DCF!D$46-DCF!D$5*MAX(BR435*DCF!D$46,0)-MAX(BR435-BQ435,0)/Inputs!$B$24)*DCF!D$6</f>
        <v>-2083.4175638360175</v>
      </c>
      <c r="CZ435" s="15">
        <f ca="1">(BS435*DCF!E$46-DCF!E$5*MAX(BS435*DCF!E$46,0)-MAX(BS435-BR435,0)/Inputs!$B$24)*DCF!E$6</f>
        <v>-2738.4605215149586</v>
      </c>
      <c r="DA435" s="15">
        <f ca="1">(BT435*DCF!F$46-DCF!F$5*MAX(BT435*DCF!F$46,0)-MAX(BT435-BS435,0)/Inputs!$B$24)*DCF!F$6</f>
        <v>-1065.7183433722212</v>
      </c>
      <c r="DB435" s="15">
        <f ca="1">(BU435*DCF!G$46-DCF!G$5*MAX(BU435*DCF!G$46,0)-MAX(BU435-BT435,0)/Inputs!$B$24)*DCF!G$6</f>
        <v>-2712.1484571789765</v>
      </c>
      <c r="DC435" s="15">
        <f ca="1">(BV435*DCF!H$46-DCF!H$5*MAX(BV435*DCF!H$46,0)-MAX(BV435-BU435,0)/Inputs!$B$24)*DCF!H$6</f>
        <v>-3036.50786709659</v>
      </c>
      <c r="DD435" s="15">
        <f ca="1">(BW435*DCF!I$46-DCF!I$5*MAX(BW435*DCF!I$46,0)-MAX(BW435-BV435,0)/Inputs!$B$24)*DCF!I$6</f>
        <v>-1770.8785670738782</v>
      </c>
      <c r="DE435" s="15">
        <f ca="1">(BX435*DCF!J$46-DCF!J$5*MAX(BX435*DCF!J$46,0)-MAX(BX435-BW435,0)/Inputs!$B$24)*DCF!J$6</f>
        <v>-1890.2756788975282</v>
      </c>
      <c r="DF435" s="15">
        <f ca="1">(BY435*DCF!K$46-DCF!K$5*MAX(BY435*DCF!K$46,0)-MAX(BY435-BX435,0)/Inputs!$B$24)*DCF!K$6</f>
        <v>148.00027060825619</v>
      </c>
      <c r="DG435" s="15">
        <f ca="1">(BZ435*DCF!L$46-DCF!L$5*MAX(BZ435*DCF!L$46,0)-MAX(BZ435-BY435,0)/Inputs!$B$24)*DCF!L$6</f>
        <v>2784.7190229300595</v>
      </c>
      <c r="DH435" s="15">
        <f ca="1">(CA435*DCF!M$46-DCF!M$5*MAX(CA435*DCF!M$46,0)-MAX(CA435-BZ435,0)/Inputs!$B$24)*DCF!M$6</f>
        <v>5906.462045626572</v>
      </c>
      <c r="DI435" s="15">
        <f ca="1">SUM(CB435:CL435)+BE435*DCF!M$10*(1+Inputs!$B$30)*(1-Inputs!$B$33)*(1-Inputs!$B$30/Inputs!$B$31)/(Inputs!$B$29-Inputs!$B$30)*DCF!M$6</f>
        <v>86004.524101253381</v>
      </c>
      <c r="DJ435" s="15">
        <f ca="1">SUM(CM435:CW435)+BP435*DCF!M$28*(1+Inputs!$B$30)*(1-Inputs!$B$33)*(1-Inputs!$B$30/Inputs!$B$31)/(Inputs!$B$29-Inputs!$B$30)*DCF!M$6</f>
        <v>218773.96869594103</v>
      </c>
      <c r="DK435" s="15">
        <f ca="1">SUM(CX435:DH435)+CA435*DCF!M$46*(1+Inputs!$B$30)*(1-Inputs!$B$33)*(1-Inputs!$B$30/Inputs!$B$31)/(Inputs!$B$29-Inputs!$B$30)*DCF!M$6</f>
        <v>113661.68516999882</v>
      </c>
      <c r="DM435" s="15">
        <f ca="1">DI435+DJ435+DK435+Inputs!$B$34+Inputs!$B$36-Inputs!$B$35</f>
        <v>495291.17796719319</v>
      </c>
    </row>
    <row r="436" spans="1:117" x14ac:dyDescent="0.75">
      <c r="A436" s="11">
        <v>423</v>
      </c>
      <c r="C436" s="24">
        <f t="shared" ca="1" si="252"/>
        <v>-0.57170087533682934</v>
      </c>
      <c r="D436" s="24">
        <f t="shared" ca="1" si="252"/>
        <v>0.24045618676948596</v>
      </c>
      <c r="E436" s="24">
        <f t="shared" ca="1" si="252"/>
        <v>-0.34822046999120088</v>
      </c>
      <c r="F436" s="24">
        <f t="shared" ca="1" si="252"/>
        <v>1.2672202946516994E-2</v>
      </c>
      <c r="G436" s="24">
        <f t="shared" ca="1" si="252"/>
        <v>-0.53764761710962361</v>
      </c>
      <c r="H436" s="24">
        <f t="shared" ca="1" si="252"/>
        <v>-0.15687412352624916</v>
      </c>
      <c r="I436" s="24">
        <f t="shared" ca="1" si="252"/>
        <v>-4.6253473916014302E-2</v>
      </c>
      <c r="J436" s="24">
        <f t="shared" ca="1" si="252"/>
        <v>-0.2839221100441281</v>
      </c>
      <c r="K436" s="24">
        <f t="shared" ca="1" si="252"/>
        <v>0.75344728222934021</v>
      </c>
      <c r="L436" s="24">
        <f t="shared" ca="1" si="252"/>
        <v>-1.3809045297087275</v>
      </c>
      <c r="M436" s="24">
        <f t="shared" ca="1" si="252"/>
        <v>0.48241479863359354</v>
      </c>
      <c r="N436" s="24">
        <f ca="1">SQRT(Inputs!$B$38)*C436+SQRT(1-Inputs!$B$38)*_xlfn.NORM.S.INV(RAND())</f>
        <v>-0.82028977057399333</v>
      </c>
      <c r="O436" s="24">
        <f ca="1">SQRT(Inputs!$B$38)*D436+SQRT(1-Inputs!$B$38)*_xlfn.NORM.S.INV(RAND())</f>
        <v>-0.10694805122333767</v>
      </c>
      <c r="P436" s="24">
        <f ca="1">SQRT(Inputs!$B$38)*E436+SQRT(1-Inputs!$B$38)*_xlfn.NORM.S.INV(RAND())</f>
        <v>-0.38941110480801244</v>
      </c>
      <c r="Q436" s="24">
        <f ca="1">SQRT(Inputs!$B$38)*F436+SQRT(1-Inputs!$B$38)*_xlfn.NORM.S.INV(RAND())</f>
        <v>0.74210960344641952</v>
      </c>
      <c r="R436" s="24">
        <f ca="1">SQRT(Inputs!$B$38)*G436+SQRT(1-Inputs!$B$38)*_xlfn.NORM.S.INV(RAND())</f>
        <v>-0.61720986134479983</v>
      </c>
      <c r="S436" s="24">
        <f ca="1">SQRT(Inputs!$B$38)*H436+SQRT(1-Inputs!$B$38)*_xlfn.NORM.S.INV(RAND())</f>
        <v>1.4238312697187588E-2</v>
      </c>
      <c r="T436" s="24">
        <f ca="1">SQRT(Inputs!$B$38)*I436+SQRT(1-Inputs!$B$38)*_xlfn.NORM.S.INV(RAND())</f>
        <v>0.81630054628621473</v>
      </c>
      <c r="U436" s="24">
        <f ca="1">SQRT(Inputs!$B$38)*J436+SQRT(1-Inputs!$B$38)*_xlfn.NORM.S.INV(RAND())</f>
        <v>0.21280230393189403</v>
      </c>
      <c r="V436" s="24">
        <f ca="1">SQRT(Inputs!$B$38)*K436+SQRT(1-Inputs!$B$38)*_xlfn.NORM.S.INV(RAND())</f>
        <v>0.63794593807652533</v>
      </c>
      <c r="W436" s="24">
        <f ca="1">SQRT(Inputs!$B$38)*L436+SQRT(1-Inputs!$B$38)*_xlfn.NORM.S.INV(RAND())</f>
        <v>-1.2676086645984748</v>
      </c>
      <c r="X436" s="24">
        <f ca="1">SQRT(Inputs!$B$38)*M436+SQRT(1-Inputs!$B$38)*_xlfn.NORM.S.INV(RAND())</f>
        <v>0.13560338310453857</v>
      </c>
      <c r="Y436" s="24">
        <f ca="1">SQRT(Inputs!$B$38)*C436+SQRT(1-Inputs!$B$38)*_xlfn.NORM.S.INV(RAND())</f>
        <v>1.0309952871946373</v>
      </c>
      <c r="Z436" s="24">
        <f ca="1">SQRT(Inputs!$B$38)*D436+SQRT(1-Inputs!$B$38)*_xlfn.NORM.S.INV(RAND())</f>
        <v>1.9295116938056023E-2</v>
      </c>
      <c r="AA436" s="24">
        <f ca="1">SQRT(Inputs!$B$38)*E436+SQRT(1-Inputs!$B$38)*_xlfn.NORM.S.INV(RAND())</f>
        <v>-8.86099277083678E-2</v>
      </c>
      <c r="AB436" s="24">
        <f ca="1">SQRT(Inputs!$B$38)*F436+SQRT(1-Inputs!$B$38)*_xlfn.NORM.S.INV(RAND())</f>
        <v>-0.17472552968370125</v>
      </c>
      <c r="AC436" s="24">
        <f ca="1">SQRT(Inputs!$B$38)*G436+SQRT(1-Inputs!$B$38)*_xlfn.NORM.S.INV(RAND())</f>
        <v>-0.43089487310619595</v>
      </c>
      <c r="AD436" s="24">
        <f ca="1">SQRT(Inputs!$B$38)*H436+SQRT(1-Inputs!$B$38)*_xlfn.NORM.S.INV(RAND())</f>
        <v>0.15095287721892731</v>
      </c>
      <c r="AE436" s="24">
        <f ca="1">SQRT(Inputs!$B$38)*I436+SQRT(1-Inputs!$B$38)*_xlfn.NORM.S.INV(RAND())</f>
        <v>-4.5154048339664209E-2</v>
      </c>
      <c r="AF436" s="24">
        <f ca="1">SQRT(Inputs!$B$38)*J436+SQRT(1-Inputs!$B$38)*_xlfn.NORM.S.INV(RAND())</f>
        <v>-1.0904273086244545</v>
      </c>
      <c r="AG436" s="24">
        <f ca="1">SQRT(Inputs!$B$38)*K436+SQRT(1-Inputs!$B$38)*_xlfn.NORM.S.INV(RAND())</f>
        <v>0.61724202464910205</v>
      </c>
      <c r="AH436" s="24">
        <f ca="1">SQRT(Inputs!$B$38)*L436+SQRT(1-Inputs!$B$38)*_xlfn.NORM.S.INV(RAND())</f>
        <v>0.74240141301916807</v>
      </c>
      <c r="AI436" s="24">
        <f ca="1">SQRT(Inputs!$B$38)*M436+SQRT(1-Inputs!$B$38)*_xlfn.NORM.S.INV(RAND())</f>
        <v>6.2385994386344651E-2</v>
      </c>
      <c r="AJ436" s="24">
        <f ca="1">SQRT(Inputs!$B$38)*C436+SQRT(1-Inputs!$B$38)*_xlfn.NORM.S.INV(RAND())</f>
        <v>-0.66676627687453216</v>
      </c>
      <c r="AK436" s="24">
        <f ca="1">SQRT(Inputs!$B$38)*D436+SQRT(1-Inputs!$B$38)*_xlfn.NORM.S.INV(RAND())</f>
        <v>0.77156124714241037</v>
      </c>
      <c r="AL436" s="24">
        <f ca="1">SQRT(Inputs!$B$38)*E436+SQRT(1-Inputs!$B$38)*_xlfn.NORM.S.INV(RAND())</f>
        <v>-0.39272837705176333</v>
      </c>
      <c r="AM436" s="24">
        <f ca="1">SQRT(Inputs!$B$38)*F436+SQRT(1-Inputs!$B$38)*_xlfn.NORM.S.INV(RAND())</f>
        <v>0.3310112259334308</v>
      </c>
      <c r="AN436" s="24">
        <f ca="1">SQRT(Inputs!$B$38)*G436+SQRT(1-Inputs!$B$38)*_xlfn.NORM.S.INV(RAND())</f>
        <v>-1.1978506152458916</v>
      </c>
      <c r="AO436" s="24">
        <f ca="1">SQRT(Inputs!$B$38)*H436+SQRT(1-Inputs!$B$38)*_xlfn.NORM.S.INV(RAND())</f>
        <v>1.2331884790165033</v>
      </c>
      <c r="AP436" s="24">
        <f ca="1">SQRT(Inputs!$B$38)*I436+SQRT(1-Inputs!$B$38)*_xlfn.NORM.S.INV(RAND())</f>
        <v>-0.71908365375390038</v>
      </c>
      <c r="AQ436" s="24">
        <f ca="1">SQRT(Inputs!$B$38)*J436+SQRT(1-Inputs!$B$38)*_xlfn.NORM.S.INV(RAND())</f>
        <v>-0.12211505342869902</v>
      </c>
      <c r="AR436" s="24">
        <f ca="1">SQRT(Inputs!$B$38)*K436+SQRT(1-Inputs!$B$38)*_xlfn.NORM.S.INV(RAND())</f>
        <v>0.51189615247257481</v>
      </c>
      <c r="AS436" s="24">
        <f ca="1">SQRT(Inputs!$B$38)*L436+SQRT(1-Inputs!$B$38)*_xlfn.NORM.S.INV(RAND())</f>
        <v>4.1537751424957858E-2</v>
      </c>
      <c r="AT436" s="24">
        <f ca="1">SQRT(Inputs!$B$38)*M436+SQRT(1-Inputs!$B$38)*_xlfn.NORM.S.INV(RAND())</f>
        <v>0.21497414831634298</v>
      </c>
      <c r="AU436" s="15">
        <f ca="1">Inputs!$B$6*EXP($B$8-0.5*C$5^2+C$5*N436)</f>
        <v>4345.210957835413</v>
      </c>
      <c r="AV436" s="15">
        <f t="shared" ca="1" si="219"/>
        <v>5206.6278728376301</v>
      </c>
      <c r="AW436" s="15">
        <f t="shared" ca="1" si="220"/>
        <v>6023.712748774813</v>
      </c>
      <c r="AX436" s="15">
        <f t="shared" ca="1" si="221"/>
        <v>8068.8073226807346</v>
      </c>
      <c r="AY436" s="15">
        <f t="shared" ca="1" si="222"/>
        <v>9175.1191863553704</v>
      </c>
      <c r="AZ436" s="15">
        <f t="shared" ca="1" si="223"/>
        <v>11239.026636631475</v>
      </c>
      <c r="BA436" s="15">
        <f t="shared" ca="1" si="224"/>
        <v>14980.378891587789</v>
      </c>
      <c r="BB436" s="15">
        <f t="shared" ca="1" si="225"/>
        <v>18735.778105465877</v>
      </c>
      <c r="BC436" s="15">
        <f t="shared" ca="1" si="226"/>
        <v>24404.044857080451</v>
      </c>
      <c r="BD436" s="15">
        <f t="shared" ca="1" si="227"/>
        <v>26554.595124009931</v>
      </c>
      <c r="BE436" s="15">
        <f t="shared" ca="1" si="228"/>
        <v>32943.628750820921</v>
      </c>
      <c r="BF436" s="15">
        <f ca="1">Inputs!$B$13*EXP($B$9-0.5*C$6^2+C$6*Y436)</f>
        <v>16967.612614610898</v>
      </c>
      <c r="BG436" s="15">
        <f t="shared" ca="1" si="229"/>
        <v>20751.149223639659</v>
      </c>
      <c r="BH436" s="15">
        <f t="shared" ca="1" si="230"/>
        <v>24984.193159531191</v>
      </c>
      <c r="BI436" s="15">
        <f t="shared" ca="1" si="231"/>
        <v>29772.845658497892</v>
      </c>
      <c r="BJ436" s="15">
        <f t="shared" ca="1" si="232"/>
        <v>34301.493374848229</v>
      </c>
      <c r="BK436" s="15">
        <f t="shared" ca="1" si="233"/>
        <v>42972.711047676858</v>
      </c>
      <c r="BL436" s="15">
        <f t="shared" ca="1" si="234"/>
        <v>52478.805123874612</v>
      </c>
      <c r="BM436" s="15">
        <f t="shared" ca="1" si="235"/>
        <v>56335.486855323914</v>
      </c>
      <c r="BN436" s="15">
        <f t="shared" ca="1" si="236"/>
        <v>74604.79198761197</v>
      </c>
      <c r="BO436" s="15">
        <f t="shared" ca="1" si="237"/>
        <v>100066.8467929514</v>
      </c>
      <c r="BP436" s="15">
        <f t="shared" ca="1" si="238"/>
        <v>124037.15711021468</v>
      </c>
      <c r="BQ436" s="15">
        <f ca="1">Inputs!$B$20*EXP($B$10-0.5*C$7^2+C$7*AJ436)</f>
        <v>3386.1139999198062</v>
      </c>
      <c r="BR436" s="15">
        <f t="shared" ca="1" si="239"/>
        <v>5870.2481043369116</v>
      </c>
      <c r="BS436" s="15">
        <f t="shared" ca="1" si="240"/>
        <v>7181.2356331601741</v>
      </c>
      <c r="BT436" s="15">
        <f t="shared" ca="1" si="241"/>
        <v>10799.580888511318</v>
      </c>
      <c r="BU436" s="15">
        <f t="shared" ca="1" si="242"/>
        <v>11200.953677760172</v>
      </c>
      <c r="BV436" s="15">
        <f t="shared" ca="1" si="243"/>
        <v>20574.754936410398</v>
      </c>
      <c r="BW436" s="15">
        <f t="shared" ca="1" si="244"/>
        <v>24657.563176535743</v>
      </c>
      <c r="BX436" s="15">
        <f t="shared" ca="1" si="245"/>
        <v>33653.527477721385</v>
      </c>
      <c r="BY436" s="15">
        <f t="shared" ca="1" si="246"/>
        <v>52006.241691250128</v>
      </c>
      <c r="BZ436" s="15">
        <f t="shared" ca="1" si="247"/>
        <v>73531.390818077227</v>
      </c>
      <c r="CA436" s="15">
        <f t="shared" ca="1" si="248"/>
        <v>107311.38431196021</v>
      </c>
      <c r="CB436" s="15">
        <f ca="1">(AU436*DCF!C$10-DCF!C$5*MAX(AU436*DCF!C$10,0)-MAX(AU436-Inputs!$B$6,0)/Inputs!$B$10)*DCF!C$6</f>
        <v>1047.4738265069768</v>
      </c>
      <c r="CC436" s="15">
        <f ca="1">(AV436*DCF!D$10-DCF!D$5*MAX(AV436*DCF!D$10,0)-MAX(AV436-AU436,0)/Inputs!$B$10)*DCF!D$6</f>
        <v>1059.0463004171324</v>
      </c>
      <c r="CD436" s="15">
        <f ca="1">(AW436*DCF!E$10-DCF!E$5*MAX(AW436*DCF!E$10,0)-MAX(AW436-AV436,0)/Inputs!$B$10)*DCF!E$6</f>
        <v>1206.7380333391532</v>
      </c>
      <c r="CE436" s="15">
        <f ca="1">(AX436*DCF!F$10-DCF!F$5*MAX(AX436*DCF!F$10,0)-MAX(AX436-AW436,0)/Inputs!$B$10)*DCF!F$6</f>
        <v>1335.8743024295184</v>
      </c>
      <c r="CF436" s="15">
        <f ca="1">(AY436*DCF!G$10-DCF!G$5*MAX(AY436*DCF!G$10,0)-MAX(AY436-AX436,0)/Inputs!$B$10)*DCF!G$6</f>
        <v>1677.7879081744391</v>
      </c>
      <c r="CG436" s="15">
        <f ca="1">(AZ436*DCF!H$10-DCF!H$5*MAX(AZ436*DCF!H$10,0)-MAX(AZ436-AY436,0)/Inputs!$B$10)*DCF!H$6</f>
        <v>1815.5813148228124</v>
      </c>
      <c r="CH436" s="15">
        <f ca="1">(BA436*DCF!I$10-DCF!I$5*MAX(BA436*DCF!I$10,0)-MAX(BA436-AZ436,0)/Inputs!$B$10)*DCF!I$6</f>
        <v>2122.655882659546</v>
      </c>
      <c r="CI436" s="15">
        <f ca="1">(BB436*DCF!J$10-DCF!J$5*MAX(BB436*DCF!J$10,0)-MAX(BB436-BA436,0)/Inputs!$B$10)*DCF!J$6</f>
        <v>2646.0341291286386</v>
      </c>
      <c r="CJ436" s="15">
        <f ca="1">(BC436*DCF!K$10-DCF!K$5*MAX(BC436*DCF!K$10,0)-MAX(BC436-BB436,0)/Inputs!$B$10)*DCF!K$6</f>
        <v>3135.1882324224266</v>
      </c>
      <c r="CK436" s="15">
        <f ca="1">(BD436*DCF!L$10-DCF!L$5*MAX(BD436*DCF!L$10,0)-MAX(BD436-BC436,0)/Inputs!$B$10)*DCF!L$6</f>
        <v>3726.8369360566421</v>
      </c>
      <c r="CL436" s="15">
        <f ca="1">(BE436*DCF!M$10-DCF!M$5*MAX(BE436*DCF!M$10,0)-MAX(BE436-BD436,0)/Inputs!$B$10)*DCF!M$6</f>
        <v>3885.5337782147121</v>
      </c>
      <c r="CM436" s="15">
        <f ca="1">(BF436*DCF!C$28-DCF!C$5*MAX(BF436*DCF!C$28,0)-MAX(BF436-Inputs!$B$13,0)/Inputs!$B$17)*DCF!C$6</f>
        <v>3889.5790099982132</v>
      </c>
      <c r="CN436" s="15">
        <f ca="1">(BG436*DCF!D$28-DCF!D$5*MAX(BG436*DCF!D$28,0)-MAX(BG436-BF436,0)/Inputs!$B$17)*DCF!D$6</f>
        <v>5304.4902144990438</v>
      </c>
      <c r="CO436" s="15">
        <f ca="1">(BH436*DCF!E$28-DCF!E$5*MAX(BH436*DCF!E$28,0)-MAX(BH436-BG436,0)/Inputs!$B$17)*DCF!E$6</f>
        <v>6241.6936895656327</v>
      </c>
      <c r="CP436" s="15">
        <f ca="1">(BI436*DCF!F$28-DCF!F$5*MAX(BI436*DCF!F$28,0)-MAX(BI436-BH436,0)/Inputs!$B$17)*DCF!F$6</f>
        <v>7210.6934759855712</v>
      </c>
      <c r="CQ436" s="15">
        <f ca="1">(BJ436*DCF!G$28-DCF!G$5*MAX(BJ436*DCF!G$28,0)-MAX(BJ436-BI436,0)/Inputs!$B$17)*DCF!G$6</f>
        <v>8138.1088924714204</v>
      </c>
      <c r="CR436" s="15">
        <f ca="1">(BK436*DCF!H$28-DCF!H$5*MAX(BK436*DCF!H$28,0)-MAX(BK436-BJ436,0)/Inputs!$B$17)*DCF!H$6</f>
        <v>9280.361667131232</v>
      </c>
      <c r="CS436" s="15">
        <f ca="1">(BL436*DCF!I$28-DCF!I$5*MAX(BL436*DCF!I$28,0)-MAX(BL436-BK436,0)/Inputs!$B$17)*DCF!I$6</f>
        <v>10976.134477724576</v>
      </c>
      <c r="CT436" s="15">
        <f ca="1">(BM436*DCF!J$28-DCF!J$5*MAX(BM436*DCF!J$28,0)-MAX(BM436-BL436,0)/Inputs!$B$17)*DCF!J$6</f>
        <v>12056.125846304418</v>
      </c>
      <c r="CU436" s="15">
        <f ca="1">(BN436*DCF!K$28-DCF!K$5*MAX(BN436*DCF!K$28,0)-MAX(BN436-BM436,0)/Inputs!$B$17)*DCF!K$6</f>
        <v>13517.534636497208</v>
      </c>
      <c r="CV436" s="15">
        <f ca="1">(BO436*DCF!L$28-DCF!L$5*MAX(BO436*DCF!L$28,0)-MAX(BO436-BN436,0)/Inputs!$B$17)*DCF!L$6</f>
        <v>17084.362366823261</v>
      </c>
      <c r="CW436" s="15">
        <f ca="1">(BP436*DCF!M$28-DCF!M$5*MAX(BP436*DCF!M$28,0)-MAX(BP436-BO436,0)/Inputs!$B$17)*DCF!M$6</f>
        <v>20832.091917207061</v>
      </c>
      <c r="CX436" s="15">
        <f ca="1">(BQ436*DCF!C$46-DCF!C$5*MAX(BQ436*DCF!C$46,0)-MAX(BQ436-Inputs!$B$20,0)/Inputs!$B$24)*DCF!C$6</f>
        <v>-867.51547338554701</v>
      </c>
      <c r="CY436" s="15">
        <f ca="1">(BR436*DCF!D$46-DCF!D$5*MAX(BR436*DCF!D$46,0)-MAX(BR436-BQ436,0)/Inputs!$B$24)*DCF!D$6</f>
        <v>-2061.8738576244455</v>
      </c>
      <c r="CZ436" s="15">
        <f ca="1">(BS436*DCF!E$46-DCF!E$5*MAX(BS436*DCF!E$46,0)-MAX(BS436-BR436,0)/Inputs!$B$24)*DCF!E$6</f>
        <v>-1365.9488100368192</v>
      </c>
      <c r="DA436" s="15">
        <f ca="1">(BT436*DCF!F$46-DCF!F$5*MAX(BT436*DCF!F$46,0)-MAX(BT436-BS436,0)/Inputs!$B$24)*DCF!F$6</f>
        <v>-2104.0476525528356</v>
      </c>
      <c r="DB436" s="15">
        <f ca="1">(BU436*DCF!G$46-DCF!G$5*MAX(BU436*DCF!G$46,0)-MAX(BU436-BT436,0)/Inputs!$B$24)*DCF!G$6</f>
        <v>-511.79182748286064</v>
      </c>
      <c r="DC436" s="15">
        <f ca="1">(BV436*DCF!H$46-DCF!H$5*MAX(BV436*DCF!H$46,0)-MAX(BV436-BU436,0)/Inputs!$B$24)*DCF!H$6</f>
        <v>-2912.8513068923435</v>
      </c>
      <c r="DD436" s="15">
        <f ca="1">(BW436*DCF!I$46-DCF!I$5*MAX(BW436*DCF!I$46,0)-MAX(BW436-BV436,0)/Inputs!$B$24)*DCF!I$6</f>
        <v>-602.5403219349688</v>
      </c>
      <c r="DE436" s="15">
        <f ca="1">(BX436*DCF!J$46-DCF!J$5*MAX(BX436*DCF!J$46,0)-MAX(BX436-BW436,0)/Inputs!$B$24)*DCF!J$6</f>
        <v>-973.91037221826593</v>
      </c>
      <c r="DF436" s="15">
        <f ca="1">(BY436*DCF!K$46-DCF!K$5*MAX(BY436*DCF!K$46,0)-MAX(BY436-BX436,0)/Inputs!$B$24)*DCF!K$6</f>
        <v>-1525.156178929906</v>
      </c>
      <c r="DG436" s="15">
        <f ca="1">(BZ436*DCF!L$46-DCF!L$5*MAX(BZ436*DCF!L$46,0)-MAX(BZ436-BY436,0)/Inputs!$B$24)*DCF!L$6</f>
        <v>211.67246955519684</v>
      </c>
      <c r="DH436" s="15">
        <f ca="1">(CA436*DCF!M$46-DCF!M$5*MAX(CA436*DCF!M$46,0)-MAX(CA436-BZ436,0)/Inputs!$B$24)*DCF!M$6</f>
        <v>1350.8742478908523</v>
      </c>
      <c r="DI436" s="15">
        <f ca="1">SUM(CB436:CL436)+BE436*DCF!M$10*(1+Inputs!$B$30)*(1-Inputs!$B$33)*(1-Inputs!$B$30/Inputs!$B$31)/(Inputs!$B$29-Inputs!$B$30)*DCF!M$6</f>
        <v>115341.30509209787</v>
      </c>
      <c r="DJ436" s="15">
        <f ca="1">SUM(CM436:CW436)+BP436*DCF!M$28*(1+Inputs!$B$30)*(1-Inputs!$B$33)*(1-Inputs!$B$30/Inputs!$B$31)/(Inputs!$B$29-Inputs!$B$30)*DCF!M$6</f>
        <v>574793.90747330955</v>
      </c>
      <c r="DK436" s="15">
        <f ca="1">SUM(CX436:DH436)+CA436*DCF!M$46*(1+Inputs!$B$30)*(1-Inputs!$B$33)*(1-Inputs!$B$30/Inputs!$B$31)/(Inputs!$B$29-Inputs!$B$30)*DCF!M$6</f>
        <v>154553.02290879711</v>
      </c>
      <c r="DM436" s="15">
        <f ca="1">DI436+DJ436+DK436+Inputs!$B$34+Inputs!$B$36-Inputs!$B$35</f>
        <v>921539.23547420453</v>
      </c>
    </row>
    <row r="437" spans="1:117" x14ac:dyDescent="0.75">
      <c r="A437" s="11">
        <v>424</v>
      </c>
      <c r="C437" s="24">
        <f t="shared" ca="1" si="252"/>
        <v>-0.60742606162155</v>
      </c>
      <c r="D437" s="24">
        <f t="shared" ca="1" si="252"/>
        <v>-1.7793982605637331</v>
      </c>
      <c r="E437" s="24">
        <f t="shared" ca="1" si="252"/>
        <v>-1.6123326626220451</v>
      </c>
      <c r="F437" s="24">
        <f t="shared" ca="1" si="252"/>
        <v>7.2196375284093353E-2</v>
      </c>
      <c r="G437" s="24">
        <f t="shared" ca="1" si="252"/>
        <v>-0.21393818869514092</v>
      </c>
      <c r="H437" s="24">
        <f t="shared" ca="1" si="252"/>
        <v>1.0856012509784478</v>
      </c>
      <c r="I437" s="24">
        <f t="shared" ca="1" si="252"/>
        <v>-1.557864316245821</v>
      </c>
      <c r="J437" s="24">
        <f t="shared" ca="1" si="252"/>
        <v>-2.0261145292224496</v>
      </c>
      <c r="K437" s="24">
        <f t="shared" ca="1" si="252"/>
        <v>-0.27083606645637598</v>
      </c>
      <c r="L437" s="24">
        <f t="shared" ca="1" si="252"/>
        <v>-0.46957156727586741</v>
      </c>
      <c r="M437" s="24">
        <f t="shared" ca="1" si="252"/>
        <v>0.27917878353177406</v>
      </c>
      <c r="N437" s="24">
        <f ca="1">SQRT(Inputs!$B$38)*C437+SQRT(1-Inputs!$B$38)*_xlfn.NORM.S.INV(RAND())</f>
        <v>-0.69304274353688777</v>
      </c>
      <c r="O437" s="24">
        <f ca="1">SQRT(Inputs!$B$38)*D437+SQRT(1-Inputs!$B$38)*_xlfn.NORM.S.INV(RAND())</f>
        <v>-1.0323363660390417</v>
      </c>
      <c r="P437" s="24">
        <f ca="1">SQRT(Inputs!$B$38)*E437+SQRT(1-Inputs!$B$38)*_xlfn.NORM.S.INV(RAND())</f>
        <v>-0.81271742422641435</v>
      </c>
      <c r="Q437" s="24">
        <f ca="1">SQRT(Inputs!$B$38)*F437+SQRT(1-Inputs!$B$38)*_xlfn.NORM.S.INV(RAND())</f>
        <v>1.3165863272789751</v>
      </c>
      <c r="R437" s="24">
        <f ca="1">SQRT(Inputs!$B$38)*G437+SQRT(1-Inputs!$B$38)*_xlfn.NORM.S.INV(RAND())</f>
        <v>-0.870477963496882</v>
      </c>
      <c r="S437" s="24">
        <f ca="1">SQRT(Inputs!$B$38)*H437+SQRT(1-Inputs!$B$38)*_xlfn.NORM.S.INV(RAND())</f>
        <v>1.5874854859540446</v>
      </c>
      <c r="T437" s="24">
        <f ca="1">SQRT(Inputs!$B$38)*I437+SQRT(1-Inputs!$B$38)*_xlfn.NORM.S.INV(RAND())</f>
        <v>-0.32720836697283262</v>
      </c>
      <c r="U437" s="24">
        <f ca="1">SQRT(Inputs!$B$38)*J437+SQRT(1-Inputs!$B$38)*_xlfn.NORM.S.INV(RAND())</f>
        <v>-0.78236448579908457</v>
      </c>
      <c r="V437" s="24">
        <f ca="1">SQRT(Inputs!$B$38)*K437+SQRT(1-Inputs!$B$38)*_xlfn.NORM.S.INV(RAND())</f>
        <v>7.7100276751527752E-2</v>
      </c>
      <c r="W437" s="24">
        <f ca="1">SQRT(Inputs!$B$38)*L437+SQRT(1-Inputs!$B$38)*_xlfn.NORM.S.INV(RAND())</f>
        <v>-0.6588391366781261</v>
      </c>
      <c r="X437" s="24">
        <f ca="1">SQRT(Inputs!$B$38)*M437+SQRT(1-Inputs!$B$38)*_xlfn.NORM.S.INV(RAND())</f>
        <v>-0.26253523345018515</v>
      </c>
      <c r="Y437" s="24">
        <f ca="1">SQRT(Inputs!$B$38)*C437+SQRT(1-Inputs!$B$38)*_xlfn.NORM.S.INV(RAND())</f>
        <v>-0.3370602937012781</v>
      </c>
      <c r="Z437" s="24">
        <f ca="1">SQRT(Inputs!$B$38)*D437+SQRT(1-Inputs!$B$38)*_xlfn.NORM.S.INV(RAND())</f>
        <v>-0.40293819637569717</v>
      </c>
      <c r="AA437" s="24">
        <f ca="1">SQRT(Inputs!$B$38)*E437+SQRT(1-Inputs!$B$38)*_xlfn.NORM.S.INV(RAND())</f>
        <v>-1.7670406256895337</v>
      </c>
      <c r="AB437" s="24">
        <f ca="1">SQRT(Inputs!$B$38)*F437+SQRT(1-Inputs!$B$38)*_xlfn.NORM.S.INV(RAND())</f>
        <v>0.22370540491548552</v>
      </c>
      <c r="AC437" s="24">
        <f ca="1">SQRT(Inputs!$B$38)*G437+SQRT(1-Inputs!$B$38)*_xlfn.NORM.S.INV(RAND())</f>
        <v>0.44852134849470304</v>
      </c>
      <c r="AD437" s="24">
        <f ca="1">SQRT(Inputs!$B$38)*H437+SQRT(1-Inputs!$B$38)*_xlfn.NORM.S.INV(RAND())</f>
        <v>-0.5910685701831192</v>
      </c>
      <c r="AE437" s="24">
        <f ca="1">SQRT(Inputs!$B$38)*I437+SQRT(1-Inputs!$B$38)*_xlfn.NORM.S.INV(RAND())</f>
        <v>-0.52373720318213213</v>
      </c>
      <c r="AF437" s="24">
        <f ca="1">SQRT(Inputs!$B$38)*J437+SQRT(1-Inputs!$B$38)*_xlfn.NORM.S.INV(RAND())</f>
        <v>-0.9394719617711621</v>
      </c>
      <c r="AG437" s="24">
        <f ca="1">SQRT(Inputs!$B$38)*K437+SQRT(1-Inputs!$B$38)*_xlfn.NORM.S.INV(RAND())</f>
        <v>0.78488898120514372</v>
      </c>
      <c r="AH437" s="24">
        <f ca="1">SQRT(Inputs!$B$38)*L437+SQRT(1-Inputs!$B$38)*_xlfn.NORM.S.INV(RAND())</f>
        <v>0.29541605279841354</v>
      </c>
      <c r="AI437" s="24">
        <f ca="1">SQRT(Inputs!$B$38)*M437+SQRT(1-Inputs!$B$38)*_xlfn.NORM.S.INV(RAND())</f>
        <v>6.8029682605726755E-2</v>
      </c>
      <c r="AJ437" s="24">
        <f ca="1">SQRT(Inputs!$B$38)*C437+SQRT(1-Inputs!$B$38)*_xlfn.NORM.S.INV(RAND())</f>
        <v>-0.33677048467091314</v>
      </c>
      <c r="AK437" s="24">
        <f ca="1">SQRT(Inputs!$B$38)*D437+SQRT(1-Inputs!$B$38)*_xlfn.NORM.S.INV(RAND())</f>
        <v>-0.42697365029701684</v>
      </c>
      <c r="AL437" s="24">
        <f ca="1">SQRT(Inputs!$B$38)*E437+SQRT(1-Inputs!$B$38)*_xlfn.NORM.S.INV(RAND())</f>
        <v>-0.66994039876801303</v>
      </c>
      <c r="AM437" s="24">
        <f ca="1">SQRT(Inputs!$B$38)*F437+SQRT(1-Inputs!$B$38)*_xlfn.NORM.S.INV(RAND())</f>
        <v>5.815063731277452E-2</v>
      </c>
      <c r="AN437" s="24">
        <f ca="1">SQRT(Inputs!$B$38)*G437+SQRT(1-Inputs!$B$38)*_xlfn.NORM.S.INV(RAND())</f>
        <v>-0.93113902460092823</v>
      </c>
      <c r="AO437" s="24">
        <f ca="1">SQRT(Inputs!$B$38)*H437+SQRT(1-Inputs!$B$38)*_xlfn.NORM.S.INV(RAND())</f>
        <v>1.0048754183552173</v>
      </c>
      <c r="AP437" s="24">
        <f ca="1">SQRT(Inputs!$B$38)*I437+SQRT(1-Inputs!$B$38)*_xlfn.NORM.S.INV(RAND())</f>
        <v>-4.6170997193361263E-2</v>
      </c>
      <c r="AQ437" s="24">
        <f ca="1">SQRT(Inputs!$B$38)*J437+SQRT(1-Inputs!$B$38)*_xlfn.NORM.S.INV(RAND())</f>
        <v>-1.7930461319647195</v>
      </c>
      <c r="AR437" s="24">
        <f ca="1">SQRT(Inputs!$B$38)*K437+SQRT(1-Inputs!$B$38)*_xlfn.NORM.S.INV(RAND())</f>
        <v>-0.68423065977495356</v>
      </c>
      <c r="AS437" s="24">
        <f ca="1">SQRT(Inputs!$B$38)*L437+SQRT(1-Inputs!$B$38)*_xlfn.NORM.S.INV(RAND())</f>
        <v>-8.2130834887173598E-2</v>
      </c>
      <c r="AT437" s="24">
        <f ca="1">SQRT(Inputs!$B$38)*M437+SQRT(1-Inputs!$B$38)*_xlfn.NORM.S.INV(RAND())</f>
        <v>0.99409004040875337</v>
      </c>
      <c r="AU437" s="15">
        <f ca="1">Inputs!$B$6*EXP($B$8-0.5*C$5^2+C$5*N437)</f>
        <v>4435.6411753910979</v>
      </c>
      <c r="AV437" s="15">
        <f t="shared" ca="1" si="219"/>
        <v>4638.8596620409799</v>
      </c>
      <c r="AW437" s="15">
        <f t="shared" ca="1" si="220"/>
        <v>5069.0018507122286</v>
      </c>
      <c r="AX437" s="15">
        <f t="shared" ca="1" si="221"/>
        <v>7295.2017724586312</v>
      </c>
      <c r="AY437" s="15">
        <f t="shared" ca="1" si="222"/>
        <v>8053.6699661971807</v>
      </c>
      <c r="AZ437" s="15">
        <f t="shared" ca="1" si="223"/>
        <v>11731.409417941511</v>
      </c>
      <c r="BA437" s="15">
        <f t="shared" ca="1" si="224"/>
        <v>13872.931162714414</v>
      </c>
      <c r="BB437" s="15">
        <f t="shared" ca="1" si="225"/>
        <v>15704.194175508013</v>
      </c>
      <c r="BC437" s="15">
        <f t="shared" ca="1" si="226"/>
        <v>19377.321358313646</v>
      </c>
      <c r="BD437" s="15">
        <f t="shared" ca="1" si="227"/>
        <v>22320.324091993065</v>
      </c>
      <c r="BE437" s="15">
        <f t="shared" ca="1" si="228"/>
        <v>26704.44793283199</v>
      </c>
      <c r="BF437" s="15">
        <f ca="1">Inputs!$B$13*EXP($B$9-0.5*C$6^2+C$6*Y437)</f>
        <v>12937.014289000299</v>
      </c>
      <c r="BG437" s="15">
        <f t="shared" ca="1" si="229"/>
        <v>14661.143054461651</v>
      </c>
      <c r="BH437" s="15">
        <f t="shared" ca="1" si="230"/>
        <v>13362.63315017592</v>
      </c>
      <c r="BI437" s="15">
        <f t="shared" ca="1" si="231"/>
        <v>16930.926646261996</v>
      </c>
      <c r="BJ437" s="15">
        <f t="shared" ca="1" si="232"/>
        <v>22142.481026722799</v>
      </c>
      <c r="BK437" s="15">
        <f t="shared" ca="1" si="233"/>
        <v>25074.54341393233</v>
      </c>
      <c r="BL437" s="15">
        <f t="shared" ca="1" si="234"/>
        <v>28779.888860155257</v>
      </c>
      <c r="BM437" s="15">
        <f t="shared" ca="1" si="235"/>
        <v>31479.764263518671</v>
      </c>
      <c r="BN437" s="15">
        <f t="shared" ca="1" si="236"/>
        <v>42534.484229700938</v>
      </c>
      <c r="BO437" s="15">
        <f t="shared" ca="1" si="237"/>
        <v>54162.627841412388</v>
      </c>
      <c r="BP437" s="15">
        <f t="shared" ca="1" si="238"/>
        <v>67179.846620791461</v>
      </c>
      <c r="BQ437" s="15">
        <f ca="1">Inputs!$B$20*EXP($B$10-0.5*C$7^2+C$7*AJ437)</f>
        <v>3806.5632420881211</v>
      </c>
      <c r="BR437" s="15">
        <f t="shared" ca="1" si="239"/>
        <v>4510.0577919743155</v>
      </c>
      <c r="BS437" s="15">
        <f t="shared" ca="1" si="240"/>
        <v>5095.0446550912429</v>
      </c>
      <c r="BT437" s="15">
        <f t="shared" ca="1" si="241"/>
        <v>7132.9448113442859</v>
      </c>
      <c r="BU437" s="15">
        <f t="shared" ca="1" si="242"/>
        <v>7891.2293211825017</v>
      </c>
      <c r="BV437" s="15">
        <f t="shared" ca="1" si="243"/>
        <v>13768.443066744272</v>
      </c>
      <c r="BW437" s="15">
        <f t="shared" ca="1" si="244"/>
        <v>19026.248629302649</v>
      </c>
      <c r="BX437" s="15">
        <f t="shared" ca="1" si="245"/>
        <v>18576.090228385161</v>
      </c>
      <c r="BY437" s="15">
        <f t="shared" ca="1" si="246"/>
        <v>22834.499245601393</v>
      </c>
      <c r="BZ437" s="15">
        <f t="shared" ca="1" si="247"/>
        <v>31559.880373174958</v>
      </c>
      <c r="CA437" s="15">
        <f t="shared" ca="1" si="248"/>
        <v>52897.631023320268</v>
      </c>
      <c r="CB437" s="15">
        <f ca="1">(AU437*DCF!C$10-DCF!C$5*MAX(AU437*DCF!C$10,0)-MAX(AU437-Inputs!$B$6,0)/Inputs!$B$10)*DCF!C$6</f>
        <v>1046.8290429374485</v>
      </c>
      <c r="CC437" s="15">
        <f ca="1">(AV437*DCF!D$10-DCF!D$5*MAX(AV437*DCF!D$10,0)-MAX(AV437-AU437,0)/Inputs!$B$10)*DCF!D$6</f>
        <v>1081.1411060159242</v>
      </c>
      <c r="CD437" s="15">
        <f ca="1">(AW437*DCF!E$10-DCF!E$5*MAX(AW437*DCF!E$10,0)-MAX(AW437-AV437,0)/Inputs!$B$10)*DCF!E$6</f>
        <v>1073.4660018129352</v>
      </c>
      <c r="CE437" s="15">
        <f ca="1">(AX437*DCF!F$10-DCF!F$5*MAX(AX437*DCF!F$10,0)-MAX(AX437-AW437,0)/Inputs!$B$10)*DCF!F$6</f>
        <v>1129.3139109407985</v>
      </c>
      <c r="CF437" s="15">
        <f ca="1">(AY437*DCF!G$10-DCF!G$5*MAX(AY437*DCF!G$10,0)-MAX(AY437-AX437,0)/Inputs!$B$10)*DCF!G$6</f>
        <v>1513.5862453519235</v>
      </c>
      <c r="CG437" s="15">
        <f ca="1">(AZ437*DCF!H$10-DCF!H$5*MAX(AZ437*DCF!H$10,0)-MAX(AZ437-AY437,0)/Inputs!$B$10)*DCF!H$6</f>
        <v>1624.6129813665627</v>
      </c>
      <c r="CH437" s="15">
        <f ca="1">(BA437*DCF!I$10-DCF!I$5*MAX(BA437*DCF!I$10,0)-MAX(BA437-AZ437,0)/Inputs!$B$10)*DCF!I$6</f>
        <v>2182.7938390735649</v>
      </c>
      <c r="CI437" s="15">
        <f ca="1">(BB437*DCF!J$10-DCF!J$5*MAX(BB437*DCF!J$10,0)-MAX(BB437-BA437,0)/Inputs!$B$10)*DCF!J$6</f>
        <v>2417.3784265447143</v>
      </c>
      <c r="CJ437" s="15">
        <f ca="1">(BC437*DCF!K$10-DCF!K$5*MAX(BC437*DCF!K$10,0)-MAX(BC437-BB437,0)/Inputs!$B$10)*DCF!K$6</f>
        <v>2605.2556467938593</v>
      </c>
      <c r="CK437" s="15">
        <f ca="1">(BD437*DCF!L$10-DCF!L$5*MAX(BD437*DCF!L$10,0)-MAX(BD437-BC437,0)/Inputs!$B$10)*DCF!L$6</f>
        <v>2985.7514107934712</v>
      </c>
      <c r="CL437" s="15">
        <f ca="1">(BE437*DCF!M$10-DCF!M$5*MAX(BE437*DCF!M$10,0)-MAX(BE437-BD437,0)/Inputs!$B$10)*DCF!M$6</f>
        <v>3244.6125631506361</v>
      </c>
      <c r="CM437" s="15">
        <f ca="1">(BF437*DCF!C$28-DCF!C$5*MAX(BF437*DCF!C$28,0)-MAX(BF437-Inputs!$B$13,0)/Inputs!$B$17)*DCF!C$6</f>
        <v>3590.3209509707622</v>
      </c>
      <c r="CN437" s="15">
        <f ca="1">(BG437*DCF!D$28-DCF!D$5*MAX(BG437*DCF!D$28,0)-MAX(BG437-BF437,0)/Inputs!$B$17)*DCF!D$6</f>
        <v>3950.2090550351631</v>
      </c>
      <c r="CO437" s="15">
        <f ca="1">(BH437*DCF!E$28-DCF!E$5*MAX(BH437*DCF!E$28,0)-MAX(BH437-BG437,0)/Inputs!$B$17)*DCF!E$6</f>
        <v>3784.5356491012485</v>
      </c>
      <c r="CP437" s="15">
        <f ca="1">(BI437*DCF!F$28-DCF!F$5*MAX(BI437*DCF!F$28,0)-MAX(BI437-BH437,0)/Inputs!$B$17)*DCF!F$6</f>
        <v>3946.6363771060865</v>
      </c>
      <c r="CQ437" s="15">
        <f ca="1">(BJ437*DCF!G$28-DCF!G$5*MAX(BJ437*DCF!G$28,0)-MAX(BJ437-BI437,0)/Inputs!$B$17)*DCF!G$6</f>
        <v>4868.5027339801372</v>
      </c>
      <c r="CR437" s="15">
        <f ca="1">(BK437*DCF!H$28-DCF!H$5*MAX(BK437*DCF!H$28,0)-MAX(BK437-BJ437,0)/Inputs!$B$17)*DCF!H$6</f>
        <v>5745.6510159968175</v>
      </c>
      <c r="CS437" s="15">
        <f ca="1">(BL437*DCF!I$28-DCF!I$5*MAX(BL437*DCF!I$28,0)-MAX(BL437-BK437,0)/Inputs!$B$17)*DCF!I$6</f>
        <v>6235.8476056546424</v>
      </c>
      <c r="CT437" s="15">
        <f ca="1">(BM437*DCF!J$28-DCF!J$5*MAX(BM437*DCF!J$28,0)-MAX(BM437-BL437,0)/Inputs!$B$17)*DCF!J$6</f>
        <v>6664.6193445198242</v>
      </c>
      <c r="CU437" s="15">
        <f ca="1">(BN437*DCF!K$28-DCF!K$5*MAX(BN437*DCF!K$28,0)-MAX(BN437-BM437,0)/Inputs!$B$17)*DCF!K$6</f>
        <v>7628.5139459227512</v>
      </c>
      <c r="CV437" s="15">
        <f ca="1">(BO437*DCF!L$28-DCF!L$5*MAX(BO437*DCF!L$28,0)-MAX(BO437-BN437,0)/Inputs!$B$17)*DCF!L$6</f>
        <v>9490.8372816452429</v>
      </c>
      <c r="CW437" s="15">
        <f ca="1">(BP437*DCF!M$28-DCF!M$5*MAX(BP437*DCF!M$28,0)-MAX(BP437-BO437,0)/Inputs!$B$17)*DCF!M$6</f>
        <v>11279.2618835091</v>
      </c>
      <c r="CX437" s="15">
        <f ca="1">(BQ437*DCF!C$46-DCF!C$5*MAX(BQ437*DCF!C$46,0)-MAX(BQ437-Inputs!$B$20,0)/Inputs!$B$24)*DCF!C$6</f>
        <v>-1158.8197982134789</v>
      </c>
      <c r="CY437" s="15">
        <f ca="1">(BR437*DCF!D$46-DCF!D$5*MAX(BR437*DCF!D$46,0)-MAX(BR437-BQ437,0)/Inputs!$B$24)*DCF!D$6</f>
        <v>-1069.9369740842058</v>
      </c>
      <c r="CZ437" s="15">
        <f ca="1">(BS437*DCF!E$46-DCF!E$5*MAX(BS437*DCF!E$46,0)-MAX(BS437-BR437,0)/Inputs!$B$24)*DCF!E$6</f>
        <v>-833.08361860992193</v>
      </c>
      <c r="DA437" s="15">
        <f ca="1">(BT437*DCF!F$46-DCF!F$5*MAX(BT437*DCF!F$46,0)-MAX(BT437-BS437,0)/Inputs!$B$24)*DCF!F$6</f>
        <v>-1261.5300089094242</v>
      </c>
      <c r="DB437" s="15">
        <f ca="1">(BU437*DCF!G$46-DCF!G$5*MAX(BU437*DCF!G$46,0)-MAX(BU437-BT437,0)/Inputs!$B$24)*DCF!G$6</f>
        <v>-520.5172904361566</v>
      </c>
      <c r="DC437" s="15">
        <f ca="1">(BV437*DCF!H$46-DCF!H$5*MAX(BV437*DCF!H$46,0)-MAX(BV437-BU437,0)/Inputs!$B$24)*DCF!H$6</f>
        <v>-1826.3081611472473</v>
      </c>
      <c r="DD437" s="15">
        <f ca="1">(BW437*DCF!I$46-DCF!I$5*MAX(BW437*DCF!I$46,0)-MAX(BW437-BV437,0)/Inputs!$B$24)*DCF!I$6</f>
        <v>-1069.8939898034489</v>
      </c>
      <c r="DE437" s="15">
        <f ca="1">(BX437*DCF!J$46-DCF!J$5*MAX(BX437*DCF!J$46,0)-MAX(BX437-BW437,0)/Inputs!$B$24)*DCF!J$6</f>
        <v>779.21560096000474</v>
      </c>
      <c r="DF437" s="15">
        <f ca="1">(BY437*DCF!K$46-DCF!K$5*MAX(BY437*DCF!K$46,0)-MAX(BY437-BX437,0)/Inputs!$B$24)*DCF!K$6</f>
        <v>261.18595041568813</v>
      </c>
      <c r="DG437" s="15">
        <f ca="1">(BZ437*DCF!L$46-DCF!L$5*MAX(BZ437*DCF!L$46,0)-MAX(BZ437-BY437,0)/Inputs!$B$24)*DCF!L$6</f>
        <v>207.00594865615801</v>
      </c>
      <c r="DH437" s="15">
        <f ca="1">(CA437*DCF!M$46-DCF!M$5*MAX(CA437*DCF!M$46,0)-MAX(CA437-BZ437,0)/Inputs!$B$24)*DCF!M$6</f>
        <v>-313.82241631994788</v>
      </c>
      <c r="DI437" s="15">
        <f ca="1">SUM(CB437:CL437)+BE437*DCF!M$10*(1+Inputs!$B$30)*(1-Inputs!$B$33)*(1-Inputs!$B$30/Inputs!$B$31)/(Inputs!$B$29-Inputs!$B$30)*DCF!M$6</f>
        <v>95223.572901619467</v>
      </c>
      <c r="DJ437" s="15">
        <f ca="1">SUM(CM437:CW437)+BP437*DCF!M$28*(1+Inputs!$B$30)*(1-Inputs!$B$33)*(1-Inputs!$B$30/Inputs!$B$31)/(Inputs!$B$29-Inputs!$B$30)*DCF!M$6</f>
        <v>316468.13785299729</v>
      </c>
      <c r="DK437" s="15">
        <f ca="1">SUM(CX437:DH437)+CA437*DCF!M$46*(1+Inputs!$B$30)*(1-Inputs!$B$33)*(1-Inputs!$B$30/Inputs!$B$31)/(Inputs!$B$29-Inputs!$B$30)*DCF!M$6</f>
        <v>74979.498929538633</v>
      </c>
      <c r="DM437" s="15">
        <f ca="1">DI437+DJ437+DK437+Inputs!$B$34+Inputs!$B$36-Inputs!$B$35</f>
        <v>563522.20968415542</v>
      </c>
    </row>
    <row r="438" spans="1:117" x14ac:dyDescent="0.75">
      <c r="A438" s="11">
        <v>425</v>
      </c>
      <c r="C438" s="24">
        <f t="shared" ca="1" si="252"/>
        <v>1.1852299690868278</v>
      </c>
      <c r="D438" s="24">
        <f t="shared" ca="1" si="252"/>
        <v>-1.9143970567818018</v>
      </c>
      <c r="E438" s="24">
        <f t="shared" ca="1" si="252"/>
        <v>-0.72946862318293604</v>
      </c>
      <c r="F438" s="24">
        <f t="shared" ca="1" si="252"/>
        <v>0.3708485977942893</v>
      </c>
      <c r="G438" s="24">
        <f t="shared" ca="1" si="252"/>
        <v>-0.24831057721025804</v>
      </c>
      <c r="H438" s="24">
        <f t="shared" ca="1" si="252"/>
        <v>-0.38889244398029871</v>
      </c>
      <c r="I438" s="24">
        <f t="shared" ca="1" si="252"/>
        <v>0.95879108795739276</v>
      </c>
      <c r="J438" s="24">
        <f t="shared" ca="1" si="252"/>
        <v>-3.5160002816087152E-2</v>
      </c>
      <c r="K438" s="24">
        <f t="shared" ca="1" si="252"/>
        <v>1.0240103221342503</v>
      </c>
      <c r="L438" s="24">
        <f t="shared" ca="1" si="252"/>
        <v>-0.59036019729633782</v>
      </c>
      <c r="M438" s="24">
        <f t="shared" ca="1" si="252"/>
        <v>-0.548629360339845</v>
      </c>
      <c r="N438" s="24">
        <f ca="1">SQRT(Inputs!$B$38)*C438+SQRT(1-Inputs!$B$38)*_xlfn.NORM.S.INV(RAND())</f>
        <v>0.46405502327445258</v>
      </c>
      <c r="O438" s="24">
        <f ca="1">SQRT(Inputs!$B$38)*D438+SQRT(1-Inputs!$B$38)*_xlfn.NORM.S.INV(RAND())</f>
        <v>6.4656138165833488E-2</v>
      </c>
      <c r="P438" s="24">
        <f ca="1">SQRT(Inputs!$B$38)*E438+SQRT(1-Inputs!$B$38)*_xlfn.NORM.S.INV(RAND())</f>
        <v>-0.24643660816273369</v>
      </c>
      <c r="Q438" s="24">
        <f ca="1">SQRT(Inputs!$B$38)*F438+SQRT(1-Inputs!$B$38)*_xlfn.NORM.S.INV(RAND())</f>
        <v>0.61119727032693505</v>
      </c>
      <c r="R438" s="24">
        <f ca="1">SQRT(Inputs!$B$38)*G438+SQRT(1-Inputs!$B$38)*_xlfn.NORM.S.INV(RAND())</f>
        <v>0.12926520062300911</v>
      </c>
      <c r="S438" s="24">
        <f ca="1">SQRT(Inputs!$B$38)*H438+SQRT(1-Inputs!$B$38)*_xlfn.NORM.S.INV(RAND())</f>
        <v>-0.9834404117420863</v>
      </c>
      <c r="T438" s="24">
        <f ca="1">SQRT(Inputs!$B$38)*I438+SQRT(1-Inputs!$B$38)*_xlfn.NORM.S.INV(RAND())</f>
        <v>0.67554768159309242</v>
      </c>
      <c r="U438" s="24">
        <f ca="1">SQRT(Inputs!$B$38)*J438+SQRT(1-Inputs!$B$38)*_xlfn.NORM.S.INV(RAND())</f>
        <v>-1.0422815652623487</v>
      </c>
      <c r="V438" s="24">
        <f ca="1">SQRT(Inputs!$B$38)*K438+SQRT(1-Inputs!$B$38)*_xlfn.NORM.S.INV(RAND())</f>
        <v>-0.12880284398041086</v>
      </c>
      <c r="W438" s="24">
        <f ca="1">SQRT(Inputs!$B$38)*L438+SQRT(1-Inputs!$B$38)*_xlfn.NORM.S.INV(RAND())</f>
        <v>-1.2801295075965227</v>
      </c>
      <c r="X438" s="24">
        <f ca="1">SQRT(Inputs!$B$38)*M438+SQRT(1-Inputs!$B$38)*_xlfn.NORM.S.INV(RAND())</f>
        <v>-0.57522057172326435</v>
      </c>
      <c r="Y438" s="24">
        <f ca="1">SQRT(Inputs!$B$38)*C438+SQRT(1-Inputs!$B$38)*_xlfn.NORM.S.INV(RAND())</f>
        <v>1.2793920566357673</v>
      </c>
      <c r="Z438" s="24">
        <f ca="1">SQRT(Inputs!$B$38)*D438+SQRT(1-Inputs!$B$38)*_xlfn.NORM.S.INV(RAND())</f>
        <v>-1.7082757483970039</v>
      </c>
      <c r="AA438" s="24">
        <f ca="1">SQRT(Inputs!$B$38)*E438+SQRT(1-Inputs!$B$38)*_xlfn.NORM.S.INV(RAND())</f>
        <v>-0.72238562300412279</v>
      </c>
      <c r="AB438" s="24">
        <f ca="1">SQRT(Inputs!$B$38)*F438+SQRT(1-Inputs!$B$38)*_xlfn.NORM.S.INV(RAND())</f>
        <v>0.57460303666308343</v>
      </c>
      <c r="AC438" s="24">
        <f ca="1">SQRT(Inputs!$B$38)*G438+SQRT(1-Inputs!$B$38)*_xlfn.NORM.S.INV(RAND())</f>
        <v>0.31830246370869369</v>
      </c>
      <c r="AD438" s="24">
        <f ca="1">SQRT(Inputs!$B$38)*H438+SQRT(1-Inputs!$B$38)*_xlfn.NORM.S.INV(RAND())</f>
        <v>-1.153379173752576</v>
      </c>
      <c r="AE438" s="24">
        <f ca="1">SQRT(Inputs!$B$38)*I438+SQRT(1-Inputs!$B$38)*_xlfn.NORM.S.INV(RAND())</f>
        <v>-0.40735617553985537</v>
      </c>
      <c r="AF438" s="24">
        <f ca="1">SQRT(Inputs!$B$38)*J438+SQRT(1-Inputs!$B$38)*_xlfn.NORM.S.INV(RAND())</f>
        <v>-0.42792476668210594</v>
      </c>
      <c r="AG438" s="24">
        <f ca="1">SQRT(Inputs!$B$38)*K438+SQRT(1-Inputs!$B$38)*_xlfn.NORM.S.INV(RAND())</f>
        <v>-0.83470285311193593</v>
      </c>
      <c r="AH438" s="24">
        <f ca="1">SQRT(Inputs!$B$38)*L438+SQRT(1-Inputs!$B$38)*_xlfn.NORM.S.INV(RAND())</f>
        <v>-1.1241158081280402</v>
      </c>
      <c r="AI438" s="24">
        <f ca="1">SQRT(Inputs!$B$38)*M438+SQRT(1-Inputs!$B$38)*_xlfn.NORM.S.INV(RAND())</f>
        <v>0.16641181731481891</v>
      </c>
      <c r="AJ438" s="24">
        <f ca="1">SQRT(Inputs!$B$38)*C438+SQRT(1-Inputs!$B$38)*_xlfn.NORM.S.INV(RAND())</f>
        <v>0.76408084007218946</v>
      </c>
      <c r="AK438" s="24">
        <f ca="1">SQRT(Inputs!$B$38)*D438+SQRT(1-Inputs!$B$38)*_xlfn.NORM.S.INV(RAND())</f>
        <v>-0.16509785048562919</v>
      </c>
      <c r="AL438" s="24">
        <f ca="1">SQRT(Inputs!$B$38)*E438+SQRT(1-Inputs!$B$38)*_xlfn.NORM.S.INV(RAND())</f>
        <v>-0.67386695292607945</v>
      </c>
      <c r="AM438" s="24">
        <f ca="1">SQRT(Inputs!$B$38)*F438+SQRT(1-Inputs!$B$38)*_xlfn.NORM.S.INV(RAND())</f>
        <v>0.60242706776973476</v>
      </c>
      <c r="AN438" s="24">
        <f ca="1">SQRT(Inputs!$B$38)*G438+SQRT(1-Inputs!$B$38)*_xlfn.NORM.S.INV(RAND())</f>
        <v>-0.63649027600892716</v>
      </c>
      <c r="AO438" s="24">
        <f ca="1">SQRT(Inputs!$B$38)*H438+SQRT(1-Inputs!$B$38)*_xlfn.NORM.S.INV(RAND())</f>
        <v>-0.72142000093046244</v>
      </c>
      <c r="AP438" s="24">
        <f ca="1">SQRT(Inputs!$B$38)*I438+SQRT(1-Inputs!$B$38)*_xlfn.NORM.S.INV(RAND())</f>
        <v>-0.83361809932251474</v>
      </c>
      <c r="AQ438" s="24">
        <f ca="1">SQRT(Inputs!$B$38)*J438+SQRT(1-Inputs!$B$38)*_xlfn.NORM.S.INV(RAND())</f>
        <v>-0.32420750293581313</v>
      </c>
      <c r="AR438" s="24">
        <f ca="1">SQRT(Inputs!$B$38)*K438+SQRT(1-Inputs!$B$38)*_xlfn.NORM.S.INV(RAND())</f>
        <v>0.42251986273036818</v>
      </c>
      <c r="AS438" s="24">
        <f ca="1">SQRT(Inputs!$B$38)*L438+SQRT(1-Inputs!$B$38)*_xlfn.NORM.S.INV(RAND())</f>
        <v>-0.812338675078355</v>
      </c>
      <c r="AT438" s="24">
        <f ca="1">SQRT(Inputs!$B$38)*M438+SQRT(1-Inputs!$B$38)*_xlfn.NORM.S.INV(RAND())</f>
        <v>0.1439820842892699</v>
      </c>
      <c r="AU438" s="15">
        <f ca="1">Inputs!$B$6*EXP($B$8-0.5*C$5^2+C$5*N438)</f>
        <v>5349.3504960760456</v>
      </c>
      <c r="AV438" s="15">
        <f t="shared" ca="1" si="219"/>
        <v>6573.6192395188154</v>
      </c>
      <c r="AW438" s="15">
        <f t="shared" ca="1" si="220"/>
        <v>7753.3152095188761</v>
      </c>
      <c r="AX438" s="15">
        <f t="shared" ca="1" si="221"/>
        <v>10217.144462069309</v>
      </c>
      <c r="AY438" s="15">
        <f t="shared" ca="1" si="222"/>
        <v>12676.325640601086</v>
      </c>
      <c r="AZ438" s="15">
        <f t="shared" ca="1" si="223"/>
        <v>13912.242191560967</v>
      </c>
      <c r="BA438" s="15">
        <f t="shared" ca="1" si="224"/>
        <v>18272.314802721266</v>
      </c>
      <c r="BB438" s="15">
        <f t="shared" ca="1" si="225"/>
        <v>20152.620686544691</v>
      </c>
      <c r="BC438" s="15">
        <f t="shared" ca="1" si="226"/>
        <v>24376.854400497654</v>
      </c>
      <c r="BD438" s="15">
        <f t="shared" ca="1" si="227"/>
        <v>26493.962822199821</v>
      </c>
      <c r="BE438" s="15">
        <f t="shared" ca="1" si="228"/>
        <v>30807.861248651669</v>
      </c>
      <c r="BF438" s="15">
        <f ca="1">Inputs!$B$13*EXP($B$9-0.5*C$6^2+C$6*Y438)</f>
        <v>17824.08214642806</v>
      </c>
      <c r="BG438" s="15">
        <f t="shared" ca="1" si="229"/>
        <v>15960.638266869486</v>
      </c>
      <c r="BH438" s="15">
        <f t="shared" ca="1" si="230"/>
        <v>17299.038433251877</v>
      </c>
      <c r="BI438" s="15">
        <f t="shared" ca="1" si="231"/>
        <v>23134.860335966652</v>
      </c>
      <c r="BJ438" s="15">
        <f t="shared" ca="1" si="232"/>
        <v>29693.440655975624</v>
      </c>
      <c r="BK438" s="15">
        <f t="shared" ca="1" si="233"/>
        <v>31147.266446958783</v>
      </c>
      <c r="BL438" s="15">
        <f t="shared" ca="1" si="234"/>
        <v>36293.265820940294</v>
      </c>
      <c r="BM438" s="15">
        <f t="shared" ca="1" si="235"/>
        <v>42302.601105337963</v>
      </c>
      <c r="BN438" s="15">
        <f t="shared" ca="1" si="236"/>
        <v>47074.600616840384</v>
      </c>
      <c r="BO438" s="15">
        <f t="shared" ca="1" si="237"/>
        <v>50825.738094873253</v>
      </c>
      <c r="BP438" s="15">
        <f t="shared" ca="1" si="238"/>
        <v>63747.589718681258</v>
      </c>
      <c r="BQ438" s="15">
        <f ca="1">Inputs!$B$20*EXP($B$10-0.5*C$7^2+C$7*AJ438)</f>
        <v>5624.7677205123273</v>
      </c>
      <c r="BR438" s="15">
        <f t="shared" ca="1" si="239"/>
        <v>7242.2316248576308</v>
      </c>
      <c r="BS438" s="15">
        <f t="shared" ca="1" si="240"/>
        <v>8172.3797057652519</v>
      </c>
      <c r="BT438" s="15">
        <f t="shared" ca="1" si="241"/>
        <v>13197.100295862723</v>
      </c>
      <c r="BU438" s="15">
        <f t="shared" ca="1" si="242"/>
        <v>15678.980779179925</v>
      </c>
      <c r="BV438" s="15">
        <f t="shared" ca="1" si="243"/>
        <v>18541.59266263626</v>
      </c>
      <c r="BW438" s="15">
        <f t="shared" ca="1" si="244"/>
        <v>21688.760398366489</v>
      </c>
      <c r="BX438" s="15">
        <f t="shared" ca="1" si="245"/>
        <v>28426.279946642957</v>
      </c>
      <c r="BY438" s="15">
        <f t="shared" ca="1" si="246"/>
        <v>43183.567397974955</v>
      </c>
      <c r="BZ438" s="15">
        <f t="shared" ca="1" si="247"/>
        <v>52187.203945695561</v>
      </c>
      <c r="CA438" s="15">
        <f t="shared" ca="1" si="248"/>
        <v>75207.000985862716</v>
      </c>
      <c r="CB438" s="15">
        <f ca="1">(AU438*DCF!C$10-DCF!C$5*MAX(AU438*DCF!C$10,0)-MAX(AU438-Inputs!$B$6,0)/Inputs!$B$10)*DCF!C$6</f>
        <v>1040.3141326206637</v>
      </c>
      <c r="CC438" s="15">
        <f ca="1">(AV438*DCF!D$10-DCF!D$5*MAX(AV438*DCF!D$10,0)-MAX(AV438-AU438,0)/Inputs!$B$10)*DCF!D$6</f>
        <v>1303.7692631248999</v>
      </c>
      <c r="CD438" s="15">
        <f ca="1">(AW438*DCF!E$10-DCF!E$5*MAX(AW438*DCF!E$10,0)-MAX(AW438-AV438,0)/Inputs!$B$10)*DCF!E$6</f>
        <v>1524.4006738544335</v>
      </c>
      <c r="CE438" s="15">
        <f ca="1">(AX438*DCF!F$10-DCF!F$5*MAX(AX438*DCF!F$10,0)-MAX(AX438-AW438,0)/Inputs!$B$10)*DCF!F$6</f>
        <v>1717.7245712134975</v>
      </c>
      <c r="CF438" s="15">
        <f ca="1">(AY438*DCF!G$10-DCF!G$5*MAX(AY438*DCF!G$10,0)-MAX(AY438-AX438,0)/Inputs!$B$10)*DCF!G$6</f>
        <v>2139.1310937513658</v>
      </c>
      <c r="CG438" s="15">
        <f ca="1">(AZ438*DCF!H$10-DCF!H$5*MAX(AZ438*DCF!H$10,0)-MAX(AZ438-AY438,0)/Inputs!$B$10)*DCF!H$6</f>
        <v>2481.6126601348174</v>
      </c>
      <c r="CH438" s="15">
        <f ca="1">(BA438*DCF!I$10-DCF!I$5*MAX(BA438*DCF!I$10,0)-MAX(BA438-AZ438,0)/Inputs!$B$10)*DCF!I$6</f>
        <v>2622.4806670163202</v>
      </c>
      <c r="CI438" s="15">
        <f ca="1">(BB438*DCF!J$10-DCF!J$5*MAX(BB438*DCF!J$10,0)-MAX(BB438-BA438,0)/Inputs!$B$10)*DCF!J$6</f>
        <v>3173.3070986880566</v>
      </c>
      <c r="CJ438" s="15">
        <f ca="1">(BC438*DCF!K$10-DCF!K$5*MAX(BC438*DCF!K$10,0)-MAX(BC438-BB438,0)/Inputs!$B$10)*DCF!K$6</f>
        <v>3332.953648645313</v>
      </c>
      <c r="CK438" s="15">
        <f ca="1">(BD438*DCF!L$10-DCF!L$5*MAX(BD438*DCF!L$10,0)-MAX(BD438-BC438,0)/Inputs!$B$10)*DCF!L$6</f>
        <v>3722.0170040203875</v>
      </c>
      <c r="CL438" s="15">
        <f ca="1">(BE438*DCF!M$10-DCF!M$5*MAX(BE438*DCF!M$10,0)-MAX(BE438-BD438,0)/Inputs!$B$10)*DCF!M$6</f>
        <v>3832.0464318521445</v>
      </c>
      <c r="CM438" s="15">
        <f ca="1">(BF438*DCF!C$28-DCF!C$5*MAX(BF438*DCF!C$28,0)-MAX(BF438-Inputs!$B$13,0)/Inputs!$B$17)*DCF!C$6</f>
        <v>3953.1689261848933</v>
      </c>
      <c r="CN438" s="15">
        <f ca="1">(BG438*DCF!D$28-DCF!D$5*MAX(BG438*DCF!D$28,0)-MAX(BG438-BF438,0)/Inputs!$B$17)*DCF!D$6</f>
        <v>4700.7760827275488</v>
      </c>
      <c r="CO438" s="15">
        <f ca="1">(BH438*DCF!E$28-DCF!E$5*MAX(BH438*DCF!E$28,0)-MAX(BH438-BG438,0)/Inputs!$B$17)*DCF!E$6</f>
        <v>4635.6154686393274</v>
      </c>
      <c r="CP438" s="15">
        <f ca="1">(BI438*DCF!F$28-DCF!F$5*MAX(BI438*DCF!F$28,0)-MAX(BI438-BH438,0)/Inputs!$B$17)*DCF!F$6</f>
        <v>5218.0015694494759</v>
      </c>
      <c r="CQ438" s="15">
        <f ca="1">(BJ438*DCF!G$28-DCF!G$5*MAX(BJ438*DCF!G$28,0)-MAX(BJ438-BI438,0)/Inputs!$B$17)*DCF!G$6</f>
        <v>6601.1000427148674</v>
      </c>
      <c r="CR438" s="15">
        <f ca="1">(BK438*DCF!H$28-DCF!H$5*MAX(BK438*DCF!H$28,0)-MAX(BK438-BJ438,0)/Inputs!$B$17)*DCF!H$6</f>
        <v>7477.1789032525567</v>
      </c>
      <c r="CS438" s="15">
        <f ca="1">(BL438*DCF!I$28-DCF!I$5*MAX(BL438*DCF!I$28,0)-MAX(BL438-BK438,0)/Inputs!$B$17)*DCF!I$6</f>
        <v>7795.863011755996</v>
      </c>
      <c r="CT438" s="15">
        <f ca="1">(BM438*DCF!J$28-DCF!J$5*MAX(BM438*DCF!J$28,0)-MAX(BM438-BL438,0)/Inputs!$B$17)*DCF!J$6</f>
        <v>8640.2030876641184</v>
      </c>
      <c r="CU438" s="15">
        <f ca="1">(BN438*DCF!K$28-DCF!K$5*MAX(BN438*DCF!K$28,0)-MAX(BN438-BM438,0)/Inputs!$B$17)*DCF!K$6</f>
        <v>9356.8599729372763</v>
      </c>
      <c r="CV438" s="15">
        <f ca="1">(BO438*DCF!L$28-DCF!L$5*MAX(BO438*DCF!L$28,0)-MAX(BO438-BN438,0)/Inputs!$B$17)*DCF!L$6</f>
        <v>9716.3541151358386</v>
      </c>
      <c r="CW438" s="15">
        <f ca="1">(BP438*DCF!M$28-DCF!M$5*MAX(BP438*DCF!M$28,0)-MAX(BP438-BO438,0)/Inputs!$B$17)*DCF!M$6</f>
        <v>10643.449308538329</v>
      </c>
      <c r="CX438" s="15">
        <f ca="1">(BQ438*DCF!C$46-DCF!C$5*MAX(BQ438*DCF!C$46,0)-MAX(BQ438-Inputs!$B$20,0)/Inputs!$B$24)*DCF!C$6</f>
        <v>-2418.5457647891412</v>
      </c>
      <c r="CY438" s="15">
        <f ca="1">(BR438*DCF!D$46-DCF!D$5*MAX(BR438*DCF!D$46,0)-MAX(BR438-BQ438,0)/Inputs!$B$24)*DCF!D$6</f>
        <v>-1926.238469153222</v>
      </c>
      <c r="CZ438" s="15">
        <f ca="1">(BS438*DCF!E$46-DCF!E$5*MAX(BS438*DCF!E$46,0)-MAX(BS438-BR438,0)/Inputs!$B$24)*DCF!E$6</f>
        <v>-1333.0368963094984</v>
      </c>
      <c r="DA438" s="15">
        <f ca="1">(BT438*DCF!F$46-DCF!F$5*MAX(BT438*DCF!F$46,0)-MAX(BT438-BS438,0)/Inputs!$B$24)*DCF!F$6</f>
        <v>-2790.7558923670972</v>
      </c>
      <c r="DB438" s="15">
        <f ca="1">(BU438*DCF!G$46-DCF!G$5*MAX(BU438*DCF!G$46,0)-MAX(BU438-BT438,0)/Inputs!$B$24)*DCF!G$6</f>
        <v>-1362.2654941450674</v>
      </c>
      <c r="DC438" s="15">
        <f ca="1">(BV438*DCF!H$46-DCF!H$5*MAX(BV438*DCF!H$46,0)-MAX(BV438-BU438,0)/Inputs!$B$24)*DCF!H$6</f>
        <v>-889.53910327004462</v>
      </c>
      <c r="DD438" s="15">
        <f ca="1">(BW438*DCF!I$46-DCF!I$5*MAX(BW438*DCF!I$46,0)-MAX(BW438-BV438,0)/Inputs!$B$24)*DCF!I$6</f>
        <v>-402.51977967227981</v>
      </c>
      <c r="DE438" s="15">
        <f ca="1">(BX438*DCF!J$46-DCF!J$5*MAX(BX438*DCF!J$46,0)-MAX(BX438-BW438,0)/Inputs!$B$24)*DCF!J$6</f>
        <v>-594.27629612113185</v>
      </c>
      <c r="DF438" s="15">
        <f ca="1">(BY438*DCF!K$46-DCF!K$5*MAX(BY438*DCF!K$46,0)-MAX(BY438-BX438,0)/Inputs!$B$24)*DCF!K$6</f>
        <v>-1148.3529701339899</v>
      </c>
      <c r="DG438" s="15">
        <f ca="1">(BZ438*DCF!L$46-DCF!L$5*MAX(BZ438*DCF!L$46,0)-MAX(BZ438-BY438,0)/Inputs!$B$24)*DCF!L$6</f>
        <v>1569.9074472588186</v>
      </c>
      <c r="DH438" s="15">
        <f ca="1">(CA438*DCF!M$46-DCF!M$5*MAX(CA438*DCF!M$46,0)-MAX(CA438-BZ438,0)/Inputs!$B$24)*DCF!M$6</f>
        <v>1083.5023885032315</v>
      </c>
      <c r="DI438" s="15">
        <f ca="1">SUM(CB438:CL438)+BE438*DCF!M$10*(1+Inputs!$B$30)*(1-Inputs!$B$33)*(1-Inputs!$B$30/Inputs!$B$31)/(Inputs!$B$29-Inputs!$B$30)*DCF!M$6</f>
        <v>112628.44249170933</v>
      </c>
      <c r="DJ438" s="15">
        <f ca="1">SUM(CM438:CW438)+BP438*DCF!M$28*(1+Inputs!$B$30)*(1-Inputs!$B$33)*(1-Inputs!$B$30/Inputs!$B$31)/(Inputs!$B$29-Inputs!$B$30)*DCF!M$6</f>
        <v>315285.75070459372</v>
      </c>
      <c r="DK438" s="15">
        <f ca="1">SUM(CX438:DH438)+CA438*DCF!M$46*(1+Inputs!$B$30)*(1-Inputs!$B$33)*(1-Inputs!$B$30/Inputs!$B$31)/(Inputs!$B$29-Inputs!$B$30)*DCF!M$6</f>
        <v>106066.81153273808</v>
      </c>
      <c r="DM438" s="15">
        <f ca="1">DI438+DJ438+DK438+Inputs!$B$34+Inputs!$B$36-Inputs!$B$35</f>
        <v>610832.00472904113</v>
      </c>
    </row>
    <row r="439" spans="1:117" x14ac:dyDescent="0.75">
      <c r="A439" s="11">
        <v>426</v>
      </c>
      <c r="C439" s="24">
        <f t="shared" ca="1" si="252"/>
        <v>-1.2719452110056277</v>
      </c>
      <c r="D439" s="24">
        <f t="shared" ca="1" si="252"/>
        <v>-0.77379298590768608</v>
      </c>
      <c r="E439" s="24">
        <f t="shared" ca="1" si="252"/>
        <v>7.6657690325655073E-2</v>
      </c>
      <c r="F439" s="24">
        <f t="shared" ca="1" si="252"/>
        <v>0.23487871896457826</v>
      </c>
      <c r="G439" s="24">
        <f t="shared" ca="1" si="252"/>
        <v>-0.30188821737200983</v>
      </c>
      <c r="H439" s="24">
        <f t="shared" ca="1" si="252"/>
        <v>-1.2429293750770274</v>
      </c>
      <c r="I439" s="24">
        <f t="shared" ca="1" si="252"/>
        <v>0.46290582491027149</v>
      </c>
      <c r="J439" s="24">
        <f t="shared" ca="1" si="252"/>
        <v>-0.15442770755728016</v>
      </c>
      <c r="K439" s="24">
        <f t="shared" ca="1" si="252"/>
        <v>0.16795334411095539</v>
      </c>
      <c r="L439" s="24">
        <f t="shared" ca="1" si="252"/>
        <v>-1.1826755216492479</v>
      </c>
      <c r="M439" s="24">
        <f t="shared" ca="1" si="252"/>
        <v>-1.3125738322842126</v>
      </c>
      <c r="N439" s="24">
        <f ca="1">SQRT(Inputs!$B$38)*C439+SQRT(1-Inputs!$B$38)*_xlfn.NORM.S.INV(RAND())</f>
        <v>0.45712172895673242</v>
      </c>
      <c r="O439" s="24">
        <f ca="1">SQRT(Inputs!$B$38)*D439+SQRT(1-Inputs!$B$38)*_xlfn.NORM.S.INV(RAND())</f>
        <v>-0.18005980364500526</v>
      </c>
      <c r="P439" s="24">
        <f ca="1">SQRT(Inputs!$B$38)*E439+SQRT(1-Inputs!$B$38)*_xlfn.NORM.S.INV(RAND())</f>
        <v>-3.4325261795802281E-2</v>
      </c>
      <c r="Q439" s="24">
        <f ca="1">SQRT(Inputs!$B$38)*F439+SQRT(1-Inputs!$B$38)*_xlfn.NORM.S.INV(RAND())</f>
        <v>1.0041868700539622</v>
      </c>
      <c r="R439" s="24">
        <f ca="1">SQRT(Inputs!$B$38)*G439+SQRT(1-Inputs!$B$38)*_xlfn.NORM.S.INV(RAND())</f>
        <v>-1.2116048726270152</v>
      </c>
      <c r="S439" s="24">
        <f ca="1">SQRT(Inputs!$B$38)*H439+SQRT(1-Inputs!$B$38)*_xlfn.NORM.S.INV(RAND())</f>
        <v>-5.912635729494975E-2</v>
      </c>
      <c r="T439" s="24">
        <f ca="1">SQRT(Inputs!$B$38)*I439+SQRT(1-Inputs!$B$38)*_xlfn.NORM.S.INV(RAND())</f>
        <v>0.39417029765770761</v>
      </c>
      <c r="U439" s="24">
        <f ca="1">SQRT(Inputs!$B$38)*J439+SQRT(1-Inputs!$B$38)*_xlfn.NORM.S.INV(RAND())</f>
        <v>-0.95078877477116053</v>
      </c>
      <c r="V439" s="24">
        <f ca="1">SQRT(Inputs!$B$38)*K439+SQRT(1-Inputs!$B$38)*_xlfn.NORM.S.INV(RAND())</f>
        <v>-0.86665968074608113</v>
      </c>
      <c r="W439" s="24">
        <f ca="1">SQRT(Inputs!$B$38)*L439+SQRT(1-Inputs!$B$38)*_xlfn.NORM.S.INV(RAND())</f>
        <v>0.35678843824086726</v>
      </c>
      <c r="X439" s="24">
        <f ca="1">SQRT(Inputs!$B$38)*M439+SQRT(1-Inputs!$B$38)*_xlfn.NORM.S.INV(RAND())</f>
        <v>-0.93008317649136452</v>
      </c>
      <c r="Y439" s="24">
        <f ca="1">SQRT(Inputs!$B$38)*C439+SQRT(1-Inputs!$B$38)*_xlfn.NORM.S.INV(RAND())</f>
        <v>-0.9092709837346401</v>
      </c>
      <c r="Z439" s="24">
        <f ca="1">SQRT(Inputs!$B$38)*D439+SQRT(1-Inputs!$B$38)*_xlfn.NORM.S.INV(RAND())</f>
        <v>-0.11635035307022068</v>
      </c>
      <c r="AA439" s="24">
        <f ca="1">SQRT(Inputs!$B$38)*E439+SQRT(1-Inputs!$B$38)*_xlfn.NORM.S.INV(RAND())</f>
        <v>-0.35682810714640201</v>
      </c>
      <c r="AB439" s="24">
        <f ca="1">SQRT(Inputs!$B$38)*F439+SQRT(1-Inputs!$B$38)*_xlfn.NORM.S.INV(RAND())</f>
        <v>1.0645456153609336</v>
      </c>
      <c r="AC439" s="24">
        <f ca="1">SQRT(Inputs!$B$38)*G439+SQRT(1-Inputs!$B$38)*_xlfn.NORM.S.INV(RAND())</f>
        <v>-0.96313095441182928</v>
      </c>
      <c r="AD439" s="24">
        <f ca="1">SQRT(Inputs!$B$38)*H439+SQRT(1-Inputs!$B$38)*_xlfn.NORM.S.INV(RAND())</f>
        <v>0.21168601642390417</v>
      </c>
      <c r="AE439" s="24">
        <f ca="1">SQRT(Inputs!$B$38)*I439+SQRT(1-Inputs!$B$38)*_xlfn.NORM.S.INV(RAND())</f>
        <v>0.32627116242380827</v>
      </c>
      <c r="AF439" s="24">
        <f ca="1">SQRT(Inputs!$B$38)*J439+SQRT(1-Inputs!$B$38)*_xlfn.NORM.S.INV(RAND())</f>
        <v>-4.3595896134776713E-2</v>
      </c>
      <c r="AG439" s="24">
        <f ca="1">SQRT(Inputs!$B$38)*K439+SQRT(1-Inputs!$B$38)*_xlfn.NORM.S.INV(RAND())</f>
        <v>0.70228610629194199</v>
      </c>
      <c r="AH439" s="24">
        <f ca="1">SQRT(Inputs!$B$38)*L439+SQRT(1-Inputs!$B$38)*_xlfn.NORM.S.INV(RAND())</f>
        <v>-1.9715747717766852</v>
      </c>
      <c r="AI439" s="24">
        <f ca="1">SQRT(Inputs!$B$38)*M439+SQRT(1-Inputs!$B$38)*_xlfn.NORM.S.INV(RAND())</f>
        <v>-0.78393247818530021</v>
      </c>
      <c r="AJ439" s="24">
        <f ca="1">SQRT(Inputs!$B$38)*C439+SQRT(1-Inputs!$B$38)*_xlfn.NORM.S.INV(RAND())</f>
        <v>-1.091706789196486</v>
      </c>
      <c r="AK439" s="24">
        <f ca="1">SQRT(Inputs!$B$38)*D439+SQRT(1-Inputs!$B$38)*_xlfn.NORM.S.INV(RAND())</f>
        <v>1.5199485022933501</v>
      </c>
      <c r="AL439" s="24">
        <f ca="1">SQRT(Inputs!$B$38)*E439+SQRT(1-Inputs!$B$38)*_xlfn.NORM.S.INV(RAND())</f>
        <v>-1.0602846342540502</v>
      </c>
      <c r="AM439" s="24">
        <f ca="1">SQRT(Inputs!$B$38)*F439+SQRT(1-Inputs!$B$38)*_xlfn.NORM.S.INV(RAND())</f>
        <v>1.8197002584561874</v>
      </c>
      <c r="AN439" s="24">
        <f ca="1">SQRT(Inputs!$B$38)*G439+SQRT(1-Inputs!$B$38)*_xlfn.NORM.S.INV(RAND())</f>
        <v>-0.8223109382670668</v>
      </c>
      <c r="AO439" s="24">
        <f ca="1">SQRT(Inputs!$B$38)*H439+SQRT(1-Inputs!$B$38)*_xlfn.NORM.S.INV(RAND())</f>
        <v>0.59641701812053616</v>
      </c>
      <c r="AP439" s="24">
        <f ca="1">SQRT(Inputs!$B$38)*I439+SQRT(1-Inputs!$B$38)*_xlfn.NORM.S.INV(RAND())</f>
        <v>-0.5306147846857131</v>
      </c>
      <c r="AQ439" s="24">
        <f ca="1">SQRT(Inputs!$B$38)*J439+SQRT(1-Inputs!$B$38)*_xlfn.NORM.S.INV(RAND())</f>
        <v>-1.8134073171103839</v>
      </c>
      <c r="AR439" s="24">
        <f ca="1">SQRT(Inputs!$B$38)*K439+SQRT(1-Inputs!$B$38)*_xlfn.NORM.S.INV(RAND())</f>
        <v>-0.84327709848562771</v>
      </c>
      <c r="AS439" s="24">
        <f ca="1">SQRT(Inputs!$B$38)*L439+SQRT(1-Inputs!$B$38)*_xlfn.NORM.S.INV(RAND())</f>
        <v>-0.45080233647347084</v>
      </c>
      <c r="AT439" s="24">
        <f ca="1">SQRT(Inputs!$B$38)*M439+SQRT(1-Inputs!$B$38)*_xlfn.NORM.S.INV(RAND())</f>
        <v>-2.0089120081988971</v>
      </c>
      <c r="AU439" s="15">
        <f ca="1">Inputs!$B$6*EXP($B$8-0.5*C$5^2+C$5*N439)</f>
        <v>5343.3502146002302</v>
      </c>
      <c r="AV439" s="15">
        <f t="shared" ca="1" si="219"/>
        <v>6334.1850640919647</v>
      </c>
      <c r="AW439" s="15">
        <f t="shared" ca="1" si="220"/>
        <v>7687.7408054250873</v>
      </c>
      <c r="AX439" s="15">
        <f t="shared" ca="1" si="221"/>
        <v>10640.536482200661</v>
      </c>
      <c r="AY439" s="15">
        <f t="shared" ca="1" si="222"/>
        <v>11288.025085515954</v>
      </c>
      <c r="AZ439" s="15">
        <f t="shared" ca="1" si="223"/>
        <v>13715.964141287952</v>
      </c>
      <c r="BA439" s="15">
        <f t="shared" ca="1" si="224"/>
        <v>17491.751464877387</v>
      </c>
      <c r="BB439" s="15">
        <f t="shared" ca="1" si="225"/>
        <v>19469.38696137517</v>
      </c>
      <c r="BC439" s="15">
        <f t="shared" ca="1" si="226"/>
        <v>21931.365949478059</v>
      </c>
      <c r="BD439" s="15">
        <f t="shared" ca="1" si="227"/>
        <v>27779.7504828413</v>
      </c>
      <c r="BE439" s="15">
        <f t="shared" ca="1" si="228"/>
        <v>31275.635034808289</v>
      </c>
      <c r="BF439" s="15">
        <f ca="1">Inputs!$B$13*EXP($B$9-0.5*C$6^2+C$6*Y439)</f>
        <v>11549.626280040489</v>
      </c>
      <c r="BG439" s="15">
        <f t="shared" ca="1" si="229"/>
        <v>13783.506141236392</v>
      </c>
      <c r="BH439" s="15">
        <f t="shared" ca="1" si="230"/>
        <v>15873.140803048702</v>
      </c>
      <c r="BI439" s="15">
        <f t="shared" ca="1" si="231"/>
        <v>22890.678959059438</v>
      </c>
      <c r="BJ439" s="15">
        <f t="shared" ca="1" si="232"/>
        <v>24424.884643199221</v>
      </c>
      <c r="BK439" s="15">
        <f t="shared" ca="1" si="233"/>
        <v>30853.410056636396</v>
      </c>
      <c r="BL439" s="15">
        <f t="shared" ca="1" si="234"/>
        <v>39536.526662349868</v>
      </c>
      <c r="BM439" s="15">
        <f t="shared" ca="1" si="235"/>
        <v>48336.433018357246</v>
      </c>
      <c r="BN439" s="15">
        <f t="shared" ca="1" si="236"/>
        <v>64667.386482917995</v>
      </c>
      <c r="BO439" s="15">
        <f t="shared" ca="1" si="237"/>
        <v>63270.39109085111</v>
      </c>
      <c r="BP439" s="15">
        <f t="shared" ca="1" si="238"/>
        <v>71255.740922484008</v>
      </c>
      <c r="BQ439" s="15">
        <f ca="1">Inputs!$B$20*EXP($B$10-0.5*C$7^2+C$7*AJ439)</f>
        <v>2912.3604625802886</v>
      </c>
      <c r="BR439" s="15">
        <f t="shared" ca="1" si="239"/>
        <v>6403.5382507729501</v>
      </c>
      <c r="BS439" s="15">
        <f t="shared" ca="1" si="240"/>
        <v>6466.9277664565989</v>
      </c>
      <c r="BT439" s="15">
        <f t="shared" ca="1" si="241"/>
        <v>14371.802795059242</v>
      </c>
      <c r="BU439" s="15">
        <f t="shared" ca="1" si="242"/>
        <v>16323.879383006264</v>
      </c>
      <c r="BV439" s="15">
        <f t="shared" ca="1" si="243"/>
        <v>25977.51227147497</v>
      </c>
      <c r="BW439" s="15">
        <f t="shared" ca="1" si="244"/>
        <v>32399.383164357925</v>
      </c>
      <c r="BX439" s="15">
        <f t="shared" ca="1" si="245"/>
        <v>31503.959717305705</v>
      </c>
      <c r="BY439" s="15">
        <f t="shared" ca="1" si="246"/>
        <v>37565.307909894829</v>
      </c>
      <c r="BZ439" s="15">
        <f t="shared" ca="1" si="247"/>
        <v>48517.320607459813</v>
      </c>
      <c r="CA439" s="15">
        <f t="shared" ca="1" si="248"/>
        <v>47691.675989892625</v>
      </c>
      <c r="CB439" s="15">
        <f ca="1">(AU439*DCF!C$10-DCF!C$5*MAX(AU439*DCF!C$10,0)-MAX(AU439-Inputs!$B$6,0)/Inputs!$B$10)*DCF!C$6</f>
        <v>1040.3569156970816</v>
      </c>
      <c r="CC439" s="15">
        <f ca="1">(AV439*DCF!D$10-DCF!D$5*MAX(AV439*DCF!D$10,0)-MAX(AV439-AU439,0)/Inputs!$B$10)*DCF!D$6</f>
        <v>1302.3255506188473</v>
      </c>
      <c r="CD439" s="15">
        <f ca="1">(AW439*DCF!E$10-DCF!E$5*MAX(AW439*DCF!E$10,0)-MAX(AW439-AV439,0)/Inputs!$B$10)*DCF!E$6</f>
        <v>1470.1001674768697</v>
      </c>
      <c r="CE439" s="15">
        <f ca="1">(AX439*DCF!F$10-DCF!F$5*MAX(AX439*DCF!F$10,0)-MAX(AX439-AW439,0)/Inputs!$B$10)*DCF!F$6</f>
        <v>1708.4085844735926</v>
      </c>
      <c r="CF439" s="15">
        <f ca="1">(AY439*DCF!G$10-DCF!G$5*MAX(AY439*DCF!G$10,0)-MAX(AY439-AX439,0)/Inputs!$B$10)*DCF!G$6</f>
        <v>2201.3244792350738</v>
      </c>
      <c r="CG439" s="15">
        <f ca="1">(AZ439*DCF!H$10-DCF!H$5*MAX(AZ439*DCF!H$10,0)-MAX(AZ439-AY439,0)/Inputs!$B$10)*DCF!H$6</f>
        <v>2231.8401703291529</v>
      </c>
      <c r="CH439" s="15">
        <f ca="1">(BA439*DCF!I$10-DCF!I$5*MAX(BA439*DCF!I$10,0)-MAX(BA439-AZ439,0)/Inputs!$B$10)*DCF!I$6</f>
        <v>2575.7434788967635</v>
      </c>
      <c r="CI439" s="15">
        <f ca="1">(BB439*DCF!J$10-DCF!J$5*MAX(BB439*DCF!J$10,0)-MAX(BB439-BA439,0)/Inputs!$B$10)*DCF!J$6</f>
        <v>3041.3139071875921</v>
      </c>
      <c r="CJ439" s="15">
        <f ca="1">(BC439*DCF!K$10-DCF!K$5*MAX(BC439*DCF!K$10,0)-MAX(BC439-BB439,0)/Inputs!$B$10)*DCF!K$6</f>
        <v>3185.9581179752581</v>
      </c>
      <c r="CK439" s="15">
        <f ca="1">(BD439*DCF!L$10-DCF!L$5*MAX(BD439*DCF!L$10,0)-MAX(BD439-BC439,0)/Inputs!$B$10)*DCF!L$6</f>
        <v>3433.4238178749315</v>
      </c>
      <c r="CL439" s="15">
        <f ca="1">(BE439*DCF!M$10-DCF!M$5*MAX(BE439*DCF!M$10,0)-MAX(BE439-BD439,0)/Inputs!$B$10)*DCF!M$6</f>
        <v>3995.7758609962516</v>
      </c>
      <c r="CM439" s="15">
        <f ca="1">(BF439*DCF!C$28-DCF!C$5*MAX(BF439*DCF!C$28,0)-MAX(BF439-Inputs!$B$13,0)/Inputs!$B$17)*DCF!C$6</f>
        <v>3487.3121643990125</v>
      </c>
      <c r="CN439" s="15">
        <f ca="1">(BG439*DCF!D$28-DCF!D$5*MAX(BG439*DCF!D$28,0)-MAX(BG439-BF439,0)/Inputs!$B$17)*DCF!D$6</f>
        <v>3582.9714618231446</v>
      </c>
      <c r="CO439" s="15">
        <f ca="1">(BH439*DCF!E$28-DCF!E$5*MAX(BH439*DCF!E$28,0)-MAX(BH439-BG439,0)/Inputs!$B$17)*DCF!E$6</f>
        <v>4083.7178911303181</v>
      </c>
      <c r="CP439" s="15">
        <f ca="1">(BI439*DCF!F$28-DCF!F$5*MAX(BI439*DCF!F$28,0)-MAX(BI439-BH439,0)/Inputs!$B$17)*DCF!F$6</f>
        <v>4936.5626352044783</v>
      </c>
      <c r="CQ439" s="15">
        <f ca="1">(BJ439*DCF!G$28-DCF!G$5*MAX(BJ439*DCF!G$28,0)-MAX(BJ439-BI439,0)/Inputs!$B$17)*DCF!G$6</f>
        <v>6079.1833917730828</v>
      </c>
      <c r="CR439" s="15">
        <f ca="1">(BK439*DCF!H$28-DCF!H$5*MAX(BK439*DCF!H$28,0)-MAX(BK439-BJ439,0)/Inputs!$B$17)*DCF!H$6</f>
        <v>6631.5762622945049</v>
      </c>
      <c r="CS439" s="15">
        <f ca="1">(BL439*DCF!I$28-DCF!I$5*MAX(BL439*DCF!I$28,0)-MAX(BL439-BK439,0)/Inputs!$B$17)*DCF!I$6</f>
        <v>8050.8408877518286</v>
      </c>
      <c r="CT439" s="15">
        <f ca="1">(BM439*DCF!J$28-DCF!J$5*MAX(BM439*DCF!J$28,0)-MAX(BM439-BL439,0)/Inputs!$B$17)*DCF!J$6</f>
        <v>9616.2415830421796</v>
      </c>
      <c r="CU439" s="15">
        <f ca="1">(BN439*DCF!K$28-DCF!K$5*MAX(BN439*DCF!K$28,0)-MAX(BN439-BM439,0)/Inputs!$B$17)*DCF!K$6</f>
        <v>11656.343474967014</v>
      </c>
      <c r="CV439" s="15">
        <f ca="1">(BO439*DCF!L$28-DCF!L$5*MAX(BO439*DCF!L$28,0)-MAX(BO439-BN439,0)/Inputs!$B$17)*DCF!L$6</f>
        <v>12623.771060132711</v>
      </c>
      <c r="CW439" s="15">
        <f ca="1">(BP439*DCF!M$28-DCF!M$5*MAX(BP439*DCF!M$28,0)-MAX(BP439-BO439,0)/Inputs!$B$17)*DCF!M$6</f>
        <v>12572.115452212678</v>
      </c>
      <c r="CX439" s="15">
        <f ca="1">(BQ439*DCF!C$46-DCF!C$5*MAX(BQ439*DCF!C$46,0)-MAX(BQ439-Inputs!$B$20,0)/Inputs!$B$24)*DCF!C$6</f>
        <v>-672.6005687252399</v>
      </c>
      <c r="CY439" s="15">
        <f ca="1">(BR439*DCF!D$46-DCF!D$5*MAX(BR439*DCF!D$46,0)-MAX(BR439-BQ439,0)/Inputs!$B$24)*DCF!D$6</f>
        <v>-2582.591229779599</v>
      </c>
      <c r="CZ439" s="15">
        <f ca="1">(BS439*DCF!E$46-DCF!E$5*MAX(BS439*DCF!E$46,0)-MAX(BS439-BR439,0)/Inputs!$B$24)*DCF!E$6</f>
        <v>-789.71187014623683</v>
      </c>
      <c r="DA439" s="15">
        <f ca="1">(BT439*DCF!F$46-DCF!F$5*MAX(BT439*DCF!F$46,0)-MAX(BT439-BS439,0)/Inputs!$B$24)*DCF!F$6</f>
        <v>-3925.0604350813264</v>
      </c>
      <c r="DB439" s="15">
        <f ca="1">(BU439*DCF!G$46-DCF!G$5*MAX(BU439*DCF!G$46,0)-MAX(BU439-BT439,0)/Inputs!$B$24)*DCF!G$6</f>
        <v>-1205.743046258038</v>
      </c>
      <c r="DC439" s="15">
        <f ca="1">(BV439*DCF!H$46-DCF!H$5*MAX(BV439*DCF!H$46,0)-MAX(BV439-BU439,0)/Inputs!$B$24)*DCF!H$6</f>
        <v>-2999.8072713015936</v>
      </c>
      <c r="DD439" s="15">
        <f ca="1">(BW439*DCF!I$46-DCF!I$5*MAX(BW439*DCF!I$46,0)-MAX(BW439-BV439,0)/Inputs!$B$24)*DCF!I$6</f>
        <v>-1095.1943884975612</v>
      </c>
      <c r="DE439" s="15">
        <f ca="1">(BX439*DCF!J$46-DCF!J$5*MAX(BX439*DCF!J$46,0)-MAX(BX439-BW439,0)/Inputs!$B$24)*DCF!J$6</f>
        <v>1321.5039656853648</v>
      </c>
      <c r="DF439" s="15">
        <f ca="1">(BY439*DCF!K$46-DCF!K$5*MAX(BY439*DCF!K$46,0)-MAX(BY439-BX439,0)/Inputs!$B$24)*DCF!K$6</f>
        <v>660.98677884320955</v>
      </c>
      <c r="DG439" s="15">
        <f ca="1">(BZ439*DCF!L$46-DCF!L$5*MAX(BZ439*DCF!L$46,0)-MAX(BZ439-BY439,0)/Inputs!$B$24)*DCF!L$6</f>
        <v>875.30133795177687</v>
      </c>
      <c r="DH439" s="15">
        <f ca="1">(CA439*DCF!M$46-DCF!M$5*MAX(CA439*DCF!M$46,0)-MAX(CA439-BZ439,0)/Inputs!$B$24)*DCF!M$6</f>
        <v>3738.8401825169512</v>
      </c>
      <c r="DI439" s="15">
        <f ca="1">SUM(CB439:CL439)+BE439*DCF!M$10*(1+Inputs!$B$30)*(1-Inputs!$B$33)*(1-Inputs!$B$30/Inputs!$B$31)/(Inputs!$B$29-Inputs!$B$30)*DCF!M$6</f>
        <v>113227.07693009067</v>
      </c>
      <c r="DJ439" s="15">
        <f ca="1">SUM(CM439:CW439)+BP439*DCF!M$28*(1+Inputs!$B$30)*(1-Inputs!$B$33)*(1-Inputs!$B$30/Inputs!$B$31)/(Inputs!$B$29-Inputs!$B$30)*DCF!M$6</f>
        <v>347728.19526059675</v>
      </c>
      <c r="DK439" s="15">
        <f ca="1">SUM(CX439:DH439)+CA439*DCF!M$46*(1+Inputs!$B$30)*(1-Inputs!$B$33)*(1-Inputs!$B$30/Inputs!$B$31)/(Inputs!$B$29-Inputs!$B$30)*DCF!M$6</f>
        <v>67062.903975761845</v>
      </c>
      <c r="DM439" s="15">
        <f ca="1">DI439+DJ439+DK439+Inputs!$B$34+Inputs!$B$36-Inputs!$B$35</f>
        <v>604869.17616644921</v>
      </c>
    </row>
    <row r="440" spans="1:117" x14ac:dyDescent="0.75">
      <c r="A440" s="11">
        <v>427</v>
      </c>
      <c r="C440" s="24">
        <f t="shared" ca="1" si="252"/>
        <v>1.0488483918023619</v>
      </c>
      <c r="D440" s="24">
        <f t="shared" ca="1" si="252"/>
        <v>-0.22989035850086911</v>
      </c>
      <c r="E440" s="24">
        <f t="shared" ca="1" si="252"/>
        <v>-1.1354855554887116</v>
      </c>
      <c r="F440" s="24">
        <f t="shared" ca="1" si="252"/>
        <v>5.1489920405551386E-2</v>
      </c>
      <c r="G440" s="24">
        <f t="shared" ca="1" si="252"/>
        <v>0.79817549793458198</v>
      </c>
      <c r="H440" s="24">
        <f t="shared" ca="1" si="252"/>
        <v>-1.1622454436487408</v>
      </c>
      <c r="I440" s="24">
        <f t="shared" ca="1" si="252"/>
        <v>0.14964292404248308</v>
      </c>
      <c r="J440" s="24">
        <f t="shared" ca="1" si="252"/>
        <v>-1.0141651254375723</v>
      </c>
      <c r="K440" s="24">
        <f t="shared" ca="1" si="252"/>
        <v>-1.3348463926800089</v>
      </c>
      <c r="L440" s="24">
        <f t="shared" ca="1" si="252"/>
        <v>-0.85151696168030144</v>
      </c>
      <c r="M440" s="24">
        <f t="shared" ca="1" si="252"/>
        <v>-0.89124703243647418</v>
      </c>
      <c r="N440" s="24">
        <f ca="1">SQRT(Inputs!$B$38)*C440+SQRT(1-Inputs!$B$38)*_xlfn.NORM.S.INV(RAND())</f>
        <v>-0.91904720579040555</v>
      </c>
      <c r="O440" s="24">
        <f ca="1">SQRT(Inputs!$B$38)*D440+SQRT(1-Inputs!$B$38)*_xlfn.NORM.S.INV(RAND())</f>
        <v>0.35736391405368773</v>
      </c>
      <c r="P440" s="24">
        <f ca="1">SQRT(Inputs!$B$38)*E440+SQRT(1-Inputs!$B$38)*_xlfn.NORM.S.INV(RAND())</f>
        <v>0.4876281324900813</v>
      </c>
      <c r="Q440" s="24">
        <f ca="1">SQRT(Inputs!$B$38)*F440+SQRT(1-Inputs!$B$38)*_xlfn.NORM.S.INV(RAND())</f>
        <v>-1.1693972308747416</v>
      </c>
      <c r="R440" s="24">
        <f ca="1">SQRT(Inputs!$B$38)*G440+SQRT(1-Inputs!$B$38)*_xlfn.NORM.S.INV(RAND())</f>
        <v>1.9107738611362977</v>
      </c>
      <c r="S440" s="24">
        <f ca="1">SQRT(Inputs!$B$38)*H440+SQRT(1-Inputs!$B$38)*_xlfn.NORM.S.INV(RAND())</f>
        <v>-0.70534454858330908</v>
      </c>
      <c r="T440" s="24">
        <f ca="1">SQRT(Inputs!$B$38)*I440+SQRT(1-Inputs!$B$38)*_xlfn.NORM.S.INV(RAND())</f>
        <v>-0.21845962025381843</v>
      </c>
      <c r="U440" s="24">
        <f ca="1">SQRT(Inputs!$B$38)*J440+SQRT(1-Inputs!$B$38)*_xlfn.NORM.S.INV(RAND())</f>
        <v>-1.5708180722492258</v>
      </c>
      <c r="V440" s="24">
        <f ca="1">SQRT(Inputs!$B$38)*K440+SQRT(1-Inputs!$B$38)*_xlfn.NORM.S.INV(RAND())</f>
        <v>-0.79339838028412812</v>
      </c>
      <c r="W440" s="24">
        <f ca="1">SQRT(Inputs!$B$38)*L440+SQRT(1-Inputs!$B$38)*_xlfn.NORM.S.INV(RAND())</f>
        <v>-2.09814424868609</v>
      </c>
      <c r="X440" s="24">
        <f ca="1">SQRT(Inputs!$B$38)*M440+SQRT(1-Inputs!$B$38)*_xlfn.NORM.S.INV(RAND())</f>
        <v>-0.35438252159966321</v>
      </c>
      <c r="Y440" s="24">
        <f ca="1">SQRT(Inputs!$B$38)*C440+SQRT(1-Inputs!$B$38)*_xlfn.NORM.S.INV(RAND())</f>
        <v>1.0655612558416037</v>
      </c>
      <c r="Z440" s="24">
        <f ca="1">SQRT(Inputs!$B$38)*D440+SQRT(1-Inputs!$B$38)*_xlfn.NORM.S.INV(RAND())</f>
        <v>0.67400962469649095</v>
      </c>
      <c r="AA440" s="24">
        <f ca="1">SQRT(Inputs!$B$38)*E440+SQRT(1-Inputs!$B$38)*_xlfn.NORM.S.INV(RAND())</f>
        <v>-4.3351901045046493E-2</v>
      </c>
      <c r="AB440" s="24">
        <f ca="1">SQRT(Inputs!$B$38)*F440+SQRT(1-Inputs!$B$38)*_xlfn.NORM.S.INV(RAND())</f>
        <v>2.0242382240773061E-2</v>
      </c>
      <c r="AC440" s="24">
        <f ca="1">SQRT(Inputs!$B$38)*G440+SQRT(1-Inputs!$B$38)*_xlfn.NORM.S.INV(RAND())</f>
        <v>0.40106849268779421</v>
      </c>
      <c r="AD440" s="24">
        <f ca="1">SQRT(Inputs!$B$38)*H440+SQRT(1-Inputs!$B$38)*_xlfn.NORM.S.INV(RAND())</f>
        <v>0.27986395776673956</v>
      </c>
      <c r="AE440" s="24">
        <f ca="1">SQRT(Inputs!$B$38)*I440+SQRT(1-Inputs!$B$38)*_xlfn.NORM.S.INV(RAND())</f>
        <v>-0.76334825424474118</v>
      </c>
      <c r="AF440" s="24">
        <f ca="1">SQRT(Inputs!$B$38)*J440+SQRT(1-Inputs!$B$38)*_xlfn.NORM.S.INV(RAND())</f>
        <v>-0.88233270750404158</v>
      </c>
      <c r="AG440" s="24">
        <f ca="1">SQRT(Inputs!$B$38)*K440+SQRT(1-Inputs!$B$38)*_xlfn.NORM.S.INV(RAND())</f>
        <v>-1.5898072459940229</v>
      </c>
      <c r="AH440" s="24">
        <f ca="1">SQRT(Inputs!$B$38)*L440+SQRT(1-Inputs!$B$38)*_xlfn.NORM.S.INV(RAND())</f>
        <v>-1.3896870035201925</v>
      </c>
      <c r="AI440" s="24">
        <f ca="1">SQRT(Inputs!$B$38)*M440+SQRT(1-Inputs!$B$38)*_xlfn.NORM.S.INV(RAND())</f>
        <v>-1.4886846699951677</v>
      </c>
      <c r="AJ440" s="24">
        <f ca="1">SQRT(Inputs!$B$38)*C440+SQRT(1-Inputs!$B$38)*_xlfn.NORM.S.INV(RAND())</f>
        <v>0.64648654870735456</v>
      </c>
      <c r="AK440" s="24">
        <f ca="1">SQRT(Inputs!$B$38)*D440+SQRT(1-Inputs!$B$38)*_xlfn.NORM.S.INV(RAND())</f>
        <v>-0.4313606570911801</v>
      </c>
      <c r="AL440" s="24">
        <f ca="1">SQRT(Inputs!$B$38)*E440+SQRT(1-Inputs!$B$38)*_xlfn.NORM.S.INV(RAND())</f>
        <v>-1.1988670365224265</v>
      </c>
      <c r="AM440" s="24">
        <f ca="1">SQRT(Inputs!$B$38)*F440+SQRT(1-Inputs!$B$38)*_xlfn.NORM.S.INV(RAND())</f>
        <v>-0.62576474510626334</v>
      </c>
      <c r="AN440" s="24">
        <f ca="1">SQRT(Inputs!$B$38)*G440+SQRT(1-Inputs!$B$38)*_xlfn.NORM.S.INV(RAND())</f>
        <v>1.1515143313075571E-3</v>
      </c>
      <c r="AO440" s="24">
        <f ca="1">SQRT(Inputs!$B$38)*H440+SQRT(1-Inputs!$B$38)*_xlfn.NORM.S.INV(RAND())</f>
        <v>-0.61510232956253019</v>
      </c>
      <c r="AP440" s="24">
        <f ca="1">SQRT(Inputs!$B$38)*I440+SQRT(1-Inputs!$B$38)*_xlfn.NORM.S.INV(RAND())</f>
        <v>-1.2946396920323304</v>
      </c>
      <c r="AQ440" s="24">
        <f ca="1">SQRT(Inputs!$B$38)*J440+SQRT(1-Inputs!$B$38)*_xlfn.NORM.S.INV(RAND())</f>
        <v>-0.25142199824236178</v>
      </c>
      <c r="AR440" s="24">
        <f ca="1">SQRT(Inputs!$B$38)*K440+SQRT(1-Inputs!$B$38)*_xlfn.NORM.S.INV(RAND())</f>
        <v>-1.1014040350683443</v>
      </c>
      <c r="AS440" s="24">
        <f ca="1">SQRT(Inputs!$B$38)*L440+SQRT(1-Inputs!$B$38)*_xlfn.NORM.S.INV(RAND())</f>
        <v>-0.85402918192606037</v>
      </c>
      <c r="AT440" s="24">
        <f ca="1">SQRT(Inputs!$B$38)*M440+SQRT(1-Inputs!$B$38)*_xlfn.NORM.S.INV(RAND())</f>
        <v>-0.3325869118469007</v>
      </c>
      <c r="AU440" s="15">
        <f ca="1">Inputs!$B$6*EXP($B$8-0.5*C$5^2+C$5*N440)</f>
        <v>4276.2999569065178</v>
      </c>
      <c r="AV440" s="15">
        <f t="shared" ca="1" si="219"/>
        <v>5486.0853719800716</v>
      </c>
      <c r="AW440" s="15">
        <f t="shared" ca="1" si="220"/>
        <v>7144.0684644670127</v>
      </c>
      <c r="AX440" s="15">
        <f t="shared" ca="1" si="221"/>
        <v>7536.6230977138275</v>
      </c>
      <c r="AY440" s="15">
        <f t="shared" ca="1" si="222"/>
        <v>11513.289106766295</v>
      </c>
      <c r="AZ440" s="15">
        <f t="shared" ca="1" si="223"/>
        <v>13028.753893123072</v>
      </c>
      <c r="BA440" s="15">
        <f t="shared" ca="1" si="224"/>
        <v>15583.46001583653</v>
      </c>
      <c r="BB440" s="15">
        <f t="shared" ca="1" si="225"/>
        <v>16300.625553547159</v>
      </c>
      <c r="BC440" s="15">
        <f t="shared" ca="1" si="226"/>
        <v>18492.216327622718</v>
      </c>
      <c r="BD440" s="15">
        <f t="shared" ca="1" si="227"/>
        <v>18617.851836691709</v>
      </c>
      <c r="BE440" s="15">
        <f t="shared" ca="1" si="228"/>
        <v>22089.180084505129</v>
      </c>
      <c r="BF440" s="15">
        <f ca="1">Inputs!$B$13*EXP($B$9-0.5*C$6^2+C$6*Y440)</f>
        <v>17084.284572635119</v>
      </c>
      <c r="BG440" s="15">
        <f t="shared" ca="1" si="229"/>
        <v>23513.856712527693</v>
      </c>
      <c r="BH440" s="15">
        <f t="shared" ca="1" si="230"/>
        <v>28523.776283801923</v>
      </c>
      <c r="BI440" s="15">
        <f t="shared" ca="1" si="231"/>
        <v>35026.354404799757</v>
      </c>
      <c r="BJ440" s="15">
        <f t="shared" ca="1" si="232"/>
        <v>45495.649097237299</v>
      </c>
      <c r="BK440" s="15">
        <f t="shared" ca="1" si="233"/>
        <v>58005.82713504295</v>
      </c>
      <c r="BL440" s="15">
        <f t="shared" ca="1" si="234"/>
        <v>64541.962921706945</v>
      </c>
      <c r="BM440" s="15">
        <f t="shared" ca="1" si="235"/>
        <v>71099.618201882608</v>
      </c>
      <c r="BN440" s="15">
        <f t="shared" ca="1" si="236"/>
        <v>72275.007534722434</v>
      </c>
      <c r="BO440" s="15">
        <f t="shared" ca="1" si="237"/>
        <v>75662.118979722145</v>
      </c>
      <c r="BP440" s="15">
        <f t="shared" ca="1" si="238"/>
        <v>78672.186384803266</v>
      </c>
      <c r="BQ440" s="15">
        <f ca="1">Inputs!$B$20*EXP($B$10-0.5*C$7^2+C$7*AJ440)</f>
        <v>5394.991341086934</v>
      </c>
      <c r="BR440" s="15">
        <f t="shared" ca="1" si="239"/>
        <v>6383.1454289533867</v>
      </c>
      <c r="BS440" s="15">
        <f t="shared" ca="1" si="240"/>
        <v>6194.7997140263851</v>
      </c>
      <c r="BT440" s="15">
        <f t="shared" ca="1" si="241"/>
        <v>7248.1978416374768</v>
      </c>
      <c r="BU440" s="15">
        <f t="shared" ca="1" si="242"/>
        <v>10047.931977046475</v>
      </c>
      <c r="BV440" s="15">
        <f t="shared" ca="1" si="243"/>
        <v>12170.506276668344</v>
      </c>
      <c r="BW440" s="15">
        <f t="shared" ca="1" si="244"/>
        <v>12912.790711229336</v>
      </c>
      <c r="BX440" s="15">
        <f t="shared" ca="1" si="245"/>
        <v>17172.853531788387</v>
      </c>
      <c r="BY440" s="15">
        <f t="shared" ca="1" si="246"/>
        <v>19490.194810047778</v>
      </c>
      <c r="BZ440" s="15">
        <f t="shared" ca="1" si="247"/>
        <v>23374.008912429119</v>
      </c>
      <c r="CA440" s="15">
        <f t="shared" ca="1" si="248"/>
        <v>30949.132914153073</v>
      </c>
      <c r="CB440" s="15">
        <f ca="1">(AU440*DCF!C$10-DCF!C$5*MAX(AU440*DCF!C$10,0)-MAX(AU440-Inputs!$B$6,0)/Inputs!$B$10)*DCF!C$6</f>
        <v>1047.9651742263534</v>
      </c>
      <c r="CC440" s="15">
        <f ca="1">(AV440*DCF!D$10-DCF!D$5*MAX(AV440*DCF!D$10,0)-MAX(AV440-AU440,0)/Inputs!$B$10)*DCF!D$6</f>
        <v>1042.221631279639</v>
      </c>
      <c r="CD440" s="15">
        <f ca="1">(AW440*DCF!E$10-DCF!E$5*MAX(AW440*DCF!E$10,0)-MAX(AW440-AV440,0)/Inputs!$B$10)*DCF!E$6</f>
        <v>1276.0052321578319</v>
      </c>
      <c r="CE440" s="15">
        <f ca="1">(AX440*DCF!F$10-DCF!F$5*MAX(AX440*DCF!F$10,0)-MAX(AX440-AW440,0)/Inputs!$B$10)*DCF!F$6</f>
        <v>1563.5519246332203</v>
      </c>
      <c r="CF440" s="15">
        <f ca="1">(AY440*DCF!G$10-DCF!G$5*MAX(AY440*DCF!G$10,0)-MAX(AY440-AX440,0)/Inputs!$B$10)*DCF!G$6</f>
        <v>1607.8124138843998</v>
      </c>
      <c r="CG440" s="15">
        <f ca="1">(AZ440*DCF!H$10-DCF!H$5*MAX(AZ440*DCF!H$10,0)-MAX(AZ440-AY440,0)/Inputs!$B$10)*DCF!H$6</f>
        <v>2260.443972523397</v>
      </c>
      <c r="CH440" s="15">
        <f ca="1">(BA440*DCF!I$10-DCF!I$5*MAX(BA440*DCF!I$10,0)-MAX(BA440-AZ440,0)/Inputs!$B$10)*DCF!I$6</f>
        <v>2427.4683456020271</v>
      </c>
      <c r="CI440" s="15">
        <f ca="1">(BB440*DCF!J$10-DCF!J$5*MAX(BB440*DCF!J$10,0)-MAX(BB440-BA440,0)/Inputs!$B$10)*DCF!J$6</f>
        <v>2688.5505484265677</v>
      </c>
      <c r="CJ440" s="15">
        <f ca="1">(BC440*DCF!K$10-DCF!K$5*MAX(BC440*DCF!K$10,0)-MAX(BC440-BB440,0)/Inputs!$B$10)*DCF!K$6</f>
        <v>2670.1604958159851</v>
      </c>
      <c r="CK440" s="15">
        <f ca="1">(BD440*DCF!L$10-DCF!L$5*MAX(BD440*DCF!L$10,0)-MAX(BD440-BC440,0)/Inputs!$B$10)*DCF!L$6</f>
        <v>2791.6793878978165</v>
      </c>
      <c r="CL440" s="15">
        <f ca="1">(BE440*DCF!M$10-DCF!M$5*MAX(BE440*DCF!M$10,0)-MAX(BE440-BD440,0)/Inputs!$B$10)*DCF!M$6</f>
        <v>2702.3817623856153</v>
      </c>
      <c r="CM440" s="15">
        <f ca="1">(BF440*DCF!C$28-DCF!C$5*MAX(BF440*DCF!C$28,0)-MAX(BF440-Inputs!$B$13,0)/Inputs!$B$17)*DCF!C$6</f>
        <v>3898.2415014897138</v>
      </c>
      <c r="CN440" s="15">
        <f ca="1">(BG440*DCF!D$28-DCF!D$5*MAX(BG440*DCF!D$28,0)-MAX(BG440-BF440,0)/Inputs!$B$17)*DCF!D$6</f>
        <v>5553.6505900729644</v>
      </c>
      <c r="CO440" s="15">
        <f ca="1">(BH440*DCF!E$28-DCF!E$5*MAX(BH440*DCF!E$28,0)-MAX(BH440-BG440,0)/Inputs!$B$17)*DCF!E$6</f>
        <v>7091.0551635358679</v>
      </c>
      <c r="CP440" s="15">
        <f ca="1">(BI440*DCF!F$28-DCF!F$5*MAX(BI440*DCF!F$28,0)-MAX(BI440-BH440,0)/Inputs!$B$17)*DCF!F$6</f>
        <v>8324.8354685033319</v>
      </c>
      <c r="CQ440" s="15">
        <f ca="1">(BJ440*DCF!G$28-DCF!G$5*MAX(BJ440*DCF!G$28,0)-MAX(BJ440-BI440,0)/Inputs!$B$17)*DCF!G$6</f>
        <v>10043.359389508478</v>
      </c>
      <c r="CR440" s="15">
        <f ca="1">(BK440*DCF!H$28-DCF!H$5*MAX(BK440*DCF!H$28,0)-MAX(BK440-BJ440,0)/Inputs!$B$17)*DCF!H$6</f>
        <v>12401.750425962349</v>
      </c>
      <c r="CS440" s="15">
        <f ca="1">(BL440*DCF!I$28-DCF!I$5*MAX(BL440*DCF!I$28,0)-MAX(BL440-BK440,0)/Inputs!$B$17)*DCF!I$6</f>
        <v>14239.102736112964</v>
      </c>
      <c r="CT440" s="15">
        <f ca="1">(BM440*DCF!J$28-DCF!J$5*MAX(BM440*DCF!J$28,0)-MAX(BM440-BL440,0)/Inputs!$B$17)*DCF!J$6</f>
        <v>14991.625773207041</v>
      </c>
      <c r="CU440" s="15">
        <f ca="1">(BN440*DCF!K$28-DCF!K$5*MAX(BN440*DCF!K$28,0)-MAX(BN440-BM440,0)/Inputs!$B$17)*DCF!K$6</f>
        <v>15119.300218929591</v>
      </c>
      <c r="CV440" s="15">
        <f ca="1">(BO440*DCF!L$28-DCF!L$5*MAX(BO440*DCF!L$28,0)-MAX(BO440-BN440,0)/Inputs!$B$17)*DCF!L$6</f>
        <v>14712.923566803016</v>
      </c>
      <c r="CW440" s="15">
        <f ca="1">(BP440*DCF!M$28-DCF!M$5*MAX(BP440*DCF!M$28,0)-MAX(BP440-BO440,0)/Inputs!$B$17)*DCF!M$6</f>
        <v>14487.580773554964</v>
      </c>
      <c r="CX440" s="15">
        <f ca="1">(BQ440*DCF!C$46-DCF!C$5*MAX(BQ440*DCF!C$46,0)-MAX(BQ440-Inputs!$B$20,0)/Inputs!$B$24)*DCF!C$6</f>
        <v>-2259.347349482864</v>
      </c>
      <c r="CY440" s="15">
        <f ca="1">(BR440*DCF!D$46-DCF!D$5*MAX(BR440*DCF!D$46,0)-MAX(BR440-BQ440,0)/Inputs!$B$24)*DCF!D$6</f>
        <v>-1511.0912147156612</v>
      </c>
      <c r="CZ440" s="15">
        <f ca="1">(BS440*DCF!E$46-DCF!E$5*MAX(BS440*DCF!E$46,0)-MAX(BS440-BR440,0)/Inputs!$B$24)*DCF!E$6</f>
        <v>-732.54585213914731</v>
      </c>
      <c r="DA440" s="15">
        <f ca="1">(BT440*DCF!F$46-DCF!F$5*MAX(BT440*DCF!F$46,0)-MAX(BT440-BS440,0)/Inputs!$B$24)*DCF!F$6</f>
        <v>-911.43515214884621</v>
      </c>
      <c r="DB440" s="15">
        <f ca="1">(BU440*DCF!G$46-DCF!G$5*MAX(BU440*DCF!G$46,0)-MAX(BU440-BT440,0)/Inputs!$B$24)*DCF!G$6</f>
        <v>-1279.7678265775883</v>
      </c>
      <c r="DC440" s="15">
        <f ca="1">(BV440*DCF!H$46-DCF!H$5*MAX(BV440*DCF!H$46,0)-MAX(BV440-BU440,0)/Inputs!$B$24)*DCF!H$6</f>
        <v>-659.57695837898962</v>
      </c>
      <c r="DD440" s="15">
        <f ca="1">(BW440*DCF!I$46-DCF!I$5*MAX(BW440*DCF!I$46,0)-MAX(BW440-BV440,0)/Inputs!$B$24)*DCF!I$6</f>
        <v>85.144760628411888</v>
      </c>
      <c r="DE440" s="15">
        <f ca="1">(BX440*DCF!J$46-DCF!J$5*MAX(BX440*DCF!J$46,0)-MAX(BX440-BW440,0)/Inputs!$B$24)*DCF!J$6</f>
        <v>-409.34535735581881</v>
      </c>
      <c r="DF440" s="15">
        <f ca="1">(BY440*DCF!K$46-DCF!K$5*MAX(BY440*DCF!K$46,0)-MAX(BY440-BX440,0)/Inputs!$B$24)*DCF!K$6</f>
        <v>545.65801897141716</v>
      </c>
      <c r="DG440" s="15">
        <f ca="1">(BZ440*DCF!L$46-DCF!L$5*MAX(BZ440*DCF!L$46,0)-MAX(BZ440-BY440,0)/Inputs!$B$24)*DCF!L$6</f>
        <v>736.81721860915673</v>
      </c>
      <c r="DH440" s="15">
        <f ca="1">(CA440*DCF!M$46-DCF!M$5*MAX(CA440*DCF!M$46,0)-MAX(CA440-BZ440,0)/Inputs!$B$24)*DCF!M$6</f>
        <v>842.66390110004943</v>
      </c>
      <c r="DI440" s="15">
        <f ca="1">SUM(CB440:CL440)+BE440*DCF!M$10*(1+Inputs!$B$30)*(1-Inputs!$B$33)*(1-Inputs!$B$30/Inputs!$B$31)/(Inputs!$B$29-Inputs!$B$30)*DCF!M$6</f>
        <v>83552.721163177717</v>
      </c>
      <c r="DJ440" s="15">
        <f ca="1">SUM(CM440:CW440)+BP440*DCF!M$28*(1+Inputs!$B$30)*(1-Inputs!$B$33)*(1-Inputs!$B$30/Inputs!$B$31)/(Inputs!$B$29-Inputs!$B$30)*DCF!M$6</f>
        <v>412791.07232884318</v>
      </c>
      <c r="DK440" s="15">
        <f ca="1">SUM(CX440:DH440)+CA440*DCF!M$46*(1+Inputs!$B$30)*(1-Inputs!$B$33)*(1-Inputs!$B$30/Inputs!$B$31)/(Inputs!$B$29-Inputs!$B$30)*DCF!M$6</f>
        <v>42298.199832955805</v>
      </c>
      <c r="DM440" s="15">
        <f ca="1">DI440+DJ440+DK440+Inputs!$B$34+Inputs!$B$36-Inputs!$B$35</f>
        <v>615492.99332497676</v>
      </c>
    </row>
    <row r="441" spans="1:117" x14ac:dyDescent="0.75">
      <c r="A441" s="11">
        <v>428</v>
      </c>
      <c r="C441" s="24">
        <f t="shared" ca="1" si="252"/>
        <v>-0.74825774969480985</v>
      </c>
      <c r="D441" s="24">
        <f t="shared" ca="1" si="252"/>
        <v>0.10200195332042387</v>
      </c>
      <c r="E441" s="24">
        <f t="shared" ca="1" si="252"/>
        <v>-0.31645913941338949</v>
      </c>
      <c r="F441" s="24">
        <f t="shared" ca="1" si="252"/>
        <v>0.93900505394767908</v>
      </c>
      <c r="G441" s="24">
        <f t="shared" ca="1" si="252"/>
        <v>-0.69195882896823036</v>
      </c>
      <c r="H441" s="24">
        <f t="shared" ca="1" si="252"/>
        <v>-0.11424846186039191</v>
      </c>
      <c r="I441" s="24">
        <f t="shared" ca="1" si="252"/>
        <v>-1.7847585726558894</v>
      </c>
      <c r="J441" s="24">
        <f t="shared" ca="1" si="252"/>
        <v>-1.1210767032241158</v>
      </c>
      <c r="K441" s="24">
        <f t="shared" ca="1" si="252"/>
        <v>-1.8736013048612776E-2</v>
      </c>
      <c r="L441" s="24">
        <f t="shared" ca="1" si="252"/>
        <v>0.79681638231302043</v>
      </c>
      <c r="M441" s="24">
        <f t="shared" ca="1" si="252"/>
        <v>0.36352735513835105</v>
      </c>
      <c r="N441" s="24">
        <f ca="1">SQRT(Inputs!$B$38)*C441+SQRT(1-Inputs!$B$38)*_xlfn.NORM.S.INV(RAND())</f>
        <v>-0.52403953647125501</v>
      </c>
      <c r="O441" s="24">
        <f ca="1">SQRT(Inputs!$B$38)*D441+SQRT(1-Inputs!$B$38)*_xlfn.NORM.S.INV(RAND())</f>
        <v>-1.4576110717822299</v>
      </c>
      <c r="P441" s="24">
        <f ca="1">SQRT(Inputs!$B$38)*E441+SQRT(1-Inputs!$B$38)*_xlfn.NORM.S.INV(RAND())</f>
        <v>-8.2474457075583679E-2</v>
      </c>
      <c r="Q441" s="24">
        <f ca="1">SQRT(Inputs!$B$38)*F441+SQRT(1-Inputs!$B$38)*_xlfn.NORM.S.INV(RAND())</f>
        <v>0.28910765530772531</v>
      </c>
      <c r="R441" s="24">
        <f ca="1">SQRT(Inputs!$B$38)*G441+SQRT(1-Inputs!$B$38)*_xlfn.NORM.S.INV(RAND())</f>
        <v>0.29729440080841518</v>
      </c>
      <c r="S441" s="24">
        <f ca="1">SQRT(Inputs!$B$38)*H441+SQRT(1-Inputs!$B$38)*_xlfn.NORM.S.INV(RAND())</f>
        <v>-2.0110355877744301</v>
      </c>
      <c r="T441" s="24">
        <f ca="1">SQRT(Inputs!$B$38)*I441+SQRT(1-Inputs!$B$38)*_xlfn.NORM.S.INV(RAND())</f>
        <v>-0.85530241562646858</v>
      </c>
      <c r="U441" s="24">
        <f ca="1">SQRT(Inputs!$B$38)*J441+SQRT(1-Inputs!$B$38)*_xlfn.NORM.S.INV(RAND())</f>
        <v>-0.66298980365644644</v>
      </c>
      <c r="V441" s="24">
        <f ca="1">SQRT(Inputs!$B$38)*K441+SQRT(1-Inputs!$B$38)*_xlfn.NORM.S.INV(RAND())</f>
        <v>-0.90401458004144208</v>
      </c>
      <c r="W441" s="24">
        <f ca="1">SQRT(Inputs!$B$38)*L441+SQRT(1-Inputs!$B$38)*_xlfn.NORM.S.INV(RAND())</f>
        <v>1.1586610291029122</v>
      </c>
      <c r="X441" s="24">
        <f ca="1">SQRT(Inputs!$B$38)*M441+SQRT(1-Inputs!$B$38)*_xlfn.NORM.S.INV(RAND())</f>
        <v>-0.93382664089775158</v>
      </c>
      <c r="Y441" s="24">
        <f ca="1">SQRT(Inputs!$B$38)*C441+SQRT(1-Inputs!$B$38)*_xlfn.NORM.S.INV(RAND())</f>
        <v>-2.880492017638131E-2</v>
      </c>
      <c r="Z441" s="24">
        <f ca="1">SQRT(Inputs!$B$38)*D441+SQRT(1-Inputs!$B$38)*_xlfn.NORM.S.INV(RAND())</f>
        <v>1.689324787947539</v>
      </c>
      <c r="AA441" s="24">
        <f ca="1">SQRT(Inputs!$B$38)*E441+SQRT(1-Inputs!$B$38)*_xlfn.NORM.S.INV(RAND())</f>
        <v>1.7184102477411871</v>
      </c>
      <c r="AB441" s="24">
        <f ca="1">SQRT(Inputs!$B$38)*F441+SQRT(1-Inputs!$B$38)*_xlfn.NORM.S.INV(RAND())</f>
        <v>-0.25352754919646159</v>
      </c>
      <c r="AC441" s="24">
        <f ca="1">SQRT(Inputs!$B$38)*G441+SQRT(1-Inputs!$B$38)*_xlfn.NORM.S.INV(RAND())</f>
        <v>-0.73531258864131122</v>
      </c>
      <c r="AD441" s="24">
        <f ca="1">SQRT(Inputs!$B$38)*H441+SQRT(1-Inputs!$B$38)*_xlfn.NORM.S.INV(RAND())</f>
        <v>0.2937795902115316</v>
      </c>
      <c r="AE441" s="24">
        <f ca="1">SQRT(Inputs!$B$38)*I441+SQRT(1-Inputs!$B$38)*_xlfn.NORM.S.INV(RAND())</f>
        <v>-0.61680282204389492</v>
      </c>
      <c r="AF441" s="24">
        <f ca="1">SQRT(Inputs!$B$38)*J441+SQRT(1-Inputs!$B$38)*_xlfn.NORM.S.INV(RAND())</f>
        <v>-0.76528696811872876</v>
      </c>
      <c r="AG441" s="24">
        <f ca="1">SQRT(Inputs!$B$38)*K441+SQRT(1-Inputs!$B$38)*_xlfn.NORM.S.INV(RAND())</f>
        <v>0.91741214872961152</v>
      </c>
      <c r="AH441" s="24">
        <f ca="1">SQRT(Inputs!$B$38)*L441+SQRT(1-Inputs!$B$38)*_xlfn.NORM.S.INV(RAND())</f>
        <v>0.4310464851645423</v>
      </c>
      <c r="AI441" s="24">
        <f ca="1">SQRT(Inputs!$B$38)*M441+SQRT(1-Inputs!$B$38)*_xlfn.NORM.S.INV(RAND())</f>
        <v>0.15630427879804853</v>
      </c>
      <c r="AJ441" s="24">
        <f ca="1">SQRT(Inputs!$B$38)*C441+SQRT(1-Inputs!$B$38)*_xlfn.NORM.S.INV(RAND())</f>
        <v>-0.9628430278331499</v>
      </c>
      <c r="AK441" s="24">
        <f ca="1">SQRT(Inputs!$B$38)*D441+SQRT(1-Inputs!$B$38)*_xlfn.NORM.S.INV(RAND())</f>
        <v>-0.44764495139609523</v>
      </c>
      <c r="AL441" s="24">
        <f ca="1">SQRT(Inputs!$B$38)*E441+SQRT(1-Inputs!$B$38)*_xlfn.NORM.S.INV(RAND())</f>
        <v>0.80339438276149311</v>
      </c>
      <c r="AM441" s="24">
        <f ca="1">SQRT(Inputs!$B$38)*F441+SQRT(1-Inputs!$B$38)*_xlfn.NORM.S.INV(RAND())</f>
        <v>0.77168813985324214</v>
      </c>
      <c r="AN441" s="24">
        <f ca="1">SQRT(Inputs!$B$38)*G441+SQRT(1-Inputs!$B$38)*_xlfn.NORM.S.INV(RAND())</f>
        <v>-0.28359575366492906</v>
      </c>
      <c r="AO441" s="24">
        <f ca="1">SQRT(Inputs!$B$38)*H441+SQRT(1-Inputs!$B$38)*_xlfn.NORM.S.INV(RAND())</f>
        <v>0.11635527552527432</v>
      </c>
      <c r="AP441" s="24">
        <f ca="1">SQRT(Inputs!$B$38)*I441+SQRT(1-Inputs!$B$38)*_xlfn.NORM.S.INV(RAND())</f>
        <v>-0.55825988220006262</v>
      </c>
      <c r="AQ441" s="24">
        <f ca="1">SQRT(Inputs!$B$38)*J441+SQRT(1-Inputs!$B$38)*_xlfn.NORM.S.INV(RAND())</f>
        <v>1.0459864522036022</v>
      </c>
      <c r="AR441" s="24">
        <f ca="1">SQRT(Inputs!$B$38)*K441+SQRT(1-Inputs!$B$38)*_xlfn.NORM.S.INV(RAND())</f>
        <v>0.13183045186734035</v>
      </c>
      <c r="AS441" s="24">
        <f ca="1">SQRT(Inputs!$B$38)*L441+SQRT(1-Inputs!$B$38)*_xlfn.NORM.S.INV(RAND())</f>
        <v>-4.5345296392868772E-2</v>
      </c>
      <c r="AT441" s="24">
        <f ca="1">SQRT(Inputs!$B$38)*M441+SQRT(1-Inputs!$B$38)*_xlfn.NORM.S.INV(RAND())</f>
        <v>0.95512183692901731</v>
      </c>
      <c r="AU441" s="15">
        <f ca="1">Inputs!$B$6*EXP($B$8-0.5*C$5^2+C$5*N441)</f>
        <v>4558.6623940379422</v>
      </c>
      <c r="AV441" s="15">
        <f t="shared" ca="1" si="219"/>
        <v>4478.5379822358846</v>
      </c>
      <c r="AW441" s="15">
        <f t="shared" ca="1" si="220"/>
        <v>5400.3729829036429</v>
      </c>
      <c r="AX441" s="15">
        <f t="shared" ca="1" si="221"/>
        <v>6835.8105521444122</v>
      </c>
      <c r="AY441" s="15">
        <f t="shared" ca="1" si="222"/>
        <v>8649.2086273905279</v>
      </c>
      <c r="AZ441" s="15">
        <f t="shared" ca="1" si="223"/>
        <v>8476.882031940424</v>
      </c>
      <c r="BA441" s="15">
        <f t="shared" ca="1" si="224"/>
        <v>9485.2908504834977</v>
      </c>
      <c r="BB441" s="15">
        <f t="shared" ca="1" si="225"/>
        <v>10866.565105062566</v>
      </c>
      <c r="BC441" s="15">
        <f t="shared" ca="1" si="226"/>
        <v>12196.625363704119</v>
      </c>
      <c r="BD441" s="15">
        <f t="shared" ca="1" si="227"/>
        <v>16652.340626782327</v>
      </c>
      <c r="BE441" s="15">
        <f t="shared" ca="1" si="228"/>
        <v>18741.528452328126</v>
      </c>
      <c r="BF441" s="15">
        <f ca="1">Inputs!$B$13*EXP($B$9-0.5*C$6^2+C$6*Y441)</f>
        <v>13752.263699965812</v>
      </c>
      <c r="BG441" s="15">
        <f t="shared" ca="1" si="229"/>
        <v>22733.422013612839</v>
      </c>
      <c r="BH441" s="15">
        <f t="shared" ca="1" si="230"/>
        <v>36935.958452363418</v>
      </c>
      <c r="BI441" s="15">
        <f t="shared" ca="1" si="231"/>
        <v>43484.728266793223</v>
      </c>
      <c r="BJ441" s="15">
        <f t="shared" ca="1" si="232"/>
        <v>47948.210549923715</v>
      </c>
      <c r="BK441" s="15">
        <f t="shared" ca="1" si="233"/>
        <v>61248.70938543549</v>
      </c>
      <c r="BL441" s="15">
        <f t="shared" ca="1" si="234"/>
        <v>69456.868795522518</v>
      </c>
      <c r="BM441" s="15">
        <f t="shared" ca="1" si="235"/>
        <v>77634.556437653038</v>
      </c>
      <c r="BN441" s="15">
        <f t="shared" ca="1" si="236"/>
        <v>106576.58951996944</v>
      </c>
      <c r="BO441" s="15">
        <f t="shared" ca="1" si="237"/>
        <v>137869.22585427176</v>
      </c>
      <c r="BP441" s="15">
        <f t="shared" ca="1" si="238"/>
        <v>172722.96333168208</v>
      </c>
      <c r="BQ441" s="15">
        <f ca="1">Inputs!$B$20*EXP($B$10-0.5*C$7^2+C$7*AJ441)</f>
        <v>3048.5609304771097</v>
      </c>
      <c r="BR441" s="15">
        <f t="shared" ca="1" si="239"/>
        <v>3588.3341972885969</v>
      </c>
      <c r="BS441" s="15">
        <f t="shared" ca="1" si="240"/>
        <v>6189.1179566021574</v>
      </c>
      <c r="BT441" s="15">
        <f t="shared" ca="1" si="241"/>
        <v>10448.226058112374</v>
      </c>
      <c r="BU441" s="15">
        <f t="shared" ca="1" si="242"/>
        <v>13519.673590964003</v>
      </c>
      <c r="BV441" s="15">
        <f t="shared" ca="1" si="243"/>
        <v>19309.378958078734</v>
      </c>
      <c r="BW441" s="15">
        <f t="shared" ca="1" si="244"/>
        <v>23942.329560573955</v>
      </c>
      <c r="BX441" s="15">
        <f t="shared" ca="1" si="245"/>
        <v>41299.745563177647</v>
      </c>
      <c r="BY441" s="15">
        <f t="shared" ca="1" si="246"/>
        <v>59346.090062225703</v>
      </c>
      <c r="BZ441" s="15">
        <f t="shared" ca="1" si="247"/>
        <v>82579.614646540285</v>
      </c>
      <c r="CA441" s="15">
        <f t="shared" ca="1" si="248"/>
        <v>137456.84642617917</v>
      </c>
      <c r="CB441" s="15">
        <f ca="1">(AU441*DCF!C$10-DCF!C$5*MAX(AU441*DCF!C$10,0)-MAX(AU441-Inputs!$B$6,0)/Inputs!$B$10)*DCF!C$6</f>
        <v>1045.9518797210933</v>
      </c>
      <c r="CC441" s="15">
        <f ca="1">(AV441*DCF!D$10-DCF!D$5*MAX(AV441*DCF!D$10,0)-MAX(AV441-AU441,0)/Inputs!$B$10)*DCF!D$6</f>
        <v>1091.6132920711093</v>
      </c>
      <c r="CD441" s="15">
        <f ca="1">(AW441*DCF!E$10-DCF!E$5*MAX(AW441*DCF!E$10,0)-MAX(AW441-AV441,0)/Inputs!$B$10)*DCF!E$6</f>
        <v>1039.2247381657478</v>
      </c>
      <c r="CE441" s="15">
        <f ca="1">(AX441*DCF!F$10-DCF!F$5*MAX(AX441*DCF!F$10,0)-MAX(AX441-AW441,0)/Inputs!$B$10)*DCF!F$6</f>
        <v>1193.5675799286746</v>
      </c>
      <c r="CF441" s="15">
        <f ca="1">(AY441*DCF!G$10-DCF!G$5*MAX(AY441*DCF!G$10,0)-MAX(AY441-AX441,0)/Inputs!$B$10)*DCF!G$6</f>
        <v>1433.5151870013772</v>
      </c>
      <c r="CG441" s="15">
        <f ca="1">(AZ441*DCF!H$10-DCF!H$5*MAX(AZ441*DCF!H$10,0)-MAX(AZ441-AY441,0)/Inputs!$B$10)*DCF!H$6</f>
        <v>1645.7927268156272</v>
      </c>
      <c r="CH441" s="15">
        <f ca="1">(BA441*DCF!I$10-DCF!I$5*MAX(BA441*DCF!I$10,0)-MAX(BA441-AZ441,0)/Inputs!$B$10)*DCF!I$6</f>
        <v>1567.2022362251284</v>
      </c>
      <c r="CI441" s="15">
        <f ca="1">(BB441*DCF!J$10-DCF!J$5*MAX(BB441*DCF!J$10,0)-MAX(BB441-BA441,0)/Inputs!$B$10)*DCF!J$6</f>
        <v>1655.4184342756121</v>
      </c>
      <c r="CJ441" s="15">
        <f ca="1">(BC441*DCF!K$10-DCF!K$5*MAX(BC441*DCF!K$10,0)-MAX(BC441-BB441,0)/Inputs!$B$10)*DCF!K$6</f>
        <v>1777.2726156540957</v>
      </c>
      <c r="CK441" s="15">
        <f ca="1">(BD441*DCF!L$10-DCF!L$5*MAX(BD441*DCF!L$10,0)-MAX(BD441-BC441,0)/Inputs!$B$10)*DCF!L$6</f>
        <v>1935.2934990478848</v>
      </c>
      <c r="CL441" s="15">
        <f ca="1">(BE441*DCF!M$10-DCF!M$5*MAX(BE441*DCF!M$10,0)-MAX(BE441-BD441,0)/Inputs!$B$10)*DCF!M$6</f>
        <v>2395.096259885348</v>
      </c>
      <c r="CM441" s="15">
        <f ca="1">(BF441*DCF!C$28-DCF!C$5*MAX(BF441*DCF!C$28,0)-MAX(BF441-Inputs!$B$13,0)/Inputs!$B$17)*DCF!C$6</f>
        <v>3650.850414995648</v>
      </c>
      <c r="CN441" s="15">
        <f ca="1">(BG441*DCF!D$28-DCF!D$5*MAX(BG441*DCF!D$28,0)-MAX(BG441-BF441,0)/Inputs!$B$17)*DCF!D$6</f>
        <v>4779.4242513182353</v>
      </c>
      <c r="CO441" s="15">
        <f ca="1">(BH441*DCF!E$28-DCF!E$5*MAX(BH441*DCF!E$28,0)-MAX(BH441-BG441,0)/Inputs!$B$17)*DCF!E$6</f>
        <v>7661.7966945087028</v>
      </c>
      <c r="CP441" s="15">
        <f ca="1">(BI441*DCF!F$28-DCF!F$5*MAX(BI441*DCF!F$28,0)-MAX(BI441-BH441,0)/Inputs!$B$17)*DCF!F$6</f>
        <v>10612.651243267166</v>
      </c>
      <c r="CQ441" s="15">
        <f ca="1">(BJ441*DCF!G$28-DCF!G$5*MAX(BJ441*DCF!G$28,0)-MAX(BJ441-BI441,0)/Inputs!$B$17)*DCF!G$6</f>
        <v>11689.813383001314</v>
      </c>
      <c r="CR441" s="15">
        <f ca="1">(BK441*DCF!H$28-DCF!H$5*MAX(BK441*DCF!H$28,0)-MAX(BK441-BJ441,0)/Inputs!$B$17)*DCF!H$6</f>
        <v>13080.957311567179</v>
      </c>
      <c r="CS441" s="15">
        <f ca="1">(BL441*DCF!I$28-DCF!I$5*MAX(BL441*DCF!I$28,0)-MAX(BL441-BK441,0)/Inputs!$B$17)*DCF!I$6</f>
        <v>15154.871129820873</v>
      </c>
      <c r="CT441" s="15">
        <f ca="1">(BM441*DCF!J$28-DCF!J$5*MAX(BM441*DCF!J$28,0)-MAX(BM441-BL441,0)/Inputs!$B$17)*DCF!J$6</f>
        <v>16234.656449566139</v>
      </c>
      <c r="CU441" s="15">
        <f ca="1">(BN441*DCF!K$28-DCF!K$5*MAX(BN441*DCF!K$28,0)-MAX(BN441-BM441,0)/Inputs!$B$17)*DCF!K$6</f>
        <v>18962.175190404017</v>
      </c>
      <c r="CV441" s="15">
        <f ca="1">(BO441*DCF!L$28-DCF!L$5*MAX(BO441*DCF!L$28,0)-MAX(BO441-BN441,0)/Inputs!$B$17)*DCF!L$6</f>
        <v>23966.990434300642</v>
      </c>
      <c r="CW441" s="15">
        <f ca="1">(BP441*DCF!M$28-DCF!M$5*MAX(BP441*DCF!M$28,0)-MAX(BP441-BO441,0)/Inputs!$B$17)*DCF!M$6</f>
        <v>28854.730578798317</v>
      </c>
      <c r="CX441" s="15">
        <f ca="1">(BQ441*DCF!C$46-DCF!C$5*MAX(BQ441*DCF!C$46,0)-MAX(BQ441-Inputs!$B$20,0)/Inputs!$B$24)*DCF!C$6</f>
        <v>-704.05564214251956</v>
      </c>
      <c r="CY441" s="15">
        <f ca="1">(BR441*DCF!D$46-DCF!D$5*MAX(BR441*DCF!D$46,0)-MAX(BR441-BQ441,0)/Inputs!$B$24)*DCF!D$6</f>
        <v>-842.76173886550191</v>
      </c>
      <c r="CZ441" s="15">
        <f ca="1">(BS441*DCF!E$46-DCF!E$5*MAX(BS441*DCF!E$46,0)-MAX(BS441-BR441,0)/Inputs!$B$24)*DCF!E$6</f>
        <v>-1757.0313339080283</v>
      </c>
      <c r="DA441" s="15">
        <f ca="1">(BT441*DCF!F$46-DCF!F$5*MAX(BT441*DCF!F$46,0)-MAX(BT441-BS441,0)/Inputs!$B$24)*DCF!F$6</f>
        <v>-2311.7817807137649</v>
      </c>
      <c r="DB441" s="15">
        <f ca="1">(BU441*DCF!G$46-DCF!G$5*MAX(BU441*DCF!G$46,0)-MAX(BU441-BT441,0)/Inputs!$B$24)*DCF!G$6</f>
        <v>-1487.9493736443521</v>
      </c>
      <c r="DC441" s="15">
        <f ca="1">(BV441*DCF!H$46-DCF!H$5*MAX(BV441*DCF!H$46,0)-MAX(BV441-BU441,0)/Inputs!$B$24)*DCF!H$6</f>
        <v>-1799.1154687175604</v>
      </c>
      <c r="DD441" s="15">
        <f ca="1">(BW441*DCF!I$46-DCF!I$5*MAX(BW441*DCF!I$46,0)-MAX(BW441-BV441,0)/Inputs!$B$24)*DCF!I$6</f>
        <v>-776.98350917990138</v>
      </c>
      <c r="DE441" s="15">
        <f ca="1">(BX441*DCF!J$46-DCF!J$5*MAX(BX441*DCF!J$46,0)-MAX(BX441-BW441,0)/Inputs!$B$24)*DCF!J$6</f>
        <v>-2870.4930585156694</v>
      </c>
      <c r="DF441" s="15">
        <f ca="1">(BY441*DCF!K$46-DCF!K$5*MAX(BY441*DCF!K$46,0)-MAX(BY441-BX441,0)/Inputs!$B$24)*DCF!K$6</f>
        <v>-1030.8271540894336</v>
      </c>
      <c r="DG441" s="15">
        <f ca="1">(BZ441*DCF!L$46-DCF!L$5*MAX(BZ441*DCF!L$46,0)-MAX(BZ441-BY441,0)/Inputs!$B$24)*DCF!L$6</f>
        <v>450.52333758819185</v>
      </c>
      <c r="DH441" s="15">
        <f ca="1">(CA441*DCF!M$46-DCF!M$5*MAX(CA441*DCF!M$46,0)-MAX(CA441-BZ441,0)/Inputs!$B$24)*DCF!M$6</f>
        <v>-696.34829597527062</v>
      </c>
      <c r="DI441" s="15">
        <f ca="1">SUM(CB441:CL441)+BE441*DCF!M$10*(1+Inputs!$B$30)*(1-Inputs!$B$33)*(1-Inputs!$B$30/Inputs!$B$31)/(Inputs!$B$29-Inputs!$B$30)*DCF!M$6</f>
        <v>68937.869962677971</v>
      </c>
      <c r="DJ441" s="15">
        <f ca="1">SUM(CM441:CW441)+BP441*DCF!M$28*(1+Inputs!$B$30)*(1-Inputs!$B$33)*(1-Inputs!$B$30/Inputs!$B$31)/(Inputs!$B$29-Inputs!$B$30)*DCF!M$6</f>
        <v>795569.30505062547</v>
      </c>
      <c r="DK441" s="15">
        <f ca="1">SUM(CX441:DH441)+CA441*DCF!M$46*(1+Inputs!$B$30)*(1-Inputs!$B$33)*(1-Inputs!$B$30/Inputs!$B$31)/(Inputs!$B$29-Inputs!$B$30)*DCF!M$6</f>
        <v>198697.74336110047</v>
      </c>
      <c r="DM441" s="15">
        <f ca="1">DI441+DJ441+DK441+Inputs!$B$34+Inputs!$B$36-Inputs!$B$35</f>
        <v>1140055.9183744038</v>
      </c>
    </row>
    <row r="442" spans="1:117" x14ac:dyDescent="0.75">
      <c r="A442" s="11">
        <v>429</v>
      </c>
      <c r="C442" s="24">
        <f t="shared" ca="1" si="252"/>
        <v>0.45912256687749536</v>
      </c>
      <c r="D442" s="24">
        <f t="shared" ca="1" si="252"/>
        <v>-0.25521372418884786</v>
      </c>
      <c r="E442" s="24">
        <f t="shared" ca="1" si="252"/>
        <v>1.3157911237453448</v>
      </c>
      <c r="F442" s="24">
        <f t="shared" ca="1" si="252"/>
        <v>1.6066913340207285</v>
      </c>
      <c r="G442" s="24">
        <f t="shared" ca="1" si="252"/>
        <v>-2.8141118453468201</v>
      </c>
      <c r="H442" s="24">
        <f t="shared" ca="1" si="252"/>
        <v>-1.7713034802048599</v>
      </c>
      <c r="I442" s="24">
        <f t="shared" ca="1" si="252"/>
        <v>-1.2602898039557919</v>
      </c>
      <c r="J442" s="24">
        <f t="shared" ca="1" si="252"/>
        <v>-2.3210291661259936</v>
      </c>
      <c r="K442" s="24">
        <f t="shared" ca="1" si="252"/>
        <v>-0.62048760721932972</v>
      </c>
      <c r="L442" s="24">
        <f t="shared" ca="1" si="252"/>
        <v>1.4570336302524358</v>
      </c>
      <c r="M442" s="24">
        <f t="shared" ca="1" si="252"/>
        <v>-1.05967362277008</v>
      </c>
      <c r="N442" s="24">
        <f ca="1">SQRT(Inputs!$B$38)*C442+SQRT(1-Inputs!$B$38)*_xlfn.NORM.S.INV(RAND())</f>
        <v>-0.65284546421418299</v>
      </c>
      <c r="O442" s="24">
        <f ca="1">SQRT(Inputs!$B$38)*D442+SQRT(1-Inputs!$B$38)*_xlfn.NORM.S.INV(RAND())</f>
        <v>-0.59511391169929029</v>
      </c>
      <c r="P442" s="24">
        <f ca="1">SQRT(Inputs!$B$38)*E442+SQRT(1-Inputs!$B$38)*_xlfn.NORM.S.INV(RAND())</f>
        <v>-0.52526779358676201</v>
      </c>
      <c r="Q442" s="24">
        <f ca="1">SQRT(Inputs!$B$38)*F442+SQRT(1-Inputs!$B$38)*_xlfn.NORM.S.INV(RAND())</f>
        <v>0.74786922416936297</v>
      </c>
      <c r="R442" s="24">
        <f ca="1">SQRT(Inputs!$B$38)*G442+SQRT(1-Inputs!$B$38)*_xlfn.NORM.S.INV(RAND())</f>
        <v>-2.2089220574412689</v>
      </c>
      <c r="S442" s="24">
        <f ca="1">SQRT(Inputs!$B$38)*H442+SQRT(1-Inputs!$B$38)*_xlfn.NORM.S.INV(RAND())</f>
        <v>0.16481383241670478</v>
      </c>
      <c r="T442" s="24">
        <f ca="1">SQRT(Inputs!$B$38)*I442+SQRT(1-Inputs!$B$38)*_xlfn.NORM.S.INV(RAND())</f>
        <v>-2.0037420283961884</v>
      </c>
      <c r="U442" s="24">
        <f ca="1">SQRT(Inputs!$B$38)*J442+SQRT(1-Inputs!$B$38)*_xlfn.NORM.S.INV(RAND())</f>
        <v>-2.2704055400358278</v>
      </c>
      <c r="V442" s="24">
        <f ca="1">SQRT(Inputs!$B$38)*K442+SQRT(1-Inputs!$B$38)*_xlfn.NORM.S.INV(RAND())</f>
        <v>-0.24648521414116975</v>
      </c>
      <c r="W442" s="24">
        <f ca="1">SQRT(Inputs!$B$38)*L442+SQRT(1-Inputs!$B$38)*_xlfn.NORM.S.INV(RAND())</f>
        <v>0.98183616097171811</v>
      </c>
      <c r="X442" s="24">
        <f ca="1">SQRT(Inputs!$B$38)*M442+SQRT(1-Inputs!$B$38)*_xlfn.NORM.S.INV(RAND())</f>
        <v>-1.7027042302079933</v>
      </c>
      <c r="Y442" s="24">
        <f ca="1">SQRT(Inputs!$B$38)*C442+SQRT(1-Inputs!$B$38)*_xlfn.NORM.S.INV(RAND())</f>
        <v>0.6761264898307876</v>
      </c>
      <c r="Z442" s="24">
        <f ca="1">SQRT(Inputs!$B$38)*D442+SQRT(1-Inputs!$B$38)*_xlfn.NORM.S.INV(RAND())</f>
        <v>-1.6458723339532837</v>
      </c>
      <c r="AA442" s="24">
        <f ca="1">SQRT(Inputs!$B$38)*E442+SQRT(1-Inputs!$B$38)*_xlfn.NORM.S.INV(RAND())</f>
        <v>0.71609253081647772</v>
      </c>
      <c r="AB442" s="24">
        <f ca="1">SQRT(Inputs!$B$38)*F442+SQRT(1-Inputs!$B$38)*_xlfn.NORM.S.INV(RAND())</f>
        <v>0.56747158075237769</v>
      </c>
      <c r="AC442" s="24">
        <f ca="1">SQRT(Inputs!$B$38)*G442+SQRT(1-Inputs!$B$38)*_xlfn.NORM.S.INV(RAND())</f>
        <v>0.2378817573746328</v>
      </c>
      <c r="AD442" s="24">
        <f ca="1">SQRT(Inputs!$B$38)*H442+SQRT(1-Inputs!$B$38)*_xlfn.NORM.S.INV(RAND())</f>
        <v>-1.4987080013307965</v>
      </c>
      <c r="AE442" s="24">
        <f ca="1">SQRT(Inputs!$B$38)*I442+SQRT(1-Inputs!$B$38)*_xlfn.NORM.S.INV(RAND())</f>
        <v>-1.7230269667002955</v>
      </c>
      <c r="AF442" s="24">
        <f ca="1">SQRT(Inputs!$B$38)*J442+SQRT(1-Inputs!$B$38)*_xlfn.NORM.S.INV(RAND())</f>
        <v>-0.48606637530727326</v>
      </c>
      <c r="AG442" s="24">
        <f ca="1">SQRT(Inputs!$B$38)*K442+SQRT(1-Inputs!$B$38)*_xlfn.NORM.S.INV(RAND())</f>
        <v>-0.33275897727385428</v>
      </c>
      <c r="AH442" s="24">
        <f ca="1">SQRT(Inputs!$B$38)*L442+SQRT(1-Inputs!$B$38)*_xlfn.NORM.S.INV(RAND())</f>
        <v>1.9504698030927687</v>
      </c>
      <c r="AI442" s="24">
        <f ca="1">SQRT(Inputs!$B$38)*M442+SQRT(1-Inputs!$B$38)*_xlfn.NORM.S.INV(RAND())</f>
        <v>-0.65891327095372176</v>
      </c>
      <c r="AJ442" s="24">
        <f ca="1">SQRT(Inputs!$B$38)*C442+SQRT(1-Inputs!$B$38)*_xlfn.NORM.S.INV(RAND())</f>
        <v>0.90190125375156471</v>
      </c>
      <c r="AK442" s="24">
        <f ca="1">SQRT(Inputs!$B$38)*D442+SQRT(1-Inputs!$B$38)*_xlfn.NORM.S.INV(RAND())</f>
        <v>-0.90486763828282646</v>
      </c>
      <c r="AL442" s="24">
        <f ca="1">SQRT(Inputs!$B$38)*E442+SQRT(1-Inputs!$B$38)*_xlfn.NORM.S.INV(RAND())</f>
        <v>0.23482574972856535</v>
      </c>
      <c r="AM442" s="24">
        <f ca="1">SQRT(Inputs!$B$38)*F442+SQRT(1-Inputs!$B$38)*_xlfn.NORM.S.INV(RAND())</f>
        <v>1.6904973747139906</v>
      </c>
      <c r="AN442" s="24">
        <f ca="1">SQRT(Inputs!$B$38)*G442+SQRT(1-Inputs!$B$38)*_xlfn.NORM.S.INV(RAND())</f>
        <v>-2.4531790148657695</v>
      </c>
      <c r="AO442" s="24">
        <f ca="1">SQRT(Inputs!$B$38)*H442+SQRT(1-Inputs!$B$38)*_xlfn.NORM.S.INV(RAND())</f>
        <v>-2.1664557257420753</v>
      </c>
      <c r="AP442" s="24">
        <f ca="1">SQRT(Inputs!$B$38)*I442+SQRT(1-Inputs!$B$38)*_xlfn.NORM.S.INV(RAND())</f>
        <v>-1.96125231654032</v>
      </c>
      <c r="AQ442" s="24">
        <f ca="1">SQRT(Inputs!$B$38)*J442+SQRT(1-Inputs!$B$38)*_xlfn.NORM.S.INV(RAND())</f>
        <v>-1.7849267293299973</v>
      </c>
      <c r="AR442" s="24">
        <f ca="1">SQRT(Inputs!$B$38)*K442+SQRT(1-Inputs!$B$38)*_xlfn.NORM.S.INV(RAND())</f>
        <v>1.1009419165792527</v>
      </c>
      <c r="AS442" s="24">
        <f ca="1">SQRT(Inputs!$B$38)*L442+SQRT(1-Inputs!$B$38)*_xlfn.NORM.S.INV(RAND())</f>
        <v>0.55702735076144561</v>
      </c>
      <c r="AT442" s="24">
        <f ca="1">SQRT(Inputs!$B$38)*M442+SQRT(1-Inputs!$B$38)*_xlfn.NORM.S.INV(RAND())</f>
        <v>-0.1366446716282127</v>
      </c>
      <c r="AU442" s="15">
        <f ca="1">Inputs!$B$6*EXP($B$8-0.5*C$5^2+C$5*N442)</f>
        <v>4464.5973639389467</v>
      </c>
      <c r="AV442" s="15">
        <f t="shared" ca="1" si="219"/>
        <v>4979.159614484035</v>
      </c>
      <c r="AW442" s="15">
        <f t="shared" ca="1" si="220"/>
        <v>5655.9495928321103</v>
      </c>
      <c r="AX442" s="15">
        <f t="shared" ca="1" si="221"/>
        <v>7581.6394115139083</v>
      </c>
      <c r="AY442" s="15">
        <f t="shared" ca="1" si="222"/>
        <v>7158.6854431237862</v>
      </c>
      <c r="AZ442" s="15">
        <f t="shared" ca="1" si="223"/>
        <v>8915.6175001910105</v>
      </c>
      <c r="BA442" s="15">
        <f t="shared" ca="1" si="224"/>
        <v>8846.3836015849993</v>
      </c>
      <c r="BB442" s="15">
        <f t="shared" ca="1" si="225"/>
        <v>8627.1197972929858</v>
      </c>
      <c r="BC442" s="15">
        <f t="shared" ca="1" si="226"/>
        <v>10317.594000122743</v>
      </c>
      <c r="BD442" s="15">
        <f t="shared" ca="1" si="227"/>
        <v>13855.787568441061</v>
      </c>
      <c r="BE442" s="15">
        <f t="shared" ca="1" si="228"/>
        <v>14539.432722150224</v>
      </c>
      <c r="BF442" s="15">
        <f ca="1">Inputs!$B$13*EXP($B$9-0.5*C$6^2+C$6*Y442)</f>
        <v>15814.930579134614</v>
      </c>
      <c r="BG442" s="15">
        <f t="shared" ca="1" si="229"/>
        <v>14321.895930980196</v>
      </c>
      <c r="BH442" s="15">
        <f t="shared" ca="1" si="230"/>
        <v>19705.487034685306</v>
      </c>
      <c r="BI442" s="15">
        <f t="shared" ca="1" si="231"/>
        <v>26324.211999927029</v>
      </c>
      <c r="BJ442" s="15">
        <f t="shared" ca="1" si="232"/>
        <v>33397.545896460804</v>
      </c>
      <c r="BK442" s="15">
        <f t="shared" ca="1" si="233"/>
        <v>33423.810388082093</v>
      </c>
      <c r="BL442" s="15">
        <f t="shared" ca="1" si="234"/>
        <v>32840.88800784557</v>
      </c>
      <c r="BM442" s="15">
        <f t="shared" ca="1" si="235"/>
        <v>38003.106246613475</v>
      </c>
      <c r="BN442" s="15">
        <f t="shared" ca="1" si="236"/>
        <v>44911.944935886422</v>
      </c>
      <c r="BO442" s="15">
        <f t="shared" ca="1" si="237"/>
        <v>69322.091467927705</v>
      </c>
      <c r="BP442" s="15">
        <f t="shared" ca="1" si="238"/>
        <v>79184.912734419937</v>
      </c>
      <c r="BQ442" s="15">
        <f ca="1">Inputs!$B$20*EXP($B$10-0.5*C$7^2+C$7*AJ442)</f>
        <v>5906.5515552431052</v>
      </c>
      <c r="BR442" s="15">
        <f t="shared" ca="1" si="239"/>
        <v>6012.7114997094041</v>
      </c>
      <c r="BS442" s="15">
        <f t="shared" ca="1" si="240"/>
        <v>8808.2232451612617</v>
      </c>
      <c r="BT442" s="15">
        <f t="shared" ca="1" si="241"/>
        <v>18922.631841689621</v>
      </c>
      <c r="BU442" s="15">
        <f t="shared" ca="1" si="242"/>
        <v>14484.78253329059</v>
      </c>
      <c r="BV442" s="15">
        <f t="shared" ca="1" si="243"/>
        <v>12369.448591924105</v>
      </c>
      <c r="BW442" s="15">
        <f t="shared" ca="1" si="244"/>
        <v>11396.934261186181</v>
      </c>
      <c r="BX442" s="15">
        <f t="shared" ca="1" si="245"/>
        <v>11145.411344399472</v>
      </c>
      <c r="BY442" s="15">
        <f t="shared" ca="1" si="246"/>
        <v>19278.158218281573</v>
      </c>
      <c r="BZ442" s="15">
        <f t="shared" ca="1" si="247"/>
        <v>29966.672163975654</v>
      </c>
      <c r="CA442" s="15">
        <f t="shared" ca="1" si="248"/>
        <v>41084.266388990669</v>
      </c>
      <c r="CB442" s="15">
        <f ca="1">(AU442*DCF!C$10-DCF!C$5*MAX(AU442*DCF!C$10,0)-MAX(AU442-Inputs!$B$6,0)/Inputs!$B$10)*DCF!C$6</f>
        <v>1046.6225801519274</v>
      </c>
      <c r="CC442" s="15">
        <f ca="1">(AV442*DCF!D$10-DCF!D$5*MAX(AV442*DCF!D$10,0)-MAX(AV442-AU442,0)/Inputs!$B$10)*DCF!D$6</f>
        <v>1088.1738855867306</v>
      </c>
      <c r="CD442" s="15">
        <f ca="1">(AW442*DCF!E$10-DCF!E$5*MAX(AW442*DCF!E$10,0)-MAX(AW442-AV442,0)/Inputs!$B$10)*DCF!E$6</f>
        <v>1153.4275957128157</v>
      </c>
      <c r="CE442" s="15">
        <f ca="1">(AX442*DCF!F$10-DCF!F$5*MAX(AX442*DCF!F$10,0)-MAX(AX442-AW442,0)/Inputs!$B$10)*DCF!F$6</f>
        <v>1254.3714929841926</v>
      </c>
      <c r="CF442" s="15">
        <f ca="1">(AY442*DCF!G$10-DCF!G$5*MAX(AY442*DCF!G$10,0)-MAX(AY442-AX442,0)/Inputs!$B$10)*DCF!G$6</f>
        <v>1474.9744640360959</v>
      </c>
      <c r="CG442" s="15">
        <f ca="1">(AZ442*DCF!H$10-DCF!H$5*MAX(AZ442*DCF!H$10,0)-MAX(AZ442-AY442,0)/Inputs!$B$10)*DCF!H$6</f>
        <v>1418.9987487693218</v>
      </c>
      <c r="CH442" s="15">
        <f ca="1">(BA442*DCF!I$10-DCF!I$5*MAX(BA442*DCF!I$10,0)-MAX(BA442-AZ442,0)/Inputs!$B$10)*DCF!I$6</f>
        <v>1615.9115669502689</v>
      </c>
      <c r="CI442" s="15">
        <f ca="1">(BB442*DCF!J$10-DCF!J$5*MAX(BB442*DCF!J$10,0)-MAX(BB442-BA442,0)/Inputs!$B$10)*DCF!J$6</f>
        <v>1480.4337749316562</v>
      </c>
      <c r="CJ442" s="15">
        <f ca="1">(BC442*DCF!K$10-DCF!K$5*MAX(BC442*DCF!K$10,0)-MAX(BC442-BB442,0)/Inputs!$B$10)*DCF!K$6</f>
        <v>1424.3262778564404</v>
      </c>
      <c r="CK442" s="15">
        <f ca="1">(BD442*DCF!L$10-DCF!L$5*MAX(BD442*DCF!L$10,0)-MAX(BD442-BC442,0)/Inputs!$B$10)*DCF!L$6</f>
        <v>1632.1705297924227</v>
      </c>
      <c r="CL442" s="15">
        <f ca="1">(BE442*DCF!M$10-DCF!M$5*MAX(BE442*DCF!M$10,0)-MAX(BE442-BD442,0)/Inputs!$B$10)*DCF!M$6</f>
        <v>1970.0332924993104</v>
      </c>
      <c r="CM442" s="15">
        <f ca="1">(BF442*DCF!C$28-DCF!C$5*MAX(BF442*DCF!C$28,0)-MAX(BF442-Inputs!$B$13,0)/Inputs!$B$17)*DCF!C$6</f>
        <v>3803.9963344880734</v>
      </c>
      <c r="CN442" s="15">
        <f ca="1">(BG442*DCF!D$28-DCF!D$5*MAX(BG442*DCF!D$28,0)-MAX(BG442-BF442,0)/Inputs!$B$17)*DCF!D$6</f>
        <v>4218.1286691656614</v>
      </c>
      <c r="CO442" s="15">
        <f ca="1">(BH442*DCF!E$28-DCF!E$5*MAX(BH442*DCF!E$28,0)-MAX(BH442-BG442,0)/Inputs!$B$17)*DCF!E$6</f>
        <v>4519.9131102824331</v>
      </c>
      <c r="CP442" s="15">
        <f ca="1">(BI442*DCF!F$28-DCF!F$5*MAX(BI442*DCF!F$28,0)-MAX(BI442-BH442,0)/Inputs!$B$17)*DCF!F$6</f>
        <v>5941.286658681227</v>
      </c>
      <c r="CQ442" s="15">
        <f ca="1">(BJ442*DCF!G$28-DCF!G$5*MAX(BJ442*DCF!G$28,0)-MAX(BJ442-BI442,0)/Inputs!$B$17)*DCF!G$6</f>
        <v>7475.5817838971789</v>
      </c>
      <c r="CR442" s="15">
        <f ca="1">(BK442*DCF!H$28-DCF!H$5*MAX(BK442*DCF!H$28,0)-MAX(BK442-BJ442,0)/Inputs!$B$17)*DCF!H$6</f>
        <v>8261.9962998646079</v>
      </c>
      <c r="CS442" s="15">
        <f ca="1">(BL442*DCF!I$28-DCF!I$5*MAX(BL442*DCF!I$28,0)-MAX(BL442-BK442,0)/Inputs!$B$17)*DCF!I$6</f>
        <v>7722.6345560389364</v>
      </c>
      <c r="CT442" s="15">
        <f ca="1">(BM442*DCF!J$28-DCF!J$5*MAX(BM442*DCF!J$28,0)-MAX(BM442-BL442,0)/Inputs!$B$17)*DCF!J$6</f>
        <v>7793.3796057751215</v>
      </c>
      <c r="CU442" s="15">
        <f ca="1">(BN442*DCF!K$28-DCF!K$5*MAX(BN442*DCF!K$28,0)-MAX(BN442-BM442,0)/Inputs!$B$17)*DCF!K$6</f>
        <v>8638.4090176813552</v>
      </c>
      <c r="CV442" s="15">
        <f ca="1">(BO442*DCF!L$28-DCF!L$5*MAX(BO442*DCF!L$28,0)-MAX(BO442-BN442,0)/Inputs!$B$17)*DCF!L$6</f>
        <v>11069.163526120139</v>
      </c>
      <c r="CW442" s="15">
        <f ca="1">(BP442*DCF!M$28-DCF!M$5*MAX(BP442*DCF!M$28,0)-MAX(BP442-BO442,0)/Inputs!$B$17)*DCF!M$6</f>
        <v>13867.745196903725</v>
      </c>
      <c r="CX442" s="15">
        <f ca="1">(BQ442*DCF!C$46-DCF!C$5*MAX(BQ442*DCF!C$46,0)-MAX(BQ442-Inputs!$B$20,0)/Inputs!$B$24)*DCF!C$6</f>
        <v>-2613.777059059888</v>
      </c>
      <c r="CY442" s="15">
        <f ca="1">(BR442*DCF!D$46-DCF!D$5*MAX(BR442*DCF!D$46,0)-MAX(BR442-BQ442,0)/Inputs!$B$24)*DCF!D$6</f>
        <v>-1071.5272018518676</v>
      </c>
      <c r="CZ442" s="15">
        <f ca="1">(BS442*DCF!E$46-DCF!E$5*MAX(BS442*DCF!E$46,0)-MAX(BS442-BR442,0)/Inputs!$B$24)*DCF!E$6</f>
        <v>-2143.5015058436315</v>
      </c>
      <c r="DA442" s="15">
        <f ca="1">(BT442*DCF!F$46-DCF!F$5*MAX(BT442*DCF!F$46,0)-MAX(BT442-BS442,0)/Inputs!$B$24)*DCF!F$6</f>
        <v>-5061.0415995591275</v>
      </c>
      <c r="DB442" s="15">
        <f ca="1">(BU442*DCF!G$46-DCF!G$5*MAX(BU442*DCF!G$46,0)-MAX(BU442-BT442,0)/Inputs!$B$24)*DCF!G$6</f>
        <v>-487.2394659840017</v>
      </c>
      <c r="DC442" s="15">
        <f ca="1">(BV442*DCF!H$46-DCF!H$5*MAX(BV442*DCF!H$46,0)-MAX(BV442-BU442,0)/Inputs!$B$24)*DCF!H$6</f>
        <v>0</v>
      </c>
      <c r="DD442" s="15">
        <f ca="1">(BW442*DCF!I$46-DCF!I$5*MAX(BW442*DCF!I$46,0)-MAX(BW442-BV442,0)/Inputs!$B$24)*DCF!I$6</f>
        <v>263.21661389608306</v>
      </c>
      <c r="DE442" s="15">
        <f ca="1">(BX442*DCF!J$46-DCF!J$5*MAX(BX442*DCF!J$46,0)-MAX(BX442-BW442,0)/Inputs!$B$24)*DCF!J$6</f>
        <v>467.51917609670539</v>
      </c>
      <c r="DF442" s="15">
        <f ca="1">(BY442*DCF!K$46-DCF!K$5*MAX(BY442*DCF!K$46,0)-MAX(BY442-BX442,0)/Inputs!$B$24)*DCF!K$6</f>
        <v>-891.07366711665816</v>
      </c>
      <c r="DG442" s="15">
        <f ca="1">(BZ442*DCF!L$46-DCF!L$5*MAX(BZ442*DCF!L$46,0)-MAX(BZ442-BY442,0)/Inputs!$B$24)*DCF!L$6</f>
        <v>-347.38868164909269</v>
      </c>
      <c r="DH442" s="15">
        <f ca="1">(CA442*DCF!M$46-DCF!M$5*MAX(CA442*DCF!M$46,0)-MAX(CA442-BZ442,0)/Inputs!$B$24)*DCF!M$6</f>
        <v>896.64322126932302</v>
      </c>
      <c r="DI442" s="15">
        <f ca="1">SUM(CB442:CL442)+BE442*DCF!M$10*(1+Inputs!$B$30)*(1-Inputs!$B$33)*(1-Inputs!$B$30/Inputs!$B$31)/(Inputs!$B$29-Inputs!$B$30)*DCF!M$6</f>
        <v>56022.877739108895</v>
      </c>
      <c r="DJ442" s="15">
        <f ca="1">SUM(CM442:CW442)+BP442*DCF!M$28*(1+Inputs!$B$30)*(1-Inputs!$B$33)*(1-Inputs!$B$30/Inputs!$B$31)/(Inputs!$B$29-Inputs!$B$30)*DCF!M$6</f>
        <v>377142.44709484442</v>
      </c>
      <c r="DK442" s="15">
        <f ca="1">SUM(CX442:DH442)+CA442*DCF!M$46*(1+Inputs!$B$30)*(1-Inputs!$B$33)*(1-Inputs!$B$30/Inputs!$B$31)/(Inputs!$B$29-Inputs!$B$30)*DCF!M$6</f>
        <v>52532.972410053808</v>
      </c>
      <c r="DM442" s="15">
        <f ca="1">DI442+DJ442+DK442+Inputs!$B$34+Inputs!$B$36-Inputs!$B$35</f>
        <v>562549.29724400712</v>
      </c>
    </row>
    <row r="443" spans="1:117" x14ac:dyDescent="0.75">
      <c r="A443" s="11">
        <v>430</v>
      </c>
      <c r="C443" s="24">
        <f t="shared" ca="1" si="252"/>
        <v>-0.25692657159496496</v>
      </c>
      <c r="D443" s="24">
        <f t="shared" ca="1" si="252"/>
        <v>1.3381126768517035</v>
      </c>
      <c r="E443" s="24">
        <f t="shared" ca="1" si="252"/>
        <v>8.0262327573616364E-3</v>
      </c>
      <c r="F443" s="24">
        <f t="shared" ca="1" si="252"/>
        <v>-0.80625151042680732</v>
      </c>
      <c r="G443" s="24">
        <f t="shared" ca="1" si="252"/>
        <v>1.3847539552149286</v>
      </c>
      <c r="H443" s="24">
        <f t="shared" ca="1" si="252"/>
        <v>-1.8501844225618517E-2</v>
      </c>
      <c r="I443" s="24">
        <f t="shared" ca="1" si="252"/>
        <v>-0.45425423497822098</v>
      </c>
      <c r="J443" s="24">
        <f t="shared" ca="1" si="252"/>
        <v>1.0264294109424101</v>
      </c>
      <c r="K443" s="24">
        <f t="shared" ca="1" si="252"/>
        <v>0.54554187910315277</v>
      </c>
      <c r="L443" s="24">
        <f t="shared" ca="1" si="252"/>
        <v>2.6881588232711757</v>
      </c>
      <c r="M443" s="24">
        <f t="shared" ca="1" si="252"/>
        <v>-0.61577254543955651</v>
      </c>
      <c r="N443" s="24">
        <f ca="1">SQRT(Inputs!$B$38)*C443+SQRT(1-Inputs!$B$38)*_xlfn.NORM.S.INV(RAND())</f>
        <v>-7.6204657788415897E-2</v>
      </c>
      <c r="O443" s="24">
        <f ca="1">SQRT(Inputs!$B$38)*D443+SQRT(1-Inputs!$B$38)*_xlfn.NORM.S.INV(RAND())</f>
        <v>0.45022871408161591</v>
      </c>
      <c r="P443" s="24">
        <f ca="1">SQRT(Inputs!$B$38)*E443+SQRT(1-Inputs!$B$38)*_xlfn.NORM.S.INV(RAND())</f>
        <v>-1.0030797693656526</v>
      </c>
      <c r="Q443" s="24">
        <f ca="1">SQRT(Inputs!$B$38)*F443+SQRT(1-Inputs!$B$38)*_xlfn.NORM.S.INV(RAND())</f>
        <v>-0.6479316908323115</v>
      </c>
      <c r="R443" s="24">
        <f ca="1">SQRT(Inputs!$B$38)*G443+SQRT(1-Inputs!$B$38)*_xlfn.NORM.S.INV(RAND())</f>
        <v>0.94697208020771306</v>
      </c>
      <c r="S443" s="24">
        <f ca="1">SQRT(Inputs!$B$38)*H443+SQRT(1-Inputs!$B$38)*_xlfn.NORM.S.INV(RAND())</f>
        <v>-0.97712243044772396</v>
      </c>
      <c r="T443" s="24">
        <f ca="1">SQRT(Inputs!$B$38)*I443+SQRT(1-Inputs!$B$38)*_xlfn.NORM.S.INV(RAND())</f>
        <v>0.29201809026944237</v>
      </c>
      <c r="U443" s="24">
        <f ca="1">SQRT(Inputs!$B$38)*J443+SQRT(1-Inputs!$B$38)*_xlfn.NORM.S.INV(RAND())</f>
        <v>1.1928846896081446</v>
      </c>
      <c r="V443" s="24">
        <f ca="1">SQRT(Inputs!$B$38)*K443+SQRT(1-Inputs!$B$38)*_xlfn.NORM.S.INV(RAND())</f>
        <v>0.92731759174088157</v>
      </c>
      <c r="W443" s="24">
        <f ca="1">SQRT(Inputs!$B$38)*L443+SQRT(1-Inputs!$B$38)*_xlfn.NORM.S.INV(RAND())</f>
        <v>2.8284649080033022</v>
      </c>
      <c r="X443" s="24">
        <f ca="1">SQRT(Inputs!$B$38)*M443+SQRT(1-Inputs!$B$38)*_xlfn.NORM.S.INV(RAND())</f>
        <v>-0.63313118693735793</v>
      </c>
      <c r="Y443" s="24">
        <f ca="1">SQRT(Inputs!$B$38)*C443+SQRT(1-Inputs!$B$38)*_xlfn.NORM.S.INV(RAND())</f>
        <v>1.7446694894544119</v>
      </c>
      <c r="Z443" s="24">
        <f ca="1">SQRT(Inputs!$B$38)*D443+SQRT(1-Inputs!$B$38)*_xlfn.NORM.S.INV(RAND())</f>
        <v>1.210522264714438</v>
      </c>
      <c r="AA443" s="24">
        <f ca="1">SQRT(Inputs!$B$38)*E443+SQRT(1-Inputs!$B$38)*_xlfn.NORM.S.INV(RAND())</f>
        <v>-0.47457695118838156</v>
      </c>
      <c r="AB443" s="24">
        <f ca="1">SQRT(Inputs!$B$38)*F443+SQRT(1-Inputs!$B$38)*_xlfn.NORM.S.INV(RAND())</f>
        <v>-0.65839180724860003</v>
      </c>
      <c r="AC443" s="24">
        <f ca="1">SQRT(Inputs!$B$38)*G443+SQRT(1-Inputs!$B$38)*_xlfn.NORM.S.INV(RAND())</f>
        <v>0.18237946435494357</v>
      </c>
      <c r="AD443" s="24">
        <f ca="1">SQRT(Inputs!$B$38)*H443+SQRT(1-Inputs!$B$38)*_xlfn.NORM.S.INV(RAND())</f>
        <v>-0.45798326403710315</v>
      </c>
      <c r="AE443" s="24">
        <f ca="1">SQRT(Inputs!$B$38)*I443+SQRT(1-Inputs!$B$38)*_xlfn.NORM.S.INV(RAND())</f>
        <v>-0.190324197330073</v>
      </c>
      <c r="AF443" s="24">
        <f ca="1">SQRT(Inputs!$B$38)*J443+SQRT(1-Inputs!$B$38)*_xlfn.NORM.S.INV(RAND())</f>
        <v>-0.28974012004623351</v>
      </c>
      <c r="AG443" s="24">
        <f ca="1">SQRT(Inputs!$B$38)*K443+SQRT(1-Inputs!$B$38)*_xlfn.NORM.S.INV(RAND())</f>
        <v>-1.2362865944201127</v>
      </c>
      <c r="AH443" s="24">
        <f ca="1">SQRT(Inputs!$B$38)*L443+SQRT(1-Inputs!$B$38)*_xlfn.NORM.S.INV(RAND())</f>
        <v>1.6412530108077337</v>
      </c>
      <c r="AI443" s="24">
        <f ca="1">SQRT(Inputs!$B$38)*M443+SQRT(1-Inputs!$B$38)*_xlfn.NORM.S.INV(RAND())</f>
        <v>1.2412684687254316</v>
      </c>
      <c r="AJ443" s="24">
        <f ca="1">SQRT(Inputs!$B$38)*C443+SQRT(1-Inputs!$B$38)*_xlfn.NORM.S.INV(RAND())</f>
        <v>0.62007071050889062</v>
      </c>
      <c r="AK443" s="24">
        <f ca="1">SQRT(Inputs!$B$38)*D443+SQRT(1-Inputs!$B$38)*_xlfn.NORM.S.INV(RAND())</f>
        <v>-0.9788254372541817</v>
      </c>
      <c r="AL443" s="24">
        <f ca="1">SQRT(Inputs!$B$38)*E443+SQRT(1-Inputs!$B$38)*_xlfn.NORM.S.INV(RAND())</f>
        <v>0.92630115173285255</v>
      </c>
      <c r="AM443" s="24">
        <f ca="1">SQRT(Inputs!$B$38)*F443+SQRT(1-Inputs!$B$38)*_xlfn.NORM.S.INV(RAND())</f>
        <v>-0.41786714198203206</v>
      </c>
      <c r="AN443" s="24">
        <f ca="1">SQRT(Inputs!$B$38)*G443+SQRT(1-Inputs!$B$38)*_xlfn.NORM.S.INV(RAND())</f>
        <v>0.44469221163281436</v>
      </c>
      <c r="AO443" s="24">
        <f ca="1">SQRT(Inputs!$B$38)*H443+SQRT(1-Inputs!$B$38)*_xlfn.NORM.S.INV(RAND())</f>
        <v>-0.51037317499798118</v>
      </c>
      <c r="AP443" s="24">
        <f ca="1">SQRT(Inputs!$B$38)*I443+SQRT(1-Inputs!$B$38)*_xlfn.NORM.S.INV(RAND())</f>
        <v>0.77738574358452073</v>
      </c>
      <c r="AQ443" s="24">
        <f ca="1">SQRT(Inputs!$B$38)*J443+SQRT(1-Inputs!$B$38)*_xlfn.NORM.S.INV(RAND())</f>
        <v>1.6520895900531012</v>
      </c>
      <c r="AR443" s="24">
        <f ca="1">SQRT(Inputs!$B$38)*K443+SQRT(1-Inputs!$B$38)*_xlfn.NORM.S.INV(RAND())</f>
        <v>1.2417044848716787</v>
      </c>
      <c r="AS443" s="24">
        <f ca="1">SQRT(Inputs!$B$38)*L443+SQRT(1-Inputs!$B$38)*_xlfn.NORM.S.INV(RAND())</f>
        <v>0.60682966878421862</v>
      </c>
      <c r="AT443" s="24">
        <f ca="1">SQRT(Inputs!$B$38)*M443+SQRT(1-Inputs!$B$38)*_xlfn.NORM.S.INV(RAND())</f>
        <v>-0.92625400787822709</v>
      </c>
      <c r="AU443" s="15">
        <f ca="1">Inputs!$B$6*EXP($B$8-0.5*C$5^2+C$5*N443)</f>
        <v>4901.4038049740602</v>
      </c>
      <c r="AV443" s="15">
        <f t="shared" ca="1" si="219"/>
        <v>6374.4803062604478</v>
      </c>
      <c r="AW443" s="15">
        <f t="shared" ca="1" si="220"/>
        <v>6788.9862064450335</v>
      </c>
      <c r="AX443" s="15">
        <f t="shared" ca="1" si="221"/>
        <v>7644.1573697072026</v>
      </c>
      <c r="AY443" s="15">
        <f t="shared" ca="1" si="222"/>
        <v>10434.409087805294</v>
      </c>
      <c r="AZ443" s="15">
        <f t="shared" ca="1" si="223"/>
        <v>11459.713353038225</v>
      </c>
      <c r="BA443" s="15">
        <f t="shared" ca="1" si="224"/>
        <v>14458.977238858939</v>
      </c>
      <c r="BB443" s="15">
        <f t="shared" ca="1" si="225"/>
        <v>19949.484221643579</v>
      </c>
      <c r="BC443" s="15">
        <f t="shared" ca="1" si="226"/>
        <v>26721.012230552136</v>
      </c>
      <c r="BD443" s="15">
        <f t="shared" ca="1" si="227"/>
        <v>42649.875721636148</v>
      </c>
      <c r="BE443" s="15">
        <f t="shared" ca="1" si="228"/>
        <v>49333.474503429949</v>
      </c>
      <c r="BF443" s="15">
        <f ca="1">Inputs!$B$13*EXP($B$9-0.5*C$6^2+C$6*Y443)</f>
        <v>19546.390669976357</v>
      </c>
      <c r="BG443" s="15">
        <f t="shared" ca="1" si="229"/>
        <v>29637.161170018331</v>
      </c>
      <c r="BH443" s="15">
        <f t="shared" ca="1" si="230"/>
        <v>33470.192115306265</v>
      </c>
      <c r="BI443" s="15">
        <f t="shared" ca="1" si="231"/>
        <v>37023.876028012994</v>
      </c>
      <c r="BJ443" s="15">
        <f t="shared" ca="1" si="232"/>
        <v>46597.919399708371</v>
      </c>
      <c r="BK443" s="15">
        <f t="shared" ca="1" si="233"/>
        <v>53733.127383239727</v>
      </c>
      <c r="BL443" s="15">
        <f t="shared" ca="1" si="234"/>
        <v>64396.607956722459</v>
      </c>
      <c r="BM443" s="15">
        <f t="shared" ca="1" si="235"/>
        <v>76358.829597761156</v>
      </c>
      <c r="BN443" s="15">
        <f t="shared" ca="1" si="236"/>
        <v>80980.189459511879</v>
      </c>
      <c r="BO443" s="15">
        <f t="shared" ca="1" si="237"/>
        <v>120580.90759203456</v>
      </c>
      <c r="BP443" s="15">
        <f t="shared" ca="1" si="238"/>
        <v>170822.8098848699</v>
      </c>
      <c r="BQ443" s="15">
        <f ca="1">Inputs!$B$20*EXP($B$10-0.5*C$7^2+C$7*AJ443)</f>
        <v>5344.6804252594384</v>
      </c>
      <c r="BR443" s="15">
        <f t="shared" ca="1" si="239"/>
        <v>5314.4412438839154</v>
      </c>
      <c r="BS443" s="15">
        <f t="shared" ca="1" si="240"/>
        <v>9495.6287243900751</v>
      </c>
      <c r="BT443" s="15">
        <f t="shared" ca="1" si="241"/>
        <v>11733.08328384744</v>
      </c>
      <c r="BU443" s="15">
        <f t="shared" ca="1" si="242"/>
        <v>18107.929544851035</v>
      </c>
      <c r="BV443" s="15">
        <f t="shared" ca="1" si="243"/>
        <v>22456.810525092616</v>
      </c>
      <c r="BW443" s="15">
        <f t="shared" ca="1" si="244"/>
        <v>36941.640538943997</v>
      </c>
      <c r="BX443" s="15">
        <f t="shared" ca="1" si="245"/>
        <v>71956.064623653001</v>
      </c>
      <c r="BY443" s="15">
        <f t="shared" ca="1" si="246"/>
        <v>127859.49432176622</v>
      </c>
      <c r="BZ443" s="15">
        <f t="shared" ca="1" si="247"/>
        <v>200577.43677970668</v>
      </c>
      <c r="CA443" s="15">
        <f t="shared" ca="1" si="248"/>
        <v>238990.92656560682</v>
      </c>
      <c r="CB443" s="15">
        <f ca="1">(AU443*DCF!C$10-DCF!C$5*MAX(AU443*DCF!C$10,0)-MAX(AU443-Inputs!$B$6,0)/Inputs!$B$10)*DCF!C$6</f>
        <v>1043.5080723706076</v>
      </c>
      <c r="CC443" s="15">
        <f ca="1">(AV443*DCF!D$10-DCF!D$5*MAX(AV443*DCF!D$10,0)-MAX(AV443-AU443,0)/Inputs!$B$10)*DCF!D$6</f>
        <v>1194.5652372766069</v>
      </c>
      <c r="CD443" s="15">
        <f ca="1">(AW443*DCF!E$10-DCF!E$5*MAX(AW443*DCF!E$10,0)-MAX(AW443-AV443,0)/Inputs!$B$10)*DCF!E$6</f>
        <v>1474.1049493971984</v>
      </c>
      <c r="CE443" s="15">
        <f ca="1">(AX443*DCF!F$10-DCF!F$5*MAX(AX443*DCF!F$10,0)-MAX(AX443-AW443,0)/Inputs!$B$10)*DCF!F$6</f>
        <v>1490.7674545465529</v>
      </c>
      <c r="CF443" s="15">
        <f ca="1">(AY443*DCF!G$10-DCF!G$5*MAX(AY443*DCF!G$10,0)-MAX(AY443-AX443,0)/Inputs!$B$10)*DCF!G$6</f>
        <v>1613.5694678426355</v>
      </c>
      <c r="CG443" s="15">
        <f ca="1">(AZ443*DCF!H$10-DCF!H$5*MAX(AZ443*DCF!H$10,0)-MAX(AZ443-AY443,0)/Inputs!$B$10)*DCF!H$6</f>
        <v>2042.8504140362772</v>
      </c>
      <c r="CH443" s="15">
        <f ca="1">(BA443*DCF!I$10-DCF!I$5*MAX(BA443*DCF!I$10,0)-MAX(BA443-AZ443,0)/Inputs!$B$10)*DCF!I$6</f>
        <v>2149.1433144600123</v>
      </c>
      <c r="CI443" s="15">
        <f ca="1">(BB443*DCF!J$10-DCF!J$5*MAX(BB443*DCF!J$10,0)-MAX(BB443-BA443,0)/Inputs!$B$10)*DCF!J$6</f>
        <v>2591.3819247597594</v>
      </c>
      <c r="CJ443" s="15">
        <f ca="1">(BC443*DCF!K$10-DCF!K$5*MAX(BC443*DCF!K$10,0)-MAX(BC443-BB443,0)/Inputs!$B$10)*DCF!K$6</f>
        <v>3353.7429875419875</v>
      </c>
      <c r="CK443" s="15">
        <f ca="1">(BD443*DCF!L$10-DCF!L$5*MAX(BD443*DCF!L$10,0)-MAX(BD443-BC443,0)/Inputs!$B$10)*DCF!L$6</f>
        <v>4372.5523272811533</v>
      </c>
      <c r="CL443" s="15">
        <f ca="1">(BE443*DCF!M$10-DCF!M$5*MAX(BE443*DCF!M$10,0)-MAX(BE443-BD443,0)/Inputs!$B$10)*DCF!M$6</f>
        <v>6163.1640457715193</v>
      </c>
      <c r="CM443" s="15">
        <f ca="1">(BF443*DCF!C$28-DCF!C$5*MAX(BF443*DCF!C$28,0)-MAX(BF443-Inputs!$B$13,0)/Inputs!$B$17)*DCF!C$6</f>
        <v>4081.044408722692</v>
      </c>
      <c r="CN443" s="15">
        <f ca="1">(BG443*DCF!D$28-DCF!D$5*MAX(BG443*DCF!D$28,0)-MAX(BG443-BF443,0)/Inputs!$B$17)*DCF!D$6</f>
        <v>6576.0035047517867</v>
      </c>
      <c r="CO443" s="15">
        <f ca="1">(BH443*DCF!E$28-DCF!E$5*MAX(BH443*DCF!E$28,0)-MAX(BH443-BG443,0)/Inputs!$B$17)*DCF!E$6</f>
        <v>8723.9167536578316</v>
      </c>
      <c r="CP443" s="15">
        <f ca="1">(BI443*DCF!F$28-DCF!F$5*MAX(BI443*DCF!F$28,0)-MAX(BI443-BH443,0)/Inputs!$B$17)*DCF!F$6</f>
        <v>9404.0027742113161</v>
      </c>
      <c r="CQ443" s="15">
        <f ca="1">(BJ443*DCF!G$28-DCF!G$5*MAX(BJ443*DCF!G$28,0)-MAX(BJ443-BI443,0)/Inputs!$B$17)*DCF!G$6</f>
        <v>10479.924210530944</v>
      </c>
      <c r="CR443" s="15">
        <f ca="1">(BK443*DCF!H$28-DCF!H$5*MAX(BK443*DCF!H$28,0)-MAX(BK443-BJ443,0)/Inputs!$B$17)*DCF!H$6</f>
        <v>12180.184143495337</v>
      </c>
      <c r="CS443" s="15">
        <f ca="1">(BL443*DCF!I$28-DCF!I$5*MAX(BL443*DCF!I$28,0)-MAX(BL443-BK443,0)/Inputs!$B$17)*DCF!I$6</f>
        <v>13612.521564781466</v>
      </c>
      <c r="CT443" s="15">
        <f ca="1">(BM443*DCF!J$28-DCF!J$5*MAX(BM443*DCF!J$28,0)-MAX(BM443-BL443,0)/Inputs!$B$17)*DCF!J$6</f>
        <v>15448.265165000354</v>
      </c>
      <c r="CU443" s="15">
        <f ca="1">(BN443*DCF!K$28-DCF!K$5*MAX(BN443*DCF!K$28,0)-MAX(BN443-BM443,0)/Inputs!$B$17)*DCF!K$6</f>
        <v>16535.603191988492</v>
      </c>
      <c r="CV443" s="15">
        <f ca="1">(BO443*DCF!L$28-DCF!L$5*MAX(BO443*DCF!L$28,0)-MAX(BO443-BN443,0)/Inputs!$B$17)*DCF!L$6</f>
        <v>19577.534752295986</v>
      </c>
      <c r="CW443" s="15">
        <f ca="1">(BP443*DCF!M$28-DCF!M$5*MAX(BP443*DCF!M$28,0)-MAX(BP443-BO443,0)/Inputs!$B$17)*DCF!M$6</f>
        <v>26888.719988332195</v>
      </c>
      <c r="CX443" s="15">
        <f ca="1">(BQ443*DCF!C$46-DCF!C$5*MAX(BQ443*DCF!C$46,0)-MAX(BQ443-Inputs!$B$20,0)/Inputs!$B$24)*DCF!C$6</f>
        <v>-2224.4899020273247</v>
      </c>
      <c r="CY443" s="15">
        <f ca="1">(BR443*DCF!D$46-DCF!D$5*MAX(BR443*DCF!D$46,0)-MAX(BR443-BQ443,0)/Inputs!$B$24)*DCF!D$6</f>
        <v>-907.05118595909778</v>
      </c>
      <c r="CZ443" s="15">
        <f ca="1">(BS443*DCF!E$46-DCF!E$5*MAX(BS443*DCF!E$46,0)-MAX(BS443-BR443,0)/Inputs!$B$24)*DCF!E$6</f>
        <v>-2770.9836283339623</v>
      </c>
      <c r="DA443" s="15">
        <f ca="1">(BT443*DCF!F$46-DCF!F$5*MAX(BT443*DCF!F$46,0)-MAX(BT443-BS443,0)/Inputs!$B$24)*DCF!F$6</f>
        <v>-1669.2052433737613</v>
      </c>
      <c r="DB443" s="15">
        <f ca="1">(BU443*DCF!G$46-DCF!G$5*MAX(BU443*DCF!G$46,0)-MAX(BU443-BT443,0)/Inputs!$B$24)*DCF!G$6</f>
        <v>-2753.4873036070057</v>
      </c>
      <c r="DC443" s="15">
        <f ca="1">(BV443*DCF!H$46-DCF!H$5*MAX(BV443*DCF!H$46,0)-MAX(BV443-BU443,0)/Inputs!$B$24)*DCF!H$6</f>
        <v>-1351.3881185742159</v>
      </c>
      <c r="DD443" s="15">
        <f ca="1">(BW443*DCF!I$46-DCF!I$5*MAX(BW443*DCF!I$46,0)-MAX(BW443-BV443,0)/Inputs!$B$24)*DCF!I$6</f>
        <v>-3304.8528376473046</v>
      </c>
      <c r="DE443" s="15">
        <f ca="1">(BX443*DCF!J$46-DCF!J$5*MAX(BX443*DCF!J$46,0)-MAX(BX443-BW443,0)/Inputs!$B$24)*DCF!J$6</f>
        <v>-6266.8953424234096</v>
      </c>
      <c r="DF443" s="15">
        <f ca="1">(BY443*DCF!K$46-DCF!K$5*MAX(BY443*DCF!K$46,0)-MAX(BY443-BX443,0)/Inputs!$B$24)*DCF!K$6</f>
        <v>-6391.0904773155044</v>
      </c>
      <c r="DG443" s="15">
        <f ca="1">(BZ443*DCF!L$46-DCF!L$5*MAX(BZ443*DCF!L$46,0)-MAX(BZ443-BY443,0)/Inputs!$B$24)*DCF!L$6</f>
        <v>-2591.3208886155194</v>
      </c>
      <c r="DH443" s="15">
        <f ca="1">(CA443*DCF!M$46-DCF!M$5*MAX(CA443*DCF!M$46,0)-MAX(CA443-BZ443,0)/Inputs!$B$24)*DCF!M$6</f>
        <v>10705.372327644296</v>
      </c>
      <c r="DI443" s="15">
        <f ca="1">SUM(CB443:CL443)+BE443*DCF!M$10*(1+Inputs!$B$30)*(1-Inputs!$B$33)*(1-Inputs!$B$30/Inputs!$B$31)/(Inputs!$B$29-Inputs!$B$30)*DCF!M$6</f>
        <v>164785.06210599386</v>
      </c>
      <c r="DJ443" s="15">
        <f ca="1">SUM(CM443:CW443)+BP443*DCF!M$28*(1+Inputs!$B$30)*(1-Inputs!$B$33)*(1-Inputs!$B$30/Inputs!$B$31)/(Inputs!$B$29-Inputs!$B$30)*DCF!M$6</f>
        <v>777377.23886763712</v>
      </c>
      <c r="DK443" s="15">
        <f ca="1">SUM(CX443:DH443)+CA443*DCF!M$46*(1+Inputs!$B$30)*(1-Inputs!$B$33)*(1-Inputs!$B$30/Inputs!$B$31)/(Inputs!$B$29-Inputs!$B$30)*DCF!M$6</f>
        <v>349982.89015527564</v>
      </c>
      <c r="DM443" s="15">
        <f ca="1">DI443+DJ443+DK443+Inputs!$B$34+Inputs!$B$36-Inputs!$B$35</f>
        <v>1368996.1911289066</v>
      </c>
    </row>
    <row r="444" spans="1:117" x14ac:dyDescent="0.75">
      <c r="A444" s="11">
        <v>431</v>
      </c>
      <c r="C444" s="24">
        <f t="shared" ref="C444:M453" ca="1" si="253">_xlfn.NORM.S.INV(RAND())</f>
        <v>1.1689963894531286</v>
      </c>
      <c r="D444" s="24">
        <f t="shared" ca="1" si="253"/>
        <v>-0.6331313287293191</v>
      </c>
      <c r="E444" s="24">
        <f t="shared" ca="1" si="253"/>
        <v>0.99340474902212972</v>
      </c>
      <c r="F444" s="24">
        <f t="shared" ca="1" si="253"/>
        <v>4.8548357411450006E-2</v>
      </c>
      <c r="G444" s="24">
        <f t="shared" ca="1" si="253"/>
        <v>-1.2804527368641132</v>
      </c>
      <c r="H444" s="24">
        <f t="shared" ca="1" si="253"/>
        <v>5.0406159508632004E-2</v>
      </c>
      <c r="I444" s="24">
        <f t="shared" ca="1" si="253"/>
        <v>-1.3016545069553249</v>
      </c>
      <c r="J444" s="24">
        <f t="shared" ca="1" si="253"/>
        <v>-0.49257939996815264</v>
      </c>
      <c r="K444" s="24">
        <f t="shared" ca="1" si="253"/>
        <v>1.0136353661530217</v>
      </c>
      <c r="L444" s="24">
        <f t="shared" ca="1" si="253"/>
        <v>0.16232496617388989</v>
      </c>
      <c r="M444" s="24">
        <f t="shared" ca="1" si="253"/>
        <v>0.42186735549052035</v>
      </c>
      <c r="N444" s="24">
        <f ca="1">SQRT(Inputs!$B$38)*C444+SQRT(1-Inputs!$B$38)*_xlfn.NORM.S.INV(RAND())</f>
        <v>0.1925485417507537</v>
      </c>
      <c r="O444" s="24">
        <f ca="1">SQRT(Inputs!$B$38)*D444+SQRT(1-Inputs!$B$38)*_xlfn.NORM.S.INV(RAND())</f>
        <v>-0.57657760522630697</v>
      </c>
      <c r="P444" s="24">
        <f ca="1">SQRT(Inputs!$B$38)*E444+SQRT(1-Inputs!$B$38)*_xlfn.NORM.S.INV(RAND())</f>
        <v>-0.35709391443699312</v>
      </c>
      <c r="Q444" s="24">
        <f ca="1">SQRT(Inputs!$B$38)*F444+SQRT(1-Inputs!$B$38)*_xlfn.NORM.S.INV(RAND())</f>
        <v>-0.70354262449138927</v>
      </c>
      <c r="R444" s="24">
        <f ca="1">SQRT(Inputs!$B$38)*G444+SQRT(1-Inputs!$B$38)*_xlfn.NORM.S.INV(RAND())</f>
        <v>-0.55059313290827572</v>
      </c>
      <c r="S444" s="24">
        <f ca="1">SQRT(Inputs!$B$38)*H444+SQRT(1-Inputs!$B$38)*_xlfn.NORM.S.INV(RAND())</f>
        <v>-0.35181991489692316</v>
      </c>
      <c r="T444" s="24">
        <f ca="1">SQRT(Inputs!$B$38)*I444+SQRT(1-Inputs!$B$38)*_xlfn.NORM.S.INV(RAND())</f>
        <v>-0.47827807121564342</v>
      </c>
      <c r="U444" s="24">
        <f ca="1">SQRT(Inputs!$B$38)*J444+SQRT(1-Inputs!$B$38)*_xlfn.NORM.S.INV(RAND())</f>
        <v>0.22115964427822232</v>
      </c>
      <c r="V444" s="24">
        <f ca="1">SQRT(Inputs!$B$38)*K444+SQRT(1-Inputs!$B$38)*_xlfn.NORM.S.INV(RAND())</f>
        <v>-0.28763730866825299</v>
      </c>
      <c r="W444" s="24">
        <f ca="1">SQRT(Inputs!$B$38)*L444+SQRT(1-Inputs!$B$38)*_xlfn.NORM.S.INV(RAND())</f>
        <v>1.0141990302835004</v>
      </c>
      <c r="X444" s="24">
        <f ca="1">SQRT(Inputs!$B$38)*M444+SQRT(1-Inputs!$B$38)*_xlfn.NORM.S.INV(RAND())</f>
        <v>-0.80796973694993157</v>
      </c>
      <c r="Y444" s="24">
        <f ca="1">SQRT(Inputs!$B$38)*C444+SQRT(1-Inputs!$B$38)*_xlfn.NORM.S.INV(RAND())</f>
        <v>1.2425685847567138</v>
      </c>
      <c r="Z444" s="24">
        <f ca="1">SQRT(Inputs!$B$38)*D444+SQRT(1-Inputs!$B$38)*_xlfn.NORM.S.INV(RAND())</f>
        <v>0.50010963584839474</v>
      </c>
      <c r="AA444" s="24">
        <f ca="1">SQRT(Inputs!$B$38)*E444+SQRT(1-Inputs!$B$38)*_xlfn.NORM.S.INV(RAND())</f>
        <v>0.52089071324191427</v>
      </c>
      <c r="AB444" s="24">
        <f ca="1">SQRT(Inputs!$B$38)*F444+SQRT(1-Inputs!$B$38)*_xlfn.NORM.S.INV(RAND())</f>
        <v>0.29706016565681626</v>
      </c>
      <c r="AC444" s="24">
        <f ca="1">SQRT(Inputs!$B$38)*G444+SQRT(1-Inputs!$B$38)*_xlfn.NORM.S.INV(RAND())</f>
        <v>-0.58834342278265173</v>
      </c>
      <c r="AD444" s="24">
        <f ca="1">SQRT(Inputs!$B$38)*H444+SQRT(1-Inputs!$B$38)*_xlfn.NORM.S.INV(RAND())</f>
        <v>0.11164265246782071</v>
      </c>
      <c r="AE444" s="24">
        <f ca="1">SQRT(Inputs!$B$38)*I444+SQRT(1-Inputs!$B$38)*_xlfn.NORM.S.INV(RAND())</f>
        <v>-1.4444082364185826</v>
      </c>
      <c r="AF444" s="24">
        <f ca="1">SQRT(Inputs!$B$38)*J444+SQRT(1-Inputs!$B$38)*_xlfn.NORM.S.INV(RAND())</f>
        <v>-0.10411461067901134</v>
      </c>
      <c r="AG444" s="24">
        <f ca="1">SQRT(Inputs!$B$38)*K444+SQRT(1-Inputs!$B$38)*_xlfn.NORM.S.INV(RAND())</f>
        <v>0.51812142467868194</v>
      </c>
      <c r="AH444" s="24">
        <f ca="1">SQRT(Inputs!$B$38)*L444+SQRT(1-Inputs!$B$38)*_xlfn.NORM.S.INV(RAND())</f>
        <v>1.8012964436478898</v>
      </c>
      <c r="AI444" s="24">
        <f ca="1">SQRT(Inputs!$B$38)*M444+SQRT(1-Inputs!$B$38)*_xlfn.NORM.S.INV(RAND())</f>
        <v>0.25014409681059174</v>
      </c>
      <c r="AJ444" s="24">
        <f ca="1">SQRT(Inputs!$B$38)*C444+SQRT(1-Inputs!$B$38)*_xlfn.NORM.S.INV(RAND())</f>
        <v>0.91190484431707675</v>
      </c>
      <c r="AK444" s="24">
        <f ca="1">SQRT(Inputs!$B$38)*D444+SQRT(1-Inputs!$B$38)*_xlfn.NORM.S.INV(RAND())</f>
        <v>-1.2083494313050289</v>
      </c>
      <c r="AL444" s="24">
        <f ca="1">SQRT(Inputs!$B$38)*E444+SQRT(1-Inputs!$B$38)*_xlfn.NORM.S.INV(RAND())</f>
        <v>1.4874174283755688</v>
      </c>
      <c r="AM444" s="24">
        <f ca="1">SQRT(Inputs!$B$38)*F444+SQRT(1-Inputs!$B$38)*_xlfn.NORM.S.INV(RAND())</f>
        <v>0.38336802036173473</v>
      </c>
      <c r="AN444" s="24">
        <f ca="1">SQRT(Inputs!$B$38)*G444+SQRT(1-Inputs!$B$38)*_xlfn.NORM.S.INV(RAND())</f>
        <v>-1.9792653809686902</v>
      </c>
      <c r="AO444" s="24">
        <f ca="1">SQRT(Inputs!$B$38)*H444+SQRT(1-Inputs!$B$38)*_xlfn.NORM.S.INV(RAND())</f>
        <v>-0.66000054350704895</v>
      </c>
      <c r="AP444" s="24">
        <f ca="1">SQRT(Inputs!$B$38)*I444+SQRT(1-Inputs!$B$38)*_xlfn.NORM.S.INV(RAND())</f>
        <v>-1.2066600247512673</v>
      </c>
      <c r="AQ444" s="24">
        <f ca="1">SQRT(Inputs!$B$38)*J444+SQRT(1-Inputs!$B$38)*_xlfn.NORM.S.INV(RAND())</f>
        <v>-1.5675031522502514</v>
      </c>
      <c r="AR444" s="24">
        <f ca="1">SQRT(Inputs!$B$38)*K444+SQRT(1-Inputs!$B$38)*_xlfn.NORM.S.INV(RAND())</f>
        <v>-0.34406560949652443</v>
      </c>
      <c r="AS444" s="24">
        <f ca="1">SQRT(Inputs!$B$38)*L444+SQRT(1-Inputs!$B$38)*_xlfn.NORM.S.INV(RAND())</f>
        <v>0.70344374429899659</v>
      </c>
      <c r="AT444" s="24">
        <f ca="1">SQRT(Inputs!$B$38)*M444+SQRT(1-Inputs!$B$38)*_xlfn.NORM.S.INV(RAND())</f>
        <v>0.23921773577462446</v>
      </c>
      <c r="AU444" s="15">
        <f ca="1">Inputs!$B$6*EXP($B$8-0.5*C$5^2+C$5*N444)</f>
        <v>5119.3401910173316</v>
      </c>
      <c r="AV444" s="15">
        <f t="shared" ca="1" si="219"/>
        <v>5724.945802456542</v>
      </c>
      <c r="AW444" s="15">
        <f t="shared" ca="1" si="220"/>
        <v>6652.3053435523252</v>
      </c>
      <c r="AX444" s="15">
        <f t="shared" ca="1" si="221"/>
        <v>7438.40034050759</v>
      </c>
      <c r="AY444" s="15">
        <f t="shared" ca="1" si="222"/>
        <v>8524.3395907963641</v>
      </c>
      <c r="AZ444" s="15">
        <f t="shared" ca="1" si="223"/>
        <v>10029.31486458594</v>
      </c>
      <c r="BA444" s="15">
        <f t="shared" ca="1" si="224"/>
        <v>11674.081339564702</v>
      </c>
      <c r="BB444" s="15">
        <f t="shared" ca="1" si="225"/>
        <v>14612.862382744966</v>
      </c>
      <c r="BC444" s="15">
        <f t="shared" ca="1" si="226"/>
        <v>17406.950942688243</v>
      </c>
      <c r="BD444" s="15">
        <f t="shared" ca="1" si="227"/>
        <v>23447.152202143017</v>
      </c>
      <c r="BE444" s="15">
        <f t="shared" ca="1" si="228"/>
        <v>26693.048681869448</v>
      </c>
      <c r="BF444" s="15">
        <f ca="1">Inputs!$B$13*EXP($B$9-0.5*C$6^2+C$6*Y444)</f>
        <v>17694.437138774614</v>
      </c>
      <c r="BG444" s="15">
        <f t="shared" ca="1" si="229"/>
        <v>23601.327304011458</v>
      </c>
      <c r="BH444" s="15">
        <f t="shared" ca="1" si="230"/>
        <v>31438.550517996529</v>
      </c>
      <c r="BI444" s="15">
        <f t="shared" ca="1" si="231"/>
        <v>40286.050901248425</v>
      </c>
      <c r="BJ444" s="15">
        <f t="shared" ca="1" si="232"/>
        <v>45372.305400706151</v>
      </c>
      <c r="BK444" s="15">
        <f t="shared" ca="1" si="233"/>
        <v>56538.763206574287</v>
      </c>
      <c r="BL444" s="15">
        <f t="shared" ca="1" si="234"/>
        <v>57595.182504612698</v>
      </c>
      <c r="BM444" s="15">
        <f t="shared" ca="1" si="235"/>
        <v>69887.125408544249</v>
      </c>
      <c r="BN444" s="15">
        <f t="shared" ca="1" si="236"/>
        <v>91458.318283191402</v>
      </c>
      <c r="BO444" s="15">
        <f t="shared" ca="1" si="237"/>
        <v>138740.21483393724</v>
      </c>
      <c r="BP444" s="15">
        <f t="shared" ca="1" si="238"/>
        <v>175671.94094781554</v>
      </c>
      <c r="BQ444" s="15">
        <f ca="1">Inputs!$B$20*EXP($B$10-0.5*C$7^2+C$7*AJ444)</f>
        <v>5927.5458159918371</v>
      </c>
      <c r="BR444" s="15">
        <f t="shared" ca="1" si="239"/>
        <v>5479.6660567478202</v>
      </c>
      <c r="BS444" s="15">
        <f t="shared" ca="1" si="240"/>
        <v>11502.933247266761</v>
      </c>
      <c r="BT444" s="15">
        <f t="shared" ca="1" si="241"/>
        <v>17538.050026040597</v>
      </c>
      <c r="BU444" s="15">
        <f t="shared" ca="1" si="242"/>
        <v>15056.135519252559</v>
      </c>
      <c r="BV444" s="15">
        <f t="shared" ca="1" si="243"/>
        <v>18053.12405781139</v>
      </c>
      <c r="BW444" s="15">
        <f t="shared" ca="1" si="244"/>
        <v>19514.200263981114</v>
      </c>
      <c r="BX444" s="15">
        <f t="shared" ca="1" si="245"/>
        <v>19933.738563729876</v>
      </c>
      <c r="BY444" s="15">
        <f t="shared" ca="1" si="246"/>
        <v>26151.143551441186</v>
      </c>
      <c r="BZ444" s="15">
        <f t="shared" ca="1" si="247"/>
        <v>41759.304335358276</v>
      </c>
      <c r="CA444" s="15">
        <f t="shared" ca="1" si="248"/>
        <v>61206.459443205007</v>
      </c>
      <c r="CB444" s="15">
        <f ca="1">(AU444*DCF!C$10-DCF!C$5*MAX(AU444*DCF!C$10,0)-MAX(AU444-Inputs!$B$6,0)/Inputs!$B$10)*DCF!C$6</f>
        <v>1041.9541470929585</v>
      </c>
      <c r="CC444" s="15">
        <f ca="1">(AV444*DCF!D$10-DCF!D$5*MAX(AV444*DCF!D$10,0)-MAX(AV444-AU444,0)/Inputs!$B$10)*DCF!D$6</f>
        <v>1247.7556755894473</v>
      </c>
      <c r="CD444" s="15">
        <f ca="1">(AW444*DCF!E$10-DCF!E$5*MAX(AW444*DCF!E$10,0)-MAX(AW444-AV444,0)/Inputs!$B$10)*DCF!E$6</f>
        <v>1327.0316358687621</v>
      </c>
      <c r="CE444" s="15">
        <f ca="1">(AX444*DCF!F$10-DCF!F$5*MAX(AX444*DCF!F$10,0)-MAX(AX444-AW444,0)/Inputs!$B$10)*DCF!F$6</f>
        <v>1460.2240605932543</v>
      </c>
      <c r="CF444" s="15">
        <f ca="1">(AY444*DCF!G$10-DCF!G$5*MAX(AY444*DCF!G$10,0)-MAX(AY444-AX444,0)/Inputs!$B$10)*DCF!G$6</f>
        <v>1547.6173472694752</v>
      </c>
      <c r="CG444" s="15">
        <f ca="1">(AZ444*DCF!H$10-DCF!H$5*MAX(AZ444*DCF!H$10,0)-MAX(AZ444-AY444,0)/Inputs!$B$10)*DCF!H$6</f>
        <v>1679.9633346951498</v>
      </c>
      <c r="CH444" s="15">
        <f ca="1">(BA444*DCF!I$10-DCF!I$5*MAX(BA444*DCF!I$10,0)-MAX(BA444-AZ444,0)/Inputs!$B$10)*DCF!I$6</f>
        <v>1862.6294596477214</v>
      </c>
      <c r="CI444" s="15">
        <f ca="1">(BB444*DCF!J$10-DCF!J$5*MAX(BB444*DCF!J$10,0)-MAX(BB444-BA444,0)/Inputs!$B$10)*DCF!J$6</f>
        <v>2062.2772515899319</v>
      </c>
      <c r="CJ444" s="15">
        <f ca="1">(BC444*DCF!K$10-DCF!K$5*MAX(BC444*DCF!K$10,0)-MAX(BC444-BB444,0)/Inputs!$B$10)*DCF!K$6</f>
        <v>2411.1096799835332</v>
      </c>
      <c r="CK444" s="15">
        <f ca="1">(BD444*DCF!L$10-DCF!L$5*MAX(BD444*DCF!L$10,0)-MAX(BD444-BC444,0)/Inputs!$B$10)*DCF!L$6</f>
        <v>2755.1806001306927</v>
      </c>
      <c r="CL444" s="15">
        <f ca="1">(BE444*DCF!M$10-DCF!M$5*MAX(BE444*DCF!M$10,0)-MAX(BE444-BD444,0)/Inputs!$B$10)*DCF!M$6</f>
        <v>3378.9774015399021</v>
      </c>
      <c r="CM444" s="15">
        <f ca="1">(BF444*DCF!C$28-DCF!C$5*MAX(BF444*DCF!C$28,0)-MAX(BF444-Inputs!$B$13,0)/Inputs!$B$17)*DCF!C$6</f>
        <v>3943.5432303901898</v>
      </c>
      <c r="CN444" s="15">
        <f ca="1">(BG444*DCF!D$28-DCF!D$5*MAX(BG444*DCF!D$28,0)-MAX(BG444-BF444,0)/Inputs!$B$17)*DCF!D$6</f>
        <v>5690.9247266357152</v>
      </c>
      <c r="CO444" s="15">
        <f ca="1">(BH444*DCF!E$28-DCF!E$5*MAX(BH444*DCF!E$28,0)-MAX(BH444-BG444,0)/Inputs!$B$17)*DCF!E$6</f>
        <v>7359.3484976631107</v>
      </c>
      <c r="CP444" s="15">
        <f ca="1">(BI444*DCF!F$28-DCF!F$5*MAX(BI444*DCF!F$28,0)-MAX(BI444-BH444,0)/Inputs!$B$17)*DCF!F$6</f>
        <v>9325.7743601799721</v>
      </c>
      <c r="CQ444" s="15">
        <f ca="1">(BJ444*DCF!G$28-DCF!G$5*MAX(BJ444*DCF!G$28,0)-MAX(BJ444-BI444,0)/Inputs!$B$17)*DCF!G$6</f>
        <v>10916.731114152817</v>
      </c>
      <c r="CR444" s="15">
        <f ca="1">(BK444*DCF!H$28-DCF!H$5*MAX(BK444*DCF!H$28,0)-MAX(BK444-BJ444,0)/Inputs!$B$17)*DCF!H$6</f>
        <v>12247.705745216557</v>
      </c>
      <c r="CS444" s="15">
        <f ca="1">(BL444*DCF!I$28-DCF!I$5*MAX(BL444*DCF!I$28,0)-MAX(BL444-BK444,0)/Inputs!$B$17)*DCF!I$6</f>
        <v>13392.053532015443</v>
      </c>
      <c r="CT444" s="15">
        <f ca="1">(BM444*DCF!J$28-DCF!J$5*MAX(BM444*DCF!J$28,0)-MAX(BM444-BL444,0)/Inputs!$B$17)*DCF!J$6</f>
        <v>13960.819527062657</v>
      </c>
      <c r="CU444" s="15">
        <f ca="1">(BN444*DCF!K$28-DCF!K$5*MAX(BN444*DCF!K$28,0)-MAX(BN444-BM444,0)/Inputs!$B$17)*DCF!K$6</f>
        <v>16672.279539531497</v>
      </c>
      <c r="CV444" s="15">
        <f ca="1">(BO444*DCF!L$28-DCF!L$5*MAX(BO444*DCF!L$28,0)-MAX(BO444-BN444,0)/Inputs!$B$17)*DCF!L$6</f>
        <v>22331.559562342874</v>
      </c>
      <c r="CW444" s="15">
        <f ca="1">(BP444*DCF!M$28-DCF!M$5*MAX(BP444*DCF!M$28,0)-MAX(BP444-BO444,0)/Inputs!$B$17)*DCF!M$6</f>
        <v>29192.374221407877</v>
      </c>
      <c r="CX444" s="15">
        <f ca="1">(BQ444*DCF!C$46-DCF!C$5*MAX(BQ444*DCF!C$46,0)-MAX(BQ444-Inputs!$B$20,0)/Inputs!$B$24)*DCF!C$6</f>
        <v>-2628.3227362530047</v>
      </c>
      <c r="CY444" s="15">
        <f ca="1">(BR444*DCF!D$46-DCF!D$5*MAX(BR444*DCF!D$46,0)-MAX(BR444-BQ444,0)/Inputs!$B$24)*DCF!D$6</f>
        <v>-935.25120842252204</v>
      </c>
      <c r="CZ444" s="15">
        <f ca="1">(BS444*DCF!E$46-DCF!E$5*MAX(BS444*DCF!E$46,0)-MAX(BS444-BR444,0)/Inputs!$B$24)*DCF!E$6</f>
        <v>-3734.4479931782416</v>
      </c>
      <c r="DA444" s="15">
        <f ca="1">(BT444*DCF!F$46-DCF!F$5*MAX(BT444*DCF!F$46,0)-MAX(BT444-BS444,0)/Inputs!$B$24)*DCF!F$6</f>
        <v>-3474.8084906536146</v>
      </c>
      <c r="DB444" s="15">
        <f ca="1">(BU444*DCF!G$46-DCF!G$5*MAX(BU444*DCF!G$46,0)-MAX(BU444-BT444,0)/Inputs!$B$24)*DCF!G$6</f>
        <v>-506.45865157609848</v>
      </c>
      <c r="DC444" s="15">
        <f ca="1">(BV444*DCF!H$46-DCF!H$5*MAX(BV444*DCF!H$46,0)-MAX(BV444-BU444,0)/Inputs!$B$24)*DCF!H$6</f>
        <v>-931.29582550371936</v>
      </c>
      <c r="DD444" s="15">
        <f ca="1">(BW444*DCF!I$46-DCF!I$5*MAX(BW444*DCF!I$46,0)-MAX(BW444-BV444,0)/Inputs!$B$24)*DCF!I$6</f>
        <v>31.269561993541956</v>
      </c>
      <c r="DE444" s="15">
        <f ca="1">(BX444*DCF!J$46-DCF!J$5*MAX(BX444*DCF!J$46,0)-MAX(BX444-BW444,0)/Inputs!$B$24)*DCF!J$6</f>
        <v>724.9104903696732</v>
      </c>
      <c r="DF444" s="15">
        <f ca="1">(BY444*DCF!K$46-DCF!K$5*MAX(BY444*DCF!K$46,0)-MAX(BY444-BX444,0)/Inputs!$B$24)*DCF!K$6</f>
        <v>-29.258096075449927</v>
      </c>
      <c r="DG444" s="15">
        <f ca="1">(BZ444*DCF!L$46-DCF!L$5*MAX(BZ444*DCF!L$46,0)-MAX(BZ444-BY444,0)/Inputs!$B$24)*DCF!L$6</f>
        <v>-645.5509606311407</v>
      </c>
      <c r="DH444" s="15">
        <f ca="1">(CA444*DCF!M$46-DCF!M$5*MAX(CA444*DCF!M$46,0)-MAX(CA444-BZ444,0)/Inputs!$B$24)*DCF!M$6</f>
        <v>732.79783238560663</v>
      </c>
      <c r="DI444" s="15">
        <f ca="1">SUM(CB444:CL444)+BE444*DCF!M$10*(1+Inputs!$B$30)*(1-Inputs!$B$33)*(1-Inputs!$B$30/Inputs!$B$31)/(Inputs!$B$29-Inputs!$B$30)*DCF!M$6</f>
        <v>95061.828054670201</v>
      </c>
      <c r="DJ444" s="15">
        <f ca="1">SUM(CM444:CW444)+BP444*DCF!M$28*(1+Inputs!$B$30)*(1-Inputs!$B$33)*(1-Inputs!$B$30/Inputs!$B$31)/(Inputs!$B$29-Inputs!$B$30)*DCF!M$6</f>
        <v>796896.22696153098</v>
      </c>
      <c r="DK444" s="15">
        <f ca="1">SUM(CX444:DH444)+CA444*DCF!M$46*(1+Inputs!$B$30)*(1-Inputs!$B$33)*(1-Inputs!$B$30/Inputs!$B$31)/(Inputs!$B$29-Inputs!$B$30)*DCF!M$6</f>
        <v>83236.020590274798</v>
      </c>
      <c r="DM444" s="15">
        <f ca="1">DI444+DJ444+DK444+Inputs!$B$34+Inputs!$B$36-Inputs!$B$35</f>
        <v>1052045.075606476</v>
      </c>
    </row>
    <row r="445" spans="1:117" x14ac:dyDescent="0.75">
      <c r="A445" s="11">
        <v>432</v>
      </c>
      <c r="C445" s="24">
        <f t="shared" ca="1" si="253"/>
        <v>-8.2557298819369476E-2</v>
      </c>
      <c r="D445" s="24">
        <f t="shared" ca="1" si="253"/>
        <v>0.31402303892976224</v>
      </c>
      <c r="E445" s="24">
        <f t="shared" ca="1" si="253"/>
        <v>0.16992251906852063</v>
      </c>
      <c r="F445" s="24">
        <f t="shared" ca="1" si="253"/>
        <v>1.0082236699333045</v>
      </c>
      <c r="G445" s="24">
        <f t="shared" ca="1" si="253"/>
        <v>1.204723704142582</v>
      </c>
      <c r="H445" s="24">
        <f t="shared" ca="1" si="253"/>
        <v>1.9752963160729164</v>
      </c>
      <c r="I445" s="24">
        <f t="shared" ca="1" si="253"/>
        <v>0.97004415712891212</v>
      </c>
      <c r="J445" s="24">
        <f t="shared" ca="1" si="253"/>
        <v>-0.19223156065608984</v>
      </c>
      <c r="K445" s="24">
        <f t="shared" ca="1" si="253"/>
        <v>-0.40672833595049823</v>
      </c>
      <c r="L445" s="24">
        <f t="shared" ca="1" si="253"/>
        <v>5.5930956948597628E-2</v>
      </c>
      <c r="M445" s="24">
        <f t="shared" ca="1" si="253"/>
        <v>-7.6883493756921661E-2</v>
      </c>
      <c r="N445" s="24">
        <f ca="1">SQRT(Inputs!$B$38)*C445+SQRT(1-Inputs!$B$38)*_xlfn.NORM.S.INV(RAND())</f>
        <v>9.3249171719454099E-2</v>
      </c>
      <c r="O445" s="24">
        <f ca="1">SQRT(Inputs!$B$38)*D445+SQRT(1-Inputs!$B$38)*_xlfn.NORM.S.INV(RAND())</f>
        <v>1.6518747143799453</v>
      </c>
      <c r="P445" s="24">
        <f ca="1">SQRT(Inputs!$B$38)*E445+SQRT(1-Inputs!$B$38)*_xlfn.NORM.S.INV(RAND())</f>
        <v>-0.13188718877947636</v>
      </c>
      <c r="Q445" s="24">
        <f ca="1">SQRT(Inputs!$B$38)*F445+SQRT(1-Inputs!$B$38)*_xlfn.NORM.S.INV(RAND())</f>
        <v>0.18922431035908027</v>
      </c>
      <c r="R445" s="24">
        <f ca="1">SQRT(Inputs!$B$38)*G445+SQRT(1-Inputs!$B$38)*_xlfn.NORM.S.INV(RAND())</f>
        <v>-0.14101262485889077</v>
      </c>
      <c r="S445" s="24">
        <f ca="1">SQRT(Inputs!$B$38)*H445+SQRT(1-Inputs!$B$38)*_xlfn.NORM.S.INV(RAND())</f>
        <v>2.0784690362410698</v>
      </c>
      <c r="T445" s="24">
        <f ca="1">SQRT(Inputs!$B$38)*I445+SQRT(1-Inputs!$B$38)*_xlfn.NORM.S.INV(RAND())</f>
        <v>0.74775690109635939</v>
      </c>
      <c r="U445" s="24">
        <f ca="1">SQRT(Inputs!$B$38)*J445+SQRT(1-Inputs!$B$38)*_xlfn.NORM.S.INV(RAND())</f>
        <v>-3.351636258033929</v>
      </c>
      <c r="V445" s="24">
        <f ca="1">SQRT(Inputs!$B$38)*K445+SQRT(1-Inputs!$B$38)*_xlfn.NORM.S.INV(RAND())</f>
        <v>3.7529855587642491E-2</v>
      </c>
      <c r="W445" s="24">
        <f ca="1">SQRT(Inputs!$B$38)*L445+SQRT(1-Inputs!$B$38)*_xlfn.NORM.S.INV(RAND())</f>
        <v>1.4828852032320363</v>
      </c>
      <c r="X445" s="24">
        <f ca="1">SQRT(Inputs!$B$38)*M445+SQRT(1-Inputs!$B$38)*_xlfn.NORM.S.INV(RAND())</f>
        <v>0.48705670100053122</v>
      </c>
      <c r="Y445" s="24">
        <f ca="1">SQRT(Inputs!$B$38)*C445+SQRT(1-Inputs!$B$38)*_xlfn.NORM.S.INV(RAND())</f>
        <v>7.5637494790002924E-2</v>
      </c>
      <c r="Z445" s="24">
        <f ca="1">SQRT(Inputs!$B$38)*D445+SQRT(1-Inputs!$B$38)*_xlfn.NORM.S.INV(RAND())</f>
        <v>-0.10572352294366019</v>
      </c>
      <c r="AA445" s="24">
        <f ca="1">SQRT(Inputs!$B$38)*E445+SQRT(1-Inputs!$B$38)*_xlfn.NORM.S.INV(RAND())</f>
        <v>-1.5022090358485112</v>
      </c>
      <c r="AB445" s="24">
        <f ca="1">SQRT(Inputs!$B$38)*F445+SQRT(1-Inputs!$B$38)*_xlfn.NORM.S.INV(RAND())</f>
        <v>1.4709530962422548</v>
      </c>
      <c r="AC445" s="24">
        <f ca="1">SQRT(Inputs!$B$38)*G445+SQRT(1-Inputs!$B$38)*_xlfn.NORM.S.INV(RAND())</f>
        <v>0.72067012267485042</v>
      </c>
      <c r="AD445" s="24">
        <f ca="1">SQRT(Inputs!$B$38)*H445+SQRT(1-Inputs!$B$38)*_xlfn.NORM.S.INV(RAND())</f>
        <v>0.87385998977335522</v>
      </c>
      <c r="AE445" s="24">
        <f ca="1">SQRT(Inputs!$B$38)*I445+SQRT(1-Inputs!$B$38)*_xlfn.NORM.S.INV(RAND())</f>
        <v>1.7041753109284712</v>
      </c>
      <c r="AF445" s="24">
        <f ca="1">SQRT(Inputs!$B$38)*J445+SQRT(1-Inputs!$B$38)*_xlfn.NORM.S.INV(RAND())</f>
        <v>-0.74295430979852906</v>
      </c>
      <c r="AG445" s="24">
        <f ca="1">SQRT(Inputs!$B$38)*K445+SQRT(1-Inputs!$B$38)*_xlfn.NORM.S.INV(RAND())</f>
        <v>1.4124079365233688E-2</v>
      </c>
      <c r="AH445" s="24">
        <f ca="1">SQRT(Inputs!$B$38)*L445+SQRT(1-Inputs!$B$38)*_xlfn.NORM.S.INV(RAND())</f>
        <v>0.37133904095372439</v>
      </c>
      <c r="AI445" s="24">
        <f ca="1">SQRT(Inputs!$B$38)*M445+SQRT(1-Inputs!$B$38)*_xlfn.NORM.S.INV(RAND())</f>
        <v>-8.9635362129970336E-2</v>
      </c>
      <c r="AJ445" s="24">
        <f ca="1">SQRT(Inputs!$B$38)*C445+SQRT(1-Inputs!$B$38)*_xlfn.NORM.S.INV(RAND())</f>
        <v>0.84668930864963865</v>
      </c>
      <c r="AK445" s="24">
        <f ca="1">SQRT(Inputs!$B$38)*D445+SQRT(1-Inputs!$B$38)*_xlfn.NORM.S.INV(RAND())</f>
        <v>1.9448234692534858</v>
      </c>
      <c r="AL445" s="24">
        <f ca="1">SQRT(Inputs!$B$38)*E445+SQRT(1-Inputs!$B$38)*_xlfn.NORM.S.INV(RAND())</f>
        <v>-0.56810413178018648</v>
      </c>
      <c r="AM445" s="24">
        <f ca="1">SQRT(Inputs!$B$38)*F445+SQRT(1-Inputs!$B$38)*_xlfn.NORM.S.INV(RAND())</f>
        <v>0.34542882852876744</v>
      </c>
      <c r="AN445" s="24">
        <f ca="1">SQRT(Inputs!$B$38)*G445+SQRT(1-Inputs!$B$38)*_xlfn.NORM.S.INV(RAND())</f>
        <v>0.70024216283931739</v>
      </c>
      <c r="AO445" s="24">
        <f ca="1">SQRT(Inputs!$B$38)*H445+SQRT(1-Inputs!$B$38)*_xlfn.NORM.S.INV(RAND())</f>
        <v>1.0652708069502996</v>
      </c>
      <c r="AP445" s="24">
        <f ca="1">SQRT(Inputs!$B$38)*I445+SQRT(1-Inputs!$B$38)*_xlfn.NORM.S.INV(RAND())</f>
        <v>0.13417790597149004</v>
      </c>
      <c r="AQ445" s="24">
        <f ca="1">SQRT(Inputs!$B$38)*J445+SQRT(1-Inputs!$B$38)*_xlfn.NORM.S.INV(RAND())</f>
        <v>-0.29225571226322972</v>
      </c>
      <c r="AR445" s="24">
        <f ca="1">SQRT(Inputs!$B$38)*K445+SQRT(1-Inputs!$B$38)*_xlfn.NORM.S.INV(RAND())</f>
        <v>-0.3660250434039618</v>
      </c>
      <c r="AS445" s="24">
        <f ca="1">SQRT(Inputs!$B$38)*L445+SQRT(1-Inputs!$B$38)*_xlfn.NORM.S.INV(RAND())</f>
        <v>-0.97726791231594767</v>
      </c>
      <c r="AT445" s="24">
        <f ca="1">SQRT(Inputs!$B$38)*M445+SQRT(1-Inputs!$B$38)*_xlfn.NORM.S.INV(RAND())</f>
        <v>0.30467860027235566</v>
      </c>
      <c r="AU445" s="15">
        <f ca="1">Inputs!$B$6*EXP($B$8-0.5*C$5^2+C$5*N445)</f>
        <v>5037.7102702895654</v>
      </c>
      <c r="AV445" s="15">
        <f t="shared" ca="1" si="219"/>
        <v>7817.8767307896333</v>
      </c>
      <c r="AW445" s="15">
        <f t="shared" ca="1" si="220"/>
        <v>9364.439890677646</v>
      </c>
      <c r="AX445" s="15">
        <f t="shared" ca="1" si="221"/>
        <v>11706.54209839016</v>
      </c>
      <c r="AY445" s="15">
        <f t="shared" ca="1" si="222"/>
        <v>14072.9095361982</v>
      </c>
      <c r="AZ445" s="15">
        <f t="shared" ca="1" si="223"/>
        <v>21638.202584233877</v>
      </c>
      <c r="BA445" s="15">
        <f t="shared" ca="1" si="224"/>
        <v>28635.169407754125</v>
      </c>
      <c r="BB445" s="15">
        <f t="shared" ca="1" si="225"/>
        <v>25058.40991122782</v>
      </c>
      <c r="BC445" s="15">
        <f t="shared" ca="1" si="226"/>
        <v>30801.559638824427</v>
      </c>
      <c r="BD445" s="15">
        <f t="shared" ca="1" si="227"/>
        <v>43348.956788617841</v>
      </c>
      <c r="BE445" s="15">
        <f t="shared" ca="1" si="228"/>
        <v>55528.044050534547</v>
      </c>
      <c r="BF445" s="15">
        <f ca="1">Inputs!$B$13*EXP($B$9-0.5*C$6^2+C$6*Y445)</f>
        <v>14039.979111765533</v>
      </c>
      <c r="BG445" s="15">
        <f t="shared" ca="1" si="229"/>
        <v>16787.691843674249</v>
      </c>
      <c r="BH445" s="15">
        <f t="shared" ca="1" si="230"/>
        <v>15987.894528105153</v>
      </c>
      <c r="BI445" s="15">
        <f t="shared" ca="1" si="231"/>
        <v>24544.486399884452</v>
      </c>
      <c r="BJ445" s="15">
        <f t="shared" ca="1" si="232"/>
        <v>33383.85252524363</v>
      </c>
      <c r="BK445" s="15">
        <f t="shared" ca="1" si="233"/>
        <v>46148.648942036365</v>
      </c>
      <c r="BL445" s="15">
        <f t="shared" ca="1" si="234"/>
        <v>70697.501080355039</v>
      </c>
      <c r="BM445" s="15">
        <f t="shared" ca="1" si="235"/>
        <v>79240.79344413607</v>
      </c>
      <c r="BN445" s="15">
        <f t="shared" ca="1" si="236"/>
        <v>97621.344241667131</v>
      </c>
      <c r="BO445" s="15">
        <f t="shared" ca="1" si="237"/>
        <v>125411.14166360458</v>
      </c>
      <c r="BP445" s="15">
        <f t="shared" ca="1" si="238"/>
        <v>152797.99398249903</v>
      </c>
      <c r="BQ445" s="15">
        <f ca="1">Inputs!$B$20*EXP($B$10-0.5*C$7^2+C$7*AJ445)</f>
        <v>5792.010377722062</v>
      </c>
      <c r="BR445" s="15">
        <f t="shared" ca="1" si="239"/>
        <v>14574.858519097359</v>
      </c>
      <c r="BS445" s="15">
        <f t="shared" ca="1" si="240"/>
        <v>16954.00621437779</v>
      </c>
      <c r="BT445" s="15">
        <f t="shared" ca="1" si="241"/>
        <v>25593.085759299905</v>
      </c>
      <c r="BU445" s="15">
        <f t="shared" ca="1" si="242"/>
        <v>42017.872754178352</v>
      </c>
      <c r="BV445" s="15">
        <f t="shared" ca="1" si="243"/>
        <v>74316.230418827923</v>
      </c>
      <c r="BW445" s="15">
        <f t="shared" ca="1" si="244"/>
        <v>106691.3806629535</v>
      </c>
      <c r="BX445" s="15">
        <f t="shared" ca="1" si="245"/>
        <v>140733.18272592031</v>
      </c>
      <c r="BY445" s="15">
        <f t="shared" ca="1" si="246"/>
        <v>183854.30303998428</v>
      </c>
      <c r="BZ445" s="15">
        <f t="shared" ca="1" si="247"/>
        <v>215551.81724969033</v>
      </c>
      <c r="CA445" s="15">
        <f t="shared" ca="1" si="248"/>
        <v>319630.04730807879</v>
      </c>
      <c r="CB445" s="15">
        <f ca="1">(AU445*DCF!C$10-DCF!C$5*MAX(AU445*DCF!C$10,0)-MAX(AU445-Inputs!$B$6,0)/Inputs!$B$10)*DCF!C$6</f>
        <v>1042.5361829775318</v>
      </c>
      <c r="CC445" s="15">
        <f ca="1">(AV445*DCF!D$10-DCF!D$5*MAX(AV445*DCF!D$10,0)-MAX(AV445-AU445,0)/Inputs!$B$10)*DCF!D$6</f>
        <v>1227.6836594859553</v>
      </c>
      <c r="CD445" s="15">
        <f ca="1">(AW445*DCF!E$10-DCF!E$5*MAX(AW445*DCF!E$10,0)-MAX(AW445-AV445,0)/Inputs!$B$10)*DCF!E$6</f>
        <v>1813.750032039115</v>
      </c>
      <c r="CE445" s="15">
        <f ca="1">(AX445*DCF!F$10-DCF!F$5*MAX(AX445*DCF!F$10,0)-MAX(AX445-AW445,0)/Inputs!$B$10)*DCF!F$6</f>
        <v>2068.1860816576836</v>
      </c>
      <c r="CF445" s="15">
        <f ca="1">(AY445*DCF!G$10-DCF!G$5*MAX(AY445*DCF!G$10,0)-MAX(AY445-AX445,0)/Inputs!$B$10)*DCF!G$6</f>
        <v>2444.7234329099779</v>
      </c>
      <c r="CG445" s="15">
        <f ca="1">(AZ445*DCF!H$10-DCF!H$5*MAX(AZ445*DCF!H$10,0)-MAX(AZ445-AY445,0)/Inputs!$B$10)*DCF!H$6</f>
        <v>2857.7191459309347</v>
      </c>
      <c r="CH445" s="15">
        <f ca="1">(BA445*DCF!I$10-DCF!I$5*MAX(BA445*DCF!I$10,0)-MAX(BA445-AZ445,0)/Inputs!$B$10)*DCF!I$6</f>
        <v>4082.8531260191985</v>
      </c>
      <c r="CI445" s="15">
        <f ca="1">(BB445*DCF!J$10-DCF!J$5*MAX(BB445*DCF!J$10,0)-MAX(BB445-BA445,0)/Inputs!$B$10)*DCF!J$6</f>
        <v>4300.0812844055108</v>
      </c>
      <c r="CJ445" s="15">
        <f ca="1">(BC445*DCF!K$10-DCF!K$5*MAX(BC445*DCF!K$10,0)-MAX(BC445-BB445,0)/Inputs!$B$10)*DCF!K$6</f>
        <v>4154.6028908961016</v>
      </c>
      <c r="CK445" s="15">
        <f ca="1">(BD445*DCF!L$10-DCF!L$5*MAX(BD445*DCF!L$10,0)-MAX(BD445-BC445,0)/Inputs!$B$10)*DCF!L$6</f>
        <v>4915.2653945282009</v>
      </c>
      <c r="CL445" s="15">
        <f ca="1">(BE445*DCF!M$10-DCF!M$5*MAX(BE445*DCF!M$10,0)-MAX(BE445-BD445,0)/Inputs!$B$10)*DCF!M$6</f>
        <v>6380.8031119840989</v>
      </c>
      <c r="CM445" s="15">
        <f ca="1">(BF445*DCF!C$28-DCF!C$5*MAX(BF445*DCF!C$28,0)-MAX(BF445-Inputs!$B$13,0)/Inputs!$B$17)*DCF!C$6</f>
        <v>3672.2122944814741</v>
      </c>
      <c r="CN445" s="15">
        <f ca="1">(BG445*DCF!D$28-DCF!D$5*MAX(BG445*DCF!D$28,0)-MAX(BG445-BF445,0)/Inputs!$B$17)*DCF!D$6</f>
        <v>4358.1493287939311</v>
      </c>
      <c r="CO445" s="15">
        <f ca="1">(BH445*DCF!E$28-DCF!E$5*MAX(BH445*DCF!E$28,0)-MAX(BH445-BG445,0)/Inputs!$B$17)*DCF!E$6</f>
        <v>4528.0564178990535</v>
      </c>
      <c r="CP445" s="15">
        <f ca="1">(BI445*DCF!F$28-DCF!F$5*MAX(BI445*DCF!F$28,0)-MAX(BI445-BH445,0)/Inputs!$B$17)*DCF!F$6</f>
        <v>5105.318737118756</v>
      </c>
      <c r="CQ445" s="15">
        <f ca="1">(BJ445*DCF!G$28-DCF!G$5*MAX(BJ445*DCF!G$28,0)-MAX(BJ445-BI445,0)/Inputs!$B$17)*DCF!G$6</f>
        <v>7174.9997602233252</v>
      </c>
      <c r="CR445" s="15">
        <f ca="1">(BK445*DCF!H$28-DCF!H$5*MAX(BK445*DCF!H$28,0)-MAX(BK445-BJ445,0)/Inputs!$B$17)*DCF!H$6</f>
        <v>9429.7788912089909</v>
      </c>
      <c r="CS445" s="15">
        <f ca="1">(BL445*DCF!I$28-DCF!I$5*MAX(BL445*DCF!I$28,0)-MAX(BL445-BK445,0)/Inputs!$B$17)*DCF!I$6</f>
        <v>13101.21921267922</v>
      </c>
      <c r="CT445" s="15">
        <f ca="1">(BM445*DCF!J$28-DCF!J$5*MAX(BM445*DCF!J$28,0)-MAX(BM445-BL445,0)/Inputs!$B$17)*DCF!J$6</f>
        <v>16544.504446537045</v>
      </c>
      <c r="CU445" s="15">
        <f ca="1">(BN445*DCF!K$28-DCF!K$5*MAX(BN445*DCF!K$28,0)-MAX(BN445-BM445,0)/Inputs!$B$17)*DCF!K$6</f>
        <v>18364.618441751409</v>
      </c>
      <c r="CV445" s="15">
        <f ca="1">(BO445*DCF!L$28-DCF!L$5*MAX(BO445*DCF!L$28,0)-MAX(BO445-BN445,0)/Inputs!$B$17)*DCF!L$6</f>
        <v>21877.693208517856</v>
      </c>
      <c r="CW445" s="15">
        <f ca="1">(BP445*DCF!M$28-DCF!M$5*MAX(BP445*DCF!M$28,0)-MAX(BP445-BO445,0)/Inputs!$B$17)*DCF!M$6</f>
        <v>25886.335377861829</v>
      </c>
      <c r="CX445" s="15">
        <f ca="1">(BQ445*DCF!C$46-DCF!C$5*MAX(BQ445*DCF!C$46,0)-MAX(BQ445-Inputs!$B$20,0)/Inputs!$B$24)*DCF!C$6</f>
        <v>-2534.4182755580109</v>
      </c>
      <c r="CY445" s="15">
        <f ca="1">(BR445*DCF!D$46-DCF!D$5*MAX(BR445*DCF!D$46,0)-MAX(BR445-BQ445,0)/Inputs!$B$24)*DCF!D$6</f>
        <v>-6235.1568567816739</v>
      </c>
      <c r="CZ445" s="15">
        <f ca="1">(BS445*DCF!E$46-DCF!E$5*MAX(BS445*DCF!E$46,0)-MAX(BS445-BR445,0)/Inputs!$B$24)*DCF!E$6</f>
        <v>-2942.6352785691438</v>
      </c>
      <c r="DA445" s="15">
        <f ca="1">(BT445*DCF!F$46-DCF!F$5*MAX(BT445*DCF!F$46,0)-MAX(BT445-BS445,0)/Inputs!$B$24)*DCF!F$6</f>
        <v>-5009.6122812674266</v>
      </c>
      <c r="DB445" s="15">
        <f ca="1">(BU445*DCF!G$46-DCF!G$5*MAX(BU445*DCF!G$46,0)-MAX(BU445-BT445,0)/Inputs!$B$24)*DCF!G$6</f>
        <v>-6938.3720531808194</v>
      </c>
      <c r="DC445" s="15">
        <f ca="1">(BV445*DCF!H$46-DCF!H$5*MAX(BV445*DCF!H$46,0)-MAX(BV445-BU445,0)/Inputs!$B$24)*DCF!H$6</f>
        <v>-10036.516748969123</v>
      </c>
      <c r="DD445" s="15">
        <f ca="1">(BW445*DCF!I$46-DCF!I$5*MAX(BW445*DCF!I$46,0)-MAX(BW445-BV445,0)/Inputs!$B$24)*DCF!I$6</f>
        <v>-6829.574397765281</v>
      </c>
      <c r="DE445" s="15">
        <f ca="1">(BX445*DCF!J$46-DCF!J$5*MAX(BX445*DCF!J$46,0)-MAX(BX445-BW445,0)/Inputs!$B$24)*DCF!J$6</f>
        <v>-3123.9620155990578</v>
      </c>
      <c r="DF445" s="15">
        <f ca="1">(BY445*DCF!K$46-DCF!K$5*MAX(BY445*DCF!K$46,0)-MAX(BY445-BX445,0)/Inputs!$B$24)*DCF!K$6</f>
        <v>-61.155064035288966</v>
      </c>
      <c r="DG445" s="15">
        <f ca="1">(BZ445*DCF!L$46-DCF!L$5*MAX(BZ445*DCF!L$46,0)-MAX(BZ445-BY445,0)/Inputs!$B$24)*DCF!L$6</f>
        <v>7726.8486008642449</v>
      </c>
      <c r="DH445" s="15">
        <f ca="1">(CA445*DCF!M$46-DCF!M$5*MAX(CA445*DCF!M$46,0)-MAX(CA445-BZ445,0)/Inputs!$B$24)*DCF!M$6</f>
        <v>3299.5418599910809</v>
      </c>
      <c r="DI445" s="15">
        <f ca="1">SUM(CB445:CL445)+BE445*DCF!M$10*(1+Inputs!$B$30)*(1-Inputs!$B$33)*(1-Inputs!$B$30/Inputs!$B$31)/(Inputs!$B$29-Inputs!$B$30)*DCF!M$6</f>
        <v>189823.48521783805</v>
      </c>
      <c r="DJ445" s="15">
        <f ca="1">SUM(CM445:CW445)+BP445*DCF!M$28*(1+Inputs!$B$30)*(1-Inputs!$B$33)*(1-Inputs!$B$30/Inputs!$B$31)/(Inputs!$B$29-Inputs!$B$30)*DCF!M$6</f>
        <v>697028.00318052445</v>
      </c>
      <c r="DK445" s="15">
        <f ca="1">SUM(CX445:DH445)+CA445*DCF!M$46*(1+Inputs!$B$30)*(1-Inputs!$B$33)*(1-Inputs!$B$30/Inputs!$B$31)/(Inputs!$B$29-Inputs!$B$30)*DCF!M$6</f>
        <v>461500.90322701476</v>
      </c>
      <c r="DM445" s="15">
        <f ca="1">DI445+DJ445+DK445+Inputs!$B$34+Inputs!$B$36-Inputs!$B$35</f>
        <v>1425203.3916253773</v>
      </c>
    </row>
    <row r="446" spans="1:117" x14ac:dyDescent="0.75">
      <c r="A446" s="11">
        <v>433</v>
      </c>
      <c r="C446" s="24">
        <f t="shared" ca="1" si="253"/>
        <v>0.98632191141101555</v>
      </c>
      <c r="D446" s="24">
        <f t="shared" ca="1" si="253"/>
        <v>-0.38668360772613125</v>
      </c>
      <c r="E446" s="24">
        <f t="shared" ca="1" si="253"/>
        <v>7.9068248094003882E-2</v>
      </c>
      <c r="F446" s="24">
        <f t="shared" ca="1" si="253"/>
        <v>1.1463009246031661</v>
      </c>
      <c r="G446" s="24">
        <f t="shared" ca="1" si="253"/>
        <v>-1.6314592449050529</v>
      </c>
      <c r="H446" s="24">
        <f t="shared" ca="1" si="253"/>
        <v>-1.4548117502140034</v>
      </c>
      <c r="I446" s="24">
        <f t="shared" ca="1" si="253"/>
        <v>-1.1729709357064826</v>
      </c>
      <c r="J446" s="24">
        <f t="shared" ca="1" si="253"/>
        <v>-0.56305009835810405</v>
      </c>
      <c r="K446" s="24">
        <f t="shared" ca="1" si="253"/>
        <v>1.8804720352054396</v>
      </c>
      <c r="L446" s="24">
        <f t="shared" ca="1" si="253"/>
        <v>0.59834419954645657</v>
      </c>
      <c r="M446" s="24">
        <f t="shared" ca="1" si="253"/>
        <v>0.62236673535372744</v>
      </c>
      <c r="N446" s="24">
        <f ca="1">SQRT(Inputs!$B$38)*C446+SQRT(1-Inputs!$B$38)*_xlfn.NORM.S.INV(RAND())</f>
        <v>0.80077786215357216</v>
      </c>
      <c r="O446" s="24">
        <f ca="1">SQRT(Inputs!$B$38)*D446+SQRT(1-Inputs!$B$38)*_xlfn.NORM.S.INV(RAND())</f>
        <v>1.6350034311939414</v>
      </c>
      <c r="P446" s="24">
        <f ca="1">SQRT(Inputs!$B$38)*E446+SQRT(1-Inputs!$B$38)*_xlfn.NORM.S.INV(RAND())</f>
        <v>0.27852420391643518</v>
      </c>
      <c r="Q446" s="24">
        <f ca="1">SQRT(Inputs!$B$38)*F446+SQRT(1-Inputs!$B$38)*_xlfn.NORM.S.INV(RAND())</f>
        <v>0.17843114569663659</v>
      </c>
      <c r="R446" s="24">
        <f ca="1">SQRT(Inputs!$B$38)*G446+SQRT(1-Inputs!$B$38)*_xlfn.NORM.S.INV(RAND())</f>
        <v>-1.8221807485672823</v>
      </c>
      <c r="S446" s="24">
        <f ca="1">SQRT(Inputs!$B$38)*H446+SQRT(1-Inputs!$B$38)*_xlfn.NORM.S.INV(RAND())</f>
        <v>-0.59736038892526622</v>
      </c>
      <c r="T446" s="24">
        <f ca="1">SQRT(Inputs!$B$38)*I446+SQRT(1-Inputs!$B$38)*_xlfn.NORM.S.INV(RAND())</f>
        <v>-2.3275943859172012</v>
      </c>
      <c r="U446" s="24">
        <f ca="1">SQRT(Inputs!$B$38)*J446+SQRT(1-Inputs!$B$38)*_xlfn.NORM.S.INV(RAND())</f>
        <v>0.53465073408492902</v>
      </c>
      <c r="V446" s="24">
        <f ca="1">SQRT(Inputs!$B$38)*K446+SQRT(1-Inputs!$B$38)*_xlfn.NORM.S.INV(RAND())</f>
        <v>0.22807973994142372</v>
      </c>
      <c r="W446" s="24">
        <f ca="1">SQRT(Inputs!$B$38)*L446+SQRT(1-Inputs!$B$38)*_xlfn.NORM.S.INV(RAND())</f>
        <v>-0.50038382587300434</v>
      </c>
      <c r="X446" s="24">
        <f ca="1">SQRT(Inputs!$B$38)*M446+SQRT(1-Inputs!$B$38)*_xlfn.NORM.S.INV(RAND())</f>
        <v>0.41933303562604868</v>
      </c>
      <c r="Y446" s="24">
        <f ca="1">SQRT(Inputs!$B$38)*C446+SQRT(1-Inputs!$B$38)*_xlfn.NORM.S.INV(RAND())</f>
        <v>-6.5022296513700506E-2</v>
      </c>
      <c r="Z446" s="24">
        <f ca="1">SQRT(Inputs!$B$38)*D446+SQRT(1-Inputs!$B$38)*_xlfn.NORM.S.INV(RAND())</f>
        <v>-0.26158534412791157</v>
      </c>
      <c r="AA446" s="24">
        <f ca="1">SQRT(Inputs!$B$38)*E446+SQRT(1-Inputs!$B$38)*_xlfn.NORM.S.INV(RAND())</f>
        <v>0.20178375848251925</v>
      </c>
      <c r="AB446" s="24">
        <f ca="1">SQRT(Inputs!$B$38)*F446+SQRT(1-Inputs!$B$38)*_xlfn.NORM.S.INV(RAND())</f>
        <v>-0.17890335080546571</v>
      </c>
      <c r="AC446" s="24">
        <f ca="1">SQRT(Inputs!$B$38)*G446+SQRT(1-Inputs!$B$38)*_xlfn.NORM.S.INV(RAND())</f>
        <v>-1.4874198257904259</v>
      </c>
      <c r="AD446" s="24">
        <f ca="1">SQRT(Inputs!$B$38)*H446+SQRT(1-Inputs!$B$38)*_xlfn.NORM.S.INV(RAND())</f>
        <v>-0.56220548842839124</v>
      </c>
      <c r="AE446" s="24">
        <f ca="1">SQRT(Inputs!$B$38)*I446+SQRT(1-Inputs!$B$38)*_xlfn.NORM.S.INV(RAND())</f>
        <v>0.24776970828709821</v>
      </c>
      <c r="AF446" s="24">
        <f ca="1">SQRT(Inputs!$B$38)*J446+SQRT(1-Inputs!$B$38)*_xlfn.NORM.S.INV(RAND())</f>
        <v>-0.16394757812724867</v>
      </c>
      <c r="AG446" s="24">
        <f ca="1">SQRT(Inputs!$B$38)*K446+SQRT(1-Inputs!$B$38)*_xlfn.NORM.S.INV(RAND())</f>
        <v>1.6706110488370509</v>
      </c>
      <c r="AH446" s="24">
        <f ca="1">SQRT(Inputs!$B$38)*L446+SQRT(1-Inputs!$B$38)*_xlfn.NORM.S.INV(RAND())</f>
        <v>-0.61915204923662703</v>
      </c>
      <c r="AI446" s="24">
        <f ca="1">SQRT(Inputs!$B$38)*M446+SQRT(1-Inputs!$B$38)*_xlfn.NORM.S.INV(RAND())</f>
        <v>-7.4910455260854103E-2</v>
      </c>
      <c r="AJ446" s="24">
        <f ca="1">SQRT(Inputs!$B$38)*C446+SQRT(1-Inputs!$B$38)*_xlfn.NORM.S.INV(RAND())</f>
        <v>0.79272643701559864</v>
      </c>
      <c r="AK446" s="24">
        <f ca="1">SQRT(Inputs!$B$38)*D446+SQRT(1-Inputs!$B$38)*_xlfn.NORM.S.INV(RAND())</f>
        <v>-0.60573544712476113</v>
      </c>
      <c r="AL446" s="24">
        <f ca="1">SQRT(Inputs!$B$38)*E446+SQRT(1-Inputs!$B$38)*_xlfn.NORM.S.INV(RAND())</f>
        <v>-1.8430128597489335</v>
      </c>
      <c r="AM446" s="24">
        <f ca="1">SQRT(Inputs!$B$38)*F446+SQRT(1-Inputs!$B$38)*_xlfn.NORM.S.INV(RAND())</f>
        <v>-0.74264211666853064</v>
      </c>
      <c r="AN446" s="24">
        <f ca="1">SQRT(Inputs!$B$38)*G446+SQRT(1-Inputs!$B$38)*_xlfn.NORM.S.INV(RAND())</f>
        <v>-2.5344284082913546</v>
      </c>
      <c r="AO446" s="24">
        <f ca="1">SQRT(Inputs!$B$38)*H446+SQRT(1-Inputs!$B$38)*_xlfn.NORM.S.INV(RAND())</f>
        <v>-0.20840525105067853</v>
      </c>
      <c r="AP446" s="24">
        <f ca="1">SQRT(Inputs!$B$38)*I446+SQRT(1-Inputs!$B$38)*_xlfn.NORM.S.INV(RAND())</f>
        <v>-0.67158372457947135</v>
      </c>
      <c r="AQ446" s="24">
        <f ca="1">SQRT(Inputs!$B$38)*J446+SQRT(1-Inputs!$B$38)*_xlfn.NORM.S.INV(RAND())</f>
        <v>0.88617251783421958</v>
      </c>
      <c r="AR446" s="24">
        <f ca="1">SQRT(Inputs!$B$38)*K446+SQRT(1-Inputs!$B$38)*_xlfn.NORM.S.INV(RAND())</f>
        <v>2.1979349389650675</v>
      </c>
      <c r="AS446" s="24">
        <f ca="1">SQRT(Inputs!$B$38)*L446+SQRT(1-Inputs!$B$38)*_xlfn.NORM.S.INV(RAND())</f>
        <v>1.0083612905497965</v>
      </c>
      <c r="AT446" s="24">
        <f ca="1">SQRT(Inputs!$B$38)*M446+SQRT(1-Inputs!$B$38)*_xlfn.NORM.S.INV(RAND())</f>
        <v>1.9396905582138342</v>
      </c>
      <c r="AU446" s="15">
        <f ca="1">Inputs!$B$6*EXP($B$8-0.5*C$5^2+C$5*N446)</f>
        <v>5649.0168004222742</v>
      </c>
      <c r="AV446" s="15">
        <f t="shared" ca="1" si="219"/>
        <v>8744.826132057191</v>
      </c>
      <c r="AW446" s="15">
        <f t="shared" ca="1" si="220"/>
        <v>11070.960598902055</v>
      </c>
      <c r="AX446" s="15">
        <f t="shared" ca="1" si="221"/>
        <v>13821.224398290155</v>
      </c>
      <c r="AY446" s="15">
        <f t="shared" ca="1" si="222"/>
        <v>13653.133315517818</v>
      </c>
      <c r="AZ446" s="15">
        <f t="shared" ca="1" si="223"/>
        <v>15635.078404034253</v>
      </c>
      <c r="BA446" s="15">
        <f t="shared" ca="1" si="224"/>
        <v>14996.651529682174</v>
      </c>
      <c r="BB446" s="15">
        <f t="shared" ca="1" si="225"/>
        <v>19370.795003587293</v>
      </c>
      <c r="BC446" s="15">
        <f t="shared" ca="1" si="226"/>
        <v>24252.412789252558</v>
      </c>
      <c r="BD446" s="15">
        <f t="shared" ca="1" si="227"/>
        <v>28352.955374455356</v>
      </c>
      <c r="BE446" s="15">
        <f t="shared" ca="1" si="228"/>
        <v>36095.511815793448</v>
      </c>
      <c r="BF446" s="15">
        <f ca="1">Inputs!$B$13*EXP($B$9-0.5*C$6^2+C$6*Y446)</f>
        <v>13653.875927767418</v>
      </c>
      <c r="BG446" s="15">
        <f t="shared" ca="1" si="229"/>
        <v>15873.277775370056</v>
      </c>
      <c r="BH446" s="15">
        <f t="shared" ca="1" si="230"/>
        <v>20054.282357676708</v>
      </c>
      <c r="BI446" s="15">
        <f t="shared" ca="1" si="231"/>
        <v>23882.669589684694</v>
      </c>
      <c r="BJ446" s="15">
        <f t="shared" ca="1" si="232"/>
        <v>23628.458519700307</v>
      </c>
      <c r="BK446" s="15">
        <f t="shared" ca="1" si="233"/>
        <v>26862.641067615863</v>
      </c>
      <c r="BL446" s="15">
        <f t="shared" ca="1" si="234"/>
        <v>34074.219463626323</v>
      </c>
      <c r="BM446" s="15">
        <f t="shared" ca="1" si="235"/>
        <v>41040.143001719101</v>
      </c>
      <c r="BN446" s="15">
        <f t="shared" ca="1" si="236"/>
        <v>61661.648802741685</v>
      </c>
      <c r="BO446" s="15">
        <f t="shared" ca="1" si="237"/>
        <v>70599.888062408005</v>
      </c>
      <c r="BP446" s="15">
        <f t="shared" ca="1" si="238"/>
        <v>86160.868477907468</v>
      </c>
      <c r="BQ446" s="15">
        <f ca="1">Inputs!$B$20*EXP($B$10-0.5*C$7^2+C$7*AJ446)</f>
        <v>5682.2072093044726</v>
      </c>
      <c r="BR446" s="15">
        <f t="shared" ca="1" si="239"/>
        <v>6360.7850082120503</v>
      </c>
      <c r="BS446" s="15">
        <f t="shared" ca="1" si="240"/>
        <v>5130.4862431056772</v>
      </c>
      <c r="BT446" s="15">
        <f t="shared" ca="1" si="241"/>
        <v>5821.6423707323693</v>
      </c>
      <c r="BU446" s="15">
        <f t="shared" ca="1" si="242"/>
        <v>4369.5606752847161</v>
      </c>
      <c r="BV446" s="15">
        <f t="shared" ca="1" si="243"/>
        <v>5800.4726289743367</v>
      </c>
      <c r="BW446" s="15">
        <f t="shared" ca="1" si="244"/>
        <v>7021.7436206195116</v>
      </c>
      <c r="BX446" s="15">
        <f t="shared" ca="1" si="245"/>
        <v>11730.371609029318</v>
      </c>
      <c r="BY446" s="15">
        <f t="shared" ca="1" si="246"/>
        <v>25028.323146006682</v>
      </c>
      <c r="BZ446" s="15">
        <f t="shared" ca="1" si="247"/>
        <v>42270.592511229239</v>
      </c>
      <c r="CA446" s="15">
        <f t="shared" ca="1" si="248"/>
        <v>83813.780628662236</v>
      </c>
      <c r="CB446" s="15">
        <f ca="1">(AU446*DCF!C$10-DCF!C$5*MAX(AU446*DCF!C$10,0)-MAX(AU446-Inputs!$B$6,0)/Inputs!$B$10)*DCF!C$6</f>
        <v>1038.1774584579066</v>
      </c>
      <c r="CC446" s="15">
        <f ca="1">(AV446*DCF!D$10-DCF!D$5*MAX(AV446*DCF!D$10,0)-MAX(AV446-AU446,0)/Inputs!$B$10)*DCF!D$6</f>
        <v>1376.6600430034209</v>
      </c>
      <c r="CD446" s="15">
        <f ca="1">(AW446*DCF!E$10-DCF!E$5*MAX(AW446*DCF!E$10,0)-MAX(AW446-AV446,0)/Inputs!$B$10)*DCF!E$6</f>
        <v>2032.1667563626397</v>
      </c>
      <c r="CE446" s="15">
        <f ca="1">(AX446*DCF!F$10-DCF!F$5*MAX(AX446*DCF!F$10,0)-MAX(AX446-AW446,0)/Inputs!$B$10)*DCF!F$6</f>
        <v>2444.8895498771226</v>
      </c>
      <c r="CF446" s="15">
        <f ca="1">(AY446*DCF!G$10-DCF!G$5*MAX(AY446*DCF!G$10,0)-MAX(AY446-AX446,0)/Inputs!$B$10)*DCF!G$6</f>
        <v>2813.0895196425572</v>
      </c>
      <c r="CG446" s="15">
        <f ca="1">(AZ446*DCF!H$10-DCF!H$5*MAX(AZ446*DCF!H$10,0)-MAX(AZ446-AY446,0)/Inputs!$B$10)*DCF!H$6</f>
        <v>2683.6318053726586</v>
      </c>
      <c r="CH446" s="15">
        <f ca="1">(BA446*DCF!I$10-DCF!I$5*MAX(BA446*DCF!I$10,0)-MAX(BA446-AZ446,0)/Inputs!$B$10)*DCF!I$6</f>
        <v>2739.3411549544403</v>
      </c>
      <c r="CI446" s="15">
        <f ca="1">(BB446*DCF!J$10-DCF!J$5*MAX(BB446*DCF!J$10,0)-MAX(BB446-BA446,0)/Inputs!$B$10)*DCF!J$6</f>
        <v>2661.2440057713261</v>
      </c>
      <c r="CJ446" s="15">
        <f ca="1">(BC446*DCF!K$10-DCF!K$5*MAX(BC446*DCF!K$10,0)-MAX(BC446-BB446,0)/Inputs!$B$10)*DCF!K$6</f>
        <v>3220.8967849628762</v>
      </c>
      <c r="CK446" s="15">
        <f ca="1">(BD446*DCF!L$10-DCF!L$5*MAX(BD446*DCF!L$10,0)-MAX(BD446-BC446,0)/Inputs!$B$10)*DCF!L$6</f>
        <v>3745.8982795020297</v>
      </c>
      <c r="CL446" s="15">
        <f ca="1">(BE446*DCF!M$10-DCF!M$5*MAX(BE446*DCF!M$10,0)-MAX(BE446-BD446,0)/Inputs!$B$10)*DCF!M$6</f>
        <v>4168.6124828237544</v>
      </c>
      <c r="CM446" s="15">
        <f ca="1">(BF446*DCF!C$28-DCF!C$5*MAX(BF446*DCF!C$28,0)-MAX(BF446-Inputs!$B$13,0)/Inputs!$B$17)*DCF!C$6</f>
        <v>3643.5454613978054</v>
      </c>
      <c r="CN446" s="15">
        <f ca="1">(BG446*DCF!D$28-DCF!D$5*MAX(BG446*DCF!D$28,0)-MAX(BG446-BF446,0)/Inputs!$B$17)*DCF!D$6</f>
        <v>4201.5462302831202</v>
      </c>
      <c r="CO446" s="15">
        <f ca="1">(BH446*DCF!E$28-DCF!E$5*MAX(BH446*DCF!E$28,0)-MAX(BH446-BG446,0)/Inputs!$B$17)*DCF!E$6</f>
        <v>4855.7114065837804</v>
      </c>
      <c r="CP446" s="15">
        <f ca="1">(BI446*DCF!F$28-DCF!F$5*MAX(BI446*DCF!F$28,0)-MAX(BI446-BH446,0)/Inputs!$B$17)*DCF!F$6</f>
        <v>5786.4972956208021</v>
      </c>
      <c r="CQ446" s="15">
        <f ca="1">(BJ446*DCF!G$28-DCF!G$5*MAX(BJ446*DCF!G$28,0)-MAX(BJ446-BI446,0)/Inputs!$B$17)*DCF!G$6</f>
        <v>6130.5828315344588</v>
      </c>
      <c r="CR446" s="15">
        <f ca="1">(BK446*DCF!H$28-DCF!H$5*MAX(BK446*DCF!H$28,0)-MAX(BK446-BJ446,0)/Inputs!$B$17)*DCF!H$6</f>
        <v>6140.9262989389081</v>
      </c>
      <c r="CS446" s="15">
        <f ca="1">(BL446*DCF!I$28-DCF!I$5*MAX(BL446*DCF!I$28,0)-MAX(BL446-BK446,0)/Inputs!$B$17)*DCF!I$6</f>
        <v>6977.5736067845237</v>
      </c>
      <c r="CT446" s="15">
        <f ca="1">(BM446*DCF!J$28-DCF!J$5*MAX(BM446*DCF!J$28,0)-MAX(BM446-BL446,0)/Inputs!$B$17)*DCF!J$6</f>
        <v>8231.7343375817709</v>
      </c>
      <c r="CU446" s="15">
        <f ca="1">(BN446*DCF!K$28-DCF!K$5*MAX(BN446*DCF!K$28,0)-MAX(BN446-BM446,0)/Inputs!$B$17)*DCF!K$6</f>
        <v>10496.046562838996</v>
      </c>
      <c r="CV446" s="15">
        <f ca="1">(BO446*DCF!L$28-DCF!L$5*MAX(BO446*DCF!L$28,0)-MAX(BO446-BN446,0)/Inputs!$B$17)*DCF!L$6</f>
        <v>13074.782874557586</v>
      </c>
      <c r="CW446" s="15">
        <f ca="1">(BP446*DCF!M$28-DCF!M$5*MAX(BP446*DCF!M$28,0)-MAX(BP446-BO446,0)/Inputs!$B$17)*DCF!M$6</f>
        <v>14584.657561907898</v>
      </c>
      <c r="CX446" s="15">
        <f ca="1">(BQ446*DCF!C$46-DCF!C$5*MAX(BQ446*DCF!C$46,0)-MAX(BQ446-Inputs!$B$20,0)/Inputs!$B$24)*DCF!C$6</f>
        <v>-2458.3421773472091</v>
      </c>
      <c r="CY446" s="15">
        <f ca="1">(BR446*DCF!D$46-DCF!D$5*MAX(BR446*DCF!D$46,0)-MAX(BR446-BQ446,0)/Inputs!$B$24)*DCF!D$6</f>
        <v>-1375.1811795646242</v>
      </c>
      <c r="CZ446" s="15">
        <f ca="1">(BS446*DCF!E$46-DCF!E$5*MAX(BS446*DCF!E$46,0)-MAX(BS446-BR446,0)/Inputs!$B$24)*DCF!E$6</f>
        <v>-606.68893109398971</v>
      </c>
      <c r="DA446" s="15">
        <f ca="1">(BT446*DCF!F$46-DCF!F$5*MAX(BT446*DCF!F$46,0)-MAX(BT446-BS446,0)/Inputs!$B$24)*DCF!F$6</f>
        <v>-675.64059984834512</v>
      </c>
      <c r="DB446" s="15">
        <f ca="1">(BU446*DCF!G$46-DCF!G$5*MAX(BU446*DCF!G$46,0)-MAX(BU446-BT446,0)/Inputs!$B$24)*DCF!G$6</f>
        <v>-146.98338791882136</v>
      </c>
      <c r="DC446" s="15">
        <f ca="1">(BV446*DCF!H$46-DCF!H$5*MAX(BV446*DCF!H$46,0)-MAX(BV446-BU446,0)/Inputs!$B$24)*DCF!H$6</f>
        <v>-444.6471222660486</v>
      </c>
      <c r="DD446" s="15">
        <f ca="1">(BW446*DCF!I$46-DCF!I$5*MAX(BW446*DCF!I$46,0)-MAX(BW446-BV446,0)/Inputs!$B$24)*DCF!I$6</f>
        <v>-188.40976581805708</v>
      </c>
      <c r="DE446" s="15">
        <f ca="1">(BX446*DCF!J$46-DCF!J$5*MAX(BX446*DCF!J$46,0)-MAX(BX446-BW446,0)/Inputs!$B$24)*DCF!J$6</f>
        <v>-756.59457333014564</v>
      </c>
      <c r="DF446" s="15">
        <f ca="1">(BY446*DCF!K$46-DCF!K$5*MAX(BY446*DCF!K$46,0)-MAX(BY446-BX446,0)/Inputs!$B$24)*DCF!K$6</f>
        <v>-1827.9426201340953</v>
      </c>
      <c r="DG446" s="15">
        <f ca="1">(BZ446*DCF!L$46-DCF!L$5*MAX(BZ446*DCF!L$46,0)-MAX(BZ446-BY446,0)/Inputs!$B$24)*DCF!L$6</f>
        <v>-980.01219165322459</v>
      </c>
      <c r="DH446" s="15">
        <f ca="1">(CA446*DCF!M$46-DCF!M$5*MAX(CA446*DCF!M$46,0)-MAX(CA446-BZ446,0)/Inputs!$B$24)*DCF!M$6</f>
        <v>-2114.1895972325142</v>
      </c>
      <c r="DI446" s="15">
        <f ca="1">SUM(CB446:CL446)+BE446*DCF!M$10*(1+Inputs!$B$30)*(1-Inputs!$B$33)*(1-Inputs!$B$30/Inputs!$B$31)/(Inputs!$B$29-Inputs!$B$30)*DCF!M$6</f>
        <v>129378.89453781383</v>
      </c>
      <c r="DJ446" s="15">
        <f ca="1">SUM(CM446:CW446)+BP446*DCF!M$28*(1+Inputs!$B$30)*(1-Inputs!$B$33)*(1-Inputs!$B$30/Inputs!$B$31)/(Inputs!$B$29-Inputs!$B$30)*DCF!M$6</f>
        <v>403839.38624609634</v>
      </c>
      <c r="DK446" s="15">
        <f ca="1">SUM(CX446:DH446)+CA446*DCF!M$46*(1+Inputs!$B$30)*(1-Inputs!$B$33)*(1-Inputs!$B$30/Inputs!$B$31)/(Inputs!$B$29-Inputs!$B$30)*DCF!M$6</f>
        <v>118011.40108272452</v>
      </c>
      <c r="DM446" s="15">
        <f ca="1">DI446+DJ446+DK446+Inputs!$B$34+Inputs!$B$36-Inputs!$B$35</f>
        <v>728080.68186663475</v>
      </c>
    </row>
    <row r="447" spans="1:117" x14ac:dyDescent="0.75">
      <c r="A447" s="11">
        <v>434</v>
      </c>
      <c r="C447" s="24">
        <f t="shared" ca="1" si="253"/>
        <v>3.6779631879908625E-2</v>
      </c>
      <c r="D447" s="24">
        <f t="shared" ca="1" si="253"/>
        <v>-2.1694782842224973</v>
      </c>
      <c r="E447" s="24">
        <f t="shared" ca="1" si="253"/>
        <v>0.36697100699904389</v>
      </c>
      <c r="F447" s="24">
        <f t="shared" ca="1" si="253"/>
        <v>0.48224676272307515</v>
      </c>
      <c r="G447" s="24">
        <f t="shared" ca="1" si="253"/>
        <v>-0.40142323461554041</v>
      </c>
      <c r="H447" s="24">
        <f t="shared" ca="1" si="253"/>
        <v>-1.7413737266253648</v>
      </c>
      <c r="I447" s="24">
        <f t="shared" ca="1" si="253"/>
        <v>-0.29076905576774337</v>
      </c>
      <c r="J447" s="24">
        <f t="shared" ca="1" si="253"/>
        <v>0.84015176754094623</v>
      </c>
      <c r="K447" s="24">
        <f t="shared" ca="1" si="253"/>
        <v>0.91391470793368168</v>
      </c>
      <c r="L447" s="24">
        <f t="shared" ca="1" si="253"/>
        <v>0.40548618343580056</v>
      </c>
      <c r="M447" s="24">
        <f t="shared" ca="1" si="253"/>
        <v>-0.57125153090675906</v>
      </c>
      <c r="N447" s="24">
        <f ca="1">SQRT(Inputs!$B$38)*C447+SQRT(1-Inputs!$B$38)*_xlfn.NORM.S.INV(RAND())</f>
        <v>0.51598908687758038</v>
      </c>
      <c r="O447" s="24">
        <f ca="1">SQRT(Inputs!$B$38)*D447+SQRT(1-Inputs!$B$38)*_xlfn.NORM.S.INV(RAND())</f>
        <v>-2.3585374939956631</v>
      </c>
      <c r="P447" s="24">
        <f ca="1">SQRT(Inputs!$B$38)*E447+SQRT(1-Inputs!$B$38)*_xlfn.NORM.S.INV(RAND())</f>
        <v>0.35167782574415674</v>
      </c>
      <c r="Q447" s="24">
        <f ca="1">SQRT(Inputs!$B$38)*F447+SQRT(1-Inputs!$B$38)*_xlfn.NORM.S.INV(RAND())</f>
        <v>-0.88749227474722292</v>
      </c>
      <c r="R447" s="24">
        <f ca="1">SQRT(Inputs!$B$38)*G447+SQRT(1-Inputs!$B$38)*_xlfn.NORM.S.INV(RAND())</f>
        <v>-0.94814194079359249</v>
      </c>
      <c r="S447" s="24">
        <f ca="1">SQRT(Inputs!$B$38)*H447+SQRT(1-Inputs!$B$38)*_xlfn.NORM.S.INV(RAND())</f>
        <v>-1.110538630525655</v>
      </c>
      <c r="T447" s="24">
        <f ca="1">SQRT(Inputs!$B$38)*I447+SQRT(1-Inputs!$B$38)*_xlfn.NORM.S.INV(RAND())</f>
        <v>0.19610212172775218</v>
      </c>
      <c r="U447" s="24">
        <f ca="1">SQRT(Inputs!$B$38)*J447+SQRT(1-Inputs!$B$38)*_xlfn.NORM.S.INV(RAND())</f>
        <v>1.3046780927580546</v>
      </c>
      <c r="V447" s="24">
        <f ca="1">SQRT(Inputs!$B$38)*K447+SQRT(1-Inputs!$B$38)*_xlfn.NORM.S.INV(RAND())</f>
        <v>8.2867423951306085E-3</v>
      </c>
      <c r="W447" s="24">
        <f ca="1">SQRT(Inputs!$B$38)*L447+SQRT(1-Inputs!$B$38)*_xlfn.NORM.S.INV(RAND())</f>
        <v>1.0700836955659967</v>
      </c>
      <c r="X447" s="24">
        <f ca="1">SQRT(Inputs!$B$38)*M447+SQRT(1-Inputs!$B$38)*_xlfn.NORM.S.INV(RAND())</f>
        <v>-1.5721618911657016</v>
      </c>
      <c r="Y447" s="24">
        <f ca="1">SQRT(Inputs!$B$38)*C447+SQRT(1-Inputs!$B$38)*_xlfn.NORM.S.INV(RAND())</f>
        <v>1.159067166504552</v>
      </c>
      <c r="Z447" s="24">
        <f ca="1">SQRT(Inputs!$B$38)*D447+SQRT(1-Inputs!$B$38)*_xlfn.NORM.S.INV(RAND())</f>
        <v>-1.6598912201940501</v>
      </c>
      <c r="AA447" s="24">
        <f ca="1">SQRT(Inputs!$B$38)*E447+SQRT(1-Inputs!$B$38)*_xlfn.NORM.S.INV(RAND())</f>
        <v>0.12450001461686377</v>
      </c>
      <c r="AB447" s="24">
        <f ca="1">SQRT(Inputs!$B$38)*F447+SQRT(1-Inputs!$B$38)*_xlfn.NORM.S.INV(RAND())</f>
        <v>0.69696046284526081</v>
      </c>
      <c r="AC447" s="24">
        <f ca="1">SQRT(Inputs!$B$38)*G447+SQRT(1-Inputs!$B$38)*_xlfn.NORM.S.INV(RAND())</f>
        <v>-0.23468676565298238</v>
      </c>
      <c r="AD447" s="24">
        <f ca="1">SQRT(Inputs!$B$38)*H447+SQRT(1-Inputs!$B$38)*_xlfn.NORM.S.INV(RAND())</f>
        <v>-0.48278642960558821</v>
      </c>
      <c r="AE447" s="24">
        <f ca="1">SQRT(Inputs!$B$38)*I447+SQRT(1-Inputs!$B$38)*_xlfn.NORM.S.INV(RAND())</f>
        <v>-1.9404569670902665</v>
      </c>
      <c r="AF447" s="24">
        <f ca="1">SQRT(Inputs!$B$38)*J447+SQRT(1-Inputs!$B$38)*_xlfn.NORM.S.INV(RAND())</f>
        <v>0.59382208251393309</v>
      </c>
      <c r="AG447" s="24">
        <f ca="1">SQRT(Inputs!$B$38)*K447+SQRT(1-Inputs!$B$38)*_xlfn.NORM.S.INV(RAND())</f>
        <v>0.61308569579033967</v>
      </c>
      <c r="AH447" s="24">
        <f ca="1">SQRT(Inputs!$B$38)*L447+SQRT(1-Inputs!$B$38)*_xlfn.NORM.S.INV(RAND())</f>
        <v>-0.42792880420223922</v>
      </c>
      <c r="AI447" s="24">
        <f ca="1">SQRT(Inputs!$B$38)*M447+SQRT(1-Inputs!$B$38)*_xlfn.NORM.S.INV(RAND())</f>
        <v>-0.33065402899579188</v>
      </c>
      <c r="AJ447" s="24">
        <f ca="1">SQRT(Inputs!$B$38)*C447+SQRT(1-Inputs!$B$38)*_xlfn.NORM.S.INV(RAND())</f>
        <v>-0.68926308671356173</v>
      </c>
      <c r="AK447" s="24">
        <f ca="1">SQRT(Inputs!$B$38)*D447+SQRT(1-Inputs!$B$38)*_xlfn.NORM.S.INV(RAND())</f>
        <v>-0.59145525861158987</v>
      </c>
      <c r="AL447" s="24">
        <f ca="1">SQRT(Inputs!$B$38)*E447+SQRT(1-Inputs!$B$38)*_xlfn.NORM.S.INV(RAND())</f>
        <v>0.38572510943209176</v>
      </c>
      <c r="AM447" s="24">
        <f ca="1">SQRT(Inputs!$B$38)*F447+SQRT(1-Inputs!$B$38)*_xlfn.NORM.S.INV(RAND())</f>
        <v>2.1225261253757473</v>
      </c>
      <c r="AN447" s="24">
        <f ca="1">SQRT(Inputs!$B$38)*G447+SQRT(1-Inputs!$B$38)*_xlfn.NORM.S.INV(RAND())</f>
        <v>0.6711593363678604</v>
      </c>
      <c r="AO447" s="24">
        <f ca="1">SQRT(Inputs!$B$38)*H447+SQRT(1-Inputs!$B$38)*_xlfn.NORM.S.INV(RAND())</f>
        <v>-0.95424876353577848</v>
      </c>
      <c r="AP447" s="24">
        <f ca="1">SQRT(Inputs!$B$38)*I447+SQRT(1-Inputs!$B$38)*_xlfn.NORM.S.INV(RAND())</f>
        <v>-0.69165369050972059</v>
      </c>
      <c r="AQ447" s="24">
        <f ca="1">SQRT(Inputs!$B$38)*J447+SQRT(1-Inputs!$B$38)*_xlfn.NORM.S.INV(RAND())</f>
        <v>-1.6475721877334382</v>
      </c>
      <c r="AR447" s="24">
        <f ca="1">SQRT(Inputs!$B$38)*K447+SQRT(1-Inputs!$B$38)*_xlfn.NORM.S.INV(RAND())</f>
        <v>1.5870594088437193</v>
      </c>
      <c r="AS447" s="24">
        <f ca="1">SQRT(Inputs!$B$38)*L447+SQRT(1-Inputs!$B$38)*_xlfn.NORM.S.INV(RAND())</f>
        <v>-0.43266795236126576</v>
      </c>
      <c r="AT447" s="24">
        <f ca="1">SQRT(Inputs!$B$38)*M447+SQRT(1-Inputs!$B$38)*_xlfn.NORM.S.INV(RAND())</f>
        <v>0.86870183722459449</v>
      </c>
      <c r="AU447" s="15">
        <f ca="1">Inputs!$B$6*EXP($B$8-0.5*C$5^2+C$5*N447)</f>
        <v>5394.5105814021053</v>
      </c>
      <c r="AV447" s="15">
        <f t="shared" ca="1" si="219"/>
        <v>4642.1808366867981</v>
      </c>
      <c r="AW447" s="15">
        <f t="shared" ca="1" si="220"/>
        <v>5935.2823520737757</v>
      </c>
      <c r="AX447" s="15">
        <f t="shared" ca="1" si="221"/>
        <v>6485.8675925462858</v>
      </c>
      <c r="AY447" s="15">
        <f t="shared" ca="1" si="222"/>
        <v>7095.5400198729621</v>
      </c>
      <c r="AZ447" s="15">
        <f t="shared" ca="1" si="223"/>
        <v>7679.1087546408426</v>
      </c>
      <c r="BA447" s="15">
        <f t="shared" ca="1" si="224"/>
        <v>9592.1278112823875</v>
      </c>
      <c r="BB447" s="15">
        <f t="shared" ca="1" si="225"/>
        <v>13383.6135620719</v>
      </c>
      <c r="BC447" s="15">
        <f t="shared" ca="1" si="226"/>
        <v>16404.637771711907</v>
      </c>
      <c r="BD447" s="15">
        <f t="shared" ca="1" si="227"/>
        <v>22212.842576755309</v>
      </c>
      <c r="BE447" s="15">
        <f t="shared" ca="1" si="228"/>
        <v>23587.617439493111</v>
      </c>
      <c r="BF447" s="15">
        <f ca="1">Inputs!$B$13*EXP($B$9-0.5*C$6^2+C$6*Y447)</f>
        <v>17403.935188793839</v>
      </c>
      <c r="BG447" s="15">
        <f t="shared" ca="1" si="229"/>
        <v>15721.070433848188</v>
      </c>
      <c r="BH447" s="15">
        <f t="shared" ca="1" si="230"/>
        <v>19609.016000036128</v>
      </c>
      <c r="BI447" s="15">
        <f t="shared" ca="1" si="231"/>
        <v>26722.671333180908</v>
      </c>
      <c r="BJ447" s="15">
        <f t="shared" ca="1" si="232"/>
        <v>31670.541993789568</v>
      </c>
      <c r="BK447" s="15">
        <f t="shared" ca="1" si="233"/>
        <v>36396.914543790706</v>
      </c>
      <c r="BL447" s="15">
        <f t="shared" ca="1" si="234"/>
        <v>34768.530759890018</v>
      </c>
      <c r="BM447" s="15">
        <f t="shared" ca="1" si="235"/>
        <v>46009.973874178853</v>
      </c>
      <c r="BN447" s="15">
        <f t="shared" ca="1" si="236"/>
        <v>60900.428221793569</v>
      </c>
      <c r="BO447" s="15">
        <f t="shared" ca="1" si="237"/>
        <v>71295.587395291819</v>
      </c>
      <c r="BP447" s="15">
        <f t="shared" ca="1" si="238"/>
        <v>84524.984940551076</v>
      </c>
      <c r="BQ447" s="15">
        <f ca="1">Inputs!$B$20*EXP($B$10-0.5*C$7^2+C$7*AJ447)</f>
        <v>3359.2029285059975</v>
      </c>
      <c r="BR447" s="15">
        <f t="shared" ca="1" si="239"/>
        <v>3777.4563992268954</v>
      </c>
      <c r="BS447" s="15">
        <f t="shared" ca="1" si="240"/>
        <v>5778.8201831748784</v>
      </c>
      <c r="BT447" s="15">
        <f t="shared" ca="1" si="241"/>
        <v>13904.430417845697</v>
      </c>
      <c r="BU447" s="15">
        <f t="shared" ca="1" si="242"/>
        <v>22667.749763366675</v>
      </c>
      <c r="BV447" s="15">
        <f t="shared" ca="1" si="243"/>
        <v>25436.436776306495</v>
      </c>
      <c r="BW447" s="15">
        <f t="shared" ca="1" si="244"/>
        <v>30661.476699466049</v>
      </c>
      <c r="BX447" s="15">
        <f t="shared" ca="1" si="245"/>
        <v>30821.933031550496</v>
      </c>
      <c r="BY447" s="15">
        <f t="shared" ca="1" si="246"/>
        <v>58508.832397557264</v>
      </c>
      <c r="BZ447" s="15">
        <f t="shared" ca="1" si="247"/>
        <v>75819.183016080162</v>
      </c>
      <c r="CA447" s="15">
        <f t="shared" ca="1" si="248"/>
        <v>124280.56145673068</v>
      </c>
      <c r="CB447" s="15">
        <f ca="1">(AU447*DCF!C$10-DCF!C$5*MAX(AU447*DCF!C$10,0)-MAX(AU447-Inputs!$B$6,0)/Inputs!$B$10)*DCF!C$6</f>
        <v>1039.9921331629184</v>
      </c>
      <c r="CC447" s="15">
        <f ca="1">(AV447*DCF!D$10-DCF!D$5*MAX(AV447*DCF!D$10,0)-MAX(AV447-AU447,0)/Inputs!$B$10)*DCF!D$6</f>
        <v>1131.5001291995716</v>
      </c>
      <c r="CD447" s="15">
        <f ca="1">(AW447*DCF!E$10-DCF!E$5*MAX(AW447*DCF!E$10,0)-MAX(AW447-AV447,0)/Inputs!$B$10)*DCF!E$6</f>
        <v>1079.1022025827244</v>
      </c>
      <c r="CE447" s="15">
        <f ca="1">(AX447*DCF!F$10-DCF!F$5*MAX(AX447*DCF!F$10,0)-MAX(AX447-AW447,0)/Inputs!$B$10)*DCF!F$6</f>
        <v>1301.2914211011691</v>
      </c>
      <c r="CF447" s="15">
        <f ca="1">(AY447*DCF!G$10-DCF!G$5*MAX(AY447*DCF!G$10,0)-MAX(AY447-AX447,0)/Inputs!$B$10)*DCF!G$6</f>
        <v>1344.7744140849304</v>
      </c>
      <c r="CG447" s="15">
        <f ca="1">(AZ447*DCF!H$10-DCF!H$5*MAX(AZ447*DCF!H$10,0)-MAX(AZ447-AY447,0)/Inputs!$B$10)*DCF!H$6</f>
        <v>1387.2813820886017</v>
      </c>
      <c r="CH447" s="15">
        <f ca="1">(BA447*DCF!I$10-DCF!I$5*MAX(BA447*DCF!I$10,0)-MAX(BA447-AZ447,0)/Inputs!$B$10)*DCF!I$6</f>
        <v>1438.3296778138981</v>
      </c>
      <c r="CI447" s="15">
        <f ca="1">(BB447*DCF!J$10-DCF!J$5*MAX(BB447*DCF!J$10,0)-MAX(BB447-BA447,0)/Inputs!$B$10)*DCF!J$6</f>
        <v>1722.1219547139585</v>
      </c>
      <c r="CJ447" s="15">
        <f ca="1">(BC447*DCF!K$10-DCF!K$5*MAX(BC447*DCF!K$10,0)-MAX(BC447-BB447,0)/Inputs!$B$10)*DCF!K$6</f>
        <v>2217.9858203360732</v>
      </c>
      <c r="CK447" s="15">
        <f ca="1">(BD447*DCF!L$10-DCF!L$5*MAX(BD447*DCF!L$10,0)-MAX(BD447-BC447,0)/Inputs!$B$10)*DCF!L$6</f>
        <v>2599.0241349361841</v>
      </c>
      <c r="CL447" s="15">
        <f ca="1">(BE447*DCF!M$10-DCF!M$5*MAX(BE447*DCF!M$10,0)-MAX(BE447-BD447,0)/Inputs!$B$10)*DCF!M$6</f>
        <v>3164.2863573583768</v>
      </c>
      <c r="CM447" s="15">
        <f ca="1">(BF447*DCF!C$28-DCF!C$5*MAX(BF447*DCF!C$28,0)-MAX(BF447-Inputs!$B$13,0)/Inputs!$B$17)*DCF!C$6</f>
        <v>3921.9744600310723</v>
      </c>
      <c r="CN447" s="15">
        <f ca="1">(BG447*DCF!D$28-DCF!D$5*MAX(BG447*DCF!D$28,0)-MAX(BG447-BF447,0)/Inputs!$B$17)*DCF!D$6</f>
        <v>4630.2178305557036</v>
      </c>
      <c r="CO447" s="15">
        <f ca="1">(BH447*DCF!E$28-DCF!E$5*MAX(BH447*DCF!E$28,0)-MAX(BH447-BG447,0)/Inputs!$B$17)*DCF!E$6</f>
        <v>4787.3619436731997</v>
      </c>
      <c r="CP447" s="15">
        <f ca="1">(BI447*DCF!F$28-DCF!F$5*MAX(BI447*DCF!F$28,0)-MAX(BI447-BH447,0)/Inputs!$B$17)*DCF!F$6</f>
        <v>5959.3479754491809</v>
      </c>
      <c r="CQ447" s="15">
        <f ca="1">(BJ447*DCF!G$28-DCF!G$5*MAX(BJ447*DCF!G$28,0)-MAX(BJ447-BI447,0)/Inputs!$B$17)*DCF!G$6</f>
        <v>7384.9794378779015</v>
      </c>
      <c r="CR447" s="15">
        <f ca="1">(BK447*DCF!H$28-DCF!H$5*MAX(BK447*DCF!H$28,0)-MAX(BK447-BJ447,0)/Inputs!$B$17)*DCF!H$6</f>
        <v>8267.0128684705323</v>
      </c>
      <c r="CS447" s="15">
        <f ca="1">(BL447*DCF!I$28-DCF!I$5*MAX(BL447*DCF!I$28,0)-MAX(BL447-BK447,0)/Inputs!$B$17)*DCF!I$6</f>
        <v>8175.925603622064</v>
      </c>
      <c r="CT447" s="15">
        <f ca="1">(BM447*DCF!J$28-DCF!J$5*MAX(BM447*DCF!J$28,0)-MAX(BM447-BL447,0)/Inputs!$B$17)*DCF!J$6</f>
        <v>8773.5202299584944</v>
      </c>
      <c r="CU447" s="15">
        <f ca="1">(BN447*DCF!K$28-DCF!K$5*MAX(BN447*DCF!K$28,0)-MAX(BN447-BM447,0)/Inputs!$B$17)*DCF!K$6</f>
        <v>11037.267005271307</v>
      </c>
      <c r="CV447" s="15">
        <f ca="1">(BO447*DCF!L$28-DCF!L$5*MAX(BO447*DCF!L$28,0)-MAX(BO447-BN447,0)/Inputs!$B$17)*DCF!L$6</f>
        <v>13048.736576466066</v>
      </c>
      <c r="CW447" s="15">
        <f ca="1">(BP447*DCF!M$28-DCF!M$5*MAX(BP447*DCF!M$28,0)-MAX(BP447-BO447,0)/Inputs!$B$17)*DCF!M$6</f>
        <v>14520.581053393547</v>
      </c>
      <c r="CX447" s="15">
        <f ca="1">(BQ447*DCF!C$46-DCF!C$5*MAX(BQ447*DCF!C$46,0)-MAX(BQ447-Inputs!$B$20,0)/Inputs!$B$24)*DCF!C$6</f>
        <v>-848.87038926512525</v>
      </c>
      <c r="CY447" s="15">
        <f ca="1">(BR447*DCF!D$46-DCF!D$5*MAX(BR447*DCF!D$46,0)-MAX(BR447-BQ447,0)/Inputs!$B$24)*DCF!D$6</f>
        <v>-823.18900006364368</v>
      </c>
      <c r="CZ447" s="15">
        <f ca="1">(BS447*DCF!E$46-DCF!E$5*MAX(BS447*DCF!E$46,0)-MAX(BS447-BR447,0)/Inputs!$B$24)*DCF!E$6</f>
        <v>-1472.238055300036</v>
      </c>
      <c r="DA447" s="15">
        <f ca="1">(BT447*DCF!F$46-DCF!F$5*MAX(BT447*DCF!F$46,0)-MAX(BT447-BS447,0)/Inputs!$B$24)*DCF!F$6</f>
        <v>-3971.4000901206414</v>
      </c>
      <c r="DB447" s="15">
        <f ca="1">(BU447*DCF!G$46-DCF!G$5*MAX(BU447*DCF!G$46,0)-MAX(BU447-BT447,0)/Inputs!$B$24)*DCF!G$6</f>
        <v>-3710.3058018187444</v>
      </c>
      <c r="DC447" s="15">
        <f ca="1">(BV447*DCF!H$46-DCF!H$5*MAX(BV447*DCF!H$46,0)-MAX(BV447-BU447,0)/Inputs!$B$24)*DCF!H$6</f>
        <v>-860.3525252442671</v>
      </c>
      <c r="DD447" s="15">
        <f ca="1">(BW447*DCF!I$46-DCF!I$5*MAX(BW447*DCF!I$46,0)-MAX(BW447-BV447,0)/Inputs!$B$24)*DCF!I$6</f>
        <v>-791.7681405181911</v>
      </c>
      <c r="DE447" s="15">
        <f ca="1">(BX447*DCF!J$46-DCF!J$5*MAX(BX447*DCF!J$46,0)-MAX(BX447-BW447,0)/Inputs!$B$24)*DCF!J$6</f>
        <v>1250.3444350174832</v>
      </c>
      <c r="DF447" s="15">
        <f ca="1">(BY447*DCF!K$46-DCF!K$5*MAX(BY447*DCF!K$46,0)-MAX(BY447-BX447,0)/Inputs!$B$24)*DCF!K$6</f>
        <v>-3440.3332219522131</v>
      </c>
      <c r="DG447" s="15">
        <f ca="1">(BZ447*DCF!L$46-DCF!L$5*MAX(BZ447*DCF!L$46,0)-MAX(BZ447-BY447,0)/Inputs!$B$24)*DCF!L$6</f>
        <v>1323.6399385669147</v>
      </c>
      <c r="DH447" s="15">
        <f ca="1">(CA447*DCF!M$46-DCF!M$5*MAX(CA447*DCF!M$46,0)-MAX(CA447-BZ447,0)/Inputs!$B$24)*DCF!M$6</f>
        <v>-388.0434039384441</v>
      </c>
      <c r="DI447" s="15">
        <f ca="1">SUM(CB447:CL447)+BE447*DCF!M$10*(1+Inputs!$B$30)*(1-Inputs!$B$33)*(1-Inputs!$B$30/Inputs!$B$31)/(Inputs!$B$29-Inputs!$B$30)*DCF!M$6</f>
        <v>84070.340875437527</v>
      </c>
      <c r="DJ447" s="15">
        <f ca="1">SUM(CM447:CW447)+BP447*DCF!M$28*(1+Inputs!$B$30)*(1-Inputs!$B$33)*(1-Inputs!$B$30/Inputs!$B$31)/(Inputs!$B$29-Inputs!$B$30)*DCF!M$6</f>
        <v>404152.45940712496</v>
      </c>
      <c r="DK447" s="15">
        <f ca="1">SUM(CX447:DH447)+CA447*DCF!M$46*(1+Inputs!$B$30)*(1-Inputs!$B$33)*(1-Inputs!$B$30/Inputs!$B$31)/(Inputs!$B$29-Inputs!$B$30)*DCF!M$6</f>
        <v>178419.95373112414</v>
      </c>
      <c r="DM447" s="15">
        <f ca="1">DI447+DJ447+DK447+Inputs!$B$34+Inputs!$B$36-Inputs!$B$35</f>
        <v>743493.75401368667</v>
      </c>
    </row>
    <row r="448" spans="1:117" x14ac:dyDescent="0.75">
      <c r="A448" s="11">
        <v>435</v>
      </c>
      <c r="C448" s="24">
        <f t="shared" ca="1" si="253"/>
        <v>0.22481029168488134</v>
      </c>
      <c r="D448" s="24">
        <f t="shared" ca="1" si="253"/>
        <v>0.70254184215093096</v>
      </c>
      <c r="E448" s="24">
        <f t="shared" ca="1" si="253"/>
        <v>-0.18216669960321008</v>
      </c>
      <c r="F448" s="24">
        <f t="shared" ca="1" si="253"/>
        <v>1.0326325711866737</v>
      </c>
      <c r="G448" s="24">
        <f t="shared" ca="1" si="253"/>
        <v>9.353058062151429E-3</v>
      </c>
      <c r="H448" s="24">
        <f t="shared" ca="1" si="253"/>
        <v>0.91995221978430919</v>
      </c>
      <c r="I448" s="24">
        <f t="shared" ca="1" si="253"/>
        <v>0.41416031076173815</v>
      </c>
      <c r="J448" s="24">
        <f t="shared" ca="1" si="253"/>
        <v>-0.83947887147867839</v>
      </c>
      <c r="K448" s="24">
        <f t="shared" ca="1" si="253"/>
        <v>-5.6580639569505264E-2</v>
      </c>
      <c r="L448" s="24">
        <f t="shared" ca="1" si="253"/>
        <v>4.6220528774298462E-2</v>
      </c>
      <c r="M448" s="24">
        <f t="shared" ca="1" si="253"/>
        <v>9.8946757832718155E-2</v>
      </c>
      <c r="N448" s="24">
        <f ca="1">SQRT(Inputs!$B$38)*C448+SQRT(1-Inputs!$B$38)*_xlfn.NORM.S.INV(RAND())</f>
        <v>-0.23582849313889021</v>
      </c>
      <c r="O448" s="24">
        <f ca="1">SQRT(Inputs!$B$38)*D448+SQRT(1-Inputs!$B$38)*_xlfn.NORM.S.INV(RAND())</f>
        <v>0.21163103698648619</v>
      </c>
      <c r="P448" s="24">
        <f ca="1">SQRT(Inputs!$B$38)*E448+SQRT(1-Inputs!$B$38)*_xlfn.NORM.S.INV(RAND())</f>
        <v>2.0159630255097011E-2</v>
      </c>
      <c r="Q448" s="24">
        <f ca="1">SQRT(Inputs!$B$38)*F448+SQRT(1-Inputs!$B$38)*_xlfn.NORM.S.INV(RAND())</f>
        <v>-0.23333910729846763</v>
      </c>
      <c r="R448" s="24">
        <f ca="1">SQRT(Inputs!$B$38)*G448+SQRT(1-Inputs!$B$38)*_xlfn.NORM.S.INV(RAND())</f>
        <v>0.38365972608178389</v>
      </c>
      <c r="S448" s="24">
        <f ca="1">SQRT(Inputs!$B$38)*H448+SQRT(1-Inputs!$B$38)*_xlfn.NORM.S.INV(RAND())</f>
        <v>0.47892728474696239</v>
      </c>
      <c r="T448" s="24">
        <f ca="1">SQRT(Inputs!$B$38)*I448+SQRT(1-Inputs!$B$38)*_xlfn.NORM.S.INV(RAND())</f>
        <v>1.3308010966399941</v>
      </c>
      <c r="U448" s="24">
        <f ca="1">SQRT(Inputs!$B$38)*J448+SQRT(1-Inputs!$B$38)*_xlfn.NORM.S.INV(RAND())</f>
        <v>-0.9271866828916584</v>
      </c>
      <c r="V448" s="24">
        <f ca="1">SQRT(Inputs!$B$38)*K448+SQRT(1-Inputs!$B$38)*_xlfn.NORM.S.INV(RAND())</f>
        <v>-0.17732165187009385</v>
      </c>
      <c r="W448" s="24">
        <f ca="1">SQRT(Inputs!$B$38)*L448+SQRT(1-Inputs!$B$38)*_xlfn.NORM.S.INV(RAND())</f>
        <v>7.3174552029933948E-2</v>
      </c>
      <c r="X448" s="24">
        <f ca="1">SQRT(Inputs!$B$38)*M448+SQRT(1-Inputs!$B$38)*_xlfn.NORM.S.INV(RAND())</f>
        <v>-1.0758955888247448</v>
      </c>
      <c r="Y448" s="24">
        <f ca="1">SQRT(Inputs!$B$38)*C448+SQRT(1-Inputs!$B$38)*_xlfn.NORM.S.INV(RAND())</f>
        <v>-1.0704020524660536</v>
      </c>
      <c r="Z448" s="24">
        <f ca="1">SQRT(Inputs!$B$38)*D448+SQRT(1-Inputs!$B$38)*_xlfn.NORM.S.INV(RAND())</f>
        <v>-1.4090611793794043</v>
      </c>
      <c r="AA448" s="24">
        <f ca="1">SQRT(Inputs!$B$38)*E448+SQRT(1-Inputs!$B$38)*_xlfn.NORM.S.INV(RAND())</f>
        <v>-0.56668094714986506</v>
      </c>
      <c r="AB448" s="24">
        <f ca="1">SQRT(Inputs!$B$38)*F448+SQRT(1-Inputs!$B$38)*_xlfn.NORM.S.INV(RAND())</f>
        <v>1.1002494815824371</v>
      </c>
      <c r="AC448" s="24">
        <f ca="1">SQRT(Inputs!$B$38)*G448+SQRT(1-Inputs!$B$38)*_xlfn.NORM.S.INV(RAND())</f>
        <v>-0.51788308118277626</v>
      </c>
      <c r="AD448" s="24">
        <f ca="1">SQRT(Inputs!$B$38)*H448+SQRT(1-Inputs!$B$38)*_xlfn.NORM.S.INV(RAND())</f>
        <v>5.1398251979884402E-2</v>
      </c>
      <c r="AE448" s="24">
        <f ca="1">SQRT(Inputs!$B$38)*I448+SQRT(1-Inputs!$B$38)*_xlfn.NORM.S.INV(RAND())</f>
        <v>-1.45086725402178</v>
      </c>
      <c r="AF448" s="24">
        <f ca="1">SQRT(Inputs!$B$38)*J448+SQRT(1-Inputs!$B$38)*_xlfn.NORM.S.INV(RAND())</f>
        <v>-0.25875723138099999</v>
      </c>
      <c r="AG448" s="24">
        <f ca="1">SQRT(Inputs!$B$38)*K448+SQRT(1-Inputs!$B$38)*_xlfn.NORM.S.INV(RAND())</f>
        <v>-8.4558907360913191E-2</v>
      </c>
      <c r="AH448" s="24">
        <f ca="1">SQRT(Inputs!$B$38)*L448+SQRT(1-Inputs!$B$38)*_xlfn.NORM.S.INV(RAND())</f>
        <v>0.28743256433501729</v>
      </c>
      <c r="AI448" s="24">
        <f ca="1">SQRT(Inputs!$B$38)*M448+SQRT(1-Inputs!$B$38)*_xlfn.NORM.S.INV(RAND())</f>
        <v>0.48475130429775626</v>
      </c>
      <c r="AJ448" s="24">
        <f ca="1">SQRT(Inputs!$B$38)*C448+SQRT(1-Inputs!$B$38)*_xlfn.NORM.S.INV(RAND())</f>
        <v>-1.2481188152218208</v>
      </c>
      <c r="AK448" s="24">
        <f ca="1">SQRT(Inputs!$B$38)*D448+SQRT(1-Inputs!$B$38)*_xlfn.NORM.S.INV(RAND())</f>
        <v>0.20188875443499246</v>
      </c>
      <c r="AL448" s="24">
        <f ca="1">SQRT(Inputs!$B$38)*E448+SQRT(1-Inputs!$B$38)*_xlfn.NORM.S.INV(RAND())</f>
        <v>0.33810011403025364</v>
      </c>
      <c r="AM448" s="24">
        <f ca="1">SQRT(Inputs!$B$38)*F448+SQRT(1-Inputs!$B$38)*_xlfn.NORM.S.INV(RAND())</f>
        <v>1.667676353809552</v>
      </c>
      <c r="AN448" s="24">
        <f ca="1">SQRT(Inputs!$B$38)*G448+SQRT(1-Inputs!$B$38)*_xlfn.NORM.S.INV(RAND())</f>
        <v>-0.16493913051634093</v>
      </c>
      <c r="AO448" s="24">
        <f ca="1">SQRT(Inputs!$B$38)*H448+SQRT(1-Inputs!$B$38)*_xlfn.NORM.S.INV(RAND())</f>
        <v>-7.4187878930502826E-2</v>
      </c>
      <c r="AP448" s="24">
        <f ca="1">SQRT(Inputs!$B$38)*I448+SQRT(1-Inputs!$B$38)*_xlfn.NORM.S.INV(RAND())</f>
        <v>1.6228032425063932</v>
      </c>
      <c r="AQ448" s="24">
        <f ca="1">SQRT(Inputs!$B$38)*J448+SQRT(1-Inputs!$B$38)*_xlfn.NORM.S.INV(RAND())</f>
        <v>-0.87028978249688616</v>
      </c>
      <c r="AR448" s="24">
        <f ca="1">SQRT(Inputs!$B$38)*K448+SQRT(1-Inputs!$B$38)*_xlfn.NORM.S.INV(RAND())</f>
        <v>5.4065556688168329E-2</v>
      </c>
      <c r="AS448" s="24">
        <f ca="1">SQRT(Inputs!$B$38)*L448+SQRT(1-Inputs!$B$38)*_xlfn.NORM.S.INV(RAND())</f>
        <v>-2.1668735889579255E-2</v>
      </c>
      <c r="AT448" s="24">
        <f ca="1">SQRT(Inputs!$B$38)*M448+SQRT(1-Inputs!$B$38)*_xlfn.NORM.S.INV(RAND())</f>
        <v>6.8792790050600419E-2</v>
      </c>
      <c r="AU448" s="15">
        <f ca="1">Inputs!$B$6*EXP($B$8-0.5*C$5^2+C$5*N448)</f>
        <v>4776.379600513259</v>
      </c>
      <c r="AV448" s="15">
        <f t="shared" ca="1" si="219"/>
        <v>5997.737238956448</v>
      </c>
      <c r="AW448" s="15">
        <f t="shared" ca="1" si="220"/>
        <v>7333.0904857402656</v>
      </c>
      <c r="AX448" s="15">
        <f t="shared" ca="1" si="221"/>
        <v>8695.7403498696494</v>
      </c>
      <c r="AY448" s="15">
        <f t="shared" ca="1" si="222"/>
        <v>11114.076928197384</v>
      </c>
      <c r="AZ448" s="15">
        <f t="shared" ca="1" si="223"/>
        <v>14328.930931950723</v>
      </c>
      <c r="BA448" s="15">
        <f t="shared" ca="1" si="224"/>
        <v>20155.498616104462</v>
      </c>
      <c r="BB448" s="15">
        <f t="shared" ca="1" si="225"/>
        <v>22487.412952254519</v>
      </c>
      <c r="BC448" s="15">
        <f t="shared" ca="1" si="226"/>
        <v>27073.948791550662</v>
      </c>
      <c r="BD448" s="15">
        <f t="shared" ca="1" si="227"/>
        <v>33395.931025461243</v>
      </c>
      <c r="BE448" s="15">
        <f t="shared" ca="1" si="228"/>
        <v>37102.540042910427</v>
      </c>
      <c r="BF448" s="15">
        <f ca="1">Inputs!$B$13*EXP($B$9-0.5*C$6^2+C$6*Y448)</f>
        <v>11186.517041349429</v>
      </c>
      <c r="BG448" s="15">
        <f t="shared" ca="1" si="229"/>
        <v>10572.688586390392</v>
      </c>
      <c r="BH448" s="15">
        <f t="shared" ca="1" si="230"/>
        <v>11759.062677151278</v>
      </c>
      <c r="BI448" s="15">
        <f t="shared" ca="1" si="231"/>
        <v>17051.209293715077</v>
      </c>
      <c r="BJ448" s="15">
        <f t="shared" ca="1" si="232"/>
        <v>19400.023922433822</v>
      </c>
      <c r="BK448" s="15">
        <f t="shared" ca="1" si="233"/>
        <v>23977.047030890732</v>
      </c>
      <c r="BL448" s="15">
        <f t="shared" ca="1" si="234"/>
        <v>24404.618913790051</v>
      </c>
      <c r="BM448" s="15">
        <f t="shared" ca="1" si="235"/>
        <v>29049.580847823501</v>
      </c>
      <c r="BN448" s="15">
        <f t="shared" ca="1" si="236"/>
        <v>35367.142773009982</v>
      </c>
      <c r="BO448" s="15">
        <f t="shared" ca="1" si="237"/>
        <v>44994.093388749359</v>
      </c>
      <c r="BP448" s="15">
        <f t="shared" ca="1" si="238"/>
        <v>58505.831182113987</v>
      </c>
      <c r="BQ448" s="15">
        <f ca="1">Inputs!$B$20*EXP($B$10-0.5*C$7^2+C$7*AJ448)</f>
        <v>2755.1923812786195</v>
      </c>
      <c r="BR448" s="15">
        <f t="shared" ca="1" si="239"/>
        <v>3985.9856493475199</v>
      </c>
      <c r="BS448" s="15">
        <f t="shared" ca="1" si="240"/>
        <v>6014.9934033190166</v>
      </c>
      <c r="BT448" s="15">
        <f t="shared" ca="1" si="241"/>
        <v>12844.83103040085</v>
      </c>
      <c r="BU448" s="15">
        <f t="shared" ca="1" si="242"/>
        <v>17104.926498522367</v>
      </c>
      <c r="BV448" s="15">
        <f t="shared" ca="1" si="243"/>
        <v>23403.426212247756</v>
      </c>
      <c r="BW448" s="15">
        <f t="shared" ca="1" si="244"/>
        <v>46042.26851320576</v>
      </c>
      <c r="BX448" s="15">
        <f t="shared" ca="1" si="245"/>
        <v>54087.568976574919</v>
      </c>
      <c r="BY448" s="15">
        <f t="shared" ca="1" si="246"/>
        <v>76573.872936573622</v>
      </c>
      <c r="BZ448" s="15">
        <f t="shared" ca="1" si="247"/>
        <v>107016.72185002129</v>
      </c>
      <c r="CA448" s="15">
        <f t="shared" ca="1" si="248"/>
        <v>152174.95815635088</v>
      </c>
      <c r="CB448" s="15">
        <f ca="1">(AU448*DCF!C$10-DCF!C$5*MAX(AU448*DCF!C$10,0)-MAX(AU448-Inputs!$B$6,0)/Inputs!$B$10)*DCF!C$6</f>
        <v>1044.3995172328302</v>
      </c>
      <c r="CC448" s="15">
        <f ca="1">(AV448*DCF!D$10-DCF!D$5*MAX(AV448*DCF!D$10,0)-MAX(AV448-AU448,0)/Inputs!$B$10)*DCF!D$6</f>
        <v>1164.1117237254289</v>
      </c>
      <c r="CD448" s="15">
        <f ca="1">(AW448*DCF!E$10-DCF!E$5*MAX(AW448*DCF!E$10,0)-MAX(AW448-AV448,0)/Inputs!$B$10)*DCF!E$6</f>
        <v>1392.317009787922</v>
      </c>
      <c r="CE448" s="15">
        <f ca="1">(AX448*DCF!F$10-DCF!F$5*MAX(AX448*DCF!F$10,0)-MAX(AX448-AW448,0)/Inputs!$B$10)*DCF!F$6</f>
        <v>1614.7326074479884</v>
      </c>
      <c r="CF448" s="15">
        <f ca="1">(AY448*DCF!G$10-DCF!G$5*MAX(AY448*DCF!G$10,0)-MAX(AY448-AX448,0)/Inputs!$B$10)*DCF!G$6</f>
        <v>1825.0966437657244</v>
      </c>
      <c r="CG448" s="15">
        <f ca="1">(AZ448*DCF!H$10-DCF!H$5*MAX(AZ448*DCF!H$10,0)-MAX(AZ448-AY448,0)/Inputs!$B$10)*DCF!H$6</f>
        <v>2211.1172560764408</v>
      </c>
      <c r="CH448" s="15">
        <f ca="1">(BA448*DCF!I$10-DCF!I$5*MAX(BA448*DCF!I$10,0)-MAX(BA448-AZ448,0)/Inputs!$B$10)*DCF!I$6</f>
        <v>2725.9130776539118</v>
      </c>
      <c r="CI448" s="15">
        <f ca="1">(BB448*DCF!J$10-DCF!J$5*MAX(BB448*DCF!J$10,0)-MAX(BB448-BA448,0)/Inputs!$B$10)*DCF!J$6</f>
        <v>3505.5290499190592</v>
      </c>
      <c r="CJ448" s="15">
        <f ca="1">(BC448*DCF!K$10-DCF!K$5*MAX(BC448*DCF!K$10,0)-MAX(BC448-BB448,0)/Inputs!$B$10)*DCF!K$6</f>
        <v>3716.4257477234673</v>
      </c>
      <c r="CK448" s="15">
        <f ca="1">(BD448*DCF!L$10-DCF!L$5*MAX(BD448*DCF!L$10,0)-MAX(BD448-BC448,0)/Inputs!$B$10)*DCF!L$6</f>
        <v>4219.2067899118938</v>
      </c>
      <c r="CL448" s="15">
        <f ca="1">(BE448*DCF!M$10-DCF!M$5*MAX(BE448*DCF!M$10,0)-MAX(BE448-BD448,0)/Inputs!$B$10)*DCF!M$6</f>
        <v>4792.854234126813</v>
      </c>
      <c r="CM448" s="15">
        <f ca="1">(BF448*DCF!C$28-DCF!C$5*MAX(BF448*DCF!C$28,0)-MAX(BF448-Inputs!$B$13,0)/Inputs!$B$17)*DCF!C$6</f>
        <v>3414.0516384092784</v>
      </c>
      <c r="CN448" s="15">
        <f ca="1">(BG448*DCF!D$28-DCF!D$5*MAX(BG448*DCF!D$28,0)-MAX(BG448-BF448,0)/Inputs!$B$17)*DCF!D$6</f>
        <v>3113.9006351767034</v>
      </c>
      <c r="CO448" s="15">
        <f ca="1">(BH448*DCF!E$28-DCF!E$5*MAX(BH448*DCF!E$28,0)-MAX(BH448-BG448,0)/Inputs!$B$17)*DCF!E$6</f>
        <v>3096.557934145832</v>
      </c>
      <c r="CP448" s="15">
        <f ca="1">(BI448*DCF!F$28-DCF!F$5*MAX(BI448*DCF!F$28,0)-MAX(BI448-BH448,0)/Inputs!$B$17)*DCF!F$6</f>
        <v>3665.4352393808604</v>
      </c>
      <c r="CQ448" s="15">
        <f ca="1">(BJ448*DCF!G$28-DCF!G$5*MAX(BJ448*DCF!G$28,0)-MAX(BJ448-BI448,0)/Inputs!$B$17)*DCF!G$6</f>
        <v>4638.4359771376548</v>
      </c>
      <c r="CR448" s="15">
        <f ca="1">(BK448*DCF!H$28-DCF!H$5*MAX(BK448*DCF!H$28,0)-MAX(BK448-BJ448,0)/Inputs!$B$17)*DCF!H$6</f>
        <v>5218.6473194483178</v>
      </c>
      <c r="CS448" s="15">
        <f ca="1">(BL448*DCF!I$28-DCF!I$5*MAX(BL448*DCF!I$28,0)-MAX(BL448-BK448,0)/Inputs!$B$17)*DCF!I$6</f>
        <v>5677.4505834314086</v>
      </c>
      <c r="CT448" s="15">
        <f ca="1">(BM448*DCF!J$28-DCF!J$5*MAX(BM448*DCF!J$28,0)-MAX(BM448-BL448,0)/Inputs!$B$17)*DCF!J$6</f>
        <v>5864.5841128275379</v>
      </c>
      <c r="CU448" s="15">
        <f ca="1">(BN448*DCF!K$28-DCF!K$5*MAX(BN448*DCF!K$28,0)-MAX(BN448-BM448,0)/Inputs!$B$17)*DCF!K$6</f>
        <v>6695.1303664319894</v>
      </c>
      <c r="CV448" s="15">
        <f ca="1">(BO448*DCF!L$28-DCF!L$5*MAX(BO448*DCF!L$28,0)-MAX(BO448-BN448,0)/Inputs!$B$17)*DCF!L$6</f>
        <v>7887.9605364147174</v>
      </c>
      <c r="CW448" s="15">
        <f ca="1">(BP448*DCF!M$28-DCF!M$5*MAX(BP448*DCF!M$28,0)-MAX(BP448-BO448,0)/Inputs!$B$17)*DCF!M$6</f>
        <v>9595.5497262235986</v>
      </c>
      <c r="CX448" s="15">
        <f ca="1">(BQ448*DCF!C$46-DCF!C$5*MAX(BQ448*DCF!C$46,0)-MAX(BQ448-Inputs!$B$20,0)/Inputs!$B$24)*DCF!C$6</f>
        <v>-636.3030903645772</v>
      </c>
      <c r="CY448" s="15">
        <f ca="1">(BR448*DCF!D$46-DCF!D$5*MAX(BR448*DCF!D$46,0)-MAX(BR448-BQ448,0)/Inputs!$B$24)*DCF!D$6</f>
        <v>-1205.4840669299674</v>
      </c>
      <c r="CZ448" s="15">
        <f ca="1">(BS448*DCF!E$46-DCF!E$5*MAX(BS448*DCF!E$46,0)-MAX(BS448-BR448,0)/Inputs!$B$24)*DCF!E$6</f>
        <v>-1511.0624417473193</v>
      </c>
      <c r="DA448" s="15">
        <f ca="1">(BT448*DCF!F$46-DCF!F$5*MAX(BT448*DCF!F$46,0)-MAX(BT448-BS448,0)/Inputs!$B$24)*DCF!F$6</f>
        <v>-3422.4015945085271</v>
      </c>
      <c r="DB448" s="15">
        <f ca="1">(BU448*DCF!G$46-DCF!G$5*MAX(BU448*DCF!G$46,0)-MAX(BU448-BT448,0)/Inputs!$B$24)*DCF!G$6</f>
        <v>-2008.3878784689489</v>
      </c>
      <c r="DC448" s="15">
        <f ca="1">(BV448*DCF!H$46-DCF!H$5*MAX(BV448*DCF!H$46,0)-MAX(BV448-BU448,0)/Inputs!$B$24)*DCF!H$6</f>
        <v>-1957.2201944921385</v>
      </c>
      <c r="DD448" s="15">
        <f ca="1">(BW448*DCF!I$46-DCF!I$5*MAX(BW448*DCF!I$46,0)-MAX(BW448-BV448,0)/Inputs!$B$24)*DCF!I$6</f>
        <v>-5435.3717926571635</v>
      </c>
      <c r="DE448" s="15">
        <f ca="1">(BX448*DCF!J$46-DCF!J$5*MAX(BX448*DCF!J$46,0)-MAX(BX448-BW448,0)/Inputs!$B$24)*DCF!J$6</f>
        <v>135.3416633215015</v>
      </c>
      <c r="DF448" s="15">
        <f ca="1">(BY448*DCF!K$46-DCF!K$5*MAX(BY448*DCF!K$46,0)-MAX(BY448-BX448,0)/Inputs!$B$24)*DCF!K$6</f>
        <v>-1134.3905551067771</v>
      </c>
      <c r="DG448" s="15">
        <f ca="1">(BZ448*DCF!L$46-DCF!L$5*MAX(BZ448*DCF!L$46,0)-MAX(BZ448-BY448,0)/Inputs!$B$24)*DCF!L$6</f>
        <v>508.25357721449507</v>
      </c>
      <c r="DH448" s="15">
        <f ca="1">(CA448*DCF!M$46-DCF!M$5*MAX(CA448*DCF!M$46,0)-MAX(CA448-BZ448,0)/Inputs!$B$24)*DCF!M$6</f>
        <v>2489.3101350242268</v>
      </c>
      <c r="DI448" s="15">
        <f ca="1">SUM(CB448:CL448)+BE448*DCF!M$10*(1+Inputs!$B$30)*(1-Inputs!$B$33)*(1-Inputs!$B$30/Inputs!$B$31)/(Inputs!$B$29-Inputs!$B$30)*DCF!M$6</f>
        <v>131468.56322709081</v>
      </c>
      <c r="DJ448" s="15">
        <f ca="1">SUM(CM448:CW448)+BP448*DCF!M$28*(1+Inputs!$B$30)*(1-Inputs!$B$33)*(1-Inputs!$B$30/Inputs!$B$31)/(Inputs!$B$29-Inputs!$B$30)*DCF!M$6</f>
        <v>275964.37318815803</v>
      </c>
      <c r="DK448" s="15">
        <f ca="1">SUM(CX448:DH448)+CA448*DCF!M$46*(1+Inputs!$B$30)*(1-Inputs!$B$33)*(1-Inputs!$B$30/Inputs!$B$31)/(Inputs!$B$29-Inputs!$B$30)*DCF!M$6</f>
        <v>221102.79534718618</v>
      </c>
      <c r="DM448" s="15">
        <f ca="1">DI448+DJ448+DK448+Inputs!$B$34+Inputs!$B$36-Inputs!$B$35</f>
        <v>705386.73176243505</v>
      </c>
    </row>
    <row r="449" spans="1:117" x14ac:dyDescent="0.75">
      <c r="A449" s="11">
        <v>436</v>
      </c>
      <c r="C449" s="24">
        <f t="shared" ca="1" si="253"/>
        <v>-1.3200601425485736</v>
      </c>
      <c r="D449" s="24">
        <f t="shared" ca="1" si="253"/>
        <v>-0.72206352278521679</v>
      </c>
      <c r="E449" s="24">
        <f t="shared" ca="1" si="253"/>
        <v>2.6713205402368341</v>
      </c>
      <c r="F449" s="24">
        <f t="shared" ca="1" si="253"/>
        <v>-0.52071527332305556</v>
      </c>
      <c r="G449" s="24">
        <f t="shared" ca="1" si="253"/>
        <v>-0.97133101649972631</v>
      </c>
      <c r="H449" s="24">
        <f t="shared" ca="1" si="253"/>
        <v>0.39653919877493127</v>
      </c>
      <c r="I449" s="24">
        <f t="shared" ca="1" si="253"/>
        <v>-0.40011461941726306</v>
      </c>
      <c r="J449" s="24">
        <f t="shared" ca="1" si="253"/>
        <v>-0.66878566831777453</v>
      </c>
      <c r="K449" s="24">
        <f t="shared" ca="1" si="253"/>
        <v>0.77315392022610763</v>
      </c>
      <c r="L449" s="24">
        <f t="shared" ca="1" si="253"/>
        <v>-0.57301171335180301</v>
      </c>
      <c r="M449" s="24">
        <f t="shared" ca="1" si="253"/>
        <v>-0.65459444808634737</v>
      </c>
      <c r="N449" s="24">
        <f ca="1">SQRT(Inputs!$B$38)*C449+SQRT(1-Inputs!$B$38)*_xlfn.NORM.S.INV(RAND())</f>
        <v>-0.24132862047612869</v>
      </c>
      <c r="O449" s="24">
        <f ca="1">SQRT(Inputs!$B$38)*D449+SQRT(1-Inputs!$B$38)*_xlfn.NORM.S.INV(RAND())</f>
        <v>-4.409772736270845E-2</v>
      </c>
      <c r="P449" s="24">
        <f ca="1">SQRT(Inputs!$B$38)*E449+SQRT(1-Inputs!$B$38)*_xlfn.NORM.S.INV(RAND())</f>
        <v>1.5928393068860953</v>
      </c>
      <c r="Q449" s="24">
        <f ca="1">SQRT(Inputs!$B$38)*F449+SQRT(1-Inputs!$B$38)*_xlfn.NORM.S.INV(RAND())</f>
        <v>-0.53507341920163853</v>
      </c>
      <c r="R449" s="24">
        <f ca="1">SQRT(Inputs!$B$38)*G449+SQRT(1-Inputs!$B$38)*_xlfn.NORM.S.INV(RAND())</f>
        <v>-1.0030639956480694</v>
      </c>
      <c r="S449" s="24">
        <f ca="1">SQRT(Inputs!$B$38)*H449+SQRT(1-Inputs!$B$38)*_xlfn.NORM.S.INV(RAND())</f>
        <v>-0.14529805473823293</v>
      </c>
      <c r="T449" s="24">
        <f ca="1">SQRT(Inputs!$B$38)*I449+SQRT(1-Inputs!$B$38)*_xlfn.NORM.S.INV(RAND())</f>
        <v>-0.13147632625139258</v>
      </c>
      <c r="U449" s="24">
        <f ca="1">SQRT(Inputs!$B$38)*J449+SQRT(1-Inputs!$B$38)*_xlfn.NORM.S.INV(RAND())</f>
        <v>4.8214372471307665E-2</v>
      </c>
      <c r="V449" s="24">
        <f ca="1">SQRT(Inputs!$B$38)*K449+SQRT(1-Inputs!$B$38)*_xlfn.NORM.S.INV(RAND())</f>
        <v>9.3530003748611423E-2</v>
      </c>
      <c r="W449" s="24">
        <f ca="1">SQRT(Inputs!$B$38)*L449+SQRT(1-Inputs!$B$38)*_xlfn.NORM.S.INV(RAND())</f>
        <v>0.153572666236169</v>
      </c>
      <c r="X449" s="24">
        <f ca="1">SQRT(Inputs!$B$38)*M449+SQRT(1-Inputs!$B$38)*_xlfn.NORM.S.INV(RAND())</f>
        <v>-0.53162810094415391</v>
      </c>
      <c r="Y449" s="24">
        <f ca="1">SQRT(Inputs!$B$38)*C449+SQRT(1-Inputs!$B$38)*_xlfn.NORM.S.INV(RAND())</f>
        <v>-1.3189124544997552</v>
      </c>
      <c r="Z449" s="24">
        <f ca="1">SQRT(Inputs!$B$38)*D449+SQRT(1-Inputs!$B$38)*_xlfn.NORM.S.INV(RAND())</f>
        <v>-1.2931624955929046</v>
      </c>
      <c r="AA449" s="24">
        <f ca="1">SQRT(Inputs!$B$38)*E449+SQRT(1-Inputs!$B$38)*_xlfn.NORM.S.INV(RAND())</f>
        <v>2.6692817659289627</v>
      </c>
      <c r="AB449" s="24">
        <f ca="1">SQRT(Inputs!$B$38)*F449+SQRT(1-Inputs!$B$38)*_xlfn.NORM.S.INV(RAND())</f>
        <v>-1.4679018502099068</v>
      </c>
      <c r="AC449" s="24">
        <f ca="1">SQRT(Inputs!$B$38)*G449+SQRT(1-Inputs!$B$38)*_xlfn.NORM.S.INV(RAND())</f>
        <v>0.85979597714715761</v>
      </c>
      <c r="AD449" s="24">
        <f ca="1">SQRT(Inputs!$B$38)*H449+SQRT(1-Inputs!$B$38)*_xlfn.NORM.S.INV(RAND())</f>
        <v>-0.2343902458080569</v>
      </c>
      <c r="AE449" s="24">
        <f ca="1">SQRT(Inputs!$B$38)*I449+SQRT(1-Inputs!$B$38)*_xlfn.NORM.S.INV(RAND())</f>
        <v>-0.89401823634471167</v>
      </c>
      <c r="AF449" s="24">
        <f ca="1">SQRT(Inputs!$B$38)*J449+SQRT(1-Inputs!$B$38)*_xlfn.NORM.S.INV(RAND())</f>
        <v>-0.8657533491055629</v>
      </c>
      <c r="AG449" s="24">
        <f ca="1">SQRT(Inputs!$B$38)*K449+SQRT(1-Inputs!$B$38)*_xlfn.NORM.S.INV(RAND())</f>
        <v>0.40551810987627129</v>
      </c>
      <c r="AH449" s="24">
        <f ca="1">SQRT(Inputs!$B$38)*L449+SQRT(1-Inputs!$B$38)*_xlfn.NORM.S.INV(RAND())</f>
        <v>-0.87135792533244139</v>
      </c>
      <c r="AI449" s="24">
        <f ca="1">SQRT(Inputs!$B$38)*M449+SQRT(1-Inputs!$B$38)*_xlfn.NORM.S.INV(RAND())</f>
        <v>-2.5494293147910922</v>
      </c>
      <c r="AJ449" s="24">
        <f ca="1">SQRT(Inputs!$B$38)*C449+SQRT(1-Inputs!$B$38)*_xlfn.NORM.S.INV(RAND())</f>
        <v>-1.3338746979151281</v>
      </c>
      <c r="AK449" s="24">
        <f ca="1">SQRT(Inputs!$B$38)*D449+SQRT(1-Inputs!$B$38)*_xlfn.NORM.S.INV(RAND())</f>
        <v>-0.12444533389358575</v>
      </c>
      <c r="AL449" s="24">
        <f ca="1">SQRT(Inputs!$B$38)*E449+SQRT(1-Inputs!$B$38)*_xlfn.NORM.S.INV(RAND())</f>
        <v>0.98427974984054933</v>
      </c>
      <c r="AM449" s="24">
        <f ca="1">SQRT(Inputs!$B$38)*F449+SQRT(1-Inputs!$B$38)*_xlfn.NORM.S.INV(RAND())</f>
        <v>-0.24898071341933334</v>
      </c>
      <c r="AN449" s="24">
        <f ca="1">SQRT(Inputs!$B$38)*G449+SQRT(1-Inputs!$B$38)*_xlfn.NORM.S.INV(RAND())</f>
        <v>-0.4108161268898648</v>
      </c>
      <c r="AO449" s="24">
        <f ca="1">SQRT(Inputs!$B$38)*H449+SQRT(1-Inputs!$B$38)*_xlfn.NORM.S.INV(RAND())</f>
        <v>5.6643576153201036E-2</v>
      </c>
      <c r="AP449" s="24">
        <f ca="1">SQRT(Inputs!$B$38)*I449+SQRT(1-Inputs!$B$38)*_xlfn.NORM.S.INV(RAND())</f>
        <v>0.35308240818327918</v>
      </c>
      <c r="AQ449" s="24">
        <f ca="1">SQRT(Inputs!$B$38)*J449+SQRT(1-Inputs!$B$38)*_xlfn.NORM.S.INV(RAND())</f>
        <v>-0.28754489308052156</v>
      </c>
      <c r="AR449" s="24">
        <f ca="1">SQRT(Inputs!$B$38)*K449+SQRT(1-Inputs!$B$38)*_xlfn.NORM.S.INV(RAND())</f>
        <v>-0.37919686820511006</v>
      </c>
      <c r="AS449" s="24">
        <f ca="1">SQRT(Inputs!$B$38)*L449+SQRT(1-Inputs!$B$38)*_xlfn.NORM.S.INV(RAND())</f>
        <v>0.17598579906456036</v>
      </c>
      <c r="AT449" s="24">
        <f ca="1">SQRT(Inputs!$B$38)*M449+SQRT(1-Inputs!$B$38)*_xlfn.NORM.S.INV(RAND())</f>
        <v>2.8204779522675527E-2</v>
      </c>
      <c r="AU449" s="15">
        <f ca="1">Inputs!$B$6*EXP($B$8-0.5*C$5^2+C$5*N449)</f>
        <v>4772.128974653785</v>
      </c>
      <c r="AV449" s="15">
        <f t="shared" ca="1" si="219"/>
        <v>5771.2669734701612</v>
      </c>
      <c r="AW449" s="15">
        <f t="shared" ca="1" si="220"/>
        <v>8723.5937293494353</v>
      </c>
      <c r="AX449" s="15">
        <f t="shared" ca="1" si="221"/>
        <v>9961.9315015599823</v>
      </c>
      <c r="AY449" s="15">
        <f t="shared" ca="1" si="222"/>
        <v>10828.673524200925</v>
      </c>
      <c r="AZ449" s="15">
        <f t="shared" ca="1" si="223"/>
        <v>13033.544468490716</v>
      </c>
      <c r="BA449" s="15">
        <f t="shared" ca="1" si="224"/>
        <v>15731.756343145644</v>
      </c>
      <c r="BB449" s="15">
        <f t="shared" ca="1" si="225"/>
        <v>19353.7277899357</v>
      </c>
      <c r="BC449" s="15">
        <f t="shared" ca="1" si="226"/>
        <v>23918.364901239878</v>
      </c>
      <c r="BD449" s="15">
        <f t="shared" ca="1" si="227"/>
        <v>29726.193397385534</v>
      </c>
      <c r="BE449" s="15">
        <f t="shared" ca="1" si="228"/>
        <v>34703.897810040915</v>
      </c>
      <c r="BF449" s="15">
        <f ca="1">Inputs!$B$13*EXP($B$9-0.5*C$6^2+C$6*Y449)</f>
        <v>10648.750957368009</v>
      </c>
      <c r="BG449" s="15">
        <f t="shared" ca="1" si="229"/>
        <v>10277.120236224755</v>
      </c>
      <c r="BH449" s="15">
        <f t="shared" ca="1" si="230"/>
        <v>19550.063717931134</v>
      </c>
      <c r="BI449" s="15">
        <f t="shared" ca="1" si="231"/>
        <v>19092.334734971835</v>
      </c>
      <c r="BJ449" s="15">
        <f t="shared" ca="1" si="232"/>
        <v>26494.214422065095</v>
      </c>
      <c r="BK449" s="15">
        <f t="shared" ca="1" si="233"/>
        <v>31495.380823409174</v>
      </c>
      <c r="BL449" s="15">
        <f t="shared" ca="1" si="234"/>
        <v>34455.866894515922</v>
      </c>
      <c r="BM449" s="15">
        <f t="shared" ca="1" si="235"/>
        <v>38034.942056423424</v>
      </c>
      <c r="BN449" s="15">
        <f t="shared" ca="1" si="236"/>
        <v>49107.571734832687</v>
      </c>
      <c r="BO449" s="15">
        <f t="shared" ca="1" si="237"/>
        <v>54601.598560798629</v>
      </c>
      <c r="BP449" s="15">
        <f t="shared" ca="1" si="238"/>
        <v>50344.867980945361</v>
      </c>
      <c r="BQ449" s="15">
        <f ca="1">Inputs!$B$20*EXP($B$10-0.5*C$7^2+C$7*AJ449)</f>
        <v>2672.6517464699214</v>
      </c>
      <c r="BR449" s="15">
        <f t="shared" ca="1" si="239"/>
        <v>3485.9176054821678</v>
      </c>
      <c r="BS449" s="15">
        <f t="shared" ca="1" si="240"/>
        <v>6333.0795164275942</v>
      </c>
      <c r="BT449" s="15">
        <f t="shared" ca="1" si="241"/>
        <v>8179.8342932586447</v>
      </c>
      <c r="BU449" s="15">
        <f t="shared" ca="1" si="242"/>
        <v>10263.584197972108</v>
      </c>
      <c r="BV449" s="15">
        <f t="shared" ca="1" si="243"/>
        <v>14463.007214481711</v>
      </c>
      <c r="BW449" s="15">
        <f t="shared" ca="1" si="244"/>
        <v>21748.311805694084</v>
      </c>
      <c r="BX449" s="15">
        <f t="shared" ca="1" si="245"/>
        <v>28714.606665536063</v>
      </c>
      <c r="BY449" s="15">
        <f t="shared" ca="1" si="246"/>
        <v>37418.441707968042</v>
      </c>
      <c r="BZ449" s="15">
        <f t="shared" ca="1" si="247"/>
        <v>54229.683906843988</v>
      </c>
      <c r="CA449" s="15">
        <f t="shared" ca="1" si="248"/>
        <v>76559.001787165471</v>
      </c>
      <c r="CB449" s="15">
        <f ca="1">(AU449*DCF!C$10-DCF!C$5*MAX(AU449*DCF!C$10,0)-MAX(AU449-Inputs!$B$6,0)/Inputs!$B$10)*DCF!C$6</f>
        <v>1044.4298249528435</v>
      </c>
      <c r="CC449" s="15">
        <f ca="1">(AV449*DCF!D$10-DCF!D$5*MAX(AV449*DCF!D$10,0)-MAX(AV449-AU449,0)/Inputs!$B$10)*DCF!D$6</f>
        <v>1163.0935740207055</v>
      </c>
      <c r="CD449" s="15">
        <f ca="1">(AW449*DCF!E$10-DCF!E$5*MAX(AW449*DCF!E$10,0)-MAX(AW449-AV449,0)/Inputs!$B$10)*DCF!E$6</f>
        <v>1349.1526779549818</v>
      </c>
      <c r="CE449" s="15">
        <f ca="1">(AX449*DCF!F$10-DCF!F$5*MAX(AX449*DCF!F$10,0)-MAX(AX449-AW449,0)/Inputs!$B$10)*DCF!F$6</f>
        <v>1917.0063822244697</v>
      </c>
      <c r="CF449" s="15">
        <f ca="1">(AY449*DCF!G$10-DCF!G$5*MAX(AY449*DCF!G$10,0)-MAX(AY449-AX449,0)/Inputs!$B$10)*DCF!G$6</f>
        <v>2064.5354569457345</v>
      </c>
      <c r="CG449" s="15">
        <f ca="1">(AZ449*DCF!H$10-DCF!H$5*MAX(AZ449*DCF!H$10,0)-MAX(AZ449-AY449,0)/Inputs!$B$10)*DCF!H$6</f>
        <v>2138.9576435866052</v>
      </c>
      <c r="CH449" s="15">
        <f ca="1">(BA449*DCF!I$10-DCF!I$5*MAX(BA449*DCF!I$10,0)-MAX(BA449-AZ449,0)/Inputs!$B$10)*DCF!I$6</f>
        <v>2431.01670342956</v>
      </c>
      <c r="CI449" s="15">
        <f ca="1">(BB449*DCF!J$10-DCF!J$5*MAX(BB449*DCF!J$10,0)-MAX(BB449-BA449,0)/Inputs!$B$10)*DCF!J$6</f>
        <v>2772.294508216442</v>
      </c>
      <c r="CJ449" s="15">
        <f ca="1">(BC449*DCF!K$10-DCF!K$5*MAX(BC449*DCF!K$10,0)-MAX(BC449-BB449,0)/Inputs!$B$10)*DCF!K$6</f>
        <v>3211.4929089109851</v>
      </c>
      <c r="CK449" s="15">
        <f ca="1">(BD449*DCF!L$10-DCF!L$5*MAX(BD449*DCF!L$10,0)-MAX(BD449-BC449,0)/Inputs!$B$10)*DCF!L$6</f>
        <v>3732.2289751549529</v>
      </c>
      <c r="CL449" s="15">
        <f ca="1">(BE449*DCF!M$10-DCF!M$5*MAX(BE449*DCF!M$10,0)-MAX(BE449-BD449,0)/Inputs!$B$10)*DCF!M$6</f>
        <v>4302.5288644250404</v>
      </c>
      <c r="CM449" s="15">
        <f ca="1">(BF449*DCF!C$28-DCF!C$5*MAX(BF449*DCF!C$28,0)-MAX(BF449-Inputs!$B$13,0)/Inputs!$B$17)*DCF!C$6</f>
        <v>3249.9289563169591</v>
      </c>
      <c r="CN449" s="15">
        <f ca="1">(BG449*DCF!D$28-DCF!D$5*MAX(BG449*DCF!D$28,0)-MAX(BG449-BF449,0)/Inputs!$B$17)*DCF!D$6</f>
        <v>3026.8489391205421</v>
      </c>
      <c r="CO449" s="15">
        <f ca="1">(BH449*DCF!E$28-DCF!E$5*MAX(BH449*DCF!E$28,0)-MAX(BH449-BG449,0)/Inputs!$B$17)*DCF!E$6</f>
        <v>3709.3566418258097</v>
      </c>
      <c r="CP449" s="15">
        <f ca="1">(BI449*DCF!F$28-DCF!F$5*MAX(BI449*DCF!F$28,0)-MAX(BI449-BH449,0)/Inputs!$B$17)*DCF!F$6</f>
        <v>5183.065971981202</v>
      </c>
      <c r="CQ449" s="15">
        <f ca="1">(BJ449*DCF!G$28-DCF!G$5*MAX(BJ449*DCF!G$28,0)-MAX(BJ449-BI449,0)/Inputs!$B$17)*DCF!G$6</f>
        <v>5629.2019011042439</v>
      </c>
      <c r="CR449" s="15">
        <f ca="1">(BK449*DCF!H$28-DCF!H$5*MAX(BK449*DCF!H$28,0)-MAX(BK449-BJ449,0)/Inputs!$B$17)*DCF!H$6</f>
        <v>7012.1142493234674</v>
      </c>
      <c r="CS449" s="15">
        <f ca="1">(BL449*DCF!I$28-DCF!I$5*MAX(BL449*DCF!I$28,0)-MAX(BL449-BK449,0)/Inputs!$B$17)*DCF!I$6</f>
        <v>7677.4812345886421</v>
      </c>
      <c r="CT449" s="15">
        <f ca="1">(BM449*DCF!J$28-DCF!J$5*MAX(BM449*DCF!J$28,0)-MAX(BM449-BL449,0)/Inputs!$B$17)*DCF!J$6</f>
        <v>8010.3934738028138</v>
      </c>
      <c r="CU449" s="15">
        <f ca="1">(BN449*DCF!K$28-DCF!K$5*MAX(BN449*DCF!K$28,0)-MAX(BN449-BM449,0)/Inputs!$B$17)*DCF!K$6</f>
        <v>9014.4461148385126</v>
      </c>
      <c r="CV449" s="15">
        <f ca="1">(BO449*DCF!L$28-DCF!L$5*MAX(BO449*DCF!L$28,0)-MAX(BO449-BN449,0)/Inputs!$B$17)*DCF!L$6</f>
        <v>10272.506696960363</v>
      </c>
      <c r="CW449" s="15">
        <f ca="1">(BP449*DCF!M$28-DCF!M$5*MAX(BP449*DCF!M$28,0)-MAX(BP449-BO449,0)/Inputs!$B$17)*DCF!M$6</f>
        <v>9472.4160466356461</v>
      </c>
      <c r="CX449" s="15">
        <f ca="1">(BQ449*DCF!C$46-DCF!C$5*MAX(BQ449*DCF!C$46,0)-MAX(BQ449-Inputs!$B$20,0)/Inputs!$B$24)*DCF!C$6</f>
        <v>-617.24058809928897</v>
      </c>
      <c r="CY449" s="15">
        <f ca="1">(BR449*DCF!D$46-DCF!D$5*MAX(BR449*DCF!D$46,0)-MAX(BR449-BQ449,0)/Inputs!$B$24)*DCF!D$6</f>
        <v>-941.97863392737236</v>
      </c>
      <c r="CZ449" s="15">
        <f ca="1">(BS449*DCF!E$46-DCF!E$5*MAX(BS449*DCF!E$46,0)-MAX(BS449-BR449,0)/Inputs!$B$24)*DCF!E$6</f>
        <v>-1871.1705237033154</v>
      </c>
      <c r="DA449" s="15">
        <f ca="1">(BT449*DCF!F$46-DCF!F$5*MAX(BT449*DCF!F$46,0)-MAX(BT449-BS449,0)/Inputs!$B$24)*DCF!F$6</f>
        <v>-1268.169044708709</v>
      </c>
      <c r="DB449" s="15">
        <f ca="1">(BU449*DCF!G$46-DCF!G$5*MAX(BU449*DCF!G$46,0)-MAX(BU449-BT449,0)/Inputs!$B$24)*DCF!G$6</f>
        <v>-1046.1789921279021</v>
      </c>
      <c r="DC449" s="15">
        <f ca="1">(BV449*DCF!H$46-DCF!H$5*MAX(BV449*DCF!H$46,0)-MAX(BV449-BU449,0)/Inputs!$B$24)*DCF!H$6</f>
        <v>-1304.9449720886407</v>
      </c>
      <c r="DD449" s="15">
        <f ca="1">(BW449*DCF!I$46-DCF!I$5*MAX(BW449*DCF!I$46,0)-MAX(BW449-BV449,0)/Inputs!$B$24)*DCF!I$6</f>
        <v>-1589.0434219720514</v>
      </c>
      <c r="DE449" s="15">
        <f ca="1">(BX449*DCF!J$46-DCF!J$5*MAX(BX449*DCF!J$46,0)-MAX(BX449-BW449,0)/Inputs!$B$24)*DCF!J$6</f>
        <v>-642.84926278462876</v>
      </c>
      <c r="DF449" s="15">
        <f ca="1">(BY449*DCF!K$46-DCF!K$5*MAX(BY449*DCF!K$46,0)-MAX(BY449-BX449,0)/Inputs!$B$24)*DCF!K$6</f>
        <v>5.2584091663722843</v>
      </c>
      <c r="DG449" s="15">
        <f ca="1">(BZ449*DCF!L$46-DCF!L$5*MAX(BZ449*DCF!L$46,0)-MAX(BZ449-BY449,0)/Inputs!$B$24)*DCF!L$6</f>
        <v>-55.792541543452501</v>
      </c>
      <c r="DH449" s="15">
        <f ca="1">(CA449*DCF!M$46-DCF!M$5*MAX(CA449*DCF!M$46,0)-MAX(CA449-BZ449,0)/Inputs!$B$24)*DCF!M$6</f>
        <v>1333.8428923672661</v>
      </c>
      <c r="DI449" s="15">
        <f ca="1">SUM(CB449:CL449)+BE449*DCF!M$10*(1+Inputs!$B$30)*(1-Inputs!$B$33)*(1-Inputs!$B$30/Inputs!$B$31)/(Inputs!$B$29-Inputs!$B$30)*DCF!M$6</f>
        <v>122708.14403670597</v>
      </c>
      <c r="DJ449" s="15">
        <f ca="1">SUM(CM449:CW449)+BP449*DCF!M$28*(1+Inputs!$B$30)*(1-Inputs!$B$33)*(1-Inputs!$B$30/Inputs!$B$31)/(Inputs!$B$29-Inputs!$B$30)*DCF!M$6</f>
        <v>259071.67133707035</v>
      </c>
      <c r="DK449" s="15">
        <f ca="1">SUM(CX449:DH449)+CA449*DCF!M$46*(1+Inputs!$B$30)*(1-Inputs!$B$33)*(1-Inputs!$B$30/Inputs!$B$31)/(Inputs!$B$29-Inputs!$B$30)*DCF!M$6</f>
        <v>110371.01907706319</v>
      </c>
      <c r="DM449" s="15">
        <f ca="1">DI449+DJ449+DK449+Inputs!$B$34+Inputs!$B$36-Inputs!$B$35</f>
        <v>569001.83445083955</v>
      </c>
    </row>
    <row r="450" spans="1:117" x14ac:dyDescent="0.75">
      <c r="A450" s="11">
        <v>437</v>
      </c>
      <c r="C450" s="24">
        <f t="shared" ca="1" si="253"/>
        <v>0.65267441741358623</v>
      </c>
      <c r="D450" s="24">
        <f t="shared" ca="1" si="253"/>
        <v>-0.36051839323790363</v>
      </c>
      <c r="E450" s="24">
        <f t="shared" ca="1" si="253"/>
        <v>-0.4497266403474709</v>
      </c>
      <c r="F450" s="24">
        <f t="shared" ca="1" si="253"/>
        <v>-1.2150169067550107</v>
      </c>
      <c r="G450" s="24">
        <f t="shared" ca="1" si="253"/>
        <v>-8.7008738305256017E-2</v>
      </c>
      <c r="H450" s="24">
        <f t="shared" ca="1" si="253"/>
        <v>0.95805909711172321</v>
      </c>
      <c r="I450" s="24">
        <f t="shared" ca="1" si="253"/>
        <v>1.9260022233728302</v>
      </c>
      <c r="J450" s="24">
        <f t="shared" ca="1" si="253"/>
        <v>-0.54582427032904235</v>
      </c>
      <c r="K450" s="24">
        <f t="shared" ca="1" si="253"/>
        <v>-0.14348630018290295</v>
      </c>
      <c r="L450" s="24">
        <f t="shared" ca="1" si="253"/>
        <v>-0.94834717638710597</v>
      </c>
      <c r="M450" s="24">
        <f t="shared" ca="1" si="253"/>
        <v>0.41838221274007931</v>
      </c>
      <c r="N450" s="24">
        <f ca="1">SQRT(Inputs!$B$38)*C450+SQRT(1-Inputs!$B$38)*_xlfn.NORM.S.INV(RAND())</f>
        <v>1.3544159311090385</v>
      </c>
      <c r="O450" s="24">
        <f ca="1">SQRT(Inputs!$B$38)*D450+SQRT(1-Inputs!$B$38)*_xlfn.NORM.S.INV(RAND())</f>
        <v>-0.33533249873304161</v>
      </c>
      <c r="P450" s="24">
        <f ca="1">SQRT(Inputs!$B$38)*E450+SQRT(1-Inputs!$B$38)*_xlfn.NORM.S.INV(RAND())</f>
        <v>0.80630487677180129</v>
      </c>
      <c r="Q450" s="24">
        <f ca="1">SQRT(Inputs!$B$38)*F450+SQRT(1-Inputs!$B$38)*_xlfn.NORM.S.INV(RAND())</f>
        <v>-1.760880379115654</v>
      </c>
      <c r="R450" s="24">
        <f ca="1">SQRT(Inputs!$B$38)*G450+SQRT(1-Inputs!$B$38)*_xlfn.NORM.S.INV(RAND())</f>
        <v>0.11023290193786481</v>
      </c>
      <c r="S450" s="24">
        <f ca="1">SQRT(Inputs!$B$38)*H450+SQRT(1-Inputs!$B$38)*_xlfn.NORM.S.INV(RAND())</f>
        <v>1.9692324326223529</v>
      </c>
      <c r="T450" s="24">
        <f ca="1">SQRT(Inputs!$B$38)*I450+SQRT(1-Inputs!$B$38)*_xlfn.NORM.S.INV(RAND())</f>
        <v>1.3600019727975456</v>
      </c>
      <c r="U450" s="24">
        <f ca="1">SQRT(Inputs!$B$38)*J450+SQRT(1-Inputs!$B$38)*_xlfn.NORM.S.INV(RAND())</f>
        <v>-0.49767417597833563</v>
      </c>
      <c r="V450" s="24">
        <f ca="1">SQRT(Inputs!$B$38)*K450+SQRT(1-Inputs!$B$38)*_xlfn.NORM.S.INV(RAND())</f>
        <v>-0.69812900040896919</v>
      </c>
      <c r="W450" s="24">
        <f ca="1">SQRT(Inputs!$B$38)*L450+SQRT(1-Inputs!$B$38)*_xlfn.NORM.S.INV(RAND())</f>
        <v>-2.344892822209065</v>
      </c>
      <c r="X450" s="24">
        <f ca="1">SQRT(Inputs!$B$38)*M450+SQRT(1-Inputs!$B$38)*_xlfn.NORM.S.INV(RAND())</f>
        <v>2.2348039337533478</v>
      </c>
      <c r="Y450" s="24">
        <f ca="1">SQRT(Inputs!$B$38)*C450+SQRT(1-Inputs!$B$38)*_xlfn.NORM.S.INV(RAND())</f>
        <v>1.5547472037540315</v>
      </c>
      <c r="Z450" s="24">
        <f ca="1">SQRT(Inputs!$B$38)*D450+SQRT(1-Inputs!$B$38)*_xlfn.NORM.S.INV(RAND())</f>
        <v>-0.17355674949624039</v>
      </c>
      <c r="AA450" s="24">
        <f ca="1">SQRT(Inputs!$B$38)*E450+SQRT(1-Inputs!$B$38)*_xlfn.NORM.S.INV(RAND())</f>
        <v>0.66534167272891109</v>
      </c>
      <c r="AB450" s="24">
        <f ca="1">SQRT(Inputs!$B$38)*F450+SQRT(1-Inputs!$B$38)*_xlfn.NORM.S.INV(RAND())</f>
        <v>-9.1802245065326082E-2</v>
      </c>
      <c r="AC450" s="24">
        <f ca="1">SQRT(Inputs!$B$38)*G450+SQRT(1-Inputs!$B$38)*_xlfn.NORM.S.INV(RAND())</f>
        <v>-0.18686162866970218</v>
      </c>
      <c r="AD450" s="24">
        <f ca="1">SQRT(Inputs!$B$38)*H450+SQRT(1-Inputs!$B$38)*_xlfn.NORM.S.INV(RAND())</f>
        <v>0.62570487634032723</v>
      </c>
      <c r="AE450" s="24">
        <f ca="1">SQRT(Inputs!$B$38)*I450+SQRT(1-Inputs!$B$38)*_xlfn.NORM.S.INV(RAND())</f>
        <v>0.30252159142740576</v>
      </c>
      <c r="AF450" s="24">
        <f ca="1">SQRT(Inputs!$B$38)*J450+SQRT(1-Inputs!$B$38)*_xlfn.NORM.S.INV(RAND())</f>
        <v>-1.1162688503835692</v>
      </c>
      <c r="AG450" s="24">
        <f ca="1">SQRT(Inputs!$B$38)*K450+SQRT(1-Inputs!$B$38)*_xlfn.NORM.S.INV(RAND())</f>
        <v>1.1858510260237476</v>
      </c>
      <c r="AH450" s="24">
        <f ca="1">SQRT(Inputs!$B$38)*L450+SQRT(1-Inputs!$B$38)*_xlfn.NORM.S.INV(RAND())</f>
        <v>-0.23564108551666429</v>
      </c>
      <c r="AI450" s="24">
        <f ca="1">SQRT(Inputs!$B$38)*M450+SQRT(1-Inputs!$B$38)*_xlfn.NORM.S.INV(RAND())</f>
        <v>0.15482747243250977</v>
      </c>
      <c r="AJ450" s="24">
        <f ca="1">SQRT(Inputs!$B$38)*C450+SQRT(1-Inputs!$B$38)*_xlfn.NORM.S.INV(RAND())</f>
        <v>-0.41273337969647378</v>
      </c>
      <c r="AK450" s="24">
        <f ca="1">SQRT(Inputs!$B$38)*D450+SQRT(1-Inputs!$B$38)*_xlfn.NORM.S.INV(RAND())</f>
        <v>-0.5261921466420153</v>
      </c>
      <c r="AL450" s="24">
        <f ca="1">SQRT(Inputs!$B$38)*E450+SQRT(1-Inputs!$B$38)*_xlfn.NORM.S.INV(RAND())</f>
        <v>-0.38975004734067903</v>
      </c>
      <c r="AM450" s="24">
        <f ca="1">SQRT(Inputs!$B$38)*F450+SQRT(1-Inputs!$B$38)*_xlfn.NORM.S.INV(RAND())</f>
        <v>0.49825631153290817</v>
      </c>
      <c r="AN450" s="24">
        <f ca="1">SQRT(Inputs!$B$38)*G450+SQRT(1-Inputs!$B$38)*_xlfn.NORM.S.INV(RAND())</f>
        <v>0.93517634830237739</v>
      </c>
      <c r="AO450" s="24">
        <f ca="1">SQRT(Inputs!$B$38)*H450+SQRT(1-Inputs!$B$38)*_xlfn.NORM.S.INV(RAND())</f>
        <v>0.74649638077786296</v>
      </c>
      <c r="AP450" s="24">
        <f ca="1">SQRT(Inputs!$B$38)*I450+SQRT(1-Inputs!$B$38)*_xlfn.NORM.S.INV(RAND())</f>
        <v>2.5674637643289571</v>
      </c>
      <c r="AQ450" s="24">
        <f ca="1">SQRT(Inputs!$B$38)*J450+SQRT(1-Inputs!$B$38)*_xlfn.NORM.S.INV(RAND())</f>
        <v>1.0061354233501008</v>
      </c>
      <c r="AR450" s="24">
        <f ca="1">SQRT(Inputs!$B$38)*K450+SQRT(1-Inputs!$B$38)*_xlfn.NORM.S.INV(RAND())</f>
        <v>1.3660049396767837</v>
      </c>
      <c r="AS450" s="24">
        <f ca="1">SQRT(Inputs!$B$38)*L450+SQRT(1-Inputs!$B$38)*_xlfn.NORM.S.INV(RAND())</f>
        <v>-0.13089474899894016</v>
      </c>
      <c r="AT450" s="24">
        <f ca="1">SQRT(Inputs!$B$38)*M450+SQRT(1-Inputs!$B$38)*_xlfn.NORM.S.INV(RAND())</f>
        <v>0.52823667883356751</v>
      </c>
      <c r="AU450" s="15">
        <f ca="1">Inputs!$B$6*EXP($B$8-0.5*C$5^2+C$5*N450)</f>
        <v>6178.6549936840674</v>
      </c>
      <c r="AV450" s="15">
        <f t="shared" ca="1" si="219"/>
        <v>7159.0613900154949</v>
      </c>
      <c r="AW450" s="15">
        <f t="shared" ca="1" si="220"/>
        <v>9732.1014040569444</v>
      </c>
      <c r="AX450" s="15">
        <f t="shared" ca="1" si="221"/>
        <v>9535.5405757542958</v>
      </c>
      <c r="AY450" s="15">
        <f t="shared" ca="1" si="222"/>
        <v>11804.398076719492</v>
      </c>
      <c r="AZ450" s="15">
        <f t="shared" ca="1" si="223"/>
        <v>17933.166216440586</v>
      </c>
      <c r="BA450" s="15">
        <f t="shared" ca="1" si="224"/>
        <v>25302.533126018225</v>
      </c>
      <c r="BB450" s="15">
        <f t="shared" ca="1" si="225"/>
        <v>29471.267798098041</v>
      </c>
      <c r="BC450" s="15">
        <f t="shared" ca="1" si="226"/>
        <v>33742.513764685413</v>
      </c>
      <c r="BD450" s="15">
        <f t="shared" ca="1" si="227"/>
        <v>33196.694434425197</v>
      </c>
      <c r="BE450" s="15">
        <f t="shared" ca="1" si="228"/>
        <v>49861.104454069187</v>
      </c>
      <c r="BF450" s="15">
        <f ca="1">Inputs!$B$13*EXP($B$9-0.5*C$6^2+C$6*Y450)</f>
        <v>18824.119401208725</v>
      </c>
      <c r="BG450" s="15">
        <f t="shared" ca="1" si="229"/>
        <v>22234.304721416294</v>
      </c>
      <c r="BH450" s="15">
        <f t="shared" ca="1" si="230"/>
        <v>30335.739084782326</v>
      </c>
      <c r="BI450" s="15">
        <f t="shared" ca="1" si="231"/>
        <v>36614.467199760009</v>
      </c>
      <c r="BJ450" s="15">
        <f t="shared" ca="1" si="232"/>
        <v>43694.047339079771</v>
      </c>
      <c r="BK450" s="15">
        <f t="shared" ca="1" si="233"/>
        <v>58394.550862447861</v>
      </c>
      <c r="BL450" s="15">
        <f t="shared" ca="1" si="234"/>
        <v>74598.658307606995</v>
      </c>
      <c r="BM450" s="15">
        <f t="shared" ca="1" si="235"/>
        <v>79824.267897144731</v>
      </c>
      <c r="BN450" s="15">
        <f t="shared" ca="1" si="236"/>
        <v>113165.05388217086</v>
      </c>
      <c r="BO450" s="15">
        <f t="shared" ca="1" si="237"/>
        <v>135475.82452693186</v>
      </c>
      <c r="BP450" s="15">
        <f t="shared" ca="1" si="238"/>
        <v>169696.10786623205</v>
      </c>
      <c r="BQ450" s="15">
        <f ca="1">Inputs!$B$20*EXP($B$10-0.5*C$7^2+C$7*AJ450)</f>
        <v>3705.3733468261844</v>
      </c>
      <c r="BR450" s="15">
        <f t="shared" ca="1" si="239"/>
        <v>4253.9902830748879</v>
      </c>
      <c r="BS450" s="15">
        <f t="shared" ca="1" si="240"/>
        <v>5208.4764246609757</v>
      </c>
      <c r="BT450" s="15">
        <f t="shared" ca="1" si="241"/>
        <v>8184.1308985473779</v>
      </c>
      <c r="BU450" s="15">
        <f t="shared" ca="1" si="242"/>
        <v>14222.381092059279</v>
      </c>
      <c r="BV450" s="15">
        <f t="shared" ca="1" si="243"/>
        <v>23411.602734953631</v>
      </c>
      <c r="BW450" s="15">
        <f t="shared" ca="1" si="244"/>
        <v>56252.239273956642</v>
      </c>
      <c r="BX450" s="15">
        <f t="shared" ca="1" si="245"/>
        <v>96261.176398025069</v>
      </c>
      <c r="BY450" s="15">
        <f t="shared" ca="1" si="246"/>
        <v>175164.06972797672</v>
      </c>
      <c r="BZ450" s="15">
        <f t="shared" ca="1" si="247"/>
        <v>239936.14074949297</v>
      </c>
      <c r="CA450" s="15">
        <f t="shared" ca="1" si="248"/>
        <v>370206.94041969639</v>
      </c>
      <c r="CB450" s="15">
        <f ca="1">(AU450*DCF!C$10-DCF!C$5*MAX(AU450*DCF!C$10,0)-MAX(AU450-Inputs!$B$6,0)/Inputs!$B$10)*DCF!C$6</f>
        <v>1034.4010437368026</v>
      </c>
      <c r="CC450" s="15">
        <f ca="1">(AV450*DCF!D$10-DCF!D$5*MAX(AV450*DCF!D$10,0)-MAX(AV450-AU450,0)/Inputs!$B$10)*DCF!D$6</f>
        <v>1505.9262720801692</v>
      </c>
      <c r="CD450" s="15">
        <f ca="1">(AW450*DCF!E$10-DCF!E$5*MAX(AW450*DCF!E$10,0)-MAX(AW450-AV450,0)/Inputs!$B$10)*DCF!E$6</f>
        <v>1667.4321271159945</v>
      </c>
      <c r="CE450" s="15">
        <f ca="1">(AX450*DCF!F$10-DCF!F$5*MAX(AX450*DCF!F$10,0)-MAX(AX450-AW450,0)/Inputs!$B$10)*DCF!F$6</f>
        <v>2081.5933110560554</v>
      </c>
      <c r="CF450" s="15">
        <f ca="1">(AY450*DCF!G$10-DCF!G$5*MAX(AY450*DCF!G$10,0)-MAX(AY450-AX450,0)/Inputs!$B$10)*DCF!G$6</f>
        <v>1996.0627704851811</v>
      </c>
      <c r="CG450" s="15">
        <f ca="1">(AZ450*DCF!H$10-DCF!H$5*MAX(AZ450*DCF!H$10,0)-MAX(AZ450-AY450,0)/Inputs!$B$10)*DCF!H$6</f>
        <v>2393.464428153683</v>
      </c>
      <c r="CH450" s="15">
        <f ca="1">(BA450*DCF!I$10-DCF!I$5*MAX(BA450*DCF!I$10,0)-MAX(BA450-AZ450,0)/Inputs!$B$10)*DCF!I$6</f>
        <v>3413.0153904562667</v>
      </c>
      <c r="CI450" s="15">
        <f ca="1">(BB450*DCF!J$10-DCF!J$5*MAX(BB450*DCF!J$10,0)-MAX(BB450-BA450,0)/Inputs!$B$10)*DCF!J$6</f>
        <v>4425.6348927336649</v>
      </c>
      <c r="CJ450" s="15">
        <f ca="1">(BC450*DCF!K$10-DCF!K$5*MAX(BC450*DCF!K$10,0)-MAX(BC450-BB450,0)/Inputs!$B$10)*DCF!K$6</f>
        <v>4834.09339321478</v>
      </c>
      <c r="CK450" s="15">
        <f ca="1">(BD450*DCF!L$10-DCF!L$5*MAX(BD450*DCF!L$10,0)-MAX(BD450-BC450,0)/Inputs!$B$10)*DCF!L$6</f>
        <v>5006.6927879705199</v>
      </c>
      <c r="CL450" s="15">
        <f ca="1">(BE450*DCF!M$10-DCF!M$5*MAX(BE450*DCF!M$10,0)-MAX(BE450-BD450,0)/Inputs!$B$10)*DCF!M$6</f>
        <v>5045.3049097947778</v>
      </c>
      <c r="CM450" s="15">
        <f ca="1">(BF450*DCF!C$28-DCF!C$5*MAX(BF450*DCF!C$28,0)-MAX(BF450-Inputs!$B$13,0)/Inputs!$B$17)*DCF!C$6</f>
        <v>4027.4182518791035</v>
      </c>
      <c r="CN450" s="15">
        <f ca="1">(BG450*DCF!D$28-DCF!D$5*MAX(BG450*DCF!D$28,0)-MAX(BG450-BF450,0)/Inputs!$B$17)*DCF!D$6</f>
        <v>5820.9666637328874</v>
      </c>
      <c r="CO450" s="15">
        <f ca="1">(BH450*DCF!E$28-DCF!E$5*MAX(BH450*DCF!E$28,0)-MAX(BH450-BG450,0)/Inputs!$B$17)*DCF!E$6</f>
        <v>6994.9402818933968</v>
      </c>
      <c r="CP450" s="15">
        <f ca="1">(BI450*DCF!F$28-DCF!F$5*MAX(BI450*DCF!F$28,0)-MAX(BI450-BH450,0)/Inputs!$B$17)*DCF!F$6</f>
        <v>8796.7216918895265</v>
      </c>
      <c r="CQ450" s="15">
        <f ca="1">(BJ450*DCF!G$28-DCF!G$5*MAX(BJ450*DCF!G$28,0)-MAX(BJ450-BI450,0)/Inputs!$B$17)*DCF!G$6</f>
        <v>10146.036646184748</v>
      </c>
      <c r="CR450" s="15">
        <f ca="1">(BK450*DCF!H$28-DCF!H$5*MAX(BK450*DCF!H$28,0)-MAX(BK450-BJ450,0)/Inputs!$B$17)*DCF!H$6</f>
        <v>12157.570980287001</v>
      </c>
      <c r="CS450" s="15">
        <f ca="1">(BL450*DCF!I$28-DCF!I$5*MAX(BL450*DCF!I$28,0)-MAX(BL450-BK450,0)/Inputs!$B$17)*DCF!I$6</f>
        <v>15216.314873072173</v>
      </c>
      <c r="CT450" s="15">
        <f ca="1">(BM450*DCF!J$28-DCF!J$5*MAX(BM450*DCF!J$28,0)-MAX(BM450-BL450,0)/Inputs!$B$17)*DCF!J$6</f>
        <v>17114.565321755435</v>
      </c>
      <c r="CU450" s="15">
        <f ca="1">(BN450*DCF!K$28-DCF!K$5*MAX(BN450*DCF!K$28,0)-MAX(BN450-BM450,0)/Inputs!$B$17)*DCF!K$6</f>
        <v>19814.759755474002</v>
      </c>
      <c r="CV450" s="15">
        <f ca="1">(BO450*DCF!L$28-DCF!L$5*MAX(BO450*DCF!L$28,0)-MAX(BO450-BN450,0)/Inputs!$B$17)*DCF!L$6</f>
        <v>24505.76971220721</v>
      </c>
      <c r="CW450" s="15">
        <f ca="1">(BP450*DCF!M$28-DCF!M$5*MAX(BP450*DCF!M$28,0)-MAX(BP450-BO450,0)/Inputs!$B$17)*DCF!M$6</f>
        <v>28351.439728292113</v>
      </c>
      <c r="CX450" s="15">
        <f ca="1">(BQ450*DCF!C$46-DCF!C$5*MAX(BQ450*DCF!C$46,0)-MAX(BQ450-Inputs!$B$20,0)/Inputs!$B$24)*DCF!C$6</f>
        <v>-1088.7113257456242</v>
      </c>
      <c r="CY450" s="15">
        <f ca="1">(BR450*DCF!D$46-DCF!D$5*MAX(BR450*DCF!D$46,0)-MAX(BR450-BQ450,0)/Inputs!$B$24)*DCF!D$6</f>
        <v>-960.14722974837309</v>
      </c>
      <c r="CZ450" s="15">
        <f ca="1">(BS450*DCF!E$46-DCF!E$5*MAX(BS450*DCF!E$46,0)-MAX(BS450-BR450,0)/Inputs!$B$24)*DCF!E$6</f>
        <v>-992.14356627936991</v>
      </c>
      <c r="DA450" s="15">
        <f ca="1">(BT450*DCF!F$46-DCF!F$5*MAX(BT450*DCF!F$46,0)-MAX(BT450-BS450,0)/Inputs!$B$24)*DCF!F$6</f>
        <v>-1679.5500176106477</v>
      </c>
      <c r="DB450" s="15">
        <f ca="1">(BU450*DCF!G$46-DCF!G$5*MAX(BU450*DCF!G$46,0)-MAX(BU450-BT450,0)/Inputs!$B$24)*DCF!G$6</f>
        <v>-2509.5608637835262</v>
      </c>
      <c r="DC450" s="15">
        <f ca="1">(BV450*DCF!H$46-DCF!H$5*MAX(BV450*DCF!H$46,0)-MAX(BV450-BU450,0)/Inputs!$B$24)*DCF!H$6</f>
        <v>-2855.4943222342749</v>
      </c>
      <c r="DD450" s="15">
        <f ca="1">(BW450*DCF!I$46-DCF!I$5*MAX(BW450*DCF!I$46,0)-MAX(BW450-BV450,0)/Inputs!$B$24)*DCF!I$6</f>
        <v>-8128.1090246178419</v>
      </c>
      <c r="DE450" s="15">
        <f ca="1">(BX450*DCF!J$46-DCF!J$5*MAX(BX450*DCF!J$46,0)-MAX(BX450-BW450,0)/Inputs!$B$24)*DCF!J$6</f>
        <v>-6571.8263941579653</v>
      </c>
      <c r="DF450" s="15">
        <f ca="1">(BY450*DCF!K$46-DCF!K$5*MAX(BY450*DCF!K$46,0)-MAX(BY450-BX450,0)/Inputs!$B$24)*DCF!K$6</f>
        <v>-9323.1513260989959</v>
      </c>
      <c r="DG450" s="15">
        <f ca="1">(BZ450*DCF!L$46-DCF!L$5*MAX(BZ450*DCF!L$46,0)-MAX(BZ450-BY450,0)/Inputs!$B$24)*DCF!L$6</f>
        <v>1927.5417761654121</v>
      </c>
      <c r="DH450" s="15">
        <f ca="1">(CA450*DCF!M$46-DCF!M$5*MAX(CA450*DCF!M$46,0)-MAX(CA450-BZ450,0)/Inputs!$B$24)*DCF!M$6</f>
        <v>1788.8527045622609</v>
      </c>
      <c r="DI450" s="15">
        <f ca="1">SUM(CB450:CL450)+BE450*DCF!M$10*(1+Inputs!$B$30)*(1-Inputs!$B$33)*(1-Inputs!$B$30/Inputs!$B$31)/(Inputs!$B$29-Inputs!$B$30)*DCF!M$6</f>
        <v>172167.73436732026</v>
      </c>
      <c r="DJ450" s="15">
        <f ca="1">SUM(CM450:CW450)+BP450*DCF!M$28*(1+Inputs!$B$30)*(1-Inputs!$B$33)*(1-Inputs!$B$30/Inputs!$B$31)/(Inputs!$B$29-Inputs!$B$30)*DCF!M$6</f>
        <v>782635.18682725518</v>
      </c>
      <c r="DK450" s="15">
        <f ca="1">SUM(CX450:DH450)+CA450*DCF!M$46*(1+Inputs!$B$30)*(1-Inputs!$B$33)*(1-Inputs!$B$30/Inputs!$B$31)/(Inputs!$B$29-Inputs!$B$30)*DCF!M$6</f>
        <v>541991.48411489464</v>
      </c>
      <c r="DM450" s="15">
        <f ca="1">DI450+DJ450+DK450+Inputs!$B$34+Inputs!$B$36-Inputs!$B$35</f>
        <v>1573645.4053094701</v>
      </c>
    </row>
    <row r="451" spans="1:117" x14ac:dyDescent="0.75">
      <c r="A451" s="11">
        <v>438</v>
      </c>
      <c r="C451" s="24">
        <f t="shared" ca="1" si="253"/>
        <v>2.4973915323616858E-2</v>
      </c>
      <c r="D451" s="24">
        <f t="shared" ca="1" si="253"/>
        <v>1.9921285014961716</v>
      </c>
      <c r="E451" s="24">
        <f t="shared" ca="1" si="253"/>
        <v>-0.61861153128684931</v>
      </c>
      <c r="F451" s="24">
        <f t="shared" ca="1" si="253"/>
        <v>-2.2479670799336704</v>
      </c>
      <c r="G451" s="24">
        <f t="shared" ca="1" si="253"/>
        <v>-0.54605245720978079</v>
      </c>
      <c r="H451" s="24">
        <f t="shared" ca="1" si="253"/>
        <v>0.31386754426130192</v>
      </c>
      <c r="I451" s="24">
        <f t="shared" ca="1" si="253"/>
        <v>-0.18033355811201618</v>
      </c>
      <c r="J451" s="24">
        <f t="shared" ca="1" si="253"/>
        <v>0.66036463572806392</v>
      </c>
      <c r="K451" s="24">
        <f t="shared" ca="1" si="253"/>
        <v>-0.78098099885505823</v>
      </c>
      <c r="L451" s="24">
        <f t="shared" ca="1" si="253"/>
        <v>-2.0634030645679549E-2</v>
      </c>
      <c r="M451" s="24">
        <f t="shared" ca="1" si="253"/>
        <v>-2.3847354093434907</v>
      </c>
      <c r="N451" s="24">
        <f ca="1">SQRT(Inputs!$B$38)*C451+SQRT(1-Inputs!$B$38)*_xlfn.NORM.S.INV(RAND())</f>
        <v>0.17903143902748156</v>
      </c>
      <c r="O451" s="24">
        <f ca="1">SQRT(Inputs!$B$38)*D451+SQRT(1-Inputs!$B$38)*_xlfn.NORM.S.INV(RAND())</f>
        <v>1.9926414786236233</v>
      </c>
      <c r="P451" s="24">
        <f ca="1">SQRT(Inputs!$B$38)*E451+SQRT(1-Inputs!$B$38)*_xlfn.NORM.S.INV(RAND())</f>
        <v>0.41777484311101326</v>
      </c>
      <c r="Q451" s="24">
        <f ca="1">SQRT(Inputs!$B$38)*F451+SQRT(1-Inputs!$B$38)*_xlfn.NORM.S.INV(RAND())</f>
        <v>-0.82393253200159844</v>
      </c>
      <c r="R451" s="24">
        <f ca="1">SQRT(Inputs!$B$38)*G451+SQRT(1-Inputs!$B$38)*_xlfn.NORM.S.INV(RAND())</f>
        <v>1.0755459239990854</v>
      </c>
      <c r="S451" s="24">
        <f ca="1">SQRT(Inputs!$B$38)*H451+SQRT(1-Inputs!$B$38)*_xlfn.NORM.S.INV(RAND())</f>
        <v>4.7429946120416108E-2</v>
      </c>
      <c r="T451" s="24">
        <f ca="1">SQRT(Inputs!$B$38)*I451+SQRT(1-Inputs!$B$38)*_xlfn.NORM.S.INV(RAND())</f>
        <v>0.26875870417180736</v>
      </c>
      <c r="U451" s="24">
        <f ca="1">SQRT(Inputs!$B$38)*J451+SQRT(1-Inputs!$B$38)*_xlfn.NORM.S.INV(RAND())</f>
        <v>1.6570543192157705</v>
      </c>
      <c r="V451" s="24">
        <f ca="1">SQRT(Inputs!$B$38)*K451+SQRT(1-Inputs!$B$38)*_xlfn.NORM.S.INV(RAND())</f>
        <v>-0.2784495761480138</v>
      </c>
      <c r="W451" s="24">
        <f ca="1">SQRT(Inputs!$B$38)*L451+SQRT(1-Inputs!$B$38)*_xlfn.NORM.S.INV(RAND())</f>
        <v>0.47366840842377156</v>
      </c>
      <c r="X451" s="24">
        <f ca="1">SQRT(Inputs!$B$38)*M451+SQRT(1-Inputs!$B$38)*_xlfn.NORM.S.INV(RAND())</f>
        <v>8.8737711563143362E-2</v>
      </c>
      <c r="Y451" s="24">
        <f ca="1">SQRT(Inputs!$B$38)*C451+SQRT(1-Inputs!$B$38)*_xlfn.NORM.S.INV(RAND())</f>
        <v>-0.33448270850666062</v>
      </c>
      <c r="Z451" s="24">
        <f ca="1">SQRT(Inputs!$B$38)*D451+SQRT(1-Inputs!$B$38)*_xlfn.NORM.S.INV(RAND())</f>
        <v>-0.26930975339881802</v>
      </c>
      <c r="AA451" s="24">
        <f ca="1">SQRT(Inputs!$B$38)*E451+SQRT(1-Inputs!$B$38)*_xlfn.NORM.S.INV(RAND())</f>
        <v>0.42578964688156001</v>
      </c>
      <c r="AB451" s="24">
        <f ca="1">SQRT(Inputs!$B$38)*F451+SQRT(1-Inputs!$B$38)*_xlfn.NORM.S.INV(RAND())</f>
        <v>0.10325226676135402</v>
      </c>
      <c r="AC451" s="24">
        <f ca="1">SQRT(Inputs!$B$38)*G451+SQRT(1-Inputs!$B$38)*_xlfn.NORM.S.INV(RAND())</f>
        <v>0.22181356356033605</v>
      </c>
      <c r="AD451" s="24">
        <f ca="1">SQRT(Inputs!$B$38)*H451+SQRT(1-Inputs!$B$38)*_xlfn.NORM.S.INV(RAND())</f>
        <v>-0.7019596805783529</v>
      </c>
      <c r="AE451" s="24">
        <f ca="1">SQRT(Inputs!$B$38)*I451+SQRT(1-Inputs!$B$38)*_xlfn.NORM.S.INV(RAND())</f>
        <v>-0.68948096253565216</v>
      </c>
      <c r="AF451" s="24">
        <f ca="1">SQRT(Inputs!$B$38)*J451+SQRT(1-Inputs!$B$38)*_xlfn.NORM.S.INV(RAND())</f>
        <v>2.0322782366969339</v>
      </c>
      <c r="AG451" s="24">
        <f ca="1">SQRT(Inputs!$B$38)*K451+SQRT(1-Inputs!$B$38)*_xlfn.NORM.S.INV(RAND())</f>
        <v>-4.0195286974990307E-2</v>
      </c>
      <c r="AH451" s="24">
        <f ca="1">SQRT(Inputs!$B$38)*L451+SQRT(1-Inputs!$B$38)*_xlfn.NORM.S.INV(RAND())</f>
        <v>-0.60749437423509667</v>
      </c>
      <c r="AI451" s="24">
        <f ca="1">SQRT(Inputs!$B$38)*M451+SQRT(1-Inputs!$B$38)*_xlfn.NORM.S.INV(RAND())</f>
        <v>-3.450956563091399</v>
      </c>
      <c r="AJ451" s="24">
        <f ca="1">SQRT(Inputs!$B$38)*C451+SQRT(1-Inputs!$B$38)*_xlfn.NORM.S.INV(RAND())</f>
        <v>-1.517289721134313</v>
      </c>
      <c r="AK451" s="24">
        <f ca="1">SQRT(Inputs!$B$38)*D451+SQRT(1-Inputs!$B$38)*_xlfn.NORM.S.INV(RAND())</f>
        <v>1.5063958396856263</v>
      </c>
      <c r="AL451" s="24">
        <f ca="1">SQRT(Inputs!$B$38)*E451+SQRT(1-Inputs!$B$38)*_xlfn.NORM.S.INV(RAND())</f>
        <v>0.83990539357408278</v>
      </c>
      <c r="AM451" s="24">
        <f ca="1">SQRT(Inputs!$B$38)*F451+SQRT(1-Inputs!$B$38)*_xlfn.NORM.S.INV(RAND())</f>
        <v>-1.0479303985981903</v>
      </c>
      <c r="AN451" s="24">
        <f ca="1">SQRT(Inputs!$B$38)*G451+SQRT(1-Inputs!$B$38)*_xlfn.NORM.S.INV(RAND())</f>
        <v>-0.13238163362619576</v>
      </c>
      <c r="AO451" s="24">
        <f ca="1">SQRT(Inputs!$B$38)*H451+SQRT(1-Inputs!$B$38)*_xlfn.NORM.S.INV(RAND())</f>
        <v>0.22530070814514566</v>
      </c>
      <c r="AP451" s="24">
        <f ca="1">SQRT(Inputs!$B$38)*I451+SQRT(1-Inputs!$B$38)*_xlfn.NORM.S.INV(RAND())</f>
        <v>-0.15422190374491496</v>
      </c>
      <c r="AQ451" s="24">
        <f ca="1">SQRT(Inputs!$B$38)*J451+SQRT(1-Inputs!$B$38)*_xlfn.NORM.S.INV(RAND())</f>
        <v>1.2269900485923131</v>
      </c>
      <c r="AR451" s="24">
        <f ca="1">SQRT(Inputs!$B$38)*K451+SQRT(1-Inputs!$B$38)*_xlfn.NORM.S.INV(RAND())</f>
        <v>-0.22820019337024847</v>
      </c>
      <c r="AS451" s="24">
        <f ca="1">SQRT(Inputs!$B$38)*L451+SQRT(1-Inputs!$B$38)*_xlfn.NORM.S.INV(RAND())</f>
        <v>-0.25217079895112859</v>
      </c>
      <c r="AT451" s="24">
        <f ca="1">SQRT(Inputs!$B$38)*M451+SQRT(1-Inputs!$B$38)*_xlfn.NORM.S.INV(RAND())</f>
        <v>-0.75425520157427173</v>
      </c>
      <c r="AU451" s="15">
        <f ca="1">Inputs!$B$6*EXP($B$8-0.5*C$5^2+C$5*N451)</f>
        <v>5108.1510388860261</v>
      </c>
      <c r="AV451" s="15">
        <f t="shared" ca="1" si="219"/>
        <v>8334.4911100252248</v>
      </c>
      <c r="AW451" s="15">
        <f t="shared" ca="1" si="220"/>
        <v>10751.529673235273</v>
      </c>
      <c r="AX451" s="15">
        <f t="shared" ca="1" si="221"/>
        <v>11842.558962902471</v>
      </c>
      <c r="AY451" s="15">
        <f t="shared" ca="1" si="222"/>
        <v>16409.86875354415</v>
      </c>
      <c r="AZ451" s="15">
        <f t="shared" ca="1" si="223"/>
        <v>20174.810250490384</v>
      </c>
      <c r="BA451" s="15">
        <f t="shared" ca="1" si="224"/>
        <v>25393.120080300625</v>
      </c>
      <c r="BB451" s="15">
        <f t="shared" ca="1" si="225"/>
        <v>36703.461650367477</v>
      </c>
      <c r="BC451" s="15">
        <f t="shared" ca="1" si="226"/>
        <v>43760.231321053456</v>
      </c>
      <c r="BD451" s="15">
        <f t="shared" ca="1" si="227"/>
        <v>56038.959170976639</v>
      </c>
      <c r="BE451" s="15">
        <f t="shared" ca="1" si="228"/>
        <v>69225.80392620941</v>
      </c>
      <c r="BF451" s="15">
        <f ca="1">Inputs!$B$13*EXP($B$9-0.5*C$6^2+C$6*Y451)</f>
        <v>12943.62679668553</v>
      </c>
      <c r="BG451" s="15">
        <f t="shared" ca="1" si="229"/>
        <v>15026.621096615363</v>
      </c>
      <c r="BH451" s="15">
        <f t="shared" ca="1" si="230"/>
        <v>19703.219797129732</v>
      </c>
      <c r="BI451" s="15">
        <f t="shared" ca="1" si="231"/>
        <v>24506.090239307563</v>
      </c>
      <c r="BJ451" s="15">
        <f t="shared" ca="1" si="232"/>
        <v>31018.96546395426</v>
      </c>
      <c r="BK451" s="15">
        <f t="shared" ca="1" si="233"/>
        <v>34600.11020944015</v>
      </c>
      <c r="BL451" s="15">
        <f t="shared" ca="1" si="234"/>
        <v>38869.17722576268</v>
      </c>
      <c r="BM451" s="15">
        <f t="shared" ca="1" si="235"/>
        <v>61500.359145855269</v>
      </c>
      <c r="BN451" s="15">
        <f t="shared" ca="1" si="236"/>
        <v>75274.281685195092</v>
      </c>
      <c r="BO451" s="15">
        <f t="shared" ca="1" si="237"/>
        <v>86302.625390180983</v>
      </c>
      <c r="BP451" s="15">
        <f t="shared" ca="1" si="238"/>
        <v>71848.071647403878</v>
      </c>
      <c r="BQ451" s="15">
        <f ca="1">Inputs!$B$20*EXP($B$10-0.5*C$7^2+C$7*AJ451)</f>
        <v>2504.3194212999229</v>
      </c>
      <c r="BR451" s="15">
        <f t="shared" ca="1" si="239"/>
        <v>5482.7112713558417</v>
      </c>
      <c r="BS451" s="15">
        <f t="shared" ca="1" si="240"/>
        <v>9556.2013846938025</v>
      </c>
      <c r="BT451" s="15">
        <f t="shared" ca="1" si="241"/>
        <v>10009.006338742636</v>
      </c>
      <c r="BU451" s="15">
        <f t="shared" ca="1" si="242"/>
        <v>13433.993189546263</v>
      </c>
      <c r="BV451" s="15">
        <f t="shared" ca="1" si="243"/>
        <v>19663.783736387366</v>
      </c>
      <c r="BW451" s="15">
        <f t="shared" ca="1" si="244"/>
        <v>26558.502884718182</v>
      </c>
      <c r="BX451" s="15">
        <f t="shared" ca="1" si="245"/>
        <v>47505.46845151564</v>
      </c>
      <c r="BY451" s="15">
        <f t="shared" ca="1" si="246"/>
        <v>63719.58466477679</v>
      </c>
      <c r="BZ451" s="15">
        <f t="shared" ca="1" si="247"/>
        <v>85357.392460764386</v>
      </c>
      <c r="CA451" s="15">
        <f t="shared" ca="1" si="248"/>
        <v>104861.09600571061</v>
      </c>
      <c r="CB451" s="15">
        <f ca="1">(AU451*DCF!C$10-DCF!C$5*MAX(AU451*DCF!C$10,0)-MAX(AU451-Inputs!$B$6,0)/Inputs!$B$10)*DCF!C$6</f>
        <v>1042.0339277420185</v>
      </c>
      <c r="CC451" s="15">
        <f ca="1">(AV451*DCF!D$10-DCF!D$5*MAX(AV451*DCF!D$10,0)-MAX(AV451-AU451,0)/Inputs!$B$10)*DCF!D$6</f>
        <v>1244.8171567156724</v>
      </c>
      <c r="CD451" s="15">
        <f ca="1">(AW451*DCF!E$10-DCF!E$5*MAX(AW451*DCF!E$10,0)-MAX(AW451-AV451,0)/Inputs!$B$10)*DCF!E$6</f>
        <v>1937.9398735460027</v>
      </c>
      <c r="CE451" s="15">
        <f ca="1">(AX451*DCF!F$10-DCF!F$5*MAX(AX451*DCF!F$10,0)-MAX(AX451-AW451,0)/Inputs!$B$10)*DCF!F$6</f>
        <v>2358.195602922744</v>
      </c>
      <c r="CF451" s="15">
        <f ca="1">(AY451*DCF!G$10-DCF!G$5*MAX(AY451*DCF!G$10,0)-MAX(AY451-AX451,0)/Inputs!$B$10)*DCF!G$6</f>
        <v>2503.1710004294587</v>
      </c>
      <c r="CG451" s="15">
        <f ca="1">(AZ451*DCF!H$10-DCF!H$5*MAX(AZ451*DCF!H$10,0)-MAX(AZ451-AY451,0)/Inputs!$B$10)*DCF!H$6</f>
        <v>3248.4210228758916</v>
      </c>
      <c r="CH451" s="15">
        <f ca="1">(BA451*DCF!I$10-DCF!I$5*MAX(BA451*DCF!I$10,0)-MAX(BA451-AZ451,0)/Inputs!$B$10)*DCF!I$6</f>
        <v>3782.4110496885442</v>
      </c>
      <c r="CI451" s="15">
        <f ca="1">(BB451*DCF!J$10-DCF!J$5*MAX(BB451*DCF!J$10,0)-MAX(BB451-BA451,0)/Inputs!$B$10)*DCF!J$6</f>
        <v>4584.5032976639677</v>
      </c>
      <c r="CJ451" s="15">
        <f ca="1">(BC451*DCF!K$10-DCF!K$5*MAX(BC451*DCF!K$10,0)-MAX(BC451-BB451,0)/Inputs!$B$10)*DCF!K$6</f>
        <v>6056.8541192082166</v>
      </c>
      <c r="CK451" s="15">
        <f ca="1">(BD451*DCF!L$10-DCF!L$5*MAX(BD451*DCF!L$10,0)-MAX(BD451-BC451,0)/Inputs!$B$10)*DCF!L$6</f>
        <v>6863.9023570680693</v>
      </c>
      <c r="CL451" s="15">
        <f ca="1">(BE451*DCF!M$10-DCF!M$5*MAX(BE451*DCF!M$10,0)-MAX(BE451-BD451,0)/Inputs!$B$10)*DCF!M$6</f>
        <v>8193.3467975336807</v>
      </c>
      <c r="CM451" s="15">
        <f ca="1">(BF451*DCF!C$28-DCF!C$5*MAX(BF451*DCF!C$28,0)-MAX(BF451-Inputs!$B$13,0)/Inputs!$B$17)*DCF!C$6</f>
        <v>3590.8119069170821</v>
      </c>
      <c r="CN451" s="15">
        <f ca="1">(BG451*DCF!D$28-DCF!D$5*MAX(BG451*DCF!D$28,0)-MAX(BG451-BF451,0)/Inputs!$B$17)*DCF!D$6</f>
        <v>3981.2882954140387</v>
      </c>
      <c r="CO451" s="15">
        <f ca="1">(BH451*DCF!E$28-DCF!E$5*MAX(BH451*DCF!E$28,0)-MAX(BH451-BG451,0)/Inputs!$B$17)*DCF!E$6</f>
        <v>4658.6094593076459</v>
      </c>
      <c r="CP451" s="15">
        <f ca="1">(BI451*DCF!F$28-DCF!F$5*MAX(BI451*DCF!F$28,0)-MAX(BI451-BH451,0)/Inputs!$B$17)*DCF!F$6</f>
        <v>5778.31950926228</v>
      </c>
      <c r="CQ451" s="15">
        <f ca="1">(BJ451*DCF!G$28-DCF!G$5*MAX(BJ451*DCF!G$28,0)-MAX(BJ451-BI451,0)/Inputs!$B$17)*DCF!G$6</f>
        <v>6952.7046564013872</v>
      </c>
      <c r="CR451" s="15">
        <f ca="1">(BK451*DCF!H$28-DCF!H$5*MAX(BK451*DCF!H$28,0)-MAX(BK451-BJ451,0)/Inputs!$B$17)*DCF!H$6</f>
        <v>8000.5795945947821</v>
      </c>
      <c r="CS451" s="15">
        <f ca="1">(BL451*DCF!I$28-DCF!I$5*MAX(BL451*DCF!I$28,0)-MAX(BL451-BK451,0)/Inputs!$B$17)*DCF!I$6</f>
        <v>8527.4630795344419</v>
      </c>
      <c r="CT451" s="15">
        <f ca="1">(BM451*DCF!J$28-DCF!J$5*MAX(BM451*DCF!J$28,0)-MAX(BM451-BL451,0)/Inputs!$B$17)*DCF!J$6</f>
        <v>10718.975777231866</v>
      </c>
      <c r="CU451" s="15">
        <f ca="1">(BN451*DCF!K$28-DCF!K$5*MAX(BN451*DCF!K$28,0)-MAX(BN451-BM451,0)/Inputs!$B$17)*DCF!K$6</f>
        <v>14209.544124669461</v>
      </c>
      <c r="CV451" s="15">
        <f ca="1">(BO451*DCF!L$28-DCF!L$5*MAX(BO451*DCF!L$28,0)-MAX(BO451-BN451,0)/Inputs!$B$17)*DCF!L$6</f>
        <v>15971.309766712371</v>
      </c>
      <c r="CW451" s="15">
        <f ca="1">(BP451*DCF!M$28-DCF!M$5*MAX(BP451*DCF!M$28,0)-MAX(BP451-BO451,0)/Inputs!$B$17)*DCF!M$6</f>
        <v>13518.256261001252</v>
      </c>
      <c r="CX451" s="15">
        <f ca="1">(BQ451*DCF!C$46-DCF!C$5*MAX(BQ451*DCF!C$46,0)-MAX(BQ451-Inputs!$B$20,0)/Inputs!$B$24)*DCF!C$6</f>
        <v>-578.36476242492438</v>
      </c>
      <c r="CY451" s="15">
        <f ca="1">(BR451*DCF!D$46-DCF!D$5*MAX(BR451*DCF!D$46,0)-MAX(BR451-BQ451,0)/Inputs!$B$24)*DCF!D$6</f>
        <v>-2206.6260350626462</v>
      </c>
      <c r="CZ451" s="15">
        <f ca="1">(BS451*DCF!E$46-DCF!E$5*MAX(BS451*DCF!E$46,0)-MAX(BS451-BR451,0)/Inputs!$B$24)*DCF!E$6</f>
        <v>-2735.6951136037114</v>
      </c>
      <c r="DA451" s="15">
        <f ca="1">(BT451*DCF!F$46-DCF!F$5*MAX(BT451*DCF!F$46,0)-MAX(BT451-BS451,0)/Inputs!$B$24)*DCF!F$6</f>
        <v>-893.79972137833624</v>
      </c>
      <c r="DB451" s="15">
        <f ca="1">(BU451*DCF!G$46-DCF!G$5*MAX(BU451*DCF!G$46,0)-MAX(BU451-BT451,0)/Inputs!$B$24)*DCF!G$6</f>
        <v>-1603.9908956994905</v>
      </c>
      <c r="DC451" s="15">
        <f ca="1">(BV451*DCF!H$46-DCF!H$5*MAX(BV451*DCF!H$46,0)-MAX(BV451-BU451,0)/Inputs!$B$24)*DCF!H$6</f>
        <v>-1935.8692418708968</v>
      </c>
      <c r="DD451" s="15">
        <f ca="1">(BW451*DCF!I$46-DCF!I$5*MAX(BW451*DCF!I$46,0)-MAX(BW451-BV451,0)/Inputs!$B$24)*DCF!I$6</f>
        <v>-1365.8282240651706</v>
      </c>
      <c r="DE451" s="15">
        <f ca="1">(BX451*DCF!J$46-DCF!J$5*MAX(BX451*DCF!J$46,0)-MAX(BX451-BW451,0)/Inputs!$B$24)*DCF!J$6</f>
        <v>-3562.0700487597287</v>
      </c>
      <c r="DF451" s="15">
        <f ca="1">(BY451*DCF!K$46-DCF!K$5*MAX(BY451*DCF!K$46,0)-MAX(BY451-BX451,0)/Inputs!$B$24)*DCF!K$6</f>
        <v>-332.15144362855932</v>
      </c>
      <c r="DG451" s="15">
        <f ca="1">(BZ451*DCF!L$46-DCF!L$5*MAX(BZ451*DCF!L$46,0)-MAX(BZ451-BY451,0)/Inputs!$B$24)*DCF!L$6</f>
        <v>1003.6543218594751</v>
      </c>
      <c r="DH451" s="15">
        <f ca="1">(CA451*DCF!M$46-DCF!M$5*MAX(CA451*DCF!M$46,0)-MAX(CA451-BZ451,0)/Inputs!$B$24)*DCF!M$6</f>
        <v>4143.328170017513</v>
      </c>
      <c r="DI451" s="15">
        <f ca="1">SUM(CB451:CL451)+BE451*DCF!M$10*(1+Inputs!$B$30)*(1-Inputs!$B$33)*(1-Inputs!$B$30/Inputs!$B$31)/(Inputs!$B$29-Inputs!$B$30)*DCF!M$6</f>
        <v>234471.92394852359</v>
      </c>
      <c r="DJ451" s="15">
        <f ca="1">SUM(CM451:CW451)+BP451*DCF!M$28*(1+Inputs!$B$30)*(1-Inputs!$B$33)*(1-Inputs!$B$30/Inputs!$B$31)/(Inputs!$B$29-Inputs!$B$30)*DCF!M$6</f>
        <v>362513.37374719902</v>
      </c>
      <c r="DK451" s="15">
        <f ca="1">SUM(CX451:DH451)+CA451*DCF!M$46*(1+Inputs!$B$30)*(1-Inputs!$B$33)*(1-Inputs!$B$30/Inputs!$B$31)/(Inputs!$B$29-Inputs!$B$30)*DCF!M$6</f>
        <v>152060.26302112528</v>
      </c>
      <c r="DM451" s="15">
        <f ca="1">DI451+DJ451+DK451+Inputs!$B$34+Inputs!$B$36-Inputs!$B$35</f>
        <v>825896.56071684789</v>
      </c>
    </row>
    <row r="452" spans="1:117" x14ac:dyDescent="0.75">
      <c r="A452" s="11">
        <v>439</v>
      </c>
      <c r="C452" s="24">
        <f t="shared" ca="1" si="253"/>
        <v>1.2734310868469771</v>
      </c>
      <c r="D452" s="24">
        <f t="shared" ca="1" si="253"/>
        <v>0.49776902750753627</v>
      </c>
      <c r="E452" s="24">
        <f t="shared" ca="1" si="253"/>
        <v>7.2342578241359312E-2</v>
      </c>
      <c r="F452" s="24">
        <f t="shared" ca="1" si="253"/>
        <v>-0.64434440069161314</v>
      </c>
      <c r="G452" s="24">
        <f t="shared" ca="1" si="253"/>
        <v>-0.42344122796141187</v>
      </c>
      <c r="H452" s="24">
        <f t="shared" ca="1" si="253"/>
        <v>-1.4549732780227214</v>
      </c>
      <c r="I452" s="24">
        <f t="shared" ca="1" si="253"/>
        <v>0.49449197771923376</v>
      </c>
      <c r="J452" s="24">
        <f t="shared" ca="1" si="253"/>
        <v>-0.69110736312740551</v>
      </c>
      <c r="K452" s="24">
        <f t="shared" ca="1" si="253"/>
        <v>-0.24220014247994673</v>
      </c>
      <c r="L452" s="24">
        <f t="shared" ca="1" si="253"/>
        <v>-0.85392910052013549</v>
      </c>
      <c r="M452" s="24">
        <f t="shared" ca="1" si="253"/>
        <v>-1.0065533476971147</v>
      </c>
      <c r="N452" s="24">
        <f ca="1">SQRT(Inputs!$B$38)*C452+SQRT(1-Inputs!$B$38)*_xlfn.NORM.S.INV(RAND())</f>
        <v>0.95354231625533425</v>
      </c>
      <c r="O452" s="24">
        <f ca="1">SQRT(Inputs!$B$38)*D452+SQRT(1-Inputs!$B$38)*_xlfn.NORM.S.INV(RAND())</f>
        <v>0.22451364480103897</v>
      </c>
      <c r="P452" s="24">
        <f ca="1">SQRT(Inputs!$B$38)*E452+SQRT(1-Inputs!$B$38)*_xlfn.NORM.S.INV(RAND())</f>
        <v>0.38818947876413501</v>
      </c>
      <c r="Q452" s="24">
        <f ca="1">SQRT(Inputs!$B$38)*F452+SQRT(1-Inputs!$B$38)*_xlfn.NORM.S.INV(RAND())</f>
        <v>-0.87317155389158074</v>
      </c>
      <c r="R452" s="24">
        <f ca="1">SQRT(Inputs!$B$38)*G452+SQRT(1-Inputs!$B$38)*_xlfn.NORM.S.INV(RAND())</f>
        <v>0.262018717057586</v>
      </c>
      <c r="S452" s="24">
        <f ca="1">SQRT(Inputs!$B$38)*H452+SQRT(1-Inputs!$B$38)*_xlfn.NORM.S.INV(RAND())</f>
        <v>-0.6343136243892703</v>
      </c>
      <c r="T452" s="24">
        <f ca="1">SQRT(Inputs!$B$38)*I452+SQRT(1-Inputs!$B$38)*_xlfn.NORM.S.INV(RAND())</f>
        <v>-0.47696724904479876</v>
      </c>
      <c r="U452" s="24">
        <f ca="1">SQRT(Inputs!$B$38)*J452+SQRT(1-Inputs!$B$38)*_xlfn.NORM.S.INV(RAND())</f>
        <v>0.21967395001750811</v>
      </c>
      <c r="V452" s="24">
        <f ca="1">SQRT(Inputs!$B$38)*K452+SQRT(1-Inputs!$B$38)*_xlfn.NORM.S.INV(RAND())</f>
        <v>0.81793351935455949</v>
      </c>
      <c r="W452" s="24">
        <f ca="1">SQRT(Inputs!$B$38)*L452+SQRT(1-Inputs!$B$38)*_xlfn.NORM.S.INV(RAND())</f>
        <v>0.35701090825462639</v>
      </c>
      <c r="X452" s="24">
        <f ca="1">SQRT(Inputs!$B$38)*M452+SQRT(1-Inputs!$B$38)*_xlfn.NORM.S.INV(RAND())</f>
        <v>-0.4735236924000919</v>
      </c>
      <c r="Y452" s="24">
        <f ca="1">SQRT(Inputs!$B$38)*C452+SQRT(1-Inputs!$B$38)*_xlfn.NORM.S.INV(RAND())</f>
        <v>0.45677009773990984</v>
      </c>
      <c r="Z452" s="24">
        <f ca="1">SQRT(Inputs!$B$38)*D452+SQRT(1-Inputs!$B$38)*_xlfn.NORM.S.INV(RAND())</f>
        <v>-0.62524846367875664</v>
      </c>
      <c r="AA452" s="24">
        <f ca="1">SQRT(Inputs!$B$38)*E452+SQRT(1-Inputs!$B$38)*_xlfn.NORM.S.INV(RAND())</f>
        <v>-0.47077326564992955</v>
      </c>
      <c r="AB452" s="24">
        <f ca="1">SQRT(Inputs!$B$38)*F452+SQRT(1-Inputs!$B$38)*_xlfn.NORM.S.INV(RAND())</f>
        <v>0.22610408536546028</v>
      </c>
      <c r="AC452" s="24">
        <f ca="1">SQRT(Inputs!$B$38)*G452+SQRT(1-Inputs!$B$38)*_xlfn.NORM.S.INV(RAND())</f>
        <v>0.1830211223963662</v>
      </c>
      <c r="AD452" s="24">
        <f ca="1">SQRT(Inputs!$B$38)*H452+SQRT(1-Inputs!$B$38)*_xlfn.NORM.S.INV(RAND())</f>
        <v>-0.50116329751799205</v>
      </c>
      <c r="AE452" s="24">
        <f ca="1">SQRT(Inputs!$B$38)*I452+SQRT(1-Inputs!$B$38)*_xlfn.NORM.S.INV(RAND())</f>
        <v>2.1920243257239944</v>
      </c>
      <c r="AF452" s="24">
        <f ca="1">SQRT(Inputs!$B$38)*J452+SQRT(1-Inputs!$B$38)*_xlfn.NORM.S.INV(RAND())</f>
        <v>-1.5947433707951886</v>
      </c>
      <c r="AG452" s="24">
        <f ca="1">SQRT(Inputs!$B$38)*K452+SQRT(1-Inputs!$B$38)*_xlfn.NORM.S.INV(RAND())</f>
        <v>-1.8244135774135191</v>
      </c>
      <c r="AH452" s="24">
        <f ca="1">SQRT(Inputs!$B$38)*L452+SQRT(1-Inputs!$B$38)*_xlfn.NORM.S.INV(RAND())</f>
        <v>-0.10742335849357182</v>
      </c>
      <c r="AI452" s="24">
        <f ca="1">SQRT(Inputs!$B$38)*M452+SQRT(1-Inputs!$B$38)*_xlfn.NORM.S.INV(RAND())</f>
        <v>-0.59932385894063356</v>
      </c>
      <c r="AJ452" s="24">
        <f ca="1">SQRT(Inputs!$B$38)*C452+SQRT(1-Inputs!$B$38)*_xlfn.NORM.S.INV(RAND())</f>
        <v>1.9820642438002816</v>
      </c>
      <c r="AK452" s="24">
        <f ca="1">SQRT(Inputs!$B$38)*D452+SQRT(1-Inputs!$B$38)*_xlfn.NORM.S.INV(RAND())</f>
        <v>1.0777584101127367</v>
      </c>
      <c r="AL452" s="24">
        <f ca="1">SQRT(Inputs!$B$38)*E452+SQRT(1-Inputs!$B$38)*_xlfn.NORM.S.INV(RAND())</f>
        <v>0.39235910266473301</v>
      </c>
      <c r="AM452" s="24">
        <f ca="1">SQRT(Inputs!$B$38)*F452+SQRT(1-Inputs!$B$38)*_xlfn.NORM.S.INV(RAND())</f>
        <v>-0.27751252966080009</v>
      </c>
      <c r="AN452" s="24">
        <f ca="1">SQRT(Inputs!$B$38)*G452+SQRT(1-Inputs!$B$38)*_xlfn.NORM.S.INV(RAND())</f>
        <v>0.70510538017228974</v>
      </c>
      <c r="AO452" s="24">
        <f ca="1">SQRT(Inputs!$B$38)*H452+SQRT(1-Inputs!$B$38)*_xlfn.NORM.S.INV(RAND())</f>
        <v>-0.19539431482709702</v>
      </c>
      <c r="AP452" s="24">
        <f ca="1">SQRT(Inputs!$B$38)*I452+SQRT(1-Inputs!$B$38)*_xlfn.NORM.S.INV(RAND())</f>
        <v>1.331548280974761</v>
      </c>
      <c r="AQ452" s="24">
        <f ca="1">SQRT(Inputs!$B$38)*J452+SQRT(1-Inputs!$B$38)*_xlfn.NORM.S.INV(RAND())</f>
        <v>1.0901827402016924</v>
      </c>
      <c r="AR452" s="24">
        <f ca="1">SQRT(Inputs!$B$38)*K452+SQRT(1-Inputs!$B$38)*_xlfn.NORM.S.INV(RAND())</f>
        <v>-1.510854962086253</v>
      </c>
      <c r="AS452" s="24">
        <f ca="1">SQRT(Inputs!$B$38)*L452+SQRT(1-Inputs!$B$38)*_xlfn.NORM.S.INV(RAND())</f>
        <v>-0.87099199581538678</v>
      </c>
      <c r="AT452" s="24">
        <f ca="1">SQRT(Inputs!$B$38)*M452+SQRT(1-Inputs!$B$38)*_xlfn.NORM.S.INV(RAND())</f>
        <v>-1.9557659039905684</v>
      </c>
      <c r="AU452" s="15">
        <f ca="1">Inputs!$B$6*EXP($B$8-0.5*C$5^2+C$5*N452)</f>
        <v>5790.4497429168805</v>
      </c>
      <c r="AV452" s="15">
        <f t="shared" ca="1" si="219"/>
        <v>7284.8987236107841</v>
      </c>
      <c r="AW452" s="15">
        <f t="shared" ca="1" si="220"/>
        <v>9360.1246622789549</v>
      </c>
      <c r="AX452" s="15">
        <f t="shared" ca="1" si="221"/>
        <v>10246.731026678302</v>
      </c>
      <c r="AY452" s="15">
        <f t="shared" ca="1" si="222"/>
        <v>12911.672315265625</v>
      </c>
      <c r="AZ452" s="15">
        <f t="shared" ca="1" si="223"/>
        <v>14725.937979836455</v>
      </c>
      <c r="BA452" s="15">
        <f t="shared" ca="1" si="224"/>
        <v>17143.28309958259</v>
      </c>
      <c r="BB452" s="15">
        <f t="shared" ca="1" si="225"/>
        <v>21455.662603137196</v>
      </c>
      <c r="BC452" s="15">
        <f t="shared" ca="1" si="226"/>
        <v>28436.59040357752</v>
      </c>
      <c r="BD452" s="15">
        <f t="shared" ca="1" si="227"/>
        <v>36020.456993955937</v>
      </c>
      <c r="BE452" s="15">
        <f t="shared" ca="1" si="228"/>
        <v>42275.28407838328</v>
      </c>
      <c r="BF452" s="15">
        <f ca="1">Inputs!$B$13*EXP($B$9-0.5*C$6^2+C$6*Y452)</f>
        <v>15141.927763879388</v>
      </c>
      <c r="BG452" s="15">
        <f t="shared" ca="1" si="229"/>
        <v>16485.189897618708</v>
      </c>
      <c r="BH452" s="15">
        <f t="shared" ca="1" si="230"/>
        <v>18628.999911133069</v>
      </c>
      <c r="BI452" s="15">
        <f t="shared" ca="1" si="231"/>
        <v>23612.314883575924</v>
      </c>
      <c r="BJ452" s="15">
        <f t="shared" ca="1" si="232"/>
        <v>29720.997265398692</v>
      </c>
      <c r="BK452" s="15">
        <f t="shared" ca="1" si="233"/>
        <v>34071.079593516595</v>
      </c>
      <c r="BL452" s="15">
        <f t="shared" ca="1" si="234"/>
        <v>55601.635272100437</v>
      </c>
      <c r="BM452" s="15">
        <f t="shared" ca="1" si="235"/>
        <v>56063.104631360664</v>
      </c>
      <c r="BN452" s="15">
        <f t="shared" ca="1" si="236"/>
        <v>55410.000777651017</v>
      </c>
      <c r="BO452" s="15">
        <f t="shared" ca="1" si="237"/>
        <v>67330.27293978713</v>
      </c>
      <c r="BP452" s="15">
        <f t="shared" ca="1" si="238"/>
        <v>77430.70212442815</v>
      </c>
      <c r="BQ452" s="15">
        <f ca="1">Inputs!$B$20*EXP($B$10-0.5*C$7^2+C$7*AJ452)</f>
        <v>8664.0066826318653</v>
      </c>
      <c r="BR452" s="15">
        <f t="shared" ca="1" si="239"/>
        <v>16554.092096181495</v>
      </c>
      <c r="BS452" s="15">
        <f t="shared" ca="1" si="240"/>
        <v>25373.042674447483</v>
      </c>
      <c r="BT452" s="15">
        <f t="shared" ca="1" si="241"/>
        <v>32527.561061773577</v>
      </c>
      <c r="BU452" s="15">
        <f t="shared" ca="1" si="242"/>
        <v>53465.541201851651</v>
      </c>
      <c r="BV452" s="15">
        <f t="shared" ca="1" si="243"/>
        <v>71182.402481449695</v>
      </c>
      <c r="BW452" s="15">
        <f t="shared" ca="1" si="244"/>
        <v>131667.41562332923</v>
      </c>
      <c r="BX452" s="15">
        <f t="shared" ca="1" si="245"/>
        <v>229143.33216735953</v>
      </c>
      <c r="BY452" s="15">
        <f t="shared" ca="1" si="246"/>
        <v>240469.02389631572</v>
      </c>
      <c r="BZ452" s="15">
        <f t="shared" ca="1" si="247"/>
        <v>287489.43437067262</v>
      </c>
      <c r="CA452" s="15">
        <f t="shared" ca="1" si="248"/>
        <v>285278.59503204154</v>
      </c>
      <c r="CB452" s="15">
        <f ca="1">(AU452*DCF!C$10-DCF!C$5*MAX(AU452*DCF!C$10,0)-MAX(AU452-Inputs!$B$6,0)/Inputs!$B$10)*DCF!C$6</f>
        <v>1037.1690163687961</v>
      </c>
      <c r="CC452" s="15">
        <f ca="1">(AV452*DCF!D$10-DCF!D$5*MAX(AV452*DCF!D$10,0)-MAX(AV452-AU452,0)/Inputs!$B$10)*DCF!D$6</f>
        <v>1411.2624388774339</v>
      </c>
      <c r="CD452" s="15">
        <f ca="1">(AW452*DCF!E$10-DCF!E$5*MAX(AW452*DCF!E$10,0)-MAX(AW452-AV452,0)/Inputs!$B$10)*DCF!E$6</f>
        <v>1693.6769639007771</v>
      </c>
      <c r="CE452" s="15">
        <f ca="1">(AX452*DCF!F$10-DCF!F$5*MAX(AX452*DCF!F$10,0)-MAX(AX452-AW452,0)/Inputs!$B$10)*DCF!F$6</f>
        <v>2052.3642501987451</v>
      </c>
      <c r="CF452" s="15">
        <f ca="1">(AY452*DCF!G$10-DCF!G$5*MAX(AY452*DCF!G$10,0)-MAX(AY452-AX452,0)/Inputs!$B$10)*DCF!G$6</f>
        <v>2148.0712379691126</v>
      </c>
      <c r="CG452" s="15">
        <f ca="1">(AZ452*DCF!H$10-DCF!H$5*MAX(AZ452*DCF!H$10,0)-MAX(AZ452-AY452,0)/Inputs!$B$10)*DCF!H$6</f>
        <v>2536.8960276773455</v>
      </c>
      <c r="CH452" s="15">
        <f ca="1">(BA452*DCF!I$10-DCF!I$5*MAX(BA452*DCF!I$10,0)-MAX(BA452-AZ452,0)/Inputs!$B$10)*DCF!I$6</f>
        <v>2734.9231376635717</v>
      </c>
      <c r="CI452" s="15">
        <f ca="1">(BB452*DCF!J$10-DCF!J$5*MAX(BB452*DCF!J$10,0)-MAX(BB452-BA452,0)/Inputs!$B$10)*DCF!J$6</f>
        <v>3028.3714353412438</v>
      </c>
      <c r="CJ452" s="15">
        <f ca="1">(BC452*DCF!K$10-DCF!K$5*MAX(BC452*DCF!K$10,0)-MAX(BC452-BB452,0)/Inputs!$B$10)*DCF!K$6</f>
        <v>3600.6107378912329</v>
      </c>
      <c r="CK452" s="15">
        <f ca="1">(BD452*DCF!L$10-DCF!L$5*MAX(BD452*DCF!L$10,0)-MAX(BD452-BC452,0)/Inputs!$B$10)*DCF!L$6</f>
        <v>4451.8531348804036</v>
      </c>
      <c r="CL452" s="15">
        <f ca="1">(BE452*DCF!M$10-DCF!M$5*MAX(BE452*DCF!M$10,0)-MAX(BE452-BD452,0)/Inputs!$B$10)*DCF!M$6</f>
        <v>5218.3834464701977</v>
      </c>
      <c r="CM452" s="15">
        <f ca="1">(BF452*DCF!C$28-DCF!C$5*MAX(BF452*DCF!C$28,0)-MAX(BF452-Inputs!$B$13,0)/Inputs!$B$17)*DCF!C$6</f>
        <v>3754.0281908172997</v>
      </c>
      <c r="CN452" s="15">
        <f ca="1">(BG452*DCF!D$28-DCF!D$5*MAX(BG452*DCF!D$28,0)-MAX(BG452-BF452,0)/Inputs!$B$17)*DCF!D$6</f>
        <v>4568.6892349532818</v>
      </c>
      <c r="CO452" s="15">
        <f ca="1">(BH452*DCF!E$28-DCF!E$5*MAX(BH452*DCF!E$28,0)-MAX(BH452-BG452,0)/Inputs!$B$17)*DCF!E$6</f>
        <v>4853.5490464806007</v>
      </c>
      <c r="CP452" s="15">
        <f ca="1">(BI452*DCF!F$28-DCF!F$5*MAX(BI452*DCF!F$28,0)-MAX(BI452-BH452,0)/Inputs!$B$17)*DCF!F$6</f>
        <v>5502.8302641167547</v>
      </c>
      <c r="CQ452" s="15">
        <f ca="1">(BJ452*DCF!G$28-DCF!G$5*MAX(BJ452*DCF!G$28,0)-MAX(BJ452-BI452,0)/Inputs!$B$17)*DCF!G$6</f>
        <v>6683.918202855044</v>
      </c>
      <c r="CR452" s="15">
        <f ca="1">(BK452*DCF!H$28-DCF!H$5*MAX(BK452*DCF!H$28,0)-MAX(BK452-BJ452,0)/Inputs!$B$17)*DCF!H$6</f>
        <v>7750.273165403818</v>
      </c>
      <c r="CS452" s="15">
        <f ca="1">(BL452*DCF!I$28-DCF!I$5*MAX(BL452*DCF!I$28,0)-MAX(BL452-BK452,0)/Inputs!$B$17)*DCF!I$6</f>
        <v>9984.5985948191665</v>
      </c>
      <c r="CT452" s="15">
        <f ca="1">(BM452*DCF!J$28-DCF!J$5*MAX(BM452*DCF!J$28,0)-MAX(BM452-BL452,0)/Inputs!$B$17)*DCF!J$6</f>
        <v>12445.539423759823</v>
      </c>
      <c r="CU452" s="15">
        <f ca="1">(BN452*DCF!K$28-DCF!K$5*MAX(BN452*DCF!K$28,0)-MAX(BN452-BM452,0)/Inputs!$B$17)*DCF!K$6</f>
        <v>11701.663104601092</v>
      </c>
      <c r="CV452" s="15">
        <f ca="1">(BO452*DCF!L$28-DCF!L$5*MAX(BO452*DCF!L$28,0)-MAX(BO452-BN452,0)/Inputs!$B$17)*DCF!L$6</f>
        <v>12085.004033375795</v>
      </c>
      <c r="CW452" s="15">
        <f ca="1">(BP452*DCF!M$28-DCF!M$5*MAX(BP452*DCF!M$28,0)-MAX(BP452-BO452,0)/Inputs!$B$17)*DCF!M$6</f>
        <v>13512.85275136048</v>
      </c>
      <c r="CX452" s="15">
        <f ca="1">(BQ452*DCF!C$46-DCF!C$5*MAX(BQ452*DCF!C$46,0)-MAX(BQ452-Inputs!$B$20,0)/Inputs!$B$24)*DCF!C$6</f>
        <v>-4524.2540526317771</v>
      </c>
      <c r="CY452" s="15">
        <f ca="1">(BR452*DCF!D$46-DCF!D$5*MAX(BR452*DCF!D$46,0)-MAX(BR452-BQ452,0)/Inputs!$B$24)*DCF!D$6</f>
        <v>-6192.0314267065178</v>
      </c>
      <c r="CZ452" s="15">
        <f ca="1">(BS452*DCF!E$46-DCF!E$5*MAX(BS452*DCF!E$46,0)-MAX(BS452-BR452,0)/Inputs!$B$24)*DCF!E$6</f>
        <v>-6476.5940101182759</v>
      </c>
      <c r="DA452" s="15">
        <f ca="1">(BT452*DCF!F$46-DCF!F$5*MAX(BT452*DCF!F$46,0)-MAX(BT452-BS452,0)/Inputs!$B$24)*DCF!F$6</f>
        <v>-4974.048967851998</v>
      </c>
      <c r="DB452" s="15">
        <f ca="1">(BU452*DCF!G$46-DCF!G$5*MAX(BU452*DCF!G$46,0)-MAX(BU452-BT452,0)/Inputs!$B$24)*DCF!G$6</f>
        <v>-8841.5980061658902</v>
      </c>
      <c r="DC452" s="15">
        <f ca="1">(BV452*DCF!H$46-DCF!H$5*MAX(BV452*DCF!H$46,0)-MAX(BV452-BU452,0)/Inputs!$B$24)*DCF!H$6</f>
        <v>-5505.4060896250076</v>
      </c>
      <c r="DD452" s="15">
        <f ca="1">(BW452*DCF!I$46-DCF!I$5*MAX(BW452*DCF!I$46,0)-MAX(BW452-BV452,0)/Inputs!$B$24)*DCF!I$6</f>
        <v>-14321.997382940581</v>
      </c>
      <c r="DE452" s="15">
        <f ca="1">(BX452*DCF!J$46-DCF!J$5*MAX(BX452*DCF!J$46,0)-MAX(BX452-BW452,0)/Inputs!$B$24)*DCF!J$6</f>
        <v>-16237.091595424165</v>
      </c>
      <c r="DF452" s="15">
        <f ca="1">(BY452*DCF!K$46-DCF!K$5*MAX(BY452*DCF!K$46,0)-MAX(BY452-BX452,0)/Inputs!$B$24)*DCF!K$6</f>
        <v>10961.899493840527</v>
      </c>
      <c r="DG452" s="15">
        <f ca="1">(BZ452*DCF!L$46-DCF!L$5*MAX(BZ452*DCF!L$46,0)-MAX(BZ452-BY452,0)/Inputs!$B$24)*DCF!L$6</f>
        <v>9231.941361322215</v>
      </c>
      <c r="DH452" s="15">
        <f ca="1">(CA452*DCF!M$46-DCF!M$5*MAX(CA452*DCF!M$46,0)-MAX(CA452-BZ452,0)/Inputs!$B$24)*DCF!M$6</f>
        <v>22364.72198091395</v>
      </c>
      <c r="DI452" s="15">
        <f ca="1">SUM(CB452:CL452)+BE452*DCF!M$10*(1+Inputs!$B$30)*(1-Inputs!$B$33)*(1-Inputs!$B$30/Inputs!$B$31)/(Inputs!$B$29-Inputs!$B$30)*DCF!M$6</f>
        <v>147566.25645013768</v>
      </c>
      <c r="DJ452" s="15">
        <f ca="1">SUM(CM452:CW452)+BP452*DCF!M$28*(1+Inputs!$B$30)*(1-Inputs!$B$33)*(1-Inputs!$B$30/Inputs!$B$31)/(Inputs!$B$29-Inputs!$B$30)*DCF!M$6</f>
        <v>380163.83658230107</v>
      </c>
      <c r="DK452" s="15">
        <f ca="1">SUM(CX452:DH452)+CA452*DCF!M$46*(1+Inputs!$B$30)*(1-Inputs!$B$33)*(1-Inputs!$B$30/Inputs!$B$31)/(Inputs!$B$29-Inputs!$B$30)*DCF!M$6</f>
        <v>416560.04263408564</v>
      </c>
      <c r="DM452" s="15">
        <f ca="1">DI452+DJ452+DK452+Inputs!$B$34+Inputs!$B$36-Inputs!$B$35</f>
        <v>1021141.1356665244</v>
      </c>
    </row>
    <row r="453" spans="1:117" x14ac:dyDescent="0.75">
      <c r="A453" s="11">
        <v>440</v>
      </c>
      <c r="C453" s="24">
        <f t="shared" ca="1" si="253"/>
        <v>9.4341097216916622E-2</v>
      </c>
      <c r="D453" s="24">
        <f t="shared" ca="1" si="253"/>
        <v>-1.272098406803734</v>
      </c>
      <c r="E453" s="24">
        <f t="shared" ca="1" si="253"/>
        <v>3.807692127063441E-2</v>
      </c>
      <c r="F453" s="24">
        <f t="shared" ca="1" si="253"/>
        <v>-1.7073090176690848</v>
      </c>
      <c r="G453" s="24">
        <f t="shared" ca="1" si="253"/>
        <v>1.8197260214274655</v>
      </c>
      <c r="H453" s="24">
        <f t="shared" ca="1" si="253"/>
        <v>0.25938632802427941</v>
      </c>
      <c r="I453" s="24">
        <f t="shared" ca="1" si="253"/>
        <v>-0.90635823466657017</v>
      </c>
      <c r="J453" s="24">
        <f t="shared" ca="1" si="253"/>
        <v>0.27101019691316452</v>
      </c>
      <c r="K453" s="24">
        <f t="shared" ca="1" si="253"/>
        <v>-1.8622928924850208</v>
      </c>
      <c r="L453" s="24">
        <f t="shared" ca="1" si="253"/>
        <v>1.903383932398184</v>
      </c>
      <c r="M453" s="24">
        <f t="shared" ca="1" si="253"/>
        <v>-1.9082047482507698</v>
      </c>
      <c r="N453" s="24">
        <f ca="1">SQRT(Inputs!$B$38)*C453+SQRT(1-Inputs!$B$38)*_xlfn.NORM.S.INV(RAND())</f>
        <v>1.1358015152169729</v>
      </c>
      <c r="O453" s="24">
        <f ca="1">SQRT(Inputs!$B$38)*D453+SQRT(1-Inputs!$B$38)*_xlfn.NORM.S.INV(RAND())</f>
        <v>-1.1146605774468028</v>
      </c>
      <c r="P453" s="24">
        <f ca="1">SQRT(Inputs!$B$38)*E453+SQRT(1-Inputs!$B$38)*_xlfn.NORM.S.INV(RAND())</f>
        <v>0.2685487155345202</v>
      </c>
      <c r="Q453" s="24">
        <f ca="1">SQRT(Inputs!$B$38)*F453+SQRT(1-Inputs!$B$38)*_xlfn.NORM.S.INV(RAND())</f>
        <v>-1.2686336617676484</v>
      </c>
      <c r="R453" s="24">
        <f ca="1">SQRT(Inputs!$B$38)*G453+SQRT(1-Inputs!$B$38)*_xlfn.NORM.S.INV(RAND())</f>
        <v>0.70882608997727914</v>
      </c>
      <c r="S453" s="24">
        <f ca="1">SQRT(Inputs!$B$38)*H453+SQRT(1-Inputs!$B$38)*_xlfn.NORM.S.INV(RAND())</f>
        <v>1.1105906434486987</v>
      </c>
      <c r="T453" s="24">
        <f ca="1">SQRT(Inputs!$B$38)*I453+SQRT(1-Inputs!$B$38)*_xlfn.NORM.S.INV(RAND())</f>
        <v>-0.108210350755017</v>
      </c>
      <c r="U453" s="24">
        <f ca="1">SQRT(Inputs!$B$38)*J453+SQRT(1-Inputs!$B$38)*_xlfn.NORM.S.INV(RAND())</f>
        <v>1.3209205986643449</v>
      </c>
      <c r="V453" s="24">
        <f ca="1">SQRT(Inputs!$B$38)*K453+SQRT(1-Inputs!$B$38)*_xlfn.NORM.S.INV(RAND())</f>
        <v>-1.8495784675849491</v>
      </c>
      <c r="W453" s="24">
        <f ca="1">SQRT(Inputs!$B$38)*L453+SQRT(1-Inputs!$B$38)*_xlfn.NORM.S.INV(RAND())</f>
        <v>1.8618990669249926</v>
      </c>
      <c r="X453" s="24">
        <f ca="1">SQRT(Inputs!$B$38)*M453+SQRT(1-Inputs!$B$38)*_xlfn.NORM.S.INV(RAND())</f>
        <v>-0.88068017755302919</v>
      </c>
      <c r="Y453" s="24">
        <f ca="1">SQRT(Inputs!$B$38)*C453+SQRT(1-Inputs!$B$38)*_xlfn.NORM.S.INV(RAND())</f>
        <v>-0.50854513256584111</v>
      </c>
      <c r="Z453" s="24">
        <f ca="1">SQRT(Inputs!$B$38)*D453+SQRT(1-Inputs!$B$38)*_xlfn.NORM.S.INV(RAND())</f>
        <v>-2.5735875958857086</v>
      </c>
      <c r="AA453" s="24">
        <f ca="1">SQRT(Inputs!$B$38)*E453+SQRT(1-Inputs!$B$38)*_xlfn.NORM.S.INV(RAND())</f>
        <v>0.6109305759346374</v>
      </c>
      <c r="AB453" s="24">
        <f ca="1">SQRT(Inputs!$B$38)*F453+SQRT(1-Inputs!$B$38)*_xlfn.NORM.S.INV(RAND())</f>
        <v>-0.68477697340284738</v>
      </c>
      <c r="AC453" s="24">
        <f ca="1">SQRT(Inputs!$B$38)*G453+SQRT(1-Inputs!$B$38)*_xlfn.NORM.S.INV(RAND())</f>
        <v>0.36528448442427108</v>
      </c>
      <c r="AD453" s="24">
        <f ca="1">SQRT(Inputs!$B$38)*H453+SQRT(1-Inputs!$B$38)*_xlfn.NORM.S.INV(RAND())</f>
        <v>-0.23312248180296016</v>
      </c>
      <c r="AE453" s="24">
        <f ca="1">SQRT(Inputs!$B$38)*I453+SQRT(1-Inputs!$B$38)*_xlfn.NORM.S.INV(RAND())</f>
        <v>-1.364940612081311</v>
      </c>
      <c r="AF453" s="24">
        <f ca="1">SQRT(Inputs!$B$38)*J453+SQRT(1-Inputs!$B$38)*_xlfn.NORM.S.INV(RAND())</f>
        <v>0.42986675587603562</v>
      </c>
      <c r="AG453" s="24">
        <f ca="1">SQRT(Inputs!$B$38)*K453+SQRT(1-Inputs!$B$38)*_xlfn.NORM.S.INV(RAND())</f>
        <v>1.2208874087551869</v>
      </c>
      <c r="AH453" s="24">
        <f ca="1">SQRT(Inputs!$B$38)*L453+SQRT(1-Inputs!$B$38)*_xlfn.NORM.S.INV(RAND())</f>
        <v>1.2062034332048206</v>
      </c>
      <c r="AI453" s="24">
        <f ca="1">SQRT(Inputs!$B$38)*M453+SQRT(1-Inputs!$B$38)*_xlfn.NORM.S.INV(RAND())</f>
        <v>-1.8851334804702808</v>
      </c>
      <c r="AJ453" s="24">
        <f ca="1">SQRT(Inputs!$B$38)*C453+SQRT(1-Inputs!$B$38)*_xlfn.NORM.S.INV(RAND())</f>
        <v>0.54869972691160396</v>
      </c>
      <c r="AK453" s="24">
        <f ca="1">SQRT(Inputs!$B$38)*D453+SQRT(1-Inputs!$B$38)*_xlfn.NORM.S.INV(RAND())</f>
        <v>-0.38314823820168237</v>
      </c>
      <c r="AL453" s="24">
        <f ca="1">SQRT(Inputs!$B$38)*E453+SQRT(1-Inputs!$B$38)*_xlfn.NORM.S.INV(RAND())</f>
        <v>-1.4338872070598174</v>
      </c>
      <c r="AM453" s="24">
        <f ca="1">SQRT(Inputs!$B$38)*F453+SQRT(1-Inputs!$B$38)*_xlfn.NORM.S.INV(RAND())</f>
        <v>-0.81184839494606464</v>
      </c>
      <c r="AN453" s="24">
        <f ca="1">SQRT(Inputs!$B$38)*G453+SQRT(1-Inputs!$B$38)*_xlfn.NORM.S.INV(RAND())</f>
        <v>0.63040905874079645</v>
      </c>
      <c r="AO453" s="24">
        <f ca="1">SQRT(Inputs!$B$38)*H453+SQRT(1-Inputs!$B$38)*_xlfn.NORM.S.INV(RAND())</f>
        <v>-1.4361417967226882</v>
      </c>
      <c r="AP453" s="24">
        <f ca="1">SQRT(Inputs!$B$38)*I453+SQRT(1-Inputs!$B$38)*_xlfn.NORM.S.INV(RAND())</f>
        <v>-0.75478386792326124</v>
      </c>
      <c r="AQ453" s="24">
        <f ca="1">SQRT(Inputs!$B$38)*J453+SQRT(1-Inputs!$B$38)*_xlfn.NORM.S.INV(RAND())</f>
        <v>-0.22443406815188507</v>
      </c>
      <c r="AR453" s="24">
        <f ca="1">SQRT(Inputs!$B$38)*K453+SQRT(1-Inputs!$B$38)*_xlfn.NORM.S.INV(RAND())</f>
        <v>0.19524684454689889</v>
      </c>
      <c r="AS453" s="24">
        <f ca="1">SQRT(Inputs!$B$38)*L453+SQRT(1-Inputs!$B$38)*_xlfn.NORM.S.INV(RAND())</f>
        <v>-0.56313098034858577</v>
      </c>
      <c r="AT453" s="24">
        <f ca="1">SQRT(Inputs!$B$38)*M453+SQRT(1-Inputs!$B$38)*_xlfn.NORM.S.INV(RAND())</f>
        <v>-0.53935161040364377</v>
      </c>
      <c r="AU453" s="15">
        <f ca="1">Inputs!$B$6*EXP($B$8-0.5*C$5^2+C$5*N453)</f>
        <v>5963.8295782178629</v>
      </c>
      <c r="AV453" s="15">
        <f t="shared" ca="1" si="219"/>
        <v>6162.0217146845698</v>
      </c>
      <c r="AW453" s="15">
        <f t="shared" ca="1" si="220"/>
        <v>7790.6376407634798</v>
      </c>
      <c r="AX453" s="15">
        <f t="shared" ca="1" si="221"/>
        <v>8117.4543814574299</v>
      </c>
      <c r="AY453" s="15">
        <f t="shared" ca="1" si="222"/>
        <v>10776.5375525988</v>
      </c>
      <c r="AZ453" s="15">
        <f t="shared" ca="1" si="223"/>
        <v>14894.587092220465</v>
      </c>
      <c r="BA453" s="15">
        <f t="shared" ca="1" si="224"/>
        <v>18021.903209831678</v>
      </c>
      <c r="BB453" s="15">
        <f t="shared" ca="1" si="225"/>
        <v>25186.384272879655</v>
      </c>
      <c r="BC453" s="15">
        <f t="shared" ca="1" si="226"/>
        <v>25803.161298499643</v>
      </c>
      <c r="BD453" s="15">
        <f t="shared" ca="1" si="227"/>
        <v>37624.853564493678</v>
      </c>
      <c r="BE453" s="15">
        <f t="shared" ca="1" si="228"/>
        <v>42550.707290919891</v>
      </c>
      <c r="BF453" s="15">
        <f ca="1">Inputs!$B$13*EXP($B$9-0.5*C$6^2+C$6*Y453)</f>
        <v>12504.593467479977</v>
      </c>
      <c r="BG453" s="15">
        <f t="shared" ca="1" si="229"/>
        <v>9578.6405274980116</v>
      </c>
      <c r="BH453" s="15">
        <f t="shared" ca="1" si="230"/>
        <v>12951.367266299105</v>
      </c>
      <c r="BI453" s="15">
        <f t="shared" ca="1" si="231"/>
        <v>14268.408812527388</v>
      </c>
      <c r="BJ453" s="15">
        <f t="shared" ca="1" si="232"/>
        <v>18437.852463173644</v>
      </c>
      <c r="BK453" s="15">
        <f t="shared" ca="1" si="233"/>
        <v>21922.047317467877</v>
      </c>
      <c r="BL453" s="15">
        <f t="shared" ca="1" si="234"/>
        <v>22562.825135492476</v>
      </c>
      <c r="BM453" s="15">
        <f t="shared" ca="1" si="235"/>
        <v>29255.90342467482</v>
      </c>
      <c r="BN453" s="15">
        <f t="shared" ca="1" si="236"/>
        <v>41649.936112322888</v>
      </c>
      <c r="BO453" s="15">
        <f t="shared" ca="1" si="237"/>
        <v>58959.217715084764</v>
      </c>
      <c r="BP453" s="15">
        <f t="shared" ca="1" si="238"/>
        <v>58612.138655965173</v>
      </c>
      <c r="BQ453" s="15">
        <f ca="1">Inputs!$B$20*EXP($B$10-0.5*C$7^2+C$7*AJ453)</f>
        <v>5211.0829856344444</v>
      </c>
      <c r="BR453" s="15">
        <f t="shared" ca="1" si="239"/>
        <v>6260.6812027459337</v>
      </c>
      <c r="BS453" s="15">
        <f t="shared" ca="1" si="240"/>
        <v>5679.3666165974073</v>
      </c>
      <c r="BT453" s="15">
        <f t="shared" ca="1" si="241"/>
        <v>6328.5216012607643</v>
      </c>
      <c r="BU453" s="15">
        <f t="shared" ca="1" si="242"/>
        <v>10215.86587967895</v>
      </c>
      <c r="BV453" s="15">
        <f t="shared" ca="1" si="243"/>
        <v>10284.229988899046</v>
      </c>
      <c r="BW453" s="15">
        <f t="shared" ca="1" si="244"/>
        <v>12232.23364949381</v>
      </c>
      <c r="BX453" s="15">
        <f t="shared" ca="1" si="245"/>
        <v>16356.027070540267</v>
      </c>
      <c r="BY453" s="15">
        <f t="shared" ca="1" si="246"/>
        <v>23789.861002232312</v>
      </c>
      <c r="BZ453" s="15">
        <f t="shared" ca="1" si="247"/>
        <v>30097.724636219576</v>
      </c>
      <c r="CA453" s="15">
        <f t="shared" ca="1" si="248"/>
        <v>38414.217307595907</v>
      </c>
      <c r="CB453" s="15">
        <f ca="1">(AU453*DCF!C$10-DCF!C$5*MAX(AU453*DCF!C$10,0)-MAX(AU453-Inputs!$B$6,0)/Inputs!$B$10)*DCF!C$6</f>
        <v>1035.9327872397355</v>
      </c>
      <c r="CC453" s="15">
        <f ca="1">(AV453*DCF!D$10-DCF!D$5*MAX(AV453*DCF!D$10,0)-MAX(AV453-AU453,0)/Inputs!$B$10)*DCF!D$6</f>
        <v>1453.6270812068528</v>
      </c>
      <c r="CD453" s="15">
        <f ca="1">(AW453*DCF!E$10-DCF!E$5*MAX(AW453*DCF!E$10,0)-MAX(AW453-AV453,0)/Inputs!$B$10)*DCF!E$6</f>
        <v>1431.9024644683582</v>
      </c>
      <c r="CE453" s="15">
        <f ca="1">(AX453*DCF!F$10-DCF!F$5*MAX(AX453*DCF!F$10,0)-MAX(AX453-AW453,0)/Inputs!$B$10)*DCF!F$6</f>
        <v>1704.0248938201194</v>
      </c>
      <c r="CF453" s="15">
        <f ca="1">(AY453*DCF!G$10-DCF!G$5*MAX(AY453*DCF!G$10,0)-MAX(AY453-AX453,0)/Inputs!$B$10)*DCF!G$6</f>
        <v>1709.2744263886825</v>
      </c>
      <c r="CG453" s="15">
        <f ca="1">(AZ453*DCF!H$10-DCF!H$5*MAX(AZ453*DCF!H$10,0)-MAX(AZ453-AY453,0)/Inputs!$B$10)*DCF!H$6</f>
        <v>2160.5612460133489</v>
      </c>
      <c r="CH453" s="15">
        <f ca="1">(BA453*DCF!I$10-DCF!I$5*MAX(BA453*DCF!I$10,0)-MAX(BA453-AZ453,0)/Inputs!$B$10)*DCF!I$6</f>
        <v>2778.9548608622299</v>
      </c>
      <c r="CI453" s="15">
        <f ca="1">(BB453*DCF!J$10-DCF!J$5*MAX(BB453*DCF!J$10,0)-MAX(BB453-BA453,0)/Inputs!$B$10)*DCF!J$6</f>
        <v>3236.3829378733244</v>
      </c>
      <c r="CJ453" s="15">
        <f ca="1">(BC453*DCF!K$10-DCF!K$5*MAX(BC453*DCF!K$10,0)-MAX(BC453-BB453,0)/Inputs!$B$10)*DCF!K$6</f>
        <v>4067.5551733905618</v>
      </c>
      <c r="CK453" s="15">
        <f ca="1">(BD453*DCF!L$10-DCF!L$5*MAX(BD453*DCF!L$10,0)-MAX(BD453-BC453,0)/Inputs!$B$10)*DCF!L$6</f>
        <v>4145.8071706319579</v>
      </c>
      <c r="CL453" s="15">
        <f ca="1">(BE453*DCF!M$10-DCF!M$5*MAX(BE453*DCF!M$10,0)-MAX(BE453-BD453,0)/Inputs!$B$10)*DCF!M$6</f>
        <v>5416.0092916658932</v>
      </c>
      <c r="CM453" s="15">
        <f ca="1">(BF453*DCF!C$28-DCF!C$5*MAX(BF453*DCF!C$28,0)-MAX(BF453-Inputs!$B$13,0)/Inputs!$B$17)*DCF!C$6</f>
        <v>3558.2151926497263</v>
      </c>
      <c r="CN453" s="15">
        <f ca="1">(BG453*DCF!D$28-DCF!D$5*MAX(BG453*DCF!D$28,0)-MAX(BG453-BF453,0)/Inputs!$B$17)*DCF!D$6</f>
        <v>2821.1305552969616</v>
      </c>
      <c r="CO453" s="15">
        <f ca="1">(BH453*DCF!E$28-DCF!E$5*MAX(BH453*DCF!E$28,0)-MAX(BH453-BG453,0)/Inputs!$B$17)*DCF!E$6</f>
        <v>3003.3398122361996</v>
      </c>
      <c r="CP453" s="15">
        <f ca="1">(BI453*DCF!F$28-DCF!F$5*MAX(BI453*DCF!F$28,0)-MAX(BI453-BH453,0)/Inputs!$B$17)*DCF!F$6</f>
        <v>3633.7089194863543</v>
      </c>
      <c r="CQ453" s="15">
        <f ca="1">(BJ453*DCF!G$28-DCF!G$5*MAX(BJ453*DCF!G$28,0)-MAX(BJ453-BI453,0)/Inputs!$B$17)*DCF!G$6</f>
        <v>4082.5814761892098</v>
      </c>
      <c r="CR453" s="15">
        <f ca="1">(BK453*DCF!H$28-DCF!H$5*MAX(BK453*DCF!H$28,0)-MAX(BK453-BJ453,0)/Inputs!$B$17)*DCF!H$6</f>
        <v>4880.2180601212094</v>
      </c>
      <c r="CS453" s="15">
        <f ca="1">(BL453*DCF!I$28-DCF!I$5*MAX(BL453*DCF!I$28,0)-MAX(BL453-BK453,0)/Inputs!$B$17)*DCF!I$6</f>
        <v>5213.7455947631888</v>
      </c>
      <c r="CT453" s="15">
        <f ca="1">(BM453*DCF!J$28-DCF!J$5*MAX(BM453*DCF!J$28,0)-MAX(BM453-BL453,0)/Inputs!$B$17)*DCF!J$6</f>
        <v>5639.0476776748337</v>
      </c>
      <c r="CU453" s="15">
        <f ca="1">(BN453*DCF!K$28-DCF!K$5*MAX(BN453*DCF!K$28,0)-MAX(BN453-BM453,0)/Inputs!$B$17)*DCF!K$6</f>
        <v>7277.6642459481654</v>
      </c>
      <c r="CV453" s="15">
        <f ca="1">(BO453*DCF!L$28-DCF!L$5*MAX(BO453*DCF!L$28,0)-MAX(BO453-BN453,0)/Inputs!$B$17)*DCF!L$6</f>
        <v>9805.0274043553873</v>
      </c>
      <c r="CW453" s="15">
        <f ca="1">(BP453*DCF!M$28-DCF!M$5*MAX(BP453*DCF!M$28,0)-MAX(BP453-BO453,0)/Inputs!$B$17)*DCF!M$6</f>
        <v>11027.907808647562</v>
      </c>
      <c r="CX453" s="15">
        <f ca="1">(BQ453*DCF!C$46-DCF!C$5*MAX(BQ453*DCF!C$46,0)-MAX(BQ453-Inputs!$B$20,0)/Inputs!$B$24)*DCF!C$6</f>
        <v>-2131.9281655665895</v>
      </c>
      <c r="CY453" s="15">
        <f ca="1">(BR453*DCF!D$46-DCF!D$5*MAX(BR453*DCF!D$46,0)-MAX(BR453-BQ453,0)/Inputs!$B$24)*DCF!D$6</f>
        <v>-1516.4071271209991</v>
      </c>
      <c r="CZ453" s="15">
        <f ca="1">(BS453*DCF!E$46-DCF!E$5*MAX(BS453*DCF!E$46,0)-MAX(BS453-BR453,0)/Inputs!$B$24)*DCF!E$6</f>
        <v>-671.59499093181716</v>
      </c>
      <c r="DA453" s="15">
        <f ca="1">(BT453*DCF!F$46-DCF!F$5*MAX(BT453*DCF!F$46,0)-MAX(BT453-BS453,0)/Inputs!$B$24)*DCF!F$6</f>
        <v>-697.2608062400202</v>
      </c>
      <c r="DB453" s="15">
        <f ca="1">(BU453*DCF!G$46-DCF!G$5*MAX(BU453*DCF!G$46,0)-MAX(BU453-BT453,0)/Inputs!$B$24)*DCF!G$6</f>
        <v>-1651.2673548209441</v>
      </c>
      <c r="DC453" s="15">
        <f ca="1">(BV453*DCF!H$46-DCF!H$5*MAX(BV453*DCF!H$46,0)-MAX(BV453-BU453,0)/Inputs!$B$24)*DCF!H$6</f>
        <v>-21.243728066298022</v>
      </c>
      <c r="DD453" s="15">
        <f ca="1">(BW453*DCF!I$46-DCF!I$5*MAX(BW453*DCF!I$46,0)-MAX(BW453-BV453,0)/Inputs!$B$24)*DCF!I$6</f>
        <v>-276.68831436713248</v>
      </c>
      <c r="DE453" s="15">
        <f ca="1">(BX453*DCF!J$46-DCF!J$5*MAX(BX453*DCF!J$46,0)-MAX(BX453-BW453,0)/Inputs!$B$24)*DCF!J$6</f>
        <v>-407.47254952224722</v>
      </c>
      <c r="DF453" s="15">
        <f ca="1">(BY453*DCF!K$46-DCF!K$5*MAX(BY453*DCF!K$46,0)-MAX(BY453-BX453,0)/Inputs!$B$24)*DCF!K$6</f>
        <v>-462.13511239574126</v>
      </c>
      <c r="DG453" s="15">
        <f ca="1">(BZ453*DCF!L$46-DCF!L$5*MAX(BZ453*DCF!L$46,0)-MAX(BZ453-BY453,0)/Inputs!$B$24)*DCF!L$6</f>
        <v>653.02614547922337</v>
      </c>
      <c r="DH453" s="15">
        <f ca="1">(CA453*DCF!M$46-DCF!M$5*MAX(CA453*DCF!M$46,0)-MAX(CA453-BZ453,0)/Inputs!$B$24)*DCF!M$6</f>
        <v>1272.9094973060844</v>
      </c>
      <c r="DI453" s="15">
        <f ca="1">SUM(CB453:CL453)+BE453*DCF!M$10*(1+Inputs!$B$30)*(1-Inputs!$B$33)*(1-Inputs!$B$30/Inputs!$B$31)/(Inputs!$B$29-Inputs!$B$30)*DCF!M$6</f>
        <v>147559.21339904418</v>
      </c>
      <c r="DJ453" s="15">
        <f ca="1">SUM(CM453:CW453)+BP453*DCF!M$28*(1+Inputs!$B$30)*(1-Inputs!$B$33)*(1-Inputs!$B$30/Inputs!$B$31)/(Inputs!$B$29-Inputs!$B$30)*DCF!M$6</f>
        <v>278433.72934049711</v>
      </c>
      <c r="DK453" s="15">
        <f ca="1">SUM(CX453:DH453)+CA453*DCF!M$46*(1+Inputs!$B$30)*(1-Inputs!$B$33)*(1-Inputs!$B$30/Inputs!$B$31)/(Inputs!$B$29-Inputs!$B$30)*DCF!M$6</f>
        <v>53482.86790623975</v>
      </c>
      <c r="DM453" s="15">
        <f ca="1">DI453+DJ453+DK453+Inputs!$B$34+Inputs!$B$36-Inputs!$B$35</f>
        <v>556326.81064578099</v>
      </c>
    </row>
    <row r="454" spans="1:117" x14ac:dyDescent="0.75">
      <c r="A454" s="11">
        <v>441</v>
      </c>
      <c r="C454" s="24">
        <f t="shared" ref="C454:M463" ca="1" si="254">_xlfn.NORM.S.INV(RAND())</f>
        <v>-0.72281405338197935</v>
      </c>
      <c r="D454" s="24">
        <f t="shared" ca="1" si="254"/>
        <v>-0.21514150419427827</v>
      </c>
      <c r="E454" s="24">
        <f t="shared" ca="1" si="254"/>
        <v>-0.15876785520267639</v>
      </c>
      <c r="F454" s="24">
        <f t="shared" ca="1" si="254"/>
        <v>-0.52684949800198999</v>
      </c>
      <c r="G454" s="24">
        <f t="shared" ca="1" si="254"/>
        <v>0.87798941795929764</v>
      </c>
      <c r="H454" s="24">
        <f t="shared" ca="1" si="254"/>
        <v>0.8647691486095449</v>
      </c>
      <c r="I454" s="24">
        <f t="shared" ca="1" si="254"/>
        <v>7.9800216540187763E-2</v>
      </c>
      <c r="J454" s="24">
        <f t="shared" ca="1" si="254"/>
        <v>1.0848375963919323</v>
      </c>
      <c r="K454" s="24">
        <f t="shared" ca="1" si="254"/>
        <v>-3.4665208248826977</v>
      </c>
      <c r="L454" s="24">
        <f t="shared" ca="1" si="254"/>
        <v>0.89794623006103536</v>
      </c>
      <c r="M454" s="24">
        <f t="shared" ca="1" si="254"/>
        <v>-0.60638521782073118</v>
      </c>
      <c r="N454" s="24">
        <f ca="1">SQRT(Inputs!$B$38)*C454+SQRT(1-Inputs!$B$38)*_xlfn.NORM.S.INV(RAND())</f>
        <v>-0.54938541664709417</v>
      </c>
      <c r="O454" s="24">
        <f ca="1">SQRT(Inputs!$B$38)*D454+SQRT(1-Inputs!$B$38)*_xlfn.NORM.S.INV(RAND())</f>
        <v>0.46724251910258896</v>
      </c>
      <c r="P454" s="24">
        <f ca="1">SQRT(Inputs!$B$38)*E454+SQRT(1-Inputs!$B$38)*_xlfn.NORM.S.INV(RAND())</f>
        <v>0.68565567594961796</v>
      </c>
      <c r="Q454" s="24">
        <f ca="1">SQRT(Inputs!$B$38)*F454+SQRT(1-Inputs!$B$38)*_xlfn.NORM.S.INV(RAND())</f>
        <v>0.5676889186949815</v>
      </c>
      <c r="R454" s="24">
        <f ca="1">SQRT(Inputs!$B$38)*G454+SQRT(1-Inputs!$B$38)*_xlfn.NORM.S.INV(RAND())</f>
        <v>-0.6446757782793473</v>
      </c>
      <c r="S454" s="24">
        <f ca="1">SQRT(Inputs!$B$38)*H454+SQRT(1-Inputs!$B$38)*_xlfn.NORM.S.INV(RAND())</f>
        <v>0.84583124929784304</v>
      </c>
      <c r="T454" s="24">
        <f ca="1">SQRT(Inputs!$B$38)*I454+SQRT(1-Inputs!$B$38)*_xlfn.NORM.S.INV(RAND())</f>
        <v>0.24272240531315653</v>
      </c>
      <c r="U454" s="24">
        <f ca="1">SQRT(Inputs!$B$38)*J454+SQRT(1-Inputs!$B$38)*_xlfn.NORM.S.INV(RAND())</f>
        <v>0.39481299868708264</v>
      </c>
      <c r="V454" s="24">
        <f ca="1">SQRT(Inputs!$B$38)*K454+SQRT(1-Inputs!$B$38)*_xlfn.NORM.S.INV(RAND())</f>
        <v>-0.84706842221944112</v>
      </c>
      <c r="W454" s="24">
        <f ca="1">SQRT(Inputs!$B$38)*L454+SQRT(1-Inputs!$B$38)*_xlfn.NORM.S.INV(RAND())</f>
        <v>0.37453680186200966</v>
      </c>
      <c r="X454" s="24">
        <f ca="1">SQRT(Inputs!$B$38)*M454+SQRT(1-Inputs!$B$38)*_xlfn.NORM.S.INV(RAND())</f>
        <v>-0.74542592727268153</v>
      </c>
      <c r="Y454" s="24">
        <f ca="1">SQRT(Inputs!$B$38)*C454+SQRT(1-Inputs!$B$38)*_xlfn.NORM.S.INV(RAND())</f>
        <v>-0.19464204243545175</v>
      </c>
      <c r="Z454" s="24">
        <f ca="1">SQRT(Inputs!$B$38)*D454+SQRT(1-Inputs!$B$38)*_xlfn.NORM.S.INV(RAND())</f>
        <v>0.46929009514550901</v>
      </c>
      <c r="AA454" s="24">
        <f ca="1">SQRT(Inputs!$B$38)*E454+SQRT(1-Inputs!$B$38)*_xlfn.NORM.S.INV(RAND())</f>
        <v>0.15705321146600343</v>
      </c>
      <c r="AB454" s="24">
        <f ca="1">SQRT(Inputs!$B$38)*F454+SQRT(1-Inputs!$B$38)*_xlfn.NORM.S.INV(RAND())</f>
        <v>-0.26659050558057484</v>
      </c>
      <c r="AC454" s="24">
        <f ca="1">SQRT(Inputs!$B$38)*G454+SQRT(1-Inputs!$B$38)*_xlfn.NORM.S.INV(RAND())</f>
        <v>-0.2439116583730313</v>
      </c>
      <c r="AD454" s="24">
        <f ca="1">SQRT(Inputs!$B$38)*H454+SQRT(1-Inputs!$B$38)*_xlfn.NORM.S.INV(RAND())</f>
        <v>-1.2401668809733628</v>
      </c>
      <c r="AE454" s="24">
        <f ca="1">SQRT(Inputs!$B$38)*I454+SQRT(1-Inputs!$B$38)*_xlfn.NORM.S.INV(RAND())</f>
        <v>0.61901511459653102</v>
      </c>
      <c r="AF454" s="24">
        <f ca="1">SQRT(Inputs!$B$38)*J454+SQRT(1-Inputs!$B$38)*_xlfn.NORM.S.INV(RAND())</f>
        <v>1.8287846582838609</v>
      </c>
      <c r="AG454" s="24">
        <f ca="1">SQRT(Inputs!$B$38)*K454+SQRT(1-Inputs!$B$38)*_xlfn.NORM.S.INV(RAND())</f>
        <v>-0.69332988438968557</v>
      </c>
      <c r="AH454" s="24">
        <f ca="1">SQRT(Inputs!$B$38)*L454+SQRT(1-Inputs!$B$38)*_xlfn.NORM.S.INV(RAND())</f>
        <v>0.48108678446720249</v>
      </c>
      <c r="AI454" s="24">
        <f ca="1">SQRT(Inputs!$B$38)*M454+SQRT(1-Inputs!$B$38)*_xlfn.NORM.S.INV(RAND())</f>
        <v>-0.27183663345576115</v>
      </c>
      <c r="AJ454" s="24">
        <f ca="1">SQRT(Inputs!$B$38)*C454+SQRT(1-Inputs!$B$38)*_xlfn.NORM.S.INV(RAND())</f>
        <v>-2.0701468903579086</v>
      </c>
      <c r="AK454" s="24">
        <f ca="1">SQRT(Inputs!$B$38)*D454+SQRT(1-Inputs!$B$38)*_xlfn.NORM.S.INV(RAND())</f>
        <v>-1.1315931147817579</v>
      </c>
      <c r="AL454" s="24">
        <f ca="1">SQRT(Inputs!$B$38)*E454+SQRT(1-Inputs!$B$38)*_xlfn.NORM.S.INV(RAND())</f>
        <v>-1.5055296621477265</v>
      </c>
      <c r="AM454" s="24">
        <f ca="1">SQRT(Inputs!$B$38)*F454+SQRT(1-Inputs!$B$38)*_xlfn.NORM.S.INV(RAND())</f>
        <v>0.28538065628352538</v>
      </c>
      <c r="AN454" s="24">
        <f ca="1">SQRT(Inputs!$B$38)*G454+SQRT(1-Inputs!$B$38)*_xlfn.NORM.S.INV(RAND())</f>
        <v>2.8020880466746445E-3</v>
      </c>
      <c r="AO454" s="24">
        <f ca="1">SQRT(Inputs!$B$38)*H454+SQRT(1-Inputs!$B$38)*_xlfn.NORM.S.INV(RAND())</f>
        <v>-0.34195403225592952</v>
      </c>
      <c r="AP454" s="24">
        <f ca="1">SQRT(Inputs!$B$38)*I454+SQRT(1-Inputs!$B$38)*_xlfn.NORM.S.INV(RAND())</f>
        <v>-0.70455103661775298</v>
      </c>
      <c r="AQ454" s="24">
        <f ca="1">SQRT(Inputs!$B$38)*J454+SQRT(1-Inputs!$B$38)*_xlfn.NORM.S.INV(RAND())</f>
        <v>0.20565674910701187</v>
      </c>
      <c r="AR454" s="24">
        <f ca="1">SQRT(Inputs!$B$38)*K454+SQRT(1-Inputs!$B$38)*_xlfn.NORM.S.INV(RAND())</f>
        <v>-2.3790427839319284</v>
      </c>
      <c r="AS454" s="24">
        <f ca="1">SQRT(Inputs!$B$38)*L454+SQRT(1-Inputs!$B$38)*_xlfn.NORM.S.INV(RAND())</f>
        <v>0.14671259914089863</v>
      </c>
      <c r="AT454" s="24">
        <f ca="1">SQRT(Inputs!$B$38)*M454+SQRT(1-Inputs!$B$38)*_xlfn.NORM.S.INV(RAND())</f>
        <v>-1.8802137965664423</v>
      </c>
      <c r="AU454" s="15">
        <f ca="1">Inputs!$B$6*EXP($B$8-0.5*C$5^2+C$5*N454)</f>
        <v>4539.9973587684599</v>
      </c>
      <c r="AV454" s="15">
        <f t="shared" ca="1" si="219"/>
        <v>5919.2450556476497</v>
      </c>
      <c r="AW454" s="15">
        <f t="shared" ca="1" si="220"/>
        <v>7916.7959697849628</v>
      </c>
      <c r="AX454" s="15">
        <f t="shared" ca="1" si="221"/>
        <v>10376.022010904979</v>
      </c>
      <c r="AY454" s="15">
        <f t="shared" ca="1" si="222"/>
        <v>11760.889586179615</v>
      </c>
      <c r="AZ454" s="15">
        <f t="shared" ca="1" si="223"/>
        <v>15788.012916072326</v>
      </c>
      <c r="BA454" s="15">
        <f t="shared" ca="1" si="224"/>
        <v>19817.581340187178</v>
      </c>
      <c r="BB454" s="15">
        <f t="shared" ca="1" si="225"/>
        <v>25241.734887511575</v>
      </c>
      <c r="BC454" s="15">
        <f t="shared" ca="1" si="226"/>
        <v>28487.47245553687</v>
      </c>
      <c r="BD454" s="15">
        <f t="shared" ca="1" si="227"/>
        <v>36144.109990675519</v>
      </c>
      <c r="BE454" s="15">
        <f t="shared" ca="1" si="228"/>
        <v>41382.77159023584</v>
      </c>
      <c r="BF454" s="15">
        <f ca="1">Inputs!$B$13*EXP($B$9-0.5*C$6^2+C$6*Y454)</f>
        <v>13307.484440304544</v>
      </c>
      <c r="BG454" s="15">
        <f t="shared" ca="1" si="229"/>
        <v>17651.455347815758</v>
      </c>
      <c r="BH454" s="15">
        <f t="shared" ca="1" si="230"/>
        <v>22135.994775144183</v>
      </c>
      <c r="BI454" s="15">
        <f t="shared" ca="1" si="231"/>
        <v>26008.37508562746</v>
      </c>
      <c r="BJ454" s="15">
        <f t="shared" ca="1" si="232"/>
        <v>30783.029049477947</v>
      </c>
      <c r="BK454" s="15">
        <f t="shared" ca="1" si="233"/>
        <v>31910.920501896631</v>
      </c>
      <c r="BL454" s="15">
        <f t="shared" ca="1" si="234"/>
        <v>42472.769103546794</v>
      </c>
      <c r="BM454" s="15">
        <f t="shared" ca="1" si="235"/>
        <v>65524.562059850381</v>
      </c>
      <c r="BN454" s="15">
        <f t="shared" ca="1" si="236"/>
        <v>74161.980922218921</v>
      </c>
      <c r="BO454" s="15">
        <f t="shared" ca="1" si="237"/>
        <v>96496.819425923706</v>
      </c>
      <c r="BP454" s="15">
        <f t="shared" ca="1" si="238"/>
        <v>115167.38354335491</v>
      </c>
      <c r="BQ454" s="15">
        <f ca="1">Inputs!$B$20*EXP($B$10-0.5*C$7^2+C$7*AJ454)</f>
        <v>2058.398272024192</v>
      </c>
      <c r="BR454" s="15">
        <f t="shared" ca="1" si="239"/>
        <v>1949.8224294817235</v>
      </c>
      <c r="BS454" s="15">
        <f t="shared" ca="1" si="240"/>
        <v>1732.7558240065805</v>
      </c>
      <c r="BT454" s="15">
        <f t="shared" ca="1" si="241"/>
        <v>2574.8173462349455</v>
      </c>
      <c r="BU454" s="15">
        <f t="shared" ca="1" si="242"/>
        <v>3570.8082213117455</v>
      </c>
      <c r="BV454" s="15">
        <f t="shared" ca="1" si="243"/>
        <v>4599.6515261452387</v>
      </c>
      <c r="BW454" s="15">
        <f t="shared" ca="1" si="244"/>
        <v>5529.3772882199873</v>
      </c>
      <c r="BX454" s="15">
        <f t="shared" ca="1" si="245"/>
        <v>8059.2393041339501</v>
      </c>
      <c r="BY454" s="15">
        <f t="shared" ca="1" si="246"/>
        <v>7163.2010084197636</v>
      </c>
      <c r="BZ454" s="15">
        <f t="shared" ca="1" si="247"/>
        <v>10325.745095873815</v>
      </c>
      <c r="CA454" s="15">
        <f t="shared" ca="1" si="248"/>
        <v>10384.830019618406</v>
      </c>
      <c r="CB454" s="15">
        <f ca="1">(AU454*DCF!C$10-DCF!C$5*MAX(AU454*DCF!C$10,0)-MAX(AU454-Inputs!$B$6,0)/Inputs!$B$10)*DCF!C$6</f>
        <v>1046.084964749436</v>
      </c>
      <c r="CC454" s="15">
        <f ca="1">(AV454*DCF!D$10-DCF!D$5*MAX(AV454*DCF!D$10,0)-MAX(AV454-AU454,0)/Inputs!$B$10)*DCF!D$6</f>
        <v>1106.4824273377599</v>
      </c>
      <c r="CD454" s="15">
        <f ca="1">(AW454*DCF!E$10-DCF!E$5*MAX(AW454*DCF!E$10,0)-MAX(AW454-AV454,0)/Inputs!$B$10)*DCF!E$6</f>
        <v>1377.9309768403873</v>
      </c>
      <c r="CE454" s="15">
        <f ca="1">(AX454*DCF!F$10-DCF!F$5*MAX(AX454*DCF!F$10,0)-MAX(AX454-AW454,0)/Inputs!$B$10)*DCF!F$6</f>
        <v>1753.365101095512</v>
      </c>
      <c r="CF454" s="15">
        <f ca="1">(AY454*DCF!G$10-DCF!G$5*MAX(AY454*DCF!G$10,0)-MAX(AY454-AX454,0)/Inputs!$B$10)*DCF!G$6</f>
        <v>2157.0164279689002</v>
      </c>
      <c r="CG454" s="15">
        <f ca="1">(AZ454*DCF!H$10-DCF!H$5*MAX(AZ454*DCF!H$10,0)-MAX(AZ454-AY454,0)/Inputs!$B$10)*DCF!H$6</f>
        <v>2350.1660891576203</v>
      </c>
      <c r="CH454" s="15">
        <f ca="1">(BA454*DCF!I$10-DCF!I$5*MAX(BA454*DCF!I$10,0)-MAX(BA454-AZ454,0)/Inputs!$B$10)*DCF!I$6</f>
        <v>2958.958758410989</v>
      </c>
      <c r="CI454" s="15">
        <f ca="1">(BB454*DCF!J$10-DCF!J$5*MAX(BB454*DCF!J$10,0)-MAX(BB454-BA454,0)/Inputs!$B$10)*DCF!J$6</f>
        <v>3509.5991884879727</v>
      </c>
      <c r="CJ454" s="15">
        <f ca="1">(BC454*DCF!K$10-DCF!K$5*MAX(BC454*DCF!K$10,0)-MAX(BC454-BB454,0)/Inputs!$B$10)*DCF!K$6</f>
        <v>4131.671703583339</v>
      </c>
      <c r="CK454" s="15">
        <f ca="1">(BD454*DCF!L$10-DCF!L$5*MAX(BD454*DCF!L$10,0)-MAX(BD454-BC454,0)/Inputs!$B$10)*DCF!L$6</f>
        <v>4461.091896745229</v>
      </c>
      <c r="CL454" s="15">
        <f ca="1">(BE454*DCF!M$10-DCF!M$5*MAX(BE454*DCF!M$10,0)-MAX(BE454-BD454,0)/Inputs!$B$10)*DCF!M$6</f>
        <v>5213.8302153957284</v>
      </c>
      <c r="CM454" s="15">
        <f ca="1">(BF454*DCF!C$28-DCF!C$5*MAX(BF454*DCF!C$28,0)-MAX(BF454-Inputs!$B$13,0)/Inputs!$B$17)*DCF!C$6</f>
        <v>3617.8270851599382</v>
      </c>
      <c r="CN454" s="15">
        <f ca="1">(BG454*DCF!D$28-DCF!D$5*MAX(BG454*DCF!D$28,0)-MAX(BG454-BF454,0)/Inputs!$B$17)*DCF!D$6</f>
        <v>4271.9925457494164</v>
      </c>
      <c r="CO454" s="15">
        <f ca="1">(BH454*DCF!E$28-DCF!E$5*MAX(BH454*DCF!E$28,0)-MAX(BH454-BG454,0)/Inputs!$B$17)*DCF!E$6</f>
        <v>5385.4668912422603</v>
      </c>
      <c r="CP454" s="15">
        <f ca="1">(BI454*DCF!F$28-DCF!F$5*MAX(BI454*DCF!F$28,0)-MAX(BI454-BH454,0)/Inputs!$B$17)*DCF!F$6</f>
        <v>6355.5607095530486</v>
      </c>
      <c r="CQ454" s="15">
        <f ca="1">(BJ454*DCF!G$28-DCF!G$5*MAX(BJ454*DCF!G$28,0)-MAX(BJ454-BI454,0)/Inputs!$B$17)*DCF!G$6</f>
        <v>7183.8408081576472</v>
      </c>
      <c r="CR454" s="15">
        <f ca="1">(BK454*DCF!H$28-DCF!H$5*MAX(BK454*DCF!H$28,0)-MAX(BK454-BJ454,0)/Inputs!$B$17)*DCF!H$6</f>
        <v>7716.6800255643466</v>
      </c>
      <c r="CS454" s="15">
        <f ca="1">(BL454*DCF!I$28-DCF!I$5*MAX(BL454*DCF!I$28,0)-MAX(BL454-BK454,0)/Inputs!$B$17)*DCF!I$6</f>
        <v>8471.6515773233969</v>
      </c>
      <c r="CT454" s="15">
        <f ca="1">(BM454*DCF!J$28-DCF!J$5*MAX(BM454*DCF!J$28,0)-MAX(BM454-BL454,0)/Inputs!$B$17)*DCF!J$6</f>
        <v>11560.937514482514</v>
      </c>
      <c r="CU454" s="15">
        <f ca="1">(BN454*DCF!K$28-DCF!K$5*MAX(BN454*DCF!K$28,0)-MAX(BN454-BM454,0)/Inputs!$B$17)*DCF!K$6</f>
        <v>14603.798135951229</v>
      </c>
      <c r="CV454" s="15">
        <f ca="1">(BO454*DCF!L$28-DCF!L$5*MAX(BO454*DCF!L$28,0)-MAX(BO454-BN454,0)/Inputs!$B$17)*DCF!L$6</f>
        <v>16725.916711795948</v>
      </c>
      <c r="CW454" s="15">
        <f ca="1">(BP454*DCF!M$28-DCF!M$5*MAX(BP454*DCF!M$28,0)-MAX(BP454-BO454,0)/Inputs!$B$17)*DCF!M$6</f>
        <v>19717.21128441735</v>
      </c>
      <c r="CX454" s="15">
        <f ca="1">(BQ454*DCF!C$46-DCF!C$5*MAX(BQ454*DCF!C$46,0)-MAX(BQ454-Inputs!$B$20,0)/Inputs!$B$24)*DCF!C$6</f>
        <v>-475.38066328503277</v>
      </c>
      <c r="CY454" s="15">
        <f ca="1">(BR454*DCF!D$46-DCF!D$5*MAX(BR454*DCF!D$46,0)-MAX(BR454-BQ454,0)/Inputs!$B$24)*DCF!D$6</f>
        <v>-332.78921826568575</v>
      </c>
      <c r="CZ454" s="15">
        <f ca="1">(BS454*DCF!E$46-DCF!E$5*MAX(BS454*DCF!E$46,0)-MAX(BS454-BR454,0)/Inputs!$B$24)*DCF!E$6</f>
        <v>-204.9013931430172</v>
      </c>
      <c r="DA454" s="15">
        <f ca="1">(BT454*DCF!F$46-DCF!F$5*MAX(BT454*DCF!F$46,0)-MAX(BT454-BS454,0)/Inputs!$B$24)*DCF!F$6</f>
        <v>-494.13569822860251</v>
      </c>
      <c r="DB454" s="15">
        <f ca="1">(BU454*DCF!G$46-DCF!G$5*MAX(BU454*DCF!G$46,0)-MAX(BU454-BT454,0)/Inputs!$B$24)*DCF!G$6</f>
        <v>-455.14658550825362</v>
      </c>
      <c r="DC454" s="15">
        <f ca="1">(BV454*DCF!H$46-DCF!H$5*MAX(BV454*DCF!H$46,0)-MAX(BV454-BU454,0)/Inputs!$B$24)*DCF!H$6</f>
        <v>-319.70675314949125</v>
      </c>
      <c r="DD454" s="15">
        <f ca="1">(BW454*DCF!I$46-DCF!I$5*MAX(BW454*DCF!I$46,0)-MAX(BW454-BV454,0)/Inputs!$B$24)*DCF!I$6</f>
        <v>-139.18518784062081</v>
      </c>
      <c r="DE454" s="15">
        <f ca="1">(BX454*DCF!J$46-DCF!J$5*MAX(BX454*DCF!J$46,0)-MAX(BX454-BW454,0)/Inputs!$B$24)*DCF!J$6</f>
        <v>-332.81527873055364</v>
      </c>
      <c r="DF454" s="15">
        <f ca="1">(BY454*DCF!K$46-DCF!K$5*MAX(BY454*DCF!K$46,0)-MAX(BY454-BX454,0)/Inputs!$B$24)*DCF!K$6</f>
        <v>409.18592024348123</v>
      </c>
      <c r="DG454" s="15">
        <f ca="1">(BZ454*DCF!L$46-DCF!L$5*MAX(BZ454*DCF!L$46,0)-MAX(BZ454-BY454,0)/Inputs!$B$24)*DCF!L$6</f>
        <v>-1.9231965088976564</v>
      </c>
      <c r="DH454" s="15">
        <f ca="1">(CA454*DCF!M$46-DCF!M$5*MAX(CA454*DCF!M$46,0)-MAX(CA454-BZ454,0)/Inputs!$B$24)*DCF!M$6</f>
        <v>801.77783802751799</v>
      </c>
      <c r="DI454" s="15">
        <f ca="1">SUM(CB454:CL454)+BE454*DCF!M$10*(1+Inputs!$B$30)*(1-Inputs!$B$33)*(1-Inputs!$B$30/Inputs!$B$31)/(Inputs!$B$29-Inputs!$B$30)*DCF!M$6</f>
        <v>145234.99831590155</v>
      </c>
      <c r="DJ454" s="15">
        <f ca="1">SUM(CM454:CW454)+BP454*DCF!M$28*(1+Inputs!$B$30)*(1-Inputs!$B$33)*(1-Inputs!$B$30/Inputs!$B$31)/(Inputs!$B$29-Inputs!$B$30)*DCF!M$6</f>
        <v>532960.68506558752</v>
      </c>
      <c r="DK454" s="15">
        <f ca="1">SUM(CX454:DH454)+CA454*DCF!M$46*(1+Inputs!$B$30)*(1-Inputs!$B$33)*(1-Inputs!$B$30/Inputs!$B$31)/(Inputs!$B$29-Inputs!$B$30)*DCF!M$6</f>
        <v>14511.157155698884</v>
      </c>
      <c r="DM454" s="15">
        <f ca="1">DI454+DJ454+DK454+Inputs!$B$34+Inputs!$B$36-Inputs!$B$35</f>
        <v>769557.84053718788</v>
      </c>
    </row>
    <row r="455" spans="1:117" x14ac:dyDescent="0.75">
      <c r="A455" s="11">
        <v>442</v>
      </c>
      <c r="C455" s="24">
        <f t="shared" ca="1" si="254"/>
        <v>-0.26866681940406445</v>
      </c>
      <c r="D455" s="24">
        <f t="shared" ca="1" si="254"/>
        <v>-0.36836991842137778</v>
      </c>
      <c r="E455" s="24">
        <f t="shared" ca="1" si="254"/>
        <v>-0.76844255889413282</v>
      </c>
      <c r="F455" s="24">
        <f t="shared" ca="1" si="254"/>
        <v>0.22419553721676341</v>
      </c>
      <c r="G455" s="24">
        <f t="shared" ca="1" si="254"/>
        <v>-1.2020024799794176</v>
      </c>
      <c r="H455" s="24">
        <f t="shared" ca="1" si="254"/>
        <v>1.9001082758916006</v>
      </c>
      <c r="I455" s="24">
        <f t="shared" ca="1" si="254"/>
        <v>9.3219089289340636E-3</v>
      </c>
      <c r="J455" s="24">
        <f t="shared" ca="1" si="254"/>
        <v>0.21176315486968378</v>
      </c>
      <c r="K455" s="24">
        <f t="shared" ca="1" si="254"/>
        <v>-0.21264206458860863</v>
      </c>
      <c r="L455" s="24">
        <f t="shared" ca="1" si="254"/>
        <v>-5.7210654780844986E-2</v>
      </c>
      <c r="M455" s="24">
        <f t="shared" ca="1" si="254"/>
        <v>0.71657280066295714</v>
      </c>
      <c r="N455" s="24">
        <f ca="1">SQRT(Inputs!$B$38)*C455+SQRT(1-Inputs!$B$38)*_xlfn.NORM.S.INV(RAND())</f>
        <v>2.4977142871301625</v>
      </c>
      <c r="O455" s="24">
        <f ca="1">SQRT(Inputs!$B$38)*D455+SQRT(1-Inputs!$B$38)*_xlfn.NORM.S.INV(RAND())</f>
        <v>-3.3784437702104347E-2</v>
      </c>
      <c r="P455" s="24">
        <f ca="1">SQRT(Inputs!$B$38)*E455+SQRT(1-Inputs!$B$38)*_xlfn.NORM.S.INV(RAND())</f>
        <v>-0.35885288695578932</v>
      </c>
      <c r="Q455" s="24">
        <f ca="1">SQRT(Inputs!$B$38)*F455+SQRT(1-Inputs!$B$38)*_xlfn.NORM.S.INV(RAND())</f>
        <v>-0.88591657730216378</v>
      </c>
      <c r="R455" s="24">
        <f ca="1">SQRT(Inputs!$B$38)*G455+SQRT(1-Inputs!$B$38)*_xlfn.NORM.S.INV(RAND())</f>
        <v>-1.2175616250261525</v>
      </c>
      <c r="S455" s="24">
        <f ca="1">SQRT(Inputs!$B$38)*H455+SQRT(1-Inputs!$B$38)*_xlfn.NORM.S.INV(RAND())</f>
        <v>1.4520141739152264</v>
      </c>
      <c r="T455" s="24">
        <f ca="1">SQRT(Inputs!$B$38)*I455+SQRT(1-Inputs!$B$38)*_xlfn.NORM.S.INV(RAND())</f>
        <v>0.28998066248194404</v>
      </c>
      <c r="U455" s="24">
        <f ca="1">SQRT(Inputs!$B$38)*J455+SQRT(1-Inputs!$B$38)*_xlfn.NORM.S.INV(RAND())</f>
        <v>-1.606728490975462</v>
      </c>
      <c r="V455" s="24">
        <f ca="1">SQRT(Inputs!$B$38)*K455+SQRT(1-Inputs!$B$38)*_xlfn.NORM.S.INV(RAND())</f>
        <v>0.19602950074710523</v>
      </c>
      <c r="W455" s="24">
        <f ca="1">SQRT(Inputs!$B$38)*L455+SQRT(1-Inputs!$B$38)*_xlfn.NORM.S.INV(RAND())</f>
        <v>0.42654605354391462</v>
      </c>
      <c r="X455" s="24">
        <f ca="1">SQRT(Inputs!$B$38)*M455+SQRT(1-Inputs!$B$38)*_xlfn.NORM.S.INV(RAND())</f>
        <v>0.71872076966614973</v>
      </c>
      <c r="Y455" s="24">
        <f ca="1">SQRT(Inputs!$B$38)*C455+SQRT(1-Inputs!$B$38)*_xlfn.NORM.S.INV(RAND())</f>
        <v>-8.2650477875504363E-2</v>
      </c>
      <c r="Z455" s="24">
        <f ca="1">SQRT(Inputs!$B$38)*D455+SQRT(1-Inputs!$B$38)*_xlfn.NORM.S.INV(RAND())</f>
        <v>-0.96016491830385675</v>
      </c>
      <c r="AA455" s="24">
        <f ca="1">SQRT(Inputs!$B$38)*E455+SQRT(1-Inputs!$B$38)*_xlfn.NORM.S.INV(RAND())</f>
        <v>-0.1482338422563953</v>
      </c>
      <c r="AB455" s="24">
        <f ca="1">SQRT(Inputs!$B$38)*F455+SQRT(1-Inputs!$B$38)*_xlfn.NORM.S.INV(RAND())</f>
        <v>0.75001923705581941</v>
      </c>
      <c r="AC455" s="24">
        <f ca="1">SQRT(Inputs!$B$38)*G455+SQRT(1-Inputs!$B$38)*_xlfn.NORM.S.INV(RAND())</f>
        <v>-2.4474053545429224</v>
      </c>
      <c r="AD455" s="24">
        <f ca="1">SQRT(Inputs!$B$38)*H455+SQRT(1-Inputs!$B$38)*_xlfn.NORM.S.INV(RAND())</f>
        <v>1.8974525986153079</v>
      </c>
      <c r="AE455" s="24">
        <f ca="1">SQRT(Inputs!$B$38)*I455+SQRT(1-Inputs!$B$38)*_xlfn.NORM.S.INV(RAND())</f>
        <v>1.0756414957260763</v>
      </c>
      <c r="AF455" s="24">
        <f ca="1">SQRT(Inputs!$B$38)*J455+SQRT(1-Inputs!$B$38)*_xlfn.NORM.S.INV(RAND())</f>
        <v>0.82317330562210123</v>
      </c>
      <c r="AG455" s="24">
        <f ca="1">SQRT(Inputs!$B$38)*K455+SQRT(1-Inputs!$B$38)*_xlfn.NORM.S.INV(RAND())</f>
        <v>-0.20058485954205874</v>
      </c>
      <c r="AH455" s="24">
        <f ca="1">SQRT(Inputs!$B$38)*L455+SQRT(1-Inputs!$B$38)*_xlfn.NORM.S.INV(RAND())</f>
        <v>-0.22827410386059468</v>
      </c>
      <c r="AI455" s="24">
        <f ca="1">SQRT(Inputs!$B$38)*M455+SQRT(1-Inputs!$B$38)*_xlfn.NORM.S.INV(RAND())</f>
        <v>0.59020399564454873</v>
      </c>
      <c r="AJ455" s="24">
        <f ca="1">SQRT(Inputs!$B$38)*C455+SQRT(1-Inputs!$B$38)*_xlfn.NORM.S.INV(RAND())</f>
        <v>0.40095046829728836</v>
      </c>
      <c r="AK455" s="24">
        <f ca="1">SQRT(Inputs!$B$38)*D455+SQRT(1-Inputs!$B$38)*_xlfn.NORM.S.INV(RAND())</f>
        <v>-1.0141695873353227</v>
      </c>
      <c r="AL455" s="24">
        <f ca="1">SQRT(Inputs!$B$38)*E455+SQRT(1-Inputs!$B$38)*_xlfn.NORM.S.INV(RAND())</f>
        <v>-0.62918081729101349</v>
      </c>
      <c r="AM455" s="24">
        <f ca="1">SQRT(Inputs!$B$38)*F455+SQRT(1-Inputs!$B$38)*_xlfn.NORM.S.INV(RAND())</f>
        <v>0.19607782702719767</v>
      </c>
      <c r="AN455" s="24">
        <f ca="1">SQRT(Inputs!$B$38)*G455+SQRT(1-Inputs!$B$38)*_xlfn.NORM.S.INV(RAND())</f>
        <v>-1.494912278299485</v>
      </c>
      <c r="AO455" s="24">
        <f ca="1">SQRT(Inputs!$B$38)*H455+SQRT(1-Inputs!$B$38)*_xlfn.NORM.S.INV(RAND())</f>
        <v>1.9364812051070204</v>
      </c>
      <c r="AP455" s="24">
        <f ca="1">SQRT(Inputs!$B$38)*I455+SQRT(1-Inputs!$B$38)*_xlfn.NORM.S.INV(RAND())</f>
        <v>-0.71659989948284564</v>
      </c>
      <c r="AQ455" s="24">
        <f ca="1">SQRT(Inputs!$B$38)*J455+SQRT(1-Inputs!$B$38)*_xlfn.NORM.S.INV(RAND())</f>
        <v>-0.29935148394644429</v>
      </c>
      <c r="AR455" s="24">
        <f ca="1">SQRT(Inputs!$B$38)*K455+SQRT(1-Inputs!$B$38)*_xlfn.NORM.S.INV(RAND())</f>
        <v>2.1616224445251313</v>
      </c>
      <c r="AS455" s="24">
        <f ca="1">SQRT(Inputs!$B$38)*L455+SQRT(1-Inputs!$B$38)*_xlfn.NORM.S.INV(RAND())</f>
        <v>-0.60676369127336705</v>
      </c>
      <c r="AT455" s="24">
        <f ca="1">SQRT(Inputs!$B$38)*M455+SQRT(1-Inputs!$B$38)*_xlfn.NORM.S.INV(RAND())</f>
        <v>0.79676664418870857</v>
      </c>
      <c r="AU455" s="15">
        <f ca="1">Inputs!$B$6*EXP($B$8-0.5*C$5^2+C$5*N455)</f>
        <v>7434.7862482488026</v>
      </c>
      <c r="AV455" s="15">
        <f t="shared" ca="1" si="219"/>
        <v>9005.0480846015726</v>
      </c>
      <c r="AW455" s="15">
        <f t="shared" ca="1" si="220"/>
        <v>10461.255146679989</v>
      </c>
      <c r="AX455" s="15">
        <f t="shared" ca="1" si="221"/>
        <v>11433.941941491872</v>
      </c>
      <c r="AY455" s="15">
        <f t="shared" ca="1" si="222"/>
        <v>12121.274734426765</v>
      </c>
      <c r="AZ455" s="15">
        <f t="shared" ca="1" si="223"/>
        <v>17395.056474890531</v>
      </c>
      <c r="BA455" s="15">
        <f t="shared" ca="1" si="224"/>
        <v>21943.053152536217</v>
      </c>
      <c r="BB455" s="15">
        <f t="shared" ca="1" si="225"/>
        <v>22870.460427380876</v>
      </c>
      <c r="BC455" s="15">
        <f t="shared" ca="1" si="226"/>
        <v>28545.574732230452</v>
      </c>
      <c r="BD455" s="15">
        <f t="shared" ca="1" si="227"/>
        <v>36394.443338402452</v>
      </c>
      <c r="BE455" s="15">
        <f t="shared" ca="1" si="228"/>
        <v>47613.755341284239</v>
      </c>
      <c r="BF455" s="15">
        <f ca="1">Inputs!$B$13*EXP($B$9-0.5*C$6^2+C$6*Y455)</f>
        <v>13606.242378266155</v>
      </c>
      <c r="BG455" s="15">
        <f t="shared" ca="1" si="229"/>
        <v>13944.591424274256</v>
      </c>
      <c r="BH455" s="15">
        <f t="shared" ca="1" si="230"/>
        <v>16623.949161370998</v>
      </c>
      <c r="BI455" s="15">
        <f t="shared" ca="1" si="231"/>
        <v>22840.47115682971</v>
      </c>
      <c r="BJ455" s="15">
        <f t="shared" ca="1" si="232"/>
        <v>19677.093021575885</v>
      </c>
      <c r="BK455" s="15">
        <f t="shared" ca="1" si="233"/>
        <v>31268.331399557148</v>
      </c>
      <c r="BL455" s="15">
        <f t="shared" ca="1" si="234"/>
        <v>44154.534370136207</v>
      </c>
      <c r="BM455" s="15">
        <f t="shared" ca="1" si="235"/>
        <v>60119.417784260557</v>
      </c>
      <c r="BN455" s="15">
        <f t="shared" ca="1" si="236"/>
        <v>72183.246382320678</v>
      </c>
      <c r="BO455" s="15">
        <f t="shared" ca="1" si="237"/>
        <v>86488.383911879748</v>
      </c>
      <c r="BP455" s="15">
        <f t="shared" ca="1" si="238"/>
        <v>113812.54210511698</v>
      </c>
      <c r="BQ455" s="15">
        <f ca="1">Inputs!$B$20*EXP($B$10-0.5*C$7^2+C$7*AJ455)</f>
        <v>4945.0327932649971</v>
      </c>
      <c r="BR455" s="15">
        <f t="shared" ca="1" si="239"/>
        <v>4862.1713888728837</v>
      </c>
      <c r="BS455" s="15">
        <f t="shared" ca="1" si="240"/>
        <v>5557.5082973126227</v>
      </c>
      <c r="BT455" s="15">
        <f t="shared" ca="1" si="241"/>
        <v>8067.0538693347489</v>
      </c>
      <c r="BU455" s="15">
        <f t="shared" ca="1" si="242"/>
        <v>7786.5662426128702</v>
      </c>
      <c r="BV455" s="15">
        <f t="shared" ca="1" si="243"/>
        <v>16758.686436347198</v>
      </c>
      <c r="BW455" s="15">
        <f t="shared" ca="1" si="244"/>
        <v>20094.803353845877</v>
      </c>
      <c r="BX455" s="15">
        <f t="shared" ca="1" si="245"/>
        <v>26468.732374584535</v>
      </c>
      <c r="BY455" s="15">
        <f t="shared" ca="1" si="246"/>
        <v>56083.598901938516</v>
      </c>
      <c r="BZ455" s="15">
        <f t="shared" ca="1" si="247"/>
        <v>70387.264228250773</v>
      </c>
      <c r="CA455" s="15">
        <f t="shared" ca="1" si="248"/>
        <v>113911.25357565504</v>
      </c>
      <c r="CB455" s="15">
        <f ca="1">(AU455*DCF!C$10-DCF!C$5*MAX(AU455*DCF!C$10,0)-MAX(AU455-Inputs!$B$6,0)/Inputs!$B$10)*DCF!C$6</f>
        <v>1025.4446039978877</v>
      </c>
      <c r="CC455" s="15">
        <f ca="1">(AV455*DCF!D$10-DCF!D$5*MAX(AV455*DCF!D$10,0)-MAX(AV455-AU455,0)/Inputs!$B$10)*DCF!D$6</f>
        <v>1812.0522113005175</v>
      </c>
      <c r="CD455" s="15">
        <f ca="1">(AW455*DCF!E$10-DCF!E$5*MAX(AW455*DCF!E$10,0)-MAX(AW455-AV455,0)/Inputs!$B$10)*DCF!E$6</f>
        <v>2087.3391498449464</v>
      </c>
      <c r="CE455" s="15">
        <f ca="1">(AX455*DCF!F$10-DCF!F$5*MAX(AX455*DCF!F$10,0)-MAX(AX455-AW455,0)/Inputs!$B$10)*DCF!F$6</f>
        <v>2293.6192974797409</v>
      </c>
      <c r="CF455" s="15">
        <f ca="1">(AY455*DCF!G$10-DCF!G$5*MAX(AY455*DCF!G$10,0)-MAX(AY455-AX455,0)/Inputs!$B$10)*DCF!G$6</f>
        <v>2365.3483688374577</v>
      </c>
      <c r="CG455" s="15">
        <f ca="1">(AZ455*DCF!H$10-DCF!H$5*MAX(AZ455*DCF!H$10,0)-MAX(AZ455-AY455,0)/Inputs!$B$10)*DCF!H$6</f>
        <v>2440.8081987014152</v>
      </c>
      <c r="CH455" s="15">
        <f ca="1">(BA455*DCF!I$10-DCF!I$5*MAX(BA455*DCF!I$10,0)-MAX(BA455-AZ455,0)/Inputs!$B$10)*DCF!I$6</f>
        <v>3262.1645234160524</v>
      </c>
      <c r="CI455" s="15">
        <f ca="1">(BB455*DCF!J$10-DCF!J$5*MAX(BB455*DCF!J$10,0)-MAX(BB455-BA455,0)/Inputs!$B$10)*DCF!J$6</f>
        <v>3784.0907861673727</v>
      </c>
      <c r="CJ455" s="15">
        <f ca="1">(BC455*DCF!K$10-DCF!K$5*MAX(BC455*DCF!K$10,0)-MAX(BC455-BB455,0)/Inputs!$B$10)*DCF!K$6</f>
        <v>3800.9494757554994</v>
      </c>
      <c r="CK455" s="15">
        <f ca="1">(BD455*DCF!L$10-DCF!L$5*MAX(BD455*DCF!L$10,0)-MAX(BD455-BC455,0)/Inputs!$B$10)*DCF!L$6</f>
        <v>4473.9883359361547</v>
      </c>
      <c r="CL455" s="15">
        <f ca="1">(BE455*DCF!M$10-DCF!M$5*MAX(BE455*DCF!M$10,0)-MAX(BE455-BD455,0)/Inputs!$B$10)*DCF!M$6</f>
        <v>5378.6500211316325</v>
      </c>
      <c r="CM455" s="15">
        <f ca="1">(BF455*DCF!C$28-DCF!C$5*MAX(BF455*DCF!C$28,0)-MAX(BF455-Inputs!$B$13,0)/Inputs!$B$17)*DCF!C$6</f>
        <v>3640.0088342231843</v>
      </c>
      <c r="CN455" s="15">
        <f ca="1">(BG455*DCF!D$28-DCF!D$5*MAX(BG455*DCF!D$28,0)-MAX(BG455-BF455,0)/Inputs!$B$17)*DCF!D$6</f>
        <v>4034.8184251713751</v>
      </c>
      <c r="CO455" s="15">
        <f ca="1">(BH455*DCF!E$28-DCF!E$5*MAX(BH455*DCF!E$28,0)-MAX(BH455-BG455,0)/Inputs!$B$17)*DCF!E$6</f>
        <v>4180.1338867049371</v>
      </c>
      <c r="CP455" s="15">
        <f ca="1">(BI455*DCF!F$28-DCF!F$5*MAX(BI455*DCF!F$28,0)-MAX(BI455-BH455,0)/Inputs!$B$17)*DCF!F$6</f>
        <v>5068.7701924706525</v>
      </c>
      <c r="CQ455" s="15">
        <f ca="1">(BJ455*DCF!G$28-DCF!G$5*MAX(BJ455*DCF!G$28,0)-MAX(BJ455-BI455,0)/Inputs!$B$17)*DCF!G$6</f>
        <v>5105.3710741224295</v>
      </c>
      <c r="CR455" s="15">
        <f ca="1">(BK455*DCF!H$28-DCF!H$5*MAX(BK455*DCF!H$28,0)-MAX(BK455-BJ455,0)/Inputs!$B$17)*DCF!H$6</f>
        <v>5932.0501774807399</v>
      </c>
      <c r="CS455" s="15">
        <f ca="1">(BL455*DCF!I$28-DCF!I$5*MAX(BL455*DCF!I$28,0)-MAX(BL455-BK455,0)/Inputs!$B$17)*DCF!I$6</f>
        <v>8533.5076772449174</v>
      </c>
      <c r="CT455" s="15">
        <f ca="1">(BM455*DCF!J$28-DCF!J$5*MAX(BM455*DCF!J$28,0)-MAX(BM455-BL455,0)/Inputs!$B$17)*DCF!J$6</f>
        <v>11294.807938733971</v>
      </c>
      <c r="CU455" s="15">
        <f ca="1">(BN455*DCF!K$28-DCF!K$5*MAX(BN455*DCF!K$28,0)-MAX(BN455-BM455,0)/Inputs!$B$17)*DCF!K$6</f>
        <v>13766.233025546126</v>
      </c>
      <c r="CV455" s="15">
        <f ca="1">(BO455*DCF!L$28-DCF!L$5*MAX(BO455*DCF!L$28,0)-MAX(BO455-BN455,0)/Inputs!$B$17)*DCF!L$6</f>
        <v>15637.597805582627</v>
      </c>
      <c r="CW455" s="15">
        <f ca="1">(BP455*DCF!M$28-DCF!M$5*MAX(BP455*DCF!M$28,0)-MAX(BP455-BO455,0)/Inputs!$B$17)*DCF!M$6</f>
        <v>18557.753342923745</v>
      </c>
      <c r="CX455" s="15">
        <f ca="1">(BQ455*DCF!C$46-DCF!C$5*MAX(BQ455*DCF!C$46,0)-MAX(BQ455-Inputs!$B$20,0)/Inputs!$B$24)*DCF!C$6</f>
        <v>-1947.5977782436471</v>
      </c>
      <c r="CY455" s="15">
        <f ca="1">(BR455*DCF!D$46-DCF!D$5*MAX(BR455*DCF!D$46,0)-MAX(BR455-BQ455,0)/Inputs!$B$24)*DCF!D$6</f>
        <v>-829.85926877807378</v>
      </c>
      <c r="CZ455" s="15">
        <f ca="1">(BS455*DCF!E$46-DCF!E$5*MAX(BS455*DCF!E$46,0)-MAX(BS455-BR455,0)/Inputs!$B$24)*DCF!E$6</f>
        <v>-931.26769948976732</v>
      </c>
      <c r="DA455" s="15">
        <f ca="1">(BT455*DCF!F$46-DCF!F$5*MAX(BT455*DCF!F$46,0)-MAX(BT455-BS455,0)/Inputs!$B$24)*DCF!F$6</f>
        <v>-1501.2987421307537</v>
      </c>
      <c r="DB455" s="15">
        <f ca="1">(BU455*DCF!G$46-DCF!G$5*MAX(BU455*DCF!G$46,0)-MAX(BU455-BT455,0)/Inputs!$B$24)*DCF!G$6</f>
        <v>-261.92470402507746</v>
      </c>
      <c r="DC455" s="15">
        <f ca="1">(BV455*DCF!H$46-DCF!H$5*MAX(BV455*DCF!H$46,0)-MAX(BV455-BU455,0)/Inputs!$B$24)*DCF!H$6</f>
        <v>-2788.0313771104461</v>
      </c>
      <c r="DD455" s="15">
        <f ca="1">(BW455*DCF!I$46-DCF!I$5*MAX(BW455*DCF!I$46,0)-MAX(BW455-BV455,0)/Inputs!$B$24)*DCF!I$6</f>
        <v>-493.57283587258519</v>
      </c>
      <c r="DE455" s="15">
        <f ca="1">(BX455*DCF!J$46-DCF!J$5*MAX(BX455*DCF!J$46,0)-MAX(BX455-BW455,0)/Inputs!$B$24)*DCF!J$6</f>
        <v>-579.97173423715776</v>
      </c>
      <c r="DF455" s="15">
        <f ca="1">(BY455*DCF!K$46-DCF!K$5*MAX(BY455*DCF!K$46,0)-MAX(BY455-BX455,0)/Inputs!$B$24)*DCF!K$6</f>
        <v>-4051.1712374650365</v>
      </c>
      <c r="DG455" s="15">
        <f ca="1">(BZ455*DCF!L$46-DCF!L$5*MAX(BZ455*DCF!L$46,0)-MAX(BZ455-BY455,0)/Inputs!$B$24)*DCF!L$6</f>
        <v>1628.5793844710543</v>
      </c>
      <c r="DH455" s="15">
        <f ca="1">(CA455*DCF!M$46-DCF!M$5*MAX(CA455*DCF!M$46,0)-MAX(CA455-BZ455,0)/Inputs!$B$24)*DCF!M$6</f>
        <v>-168.76464200744309</v>
      </c>
      <c r="DI455" s="15">
        <f ca="1">SUM(CB455:CL455)+BE455*DCF!M$10*(1+Inputs!$B$30)*(1-Inputs!$B$33)*(1-Inputs!$B$30/Inputs!$B$31)/(Inputs!$B$29-Inputs!$B$30)*DCF!M$6</f>
        <v>165234.16571409511</v>
      </c>
      <c r="DJ455" s="15">
        <f ca="1">SUM(CM455:CW455)+BP455*DCF!M$28*(1+Inputs!$B$30)*(1-Inputs!$B$33)*(1-Inputs!$B$30/Inputs!$B$31)/(Inputs!$B$29-Inputs!$B$30)*DCF!M$6</f>
        <v>518073.46530500927</v>
      </c>
      <c r="DK455" s="15">
        <f ca="1">SUM(CX455:DH455)+CA455*DCF!M$46*(1+Inputs!$B$30)*(1-Inputs!$B$33)*(1-Inputs!$B$30/Inputs!$B$31)/(Inputs!$B$29-Inputs!$B$30)*DCF!M$6</f>
        <v>164195.41104368604</v>
      </c>
      <c r="DM455" s="15">
        <f ca="1">DI455+DJ455+DK455+Inputs!$B$34+Inputs!$B$36-Inputs!$B$35</f>
        <v>924354.04206279037</v>
      </c>
    </row>
    <row r="456" spans="1:117" x14ac:dyDescent="0.75">
      <c r="A456" s="11">
        <v>443</v>
      </c>
      <c r="C456" s="24">
        <f t="shared" ca="1" si="254"/>
        <v>7.5853070638687908E-3</v>
      </c>
      <c r="D456" s="24">
        <f t="shared" ca="1" si="254"/>
        <v>0.64355660838569484</v>
      </c>
      <c r="E456" s="24">
        <f t="shared" ca="1" si="254"/>
        <v>-6.5953050356360413E-2</v>
      </c>
      <c r="F456" s="24">
        <f t="shared" ca="1" si="254"/>
        <v>-0.17601299688771083</v>
      </c>
      <c r="G456" s="24">
        <f t="shared" ca="1" si="254"/>
        <v>2.0332897893684807</v>
      </c>
      <c r="H456" s="24">
        <f t="shared" ca="1" si="254"/>
        <v>-0.16999819987260789</v>
      </c>
      <c r="I456" s="24">
        <f t="shared" ca="1" si="254"/>
        <v>-0.10371310343397708</v>
      </c>
      <c r="J456" s="24">
        <f t="shared" ca="1" si="254"/>
        <v>-2.3510774240438725</v>
      </c>
      <c r="K456" s="24">
        <f t="shared" ca="1" si="254"/>
        <v>0.31554413284914878</v>
      </c>
      <c r="L456" s="24">
        <f t="shared" ca="1" si="254"/>
        <v>1.5378402942473393</v>
      </c>
      <c r="M456" s="24">
        <f t="shared" ca="1" si="254"/>
        <v>-1.4495551063338072</v>
      </c>
      <c r="N456" s="24">
        <f ca="1">SQRT(Inputs!$B$38)*C456+SQRT(1-Inputs!$B$38)*_xlfn.NORM.S.INV(RAND())</f>
        <v>-0.85709119565923086</v>
      </c>
      <c r="O456" s="24">
        <f ca="1">SQRT(Inputs!$B$38)*D456+SQRT(1-Inputs!$B$38)*_xlfn.NORM.S.INV(RAND())</f>
        <v>-0.50272217580646239</v>
      </c>
      <c r="P456" s="24">
        <f ca="1">SQRT(Inputs!$B$38)*E456+SQRT(1-Inputs!$B$38)*_xlfn.NORM.S.INV(RAND())</f>
        <v>-0.13498061830334715</v>
      </c>
      <c r="Q456" s="24">
        <f ca="1">SQRT(Inputs!$B$38)*F456+SQRT(1-Inputs!$B$38)*_xlfn.NORM.S.INV(RAND())</f>
        <v>-2.0613548017718002</v>
      </c>
      <c r="R456" s="24">
        <f ca="1">SQRT(Inputs!$B$38)*G456+SQRT(1-Inputs!$B$38)*_xlfn.NORM.S.INV(RAND())</f>
        <v>0.85914750380506633</v>
      </c>
      <c r="S456" s="24">
        <f ca="1">SQRT(Inputs!$B$38)*H456+SQRT(1-Inputs!$B$38)*_xlfn.NORM.S.INV(RAND())</f>
        <v>-1.1013650261186747</v>
      </c>
      <c r="T456" s="24">
        <f ca="1">SQRT(Inputs!$B$38)*I456+SQRT(1-Inputs!$B$38)*_xlfn.NORM.S.INV(RAND())</f>
        <v>0.53636615449730374</v>
      </c>
      <c r="U456" s="24">
        <f ca="1">SQRT(Inputs!$B$38)*J456+SQRT(1-Inputs!$B$38)*_xlfn.NORM.S.INV(RAND())</f>
        <v>-0.73206516151521439</v>
      </c>
      <c r="V456" s="24">
        <f ca="1">SQRT(Inputs!$B$38)*K456+SQRT(1-Inputs!$B$38)*_xlfn.NORM.S.INV(RAND())</f>
        <v>-0.43359089461802114</v>
      </c>
      <c r="W456" s="24">
        <f ca="1">SQRT(Inputs!$B$38)*L456+SQRT(1-Inputs!$B$38)*_xlfn.NORM.S.INV(RAND())</f>
        <v>0.19021720309766754</v>
      </c>
      <c r="X456" s="24">
        <f ca="1">SQRT(Inputs!$B$38)*M456+SQRT(1-Inputs!$B$38)*_xlfn.NORM.S.INV(RAND())</f>
        <v>-0.70836216910233163</v>
      </c>
      <c r="Y456" s="24">
        <f ca="1">SQRT(Inputs!$B$38)*C456+SQRT(1-Inputs!$B$38)*_xlfn.NORM.S.INV(RAND())</f>
        <v>0.24143569706893639</v>
      </c>
      <c r="Z456" s="24">
        <f ca="1">SQRT(Inputs!$B$38)*D456+SQRT(1-Inputs!$B$38)*_xlfn.NORM.S.INV(RAND())</f>
        <v>1.2665250572905637</v>
      </c>
      <c r="AA456" s="24">
        <f ca="1">SQRT(Inputs!$B$38)*E456+SQRT(1-Inputs!$B$38)*_xlfn.NORM.S.INV(RAND())</f>
        <v>-0.93124514564906757</v>
      </c>
      <c r="AB456" s="24">
        <f ca="1">SQRT(Inputs!$B$38)*F456+SQRT(1-Inputs!$B$38)*_xlfn.NORM.S.INV(RAND())</f>
        <v>0.50528220700880644</v>
      </c>
      <c r="AC456" s="24">
        <f ca="1">SQRT(Inputs!$B$38)*G456+SQRT(1-Inputs!$B$38)*_xlfn.NORM.S.INV(RAND())</f>
        <v>-0.15722623001161984</v>
      </c>
      <c r="AD456" s="24">
        <f ca="1">SQRT(Inputs!$B$38)*H456+SQRT(1-Inputs!$B$38)*_xlfn.NORM.S.INV(RAND())</f>
        <v>-1.2333638892308747</v>
      </c>
      <c r="AE456" s="24">
        <f ca="1">SQRT(Inputs!$B$38)*I456+SQRT(1-Inputs!$B$38)*_xlfn.NORM.S.INV(RAND())</f>
        <v>-0.33560334745105974</v>
      </c>
      <c r="AF456" s="24">
        <f ca="1">SQRT(Inputs!$B$38)*J456+SQRT(1-Inputs!$B$38)*_xlfn.NORM.S.INV(RAND())</f>
        <v>-3.2089836796642164</v>
      </c>
      <c r="AG456" s="24">
        <f ca="1">SQRT(Inputs!$B$38)*K456+SQRT(1-Inputs!$B$38)*_xlfn.NORM.S.INV(RAND())</f>
        <v>-0.34189277612654867</v>
      </c>
      <c r="AH456" s="24">
        <f ca="1">SQRT(Inputs!$B$38)*L456+SQRT(1-Inputs!$B$38)*_xlfn.NORM.S.INV(RAND())</f>
        <v>-5.1145908506247117E-3</v>
      </c>
      <c r="AI456" s="24">
        <f ca="1">SQRT(Inputs!$B$38)*M456+SQRT(1-Inputs!$B$38)*_xlfn.NORM.S.INV(RAND())</f>
        <v>-1.9688036816318331</v>
      </c>
      <c r="AJ456" s="24">
        <f ca="1">SQRT(Inputs!$B$38)*C456+SQRT(1-Inputs!$B$38)*_xlfn.NORM.S.INV(RAND())</f>
        <v>-0.36509549296530641</v>
      </c>
      <c r="AK456" s="24">
        <f ca="1">SQRT(Inputs!$B$38)*D456+SQRT(1-Inputs!$B$38)*_xlfn.NORM.S.INV(RAND())</f>
        <v>0.82376613178295754</v>
      </c>
      <c r="AL456" s="24">
        <f ca="1">SQRT(Inputs!$B$38)*E456+SQRT(1-Inputs!$B$38)*_xlfn.NORM.S.INV(RAND())</f>
        <v>0.41791417511302131</v>
      </c>
      <c r="AM456" s="24">
        <f ca="1">SQRT(Inputs!$B$38)*F456+SQRT(1-Inputs!$B$38)*_xlfn.NORM.S.INV(RAND())</f>
        <v>6.5420839435757355E-3</v>
      </c>
      <c r="AN456" s="24">
        <f ca="1">SQRT(Inputs!$B$38)*G456+SQRT(1-Inputs!$B$38)*_xlfn.NORM.S.INV(RAND())</f>
        <v>1.4930519406654374</v>
      </c>
      <c r="AO456" s="24">
        <f ca="1">SQRT(Inputs!$B$38)*H456+SQRT(1-Inputs!$B$38)*_xlfn.NORM.S.INV(RAND())</f>
        <v>0.64162688338836327</v>
      </c>
      <c r="AP456" s="24">
        <f ca="1">SQRT(Inputs!$B$38)*I456+SQRT(1-Inputs!$B$38)*_xlfn.NORM.S.INV(RAND())</f>
        <v>0.47233069482904227</v>
      </c>
      <c r="AQ456" s="24">
        <f ca="1">SQRT(Inputs!$B$38)*J456+SQRT(1-Inputs!$B$38)*_xlfn.NORM.S.INV(RAND())</f>
        <v>-1.5912433060326652</v>
      </c>
      <c r="AR456" s="24">
        <f ca="1">SQRT(Inputs!$B$38)*K456+SQRT(1-Inputs!$B$38)*_xlfn.NORM.S.INV(RAND())</f>
        <v>-0.65689627721503208</v>
      </c>
      <c r="AS456" s="24">
        <f ca="1">SQRT(Inputs!$B$38)*L456+SQRT(1-Inputs!$B$38)*_xlfn.NORM.S.INV(RAND())</f>
        <v>1.2634587683807914</v>
      </c>
      <c r="AT456" s="24">
        <f ca="1">SQRT(Inputs!$B$38)*M456+SQRT(1-Inputs!$B$38)*_xlfn.NORM.S.INV(RAND())</f>
        <v>-1.591064020011278</v>
      </c>
      <c r="AU456" s="15">
        <f ca="1">Inputs!$B$6*EXP($B$8-0.5*C$5^2+C$5*N456)</f>
        <v>4319.4027895738391</v>
      </c>
      <c r="AV456" s="15">
        <f t="shared" ca="1" si="219"/>
        <v>4883.1171791221432</v>
      </c>
      <c r="AW456" s="15">
        <f t="shared" ca="1" si="220"/>
        <v>5846.6746411390523</v>
      </c>
      <c r="AX456" s="15">
        <f t="shared" ca="1" si="221"/>
        <v>5517.5284146791437</v>
      </c>
      <c r="AY456" s="15">
        <f t="shared" ca="1" si="222"/>
        <v>7454.6683092350404</v>
      </c>
      <c r="AZ456" s="15">
        <f t="shared" ca="1" si="223"/>
        <v>8075.9274681041297</v>
      </c>
      <c r="BA456" s="15">
        <f t="shared" ca="1" si="224"/>
        <v>10453.521415127447</v>
      </c>
      <c r="BB456" s="15">
        <f t="shared" ca="1" si="225"/>
        <v>11893.198111681322</v>
      </c>
      <c r="BC456" s="15">
        <f t="shared" ca="1" si="226"/>
        <v>13969.065056517691</v>
      </c>
      <c r="BD456" s="15">
        <f t="shared" ca="1" si="227"/>
        <v>17420.623425490739</v>
      </c>
      <c r="BE456" s="15">
        <f t="shared" ca="1" si="228"/>
        <v>20012.982414880382</v>
      </c>
      <c r="BF456" s="15">
        <f ca="1">Inputs!$B$13*EXP($B$9-0.5*C$6^2+C$6*Y456)</f>
        <v>14509.128767456183</v>
      </c>
      <c r="BG456" s="15">
        <f t="shared" ca="1" si="229"/>
        <v>22222.859049368606</v>
      </c>
      <c r="BH456" s="15">
        <f t="shared" ca="1" si="230"/>
        <v>23266.298206627449</v>
      </c>
      <c r="BI456" s="15">
        <f t="shared" ca="1" si="231"/>
        <v>30784.943596534969</v>
      </c>
      <c r="BJ456" s="15">
        <f t="shared" ca="1" si="232"/>
        <v>36894.628519027305</v>
      </c>
      <c r="BK456" s="15">
        <f t="shared" ca="1" si="233"/>
        <v>38281.888801501009</v>
      </c>
      <c r="BL456" s="15">
        <f t="shared" ca="1" si="234"/>
        <v>45023.347838334841</v>
      </c>
      <c r="BM456" s="15">
        <f t="shared" ca="1" si="235"/>
        <v>37148.126455053811</v>
      </c>
      <c r="BN456" s="15">
        <f t="shared" ca="1" si="236"/>
        <v>43853.506225396093</v>
      </c>
      <c r="BO456" s="15">
        <f t="shared" ca="1" si="237"/>
        <v>53925.147612528213</v>
      </c>
      <c r="BP456" s="15">
        <f t="shared" ca="1" si="238"/>
        <v>53101.928110268185</v>
      </c>
      <c r="BQ456" s="15">
        <f ca="1">Inputs!$B$20*EXP($B$10-0.5*C$7^2+C$7*AJ456)</f>
        <v>3768.5124793077857</v>
      </c>
      <c r="BR456" s="15">
        <f t="shared" ca="1" si="239"/>
        <v>6642.4012484544292</v>
      </c>
      <c r="BS456" s="15">
        <f t="shared" ca="1" si="240"/>
        <v>10256.041982657925</v>
      </c>
      <c r="BT456" s="15">
        <f t="shared" ca="1" si="241"/>
        <v>14165.141763272162</v>
      </c>
      <c r="BU456" s="15">
        <f t="shared" ca="1" si="242"/>
        <v>28173.816520934164</v>
      </c>
      <c r="BV456" s="15">
        <f t="shared" ca="1" si="243"/>
        <v>45294.290827159908</v>
      </c>
      <c r="BW456" s="15">
        <f t="shared" ca="1" si="244"/>
        <v>69850.816647236963</v>
      </c>
      <c r="BX456" s="15">
        <f t="shared" ca="1" si="245"/>
        <v>71013.767916994373</v>
      </c>
      <c r="BY456" s="15">
        <f t="shared" ca="1" si="246"/>
        <v>87750.779953027042</v>
      </c>
      <c r="BZ456" s="15">
        <f t="shared" ca="1" si="247"/>
        <v>155318.80593117958</v>
      </c>
      <c r="CA456" s="15">
        <f t="shared" ca="1" si="248"/>
        <v>164443.61565377298</v>
      </c>
      <c r="CB456" s="15">
        <f ca="1">(AU456*DCF!C$10-DCF!C$5*MAX(AU456*DCF!C$10,0)-MAX(AU456-Inputs!$B$6,0)/Inputs!$B$10)*DCF!C$6</f>
        <v>1047.6578433467512</v>
      </c>
      <c r="CC456" s="15">
        <f ca="1">(AV456*DCF!D$10-DCF!D$5*MAX(AV456*DCF!D$10,0)-MAX(AV456-AU456,0)/Inputs!$B$10)*DCF!D$6</f>
        <v>1052.7797299403394</v>
      </c>
      <c r="CD456" s="15">
        <f ca="1">(AW456*DCF!E$10-DCF!E$5*MAX(AW456*DCF!E$10,0)-MAX(AW456-AV456,0)/Inputs!$B$10)*DCF!E$6</f>
        <v>1132.8710604349048</v>
      </c>
      <c r="CE456" s="15">
        <f ca="1">(AX456*DCF!F$10-DCF!F$5*MAX(AX456*DCF!F$10,0)-MAX(AX456-AW456,0)/Inputs!$B$10)*DCF!F$6</f>
        <v>1204.4676597319499</v>
      </c>
      <c r="CF456" s="15">
        <f ca="1">(AY456*DCF!G$10-DCF!G$5*MAX(AY456*DCF!G$10,0)-MAX(AY456-AX456,0)/Inputs!$B$10)*DCF!G$6</f>
        <v>1163.6069647416559</v>
      </c>
      <c r="CG456" s="15">
        <f ca="1">(AZ456*DCF!H$10-DCF!H$5*MAX(AZ456*DCF!H$10,0)-MAX(AZ456-AY456,0)/Inputs!$B$10)*DCF!H$6</f>
        <v>1457.6314094490301</v>
      </c>
      <c r="CH456" s="15">
        <f ca="1">(BA456*DCF!I$10-DCF!I$5*MAX(BA456*DCF!I$10,0)-MAX(BA456-AZ456,0)/Inputs!$B$10)*DCF!I$6</f>
        <v>1519.4683062468307</v>
      </c>
      <c r="CI456" s="15">
        <f ca="1">(BB456*DCF!J$10-DCF!J$5*MAX(BB456*DCF!J$10,0)-MAX(BB456-BA456,0)/Inputs!$B$10)*DCF!J$6</f>
        <v>1822.7411126466704</v>
      </c>
      <c r="CJ456" s="15">
        <f ca="1">(BC456*DCF!K$10-DCF!K$5*MAX(BC456*DCF!K$10,0)-MAX(BC456-BB456,0)/Inputs!$B$10)*DCF!K$6</f>
        <v>1958.2053578481853</v>
      </c>
      <c r="CK456" s="15">
        <f ca="1">(BD456*DCF!L$10-DCF!L$5*MAX(BD456*DCF!L$10,0)-MAX(BD456-BC456,0)/Inputs!$B$10)*DCF!L$6</f>
        <v>2181.018899859509</v>
      </c>
      <c r="CL456" s="15">
        <f ca="1">(BE456*DCF!M$10-DCF!M$5*MAX(BE456*DCF!M$10,0)-MAX(BE456-BD456,0)/Inputs!$B$10)*DCF!M$6</f>
        <v>2514.4056871878934</v>
      </c>
      <c r="CM456" s="15">
        <f ca="1">(BF456*DCF!C$28-DCF!C$5*MAX(BF456*DCF!C$28,0)-MAX(BF456-Inputs!$B$13,0)/Inputs!$B$17)*DCF!C$6</f>
        <v>3707.0450423797934</v>
      </c>
      <c r="CN456" s="15">
        <f ca="1">(BG456*DCF!D$28-DCF!D$5*MAX(BG456*DCF!D$28,0)-MAX(BG456-BF456,0)/Inputs!$B$17)*DCF!D$6</f>
        <v>4899.4521930875644</v>
      </c>
      <c r="CO456" s="15">
        <f ca="1">(BH456*DCF!E$28-DCF!E$5*MAX(BH456*DCF!E$28,0)-MAX(BH456-BG456,0)/Inputs!$B$17)*DCF!E$6</f>
        <v>6383.7824469571278</v>
      </c>
      <c r="CP456" s="15">
        <f ca="1">(BI456*DCF!F$28-DCF!F$5*MAX(BI456*DCF!F$28,0)-MAX(BI456-BH456,0)/Inputs!$B$17)*DCF!F$6</f>
        <v>6988.4130500049505</v>
      </c>
      <c r="CQ456" s="15">
        <f ca="1">(BJ456*DCF!G$28-DCF!G$5*MAX(BJ456*DCF!G$28,0)-MAX(BJ456-BI456,0)/Inputs!$B$17)*DCF!G$6</f>
        <v>8545.0026403557495</v>
      </c>
      <c r="CR456" s="15">
        <f ca="1">(BK456*DCF!H$28-DCF!H$5*MAX(BK456*DCF!H$28,0)-MAX(BK456-BJ456,0)/Inputs!$B$17)*DCF!H$6</f>
        <v>9251.9921378378367</v>
      </c>
      <c r="CS456" s="15">
        <f ca="1">(BL456*DCF!I$28-DCF!I$5*MAX(BL456*DCF!I$28,0)-MAX(BL456-BK456,0)/Inputs!$B$17)*DCF!I$6</f>
        <v>9619.7709382708763</v>
      </c>
      <c r="CT456" s="15">
        <f ca="1">(BM456*DCF!J$28-DCF!J$5*MAX(BM456*DCF!J$28,0)-MAX(BM456-BL456,0)/Inputs!$B$17)*DCF!J$6</f>
        <v>8287.1161040067309</v>
      </c>
      <c r="CU456" s="15">
        <f ca="1">(BN456*DCF!K$28-DCF!K$5*MAX(BN456*DCF!K$28,0)-MAX(BN456-BM456,0)/Inputs!$B$17)*DCF!K$6</f>
        <v>8439.8055163776262</v>
      </c>
      <c r="CV456" s="15">
        <f ca="1">(BO456*DCF!L$28-DCF!L$5*MAX(BO456*DCF!L$28,0)-MAX(BO456-BN456,0)/Inputs!$B$17)*DCF!L$6</f>
        <v>9619.5758134588614</v>
      </c>
      <c r="CW456" s="15">
        <f ca="1">(BP456*DCF!M$28-DCF!M$5*MAX(BP456*DCF!M$28,0)-MAX(BP456-BO456,0)/Inputs!$B$17)*DCF!M$6</f>
        <v>9991.1585055576033</v>
      </c>
      <c r="CX456" s="15">
        <f ca="1">(BQ456*DCF!C$46-DCF!C$5*MAX(BQ456*DCF!C$46,0)-MAX(BQ456-Inputs!$B$20,0)/Inputs!$B$24)*DCF!C$6</f>
        <v>-1132.4566831231771</v>
      </c>
      <c r="CY456" s="15">
        <f ca="1">(BR456*DCF!D$46-DCF!D$5*MAX(BR456*DCF!D$46,0)-MAX(BR456-BQ456,0)/Inputs!$B$24)*DCF!D$6</f>
        <v>-2359.9674726638532</v>
      </c>
      <c r="CZ456" s="15">
        <f ca="1">(BS456*DCF!E$46-DCF!E$5*MAX(BS456*DCF!E$46,0)-MAX(BS456-BR456,0)/Inputs!$B$24)*DCF!E$6</f>
        <v>-2637.192517025238</v>
      </c>
      <c r="DA456" s="15">
        <f ca="1">(BT456*DCF!F$46-DCF!F$5*MAX(BT456*DCF!F$46,0)-MAX(BT456-BS456,0)/Inputs!$B$24)*DCF!F$6</f>
        <v>-2455.0219882519564</v>
      </c>
      <c r="DB456" s="15">
        <f ca="1">(BU456*DCF!G$46-DCF!G$5*MAX(BU456*DCF!G$46,0)-MAX(BU456-BT456,0)/Inputs!$B$24)*DCF!G$6</f>
        <v>-5659.9529339592091</v>
      </c>
      <c r="DC456" s="15">
        <f ca="1">(BV456*DCF!H$46-DCF!H$5*MAX(BV456*DCF!H$46,0)-MAX(BV456-BU456,0)/Inputs!$B$24)*DCF!H$6</f>
        <v>-5320.082491773177</v>
      </c>
      <c r="DD456" s="15">
        <f ca="1">(BW456*DCF!I$46-DCF!I$5*MAX(BW456*DCF!I$46,0)-MAX(BW456-BV456,0)/Inputs!$B$24)*DCF!I$6</f>
        <v>-5435.9968976806404</v>
      </c>
      <c r="DE456" s="15">
        <f ca="1">(BX456*DCF!J$46-DCF!J$5*MAX(BX456*DCF!J$46,0)-MAX(BX456-BW456,0)/Inputs!$B$24)*DCF!J$6</f>
        <v>2670.4354530775845</v>
      </c>
      <c r="DF456" s="15">
        <f ca="1">(BY456*DCF!K$46-DCF!K$5*MAX(BY456*DCF!K$46,0)-MAX(BY456-BX456,0)/Inputs!$B$24)*DCF!K$6</f>
        <v>912.49499291172344</v>
      </c>
      <c r="DG456" s="15">
        <f ca="1">(BZ456*DCF!L$46-DCF!L$5*MAX(BZ456*DCF!L$46,0)-MAX(BZ456-BY456,0)/Inputs!$B$24)*DCF!L$6</f>
        <v>-4554.397775029197</v>
      </c>
      <c r="DH456" s="15">
        <f ca="1">(CA456*DCF!M$46-DCF!M$5*MAX(CA456*DCF!M$46,0)-MAX(CA456-BZ456,0)/Inputs!$B$24)*DCF!M$6</f>
        <v>10984.135905518982</v>
      </c>
      <c r="DI456" s="15">
        <f ca="1">SUM(CB456:CL456)+BE456*DCF!M$10*(1+Inputs!$B$30)*(1-Inputs!$B$33)*(1-Inputs!$B$30/Inputs!$B$31)/(Inputs!$B$29-Inputs!$B$30)*DCF!M$6</f>
        <v>72751.248736340989</v>
      </c>
      <c r="DJ456" s="15">
        <f ca="1">SUM(CM456:CW456)+BP456*DCF!M$28*(1+Inputs!$B$30)*(1-Inputs!$B$33)*(1-Inputs!$B$30/Inputs!$B$31)/(Inputs!$B$29-Inputs!$B$30)*DCF!M$6</f>
        <v>282777.60522986861</v>
      </c>
      <c r="DK456" s="15">
        <f ca="1">SUM(CX456:DH456)+CA456*DCF!M$46*(1+Inputs!$B$30)*(1-Inputs!$B$33)*(1-Inputs!$B$30/Inputs!$B$31)/(Inputs!$B$29-Inputs!$B$30)*DCF!M$6</f>
        <v>239261.30698430634</v>
      </c>
      <c r="DM456" s="15">
        <f ca="1">DI456+DJ456+DK456+Inputs!$B$34+Inputs!$B$36-Inputs!$B$35</f>
        <v>671641.16095051588</v>
      </c>
    </row>
    <row r="457" spans="1:117" x14ac:dyDescent="0.75">
      <c r="A457" s="11">
        <v>444</v>
      </c>
      <c r="C457" s="24">
        <f t="shared" ca="1" si="254"/>
        <v>-0.12107573222521524</v>
      </c>
      <c r="D457" s="24">
        <f t="shared" ca="1" si="254"/>
        <v>0.5041714944194774</v>
      </c>
      <c r="E457" s="24">
        <f t="shared" ca="1" si="254"/>
        <v>-0.6302015015346738</v>
      </c>
      <c r="F457" s="24">
        <f t="shared" ca="1" si="254"/>
        <v>0.3520982349130497</v>
      </c>
      <c r="G457" s="24">
        <f t="shared" ca="1" si="254"/>
        <v>-0.10786000666987794</v>
      </c>
      <c r="H457" s="24">
        <f t="shared" ca="1" si="254"/>
        <v>1.0604235557782364</v>
      </c>
      <c r="I457" s="24">
        <f t="shared" ca="1" si="254"/>
        <v>0.24915567947630049</v>
      </c>
      <c r="J457" s="24">
        <f t="shared" ca="1" si="254"/>
        <v>-0.87847329240808159</v>
      </c>
      <c r="K457" s="24">
        <f t="shared" ca="1" si="254"/>
        <v>0.58059926516977289</v>
      </c>
      <c r="L457" s="24">
        <f t="shared" ca="1" si="254"/>
        <v>0.64201586805816946</v>
      </c>
      <c r="M457" s="24">
        <f t="shared" ca="1" si="254"/>
        <v>-0.35263404777459556</v>
      </c>
      <c r="N457" s="24">
        <f ca="1">SQRT(Inputs!$B$38)*C457+SQRT(1-Inputs!$B$38)*_xlfn.NORM.S.INV(RAND())</f>
        <v>1.2818013753634472</v>
      </c>
      <c r="O457" s="24">
        <f ca="1">SQRT(Inputs!$B$38)*D457+SQRT(1-Inputs!$B$38)*_xlfn.NORM.S.INV(RAND())</f>
        <v>1.172340793052737</v>
      </c>
      <c r="P457" s="24">
        <f ca="1">SQRT(Inputs!$B$38)*E457+SQRT(1-Inputs!$B$38)*_xlfn.NORM.S.INV(RAND())</f>
        <v>-0.58771856282215962</v>
      </c>
      <c r="Q457" s="24">
        <f ca="1">SQRT(Inputs!$B$38)*F457+SQRT(1-Inputs!$B$38)*_xlfn.NORM.S.INV(RAND())</f>
        <v>1.1929297902520917</v>
      </c>
      <c r="R457" s="24">
        <f ca="1">SQRT(Inputs!$B$38)*G457+SQRT(1-Inputs!$B$38)*_xlfn.NORM.S.INV(RAND())</f>
        <v>-0.17121807969625358</v>
      </c>
      <c r="S457" s="24">
        <f ca="1">SQRT(Inputs!$B$38)*H457+SQRT(1-Inputs!$B$38)*_xlfn.NORM.S.INV(RAND())</f>
        <v>-3.8120972041031043E-2</v>
      </c>
      <c r="T457" s="24">
        <f ca="1">SQRT(Inputs!$B$38)*I457+SQRT(1-Inputs!$B$38)*_xlfn.NORM.S.INV(RAND())</f>
        <v>-0.46792744046777685</v>
      </c>
      <c r="U457" s="24">
        <f ca="1">SQRT(Inputs!$B$38)*J457+SQRT(1-Inputs!$B$38)*_xlfn.NORM.S.INV(RAND())</f>
        <v>0.86104121249599841</v>
      </c>
      <c r="V457" s="24">
        <f ca="1">SQRT(Inputs!$B$38)*K457+SQRT(1-Inputs!$B$38)*_xlfn.NORM.S.INV(RAND())</f>
        <v>0.56631755362219438</v>
      </c>
      <c r="W457" s="24">
        <f ca="1">SQRT(Inputs!$B$38)*L457+SQRT(1-Inputs!$B$38)*_xlfn.NORM.S.INV(RAND())</f>
        <v>-9.7855523663269495E-2</v>
      </c>
      <c r="X457" s="24">
        <f ca="1">SQRT(Inputs!$B$38)*M457+SQRT(1-Inputs!$B$38)*_xlfn.NORM.S.INV(RAND())</f>
        <v>-2.2264947518500771</v>
      </c>
      <c r="Y457" s="24">
        <f ca="1">SQRT(Inputs!$B$38)*C457+SQRT(1-Inputs!$B$38)*_xlfn.NORM.S.INV(RAND())</f>
        <v>1.3890651521968058</v>
      </c>
      <c r="Z457" s="24">
        <f ca="1">SQRT(Inputs!$B$38)*D457+SQRT(1-Inputs!$B$38)*_xlfn.NORM.S.INV(RAND())</f>
        <v>-0.29958900538491706</v>
      </c>
      <c r="AA457" s="24">
        <f ca="1">SQRT(Inputs!$B$38)*E457+SQRT(1-Inputs!$B$38)*_xlfn.NORM.S.INV(RAND())</f>
        <v>-0.91038974359725988</v>
      </c>
      <c r="AB457" s="24">
        <f ca="1">SQRT(Inputs!$B$38)*F457+SQRT(1-Inputs!$B$38)*_xlfn.NORM.S.INV(RAND())</f>
        <v>-0.24550518744778621</v>
      </c>
      <c r="AC457" s="24">
        <f ca="1">SQRT(Inputs!$B$38)*G457+SQRT(1-Inputs!$B$38)*_xlfn.NORM.S.INV(RAND())</f>
        <v>0.19949586057792695</v>
      </c>
      <c r="AD457" s="24">
        <f ca="1">SQRT(Inputs!$B$38)*H457+SQRT(1-Inputs!$B$38)*_xlfn.NORM.S.INV(RAND())</f>
        <v>0.44993471510078387</v>
      </c>
      <c r="AE457" s="24">
        <f ca="1">SQRT(Inputs!$B$38)*I457+SQRT(1-Inputs!$B$38)*_xlfn.NORM.S.INV(RAND())</f>
        <v>0.49436042709139738</v>
      </c>
      <c r="AF457" s="24">
        <f ca="1">SQRT(Inputs!$B$38)*J457+SQRT(1-Inputs!$B$38)*_xlfn.NORM.S.INV(RAND())</f>
        <v>-1.3320794076095699</v>
      </c>
      <c r="AG457" s="24">
        <f ca="1">SQRT(Inputs!$B$38)*K457+SQRT(1-Inputs!$B$38)*_xlfn.NORM.S.INV(RAND())</f>
        <v>0.48585571171174191</v>
      </c>
      <c r="AH457" s="24">
        <f ca="1">SQRT(Inputs!$B$38)*L457+SQRT(1-Inputs!$B$38)*_xlfn.NORM.S.INV(RAND())</f>
        <v>1.7592574469772804E-2</v>
      </c>
      <c r="AI457" s="24">
        <f ca="1">SQRT(Inputs!$B$38)*M457+SQRT(1-Inputs!$B$38)*_xlfn.NORM.S.INV(RAND())</f>
        <v>1.3239239754350385</v>
      </c>
      <c r="AJ457" s="24">
        <f ca="1">SQRT(Inputs!$B$38)*C457+SQRT(1-Inputs!$B$38)*_xlfn.NORM.S.INV(RAND())</f>
        <v>0.89500574518142439</v>
      </c>
      <c r="AK457" s="24">
        <f ca="1">SQRT(Inputs!$B$38)*D457+SQRT(1-Inputs!$B$38)*_xlfn.NORM.S.INV(RAND())</f>
        <v>-6.2336110380855125E-2</v>
      </c>
      <c r="AL457" s="24">
        <f ca="1">SQRT(Inputs!$B$38)*E457+SQRT(1-Inputs!$B$38)*_xlfn.NORM.S.INV(RAND())</f>
        <v>-1.6045198610297533</v>
      </c>
      <c r="AM457" s="24">
        <f ca="1">SQRT(Inputs!$B$38)*F457+SQRT(1-Inputs!$B$38)*_xlfn.NORM.S.INV(RAND())</f>
        <v>0.86026649308898184</v>
      </c>
      <c r="AN457" s="24">
        <f ca="1">SQRT(Inputs!$B$38)*G457+SQRT(1-Inputs!$B$38)*_xlfn.NORM.S.INV(RAND())</f>
        <v>0.52203663094177655</v>
      </c>
      <c r="AO457" s="24">
        <f ca="1">SQRT(Inputs!$B$38)*H457+SQRT(1-Inputs!$B$38)*_xlfn.NORM.S.INV(RAND())</f>
        <v>-0.12846329150595781</v>
      </c>
      <c r="AP457" s="24">
        <f ca="1">SQRT(Inputs!$B$38)*I457+SQRT(1-Inputs!$B$38)*_xlfn.NORM.S.INV(RAND())</f>
        <v>-0.32656954024945861</v>
      </c>
      <c r="AQ457" s="24">
        <f ca="1">SQRT(Inputs!$B$38)*J457+SQRT(1-Inputs!$B$38)*_xlfn.NORM.S.INV(RAND())</f>
        <v>0.18664873228831624</v>
      </c>
      <c r="AR457" s="24">
        <f ca="1">SQRT(Inputs!$B$38)*K457+SQRT(1-Inputs!$B$38)*_xlfn.NORM.S.INV(RAND())</f>
        <v>1.7543095918162961</v>
      </c>
      <c r="AS457" s="24">
        <f ca="1">SQRT(Inputs!$B$38)*L457+SQRT(1-Inputs!$B$38)*_xlfn.NORM.S.INV(RAND())</f>
        <v>-0.32838828861535913</v>
      </c>
      <c r="AT457" s="24">
        <f ca="1">SQRT(Inputs!$B$38)*M457+SQRT(1-Inputs!$B$38)*_xlfn.NORM.S.INV(RAND())</f>
        <v>3.1201148863520247</v>
      </c>
      <c r="AU457" s="15">
        <f ca="1">Inputs!$B$6*EXP($B$8-0.5*C$5^2+C$5*N457)</f>
        <v>6106.4541412169146</v>
      </c>
      <c r="AV457" s="15">
        <f t="shared" ca="1" si="219"/>
        <v>8831.2870831732253</v>
      </c>
      <c r="AW457" s="15">
        <f t="shared" ca="1" si="220"/>
        <v>9947.5294694833246</v>
      </c>
      <c r="AX457" s="15">
        <f t="shared" ca="1" si="221"/>
        <v>14096.807770413021</v>
      </c>
      <c r="AY457" s="15">
        <f t="shared" ca="1" si="222"/>
        <v>16886.669776876639</v>
      </c>
      <c r="AZ457" s="15">
        <f t="shared" ca="1" si="223"/>
        <v>20566.337233893366</v>
      </c>
      <c r="BA457" s="15">
        <f t="shared" ca="1" si="224"/>
        <v>23965.079297660537</v>
      </c>
      <c r="BB457" s="15">
        <f t="shared" ca="1" si="225"/>
        <v>31984.079541401788</v>
      </c>
      <c r="BC457" s="15">
        <f t="shared" ca="1" si="226"/>
        <v>41373.389666956515</v>
      </c>
      <c r="BD457" s="15">
        <f t="shared" ca="1" si="227"/>
        <v>50224.500565761708</v>
      </c>
      <c r="BE457" s="15">
        <f t="shared" ca="1" si="228"/>
        <v>50247.329266793116</v>
      </c>
      <c r="BF457" s="15">
        <f ca="1">Inputs!$B$13*EXP($B$9-0.5*C$6^2+C$6*Y457)</f>
        <v>18215.864867241369</v>
      </c>
      <c r="BG457" s="15">
        <f t="shared" ca="1" si="229"/>
        <v>21032.086717971928</v>
      </c>
      <c r="BH457" s="15">
        <f t="shared" ca="1" si="230"/>
        <v>22095.913276483563</v>
      </c>
      <c r="BI457" s="15">
        <f t="shared" ca="1" si="231"/>
        <v>26045.674576908797</v>
      </c>
      <c r="BJ457" s="15">
        <f t="shared" ca="1" si="232"/>
        <v>32861.831674769688</v>
      </c>
      <c r="BK457" s="15">
        <f t="shared" ca="1" si="233"/>
        <v>42879.44716574905</v>
      </c>
      <c r="BL457" s="15">
        <f t="shared" ca="1" si="234"/>
        <v>56157.108757455193</v>
      </c>
      <c r="BM457" s="15">
        <f t="shared" ca="1" si="235"/>
        <v>58501.283708969502</v>
      </c>
      <c r="BN457" s="15">
        <f t="shared" ca="1" si="236"/>
        <v>76262.702536229219</v>
      </c>
      <c r="BO457" s="15">
        <f t="shared" ca="1" si="237"/>
        <v>94025.472814603505</v>
      </c>
      <c r="BP457" s="15">
        <f t="shared" ca="1" si="238"/>
        <v>134455.88630980536</v>
      </c>
      <c r="BQ457" s="15">
        <f ca="1">Inputs!$B$20*EXP($B$10-0.5*C$7^2+C$7*AJ457)</f>
        <v>5892.1234493689772</v>
      </c>
      <c r="BR457" s="15">
        <f t="shared" ca="1" si="239"/>
        <v>7838.1376875436035</v>
      </c>
      <c r="BS457" s="15">
        <f t="shared" ca="1" si="240"/>
        <v>6770.3026433896457</v>
      </c>
      <c r="BT457" s="15">
        <f t="shared" ca="1" si="241"/>
        <v>11698.052495659174</v>
      </c>
      <c r="BU457" s="15">
        <f t="shared" ca="1" si="242"/>
        <v>18394.92569220997</v>
      </c>
      <c r="BV457" s="15">
        <f t="shared" ca="1" si="243"/>
        <v>24862.548295847191</v>
      </c>
      <c r="BW457" s="15">
        <f t="shared" ca="1" si="244"/>
        <v>32377.27348905681</v>
      </c>
      <c r="BX457" s="15">
        <f t="shared" ca="1" si="245"/>
        <v>47011.398583945534</v>
      </c>
      <c r="BY457" s="15">
        <f t="shared" ca="1" si="246"/>
        <v>92142.875427033068</v>
      </c>
      <c r="BZ457" s="15">
        <f t="shared" ca="1" si="247"/>
        <v>121715.22634339573</v>
      </c>
      <c r="CA457" s="15">
        <f t="shared" ca="1" si="248"/>
        <v>297660.10548182443</v>
      </c>
      <c r="CB457" s="15">
        <f ca="1">(AU457*DCF!C$10-DCF!C$5*MAX(AU457*DCF!C$10,0)-MAX(AU457-Inputs!$B$6,0)/Inputs!$B$10)*DCF!C$6</f>
        <v>1034.9158486840327</v>
      </c>
      <c r="CC457" s="15">
        <f ca="1">(AV457*DCF!D$10-DCF!D$5*MAX(AV457*DCF!D$10,0)-MAX(AV457-AU457,0)/Inputs!$B$10)*DCF!D$6</f>
        <v>1488.1871975655192</v>
      </c>
      <c r="CD457" s="15">
        <f ca="1">(AW457*DCF!E$10-DCF!E$5*MAX(AW457*DCF!E$10,0)-MAX(AW457-AV457,0)/Inputs!$B$10)*DCF!E$6</f>
        <v>2045.3021922952489</v>
      </c>
      <c r="CE457" s="15">
        <f ca="1">(AX457*DCF!F$10-DCF!F$5*MAX(AX457*DCF!F$10,0)-MAX(AX457-AW457,0)/Inputs!$B$10)*DCF!F$6</f>
        <v>2213.9487286855792</v>
      </c>
      <c r="CF457" s="15">
        <f ca="1">(AY457*DCF!G$10-DCF!G$5*MAX(AY457*DCF!G$10,0)-MAX(AY457-AX457,0)/Inputs!$B$10)*DCF!G$6</f>
        <v>2943.0671919002816</v>
      </c>
      <c r="CG457" s="15">
        <f ca="1">(AZ457*DCF!H$10-DCF!H$5*MAX(AZ457*DCF!H$10,0)-MAX(AZ457-AY457,0)/Inputs!$B$10)*DCF!H$6</f>
        <v>3339.5782020676056</v>
      </c>
      <c r="CH457" s="15">
        <f ca="1">(BA457*DCF!I$10-DCF!I$5*MAX(BA457*DCF!I$10,0)-MAX(BA457-AZ457,0)/Inputs!$B$10)*DCF!I$6</f>
        <v>3820.0329593079705</v>
      </c>
      <c r="CI457" s="15">
        <f ca="1">(BB457*DCF!J$10-DCF!J$5*MAX(BB457*DCF!J$10,0)-MAX(BB457-BA457,0)/Inputs!$B$10)*DCF!J$6</f>
        <v>4273.3949183213472</v>
      </c>
      <c r="CJ457" s="15">
        <f ca="1">(BC457*DCF!K$10-DCF!K$5*MAX(BC457*DCF!K$10,0)-MAX(BC457-BB457,0)/Inputs!$B$10)*DCF!K$6</f>
        <v>5346.0907899030717</v>
      </c>
      <c r="CK457" s="15">
        <f ca="1">(BD457*DCF!L$10-DCF!L$5*MAX(BD457*DCF!L$10,0)-MAX(BD457-BC457,0)/Inputs!$B$10)*DCF!L$6</f>
        <v>6430.2178015840127</v>
      </c>
      <c r="CL457" s="15">
        <f ca="1">(BE457*DCF!M$10-DCF!M$5*MAX(BE457*DCF!M$10,0)-MAX(BE457-BD457,0)/Inputs!$B$10)*DCF!M$6</f>
        <v>7087.8209285788334</v>
      </c>
      <c r="CM457" s="15">
        <f ca="1">(BF457*DCF!C$28-DCF!C$5*MAX(BF457*DCF!C$28,0)-MAX(BF457-Inputs!$B$13,0)/Inputs!$B$17)*DCF!C$6</f>
        <v>3982.2574453375237</v>
      </c>
      <c r="CN457" s="15">
        <f ca="1">(BG457*DCF!D$28-DCF!D$5*MAX(BG457*DCF!D$28,0)-MAX(BG457-BF457,0)/Inputs!$B$17)*DCF!D$6</f>
        <v>5593.605375031163</v>
      </c>
      <c r="CO457" s="15">
        <f ca="1">(BH457*DCF!E$28-DCF!E$5*MAX(BH457*DCF!E$28,0)-MAX(BH457-BG457,0)/Inputs!$B$17)*DCF!E$6</f>
        <v>6048.2905181885289</v>
      </c>
      <c r="CP457" s="15">
        <f ca="1">(BI457*DCF!F$28-DCF!F$5*MAX(BI457*DCF!F$28,0)-MAX(BI457-BH457,0)/Inputs!$B$17)*DCF!F$6</f>
        <v>6351.5981066163804</v>
      </c>
      <c r="CQ457" s="15">
        <f ca="1">(BJ457*DCF!G$28-DCF!G$5*MAX(BJ457*DCF!G$28,0)-MAX(BJ457-BI457,0)/Inputs!$B$17)*DCF!G$6</f>
        <v>7379.8412615675525</v>
      </c>
      <c r="CR457" s="15">
        <f ca="1">(BK457*DCF!H$28-DCF!H$5*MAX(BK457*DCF!H$28,0)-MAX(BK457-BJ457,0)/Inputs!$B$17)*DCF!H$6</f>
        <v>9048.1040439384069</v>
      </c>
      <c r="CS457" s="15">
        <f ca="1">(BL457*DCF!I$28-DCF!I$5*MAX(BL457*DCF!I$28,0)-MAX(BL457-BK457,0)/Inputs!$B$17)*DCF!I$6</f>
        <v>11299.763184249308</v>
      </c>
      <c r="CT457" s="15">
        <f ca="1">(BM457*DCF!J$28-DCF!J$5*MAX(BM457*DCF!J$28,0)-MAX(BM457-BL457,0)/Inputs!$B$17)*DCF!J$6</f>
        <v>12739.824384961765</v>
      </c>
      <c r="CU457" s="15">
        <f ca="1">(BN457*DCF!K$28-DCF!K$5*MAX(BN457*DCF!K$28,0)-MAX(BN457-BM457,0)/Inputs!$B$17)*DCF!K$6</f>
        <v>13929.866853521655</v>
      </c>
      <c r="CV457" s="15">
        <f ca="1">(BO457*DCF!L$28-DCF!L$5*MAX(BO457*DCF!L$28,0)-MAX(BO457-BN457,0)/Inputs!$B$17)*DCF!L$6</f>
        <v>16750.168333138168</v>
      </c>
      <c r="CW457" s="15">
        <f ca="1">(BP457*DCF!M$28-DCF!M$5*MAX(BP457*DCF!M$28,0)-MAX(BP457-BO457,0)/Inputs!$B$17)*DCF!M$6</f>
        <v>21071.838546359195</v>
      </c>
      <c r="CX457" s="15">
        <f ca="1">(BQ457*DCF!C$46-DCF!C$5*MAX(BQ457*DCF!C$46,0)-MAX(BQ457-Inputs!$B$20,0)/Inputs!$B$24)*DCF!C$6</f>
        <v>-2603.780680856104</v>
      </c>
      <c r="CY457" s="15">
        <f ca="1">(BR457*DCF!D$46-DCF!D$5*MAX(BR457*DCF!D$46,0)-MAX(BR457-BQ457,0)/Inputs!$B$24)*DCF!D$6</f>
        <v>-2168.1354375742867</v>
      </c>
      <c r="CZ457" s="15">
        <f ca="1">(BS457*DCF!E$46-DCF!E$5*MAX(BS457*DCF!E$46,0)-MAX(BS457-BR457,0)/Inputs!$B$24)*DCF!E$6</f>
        <v>-800.60007556213066</v>
      </c>
      <c r="DA457" s="15">
        <f ca="1">(BT457*DCF!F$46-DCF!F$5*MAX(BT457*DCF!F$46,0)-MAX(BT457-BS457,0)/Inputs!$B$24)*DCF!F$6</f>
        <v>-2646.2756427310755</v>
      </c>
      <c r="DB457" s="15">
        <f ca="1">(BU457*DCF!G$46-DCF!G$5*MAX(BU457*DCF!G$46,0)-MAX(BU457-BT457,0)/Inputs!$B$24)*DCF!G$6</f>
        <v>-2871.4647856117181</v>
      </c>
      <c r="DC457" s="15">
        <f ca="1">(BV457*DCF!H$46-DCF!H$5*MAX(BV457*DCF!H$46,0)-MAX(BV457-BU457,0)/Inputs!$B$24)*DCF!H$6</f>
        <v>-2009.7740962991015</v>
      </c>
      <c r="DD457" s="15">
        <f ca="1">(BW457*DCF!I$46-DCF!I$5*MAX(BW457*DCF!I$46,0)-MAX(BW457-BV457,0)/Inputs!$B$24)*DCF!I$6</f>
        <v>-1409.42121197812</v>
      </c>
      <c r="DE457" s="15">
        <f ca="1">(BX457*DCF!J$46-DCF!J$5*MAX(BX457*DCF!J$46,0)-MAX(BX457-BW457,0)/Inputs!$B$24)*DCF!J$6</f>
        <v>-1908.7327570867235</v>
      </c>
      <c r="DF457" s="15">
        <f ca="1">(BY457*DCF!K$46-DCF!K$5*MAX(BY457*DCF!K$46,0)-MAX(BY457-BX457,0)/Inputs!$B$24)*DCF!K$6</f>
        <v>-5792.5013246907365</v>
      </c>
      <c r="DG457" s="15">
        <f ca="1">(BZ457*DCF!L$46-DCF!L$5*MAX(BZ457*DCF!L$46,0)-MAX(BZ457-BY457,0)/Inputs!$B$24)*DCF!L$6</f>
        <v>1721.2899196534604</v>
      </c>
      <c r="DH457" s="15">
        <f ca="1">(CA457*DCF!M$46-DCF!M$5*MAX(CA457*DCF!M$46,0)-MAX(CA457-BZ457,0)/Inputs!$B$24)*DCF!M$6</f>
        <v>-13446.983797420386</v>
      </c>
      <c r="DI457" s="15">
        <f ca="1">SUM(CB457:CL457)+BE457*DCF!M$10*(1+Inputs!$B$30)*(1-Inputs!$B$33)*(1-Inputs!$B$30/Inputs!$B$31)/(Inputs!$B$29-Inputs!$B$30)*DCF!M$6</f>
        <v>179861.53856052097</v>
      </c>
      <c r="DJ457" s="15">
        <f ca="1">SUM(CM457:CW457)+BP457*DCF!M$28*(1+Inputs!$B$30)*(1-Inputs!$B$33)*(1-Inputs!$B$30/Inputs!$B$31)/(Inputs!$B$29-Inputs!$B$30)*DCF!M$6</f>
        <v>613118.5041798671</v>
      </c>
      <c r="DK457" s="15">
        <f ca="1">SUM(CX457:DH457)+CA457*DCF!M$46*(1+Inputs!$B$30)*(1-Inputs!$B$33)*(1-Inputs!$B$30/Inputs!$B$31)/(Inputs!$B$29-Inputs!$B$30)*DCF!M$6</f>
        <v>426281.40327835613</v>
      </c>
      <c r="DM457" s="15">
        <f ca="1">DI457+DJ457+DK457+Inputs!$B$34+Inputs!$B$36-Inputs!$B$35</f>
        <v>1296112.4460187443</v>
      </c>
    </row>
    <row r="458" spans="1:117" x14ac:dyDescent="0.75">
      <c r="A458" s="11">
        <v>445</v>
      </c>
      <c r="C458" s="24">
        <f t="shared" ca="1" si="254"/>
        <v>-0.19183242656017743</v>
      </c>
      <c r="D458" s="24">
        <f t="shared" ca="1" si="254"/>
        <v>-0.97702622987674093</v>
      </c>
      <c r="E458" s="24">
        <f t="shared" ca="1" si="254"/>
        <v>1.2537152954764492</v>
      </c>
      <c r="F458" s="24">
        <f t="shared" ca="1" si="254"/>
        <v>0.55710020185963716</v>
      </c>
      <c r="G458" s="24">
        <f t="shared" ca="1" si="254"/>
        <v>2.1009113926505973</v>
      </c>
      <c r="H458" s="24">
        <f t="shared" ca="1" si="254"/>
        <v>-0.62688549241520353</v>
      </c>
      <c r="I458" s="24">
        <f t="shared" ca="1" si="254"/>
        <v>0.99624489797436822</v>
      </c>
      <c r="J458" s="24">
        <f t="shared" ca="1" si="254"/>
        <v>-1.0201077246554455</v>
      </c>
      <c r="K458" s="24">
        <f t="shared" ca="1" si="254"/>
        <v>4.5393680825731565E-2</v>
      </c>
      <c r="L458" s="24">
        <f t="shared" ca="1" si="254"/>
        <v>-0.65337460200366171</v>
      </c>
      <c r="M458" s="24">
        <f t="shared" ca="1" si="254"/>
        <v>0.26293424326518178</v>
      </c>
      <c r="N458" s="24">
        <f ca="1">SQRT(Inputs!$B$38)*C458+SQRT(1-Inputs!$B$38)*_xlfn.NORM.S.INV(RAND())</f>
        <v>0.749686795014326</v>
      </c>
      <c r="O458" s="24">
        <f ca="1">SQRT(Inputs!$B$38)*D458+SQRT(1-Inputs!$B$38)*_xlfn.NORM.S.INV(RAND())</f>
        <v>-1.6239516171946913</v>
      </c>
      <c r="P458" s="24">
        <f ca="1">SQRT(Inputs!$B$38)*E458+SQRT(1-Inputs!$B$38)*_xlfn.NORM.S.INV(RAND())</f>
        <v>1.254211747193763</v>
      </c>
      <c r="Q458" s="24">
        <f ca="1">SQRT(Inputs!$B$38)*F458+SQRT(1-Inputs!$B$38)*_xlfn.NORM.S.INV(RAND())</f>
        <v>0.14701209334817195</v>
      </c>
      <c r="R458" s="24">
        <f ca="1">SQRT(Inputs!$B$38)*G458+SQRT(1-Inputs!$B$38)*_xlfn.NORM.S.INV(RAND())</f>
        <v>0.24400625858318314</v>
      </c>
      <c r="S458" s="24">
        <f ca="1">SQRT(Inputs!$B$38)*H458+SQRT(1-Inputs!$B$38)*_xlfn.NORM.S.INV(RAND())</f>
        <v>0.43871032654201686</v>
      </c>
      <c r="T458" s="24">
        <f ca="1">SQRT(Inputs!$B$38)*I458+SQRT(1-Inputs!$B$38)*_xlfn.NORM.S.INV(RAND())</f>
        <v>1.0851085256466106</v>
      </c>
      <c r="U458" s="24">
        <f ca="1">SQRT(Inputs!$B$38)*J458+SQRT(1-Inputs!$B$38)*_xlfn.NORM.S.INV(RAND())</f>
        <v>-0.4143112699667334</v>
      </c>
      <c r="V458" s="24">
        <f ca="1">SQRT(Inputs!$B$38)*K458+SQRT(1-Inputs!$B$38)*_xlfn.NORM.S.INV(RAND())</f>
        <v>0.39874295441715124</v>
      </c>
      <c r="W458" s="24">
        <f ca="1">SQRT(Inputs!$B$38)*L458+SQRT(1-Inputs!$B$38)*_xlfn.NORM.S.INV(RAND())</f>
        <v>-3.6143291231663988E-2</v>
      </c>
      <c r="X458" s="24">
        <f ca="1">SQRT(Inputs!$B$38)*M458+SQRT(1-Inputs!$B$38)*_xlfn.NORM.S.INV(RAND())</f>
        <v>1.2681481946219371</v>
      </c>
      <c r="Y458" s="24">
        <f ca="1">SQRT(Inputs!$B$38)*C458+SQRT(1-Inputs!$B$38)*_xlfn.NORM.S.INV(RAND())</f>
        <v>0.61607869544814386</v>
      </c>
      <c r="Z458" s="24">
        <f ca="1">SQRT(Inputs!$B$38)*D458+SQRT(1-Inputs!$B$38)*_xlfn.NORM.S.INV(RAND())</f>
        <v>0.69883660428011474</v>
      </c>
      <c r="AA458" s="24">
        <f ca="1">SQRT(Inputs!$B$38)*E458+SQRT(1-Inputs!$B$38)*_xlfn.NORM.S.INV(RAND())</f>
        <v>1.2001111123323054</v>
      </c>
      <c r="AB458" s="24">
        <f ca="1">SQRT(Inputs!$B$38)*F458+SQRT(1-Inputs!$B$38)*_xlfn.NORM.S.INV(RAND())</f>
        <v>3.5302710030496676E-2</v>
      </c>
      <c r="AC458" s="24">
        <f ca="1">SQRT(Inputs!$B$38)*G458+SQRT(1-Inputs!$B$38)*_xlfn.NORM.S.INV(RAND())</f>
        <v>0.815998195486765</v>
      </c>
      <c r="AD458" s="24">
        <f ca="1">SQRT(Inputs!$B$38)*H458+SQRT(1-Inputs!$B$38)*_xlfn.NORM.S.INV(RAND())</f>
        <v>-0.96561242054934016</v>
      </c>
      <c r="AE458" s="24">
        <f ca="1">SQRT(Inputs!$B$38)*I458+SQRT(1-Inputs!$B$38)*_xlfn.NORM.S.INV(RAND())</f>
        <v>0.71479560087543015</v>
      </c>
      <c r="AF458" s="24">
        <f ca="1">SQRT(Inputs!$B$38)*J458+SQRT(1-Inputs!$B$38)*_xlfn.NORM.S.INV(RAND())</f>
        <v>-0.32881018839880904</v>
      </c>
      <c r="AG458" s="24">
        <f ca="1">SQRT(Inputs!$B$38)*K458+SQRT(1-Inputs!$B$38)*_xlfn.NORM.S.INV(RAND())</f>
        <v>-1.0690290227533248</v>
      </c>
      <c r="AH458" s="24">
        <f ca="1">SQRT(Inputs!$B$38)*L458+SQRT(1-Inputs!$B$38)*_xlfn.NORM.S.INV(RAND())</f>
        <v>-1.3133524418322648</v>
      </c>
      <c r="AI458" s="24">
        <f ca="1">SQRT(Inputs!$B$38)*M458+SQRT(1-Inputs!$B$38)*_xlfn.NORM.S.INV(RAND())</f>
        <v>-1.5432180092212395</v>
      </c>
      <c r="AJ458" s="24">
        <f ca="1">SQRT(Inputs!$B$38)*C458+SQRT(1-Inputs!$B$38)*_xlfn.NORM.S.INV(RAND())</f>
        <v>-1.0971060671623332</v>
      </c>
      <c r="AK458" s="24">
        <f ca="1">SQRT(Inputs!$B$38)*D458+SQRT(1-Inputs!$B$38)*_xlfn.NORM.S.INV(RAND())</f>
        <v>-1.1014095109357998</v>
      </c>
      <c r="AL458" s="24">
        <f ca="1">SQRT(Inputs!$B$38)*E458+SQRT(1-Inputs!$B$38)*_xlfn.NORM.S.INV(RAND())</f>
        <v>0.29455631079173161</v>
      </c>
      <c r="AM458" s="24">
        <f ca="1">SQRT(Inputs!$B$38)*F458+SQRT(1-Inputs!$B$38)*_xlfn.NORM.S.INV(RAND())</f>
        <v>0.49680563220923246</v>
      </c>
      <c r="AN458" s="24">
        <f ca="1">SQRT(Inputs!$B$38)*G458+SQRT(1-Inputs!$B$38)*_xlfn.NORM.S.INV(RAND())</f>
        <v>2.1161557769114494</v>
      </c>
      <c r="AO458" s="24">
        <f ca="1">SQRT(Inputs!$B$38)*H458+SQRT(1-Inputs!$B$38)*_xlfn.NORM.S.INV(RAND())</f>
        <v>-0.38320108633266248</v>
      </c>
      <c r="AP458" s="24">
        <f ca="1">SQRT(Inputs!$B$38)*I458+SQRT(1-Inputs!$B$38)*_xlfn.NORM.S.INV(RAND())</f>
        <v>-0.1651589066132676</v>
      </c>
      <c r="AQ458" s="24">
        <f ca="1">SQRT(Inputs!$B$38)*J458+SQRT(1-Inputs!$B$38)*_xlfn.NORM.S.INV(RAND())</f>
        <v>-1.2213443176066479</v>
      </c>
      <c r="AR458" s="24">
        <f ca="1">SQRT(Inputs!$B$38)*K458+SQRT(1-Inputs!$B$38)*_xlfn.NORM.S.INV(RAND())</f>
        <v>-1.1374881881057579</v>
      </c>
      <c r="AS458" s="24">
        <f ca="1">SQRT(Inputs!$B$38)*L458+SQRT(1-Inputs!$B$38)*_xlfn.NORM.S.INV(RAND())</f>
        <v>-1.247855630664676</v>
      </c>
      <c r="AT458" s="24">
        <f ca="1">SQRT(Inputs!$B$38)*M458+SQRT(1-Inputs!$B$38)*_xlfn.NORM.S.INV(RAND())</f>
        <v>2.5421488460229593</v>
      </c>
      <c r="AU458" s="15">
        <f ca="1">Inputs!$B$6*EXP($B$8-0.5*C$5^2+C$5*N458)</f>
        <v>5602.4905740236381</v>
      </c>
      <c r="AV458" s="15">
        <f t="shared" ca="1" si="219"/>
        <v>5371.0384217489518</v>
      </c>
      <c r="AW458" s="15">
        <f t="shared" ca="1" si="220"/>
        <v>7756.1527160913893</v>
      </c>
      <c r="AX458" s="15">
        <f t="shared" ca="1" si="221"/>
        <v>9645.01350570051</v>
      </c>
      <c r="AY458" s="15">
        <f t="shared" ca="1" si="222"/>
        <v>12127.922164541891</v>
      </c>
      <c r="AZ458" s="15">
        <f t="shared" ca="1" si="223"/>
        <v>15566.946960634381</v>
      </c>
      <c r="BA458" s="15">
        <f t="shared" ca="1" si="224"/>
        <v>21341.046238289156</v>
      </c>
      <c r="BB458" s="15">
        <f t="shared" ca="1" si="225"/>
        <v>25065.582093311703</v>
      </c>
      <c r="BC458" s="15">
        <f t="shared" ca="1" si="226"/>
        <v>31903.616210714143</v>
      </c>
      <c r="BD458" s="15">
        <f t="shared" ca="1" si="227"/>
        <v>38953.030776023901</v>
      </c>
      <c r="BE458" s="15">
        <f t="shared" ca="1" si="228"/>
        <v>53576.160076685555</v>
      </c>
      <c r="BF458" s="15">
        <f ca="1">Inputs!$B$13*EXP($B$9-0.5*C$6^2+C$6*Y458)</f>
        <v>15627.780482037484</v>
      </c>
      <c r="BG458" s="15">
        <f t="shared" ca="1" si="229"/>
        <v>21605.777501995486</v>
      </c>
      <c r="BH458" s="15">
        <f t="shared" ca="1" si="230"/>
        <v>32212.236440146677</v>
      </c>
      <c r="BI458" s="15">
        <f t="shared" ca="1" si="231"/>
        <v>39647.473970812098</v>
      </c>
      <c r="BJ458" s="15">
        <f t="shared" ca="1" si="232"/>
        <v>54672.095220058662</v>
      </c>
      <c r="BK458" s="15">
        <f t="shared" ca="1" si="233"/>
        <v>58833.824861158013</v>
      </c>
      <c r="BL458" s="15">
        <f t="shared" ca="1" si="234"/>
        <v>79284.618909917088</v>
      </c>
      <c r="BM458" s="15">
        <f t="shared" ca="1" si="235"/>
        <v>93557.224890020269</v>
      </c>
      <c r="BN458" s="15">
        <f t="shared" ca="1" si="236"/>
        <v>101228.22436987094</v>
      </c>
      <c r="BO458" s="15">
        <f t="shared" ca="1" si="237"/>
        <v>106916.69667316438</v>
      </c>
      <c r="BP458" s="15">
        <f t="shared" ca="1" si="238"/>
        <v>110485.42590517613</v>
      </c>
      <c r="BQ458" s="15">
        <f ca="1">Inputs!$B$20*EXP($B$10-0.5*C$7^2+C$7*AJ458)</f>
        <v>2906.7885405927459</v>
      </c>
      <c r="BR458" s="15">
        <f t="shared" ca="1" si="239"/>
        <v>2779.9828283995721</v>
      </c>
      <c r="BS458" s="15">
        <f t="shared" ca="1" si="240"/>
        <v>4142.9557198292759</v>
      </c>
      <c r="BT458" s="15">
        <f t="shared" ca="1" si="241"/>
        <v>6507.3906755739708</v>
      </c>
      <c r="BU458" s="15">
        <f t="shared" ca="1" si="242"/>
        <v>15049.124540334004</v>
      </c>
      <c r="BV458" s="15">
        <f t="shared" ca="1" si="243"/>
        <v>19205.861148003936</v>
      </c>
      <c r="BW458" s="15">
        <f t="shared" ca="1" si="244"/>
        <v>25880.042016107767</v>
      </c>
      <c r="BX458" s="15">
        <f t="shared" ca="1" si="245"/>
        <v>28336.175266768347</v>
      </c>
      <c r="BY458" s="15">
        <f t="shared" ca="1" si="246"/>
        <v>31938.658160399242</v>
      </c>
      <c r="BZ458" s="15">
        <f t="shared" ca="1" si="247"/>
        <v>35627.993951156073</v>
      </c>
      <c r="CA458" s="15">
        <f t="shared" ca="1" si="248"/>
        <v>78625.39965517036</v>
      </c>
      <c r="CB458" s="15">
        <f ca="1">(AU458*DCF!C$10-DCF!C$5*MAX(AU458*DCF!C$10,0)-MAX(AU458-Inputs!$B$6,0)/Inputs!$B$10)*DCF!C$6</f>
        <v>1038.5091987450016</v>
      </c>
      <c r="CC458" s="15">
        <f ca="1">(AV458*DCF!D$10-DCF!D$5*MAX(AV458*DCF!D$10,0)-MAX(AV458-AU458,0)/Inputs!$B$10)*DCF!D$6</f>
        <v>1309.154227710417</v>
      </c>
      <c r="CD458" s="15">
        <f ca="1">(AW458*DCF!E$10-DCF!E$5*MAX(AW458*DCF!E$10,0)-MAX(AW458-AV458,0)/Inputs!$B$10)*DCF!E$6</f>
        <v>1253.5456839160527</v>
      </c>
      <c r="CE458" s="15">
        <f ca="1">(AX458*DCF!F$10-DCF!F$5*MAX(AX458*DCF!F$10,0)-MAX(AX458-AW458,0)/Inputs!$B$10)*DCF!F$6</f>
        <v>1712.4659772317409</v>
      </c>
      <c r="CF458" s="15">
        <f ca="1">(AY458*DCF!G$10-DCF!G$5*MAX(AY458*DCF!G$10,0)-MAX(AY458-AX458,0)/Inputs!$B$10)*DCF!G$6</f>
        <v>2021.5772928777019</v>
      </c>
      <c r="CG458" s="15">
        <f ca="1">(AZ458*DCF!H$10-DCF!H$5*MAX(AZ458*DCF!H$10,0)-MAX(AZ458-AY458,0)/Inputs!$B$10)*DCF!H$6</f>
        <v>2411.6734130792506</v>
      </c>
      <c r="CH458" s="15">
        <f ca="1">(BA458*DCF!I$10-DCF!I$5*MAX(BA458*DCF!I$10,0)-MAX(BA458-AZ458,0)/Inputs!$B$10)*DCF!I$6</f>
        <v>2951.0760363102886</v>
      </c>
      <c r="CI458" s="15">
        <f ca="1">(BB458*DCF!J$10-DCF!J$5*MAX(BB458*DCF!J$10,0)-MAX(BB458-BA458,0)/Inputs!$B$10)*DCF!J$6</f>
        <v>3736.9200140885655</v>
      </c>
      <c r="CJ458" s="15">
        <f ca="1">(BC458*DCF!K$10-DCF!K$5*MAX(BC458*DCF!K$10,0)-MAX(BC458-BB458,0)/Inputs!$B$10)*DCF!K$6</f>
        <v>4178.7491524695752</v>
      </c>
      <c r="CK458" s="15">
        <f ca="1">(BD458*DCF!L$10-DCF!L$5*MAX(BD458*DCF!L$10,0)-MAX(BD458-BC458,0)/Inputs!$B$10)*DCF!L$6</f>
        <v>4963.2543273179836</v>
      </c>
      <c r="CL458" s="15">
        <f ca="1">(BE458*DCF!M$10-DCF!M$5*MAX(BE458*DCF!M$10,0)-MAX(BE458-BD458,0)/Inputs!$B$10)*DCF!M$6</f>
        <v>5813.400101625587</v>
      </c>
      <c r="CM458" s="15">
        <f ca="1">(BF458*DCF!C$28-DCF!C$5*MAX(BF458*DCF!C$28,0)-MAX(BF458-Inputs!$B$13,0)/Inputs!$B$17)*DCF!C$6</f>
        <v>3790.1010836395276</v>
      </c>
      <c r="CN458" s="15">
        <f ca="1">(BG458*DCF!D$28-DCF!D$5*MAX(BG458*DCF!D$28,0)-MAX(BG458-BF458,0)/Inputs!$B$17)*DCF!D$6</f>
        <v>5088.0189326252621</v>
      </c>
      <c r="CO458" s="15">
        <f ca="1">(BH458*DCF!E$28-DCF!E$5*MAX(BH458*DCF!E$28,0)-MAX(BH458-BG458,0)/Inputs!$B$17)*DCF!E$6</f>
        <v>7032.6918841043425</v>
      </c>
      <c r="CP458" s="15">
        <f ca="1">(BI458*DCF!F$28-DCF!F$5*MAX(BI458*DCF!F$28,0)-MAX(BI458-BH458,0)/Inputs!$B$17)*DCF!F$6</f>
        <v>9409.5423190641959</v>
      </c>
      <c r="CQ458" s="15">
        <f ca="1">(BJ458*DCF!G$28-DCF!G$5*MAX(BJ458*DCF!G$28,0)-MAX(BJ458-BI458,0)/Inputs!$B$17)*DCF!G$6</f>
        <v>11658.097031846932</v>
      </c>
      <c r="CR458" s="15">
        <f ca="1">(BK458*DCF!H$28-DCF!H$5*MAX(BK458*DCF!H$28,0)-MAX(BK458-BJ458,0)/Inputs!$B$17)*DCF!H$6</f>
        <v>13903.637992446698</v>
      </c>
      <c r="CS458" s="15">
        <f ca="1">(BL458*DCF!I$28-DCF!I$5*MAX(BL458*DCF!I$28,0)-MAX(BL458-BK458,0)/Inputs!$B$17)*DCF!I$6</f>
        <v>15708.703021171288</v>
      </c>
      <c r="CT458" s="15">
        <f ca="1">(BM458*DCF!J$28-DCF!J$5*MAX(BM458*DCF!J$28,0)-MAX(BM458-BL458,0)/Inputs!$B$17)*DCF!J$6</f>
        <v>18978.596974215707</v>
      </c>
      <c r="CU458" s="15">
        <f ca="1">(BN458*DCF!K$28-DCF!K$5*MAX(BN458*DCF!K$28,0)-MAX(BN458-BM458,0)/Inputs!$B$17)*DCF!K$6</f>
        <v>20438.108434018857</v>
      </c>
      <c r="CV458" s="15">
        <f ca="1">(BO458*DCF!L$28-DCF!L$5*MAX(BO458*DCF!L$28,0)-MAX(BO458-BN458,0)/Inputs!$B$17)*DCF!L$6</f>
        <v>20688.4650276764</v>
      </c>
      <c r="CW458" s="15">
        <f ca="1">(BP458*DCF!M$28-DCF!M$5*MAX(BP458*DCF!M$28,0)-MAX(BP458-BO458,0)/Inputs!$B$17)*DCF!M$6</f>
        <v>20414.864341631339</v>
      </c>
      <c r="CX458" s="15">
        <f ca="1">(BQ458*DCF!C$46-DCF!C$5*MAX(BQ458*DCF!C$46,0)-MAX(BQ458-Inputs!$B$20,0)/Inputs!$B$24)*DCF!C$6</f>
        <v>-671.31375071425998</v>
      </c>
      <c r="CY458" s="15">
        <f ca="1">(BR458*DCF!D$46-DCF!D$5*MAX(BR458*DCF!D$46,0)-MAX(BR458-BQ458,0)/Inputs!$B$24)*DCF!D$6</f>
        <v>-474.47823877020147</v>
      </c>
      <c r="CZ458" s="15">
        <f ca="1">(BS458*DCF!E$46-DCF!E$5*MAX(BS458*DCF!E$46,0)-MAX(BS458-BR458,0)/Inputs!$B$24)*DCF!E$6</f>
        <v>-1027.1581190482843</v>
      </c>
      <c r="DA458" s="15">
        <f ca="1">(BT458*DCF!F$46-DCF!F$5*MAX(BT458*DCF!F$46,0)-MAX(BT458-BS458,0)/Inputs!$B$24)*DCF!F$6</f>
        <v>-1334.8748447350367</v>
      </c>
      <c r="DB458" s="15">
        <f ca="1">(BU458*DCF!G$46-DCF!G$5*MAX(BU458*DCF!G$46,0)-MAX(BU458-BT458,0)/Inputs!$B$24)*DCF!G$6</f>
        <v>-3379.493324147958</v>
      </c>
      <c r="DC458" s="15">
        <f ca="1">(BV458*DCF!H$46-DCF!H$5*MAX(BV458*DCF!H$46,0)-MAX(BV458-BU458,0)/Inputs!$B$24)*DCF!H$6</f>
        <v>-1291.6804320856793</v>
      </c>
      <c r="DD458" s="15">
        <f ca="1">(BW458*DCF!I$46-DCF!I$5*MAX(BW458*DCF!I$46,0)-MAX(BW458-BV458,0)/Inputs!$B$24)*DCF!I$6</f>
        <v>-1318.1895321684781</v>
      </c>
      <c r="DE458" s="15">
        <f ca="1">(BX458*DCF!J$46-DCF!J$5*MAX(BX458*DCF!J$46,0)-MAX(BX458-BW458,0)/Inputs!$B$24)*DCF!J$6</f>
        <v>537.29775998663297</v>
      </c>
      <c r="DF458" s="15">
        <f ca="1">(BY458*DCF!K$46-DCF!K$5*MAX(BY458*DCF!K$46,0)-MAX(BY458-BX458,0)/Inputs!$B$24)*DCF!K$6</f>
        <v>941.93028296103171</v>
      </c>
      <c r="DG458" s="15">
        <f ca="1">(BZ458*DCF!L$46-DCF!L$5*MAX(BZ458*DCF!L$46,0)-MAX(BZ458-BY458,0)/Inputs!$B$24)*DCF!L$6</f>
        <v>1627.8897098351586</v>
      </c>
      <c r="DH458" s="15">
        <f ca="1">(CA458*DCF!M$46-DCF!M$5*MAX(CA458*DCF!M$46,0)-MAX(CA458-BZ458,0)/Inputs!$B$24)*DCF!M$6</f>
        <v>-2824.9514989803783</v>
      </c>
      <c r="DI458" s="15">
        <f ca="1">SUM(CB458:CL458)+BE458*DCF!M$10*(1+Inputs!$B$30)*(1-Inputs!$B$33)*(1-Inputs!$B$30/Inputs!$B$31)/(Inputs!$B$29-Inputs!$B$30)*DCF!M$6</f>
        <v>180493.48739016065</v>
      </c>
      <c r="DJ458" s="15">
        <f ca="1">SUM(CM458:CW458)+BP458*DCF!M$28*(1+Inputs!$B$30)*(1-Inputs!$B$33)*(1-Inputs!$B$30/Inputs!$B$31)/(Inputs!$B$29-Inputs!$B$30)*DCF!M$6</f>
        <v>557087.36212592188</v>
      </c>
      <c r="DK458" s="15">
        <f ca="1">SUM(CX458:DH458)+CA458*DCF!M$46*(1+Inputs!$B$30)*(1-Inputs!$B$33)*(1-Inputs!$B$30/Inputs!$B$31)/(Inputs!$B$29-Inputs!$B$30)*DCF!M$6</f>
        <v>112349.15965302885</v>
      </c>
      <c r="DM458" s="15">
        <f ca="1">DI458+DJ458+DK458+Inputs!$B$34+Inputs!$B$36-Inputs!$B$35</f>
        <v>926781.00916911138</v>
      </c>
    </row>
    <row r="459" spans="1:117" x14ac:dyDescent="0.75">
      <c r="A459" s="11">
        <v>446</v>
      </c>
      <c r="C459" s="24">
        <f t="shared" ca="1" si="254"/>
        <v>-1.6890761615258687</v>
      </c>
      <c r="D459" s="24">
        <f t="shared" ca="1" si="254"/>
        <v>6.7480650578714774E-2</v>
      </c>
      <c r="E459" s="24">
        <f t="shared" ca="1" si="254"/>
        <v>0.12159721531514611</v>
      </c>
      <c r="F459" s="24">
        <f t="shared" ca="1" si="254"/>
        <v>0.47109565374646978</v>
      </c>
      <c r="G459" s="24">
        <f t="shared" ca="1" si="254"/>
        <v>0.28777143342544004</v>
      </c>
      <c r="H459" s="24">
        <f t="shared" ca="1" si="254"/>
        <v>0.3689710074011015</v>
      </c>
      <c r="I459" s="24">
        <f t="shared" ca="1" si="254"/>
        <v>-1.0198450204061185</v>
      </c>
      <c r="J459" s="24">
        <f t="shared" ca="1" si="254"/>
        <v>-0.47841149348542206</v>
      </c>
      <c r="K459" s="24">
        <f t="shared" ca="1" si="254"/>
        <v>-0.81352045977438203</v>
      </c>
      <c r="L459" s="24">
        <f t="shared" ca="1" si="254"/>
        <v>0.52406601732865921</v>
      </c>
      <c r="M459" s="24">
        <f t="shared" ca="1" si="254"/>
        <v>-0.81046710508924447</v>
      </c>
      <c r="N459" s="24">
        <f ca="1">SQRT(Inputs!$B$38)*C459+SQRT(1-Inputs!$B$38)*_xlfn.NORM.S.INV(RAND())</f>
        <v>-2.7018487773166688</v>
      </c>
      <c r="O459" s="24">
        <f ca="1">SQRT(Inputs!$B$38)*D459+SQRT(1-Inputs!$B$38)*_xlfn.NORM.S.INV(RAND())</f>
        <v>4.7811480149977298E-2</v>
      </c>
      <c r="P459" s="24">
        <f ca="1">SQRT(Inputs!$B$38)*E459+SQRT(1-Inputs!$B$38)*_xlfn.NORM.S.INV(RAND())</f>
        <v>0.25520966589038863</v>
      </c>
      <c r="Q459" s="24">
        <f ca="1">SQRT(Inputs!$B$38)*F459+SQRT(1-Inputs!$B$38)*_xlfn.NORM.S.INV(RAND())</f>
        <v>-0.58366296297370779</v>
      </c>
      <c r="R459" s="24">
        <f ca="1">SQRT(Inputs!$B$38)*G459+SQRT(1-Inputs!$B$38)*_xlfn.NORM.S.INV(RAND())</f>
        <v>-0.38019261250365588</v>
      </c>
      <c r="S459" s="24">
        <f ca="1">SQRT(Inputs!$B$38)*H459+SQRT(1-Inputs!$B$38)*_xlfn.NORM.S.INV(RAND())</f>
        <v>0.41933432379817492</v>
      </c>
      <c r="T459" s="24">
        <f ca="1">SQRT(Inputs!$B$38)*I459+SQRT(1-Inputs!$B$38)*_xlfn.NORM.S.INV(RAND())</f>
        <v>-0.62568790872126168</v>
      </c>
      <c r="U459" s="24">
        <f ca="1">SQRT(Inputs!$B$38)*J459+SQRT(1-Inputs!$B$38)*_xlfn.NORM.S.INV(RAND())</f>
        <v>0.12963594726667899</v>
      </c>
      <c r="V459" s="24">
        <f ca="1">SQRT(Inputs!$B$38)*K459+SQRT(1-Inputs!$B$38)*_xlfn.NORM.S.INV(RAND())</f>
        <v>-1.0953794093061489</v>
      </c>
      <c r="W459" s="24">
        <f ca="1">SQRT(Inputs!$B$38)*L459+SQRT(1-Inputs!$B$38)*_xlfn.NORM.S.INV(RAND())</f>
        <v>0.63453624202295444</v>
      </c>
      <c r="X459" s="24">
        <f ca="1">SQRT(Inputs!$B$38)*M459+SQRT(1-Inputs!$B$38)*_xlfn.NORM.S.INV(RAND())</f>
        <v>0.33094916964101334</v>
      </c>
      <c r="Y459" s="24">
        <f ca="1">SQRT(Inputs!$B$38)*C459+SQRT(1-Inputs!$B$38)*_xlfn.NORM.S.INV(RAND())</f>
        <v>-1.1191135754646107</v>
      </c>
      <c r="Z459" s="24">
        <f ca="1">SQRT(Inputs!$B$38)*D459+SQRT(1-Inputs!$B$38)*_xlfn.NORM.S.INV(RAND())</f>
        <v>0.81482000558581591</v>
      </c>
      <c r="AA459" s="24">
        <f ca="1">SQRT(Inputs!$B$38)*E459+SQRT(1-Inputs!$B$38)*_xlfn.NORM.S.INV(RAND())</f>
        <v>-0.64142819169082665</v>
      </c>
      <c r="AB459" s="24">
        <f ca="1">SQRT(Inputs!$B$38)*F459+SQRT(1-Inputs!$B$38)*_xlfn.NORM.S.INV(RAND())</f>
        <v>1.4505606817037666</v>
      </c>
      <c r="AC459" s="24">
        <f ca="1">SQRT(Inputs!$B$38)*G459+SQRT(1-Inputs!$B$38)*_xlfn.NORM.S.INV(RAND())</f>
        <v>-0.71627045678400325</v>
      </c>
      <c r="AD459" s="24">
        <f ca="1">SQRT(Inputs!$B$38)*H459+SQRT(1-Inputs!$B$38)*_xlfn.NORM.S.INV(RAND())</f>
        <v>0.1225817680049765</v>
      </c>
      <c r="AE459" s="24">
        <f ca="1">SQRT(Inputs!$B$38)*I459+SQRT(1-Inputs!$B$38)*_xlfn.NORM.S.INV(RAND())</f>
        <v>0.4864752572586063</v>
      </c>
      <c r="AF459" s="24">
        <f ca="1">SQRT(Inputs!$B$38)*J459+SQRT(1-Inputs!$B$38)*_xlfn.NORM.S.INV(RAND())</f>
        <v>0.51231072810655975</v>
      </c>
      <c r="AG459" s="24">
        <f ca="1">SQRT(Inputs!$B$38)*K459+SQRT(1-Inputs!$B$38)*_xlfn.NORM.S.INV(RAND())</f>
        <v>-0.41223905483531598</v>
      </c>
      <c r="AH459" s="24">
        <f ca="1">SQRT(Inputs!$B$38)*L459+SQRT(1-Inputs!$B$38)*_xlfn.NORM.S.INV(RAND())</f>
        <v>0.53578668326146173</v>
      </c>
      <c r="AI459" s="24">
        <f ca="1">SQRT(Inputs!$B$38)*M459+SQRT(1-Inputs!$B$38)*_xlfn.NORM.S.INV(RAND())</f>
        <v>-0.56402307770760696</v>
      </c>
      <c r="AJ459" s="24">
        <f ca="1">SQRT(Inputs!$B$38)*C459+SQRT(1-Inputs!$B$38)*_xlfn.NORM.S.INV(RAND())</f>
        <v>-1.20204305091187</v>
      </c>
      <c r="AK459" s="24">
        <f ca="1">SQRT(Inputs!$B$38)*D459+SQRT(1-Inputs!$B$38)*_xlfn.NORM.S.INV(RAND())</f>
        <v>-0.18517866317916712</v>
      </c>
      <c r="AL459" s="24">
        <f ca="1">SQRT(Inputs!$B$38)*E459+SQRT(1-Inputs!$B$38)*_xlfn.NORM.S.INV(RAND())</f>
        <v>-7.9612580751553988E-2</v>
      </c>
      <c r="AM459" s="24">
        <f ca="1">SQRT(Inputs!$B$38)*F459+SQRT(1-Inputs!$B$38)*_xlfn.NORM.S.INV(RAND())</f>
        <v>0.43000048645074385</v>
      </c>
      <c r="AN459" s="24">
        <f ca="1">SQRT(Inputs!$B$38)*G459+SQRT(1-Inputs!$B$38)*_xlfn.NORM.S.INV(RAND())</f>
        <v>-0.55561275885771799</v>
      </c>
      <c r="AO459" s="24">
        <f ca="1">SQRT(Inputs!$B$38)*H459+SQRT(1-Inputs!$B$38)*_xlfn.NORM.S.INV(RAND())</f>
        <v>-0.21117694191444569</v>
      </c>
      <c r="AP459" s="24">
        <f ca="1">SQRT(Inputs!$B$38)*I459+SQRT(1-Inputs!$B$38)*_xlfn.NORM.S.INV(RAND())</f>
        <v>-0.92715596095344077</v>
      </c>
      <c r="AQ459" s="24">
        <f ca="1">SQRT(Inputs!$B$38)*J459+SQRT(1-Inputs!$B$38)*_xlfn.NORM.S.INV(RAND())</f>
        <v>-1.4008323621414314</v>
      </c>
      <c r="AR459" s="24">
        <f ca="1">SQRT(Inputs!$B$38)*K459+SQRT(1-Inputs!$B$38)*_xlfn.NORM.S.INV(RAND())</f>
        <v>-1.6568372462800485</v>
      </c>
      <c r="AS459" s="24">
        <f ca="1">SQRT(Inputs!$B$38)*L459+SQRT(1-Inputs!$B$38)*_xlfn.NORM.S.INV(RAND())</f>
        <v>1.5333522084455768</v>
      </c>
      <c r="AT459" s="24">
        <f ca="1">SQRT(Inputs!$B$38)*M459+SQRT(1-Inputs!$B$38)*_xlfn.NORM.S.INV(RAND())</f>
        <v>0.81363203274192419</v>
      </c>
      <c r="AU459" s="15">
        <f ca="1">Inputs!$B$6*EXP($B$8-0.5*C$5^2+C$5*N459)</f>
        <v>3204.3221380194896</v>
      </c>
      <c r="AV459" s="15">
        <f t="shared" ca="1" si="219"/>
        <v>3927.9327365565882</v>
      </c>
      <c r="AW459" s="15">
        <f t="shared" ca="1" si="220"/>
        <v>4957.1543972372037</v>
      </c>
      <c r="AX459" s="15">
        <f t="shared" ca="1" si="221"/>
        <v>5626.5762673285917</v>
      </c>
      <c r="AY459" s="15">
        <f t="shared" ca="1" si="222"/>
        <v>6577.6109090443315</v>
      </c>
      <c r="AZ459" s="15">
        <f t="shared" ca="1" si="223"/>
        <v>8424.7802456877089</v>
      </c>
      <c r="BA459" s="15">
        <f t="shared" ca="1" si="224"/>
        <v>9656.2787049715607</v>
      </c>
      <c r="BB459" s="15">
        <f t="shared" ca="1" si="225"/>
        <v>11976.778273410591</v>
      </c>
      <c r="BC459" s="15">
        <f t="shared" ca="1" si="226"/>
        <v>13196.687562212986</v>
      </c>
      <c r="BD459" s="15">
        <f t="shared" ca="1" si="227"/>
        <v>17155.762036958204</v>
      </c>
      <c r="BE459" s="15">
        <f t="shared" ca="1" si="228"/>
        <v>21665.504168154548</v>
      </c>
      <c r="BF459" s="15">
        <f ca="1">Inputs!$B$13*EXP($B$9-0.5*C$6^2+C$6*Y459)</f>
        <v>11079.009373366867</v>
      </c>
      <c r="BG459" s="15">
        <f t="shared" ca="1" si="229"/>
        <v>15640.923110915199</v>
      </c>
      <c r="BH459" s="15">
        <f t="shared" ca="1" si="230"/>
        <v>17181.676217769462</v>
      </c>
      <c r="BI459" s="15">
        <f t="shared" ca="1" si="231"/>
        <v>26294.507802762011</v>
      </c>
      <c r="BJ459" s="15">
        <f t="shared" ca="1" si="232"/>
        <v>29073.194726666115</v>
      </c>
      <c r="BK459" s="15">
        <f t="shared" ca="1" si="233"/>
        <v>36282.316189192818</v>
      </c>
      <c r="BL459" s="15">
        <f t="shared" ca="1" si="234"/>
        <v>47468.639182433777</v>
      </c>
      <c r="BM459" s="15">
        <f t="shared" ca="1" si="235"/>
        <v>62183.445447648861</v>
      </c>
      <c r="BN459" s="15">
        <f t="shared" ca="1" si="236"/>
        <v>72791.569421514956</v>
      </c>
      <c r="BO459" s="15">
        <f t="shared" ca="1" si="237"/>
        <v>95317.83023371629</v>
      </c>
      <c r="BP459" s="15">
        <f t="shared" ca="1" si="238"/>
        <v>110056.04693225474</v>
      </c>
      <c r="BQ459" s="15">
        <f ca="1">Inputs!$B$20*EXP($B$10-0.5*C$7^2+C$7*AJ459)</f>
        <v>2800.5884224613501</v>
      </c>
      <c r="BR459" s="15">
        <f t="shared" ca="1" si="239"/>
        <v>3583.0056762151576</v>
      </c>
      <c r="BS459" s="15">
        <f t="shared" ca="1" si="240"/>
        <v>4795.6264804225812</v>
      </c>
      <c r="BT459" s="15">
        <f t="shared" ca="1" si="241"/>
        <v>7401.6895517310977</v>
      </c>
      <c r="BU459" s="15">
        <f t="shared" ca="1" si="242"/>
        <v>8967.4566299567541</v>
      </c>
      <c r="BV459" s="15">
        <f t="shared" ca="1" si="243"/>
        <v>11896.622853509165</v>
      </c>
      <c r="BW459" s="15">
        <f t="shared" ca="1" si="244"/>
        <v>13643.11584057407</v>
      </c>
      <c r="BX459" s="15">
        <f t="shared" ca="1" si="245"/>
        <v>14409.95841408979</v>
      </c>
      <c r="BY459" s="15">
        <f t="shared" ca="1" si="246"/>
        <v>14705.669125230701</v>
      </c>
      <c r="BZ459" s="15">
        <f t="shared" ca="1" si="247"/>
        <v>27353.040231484039</v>
      </c>
      <c r="CA459" s="15">
        <f t="shared" ca="1" si="248"/>
        <v>44399.668474534919</v>
      </c>
      <c r="CB459" s="15">
        <f ca="1">(AU459*DCF!C$10-DCF!C$5*MAX(AU459*DCF!C$10,0)-MAX(AU459-Inputs!$B$6,0)/Inputs!$B$10)*DCF!C$6</f>
        <v>822.89913475182232</v>
      </c>
      <c r="CC459" s="15">
        <f ca="1">(AV459*DCF!D$10-DCF!D$5*MAX(AV459*DCF!D$10,0)-MAX(AV459-AU459,0)/Inputs!$B$10)*DCF!D$6</f>
        <v>780.9734874463237</v>
      </c>
      <c r="CD459" s="15">
        <f ca="1">(AW459*DCF!E$10-DCF!E$5*MAX(AW459*DCF!E$10,0)-MAX(AW459-AV459,0)/Inputs!$B$10)*DCF!E$6</f>
        <v>912.70469928482714</v>
      </c>
      <c r="CE459" s="15">
        <f ca="1">(AX459*DCF!F$10-DCF!F$5*MAX(AX459*DCF!F$10,0)-MAX(AX459-AW459,0)/Inputs!$B$10)*DCF!F$6</f>
        <v>1088.9825379262252</v>
      </c>
      <c r="CF459" s="15">
        <f ca="1">(AY459*DCF!G$10-DCF!G$5*MAX(AY459*DCF!G$10,0)-MAX(AY459-AX459,0)/Inputs!$B$10)*DCF!G$6</f>
        <v>1172.4446617498252</v>
      </c>
      <c r="CG459" s="15">
        <f ca="1">(AZ459*DCF!H$10-DCF!H$5*MAX(AZ459*DCF!H$10,0)-MAX(AZ459-AY459,0)/Inputs!$B$10)*DCF!H$6</f>
        <v>1307.6790970329191</v>
      </c>
      <c r="CH459" s="15">
        <f ca="1">(BA459*DCF!I$10-DCF!I$5*MAX(BA459*DCF!I$10,0)-MAX(BA459-AZ459,0)/Inputs!$B$10)*DCF!I$6</f>
        <v>1561.8409621483979</v>
      </c>
      <c r="CI459" s="15">
        <f ca="1">(BB459*DCF!J$10-DCF!J$5*MAX(BB459*DCF!J$10,0)-MAX(BB459-BA459,0)/Inputs!$B$10)*DCF!J$6</f>
        <v>1703.6094708941416</v>
      </c>
      <c r="CJ459" s="15">
        <f ca="1">(BC459*DCF!K$10-DCF!K$5*MAX(BC459*DCF!K$10,0)-MAX(BC459-BB459,0)/Inputs!$B$10)*DCF!K$6</f>
        <v>1953.6860274944809</v>
      </c>
      <c r="CK459" s="15">
        <f ca="1">(BD459*DCF!L$10-DCF!L$5*MAX(BD459*DCF!L$10,0)-MAX(BD459-BC459,0)/Inputs!$B$10)*DCF!L$6</f>
        <v>2075.4427159945872</v>
      </c>
      <c r="CL459" s="15">
        <f ca="1">(BE459*DCF!M$10-DCF!M$5*MAX(BE459*DCF!M$10,0)-MAX(BE459-BD459,0)/Inputs!$B$10)*DCF!M$6</f>
        <v>2518.5459770185416</v>
      </c>
      <c r="CM459" s="15">
        <f ca="1">(BF459*DCF!C$28-DCF!C$5*MAX(BF459*DCF!C$28,0)-MAX(BF459-Inputs!$B$13,0)/Inputs!$B$17)*DCF!C$6</f>
        <v>3381.2410031900476</v>
      </c>
      <c r="CN459" s="15">
        <f ca="1">(BG459*DCF!D$28-DCF!D$5*MAX(BG459*DCF!D$28,0)-MAX(BG459-BF459,0)/Inputs!$B$17)*DCF!D$6</f>
        <v>3633.3472332043843</v>
      </c>
      <c r="CO459" s="15">
        <f ca="1">(BH459*DCF!E$28-DCF!E$5*MAX(BH459*DCF!E$28,0)-MAX(BH459-BG459,0)/Inputs!$B$17)*DCF!E$6</f>
        <v>4562.4954201882192</v>
      </c>
      <c r="CP459" s="15">
        <f ca="1">(BI459*DCF!F$28-DCF!F$5*MAX(BI459*DCF!F$28,0)-MAX(BI459-BH459,0)/Inputs!$B$17)*DCF!F$6</f>
        <v>5479.1312190970839</v>
      </c>
      <c r="CQ459" s="15">
        <f ca="1">(BJ459*DCF!G$28-DCF!G$5*MAX(BJ459*DCF!G$28,0)-MAX(BJ459-BI459,0)/Inputs!$B$17)*DCF!G$6</f>
        <v>7075.9132590007112</v>
      </c>
      <c r="CR459" s="15">
        <f ca="1">(BK459*DCF!H$28-DCF!H$5*MAX(BK459*DCF!H$28,0)-MAX(BK459-BJ459,0)/Inputs!$B$17)*DCF!H$6</f>
        <v>7852.9219247898036</v>
      </c>
      <c r="CS459" s="15">
        <f ca="1">(BL459*DCF!I$28-DCF!I$5*MAX(BL459*DCF!I$28,0)-MAX(BL459-BK459,0)/Inputs!$B$17)*DCF!I$6</f>
        <v>9556.8143794735042</v>
      </c>
      <c r="CT459" s="15">
        <f ca="1">(BM459*DCF!J$28-DCF!J$5*MAX(BM459*DCF!J$28,0)-MAX(BM459-BL459,0)/Inputs!$B$17)*DCF!J$6</f>
        <v>11921.007474122274</v>
      </c>
      <c r="CU459" s="15">
        <f ca="1">(BN459*DCF!K$28-DCF!K$5*MAX(BN459*DCF!K$28,0)-MAX(BN459-BM459,0)/Inputs!$B$17)*DCF!K$6</f>
        <v>14073.005078225191</v>
      </c>
      <c r="CV459" s="15">
        <f ca="1">(BO459*DCF!L$28-DCF!L$5*MAX(BO459*DCF!L$28,0)-MAX(BO459-BN459,0)/Inputs!$B$17)*DCF!L$6</f>
        <v>16469.023867716216</v>
      </c>
      <c r="CW459" s="15">
        <f ca="1">(BP459*DCF!M$28-DCF!M$5*MAX(BP459*DCF!M$28,0)-MAX(BP459-BO459,0)/Inputs!$B$17)*DCF!M$6</f>
        <v>19166.55114442105</v>
      </c>
      <c r="CX459" s="15">
        <f ca="1">(BQ459*DCF!C$46-DCF!C$5*MAX(BQ459*DCF!C$46,0)-MAX(BQ459-Inputs!$B$20,0)/Inputs!$B$24)*DCF!C$6</f>
        <v>-646.78716454072753</v>
      </c>
      <c r="CY459" s="15">
        <f ca="1">(BR459*DCF!D$46-DCF!D$5*MAX(BR459*DCF!D$46,0)-MAX(BR459-BQ459,0)/Inputs!$B$24)*DCF!D$6</f>
        <v>-945.38645968131266</v>
      </c>
      <c r="CZ459" s="15">
        <f ca="1">(BS459*DCF!E$46-DCF!E$5*MAX(BS459*DCF!E$46,0)-MAX(BS459-BR459,0)/Inputs!$B$24)*DCF!E$6</f>
        <v>-1045.0729192179654</v>
      </c>
      <c r="DA459" s="15">
        <f ca="1">(BT459*DCF!F$46-DCF!F$5*MAX(BT459*DCF!F$46,0)-MAX(BT459-BS459,0)/Inputs!$B$24)*DCF!F$6</f>
        <v>-1487.9877784098146</v>
      </c>
      <c r="DB459" s="15">
        <f ca="1">(BU459*DCF!G$46-DCF!G$5*MAX(BU459*DCF!G$46,0)-MAX(BU459-BT459,0)/Inputs!$B$24)*DCF!G$6</f>
        <v>-828.34063283579644</v>
      </c>
      <c r="DC459" s="15">
        <f ca="1">(BV459*DCF!H$46-DCF!H$5*MAX(BV459*DCF!H$46,0)-MAX(BV459-BU459,0)/Inputs!$B$24)*DCF!H$6</f>
        <v>-910.22045666969279</v>
      </c>
      <c r="DD459" s="15">
        <f ca="1">(BW459*DCF!I$46-DCF!I$5*MAX(BW459*DCF!I$46,0)-MAX(BW459-BV459,0)/Inputs!$B$24)*DCF!I$6</f>
        <v>-186.25752452518611</v>
      </c>
      <c r="DE459" s="15">
        <f ca="1">(BX459*DCF!J$46-DCF!J$5*MAX(BX459*DCF!J$46,0)-MAX(BX459-BW459,0)/Inputs!$B$24)*DCF!J$6</f>
        <v>401.10377340261357</v>
      </c>
      <c r="DF459" s="15">
        <f ca="1">(BY459*DCF!K$46-DCF!K$5*MAX(BY459*DCF!K$46,0)-MAX(BY459-BX459,0)/Inputs!$B$24)*DCF!K$6</f>
        <v>767.59559548356901</v>
      </c>
      <c r="DG459" s="15">
        <f ca="1">(BZ459*DCF!L$46-DCF!L$5*MAX(BZ459*DCF!L$46,0)-MAX(BZ459-BY459,0)/Inputs!$B$24)*DCF!L$6</f>
        <v>-971.35289638837503</v>
      </c>
      <c r="DH459" s="15">
        <f ca="1">(CA459*DCF!M$46-DCF!M$5*MAX(CA459*DCF!M$46,0)-MAX(CA459-BZ459,0)/Inputs!$B$24)*DCF!M$6</f>
        <v>-82.943583039689642</v>
      </c>
      <c r="DI459" s="15">
        <f ca="1">SUM(CB459:CL459)+BE459*DCF!M$10*(1+Inputs!$B$30)*(1-Inputs!$B$33)*(1-Inputs!$B$30/Inputs!$B$31)/(Inputs!$B$29-Inputs!$B$30)*DCF!M$6</f>
        <v>76194.193368349283</v>
      </c>
      <c r="DJ459" s="15">
        <f ca="1">SUM(CM459:CW459)+BP459*DCF!M$28*(1+Inputs!$B$30)*(1-Inputs!$B$33)*(1-Inputs!$B$30/Inputs!$B$31)/(Inputs!$B$29-Inputs!$B$30)*DCF!M$6</f>
        <v>511554.69727412402</v>
      </c>
      <c r="DK459" s="15">
        <f ca="1">SUM(CX459:DH459)+CA459*DCF!M$46*(1+Inputs!$B$30)*(1-Inputs!$B$33)*(1-Inputs!$B$30/Inputs!$B$31)/(Inputs!$B$29-Inputs!$B$30)*DCF!M$6</f>
        <v>62711.496892168856</v>
      </c>
      <c r="DM459" s="15">
        <f ca="1">DI459+DJ459+DK459+Inputs!$B$34+Inputs!$B$36-Inputs!$B$35</f>
        <v>727311.38753464213</v>
      </c>
    </row>
    <row r="460" spans="1:117" x14ac:dyDescent="0.75">
      <c r="A460" s="11">
        <v>447</v>
      </c>
      <c r="C460" s="24">
        <f t="shared" ca="1" si="254"/>
        <v>-1.9954756392621167</v>
      </c>
      <c r="D460" s="24">
        <f t="shared" ca="1" si="254"/>
        <v>0.92891052738032187</v>
      </c>
      <c r="E460" s="24">
        <f t="shared" ca="1" si="254"/>
        <v>2.0803704026351286</v>
      </c>
      <c r="F460" s="24">
        <f t="shared" ca="1" si="254"/>
        <v>0.36962595639110901</v>
      </c>
      <c r="G460" s="24">
        <f t="shared" ca="1" si="254"/>
        <v>-2.3062621905290257</v>
      </c>
      <c r="H460" s="24">
        <f t="shared" ca="1" si="254"/>
        <v>3.8222668962610923E-2</v>
      </c>
      <c r="I460" s="24">
        <f t="shared" ca="1" si="254"/>
        <v>-0.21428167327831549</v>
      </c>
      <c r="J460" s="24">
        <f t="shared" ca="1" si="254"/>
        <v>0.11360309806716111</v>
      </c>
      <c r="K460" s="24">
        <f t="shared" ca="1" si="254"/>
        <v>-0.35534502794605888</v>
      </c>
      <c r="L460" s="24">
        <f t="shared" ca="1" si="254"/>
        <v>1.4117275479438975</v>
      </c>
      <c r="M460" s="24">
        <f t="shared" ca="1" si="254"/>
        <v>0.78500456511075145</v>
      </c>
      <c r="N460" s="24">
        <f ca="1">SQRT(Inputs!$B$38)*C460+SQRT(1-Inputs!$B$38)*_xlfn.NORM.S.INV(RAND())</f>
        <v>0.10896564764005534</v>
      </c>
      <c r="O460" s="24">
        <f ca="1">SQRT(Inputs!$B$38)*D460+SQRT(1-Inputs!$B$38)*_xlfn.NORM.S.INV(RAND())</f>
        <v>-0.17867691676050845</v>
      </c>
      <c r="P460" s="24">
        <f ca="1">SQRT(Inputs!$B$38)*E460+SQRT(1-Inputs!$B$38)*_xlfn.NORM.S.INV(RAND())</f>
        <v>0.48006492794011013</v>
      </c>
      <c r="Q460" s="24">
        <f ca="1">SQRT(Inputs!$B$38)*F460+SQRT(1-Inputs!$B$38)*_xlfn.NORM.S.INV(RAND())</f>
        <v>-1.9434232725778104</v>
      </c>
      <c r="R460" s="24">
        <f ca="1">SQRT(Inputs!$B$38)*G460+SQRT(1-Inputs!$B$38)*_xlfn.NORM.S.INV(RAND())</f>
        <v>-1.9376896761947204E-2</v>
      </c>
      <c r="S460" s="24">
        <f ca="1">SQRT(Inputs!$B$38)*H460+SQRT(1-Inputs!$B$38)*_xlfn.NORM.S.INV(RAND())</f>
        <v>-1.1496675239770544</v>
      </c>
      <c r="T460" s="24">
        <f ca="1">SQRT(Inputs!$B$38)*I460+SQRT(1-Inputs!$B$38)*_xlfn.NORM.S.INV(RAND())</f>
        <v>1.457225439056242</v>
      </c>
      <c r="U460" s="24">
        <f ca="1">SQRT(Inputs!$B$38)*J460+SQRT(1-Inputs!$B$38)*_xlfn.NORM.S.INV(RAND())</f>
        <v>-0.93324865520912492</v>
      </c>
      <c r="V460" s="24">
        <f ca="1">SQRT(Inputs!$B$38)*K460+SQRT(1-Inputs!$B$38)*_xlfn.NORM.S.INV(RAND())</f>
        <v>1.6205643252501347</v>
      </c>
      <c r="W460" s="24">
        <f ca="1">SQRT(Inputs!$B$38)*L460+SQRT(1-Inputs!$B$38)*_xlfn.NORM.S.INV(RAND())</f>
        <v>1.7979872675014383</v>
      </c>
      <c r="X460" s="24">
        <f ca="1">SQRT(Inputs!$B$38)*M460+SQRT(1-Inputs!$B$38)*_xlfn.NORM.S.INV(RAND())</f>
        <v>1.2175604770644017</v>
      </c>
      <c r="Y460" s="24">
        <f ca="1">SQRT(Inputs!$B$38)*C460+SQRT(1-Inputs!$B$38)*_xlfn.NORM.S.INV(RAND())</f>
        <v>-0.16830363521077751</v>
      </c>
      <c r="Z460" s="24">
        <f ca="1">SQRT(Inputs!$B$38)*D460+SQRT(1-Inputs!$B$38)*_xlfn.NORM.S.INV(RAND())</f>
        <v>0.86814757773246731</v>
      </c>
      <c r="AA460" s="24">
        <f ca="1">SQRT(Inputs!$B$38)*E460+SQRT(1-Inputs!$B$38)*_xlfn.NORM.S.INV(RAND())</f>
        <v>1.3189805369313898</v>
      </c>
      <c r="AB460" s="24">
        <f ca="1">SQRT(Inputs!$B$38)*F460+SQRT(1-Inputs!$B$38)*_xlfn.NORM.S.INV(RAND())</f>
        <v>0.71908877138830052</v>
      </c>
      <c r="AC460" s="24">
        <f ca="1">SQRT(Inputs!$B$38)*G460+SQRT(1-Inputs!$B$38)*_xlfn.NORM.S.INV(RAND())</f>
        <v>-1.306978476551232</v>
      </c>
      <c r="AD460" s="24">
        <f ca="1">SQRT(Inputs!$B$38)*H460+SQRT(1-Inputs!$B$38)*_xlfn.NORM.S.INV(RAND())</f>
        <v>-0.99657074334394169</v>
      </c>
      <c r="AE460" s="24">
        <f ca="1">SQRT(Inputs!$B$38)*I460+SQRT(1-Inputs!$B$38)*_xlfn.NORM.S.INV(RAND())</f>
        <v>0.34175987095541072</v>
      </c>
      <c r="AF460" s="24">
        <f ca="1">SQRT(Inputs!$B$38)*J460+SQRT(1-Inputs!$B$38)*_xlfn.NORM.S.INV(RAND())</f>
        <v>-1.5265977902378491</v>
      </c>
      <c r="AG460" s="24">
        <f ca="1">SQRT(Inputs!$B$38)*K460+SQRT(1-Inputs!$B$38)*_xlfn.NORM.S.INV(RAND())</f>
        <v>-0.11798920144018678</v>
      </c>
      <c r="AH460" s="24">
        <f ca="1">SQRT(Inputs!$B$38)*L460+SQRT(1-Inputs!$B$38)*_xlfn.NORM.S.INV(RAND())</f>
        <v>0.32991988796337146</v>
      </c>
      <c r="AI460" s="24">
        <f ca="1">SQRT(Inputs!$B$38)*M460+SQRT(1-Inputs!$B$38)*_xlfn.NORM.S.INV(RAND())</f>
        <v>0.65656593782708428</v>
      </c>
      <c r="AJ460" s="24">
        <f ca="1">SQRT(Inputs!$B$38)*C460+SQRT(1-Inputs!$B$38)*_xlfn.NORM.S.INV(RAND())</f>
        <v>0.16791740489436302</v>
      </c>
      <c r="AK460" s="24">
        <f ca="1">SQRT(Inputs!$B$38)*D460+SQRT(1-Inputs!$B$38)*_xlfn.NORM.S.INV(RAND())</f>
        <v>0.71204568019075287</v>
      </c>
      <c r="AL460" s="24">
        <f ca="1">SQRT(Inputs!$B$38)*E460+SQRT(1-Inputs!$B$38)*_xlfn.NORM.S.INV(RAND())</f>
        <v>0.72563990481791452</v>
      </c>
      <c r="AM460" s="24">
        <f ca="1">SQRT(Inputs!$B$38)*F460+SQRT(1-Inputs!$B$38)*_xlfn.NORM.S.INV(RAND())</f>
        <v>-0.48314377318665946</v>
      </c>
      <c r="AN460" s="24">
        <f ca="1">SQRT(Inputs!$B$38)*G460+SQRT(1-Inputs!$B$38)*_xlfn.NORM.S.INV(RAND())</f>
        <v>-1.889305488300951</v>
      </c>
      <c r="AO460" s="24">
        <f ca="1">SQRT(Inputs!$B$38)*H460+SQRT(1-Inputs!$B$38)*_xlfn.NORM.S.INV(RAND())</f>
        <v>0.1501045781929787</v>
      </c>
      <c r="AP460" s="24">
        <f ca="1">SQRT(Inputs!$B$38)*I460+SQRT(1-Inputs!$B$38)*_xlfn.NORM.S.INV(RAND())</f>
        <v>-0.40093509576383729</v>
      </c>
      <c r="AQ460" s="24">
        <f ca="1">SQRT(Inputs!$B$38)*J460+SQRT(1-Inputs!$B$38)*_xlfn.NORM.S.INV(RAND())</f>
        <v>0.83620255823044165</v>
      </c>
      <c r="AR460" s="24">
        <f ca="1">SQRT(Inputs!$B$38)*K460+SQRT(1-Inputs!$B$38)*_xlfn.NORM.S.INV(RAND())</f>
        <v>0.20284772370556656</v>
      </c>
      <c r="AS460" s="24">
        <f ca="1">SQRT(Inputs!$B$38)*L460+SQRT(1-Inputs!$B$38)*_xlfn.NORM.S.INV(RAND())</f>
        <v>0.12448154304795245</v>
      </c>
      <c r="AT460" s="24">
        <f ca="1">SQRT(Inputs!$B$38)*M460+SQRT(1-Inputs!$B$38)*_xlfn.NORM.S.INV(RAND())</f>
        <v>0.4448238569964893</v>
      </c>
      <c r="AU460" s="15">
        <f ca="1">Inputs!$B$6*EXP($B$8-0.5*C$5^2+C$5*N460)</f>
        <v>5050.5428961253656</v>
      </c>
      <c r="AV460" s="15">
        <f t="shared" ca="1" si="219"/>
        <v>5988.2989988659383</v>
      </c>
      <c r="AW460" s="15">
        <f t="shared" ca="1" si="220"/>
        <v>7790.10810603957</v>
      </c>
      <c r="AX460" s="15">
        <f t="shared" ca="1" si="221"/>
        <v>7460.6699192519509</v>
      </c>
      <c r="AY460" s="15">
        <f t="shared" ca="1" si="222"/>
        <v>9097.0901520414773</v>
      </c>
      <c r="AZ460" s="15">
        <f t="shared" ca="1" si="223"/>
        <v>9802.9447004224257</v>
      </c>
      <c r="BA460" s="15">
        <f t="shared" ca="1" si="224"/>
        <v>13972.775835031685</v>
      </c>
      <c r="BB460" s="15">
        <f t="shared" ca="1" si="225"/>
        <v>15579.90743790241</v>
      </c>
      <c r="BC460" s="15">
        <f t="shared" ca="1" si="226"/>
        <v>22312.522564495139</v>
      </c>
      <c r="BD460" s="15">
        <f t="shared" ca="1" si="227"/>
        <v>32341.071645687247</v>
      </c>
      <c r="BE460" s="15">
        <f t="shared" ca="1" si="228"/>
        <v>44277.562475581144</v>
      </c>
      <c r="BF460" s="15">
        <f ca="1">Inputs!$B$13*EXP($B$9-0.5*C$6^2+C$6*Y460)</f>
        <v>13377.151574420071</v>
      </c>
      <c r="BG460" s="15">
        <f t="shared" ca="1" si="229"/>
        <v>19067.951094342588</v>
      </c>
      <c r="BH460" s="15">
        <f t="shared" ca="1" si="230"/>
        <v>28994.610966240631</v>
      </c>
      <c r="BI460" s="15">
        <f t="shared" ca="1" si="231"/>
        <v>39647.933169973505</v>
      </c>
      <c r="BJ460" s="15">
        <f t="shared" ca="1" si="232"/>
        <v>40259.556940945578</v>
      </c>
      <c r="BK460" s="15">
        <f t="shared" ca="1" si="233"/>
        <v>43141.963392200276</v>
      </c>
      <c r="BL460" s="15">
        <f t="shared" ca="1" si="234"/>
        <v>55394.540857501939</v>
      </c>
      <c r="BM460" s="15">
        <f t="shared" ca="1" si="235"/>
        <v>56329.136396760281</v>
      </c>
      <c r="BN460" s="15">
        <f t="shared" ca="1" si="236"/>
        <v>68305.13438118872</v>
      </c>
      <c r="BO460" s="15">
        <f t="shared" ca="1" si="237"/>
        <v>87328.046622668349</v>
      </c>
      <c r="BP460" s="15">
        <f t="shared" ca="1" si="238"/>
        <v>115784.7494003169</v>
      </c>
      <c r="BQ460" s="15">
        <f ca="1">Inputs!$B$20*EXP($B$10-0.5*C$7^2+C$7*AJ460)</f>
        <v>4552.7470738395914</v>
      </c>
      <c r="BR460" s="15">
        <f t="shared" ca="1" si="239"/>
        <v>7744.9715235608155</v>
      </c>
      <c r="BS460" s="15">
        <f t="shared" ca="1" si="240"/>
        <v>13063.433399434733</v>
      </c>
      <c r="BT460" s="15">
        <f t="shared" ca="1" si="241"/>
        <v>15867.511911333359</v>
      </c>
      <c r="BU460" s="15">
        <f t="shared" ca="1" si="242"/>
        <v>13921.774170463596</v>
      </c>
      <c r="BV460" s="15">
        <f t="shared" ca="1" si="243"/>
        <v>20035.441438671671</v>
      </c>
      <c r="BW460" s="15">
        <f t="shared" ca="1" si="244"/>
        <v>25683.724883893738</v>
      </c>
      <c r="BX460" s="15">
        <f t="shared" ca="1" si="245"/>
        <v>42478.990406739918</v>
      </c>
      <c r="BY460" s="15">
        <f t="shared" ca="1" si="246"/>
        <v>61875.658944506737</v>
      </c>
      <c r="BZ460" s="15">
        <f t="shared" ca="1" si="247"/>
        <v>88829.908583922836</v>
      </c>
      <c r="CA460" s="15">
        <f t="shared" ca="1" si="248"/>
        <v>135042.59097160285</v>
      </c>
      <c r="CB460" s="15">
        <f ca="1">(AU460*DCF!C$10-DCF!C$5*MAX(AU460*DCF!C$10,0)-MAX(AU460-Inputs!$B$6,0)/Inputs!$B$10)*DCF!C$6</f>
        <v>1042.4446840680246</v>
      </c>
      <c r="CC460" s="15">
        <f ca="1">(AV460*DCF!D$10-DCF!D$5*MAX(AV460*DCF!D$10,0)-MAX(AV460-AU460,0)/Inputs!$B$10)*DCF!D$6</f>
        <v>1230.9600287469596</v>
      </c>
      <c r="CD460" s="15">
        <f ca="1">(AW460*DCF!E$10-DCF!E$5*MAX(AW460*DCF!E$10,0)-MAX(AW460-AV460,0)/Inputs!$B$10)*DCF!E$6</f>
        <v>1392.7699267274181</v>
      </c>
      <c r="CE460" s="15">
        <f ca="1">(AX460*DCF!F$10-DCF!F$5*MAX(AX460*DCF!F$10,0)-MAX(AX460-AW460,0)/Inputs!$B$10)*DCF!F$6</f>
        <v>1628.6523534281635</v>
      </c>
      <c r="CF460" s="15">
        <f ca="1">(AY460*DCF!G$10-DCF!G$5*MAX(AY460*DCF!G$10,0)-MAX(AY460-AX460,0)/Inputs!$B$10)*DCF!G$6</f>
        <v>1559.8148282198783</v>
      </c>
      <c r="CG460" s="15">
        <f ca="1">(AZ460*DCF!H$10-DCF!H$5*MAX(AZ460*DCF!H$10,0)-MAX(AZ460-AY460,0)/Inputs!$B$10)*DCF!H$6</f>
        <v>1777.9116158811792</v>
      </c>
      <c r="CH460" s="15">
        <f ca="1">(BA460*DCF!I$10-DCF!I$5*MAX(BA460*DCF!I$10,0)-MAX(BA460-AZ460,0)/Inputs!$B$10)*DCF!I$6</f>
        <v>1868.318012892958</v>
      </c>
      <c r="CI460" s="15">
        <f ca="1">(BB460*DCF!J$10-DCF!J$5*MAX(BB460*DCF!J$10,0)-MAX(BB460-BA460,0)/Inputs!$B$10)*DCF!J$6</f>
        <v>2430.0139557706889</v>
      </c>
      <c r="CJ460" s="15">
        <f ca="1">(BC460*DCF!K$10-DCF!K$5*MAX(BC460*DCF!K$10,0)-MAX(BC460-BB460,0)/Inputs!$B$10)*DCF!K$6</f>
        <v>2649.4941632191067</v>
      </c>
      <c r="CK460" s="15">
        <f ca="1">(BD460*DCF!L$10-DCF!L$5*MAX(BD460*DCF!L$10,0)-MAX(BD460-BC460,0)/Inputs!$B$10)*DCF!L$6</f>
        <v>3580.7948283661199</v>
      </c>
      <c r="CL460" s="15">
        <f ca="1">(BE460*DCF!M$10-DCF!M$5*MAX(BE460*DCF!M$10,0)-MAX(BE460-BD460,0)/Inputs!$B$10)*DCF!M$6</f>
        <v>4822.1953834313936</v>
      </c>
      <c r="CM460" s="15">
        <f ca="1">(BF460*DCF!C$28-DCF!C$5*MAX(BF460*DCF!C$28,0)-MAX(BF460-Inputs!$B$13,0)/Inputs!$B$17)*DCF!C$6</f>
        <v>3622.9996301890337</v>
      </c>
      <c r="CN460" s="15">
        <f ca="1">(BG460*DCF!D$28-DCF!D$5*MAX(BG460*DCF!D$28,0)-MAX(BG460-BF460,0)/Inputs!$B$17)*DCF!D$6</f>
        <v>4401.8429182791715</v>
      </c>
      <c r="CO460" s="15">
        <f ca="1">(BH460*DCF!E$28-DCF!E$5*MAX(BH460*DCF!E$28,0)-MAX(BH460-BG460,0)/Inputs!$B$17)*DCF!E$6</f>
        <v>6255.3820941004833</v>
      </c>
      <c r="CP460" s="15">
        <f ca="1">(BI460*DCF!F$28-DCF!F$5*MAX(BI460*DCF!F$28,0)-MAX(BI460-BH460,0)/Inputs!$B$17)*DCF!F$6</f>
        <v>8823.7637991004467</v>
      </c>
      <c r="CQ460" s="15">
        <f ca="1">(BJ460*DCF!G$28-DCF!G$5*MAX(BJ460*DCF!G$28,0)-MAX(BJ460-BI460,0)/Inputs!$B$17)*DCF!G$6</f>
        <v>10342.778420534267</v>
      </c>
      <c r="CR460" s="15">
        <f ca="1">(BK460*DCF!H$28-DCF!H$5*MAX(BK460*DCF!H$28,0)-MAX(BK460-BJ460,0)/Inputs!$B$17)*DCF!H$6</f>
        <v>10221.638448481626</v>
      </c>
      <c r="CS460" s="15">
        <f ca="1">(BL460*DCF!I$28-DCF!I$5*MAX(BL460*DCF!I$28,0)-MAX(BL460-BK460,0)/Inputs!$B$17)*DCF!I$6</f>
        <v>11267.574024958576</v>
      </c>
      <c r="CT460" s="15">
        <f ca="1">(BM460*DCF!J$28-DCF!J$5*MAX(BM460*DCF!J$28,0)-MAX(BM460-BL460,0)/Inputs!$B$17)*DCF!J$6</f>
        <v>12442.153925874702</v>
      </c>
      <c r="CU460" s="15">
        <f ca="1">(BN460*DCF!K$28-DCF!K$5*MAX(BN460*DCF!K$28,0)-MAX(BN460-BM460,0)/Inputs!$B$17)*DCF!K$6</f>
        <v>12957.998875492643</v>
      </c>
      <c r="CV460" s="15">
        <f ca="1">(BO460*DCF!L$28-DCF!L$5*MAX(BO460*DCF!L$28,0)-MAX(BO460-BN460,0)/Inputs!$B$17)*DCF!L$6</f>
        <v>15271.304065324512</v>
      </c>
      <c r="CW460" s="15">
        <f ca="1">(BP460*DCF!M$28-DCF!M$5*MAX(BP460*DCF!M$28,0)-MAX(BP460-BO460,0)/Inputs!$B$17)*DCF!M$6</f>
        <v>18810.442554114681</v>
      </c>
      <c r="CX460" s="15">
        <f ca="1">(BQ460*DCF!C$46-DCF!C$5*MAX(BQ460*DCF!C$46,0)-MAX(BQ460-Inputs!$B$20,0)/Inputs!$B$24)*DCF!C$6</f>
        <v>-1675.80628672489</v>
      </c>
      <c r="CY460" s="15">
        <f ca="1">(BR460*DCF!D$46-DCF!D$5*MAX(BR460*DCF!D$46,0)-MAX(BR460-BQ460,0)/Inputs!$B$24)*DCF!D$6</f>
        <v>-2683.9816988284324</v>
      </c>
      <c r="CZ460" s="15">
        <f ca="1">(BS460*DCF!E$46-DCF!E$5*MAX(BS460*DCF!E$46,0)-MAX(BS460-BR460,0)/Inputs!$B$24)*DCF!E$6</f>
        <v>-3641.165001157065</v>
      </c>
      <c r="DA460" s="15">
        <f ca="1">(BT460*DCF!F$46-DCF!F$5*MAX(BT460*DCF!F$46,0)-MAX(BT460-BS460,0)/Inputs!$B$24)*DCF!F$6</f>
        <v>-2176.6261693124966</v>
      </c>
      <c r="DB460" s="15">
        <f ca="1">(BU460*DCF!G$46-DCF!G$5*MAX(BU460*DCF!G$46,0)-MAX(BU460-BT460,0)/Inputs!$B$24)*DCF!G$6</f>
        <v>-468.30097702720315</v>
      </c>
      <c r="DC460" s="15">
        <f ca="1">(BV460*DCF!H$46-DCF!H$5*MAX(BV460*DCF!H$46,0)-MAX(BV460-BU460,0)/Inputs!$B$24)*DCF!H$6</f>
        <v>-1899.7846445348164</v>
      </c>
      <c r="DD460" s="15">
        <f ca="1">(BW460*DCF!I$46-DCF!I$5*MAX(BW460*DCF!I$46,0)-MAX(BW460-BV460,0)/Inputs!$B$24)*DCF!I$6</f>
        <v>-1028.2280897148082</v>
      </c>
      <c r="DE460" s="15">
        <f ca="1">(BX460*DCF!J$46-DCF!J$5*MAX(BX460*DCF!J$46,0)-MAX(BX460-BW460,0)/Inputs!$B$24)*DCF!J$6</f>
        <v>-2671.9538762939201</v>
      </c>
      <c r="DF460" s="15">
        <f ca="1">(BY460*DCF!K$46-DCF!K$5*MAX(BY460*DCF!K$46,0)-MAX(BY460-BX460,0)/Inputs!$B$24)*DCF!K$6</f>
        <v>-1217.1231641730053</v>
      </c>
      <c r="DG460" s="15">
        <f ca="1">(BZ460*DCF!L$46-DCF!L$5*MAX(BZ460*DCF!L$46,0)-MAX(BZ460-BY460,0)/Inputs!$B$24)*DCF!L$6</f>
        <v>40.56480713272984</v>
      </c>
      <c r="DH460" s="15">
        <f ca="1">(CA460*DCF!M$46-DCF!M$5*MAX(CA460*DCF!M$46,0)-MAX(CA460-BZ460,0)/Inputs!$B$24)*DCF!M$6</f>
        <v>925.76131197366249</v>
      </c>
      <c r="DI460" s="15">
        <f ca="1">SUM(CB460:CL460)+BE460*DCF!M$10*(1+Inputs!$B$30)*(1-Inputs!$B$33)*(1-Inputs!$B$30/Inputs!$B$31)/(Inputs!$B$29-Inputs!$B$30)*DCF!M$6</f>
        <v>147208.41166044312</v>
      </c>
      <c r="DJ460" s="15">
        <f ca="1">SUM(CM460:CW460)+BP460*DCF!M$28*(1+Inputs!$B$30)*(1-Inputs!$B$33)*(1-Inputs!$B$30/Inputs!$B$31)/(Inputs!$B$29-Inputs!$B$30)*DCF!M$6</f>
        <v>544058.53032429854</v>
      </c>
      <c r="DK460" s="15">
        <f ca="1">SUM(CX460:DH460)+CA460*DCF!M$46*(1+Inputs!$B$30)*(1-Inputs!$B$33)*(1-Inputs!$B$30/Inputs!$B$31)/(Inputs!$B$29-Inputs!$B$30)*DCF!M$6</f>
        <v>192295.19867098785</v>
      </c>
      <c r="DM460" s="15">
        <f ca="1">DI460+DJ460+DK460+Inputs!$B$34+Inputs!$B$36-Inputs!$B$35</f>
        <v>960413.14065572957</v>
      </c>
    </row>
    <row r="461" spans="1:117" x14ac:dyDescent="0.75">
      <c r="A461" s="11">
        <v>448</v>
      </c>
      <c r="C461" s="24">
        <f t="shared" ca="1" si="254"/>
        <v>-0.95321208909236943</v>
      </c>
      <c r="D461" s="24">
        <f t="shared" ca="1" si="254"/>
        <v>-0.76574375215671597</v>
      </c>
      <c r="E461" s="24">
        <f t="shared" ca="1" si="254"/>
        <v>-0.34294912127247523</v>
      </c>
      <c r="F461" s="24">
        <f t="shared" ca="1" si="254"/>
        <v>-1.2370035045512453</v>
      </c>
      <c r="G461" s="24">
        <f t="shared" ca="1" si="254"/>
        <v>1.0089968850754947</v>
      </c>
      <c r="H461" s="24">
        <f t="shared" ca="1" si="254"/>
        <v>-1.0705464117982959</v>
      </c>
      <c r="I461" s="24">
        <f t="shared" ca="1" si="254"/>
        <v>-0.36053681537153648</v>
      </c>
      <c r="J461" s="24">
        <f t="shared" ca="1" si="254"/>
        <v>1.3635921034727667</v>
      </c>
      <c r="K461" s="24">
        <f t="shared" ca="1" si="254"/>
        <v>0.77275503292108982</v>
      </c>
      <c r="L461" s="24">
        <f t="shared" ca="1" si="254"/>
        <v>-0.46266089778633723</v>
      </c>
      <c r="M461" s="24">
        <f t="shared" ca="1" si="254"/>
        <v>0.45885327686371402</v>
      </c>
      <c r="N461" s="24">
        <f ca="1">SQRT(Inputs!$B$38)*C461+SQRT(1-Inputs!$B$38)*_xlfn.NORM.S.INV(RAND())</f>
        <v>0.67702775302410501</v>
      </c>
      <c r="O461" s="24">
        <f ca="1">SQRT(Inputs!$B$38)*D461+SQRT(1-Inputs!$B$38)*_xlfn.NORM.S.INV(RAND())</f>
        <v>-7.6383251474617164E-2</v>
      </c>
      <c r="P461" s="24">
        <f ca="1">SQRT(Inputs!$B$38)*E461+SQRT(1-Inputs!$B$38)*_xlfn.NORM.S.INV(RAND())</f>
        <v>-0.74116807804150853</v>
      </c>
      <c r="Q461" s="24">
        <f ca="1">SQRT(Inputs!$B$38)*F461+SQRT(1-Inputs!$B$38)*_xlfn.NORM.S.INV(RAND())</f>
        <v>-0.86495790098299008</v>
      </c>
      <c r="R461" s="24">
        <f ca="1">SQRT(Inputs!$B$38)*G461+SQRT(1-Inputs!$B$38)*_xlfn.NORM.S.INV(RAND())</f>
        <v>1.0105992975431857</v>
      </c>
      <c r="S461" s="24">
        <f ca="1">SQRT(Inputs!$B$38)*H461+SQRT(1-Inputs!$B$38)*_xlfn.NORM.S.INV(RAND())</f>
        <v>-0.5842085232326546</v>
      </c>
      <c r="T461" s="24">
        <f ca="1">SQRT(Inputs!$B$38)*I461+SQRT(1-Inputs!$B$38)*_xlfn.NORM.S.INV(RAND())</f>
        <v>-0.47665175140146171</v>
      </c>
      <c r="U461" s="24">
        <f ca="1">SQRT(Inputs!$B$38)*J461+SQRT(1-Inputs!$B$38)*_xlfn.NORM.S.INV(RAND())</f>
        <v>0.61751175237685108</v>
      </c>
      <c r="V461" s="24">
        <f ca="1">SQRT(Inputs!$B$38)*K461+SQRT(1-Inputs!$B$38)*_xlfn.NORM.S.INV(RAND())</f>
        <v>0.6197216475410241</v>
      </c>
      <c r="W461" s="24">
        <f ca="1">SQRT(Inputs!$B$38)*L461+SQRT(1-Inputs!$B$38)*_xlfn.NORM.S.INV(RAND())</f>
        <v>0.22078573808889523</v>
      </c>
      <c r="X461" s="24">
        <f ca="1">SQRT(Inputs!$B$38)*M461+SQRT(1-Inputs!$B$38)*_xlfn.NORM.S.INV(RAND())</f>
        <v>-1.0089753129624475</v>
      </c>
      <c r="Y461" s="24">
        <f ca="1">SQRT(Inputs!$B$38)*C461+SQRT(1-Inputs!$B$38)*_xlfn.NORM.S.INV(RAND())</f>
        <v>-0.30504144867374861</v>
      </c>
      <c r="Z461" s="24">
        <f ca="1">SQRT(Inputs!$B$38)*D461+SQRT(1-Inputs!$B$38)*_xlfn.NORM.S.INV(RAND())</f>
        <v>-0.76187538284527356</v>
      </c>
      <c r="AA461" s="24">
        <f ca="1">SQRT(Inputs!$B$38)*E461+SQRT(1-Inputs!$B$38)*_xlfn.NORM.S.INV(RAND())</f>
        <v>-5.3745344287503688E-2</v>
      </c>
      <c r="AB461" s="24">
        <f ca="1">SQRT(Inputs!$B$38)*F461+SQRT(1-Inputs!$B$38)*_xlfn.NORM.S.INV(RAND())</f>
        <v>-1.5269688132785968</v>
      </c>
      <c r="AC461" s="24">
        <f ca="1">SQRT(Inputs!$B$38)*G461+SQRT(1-Inputs!$B$38)*_xlfn.NORM.S.INV(RAND())</f>
        <v>-0.1437917347896136</v>
      </c>
      <c r="AD461" s="24">
        <f ca="1">SQRT(Inputs!$B$38)*H461+SQRT(1-Inputs!$B$38)*_xlfn.NORM.S.INV(RAND())</f>
        <v>-0.87684332751712402</v>
      </c>
      <c r="AE461" s="24">
        <f ca="1">SQRT(Inputs!$B$38)*I461+SQRT(1-Inputs!$B$38)*_xlfn.NORM.S.INV(RAND())</f>
        <v>1.0411992151293068</v>
      </c>
      <c r="AF461" s="24">
        <f ca="1">SQRT(Inputs!$B$38)*J461+SQRT(1-Inputs!$B$38)*_xlfn.NORM.S.INV(RAND())</f>
        <v>1.0241995657311711</v>
      </c>
      <c r="AG461" s="24">
        <f ca="1">SQRT(Inputs!$B$38)*K461+SQRT(1-Inputs!$B$38)*_xlfn.NORM.S.INV(RAND())</f>
        <v>1.2834511072413011</v>
      </c>
      <c r="AH461" s="24">
        <f ca="1">SQRT(Inputs!$B$38)*L461+SQRT(1-Inputs!$B$38)*_xlfn.NORM.S.INV(RAND())</f>
        <v>-1.8149311547385514</v>
      </c>
      <c r="AI461" s="24">
        <f ca="1">SQRT(Inputs!$B$38)*M461+SQRT(1-Inputs!$B$38)*_xlfn.NORM.S.INV(RAND())</f>
        <v>0.58486716284646545</v>
      </c>
      <c r="AJ461" s="24">
        <f ca="1">SQRT(Inputs!$B$38)*C461+SQRT(1-Inputs!$B$38)*_xlfn.NORM.S.INV(RAND())</f>
        <v>-0.45622045606498168</v>
      </c>
      <c r="AK461" s="24">
        <f ca="1">SQRT(Inputs!$B$38)*D461+SQRT(1-Inputs!$B$38)*_xlfn.NORM.S.INV(RAND())</f>
        <v>0.86860435438099648</v>
      </c>
      <c r="AL461" s="24">
        <f ca="1">SQRT(Inputs!$B$38)*E461+SQRT(1-Inputs!$B$38)*_xlfn.NORM.S.INV(RAND())</f>
        <v>-0.11012566892209562</v>
      </c>
      <c r="AM461" s="24">
        <f ca="1">SQRT(Inputs!$B$38)*F461+SQRT(1-Inputs!$B$38)*_xlfn.NORM.S.INV(RAND())</f>
        <v>-1.1194349556495755</v>
      </c>
      <c r="AN461" s="24">
        <f ca="1">SQRT(Inputs!$B$38)*G461+SQRT(1-Inputs!$B$38)*_xlfn.NORM.S.INV(RAND())</f>
        <v>0.98638778188596421</v>
      </c>
      <c r="AO461" s="24">
        <f ca="1">SQRT(Inputs!$B$38)*H461+SQRT(1-Inputs!$B$38)*_xlfn.NORM.S.INV(RAND())</f>
        <v>-0.62612371186736104</v>
      </c>
      <c r="AP461" s="24">
        <f ca="1">SQRT(Inputs!$B$38)*I461+SQRT(1-Inputs!$B$38)*_xlfn.NORM.S.INV(RAND())</f>
        <v>0.61983570868323645</v>
      </c>
      <c r="AQ461" s="24">
        <f ca="1">SQRT(Inputs!$B$38)*J461+SQRT(1-Inputs!$B$38)*_xlfn.NORM.S.INV(RAND())</f>
        <v>1.2733770164746971</v>
      </c>
      <c r="AR461" s="24">
        <f ca="1">SQRT(Inputs!$B$38)*K461+SQRT(1-Inputs!$B$38)*_xlfn.NORM.S.INV(RAND())</f>
        <v>-0.54503752005105366</v>
      </c>
      <c r="AS461" s="24">
        <f ca="1">SQRT(Inputs!$B$38)*L461+SQRT(1-Inputs!$B$38)*_xlfn.NORM.S.INV(RAND())</f>
        <v>-0.54646097804032112</v>
      </c>
      <c r="AT461" s="24">
        <f ca="1">SQRT(Inputs!$B$38)*M461+SQRT(1-Inputs!$B$38)*_xlfn.NORM.S.INV(RAND())</f>
        <v>1.2504578338969683</v>
      </c>
      <c r="AU461" s="15">
        <f ca="1">Inputs!$B$6*EXP($B$8-0.5*C$5^2+C$5*N461)</f>
        <v>5536.9826349756304</v>
      </c>
      <c r="AV461" s="15">
        <f t="shared" ca="1" si="219"/>
        <v>6664.5457778662803</v>
      </c>
      <c r="AW461" s="15">
        <f t="shared" ca="1" si="220"/>
        <v>7353.1427808903873</v>
      </c>
      <c r="AX461" s="15">
        <f t="shared" ca="1" si="221"/>
        <v>8057.9089549495366</v>
      </c>
      <c r="AY461" s="15">
        <f t="shared" ca="1" si="222"/>
        <v>11081.225472294023</v>
      </c>
      <c r="AZ461" s="15">
        <f t="shared" ca="1" si="223"/>
        <v>12708.213498210338</v>
      </c>
      <c r="BA461" s="15">
        <f t="shared" ca="1" si="224"/>
        <v>14794.826369370339</v>
      </c>
      <c r="BB461" s="15">
        <f t="shared" ca="1" si="225"/>
        <v>19269.411482898224</v>
      </c>
      <c r="BC461" s="15">
        <f t="shared" ca="1" si="226"/>
        <v>25055.00681613469</v>
      </c>
      <c r="BD461" s="15">
        <f t="shared" ca="1" si="227"/>
        <v>31335.209709370669</v>
      </c>
      <c r="BE461" s="15">
        <f t="shared" ca="1" si="228"/>
        <v>35025.937591547197</v>
      </c>
      <c r="BF461" s="15">
        <f ca="1">Inputs!$B$13*EXP($B$9-0.5*C$6^2+C$6*Y461)</f>
        <v>13019.395270669591</v>
      </c>
      <c r="BG461" s="15">
        <f t="shared" ca="1" si="229"/>
        <v>13829.199642061176</v>
      </c>
      <c r="BH461" s="15">
        <f t="shared" ca="1" si="230"/>
        <v>16746.789089613085</v>
      </c>
      <c r="BI461" s="15">
        <f t="shared" ca="1" si="231"/>
        <v>16206.677907869062</v>
      </c>
      <c r="BJ461" s="15">
        <f t="shared" ca="1" si="232"/>
        <v>19460.760224102367</v>
      </c>
      <c r="BK461" s="15">
        <f t="shared" ca="1" si="233"/>
        <v>21196.773250871876</v>
      </c>
      <c r="BL461" s="15">
        <f t="shared" ca="1" si="234"/>
        <v>29799.015319657952</v>
      </c>
      <c r="BM461" s="15">
        <f t="shared" ca="1" si="235"/>
        <v>41599.394477786918</v>
      </c>
      <c r="BN461" s="15">
        <f t="shared" ca="1" si="236"/>
        <v>59668.332827106162</v>
      </c>
      <c r="BO461" s="15">
        <f t="shared" ca="1" si="237"/>
        <v>59452.055325898524</v>
      </c>
      <c r="BP461" s="15">
        <f t="shared" ca="1" si="238"/>
        <v>78187.372975189457</v>
      </c>
      <c r="BQ461" s="15">
        <f ca="1">Inputs!$B$20*EXP($B$10-0.5*C$7^2+C$7*AJ461)</f>
        <v>3648.6597518676217</v>
      </c>
      <c r="BR461" s="15">
        <f t="shared" ca="1" si="239"/>
        <v>6523.3810552540999</v>
      </c>
      <c r="BS461" s="15">
        <f t="shared" ca="1" si="240"/>
        <v>8654.9524157675187</v>
      </c>
      <c r="BT461" s="15">
        <f t="shared" ca="1" si="241"/>
        <v>8896.5962357502922</v>
      </c>
      <c r="BU461" s="15">
        <f t="shared" ca="1" si="242"/>
        <v>15653.275867431988</v>
      </c>
      <c r="BV461" s="15">
        <f t="shared" ca="1" si="243"/>
        <v>18912.929350773127</v>
      </c>
      <c r="BW461" s="15">
        <f t="shared" ca="1" si="244"/>
        <v>30091.594728970187</v>
      </c>
      <c r="BX461" s="15">
        <f t="shared" ca="1" si="245"/>
        <v>54328.021788290709</v>
      </c>
      <c r="BY461" s="15">
        <f t="shared" ca="1" si="246"/>
        <v>68584.631058244006</v>
      </c>
      <c r="BZ461" s="15">
        <f t="shared" ca="1" si="247"/>
        <v>87036.108833693084</v>
      </c>
      <c r="CA461" s="15">
        <f t="shared" ca="1" si="248"/>
        <v>152681.13872904752</v>
      </c>
      <c r="CB461" s="15">
        <f ca="1">(AU461*DCF!C$10-DCF!C$5*MAX(AU461*DCF!C$10,0)-MAX(AU461-Inputs!$B$6,0)/Inputs!$B$10)*DCF!C$6</f>
        <v>1038.9762820266028</v>
      </c>
      <c r="CC461" s="15">
        <f ca="1">(AV461*DCF!D$10-DCF!D$5*MAX(AV461*DCF!D$10,0)-MAX(AV461-AU461,0)/Inputs!$B$10)*DCF!D$6</f>
        <v>1349.5111205692881</v>
      </c>
      <c r="CD461" s="15">
        <f ca="1">(AW461*DCF!E$10-DCF!E$5*MAX(AW461*DCF!E$10,0)-MAX(AW461-AV461,0)/Inputs!$B$10)*DCF!E$6</f>
        <v>1542.6230548880146</v>
      </c>
      <c r="CE461" s="15">
        <f ca="1">(AX461*DCF!F$10-DCF!F$5*MAX(AX461*DCF!F$10,0)-MAX(AX461-AW461,0)/Inputs!$B$10)*DCF!F$6</f>
        <v>1612.3843154921212</v>
      </c>
      <c r="CF461" s="15">
        <f ca="1">(AY461*DCF!G$10-DCF!G$5*MAX(AY461*DCF!G$10,0)-MAX(AY461-AX461,0)/Inputs!$B$10)*DCF!G$6</f>
        <v>1702.0403356026022</v>
      </c>
      <c r="CG461" s="15">
        <f ca="1">(AZ461*DCF!H$10-DCF!H$5*MAX(AZ461*DCF!H$10,0)-MAX(AZ461-AY461,0)/Inputs!$B$10)*DCF!H$6</f>
        <v>2178.4078744310236</v>
      </c>
      <c r="CH461" s="15">
        <f ca="1">(BA461*DCF!I$10-DCF!I$5*MAX(BA461*DCF!I$10,0)-MAX(BA461-AZ461,0)/Inputs!$B$10)*DCF!I$6</f>
        <v>2360.1974415952482</v>
      </c>
      <c r="CI461" s="15">
        <f ca="1">(BB461*DCF!J$10-DCF!J$5*MAX(BB461*DCF!J$10,0)-MAX(BB461-BA461,0)/Inputs!$B$10)*DCF!J$6</f>
        <v>2628.6260830389633</v>
      </c>
      <c r="CJ461" s="15">
        <f ca="1">(BC461*DCF!K$10-DCF!K$5*MAX(BC461*DCF!K$10,0)-MAX(BC461-BB461,0)/Inputs!$B$10)*DCF!K$6</f>
        <v>3223.5584379630714</v>
      </c>
      <c r="CK461" s="15">
        <f ca="1">(BD461*DCF!L$10-DCF!L$5*MAX(BD461*DCF!L$10,0)-MAX(BD461-BC461,0)/Inputs!$B$10)*DCF!L$6</f>
        <v>3913.8135740518078</v>
      </c>
      <c r="CL461" s="15">
        <f ca="1">(BE461*DCF!M$10-DCF!M$5*MAX(BE461*DCF!M$10,0)-MAX(BE461-BD461,0)/Inputs!$B$10)*DCF!M$6</f>
        <v>4501.715940663491</v>
      </c>
      <c r="CM461" s="15">
        <f ca="1">(BF461*DCF!C$28-DCF!C$5*MAX(BF461*DCF!C$28,0)-MAX(BF461-Inputs!$B$13,0)/Inputs!$B$17)*DCF!C$6</f>
        <v>3596.4374554407018</v>
      </c>
      <c r="CN461" s="15">
        <f ca="1">(BG461*DCF!D$28-DCF!D$5*MAX(BG461*DCF!D$28,0)-MAX(BG461-BF461,0)/Inputs!$B$17)*DCF!D$6</f>
        <v>3900.2498469821276</v>
      </c>
      <c r="CO461" s="15">
        <f ca="1">(BH461*DCF!E$28-DCF!E$5*MAX(BH461*DCF!E$28,0)-MAX(BH461-BG461,0)/Inputs!$B$17)*DCF!E$6</f>
        <v>4167.9721508022449</v>
      </c>
      <c r="CP461" s="15">
        <f ca="1">(BI461*DCF!F$28-DCF!F$5*MAX(BI461*DCF!F$28,0)-MAX(BI461-BH461,0)/Inputs!$B$17)*DCF!F$6</f>
        <v>4399.6861541124417</v>
      </c>
      <c r="CQ461" s="15">
        <f ca="1">(BJ461*DCF!G$28-DCF!G$5*MAX(BJ461*DCF!G$28,0)-MAX(BJ461-BI461,0)/Inputs!$B$17)*DCF!G$6</f>
        <v>4501.9373893233951</v>
      </c>
      <c r="CR461" s="15">
        <f ca="1">(BK461*DCF!H$28-DCF!H$5*MAX(BK461*DCF!H$28,0)-MAX(BK461-BJ461,0)/Inputs!$B$17)*DCF!H$6</f>
        <v>4972.4681775081481</v>
      </c>
      <c r="CS461" s="15">
        <f ca="1">(BL461*DCF!I$28-DCF!I$5*MAX(BL461*DCF!I$28,0)-MAX(BL461-BK461,0)/Inputs!$B$17)*DCF!I$6</f>
        <v>5772.6434971801555</v>
      </c>
      <c r="CT461" s="15">
        <f ca="1">(BM461*DCF!J$28-DCF!J$5*MAX(BM461*DCF!J$28,0)-MAX(BM461-BL461,0)/Inputs!$B$17)*DCF!J$6</f>
        <v>7715.4845204915209</v>
      </c>
      <c r="CU461" s="15">
        <f ca="1">(BN461*DCF!K$28-DCF!K$5*MAX(BN461*DCF!K$28,0)-MAX(BN461-BM461,0)/Inputs!$B$17)*DCF!K$6</f>
        <v>10387.747163489865</v>
      </c>
      <c r="CV461" s="15">
        <f ca="1">(BO461*DCF!L$28-DCF!L$5*MAX(BO461*DCF!L$28,0)-MAX(BO461-BN461,0)/Inputs!$B$17)*DCF!L$6</f>
        <v>11861.932928639822</v>
      </c>
      <c r="CW461" s="15">
        <f ca="1">(BP461*DCF!M$28-DCF!M$5*MAX(BP461*DCF!M$28,0)-MAX(BP461-BO461,0)/Inputs!$B$17)*DCF!M$6</f>
        <v>12752.632331015155</v>
      </c>
      <c r="CX461" s="15">
        <f ca="1">(BQ461*DCF!C$46-DCF!C$5*MAX(BQ461*DCF!C$46,0)-MAX(BQ461-Inputs!$B$20,0)/Inputs!$B$24)*DCF!C$6</f>
        <v>-1049.4178419406155</v>
      </c>
      <c r="CY461" s="15">
        <f ca="1">(BR461*DCF!D$46-DCF!D$5*MAX(BR461*DCF!D$46,0)-MAX(BR461-BQ461,0)/Inputs!$B$24)*DCF!D$6</f>
        <v>-2340.008736720818</v>
      </c>
      <c r="CZ461" s="15">
        <f ca="1">(BS461*DCF!E$46-DCF!E$5*MAX(BS461*DCF!E$46,0)-MAX(BS461-BR461,0)/Inputs!$B$24)*DCF!E$6</f>
        <v>-1863.6699416502497</v>
      </c>
      <c r="DA461" s="15">
        <f ca="1">(BT461*DCF!F$46-DCF!F$5*MAX(BT461*DCF!F$46,0)-MAX(BT461-BS461,0)/Inputs!$B$24)*DCF!F$6</f>
        <v>-735.89654025913842</v>
      </c>
      <c r="DB461" s="15">
        <f ca="1">(BU461*DCF!G$46-DCF!G$5*MAX(BU461*DCF!G$46,0)-MAX(BU461-BT461,0)/Inputs!$B$24)*DCF!G$6</f>
        <v>-2799.3588054919865</v>
      </c>
      <c r="DC461" s="15">
        <f ca="1">(BV461*DCF!H$46-DCF!H$5*MAX(BV461*DCF!H$46,0)-MAX(BV461-BU461,0)/Inputs!$B$24)*DCF!H$6</f>
        <v>-1012.9173477200032</v>
      </c>
      <c r="DD461" s="15">
        <f ca="1">(BW461*DCF!I$46-DCF!I$5*MAX(BW461*DCF!I$46,0)-MAX(BW461-BV461,0)/Inputs!$B$24)*DCF!I$6</f>
        <v>-2513.9853343974069</v>
      </c>
      <c r="DE461" s="15">
        <f ca="1">(BX461*DCF!J$46-DCF!J$5*MAX(BX461*DCF!J$46,0)-MAX(BX461-BW461,0)/Inputs!$B$24)*DCF!J$6</f>
        <v>-4148.194254070424</v>
      </c>
      <c r="DF461" s="15">
        <f ca="1">(BY461*DCF!K$46-DCF!K$5*MAX(BY461*DCF!K$46,0)-MAX(BY461-BX461,0)/Inputs!$B$24)*DCF!K$6</f>
        <v>425.29327740750244</v>
      </c>
      <c r="DG461" s="15">
        <f ca="1">(BZ461*DCF!L$46-DCF!L$5*MAX(BZ461*DCF!L$46,0)-MAX(BZ461-BY461,0)/Inputs!$B$24)*DCF!L$6</f>
        <v>1840.773342908165</v>
      </c>
      <c r="DH461" s="15">
        <f ca="1">(CA461*DCF!M$46-DCF!M$5*MAX(CA461*DCF!M$46,0)-MAX(CA461-BZ461,0)/Inputs!$B$24)*DCF!M$6</f>
        <v>-1753.8984840707444</v>
      </c>
      <c r="DI461" s="15">
        <f ca="1">SUM(CB461:CL461)+BE461*DCF!M$10*(1+Inputs!$B$30)*(1-Inputs!$B$33)*(1-Inputs!$B$30/Inputs!$B$31)/(Inputs!$B$29-Inputs!$B$30)*DCF!M$6</f>
        <v>123529.50194767312</v>
      </c>
      <c r="DJ461" s="15">
        <f ca="1">SUM(CM461:CW461)+BP461*DCF!M$28*(1+Inputs!$B$30)*(1-Inputs!$B$33)*(1-Inputs!$B$30/Inputs!$B$31)/(Inputs!$B$29-Inputs!$B$30)*DCF!M$6</f>
        <v>364157.84882954997</v>
      </c>
      <c r="DK461" s="15">
        <f ca="1">SUM(CX461:DH461)+CA461*DCF!M$46*(1+Inputs!$B$30)*(1-Inputs!$B$33)*(1-Inputs!$B$30/Inputs!$B$31)/(Inputs!$B$29-Inputs!$B$30)*DCF!M$6</f>
        <v>220111.84604620677</v>
      </c>
      <c r="DM461" s="15">
        <f ca="1">DI461+DJ461+DK461+Inputs!$B$34+Inputs!$B$36-Inputs!$B$35</f>
        <v>784650.1968234299</v>
      </c>
    </row>
    <row r="462" spans="1:117" x14ac:dyDescent="0.75">
      <c r="A462" s="11">
        <v>449</v>
      </c>
      <c r="C462" s="24">
        <f t="shared" ca="1" si="254"/>
        <v>-1.477209381981194</v>
      </c>
      <c r="D462" s="24">
        <f t="shared" ca="1" si="254"/>
        <v>0.24678837112951635</v>
      </c>
      <c r="E462" s="24">
        <f t="shared" ca="1" si="254"/>
        <v>0.43949405327985802</v>
      </c>
      <c r="F462" s="24">
        <f t="shared" ca="1" si="254"/>
        <v>1.3433233463546193</v>
      </c>
      <c r="G462" s="24">
        <f t="shared" ca="1" si="254"/>
        <v>-0.42804515736513965</v>
      </c>
      <c r="H462" s="24">
        <f t="shared" ca="1" si="254"/>
        <v>1.0154502435313779</v>
      </c>
      <c r="I462" s="24">
        <f t="shared" ca="1" si="254"/>
        <v>0.30453308243183691</v>
      </c>
      <c r="J462" s="24">
        <f t="shared" ca="1" si="254"/>
        <v>-0.55593664875147142</v>
      </c>
      <c r="K462" s="24">
        <f t="shared" ca="1" si="254"/>
        <v>-1.1442359758093084</v>
      </c>
      <c r="L462" s="24">
        <f t="shared" ca="1" si="254"/>
        <v>0.7941784518525753</v>
      </c>
      <c r="M462" s="24">
        <f t="shared" ca="1" si="254"/>
        <v>0.21662768263707705</v>
      </c>
      <c r="N462" s="24">
        <f ca="1">SQRT(Inputs!$B$38)*C462+SQRT(1-Inputs!$B$38)*_xlfn.NORM.S.INV(RAND())</f>
        <v>3.4993967143361004E-2</v>
      </c>
      <c r="O462" s="24">
        <f ca="1">SQRT(Inputs!$B$38)*D462+SQRT(1-Inputs!$B$38)*_xlfn.NORM.S.INV(RAND())</f>
        <v>6.8201076126203408E-2</v>
      </c>
      <c r="P462" s="24">
        <f ca="1">SQRT(Inputs!$B$38)*E462+SQRT(1-Inputs!$B$38)*_xlfn.NORM.S.INV(RAND())</f>
        <v>-6.4815509762492035E-2</v>
      </c>
      <c r="Q462" s="24">
        <f ca="1">SQRT(Inputs!$B$38)*F462+SQRT(1-Inputs!$B$38)*_xlfn.NORM.S.INV(RAND())</f>
        <v>-0.61784664671637723</v>
      </c>
      <c r="R462" s="24">
        <f ca="1">SQRT(Inputs!$B$38)*G462+SQRT(1-Inputs!$B$38)*_xlfn.NORM.S.INV(RAND())</f>
        <v>-1.8754843238252825</v>
      </c>
      <c r="S462" s="24">
        <f ca="1">SQRT(Inputs!$B$38)*H462+SQRT(1-Inputs!$B$38)*_xlfn.NORM.S.INV(RAND())</f>
        <v>1.1045096312574698</v>
      </c>
      <c r="T462" s="24">
        <f ca="1">SQRT(Inputs!$B$38)*I462+SQRT(1-Inputs!$B$38)*_xlfn.NORM.S.INV(RAND())</f>
        <v>0.38610328674586364</v>
      </c>
      <c r="U462" s="24">
        <f ca="1">SQRT(Inputs!$B$38)*J462+SQRT(1-Inputs!$B$38)*_xlfn.NORM.S.INV(RAND())</f>
        <v>1.2863652318855048</v>
      </c>
      <c r="V462" s="24">
        <f ca="1">SQRT(Inputs!$B$38)*K462+SQRT(1-Inputs!$B$38)*_xlfn.NORM.S.INV(RAND())</f>
        <v>-1.1278331018609813</v>
      </c>
      <c r="W462" s="24">
        <f ca="1">SQRT(Inputs!$B$38)*L462+SQRT(1-Inputs!$B$38)*_xlfn.NORM.S.INV(RAND())</f>
        <v>1.1215615835060115</v>
      </c>
      <c r="X462" s="24">
        <f ca="1">SQRT(Inputs!$B$38)*M462+SQRT(1-Inputs!$B$38)*_xlfn.NORM.S.INV(RAND())</f>
        <v>0.33724249701792741</v>
      </c>
      <c r="Y462" s="24">
        <f ca="1">SQRT(Inputs!$B$38)*C462+SQRT(1-Inputs!$B$38)*_xlfn.NORM.S.INV(RAND())</f>
        <v>-0.80879490269281207</v>
      </c>
      <c r="Z462" s="24">
        <f ca="1">SQRT(Inputs!$B$38)*D462+SQRT(1-Inputs!$B$38)*_xlfn.NORM.S.INV(RAND())</f>
        <v>0.61313578474876307</v>
      </c>
      <c r="AA462" s="24">
        <f ca="1">SQRT(Inputs!$B$38)*E462+SQRT(1-Inputs!$B$38)*_xlfn.NORM.S.INV(RAND())</f>
        <v>1.107459394145617</v>
      </c>
      <c r="AB462" s="24">
        <f ca="1">SQRT(Inputs!$B$38)*F462+SQRT(1-Inputs!$B$38)*_xlfn.NORM.S.INV(RAND())</f>
        <v>0.3518359154255698</v>
      </c>
      <c r="AC462" s="24">
        <f ca="1">SQRT(Inputs!$B$38)*G462+SQRT(1-Inputs!$B$38)*_xlfn.NORM.S.INV(RAND())</f>
        <v>-0.32974361720618206</v>
      </c>
      <c r="AD462" s="24">
        <f ca="1">SQRT(Inputs!$B$38)*H462+SQRT(1-Inputs!$B$38)*_xlfn.NORM.S.INV(RAND())</f>
        <v>1.5531842215757488</v>
      </c>
      <c r="AE462" s="24">
        <f ca="1">SQRT(Inputs!$B$38)*I462+SQRT(1-Inputs!$B$38)*_xlfn.NORM.S.INV(RAND())</f>
        <v>1.6562525964334918</v>
      </c>
      <c r="AF462" s="24">
        <f ca="1">SQRT(Inputs!$B$38)*J462+SQRT(1-Inputs!$B$38)*_xlfn.NORM.S.INV(RAND())</f>
        <v>-1.7715838343270005</v>
      </c>
      <c r="AG462" s="24">
        <f ca="1">SQRT(Inputs!$B$38)*K462+SQRT(1-Inputs!$B$38)*_xlfn.NORM.S.INV(RAND())</f>
        <v>-1.2108245840560943</v>
      </c>
      <c r="AH462" s="24">
        <f ca="1">SQRT(Inputs!$B$38)*L462+SQRT(1-Inputs!$B$38)*_xlfn.NORM.S.INV(RAND())</f>
        <v>0.1051632413925096</v>
      </c>
      <c r="AI462" s="24">
        <f ca="1">SQRT(Inputs!$B$38)*M462+SQRT(1-Inputs!$B$38)*_xlfn.NORM.S.INV(RAND())</f>
        <v>0.79237498864215039</v>
      </c>
      <c r="AJ462" s="24">
        <f ca="1">SQRT(Inputs!$B$38)*C462+SQRT(1-Inputs!$B$38)*_xlfn.NORM.S.INV(RAND())</f>
        <v>-0.92434582263150133</v>
      </c>
      <c r="AK462" s="24">
        <f ca="1">SQRT(Inputs!$B$38)*D462+SQRT(1-Inputs!$B$38)*_xlfn.NORM.S.INV(RAND())</f>
        <v>-4.8189124722898158E-2</v>
      </c>
      <c r="AL462" s="24">
        <f ca="1">SQRT(Inputs!$B$38)*E462+SQRT(1-Inputs!$B$38)*_xlfn.NORM.S.INV(RAND())</f>
        <v>0.56464753542304535</v>
      </c>
      <c r="AM462" s="24">
        <f ca="1">SQRT(Inputs!$B$38)*F462+SQRT(1-Inputs!$B$38)*_xlfn.NORM.S.INV(RAND())</f>
        <v>1.5055855546030146</v>
      </c>
      <c r="AN462" s="24">
        <f ca="1">SQRT(Inputs!$B$38)*G462+SQRT(1-Inputs!$B$38)*_xlfn.NORM.S.INV(RAND())</f>
        <v>-0.37612836779289838</v>
      </c>
      <c r="AO462" s="24">
        <f ca="1">SQRT(Inputs!$B$38)*H462+SQRT(1-Inputs!$B$38)*_xlfn.NORM.S.INV(RAND())</f>
        <v>2.0588800045645503</v>
      </c>
      <c r="AP462" s="24">
        <f ca="1">SQRT(Inputs!$B$38)*I462+SQRT(1-Inputs!$B$38)*_xlfn.NORM.S.INV(RAND())</f>
        <v>1.1888316057162944</v>
      </c>
      <c r="AQ462" s="24">
        <f ca="1">SQRT(Inputs!$B$38)*J462+SQRT(1-Inputs!$B$38)*_xlfn.NORM.S.INV(RAND())</f>
        <v>0.35502415728913733</v>
      </c>
      <c r="AR462" s="24">
        <f ca="1">SQRT(Inputs!$B$38)*K462+SQRT(1-Inputs!$B$38)*_xlfn.NORM.S.INV(RAND())</f>
        <v>-0.17144247264286372</v>
      </c>
      <c r="AS462" s="24">
        <f ca="1">SQRT(Inputs!$B$38)*L462+SQRT(1-Inputs!$B$38)*_xlfn.NORM.S.INV(RAND())</f>
        <v>-4.5284580998239343E-2</v>
      </c>
      <c r="AT462" s="24">
        <f ca="1">SQRT(Inputs!$B$38)*M462+SQRT(1-Inputs!$B$38)*_xlfn.NORM.S.INV(RAND())</f>
        <v>-0.77621673701361626</v>
      </c>
      <c r="AU462" s="15">
        <f ca="1">Inputs!$B$6*EXP($B$8-0.5*C$5^2+C$5*N462)</f>
        <v>4990.4282028924308</v>
      </c>
      <c r="AV462" s="15">
        <f t="shared" ref="AV462:AV525" ca="1" si="255">AU462*EXP($B$8-0.5*D$5^2+D$5*O462)</f>
        <v>6135.7501289752208</v>
      </c>
      <c r="AW462" s="15">
        <f t="shared" ref="AW462:AW525" ca="1" si="256">AV462*EXP($B$8-0.5*E$5^2+E$5*P462)</f>
        <v>7416.339248057755</v>
      </c>
      <c r="AX462" s="15">
        <f t="shared" ref="AX462:AX525" ca="1" si="257">AW462*EXP($B$8-0.5*F$5^2+F$5*Q462)</f>
        <v>8381.9800909912192</v>
      </c>
      <c r="AY462" s="15">
        <f t="shared" ref="AY462:AY525" ca="1" si="258">AX462*EXP($B$8-0.5*G$5^2+G$5*R462)</f>
        <v>8228.6551329878166</v>
      </c>
      <c r="AZ462" s="15">
        <f t="shared" ref="AZ462:AZ525" ca="1" si="259">AY462*EXP($B$8-0.5*H$5^2+H$5*S462)</f>
        <v>11365.466413256856</v>
      </c>
      <c r="BA462" s="15">
        <f t="shared" ref="BA462:BA525" ca="1" si="260">AZ462*EXP($B$8-0.5*I$5^2+I$5*T462)</f>
        <v>14481.966847060394</v>
      </c>
      <c r="BB462" s="15">
        <f t="shared" ref="BB462:BB525" ca="1" si="261">BA462*EXP($B$8-0.5*J$5^2+J$5*U462)</f>
        <v>20169.22238721294</v>
      </c>
      <c r="BC462" s="15">
        <f t="shared" ref="BC462:BC525" ca="1" si="262">BB462*EXP($B$8-0.5*K$5^2+K$5*V462)</f>
        <v>22154.070994900714</v>
      </c>
      <c r="BD462" s="15">
        <f t="shared" ref="BD462:BD525" ca="1" si="263">BC462*EXP($B$8-0.5*L$5^2+L$5*W462)</f>
        <v>30142.69817045383</v>
      </c>
      <c r="BE462" s="15">
        <f t="shared" ref="BE462:BE525" ca="1" si="264">BD462*EXP($B$8-0.5*M$5^2+M$5*X462)</f>
        <v>38088.147278557088</v>
      </c>
      <c r="BF462" s="15">
        <f ca="1">Inputs!$B$13*EXP($B$9-0.5*C$6^2+C$6*Y462)</f>
        <v>11781.991607004251</v>
      </c>
      <c r="BG462" s="15">
        <f t="shared" ref="BG462:BG525" ca="1" si="265">BF462*EXP($B$9-0.5*D$6^2+D$6*Z462)</f>
        <v>16038.933925638359</v>
      </c>
      <c r="BH462" s="15">
        <f t="shared" ref="BH462:BH525" ca="1" si="266">BG462*EXP($B$9-0.5*E$6^2+E$6*AA462)</f>
        <v>23547.92726020957</v>
      </c>
      <c r="BI462" s="15">
        <f t="shared" ref="BI462:BI525" ca="1" si="267">BH462*EXP($B$9-0.5*F$6^2+F$6*AB462)</f>
        <v>30430.313646922317</v>
      </c>
      <c r="BJ462" s="15">
        <f t="shared" ref="BJ462:BJ525" ca="1" si="268">BI462*EXP($B$9-0.5*G$6^2+G$6*AC462)</f>
        <v>35573.888725330267</v>
      </c>
      <c r="BK462" s="15">
        <f t="shared" ref="BK462:BK525" ca="1" si="269">BJ462*EXP($B$9-0.5*H$6^2+H$6*AD462)</f>
        <v>53941.100065842613</v>
      </c>
      <c r="BL462" s="15">
        <f t="shared" ref="BL462:BL525" ca="1" si="270">BK462*EXP($B$9-0.5*I$6^2+I$6*AE462)</f>
        <v>82123.55409641804</v>
      </c>
      <c r="BM462" s="15">
        <f t="shared" ref="BM462:BM525" ca="1" si="271">BL462*EXP($B$9-0.5*J$6^2+J$6*AF462)</f>
        <v>81005.877990648805</v>
      </c>
      <c r="BN462" s="15">
        <f t="shared" ref="BN462:BN525" ca="1" si="272">BM462*EXP($B$9-0.5*K$6^2+K$6*AG462)</f>
        <v>86171.014357995125</v>
      </c>
      <c r="BO462" s="15">
        <f t="shared" ref="BO462:BO525" ca="1" si="273">BN462*EXP($B$9-0.5*L$6^2+L$6*AH462)</f>
        <v>107328.56562898972</v>
      </c>
      <c r="BP462" s="15">
        <f t="shared" ref="BP462:BP525" ca="1" si="274">BO462*EXP($B$9-0.5*M$6^2+M$6*AI462)</f>
        <v>144509.13019335477</v>
      </c>
      <c r="BQ462" s="15">
        <f ca="1">Inputs!$B$20*EXP($B$10-0.5*C$7^2+C$7*AJ462)</f>
        <v>3090.4723565773797</v>
      </c>
      <c r="BR462" s="15">
        <f t="shared" ref="BR462:BR525" ca="1" si="275">BQ462*EXP($B$10-0.5*D$7^2+D$7*AK462)</f>
        <v>4129.686768753877</v>
      </c>
      <c r="BS462" s="15">
        <f t="shared" ref="BS462:BS525" ca="1" si="276">BR462*EXP($B$10-0.5*E$7^2+E$7*AL462)</f>
        <v>6650.8008157378081</v>
      </c>
      <c r="BT462" s="15">
        <f t="shared" ref="BT462:BT525" ca="1" si="277">BS462*EXP($B$10-0.5*F$7^2+F$7*AM462)</f>
        <v>13611.320707948296</v>
      </c>
      <c r="BU462" s="15">
        <f t="shared" ref="BU462:BU525" ca="1" si="278">BT462*EXP($B$10-0.5*G$7^2+G$7*AN462)</f>
        <v>17222.651526460428</v>
      </c>
      <c r="BV462" s="15">
        <f t="shared" ref="BV462:BV525" ca="1" si="279">BU462*EXP($B$10-0.5*H$7^2+H$7*AO462)</f>
        <v>38103.97029030347</v>
      </c>
      <c r="BW462" s="15">
        <f t="shared" ref="BW462:BW525" ca="1" si="280">BV462*EXP($B$10-0.5*I$7^2+I$7*AP462)</f>
        <v>68384.496568921852</v>
      </c>
      <c r="BX462" s="15">
        <f t="shared" ref="BX462:BX525" ca="1" si="281">BW462*EXP($B$10-0.5*J$7^2+J$7*AQ462)</f>
        <v>102702.28968345298</v>
      </c>
      <c r="BY462" s="15">
        <f t="shared" ref="BY462:BY525" ca="1" si="282">BX462*EXP($B$10-0.5*K$7^2+K$7*AR462)</f>
        <v>139259.72348128486</v>
      </c>
      <c r="BZ462" s="15">
        <f t="shared" ref="BZ462:BZ525" ca="1" si="283">BY462*EXP($B$10-0.5*L$7^2+L$7*AS462)</f>
        <v>193780.96598158858</v>
      </c>
      <c r="CA462" s="15">
        <f t="shared" ref="CA462:CA525" ca="1" si="284">BZ462*EXP($B$10-0.5*M$7^2+M$7*AT462)</f>
        <v>237131.63713710554</v>
      </c>
      <c r="CB462" s="15">
        <f ca="1">(AU462*DCF!C$10-DCF!C$5*MAX(AU462*DCF!C$10,0)-MAX(AU462-Inputs!$B$6,0)/Inputs!$B$10)*DCF!C$6</f>
        <v>1042.8733125456679</v>
      </c>
      <c r="CC462" s="15">
        <f ca="1">(AV462*DCF!D$10-DCF!D$5*MAX(AV462*DCF!D$10,0)-MAX(AV462-AU462,0)/Inputs!$B$10)*DCF!D$6</f>
        <v>1216.2907491239898</v>
      </c>
      <c r="CD462" s="15">
        <f ca="1">(AW462*DCF!E$10-DCF!E$5*MAX(AW462*DCF!E$10,0)-MAX(AW462-AV462,0)/Inputs!$B$10)*DCF!E$6</f>
        <v>1423.8729732309857</v>
      </c>
      <c r="CE462" s="15">
        <f ca="1">(AX462*DCF!F$10-DCF!F$5*MAX(AX462*DCF!F$10,0)-MAX(AX462-AW462,0)/Inputs!$B$10)*DCF!F$6</f>
        <v>1628.8469772721335</v>
      </c>
      <c r="CF462" s="15">
        <f ca="1">(AY462*DCF!G$10-DCF!G$5*MAX(AY462*DCF!G$10,0)-MAX(AY462-AX462,0)/Inputs!$B$10)*DCF!G$6</f>
        <v>1695.4308568166966</v>
      </c>
      <c r="CG462" s="15">
        <f ca="1">(AZ462*DCF!H$10-DCF!H$5*MAX(AZ462*DCF!H$10,0)-MAX(AZ462-AY462,0)/Inputs!$B$10)*DCF!H$6</f>
        <v>1649.6163787879007</v>
      </c>
      <c r="CH462" s="15">
        <f ca="1">(BA462*DCF!I$10-DCF!I$5*MAX(BA462*DCF!I$10,0)-MAX(BA462-AZ462,0)/Inputs!$B$10)*DCF!I$6</f>
        <v>2134.1117757485476</v>
      </c>
      <c r="CI462" s="15">
        <f ca="1">(BB462*DCF!J$10-DCF!J$5*MAX(BB462*DCF!J$10,0)-MAX(BB462-BA462,0)/Inputs!$B$10)*DCF!J$6</f>
        <v>2599.2755021221537</v>
      </c>
      <c r="CJ462" s="15">
        <f ca="1">(BC462*DCF!K$10-DCF!K$5*MAX(BC462*DCF!K$10,0)-MAX(BC462-BB462,0)/Inputs!$B$10)*DCF!K$6</f>
        <v>3288.6010436241236</v>
      </c>
      <c r="CK462" s="15">
        <f ca="1">(BD462*DCF!L$10-DCF!L$5*MAX(BD462*DCF!L$10,0)-MAX(BD462-BC462,0)/Inputs!$B$10)*DCF!L$6</f>
        <v>3513.0332357176385</v>
      </c>
      <c r="CL462" s="15">
        <f ca="1">(BE462*DCF!M$10-DCF!M$5*MAX(BE462*DCF!M$10,0)-MAX(BE462-BD462,0)/Inputs!$B$10)*DCF!M$6</f>
        <v>4425.5614225251111</v>
      </c>
      <c r="CM462" s="15">
        <f ca="1">(BF462*DCF!C$28-DCF!C$5*MAX(BF462*DCF!C$28,0)-MAX(BF462-Inputs!$B$13,0)/Inputs!$B$17)*DCF!C$6</f>
        <v>3504.5644905091617</v>
      </c>
      <c r="CN462" s="15">
        <f ca="1">(BG462*DCF!D$28-DCF!D$5*MAX(BG462*DCF!D$28,0)-MAX(BG462-BF462,0)/Inputs!$B$17)*DCF!D$6</f>
        <v>3815.6349842653549</v>
      </c>
      <c r="CO462" s="15">
        <f ca="1">(BH462*DCF!E$28-DCF!E$5*MAX(BH462*DCF!E$28,0)-MAX(BH462-BG462,0)/Inputs!$B$17)*DCF!E$6</f>
        <v>5189.2730783407233</v>
      </c>
      <c r="CP462" s="15">
        <f ca="1">(BI462*DCF!F$28-DCF!F$5*MAX(BI462*DCF!F$28,0)-MAX(BI462-BH462,0)/Inputs!$B$17)*DCF!F$6</f>
        <v>7007.9813683161674</v>
      </c>
      <c r="CQ462" s="15">
        <f ca="1">(BJ462*DCF!G$28-DCF!G$5*MAX(BJ462*DCF!G$28,0)-MAX(BJ462-BI462,0)/Inputs!$B$17)*DCF!G$6</f>
        <v>8364.8168122321949</v>
      </c>
      <c r="CR462" s="15">
        <f ca="1">(BK462*DCF!H$28-DCF!H$5*MAX(BK462*DCF!H$28,0)-MAX(BK462-BJ462,0)/Inputs!$B$17)*DCF!H$6</f>
        <v>10486.479970631372</v>
      </c>
      <c r="CS462" s="15">
        <f ca="1">(BL462*DCF!I$28-DCF!I$5*MAX(BL462*DCF!I$28,0)-MAX(BL462-BK462,0)/Inputs!$B$17)*DCF!I$6</f>
        <v>15266.557013748714</v>
      </c>
      <c r="CT462" s="15">
        <f ca="1">(BM462*DCF!J$28-DCF!J$5*MAX(BM462*DCF!J$28,0)-MAX(BM462-BL462,0)/Inputs!$B$17)*DCF!J$6</f>
        <v>18071.03561003902</v>
      </c>
      <c r="CU462" s="15">
        <f ca="1">(BN462*DCF!K$28-DCF!K$5*MAX(BN462*DCF!K$28,0)-MAX(BN462-BM462,0)/Inputs!$B$17)*DCF!K$6</f>
        <v>17565.212997111252</v>
      </c>
      <c r="CV462" s="15">
        <f ca="1">(BO462*DCF!L$28-DCF!L$5*MAX(BO462*DCF!L$28,0)-MAX(BO462-BN462,0)/Inputs!$B$17)*DCF!L$6</f>
        <v>19020.289449781158</v>
      </c>
      <c r="CW462" s="15">
        <f ca="1">(BP462*DCF!M$28-DCF!M$5*MAX(BP462*DCF!M$28,0)-MAX(BP462-BO462,0)/Inputs!$B$17)*DCF!M$6</f>
        <v>23303.06273288207</v>
      </c>
      <c r="CX462" s="15">
        <f ca="1">(BQ462*DCF!C$46-DCF!C$5*MAX(BQ462*DCF!C$46,0)-MAX(BQ462-Inputs!$B$20,0)/Inputs!$B$24)*DCF!C$6</f>
        <v>-713.73495532964887</v>
      </c>
      <c r="CY462" s="15">
        <f ca="1">(BR462*DCF!D$46-DCF!D$5*MAX(BR462*DCF!D$46,0)-MAX(BR462-BQ462,0)/Inputs!$B$24)*DCF!D$6</f>
        <v>-1148.265389298806</v>
      </c>
      <c r="CZ462" s="15">
        <f ca="1">(BS462*DCF!E$46-DCF!E$5*MAX(BS462*DCF!E$46,0)-MAX(BS462-BR462,0)/Inputs!$B$24)*DCF!E$6</f>
        <v>-1780.2225285231357</v>
      </c>
      <c r="DA462" s="15">
        <f ca="1">(BT462*DCF!F$46-DCF!F$5*MAX(BT462*DCF!F$46,0)-MAX(BT462-BS462,0)/Inputs!$B$24)*DCF!F$6</f>
        <v>-3525.8077628598317</v>
      </c>
      <c r="DB462" s="15">
        <f ca="1">(BU462*DCF!G$46-DCF!G$5*MAX(BU462*DCF!G$46,0)-MAX(BU462-BT462,0)/Inputs!$B$24)*DCF!G$6</f>
        <v>-1794.1163057082927</v>
      </c>
      <c r="DC462" s="15">
        <f ca="1">(BV462*DCF!H$46-DCF!H$5*MAX(BV462*DCF!H$46,0)-MAX(BV462-BU462,0)/Inputs!$B$24)*DCF!H$6</f>
        <v>-6488.7418639014486</v>
      </c>
      <c r="DD462" s="15">
        <f ca="1">(BW462*DCF!I$46-DCF!I$5*MAX(BW462*DCF!I$46,0)-MAX(BW462-BV462,0)/Inputs!$B$24)*DCF!I$6</f>
        <v>-7113.0012237682722</v>
      </c>
      <c r="DE462" s="15">
        <f ca="1">(BX462*DCF!J$46-DCF!J$5*MAX(BX462*DCF!J$46,0)-MAX(BX462-BW462,0)/Inputs!$B$24)*DCF!J$6</f>
        <v>-4792.4410976643758</v>
      </c>
      <c r="DF462" s="15">
        <f ca="1">(BY462*DCF!K$46-DCF!K$5*MAX(BY462*DCF!K$46,0)-MAX(BY462-BX462,0)/Inputs!$B$24)*DCF!K$6</f>
        <v>-1000.6177645923007</v>
      </c>
      <c r="DG462" s="15">
        <f ca="1">(BZ462*DCF!L$46-DCF!L$5*MAX(BZ462*DCF!L$46,0)-MAX(BZ462-BY462,0)/Inputs!$B$24)*DCF!L$6</f>
        <v>1056.8443549273009</v>
      </c>
      <c r="DH462" s="15">
        <f ca="1">(CA462*DCF!M$46-DCF!M$5*MAX(CA462*DCF!M$46,0)-MAX(CA462-BZ462,0)/Inputs!$B$24)*DCF!M$6</f>
        <v>9527.462966276742</v>
      </c>
      <c r="DI462" s="15">
        <f ca="1">SUM(CB462:CL462)+BE462*DCF!M$10*(1+Inputs!$B$30)*(1-Inputs!$B$33)*(1-Inputs!$B$30/Inputs!$B$31)/(Inputs!$B$29-Inputs!$B$30)*DCF!M$6</f>
        <v>130617.33176734537</v>
      </c>
      <c r="DJ462" s="15">
        <f ca="1">SUM(CM462:CW462)+BP462*DCF!M$28*(1+Inputs!$B$30)*(1-Inputs!$B$33)*(1-Inputs!$B$30/Inputs!$B$31)/(Inputs!$B$29-Inputs!$B$30)*DCF!M$6</f>
        <v>667822.66885922221</v>
      </c>
      <c r="DK462" s="15">
        <f ca="1">SUM(CX462:DH462)+CA462*DCF!M$46*(1+Inputs!$B$30)*(1-Inputs!$B$33)*(1-Inputs!$B$30/Inputs!$B$31)/(Inputs!$B$29-Inputs!$B$30)*DCF!M$6</f>
        <v>348860.9594816906</v>
      </c>
      <c r="DM462" s="15">
        <f ca="1">DI462+DJ462+DK462+Inputs!$B$34+Inputs!$B$36-Inputs!$B$35</f>
        <v>1224151.9601082581</v>
      </c>
    </row>
    <row r="463" spans="1:117" x14ac:dyDescent="0.75">
      <c r="A463" s="11">
        <v>450</v>
      </c>
      <c r="C463" s="24">
        <f t="shared" ca="1" si="254"/>
        <v>-1.7129657675401457</v>
      </c>
      <c r="D463" s="24">
        <f t="shared" ca="1" si="254"/>
        <v>1.2729425991140473E-2</v>
      </c>
      <c r="E463" s="24">
        <f t="shared" ca="1" si="254"/>
        <v>-0.33656185914816161</v>
      </c>
      <c r="F463" s="24">
        <f t="shared" ca="1" si="254"/>
        <v>-0.64635622145682714</v>
      </c>
      <c r="G463" s="24">
        <f t="shared" ca="1" si="254"/>
        <v>-1.4833573540301845</v>
      </c>
      <c r="H463" s="24">
        <f t="shared" ca="1" si="254"/>
        <v>1.0130065294295512</v>
      </c>
      <c r="I463" s="24">
        <f t="shared" ca="1" si="254"/>
        <v>0.98648871094829071</v>
      </c>
      <c r="J463" s="24">
        <f t="shared" ca="1" si="254"/>
        <v>-1.4356379962265993</v>
      </c>
      <c r="K463" s="24">
        <f t="shared" ca="1" si="254"/>
        <v>-0.76277885512931809</v>
      </c>
      <c r="L463" s="24">
        <f t="shared" ca="1" si="254"/>
        <v>-0.45277528022878588</v>
      </c>
      <c r="M463" s="24">
        <f t="shared" ca="1" si="254"/>
        <v>0.13758548356287936</v>
      </c>
      <c r="N463" s="24">
        <f ca="1">SQRT(Inputs!$B$38)*C463+SQRT(1-Inputs!$B$38)*_xlfn.NORM.S.INV(RAND())</f>
        <v>-0.67963578931231838</v>
      </c>
      <c r="O463" s="24">
        <f ca="1">SQRT(Inputs!$B$38)*D463+SQRT(1-Inputs!$B$38)*_xlfn.NORM.S.INV(RAND())</f>
        <v>-0.31972954360312217</v>
      </c>
      <c r="P463" s="24">
        <f ca="1">SQRT(Inputs!$B$38)*E463+SQRT(1-Inputs!$B$38)*_xlfn.NORM.S.INV(RAND())</f>
        <v>-0.14376175088516249</v>
      </c>
      <c r="Q463" s="24">
        <f ca="1">SQRT(Inputs!$B$38)*F463+SQRT(1-Inputs!$B$38)*_xlfn.NORM.S.INV(RAND())</f>
        <v>-0.97976481724314901</v>
      </c>
      <c r="R463" s="24">
        <f ca="1">SQRT(Inputs!$B$38)*G463+SQRT(1-Inputs!$B$38)*_xlfn.NORM.S.INV(RAND())</f>
        <v>2.695150606520158E-2</v>
      </c>
      <c r="S463" s="24">
        <f ca="1">SQRT(Inputs!$B$38)*H463+SQRT(1-Inputs!$B$38)*_xlfn.NORM.S.INV(RAND())</f>
        <v>0.21094891851831088</v>
      </c>
      <c r="T463" s="24">
        <f ca="1">SQRT(Inputs!$B$38)*I463+SQRT(1-Inputs!$B$38)*_xlfn.NORM.S.INV(RAND())</f>
        <v>0.41173623038323059</v>
      </c>
      <c r="U463" s="24">
        <f ca="1">SQRT(Inputs!$B$38)*J463+SQRT(1-Inputs!$B$38)*_xlfn.NORM.S.INV(RAND())</f>
        <v>-0.99141905752716564</v>
      </c>
      <c r="V463" s="24">
        <f ca="1">SQRT(Inputs!$B$38)*K463+SQRT(1-Inputs!$B$38)*_xlfn.NORM.S.INV(RAND())</f>
        <v>-0.37135204830946406</v>
      </c>
      <c r="W463" s="24">
        <f ca="1">SQRT(Inputs!$B$38)*L463+SQRT(1-Inputs!$B$38)*_xlfn.NORM.S.INV(RAND())</f>
        <v>0.43900334940908603</v>
      </c>
      <c r="X463" s="24">
        <f ca="1">SQRT(Inputs!$B$38)*M463+SQRT(1-Inputs!$B$38)*_xlfn.NORM.S.INV(RAND())</f>
        <v>0.36944770392569803</v>
      </c>
      <c r="Y463" s="24">
        <f ca="1">SQRT(Inputs!$B$38)*C463+SQRT(1-Inputs!$B$38)*_xlfn.NORM.S.INV(RAND())</f>
        <v>-1.4219216724898209</v>
      </c>
      <c r="Z463" s="24">
        <f ca="1">SQRT(Inputs!$B$38)*D463+SQRT(1-Inputs!$B$38)*_xlfn.NORM.S.INV(RAND())</f>
        <v>-1.296986524864167</v>
      </c>
      <c r="AA463" s="24">
        <f ca="1">SQRT(Inputs!$B$38)*E463+SQRT(1-Inputs!$B$38)*_xlfn.NORM.S.INV(RAND())</f>
        <v>-1.2328780292971635</v>
      </c>
      <c r="AB463" s="24">
        <f ca="1">SQRT(Inputs!$B$38)*F463+SQRT(1-Inputs!$B$38)*_xlfn.NORM.S.INV(RAND())</f>
        <v>-1.3269082041419771</v>
      </c>
      <c r="AC463" s="24">
        <f ca="1">SQRT(Inputs!$B$38)*G463+SQRT(1-Inputs!$B$38)*_xlfn.NORM.S.INV(RAND())</f>
        <v>0.41471368369714001</v>
      </c>
      <c r="AD463" s="24">
        <f ca="1">SQRT(Inputs!$B$38)*H463+SQRT(1-Inputs!$B$38)*_xlfn.NORM.S.INV(RAND())</f>
        <v>-1.0228780647161673</v>
      </c>
      <c r="AE463" s="24">
        <f ca="1">SQRT(Inputs!$B$38)*I463+SQRT(1-Inputs!$B$38)*_xlfn.NORM.S.INV(RAND())</f>
        <v>1.1854004285251005</v>
      </c>
      <c r="AF463" s="24">
        <f ca="1">SQRT(Inputs!$B$38)*J463+SQRT(1-Inputs!$B$38)*_xlfn.NORM.S.INV(RAND())</f>
        <v>-0.83375251113912885</v>
      </c>
      <c r="AG463" s="24">
        <f ca="1">SQRT(Inputs!$B$38)*K463+SQRT(1-Inputs!$B$38)*_xlfn.NORM.S.INV(RAND())</f>
        <v>0.83519738279383637</v>
      </c>
      <c r="AH463" s="24">
        <f ca="1">SQRT(Inputs!$B$38)*L463+SQRT(1-Inputs!$B$38)*_xlfn.NORM.S.INV(RAND())</f>
        <v>-0.357383491481573</v>
      </c>
      <c r="AI463" s="24">
        <f ca="1">SQRT(Inputs!$B$38)*M463+SQRT(1-Inputs!$B$38)*_xlfn.NORM.S.INV(RAND())</f>
        <v>1.1941241156322364</v>
      </c>
      <c r="AJ463" s="24">
        <f ca="1">SQRT(Inputs!$B$38)*C463+SQRT(1-Inputs!$B$38)*_xlfn.NORM.S.INV(RAND())</f>
        <v>-1.4345865589233417</v>
      </c>
      <c r="AK463" s="24">
        <f ca="1">SQRT(Inputs!$B$38)*D463+SQRT(1-Inputs!$B$38)*_xlfn.NORM.S.INV(RAND())</f>
        <v>1.8188291484012571</v>
      </c>
      <c r="AL463" s="24">
        <f ca="1">SQRT(Inputs!$B$38)*E463+SQRT(1-Inputs!$B$38)*_xlfn.NORM.S.INV(RAND())</f>
        <v>0.95563062395322651</v>
      </c>
      <c r="AM463" s="24">
        <f ca="1">SQRT(Inputs!$B$38)*F463+SQRT(1-Inputs!$B$38)*_xlfn.NORM.S.INV(RAND())</f>
        <v>0.60874857724725806</v>
      </c>
      <c r="AN463" s="24">
        <f ca="1">SQRT(Inputs!$B$38)*G463+SQRT(1-Inputs!$B$38)*_xlfn.NORM.S.INV(RAND())</f>
        <v>-0.63134969610761971</v>
      </c>
      <c r="AO463" s="24">
        <f ca="1">SQRT(Inputs!$B$38)*H463+SQRT(1-Inputs!$B$38)*_xlfn.NORM.S.INV(RAND())</f>
        <v>0.82277688151571882</v>
      </c>
      <c r="AP463" s="24">
        <f ca="1">SQRT(Inputs!$B$38)*I463+SQRT(1-Inputs!$B$38)*_xlfn.NORM.S.INV(RAND())</f>
        <v>0.74620556338672583</v>
      </c>
      <c r="AQ463" s="24">
        <f ca="1">SQRT(Inputs!$B$38)*J463+SQRT(1-Inputs!$B$38)*_xlfn.NORM.S.INV(RAND())</f>
        <v>-0.48551177595200296</v>
      </c>
      <c r="AR463" s="24">
        <f ca="1">SQRT(Inputs!$B$38)*K463+SQRT(1-Inputs!$B$38)*_xlfn.NORM.S.INV(RAND())</f>
        <v>0.28574948949488144</v>
      </c>
      <c r="AS463" s="24">
        <f ca="1">SQRT(Inputs!$B$38)*L463+SQRT(1-Inputs!$B$38)*_xlfn.NORM.S.INV(RAND())</f>
        <v>-0.56836097329323176</v>
      </c>
      <c r="AT463" s="24">
        <f ca="1">SQRT(Inputs!$B$38)*M463+SQRT(1-Inputs!$B$38)*_xlfn.NORM.S.INV(RAND())</f>
        <v>-1.2264578000452531</v>
      </c>
      <c r="AU463" s="15">
        <f ca="1">Inputs!$B$6*EXP($B$8-0.5*C$5^2+C$5*N463)</f>
        <v>4445.2779675863876</v>
      </c>
      <c r="AV463" s="15">
        <f t="shared" ca="1" si="255"/>
        <v>5162.468249499464</v>
      </c>
      <c r="AW463" s="15">
        <f t="shared" ca="1" si="256"/>
        <v>6173.8317771241482</v>
      </c>
      <c r="AX463" s="15">
        <f t="shared" ca="1" si="257"/>
        <v>6669.2192230834189</v>
      </c>
      <c r="AY463" s="15">
        <f t="shared" ca="1" si="258"/>
        <v>8176.1614588700077</v>
      </c>
      <c r="AZ463" s="15">
        <f t="shared" ca="1" si="259"/>
        <v>10234.67328835174</v>
      </c>
      <c r="BA463" s="15">
        <f t="shared" ca="1" si="260"/>
        <v>13076.134142507923</v>
      </c>
      <c r="BB463" s="15">
        <f t="shared" ca="1" si="261"/>
        <v>14495.40816837642</v>
      </c>
      <c r="BC463" s="15">
        <f t="shared" ca="1" si="262"/>
        <v>17128.066377177845</v>
      </c>
      <c r="BD463" s="15">
        <f t="shared" ca="1" si="263"/>
        <v>21863.045369421616</v>
      </c>
      <c r="BE463" s="15">
        <f t="shared" ca="1" si="264"/>
        <v>27707.176917234319</v>
      </c>
      <c r="BF463" s="15">
        <f ca="1">Inputs!$B$13*EXP($B$9-0.5*C$6^2+C$6*Y463)</f>
        <v>10433.494590592489</v>
      </c>
      <c r="BG463" s="15">
        <f t="shared" ca="1" si="265"/>
        <v>10062.43061001631</v>
      </c>
      <c r="BH463" s="15">
        <f t="shared" ca="1" si="266"/>
        <v>10020.822124585779</v>
      </c>
      <c r="BI463" s="15">
        <f t="shared" ca="1" si="267"/>
        <v>10000.9010586643</v>
      </c>
      <c r="BJ463" s="15">
        <f t="shared" ca="1" si="268"/>
        <v>13015.722166402325</v>
      </c>
      <c r="BK463" s="15">
        <f t="shared" ca="1" si="269"/>
        <v>13897.725522598459</v>
      </c>
      <c r="BL463" s="15">
        <f t="shared" ca="1" si="270"/>
        <v>19906.35149570361</v>
      </c>
      <c r="BM463" s="15">
        <f t="shared" ca="1" si="271"/>
        <v>22061.637015970875</v>
      </c>
      <c r="BN463" s="15">
        <f t="shared" ca="1" si="272"/>
        <v>29989.255721760623</v>
      </c>
      <c r="BO463" s="15">
        <f t="shared" ca="1" si="273"/>
        <v>35397.231467782462</v>
      </c>
      <c r="BP463" s="15">
        <f t="shared" ca="1" si="274"/>
        <v>49878.905869361704</v>
      </c>
      <c r="BQ463" s="15">
        <f ca="1">Inputs!$B$20*EXP($B$10-0.5*C$7^2+C$7*AJ463)</f>
        <v>2578.8676040408309</v>
      </c>
      <c r="BR463" s="15">
        <f t="shared" ca="1" si="275"/>
        <v>6234.8572868571791</v>
      </c>
      <c r="BS463" s="15">
        <f t="shared" ca="1" si="276"/>
        <v>11234.426740411473</v>
      </c>
      <c r="BT463" s="15">
        <f t="shared" ca="1" si="277"/>
        <v>18171.932010222357</v>
      </c>
      <c r="BU463" s="15">
        <f t="shared" ca="1" si="278"/>
        <v>21616.263094087179</v>
      </c>
      <c r="BV463" s="15">
        <f t="shared" ca="1" si="279"/>
        <v>36199.551332972173</v>
      </c>
      <c r="BW463" s="15">
        <f t="shared" ca="1" si="280"/>
        <v>59156.881030158045</v>
      </c>
      <c r="BX463" s="15">
        <f t="shared" ca="1" si="281"/>
        <v>75066.581794337355</v>
      </c>
      <c r="BY463" s="15">
        <f t="shared" ca="1" si="282"/>
        <v>111091.46759562197</v>
      </c>
      <c r="BZ463" s="15">
        <f t="shared" ca="1" si="283"/>
        <v>140412.22193289304</v>
      </c>
      <c r="CA463" s="15">
        <f t="shared" ca="1" si="284"/>
        <v>158612.05009500295</v>
      </c>
      <c r="CB463" s="15">
        <f ca="1">(AU463*DCF!C$10-DCF!C$5*MAX(AU463*DCF!C$10,0)-MAX(AU463-Inputs!$B$6,0)/Inputs!$B$10)*DCF!C$6</f>
        <v>1046.7603308914265</v>
      </c>
      <c r="CC463" s="15">
        <f ca="1">(AV463*DCF!D$10-DCF!D$5*MAX(AV463*DCF!D$10,0)-MAX(AV463-AU463,0)/Inputs!$B$10)*DCF!D$6</f>
        <v>1083.4485811997317</v>
      </c>
      <c r="CD463" s="15">
        <f ca="1">(AW463*DCF!E$10-DCF!E$5*MAX(AW463*DCF!E$10,0)-MAX(AW463-AV463,0)/Inputs!$B$10)*DCF!E$6</f>
        <v>1197.6385295263344</v>
      </c>
      <c r="CE463" s="15">
        <f ca="1">(AX463*DCF!F$10-DCF!F$5*MAX(AX463*DCF!F$10,0)-MAX(AX463-AW463,0)/Inputs!$B$10)*DCF!F$6</f>
        <v>1352.8020823673855</v>
      </c>
      <c r="CF463" s="15">
        <f ca="1">(AY463*DCF!G$10-DCF!G$5*MAX(AY463*DCF!G$10,0)-MAX(AY463-AX463,0)/Inputs!$B$10)*DCF!G$6</f>
        <v>1394.9547283977588</v>
      </c>
      <c r="CG463" s="15">
        <f ca="1">(AZ463*DCF!H$10-DCF!H$5*MAX(AZ463*DCF!H$10,0)-MAX(AZ463-AY463,0)/Inputs!$B$10)*DCF!H$6</f>
        <v>1621.5434810511167</v>
      </c>
      <c r="CH463" s="15">
        <f ca="1">(BA463*DCF!I$10-DCF!I$5*MAX(BA463*DCF!I$10,0)-MAX(BA463-AZ463,0)/Inputs!$B$10)*DCF!I$6</f>
        <v>1922.433553138161</v>
      </c>
      <c r="CI463" s="15">
        <f ca="1">(BB463*DCF!J$10-DCF!J$5*MAX(BB463*DCF!J$10,0)-MAX(BB463-BA463,0)/Inputs!$B$10)*DCF!J$6</f>
        <v>2272.3780848802644</v>
      </c>
      <c r="CJ463" s="15">
        <f ca="1">(BC463*DCF!K$10-DCF!K$5*MAX(BC463*DCF!K$10,0)-MAX(BC463-BB463,0)/Inputs!$B$10)*DCF!K$6</f>
        <v>2388.8115355866894</v>
      </c>
      <c r="CK463" s="15">
        <f ca="1">(BD463*DCF!L$10-DCF!L$5*MAX(BD463*DCF!L$10,0)-MAX(BD463-BC463,0)/Inputs!$B$10)*DCF!L$6</f>
        <v>2685.0535389742231</v>
      </c>
      <c r="CL463" s="15">
        <f ca="1">(BE463*DCF!M$10-DCF!M$5*MAX(BE463*DCF!M$10,0)-MAX(BE463-BD463,0)/Inputs!$B$10)*DCF!M$6</f>
        <v>3211.6970715483894</v>
      </c>
      <c r="CM463" s="15">
        <f ca="1">(BF463*DCF!C$28-DCF!C$5*MAX(BF463*DCF!C$28,0)-MAX(BF463-Inputs!$B$13,0)/Inputs!$B$17)*DCF!C$6</f>
        <v>3184.2341248558751</v>
      </c>
      <c r="CN463" s="15">
        <f ca="1">(BG463*DCF!D$28-DCF!D$5*MAX(BG463*DCF!D$28,0)-MAX(BG463-BF463,0)/Inputs!$B$17)*DCF!D$6</f>
        <v>2963.6178926413263</v>
      </c>
      <c r="CO463" s="15">
        <f ca="1">(BH463*DCF!E$28-DCF!E$5*MAX(BH463*DCF!E$28,0)-MAX(BH463-BG463,0)/Inputs!$B$17)*DCF!E$6</f>
        <v>2838.0752608850985</v>
      </c>
      <c r="CP463" s="15">
        <f ca="1">(BI463*DCF!F$28-DCF!F$5*MAX(BI463*DCF!F$28,0)-MAX(BI463-BH463,0)/Inputs!$B$17)*DCF!F$6</f>
        <v>2714.9812050679079</v>
      </c>
      <c r="CQ463" s="15">
        <f ca="1">(BJ463*DCF!G$28-DCF!G$5*MAX(BJ463*DCF!G$28,0)-MAX(BJ463-BI463,0)/Inputs!$B$17)*DCF!G$6</f>
        <v>2869.9647385470494</v>
      </c>
      <c r="CR463" s="15">
        <f ca="1">(BK463*DCF!H$28-DCF!H$5*MAX(BK463*DCF!H$28,0)-MAX(BK463-BJ463,0)/Inputs!$B$17)*DCF!H$6</f>
        <v>3300.022282159834</v>
      </c>
      <c r="CS463" s="15">
        <f ca="1">(BL463*DCF!I$28-DCF!I$5*MAX(BL463*DCF!I$28,0)-MAX(BL463-BK463,0)/Inputs!$B$17)*DCF!I$6</f>
        <v>3818.6169767980223</v>
      </c>
      <c r="CT463" s="15">
        <f ca="1">(BM463*DCF!J$28-DCF!J$5*MAX(BM463*DCF!J$28,0)-MAX(BM463-BL463,0)/Inputs!$B$17)*DCF!J$6</f>
        <v>4635.8032789233275</v>
      </c>
      <c r="CU463" s="15">
        <f ca="1">(BN463*DCF!K$28-DCF!K$5*MAX(BN463*DCF!K$28,0)-MAX(BN463-BM463,0)/Inputs!$B$17)*DCF!K$6</f>
        <v>5362.2002825024929</v>
      </c>
      <c r="CV463" s="15">
        <f ca="1">(BO463*DCF!L$28-DCF!L$5*MAX(BO463*DCF!L$28,0)-MAX(BO463-BN463,0)/Inputs!$B$17)*DCF!L$6</f>
        <v>6450.5691878515117</v>
      </c>
      <c r="CW463" s="15">
        <f ca="1">(BP463*DCF!M$28-DCF!M$5*MAX(BP463*DCF!M$28,0)-MAX(BP463-BO463,0)/Inputs!$B$17)*DCF!M$6</f>
        <v>7871.0031058877721</v>
      </c>
      <c r="CX463" s="15">
        <f ca="1">(BQ463*DCF!C$46-DCF!C$5*MAX(BQ463*DCF!C$46,0)-MAX(BQ463-Inputs!$B$20,0)/Inputs!$B$24)*DCF!C$6</f>
        <v>-595.58143280388697</v>
      </c>
      <c r="CY463" s="15">
        <f ca="1">(BR463*DCF!D$46-DCF!D$5*MAX(BR463*DCF!D$46,0)-MAX(BR463-BQ463,0)/Inputs!$B$24)*DCF!D$6</f>
        <v>-2624.1251903030984</v>
      </c>
      <c r="CZ463" s="15">
        <f ca="1">(BS463*DCF!E$46-DCF!E$5*MAX(BS463*DCF!E$46,0)-MAX(BS463-BR463,0)/Inputs!$B$24)*DCF!E$6</f>
        <v>-3299.1831652791839</v>
      </c>
      <c r="DA463" s="15">
        <f ca="1">(BT463*DCF!F$46-DCF!F$5*MAX(BT463*DCF!F$46,0)-MAX(BT463-BS463,0)/Inputs!$B$24)*DCF!F$6</f>
        <v>-3849.5599607122417</v>
      </c>
      <c r="DB463" s="15">
        <f ca="1">(BU463*DCF!G$46-DCF!G$5*MAX(BU463*DCF!G$46,0)-MAX(BU463-BT463,0)/Inputs!$B$24)*DCF!G$6</f>
        <v>-1885.7333069032607</v>
      </c>
      <c r="DC463" s="15">
        <f ca="1">(BV463*DCF!H$46-DCF!H$5*MAX(BV463*DCF!H$46,0)-MAX(BV463-BU463,0)/Inputs!$B$24)*DCF!H$6</f>
        <v>-4531.6674669439944</v>
      </c>
      <c r="DD463" s="15">
        <f ca="1">(BW463*DCF!I$46-DCF!I$5*MAX(BW463*DCF!I$46,0)-MAX(BW463-BV463,0)/Inputs!$B$24)*DCF!I$6</f>
        <v>-5223.9101443187155</v>
      </c>
      <c r="DE463" s="15">
        <f ca="1">(BX463*DCF!J$46-DCF!J$5*MAX(BX463*DCF!J$46,0)-MAX(BX463-BW463,0)/Inputs!$B$24)*DCF!J$6</f>
        <v>-1070.1572535997245</v>
      </c>
      <c r="DF463" s="15">
        <f ca="1">(BY463*DCF!K$46-DCF!K$5*MAX(BY463*DCF!K$46,0)-MAX(BY463-BX463,0)/Inputs!$B$24)*DCF!K$6</f>
        <v>-2479.222367970799</v>
      </c>
      <c r="DG463" s="15">
        <f ca="1">(BZ463*DCF!L$46-DCF!L$5*MAX(BZ463*DCF!L$46,0)-MAX(BZ463-BY463,0)/Inputs!$B$24)*DCF!L$6</f>
        <v>3070.6640328984613</v>
      </c>
      <c r="DH463" s="15">
        <f ca="1">(CA463*DCF!M$46-DCF!M$5*MAX(CA463*DCF!M$46,0)-MAX(CA463-BZ463,0)/Inputs!$B$24)*DCF!M$6</f>
        <v>8629.775200618782</v>
      </c>
      <c r="DI463" s="15">
        <f ca="1">SUM(CB463:CL463)+BE463*DCF!M$10*(1+Inputs!$B$30)*(1-Inputs!$B$33)*(1-Inputs!$B$30/Inputs!$B$31)/(Inputs!$B$29-Inputs!$B$30)*DCF!M$6</f>
        <v>97286.961267708917</v>
      </c>
      <c r="DJ463" s="15">
        <f ca="1">SUM(CM463:CW463)+BP463*DCF!M$28*(1+Inputs!$B$30)*(1-Inputs!$B$33)*(1-Inputs!$B$30/Inputs!$B$31)/(Inputs!$B$29-Inputs!$B$30)*DCF!M$6</f>
        <v>231093.96115569456</v>
      </c>
      <c r="DK463" s="15">
        <f ca="1">SUM(CX463:DH463)+CA463*DCF!M$46*(1+Inputs!$B$30)*(1-Inputs!$B$33)*(1-Inputs!$B$30/Inputs!$B$31)/(Inputs!$B$29-Inputs!$B$30)*DCF!M$6</f>
        <v>231374.31719002678</v>
      </c>
      <c r="DM463" s="15">
        <f ca="1">DI463+DJ463+DK463+Inputs!$B$34+Inputs!$B$36-Inputs!$B$35</f>
        <v>636606.23961343023</v>
      </c>
    </row>
    <row r="464" spans="1:117" x14ac:dyDescent="0.75">
      <c r="A464" s="11">
        <v>451</v>
      </c>
      <c r="C464" s="24">
        <f t="shared" ref="C464:M473" ca="1" si="285">_xlfn.NORM.S.INV(RAND())</f>
        <v>0.19193930704303991</v>
      </c>
      <c r="D464" s="24">
        <f t="shared" ca="1" si="285"/>
        <v>0.91516284678776916</v>
      </c>
      <c r="E464" s="24">
        <f t="shared" ca="1" si="285"/>
        <v>0.14955034187763389</v>
      </c>
      <c r="F464" s="24">
        <f t="shared" ca="1" si="285"/>
        <v>0.77930213611249588</v>
      </c>
      <c r="G464" s="24">
        <f t="shared" ca="1" si="285"/>
        <v>0.95232512459639873</v>
      </c>
      <c r="H464" s="24">
        <f t="shared" ca="1" si="285"/>
        <v>0.3458802589483479</v>
      </c>
      <c r="I464" s="24">
        <f t="shared" ca="1" si="285"/>
        <v>0.68170871735524263</v>
      </c>
      <c r="J464" s="24">
        <f t="shared" ca="1" si="285"/>
        <v>-0.38503041222663836</v>
      </c>
      <c r="K464" s="24">
        <f t="shared" ca="1" si="285"/>
        <v>0.93849463904572328</v>
      </c>
      <c r="L464" s="24">
        <f t="shared" ca="1" si="285"/>
        <v>0.34097476540845234</v>
      </c>
      <c r="M464" s="24">
        <f t="shared" ca="1" si="285"/>
        <v>-0.71769847251401619</v>
      </c>
      <c r="N464" s="24">
        <f ca="1">SQRT(Inputs!$B$38)*C464+SQRT(1-Inputs!$B$38)*_xlfn.NORM.S.INV(RAND())</f>
        <v>1.8253149126723052</v>
      </c>
      <c r="O464" s="24">
        <f ca="1">SQRT(Inputs!$B$38)*D464+SQRT(1-Inputs!$B$38)*_xlfn.NORM.S.INV(RAND())</f>
        <v>0.28596436048644291</v>
      </c>
      <c r="P464" s="24">
        <f ca="1">SQRT(Inputs!$B$38)*E464+SQRT(1-Inputs!$B$38)*_xlfn.NORM.S.INV(RAND())</f>
        <v>1.5781203199105782</v>
      </c>
      <c r="Q464" s="24">
        <f ca="1">SQRT(Inputs!$B$38)*F464+SQRT(1-Inputs!$B$38)*_xlfn.NORM.S.INV(RAND())</f>
        <v>-1.3153746219534768</v>
      </c>
      <c r="R464" s="24">
        <f ca="1">SQRT(Inputs!$B$38)*G464+SQRT(1-Inputs!$B$38)*_xlfn.NORM.S.INV(RAND())</f>
        <v>0.69773931684809454</v>
      </c>
      <c r="S464" s="24">
        <f ca="1">SQRT(Inputs!$B$38)*H464+SQRT(1-Inputs!$B$38)*_xlfn.NORM.S.INV(RAND())</f>
        <v>-0.7174842126606471</v>
      </c>
      <c r="T464" s="24">
        <f ca="1">SQRT(Inputs!$B$38)*I464+SQRT(1-Inputs!$B$38)*_xlfn.NORM.S.INV(RAND())</f>
        <v>-0.30522706237806624</v>
      </c>
      <c r="U464" s="24">
        <f ca="1">SQRT(Inputs!$B$38)*J464+SQRT(1-Inputs!$B$38)*_xlfn.NORM.S.INV(RAND())</f>
        <v>-1.8524450718522369</v>
      </c>
      <c r="V464" s="24">
        <f ca="1">SQRT(Inputs!$B$38)*K464+SQRT(1-Inputs!$B$38)*_xlfn.NORM.S.INV(RAND())</f>
        <v>-1.1989530785238345E-2</v>
      </c>
      <c r="W464" s="24">
        <f ca="1">SQRT(Inputs!$B$38)*L464+SQRT(1-Inputs!$B$38)*_xlfn.NORM.S.INV(RAND())</f>
        <v>1.0430144754867872</v>
      </c>
      <c r="X464" s="24">
        <f ca="1">SQRT(Inputs!$B$38)*M464+SQRT(1-Inputs!$B$38)*_xlfn.NORM.S.INV(RAND())</f>
        <v>-1.8894532465433669</v>
      </c>
      <c r="Y464" s="24">
        <f ca="1">SQRT(Inputs!$B$38)*C464+SQRT(1-Inputs!$B$38)*_xlfn.NORM.S.INV(RAND())</f>
        <v>-0.3977789758733612</v>
      </c>
      <c r="Z464" s="24">
        <f ca="1">SQRT(Inputs!$B$38)*D464+SQRT(1-Inputs!$B$38)*_xlfn.NORM.S.INV(RAND())</f>
        <v>-0.21393518587804072</v>
      </c>
      <c r="AA464" s="24">
        <f ca="1">SQRT(Inputs!$B$38)*E464+SQRT(1-Inputs!$B$38)*_xlfn.NORM.S.INV(RAND())</f>
        <v>-0.5794188227463879</v>
      </c>
      <c r="AB464" s="24">
        <f ca="1">SQRT(Inputs!$B$38)*F464+SQRT(1-Inputs!$B$38)*_xlfn.NORM.S.INV(RAND())</f>
        <v>1.1274835462172841</v>
      </c>
      <c r="AC464" s="24">
        <f ca="1">SQRT(Inputs!$B$38)*G464+SQRT(1-Inputs!$B$38)*_xlfn.NORM.S.INV(RAND())</f>
        <v>0.62468572245367526</v>
      </c>
      <c r="AD464" s="24">
        <f ca="1">SQRT(Inputs!$B$38)*H464+SQRT(1-Inputs!$B$38)*_xlfn.NORM.S.INV(RAND())</f>
        <v>-0.86919139774357879</v>
      </c>
      <c r="AE464" s="24">
        <f ca="1">SQRT(Inputs!$B$38)*I464+SQRT(1-Inputs!$B$38)*_xlfn.NORM.S.INV(RAND())</f>
        <v>1.0890045534534427</v>
      </c>
      <c r="AF464" s="24">
        <f ca="1">SQRT(Inputs!$B$38)*J464+SQRT(1-Inputs!$B$38)*_xlfn.NORM.S.INV(RAND())</f>
        <v>-0.73447994306529485</v>
      </c>
      <c r="AG464" s="24">
        <f ca="1">SQRT(Inputs!$B$38)*K464+SQRT(1-Inputs!$B$38)*_xlfn.NORM.S.INV(RAND())</f>
        <v>0.10256620492534635</v>
      </c>
      <c r="AH464" s="24">
        <f ca="1">SQRT(Inputs!$B$38)*L464+SQRT(1-Inputs!$B$38)*_xlfn.NORM.S.INV(RAND())</f>
        <v>0.68611207990288992</v>
      </c>
      <c r="AI464" s="24">
        <f ca="1">SQRT(Inputs!$B$38)*M464+SQRT(1-Inputs!$B$38)*_xlfn.NORM.S.INV(RAND())</f>
        <v>1.4690099770832776</v>
      </c>
      <c r="AJ464" s="24">
        <f ca="1">SQRT(Inputs!$B$38)*C464+SQRT(1-Inputs!$B$38)*_xlfn.NORM.S.INV(RAND())</f>
        <v>0.80719918456275541</v>
      </c>
      <c r="AK464" s="24">
        <f ca="1">SQRT(Inputs!$B$38)*D464+SQRT(1-Inputs!$B$38)*_xlfn.NORM.S.INV(RAND())</f>
        <v>0.45538339577789794</v>
      </c>
      <c r="AL464" s="24">
        <f ca="1">SQRT(Inputs!$B$38)*E464+SQRT(1-Inputs!$B$38)*_xlfn.NORM.S.INV(RAND())</f>
        <v>1.7303430768031154</v>
      </c>
      <c r="AM464" s="24">
        <f ca="1">SQRT(Inputs!$B$38)*F464+SQRT(1-Inputs!$B$38)*_xlfn.NORM.S.INV(RAND())</f>
        <v>-0.6096214281758181</v>
      </c>
      <c r="AN464" s="24">
        <f ca="1">SQRT(Inputs!$B$38)*G464+SQRT(1-Inputs!$B$38)*_xlfn.NORM.S.INV(RAND())</f>
        <v>2.4355857800627425</v>
      </c>
      <c r="AO464" s="24">
        <f ca="1">SQRT(Inputs!$B$38)*H464+SQRT(1-Inputs!$B$38)*_xlfn.NORM.S.INV(RAND())</f>
        <v>0.31390990614012326</v>
      </c>
      <c r="AP464" s="24">
        <f ca="1">SQRT(Inputs!$B$38)*I464+SQRT(1-Inputs!$B$38)*_xlfn.NORM.S.INV(RAND())</f>
        <v>0.84600382433661037</v>
      </c>
      <c r="AQ464" s="24">
        <f ca="1">SQRT(Inputs!$B$38)*J464+SQRT(1-Inputs!$B$38)*_xlfn.NORM.S.INV(RAND())</f>
        <v>-1.0552025464360499</v>
      </c>
      <c r="AR464" s="24">
        <f ca="1">SQRT(Inputs!$B$38)*K464+SQRT(1-Inputs!$B$38)*_xlfn.NORM.S.INV(RAND())</f>
        <v>-0.48150648358879089</v>
      </c>
      <c r="AS464" s="24">
        <f ca="1">SQRT(Inputs!$B$38)*L464+SQRT(1-Inputs!$B$38)*_xlfn.NORM.S.INV(RAND())</f>
        <v>-0.97713988496637993</v>
      </c>
      <c r="AT464" s="24">
        <f ca="1">SQRT(Inputs!$B$38)*M464+SQRT(1-Inputs!$B$38)*_xlfn.NORM.S.INV(RAND())</f>
        <v>0.23087318421376113</v>
      </c>
      <c r="AU464" s="15">
        <f ca="1">Inputs!$B$6*EXP($B$8-0.5*C$5^2+C$5*N464)</f>
        <v>6668.0434130678423</v>
      </c>
      <c r="AV464" s="15">
        <f t="shared" ca="1" si="255"/>
        <v>8465.129134426601</v>
      </c>
      <c r="AW464" s="15">
        <f t="shared" ca="1" si="256"/>
        <v>12770.13955779802</v>
      </c>
      <c r="AX464" s="15">
        <f t="shared" ca="1" si="257"/>
        <v>13228.373230735855</v>
      </c>
      <c r="AY464" s="15">
        <f t="shared" ca="1" si="258"/>
        <v>17538.946551995377</v>
      </c>
      <c r="AZ464" s="15">
        <f t="shared" ca="1" si="259"/>
        <v>19821.038473919536</v>
      </c>
      <c r="BA464" s="15">
        <f t="shared" ca="1" si="260"/>
        <v>23493.275050758773</v>
      </c>
      <c r="BB464" s="15">
        <f t="shared" ca="1" si="261"/>
        <v>23890.75321533121</v>
      </c>
      <c r="BC464" s="15">
        <f t="shared" ca="1" si="262"/>
        <v>29226.248262465349</v>
      </c>
      <c r="BD464" s="15">
        <f t="shared" ca="1" si="263"/>
        <v>39473.985862387119</v>
      </c>
      <c r="BE464" s="15">
        <f t="shared" ca="1" si="264"/>
        <v>40723.04489424012</v>
      </c>
      <c r="BF464" s="15">
        <f ca="1">Inputs!$B$13*EXP($B$9-0.5*C$6^2+C$6*Y464)</f>
        <v>12782.220589961034</v>
      </c>
      <c r="BG464" s="15">
        <f t="shared" ca="1" si="265"/>
        <v>14988.252502128877</v>
      </c>
      <c r="BH464" s="15">
        <f t="shared" ca="1" si="266"/>
        <v>16634.921062288417</v>
      </c>
      <c r="BI464" s="15">
        <f t="shared" ca="1" si="267"/>
        <v>24222.76539321549</v>
      </c>
      <c r="BJ464" s="15">
        <f t="shared" ca="1" si="268"/>
        <v>32493.571522564969</v>
      </c>
      <c r="BK464" s="15">
        <f t="shared" ca="1" si="269"/>
        <v>35429.076478227129</v>
      </c>
      <c r="BL464" s="15">
        <f t="shared" ca="1" si="270"/>
        <v>50116.706194583494</v>
      </c>
      <c r="BM464" s="15">
        <f t="shared" ca="1" si="271"/>
        <v>56232.122460914077</v>
      </c>
      <c r="BN464" s="15">
        <f t="shared" ca="1" si="272"/>
        <v>70013.748643995918</v>
      </c>
      <c r="BO464" s="15">
        <f t="shared" ca="1" si="273"/>
        <v>93296.466660120801</v>
      </c>
      <c r="BP464" s="15">
        <f t="shared" ca="1" si="274"/>
        <v>135624.54704066995</v>
      </c>
      <c r="BQ464" s="15">
        <f ca="1">Inputs!$B$20*EXP($B$10-0.5*C$7^2+C$7*AJ464)</f>
        <v>5711.4502944739133</v>
      </c>
      <c r="BR464" s="15">
        <f t="shared" ca="1" si="275"/>
        <v>8955.5653517844767</v>
      </c>
      <c r="BS464" s="15">
        <f t="shared" ca="1" si="276"/>
        <v>20158.016011335643</v>
      </c>
      <c r="BT464" s="15">
        <f t="shared" ca="1" si="277"/>
        <v>23685.892525880434</v>
      </c>
      <c r="BU464" s="15">
        <f t="shared" ca="1" si="278"/>
        <v>59178.20489292188</v>
      </c>
      <c r="BV464" s="15">
        <f t="shared" ca="1" si="279"/>
        <v>88367.75074680445</v>
      </c>
      <c r="BW464" s="15">
        <f t="shared" ca="1" si="280"/>
        <v>147492.23194306841</v>
      </c>
      <c r="BX464" s="15">
        <f t="shared" ca="1" si="281"/>
        <v>166959.2565248817</v>
      </c>
      <c r="BY464" s="15">
        <f t="shared" ca="1" si="282"/>
        <v>213349.82542053272</v>
      </c>
      <c r="BZ464" s="15">
        <f t="shared" ca="1" si="283"/>
        <v>250138.42043756606</v>
      </c>
      <c r="CA464" s="15">
        <f t="shared" ca="1" si="284"/>
        <v>366083.72299449879</v>
      </c>
      <c r="CB464" s="15">
        <f ca="1">(AU464*DCF!C$10-DCF!C$5*MAX(AU464*DCF!C$10,0)-MAX(AU464-Inputs!$B$6,0)/Inputs!$B$10)*DCF!C$6</f>
        <v>1030.9116170776015</v>
      </c>
      <c r="CC464" s="15">
        <f ca="1">(AV464*DCF!D$10-DCF!D$5*MAX(AV464*DCF!D$10,0)-MAX(AV464-AU464,0)/Inputs!$B$10)*DCF!D$6</f>
        <v>1625.1455570702647</v>
      </c>
      <c r="CD464" s="15">
        <f ca="1">(AW464*DCF!E$10-DCF!E$5*MAX(AW464*DCF!E$10,0)-MAX(AW464-AV464,0)/Inputs!$B$10)*DCF!E$6</f>
        <v>1978.7553153367016</v>
      </c>
      <c r="CE464" s="15">
        <f ca="1">(AX464*DCF!F$10-DCF!F$5*MAX(AX464*DCF!F$10,0)-MAX(AX464-AW464,0)/Inputs!$B$10)*DCF!F$6</f>
        <v>2792.3857280398602</v>
      </c>
      <c r="CF464" s="15">
        <f ca="1">(AY464*DCF!G$10-DCF!G$5*MAX(AY464*DCF!G$10,0)-MAX(AY464-AX464,0)/Inputs!$B$10)*DCF!G$6</f>
        <v>2785.1552051228255</v>
      </c>
      <c r="CG464" s="15">
        <f ca="1">(AZ464*DCF!H$10-DCF!H$5*MAX(AZ464*DCF!H$10,0)-MAX(AZ464-AY464,0)/Inputs!$B$10)*DCF!H$6</f>
        <v>3443.0425043394257</v>
      </c>
      <c r="CH464" s="15">
        <f ca="1">(BA464*DCF!I$10-DCF!I$5*MAX(BA464*DCF!I$10,0)-MAX(BA464-AZ464,0)/Inputs!$B$10)*DCF!I$6</f>
        <v>3688.9888523454201</v>
      </c>
      <c r="CI464" s="15">
        <f ca="1">(BB464*DCF!J$10-DCF!J$5*MAX(BB464*DCF!J$10,0)-MAX(BB464-BA464,0)/Inputs!$B$10)*DCF!J$6</f>
        <v>4039.4774201208265</v>
      </c>
      <c r="CJ464" s="15">
        <f ca="1">(BC464*DCF!K$10-DCF!K$5*MAX(BC464*DCF!K$10,0)-MAX(BC464-BB464,0)/Inputs!$B$10)*DCF!K$6</f>
        <v>3958.0685085688865</v>
      </c>
      <c r="CK464" s="15">
        <f ca="1">(BD464*DCF!L$10-DCF!L$5*MAX(BD464*DCF!L$10,0)-MAX(BD464-BC464,0)/Inputs!$B$10)*DCF!L$6</f>
        <v>4628.2293070653332</v>
      </c>
      <c r="CL464" s="15">
        <f ca="1">(BE464*DCF!M$10-DCF!M$5*MAX(BE464*DCF!M$10,0)-MAX(BE464-BD464,0)/Inputs!$B$10)*DCF!M$6</f>
        <v>5597.3349009004714</v>
      </c>
      <c r="CM464" s="15">
        <f ca="1">(BF464*DCF!C$28-DCF!C$5*MAX(BF464*DCF!C$28,0)-MAX(BF464-Inputs!$B$13,0)/Inputs!$B$17)*DCF!C$6</f>
        <v>3578.8280513608379</v>
      </c>
      <c r="CN464" s="15">
        <f ca="1">(BG464*DCF!D$28-DCF!D$5*MAX(BG464*DCF!D$28,0)-MAX(BG464-BF464,0)/Inputs!$B$17)*DCF!D$6</f>
        <v>3943.7382954932559</v>
      </c>
      <c r="CO464" s="15">
        <f ca="1">(BH464*DCF!E$28-DCF!E$5*MAX(BH464*DCF!E$28,0)-MAX(BH464-BG464,0)/Inputs!$B$17)*DCF!E$6</f>
        <v>4386.7701464479196</v>
      </c>
      <c r="CP464" s="15">
        <f ca="1">(BI464*DCF!F$28-DCF!F$5*MAX(BI464*DCF!F$28,0)-MAX(BI464-BH464,0)/Inputs!$B$17)*DCF!F$6</f>
        <v>5194.3557602520168</v>
      </c>
      <c r="CQ464" s="15">
        <f ca="1">(BJ464*DCF!G$28-DCF!G$5*MAX(BJ464*DCF!G$28,0)-MAX(BJ464-BI464,0)/Inputs!$B$17)*DCF!G$6</f>
        <v>7039.6357741777256</v>
      </c>
      <c r="CR464" s="15">
        <f ca="1">(BK464*DCF!H$28-DCF!H$5*MAX(BK464*DCF!H$28,0)-MAX(BK464-BJ464,0)/Inputs!$B$17)*DCF!H$6</f>
        <v>8305.9064030188711</v>
      </c>
      <c r="CS464" s="15">
        <f ca="1">(BL464*DCF!I$28-DCF!I$5*MAX(BL464*DCF!I$28,0)-MAX(BL464-BK464,0)/Inputs!$B$17)*DCF!I$6</f>
        <v>9676.970524694314</v>
      </c>
      <c r="CT464" s="15">
        <f ca="1">(BM464*DCF!J$28-DCF!J$5*MAX(BM464*DCF!J$28,0)-MAX(BM464-BL464,0)/Inputs!$B$17)*DCF!J$6</f>
        <v>11733.577257330531</v>
      </c>
      <c r="CU464" s="15">
        <f ca="1">(BN464*DCF!K$28-DCF!K$5*MAX(BN464*DCF!K$28,0)-MAX(BN464-BM464,0)/Inputs!$B$17)*DCF!K$6</f>
        <v>13097.664155994215</v>
      </c>
      <c r="CV464" s="15">
        <f ca="1">(BO464*DCF!L$28-DCF!L$5*MAX(BO464*DCF!L$28,0)-MAX(BO464-BN464,0)/Inputs!$B$17)*DCF!L$6</f>
        <v>15980.125012612783</v>
      </c>
      <c r="CW464" s="15">
        <f ca="1">(BP464*DCF!M$28-DCF!M$5*MAX(BP464*DCF!M$28,0)-MAX(BP464-BO464,0)/Inputs!$B$17)*DCF!M$6</f>
        <v>21093.363226590885</v>
      </c>
      <c r="CX464" s="15">
        <f ca="1">(BQ464*DCF!C$46-DCF!C$5*MAX(BQ464*DCF!C$46,0)-MAX(BQ464-Inputs!$B$20,0)/Inputs!$B$24)*DCF!C$6</f>
        <v>-2478.602975386083</v>
      </c>
      <c r="CY464" s="15">
        <f ca="1">(BR464*DCF!D$46-DCF!D$5*MAX(BR464*DCF!D$46,0)-MAX(BR464-BQ464,0)/Inputs!$B$24)*DCF!D$6</f>
        <v>-2912.7431254204157</v>
      </c>
      <c r="CZ464" s="15">
        <f ca="1">(BS464*DCF!E$46-DCF!E$5*MAX(BS464*DCF!E$46,0)-MAX(BS464-BR464,0)/Inputs!$B$24)*DCF!E$6</f>
        <v>-6799.4181424858762</v>
      </c>
      <c r="DA464" s="15">
        <f ca="1">(BT464*DCF!F$46-DCF!F$5*MAX(BT464*DCF!F$46,0)-MAX(BT464-BS464,0)/Inputs!$B$24)*DCF!F$6</f>
        <v>-3009.5678110006015</v>
      </c>
      <c r="DB464" s="15">
        <f ca="1">(BU464*DCF!G$46-DCF!G$5*MAX(BU464*DCF!G$46,0)-MAX(BU464-BT464,0)/Inputs!$B$24)*DCF!G$6</f>
        <v>-13929.550528545575</v>
      </c>
      <c r="DC464" s="15">
        <f ca="1">(BV464*DCF!H$46-DCF!H$5*MAX(BV464*DCF!H$46,0)-MAX(BV464-BU464,0)/Inputs!$B$24)*DCF!H$6</f>
        <v>-9070.472526779271</v>
      </c>
      <c r="DD464" s="15">
        <f ca="1">(BW464*DCF!I$46-DCF!I$5*MAX(BW464*DCF!I$46,0)-MAX(BW464-BV464,0)/Inputs!$B$24)*DCF!I$6</f>
        <v>-13565.961028111138</v>
      </c>
      <c r="DE464" s="15">
        <f ca="1">(BX464*DCF!J$46-DCF!J$5*MAX(BX464*DCF!J$46,0)-MAX(BX464-BW464,0)/Inputs!$B$24)*DCF!J$6</f>
        <v>1841.1421050738311</v>
      </c>
      <c r="DF464" s="15">
        <f ca="1">(BY464*DCF!K$46-DCF!K$5*MAX(BY464*DCF!K$46,0)-MAX(BY464-BX464,0)/Inputs!$B$24)*DCF!K$6</f>
        <v>822.79969340132595</v>
      </c>
      <c r="DG464" s="15">
        <f ca="1">(BZ464*DCF!L$46-DCF!L$5*MAX(BZ464*DCF!L$46,0)-MAX(BZ464-BY464,0)/Inputs!$B$24)*DCF!L$6</f>
        <v>8965.5322040160336</v>
      </c>
      <c r="DH464" s="15">
        <f ca="1">(CA464*DCF!M$46-DCF!M$5*MAX(CA464*DCF!M$46,0)-MAX(CA464-BZ464,0)/Inputs!$B$24)*DCF!M$6</f>
        <v>4460.4426136152642</v>
      </c>
      <c r="DI464" s="15">
        <f ca="1">SUM(CB464:CL464)+BE464*DCF!M$10*(1+Inputs!$B$30)*(1-Inputs!$B$33)*(1-Inputs!$B$30/Inputs!$B$31)/(Inputs!$B$29-Inputs!$B$30)*DCF!M$6</f>
        <v>148900.26736317779</v>
      </c>
      <c r="DJ464" s="15">
        <f ca="1">SUM(CM464:CW464)+BP464*DCF!M$28*(1+Inputs!$B$30)*(1-Inputs!$B$33)*(1-Inputs!$B$30/Inputs!$B$31)/(Inputs!$B$29-Inputs!$B$30)*DCF!M$6</f>
        <v>607290.81175884325</v>
      </c>
      <c r="DK464" s="15">
        <f ca="1">SUM(CX464:DH464)+CA464*DCF!M$46*(1+Inputs!$B$30)*(1-Inputs!$B$33)*(1-Inputs!$B$30/Inputs!$B$31)/(Inputs!$B$29-Inputs!$B$30)*DCF!M$6</f>
        <v>530332.40161713725</v>
      </c>
      <c r="DM464" s="15">
        <f ca="1">DI464+DJ464+DK464+Inputs!$B$34+Inputs!$B$36-Inputs!$B$35</f>
        <v>1363374.4807391583</v>
      </c>
    </row>
    <row r="465" spans="1:117" x14ac:dyDescent="0.75">
      <c r="A465" s="11">
        <v>452</v>
      </c>
      <c r="C465" s="24">
        <f t="shared" ca="1" si="285"/>
        <v>0.41145380544868942</v>
      </c>
      <c r="D465" s="24">
        <f t="shared" ca="1" si="285"/>
        <v>0.26469942167190863</v>
      </c>
      <c r="E465" s="24">
        <f t="shared" ca="1" si="285"/>
        <v>0.18196634809797624</v>
      </c>
      <c r="F465" s="24">
        <f t="shared" ca="1" si="285"/>
        <v>-0.25526807545576113</v>
      </c>
      <c r="G465" s="24">
        <f t="shared" ca="1" si="285"/>
        <v>1.9125297393463214</v>
      </c>
      <c r="H465" s="24">
        <f t="shared" ca="1" si="285"/>
        <v>0.73452331654583614</v>
      </c>
      <c r="I465" s="24">
        <f t="shared" ca="1" si="285"/>
        <v>-0.1777237748822745</v>
      </c>
      <c r="J465" s="24">
        <f t="shared" ca="1" si="285"/>
        <v>0.76754578014110009</v>
      </c>
      <c r="K465" s="24">
        <f t="shared" ca="1" si="285"/>
        <v>-1.5456117185986336</v>
      </c>
      <c r="L465" s="24">
        <f t="shared" ca="1" si="285"/>
        <v>-0.30246132959557326</v>
      </c>
      <c r="M465" s="24">
        <f t="shared" ca="1" si="285"/>
        <v>0.24478837246477489</v>
      </c>
      <c r="N465" s="24">
        <f ca="1">SQRT(Inputs!$B$38)*C465+SQRT(1-Inputs!$B$38)*_xlfn.NORM.S.INV(RAND())</f>
        <v>-1.1585417106963325</v>
      </c>
      <c r="O465" s="24">
        <f ca="1">SQRT(Inputs!$B$38)*D465+SQRT(1-Inputs!$B$38)*_xlfn.NORM.S.INV(RAND())</f>
        <v>-1.929852699588595</v>
      </c>
      <c r="P465" s="24">
        <f ca="1">SQRT(Inputs!$B$38)*E465+SQRT(1-Inputs!$B$38)*_xlfn.NORM.S.INV(RAND())</f>
        <v>0.48150226782331695</v>
      </c>
      <c r="Q465" s="24">
        <f ca="1">SQRT(Inputs!$B$38)*F465+SQRT(1-Inputs!$B$38)*_xlfn.NORM.S.INV(RAND())</f>
        <v>0.65583260390044074</v>
      </c>
      <c r="R465" s="24">
        <f ca="1">SQRT(Inputs!$B$38)*G465+SQRT(1-Inputs!$B$38)*_xlfn.NORM.S.INV(RAND())</f>
        <v>-4.3092719635684507E-3</v>
      </c>
      <c r="S465" s="24">
        <f ca="1">SQRT(Inputs!$B$38)*H465+SQRT(1-Inputs!$B$38)*_xlfn.NORM.S.INV(RAND())</f>
        <v>2.5666593903798334</v>
      </c>
      <c r="T465" s="24">
        <f ca="1">SQRT(Inputs!$B$38)*I465+SQRT(1-Inputs!$B$38)*_xlfn.NORM.S.INV(RAND())</f>
        <v>0.39715786116641927</v>
      </c>
      <c r="U465" s="24">
        <f ca="1">SQRT(Inputs!$B$38)*J465+SQRT(1-Inputs!$B$38)*_xlfn.NORM.S.INV(RAND())</f>
        <v>0.81896495495644706</v>
      </c>
      <c r="V465" s="24">
        <f ca="1">SQRT(Inputs!$B$38)*K465+SQRT(1-Inputs!$B$38)*_xlfn.NORM.S.INV(RAND())</f>
        <v>-1.6647136053640217</v>
      </c>
      <c r="W465" s="24">
        <f ca="1">SQRT(Inputs!$B$38)*L465+SQRT(1-Inputs!$B$38)*_xlfn.NORM.S.INV(RAND())</f>
        <v>0.69687457587366475</v>
      </c>
      <c r="X465" s="24">
        <f ca="1">SQRT(Inputs!$B$38)*M465+SQRT(1-Inputs!$B$38)*_xlfn.NORM.S.INV(RAND())</f>
        <v>1.2884930984002889</v>
      </c>
      <c r="Y465" s="24">
        <f ca="1">SQRT(Inputs!$B$38)*C465+SQRT(1-Inputs!$B$38)*_xlfn.NORM.S.INV(RAND())</f>
        <v>1.8901636298292162</v>
      </c>
      <c r="Z465" s="24">
        <f ca="1">SQRT(Inputs!$B$38)*D465+SQRT(1-Inputs!$B$38)*_xlfn.NORM.S.INV(RAND())</f>
        <v>-0.26325728798868797</v>
      </c>
      <c r="AA465" s="24">
        <f ca="1">SQRT(Inputs!$B$38)*E465+SQRT(1-Inputs!$B$38)*_xlfn.NORM.S.INV(RAND())</f>
        <v>-0.48046176499413396</v>
      </c>
      <c r="AB465" s="24">
        <f ca="1">SQRT(Inputs!$B$38)*F465+SQRT(1-Inputs!$B$38)*_xlfn.NORM.S.INV(RAND())</f>
        <v>-2.1844218864973057</v>
      </c>
      <c r="AC465" s="24">
        <f ca="1">SQRT(Inputs!$B$38)*G465+SQRT(1-Inputs!$B$38)*_xlfn.NORM.S.INV(RAND())</f>
        <v>-0.25846388276462262</v>
      </c>
      <c r="AD465" s="24">
        <f ca="1">SQRT(Inputs!$B$38)*H465+SQRT(1-Inputs!$B$38)*_xlfn.NORM.S.INV(RAND())</f>
        <v>-0.64958584563514477</v>
      </c>
      <c r="AE465" s="24">
        <f ca="1">SQRT(Inputs!$B$38)*I465+SQRT(1-Inputs!$B$38)*_xlfn.NORM.S.INV(RAND())</f>
        <v>-0.33119876777731694</v>
      </c>
      <c r="AF465" s="24">
        <f ca="1">SQRT(Inputs!$B$38)*J465+SQRT(1-Inputs!$B$38)*_xlfn.NORM.S.INV(RAND())</f>
        <v>0.51300343011687488</v>
      </c>
      <c r="AG465" s="24">
        <f ca="1">SQRT(Inputs!$B$38)*K465+SQRT(1-Inputs!$B$38)*_xlfn.NORM.S.INV(RAND())</f>
        <v>-1.8219772283221423</v>
      </c>
      <c r="AH465" s="24">
        <f ca="1">SQRT(Inputs!$B$38)*L465+SQRT(1-Inputs!$B$38)*_xlfn.NORM.S.INV(RAND())</f>
        <v>-1.8983515534648652</v>
      </c>
      <c r="AI465" s="24">
        <f ca="1">SQRT(Inputs!$B$38)*M465+SQRT(1-Inputs!$B$38)*_xlfn.NORM.S.INV(RAND())</f>
        <v>-5.627837018775636E-2</v>
      </c>
      <c r="AJ465" s="24">
        <f ca="1">SQRT(Inputs!$B$38)*C465+SQRT(1-Inputs!$B$38)*_xlfn.NORM.S.INV(RAND())</f>
        <v>0.25809072452215559</v>
      </c>
      <c r="AK465" s="24">
        <f ca="1">SQRT(Inputs!$B$38)*D465+SQRT(1-Inputs!$B$38)*_xlfn.NORM.S.INV(RAND())</f>
        <v>0.81244280575243233</v>
      </c>
      <c r="AL465" s="24">
        <f ca="1">SQRT(Inputs!$B$38)*E465+SQRT(1-Inputs!$B$38)*_xlfn.NORM.S.INV(RAND())</f>
        <v>2.5169280475729741</v>
      </c>
      <c r="AM465" s="24">
        <f ca="1">SQRT(Inputs!$B$38)*F465+SQRT(1-Inputs!$B$38)*_xlfn.NORM.S.INV(RAND())</f>
        <v>0.6533862506993342</v>
      </c>
      <c r="AN465" s="24">
        <f ca="1">SQRT(Inputs!$B$38)*G465+SQRT(1-Inputs!$B$38)*_xlfn.NORM.S.INV(RAND())</f>
        <v>1.7767906156620095</v>
      </c>
      <c r="AO465" s="24">
        <f ca="1">SQRT(Inputs!$B$38)*H465+SQRT(1-Inputs!$B$38)*_xlfn.NORM.S.INV(RAND())</f>
        <v>1.7347281735046245</v>
      </c>
      <c r="AP465" s="24">
        <f ca="1">SQRT(Inputs!$B$38)*I465+SQRT(1-Inputs!$B$38)*_xlfn.NORM.S.INV(RAND())</f>
        <v>0.54601089605141651</v>
      </c>
      <c r="AQ465" s="24">
        <f ca="1">SQRT(Inputs!$B$38)*J465+SQRT(1-Inputs!$B$38)*_xlfn.NORM.S.INV(RAND())</f>
        <v>0.77106977414414613</v>
      </c>
      <c r="AR465" s="24">
        <f ca="1">SQRT(Inputs!$B$38)*K465+SQRT(1-Inputs!$B$38)*_xlfn.NORM.S.INV(RAND())</f>
        <v>0.10092244866248901</v>
      </c>
      <c r="AS465" s="24">
        <f ca="1">SQRT(Inputs!$B$38)*L465+SQRT(1-Inputs!$B$38)*_xlfn.NORM.S.INV(RAND())</f>
        <v>-0.68981021895331684</v>
      </c>
      <c r="AT465" s="24">
        <f ca="1">SQRT(Inputs!$B$38)*M465+SQRT(1-Inputs!$B$38)*_xlfn.NORM.S.INV(RAND())</f>
        <v>-0.97644498758990506</v>
      </c>
      <c r="AU465" s="15">
        <f ca="1">Inputs!$B$6*EXP($B$8-0.5*C$5^2+C$5*N465)</f>
        <v>4113.6899658011644</v>
      </c>
      <c r="AV465" s="15">
        <f t="shared" ca="1" si="255"/>
        <v>3770.2948143282129</v>
      </c>
      <c r="AW465" s="15">
        <f t="shared" ca="1" si="256"/>
        <v>4905.683385487886</v>
      </c>
      <c r="AX465" s="15">
        <f t="shared" ca="1" si="257"/>
        <v>6500.7492994749255</v>
      </c>
      <c r="AY465" s="15">
        <f t="shared" ca="1" si="258"/>
        <v>7940.5818323398562</v>
      </c>
      <c r="AZ465" s="15">
        <f t="shared" ca="1" si="259"/>
        <v>12883.591709994203</v>
      </c>
      <c r="BA465" s="15">
        <f t="shared" ca="1" si="260"/>
        <v>16435.378278368593</v>
      </c>
      <c r="BB465" s="15">
        <f t="shared" ca="1" si="261"/>
        <v>21842.577057615235</v>
      </c>
      <c r="BC465" s="15">
        <f t="shared" ca="1" si="262"/>
        <v>22780.379088343769</v>
      </c>
      <c r="BD465" s="15">
        <f t="shared" ca="1" si="263"/>
        <v>29787.789572265217</v>
      </c>
      <c r="BE465" s="15">
        <f t="shared" ca="1" si="264"/>
        <v>41046.238399658076</v>
      </c>
      <c r="BF465" s="15">
        <f ca="1">Inputs!$B$13*EXP($B$9-0.5*C$6^2+C$6*Y465)</f>
        <v>20118.394105517429</v>
      </c>
      <c r="BG465" s="15">
        <f t="shared" ca="1" si="265"/>
        <v>23381.53161585853</v>
      </c>
      <c r="BH465" s="15">
        <f t="shared" ca="1" si="266"/>
        <v>26379.749725023936</v>
      </c>
      <c r="BI465" s="15">
        <f t="shared" ca="1" si="267"/>
        <v>23071.974542399752</v>
      </c>
      <c r="BJ465" s="15">
        <f t="shared" ca="1" si="268"/>
        <v>27250.338633965581</v>
      </c>
      <c r="BK465" s="15">
        <f t="shared" ca="1" si="269"/>
        <v>30613.906169106314</v>
      </c>
      <c r="BL465" s="15">
        <f t="shared" ca="1" si="270"/>
        <v>36025.587193125197</v>
      </c>
      <c r="BM465" s="15">
        <f t="shared" ca="1" si="271"/>
        <v>47197.22236945264</v>
      </c>
      <c r="BN465" s="15">
        <f t="shared" ca="1" si="272"/>
        <v>46661.022348949686</v>
      </c>
      <c r="BO465" s="15">
        <f t="shared" ca="1" si="273"/>
        <v>46043.247779111814</v>
      </c>
      <c r="BP465" s="15">
        <f t="shared" ca="1" si="274"/>
        <v>56310.421542091892</v>
      </c>
      <c r="BQ465" s="15">
        <f ca="1">Inputs!$B$20*EXP($B$10-0.5*C$7^2+C$7*AJ465)</f>
        <v>4700.7107405914112</v>
      </c>
      <c r="BR465" s="15">
        <f t="shared" ca="1" si="275"/>
        <v>8255.7574759553554</v>
      </c>
      <c r="BS465" s="15">
        <f t="shared" ca="1" si="276"/>
        <v>23292.867196379299</v>
      </c>
      <c r="BT465" s="15">
        <f t="shared" ca="1" si="277"/>
        <v>38120.508274725369</v>
      </c>
      <c r="BU465" s="15">
        <f t="shared" ca="1" si="278"/>
        <v>81208.306036339884</v>
      </c>
      <c r="BV465" s="15">
        <f t="shared" ca="1" si="279"/>
        <v>167014.32909902136</v>
      </c>
      <c r="BW465" s="15">
        <f t="shared" ca="1" si="280"/>
        <v>261609.9759507463</v>
      </c>
      <c r="BX465" s="15">
        <f t="shared" ca="1" si="281"/>
        <v>427070.62900894694</v>
      </c>
      <c r="BY465" s="15">
        <f t="shared" ca="1" si="282"/>
        <v>610065.20338872483</v>
      </c>
      <c r="BZ465" s="15">
        <f t="shared" ca="1" si="283"/>
        <v>754057.03442607366</v>
      </c>
      <c r="CA465" s="15">
        <f t="shared" ca="1" si="284"/>
        <v>890492.09656381316</v>
      </c>
      <c r="CB465" s="15">
        <f ca="1">(AU465*DCF!C$10-DCF!C$5*MAX(AU465*DCF!C$10,0)-MAX(AU465-Inputs!$B$6,0)/Inputs!$B$10)*DCF!C$6</f>
        <v>1049.1246124466734</v>
      </c>
      <c r="CC465" s="15">
        <f ca="1">(AV465*DCF!D$10-DCF!D$5*MAX(AV465*DCF!D$10,0)-MAX(AV465-AU465,0)/Inputs!$B$10)*DCF!D$6</f>
        <v>918.98381808357715</v>
      </c>
      <c r="CD465" s="15">
        <f ca="1">(AW465*DCF!E$10-DCF!E$5*MAX(AW465*DCF!E$10,0)-MAX(AW465-AV465,0)/Inputs!$B$10)*DCF!E$6</f>
        <v>876.9076772317278</v>
      </c>
      <c r="CE465" s="15">
        <f ca="1">(AX465*DCF!F$10-DCF!F$5*MAX(AX465*DCF!F$10,0)-MAX(AX465-AW465,0)/Inputs!$B$10)*DCF!F$6</f>
        <v>1087.2095415615474</v>
      </c>
      <c r="CF465" s="15">
        <f ca="1">(AY465*DCF!G$10-DCF!G$5*MAX(AY465*DCF!G$10,0)-MAX(AY465-AX465,0)/Inputs!$B$10)*DCF!G$6</f>
        <v>1359.315582491613</v>
      </c>
      <c r="CG465" s="15">
        <f ca="1">(AZ465*DCF!H$10-DCF!H$5*MAX(AZ465*DCF!H$10,0)-MAX(AZ465-AY465,0)/Inputs!$B$10)*DCF!H$6</f>
        <v>1623.6385527161344</v>
      </c>
      <c r="CH465" s="15">
        <f ca="1">(BA465*DCF!I$10-DCF!I$5*MAX(BA465*DCF!I$10,0)-MAX(BA465-AZ465,0)/Inputs!$B$10)*DCF!I$6</f>
        <v>2419.5266064651978</v>
      </c>
      <c r="CI465" s="15">
        <f ca="1">(BB465*DCF!J$10-DCF!J$5*MAX(BB465*DCF!J$10,0)-MAX(BB465-BA465,0)/Inputs!$B$10)*DCF!J$6</f>
        <v>2928.8650334390932</v>
      </c>
      <c r="CJ465" s="15">
        <f ca="1">(BC465*DCF!K$10-DCF!K$5*MAX(BC465*DCF!K$10,0)-MAX(BC465-BB465,0)/Inputs!$B$10)*DCF!K$6</f>
        <v>3535.9971698999307</v>
      </c>
      <c r="CK465" s="15">
        <f ca="1">(BD465*DCF!L$10-DCF!L$5*MAX(BD465*DCF!L$10,0)-MAX(BD465-BC465,0)/Inputs!$B$10)*DCF!L$6</f>
        <v>3586.3934756921103</v>
      </c>
      <c r="CL465" s="15">
        <f ca="1">(BE465*DCF!M$10-DCF!M$5*MAX(BE465*DCF!M$10,0)-MAX(BE465-BD465,0)/Inputs!$B$10)*DCF!M$6</f>
        <v>4447.2131242372452</v>
      </c>
      <c r="CM465" s="15">
        <f ca="1">(BF465*DCF!C$28-DCF!C$5*MAX(BF465*DCF!C$28,0)-MAX(BF465-Inputs!$B$13,0)/Inputs!$B$17)*DCF!C$6</f>
        <v>4123.5136959224083</v>
      </c>
      <c r="CN465" s="15">
        <f ca="1">(BG465*DCF!D$28-DCF!D$5*MAX(BG465*DCF!D$28,0)-MAX(BG465-BF465,0)/Inputs!$B$17)*DCF!D$6</f>
        <v>6190.2234835008694</v>
      </c>
      <c r="CO465" s="15">
        <f ca="1">(BH465*DCF!E$28-DCF!E$5*MAX(BH465*DCF!E$28,0)-MAX(BH465-BG465,0)/Inputs!$B$17)*DCF!E$6</f>
        <v>6880.3073321512866</v>
      </c>
      <c r="CP465" s="15">
        <f ca="1">(BI465*DCF!F$28-DCF!F$5*MAX(BI465*DCF!F$28,0)-MAX(BI465-BH465,0)/Inputs!$B$17)*DCF!F$6</f>
        <v>6263.4333525529983</v>
      </c>
      <c r="CQ465" s="15">
        <f ca="1">(BJ465*DCF!G$28-DCF!G$5*MAX(BJ465*DCF!G$28,0)-MAX(BJ465-BI465,0)/Inputs!$B$17)*DCF!G$6</f>
        <v>6367.5475433016163</v>
      </c>
      <c r="CR465" s="15">
        <f ca="1">(BK465*DCF!H$28-DCF!H$5*MAX(BK465*DCF!H$28,0)-MAX(BK465-BJ465,0)/Inputs!$B$17)*DCF!H$6</f>
        <v>7048.5527492130877</v>
      </c>
      <c r="CS465" s="15">
        <f ca="1">(BL465*DCF!I$28-DCF!I$5*MAX(BL465*DCF!I$28,0)-MAX(BL465-BK465,0)/Inputs!$B$17)*DCF!I$6</f>
        <v>7694.7841076158102</v>
      </c>
      <c r="CT465" s="15">
        <f ca="1">(BM465*DCF!J$28-DCF!J$5*MAX(BM465*DCF!J$28,0)-MAX(BM465-BL465,0)/Inputs!$B$17)*DCF!J$6</f>
        <v>9047.6311678498714</v>
      </c>
      <c r="CU465" s="15">
        <f ca="1">(BN465*DCF!K$28-DCF!K$5*MAX(BN465*DCF!K$28,0)-MAX(BN465-BM465,0)/Inputs!$B$17)*DCF!K$6</f>
        <v>9854.0255546052776</v>
      </c>
      <c r="CV465" s="15">
        <f ca="1">(BO465*DCF!L$28-DCF!L$5*MAX(BO465*DCF!L$28,0)-MAX(BO465-BN465,0)/Inputs!$B$17)*DCF!L$6</f>
        <v>9186.5943738811275</v>
      </c>
      <c r="CW465" s="15">
        <f ca="1">(BP465*DCF!M$28-DCF!M$5*MAX(BP465*DCF!M$28,0)-MAX(BP465-BO465,0)/Inputs!$B$17)*DCF!M$6</f>
        <v>9521.6302430397463</v>
      </c>
      <c r="CX465" s="15">
        <f ca="1">(BQ465*DCF!C$46-DCF!C$5*MAX(BQ465*DCF!C$46,0)-MAX(BQ465-Inputs!$B$20,0)/Inputs!$B$24)*DCF!C$6</f>
        <v>-1778.321529278114</v>
      </c>
      <c r="CY465" s="15">
        <f ca="1">(BR465*DCF!D$46-DCF!D$5*MAX(BR465*DCF!D$46,0)-MAX(BR465-BQ465,0)/Inputs!$B$24)*DCF!D$6</f>
        <v>-2925.9742068051291</v>
      </c>
      <c r="CZ465" s="15">
        <f ca="1">(BS465*DCF!E$46-DCF!E$5*MAX(BS465*DCF!E$46,0)-MAX(BS465-BR465,0)/Inputs!$B$24)*DCF!E$6</f>
        <v>-8681.6367886045446</v>
      </c>
      <c r="DA465" s="15">
        <f ca="1">(BT465*DCF!F$46-DCF!F$5*MAX(BT465*DCF!F$46,0)-MAX(BT465-BS465,0)/Inputs!$B$24)*DCF!F$6</f>
        <v>-8175.3892829211482</v>
      </c>
      <c r="DB465" s="15">
        <f ca="1">(BU465*DCF!G$46-DCF!G$5*MAX(BU465*DCF!G$46,0)-MAX(BU465-BT465,0)/Inputs!$B$24)*DCF!G$6</f>
        <v>-17225.570823111731</v>
      </c>
      <c r="DC465" s="15">
        <f ca="1">(BV465*DCF!H$46-DCF!H$5*MAX(BV465*DCF!H$46,0)-MAX(BV465-BU465,0)/Inputs!$B$24)*DCF!H$6</f>
        <v>-26663.69592450227</v>
      </c>
      <c r="DD465" s="15">
        <f ca="1">(BW465*DCF!I$46-DCF!I$5*MAX(BW465*DCF!I$46,0)-MAX(BW465-BV465,0)/Inputs!$B$24)*DCF!I$6</f>
        <v>-21112.766939731799</v>
      </c>
      <c r="DE465" s="15">
        <f ca="1">(BX465*DCF!J$46-DCF!J$5*MAX(BX465*DCF!J$46,0)-MAX(BX465-BW465,0)/Inputs!$B$24)*DCF!J$6</f>
        <v>-25963.03039844623</v>
      </c>
      <c r="DF465" s="15">
        <f ca="1">(BY465*DCF!K$46-DCF!K$5*MAX(BY465*DCF!K$46,0)-MAX(BY465-BX465,0)/Inputs!$B$24)*DCF!K$6</f>
        <v>-9979.8376875301292</v>
      </c>
      <c r="DG465" s="15">
        <f ca="1">(BZ465*DCF!L$46-DCF!L$5*MAX(BZ465*DCF!L$46,0)-MAX(BZ465-BY465,0)/Inputs!$B$24)*DCF!L$6</f>
        <v>19538.649222253145</v>
      </c>
      <c r="DH465" s="15">
        <f ca="1">(CA465*DCF!M$46-DCF!M$5*MAX(CA465*DCF!M$46,0)-MAX(CA465-BZ465,0)/Inputs!$B$24)*DCF!M$6</f>
        <v>41288.489272868683</v>
      </c>
      <c r="DI465" s="15">
        <f ca="1">SUM(CB465:CL465)+BE465*DCF!M$10*(1+Inputs!$B$30)*(1-Inputs!$B$33)*(1-Inputs!$B$30/Inputs!$B$31)/(Inputs!$B$29-Inputs!$B$30)*DCF!M$6</f>
        <v>138065.39944082487</v>
      </c>
      <c r="DJ465" s="15">
        <f ca="1">SUM(CM465:CW465)+BP465*DCF!M$28*(1+Inputs!$B$30)*(1-Inputs!$B$33)*(1-Inputs!$B$30/Inputs!$B$31)/(Inputs!$B$29-Inputs!$B$30)*DCF!M$6</f>
        <v>291128.44064347289</v>
      </c>
      <c r="DK465" s="15">
        <f ca="1">SUM(CX465:DH465)+CA465*DCF!M$46*(1+Inputs!$B$30)*(1-Inputs!$B$33)*(1-Inputs!$B$30/Inputs!$B$31)/(Inputs!$B$29-Inputs!$B$30)*DCF!M$6</f>
        <v>1315127.1817341954</v>
      </c>
      <c r="DM465" s="15">
        <f ca="1">DI465+DJ465+DK465+Inputs!$B$34+Inputs!$B$36-Inputs!$B$35</f>
        <v>1821172.0218184933</v>
      </c>
    </row>
    <row r="466" spans="1:117" x14ac:dyDescent="0.75">
      <c r="A466" s="11">
        <v>453</v>
      </c>
      <c r="C466" s="24">
        <f t="shared" ca="1" si="285"/>
        <v>0.66723353025052168</v>
      </c>
      <c r="D466" s="24">
        <f t="shared" ca="1" si="285"/>
        <v>1.3521048023632964</v>
      </c>
      <c r="E466" s="24">
        <f t="shared" ca="1" si="285"/>
        <v>6.449878429236949E-3</v>
      </c>
      <c r="F466" s="24">
        <f t="shared" ca="1" si="285"/>
        <v>0.27854832563887516</v>
      </c>
      <c r="G466" s="24">
        <f t="shared" ca="1" si="285"/>
        <v>-1.3358504015983765</v>
      </c>
      <c r="H466" s="24">
        <f t="shared" ca="1" si="285"/>
        <v>-0.78173080763467151</v>
      </c>
      <c r="I466" s="24">
        <f t="shared" ca="1" si="285"/>
        <v>0.77335559786611674</v>
      </c>
      <c r="J466" s="24">
        <f t="shared" ca="1" si="285"/>
        <v>0.90917740913308565</v>
      </c>
      <c r="K466" s="24">
        <f t="shared" ca="1" si="285"/>
        <v>0.54511518701689721</v>
      </c>
      <c r="L466" s="24">
        <f t="shared" ca="1" si="285"/>
        <v>-0.19924651885954403</v>
      </c>
      <c r="M466" s="24">
        <f t="shared" ca="1" si="285"/>
        <v>-0.81756354387620878</v>
      </c>
      <c r="N466" s="24">
        <f ca="1">SQRT(Inputs!$B$38)*C466+SQRT(1-Inputs!$B$38)*_xlfn.NORM.S.INV(RAND())</f>
        <v>0.85378728253534097</v>
      </c>
      <c r="O466" s="24">
        <f ca="1">SQRT(Inputs!$B$38)*D466+SQRT(1-Inputs!$B$38)*_xlfn.NORM.S.INV(RAND())</f>
        <v>-0.23377333302737513</v>
      </c>
      <c r="P466" s="24">
        <f ca="1">SQRT(Inputs!$B$38)*E466+SQRT(1-Inputs!$B$38)*_xlfn.NORM.S.INV(RAND())</f>
        <v>-1.1017928169072246</v>
      </c>
      <c r="Q466" s="24">
        <f ca="1">SQRT(Inputs!$B$38)*F466+SQRT(1-Inputs!$B$38)*_xlfn.NORM.S.INV(RAND())</f>
        <v>1.5541036391986758</v>
      </c>
      <c r="R466" s="24">
        <f ca="1">SQRT(Inputs!$B$38)*G466+SQRT(1-Inputs!$B$38)*_xlfn.NORM.S.INV(RAND())</f>
        <v>-0.4874014123276999</v>
      </c>
      <c r="S466" s="24">
        <f ca="1">SQRT(Inputs!$B$38)*H466+SQRT(1-Inputs!$B$38)*_xlfn.NORM.S.INV(RAND())</f>
        <v>-1.423609405813981</v>
      </c>
      <c r="T466" s="24">
        <f ca="1">SQRT(Inputs!$B$38)*I466+SQRT(1-Inputs!$B$38)*_xlfn.NORM.S.INV(RAND())</f>
        <v>1.3272851154790271</v>
      </c>
      <c r="U466" s="24">
        <f ca="1">SQRT(Inputs!$B$38)*J466+SQRT(1-Inputs!$B$38)*_xlfn.NORM.S.INV(RAND())</f>
        <v>0.33929162225861398</v>
      </c>
      <c r="V466" s="24">
        <f ca="1">SQRT(Inputs!$B$38)*K466+SQRT(1-Inputs!$B$38)*_xlfn.NORM.S.INV(RAND())</f>
        <v>0.14292153151232342</v>
      </c>
      <c r="W466" s="24">
        <f ca="1">SQRT(Inputs!$B$38)*L466+SQRT(1-Inputs!$B$38)*_xlfn.NORM.S.INV(RAND())</f>
        <v>-0.44314831012506561</v>
      </c>
      <c r="X466" s="24">
        <f ca="1">SQRT(Inputs!$B$38)*M466+SQRT(1-Inputs!$B$38)*_xlfn.NORM.S.INV(RAND())</f>
        <v>-0.63804870009075398</v>
      </c>
      <c r="Y466" s="24">
        <f ca="1">SQRT(Inputs!$B$38)*C466+SQRT(1-Inputs!$B$38)*_xlfn.NORM.S.INV(RAND())</f>
        <v>-0.12472349591115695</v>
      </c>
      <c r="Z466" s="24">
        <f ca="1">SQRT(Inputs!$B$38)*D466+SQRT(1-Inputs!$B$38)*_xlfn.NORM.S.INV(RAND())</f>
        <v>0.62662029582071344</v>
      </c>
      <c r="AA466" s="24">
        <f ca="1">SQRT(Inputs!$B$38)*E466+SQRT(1-Inputs!$B$38)*_xlfn.NORM.S.INV(RAND())</f>
        <v>-0.56496120241142167</v>
      </c>
      <c r="AB466" s="24">
        <f ca="1">SQRT(Inputs!$B$38)*F466+SQRT(1-Inputs!$B$38)*_xlfn.NORM.S.INV(RAND())</f>
        <v>0.70923966125260818</v>
      </c>
      <c r="AC466" s="24">
        <f ca="1">SQRT(Inputs!$B$38)*G466+SQRT(1-Inputs!$B$38)*_xlfn.NORM.S.INV(RAND())</f>
        <v>-1.4581575691760786</v>
      </c>
      <c r="AD466" s="24">
        <f ca="1">SQRT(Inputs!$B$38)*H466+SQRT(1-Inputs!$B$38)*_xlfn.NORM.S.INV(RAND())</f>
        <v>-0.7496143647566349</v>
      </c>
      <c r="AE466" s="24">
        <f ca="1">SQRT(Inputs!$B$38)*I466+SQRT(1-Inputs!$B$38)*_xlfn.NORM.S.INV(RAND())</f>
        <v>0.86062813387743398</v>
      </c>
      <c r="AF466" s="24">
        <f ca="1">SQRT(Inputs!$B$38)*J466+SQRT(1-Inputs!$B$38)*_xlfn.NORM.S.INV(RAND())</f>
        <v>0.61113916666564183</v>
      </c>
      <c r="AG466" s="24">
        <f ca="1">SQRT(Inputs!$B$38)*K466+SQRT(1-Inputs!$B$38)*_xlfn.NORM.S.INV(RAND())</f>
        <v>0.63629822922489265</v>
      </c>
      <c r="AH466" s="24">
        <f ca="1">SQRT(Inputs!$B$38)*L466+SQRT(1-Inputs!$B$38)*_xlfn.NORM.S.INV(RAND())</f>
        <v>2.8453402316044762E-2</v>
      </c>
      <c r="AI466" s="24">
        <f ca="1">SQRT(Inputs!$B$38)*M466+SQRT(1-Inputs!$B$38)*_xlfn.NORM.S.INV(RAND())</f>
        <v>-2.4981728474394189</v>
      </c>
      <c r="AJ466" s="24">
        <f ca="1">SQRT(Inputs!$B$38)*C466+SQRT(1-Inputs!$B$38)*_xlfn.NORM.S.INV(RAND())</f>
        <v>1.5755418987701679</v>
      </c>
      <c r="AK466" s="24">
        <f ca="1">SQRT(Inputs!$B$38)*D466+SQRT(1-Inputs!$B$38)*_xlfn.NORM.S.INV(RAND())</f>
        <v>-0.2048085096647374</v>
      </c>
      <c r="AL466" s="24">
        <f ca="1">SQRT(Inputs!$B$38)*E466+SQRT(1-Inputs!$B$38)*_xlfn.NORM.S.INV(RAND())</f>
        <v>-4.2703086656274564E-2</v>
      </c>
      <c r="AM466" s="24">
        <f ca="1">SQRT(Inputs!$B$38)*F466+SQRT(1-Inputs!$B$38)*_xlfn.NORM.S.INV(RAND())</f>
        <v>0.98009427876977417</v>
      </c>
      <c r="AN466" s="24">
        <f ca="1">SQRT(Inputs!$B$38)*G466+SQRT(1-Inputs!$B$38)*_xlfn.NORM.S.INV(RAND())</f>
        <v>-2.4108005962634573</v>
      </c>
      <c r="AO466" s="24">
        <f ca="1">SQRT(Inputs!$B$38)*H466+SQRT(1-Inputs!$B$38)*_xlfn.NORM.S.INV(RAND())</f>
        <v>-0.20525869791896714</v>
      </c>
      <c r="AP466" s="24">
        <f ca="1">SQRT(Inputs!$B$38)*I466+SQRT(1-Inputs!$B$38)*_xlfn.NORM.S.INV(RAND())</f>
        <v>0.78525556383366513</v>
      </c>
      <c r="AQ466" s="24">
        <f ca="1">SQRT(Inputs!$B$38)*J466+SQRT(1-Inputs!$B$38)*_xlfn.NORM.S.INV(RAND())</f>
        <v>0.33994429344697086</v>
      </c>
      <c r="AR466" s="24">
        <f ca="1">SQRT(Inputs!$B$38)*K466+SQRT(1-Inputs!$B$38)*_xlfn.NORM.S.INV(RAND())</f>
        <v>1.1939478181347087</v>
      </c>
      <c r="AS466" s="24">
        <f ca="1">SQRT(Inputs!$B$38)*L466+SQRT(1-Inputs!$B$38)*_xlfn.NORM.S.INV(RAND())</f>
        <v>-1.1041984391883262</v>
      </c>
      <c r="AT466" s="24">
        <f ca="1">SQRT(Inputs!$B$38)*M466+SQRT(1-Inputs!$B$38)*_xlfn.NORM.S.INV(RAND())</f>
        <v>-1.8924893974307437</v>
      </c>
      <c r="AU466" s="15">
        <f ca="1">Inputs!$B$6*EXP($B$8-0.5*C$5^2+C$5*N466)</f>
        <v>5697.6984368454878</v>
      </c>
      <c r="AV466" s="15">
        <f t="shared" ca="1" si="255"/>
        <v>6701.1089685017414</v>
      </c>
      <c r="AW466" s="15">
        <f t="shared" ca="1" si="256"/>
        <v>7042.4601067089779</v>
      </c>
      <c r="AX466" s="15">
        <f t="shared" ca="1" si="257"/>
        <v>10440.622403122416</v>
      </c>
      <c r="AY466" s="15">
        <f t="shared" ca="1" si="258"/>
        <v>12053.486618875913</v>
      </c>
      <c r="AZ466" s="15">
        <f t="shared" ca="1" si="259"/>
        <v>12602.760331363212</v>
      </c>
      <c r="BA466" s="15">
        <f t="shared" ca="1" si="260"/>
        <v>17720.893765474124</v>
      </c>
      <c r="BB466" s="15">
        <f t="shared" ca="1" si="261"/>
        <v>22445.967923277425</v>
      </c>
      <c r="BC466" s="15">
        <f t="shared" ca="1" si="262"/>
        <v>27872.492551523483</v>
      </c>
      <c r="BD466" s="15">
        <f t="shared" ca="1" si="263"/>
        <v>32760.020148359989</v>
      </c>
      <c r="BE466" s="15">
        <f t="shared" ca="1" si="264"/>
        <v>37876.825928079183</v>
      </c>
      <c r="BF466" s="15">
        <f ca="1">Inputs!$B$13*EXP($B$9-0.5*C$6^2+C$6*Y466)</f>
        <v>13493.22634340181</v>
      </c>
      <c r="BG466" s="15">
        <f t="shared" ca="1" si="265"/>
        <v>18413.200702331422</v>
      </c>
      <c r="BH466" s="15">
        <f t="shared" ca="1" si="266"/>
        <v>20485.210291181331</v>
      </c>
      <c r="BI466" s="15">
        <f t="shared" ca="1" si="267"/>
        <v>27969.539488247523</v>
      </c>
      <c r="BJ466" s="15">
        <f t="shared" ca="1" si="268"/>
        <v>27788.794032001522</v>
      </c>
      <c r="BK466" s="15">
        <f t="shared" ca="1" si="269"/>
        <v>30796.561420638736</v>
      </c>
      <c r="BL466" s="15">
        <f t="shared" ca="1" si="270"/>
        <v>42293.310309771674</v>
      </c>
      <c r="BM466" s="15">
        <f t="shared" ca="1" si="271"/>
        <v>56088.213449561343</v>
      </c>
      <c r="BN466" s="15">
        <f t="shared" ca="1" si="272"/>
        <v>74447.143881483353</v>
      </c>
      <c r="BO466" s="15">
        <f t="shared" ca="1" si="273"/>
        <v>91902.99341476777</v>
      </c>
      <c r="BP466" s="15">
        <f t="shared" ca="1" si="274"/>
        <v>85231.774170800927</v>
      </c>
      <c r="BQ466" s="15">
        <f ca="1">Inputs!$B$20*EXP($B$10-0.5*C$7^2+C$7*AJ466)</f>
        <v>7500.6586960946324</v>
      </c>
      <c r="BR466" s="15">
        <f t="shared" ca="1" si="275"/>
        <v>9536.5260410885185</v>
      </c>
      <c r="BS466" s="15">
        <f t="shared" ca="1" si="276"/>
        <v>12900.061988995214</v>
      </c>
      <c r="BT466" s="15">
        <f t="shared" ca="1" si="277"/>
        <v>23001.13110776736</v>
      </c>
      <c r="BU466" s="15">
        <f t="shared" ca="1" si="278"/>
        <v>17788.241579386478</v>
      </c>
      <c r="BV466" s="15">
        <f t="shared" ca="1" si="279"/>
        <v>23630.151378057817</v>
      </c>
      <c r="BW466" s="15">
        <f t="shared" ca="1" si="280"/>
        <v>38936.59645247084</v>
      </c>
      <c r="BX466" s="15">
        <f t="shared" ca="1" si="281"/>
        <v>58299.862776111418</v>
      </c>
      <c r="BY466" s="15">
        <f t="shared" ca="1" si="282"/>
        <v>102651.41723045144</v>
      </c>
      <c r="BZ466" s="15">
        <f t="shared" ca="1" si="283"/>
        <v>117573.36777808594</v>
      </c>
      <c r="CA466" s="15">
        <f t="shared" ca="1" si="284"/>
        <v>117988.47500018333</v>
      </c>
      <c r="CB466" s="15">
        <f ca="1">(AU466*DCF!C$10-DCF!C$5*MAX(AU466*DCF!C$10,0)-MAX(AU466-Inputs!$B$6,0)/Inputs!$B$10)*DCF!C$6</f>
        <v>1037.830349713154</v>
      </c>
      <c r="CC466" s="15">
        <f ca="1">(AV466*DCF!D$10-DCF!D$5*MAX(AV466*DCF!D$10,0)-MAX(AV466-AU466,0)/Inputs!$B$10)*DCF!D$6</f>
        <v>1388.6945155240398</v>
      </c>
      <c r="CD466" s="15">
        <f ca="1">(AW466*DCF!E$10-DCF!E$5*MAX(AW466*DCF!E$10,0)-MAX(AW466-AV466,0)/Inputs!$B$10)*DCF!E$6</f>
        <v>1549.1055198619474</v>
      </c>
      <c r="CE466" s="15">
        <f ca="1">(AX466*DCF!F$10-DCF!F$5*MAX(AX466*DCF!F$10,0)-MAX(AX466-AW466,0)/Inputs!$B$10)*DCF!F$6</f>
        <v>1572.0979079973908</v>
      </c>
      <c r="CF466" s="15">
        <f ca="1">(AY466*DCF!G$10-DCF!G$5*MAX(AY466*DCF!G$10,0)-MAX(AY466-AX466,0)/Inputs!$B$10)*DCF!G$6</f>
        <v>2173.4781818558263</v>
      </c>
      <c r="CG466" s="15">
        <f ca="1">(AZ466*DCF!H$10-DCF!H$5*MAX(AZ466*DCF!H$10,0)-MAX(AZ466-AY466,0)/Inputs!$B$10)*DCF!H$6</f>
        <v>2349.3015633810951</v>
      </c>
      <c r="CH466" s="15">
        <f ca="1">(BA466*DCF!I$10-DCF!I$5*MAX(BA466*DCF!I$10,0)-MAX(BA466-AZ466,0)/Inputs!$B$10)*DCF!I$6</f>
        <v>2397.4076243986469</v>
      </c>
      <c r="CI466" s="15">
        <f ca="1">(BB466*DCF!J$10-DCF!J$5*MAX(BB466*DCF!J$10,0)-MAX(BB466-BA466,0)/Inputs!$B$10)*DCF!J$6</f>
        <v>3135.7730519174893</v>
      </c>
      <c r="CJ466" s="15">
        <f ca="1">(BC466*DCF!K$10-DCF!K$5*MAX(BC466*DCF!K$10,0)-MAX(BC466-BB466,0)/Inputs!$B$10)*DCF!K$6</f>
        <v>3727.3928249180499</v>
      </c>
      <c r="CK466" s="15">
        <f ca="1">(BD466*DCF!L$10-DCF!L$5*MAX(BD466*DCF!L$10,0)-MAX(BD466-BC466,0)/Inputs!$B$10)*DCF!L$6</f>
        <v>4308.7975476041584</v>
      </c>
      <c r="CL466" s="15">
        <f ca="1">(BE466*DCF!M$10-DCF!M$5*MAX(BE466*DCF!M$10,0)-MAX(BE466-BD466,0)/Inputs!$B$10)*DCF!M$6</f>
        <v>4733.652916099215</v>
      </c>
      <c r="CM466" s="15">
        <f ca="1">(BF466*DCF!C$28-DCF!C$5*MAX(BF466*DCF!C$28,0)-MAX(BF466-Inputs!$B$13,0)/Inputs!$B$17)*DCF!C$6</f>
        <v>3631.6177824486667</v>
      </c>
      <c r="CN466" s="15">
        <f ca="1">(BG466*DCF!D$28-DCF!D$5*MAX(BG466*DCF!D$28,0)-MAX(BG466-BF466,0)/Inputs!$B$17)*DCF!D$6</f>
        <v>4373.4561756759504</v>
      </c>
      <c r="CO466" s="15">
        <f ca="1">(BH466*DCF!E$28-DCF!E$5*MAX(BH466*DCF!E$28,0)-MAX(BH466-BG466,0)/Inputs!$B$17)*DCF!E$6</f>
        <v>5393.4117539995668</v>
      </c>
      <c r="CP466" s="15">
        <f ca="1">(BI466*DCF!F$28-DCF!F$5*MAX(BI466*DCF!F$28,0)-MAX(BI466-BH466,0)/Inputs!$B$17)*DCF!F$6</f>
        <v>6230.3528000929145</v>
      </c>
      <c r="CQ466" s="15">
        <f ca="1">(BJ466*DCF!G$28-DCF!G$5*MAX(BJ466*DCF!G$28,0)-MAX(BJ466-BI466,0)/Inputs!$B$17)*DCF!G$6</f>
        <v>7210.0134445755857</v>
      </c>
      <c r="CR466" s="15">
        <f ca="1">(BK466*DCF!H$28-DCF!H$5*MAX(BK466*DCF!H$28,0)-MAX(BK466-BJ466,0)/Inputs!$B$17)*DCF!H$6</f>
        <v>7149.0067658539501</v>
      </c>
      <c r="CS466" s="15">
        <f ca="1">(BL466*DCF!I$28-DCF!I$5*MAX(BL466*DCF!I$28,0)-MAX(BL466-BK466,0)/Inputs!$B$17)*DCF!I$6</f>
        <v>8295.264444228309</v>
      </c>
      <c r="CT466" s="15">
        <f ca="1">(BM466*DCF!J$28-DCF!J$5*MAX(BM466*DCF!J$28,0)-MAX(BM466-BL466,0)/Inputs!$B$17)*DCF!J$6</f>
        <v>10683.23637408664</v>
      </c>
      <c r="CU466" s="15">
        <f ca="1">(BN466*DCF!K$28-DCF!K$5*MAX(BN466*DCF!K$28,0)-MAX(BN466-BM466,0)/Inputs!$B$17)*DCF!K$6</f>
        <v>13473.264094368162</v>
      </c>
      <c r="CV466" s="15">
        <f ca="1">(BO466*DCF!L$28-DCF!L$5*MAX(BO466*DCF!L$28,0)-MAX(BO466-BN466,0)/Inputs!$B$17)*DCF!L$6</f>
        <v>16361.41773638954</v>
      </c>
      <c r="CW466" s="15">
        <f ca="1">(BP466*DCF!M$28-DCF!M$5*MAX(BP466*DCF!M$28,0)-MAX(BP466-BO466,0)/Inputs!$B$17)*DCF!M$6</f>
        <v>16036.407636311378</v>
      </c>
      <c r="CX466" s="15">
        <f ca="1">(BQ466*DCF!C$46-DCF!C$5*MAX(BQ466*DCF!C$46,0)-MAX(BQ466-Inputs!$B$20,0)/Inputs!$B$24)*DCF!C$6</f>
        <v>-3718.2392813588672</v>
      </c>
      <c r="CY466" s="15">
        <f ca="1">(BR466*DCF!D$46-DCF!D$5*MAX(BR466*DCF!D$46,0)-MAX(BR466-BQ466,0)/Inputs!$B$24)*DCF!D$6</f>
        <v>-2496.3502974272806</v>
      </c>
      <c r="CZ466" s="15">
        <f ca="1">(BS466*DCF!E$46-DCF!E$5*MAX(BS466*DCF!E$46,0)-MAX(BS466-BR466,0)/Inputs!$B$24)*DCF!E$6</f>
        <v>-2851.2680648765049</v>
      </c>
      <c r="DA466" s="15">
        <f ca="1">(BT466*DCF!F$46-DCF!F$5*MAX(BT466*DCF!F$46,0)-MAX(BT466-BS466,0)/Inputs!$B$24)*DCF!F$6</f>
        <v>-5353.2063768102198</v>
      </c>
      <c r="DB466" s="15">
        <f ca="1">(BU466*DCF!G$46-DCF!G$5*MAX(BU466*DCF!G$46,0)-MAX(BU466-BT466,0)/Inputs!$B$24)*DCF!G$6</f>
        <v>-598.3613014565376</v>
      </c>
      <c r="DC466" s="15">
        <f ca="1">(BV466*DCF!H$46-DCF!H$5*MAX(BV466*DCF!H$46,0)-MAX(BV466-BU466,0)/Inputs!$B$24)*DCF!H$6</f>
        <v>-1815.3376759619171</v>
      </c>
      <c r="DD466" s="15">
        <f ca="1">(BW466*DCF!I$46-DCF!I$5*MAX(BW466*DCF!I$46,0)-MAX(BW466-BV466,0)/Inputs!$B$24)*DCF!I$6</f>
        <v>-3494.6324568965683</v>
      </c>
      <c r="DE466" s="15">
        <f ca="1">(BX466*DCF!J$46-DCF!J$5*MAX(BX466*DCF!J$46,0)-MAX(BX466-BW466,0)/Inputs!$B$24)*DCF!J$6</f>
        <v>-2689.3039003750582</v>
      </c>
      <c r="DF466" s="15">
        <f ca="1">(BY466*DCF!K$46-DCF!K$5*MAX(BY466*DCF!K$46,0)-MAX(BY466-BX466,0)/Inputs!$B$24)*DCF!K$6</f>
        <v>-5001.1581782976973</v>
      </c>
      <c r="DG466" s="15">
        <f ca="1">(BZ466*DCF!L$46-DCF!L$5*MAX(BZ466*DCF!L$46,0)-MAX(BZ466-BY466,0)/Inputs!$B$24)*DCF!L$6</f>
        <v>4750.4168249201957</v>
      </c>
      <c r="DH466" s="15">
        <f ca="1">(CA466*DCF!M$46-DCF!M$5*MAX(CA466*DCF!M$46,0)-MAX(CA466-BZ466,0)/Inputs!$B$24)*DCF!M$6</f>
        <v>9163.0525348934025</v>
      </c>
      <c r="DI466" s="15">
        <f ca="1">SUM(CB466:CL466)+BE466*DCF!M$10*(1+Inputs!$B$30)*(1-Inputs!$B$33)*(1-Inputs!$B$30/Inputs!$B$31)/(Inputs!$B$29-Inputs!$B$30)*DCF!M$6</f>
        <v>133785.23943028582</v>
      </c>
      <c r="DJ466" s="15">
        <f ca="1">SUM(CM466:CW466)+BP466*DCF!M$28*(1+Inputs!$B$30)*(1-Inputs!$B$33)*(1-Inputs!$B$30/Inputs!$B$31)/(Inputs!$B$29-Inputs!$B$30)*DCF!M$6</f>
        <v>415105.65512919368</v>
      </c>
      <c r="DK466" s="15">
        <f ca="1">SUM(CX466:DH466)+CA466*DCF!M$46*(1+Inputs!$B$30)*(1-Inputs!$B$33)*(1-Inputs!$B$30/Inputs!$B$31)/(Inputs!$B$29-Inputs!$B$30)*DCF!M$6</f>
        <v>168319.77080500236</v>
      </c>
      <c r="DM466" s="15">
        <f ca="1">DI466+DJ466+DK466+Inputs!$B$34+Inputs!$B$36-Inputs!$B$35</f>
        <v>794061.66536448197</v>
      </c>
    </row>
    <row r="467" spans="1:117" x14ac:dyDescent="0.75">
      <c r="A467" s="11">
        <v>454</v>
      </c>
      <c r="C467" s="24">
        <f t="shared" ca="1" si="285"/>
        <v>3.9026189513840744E-2</v>
      </c>
      <c r="D467" s="24">
        <f t="shared" ca="1" si="285"/>
        <v>0.96262995687244646</v>
      </c>
      <c r="E467" s="24">
        <f t="shared" ca="1" si="285"/>
        <v>0.42308562162403701</v>
      </c>
      <c r="F467" s="24">
        <f t="shared" ca="1" si="285"/>
        <v>1.4346456716684548</v>
      </c>
      <c r="G467" s="24">
        <f t="shared" ca="1" si="285"/>
        <v>-0.16901326870455988</v>
      </c>
      <c r="H467" s="24">
        <f t="shared" ca="1" si="285"/>
        <v>0.94868502552781597</v>
      </c>
      <c r="I467" s="24">
        <f t="shared" ca="1" si="285"/>
        <v>0.88771648410307735</v>
      </c>
      <c r="J467" s="24">
        <f t="shared" ca="1" si="285"/>
        <v>-0.86490257715508145</v>
      </c>
      <c r="K467" s="24">
        <f t="shared" ca="1" si="285"/>
        <v>1.138622018645018</v>
      </c>
      <c r="L467" s="24">
        <f t="shared" ca="1" si="285"/>
        <v>-1.7229468760296147</v>
      </c>
      <c r="M467" s="24">
        <f t="shared" ca="1" si="285"/>
        <v>-1.028848215165173</v>
      </c>
      <c r="N467" s="24">
        <f ca="1">SQRT(Inputs!$B$38)*C467+SQRT(1-Inputs!$B$38)*_xlfn.NORM.S.INV(RAND())</f>
        <v>-0.86215444984662615</v>
      </c>
      <c r="O467" s="24">
        <f ca="1">SQRT(Inputs!$B$38)*D467+SQRT(1-Inputs!$B$38)*_xlfn.NORM.S.INV(RAND())</f>
        <v>0.71977086696626857</v>
      </c>
      <c r="P467" s="24">
        <f ca="1">SQRT(Inputs!$B$38)*E467+SQRT(1-Inputs!$B$38)*_xlfn.NORM.S.INV(RAND())</f>
        <v>-0.70277345617617648</v>
      </c>
      <c r="Q467" s="24">
        <f ca="1">SQRT(Inputs!$B$38)*F467+SQRT(1-Inputs!$B$38)*_xlfn.NORM.S.INV(RAND())</f>
        <v>0.36766026341522817</v>
      </c>
      <c r="R467" s="24">
        <f ca="1">SQRT(Inputs!$B$38)*G467+SQRT(1-Inputs!$B$38)*_xlfn.NORM.S.INV(RAND())</f>
        <v>-0.27203765667432406</v>
      </c>
      <c r="S467" s="24">
        <f ca="1">SQRT(Inputs!$B$38)*H467+SQRT(1-Inputs!$B$38)*_xlfn.NORM.S.INV(RAND())</f>
        <v>-1.1312095274108569</v>
      </c>
      <c r="T467" s="24">
        <f ca="1">SQRT(Inputs!$B$38)*I467+SQRT(1-Inputs!$B$38)*_xlfn.NORM.S.INV(RAND())</f>
        <v>1.319259688074458</v>
      </c>
      <c r="U467" s="24">
        <f ca="1">SQRT(Inputs!$B$38)*J467+SQRT(1-Inputs!$B$38)*_xlfn.NORM.S.INV(RAND())</f>
        <v>-1.2359003652968166</v>
      </c>
      <c r="V467" s="24">
        <f ca="1">SQRT(Inputs!$B$38)*K467+SQRT(1-Inputs!$B$38)*_xlfn.NORM.S.INV(RAND())</f>
        <v>1.378716266471405</v>
      </c>
      <c r="W467" s="24">
        <f ca="1">SQRT(Inputs!$B$38)*L467+SQRT(1-Inputs!$B$38)*_xlfn.NORM.S.INV(RAND())</f>
        <v>-0.87959608717877102</v>
      </c>
      <c r="X467" s="24">
        <f ca="1">SQRT(Inputs!$B$38)*M467+SQRT(1-Inputs!$B$38)*_xlfn.NORM.S.INV(RAND())</f>
        <v>-1.152987080983892</v>
      </c>
      <c r="Y467" s="24">
        <f ca="1">SQRT(Inputs!$B$38)*C467+SQRT(1-Inputs!$B$38)*_xlfn.NORM.S.INV(RAND())</f>
        <v>-0.35944553633941079</v>
      </c>
      <c r="Z467" s="24">
        <f ca="1">SQRT(Inputs!$B$38)*D467+SQRT(1-Inputs!$B$38)*_xlfn.NORM.S.INV(RAND())</f>
        <v>0.96853506815378076</v>
      </c>
      <c r="AA467" s="24">
        <f ca="1">SQRT(Inputs!$B$38)*E467+SQRT(1-Inputs!$B$38)*_xlfn.NORM.S.INV(RAND())</f>
        <v>0.50646522740524091</v>
      </c>
      <c r="AB467" s="24">
        <f ca="1">SQRT(Inputs!$B$38)*F467+SQRT(1-Inputs!$B$38)*_xlfn.NORM.S.INV(RAND())</f>
        <v>7.0838812321683986E-2</v>
      </c>
      <c r="AC467" s="24">
        <f ca="1">SQRT(Inputs!$B$38)*G467+SQRT(1-Inputs!$B$38)*_xlfn.NORM.S.INV(RAND())</f>
        <v>-5.9476772125841584E-2</v>
      </c>
      <c r="AD467" s="24">
        <f ca="1">SQRT(Inputs!$B$38)*H467+SQRT(1-Inputs!$B$38)*_xlfn.NORM.S.INV(RAND())</f>
        <v>-2.7567848179830046E-2</v>
      </c>
      <c r="AE467" s="24">
        <f ca="1">SQRT(Inputs!$B$38)*I467+SQRT(1-Inputs!$B$38)*_xlfn.NORM.S.INV(RAND())</f>
        <v>0.90510006145502964</v>
      </c>
      <c r="AF467" s="24">
        <f ca="1">SQRT(Inputs!$B$38)*J467+SQRT(1-Inputs!$B$38)*_xlfn.NORM.S.INV(RAND())</f>
        <v>-1.0307957708320978</v>
      </c>
      <c r="AG467" s="24">
        <f ca="1">SQRT(Inputs!$B$38)*K467+SQRT(1-Inputs!$B$38)*_xlfn.NORM.S.INV(RAND())</f>
        <v>0.41337636058686544</v>
      </c>
      <c r="AH467" s="24">
        <f ca="1">SQRT(Inputs!$B$38)*L467+SQRT(1-Inputs!$B$38)*_xlfn.NORM.S.INV(RAND())</f>
        <v>-1.4073541587970624</v>
      </c>
      <c r="AI467" s="24">
        <f ca="1">SQRT(Inputs!$B$38)*M467+SQRT(1-Inputs!$B$38)*_xlfn.NORM.S.INV(RAND())</f>
        <v>1.1736700014426096</v>
      </c>
      <c r="AJ467" s="24">
        <f ca="1">SQRT(Inputs!$B$38)*C467+SQRT(1-Inputs!$B$38)*_xlfn.NORM.S.INV(RAND())</f>
        <v>-0.48974673804152008</v>
      </c>
      <c r="AK467" s="24">
        <f ca="1">SQRT(Inputs!$B$38)*D467+SQRT(1-Inputs!$B$38)*_xlfn.NORM.S.INV(RAND())</f>
        <v>0.46844699464933792</v>
      </c>
      <c r="AL467" s="24">
        <f ca="1">SQRT(Inputs!$B$38)*E467+SQRT(1-Inputs!$B$38)*_xlfn.NORM.S.INV(RAND())</f>
        <v>0.31121791401725135</v>
      </c>
      <c r="AM467" s="24">
        <f ca="1">SQRT(Inputs!$B$38)*F467+SQRT(1-Inputs!$B$38)*_xlfn.NORM.S.INV(RAND())</f>
        <v>-0.16829757575697946</v>
      </c>
      <c r="AN467" s="24">
        <f ca="1">SQRT(Inputs!$B$38)*G467+SQRT(1-Inputs!$B$38)*_xlfn.NORM.S.INV(RAND())</f>
        <v>0.37274246173322739</v>
      </c>
      <c r="AO467" s="24">
        <f ca="1">SQRT(Inputs!$B$38)*H467+SQRT(1-Inputs!$B$38)*_xlfn.NORM.S.INV(RAND())</f>
        <v>-1.2217443971429547</v>
      </c>
      <c r="AP467" s="24">
        <f ca="1">SQRT(Inputs!$B$38)*I467+SQRT(1-Inputs!$B$38)*_xlfn.NORM.S.INV(RAND())</f>
        <v>0.75775296063282072</v>
      </c>
      <c r="AQ467" s="24">
        <f ca="1">SQRT(Inputs!$B$38)*J467+SQRT(1-Inputs!$B$38)*_xlfn.NORM.S.INV(RAND())</f>
        <v>7.8010683418201776E-2</v>
      </c>
      <c r="AR467" s="24">
        <f ca="1">SQRT(Inputs!$B$38)*K467+SQRT(1-Inputs!$B$38)*_xlfn.NORM.S.INV(RAND())</f>
        <v>0.25632348992352488</v>
      </c>
      <c r="AS467" s="24">
        <f ca="1">SQRT(Inputs!$B$38)*L467+SQRT(1-Inputs!$B$38)*_xlfn.NORM.S.INV(RAND())</f>
        <v>-0.53739617610299306</v>
      </c>
      <c r="AT467" s="24">
        <f ca="1">SQRT(Inputs!$B$38)*M467+SQRT(1-Inputs!$B$38)*_xlfn.NORM.S.INV(RAND())</f>
        <v>-0.44347659065515455</v>
      </c>
      <c r="AU467" s="15">
        <f ca="1">Inputs!$B$6*EXP($B$8-0.5*C$5^2+C$5*N467)</f>
        <v>4315.8640378828004</v>
      </c>
      <c r="AV467" s="15">
        <f t="shared" ca="1" si="255"/>
        <v>5839.877264816314</v>
      </c>
      <c r="AW467" s="15">
        <f t="shared" ca="1" si="256"/>
        <v>6476.7218933975746</v>
      </c>
      <c r="AX467" s="15">
        <f t="shared" ca="1" si="257"/>
        <v>8279.1088523831459</v>
      </c>
      <c r="AY467" s="15">
        <f t="shared" ca="1" si="258"/>
        <v>9801.5152645467515</v>
      </c>
      <c r="AZ467" s="15">
        <f t="shared" ca="1" si="259"/>
        <v>10583.517073068067</v>
      </c>
      <c r="BA467" s="15">
        <f t="shared" ca="1" si="260"/>
        <v>14869.116997174393</v>
      </c>
      <c r="BB467" s="15">
        <f t="shared" ca="1" si="261"/>
        <v>16084.161883424156</v>
      </c>
      <c r="BC467" s="15">
        <f t="shared" ca="1" si="262"/>
        <v>22503.153594059571</v>
      </c>
      <c r="BD467" s="15">
        <f t="shared" ca="1" si="263"/>
        <v>25391.172143196971</v>
      </c>
      <c r="BE467" s="15">
        <f t="shared" ca="1" si="264"/>
        <v>28011.955685355984</v>
      </c>
      <c r="BF467" s="15">
        <f ca="1">Inputs!$B$13*EXP($B$9-0.5*C$6^2+C$6*Y467)</f>
        <v>12879.729318233378</v>
      </c>
      <c r="BG467" s="15">
        <f t="shared" ca="1" si="265"/>
        <v>18694.498651357444</v>
      </c>
      <c r="BH467" s="15">
        <f t="shared" ca="1" si="266"/>
        <v>24842.816306705397</v>
      </c>
      <c r="BI467" s="15">
        <f t="shared" ca="1" si="267"/>
        <v>30744.747621331593</v>
      </c>
      <c r="BJ467" s="15">
        <f t="shared" ca="1" si="268"/>
        <v>37369.301952754264</v>
      </c>
      <c r="BK467" s="15">
        <f t="shared" ca="1" si="269"/>
        <v>45691.923696460646</v>
      </c>
      <c r="BL467" s="15">
        <f t="shared" ca="1" si="270"/>
        <v>63111.981397111333</v>
      </c>
      <c r="BM467" s="15">
        <f t="shared" ca="1" si="271"/>
        <v>68253.846425562588</v>
      </c>
      <c r="BN467" s="15">
        <f t="shared" ca="1" si="272"/>
        <v>88206.747205977372</v>
      </c>
      <c r="BO467" s="15">
        <f t="shared" ca="1" si="273"/>
        <v>92151.048111408396</v>
      </c>
      <c r="BP467" s="15">
        <f t="shared" ca="1" si="274"/>
        <v>129551.21120717649</v>
      </c>
      <c r="BQ467" s="15">
        <f ca="1">Inputs!$B$20*EXP($B$10-0.5*C$7^2+C$7*AJ467)</f>
        <v>3605.5297804721936</v>
      </c>
      <c r="BR467" s="15">
        <f t="shared" ca="1" si="275"/>
        <v>5676.9813418286631</v>
      </c>
      <c r="BS467" s="15">
        <f t="shared" ca="1" si="276"/>
        <v>8500.8794488450203</v>
      </c>
      <c r="BT467" s="15">
        <f t="shared" ca="1" si="277"/>
        <v>11214.646986270129</v>
      </c>
      <c r="BU467" s="15">
        <f t="shared" ca="1" si="278"/>
        <v>17009.099672183693</v>
      </c>
      <c r="BV467" s="15">
        <f t="shared" ca="1" si="279"/>
        <v>17970.320974026381</v>
      </c>
      <c r="BW467" s="15">
        <f t="shared" ca="1" si="280"/>
        <v>29438.747566273611</v>
      </c>
      <c r="BX467" s="15">
        <f t="shared" ca="1" si="281"/>
        <v>41823.818046932829</v>
      </c>
      <c r="BY467" s="15">
        <f t="shared" ca="1" si="282"/>
        <v>61547.823050246698</v>
      </c>
      <c r="BZ467" s="15">
        <f t="shared" ca="1" si="283"/>
        <v>78236.438493353038</v>
      </c>
      <c r="CA467" s="15">
        <f t="shared" ca="1" si="284"/>
        <v>101570.24511013017</v>
      </c>
      <c r="CB467" s="15">
        <f ca="1">(AU467*DCF!C$10-DCF!C$5*MAX(AU467*DCF!C$10,0)-MAX(AU467-Inputs!$B$6,0)/Inputs!$B$10)*DCF!C$6</f>
        <v>1047.6830752770584</v>
      </c>
      <c r="CC467" s="15">
        <f ca="1">(AV467*DCF!D$10-DCF!D$5*MAX(AV467*DCF!D$10,0)-MAX(AV467-AU467,0)/Inputs!$B$10)*DCF!D$6</f>
        <v>1051.8397803010812</v>
      </c>
      <c r="CD467" s="15">
        <f ca="1">(AW467*DCF!E$10-DCF!E$5*MAX(AW467*DCF!E$10,0)-MAX(AW467-AV467,0)/Inputs!$B$10)*DCF!E$6</f>
        <v>1351.9282012894212</v>
      </c>
      <c r="CE467" s="15">
        <f ca="1">(AX467*DCF!F$10-DCF!F$5*MAX(AX467*DCF!F$10,0)-MAX(AX467-AW467,0)/Inputs!$B$10)*DCF!F$6</f>
        <v>1432.2842284469582</v>
      </c>
      <c r="CF467" s="15">
        <f ca="1">(AY467*DCF!G$10-DCF!G$5*MAX(AY467*DCF!G$10,0)-MAX(AY467-AX467,0)/Inputs!$B$10)*DCF!G$6</f>
        <v>1726.8698983081267</v>
      </c>
      <c r="CG467" s="15">
        <f ca="1">(AZ467*DCF!H$10-DCF!H$5*MAX(AZ467*DCF!H$10,0)-MAX(AZ467-AY467,0)/Inputs!$B$10)*DCF!H$6</f>
        <v>1915.938990762731</v>
      </c>
      <c r="CH467" s="15">
        <f ca="1">(BA467*DCF!I$10-DCF!I$5*MAX(BA467*DCF!I$10,0)-MAX(BA467-AZ467,0)/Inputs!$B$10)*DCF!I$6</f>
        <v>2013.0567069418491</v>
      </c>
      <c r="CI467" s="15">
        <f ca="1">(BB467*DCF!J$10-DCF!J$5*MAX(BB467*DCF!J$10,0)-MAX(BB467-BA467,0)/Inputs!$B$10)*DCF!J$6</f>
        <v>2575.9594694895336</v>
      </c>
      <c r="CJ467" s="15">
        <f ca="1">(BC467*DCF!K$10-DCF!K$5*MAX(BC467*DCF!K$10,0)-MAX(BC467-BB467,0)/Inputs!$B$10)*DCF!K$6</f>
        <v>2724.0852014356165</v>
      </c>
      <c r="CK467" s="15">
        <f ca="1">(BD467*DCF!L$10-DCF!L$5*MAX(BD467*DCF!L$10,0)-MAX(BD467-BC467,0)/Inputs!$B$10)*DCF!L$6</f>
        <v>3456.0040373943234</v>
      </c>
      <c r="CL467" s="15">
        <f ca="1">(BE467*DCF!M$10-DCF!M$5*MAX(BE467*DCF!M$10,0)-MAX(BE467-BD467,0)/Inputs!$B$10)*DCF!M$6</f>
        <v>3639.7686582025194</v>
      </c>
      <c r="CM467" s="15">
        <f ca="1">(BF467*DCF!C$28-DCF!C$5*MAX(BF467*DCF!C$28,0)-MAX(BF467-Inputs!$B$13,0)/Inputs!$B$17)*DCF!C$6</f>
        <v>3586.0677389713856</v>
      </c>
      <c r="CN467" s="15">
        <f ca="1">(BG467*DCF!D$28-DCF!D$5*MAX(BG467*DCF!D$28,0)-MAX(BG467-BF467,0)/Inputs!$B$17)*DCF!D$6</f>
        <v>4265.4041154586048</v>
      </c>
      <c r="CO467" s="15">
        <f ca="1">(BH467*DCF!E$28-DCF!E$5*MAX(BH467*DCF!E$28,0)-MAX(BH467-BG467,0)/Inputs!$B$17)*DCF!E$6</f>
        <v>5824.1791606473334</v>
      </c>
      <c r="CP467" s="15">
        <f ca="1">(BI467*DCF!F$28-DCF!F$5*MAX(BI467*DCF!F$28,0)-MAX(BI467-BH467,0)/Inputs!$B$17)*DCF!F$6</f>
        <v>7271.8492530541525</v>
      </c>
      <c r="CQ467" s="15">
        <f ca="1">(BJ467*DCF!G$28-DCF!G$5*MAX(BJ467*DCF!G$28,0)-MAX(BJ467-BI467,0)/Inputs!$B$17)*DCF!G$6</f>
        <v>8581.5643157797986</v>
      </c>
      <c r="CR467" s="15">
        <f ca="1">(BK467*DCF!H$28-DCF!H$5*MAX(BK467*DCF!H$28,0)-MAX(BK467-BJ467,0)/Inputs!$B$17)*DCF!H$6</f>
        <v>10007.014980055519</v>
      </c>
      <c r="CS467" s="15">
        <f ca="1">(BL467*DCF!I$28-DCF!I$5*MAX(BL467*DCF!I$28,0)-MAX(BL467-BK467,0)/Inputs!$B$17)*DCF!I$6</f>
        <v>12340.661772078978</v>
      </c>
      <c r="CT467" s="15">
        <f ca="1">(BM467*DCF!J$28-DCF!J$5*MAX(BM467*DCF!J$28,0)-MAX(BM467-BL467,0)/Inputs!$B$17)*DCF!J$6</f>
        <v>14544.504643308861</v>
      </c>
      <c r="CU467" s="15">
        <f ca="1">(BN467*DCF!K$28-DCF!K$5*MAX(BN467*DCF!K$28,0)-MAX(BN467-BM467,0)/Inputs!$B$17)*DCF!K$6</f>
        <v>16183.821473103853</v>
      </c>
      <c r="CV467" s="15">
        <f ca="1">(BO467*DCF!L$28-DCF!L$5*MAX(BO467*DCF!L$28,0)-MAX(BO467-BN467,0)/Inputs!$B$17)*DCF!L$6</f>
        <v>17939.764112558601</v>
      </c>
      <c r="CW467" s="15">
        <f ca="1">(BP467*DCF!M$28-DCF!M$5*MAX(BP467*DCF!M$28,0)-MAX(BP467-BO467,0)/Inputs!$B$17)*DCF!M$6</f>
        <v>20465.767401960133</v>
      </c>
      <c r="CX467" s="15">
        <f ca="1">(BQ467*DCF!C$46-DCF!C$5*MAX(BQ467*DCF!C$46,0)-MAX(BQ467-Inputs!$B$20,0)/Inputs!$B$24)*DCF!C$6</f>
        <v>-1019.5356446689561</v>
      </c>
      <c r="CY467" s="15">
        <f ca="1">(BR467*DCF!D$46-DCF!D$5*MAX(BR467*DCF!D$46,0)-MAX(BR467-BQ467,0)/Inputs!$B$24)*DCF!D$6</f>
        <v>-1852.7995127556005</v>
      </c>
      <c r="CZ467" s="15">
        <f ca="1">(BS467*DCF!E$46-DCF!E$5*MAX(BS467*DCF!E$46,0)-MAX(BS467-BR467,0)/Inputs!$B$24)*DCF!E$6</f>
        <v>-2118.3466890680911</v>
      </c>
      <c r="DA467" s="15">
        <f ca="1">(BT467*DCF!F$46-DCF!F$5*MAX(BT467*DCF!F$46,0)-MAX(BT467-BS467,0)/Inputs!$B$24)*DCF!F$6</f>
        <v>-1804.8900470597787</v>
      </c>
      <c r="DB467" s="15">
        <f ca="1">(BU467*DCF!G$46-DCF!G$5*MAX(BU467*DCF!G$46,0)-MAX(BU467-BT467,0)/Inputs!$B$24)*DCF!G$6</f>
        <v>-2521.2919062297997</v>
      </c>
      <c r="DC467" s="15">
        <f ca="1">(BV467*DCF!H$46-DCF!H$5*MAX(BV467*DCF!H$46,0)-MAX(BV467-BU467,0)/Inputs!$B$24)*DCF!H$6</f>
        <v>-298.69363004698511</v>
      </c>
      <c r="DD467" s="15">
        <f ca="1">(BW467*DCF!I$46-DCF!I$5*MAX(BW467*DCF!I$46,0)-MAX(BW467-BV467,0)/Inputs!$B$24)*DCF!I$6</f>
        <v>-2612.2423276287782</v>
      </c>
      <c r="DE467" s="15">
        <f ca="1">(BX467*DCF!J$46-DCF!J$5*MAX(BX467*DCF!J$46,0)-MAX(BX467-BW467,0)/Inputs!$B$24)*DCF!J$6</f>
        <v>-1529.9248716778254</v>
      </c>
      <c r="DF467" s="15">
        <f ca="1">(BY467*DCF!K$46-DCF!K$5*MAX(BY467*DCF!K$46,0)-MAX(BY467-BX467,0)/Inputs!$B$24)*DCF!K$6</f>
        <v>-1316.0389571495095</v>
      </c>
      <c r="DG467" s="15">
        <f ca="1">(BZ467*DCF!L$46-DCF!L$5*MAX(BZ467*DCF!L$46,0)-MAX(BZ467-BY467,0)/Inputs!$B$24)*DCF!L$6</f>
        <v>1631.434391260131</v>
      </c>
      <c r="DH467" s="15">
        <f ca="1">(CA467*DCF!M$46-DCF!M$5*MAX(CA467*DCF!M$46,0)-MAX(CA467-BZ467,0)/Inputs!$B$24)*DCF!M$6</f>
        <v>3084.631589741814</v>
      </c>
      <c r="DI467" s="15">
        <f ca="1">SUM(CB467:CL467)+BE467*DCF!M$10*(1+Inputs!$B$30)*(1-Inputs!$B$33)*(1-Inputs!$B$30/Inputs!$B$31)/(Inputs!$B$29-Inputs!$B$30)*DCF!M$6</f>
        <v>100893.0613399612</v>
      </c>
      <c r="DJ467" s="15">
        <f ca="1">SUM(CM467:CW467)+BP467*DCF!M$28*(1+Inputs!$B$30)*(1-Inputs!$B$33)*(1-Inputs!$B$30/Inputs!$B$31)/(Inputs!$B$29-Inputs!$B$30)*DCF!M$6</f>
        <v>601734.24420296121</v>
      </c>
      <c r="DK467" s="15">
        <f ca="1">SUM(CX467:DH467)+CA467*DCF!M$46*(1+Inputs!$B$30)*(1-Inputs!$B$33)*(1-Inputs!$B$30/Inputs!$B$31)/(Inputs!$B$29-Inputs!$B$30)*DCF!M$6</f>
        <v>146681.93309968151</v>
      </c>
      <c r="DM467" s="15">
        <f ca="1">DI467+DJ467+DK467+Inputs!$B$34+Inputs!$B$36-Inputs!$B$35</f>
        <v>926160.23864260397</v>
      </c>
    </row>
    <row r="468" spans="1:117" x14ac:dyDescent="0.75">
      <c r="A468" s="11">
        <v>455</v>
      </c>
      <c r="C468" s="24">
        <f t="shared" ca="1" si="285"/>
        <v>1.2147018607268436</v>
      </c>
      <c r="D468" s="24">
        <f t="shared" ca="1" si="285"/>
        <v>-0.38175684349454703</v>
      </c>
      <c r="E468" s="24">
        <f t="shared" ca="1" si="285"/>
        <v>0.86481582470480589</v>
      </c>
      <c r="F468" s="24">
        <f t="shared" ca="1" si="285"/>
        <v>-0.43550319104589574</v>
      </c>
      <c r="G468" s="24">
        <f t="shared" ca="1" si="285"/>
        <v>0.76394178232385734</v>
      </c>
      <c r="H468" s="24">
        <f t="shared" ca="1" si="285"/>
        <v>-1.3838810232631087</v>
      </c>
      <c r="I468" s="24">
        <f t="shared" ca="1" si="285"/>
        <v>-0.73207502439461625</v>
      </c>
      <c r="J468" s="24">
        <f t="shared" ca="1" si="285"/>
        <v>-1.0284194800143585</v>
      </c>
      <c r="K468" s="24">
        <f t="shared" ca="1" si="285"/>
        <v>-0.48454641393823777</v>
      </c>
      <c r="L468" s="24">
        <f t="shared" ca="1" si="285"/>
        <v>1.0543113590544175</v>
      </c>
      <c r="M468" s="24">
        <f t="shared" ca="1" si="285"/>
        <v>-1.1937691333111413</v>
      </c>
      <c r="N468" s="24">
        <f ca="1">SQRT(Inputs!$B$38)*C468+SQRT(1-Inputs!$B$38)*_xlfn.NORM.S.INV(RAND())</f>
        <v>0.83264992256985204</v>
      </c>
      <c r="O468" s="24">
        <f ca="1">SQRT(Inputs!$B$38)*D468+SQRT(1-Inputs!$B$38)*_xlfn.NORM.S.INV(RAND())</f>
        <v>0.20416810881242378</v>
      </c>
      <c r="P468" s="24">
        <f ca="1">SQRT(Inputs!$B$38)*E468+SQRT(1-Inputs!$B$38)*_xlfn.NORM.S.INV(RAND())</f>
        <v>2.27068347480441</v>
      </c>
      <c r="Q468" s="24">
        <f ca="1">SQRT(Inputs!$B$38)*F468+SQRT(1-Inputs!$B$38)*_xlfn.NORM.S.INV(RAND())</f>
        <v>0.32880822808596843</v>
      </c>
      <c r="R468" s="24">
        <f ca="1">SQRT(Inputs!$B$38)*G468+SQRT(1-Inputs!$B$38)*_xlfn.NORM.S.INV(RAND())</f>
        <v>1.0349531305045097</v>
      </c>
      <c r="S468" s="24">
        <f ca="1">SQRT(Inputs!$B$38)*H468+SQRT(1-Inputs!$B$38)*_xlfn.NORM.S.INV(RAND())</f>
        <v>-0.24584212627429891</v>
      </c>
      <c r="T468" s="24">
        <f ca="1">SQRT(Inputs!$B$38)*I468+SQRT(1-Inputs!$B$38)*_xlfn.NORM.S.INV(RAND())</f>
        <v>-0.66829040918605265</v>
      </c>
      <c r="U468" s="24">
        <f ca="1">SQRT(Inputs!$B$38)*J468+SQRT(1-Inputs!$B$38)*_xlfn.NORM.S.INV(RAND())</f>
        <v>-2.0731790004181079</v>
      </c>
      <c r="V468" s="24">
        <f ca="1">SQRT(Inputs!$B$38)*K468+SQRT(1-Inputs!$B$38)*_xlfn.NORM.S.INV(RAND())</f>
        <v>-0.2511827660090119</v>
      </c>
      <c r="W468" s="24">
        <f ca="1">SQRT(Inputs!$B$38)*L468+SQRT(1-Inputs!$B$38)*_xlfn.NORM.S.INV(RAND())</f>
        <v>-0.33384514530136633</v>
      </c>
      <c r="X468" s="24">
        <f ca="1">SQRT(Inputs!$B$38)*M468+SQRT(1-Inputs!$B$38)*_xlfn.NORM.S.INV(RAND())</f>
        <v>-0.61674887820849456</v>
      </c>
      <c r="Y468" s="24">
        <f ca="1">SQRT(Inputs!$B$38)*C468+SQRT(1-Inputs!$B$38)*_xlfn.NORM.S.INV(RAND())</f>
        <v>-0.43530412142549924</v>
      </c>
      <c r="Z468" s="24">
        <f ca="1">SQRT(Inputs!$B$38)*D468+SQRT(1-Inputs!$B$38)*_xlfn.NORM.S.INV(RAND())</f>
        <v>-0.76504963478947996</v>
      </c>
      <c r="AA468" s="24">
        <f ca="1">SQRT(Inputs!$B$38)*E468+SQRT(1-Inputs!$B$38)*_xlfn.NORM.S.INV(RAND())</f>
        <v>0.61289512366313648</v>
      </c>
      <c r="AB468" s="24">
        <f ca="1">SQRT(Inputs!$B$38)*F468+SQRT(1-Inputs!$B$38)*_xlfn.NORM.S.INV(RAND())</f>
        <v>-0.70762982312012823</v>
      </c>
      <c r="AC468" s="24">
        <f ca="1">SQRT(Inputs!$B$38)*G468+SQRT(1-Inputs!$B$38)*_xlfn.NORM.S.INV(RAND())</f>
        <v>0.41077544744035477</v>
      </c>
      <c r="AD468" s="24">
        <f ca="1">SQRT(Inputs!$B$38)*H468+SQRT(1-Inputs!$B$38)*_xlfn.NORM.S.INV(RAND())</f>
        <v>6.3795480907091751E-4</v>
      </c>
      <c r="AE468" s="24">
        <f ca="1">SQRT(Inputs!$B$38)*I468+SQRT(1-Inputs!$B$38)*_xlfn.NORM.S.INV(RAND())</f>
        <v>-0.55603001848606182</v>
      </c>
      <c r="AF468" s="24">
        <f ca="1">SQRT(Inputs!$B$38)*J468+SQRT(1-Inputs!$B$38)*_xlfn.NORM.S.INV(RAND())</f>
        <v>-0.28858089865601783</v>
      </c>
      <c r="AG468" s="24">
        <f ca="1">SQRT(Inputs!$B$38)*K468+SQRT(1-Inputs!$B$38)*_xlfn.NORM.S.INV(RAND())</f>
        <v>-0.84119143456138989</v>
      </c>
      <c r="AH468" s="24">
        <f ca="1">SQRT(Inputs!$B$38)*L468+SQRT(1-Inputs!$B$38)*_xlfn.NORM.S.INV(RAND())</f>
        <v>0.89449899377632114</v>
      </c>
      <c r="AI468" s="24">
        <f ca="1">SQRT(Inputs!$B$38)*M468+SQRT(1-Inputs!$B$38)*_xlfn.NORM.S.INV(RAND())</f>
        <v>-1.9060388674901783</v>
      </c>
      <c r="AJ468" s="24">
        <f ca="1">SQRT(Inputs!$B$38)*C468+SQRT(1-Inputs!$B$38)*_xlfn.NORM.S.INV(RAND())</f>
        <v>0.52521876388288802</v>
      </c>
      <c r="AK468" s="24">
        <f ca="1">SQRT(Inputs!$B$38)*D468+SQRT(1-Inputs!$B$38)*_xlfn.NORM.S.INV(RAND())</f>
        <v>0.18723684299678292</v>
      </c>
      <c r="AL468" s="24">
        <f ca="1">SQRT(Inputs!$B$38)*E468+SQRT(1-Inputs!$B$38)*_xlfn.NORM.S.INV(RAND())</f>
        <v>0.17088862701200397</v>
      </c>
      <c r="AM468" s="24">
        <f ca="1">SQRT(Inputs!$B$38)*F468+SQRT(1-Inputs!$B$38)*_xlfn.NORM.S.INV(RAND())</f>
        <v>-1.1630944436985615</v>
      </c>
      <c r="AN468" s="24">
        <f ca="1">SQRT(Inputs!$B$38)*G468+SQRT(1-Inputs!$B$38)*_xlfn.NORM.S.INV(RAND())</f>
        <v>0.6765927421880007</v>
      </c>
      <c r="AO468" s="24">
        <f ca="1">SQRT(Inputs!$B$38)*H468+SQRT(1-Inputs!$B$38)*_xlfn.NORM.S.INV(RAND())</f>
        <v>-0.98529093371724619</v>
      </c>
      <c r="AP468" s="24">
        <f ca="1">SQRT(Inputs!$B$38)*I468+SQRT(1-Inputs!$B$38)*_xlfn.NORM.S.INV(RAND())</f>
        <v>0.22352402164777835</v>
      </c>
      <c r="AQ468" s="24">
        <f ca="1">SQRT(Inputs!$B$38)*J468+SQRT(1-Inputs!$B$38)*_xlfn.NORM.S.INV(RAND())</f>
        <v>6.9575636546441277E-2</v>
      </c>
      <c r="AR468" s="24">
        <f ca="1">SQRT(Inputs!$B$38)*K468+SQRT(1-Inputs!$B$38)*_xlfn.NORM.S.INV(RAND())</f>
        <v>0.6463062983708977</v>
      </c>
      <c r="AS468" s="24">
        <f ca="1">SQRT(Inputs!$B$38)*L468+SQRT(1-Inputs!$B$38)*_xlfn.NORM.S.INV(RAND())</f>
        <v>1.3390938939601402</v>
      </c>
      <c r="AT468" s="24">
        <f ca="1">SQRT(Inputs!$B$38)*M468+SQRT(1-Inputs!$B$38)*_xlfn.NORM.S.INV(RAND())</f>
        <v>-1.2243159179880923</v>
      </c>
      <c r="AU468" s="15">
        <f ca="1">Inputs!$B$6*EXP($B$8-0.5*C$5^2+C$5*N468)</f>
        <v>5678.2366797368122</v>
      </c>
      <c r="AV468" s="15">
        <f t="shared" ca="1" si="255"/>
        <v>7122.3866223010982</v>
      </c>
      <c r="AW468" s="15">
        <f t="shared" ca="1" si="256"/>
        <v>11796.594890260034</v>
      </c>
      <c r="AX468" s="15">
        <f t="shared" ca="1" si="257"/>
        <v>15006.416229344966</v>
      </c>
      <c r="AY468" s="15">
        <f t="shared" ca="1" si="258"/>
        <v>20695.582708112066</v>
      </c>
      <c r="AZ468" s="15">
        <f t="shared" ca="1" si="259"/>
        <v>24635.222620448778</v>
      </c>
      <c r="BA468" s="15">
        <f t="shared" ca="1" si="260"/>
        <v>28110.67570233997</v>
      </c>
      <c r="BB468" s="15">
        <f t="shared" ca="1" si="261"/>
        <v>27961.021307638952</v>
      </c>
      <c r="BC468" s="15">
        <f t="shared" ca="1" si="262"/>
        <v>33424.791229298826</v>
      </c>
      <c r="BD468" s="15">
        <f t="shared" ca="1" si="263"/>
        <v>39689.631776941664</v>
      </c>
      <c r="BE468" s="15">
        <f t="shared" ca="1" si="264"/>
        <v>45977.887838587158</v>
      </c>
      <c r="BF468" s="15">
        <f ca="1">Inputs!$B$13*EXP($B$9-0.5*C$6^2+C$6*Y468)</f>
        <v>12687.482982270891</v>
      </c>
      <c r="BG468" s="15">
        <f t="shared" ca="1" si="265"/>
        <v>13468.92583000693</v>
      </c>
      <c r="BH468" s="15">
        <f t="shared" ca="1" si="266"/>
        <v>18217.392417229596</v>
      </c>
      <c r="BI468" s="15">
        <f t="shared" ca="1" si="267"/>
        <v>19999.470994834679</v>
      </c>
      <c r="BJ468" s="15">
        <f t="shared" ca="1" si="268"/>
        <v>26013.638888755559</v>
      </c>
      <c r="BK468" s="15">
        <f t="shared" ca="1" si="269"/>
        <v>31929.584644232469</v>
      </c>
      <c r="BL468" s="15">
        <f t="shared" ca="1" si="270"/>
        <v>36494.874805613596</v>
      </c>
      <c r="BM468" s="15">
        <f t="shared" ca="1" si="271"/>
        <v>43280.342703105649</v>
      </c>
      <c r="BN468" s="15">
        <f t="shared" ca="1" si="272"/>
        <v>48125.202602566656</v>
      </c>
      <c r="BO468" s="15">
        <f t="shared" ca="1" si="273"/>
        <v>65701.355082725087</v>
      </c>
      <c r="BP468" s="15">
        <f t="shared" ca="1" si="274"/>
        <v>65160.071799891324</v>
      </c>
      <c r="BQ468" s="15">
        <f ca="1">Inputs!$B$20*EXP($B$10-0.5*C$7^2+C$7*AJ468)</f>
        <v>5167.8637904622437</v>
      </c>
      <c r="BR468" s="15">
        <f t="shared" ca="1" si="275"/>
        <v>7441.7319228431552</v>
      </c>
      <c r="BS468" s="15">
        <f t="shared" ca="1" si="276"/>
        <v>10703.284027009993</v>
      </c>
      <c r="BT468" s="15">
        <f t="shared" ca="1" si="277"/>
        <v>10876.825107714669</v>
      </c>
      <c r="BU468" s="15">
        <f t="shared" ca="1" si="278"/>
        <v>17755.312802152712</v>
      </c>
      <c r="BV468" s="15">
        <f t="shared" ca="1" si="279"/>
        <v>19785.126997678395</v>
      </c>
      <c r="BW468" s="15">
        <f t="shared" ca="1" si="280"/>
        <v>28946.564678091094</v>
      </c>
      <c r="BX468" s="15">
        <f t="shared" ca="1" si="281"/>
        <v>41055.087410529857</v>
      </c>
      <c r="BY468" s="15">
        <f t="shared" ca="1" si="282"/>
        <v>65096.879161386307</v>
      </c>
      <c r="BZ468" s="15">
        <f t="shared" ca="1" si="283"/>
        <v>116834.6829539873</v>
      </c>
      <c r="CA468" s="15">
        <f t="shared" ca="1" si="284"/>
        <v>132028.70078682946</v>
      </c>
      <c r="CB468" s="15">
        <f ca="1">(AU468*DCF!C$10-DCF!C$5*MAX(AU468*DCF!C$10,0)-MAX(AU468-Inputs!$B$6,0)/Inputs!$B$10)*DCF!C$6</f>
        <v>1037.9691155102187</v>
      </c>
      <c r="CC468" s="15">
        <f ca="1">(AV468*DCF!D$10-DCF!D$5*MAX(AV468*DCF!D$10,0)-MAX(AV468-AU468,0)/Inputs!$B$10)*DCF!D$6</f>
        <v>1383.9153191951066</v>
      </c>
      <c r="CD468" s="15">
        <f ca="1">(AW468*DCF!E$10-DCF!E$5*MAX(AW468*DCF!E$10,0)-MAX(AW468-AV468,0)/Inputs!$B$10)*DCF!E$6</f>
        <v>1670.8207054258276</v>
      </c>
      <c r="CE468" s="15">
        <f ca="1">(AX468*DCF!F$10-DCF!F$5*MAX(AX468*DCF!F$10,0)-MAX(AX468-AW468,0)/Inputs!$B$10)*DCF!F$6</f>
        <v>2607.9925075328065</v>
      </c>
      <c r="CF468" s="15">
        <f ca="1">(AY468*DCF!G$10-DCF!G$5*MAX(AY468*DCF!G$10,0)-MAX(AY468-AX468,0)/Inputs!$B$10)*DCF!G$6</f>
        <v>3170.5586115807532</v>
      </c>
      <c r="CG468" s="15">
        <f ca="1">(AZ468*DCF!H$10-DCF!H$5*MAX(AZ468*DCF!H$10,0)-MAX(AZ468-AY468,0)/Inputs!$B$10)*DCF!H$6</f>
        <v>4083.39244834076</v>
      </c>
      <c r="CH468" s="15">
        <f ca="1">(BA468*DCF!I$10-DCF!I$5*MAX(BA468*DCF!I$10,0)-MAX(BA468-AZ468,0)/Inputs!$B$10)*DCF!I$6</f>
        <v>4564.69889594084</v>
      </c>
      <c r="CI468" s="15">
        <f ca="1">(BB468*DCF!J$10-DCF!J$5*MAX(BB468*DCF!J$10,0)-MAX(BB468-BA468,0)/Inputs!$B$10)*DCF!J$6</f>
        <v>4798.1761350295783</v>
      </c>
      <c r="CJ468" s="15">
        <f ca="1">(BC468*DCF!K$10-DCF!K$5*MAX(BC468*DCF!K$10,0)-MAX(BC468-BB468,0)/Inputs!$B$10)*DCF!K$6</f>
        <v>4616.0099675101892</v>
      </c>
      <c r="CK468" s="15">
        <f ca="1">(BD468*DCF!L$10-DCF!L$5*MAX(BD468*DCF!L$10,0)-MAX(BD468-BC468,0)/Inputs!$B$10)*DCF!L$6</f>
        <v>5175.8058892824683</v>
      </c>
      <c r="CL468" s="15">
        <f ca="1">(BE468*DCF!M$10-DCF!M$5*MAX(BE468*DCF!M$10,0)-MAX(BE468-BD468,0)/Inputs!$B$10)*DCF!M$6</f>
        <v>5736.8752781700823</v>
      </c>
      <c r="CM468" s="15">
        <f ca="1">(BF468*DCF!C$28-DCF!C$5*MAX(BF468*DCF!C$28,0)-MAX(BF468-Inputs!$B$13,0)/Inputs!$B$17)*DCF!C$6</f>
        <v>3571.7941099199079</v>
      </c>
      <c r="CN468" s="15">
        <f ca="1">(BG468*DCF!D$28-DCF!D$5*MAX(BG468*DCF!D$28,0)-MAX(BG468-BF468,0)/Inputs!$B$17)*DCF!D$6</f>
        <v>3800.1917134061673</v>
      </c>
      <c r="CO468" s="15">
        <f ca="1">(BH468*DCF!E$28-DCF!E$5*MAX(BH468*DCF!E$28,0)-MAX(BH468-BG468,0)/Inputs!$B$17)*DCF!E$6</f>
        <v>4223.6325167943305</v>
      </c>
      <c r="CP468" s="15">
        <f ca="1">(BI468*DCF!F$28-DCF!F$5*MAX(BI468*DCF!F$28,0)-MAX(BI468-BH468,0)/Inputs!$B$17)*DCF!F$6</f>
        <v>5104.8739988288407</v>
      </c>
      <c r="CQ468" s="15">
        <f ca="1">(BJ468*DCF!G$28-DCF!G$5*MAX(BJ468*DCF!G$28,0)-MAX(BJ468-BI468,0)/Inputs!$B$17)*DCF!G$6</f>
        <v>5737.9123475639963</v>
      </c>
      <c r="CR468" s="15">
        <f ca="1">(BK468*DCF!H$28-DCF!H$5*MAX(BK468*DCF!H$28,0)-MAX(BK468-BJ468,0)/Inputs!$B$17)*DCF!H$6</f>
        <v>6977.3666049904596</v>
      </c>
      <c r="CS468" s="15">
        <f ca="1">(BL468*DCF!I$28-DCF!I$5*MAX(BL468*DCF!I$28,0)-MAX(BL468-BK468,0)/Inputs!$B$17)*DCF!I$6</f>
        <v>7926.6215517509727</v>
      </c>
      <c r="CT468" s="15">
        <f ca="1">(BM468*DCF!J$28-DCF!J$5*MAX(BM468*DCF!J$28,0)-MAX(BM468-BL468,0)/Inputs!$B$17)*DCF!J$6</f>
        <v>8755.4117881839156</v>
      </c>
      <c r="CU468" s="15">
        <f ca="1">(BN468*DCF!K$28-DCF!K$5*MAX(BN468*DCF!K$28,0)-MAX(BN468-BM468,0)/Inputs!$B$17)*DCF!K$6</f>
        <v>9569.8050698477946</v>
      </c>
      <c r="CV468" s="15">
        <f ca="1">(BO468*DCF!L$28-DCF!L$5*MAX(BO468*DCF!L$28,0)-MAX(BO468-BN468,0)/Inputs!$B$17)*DCF!L$6</f>
        <v>11120.02844102965</v>
      </c>
      <c r="CW468" s="15">
        <f ca="1">(BP468*DCF!M$28-DCF!M$5*MAX(BP468*DCF!M$28,0)-MAX(BP468-BO468,0)/Inputs!$B$17)*DCF!M$6</f>
        <v>12259.905219154205</v>
      </c>
      <c r="CX468" s="15">
        <f ca="1">(BQ468*DCF!C$46-DCF!C$5*MAX(BQ468*DCF!C$46,0)-MAX(BQ468-Inputs!$B$20,0)/Inputs!$B$24)*DCF!C$6</f>
        <v>-2101.9841504357346</v>
      </c>
      <c r="CY468" s="15">
        <f ca="1">(BR468*DCF!D$46-DCF!D$5*MAX(BR468*DCF!D$46,0)-MAX(BR468-BQ468,0)/Inputs!$B$24)*DCF!D$6</f>
        <v>-2240.3707530652669</v>
      </c>
      <c r="CZ468" s="15">
        <f ca="1">(BS468*DCF!E$46-DCF!E$5*MAX(BS468*DCF!E$46,0)-MAX(BS468-BR468,0)/Inputs!$B$24)*DCF!E$6</f>
        <v>-2551.2960223629157</v>
      </c>
      <c r="DA468" s="15">
        <f ca="1">(BT468*DCF!F$46-DCF!F$5*MAX(BT468*DCF!F$46,0)-MAX(BT468-BS468,0)/Inputs!$B$24)*DCF!F$6</f>
        <v>-855.31096641459862</v>
      </c>
      <c r="DB468" s="15">
        <f ca="1">(BU468*DCF!G$46-DCF!G$5*MAX(BU468*DCF!G$46,0)-MAX(BU468-BT468,0)/Inputs!$B$24)*DCF!G$6</f>
        <v>-2911.0410005358876</v>
      </c>
      <c r="DC468" s="15">
        <f ca="1">(BV468*DCF!H$46-DCF!H$5*MAX(BV468*DCF!H$46,0)-MAX(BV468-BU468,0)/Inputs!$B$24)*DCF!H$6</f>
        <v>-630.75232438168734</v>
      </c>
      <c r="DD468" s="15">
        <f ca="1">(BW468*DCF!I$46-DCF!I$5*MAX(BW468*DCF!I$46,0)-MAX(BW468-BV468,0)/Inputs!$B$24)*DCF!I$6</f>
        <v>-1961.3622127216702</v>
      </c>
      <c r="DE468" s="15">
        <f ca="1">(BX468*DCF!J$46-DCF!J$5*MAX(BX468*DCF!J$46,0)-MAX(BX468-BW468,0)/Inputs!$B$24)*DCF!J$6</f>
        <v>-1488.8350507781065</v>
      </c>
      <c r="DF468" s="15">
        <f ca="1">(BY468*DCF!K$46-DCF!K$5*MAX(BY468*DCF!K$46,0)-MAX(BY468-BX468,0)/Inputs!$B$24)*DCF!K$6</f>
        <v>-2171.0477690139728</v>
      </c>
      <c r="DG468" s="15">
        <f ca="1">(BZ468*DCF!L$46-DCF!L$5*MAX(BZ468*DCF!L$46,0)-MAX(BZ468-BY468,0)/Inputs!$B$24)*DCF!L$6</f>
        <v>-3632.1954150945649</v>
      </c>
      <c r="DH468" s="15">
        <f ca="1">(CA468*DCF!M$46-DCF!M$5*MAX(CA468*DCF!M$46,0)-MAX(CA468-BZ468,0)/Inputs!$B$24)*DCF!M$6</f>
        <v>7174.1282496969079</v>
      </c>
      <c r="DI468" s="15">
        <f ca="1">SUM(CB468:CL468)+BE468*DCF!M$10*(1+Inputs!$B$30)*(1-Inputs!$B$33)*(1-Inputs!$B$30/Inputs!$B$31)/(Inputs!$B$29-Inputs!$B$30)*DCF!M$6</f>
        <v>166803.28472293078</v>
      </c>
      <c r="DJ468" s="15">
        <f ca="1">SUM(CM468:CW468)+BP468*DCF!M$28*(1+Inputs!$B$30)*(1-Inputs!$B$33)*(1-Inputs!$B$30/Inputs!$B$31)/(Inputs!$B$29-Inputs!$B$30)*DCF!M$6</f>
        <v>320835.99865726306</v>
      </c>
      <c r="DK468" s="15">
        <f ca="1">SUM(CX468:DH468)+CA468*DCF!M$46*(1+Inputs!$B$30)*(1-Inputs!$B$33)*(1-Inputs!$B$30/Inputs!$B$31)/(Inputs!$B$29-Inputs!$B$30)*DCF!M$6</f>
        <v>190761.94380076497</v>
      </c>
      <c r="DM468" s="15">
        <f ca="1">DI468+DJ468+DK468+Inputs!$B$34+Inputs!$B$36-Inputs!$B$35</f>
        <v>755252.22718095884</v>
      </c>
    </row>
    <row r="469" spans="1:117" x14ac:dyDescent="0.75">
      <c r="A469" s="11">
        <v>456</v>
      </c>
      <c r="C469" s="24">
        <f t="shared" ca="1" si="285"/>
        <v>-0.10383602097056381</v>
      </c>
      <c r="D469" s="24">
        <f t="shared" ca="1" si="285"/>
        <v>-0.91994429221764429</v>
      </c>
      <c r="E469" s="24">
        <f t="shared" ca="1" si="285"/>
        <v>-1.2097169893960384</v>
      </c>
      <c r="F469" s="24">
        <f t="shared" ca="1" si="285"/>
        <v>0.31389322415400039</v>
      </c>
      <c r="G469" s="24">
        <f t="shared" ca="1" si="285"/>
        <v>-1.7090814562730996</v>
      </c>
      <c r="H469" s="24">
        <f t="shared" ca="1" si="285"/>
        <v>0.10188071527749547</v>
      </c>
      <c r="I469" s="24">
        <f t="shared" ca="1" si="285"/>
        <v>-0.52514937850368537</v>
      </c>
      <c r="J469" s="24">
        <f t="shared" ca="1" si="285"/>
        <v>0.41394072323875103</v>
      </c>
      <c r="K469" s="24">
        <f t="shared" ca="1" si="285"/>
        <v>0.95213272511850566</v>
      </c>
      <c r="L469" s="24">
        <f t="shared" ca="1" si="285"/>
        <v>0.32918975221178814</v>
      </c>
      <c r="M469" s="24">
        <f t="shared" ca="1" si="285"/>
        <v>-0.54342265167724424</v>
      </c>
      <c r="N469" s="24">
        <f ca="1">SQRT(Inputs!$B$38)*C469+SQRT(1-Inputs!$B$38)*_xlfn.NORM.S.INV(RAND())</f>
        <v>0.80634200660864053</v>
      </c>
      <c r="O469" s="24">
        <f ca="1">SQRT(Inputs!$B$38)*D469+SQRT(1-Inputs!$B$38)*_xlfn.NORM.S.INV(RAND())</f>
        <v>-1.2680206981921094</v>
      </c>
      <c r="P469" s="24">
        <f ca="1">SQRT(Inputs!$B$38)*E469+SQRT(1-Inputs!$B$38)*_xlfn.NORM.S.INV(RAND())</f>
        <v>-0.4712167717662486</v>
      </c>
      <c r="Q469" s="24">
        <f ca="1">SQRT(Inputs!$B$38)*F469+SQRT(1-Inputs!$B$38)*_xlfn.NORM.S.INV(RAND())</f>
        <v>-0.57580383969866966</v>
      </c>
      <c r="R469" s="24">
        <f ca="1">SQRT(Inputs!$B$38)*G469+SQRT(1-Inputs!$B$38)*_xlfn.NORM.S.INV(RAND())</f>
        <v>-1.1562091898602072</v>
      </c>
      <c r="S469" s="24">
        <f ca="1">SQRT(Inputs!$B$38)*H469+SQRT(1-Inputs!$B$38)*_xlfn.NORM.S.INV(RAND())</f>
        <v>-0.75573685577469707</v>
      </c>
      <c r="T469" s="24">
        <f ca="1">SQRT(Inputs!$B$38)*I469+SQRT(1-Inputs!$B$38)*_xlfn.NORM.S.INV(RAND())</f>
        <v>-1.0706228755547453</v>
      </c>
      <c r="U469" s="24">
        <f ca="1">SQRT(Inputs!$B$38)*J469+SQRT(1-Inputs!$B$38)*_xlfn.NORM.S.INV(RAND())</f>
        <v>-0.66044535222098322</v>
      </c>
      <c r="V469" s="24">
        <f ca="1">SQRT(Inputs!$B$38)*K469+SQRT(1-Inputs!$B$38)*_xlfn.NORM.S.INV(RAND())</f>
        <v>3.0498083814760601E-2</v>
      </c>
      <c r="W469" s="24">
        <f ca="1">SQRT(Inputs!$B$38)*L469+SQRT(1-Inputs!$B$38)*_xlfn.NORM.S.INV(RAND())</f>
        <v>0.114187266420457</v>
      </c>
      <c r="X469" s="24">
        <f ca="1">SQRT(Inputs!$B$38)*M469+SQRT(1-Inputs!$B$38)*_xlfn.NORM.S.INV(RAND())</f>
        <v>-1.0467517779184103</v>
      </c>
      <c r="Y469" s="24">
        <f ca="1">SQRT(Inputs!$B$38)*C469+SQRT(1-Inputs!$B$38)*_xlfn.NORM.S.INV(RAND())</f>
        <v>1.4647902281082124</v>
      </c>
      <c r="Z469" s="24">
        <f ca="1">SQRT(Inputs!$B$38)*D469+SQRT(1-Inputs!$B$38)*_xlfn.NORM.S.INV(RAND())</f>
        <v>-1.1945069449620367</v>
      </c>
      <c r="AA469" s="24">
        <f ca="1">SQRT(Inputs!$B$38)*E469+SQRT(1-Inputs!$B$38)*_xlfn.NORM.S.INV(RAND())</f>
        <v>-0.66229956636375442</v>
      </c>
      <c r="AB469" s="24">
        <f ca="1">SQRT(Inputs!$B$38)*F469+SQRT(1-Inputs!$B$38)*_xlfn.NORM.S.INV(RAND())</f>
        <v>-1.6890538822575456</v>
      </c>
      <c r="AC469" s="24">
        <f ca="1">SQRT(Inputs!$B$38)*G469+SQRT(1-Inputs!$B$38)*_xlfn.NORM.S.INV(RAND())</f>
        <v>-0.31396923344193084</v>
      </c>
      <c r="AD469" s="24">
        <f ca="1">SQRT(Inputs!$B$38)*H469+SQRT(1-Inputs!$B$38)*_xlfn.NORM.S.INV(RAND())</f>
        <v>-0.15247261642013629</v>
      </c>
      <c r="AE469" s="24">
        <f ca="1">SQRT(Inputs!$B$38)*I469+SQRT(1-Inputs!$B$38)*_xlfn.NORM.S.INV(RAND())</f>
        <v>-0.79179967631939896</v>
      </c>
      <c r="AF469" s="24">
        <f ca="1">SQRT(Inputs!$B$38)*J469+SQRT(1-Inputs!$B$38)*_xlfn.NORM.S.INV(RAND())</f>
        <v>0.72253408668009689</v>
      </c>
      <c r="AG469" s="24">
        <f ca="1">SQRT(Inputs!$B$38)*K469+SQRT(1-Inputs!$B$38)*_xlfn.NORM.S.INV(RAND())</f>
        <v>-0.36609270120099657</v>
      </c>
      <c r="AH469" s="24">
        <f ca="1">SQRT(Inputs!$B$38)*L469+SQRT(1-Inputs!$B$38)*_xlfn.NORM.S.INV(RAND())</f>
        <v>-0.13799356071432217</v>
      </c>
      <c r="AI469" s="24">
        <f ca="1">SQRT(Inputs!$B$38)*M469+SQRT(1-Inputs!$B$38)*_xlfn.NORM.S.INV(RAND())</f>
        <v>0.22735901220305493</v>
      </c>
      <c r="AJ469" s="24">
        <f ca="1">SQRT(Inputs!$B$38)*C469+SQRT(1-Inputs!$B$38)*_xlfn.NORM.S.INV(RAND())</f>
        <v>-1.3803713617129119</v>
      </c>
      <c r="AK469" s="24">
        <f ca="1">SQRT(Inputs!$B$38)*D469+SQRT(1-Inputs!$B$38)*_xlfn.NORM.S.INV(RAND())</f>
        <v>-0.62512749912069188</v>
      </c>
      <c r="AL469" s="24">
        <f ca="1">SQRT(Inputs!$B$38)*E469+SQRT(1-Inputs!$B$38)*_xlfn.NORM.S.INV(RAND())</f>
        <v>-1.142650797157621</v>
      </c>
      <c r="AM469" s="24">
        <f ca="1">SQRT(Inputs!$B$38)*F469+SQRT(1-Inputs!$B$38)*_xlfn.NORM.S.INV(RAND())</f>
        <v>-3.5255088674398249E-3</v>
      </c>
      <c r="AN469" s="24">
        <f ca="1">SQRT(Inputs!$B$38)*G469+SQRT(1-Inputs!$B$38)*_xlfn.NORM.S.INV(RAND())</f>
        <v>-1.2735560311354599</v>
      </c>
      <c r="AO469" s="24">
        <f ca="1">SQRT(Inputs!$B$38)*H469+SQRT(1-Inputs!$B$38)*_xlfn.NORM.S.INV(RAND())</f>
        <v>-1.0561193179683872</v>
      </c>
      <c r="AP469" s="24">
        <f ca="1">SQRT(Inputs!$B$38)*I469+SQRT(1-Inputs!$B$38)*_xlfn.NORM.S.INV(RAND())</f>
        <v>-0.16881552822081772</v>
      </c>
      <c r="AQ469" s="24">
        <f ca="1">SQRT(Inputs!$B$38)*J469+SQRT(1-Inputs!$B$38)*_xlfn.NORM.S.INV(RAND())</f>
        <v>0.26862118932407364</v>
      </c>
      <c r="AR469" s="24">
        <f ca="1">SQRT(Inputs!$B$38)*K469+SQRT(1-Inputs!$B$38)*_xlfn.NORM.S.INV(RAND())</f>
        <v>2.5766016258457789</v>
      </c>
      <c r="AS469" s="24">
        <f ca="1">SQRT(Inputs!$B$38)*L469+SQRT(1-Inputs!$B$38)*_xlfn.NORM.S.INV(RAND())</f>
        <v>-1.2800545004886559</v>
      </c>
      <c r="AT469" s="24">
        <f ca="1">SQRT(Inputs!$B$38)*M469+SQRT(1-Inputs!$B$38)*_xlfn.NORM.S.INV(RAND())</f>
        <v>0.26121246183088692</v>
      </c>
      <c r="AU469" s="15">
        <f ca="1">Inputs!$B$6*EXP($B$8-0.5*C$5^2+C$5*N469)</f>
        <v>5654.1070781290582</v>
      </c>
      <c r="AV469" s="15">
        <f t="shared" ca="1" si="255"/>
        <v>5711.749987065994</v>
      </c>
      <c r="AW469" s="15">
        <f t="shared" ca="1" si="256"/>
        <v>6535.5912067637755</v>
      </c>
      <c r="AX469" s="15">
        <f t="shared" ca="1" si="257"/>
        <v>7425.4548497699434</v>
      </c>
      <c r="AY469" s="15">
        <f t="shared" ca="1" si="258"/>
        <v>7928.4299144305851</v>
      </c>
      <c r="AZ469" s="15">
        <f t="shared" ca="1" si="259"/>
        <v>8922.3794132097319</v>
      </c>
      <c r="BA469" s="15">
        <f t="shared" ca="1" si="260"/>
        <v>9761.3123874513276</v>
      </c>
      <c r="BB469" s="15">
        <f t="shared" ca="1" si="261"/>
        <v>11185.632824940229</v>
      </c>
      <c r="BC469" s="15">
        <f t="shared" ca="1" si="262"/>
        <v>13739.94419559201</v>
      </c>
      <c r="BD469" s="15">
        <f t="shared" ca="1" si="263"/>
        <v>17013.470112308805</v>
      </c>
      <c r="BE469" s="15">
        <f t="shared" ca="1" si="264"/>
        <v>18952.03251332412</v>
      </c>
      <c r="BF469" s="15">
        <f ca="1">Inputs!$B$13*EXP($B$9-0.5*C$6^2+C$6*Y469)</f>
        <v>18491.390248469223</v>
      </c>
      <c r="BG469" s="15">
        <f t="shared" ca="1" si="265"/>
        <v>18166.585877362544</v>
      </c>
      <c r="BH469" s="15">
        <f t="shared" ca="1" si="266"/>
        <v>19887.174331039445</v>
      </c>
      <c r="BI469" s="15">
        <f t="shared" ca="1" si="267"/>
        <v>18771.575781716794</v>
      </c>
      <c r="BJ469" s="15">
        <f t="shared" ca="1" si="268"/>
        <v>21994.452030540459</v>
      </c>
      <c r="BK469" s="15">
        <f t="shared" ca="1" si="269"/>
        <v>26439.451959251044</v>
      </c>
      <c r="BL469" s="15">
        <f t="shared" ca="1" si="270"/>
        <v>29310.398409360645</v>
      </c>
      <c r="BM469" s="15">
        <f t="shared" ca="1" si="271"/>
        <v>39412.279722717212</v>
      </c>
      <c r="BN469" s="15">
        <f t="shared" ca="1" si="272"/>
        <v>46391.616034672115</v>
      </c>
      <c r="BO469" s="15">
        <f t="shared" ca="1" si="273"/>
        <v>56171.815409563729</v>
      </c>
      <c r="BP469" s="15">
        <f t="shared" ca="1" si="274"/>
        <v>70941.012064379916</v>
      </c>
      <c r="BQ469" s="15">
        <f ca="1">Inputs!$B$20*EXP($B$10-0.5*C$7^2+C$7*AJ469)</f>
        <v>2628.9369982536932</v>
      </c>
      <c r="BR469" s="15">
        <f t="shared" ca="1" si="275"/>
        <v>2924.8204713322916</v>
      </c>
      <c r="BS469" s="15">
        <f t="shared" ca="1" si="276"/>
        <v>2884.7197747683272</v>
      </c>
      <c r="BT469" s="15">
        <f t="shared" ca="1" si="277"/>
        <v>3973.7246618844565</v>
      </c>
      <c r="BU469" s="15">
        <f t="shared" ca="1" si="278"/>
        <v>4046.6000133445082</v>
      </c>
      <c r="BV469" s="15">
        <f t="shared" ca="1" si="279"/>
        <v>4437.8286008213918</v>
      </c>
      <c r="BW469" s="15">
        <f t="shared" ca="1" si="280"/>
        <v>5975.3810767292671</v>
      </c>
      <c r="BX469" s="15">
        <f t="shared" ca="1" si="281"/>
        <v>8819.9357507564146</v>
      </c>
      <c r="BY469" s="15">
        <f t="shared" ca="1" si="282"/>
        <v>20232.488442660284</v>
      </c>
      <c r="BZ469" s="15">
        <f t="shared" ca="1" si="283"/>
        <v>22436.4070689158</v>
      </c>
      <c r="CA469" s="15">
        <f t="shared" ca="1" si="284"/>
        <v>33013.741399379913</v>
      </c>
      <c r="CB469" s="15">
        <f ca="1">(AU469*DCF!C$10-DCF!C$5*MAX(AU469*DCF!C$10,0)-MAX(AU469-Inputs!$B$6,0)/Inputs!$B$10)*DCF!C$6</f>
        <v>1038.1411638705617</v>
      </c>
      <c r="CC469" s="15">
        <f ca="1">(AV469*DCF!D$10-DCF!D$5*MAX(AV469*DCF!D$10,0)-MAX(AV469-AU469,0)/Inputs!$B$10)*DCF!D$6</f>
        <v>1378.1456487891851</v>
      </c>
      <c r="CD469" s="15">
        <f ca="1">(AW469*DCF!E$10-DCF!E$5*MAX(AW469*DCF!E$10,0)-MAX(AW469-AV469,0)/Inputs!$B$10)*DCF!E$6</f>
        <v>1323.4008124631343</v>
      </c>
      <c r="CE469" s="15">
        <f ca="1">(AX469*DCF!F$10-DCF!F$5*MAX(AX469*DCF!F$10,0)-MAX(AX469-AW469,0)/Inputs!$B$10)*DCF!F$6</f>
        <v>1435.8063980795105</v>
      </c>
      <c r="CF469" s="15">
        <f ca="1">(AY469*DCF!G$10-DCF!G$5*MAX(AY469*DCF!G$10,0)-MAX(AY469-AX469,0)/Inputs!$B$10)*DCF!G$6</f>
        <v>1536.8919987442302</v>
      </c>
      <c r="CG469" s="15">
        <f ca="1">(AZ469*DCF!H$10-DCF!H$5*MAX(AZ469*DCF!H$10,0)-MAX(AZ469-AY469,0)/Inputs!$B$10)*DCF!H$6</f>
        <v>1555.7928105271467</v>
      </c>
      <c r="CH469" s="15">
        <f ca="1">(BA469*DCF!I$10-DCF!I$5*MAX(BA469*DCF!I$10,0)-MAX(BA469-AZ469,0)/Inputs!$B$10)*DCF!I$6</f>
        <v>1645.4212780948349</v>
      </c>
      <c r="CI469" s="15">
        <f ca="1">(BB469*DCF!J$10-DCF!J$5*MAX(BB469*DCF!J$10,0)-MAX(BB469-BA469,0)/Inputs!$B$10)*DCF!J$6</f>
        <v>1703.6482556713911</v>
      </c>
      <c r="CJ469" s="15">
        <f ca="1">(BC469*DCF!K$10-DCF!K$5*MAX(BC469*DCF!K$10,0)-MAX(BC469-BB469,0)/Inputs!$B$10)*DCF!K$6</f>
        <v>1854.3456425893255</v>
      </c>
      <c r="CK469" s="15">
        <f ca="1">(BD469*DCF!L$10-DCF!L$5*MAX(BD469*DCF!L$10,0)-MAX(BD469-BC469,0)/Inputs!$B$10)*DCF!L$6</f>
        <v>2142.6349164910525</v>
      </c>
      <c r="CL469" s="15">
        <f ca="1">(BE469*DCF!M$10-DCF!M$5*MAX(BE469*DCF!M$10,0)-MAX(BE469-BD469,0)/Inputs!$B$10)*DCF!M$6</f>
        <v>2442.7949219400421</v>
      </c>
      <c r="CM469" s="15">
        <f ca="1">(BF469*DCF!C$28-DCF!C$5*MAX(BF469*DCF!C$28,0)-MAX(BF469-Inputs!$B$13,0)/Inputs!$B$17)*DCF!C$6</f>
        <v>4002.7142569913008</v>
      </c>
      <c r="CN469" s="15">
        <f ca="1">(BG469*DCF!D$28-DCF!D$5*MAX(BG469*DCF!D$28,0)-MAX(BG469-BF469,0)/Inputs!$B$17)*DCF!D$6</f>
        <v>5350.4785315751451</v>
      </c>
      <c r="CO469" s="15">
        <f ca="1">(BH469*DCF!E$28-DCF!E$5*MAX(BH469*DCF!E$28,0)-MAX(BH469-BG469,0)/Inputs!$B$17)*DCF!E$6</f>
        <v>5293.2975897010683</v>
      </c>
      <c r="CP469" s="15">
        <f ca="1">(BI469*DCF!F$28-DCF!F$5*MAX(BI469*DCF!F$28,0)-MAX(BI469-BH469,0)/Inputs!$B$17)*DCF!F$6</f>
        <v>5095.988365239934</v>
      </c>
      <c r="CQ469" s="15">
        <f ca="1">(BJ469*DCF!G$28-DCF!G$5*MAX(BJ469*DCF!G$28,0)-MAX(BJ469-BI469,0)/Inputs!$B$17)*DCF!G$6</f>
        <v>5164.5715038280987</v>
      </c>
      <c r="CR469" s="15">
        <f ca="1">(BK469*DCF!H$28-DCF!H$5*MAX(BK469*DCF!H$28,0)-MAX(BK469-BJ469,0)/Inputs!$B$17)*DCF!H$6</f>
        <v>5848.139922369447</v>
      </c>
      <c r="CS469" s="15">
        <f ca="1">(BL469*DCF!I$28-DCF!I$5*MAX(BL469*DCF!I$28,0)-MAX(BL469-BK469,0)/Inputs!$B$17)*DCF!I$6</f>
        <v>6480.3603736621835</v>
      </c>
      <c r="CT469" s="15">
        <f ca="1">(BM469*DCF!J$28-DCF!J$5*MAX(BM469*DCF!J$28,0)-MAX(BM469-BL469,0)/Inputs!$B$17)*DCF!J$6</f>
        <v>7452.7833031254959</v>
      </c>
      <c r="CU469" s="15">
        <f ca="1">(BN469*DCF!K$28-DCF!K$5*MAX(BN469*DCF!K$28,0)-MAX(BN469-BM469,0)/Inputs!$B$17)*DCF!K$6</f>
        <v>8942.2557243414794</v>
      </c>
      <c r="CV469" s="15">
        <f ca="1">(BO469*DCF!L$28-DCF!L$5*MAX(BO469*DCF!L$28,0)-MAX(BO469-BN469,0)/Inputs!$B$17)*DCF!L$6</f>
        <v>10100.810345900729</v>
      </c>
      <c r="CW469" s="15">
        <f ca="1">(BP469*DCF!M$28-DCF!M$5*MAX(BP469*DCF!M$28,0)-MAX(BP469-BO469,0)/Inputs!$B$17)*DCF!M$6</f>
        <v>11803.796421090605</v>
      </c>
      <c r="CX469" s="15">
        <f ca="1">(BQ469*DCF!C$46-DCF!C$5*MAX(BQ469*DCF!C$46,0)-MAX(BQ469-Inputs!$B$20,0)/Inputs!$B$24)*DCF!C$6</f>
        <v>-607.14480329184596</v>
      </c>
      <c r="CY469" s="15">
        <f ca="1">(BR469*DCF!D$46-DCF!D$5*MAX(BR469*DCF!D$46,0)-MAX(BR469-BQ469,0)/Inputs!$B$24)*DCF!D$6</f>
        <v>-625.44966866814161</v>
      </c>
      <c r="CZ469" s="15">
        <f ca="1">(BS469*DCF!E$46-DCF!E$5*MAX(BS469*DCF!E$46,0)-MAX(BS469-BR469,0)/Inputs!$B$24)*DCF!E$6</f>
        <v>-341.12313604031277</v>
      </c>
      <c r="DA469" s="15">
        <f ca="1">(BT469*DCF!F$46-DCF!F$5*MAX(BT469*DCF!F$46,0)-MAX(BT469-BS469,0)/Inputs!$B$24)*DCF!F$6</f>
        <v>-685.93285915183753</v>
      </c>
      <c r="DB469" s="15">
        <f ca="1">(BU469*DCF!G$46-DCF!G$5*MAX(BU469*DCF!G$46,0)-MAX(BU469-BT469,0)/Inputs!$B$24)*DCF!G$6</f>
        <v>-160.63345773353308</v>
      </c>
      <c r="DC469" s="15">
        <f ca="1">(BV469*DCF!H$46-DCF!H$5*MAX(BV469*DCF!H$46,0)-MAX(BV469-BU469,0)/Inputs!$B$24)*DCF!H$6</f>
        <v>-121.5718864611154</v>
      </c>
      <c r="DD469" s="15">
        <f ca="1">(BW469*DCF!I$46-DCF!I$5*MAX(BW469*DCF!I$46,0)-MAX(BW469-BV469,0)/Inputs!$B$24)*DCF!I$6</f>
        <v>-303.36809292061793</v>
      </c>
      <c r="DE469" s="15">
        <f ca="1">(BX469*DCF!J$46-DCF!J$5*MAX(BX469*DCF!J$46,0)-MAX(BX469-BW469,0)/Inputs!$B$24)*DCF!J$6</f>
        <v>-384.35751857186915</v>
      </c>
      <c r="DF469" s="15">
        <f ca="1">(BY469*DCF!K$46-DCF!K$5*MAX(BY469*DCF!K$46,0)-MAX(BY469-BX469,0)/Inputs!$B$24)*DCF!K$6</f>
        <v>-1640.0241951615189</v>
      </c>
      <c r="DG469" s="15">
        <f ca="1">(BZ469*DCF!L$46-DCF!L$5*MAX(BZ469*DCF!L$46,0)-MAX(BZ469-BY469,0)/Inputs!$B$24)*DCF!L$6</f>
        <v>1052.1710813637169</v>
      </c>
      <c r="DH469" s="15">
        <f ca="1">(CA469*DCF!M$46-DCF!M$5*MAX(CA469*DCF!M$46,0)-MAX(CA469-BZ469,0)/Inputs!$B$24)*DCF!M$6</f>
        <v>376.89042297347106</v>
      </c>
      <c r="DI469" s="15">
        <f ca="1">SUM(CB469:CL469)+BE469*DCF!M$10*(1+Inputs!$B$30)*(1-Inputs!$B$33)*(1-Inputs!$B$30/Inputs!$B$31)/(Inputs!$B$29-Inputs!$B$30)*DCF!M$6</f>
        <v>70800.780946526575</v>
      </c>
      <c r="DJ469" s="15">
        <f ca="1">SUM(CM469:CW469)+BP469*DCF!M$28*(1+Inputs!$B$30)*(1-Inputs!$B$33)*(1-Inputs!$B$30/Inputs!$B$31)/(Inputs!$B$29-Inputs!$B$30)*DCF!M$6</f>
        <v>338774.89590174204</v>
      </c>
      <c r="DK469" s="15">
        <f ca="1">SUM(CX469:DH469)+CA469*DCF!M$46*(1+Inputs!$B$30)*(1-Inputs!$B$33)*(1-Inputs!$B$30/Inputs!$B$31)/(Inputs!$B$29-Inputs!$B$30)*DCF!M$6</f>
        <v>47602.610817452696</v>
      </c>
      <c r="DM469" s="15">
        <f ca="1">DI469+DJ469+DK469+Inputs!$B$34+Inputs!$B$36-Inputs!$B$35</f>
        <v>534029.28766572126</v>
      </c>
    </row>
    <row r="470" spans="1:117" x14ac:dyDescent="0.75">
      <c r="A470" s="11">
        <v>457</v>
      </c>
      <c r="C470" s="24">
        <f t="shared" ca="1" si="285"/>
        <v>7.313040897202952E-2</v>
      </c>
      <c r="D470" s="24">
        <f t="shared" ca="1" si="285"/>
        <v>-0.35592570326427442</v>
      </c>
      <c r="E470" s="24">
        <f t="shared" ca="1" si="285"/>
        <v>-0.79404570935793717</v>
      </c>
      <c r="F470" s="24">
        <f t="shared" ca="1" si="285"/>
        <v>-0.62906406253500979</v>
      </c>
      <c r="G470" s="24">
        <f t="shared" ca="1" si="285"/>
        <v>0.23441622087900466</v>
      </c>
      <c r="H470" s="24">
        <f t="shared" ca="1" si="285"/>
        <v>2.3327632740455879</v>
      </c>
      <c r="I470" s="24">
        <f t="shared" ca="1" si="285"/>
        <v>1.4095117830520674</v>
      </c>
      <c r="J470" s="24">
        <f t="shared" ca="1" si="285"/>
        <v>-0.4034795798137229</v>
      </c>
      <c r="K470" s="24">
        <f t="shared" ca="1" si="285"/>
        <v>-1.379572895512031</v>
      </c>
      <c r="L470" s="24">
        <f t="shared" ca="1" si="285"/>
        <v>-1.4808206906312331</v>
      </c>
      <c r="M470" s="24">
        <f t="shared" ca="1" si="285"/>
        <v>-0.21302113855285743</v>
      </c>
      <c r="N470" s="24">
        <f ca="1">SQRT(Inputs!$B$38)*C470+SQRT(1-Inputs!$B$38)*_xlfn.NORM.S.INV(RAND())</f>
        <v>1.2072153916820274</v>
      </c>
      <c r="O470" s="24">
        <f ca="1">SQRT(Inputs!$B$38)*D470+SQRT(1-Inputs!$B$38)*_xlfn.NORM.S.INV(RAND())</f>
        <v>0.23683851054944582</v>
      </c>
      <c r="P470" s="24">
        <f ca="1">SQRT(Inputs!$B$38)*E470+SQRT(1-Inputs!$B$38)*_xlfn.NORM.S.INV(RAND())</f>
        <v>-0.6398306939552364</v>
      </c>
      <c r="Q470" s="24">
        <f ca="1">SQRT(Inputs!$B$38)*F470+SQRT(1-Inputs!$B$38)*_xlfn.NORM.S.INV(RAND())</f>
        <v>-0.36228081115464328</v>
      </c>
      <c r="R470" s="24">
        <f ca="1">SQRT(Inputs!$B$38)*G470+SQRT(1-Inputs!$B$38)*_xlfn.NORM.S.INV(RAND())</f>
        <v>-0.88537301047823314</v>
      </c>
      <c r="S470" s="24">
        <f ca="1">SQRT(Inputs!$B$38)*H470+SQRT(1-Inputs!$B$38)*_xlfn.NORM.S.INV(RAND())</f>
        <v>0.93346888344732526</v>
      </c>
      <c r="T470" s="24">
        <f ca="1">SQRT(Inputs!$B$38)*I470+SQRT(1-Inputs!$B$38)*_xlfn.NORM.S.INV(RAND())</f>
        <v>1.2317781650837043</v>
      </c>
      <c r="U470" s="24">
        <f ca="1">SQRT(Inputs!$B$38)*J470+SQRT(1-Inputs!$B$38)*_xlfn.NORM.S.INV(RAND())</f>
        <v>-1.333462267917868</v>
      </c>
      <c r="V470" s="24">
        <f ca="1">SQRT(Inputs!$B$38)*K470+SQRT(1-Inputs!$B$38)*_xlfn.NORM.S.INV(RAND())</f>
        <v>-0.25635276450654715</v>
      </c>
      <c r="W470" s="24">
        <f ca="1">SQRT(Inputs!$B$38)*L470+SQRT(1-Inputs!$B$38)*_xlfn.NORM.S.INV(RAND())</f>
        <v>-0.80334988658770623</v>
      </c>
      <c r="X470" s="24">
        <f ca="1">SQRT(Inputs!$B$38)*M470+SQRT(1-Inputs!$B$38)*_xlfn.NORM.S.INV(RAND())</f>
        <v>-0.50470946496774527</v>
      </c>
      <c r="Y470" s="24">
        <f ca="1">SQRT(Inputs!$B$38)*C470+SQRT(1-Inputs!$B$38)*_xlfn.NORM.S.INV(RAND())</f>
        <v>-6.735976251612677E-2</v>
      </c>
      <c r="Z470" s="24">
        <f ca="1">SQRT(Inputs!$B$38)*D470+SQRT(1-Inputs!$B$38)*_xlfn.NORM.S.INV(RAND())</f>
        <v>0.59466370474546271</v>
      </c>
      <c r="AA470" s="24">
        <f ca="1">SQRT(Inputs!$B$38)*E470+SQRT(1-Inputs!$B$38)*_xlfn.NORM.S.INV(RAND())</f>
        <v>-1.1026725820798444</v>
      </c>
      <c r="AB470" s="24">
        <f ca="1">SQRT(Inputs!$B$38)*F470+SQRT(1-Inputs!$B$38)*_xlfn.NORM.S.INV(RAND())</f>
        <v>-1.0954788327778497</v>
      </c>
      <c r="AC470" s="24">
        <f ca="1">SQRT(Inputs!$B$38)*G470+SQRT(1-Inputs!$B$38)*_xlfn.NORM.S.INV(RAND())</f>
        <v>0.63270553742303226</v>
      </c>
      <c r="AD470" s="24">
        <f ca="1">SQRT(Inputs!$B$38)*H470+SQRT(1-Inputs!$B$38)*_xlfn.NORM.S.INV(RAND())</f>
        <v>0.54439373114949463</v>
      </c>
      <c r="AE470" s="24">
        <f ca="1">SQRT(Inputs!$B$38)*I470+SQRT(1-Inputs!$B$38)*_xlfn.NORM.S.INV(RAND())</f>
        <v>0.57805227313797813</v>
      </c>
      <c r="AF470" s="24">
        <f ca="1">SQRT(Inputs!$B$38)*J470+SQRT(1-Inputs!$B$38)*_xlfn.NORM.S.INV(RAND())</f>
        <v>1.2327373052271842</v>
      </c>
      <c r="AG470" s="24">
        <f ca="1">SQRT(Inputs!$B$38)*K470+SQRT(1-Inputs!$B$38)*_xlfn.NORM.S.INV(RAND())</f>
        <v>1.1221171373900369</v>
      </c>
      <c r="AH470" s="24">
        <f ca="1">SQRT(Inputs!$B$38)*L470+SQRT(1-Inputs!$B$38)*_xlfn.NORM.S.INV(RAND())</f>
        <v>-2.2975500482264088</v>
      </c>
      <c r="AI470" s="24">
        <f ca="1">SQRT(Inputs!$B$38)*M470+SQRT(1-Inputs!$B$38)*_xlfn.NORM.S.INV(RAND())</f>
        <v>-0.53920887851861365</v>
      </c>
      <c r="AJ470" s="24">
        <f ca="1">SQRT(Inputs!$B$38)*C470+SQRT(1-Inputs!$B$38)*_xlfn.NORM.S.INV(RAND())</f>
        <v>0.53135451073159734</v>
      </c>
      <c r="AK470" s="24">
        <f ca="1">SQRT(Inputs!$B$38)*D470+SQRT(1-Inputs!$B$38)*_xlfn.NORM.S.INV(RAND())</f>
        <v>0.37229618528363662</v>
      </c>
      <c r="AL470" s="24">
        <f ca="1">SQRT(Inputs!$B$38)*E470+SQRT(1-Inputs!$B$38)*_xlfn.NORM.S.INV(RAND())</f>
        <v>-0.74528951115797615</v>
      </c>
      <c r="AM470" s="24">
        <f ca="1">SQRT(Inputs!$B$38)*F470+SQRT(1-Inputs!$B$38)*_xlfn.NORM.S.INV(RAND())</f>
        <v>-1.447499414475971</v>
      </c>
      <c r="AN470" s="24">
        <f ca="1">SQRT(Inputs!$B$38)*G470+SQRT(1-Inputs!$B$38)*_xlfn.NORM.S.INV(RAND())</f>
        <v>-1.3548969205582091</v>
      </c>
      <c r="AO470" s="24">
        <f ca="1">SQRT(Inputs!$B$38)*H470+SQRT(1-Inputs!$B$38)*_xlfn.NORM.S.INV(RAND())</f>
        <v>1.1755149249238215</v>
      </c>
      <c r="AP470" s="24">
        <f ca="1">SQRT(Inputs!$B$38)*I470+SQRT(1-Inputs!$B$38)*_xlfn.NORM.S.INV(RAND())</f>
        <v>0.33094685425499099</v>
      </c>
      <c r="AQ470" s="24">
        <f ca="1">SQRT(Inputs!$B$38)*J470+SQRT(1-Inputs!$B$38)*_xlfn.NORM.S.INV(RAND())</f>
        <v>2.2975763492788444</v>
      </c>
      <c r="AR470" s="24">
        <f ca="1">SQRT(Inputs!$B$38)*K470+SQRT(1-Inputs!$B$38)*_xlfn.NORM.S.INV(RAND())</f>
        <v>0.1758084867463261</v>
      </c>
      <c r="AS470" s="24">
        <f ca="1">SQRT(Inputs!$B$38)*L470+SQRT(1-Inputs!$B$38)*_xlfn.NORM.S.INV(RAND())</f>
        <v>-1.4373586874566626</v>
      </c>
      <c r="AT470" s="24">
        <f ca="1">SQRT(Inputs!$B$38)*M470+SQRT(1-Inputs!$B$38)*_xlfn.NORM.S.INV(RAND())</f>
        <v>-0.17463469111390967</v>
      </c>
      <c r="AU470" s="15">
        <f ca="1">Inputs!$B$6*EXP($B$8-0.5*C$5^2+C$5*N470)</f>
        <v>6033.171374370806</v>
      </c>
      <c r="AV470" s="15">
        <f t="shared" ca="1" si="255"/>
        <v>7604.0312026225147</v>
      </c>
      <c r="AW470" s="15">
        <f t="shared" ca="1" si="256"/>
        <v>8505.1600368737909</v>
      </c>
      <c r="AX470" s="15">
        <f t="shared" ca="1" si="257"/>
        <v>9924.4382371462671</v>
      </c>
      <c r="AY470" s="15">
        <f t="shared" ca="1" si="258"/>
        <v>10937.22059359814</v>
      </c>
      <c r="AZ470" s="15">
        <f t="shared" ca="1" si="259"/>
        <v>14824.685083197583</v>
      </c>
      <c r="BA470" s="15">
        <f t="shared" ca="1" si="260"/>
        <v>20637.844297357882</v>
      </c>
      <c r="BB470" s="15">
        <f t="shared" ca="1" si="261"/>
        <v>22107.136518650314</v>
      </c>
      <c r="BC470" s="15">
        <f t="shared" ca="1" si="262"/>
        <v>26413.832975852503</v>
      </c>
      <c r="BD470" s="15">
        <f t="shared" ca="1" si="263"/>
        <v>30017.049188380941</v>
      </c>
      <c r="BE470" s="15">
        <f t="shared" ca="1" si="264"/>
        <v>35129.481409956112</v>
      </c>
      <c r="BF470" s="15">
        <f ca="1">Inputs!$B$13*EXP($B$9-0.5*C$6^2+C$6*Y470)</f>
        <v>13647.550225167482</v>
      </c>
      <c r="BG470" s="15">
        <f t="shared" ca="1" si="265"/>
        <v>18516.715564792041</v>
      </c>
      <c r="BH470" s="15">
        <f t="shared" ca="1" si="266"/>
        <v>18842.704286516131</v>
      </c>
      <c r="BI470" s="15">
        <f t="shared" ca="1" si="267"/>
        <v>19487.190263000874</v>
      </c>
      <c r="BJ470" s="15">
        <f t="shared" ca="1" si="268"/>
        <v>26171.282488460616</v>
      </c>
      <c r="BK470" s="15">
        <f t="shared" ca="1" si="269"/>
        <v>34591.343238016794</v>
      </c>
      <c r="BL470" s="15">
        <f t="shared" ca="1" si="270"/>
        <v>45796.60082686531</v>
      </c>
      <c r="BM470" s="15">
        <f t="shared" ca="1" si="271"/>
        <v>65609.878474615689</v>
      </c>
      <c r="BN470" s="15">
        <f t="shared" ca="1" si="272"/>
        <v>92305.940936799918</v>
      </c>
      <c r="BO470" s="15">
        <f t="shared" ca="1" si="273"/>
        <v>86953.850637138326</v>
      </c>
      <c r="BP470" s="15">
        <f t="shared" ca="1" si="274"/>
        <v>100681.46779560739</v>
      </c>
      <c r="BQ470" s="15">
        <f ca="1">Inputs!$B$20*EXP($B$10-0.5*C$7^2+C$7*AJ470)</f>
        <v>5179.1225652992816</v>
      </c>
      <c r="BR470" s="15">
        <f t="shared" ca="1" si="275"/>
        <v>7909.3926661771657</v>
      </c>
      <c r="BS470" s="15">
        <f t="shared" ca="1" si="276"/>
        <v>8744.0107261832763</v>
      </c>
      <c r="BT470" s="15">
        <f t="shared" ca="1" si="277"/>
        <v>8246.9559815004304</v>
      </c>
      <c r="BU470" s="15">
        <f t="shared" ca="1" si="278"/>
        <v>8234.5217403477127</v>
      </c>
      <c r="BV470" s="15">
        <f t="shared" ca="1" si="279"/>
        <v>14930.519825664007</v>
      </c>
      <c r="BW470" s="15">
        <f t="shared" ca="1" si="280"/>
        <v>22346.382000015165</v>
      </c>
      <c r="BX470" s="15">
        <f t="shared" ca="1" si="281"/>
        <v>49540.185050369386</v>
      </c>
      <c r="BY470" s="15">
        <f t="shared" ca="1" si="282"/>
        <v>71788.776310510017</v>
      </c>
      <c r="BZ470" s="15">
        <f t="shared" ca="1" si="283"/>
        <v>77339.561717149554</v>
      </c>
      <c r="CA470" s="15">
        <f t="shared" ca="1" si="284"/>
        <v>105319.03391960192</v>
      </c>
      <c r="CB470" s="15">
        <f ca="1">(AU470*DCF!C$10-DCF!C$5*MAX(AU470*DCF!C$10,0)-MAX(AU470-Inputs!$B$6,0)/Inputs!$B$10)*DCF!C$6</f>
        <v>1035.4383678736262</v>
      </c>
      <c r="CC470" s="15">
        <f ca="1">(AV470*DCF!D$10-DCF!D$5*MAX(AV470*DCF!D$10,0)-MAX(AV470-AU470,0)/Inputs!$B$10)*DCF!D$6</f>
        <v>1470.4180332219416</v>
      </c>
      <c r="CD470" s="15">
        <f ca="1">(AW470*DCF!E$10-DCF!E$5*MAX(AW470*DCF!E$10,0)-MAX(AW470-AV470,0)/Inputs!$B$10)*DCF!E$6</f>
        <v>1760.7345310313092</v>
      </c>
      <c r="CE470" s="15">
        <f ca="1">(AX470*DCF!F$10-DCF!F$5*MAX(AX470*DCF!F$10,0)-MAX(AX470-AW470,0)/Inputs!$B$10)*DCF!F$6</f>
        <v>1871.1724453149911</v>
      </c>
      <c r="CF470" s="15">
        <f ca="1">(AY470*DCF!G$10-DCF!G$5*MAX(AY470*DCF!G$10,0)-MAX(AY470-AX470,0)/Inputs!$B$10)*DCF!G$6</f>
        <v>2058.8290027408184</v>
      </c>
      <c r="CG470" s="15">
        <f ca="1">(AZ470*DCF!H$10-DCF!H$5*MAX(AZ470*DCF!H$10,0)-MAX(AZ470-AY470,0)/Inputs!$B$10)*DCF!H$6</f>
        <v>2187.9342302371729</v>
      </c>
      <c r="CH470" s="15">
        <f ca="1">(BA470*DCF!I$10-DCF!I$5*MAX(BA470*DCF!I$10,0)-MAX(BA470-AZ470,0)/Inputs!$B$10)*DCF!I$6</f>
        <v>2816.2194964639566</v>
      </c>
      <c r="CI470" s="15">
        <f ca="1">(BB470*DCF!J$10-DCF!J$5*MAX(BB470*DCF!J$10,0)-MAX(BB470-BA470,0)/Inputs!$B$10)*DCF!J$6</f>
        <v>3570.9888981831427</v>
      </c>
      <c r="CJ470" s="15">
        <f ca="1">(BC470*DCF!K$10-DCF!K$5*MAX(BC470*DCF!K$10,0)-MAX(BC470-BB470,0)/Inputs!$B$10)*DCF!K$6</f>
        <v>3649.3309564721685</v>
      </c>
      <c r="CK470" s="15">
        <f ca="1">(BD470*DCF!L$10-DCF!L$5*MAX(BD470*DCF!L$10,0)-MAX(BD470-BC470,0)/Inputs!$B$10)*DCF!L$6</f>
        <v>4061.1876233986995</v>
      </c>
      <c r="CL470" s="15">
        <f ca="1">(BE470*DCF!M$10-DCF!M$5*MAX(BE470*DCF!M$10,0)-MAX(BE470-BD470,0)/Inputs!$B$10)*DCF!M$6</f>
        <v>4346.4895385615673</v>
      </c>
      <c r="CM470" s="15">
        <f ca="1">(BF470*DCF!C$28-DCF!C$5*MAX(BF470*DCF!C$28,0)-MAX(BF470-Inputs!$B$13,0)/Inputs!$B$17)*DCF!C$6</f>
        <v>3643.0757997423598</v>
      </c>
      <c r="CN470" s="15">
        <f ca="1">(BG470*DCF!D$28-DCF!D$5*MAX(BG470*DCF!D$28,0)-MAX(BG470-BF470,0)/Inputs!$B$17)*DCF!D$6</f>
        <v>4414.7835835099186</v>
      </c>
      <c r="CO470" s="15">
        <f ca="1">(BH470*DCF!E$28-DCF!E$5*MAX(BH470*DCF!E$28,0)-MAX(BH470-BG470,0)/Inputs!$B$17)*DCF!E$6</f>
        <v>5272.3414856015079</v>
      </c>
      <c r="CP470" s="15">
        <f ca="1">(BI470*DCF!F$28-DCF!F$5*MAX(BI470*DCF!F$28,0)-MAX(BI470-BH470,0)/Inputs!$B$17)*DCF!F$6</f>
        <v>5172.9199881089335</v>
      </c>
      <c r="CQ470" s="15">
        <f ca="1">(BJ470*DCF!G$28-DCF!G$5*MAX(BJ470*DCF!G$28,0)-MAX(BJ470-BI470,0)/Inputs!$B$17)*DCF!G$6</f>
        <v>5666.1395210254941</v>
      </c>
      <c r="CR470" s="15">
        <f ca="1">(BK470*DCF!H$28-DCF!H$5*MAX(BK470*DCF!H$28,0)-MAX(BK470-BJ470,0)/Inputs!$B$17)*DCF!H$6</f>
        <v>7246.5796759708828</v>
      </c>
      <c r="CS470" s="15">
        <f ca="1">(BL470*DCF!I$28-DCF!I$5*MAX(BL470*DCF!I$28,0)-MAX(BL470-BK470,0)/Inputs!$B$17)*DCF!I$6</f>
        <v>9160.911787065399</v>
      </c>
      <c r="CT470" s="15">
        <f ca="1">(BM470*DCF!J$28-DCF!J$5*MAX(BM470*DCF!J$28,0)-MAX(BM470-BL470,0)/Inputs!$B$17)*DCF!J$6</f>
        <v>12009.370832630944</v>
      </c>
      <c r="CU470" s="15">
        <f ca="1">(BN470*DCF!K$28-DCF!K$5*MAX(BN470*DCF!K$28,0)-MAX(BN470-BM470,0)/Inputs!$B$17)*DCF!K$6</f>
        <v>16223.554970400126</v>
      </c>
      <c r="CV470" s="15">
        <f ca="1">(BO470*DCF!L$28-DCF!L$5*MAX(BO470*DCF!L$28,0)-MAX(BO470-BN470,0)/Inputs!$B$17)*DCF!L$6</f>
        <v>17349.118352437908</v>
      </c>
      <c r="CW470" s="15">
        <f ca="1">(BP470*DCF!M$28-DCF!M$5*MAX(BP470*DCF!M$28,0)-MAX(BP470-BO470,0)/Inputs!$B$17)*DCF!M$6</f>
        <v>17508.354703593286</v>
      </c>
      <c r="CX470" s="15">
        <f ca="1">(BQ470*DCF!C$46-DCF!C$5*MAX(BQ470*DCF!C$46,0)-MAX(BQ470-Inputs!$B$20,0)/Inputs!$B$24)*DCF!C$6</f>
        <v>-2109.7846872743289</v>
      </c>
      <c r="CY470" s="15">
        <f ca="1">(BR470*DCF!D$46-DCF!D$5*MAX(BR470*DCF!D$46,0)-MAX(BR470-BQ470,0)/Inputs!$B$24)*DCF!D$6</f>
        <v>-2514.9324674402233</v>
      </c>
      <c r="CZ470" s="15">
        <f ca="1">(BS470*DCF!E$46-DCF!E$5*MAX(BS470*DCF!E$46,0)-MAX(BS470-BR470,0)/Inputs!$B$24)*DCF!E$6</f>
        <v>-1362.9779554187114</v>
      </c>
      <c r="DA470" s="15">
        <f ca="1">(BT470*DCF!F$46-DCF!F$5*MAX(BT470*DCF!F$46,0)-MAX(BT470-BS470,0)/Inputs!$B$24)*DCF!F$6</f>
        <v>-600.59547580605863</v>
      </c>
      <c r="DB470" s="15">
        <f ca="1">(BU470*DCF!G$46-DCF!G$5*MAX(BU470*DCF!G$46,0)-MAX(BU470-BT470,0)/Inputs!$B$24)*DCF!G$6</f>
        <v>-276.9930419168814</v>
      </c>
      <c r="DC470" s="15">
        <f ca="1">(BV470*DCF!H$46-DCF!H$5*MAX(BV470*DCF!H$46,0)-MAX(BV470-BU470,0)/Inputs!$B$24)*DCF!H$6</f>
        <v>-2080.7403779510814</v>
      </c>
      <c r="DD470" s="15">
        <f ca="1">(BW470*DCF!I$46-DCF!I$5*MAX(BW470*DCF!I$46,0)-MAX(BW470-BV470,0)/Inputs!$B$24)*DCF!I$6</f>
        <v>-1612.708790466857</v>
      </c>
      <c r="DE470" s="15">
        <f ca="1">(BX470*DCF!J$46-DCF!J$5*MAX(BX470*DCF!J$46,0)-MAX(BX470-BW470,0)/Inputs!$B$24)*DCF!J$6</f>
        <v>-5133.278557529562</v>
      </c>
      <c r="DF470" s="15">
        <f ca="1">(BY470*DCF!K$46-DCF!K$5*MAX(BY470*DCF!K$46,0)-MAX(BY470-BX470,0)/Inputs!$B$24)*DCF!K$6</f>
        <v>-1349.4979467578314</v>
      </c>
      <c r="DG470" s="15">
        <f ca="1">(BZ470*DCF!L$46-DCF!L$5*MAX(BZ470*DCF!L$46,0)-MAX(BZ470-BY470,0)/Inputs!$B$24)*DCF!L$6</f>
        <v>4089.9655228043789</v>
      </c>
      <c r="DH470" s="15">
        <f ca="1">(CA470*DCF!M$46-DCF!M$5*MAX(CA470*DCF!M$46,0)-MAX(CA470-BZ470,0)/Inputs!$B$24)*DCF!M$6</f>
        <v>2407.3167291727236</v>
      </c>
      <c r="DI470" s="15">
        <f ca="1">SUM(CB470:CL470)+BE470*DCF!M$10*(1+Inputs!$B$30)*(1-Inputs!$B$33)*(1-Inputs!$B$30/Inputs!$B$31)/(Inputs!$B$29-Inputs!$B$30)*DCF!M$6</f>
        <v>126594.5544267075</v>
      </c>
      <c r="DJ470" s="15">
        <f ca="1">SUM(CM470:CW470)+BP470*DCF!M$28*(1+Inputs!$B$30)*(1-Inputs!$B$33)*(1-Inputs!$B$30/Inputs!$B$31)/(Inputs!$B$29-Inputs!$B$30)*DCF!M$6</f>
        <v>477264.29236642888</v>
      </c>
      <c r="DK470" s="15">
        <f ca="1">SUM(CX470:DH470)+CA470*DCF!M$46*(1+Inputs!$B$30)*(1-Inputs!$B$33)*(1-Inputs!$B$30/Inputs!$B$31)/(Inputs!$B$29-Inputs!$B$30)*DCF!M$6</f>
        <v>152291.47522824706</v>
      </c>
      <c r="DM470" s="15">
        <f ca="1">DI470+DJ470+DK470+Inputs!$B$34+Inputs!$B$36-Inputs!$B$35</f>
        <v>833001.32202138333</v>
      </c>
    </row>
    <row r="471" spans="1:117" x14ac:dyDescent="0.75">
      <c r="A471" s="11">
        <v>458</v>
      </c>
      <c r="C471" s="24">
        <f t="shared" ca="1" si="285"/>
        <v>1.3265795088236338</v>
      </c>
      <c r="D471" s="24">
        <f t="shared" ca="1" si="285"/>
        <v>0.34236541222771866</v>
      </c>
      <c r="E471" s="24">
        <f t="shared" ca="1" si="285"/>
        <v>0.60153995141229477</v>
      </c>
      <c r="F471" s="24">
        <f t="shared" ca="1" si="285"/>
        <v>0.4075560547592405</v>
      </c>
      <c r="G471" s="24">
        <f t="shared" ca="1" si="285"/>
        <v>-0.38273057885239148</v>
      </c>
      <c r="H471" s="24">
        <f t="shared" ca="1" si="285"/>
        <v>-0.20129456675146726</v>
      </c>
      <c r="I471" s="24">
        <f t="shared" ca="1" si="285"/>
        <v>0.30415674734760473</v>
      </c>
      <c r="J471" s="24">
        <f t="shared" ca="1" si="285"/>
        <v>-0.80235194324857495</v>
      </c>
      <c r="K471" s="24">
        <f t="shared" ca="1" si="285"/>
        <v>0.43095060100106236</v>
      </c>
      <c r="L471" s="24">
        <f t="shared" ca="1" si="285"/>
        <v>-0.5237643622292808</v>
      </c>
      <c r="M471" s="24">
        <f t="shared" ca="1" si="285"/>
        <v>-1.9279836051353774</v>
      </c>
      <c r="N471" s="24">
        <f ca="1">SQRT(Inputs!$B$38)*C471+SQRT(1-Inputs!$B$38)*_xlfn.NORM.S.INV(RAND())</f>
        <v>0.92080709970798058</v>
      </c>
      <c r="O471" s="24">
        <f ca="1">SQRT(Inputs!$B$38)*D471+SQRT(1-Inputs!$B$38)*_xlfn.NORM.S.INV(RAND())</f>
        <v>-0.89447607938926443</v>
      </c>
      <c r="P471" s="24">
        <f ca="1">SQRT(Inputs!$B$38)*E471+SQRT(1-Inputs!$B$38)*_xlfn.NORM.S.INV(RAND())</f>
        <v>1.8240407623046397</v>
      </c>
      <c r="Q471" s="24">
        <f ca="1">SQRT(Inputs!$B$38)*F471+SQRT(1-Inputs!$B$38)*_xlfn.NORM.S.INV(RAND())</f>
        <v>-1.0806031713213247</v>
      </c>
      <c r="R471" s="24">
        <f ca="1">SQRT(Inputs!$B$38)*G471+SQRT(1-Inputs!$B$38)*_xlfn.NORM.S.INV(RAND())</f>
        <v>1.443591346531695</v>
      </c>
      <c r="S471" s="24">
        <f ca="1">SQRT(Inputs!$B$38)*H471+SQRT(1-Inputs!$B$38)*_xlfn.NORM.S.INV(RAND())</f>
        <v>-0.33065168798868355</v>
      </c>
      <c r="T471" s="24">
        <f ca="1">SQRT(Inputs!$B$38)*I471+SQRT(1-Inputs!$B$38)*_xlfn.NORM.S.INV(RAND())</f>
        <v>0.81799020157573366</v>
      </c>
      <c r="U471" s="24">
        <f ca="1">SQRT(Inputs!$B$38)*J471+SQRT(1-Inputs!$B$38)*_xlfn.NORM.S.INV(RAND())</f>
        <v>-0.8849964501977976</v>
      </c>
      <c r="V471" s="24">
        <f ca="1">SQRT(Inputs!$B$38)*K471+SQRT(1-Inputs!$B$38)*_xlfn.NORM.S.INV(RAND())</f>
        <v>1.4848026704963166</v>
      </c>
      <c r="W471" s="24">
        <f ca="1">SQRT(Inputs!$B$38)*L471+SQRT(1-Inputs!$B$38)*_xlfn.NORM.S.INV(RAND())</f>
        <v>-1.7388752806430294</v>
      </c>
      <c r="X471" s="24">
        <f ca="1">SQRT(Inputs!$B$38)*M471+SQRT(1-Inputs!$B$38)*_xlfn.NORM.S.INV(RAND())</f>
        <v>-0.76433307386102267</v>
      </c>
      <c r="Y471" s="24">
        <f ca="1">SQRT(Inputs!$B$38)*C471+SQRT(1-Inputs!$B$38)*_xlfn.NORM.S.INV(RAND())</f>
        <v>-8.6510226026601189E-2</v>
      </c>
      <c r="Z471" s="24">
        <f ca="1">SQRT(Inputs!$B$38)*D471+SQRT(1-Inputs!$B$38)*_xlfn.NORM.S.INV(RAND())</f>
        <v>0.64506046984723442</v>
      </c>
      <c r="AA471" s="24">
        <f ca="1">SQRT(Inputs!$B$38)*E471+SQRT(1-Inputs!$B$38)*_xlfn.NORM.S.INV(RAND())</f>
        <v>-7.6831064953752248E-2</v>
      </c>
      <c r="AB471" s="24">
        <f ca="1">SQRT(Inputs!$B$38)*F471+SQRT(1-Inputs!$B$38)*_xlfn.NORM.S.INV(RAND())</f>
        <v>0.7158566309451263</v>
      </c>
      <c r="AC471" s="24">
        <f ca="1">SQRT(Inputs!$B$38)*G471+SQRT(1-Inputs!$B$38)*_xlfn.NORM.S.INV(RAND())</f>
        <v>0.89920536984388588</v>
      </c>
      <c r="AD471" s="24">
        <f ca="1">SQRT(Inputs!$B$38)*H471+SQRT(1-Inputs!$B$38)*_xlfn.NORM.S.INV(RAND())</f>
        <v>-2.213774535631388</v>
      </c>
      <c r="AE471" s="24">
        <f ca="1">SQRT(Inputs!$B$38)*I471+SQRT(1-Inputs!$B$38)*_xlfn.NORM.S.INV(RAND())</f>
        <v>0.23598279809694639</v>
      </c>
      <c r="AF471" s="24">
        <f ca="1">SQRT(Inputs!$B$38)*J471+SQRT(1-Inputs!$B$38)*_xlfn.NORM.S.INV(RAND())</f>
        <v>-0.84991422160242225</v>
      </c>
      <c r="AG471" s="24">
        <f ca="1">SQRT(Inputs!$B$38)*K471+SQRT(1-Inputs!$B$38)*_xlfn.NORM.S.INV(RAND())</f>
        <v>-0.21269282422882083</v>
      </c>
      <c r="AH471" s="24">
        <f ca="1">SQRT(Inputs!$B$38)*L471+SQRT(1-Inputs!$B$38)*_xlfn.NORM.S.INV(RAND())</f>
        <v>-1.1297486139608535</v>
      </c>
      <c r="AI471" s="24">
        <f ca="1">SQRT(Inputs!$B$38)*M471+SQRT(1-Inputs!$B$38)*_xlfn.NORM.S.INV(RAND())</f>
        <v>-0.57249311326893393</v>
      </c>
      <c r="AJ471" s="24">
        <f ca="1">SQRT(Inputs!$B$38)*C471+SQRT(1-Inputs!$B$38)*_xlfn.NORM.S.INV(RAND())</f>
        <v>1.3462181943506919</v>
      </c>
      <c r="AK471" s="24">
        <f ca="1">SQRT(Inputs!$B$38)*D471+SQRT(1-Inputs!$B$38)*_xlfn.NORM.S.INV(RAND())</f>
        <v>-2.2359402414385658</v>
      </c>
      <c r="AL471" s="24">
        <f ca="1">SQRT(Inputs!$B$38)*E471+SQRT(1-Inputs!$B$38)*_xlfn.NORM.S.INV(RAND())</f>
        <v>0.97744581092471172</v>
      </c>
      <c r="AM471" s="24">
        <f ca="1">SQRT(Inputs!$B$38)*F471+SQRT(1-Inputs!$B$38)*_xlfn.NORM.S.INV(RAND())</f>
        <v>-1.8590322451786983</v>
      </c>
      <c r="AN471" s="24">
        <f ca="1">SQRT(Inputs!$B$38)*G471+SQRT(1-Inputs!$B$38)*_xlfn.NORM.S.INV(RAND())</f>
        <v>0.19926852617092128</v>
      </c>
      <c r="AO471" s="24">
        <f ca="1">SQRT(Inputs!$B$38)*H471+SQRT(1-Inputs!$B$38)*_xlfn.NORM.S.INV(RAND())</f>
        <v>-0.7304073273834053</v>
      </c>
      <c r="AP471" s="24">
        <f ca="1">SQRT(Inputs!$B$38)*I471+SQRT(1-Inputs!$B$38)*_xlfn.NORM.S.INV(RAND())</f>
        <v>0.71492964259411307</v>
      </c>
      <c r="AQ471" s="24">
        <f ca="1">SQRT(Inputs!$B$38)*J471+SQRT(1-Inputs!$B$38)*_xlfn.NORM.S.INV(RAND())</f>
        <v>-2.2384655272536955</v>
      </c>
      <c r="AR471" s="24">
        <f ca="1">SQRT(Inputs!$B$38)*K471+SQRT(1-Inputs!$B$38)*_xlfn.NORM.S.INV(RAND())</f>
        <v>-1.0306959820249499</v>
      </c>
      <c r="AS471" s="24">
        <f ca="1">SQRT(Inputs!$B$38)*L471+SQRT(1-Inputs!$B$38)*_xlfn.NORM.S.INV(RAND())</f>
        <v>-0.38256632420484604</v>
      </c>
      <c r="AT471" s="24">
        <f ca="1">SQRT(Inputs!$B$38)*M471+SQRT(1-Inputs!$B$38)*_xlfn.NORM.S.INV(RAND())</f>
        <v>-1.9860120490101774</v>
      </c>
      <c r="AU471" s="15">
        <f ca="1">Inputs!$B$6*EXP($B$8-0.5*C$5^2+C$5*N471)</f>
        <v>5759.8475894968797</v>
      </c>
      <c r="AV471" s="15">
        <f t="shared" ca="1" si="255"/>
        <v>6147.0806929975388</v>
      </c>
      <c r="AW471" s="15">
        <f t="shared" ca="1" si="256"/>
        <v>9585.9803269123895</v>
      </c>
      <c r="AX471" s="15">
        <f t="shared" ca="1" si="257"/>
        <v>10225.521848554756</v>
      </c>
      <c r="AY471" s="15">
        <f t="shared" ca="1" si="258"/>
        <v>14791.507193524765</v>
      </c>
      <c r="AZ471" s="15">
        <f t="shared" ca="1" si="259"/>
        <v>17443.567375191997</v>
      </c>
      <c r="BA471" s="15">
        <f t="shared" ca="1" si="260"/>
        <v>23254.457081335902</v>
      </c>
      <c r="BB471" s="15">
        <f t="shared" ca="1" si="261"/>
        <v>26054.810982996227</v>
      </c>
      <c r="BC471" s="15">
        <f t="shared" ca="1" si="262"/>
        <v>36828.181283470112</v>
      </c>
      <c r="BD471" s="15">
        <f t="shared" ca="1" si="263"/>
        <v>38345.532727880003</v>
      </c>
      <c r="BE471" s="15">
        <f t="shared" ca="1" si="264"/>
        <v>43827.725152207087</v>
      </c>
      <c r="BF471" s="15">
        <f ca="1">Inputs!$B$13*EXP($B$9-0.5*C$6^2+C$6*Y471)</f>
        <v>13595.835052236896</v>
      </c>
      <c r="BG471" s="15">
        <f t="shared" ca="1" si="265"/>
        <v>18615.058407079665</v>
      </c>
      <c r="BH471" s="15">
        <f t="shared" ca="1" si="266"/>
        <v>22456.187267404744</v>
      </c>
      <c r="BI471" s="15">
        <f t="shared" ca="1" si="267"/>
        <v>30691.86159610104</v>
      </c>
      <c r="BJ471" s="15">
        <f t="shared" ca="1" si="268"/>
        <v>42833.378344402343</v>
      </c>
      <c r="BK471" s="15">
        <f t="shared" ca="1" si="269"/>
        <v>38890.587535152859</v>
      </c>
      <c r="BL471" s="15">
        <f t="shared" ca="1" si="270"/>
        <v>49255.90841154271</v>
      </c>
      <c r="BM471" s="15">
        <f t="shared" ca="1" si="271"/>
        <v>54479.417240052528</v>
      </c>
      <c r="BN471" s="15">
        <f t="shared" ca="1" si="272"/>
        <v>65316.657156076421</v>
      </c>
      <c r="BO471" s="15">
        <f t="shared" ca="1" si="273"/>
        <v>70475.252713885973</v>
      </c>
      <c r="BP471" s="15">
        <f t="shared" ca="1" si="274"/>
        <v>81294.21542976849</v>
      </c>
      <c r="BQ471" s="15">
        <f ca="1">Inputs!$B$20*EXP($B$10-0.5*C$7^2+C$7*AJ471)</f>
        <v>6914.7284515364745</v>
      </c>
      <c r="BR471" s="15">
        <f t="shared" ca="1" si="275"/>
        <v>4612.3859638940685</v>
      </c>
      <c r="BS471" s="15">
        <f t="shared" ca="1" si="276"/>
        <v>8363.1726693591718</v>
      </c>
      <c r="BT471" s="15">
        <f t="shared" ca="1" si="277"/>
        <v>7080.5721318743153</v>
      </c>
      <c r="BU471" s="15">
        <f t="shared" ca="1" si="278"/>
        <v>10297.560630608959</v>
      </c>
      <c r="BV471" s="15">
        <f t="shared" ca="1" si="279"/>
        <v>12153.019442057466</v>
      </c>
      <c r="BW471" s="15">
        <f t="shared" ca="1" si="280"/>
        <v>19729.289705585335</v>
      </c>
      <c r="BX471" s="15">
        <f t="shared" ca="1" si="281"/>
        <v>17617.011588621725</v>
      </c>
      <c r="BY471" s="15">
        <f t="shared" ca="1" si="282"/>
        <v>20266.613079978408</v>
      </c>
      <c r="BZ471" s="15">
        <f t="shared" ca="1" si="283"/>
        <v>26505.674461135492</v>
      </c>
      <c r="CA471" s="15">
        <f t="shared" ca="1" si="284"/>
        <v>26160.854659049844</v>
      </c>
      <c r="CB471" s="15">
        <f ca="1">(AU471*DCF!C$10-DCF!C$5*MAX(AU471*DCF!C$10,0)-MAX(AU471-Inputs!$B$6,0)/Inputs!$B$10)*DCF!C$6</f>
        <v>1037.3872151772337</v>
      </c>
      <c r="CC471" s="15">
        <f ca="1">(AV471*DCF!D$10-DCF!D$5*MAX(AV471*DCF!D$10,0)-MAX(AV471-AU471,0)/Inputs!$B$10)*DCF!D$6</f>
        <v>1403.892616135086</v>
      </c>
      <c r="CD471" s="15">
        <f ca="1">(AW471*DCF!E$10-DCF!E$5*MAX(AW471*DCF!E$10,0)-MAX(AW471-AV471,0)/Inputs!$B$10)*DCF!E$6</f>
        <v>1438.6676533603641</v>
      </c>
      <c r="CE471" s="15">
        <f ca="1">(AX471*DCF!F$10-DCF!F$5*MAX(AX471*DCF!F$10,0)-MAX(AX471-AW471,0)/Inputs!$B$10)*DCF!F$6</f>
        <v>2099.1423887369665</v>
      </c>
      <c r="CF471" s="15">
        <f ca="1">(AY471*DCF!G$10-DCF!G$5*MAX(AY471*DCF!G$10,0)-MAX(AY471-AX471,0)/Inputs!$B$10)*DCF!G$6</f>
        <v>2169.9786111592794</v>
      </c>
      <c r="CG471" s="15">
        <f ca="1">(AZ471*DCF!H$10-DCF!H$5*MAX(AZ471*DCF!H$10,0)-MAX(AZ471-AY471,0)/Inputs!$B$10)*DCF!H$6</f>
        <v>2915.7602881289481</v>
      </c>
      <c r="CH471" s="15">
        <f ca="1">(BA471*DCF!I$10-DCF!I$5*MAX(BA471*DCF!I$10,0)-MAX(BA471-AZ471,0)/Inputs!$B$10)*DCF!I$6</f>
        <v>3294.5514766019396</v>
      </c>
      <c r="CI471" s="15">
        <f ca="1">(BB471*DCF!J$10-DCF!J$5*MAX(BB471*DCF!J$10,0)-MAX(BB471-BA471,0)/Inputs!$B$10)*DCF!J$6</f>
        <v>4046.7185326262111</v>
      </c>
      <c r="CJ471" s="15">
        <f ca="1">(BC471*DCF!K$10-DCF!K$5*MAX(BC471*DCF!K$10,0)-MAX(BC471-BB471,0)/Inputs!$B$10)*DCF!K$6</f>
        <v>4420.6378814057334</v>
      </c>
      <c r="CK471" s="15">
        <f ca="1">(BD471*DCF!L$10-DCF!L$5*MAX(BD471*DCF!L$10,0)-MAX(BD471-BC471,0)/Inputs!$B$10)*DCF!L$6</f>
        <v>5587.0174029401269</v>
      </c>
      <c r="CL471" s="15">
        <f ca="1">(BE471*DCF!M$10-DCF!M$5*MAX(BE471*DCF!M$10,0)-MAX(BE471-BD471,0)/Inputs!$B$10)*DCF!M$6</f>
        <v>5529.7524270103895</v>
      </c>
      <c r="CM471" s="15">
        <f ca="1">(BF471*DCF!C$28-DCF!C$5*MAX(BF471*DCF!C$28,0)-MAX(BF471-Inputs!$B$13,0)/Inputs!$B$17)*DCF!C$6</f>
        <v>3639.2361260703055</v>
      </c>
      <c r="CN471" s="15">
        <f ca="1">(BG471*DCF!D$28-DCF!D$5*MAX(BG471*DCF!D$28,0)-MAX(BG471-BF471,0)/Inputs!$B$17)*DCF!D$6</f>
        <v>4411.7335639747944</v>
      </c>
      <c r="CO471" s="15">
        <f ca="1">(BH471*DCF!E$28-DCF!E$5*MAX(BH471*DCF!E$28,0)-MAX(BH471-BG471,0)/Inputs!$B$17)*DCF!E$6</f>
        <v>5602.9584728899399</v>
      </c>
      <c r="CP471" s="15">
        <f ca="1">(BI471*DCF!F$28-DCF!F$5*MAX(BI471*DCF!F$28,0)-MAX(BI471-BH471,0)/Inputs!$B$17)*DCF!F$6</f>
        <v>6832.5972869338839</v>
      </c>
      <c r="CQ471" s="15">
        <f ca="1">(BJ471*DCF!G$28-DCF!G$5*MAX(BJ471*DCF!G$28,0)-MAX(BJ471-BI471,0)/Inputs!$B$17)*DCF!G$6</f>
        <v>9071.3618138359925</v>
      </c>
      <c r="CR471" s="15">
        <f ca="1">(BK471*DCF!H$28-DCF!H$5*MAX(BK471*DCF!H$28,0)-MAX(BK471-BJ471,0)/Inputs!$B$17)*DCF!H$6</f>
        <v>9618.0713667245782</v>
      </c>
      <c r="CS471" s="15">
        <f ca="1">(BL471*DCF!I$28-DCF!I$5*MAX(BL471*DCF!I$28,0)-MAX(BL471-BK471,0)/Inputs!$B$17)*DCF!I$6</f>
        <v>10094.935140227317</v>
      </c>
      <c r="CT471" s="15">
        <f ca="1">(BM471*DCF!J$28-DCF!J$5*MAX(BM471*DCF!J$28,0)-MAX(BM471-BL471,0)/Inputs!$B$17)*DCF!J$6</f>
        <v>11460.838130166294</v>
      </c>
      <c r="CU471" s="15">
        <f ca="1">(BN471*DCF!K$28-DCF!K$5*MAX(BN471*DCF!K$28,0)-MAX(BN471-BM471,0)/Inputs!$B$17)*DCF!K$6</f>
        <v>12466.365288537414</v>
      </c>
      <c r="CV471" s="15">
        <f ca="1">(BO471*DCF!L$28-DCF!L$5*MAX(BO471*DCF!L$28,0)-MAX(BO471-BN471,0)/Inputs!$B$17)*DCF!L$6</f>
        <v>13477.588493813259</v>
      </c>
      <c r="CW471" s="15">
        <f ca="1">(BP471*DCF!M$28-DCF!M$5*MAX(BP471*DCF!M$28,0)-MAX(BP471-BO471,0)/Inputs!$B$17)*DCF!M$6</f>
        <v>14164.668071386872</v>
      </c>
      <c r="CX471" s="15">
        <f ca="1">(BQ471*DCF!C$46-DCF!C$5*MAX(BQ471*DCF!C$46,0)-MAX(BQ471-Inputs!$B$20,0)/Inputs!$B$24)*DCF!C$6</f>
        <v>-3312.2829918266566</v>
      </c>
      <c r="CY471" s="15">
        <f ca="1">(BR471*DCF!D$46-DCF!D$5*MAX(BR471*DCF!D$46,0)-MAX(BR471-BQ471,0)/Inputs!$B$24)*DCF!D$6</f>
        <v>-787.22672180560028</v>
      </c>
      <c r="CZ471" s="15">
        <f ca="1">(BS471*DCF!E$46-DCF!E$5*MAX(BS471*DCF!E$46,0)-MAX(BS471-BR471,0)/Inputs!$B$24)*DCF!E$6</f>
        <v>-2467.4165912973758</v>
      </c>
      <c r="DA471" s="15">
        <f ca="1">(BT471*DCF!F$46-DCF!F$5*MAX(BT471*DCF!F$46,0)-MAX(BT471-BS471,0)/Inputs!$B$24)*DCF!F$6</f>
        <v>-515.65202943504403</v>
      </c>
      <c r="DB471" s="15">
        <f ca="1">(BU471*DCF!G$46-DCF!G$5*MAX(BU471*DCF!G$46,0)-MAX(BU471-BT471,0)/Inputs!$B$24)*DCF!G$6</f>
        <v>-1428.5209651605689</v>
      </c>
      <c r="DC471" s="15">
        <f ca="1">(BV471*DCF!H$46-DCF!H$5*MAX(BV471*DCF!H$46,0)-MAX(BV471-BU471,0)/Inputs!$B$24)*DCF!H$6</f>
        <v>-576.57245707286734</v>
      </c>
      <c r="DD471" s="15">
        <f ca="1">(BW471*DCF!I$46-DCF!I$5*MAX(BW471*DCF!I$46,0)-MAX(BW471-BV471,0)/Inputs!$B$24)*DCF!I$6</f>
        <v>-1719.1985082471274</v>
      </c>
      <c r="DE471" s="15">
        <f ca="1">(BX471*DCF!J$46-DCF!J$5*MAX(BX471*DCF!J$46,0)-MAX(BX471-BW471,0)/Inputs!$B$24)*DCF!J$6</f>
        <v>738.98490497053251</v>
      </c>
      <c r="DF471" s="15">
        <f ca="1">(BY471*DCF!K$46-DCF!K$5*MAX(BY471*DCF!K$46,0)-MAX(BY471-BX471,0)/Inputs!$B$24)*DCF!K$6</f>
        <v>508.61471792030659</v>
      </c>
      <c r="DG471" s="15">
        <f ca="1">(BZ471*DCF!L$46-DCF!L$5*MAX(BZ471*DCF!L$46,0)-MAX(BZ471-BY471,0)/Inputs!$B$24)*DCF!L$6</f>
        <v>420.29448308867092</v>
      </c>
      <c r="DH471" s="15">
        <f ca="1">(CA471*DCF!M$46-DCF!M$5*MAX(CA471*DCF!M$46,0)-MAX(CA471-BZ471,0)/Inputs!$B$24)*DCF!M$6</f>
        <v>2050.9083100575172</v>
      </c>
      <c r="DI471" s="15">
        <f ca="1">SUM(CB471:CL471)+BE471*DCF!M$10*(1+Inputs!$B$30)*(1-Inputs!$B$33)*(1-Inputs!$B$30/Inputs!$B$31)/(Inputs!$B$29-Inputs!$B$30)*DCF!M$6</f>
        <v>155916.64515354071</v>
      </c>
      <c r="DJ471" s="15">
        <f ca="1">SUM(CM471:CW471)+BP471*DCF!M$28*(1+Inputs!$B$30)*(1-Inputs!$B$33)*(1-Inputs!$B$30/Inputs!$B$31)/(Inputs!$B$29-Inputs!$B$30)*DCF!M$6</f>
        <v>402497.52248223394</v>
      </c>
      <c r="DK471" s="15">
        <f ca="1">SUM(CX471:DH471)+CA471*DCF!M$46*(1+Inputs!$B$30)*(1-Inputs!$B$33)*(1-Inputs!$B$30/Inputs!$B$31)/(Inputs!$B$29-Inputs!$B$30)*DCF!M$6</f>
        <v>33359.712405427934</v>
      </c>
      <c r="DM471" s="15">
        <f ca="1">DI471+DJ471+DK471+Inputs!$B$34+Inputs!$B$36-Inputs!$B$35</f>
        <v>668624.88004120265</v>
      </c>
    </row>
    <row r="472" spans="1:117" x14ac:dyDescent="0.75">
      <c r="A472" s="11">
        <v>459</v>
      </c>
      <c r="C472" s="24">
        <f t="shared" ca="1" si="285"/>
        <v>-2.2500217323113683</v>
      </c>
      <c r="D472" s="24">
        <f t="shared" ca="1" si="285"/>
        <v>-5.994592159049611E-2</v>
      </c>
      <c r="E472" s="24">
        <f t="shared" ca="1" si="285"/>
        <v>-2.8382766804814494</v>
      </c>
      <c r="F472" s="24">
        <f t="shared" ca="1" si="285"/>
        <v>-0.32405914658598994</v>
      </c>
      <c r="G472" s="24">
        <f t="shared" ca="1" si="285"/>
        <v>-1.8743336686128946</v>
      </c>
      <c r="H472" s="24">
        <f t="shared" ca="1" si="285"/>
        <v>0.12331766080623839</v>
      </c>
      <c r="I472" s="24">
        <f t="shared" ca="1" si="285"/>
        <v>-1.1506610305963142E-2</v>
      </c>
      <c r="J472" s="24">
        <f t="shared" ca="1" si="285"/>
        <v>-1.2598038925719723</v>
      </c>
      <c r="K472" s="24">
        <f t="shared" ca="1" si="285"/>
        <v>1.2963670368644713</v>
      </c>
      <c r="L472" s="24">
        <f t="shared" ca="1" si="285"/>
        <v>0.11675409621064808</v>
      </c>
      <c r="M472" s="24">
        <f t="shared" ca="1" si="285"/>
        <v>-0.43766925800837531</v>
      </c>
      <c r="N472" s="24">
        <f ca="1">SQRT(Inputs!$B$38)*C472+SQRT(1-Inputs!$B$38)*_xlfn.NORM.S.INV(RAND())</f>
        <v>-2.0115096764671239</v>
      </c>
      <c r="O472" s="24">
        <f ca="1">SQRT(Inputs!$B$38)*D472+SQRT(1-Inputs!$B$38)*_xlfn.NORM.S.INV(RAND())</f>
        <v>1.0083936323119651</v>
      </c>
      <c r="P472" s="24">
        <f ca="1">SQRT(Inputs!$B$38)*E472+SQRT(1-Inputs!$B$38)*_xlfn.NORM.S.INV(RAND())</f>
        <v>-2.8763592325128471</v>
      </c>
      <c r="Q472" s="24">
        <f ca="1">SQRT(Inputs!$B$38)*F472+SQRT(1-Inputs!$B$38)*_xlfn.NORM.S.INV(RAND())</f>
        <v>-2.148055252984221</v>
      </c>
      <c r="R472" s="24">
        <f ca="1">SQRT(Inputs!$B$38)*G472+SQRT(1-Inputs!$B$38)*_xlfn.NORM.S.INV(RAND())</f>
        <v>-1.1226984319809545</v>
      </c>
      <c r="S472" s="24">
        <f ca="1">SQRT(Inputs!$B$38)*H472+SQRT(1-Inputs!$B$38)*_xlfn.NORM.S.INV(RAND())</f>
        <v>0.45607847968466175</v>
      </c>
      <c r="T472" s="24">
        <f ca="1">SQRT(Inputs!$B$38)*I472+SQRT(1-Inputs!$B$38)*_xlfn.NORM.S.INV(RAND())</f>
        <v>0.93667403380418512</v>
      </c>
      <c r="U472" s="24">
        <f ca="1">SQRT(Inputs!$B$38)*J472+SQRT(1-Inputs!$B$38)*_xlfn.NORM.S.INV(RAND())</f>
        <v>-0.45319260493958213</v>
      </c>
      <c r="V472" s="24">
        <f ca="1">SQRT(Inputs!$B$38)*K472+SQRT(1-Inputs!$B$38)*_xlfn.NORM.S.INV(RAND())</f>
        <v>-0.68692129739250418</v>
      </c>
      <c r="W472" s="24">
        <f ca="1">SQRT(Inputs!$B$38)*L472+SQRT(1-Inputs!$B$38)*_xlfn.NORM.S.INV(RAND())</f>
        <v>-0.90196950479406046</v>
      </c>
      <c r="X472" s="24">
        <f ca="1">SQRT(Inputs!$B$38)*M472+SQRT(1-Inputs!$B$38)*_xlfn.NORM.S.INV(RAND())</f>
        <v>-1.0294665078084368</v>
      </c>
      <c r="Y472" s="24">
        <f ca="1">SQRT(Inputs!$B$38)*C472+SQRT(1-Inputs!$B$38)*_xlfn.NORM.S.INV(RAND())</f>
        <v>-1.1590142851783503E-2</v>
      </c>
      <c r="Z472" s="24">
        <f ca="1">SQRT(Inputs!$B$38)*D472+SQRT(1-Inputs!$B$38)*_xlfn.NORM.S.INV(RAND())</f>
        <v>-0.19631406150986117</v>
      </c>
      <c r="AA472" s="24">
        <f ca="1">SQRT(Inputs!$B$38)*E472+SQRT(1-Inputs!$B$38)*_xlfn.NORM.S.INV(RAND())</f>
        <v>-1.3948028330946614</v>
      </c>
      <c r="AB472" s="24">
        <f ca="1">SQRT(Inputs!$B$38)*F472+SQRT(1-Inputs!$B$38)*_xlfn.NORM.S.INV(RAND())</f>
        <v>0.29142430119277041</v>
      </c>
      <c r="AC472" s="24">
        <f ca="1">SQRT(Inputs!$B$38)*G472+SQRT(1-Inputs!$B$38)*_xlfn.NORM.S.INV(RAND())</f>
        <v>-0.33055310123269122</v>
      </c>
      <c r="AD472" s="24">
        <f ca="1">SQRT(Inputs!$B$38)*H472+SQRT(1-Inputs!$B$38)*_xlfn.NORM.S.INV(RAND())</f>
        <v>-0.54461352212378933</v>
      </c>
      <c r="AE472" s="24">
        <f ca="1">SQRT(Inputs!$B$38)*I472+SQRT(1-Inputs!$B$38)*_xlfn.NORM.S.INV(RAND())</f>
        <v>-0.3441784021331632</v>
      </c>
      <c r="AF472" s="24">
        <f ca="1">SQRT(Inputs!$B$38)*J472+SQRT(1-Inputs!$B$38)*_xlfn.NORM.S.INV(RAND())</f>
        <v>0.38395239794115477</v>
      </c>
      <c r="AG472" s="24">
        <f ca="1">SQRT(Inputs!$B$38)*K472+SQRT(1-Inputs!$B$38)*_xlfn.NORM.S.INV(RAND())</f>
        <v>2.2319326539533781</v>
      </c>
      <c r="AH472" s="24">
        <f ca="1">SQRT(Inputs!$B$38)*L472+SQRT(1-Inputs!$B$38)*_xlfn.NORM.S.INV(RAND())</f>
        <v>-0.74916353886005049</v>
      </c>
      <c r="AI472" s="24">
        <f ca="1">SQRT(Inputs!$B$38)*M472+SQRT(1-Inputs!$B$38)*_xlfn.NORM.S.INV(RAND())</f>
        <v>0.72506350869483149</v>
      </c>
      <c r="AJ472" s="24">
        <f ca="1">SQRT(Inputs!$B$38)*C472+SQRT(1-Inputs!$B$38)*_xlfn.NORM.S.INV(RAND())</f>
        <v>-0.16367916948876116</v>
      </c>
      <c r="AK472" s="24">
        <f ca="1">SQRT(Inputs!$B$38)*D472+SQRT(1-Inputs!$B$38)*_xlfn.NORM.S.INV(RAND())</f>
        <v>-0.44818282420524697</v>
      </c>
      <c r="AL472" s="24">
        <f ca="1">SQRT(Inputs!$B$38)*E472+SQRT(1-Inputs!$B$38)*_xlfn.NORM.S.INV(RAND())</f>
        <v>-0.72585150983665236</v>
      </c>
      <c r="AM472" s="24">
        <f ca="1">SQRT(Inputs!$B$38)*F472+SQRT(1-Inputs!$B$38)*_xlfn.NORM.S.INV(RAND())</f>
        <v>0.6707536892467878</v>
      </c>
      <c r="AN472" s="24">
        <f ca="1">SQRT(Inputs!$B$38)*G472+SQRT(1-Inputs!$B$38)*_xlfn.NORM.S.INV(RAND())</f>
        <v>-1.9217470053120529</v>
      </c>
      <c r="AO472" s="24">
        <f ca="1">SQRT(Inputs!$B$38)*H472+SQRT(1-Inputs!$B$38)*_xlfn.NORM.S.INV(RAND())</f>
        <v>0.7810547917488061</v>
      </c>
      <c r="AP472" s="24">
        <f ca="1">SQRT(Inputs!$B$38)*I472+SQRT(1-Inputs!$B$38)*_xlfn.NORM.S.INV(RAND())</f>
        <v>-0.3363379419323127</v>
      </c>
      <c r="AQ472" s="24">
        <f ca="1">SQRT(Inputs!$B$38)*J472+SQRT(1-Inputs!$B$38)*_xlfn.NORM.S.INV(RAND())</f>
        <v>-0.10346967798616058</v>
      </c>
      <c r="AR472" s="24">
        <f ca="1">SQRT(Inputs!$B$38)*K472+SQRT(1-Inputs!$B$38)*_xlfn.NORM.S.INV(RAND())</f>
        <v>0.55626034620194542</v>
      </c>
      <c r="AS472" s="24">
        <f ca="1">SQRT(Inputs!$B$38)*L472+SQRT(1-Inputs!$B$38)*_xlfn.NORM.S.INV(RAND())</f>
        <v>0.96242933956449506</v>
      </c>
      <c r="AT472" s="24">
        <f ca="1">SQRT(Inputs!$B$38)*M472+SQRT(1-Inputs!$B$38)*_xlfn.NORM.S.INV(RAND())</f>
        <v>-0.37628917218968994</v>
      </c>
      <c r="AU472" s="15">
        <f ca="1">Inputs!$B$6*EXP($B$8-0.5*C$5^2+C$5*N472)</f>
        <v>3583.1699870771881</v>
      </c>
      <c r="AV472" s="15">
        <f t="shared" ca="1" si="255"/>
        <v>5058.6360869418431</v>
      </c>
      <c r="AW472" s="15">
        <f t="shared" ca="1" si="256"/>
        <v>4184.6616048105489</v>
      </c>
      <c r="AX472" s="15">
        <f t="shared" ca="1" si="257"/>
        <v>3906.5360083554897</v>
      </c>
      <c r="AY472" s="15">
        <f t="shared" ca="1" si="258"/>
        <v>4187.5078984500369</v>
      </c>
      <c r="AZ472" s="15">
        <f t="shared" ca="1" si="259"/>
        <v>5385.218175229882</v>
      </c>
      <c r="BA472" s="15">
        <f t="shared" ca="1" si="260"/>
        <v>7268.9009655438167</v>
      </c>
      <c r="BB472" s="15">
        <f t="shared" ca="1" si="261"/>
        <v>8504.3092090576629</v>
      </c>
      <c r="BC472" s="15">
        <f t="shared" ca="1" si="262"/>
        <v>9747.3713319957606</v>
      </c>
      <c r="BD472" s="15">
        <f t="shared" ca="1" si="263"/>
        <v>10975.341537485821</v>
      </c>
      <c r="BE472" s="15">
        <f t="shared" ca="1" si="264"/>
        <v>12245.165652539339</v>
      </c>
      <c r="BF472" s="15">
        <f ca="1">Inputs!$B$13*EXP($B$9-0.5*C$6^2+C$6*Y472)</f>
        <v>13799.27746428182</v>
      </c>
      <c r="BG472" s="15">
        <f t="shared" ca="1" si="265"/>
        <v>16232.36842182568</v>
      </c>
      <c r="BH472" s="15">
        <f t="shared" ca="1" si="266"/>
        <v>15736.884166234631</v>
      </c>
      <c r="BI472" s="15">
        <f t="shared" ca="1" si="267"/>
        <v>20148.104447023565</v>
      </c>
      <c r="BJ472" s="15">
        <f t="shared" ca="1" si="268"/>
        <v>23550.950093153555</v>
      </c>
      <c r="BK472" s="15">
        <f t="shared" ca="1" si="269"/>
        <v>26838.72615112675</v>
      </c>
      <c r="BL472" s="15">
        <f t="shared" ca="1" si="270"/>
        <v>31529.981403359376</v>
      </c>
      <c r="BM472" s="15">
        <f t="shared" ca="1" si="271"/>
        <v>40650.567130567099</v>
      </c>
      <c r="BN472" s="15">
        <f t="shared" ca="1" si="272"/>
        <v>65326.039593815134</v>
      </c>
      <c r="BO472" s="15">
        <f t="shared" ca="1" si="273"/>
        <v>73673.602214907194</v>
      </c>
      <c r="BP472" s="15">
        <f t="shared" ca="1" si="274"/>
        <v>98441.874085771415</v>
      </c>
      <c r="BQ472" s="15">
        <f ca="1">Inputs!$B$20*EXP($B$10-0.5*C$7^2+C$7*AJ472)</f>
        <v>4047.5802719373519</v>
      </c>
      <c r="BR472" s="15">
        <f t="shared" ca="1" si="275"/>
        <v>4763.424540773869</v>
      </c>
      <c r="BS472" s="15">
        <f t="shared" ca="1" si="276"/>
        <v>5295.5533649974259</v>
      </c>
      <c r="BT472" s="15">
        <f t="shared" ca="1" si="277"/>
        <v>8706.141944368881</v>
      </c>
      <c r="BU472" s="15">
        <f t="shared" ca="1" si="278"/>
        <v>7578.8330494674137</v>
      </c>
      <c r="BV472" s="15">
        <f t="shared" ca="1" si="279"/>
        <v>12573.105924331481</v>
      </c>
      <c r="BW472" s="15">
        <f t="shared" ca="1" si="280"/>
        <v>16339.520796433422</v>
      </c>
      <c r="BX472" s="15">
        <f t="shared" ca="1" si="281"/>
        <v>22384.27896274412</v>
      </c>
      <c r="BY472" s="15">
        <f t="shared" ca="1" si="282"/>
        <v>34886.248030715287</v>
      </c>
      <c r="BZ472" s="15">
        <f t="shared" ca="1" si="283"/>
        <v>58424.328595175022</v>
      </c>
      <c r="CA472" s="15">
        <f t="shared" ca="1" si="284"/>
        <v>76760.237921350388</v>
      </c>
      <c r="CB472" s="15">
        <f ca="1">(AU472*DCF!C$10-DCF!C$5*MAX(AU472*DCF!C$10,0)-MAX(AU472-Inputs!$B$6,0)/Inputs!$B$10)*DCF!C$6</f>
        <v>920.19071586134714</v>
      </c>
      <c r="CC472" s="15">
        <f ca="1">(AV472*DCF!D$10-DCF!D$5*MAX(AV472*DCF!D$10,0)-MAX(AV472-AU472,0)/Inputs!$B$10)*DCF!D$6</f>
        <v>873.2544822965915</v>
      </c>
      <c r="CD472" s="15">
        <f ca="1">(AW472*DCF!E$10-DCF!E$5*MAX(AW472*DCF!E$10,0)-MAX(AW472-AV472,0)/Inputs!$B$10)*DCF!E$6</f>
        <v>966.17175034446063</v>
      </c>
      <c r="CE472" s="15">
        <f ca="1">(AX472*DCF!F$10-DCF!F$5*MAX(AX472*DCF!F$10,0)-MAX(AX472-AW472,0)/Inputs!$B$10)*DCF!F$6</f>
        <v>852.79058484307825</v>
      </c>
      <c r="CF472" s="15">
        <f ca="1">(AY472*DCF!G$10-DCF!G$5*MAX(AY472*DCF!G$10,0)-MAX(AY472-AX472,0)/Inputs!$B$10)*DCF!G$6</f>
        <v>808.78584005873245</v>
      </c>
      <c r="CG472" s="15">
        <f ca="1">(AZ472*DCF!H$10-DCF!H$5*MAX(AZ472*DCF!H$10,0)-MAX(AZ472-AY472,0)/Inputs!$B$10)*DCF!H$6</f>
        <v>832.86904000250092</v>
      </c>
      <c r="CH472" s="15">
        <f ca="1">(BA472*DCF!I$10-DCF!I$5*MAX(BA472*DCF!I$10,0)-MAX(BA472-AZ472,0)/Inputs!$B$10)*DCF!I$6</f>
        <v>1018.7730601991695</v>
      </c>
      <c r="CI472" s="15">
        <f ca="1">(BB472*DCF!J$10-DCF!J$5*MAX(BB472*DCF!J$10,0)-MAX(BB472-BA472,0)/Inputs!$B$10)*DCF!J$6</f>
        <v>1272.1534316192951</v>
      </c>
      <c r="CJ472" s="15">
        <f ca="1">(BC472*DCF!K$10-DCF!K$5*MAX(BC472*DCF!K$10,0)-MAX(BC472-BB472,0)/Inputs!$B$10)*DCF!K$6</f>
        <v>1395.1604664384456</v>
      </c>
      <c r="CK472" s="15">
        <f ca="1">(BD472*DCF!L$10-DCF!L$5*MAX(BD472*DCF!L$10,0)-MAX(BD472-BC472,0)/Inputs!$B$10)*DCF!L$6</f>
        <v>1496.4937804484232</v>
      </c>
      <c r="CL472" s="15">
        <f ca="1">(BE472*DCF!M$10-DCF!M$5*MAX(BE472*DCF!M$10,0)-MAX(BE472-BD472,0)/Inputs!$B$10)*DCF!M$6</f>
        <v>1576.257194619827</v>
      </c>
      <c r="CM472" s="15">
        <f ca="1">(BF472*DCF!C$28-DCF!C$5*MAX(BF472*DCF!C$28,0)-MAX(BF472-Inputs!$B$13,0)/Inputs!$B$17)*DCF!C$6</f>
        <v>3654.3410252525387</v>
      </c>
      <c r="CN472" s="15">
        <f ca="1">(BG472*DCF!D$28-DCF!D$5*MAX(BG472*DCF!D$28,0)-MAX(BG472-BF472,0)/Inputs!$B$17)*DCF!D$6</f>
        <v>4261.7170229472495</v>
      </c>
      <c r="CO472" s="15">
        <f ca="1">(BH472*DCF!E$28-DCF!E$5*MAX(BH472*DCF!E$28,0)-MAX(BH472-BG472,0)/Inputs!$B$17)*DCF!E$6</f>
        <v>4456.96581381551</v>
      </c>
      <c r="CP472" s="15">
        <f ca="1">(BI472*DCF!F$28-DCF!F$5*MAX(BI472*DCF!F$28,0)-MAX(BI472-BH472,0)/Inputs!$B$17)*DCF!F$6</f>
        <v>4666.5472621454919</v>
      </c>
      <c r="CQ472" s="15">
        <f ca="1">(BJ472*DCF!G$28-DCF!G$5*MAX(BJ472*DCF!G$28,0)-MAX(BJ472-BI472,0)/Inputs!$B$17)*DCF!G$6</f>
        <v>5538.1476605434764</v>
      </c>
      <c r="CR472" s="15">
        <f ca="1">(BK472*DCF!H$28-DCF!H$5*MAX(BK472*DCF!H$28,0)-MAX(BK472-BJ472,0)/Inputs!$B$17)*DCF!H$6</f>
        <v>6126.6849488056123</v>
      </c>
      <c r="CS472" s="15">
        <f ca="1">(BL472*DCF!I$28-DCF!I$5*MAX(BL472*DCF!I$28,0)-MAX(BL472-BK472,0)/Inputs!$B$17)*DCF!I$6</f>
        <v>6741.0319370655725</v>
      </c>
      <c r="CT472" s="15">
        <f ca="1">(BM472*DCF!J$28-DCF!J$5*MAX(BM472*DCF!J$28,0)-MAX(BM472-BL472,0)/Inputs!$B$17)*DCF!J$6</f>
        <v>7859.135971939746</v>
      </c>
      <c r="CU472" s="15">
        <f ca="1">(BN472*DCF!K$28-DCF!K$5*MAX(BN472*DCF!K$28,0)-MAX(BN472-BM472,0)/Inputs!$B$17)*DCF!K$6</f>
        <v>10773.347539561419</v>
      </c>
      <c r="CV472" s="15">
        <f ca="1">(BO472*DCF!L$28-DCF!L$5*MAX(BO472*DCF!L$28,0)-MAX(BO472-BN472,0)/Inputs!$B$17)*DCF!L$6</f>
        <v>13754.889411451924</v>
      </c>
      <c r="CW472" s="15">
        <f ca="1">(BP472*DCF!M$28-DCF!M$5*MAX(BP472*DCF!M$28,0)-MAX(BP472-BO472,0)/Inputs!$B$17)*DCF!M$6</f>
        <v>15932.915198925413</v>
      </c>
      <c r="CX472" s="15">
        <f ca="1">(BQ472*DCF!C$46-DCF!C$5*MAX(BQ472*DCF!C$46,0)-MAX(BQ472-Inputs!$B$20,0)/Inputs!$B$24)*DCF!C$6</f>
        <v>-1325.8061930281883</v>
      </c>
      <c r="CY472" s="15">
        <f ca="1">(BR472*DCF!D$46-DCF!D$5*MAX(BR472*DCF!D$46,0)-MAX(BR472-BQ472,0)/Inputs!$B$24)*DCF!D$6</f>
        <v>-1118.4502920794562</v>
      </c>
      <c r="CZ472" s="15">
        <f ca="1">(BS472*DCF!E$46-DCF!E$5*MAX(BS472*DCF!E$46,0)-MAX(BS472-BR472,0)/Inputs!$B$24)*DCF!E$6</f>
        <v>-835.95893889521244</v>
      </c>
      <c r="DA472" s="15">
        <f ca="1">(BT472*DCF!F$46-DCF!F$5*MAX(BT472*DCF!F$46,0)-MAX(BT472-BS472,0)/Inputs!$B$24)*DCF!F$6</f>
        <v>-1875.9394194959848</v>
      </c>
      <c r="DB472" s="15">
        <f ca="1">(BU472*DCF!G$46-DCF!G$5*MAX(BU472*DCF!G$46,0)-MAX(BU472-BT472,0)/Inputs!$B$24)*DCF!G$6</f>
        <v>-254.93696983833917</v>
      </c>
      <c r="DC472" s="15">
        <f ca="1">(BV472*DCF!H$46-DCF!H$5*MAX(BV472*DCF!H$46,0)-MAX(BV472-BU472,0)/Inputs!$B$24)*DCF!H$6</f>
        <v>-1551.9396954464071</v>
      </c>
      <c r="DD472" s="15">
        <f ca="1">(BW472*DCF!I$46-DCF!I$5*MAX(BW472*DCF!I$46,0)-MAX(BW472-BV472,0)/Inputs!$B$24)*DCF!I$6</f>
        <v>-703.82443843488363</v>
      </c>
      <c r="DE472" s="15">
        <f ca="1">(BX472*DCF!J$46-DCF!J$5*MAX(BX472*DCF!J$46,0)-MAX(BX472-BW472,0)/Inputs!$B$24)*DCF!J$6</f>
        <v>-664.01252397742212</v>
      </c>
      <c r="DF472" s="15">
        <f ca="1">(BY472*DCF!K$46-DCF!K$5*MAX(BY472*DCF!K$46,0)-MAX(BY472-BX472,0)/Inputs!$B$24)*DCF!K$6</f>
        <v>-1069.8305891548862</v>
      </c>
      <c r="DG472" s="15">
        <f ca="1">(BZ472*DCF!L$46-DCF!L$5*MAX(BZ472*DCF!L$46,0)-MAX(BZ472-BY472,0)/Inputs!$B$24)*DCF!L$6</f>
        <v>-1288.1420797147487</v>
      </c>
      <c r="DH472" s="15">
        <f ca="1">(CA472*DCF!M$46-DCF!M$5*MAX(CA472*DCF!M$46,0)-MAX(CA472-BZ472,0)/Inputs!$B$24)*DCF!M$6</f>
        <v>2184.4658270653804</v>
      </c>
      <c r="DI472" s="15">
        <f ca="1">SUM(CB472:CL472)+BE472*DCF!M$10*(1+Inputs!$B$30)*(1-Inputs!$B$33)*(1-Inputs!$B$30/Inputs!$B$31)/(Inputs!$B$29-Inputs!$B$30)*DCF!M$6</f>
        <v>46091.358283301277</v>
      </c>
      <c r="DJ472" s="15">
        <f ca="1">SUM(CM472:CW472)+BP472*DCF!M$28*(1+Inputs!$B$30)*(1-Inputs!$B$33)*(1-Inputs!$B$30/Inputs!$B$31)/(Inputs!$B$29-Inputs!$B$30)*DCF!M$6</f>
        <v>449052.44024541683</v>
      </c>
      <c r="DK472" s="15">
        <f ca="1">SUM(CX472:DH472)+CA472*DCF!M$46*(1+Inputs!$B$30)*(1-Inputs!$B$33)*(1-Inputs!$B$30/Inputs!$B$31)/(Inputs!$B$29-Inputs!$B$30)*DCF!M$6</f>
        <v>110176.04534487866</v>
      </c>
      <c r="DM472" s="15">
        <f ca="1">DI472+DJ472+DK472+Inputs!$B$34+Inputs!$B$36-Inputs!$B$35</f>
        <v>682170.84387359675</v>
      </c>
    </row>
    <row r="473" spans="1:117" x14ac:dyDescent="0.75">
      <c r="A473" s="11">
        <v>460</v>
      </c>
      <c r="C473" s="24">
        <f t="shared" ca="1" si="285"/>
        <v>-5.9845201428930161E-3</v>
      </c>
      <c r="D473" s="24">
        <f t="shared" ca="1" si="285"/>
        <v>-0.4355896513251411</v>
      </c>
      <c r="E473" s="24">
        <f t="shared" ca="1" si="285"/>
        <v>-1.0846967926340814</v>
      </c>
      <c r="F473" s="24">
        <f t="shared" ca="1" si="285"/>
        <v>-1.3611607854912988</v>
      </c>
      <c r="G473" s="24">
        <f t="shared" ca="1" si="285"/>
        <v>1.1153094004117805</v>
      </c>
      <c r="H473" s="24">
        <f t="shared" ca="1" si="285"/>
        <v>0.53080499610744647</v>
      </c>
      <c r="I473" s="24">
        <f t="shared" ca="1" si="285"/>
        <v>-0.41568628754244635</v>
      </c>
      <c r="J473" s="24">
        <f t="shared" ca="1" si="285"/>
        <v>-1.5521619958811124</v>
      </c>
      <c r="K473" s="24">
        <f t="shared" ca="1" si="285"/>
        <v>0.34134583685594477</v>
      </c>
      <c r="L473" s="24">
        <f t="shared" ca="1" si="285"/>
        <v>-0.54847398476024212</v>
      </c>
      <c r="M473" s="24">
        <f t="shared" ca="1" si="285"/>
        <v>-0.69317406840584472</v>
      </c>
      <c r="N473" s="24">
        <f ca="1">SQRT(Inputs!$B$38)*C473+SQRT(1-Inputs!$B$38)*_xlfn.NORM.S.INV(RAND())</f>
        <v>0.3428156241613734</v>
      </c>
      <c r="O473" s="24">
        <f ca="1">SQRT(Inputs!$B$38)*D473+SQRT(1-Inputs!$B$38)*_xlfn.NORM.S.INV(RAND())</f>
        <v>4.9620922642185344E-2</v>
      </c>
      <c r="P473" s="24">
        <f ca="1">SQRT(Inputs!$B$38)*E473+SQRT(1-Inputs!$B$38)*_xlfn.NORM.S.INV(RAND())</f>
        <v>-1.1611183647723866</v>
      </c>
      <c r="Q473" s="24">
        <f ca="1">SQRT(Inputs!$B$38)*F473+SQRT(1-Inputs!$B$38)*_xlfn.NORM.S.INV(RAND())</f>
        <v>-2.2470785167746881</v>
      </c>
      <c r="R473" s="24">
        <f ca="1">SQRT(Inputs!$B$38)*G473+SQRT(1-Inputs!$B$38)*_xlfn.NORM.S.INV(RAND())</f>
        <v>1.1181624329249815</v>
      </c>
      <c r="S473" s="24">
        <f ca="1">SQRT(Inputs!$B$38)*H473+SQRT(1-Inputs!$B$38)*_xlfn.NORM.S.INV(RAND())</f>
        <v>9.5141054838616013E-2</v>
      </c>
      <c r="T473" s="24">
        <f ca="1">SQRT(Inputs!$B$38)*I473+SQRT(1-Inputs!$B$38)*_xlfn.NORM.S.INV(RAND())</f>
        <v>-4.4357729602870127E-2</v>
      </c>
      <c r="U473" s="24">
        <f ca="1">SQRT(Inputs!$B$38)*J473+SQRT(1-Inputs!$B$38)*_xlfn.NORM.S.INV(RAND())</f>
        <v>-0.78027862816523563</v>
      </c>
      <c r="V473" s="24">
        <f ca="1">SQRT(Inputs!$B$38)*K473+SQRT(1-Inputs!$B$38)*_xlfn.NORM.S.INV(RAND())</f>
        <v>1.2551049595490171</v>
      </c>
      <c r="W473" s="24">
        <f ca="1">SQRT(Inputs!$B$38)*L473+SQRT(1-Inputs!$B$38)*_xlfn.NORM.S.INV(RAND())</f>
        <v>-0.67206134171593701</v>
      </c>
      <c r="X473" s="24">
        <f ca="1">SQRT(Inputs!$B$38)*M473+SQRT(1-Inputs!$B$38)*_xlfn.NORM.S.INV(RAND())</f>
        <v>0.90018311227286274</v>
      </c>
      <c r="Y473" s="24">
        <f ca="1">SQRT(Inputs!$B$38)*C473+SQRT(1-Inputs!$B$38)*_xlfn.NORM.S.INV(RAND())</f>
        <v>-0.1752513633663049</v>
      </c>
      <c r="Z473" s="24">
        <f ca="1">SQRT(Inputs!$B$38)*D473+SQRT(1-Inputs!$B$38)*_xlfn.NORM.S.INV(RAND())</f>
        <v>-0.48481647633187785</v>
      </c>
      <c r="AA473" s="24">
        <f ca="1">SQRT(Inputs!$B$38)*E473+SQRT(1-Inputs!$B$38)*_xlfn.NORM.S.INV(RAND())</f>
        <v>-0.82468053767494931</v>
      </c>
      <c r="AB473" s="24">
        <f ca="1">SQRT(Inputs!$B$38)*F473+SQRT(1-Inputs!$B$38)*_xlfn.NORM.S.INV(RAND())</f>
        <v>-0.49908996350367046</v>
      </c>
      <c r="AC473" s="24">
        <f ca="1">SQRT(Inputs!$B$38)*G473+SQRT(1-Inputs!$B$38)*_xlfn.NORM.S.INV(RAND())</f>
        <v>0.7879973449190032</v>
      </c>
      <c r="AD473" s="24">
        <f ca="1">SQRT(Inputs!$B$38)*H473+SQRT(1-Inputs!$B$38)*_xlfn.NORM.S.INV(RAND())</f>
        <v>-0.10053627995849496</v>
      </c>
      <c r="AE473" s="24">
        <f ca="1">SQRT(Inputs!$B$38)*I473+SQRT(1-Inputs!$B$38)*_xlfn.NORM.S.INV(RAND())</f>
        <v>-0.95922470542026039</v>
      </c>
      <c r="AF473" s="24">
        <f ca="1">SQRT(Inputs!$B$38)*J473+SQRT(1-Inputs!$B$38)*_xlfn.NORM.S.INV(RAND())</f>
        <v>-2.0688606991601697</v>
      </c>
      <c r="AG473" s="24">
        <f ca="1">SQRT(Inputs!$B$38)*K473+SQRT(1-Inputs!$B$38)*_xlfn.NORM.S.INV(RAND())</f>
        <v>-0.75941624082567127</v>
      </c>
      <c r="AH473" s="24">
        <f ca="1">SQRT(Inputs!$B$38)*L473+SQRT(1-Inputs!$B$38)*_xlfn.NORM.S.INV(RAND())</f>
        <v>-1.0720259649286421</v>
      </c>
      <c r="AI473" s="24">
        <f ca="1">SQRT(Inputs!$B$38)*M473+SQRT(1-Inputs!$B$38)*_xlfn.NORM.S.INV(RAND())</f>
        <v>-2.362260479728151E-2</v>
      </c>
      <c r="AJ473" s="24">
        <f ca="1">SQRT(Inputs!$B$38)*C473+SQRT(1-Inputs!$B$38)*_xlfn.NORM.S.INV(RAND())</f>
        <v>0.56553093642726726</v>
      </c>
      <c r="AK473" s="24">
        <f ca="1">SQRT(Inputs!$B$38)*D473+SQRT(1-Inputs!$B$38)*_xlfn.NORM.S.INV(RAND())</f>
        <v>0.10947730219912058</v>
      </c>
      <c r="AL473" s="24">
        <f ca="1">SQRT(Inputs!$B$38)*E473+SQRT(1-Inputs!$B$38)*_xlfn.NORM.S.INV(RAND())</f>
        <v>-0.18280361688727881</v>
      </c>
      <c r="AM473" s="24">
        <f ca="1">SQRT(Inputs!$B$38)*F473+SQRT(1-Inputs!$B$38)*_xlfn.NORM.S.INV(RAND())</f>
        <v>-1.7120030015523497</v>
      </c>
      <c r="AN473" s="24">
        <f ca="1">SQRT(Inputs!$B$38)*G473+SQRT(1-Inputs!$B$38)*_xlfn.NORM.S.INV(RAND())</f>
        <v>-1.2467962720489036</v>
      </c>
      <c r="AO473" s="24">
        <f ca="1">SQRT(Inputs!$B$38)*H473+SQRT(1-Inputs!$B$38)*_xlfn.NORM.S.INV(RAND())</f>
        <v>0.35519798952838127</v>
      </c>
      <c r="AP473" s="24">
        <f ca="1">SQRT(Inputs!$B$38)*I473+SQRT(1-Inputs!$B$38)*_xlfn.NORM.S.INV(RAND())</f>
        <v>-0.58343729039894066</v>
      </c>
      <c r="AQ473" s="24">
        <f ca="1">SQRT(Inputs!$B$38)*J473+SQRT(1-Inputs!$B$38)*_xlfn.NORM.S.INV(RAND())</f>
        <v>-1.6537288431838171</v>
      </c>
      <c r="AR473" s="24">
        <f ca="1">SQRT(Inputs!$B$38)*K473+SQRT(1-Inputs!$B$38)*_xlfn.NORM.S.INV(RAND())</f>
        <v>-0.83093580959349977</v>
      </c>
      <c r="AS473" s="24">
        <f ca="1">SQRT(Inputs!$B$38)*L473+SQRT(1-Inputs!$B$38)*_xlfn.NORM.S.INV(RAND())</f>
        <v>-1.5932775282019525</v>
      </c>
      <c r="AT473" s="24">
        <f ca="1">SQRT(Inputs!$B$38)*M473+SQRT(1-Inputs!$B$38)*_xlfn.NORM.S.INV(RAND())</f>
        <v>-0.46804274600989143</v>
      </c>
      <c r="AU473" s="15">
        <f ca="1">Inputs!$B$6*EXP($B$8-0.5*C$5^2+C$5*N473)</f>
        <v>5245.390844185431</v>
      </c>
      <c r="AV473" s="15">
        <f t="shared" ca="1" si="255"/>
        <v>6431.6331952917726</v>
      </c>
      <c r="AW473" s="15">
        <f t="shared" ca="1" si="256"/>
        <v>6705.3863009953302</v>
      </c>
      <c r="AX473" s="15">
        <f t="shared" ca="1" si="257"/>
        <v>6182.7618574645066</v>
      </c>
      <c r="AY473" s="15">
        <f t="shared" ca="1" si="258"/>
        <v>8610.0088041705312</v>
      </c>
      <c r="AZ473" s="15">
        <f t="shared" ca="1" si="259"/>
        <v>10641.177685169565</v>
      </c>
      <c r="BA473" s="15">
        <f t="shared" ca="1" si="260"/>
        <v>12961.766128833984</v>
      </c>
      <c r="BB473" s="15">
        <f t="shared" ca="1" si="261"/>
        <v>14675.819638329203</v>
      </c>
      <c r="BC473" s="15">
        <f t="shared" ca="1" si="262"/>
        <v>20289.214438481817</v>
      </c>
      <c r="BD473" s="15">
        <f t="shared" ca="1" si="263"/>
        <v>23341.829171694309</v>
      </c>
      <c r="BE473" s="15">
        <f t="shared" ca="1" si="264"/>
        <v>31046.318413739373</v>
      </c>
      <c r="BF473" s="15">
        <f ca="1">Inputs!$B$13*EXP($B$9-0.5*C$6^2+C$6*Y473)</f>
        <v>13358.73895638883</v>
      </c>
      <c r="BG473" s="15">
        <f t="shared" ca="1" si="265"/>
        <v>14917.051055871425</v>
      </c>
      <c r="BH473" s="15">
        <f t="shared" ca="1" si="266"/>
        <v>15895.942560865142</v>
      </c>
      <c r="BI473" s="15">
        <f t="shared" ca="1" si="267"/>
        <v>18020.162961849426</v>
      </c>
      <c r="BJ473" s="15">
        <f t="shared" ca="1" si="268"/>
        <v>24748.906275663463</v>
      </c>
      <c r="BK473" s="15">
        <f t="shared" ca="1" si="269"/>
        <v>29961.676876795154</v>
      </c>
      <c r="BL473" s="15">
        <f t="shared" ca="1" si="270"/>
        <v>32502.184574537299</v>
      </c>
      <c r="BM473" s="15">
        <f t="shared" ca="1" si="271"/>
        <v>30897.465809781195</v>
      </c>
      <c r="BN473" s="15">
        <f t="shared" ca="1" si="272"/>
        <v>34694.501592697117</v>
      </c>
      <c r="BO473" s="15">
        <f t="shared" ca="1" si="273"/>
        <v>37686.632107850084</v>
      </c>
      <c r="BP473" s="15">
        <f t="shared" ca="1" si="274"/>
        <v>46261.206021357306</v>
      </c>
      <c r="BQ473" s="15">
        <f ca="1">Inputs!$B$20*EXP($B$10-0.5*C$7^2+C$7*AJ473)</f>
        <v>5242.2848298426125</v>
      </c>
      <c r="BR473" s="15">
        <f t="shared" ca="1" si="275"/>
        <v>7364.762195612484</v>
      </c>
      <c r="BS473" s="15">
        <f t="shared" ca="1" si="276"/>
        <v>9569.4173946511401</v>
      </c>
      <c r="BT473" s="15">
        <f t="shared" ca="1" si="277"/>
        <v>8420.4198405393963</v>
      </c>
      <c r="BU473" s="15">
        <f t="shared" ca="1" si="278"/>
        <v>8630.5472300484507</v>
      </c>
      <c r="BV473" s="15">
        <f t="shared" ca="1" si="279"/>
        <v>13007.990698536743</v>
      </c>
      <c r="BW473" s="15">
        <f t="shared" ca="1" si="280"/>
        <v>16043.313009760604</v>
      </c>
      <c r="BX473" s="15">
        <f t="shared" ca="1" si="281"/>
        <v>16107.377384471802</v>
      </c>
      <c r="BY473" s="15">
        <f t="shared" ca="1" si="282"/>
        <v>19251.833493454331</v>
      </c>
      <c r="BZ473" s="15">
        <f t="shared" ca="1" si="283"/>
        <v>20154.359564348288</v>
      </c>
      <c r="CA473" s="15">
        <f t="shared" ca="1" si="284"/>
        <v>26051.369012705269</v>
      </c>
      <c r="CB473" s="15">
        <f ca="1">(AU473*DCF!C$10-DCF!C$5*MAX(AU473*DCF!C$10,0)-MAX(AU473-Inputs!$B$6,0)/Inputs!$B$10)*DCF!C$6</f>
        <v>1041.0553834684979</v>
      </c>
      <c r="CC473" s="15">
        <f ca="1">(AV473*DCF!D$10-DCF!D$5*MAX(AV473*DCF!D$10,0)-MAX(AV473-AU473,0)/Inputs!$B$10)*DCF!D$6</f>
        <v>1278.4328673182838</v>
      </c>
      <c r="CD473" s="15">
        <f ca="1">(AW473*DCF!E$10-DCF!E$5*MAX(AW473*DCF!E$10,0)-MAX(AW473-AV473,0)/Inputs!$B$10)*DCF!E$6</f>
        <v>1486.5064201537971</v>
      </c>
      <c r="CE473" s="15">
        <f ca="1">(AX473*DCF!F$10-DCF!F$5*MAX(AX473*DCF!F$10,0)-MAX(AX473-AW473,0)/Inputs!$B$10)*DCF!F$6</f>
        <v>1349.6870601206124</v>
      </c>
      <c r="CF473" s="15">
        <f ca="1">(AY473*DCF!G$10-DCF!G$5*MAX(AY473*DCF!G$10,0)-MAX(AY473-AX473,0)/Inputs!$B$10)*DCF!G$6</f>
        <v>1307.4461001152702</v>
      </c>
      <c r="CG473" s="15">
        <f ca="1">(AZ473*DCF!H$10-DCF!H$5*MAX(AZ473*DCF!H$10,0)-MAX(AZ473-AY473,0)/Inputs!$B$10)*DCF!H$6</f>
        <v>1705.3218319618309</v>
      </c>
      <c r="CH473" s="15">
        <f ca="1">(BA473*DCF!I$10-DCF!I$5*MAX(BA473*DCF!I$10,0)-MAX(BA473-AZ473,0)/Inputs!$B$10)*DCF!I$6</f>
        <v>1986.9840142375249</v>
      </c>
      <c r="CI473" s="15">
        <f ca="1">(BB473*DCF!J$10-DCF!J$5*MAX(BB473*DCF!J$10,0)-MAX(BB473-BA473,0)/Inputs!$B$10)*DCF!J$6</f>
        <v>2258.6681385696365</v>
      </c>
      <c r="CJ473" s="15">
        <f ca="1">(BC473*DCF!K$10-DCF!K$5*MAX(BC473*DCF!K$10,0)-MAX(BC473-BB473,0)/Inputs!$B$10)*DCF!K$6</f>
        <v>2480.4478574845175</v>
      </c>
      <c r="CK473" s="15">
        <f ca="1">(BD473*DCF!L$10-DCF!L$5*MAX(BD473*DCF!L$10,0)-MAX(BD473-BC473,0)/Inputs!$B$10)*DCF!L$6</f>
        <v>3125.6391954070491</v>
      </c>
      <c r="CL473" s="15">
        <f ca="1">(BE473*DCF!M$10-DCF!M$5*MAX(BE473*DCF!M$10,0)-MAX(BE473-BD473,0)/Inputs!$B$10)*DCF!M$6</f>
        <v>3460.653520991531</v>
      </c>
      <c r="CM473" s="15">
        <f ca="1">(BF473*DCF!C$28-DCF!C$5*MAX(BF473*DCF!C$28,0)-MAX(BF473-Inputs!$B$13,0)/Inputs!$B$17)*DCF!C$6</f>
        <v>3621.6325566459741</v>
      </c>
      <c r="CN473" s="15">
        <f ca="1">(BG473*DCF!D$28-DCF!D$5*MAX(BG473*DCF!D$28,0)-MAX(BG473-BF473,0)/Inputs!$B$17)*DCF!D$6</f>
        <v>4060.9561611488807</v>
      </c>
      <c r="CO473" s="15">
        <f ca="1">(BH473*DCF!E$28-DCF!E$5*MAX(BH473*DCF!E$28,0)-MAX(BH473-BG473,0)/Inputs!$B$17)*DCF!E$6</f>
        <v>4309.0879420333622</v>
      </c>
      <c r="CP473" s="15">
        <f ca="1">(BI473*DCF!F$28-DCF!F$5*MAX(BI473*DCF!F$28,0)-MAX(BI473-BH473,0)/Inputs!$B$17)*DCF!F$6</f>
        <v>4505.2516776438079</v>
      </c>
      <c r="CQ473" s="15">
        <f ca="1">(BJ473*DCF!G$28-DCF!G$5*MAX(BJ473*DCF!G$28,0)-MAX(BJ473-BI473,0)/Inputs!$B$17)*DCF!G$6</f>
        <v>5289.5833491157455</v>
      </c>
      <c r="CR473" s="15">
        <f ca="1">(BK473*DCF!H$28-DCF!H$5*MAX(BK473*DCF!H$28,0)-MAX(BK473-BJ473,0)/Inputs!$B$17)*DCF!H$6</f>
        <v>6599.9349881052804</v>
      </c>
      <c r="CS473" s="15">
        <f ca="1">(BL473*DCF!I$28-DCF!I$5*MAX(BL473*DCF!I$28,0)-MAX(BL473-BK473,0)/Inputs!$B$17)*DCF!I$6</f>
        <v>7278.3466754715892</v>
      </c>
      <c r="CT473" s="15">
        <f ca="1">(BM473*DCF!J$28-DCF!J$5*MAX(BM473*DCF!J$28,0)-MAX(BM473-BL473,0)/Inputs!$B$17)*DCF!J$6</f>
        <v>6892.6998726311458</v>
      </c>
      <c r="CU473" s="15">
        <f ca="1">(BN473*DCF!K$28-DCF!K$5*MAX(BN473*DCF!K$28,0)-MAX(BN473-BM473,0)/Inputs!$B$17)*DCF!K$6</f>
        <v>6861.8107064800261</v>
      </c>
      <c r="CV473" s="15">
        <f ca="1">(BO473*DCF!L$28-DCF!L$5*MAX(BO473*DCF!L$28,0)-MAX(BO473-BN473,0)/Inputs!$B$17)*DCF!L$6</f>
        <v>7180.7095860345398</v>
      </c>
      <c r="CW473" s="15">
        <f ca="1">(BP473*DCF!M$28-DCF!M$5*MAX(BP473*DCF!M$28,0)-MAX(BP473-BO473,0)/Inputs!$B$17)*DCF!M$6</f>
        <v>7807.7887721741963</v>
      </c>
      <c r="CX473" s="15">
        <f ca="1">(BQ473*DCF!C$46-DCF!C$5*MAX(BQ473*DCF!C$46,0)-MAX(BQ473-Inputs!$B$20,0)/Inputs!$B$24)*DCF!C$6</f>
        <v>-2153.5460714844889</v>
      </c>
      <c r="CY473" s="15">
        <f ca="1">(BR473*DCF!D$46-DCF!D$5*MAX(BR473*DCF!D$46,0)-MAX(BR473-BQ473,0)/Inputs!$B$24)*DCF!D$6</f>
        <v>-2162.636632128761</v>
      </c>
      <c r="CZ473" s="15">
        <f ca="1">(BS473*DCF!E$46-DCF!E$5*MAX(BS473*DCF!E$46,0)-MAX(BS473-BR473,0)/Inputs!$B$24)*DCF!E$6</f>
        <v>-2000.6146547866192</v>
      </c>
      <c r="DA473" s="15">
        <f ca="1">(BT473*DCF!F$46-DCF!F$5*MAX(BT473*DCF!F$46,0)-MAX(BT473-BS473,0)/Inputs!$B$24)*DCF!F$6</f>
        <v>-613.22821074345404</v>
      </c>
      <c r="DB473" s="15">
        <f ca="1">(BU473*DCF!G$46-DCF!G$5*MAX(BU473*DCF!G$46,0)-MAX(BU473-BT473,0)/Inputs!$B$24)*DCF!G$6</f>
        <v>-360.99725916013858</v>
      </c>
      <c r="DC473" s="15">
        <f ca="1">(BV473*DCF!H$46-DCF!H$5*MAX(BV473*DCF!H$46,0)-MAX(BV473-BU473,0)/Inputs!$B$24)*DCF!H$6</f>
        <v>-1360.2637367916122</v>
      </c>
      <c r="DD473" s="15">
        <f ca="1">(BW473*DCF!I$46-DCF!I$5*MAX(BW473*DCF!I$46,0)-MAX(BW473-BV473,0)/Inputs!$B$24)*DCF!I$6</f>
        <v>-500.79708055549423</v>
      </c>
      <c r="DE473" s="15">
        <f ca="1">(BX473*DCF!J$46-DCF!J$5*MAX(BX473*DCF!J$46,0)-MAX(BX473-BW473,0)/Inputs!$B$24)*DCF!J$6</f>
        <v>658.67110046061066</v>
      </c>
      <c r="DF473" s="15">
        <f ca="1">(BY473*DCF!K$46-DCF!K$5*MAX(BY473*DCF!K$46,0)-MAX(BY473-BX473,0)/Inputs!$B$24)*DCF!K$6</f>
        <v>329.4209267106479</v>
      </c>
      <c r="DG473" s="15">
        <f ca="1">(BZ473*DCF!L$46-DCF!L$5*MAX(BZ473*DCF!L$46,0)-MAX(BZ473-BY473,0)/Inputs!$B$24)*DCF!L$6</f>
        <v>1188.9331505264122</v>
      </c>
      <c r="DH473" s="15">
        <f ca="1">(CA473*DCF!M$46-DCF!M$5*MAX(CA473*DCF!M$46,0)-MAX(CA473-BZ473,0)/Inputs!$B$24)*DCF!M$6</f>
        <v>809.51868686540467</v>
      </c>
      <c r="DI473" s="15">
        <f ca="1">SUM(CB473:CL473)+BE473*DCF!M$10*(1+Inputs!$B$30)*(1-Inputs!$B$33)*(1-Inputs!$B$30/Inputs!$B$31)/(Inputs!$B$29-Inputs!$B$30)*DCF!M$6</f>
        <v>107883.15708032463</v>
      </c>
      <c r="DJ473" s="15">
        <f ca="1">SUM(CM473:CW473)+BP473*DCF!M$28*(1+Inputs!$B$30)*(1-Inputs!$B$33)*(1-Inputs!$B$30/Inputs!$B$31)/(Inputs!$B$29-Inputs!$B$30)*DCF!M$6</f>
        <v>236068.53308555999</v>
      </c>
      <c r="DK473" s="15">
        <f ca="1">SUM(CX473:DH473)+CA473*DCF!M$46*(1+Inputs!$B$30)*(1-Inputs!$B$33)*(1-Inputs!$B$30/Inputs!$B$31)/(Inputs!$B$29-Inputs!$B$30)*DCF!M$6</f>
        <v>34112.962694496018</v>
      </c>
      <c r="DM473" s="15">
        <f ca="1">DI473+DJ473+DK473+Inputs!$B$34+Inputs!$B$36-Inputs!$B$35</f>
        <v>454915.65286038065</v>
      </c>
    </row>
    <row r="474" spans="1:117" x14ac:dyDescent="0.75">
      <c r="A474" s="11">
        <v>461</v>
      </c>
      <c r="C474" s="24">
        <f t="shared" ref="C474:M483" ca="1" si="286">_xlfn.NORM.S.INV(RAND())</f>
        <v>-7.8268846836202166E-2</v>
      </c>
      <c r="D474" s="24">
        <f t="shared" ca="1" si="286"/>
        <v>-0.46875630004729507</v>
      </c>
      <c r="E474" s="24">
        <f t="shared" ca="1" si="286"/>
        <v>0.20097238222767241</v>
      </c>
      <c r="F474" s="24">
        <f t="shared" ca="1" si="286"/>
        <v>0.64146257418076891</v>
      </c>
      <c r="G474" s="24">
        <f t="shared" ca="1" si="286"/>
        <v>-0.75001537034472232</v>
      </c>
      <c r="H474" s="24">
        <f t="shared" ca="1" si="286"/>
        <v>0.40627821356148353</v>
      </c>
      <c r="I474" s="24">
        <f t="shared" ca="1" si="286"/>
        <v>1.2144608423617969</v>
      </c>
      <c r="J474" s="24">
        <f t="shared" ca="1" si="286"/>
        <v>0.44783953084159911</v>
      </c>
      <c r="K474" s="24">
        <f t="shared" ca="1" si="286"/>
        <v>-1.0349898276591969</v>
      </c>
      <c r="L474" s="24">
        <f t="shared" ca="1" si="286"/>
        <v>0.65266244281032981</v>
      </c>
      <c r="M474" s="24">
        <f t="shared" ca="1" si="286"/>
        <v>-0.6919340676355441</v>
      </c>
      <c r="N474" s="24">
        <f ca="1">SQRT(Inputs!$B$38)*C474+SQRT(1-Inputs!$B$38)*_xlfn.NORM.S.INV(RAND())</f>
        <v>-0.46011757500330391</v>
      </c>
      <c r="O474" s="24">
        <f ca="1">SQRT(Inputs!$B$38)*D474+SQRT(1-Inputs!$B$38)*_xlfn.NORM.S.INV(RAND())</f>
        <v>0.45560280530290176</v>
      </c>
      <c r="P474" s="24">
        <f ca="1">SQRT(Inputs!$B$38)*E474+SQRT(1-Inputs!$B$38)*_xlfn.NORM.S.INV(RAND())</f>
        <v>0.11844691128343318</v>
      </c>
      <c r="Q474" s="24">
        <f ca="1">SQRT(Inputs!$B$38)*F474+SQRT(1-Inputs!$B$38)*_xlfn.NORM.S.INV(RAND())</f>
        <v>9.4179490257549903E-3</v>
      </c>
      <c r="R474" s="24">
        <f ca="1">SQRT(Inputs!$B$38)*G474+SQRT(1-Inputs!$B$38)*_xlfn.NORM.S.INV(RAND())</f>
        <v>0.24455138400061077</v>
      </c>
      <c r="S474" s="24">
        <f ca="1">SQRT(Inputs!$B$38)*H474+SQRT(1-Inputs!$B$38)*_xlfn.NORM.S.INV(RAND())</f>
        <v>0.43881520277789521</v>
      </c>
      <c r="T474" s="24">
        <f ca="1">SQRT(Inputs!$B$38)*I474+SQRT(1-Inputs!$B$38)*_xlfn.NORM.S.INV(RAND())</f>
        <v>1.9693276947316352</v>
      </c>
      <c r="U474" s="24">
        <f ca="1">SQRT(Inputs!$B$38)*J474+SQRT(1-Inputs!$B$38)*_xlfn.NORM.S.INV(RAND())</f>
        <v>-0.84352377184256966</v>
      </c>
      <c r="V474" s="24">
        <f ca="1">SQRT(Inputs!$B$38)*K474+SQRT(1-Inputs!$B$38)*_xlfn.NORM.S.INV(RAND())</f>
        <v>-0.42346592204991773</v>
      </c>
      <c r="W474" s="24">
        <f ca="1">SQRT(Inputs!$B$38)*L474+SQRT(1-Inputs!$B$38)*_xlfn.NORM.S.INV(RAND())</f>
        <v>0.99249565308485144</v>
      </c>
      <c r="X474" s="24">
        <f ca="1">SQRT(Inputs!$B$38)*M474+SQRT(1-Inputs!$B$38)*_xlfn.NORM.S.INV(RAND())</f>
        <v>-0.56087885955399652</v>
      </c>
      <c r="Y474" s="24">
        <f ca="1">SQRT(Inputs!$B$38)*C474+SQRT(1-Inputs!$B$38)*_xlfn.NORM.S.INV(RAND())</f>
        <v>-0.32409705401271033</v>
      </c>
      <c r="Z474" s="24">
        <f ca="1">SQRT(Inputs!$B$38)*D474+SQRT(1-Inputs!$B$38)*_xlfn.NORM.S.INV(RAND())</f>
        <v>0.78257421981980968</v>
      </c>
      <c r="AA474" s="24">
        <f ca="1">SQRT(Inputs!$B$38)*E474+SQRT(1-Inputs!$B$38)*_xlfn.NORM.S.INV(RAND())</f>
        <v>-0.17218106577240777</v>
      </c>
      <c r="AB474" s="24">
        <f ca="1">SQRT(Inputs!$B$38)*F474+SQRT(1-Inputs!$B$38)*_xlfn.NORM.S.INV(RAND())</f>
        <v>-0.35896486162216779</v>
      </c>
      <c r="AC474" s="24">
        <f ca="1">SQRT(Inputs!$B$38)*G474+SQRT(1-Inputs!$B$38)*_xlfn.NORM.S.INV(RAND())</f>
        <v>-0.46261595950917311</v>
      </c>
      <c r="AD474" s="24">
        <f ca="1">SQRT(Inputs!$B$38)*H474+SQRT(1-Inputs!$B$38)*_xlfn.NORM.S.INV(RAND())</f>
        <v>0.46528870517710108</v>
      </c>
      <c r="AE474" s="24">
        <f ca="1">SQRT(Inputs!$B$38)*I474+SQRT(1-Inputs!$B$38)*_xlfn.NORM.S.INV(RAND())</f>
        <v>1.5354642375228227</v>
      </c>
      <c r="AF474" s="24">
        <f ca="1">SQRT(Inputs!$B$38)*J474+SQRT(1-Inputs!$B$38)*_xlfn.NORM.S.INV(RAND())</f>
        <v>-0.25859017135504669</v>
      </c>
      <c r="AG474" s="24">
        <f ca="1">SQRT(Inputs!$B$38)*K474+SQRT(1-Inputs!$B$38)*_xlfn.NORM.S.INV(RAND())</f>
        <v>-0.50481381787654789</v>
      </c>
      <c r="AH474" s="24">
        <f ca="1">SQRT(Inputs!$B$38)*L474+SQRT(1-Inputs!$B$38)*_xlfn.NORM.S.INV(RAND())</f>
        <v>-0.36042715284938986</v>
      </c>
      <c r="AI474" s="24">
        <f ca="1">SQRT(Inputs!$B$38)*M474+SQRT(1-Inputs!$B$38)*_xlfn.NORM.S.INV(RAND())</f>
        <v>-0.80444638111021094</v>
      </c>
      <c r="AJ474" s="24">
        <f ca="1">SQRT(Inputs!$B$38)*C474+SQRT(1-Inputs!$B$38)*_xlfn.NORM.S.INV(RAND())</f>
        <v>-1.2281857182693406E-2</v>
      </c>
      <c r="AK474" s="24">
        <f ca="1">SQRT(Inputs!$B$38)*D474+SQRT(1-Inputs!$B$38)*_xlfn.NORM.S.INV(RAND())</f>
        <v>-0.14112445635636522</v>
      </c>
      <c r="AL474" s="24">
        <f ca="1">SQRT(Inputs!$B$38)*E474+SQRT(1-Inputs!$B$38)*_xlfn.NORM.S.INV(RAND())</f>
        <v>1.0048734060475042</v>
      </c>
      <c r="AM474" s="24">
        <f ca="1">SQRT(Inputs!$B$38)*F474+SQRT(1-Inputs!$B$38)*_xlfn.NORM.S.INV(RAND())</f>
        <v>-0.18786473468050102</v>
      </c>
      <c r="AN474" s="24">
        <f ca="1">SQRT(Inputs!$B$38)*G474+SQRT(1-Inputs!$B$38)*_xlfn.NORM.S.INV(RAND())</f>
        <v>1.1496149104725779</v>
      </c>
      <c r="AO474" s="24">
        <f ca="1">SQRT(Inputs!$B$38)*H474+SQRT(1-Inputs!$B$38)*_xlfn.NORM.S.INV(RAND())</f>
        <v>2.2161951679418861</v>
      </c>
      <c r="AP474" s="24">
        <f ca="1">SQRT(Inputs!$B$38)*I474+SQRT(1-Inputs!$B$38)*_xlfn.NORM.S.INV(RAND())</f>
        <v>1.5254649497026411</v>
      </c>
      <c r="AQ474" s="24">
        <f ca="1">SQRT(Inputs!$B$38)*J474+SQRT(1-Inputs!$B$38)*_xlfn.NORM.S.INV(RAND())</f>
        <v>-0.62066506298093105</v>
      </c>
      <c r="AR474" s="24">
        <f ca="1">SQRT(Inputs!$B$38)*K474+SQRT(1-Inputs!$B$38)*_xlfn.NORM.S.INV(RAND())</f>
        <v>2.7984383323546802E-2</v>
      </c>
      <c r="AS474" s="24">
        <f ca="1">SQRT(Inputs!$B$38)*L474+SQRT(1-Inputs!$B$38)*_xlfn.NORM.S.INV(RAND())</f>
        <v>0.33190579536926601</v>
      </c>
      <c r="AT474" s="24">
        <f ca="1">SQRT(Inputs!$B$38)*M474+SQRT(1-Inputs!$B$38)*_xlfn.NORM.S.INV(RAND())</f>
        <v>-1.0531994793075687</v>
      </c>
      <c r="AU474" s="15">
        <f ca="1">Inputs!$B$6*EXP($B$8-0.5*C$5^2+C$5*N474)</f>
        <v>4606.0768698921775</v>
      </c>
      <c r="AV474" s="15">
        <f t="shared" ca="1" si="255"/>
        <v>5995.1305575380502</v>
      </c>
      <c r="AW474" s="15">
        <f t="shared" ca="1" si="256"/>
        <v>7427.7237030486658</v>
      </c>
      <c r="AX474" s="15">
        <f t="shared" ca="1" si="257"/>
        <v>9079.1813651849388</v>
      </c>
      <c r="AY474" s="15">
        <f t="shared" ca="1" si="258"/>
        <v>11417.155116108568</v>
      </c>
      <c r="AZ474" s="15">
        <f t="shared" ca="1" si="259"/>
        <v>14654.802226220692</v>
      </c>
      <c r="BA474" s="15">
        <f t="shared" ca="1" si="260"/>
        <v>22038.536463620472</v>
      </c>
      <c r="BB474" s="15">
        <f t="shared" ca="1" si="261"/>
        <v>24795.280418352166</v>
      </c>
      <c r="BC474" s="15">
        <f t="shared" ca="1" si="262"/>
        <v>29151.585089626748</v>
      </c>
      <c r="BD474" s="15">
        <f t="shared" ca="1" si="263"/>
        <v>39187.53592756806</v>
      </c>
      <c r="BE474" s="15">
        <f t="shared" ca="1" si="264"/>
        <v>45627.836810101384</v>
      </c>
      <c r="BF474" s="15">
        <f ca="1">Inputs!$B$13*EXP($B$9-0.5*C$6^2+C$6*Y474)</f>
        <v>12970.304298462546</v>
      </c>
      <c r="BG474" s="15">
        <f t="shared" ca="1" si="265"/>
        <v>18204.750323775785</v>
      </c>
      <c r="BH474" s="15">
        <f t="shared" ca="1" si="266"/>
        <v>21616.640191249371</v>
      </c>
      <c r="BI474" s="15">
        <f t="shared" ca="1" si="267"/>
        <v>25039.605298181203</v>
      </c>
      <c r="BJ474" s="15">
        <f t="shared" ca="1" si="268"/>
        <v>28716.689333001148</v>
      </c>
      <c r="BK474" s="15">
        <f t="shared" ca="1" si="269"/>
        <v>37549.106306478294</v>
      </c>
      <c r="BL474" s="15">
        <f t="shared" ca="1" si="270"/>
        <v>56279.40024692021</v>
      </c>
      <c r="BM474" s="15">
        <f t="shared" ca="1" si="271"/>
        <v>66992.519873337034</v>
      </c>
      <c r="BN474" s="15">
        <f t="shared" ca="1" si="272"/>
        <v>77555.865544436077</v>
      </c>
      <c r="BO474" s="15">
        <f t="shared" ca="1" si="273"/>
        <v>91509.167777382099</v>
      </c>
      <c r="BP474" s="15">
        <f t="shared" ca="1" si="274"/>
        <v>102819.28538461545</v>
      </c>
      <c r="BQ474" s="15">
        <f ca="1">Inputs!$B$20*EXP($B$10-0.5*C$7^2+C$7*AJ474)</f>
        <v>4270.8686803555302</v>
      </c>
      <c r="BR474" s="15">
        <f t="shared" ca="1" si="275"/>
        <v>5541.0302913121377</v>
      </c>
      <c r="BS474" s="15">
        <f t="shared" ca="1" si="276"/>
        <v>10126.444980737213</v>
      </c>
      <c r="BT474" s="15">
        <f t="shared" ca="1" si="277"/>
        <v>13290.749782038809</v>
      </c>
      <c r="BU474" s="15">
        <f t="shared" ca="1" si="278"/>
        <v>24326.731103721595</v>
      </c>
      <c r="BV474" s="15">
        <f t="shared" ca="1" si="279"/>
        <v>55763.062454606028</v>
      </c>
      <c r="BW474" s="15">
        <f t="shared" ca="1" si="280"/>
        <v>107467.39890242858</v>
      </c>
      <c r="BX474" s="15">
        <f t="shared" ca="1" si="281"/>
        <v>132724.47453681543</v>
      </c>
      <c r="BY474" s="15">
        <f t="shared" ca="1" si="282"/>
        <v>186967.89909726311</v>
      </c>
      <c r="BZ474" s="15">
        <f t="shared" ca="1" si="283"/>
        <v>278847.50730480143</v>
      </c>
      <c r="CA474" s="15">
        <f t="shared" ca="1" si="284"/>
        <v>324839.73889049352</v>
      </c>
      <c r="CB474" s="15">
        <f ca="1">(AU474*DCF!C$10-DCF!C$5*MAX(AU474*DCF!C$10,0)-MAX(AU474-Inputs!$B$6,0)/Inputs!$B$10)*DCF!C$6</f>
        <v>1045.6138060570577</v>
      </c>
      <c r="CC474" s="15">
        <f ca="1">(AV474*DCF!D$10-DCF!D$5*MAX(AV474*DCF!D$10,0)-MAX(AV474-AU474,0)/Inputs!$B$10)*DCF!D$6</f>
        <v>1122.5880701086994</v>
      </c>
      <c r="CD474" s="15">
        <f ca="1">(AW474*DCF!E$10-DCF!E$5*MAX(AW474*DCF!E$10,0)-MAX(AW474-AV474,0)/Inputs!$B$10)*DCF!E$6</f>
        <v>1392.2638611698076</v>
      </c>
      <c r="CE474" s="15">
        <f ca="1">(AX474*DCF!F$10-DCF!F$5*MAX(AX474*DCF!F$10,0)-MAX(AX474-AW474,0)/Inputs!$B$10)*DCF!F$6</f>
        <v>1638.3434276276525</v>
      </c>
      <c r="CF474" s="15">
        <f ca="1">(AY474*DCF!G$10-DCF!G$5*MAX(AY474*DCF!G$10,0)-MAX(AY474-AX474,0)/Inputs!$B$10)*DCF!G$6</f>
        <v>1902.9899518888478</v>
      </c>
      <c r="CG474" s="15">
        <f ca="1">(AZ474*DCF!H$10-DCF!H$5*MAX(AZ474*DCF!H$10,0)-MAX(AZ474-AY474,0)/Inputs!$B$10)*DCF!H$6</f>
        <v>2270.3380769460855</v>
      </c>
      <c r="CH474" s="15">
        <f ca="1">(BA474*DCF!I$10-DCF!I$5*MAX(BA474*DCF!I$10,0)-MAX(BA474-AZ474,0)/Inputs!$B$10)*DCF!I$6</f>
        <v>2814.4455260495847</v>
      </c>
      <c r="CI474" s="15">
        <f ca="1">(BB474*DCF!J$10-DCF!J$5*MAX(BB474*DCF!J$10,0)-MAX(BB474-BA474,0)/Inputs!$B$10)*DCF!J$6</f>
        <v>3837.188534036638</v>
      </c>
      <c r="CJ474" s="15">
        <f ca="1">(BC474*DCF!K$10-DCF!K$5*MAX(BC474*DCF!K$10,0)-MAX(BC474-BB474,0)/Inputs!$B$10)*DCF!K$6</f>
        <v>4083.1206834437767</v>
      </c>
      <c r="CK474" s="15">
        <f ca="1">(BD474*DCF!L$10-DCF!L$5*MAX(BD474*DCF!L$10,0)-MAX(BD474-BC474,0)/Inputs!$B$10)*DCF!L$6</f>
        <v>4612.4146672227816</v>
      </c>
      <c r="CL474" s="15">
        <f ca="1">(BE474*DCF!M$10-DCF!M$5*MAX(BE474*DCF!M$10,0)-MAX(BE474-BD474,0)/Inputs!$B$10)*DCF!M$6</f>
        <v>5669.315172034605</v>
      </c>
      <c r="CM474" s="15">
        <f ca="1">(BF474*DCF!C$28-DCF!C$5*MAX(BF474*DCF!C$28,0)-MAX(BF474-Inputs!$B$13,0)/Inputs!$B$17)*DCF!C$6</f>
        <v>3592.7926196442136</v>
      </c>
      <c r="CN474" s="15">
        <f ca="1">(BG474*DCF!D$28-DCF!D$5*MAX(BG474*DCF!D$28,0)-MAX(BG474-BF474,0)/Inputs!$B$17)*DCF!D$6</f>
        <v>4244.97150668428</v>
      </c>
      <c r="CO474" s="15">
        <f ca="1">(BH474*DCF!E$28-DCF!E$5*MAX(BH474*DCF!E$28,0)-MAX(BH474-BG474,0)/Inputs!$B$17)*DCF!E$6</f>
        <v>5449.7808886849552</v>
      </c>
      <c r="CP474" s="15">
        <f ca="1">(BI474*DCF!F$28-DCF!F$5*MAX(BI474*DCF!F$28,0)-MAX(BI474-BH474,0)/Inputs!$B$17)*DCF!F$6</f>
        <v>6174.3883718488451</v>
      </c>
      <c r="CQ474" s="15">
        <f ca="1">(BJ474*DCF!G$28-DCF!G$5*MAX(BJ474*DCF!G$28,0)-MAX(BJ474-BI474,0)/Inputs!$B$17)*DCF!G$6</f>
        <v>6832.3137108394476</v>
      </c>
      <c r="CR474" s="15">
        <f ca="1">(BK474*DCF!H$28-DCF!H$5*MAX(BK474*DCF!H$28,0)-MAX(BK474-BJ474,0)/Inputs!$B$17)*DCF!H$6</f>
        <v>7913.9985299799155</v>
      </c>
      <c r="CS474" s="15">
        <f ca="1">(BL474*DCF!I$28-DCF!I$5*MAX(BL474*DCF!I$28,0)-MAX(BL474-BK474,0)/Inputs!$B$17)*DCF!I$6</f>
        <v>10545.900494772235</v>
      </c>
      <c r="CT474" s="15">
        <f ca="1">(BM474*DCF!J$28-DCF!J$5*MAX(BM474*DCF!J$28,0)-MAX(BM474-BL474,0)/Inputs!$B$17)*DCF!J$6</f>
        <v>13524.421262357377</v>
      </c>
      <c r="CU474" s="15">
        <f ca="1">(BN474*DCF!K$28-DCF!K$5*MAX(BN474*DCF!K$28,0)-MAX(BN474-BM474,0)/Inputs!$B$17)*DCF!K$6</f>
        <v>15084.629282063996</v>
      </c>
      <c r="CV474" s="15">
        <f ca="1">(BO474*DCF!L$28-DCF!L$5*MAX(BO474*DCF!L$28,0)-MAX(BO474-BN474,0)/Inputs!$B$17)*DCF!L$6</f>
        <v>16679.160322860775</v>
      </c>
      <c r="CW474" s="15">
        <f ca="1">(BP474*DCF!M$28-DCF!M$5*MAX(BP474*DCF!M$28,0)-MAX(BP474-BO474,0)/Inputs!$B$17)*DCF!M$6</f>
        <v>18163.282953315691</v>
      </c>
      <c r="CX474" s="15">
        <f ca="1">(BQ474*DCF!C$46-DCF!C$5*MAX(BQ474*DCF!C$46,0)-MAX(BQ474-Inputs!$B$20,0)/Inputs!$B$24)*DCF!C$6</f>
        <v>-1480.5094783063719</v>
      </c>
      <c r="CY474" s="15">
        <f ca="1">(BR474*DCF!D$46-DCF!D$5*MAX(BR474*DCF!D$46,0)-MAX(BR474-BQ474,0)/Inputs!$B$24)*DCF!D$6</f>
        <v>-1487.6920683267658</v>
      </c>
      <c r="CZ474" s="15">
        <f ca="1">(BS474*DCF!E$46-DCF!E$5*MAX(BS474*DCF!E$46,0)-MAX(BS474-BR474,0)/Inputs!$B$24)*DCF!E$6</f>
        <v>-3004.9139865373054</v>
      </c>
      <c r="DA474" s="15">
        <f ca="1">(BT474*DCF!F$46-DCF!F$5*MAX(BT474*DCF!F$46,0)-MAX(BT474-BS474,0)/Inputs!$B$24)*DCF!F$6</f>
        <v>-2120.1398391176313</v>
      </c>
      <c r="DB474" s="15">
        <f ca="1">(BU474*DCF!G$46-DCF!G$5*MAX(BU474*DCF!G$46,0)-MAX(BU474-BT474,0)/Inputs!$B$24)*DCF!G$6</f>
        <v>-4530.5892428242614</v>
      </c>
      <c r="DC474" s="15">
        <f ca="1">(BV474*DCF!H$46-DCF!H$5*MAX(BV474*DCF!H$46,0)-MAX(BV474-BU474,0)/Inputs!$B$24)*DCF!H$6</f>
        <v>-9768.6473536894609</v>
      </c>
      <c r="DD474" s="15">
        <f ca="1">(BW474*DCF!I$46-DCF!I$5*MAX(BW474*DCF!I$46,0)-MAX(BW474-BV474,0)/Inputs!$B$24)*DCF!I$6</f>
        <v>-12360.313554754677</v>
      </c>
      <c r="DE474" s="15">
        <f ca="1">(BX474*DCF!J$46-DCF!J$5*MAX(BX474*DCF!J$46,0)-MAX(BX474-BW474,0)/Inputs!$B$24)*DCF!J$6</f>
        <v>-1130.3392441361877</v>
      </c>
      <c r="DF474" s="15">
        <f ca="1">(BY474*DCF!K$46-DCF!K$5*MAX(BY474*DCF!K$46,0)-MAX(BY474-BX474,0)/Inputs!$B$24)*DCF!K$6</f>
        <v>-2607.964321380563</v>
      </c>
      <c r="DG474" s="15">
        <f ca="1">(BZ474*DCF!L$46-DCF!L$5*MAX(BZ474*DCF!L$46,0)-MAX(BZ474-BY474,0)/Inputs!$B$24)*DCF!L$6</f>
        <v>-1517.2212022130057</v>
      </c>
      <c r="DH474" s="15">
        <f ca="1">(CA474*DCF!M$46-DCF!M$5*MAX(CA474*DCF!M$46,0)-MAX(CA474-BZ474,0)/Inputs!$B$24)*DCF!M$6</f>
        <v>15851.199261112359</v>
      </c>
      <c r="DI474" s="15">
        <f ca="1">SUM(CB474:CL474)+BE474*DCF!M$10*(1+Inputs!$B$30)*(1-Inputs!$B$33)*(1-Inputs!$B$30/Inputs!$B$31)/(Inputs!$B$29-Inputs!$B$30)*DCF!M$6</f>
        <v>157371.49498477616</v>
      </c>
      <c r="DJ474" s="15">
        <f ca="1">SUM(CM474:CW474)+BP474*DCF!M$28*(1+Inputs!$B$30)*(1-Inputs!$B$33)*(1-Inputs!$B$30/Inputs!$B$31)/(Inputs!$B$29-Inputs!$B$30)*DCF!M$6</f>
        <v>489735.54776928778</v>
      </c>
      <c r="DK474" s="15">
        <f ca="1">SUM(CX474:DH474)+CA474*DCF!M$46*(1+Inputs!$B$30)*(1-Inputs!$B$33)*(1-Inputs!$B$30/Inputs!$B$31)/(Inputs!$B$29-Inputs!$B$30)*DCF!M$6</f>
        <v>478083.58502154448</v>
      </c>
      <c r="DM474" s="15">
        <f ca="1">DI474+DJ474+DK474+Inputs!$B$34+Inputs!$B$36-Inputs!$B$35</f>
        <v>1202041.6277756086</v>
      </c>
    </row>
    <row r="475" spans="1:117" x14ac:dyDescent="0.75">
      <c r="A475" s="11">
        <v>462</v>
      </c>
      <c r="C475" s="24">
        <f t="shared" ca="1" si="286"/>
        <v>2.0369920294879451</v>
      </c>
      <c r="D475" s="24">
        <f t="shared" ca="1" si="286"/>
        <v>2.2545238238882521</v>
      </c>
      <c r="E475" s="24">
        <f t="shared" ca="1" si="286"/>
        <v>-0.72297995141250115</v>
      </c>
      <c r="F475" s="24">
        <f t="shared" ca="1" si="286"/>
        <v>-0.5363378622186431</v>
      </c>
      <c r="G475" s="24">
        <f t="shared" ca="1" si="286"/>
        <v>-1.1455597335374008</v>
      </c>
      <c r="H475" s="24">
        <f t="shared" ca="1" si="286"/>
        <v>0.67597302946835269</v>
      </c>
      <c r="I475" s="24">
        <f t="shared" ca="1" si="286"/>
        <v>0.15623740471822875</v>
      </c>
      <c r="J475" s="24">
        <f t="shared" ca="1" si="286"/>
        <v>-0.41323435164235067</v>
      </c>
      <c r="K475" s="24">
        <f t="shared" ca="1" si="286"/>
        <v>1.6955842934505228</v>
      </c>
      <c r="L475" s="24">
        <f t="shared" ca="1" si="286"/>
        <v>1.3220478576577699</v>
      </c>
      <c r="M475" s="24">
        <f t="shared" ca="1" si="286"/>
        <v>-1.0875213824001089</v>
      </c>
      <c r="N475" s="24">
        <f ca="1">SQRT(Inputs!$B$38)*C475+SQRT(1-Inputs!$B$38)*_xlfn.NORM.S.INV(RAND())</f>
        <v>2.1513205867081542</v>
      </c>
      <c r="O475" s="24">
        <f ca="1">SQRT(Inputs!$B$38)*D475+SQRT(1-Inputs!$B$38)*_xlfn.NORM.S.INV(RAND())</f>
        <v>0.95394389505153487</v>
      </c>
      <c r="P475" s="24">
        <f ca="1">SQRT(Inputs!$B$38)*E475+SQRT(1-Inputs!$B$38)*_xlfn.NORM.S.INV(RAND())</f>
        <v>-0.57579264221562365</v>
      </c>
      <c r="Q475" s="24">
        <f ca="1">SQRT(Inputs!$B$38)*F475+SQRT(1-Inputs!$B$38)*_xlfn.NORM.S.INV(RAND())</f>
        <v>-1.5686008034000725</v>
      </c>
      <c r="R475" s="24">
        <f ca="1">SQRT(Inputs!$B$38)*G475+SQRT(1-Inputs!$B$38)*_xlfn.NORM.S.INV(RAND())</f>
        <v>0.75665803058575443</v>
      </c>
      <c r="S475" s="24">
        <f ca="1">SQRT(Inputs!$B$38)*H475+SQRT(1-Inputs!$B$38)*_xlfn.NORM.S.INV(RAND())</f>
        <v>-0.80426652879463179</v>
      </c>
      <c r="T475" s="24">
        <f ca="1">SQRT(Inputs!$B$38)*I475+SQRT(1-Inputs!$B$38)*_xlfn.NORM.S.INV(RAND())</f>
        <v>-0.72277531144326901</v>
      </c>
      <c r="U475" s="24">
        <f ca="1">SQRT(Inputs!$B$38)*J475+SQRT(1-Inputs!$B$38)*_xlfn.NORM.S.INV(RAND())</f>
        <v>-0.33996615398130647</v>
      </c>
      <c r="V475" s="24">
        <f ca="1">SQRT(Inputs!$B$38)*K475+SQRT(1-Inputs!$B$38)*_xlfn.NORM.S.INV(RAND())</f>
        <v>0.42017609663867439</v>
      </c>
      <c r="W475" s="24">
        <f ca="1">SQRT(Inputs!$B$38)*L475+SQRT(1-Inputs!$B$38)*_xlfn.NORM.S.INV(RAND())</f>
        <v>0.26876641161083004</v>
      </c>
      <c r="X475" s="24">
        <f ca="1">SQRT(Inputs!$B$38)*M475+SQRT(1-Inputs!$B$38)*_xlfn.NORM.S.INV(RAND())</f>
        <v>-0.77706178427555272</v>
      </c>
      <c r="Y475" s="24">
        <f ca="1">SQRT(Inputs!$B$38)*C475+SQRT(1-Inputs!$B$38)*_xlfn.NORM.S.INV(RAND())</f>
        <v>1.2513834045538794</v>
      </c>
      <c r="Z475" s="24">
        <f ca="1">SQRT(Inputs!$B$38)*D475+SQRT(1-Inputs!$B$38)*_xlfn.NORM.S.INV(RAND())</f>
        <v>0.82258933666282474</v>
      </c>
      <c r="AA475" s="24">
        <f ca="1">SQRT(Inputs!$B$38)*E475+SQRT(1-Inputs!$B$38)*_xlfn.NORM.S.INV(RAND())</f>
        <v>1.6994066134851151</v>
      </c>
      <c r="AB475" s="24">
        <f ca="1">SQRT(Inputs!$B$38)*F475+SQRT(1-Inputs!$B$38)*_xlfn.NORM.S.INV(RAND())</f>
        <v>-1.3178524744122757</v>
      </c>
      <c r="AC475" s="24">
        <f ca="1">SQRT(Inputs!$B$38)*G475+SQRT(1-Inputs!$B$38)*_xlfn.NORM.S.INV(RAND())</f>
        <v>-0.62722650937025426</v>
      </c>
      <c r="AD475" s="24">
        <f ca="1">SQRT(Inputs!$B$38)*H475+SQRT(1-Inputs!$B$38)*_xlfn.NORM.S.INV(RAND())</f>
        <v>0.84001321113651506</v>
      </c>
      <c r="AE475" s="24">
        <f ca="1">SQRT(Inputs!$B$38)*I475+SQRT(1-Inputs!$B$38)*_xlfn.NORM.S.INV(RAND())</f>
        <v>1.0237406416841661</v>
      </c>
      <c r="AF475" s="24">
        <f ca="1">SQRT(Inputs!$B$38)*J475+SQRT(1-Inputs!$B$38)*_xlfn.NORM.S.INV(RAND())</f>
        <v>0.36444446964551608</v>
      </c>
      <c r="AG475" s="24">
        <f ca="1">SQRT(Inputs!$B$38)*K475+SQRT(1-Inputs!$B$38)*_xlfn.NORM.S.INV(RAND())</f>
        <v>1.0204531425068701</v>
      </c>
      <c r="AH475" s="24">
        <f ca="1">SQRT(Inputs!$B$38)*L475+SQRT(1-Inputs!$B$38)*_xlfn.NORM.S.INV(RAND())</f>
        <v>1.7551231558428415E-2</v>
      </c>
      <c r="AI475" s="24">
        <f ca="1">SQRT(Inputs!$B$38)*M475+SQRT(1-Inputs!$B$38)*_xlfn.NORM.S.INV(RAND())</f>
        <v>-0.47477482655040437</v>
      </c>
      <c r="AJ475" s="24">
        <f ca="1">SQRT(Inputs!$B$38)*C475+SQRT(1-Inputs!$B$38)*_xlfn.NORM.S.INV(RAND())</f>
        <v>-0.34335422658913872</v>
      </c>
      <c r="AK475" s="24">
        <f ca="1">SQRT(Inputs!$B$38)*D475+SQRT(1-Inputs!$B$38)*_xlfn.NORM.S.INV(RAND())</f>
        <v>1.4122562288016249</v>
      </c>
      <c r="AL475" s="24">
        <f ca="1">SQRT(Inputs!$B$38)*E475+SQRT(1-Inputs!$B$38)*_xlfn.NORM.S.INV(RAND())</f>
        <v>0.85085839385119111</v>
      </c>
      <c r="AM475" s="24">
        <f ca="1">SQRT(Inputs!$B$38)*F475+SQRT(1-Inputs!$B$38)*_xlfn.NORM.S.INV(RAND())</f>
        <v>-1.1268052340640229</v>
      </c>
      <c r="AN475" s="24">
        <f ca="1">SQRT(Inputs!$B$38)*G475+SQRT(1-Inputs!$B$38)*_xlfn.NORM.S.INV(RAND())</f>
        <v>-0.27491456666255987</v>
      </c>
      <c r="AO475" s="24">
        <f ca="1">SQRT(Inputs!$B$38)*H475+SQRT(1-Inputs!$B$38)*_xlfn.NORM.S.INV(RAND())</f>
        <v>-1.8887062278623667</v>
      </c>
      <c r="AP475" s="24">
        <f ca="1">SQRT(Inputs!$B$38)*I475+SQRT(1-Inputs!$B$38)*_xlfn.NORM.S.INV(RAND())</f>
        <v>-0.48486143827141509</v>
      </c>
      <c r="AQ475" s="24">
        <f ca="1">SQRT(Inputs!$B$38)*J475+SQRT(1-Inputs!$B$38)*_xlfn.NORM.S.INV(RAND())</f>
        <v>-1.2008267016709415</v>
      </c>
      <c r="AR475" s="24">
        <f ca="1">SQRT(Inputs!$B$38)*K475+SQRT(1-Inputs!$B$38)*_xlfn.NORM.S.INV(RAND())</f>
        <v>0.22171720904144021</v>
      </c>
      <c r="AS475" s="24">
        <f ca="1">SQRT(Inputs!$B$38)*L475+SQRT(1-Inputs!$B$38)*_xlfn.NORM.S.INV(RAND())</f>
        <v>2.9548995886153104</v>
      </c>
      <c r="AT475" s="24">
        <f ca="1">SQRT(Inputs!$B$38)*M475+SQRT(1-Inputs!$B$38)*_xlfn.NORM.S.INV(RAND())</f>
        <v>-0.62010670780110466</v>
      </c>
      <c r="AU475" s="15">
        <f ca="1">Inputs!$B$6*EXP($B$8-0.5*C$5^2+C$5*N475)</f>
        <v>7029.3765420568216</v>
      </c>
      <c r="AV475" s="15">
        <f t="shared" ca="1" si="255"/>
        <v>9844.7781897606164</v>
      </c>
      <c r="AW475" s="15">
        <f t="shared" ca="1" si="256"/>
        <v>11106.974262298814</v>
      </c>
      <c r="AX475" s="15">
        <f t="shared" ca="1" si="257"/>
        <v>11147.233538831448</v>
      </c>
      <c r="AY475" s="15">
        <f t="shared" ca="1" si="258"/>
        <v>14881.699921606862</v>
      </c>
      <c r="AZ475" s="15">
        <f t="shared" ca="1" si="259"/>
        <v>16658.087660946378</v>
      </c>
      <c r="BA475" s="15">
        <f t="shared" ca="1" si="260"/>
        <v>18900.070652315138</v>
      </c>
      <c r="BB475" s="15">
        <f t="shared" ca="1" si="261"/>
        <v>22364.562471120207</v>
      </c>
      <c r="BC475" s="15">
        <f t="shared" ca="1" si="262"/>
        <v>28524.697838564542</v>
      </c>
      <c r="BD475" s="15">
        <f t="shared" ca="1" si="263"/>
        <v>35835.062021850455</v>
      </c>
      <c r="BE475" s="15">
        <f t="shared" ca="1" si="264"/>
        <v>40910.880009245404</v>
      </c>
      <c r="BF475" s="15">
        <f ca="1">Inputs!$B$13*EXP($B$9-0.5*C$6^2+C$6*Y475)</f>
        <v>17725.385513801342</v>
      </c>
      <c r="BG475" s="15">
        <f t="shared" ca="1" si="265"/>
        <v>25059.129014044935</v>
      </c>
      <c r="BH475" s="15">
        <f t="shared" ca="1" si="266"/>
        <v>40586.507460903122</v>
      </c>
      <c r="BI475" s="15">
        <f t="shared" ca="1" si="267"/>
        <v>40562.321350213831</v>
      </c>
      <c r="BJ475" s="15">
        <f t="shared" ca="1" si="268"/>
        <v>45428.124474626471</v>
      </c>
      <c r="BK475" s="15">
        <f t="shared" ca="1" si="269"/>
        <v>62509.512311938131</v>
      </c>
      <c r="BL475" s="15">
        <f t="shared" ca="1" si="270"/>
        <v>87679.019648254398</v>
      </c>
      <c r="BM475" s="15">
        <f t="shared" ca="1" si="271"/>
        <v>112768.05775735155</v>
      </c>
      <c r="BN475" s="15">
        <f t="shared" ca="1" si="272"/>
        <v>156731.22003686542</v>
      </c>
      <c r="BO475" s="15">
        <f t="shared" ca="1" si="273"/>
        <v>193235.43171727069</v>
      </c>
      <c r="BP475" s="15">
        <f t="shared" ca="1" si="274"/>
        <v>225381.3073670369</v>
      </c>
      <c r="BQ475" s="15">
        <f ca="1">Inputs!$B$20*EXP($B$10-0.5*C$7^2+C$7*AJ475)</f>
        <v>3797.6847570145428</v>
      </c>
      <c r="BR475" s="15">
        <f t="shared" ca="1" si="275"/>
        <v>8069.3866405650369</v>
      </c>
      <c r="BS475" s="15">
        <f t="shared" ca="1" si="276"/>
        <v>14109.012467664115</v>
      </c>
      <c r="BT475" s="15">
        <f t="shared" ca="1" si="277"/>
        <v>14474.91832689195</v>
      </c>
      <c r="BU475" s="15">
        <f t="shared" ca="1" si="278"/>
        <v>18769.471349296829</v>
      </c>
      <c r="BV475" s="15">
        <f t="shared" ca="1" si="279"/>
        <v>17063.458322699662</v>
      </c>
      <c r="BW475" s="15">
        <f t="shared" ca="1" si="280"/>
        <v>21488.781992802869</v>
      </c>
      <c r="BX475" s="15">
        <f t="shared" ca="1" si="281"/>
        <v>23625.141329890124</v>
      </c>
      <c r="BY475" s="15">
        <f t="shared" ca="1" si="282"/>
        <v>34537.265991129963</v>
      </c>
      <c r="BZ475" s="15">
        <f t="shared" ca="1" si="283"/>
        <v>83426.166716788561</v>
      </c>
      <c r="CA475" s="15">
        <f t="shared" ca="1" si="284"/>
        <v>104961.10187905109</v>
      </c>
      <c r="CB475" s="15">
        <f ca="1">(AU475*DCF!C$10-DCF!C$5*MAX(AU475*DCF!C$10,0)-MAX(AU475-Inputs!$B$6,0)/Inputs!$B$10)*DCF!C$6</f>
        <v>1028.335247463596</v>
      </c>
      <c r="CC475" s="15">
        <f ca="1">(AV475*DCF!D$10-DCF!D$5*MAX(AV475*DCF!D$10,0)-MAX(AV475-AU475,0)/Inputs!$B$10)*DCF!D$6</f>
        <v>1713.135980074223</v>
      </c>
      <c r="CD475" s="15">
        <f ca="1">(AW475*DCF!E$10-DCF!E$5*MAX(AW475*DCF!E$10,0)-MAX(AW475-AV475,0)/Inputs!$B$10)*DCF!E$6</f>
        <v>2280.124723823089</v>
      </c>
      <c r="CE475" s="15">
        <f ca="1">(AX475*DCF!F$10-DCF!F$5*MAX(AX475*DCF!F$10,0)-MAX(AX475-AW475,0)/Inputs!$B$10)*DCF!F$6</f>
        <v>2425.0463590658369</v>
      </c>
      <c r="CF475" s="15">
        <f ca="1">(AY475*DCF!G$10-DCF!G$5*MAX(AY475*DCF!G$10,0)-MAX(AY475-AX475,0)/Inputs!$B$10)*DCF!G$6</f>
        <v>2348.3942215153065</v>
      </c>
      <c r="CG475" s="15">
        <f ca="1">(AZ475*DCF!H$10-DCF!H$5*MAX(AZ475*DCF!H$10,0)-MAX(AZ475-AY475,0)/Inputs!$B$10)*DCF!H$6</f>
        <v>2918.7501788373288</v>
      </c>
      <c r="CH475" s="15">
        <f ca="1">(BA475*DCF!I$10-DCF!I$5*MAX(BA475*DCF!I$10,0)-MAX(BA475-AZ475,0)/Inputs!$B$10)*DCF!I$6</f>
        <v>3084.5896689294664</v>
      </c>
      <c r="CI475" s="15">
        <f ca="1">(BB475*DCF!J$10-DCF!J$5*MAX(BB475*DCF!J$10,0)-MAX(BB475-BA475,0)/Inputs!$B$10)*DCF!J$6</f>
        <v>3312.8241681859022</v>
      </c>
      <c r="CJ475" s="15">
        <f ca="1">(BC475*DCF!K$10-DCF!K$5*MAX(BC475*DCF!K$10,0)-MAX(BC475-BB475,0)/Inputs!$B$10)*DCF!K$6</f>
        <v>3729.6930657738221</v>
      </c>
      <c r="CK475" s="15">
        <f ca="1">(BD475*DCF!L$10-DCF!L$5*MAX(BD475*DCF!L$10,0)-MAX(BD475-BC475,0)/Inputs!$B$10)*DCF!L$6</f>
        <v>4459.2603372493577</v>
      </c>
      <c r="CL475" s="15">
        <f ca="1">(BE475*DCF!M$10-DCF!M$5*MAX(BE475*DCF!M$10,0)-MAX(BE475-BD475,0)/Inputs!$B$10)*DCF!M$6</f>
        <v>5166.6936192923358</v>
      </c>
      <c r="CM475" s="15">
        <f ca="1">(BF475*DCF!C$28-DCF!C$5*MAX(BF475*DCF!C$28,0)-MAX(BF475-Inputs!$B$13,0)/Inputs!$B$17)*DCF!C$6</f>
        <v>3945.8410407628339</v>
      </c>
      <c r="CN475" s="15">
        <f ca="1">(BG475*DCF!D$28-DCF!D$5*MAX(BG475*DCF!D$28,0)-MAX(BG475-BF475,0)/Inputs!$B$17)*DCF!D$6</f>
        <v>5815.8677156581025</v>
      </c>
      <c r="CO475" s="15">
        <f ca="1">(BH475*DCF!E$28-DCF!E$5*MAX(BH475*DCF!E$28,0)-MAX(BH475-BG475,0)/Inputs!$B$17)*DCF!E$6</f>
        <v>8434.5890533853926</v>
      </c>
      <c r="CP475" s="15">
        <f ca="1">(BI475*DCF!F$28-DCF!F$5*MAX(BI475*DCF!F$28,0)-MAX(BI475-BH475,0)/Inputs!$B$17)*DCF!F$6</f>
        <v>11011.60180005455</v>
      </c>
      <c r="CQ475" s="15">
        <f ca="1">(BJ475*DCF!G$28-DCF!G$5*MAX(BJ475*DCF!G$28,0)-MAX(BJ475-BI475,0)/Inputs!$B$17)*DCF!G$6</f>
        <v>10968.291539868451</v>
      </c>
      <c r="CR475" s="15">
        <f ca="1">(BK475*DCF!H$28-DCF!H$5*MAX(BK475*DCF!H$28,0)-MAX(BK475-BJ475,0)/Inputs!$B$17)*DCF!H$6</f>
        <v>12805.323739678241</v>
      </c>
      <c r="CS475" s="15">
        <f ca="1">(BL475*DCF!I$28-DCF!I$5*MAX(BL475*DCF!I$28,0)-MAX(BL475-BK475,0)/Inputs!$B$17)*DCF!I$6</f>
        <v>17005.391829975706</v>
      </c>
      <c r="CT475" s="15">
        <f ca="1">(BM475*DCF!J$28-DCF!J$5*MAX(BM475*DCF!J$28,0)-MAX(BM475-BL475,0)/Inputs!$B$17)*DCF!J$6</f>
        <v>21830.036975659452</v>
      </c>
      <c r="CU475" s="15">
        <f ca="1">(BN475*DCF!K$28-DCF!K$5*MAX(BN475*DCF!K$28,0)-MAX(BN475-BM475,0)/Inputs!$B$17)*DCF!K$6</f>
        <v>27714.103966729464</v>
      </c>
      <c r="CV475" s="15">
        <f ca="1">(BO475*DCF!L$28-DCF!L$5*MAX(BO475*DCF!L$28,0)-MAX(BO475-BN475,0)/Inputs!$B$17)*DCF!L$6</f>
        <v>34424.012192990784</v>
      </c>
      <c r="CW475" s="15">
        <f ca="1">(BP475*DCF!M$28-DCF!M$5*MAX(BP475*DCF!M$28,0)-MAX(BP475-BO475,0)/Inputs!$B$17)*DCF!M$6</f>
        <v>39045.47613393981</v>
      </c>
      <c r="CX475" s="15">
        <f ca="1">(BQ475*DCF!C$46-DCF!C$5*MAX(BQ475*DCF!C$46,0)-MAX(BQ475-Inputs!$B$20,0)/Inputs!$B$24)*DCF!C$6</f>
        <v>-1152.6684228738172</v>
      </c>
      <c r="CY475" s="15">
        <f ca="1">(BR475*DCF!D$46-DCF!D$5*MAX(BR475*DCF!D$46,0)-MAX(BR475-BQ475,0)/Inputs!$B$24)*DCF!D$6</f>
        <v>-3199.9558543814346</v>
      </c>
      <c r="CZ475" s="15">
        <f ca="1">(BS475*DCF!E$46-DCF!E$5*MAX(BS475*DCF!E$46,0)-MAX(BS475-BR475,0)/Inputs!$B$24)*DCF!E$6</f>
        <v>-4049.0695227083311</v>
      </c>
      <c r="DA475" s="15">
        <f ca="1">(BT475*DCF!F$46-DCF!F$5*MAX(BT475*DCF!F$46,0)-MAX(BT475-BS475,0)/Inputs!$B$24)*DCF!F$6</f>
        <v>-1187.3929604905852</v>
      </c>
      <c r="DB475" s="15">
        <f ca="1">(BU475*DCF!G$46-DCF!G$5*MAX(BU475*DCF!G$46,0)-MAX(BU475-BT475,0)/Inputs!$B$24)*DCF!G$6</f>
        <v>-2075.9707189727192</v>
      </c>
      <c r="DC475" s="15">
        <f ca="1">(BV475*DCF!H$46-DCF!H$5*MAX(BV475*DCF!H$46,0)-MAX(BV475-BU475,0)/Inputs!$B$24)*DCF!H$6</f>
        <v>0</v>
      </c>
      <c r="DD475" s="15">
        <f ca="1">(BW475*DCF!I$46-DCF!I$5*MAX(BW475*DCF!I$46,0)-MAX(BW475-BV475,0)/Inputs!$B$24)*DCF!I$6</f>
        <v>-774.04748105534463</v>
      </c>
      <c r="DE475" s="15">
        <f ca="1">(BX475*DCF!J$46-DCF!J$5*MAX(BX475*DCF!J$46,0)-MAX(BX475-BW475,0)/Inputs!$B$24)*DCF!J$6</f>
        <v>424.48173524193766</v>
      </c>
      <c r="DF475" s="15">
        <f ca="1">(BY475*DCF!K$46-DCF!K$5*MAX(BY475*DCF!K$46,0)-MAX(BY475-BX475,0)/Inputs!$B$24)*DCF!K$6</f>
        <v>-700.29608023033495</v>
      </c>
      <c r="DG475" s="15">
        <f ca="1">(BZ475*DCF!L$46-DCF!L$5*MAX(BZ475*DCF!L$46,0)-MAX(BZ475-BY475,0)/Inputs!$B$24)*DCF!L$6</f>
        <v>-5296.8556076231789</v>
      </c>
      <c r="DH475" s="15">
        <f ca="1">(CA475*DCF!M$46-DCF!M$5*MAX(CA475*DCF!M$46,0)-MAX(CA475-BZ475,0)/Inputs!$B$24)*DCF!M$6</f>
        <v>3726.526677544573</v>
      </c>
      <c r="DI475" s="15">
        <f ca="1">SUM(CB475:CL475)+BE475*DCF!M$10*(1+Inputs!$B$30)*(1-Inputs!$B$33)*(1-Inputs!$B$30/Inputs!$B$31)/(Inputs!$B$29-Inputs!$B$30)*DCF!M$6</f>
        <v>146322.36762632238</v>
      </c>
      <c r="DJ475" s="15">
        <f ca="1">SUM(CM475:CW475)+BP475*DCF!M$28*(1+Inputs!$B$30)*(1-Inputs!$B$33)*(1-Inputs!$B$30/Inputs!$B$31)/(Inputs!$B$29-Inputs!$B$30)*DCF!M$6</f>
        <v>1029319.4143376525</v>
      </c>
      <c r="DK475" s="15">
        <f ca="1">SUM(CX475:DH475)+CA475*DCF!M$46*(1+Inputs!$B$30)*(1-Inputs!$B$33)*(1-Inputs!$B$30/Inputs!$B$31)/(Inputs!$B$29-Inputs!$B$30)*DCF!M$6</f>
        <v>147997.04870682996</v>
      </c>
      <c r="DM475" s="15">
        <f ca="1">DI475+DJ475+DK475+Inputs!$B$34+Inputs!$B$36-Inputs!$B$35</f>
        <v>1400489.8306708049</v>
      </c>
    </row>
    <row r="476" spans="1:117" x14ac:dyDescent="0.75">
      <c r="A476" s="11">
        <v>463</v>
      </c>
      <c r="C476" s="24">
        <f t="shared" ca="1" si="286"/>
        <v>0.72359520640690611</v>
      </c>
      <c r="D476" s="24">
        <f t="shared" ca="1" si="286"/>
        <v>-0.37656452629450993</v>
      </c>
      <c r="E476" s="24">
        <f t="shared" ca="1" si="286"/>
        <v>-3.0861523274558298</v>
      </c>
      <c r="F476" s="24">
        <f t="shared" ca="1" si="286"/>
        <v>-0.32741122954608648</v>
      </c>
      <c r="G476" s="24">
        <f t="shared" ca="1" si="286"/>
        <v>1.9982475771451833</v>
      </c>
      <c r="H476" s="24">
        <f t="shared" ca="1" si="286"/>
        <v>0.8122160160360099</v>
      </c>
      <c r="I476" s="24">
        <f t="shared" ca="1" si="286"/>
        <v>0.19916388443814806</v>
      </c>
      <c r="J476" s="24">
        <f t="shared" ca="1" si="286"/>
        <v>0.54983041860464632</v>
      </c>
      <c r="K476" s="24">
        <f t="shared" ca="1" si="286"/>
        <v>-0.73801530340208255</v>
      </c>
      <c r="L476" s="24">
        <f t="shared" ca="1" si="286"/>
        <v>1.9690001089642888</v>
      </c>
      <c r="M476" s="24">
        <f t="shared" ca="1" si="286"/>
        <v>1.3990501326652725</v>
      </c>
      <c r="N476" s="24">
        <f ca="1">SQRT(Inputs!$B$38)*C476+SQRT(1-Inputs!$B$38)*_xlfn.NORM.S.INV(RAND())</f>
        <v>1.80888348644148</v>
      </c>
      <c r="O476" s="24">
        <f ca="1">SQRT(Inputs!$B$38)*D476+SQRT(1-Inputs!$B$38)*_xlfn.NORM.S.INV(RAND())</f>
        <v>9.0422027260554372E-2</v>
      </c>
      <c r="P476" s="24">
        <f ca="1">SQRT(Inputs!$B$38)*E476+SQRT(1-Inputs!$B$38)*_xlfn.NORM.S.INV(RAND())</f>
        <v>-1.0651618573569313</v>
      </c>
      <c r="Q476" s="24">
        <f ca="1">SQRT(Inputs!$B$38)*F476+SQRT(1-Inputs!$B$38)*_xlfn.NORM.S.INV(RAND())</f>
        <v>-1.0735477984114135</v>
      </c>
      <c r="R476" s="24">
        <f ca="1">SQRT(Inputs!$B$38)*G476+SQRT(1-Inputs!$B$38)*_xlfn.NORM.S.INV(RAND())</f>
        <v>0.33781091222502302</v>
      </c>
      <c r="S476" s="24">
        <f ca="1">SQRT(Inputs!$B$38)*H476+SQRT(1-Inputs!$B$38)*_xlfn.NORM.S.INV(RAND())</f>
        <v>-0.93188406107746546</v>
      </c>
      <c r="T476" s="24">
        <f ca="1">SQRT(Inputs!$B$38)*I476+SQRT(1-Inputs!$B$38)*_xlfn.NORM.S.INV(RAND())</f>
        <v>1.0610813880016554</v>
      </c>
      <c r="U476" s="24">
        <f ca="1">SQRT(Inputs!$B$38)*J476+SQRT(1-Inputs!$B$38)*_xlfn.NORM.S.INV(RAND())</f>
        <v>1.3820209075449548</v>
      </c>
      <c r="V476" s="24">
        <f ca="1">SQRT(Inputs!$B$38)*K476+SQRT(1-Inputs!$B$38)*_xlfn.NORM.S.INV(RAND())</f>
        <v>-6.0267757855238469E-2</v>
      </c>
      <c r="W476" s="24">
        <f ca="1">SQRT(Inputs!$B$38)*L476+SQRT(1-Inputs!$B$38)*_xlfn.NORM.S.INV(RAND())</f>
        <v>1.5274544204341323</v>
      </c>
      <c r="X476" s="24">
        <f ca="1">SQRT(Inputs!$B$38)*M476+SQRT(1-Inputs!$B$38)*_xlfn.NORM.S.INV(RAND())</f>
        <v>1.1537880419362101</v>
      </c>
      <c r="Y476" s="24">
        <f ca="1">SQRT(Inputs!$B$38)*C476+SQRT(1-Inputs!$B$38)*_xlfn.NORM.S.INV(RAND())</f>
        <v>-0.20386394320756096</v>
      </c>
      <c r="Z476" s="24">
        <f ca="1">SQRT(Inputs!$B$38)*D476+SQRT(1-Inputs!$B$38)*_xlfn.NORM.S.INV(RAND())</f>
        <v>6.3936697503149453E-2</v>
      </c>
      <c r="AA476" s="24">
        <f ca="1">SQRT(Inputs!$B$38)*E476+SQRT(1-Inputs!$B$38)*_xlfn.NORM.S.INV(RAND())</f>
        <v>-0.76450284427540227</v>
      </c>
      <c r="AB476" s="24">
        <f ca="1">SQRT(Inputs!$B$38)*F476+SQRT(1-Inputs!$B$38)*_xlfn.NORM.S.INV(RAND())</f>
        <v>-9.2573867923718772E-2</v>
      </c>
      <c r="AC476" s="24">
        <f ca="1">SQRT(Inputs!$B$38)*G476+SQRT(1-Inputs!$B$38)*_xlfn.NORM.S.INV(RAND())</f>
        <v>1.9332273058850773</v>
      </c>
      <c r="AD476" s="24">
        <f ca="1">SQRT(Inputs!$B$38)*H476+SQRT(1-Inputs!$B$38)*_xlfn.NORM.S.INV(RAND())</f>
        <v>0.21263456124033808</v>
      </c>
      <c r="AE476" s="24">
        <f ca="1">SQRT(Inputs!$B$38)*I476+SQRT(1-Inputs!$B$38)*_xlfn.NORM.S.INV(RAND())</f>
        <v>0.86323265183884934</v>
      </c>
      <c r="AF476" s="24">
        <f ca="1">SQRT(Inputs!$B$38)*J476+SQRT(1-Inputs!$B$38)*_xlfn.NORM.S.INV(RAND())</f>
        <v>8.500364589861939E-2</v>
      </c>
      <c r="AG476" s="24">
        <f ca="1">SQRT(Inputs!$B$38)*K476+SQRT(1-Inputs!$B$38)*_xlfn.NORM.S.INV(RAND())</f>
        <v>0.14440199087680688</v>
      </c>
      <c r="AH476" s="24">
        <f ca="1">SQRT(Inputs!$B$38)*L476+SQRT(1-Inputs!$B$38)*_xlfn.NORM.S.INV(RAND())</f>
        <v>1.631073617285804</v>
      </c>
      <c r="AI476" s="24">
        <f ca="1">SQRT(Inputs!$B$38)*M476+SQRT(1-Inputs!$B$38)*_xlfn.NORM.S.INV(RAND())</f>
        <v>-1.2910173096333497</v>
      </c>
      <c r="AJ476" s="24">
        <f ca="1">SQRT(Inputs!$B$38)*C476+SQRT(1-Inputs!$B$38)*_xlfn.NORM.S.INV(RAND())</f>
        <v>-0.62711669732167596</v>
      </c>
      <c r="AK476" s="24">
        <f ca="1">SQRT(Inputs!$B$38)*D476+SQRT(1-Inputs!$B$38)*_xlfn.NORM.S.INV(RAND())</f>
        <v>-0.32718598733993109</v>
      </c>
      <c r="AL476" s="24">
        <f ca="1">SQRT(Inputs!$B$38)*E476+SQRT(1-Inputs!$B$38)*_xlfn.NORM.S.INV(RAND())</f>
        <v>-1.6260360763182105</v>
      </c>
      <c r="AM476" s="24">
        <f ca="1">SQRT(Inputs!$B$38)*F476+SQRT(1-Inputs!$B$38)*_xlfn.NORM.S.INV(RAND())</f>
        <v>0.55312023820279621</v>
      </c>
      <c r="AN476" s="24">
        <f ca="1">SQRT(Inputs!$B$38)*G476+SQRT(1-Inputs!$B$38)*_xlfn.NORM.S.INV(RAND())</f>
        <v>0.61763546132456049</v>
      </c>
      <c r="AO476" s="24">
        <f ca="1">SQRT(Inputs!$B$38)*H476+SQRT(1-Inputs!$B$38)*_xlfn.NORM.S.INV(RAND())</f>
        <v>-0.13332801853031268</v>
      </c>
      <c r="AP476" s="24">
        <f ca="1">SQRT(Inputs!$B$38)*I476+SQRT(1-Inputs!$B$38)*_xlfn.NORM.S.INV(RAND())</f>
        <v>-0.66581267742829353</v>
      </c>
      <c r="AQ476" s="24">
        <f ca="1">SQRT(Inputs!$B$38)*J476+SQRT(1-Inputs!$B$38)*_xlfn.NORM.S.INV(RAND())</f>
        <v>-1.5131009612072375</v>
      </c>
      <c r="AR476" s="24">
        <f ca="1">SQRT(Inputs!$B$38)*K476+SQRT(1-Inputs!$B$38)*_xlfn.NORM.S.INV(RAND())</f>
        <v>-0.71526433450034521</v>
      </c>
      <c r="AS476" s="24">
        <f ca="1">SQRT(Inputs!$B$38)*L476+SQRT(1-Inputs!$B$38)*_xlfn.NORM.S.INV(RAND())</f>
        <v>0.83912333818841534</v>
      </c>
      <c r="AT476" s="24">
        <f ca="1">SQRT(Inputs!$B$38)*M476+SQRT(1-Inputs!$B$38)*_xlfn.NORM.S.INV(RAND())</f>
        <v>1.2065930540309724</v>
      </c>
      <c r="AU476" s="15">
        <f ca="1">Inputs!$B$6*EXP($B$8-0.5*C$5^2+C$5*N476)</f>
        <v>6650.3312804083816</v>
      </c>
      <c r="AV476" s="15">
        <f t="shared" ca="1" si="255"/>
        <v>8203.3653928409385</v>
      </c>
      <c r="AW476" s="15">
        <f t="shared" ca="1" si="256"/>
        <v>8663.942179258449</v>
      </c>
      <c r="AX476" s="15">
        <f t="shared" ca="1" si="257"/>
        <v>9250.1185982021379</v>
      </c>
      <c r="AY476" s="15">
        <f t="shared" ca="1" si="258"/>
        <v>11759.494888951458</v>
      </c>
      <c r="AZ476" s="15">
        <f t="shared" ca="1" si="259"/>
        <v>12979.502730574193</v>
      </c>
      <c r="BA476" s="15">
        <f t="shared" ca="1" si="260"/>
        <v>17749.176439441428</v>
      </c>
      <c r="BB476" s="15">
        <f t="shared" ca="1" si="261"/>
        <v>24957.550819676351</v>
      </c>
      <c r="BC476" s="15">
        <f t="shared" ca="1" si="262"/>
        <v>30389.338870563362</v>
      </c>
      <c r="BD476" s="15">
        <f t="shared" ca="1" si="263"/>
        <v>42947.475959728101</v>
      </c>
      <c r="BE476" s="15">
        <f t="shared" ca="1" si="264"/>
        <v>58458.057666159504</v>
      </c>
      <c r="BF476" s="15">
        <f ca="1">Inputs!$B$13*EXP($B$9-0.5*C$6^2+C$6*Y476)</f>
        <v>13283.177649919766</v>
      </c>
      <c r="BG476" s="15">
        <f t="shared" ca="1" si="265"/>
        <v>16376.52152355195</v>
      </c>
      <c r="BH476" s="15">
        <f t="shared" ca="1" si="266"/>
        <v>17626.237820777522</v>
      </c>
      <c r="BI476" s="15">
        <f t="shared" ca="1" si="267"/>
        <v>21271.895156269766</v>
      </c>
      <c r="BJ476" s="15">
        <f t="shared" ca="1" si="268"/>
        <v>34458.52785891571</v>
      </c>
      <c r="BK476" s="15">
        <f t="shared" ca="1" si="269"/>
        <v>43533.486817267003</v>
      </c>
      <c r="BL476" s="15">
        <f t="shared" ca="1" si="270"/>
        <v>59805.274586567917</v>
      </c>
      <c r="BM476" s="15">
        <f t="shared" ca="1" si="271"/>
        <v>74293.991763549449</v>
      </c>
      <c r="BN476" s="15">
        <f t="shared" ca="1" si="272"/>
        <v>92967.221670937783</v>
      </c>
      <c r="BO476" s="15">
        <f t="shared" ca="1" si="273"/>
        <v>138266.10569749496</v>
      </c>
      <c r="BP476" s="15">
        <f t="shared" ca="1" si="274"/>
        <v>147022.72712016923</v>
      </c>
      <c r="BQ476" s="15">
        <f ca="1">Inputs!$B$20*EXP($B$10-0.5*C$7^2+C$7*AJ476)</f>
        <v>3434.0693955043248</v>
      </c>
      <c r="BR476" s="15">
        <f t="shared" ca="1" si="275"/>
        <v>4199.7279926445108</v>
      </c>
      <c r="BS476" s="15">
        <f t="shared" ca="1" si="276"/>
        <v>3605.2270948034102</v>
      </c>
      <c r="BT476" s="15">
        <f t="shared" ca="1" si="277"/>
        <v>5747.0517422873609</v>
      </c>
      <c r="BU476" s="15">
        <f t="shared" ca="1" si="278"/>
        <v>9248.5935643870016</v>
      </c>
      <c r="BV476" s="15">
        <f t="shared" ca="1" si="279"/>
        <v>12486.689221047989</v>
      </c>
      <c r="BW476" s="15">
        <f t="shared" ca="1" si="280"/>
        <v>15134.195961084197</v>
      </c>
      <c r="BX476" s="15">
        <f t="shared" ca="1" si="281"/>
        <v>15629.096396431245</v>
      </c>
      <c r="BY476" s="15">
        <f t="shared" ca="1" si="282"/>
        <v>19098.199362436098</v>
      </c>
      <c r="BZ476" s="15">
        <f t="shared" ca="1" si="283"/>
        <v>31267.084141520772</v>
      </c>
      <c r="CA476" s="15">
        <f t="shared" ca="1" si="284"/>
        <v>54423.700112485851</v>
      </c>
      <c r="CB476" s="15">
        <f ca="1">(AU476*DCF!C$10-DCF!C$5*MAX(AU476*DCF!C$10,0)-MAX(AU476-Inputs!$B$6,0)/Inputs!$B$10)*DCF!C$6</f>
        <v>1031.0379077404889</v>
      </c>
      <c r="CC476" s="15">
        <f ca="1">(AV476*DCF!D$10-DCF!D$5*MAX(AV476*DCF!D$10,0)-MAX(AV476-AU476,0)/Inputs!$B$10)*DCF!D$6</f>
        <v>1620.8480160021993</v>
      </c>
      <c r="CD476" s="15">
        <f ca="1">(AW476*DCF!E$10-DCF!E$5*MAX(AW476*DCF!E$10,0)-MAX(AW476-AV476,0)/Inputs!$B$10)*DCF!E$6</f>
        <v>1896.6253652803925</v>
      </c>
      <c r="CE476" s="15">
        <f ca="1">(AX476*DCF!F$10-DCF!F$5*MAX(AX476*DCF!F$10,0)-MAX(AX476-AW476,0)/Inputs!$B$10)*DCF!F$6</f>
        <v>1897.3173684643205</v>
      </c>
      <c r="CF476" s="15">
        <f ca="1">(AY476*DCF!G$10-DCF!G$5*MAX(AY476*DCF!G$10,0)-MAX(AY476-AX476,0)/Inputs!$B$10)*DCF!G$6</f>
        <v>1940.5790565883051</v>
      </c>
      <c r="CG476" s="15">
        <f ca="1">(AZ476*DCF!H$10-DCF!H$5*MAX(AZ476*DCF!H$10,0)-MAX(AZ476-AY476,0)/Inputs!$B$10)*DCF!H$6</f>
        <v>2303.3455012912013</v>
      </c>
      <c r="CH476" s="15">
        <f ca="1">(BA476*DCF!I$10-DCF!I$5*MAX(BA476*DCF!I$10,0)-MAX(BA476-AZ476,0)/Inputs!$B$10)*DCF!I$6</f>
        <v>2459.7334410421408</v>
      </c>
      <c r="CI476" s="15">
        <f ca="1">(BB476*DCF!J$10-DCF!J$5*MAX(BB476*DCF!J$10,0)-MAX(BB476-BA476,0)/Inputs!$B$10)*DCF!J$6</f>
        <v>3190.4632774199285</v>
      </c>
      <c r="CJ476" s="15">
        <f ca="1">(BC476*DCF!K$10-DCF!K$5*MAX(BC476*DCF!K$10,0)-MAX(BC476-BB476,0)/Inputs!$B$10)*DCF!K$6</f>
        <v>4131.8278624535433</v>
      </c>
      <c r="CK476" s="15">
        <f ca="1">(BD476*DCF!L$10-DCF!L$5*MAX(BD476*DCF!L$10,0)-MAX(BD476-BC476,0)/Inputs!$B$10)*DCF!L$6</f>
        <v>4853.3256029297791</v>
      </c>
      <c r="CL476" s="15">
        <f ca="1">(BE476*DCF!M$10-DCF!M$5*MAX(BE476*DCF!M$10,0)-MAX(BE476-BD476,0)/Inputs!$B$10)*DCF!M$6</f>
        <v>6396.2833219752429</v>
      </c>
      <c r="CM476" s="15">
        <f ca="1">(BF476*DCF!C$28-DCF!C$5*MAX(BF476*DCF!C$28,0)-MAX(BF476-Inputs!$B$13,0)/Inputs!$B$17)*DCF!C$6</f>
        <v>3616.0223895976155</v>
      </c>
      <c r="CN476" s="15">
        <f ca="1">(BG476*DCF!D$28-DCF!D$5*MAX(BG476*DCF!D$28,0)-MAX(BG476-BF476,0)/Inputs!$B$17)*DCF!D$6</f>
        <v>4163.3112167763957</v>
      </c>
      <c r="CO476" s="15">
        <f ca="1">(BH476*DCF!E$28-DCF!E$5*MAX(BH476*DCF!E$28,0)-MAX(BH476-BG476,0)/Inputs!$B$17)*DCF!E$6</f>
        <v>4745.7625313406361</v>
      </c>
      <c r="CP476" s="15">
        <f ca="1">(BI476*DCF!F$28-DCF!F$5*MAX(BI476*DCF!F$28,0)-MAX(BI476-BH476,0)/Inputs!$B$17)*DCF!F$6</f>
        <v>5111.0096729259931</v>
      </c>
      <c r="CQ476" s="15">
        <f ca="1">(BJ476*DCF!G$28-DCF!G$5*MAX(BJ476*DCF!G$28,0)-MAX(BJ476-BI476,0)/Inputs!$B$17)*DCF!G$6</f>
        <v>6722.6651365331609</v>
      </c>
      <c r="CR476" s="15">
        <f ca="1">(BK476*DCF!H$28-DCF!H$5*MAX(BK476*DCF!H$28,0)-MAX(BK476-BJ476,0)/Inputs!$B$17)*DCF!H$6</f>
        <v>9356.3176364813808</v>
      </c>
      <c r="CS476" s="15">
        <f ca="1">(BL476*DCF!I$28-DCF!I$5*MAX(BL476*DCF!I$28,0)-MAX(BL476-BK476,0)/Inputs!$B$17)*DCF!I$6</f>
        <v>11727.891560708815</v>
      </c>
      <c r="CT476" s="15">
        <f ca="1">(BM476*DCF!J$28-DCF!J$5*MAX(BM476*DCF!J$28,0)-MAX(BM476-BL476,0)/Inputs!$B$17)*DCF!J$6</f>
        <v>14652.642243001208</v>
      </c>
      <c r="CU476" s="15">
        <f ca="1">(BN476*DCF!K$28-DCF!K$5*MAX(BN476*DCF!K$28,0)-MAX(BN476-BM476,0)/Inputs!$B$17)*DCF!K$6</f>
        <v>17345.896498012306</v>
      </c>
      <c r="CV476" s="15">
        <f ca="1">(BO476*DCF!L$28-DCF!L$5*MAX(BO476*DCF!L$28,0)-MAX(BO476-BN476,0)/Inputs!$B$17)*DCF!L$6</f>
        <v>22461.34601188833</v>
      </c>
      <c r="CW476" s="15">
        <f ca="1">(BP476*DCF!M$28-DCF!M$5*MAX(BP476*DCF!M$28,0)-MAX(BP476-BO476,0)/Inputs!$B$17)*DCF!M$6</f>
        <v>26747.098200386943</v>
      </c>
      <c r="CX476" s="15">
        <f ca="1">(BQ476*DCF!C$46-DCF!C$5*MAX(BQ476*DCF!C$46,0)-MAX(BQ476-Inputs!$B$20,0)/Inputs!$B$24)*DCF!C$6</f>
        <v>-900.74092067274228</v>
      </c>
      <c r="CY476" s="15">
        <f ca="1">(BR476*DCF!D$46-DCF!D$5*MAX(BR476*DCF!D$46,0)-MAX(BR476-BQ476,0)/Inputs!$B$24)*DCF!D$6</f>
        <v>-1043.4957972779162</v>
      </c>
      <c r="CZ476" s="15">
        <f ca="1">(BS476*DCF!E$46-DCF!E$5*MAX(BS476*DCF!E$46,0)-MAX(BS476-BR476,0)/Inputs!$B$24)*DCF!E$6</f>
        <v>-426.32438113182519</v>
      </c>
      <c r="DA476" s="15">
        <f ca="1">(BT476*DCF!F$46-DCF!F$5*MAX(BT476*DCF!F$46,0)-MAX(BT476-BS476,0)/Inputs!$B$24)*DCF!F$6</f>
        <v>-1198.4427058972578</v>
      </c>
      <c r="DB476" s="15">
        <f ca="1">(BU476*DCF!G$46-DCF!G$5*MAX(BU476*DCF!G$46,0)-MAX(BU476-BT476,0)/Inputs!$B$24)*DCF!G$6</f>
        <v>-1488.9539014515142</v>
      </c>
      <c r="DC476" s="15">
        <f ca="1">(BV476*DCF!H$46-DCF!H$5*MAX(BV476*DCF!H$46,0)-MAX(BV476-BU476,0)/Inputs!$B$24)*DCF!H$6</f>
        <v>-1006.2183851661418</v>
      </c>
      <c r="DD476" s="15">
        <f ca="1">(BW476*DCF!I$46-DCF!I$5*MAX(BW476*DCF!I$46,0)-MAX(BW476-BV476,0)/Inputs!$B$24)*DCF!I$6</f>
        <v>-410.46664351156556</v>
      </c>
      <c r="DE476" s="15">
        <f ca="1">(BX476*DCF!J$46-DCF!J$5*MAX(BX476*DCF!J$46,0)-MAX(BX476-BW476,0)/Inputs!$B$24)*DCF!J$6</f>
        <v>524.35785158919964</v>
      </c>
      <c r="DF476" s="15">
        <f ca="1">(BY476*DCF!K$46-DCF!K$5*MAX(BY476*DCF!K$46,0)-MAX(BY476-BX476,0)/Inputs!$B$24)*DCF!K$6</f>
        <v>241.11500159248871</v>
      </c>
      <c r="DG476" s="15">
        <f ca="1">(BZ476*DCF!L$46-DCF!L$5*MAX(BZ476*DCF!L$46,0)-MAX(BZ476-BY476,0)/Inputs!$B$24)*DCF!L$6</f>
        <v>-592.51006311985168</v>
      </c>
      <c r="DH476" s="15">
        <f ca="1">(CA476*DCF!M$46-DCF!M$5*MAX(CA476*DCF!M$46,0)-MAX(CA476-BZ476,0)/Inputs!$B$24)*DCF!M$6</f>
        <v>-574.42966007204711</v>
      </c>
      <c r="DI476" s="15">
        <f ca="1">SUM(CB476:CL476)+BE476*DCF!M$10*(1+Inputs!$B$30)*(1-Inputs!$B$33)*(1-Inputs!$B$30/Inputs!$B$31)/(Inputs!$B$29-Inputs!$B$30)*DCF!M$6</f>
        <v>194410.93423389446</v>
      </c>
      <c r="DJ476" s="15">
        <f ca="1">SUM(CM476:CW476)+BP476*DCF!M$28*(1+Inputs!$B$30)*(1-Inputs!$B$33)*(1-Inputs!$B$30/Inputs!$B$31)/(Inputs!$B$29-Inputs!$B$30)*DCF!M$6</f>
        <v>672204.88809728844</v>
      </c>
      <c r="DK476" s="15">
        <f ca="1">SUM(CX476:DH476)+CA476*DCF!M$46*(1+Inputs!$B$30)*(1-Inputs!$B$33)*(1-Inputs!$B$30/Inputs!$B$31)/(Inputs!$B$29-Inputs!$B$30)*DCF!M$6</f>
        <v>77269.377668201647</v>
      </c>
      <c r="DM476" s="15">
        <f ca="1">DI476+DJ476+DK476+Inputs!$B$34+Inputs!$B$36-Inputs!$B$35</f>
        <v>1020736.1999993846</v>
      </c>
    </row>
    <row r="477" spans="1:117" x14ac:dyDescent="0.75">
      <c r="A477" s="11">
        <v>464</v>
      </c>
      <c r="C477" s="24">
        <f t="shared" ca="1" si="286"/>
        <v>-1.2938104175060525</v>
      </c>
      <c r="D477" s="24">
        <f t="shared" ca="1" si="286"/>
        <v>-0.29193385795470483</v>
      </c>
      <c r="E477" s="24">
        <f t="shared" ca="1" si="286"/>
        <v>-1.5134089147361696</v>
      </c>
      <c r="F477" s="24">
        <f t="shared" ca="1" si="286"/>
        <v>0.92832303935271743</v>
      </c>
      <c r="G477" s="24">
        <f t="shared" ca="1" si="286"/>
        <v>0.46514043270119998</v>
      </c>
      <c r="H477" s="24">
        <f t="shared" ca="1" si="286"/>
        <v>-1.9654778561235875</v>
      </c>
      <c r="I477" s="24">
        <f t="shared" ca="1" si="286"/>
        <v>0.75401312824180633</v>
      </c>
      <c r="J477" s="24">
        <f t="shared" ca="1" si="286"/>
        <v>-0.26771533327385472</v>
      </c>
      <c r="K477" s="24">
        <f t="shared" ca="1" si="286"/>
        <v>-0.82173131540819211</v>
      </c>
      <c r="L477" s="24">
        <f t="shared" ca="1" si="286"/>
        <v>-7.2631924004530377E-2</v>
      </c>
      <c r="M477" s="24">
        <f t="shared" ca="1" si="286"/>
        <v>-0.45232536943558571</v>
      </c>
      <c r="N477" s="24">
        <f ca="1">SQRT(Inputs!$B$38)*C477+SQRT(1-Inputs!$B$38)*_xlfn.NORM.S.INV(RAND())</f>
        <v>6.3134413800828737E-2</v>
      </c>
      <c r="O477" s="24">
        <f ca="1">SQRT(Inputs!$B$38)*D477+SQRT(1-Inputs!$B$38)*_xlfn.NORM.S.INV(RAND())</f>
        <v>-0.8049999796480809</v>
      </c>
      <c r="P477" s="24">
        <f ca="1">SQRT(Inputs!$B$38)*E477+SQRT(1-Inputs!$B$38)*_xlfn.NORM.S.INV(RAND())</f>
        <v>-1.2624510870955397</v>
      </c>
      <c r="Q477" s="24">
        <f ca="1">SQRT(Inputs!$B$38)*F477+SQRT(1-Inputs!$B$38)*_xlfn.NORM.S.INV(RAND())</f>
        <v>0.82322579942759599</v>
      </c>
      <c r="R477" s="24">
        <f ca="1">SQRT(Inputs!$B$38)*G477+SQRT(1-Inputs!$B$38)*_xlfn.NORM.S.INV(RAND())</f>
        <v>0.21345595153066976</v>
      </c>
      <c r="S477" s="24">
        <f ca="1">SQRT(Inputs!$B$38)*H477+SQRT(1-Inputs!$B$38)*_xlfn.NORM.S.INV(RAND())</f>
        <v>-1.3127021403680021</v>
      </c>
      <c r="T477" s="24">
        <f ca="1">SQRT(Inputs!$B$38)*I477+SQRT(1-Inputs!$B$38)*_xlfn.NORM.S.INV(RAND())</f>
        <v>0.10801967179606892</v>
      </c>
      <c r="U477" s="24">
        <f ca="1">SQRT(Inputs!$B$38)*J477+SQRT(1-Inputs!$B$38)*_xlfn.NORM.S.INV(RAND())</f>
        <v>0.25272898191846133</v>
      </c>
      <c r="V477" s="24">
        <f ca="1">SQRT(Inputs!$B$38)*K477+SQRT(1-Inputs!$B$38)*_xlfn.NORM.S.INV(RAND())</f>
        <v>0.81809032774021728</v>
      </c>
      <c r="W477" s="24">
        <f ca="1">SQRT(Inputs!$B$38)*L477+SQRT(1-Inputs!$B$38)*_xlfn.NORM.S.INV(RAND())</f>
        <v>0.20754203861281409</v>
      </c>
      <c r="X477" s="24">
        <f ca="1">SQRT(Inputs!$B$38)*M477+SQRT(1-Inputs!$B$38)*_xlfn.NORM.S.INV(RAND())</f>
        <v>0.33109104432356251</v>
      </c>
      <c r="Y477" s="24">
        <f ca="1">SQRT(Inputs!$B$38)*C477+SQRT(1-Inputs!$B$38)*_xlfn.NORM.S.INV(RAND())</f>
        <v>0.18172157604512418</v>
      </c>
      <c r="Z477" s="24">
        <f ca="1">SQRT(Inputs!$B$38)*D477+SQRT(1-Inputs!$B$38)*_xlfn.NORM.S.INV(RAND())</f>
        <v>0.89459007286149816</v>
      </c>
      <c r="AA477" s="24">
        <f ca="1">SQRT(Inputs!$B$38)*E477+SQRT(1-Inputs!$B$38)*_xlfn.NORM.S.INV(RAND())</f>
        <v>-0.76667562462191607</v>
      </c>
      <c r="AB477" s="24">
        <f ca="1">SQRT(Inputs!$B$38)*F477+SQRT(1-Inputs!$B$38)*_xlfn.NORM.S.INV(RAND())</f>
        <v>5.3079680019585185E-2</v>
      </c>
      <c r="AC477" s="24">
        <f ca="1">SQRT(Inputs!$B$38)*G477+SQRT(1-Inputs!$B$38)*_xlfn.NORM.S.INV(RAND())</f>
        <v>0.65631870899543765</v>
      </c>
      <c r="AD477" s="24">
        <f ca="1">SQRT(Inputs!$B$38)*H477+SQRT(1-Inputs!$B$38)*_xlfn.NORM.S.INV(RAND())</f>
        <v>-0.60034106988563707</v>
      </c>
      <c r="AE477" s="24">
        <f ca="1">SQRT(Inputs!$B$38)*I477+SQRT(1-Inputs!$B$38)*_xlfn.NORM.S.INV(RAND())</f>
        <v>0.71394847532131089</v>
      </c>
      <c r="AF477" s="24">
        <f ca="1">SQRT(Inputs!$B$38)*J477+SQRT(1-Inputs!$B$38)*_xlfn.NORM.S.INV(RAND())</f>
        <v>0.37572907299327307</v>
      </c>
      <c r="AG477" s="24">
        <f ca="1">SQRT(Inputs!$B$38)*K477+SQRT(1-Inputs!$B$38)*_xlfn.NORM.S.INV(RAND())</f>
        <v>0.21805639960956702</v>
      </c>
      <c r="AH477" s="24">
        <f ca="1">SQRT(Inputs!$B$38)*L477+SQRT(1-Inputs!$B$38)*_xlfn.NORM.S.INV(RAND())</f>
        <v>0.99414250959545014</v>
      </c>
      <c r="AI477" s="24">
        <f ca="1">SQRT(Inputs!$B$38)*M477+SQRT(1-Inputs!$B$38)*_xlfn.NORM.S.INV(RAND())</f>
        <v>-1.3621471655578747</v>
      </c>
      <c r="AJ477" s="24">
        <f ca="1">SQRT(Inputs!$B$38)*C477+SQRT(1-Inputs!$B$38)*_xlfn.NORM.S.INV(RAND())</f>
        <v>-0.78222547634775064</v>
      </c>
      <c r="AK477" s="24">
        <f ca="1">SQRT(Inputs!$B$38)*D477+SQRT(1-Inputs!$B$38)*_xlfn.NORM.S.INV(RAND())</f>
        <v>-0.27981498423948642</v>
      </c>
      <c r="AL477" s="24">
        <f ca="1">SQRT(Inputs!$B$38)*E477+SQRT(1-Inputs!$B$38)*_xlfn.NORM.S.INV(RAND())</f>
        <v>-0.86008148131911677</v>
      </c>
      <c r="AM477" s="24">
        <f ca="1">SQRT(Inputs!$B$38)*F477+SQRT(1-Inputs!$B$38)*_xlfn.NORM.S.INV(RAND())</f>
        <v>9.4864612164075157E-2</v>
      </c>
      <c r="AN477" s="24">
        <f ca="1">SQRT(Inputs!$B$38)*G477+SQRT(1-Inputs!$B$38)*_xlfn.NORM.S.INV(RAND())</f>
        <v>0.29492579874842551</v>
      </c>
      <c r="AO477" s="24">
        <f ca="1">SQRT(Inputs!$B$38)*H477+SQRT(1-Inputs!$B$38)*_xlfn.NORM.S.INV(RAND())</f>
        <v>-1.6114597092426008</v>
      </c>
      <c r="AP477" s="24">
        <f ca="1">SQRT(Inputs!$B$38)*I477+SQRT(1-Inputs!$B$38)*_xlfn.NORM.S.INV(RAND())</f>
        <v>-1.3527300622195684</v>
      </c>
      <c r="AQ477" s="24">
        <f ca="1">SQRT(Inputs!$B$38)*J477+SQRT(1-Inputs!$B$38)*_xlfn.NORM.S.INV(RAND())</f>
        <v>0.33444194359632751</v>
      </c>
      <c r="AR477" s="24">
        <f ca="1">SQRT(Inputs!$B$38)*K477+SQRT(1-Inputs!$B$38)*_xlfn.NORM.S.INV(RAND())</f>
        <v>-0.5065189489570584</v>
      </c>
      <c r="AS477" s="24">
        <f ca="1">SQRT(Inputs!$B$38)*L477+SQRT(1-Inputs!$B$38)*_xlfn.NORM.S.INV(RAND())</f>
        <v>-0.35646391280923423</v>
      </c>
      <c r="AT477" s="24">
        <f ca="1">SQRT(Inputs!$B$38)*M477+SQRT(1-Inputs!$B$38)*_xlfn.NORM.S.INV(RAND())</f>
        <v>-0.94529291662160408</v>
      </c>
      <c r="AU477" s="15">
        <f ca="1">Inputs!$B$6*EXP($B$8-0.5*C$5^2+C$5*N477)</f>
        <v>5013.2123584075425</v>
      </c>
      <c r="AV477" s="15">
        <f t="shared" ca="1" si="255"/>
        <v>5421.1014810420447</v>
      </c>
      <c r="AW477" s="15">
        <f t="shared" ca="1" si="256"/>
        <v>5575.1196075115686</v>
      </c>
      <c r="AX477" s="15">
        <f t="shared" ca="1" si="257"/>
        <v>7543.9787435486205</v>
      </c>
      <c r="AY477" s="15">
        <f t="shared" ca="1" si="258"/>
        <v>9452.2346506831527</v>
      </c>
      <c r="AZ477" s="15">
        <f t="shared" ca="1" si="259"/>
        <v>10004.411325086281</v>
      </c>
      <c r="BA477" s="15">
        <f t="shared" ca="1" si="260"/>
        <v>12382.035786888571</v>
      </c>
      <c r="BB477" s="15">
        <f t="shared" ca="1" si="261"/>
        <v>15548.133945622165</v>
      </c>
      <c r="BC477" s="15">
        <f t="shared" ca="1" si="262"/>
        <v>20607.268918117396</v>
      </c>
      <c r="BD477" s="15">
        <f t="shared" ca="1" si="263"/>
        <v>25740.711392433834</v>
      </c>
      <c r="BE477" s="15">
        <f t="shared" ca="1" si="264"/>
        <v>32507.602706076283</v>
      </c>
      <c r="BF477" s="15">
        <f ca="1">Inputs!$B$13*EXP($B$9-0.5*C$6^2+C$6*Y477)</f>
        <v>14338.379668006972</v>
      </c>
      <c r="BG477" s="15">
        <f t="shared" ca="1" si="265"/>
        <v>20535.845165909708</v>
      </c>
      <c r="BH477" s="15">
        <f t="shared" ca="1" si="266"/>
        <v>22095.001682519109</v>
      </c>
      <c r="BI477" s="15">
        <f t="shared" ca="1" si="267"/>
        <v>27269.489609018096</v>
      </c>
      <c r="BJ477" s="15">
        <f t="shared" ca="1" si="268"/>
        <v>36747.77188904916</v>
      </c>
      <c r="BK477" s="15">
        <f t="shared" ca="1" si="269"/>
        <v>41561.33754690057</v>
      </c>
      <c r="BL477" s="15">
        <f t="shared" ca="1" si="270"/>
        <v>56002.020790937757</v>
      </c>
      <c r="BM477" s="15">
        <f t="shared" ca="1" si="271"/>
        <v>72127.841112478927</v>
      </c>
      <c r="BN477" s="15">
        <f t="shared" ca="1" si="272"/>
        <v>91056.796340460598</v>
      </c>
      <c r="BO477" s="15">
        <f t="shared" ca="1" si="273"/>
        <v>125760.53478436764</v>
      </c>
      <c r="BP477" s="15">
        <f t="shared" ca="1" si="274"/>
        <v>132651.83004621003</v>
      </c>
      <c r="BQ477" s="15">
        <f ca="1">Inputs!$B$20*EXP($B$10-0.5*C$7^2+C$7*AJ477)</f>
        <v>3250.2488801286659</v>
      </c>
      <c r="BR477" s="15">
        <f t="shared" ca="1" si="275"/>
        <v>4035.174084972381</v>
      </c>
      <c r="BS477" s="15">
        <f t="shared" ca="1" si="276"/>
        <v>4316.3012181466875</v>
      </c>
      <c r="BT477" s="15">
        <f t="shared" ca="1" si="277"/>
        <v>6101.2021794027523</v>
      </c>
      <c r="BU477" s="15">
        <f t="shared" ca="1" si="278"/>
        <v>9081.000088136625</v>
      </c>
      <c r="BV477" s="15">
        <f t="shared" ca="1" si="279"/>
        <v>8787.7184775473452</v>
      </c>
      <c r="BW477" s="15">
        <f t="shared" ca="1" si="280"/>
        <v>9209.7543516191872</v>
      </c>
      <c r="BX477" s="15">
        <f t="shared" ca="1" si="281"/>
        <v>13774.585276119353</v>
      </c>
      <c r="BY477" s="15">
        <f t="shared" ca="1" si="282"/>
        <v>17517.898439239136</v>
      </c>
      <c r="BZ477" s="15">
        <f t="shared" ca="1" si="283"/>
        <v>23020.971772944671</v>
      </c>
      <c r="CA477" s="15">
        <f t="shared" ca="1" si="284"/>
        <v>27337.177367101056</v>
      </c>
      <c r="CB477" s="15">
        <f ca="1">(AU477*DCF!C$10-DCF!C$5*MAX(AU477*DCF!C$10,0)-MAX(AU477-Inputs!$B$6,0)/Inputs!$B$10)*DCF!C$6</f>
        <v>1042.7108574557785</v>
      </c>
      <c r="CC477" s="15">
        <f ca="1">(AV477*DCF!D$10-DCF!D$5*MAX(AV477*DCF!D$10,0)-MAX(AV477-AU477,0)/Inputs!$B$10)*DCF!D$6</f>
        <v>1221.9036719092885</v>
      </c>
      <c r="CD477" s="15">
        <f ca="1">(AW477*DCF!E$10-DCF!E$5*MAX(AW477*DCF!E$10,0)-MAX(AW477-AV477,0)/Inputs!$B$10)*DCF!E$6</f>
        <v>1252.5151087097045</v>
      </c>
      <c r="CE477" s="15">
        <f ca="1">(AX477*DCF!F$10-DCF!F$5*MAX(AX477*DCF!F$10,0)-MAX(AX477-AW477,0)/Inputs!$B$10)*DCF!F$6</f>
        <v>1237.1677645378188</v>
      </c>
      <c r="CF477" s="15">
        <f ca="1">(AY477*DCF!G$10-DCF!G$5*MAX(AY477*DCF!G$10,0)-MAX(AY477-AX477,0)/Inputs!$B$10)*DCF!G$6</f>
        <v>1580.7372326051509</v>
      </c>
      <c r="CG477" s="15">
        <f ca="1">(AZ477*DCF!H$10-DCF!H$5*MAX(AZ477*DCF!H$10,0)-MAX(AZ477-AY477,0)/Inputs!$B$10)*DCF!H$6</f>
        <v>1844.3147671329821</v>
      </c>
      <c r="CH477" s="15">
        <f ca="1">(BA477*DCF!I$10-DCF!I$5*MAX(BA477*DCF!I$10,0)-MAX(BA477-AZ477,0)/Inputs!$B$10)*DCF!I$6</f>
        <v>1871.7325240555688</v>
      </c>
      <c r="CI477" s="15">
        <f ca="1">(BB477*DCF!J$10-DCF!J$5*MAX(BB477*DCF!J$10,0)-MAX(BB477-BA477,0)/Inputs!$B$10)*DCF!J$6</f>
        <v>2188.3258589363231</v>
      </c>
      <c r="CJ477" s="15">
        <f ca="1">(BC477*DCF!K$10-DCF!K$5*MAX(BC477*DCF!K$10,0)-MAX(BC477-BB477,0)/Inputs!$B$10)*DCF!K$6</f>
        <v>2609.2374592089823</v>
      </c>
      <c r="CK477" s="15">
        <f ca="1">(BD477*DCF!L$10-DCF!L$5*MAX(BD477*DCF!L$10,0)-MAX(BD477-BC477,0)/Inputs!$B$10)*DCF!L$6</f>
        <v>3218.3515328967683</v>
      </c>
      <c r="CL477" s="15">
        <f ca="1">(BE477*DCF!M$10-DCF!M$5*MAX(BE477*DCF!M$10,0)-MAX(BE477-BD477,0)/Inputs!$B$10)*DCF!M$6</f>
        <v>3778.8657256537826</v>
      </c>
      <c r="CM477" s="15">
        <f ca="1">(BF477*DCF!C$28-DCF!C$5*MAX(BF477*DCF!C$28,0)-MAX(BF477-Inputs!$B$13,0)/Inputs!$B$17)*DCF!C$6</f>
        <v>3694.3675091815148</v>
      </c>
      <c r="CN477" s="15">
        <f ca="1">(BG477*DCF!D$28-DCF!D$5*MAX(BG477*DCF!D$28,0)-MAX(BG477-BF477,0)/Inputs!$B$17)*DCF!D$6</f>
        <v>4726.0764940388599</v>
      </c>
      <c r="CO477" s="15">
        <f ca="1">(BH477*DCF!E$28-DCF!E$5*MAX(BH477*DCF!E$28,0)-MAX(BH477-BG477,0)/Inputs!$B$17)*DCF!E$6</f>
        <v>5950.4096219135117</v>
      </c>
      <c r="CP477" s="15">
        <f ca="1">(BI477*DCF!F$28-DCF!F$5*MAX(BI477*DCF!F$28,0)-MAX(BI477-BH477,0)/Inputs!$B$17)*DCF!F$6</f>
        <v>6460.8508109328386</v>
      </c>
      <c r="CQ477" s="15">
        <f ca="1">(BJ477*DCF!G$28-DCF!G$5*MAX(BJ477*DCF!G$28,0)-MAX(BJ477-BI477,0)/Inputs!$B$17)*DCF!G$6</f>
        <v>7940.3347756504563</v>
      </c>
      <c r="CR477" s="15">
        <f ca="1">(BK477*DCF!H$28-DCF!H$5*MAX(BK477*DCF!H$28,0)-MAX(BK477-BJ477,0)/Inputs!$B$17)*DCF!H$6</f>
        <v>9530.6842928031147</v>
      </c>
      <c r="CS477" s="15">
        <f ca="1">(BL477*DCF!I$28-DCF!I$5*MAX(BL477*DCF!I$28,0)-MAX(BL477-BK477,0)/Inputs!$B$17)*DCF!I$6</f>
        <v>11096.36451577606</v>
      </c>
      <c r="CT477" s="15">
        <f ca="1">(BM477*DCF!J$28-DCF!J$5*MAX(BM477*DCF!J$28,0)-MAX(BM477-BL477,0)/Inputs!$B$17)*DCF!J$6</f>
        <v>13952.344318005971</v>
      </c>
      <c r="CU477" s="15">
        <f ca="1">(BN477*DCF!K$28-DCF!K$5*MAX(BN477*DCF!K$28,0)-MAX(BN477-BM477,0)/Inputs!$B$17)*DCF!K$6</f>
        <v>16911.123754797442</v>
      </c>
      <c r="CV477" s="15">
        <f ca="1">(BO477*DCF!L$28-DCF!L$5*MAX(BO477*DCF!L$28,0)-MAX(BO477-BN477,0)/Inputs!$B$17)*DCF!L$6</f>
        <v>21165.0805142955</v>
      </c>
      <c r="CW477" s="15">
        <f ca="1">(BP477*DCF!M$28-DCF!M$5*MAX(BP477*DCF!M$28,0)-MAX(BP477-BO477,0)/Inputs!$B$17)*DCF!M$6</f>
        <v>24238.184597225347</v>
      </c>
      <c r="CX477" s="15">
        <f ca="1">(BQ477*DCF!C$46-DCF!C$5*MAX(BQ477*DCF!C$46,0)-MAX(BQ477-Inputs!$B$20,0)/Inputs!$B$24)*DCF!C$6</f>
        <v>-773.38259593210103</v>
      </c>
      <c r="CY477" s="15">
        <f ca="1">(BR477*DCF!D$46-DCF!D$5*MAX(BR477*DCF!D$46,0)-MAX(BR477-BQ477,0)/Inputs!$B$24)*DCF!D$6</f>
        <v>-1023.6311842647484</v>
      </c>
      <c r="CZ477" s="15">
        <f ca="1">(BS477*DCF!E$46-DCF!E$5*MAX(BS477*DCF!E$46,0)-MAX(BS477-BR477,0)/Inputs!$B$24)*DCF!E$6</f>
        <v>-621.22271087985109</v>
      </c>
      <c r="DA477" s="15">
        <f ca="1">(BT477*DCF!F$46-DCF!F$5*MAX(BT477*DCF!F$46,0)-MAX(BT477-BS477,0)/Inputs!$B$24)*DCF!F$6</f>
        <v>-1094.2669824638588</v>
      </c>
      <c r="DB477" s="15">
        <f ca="1">(BU477*DCF!G$46-DCF!G$5*MAX(BU477*DCF!G$46,0)-MAX(BU477-BT477,0)/Inputs!$B$24)*DCF!G$6</f>
        <v>-1307.8120439795282</v>
      </c>
      <c r="DC477" s="15">
        <f ca="1">(BV477*DCF!H$46-DCF!H$5*MAX(BV477*DCF!H$46,0)-MAX(BV477-BU477,0)/Inputs!$B$24)*DCF!H$6</f>
        <v>0</v>
      </c>
      <c r="DD477" s="15">
        <f ca="1">(BW477*DCF!I$46-DCF!I$5*MAX(BW477*DCF!I$46,0)-MAX(BW477-BV477,0)/Inputs!$B$24)*DCF!I$6</f>
        <v>91.552673436133801</v>
      </c>
      <c r="DE477" s="15">
        <f ca="1">(BX477*DCF!J$46-DCF!J$5*MAX(BX477*DCF!J$46,0)-MAX(BX477-BW477,0)/Inputs!$B$24)*DCF!J$6</f>
        <v>-632.71283254524189</v>
      </c>
      <c r="DF477" s="15">
        <f ca="1">(BY477*DCF!K$46-DCF!K$5*MAX(BY477*DCF!K$46,0)-MAX(BY477-BX477,0)/Inputs!$B$24)*DCF!K$6</f>
        <v>83.668751539064985</v>
      </c>
      <c r="DG477" s="15">
        <f ca="1">(BZ477*DCF!L$46-DCF!L$5*MAX(BZ477*DCF!L$46,0)-MAX(BZ477-BY477,0)/Inputs!$B$24)*DCF!L$6</f>
        <v>345.96962713857721</v>
      </c>
      <c r="DH477" s="15">
        <f ca="1">(CA477*DCF!M$46-DCF!M$5*MAX(CA477*DCF!M$46,0)-MAX(CA477-BZ477,0)/Inputs!$B$24)*DCF!M$6</f>
        <v>1240.7978588427331</v>
      </c>
      <c r="DI477" s="15">
        <f ca="1">SUM(CB477:CL477)+BE477*DCF!M$10*(1+Inputs!$B$30)*(1-Inputs!$B$33)*(1-Inputs!$B$30/Inputs!$B$31)/(Inputs!$B$29-Inputs!$B$30)*DCF!M$6</f>
        <v>112314.95070265613</v>
      </c>
      <c r="DJ477" s="15">
        <f ca="1">SUM(CM477:CW477)+BP477*DCF!M$28*(1+Inputs!$B$30)*(1-Inputs!$B$33)*(1-Inputs!$B$30/Inputs!$B$31)/(Inputs!$B$29-Inputs!$B$30)*DCF!M$6</f>
        <v>617894.88408123108</v>
      </c>
      <c r="DK477" s="15">
        <f ca="1">SUM(CX477:DH477)+CA477*DCF!M$46*(1+Inputs!$B$30)*(1-Inputs!$B$33)*(1-Inputs!$B$30/Inputs!$B$31)/(Inputs!$B$29-Inputs!$B$30)*DCF!M$6</f>
        <v>38575.475066107305</v>
      </c>
      <c r="DM477" s="15">
        <f ca="1">DI477+DJ477+DK477+Inputs!$B$34+Inputs!$B$36-Inputs!$B$35</f>
        <v>845636.30984999461</v>
      </c>
    </row>
    <row r="478" spans="1:117" x14ac:dyDescent="0.75">
      <c r="A478" s="11">
        <v>465</v>
      </c>
      <c r="C478" s="24">
        <f t="shared" ca="1" si="286"/>
        <v>0.31744400442199777</v>
      </c>
      <c r="D478" s="24">
        <f t="shared" ca="1" si="286"/>
        <v>1.0517563426553691</v>
      </c>
      <c r="E478" s="24">
        <f t="shared" ca="1" si="286"/>
        <v>0.78790232214613398</v>
      </c>
      <c r="F478" s="24">
        <f t="shared" ca="1" si="286"/>
        <v>-4.8057679676335147E-2</v>
      </c>
      <c r="G478" s="24">
        <f t="shared" ca="1" si="286"/>
        <v>-0.13160091227960061</v>
      </c>
      <c r="H478" s="24">
        <f t="shared" ca="1" si="286"/>
        <v>0.40062717028226208</v>
      </c>
      <c r="I478" s="24">
        <f t="shared" ca="1" si="286"/>
        <v>-0.70347769325460241</v>
      </c>
      <c r="J478" s="24">
        <f t="shared" ca="1" si="286"/>
        <v>-1.235623220217805</v>
      </c>
      <c r="K478" s="24">
        <f t="shared" ca="1" si="286"/>
        <v>0.51599587932445723</v>
      </c>
      <c r="L478" s="24">
        <f t="shared" ca="1" si="286"/>
        <v>-0.66684171684680371</v>
      </c>
      <c r="M478" s="24">
        <f t="shared" ca="1" si="286"/>
        <v>-0.16274467951745744</v>
      </c>
      <c r="N478" s="24">
        <f ca="1">SQRT(Inputs!$B$38)*C478+SQRT(1-Inputs!$B$38)*_xlfn.NORM.S.INV(RAND())</f>
        <v>0.13930380361398093</v>
      </c>
      <c r="O478" s="24">
        <f ca="1">SQRT(Inputs!$B$38)*D478+SQRT(1-Inputs!$B$38)*_xlfn.NORM.S.INV(RAND())</f>
        <v>1.5442141562780836</v>
      </c>
      <c r="P478" s="24">
        <f ca="1">SQRT(Inputs!$B$38)*E478+SQRT(1-Inputs!$B$38)*_xlfn.NORM.S.INV(RAND())</f>
        <v>0.1614277084719391</v>
      </c>
      <c r="Q478" s="24">
        <f ca="1">SQRT(Inputs!$B$38)*F478+SQRT(1-Inputs!$B$38)*_xlfn.NORM.S.INV(RAND())</f>
        <v>1.2656404821910607</v>
      </c>
      <c r="R478" s="24">
        <f ca="1">SQRT(Inputs!$B$38)*G478+SQRT(1-Inputs!$B$38)*_xlfn.NORM.S.INV(RAND())</f>
        <v>0.25828757629217569</v>
      </c>
      <c r="S478" s="24">
        <f ca="1">SQRT(Inputs!$B$38)*H478+SQRT(1-Inputs!$B$38)*_xlfn.NORM.S.INV(RAND())</f>
        <v>-0.25949783634753837</v>
      </c>
      <c r="T478" s="24">
        <f ca="1">SQRT(Inputs!$B$38)*I478+SQRT(1-Inputs!$B$38)*_xlfn.NORM.S.INV(RAND())</f>
        <v>0.8627596095205512</v>
      </c>
      <c r="U478" s="24">
        <f ca="1">SQRT(Inputs!$B$38)*J478+SQRT(1-Inputs!$B$38)*_xlfn.NORM.S.INV(RAND())</f>
        <v>-0.43164066961347025</v>
      </c>
      <c r="V478" s="24">
        <f ca="1">SQRT(Inputs!$B$38)*K478+SQRT(1-Inputs!$B$38)*_xlfn.NORM.S.INV(RAND())</f>
        <v>0.37130180314981803</v>
      </c>
      <c r="W478" s="24">
        <f ca="1">SQRT(Inputs!$B$38)*L478+SQRT(1-Inputs!$B$38)*_xlfn.NORM.S.INV(RAND())</f>
        <v>0.17053657784797638</v>
      </c>
      <c r="X478" s="24">
        <f ca="1">SQRT(Inputs!$B$38)*M478+SQRT(1-Inputs!$B$38)*_xlfn.NORM.S.INV(RAND())</f>
        <v>-1.5264994129290066</v>
      </c>
      <c r="Y478" s="24">
        <f ca="1">SQRT(Inputs!$B$38)*C478+SQRT(1-Inputs!$B$38)*_xlfn.NORM.S.INV(RAND())</f>
        <v>1.0078028140529549</v>
      </c>
      <c r="Z478" s="24">
        <f ca="1">SQRT(Inputs!$B$38)*D478+SQRT(1-Inputs!$B$38)*_xlfn.NORM.S.INV(RAND())</f>
        <v>1.5197827456051523</v>
      </c>
      <c r="AA478" s="24">
        <f ca="1">SQRT(Inputs!$B$38)*E478+SQRT(1-Inputs!$B$38)*_xlfn.NORM.S.INV(RAND())</f>
        <v>1.9635849206816549</v>
      </c>
      <c r="AB478" s="24">
        <f ca="1">SQRT(Inputs!$B$38)*F478+SQRT(1-Inputs!$B$38)*_xlfn.NORM.S.INV(RAND())</f>
        <v>0.8947440607710303</v>
      </c>
      <c r="AC478" s="24">
        <f ca="1">SQRT(Inputs!$B$38)*G478+SQRT(1-Inputs!$B$38)*_xlfn.NORM.S.INV(RAND())</f>
        <v>-0.11772657978700429</v>
      </c>
      <c r="AD478" s="24">
        <f ca="1">SQRT(Inputs!$B$38)*H478+SQRT(1-Inputs!$B$38)*_xlfn.NORM.S.INV(RAND())</f>
        <v>-0.39463862333527805</v>
      </c>
      <c r="AE478" s="24">
        <f ca="1">SQRT(Inputs!$B$38)*I478+SQRT(1-Inputs!$B$38)*_xlfn.NORM.S.INV(RAND())</f>
        <v>0.26345533486898881</v>
      </c>
      <c r="AF478" s="24">
        <f ca="1">SQRT(Inputs!$B$38)*J478+SQRT(1-Inputs!$B$38)*_xlfn.NORM.S.INV(RAND())</f>
        <v>-9.1131985195472165E-2</v>
      </c>
      <c r="AG478" s="24">
        <f ca="1">SQRT(Inputs!$B$38)*K478+SQRT(1-Inputs!$B$38)*_xlfn.NORM.S.INV(RAND())</f>
        <v>0.43290841141187647</v>
      </c>
      <c r="AH478" s="24">
        <f ca="1">SQRT(Inputs!$B$38)*L478+SQRT(1-Inputs!$B$38)*_xlfn.NORM.S.INV(RAND())</f>
        <v>-0.54918109294707529</v>
      </c>
      <c r="AI478" s="24">
        <f ca="1">SQRT(Inputs!$B$38)*M478+SQRT(1-Inputs!$B$38)*_xlfn.NORM.S.INV(RAND())</f>
        <v>0.56765779679600192</v>
      </c>
      <c r="AJ478" s="24">
        <f ca="1">SQRT(Inputs!$B$38)*C478+SQRT(1-Inputs!$B$38)*_xlfn.NORM.S.INV(RAND())</f>
        <v>-0.68056205200948483</v>
      </c>
      <c r="AK478" s="24">
        <f ca="1">SQRT(Inputs!$B$38)*D478+SQRT(1-Inputs!$B$38)*_xlfn.NORM.S.INV(RAND())</f>
        <v>-0.2144293647725839</v>
      </c>
      <c r="AL478" s="24">
        <f ca="1">SQRT(Inputs!$B$38)*E478+SQRT(1-Inputs!$B$38)*_xlfn.NORM.S.INV(RAND())</f>
        <v>0.56970864882798944</v>
      </c>
      <c r="AM478" s="24">
        <f ca="1">SQRT(Inputs!$B$38)*F478+SQRT(1-Inputs!$B$38)*_xlfn.NORM.S.INV(RAND())</f>
        <v>0.95175516519951098</v>
      </c>
      <c r="AN478" s="24">
        <f ca="1">SQRT(Inputs!$B$38)*G478+SQRT(1-Inputs!$B$38)*_xlfn.NORM.S.INV(RAND())</f>
        <v>-0.80731026714010556</v>
      </c>
      <c r="AO478" s="24">
        <f ca="1">SQRT(Inputs!$B$38)*H478+SQRT(1-Inputs!$B$38)*_xlfn.NORM.S.INV(RAND())</f>
        <v>1.8488565879499539</v>
      </c>
      <c r="AP478" s="24">
        <f ca="1">SQRT(Inputs!$B$38)*I478+SQRT(1-Inputs!$B$38)*_xlfn.NORM.S.INV(RAND())</f>
        <v>-0.99732979027421687</v>
      </c>
      <c r="AQ478" s="24">
        <f ca="1">SQRT(Inputs!$B$38)*J478+SQRT(1-Inputs!$B$38)*_xlfn.NORM.S.INV(RAND())</f>
        <v>-0.59882762167254699</v>
      </c>
      <c r="AR478" s="24">
        <f ca="1">SQRT(Inputs!$B$38)*K478+SQRT(1-Inputs!$B$38)*_xlfn.NORM.S.INV(RAND())</f>
        <v>1.8324769290212106</v>
      </c>
      <c r="AS478" s="24">
        <f ca="1">SQRT(Inputs!$B$38)*L478+SQRT(1-Inputs!$B$38)*_xlfn.NORM.S.INV(RAND())</f>
        <v>0.28052664387936399</v>
      </c>
      <c r="AT478" s="24">
        <f ca="1">SQRT(Inputs!$B$38)*M478+SQRT(1-Inputs!$B$38)*_xlfn.NORM.S.INV(RAND())</f>
        <v>-1.3222627881519566E-2</v>
      </c>
      <c r="AU478" s="15">
        <f ca="1">Inputs!$B$6*EXP($B$8-0.5*C$5^2+C$5*N478)</f>
        <v>5075.4067642089831</v>
      </c>
      <c r="AV478" s="15">
        <f t="shared" ca="1" si="255"/>
        <v>7752.6789694412209</v>
      </c>
      <c r="AW478" s="15">
        <f t="shared" ca="1" si="256"/>
        <v>9661.1011961174463</v>
      </c>
      <c r="AX478" s="15">
        <f t="shared" ca="1" si="257"/>
        <v>13815.83974028692</v>
      </c>
      <c r="AY478" s="15">
        <f t="shared" ca="1" si="258"/>
        <v>17401.440520864369</v>
      </c>
      <c r="AZ478" s="15">
        <f t="shared" ca="1" si="259"/>
        <v>20682.87748660921</v>
      </c>
      <c r="BA478" s="15">
        <f t="shared" ca="1" si="260"/>
        <v>27702.359865031307</v>
      </c>
      <c r="BB478" s="15">
        <f t="shared" ca="1" si="261"/>
        <v>32480.658164007895</v>
      </c>
      <c r="BC478" s="15">
        <f t="shared" ca="1" si="262"/>
        <v>41232.203025762203</v>
      </c>
      <c r="BD478" s="15">
        <f t="shared" ca="1" si="263"/>
        <v>51325.530160093505</v>
      </c>
      <c r="BE478" s="15">
        <f t="shared" ca="1" si="264"/>
        <v>54729.261894973955</v>
      </c>
      <c r="BF478" s="15">
        <f ca="1">Inputs!$B$13*EXP($B$9-0.5*C$6^2+C$6*Y478)</f>
        <v>16889.777080447078</v>
      </c>
      <c r="BG478" s="15">
        <f t="shared" ca="1" si="265"/>
        <v>27078.752246311946</v>
      </c>
      <c r="BH478" s="15">
        <f t="shared" ca="1" si="266"/>
        <v>45821.929500874139</v>
      </c>
      <c r="BI478" s="15">
        <f t="shared" ca="1" si="267"/>
        <v>64375.195284715272</v>
      </c>
      <c r="BJ478" s="15">
        <f t="shared" ca="1" si="268"/>
        <v>77591.845378079641</v>
      </c>
      <c r="BK478" s="15">
        <f t="shared" ca="1" si="269"/>
        <v>90247.879547527991</v>
      </c>
      <c r="BL478" s="15">
        <f t="shared" ca="1" si="270"/>
        <v>114708.87364542436</v>
      </c>
      <c r="BM478" s="15">
        <f t="shared" ca="1" si="271"/>
        <v>139414.66651993286</v>
      </c>
      <c r="BN478" s="15">
        <f t="shared" ca="1" si="272"/>
        <v>180592.48222461637</v>
      </c>
      <c r="BO478" s="15">
        <f t="shared" ca="1" si="273"/>
        <v>208459.09822902363</v>
      </c>
      <c r="BP478" s="15">
        <f t="shared" ca="1" si="274"/>
        <v>273617.4766345786</v>
      </c>
      <c r="BQ478" s="15">
        <f ca="1">Inputs!$B$20*EXP($B$10-0.5*C$7^2+C$7*AJ478)</f>
        <v>3369.5857991750468</v>
      </c>
      <c r="BR478" s="15">
        <f t="shared" ca="1" si="275"/>
        <v>4271.1062428441264</v>
      </c>
      <c r="BS478" s="15">
        <f t="shared" ca="1" si="276"/>
        <v>6888.5605405330916</v>
      </c>
      <c r="BT478" s="15">
        <f t="shared" ca="1" si="277"/>
        <v>12191.50205962689</v>
      </c>
      <c r="BU478" s="15">
        <f t="shared" ca="1" si="278"/>
        <v>13897.788791477044</v>
      </c>
      <c r="BV478" s="15">
        <f t="shared" ca="1" si="279"/>
        <v>29326.888547431536</v>
      </c>
      <c r="BW478" s="15">
        <f t="shared" ca="1" si="280"/>
        <v>33136.422323151863</v>
      </c>
      <c r="BX478" s="15">
        <f t="shared" ca="1" si="281"/>
        <v>41103.72358732445</v>
      </c>
      <c r="BY478" s="15">
        <f t="shared" ca="1" si="282"/>
        <v>81777.678753668821</v>
      </c>
      <c r="BZ478" s="15">
        <f t="shared" ca="1" si="283"/>
        <v>120818.23533060674</v>
      </c>
      <c r="CA478" s="15">
        <f t="shared" ca="1" si="284"/>
        <v>169314.65073056167</v>
      </c>
      <c r="CB478" s="15">
        <f ca="1">(AU478*DCF!C$10-DCF!C$5*MAX(AU478*DCF!C$10,0)-MAX(AU478-Inputs!$B$6,0)/Inputs!$B$10)*DCF!C$6</f>
        <v>1042.2674002568322</v>
      </c>
      <c r="CC478" s="15">
        <f ca="1">(AV478*DCF!D$10-DCF!D$5*MAX(AV478*DCF!D$10,0)-MAX(AV478-AU478,0)/Inputs!$B$10)*DCF!D$6</f>
        <v>1236.8802180707107</v>
      </c>
      <c r="CD478" s="15">
        <f ca="1">(AW478*DCF!E$10-DCF!E$5*MAX(AW478*DCF!E$10,0)-MAX(AW478-AV478,0)/Inputs!$B$10)*DCF!E$6</f>
        <v>1800.7387579829979</v>
      </c>
      <c r="CE478" s="15">
        <f ca="1">(AX478*DCF!F$10-DCF!F$5*MAX(AX478*DCF!F$10,0)-MAX(AX478-AW478,0)/Inputs!$B$10)*DCF!F$6</f>
        <v>2151.4777142401977</v>
      </c>
      <c r="CF478" s="15">
        <f ca="1">(AY478*DCF!G$10-DCF!G$5*MAX(AY478*DCF!G$10,0)-MAX(AY478-AX478,0)/Inputs!$B$10)*DCF!G$6</f>
        <v>2896.1757341471493</v>
      </c>
      <c r="CG478" s="15">
        <f ca="1">(AZ478*DCF!H$10-DCF!H$5*MAX(AZ478*DCF!H$10,0)-MAX(AZ478-AY478,0)/Inputs!$B$10)*DCF!H$6</f>
        <v>3432.9175386754823</v>
      </c>
      <c r="CH478" s="15">
        <f ca="1">(BA478*DCF!I$10-DCF!I$5*MAX(BA478*DCF!I$10,0)-MAX(BA478-AZ478,0)/Inputs!$B$10)*DCF!I$6</f>
        <v>3908.7695116821628</v>
      </c>
      <c r="CI478" s="15">
        <f ca="1">(BB478*DCF!J$10-DCF!J$5*MAX(BB478*DCF!J$10,0)-MAX(BB478-BA478,0)/Inputs!$B$10)*DCF!J$6</f>
        <v>4849.683939431633</v>
      </c>
      <c r="CJ478" s="15">
        <f ca="1">(BC478*DCF!K$10-DCF!K$5*MAX(BC478*DCF!K$10,0)-MAX(BC478-BB478,0)/Inputs!$B$10)*DCF!K$6</f>
        <v>5412.6394365024762</v>
      </c>
      <c r="CK478" s="15">
        <f ca="1">(BD478*DCF!L$10-DCF!L$5*MAX(BD478*DCF!L$10,0)-MAX(BD478-BC478,0)/Inputs!$B$10)*DCF!L$6</f>
        <v>6435.6353290637844</v>
      </c>
      <c r="CL478" s="15">
        <f ca="1">(BE478*DCF!M$10-DCF!M$5*MAX(BE478*DCF!M$10,0)-MAX(BE478-BD478,0)/Inputs!$B$10)*DCF!M$6</f>
        <v>7316.3945999121679</v>
      </c>
      <c r="CM478" s="15">
        <f ca="1">(BF478*DCF!C$28-DCF!C$5*MAX(BF478*DCF!C$28,0)-MAX(BF478-Inputs!$B$13,0)/Inputs!$B$17)*DCF!C$6</f>
        <v>3883.799989367646</v>
      </c>
      <c r="CN478" s="15">
        <f ca="1">(BG478*DCF!D$28-DCF!D$5*MAX(BG478*DCF!D$28,0)-MAX(BG478-BF478,0)/Inputs!$B$17)*DCF!D$6</f>
        <v>5801.5415121950264</v>
      </c>
      <c r="CO478" s="15">
        <f ca="1">(BH478*DCF!E$28-DCF!E$5*MAX(BH478*DCF!E$28,0)-MAX(BH478-BG478,0)/Inputs!$B$17)*DCF!E$6</f>
        <v>9283.56411912363</v>
      </c>
      <c r="CP478" s="15">
        <f ca="1">(BI478*DCF!F$28-DCF!F$5*MAX(BI478*DCF!F$28,0)-MAX(BI478-BH478,0)/Inputs!$B$17)*DCF!F$6</f>
        <v>14098.254528949708</v>
      </c>
      <c r="CQ478" s="15">
        <f ca="1">(BJ478*DCF!G$28-DCF!G$5*MAX(BJ478*DCF!G$28,0)-MAX(BJ478-BI478,0)/Inputs!$B$17)*DCF!G$6</f>
        <v>17908.882989834034</v>
      </c>
      <c r="CR478" s="15">
        <f ca="1">(BK478*DCF!H$28-DCF!H$5*MAX(BK478*DCF!H$28,0)-MAX(BK478-BJ478,0)/Inputs!$B$17)*DCF!H$6</f>
        <v>20352.903755754025</v>
      </c>
      <c r="CS478" s="15">
        <f ca="1">(BL478*DCF!I$28-DCF!I$5*MAX(BL478*DCF!I$28,0)-MAX(BL478-BK478,0)/Inputs!$B$17)*DCF!I$6</f>
        <v>23463.237460489781</v>
      </c>
      <c r="CT478" s="15">
        <f ca="1">(BM478*DCF!J$28-DCF!J$5*MAX(BM478*DCF!J$28,0)-MAX(BM478-BL478,0)/Inputs!$B$17)*DCF!J$6</f>
        <v>27825.258023260423</v>
      </c>
      <c r="CU478" s="15">
        <f ca="1">(BN478*DCF!K$28-DCF!K$5*MAX(BN478*DCF!K$28,0)-MAX(BN478-BM478,0)/Inputs!$B$17)*DCF!K$6</f>
        <v>33094.370313680287</v>
      </c>
      <c r="CV478" s="15">
        <f ca="1">(BO478*DCF!L$28-DCF!L$5*MAX(BO478*DCF!L$28,0)-MAX(BO478-BN478,0)/Inputs!$B$17)*DCF!L$6</f>
        <v>38438.81155872481</v>
      </c>
      <c r="CW478" s="15">
        <f ca="1">(BP478*DCF!M$28-DCF!M$5*MAX(BP478*DCF!M$28,0)-MAX(BP478-BO478,0)/Inputs!$B$17)*DCF!M$6</f>
        <v>44670.405131292406</v>
      </c>
      <c r="CX478" s="15">
        <f ca="1">(BQ478*DCF!C$46-DCF!C$5*MAX(BQ478*DCF!C$46,0)-MAX(BQ478-Inputs!$B$20,0)/Inputs!$B$24)*DCF!C$6</f>
        <v>-856.06406409356589</v>
      </c>
      <c r="CY478" s="15">
        <f ca="1">(BR478*DCF!D$46-DCF!D$5*MAX(BR478*DCF!D$46,0)-MAX(BR478-BQ478,0)/Inputs!$B$24)*DCF!D$6</f>
        <v>-1113.6495221828397</v>
      </c>
      <c r="CZ478" s="15">
        <f ca="1">(BS478*DCF!E$46-DCF!E$5*MAX(BS478*DCF!E$46,0)-MAX(BS478-BR478,0)/Inputs!$B$24)*DCF!E$6</f>
        <v>-1846.3127045736896</v>
      </c>
      <c r="DA478" s="15">
        <f ca="1">(BT478*DCF!F$46-DCF!F$5*MAX(BT478*DCF!F$46,0)-MAX(BT478-BS478,0)/Inputs!$B$24)*DCF!F$6</f>
        <v>-2818.830906409411</v>
      </c>
      <c r="DB478" s="15">
        <f ca="1">(BU478*DCF!G$46-DCF!G$5*MAX(BU478*DCF!G$46,0)-MAX(BU478-BT478,0)/Inputs!$B$24)*DCF!G$6</f>
        <v>-1041.4553007523325</v>
      </c>
      <c r="DC478" s="15">
        <f ca="1">(BV478*DCF!H$46-DCF!H$5*MAX(BV478*DCF!H$46,0)-MAX(BV478-BU478,0)/Inputs!$B$24)*DCF!H$6</f>
        <v>-4794.4982135001937</v>
      </c>
      <c r="DD478" s="15">
        <f ca="1">(BW478*DCF!I$46-DCF!I$5*MAX(BW478*DCF!I$46,0)-MAX(BW478-BV478,0)/Inputs!$B$24)*DCF!I$6</f>
        <v>-328.27125681514934</v>
      </c>
      <c r="DE478" s="15">
        <f ca="1">(BX478*DCF!J$46-DCF!J$5*MAX(BX478*DCF!J$46,0)-MAX(BX478-BW478,0)/Inputs!$B$24)*DCF!J$6</f>
        <v>-388.61062228479119</v>
      </c>
      <c r="DF478" s="15">
        <f ca="1">(BY478*DCF!K$46-DCF!K$5*MAX(BY478*DCF!K$46,0)-MAX(BY478-BX478,0)/Inputs!$B$24)*DCF!K$6</f>
        <v>-5292.6218483212215</v>
      </c>
      <c r="DG478" s="15">
        <f ca="1">(BZ478*DCF!L$46-DCF!L$5*MAX(BZ478*DCF!L$46,0)-MAX(BZ478-BY478,0)/Inputs!$B$24)*DCF!L$6</f>
        <v>-483.40144422053169</v>
      </c>
      <c r="DH478" s="15">
        <f ca="1">(CA478*DCF!M$46-DCF!M$5*MAX(CA478*DCF!M$46,0)-MAX(CA478-BZ478,0)/Inputs!$B$24)*DCF!M$6</f>
        <v>3135.127718952619</v>
      </c>
      <c r="DI478" s="15">
        <f ca="1">SUM(CB478:CL478)+BE478*DCF!M$10*(1+Inputs!$B$30)*(1-Inputs!$B$33)*(1-Inputs!$B$30/Inputs!$B$31)/(Inputs!$B$29-Inputs!$B$30)*DCF!M$6</f>
        <v>192795.83975324372</v>
      </c>
      <c r="DJ478" s="15">
        <f ca="1">SUM(CM478:CW478)+BP478*DCF!M$28*(1+Inputs!$B$30)*(1-Inputs!$B$33)*(1-Inputs!$B$30/Inputs!$B$31)/(Inputs!$B$29-Inputs!$B$30)*DCF!M$6</f>
        <v>1254129.1036367854</v>
      </c>
      <c r="DK478" s="15">
        <f ca="1">SUM(CX478:DH478)+CA478*DCF!M$46*(1+Inputs!$B$30)*(1-Inputs!$B$33)*(1-Inputs!$B$30/Inputs!$B$31)/(Inputs!$B$29-Inputs!$B$30)*DCF!M$6</f>
        <v>245951.9184678109</v>
      </c>
      <c r="DM478" s="15">
        <f ca="1">DI478+DJ478+DK478+Inputs!$B$34+Inputs!$B$36-Inputs!$B$35</f>
        <v>1769727.8618578399</v>
      </c>
    </row>
    <row r="479" spans="1:117" x14ac:dyDescent="0.75">
      <c r="A479" s="11">
        <v>466</v>
      </c>
      <c r="C479" s="24">
        <f t="shared" ca="1" si="286"/>
        <v>0.20677088529037563</v>
      </c>
      <c r="D479" s="24">
        <f t="shared" ca="1" si="286"/>
        <v>1.1773501649121016</v>
      </c>
      <c r="E479" s="24">
        <f t="shared" ca="1" si="286"/>
        <v>-0.81669169484824022</v>
      </c>
      <c r="F479" s="24">
        <f t="shared" ca="1" si="286"/>
        <v>-1.7889324241810733</v>
      </c>
      <c r="G479" s="24">
        <f t="shared" ca="1" si="286"/>
        <v>1.3168137603599117</v>
      </c>
      <c r="H479" s="24">
        <f t="shared" ca="1" si="286"/>
        <v>0.3013078597033742</v>
      </c>
      <c r="I479" s="24">
        <f t="shared" ca="1" si="286"/>
        <v>0.48792514403096515</v>
      </c>
      <c r="J479" s="24">
        <f t="shared" ca="1" si="286"/>
        <v>0.88476406768945814</v>
      </c>
      <c r="K479" s="24">
        <f t="shared" ca="1" si="286"/>
        <v>0.88725318441305334</v>
      </c>
      <c r="L479" s="24">
        <f t="shared" ca="1" si="286"/>
        <v>-0.32477869952863692</v>
      </c>
      <c r="M479" s="24">
        <f t="shared" ca="1" si="286"/>
        <v>7.7992626133945614E-2</v>
      </c>
      <c r="N479" s="24">
        <f ca="1">SQRT(Inputs!$B$38)*C479+SQRT(1-Inputs!$B$38)*_xlfn.NORM.S.INV(RAND())</f>
        <v>0.23549925206383726</v>
      </c>
      <c r="O479" s="24">
        <f ca="1">SQRT(Inputs!$B$38)*D479+SQRT(1-Inputs!$B$38)*_xlfn.NORM.S.INV(RAND())</f>
        <v>1.6819340596352457</v>
      </c>
      <c r="P479" s="24">
        <f ca="1">SQRT(Inputs!$B$38)*E479+SQRT(1-Inputs!$B$38)*_xlfn.NORM.S.INV(RAND())</f>
        <v>0.45941787226287961</v>
      </c>
      <c r="Q479" s="24">
        <f ca="1">SQRT(Inputs!$B$38)*F479+SQRT(1-Inputs!$B$38)*_xlfn.NORM.S.INV(RAND())</f>
        <v>0.74861530683379596</v>
      </c>
      <c r="R479" s="24">
        <f ca="1">SQRT(Inputs!$B$38)*G479+SQRT(1-Inputs!$B$38)*_xlfn.NORM.S.INV(RAND())</f>
        <v>-1.1894960601323603</v>
      </c>
      <c r="S479" s="24">
        <f ca="1">SQRT(Inputs!$B$38)*H479+SQRT(1-Inputs!$B$38)*_xlfn.NORM.S.INV(RAND())</f>
        <v>0.2673186817493729</v>
      </c>
      <c r="T479" s="24">
        <f ca="1">SQRT(Inputs!$B$38)*I479+SQRT(1-Inputs!$B$38)*_xlfn.NORM.S.INV(RAND())</f>
        <v>-1.0123033197007512</v>
      </c>
      <c r="U479" s="24">
        <f ca="1">SQRT(Inputs!$B$38)*J479+SQRT(1-Inputs!$B$38)*_xlfn.NORM.S.INV(RAND())</f>
        <v>1.6805176584777248</v>
      </c>
      <c r="V479" s="24">
        <f ca="1">SQRT(Inputs!$B$38)*K479+SQRT(1-Inputs!$B$38)*_xlfn.NORM.S.INV(RAND())</f>
        <v>1.7016103134847091</v>
      </c>
      <c r="W479" s="24">
        <f ca="1">SQRT(Inputs!$B$38)*L479+SQRT(1-Inputs!$B$38)*_xlfn.NORM.S.INV(RAND())</f>
        <v>0.18232688995316143</v>
      </c>
      <c r="X479" s="24">
        <f ca="1">SQRT(Inputs!$B$38)*M479+SQRT(1-Inputs!$B$38)*_xlfn.NORM.S.INV(RAND())</f>
        <v>-1.3937789408735173</v>
      </c>
      <c r="Y479" s="24">
        <f ca="1">SQRT(Inputs!$B$38)*C479+SQRT(1-Inputs!$B$38)*_xlfn.NORM.S.INV(RAND())</f>
        <v>-0.37208063488824544</v>
      </c>
      <c r="Z479" s="24">
        <f ca="1">SQRT(Inputs!$B$38)*D479+SQRT(1-Inputs!$B$38)*_xlfn.NORM.S.INV(RAND())</f>
        <v>9.7274694650529847E-2</v>
      </c>
      <c r="AA479" s="24">
        <f ca="1">SQRT(Inputs!$B$38)*E479+SQRT(1-Inputs!$B$38)*_xlfn.NORM.S.INV(RAND())</f>
        <v>0.58597709160088396</v>
      </c>
      <c r="AB479" s="24">
        <f ca="1">SQRT(Inputs!$B$38)*F479+SQRT(1-Inputs!$B$38)*_xlfn.NORM.S.INV(RAND())</f>
        <v>-0.97265568613895093</v>
      </c>
      <c r="AC479" s="24">
        <f ca="1">SQRT(Inputs!$B$38)*G479+SQRT(1-Inputs!$B$38)*_xlfn.NORM.S.INV(RAND())</f>
        <v>2.4653848981637974</v>
      </c>
      <c r="AD479" s="24">
        <f ca="1">SQRT(Inputs!$B$38)*H479+SQRT(1-Inputs!$B$38)*_xlfn.NORM.S.INV(RAND())</f>
        <v>0.47452534135949109</v>
      </c>
      <c r="AE479" s="24">
        <f ca="1">SQRT(Inputs!$B$38)*I479+SQRT(1-Inputs!$B$38)*_xlfn.NORM.S.INV(RAND())</f>
        <v>0.22919785666273818</v>
      </c>
      <c r="AF479" s="24">
        <f ca="1">SQRT(Inputs!$B$38)*J479+SQRT(1-Inputs!$B$38)*_xlfn.NORM.S.INV(RAND())</f>
        <v>-0.37853657525311663</v>
      </c>
      <c r="AG479" s="24">
        <f ca="1">SQRT(Inputs!$B$38)*K479+SQRT(1-Inputs!$B$38)*_xlfn.NORM.S.INV(RAND())</f>
        <v>1.5115189287986643</v>
      </c>
      <c r="AH479" s="24">
        <f ca="1">SQRT(Inputs!$B$38)*L479+SQRT(1-Inputs!$B$38)*_xlfn.NORM.S.INV(RAND())</f>
        <v>-1.5831106879139694</v>
      </c>
      <c r="AI479" s="24">
        <f ca="1">SQRT(Inputs!$B$38)*M479+SQRT(1-Inputs!$B$38)*_xlfn.NORM.S.INV(RAND())</f>
        <v>1.5037741137913792E-2</v>
      </c>
      <c r="AJ479" s="24">
        <f ca="1">SQRT(Inputs!$B$38)*C479+SQRT(1-Inputs!$B$38)*_xlfn.NORM.S.INV(RAND())</f>
        <v>2.0783416285392223E-2</v>
      </c>
      <c r="AK479" s="24">
        <f ca="1">SQRT(Inputs!$B$38)*D479+SQRT(1-Inputs!$B$38)*_xlfn.NORM.S.INV(RAND())</f>
        <v>2.2703401282440572</v>
      </c>
      <c r="AL479" s="24">
        <f ca="1">SQRT(Inputs!$B$38)*E479+SQRT(1-Inputs!$B$38)*_xlfn.NORM.S.INV(RAND())</f>
        <v>-0.29248501724536002</v>
      </c>
      <c r="AM479" s="24">
        <f ca="1">SQRT(Inputs!$B$38)*F479+SQRT(1-Inputs!$B$38)*_xlfn.NORM.S.INV(RAND())</f>
        <v>-0.55675387050334058</v>
      </c>
      <c r="AN479" s="24">
        <f ca="1">SQRT(Inputs!$B$38)*G479+SQRT(1-Inputs!$B$38)*_xlfn.NORM.S.INV(RAND())</f>
        <v>1.2154441633882804</v>
      </c>
      <c r="AO479" s="24">
        <f ca="1">SQRT(Inputs!$B$38)*H479+SQRT(1-Inputs!$B$38)*_xlfn.NORM.S.INV(RAND())</f>
        <v>0.18911160400375579</v>
      </c>
      <c r="AP479" s="24">
        <f ca="1">SQRT(Inputs!$B$38)*I479+SQRT(1-Inputs!$B$38)*_xlfn.NORM.S.INV(RAND())</f>
        <v>0.46036816458917118</v>
      </c>
      <c r="AQ479" s="24">
        <f ca="1">SQRT(Inputs!$B$38)*J479+SQRT(1-Inputs!$B$38)*_xlfn.NORM.S.INV(RAND())</f>
        <v>3.1149634534230572</v>
      </c>
      <c r="AR479" s="24">
        <f ca="1">SQRT(Inputs!$B$38)*K479+SQRT(1-Inputs!$B$38)*_xlfn.NORM.S.INV(RAND())</f>
        <v>0.19810043054832016</v>
      </c>
      <c r="AS479" s="24">
        <f ca="1">SQRT(Inputs!$B$38)*L479+SQRT(1-Inputs!$B$38)*_xlfn.NORM.S.INV(RAND())</f>
        <v>0.28677693697117712</v>
      </c>
      <c r="AT479" s="24">
        <f ca="1">SQRT(Inputs!$B$38)*M479+SQRT(1-Inputs!$B$38)*_xlfn.NORM.S.INV(RAND())</f>
        <v>-1.110777546377439</v>
      </c>
      <c r="AU479" s="15">
        <f ca="1">Inputs!$B$6*EXP($B$8-0.5*C$5^2+C$5*N479)</f>
        <v>5155.0567460434422</v>
      </c>
      <c r="AV479" s="15">
        <f t="shared" ca="1" si="255"/>
        <v>8035.4189916307905</v>
      </c>
      <c r="AW479" s="15">
        <f t="shared" ca="1" si="256"/>
        <v>10424.111995370367</v>
      </c>
      <c r="AX479" s="15">
        <f t="shared" ca="1" si="257"/>
        <v>13974.527877396209</v>
      </c>
      <c r="AY479" s="15">
        <f t="shared" ca="1" si="258"/>
        <v>14863.22157412221</v>
      </c>
      <c r="AZ479" s="15">
        <f t="shared" ca="1" si="259"/>
        <v>18721.184299916404</v>
      </c>
      <c r="BA479" s="15">
        <f t="shared" ca="1" si="260"/>
        <v>20606.851876899491</v>
      </c>
      <c r="BB479" s="15">
        <f t="shared" ca="1" si="261"/>
        <v>29855.444509120436</v>
      </c>
      <c r="BC479" s="15">
        <f t="shared" ca="1" si="262"/>
        <v>43092.826750214663</v>
      </c>
      <c r="BD479" s="15">
        <f t="shared" ca="1" si="263"/>
        <v>53700.808350270549</v>
      </c>
      <c r="BE479" s="15">
        <f t="shared" ca="1" si="264"/>
        <v>57958.457472214715</v>
      </c>
      <c r="BF479" s="15">
        <f ca="1">Inputs!$B$13*EXP($B$9-0.5*C$6^2+C$6*Y479)</f>
        <v>12847.507526082114</v>
      </c>
      <c r="BG479" s="15">
        <f t="shared" ca="1" si="265"/>
        <v>15934.962253944186</v>
      </c>
      <c r="BH479" s="15">
        <f t="shared" ca="1" si="266"/>
        <v>21456.820086788914</v>
      </c>
      <c r="BI479" s="15">
        <f t="shared" ca="1" si="267"/>
        <v>22614.221167617983</v>
      </c>
      <c r="BJ479" s="15">
        <f t="shared" ca="1" si="268"/>
        <v>39553.606879646497</v>
      </c>
      <c r="BK479" s="15">
        <f t="shared" ca="1" si="269"/>
        <v>51784.222007785655</v>
      </c>
      <c r="BL479" s="15">
        <f t="shared" ca="1" si="270"/>
        <v>65528.378559760509</v>
      </c>
      <c r="BM479" s="15">
        <f t="shared" ca="1" si="271"/>
        <v>76848.430847889103</v>
      </c>
      <c r="BN479" s="15">
        <f t="shared" ca="1" si="272"/>
        <v>113282.14740284478</v>
      </c>
      <c r="BO479" s="15">
        <f t="shared" ca="1" si="273"/>
        <v>115954.42260154855</v>
      </c>
      <c r="BP479" s="15">
        <f t="shared" ca="1" si="274"/>
        <v>142961.5286842795</v>
      </c>
      <c r="BQ479" s="15">
        <f ca="1">Inputs!$B$20*EXP($B$10-0.5*C$7^2+C$7*AJ479)</f>
        <v>4321.2509178358741</v>
      </c>
      <c r="BR479" s="15">
        <f t="shared" ca="1" si="275"/>
        <v>12058.153706414692</v>
      </c>
      <c r="BS479" s="15">
        <f t="shared" ca="1" si="276"/>
        <v>15181.928929567212</v>
      </c>
      <c r="BT479" s="15">
        <f t="shared" ca="1" si="277"/>
        <v>18088.064336804677</v>
      </c>
      <c r="BU479" s="15">
        <f t="shared" ca="1" si="278"/>
        <v>33639.080123147811</v>
      </c>
      <c r="BV479" s="15">
        <f t="shared" ca="1" si="279"/>
        <v>48838.815296958557</v>
      </c>
      <c r="BW479" s="15">
        <f t="shared" ca="1" si="280"/>
        <v>75126.571756464997</v>
      </c>
      <c r="BX479" s="15">
        <f t="shared" ca="1" si="281"/>
        <v>196204.8003311526</v>
      </c>
      <c r="BY479" s="15">
        <f t="shared" ca="1" si="282"/>
        <v>285535.96664905193</v>
      </c>
      <c r="BZ479" s="15">
        <f t="shared" ca="1" si="283"/>
        <v>422335.45381360152</v>
      </c>
      <c r="CA479" s="15">
        <f t="shared" ca="1" si="284"/>
        <v>486985.88083348447</v>
      </c>
      <c r="CB479" s="15">
        <f ca="1">(AU479*DCF!C$10-DCF!C$5*MAX(AU479*DCF!C$10,0)-MAX(AU479-Inputs!$B$6,0)/Inputs!$B$10)*DCF!C$6</f>
        <v>1041.6994816894742</v>
      </c>
      <c r="CC479" s="15">
        <f ca="1">(AV479*DCF!D$10-DCF!D$5*MAX(AV479*DCF!D$10,0)-MAX(AV479-AU479,0)/Inputs!$B$10)*DCF!D$6</f>
        <v>1256.2779918819963</v>
      </c>
      <c r="CD479" s="15">
        <f ca="1">(AW479*DCF!E$10-DCF!E$5*MAX(AW479*DCF!E$10,0)-MAX(AW479-AV479,0)/Inputs!$B$10)*DCF!E$6</f>
        <v>1868.7289376076801</v>
      </c>
      <c r="CE479" s="15">
        <f ca="1">(AX479*DCF!F$10-DCF!F$5*MAX(AX479*DCF!F$10,0)-MAX(AX479-AW479,0)/Inputs!$B$10)*DCF!F$6</f>
        <v>2311.8636447486256</v>
      </c>
      <c r="CF479" s="15">
        <f ca="1">(AY479*DCF!G$10-DCF!G$5*MAX(AY479*DCF!G$10,0)-MAX(AY479-AX479,0)/Inputs!$B$10)*DCF!G$6</f>
        <v>2891.5936347331035</v>
      </c>
      <c r="CG479" s="15">
        <f ca="1">(AZ479*DCF!H$10-DCF!H$5*MAX(AZ479*DCF!H$10,0)-MAX(AZ479-AY479,0)/Inputs!$B$10)*DCF!H$6</f>
        <v>2949.680915104323</v>
      </c>
      <c r="CH479" s="15">
        <f ca="1">(BA479*DCF!I$10-DCF!I$5*MAX(BA479*DCF!I$10,0)-MAX(BA479-AZ479,0)/Inputs!$B$10)*DCF!I$6</f>
        <v>3454.8045472143235</v>
      </c>
      <c r="CI479" s="15">
        <f ca="1">(BB479*DCF!J$10-DCF!J$5*MAX(BB479*DCF!J$10,0)-MAX(BB479-BA479,0)/Inputs!$B$10)*DCF!J$6</f>
        <v>3721.7917432402055</v>
      </c>
      <c r="CJ479" s="15">
        <f ca="1">(BC479*DCF!K$10-DCF!K$5*MAX(BC479*DCF!K$10,0)-MAX(BC479-BB479,0)/Inputs!$B$10)*DCF!K$6</f>
        <v>5084.2210282327742</v>
      </c>
      <c r="CK479" s="15">
        <f ca="1">(BD479*DCF!L$10-DCF!L$5*MAX(BD479*DCF!L$10,0)-MAX(BD479-BC479,0)/Inputs!$B$10)*DCF!L$6</f>
        <v>6727.3192929544566</v>
      </c>
      <c r="CL479" s="15">
        <f ca="1">(BE479*DCF!M$10-DCF!M$5*MAX(BE479*DCF!M$10,0)-MAX(BE479-BD479,0)/Inputs!$B$10)*DCF!M$6</f>
        <v>7670.0663065139788</v>
      </c>
      <c r="CM479" s="15">
        <f ca="1">(BF479*DCF!C$28-DCF!C$5*MAX(BF479*DCF!C$28,0)-MAX(BF479-Inputs!$B$13,0)/Inputs!$B$17)*DCF!C$6</f>
        <v>3583.6753817582385</v>
      </c>
      <c r="CN479" s="15">
        <f ca="1">(BG479*DCF!D$28-DCF!D$5*MAX(BG479*DCF!D$28,0)-MAX(BG479-BF479,0)/Inputs!$B$17)*DCF!D$6</f>
        <v>4034.5182526455233</v>
      </c>
      <c r="CO479" s="15">
        <f ca="1">(BH479*DCF!E$28-DCF!E$5*MAX(BH479*DCF!E$28,0)-MAX(BH479-BG479,0)/Inputs!$B$17)*DCF!E$6</f>
        <v>4988.6713465491202</v>
      </c>
      <c r="CP479" s="15">
        <f ca="1">(BI479*DCF!F$28-DCF!F$5*MAX(BI479*DCF!F$28,0)-MAX(BI479-BH479,0)/Inputs!$B$17)*DCF!F$6</f>
        <v>5928.4422080339</v>
      </c>
      <c r="CQ479" s="15">
        <f ca="1">(BJ479*DCF!G$28-DCF!G$5*MAX(BJ479*DCF!G$28,0)-MAX(BJ479-BI479,0)/Inputs!$B$17)*DCF!G$6</f>
        <v>7413.4460612098064</v>
      </c>
      <c r="CR479" s="15">
        <f ca="1">(BK479*DCF!H$28-DCF!H$5*MAX(BK479*DCF!H$28,0)-MAX(BK479-BJ479,0)/Inputs!$B$17)*DCF!H$6</f>
        <v>10906.51506734762</v>
      </c>
      <c r="CS479" s="15">
        <f ca="1">(BL479*DCF!I$28-DCF!I$5*MAX(BL479*DCF!I$28,0)-MAX(BL479-BK479,0)/Inputs!$B$17)*DCF!I$6</f>
        <v>13436.489411484963</v>
      </c>
      <c r="CT479" s="15">
        <f ca="1">(BM479*DCF!J$28-DCF!J$5*MAX(BM479*DCF!J$28,0)-MAX(BM479-BL479,0)/Inputs!$B$17)*DCF!J$6</f>
        <v>15642.633299138222</v>
      </c>
      <c r="CU479" s="15">
        <f ca="1">(BN479*DCF!K$28-DCF!K$5*MAX(BN479*DCF!K$28,0)-MAX(BN479-BM479,0)/Inputs!$B$17)*DCF!K$6</f>
        <v>19460.645146587794</v>
      </c>
      <c r="CV479" s="15">
        <f ca="1">(BO479*DCF!L$28-DCF!L$5*MAX(BO479*DCF!L$28,0)-MAX(BO479-BN479,0)/Inputs!$B$17)*DCF!L$6</f>
        <v>22832.968782962529</v>
      </c>
      <c r="CW479" s="15">
        <f ca="1">(BP479*DCF!M$28-DCF!M$5*MAX(BP479*DCF!M$28,0)-MAX(BP479-BO479,0)/Inputs!$B$17)*DCF!M$6</f>
        <v>24075.292891637022</v>
      </c>
      <c r="CX479" s="15">
        <f ca="1">(BQ479*DCF!C$46-DCF!C$5*MAX(BQ479*DCF!C$46,0)-MAX(BQ479-Inputs!$B$20,0)/Inputs!$B$24)*DCF!C$6</f>
        <v>-1515.4163403019913</v>
      </c>
      <c r="CY479" s="15">
        <f ca="1">(BR479*DCF!D$46-DCF!D$5*MAX(BR479*DCF!D$46,0)-MAX(BR479-BQ479,0)/Inputs!$B$24)*DCF!D$6</f>
        <v>-5359.3178356680955</v>
      </c>
      <c r="CZ479" s="15">
        <f ca="1">(BS479*DCF!E$46-DCF!E$5*MAX(BS479*DCF!E$46,0)-MAX(BS479-BR479,0)/Inputs!$B$24)*DCF!E$6</f>
        <v>-3026.5957264378239</v>
      </c>
      <c r="DA479" s="15">
        <f ca="1">(BT479*DCF!F$46-DCF!F$5*MAX(BT479*DCF!F$46,0)-MAX(BT479-BS479,0)/Inputs!$B$24)*DCF!F$6</f>
        <v>-2375.5029781961593</v>
      </c>
      <c r="DB479" s="15">
        <f ca="1">(BU479*DCF!G$46-DCF!G$5*MAX(BU479*DCF!G$46,0)-MAX(BU479-BT479,0)/Inputs!$B$24)*DCF!G$6</f>
        <v>-6362.6066526057084</v>
      </c>
      <c r="DC479" s="15">
        <f ca="1">(BV479*DCF!H$46-DCF!H$5*MAX(BV479*DCF!H$46,0)-MAX(BV479-BU479,0)/Inputs!$B$24)*DCF!H$6</f>
        <v>-4723.2245749391359</v>
      </c>
      <c r="DD479" s="15">
        <f ca="1">(BW479*DCF!I$46-DCF!I$5*MAX(BW479*DCF!I$46,0)-MAX(BW479-BV479,0)/Inputs!$B$24)*DCF!I$6</f>
        <v>-5811.120631678079</v>
      </c>
      <c r="DE479" s="15">
        <f ca="1">(BX479*DCF!J$46-DCF!J$5*MAX(BX479*DCF!J$46,0)-MAX(BX479-BW479,0)/Inputs!$B$24)*DCF!J$6</f>
        <v>-23877.719436651707</v>
      </c>
      <c r="DF479" s="15">
        <f ca="1">(BY479*DCF!K$46-DCF!K$5*MAX(BY479*DCF!K$46,0)-MAX(BY479-BX479,0)/Inputs!$B$24)*DCF!K$6</f>
        <v>-5572.989721483822</v>
      </c>
      <c r="DG479" s="15">
        <f ca="1">(BZ479*DCF!L$46-DCF!L$5*MAX(BZ479*DCF!L$46,0)-MAX(BZ479-BY479,0)/Inputs!$B$24)*DCF!L$6</f>
        <v>-1764.0804561731964</v>
      </c>
      <c r="DH479" s="15">
        <f ca="1">(CA479*DCF!M$46-DCF!M$5*MAX(CA479*DCF!M$46,0)-MAX(CA479-BZ479,0)/Inputs!$B$24)*DCF!M$6</f>
        <v>24662.208869972732</v>
      </c>
      <c r="DI479" s="15">
        <f ca="1">SUM(CB479:CL479)+BE479*DCF!M$10*(1+Inputs!$B$30)*(1-Inputs!$B$33)*(1-Inputs!$B$30/Inputs!$B$31)/(Inputs!$B$29-Inputs!$B$30)*DCF!M$6</f>
        <v>200277.20109035092</v>
      </c>
      <c r="DJ479" s="15">
        <f ca="1">SUM(CM479:CW479)+BP479*DCF!M$28*(1+Inputs!$B$30)*(1-Inputs!$B$33)*(1-Inputs!$B$30/Inputs!$B$31)/(Inputs!$B$29-Inputs!$B$30)*DCF!M$6</f>
        <v>662788.39758116263</v>
      </c>
      <c r="DK479" s="15">
        <f ca="1">SUM(CX479:DH479)+CA479*DCF!M$46*(1+Inputs!$B$30)*(1-Inputs!$B$33)*(1-Inputs!$B$30/Inputs!$B$31)/(Inputs!$B$29-Inputs!$B$30)*DCF!M$6</f>
        <v>717211.49344983161</v>
      </c>
      <c r="DM479" s="15">
        <f ca="1">DI479+DJ479+DK479+Inputs!$B$34+Inputs!$B$36-Inputs!$B$35</f>
        <v>1657128.0921213452</v>
      </c>
    </row>
    <row r="480" spans="1:117" x14ac:dyDescent="0.75">
      <c r="A480" s="11">
        <v>467</v>
      </c>
      <c r="C480" s="24">
        <f t="shared" ca="1" si="286"/>
        <v>0.71077784262457866</v>
      </c>
      <c r="D480" s="24">
        <f t="shared" ca="1" si="286"/>
        <v>0.35676070839515661</v>
      </c>
      <c r="E480" s="24">
        <f t="shared" ca="1" si="286"/>
        <v>0.58282695069342405</v>
      </c>
      <c r="F480" s="24">
        <f t="shared" ca="1" si="286"/>
        <v>2.4027594691397396</v>
      </c>
      <c r="G480" s="24">
        <f t="shared" ca="1" si="286"/>
        <v>-1.1814220400997881</v>
      </c>
      <c r="H480" s="24">
        <f t="shared" ca="1" si="286"/>
        <v>0.60211370155757649</v>
      </c>
      <c r="I480" s="24">
        <f t="shared" ca="1" si="286"/>
        <v>0.29449953497342601</v>
      </c>
      <c r="J480" s="24">
        <f t="shared" ca="1" si="286"/>
        <v>-1.096599595112276</v>
      </c>
      <c r="K480" s="24">
        <f t="shared" ca="1" si="286"/>
        <v>-0.6710836615353365</v>
      </c>
      <c r="L480" s="24">
        <f t="shared" ca="1" si="286"/>
        <v>0.85109098370050928</v>
      </c>
      <c r="M480" s="24">
        <f t="shared" ca="1" si="286"/>
        <v>1.9340434665344945</v>
      </c>
      <c r="N480" s="24">
        <f ca="1">SQRT(Inputs!$B$38)*C480+SQRT(1-Inputs!$B$38)*_xlfn.NORM.S.INV(RAND())</f>
        <v>4.2214925657375058E-2</v>
      </c>
      <c r="O480" s="24">
        <f ca="1">SQRT(Inputs!$B$38)*D480+SQRT(1-Inputs!$B$38)*_xlfn.NORM.S.INV(RAND())</f>
        <v>1.6569988386532628</v>
      </c>
      <c r="P480" s="24">
        <f ca="1">SQRT(Inputs!$B$38)*E480+SQRT(1-Inputs!$B$38)*_xlfn.NORM.S.INV(RAND())</f>
        <v>0.73659837587453869</v>
      </c>
      <c r="Q480" s="24">
        <f ca="1">SQRT(Inputs!$B$38)*F480+SQRT(1-Inputs!$B$38)*_xlfn.NORM.S.INV(RAND())</f>
        <v>1.3081328370785112</v>
      </c>
      <c r="R480" s="24">
        <f ca="1">SQRT(Inputs!$B$38)*G480+SQRT(1-Inputs!$B$38)*_xlfn.NORM.S.INV(RAND())</f>
        <v>0.96448923723604796</v>
      </c>
      <c r="S480" s="24">
        <f ca="1">SQRT(Inputs!$B$38)*H480+SQRT(1-Inputs!$B$38)*_xlfn.NORM.S.INV(RAND())</f>
        <v>0.21681740294074003</v>
      </c>
      <c r="T480" s="24">
        <f ca="1">SQRT(Inputs!$B$38)*I480+SQRT(1-Inputs!$B$38)*_xlfn.NORM.S.INV(RAND())</f>
        <v>-1.1241417039600998</v>
      </c>
      <c r="U480" s="24">
        <f ca="1">SQRT(Inputs!$B$38)*J480+SQRT(1-Inputs!$B$38)*_xlfn.NORM.S.INV(RAND())</f>
        <v>-0.89745558346992615</v>
      </c>
      <c r="V480" s="24">
        <f ca="1">SQRT(Inputs!$B$38)*K480+SQRT(1-Inputs!$B$38)*_xlfn.NORM.S.INV(RAND())</f>
        <v>-0.12938113221509645</v>
      </c>
      <c r="W480" s="24">
        <f ca="1">SQRT(Inputs!$B$38)*L480+SQRT(1-Inputs!$B$38)*_xlfn.NORM.S.INV(RAND())</f>
        <v>-0.15237866455178284</v>
      </c>
      <c r="X480" s="24">
        <f ca="1">SQRT(Inputs!$B$38)*M480+SQRT(1-Inputs!$B$38)*_xlfn.NORM.S.INV(RAND())</f>
        <v>2.2276077326682406</v>
      </c>
      <c r="Y480" s="24">
        <f ca="1">SQRT(Inputs!$B$38)*C480+SQRT(1-Inputs!$B$38)*_xlfn.NORM.S.INV(RAND())</f>
        <v>0.4375800078724924</v>
      </c>
      <c r="Z480" s="24">
        <f ca="1">SQRT(Inputs!$B$38)*D480+SQRT(1-Inputs!$B$38)*_xlfn.NORM.S.INV(RAND())</f>
        <v>1.3399164660591973</v>
      </c>
      <c r="AA480" s="24">
        <f ca="1">SQRT(Inputs!$B$38)*E480+SQRT(1-Inputs!$B$38)*_xlfn.NORM.S.INV(RAND())</f>
        <v>1.2157434834805938</v>
      </c>
      <c r="AB480" s="24">
        <f ca="1">SQRT(Inputs!$B$38)*F480+SQRT(1-Inputs!$B$38)*_xlfn.NORM.S.INV(RAND())</f>
        <v>1.6126047600557725</v>
      </c>
      <c r="AC480" s="24">
        <f ca="1">SQRT(Inputs!$B$38)*G480+SQRT(1-Inputs!$B$38)*_xlfn.NORM.S.INV(RAND())</f>
        <v>0.15981116635429515</v>
      </c>
      <c r="AD480" s="24">
        <f ca="1">SQRT(Inputs!$B$38)*H480+SQRT(1-Inputs!$B$38)*_xlfn.NORM.S.INV(RAND())</f>
        <v>-0.14351761594252882</v>
      </c>
      <c r="AE480" s="24">
        <f ca="1">SQRT(Inputs!$B$38)*I480+SQRT(1-Inputs!$B$38)*_xlfn.NORM.S.INV(RAND())</f>
        <v>-0.13049800597896602</v>
      </c>
      <c r="AF480" s="24">
        <f ca="1">SQRT(Inputs!$B$38)*J480+SQRT(1-Inputs!$B$38)*_xlfn.NORM.S.INV(RAND())</f>
        <v>-0.13731288943470821</v>
      </c>
      <c r="AG480" s="24">
        <f ca="1">SQRT(Inputs!$B$38)*K480+SQRT(1-Inputs!$B$38)*_xlfn.NORM.S.INV(RAND())</f>
        <v>0.7098737797633492</v>
      </c>
      <c r="AH480" s="24">
        <f ca="1">SQRT(Inputs!$B$38)*L480+SQRT(1-Inputs!$B$38)*_xlfn.NORM.S.INV(RAND())</f>
        <v>0.60345957799014804</v>
      </c>
      <c r="AI480" s="24">
        <f ca="1">SQRT(Inputs!$B$38)*M480+SQRT(1-Inputs!$B$38)*_xlfn.NORM.S.INV(RAND())</f>
        <v>7.5311484615328994E-2</v>
      </c>
      <c r="AJ480" s="24">
        <f ca="1">SQRT(Inputs!$B$38)*C480+SQRT(1-Inputs!$B$38)*_xlfn.NORM.S.INV(RAND())</f>
        <v>-0.33923166010457884</v>
      </c>
      <c r="AK480" s="24">
        <f ca="1">SQRT(Inputs!$B$38)*D480+SQRT(1-Inputs!$B$38)*_xlfn.NORM.S.INV(RAND())</f>
        <v>1.016503103734723</v>
      </c>
      <c r="AL480" s="24">
        <f ca="1">SQRT(Inputs!$B$38)*E480+SQRT(1-Inputs!$B$38)*_xlfn.NORM.S.INV(RAND())</f>
        <v>0.48844358168600355</v>
      </c>
      <c r="AM480" s="24">
        <f ca="1">SQRT(Inputs!$B$38)*F480+SQRT(1-Inputs!$B$38)*_xlfn.NORM.S.INV(RAND())</f>
        <v>0.76707136533939546</v>
      </c>
      <c r="AN480" s="24">
        <f ca="1">SQRT(Inputs!$B$38)*G480+SQRT(1-Inputs!$B$38)*_xlfn.NORM.S.INV(RAND())</f>
        <v>0.27380687633356815</v>
      </c>
      <c r="AO480" s="24">
        <f ca="1">SQRT(Inputs!$B$38)*H480+SQRT(1-Inputs!$B$38)*_xlfn.NORM.S.INV(RAND())</f>
        <v>0.70900464632337379</v>
      </c>
      <c r="AP480" s="24">
        <f ca="1">SQRT(Inputs!$B$38)*I480+SQRT(1-Inputs!$B$38)*_xlfn.NORM.S.INV(RAND())</f>
        <v>0.74911891398416863</v>
      </c>
      <c r="AQ480" s="24">
        <f ca="1">SQRT(Inputs!$B$38)*J480+SQRT(1-Inputs!$B$38)*_xlfn.NORM.S.INV(RAND())</f>
        <v>-1.1353449069850803</v>
      </c>
      <c r="AR480" s="24">
        <f ca="1">SQRT(Inputs!$B$38)*K480+SQRT(1-Inputs!$B$38)*_xlfn.NORM.S.INV(RAND())</f>
        <v>-0.68235357137245245</v>
      </c>
      <c r="AS480" s="24">
        <f ca="1">SQRT(Inputs!$B$38)*L480+SQRT(1-Inputs!$B$38)*_xlfn.NORM.S.INV(RAND())</f>
        <v>0.42481836124543126</v>
      </c>
      <c r="AT480" s="24">
        <f ca="1">SQRT(Inputs!$B$38)*M480+SQRT(1-Inputs!$B$38)*_xlfn.NORM.S.INV(RAND())</f>
        <v>0.78547515034823945</v>
      </c>
      <c r="AU480" s="15">
        <f ca="1">Inputs!$B$6*EXP($B$8-0.5*C$5^2+C$5*N480)</f>
        <v>4996.2648189124666</v>
      </c>
      <c r="AV480" s="15">
        <f t="shared" ca="1" si="255"/>
        <v>7759.4025464587776</v>
      </c>
      <c r="AW480" s="15">
        <f t="shared" ca="1" si="256"/>
        <v>10449.500819104995</v>
      </c>
      <c r="AX480" s="15">
        <f t="shared" ca="1" si="257"/>
        <v>15022.829424910742</v>
      </c>
      <c r="AY480" s="15">
        <f t="shared" ca="1" si="258"/>
        <v>20548.420897372769</v>
      </c>
      <c r="AZ480" s="15">
        <f t="shared" ca="1" si="259"/>
        <v>25738.523708275974</v>
      </c>
      <c r="BA480" s="15">
        <f t="shared" ca="1" si="260"/>
        <v>28001.323534085161</v>
      </c>
      <c r="BB480" s="15">
        <f t="shared" ca="1" si="261"/>
        <v>31334.167626361501</v>
      </c>
      <c r="BC480" s="15">
        <f t="shared" ca="1" si="262"/>
        <v>37900.073471918884</v>
      </c>
      <c r="BD480" s="15">
        <f t="shared" ca="1" si="263"/>
        <v>45774.09698567028</v>
      </c>
      <c r="BE480" s="15">
        <f t="shared" ca="1" si="264"/>
        <v>68707.190164364278</v>
      </c>
      <c r="BF480" s="15">
        <f ca="1">Inputs!$B$13*EXP($B$9-0.5*C$6^2+C$6*Y480)</f>
        <v>15084.431388952482</v>
      </c>
      <c r="BG480" s="15">
        <f t="shared" ca="1" si="265"/>
        <v>23412.012173473075</v>
      </c>
      <c r="BH480" s="15">
        <f t="shared" ca="1" si="266"/>
        <v>34995.784589540432</v>
      </c>
      <c r="BI480" s="15">
        <f t="shared" ca="1" si="267"/>
        <v>54909.477316388475</v>
      </c>
      <c r="BJ480" s="15">
        <f t="shared" ca="1" si="268"/>
        <v>68884.124130575437</v>
      </c>
      <c r="BK480" s="15">
        <f t="shared" ca="1" si="269"/>
        <v>82906.373565308269</v>
      </c>
      <c r="BL480" s="15">
        <f t="shared" ca="1" si="270"/>
        <v>100132.68609309636</v>
      </c>
      <c r="BM480" s="15">
        <f t="shared" ca="1" si="271"/>
        <v>121002.9039386426</v>
      </c>
      <c r="BN480" s="15">
        <f t="shared" ca="1" si="272"/>
        <v>162032.2255551102</v>
      </c>
      <c r="BO480" s="15">
        <f t="shared" ca="1" si="273"/>
        <v>213850.74039893053</v>
      </c>
      <c r="BP480" s="15">
        <f t="shared" ca="1" si="274"/>
        <v>265465.64962853666</v>
      </c>
      <c r="BQ480" s="15">
        <f ca="1">Inputs!$B$20*EXP($B$10-0.5*C$7^2+C$7*AJ480)</f>
        <v>3803.241804695675</v>
      </c>
      <c r="BR480" s="15">
        <f t="shared" ca="1" si="275"/>
        <v>7126.7577355567728</v>
      </c>
      <c r="BS480" s="15">
        <f t="shared" ca="1" si="276"/>
        <v>11229.071757250607</v>
      </c>
      <c r="BT480" s="15">
        <f t="shared" ca="1" si="277"/>
        <v>18933.533444673911</v>
      </c>
      <c r="BU480" s="15">
        <f t="shared" ca="1" si="278"/>
        <v>28036.940987515281</v>
      </c>
      <c r="BV480" s="15">
        <f t="shared" ca="1" si="279"/>
        <v>45763.69146245686</v>
      </c>
      <c r="BW480" s="15">
        <f t="shared" ca="1" si="280"/>
        <v>74832.614540810784</v>
      </c>
      <c r="BX480" s="15">
        <f t="shared" ca="1" si="281"/>
        <v>83359.421933417558</v>
      </c>
      <c r="BY480" s="15">
        <f t="shared" ca="1" si="282"/>
        <v>102505.65950795765</v>
      </c>
      <c r="BZ480" s="15">
        <f t="shared" ca="1" si="283"/>
        <v>155512.57675668955</v>
      </c>
      <c r="CA480" s="15">
        <f t="shared" ca="1" si="284"/>
        <v>251169.35363959428</v>
      </c>
      <c r="CB480" s="15">
        <f ca="1">(AU480*DCF!C$10-DCF!C$5*MAX(AU480*DCF!C$10,0)-MAX(AU480-Inputs!$B$6,0)/Inputs!$B$10)*DCF!C$6</f>
        <v>1042.8316964331218</v>
      </c>
      <c r="CC480" s="15">
        <f ca="1">(AV480*DCF!D$10-DCF!D$5*MAX(AV480*DCF!D$10,0)-MAX(AV480-AU480,0)/Inputs!$B$10)*DCF!D$6</f>
        <v>1217.5829840620765</v>
      </c>
      <c r="CD480" s="15">
        <f ca="1">(AW480*DCF!E$10-DCF!E$5*MAX(AW480*DCF!E$10,0)-MAX(AW480-AV480,0)/Inputs!$B$10)*DCF!E$6</f>
        <v>1806.701864596412</v>
      </c>
      <c r="CE480" s="15">
        <f ca="1">(AX480*DCF!F$10-DCF!F$5*MAX(AX480*DCF!F$10,0)-MAX(AX480-AW480,0)/Inputs!$B$10)*DCF!F$6</f>
        <v>2327.8634250726222</v>
      </c>
      <c r="CF480" s="15">
        <f ca="1">(AY480*DCF!G$10-DCF!G$5*MAX(AY480*DCF!G$10,0)-MAX(AY480-AX480,0)/Inputs!$B$10)*DCF!G$6</f>
        <v>3171.679357407038</v>
      </c>
      <c r="CG480" s="15">
        <f ca="1">(AZ480*DCF!H$10-DCF!H$5*MAX(AZ480*DCF!H$10,0)-MAX(AZ480-AY480,0)/Inputs!$B$10)*DCF!H$6</f>
        <v>4075.557040768218</v>
      </c>
      <c r="CH480" s="15">
        <f ca="1">(BA480*DCF!I$10-DCF!I$5*MAX(BA480*DCF!I$10,0)-MAX(BA480-AZ480,0)/Inputs!$B$10)*DCF!I$6</f>
        <v>4743.6418655056459</v>
      </c>
      <c r="CI480" s="15">
        <f ca="1">(BB480*DCF!J$10-DCF!J$5*MAX(BB480*DCF!J$10,0)-MAX(BB480-BA480,0)/Inputs!$B$10)*DCF!J$6</f>
        <v>4871.9782687936349</v>
      </c>
      <c r="CJ480" s="15">
        <f ca="1">(BC480*DCF!K$10-DCF!K$5*MAX(BC480*DCF!K$10,0)-MAX(BC480-BB480,0)/Inputs!$B$10)*DCF!K$6</f>
        <v>5182.1762833713974</v>
      </c>
      <c r="CK480" s="15">
        <f ca="1">(BD480*DCF!L$10-DCF!L$5*MAX(BD480*DCF!L$10,0)-MAX(BD480-BC480,0)/Inputs!$B$10)*DCF!L$6</f>
        <v>5885.3655322886498</v>
      </c>
      <c r="CL480" s="15">
        <f ca="1">(BE480*DCF!M$10-DCF!M$5*MAX(BE480*DCF!M$10,0)-MAX(BE480-BD480,0)/Inputs!$B$10)*DCF!M$6</f>
        <v>6955.8701760211761</v>
      </c>
      <c r="CM480" s="15">
        <f ca="1">(BF480*DCF!C$28-DCF!C$5*MAX(BF480*DCF!C$28,0)-MAX(BF480-Inputs!$B$13,0)/Inputs!$B$17)*DCF!C$6</f>
        <v>3749.7592827863473</v>
      </c>
      <c r="CN480" s="15">
        <f ca="1">(BG480*DCF!D$28-DCF!D$5*MAX(BG480*DCF!D$28,0)-MAX(BG480-BF480,0)/Inputs!$B$17)*DCF!D$6</f>
        <v>5118.7227575179413</v>
      </c>
      <c r="CO480" s="15">
        <f ca="1">(BH480*DCF!E$28-DCF!E$5*MAX(BH480*DCF!E$28,0)-MAX(BH480-BG480,0)/Inputs!$B$17)*DCF!E$6</f>
        <v>7628.427251115314</v>
      </c>
      <c r="CP480" s="15">
        <f ca="1">(BI480*DCF!F$28-DCF!F$5*MAX(BI480*DCF!F$28,0)-MAX(BI480-BH480,0)/Inputs!$B$17)*DCF!F$6</f>
        <v>11280.874207561679</v>
      </c>
      <c r="CQ480" s="15">
        <f ca="1">(BJ480*DCF!G$28-DCF!G$5*MAX(BJ480*DCF!G$28,0)-MAX(BJ480-BI480,0)/Inputs!$B$17)*DCF!G$6</f>
        <v>15522.111086529261</v>
      </c>
      <c r="CR480" s="15">
        <f ca="1">(BK480*DCF!H$28-DCF!H$5*MAX(BK480*DCF!H$28,0)-MAX(BK480-BJ480,0)/Inputs!$B$17)*DCF!H$6</f>
        <v>18324.996818137435</v>
      </c>
      <c r="CS480" s="15">
        <f ca="1">(BL480*DCF!I$28-DCF!I$5*MAX(BL480*DCF!I$28,0)-MAX(BL480-BK480,0)/Inputs!$B$17)*DCF!I$6</f>
        <v>21074.001288842348</v>
      </c>
      <c r="CT480" s="15">
        <f ca="1">(BM480*DCF!J$28-DCF!J$5*MAX(BM480*DCF!J$28,0)-MAX(BM480-BL480,0)/Inputs!$B$17)*DCF!J$6</f>
        <v>24226.47240561837</v>
      </c>
      <c r="CU480" s="15">
        <f ca="1">(BN480*DCF!K$28-DCF!K$5*MAX(BN480*DCF!K$28,0)-MAX(BN480-BM480,0)/Inputs!$B$17)*DCF!K$6</f>
        <v>29192.943852829405</v>
      </c>
      <c r="CV480" s="15">
        <f ca="1">(BO480*DCF!L$28-DCF!L$5*MAX(BO480*DCF!L$28,0)-MAX(BO480-BN480,0)/Inputs!$B$17)*DCF!L$6</f>
        <v>36804.360048385832</v>
      </c>
      <c r="CW480" s="15">
        <f ca="1">(BP480*DCF!M$28-DCF!M$5*MAX(BP480*DCF!M$28,0)-MAX(BP480-BO480,0)/Inputs!$B$17)*DCF!M$6</f>
        <v>44552.307253214407</v>
      </c>
      <c r="CX480" s="15">
        <f ca="1">(BQ480*DCF!C$46-DCF!C$5*MAX(BQ480*DCF!C$46,0)-MAX(BQ480-Inputs!$B$20,0)/Inputs!$B$24)*DCF!C$6</f>
        <v>-1156.5185713826845</v>
      </c>
      <c r="CY480" s="15">
        <f ca="1">(BR480*DCF!D$46-DCF!D$5*MAX(BR480*DCF!D$46,0)-MAX(BR480-BQ480,0)/Inputs!$B$24)*DCF!D$6</f>
        <v>-2634.4880073321879</v>
      </c>
      <c r="CZ480" s="15">
        <f ca="1">(BS480*DCF!E$46-DCF!E$5*MAX(BS480*DCF!E$46,0)-MAX(BS480-BR480,0)/Inputs!$B$24)*DCF!E$6</f>
        <v>-2944.8765390086382</v>
      </c>
      <c r="DA480" s="15">
        <f ca="1">(BT480*DCF!F$46-DCF!F$5*MAX(BT480*DCF!F$46,0)-MAX(BT480-BS480,0)/Inputs!$B$24)*DCF!F$6</f>
        <v>-4184.297669375137</v>
      </c>
      <c r="DB480" s="15">
        <f ca="1">(BU480*DCF!G$46-DCF!G$5*MAX(BU480*DCF!G$46,0)-MAX(BU480-BT480,0)/Inputs!$B$24)*DCF!G$6</f>
        <v>-4005.3137366287888</v>
      </c>
      <c r="DC480" s="15">
        <f ca="1">(BV480*DCF!H$46-DCF!H$5*MAX(BV480*DCF!H$46,0)-MAX(BV480-BU480,0)/Inputs!$B$24)*DCF!H$6</f>
        <v>-5508.4790964859058</v>
      </c>
      <c r="DD480" s="15">
        <f ca="1">(BW480*DCF!I$46-DCF!I$5*MAX(BW480*DCF!I$46,0)-MAX(BW480-BV480,0)/Inputs!$B$24)*DCF!I$6</f>
        <v>-6616.2750328300326</v>
      </c>
      <c r="DE480" s="15">
        <f ca="1">(BX480*DCF!J$46-DCF!J$5*MAX(BX480*DCF!J$46,0)-MAX(BX480-BW480,0)/Inputs!$B$24)*DCF!J$6</f>
        <v>1235.5271538066145</v>
      </c>
      <c r="DF480" s="15">
        <f ca="1">(BY480*DCF!K$46-DCF!K$5*MAX(BY480*DCF!K$46,0)-MAX(BY480-BX480,0)/Inputs!$B$24)*DCF!K$6</f>
        <v>1165.1468232896011</v>
      </c>
      <c r="DG480" s="15">
        <f ca="1">(BZ480*DCF!L$46-DCF!L$5*MAX(BZ480*DCF!L$46,0)-MAX(BZ480-BY480,0)/Inputs!$B$24)*DCF!L$6</f>
        <v>-1245.7758262914992</v>
      </c>
      <c r="DH480" s="15">
        <f ca="1">(CA480*DCF!M$46-DCF!M$5*MAX(CA480*DCF!M$46,0)-MAX(CA480-BZ480,0)/Inputs!$B$24)*DCF!M$6</f>
        <v>-306.95079168275839</v>
      </c>
      <c r="DI480" s="15">
        <f ca="1">SUM(CB480:CL480)+BE480*DCF!M$10*(1+Inputs!$B$30)*(1-Inputs!$B$33)*(1-Inputs!$B$30/Inputs!$B$31)/(Inputs!$B$29-Inputs!$B$30)*DCF!M$6</f>
        <v>232494.26728027727</v>
      </c>
      <c r="DJ480" s="15">
        <f ca="1">SUM(CM480:CW480)+BP480*DCF!M$28*(1+Inputs!$B$30)*(1-Inputs!$B$33)*(1-Inputs!$B$30/Inputs!$B$31)/(Inputs!$B$29-Inputs!$B$30)*DCF!M$6</f>
        <v>1202534.1940338956</v>
      </c>
      <c r="DK480" s="15">
        <f ca="1">SUM(CX480:DH480)+CA480*DCF!M$46*(1+Inputs!$B$30)*(1-Inputs!$B$33)*(1-Inputs!$B$30/Inputs!$B$31)/(Inputs!$B$29-Inputs!$B$30)*DCF!M$6</f>
        <v>362135.2723448833</v>
      </c>
      <c r="DM480" s="15">
        <f ca="1">DI480+DJ480+DK480+Inputs!$B$34+Inputs!$B$36-Inputs!$B$35</f>
        <v>1874014.7336590562</v>
      </c>
    </row>
    <row r="481" spans="1:117" x14ac:dyDescent="0.75">
      <c r="A481" s="11">
        <v>468</v>
      </c>
      <c r="C481" s="24">
        <f t="shared" ca="1" si="286"/>
        <v>1.0495368678849866</v>
      </c>
      <c r="D481" s="24">
        <f t="shared" ca="1" si="286"/>
        <v>-0.50230681150876788</v>
      </c>
      <c r="E481" s="24">
        <f t="shared" ca="1" si="286"/>
        <v>1.4099227992611225</v>
      </c>
      <c r="F481" s="24">
        <f t="shared" ca="1" si="286"/>
        <v>1.1066286945088124</v>
      </c>
      <c r="G481" s="24">
        <f t="shared" ca="1" si="286"/>
        <v>-8.6788973806459585E-2</v>
      </c>
      <c r="H481" s="24">
        <f t="shared" ca="1" si="286"/>
        <v>2.5070192696660332</v>
      </c>
      <c r="I481" s="24">
        <f t="shared" ca="1" si="286"/>
        <v>1.9521852960530324</v>
      </c>
      <c r="J481" s="24">
        <f t="shared" ca="1" si="286"/>
        <v>-0.80893756199858069</v>
      </c>
      <c r="K481" s="24">
        <f t="shared" ca="1" si="286"/>
        <v>0.14867261595042242</v>
      </c>
      <c r="L481" s="24">
        <f t="shared" ca="1" si="286"/>
        <v>-2.2899012732626636</v>
      </c>
      <c r="M481" s="24">
        <f t="shared" ca="1" si="286"/>
        <v>0.73677988439788034</v>
      </c>
      <c r="N481" s="24">
        <f ca="1">SQRT(Inputs!$B$38)*C481+SQRT(1-Inputs!$B$38)*_xlfn.NORM.S.INV(RAND())</f>
        <v>0.50865436311304435</v>
      </c>
      <c r="O481" s="24">
        <f ca="1">SQRT(Inputs!$B$38)*D481+SQRT(1-Inputs!$B$38)*_xlfn.NORM.S.INV(RAND())</f>
        <v>-0.52643006495636424</v>
      </c>
      <c r="P481" s="24">
        <f ca="1">SQRT(Inputs!$B$38)*E481+SQRT(1-Inputs!$B$38)*_xlfn.NORM.S.INV(RAND())</f>
        <v>0.75918918118086154</v>
      </c>
      <c r="Q481" s="24">
        <f ca="1">SQRT(Inputs!$B$38)*F481+SQRT(1-Inputs!$B$38)*_xlfn.NORM.S.INV(RAND())</f>
        <v>0.60973167756076507</v>
      </c>
      <c r="R481" s="24">
        <f ca="1">SQRT(Inputs!$B$38)*G481+SQRT(1-Inputs!$B$38)*_xlfn.NORM.S.INV(RAND())</f>
        <v>-0.31643643129833565</v>
      </c>
      <c r="S481" s="24">
        <f ca="1">SQRT(Inputs!$B$38)*H481+SQRT(1-Inputs!$B$38)*_xlfn.NORM.S.INV(RAND())</f>
        <v>1.6721724810550715</v>
      </c>
      <c r="T481" s="24">
        <f ca="1">SQRT(Inputs!$B$38)*I481+SQRT(1-Inputs!$B$38)*_xlfn.NORM.S.INV(RAND())</f>
        <v>0.53267755122318716</v>
      </c>
      <c r="U481" s="24">
        <f ca="1">SQRT(Inputs!$B$38)*J481+SQRT(1-Inputs!$B$38)*_xlfn.NORM.S.INV(RAND())</f>
        <v>-8.0247427390643999E-2</v>
      </c>
      <c r="V481" s="24">
        <f ca="1">SQRT(Inputs!$B$38)*K481+SQRT(1-Inputs!$B$38)*_xlfn.NORM.S.INV(RAND())</f>
        <v>0.83539152750707635</v>
      </c>
      <c r="W481" s="24">
        <f ca="1">SQRT(Inputs!$B$38)*L481+SQRT(1-Inputs!$B$38)*_xlfn.NORM.S.INV(RAND())</f>
        <v>0.2192469976209479</v>
      </c>
      <c r="X481" s="24">
        <f ca="1">SQRT(Inputs!$B$38)*M481+SQRT(1-Inputs!$B$38)*_xlfn.NORM.S.INV(RAND())</f>
        <v>0.34630371614378991</v>
      </c>
      <c r="Y481" s="24">
        <f ca="1">SQRT(Inputs!$B$38)*C481+SQRT(1-Inputs!$B$38)*_xlfn.NORM.S.INV(RAND())</f>
        <v>0.81889374767118062</v>
      </c>
      <c r="Z481" s="24">
        <f ca="1">SQRT(Inputs!$B$38)*D481+SQRT(1-Inputs!$B$38)*_xlfn.NORM.S.INV(RAND())</f>
        <v>0.21650042917547907</v>
      </c>
      <c r="AA481" s="24">
        <f ca="1">SQRT(Inputs!$B$38)*E481+SQRT(1-Inputs!$B$38)*_xlfn.NORM.S.INV(RAND())</f>
        <v>1.9778427571076984</v>
      </c>
      <c r="AB481" s="24">
        <f ca="1">SQRT(Inputs!$B$38)*F481+SQRT(1-Inputs!$B$38)*_xlfn.NORM.S.INV(RAND())</f>
        <v>0.23229396940345942</v>
      </c>
      <c r="AC481" s="24">
        <f ca="1">SQRT(Inputs!$B$38)*G481+SQRT(1-Inputs!$B$38)*_xlfn.NORM.S.INV(RAND())</f>
        <v>-0.70269600040263269</v>
      </c>
      <c r="AD481" s="24">
        <f ca="1">SQRT(Inputs!$B$38)*H481+SQRT(1-Inputs!$B$38)*_xlfn.NORM.S.INV(RAND())</f>
        <v>1.5860449055038568</v>
      </c>
      <c r="AE481" s="24">
        <f ca="1">SQRT(Inputs!$B$38)*I481+SQRT(1-Inputs!$B$38)*_xlfn.NORM.S.INV(RAND())</f>
        <v>-6.6577723773622477E-2</v>
      </c>
      <c r="AF481" s="24">
        <f ca="1">SQRT(Inputs!$B$38)*J481+SQRT(1-Inputs!$B$38)*_xlfn.NORM.S.INV(RAND())</f>
        <v>1.0460822153222169</v>
      </c>
      <c r="AG481" s="24">
        <f ca="1">SQRT(Inputs!$B$38)*K481+SQRT(1-Inputs!$B$38)*_xlfn.NORM.S.INV(RAND())</f>
        <v>-8.5267941400101355E-2</v>
      </c>
      <c r="AH481" s="24">
        <f ca="1">SQRT(Inputs!$B$38)*L481+SQRT(1-Inputs!$B$38)*_xlfn.NORM.S.INV(RAND())</f>
        <v>0.44604493091669051</v>
      </c>
      <c r="AI481" s="24">
        <f ca="1">SQRT(Inputs!$B$38)*M481+SQRT(1-Inputs!$B$38)*_xlfn.NORM.S.INV(RAND())</f>
        <v>0.16161545319416298</v>
      </c>
      <c r="AJ481" s="24">
        <f ca="1">SQRT(Inputs!$B$38)*C481+SQRT(1-Inputs!$B$38)*_xlfn.NORM.S.INV(RAND())</f>
        <v>4.485984686667388E-4</v>
      </c>
      <c r="AK481" s="24">
        <f ca="1">SQRT(Inputs!$B$38)*D481+SQRT(1-Inputs!$B$38)*_xlfn.NORM.S.INV(RAND())</f>
        <v>-1.0623332068300881</v>
      </c>
      <c r="AL481" s="24">
        <f ca="1">SQRT(Inputs!$B$38)*E481+SQRT(1-Inputs!$B$38)*_xlfn.NORM.S.INV(RAND())</f>
        <v>0.3782381931291483</v>
      </c>
      <c r="AM481" s="24">
        <f ca="1">SQRT(Inputs!$B$38)*F481+SQRT(1-Inputs!$B$38)*_xlfn.NORM.S.INV(RAND())</f>
        <v>1.1033633812474437</v>
      </c>
      <c r="AN481" s="24">
        <f ca="1">SQRT(Inputs!$B$38)*G481+SQRT(1-Inputs!$B$38)*_xlfn.NORM.S.INV(RAND())</f>
        <v>1.2974019489132853</v>
      </c>
      <c r="AO481" s="24">
        <f ca="1">SQRT(Inputs!$B$38)*H481+SQRT(1-Inputs!$B$38)*_xlfn.NORM.S.INV(RAND())</f>
        <v>1.4701903070008913</v>
      </c>
      <c r="AP481" s="24">
        <f ca="1">SQRT(Inputs!$B$38)*I481+SQRT(1-Inputs!$B$38)*_xlfn.NORM.S.INV(RAND())</f>
        <v>1.2062950440496956</v>
      </c>
      <c r="AQ481" s="24">
        <f ca="1">SQRT(Inputs!$B$38)*J481+SQRT(1-Inputs!$B$38)*_xlfn.NORM.S.INV(RAND())</f>
        <v>-1.4898971880722551</v>
      </c>
      <c r="AR481" s="24">
        <f ca="1">SQRT(Inputs!$B$38)*K481+SQRT(1-Inputs!$B$38)*_xlfn.NORM.S.INV(RAND())</f>
        <v>0.57695106629803816</v>
      </c>
      <c r="AS481" s="24">
        <f ca="1">SQRT(Inputs!$B$38)*L481+SQRT(1-Inputs!$B$38)*_xlfn.NORM.S.INV(RAND())</f>
        <v>-1.8320683564382296</v>
      </c>
      <c r="AT481" s="24">
        <f ca="1">SQRT(Inputs!$B$38)*M481+SQRT(1-Inputs!$B$38)*_xlfn.NORM.S.INV(RAND())</f>
        <v>0.10492628478334209</v>
      </c>
      <c r="AU481" s="15">
        <f ca="1">Inputs!$B$6*EXP($B$8-0.5*C$5^2+C$5*N481)</f>
        <v>5388.1095105084787</v>
      </c>
      <c r="AV481" s="15">
        <f t="shared" ca="1" si="255"/>
        <v>6070.1019301332481</v>
      </c>
      <c r="AW481" s="15">
        <f t="shared" ca="1" si="256"/>
        <v>8199.4849428382204</v>
      </c>
      <c r="AX481" s="15">
        <f t="shared" ca="1" si="257"/>
        <v>10803.118664991702</v>
      </c>
      <c r="AY481" s="15">
        <f t="shared" ca="1" si="258"/>
        <v>12723.507574191224</v>
      </c>
      <c r="AZ481" s="15">
        <f t="shared" ca="1" si="259"/>
        <v>18707.394657691548</v>
      </c>
      <c r="BA481" s="15">
        <f t="shared" ca="1" si="260"/>
        <v>24205.600058402513</v>
      </c>
      <c r="BB481" s="15">
        <f t="shared" ca="1" si="261"/>
        <v>29397.721044809554</v>
      </c>
      <c r="BC481" s="15">
        <f t="shared" ca="1" si="262"/>
        <v>39028.435056607996</v>
      </c>
      <c r="BD481" s="15">
        <f t="shared" ca="1" si="263"/>
        <v>48804.145418165986</v>
      </c>
      <c r="BE481" s="15">
        <f t="shared" ca="1" si="264"/>
        <v>61719.565232917812</v>
      </c>
      <c r="BF481" s="15">
        <f ca="1">Inputs!$B$13*EXP($B$9-0.5*C$6^2+C$6*Y481)</f>
        <v>16268.939638702464</v>
      </c>
      <c r="BG481" s="15">
        <f t="shared" ca="1" si="265"/>
        <v>20617.421065149309</v>
      </c>
      <c r="BH481" s="15">
        <f t="shared" ca="1" si="266"/>
        <v>34970.840476177931</v>
      </c>
      <c r="BI481" s="15">
        <f t="shared" ca="1" si="267"/>
        <v>44367.899343339261</v>
      </c>
      <c r="BJ481" s="15">
        <f t="shared" ca="1" si="268"/>
        <v>49152.584793581438</v>
      </c>
      <c r="BK481" s="15">
        <f t="shared" ca="1" si="269"/>
        <v>74864.813693581033</v>
      </c>
      <c r="BL481" s="15">
        <f t="shared" ca="1" si="270"/>
        <v>91172.358325476089</v>
      </c>
      <c r="BM481" s="15">
        <f t="shared" ca="1" si="271"/>
        <v>127622.98049153887</v>
      </c>
      <c r="BN481" s="15">
        <f t="shared" ca="1" si="272"/>
        <v>155364.60566281568</v>
      </c>
      <c r="BO481" s="15">
        <f t="shared" ca="1" si="273"/>
        <v>201332.90707099668</v>
      </c>
      <c r="BP481" s="15">
        <f t="shared" ca="1" si="274"/>
        <v>252382.26801194853</v>
      </c>
      <c r="BQ481" s="15">
        <f ca="1">Inputs!$B$20*EXP($B$10-0.5*C$7^2+C$7*AJ481)</f>
        <v>4290.1964172797261</v>
      </c>
      <c r="BR481" s="15">
        <f t="shared" ca="1" si="275"/>
        <v>4154.2763242609899</v>
      </c>
      <c r="BS481" s="15">
        <f t="shared" ca="1" si="276"/>
        <v>6341.635164428254</v>
      </c>
      <c r="BT481" s="15">
        <f t="shared" ca="1" si="277"/>
        <v>11678.918560117756</v>
      </c>
      <c r="BU481" s="15">
        <f t="shared" ca="1" si="278"/>
        <v>22154.771616230129</v>
      </c>
      <c r="BV481" s="15">
        <f t="shared" ca="1" si="279"/>
        <v>42927.60002584703</v>
      </c>
      <c r="BW481" s="15">
        <f t="shared" ca="1" si="280"/>
        <v>77326.657711263397</v>
      </c>
      <c r="BX481" s="15">
        <f t="shared" ca="1" si="281"/>
        <v>80227.634619638542</v>
      </c>
      <c r="BY481" s="15">
        <f t="shared" ca="1" si="282"/>
        <v>125531.97474788866</v>
      </c>
      <c r="BZ481" s="15">
        <f t="shared" ca="1" si="283"/>
        <v>125772.7859032097</v>
      </c>
      <c r="CA481" s="15">
        <f t="shared" ca="1" si="284"/>
        <v>179997.64029298944</v>
      </c>
      <c r="CB481" s="15">
        <f ca="1">(AU481*DCF!C$10-DCF!C$5*MAX(AU481*DCF!C$10,0)-MAX(AU481-Inputs!$B$6,0)/Inputs!$B$10)*DCF!C$6</f>
        <v>1040.0377739393221</v>
      </c>
      <c r="CC481" s="15">
        <f ca="1">(AV481*DCF!D$10-DCF!D$5*MAX(AV481*DCF!D$10,0)-MAX(AV481-AU481,0)/Inputs!$B$10)*DCF!D$6</f>
        <v>1313.2602193633777</v>
      </c>
      <c r="CD481" s="15">
        <f ca="1">(AW481*DCF!E$10-DCF!E$5*MAX(AW481*DCF!E$10,0)-MAX(AW481-AV481,0)/Inputs!$B$10)*DCF!E$6</f>
        <v>1413.5053127028968</v>
      </c>
      <c r="CE481" s="15">
        <f ca="1">(AX481*DCF!F$10-DCF!F$5*MAX(AX481*DCF!F$10,0)-MAX(AX481-AW481,0)/Inputs!$B$10)*DCF!F$6</f>
        <v>1816.5519618891146</v>
      </c>
      <c r="CF481" s="15">
        <f ca="1">(AY481*DCF!G$10-DCF!G$5*MAX(AY481*DCF!G$10,0)-MAX(AY481-AX481,0)/Inputs!$B$10)*DCF!G$6</f>
        <v>2252.4176374382191</v>
      </c>
      <c r="CG481" s="15">
        <f ca="1">(AZ481*DCF!H$10-DCF!H$5*MAX(AZ481*DCF!H$10,0)-MAX(AZ481-AY481,0)/Inputs!$B$10)*DCF!H$6</f>
        <v>2569.5076642310041</v>
      </c>
      <c r="CH481" s="15">
        <f ca="1">(BA481*DCF!I$10-DCF!I$5*MAX(BA481*DCF!I$10,0)-MAX(BA481-AZ481,0)/Inputs!$B$10)*DCF!I$6</f>
        <v>3519.5817822686795</v>
      </c>
      <c r="CI481" s="15">
        <f ca="1">(BB481*DCF!J$10-DCF!J$5*MAX(BB481*DCF!J$10,0)-MAX(BB481-BA481,0)/Inputs!$B$10)*DCF!J$6</f>
        <v>4257.9367673335437</v>
      </c>
      <c r="CJ481" s="15">
        <f ca="1">(BC481*DCF!K$10-DCF!K$5*MAX(BC481*DCF!K$10,0)-MAX(BC481-BB481,0)/Inputs!$B$10)*DCF!K$6</f>
        <v>4934.7978885925868</v>
      </c>
      <c r="CK481" s="15">
        <f ca="1">(BD481*DCF!L$10-DCF!L$5*MAX(BD481*DCF!L$10,0)-MAX(BD481-BC481,0)/Inputs!$B$10)*DCF!L$6</f>
        <v>6096.4355547946589</v>
      </c>
      <c r="CL481" s="15">
        <f ca="1">(BE481*DCF!M$10-DCF!M$5*MAX(BE481*DCF!M$10,0)-MAX(BE481-BD481,0)/Inputs!$B$10)*DCF!M$6</f>
        <v>7166.5440411603913</v>
      </c>
      <c r="CM481" s="15">
        <f ca="1">(BF481*DCF!C$28-DCF!C$5*MAX(BF481*DCF!C$28,0)-MAX(BF481-Inputs!$B$13,0)/Inputs!$B$17)*DCF!C$6</f>
        <v>3837.70494521315</v>
      </c>
      <c r="CN481" s="15">
        <f ca="1">(BG481*DCF!D$28-DCF!D$5*MAX(BG481*DCF!D$28,0)-MAX(BG481-BF481,0)/Inputs!$B$17)*DCF!D$6</f>
        <v>5144.5755554804737</v>
      </c>
      <c r="CO481" s="15">
        <f ca="1">(BH481*DCF!E$28-DCF!E$5*MAX(BH481*DCF!E$28,0)-MAX(BH481-BG481,0)/Inputs!$B$17)*DCF!E$6</f>
        <v>7075.503334926133</v>
      </c>
      <c r="CP481" s="15">
        <f ca="1">(BI481*DCF!F$28-DCF!F$5*MAX(BI481*DCF!F$28,0)-MAX(BI481-BH481,0)/Inputs!$B$17)*DCF!F$6</f>
        <v>10333.832884368985</v>
      </c>
      <c r="CQ481" s="15">
        <f ca="1">(BJ481*DCF!G$28-DCF!G$5*MAX(BJ481*DCF!G$28,0)-MAX(BJ481-BI481,0)/Inputs!$B$17)*DCF!G$6</f>
        <v>11948.274218471028</v>
      </c>
      <c r="CR481" s="15">
        <f ca="1">(BK481*DCF!H$28-DCF!H$5*MAX(BK481*DCF!H$28,0)-MAX(BK481-BJ481,0)/Inputs!$B$17)*DCF!H$6</f>
        <v>14519.935594945482</v>
      </c>
      <c r="CS481" s="15">
        <f ca="1">(BL481*DCF!I$28-DCF!I$5*MAX(BL481*DCF!I$28,0)-MAX(BL481-BK481,0)/Inputs!$B$17)*DCF!I$6</f>
        <v>19098.824360830637</v>
      </c>
      <c r="CT481" s="15">
        <f ca="1">(BM481*DCF!J$28-DCF!J$5*MAX(BM481*DCF!J$28,0)-MAX(BM481-BL481,0)/Inputs!$B$17)*DCF!J$6</f>
        <v>23637.464712951023</v>
      </c>
      <c r="CU481" s="15">
        <f ca="1">(BN481*DCF!K$28-DCF!K$5*MAX(BN481*DCF!K$28,0)-MAX(BN481-BM481,0)/Inputs!$B$17)*DCF!K$6</f>
        <v>29412.420150701942</v>
      </c>
      <c r="CV481" s="15">
        <f ca="1">(BO481*DCF!L$28-DCF!L$5*MAX(BO481*DCF!L$28,0)-MAX(BO481-BN481,0)/Inputs!$B$17)*DCF!L$6</f>
        <v>34968.750957112919</v>
      </c>
      <c r="CW481" s="15">
        <f ca="1">(BP481*DCF!M$28-DCF!M$5*MAX(BP481*DCF!M$28,0)-MAX(BP481-BO481,0)/Inputs!$B$17)*DCF!M$6</f>
        <v>42149.777117996571</v>
      </c>
      <c r="CX481" s="15">
        <f ca="1">(BQ481*DCF!C$46-DCF!C$5*MAX(BQ481*DCF!C$46,0)-MAX(BQ481-Inputs!$B$20,0)/Inputs!$B$24)*DCF!C$6</f>
        <v>-1493.9005200552374</v>
      </c>
      <c r="CY481" s="15">
        <f ca="1">(BR481*DCF!D$46-DCF!D$5*MAX(BR481*DCF!D$46,0)-MAX(BR481-BQ481,0)/Inputs!$B$24)*DCF!D$6</f>
        <v>-709.0380895751307</v>
      </c>
      <c r="CZ481" s="15">
        <f ca="1">(BS481*DCF!E$46-DCF!E$5*MAX(BS481*DCF!E$46,0)-MAX(BS481-BR481,0)/Inputs!$B$24)*DCF!E$6</f>
        <v>-1612.1060375663815</v>
      </c>
      <c r="DA481" s="15">
        <f ca="1">(BT481*DCF!F$46-DCF!F$5*MAX(BT481*DCF!F$46,0)-MAX(BT481-BS481,0)/Inputs!$B$24)*DCF!F$6</f>
        <v>-2794.0062980730845</v>
      </c>
      <c r="DB481" s="15">
        <f ca="1">(BU481*DCF!G$46-DCF!G$5*MAX(BU481*DCF!G$46,0)-MAX(BU481-BT481,0)/Inputs!$B$24)*DCF!G$6</f>
        <v>-4269.1127351783744</v>
      </c>
      <c r="DC481" s="15">
        <f ca="1">(BV481*DCF!H$46-DCF!H$5*MAX(BV481*DCF!H$46,0)-MAX(BV481-BU481,0)/Inputs!$B$24)*DCF!H$6</f>
        <v>-6455.0291510571042</v>
      </c>
      <c r="DD481" s="15">
        <f ca="1">(BW481*DCF!I$46-DCF!I$5*MAX(BW481*DCF!I$46,0)-MAX(BW481-BV481,0)/Inputs!$B$24)*DCF!I$6</f>
        <v>-8088.7495857162285</v>
      </c>
      <c r="DE481" s="15">
        <f ca="1">(BX481*DCF!J$46-DCF!J$5*MAX(BX481*DCF!J$46,0)-MAX(BX481-BW481,0)/Inputs!$B$24)*DCF!J$6</f>
        <v>2596.0356703355915</v>
      </c>
      <c r="DF481" s="15">
        <f ca="1">(BY481*DCF!K$46-DCF!K$5*MAX(BY481*DCF!K$46,0)-MAX(BY481-BX481,0)/Inputs!$B$24)*DCF!K$6</f>
        <v>-3927.55156820415</v>
      </c>
      <c r="DG481" s="15">
        <f ca="1">(BZ481*DCF!L$46-DCF!L$5*MAX(BZ481*DCF!L$46,0)-MAX(BZ481-BY481,0)/Inputs!$B$24)*DCF!L$6</f>
        <v>8639.5955432613191</v>
      </c>
      <c r="DH481" s="15">
        <f ca="1">(CA481*DCF!M$46-DCF!M$5*MAX(CA481*DCF!M$46,0)-MAX(CA481-BZ481,0)/Inputs!$B$24)*DCF!M$6</f>
        <v>2775.0664852011523</v>
      </c>
      <c r="DI481" s="15">
        <f ca="1">SUM(CB481:CL481)+BE481*DCF!M$10*(1+Inputs!$B$30)*(1-Inputs!$B$33)*(1-Inputs!$B$30/Inputs!$B$31)/(Inputs!$B$29-Inputs!$B$30)*DCF!M$6</f>
        <v>208146.94280368174</v>
      </c>
      <c r="DJ481" s="15">
        <f ca="1">SUM(CM481:CW481)+BP481*DCF!M$28*(1+Inputs!$B$30)*(1-Inputs!$B$33)*(1-Inputs!$B$30/Inputs!$B$31)/(Inputs!$B$29-Inputs!$B$30)*DCF!M$6</f>
        <v>1138637.9828826545</v>
      </c>
      <c r="DK481" s="15">
        <f ca="1">SUM(CX481:DH481)+CA481*DCF!M$46*(1+Inputs!$B$30)*(1-Inputs!$B$33)*(1-Inputs!$B$30/Inputs!$B$31)/(Inputs!$B$29-Inputs!$B$30)*DCF!M$6</f>
        <v>262958.8776899114</v>
      </c>
      <c r="DM481" s="15">
        <f ca="1">DI481+DJ481+DK481+Inputs!$B$34+Inputs!$B$36-Inputs!$B$35</f>
        <v>1686594.8033762476</v>
      </c>
    </row>
    <row r="482" spans="1:117" x14ac:dyDescent="0.75">
      <c r="A482" s="11">
        <v>469</v>
      </c>
      <c r="C482" s="24">
        <f t="shared" ca="1" si="286"/>
        <v>0.24461383546173798</v>
      </c>
      <c r="D482" s="24">
        <f t="shared" ca="1" si="286"/>
        <v>0.52266849224023537</v>
      </c>
      <c r="E482" s="24">
        <f t="shared" ca="1" si="286"/>
        <v>0.66061763473658508</v>
      </c>
      <c r="F482" s="24">
        <f t="shared" ca="1" si="286"/>
        <v>0.27061792669291201</v>
      </c>
      <c r="G482" s="24">
        <f t="shared" ca="1" si="286"/>
        <v>0.82693996030390893</v>
      </c>
      <c r="H482" s="24">
        <f t="shared" ca="1" si="286"/>
        <v>0.28132999619565802</v>
      </c>
      <c r="I482" s="24">
        <f t="shared" ca="1" si="286"/>
        <v>-1.3525584589392015</v>
      </c>
      <c r="J482" s="24">
        <f t="shared" ca="1" si="286"/>
        <v>0.88907593428246778</v>
      </c>
      <c r="K482" s="24">
        <f t="shared" ca="1" si="286"/>
        <v>-0.78044817522982579</v>
      </c>
      <c r="L482" s="24">
        <f t="shared" ca="1" si="286"/>
        <v>3.3319619217245022E-2</v>
      </c>
      <c r="M482" s="24">
        <f t="shared" ca="1" si="286"/>
        <v>-0.58293864269432893</v>
      </c>
      <c r="N482" s="24">
        <f ca="1">SQRT(Inputs!$B$38)*C482+SQRT(1-Inputs!$B$38)*_xlfn.NORM.S.INV(RAND())</f>
        <v>1.0907334776377038</v>
      </c>
      <c r="O482" s="24">
        <f ca="1">SQRT(Inputs!$B$38)*D482+SQRT(1-Inputs!$B$38)*_xlfn.NORM.S.INV(RAND())</f>
        <v>-0.67007051489489089</v>
      </c>
      <c r="P482" s="24">
        <f ca="1">SQRT(Inputs!$B$38)*E482+SQRT(1-Inputs!$B$38)*_xlfn.NORM.S.INV(RAND())</f>
        <v>1.9259379792163842</v>
      </c>
      <c r="Q482" s="24">
        <f ca="1">SQRT(Inputs!$B$38)*F482+SQRT(1-Inputs!$B$38)*_xlfn.NORM.S.INV(RAND())</f>
        <v>0.47248206098802126</v>
      </c>
      <c r="R482" s="24">
        <f ca="1">SQRT(Inputs!$B$38)*G482+SQRT(1-Inputs!$B$38)*_xlfn.NORM.S.INV(RAND())</f>
        <v>0.25910037923682139</v>
      </c>
      <c r="S482" s="24">
        <f ca="1">SQRT(Inputs!$B$38)*H482+SQRT(1-Inputs!$B$38)*_xlfn.NORM.S.INV(RAND())</f>
        <v>0.95812690398773526</v>
      </c>
      <c r="T482" s="24">
        <f ca="1">SQRT(Inputs!$B$38)*I482+SQRT(1-Inputs!$B$38)*_xlfn.NORM.S.INV(RAND())</f>
        <v>-0.98313657852926095</v>
      </c>
      <c r="U482" s="24">
        <f ca="1">SQRT(Inputs!$B$38)*J482+SQRT(1-Inputs!$B$38)*_xlfn.NORM.S.INV(RAND())</f>
        <v>-1.7492828647346303E-2</v>
      </c>
      <c r="V482" s="24">
        <f ca="1">SQRT(Inputs!$B$38)*K482+SQRT(1-Inputs!$B$38)*_xlfn.NORM.S.INV(RAND())</f>
        <v>0.54253392641231546</v>
      </c>
      <c r="W482" s="24">
        <f ca="1">SQRT(Inputs!$B$38)*L482+SQRT(1-Inputs!$B$38)*_xlfn.NORM.S.INV(RAND())</f>
        <v>-0.21753671871904073</v>
      </c>
      <c r="X482" s="24">
        <f ca="1">SQRT(Inputs!$B$38)*M482+SQRT(1-Inputs!$B$38)*_xlfn.NORM.S.INV(RAND())</f>
        <v>-1.5978503935597974</v>
      </c>
      <c r="Y482" s="24">
        <f ca="1">SQRT(Inputs!$B$38)*C482+SQRT(1-Inputs!$B$38)*_xlfn.NORM.S.INV(RAND())</f>
        <v>-0.46932711157228801</v>
      </c>
      <c r="Z482" s="24">
        <f ca="1">SQRT(Inputs!$B$38)*D482+SQRT(1-Inputs!$B$38)*_xlfn.NORM.S.INV(RAND())</f>
        <v>0.82631842997647831</v>
      </c>
      <c r="AA482" s="24">
        <f ca="1">SQRT(Inputs!$B$38)*E482+SQRT(1-Inputs!$B$38)*_xlfn.NORM.S.INV(RAND())</f>
        <v>-0.70203131740508606</v>
      </c>
      <c r="AB482" s="24">
        <f ca="1">SQRT(Inputs!$B$38)*F482+SQRT(1-Inputs!$B$38)*_xlfn.NORM.S.INV(RAND())</f>
        <v>-1.9112412202973457</v>
      </c>
      <c r="AC482" s="24">
        <f ca="1">SQRT(Inputs!$B$38)*G482+SQRT(1-Inputs!$B$38)*_xlfn.NORM.S.INV(RAND())</f>
        <v>-0.18690779671695895</v>
      </c>
      <c r="AD482" s="24">
        <f ca="1">SQRT(Inputs!$B$38)*H482+SQRT(1-Inputs!$B$38)*_xlfn.NORM.S.INV(RAND())</f>
        <v>3.4917734138842582E-2</v>
      </c>
      <c r="AE482" s="24">
        <f ca="1">SQRT(Inputs!$B$38)*I482+SQRT(1-Inputs!$B$38)*_xlfn.NORM.S.INV(RAND())</f>
        <v>0.69568829502956919</v>
      </c>
      <c r="AF482" s="24">
        <f ca="1">SQRT(Inputs!$B$38)*J482+SQRT(1-Inputs!$B$38)*_xlfn.NORM.S.INV(RAND())</f>
        <v>0.76743277805650345</v>
      </c>
      <c r="AG482" s="24">
        <f ca="1">SQRT(Inputs!$B$38)*K482+SQRT(1-Inputs!$B$38)*_xlfn.NORM.S.INV(RAND())</f>
        <v>-0.14846570271490322</v>
      </c>
      <c r="AH482" s="24">
        <f ca="1">SQRT(Inputs!$B$38)*L482+SQRT(1-Inputs!$B$38)*_xlfn.NORM.S.INV(RAND())</f>
        <v>-0.15990072946517769</v>
      </c>
      <c r="AI482" s="24">
        <f ca="1">SQRT(Inputs!$B$38)*M482+SQRT(1-Inputs!$B$38)*_xlfn.NORM.S.INV(RAND())</f>
        <v>-0.46638236316570053</v>
      </c>
      <c r="AJ482" s="24">
        <f ca="1">SQRT(Inputs!$B$38)*C482+SQRT(1-Inputs!$B$38)*_xlfn.NORM.S.INV(RAND())</f>
        <v>-0.12954332975392233</v>
      </c>
      <c r="AK482" s="24">
        <f ca="1">SQRT(Inputs!$B$38)*D482+SQRT(1-Inputs!$B$38)*_xlfn.NORM.S.INV(RAND())</f>
        <v>0.3884271042377887</v>
      </c>
      <c r="AL482" s="24">
        <f ca="1">SQRT(Inputs!$B$38)*E482+SQRT(1-Inputs!$B$38)*_xlfn.NORM.S.INV(RAND())</f>
        <v>0.37365245801789193</v>
      </c>
      <c r="AM482" s="24">
        <f ca="1">SQRT(Inputs!$B$38)*F482+SQRT(1-Inputs!$B$38)*_xlfn.NORM.S.INV(RAND())</f>
        <v>-0.41050200939759651</v>
      </c>
      <c r="AN482" s="24">
        <f ca="1">SQRT(Inputs!$B$38)*G482+SQRT(1-Inputs!$B$38)*_xlfn.NORM.S.INV(RAND())</f>
        <v>0.53126242673030344</v>
      </c>
      <c r="AO482" s="24">
        <f ca="1">SQRT(Inputs!$B$38)*H482+SQRT(1-Inputs!$B$38)*_xlfn.NORM.S.INV(RAND())</f>
        <v>-5.7218218674164878E-2</v>
      </c>
      <c r="AP482" s="24">
        <f ca="1">SQRT(Inputs!$B$38)*I482+SQRT(1-Inputs!$B$38)*_xlfn.NORM.S.INV(RAND())</f>
        <v>-0.36077213003454661</v>
      </c>
      <c r="AQ482" s="24">
        <f ca="1">SQRT(Inputs!$B$38)*J482+SQRT(1-Inputs!$B$38)*_xlfn.NORM.S.INV(RAND())</f>
        <v>0.90619881975240979</v>
      </c>
      <c r="AR482" s="24">
        <f ca="1">SQRT(Inputs!$B$38)*K482+SQRT(1-Inputs!$B$38)*_xlfn.NORM.S.INV(RAND())</f>
        <v>-1.4471788320302854</v>
      </c>
      <c r="AS482" s="24">
        <f ca="1">SQRT(Inputs!$B$38)*L482+SQRT(1-Inputs!$B$38)*_xlfn.NORM.S.INV(RAND())</f>
        <v>-1.1461674641366546</v>
      </c>
      <c r="AT482" s="24">
        <f ca="1">SQRT(Inputs!$B$38)*M482+SQRT(1-Inputs!$B$38)*_xlfn.NORM.S.INV(RAND())</f>
        <v>8.3544831648621365E-2</v>
      </c>
      <c r="AU482" s="15">
        <f ca="1">Inputs!$B$6*EXP($B$8-0.5*C$5^2+C$5*N482)</f>
        <v>5920.4799578593811</v>
      </c>
      <c r="AV482" s="15">
        <f t="shared" ca="1" si="255"/>
        <v>6530.46787251761</v>
      </c>
      <c r="AW482" s="15">
        <f t="shared" ca="1" si="256"/>
        <v>10324.781423758957</v>
      </c>
      <c r="AX482" s="15">
        <f t="shared" ca="1" si="257"/>
        <v>13372.007028293792</v>
      </c>
      <c r="AY482" s="15">
        <f t="shared" ca="1" si="258"/>
        <v>16844.01953208866</v>
      </c>
      <c r="AZ482" s="15">
        <f t="shared" ca="1" si="259"/>
        <v>22893.041358740698</v>
      </c>
      <c r="BA482" s="15">
        <f t="shared" ca="1" si="260"/>
        <v>25275.953236696852</v>
      </c>
      <c r="BB482" s="15">
        <f t="shared" ca="1" si="261"/>
        <v>30891.281200512432</v>
      </c>
      <c r="BC482" s="15">
        <f t="shared" ca="1" si="262"/>
        <v>39868.151583757957</v>
      </c>
      <c r="BD482" s="15">
        <f t="shared" ca="1" si="263"/>
        <v>47858.495617387372</v>
      </c>
      <c r="BE482" s="15">
        <f t="shared" ca="1" si="264"/>
        <v>50701.7387862916</v>
      </c>
      <c r="BF482" s="15">
        <f ca="1">Inputs!$B$13*EXP($B$9-0.5*C$6^2+C$6*Y482)</f>
        <v>12602.194132360648</v>
      </c>
      <c r="BG482" s="15">
        <f t="shared" ca="1" si="265"/>
        <v>17828.248235076822</v>
      </c>
      <c r="BH482" s="15">
        <f t="shared" ca="1" si="266"/>
        <v>19388.603135330661</v>
      </c>
      <c r="BI482" s="15">
        <f t="shared" ca="1" si="267"/>
        <v>17685.679580498796</v>
      </c>
      <c r="BJ482" s="15">
        <f t="shared" ca="1" si="268"/>
        <v>21105.14879181988</v>
      </c>
      <c r="BK482" s="15">
        <f t="shared" ca="1" si="269"/>
        <v>26025.999442773478</v>
      </c>
      <c r="BL482" s="15">
        <f t="shared" ca="1" si="270"/>
        <v>34985.968346514848</v>
      </c>
      <c r="BM482" s="15">
        <f t="shared" ca="1" si="271"/>
        <v>47307.073077790119</v>
      </c>
      <c r="BN482" s="15">
        <f t="shared" ca="1" si="272"/>
        <v>57155.787800717451</v>
      </c>
      <c r="BO482" s="15">
        <f t="shared" ca="1" si="273"/>
        <v>69029.264404167508</v>
      </c>
      <c r="BP482" s="15">
        <f t="shared" ca="1" si="274"/>
        <v>80589.288243850533</v>
      </c>
      <c r="BQ482" s="15">
        <f ca="1">Inputs!$B$20*EXP($B$10-0.5*C$7^2+C$7*AJ482)</f>
        <v>4096.883776663868</v>
      </c>
      <c r="BR482" s="15">
        <f t="shared" ca="1" si="275"/>
        <v>6288.7657859898909</v>
      </c>
      <c r="BS482" s="15">
        <f t="shared" ca="1" si="276"/>
        <v>9587.3661032406217</v>
      </c>
      <c r="BT482" s="15">
        <f t="shared" ca="1" si="277"/>
        <v>11869.347502461658</v>
      </c>
      <c r="BU482" s="15">
        <f t="shared" ca="1" si="278"/>
        <v>18705.995280616953</v>
      </c>
      <c r="BV482" s="15">
        <f t="shared" ca="1" si="279"/>
        <v>25692.091614034012</v>
      </c>
      <c r="BW482" s="15">
        <f t="shared" ca="1" si="280"/>
        <v>33216.223876422649</v>
      </c>
      <c r="BX482" s="15">
        <f t="shared" ca="1" si="281"/>
        <v>55713.526283567597</v>
      </c>
      <c r="BY482" s="15">
        <f t="shared" ca="1" si="282"/>
        <v>59183.888262263696</v>
      </c>
      <c r="BZ482" s="15">
        <f t="shared" ca="1" si="283"/>
        <v>67266.182159720265</v>
      </c>
      <c r="CA482" s="15">
        <f t="shared" ca="1" si="284"/>
        <v>95901.810818398371</v>
      </c>
      <c r="CB482" s="15">
        <f ca="1">(AU482*DCF!C$10-DCF!C$5*MAX(AU482*DCF!C$10,0)-MAX(AU482-Inputs!$B$6,0)/Inputs!$B$10)*DCF!C$6</f>
        <v>1036.2418777595633</v>
      </c>
      <c r="CC482" s="15">
        <f ca="1">(AV482*DCF!D$10-DCF!D$5*MAX(AV482*DCF!D$10,0)-MAX(AV482-AU482,0)/Inputs!$B$10)*DCF!D$6</f>
        <v>1443.0277129870062</v>
      </c>
      <c r="CD482" s="15">
        <f ca="1">(AW482*DCF!E$10-DCF!E$5*MAX(AW482*DCF!E$10,0)-MAX(AW482-AV482,0)/Inputs!$B$10)*DCF!E$6</f>
        <v>1529.1911334301815</v>
      </c>
      <c r="CE482" s="15">
        <f ca="1">(AX482*DCF!F$10-DCF!F$5*MAX(AX482*DCF!F$10,0)-MAX(AX482-AW482,0)/Inputs!$B$10)*DCF!F$6</f>
        <v>2285.0357248127025</v>
      </c>
      <c r="CF482" s="15">
        <f ca="1">(AY482*DCF!G$10-DCF!G$5*MAX(AY482*DCF!G$10,0)-MAX(AY482-AX482,0)/Inputs!$B$10)*DCF!G$6</f>
        <v>2803.1584278383816</v>
      </c>
      <c r="CG482" s="15">
        <f ca="1">(AZ482*DCF!H$10-DCF!H$5*MAX(AZ482*DCF!H$10,0)-MAX(AZ482-AY482,0)/Inputs!$B$10)*DCF!H$6</f>
        <v>3370.5881321872266</v>
      </c>
      <c r="CH482" s="15">
        <f ca="1">(BA482*DCF!I$10-DCF!I$5*MAX(BA482*DCF!I$10,0)-MAX(BA482-AZ482,0)/Inputs!$B$10)*DCF!I$6</f>
        <v>4226.113549086992</v>
      </c>
      <c r="CI482" s="15">
        <f ca="1">(BB482*DCF!J$10-DCF!J$5*MAX(BB482*DCF!J$10,0)-MAX(BB482-BA482,0)/Inputs!$B$10)*DCF!J$6</f>
        <v>4450.1051120610991</v>
      </c>
      <c r="CJ482" s="15">
        <f ca="1">(BC482*DCF!K$10-DCF!K$5*MAX(BC482*DCF!K$10,0)-MAX(BC482-BB482,0)/Inputs!$B$10)*DCF!K$6</f>
        <v>5161.5069182076641</v>
      </c>
      <c r="CK482" s="15">
        <f ca="1">(BD482*DCF!L$10-DCF!L$5*MAX(BD482*DCF!L$10,0)-MAX(BD482-BC482,0)/Inputs!$B$10)*DCF!L$6</f>
        <v>6184.6903561943345</v>
      </c>
      <c r="CL482" s="15">
        <f ca="1">(BE482*DCF!M$10-DCF!M$5*MAX(BE482*DCF!M$10,0)-MAX(BE482-BD482,0)/Inputs!$B$10)*DCF!M$6</f>
        <v>6815.0153450799007</v>
      </c>
      <c r="CM482" s="15">
        <f ca="1">(BF482*DCF!C$28-DCF!C$5*MAX(BF482*DCF!C$28,0)-MAX(BF482-Inputs!$B$13,0)/Inputs!$B$17)*DCF!C$6</f>
        <v>3565.4617062371476</v>
      </c>
      <c r="CN482" s="15">
        <f ca="1">(BG482*DCF!D$28-DCF!D$5*MAX(BG482*DCF!D$28,0)-MAX(BG482-BF482,0)/Inputs!$B$17)*DCF!D$6</f>
        <v>4135.8733398460981</v>
      </c>
      <c r="CO482" s="15">
        <f ca="1">(BH482*DCF!E$28-DCF!E$5*MAX(BH482*DCF!E$28,0)-MAX(BH482-BG482,0)/Inputs!$B$17)*DCF!E$6</f>
        <v>5183.6731770962515</v>
      </c>
      <c r="CP482" s="15">
        <f ca="1">(BI482*DCF!F$28-DCF!F$5*MAX(BI482*DCF!F$28,0)-MAX(BI482-BH482,0)/Inputs!$B$17)*DCF!F$6</f>
        <v>4801.19615005175</v>
      </c>
      <c r="CQ482" s="15">
        <f ca="1">(BJ482*DCF!G$28-DCF!G$5*MAX(BJ482*DCF!G$28,0)-MAX(BJ482-BI482,0)/Inputs!$B$17)*DCF!G$6</f>
        <v>4900.770037227082</v>
      </c>
      <c r="CR482" s="15">
        <f ca="1">(BK482*DCF!H$28-DCF!H$5*MAX(BK482*DCF!H$28,0)-MAX(BK482-BJ482,0)/Inputs!$B$17)*DCF!H$6</f>
        <v>5671.9547053596789</v>
      </c>
      <c r="CS482" s="15">
        <f ca="1">(BL482*DCF!I$28-DCF!I$5*MAX(BL482*DCF!I$28,0)-MAX(BL482-BK482,0)/Inputs!$B$17)*DCF!I$6</f>
        <v>6941.0264870008441</v>
      </c>
      <c r="CT482" s="15">
        <f ca="1">(BM482*DCF!J$28-DCF!J$5*MAX(BM482*DCF!J$28,0)-MAX(BM482-BL482,0)/Inputs!$B$17)*DCF!J$6</f>
        <v>8919.7267220716512</v>
      </c>
      <c r="CU482" s="15">
        <f ca="1">(BN482*DCF!K$28-DCF!K$5*MAX(BN482*DCF!K$28,0)-MAX(BN482-BM482,0)/Inputs!$B$17)*DCF!K$6</f>
        <v>10864.007683056185</v>
      </c>
      <c r="CV482" s="15">
        <f ca="1">(BO482*DCF!L$28-DCF!L$5*MAX(BO482*DCF!L$28,0)-MAX(BO482-BN482,0)/Inputs!$B$17)*DCF!L$6</f>
        <v>12429.283487631907</v>
      </c>
      <c r="CW482" s="15">
        <f ca="1">(BP482*DCF!M$28-DCF!M$5*MAX(BP482*DCF!M$28,0)-MAX(BP482-BO482,0)/Inputs!$B$17)*DCF!M$6</f>
        <v>13954.573902663458</v>
      </c>
      <c r="CX482" s="15">
        <f ca="1">(BQ482*DCF!C$46-DCF!C$5*MAX(BQ482*DCF!C$46,0)-MAX(BQ482-Inputs!$B$20,0)/Inputs!$B$24)*DCF!C$6</f>
        <v>-1359.9656651250818</v>
      </c>
      <c r="CY482" s="15">
        <f ca="1">(BR482*DCF!D$46-DCF!D$5*MAX(BR482*DCF!D$46,0)-MAX(BR482-BQ482,0)/Inputs!$B$24)*DCF!D$6</f>
        <v>-2008.6035228613855</v>
      </c>
      <c r="CZ482" s="15">
        <f ca="1">(BS482*DCF!E$46-DCF!E$5*MAX(BS482*DCF!E$46,0)-MAX(BS482-BR482,0)/Inputs!$B$24)*DCF!E$6</f>
        <v>-2433.9401705948067</v>
      </c>
      <c r="DA482" s="15">
        <f ca="1">(BT482*DCF!F$46-DCF!F$5*MAX(BT482*DCF!F$46,0)-MAX(BT482-BS482,0)/Inputs!$B$24)*DCF!F$6</f>
        <v>-1695.3424952600922</v>
      </c>
      <c r="DB482" s="15">
        <f ca="1">(BU482*DCF!G$46-DCF!G$5*MAX(BU482*DCF!G$46,0)-MAX(BU482-BT482,0)/Inputs!$B$24)*DCF!G$6</f>
        <v>-2928.945959610488</v>
      </c>
      <c r="DC482" s="15">
        <f ca="1">(BV482*DCF!H$46-DCF!H$5*MAX(BV482*DCF!H$46,0)-MAX(BV482-BU482,0)/Inputs!$B$24)*DCF!H$6</f>
        <v>-2170.886631086938</v>
      </c>
      <c r="DD482" s="15">
        <f ca="1">(BW482*DCF!I$46-DCF!I$5*MAX(BW482*DCF!I$46,0)-MAX(BW482-BV482,0)/Inputs!$B$24)*DCF!I$6</f>
        <v>-1392.7457332718295</v>
      </c>
      <c r="DE482" s="15">
        <f ca="1">(BX482*DCF!J$46-DCF!J$5*MAX(BX482*DCF!J$46,0)-MAX(BX482-BW482,0)/Inputs!$B$24)*DCF!J$6</f>
        <v>-3628.8887285112</v>
      </c>
      <c r="DF482" s="15">
        <f ca="1">(BY482*DCF!K$46-DCF!K$5*MAX(BY482*DCF!K$46,0)-MAX(BY482-BX482,0)/Inputs!$B$24)*DCF!K$6</f>
        <v>2530.6347532518603</v>
      </c>
      <c r="DG482" s="15">
        <f ca="1">(BZ482*DCF!L$46-DCF!L$5*MAX(BZ482*DCF!L$46,0)-MAX(BZ482-BY482,0)/Inputs!$B$24)*DCF!L$6</f>
        <v>2820.7504956796884</v>
      </c>
      <c r="DH482" s="15">
        <f ca="1">(CA482*DCF!M$46-DCF!M$5*MAX(CA482*DCF!M$46,0)-MAX(CA482-BZ482,0)/Inputs!$B$24)*DCF!M$6</f>
        <v>1531.8698312101837</v>
      </c>
      <c r="DI482" s="15">
        <f ca="1">SUM(CB482:CL482)+BE482*DCF!M$10*(1+Inputs!$B$30)*(1-Inputs!$B$33)*(1-Inputs!$B$30/Inputs!$B$31)/(Inputs!$B$29-Inputs!$B$30)*DCF!M$6</f>
        <v>180408.2837929806</v>
      </c>
      <c r="DJ482" s="15">
        <f ca="1">SUM(CM482:CW482)+BP482*DCF!M$28*(1+Inputs!$B$30)*(1-Inputs!$B$33)*(1-Inputs!$B$30/Inputs!$B$31)/(Inputs!$B$29-Inputs!$B$30)*DCF!M$6</f>
        <v>380408.9538857732</v>
      </c>
      <c r="DK482" s="15">
        <f ca="1">SUM(CX482:DH482)+CA482*DCF!M$46*(1+Inputs!$B$30)*(1-Inputs!$B$33)*(1-Inputs!$B$30/Inputs!$B$31)/(Inputs!$B$29-Inputs!$B$30)*DCF!M$6</f>
        <v>137539.49599479971</v>
      </c>
      <c r="DM482" s="15">
        <f ca="1">DI482+DJ482+DK482+Inputs!$B$34+Inputs!$B$36-Inputs!$B$35</f>
        <v>775207.73367355345</v>
      </c>
    </row>
    <row r="483" spans="1:117" x14ac:dyDescent="0.75">
      <c r="A483" s="11">
        <v>470</v>
      </c>
      <c r="C483" s="24">
        <f t="shared" ca="1" si="286"/>
        <v>1.6395812078084824</v>
      </c>
      <c r="D483" s="24">
        <f t="shared" ca="1" si="286"/>
        <v>-0.1815612072064906</v>
      </c>
      <c r="E483" s="24">
        <f t="shared" ca="1" si="286"/>
        <v>0.16726293815683557</v>
      </c>
      <c r="F483" s="24">
        <f t="shared" ca="1" si="286"/>
        <v>0.37228759218389329</v>
      </c>
      <c r="G483" s="24">
        <f t="shared" ca="1" si="286"/>
        <v>0.12531901553640967</v>
      </c>
      <c r="H483" s="24">
        <f t="shared" ca="1" si="286"/>
        <v>8.7945517925290234E-2</v>
      </c>
      <c r="I483" s="24">
        <f t="shared" ca="1" si="286"/>
        <v>1.4679306549829074</v>
      </c>
      <c r="J483" s="24">
        <f t="shared" ca="1" si="286"/>
        <v>0.59426722524601072</v>
      </c>
      <c r="K483" s="24">
        <f t="shared" ca="1" si="286"/>
        <v>0.71841014373205381</v>
      </c>
      <c r="L483" s="24">
        <f t="shared" ca="1" si="286"/>
        <v>-1.6097300143658131</v>
      </c>
      <c r="M483" s="24">
        <f t="shared" ca="1" si="286"/>
        <v>-1.2292017187914874</v>
      </c>
      <c r="N483" s="24">
        <f ca="1">SQRT(Inputs!$B$38)*C483+SQRT(1-Inputs!$B$38)*_xlfn.NORM.S.INV(RAND())</f>
        <v>2.0644863754803646</v>
      </c>
      <c r="O483" s="24">
        <f ca="1">SQRT(Inputs!$B$38)*D483+SQRT(1-Inputs!$B$38)*_xlfn.NORM.S.INV(RAND())</f>
        <v>-1.8387058063481607</v>
      </c>
      <c r="P483" s="24">
        <f ca="1">SQRT(Inputs!$B$38)*E483+SQRT(1-Inputs!$B$38)*_xlfn.NORM.S.INV(RAND())</f>
        <v>-1.1796230975879662</v>
      </c>
      <c r="Q483" s="24">
        <f ca="1">SQRT(Inputs!$B$38)*F483+SQRT(1-Inputs!$B$38)*_xlfn.NORM.S.INV(RAND())</f>
        <v>1.8810281518433303</v>
      </c>
      <c r="R483" s="24">
        <f ca="1">SQRT(Inputs!$B$38)*G483+SQRT(1-Inputs!$B$38)*_xlfn.NORM.S.INV(RAND())</f>
        <v>0.4495267045312647</v>
      </c>
      <c r="S483" s="24">
        <f ca="1">SQRT(Inputs!$B$38)*H483+SQRT(1-Inputs!$B$38)*_xlfn.NORM.S.INV(RAND())</f>
        <v>-0.49688686139064653</v>
      </c>
      <c r="T483" s="24">
        <f ca="1">SQRT(Inputs!$B$38)*I483+SQRT(1-Inputs!$B$38)*_xlfn.NORM.S.INV(RAND())</f>
        <v>0.25918223296541731</v>
      </c>
      <c r="U483" s="24">
        <f ca="1">SQRT(Inputs!$B$38)*J483+SQRT(1-Inputs!$B$38)*_xlfn.NORM.S.INV(RAND())</f>
        <v>-0.72246063761561885</v>
      </c>
      <c r="V483" s="24">
        <f ca="1">SQRT(Inputs!$B$38)*K483+SQRT(1-Inputs!$B$38)*_xlfn.NORM.S.INV(RAND())</f>
        <v>0.33850704660051145</v>
      </c>
      <c r="W483" s="24">
        <f ca="1">SQRT(Inputs!$B$38)*L483+SQRT(1-Inputs!$B$38)*_xlfn.NORM.S.INV(RAND())</f>
        <v>-1.2319260186210612</v>
      </c>
      <c r="X483" s="24">
        <f ca="1">SQRT(Inputs!$B$38)*M483+SQRT(1-Inputs!$B$38)*_xlfn.NORM.S.INV(RAND())</f>
        <v>-0.41897943440602747</v>
      </c>
      <c r="Y483" s="24">
        <f ca="1">SQRT(Inputs!$B$38)*C483+SQRT(1-Inputs!$B$38)*_xlfn.NORM.S.INV(RAND())</f>
        <v>-0.31156971799745503</v>
      </c>
      <c r="Z483" s="24">
        <f ca="1">SQRT(Inputs!$B$38)*D483+SQRT(1-Inputs!$B$38)*_xlfn.NORM.S.INV(RAND())</f>
        <v>-0.58730471009806828</v>
      </c>
      <c r="AA483" s="24">
        <f ca="1">SQRT(Inputs!$B$38)*E483+SQRT(1-Inputs!$B$38)*_xlfn.NORM.S.INV(RAND())</f>
        <v>-0.6021302002930049</v>
      </c>
      <c r="AB483" s="24">
        <f ca="1">SQRT(Inputs!$B$38)*F483+SQRT(1-Inputs!$B$38)*_xlfn.NORM.S.INV(RAND())</f>
        <v>-0.37644147425091323</v>
      </c>
      <c r="AC483" s="24">
        <f ca="1">SQRT(Inputs!$B$38)*G483+SQRT(1-Inputs!$B$38)*_xlfn.NORM.S.INV(RAND())</f>
        <v>-0.46392328212472311</v>
      </c>
      <c r="AD483" s="24">
        <f ca="1">SQRT(Inputs!$B$38)*H483+SQRT(1-Inputs!$B$38)*_xlfn.NORM.S.INV(RAND())</f>
        <v>0.80030060853706364</v>
      </c>
      <c r="AE483" s="24">
        <f ca="1">SQRT(Inputs!$B$38)*I483+SQRT(1-Inputs!$B$38)*_xlfn.NORM.S.INV(RAND())</f>
        <v>-5.0984557101791061E-2</v>
      </c>
      <c r="AF483" s="24">
        <f ca="1">SQRT(Inputs!$B$38)*J483+SQRT(1-Inputs!$B$38)*_xlfn.NORM.S.INV(RAND())</f>
        <v>0.64545548988594359</v>
      </c>
      <c r="AG483" s="24">
        <f ca="1">SQRT(Inputs!$B$38)*K483+SQRT(1-Inputs!$B$38)*_xlfn.NORM.S.INV(RAND())</f>
        <v>1.013958087713597</v>
      </c>
      <c r="AH483" s="24">
        <f ca="1">SQRT(Inputs!$B$38)*L483+SQRT(1-Inputs!$B$38)*_xlfn.NORM.S.INV(RAND())</f>
        <v>-1.3937277973908702</v>
      </c>
      <c r="AI483" s="24">
        <f ca="1">SQRT(Inputs!$B$38)*M483+SQRT(1-Inputs!$B$38)*_xlfn.NORM.S.INV(RAND())</f>
        <v>-2.7038644371276042</v>
      </c>
      <c r="AJ483" s="24">
        <f ca="1">SQRT(Inputs!$B$38)*C483+SQRT(1-Inputs!$B$38)*_xlfn.NORM.S.INV(RAND())</f>
        <v>1.2690583474393105</v>
      </c>
      <c r="AK483" s="24">
        <f ca="1">SQRT(Inputs!$B$38)*D483+SQRT(1-Inputs!$B$38)*_xlfn.NORM.S.INV(RAND())</f>
        <v>0.46689707405622838</v>
      </c>
      <c r="AL483" s="24">
        <f ca="1">SQRT(Inputs!$B$38)*E483+SQRT(1-Inputs!$B$38)*_xlfn.NORM.S.INV(RAND())</f>
        <v>-0.1136803442959109</v>
      </c>
      <c r="AM483" s="24">
        <f ca="1">SQRT(Inputs!$B$38)*F483+SQRT(1-Inputs!$B$38)*_xlfn.NORM.S.INV(RAND())</f>
        <v>-0.1657913971678304</v>
      </c>
      <c r="AN483" s="24">
        <f ca="1">SQRT(Inputs!$B$38)*G483+SQRT(1-Inputs!$B$38)*_xlfn.NORM.S.INV(RAND())</f>
        <v>1.4339835687525662</v>
      </c>
      <c r="AO483" s="24">
        <f ca="1">SQRT(Inputs!$B$38)*H483+SQRT(1-Inputs!$B$38)*_xlfn.NORM.S.INV(RAND())</f>
        <v>-0.50485630959301708</v>
      </c>
      <c r="AP483" s="24">
        <f ca="1">SQRT(Inputs!$B$38)*I483+SQRT(1-Inputs!$B$38)*_xlfn.NORM.S.INV(RAND())</f>
        <v>1.7314549272677815</v>
      </c>
      <c r="AQ483" s="24">
        <f ca="1">SQRT(Inputs!$B$38)*J483+SQRT(1-Inputs!$B$38)*_xlfn.NORM.S.INV(RAND())</f>
        <v>-0.42251569104057668</v>
      </c>
      <c r="AR483" s="24">
        <f ca="1">SQRT(Inputs!$B$38)*K483+SQRT(1-Inputs!$B$38)*_xlfn.NORM.S.INV(RAND())</f>
        <v>1.240989763598159</v>
      </c>
      <c r="AS483" s="24">
        <f ca="1">SQRT(Inputs!$B$38)*L483+SQRT(1-Inputs!$B$38)*_xlfn.NORM.S.INV(RAND())</f>
        <v>-0.4954245647596866</v>
      </c>
      <c r="AT483" s="24">
        <f ca="1">SQRT(Inputs!$B$38)*M483+SQRT(1-Inputs!$B$38)*_xlfn.NORM.S.INV(RAND())</f>
        <v>-1.719990140600721</v>
      </c>
      <c r="AU483" s="15">
        <f ca="1">Inputs!$B$6*EXP($B$8-0.5*C$5^2+C$5*N483)</f>
        <v>6931.2619468477005</v>
      </c>
      <c r="AV483" s="15">
        <f t="shared" ca="1" si="255"/>
        <v>6438.3749867724855</v>
      </c>
      <c r="AW483" s="15">
        <f t="shared" ca="1" si="256"/>
        <v>6695.6821533489874</v>
      </c>
      <c r="AX483" s="15">
        <f t="shared" ca="1" si="257"/>
        <v>10340.343943553893</v>
      </c>
      <c r="AY483" s="15">
        <f t="shared" ca="1" si="258"/>
        <v>13318.110579895103</v>
      </c>
      <c r="AZ483" s="15">
        <f t="shared" ca="1" si="259"/>
        <v>15421.102393448045</v>
      </c>
      <c r="BA483" s="15">
        <f t="shared" ca="1" si="260"/>
        <v>19390.399095356403</v>
      </c>
      <c r="BB483" s="15">
        <f t="shared" ca="1" si="261"/>
        <v>22082.116565463784</v>
      </c>
      <c r="BC483" s="15">
        <f t="shared" ca="1" si="262"/>
        <v>27943.292835015454</v>
      </c>
      <c r="BD483" s="15">
        <f t="shared" ca="1" si="263"/>
        <v>30507.380566567743</v>
      </c>
      <c r="BE483" s="15">
        <f t="shared" ca="1" si="264"/>
        <v>35983.199033717414</v>
      </c>
      <c r="BF483" s="15">
        <f ca="1">Inputs!$B$13*EXP($B$9-0.5*C$6^2+C$6*Y483)</f>
        <v>13002.556281911282</v>
      </c>
      <c r="BG483" s="15">
        <f t="shared" ca="1" si="265"/>
        <v>14253.283659047416</v>
      </c>
      <c r="BH483" s="15">
        <f t="shared" ca="1" si="266"/>
        <v>15759.729157972301</v>
      </c>
      <c r="BI483" s="15">
        <f t="shared" ca="1" si="267"/>
        <v>18206.219996606971</v>
      </c>
      <c r="BJ483" s="15">
        <f t="shared" ca="1" si="268"/>
        <v>20875.882168155724</v>
      </c>
      <c r="BK483" s="15">
        <f t="shared" ca="1" si="269"/>
        <v>28570.515843251258</v>
      </c>
      <c r="BL483" s="15">
        <f t="shared" ca="1" si="270"/>
        <v>34864.313667587769</v>
      </c>
      <c r="BM483" s="15">
        <f t="shared" ca="1" si="271"/>
        <v>46433.61116676336</v>
      </c>
      <c r="BN483" s="15">
        <f t="shared" ca="1" si="272"/>
        <v>64485.763336726806</v>
      </c>
      <c r="BO483" s="15">
        <f t="shared" ca="1" si="273"/>
        <v>67476.13679547669</v>
      </c>
      <c r="BP483" s="15">
        <f t="shared" ca="1" si="274"/>
        <v>61136.593183752346</v>
      </c>
      <c r="BQ483" s="15">
        <f ca="1">Inputs!$B$20*EXP($B$10-0.5*C$7^2+C$7*AJ483)</f>
        <v>6728.0572573043246</v>
      </c>
      <c r="BR483" s="15">
        <f t="shared" ca="1" si="275"/>
        <v>10588.252476556594</v>
      </c>
      <c r="BS483" s="15">
        <f t="shared" ca="1" si="276"/>
        <v>14033.72131725285</v>
      </c>
      <c r="BT483" s="15">
        <f t="shared" ca="1" si="277"/>
        <v>18525.934555135642</v>
      </c>
      <c r="BU483" s="15">
        <f t="shared" ca="1" si="278"/>
        <v>36324.330039066204</v>
      </c>
      <c r="BV483" s="15">
        <f t="shared" ca="1" si="279"/>
        <v>45104.169897095038</v>
      </c>
      <c r="BW483" s="15">
        <f t="shared" ca="1" si="280"/>
        <v>90798.990898061835</v>
      </c>
      <c r="BX483" s="15">
        <f t="shared" ca="1" si="281"/>
        <v>116682.87897619372</v>
      </c>
      <c r="BY483" s="15">
        <f t="shared" ca="1" si="282"/>
        <v>207306.69521765845</v>
      </c>
      <c r="BZ483" s="15">
        <f t="shared" ca="1" si="283"/>
        <v>265558.76121732011</v>
      </c>
      <c r="CA483" s="15">
        <f t="shared" ca="1" si="284"/>
        <v>274791.82144183834</v>
      </c>
      <c r="CB483" s="15">
        <f ca="1">(AU483*DCF!C$10-DCF!C$5*MAX(AU483*DCF!C$10,0)-MAX(AU483-Inputs!$B$6,0)/Inputs!$B$10)*DCF!C$6</f>
        <v>1029.0348220154635</v>
      </c>
      <c r="CC483" s="15">
        <f ca="1">(AV483*DCF!D$10-DCF!D$5*MAX(AV483*DCF!D$10,0)-MAX(AV483-AU483,0)/Inputs!$B$10)*DCF!D$6</f>
        <v>1569.3102844670311</v>
      </c>
      <c r="CD483" s="15">
        <f ca="1">(AW483*DCF!E$10-DCF!E$5*MAX(AW483*DCF!E$10,0)-MAX(AW483-AV483,0)/Inputs!$B$10)*DCF!E$6</f>
        <v>1487.9701934846241</v>
      </c>
      <c r="CE483" s="15">
        <f ca="1">(AX483*DCF!F$10-DCF!F$5*MAX(AX483*DCF!F$10,0)-MAX(AX483-AW483,0)/Inputs!$B$10)*DCF!F$6</f>
        <v>1498.9168468668806</v>
      </c>
      <c r="CF483" s="15">
        <f ca="1">(AY483*DCF!G$10-DCF!G$5*MAX(AY483*DCF!G$10,0)-MAX(AY483-AX483,0)/Inputs!$B$10)*DCF!G$6</f>
        <v>2171.6832785393663</v>
      </c>
      <c r="CG483" s="15">
        <f ca="1">(AZ483*DCF!H$10-DCF!H$5*MAX(AZ483*DCF!H$10,0)-MAX(AZ483-AY483,0)/Inputs!$B$10)*DCF!H$6</f>
        <v>2620.5941933565009</v>
      </c>
      <c r="CH483" s="15">
        <f ca="1">(BA483*DCF!I$10-DCF!I$5*MAX(BA483*DCF!I$10,0)-MAX(BA483-AZ483,0)/Inputs!$B$10)*DCF!I$6</f>
        <v>2890.8148201083491</v>
      </c>
      <c r="CI483" s="15">
        <f ca="1">(BB483*DCF!J$10-DCF!J$5*MAX(BB483*DCF!J$10,0)-MAX(BB483-BA483,0)/Inputs!$B$10)*DCF!J$6</f>
        <v>3381.4570136551847</v>
      </c>
      <c r="CJ483" s="15">
        <f ca="1">(BC483*DCF!K$10-DCF!K$5*MAX(BC483*DCF!K$10,0)-MAX(BC483-BB483,0)/Inputs!$B$10)*DCF!K$6</f>
        <v>3677.9459203318911</v>
      </c>
      <c r="CK483" s="15">
        <f ca="1">(BD483*DCF!L$10-DCF!L$5*MAX(BD483*DCF!L$10,0)-MAX(BD483-BC483,0)/Inputs!$B$10)*DCF!L$6</f>
        <v>4269.5150569023026</v>
      </c>
      <c r="CL483" s="15">
        <f ca="1">(BE483*DCF!M$10-DCF!M$5*MAX(BE483*DCF!M$10,0)-MAX(BE483-BD483,0)/Inputs!$B$10)*DCF!M$6</f>
        <v>4423.5497675156039</v>
      </c>
      <c r="CM483" s="15">
        <f ca="1">(BF483*DCF!C$28-DCF!C$5*MAX(BF483*DCF!C$28,0)-MAX(BF483-Inputs!$B$13,0)/Inputs!$B$17)*DCF!C$6</f>
        <v>3595.1872184573294</v>
      </c>
      <c r="CN483" s="15">
        <f ca="1">(BG483*DCF!D$28-DCF!D$5*MAX(BG483*DCF!D$28,0)-MAX(BG483-BF483,0)/Inputs!$B$17)*DCF!D$6</f>
        <v>3931.083277698951</v>
      </c>
      <c r="CO483" s="15">
        <f ca="1">(BH483*DCF!E$28-DCF!E$5*MAX(BH483*DCF!E$28,0)-MAX(BH483-BG483,0)/Inputs!$B$17)*DCF!E$6</f>
        <v>4166.5362503198921</v>
      </c>
      <c r="CP483" s="15">
        <f ca="1">(BI483*DCF!F$28-DCF!F$5*MAX(BI483*DCF!F$28,0)-MAX(BI483-BH483,0)/Inputs!$B$17)*DCF!F$6</f>
        <v>4497.0868346306206</v>
      </c>
      <c r="CQ483" s="15">
        <f ca="1">(BJ483*DCF!G$28-DCF!G$5*MAX(BJ483*DCF!G$28,0)-MAX(BJ483-BI483,0)/Inputs!$B$17)*DCF!G$6</f>
        <v>4967.3952091771471</v>
      </c>
      <c r="CR483" s="15">
        <f ca="1">(BK483*DCF!H$28-DCF!H$5*MAX(BK483*DCF!H$28,0)-MAX(BK483-BJ483,0)/Inputs!$B$17)*DCF!H$6</f>
        <v>5870.2736444048714</v>
      </c>
      <c r="CS483" s="15">
        <f ca="1">(BL483*DCF!I$28-DCF!I$5*MAX(BL483*DCF!I$28,0)-MAX(BL483-BK483,0)/Inputs!$B$17)*DCF!I$6</f>
        <v>7295.0963070828902</v>
      </c>
      <c r="CT483" s="15">
        <f ca="1">(BM483*DCF!J$28-DCF!J$5*MAX(BM483*DCF!J$28,0)-MAX(BM483-BL483,0)/Inputs!$B$17)*DCF!J$6</f>
        <v>8824.5557018118379</v>
      </c>
      <c r="CU483" s="15">
        <f ca="1">(BN483*DCF!K$28-DCF!K$5*MAX(BN483*DCF!K$28,0)-MAX(BN483-BM483,0)/Inputs!$B$17)*DCF!K$6</f>
        <v>11407.163796630917</v>
      </c>
      <c r="CV483" s="15">
        <f ca="1">(BO483*DCF!L$28-DCF!L$5*MAX(BO483*DCF!L$28,0)-MAX(BO483-BN483,0)/Inputs!$B$17)*DCF!L$6</f>
        <v>13124.539863014177</v>
      </c>
      <c r="CW483" s="15">
        <f ca="1">(BP483*DCF!M$28-DCF!M$5*MAX(BP483*DCF!M$28,0)-MAX(BP483-BO483,0)/Inputs!$B$17)*DCF!M$6</f>
        <v>11502.885389025045</v>
      </c>
      <c r="CX483" s="15">
        <f ca="1">(BQ483*DCF!C$46-DCF!C$5*MAX(BQ483*DCF!C$46,0)-MAX(BQ483-Inputs!$B$20,0)/Inputs!$B$24)*DCF!C$6</f>
        <v>-3182.9496009036889</v>
      </c>
      <c r="CY483" s="15">
        <f ca="1">(BR483*DCF!D$46-DCF!D$5*MAX(BR483*DCF!D$46,0)-MAX(BR483-BQ483,0)/Inputs!$B$24)*DCF!D$6</f>
        <v>-3454.281034033957</v>
      </c>
      <c r="CZ483" s="15">
        <f ca="1">(BS483*DCF!E$46-DCF!E$5*MAX(BS483*DCF!E$46,0)-MAX(BS483-BR483,0)/Inputs!$B$24)*DCF!E$6</f>
        <v>-3017.6209450527335</v>
      </c>
      <c r="DA483" s="15">
        <f ca="1">(BT483*DCF!F$46-DCF!F$5*MAX(BT483*DCF!F$46,0)-MAX(BT483-BS483,0)/Inputs!$B$24)*DCF!F$6</f>
        <v>-2984.932533804717</v>
      </c>
      <c r="DB483" s="15">
        <f ca="1">(BU483*DCF!G$46-DCF!G$5*MAX(BU483*DCF!G$46,0)-MAX(BU483-BT483,0)/Inputs!$B$24)*DCF!G$6</f>
        <v>-7208.9072818384693</v>
      </c>
      <c r="DC483" s="15">
        <f ca="1">(BV483*DCF!H$46-DCF!H$5*MAX(BV483*DCF!H$46,0)-MAX(BV483-BU483,0)/Inputs!$B$24)*DCF!H$6</f>
        <v>-2728.281440911127</v>
      </c>
      <c r="DD483" s="15">
        <f ca="1">(BW483*DCF!I$46-DCF!I$5*MAX(BW483*DCF!I$46,0)-MAX(BW483-BV483,0)/Inputs!$B$24)*DCF!I$6</f>
        <v>-11020.177494409259</v>
      </c>
      <c r="DE483" s="15">
        <f ca="1">(BX483*DCF!J$46-DCF!J$5*MAX(BX483*DCF!J$46,0)-MAX(BX483-BW483,0)/Inputs!$B$24)*DCF!J$6</f>
        <v>-1969.460223974821</v>
      </c>
      <c r="DF483" s="15">
        <f ca="1">(BY483*DCF!K$46-DCF!K$5*MAX(BY483*DCF!K$46,0)-MAX(BY483-BX483,0)/Inputs!$B$24)*DCF!K$6</f>
        <v>-10358.371279360912</v>
      </c>
      <c r="DG483" s="15">
        <f ca="1">(BZ483*DCF!L$46-DCF!L$5*MAX(BZ483*DCF!L$46,0)-MAX(BZ483-BY483,0)/Inputs!$B$24)*DCF!L$6</f>
        <v>5174.214092475916</v>
      </c>
      <c r="DH483" s="15">
        <f ca="1">(CA483*DCF!M$46-DCF!M$5*MAX(CA483*DCF!M$46,0)-MAX(CA483-BZ483,0)/Inputs!$B$24)*DCF!M$6</f>
        <v>19612.371625716347</v>
      </c>
      <c r="DI483" s="15">
        <f ca="1">SUM(CB483:CL483)+BE483*DCF!M$10*(1+Inputs!$B$30)*(1-Inputs!$B$33)*(1-Inputs!$B$30/Inputs!$B$31)/(Inputs!$B$29-Inputs!$B$30)*DCF!M$6</f>
        <v>129162.51093662588</v>
      </c>
      <c r="DJ483" s="15">
        <f ca="1">SUM(CM483:CW483)+BP483*DCF!M$28*(1+Inputs!$B$30)*(1-Inputs!$B$33)*(1-Inputs!$B$30/Inputs!$B$31)/(Inputs!$B$29-Inputs!$B$30)*DCF!M$6</f>
        <v>306040.39986309793</v>
      </c>
      <c r="DK483" s="15">
        <f ca="1">SUM(CX483:DH483)+CA483*DCF!M$46*(1+Inputs!$B$30)*(1-Inputs!$B$33)*(1-Inputs!$B$30/Inputs!$B$31)/(Inputs!$B$29-Inputs!$B$30)*DCF!M$6</f>
        <v>403722.31100517581</v>
      </c>
      <c r="DM483" s="15">
        <f ca="1">DI483+DJ483+DK483+Inputs!$B$34+Inputs!$B$36-Inputs!$B$35</f>
        <v>915776.22180489963</v>
      </c>
    </row>
    <row r="484" spans="1:117" x14ac:dyDescent="0.75">
      <c r="A484" s="11">
        <v>471</v>
      </c>
      <c r="C484" s="24">
        <f t="shared" ref="C484:M493" ca="1" si="287">_xlfn.NORM.S.INV(RAND())</f>
        <v>0.50434724735725101</v>
      </c>
      <c r="D484" s="24">
        <f t="shared" ca="1" si="287"/>
        <v>0.6339034713780145</v>
      </c>
      <c r="E484" s="24">
        <f t="shared" ca="1" si="287"/>
        <v>0.29908214127480892</v>
      </c>
      <c r="F484" s="24">
        <f t="shared" ca="1" si="287"/>
        <v>-0.99094009182862397</v>
      </c>
      <c r="G484" s="24">
        <f t="shared" ca="1" si="287"/>
        <v>1.0422261483448463</v>
      </c>
      <c r="H484" s="24">
        <f t="shared" ca="1" si="287"/>
        <v>-5.8601367255565794E-3</v>
      </c>
      <c r="I484" s="24">
        <f t="shared" ca="1" si="287"/>
        <v>0.75047930967968213</v>
      </c>
      <c r="J484" s="24">
        <f t="shared" ca="1" si="287"/>
        <v>-0.68346603739299649</v>
      </c>
      <c r="K484" s="24">
        <f t="shared" ca="1" si="287"/>
        <v>-1.7124685077963069</v>
      </c>
      <c r="L484" s="24">
        <f t="shared" ca="1" si="287"/>
        <v>0.75365579868870525</v>
      </c>
      <c r="M484" s="24">
        <f t="shared" ca="1" si="287"/>
        <v>0.75021000316825781</v>
      </c>
      <c r="N484" s="24">
        <f ca="1">SQRT(Inputs!$B$38)*C484+SQRT(1-Inputs!$B$38)*_xlfn.NORM.S.INV(RAND())</f>
        <v>0.25032961899772144</v>
      </c>
      <c r="O484" s="24">
        <f ca="1">SQRT(Inputs!$B$38)*D484+SQRT(1-Inputs!$B$38)*_xlfn.NORM.S.INV(RAND())</f>
        <v>-0.34503664181805227</v>
      </c>
      <c r="P484" s="24">
        <f ca="1">SQRT(Inputs!$B$38)*E484+SQRT(1-Inputs!$B$38)*_xlfn.NORM.S.INV(RAND())</f>
        <v>-6.2372888349466304E-2</v>
      </c>
      <c r="Q484" s="24">
        <f ca="1">SQRT(Inputs!$B$38)*F484+SQRT(1-Inputs!$B$38)*_xlfn.NORM.S.INV(RAND())</f>
        <v>-1.6434621262657791</v>
      </c>
      <c r="R484" s="24">
        <f ca="1">SQRT(Inputs!$B$38)*G484+SQRT(1-Inputs!$B$38)*_xlfn.NORM.S.INV(RAND())</f>
        <v>-8.0181079994103621E-2</v>
      </c>
      <c r="S484" s="24">
        <f ca="1">SQRT(Inputs!$B$38)*H484+SQRT(1-Inputs!$B$38)*_xlfn.NORM.S.INV(RAND())</f>
        <v>0.37758536955389271</v>
      </c>
      <c r="T484" s="24">
        <f ca="1">SQRT(Inputs!$B$38)*I484+SQRT(1-Inputs!$B$38)*_xlfn.NORM.S.INV(RAND())</f>
        <v>0.70456657214022445</v>
      </c>
      <c r="U484" s="24">
        <f ca="1">SQRT(Inputs!$B$38)*J484+SQRT(1-Inputs!$B$38)*_xlfn.NORM.S.INV(RAND())</f>
        <v>-0.40849455995925521</v>
      </c>
      <c r="V484" s="24">
        <f ca="1">SQRT(Inputs!$B$38)*K484+SQRT(1-Inputs!$B$38)*_xlfn.NORM.S.INV(RAND())</f>
        <v>-0.8950132909671823</v>
      </c>
      <c r="W484" s="24">
        <f ca="1">SQRT(Inputs!$B$38)*L484+SQRT(1-Inputs!$B$38)*_xlfn.NORM.S.INV(RAND())</f>
        <v>-0.52538747172125888</v>
      </c>
      <c r="X484" s="24">
        <f ca="1">SQRT(Inputs!$B$38)*M484+SQRT(1-Inputs!$B$38)*_xlfn.NORM.S.INV(RAND())</f>
        <v>-0.29175340930353583</v>
      </c>
      <c r="Y484" s="24">
        <f ca="1">SQRT(Inputs!$B$38)*C484+SQRT(1-Inputs!$B$38)*_xlfn.NORM.S.INV(RAND())</f>
        <v>0.56369374179648624</v>
      </c>
      <c r="Z484" s="24">
        <f ca="1">SQRT(Inputs!$B$38)*D484+SQRT(1-Inputs!$B$38)*_xlfn.NORM.S.INV(RAND())</f>
        <v>0.22050176474057437</v>
      </c>
      <c r="AA484" s="24">
        <f ca="1">SQRT(Inputs!$B$38)*E484+SQRT(1-Inputs!$B$38)*_xlfn.NORM.S.INV(RAND())</f>
        <v>1.0890742106880504</v>
      </c>
      <c r="AB484" s="24">
        <f ca="1">SQRT(Inputs!$B$38)*F484+SQRT(1-Inputs!$B$38)*_xlfn.NORM.S.INV(RAND())</f>
        <v>-4.8998012314306949E-2</v>
      </c>
      <c r="AC484" s="24">
        <f ca="1">SQRT(Inputs!$B$38)*G484+SQRT(1-Inputs!$B$38)*_xlfn.NORM.S.INV(RAND())</f>
        <v>0.75021471947549734</v>
      </c>
      <c r="AD484" s="24">
        <f ca="1">SQRT(Inputs!$B$38)*H484+SQRT(1-Inputs!$B$38)*_xlfn.NORM.S.INV(RAND())</f>
        <v>-0.3819768410464694</v>
      </c>
      <c r="AE484" s="24">
        <f ca="1">SQRT(Inputs!$B$38)*I484+SQRT(1-Inputs!$B$38)*_xlfn.NORM.S.INV(RAND())</f>
        <v>5.0117839208654036E-2</v>
      </c>
      <c r="AF484" s="24">
        <f ca="1">SQRT(Inputs!$B$38)*J484+SQRT(1-Inputs!$B$38)*_xlfn.NORM.S.INV(RAND())</f>
        <v>-7.1163711556922304E-2</v>
      </c>
      <c r="AG484" s="24">
        <f ca="1">SQRT(Inputs!$B$38)*K484+SQRT(1-Inputs!$B$38)*_xlfn.NORM.S.INV(RAND())</f>
        <v>-1.2045418927408886</v>
      </c>
      <c r="AH484" s="24">
        <f ca="1">SQRT(Inputs!$B$38)*L484+SQRT(1-Inputs!$B$38)*_xlfn.NORM.S.INV(RAND())</f>
        <v>0.8124483870643745</v>
      </c>
      <c r="AI484" s="24">
        <f ca="1">SQRT(Inputs!$B$38)*M484+SQRT(1-Inputs!$B$38)*_xlfn.NORM.S.INV(RAND())</f>
        <v>0.19825413972465619</v>
      </c>
      <c r="AJ484" s="24">
        <f ca="1">SQRT(Inputs!$B$38)*C484+SQRT(1-Inputs!$B$38)*_xlfn.NORM.S.INV(RAND())</f>
        <v>1.1892577092778729</v>
      </c>
      <c r="AK484" s="24">
        <f ca="1">SQRT(Inputs!$B$38)*D484+SQRT(1-Inputs!$B$38)*_xlfn.NORM.S.INV(RAND())</f>
        <v>-0.28277776405947863</v>
      </c>
      <c r="AL484" s="24">
        <f ca="1">SQRT(Inputs!$B$38)*E484+SQRT(1-Inputs!$B$38)*_xlfn.NORM.S.INV(RAND())</f>
        <v>-0.2953151880786401</v>
      </c>
      <c r="AM484" s="24">
        <f ca="1">SQRT(Inputs!$B$38)*F484+SQRT(1-Inputs!$B$38)*_xlfn.NORM.S.INV(RAND())</f>
        <v>-2.1523189198792103</v>
      </c>
      <c r="AN484" s="24">
        <f ca="1">SQRT(Inputs!$B$38)*G484+SQRT(1-Inputs!$B$38)*_xlfn.NORM.S.INV(RAND())</f>
        <v>1.096654447164501</v>
      </c>
      <c r="AO484" s="24">
        <f ca="1">SQRT(Inputs!$B$38)*H484+SQRT(1-Inputs!$B$38)*_xlfn.NORM.S.INV(RAND())</f>
        <v>-0.89873199992800146</v>
      </c>
      <c r="AP484" s="24">
        <f ca="1">SQRT(Inputs!$B$38)*I484+SQRT(1-Inputs!$B$38)*_xlfn.NORM.S.INV(RAND())</f>
        <v>-0.69919729866489577</v>
      </c>
      <c r="AQ484" s="24">
        <f ca="1">SQRT(Inputs!$B$38)*J484+SQRT(1-Inputs!$B$38)*_xlfn.NORM.S.INV(RAND())</f>
        <v>-9.0390383142074204E-2</v>
      </c>
      <c r="AR484" s="24">
        <f ca="1">SQRT(Inputs!$B$38)*K484+SQRT(1-Inputs!$B$38)*_xlfn.NORM.S.INV(RAND())</f>
        <v>-1.2930460474940841</v>
      </c>
      <c r="AS484" s="24">
        <f ca="1">SQRT(Inputs!$B$38)*L484+SQRT(1-Inputs!$B$38)*_xlfn.NORM.S.INV(RAND())</f>
        <v>0.24302256016160736</v>
      </c>
      <c r="AT484" s="24">
        <f ca="1">SQRT(Inputs!$B$38)*M484+SQRT(1-Inputs!$B$38)*_xlfn.NORM.S.INV(RAND())</f>
        <v>0.91207268060900581</v>
      </c>
      <c r="AU484" s="15">
        <f ca="1">Inputs!$B$6*EXP($B$8-0.5*C$5^2+C$5*N484)</f>
        <v>5167.4470328794578</v>
      </c>
      <c r="AV484" s="15">
        <f t="shared" ca="1" si="255"/>
        <v>5978.861799064397</v>
      </c>
      <c r="AW484" s="15">
        <f t="shared" ca="1" si="256"/>
        <v>7229.0881681873707</v>
      </c>
      <c r="AX484" s="15">
        <f t="shared" ca="1" si="257"/>
        <v>7187.7515199112649</v>
      </c>
      <c r="AY484" s="15">
        <f t="shared" ca="1" si="258"/>
        <v>8702.2933225393244</v>
      </c>
      <c r="AZ484" s="15">
        <f t="shared" ca="1" si="259"/>
        <v>11095.005112361116</v>
      </c>
      <c r="BA484" s="15">
        <f t="shared" ca="1" si="260"/>
        <v>14616.485005801138</v>
      </c>
      <c r="BB484" s="15">
        <f t="shared" ca="1" si="261"/>
        <v>17177.427682696783</v>
      </c>
      <c r="BC484" s="15">
        <f t="shared" ca="1" si="262"/>
        <v>19296.692762834027</v>
      </c>
      <c r="BD484" s="15">
        <f t="shared" ca="1" si="263"/>
        <v>22506.636120790987</v>
      </c>
      <c r="BE484" s="15">
        <f t="shared" ca="1" si="264"/>
        <v>26855.791254006617</v>
      </c>
      <c r="BF484" s="15">
        <f ca="1">Inputs!$B$13*EXP($B$9-0.5*C$6^2+C$6*Y484)</f>
        <v>15466.322753780672</v>
      </c>
      <c r="BG484" s="15">
        <f t="shared" ca="1" si="265"/>
        <v>19614.431259208002</v>
      </c>
      <c r="BH484" s="15">
        <f t="shared" ca="1" si="266"/>
        <v>28709.696728439205</v>
      </c>
      <c r="BI484" s="15">
        <f t="shared" ca="1" si="267"/>
        <v>34880.929655853317</v>
      </c>
      <c r="BJ484" s="15">
        <f t="shared" ca="1" si="268"/>
        <v>47645.303204751239</v>
      </c>
      <c r="BK484" s="15">
        <f t="shared" ca="1" si="269"/>
        <v>55512.356676459312</v>
      </c>
      <c r="BL484" s="15">
        <f t="shared" ca="1" si="270"/>
        <v>68634.557892566008</v>
      </c>
      <c r="BM484" s="15">
        <f t="shared" ca="1" si="271"/>
        <v>83624.128516673343</v>
      </c>
      <c r="BN484" s="15">
        <f t="shared" ca="1" si="272"/>
        <v>89023.210669901862</v>
      </c>
      <c r="BO484" s="15">
        <f t="shared" ca="1" si="273"/>
        <v>120382.37030500242</v>
      </c>
      <c r="BP484" s="15">
        <f t="shared" ca="1" si="274"/>
        <v>151533.87680762578</v>
      </c>
      <c r="BQ484" s="15">
        <f ca="1">Inputs!$B$20*EXP($B$10-0.5*C$7^2+C$7*AJ484)</f>
        <v>6540.2966781165651</v>
      </c>
      <c r="BR484" s="15">
        <f t="shared" ca="1" si="275"/>
        <v>8112.1219582198464</v>
      </c>
      <c r="BS484" s="15">
        <f t="shared" ca="1" si="276"/>
        <v>10205.342879335751</v>
      </c>
      <c r="BT484" s="15">
        <f t="shared" ca="1" si="277"/>
        <v>8000.385253684829</v>
      </c>
      <c r="BU484" s="15">
        <f t="shared" ca="1" si="278"/>
        <v>14457.052594885919</v>
      </c>
      <c r="BV484" s="15">
        <f t="shared" ca="1" si="279"/>
        <v>16427.055097612421</v>
      </c>
      <c r="BW484" s="15">
        <f t="shared" ca="1" si="280"/>
        <v>19769.838117559437</v>
      </c>
      <c r="BX484" s="15">
        <f t="shared" ca="1" si="281"/>
        <v>27154.740293165058</v>
      </c>
      <c r="BY484" s="15">
        <f t="shared" ca="1" si="282"/>
        <v>29709.51686609297</v>
      </c>
      <c r="BZ484" s="15">
        <f t="shared" ca="1" si="283"/>
        <v>43591.222313825354</v>
      </c>
      <c r="CA484" s="15">
        <f t="shared" ca="1" si="284"/>
        <v>72006.263449963866</v>
      </c>
      <c r="CB484" s="15">
        <f ca="1">(AU484*DCF!C$10-DCF!C$5*MAX(AU484*DCF!C$10,0)-MAX(AU484-Inputs!$B$6,0)/Inputs!$B$10)*DCF!C$6</f>
        <v>1041.6111367358785</v>
      </c>
      <c r="CC484" s="15">
        <f ca="1">(AV484*DCF!D$10-DCF!D$5*MAX(AV484*DCF!D$10,0)-MAX(AV484-AU484,0)/Inputs!$B$10)*DCF!D$6</f>
        <v>1259.4648035616804</v>
      </c>
      <c r="CD484" s="15">
        <f ca="1">(AW484*DCF!E$10-DCF!E$5*MAX(AW484*DCF!E$10,0)-MAX(AW484-AV484,0)/Inputs!$B$10)*DCF!E$6</f>
        <v>1387.4786283385324</v>
      </c>
      <c r="CE484" s="15">
        <f ca="1">(AX484*DCF!F$10-DCF!F$5*MAX(AX484*DCF!F$10,0)-MAX(AX484-AW484,0)/Inputs!$B$10)*DCF!F$6</f>
        <v>1569.0747017975682</v>
      </c>
      <c r="CF484" s="15">
        <f ca="1">(AY484*DCF!G$10-DCF!G$5*MAX(AY484*DCF!G$10,0)-MAX(AY484-AX484,0)/Inputs!$B$10)*DCF!G$6</f>
        <v>1501.8980897921513</v>
      </c>
      <c r="CG484" s="15">
        <f ca="1">(AZ484*DCF!H$10-DCF!H$5*MAX(AZ484*DCF!H$10,0)-MAX(AZ484-AY484,0)/Inputs!$B$10)*DCF!H$6</f>
        <v>1729.2343274981361</v>
      </c>
      <c r="CH484" s="15">
        <f ca="1">(BA484*DCF!I$10-DCF!I$5*MAX(BA484*DCF!I$10,0)-MAX(BA484-AZ484,0)/Inputs!$B$10)*DCF!I$6</f>
        <v>2092.2525155354501</v>
      </c>
      <c r="CI484" s="15">
        <f ca="1">(BB484*DCF!J$10-DCF!J$5*MAX(BB484*DCF!J$10,0)-MAX(BB484-BA484,0)/Inputs!$B$10)*DCF!J$6</f>
        <v>2559.6177858189244</v>
      </c>
      <c r="CJ484" s="15">
        <f ca="1">(BC484*DCF!K$10-DCF!K$5*MAX(BC484*DCF!K$10,0)-MAX(BC484-BB484,0)/Inputs!$B$10)*DCF!K$6</f>
        <v>2809.7927780712375</v>
      </c>
      <c r="CK484" s="15">
        <f ca="1">(BD484*DCF!L$10-DCF!L$5*MAX(BD484*DCF!L$10,0)-MAX(BD484-BC484,0)/Inputs!$B$10)*DCF!L$6</f>
        <v>2979.3310627749624</v>
      </c>
      <c r="CL484" s="15">
        <f ca="1">(BE484*DCF!M$10-DCF!M$5*MAX(BE484*DCF!M$10,0)-MAX(BE484-BD484,0)/Inputs!$B$10)*DCF!M$6</f>
        <v>3270.1464490129301</v>
      </c>
      <c r="CM484" s="15">
        <f ca="1">(BF484*DCF!C$28-DCF!C$5*MAX(BF484*DCF!C$28,0)-MAX(BF484-Inputs!$B$13,0)/Inputs!$B$17)*DCF!C$6</f>
        <v>3778.1134027867611</v>
      </c>
      <c r="CN484" s="15">
        <f ca="1">(BG484*DCF!D$28-DCF!D$5*MAX(BG484*DCF!D$28,0)-MAX(BG484-BF484,0)/Inputs!$B$17)*DCF!D$6</f>
        <v>4891.9206559404493</v>
      </c>
      <c r="CO484" s="15">
        <f ca="1">(BH484*DCF!E$28-DCF!E$5*MAX(BH484*DCF!E$28,0)-MAX(BH484-BG484,0)/Inputs!$B$17)*DCF!E$6</f>
        <v>6338.5457014485473</v>
      </c>
      <c r="CP484" s="15">
        <f ca="1">(BI484*DCF!F$28-DCF!F$5*MAX(BI484*DCF!F$28,0)-MAX(BI484-BH484,0)/Inputs!$B$17)*DCF!F$6</f>
        <v>8345.6831095799062</v>
      </c>
      <c r="CQ484" s="15">
        <f ca="1">(BJ484*DCF!G$28-DCF!G$5*MAX(BJ484*DCF!G$28,0)-MAX(BJ484-BI484,0)/Inputs!$B$17)*DCF!G$6</f>
        <v>10215.093866035761</v>
      </c>
      <c r="CR484" s="15">
        <f ca="1">(BK484*DCF!H$28-DCF!H$5*MAX(BK484*DCF!H$28,0)-MAX(BK484-BJ484,0)/Inputs!$B$17)*DCF!H$6</f>
        <v>12506.498926782109</v>
      </c>
      <c r="CS484" s="15">
        <f ca="1">(BL484*DCF!I$28-DCF!I$5*MAX(BL484*DCF!I$28,0)-MAX(BL484-BK484,0)/Inputs!$B$17)*DCF!I$6</f>
        <v>14256.18657348864</v>
      </c>
      <c r="CT484" s="15">
        <f ca="1">(BM484*DCF!J$28-DCF!J$5*MAX(BM484*DCF!J$28,0)-MAX(BM484-BL484,0)/Inputs!$B$17)*DCF!J$6</f>
        <v>16667.628217818798</v>
      </c>
      <c r="CU484" s="15">
        <f ca="1">(BN484*DCF!K$28-DCF!K$5*MAX(BN484*DCF!K$28,0)-MAX(BN484-BM484,0)/Inputs!$B$17)*DCF!K$6</f>
        <v>18138.893792777275</v>
      </c>
      <c r="CV484" s="15">
        <f ca="1">(BO484*DCF!L$28-DCF!L$5*MAX(BO484*DCF!L$28,0)-MAX(BO484-BN484,0)/Inputs!$B$17)*DCF!L$6</f>
        <v>20470.468482922835</v>
      </c>
      <c r="CW484" s="15">
        <f ca="1">(BP484*DCF!M$28-DCF!M$5*MAX(BP484*DCF!M$28,0)-MAX(BP484-BO484,0)/Inputs!$B$17)*DCF!M$6</f>
        <v>25254.978853505145</v>
      </c>
      <c r="CX484" s="15">
        <f ca="1">(BQ484*DCF!C$46-DCF!C$5*MAX(BQ484*DCF!C$46,0)-MAX(BQ484-Inputs!$B$20,0)/Inputs!$B$24)*DCF!C$6</f>
        <v>-3052.8614398036248</v>
      </c>
      <c r="CY484" s="15">
        <f ca="1">(BR484*DCF!D$46-DCF!D$5*MAX(BR484*DCF!D$46,0)-MAX(BR484-BQ484,0)/Inputs!$B$24)*DCF!D$6</f>
        <v>-2055.2348408242487</v>
      </c>
      <c r="CZ484" s="15">
        <f ca="1">(BS484*DCF!E$46-DCF!E$5*MAX(BS484*DCF!E$46,0)-MAX(BS484-BR484,0)/Inputs!$B$24)*DCF!E$6</f>
        <v>-2031.8896259599146</v>
      </c>
      <c r="DA484" s="15">
        <f ca="1">(BT484*DCF!F$46-DCF!F$5*MAX(BT484*DCF!F$46,0)-MAX(BT484-BS484,0)/Inputs!$B$24)*DCF!F$6</f>
        <v>-582.63863646746495</v>
      </c>
      <c r="DB484" s="15">
        <f ca="1">(BU484*DCF!G$46-DCF!G$5*MAX(BU484*DCF!G$46,0)-MAX(BU484-BT484,0)/Inputs!$B$24)*DCF!G$6</f>
        <v>-2658.2020110535568</v>
      </c>
      <c r="DC484" s="15">
        <f ca="1">(BV484*DCF!H$46-DCF!H$5*MAX(BV484*DCF!H$46,0)-MAX(BV484-BU484,0)/Inputs!$B$24)*DCF!H$6</f>
        <v>-612.16620731666376</v>
      </c>
      <c r="DD484" s="15">
        <f ca="1">(BW484*DCF!I$46-DCF!I$5*MAX(BW484*DCF!I$46,0)-MAX(BW484-BV484,0)/Inputs!$B$24)*DCF!I$6</f>
        <v>-502.99161408320259</v>
      </c>
      <c r="DE484" s="15">
        <f ca="1">(BX484*DCF!J$46-DCF!J$5*MAX(BX484*DCF!J$46,0)-MAX(BX484-BW484,0)/Inputs!$B$24)*DCF!J$6</f>
        <v>-819.28916335820668</v>
      </c>
      <c r="DF484" s="15">
        <f ca="1">(BY484*DCF!K$46-DCF!K$5*MAX(BY484*DCF!K$46,0)-MAX(BY484-BX484,0)/Inputs!$B$24)*DCF!K$6</f>
        <v>1071.254439139839</v>
      </c>
      <c r="DG484" s="15">
        <f ca="1">(BZ484*DCF!L$46-DCF!L$5*MAX(BZ484*DCF!L$46,0)-MAX(BZ484-BY484,0)/Inputs!$B$24)*DCF!L$6</f>
        <v>-128.21632973671487</v>
      </c>
      <c r="DH484" s="15">
        <f ca="1">(CA484*DCF!M$46-DCF!M$5*MAX(CA484*DCF!M$46,0)-MAX(CA484-BZ484,0)/Inputs!$B$24)*DCF!M$6</f>
        <v>-295.33209087619076</v>
      </c>
      <c r="DI484" s="15">
        <f ca="1">SUM(CB484:CL484)+BE484*DCF!M$10*(1+Inputs!$B$30)*(1-Inputs!$B$33)*(1-Inputs!$B$30/Inputs!$B$31)/(Inputs!$B$29-Inputs!$B$30)*DCF!M$6</f>
        <v>96939.924469912308</v>
      </c>
      <c r="DJ484" s="15">
        <f ca="1">SUM(CM484:CW484)+BP484*DCF!M$28*(1+Inputs!$B$30)*(1-Inputs!$B$33)*(1-Inputs!$B$30/Inputs!$B$31)/(Inputs!$B$29-Inputs!$B$30)*DCF!M$6</f>
        <v>703158.38889468263</v>
      </c>
      <c r="DK484" s="15">
        <f ca="1">SUM(CX484:DH484)+CA484*DCF!M$46*(1+Inputs!$B$30)*(1-Inputs!$B$33)*(1-Inputs!$B$30/Inputs!$B$31)/(Inputs!$B$29-Inputs!$B$30)*DCF!M$6</f>
        <v>99662.645460498316</v>
      </c>
      <c r="DM484" s="15">
        <f ca="1">DI484+DJ484+DK484+Inputs!$B$34+Inputs!$B$36-Inputs!$B$35</f>
        <v>976611.95882509323</v>
      </c>
    </row>
    <row r="485" spans="1:117" x14ac:dyDescent="0.75">
      <c r="A485" s="11">
        <v>472</v>
      </c>
      <c r="C485" s="24">
        <f t="shared" ca="1" si="287"/>
        <v>-1.1602137305975475</v>
      </c>
      <c r="D485" s="24">
        <f t="shared" ca="1" si="287"/>
        <v>-1.0401844836930689</v>
      </c>
      <c r="E485" s="24">
        <f t="shared" ca="1" si="287"/>
        <v>-0.92325830068983583</v>
      </c>
      <c r="F485" s="24">
        <f t="shared" ca="1" si="287"/>
        <v>-2.5569695005241742</v>
      </c>
      <c r="G485" s="24">
        <f t="shared" ca="1" si="287"/>
        <v>-1.1817755583832299</v>
      </c>
      <c r="H485" s="24">
        <f t="shared" ca="1" si="287"/>
        <v>-6.2734629594441878E-3</v>
      </c>
      <c r="I485" s="24">
        <f t="shared" ca="1" si="287"/>
        <v>-0.83208175298073472</v>
      </c>
      <c r="J485" s="24">
        <f t="shared" ca="1" si="287"/>
        <v>-0.29928694408072165</v>
      </c>
      <c r="K485" s="24">
        <f t="shared" ca="1" si="287"/>
        <v>-0.65926870714119779</v>
      </c>
      <c r="L485" s="24">
        <f t="shared" ca="1" si="287"/>
        <v>-2.0967436382626183</v>
      </c>
      <c r="M485" s="24">
        <f t="shared" ca="1" si="287"/>
        <v>-1.7567670840811327</v>
      </c>
      <c r="N485" s="24">
        <f ca="1">SQRT(Inputs!$B$38)*C485+SQRT(1-Inputs!$B$38)*_xlfn.NORM.S.INV(RAND())</f>
        <v>-1.0830549662754076</v>
      </c>
      <c r="O485" s="24">
        <f ca="1">SQRT(Inputs!$B$38)*D485+SQRT(1-Inputs!$B$38)*_xlfn.NORM.S.INV(RAND())</f>
        <v>-1.6161874495185684</v>
      </c>
      <c r="P485" s="24">
        <f ca="1">SQRT(Inputs!$B$38)*E485+SQRT(1-Inputs!$B$38)*_xlfn.NORM.S.INV(RAND())</f>
        <v>-2.414693069362043</v>
      </c>
      <c r="Q485" s="24">
        <f ca="1">SQRT(Inputs!$B$38)*F485+SQRT(1-Inputs!$B$38)*_xlfn.NORM.S.INV(RAND())</f>
        <v>-0.5761253935141688</v>
      </c>
      <c r="R485" s="24">
        <f ca="1">SQRT(Inputs!$B$38)*G485+SQRT(1-Inputs!$B$38)*_xlfn.NORM.S.INV(RAND())</f>
        <v>0.52403622643450698</v>
      </c>
      <c r="S485" s="24">
        <f ca="1">SQRT(Inputs!$B$38)*H485+SQRT(1-Inputs!$B$38)*_xlfn.NORM.S.INV(RAND())</f>
        <v>1.4473674002201184</v>
      </c>
      <c r="T485" s="24">
        <f ca="1">SQRT(Inputs!$B$38)*I485+SQRT(1-Inputs!$B$38)*_xlfn.NORM.S.INV(RAND())</f>
        <v>-0.62951456508374104</v>
      </c>
      <c r="U485" s="24">
        <f ca="1">SQRT(Inputs!$B$38)*J485+SQRT(1-Inputs!$B$38)*_xlfn.NORM.S.INV(RAND())</f>
        <v>0.32144602752897461</v>
      </c>
      <c r="V485" s="24">
        <f ca="1">SQRT(Inputs!$B$38)*K485+SQRT(1-Inputs!$B$38)*_xlfn.NORM.S.INV(RAND())</f>
        <v>-0.94461762751812883</v>
      </c>
      <c r="W485" s="24">
        <f ca="1">SQRT(Inputs!$B$38)*L485+SQRT(1-Inputs!$B$38)*_xlfn.NORM.S.INV(RAND())</f>
        <v>-0.81153748402726356</v>
      </c>
      <c r="X485" s="24">
        <f ca="1">SQRT(Inputs!$B$38)*M485+SQRT(1-Inputs!$B$38)*_xlfn.NORM.S.INV(RAND())</f>
        <v>-0.61608287121337879</v>
      </c>
      <c r="Y485" s="24">
        <f ca="1">SQRT(Inputs!$B$38)*C485+SQRT(1-Inputs!$B$38)*_xlfn.NORM.S.INV(RAND())</f>
        <v>6.7640713155135979E-2</v>
      </c>
      <c r="Z485" s="24">
        <f ca="1">SQRT(Inputs!$B$38)*D485+SQRT(1-Inputs!$B$38)*_xlfn.NORM.S.INV(RAND())</f>
        <v>-1.2766547059758486</v>
      </c>
      <c r="AA485" s="24">
        <f ca="1">SQRT(Inputs!$B$38)*E485+SQRT(1-Inputs!$B$38)*_xlfn.NORM.S.INV(RAND())</f>
        <v>-5.0868462752124033E-2</v>
      </c>
      <c r="AB485" s="24">
        <f ca="1">SQRT(Inputs!$B$38)*F485+SQRT(1-Inputs!$B$38)*_xlfn.NORM.S.INV(RAND())</f>
        <v>-1.0948285763769219</v>
      </c>
      <c r="AC485" s="24">
        <f ca="1">SQRT(Inputs!$B$38)*G485+SQRT(1-Inputs!$B$38)*_xlfn.NORM.S.INV(RAND())</f>
        <v>-1.6899074316972706</v>
      </c>
      <c r="AD485" s="24">
        <f ca="1">SQRT(Inputs!$B$38)*H485+SQRT(1-Inputs!$B$38)*_xlfn.NORM.S.INV(RAND())</f>
        <v>-0.55644358020740003</v>
      </c>
      <c r="AE485" s="24">
        <f ca="1">SQRT(Inputs!$B$38)*I485+SQRT(1-Inputs!$B$38)*_xlfn.NORM.S.INV(RAND())</f>
        <v>-0.28721951162793946</v>
      </c>
      <c r="AF485" s="24">
        <f ca="1">SQRT(Inputs!$B$38)*J485+SQRT(1-Inputs!$B$38)*_xlfn.NORM.S.INV(RAND())</f>
        <v>-0.23520712369563584</v>
      </c>
      <c r="AG485" s="24">
        <f ca="1">SQRT(Inputs!$B$38)*K485+SQRT(1-Inputs!$B$38)*_xlfn.NORM.S.INV(RAND())</f>
        <v>-0.92790854830602432</v>
      </c>
      <c r="AH485" s="24">
        <f ca="1">SQRT(Inputs!$B$38)*L485+SQRT(1-Inputs!$B$38)*_xlfn.NORM.S.INV(RAND())</f>
        <v>-1.7182275818714383</v>
      </c>
      <c r="AI485" s="24">
        <f ca="1">SQRT(Inputs!$B$38)*M485+SQRT(1-Inputs!$B$38)*_xlfn.NORM.S.INV(RAND())</f>
        <v>-1.0394416243418592</v>
      </c>
      <c r="AJ485" s="24">
        <f ca="1">SQRT(Inputs!$B$38)*C485+SQRT(1-Inputs!$B$38)*_xlfn.NORM.S.INV(RAND())</f>
        <v>-0.11972555049151534</v>
      </c>
      <c r="AK485" s="24">
        <f ca="1">SQRT(Inputs!$B$38)*D485+SQRT(1-Inputs!$B$38)*_xlfn.NORM.S.INV(RAND())</f>
        <v>0.71498875444314436</v>
      </c>
      <c r="AL485" s="24">
        <f ca="1">SQRT(Inputs!$B$38)*E485+SQRT(1-Inputs!$B$38)*_xlfn.NORM.S.INV(RAND())</f>
        <v>-0.75643346248522336</v>
      </c>
      <c r="AM485" s="24">
        <f ca="1">SQRT(Inputs!$B$38)*F485+SQRT(1-Inputs!$B$38)*_xlfn.NORM.S.INV(RAND())</f>
        <v>-0.26696811949491739</v>
      </c>
      <c r="AN485" s="24">
        <f ca="1">SQRT(Inputs!$B$38)*G485+SQRT(1-Inputs!$B$38)*_xlfn.NORM.S.INV(RAND())</f>
        <v>-0.16339388659278026</v>
      </c>
      <c r="AO485" s="24">
        <f ca="1">SQRT(Inputs!$B$38)*H485+SQRT(1-Inputs!$B$38)*_xlfn.NORM.S.INV(RAND())</f>
        <v>0.78278531942629803</v>
      </c>
      <c r="AP485" s="24">
        <f ca="1">SQRT(Inputs!$B$38)*I485+SQRT(1-Inputs!$B$38)*_xlfn.NORM.S.INV(RAND())</f>
        <v>-1.6122537889018813</v>
      </c>
      <c r="AQ485" s="24">
        <f ca="1">SQRT(Inputs!$B$38)*J485+SQRT(1-Inputs!$B$38)*_xlfn.NORM.S.INV(RAND())</f>
        <v>-0.87120538267327741</v>
      </c>
      <c r="AR485" s="24">
        <f ca="1">SQRT(Inputs!$B$38)*K485+SQRT(1-Inputs!$B$38)*_xlfn.NORM.S.INV(RAND())</f>
        <v>-0.85131007199956299</v>
      </c>
      <c r="AS485" s="24">
        <f ca="1">SQRT(Inputs!$B$38)*L485+SQRT(1-Inputs!$B$38)*_xlfn.NORM.S.INV(RAND())</f>
        <v>-1.2649260372233697</v>
      </c>
      <c r="AT485" s="24">
        <f ca="1">SQRT(Inputs!$B$38)*M485+SQRT(1-Inputs!$B$38)*_xlfn.NORM.S.INV(RAND())</f>
        <v>-1.8975453817351577</v>
      </c>
      <c r="AU485" s="15">
        <f ca="1">Inputs!$B$6*EXP($B$8-0.5*C$5^2+C$5*N485)</f>
        <v>4164.264623674384</v>
      </c>
      <c r="AV485" s="15">
        <f t="shared" ca="1" si="255"/>
        <v>3996.7890467728284</v>
      </c>
      <c r="AW485" s="15">
        <f t="shared" ca="1" si="256"/>
        <v>3518.6954580460938</v>
      </c>
      <c r="AX485" s="15">
        <f t="shared" ca="1" si="257"/>
        <v>3997.6283431426345</v>
      </c>
      <c r="AY485" s="15">
        <f t="shared" ca="1" si="258"/>
        <v>5193.8475400018033</v>
      </c>
      <c r="AZ485" s="15">
        <f t="shared" ca="1" si="259"/>
        <v>7449.7983408081709</v>
      </c>
      <c r="BA485" s="15">
        <f t="shared" ca="1" si="260"/>
        <v>8535.3590341537711</v>
      </c>
      <c r="BB485" s="15">
        <f t="shared" ca="1" si="261"/>
        <v>10791.902570554907</v>
      </c>
      <c r="BC485" s="15">
        <f t="shared" ca="1" si="262"/>
        <v>12065.44200501544</v>
      </c>
      <c r="BD485" s="15">
        <f t="shared" ca="1" si="263"/>
        <v>13700.840702166613</v>
      </c>
      <c r="BE485" s="15">
        <f t="shared" ca="1" si="264"/>
        <v>15872.5062953204</v>
      </c>
      <c r="BF485" s="15">
        <f ca="1">Inputs!$B$13*EXP($B$9-0.5*C$6^2+C$6*Y485)</f>
        <v>14017.738556405919</v>
      </c>
      <c r="BG485" s="15">
        <f t="shared" ca="1" si="265"/>
        <v>13568.890244261482</v>
      </c>
      <c r="BH485" s="15">
        <f t="shared" ca="1" si="266"/>
        <v>16439.403629552915</v>
      </c>
      <c r="BI485" s="15">
        <f t="shared" ca="1" si="267"/>
        <v>17003.390105891118</v>
      </c>
      <c r="BJ485" s="15">
        <f t="shared" ca="1" si="268"/>
        <v>16338.492700673809</v>
      </c>
      <c r="BK485" s="15">
        <f t="shared" ca="1" si="269"/>
        <v>18589.426341617134</v>
      </c>
      <c r="BL485" s="15">
        <f t="shared" ca="1" si="270"/>
        <v>22000.548221653578</v>
      </c>
      <c r="BM485" s="15">
        <f t="shared" ca="1" si="271"/>
        <v>26264.66725510636</v>
      </c>
      <c r="BN485" s="15">
        <f t="shared" ca="1" si="272"/>
        <v>28902.850250279051</v>
      </c>
      <c r="BO485" s="15">
        <f t="shared" ca="1" si="273"/>
        <v>29123.628317868537</v>
      </c>
      <c r="BP485" s="15">
        <f t="shared" ca="1" si="274"/>
        <v>31863.446631232142</v>
      </c>
      <c r="BQ485" s="15">
        <f ca="1">Inputs!$B$20*EXP($B$10-0.5*C$7^2+C$7*AJ485)</f>
        <v>4111.174797993428</v>
      </c>
      <c r="BR485" s="15">
        <f t="shared" ca="1" si="275"/>
        <v>7000.3243380398953</v>
      </c>
      <c r="BS485" s="15">
        <f t="shared" ca="1" si="276"/>
        <v>7714.2856254203207</v>
      </c>
      <c r="BT485" s="15">
        <f t="shared" ca="1" si="277"/>
        <v>9916.9011553654364</v>
      </c>
      <c r="BU485" s="15">
        <f t="shared" ca="1" si="278"/>
        <v>13210.86288237298</v>
      </c>
      <c r="BV485" s="15">
        <f t="shared" ca="1" si="279"/>
        <v>21925.057656084147</v>
      </c>
      <c r="BW485" s="15">
        <f t="shared" ca="1" si="280"/>
        <v>21749.923211767207</v>
      </c>
      <c r="BX485" s="15">
        <f t="shared" ca="1" si="281"/>
        <v>25545.756031636327</v>
      </c>
      <c r="BY485" s="15">
        <f t="shared" ca="1" si="282"/>
        <v>30413.969055005175</v>
      </c>
      <c r="BZ485" s="15">
        <f t="shared" ca="1" si="283"/>
        <v>33820.882540154555</v>
      </c>
      <c r="CA485" s="15">
        <f t="shared" ca="1" si="284"/>
        <v>33909.811279983616</v>
      </c>
      <c r="CB485" s="15">
        <f ca="1">(AU485*DCF!C$10-DCF!C$5*MAX(AU485*DCF!C$10,0)-MAX(AU485-Inputs!$B$6,0)/Inputs!$B$10)*DCF!C$6</f>
        <v>1048.7640061215686</v>
      </c>
      <c r="CC485" s="15">
        <f ca="1">(AV485*DCF!D$10-DCF!D$5*MAX(AV485*DCF!D$10,0)-MAX(AV485-AU485,0)/Inputs!$B$10)*DCF!D$6</f>
        <v>974.1902527938953</v>
      </c>
      <c r="CD485" s="15">
        <f ca="1">(AW485*DCF!E$10-DCF!E$5*MAX(AW485*DCF!E$10,0)-MAX(AW485-AV485,0)/Inputs!$B$10)*DCF!E$6</f>
        <v>812.41076834536773</v>
      </c>
      <c r="CE485" s="15">
        <f ca="1">(AX485*DCF!F$10-DCF!F$5*MAX(AX485*DCF!F$10,0)-MAX(AX485-AW485,0)/Inputs!$B$10)*DCF!F$6</f>
        <v>773.02183710502129</v>
      </c>
      <c r="CF485" s="15">
        <f ca="1">(AY485*DCF!G$10-DCF!G$5*MAX(AY485*DCF!G$10,0)-MAX(AY485-AX485,0)/Inputs!$B$10)*DCF!G$6</f>
        <v>840.2055582307986</v>
      </c>
      <c r="CG485" s="15">
        <f ca="1">(AZ485*DCF!H$10-DCF!H$5*MAX(AZ485*DCF!H$10,0)-MAX(AZ485-AY485,0)/Inputs!$B$10)*DCF!H$6</f>
        <v>1045.7991835247508</v>
      </c>
      <c r="CH485" s="15">
        <f ca="1">(BA485*DCF!I$10-DCF!I$5*MAX(BA485*DCF!I$10,0)-MAX(BA485-AZ485,0)/Inputs!$B$10)*DCF!I$6</f>
        <v>1381.0287363752943</v>
      </c>
      <c r="CI485" s="15">
        <f ca="1">(BB485*DCF!J$10-DCF!J$5*MAX(BB485*DCF!J$10,0)-MAX(BB485-BA485,0)/Inputs!$B$10)*DCF!J$6</f>
        <v>1509.9735337326861</v>
      </c>
      <c r="CJ485" s="15">
        <f ca="1">(BC485*DCF!K$10-DCF!K$5*MAX(BC485*DCF!K$10,0)-MAX(BC485-BB485,0)/Inputs!$B$10)*DCF!K$6</f>
        <v>1764.0662567024035</v>
      </c>
      <c r="CK485" s="15">
        <f ca="1">(BD485*DCF!L$10-DCF!L$5*MAX(BD485*DCF!L$10,0)-MAX(BD485-BC485,0)/Inputs!$B$10)*DCF!L$6</f>
        <v>1854.863781671221</v>
      </c>
      <c r="CL485" s="15">
        <f ca="1">(BE485*DCF!M$10-DCF!M$5*MAX(BE485*DCF!M$10,0)-MAX(BE485-BD485,0)/Inputs!$B$10)*DCF!M$6</f>
        <v>1980.387274857404</v>
      </c>
      <c r="CM485" s="15">
        <f ca="1">(BF485*DCF!C$28-DCF!C$5*MAX(BF485*DCF!C$28,0)-MAX(BF485-Inputs!$B$13,0)/Inputs!$B$17)*DCF!C$6</f>
        <v>3670.5610097612084</v>
      </c>
      <c r="CN485" s="15">
        <f ca="1">(BG485*DCF!D$28-DCF!D$5*MAX(BG485*DCF!D$28,0)-MAX(BG485-BF485,0)/Inputs!$B$17)*DCF!D$6</f>
        <v>3996.3511272466289</v>
      </c>
      <c r="CO485" s="15">
        <f ca="1">(BH485*DCF!E$28-DCF!E$5*MAX(BH485*DCF!E$28,0)-MAX(BH485-BG485,0)/Inputs!$B$17)*DCF!E$6</f>
        <v>4090.1931589511883</v>
      </c>
      <c r="CP485" s="15">
        <f ca="1">(BI485*DCF!F$28-DCF!F$5*MAX(BI485*DCF!F$28,0)-MAX(BI485-BH485,0)/Inputs!$B$17)*DCF!F$6</f>
        <v>4513.2898772853359</v>
      </c>
      <c r="CQ485" s="15">
        <f ca="1">(BJ485*DCF!G$28-DCF!G$5*MAX(BJ485*DCF!G$28,0)-MAX(BJ485-BI485,0)/Inputs!$B$17)*DCF!G$6</f>
        <v>4239.1458909767407</v>
      </c>
      <c r="CR485" s="15">
        <f ca="1">(BK485*DCF!H$28-DCF!H$5*MAX(BK485*DCF!H$28,0)-MAX(BK485-BJ485,0)/Inputs!$B$17)*DCF!H$6</f>
        <v>4247.6383077579312</v>
      </c>
      <c r="CS485" s="15">
        <f ca="1">(BL485*DCF!I$28-DCF!I$5*MAX(BL485*DCF!I$28,0)-MAX(BL485-BK485,0)/Inputs!$B$17)*DCF!I$6</f>
        <v>4683.8951668160071</v>
      </c>
      <c r="CT485" s="15">
        <f ca="1">(BM485*DCF!J$28-DCF!J$5*MAX(BM485*DCF!J$28,0)-MAX(BM485-BL485,0)/Inputs!$B$17)*DCF!J$6</f>
        <v>5293.8138456617935</v>
      </c>
      <c r="CU485" s="15">
        <f ca="1">(BN485*DCF!K$28-DCF!K$5*MAX(BN485*DCF!K$28,0)-MAX(BN485-BM485,0)/Inputs!$B$17)*DCF!K$6</f>
        <v>5780.6550822365189</v>
      </c>
      <c r="CV485" s="15">
        <f ca="1">(BO485*DCF!L$28-DCF!L$5*MAX(BO485*DCF!L$28,0)-MAX(BO485-BN485,0)/Inputs!$B$17)*DCF!L$6</f>
        <v>5785.7937441982631</v>
      </c>
      <c r="CW485" s="15">
        <f ca="1">(BP485*DCF!M$28-DCF!M$5*MAX(BP485*DCF!M$28,0)-MAX(BP485-BO485,0)/Inputs!$B$17)*DCF!M$6</f>
        <v>5708.7379232518133</v>
      </c>
      <c r="CX485" s="15">
        <f ca="1">(BQ485*DCF!C$46-DCF!C$5*MAX(BQ485*DCF!C$46,0)-MAX(BQ485-Inputs!$B$20,0)/Inputs!$B$24)*DCF!C$6</f>
        <v>-1369.8670655843612</v>
      </c>
      <c r="CY485" s="15">
        <f ca="1">(BR485*DCF!D$46-DCF!D$5*MAX(BR485*DCF!D$46,0)-MAX(BR485-BQ485,0)/Inputs!$B$24)*DCF!D$6</f>
        <v>-2427.5682414487997</v>
      </c>
      <c r="CZ485" s="15">
        <f ca="1">(BS485*DCF!E$46-DCF!E$5*MAX(BS485*DCF!E$46,0)-MAX(BS485-BR485,0)/Inputs!$B$24)*DCF!E$6</f>
        <v>-1193.651591226946</v>
      </c>
      <c r="DA485" s="15">
        <f ca="1">(BT485*DCF!F$46-DCF!F$5*MAX(BT485*DCF!F$46,0)-MAX(BT485-BS485,0)/Inputs!$B$24)*DCF!F$6</f>
        <v>-1524.2533860071999</v>
      </c>
      <c r="DB485" s="15">
        <f ca="1">(BU485*DCF!G$46-DCF!G$5*MAX(BU485*DCF!G$46,0)-MAX(BU485-BT485,0)/Inputs!$B$24)*DCF!G$6</f>
        <v>-1552.4109701131899</v>
      </c>
      <c r="DC485" s="15">
        <f ca="1">(BV485*DCF!H$46-DCF!H$5*MAX(BV485*DCF!H$46,0)-MAX(BV485-BU485,0)/Inputs!$B$24)*DCF!H$6</f>
        <v>-2707.8826331735172</v>
      </c>
      <c r="DD485" s="15">
        <f ca="1">(BW485*DCF!I$46-DCF!I$5*MAX(BW485*DCF!I$46,0)-MAX(BW485-BV485,0)/Inputs!$B$24)*DCF!I$6</f>
        <v>502.32290623964155</v>
      </c>
      <c r="DE485" s="15">
        <f ca="1">(BX485*DCF!J$46-DCF!J$5*MAX(BX485*DCF!J$46,0)-MAX(BX485-BW485,0)/Inputs!$B$24)*DCF!J$6</f>
        <v>64.980953607050438</v>
      </c>
      <c r="DF485" s="15">
        <f ca="1">(BY485*DCF!K$46-DCF!K$5*MAX(BY485*DCF!K$46,0)-MAX(BY485-BX485,0)/Inputs!$B$24)*DCF!K$6</f>
        <v>544.76479581660863</v>
      </c>
      <c r="DG485" s="15">
        <f ca="1">(BZ485*DCF!L$46-DCF!L$5*MAX(BZ485*DCF!L$46,0)-MAX(BZ485-BY485,0)/Inputs!$B$24)*DCF!L$6</f>
        <v>1566.8855522868939</v>
      </c>
      <c r="DH485" s="15">
        <f ca="1">(CA485*DCF!M$46-DCF!M$5*MAX(CA485*DCF!M$46,0)-MAX(CA485-BZ485,0)/Inputs!$B$24)*DCF!M$6</f>
        <v>2639.804986085514</v>
      </c>
      <c r="DI485" s="15">
        <f ca="1">SUM(CB485:CL485)+BE485*DCF!M$10*(1+Inputs!$B$30)*(1-Inputs!$B$33)*(1-Inputs!$B$30/Inputs!$B$31)/(Inputs!$B$29-Inputs!$B$30)*DCF!M$6</f>
        <v>58158.106101503785</v>
      </c>
      <c r="DJ485" s="15">
        <f ca="1">SUM(CM485:CW485)+BP485*DCF!M$28*(1+Inputs!$B$30)*(1-Inputs!$B$33)*(1-Inputs!$B$30/Inputs!$B$31)/(Inputs!$B$29-Inputs!$B$30)*DCF!M$6</f>
        <v>170245.26623438409</v>
      </c>
      <c r="DK485" s="15">
        <f ca="1">SUM(CX485:DH485)+CA485*DCF!M$46*(1+Inputs!$B$30)*(1-Inputs!$B$33)*(1-Inputs!$B$30/Inputs!$B$31)/(Inputs!$B$29-Inputs!$B$30)*DCF!M$6</f>
        <v>46971.710419274415</v>
      </c>
      <c r="DM485" s="15">
        <f ca="1">DI485+DJ485+DK485+Inputs!$B$34+Inputs!$B$36-Inputs!$B$35</f>
        <v>352226.08275516226</v>
      </c>
    </row>
    <row r="486" spans="1:117" x14ac:dyDescent="0.75">
      <c r="A486" s="11">
        <v>473</v>
      </c>
      <c r="C486" s="24">
        <f t="shared" ca="1" si="287"/>
        <v>-0.40054426661263864</v>
      </c>
      <c r="D486" s="24">
        <f t="shared" ca="1" si="287"/>
        <v>0.2751087827224134</v>
      </c>
      <c r="E486" s="24">
        <f t="shared" ca="1" si="287"/>
        <v>2.8084612616708693</v>
      </c>
      <c r="F486" s="24">
        <f t="shared" ca="1" si="287"/>
        <v>1.1293831178141758</v>
      </c>
      <c r="G486" s="24">
        <f t="shared" ca="1" si="287"/>
        <v>-1.069366715192174</v>
      </c>
      <c r="H486" s="24">
        <f t="shared" ca="1" si="287"/>
        <v>-1.1642829360837443</v>
      </c>
      <c r="I486" s="24">
        <f t="shared" ca="1" si="287"/>
        <v>0.24126537321438019</v>
      </c>
      <c r="J486" s="24">
        <f t="shared" ca="1" si="287"/>
        <v>-0.53642018078435771</v>
      </c>
      <c r="K486" s="24">
        <f t="shared" ca="1" si="287"/>
        <v>-1.4839590213752882</v>
      </c>
      <c r="L486" s="24">
        <f t="shared" ca="1" si="287"/>
        <v>-1.7060082977772202</v>
      </c>
      <c r="M486" s="24">
        <f t="shared" ca="1" si="287"/>
        <v>-0.41140085585549224</v>
      </c>
      <c r="N486" s="24">
        <f ca="1">SQRT(Inputs!$B$38)*C486+SQRT(1-Inputs!$B$38)*_xlfn.NORM.S.INV(RAND())</f>
        <v>6.0810045630819626E-2</v>
      </c>
      <c r="O486" s="24">
        <f ca="1">SQRT(Inputs!$B$38)*D486+SQRT(1-Inputs!$B$38)*_xlfn.NORM.S.INV(RAND())</f>
        <v>0.44790772561673231</v>
      </c>
      <c r="P486" s="24">
        <f ca="1">SQRT(Inputs!$B$38)*E486+SQRT(1-Inputs!$B$38)*_xlfn.NORM.S.INV(RAND())</f>
        <v>2.1314898441155243</v>
      </c>
      <c r="Q486" s="24">
        <f ca="1">SQRT(Inputs!$B$38)*F486+SQRT(1-Inputs!$B$38)*_xlfn.NORM.S.INV(RAND())</f>
        <v>0.42332382462438067</v>
      </c>
      <c r="R486" s="24">
        <f ca="1">SQRT(Inputs!$B$38)*G486+SQRT(1-Inputs!$B$38)*_xlfn.NORM.S.INV(RAND())</f>
        <v>-1.5925322612434454</v>
      </c>
      <c r="S486" s="24">
        <f ca="1">SQRT(Inputs!$B$38)*H486+SQRT(1-Inputs!$B$38)*_xlfn.NORM.S.INV(RAND())</f>
        <v>-1.4293093411395146</v>
      </c>
      <c r="T486" s="24">
        <f ca="1">SQRT(Inputs!$B$38)*I486+SQRT(1-Inputs!$B$38)*_xlfn.NORM.S.INV(RAND())</f>
        <v>-0.88930716885364158</v>
      </c>
      <c r="U486" s="24">
        <f ca="1">SQRT(Inputs!$B$38)*J486+SQRT(1-Inputs!$B$38)*_xlfn.NORM.S.INV(RAND())</f>
        <v>0.84988471083553829</v>
      </c>
      <c r="V486" s="24">
        <f ca="1">SQRT(Inputs!$B$38)*K486+SQRT(1-Inputs!$B$38)*_xlfn.NORM.S.INV(RAND())</f>
        <v>0.16530830439488708</v>
      </c>
      <c r="W486" s="24">
        <f ca="1">SQRT(Inputs!$B$38)*L486+SQRT(1-Inputs!$B$38)*_xlfn.NORM.S.INV(RAND())</f>
        <v>-1.9012698574928129</v>
      </c>
      <c r="X486" s="24">
        <f ca="1">SQRT(Inputs!$B$38)*M486+SQRT(1-Inputs!$B$38)*_xlfn.NORM.S.INV(RAND())</f>
        <v>-0.9673164764847717</v>
      </c>
      <c r="Y486" s="24">
        <f ca="1">SQRT(Inputs!$B$38)*C486+SQRT(1-Inputs!$B$38)*_xlfn.NORM.S.INV(RAND())</f>
        <v>-0.13057401978489952</v>
      </c>
      <c r="Z486" s="24">
        <f ca="1">SQRT(Inputs!$B$38)*D486+SQRT(1-Inputs!$B$38)*_xlfn.NORM.S.INV(RAND())</f>
        <v>1.4804688577075935</v>
      </c>
      <c r="AA486" s="24">
        <f ca="1">SQRT(Inputs!$B$38)*E486+SQRT(1-Inputs!$B$38)*_xlfn.NORM.S.INV(RAND())</f>
        <v>1.4034843516426354</v>
      </c>
      <c r="AB486" s="24">
        <f ca="1">SQRT(Inputs!$B$38)*F486+SQRT(1-Inputs!$B$38)*_xlfn.NORM.S.INV(RAND())</f>
        <v>0.8618218694128662</v>
      </c>
      <c r="AC486" s="24">
        <f ca="1">SQRT(Inputs!$B$38)*G486+SQRT(1-Inputs!$B$38)*_xlfn.NORM.S.INV(RAND())</f>
        <v>-0.92340261330958417</v>
      </c>
      <c r="AD486" s="24">
        <f ca="1">SQRT(Inputs!$B$38)*H486+SQRT(1-Inputs!$B$38)*_xlfn.NORM.S.INV(RAND())</f>
        <v>-0.74354170453599866</v>
      </c>
      <c r="AE486" s="24">
        <f ca="1">SQRT(Inputs!$B$38)*I486+SQRT(1-Inputs!$B$38)*_xlfn.NORM.S.INV(RAND())</f>
        <v>-0.84399600991183632</v>
      </c>
      <c r="AF486" s="24">
        <f ca="1">SQRT(Inputs!$B$38)*J486+SQRT(1-Inputs!$B$38)*_xlfn.NORM.S.INV(RAND())</f>
        <v>-0.64735618001692441</v>
      </c>
      <c r="AG486" s="24">
        <f ca="1">SQRT(Inputs!$B$38)*K486+SQRT(1-Inputs!$B$38)*_xlfn.NORM.S.INV(RAND())</f>
        <v>-0.34314499941938209</v>
      </c>
      <c r="AH486" s="24">
        <f ca="1">SQRT(Inputs!$B$38)*L486+SQRT(1-Inputs!$B$38)*_xlfn.NORM.S.INV(RAND())</f>
        <v>-3.5368771756583528</v>
      </c>
      <c r="AI486" s="24">
        <f ca="1">SQRT(Inputs!$B$38)*M486+SQRT(1-Inputs!$B$38)*_xlfn.NORM.S.INV(RAND())</f>
        <v>1.307426362356771</v>
      </c>
      <c r="AJ486" s="24">
        <f ca="1">SQRT(Inputs!$B$38)*C486+SQRT(1-Inputs!$B$38)*_xlfn.NORM.S.INV(RAND())</f>
        <v>-1.6038563840763644</v>
      </c>
      <c r="AK486" s="24">
        <f ca="1">SQRT(Inputs!$B$38)*D486+SQRT(1-Inputs!$B$38)*_xlfn.NORM.S.INV(RAND())</f>
        <v>-0.2167876217392542</v>
      </c>
      <c r="AL486" s="24">
        <f ca="1">SQRT(Inputs!$B$38)*E486+SQRT(1-Inputs!$B$38)*_xlfn.NORM.S.INV(RAND())</f>
        <v>1.548197655346339</v>
      </c>
      <c r="AM486" s="24">
        <f ca="1">SQRT(Inputs!$B$38)*F486+SQRT(1-Inputs!$B$38)*_xlfn.NORM.S.INV(RAND())</f>
        <v>0.93865941671605369</v>
      </c>
      <c r="AN486" s="24">
        <f ca="1">SQRT(Inputs!$B$38)*G486+SQRT(1-Inputs!$B$38)*_xlfn.NORM.S.INV(RAND())</f>
        <v>8.0279120953309357E-2</v>
      </c>
      <c r="AO486" s="24">
        <f ca="1">SQRT(Inputs!$B$38)*H486+SQRT(1-Inputs!$B$38)*_xlfn.NORM.S.INV(RAND())</f>
        <v>-0.66687566594879866</v>
      </c>
      <c r="AP486" s="24">
        <f ca="1">SQRT(Inputs!$B$38)*I486+SQRT(1-Inputs!$B$38)*_xlfn.NORM.S.INV(RAND())</f>
        <v>-1.2273414499235633</v>
      </c>
      <c r="AQ486" s="24">
        <f ca="1">SQRT(Inputs!$B$38)*J486+SQRT(1-Inputs!$B$38)*_xlfn.NORM.S.INV(RAND())</f>
        <v>-0.40295888725190437</v>
      </c>
      <c r="AR486" s="24">
        <f ca="1">SQRT(Inputs!$B$38)*K486+SQRT(1-Inputs!$B$38)*_xlfn.NORM.S.INV(RAND())</f>
        <v>-1.0719061160744359</v>
      </c>
      <c r="AS486" s="24">
        <f ca="1">SQRT(Inputs!$B$38)*L486+SQRT(1-Inputs!$B$38)*_xlfn.NORM.S.INV(RAND())</f>
        <v>-1.6832915984781018</v>
      </c>
      <c r="AT486" s="24">
        <f ca="1">SQRT(Inputs!$B$38)*M486+SQRT(1-Inputs!$B$38)*_xlfn.NORM.S.INV(RAND())</f>
        <v>-0.47083014837436538</v>
      </c>
      <c r="AU486" s="15">
        <f ca="1">Inputs!$B$6*EXP($B$8-0.5*C$5^2+C$5*N486)</f>
        <v>5011.326478909692</v>
      </c>
      <c r="AV486" s="15">
        <f t="shared" ca="1" si="255"/>
        <v>6515.2155743381118</v>
      </c>
      <c r="AW486" s="15">
        <f t="shared" ca="1" si="256"/>
        <v>10590.249849139704</v>
      </c>
      <c r="AX486" s="15">
        <f t="shared" ca="1" si="257"/>
        <v>13631.847683315964</v>
      </c>
      <c r="AY486" s="15">
        <f t="shared" ca="1" si="258"/>
        <v>13832.108644794522</v>
      </c>
      <c r="AZ486" s="15">
        <f t="shared" ca="1" si="259"/>
        <v>14453.358781897417</v>
      </c>
      <c r="BA486" s="15">
        <f t="shared" ca="1" si="260"/>
        <v>16115.273259243208</v>
      </c>
      <c r="BB486" s="15">
        <f t="shared" ca="1" si="261"/>
        <v>21483.608072159877</v>
      </c>
      <c r="BC486" s="15">
        <f t="shared" ca="1" si="262"/>
        <v>26735.18528194938</v>
      </c>
      <c r="BD486" s="15">
        <f t="shared" ca="1" si="263"/>
        <v>27417.070962715989</v>
      </c>
      <c r="BE486" s="15">
        <f t="shared" ca="1" si="264"/>
        <v>30762.814284195272</v>
      </c>
      <c r="BF486" s="15">
        <f ca="1">Inputs!$B$13*EXP($B$9-0.5*C$6^2+C$6*Y486)</f>
        <v>13477.58525886516</v>
      </c>
      <c r="BG486" s="15">
        <f t="shared" ca="1" si="265"/>
        <v>21455.372003684577</v>
      </c>
      <c r="BH486" s="15">
        <f t="shared" ca="1" si="266"/>
        <v>33085.385235244888</v>
      </c>
      <c r="BI486" s="15">
        <f t="shared" ca="1" si="267"/>
        <v>46246.689855521894</v>
      </c>
      <c r="BJ486" s="15">
        <f t="shared" ca="1" si="268"/>
        <v>49629.689499900313</v>
      </c>
      <c r="BK486" s="15">
        <f t="shared" ca="1" si="269"/>
        <v>55046.93471685543</v>
      </c>
      <c r="BL486" s="15">
        <f t="shared" ca="1" si="270"/>
        <v>60612.856988361105</v>
      </c>
      <c r="BM486" s="15">
        <f t="shared" ca="1" si="271"/>
        <v>68749.121940828772</v>
      </c>
      <c r="BN486" s="15">
        <f t="shared" ca="1" si="272"/>
        <v>81146.42514754436</v>
      </c>
      <c r="BO486" s="15">
        <f t="shared" ca="1" si="273"/>
        <v>66185.710477258894</v>
      </c>
      <c r="BP486" s="15">
        <f t="shared" ca="1" si="274"/>
        <v>94468.448030151907</v>
      </c>
      <c r="BQ486" s="15">
        <f ca="1">Inputs!$B$20*EXP($B$10-0.5*C$7^2+C$7*AJ486)</f>
        <v>2428.5960004748417</v>
      </c>
      <c r="BR486" s="15">
        <f t="shared" ca="1" si="275"/>
        <v>3076.0534129673933</v>
      </c>
      <c r="BS486" s="15">
        <f t="shared" ca="1" si="276"/>
        <v>6570.9707806001925</v>
      </c>
      <c r="BT486" s="15">
        <f t="shared" ca="1" si="277"/>
        <v>11589.542206689024</v>
      </c>
      <c r="BU486" s="15">
        <f t="shared" ca="1" si="278"/>
        <v>16376.766097737942</v>
      </c>
      <c r="BV486" s="15">
        <f t="shared" ca="1" si="279"/>
        <v>19606.239116380693</v>
      </c>
      <c r="BW486" s="15">
        <f t="shared" ca="1" si="280"/>
        <v>21100.448608490886</v>
      </c>
      <c r="BX486" s="15">
        <f t="shared" ca="1" si="281"/>
        <v>27222.030253277826</v>
      </c>
      <c r="BY486" s="15">
        <f t="shared" ca="1" si="282"/>
        <v>31070.285655229389</v>
      </c>
      <c r="BZ486" s="15">
        <f t="shared" ca="1" si="283"/>
        <v>31993.047217920252</v>
      </c>
      <c r="CA486" s="15">
        <f t="shared" ca="1" si="284"/>
        <v>41333.486422428439</v>
      </c>
      <c r="CB486" s="15">
        <f ca="1">(AU486*DCF!C$10-DCF!C$5*MAX(AU486*DCF!C$10,0)-MAX(AU486-Inputs!$B$6,0)/Inputs!$B$10)*DCF!C$6</f>
        <v>1042.724304112739</v>
      </c>
      <c r="CC486" s="15">
        <f ca="1">(AV486*DCF!D$10-DCF!D$5*MAX(AV486*DCF!D$10,0)-MAX(AV486-AU486,0)/Inputs!$B$10)*DCF!D$6</f>
        <v>1221.3556607617352</v>
      </c>
      <c r="CD486" s="15">
        <f ca="1">(AW486*DCF!E$10-DCF!E$5*MAX(AW486*DCF!E$10,0)-MAX(AW486-AV486,0)/Inputs!$B$10)*DCF!E$6</f>
        <v>1527.2536348871208</v>
      </c>
      <c r="CE486" s="15">
        <f ca="1">(AX486*DCF!F$10-DCF!F$5*MAX(AX486*DCF!F$10,0)-MAX(AX486-AW486,0)/Inputs!$B$10)*DCF!F$6</f>
        <v>2342.9295251831763</v>
      </c>
      <c r="CF486" s="15">
        <f ca="1">(AY486*DCF!G$10-DCF!G$5*MAX(AY486*DCF!G$10,0)-MAX(AY486-AX486,0)/Inputs!$B$10)*DCF!G$6</f>
        <v>2811.4719517871972</v>
      </c>
      <c r="CG486" s="15">
        <f ca="1">(AZ486*DCF!H$10-DCF!H$5*MAX(AZ486*DCF!H$10,0)-MAX(AZ486-AY486,0)/Inputs!$B$10)*DCF!H$6</f>
        <v>2695.8158754146293</v>
      </c>
      <c r="CH486" s="15">
        <f ca="1">(BA486*DCF!I$10-DCF!I$5*MAX(BA486*DCF!I$10,0)-MAX(BA486-AZ486,0)/Inputs!$B$10)*DCF!I$6</f>
        <v>2671.0603349971184</v>
      </c>
      <c r="CI486" s="15">
        <f ca="1">(BB486*DCF!J$10-DCF!J$5*MAX(BB486*DCF!J$10,0)-MAX(BB486-BA486,0)/Inputs!$B$10)*DCF!J$6</f>
        <v>2873.1543162810235</v>
      </c>
      <c r="CJ486" s="15">
        <f ca="1">(BC486*DCF!K$10-DCF!K$5*MAX(BC486*DCF!K$10,0)-MAX(BC486-BB486,0)/Inputs!$B$10)*DCF!K$6</f>
        <v>3568.7945951713086</v>
      </c>
      <c r="CK486" s="15">
        <f ca="1">(BD486*DCF!L$10-DCF!L$5*MAX(BD486*DCF!L$10,0)-MAX(BD486-BC486,0)/Inputs!$B$10)*DCF!L$6</f>
        <v>4046.8368040901523</v>
      </c>
      <c r="CL486" s="15">
        <f ca="1">(BE486*DCF!M$10-DCF!M$5*MAX(BE486*DCF!M$10,0)-MAX(BE486-BD486,0)/Inputs!$B$10)*DCF!M$6</f>
        <v>3941.3461944641608</v>
      </c>
      <c r="CM486" s="15">
        <f ca="1">(BF486*DCF!C$28-DCF!C$5*MAX(BF486*DCF!C$28,0)-MAX(BF486-Inputs!$B$13,0)/Inputs!$B$17)*DCF!C$6</f>
        <v>3630.456485732549</v>
      </c>
      <c r="CN486" s="15">
        <f ca="1">(BG486*DCF!D$28-DCF!D$5*MAX(BG486*DCF!D$28,0)-MAX(BG486-BF486,0)/Inputs!$B$17)*DCF!D$6</f>
        <v>4617.0742065305467</v>
      </c>
      <c r="CO486" s="15">
        <f ca="1">(BH486*DCF!E$28-DCF!E$5*MAX(BH486*DCF!E$28,0)-MAX(BH486-BG486,0)/Inputs!$B$17)*DCF!E$6</f>
        <v>7078.2547083218578</v>
      </c>
      <c r="CP486" s="15">
        <f ca="1">(BI486*DCF!F$28-DCF!F$5*MAX(BI486*DCF!F$28,0)-MAX(BI486-BH486,0)/Inputs!$B$17)*DCF!F$6</f>
        <v>10158.534581666518</v>
      </c>
      <c r="CQ486" s="15">
        <f ca="1">(BJ486*DCF!G$28-DCF!G$5*MAX(BJ486*DCF!G$28,0)-MAX(BJ486-BI486,0)/Inputs!$B$17)*DCF!G$6</f>
        <v>12307.812359889711</v>
      </c>
      <c r="CR486" s="15">
        <f ca="1">(BK486*DCF!H$28-DCF!H$5*MAX(BK486*DCF!H$28,0)-MAX(BK486-BJ486,0)/Inputs!$B$17)*DCF!H$6</f>
        <v>12772.026393768232</v>
      </c>
      <c r="CS486" s="15">
        <f ca="1">(BL486*DCF!I$28-DCF!I$5*MAX(BL486*DCF!I$28,0)-MAX(BL486-BK486,0)/Inputs!$B$17)*DCF!I$6</f>
        <v>13454.416926289106</v>
      </c>
      <c r="CT486" s="15">
        <f ca="1">(BM486*DCF!J$28-DCF!J$5*MAX(BM486*DCF!J$28,0)-MAX(BM486-BL486,0)/Inputs!$B$17)*DCF!J$6</f>
        <v>14257.959230071354</v>
      </c>
      <c r="CU486" s="15">
        <f ca="1">(BN486*DCF!K$28-DCF!K$5*MAX(BN486*DCF!K$28,0)-MAX(BN486-BM486,0)/Inputs!$B$17)*DCF!K$6</f>
        <v>15618.259897421625</v>
      </c>
      <c r="CV486" s="15">
        <f ca="1">(BO486*DCF!L$28-DCF!L$5*MAX(BO486*DCF!L$28,0)-MAX(BO486-BN486,0)/Inputs!$B$17)*DCF!L$6</f>
        <v>13205.438469906318</v>
      </c>
      <c r="CW486" s="15">
        <f ca="1">(BP486*DCF!M$28-DCF!M$5*MAX(BP486*DCF!M$28,0)-MAX(BP486-BO486,0)/Inputs!$B$17)*DCF!M$6</f>
        <v>14817.952369249333</v>
      </c>
      <c r="CX486" s="15">
        <f ca="1">(BQ486*DCF!C$46-DCF!C$5*MAX(BQ486*DCF!C$46,0)-MAX(BQ486-Inputs!$B$20,0)/Inputs!$B$24)*DCF!C$6</f>
        <v>-560.87667447455931</v>
      </c>
      <c r="CY486" s="15">
        <f ca="1">(BR486*DCF!D$46-DCF!D$5*MAX(BR486*DCF!D$46,0)-MAX(BR486-BQ486,0)/Inputs!$B$24)*DCF!D$6</f>
        <v>-801.27528662673922</v>
      </c>
      <c r="CZ486" s="15">
        <f ca="1">(BS486*DCF!E$46-DCF!E$5*MAX(BS486*DCF!E$46,0)-MAX(BS486-BR486,0)/Inputs!$B$24)*DCF!E$6</f>
        <v>-2154.6289484919853</v>
      </c>
      <c r="DA486" s="15">
        <f ca="1">(BT486*DCF!F$46-DCF!F$5*MAX(BT486*DCF!F$46,0)-MAX(BT486-BS486,0)/Inputs!$B$24)*DCF!F$6</f>
        <v>-2671.4442435504593</v>
      </c>
      <c r="DB486" s="15">
        <f ca="1">(BU486*DCF!G$46-DCF!G$5*MAX(BU486*DCF!G$46,0)-MAX(BU486-BT486,0)/Inputs!$B$24)*DCF!G$6</f>
        <v>-2161.2095879426624</v>
      </c>
      <c r="DC486" s="15">
        <f ca="1">(BV486*DCF!H$46-DCF!H$5*MAX(BV486*DCF!H$46,0)-MAX(BV486-BU486,0)/Inputs!$B$24)*DCF!H$6</f>
        <v>-1003.5389532337546</v>
      </c>
      <c r="DD486" s="15">
        <f ca="1">(BW486*DCF!I$46-DCF!I$5*MAX(BW486*DCF!I$46,0)-MAX(BW486-BV486,0)/Inputs!$B$24)*DCF!I$6</f>
        <v>58.39329768132211</v>
      </c>
      <c r="DE486" s="15">
        <f ca="1">(BX486*DCF!J$46-DCF!J$5*MAX(BX486*DCF!J$46,0)-MAX(BX486-BW486,0)/Inputs!$B$24)*DCF!J$6</f>
        <v>-481.4545706251792</v>
      </c>
      <c r="DF486" s="15">
        <f ca="1">(BY486*DCF!K$46-DCF!K$5*MAX(BY486*DCF!K$46,0)-MAX(BY486-BX486,0)/Inputs!$B$24)*DCF!K$6</f>
        <v>832.11823354740773</v>
      </c>
      <c r="DG486" s="15">
        <f ca="1">(BZ486*DCF!L$46-DCF!L$5*MAX(BZ486*DCF!L$46,0)-MAX(BZ486-BY486,0)/Inputs!$B$24)*DCF!L$6</f>
        <v>2002.7076014491884</v>
      </c>
      <c r="DH486" s="15">
        <f ca="1">(CA486*DCF!M$46-DCF!M$5*MAX(CA486*DCF!M$46,0)-MAX(CA486-BZ486,0)/Inputs!$B$24)*DCF!M$6</f>
        <v>1287.7063664579803</v>
      </c>
      <c r="DI486" s="15">
        <f ca="1">SUM(CB486:CL486)+BE486*DCF!M$10*(1+Inputs!$B$30)*(1-Inputs!$B$33)*(1-Inputs!$B$30/Inputs!$B$31)/(Inputs!$B$29-Inputs!$B$30)*DCF!M$6</f>
        <v>114356.0621461712</v>
      </c>
      <c r="DJ486" s="15">
        <f ca="1">SUM(CM486:CW486)+BP486*DCF!M$28*(1+Inputs!$B$30)*(1-Inputs!$B$33)*(1-Inputs!$B$30/Inputs!$B$31)/(Inputs!$B$29-Inputs!$B$30)*DCF!M$6</f>
        <v>472460.77240726451</v>
      </c>
      <c r="DK486" s="15">
        <f ca="1">SUM(CX486:DH486)+CA486*DCF!M$46*(1+Inputs!$B$30)*(1-Inputs!$B$33)*(1-Inputs!$B$30/Inputs!$B$31)/(Inputs!$B$29-Inputs!$B$30)*DCF!M$6</f>
        <v>58252.963507741559</v>
      </c>
      <c r="DM486" s="15">
        <f ca="1">DI486+DJ486+DK486+Inputs!$B$34+Inputs!$B$36-Inputs!$B$35</f>
        <v>721920.79806117725</v>
      </c>
    </row>
    <row r="487" spans="1:117" x14ac:dyDescent="0.75">
      <c r="A487" s="11">
        <v>474</v>
      </c>
      <c r="C487" s="24">
        <f t="shared" ca="1" si="287"/>
        <v>1.6032334375397537</v>
      </c>
      <c r="D487" s="24">
        <f t="shared" ca="1" si="287"/>
        <v>2.0440340463443424E-2</v>
      </c>
      <c r="E487" s="24">
        <f t="shared" ca="1" si="287"/>
        <v>-0.2866429277853802</v>
      </c>
      <c r="F487" s="24">
        <f t="shared" ca="1" si="287"/>
        <v>-5.8743698798879682E-2</v>
      </c>
      <c r="G487" s="24">
        <f t="shared" ca="1" si="287"/>
        <v>-0.6630688230847589</v>
      </c>
      <c r="H487" s="24">
        <f t="shared" ca="1" si="287"/>
        <v>-0.81877135080892127</v>
      </c>
      <c r="I487" s="24">
        <f t="shared" ca="1" si="287"/>
        <v>0.32167997280845151</v>
      </c>
      <c r="J487" s="24">
        <f t="shared" ca="1" si="287"/>
        <v>-1.2618638881134923</v>
      </c>
      <c r="K487" s="24">
        <f t="shared" ca="1" si="287"/>
        <v>0.20057131457839197</v>
      </c>
      <c r="L487" s="24">
        <f t="shared" ca="1" si="287"/>
        <v>0.84663554406345354</v>
      </c>
      <c r="M487" s="24">
        <f t="shared" ca="1" si="287"/>
        <v>0.13380580850815885</v>
      </c>
      <c r="N487" s="24">
        <f ca="1">SQRT(Inputs!$B$38)*C487+SQRT(1-Inputs!$B$38)*_xlfn.NORM.S.INV(RAND())</f>
        <v>-0.28505901803730926</v>
      </c>
      <c r="O487" s="24">
        <f ca="1">SQRT(Inputs!$B$38)*D487+SQRT(1-Inputs!$B$38)*_xlfn.NORM.S.INV(RAND())</f>
        <v>0.21131116632070426</v>
      </c>
      <c r="P487" s="24">
        <f ca="1">SQRT(Inputs!$B$38)*E487+SQRT(1-Inputs!$B$38)*_xlfn.NORM.S.INV(RAND())</f>
        <v>-0.65760081644526114</v>
      </c>
      <c r="Q487" s="24">
        <f ca="1">SQRT(Inputs!$B$38)*F487+SQRT(1-Inputs!$B$38)*_xlfn.NORM.S.INV(RAND())</f>
        <v>1.3232631732964375</v>
      </c>
      <c r="R487" s="24">
        <f ca="1">SQRT(Inputs!$B$38)*G487+SQRT(1-Inputs!$B$38)*_xlfn.NORM.S.INV(RAND())</f>
        <v>0.44296333279233591</v>
      </c>
      <c r="S487" s="24">
        <f ca="1">SQRT(Inputs!$B$38)*H487+SQRT(1-Inputs!$B$38)*_xlfn.NORM.S.INV(RAND())</f>
        <v>-0.65378267553630098</v>
      </c>
      <c r="T487" s="24">
        <f ca="1">SQRT(Inputs!$B$38)*I487+SQRT(1-Inputs!$B$38)*_xlfn.NORM.S.INV(RAND())</f>
        <v>0.10187136360851801</v>
      </c>
      <c r="U487" s="24">
        <f ca="1">SQRT(Inputs!$B$38)*J487+SQRT(1-Inputs!$B$38)*_xlfn.NORM.S.INV(RAND())</f>
        <v>-1.0086046921517884</v>
      </c>
      <c r="V487" s="24">
        <f ca="1">SQRT(Inputs!$B$38)*K487+SQRT(1-Inputs!$B$38)*_xlfn.NORM.S.INV(RAND())</f>
        <v>-0.70488908905781622</v>
      </c>
      <c r="W487" s="24">
        <f ca="1">SQRT(Inputs!$B$38)*L487+SQRT(1-Inputs!$B$38)*_xlfn.NORM.S.INV(RAND())</f>
        <v>1.4605647972244218</v>
      </c>
      <c r="X487" s="24">
        <f ca="1">SQRT(Inputs!$B$38)*M487+SQRT(1-Inputs!$B$38)*_xlfn.NORM.S.INV(RAND())</f>
        <v>0.59379560193738889</v>
      </c>
      <c r="Y487" s="24">
        <f ca="1">SQRT(Inputs!$B$38)*C487+SQRT(1-Inputs!$B$38)*_xlfn.NORM.S.INV(RAND())</f>
        <v>2.1041868808313593</v>
      </c>
      <c r="Z487" s="24">
        <f ca="1">SQRT(Inputs!$B$38)*D487+SQRT(1-Inputs!$B$38)*_xlfn.NORM.S.INV(RAND())</f>
        <v>-1.1287536151334585</v>
      </c>
      <c r="AA487" s="24">
        <f ca="1">SQRT(Inputs!$B$38)*E487+SQRT(1-Inputs!$B$38)*_xlfn.NORM.S.INV(RAND())</f>
        <v>-0.77657458518572187</v>
      </c>
      <c r="AB487" s="24">
        <f ca="1">SQRT(Inputs!$B$38)*F487+SQRT(1-Inputs!$B$38)*_xlfn.NORM.S.INV(RAND())</f>
        <v>-0.38535787145270733</v>
      </c>
      <c r="AC487" s="24">
        <f ca="1">SQRT(Inputs!$B$38)*G487+SQRT(1-Inputs!$B$38)*_xlfn.NORM.S.INV(RAND())</f>
        <v>0.43622769255645188</v>
      </c>
      <c r="AD487" s="24">
        <f ca="1">SQRT(Inputs!$B$38)*H487+SQRT(1-Inputs!$B$38)*_xlfn.NORM.S.INV(RAND())</f>
        <v>-0.24155985559282508</v>
      </c>
      <c r="AE487" s="24">
        <f ca="1">SQRT(Inputs!$B$38)*I487+SQRT(1-Inputs!$B$38)*_xlfn.NORM.S.INV(RAND())</f>
        <v>-0.13821484991201102</v>
      </c>
      <c r="AF487" s="24">
        <f ca="1">SQRT(Inputs!$B$38)*J487+SQRT(1-Inputs!$B$38)*_xlfn.NORM.S.INV(RAND())</f>
        <v>-1.0607356524993763</v>
      </c>
      <c r="AG487" s="24">
        <f ca="1">SQRT(Inputs!$B$38)*K487+SQRT(1-Inputs!$B$38)*_xlfn.NORM.S.INV(RAND())</f>
        <v>0.66120967309013989</v>
      </c>
      <c r="AH487" s="24">
        <f ca="1">SQRT(Inputs!$B$38)*L487+SQRT(1-Inputs!$B$38)*_xlfn.NORM.S.INV(RAND())</f>
        <v>-0.20068109984543814</v>
      </c>
      <c r="AI487" s="24">
        <f ca="1">SQRT(Inputs!$B$38)*M487+SQRT(1-Inputs!$B$38)*_xlfn.NORM.S.INV(RAND())</f>
        <v>-1.9446127592131026</v>
      </c>
      <c r="AJ487" s="24">
        <f ca="1">SQRT(Inputs!$B$38)*C487+SQRT(1-Inputs!$B$38)*_xlfn.NORM.S.INV(RAND())</f>
        <v>1.5239869347304205</v>
      </c>
      <c r="AK487" s="24">
        <f ca="1">SQRT(Inputs!$B$38)*D487+SQRT(1-Inputs!$B$38)*_xlfn.NORM.S.INV(RAND())</f>
        <v>0.4664432867483585</v>
      </c>
      <c r="AL487" s="24">
        <f ca="1">SQRT(Inputs!$B$38)*E487+SQRT(1-Inputs!$B$38)*_xlfn.NORM.S.INV(RAND())</f>
        <v>2.0598593651970892E-2</v>
      </c>
      <c r="AM487" s="24">
        <f ca="1">SQRT(Inputs!$B$38)*F487+SQRT(1-Inputs!$B$38)*_xlfn.NORM.S.INV(RAND())</f>
        <v>-0.18990388592370436</v>
      </c>
      <c r="AN487" s="24">
        <f ca="1">SQRT(Inputs!$B$38)*G487+SQRT(1-Inputs!$B$38)*_xlfn.NORM.S.INV(RAND())</f>
        <v>-0.36551753357873268</v>
      </c>
      <c r="AO487" s="24">
        <f ca="1">SQRT(Inputs!$B$38)*H487+SQRT(1-Inputs!$B$38)*_xlfn.NORM.S.INV(RAND())</f>
        <v>0.96625683339193313</v>
      </c>
      <c r="AP487" s="24">
        <f ca="1">SQRT(Inputs!$B$38)*I487+SQRT(1-Inputs!$B$38)*_xlfn.NORM.S.INV(RAND())</f>
        <v>-8.0055936154791701E-2</v>
      </c>
      <c r="AQ487" s="24">
        <f ca="1">SQRT(Inputs!$B$38)*J487+SQRT(1-Inputs!$B$38)*_xlfn.NORM.S.INV(RAND())</f>
        <v>-2.2495834937416883</v>
      </c>
      <c r="AR487" s="24">
        <f ca="1">SQRT(Inputs!$B$38)*K487+SQRT(1-Inputs!$B$38)*_xlfn.NORM.S.INV(RAND())</f>
        <v>-0.61950661004513863</v>
      </c>
      <c r="AS487" s="24">
        <f ca="1">SQRT(Inputs!$B$38)*L487+SQRT(1-Inputs!$B$38)*_xlfn.NORM.S.INV(RAND())</f>
        <v>-0.73715947023484418</v>
      </c>
      <c r="AT487" s="24">
        <f ca="1">SQRT(Inputs!$B$38)*M487+SQRT(1-Inputs!$B$38)*_xlfn.NORM.S.INV(RAND())</f>
        <v>0.82005171985055292</v>
      </c>
      <c r="AU487" s="15">
        <f ca="1">Inputs!$B$6*EXP($B$8-0.5*C$5^2+C$5*N487)</f>
        <v>4738.4674342205826</v>
      </c>
      <c r="AV487" s="15">
        <f t="shared" ca="1" si="255"/>
        <v>5949.8507997312854</v>
      </c>
      <c r="AW487" s="15">
        <f t="shared" ca="1" si="256"/>
        <v>6639.0162883754592</v>
      </c>
      <c r="AX487" s="15">
        <f t="shared" ca="1" si="257"/>
        <v>9562.7072956044522</v>
      </c>
      <c r="AY487" s="15">
        <f t="shared" ca="1" si="258"/>
        <v>12307.096275269203</v>
      </c>
      <c r="AZ487" s="15">
        <f t="shared" ca="1" si="259"/>
        <v>14006.350063624172</v>
      </c>
      <c r="BA487" s="15">
        <f t="shared" ca="1" si="260"/>
        <v>17323.914531022194</v>
      </c>
      <c r="BB487" s="15">
        <f t="shared" ca="1" si="261"/>
        <v>19171.201684479838</v>
      </c>
      <c r="BC487" s="15">
        <f t="shared" ca="1" si="262"/>
        <v>21935.349166368684</v>
      </c>
      <c r="BD487" s="15">
        <f t="shared" ca="1" si="263"/>
        <v>30806.603247570278</v>
      </c>
      <c r="BE487" s="15">
        <f t="shared" ca="1" si="264"/>
        <v>39847.370743302192</v>
      </c>
      <c r="BF487" s="15">
        <f ca="1">Inputs!$B$13*EXP($B$9-0.5*C$6^2+C$6*Y487)</f>
        <v>20990.377982526497</v>
      </c>
      <c r="BG487" s="15">
        <f t="shared" ca="1" si="265"/>
        <v>20867.80000909634</v>
      </c>
      <c r="BH487" s="15">
        <f t="shared" ca="1" si="266"/>
        <v>22415.327685011536</v>
      </c>
      <c r="BI487" s="15">
        <f t="shared" ca="1" si="267"/>
        <v>25859.498601648276</v>
      </c>
      <c r="BJ487" s="15">
        <f t="shared" ca="1" si="268"/>
        <v>33759.503464630674</v>
      </c>
      <c r="BK487" s="15">
        <f t="shared" ca="1" si="269"/>
        <v>40092.944713868681</v>
      </c>
      <c r="BL487" s="15">
        <f t="shared" ca="1" si="270"/>
        <v>48375.068325664215</v>
      </c>
      <c r="BM487" s="15">
        <f t="shared" ca="1" si="271"/>
        <v>52122.064604122075</v>
      </c>
      <c r="BN487" s="15">
        <f t="shared" ca="1" si="272"/>
        <v>69389.62442802536</v>
      </c>
      <c r="BO487" s="15">
        <f t="shared" ca="1" si="273"/>
        <v>83408.223709928832</v>
      </c>
      <c r="BP487" s="15">
        <f t="shared" ca="1" si="274"/>
        <v>82360.336092995727</v>
      </c>
      <c r="BQ487" s="15">
        <f ca="1">Inputs!$B$20*EXP($B$10-0.5*C$7^2+C$7*AJ487)</f>
        <v>7364.750622949583</v>
      </c>
      <c r="BR487" s="15">
        <f t="shared" ca="1" si="275"/>
        <v>11588.575852042604</v>
      </c>
      <c r="BS487" s="15">
        <f t="shared" ca="1" si="276"/>
        <v>15963.470901778075</v>
      </c>
      <c r="BT487" s="15">
        <f t="shared" ca="1" si="277"/>
        <v>20940.520869158212</v>
      </c>
      <c r="BU487" s="15">
        <f t="shared" ca="1" si="278"/>
        <v>26564.538750577205</v>
      </c>
      <c r="BV487" s="15">
        <f t="shared" ca="1" si="279"/>
        <v>45947.70006099921</v>
      </c>
      <c r="BW487" s="15">
        <f t="shared" ca="1" si="280"/>
        <v>63040.184113477444</v>
      </c>
      <c r="BX487" s="15">
        <f t="shared" ca="1" si="281"/>
        <v>56165.5840335588</v>
      </c>
      <c r="BY487" s="15">
        <f t="shared" ca="1" si="282"/>
        <v>69901.333851846153</v>
      </c>
      <c r="BZ487" s="15">
        <f t="shared" ca="1" si="283"/>
        <v>85651.137282365191</v>
      </c>
      <c r="CA487" s="15">
        <f t="shared" ca="1" si="284"/>
        <v>139188.28795872279</v>
      </c>
      <c r="CB487" s="15">
        <f ca="1">(AU487*DCF!C$10-DCF!C$5*MAX(AU487*DCF!C$10,0)-MAX(AU487-Inputs!$B$6,0)/Inputs!$B$10)*DCF!C$6</f>
        <v>1044.669837735993</v>
      </c>
      <c r="CC487" s="15">
        <f ca="1">(AV487*DCF!D$10-DCF!D$5*MAX(AV487*DCF!D$10,0)-MAX(AV487-AU487,0)/Inputs!$B$10)*DCF!D$6</f>
        <v>1154.8716939935921</v>
      </c>
      <c r="CD487" s="15">
        <f ca="1">(AW487*DCF!E$10-DCF!E$5*MAX(AW487*DCF!E$10,0)-MAX(AW487-AV487,0)/Inputs!$B$10)*DCF!E$6</f>
        <v>1377.6145691997367</v>
      </c>
      <c r="CE487" s="15">
        <f ca="1">(AX487*DCF!F$10-DCF!F$5*MAX(AX487*DCF!F$10,0)-MAX(AX487-AW487,0)/Inputs!$B$10)*DCF!F$6</f>
        <v>1479.1761509011972</v>
      </c>
      <c r="CF487" s="15">
        <f ca="1">(AY487*DCF!G$10-DCF!G$5*MAX(AY487*DCF!G$10,0)-MAX(AY487-AX487,0)/Inputs!$B$10)*DCF!G$6</f>
        <v>2008.2332631013103</v>
      </c>
      <c r="CG487" s="15">
        <f ca="1">(AZ487*DCF!H$10-DCF!H$5*MAX(AZ487*DCF!H$10,0)-MAX(AZ487-AY487,0)/Inputs!$B$10)*DCF!H$6</f>
        <v>2417.6099380799551</v>
      </c>
      <c r="CH487" s="15">
        <f ca="1">(BA487*DCF!I$10-DCF!I$5*MAX(BA487*DCF!I$10,0)-MAX(BA487-AZ487,0)/Inputs!$B$10)*DCF!I$6</f>
        <v>2620.2503968840206</v>
      </c>
      <c r="CI487" s="15">
        <f ca="1">(BB487*DCF!J$10-DCF!J$5*MAX(BB487*DCF!J$10,0)-MAX(BB487-BA487,0)/Inputs!$B$10)*DCF!J$6</f>
        <v>3009.8967652052479</v>
      </c>
      <c r="CJ487" s="15">
        <f ca="1">(BC487*DCF!K$10-DCF!K$5*MAX(BC487*DCF!K$10,0)-MAX(BC487-BB487,0)/Inputs!$B$10)*DCF!K$6</f>
        <v>3144.3003626432896</v>
      </c>
      <c r="CK487" s="15">
        <f ca="1">(BD487*DCF!L$10-DCF!L$5*MAX(BD487*DCF!L$10,0)-MAX(BD487-BC487,0)/Inputs!$B$10)*DCF!L$6</f>
        <v>3499.02479626792</v>
      </c>
      <c r="CL487" s="15">
        <f ca="1">(BE487*DCF!M$10-DCF!M$5*MAX(BE487*DCF!M$10,0)-MAX(BE487-BD487,0)/Inputs!$B$10)*DCF!M$6</f>
        <v>4542.9631225013245</v>
      </c>
      <c r="CM487" s="15">
        <f ca="1">(BF487*DCF!C$28-DCF!C$5*MAX(BF487*DCF!C$28,0)-MAX(BF487-Inputs!$B$13,0)/Inputs!$B$17)*DCF!C$6</f>
        <v>4188.2554988648872</v>
      </c>
      <c r="CN487" s="15">
        <f ca="1">(BG487*DCF!D$28-DCF!D$5*MAX(BG487*DCF!D$28,0)-MAX(BG487-BF487,0)/Inputs!$B$17)*DCF!D$6</f>
        <v>6146.0483936612709</v>
      </c>
      <c r="CO487" s="15">
        <f ca="1">(BH487*DCF!E$28-DCF!E$5*MAX(BH487*DCF!E$28,0)-MAX(BH487-BG487,0)/Inputs!$B$17)*DCF!E$6</f>
        <v>6043.4235341185804</v>
      </c>
      <c r="CP487" s="15">
        <f ca="1">(BI487*DCF!F$28-DCF!F$5*MAX(BI487*DCF!F$28,0)-MAX(BI487-BH487,0)/Inputs!$B$17)*DCF!F$6</f>
        <v>6393.1069542032319</v>
      </c>
      <c r="CQ487" s="15">
        <f ca="1">(BJ487*DCF!G$28-DCF!G$5*MAX(BJ487*DCF!G$28,0)-MAX(BJ487-BI487,0)/Inputs!$B$17)*DCF!G$6</f>
        <v>7430.4565310783437</v>
      </c>
      <c r="CR487" s="15">
        <f ca="1">(BK487*DCF!H$28-DCF!H$5*MAX(BK487*DCF!H$28,0)-MAX(BK487-BJ487,0)/Inputs!$B$17)*DCF!H$6</f>
        <v>8931.3885310197638</v>
      </c>
      <c r="CS487" s="15">
        <f ca="1">(BL487*DCF!I$28-DCF!I$5*MAX(BL487*DCF!I$28,0)-MAX(BL487-BK487,0)/Inputs!$B$17)*DCF!I$6</f>
        <v>10186.805591357888</v>
      </c>
      <c r="CT487" s="15">
        <f ca="1">(BM487*DCF!J$28-DCF!J$5*MAX(BM487*DCF!J$28,0)-MAX(BM487-BL487,0)/Inputs!$B$17)*DCF!J$6</f>
        <v>11130.726296111623</v>
      </c>
      <c r="CU487" s="15">
        <f ca="1">(BN487*DCF!K$28-DCF!K$5*MAX(BN487*DCF!K$28,0)-MAX(BN487-BM487,0)/Inputs!$B$17)*DCF!K$6</f>
        <v>12538.879147724379</v>
      </c>
      <c r="CV487" s="15">
        <f ca="1">(BO487*DCF!L$28-DCF!L$5*MAX(BO487*DCF!L$28,0)-MAX(BO487-BN487,0)/Inputs!$B$17)*DCF!L$6</f>
        <v>15055.463473640888</v>
      </c>
      <c r="CW487" s="15">
        <f ca="1">(BP487*DCF!M$28-DCF!M$5*MAX(BP487*DCF!M$28,0)-MAX(BP487-BO487,0)/Inputs!$B$17)*DCF!M$6</f>
        <v>15496.144900188659</v>
      </c>
      <c r="CX487" s="15">
        <f ca="1">(BQ487*DCF!C$46-DCF!C$5*MAX(BQ487*DCF!C$46,0)-MAX(BQ487-Inputs!$B$20,0)/Inputs!$B$24)*DCF!C$6</f>
        <v>-3624.0766440759235</v>
      </c>
      <c r="CY487" s="15">
        <f ca="1">(BR487*DCF!D$46-DCF!D$5*MAX(BR487*DCF!D$46,0)-MAX(BR487-BQ487,0)/Inputs!$B$24)*DCF!D$6</f>
        <v>-3780.1708131826672</v>
      </c>
      <c r="CZ487" s="15">
        <f ca="1">(BS487*DCF!E$46-DCF!E$5*MAX(BS487*DCF!E$46,0)-MAX(BS487-BR487,0)/Inputs!$B$24)*DCF!E$6</f>
        <v>-3612.1714182733763</v>
      </c>
      <c r="DA487" s="15">
        <f ca="1">(BT487*DCF!F$46-DCF!F$5*MAX(BT487*DCF!F$46,0)-MAX(BT487-BS487,0)/Inputs!$B$24)*DCF!F$6</f>
        <v>-3337.3223554392453</v>
      </c>
      <c r="DB487" s="15">
        <f ca="1">(BU487*DCF!G$46-DCF!G$5*MAX(BU487*DCF!G$46,0)-MAX(BU487-BT487,0)/Inputs!$B$24)*DCF!G$6</f>
        <v>-2785.3870967331436</v>
      </c>
      <c r="DC487" s="15">
        <f ca="1">(BV487*DCF!H$46-DCF!H$5*MAX(BV487*DCF!H$46,0)-MAX(BV487-BU487,0)/Inputs!$B$24)*DCF!H$6</f>
        <v>-6023.1986146138752</v>
      </c>
      <c r="DD487" s="15">
        <f ca="1">(BW487*DCF!I$46-DCF!I$5*MAX(BW487*DCF!I$46,0)-MAX(BW487-BV487,0)/Inputs!$B$24)*DCF!I$6</f>
        <v>-3450.6534546996145</v>
      </c>
      <c r="DE487" s="15">
        <f ca="1">(BX487*DCF!J$46-DCF!J$5*MAX(BX487*DCF!J$46,0)-MAX(BX487-BW487,0)/Inputs!$B$24)*DCF!J$6</f>
        <v>2355.9908881743045</v>
      </c>
      <c r="DF487" s="15">
        <f ca="1">(BY487*DCF!K$46-DCF!K$5*MAX(BY487*DCF!K$46,0)-MAX(BY487-BX487,0)/Inputs!$B$24)*DCF!K$6</f>
        <v>628.10442024499343</v>
      </c>
      <c r="DG487" s="15">
        <f ca="1">(BZ487*DCF!L$46-DCF!L$5*MAX(BZ487*DCF!L$46,0)-MAX(BZ487-BY487,0)/Inputs!$B$24)*DCF!L$6</f>
        <v>2356.434569185591</v>
      </c>
      <c r="DH487" s="15">
        <f ca="1">(CA487*DCF!M$46-DCF!M$5*MAX(CA487*DCF!M$46,0)-MAX(CA487-BZ487,0)/Inputs!$B$24)*DCF!M$6</f>
        <v>-280.45781539813777</v>
      </c>
      <c r="DI487" s="15">
        <f ca="1">SUM(CB487:CL487)+BE487*DCF!M$10*(1+Inputs!$B$30)*(1-Inputs!$B$33)*(1-Inputs!$B$30/Inputs!$B$31)/(Inputs!$B$29-Inputs!$B$30)*DCF!M$6</f>
        <v>137194.37060205164</v>
      </c>
      <c r="DJ487" s="15">
        <f ca="1">SUM(CM487:CW487)+BP487*DCF!M$28*(1+Inputs!$B$30)*(1-Inputs!$B$33)*(1-Inputs!$B$30/Inputs!$B$31)/(Inputs!$B$29-Inputs!$B$30)*DCF!M$6</f>
        <v>409153.90478463977</v>
      </c>
      <c r="DK487" s="15">
        <f ca="1">SUM(CX487:DH487)+CA487*DCF!M$46*(1+Inputs!$B$30)*(1-Inputs!$B$33)*(1-Inputs!$B$30/Inputs!$B$31)/(Inputs!$B$29-Inputs!$B$30)*DCF!M$6</f>
        <v>193648.67275612705</v>
      </c>
      <c r="DM487" s="15">
        <f ca="1">DI487+DJ487+DK487+Inputs!$B$34+Inputs!$B$36-Inputs!$B$35</f>
        <v>816847.94814281852</v>
      </c>
    </row>
    <row r="488" spans="1:117" x14ac:dyDescent="0.75">
      <c r="A488" s="11">
        <v>475</v>
      </c>
      <c r="C488" s="24">
        <f t="shared" ca="1" si="287"/>
        <v>0.33443929712378856</v>
      </c>
      <c r="D488" s="24">
        <f t="shared" ca="1" si="287"/>
        <v>-1.2746412850665414</v>
      </c>
      <c r="E488" s="24">
        <f t="shared" ca="1" si="287"/>
        <v>-0.92024976948754911</v>
      </c>
      <c r="F488" s="24">
        <f t="shared" ca="1" si="287"/>
        <v>1.9831375222845526</v>
      </c>
      <c r="G488" s="24">
        <f t="shared" ca="1" si="287"/>
        <v>0.53356558057179604</v>
      </c>
      <c r="H488" s="24">
        <f t="shared" ca="1" si="287"/>
        <v>-0.60316533266249106</v>
      </c>
      <c r="I488" s="24">
        <f t="shared" ca="1" si="287"/>
        <v>-0.51953024248223745</v>
      </c>
      <c r="J488" s="24">
        <f t="shared" ca="1" si="287"/>
        <v>-0.88691991493781497</v>
      </c>
      <c r="K488" s="24">
        <f t="shared" ca="1" si="287"/>
        <v>1.1076899304364143</v>
      </c>
      <c r="L488" s="24">
        <f t="shared" ca="1" si="287"/>
        <v>-1.3146967948043458</v>
      </c>
      <c r="M488" s="24">
        <f t="shared" ca="1" si="287"/>
        <v>6.4972387799175357E-2</v>
      </c>
      <c r="N488" s="24">
        <f ca="1">SQRT(Inputs!$B$38)*C488+SQRT(1-Inputs!$B$38)*_xlfn.NORM.S.INV(RAND())</f>
        <v>1.4988868255246892</v>
      </c>
      <c r="O488" s="24">
        <f ca="1">SQRT(Inputs!$B$38)*D488+SQRT(1-Inputs!$B$38)*_xlfn.NORM.S.INV(RAND())</f>
        <v>-0.1810207519286795</v>
      </c>
      <c r="P488" s="24">
        <f ca="1">SQRT(Inputs!$B$38)*E488+SQRT(1-Inputs!$B$38)*_xlfn.NORM.S.INV(RAND())</f>
        <v>-1.2024127445508284</v>
      </c>
      <c r="Q488" s="24">
        <f ca="1">SQRT(Inputs!$B$38)*F488+SQRT(1-Inputs!$B$38)*_xlfn.NORM.S.INV(RAND())</f>
        <v>1.7935336027393449</v>
      </c>
      <c r="R488" s="24">
        <f ca="1">SQRT(Inputs!$B$38)*G488+SQRT(1-Inputs!$B$38)*_xlfn.NORM.S.INV(RAND())</f>
        <v>-0.11815222020561811</v>
      </c>
      <c r="S488" s="24">
        <f ca="1">SQRT(Inputs!$B$38)*H488+SQRT(1-Inputs!$B$38)*_xlfn.NORM.S.INV(RAND())</f>
        <v>-0.99428881060300023</v>
      </c>
      <c r="T488" s="24">
        <f ca="1">SQRT(Inputs!$B$38)*I488+SQRT(1-Inputs!$B$38)*_xlfn.NORM.S.INV(RAND())</f>
        <v>-0.72928710704019073</v>
      </c>
      <c r="U488" s="24">
        <f ca="1">SQRT(Inputs!$B$38)*J488+SQRT(1-Inputs!$B$38)*_xlfn.NORM.S.INV(RAND())</f>
        <v>-1.6626898646017563</v>
      </c>
      <c r="V488" s="24">
        <f ca="1">SQRT(Inputs!$B$38)*K488+SQRT(1-Inputs!$B$38)*_xlfn.NORM.S.INV(RAND())</f>
        <v>1.6837447140008539</v>
      </c>
      <c r="W488" s="24">
        <f ca="1">SQRT(Inputs!$B$38)*L488+SQRT(1-Inputs!$B$38)*_xlfn.NORM.S.INV(RAND())</f>
        <v>7.9627382782665457E-3</v>
      </c>
      <c r="X488" s="24">
        <f ca="1">SQRT(Inputs!$B$38)*M488+SQRT(1-Inputs!$B$38)*_xlfn.NORM.S.INV(RAND())</f>
        <v>1.5720906495604732</v>
      </c>
      <c r="Y488" s="24">
        <f ca="1">SQRT(Inputs!$B$38)*C488+SQRT(1-Inputs!$B$38)*_xlfn.NORM.S.INV(RAND())</f>
        <v>-1.3419414117727002</v>
      </c>
      <c r="Z488" s="24">
        <f ca="1">SQRT(Inputs!$B$38)*D488+SQRT(1-Inputs!$B$38)*_xlfn.NORM.S.INV(RAND())</f>
        <v>-0.44118080815373339</v>
      </c>
      <c r="AA488" s="24">
        <f ca="1">SQRT(Inputs!$B$38)*E488+SQRT(1-Inputs!$B$38)*_xlfn.NORM.S.INV(RAND())</f>
        <v>0.24458618531317189</v>
      </c>
      <c r="AB488" s="24">
        <f ca="1">SQRT(Inputs!$B$38)*F488+SQRT(1-Inputs!$B$38)*_xlfn.NORM.S.INV(RAND())</f>
        <v>1.6664394756398626</v>
      </c>
      <c r="AC488" s="24">
        <f ca="1">SQRT(Inputs!$B$38)*G488+SQRT(1-Inputs!$B$38)*_xlfn.NORM.S.INV(RAND())</f>
        <v>-0.21320363124742148</v>
      </c>
      <c r="AD488" s="24">
        <f ca="1">SQRT(Inputs!$B$38)*H488+SQRT(1-Inputs!$B$38)*_xlfn.NORM.S.INV(RAND())</f>
        <v>-0.43321468255092604</v>
      </c>
      <c r="AE488" s="24">
        <f ca="1">SQRT(Inputs!$B$38)*I488+SQRT(1-Inputs!$B$38)*_xlfn.NORM.S.INV(RAND())</f>
        <v>-0.5300382977799134</v>
      </c>
      <c r="AF488" s="24">
        <f ca="1">SQRT(Inputs!$B$38)*J488+SQRT(1-Inputs!$B$38)*_xlfn.NORM.S.INV(RAND())</f>
        <v>-0.17774214242264691</v>
      </c>
      <c r="AG488" s="24">
        <f ca="1">SQRT(Inputs!$B$38)*K488+SQRT(1-Inputs!$B$38)*_xlfn.NORM.S.INV(RAND())</f>
        <v>2.1170292554520227</v>
      </c>
      <c r="AH488" s="24">
        <f ca="1">SQRT(Inputs!$B$38)*L488+SQRT(1-Inputs!$B$38)*_xlfn.NORM.S.INV(RAND())</f>
        <v>-0.5927148523147272</v>
      </c>
      <c r="AI488" s="24">
        <f ca="1">SQRT(Inputs!$B$38)*M488+SQRT(1-Inputs!$B$38)*_xlfn.NORM.S.INV(RAND())</f>
        <v>-0.51208628402598888</v>
      </c>
      <c r="AJ488" s="24">
        <f ca="1">SQRT(Inputs!$B$38)*C488+SQRT(1-Inputs!$B$38)*_xlfn.NORM.S.INV(RAND())</f>
        <v>1.0397109270206724</v>
      </c>
      <c r="AK488" s="24">
        <f ca="1">SQRT(Inputs!$B$38)*D488+SQRT(1-Inputs!$B$38)*_xlfn.NORM.S.INV(RAND())</f>
        <v>-0.16229180855884606</v>
      </c>
      <c r="AL488" s="24">
        <f ca="1">SQRT(Inputs!$B$38)*E488+SQRT(1-Inputs!$B$38)*_xlfn.NORM.S.INV(RAND())</f>
        <v>0.19618635753995795</v>
      </c>
      <c r="AM488" s="24">
        <f ca="1">SQRT(Inputs!$B$38)*F488+SQRT(1-Inputs!$B$38)*_xlfn.NORM.S.INV(RAND())</f>
        <v>-6.8166398191718658E-2</v>
      </c>
      <c r="AN488" s="24">
        <f ca="1">SQRT(Inputs!$B$38)*G488+SQRT(1-Inputs!$B$38)*_xlfn.NORM.S.INV(RAND())</f>
        <v>1.1319315634637979</v>
      </c>
      <c r="AO488" s="24">
        <f ca="1">SQRT(Inputs!$B$38)*H488+SQRT(1-Inputs!$B$38)*_xlfn.NORM.S.INV(RAND())</f>
        <v>1.3185799232502515E-2</v>
      </c>
      <c r="AP488" s="24">
        <f ca="1">SQRT(Inputs!$B$38)*I488+SQRT(1-Inputs!$B$38)*_xlfn.NORM.S.INV(RAND())</f>
        <v>-0.51892774869744351</v>
      </c>
      <c r="AQ488" s="24">
        <f ca="1">SQRT(Inputs!$B$38)*J488+SQRT(1-Inputs!$B$38)*_xlfn.NORM.S.INV(RAND())</f>
        <v>-0.24042644520301579</v>
      </c>
      <c r="AR488" s="24">
        <f ca="1">SQRT(Inputs!$B$38)*K488+SQRT(1-Inputs!$B$38)*_xlfn.NORM.S.INV(RAND())</f>
        <v>2.5075320597317603</v>
      </c>
      <c r="AS488" s="24">
        <f ca="1">SQRT(Inputs!$B$38)*L488+SQRT(1-Inputs!$B$38)*_xlfn.NORM.S.INV(RAND())</f>
        <v>-0.18066843999078253</v>
      </c>
      <c r="AT488" s="24">
        <f ca="1">SQRT(Inputs!$B$38)*M488+SQRT(1-Inputs!$B$38)*_xlfn.NORM.S.INV(RAND())</f>
        <v>0.3904237340330774</v>
      </c>
      <c r="AU488" s="15">
        <f ca="1">Inputs!$B$6*EXP($B$8-0.5*C$5^2+C$5*N488)</f>
        <v>6324.8515070514241</v>
      </c>
      <c r="AV488" s="15">
        <f t="shared" ca="1" si="255"/>
        <v>7496.6300660381285</v>
      </c>
      <c r="AW488" s="15">
        <f t="shared" ca="1" si="256"/>
        <v>7772.3019971514423</v>
      </c>
      <c r="AX488" s="15">
        <f t="shared" ca="1" si="257"/>
        <v>11872.510767815775</v>
      </c>
      <c r="AY488" s="15">
        <f t="shared" ca="1" si="258"/>
        <v>14310.582930521476</v>
      </c>
      <c r="AZ488" s="15">
        <f t="shared" ca="1" si="259"/>
        <v>15687.085024290211</v>
      </c>
      <c r="BA488" s="15">
        <f t="shared" ca="1" si="260"/>
        <v>17786.256596265604</v>
      </c>
      <c r="BB488" s="15">
        <f t="shared" ca="1" si="261"/>
        <v>18434.3328747013</v>
      </c>
      <c r="BC488" s="15">
        <f t="shared" ca="1" si="262"/>
        <v>26561.946543339924</v>
      </c>
      <c r="BD488" s="15">
        <f t="shared" ca="1" si="263"/>
        <v>32565.134430715043</v>
      </c>
      <c r="BE488" s="15">
        <f t="shared" ca="1" si="264"/>
        <v>46047.478617218949</v>
      </c>
      <c r="BF488" s="15">
        <f ca="1">Inputs!$B$13*EXP($B$9-0.5*C$6^2+C$6*Y488)</f>
        <v>10600.245557888073</v>
      </c>
      <c r="BG488" s="15">
        <f t="shared" ca="1" si="265"/>
        <v>11930.341580309601</v>
      </c>
      <c r="BH488" s="15">
        <f t="shared" ca="1" si="266"/>
        <v>15180.164816489663</v>
      </c>
      <c r="BI488" s="15">
        <f t="shared" ca="1" si="267"/>
        <v>24016.334162970099</v>
      </c>
      <c r="BJ488" s="15">
        <f t="shared" ca="1" si="268"/>
        <v>28551.387741076436</v>
      </c>
      <c r="BK488" s="15">
        <f t="shared" ca="1" si="269"/>
        <v>33034.465825245468</v>
      </c>
      <c r="BL488" s="15">
        <f t="shared" ca="1" si="270"/>
        <v>37885.125995497721</v>
      </c>
      <c r="BM488" s="15">
        <f t="shared" ca="1" si="271"/>
        <v>45551.999982477355</v>
      </c>
      <c r="BN488" s="15">
        <f t="shared" ca="1" si="272"/>
        <v>72201.651516725105</v>
      </c>
      <c r="BO488" s="15">
        <f t="shared" ca="1" si="273"/>
        <v>82922.163814455664</v>
      </c>
      <c r="BP488" s="15">
        <f t="shared" ca="1" si="274"/>
        <v>96308.78092709335</v>
      </c>
      <c r="BQ488" s="15">
        <f ca="1">Inputs!$B$20*EXP($B$10-0.5*C$7^2+C$7*AJ488)</f>
        <v>6202.4282792308732</v>
      </c>
      <c r="BR488" s="15">
        <f t="shared" ca="1" si="275"/>
        <v>7993.1246819471708</v>
      </c>
      <c r="BS488" s="15">
        <f t="shared" ca="1" si="276"/>
        <v>11580.172228029462</v>
      </c>
      <c r="BT488" s="15">
        <f t="shared" ca="1" si="277"/>
        <v>15683.560297926546</v>
      </c>
      <c r="BU488" s="15">
        <f t="shared" ca="1" si="278"/>
        <v>28583.845482661698</v>
      </c>
      <c r="BV488" s="15">
        <f t="shared" ca="1" si="279"/>
        <v>39886.69413145219</v>
      </c>
      <c r="BW488" s="15">
        <f t="shared" ca="1" si="280"/>
        <v>49870.242067033076</v>
      </c>
      <c r="BX488" s="15">
        <f t="shared" ca="1" si="281"/>
        <v>66469.307733847862</v>
      </c>
      <c r="BY488" s="15">
        <f t="shared" ca="1" si="282"/>
        <v>150475.55615273438</v>
      </c>
      <c r="BZ488" s="15">
        <f t="shared" ca="1" si="283"/>
        <v>204240.92406574264</v>
      </c>
      <c r="CA488" s="15">
        <f t="shared" ca="1" si="284"/>
        <v>307507.71249673015</v>
      </c>
      <c r="CB488" s="15">
        <f ca="1">(AU488*DCF!C$10-DCF!C$5*MAX(AU488*DCF!C$10,0)-MAX(AU488-Inputs!$B$6,0)/Inputs!$B$10)*DCF!C$6</f>
        <v>1033.3586365383064</v>
      </c>
      <c r="CC488" s="15">
        <f ca="1">(AV488*DCF!D$10-DCF!D$5*MAX(AV488*DCF!D$10,0)-MAX(AV488-AU488,0)/Inputs!$B$10)*DCF!D$6</f>
        <v>1541.5452566097861</v>
      </c>
      <c r="CD488" s="15">
        <f ca="1">(AW488*DCF!E$10-DCF!E$5*MAX(AW488*DCF!E$10,0)-MAX(AW488-AV488,0)/Inputs!$B$10)*DCF!E$6</f>
        <v>1732.4080715837181</v>
      </c>
      <c r="CE488" s="15">
        <f ca="1">(AX488*DCF!F$10-DCF!F$5*MAX(AX488*DCF!F$10,0)-MAX(AX488-AW488,0)/Inputs!$B$10)*DCF!F$6</f>
        <v>1738.5983905153189</v>
      </c>
      <c r="CF488" s="15">
        <f ca="1">(AY488*DCF!G$10-DCF!G$5*MAX(AY488*DCF!G$10,0)-MAX(AY488-AX488,0)/Inputs!$B$10)*DCF!G$6</f>
        <v>2479.9107357828757</v>
      </c>
      <c r="CG488" s="15">
        <f ca="1">(AZ488*DCF!H$10-DCF!H$5*MAX(AZ488*DCF!H$10,0)-MAX(AZ488-AY488,0)/Inputs!$B$10)*DCF!H$6</f>
        <v>2801.236185717089</v>
      </c>
      <c r="CH488" s="15">
        <f ca="1">(BA488*DCF!I$10-DCF!I$5*MAX(BA488*DCF!I$10,0)-MAX(BA488-AZ488,0)/Inputs!$B$10)*DCF!I$6</f>
        <v>2904.5625493902653</v>
      </c>
      <c r="CI488" s="15">
        <f ca="1">(BB488*DCF!J$10-DCF!J$5*MAX(BB488*DCF!J$10,0)-MAX(BB488-BA488,0)/Inputs!$B$10)*DCF!J$6</f>
        <v>3065.1690143731921</v>
      </c>
      <c r="CJ488" s="15">
        <f ca="1">(BC488*DCF!K$10-DCF!K$5*MAX(BC488*DCF!K$10,0)-MAX(BC488-BB488,0)/Inputs!$B$10)*DCF!K$6</f>
        <v>3138.3046175643399</v>
      </c>
      <c r="CK488" s="15">
        <f ca="1">(BD488*DCF!L$10-DCF!L$5*MAX(BD488*DCF!L$10,0)-MAX(BD488-BC488,0)/Inputs!$B$10)*DCF!L$6</f>
        <v>4135.1321357608349</v>
      </c>
      <c r="CL488" s="15">
        <f ca="1">(BE488*DCF!M$10-DCF!M$5*MAX(BE488*DCF!M$10,0)-MAX(BE488-BD488,0)/Inputs!$B$10)*DCF!M$6</f>
        <v>4887.284742447624</v>
      </c>
      <c r="CM488" s="15">
        <f ca="1">(BF488*DCF!C$28-DCF!C$5*MAX(BF488*DCF!C$28,0)-MAX(BF488-Inputs!$B$13,0)/Inputs!$B$17)*DCF!C$6</f>
        <v>3235.1254265003008</v>
      </c>
      <c r="CN488" s="15">
        <f ca="1">(BG488*DCF!D$28-DCF!D$5*MAX(BG488*DCF!D$28,0)-MAX(BG488-BF488,0)/Inputs!$B$17)*DCF!D$6</f>
        <v>3229.9902885531901</v>
      </c>
      <c r="CO488" s="15">
        <f ca="1">(BH488*DCF!E$28-DCF!E$5*MAX(BH488*DCF!E$28,0)-MAX(BH488-BG488,0)/Inputs!$B$17)*DCF!E$6</f>
        <v>3658.7975540343368</v>
      </c>
      <c r="CP488" s="15">
        <f ca="1">(BI488*DCF!F$28-DCF!F$5*MAX(BI488*DCF!F$28,0)-MAX(BI488-BH488,0)/Inputs!$B$17)*DCF!F$6</f>
        <v>4911.037818453523</v>
      </c>
      <c r="CQ488" s="15">
        <f ca="1">(BJ488*DCF!G$28-DCF!G$5*MAX(BJ488*DCF!G$28,0)-MAX(BJ488-BI488,0)/Inputs!$B$17)*DCF!G$6</f>
        <v>6645.122957198425</v>
      </c>
      <c r="CR488" s="15">
        <f ca="1">(BK488*DCF!H$28-DCF!H$5*MAX(BK488*DCF!H$28,0)-MAX(BK488-BJ488,0)/Inputs!$B$17)*DCF!H$6</f>
        <v>7473.2433356752435</v>
      </c>
      <c r="CS488" s="15">
        <f ca="1">(BL488*DCF!I$28-DCF!I$5*MAX(BL488*DCF!I$28,0)-MAX(BL488-BK488,0)/Inputs!$B$17)*DCF!I$6</f>
        <v>8212.5839964548832</v>
      </c>
      <c r="CT488" s="15">
        <f ca="1">(BM488*DCF!J$28-DCF!J$5*MAX(BM488*DCF!J$28,0)-MAX(BM488-BL488,0)/Inputs!$B$17)*DCF!J$6</f>
        <v>9145.3126989439497</v>
      </c>
      <c r="CU488" s="15">
        <f ca="1">(BN488*DCF!K$28-DCF!K$5*MAX(BN488*DCF!K$28,0)-MAX(BN488-BM488,0)/Inputs!$B$17)*DCF!K$6</f>
        <v>11983.550854038667</v>
      </c>
      <c r="CV488" s="15">
        <f ca="1">(BO488*DCF!L$28-DCF!L$5*MAX(BO488*DCF!L$28,0)-MAX(BO488-BN488,0)/Inputs!$B$17)*DCF!L$6</f>
        <v>15331.668363929522</v>
      </c>
      <c r="CW488" s="15">
        <f ca="1">(BP488*DCF!M$28-DCF!M$5*MAX(BP488*DCF!M$28,0)-MAX(BP488-BO488,0)/Inputs!$B$17)*DCF!M$6</f>
        <v>16721.275225332738</v>
      </c>
      <c r="CX488" s="15">
        <f ca="1">(BQ488*DCF!C$46-DCF!C$5*MAX(BQ488*DCF!C$46,0)-MAX(BQ488-Inputs!$B$20,0)/Inputs!$B$24)*DCF!C$6</f>
        <v>-2818.7724798366326</v>
      </c>
      <c r="CY488" s="15">
        <f ca="1">(BR488*DCF!D$46-DCF!D$5*MAX(BR488*DCF!D$46,0)-MAX(BR488-BQ488,0)/Inputs!$B$24)*DCF!D$6</f>
        <v>-2128.3152720405637</v>
      </c>
      <c r="CZ488" s="15">
        <f ca="1">(BS488*DCF!E$46-DCF!E$5*MAX(BS488*DCF!E$46,0)-MAX(BS488-BR488,0)/Inputs!$B$24)*DCF!E$6</f>
        <v>-2783.2909213656608</v>
      </c>
      <c r="DA488" s="15">
        <f ca="1">(BT488*DCF!F$46-DCF!F$5*MAX(BT488*DCF!F$46,0)-MAX(BT488-BS488,0)/Inputs!$B$24)*DCF!F$6</f>
        <v>-2636.349334169026</v>
      </c>
      <c r="DB488" s="15">
        <f ca="1">(BU488*DCF!G$46-DCF!G$5*MAX(BU488*DCF!G$46,0)-MAX(BU488-BT488,0)/Inputs!$B$24)*DCF!G$6</f>
        <v>-5300.9051448848395</v>
      </c>
      <c r="DC488" s="15">
        <f ca="1">(BV488*DCF!H$46-DCF!H$5*MAX(BV488*DCF!H$46,0)-MAX(BV488-BU488,0)/Inputs!$B$24)*DCF!H$6</f>
        <v>-3512.2909639089726</v>
      </c>
      <c r="DD488" s="15">
        <f ca="1">(BW488*DCF!I$46-DCF!I$5*MAX(BW488*DCF!I$46,0)-MAX(BW488-BV488,0)/Inputs!$B$24)*DCF!I$6</f>
        <v>-1714.1178244661512</v>
      </c>
      <c r="DE488" s="15">
        <f ca="1">(BX488*DCF!J$46-DCF!J$5*MAX(BX488*DCF!J$46,0)-MAX(BX488-BW488,0)/Inputs!$B$24)*DCF!J$6</f>
        <v>-1613.5974287004969</v>
      </c>
      <c r="DF488" s="15">
        <f ca="1">(BY488*DCF!K$46-DCF!K$5*MAX(BY488*DCF!K$46,0)-MAX(BY488-BX488,0)/Inputs!$B$24)*DCF!K$6</f>
        <v>-11983.627565013374</v>
      </c>
      <c r="DG488" s="15">
        <f ca="1">(BZ488*DCF!L$46-DCF!L$5*MAX(BZ488*DCF!L$46,0)-MAX(BZ488-BY488,0)/Inputs!$B$24)*DCF!L$6</f>
        <v>1950.9498964535444</v>
      </c>
      <c r="DH488" s="15">
        <f ca="1">(CA488*DCF!M$46-DCF!M$5*MAX(CA488*DCF!M$46,0)-MAX(CA488-BZ488,0)/Inputs!$B$24)*DCF!M$6</f>
        <v>2518.8352993667713</v>
      </c>
      <c r="DI488" s="15">
        <f ca="1">SUM(CB488:CL488)+BE488*DCF!M$10*(1+Inputs!$B$30)*(1-Inputs!$B$33)*(1-Inputs!$B$30/Inputs!$B$31)/(Inputs!$B$29-Inputs!$B$30)*DCF!M$6</f>
        <v>157608.25224287057</v>
      </c>
      <c r="DJ488" s="15">
        <f ca="1">SUM(CM488:CW488)+BP488*DCF!M$28*(1+Inputs!$B$30)*(1-Inputs!$B$33)*(1-Inputs!$B$30/Inputs!$B$31)/(Inputs!$B$29-Inputs!$B$30)*DCF!M$6</f>
        <v>447919.18968162703</v>
      </c>
      <c r="DK488" s="15">
        <f ca="1">SUM(CX488:DH488)+CA488*DCF!M$46*(1+Inputs!$B$30)*(1-Inputs!$B$33)*(1-Inputs!$B$30/Inputs!$B$31)/(Inputs!$B$29-Inputs!$B$30)*DCF!M$6</f>
        <v>445421.86839861656</v>
      </c>
      <c r="DM488" s="15">
        <f ca="1">DI488+DJ488+DK488+Inputs!$B$34+Inputs!$B$36-Inputs!$B$35</f>
        <v>1127800.310323114</v>
      </c>
    </row>
    <row r="489" spans="1:117" x14ac:dyDescent="0.75">
      <c r="A489" s="11">
        <v>476</v>
      </c>
      <c r="C489" s="24">
        <f t="shared" ca="1" si="287"/>
        <v>1.6398401878697781</v>
      </c>
      <c r="D489" s="24">
        <f t="shared" ca="1" si="287"/>
        <v>-0.39367704954144961</v>
      </c>
      <c r="E489" s="24">
        <f t="shared" ca="1" si="287"/>
        <v>1.0596593028310517</v>
      </c>
      <c r="F489" s="24">
        <f t="shared" ca="1" si="287"/>
        <v>0.70034927731207064</v>
      </c>
      <c r="G489" s="24">
        <f t="shared" ca="1" si="287"/>
        <v>1.0408478806344692</v>
      </c>
      <c r="H489" s="24">
        <f t="shared" ca="1" si="287"/>
        <v>0.63432471846406924</v>
      </c>
      <c r="I489" s="24">
        <f t="shared" ca="1" si="287"/>
        <v>1.1595830077000864</v>
      </c>
      <c r="J489" s="24">
        <f t="shared" ca="1" si="287"/>
        <v>-1.2344868492557328</v>
      </c>
      <c r="K489" s="24">
        <f t="shared" ca="1" si="287"/>
        <v>-0.51141217905545688</v>
      </c>
      <c r="L489" s="24">
        <f t="shared" ca="1" si="287"/>
        <v>0.15629662837984765</v>
      </c>
      <c r="M489" s="24">
        <f t="shared" ca="1" si="287"/>
        <v>-1.1856302227101969</v>
      </c>
      <c r="N489" s="24">
        <f ca="1">SQRT(Inputs!$B$38)*C489+SQRT(1-Inputs!$B$38)*_xlfn.NORM.S.INV(RAND())</f>
        <v>-4.2218081304670307E-2</v>
      </c>
      <c r="O489" s="24">
        <f ca="1">SQRT(Inputs!$B$38)*D489+SQRT(1-Inputs!$B$38)*_xlfn.NORM.S.INV(RAND())</f>
        <v>-1.1358305736810712</v>
      </c>
      <c r="P489" s="24">
        <f ca="1">SQRT(Inputs!$B$38)*E489+SQRT(1-Inputs!$B$38)*_xlfn.NORM.S.INV(RAND())</f>
        <v>0.32788081903505761</v>
      </c>
      <c r="Q489" s="24">
        <f ca="1">SQRT(Inputs!$B$38)*F489+SQRT(1-Inputs!$B$38)*_xlfn.NORM.S.INV(RAND())</f>
        <v>0.10420809391286251</v>
      </c>
      <c r="R489" s="24">
        <f ca="1">SQRT(Inputs!$B$38)*G489+SQRT(1-Inputs!$B$38)*_xlfn.NORM.S.INV(RAND())</f>
        <v>0.56352720179037141</v>
      </c>
      <c r="S489" s="24">
        <f ca="1">SQRT(Inputs!$B$38)*H489+SQRT(1-Inputs!$B$38)*_xlfn.NORM.S.INV(RAND())</f>
        <v>8.8072392541261646E-2</v>
      </c>
      <c r="T489" s="24">
        <f ca="1">SQRT(Inputs!$B$38)*I489+SQRT(1-Inputs!$B$38)*_xlfn.NORM.S.INV(RAND())</f>
        <v>8.1232068001262148E-2</v>
      </c>
      <c r="U489" s="24">
        <f ca="1">SQRT(Inputs!$B$38)*J489+SQRT(1-Inputs!$B$38)*_xlfn.NORM.S.INV(RAND())</f>
        <v>-0.9058131210566418</v>
      </c>
      <c r="V489" s="24">
        <f ca="1">SQRT(Inputs!$B$38)*K489+SQRT(1-Inputs!$B$38)*_xlfn.NORM.S.INV(RAND())</f>
        <v>7.4570840320028586E-2</v>
      </c>
      <c r="W489" s="24">
        <f ca="1">SQRT(Inputs!$B$38)*L489+SQRT(1-Inputs!$B$38)*_xlfn.NORM.S.INV(RAND())</f>
        <v>1.017865592559974</v>
      </c>
      <c r="X489" s="24">
        <f ca="1">SQRT(Inputs!$B$38)*M489+SQRT(1-Inputs!$B$38)*_xlfn.NORM.S.INV(RAND())</f>
        <v>-0.26491866521697627</v>
      </c>
      <c r="Y489" s="24">
        <f ca="1">SQRT(Inputs!$B$38)*C489+SQRT(1-Inputs!$B$38)*_xlfn.NORM.S.INV(RAND())</f>
        <v>0.6205564284118158</v>
      </c>
      <c r="Z489" s="24">
        <f ca="1">SQRT(Inputs!$B$38)*D489+SQRT(1-Inputs!$B$38)*_xlfn.NORM.S.INV(RAND())</f>
        <v>-0.25604881478166142</v>
      </c>
      <c r="AA489" s="24">
        <f ca="1">SQRT(Inputs!$B$38)*E489+SQRT(1-Inputs!$B$38)*_xlfn.NORM.S.INV(RAND())</f>
        <v>-0.71880883033750564</v>
      </c>
      <c r="AB489" s="24">
        <f ca="1">SQRT(Inputs!$B$38)*F489+SQRT(1-Inputs!$B$38)*_xlfn.NORM.S.INV(RAND())</f>
        <v>0.34887625946010448</v>
      </c>
      <c r="AC489" s="24">
        <f ca="1">SQRT(Inputs!$B$38)*G489+SQRT(1-Inputs!$B$38)*_xlfn.NORM.S.INV(RAND())</f>
        <v>0.74848566384311699</v>
      </c>
      <c r="AD489" s="24">
        <f ca="1">SQRT(Inputs!$B$38)*H489+SQRT(1-Inputs!$B$38)*_xlfn.NORM.S.INV(RAND())</f>
        <v>-0.35410045908444243</v>
      </c>
      <c r="AE489" s="24">
        <f ca="1">SQRT(Inputs!$B$38)*I489+SQRT(1-Inputs!$B$38)*_xlfn.NORM.S.INV(RAND())</f>
        <v>0.65287427348675364</v>
      </c>
      <c r="AF489" s="24">
        <f ca="1">SQRT(Inputs!$B$38)*J489+SQRT(1-Inputs!$B$38)*_xlfn.NORM.S.INV(RAND())</f>
        <v>-1.9910262629593531</v>
      </c>
      <c r="AG489" s="24">
        <f ca="1">SQRT(Inputs!$B$38)*K489+SQRT(1-Inputs!$B$38)*_xlfn.NORM.S.INV(RAND())</f>
        <v>0.29209797777023627</v>
      </c>
      <c r="AH489" s="24">
        <f ca="1">SQRT(Inputs!$B$38)*L489+SQRT(1-Inputs!$B$38)*_xlfn.NORM.S.INV(RAND())</f>
        <v>1.1583699047226097</v>
      </c>
      <c r="AI489" s="24">
        <f ca="1">SQRT(Inputs!$B$38)*M489+SQRT(1-Inputs!$B$38)*_xlfn.NORM.S.INV(RAND())</f>
        <v>-1.2893874155044258</v>
      </c>
      <c r="AJ489" s="24">
        <f ca="1">SQRT(Inputs!$B$38)*C489+SQRT(1-Inputs!$B$38)*_xlfn.NORM.S.INV(RAND())</f>
        <v>0.80566794982762546</v>
      </c>
      <c r="AK489" s="24">
        <f ca="1">SQRT(Inputs!$B$38)*D489+SQRT(1-Inputs!$B$38)*_xlfn.NORM.S.INV(RAND())</f>
        <v>-0.83386306362212892</v>
      </c>
      <c r="AL489" s="24">
        <f ca="1">SQRT(Inputs!$B$38)*E489+SQRT(1-Inputs!$B$38)*_xlfn.NORM.S.INV(RAND())</f>
        <v>1.2587155537033823</v>
      </c>
      <c r="AM489" s="24">
        <f ca="1">SQRT(Inputs!$B$38)*F489+SQRT(1-Inputs!$B$38)*_xlfn.NORM.S.INV(RAND())</f>
        <v>-7.0591575462582434E-3</v>
      </c>
      <c r="AN489" s="24">
        <f ca="1">SQRT(Inputs!$B$38)*G489+SQRT(1-Inputs!$B$38)*_xlfn.NORM.S.INV(RAND())</f>
        <v>0.4206259084833931</v>
      </c>
      <c r="AO489" s="24">
        <f ca="1">SQRT(Inputs!$B$38)*H489+SQRT(1-Inputs!$B$38)*_xlfn.NORM.S.INV(RAND())</f>
        <v>-0.20808113015566987</v>
      </c>
      <c r="AP489" s="24">
        <f ca="1">SQRT(Inputs!$B$38)*I489+SQRT(1-Inputs!$B$38)*_xlfn.NORM.S.INV(RAND())</f>
        <v>1.1743656868288874</v>
      </c>
      <c r="AQ489" s="24">
        <f ca="1">SQRT(Inputs!$B$38)*J489+SQRT(1-Inputs!$B$38)*_xlfn.NORM.S.INV(RAND())</f>
        <v>-1.6362359907458688</v>
      </c>
      <c r="AR489" s="24">
        <f ca="1">SQRT(Inputs!$B$38)*K489+SQRT(1-Inputs!$B$38)*_xlfn.NORM.S.INV(RAND())</f>
        <v>-0.48040290806562869</v>
      </c>
      <c r="AS489" s="24">
        <f ca="1">SQRT(Inputs!$B$38)*L489+SQRT(1-Inputs!$B$38)*_xlfn.NORM.S.INV(RAND())</f>
        <v>0.72068624267916714</v>
      </c>
      <c r="AT489" s="24">
        <f ca="1">SQRT(Inputs!$B$38)*M489+SQRT(1-Inputs!$B$38)*_xlfn.NORM.S.INV(RAND())</f>
        <v>-5.286750084887859E-2</v>
      </c>
      <c r="AU489" s="15">
        <f ca="1">Inputs!$B$6*EXP($B$8-0.5*C$5^2+C$5*N489)</f>
        <v>4928.4432458312058</v>
      </c>
      <c r="AV489" s="15">
        <f t="shared" ca="1" si="255"/>
        <v>5076.4012860340017</v>
      </c>
      <c r="AW489" s="15">
        <f t="shared" ca="1" si="256"/>
        <v>6469.6575072609839</v>
      </c>
      <c r="AX489" s="15">
        <f t="shared" ca="1" si="257"/>
        <v>8002.3093067457939</v>
      </c>
      <c r="AY489" s="15">
        <f t="shared" ca="1" si="258"/>
        <v>10444.919854049269</v>
      </c>
      <c r="AZ489" s="15">
        <f t="shared" ca="1" si="259"/>
        <v>12898.914316728127</v>
      </c>
      <c r="BA489" s="15">
        <f t="shared" ca="1" si="260"/>
        <v>15919.744494500866</v>
      </c>
      <c r="BB489" s="15">
        <f t="shared" ca="1" si="261"/>
        <v>17799.673842132579</v>
      </c>
      <c r="BC489" s="15">
        <f t="shared" ca="1" si="262"/>
        <v>21957.560583419396</v>
      </c>
      <c r="BD489" s="15">
        <f t="shared" ca="1" si="263"/>
        <v>29586.965593138113</v>
      </c>
      <c r="BE489" s="15">
        <f t="shared" ca="1" si="264"/>
        <v>35390.708437254521</v>
      </c>
      <c r="BF489" s="15">
        <f ca="1">Inputs!$B$13*EXP($B$9-0.5*C$6^2+C$6*Y489)</f>
        <v>15641.659425439557</v>
      </c>
      <c r="BG489" s="15">
        <f t="shared" ca="1" si="265"/>
        <v>18202.345394560994</v>
      </c>
      <c r="BH489" s="15">
        <f t="shared" ca="1" si="266"/>
        <v>19740.434133015271</v>
      </c>
      <c r="BI489" s="15">
        <f t="shared" ca="1" si="267"/>
        <v>25498.38065646145</v>
      </c>
      <c r="BJ489" s="15">
        <f t="shared" ca="1" si="268"/>
        <v>34820.612191207772</v>
      </c>
      <c r="BK489" s="15">
        <f t="shared" ca="1" si="269"/>
        <v>40724.353546945611</v>
      </c>
      <c r="BL489" s="15">
        <f t="shared" ca="1" si="270"/>
        <v>54441.62362407762</v>
      </c>
      <c r="BM489" s="15">
        <f t="shared" ca="1" si="271"/>
        <v>52256.539892293775</v>
      </c>
      <c r="BN489" s="15">
        <f t="shared" ca="1" si="272"/>
        <v>66558.497122734436</v>
      </c>
      <c r="BO489" s="15">
        <f t="shared" ca="1" si="273"/>
        <v>93697.094616256087</v>
      </c>
      <c r="BP489" s="15">
        <f t="shared" ca="1" si="274"/>
        <v>99649.486452434663</v>
      </c>
      <c r="BQ489" s="15">
        <f ca="1">Inputs!$B$20*EXP($B$10-0.5*C$7^2+C$7*AJ489)</f>
        <v>5708.3492339862114</v>
      </c>
      <c r="BR489" s="15">
        <f t="shared" ca="1" si="275"/>
        <v>5943.4701205709243</v>
      </c>
      <c r="BS489" s="15">
        <f t="shared" ca="1" si="276"/>
        <v>11683.378862620271</v>
      </c>
      <c r="BT489" s="15">
        <f t="shared" ca="1" si="277"/>
        <v>16079.036216561446</v>
      </c>
      <c r="BU489" s="15">
        <f t="shared" ca="1" si="278"/>
        <v>24671.04925429896</v>
      </c>
      <c r="BV489" s="15">
        <f t="shared" ca="1" si="279"/>
        <v>32752.536684555256</v>
      </c>
      <c r="BW489" s="15">
        <f t="shared" ca="1" si="280"/>
        <v>58600.684132827439</v>
      </c>
      <c r="BX489" s="15">
        <f t="shared" ca="1" si="281"/>
        <v>59041.376653616273</v>
      </c>
      <c r="BY489" s="15">
        <f t="shared" ca="1" si="282"/>
        <v>75462.286901187821</v>
      </c>
      <c r="BZ489" s="15">
        <f t="shared" ca="1" si="283"/>
        <v>120884.08839952396</v>
      </c>
      <c r="CA489" s="15">
        <f t="shared" ca="1" si="284"/>
        <v>168217.67206283327</v>
      </c>
      <c r="CB489" s="15">
        <f ca="1">(AU489*DCF!C$10-DCF!C$5*MAX(AU489*DCF!C$10,0)-MAX(AU489-Inputs!$B$6,0)/Inputs!$B$10)*DCF!C$6</f>
        <v>1043.3152763377641</v>
      </c>
      <c r="CC489" s="15">
        <f ca="1">(AV489*DCF!D$10-DCF!D$5*MAX(AV489*DCF!D$10,0)-MAX(AV489-AU489,0)/Inputs!$B$10)*DCF!D$6</f>
        <v>1201.2627262145184</v>
      </c>
      <c r="CD489" s="15">
        <f ca="1">(AW489*DCF!E$10-DCF!E$5*MAX(AW489*DCF!E$10,0)-MAX(AW489-AV489,0)/Inputs!$B$10)*DCF!E$6</f>
        <v>1179.9219320493798</v>
      </c>
      <c r="CE489" s="15">
        <f ca="1">(AX489*DCF!F$10-DCF!F$5*MAX(AX489*DCF!F$10,0)-MAX(AX489-AW489,0)/Inputs!$B$10)*DCF!F$6</f>
        <v>1427.9845279383076</v>
      </c>
      <c r="CF489" s="15">
        <f ca="1">(AY489*DCF!G$10-DCF!G$5*MAX(AY489*DCF!G$10,0)-MAX(AY489-AX489,0)/Inputs!$B$10)*DCF!G$6</f>
        <v>1682.5577452723769</v>
      </c>
      <c r="CG489" s="15">
        <f ca="1">(AZ489*DCF!H$10-DCF!H$5*MAX(AZ489*DCF!H$10,0)-MAX(AZ489-AY489,0)/Inputs!$B$10)*DCF!H$6</f>
        <v>2068.582756234533</v>
      </c>
      <c r="CH489" s="15">
        <f ca="1">(BA489*DCF!I$10-DCF!I$5*MAX(BA489*DCF!I$10,0)-MAX(BA489-AZ489,0)/Inputs!$B$10)*DCF!I$6</f>
        <v>2412.4345756188941</v>
      </c>
      <c r="CI489" s="15">
        <f ca="1">(BB489*DCF!J$10-DCF!J$5*MAX(BB489*DCF!J$10,0)-MAX(BB489-BA489,0)/Inputs!$B$10)*DCF!J$6</f>
        <v>2769.5930184421045</v>
      </c>
      <c r="CJ489" s="15">
        <f ca="1">(BC489*DCF!K$10-DCF!K$5*MAX(BC489*DCF!K$10,0)-MAX(BC489-BB489,0)/Inputs!$B$10)*DCF!K$6</f>
        <v>2952.7737643645264</v>
      </c>
      <c r="CK489" s="15">
        <f ca="1">(BD489*DCF!L$10-DCF!L$5*MAX(BD489*DCF!L$10,0)-MAX(BD489-BC489,0)/Inputs!$B$10)*DCF!L$6</f>
        <v>3475.6714376223131</v>
      </c>
      <c r="CL489" s="15">
        <f ca="1">(BE489*DCF!M$10-DCF!M$5*MAX(BE489*DCF!M$10,0)-MAX(BE489-BD489,0)/Inputs!$B$10)*DCF!M$6</f>
        <v>4300.7676103835556</v>
      </c>
      <c r="CM489" s="15">
        <f ca="1">(BF489*DCF!C$28-DCF!C$5*MAX(BF489*DCF!C$28,0)-MAX(BF489-Inputs!$B$13,0)/Inputs!$B$17)*DCF!C$6</f>
        <v>3791.1315474387766</v>
      </c>
      <c r="CN489" s="15">
        <f ca="1">(BG489*DCF!D$28-DCF!D$5*MAX(BG489*DCF!D$28,0)-MAX(BG489-BF489,0)/Inputs!$B$17)*DCF!D$6</f>
        <v>4814.6988104404481</v>
      </c>
      <c r="CO489" s="15">
        <f ca="1">(BH489*DCF!E$28-DCF!E$5*MAX(BH489*DCF!E$28,0)-MAX(BH489-BG489,0)/Inputs!$B$17)*DCF!E$6</f>
        <v>5287.7063345011184</v>
      </c>
      <c r="CP489" s="15">
        <f ca="1">(BI489*DCF!F$28-DCF!F$5*MAX(BI489*DCF!F$28,0)-MAX(BI489-BH489,0)/Inputs!$B$17)*DCF!F$6</f>
        <v>5873.8135230101998</v>
      </c>
      <c r="CQ489" s="15">
        <f ca="1">(BJ489*DCF!G$28-DCF!G$5*MAX(BJ489*DCF!G$28,0)-MAX(BJ489-BI489,0)/Inputs!$B$17)*DCF!G$6</f>
        <v>7466.5647644907776</v>
      </c>
      <c r="CR489" s="15">
        <f ca="1">(BK489*DCF!H$28-DCF!H$5*MAX(BK489*DCF!H$28,0)-MAX(BK489-BJ489,0)/Inputs!$B$17)*DCF!H$6</f>
        <v>9154.3062061468427</v>
      </c>
      <c r="CS489" s="15">
        <f ca="1">(BL489*DCF!I$28-DCF!I$5*MAX(BL489*DCF!I$28,0)-MAX(BL489-BK489,0)/Inputs!$B$17)*DCF!I$6</f>
        <v>10833.264350203042</v>
      </c>
      <c r="CT489" s="15">
        <f ca="1">(BM489*DCF!J$28-DCF!J$5*MAX(BM489*DCF!J$28,0)-MAX(BM489-BL489,0)/Inputs!$B$17)*DCF!J$6</f>
        <v>11657.546546931786</v>
      </c>
      <c r="CU489" s="15">
        <f ca="1">(BN489*DCF!K$28-DCF!K$5*MAX(BN489*DCF!K$28,0)-MAX(BN489-BM489,0)/Inputs!$B$17)*DCF!K$6</f>
        <v>12304.239346396273</v>
      </c>
      <c r="CV489" s="15">
        <f ca="1">(BO489*DCF!L$28-DCF!L$5*MAX(BO489*DCF!L$28,0)-MAX(BO489-BN489,0)/Inputs!$B$17)*DCF!L$6</f>
        <v>15623.759506501488</v>
      </c>
      <c r="CW489" s="15">
        <f ca="1">(BP489*DCF!M$28-DCF!M$5*MAX(BP489*DCF!M$28,0)-MAX(BP489-BO489,0)/Inputs!$B$17)*DCF!M$6</f>
        <v>18126.916341157608</v>
      </c>
      <c r="CX489" s="15">
        <f ca="1">(BQ489*DCF!C$46-DCF!C$5*MAX(BQ489*DCF!C$46,0)-MAX(BQ489-Inputs!$B$20,0)/Inputs!$B$24)*DCF!C$6</f>
        <v>-2476.4544346324788</v>
      </c>
      <c r="CY489" s="15">
        <f ca="1">(BR489*DCF!D$46-DCF!D$5*MAX(BR489*DCF!D$46,0)-MAX(BR489-BQ489,0)/Inputs!$B$24)*DCF!D$6</f>
        <v>-1114.7358766916811</v>
      </c>
      <c r="CZ489" s="15">
        <f ca="1">(BS489*DCF!E$46-DCF!E$5*MAX(BS489*DCF!E$46,0)-MAX(BS489-BR489,0)/Inputs!$B$24)*DCF!E$6</f>
        <v>-3644.0939017211713</v>
      </c>
      <c r="DA489" s="15">
        <f ca="1">(BT489*DCF!F$46-DCF!F$5*MAX(BT489*DCF!F$46,0)-MAX(BT489-BS489,0)/Inputs!$B$24)*DCF!F$6</f>
        <v>-2771.5748766108391</v>
      </c>
      <c r="DB489" s="15">
        <f ca="1">(BU489*DCF!G$46-DCF!G$5*MAX(BU489*DCF!G$46,0)-MAX(BU489-BT489,0)/Inputs!$B$24)*DCF!G$6</f>
        <v>-3720.0687813182153</v>
      </c>
      <c r="DC489" s="15">
        <f ca="1">(BV489*DCF!H$46-DCF!H$5*MAX(BV489*DCF!H$46,0)-MAX(BV489-BU489,0)/Inputs!$B$24)*DCF!H$6</f>
        <v>-2511.2727028571276</v>
      </c>
      <c r="DD489" s="15">
        <f ca="1">(BW489*DCF!I$46-DCF!I$5*MAX(BW489*DCF!I$46,0)-MAX(BW489-BV489,0)/Inputs!$B$24)*DCF!I$6</f>
        <v>-6066.5976707078153</v>
      </c>
      <c r="DE489" s="15">
        <f ca="1">(BX489*DCF!J$46-DCF!J$5*MAX(BX489*DCF!J$46,0)-MAX(BX489-BW489,0)/Inputs!$B$24)*DCF!J$6</f>
        <v>2359.7579771147616</v>
      </c>
      <c r="DF489" s="15">
        <f ca="1">(BY489*DCF!K$46-DCF!K$5*MAX(BY489*DCF!K$46,0)-MAX(BY489-BX489,0)/Inputs!$B$24)*DCF!K$6</f>
        <v>287.97182316181926</v>
      </c>
      <c r="DG489" s="15">
        <f ca="1">(BZ489*DCF!L$46-DCF!L$5*MAX(BZ489*DCF!L$46,0)-MAX(BZ489-BY489,0)/Inputs!$B$24)*DCF!L$6</f>
        <v>-1922.9463326334981</v>
      </c>
      <c r="DH489" s="15">
        <f ca="1">(CA489*DCF!M$46-DCF!M$5*MAX(CA489*DCF!M$46,0)-MAX(CA489-BZ489,0)/Inputs!$B$24)*DCF!M$6</f>
        <v>3292.2260800850436</v>
      </c>
      <c r="DI489" s="15">
        <f ca="1">SUM(CB489:CL489)+BE489*DCF!M$10*(1+Inputs!$B$30)*(1-Inputs!$B$33)*(1-Inputs!$B$30/Inputs!$B$31)/(Inputs!$B$29-Inputs!$B$30)*DCF!M$6</f>
        <v>123007.67494502771</v>
      </c>
      <c r="DJ489" s="15">
        <f ca="1">SUM(CM489:CW489)+BP489*DCF!M$28*(1+Inputs!$B$30)*(1-Inputs!$B$33)*(1-Inputs!$B$30/Inputs!$B$31)/(Inputs!$B$29-Inputs!$B$30)*DCF!M$6</f>
        <v>474701.73197744018</v>
      </c>
      <c r="DK489" s="15">
        <f ca="1">SUM(CX489:DH489)+CA489*DCF!M$46*(1+Inputs!$B$30)*(1-Inputs!$B$33)*(1-Inputs!$B$30/Inputs!$B$31)/(Inputs!$B$29-Inputs!$B$30)*DCF!M$6</f>
        <v>241796.65896946233</v>
      </c>
      <c r="DM489" s="15">
        <f ca="1">DI489+DJ489+DK489+Inputs!$B$34+Inputs!$B$36-Inputs!$B$35</f>
        <v>916357.06589193013</v>
      </c>
    </row>
    <row r="490" spans="1:117" x14ac:dyDescent="0.75">
      <c r="A490" s="11">
        <v>477</v>
      </c>
      <c r="C490" s="24">
        <f t="shared" ca="1" si="287"/>
        <v>5.0000395604921963E-2</v>
      </c>
      <c r="D490" s="24">
        <f t="shared" ca="1" si="287"/>
        <v>-0.73207111825790638</v>
      </c>
      <c r="E490" s="24">
        <f t="shared" ca="1" si="287"/>
        <v>0.50645369115219563</v>
      </c>
      <c r="F490" s="24">
        <f t="shared" ca="1" si="287"/>
        <v>0.97627959742966275</v>
      </c>
      <c r="G490" s="24">
        <f t="shared" ca="1" si="287"/>
        <v>0.80674703984237706</v>
      </c>
      <c r="H490" s="24">
        <f t="shared" ca="1" si="287"/>
        <v>-0.64200635090577529</v>
      </c>
      <c r="I490" s="24">
        <f t="shared" ca="1" si="287"/>
        <v>-0.92017610657277249</v>
      </c>
      <c r="J490" s="24">
        <f t="shared" ca="1" si="287"/>
        <v>0.8854215611393178</v>
      </c>
      <c r="K490" s="24">
        <f t="shared" ca="1" si="287"/>
        <v>-0.32083757173559652</v>
      </c>
      <c r="L490" s="24">
        <f t="shared" ca="1" si="287"/>
        <v>0.77471788940552799</v>
      </c>
      <c r="M490" s="24">
        <f t="shared" ca="1" si="287"/>
        <v>-0.54471514361367435</v>
      </c>
      <c r="N490" s="24">
        <f ca="1">SQRT(Inputs!$B$38)*C490+SQRT(1-Inputs!$B$38)*_xlfn.NORM.S.INV(RAND())</f>
        <v>1.0525500886800898</v>
      </c>
      <c r="O490" s="24">
        <f ca="1">SQRT(Inputs!$B$38)*D490+SQRT(1-Inputs!$B$38)*_xlfn.NORM.S.INV(RAND())</f>
        <v>0.92596323524261881</v>
      </c>
      <c r="P490" s="24">
        <f ca="1">SQRT(Inputs!$B$38)*E490+SQRT(1-Inputs!$B$38)*_xlfn.NORM.S.INV(RAND())</f>
        <v>-0.32151589005389125</v>
      </c>
      <c r="Q490" s="24">
        <f ca="1">SQRT(Inputs!$B$38)*F490+SQRT(1-Inputs!$B$38)*_xlfn.NORM.S.INV(RAND())</f>
        <v>-0.78021296638507964</v>
      </c>
      <c r="R490" s="24">
        <f ca="1">SQRT(Inputs!$B$38)*G490+SQRT(1-Inputs!$B$38)*_xlfn.NORM.S.INV(RAND())</f>
        <v>-0.41537179760216941</v>
      </c>
      <c r="S490" s="24">
        <f ca="1">SQRT(Inputs!$B$38)*H490+SQRT(1-Inputs!$B$38)*_xlfn.NORM.S.INV(RAND())</f>
        <v>-1.7516691082478006</v>
      </c>
      <c r="T490" s="24">
        <f ca="1">SQRT(Inputs!$B$38)*I490+SQRT(1-Inputs!$B$38)*_xlfn.NORM.S.INV(RAND())</f>
        <v>-1.502103044971691</v>
      </c>
      <c r="U490" s="24">
        <f ca="1">SQRT(Inputs!$B$38)*J490+SQRT(1-Inputs!$B$38)*_xlfn.NORM.S.INV(RAND())</f>
        <v>0.33438759993528933</v>
      </c>
      <c r="V490" s="24">
        <f ca="1">SQRT(Inputs!$B$38)*K490+SQRT(1-Inputs!$B$38)*_xlfn.NORM.S.INV(RAND())</f>
        <v>0.48432912543084494</v>
      </c>
      <c r="W490" s="24">
        <f ca="1">SQRT(Inputs!$B$38)*L490+SQRT(1-Inputs!$B$38)*_xlfn.NORM.S.INV(RAND())</f>
        <v>-1.7200732536187044</v>
      </c>
      <c r="X490" s="24">
        <f ca="1">SQRT(Inputs!$B$38)*M490+SQRT(1-Inputs!$B$38)*_xlfn.NORM.S.INV(RAND())</f>
        <v>0.58795235631237719</v>
      </c>
      <c r="Y490" s="24">
        <f ca="1">SQRT(Inputs!$B$38)*C490+SQRT(1-Inputs!$B$38)*_xlfn.NORM.S.INV(RAND())</f>
        <v>-0.43691739151966563</v>
      </c>
      <c r="Z490" s="24">
        <f ca="1">SQRT(Inputs!$B$38)*D490+SQRT(1-Inputs!$B$38)*_xlfn.NORM.S.INV(RAND())</f>
        <v>-0.50014307585576201</v>
      </c>
      <c r="AA490" s="24">
        <f ca="1">SQRT(Inputs!$B$38)*E490+SQRT(1-Inputs!$B$38)*_xlfn.NORM.S.INV(RAND())</f>
        <v>1.0464628079475726</v>
      </c>
      <c r="AB490" s="24">
        <f ca="1">SQRT(Inputs!$B$38)*F490+SQRT(1-Inputs!$B$38)*_xlfn.NORM.S.INV(RAND())</f>
        <v>0.53634659512471727</v>
      </c>
      <c r="AC490" s="24">
        <f ca="1">SQRT(Inputs!$B$38)*G490+SQRT(1-Inputs!$B$38)*_xlfn.NORM.S.INV(RAND())</f>
        <v>0.1286754552985494</v>
      </c>
      <c r="AD490" s="24">
        <f ca="1">SQRT(Inputs!$B$38)*H490+SQRT(1-Inputs!$B$38)*_xlfn.NORM.S.INV(RAND())</f>
        <v>-1.7937409769931225</v>
      </c>
      <c r="AE490" s="24">
        <f ca="1">SQRT(Inputs!$B$38)*I490+SQRT(1-Inputs!$B$38)*_xlfn.NORM.S.INV(RAND())</f>
        <v>0.89318142029281899</v>
      </c>
      <c r="AF490" s="24">
        <f ca="1">SQRT(Inputs!$B$38)*J490+SQRT(1-Inputs!$B$38)*_xlfn.NORM.S.INV(RAND())</f>
        <v>1.6880213909826178</v>
      </c>
      <c r="AG490" s="24">
        <f ca="1">SQRT(Inputs!$B$38)*K490+SQRT(1-Inputs!$B$38)*_xlfn.NORM.S.INV(RAND())</f>
        <v>-2.3354763079022303</v>
      </c>
      <c r="AH490" s="24">
        <f ca="1">SQRT(Inputs!$B$38)*L490+SQRT(1-Inputs!$B$38)*_xlfn.NORM.S.INV(RAND())</f>
        <v>-0.45070831398834255</v>
      </c>
      <c r="AI490" s="24">
        <f ca="1">SQRT(Inputs!$B$38)*M490+SQRT(1-Inputs!$B$38)*_xlfn.NORM.S.INV(RAND())</f>
        <v>0.31394201870173088</v>
      </c>
      <c r="AJ490" s="24">
        <f ca="1">SQRT(Inputs!$B$38)*C490+SQRT(1-Inputs!$B$38)*_xlfn.NORM.S.INV(RAND())</f>
        <v>0.78283960975715328</v>
      </c>
      <c r="AK490" s="24">
        <f ca="1">SQRT(Inputs!$B$38)*D490+SQRT(1-Inputs!$B$38)*_xlfn.NORM.S.INV(RAND())</f>
        <v>0.12714468479263125</v>
      </c>
      <c r="AL490" s="24">
        <f ca="1">SQRT(Inputs!$B$38)*E490+SQRT(1-Inputs!$B$38)*_xlfn.NORM.S.INV(RAND())</f>
        <v>0.28678230808444793</v>
      </c>
      <c r="AM490" s="24">
        <f ca="1">SQRT(Inputs!$B$38)*F490+SQRT(1-Inputs!$B$38)*_xlfn.NORM.S.INV(RAND())</f>
        <v>0.20271703595265306</v>
      </c>
      <c r="AN490" s="24">
        <f ca="1">SQRT(Inputs!$B$38)*G490+SQRT(1-Inputs!$B$38)*_xlfn.NORM.S.INV(RAND())</f>
        <v>0.96293494584548411</v>
      </c>
      <c r="AO490" s="24">
        <f ca="1">SQRT(Inputs!$B$38)*H490+SQRT(1-Inputs!$B$38)*_xlfn.NORM.S.INV(RAND())</f>
        <v>-0.11507862944971298</v>
      </c>
      <c r="AP490" s="24">
        <f ca="1">SQRT(Inputs!$B$38)*I490+SQRT(1-Inputs!$B$38)*_xlfn.NORM.S.INV(RAND())</f>
        <v>-0.20182225773019097</v>
      </c>
      <c r="AQ490" s="24">
        <f ca="1">SQRT(Inputs!$B$38)*J490+SQRT(1-Inputs!$B$38)*_xlfn.NORM.S.INV(RAND())</f>
        <v>2.1028897830827065E-4</v>
      </c>
      <c r="AR490" s="24">
        <f ca="1">SQRT(Inputs!$B$38)*K490+SQRT(1-Inputs!$B$38)*_xlfn.NORM.S.INV(RAND())</f>
        <v>-0.36621471256164517</v>
      </c>
      <c r="AS490" s="24">
        <f ca="1">SQRT(Inputs!$B$38)*L490+SQRT(1-Inputs!$B$38)*_xlfn.NORM.S.INV(RAND())</f>
        <v>0.38923990478430748</v>
      </c>
      <c r="AT490" s="24">
        <f ca="1">SQRT(Inputs!$B$38)*M490+SQRT(1-Inputs!$B$38)*_xlfn.NORM.S.INV(RAND())</f>
        <v>0.80123877625066064</v>
      </c>
      <c r="AU490" s="15">
        <f ca="1">Inputs!$B$6*EXP($B$8-0.5*C$5^2+C$5*N490)</f>
        <v>5883.999142329968</v>
      </c>
      <c r="AV490" s="15">
        <f t="shared" ca="1" si="255"/>
        <v>8206.8220813241296</v>
      </c>
      <c r="AW490" s="15">
        <f t="shared" ca="1" si="256"/>
        <v>9582.0825646758749</v>
      </c>
      <c r="AX490" s="15">
        <f t="shared" ca="1" si="257"/>
        <v>10612.246475535039</v>
      </c>
      <c r="AY490" s="15">
        <f t="shared" ca="1" si="258"/>
        <v>12355.120826486436</v>
      </c>
      <c r="AZ490" s="15">
        <f t="shared" ca="1" si="259"/>
        <v>12459.791432311224</v>
      </c>
      <c r="BA490" s="15">
        <f t="shared" ca="1" si="260"/>
        <v>13029.452692909219</v>
      </c>
      <c r="BB490" s="15">
        <f t="shared" ca="1" si="261"/>
        <v>16495.500846361574</v>
      </c>
      <c r="BC490" s="15">
        <f t="shared" ca="1" si="262"/>
        <v>21169.743772092126</v>
      </c>
      <c r="BD490" s="15">
        <f t="shared" ca="1" si="263"/>
        <v>22080.752201884141</v>
      </c>
      <c r="BE490" s="15">
        <f t="shared" ca="1" si="264"/>
        <v>28545.561198367188</v>
      </c>
      <c r="BF490" s="15">
        <f ca="1">Inputs!$B$13*EXP($B$9-0.5*C$6^2+C$6*Y490)</f>
        <v>12683.425830589646</v>
      </c>
      <c r="BG490" s="15">
        <f t="shared" ca="1" si="265"/>
        <v>14123.848222243336</v>
      </c>
      <c r="BH490" s="15">
        <f t="shared" ca="1" si="266"/>
        <v>20527.524874557392</v>
      </c>
      <c r="BI490" s="15">
        <f t="shared" ca="1" si="267"/>
        <v>27291.298586883884</v>
      </c>
      <c r="BJ490" s="15">
        <f t="shared" ca="1" si="268"/>
        <v>34083.711950786179</v>
      </c>
      <c r="BK490" s="15">
        <f t="shared" ca="1" si="269"/>
        <v>32767.558669814451</v>
      </c>
      <c r="BL490" s="15">
        <f t="shared" ca="1" si="270"/>
        <v>45190.345907639487</v>
      </c>
      <c r="BM490" s="15">
        <f t="shared" ca="1" si="271"/>
        <v>68508.56127564529</v>
      </c>
      <c r="BN490" s="15">
        <f t="shared" ca="1" si="272"/>
        <v>63688.069089503027</v>
      </c>
      <c r="BO490" s="15">
        <f t="shared" ca="1" si="273"/>
        <v>74361.890224742878</v>
      </c>
      <c r="BP490" s="15">
        <f t="shared" ca="1" si="274"/>
        <v>94839.568683595571</v>
      </c>
      <c r="BQ490" s="15">
        <f ca="1">Inputs!$B$20*EXP($B$10-0.5*C$7^2+C$7*AJ490)</f>
        <v>5662.3163859845117</v>
      </c>
      <c r="BR490" s="15">
        <f t="shared" ca="1" si="275"/>
        <v>7999.6132195752143</v>
      </c>
      <c r="BS490" s="15">
        <f t="shared" ca="1" si="276"/>
        <v>11895.083946303899</v>
      </c>
      <c r="BT490" s="15">
        <f t="shared" ca="1" si="277"/>
        <v>17296.520660507369</v>
      </c>
      <c r="BU490" s="15">
        <f t="shared" ca="1" si="278"/>
        <v>30260.460956667288</v>
      </c>
      <c r="BV490" s="15">
        <f t="shared" ca="1" si="279"/>
        <v>41023.506191030407</v>
      </c>
      <c r="BW490" s="15">
        <f t="shared" ca="1" si="280"/>
        <v>54852.186339781227</v>
      </c>
      <c r="BX490" s="15">
        <f t="shared" ca="1" si="281"/>
        <v>76722.829890934852</v>
      </c>
      <c r="BY490" s="15">
        <f t="shared" ca="1" si="282"/>
        <v>100227.32574662604</v>
      </c>
      <c r="BZ490" s="15">
        <f t="shared" ca="1" si="283"/>
        <v>151064.80787607917</v>
      </c>
      <c r="CA490" s="15">
        <f t="shared" ca="1" si="284"/>
        <v>244670.14690113752</v>
      </c>
      <c r="CB490" s="15">
        <f ca="1">(AU490*DCF!C$10-DCF!C$5*MAX(AU490*DCF!C$10,0)-MAX(AU490-Inputs!$B$6,0)/Inputs!$B$10)*DCF!C$6</f>
        <v>1036.5019924766586</v>
      </c>
      <c r="CC490" s="15">
        <f ca="1">(AV490*DCF!D$10-DCF!D$5*MAX(AV490*DCF!D$10,0)-MAX(AV490-AU490,0)/Inputs!$B$10)*DCF!D$6</f>
        <v>1433.997701849436</v>
      </c>
      <c r="CD490" s="15">
        <f ca="1">(AW490*DCF!E$10-DCF!E$5*MAX(AW490*DCF!E$10,0)-MAX(AW490-AV490,0)/Inputs!$B$10)*DCF!E$6</f>
        <v>1902.5847175726694</v>
      </c>
      <c r="CE490" s="15">
        <f ca="1">(AX490*DCF!F$10-DCF!F$5*MAX(AX490*DCF!F$10,0)-MAX(AX490-AW490,0)/Inputs!$B$10)*DCF!F$6</f>
        <v>2102.2849239590441</v>
      </c>
      <c r="CF490" s="15">
        <f ca="1">(AY490*DCF!G$10-DCF!G$5*MAX(AY490*DCF!G$10,0)-MAX(AY490-AX490,0)/Inputs!$B$10)*DCF!G$6</f>
        <v>2210.6366535496818</v>
      </c>
      <c r="CG490" s="15">
        <f ca="1">(AZ490*DCF!H$10-DCF!H$5*MAX(AZ490*DCF!H$10,0)-MAX(AZ490-AY490,0)/Inputs!$B$10)*DCF!H$6</f>
        <v>2400.4913012336815</v>
      </c>
      <c r="CH490" s="15">
        <f ca="1">(BA490*DCF!I$10-DCF!I$5*MAX(BA490*DCF!I$10,0)-MAX(BA490-AZ490,0)/Inputs!$B$10)*DCF!I$6</f>
        <v>2286.561285244868</v>
      </c>
      <c r="CI490" s="15">
        <f ca="1">(BB490*DCF!J$10-DCF!J$5*MAX(BB490*DCF!J$10,0)-MAX(BB490-BA490,0)/Inputs!$B$10)*DCF!J$6</f>
        <v>2305.443738381231</v>
      </c>
      <c r="CJ490" s="15">
        <f ca="1">(BC490*DCF!K$10-DCF!K$5*MAX(BC490*DCF!K$10,0)-MAX(BC490-BB490,0)/Inputs!$B$10)*DCF!K$6</f>
        <v>2753.6659047145704</v>
      </c>
      <c r="CK490" s="15">
        <f ca="1">(BD490*DCF!L$10-DCF!L$5*MAX(BD490*DCF!L$10,0)-MAX(BD490-BC490,0)/Inputs!$B$10)*DCF!L$6</f>
        <v>3212.389178423306</v>
      </c>
      <c r="CL490" s="15">
        <f ca="1">(BE490*DCF!M$10-DCF!M$5*MAX(BE490*DCF!M$10,0)-MAX(BE490-BD490,0)/Inputs!$B$10)*DCF!M$6</f>
        <v>3255.857384192982</v>
      </c>
      <c r="CM490" s="15">
        <f ca="1">(BF490*DCF!C$28-DCF!C$5*MAX(BF490*DCF!C$28,0)-MAX(BF490-Inputs!$B$13,0)/Inputs!$B$17)*DCF!C$6</f>
        <v>3571.4928803655771</v>
      </c>
      <c r="CN490" s="15">
        <f ca="1">(BG490*DCF!D$28-DCF!D$5*MAX(BG490*DCF!D$28,0)-MAX(BG490-BF490,0)/Inputs!$B$17)*DCF!D$6</f>
        <v>3852.4909122442491</v>
      </c>
      <c r="CO490" s="15">
        <f ca="1">(BH490*DCF!E$28-DCF!E$5*MAX(BH490*DCF!E$28,0)-MAX(BH490-BG490,0)/Inputs!$B$17)*DCF!E$6</f>
        <v>4551.6840437291748</v>
      </c>
      <c r="CP490" s="15">
        <f ca="1">(BI490*DCF!F$28-DCF!F$5*MAX(BI490*DCF!F$28,0)-MAX(BI490-BH490,0)/Inputs!$B$17)*DCF!F$6</f>
        <v>6177.4167760681003</v>
      </c>
      <c r="CQ490" s="15">
        <f ca="1">(BJ490*DCF!G$28-DCF!G$5*MAX(BJ490*DCF!G$28,0)-MAX(BJ490-BI490,0)/Inputs!$B$17)*DCF!G$6</f>
        <v>7700.8608310513582</v>
      </c>
      <c r="CR490" s="15">
        <f ca="1">(BK490*DCF!H$28-DCF!H$5*MAX(BK490*DCF!H$28,0)-MAX(BK490-BJ490,0)/Inputs!$B$17)*DCF!H$6</f>
        <v>8103.7787746132426</v>
      </c>
      <c r="CS490" s="15">
        <f ca="1">(BL490*DCF!I$28-DCF!I$5*MAX(BL490*DCF!I$28,0)-MAX(BL490-BK490,0)/Inputs!$B$17)*DCF!I$6</f>
        <v>8843.5962708418465</v>
      </c>
      <c r="CT490" s="15">
        <f ca="1">(BM490*DCF!J$28-DCF!J$5*MAX(BM490*DCF!J$28,0)-MAX(BM490-BL490,0)/Inputs!$B$17)*DCF!J$6</f>
        <v>12191.29162511295</v>
      </c>
      <c r="CU490" s="15">
        <f ca="1">(BN490*DCF!K$28-DCF!K$5*MAX(BN490*DCF!K$28,0)-MAX(BN490-BM490,0)/Inputs!$B$17)*DCF!K$6</f>
        <v>13449.852333669582</v>
      </c>
      <c r="CV490" s="15">
        <f ca="1">(BO490*DCF!L$28-DCF!L$5*MAX(BO490*DCF!L$28,0)-MAX(BO490-BN490,0)/Inputs!$B$17)*DCF!L$6</f>
        <v>13628.997286614351</v>
      </c>
      <c r="CW490" s="15">
        <f ca="1">(BP490*DCF!M$28-DCF!M$5*MAX(BP490*DCF!M$28,0)-MAX(BP490-BO490,0)/Inputs!$B$17)*DCF!M$6</f>
        <v>15703.62692694822</v>
      </c>
      <c r="CX490" s="15">
        <f ca="1">(BQ490*DCF!C$46-DCF!C$5*MAX(BQ490*DCF!C$46,0)-MAX(BQ490-Inputs!$B$20,0)/Inputs!$B$24)*DCF!C$6</f>
        <v>-2444.5610064557818</v>
      </c>
      <c r="CY490" s="15">
        <f ca="1">(BR490*DCF!D$46-DCF!D$5*MAX(BR490*DCF!D$46,0)-MAX(BR490-BQ490,0)/Inputs!$B$24)*DCF!D$6</f>
        <v>-2362.6525807576072</v>
      </c>
      <c r="CZ490" s="15">
        <f ca="1">(BS490*DCF!E$46-DCF!E$5*MAX(BS490*DCF!E$46,0)-MAX(BS490-BR490,0)/Inputs!$B$24)*DCF!E$6</f>
        <v>-2942.1017074089941</v>
      </c>
      <c r="DA490" s="15">
        <f ca="1">(BT490*DCF!F$46-DCF!F$5*MAX(BT490*DCF!F$46,0)-MAX(BT490-BS490,0)/Inputs!$B$24)*DCF!F$6</f>
        <v>-3226.4758515253261</v>
      </c>
      <c r="DB490" s="15">
        <f ca="1">(BU490*DCF!G$46-DCF!G$5*MAX(BU490*DCF!G$46,0)-MAX(BU490-BT490,0)/Inputs!$B$24)*DCF!G$6</f>
        <v>-5378.7154986545429</v>
      </c>
      <c r="DC490" s="15">
        <f ca="1">(BV490*DCF!H$46-DCF!H$5*MAX(BV490*DCF!H$46,0)-MAX(BV490-BU490,0)/Inputs!$B$24)*DCF!H$6</f>
        <v>-3344.5503603060606</v>
      </c>
      <c r="DD490" s="15">
        <f ca="1">(BW490*DCF!I$46-DCF!I$5*MAX(BW490*DCF!I$46,0)-MAX(BW490-BV490,0)/Inputs!$B$24)*DCF!I$6</f>
        <v>-2702.846597993012</v>
      </c>
      <c r="DE490" s="15">
        <f ca="1">(BX490*DCF!J$46-DCF!J$5*MAX(BX490*DCF!J$46,0)-MAX(BX490-BW490,0)/Inputs!$B$24)*DCF!J$6</f>
        <v>-2581.4268664651281</v>
      </c>
      <c r="DF490" s="15">
        <f ca="1">(BY490*DCF!K$46-DCF!K$5*MAX(BY490*DCF!K$46,0)-MAX(BY490-BX490,0)/Inputs!$B$24)*DCF!K$6</f>
        <v>-32.656371362380007</v>
      </c>
      <c r="DG490" s="15">
        <f ca="1">(BZ490*DCF!L$46-DCF!L$5*MAX(BZ490*DCF!L$46,0)-MAX(BZ490-BY490,0)/Inputs!$B$24)*DCF!L$6</f>
        <v>-1062.279148131702</v>
      </c>
      <c r="DH490" s="15">
        <f ca="1">(CA490*DCF!M$46-DCF!M$5*MAX(CA490*DCF!M$46,0)-MAX(CA490-BZ490,0)/Inputs!$B$24)*DCF!M$6</f>
        <v>-387.59728694890913</v>
      </c>
      <c r="DI490" s="15">
        <f ca="1">SUM(CB490:CL490)+BE490*DCF!M$10*(1+Inputs!$B$30)*(1-Inputs!$B$33)*(1-Inputs!$B$30/Inputs!$B$31)/(Inputs!$B$29-Inputs!$B$30)*DCF!M$6</f>
        <v>104343.08907262271</v>
      </c>
      <c r="DJ490" s="15">
        <f ca="1">SUM(CM490:CW490)+BP490*DCF!M$28*(1+Inputs!$B$30)*(1-Inputs!$B$33)*(1-Inputs!$B$30/Inputs!$B$31)/(Inputs!$B$29-Inputs!$B$30)*DCF!M$6</f>
        <v>449694.78702113772</v>
      </c>
      <c r="DK490" s="15">
        <f ca="1">SUM(CX490:DH490)+CA490*DCF!M$46*(1+Inputs!$B$30)*(1-Inputs!$B$33)*(1-Inputs!$B$30/Inputs!$B$31)/(Inputs!$B$29-Inputs!$B$30)*DCF!M$6</f>
        <v>351823.16686488572</v>
      </c>
      <c r="DM490" s="15">
        <f ca="1">DI490+DJ490+DK490+Inputs!$B$34+Inputs!$B$36-Inputs!$B$35</f>
        <v>982712.04295864608</v>
      </c>
    </row>
    <row r="491" spans="1:117" x14ac:dyDescent="0.75">
      <c r="A491" s="11">
        <v>478</v>
      </c>
      <c r="C491" s="24">
        <f t="shared" ca="1" si="287"/>
        <v>-0.36464553309826775</v>
      </c>
      <c r="D491" s="24">
        <f t="shared" ca="1" si="287"/>
        <v>-1.6896688190075044</v>
      </c>
      <c r="E491" s="24">
        <f t="shared" ca="1" si="287"/>
        <v>-0.1633108168610409</v>
      </c>
      <c r="F491" s="24">
        <f t="shared" ca="1" si="287"/>
        <v>-0.28844897313982387</v>
      </c>
      <c r="G491" s="24">
        <f t="shared" ca="1" si="287"/>
        <v>-0.2510369959618215</v>
      </c>
      <c r="H491" s="24">
        <f t="shared" ca="1" si="287"/>
        <v>1.2999073807026351</v>
      </c>
      <c r="I491" s="24">
        <f t="shared" ca="1" si="287"/>
        <v>-2.4026763011533241</v>
      </c>
      <c r="J491" s="24">
        <f t="shared" ca="1" si="287"/>
        <v>-0.17682959316532129</v>
      </c>
      <c r="K491" s="24">
        <f t="shared" ca="1" si="287"/>
        <v>-1.0253839746510214</v>
      </c>
      <c r="L491" s="24">
        <f t="shared" ca="1" si="287"/>
        <v>-1.0374095712941762</v>
      </c>
      <c r="M491" s="24">
        <f t="shared" ca="1" si="287"/>
        <v>-5.0448843134640549E-2</v>
      </c>
      <c r="N491" s="24">
        <f ca="1">SQRT(Inputs!$B$38)*C491+SQRT(1-Inputs!$B$38)*_xlfn.NORM.S.INV(RAND())</f>
        <v>-0.39433096432861936</v>
      </c>
      <c r="O491" s="24">
        <f ca="1">SQRT(Inputs!$B$38)*D491+SQRT(1-Inputs!$B$38)*_xlfn.NORM.S.INV(RAND())</f>
        <v>-0.58084673653300878</v>
      </c>
      <c r="P491" s="24">
        <f ca="1">SQRT(Inputs!$B$38)*E491+SQRT(1-Inputs!$B$38)*_xlfn.NORM.S.INV(RAND())</f>
        <v>-0.4961616318153419</v>
      </c>
      <c r="Q491" s="24">
        <f ca="1">SQRT(Inputs!$B$38)*F491+SQRT(1-Inputs!$B$38)*_xlfn.NORM.S.INV(RAND())</f>
        <v>-2.1623188113109415</v>
      </c>
      <c r="R491" s="24">
        <f ca="1">SQRT(Inputs!$B$38)*G491+SQRT(1-Inputs!$B$38)*_xlfn.NORM.S.INV(RAND())</f>
        <v>0.57661966375432971</v>
      </c>
      <c r="S491" s="24">
        <f ca="1">SQRT(Inputs!$B$38)*H491+SQRT(1-Inputs!$B$38)*_xlfn.NORM.S.INV(RAND())</f>
        <v>0.544591838489067</v>
      </c>
      <c r="T491" s="24">
        <f ca="1">SQRT(Inputs!$B$38)*I491+SQRT(1-Inputs!$B$38)*_xlfn.NORM.S.INV(RAND())</f>
        <v>-1.4224804200426704</v>
      </c>
      <c r="U491" s="24">
        <f ca="1">SQRT(Inputs!$B$38)*J491+SQRT(1-Inputs!$B$38)*_xlfn.NORM.S.INV(RAND())</f>
        <v>-0.97865444558117476</v>
      </c>
      <c r="V491" s="24">
        <f ca="1">SQRT(Inputs!$B$38)*K491+SQRT(1-Inputs!$B$38)*_xlfn.NORM.S.INV(RAND())</f>
        <v>-1.9690002878913249</v>
      </c>
      <c r="W491" s="24">
        <f ca="1">SQRT(Inputs!$B$38)*L491+SQRT(1-Inputs!$B$38)*_xlfn.NORM.S.INV(RAND())</f>
        <v>-0.39483915165730998</v>
      </c>
      <c r="X491" s="24">
        <f ca="1">SQRT(Inputs!$B$38)*M491+SQRT(1-Inputs!$B$38)*_xlfn.NORM.S.INV(RAND())</f>
        <v>-1.2515344702004796</v>
      </c>
      <c r="Y491" s="24">
        <f ca="1">SQRT(Inputs!$B$38)*C491+SQRT(1-Inputs!$B$38)*_xlfn.NORM.S.INV(RAND())</f>
        <v>-0.51516098542531275</v>
      </c>
      <c r="Z491" s="24">
        <f ca="1">SQRT(Inputs!$B$38)*D491+SQRT(1-Inputs!$B$38)*_xlfn.NORM.S.INV(RAND())</f>
        <v>-9.6672787140853478E-3</v>
      </c>
      <c r="AA491" s="24">
        <f ca="1">SQRT(Inputs!$B$38)*E491+SQRT(1-Inputs!$B$38)*_xlfn.NORM.S.INV(RAND())</f>
        <v>-0.2325483339984725</v>
      </c>
      <c r="AB491" s="24">
        <f ca="1">SQRT(Inputs!$B$38)*F491+SQRT(1-Inputs!$B$38)*_xlfn.NORM.S.INV(RAND())</f>
        <v>3.2191635874386532E-2</v>
      </c>
      <c r="AC491" s="24">
        <f ca="1">SQRT(Inputs!$B$38)*G491+SQRT(1-Inputs!$B$38)*_xlfn.NORM.S.INV(RAND())</f>
        <v>-5.5767109102655185E-2</v>
      </c>
      <c r="AD491" s="24">
        <f ca="1">SQRT(Inputs!$B$38)*H491+SQRT(1-Inputs!$B$38)*_xlfn.NORM.S.INV(RAND())</f>
        <v>1.6170483779403779</v>
      </c>
      <c r="AE491" s="24">
        <f ca="1">SQRT(Inputs!$B$38)*I491+SQRT(1-Inputs!$B$38)*_xlfn.NORM.S.INV(RAND())</f>
        <v>-1.8705384328185386</v>
      </c>
      <c r="AF491" s="24">
        <f ca="1">SQRT(Inputs!$B$38)*J491+SQRT(1-Inputs!$B$38)*_xlfn.NORM.S.INV(RAND())</f>
        <v>1.1306269513421017</v>
      </c>
      <c r="AG491" s="24">
        <f ca="1">SQRT(Inputs!$B$38)*K491+SQRT(1-Inputs!$B$38)*_xlfn.NORM.S.INV(RAND())</f>
        <v>2.8766370125470564E-2</v>
      </c>
      <c r="AH491" s="24">
        <f ca="1">SQRT(Inputs!$B$38)*L491+SQRT(1-Inputs!$B$38)*_xlfn.NORM.S.INV(RAND())</f>
        <v>-3.9835073608361915E-2</v>
      </c>
      <c r="AI491" s="24">
        <f ca="1">SQRT(Inputs!$B$38)*M491+SQRT(1-Inputs!$B$38)*_xlfn.NORM.S.INV(RAND())</f>
        <v>-1.045758996460916</v>
      </c>
      <c r="AJ491" s="24">
        <f ca="1">SQRT(Inputs!$B$38)*C491+SQRT(1-Inputs!$B$38)*_xlfn.NORM.S.INV(RAND())</f>
        <v>-3.2030491606077321E-2</v>
      </c>
      <c r="AK491" s="24">
        <f ca="1">SQRT(Inputs!$B$38)*D491+SQRT(1-Inputs!$B$38)*_xlfn.NORM.S.INV(RAND())</f>
        <v>0.46089207215695294</v>
      </c>
      <c r="AL491" s="24">
        <f ca="1">SQRT(Inputs!$B$38)*E491+SQRT(1-Inputs!$B$38)*_xlfn.NORM.S.INV(RAND())</f>
        <v>-1.438106497435343</v>
      </c>
      <c r="AM491" s="24">
        <f ca="1">SQRT(Inputs!$B$38)*F491+SQRT(1-Inputs!$B$38)*_xlfn.NORM.S.INV(RAND())</f>
        <v>0.97990219995825389</v>
      </c>
      <c r="AN491" s="24">
        <f ca="1">SQRT(Inputs!$B$38)*G491+SQRT(1-Inputs!$B$38)*_xlfn.NORM.S.INV(RAND())</f>
        <v>0.52669419393877526</v>
      </c>
      <c r="AO491" s="24">
        <f ca="1">SQRT(Inputs!$B$38)*H491+SQRT(1-Inputs!$B$38)*_xlfn.NORM.S.INV(RAND())</f>
        <v>0.9524542398484106</v>
      </c>
      <c r="AP491" s="24">
        <f ca="1">SQRT(Inputs!$B$38)*I491+SQRT(1-Inputs!$B$38)*_xlfn.NORM.S.INV(RAND())</f>
        <v>-1.3733371691031107</v>
      </c>
      <c r="AQ491" s="24">
        <f ca="1">SQRT(Inputs!$B$38)*J491+SQRT(1-Inputs!$B$38)*_xlfn.NORM.S.INV(RAND())</f>
        <v>0.51647975123668988</v>
      </c>
      <c r="AR491" s="24">
        <f ca="1">SQRT(Inputs!$B$38)*K491+SQRT(1-Inputs!$B$38)*_xlfn.NORM.S.INV(RAND())</f>
        <v>0.49062423617491946</v>
      </c>
      <c r="AS491" s="24">
        <f ca="1">SQRT(Inputs!$B$38)*L491+SQRT(1-Inputs!$B$38)*_xlfn.NORM.S.INV(RAND())</f>
        <v>-2.281347625390012</v>
      </c>
      <c r="AT491" s="24">
        <f ca="1">SQRT(Inputs!$B$38)*M491+SQRT(1-Inputs!$B$38)*_xlfn.NORM.S.INV(RAND())</f>
        <v>-1.4192357181460922</v>
      </c>
      <c r="AU491" s="15">
        <f ca="1">Inputs!$B$6*EXP($B$8-0.5*C$5^2+C$5*N491)</f>
        <v>4655.3894563463891</v>
      </c>
      <c r="AV491" s="15">
        <f t="shared" ca="1" si="255"/>
        <v>5202.8439687889477</v>
      </c>
      <c r="AW491" s="15">
        <f t="shared" ca="1" si="256"/>
        <v>5933.2858028187384</v>
      </c>
      <c r="AX491" s="15">
        <f t="shared" ca="1" si="257"/>
        <v>5529.0796799935588</v>
      </c>
      <c r="AY491" s="15">
        <f t="shared" ca="1" si="258"/>
        <v>7227.8092266415952</v>
      </c>
      <c r="AZ491" s="15">
        <f t="shared" ca="1" si="259"/>
        <v>9386.1487035300906</v>
      </c>
      <c r="BA491" s="15">
        <f t="shared" ca="1" si="260"/>
        <v>9897.4183709186273</v>
      </c>
      <c r="BB491" s="15">
        <f t="shared" ca="1" si="261"/>
        <v>10985.717370833994</v>
      </c>
      <c r="BC491" s="15">
        <f t="shared" ca="1" si="262"/>
        <v>11125.744050422743</v>
      </c>
      <c r="BD491" s="15">
        <f t="shared" ca="1" si="263"/>
        <v>13135.898612445566</v>
      </c>
      <c r="BE491" s="15">
        <f t="shared" ca="1" si="264"/>
        <v>14362.245950894761</v>
      </c>
      <c r="BF491" s="15">
        <f ca="1">Inputs!$B$13*EXP($B$9-0.5*C$6^2+C$6*Y491)</f>
        <v>12488.203474149183</v>
      </c>
      <c r="BG491" s="15">
        <f t="shared" ca="1" si="265"/>
        <v>15193.288600834419</v>
      </c>
      <c r="BH491" s="15">
        <f t="shared" ca="1" si="266"/>
        <v>17861.04819922123</v>
      </c>
      <c r="BI491" s="15">
        <f t="shared" ca="1" si="267"/>
        <v>21973.215897138591</v>
      </c>
      <c r="BJ491" s="15">
        <f t="shared" ca="1" si="268"/>
        <v>26722.058280548852</v>
      </c>
      <c r="BK491" s="15">
        <f t="shared" ca="1" si="269"/>
        <v>40872.802254092552</v>
      </c>
      <c r="BL491" s="15">
        <f t="shared" ca="1" si="270"/>
        <v>39399.550235442002</v>
      </c>
      <c r="BM491" s="15">
        <f t="shared" ca="1" si="271"/>
        <v>55733.749497918543</v>
      </c>
      <c r="BN491" s="15">
        <f t="shared" ca="1" si="272"/>
        <v>68782.233403588805</v>
      </c>
      <c r="BO491" s="15">
        <f t="shared" ca="1" si="273"/>
        <v>84238.479127849714</v>
      </c>
      <c r="BP491" s="15">
        <f t="shared" ca="1" si="274"/>
        <v>92097.310694367843</v>
      </c>
      <c r="BQ491" s="15">
        <f ca="1">Inputs!$B$20*EXP($B$10-0.5*C$7^2+C$7*AJ491)</f>
        <v>4241.0579126618395</v>
      </c>
      <c r="BR491" s="15">
        <f t="shared" ca="1" si="275"/>
        <v>6661.6311630161572</v>
      </c>
      <c r="BS491" s="15">
        <f t="shared" ca="1" si="276"/>
        <v>6035.7691780666028</v>
      </c>
      <c r="BT491" s="15">
        <f t="shared" ca="1" si="277"/>
        <v>10761.384177011618</v>
      </c>
      <c r="BU491" s="15">
        <f t="shared" ca="1" si="278"/>
        <v>16941.117441396855</v>
      </c>
      <c r="BV491" s="15">
        <f t="shared" ca="1" si="279"/>
        <v>29211.443848789891</v>
      </c>
      <c r="BW491" s="15">
        <f t="shared" ca="1" si="280"/>
        <v>30481.109328549723</v>
      </c>
      <c r="BX491" s="15">
        <f t="shared" ca="1" si="281"/>
        <v>47283.578899148255</v>
      </c>
      <c r="BY491" s="15">
        <f t="shared" ca="1" si="282"/>
        <v>72772.56919613776</v>
      </c>
      <c r="BZ491" s="15">
        <f t="shared" ca="1" si="283"/>
        <v>67132.135605075295</v>
      </c>
      <c r="CA491" s="15">
        <f t="shared" ca="1" si="284"/>
        <v>73279.786565015165</v>
      </c>
      <c r="CB491" s="15">
        <f ca="1">(AU491*DCF!C$10-DCF!C$5*MAX(AU491*DCF!C$10,0)-MAX(AU491-Inputs!$B$6,0)/Inputs!$B$10)*DCF!C$6</f>
        <v>1045.262198526123</v>
      </c>
      <c r="CC491" s="15">
        <f ca="1">(AV491*DCF!D$10-DCF!D$5*MAX(AV491*DCF!D$10,0)-MAX(AV491-AU491,0)/Inputs!$B$10)*DCF!D$6</f>
        <v>1134.6755143247456</v>
      </c>
      <c r="CD491" s="15">
        <f ca="1">(AW491*DCF!E$10-DCF!E$5*MAX(AW491*DCF!E$10,0)-MAX(AW491-AV491,0)/Inputs!$B$10)*DCF!E$6</f>
        <v>1205.3754920649685</v>
      </c>
      <c r="CE491" s="15">
        <f ca="1">(AX491*DCF!F$10-DCF!F$5*MAX(AX491*DCF!F$10,0)-MAX(AX491-AW491,0)/Inputs!$B$10)*DCF!F$6</f>
        <v>1206.9892825410288</v>
      </c>
      <c r="CF491" s="15">
        <f ca="1">(AY491*DCF!G$10-DCF!G$5*MAX(AY491*DCF!G$10,0)-MAX(AY491-AX491,0)/Inputs!$B$10)*DCF!G$6</f>
        <v>1162.6915426645546</v>
      </c>
      <c r="CG491" s="15">
        <f ca="1">(AZ491*DCF!H$10-DCF!H$5*MAX(AZ491*DCF!H$10,0)-MAX(AZ491-AY491,0)/Inputs!$B$10)*DCF!H$6</f>
        <v>1439.0756358323424</v>
      </c>
      <c r="CH491" s="15">
        <f ca="1">(BA491*DCF!I$10-DCF!I$5*MAX(BA491*DCF!I$10,0)-MAX(BA491-AZ491,0)/Inputs!$B$10)*DCF!I$6</f>
        <v>1724.0311387209595</v>
      </c>
      <c r="CI491" s="15">
        <f ca="1">(BB491*DCF!J$10-DCF!J$5*MAX(BB491*DCF!J$10,0)-MAX(BB491-BA491,0)/Inputs!$B$10)*DCF!J$6</f>
        <v>1720.2608115535074</v>
      </c>
      <c r="CJ491" s="15">
        <f ca="1">(BC491*DCF!K$10-DCF!K$5*MAX(BC491*DCF!K$10,0)-MAX(BC491-BB491,0)/Inputs!$B$10)*DCF!K$6</f>
        <v>1771.4645080968603</v>
      </c>
      <c r="CK491" s="15">
        <f ca="1">(BD491*DCF!L$10-DCF!L$5*MAX(BD491*DCF!L$10,0)-MAX(BD491-BC491,0)/Inputs!$B$10)*DCF!L$6</f>
        <v>1721.1977704664291</v>
      </c>
      <c r="CL491" s="15">
        <f ca="1">(BE491*DCF!M$10-DCF!M$5*MAX(BE491*DCF!M$10,0)-MAX(BE491-BD491,0)/Inputs!$B$10)*DCF!M$6</f>
        <v>1880.198372643584</v>
      </c>
      <c r="CM491" s="15">
        <f ca="1">(BF491*DCF!C$28-DCF!C$5*MAX(BF491*DCF!C$28,0)-MAX(BF491-Inputs!$B$13,0)/Inputs!$B$17)*DCF!C$6</f>
        <v>3556.9982920321472</v>
      </c>
      <c r="CN491" s="15">
        <f ca="1">(BG491*DCF!D$28-DCF!D$5*MAX(BG491*DCF!D$28,0)-MAX(BG491-BF491,0)/Inputs!$B$17)*DCF!D$6</f>
        <v>3897.6552234173478</v>
      </c>
      <c r="CO491" s="15">
        <f ca="1">(BH491*DCF!E$28-DCF!E$5*MAX(BH491*DCF!E$28,0)-MAX(BH491-BG491,0)/Inputs!$B$17)*DCF!E$6</f>
        <v>4532.7881960520463</v>
      </c>
      <c r="CP491" s="15">
        <f ca="1">(BI491*DCF!F$28-DCF!F$5*MAX(BI491*DCF!F$28,0)-MAX(BI491-BH491,0)/Inputs!$B$17)*DCF!F$6</f>
        <v>5216.4641954404287</v>
      </c>
      <c r="CQ491" s="15">
        <f ca="1">(BJ491*DCF!G$28-DCF!G$5*MAX(BJ491*DCF!G$28,0)-MAX(BJ491-BI491,0)/Inputs!$B$17)*DCF!G$6</f>
        <v>6134.5323845053181</v>
      </c>
      <c r="CR491" s="15">
        <f ca="1">(BK491*DCF!H$28-DCF!H$5*MAX(BK491*DCF!H$28,0)-MAX(BK491-BJ491,0)/Inputs!$B$17)*DCF!H$6</f>
        <v>7909.6664425886302</v>
      </c>
      <c r="CS491" s="15">
        <f ca="1">(BL491*DCF!I$28-DCF!I$5*MAX(BL491*DCF!I$28,0)-MAX(BL491-BK491,0)/Inputs!$B$17)*DCF!I$6</f>
        <v>9264.9238981579256</v>
      </c>
      <c r="CT491" s="15">
        <f ca="1">(BM491*DCF!J$28-DCF!J$5*MAX(BM491*DCF!J$28,0)-MAX(BM491-BL491,0)/Inputs!$B$17)*DCF!J$6</f>
        <v>10267.471563783512</v>
      </c>
      <c r="CU491" s="15">
        <f ca="1">(BN491*DCF!K$28-DCF!K$5*MAX(BN491*DCF!K$28,0)-MAX(BN491-BM491,0)/Inputs!$B$17)*DCF!K$6</f>
        <v>12927.388949606382</v>
      </c>
      <c r="CV491" s="15">
        <f ca="1">(BO491*DCF!L$28-DCF!L$5*MAX(BO491*DCF!L$28,0)-MAX(BO491-BN491,0)/Inputs!$B$17)*DCF!L$6</f>
        <v>15058.444764265047</v>
      </c>
      <c r="CW491" s="15">
        <f ca="1">(BP491*DCF!M$28-DCF!M$5*MAX(BP491*DCF!M$28,0)-MAX(BP491-BO491,0)/Inputs!$B$17)*DCF!M$6</f>
        <v>16506.693580185914</v>
      </c>
      <c r="CX491" s="15">
        <f ca="1">(BQ491*DCF!C$46-DCF!C$5*MAX(BQ491*DCF!C$46,0)-MAX(BQ491-Inputs!$B$20,0)/Inputs!$B$24)*DCF!C$6</f>
        <v>-1459.8553667403044</v>
      </c>
      <c r="CY491" s="15">
        <f ca="1">(BR491*DCF!D$46-DCF!D$5*MAX(BR491*DCF!D$46,0)-MAX(BR491-BQ491,0)/Inputs!$B$24)*DCF!D$6</f>
        <v>-2169.8236016238948</v>
      </c>
      <c r="CZ491" s="15">
        <f ca="1">(BS491*DCF!E$46-DCF!E$5*MAX(BS491*DCF!E$46,0)-MAX(BS491-BR491,0)/Inputs!$B$24)*DCF!E$6</f>
        <v>-713.74021436896578</v>
      </c>
      <c r="DA491" s="15">
        <f ca="1">(BT491*DCF!F$46-DCF!F$5*MAX(BT491*DCF!F$46,0)-MAX(BT491-BS491,0)/Inputs!$B$24)*DCF!F$6</f>
        <v>-2504.4578436326833</v>
      </c>
      <c r="DB491" s="15">
        <f ca="1">(BU491*DCF!G$46-DCF!G$5*MAX(BU491*DCF!G$46,0)-MAX(BU491-BT491,0)/Inputs!$B$24)*DCF!G$6</f>
        <v>-2648.6058926857309</v>
      </c>
      <c r="DC491" s="15">
        <f ca="1">(BV491*DCF!H$46-DCF!H$5*MAX(BV491*DCF!H$46,0)-MAX(BV491-BU491,0)/Inputs!$B$24)*DCF!H$6</f>
        <v>-3812.9287495601361</v>
      </c>
      <c r="DD491" s="15">
        <f ca="1">(BW491*DCF!I$46-DCF!I$5*MAX(BW491*DCF!I$46,0)-MAX(BW491-BV491,0)/Inputs!$B$24)*DCF!I$6</f>
        <v>339.50119203211739</v>
      </c>
      <c r="DE491" s="15">
        <f ca="1">(BX491*DCF!J$46-DCF!J$5*MAX(BX491*DCF!J$46,0)-MAX(BX491-BW491,0)/Inputs!$B$24)*DCF!J$6</f>
        <v>-2472.3250749823651</v>
      </c>
      <c r="DF491" s="15">
        <f ca="1">(BY491*DCF!K$46-DCF!K$5*MAX(BY491*DCF!K$46,0)-MAX(BY491-BX491,0)/Inputs!$B$24)*DCF!K$6</f>
        <v>-2087.111857783018</v>
      </c>
      <c r="DG491" s="15">
        <f ca="1">(BZ491*DCF!L$46-DCF!L$5*MAX(BZ491*DCF!L$46,0)-MAX(BZ491-BY491,0)/Inputs!$B$24)*DCF!L$6</f>
        <v>4640.5345395509867</v>
      </c>
      <c r="DH491" s="15">
        <f ca="1">(CA491*DCF!M$46-DCF!M$5*MAX(CA491*DCF!M$46,0)-MAX(CA491-BZ491,0)/Inputs!$B$24)*DCF!M$6</f>
        <v>4459.6430647908928</v>
      </c>
      <c r="DI491" s="15">
        <f ca="1">SUM(CB491:CL491)+BE491*DCF!M$10*(1+Inputs!$B$30)*(1-Inputs!$B$33)*(1-Inputs!$B$30/Inputs!$B$31)/(Inputs!$B$29-Inputs!$B$30)*DCF!M$6</f>
        <v>55981.542669816379</v>
      </c>
      <c r="DJ491" s="15">
        <f ca="1">SUM(CM491:CW491)+BP491*DCF!M$28*(1+Inputs!$B$30)*(1-Inputs!$B$33)*(1-Inputs!$B$30/Inputs!$B$31)/(Inputs!$B$29-Inputs!$B$30)*DCF!M$6</f>
        <v>437017.07218774245</v>
      </c>
      <c r="DK491" s="15">
        <f ca="1">SUM(CX491:DH491)+CA491*DCF!M$46*(1+Inputs!$B$30)*(1-Inputs!$B$33)*(1-Inputs!$B$30/Inputs!$B$31)/(Inputs!$B$29-Inputs!$B$30)*DCF!M$6</f>
        <v>104870.06077016157</v>
      </c>
      <c r="DM491" s="15">
        <f ca="1">DI491+DJ491+DK491+Inputs!$B$34+Inputs!$B$36-Inputs!$B$35</f>
        <v>674719.67562772043</v>
      </c>
    </row>
    <row r="492" spans="1:117" x14ac:dyDescent="0.75">
      <c r="A492" s="11">
        <v>479</v>
      </c>
      <c r="C492" s="24">
        <f t="shared" ca="1" si="287"/>
        <v>0.16751513485097627</v>
      </c>
      <c r="D492" s="24">
        <f t="shared" ca="1" si="287"/>
        <v>-2.2541314001103392</v>
      </c>
      <c r="E492" s="24">
        <f t="shared" ca="1" si="287"/>
        <v>0.65294774524222055</v>
      </c>
      <c r="F492" s="24">
        <f t="shared" ca="1" si="287"/>
        <v>0.71477151514997606</v>
      </c>
      <c r="G492" s="24">
        <f t="shared" ca="1" si="287"/>
        <v>1.8530378963764644</v>
      </c>
      <c r="H492" s="24">
        <f t="shared" ca="1" si="287"/>
        <v>0.29275506743521879</v>
      </c>
      <c r="I492" s="24">
        <f t="shared" ca="1" si="287"/>
        <v>-7.6516964039561999E-2</v>
      </c>
      <c r="J492" s="24">
        <f t="shared" ca="1" si="287"/>
        <v>-0.45869422337899435</v>
      </c>
      <c r="K492" s="24">
        <f t="shared" ca="1" si="287"/>
        <v>1.3354293539841406</v>
      </c>
      <c r="L492" s="24">
        <f t="shared" ca="1" si="287"/>
        <v>-0.20609854733990368</v>
      </c>
      <c r="M492" s="24">
        <f t="shared" ca="1" si="287"/>
        <v>-0.73267329783587176</v>
      </c>
      <c r="N492" s="24">
        <f ca="1">SQRT(Inputs!$B$38)*C492+SQRT(1-Inputs!$B$38)*_xlfn.NORM.S.INV(RAND())</f>
        <v>0.29617574146500492</v>
      </c>
      <c r="O492" s="24">
        <f ca="1">SQRT(Inputs!$B$38)*D492+SQRT(1-Inputs!$B$38)*_xlfn.NORM.S.INV(RAND())</f>
        <v>5.3469644688271645E-2</v>
      </c>
      <c r="P492" s="24">
        <f ca="1">SQRT(Inputs!$B$38)*E492+SQRT(1-Inputs!$B$38)*_xlfn.NORM.S.INV(RAND())</f>
        <v>0.14600211930733967</v>
      </c>
      <c r="Q492" s="24">
        <f ca="1">SQRT(Inputs!$B$38)*F492+SQRT(1-Inputs!$B$38)*_xlfn.NORM.S.INV(RAND())</f>
        <v>-0.73188432274137449</v>
      </c>
      <c r="R492" s="24">
        <f ca="1">SQRT(Inputs!$B$38)*G492+SQRT(1-Inputs!$B$38)*_xlfn.NORM.S.INV(RAND())</f>
        <v>0.94245495467245521</v>
      </c>
      <c r="S492" s="24">
        <f ca="1">SQRT(Inputs!$B$38)*H492+SQRT(1-Inputs!$B$38)*_xlfn.NORM.S.INV(RAND())</f>
        <v>0.87480229557110634</v>
      </c>
      <c r="T492" s="24">
        <f ca="1">SQRT(Inputs!$B$38)*I492+SQRT(1-Inputs!$B$38)*_xlfn.NORM.S.INV(RAND())</f>
        <v>0.26493569019351099</v>
      </c>
      <c r="U492" s="24">
        <f ca="1">SQRT(Inputs!$B$38)*J492+SQRT(1-Inputs!$B$38)*_xlfn.NORM.S.INV(RAND())</f>
        <v>-0.98131794735511391</v>
      </c>
      <c r="V492" s="24">
        <f ca="1">SQRT(Inputs!$B$38)*K492+SQRT(1-Inputs!$B$38)*_xlfn.NORM.S.INV(RAND())</f>
        <v>0.84622307937124508</v>
      </c>
      <c r="W492" s="24">
        <f ca="1">SQRT(Inputs!$B$38)*L492+SQRT(1-Inputs!$B$38)*_xlfn.NORM.S.INV(RAND())</f>
        <v>-1.697800510453175</v>
      </c>
      <c r="X492" s="24">
        <f ca="1">SQRT(Inputs!$B$38)*M492+SQRT(1-Inputs!$B$38)*_xlfn.NORM.S.INV(RAND())</f>
        <v>-0.28506502133224598</v>
      </c>
      <c r="Y492" s="24">
        <f ca="1">SQRT(Inputs!$B$38)*C492+SQRT(1-Inputs!$B$38)*_xlfn.NORM.S.INV(RAND())</f>
        <v>0.46500538682037867</v>
      </c>
      <c r="Z492" s="24">
        <f ca="1">SQRT(Inputs!$B$38)*D492+SQRT(1-Inputs!$B$38)*_xlfn.NORM.S.INV(RAND())</f>
        <v>9.5801748715746315E-2</v>
      </c>
      <c r="AA492" s="24">
        <f ca="1">SQRT(Inputs!$B$38)*E492+SQRT(1-Inputs!$B$38)*_xlfn.NORM.S.INV(RAND())</f>
        <v>-0.85988648218481978</v>
      </c>
      <c r="AB492" s="24">
        <f ca="1">SQRT(Inputs!$B$38)*F492+SQRT(1-Inputs!$B$38)*_xlfn.NORM.S.INV(RAND())</f>
        <v>-0.22912971569450574</v>
      </c>
      <c r="AC492" s="24">
        <f ca="1">SQRT(Inputs!$B$38)*G492+SQRT(1-Inputs!$B$38)*_xlfn.NORM.S.INV(RAND())</f>
        <v>1.1465538654910281</v>
      </c>
      <c r="AD492" s="24">
        <f ca="1">SQRT(Inputs!$B$38)*H492+SQRT(1-Inputs!$B$38)*_xlfn.NORM.S.INV(RAND())</f>
        <v>-1.5889467988091872</v>
      </c>
      <c r="AE492" s="24">
        <f ca="1">SQRT(Inputs!$B$38)*I492+SQRT(1-Inputs!$B$38)*_xlfn.NORM.S.INV(RAND())</f>
        <v>0.48509989936914283</v>
      </c>
      <c r="AF492" s="24">
        <f ca="1">SQRT(Inputs!$B$38)*J492+SQRT(1-Inputs!$B$38)*_xlfn.NORM.S.INV(RAND())</f>
        <v>-2.1599872688680168</v>
      </c>
      <c r="AG492" s="24">
        <f ca="1">SQRT(Inputs!$B$38)*K492+SQRT(1-Inputs!$B$38)*_xlfn.NORM.S.INV(RAND())</f>
        <v>1.4283765608412953</v>
      </c>
      <c r="AH492" s="24">
        <f ca="1">SQRT(Inputs!$B$38)*L492+SQRT(1-Inputs!$B$38)*_xlfn.NORM.S.INV(RAND())</f>
        <v>-1.7502532681481651</v>
      </c>
      <c r="AI492" s="24">
        <f ca="1">SQRT(Inputs!$B$38)*M492+SQRT(1-Inputs!$B$38)*_xlfn.NORM.S.INV(RAND())</f>
        <v>-1.5684712930219085</v>
      </c>
      <c r="AJ492" s="24">
        <f ca="1">SQRT(Inputs!$B$38)*C492+SQRT(1-Inputs!$B$38)*_xlfn.NORM.S.INV(RAND())</f>
        <v>-1.7431142164447906</v>
      </c>
      <c r="AK492" s="24">
        <f ca="1">SQRT(Inputs!$B$38)*D492+SQRT(1-Inputs!$B$38)*_xlfn.NORM.S.INV(RAND())</f>
        <v>-1.9609643946860751</v>
      </c>
      <c r="AL492" s="24">
        <f ca="1">SQRT(Inputs!$B$38)*E492+SQRT(1-Inputs!$B$38)*_xlfn.NORM.S.INV(RAND())</f>
        <v>0.35115119802684391</v>
      </c>
      <c r="AM492" s="24">
        <f ca="1">SQRT(Inputs!$B$38)*F492+SQRT(1-Inputs!$B$38)*_xlfn.NORM.S.INV(RAND())</f>
        <v>0.58435475091054911</v>
      </c>
      <c r="AN492" s="24">
        <f ca="1">SQRT(Inputs!$B$38)*G492+SQRT(1-Inputs!$B$38)*_xlfn.NORM.S.INV(RAND())</f>
        <v>1.7552293123827898</v>
      </c>
      <c r="AO492" s="24">
        <f ca="1">SQRT(Inputs!$B$38)*H492+SQRT(1-Inputs!$B$38)*_xlfn.NORM.S.INV(RAND())</f>
        <v>1.2307636521243448</v>
      </c>
      <c r="AP492" s="24">
        <f ca="1">SQRT(Inputs!$B$38)*I492+SQRT(1-Inputs!$B$38)*_xlfn.NORM.S.INV(RAND())</f>
        <v>-0.39878176320163061</v>
      </c>
      <c r="AQ492" s="24">
        <f ca="1">SQRT(Inputs!$B$38)*J492+SQRT(1-Inputs!$B$38)*_xlfn.NORM.S.INV(RAND())</f>
        <v>-0.40106012188072082</v>
      </c>
      <c r="AR492" s="24">
        <f ca="1">SQRT(Inputs!$B$38)*K492+SQRT(1-Inputs!$B$38)*_xlfn.NORM.S.INV(RAND())</f>
        <v>-1.3838625758105572E-2</v>
      </c>
      <c r="AS492" s="24">
        <f ca="1">SQRT(Inputs!$B$38)*L492+SQRT(1-Inputs!$B$38)*_xlfn.NORM.S.INV(RAND())</f>
        <v>-0.61929819880570725</v>
      </c>
      <c r="AT492" s="24">
        <f ca="1">SQRT(Inputs!$B$38)*M492+SQRT(1-Inputs!$B$38)*_xlfn.NORM.S.INV(RAND())</f>
        <v>0.45127880920707336</v>
      </c>
      <c r="AU492" s="15">
        <f ca="1">Inputs!$B$6*EXP($B$8-0.5*C$5^2+C$5*N492)</f>
        <v>5205.9386150419414</v>
      </c>
      <c r="AV492" s="15">
        <f t="shared" ca="1" si="255"/>
        <v>6386.8720802057769</v>
      </c>
      <c r="AW492" s="15">
        <f t="shared" ca="1" si="256"/>
        <v>7942.5406476423141</v>
      </c>
      <c r="AX492" s="15">
        <f t="shared" ca="1" si="257"/>
        <v>8849.7105243463193</v>
      </c>
      <c r="AY492" s="15">
        <f t="shared" ca="1" si="258"/>
        <v>12073.639242675717</v>
      </c>
      <c r="AZ492" s="15">
        <f t="shared" ca="1" si="259"/>
        <v>16259.643308282632</v>
      </c>
      <c r="BA492" s="15">
        <f t="shared" ca="1" si="260"/>
        <v>20457.089905699839</v>
      </c>
      <c r="BB492" s="15">
        <f t="shared" ca="1" si="261"/>
        <v>22700.449306077549</v>
      </c>
      <c r="BC492" s="15">
        <f t="shared" ca="1" si="262"/>
        <v>30168.659318963153</v>
      </c>
      <c r="BD492" s="15">
        <f t="shared" ca="1" si="263"/>
        <v>31532.544433167044</v>
      </c>
      <c r="BE492" s="15">
        <f t="shared" ca="1" si="264"/>
        <v>37648.783087981777</v>
      </c>
      <c r="BF492" s="15">
        <f ca="1">Inputs!$B$13*EXP($B$9-0.5*C$6^2+C$6*Y492)</f>
        <v>15166.669075752068</v>
      </c>
      <c r="BG492" s="15">
        <f t="shared" ca="1" si="265"/>
        <v>18806.455217685092</v>
      </c>
      <c r="BH492" s="15">
        <f t="shared" ca="1" si="266"/>
        <v>19923.89916530448</v>
      </c>
      <c r="BI492" s="15">
        <f t="shared" ca="1" si="267"/>
        <v>23544.671174114555</v>
      </c>
      <c r="BJ492" s="15">
        <f t="shared" ca="1" si="268"/>
        <v>34051.491679093007</v>
      </c>
      <c r="BK492" s="15">
        <f t="shared" ca="1" si="269"/>
        <v>33662.166223272376</v>
      </c>
      <c r="BL492" s="15">
        <f t="shared" ca="1" si="270"/>
        <v>44032.813081248634</v>
      </c>
      <c r="BM492" s="15">
        <f t="shared" ca="1" si="271"/>
        <v>41387.609043323122</v>
      </c>
      <c r="BN492" s="15">
        <f t="shared" ca="1" si="272"/>
        <v>60404.562176102721</v>
      </c>
      <c r="BO492" s="15">
        <f t="shared" ca="1" si="273"/>
        <v>60639.807150968714</v>
      </c>
      <c r="BP492" s="15">
        <f t="shared" ca="1" si="274"/>
        <v>62484.847041177294</v>
      </c>
      <c r="BQ492" s="15">
        <f ca="1">Inputs!$B$20*EXP($B$10-0.5*C$7^2+C$7*AJ492)</f>
        <v>2311.5561839998145</v>
      </c>
      <c r="BR492" s="15">
        <f t="shared" ca="1" si="275"/>
        <v>1682.5986165815727</v>
      </c>
      <c r="BS492" s="15">
        <f t="shared" ca="1" si="276"/>
        <v>2548.6360518277675</v>
      </c>
      <c r="BT492" s="15">
        <f t="shared" ca="1" si="277"/>
        <v>4096.1781229528951</v>
      </c>
      <c r="BU492" s="15">
        <f t="shared" ca="1" si="278"/>
        <v>8680.7012022679137</v>
      </c>
      <c r="BV492" s="15">
        <f t="shared" ca="1" si="279"/>
        <v>15936.656728429818</v>
      </c>
      <c r="BW492" s="15">
        <f t="shared" ca="1" si="280"/>
        <v>20438.745785029681</v>
      </c>
      <c r="BX492" s="15">
        <f t="shared" ca="1" si="281"/>
        <v>26378.39584481483</v>
      </c>
      <c r="BY492" s="15">
        <f t="shared" ca="1" si="282"/>
        <v>36862.882129766738</v>
      </c>
      <c r="BZ492" s="15">
        <f t="shared" ca="1" si="283"/>
        <v>46157.977206291886</v>
      </c>
      <c r="CA492" s="15">
        <f t="shared" ca="1" si="284"/>
        <v>70251.640881338782</v>
      </c>
      <c r="CB492" s="15">
        <f ca="1">(AU492*DCF!C$10-DCF!C$5*MAX(AU492*DCF!C$10,0)-MAX(AU492-Inputs!$B$6,0)/Inputs!$B$10)*DCF!C$6</f>
        <v>1041.3366848942885</v>
      </c>
      <c r="CC492" s="15">
        <f ca="1">(AV492*DCF!D$10-DCF!D$5*MAX(AV492*DCF!D$10,0)-MAX(AV492-AU492,0)/Inputs!$B$10)*DCF!D$6</f>
        <v>1268.8170816563379</v>
      </c>
      <c r="CD492" s="15">
        <f ca="1">(AW492*DCF!E$10-DCF!E$5*MAX(AW492*DCF!E$10,0)-MAX(AW492-AV492,0)/Inputs!$B$10)*DCF!E$6</f>
        <v>1483.4052167030707</v>
      </c>
      <c r="CE492" s="15">
        <f ca="1">(AX492*DCF!F$10-DCF!F$5*MAX(AX492*DCF!F$10,0)-MAX(AX492-AW492,0)/Inputs!$B$10)*DCF!F$6</f>
        <v>1743.1181438664844</v>
      </c>
      <c r="CF492" s="15">
        <f ca="1">(AY492*DCF!G$10-DCF!G$5*MAX(AY492*DCF!G$10,0)-MAX(AY492-AX492,0)/Inputs!$B$10)*DCF!G$6</f>
        <v>1867.9559865994447</v>
      </c>
      <c r="CG492" s="15">
        <f ca="1">(AZ492*DCF!H$10-DCF!H$5*MAX(AZ492*DCF!H$10,0)-MAX(AZ492-AY492,0)/Inputs!$B$10)*DCF!H$6</f>
        <v>2413.5213451573463</v>
      </c>
      <c r="CH492" s="15">
        <f ca="1">(BA492*DCF!I$10-DCF!I$5*MAX(BA492*DCF!I$10,0)-MAX(BA492-AZ492,0)/Inputs!$B$10)*DCF!I$6</f>
        <v>3048.2357416455216</v>
      </c>
      <c r="CI492" s="15">
        <f ca="1">(BB492*DCF!J$10-DCF!J$5*MAX(BB492*DCF!J$10,0)-MAX(BB492-BA492,0)/Inputs!$B$10)*DCF!J$6</f>
        <v>3555.5056237966237</v>
      </c>
      <c r="CJ492" s="15">
        <f ca="1">(BC492*DCF!K$10-DCF!K$5*MAX(BC492*DCF!K$10,0)-MAX(BC492-BB492,0)/Inputs!$B$10)*DCF!K$6</f>
        <v>3811.2339241373033</v>
      </c>
      <c r="CK492" s="15">
        <f ca="1">(BD492*DCF!L$10-DCF!L$5*MAX(BD492*DCF!L$10,0)-MAX(BD492-BC492,0)/Inputs!$B$10)*DCF!L$6</f>
        <v>4579.3348938663039</v>
      </c>
      <c r="CL492" s="15">
        <f ca="1">(BE492*DCF!M$10-DCF!M$5*MAX(BE492*DCF!M$10,0)-MAX(BE492-BD492,0)/Inputs!$B$10)*DCF!M$6</f>
        <v>4582.080186067159</v>
      </c>
      <c r="CM492" s="15">
        <f ca="1">(BF492*DCF!C$28-DCF!C$5*MAX(BF492*DCF!C$28,0)-MAX(BF492-Inputs!$B$13,0)/Inputs!$B$17)*DCF!C$6</f>
        <v>3755.8651481051952</v>
      </c>
      <c r="CN492" s="15">
        <f ca="1">(BG492*DCF!D$28-DCF!D$5*MAX(BG492*DCF!D$28,0)-MAX(BG492-BF492,0)/Inputs!$B$17)*DCF!D$6</f>
        <v>4762.4015432278975</v>
      </c>
      <c r="CO492" s="15">
        <f ca="1">(BH492*DCF!E$28-DCF!E$5*MAX(BH492*DCF!E$28,0)-MAX(BH492-BG492,0)/Inputs!$B$17)*DCF!E$6</f>
        <v>5422.5701966947354</v>
      </c>
      <c r="CP492" s="15">
        <f ca="1">(BI492*DCF!F$28-DCF!F$5*MAX(BI492*DCF!F$28,0)-MAX(BI492-BH492,0)/Inputs!$B$17)*DCF!F$6</f>
        <v>5732.539261955405</v>
      </c>
      <c r="CQ492" s="15">
        <f ca="1">(BJ492*DCF!G$28-DCF!G$5*MAX(BJ492*DCF!G$28,0)-MAX(BJ492-BI492,0)/Inputs!$B$17)*DCF!G$6</f>
        <v>7067.7744498391876</v>
      </c>
      <c r="CR492" s="15">
        <f ca="1">(BK492*DCF!H$28-DCF!H$5*MAX(BK492*DCF!H$28,0)-MAX(BK492-BJ492,0)/Inputs!$B$17)*DCF!H$6</f>
        <v>8325.0250925453583</v>
      </c>
      <c r="CS492" s="15">
        <f ca="1">(BL492*DCF!I$28-DCF!I$5*MAX(BL492*DCF!I$28,0)-MAX(BL492-BK492,0)/Inputs!$B$17)*DCF!I$6</f>
        <v>8865.943968618998</v>
      </c>
      <c r="CT492" s="15">
        <f ca="1">(BM492*DCF!J$28-DCF!J$5*MAX(BM492*DCF!J$28,0)-MAX(BM492-BL492,0)/Inputs!$B$17)*DCF!J$6</f>
        <v>9232.8726678649618</v>
      </c>
      <c r="CU492" s="15">
        <f ca="1">(BN492*DCF!K$28-DCF!K$5*MAX(BN492*DCF!K$28,0)-MAX(BN492-BM492,0)/Inputs!$B$17)*DCF!K$6</f>
        <v>10427.10727417114</v>
      </c>
      <c r="CV492" s="15">
        <f ca="1">(BO492*DCF!L$28-DCF!L$5*MAX(BO492*DCF!L$28,0)-MAX(BO492-BN492,0)/Inputs!$B$17)*DCF!L$6</f>
        <v>12072.295987328273</v>
      </c>
      <c r="CW492" s="15">
        <f ca="1">(BP492*DCF!M$28-DCF!M$5*MAX(BP492*DCF!M$28,0)-MAX(BP492-BO492,0)/Inputs!$B$17)*DCF!M$6</f>
        <v>11563.701619728155</v>
      </c>
      <c r="CX492" s="15">
        <f ca="1">(BQ492*DCF!C$46-DCF!C$5*MAX(BQ492*DCF!C$46,0)-MAX(BQ492-Inputs!$B$20,0)/Inputs!$B$24)*DCF!C$6</f>
        <v>-533.84669376439126</v>
      </c>
      <c r="CY492" s="15">
        <f ca="1">(BR492*DCF!D$46-DCF!D$5*MAX(BR492*DCF!D$46,0)-MAX(BR492-BQ492,0)/Inputs!$B$24)*DCF!D$6</f>
        <v>-287.18034514350347</v>
      </c>
      <c r="CZ492" s="15">
        <f ca="1">(BS492*DCF!E$46-DCF!E$5*MAX(BS492*DCF!E$46,0)-MAX(BS492-BR492,0)/Inputs!$B$24)*DCF!E$6</f>
        <v>-642.74876597748596</v>
      </c>
      <c r="DA492" s="15">
        <f ca="1">(BT492*DCF!F$46-DCF!F$5*MAX(BT492*DCF!F$46,0)-MAX(BT492-BS492,0)/Inputs!$B$24)*DCF!F$6</f>
        <v>-861.81857856049953</v>
      </c>
      <c r="DB492" s="15">
        <f ca="1">(BU492*DCF!G$46-DCF!G$5*MAX(BU492*DCF!G$46,0)-MAX(BU492-BT492,0)/Inputs!$B$24)*DCF!G$6</f>
        <v>-1834.1446222383906</v>
      </c>
      <c r="DC492" s="15">
        <f ca="1">(BV492*DCF!H$46-DCF!H$5*MAX(BV492*DCF!H$46,0)-MAX(BV492-BU492,0)/Inputs!$B$24)*DCF!H$6</f>
        <v>-2254.7437217776919</v>
      </c>
      <c r="DD492" s="15">
        <f ca="1">(BW492*DCF!I$46-DCF!I$5*MAX(BW492*DCF!I$46,0)-MAX(BW492-BV492,0)/Inputs!$B$24)*DCF!I$6</f>
        <v>-820.33484699106043</v>
      </c>
      <c r="DE492" s="15">
        <f ca="1">(BX492*DCF!J$46-DCF!J$5*MAX(BX492*DCF!J$46,0)-MAX(BX492-BW492,0)/Inputs!$B$24)*DCF!J$6</f>
        <v>-468.59741644533557</v>
      </c>
      <c r="DF492" s="15">
        <f ca="1">(BY492*DCF!K$46-DCF!K$5*MAX(BY492*DCF!K$46,0)-MAX(BY492-BX492,0)/Inputs!$B$24)*DCF!K$6</f>
        <v>-462.68912396410718</v>
      </c>
      <c r="DG492" s="15">
        <f ca="1">(BZ492*DCF!L$46-DCF!L$5*MAX(BZ492*DCF!L$46,0)-MAX(BZ492-BY492,0)/Inputs!$B$24)*DCF!L$6</f>
        <v>1087.1768067390776</v>
      </c>
      <c r="DH492" s="15">
        <f ca="1">(CA492*DCF!M$46-DCF!M$5*MAX(CA492*DCF!M$46,0)-MAX(CA492-BZ492,0)/Inputs!$B$24)*DCF!M$6</f>
        <v>470.5231322439609</v>
      </c>
      <c r="DI492" s="15">
        <f ca="1">SUM(CB492:CL492)+BE492*DCF!M$10*(1+Inputs!$B$30)*(1-Inputs!$B$33)*(1-Inputs!$B$30/Inputs!$B$31)/(Inputs!$B$29-Inputs!$B$30)*DCF!M$6</f>
        <v>134171.60601585926</v>
      </c>
      <c r="DJ492" s="15">
        <f ca="1">SUM(CM492:CW492)+BP492*DCF!M$28*(1+Inputs!$B$30)*(1-Inputs!$B$33)*(1-Inputs!$B$30/Inputs!$B$31)/(Inputs!$B$29-Inputs!$B$30)*DCF!M$6</f>
        <v>319089.63799962378</v>
      </c>
      <c r="DK492" s="15">
        <f ca="1">SUM(CX492:DH492)+CA492*DCF!M$46*(1+Inputs!$B$30)*(1-Inputs!$B$33)*(1-Inputs!$B$30/Inputs!$B$31)/(Inputs!$B$29-Inputs!$B$30)*DCF!M$6</f>
        <v>102008.95446553378</v>
      </c>
      <c r="DM492" s="15">
        <f ca="1">DI492+DJ492+DK492+Inputs!$B$34+Inputs!$B$36-Inputs!$B$35</f>
        <v>632121.19848101679</v>
      </c>
    </row>
    <row r="493" spans="1:117" x14ac:dyDescent="0.75">
      <c r="A493" s="11">
        <v>480</v>
      </c>
      <c r="C493" s="24">
        <f t="shared" ca="1" si="287"/>
        <v>1.420375251041065</v>
      </c>
      <c r="D493" s="24">
        <f t="shared" ca="1" si="287"/>
        <v>1.1410059619061168</v>
      </c>
      <c r="E493" s="24">
        <f t="shared" ca="1" si="287"/>
        <v>0.19464925370344005</v>
      </c>
      <c r="F493" s="24">
        <f t="shared" ca="1" si="287"/>
        <v>0.25505142402073377</v>
      </c>
      <c r="G493" s="24">
        <f t="shared" ca="1" si="287"/>
        <v>0.12263057324310969</v>
      </c>
      <c r="H493" s="24">
        <f t="shared" ca="1" si="287"/>
        <v>0.20105050579776623</v>
      </c>
      <c r="I493" s="24">
        <f t="shared" ca="1" si="287"/>
        <v>-2.0594010591311549</v>
      </c>
      <c r="J493" s="24">
        <f t="shared" ca="1" si="287"/>
        <v>0.69193385793622342</v>
      </c>
      <c r="K493" s="24">
        <f t="shared" ca="1" si="287"/>
        <v>1.3508112762916475</v>
      </c>
      <c r="L493" s="24">
        <f t="shared" ca="1" si="287"/>
        <v>1.9353672830343553</v>
      </c>
      <c r="M493" s="24">
        <f t="shared" ca="1" si="287"/>
        <v>0.54944032273085286</v>
      </c>
      <c r="N493" s="24">
        <f ca="1">SQRT(Inputs!$B$38)*C493+SQRT(1-Inputs!$B$38)*_xlfn.NORM.S.INV(RAND())</f>
        <v>0.65927462914803969</v>
      </c>
      <c r="O493" s="24">
        <f ca="1">SQRT(Inputs!$B$38)*D493+SQRT(1-Inputs!$B$38)*_xlfn.NORM.S.INV(RAND())</f>
        <v>1.0820063860341602</v>
      </c>
      <c r="P493" s="24">
        <f ca="1">SQRT(Inputs!$B$38)*E493+SQRT(1-Inputs!$B$38)*_xlfn.NORM.S.INV(RAND())</f>
        <v>-0.21320569559446206</v>
      </c>
      <c r="Q493" s="24">
        <f ca="1">SQRT(Inputs!$B$38)*F493+SQRT(1-Inputs!$B$38)*_xlfn.NORM.S.INV(RAND())</f>
        <v>1.706908744991215</v>
      </c>
      <c r="R493" s="24">
        <f ca="1">SQRT(Inputs!$B$38)*G493+SQRT(1-Inputs!$B$38)*_xlfn.NORM.S.INV(RAND())</f>
        <v>-0.82996230066848264</v>
      </c>
      <c r="S493" s="24">
        <f ca="1">SQRT(Inputs!$B$38)*H493+SQRT(1-Inputs!$B$38)*_xlfn.NORM.S.INV(RAND())</f>
        <v>2.1711173640060553</v>
      </c>
      <c r="T493" s="24">
        <f ca="1">SQRT(Inputs!$B$38)*I493+SQRT(1-Inputs!$B$38)*_xlfn.NORM.S.INV(RAND())</f>
        <v>0.23965610107258306</v>
      </c>
      <c r="U493" s="24">
        <f ca="1">SQRT(Inputs!$B$38)*J493+SQRT(1-Inputs!$B$38)*_xlfn.NORM.S.INV(RAND())</f>
        <v>-0.36176890302681614</v>
      </c>
      <c r="V493" s="24">
        <f ca="1">SQRT(Inputs!$B$38)*K493+SQRT(1-Inputs!$B$38)*_xlfn.NORM.S.INV(RAND())</f>
        <v>2.2053324362598197</v>
      </c>
      <c r="W493" s="24">
        <f ca="1">SQRT(Inputs!$B$38)*L493+SQRT(1-Inputs!$B$38)*_xlfn.NORM.S.INV(RAND())</f>
        <v>1.5015836346043014</v>
      </c>
      <c r="X493" s="24">
        <f ca="1">SQRT(Inputs!$B$38)*M493+SQRT(1-Inputs!$B$38)*_xlfn.NORM.S.INV(RAND())</f>
        <v>1.1523354682506151</v>
      </c>
      <c r="Y493" s="24">
        <f ca="1">SQRT(Inputs!$B$38)*C493+SQRT(1-Inputs!$B$38)*_xlfn.NORM.S.INV(RAND())</f>
        <v>1.5368282752662485</v>
      </c>
      <c r="Z493" s="24">
        <f ca="1">SQRT(Inputs!$B$38)*D493+SQRT(1-Inputs!$B$38)*_xlfn.NORM.S.INV(RAND())</f>
        <v>6.5287551027967239E-2</v>
      </c>
      <c r="AA493" s="24">
        <f ca="1">SQRT(Inputs!$B$38)*E493+SQRT(1-Inputs!$B$38)*_xlfn.NORM.S.INV(RAND())</f>
        <v>0.33001837906586423</v>
      </c>
      <c r="AB493" s="24">
        <f ca="1">SQRT(Inputs!$B$38)*F493+SQRT(1-Inputs!$B$38)*_xlfn.NORM.S.INV(RAND())</f>
        <v>0.85387845778212101</v>
      </c>
      <c r="AC493" s="24">
        <f ca="1">SQRT(Inputs!$B$38)*G493+SQRT(1-Inputs!$B$38)*_xlfn.NORM.S.INV(RAND())</f>
        <v>0.86778737870916101</v>
      </c>
      <c r="AD493" s="24">
        <f ca="1">SQRT(Inputs!$B$38)*H493+SQRT(1-Inputs!$B$38)*_xlfn.NORM.S.INV(RAND())</f>
        <v>0.51102744461576588</v>
      </c>
      <c r="AE493" s="24">
        <f ca="1">SQRT(Inputs!$B$38)*I493+SQRT(1-Inputs!$B$38)*_xlfn.NORM.S.INV(RAND())</f>
        <v>-1.9017128339880378</v>
      </c>
      <c r="AF493" s="24">
        <f ca="1">SQRT(Inputs!$B$38)*J493+SQRT(1-Inputs!$B$38)*_xlfn.NORM.S.INV(RAND())</f>
        <v>0.10424796895337046</v>
      </c>
      <c r="AG493" s="24">
        <f ca="1">SQRT(Inputs!$B$38)*K493+SQRT(1-Inputs!$B$38)*_xlfn.NORM.S.INV(RAND())</f>
        <v>1.3933460959945925</v>
      </c>
      <c r="AH493" s="24">
        <f ca="1">SQRT(Inputs!$B$38)*L493+SQRT(1-Inputs!$B$38)*_xlfn.NORM.S.INV(RAND())</f>
        <v>0.77997816045290436</v>
      </c>
      <c r="AI493" s="24">
        <f ca="1">SQRT(Inputs!$B$38)*M493+SQRT(1-Inputs!$B$38)*_xlfn.NORM.S.INV(RAND())</f>
        <v>-1.6820336229991646</v>
      </c>
      <c r="AJ493" s="24">
        <f ca="1">SQRT(Inputs!$B$38)*C493+SQRT(1-Inputs!$B$38)*_xlfn.NORM.S.INV(RAND())</f>
        <v>1.5295105544064904</v>
      </c>
      <c r="AK493" s="24">
        <f ca="1">SQRT(Inputs!$B$38)*D493+SQRT(1-Inputs!$B$38)*_xlfn.NORM.S.INV(RAND())</f>
        <v>0.49230211218465736</v>
      </c>
      <c r="AL493" s="24">
        <f ca="1">SQRT(Inputs!$B$38)*E493+SQRT(1-Inputs!$B$38)*_xlfn.NORM.S.INV(RAND())</f>
        <v>-0.24251922387931124</v>
      </c>
      <c r="AM493" s="24">
        <f ca="1">SQRT(Inputs!$B$38)*F493+SQRT(1-Inputs!$B$38)*_xlfn.NORM.S.INV(RAND())</f>
        <v>0.19176575499393417</v>
      </c>
      <c r="AN493" s="24">
        <f ca="1">SQRT(Inputs!$B$38)*G493+SQRT(1-Inputs!$B$38)*_xlfn.NORM.S.INV(RAND())</f>
        <v>1.0227758202834802</v>
      </c>
      <c r="AO493" s="24">
        <f ca="1">SQRT(Inputs!$B$38)*H493+SQRT(1-Inputs!$B$38)*_xlfn.NORM.S.INV(RAND())</f>
        <v>2.396083234258378</v>
      </c>
      <c r="AP493" s="24">
        <f ca="1">SQRT(Inputs!$B$38)*I493+SQRT(1-Inputs!$B$38)*_xlfn.NORM.S.INV(RAND())</f>
        <v>-1.3713212563205315</v>
      </c>
      <c r="AQ493" s="24">
        <f ca="1">SQRT(Inputs!$B$38)*J493+SQRT(1-Inputs!$B$38)*_xlfn.NORM.S.INV(RAND())</f>
        <v>1.4543378550993775</v>
      </c>
      <c r="AR493" s="24">
        <f ca="1">SQRT(Inputs!$B$38)*K493+SQRT(1-Inputs!$B$38)*_xlfn.NORM.S.INV(RAND())</f>
        <v>-0.51235014432181214</v>
      </c>
      <c r="AS493" s="24">
        <f ca="1">SQRT(Inputs!$B$38)*L493+SQRT(1-Inputs!$B$38)*_xlfn.NORM.S.INV(RAND())</f>
        <v>1.2849907886460776</v>
      </c>
      <c r="AT493" s="24">
        <f ca="1">SQRT(Inputs!$B$38)*M493+SQRT(1-Inputs!$B$38)*_xlfn.NORM.S.INV(RAND())</f>
        <v>0.33465320765730427</v>
      </c>
      <c r="AU493" s="15">
        <f ca="1">Inputs!$B$6*EXP($B$8-0.5*C$5^2+C$5*N493)</f>
        <v>5521.0935574317446</v>
      </c>
      <c r="AV493" s="15">
        <f t="shared" ca="1" si="255"/>
        <v>7879.3735242251842</v>
      </c>
      <c r="AW493" s="15">
        <f t="shared" ca="1" si="256"/>
        <v>9335.1476091820823</v>
      </c>
      <c r="AX493" s="15">
        <f t="shared" ca="1" si="257"/>
        <v>14106.329755770666</v>
      </c>
      <c r="AY493" s="15">
        <f t="shared" ca="1" si="258"/>
        <v>15646.799633768704</v>
      </c>
      <c r="AZ493" s="15">
        <f t="shared" ca="1" si="259"/>
        <v>24304.889179122456</v>
      </c>
      <c r="BA493" s="15">
        <f t="shared" ca="1" si="260"/>
        <v>30498.427555080358</v>
      </c>
      <c r="BB493" s="15">
        <f t="shared" ca="1" si="261"/>
        <v>36010.21795218387</v>
      </c>
      <c r="BC493" s="15">
        <f t="shared" ca="1" si="262"/>
        <v>54566.29052437417</v>
      </c>
      <c r="BD493" s="15">
        <f t="shared" ca="1" si="263"/>
        <v>76928.971220115782</v>
      </c>
      <c r="BE493" s="15">
        <f t="shared" ca="1" si="264"/>
        <v>104698.19708848219</v>
      </c>
      <c r="BF493" s="15">
        <f ca="1">Inputs!$B$13*EXP($B$9-0.5*C$6^2+C$6*Y493)</f>
        <v>18757.367493947339</v>
      </c>
      <c r="BG493" s="15">
        <f t="shared" ca="1" si="265"/>
        <v>23131.160605610592</v>
      </c>
      <c r="BH493" s="15">
        <f t="shared" ca="1" si="266"/>
        <v>29852.093618239425</v>
      </c>
      <c r="BI493" s="15">
        <f t="shared" ca="1" si="267"/>
        <v>41676.214446325081</v>
      </c>
      <c r="BJ493" s="15">
        <f t="shared" ca="1" si="268"/>
        <v>57900.264203500628</v>
      </c>
      <c r="BK493" s="15">
        <f t="shared" ca="1" si="269"/>
        <v>76181.60924406712</v>
      </c>
      <c r="BL493" s="15">
        <f t="shared" ca="1" si="270"/>
        <v>73139.581004600826</v>
      </c>
      <c r="BM493" s="15">
        <f t="shared" ca="1" si="271"/>
        <v>91076.205831899875</v>
      </c>
      <c r="BN493" s="15">
        <f t="shared" ca="1" si="272"/>
        <v>132367.45086963201</v>
      </c>
      <c r="BO493" s="15">
        <f t="shared" ca="1" si="273"/>
        <v>178320.66057869606</v>
      </c>
      <c r="BP493" s="15">
        <f t="shared" ca="1" si="274"/>
        <v>181397.31057878063</v>
      </c>
      <c r="BQ493" s="15">
        <f ca="1">Inputs!$B$20*EXP($B$10-0.5*C$7^2+C$7*AJ493)</f>
        <v>7379.1932865220797</v>
      </c>
      <c r="BR493" s="15">
        <f t="shared" ca="1" si="275"/>
        <v>11707.049138539232</v>
      </c>
      <c r="BS493" s="15">
        <f t="shared" ca="1" si="276"/>
        <v>14952.914328062041</v>
      </c>
      <c r="BT493" s="15">
        <f t="shared" ca="1" si="277"/>
        <v>21680.5058198921</v>
      </c>
      <c r="BU493" s="15">
        <f t="shared" ca="1" si="278"/>
        <v>38483.507525786787</v>
      </c>
      <c r="BV493" s="15">
        <f t="shared" ca="1" si="279"/>
        <v>91862.619108843675</v>
      </c>
      <c r="BW493" s="15">
        <f t="shared" ca="1" si="280"/>
        <v>95896.30363429003</v>
      </c>
      <c r="BX493" s="15">
        <f t="shared" ca="1" si="281"/>
        <v>179529.52243095552</v>
      </c>
      <c r="BY493" s="15">
        <f t="shared" ca="1" si="282"/>
        <v>228062.99657679192</v>
      </c>
      <c r="BZ493" s="15">
        <f t="shared" ca="1" si="283"/>
        <v>405272.33429985686</v>
      </c>
      <c r="CA493" s="15">
        <f t="shared" ca="1" si="284"/>
        <v>604165.80739184516</v>
      </c>
      <c r="CB493" s="15">
        <f ca="1">(AU493*DCF!C$10-DCF!C$5*MAX(AU493*DCF!C$10,0)-MAX(AU493-Inputs!$B$6,0)/Inputs!$B$10)*DCF!C$6</f>
        <v>1039.089573981573</v>
      </c>
      <c r="CC493" s="15">
        <f ca="1">(AV493*DCF!D$10-DCF!D$5*MAX(AV493*DCF!D$10,0)-MAX(AV493-AU493,0)/Inputs!$B$10)*DCF!D$6</f>
        <v>1345.5390661952101</v>
      </c>
      <c r="CD493" s="15">
        <f ca="1">(AW493*DCF!E$10-DCF!E$5*MAX(AW493*DCF!E$10,0)-MAX(AW493-AV493,0)/Inputs!$B$10)*DCF!E$6</f>
        <v>1827.4363699380344</v>
      </c>
      <c r="CE493" s="15">
        <f ca="1">(AX493*DCF!F$10-DCF!F$5*MAX(AX493*DCF!F$10,0)-MAX(AX493-AW493,0)/Inputs!$B$10)*DCF!F$6</f>
        <v>2086.624591437168</v>
      </c>
      <c r="CF493" s="15">
        <f ca="1">(AY493*DCF!G$10-DCF!G$5*MAX(AY493*DCF!G$10,0)-MAX(AY493-AX493,0)/Inputs!$B$10)*DCF!G$6</f>
        <v>2927.7592937855848</v>
      </c>
      <c r="CG493" s="15">
        <f ca="1">(AZ493*DCF!H$10-DCF!H$5*MAX(AZ493*DCF!H$10,0)-MAX(AZ493-AY493,0)/Inputs!$B$10)*DCF!H$6</f>
        <v>3181.412652028193</v>
      </c>
      <c r="CH493" s="15">
        <f ca="1">(BA493*DCF!I$10-DCF!I$5*MAX(BA493*DCF!I$10,0)-MAX(BA493-AZ493,0)/Inputs!$B$10)*DCF!I$6</f>
        <v>4554.9928326585614</v>
      </c>
      <c r="CI493" s="15">
        <f ca="1">(BB493*DCF!J$10-DCF!J$5*MAX(BB493*DCF!J$10,0)-MAX(BB493-BA493,0)/Inputs!$B$10)*DCF!J$6</f>
        <v>5344.2159483146006</v>
      </c>
      <c r="CJ493" s="15">
        <f ca="1">(BC493*DCF!K$10-DCF!K$5*MAX(BC493*DCF!K$10,0)-MAX(BC493-BB493,0)/Inputs!$B$10)*DCF!K$6</f>
        <v>6186.7287499725635</v>
      </c>
      <c r="CK493" s="15">
        <f ca="1">(BD493*DCF!L$10-DCF!L$5*MAX(BD493*DCF!L$10,0)-MAX(BD493-BC493,0)/Inputs!$B$10)*DCF!L$6</f>
        <v>8710.4950414673767</v>
      </c>
      <c r="CL493" s="15">
        <f ca="1">(BE493*DCF!M$10-DCF!M$5*MAX(BE493*DCF!M$10,0)-MAX(BE493-BD493,0)/Inputs!$B$10)*DCF!M$6</f>
        <v>11456.93903896269</v>
      </c>
      <c r="CM493" s="15">
        <f ca="1">(BF493*DCF!C$28-DCF!C$5*MAX(BF493*DCF!C$28,0)-MAX(BF493-Inputs!$B$13,0)/Inputs!$B$17)*DCF!C$6</f>
        <v>4022.4621524145423</v>
      </c>
      <c r="CN493" s="15">
        <f ca="1">(BG493*DCF!D$28-DCF!D$5*MAX(BG493*DCF!D$28,0)-MAX(BG493-BF493,0)/Inputs!$B$17)*DCF!D$6</f>
        <v>5879.5296835705303</v>
      </c>
      <c r="CO493" s="15">
        <f ca="1">(BH493*DCF!E$28-DCF!E$5*MAX(BH493*DCF!E$28,0)-MAX(BH493-BG493,0)/Inputs!$B$17)*DCF!E$6</f>
        <v>7130.0410876925689</v>
      </c>
      <c r="CP493" s="15">
        <f ca="1">(BI493*DCF!F$28-DCF!F$5*MAX(BI493*DCF!F$28,0)-MAX(BI493-BH493,0)/Inputs!$B$17)*DCF!F$6</f>
        <v>9161.226343504366</v>
      </c>
      <c r="CQ493" s="15">
        <f ca="1">(BJ493*DCF!G$28-DCF!G$5*MAX(BJ493*DCF!G$28,0)-MAX(BJ493-BI493,0)/Inputs!$B$17)*DCF!G$6</f>
        <v>12293.937940521671</v>
      </c>
      <c r="CR493" s="15">
        <f ca="1">(BK493*DCF!H$28-DCF!H$5*MAX(BK493*DCF!H$28,0)-MAX(BK493-BJ493,0)/Inputs!$B$17)*DCF!H$6</f>
        <v>16000.144477197093</v>
      </c>
      <c r="CS493" s="15">
        <f ca="1">(BL493*DCF!I$28-DCF!I$5*MAX(BL493*DCF!I$28,0)-MAX(BL493-BK493,0)/Inputs!$B$17)*DCF!I$6</f>
        <v>17198.994605304324</v>
      </c>
      <c r="CT493" s="15">
        <f ca="1">(BM493*DCF!J$28-DCF!J$5*MAX(BM493*DCF!J$28,0)-MAX(BM493-BL493,0)/Inputs!$B$17)*DCF!J$6</f>
        <v>17939.304790585698</v>
      </c>
      <c r="CU493" s="15">
        <f ca="1">(BN493*DCF!K$28-DCF!K$5*MAX(BN493*DCF!K$28,0)-MAX(BN493-BM493,0)/Inputs!$B$17)*DCF!K$6</f>
        <v>22896.158698318137</v>
      </c>
      <c r="CV493" s="15">
        <f ca="1">(BO493*DCF!L$28-DCF!L$5*MAX(BO493*DCF!L$28,0)-MAX(BO493-BN493,0)/Inputs!$B$17)*DCF!L$6</f>
        <v>30379.032408675444</v>
      </c>
      <c r="CW493" s="15">
        <f ca="1">(BP493*DCF!M$28-DCF!M$5*MAX(BP493*DCF!M$28,0)-MAX(BP493-BO493,0)/Inputs!$B$17)*DCF!M$6</f>
        <v>33808.412588529216</v>
      </c>
      <c r="CX493" s="15">
        <f ca="1">(BQ493*DCF!C$46-DCF!C$5*MAX(BQ493*DCF!C$46,0)-MAX(BQ493-Inputs!$B$20,0)/Inputs!$B$24)*DCF!C$6</f>
        <v>-3634.0831084448587</v>
      </c>
      <c r="CY493" s="15">
        <f ca="1">(BR493*DCF!D$46-DCF!D$5*MAX(BR493*DCF!D$46,0)-MAX(BR493-BQ493,0)/Inputs!$B$24)*DCF!D$6</f>
        <v>-3844.7804436240408</v>
      </c>
      <c r="CZ493" s="15">
        <f ca="1">(BS493*DCF!E$46-DCF!E$5*MAX(BS493*DCF!E$46,0)-MAX(BS493-BR493,0)/Inputs!$B$24)*DCF!E$6</f>
        <v>-3047.6388547250558</v>
      </c>
      <c r="DA493" s="15">
        <f ca="1">(BT493*DCF!F$46-DCF!F$5*MAX(BT493*DCF!F$46,0)-MAX(BT493-BS493,0)/Inputs!$B$24)*DCF!F$6</f>
        <v>-4028.6402459846472</v>
      </c>
      <c r="DB493" s="15">
        <f ca="1">(BU493*DCF!G$46-DCF!G$5*MAX(BU493*DCF!G$46,0)-MAX(BU493-BT493,0)/Inputs!$B$24)*DCF!G$6</f>
        <v>-6946.7069461263682</v>
      </c>
      <c r="DC493" s="15">
        <f ca="1">(BV493*DCF!H$46-DCF!H$5*MAX(BV493*DCF!H$46,0)-MAX(BV493-BU493,0)/Inputs!$B$24)*DCF!H$6</f>
        <v>-16587.231865191956</v>
      </c>
      <c r="DD493" s="15">
        <f ca="1">(BW493*DCF!I$46-DCF!I$5*MAX(BW493*DCF!I$46,0)-MAX(BW493-BV493,0)/Inputs!$B$24)*DCF!I$6</f>
        <v>1056.847517193326</v>
      </c>
      <c r="DE493" s="15">
        <f ca="1">(BX493*DCF!J$46-DCF!J$5*MAX(BX493*DCF!J$46,0)-MAX(BX493-BW493,0)/Inputs!$B$24)*DCF!J$6</f>
        <v>-14647.396390014308</v>
      </c>
      <c r="DF493" s="15">
        <f ca="1">(BY493*DCF!K$46-DCF!K$5*MAX(BY493*DCF!K$46,0)-MAX(BY493-BX493,0)/Inputs!$B$24)*DCF!K$6</f>
        <v>1138.3103769061531</v>
      </c>
      <c r="DG493" s="15">
        <f ca="1">(BZ493*DCF!L$46-DCF!L$5*MAX(BZ493*DCF!L$46,0)-MAX(BZ493-BY493,0)/Inputs!$B$24)*DCF!L$6</f>
        <v>-12088.459063174025</v>
      </c>
      <c r="DH493" s="15">
        <f ca="1">(CA493*DCF!M$46-DCF!M$5*MAX(CA493*DCF!M$46,0)-MAX(CA493-BZ493,0)/Inputs!$B$24)*DCF!M$6</f>
        <v>5784.3142202302279</v>
      </c>
      <c r="DI493" s="15">
        <f ca="1">SUM(CB493:CL493)+BE493*DCF!M$10*(1+Inputs!$B$30)*(1-Inputs!$B$33)*(1-Inputs!$B$30/Inputs!$B$31)/(Inputs!$B$29-Inputs!$B$30)*DCF!M$6</f>
        <v>340037.70014631475</v>
      </c>
      <c r="DJ493" s="15">
        <f ca="1">SUM(CM493:CW493)+BP493*DCF!M$28*(1+Inputs!$B$30)*(1-Inputs!$B$33)*(1-Inputs!$B$30/Inputs!$B$31)/(Inputs!$B$29-Inputs!$B$30)*DCF!M$6</f>
        <v>849817.39687211439</v>
      </c>
      <c r="DK493" s="15">
        <f ca="1">SUM(CX493:DH493)+CA493*DCF!M$46*(1+Inputs!$B$30)*(1-Inputs!$B$33)*(1-Inputs!$B$30/Inputs!$B$31)/(Inputs!$B$29-Inputs!$B$30)*DCF!M$6</f>
        <v>877266.44143994479</v>
      </c>
      <c r="DM493" s="15">
        <f ca="1">DI493+DJ493+DK493+Inputs!$B$34+Inputs!$B$36-Inputs!$B$35</f>
        <v>2143972.5384583739</v>
      </c>
    </row>
    <row r="494" spans="1:117" x14ac:dyDescent="0.75">
      <c r="A494" s="11">
        <v>481</v>
      </c>
      <c r="C494" s="24">
        <f t="shared" ref="C494:M503" ca="1" si="288">_xlfn.NORM.S.INV(RAND())</f>
        <v>-0.23213985072784848</v>
      </c>
      <c r="D494" s="24">
        <f t="shared" ca="1" si="288"/>
        <v>0.1649818858984391</v>
      </c>
      <c r="E494" s="24">
        <f t="shared" ca="1" si="288"/>
        <v>0.64000239183036256</v>
      </c>
      <c r="F494" s="24">
        <f t="shared" ca="1" si="288"/>
        <v>1.7905816194550654</v>
      </c>
      <c r="G494" s="24">
        <f t="shared" ca="1" si="288"/>
        <v>-1.5396838499354053</v>
      </c>
      <c r="H494" s="24">
        <f t="shared" ca="1" si="288"/>
        <v>-0.61507926171924687</v>
      </c>
      <c r="I494" s="24">
        <f t="shared" ca="1" si="288"/>
        <v>-1.2598178658740673</v>
      </c>
      <c r="J494" s="24">
        <f t="shared" ca="1" si="288"/>
        <v>0.85262381650798702</v>
      </c>
      <c r="K494" s="24">
        <f t="shared" ca="1" si="288"/>
        <v>0.15291581913881661</v>
      </c>
      <c r="L494" s="24">
        <f t="shared" ca="1" si="288"/>
        <v>-1.0451537195369018</v>
      </c>
      <c r="M494" s="24">
        <f t="shared" ca="1" si="288"/>
        <v>0.67942575254996396</v>
      </c>
      <c r="N494" s="24">
        <f ca="1">SQRT(Inputs!$B$38)*C494+SQRT(1-Inputs!$B$38)*_xlfn.NORM.S.INV(RAND())</f>
        <v>1.1363028682698006</v>
      </c>
      <c r="O494" s="24">
        <f ca="1">SQRT(Inputs!$B$38)*D494+SQRT(1-Inputs!$B$38)*_xlfn.NORM.S.INV(RAND())</f>
        <v>0.59420803879379624</v>
      </c>
      <c r="P494" s="24">
        <f ca="1">SQRT(Inputs!$B$38)*E494+SQRT(1-Inputs!$B$38)*_xlfn.NORM.S.INV(RAND())</f>
        <v>1.4997942991257651</v>
      </c>
      <c r="Q494" s="24">
        <f ca="1">SQRT(Inputs!$B$38)*F494+SQRT(1-Inputs!$B$38)*_xlfn.NORM.S.INV(RAND())</f>
        <v>1.5600331744422959</v>
      </c>
      <c r="R494" s="24">
        <f ca="1">SQRT(Inputs!$B$38)*G494+SQRT(1-Inputs!$B$38)*_xlfn.NORM.S.INV(RAND())</f>
        <v>-0.96366668381804732</v>
      </c>
      <c r="S494" s="24">
        <f ca="1">SQRT(Inputs!$B$38)*H494+SQRT(1-Inputs!$B$38)*_xlfn.NORM.S.INV(RAND())</f>
        <v>-1.1672841651216381</v>
      </c>
      <c r="T494" s="24">
        <f ca="1">SQRT(Inputs!$B$38)*I494+SQRT(1-Inputs!$B$38)*_xlfn.NORM.S.INV(RAND())</f>
        <v>-0.44717843623660952</v>
      </c>
      <c r="U494" s="24">
        <f ca="1">SQRT(Inputs!$B$38)*J494+SQRT(1-Inputs!$B$38)*_xlfn.NORM.S.INV(RAND())</f>
        <v>1.306161653422605E-2</v>
      </c>
      <c r="V494" s="24">
        <f ca="1">SQRT(Inputs!$B$38)*K494+SQRT(1-Inputs!$B$38)*_xlfn.NORM.S.INV(RAND())</f>
        <v>0.40824599514667337</v>
      </c>
      <c r="W494" s="24">
        <f ca="1">SQRT(Inputs!$B$38)*L494+SQRT(1-Inputs!$B$38)*_xlfn.NORM.S.INV(RAND())</f>
        <v>-0.68792548725745006</v>
      </c>
      <c r="X494" s="24">
        <f ca="1">SQRT(Inputs!$B$38)*M494+SQRT(1-Inputs!$B$38)*_xlfn.NORM.S.INV(RAND())</f>
        <v>0.86128297810511767</v>
      </c>
      <c r="Y494" s="24">
        <f ca="1">SQRT(Inputs!$B$38)*C494+SQRT(1-Inputs!$B$38)*_xlfn.NORM.S.INV(RAND())</f>
        <v>0.67857154983104462</v>
      </c>
      <c r="Z494" s="24">
        <f ca="1">SQRT(Inputs!$B$38)*D494+SQRT(1-Inputs!$B$38)*_xlfn.NORM.S.INV(RAND())</f>
        <v>-0.41727124293301937</v>
      </c>
      <c r="AA494" s="24">
        <f ca="1">SQRT(Inputs!$B$38)*E494+SQRT(1-Inputs!$B$38)*_xlfn.NORM.S.INV(RAND())</f>
        <v>0.89270322519082557</v>
      </c>
      <c r="AB494" s="24">
        <f ca="1">SQRT(Inputs!$B$38)*F494+SQRT(1-Inputs!$B$38)*_xlfn.NORM.S.INV(RAND())</f>
        <v>1.2691777525681418</v>
      </c>
      <c r="AC494" s="24">
        <f ca="1">SQRT(Inputs!$B$38)*G494+SQRT(1-Inputs!$B$38)*_xlfn.NORM.S.INV(RAND())</f>
        <v>-0.22506000680127525</v>
      </c>
      <c r="AD494" s="24">
        <f ca="1">SQRT(Inputs!$B$38)*H494+SQRT(1-Inputs!$B$38)*_xlfn.NORM.S.INV(RAND())</f>
        <v>0.75837993405629156</v>
      </c>
      <c r="AE494" s="24">
        <f ca="1">SQRT(Inputs!$B$38)*I494+SQRT(1-Inputs!$B$38)*_xlfn.NORM.S.INV(RAND())</f>
        <v>-0.82062494707540379</v>
      </c>
      <c r="AF494" s="24">
        <f ca="1">SQRT(Inputs!$B$38)*J494+SQRT(1-Inputs!$B$38)*_xlfn.NORM.S.INV(RAND())</f>
        <v>1.6927280588279596</v>
      </c>
      <c r="AG494" s="24">
        <f ca="1">SQRT(Inputs!$B$38)*K494+SQRT(1-Inputs!$B$38)*_xlfn.NORM.S.INV(RAND())</f>
        <v>0.69356850966460204</v>
      </c>
      <c r="AH494" s="24">
        <f ca="1">SQRT(Inputs!$B$38)*L494+SQRT(1-Inputs!$B$38)*_xlfn.NORM.S.INV(RAND())</f>
        <v>0.61857017457311536</v>
      </c>
      <c r="AI494" s="24">
        <f ca="1">SQRT(Inputs!$B$38)*M494+SQRT(1-Inputs!$B$38)*_xlfn.NORM.S.INV(RAND())</f>
        <v>0.13241695854998739</v>
      </c>
      <c r="AJ494" s="24">
        <f ca="1">SQRT(Inputs!$B$38)*C494+SQRT(1-Inputs!$B$38)*_xlfn.NORM.S.INV(RAND())</f>
        <v>-1.302878568871485</v>
      </c>
      <c r="AK494" s="24">
        <f ca="1">SQRT(Inputs!$B$38)*D494+SQRT(1-Inputs!$B$38)*_xlfn.NORM.S.INV(RAND())</f>
        <v>1.1808588703587892</v>
      </c>
      <c r="AL494" s="24">
        <f ca="1">SQRT(Inputs!$B$38)*E494+SQRT(1-Inputs!$B$38)*_xlfn.NORM.S.INV(RAND())</f>
        <v>0.94327107909505969</v>
      </c>
      <c r="AM494" s="24">
        <f ca="1">SQRT(Inputs!$B$38)*F494+SQRT(1-Inputs!$B$38)*_xlfn.NORM.S.INV(RAND())</f>
        <v>1.1305913908369103</v>
      </c>
      <c r="AN494" s="24">
        <f ca="1">SQRT(Inputs!$B$38)*G494+SQRT(1-Inputs!$B$38)*_xlfn.NORM.S.INV(RAND())</f>
        <v>0.37096118720013826</v>
      </c>
      <c r="AO494" s="24">
        <f ca="1">SQRT(Inputs!$B$38)*H494+SQRT(1-Inputs!$B$38)*_xlfn.NORM.S.INV(RAND())</f>
        <v>-1.0181431015370419</v>
      </c>
      <c r="AP494" s="24">
        <f ca="1">SQRT(Inputs!$B$38)*I494+SQRT(1-Inputs!$B$38)*_xlfn.NORM.S.INV(RAND())</f>
        <v>0.92099291914513515</v>
      </c>
      <c r="AQ494" s="24">
        <f ca="1">SQRT(Inputs!$B$38)*J494+SQRT(1-Inputs!$B$38)*_xlfn.NORM.S.INV(RAND())</f>
        <v>-0.47254275620321645</v>
      </c>
      <c r="AR494" s="24">
        <f ca="1">SQRT(Inputs!$B$38)*K494+SQRT(1-Inputs!$B$38)*_xlfn.NORM.S.INV(RAND())</f>
        <v>0.77926361148690892</v>
      </c>
      <c r="AS494" s="24">
        <f ca="1">SQRT(Inputs!$B$38)*L494+SQRT(1-Inputs!$B$38)*_xlfn.NORM.S.INV(RAND())</f>
        <v>-0.23058353573871265</v>
      </c>
      <c r="AT494" s="24">
        <f ca="1">SQRT(Inputs!$B$38)*M494+SQRT(1-Inputs!$B$38)*_xlfn.NORM.S.INV(RAND())</f>
        <v>0.3328139053412123</v>
      </c>
      <c r="AU494" s="15">
        <f ca="1">Inputs!$B$6*EXP($B$8-0.5*C$5^2+C$5*N494)</f>
        <v>5964.3135957899594</v>
      </c>
      <c r="AV494" s="15">
        <f t="shared" ca="1" si="255"/>
        <v>7922.7982510003476</v>
      </c>
      <c r="AW494" s="15">
        <f t="shared" ca="1" si="256"/>
        <v>11826.397167563311</v>
      </c>
      <c r="AX494" s="15">
        <f t="shared" ca="1" si="257"/>
        <v>17545.921273752196</v>
      </c>
      <c r="AY494" s="15">
        <f t="shared" ca="1" si="258"/>
        <v>19160.468824248721</v>
      </c>
      <c r="AZ494" s="15">
        <f t="shared" ca="1" si="259"/>
        <v>20607.138154421777</v>
      </c>
      <c r="BA494" s="15">
        <f t="shared" ca="1" si="260"/>
        <v>24064.824976844815</v>
      </c>
      <c r="BB494" s="15">
        <f t="shared" ca="1" si="261"/>
        <v>29501.259947210587</v>
      </c>
      <c r="BC494" s="15">
        <f t="shared" ca="1" si="262"/>
        <v>37583.833219979904</v>
      </c>
      <c r="BD494" s="15">
        <f t="shared" ca="1" si="263"/>
        <v>43174.399651690692</v>
      </c>
      <c r="BE494" s="15">
        <f t="shared" ca="1" si="264"/>
        <v>57221.970237806876</v>
      </c>
      <c r="BF494" s="15">
        <f ca="1">Inputs!$B$13*EXP($B$9-0.5*C$6^2+C$6*Y494)</f>
        <v>15822.59836910734</v>
      </c>
      <c r="BG494" s="15">
        <f t="shared" ca="1" si="265"/>
        <v>17884.977229897027</v>
      </c>
      <c r="BH494" s="15">
        <f t="shared" ca="1" si="266"/>
        <v>25339.409358555749</v>
      </c>
      <c r="BI494" s="15">
        <f t="shared" ca="1" si="267"/>
        <v>37711.274549889305</v>
      </c>
      <c r="BJ494" s="15">
        <f t="shared" ca="1" si="268"/>
        <v>44755.816735454755</v>
      </c>
      <c r="BK494" s="15">
        <f t="shared" ca="1" si="269"/>
        <v>60903.761749823432</v>
      </c>
      <c r="BL494" s="15">
        <f t="shared" ca="1" si="270"/>
        <v>67265.299108008679</v>
      </c>
      <c r="BM494" s="15">
        <f t="shared" ca="1" si="271"/>
        <v>102033.83033842445</v>
      </c>
      <c r="BN494" s="15">
        <f t="shared" ca="1" si="272"/>
        <v>136364.46159006475</v>
      </c>
      <c r="BO494" s="15">
        <f t="shared" ca="1" si="273"/>
        <v>180290.72439492404</v>
      </c>
      <c r="BP494" s="15">
        <f t="shared" ca="1" si="274"/>
        <v>225258.28617598751</v>
      </c>
      <c r="BQ494" s="15">
        <f ca="1">Inputs!$B$20*EXP($B$10-0.5*C$7^2+C$7*AJ494)</f>
        <v>2702.1964259508395</v>
      </c>
      <c r="BR494" s="15">
        <f t="shared" ca="1" si="275"/>
        <v>5334.8652439493126</v>
      </c>
      <c r="BS494" s="15">
        <f t="shared" ca="1" si="276"/>
        <v>9578.6926722167191</v>
      </c>
      <c r="BT494" s="15">
        <f t="shared" ca="1" si="277"/>
        <v>17766.819410553609</v>
      </c>
      <c r="BU494" s="15">
        <f t="shared" ca="1" si="278"/>
        <v>26935.076870794088</v>
      </c>
      <c r="BV494" s="15">
        <f t="shared" ca="1" si="279"/>
        <v>29793.003199001439</v>
      </c>
      <c r="BW494" s="15">
        <f t="shared" ca="1" si="280"/>
        <v>50522.226897548971</v>
      </c>
      <c r="BX494" s="15">
        <f t="shared" ca="1" si="281"/>
        <v>64276.61571826844</v>
      </c>
      <c r="BY494" s="15">
        <f t="shared" ca="1" si="282"/>
        <v>104542.7166914984</v>
      </c>
      <c r="BZ494" s="15">
        <f t="shared" ca="1" si="283"/>
        <v>140600.04806130624</v>
      </c>
      <c r="CA494" s="15">
        <f t="shared" ca="1" si="284"/>
        <v>209533.13309342644</v>
      </c>
      <c r="CB494" s="15">
        <f ca="1">(AU494*DCF!C$10-DCF!C$5*MAX(AU494*DCF!C$10,0)-MAX(AU494-Inputs!$B$6,0)/Inputs!$B$10)*DCF!C$6</f>
        <v>1035.9293361081745</v>
      </c>
      <c r="CC494" s="15">
        <f ca="1">(AV494*DCF!D$10-DCF!D$5*MAX(AV494*DCF!D$10,0)-MAX(AV494-AU494,0)/Inputs!$B$10)*DCF!D$6</f>
        <v>1453.6031724967022</v>
      </c>
      <c r="CD494" s="15">
        <f ca="1">(AW494*DCF!E$10-DCF!E$5*MAX(AW494*DCF!E$10,0)-MAX(AW494-AV494,0)/Inputs!$B$10)*DCF!E$6</f>
        <v>1851.2747150030543</v>
      </c>
      <c r="CE494" s="15">
        <f ca="1">(AX494*DCF!F$10-DCF!F$5*MAX(AX494*DCF!F$10,0)-MAX(AX494-AW494,0)/Inputs!$B$10)*DCF!F$6</f>
        <v>2640.1554885550854</v>
      </c>
      <c r="CF494" s="15">
        <f ca="1">(AY494*DCF!G$10-DCF!G$5*MAX(AY494*DCF!G$10,0)-MAX(AY494-AX494,0)/Inputs!$B$10)*DCF!G$6</f>
        <v>3637.4761525916938</v>
      </c>
      <c r="CG494" s="15">
        <f ca="1">(AZ494*DCF!H$10-DCF!H$5*MAX(AZ494*DCF!H$10,0)-MAX(AZ494-AY494,0)/Inputs!$B$10)*DCF!H$6</f>
        <v>3744.0085792597597</v>
      </c>
      <c r="CH494" s="15">
        <f ca="1">(BA494*DCF!I$10-DCF!I$5*MAX(BA494*DCF!I$10,0)-MAX(BA494-AZ494,0)/Inputs!$B$10)*DCF!I$6</f>
        <v>3828.5838505042884</v>
      </c>
      <c r="CI494" s="15">
        <f ca="1">(BB494*DCF!J$10-DCF!J$5*MAX(BB494*DCF!J$10,0)-MAX(BB494-BA494,0)/Inputs!$B$10)*DCF!J$6</f>
        <v>4238.6825249317471</v>
      </c>
      <c r="CJ494" s="15">
        <f ca="1">(BC494*DCF!K$10-DCF!K$5*MAX(BC494*DCF!K$10,0)-MAX(BC494-BB494,0)/Inputs!$B$10)*DCF!K$6</f>
        <v>4918.9563297668738</v>
      </c>
      <c r="CK494" s="15">
        <f ca="1">(BD494*DCF!L$10-DCF!L$5*MAX(BD494*DCF!L$10,0)-MAX(BD494-BC494,0)/Inputs!$B$10)*DCF!L$6</f>
        <v>5788.5697116669262</v>
      </c>
      <c r="CL494" s="15">
        <f ca="1">(BE494*DCF!M$10-DCF!M$5*MAX(BE494*DCF!M$10,0)-MAX(BE494-BD494,0)/Inputs!$B$10)*DCF!M$6</f>
        <v>6396.6277086819573</v>
      </c>
      <c r="CM494" s="15">
        <f ca="1">(BF494*DCF!C$28-DCF!C$5*MAX(BF494*DCF!C$28,0)-MAX(BF494-Inputs!$B$13,0)/Inputs!$B$17)*DCF!C$6</f>
        <v>3804.5656415137041</v>
      </c>
      <c r="CN494" s="15">
        <f ca="1">(BG494*DCF!D$28-DCF!D$5*MAX(BG494*DCF!D$28,0)-MAX(BG494-BF494,0)/Inputs!$B$17)*DCF!D$6</f>
        <v>4827.5383196280472</v>
      </c>
      <c r="CO494" s="15">
        <f ca="1">(BH494*DCF!E$28-DCF!E$5*MAX(BH494*DCF!E$28,0)-MAX(BH494-BG494,0)/Inputs!$B$17)*DCF!E$6</f>
        <v>5707.4059711792552</v>
      </c>
      <c r="CP494" s="15">
        <f ca="1">(BI494*DCF!F$28-DCF!F$5*MAX(BI494*DCF!F$28,0)-MAX(BI494-BH494,0)/Inputs!$B$17)*DCF!F$6</f>
        <v>7985.1240824692231</v>
      </c>
      <c r="CQ494" s="15">
        <f ca="1">(BJ494*DCF!G$28-DCF!G$5*MAX(BJ494*DCF!G$28,0)-MAX(BJ494-BI494,0)/Inputs!$B$17)*DCF!G$6</f>
        <v>10427.413809384194</v>
      </c>
      <c r="CR494" s="15">
        <f ca="1">(BK494*DCF!H$28-DCF!H$5*MAX(BK494*DCF!H$28,0)-MAX(BK494-BJ494,0)/Inputs!$B$17)*DCF!H$6</f>
        <v>12553.234728823021</v>
      </c>
      <c r="CS494" s="15">
        <f ca="1">(BL494*DCF!I$28-DCF!I$5*MAX(BL494*DCF!I$28,0)-MAX(BL494-BK494,0)/Inputs!$B$17)*DCF!I$6</f>
        <v>14904.563738551109</v>
      </c>
      <c r="CT494" s="15">
        <f ca="1">(BM494*DCF!J$28-DCF!J$5*MAX(BM494*DCF!J$28,0)-MAX(BM494-BL494,0)/Inputs!$B$17)*DCF!J$6</f>
        <v>18151.991426458113</v>
      </c>
      <c r="CU494" s="15">
        <f ca="1">(BN494*DCF!K$28-DCF!K$5*MAX(BN494*DCF!K$28,0)-MAX(BN494-BM494,0)/Inputs!$B$17)*DCF!K$6</f>
        <v>24592.842818373174</v>
      </c>
      <c r="CV494" s="15">
        <f ca="1">(BO494*DCF!L$28-DCF!L$5*MAX(BO494*DCF!L$28,0)-MAX(BO494-BN494,0)/Inputs!$B$17)*DCF!L$6</f>
        <v>31001.453913518559</v>
      </c>
      <c r="CW494" s="15">
        <f ca="1">(BP494*DCF!M$28-DCF!M$5*MAX(BP494*DCF!M$28,0)-MAX(BP494-BO494,0)/Inputs!$B$17)*DCF!M$6</f>
        <v>37682.103144602683</v>
      </c>
      <c r="CX494" s="15">
        <f ca="1">(BQ494*DCF!C$46-DCF!C$5*MAX(BQ494*DCF!C$46,0)-MAX(BQ494-Inputs!$B$20,0)/Inputs!$B$24)*DCF!C$6</f>
        <v>-624.06383971151024</v>
      </c>
      <c r="CY494" s="15">
        <f ca="1">(BR494*DCF!D$46-DCF!D$5*MAX(BR494*DCF!D$46,0)-MAX(BR494-BQ494,0)/Inputs!$B$24)*DCF!D$6</f>
        <v>-2033.8750179810861</v>
      </c>
      <c r="CZ494" s="15">
        <f ca="1">(BS494*DCF!E$46-DCF!E$5*MAX(BS494*DCF!E$46,0)-MAX(BS494-BR494,0)/Inputs!$B$24)*DCF!E$6</f>
        <v>-2805.4970277466437</v>
      </c>
      <c r="DA494" s="15">
        <f ca="1">(BT494*DCF!F$46-DCF!F$5*MAX(BT494*DCF!F$46,0)-MAX(BT494-BS494,0)/Inputs!$B$24)*DCF!F$6</f>
        <v>-4275.4479117379178</v>
      </c>
      <c r="DB494" s="15">
        <f ca="1">(BU494*DCF!G$46-DCF!G$5*MAX(BU494*DCF!G$46,0)-MAX(BU494-BT494,0)/Inputs!$B$24)*DCF!G$6</f>
        <v>-3990.0634356951018</v>
      </c>
      <c r="DC494" s="15">
        <f ca="1">(BV494*DCF!H$46-DCF!H$5*MAX(BV494*DCF!H$46,0)-MAX(BV494-BU494,0)/Inputs!$B$24)*DCF!H$6</f>
        <v>-888.08309568529637</v>
      </c>
      <c r="DD494" s="15">
        <f ca="1">(BW494*DCF!I$46-DCF!I$5*MAX(BW494*DCF!I$46,0)-MAX(BW494-BV494,0)/Inputs!$B$24)*DCF!I$6</f>
        <v>-4783.7277913466896</v>
      </c>
      <c r="DE494" s="15">
        <f ca="1">(BX494*DCF!J$46-DCF!J$5*MAX(BX494*DCF!J$46,0)-MAX(BX494-BW494,0)/Inputs!$B$24)*DCF!J$6</f>
        <v>-951.21296930492269</v>
      </c>
      <c r="DF494" s="15">
        <f ca="1">(BY494*DCF!K$46-DCF!K$5*MAX(BY494*DCF!K$46,0)-MAX(BY494-BX494,0)/Inputs!$B$24)*DCF!K$6</f>
        <v>-3892.2935815819715</v>
      </c>
      <c r="DG494" s="15">
        <f ca="1">(BZ494*DCF!L$46-DCF!L$5*MAX(BZ494*DCF!L$46,0)-MAX(BZ494-BY494,0)/Inputs!$B$24)*DCF!L$6</f>
        <v>1559.1377370827815</v>
      </c>
      <c r="DH494" s="15">
        <f ca="1">(CA494*DCF!M$46-DCF!M$5*MAX(CA494*DCF!M$46,0)-MAX(CA494-BZ494,0)/Inputs!$B$24)*DCF!M$6</f>
        <v>2015.6863922658506</v>
      </c>
      <c r="DI494" s="15">
        <f ca="1">SUM(CB494:CL494)+BE494*DCF!M$10*(1+Inputs!$B$30)*(1-Inputs!$B$33)*(1-Inputs!$B$30/Inputs!$B$31)/(Inputs!$B$29-Inputs!$B$30)*DCF!M$6</f>
        <v>198783.36742360378</v>
      </c>
      <c r="DJ494" s="15">
        <f ca="1">SUM(CM494:CW494)+BP494*DCF!M$28*(1+Inputs!$B$30)*(1-Inputs!$B$33)*(1-Inputs!$B$30/Inputs!$B$31)/(Inputs!$B$29-Inputs!$B$30)*DCF!M$6</f>
        <v>1007500.6231414811</v>
      </c>
      <c r="DK494" s="15">
        <f ca="1">SUM(CX494:DH494)+CA494*DCF!M$46*(1+Inputs!$B$30)*(1-Inputs!$B$33)*(1-Inputs!$B$30/Inputs!$B$31)/(Inputs!$B$29-Inputs!$B$30)*DCF!M$6</f>
        <v>303293.60400736058</v>
      </c>
      <c r="DM494" s="15">
        <f ca="1">DI494+DJ494+DK494+Inputs!$B$34+Inputs!$B$36-Inputs!$B$35</f>
        <v>1586428.5945724454</v>
      </c>
    </row>
    <row r="495" spans="1:117" x14ac:dyDescent="0.75">
      <c r="A495" s="11">
        <v>482</v>
      </c>
      <c r="C495" s="24">
        <f t="shared" ca="1" si="288"/>
        <v>1.8917420116547674</v>
      </c>
      <c r="D495" s="24">
        <f t="shared" ca="1" si="288"/>
        <v>-0.8193499319560863</v>
      </c>
      <c r="E495" s="24">
        <f t="shared" ca="1" si="288"/>
        <v>-0.59138119093957509</v>
      </c>
      <c r="F495" s="24">
        <f t="shared" ca="1" si="288"/>
        <v>0.80656191494672191</v>
      </c>
      <c r="G495" s="24">
        <f t="shared" ca="1" si="288"/>
        <v>-1.2979293327052528</v>
      </c>
      <c r="H495" s="24">
        <f t="shared" ca="1" si="288"/>
        <v>0.64931056883874705</v>
      </c>
      <c r="I495" s="24">
        <f t="shared" ca="1" si="288"/>
        <v>0.69288520401863274</v>
      </c>
      <c r="J495" s="24">
        <f t="shared" ca="1" si="288"/>
        <v>-1.5020751877924117</v>
      </c>
      <c r="K495" s="24">
        <f t="shared" ca="1" si="288"/>
        <v>-0.39311437850166792</v>
      </c>
      <c r="L495" s="24">
        <f t="shared" ca="1" si="288"/>
        <v>1.3495022444654337</v>
      </c>
      <c r="M495" s="24">
        <f t="shared" ca="1" si="288"/>
        <v>1.0374021652133167</v>
      </c>
      <c r="N495" s="24">
        <f ca="1">SQRT(Inputs!$B$38)*C495+SQRT(1-Inputs!$B$38)*_xlfn.NORM.S.INV(RAND())</f>
        <v>0.25327202274445115</v>
      </c>
      <c r="O495" s="24">
        <f ca="1">SQRT(Inputs!$B$38)*D495+SQRT(1-Inputs!$B$38)*_xlfn.NORM.S.INV(RAND())</f>
        <v>0.11969162477911943</v>
      </c>
      <c r="P495" s="24">
        <f ca="1">SQRT(Inputs!$B$38)*E495+SQRT(1-Inputs!$B$38)*_xlfn.NORM.S.INV(RAND())</f>
        <v>2.2954928693556531E-3</v>
      </c>
      <c r="Q495" s="24">
        <f ca="1">SQRT(Inputs!$B$38)*F495+SQRT(1-Inputs!$B$38)*_xlfn.NORM.S.INV(RAND())</f>
        <v>1.133602917963408</v>
      </c>
      <c r="R495" s="24">
        <f ca="1">SQRT(Inputs!$B$38)*G495+SQRT(1-Inputs!$B$38)*_xlfn.NORM.S.INV(RAND())</f>
        <v>2.096379022334538E-2</v>
      </c>
      <c r="S495" s="24">
        <f ca="1">SQRT(Inputs!$B$38)*H495+SQRT(1-Inputs!$B$38)*_xlfn.NORM.S.INV(RAND())</f>
        <v>0.66814004362764745</v>
      </c>
      <c r="T495" s="24">
        <f ca="1">SQRT(Inputs!$B$38)*I495+SQRT(1-Inputs!$B$38)*_xlfn.NORM.S.INV(RAND())</f>
        <v>-0.85814830410181608</v>
      </c>
      <c r="U495" s="24">
        <f ca="1">SQRT(Inputs!$B$38)*J495+SQRT(1-Inputs!$B$38)*_xlfn.NORM.S.INV(RAND())</f>
        <v>0.417963313798142</v>
      </c>
      <c r="V495" s="24">
        <f ca="1">SQRT(Inputs!$B$38)*K495+SQRT(1-Inputs!$B$38)*_xlfn.NORM.S.INV(RAND())</f>
        <v>-2.495765304691385</v>
      </c>
      <c r="W495" s="24">
        <f ca="1">SQRT(Inputs!$B$38)*L495+SQRT(1-Inputs!$B$38)*_xlfn.NORM.S.INV(RAND())</f>
        <v>9.5591471822767948E-2</v>
      </c>
      <c r="X495" s="24">
        <f ca="1">SQRT(Inputs!$B$38)*M495+SQRT(1-Inputs!$B$38)*_xlfn.NORM.S.INV(RAND())</f>
        <v>1.6356999851745548</v>
      </c>
      <c r="Y495" s="24">
        <f ca="1">SQRT(Inputs!$B$38)*C495+SQRT(1-Inputs!$B$38)*_xlfn.NORM.S.INV(RAND())</f>
        <v>1.7142553413725306</v>
      </c>
      <c r="Z495" s="24">
        <f ca="1">SQRT(Inputs!$B$38)*D495+SQRT(1-Inputs!$B$38)*_xlfn.NORM.S.INV(RAND())</f>
        <v>8.3852020632726676E-2</v>
      </c>
      <c r="AA495" s="24">
        <f ca="1">SQRT(Inputs!$B$38)*E495+SQRT(1-Inputs!$B$38)*_xlfn.NORM.S.INV(RAND())</f>
        <v>-0.10908633790177205</v>
      </c>
      <c r="AB495" s="24">
        <f ca="1">SQRT(Inputs!$B$38)*F495+SQRT(1-Inputs!$B$38)*_xlfn.NORM.S.INV(RAND())</f>
        <v>-5.5042334136546578E-2</v>
      </c>
      <c r="AC495" s="24">
        <f ca="1">SQRT(Inputs!$B$38)*G495+SQRT(1-Inputs!$B$38)*_xlfn.NORM.S.INV(RAND())</f>
        <v>-2.6829033843948968E-2</v>
      </c>
      <c r="AD495" s="24">
        <f ca="1">SQRT(Inputs!$B$38)*H495+SQRT(1-Inputs!$B$38)*_xlfn.NORM.S.INV(RAND())</f>
        <v>-0.14278233940775548</v>
      </c>
      <c r="AE495" s="24">
        <f ca="1">SQRT(Inputs!$B$38)*I495+SQRT(1-Inputs!$B$38)*_xlfn.NORM.S.INV(RAND())</f>
        <v>1.5557542873152093</v>
      </c>
      <c r="AF495" s="24">
        <f ca="1">SQRT(Inputs!$B$38)*J495+SQRT(1-Inputs!$B$38)*_xlfn.NORM.S.INV(RAND())</f>
        <v>-0.55094634124748421</v>
      </c>
      <c r="AG495" s="24">
        <f ca="1">SQRT(Inputs!$B$38)*K495+SQRT(1-Inputs!$B$38)*_xlfn.NORM.S.INV(RAND())</f>
        <v>-1.2157182934209405</v>
      </c>
      <c r="AH495" s="24">
        <f ca="1">SQRT(Inputs!$B$38)*L495+SQRT(1-Inputs!$B$38)*_xlfn.NORM.S.INV(RAND())</f>
        <v>0.96451231826345551</v>
      </c>
      <c r="AI495" s="24">
        <f ca="1">SQRT(Inputs!$B$38)*M495+SQRT(1-Inputs!$B$38)*_xlfn.NORM.S.INV(RAND())</f>
        <v>2.1476005561054174</v>
      </c>
      <c r="AJ495" s="24">
        <f ca="1">SQRT(Inputs!$B$38)*C495+SQRT(1-Inputs!$B$38)*_xlfn.NORM.S.INV(RAND())</f>
        <v>2.7960415514601875</v>
      </c>
      <c r="AK495" s="24">
        <f ca="1">SQRT(Inputs!$B$38)*D495+SQRT(1-Inputs!$B$38)*_xlfn.NORM.S.INV(RAND())</f>
        <v>-0.42408648893870865</v>
      </c>
      <c r="AL495" s="24">
        <f ca="1">SQRT(Inputs!$B$38)*E495+SQRT(1-Inputs!$B$38)*_xlfn.NORM.S.INV(RAND())</f>
        <v>-1.8297128027038494</v>
      </c>
      <c r="AM495" s="24">
        <f ca="1">SQRT(Inputs!$B$38)*F495+SQRT(1-Inputs!$B$38)*_xlfn.NORM.S.INV(RAND())</f>
        <v>0.742226626371008</v>
      </c>
      <c r="AN495" s="24">
        <f ca="1">SQRT(Inputs!$B$38)*G495+SQRT(1-Inputs!$B$38)*_xlfn.NORM.S.INV(RAND())</f>
        <v>-1.8501926019802108</v>
      </c>
      <c r="AO495" s="24">
        <f ca="1">SQRT(Inputs!$B$38)*H495+SQRT(1-Inputs!$B$38)*_xlfn.NORM.S.INV(RAND())</f>
        <v>1.175018031743206</v>
      </c>
      <c r="AP495" s="24">
        <f ca="1">SQRT(Inputs!$B$38)*I495+SQRT(1-Inputs!$B$38)*_xlfn.NORM.S.INV(RAND())</f>
        <v>0.61919460531018511</v>
      </c>
      <c r="AQ495" s="24">
        <f ca="1">SQRT(Inputs!$B$38)*J495+SQRT(1-Inputs!$B$38)*_xlfn.NORM.S.INV(RAND())</f>
        <v>-1.2661689178743663E-2</v>
      </c>
      <c r="AR495" s="24">
        <f ca="1">SQRT(Inputs!$B$38)*K495+SQRT(1-Inputs!$B$38)*_xlfn.NORM.S.INV(RAND())</f>
        <v>1.0010769510522204</v>
      </c>
      <c r="AS495" s="24">
        <f ca="1">SQRT(Inputs!$B$38)*L495+SQRT(1-Inputs!$B$38)*_xlfn.NORM.S.INV(RAND())</f>
        <v>1.7147930264136431</v>
      </c>
      <c r="AT495" s="24">
        <f ca="1">SQRT(Inputs!$B$38)*M495+SQRT(1-Inputs!$B$38)*_xlfn.NORM.S.INV(RAND())</f>
        <v>-0.44743306532757732</v>
      </c>
      <c r="AU495" s="15">
        <f ca="1">Inputs!$B$6*EXP($B$8-0.5*C$5^2+C$5*N495)</f>
        <v>5169.9088531693023</v>
      </c>
      <c r="AV495" s="15">
        <f t="shared" ca="1" si="255"/>
        <v>6404.7278219154832</v>
      </c>
      <c r="AW495" s="15">
        <f t="shared" ca="1" si="256"/>
        <v>7811.8489835539385</v>
      </c>
      <c r="AX495" s="15">
        <f t="shared" ca="1" si="257"/>
        <v>10988.551412954801</v>
      </c>
      <c r="AY495" s="15">
        <f t="shared" ca="1" si="258"/>
        <v>13462.050370347597</v>
      </c>
      <c r="AZ495" s="15">
        <f t="shared" ca="1" si="259"/>
        <v>17721.50336754306</v>
      </c>
      <c r="BA495" s="15">
        <f t="shared" ca="1" si="260"/>
        <v>19823.745796860716</v>
      </c>
      <c r="BB495" s="15">
        <f t="shared" ca="1" si="261"/>
        <v>25308.218998573608</v>
      </c>
      <c r="BC495" s="15">
        <f t="shared" ca="1" si="262"/>
        <v>24360.0948019629</v>
      </c>
      <c r="BD495" s="15">
        <f t="shared" ca="1" si="263"/>
        <v>30111.440083995232</v>
      </c>
      <c r="BE495" s="15">
        <f t="shared" ca="1" si="264"/>
        <v>42825.319943955561</v>
      </c>
      <c r="BF495" s="15">
        <f ca="1">Inputs!$B$13*EXP($B$9-0.5*C$6^2+C$6*Y495)</f>
        <v>19428.889625186319</v>
      </c>
      <c r="BG495" s="15">
        <f t="shared" ca="1" si="265"/>
        <v>24039.658446397498</v>
      </c>
      <c r="BH495" s="15">
        <f t="shared" ca="1" si="266"/>
        <v>28845.397830707767</v>
      </c>
      <c r="BI495" s="15">
        <f t="shared" ca="1" si="267"/>
        <v>35013.210797957159</v>
      </c>
      <c r="BJ495" s="15">
        <f t="shared" ca="1" si="268"/>
        <v>42758.23723369489</v>
      </c>
      <c r="BK495" s="15">
        <f t="shared" ca="1" si="269"/>
        <v>51467.378146819276</v>
      </c>
      <c r="BL495" s="15">
        <f t="shared" ca="1" si="270"/>
        <v>77343.503987207325</v>
      </c>
      <c r="BM495" s="15">
        <f t="shared" ca="1" si="271"/>
        <v>88782.564517156177</v>
      </c>
      <c r="BN495" s="15">
        <f t="shared" ca="1" si="272"/>
        <v>94388.192345069838</v>
      </c>
      <c r="BO495" s="15">
        <f t="shared" ca="1" si="273"/>
        <v>129913.37699120595</v>
      </c>
      <c r="BP495" s="15">
        <f t="shared" ca="1" si="274"/>
        <v>203946.54007594573</v>
      </c>
      <c r="BQ495" s="15">
        <f ca="1">Inputs!$B$20*EXP($B$10-0.5*C$7^2+C$7*AJ495)</f>
        <v>11563.816324961988</v>
      </c>
      <c r="BR495" s="15">
        <f t="shared" ca="1" si="275"/>
        <v>13713.504361829815</v>
      </c>
      <c r="BS495" s="15">
        <f t="shared" ca="1" si="276"/>
        <v>11103.379511432537</v>
      </c>
      <c r="BT495" s="15">
        <f t="shared" ca="1" si="277"/>
        <v>18599.978871187042</v>
      </c>
      <c r="BU495" s="15">
        <f t="shared" ca="1" si="278"/>
        <v>16474.355225553056</v>
      </c>
      <c r="BV495" s="15">
        <f t="shared" ca="1" si="279"/>
        <v>29867.326889975549</v>
      </c>
      <c r="BW495" s="15">
        <f t="shared" ca="1" si="280"/>
        <v>47514.244712962209</v>
      </c>
      <c r="BX495" s="15">
        <f t="shared" ca="1" si="281"/>
        <v>66287.830330291472</v>
      </c>
      <c r="BY495" s="15">
        <f t="shared" ca="1" si="282"/>
        <v>112487.77745694657</v>
      </c>
      <c r="BZ495" s="15">
        <f t="shared" ca="1" si="283"/>
        <v>216327.64608500715</v>
      </c>
      <c r="CA495" s="15">
        <f t="shared" ca="1" si="284"/>
        <v>280649.39747218729</v>
      </c>
      <c r="CB495" s="15">
        <f ca="1">(AU495*DCF!C$10-DCF!C$5*MAX(AU495*DCF!C$10,0)-MAX(AU495-Inputs!$B$6,0)/Inputs!$B$10)*DCF!C$6</f>
        <v>1041.593583518415</v>
      </c>
      <c r="CC495" s="15">
        <f ca="1">(AV495*DCF!D$10-DCF!D$5*MAX(AV495*DCF!D$10,0)-MAX(AV495-AU495,0)/Inputs!$B$10)*DCF!D$6</f>
        <v>1260.0307279646586</v>
      </c>
      <c r="CD495" s="15">
        <f ca="1">(AW495*DCF!E$10-DCF!E$5*MAX(AW495*DCF!E$10,0)-MAX(AW495-AV495,0)/Inputs!$B$10)*DCF!E$6</f>
        <v>1486.6896192842353</v>
      </c>
      <c r="CE495" s="15">
        <f ca="1">(AX495*DCF!F$10-DCF!F$5*MAX(AX495*DCF!F$10,0)-MAX(AX495-AW495,0)/Inputs!$B$10)*DCF!F$6</f>
        <v>1737.7902453097961</v>
      </c>
      <c r="CF495" s="15">
        <f ca="1">(AY495*DCF!G$10-DCF!G$5*MAX(AY495*DCF!G$10,0)-MAX(AY495-AX495,0)/Inputs!$B$10)*DCF!G$6</f>
        <v>2298.2695734893546</v>
      </c>
      <c r="CG495" s="15">
        <f ca="1">(AZ495*DCF!H$10-DCF!H$5*MAX(AZ495*DCF!H$10,0)-MAX(AZ495-AY495,0)/Inputs!$B$10)*DCF!H$6</f>
        <v>2684.3003496788237</v>
      </c>
      <c r="CH495" s="15">
        <f ca="1">(BA495*DCF!I$10-DCF!I$5*MAX(BA495*DCF!I$10,0)-MAX(BA495-AZ495,0)/Inputs!$B$10)*DCF!I$6</f>
        <v>3276.233770308726</v>
      </c>
      <c r="CI495" s="15">
        <f ca="1">(BB495*DCF!J$10-DCF!J$5*MAX(BB495*DCF!J$10,0)-MAX(BB495-BA495,0)/Inputs!$B$10)*DCF!J$6</f>
        <v>3511.8675665764604</v>
      </c>
      <c r="CJ495" s="15">
        <f ca="1">(BC495*DCF!K$10-DCF!K$5*MAX(BC495*DCF!K$10,0)-MAX(BC495-BB495,0)/Inputs!$B$10)*DCF!K$6</f>
        <v>3921.584037744904</v>
      </c>
      <c r="CK495" s="15">
        <f ca="1">(BD495*DCF!L$10-DCF!L$5*MAX(BD495*DCF!L$10,0)-MAX(BD495-BC495,0)/Inputs!$B$10)*DCF!L$6</f>
        <v>3797.635695461971</v>
      </c>
      <c r="CL495" s="15">
        <f ca="1">(BE495*DCF!M$10-DCF!M$5*MAX(BE495*DCF!M$10,0)-MAX(BE495-BD495,0)/Inputs!$B$10)*DCF!M$6</f>
        <v>4524.3977528755186</v>
      </c>
      <c r="CM495" s="15">
        <f ca="1">(BF495*DCF!C$28-DCF!C$5*MAX(BF495*DCF!C$28,0)-MAX(BF495-Inputs!$B$13,0)/Inputs!$B$17)*DCF!C$6</f>
        <v>4072.3203603911729</v>
      </c>
      <c r="CN495" s="15">
        <f ca="1">(BG495*DCF!D$28-DCF!D$5*MAX(BG495*DCF!D$28,0)-MAX(BG495-BF495,0)/Inputs!$B$17)*DCF!D$6</f>
        <v>6096.5454670106456</v>
      </c>
      <c r="CO495" s="15">
        <f ca="1">(BH495*DCF!E$28-DCF!E$5*MAX(BH495*DCF!E$28,0)-MAX(BH495-BG495,0)/Inputs!$B$17)*DCF!E$6</f>
        <v>7222.3852169102629</v>
      </c>
      <c r="CP495" s="15">
        <f ca="1">(BI495*DCF!F$28-DCF!F$5*MAX(BI495*DCF!F$28,0)-MAX(BI495-BH495,0)/Inputs!$B$17)*DCF!F$6</f>
        <v>8382.2166130663063</v>
      </c>
      <c r="CQ495" s="15">
        <f ca="1">(BJ495*DCF!G$28-DCF!G$5*MAX(BJ495*DCF!G$28,0)-MAX(BJ495-BI495,0)/Inputs!$B$17)*DCF!G$6</f>
        <v>9791.31212112106</v>
      </c>
      <c r="CR495" s="15">
        <f ca="1">(BK495*DCF!H$28-DCF!H$5*MAX(BK495*DCF!H$28,0)-MAX(BK495-BJ495,0)/Inputs!$B$17)*DCF!H$6</f>
        <v>11375.294352821109</v>
      </c>
      <c r="CS495" s="15">
        <f ca="1">(BL495*DCF!I$28-DCF!I$5*MAX(BL495*DCF!I$28,0)-MAX(BL495-BK495,0)/Inputs!$B$17)*DCF!I$6</f>
        <v>14473.542514008132</v>
      </c>
      <c r="CT495" s="15">
        <f ca="1">(BM495*DCF!J$28-DCF!J$5*MAX(BM495*DCF!J$28,0)-MAX(BM495-BL495,0)/Inputs!$B$17)*DCF!J$6</f>
        <v>18289.156315751861</v>
      </c>
      <c r="CU495" s="15">
        <f ca="1">(BN495*DCF!K$28-DCF!K$5*MAX(BN495*DCF!K$28,0)-MAX(BN495-BM495,0)/Inputs!$B$17)*DCF!K$6</f>
        <v>19246.588873938428</v>
      </c>
      <c r="CV495" s="15">
        <f ca="1">(BO495*DCF!L$28-DCF!L$5*MAX(BO495*DCF!L$28,0)-MAX(BO495-BN495,0)/Inputs!$B$17)*DCF!L$6</f>
        <v>21900.71169466068</v>
      </c>
      <c r="CW495" s="15">
        <f ca="1">(BP495*DCF!M$28-DCF!M$5*MAX(BP495*DCF!M$28,0)-MAX(BP495-BO495,0)/Inputs!$B$17)*DCF!M$6</f>
        <v>30634.113723057708</v>
      </c>
      <c r="CX495" s="15">
        <f ca="1">(BQ495*DCF!C$46-DCF!C$5*MAX(BQ495*DCF!C$46,0)-MAX(BQ495-Inputs!$B$20,0)/Inputs!$B$24)*DCF!C$6</f>
        <v>-6533.3600403893679</v>
      </c>
      <c r="CY495" s="15">
        <f ca="1">(BR495*DCF!D$46-DCF!D$5*MAX(BR495*DCF!D$46,0)-MAX(BR495-BQ495,0)/Inputs!$B$24)*DCF!D$6</f>
        <v>-3257.8294328092861</v>
      </c>
      <c r="CZ495" s="15">
        <f ca="1">(BS495*DCF!E$46-DCF!E$5*MAX(BS495*DCF!E$46,0)-MAX(BS495-BR495,0)/Inputs!$B$24)*DCF!E$6</f>
        <v>-1312.9939596610586</v>
      </c>
      <c r="DA495" s="15">
        <f ca="1">(BT495*DCF!F$46-DCF!F$5*MAX(BT495*DCF!F$46,0)-MAX(BT495-BS495,0)/Inputs!$B$24)*DCF!F$6</f>
        <v>-4084.3168719072937</v>
      </c>
      <c r="DB495" s="15">
        <f ca="1">(BU495*DCF!G$46-DCF!G$5*MAX(BU495*DCF!G$46,0)-MAX(BU495-BT495,0)/Inputs!$B$24)*DCF!G$6</f>
        <v>-554.164760436047</v>
      </c>
      <c r="DC495" s="15">
        <f ca="1">(BV495*DCF!H$46-DCF!H$5*MAX(BV495*DCF!H$46,0)-MAX(BV495-BU495,0)/Inputs!$B$24)*DCF!H$6</f>
        <v>-4161.7838846204268</v>
      </c>
      <c r="DD495" s="15">
        <f ca="1">(BW495*DCF!I$46-DCF!I$5*MAX(BW495*DCF!I$46,0)-MAX(BW495-BV495,0)/Inputs!$B$24)*DCF!I$6</f>
        <v>-3968.3875295165867</v>
      </c>
      <c r="DE495" s="15">
        <f ca="1">(BX495*DCF!J$46-DCF!J$5*MAX(BX495*DCF!J$46,0)-MAX(BX495-BW495,0)/Inputs!$B$24)*DCF!J$6</f>
        <v>-2197.8570680412249</v>
      </c>
      <c r="DF495" s="15">
        <f ca="1">(BY495*DCF!K$46-DCF!K$5*MAX(BY495*DCF!K$46,0)-MAX(BY495-BX495,0)/Inputs!$B$24)*DCF!K$6</f>
        <v>-4892.0794562320953</v>
      </c>
      <c r="DG495" s="15">
        <f ca="1">(BZ495*DCF!L$46-DCF!L$5*MAX(BZ495*DCF!L$46,0)-MAX(BZ495-BY495,0)/Inputs!$B$24)*DCF!L$6</f>
        <v>-8545.5773318090833</v>
      </c>
      <c r="DH495" s="15">
        <f ca="1">(CA495*DCF!M$46-DCF!M$5*MAX(CA495*DCF!M$46,0)-MAX(CA495-BZ495,0)/Inputs!$B$24)*DCF!M$6</f>
        <v>8554.9502327822247</v>
      </c>
      <c r="DI495" s="15">
        <f ca="1">SUM(CB495:CL495)+BE495*DCF!M$10*(1+Inputs!$B$30)*(1-Inputs!$B$33)*(1-Inputs!$B$30/Inputs!$B$31)/(Inputs!$B$29-Inputs!$B$30)*DCF!M$6</f>
        <v>148723.82463247067</v>
      </c>
      <c r="DJ495" s="15">
        <f ca="1">SUM(CM495:CW495)+BP495*DCF!M$28*(1+Inputs!$B$30)*(1-Inputs!$B$33)*(1-Inputs!$B$30/Inputs!$B$31)/(Inputs!$B$29-Inputs!$B$30)*DCF!M$6</f>
        <v>908265.41117960634</v>
      </c>
      <c r="DK495" s="15">
        <f ca="1">SUM(CX495:DH495)+CA495*DCF!M$46*(1+Inputs!$B$30)*(1-Inputs!$B$33)*(1-Inputs!$B$30/Inputs!$B$31)/(Inputs!$B$29-Inputs!$B$30)*DCF!M$6</f>
        <v>402963.81343579141</v>
      </c>
      <c r="DM495" s="15">
        <f ca="1">DI495+DJ495+DK495+Inputs!$B$34+Inputs!$B$36-Inputs!$B$35</f>
        <v>1536804.0492478684</v>
      </c>
    </row>
    <row r="496" spans="1:117" x14ac:dyDescent="0.75">
      <c r="A496" s="11">
        <v>483</v>
      </c>
      <c r="C496" s="24">
        <f t="shared" ca="1" si="288"/>
        <v>-0.57609335150707708</v>
      </c>
      <c r="D496" s="24">
        <f t="shared" ca="1" si="288"/>
        <v>-0.29964424184168775</v>
      </c>
      <c r="E496" s="24">
        <f t="shared" ca="1" si="288"/>
        <v>1.0271151339654723</v>
      </c>
      <c r="F496" s="24">
        <f t="shared" ca="1" si="288"/>
        <v>-1.6918554122122798</v>
      </c>
      <c r="G496" s="24">
        <f t="shared" ca="1" si="288"/>
        <v>1.3533486685810905</v>
      </c>
      <c r="H496" s="24">
        <f t="shared" ca="1" si="288"/>
        <v>-0.46465477612253647</v>
      </c>
      <c r="I496" s="24">
        <f t="shared" ca="1" si="288"/>
        <v>0.10359614698725662</v>
      </c>
      <c r="J496" s="24">
        <f t="shared" ca="1" si="288"/>
        <v>-1.2518495137800156</v>
      </c>
      <c r="K496" s="24">
        <f t="shared" ca="1" si="288"/>
        <v>-1.0484248355651604</v>
      </c>
      <c r="L496" s="24">
        <f t="shared" ca="1" si="288"/>
        <v>-0.78951603752619193</v>
      </c>
      <c r="M496" s="24">
        <f t="shared" ca="1" si="288"/>
        <v>0.9103868546147611</v>
      </c>
      <c r="N496" s="24">
        <f ca="1">SQRT(Inputs!$B$38)*C496+SQRT(1-Inputs!$B$38)*_xlfn.NORM.S.INV(RAND())</f>
        <v>5.9348095326645367E-2</v>
      </c>
      <c r="O496" s="24">
        <f ca="1">SQRT(Inputs!$B$38)*D496+SQRT(1-Inputs!$B$38)*_xlfn.NORM.S.INV(RAND())</f>
        <v>-0.18167740549139466</v>
      </c>
      <c r="P496" s="24">
        <f ca="1">SQRT(Inputs!$B$38)*E496+SQRT(1-Inputs!$B$38)*_xlfn.NORM.S.INV(RAND())</f>
        <v>3.1881313384928527</v>
      </c>
      <c r="Q496" s="24">
        <f ca="1">SQRT(Inputs!$B$38)*F496+SQRT(1-Inputs!$B$38)*_xlfn.NORM.S.INV(RAND())</f>
        <v>-0.54192438603062776</v>
      </c>
      <c r="R496" s="24">
        <f ca="1">SQRT(Inputs!$B$38)*G496+SQRT(1-Inputs!$B$38)*_xlfn.NORM.S.INV(RAND())</f>
        <v>5.1179639239272823E-2</v>
      </c>
      <c r="S496" s="24">
        <f ca="1">SQRT(Inputs!$B$38)*H496+SQRT(1-Inputs!$B$38)*_xlfn.NORM.S.INV(RAND())</f>
        <v>-1.8914864228858186</v>
      </c>
      <c r="T496" s="24">
        <f ca="1">SQRT(Inputs!$B$38)*I496+SQRT(1-Inputs!$B$38)*_xlfn.NORM.S.INV(RAND())</f>
        <v>0.93934798416172782</v>
      </c>
      <c r="U496" s="24">
        <f ca="1">SQRT(Inputs!$B$38)*J496+SQRT(1-Inputs!$B$38)*_xlfn.NORM.S.INV(RAND())</f>
        <v>-3.9295570949686165E-2</v>
      </c>
      <c r="V496" s="24">
        <f ca="1">SQRT(Inputs!$B$38)*K496+SQRT(1-Inputs!$B$38)*_xlfn.NORM.S.INV(RAND())</f>
        <v>-0.81987909653870905</v>
      </c>
      <c r="W496" s="24">
        <f ca="1">SQRT(Inputs!$B$38)*L496+SQRT(1-Inputs!$B$38)*_xlfn.NORM.S.INV(RAND())</f>
        <v>0.49921009699426444</v>
      </c>
      <c r="X496" s="24">
        <f ca="1">SQRT(Inputs!$B$38)*M496+SQRT(1-Inputs!$B$38)*_xlfn.NORM.S.INV(RAND())</f>
        <v>1.2090323473050242</v>
      </c>
      <c r="Y496" s="24">
        <f ca="1">SQRT(Inputs!$B$38)*C496+SQRT(1-Inputs!$B$38)*_xlfn.NORM.S.INV(RAND())</f>
        <v>2.2230149927369829</v>
      </c>
      <c r="Z496" s="24">
        <f ca="1">SQRT(Inputs!$B$38)*D496+SQRT(1-Inputs!$B$38)*_xlfn.NORM.S.INV(RAND())</f>
        <v>-0.27371214236751484</v>
      </c>
      <c r="AA496" s="24">
        <f ca="1">SQRT(Inputs!$B$38)*E496+SQRT(1-Inputs!$B$38)*_xlfn.NORM.S.INV(RAND())</f>
        <v>0.4565959811197744</v>
      </c>
      <c r="AB496" s="24">
        <f ca="1">SQRT(Inputs!$B$38)*F496+SQRT(1-Inputs!$B$38)*_xlfn.NORM.S.INV(RAND())</f>
        <v>0.5286412576247842</v>
      </c>
      <c r="AC496" s="24">
        <f ca="1">SQRT(Inputs!$B$38)*G496+SQRT(1-Inputs!$B$38)*_xlfn.NORM.S.INV(RAND())</f>
        <v>2.1359750347752855</v>
      </c>
      <c r="AD496" s="24">
        <f ca="1">SQRT(Inputs!$B$38)*H496+SQRT(1-Inputs!$B$38)*_xlfn.NORM.S.INV(RAND())</f>
        <v>4.6291220029511915E-2</v>
      </c>
      <c r="AE496" s="24">
        <f ca="1">SQRT(Inputs!$B$38)*I496+SQRT(1-Inputs!$B$38)*_xlfn.NORM.S.INV(RAND())</f>
        <v>0.20450445006852683</v>
      </c>
      <c r="AF496" s="24">
        <f ca="1">SQRT(Inputs!$B$38)*J496+SQRT(1-Inputs!$B$38)*_xlfn.NORM.S.INV(RAND())</f>
        <v>-0.41979581798525178</v>
      </c>
      <c r="AG496" s="24">
        <f ca="1">SQRT(Inputs!$B$38)*K496+SQRT(1-Inputs!$B$38)*_xlfn.NORM.S.INV(RAND())</f>
        <v>0.56066776608537927</v>
      </c>
      <c r="AH496" s="24">
        <f ca="1">SQRT(Inputs!$B$38)*L496+SQRT(1-Inputs!$B$38)*_xlfn.NORM.S.INV(RAND())</f>
        <v>-0.33527795794692689</v>
      </c>
      <c r="AI496" s="24">
        <f ca="1">SQRT(Inputs!$B$38)*M496+SQRT(1-Inputs!$B$38)*_xlfn.NORM.S.INV(RAND())</f>
        <v>-9.7128533439911513E-2</v>
      </c>
      <c r="AJ496" s="24">
        <f ca="1">SQRT(Inputs!$B$38)*C496+SQRT(1-Inputs!$B$38)*_xlfn.NORM.S.INV(RAND())</f>
        <v>-0.20071552760261768</v>
      </c>
      <c r="AK496" s="24">
        <f ca="1">SQRT(Inputs!$B$38)*D496+SQRT(1-Inputs!$B$38)*_xlfn.NORM.S.INV(RAND())</f>
        <v>1.5084339836698337</v>
      </c>
      <c r="AL496" s="24">
        <f ca="1">SQRT(Inputs!$B$38)*E496+SQRT(1-Inputs!$B$38)*_xlfn.NORM.S.INV(RAND())</f>
        <v>0.71858461011898944</v>
      </c>
      <c r="AM496" s="24">
        <f ca="1">SQRT(Inputs!$B$38)*F496+SQRT(1-Inputs!$B$38)*_xlfn.NORM.S.INV(RAND())</f>
        <v>-0.73073331797911845</v>
      </c>
      <c r="AN496" s="24">
        <f ca="1">SQRT(Inputs!$B$38)*G496+SQRT(1-Inputs!$B$38)*_xlfn.NORM.S.INV(RAND())</f>
        <v>0.62420078604834262</v>
      </c>
      <c r="AO496" s="24">
        <f ca="1">SQRT(Inputs!$B$38)*H496+SQRT(1-Inputs!$B$38)*_xlfn.NORM.S.INV(RAND())</f>
        <v>-4.0799232600800706E-2</v>
      </c>
      <c r="AP496" s="24">
        <f ca="1">SQRT(Inputs!$B$38)*I496+SQRT(1-Inputs!$B$38)*_xlfn.NORM.S.INV(RAND())</f>
        <v>0.64034624352935732</v>
      </c>
      <c r="AQ496" s="24">
        <f ca="1">SQRT(Inputs!$B$38)*J496+SQRT(1-Inputs!$B$38)*_xlfn.NORM.S.INV(RAND())</f>
        <v>-0.60718336655979266</v>
      </c>
      <c r="AR496" s="24">
        <f ca="1">SQRT(Inputs!$B$38)*K496+SQRT(1-Inputs!$B$38)*_xlfn.NORM.S.INV(RAND())</f>
        <v>-4.9377110245405809E-2</v>
      </c>
      <c r="AS496" s="24">
        <f ca="1">SQRT(Inputs!$B$38)*L496+SQRT(1-Inputs!$B$38)*_xlfn.NORM.S.INV(RAND())</f>
        <v>-0.12267884069604562</v>
      </c>
      <c r="AT496" s="24">
        <f ca="1">SQRT(Inputs!$B$38)*M496+SQRT(1-Inputs!$B$38)*_xlfn.NORM.S.INV(RAND())</f>
        <v>0.46601761553502008</v>
      </c>
      <c r="AU496" s="15">
        <f ca="1">Inputs!$B$6*EXP($B$8-0.5*C$5^2+C$5*N496)</f>
        <v>5010.1406868502145</v>
      </c>
      <c r="AV496" s="15">
        <f t="shared" ca="1" si="255"/>
        <v>5937.7750034932778</v>
      </c>
      <c r="AW496" s="15">
        <f t="shared" ca="1" si="256"/>
        <v>11130.053501716653</v>
      </c>
      <c r="AX496" s="15">
        <f t="shared" ca="1" si="257"/>
        <v>12699.120788777647</v>
      </c>
      <c r="AY496" s="15">
        <f t="shared" ca="1" si="258"/>
        <v>15612.662782292084</v>
      </c>
      <c r="AZ496" s="15">
        <f t="shared" ca="1" si="259"/>
        <v>15504.369002398711</v>
      </c>
      <c r="BA496" s="15">
        <f t="shared" ca="1" si="260"/>
        <v>20933.463254270722</v>
      </c>
      <c r="BB496" s="15">
        <f t="shared" ca="1" si="261"/>
        <v>25528.234770756178</v>
      </c>
      <c r="BC496" s="15">
        <f t="shared" ca="1" si="262"/>
        <v>28886.527930085726</v>
      </c>
      <c r="BD496" s="15">
        <f t="shared" ca="1" si="263"/>
        <v>37080.307487047503</v>
      </c>
      <c r="BE496" s="15">
        <f t="shared" ca="1" si="264"/>
        <v>50726.545646255479</v>
      </c>
      <c r="BF496" s="15">
        <f ca="1">Inputs!$B$13*EXP($B$9-0.5*C$6^2+C$6*Y496)</f>
        <v>21490.727008150458</v>
      </c>
      <c r="BG496" s="15">
        <f t="shared" ca="1" si="265"/>
        <v>24929.379816669549</v>
      </c>
      <c r="BH496" s="15">
        <f t="shared" ca="1" si="266"/>
        <v>32855.369103535159</v>
      </c>
      <c r="BI496" s="15">
        <f t="shared" ca="1" si="267"/>
        <v>43629.364834619075</v>
      </c>
      <c r="BJ496" s="15">
        <f t="shared" ca="1" si="268"/>
        <v>72771.572634860495</v>
      </c>
      <c r="BK496" s="15">
        <f t="shared" ca="1" si="269"/>
        <v>89877.96491197648</v>
      </c>
      <c r="BL496" s="15">
        <f t="shared" ca="1" si="270"/>
        <v>113369.29037903837</v>
      </c>
      <c r="BM496" s="15">
        <f t="shared" ca="1" si="271"/>
        <v>132274.16191525635</v>
      </c>
      <c r="BN496" s="15">
        <f t="shared" ca="1" si="272"/>
        <v>173986.41382872543</v>
      </c>
      <c r="BO496" s="15">
        <f t="shared" ca="1" si="273"/>
        <v>205889.82634721094</v>
      </c>
      <c r="BP496" s="15">
        <f t="shared" ca="1" si="274"/>
        <v>250638.46642826742</v>
      </c>
      <c r="BQ496" s="15">
        <f ca="1">Inputs!$B$20*EXP($B$10-0.5*C$7^2+C$7*AJ496)</f>
        <v>3994.7583280629838</v>
      </c>
      <c r="BR496" s="15">
        <f t="shared" ca="1" si="275"/>
        <v>8751.3947197707894</v>
      </c>
      <c r="BS496" s="15">
        <f t="shared" ca="1" si="276"/>
        <v>14731.086216311156</v>
      </c>
      <c r="BT496" s="15">
        <f t="shared" ca="1" si="277"/>
        <v>16767.894370883565</v>
      </c>
      <c r="BU496" s="15">
        <f t="shared" ca="1" si="278"/>
        <v>27027.074677616933</v>
      </c>
      <c r="BV496" s="15">
        <f t="shared" ca="1" si="279"/>
        <v>37258.401117021895</v>
      </c>
      <c r="BW496" s="15">
        <f t="shared" ca="1" si="280"/>
        <v>59538.228315060958</v>
      </c>
      <c r="BX496" s="15">
        <f t="shared" ca="1" si="281"/>
        <v>73729.954446656382</v>
      </c>
      <c r="BY496" s="15">
        <f t="shared" ca="1" si="282"/>
        <v>102336.82389075225</v>
      </c>
      <c r="BZ496" s="15">
        <f t="shared" ca="1" si="283"/>
        <v>140390.75776646152</v>
      </c>
      <c r="CA496" s="15">
        <f t="shared" ca="1" si="284"/>
        <v>214232.6608903975</v>
      </c>
      <c r="CB496" s="15">
        <f ca="1">(AU496*DCF!C$10-DCF!C$5*MAX(AU496*DCF!C$10,0)-MAX(AU496-Inputs!$B$6,0)/Inputs!$B$10)*DCF!C$6</f>
        <v>1042.7327590214795</v>
      </c>
      <c r="CC496" s="15">
        <f ca="1">(AV496*DCF!D$10-DCF!D$5*MAX(AV496*DCF!D$10,0)-MAX(AV496-AU496,0)/Inputs!$B$10)*DCF!D$6</f>
        <v>1221.1130797976234</v>
      </c>
      <c r="CD496" s="15">
        <f ca="1">(AW496*DCF!E$10-DCF!E$5*MAX(AW496*DCF!E$10,0)-MAX(AW496-AV496,0)/Inputs!$B$10)*DCF!E$6</f>
        <v>1400.2360392442658</v>
      </c>
      <c r="CE496" s="15">
        <f ca="1">(AX496*DCF!F$10-DCF!F$5*MAX(AX496*DCF!F$10,0)-MAX(AX496-AW496,0)/Inputs!$B$10)*DCF!F$6</f>
        <v>2445.7138291173856</v>
      </c>
      <c r="CF496" s="15">
        <f ca="1">(AY496*DCF!G$10-DCF!G$5*MAX(AY496*DCF!G$10,0)-MAX(AY496-AX496,0)/Inputs!$B$10)*DCF!G$6</f>
        <v>2656.7975528984152</v>
      </c>
      <c r="CG496" s="15">
        <f ca="1">(AZ496*DCF!H$10-DCF!H$5*MAX(AZ496*DCF!H$10,0)-MAX(AZ496-AY496,0)/Inputs!$B$10)*DCF!H$6</f>
        <v>3010.1843628195952</v>
      </c>
      <c r="CH496" s="15">
        <f ca="1">(BA496*DCF!I$10-DCF!I$5*MAX(BA496*DCF!I$10,0)-MAX(BA496-AZ496,0)/Inputs!$B$10)*DCF!I$6</f>
        <v>2933.2184059142355</v>
      </c>
      <c r="CI496" s="15">
        <f ca="1">(BB496*DCF!J$10-DCF!J$5*MAX(BB496*DCF!J$10,0)-MAX(BB496-BA496,0)/Inputs!$B$10)*DCF!J$6</f>
        <v>3684.4424128802239</v>
      </c>
      <c r="CJ496" s="15">
        <f ca="1">(BC496*DCF!K$10-DCF!K$5*MAX(BC496*DCF!K$10,0)-MAX(BC496-BB496,0)/Inputs!$B$10)*DCF!K$6</f>
        <v>4180.1571567462197</v>
      </c>
      <c r="CK496" s="15">
        <f ca="1">(BD496*DCF!L$10-DCF!L$5*MAX(BD496*DCF!L$10,0)-MAX(BD496-BC496,0)/Inputs!$B$10)*DCF!L$6</f>
        <v>4532.8271213897096</v>
      </c>
      <c r="CL496" s="15">
        <f ca="1">(BE496*DCF!M$10-DCF!M$5*MAX(BE496*DCF!M$10,0)-MAX(BE496-BD496,0)/Inputs!$B$10)*DCF!M$6</f>
        <v>5527.9827332840041</v>
      </c>
      <c r="CM496" s="15">
        <f ca="1">(BF496*DCF!C$28-DCF!C$5*MAX(BF496*DCF!C$28,0)-MAX(BF496-Inputs!$B$13,0)/Inputs!$B$17)*DCF!C$6</f>
        <v>4225.4046926441551</v>
      </c>
      <c r="CN496" s="15">
        <f ca="1">(BG496*DCF!D$28-DCF!D$5*MAX(BG496*DCF!D$28,0)-MAX(BG496-BF496,0)/Inputs!$B$17)*DCF!D$6</f>
        <v>6608.6550175054608</v>
      </c>
      <c r="CO496" s="15">
        <f ca="1">(BH496*DCF!E$28-DCF!E$5*MAX(BH496*DCF!E$28,0)-MAX(BH496-BG496,0)/Inputs!$B$17)*DCF!E$6</f>
        <v>7743.1221784685767</v>
      </c>
      <c r="CP496" s="15">
        <f ca="1">(BI496*DCF!F$28-DCF!F$5*MAX(BI496*DCF!F$28,0)-MAX(BI496-BH496,0)/Inputs!$B$17)*DCF!F$6</f>
        <v>9882.6470986629156</v>
      </c>
      <c r="CQ496" s="15">
        <f ca="1">(BJ496*DCF!G$28-DCF!G$5*MAX(BJ496*DCF!G$28,0)-MAX(BJ496-BI496,0)/Inputs!$B$17)*DCF!G$6</f>
        <v>13979.705174305467</v>
      </c>
      <c r="CR496" s="15">
        <f ca="1">(BK496*DCF!H$28-DCF!H$5*MAX(BK496*DCF!H$28,0)-MAX(BK496-BJ496,0)/Inputs!$B$17)*DCF!H$6</f>
        <v>19569.959028133915</v>
      </c>
      <c r="CS496" s="15">
        <f ca="1">(BL496*DCF!I$28-DCF!I$5*MAX(BL496*DCF!I$28,0)-MAX(BL496-BK496,0)/Inputs!$B$17)*DCF!I$6</f>
        <v>23287.407562830427</v>
      </c>
      <c r="CT496" s="15">
        <f ca="1">(BM496*DCF!J$28-DCF!J$5*MAX(BM496*DCF!J$28,0)-MAX(BM496-BL496,0)/Inputs!$B$17)*DCF!J$6</f>
        <v>27001.487499920331</v>
      </c>
      <c r="CU496" s="15">
        <f ca="1">(BN496*DCF!K$28-DCF!K$5*MAX(BN496*DCF!K$28,0)-MAX(BN496-BM496,0)/Inputs!$B$17)*DCF!K$6</f>
        <v>31633.818115521219</v>
      </c>
      <c r="CV496" s="15">
        <f ca="1">(BO496*DCF!L$28-DCF!L$5*MAX(BO496*DCF!L$28,0)-MAX(BO496-BN496,0)/Inputs!$B$17)*DCF!L$6</f>
        <v>37469.417632743833</v>
      </c>
      <c r="CW496" s="15">
        <f ca="1">(BP496*DCF!M$28-DCF!M$5*MAX(BP496*DCF!M$28,0)-MAX(BP496-BO496,0)/Inputs!$B$17)*DCF!M$6</f>
        <v>42480.282216504143</v>
      </c>
      <c r="CX496" s="15">
        <f ca="1">(BQ496*DCF!C$46-DCF!C$5*MAX(BQ496*DCF!C$46,0)-MAX(BQ496-Inputs!$B$20,0)/Inputs!$B$24)*DCF!C$6</f>
        <v>-1289.209003276894</v>
      </c>
      <c r="CY496" s="15">
        <f ca="1">(BR496*DCF!D$46-DCF!D$5*MAX(BR496*DCF!D$46,0)-MAX(BR496-BQ496,0)/Inputs!$B$24)*DCF!D$6</f>
        <v>-3523.276258176691</v>
      </c>
      <c r="CZ496" s="15">
        <f ca="1">(BS496*DCF!E$46-DCF!E$5*MAX(BS496*DCF!E$46,0)-MAX(BS496-BR496,0)/Inputs!$B$24)*DCF!E$6</f>
        <v>-4099.0063634572798</v>
      </c>
      <c r="DA496" s="15">
        <f ca="1">(BT496*DCF!F$46-DCF!F$5*MAX(BT496*DCF!F$46,0)-MAX(BT496-BS496,0)/Inputs!$B$24)*DCF!F$6</f>
        <v>-1962.8103203003718</v>
      </c>
      <c r="DB496" s="15">
        <f ca="1">(BU496*DCF!G$46-DCF!G$5*MAX(BU496*DCF!G$46,0)-MAX(BU496-BT496,0)/Inputs!$B$24)*DCF!G$6</f>
        <v>-4360.1229517077163</v>
      </c>
      <c r="DC496" s="15">
        <f ca="1">(BV496*DCF!H$46-DCF!H$5*MAX(BV496*DCF!H$46,0)-MAX(BV496-BU496,0)/Inputs!$B$24)*DCF!H$6</f>
        <v>-3179.3220026679223</v>
      </c>
      <c r="DD496" s="15">
        <f ca="1">(BW496*DCF!I$46-DCF!I$5*MAX(BW496*DCF!I$46,0)-MAX(BW496-BV496,0)/Inputs!$B$24)*DCF!I$6</f>
        <v>-5020.6180230221717</v>
      </c>
      <c r="DE496" s="15">
        <f ca="1">(BX496*DCF!J$46-DCF!J$5*MAX(BX496*DCF!J$46,0)-MAX(BX496-BW496,0)/Inputs!$B$24)*DCF!J$6</f>
        <v>-670.64626870016934</v>
      </c>
      <c r="DF496" s="15">
        <f ca="1">(BY496*DCF!K$46-DCF!K$5*MAX(BY496*DCF!K$46,0)-MAX(BY496-BX496,0)/Inputs!$B$24)*DCF!K$6</f>
        <v>-1162.1004077925988</v>
      </c>
      <c r="DG496" s="15">
        <f ca="1">(BZ496*DCF!L$46-DCF!L$5*MAX(BZ496*DCF!L$46,0)-MAX(BZ496-BY496,0)/Inputs!$B$24)*DCF!L$6</f>
        <v>1092.8326597393082</v>
      </c>
      <c r="DH496" s="15">
        <f ca="1">(CA496*DCF!M$46-DCF!M$5*MAX(CA496*DCF!M$46,0)-MAX(CA496-BZ496,0)/Inputs!$B$24)*DCF!M$6</f>
        <v>1357.8920735800646</v>
      </c>
      <c r="DI496" s="15">
        <f ca="1">SUM(CB496:CL496)+BE496*DCF!M$10*(1+Inputs!$B$30)*(1-Inputs!$B$33)*(1-Inputs!$B$30/Inputs!$B$31)/(Inputs!$B$29-Inputs!$B$30)*DCF!M$6</f>
        <v>173808.05277576495</v>
      </c>
      <c r="DJ496" s="15">
        <f ca="1">SUM(CM496:CW496)+BP496*DCF!M$28*(1+Inputs!$B$30)*(1-Inputs!$B$33)*(1-Inputs!$B$30/Inputs!$B$31)/(Inputs!$B$29-Inputs!$B$30)*DCF!M$6</f>
        <v>1153922.1281111992</v>
      </c>
      <c r="DK496" s="15">
        <f ca="1">SUM(CX496:DH496)+CA496*DCF!M$46*(1+Inputs!$B$30)*(1-Inputs!$B$33)*(1-Inputs!$B$30/Inputs!$B$31)/(Inputs!$B$29-Inputs!$B$30)*DCF!M$6</f>
        <v>308412.68435179401</v>
      </c>
      <c r="DM496" s="15">
        <f ca="1">DI496+DJ496+DK496+Inputs!$B$34+Inputs!$B$36-Inputs!$B$35</f>
        <v>1712993.8652387583</v>
      </c>
    </row>
    <row r="497" spans="1:117" x14ac:dyDescent="0.75">
      <c r="A497" s="11">
        <v>484</v>
      </c>
      <c r="C497" s="24">
        <f t="shared" ca="1" si="288"/>
        <v>-1.5687601923697327</v>
      </c>
      <c r="D497" s="24">
        <f t="shared" ca="1" si="288"/>
        <v>-1.2737762333706302</v>
      </c>
      <c r="E497" s="24">
        <f t="shared" ca="1" si="288"/>
        <v>0.45342415115477591</v>
      </c>
      <c r="F497" s="24">
        <f t="shared" ca="1" si="288"/>
        <v>0.39563345050313903</v>
      </c>
      <c r="G497" s="24">
        <f t="shared" ca="1" si="288"/>
        <v>-6.7628799997110231E-2</v>
      </c>
      <c r="H497" s="24">
        <f t="shared" ca="1" si="288"/>
        <v>-1.145639913388615</v>
      </c>
      <c r="I497" s="24">
        <f t="shared" ca="1" si="288"/>
        <v>0.52713732815748215</v>
      </c>
      <c r="J497" s="24">
        <f t="shared" ca="1" si="288"/>
        <v>6.0578500942328535E-2</v>
      </c>
      <c r="K497" s="24">
        <f t="shared" ca="1" si="288"/>
        <v>0.57414196998026168</v>
      </c>
      <c r="L497" s="24">
        <f t="shared" ca="1" si="288"/>
        <v>1.2178640228799298</v>
      </c>
      <c r="M497" s="24">
        <f t="shared" ca="1" si="288"/>
        <v>0.57643293309082977</v>
      </c>
      <c r="N497" s="24">
        <f ca="1">SQRT(Inputs!$B$38)*C497+SQRT(1-Inputs!$B$38)*_xlfn.NORM.S.INV(RAND())</f>
        <v>-1.838729889845788</v>
      </c>
      <c r="O497" s="24">
        <f ca="1">SQRT(Inputs!$B$38)*D497+SQRT(1-Inputs!$B$38)*_xlfn.NORM.S.INV(RAND())</f>
        <v>-0.52400261226035405</v>
      </c>
      <c r="P497" s="24">
        <f ca="1">SQRT(Inputs!$B$38)*E497+SQRT(1-Inputs!$B$38)*_xlfn.NORM.S.INV(RAND())</f>
        <v>-0.67640298808519272</v>
      </c>
      <c r="Q497" s="24">
        <f ca="1">SQRT(Inputs!$B$38)*F497+SQRT(1-Inputs!$B$38)*_xlfn.NORM.S.INV(RAND())</f>
        <v>0.6155307675258852</v>
      </c>
      <c r="R497" s="24">
        <f ca="1">SQRT(Inputs!$B$38)*G497+SQRT(1-Inputs!$B$38)*_xlfn.NORM.S.INV(RAND())</f>
        <v>0.97684226065554547</v>
      </c>
      <c r="S497" s="24">
        <f ca="1">SQRT(Inputs!$B$38)*H497+SQRT(1-Inputs!$B$38)*_xlfn.NORM.S.INV(RAND())</f>
        <v>-0.41278772178101686</v>
      </c>
      <c r="T497" s="24">
        <f ca="1">SQRT(Inputs!$B$38)*I497+SQRT(1-Inputs!$B$38)*_xlfn.NORM.S.INV(RAND())</f>
        <v>-1.3543496495432903</v>
      </c>
      <c r="U497" s="24">
        <f ca="1">SQRT(Inputs!$B$38)*J497+SQRT(1-Inputs!$B$38)*_xlfn.NORM.S.INV(RAND())</f>
        <v>0.59308955759269655</v>
      </c>
      <c r="V497" s="24">
        <f ca="1">SQRT(Inputs!$B$38)*K497+SQRT(1-Inputs!$B$38)*_xlfn.NORM.S.INV(RAND())</f>
        <v>0.61608260543434978</v>
      </c>
      <c r="W497" s="24">
        <f ca="1">SQRT(Inputs!$B$38)*L497+SQRT(1-Inputs!$B$38)*_xlfn.NORM.S.INV(RAND())</f>
        <v>1.4022922735546346</v>
      </c>
      <c r="X497" s="24">
        <f ca="1">SQRT(Inputs!$B$38)*M497+SQRT(1-Inputs!$B$38)*_xlfn.NORM.S.INV(RAND())</f>
        <v>1.8964282802764407</v>
      </c>
      <c r="Y497" s="24">
        <f ca="1">SQRT(Inputs!$B$38)*C497+SQRT(1-Inputs!$B$38)*_xlfn.NORM.S.INV(RAND())</f>
        <v>0.88768862579640284</v>
      </c>
      <c r="Z497" s="24">
        <f ca="1">SQRT(Inputs!$B$38)*D497+SQRT(1-Inputs!$B$38)*_xlfn.NORM.S.INV(RAND())</f>
        <v>-0.76145907442665584</v>
      </c>
      <c r="AA497" s="24">
        <f ca="1">SQRT(Inputs!$B$38)*E497+SQRT(1-Inputs!$B$38)*_xlfn.NORM.S.INV(RAND())</f>
        <v>0.68767317188601929</v>
      </c>
      <c r="AB497" s="24">
        <f ca="1">SQRT(Inputs!$B$38)*F497+SQRT(1-Inputs!$B$38)*_xlfn.NORM.S.INV(RAND())</f>
        <v>0.31178889932498732</v>
      </c>
      <c r="AC497" s="24">
        <f ca="1">SQRT(Inputs!$B$38)*G497+SQRT(1-Inputs!$B$38)*_xlfn.NORM.S.INV(RAND())</f>
        <v>-0.35073358637015867</v>
      </c>
      <c r="AD497" s="24">
        <f ca="1">SQRT(Inputs!$B$38)*H497+SQRT(1-Inputs!$B$38)*_xlfn.NORM.S.INV(RAND())</f>
        <v>0.54288178767571194</v>
      </c>
      <c r="AE497" s="24">
        <f ca="1">SQRT(Inputs!$B$38)*I497+SQRT(1-Inputs!$B$38)*_xlfn.NORM.S.INV(RAND())</f>
        <v>-0.98083957847237901</v>
      </c>
      <c r="AF497" s="24">
        <f ca="1">SQRT(Inputs!$B$38)*J497+SQRT(1-Inputs!$B$38)*_xlfn.NORM.S.INV(RAND())</f>
        <v>-1.1916055630999911</v>
      </c>
      <c r="AG497" s="24">
        <f ca="1">SQRT(Inputs!$B$38)*K497+SQRT(1-Inputs!$B$38)*_xlfn.NORM.S.INV(RAND())</f>
        <v>-0.38782161034882001</v>
      </c>
      <c r="AH497" s="24">
        <f ca="1">SQRT(Inputs!$B$38)*L497+SQRT(1-Inputs!$B$38)*_xlfn.NORM.S.INV(RAND())</f>
        <v>1.3672582772269832</v>
      </c>
      <c r="AI497" s="24">
        <f ca="1">SQRT(Inputs!$B$38)*M497+SQRT(1-Inputs!$B$38)*_xlfn.NORM.S.INV(RAND())</f>
        <v>-3.8403895961983459E-2</v>
      </c>
      <c r="AJ497" s="24">
        <f ca="1">SQRT(Inputs!$B$38)*C497+SQRT(1-Inputs!$B$38)*_xlfn.NORM.S.INV(RAND())</f>
        <v>-1.0514532875396405</v>
      </c>
      <c r="AK497" s="24">
        <f ca="1">SQRT(Inputs!$B$38)*D497+SQRT(1-Inputs!$B$38)*_xlfn.NORM.S.INV(RAND())</f>
        <v>-1.4954066082618245</v>
      </c>
      <c r="AL497" s="24">
        <f ca="1">SQRT(Inputs!$B$38)*E497+SQRT(1-Inputs!$B$38)*_xlfn.NORM.S.INV(RAND())</f>
        <v>-2.1789514593174353E-2</v>
      </c>
      <c r="AM497" s="24">
        <f ca="1">SQRT(Inputs!$B$38)*F497+SQRT(1-Inputs!$B$38)*_xlfn.NORM.S.INV(RAND())</f>
        <v>-0.70920630792041939</v>
      </c>
      <c r="AN497" s="24">
        <f ca="1">SQRT(Inputs!$B$38)*G497+SQRT(1-Inputs!$B$38)*_xlfn.NORM.S.INV(RAND())</f>
        <v>0.6458689292297346</v>
      </c>
      <c r="AO497" s="24">
        <f ca="1">SQRT(Inputs!$B$38)*H497+SQRT(1-Inputs!$B$38)*_xlfn.NORM.S.INV(RAND())</f>
        <v>1.0480965389085204</v>
      </c>
      <c r="AP497" s="24">
        <f ca="1">SQRT(Inputs!$B$38)*I497+SQRT(1-Inputs!$B$38)*_xlfn.NORM.S.INV(RAND())</f>
        <v>-0.21373664274784265</v>
      </c>
      <c r="AQ497" s="24">
        <f ca="1">SQRT(Inputs!$B$38)*J497+SQRT(1-Inputs!$B$38)*_xlfn.NORM.S.INV(RAND())</f>
        <v>1.2238779786984244</v>
      </c>
      <c r="AR497" s="24">
        <f ca="1">SQRT(Inputs!$B$38)*K497+SQRT(1-Inputs!$B$38)*_xlfn.NORM.S.INV(RAND())</f>
        <v>1.2054770298767425</v>
      </c>
      <c r="AS497" s="24">
        <f ca="1">SQRT(Inputs!$B$38)*L497+SQRT(1-Inputs!$B$38)*_xlfn.NORM.S.INV(RAND())</f>
        <v>0.62437578023077667</v>
      </c>
      <c r="AT497" s="24">
        <f ca="1">SQRT(Inputs!$B$38)*M497+SQRT(1-Inputs!$B$38)*_xlfn.NORM.S.INV(RAND())</f>
        <v>0.53159073778330856</v>
      </c>
      <c r="AU497" s="15">
        <f ca="1">Inputs!$B$6*EXP($B$8-0.5*C$5^2+C$5*N497)</f>
        <v>3684.8000928273227</v>
      </c>
      <c r="AV497" s="15">
        <f t="shared" ca="1" si="255"/>
        <v>4152.6803891377185</v>
      </c>
      <c r="AW497" s="15">
        <f t="shared" ca="1" si="256"/>
        <v>4621.9449597840485</v>
      </c>
      <c r="AX497" s="15">
        <f t="shared" ca="1" si="257"/>
        <v>6093.9935238253674</v>
      </c>
      <c r="AY497" s="15">
        <f t="shared" ca="1" si="258"/>
        <v>8347.4774574604762</v>
      </c>
      <c r="AZ497" s="15">
        <f t="shared" ca="1" si="259"/>
        <v>9755.5113397661007</v>
      </c>
      <c r="BA497" s="15">
        <f t="shared" ca="1" si="260"/>
        <v>10360.51378586954</v>
      </c>
      <c r="BB497" s="15">
        <f t="shared" ca="1" si="261"/>
        <v>13460.996679614696</v>
      </c>
      <c r="BC497" s="15">
        <f t="shared" ca="1" si="262"/>
        <v>17496.481993017678</v>
      </c>
      <c r="BD497" s="15">
        <f t="shared" ca="1" si="263"/>
        <v>24438.970318988446</v>
      </c>
      <c r="BE497" s="15">
        <f t="shared" ca="1" si="264"/>
        <v>35593.056057537702</v>
      </c>
      <c r="BF497" s="15">
        <f ca="1">Inputs!$B$13*EXP($B$9-0.5*C$6^2+C$6*Y497)</f>
        <v>16492.34233079659</v>
      </c>
      <c r="BG497" s="15">
        <f t="shared" ca="1" si="265"/>
        <v>17519.479451279032</v>
      </c>
      <c r="BH497" s="15">
        <f t="shared" ca="1" si="266"/>
        <v>23991.686846828306</v>
      </c>
      <c r="BI497" s="15">
        <f t="shared" ca="1" si="267"/>
        <v>30813.251535111609</v>
      </c>
      <c r="BJ497" s="15">
        <f t="shared" ca="1" si="268"/>
        <v>35912.731365378844</v>
      </c>
      <c r="BK497" s="15">
        <f t="shared" ca="1" si="269"/>
        <v>47457.129169731124</v>
      </c>
      <c r="BL497" s="15">
        <f t="shared" ca="1" si="270"/>
        <v>51337.107311862666</v>
      </c>
      <c r="BM497" s="15">
        <f t="shared" ca="1" si="271"/>
        <v>54421.537081802751</v>
      </c>
      <c r="BN497" s="15">
        <f t="shared" ca="1" si="272"/>
        <v>63892.206712052168</v>
      </c>
      <c r="BO497" s="15">
        <f t="shared" ca="1" si="273"/>
        <v>92154.322575322236</v>
      </c>
      <c r="BP497" s="15">
        <f t="shared" ca="1" si="274"/>
        <v>112932.26403625062</v>
      </c>
      <c r="BQ497" s="15">
        <f ca="1">Inputs!$B$20*EXP($B$10-0.5*C$7^2+C$7*AJ497)</f>
        <v>2954.2391181682351</v>
      </c>
      <c r="BR497" s="15">
        <f t="shared" ca="1" si="275"/>
        <v>2493.0613141136223</v>
      </c>
      <c r="BS497" s="15">
        <f t="shared" ca="1" si="276"/>
        <v>3392.6817375476339</v>
      </c>
      <c r="BT497" s="15">
        <f t="shared" ca="1" si="277"/>
        <v>3883.644238741359</v>
      </c>
      <c r="BU497" s="15">
        <f t="shared" ca="1" si="278"/>
        <v>6292.6992231004306</v>
      </c>
      <c r="BV497" s="15">
        <f t="shared" ca="1" si="279"/>
        <v>11086.798463871904</v>
      </c>
      <c r="BW497" s="15">
        <f t="shared" ca="1" si="280"/>
        <v>14786.730998959467</v>
      </c>
      <c r="BX497" s="15">
        <f t="shared" ca="1" si="281"/>
        <v>26432.682262103935</v>
      </c>
      <c r="BY497" s="15">
        <f t="shared" ca="1" si="282"/>
        <v>46644.090524812556</v>
      </c>
      <c r="BZ497" s="15">
        <f t="shared" ca="1" si="283"/>
        <v>73408.537330853404</v>
      </c>
      <c r="CA497" s="15">
        <f t="shared" ca="1" si="284"/>
        <v>113332.45741088422</v>
      </c>
      <c r="CB497" s="15">
        <f ca="1">(AU497*DCF!C$10-DCF!C$5*MAX(AU497*DCF!C$10,0)-MAX(AU497-Inputs!$B$6,0)/Inputs!$B$10)*DCF!C$6</f>
        <v>946.29025344972843</v>
      </c>
      <c r="CC497" s="15">
        <f ca="1">(AV497*DCF!D$10-DCF!D$5*MAX(AV497*DCF!D$10,0)-MAX(AV497-AU497,0)/Inputs!$B$10)*DCF!D$6</f>
        <v>898.10734640811938</v>
      </c>
      <c r="CD497" s="15">
        <f ca="1">(AW497*DCF!E$10-DCF!E$5*MAX(AW497*DCF!E$10,0)-MAX(AW497-AV497,0)/Inputs!$B$10)*DCF!E$6</f>
        <v>961.43570170012265</v>
      </c>
      <c r="CE497" s="15">
        <f ca="1">(AX497*DCF!F$10-DCF!F$5*MAX(AX497*DCF!F$10,0)-MAX(AX497-AW497,0)/Inputs!$B$10)*DCF!F$6</f>
        <v>1024.0122645430065</v>
      </c>
      <c r="CF497" s="15">
        <f ca="1">(AY497*DCF!G$10-DCF!G$5*MAX(AY497*DCF!G$10,0)-MAX(AY497-AX497,0)/Inputs!$B$10)*DCF!G$6</f>
        <v>1286.7544351938236</v>
      </c>
      <c r="CG497" s="15">
        <f ca="1">(AZ497*DCF!H$10-DCF!H$5*MAX(AZ497*DCF!H$10,0)-MAX(AZ497-AY497,0)/Inputs!$B$10)*DCF!H$6</f>
        <v>1644.0178659192702</v>
      </c>
      <c r="CH497" s="15">
        <f ca="1">(BA497*DCF!I$10-DCF!I$5*MAX(BA497*DCF!I$10,0)-MAX(BA497-AZ497,0)/Inputs!$B$10)*DCF!I$6</f>
        <v>1793.2463174513118</v>
      </c>
      <c r="CI497" s="15">
        <f ca="1">(BB497*DCF!J$10-DCF!J$5*MAX(BB497*DCF!J$10,0)-MAX(BB497-BA497,0)/Inputs!$B$10)*DCF!J$6</f>
        <v>1840.1111734102328</v>
      </c>
      <c r="CJ497" s="15">
        <f ca="1">(BC497*DCF!K$10-DCF!K$5*MAX(BC497*DCF!K$10,0)-MAX(BC497-BB497,0)/Inputs!$B$10)*DCF!K$6</f>
        <v>2251.7460932555023</v>
      </c>
      <c r="CK497" s="15">
        <f ca="1">(BD497*DCF!L$10-DCF!L$5*MAX(BD497*DCF!L$10,0)-MAX(BD497-BC497,0)/Inputs!$B$10)*DCF!L$6</f>
        <v>2788.0853055298448</v>
      </c>
      <c r="CL497" s="15">
        <f ca="1">(BE497*DCF!M$10-DCF!M$5*MAX(BE497*DCF!M$10,0)-MAX(BE497-BD497,0)/Inputs!$B$10)*DCF!M$6</f>
        <v>3690.1658501221532</v>
      </c>
      <c r="CM497" s="15">
        <f ca="1">(BF497*DCF!C$28-DCF!C$5*MAX(BF497*DCF!C$28,0)-MAX(BF497-Inputs!$B$13,0)/Inputs!$B$17)*DCF!C$6</f>
        <v>3854.2918265187845</v>
      </c>
      <c r="CN497" s="15">
        <f ca="1">(BG497*DCF!D$28-DCF!D$5*MAX(BG497*DCF!D$28,0)-MAX(BG497-BF497,0)/Inputs!$B$17)*DCF!D$6</f>
        <v>4940.7553227048138</v>
      </c>
      <c r="CO497" s="15">
        <f ca="1">(BH497*DCF!E$28-DCF!E$5*MAX(BH497*DCF!E$28,0)-MAX(BH497-BG497,0)/Inputs!$B$17)*DCF!E$6</f>
        <v>5519.2899324996306</v>
      </c>
      <c r="CP497" s="15">
        <f ca="1">(BI497*DCF!F$28-DCF!F$5*MAX(BI497*DCF!F$28,0)-MAX(BI497-BH497,0)/Inputs!$B$17)*DCF!F$6</f>
        <v>7123.0124696046687</v>
      </c>
      <c r="CQ497" s="15">
        <f ca="1">(BJ497*DCF!G$28-DCF!G$5*MAX(BJ497*DCF!G$28,0)-MAX(BJ497-BI497,0)/Inputs!$B$17)*DCF!G$6</f>
        <v>8460.1484911139069</v>
      </c>
      <c r="CR497" s="15">
        <f ca="1">(BK497*DCF!H$28-DCF!H$5*MAX(BK497*DCF!H$28,0)-MAX(BK497-BJ497,0)/Inputs!$B$17)*DCF!H$6</f>
        <v>9942.9961832793506</v>
      </c>
      <c r="CS497" s="15">
        <f ca="1">(BL497*DCF!I$28-DCF!I$5*MAX(BL497*DCF!I$28,0)-MAX(BL497-BK497,0)/Inputs!$B$17)*DCF!I$6</f>
        <v>11515.180887438595</v>
      </c>
      <c r="CT497" s="15">
        <f ca="1">(BM497*DCF!J$28-DCF!J$5*MAX(BM497*DCF!J$28,0)-MAX(BM497-BL497,0)/Inputs!$B$17)*DCF!J$6</f>
        <v>11731.550459239152</v>
      </c>
      <c r="CU497" s="15">
        <f ca="1">(BN497*DCF!K$28-DCF!K$5*MAX(BN497*DCF!K$28,0)-MAX(BN497-BM497,0)/Inputs!$B$17)*DCF!K$6</f>
        <v>12332.931895887708</v>
      </c>
      <c r="CV497" s="15">
        <f ca="1">(BO497*DCF!L$28-DCF!L$5*MAX(BO497*DCF!L$28,0)-MAX(BO497-BN497,0)/Inputs!$B$17)*DCF!L$6</f>
        <v>15188.816124757557</v>
      </c>
      <c r="CW497" s="15">
        <f ca="1">(BP497*DCF!M$28-DCF!M$5*MAX(BP497*DCF!M$28,0)-MAX(BP497-BO497,0)/Inputs!$B$17)*DCF!M$6</f>
        <v>19076.392107417403</v>
      </c>
      <c r="CX497" s="15">
        <f ca="1">(BQ497*DCF!C$46-DCF!C$5*MAX(BQ497*DCF!C$46,0)-MAX(BQ497-Inputs!$B$20,0)/Inputs!$B$24)*DCF!C$6</f>
        <v>-682.27231366471938</v>
      </c>
      <c r="CY497" s="15">
        <f ca="1">(BR497*DCF!D$46-DCF!D$5*MAX(BR497*DCF!D$46,0)-MAX(BR497-BQ497,0)/Inputs!$B$24)*DCF!D$6</f>
        <v>-425.50742737779768</v>
      </c>
      <c r="CZ497" s="15">
        <f ca="1">(BS497*DCF!E$46-DCF!E$5*MAX(BS497*DCF!E$46,0)-MAX(BS497-BR497,0)/Inputs!$B$24)*DCF!E$6</f>
        <v>-755.7961273262523</v>
      </c>
      <c r="DA497" s="15">
        <f ca="1">(BT497*DCF!F$46-DCF!F$5*MAX(BT497*DCF!F$46,0)-MAX(BT497-BS497,0)/Inputs!$B$24)*DCF!F$6</f>
        <v>-461.60649493033986</v>
      </c>
      <c r="DB497" s="15">
        <f ca="1">(BU497*DCF!G$46-DCF!G$5*MAX(BU497*DCF!G$46,0)-MAX(BU497-BT497,0)/Inputs!$B$24)*DCF!G$6</f>
        <v>-1022.0324686331638</v>
      </c>
      <c r="DC497" s="15">
        <f ca="1">(BV497*DCF!H$46-DCF!H$5*MAX(BV497*DCF!H$46,0)-MAX(BV497-BU497,0)/Inputs!$B$24)*DCF!H$6</f>
        <v>-1489.7369651363385</v>
      </c>
      <c r="DD497" s="15">
        <f ca="1">(BW497*DCF!I$46-DCF!I$5*MAX(BW497*DCF!I$46,0)-MAX(BW497-BV497,0)/Inputs!$B$24)*DCF!I$6</f>
        <v>-720.60221357414309</v>
      </c>
      <c r="DE497" s="15">
        <f ca="1">(BX497*DCF!J$46-DCF!J$5*MAX(BX497*DCF!J$46,0)-MAX(BX497-BW497,0)/Inputs!$B$24)*DCF!J$6</f>
        <v>-1979.5381027820858</v>
      </c>
      <c r="DF497" s="15">
        <f ca="1">(BY497*DCF!K$46-DCF!K$5*MAX(BY497*DCF!K$46,0)-MAX(BY497-BX497,0)/Inputs!$B$24)*DCF!K$6</f>
        <v>-2286.7906550082348</v>
      </c>
      <c r="DG497" s="15">
        <f ca="1">(BZ497*DCF!L$46-DCF!L$5*MAX(BZ497*DCF!L$46,0)-MAX(BZ497-BY497,0)/Inputs!$B$24)*DCF!L$6</f>
        <v>-982.49036242980867</v>
      </c>
      <c r="DH497" s="15">
        <f ca="1">(CA497*DCF!M$46-DCF!M$5*MAX(CA497*DCF!M$46,0)-MAX(CA497-BZ497,0)/Inputs!$B$24)*DCF!M$6</f>
        <v>538.47680644470086</v>
      </c>
      <c r="DI497" s="15">
        <f ca="1">SUM(CB497:CL497)+BE497*DCF!M$10*(1+Inputs!$B$30)*(1-Inputs!$B$33)*(1-Inputs!$B$30/Inputs!$B$31)/(Inputs!$B$29-Inputs!$B$30)*DCF!M$6</f>
        <v>118179.91828455092</v>
      </c>
      <c r="DJ497" s="15">
        <f ca="1">SUM(CM497:CW497)+BP497*DCF!M$28*(1+Inputs!$B$30)*(1-Inputs!$B$33)*(1-Inputs!$B$30/Inputs!$B$31)/(Inputs!$B$29-Inputs!$B$30)*DCF!M$6</f>
        <v>528741.34461709613</v>
      </c>
      <c r="DK497" s="15">
        <f ca="1">SUM(CX497:DH497)+CA497*DCF!M$46*(1+Inputs!$B$30)*(1-Inputs!$B$33)*(1-Inputs!$B$30/Inputs!$B$31)/(Inputs!$B$29-Inputs!$B$30)*DCF!M$6</f>
        <v>164957.50792063228</v>
      </c>
      <c r="DM497" s="15">
        <f ca="1">DI497+DJ497+DK497+Inputs!$B$34+Inputs!$B$36-Inputs!$B$35</f>
        <v>888729.77082227927</v>
      </c>
    </row>
    <row r="498" spans="1:117" x14ac:dyDescent="0.75">
      <c r="A498" s="11">
        <v>485</v>
      </c>
      <c r="C498" s="24">
        <f t="shared" ca="1" si="288"/>
        <v>-6.5329805230071494E-2</v>
      </c>
      <c r="D498" s="24">
        <f t="shared" ca="1" si="288"/>
        <v>0.17133459651152258</v>
      </c>
      <c r="E498" s="24">
        <f t="shared" ca="1" si="288"/>
        <v>0.16683982035156578</v>
      </c>
      <c r="F498" s="24">
        <f t="shared" ca="1" si="288"/>
        <v>0.12684064423047531</v>
      </c>
      <c r="G498" s="24">
        <f t="shared" ca="1" si="288"/>
        <v>-0.46096875088008016</v>
      </c>
      <c r="H498" s="24">
        <f t="shared" ca="1" si="288"/>
        <v>-0.7100328087551131</v>
      </c>
      <c r="I498" s="24">
        <f t="shared" ca="1" si="288"/>
        <v>-0.11111006038127594</v>
      </c>
      <c r="J498" s="24">
        <f t="shared" ca="1" si="288"/>
        <v>0.50183717913909165</v>
      </c>
      <c r="K498" s="24">
        <f t="shared" ca="1" si="288"/>
        <v>0.5585937407810373</v>
      </c>
      <c r="L498" s="24">
        <f t="shared" ca="1" si="288"/>
        <v>-1.5616478875846693</v>
      </c>
      <c r="M498" s="24">
        <f t="shared" ca="1" si="288"/>
        <v>-1.6467559695132308</v>
      </c>
      <c r="N498" s="24">
        <f ca="1">SQRT(Inputs!$B$38)*C498+SQRT(1-Inputs!$B$38)*_xlfn.NORM.S.INV(RAND())</f>
        <v>-1.2069901550262161</v>
      </c>
      <c r="O498" s="24">
        <f ca="1">SQRT(Inputs!$B$38)*D498+SQRT(1-Inputs!$B$38)*_xlfn.NORM.S.INV(RAND())</f>
        <v>-2.152019615602653E-2</v>
      </c>
      <c r="P498" s="24">
        <f ca="1">SQRT(Inputs!$B$38)*E498+SQRT(1-Inputs!$B$38)*_xlfn.NORM.S.INV(RAND())</f>
        <v>0.71612919091852845</v>
      </c>
      <c r="Q498" s="24">
        <f ca="1">SQRT(Inputs!$B$38)*F498+SQRT(1-Inputs!$B$38)*_xlfn.NORM.S.INV(RAND())</f>
        <v>0.16598568100691372</v>
      </c>
      <c r="R498" s="24">
        <f ca="1">SQRT(Inputs!$B$38)*G498+SQRT(1-Inputs!$B$38)*_xlfn.NORM.S.INV(RAND())</f>
        <v>-3.4940014236230721E-2</v>
      </c>
      <c r="S498" s="24">
        <f ca="1">SQRT(Inputs!$B$38)*H498+SQRT(1-Inputs!$B$38)*_xlfn.NORM.S.INV(RAND())</f>
        <v>-0.53716402741179825</v>
      </c>
      <c r="T498" s="24">
        <f ca="1">SQRT(Inputs!$B$38)*I498+SQRT(1-Inputs!$B$38)*_xlfn.NORM.S.INV(RAND())</f>
        <v>1.3605843522008141</v>
      </c>
      <c r="U498" s="24">
        <f ca="1">SQRT(Inputs!$B$38)*J498+SQRT(1-Inputs!$B$38)*_xlfn.NORM.S.INV(RAND())</f>
        <v>-0.22194220901197187</v>
      </c>
      <c r="V498" s="24">
        <f ca="1">SQRT(Inputs!$B$38)*K498+SQRT(1-Inputs!$B$38)*_xlfn.NORM.S.INV(RAND())</f>
        <v>0.18747827434989262</v>
      </c>
      <c r="W498" s="24">
        <f ca="1">SQRT(Inputs!$B$38)*L498+SQRT(1-Inputs!$B$38)*_xlfn.NORM.S.INV(RAND())</f>
        <v>-1.8117864113854643</v>
      </c>
      <c r="X498" s="24">
        <f ca="1">SQRT(Inputs!$B$38)*M498+SQRT(1-Inputs!$B$38)*_xlfn.NORM.S.INV(RAND())</f>
        <v>-0.91454316362783894</v>
      </c>
      <c r="Y498" s="24">
        <f ca="1">SQRT(Inputs!$B$38)*C498+SQRT(1-Inputs!$B$38)*_xlfn.NORM.S.INV(RAND())</f>
        <v>-2.4540702280903961</v>
      </c>
      <c r="Z498" s="24">
        <f ca="1">SQRT(Inputs!$B$38)*D498+SQRT(1-Inputs!$B$38)*_xlfn.NORM.S.INV(RAND())</f>
        <v>0.4534534880136899</v>
      </c>
      <c r="AA498" s="24">
        <f ca="1">SQRT(Inputs!$B$38)*E498+SQRT(1-Inputs!$B$38)*_xlfn.NORM.S.INV(RAND())</f>
        <v>0.65110285490627906</v>
      </c>
      <c r="AB498" s="24">
        <f ca="1">SQRT(Inputs!$B$38)*F498+SQRT(1-Inputs!$B$38)*_xlfn.NORM.S.INV(RAND())</f>
        <v>0.64366916186469736</v>
      </c>
      <c r="AC498" s="24">
        <f ca="1">SQRT(Inputs!$B$38)*G498+SQRT(1-Inputs!$B$38)*_xlfn.NORM.S.INV(RAND())</f>
        <v>0.89260439084223497</v>
      </c>
      <c r="AD498" s="24">
        <f ca="1">SQRT(Inputs!$B$38)*H498+SQRT(1-Inputs!$B$38)*_xlfn.NORM.S.INV(RAND())</f>
        <v>-2.2575918109302218</v>
      </c>
      <c r="AE498" s="24">
        <f ca="1">SQRT(Inputs!$B$38)*I498+SQRT(1-Inputs!$B$38)*_xlfn.NORM.S.INV(RAND())</f>
        <v>-1.6519777048549502</v>
      </c>
      <c r="AF498" s="24">
        <f ca="1">SQRT(Inputs!$B$38)*J498+SQRT(1-Inputs!$B$38)*_xlfn.NORM.S.INV(RAND())</f>
        <v>-0.8816936328933408</v>
      </c>
      <c r="AG498" s="24">
        <f ca="1">SQRT(Inputs!$B$38)*K498+SQRT(1-Inputs!$B$38)*_xlfn.NORM.S.INV(RAND())</f>
        <v>-0.18393852167689911</v>
      </c>
      <c r="AH498" s="24">
        <f ca="1">SQRT(Inputs!$B$38)*L498+SQRT(1-Inputs!$B$38)*_xlfn.NORM.S.INV(RAND())</f>
        <v>-1.7773890960963117</v>
      </c>
      <c r="AI498" s="24">
        <f ca="1">SQRT(Inputs!$B$38)*M498+SQRT(1-Inputs!$B$38)*_xlfn.NORM.S.INV(RAND())</f>
        <v>1.4369393773500372</v>
      </c>
      <c r="AJ498" s="24">
        <f ca="1">SQRT(Inputs!$B$38)*C498+SQRT(1-Inputs!$B$38)*_xlfn.NORM.S.INV(RAND())</f>
        <v>2.1895442882704144</v>
      </c>
      <c r="AK498" s="24">
        <f ca="1">SQRT(Inputs!$B$38)*D498+SQRT(1-Inputs!$B$38)*_xlfn.NORM.S.INV(RAND())</f>
        <v>-0.60649368339433751</v>
      </c>
      <c r="AL498" s="24">
        <f ca="1">SQRT(Inputs!$B$38)*E498+SQRT(1-Inputs!$B$38)*_xlfn.NORM.S.INV(RAND())</f>
        <v>1.1543131065595094</v>
      </c>
      <c r="AM498" s="24">
        <f ca="1">SQRT(Inputs!$B$38)*F498+SQRT(1-Inputs!$B$38)*_xlfn.NORM.S.INV(RAND())</f>
        <v>0.27479191366654443</v>
      </c>
      <c r="AN498" s="24">
        <f ca="1">SQRT(Inputs!$B$38)*G498+SQRT(1-Inputs!$B$38)*_xlfn.NORM.S.INV(RAND())</f>
        <v>-1.2481174983359002</v>
      </c>
      <c r="AO498" s="24">
        <f ca="1">SQRT(Inputs!$B$38)*H498+SQRT(1-Inputs!$B$38)*_xlfn.NORM.S.INV(RAND())</f>
        <v>-0.69502394683524771</v>
      </c>
      <c r="AP498" s="24">
        <f ca="1">SQRT(Inputs!$B$38)*I498+SQRT(1-Inputs!$B$38)*_xlfn.NORM.S.INV(RAND())</f>
        <v>-0.23291354230544326</v>
      </c>
      <c r="AQ498" s="24">
        <f ca="1">SQRT(Inputs!$B$38)*J498+SQRT(1-Inputs!$B$38)*_xlfn.NORM.S.INV(RAND())</f>
        <v>0.68237001150128973</v>
      </c>
      <c r="AR498" s="24">
        <f ca="1">SQRT(Inputs!$B$38)*K498+SQRT(1-Inputs!$B$38)*_xlfn.NORM.S.INV(RAND())</f>
        <v>-0.70784432631484739</v>
      </c>
      <c r="AS498" s="24">
        <f ca="1">SQRT(Inputs!$B$38)*L498+SQRT(1-Inputs!$B$38)*_xlfn.NORM.S.INV(RAND())</f>
        <v>0.6256158554316319</v>
      </c>
      <c r="AT498" s="24">
        <f ca="1">SQRT(Inputs!$B$38)*M498+SQRT(1-Inputs!$B$38)*_xlfn.NORM.S.INV(RAND())</f>
        <v>-0.27936164587160439</v>
      </c>
      <c r="AU498" s="15">
        <f ca="1">Inputs!$B$6*EXP($B$8-0.5*C$5^2+C$5*N498)</f>
        <v>4081.5545334341473</v>
      </c>
      <c r="AV498" s="15">
        <f t="shared" ca="1" si="255"/>
        <v>4952.5205710003556</v>
      </c>
      <c r="AW498" s="15">
        <f t="shared" ca="1" si="256"/>
        <v>6651.1156979597199</v>
      </c>
      <c r="AX498" s="15">
        <f t="shared" ca="1" si="257"/>
        <v>8290.4948467820159</v>
      </c>
      <c r="AY498" s="15">
        <f t="shared" ca="1" si="258"/>
        <v>10090.571389693141</v>
      </c>
      <c r="AZ498" s="15">
        <f t="shared" ca="1" si="259"/>
        <v>11632.212787248025</v>
      </c>
      <c r="BA498" s="15">
        <f t="shared" ca="1" si="260"/>
        <v>16413.297347146749</v>
      </c>
      <c r="BB498" s="15">
        <f t="shared" ca="1" si="261"/>
        <v>19652.972741144677</v>
      </c>
      <c r="BC498" s="15">
        <f t="shared" ca="1" si="262"/>
        <v>24509.454614361621</v>
      </c>
      <c r="BD498" s="15">
        <f t="shared" ca="1" si="263"/>
        <v>25345.824354242432</v>
      </c>
      <c r="BE498" s="15">
        <f t="shared" ca="1" si="264"/>
        <v>28575.833886233868</v>
      </c>
      <c r="BF498" s="15">
        <f ca="1">Inputs!$B$13*EXP($B$9-0.5*C$6^2+C$6*Y498)</f>
        <v>8502.839762953965</v>
      </c>
      <c r="BG498" s="15">
        <f t="shared" ca="1" si="265"/>
        <v>11246.244879543114</v>
      </c>
      <c r="BH498" s="15">
        <f t="shared" ca="1" si="266"/>
        <v>15307.805205483877</v>
      </c>
      <c r="BI498" s="15">
        <f t="shared" ca="1" si="267"/>
        <v>20690.675329510734</v>
      </c>
      <c r="BJ498" s="15">
        <f t="shared" ca="1" si="268"/>
        <v>28848.320363402541</v>
      </c>
      <c r="BK498" s="15">
        <f t="shared" ca="1" si="269"/>
        <v>26037.060633878271</v>
      </c>
      <c r="BL498" s="15">
        <f t="shared" ca="1" si="270"/>
        <v>25819.60571882001</v>
      </c>
      <c r="BM498" s="15">
        <f t="shared" ca="1" si="271"/>
        <v>28445.212602688269</v>
      </c>
      <c r="BN498" s="15">
        <f t="shared" ca="1" si="272"/>
        <v>34221.35260634451</v>
      </c>
      <c r="BO498" s="15">
        <f t="shared" ca="1" si="273"/>
        <v>34246.434111886527</v>
      </c>
      <c r="BP498" s="15">
        <f t="shared" ca="1" si="274"/>
        <v>49603.287463629975</v>
      </c>
      <c r="BQ498" s="15">
        <f ca="1">Inputs!$B$20*EXP($B$10-0.5*C$7^2+C$7*AJ498)</f>
        <v>9325.6331462262569</v>
      </c>
      <c r="BR498" s="15">
        <f t="shared" ca="1" si="275"/>
        <v>10436.800902391098</v>
      </c>
      <c r="BS498" s="15">
        <f t="shared" ca="1" si="276"/>
        <v>19910.106866895145</v>
      </c>
      <c r="BT498" s="15">
        <f t="shared" ca="1" si="277"/>
        <v>29503.686219523224</v>
      </c>
      <c r="BU498" s="15">
        <f t="shared" ca="1" si="278"/>
        <v>30230.269966638607</v>
      </c>
      <c r="BV498" s="15">
        <f t="shared" ca="1" si="279"/>
        <v>35962.839925886779</v>
      </c>
      <c r="BW498" s="15">
        <f t="shared" ca="1" si="280"/>
        <v>47770.225904861043</v>
      </c>
      <c r="BX498" s="15">
        <f t="shared" ca="1" si="281"/>
        <v>76609.048970257529</v>
      </c>
      <c r="BY498" s="15">
        <f t="shared" ca="1" si="282"/>
        <v>93746.521419265468</v>
      </c>
      <c r="BZ498" s="15">
        <f t="shared" ca="1" si="283"/>
        <v>147572.0492358453</v>
      </c>
      <c r="CA498" s="15">
        <f t="shared" ca="1" si="284"/>
        <v>197254.5459172767</v>
      </c>
      <c r="CB498" s="15">
        <f ca="1">(AU498*DCF!C$10-DCF!C$5*MAX(AU498*DCF!C$10,0)-MAX(AU498-Inputs!$B$6,0)/Inputs!$B$10)*DCF!C$6</f>
        <v>1048.1804105005715</v>
      </c>
      <c r="CC498" s="15">
        <f ca="1">(AV498*DCF!D$10-DCF!D$5*MAX(AV498*DCF!D$10,0)-MAX(AV498-AU498,0)/Inputs!$B$10)*DCF!D$6</f>
        <v>994.78106349582038</v>
      </c>
      <c r="CD498" s="15">
        <f ca="1">(AW498*DCF!E$10-DCF!E$5*MAX(AW498*DCF!E$10,0)-MAX(AW498-AV498,0)/Inputs!$B$10)*DCF!E$6</f>
        <v>1153.0427735432413</v>
      </c>
      <c r="CE498" s="15">
        <f ca="1">(AX498*DCF!F$10-DCF!F$5*MAX(AX498*DCF!F$10,0)-MAX(AX498-AW498,0)/Inputs!$B$10)*DCF!F$6</f>
        <v>1468.6876567359454</v>
      </c>
      <c r="CF498" s="15">
        <f ca="1">(AY498*DCF!G$10-DCF!G$5*MAX(AY498*DCF!G$10,0)-MAX(AY498-AX498,0)/Inputs!$B$10)*DCF!G$6</f>
        <v>1733.0539808839533</v>
      </c>
      <c r="CG498" s="15">
        <f ca="1">(AZ498*DCF!H$10-DCF!H$5*MAX(AZ498*DCF!H$10,0)-MAX(AZ498-AY498,0)/Inputs!$B$10)*DCF!H$6</f>
        <v>1984.6563885080111</v>
      </c>
      <c r="CH498" s="15">
        <f ca="1">(BA498*DCF!I$10-DCF!I$5*MAX(BA498*DCF!I$10,0)-MAX(BA498-AZ498,0)/Inputs!$B$10)*DCF!I$6</f>
        <v>2213.8452845287793</v>
      </c>
      <c r="CI498" s="15">
        <f ca="1">(BB498*DCF!J$10-DCF!J$5*MAX(BB498*DCF!J$10,0)-MAX(BB498-BA498,0)/Inputs!$B$10)*DCF!J$6</f>
        <v>2881.5763032566219</v>
      </c>
      <c r="CJ498" s="15">
        <f ca="1">(BC498*DCF!K$10-DCF!K$5*MAX(BC498*DCF!K$10,0)-MAX(BC498-BB498,0)/Inputs!$B$10)*DCF!K$6</f>
        <v>3265.7950357938812</v>
      </c>
      <c r="CK498" s="15">
        <f ca="1">(BD498*DCF!L$10-DCF!L$5*MAX(BD498*DCF!L$10,0)-MAX(BD498-BC498,0)/Inputs!$B$10)*DCF!L$6</f>
        <v>3714.4761386158434</v>
      </c>
      <c r="CL498" s="15">
        <f ca="1">(BE498*DCF!M$10-DCF!M$5*MAX(BE498*DCF!M$10,0)-MAX(BE498-BD498,0)/Inputs!$B$10)*DCF!M$6</f>
        <v>3646.5606115646792</v>
      </c>
      <c r="CM498" s="15">
        <f ca="1">(BF498*DCF!C$28-DCF!C$5*MAX(BF498*DCF!C$28,0)-MAX(BF498-Inputs!$B$13,0)/Inputs!$B$17)*DCF!C$6</f>
        <v>2595.0109329420698</v>
      </c>
      <c r="CN498" s="15">
        <f ca="1">(BG498*DCF!D$28-DCF!D$5*MAX(BG498*DCF!D$28,0)-MAX(BG498-BF498,0)/Inputs!$B$17)*DCF!D$6</f>
        <v>2726.9844028255184</v>
      </c>
      <c r="CO498" s="15">
        <f ca="1">(BH498*DCF!E$28-DCF!E$5*MAX(BH498*DCF!E$28,0)-MAX(BH498-BG498,0)/Inputs!$B$17)*DCF!E$6</f>
        <v>3534.9653780113435</v>
      </c>
      <c r="CP498" s="15">
        <f ca="1">(BI498*DCF!F$28-DCF!F$5*MAX(BI498*DCF!F$28,0)-MAX(BI498-BH498,0)/Inputs!$B$17)*DCF!F$6</f>
        <v>4636.9367528969624</v>
      </c>
      <c r="CQ498" s="15">
        <f ca="1">(BJ498*DCF!G$28-DCF!G$5*MAX(BJ498*DCF!G$28,0)-MAX(BJ498-BI498,0)/Inputs!$B$17)*DCF!G$6</f>
        <v>6112.8802828530397</v>
      </c>
      <c r="CR498" s="15">
        <f ca="1">(BK498*DCF!H$28-DCF!H$5*MAX(BK498*DCF!H$28,0)-MAX(BK498-BJ498,0)/Inputs!$B$17)*DCF!H$6</f>
        <v>6439.2523545708373</v>
      </c>
      <c r="CS498" s="15">
        <f ca="1">(BL498*DCF!I$28-DCF!I$5*MAX(BL498*DCF!I$28,0)-MAX(BL498-BK498,0)/Inputs!$B$17)*DCF!I$6</f>
        <v>6071.5587014524435</v>
      </c>
      <c r="CT498" s="15">
        <f ca="1">(BM498*DCF!J$28-DCF!J$5*MAX(BM498*DCF!J$28,0)-MAX(BM498-BL498,0)/Inputs!$B$17)*DCF!J$6</f>
        <v>5997.5098055316275</v>
      </c>
      <c r="CU498" s="15">
        <f ca="1">(BN498*DCF!K$28-DCF!K$5*MAX(BN498*DCF!K$28,0)-MAX(BN498-BM498,0)/Inputs!$B$17)*DCF!K$6</f>
        <v>6519.4756683753503</v>
      </c>
      <c r="CV498" s="15">
        <f ca="1">(BO498*DCF!L$28-DCF!L$5*MAX(BO498*DCF!L$28,0)-MAX(BO498-BN498,0)/Inputs!$B$17)*DCF!L$6</f>
        <v>6830.044419467491</v>
      </c>
      <c r="CW498" s="15">
        <f ca="1">(BP498*DCF!M$28-DCF!M$5*MAX(BP498*DCF!M$28,0)-MAX(BP498-BO498,0)/Inputs!$B$17)*DCF!M$6</f>
        <v>7727.6645511385159</v>
      </c>
      <c r="CX498" s="15">
        <f ca="1">(BQ498*DCF!C$46-DCF!C$5*MAX(BQ498*DCF!C$46,0)-MAX(BQ498-Inputs!$B$20,0)/Inputs!$B$24)*DCF!C$6</f>
        <v>-4982.6557595101085</v>
      </c>
      <c r="CY498" s="15">
        <f ca="1">(BR498*DCF!D$46-DCF!D$5*MAX(BR498*DCF!D$46,0)-MAX(BR498-BQ498,0)/Inputs!$B$24)*DCF!D$6</f>
        <v>-2255.4445827205991</v>
      </c>
      <c r="CZ498" s="15">
        <f ca="1">(BS498*DCF!E$46-DCF!E$5*MAX(BS498*DCF!E$46,0)-MAX(BS498-BR498,0)/Inputs!$B$24)*DCF!E$6</f>
        <v>-6088.5212183265367</v>
      </c>
      <c r="DA498" s="15">
        <f ca="1">(BT498*DCF!F$46-DCF!F$5*MAX(BT498*DCF!F$46,0)-MAX(BT498-BS498,0)/Inputs!$B$24)*DCF!F$6</f>
        <v>-5641.9704855094951</v>
      </c>
      <c r="DB498" s="15">
        <f ca="1">(BU498*DCF!G$46-DCF!G$5*MAX(BU498*DCF!G$46,0)-MAX(BU498-BT498,0)/Inputs!$B$24)*DCF!G$6</f>
        <v>-1261.2949709448164</v>
      </c>
      <c r="DC498" s="15">
        <f ca="1">(BV498*DCF!H$46-DCF!H$5*MAX(BV498*DCF!H$46,0)-MAX(BV498-BU498,0)/Inputs!$B$24)*DCF!H$6</f>
        <v>-1781.3609907974794</v>
      </c>
      <c r="DD498" s="15">
        <f ca="1">(BW498*DCF!I$46-DCF!I$5*MAX(BW498*DCF!I$46,0)-MAX(BW498-BV498,0)/Inputs!$B$24)*DCF!I$6</f>
        <v>-2286.1718577301303</v>
      </c>
      <c r="DE498" s="15">
        <f ca="1">(BX498*DCF!J$46-DCF!J$5*MAX(BX498*DCF!J$46,0)-MAX(BX498-BW498,0)/Inputs!$B$24)*DCF!J$6</f>
        <v>-4434.0470246069708</v>
      </c>
      <c r="DF498" s="15">
        <f ca="1">(BY498*DCF!K$46-DCF!K$5*MAX(BY498*DCF!K$46,0)-MAX(BY498-BX498,0)/Inputs!$B$24)*DCF!K$6</f>
        <v>1156.8895994051732</v>
      </c>
      <c r="DG498" s="15">
        <f ca="1">(BZ498*DCF!L$46-DCF!L$5*MAX(BZ498*DCF!L$46,0)-MAX(BZ498-BY498,0)/Inputs!$B$24)*DCF!L$6</f>
        <v>-1979.9221285260057</v>
      </c>
      <c r="DH498" s="15">
        <f ca="1">(CA498*DCF!M$46-DCF!M$5*MAX(CA498*DCF!M$46,0)-MAX(CA498-BZ498,0)/Inputs!$B$24)*DCF!M$6</f>
        <v>5077.5481787814415</v>
      </c>
      <c r="DI498" s="15">
        <f ca="1">SUM(CB498:CL498)+BE498*DCF!M$10*(1+Inputs!$B$30)*(1-Inputs!$B$33)*(1-Inputs!$B$30/Inputs!$B$31)/(Inputs!$B$29-Inputs!$B$30)*DCF!M$6</f>
        <v>103631.57922909976</v>
      </c>
      <c r="DJ498" s="15">
        <f ca="1">SUM(CM498:CW498)+BP498*DCF!M$28*(1+Inputs!$B$30)*(1-Inputs!$B$33)*(1-Inputs!$B$30/Inputs!$B$31)/(Inputs!$B$29-Inputs!$B$30)*DCF!M$6</f>
        <v>243254.42317920292</v>
      </c>
      <c r="DK498" s="15">
        <f ca="1">SUM(CX498:DH498)+CA498*DCF!M$46*(1+Inputs!$B$30)*(1-Inputs!$B$33)*(1-Inputs!$B$30/Inputs!$B$31)/(Inputs!$B$29-Inputs!$B$30)*DCF!M$6</f>
        <v>280501.94304235582</v>
      </c>
      <c r="DM498" s="15">
        <f ca="1">DI498+DJ498+DK498+Inputs!$B$34+Inputs!$B$36-Inputs!$B$35</f>
        <v>704238.94545065844</v>
      </c>
    </row>
    <row r="499" spans="1:117" x14ac:dyDescent="0.75">
      <c r="A499" s="11">
        <v>486</v>
      </c>
      <c r="C499" s="24">
        <f t="shared" ca="1" si="288"/>
        <v>-7.1850367553208352E-2</v>
      </c>
      <c r="D499" s="24">
        <f t="shared" ca="1" si="288"/>
        <v>1.5203990478128768</v>
      </c>
      <c r="E499" s="24">
        <f t="shared" ca="1" si="288"/>
        <v>0.22965001180922678</v>
      </c>
      <c r="F499" s="24">
        <f t="shared" ca="1" si="288"/>
        <v>-0.55713325422803717</v>
      </c>
      <c r="G499" s="24">
        <f t="shared" ca="1" si="288"/>
        <v>-3.0341262941359433E-3</v>
      </c>
      <c r="H499" s="24">
        <f t="shared" ca="1" si="288"/>
        <v>-0.53897771221494784</v>
      </c>
      <c r="I499" s="24">
        <f t="shared" ca="1" si="288"/>
        <v>0.89756895421482308</v>
      </c>
      <c r="J499" s="24">
        <f t="shared" ca="1" si="288"/>
        <v>-1.1016117218268024</v>
      </c>
      <c r="K499" s="24">
        <f t="shared" ca="1" si="288"/>
        <v>-0.51396723902848562</v>
      </c>
      <c r="L499" s="24">
        <f t="shared" ca="1" si="288"/>
        <v>-1.0544077898140465</v>
      </c>
      <c r="M499" s="24">
        <f t="shared" ca="1" si="288"/>
        <v>-1.1382656267968572</v>
      </c>
      <c r="N499" s="24">
        <f ca="1">SQRT(Inputs!$B$38)*C499+SQRT(1-Inputs!$B$38)*_xlfn.NORM.S.INV(RAND())</f>
        <v>-1.1978700225630126</v>
      </c>
      <c r="O499" s="24">
        <f ca="1">SQRT(Inputs!$B$38)*D499+SQRT(1-Inputs!$B$38)*_xlfn.NORM.S.INV(RAND())</f>
        <v>0.72185977696875037</v>
      </c>
      <c r="P499" s="24">
        <f ca="1">SQRT(Inputs!$B$38)*E499+SQRT(1-Inputs!$B$38)*_xlfn.NORM.S.INV(RAND())</f>
        <v>0.85592663353222442</v>
      </c>
      <c r="Q499" s="24">
        <f ca="1">SQRT(Inputs!$B$38)*F499+SQRT(1-Inputs!$B$38)*_xlfn.NORM.S.INV(RAND())</f>
        <v>-0.24215414983102357</v>
      </c>
      <c r="R499" s="24">
        <f ca="1">SQRT(Inputs!$B$38)*G499+SQRT(1-Inputs!$B$38)*_xlfn.NORM.S.INV(RAND())</f>
        <v>-0.34555919491368609</v>
      </c>
      <c r="S499" s="24">
        <f ca="1">SQRT(Inputs!$B$38)*H499+SQRT(1-Inputs!$B$38)*_xlfn.NORM.S.INV(RAND())</f>
        <v>-1.2300560419048732</v>
      </c>
      <c r="T499" s="24">
        <f ca="1">SQRT(Inputs!$B$38)*I499+SQRT(1-Inputs!$B$38)*_xlfn.NORM.S.INV(RAND())</f>
        <v>-0.27322375624512713</v>
      </c>
      <c r="U499" s="24">
        <f ca="1">SQRT(Inputs!$B$38)*J499+SQRT(1-Inputs!$B$38)*_xlfn.NORM.S.INV(RAND())</f>
        <v>-0.29802512743685833</v>
      </c>
      <c r="V499" s="24">
        <f ca="1">SQRT(Inputs!$B$38)*K499+SQRT(1-Inputs!$B$38)*_xlfn.NORM.S.INV(RAND())</f>
        <v>0.95103331445151174</v>
      </c>
      <c r="W499" s="24">
        <f ca="1">SQRT(Inputs!$B$38)*L499+SQRT(1-Inputs!$B$38)*_xlfn.NORM.S.INV(RAND())</f>
        <v>1.0956399641372156</v>
      </c>
      <c r="X499" s="24">
        <f ca="1">SQRT(Inputs!$B$38)*M499+SQRT(1-Inputs!$B$38)*_xlfn.NORM.S.INV(RAND())</f>
        <v>-1.8508966701522511</v>
      </c>
      <c r="Y499" s="24">
        <f ca="1">SQRT(Inputs!$B$38)*C499+SQRT(1-Inputs!$B$38)*_xlfn.NORM.S.INV(RAND())</f>
        <v>1.2486375102413572</v>
      </c>
      <c r="Z499" s="24">
        <f ca="1">SQRT(Inputs!$B$38)*D499+SQRT(1-Inputs!$B$38)*_xlfn.NORM.S.INV(RAND())</f>
        <v>0.20175901270474994</v>
      </c>
      <c r="AA499" s="24">
        <f ca="1">SQRT(Inputs!$B$38)*E499+SQRT(1-Inputs!$B$38)*_xlfn.NORM.S.INV(RAND())</f>
        <v>1.7205937518693628</v>
      </c>
      <c r="AB499" s="24">
        <f ca="1">SQRT(Inputs!$B$38)*F499+SQRT(1-Inputs!$B$38)*_xlfn.NORM.S.INV(RAND())</f>
        <v>-1.6206897531887143</v>
      </c>
      <c r="AC499" s="24">
        <f ca="1">SQRT(Inputs!$B$38)*G499+SQRT(1-Inputs!$B$38)*_xlfn.NORM.S.INV(RAND())</f>
        <v>5.7659750438578884E-2</v>
      </c>
      <c r="AD499" s="24">
        <f ca="1">SQRT(Inputs!$B$38)*H499+SQRT(1-Inputs!$B$38)*_xlfn.NORM.S.INV(RAND())</f>
        <v>-1.8835525207259707</v>
      </c>
      <c r="AE499" s="24">
        <f ca="1">SQRT(Inputs!$B$38)*I499+SQRT(1-Inputs!$B$38)*_xlfn.NORM.S.INV(RAND())</f>
        <v>1.6244845855571386</v>
      </c>
      <c r="AF499" s="24">
        <f ca="1">SQRT(Inputs!$B$38)*J499+SQRT(1-Inputs!$B$38)*_xlfn.NORM.S.INV(RAND())</f>
        <v>-0.50959555241673182</v>
      </c>
      <c r="AG499" s="24">
        <f ca="1">SQRT(Inputs!$B$38)*K499+SQRT(1-Inputs!$B$38)*_xlfn.NORM.S.INV(RAND())</f>
        <v>0.21540286770573996</v>
      </c>
      <c r="AH499" s="24">
        <f ca="1">SQRT(Inputs!$B$38)*L499+SQRT(1-Inputs!$B$38)*_xlfn.NORM.S.INV(RAND())</f>
        <v>-0.93963663246993567</v>
      </c>
      <c r="AI499" s="24">
        <f ca="1">SQRT(Inputs!$B$38)*M499+SQRT(1-Inputs!$B$38)*_xlfn.NORM.S.INV(RAND())</f>
        <v>-0.53409954857991737</v>
      </c>
      <c r="AJ499" s="24">
        <f ca="1">SQRT(Inputs!$B$38)*C499+SQRT(1-Inputs!$B$38)*_xlfn.NORM.S.INV(RAND())</f>
        <v>-2.2335336327412207</v>
      </c>
      <c r="AK499" s="24">
        <f ca="1">SQRT(Inputs!$B$38)*D499+SQRT(1-Inputs!$B$38)*_xlfn.NORM.S.INV(RAND())</f>
        <v>1.3195214998856812</v>
      </c>
      <c r="AL499" s="24">
        <f ca="1">SQRT(Inputs!$B$38)*E499+SQRT(1-Inputs!$B$38)*_xlfn.NORM.S.INV(RAND())</f>
        <v>0.27465072427549586</v>
      </c>
      <c r="AM499" s="24">
        <f ca="1">SQRT(Inputs!$B$38)*F499+SQRT(1-Inputs!$B$38)*_xlfn.NORM.S.INV(RAND())</f>
        <v>-1.0685204220180771</v>
      </c>
      <c r="AN499" s="24">
        <f ca="1">SQRT(Inputs!$B$38)*G499+SQRT(1-Inputs!$B$38)*_xlfn.NORM.S.INV(RAND())</f>
        <v>0.29402569009441754</v>
      </c>
      <c r="AO499" s="24">
        <f ca="1">SQRT(Inputs!$B$38)*H499+SQRT(1-Inputs!$B$38)*_xlfn.NORM.S.INV(RAND())</f>
        <v>1.2649629050357112</v>
      </c>
      <c r="AP499" s="24">
        <f ca="1">SQRT(Inputs!$B$38)*I499+SQRT(1-Inputs!$B$38)*_xlfn.NORM.S.INV(RAND())</f>
        <v>-1.3116791601168989</v>
      </c>
      <c r="AQ499" s="24">
        <f ca="1">SQRT(Inputs!$B$38)*J499+SQRT(1-Inputs!$B$38)*_xlfn.NORM.S.INV(RAND())</f>
        <v>-0.2886199377825916</v>
      </c>
      <c r="AR499" s="24">
        <f ca="1">SQRT(Inputs!$B$38)*K499+SQRT(1-Inputs!$B$38)*_xlfn.NORM.S.INV(RAND())</f>
        <v>-0.96592904175198413</v>
      </c>
      <c r="AS499" s="24">
        <f ca="1">SQRT(Inputs!$B$38)*L499+SQRT(1-Inputs!$B$38)*_xlfn.NORM.S.INV(RAND())</f>
        <v>-1.3244284104967827</v>
      </c>
      <c r="AT499" s="24">
        <f ca="1">SQRT(Inputs!$B$38)*M499+SQRT(1-Inputs!$B$38)*_xlfn.NORM.S.INV(RAND())</f>
        <v>0.50966203277779298</v>
      </c>
      <c r="AU499" s="15">
        <f ca="1">Inputs!$B$6*EXP($B$8-0.5*C$5^2+C$5*N499)</f>
        <v>4087.5845982740479</v>
      </c>
      <c r="AV499" s="15">
        <f t="shared" ca="1" si="255"/>
        <v>5532.6870670479702</v>
      </c>
      <c r="AW499" s="15">
        <f t="shared" ca="1" si="256"/>
        <v>7571.6999626166644</v>
      </c>
      <c r="AX499" s="15">
        <f t="shared" ca="1" si="257"/>
        <v>8968.806041047219</v>
      </c>
      <c r="AY499" s="15">
        <f t="shared" ca="1" si="258"/>
        <v>10527.256896940376</v>
      </c>
      <c r="AZ499" s="15">
        <f t="shared" ca="1" si="259"/>
        <v>11244.101418936627</v>
      </c>
      <c r="BA499" s="15">
        <f t="shared" ca="1" si="260"/>
        <v>13372.006016562809</v>
      </c>
      <c r="BB499" s="15">
        <f t="shared" ca="1" si="261"/>
        <v>15889.801504990075</v>
      </c>
      <c r="BC499" s="15">
        <f t="shared" ca="1" si="262"/>
        <v>21332.115478328866</v>
      </c>
      <c r="BD499" s="15">
        <f t="shared" ca="1" si="263"/>
        <v>28954.06487440506</v>
      </c>
      <c r="BE499" s="15">
        <f t="shared" ca="1" si="264"/>
        <v>29975.327485242778</v>
      </c>
      <c r="BF499" s="15">
        <f ca="1">Inputs!$B$13*EXP($B$9-0.5*C$6^2+C$6*Y499)</f>
        <v>17715.739021078924</v>
      </c>
      <c r="BG499" s="15">
        <f t="shared" ca="1" si="265"/>
        <v>22391.293312140431</v>
      </c>
      <c r="BH499" s="15">
        <f t="shared" ca="1" si="266"/>
        <v>36393.264833362904</v>
      </c>
      <c r="BI499" s="15">
        <f t="shared" ca="1" si="267"/>
        <v>34715.111345658959</v>
      </c>
      <c r="BJ499" s="15">
        <f t="shared" ca="1" si="268"/>
        <v>42913.659454952802</v>
      </c>
      <c r="BK499" s="15">
        <f t="shared" ca="1" si="269"/>
        <v>40755.152901491332</v>
      </c>
      <c r="BL499" s="15">
        <f t="shared" ca="1" si="270"/>
        <v>61793.462466461897</v>
      </c>
      <c r="BM499" s="15">
        <f t="shared" ca="1" si="271"/>
        <v>71297.992819028746</v>
      </c>
      <c r="BN499" s="15">
        <f t="shared" ca="1" si="272"/>
        <v>89980.548518377938</v>
      </c>
      <c r="BO499" s="15">
        <f t="shared" ca="1" si="273"/>
        <v>99256.430966421045</v>
      </c>
      <c r="BP499" s="15">
        <f t="shared" ca="1" si="274"/>
        <v>114992.83305881481</v>
      </c>
      <c r="BQ499" s="15">
        <f ca="1">Inputs!$B$20*EXP($B$10-0.5*C$7^2+C$7*AJ499)</f>
        <v>1942.5036717830997</v>
      </c>
      <c r="BR499" s="15">
        <f t="shared" ca="1" si="275"/>
        <v>4007.6813821243209</v>
      </c>
      <c r="BS499" s="15">
        <f t="shared" ca="1" si="276"/>
        <v>5938.5241744954274</v>
      </c>
      <c r="BT499" s="15">
        <f t="shared" ca="1" si="277"/>
        <v>6186.4055917053774</v>
      </c>
      <c r="BU499" s="15">
        <f t="shared" ca="1" si="278"/>
        <v>9205.8112023740159</v>
      </c>
      <c r="BV499" s="15">
        <f t="shared" ca="1" si="279"/>
        <v>17031.415011291891</v>
      </c>
      <c r="BW499" s="15">
        <f t="shared" ca="1" si="280"/>
        <v>18005.11765546487</v>
      </c>
      <c r="BX499" s="15">
        <f t="shared" ca="1" si="281"/>
        <v>23767.29112575695</v>
      </c>
      <c r="BY499" s="15">
        <f t="shared" ca="1" si="282"/>
        <v>27682.811117217712</v>
      </c>
      <c r="BZ499" s="15">
        <f t="shared" ca="1" si="283"/>
        <v>30448.890653610739</v>
      </c>
      <c r="CA499" s="15">
        <f t="shared" ca="1" si="284"/>
        <v>46825.979783554933</v>
      </c>
      <c r="CB499" s="15">
        <f ca="1">(AU499*DCF!C$10-DCF!C$5*MAX(AU499*DCF!C$10,0)-MAX(AU499-Inputs!$B$6,0)/Inputs!$B$10)*DCF!C$6</f>
        <v>1049.3107483701838</v>
      </c>
      <c r="CC499" s="15">
        <f ca="1">(AV499*DCF!D$10-DCF!D$5*MAX(AV499*DCF!D$10,0)-MAX(AV499-AU499,0)/Inputs!$B$10)*DCF!D$6</f>
        <v>996.20457387628653</v>
      </c>
      <c r="CD499" s="15">
        <f ca="1">(AW499*DCF!E$10-DCF!E$5*MAX(AW499*DCF!E$10,0)-MAX(AW499-AV499,0)/Inputs!$B$10)*DCF!E$6</f>
        <v>1288.9148470227685</v>
      </c>
      <c r="CE499" s="15">
        <f ca="1">(AX499*DCF!F$10-DCF!F$5*MAX(AX499*DCF!F$10,0)-MAX(AX499-AW499,0)/Inputs!$B$10)*DCF!F$6</f>
        <v>1667.1729287255073</v>
      </c>
      <c r="CF499" s="15">
        <f ca="1">(AY499*DCF!G$10-DCF!G$5*MAX(AY499*DCF!G$10,0)-MAX(AY499-AX499,0)/Inputs!$B$10)*DCF!G$6</f>
        <v>1869.4732293015556</v>
      </c>
      <c r="CG499" s="15">
        <f ca="1">(AZ499*DCF!H$10-DCF!H$5*MAX(AZ499*DCF!H$10,0)-MAX(AZ499-AY499,0)/Inputs!$B$10)*DCF!H$6</f>
        <v>2055.7617596596738</v>
      </c>
      <c r="CH499" s="15">
        <f ca="1">(BA499*DCF!I$10-DCF!I$5*MAX(BA499*DCF!I$10,0)-MAX(BA499-AZ499,0)/Inputs!$B$10)*DCF!I$6</f>
        <v>2093.5267779105602</v>
      </c>
      <c r="CI499" s="15">
        <f ca="1">(BB499*DCF!J$10-DCF!J$5*MAX(BB499*DCF!J$10,0)-MAX(BB499-BA499,0)/Inputs!$B$10)*DCF!J$6</f>
        <v>2345.1963914178618</v>
      </c>
      <c r="CJ499" s="15">
        <f ca="1">(BC499*DCF!K$10-DCF!K$5*MAX(BC499*DCF!K$10,0)-MAX(BC499-BB499,0)/Inputs!$B$10)*DCF!K$6</f>
        <v>2672.2868872382396</v>
      </c>
      <c r="CK499" s="15">
        <f ca="1">(BD499*DCF!L$10-DCF!L$5*MAX(BD499*DCF!L$10,0)-MAX(BD499-BC499,0)/Inputs!$B$10)*DCF!L$6</f>
        <v>3381.1821055788228</v>
      </c>
      <c r="CL499" s="15">
        <f ca="1">(BE499*DCF!M$10-DCF!M$5*MAX(BE499*DCF!M$10,0)-MAX(BE499-BD499,0)/Inputs!$B$10)*DCF!M$6</f>
        <v>4107.9056794876924</v>
      </c>
      <c r="CM499" s="15">
        <f ca="1">(BF499*DCF!C$28-DCF!C$5*MAX(BF499*DCF!C$28,0)-MAX(BF499-Inputs!$B$13,0)/Inputs!$B$17)*DCF!C$6</f>
        <v>3945.1248218654587</v>
      </c>
      <c r="CN499" s="15">
        <f ca="1">(BG499*DCF!D$28-DCF!D$5*MAX(BG499*DCF!D$28,0)-MAX(BG499-BF499,0)/Inputs!$B$17)*DCF!D$6</f>
        <v>5597.2422062825954</v>
      </c>
      <c r="CO499" s="15">
        <f ca="1">(BH499*DCF!E$28-DCF!E$5*MAX(BH499*DCF!E$28,0)-MAX(BH499-BG499,0)/Inputs!$B$17)*DCF!E$6</f>
        <v>7547.6247826768886</v>
      </c>
      <c r="CP499" s="15">
        <f ca="1">(BI499*DCF!F$28-DCF!F$5*MAX(BI499*DCF!F$28,0)-MAX(BI499-BH499,0)/Inputs!$B$17)*DCF!F$6</f>
        <v>9424.2383043725185</v>
      </c>
      <c r="CQ499" s="15">
        <f ca="1">(BJ499*DCF!G$28-DCF!G$5*MAX(BJ499*DCF!G$28,0)-MAX(BJ499-BI499,0)/Inputs!$B$17)*DCF!G$6</f>
        <v>9755.3597303663646</v>
      </c>
      <c r="CR499" s="15">
        <f ca="1">(BK499*DCF!H$28-DCF!H$5*MAX(BK499*DCF!H$28,0)-MAX(BK499-BJ499,0)/Inputs!$B$17)*DCF!H$6</f>
        <v>10079.198953062956</v>
      </c>
      <c r="CS499" s="15">
        <f ca="1">(BL499*DCF!I$28-DCF!I$5*MAX(BL499*DCF!I$28,0)-MAX(BL499-BK499,0)/Inputs!$B$17)*DCF!I$6</f>
        <v>11511.277972963797</v>
      </c>
      <c r="CT499" s="15">
        <f ca="1">(BM499*DCF!J$28-DCF!J$5*MAX(BM499*DCF!J$28,0)-MAX(BM499-BL499,0)/Inputs!$B$17)*DCF!J$6</f>
        <v>14645.148219141087</v>
      </c>
      <c r="CU499" s="15">
        <f ca="1">(BN499*DCF!K$28-DCF!K$5*MAX(BN499*DCF!K$28,0)-MAX(BN499-BM499,0)/Inputs!$B$17)*DCF!K$6</f>
        <v>16714.018920452661</v>
      </c>
      <c r="CV499" s="15">
        <f ca="1">(BO499*DCF!L$28-DCF!L$5*MAX(BO499*DCF!L$28,0)-MAX(BO499-BN499,0)/Inputs!$B$17)*DCF!L$6</f>
        <v>18754.159791339938</v>
      </c>
      <c r="CW499" s="15">
        <f ca="1">(BP499*DCF!M$28-DCF!M$5*MAX(BP499*DCF!M$28,0)-MAX(BP499-BO499,0)/Inputs!$B$17)*DCF!M$6</f>
        <v>19991.07188923076</v>
      </c>
      <c r="CX499" s="15">
        <f ca="1">(BQ499*DCF!C$46-DCF!C$5*MAX(BQ499*DCF!C$46,0)-MAX(BQ499-Inputs!$B$20,0)/Inputs!$B$24)*DCF!C$6</f>
        <v>-448.61516669355649</v>
      </c>
      <c r="CY499" s="15">
        <f ca="1">(BR499*DCF!D$46-DCF!D$5*MAX(BR499*DCF!D$46,0)-MAX(BR499-BQ499,0)/Inputs!$B$24)*DCF!D$6</f>
        <v>-1565.2119380618383</v>
      </c>
      <c r="CZ499" s="15">
        <f ca="1">(BS499*DCF!E$46-DCF!E$5*MAX(BS499*DCF!E$46,0)-MAX(BS499-BR499,0)/Inputs!$B$24)*DCF!E$6</f>
        <v>-1463.325896871788</v>
      </c>
      <c r="DA499" s="15">
        <f ca="1">(BT499*DCF!F$46-DCF!F$5*MAX(BT499*DCF!F$46,0)-MAX(BT499-BS499,0)/Inputs!$B$24)*DCF!F$6</f>
        <v>-540.79462876332445</v>
      </c>
      <c r="DB499" s="15">
        <f ca="1">(BU499*DCF!G$46-DCF!G$5*MAX(BU499*DCF!G$46,0)-MAX(BU499-BT499,0)/Inputs!$B$24)*DCF!G$6</f>
        <v>-1325.3336916440394</v>
      </c>
      <c r="DC499" s="15">
        <f ca="1">(BV499*DCF!H$46-DCF!H$5*MAX(BV499*DCF!H$46,0)-MAX(BV499-BU499,0)/Inputs!$B$24)*DCF!H$6</f>
        <v>-2431.7584353511729</v>
      </c>
      <c r="DD499" s="15">
        <f ca="1">(BW499*DCF!I$46-DCF!I$5*MAX(BW499*DCF!I$46,0)-MAX(BW499-BV499,0)/Inputs!$B$24)*DCF!I$6</f>
        <v>136.32280960927551</v>
      </c>
      <c r="DE499" s="15">
        <f ca="1">(BX499*DCF!J$46-DCF!J$5*MAX(BX499*DCF!J$46,0)-MAX(BX499-BW499,0)/Inputs!$B$24)*DCF!J$6</f>
        <v>-531.06214474403362</v>
      </c>
      <c r="DF499" s="15">
        <f ca="1">(BY499*DCF!K$46-DCF!K$5*MAX(BY499*DCF!K$46,0)-MAX(BY499-BX499,0)/Inputs!$B$24)*DCF!K$6</f>
        <v>622.13636322863033</v>
      </c>
      <c r="DG499" s="15">
        <f ca="1">(BZ499*DCF!L$46-DCF!L$5*MAX(BZ499*DCF!L$46,0)-MAX(BZ499-BY499,0)/Inputs!$B$24)*DCF!L$6</f>
        <v>1478.8181837211866</v>
      </c>
      <c r="DH499" s="15">
        <f ca="1">(CA499*DCF!M$46-DCF!M$5*MAX(CA499*DCF!M$46,0)-MAX(CA499-BZ499,0)/Inputs!$B$24)*DCF!M$6</f>
        <v>247.24100082207434</v>
      </c>
      <c r="DI499" s="15">
        <f ca="1">SUM(CB499:CL499)+BE499*DCF!M$10*(1+Inputs!$B$30)*(1-Inputs!$B$33)*(1-Inputs!$B$30/Inputs!$B$31)/(Inputs!$B$29-Inputs!$B$30)*DCF!M$6</f>
        <v>106948.66870269035</v>
      </c>
      <c r="DJ499" s="15">
        <f ca="1">SUM(CM499:CW499)+BP499*DCF!M$28*(1+Inputs!$B$30)*(1-Inputs!$B$33)*(1-Inputs!$B$30/Inputs!$B$31)/(Inputs!$B$29-Inputs!$B$30)*DCF!M$6</f>
        <v>554666.56562572368</v>
      </c>
      <c r="DK499" s="15">
        <f ca="1">SUM(CX499:DH499)+CA499*DCF!M$46*(1+Inputs!$B$30)*(1-Inputs!$B$33)*(1-Inputs!$B$30/Inputs!$B$31)/(Inputs!$B$29-Inputs!$B$30)*DCF!M$6</f>
        <v>66576.928092536109</v>
      </c>
      <c r="DM499" s="15">
        <f ca="1">DI499+DJ499+DK499+Inputs!$B$34+Inputs!$B$36-Inputs!$B$35</f>
        <v>805043.16242095013</v>
      </c>
    </row>
    <row r="500" spans="1:117" x14ac:dyDescent="0.75">
      <c r="A500" s="11">
        <v>487</v>
      </c>
      <c r="C500" s="24">
        <f t="shared" ca="1" si="288"/>
        <v>0.14463687733271283</v>
      </c>
      <c r="D500" s="24">
        <f t="shared" ca="1" si="288"/>
        <v>0.3491832076310642</v>
      </c>
      <c r="E500" s="24">
        <f t="shared" ca="1" si="288"/>
        <v>-1.0495657343678138</v>
      </c>
      <c r="F500" s="24">
        <f t="shared" ca="1" si="288"/>
        <v>-0.55599959540964516</v>
      </c>
      <c r="G500" s="24">
        <f t="shared" ca="1" si="288"/>
        <v>-1.3441895245613893</v>
      </c>
      <c r="H500" s="24">
        <f t="shared" ca="1" si="288"/>
        <v>-0.74266482759680308</v>
      </c>
      <c r="I500" s="24">
        <f t="shared" ca="1" si="288"/>
        <v>-0.48283053314616714</v>
      </c>
      <c r="J500" s="24">
        <f t="shared" ca="1" si="288"/>
        <v>1.1684930297826317</v>
      </c>
      <c r="K500" s="24">
        <f t="shared" ca="1" si="288"/>
        <v>1.1369987751645816</v>
      </c>
      <c r="L500" s="24">
        <f t="shared" ca="1" si="288"/>
        <v>-0.41790497200058485</v>
      </c>
      <c r="M500" s="24">
        <f t="shared" ca="1" si="288"/>
        <v>1.5997402489938701</v>
      </c>
      <c r="N500" s="24">
        <f ca="1">SQRT(Inputs!$B$38)*C500+SQRT(1-Inputs!$B$38)*_xlfn.NORM.S.INV(RAND())</f>
        <v>0.35636245409200423</v>
      </c>
      <c r="O500" s="24">
        <f ca="1">SQRT(Inputs!$B$38)*D500+SQRT(1-Inputs!$B$38)*_xlfn.NORM.S.INV(RAND())</f>
        <v>0.62887842679910144</v>
      </c>
      <c r="P500" s="24">
        <f ca="1">SQRT(Inputs!$B$38)*E500+SQRT(1-Inputs!$B$38)*_xlfn.NORM.S.INV(RAND())</f>
        <v>-2.1092758694257294</v>
      </c>
      <c r="Q500" s="24">
        <f ca="1">SQRT(Inputs!$B$38)*F500+SQRT(1-Inputs!$B$38)*_xlfn.NORM.S.INV(RAND())</f>
        <v>-1.1983630419212086</v>
      </c>
      <c r="R500" s="24">
        <f ca="1">SQRT(Inputs!$B$38)*G500+SQRT(1-Inputs!$B$38)*_xlfn.NORM.S.INV(RAND())</f>
        <v>-3.0650139174646993</v>
      </c>
      <c r="S500" s="24">
        <f ca="1">SQRT(Inputs!$B$38)*H500+SQRT(1-Inputs!$B$38)*_xlfn.NORM.S.INV(RAND())</f>
        <v>-0.305440166755443</v>
      </c>
      <c r="T500" s="24">
        <f ca="1">SQRT(Inputs!$B$38)*I500+SQRT(1-Inputs!$B$38)*_xlfn.NORM.S.INV(RAND())</f>
        <v>-7.8142381077296291E-2</v>
      </c>
      <c r="U500" s="24">
        <f ca="1">SQRT(Inputs!$B$38)*J500+SQRT(1-Inputs!$B$38)*_xlfn.NORM.S.INV(RAND())</f>
        <v>1.2119968104847763</v>
      </c>
      <c r="V500" s="24">
        <f ca="1">SQRT(Inputs!$B$38)*K500+SQRT(1-Inputs!$B$38)*_xlfn.NORM.S.INV(RAND())</f>
        <v>0.45677124362490656</v>
      </c>
      <c r="W500" s="24">
        <f ca="1">SQRT(Inputs!$B$38)*L500+SQRT(1-Inputs!$B$38)*_xlfn.NORM.S.INV(RAND())</f>
        <v>9.9790730927247051E-2</v>
      </c>
      <c r="X500" s="24">
        <f ca="1">SQRT(Inputs!$B$38)*M500+SQRT(1-Inputs!$B$38)*_xlfn.NORM.S.INV(RAND())</f>
        <v>1.064510268101702</v>
      </c>
      <c r="Y500" s="24">
        <f ca="1">SQRT(Inputs!$B$38)*C500+SQRT(1-Inputs!$B$38)*_xlfn.NORM.S.INV(RAND())</f>
        <v>-0.40531362426526413</v>
      </c>
      <c r="Z500" s="24">
        <f ca="1">SQRT(Inputs!$B$38)*D500+SQRT(1-Inputs!$B$38)*_xlfn.NORM.S.INV(RAND())</f>
        <v>0.7864708403430285</v>
      </c>
      <c r="AA500" s="24">
        <f ca="1">SQRT(Inputs!$B$38)*E500+SQRT(1-Inputs!$B$38)*_xlfn.NORM.S.INV(RAND())</f>
        <v>-0.27932082460791408</v>
      </c>
      <c r="AB500" s="24">
        <f ca="1">SQRT(Inputs!$B$38)*F500+SQRT(1-Inputs!$B$38)*_xlfn.NORM.S.INV(RAND())</f>
        <v>0.19005077443090646</v>
      </c>
      <c r="AC500" s="24">
        <f ca="1">SQRT(Inputs!$B$38)*G500+SQRT(1-Inputs!$B$38)*_xlfn.NORM.S.INV(RAND())</f>
        <v>3.7154369729458514E-2</v>
      </c>
      <c r="AD500" s="24">
        <f ca="1">SQRT(Inputs!$B$38)*H500+SQRT(1-Inputs!$B$38)*_xlfn.NORM.S.INV(RAND())</f>
        <v>-0.77034963826728209</v>
      </c>
      <c r="AE500" s="24">
        <f ca="1">SQRT(Inputs!$B$38)*I500+SQRT(1-Inputs!$B$38)*_xlfn.NORM.S.INV(RAND())</f>
        <v>-1.5681607374020246</v>
      </c>
      <c r="AF500" s="24">
        <f ca="1">SQRT(Inputs!$B$38)*J500+SQRT(1-Inputs!$B$38)*_xlfn.NORM.S.INV(RAND())</f>
        <v>-1.3632686276817538</v>
      </c>
      <c r="AG500" s="24">
        <f ca="1">SQRT(Inputs!$B$38)*K500+SQRT(1-Inputs!$B$38)*_xlfn.NORM.S.INV(RAND())</f>
        <v>-0.14443436008226174</v>
      </c>
      <c r="AH500" s="24">
        <f ca="1">SQRT(Inputs!$B$38)*L500+SQRT(1-Inputs!$B$38)*_xlfn.NORM.S.INV(RAND())</f>
        <v>-1.3842516956389681</v>
      </c>
      <c r="AI500" s="24">
        <f ca="1">SQRT(Inputs!$B$38)*M500+SQRT(1-Inputs!$B$38)*_xlfn.NORM.S.INV(RAND())</f>
        <v>-0.1604793108396172</v>
      </c>
      <c r="AJ500" s="24">
        <f ca="1">SQRT(Inputs!$B$38)*C500+SQRT(1-Inputs!$B$38)*_xlfn.NORM.S.INV(RAND())</f>
        <v>0.95462659411366113</v>
      </c>
      <c r="AK500" s="24">
        <f ca="1">SQRT(Inputs!$B$38)*D500+SQRT(1-Inputs!$B$38)*_xlfn.NORM.S.INV(RAND())</f>
        <v>0.47127342268992772</v>
      </c>
      <c r="AL500" s="24">
        <f ca="1">SQRT(Inputs!$B$38)*E500+SQRT(1-Inputs!$B$38)*_xlfn.NORM.S.INV(RAND())</f>
        <v>-0.47596947528386591</v>
      </c>
      <c r="AM500" s="24">
        <f ca="1">SQRT(Inputs!$B$38)*F500+SQRT(1-Inputs!$B$38)*_xlfn.NORM.S.INV(RAND())</f>
        <v>8.4423233683232735E-2</v>
      </c>
      <c r="AN500" s="24">
        <f ca="1">SQRT(Inputs!$B$38)*G500+SQRT(1-Inputs!$B$38)*_xlfn.NORM.S.INV(RAND())</f>
        <v>-1.8103552097999005</v>
      </c>
      <c r="AO500" s="24">
        <f ca="1">SQRT(Inputs!$B$38)*H500+SQRT(1-Inputs!$B$38)*_xlfn.NORM.S.INV(RAND())</f>
        <v>0.50355637372394291</v>
      </c>
      <c r="AP500" s="24">
        <f ca="1">SQRT(Inputs!$B$38)*I500+SQRT(1-Inputs!$B$38)*_xlfn.NORM.S.INV(RAND())</f>
        <v>-0.33061126066717778</v>
      </c>
      <c r="AQ500" s="24">
        <f ca="1">SQRT(Inputs!$B$38)*J500+SQRT(1-Inputs!$B$38)*_xlfn.NORM.S.INV(RAND())</f>
        <v>-0.63932834600548272</v>
      </c>
      <c r="AR500" s="24">
        <f ca="1">SQRT(Inputs!$B$38)*K500+SQRT(1-Inputs!$B$38)*_xlfn.NORM.S.INV(RAND())</f>
        <v>0.36618903958623739</v>
      </c>
      <c r="AS500" s="24">
        <f ca="1">SQRT(Inputs!$B$38)*L500+SQRT(1-Inputs!$B$38)*_xlfn.NORM.S.INV(RAND())</f>
        <v>-0.14591023452140717</v>
      </c>
      <c r="AT500" s="24">
        <f ca="1">SQRT(Inputs!$B$38)*M500+SQRT(1-Inputs!$B$38)*_xlfn.NORM.S.INV(RAND())</f>
        <v>0.28823157669734722</v>
      </c>
      <c r="AU500" s="15">
        <f ca="1">Inputs!$B$6*EXP($B$8-0.5*C$5^2+C$5*N500)</f>
        <v>5256.9059096720857</v>
      </c>
      <c r="AV500" s="15">
        <f t="shared" ca="1" si="255"/>
        <v>7018.7894573482454</v>
      </c>
      <c r="AW500" s="15">
        <f t="shared" ca="1" si="256"/>
        <v>6439.0743832057524</v>
      </c>
      <c r="AX500" s="15">
        <f t="shared" ca="1" si="257"/>
        <v>6768.3531983031507</v>
      </c>
      <c r="AY500" s="15">
        <f t="shared" ca="1" si="258"/>
        <v>5782.7162310193935</v>
      </c>
      <c r="AZ500" s="15">
        <f t="shared" ca="1" si="259"/>
        <v>6838.4941760202137</v>
      </c>
      <c r="BA500" s="15">
        <f t="shared" ca="1" si="260"/>
        <v>8300.4062621768844</v>
      </c>
      <c r="BB500" s="15">
        <f t="shared" ca="1" si="261"/>
        <v>11474.269607759525</v>
      </c>
      <c r="BC500" s="15">
        <f t="shared" ca="1" si="262"/>
        <v>14686.552187283729</v>
      </c>
      <c r="BD500" s="15">
        <f t="shared" ca="1" si="263"/>
        <v>18161.134862610757</v>
      </c>
      <c r="BE500" s="15">
        <f t="shared" ca="1" si="264"/>
        <v>24519.876397826043</v>
      </c>
      <c r="BF500" s="15">
        <f ca="1">Inputs!$B$13*EXP($B$9-0.5*C$6^2+C$6*Y500)</f>
        <v>12763.141699400039</v>
      </c>
      <c r="BG500" s="15">
        <f t="shared" ca="1" si="265"/>
        <v>17926.582540181666</v>
      </c>
      <c r="BH500" s="15">
        <f t="shared" ca="1" si="266"/>
        <v>20911.423286796184</v>
      </c>
      <c r="BI500" s="15">
        <f t="shared" ca="1" si="267"/>
        <v>26358.614911919914</v>
      </c>
      <c r="BJ500" s="15">
        <f t="shared" ca="1" si="268"/>
        <v>32487.470892195764</v>
      </c>
      <c r="BK500" s="15">
        <f t="shared" ca="1" si="269"/>
        <v>35902.313266971214</v>
      </c>
      <c r="BL500" s="15">
        <f t="shared" ca="1" si="270"/>
        <v>35991.287330617924</v>
      </c>
      <c r="BM500" s="15">
        <f t="shared" ca="1" si="271"/>
        <v>37348.686766459286</v>
      </c>
      <c r="BN500" s="15">
        <f t="shared" ca="1" si="272"/>
        <v>45146.000268837583</v>
      </c>
      <c r="BO500" s="15">
        <f t="shared" ca="1" si="273"/>
        <v>47291.601568454818</v>
      </c>
      <c r="BP500" s="15">
        <f t="shared" ca="1" si="274"/>
        <v>57158.358510188278</v>
      </c>
      <c r="BQ500" s="15">
        <f ca="1">Inputs!$B$20*EXP($B$10-0.5*C$7^2+C$7*AJ500)</f>
        <v>6018.0478744674538</v>
      </c>
      <c r="BR500" s="15">
        <f t="shared" ca="1" si="275"/>
        <v>9484.0502911112708</v>
      </c>
      <c r="BS500" s="15">
        <f t="shared" ca="1" si="276"/>
        <v>11328.015983503767</v>
      </c>
      <c r="BT500" s="15">
        <f t="shared" ca="1" si="277"/>
        <v>15968.64052901893</v>
      </c>
      <c r="BU500" s="15">
        <f t="shared" ca="1" si="278"/>
        <v>14280.725752155293</v>
      </c>
      <c r="BV500" s="15">
        <f t="shared" ca="1" si="279"/>
        <v>22255.55482126445</v>
      </c>
      <c r="BW500" s="15">
        <f t="shared" ca="1" si="280"/>
        <v>28957.532487938592</v>
      </c>
      <c r="BX500" s="15">
        <f t="shared" ca="1" si="281"/>
        <v>35629.597332735655</v>
      </c>
      <c r="BY500" s="15">
        <f t="shared" ca="1" si="282"/>
        <v>53546.218072447482</v>
      </c>
      <c r="BZ500" s="15">
        <f t="shared" ca="1" si="283"/>
        <v>73144.325268367073</v>
      </c>
      <c r="CA500" s="15">
        <f t="shared" ca="1" si="284"/>
        <v>108145.20249147732</v>
      </c>
      <c r="CB500" s="15">
        <f ca="1">(AU500*DCF!C$10-DCF!C$5*MAX(AU500*DCF!C$10,0)-MAX(AU500-Inputs!$B$6,0)/Inputs!$B$10)*DCF!C$6</f>
        <v>1040.9732789991233</v>
      </c>
      <c r="CC500" s="15">
        <f ca="1">(AV500*DCF!D$10-DCF!D$5*MAX(AV500*DCF!D$10,0)-MAX(AV500-AU500,0)/Inputs!$B$10)*DCF!D$6</f>
        <v>1281.1931881582568</v>
      </c>
      <c r="CD500" s="15">
        <f ca="1">(AW500*DCF!E$10-DCF!E$5*MAX(AW500*DCF!E$10,0)-MAX(AW500-AV500,0)/Inputs!$B$10)*DCF!E$6</f>
        <v>1486.6797736448591</v>
      </c>
      <c r="CE500" s="15">
        <f ca="1">(AX500*DCF!F$10-DCF!F$5*MAX(AX500*DCF!F$10,0)-MAX(AX500-AW500,0)/Inputs!$B$10)*DCF!F$6</f>
        <v>1409.0059589360978</v>
      </c>
      <c r="CF500" s="15">
        <f ca="1">(AY500*DCF!G$10-DCF!G$5*MAX(AY500*DCF!G$10,0)-MAX(AY500-AX500,0)/Inputs!$B$10)*DCF!G$6</f>
        <v>1191.4699760573312</v>
      </c>
      <c r="CG500" s="15">
        <f ca="1">(AZ500*DCF!H$10-DCF!H$5*MAX(AZ500*DCF!H$10,0)-MAX(AZ500-AY500,0)/Inputs!$B$10)*DCF!H$6</f>
        <v>1140.2262479454353</v>
      </c>
      <c r="CH500" s="15">
        <f ca="1">(BA500*DCF!I$10-DCF!I$5*MAX(BA500*DCF!I$10,0)-MAX(BA500-AZ500,0)/Inputs!$B$10)*DCF!I$6</f>
        <v>1276.3766214569298</v>
      </c>
      <c r="CI500" s="15">
        <f ca="1">(BB500*DCF!J$10-DCF!J$5*MAX(BB500*DCF!J$10,0)-MAX(BB500-BA500,0)/Inputs!$B$10)*DCF!J$6</f>
        <v>1488.0645997654867</v>
      </c>
      <c r="CJ500" s="15">
        <f ca="1">(BC500*DCF!K$10-DCF!K$5*MAX(BC500*DCF!K$10,0)-MAX(BC500-BB500,0)/Inputs!$B$10)*DCF!K$6</f>
        <v>1914.6283735596801</v>
      </c>
      <c r="CK500" s="15">
        <f ca="1">(BD500*DCF!L$10-DCF!L$5*MAX(BD500*DCF!L$10,0)-MAX(BD500-BC500,0)/Inputs!$B$10)*DCF!L$6</f>
        <v>2289.7246905109578</v>
      </c>
      <c r="CL500" s="15">
        <f ca="1">(BE500*DCF!M$10-DCF!M$5*MAX(BE500*DCF!M$10,0)-MAX(BE500-BD500,0)/Inputs!$B$10)*DCF!M$6</f>
        <v>2700.4520820114799</v>
      </c>
      <c r="CM500" s="15">
        <f ca="1">(BF500*DCF!C$28-DCF!C$5*MAX(BF500*DCF!C$28,0)-MAX(BF500-Inputs!$B$13,0)/Inputs!$B$17)*DCF!C$6</f>
        <v>3577.4115093746509</v>
      </c>
      <c r="CN500" s="15">
        <f ca="1">(BG500*DCF!D$28-DCF!D$5*MAX(BG500*DCF!D$28,0)-MAX(BG500-BF500,0)/Inputs!$B$17)*DCF!D$6</f>
        <v>4178.1933402283457</v>
      </c>
      <c r="CO500" s="15">
        <f ca="1">(BH500*DCF!E$28-DCF!E$5*MAX(BH500*DCF!E$28,0)-MAX(BH500-BG500,0)/Inputs!$B$17)*DCF!E$6</f>
        <v>5334.2164074220382</v>
      </c>
      <c r="CP500" s="15">
        <f ca="1">(BI500*DCF!F$28-DCF!F$5*MAX(BI500*DCF!F$28,0)-MAX(BI500-BH500,0)/Inputs!$B$17)*DCF!F$6</f>
        <v>6163.9223051504105</v>
      </c>
      <c r="CQ500" s="15">
        <f ca="1">(BJ500*DCF!G$28-DCF!G$5*MAX(BJ500*DCF!G$28,0)-MAX(BJ500-BI500,0)/Inputs!$B$17)*DCF!G$6</f>
        <v>7398.3077745334813</v>
      </c>
      <c r="CR500" s="15">
        <f ca="1">(BK500*DCF!H$28-DCF!H$5*MAX(BK500*DCF!H$28,0)-MAX(BK500-BJ500,0)/Inputs!$B$17)*DCF!H$6</f>
        <v>8348.467498947959</v>
      </c>
      <c r="CS500" s="15">
        <f ca="1">(BL500*DCF!I$28-DCF!I$5*MAX(BL500*DCF!I$28,0)-MAX(BL500-BK500,0)/Inputs!$B$17)*DCF!I$6</f>
        <v>8450.6900190287724</v>
      </c>
      <c r="CT500" s="15">
        <f ca="1">(BM500*DCF!J$28-DCF!J$5*MAX(BM500*DCF!J$28,0)-MAX(BM500-BL500,0)/Inputs!$B$17)*DCF!J$6</f>
        <v>8151.8776264393209</v>
      </c>
      <c r="CU500" s="15">
        <f ca="1">(BN500*DCF!K$28-DCF!K$5*MAX(BN500*DCF!K$28,0)-MAX(BN500-BM500,0)/Inputs!$B$17)*DCF!K$6</f>
        <v>8579.0112494262194</v>
      </c>
      <c r="CV500" s="15">
        <f ca="1">(BO500*DCF!L$28-DCF!L$5*MAX(BO500*DCF!L$28,0)-MAX(BO500-BN500,0)/Inputs!$B$17)*DCF!L$6</f>
        <v>9192.8887928325621</v>
      </c>
      <c r="CW500" s="15">
        <f ca="1">(BP500*DCF!M$28-DCF!M$5*MAX(BP500*DCF!M$28,0)-MAX(BP500-BO500,0)/Inputs!$B$17)*DCF!M$6</f>
        <v>9723.0248835627008</v>
      </c>
      <c r="CX500" s="15">
        <f ca="1">(BQ500*DCF!C$46-DCF!C$5*MAX(BQ500*DCF!C$46,0)-MAX(BQ500-Inputs!$B$20,0)/Inputs!$B$24)*DCF!C$6</f>
        <v>-2691.0262409705219</v>
      </c>
      <c r="CY500" s="15">
        <f ca="1">(BR500*DCF!D$46-DCF!D$5*MAX(BR500*DCF!D$46,0)-MAX(BR500-BQ500,0)/Inputs!$B$24)*DCF!D$6</f>
        <v>-3097.6206745305908</v>
      </c>
      <c r="CZ500" s="15">
        <f ca="1">(BS500*DCF!E$46-DCF!E$5*MAX(BS500*DCF!E$46,0)-MAX(BS500-BR500,0)/Inputs!$B$24)*DCF!E$6</f>
        <v>-2066.3981259734564</v>
      </c>
      <c r="DA500" s="15">
        <f ca="1">(BT500*DCF!F$46-DCF!F$5*MAX(BT500*DCF!F$46,0)-MAX(BT500-BS500,0)/Inputs!$B$24)*DCF!F$6</f>
        <v>-2852.7354631249623</v>
      </c>
      <c r="DB500" s="15">
        <f ca="1">(BU500*DCF!G$46-DCF!G$5*MAX(BU500*DCF!G$46,0)-MAX(BU500-BT500,0)/Inputs!$B$24)*DCF!G$6</f>
        <v>-480.37539903358197</v>
      </c>
      <c r="DC500" s="15">
        <f ca="1">(BV500*DCF!H$46-DCF!H$5*MAX(BV500*DCF!H$46,0)-MAX(BV500-BU500,0)/Inputs!$B$24)*DCF!H$6</f>
        <v>-2478.1292706372751</v>
      </c>
      <c r="DD500" s="15">
        <f ca="1">(BW500*DCF!I$46-DCF!I$5*MAX(BW500*DCF!I$46,0)-MAX(BW500-BV500,0)/Inputs!$B$24)*DCF!I$6</f>
        <v>-1255.0930825072899</v>
      </c>
      <c r="DE500" s="15">
        <f ca="1">(BX500*DCF!J$46-DCF!J$5*MAX(BX500*DCF!J$46,0)-MAX(BX500-BW500,0)/Inputs!$B$24)*DCF!J$6</f>
        <v>-274.75953919564591</v>
      </c>
      <c r="DF500" s="15">
        <f ca="1">(BY500*DCF!K$46-DCF!K$5*MAX(BY500*DCF!K$46,0)-MAX(BY500-BX500,0)/Inputs!$B$24)*DCF!K$6</f>
        <v>-1330.3563108993317</v>
      </c>
      <c r="DG500" s="15">
        <f ca="1">(BZ500*DCF!L$46-DCF!L$5*MAX(BZ500*DCF!L$46,0)-MAX(BZ500-BY500,0)/Inputs!$B$24)*DCF!L$6</f>
        <v>621.01243104238745</v>
      </c>
      <c r="DH500" s="15">
        <f ca="1">(CA500*DCF!M$46-DCF!M$5*MAX(CA500*DCF!M$46,0)-MAX(CA500-BZ500,0)/Inputs!$B$24)*DCF!M$6</f>
        <v>1161.0090086374282</v>
      </c>
      <c r="DI500" s="15">
        <f ca="1">SUM(CB500:CL500)+BE500*DCF!M$10*(1+Inputs!$B$30)*(1-Inputs!$B$33)*(1-Inputs!$B$30/Inputs!$B$31)/(Inputs!$B$29-Inputs!$B$30)*DCF!M$6</f>
        <v>85457.935047993771</v>
      </c>
      <c r="DJ500" s="15">
        <f ca="1">SUM(CM500:CW500)+BP500*DCF!M$28*(1+Inputs!$B$30)*(1-Inputs!$B$33)*(1-Inputs!$B$30/Inputs!$B$31)/(Inputs!$B$29-Inputs!$B$30)*DCF!M$6</f>
        <v>291194.63484014239</v>
      </c>
      <c r="DK500" s="15">
        <f ca="1">SUM(CX500:DH500)+CA500*DCF!M$46*(1+Inputs!$B$30)*(1-Inputs!$B$33)*(1-Inputs!$B$30/Inputs!$B$31)/(Inputs!$B$29-Inputs!$B$30)*DCF!M$6</f>
        <v>152460.82100282735</v>
      </c>
      <c r="DM500" s="15">
        <f ca="1">DI500+DJ500+DK500+Inputs!$B$34+Inputs!$B$36-Inputs!$B$35</f>
        <v>605964.39089096349</v>
      </c>
    </row>
    <row r="501" spans="1:117" x14ac:dyDescent="0.75">
      <c r="A501" s="11">
        <v>488</v>
      </c>
      <c r="C501" s="24">
        <f t="shared" ca="1" si="288"/>
        <v>0.39219007219618846</v>
      </c>
      <c r="D501" s="24">
        <f t="shared" ca="1" si="288"/>
        <v>-0.62750512997639574</v>
      </c>
      <c r="E501" s="24">
        <f t="shared" ca="1" si="288"/>
        <v>0.19304555386685671</v>
      </c>
      <c r="F501" s="24">
        <f t="shared" ca="1" si="288"/>
        <v>-0.38315983337955845</v>
      </c>
      <c r="G501" s="24">
        <f t="shared" ca="1" si="288"/>
        <v>-3.1706738475316403</v>
      </c>
      <c r="H501" s="24">
        <f t="shared" ca="1" si="288"/>
        <v>-3.2177781154417988E-2</v>
      </c>
      <c r="I501" s="24">
        <f t="shared" ca="1" si="288"/>
        <v>6.7282381926364487E-2</v>
      </c>
      <c r="J501" s="24">
        <f t="shared" ca="1" si="288"/>
        <v>-0.68787564351782293</v>
      </c>
      <c r="K501" s="24">
        <f t="shared" ca="1" si="288"/>
        <v>-0.68576759525605901</v>
      </c>
      <c r="L501" s="24">
        <f t="shared" ca="1" si="288"/>
        <v>-0.33983782915751187</v>
      </c>
      <c r="M501" s="24">
        <f t="shared" ca="1" si="288"/>
        <v>1.0129364402246479</v>
      </c>
      <c r="N501" s="24">
        <f ca="1">SQRT(Inputs!$B$38)*C501+SQRT(1-Inputs!$B$38)*_xlfn.NORM.S.INV(RAND())</f>
        <v>-0.51586013602649083</v>
      </c>
      <c r="O501" s="24">
        <f ca="1">SQRT(Inputs!$B$38)*D501+SQRT(1-Inputs!$B$38)*_xlfn.NORM.S.INV(RAND())</f>
        <v>1.3177360866267585E-2</v>
      </c>
      <c r="P501" s="24">
        <f ca="1">SQRT(Inputs!$B$38)*E501+SQRT(1-Inputs!$B$38)*_xlfn.NORM.S.INV(RAND())</f>
        <v>-1.9499658798179127</v>
      </c>
      <c r="Q501" s="24">
        <f ca="1">SQRT(Inputs!$B$38)*F501+SQRT(1-Inputs!$B$38)*_xlfn.NORM.S.INV(RAND())</f>
        <v>-0.51860264261168521</v>
      </c>
      <c r="R501" s="24">
        <f ca="1">SQRT(Inputs!$B$38)*G501+SQRT(1-Inputs!$B$38)*_xlfn.NORM.S.INV(RAND())</f>
        <v>-2.0305731843156898</v>
      </c>
      <c r="S501" s="24">
        <f ca="1">SQRT(Inputs!$B$38)*H501+SQRT(1-Inputs!$B$38)*_xlfn.NORM.S.INV(RAND())</f>
        <v>-0.30169173458879056</v>
      </c>
      <c r="T501" s="24">
        <f ca="1">SQRT(Inputs!$B$38)*I501+SQRT(1-Inputs!$B$38)*_xlfn.NORM.S.INV(RAND())</f>
        <v>-2.3193415394301375</v>
      </c>
      <c r="U501" s="24">
        <f ca="1">SQRT(Inputs!$B$38)*J501+SQRT(1-Inputs!$B$38)*_xlfn.NORM.S.INV(RAND())</f>
        <v>-0.91155862307204027</v>
      </c>
      <c r="V501" s="24">
        <f ca="1">SQRT(Inputs!$B$38)*K501+SQRT(1-Inputs!$B$38)*_xlfn.NORM.S.INV(RAND())</f>
        <v>-1.3348926496140459</v>
      </c>
      <c r="W501" s="24">
        <f ca="1">SQRT(Inputs!$B$38)*L501+SQRT(1-Inputs!$B$38)*_xlfn.NORM.S.INV(RAND())</f>
        <v>0.53217679040065535</v>
      </c>
      <c r="X501" s="24">
        <f ca="1">SQRT(Inputs!$B$38)*M501+SQRT(1-Inputs!$B$38)*_xlfn.NORM.S.INV(RAND())</f>
        <v>0.47970233787357519</v>
      </c>
      <c r="Y501" s="24">
        <f ca="1">SQRT(Inputs!$B$38)*C501+SQRT(1-Inputs!$B$38)*_xlfn.NORM.S.INV(RAND())</f>
        <v>0.28032881098588797</v>
      </c>
      <c r="Z501" s="24">
        <f ca="1">SQRT(Inputs!$B$38)*D501+SQRT(1-Inputs!$B$38)*_xlfn.NORM.S.INV(RAND())</f>
        <v>1.1610489273253957</v>
      </c>
      <c r="AA501" s="24">
        <f ca="1">SQRT(Inputs!$B$38)*E501+SQRT(1-Inputs!$B$38)*_xlfn.NORM.S.INV(RAND())</f>
        <v>-0.78401605002897989</v>
      </c>
      <c r="AB501" s="24">
        <f ca="1">SQRT(Inputs!$B$38)*F501+SQRT(1-Inputs!$B$38)*_xlfn.NORM.S.INV(RAND())</f>
        <v>-0.49881582845908162</v>
      </c>
      <c r="AC501" s="24">
        <f ca="1">SQRT(Inputs!$B$38)*G501+SQRT(1-Inputs!$B$38)*_xlfn.NORM.S.INV(RAND())</f>
        <v>-1.5104591144827431</v>
      </c>
      <c r="AD501" s="24">
        <f ca="1">SQRT(Inputs!$B$38)*H501+SQRT(1-Inputs!$B$38)*_xlfn.NORM.S.INV(RAND())</f>
        <v>1.0357278641326082</v>
      </c>
      <c r="AE501" s="24">
        <f ca="1">SQRT(Inputs!$B$38)*I501+SQRT(1-Inputs!$B$38)*_xlfn.NORM.S.INV(RAND())</f>
        <v>-0.62721482642998794</v>
      </c>
      <c r="AF501" s="24">
        <f ca="1">SQRT(Inputs!$B$38)*J501+SQRT(1-Inputs!$B$38)*_xlfn.NORM.S.INV(RAND())</f>
        <v>1.1151426043468349</v>
      </c>
      <c r="AG501" s="24">
        <f ca="1">SQRT(Inputs!$B$38)*K501+SQRT(1-Inputs!$B$38)*_xlfn.NORM.S.INV(RAND())</f>
        <v>0.38388766538242775</v>
      </c>
      <c r="AH501" s="24">
        <f ca="1">SQRT(Inputs!$B$38)*L501+SQRT(1-Inputs!$B$38)*_xlfn.NORM.S.INV(RAND())</f>
        <v>0.48189863005736089</v>
      </c>
      <c r="AI501" s="24">
        <f ca="1">SQRT(Inputs!$B$38)*M501+SQRT(1-Inputs!$B$38)*_xlfn.NORM.S.INV(RAND())</f>
        <v>0.44561710922148523</v>
      </c>
      <c r="AJ501" s="24">
        <f ca="1">SQRT(Inputs!$B$38)*C501+SQRT(1-Inputs!$B$38)*_xlfn.NORM.S.INV(RAND())</f>
        <v>1.1175337219690746</v>
      </c>
      <c r="AK501" s="24">
        <f ca="1">SQRT(Inputs!$B$38)*D501+SQRT(1-Inputs!$B$38)*_xlfn.NORM.S.INV(RAND())</f>
        <v>-0.74931200929475428</v>
      </c>
      <c r="AL501" s="24">
        <f ca="1">SQRT(Inputs!$B$38)*E501+SQRT(1-Inputs!$B$38)*_xlfn.NORM.S.INV(RAND())</f>
        <v>-1.4275393160272525</v>
      </c>
      <c r="AM501" s="24">
        <f ca="1">SQRT(Inputs!$B$38)*F501+SQRT(1-Inputs!$B$38)*_xlfn.NORM.S.INV(RAND())</f>
        <v>0.68782473653387843</v>
      </c>
      <c r="AN501" s="24">
        <f ca="1">SQRT(Inputs!$B$38)*G501+SQRT(1-Inputs!$B$38)*_xlfn.NORM.S.INV(RAND())</f>
        <v>-0.83690392975174066</v>
      </c>
      <c r="AO501" s="24">
        <f ca="1">SQRT(Inputs!$B$38)*H501+SQRT(1-Inputs!$B$38)*_xlfn.NORM.S.INV(RAND())</f>
        <v>-0.18693382435161215</v>
      </c>
      <c r="AP501" s="24">
        <f ca="1">SQRT(Inputs!$B$38)*I501+SQRT(1-Inputs!$B$38)*_xlfn.NORM.S.INV(RAND())</f>
        <v>-0.38126773553243093</v>
      </c>
      <c r="AQ501" s="24">
        <f ca="1">SQRT(Inputs!$B$38)*J501+SQRT(1-Inputs!$B$38)*_xlfn.NORM.S.INV(RAND())</f>
        <v>4.9119302477720561E-2</v>
      </c>
      <c r="AR501" s="24">
        <f ca="1">SQRT(Inputs!$B$38)*K501+SQRT(1-Inputs!$B$38)*_xlfn.NORM.S.INV(RAND())</f>
        <v>0.14033501117149688</v>
      </c>
      <c r="AS501" s="24">
        <f ca="1">SQRT(Inputs!$B$38)*L501+SQRT(1-Inputs!$B$38)*_xlfn.NORM.S.INV(RAND())</f>
        <v>2.6191026204987136</v>
      </c>
      <c r="AT501" s="24">
        <f ca="1">SQRT(Inputs!$B$38)*M501+SQRT(1-Inputs!$B$38)*_xlfn.NORM.S.INV(RAND())</f>
        <v>-0.56368903612999954</v>
      </c>
      <c r="AU501" s="15">
        <f ca="1">Inputs!$B$6*EXP($B$8-0.5*C$5^2+C$5*N501)</f>
        <v>4564.702173191682</v>
      </c>
      <c r="AV501" s="15">
        <f t="shared" ca="1" si="255"/>
        <v>5567.0965160117794</v>
      </c>
      <c r="AW501" s="15">
        <f t="shared" ca="1" si="256"/>
        <v>5218.2161108287928</v>
      </c>
      <c r="AX501" s="15">
        <f t="shared" ca="1" si="257"/>
        <v>5971.2306476835911</v>
      </c>
      <c r="AY501" s="15">
        <f t="shared" ca="1" si="258"/>
        <v>5756.7838094337039</v>
      </c>
      <c r="AZ501" s="15">
        <f t="shared" ca="1" si="259"/>
        <v>6810.637831290388</v>
      </c>
      <c r="BA501" s="15">
        <f t="shared" ca="1" si="260"/>
        <v>6538.184035165119</v>
      </c>
      <c r="BB501" s="15">
        <f t="shared" ca="1" si="261"/>
        <v>7306.0576514019904</v>
      </c>
      <c r="BC501" s="15">
        <f t="shared" ca="1" si="262"/>
        <v>7866.2374276981191</v>
      </c>
      <c r="BD501" s="15">
        <f t="shared" ca="1" si="263"/>
        <v>10128.710926491971</v>
      </c>
      <c r="BE501" s="15">
        <f t="shared" ca="1" si="264"/>
        <v>12965.730645677564</v>
      </c>
      <c r="BF501" s="15">
        <f ca="1">Inputs!$B$13*EXP($B$9-0.5*C$6^2+C$6*Y501)</f>
        <v>14621.433373882659</v>
      </c>
      <c r="BG501" s="15">
        <f t="shared" ca="1" si="265"/>
        <v>21972.682369423037</v>
      </c>
      <c r="BH501" s="15">
        <f t="shared" ca="1" si="266"/>
        <v>23573.034299940246</v>
      </c>
      <c r="BI501" s="15">
        <f t="shared" ca="1" si="267"/>
        <v>26724.294091682223</v>
      </c>
      <c r="BJ501" s="15">
        <f t="shared" ca="1" si="268"/>
        <v>26352.174969766485</v>
      </c>
      <c r="BK501" s="15">
        <f t="shared" ca="1" si="269"/>
        <v>37239.998048031521</v>
      </c>
      <c r="BL501" s="15">
        <f t="shared" ca="1" si="270"/>
        <v>42173.720092114883</v>
      </c>
      <c r="BM501" s="15">
        <f t="shared" ca="1" si="271"/>
        <v>59543.383157374388</v>
      </c>
      <c r="BN501" s="15">
        <f t="shared" ca="1" si="272"/>
        <v>76678.475823791843</v>
      </c>
      <c r="BO501" s="15">
        <f t="shared" ca="1" si="273"/>
        <v>99780.605036365479</v>
      </c>
      <c r="BP501" s="15">
        <f t="shared" ca="1" si="274"/>
        <v>129170.76233085543</v>
      </c>
      <c r="BQ501" s="15">
        <f ca="1">Inputs!$B$20*EXP($B$10-0.5*C$7^2+C$7*AJ501)</f>
        <v>6376.0148557567618</v>
      </c>
      <c r="BR501" s="15">
        <f t="shared" ca="1" si="275"/>
        <v>6819.3098616594752</v>
      </c>
      <c r="BS501" s="15">
        <f t="shared" ca="1" si="276"/>
        <v>6197.4140976953895</v>
      </c>
      <c r="BT501" s="15">
        <f t="shared" ca="1" si="277"/>
        <v>10234.574821682256</v>
      </c>
      <c r="BU501" s="15">
        <f t="shared" ca="1" si="278"/>
        <v>11583.729606917532</v>
      </c>
      <c r="BV501" s="15">
        <f t="shared" ca="1" si="279"/>
        <v>15451.651714185062</v>
      </c>
      <c r="BW501" s="15">
        <f t="shared" ca="1" si="280"/>
        <v>19890.320923248117</v>
      </c>
      <c r="BX501" s="15">
        <f t="shared" ca="1" si="281"/>
        <v>28095.108575265214</v>
      </c>
      <c r="BY501" s="15">
        <f t="shared" ca="1" si="282"/>
        <v>40437.295776175306</v>
      </c>
      <c r="BZ501" s="15">
        <f t="shared" ca="1" si="283"/>
        <v>91830.526704643766</v>
      </c>
      <c r="CA501" s="15">
        <f t="shared" ca="1" si="284"/>
        <v>116699.0099490604</v>
      </c>
      <c r="CB501" s="15">
        <f ca="1">(AU501*DCF!C$10-DCF!C$5*MAX(AU501*DCF!C$10,0)-MAX(AU501-Inputs!$B$6,0)/Inputs!$B$10)*DCF!C$6</f>
        <v>1045.9088150191919</v>
      </c>
      <c r="CC501" s="15">
        <f ca="1">(AV501*DCF!D$10-DCF!D$5*MAX(AV501*DCF!D$10,0)-MAX(AV501-AU501,0)/Inputs!$B$10)*DCF!D$6</f>
        <v>1112.53443396394</v>
      </c>
      <c r="CD501" s="15">
        <f ca="1">(AW501*DCF!E$10-DCF!E$5*MAX(AW501*DCF!E$10,0)-MAX(AW501-AV501,0)/Inputs!$B$10)*DCF!E$6</f>
        <v>1204.8030329810549</v>
      </c>
      <c r="CE501" s="15">
        <f ca="1">(AX501*DCF!F$10-DCF!F$5*MAX(AX501*DCF!F$10,0)-MAX(AX501-AW501,0)/Inputs!$B$10)*DCF!F$6</f>
        <v>1146.8264784396229</v>
      </c>
      <c r="CF501" s="15">
        <f ca="1">(AY501*DCF!G$10-DCF!G$5*MAX(AY501*DCF!G$10,0)-MAX(AY501-AX501,0)/Inputs!$B$10)*DCF!G$6</f>
        <v>1186.1268638430279</v>
      </c>
      <c r="CG501" s="15">
        <f ca="1">(AZ501*DCF!H$10-DCF!H$5*MAX(AZ501*DCF!H$10,0)-MAX(AZ501-AY501,0)/Inputs!$B$10)*DCF!H$6</f>
        <v>1135.1595456804107</v>
      </c>
      <c r="CH501" s="15">
        <f ca="1">(BA501*DCF!I$10-DCF!I$5*MAX(BA501*DCF!I$10,0)-MAX(BA501-AZ501,0)/Inputs!$B$10)*DCF!I$6</f>
        <v>1194.2877095426832</v>
      </c>
      <c r="CI501" s="15">
        <f ca="1">(BB501*DCF!J$10-DCF!J$5*MAX(BB501*DCF!J$10,0)-MAX(BB501-BA501,0)/Inputs!$B$10)*DCF!J$6</f>
        <v>1137.3778524048987</v>
      </c>
      <c r="CJ501" s="15">
        <f ca="1">(BC501*DCF!K$10-DCF!K$5*MAX(BC501*DCF!K$10,0)-MAX(BC501-BB501,0)/Inputs!$B$10)*DCF!K$6</f>
        <v>1187.9212521815116</v>
      </c>
      <c r="CK501" s="15">
        <f ca="1">(BD501*DCF!L$10-DCF!L$5*MAX(BD501*DCF!L$10,0)-MAX(BD501-BC501,0)/Inputs!$B$10)*DCF!L$6</f>
        <v>1235.0277589172767</v>
      </c>
      <c r="CL501" s="15">
        <f ca="1">(BE501*DCF!M$10-DCF!M$5*MAX(BE501*DCF!M$10,0)-MAX(BE501-BD501,0)/Inputs!$B$10)*DCF!M$6</f>
        <v>1490.7199747197378</v>
      </c>
      <c r="CM501" s="15">
        <f ca="1">(BF501*DCF!C$28-DCF!C$5*MAX(BF501*DCF!C$28,0)-MAX(BF501-Inputs!$B$13,0)/Inputs!$B$17)*DCF!C$6</f>
        <v>3715.3832730403587</v>
      </c>
      <c r="CN501" s="15">
        <f ca="1">(BG501*DCF!D$28-DCF!D$5*MAX(BG501*DCF!D$28,0)-MAX(BG501-BF501,0)/Inputs!$B$17)*DCF!D$6</f>
        <v>4903.1032688296355</v>
      </c>
      <c r="CO501" s="15">
        <f ca="1">(BH501*DCF!E$28-DCF!E$5*MAX(BH501*DCF!E$28,0)-MAX(BH501-BG501,0)/Inputs!$B$17)*DCF!E$6</f>
        <v>6360.8957286360592</v>
      </c>
      <c r="CP501" s="15">
        <f ca="1">(BI501*DCF!F$28-DCF!F$5*MAX(BI501*DCF!F$28,0)-MAX(BI501-BH501,0)/Inputs!$B$17)*DCF!F$6</f>
        <v>6681.205250388969</v>
      </c>
      <c r="CQ501" s="15">
        <f ca="1">(BJ501*DCF!G$28-DCF!G$5*MAX(BJ501*DCF!G$28,0)-MAX(BJ501-BI501,0)/Inputs!$B$17)*DCF!G$6</f>
        <v>6837.2717292812877</v>
      </c>
      <c r="CR501" s="15">
        <f ca="1">(BK501*DCF!H$28-DCF!H$5*MAX(BK501*DCF!H$28,0)-MAX(BK501-BJ501,0)/Inputs!$B$17)*DCF!H$6</f>
        <v>7518.2002206682891</v>
      </c>
      <c r="CS501" s="15">
        <f ca="1">(BL501*DCF!I$28-DCF!I$5*MAX(BL501*DCF!I$28,0)-MAX(BL501-BK501,0)/Inputs!$B$17)*DCF!I$6</f>
        <v>9209.1379978132427</v>
      </c>
      <c r="CT501" s="15">
        <f ca="1">(BM501*DCF!J$28-DCF!J$5*MAX(BM501*DCF!J$28,0)-MAX(BM501-BL501,0)/Inputs!$B$17)*DCF!J$6</f>
        <v>10980.042090288232</v>
      </c>
      <c r="CU501" s="15">
        <f ca="1">(BN501*DCF!K$28-DCF!K$5*MAX(BN501*DCF!K$28,0)-MAX(BN501-BM501,0)/Inputs!$B$17)*DCF!K$6</f>
        <v>14094.387812654921</v>
      </c>
      <c r="CV501" s="15">
        <f ca="1">(BO501*DCF!L$28-DCF!L$5*MAX(BO501*DCF!L$28,0)-MAX(BO501-BN501,0)/Inputs!$B$17)*DCF!L$6</f>
        <v>17294.280644169165</v>
      </c>
      <c r="CW501" s="15">
        <f ca="1">(BP501*DCF!M$28-DCF!M$5*MAX(BP501*DCF!M$28,0)-MAX(BP501-BO501,0)/Inputs!$B$17)*DCF!M$6</f>
        <v>21231.456407442995</v>
      </c>
      <c r="CX501" s="15">
        <f ca="1">(BQ501*DCF!C$46-DCF!C$5*MAX(BQ501*DCF!C$46,0)-MAX(BQ501-Inputs!$B$20,0)/Inputs!$B$24)*DCF!C$6</f>
        <v>-2939.0403157668093</v>
      </c>
      <c r="CY501" s="15">
        <f ca="1">(BR501*DCF!D$46-DCF!D$5*MAX(BR501*DCF!D$46,0)-MAX(BR501-BQ501,0)/Inputs!$B$24)*DCF!D$6</f>
        <v>-1353.0474643596174</v>
      </c>
      <c r="CZ501" s="15">
        <f ca="1">(BS501*DCF!E$46-DCF!E$5*MAX(BS501*DCF!E$46,0)-MAX(BS501-BR501,0)/Inputs!$B$24)*DCF!E$6</f>
        <v>-732.85500755999055</v>
      </c>
      <c r="DA501" s="15">
        <f ca="1">(BT501*DCF!F$46-DCF!F$5*MAX(BT501*DCF!F$46,0)-MAX(BT501-BS501,0)/Inputs!$B$24)*DCF!F$6</f>
        <v>-2215.4042904226858</v>
      </c>
      <c r="DB501" s="15">
        <f ca="1">(BU501*DCF!G$46-DCF!G$5*MAX(BU501*DCF!G$46,0)-MAX(BU501-BT501,0)/Inputs!$B$24)*DCF!G$6</f>
        <v>-843.48279103089692</v>
      </c>
      <c r="DC501" s="15">
        <f ca="1">(BV501*DCF!H$46-DCF!H$5*MAX(BV501*DCF!H$46,0)-MAX(BV501-BU501,0)/Inputs!$B$24)*DCF!H$6</f>
        <v>-1201.9330956814365</v>
      </c>
      <c r="DD501" s="15">
        <f ca="1">(BW501*DCF!I$46-DCF!I$5*MAX(BW501*DCF!I$46,0)-MAX(BW501-BV501,0)/Inputs!$B$24)*DCF!I$6</f>
        <v>-814.79554693159344</v>
      </c>
      <c r="DE501" s="15">
        <f ca="1">(BX501*DCF!J$46-DCF!J$5*MAX(BX501*DCF!J$46,0)-MAX(BX501-BW501,0)/Inputs!$B$24)*DCF!J$6</f>
        <v>-997.26354843067566</v>
      </c>
      <c r="DF501" s="15">
        <f ca="1">(BY501*DCF!K$46-DCF!K$5*MAX(BY501*DCF!K$46,0)-MAX(BY501-BX501,0)/Inputs!$B$24)*DCF!K$6</f>
        <v>-713.59393657180408</v>
      </c>
      <c r="DG501" s="15">
        <f ca="1">(BZ501*DCF!L$46-DCF!L$5*MAX(BZ501*DCF!L$46,0)-MAX(BZ501-BY501,0)/Inputs!$B$24)*DCF!L$6</f>
        <v>-5282.6392870855789</v>
      </c>
      <c r="DH501" s="15">
        <f ca="1">(CA501*DCF!M$46-DCF!M$5*MAX(CA501*DCF!M$46,0)-MAX(CA501-BZ501,0)/Inputs!$B$24)*DCF!M$6</f>
        <v>3949.8337028628748</v>
      </c>
      <c r="DI501" s="15">
        <f ca="1">SUM(CB501:CL501)+BE501*DCF!M$10*(1+Inputs!$B$30)*(1-Inputs!$B$33)*(1-Inputs!$B$30/Inputs!$B$31)/(Inputs!$B$29-Inputs!$B$30)*DCF!M$6</f>
        <v>49160.493558652044</v>
      </c>
      <c r="DJ501" s="15">
        <f ca="1">SUM(CM501:CW501)+BP501*DCF!M$28*(1+Inputs!$B$30)*(1-Inputs!$B$33)*(1-Inputs!$B$30/Inputs!$B$31)/(Inputs!$B$29-Inputs!$B$30)*DCF!M$6</f>
        <v>588137.28398757451</v>
      </c>
      <c r="DK501" s="15">
        <f ca="1">SUM(CX501:DH501)+CA501*DCF!M$46*(1+Inputs!$B$30)*(1-Inputs!$B$33)*(1-Inputs!$B$30/Inputs!$B$31)/(Inputs!$B$29-Inputs!$B$30)*DCF!M$6</f>
        <v>167286.27168173497</v>
      </c>
      <c r="DM501" s="15">
        <f ca="1">DI501+DJ501+DK501+Inputs!$B$34+Inputs!$B$36-Inputs!$B$35</f>
        <v>881435.04922796146</v>
      </c>
    </row>
    <row r="502" spans="1:117" x14ac:dyDescent="0.75">
      <c r="A502" s="11">
        <v>489</v>
      </c>
      <c r="C502" s="24">
        <f t="shared" ca="1" si="288"/>
        <v>-1.1406289180959246</v>
      </c>
      <c r="D502" s="24">
        <f t="shared" ca="1" si="288"/>
        <v>-1.2822668319997828</v>
      </c>
      <c r="E502" s="24">
        <f t="shared" ca="1" si="288"/>
        <v>0.69602748968705153</v>
      </c>
      <c r="F502" s="24">
        <f t="shared" ca="1" si="288"/>
        <v>-1.4949509558637777</v>
      </c>
      <c r="G502" s="24">
        <f t="shared" ca="1" si="288"/>
        <v>1.8420718733379202</v>
      </c>
      <c r="H502" s="24">
        <f t="shared" ca="1" si="288"/>
        <v>-0.88696499101972781</v>
      </c>
      <c r="I502" s="24">
        <f t="shared" ca="1" si="288"/>
        <v>0.99216141123234758</v>
      </c>
      <c r="J502" s="24">
        <f t="shared" ca="1" si="288"/>
        <v>-0.61366882990722804</v>
      </c>
      <c r="K502" s="24">
        <f t="shared" ca="1" si="288"/>
        <v>0.13614980990184661</v>
      </c>
      <c r="L502" s="24">
        <f t="shared" ca="1" si="288"/>
        <v>0.18606871544094991</v>
      </c>
      <c r="M502" s="24">
        <f t="shared" ca="1" si="288"/>
        <v>-1.8725427350446251</v>
      </c>
      <c r="N502" s="24">
        <f ca="1">SQRT(Inputs!$B$38)*C502+SQRT(1-Inputs!$B$38)*_xlfn.NORM.S.INV(RAND())</f>
        <v>-4.02157133574369E-2</v>
      </c>
      <c r="O502" s="24">
        <f ca="1">SQRT(Inputs!$B$38)*D502+SQRT(1-Inputs!$B$38)*_xlfn.NORM.S.INV(RAND())</f>
        <v>0.70110635156450951</v>
      </c>
      <c r="P502" s="24">
        <f ca="1">SQRT(Inputs!$B$38)*E502+SQRT(1-Inputs!$B$38)*_xlfn.NORM.S.INV(RAND())</f>
        <v>1.2931806545972888</v>
      </c>
      <c r="Q502" s="24">
        <f ca="1">SQRT(Inputs!$B$38)*F502+SQRT(1-Inputs!$B$38)*_xlfn.NORM.S.INV(RAND())</f>
        <v>-0.58761691658404058</v>
      </c>
      <c r="R502" s="24">
        <f ca="1">SQRT(Inputs!$B$38)*G502+SQRT(1-Inputs!$B$38)*_xlfn.NORM.S.INV(RAND())</f>
        <v>0.50277166149821573</v>
      </c>
      <c r="S502" s="24">
        <f ca="1">SQRT(Inputs!$B$38)*H502+SQRT(1-Inputs!$B$38)*_xlfn.NORM.S.INV(RAND())</f>
        <v>-1.0513989350296788</v>
      </c>
      <c r="T502" s="24">
        <f ca="1">SQRT(Inputs!$B$38)*I502+SQRT(1-Inputs!$B$38)*_xlfn.NORM.S.INV(RAND())</f>
        <v>1.3858797486421692</v>
      </c>
      <c r="U502" s="24">
        <f ca="1">SQRT(Inputs!$B$38)*J502+SQRT(1-Inputs!$B$38)*_xlfn.NORM.S.INV(RAND())</f>
        <v>-0.65585802192610942</v>
      </c>
      <c r="V502" s="24">
        <f ca="1">SQRT(Inputs!$B$38)*K502+SQRT(1-Inputs!$B$38)*_xlfn.NORM.S.INV(RAND())</f>
        <v>0.68980558226761102</v>
      </c>
      <c r="W502" s="24">
        <f ca="1">SQRT(Inputs!$B$38)*L502+SQRT(1-Inputs!$B$38)*_xlfn.NORM.S.INV(RAND())</f>
        <v>-0.29761217358369441</v>
      </c>
      <c r="X502" s="24">
        <f ca="1">SQRT(Inputs!$B$38)*M502+SQRT(1-Inputs!$B$38)*_xlfn.NORM.S.INV(RAND())</f>
        <v>-0.90289005896148733</v>
      </c>
      <c r="Y502" s="24">
        <f ca="1">SQRT(Inputs!$B$38)*C502+SQRT(1-Inputs!$B$38)*_xlfn.NORM.S.INV(RAND())</f>
        <v>-1.514437578482875</v>
      </c>
      <c r="Z502" s="24">
        <f ca="1">SQRT(Inputs!$B$38)*D502+SQRT(1-Inputs!$B$38)*_xlfn.NORM.S.INV(RAND())</f>
        <v>-1.0078454525742047</v>
      </c>
      <c r="AA502" s="24">
        <f ca="1">SQRT(Inputs!$B$38)*E502+SQRT(1-Inputs!$B$38)*_xlfn.NORM.S.INV(RAND())</f>
        <v>-0.39762276442247246</v>
      </c>
      <c r="AB502" s="24">
        <f ca="1">SQRT(Inputs!$B$38)*F502+SQRT(1-Inputs!$B$38)*_xlfn.NORM.S.INV(RAND())</f>
        <v>-1.4881011274738758</v>
      </c>
      <c r="AC502" s="24">
        <f ca="1">SQRT(Inputs!$B$38)*G502+SQRT(1-Inputs!$B$38)*_xlfn.NORM.S.INV(RAND())</f>
        <v>0.9636289145284187</v>
      </c>
      <c r="AD502" s="24">
        <f ca="1">SQRT(Inputs!$B$38)*H502+SQRT(1-Inputs!$B$38)*_xlfn.NORM.S.INV(RAND())</f>
        <v>-1.094541580386758</v>
      </c>
      <c r="AE502" s="24">
        <f ca="1">SQRT(Inputs!$B$38)*I502+SQRT(1-Inputs!$B$38)*_xlfn.NORM.S.INV(RAND())</f>
        <v>-8.5619500948834082E-2</v>
      </c>
      <c r="AF502" s="24">
        <f ca="1">SQRT(Inputs!$B$38)*J502+SQRT(1-Inputs!$B$38)*_xlfn.NORM.S.INV(RAND())</f>
        <v>-0.5859314382551738</v>
      </c>
      <c r="AG502" s="24">
        <f ca="1">SQRT(Inputs!$B$38)*K502+SQRT(1-Inputs!$B$38)*_xlfn.NORM.S.INV(RAND())</f>
        <v>0.83881854844880044</v>
      </c>
      <c r="AH502" s="24">
        <f ca="1">SQRT(Inputs!$B$38)*L502+SQRT(1-Inputs!$B$38)*_xlfn.NORM.S.INV(RAND())</f>
        <v>1.1040161210846464</v>
      </c>
      <c r="AI502" s="24">
        <f ca="1">SQRT(Inputs!$B$38)*M502+SQRT(1-Inputs!$B$38)*_xlfn.NORM.S.INV(RAND())</f>
        <v>-2.2762460309592347</v>
      </c>
      <c r="AJ502" s="24">
        <f ca="1">SQRT(Inputs!$B$38)*C502+SQRT(1-Inputs!$B$38)*_xlfn.NORM.S.INV(RAND())</f>
        <v>-0.64557009247820474</v>
      </c>
      <c r="AK502" s="24">
        <f ca="1">SQRT(Inputs!$B$38)*D502+SQRT(1-Inputs!$B$38)*_xlfn.NORM.S.INV(RAND())</f>
        <v>-0.33567477121023409</v>
      </c>
      <c r="AL502" s="24">
        <f ca="1">SQRT(Inputs!$B$38)*E502+SQRT(1-Inputs!$B$38)*_xlfn.NORM.S.INV(RAND())</f>
        <v>0.22213094178766379</v>
      </c>
      <c r="AM502" s="24">
        <f ca="1">SQRT(Inputs!$B$38)*F502+SQRT(1-Inputs!$B$38)*_xlfn.NORM.S.INV(RAND())</f>
        <v>-0.4795586989639461</v>
      </c>
      <c r="AN502" s="24">
        <f ca="1">SQRT(Inputs!$B$38)*G502+SQRT(1-Inputs!$B$38)*_xlfn.NORM.S.INV(RAND())</f>
        <v>1.1076860885066679</v>
      </c>
      <c r="AO502" s="24">
        <f ca="1">SQRT(Inputs!$B$38)*H502+SQRT(1-Inputs!$B$38)*_xlfn.NORM.S.INV(RAND())</f>
        <v>7.9908616912055364E-2</v>
      </c>
      <c r="AP502" s="24">
        <f ca="1">SQRT(Inputs!$B$38)*I502+SQRT(1-Inputs!$B$38)*_xlfn.NORM.S.INV(RAND())</f>
        <v>0.46206648054599747</v>
      </c>
      <c r="AQ502" s="24">
        <f ca="1">SQRT(Inputs!$B$38)*J502+SQRT(1-Inputs!$B$38)*_xlfn.NORM.S.INV(RAND())</f>
        <v>-0.92611586044484295</v>
      </c>
      <c r="AR502" s="24">
        <f ca="1">SQRT(Inputs!$B$38)*K502+SQRT(1-Inputs!$B$38)*_xlfn.NORM.S.INV(RAND())</f>
        <v>-2.692444477356358E-2</v>
      </c>
      <c r="AS502" s="24">
        <f ca="1">SQRT(Inputs!$B$38)*L502+SQRT(1-Inputs!$B$38)*_xlfn.NORM.S.INV(RAND())</f>
        <v>-5.8424125191082005E-2</v>
      </c>
      <c r="AT502" s="24">
        <f ca="1">SQRT(Inputs!$B$38)*M502+SQRT(1-Inputs!$B$38)*_xlfn.NORM.S.INV(RAND())</f>
        <v>-1.2896722571473356</v>
      </c>
      <c r="AU502" s="15">
        <f ca="1">Inputs!$B$6*EXP($B$8-0.5*C$5^2+C$5*N502)</f>
        <v>4930.0409583857409</v>
      </c>
      <c r="AV502" s="15">
        <f t="shared" ca="1" si="255"/>
        <v>6652.6498580758616</v>
      </c>
      <c r="AW502" s="15">
        <f t="shared" ca="1" si="256"/>
        <v>9657.517084174211</v>
      </c>
      <c r="AX502" s="15">
        <f t="shared" ca="1" si="257"/>
        <v>10956.269768031709</v>
      </c>
      <c r="AY502" s="15">
        <f t="shared" ca="1" si="258"/>
        <v>14199.431346470483</v>
      </c>
      <c r="AZ502" s="15">
        <f t="shared" ca="1" si="259"/>
        <v>15467.660411121706</v>
      </c>
      <c r="BA502" s="15">
        <f t="shared" ca="1" si="260"/>
        <v>21883.051519630513</v>
      </c>
      <c r="BB502" s="15">
        <f t="shared" ca="1" si="261"/>
        <v>25087.641416726954</v>
      </c>
      <c r="BC502" s="15">
        <f t="shared" ca="1" si="262"/>
        <v>32841.576356999314</v>
      </c>
      <c r="BD502" s="15">
        <f t="shared" ca="1" si="263"/>
        <v>39129.489680595936</v>
      </c>
      <c r="BE502" s="15">
        <f t="shared" ca="1" si="264"/>
        <v>44162.903875616612</v>
      </c>
      <c r="BF502" s="15">
        <f ca="1">Inputs!$B$13*EXP($B$9-0.5*C$6^2+C$6*Y502)</f>
        <v>10243.877397499782</v>
      </c>
      <c r="BG502" s="15">
        <f t="shared" ca="1" si="265"/>
        <v>10408.677530621522</v>
      </c>
      <c r="BH502" s="15">
        <f t="shared" ca="1" si="266"/>
        <v>11905.845446785146</v>
      </c>
      <c r="BI502" s="15">
        <f t="shared" ca="1" si="267"/>
        <v>11590.998638334371</v>
      </c>
      <c r="BJ502" s="15">
        <f t="shared" ca="1" si="268"/>
        <v>16327.247292538028</v>
      </c>
      <c r="BK502" s="15">
        <f t="shared" ca="1" si="269"/>
        <v>17264.389825152088</v>
      </c>
      <c r="BL502" s="15">
        <f t="shared" ca="1" si="270"/>
        <v>20973.213859160482</v>
      </c>
      <c r="BM502" s="15">
        <f t="shared" ca="1" si="271"/>
        <v>23970.734076487261</v>
      </c>
      <c r="BN502" s="15">
        <f t="shared" ca="1" si="272"/>
        <v>32598.509768454347</v>
      </c>
      <c r="BO502" s="15">
        <f t="shared" ca="1" si="273"/>
        <v>45601.218728699452</v>
      </c>
      <c r="BP502" s="15">
        <f t="shared" ca="1" si="274"/>
        <v>43367.861424646951</v>
      </c>
      <c r="BQ502" s="15">
        <f ca="1">Inputs!$B$20*EXP($B$10-0.5*C$7^2+C$7*AJ502)</f>
        <v>3411.6664632733323</v>
      </c>
      <c r="BR502" s="15">
        <f t="shared" ca="1" si="275"/>
        <v>4161.0972089783909</v>
      </c>
      <c r="BS502" s="15">
        <f t="shared" ca="1" si="276"/>
        <v>6073.5467301293438</v>
      </c>
      <c r="BT502" s="15">
        <f t="shared" ca="1" si="277"/>
        <v>7384.1807763420329</v>
      </c>
      <c r="BU502" s="15">
        <f t="shared" ca="1" si="278"/>
        <v>13379.209482054186</v>
      </c>
      <c r="BV502" s="15">
        <f t="shared" ca="1" si="279"/>
        <v>18952.495244958354</v>
      </c>
      <c r="BW502" s="15">
        <f t="shared" ca="1" si="280"/>
        <v>29164.259437828929</v>
      </c>
      <c r="BX502" s="15">
        <f t="shared" ca="1" si="281"/>
        <v>33879.049309866183</v>
      </c>
      <c r="BY502" s="15">
        <f t="shared" ca="1" si="282"/>
        <v>47226.395959961534</v>
      </c>
      <c r="BZ502" s="15">
        <f t="shared" ca="1" si="283"/>
        <v>65557.345019918605</v>
      </c>
      <c r="CA502" s="15">
        <f t="shared" ca="1" si="284"/>
        <v>73227.478712486176</v>
      </c>
      <c r="CB502" s="15">
        <f ca="1">(AU502*DCF!C$10-DCF!C$5*MAX(AU502*DCF!C$10,0)-MAX(AU502-Inputs!$B$6,0)/Inputs!$B$10)*DCF!C$6</f>
        <v>1043.3038843624727</v>
      </c>
      <c r="CC502" s="15">
        <f ca="1">(AV502*DCF!D$10-DCF!D$5*MAX(AV502*DCF!D$10,0)-MAX(AV502-AU502,0)/Inputs!$B$10)*DCF!D$6</f>
        <v>1201.5252363708134</v>
      </c>
      <c r="CD502" s="15">
        <f ca="1">(AW502*DCF!E$10-DCF!E$5*MAX(AW502*DCF!E$10,0)-MAX(AW502-AV502,0)/Inputs!$B$10)*DCF!E$6</f>
        <v>1552.9464240931106</v>
      </c>
      <c r="CE502" s="15">
        <f ca="1">(AX502*DCF!F$10-DCF!F$5*MAX(AX502*DCF!F$10,0)-MAX(AX502-AW502,0)/Inputs!$B$10)*DCF!F$6</f>
        <v>2121.4979958826261</v>
      </c>
      <c r="CF502" s="15">
        <f ca="1">(AY502*DCF!G$10-DCF!G$5*MAX(AY502*DCF!G$10,0)-MAX(AY502-AX502,0)/Inputs!$B$10)*DCF!G$6</f>
        <v>2302.2569814875496</v>
      </c>
      <c r="CG502" s="15">
        <f ca="1">(AZ502*DCF!H$10-DCF!H$5*MAX(AZ502*DCF!H$10,0)-MAX(AZ502-AY502,0)/Inputs!$B$10)*DCF!H$6</f>
        <v>2777.8605570516315</v>
      </c>
      <c r="CH502" s="15">
        <f ca="1">(BA502*DCF!I$10-DCF!I$5*MAX(BA502*DCF!I$10,0)-MAX(BA502-AZ502,0)/Inputs!$B$10)*DCF!I$6</f>
        <v>2944.8862997042015</v>
      </c>
      <c r="CI502" s="15">
        <f ca="1">(BB502*DCF!J$10-DCF!J$5*MAX(BB502*DCF!J$10,0)-MAX(BB502-BA502,0)/Inputs!$B$10)*DCF!J$6</f>
        <v>3819.4946870734707</v>
      </c>
      <c r="CJ502" s="15">
        <f ca="1">(BC502*DCF!K$10-DCF!K$5*MAX(BC502*DCF!K$10,0)-MAX(BC502-BB502,0)/Inputs!$B$10)*DCF!K$6</f>
        <v>4201.5334996650599</v>
      </c>
      <c r="CK502" s="15">
        <f ca="1">(BD502*DCF!L$10-DCF!L$5*MAX(BD502*DCF!L$10,0)-MAX(BD502-BC502,0)/Inputs!$B$10)*DCF!L$6</f>
        <v>5088.3421259980432</v>
      </c>
      <c r="CL502" s="15">
        <f ca="1">(BE502*DCF!M$10-DCF!M$5*MAX(BE502*DCF!M$10,0)-MAX(BE502-BD502,0)/Inputs!$B$10)*DCF!M$6</f>
        <v>5630.6618347450276</v>
      </c>
      <c r="CM502" s="15">
        <f ca="1">(BF502*DCF!C$28-DCF!C$5*MAX(BF502*DCF!C$28,0)-MAX(BF502-Inputs!$B$13,0)/Inputs!$B$17)*DCF!C$6</f>
        <v>3126.3642010578033</v>
      </c>
      <c r="CN502" s="15">
        <f ca="1">(BG502*DCF!D$28-DCF!D$5*MAX(BG502*DCF!D$28,0)-MAX(BG502-BF502,0)/Inputs!$B$17)*DCF!D$6</f>
        <v>3030.4361721140112</v>
      </c>
      <c r="CO502" s="15">
        <f ca="1">(BH502*DCF!E$28-DCF!E$5*MAX(BH502*DCF!E$28,0)-MAX(BH502-BG502,0)/Inputs!$B$17)*DCF!E$6</f>
        <v>3076.8762432076905</v>
      </c>
      <c r="CP502" s="15">
        <f ca="1">(BI502*DCF!F$28-DCF!F$5*MAX(BI502*DCF!F$28,0)-MAX(BI502-BH502,0)/Inputs!$B$17)*DCF!F$6</f>
        <v>3146.650813406658</v>
      </c>
      <c r="CQ502" s="15">
        <f ca="1">(BJ502*DCF!G$28-DCF!G$5*MAX(BJ502*DCF!G$28,0)-MAX(BJ502-BI502,0)/Inputs!$B$17)*DCF!G$6</f>
        <v>3439.6379493038962</v>
      </c>
      <c r="CR502" s="15">
        <f ca="1">(BK502*DCF!H$28-DCF!H$5*MAX(BK502*DCF!H$28,0)-MAX(BK502-BJ502,0)/Inputs!$B$17)*DCF!H$6</f>
        <v>4124.0684270592246</v>
      </c>
      <c r="CS502" s="15">
        <f ca="1">(BL502*DCF!I$28-DCF!I$5*MAX(BL502*DCF!I$28,0)-MAX(BL502-BK502,0)/Inputs!$B$17)*DCF!I$6</f>
        <v>4399.5849855429087</v>
      </c>
      <c r="CT502" s="15">
        <f ca="1">(BM502*DCF!J$28-DCF!J$5*MAX(BM502*DCF!J$28,0)-MAX(BM502-BL502,0)/Inputs!$B$17)*DCF!J$6</f>
        <v>4950.016969077642</v>
      </c>
      <c r="CU502" s="15">
        <f ca="1">(BN502*DCF!K$28-DCF!K$5*MAX(BN502*DCF!K$28,0)-MAX(BN502-BM502,0)/Inputs!$B$17)*DCF!K$6</f>
        <v>5827.4710830414851</v>
      </c>
      <c r="CV502" s="15">
        <f ca="1">(BO502*DCF!L$28-DCF!L$5*MAX(BO502*DCF!L$28,0)-MAX(BO502-BN502,0)/Inputs!$B$17)*DCF!L$6</f>
        <v>7627.1220995100784</v>
      </c>
      <c r="CW502" s="15">
        <f ca="1">(BP502*DCF!M$28-DCF!M$5*MAX(BP502*DCF!M$28,0)-MAX(BP502-BO502,0)/Inputs!$B$17)*DCF!M$6</f>
        <v>8159.6882252740579</v>
      </c>
      <c r="CX502" s="15">
        <f ca="1">(BQ502*DCF!C$46-DCF!C$5*MAX(BQ502*DCF!C$46,0)-MAX(BQ502-Inputs!$B$20,0)/Inputs!$B$24)*DCF!C$6</f>
        <v>-885.21925861893692</v>
      </c>
      <c r="CY502" s="15">
        <f ca="1">(BR502*DCF!D$46-DCF!D$5*MAX(BR502*DCF!D$46,0)-MAX(BR502-BQ502,0)/Inputs!$B$24)*DCF!D$6</f>
        <v>-1029.9781338836583</v>
      </c>
      <c r="CZ502" s="15">
        <f ca="1">(BS502*DCF!E$46-DCF!E$5*MAX(BS502*DCF!E$46,0)-MAX(BS502-BR502,0)/Inputs!$B$24)*DCF!E$6</f>
        <v>-1472.0424280111692</v>
      </c>
      <c r="DA502" s="15">
        <f ca="1">(BT502*DCF!F$46-DCF!F$5*MAX(BT502*DCF!F$46,0)-MAX(BT502-BS502,0)/Inputs!$B$24)*DCF!F$6</f>
        <v>-1015.0060190142786</v>
      </c>
      <c r="DB502" s="15">
        <f ca="1">(BU502*DCF!G$46-DCF!G$5*MAX(BU502*DCF!G$46,0)-MAX(BU502-BT502,0)/Inputs!$B$24)*DCF!G$6</f>
        <v>-2466.6593821831384</v>
      </c>
      <c r="DC502" s="15">
        <f ca="1">(BV502*DCF!H$46-DCF!H$5*MAX(BV502*DCF!H$46,0)-MAX(BV502-BU502,0)/Inputs!$B$24)*DCF!H$6</f>
        <v>-1731.8644027340433</v>
      </c>
      <c r="DD502" s="15">
        <f ca="1">(BW502*DCF!I$46-DCF!I$5*MAX(BW502*DCF!I$46,0)-MAX(BW502-BV502,0)/Inputs!$B$24)*DCF!I$6</f>
        <v>-2257.8425771469811</v>
      </c>
      <c r="DE502" s="15">
        <f ca="1">(BX502*DCF!J$46-DCF!J$5*MAX(BX502*DCF!J$46,0)-MAX(BX502-BW502,0)/Inputs!$B$24)*DCF!J$6</f>
        <v>170.84715894452611</v>
      </c>
      <c r="DF502" s="15">
        <f ca="1">(BY502*DCF!K$46-DCF!K$5*MAX(BY502*DCF!K$46,0)-MAX(BY502-BX502,0)/Inputs!$B$24)*DCF!K$6</f>
        <v>-572.0151902115756</v>
      </c>
      <c r="DG502" s="15">
        <f ca="1">(BZ502*DCF!L$46-DCF!L$5*MAX(BZ502*DCF!L$46,0)-MAX(BZ502-BY502,0)/Inputs!$B$24)*DCF!L$6</f>
        <v>383.32163283015842</v>
      </c>
      <c r="DH502" s="15">
        <f ca="1">(CA502*DCF!M$46-DCF!M$5*MAX(CA502*DCF!M$46,0)-MAX(CA502-BZ502,0)/Inputs!$B$24)*DCF!M$6</f>
        <v>4137.2578819904502</v>
      </c>
      <c r="DI502" s="15">
        <f ca="1">SUM(CB502:CL502)+BE502*DCF!M$10*(1+Inputs!$B$30)*(1-Inputs!$B$33)*(1-Inputs!$B$30/Inputs!$B$31)/(Inputs!$B$29-Inputs!$B$30)*DCF!M$6</f>
        <v>155590.25500622086</v>
      </c>
      <c r="DJ502" s="15">
        <f ca="1">SUM(CM502:CW502)+BP502*DCF!M$28*(1+Inputs!$B$30)*(1-Inputs!$B$33)*(1-Inputs!$B$30/Inputs!$B$31)/(Inputs!$B$29-Inputs!$B$30)*DCF!M$6</f>
        <v>211832.35960244917</v>
      </c>
      <c r="DK502" s="15">
        <f ca="1">SUM(CX502:DH502)+CA502*DCF!M$46*(1+Inputs!$B$30)*(1-Inputs!$B$33)*(1-Inputs!$B$30/Inputs!$B$31)/(Inputs!$B$29-Inputs!$B$30)*DCF!M$6</f>
        <v>106479.15572085495</v>
      </c>
      <c r="DM502" s="15">
        <f ca="1">DI502+DJ502+DK502+Inputs!$B$34+Inputs!$B$36-Inputs!$B$35</f>
        <v>550752.770329525</v>
      </c>
    </row>
    <row r="503" spans="1:117" x14ac:dyDescent="0.75">
      <c r="A503" s="11">
        <v>490</v>
      </c>
      <c r="C503" s="24">
        <f t="shared" ca="1" si="288"/>
        <v>-0.13080815866511891</v>
      </c>
      <c r="D503" s="24">
        <f t="shared" ca="1" si="288"/>
        <v>0.76000910141227218</v>
      </c>
      <c r="E503" s="24">
        <f t="shared" ca="1" si="288"/>
        <v>-1.9531766265462047E-3</v>
      </c>
      <c r="F503" s="24">
        <f t="shared" ca="1" si="288"/>
        <v>0.52037196144012243</v>
      </c>
      <c r="G503" s="24">
        <f t="shared" ca="1" si="288"/>
        <v>1.3167984313538621</v>
      </c>
      <c r="H503" s="24">
        <f t="shared" ca="1" si="288"/>
        <v>-1.6194649673749519</v>
      </c>
      <c r="I503" s="24">
        <f t="shared" ca="1" si="288"/>
        <v>-2.3197947988380041E-2</v>
      </c>
      <c r="J503" s="24">
        <f t="shared" ca="1" si="288"/>
        <v>1.0070420545174572</v>
      </c>
      <c r="K503" s="24">
        <f t="shared" ca="1" si="288"/>
        <v>-2.5400833601752586</v>
      </c>
      <c r="L503" s="24">
        <f t="shared" ca="1" si="288"/>
        <v>-0.50661907012221952</v>
      </c>
      <c r="M503" s="24">
        <f t="shared" ca="1" si="288"/>
        <v>-0.43381544749630857</v>
      </c>
      <c r="N503" s="24">
        <f ca="1">SQRT(Inputs!$B$38)*C503+SQRT(1-Inputs!$B$38)*_xlfn.NORM.S.INV(RAND())</f>
        <v>2.0516812119206618</v>
      </c>
      <c r="O503" s="24">
        <f ca="1">SQRT(Inputs!$B$38)*D503+SQRT(1-Inputs!$B$38)*_xlfn.NORM.S.INV(RAND())</f>
        <v>1.4837993279563495</v>
      </c>
      <c r="P503" s="24">
        <f ca="1">SQRT(Inputs!$B$38)*E503+SQRT(1-Inputs!$B$38)*_xlfn.NORM.S.INV(RAND())</f>
        <v>0.2977423235011874</v>
      </c>
      <c r="Q503" s="24">
        <f ca="1">SQRT(Inputs!$B$38)*F503+SQRT(1-Inputs!$B$38)*_xlfn.NORM.S.INV(RAND())</f>
        <v>-1.031396846070892</v>
      </c>
      <c r="R503" s="24">
        <f ca="1">SQRT(Inputs!$B$38)*G503+SQRT(1-Inputs!$B$38)*_xlfn.NORM.S.INV(RAND())</f>
        <v>0.33562930145790043</v>
      </c>
      <c r="S503" s="24">
        <f ca="1">SQRT(Inputs!$B$38)*H503+SQRT(1-Inputs!$B$38)*_xlfn.NORM.S.INV(RAND())</f>
        <v>0.45313043213151905</v>
      </c>
      <c r="T503" s="24">
        <f ca="1">SQRT(Inputs!$B$38)*I503+SQRT(1-Inputs!$B$38)*_xlfn.NORM.S.INV(RAND())</f>
        <v>-1.3187304229929593</v>
      </c>
      <c r="U503" s="24">
        <f ca="1">SQRT(Inputs!$B$38)*J503+SQRT(1-Inputs!$B$38)*_xlfn.NORM.S.INV(RAND())</f>
        <v>1.7780584807537707</v>
      </c>
      <c r="V503" s="24">
        <f ca="1">SQRT(Inputs!$B$38)*K503+SQRT(1-Inputs!$B$38)*_xlfn.NORM.S.INV(RAND())</f>
        <v>-0.78449762797492328</v>
      </c>
      <c r="W503" s="24">
        <f ca="1">SQRT(Inputs!$B$38)*L503+SQRT(1-Inputs!$B$38)*_xlfn.NORM.S.INV(RAND())</f>
        <v>-0.86466987440326504</v>
      </c>
      <c r="X503" s="24">
        <f ca="1">SQRT(Inputs!$B$38)*M503+SQRT(1-Inputs!$B$38)*_xlfn.NORM.S.INV(RAND())</f>
        <v>0.57980699539192682</v>
      </c>
      <c r="Y503" s="24">
        <f ca="1">SQRT(Inputs!$B$38)*C503+SQRT(1-Inputs!$B$38)*_xlfn.NORM.S.INV(RAND())</f>
        <v>0.90123520712587712</v>
      </c>
      <c r="Z503" s="24">
        <f ca="1">SQRT(Inputs!$B$38)*D503+SQRT(1-Inputs!$B$38)*_xlfn.NORM.S.INV(RAND())</f>
        <v>-2.0286136527430005</v>
      </c>
      <c r="AA503" s="24">
        <f ca="1">SQRT(Inputs!$B$38)*E503+SQRT(1-Inputs!$B$38)*_xlfn.NORM.S.INV(RAND())</f>
        <v>-0.73089066272244463</v>
      </c>
      <c r="AB503" s="24">
        <f ca="1">SQRT(Inputs!$B$38)*F503+SQRT(1-Inputs!$B$38)*_xlfn.NORM.S.INV(RAND())</f>
        <v>2.2607035738053871</v>
      </c>
      <c r="AC503" s="24">
        <f ca="1">SQRT(Inputs!$B$38)*G503+SQRT(1-Inputs!$B$38)*_xlfn.NORM.S.INV(RAND())</f>
        <v>-0.52167963957948604</v>
      </c>
      <c r="AD503" s="24">
        <f ca="1">SQRT(Inputs!$B$38)*H503+SQRT(1-Inputs!$B$38)*_xlfn.NORM.S.INV(RAND())</f>
        <v>-1.7976808763946699</v>
      </c>
      <c r="AE503" s="24">
        <f ca="1">SQRT(Inputs!$B$38)*I503+SQRT(1-Inputs!$B$38)*_xlfn.NORM.S.INV(RAND())</f>
        <v>1.3168966731403426</v>
      </c>
      <c r="AF503" s="24">
        <f ca="1">SQRT(Inputs!$B$38)*J503+SQRT(1-Inputs!$B$38)*_xlfn.NORM.S.INV(RAND())</f>
        <v>1.8821518993028377</v>
      </c>
      <c r="AG503" s="24">
        <f ca="1">SQRT(Inputs!$B$38)*K503+SQRT(1-Inputs!$B$38)*_xlfn.NORM.S.INV(RAND())</f>
        <v>-1.100248548209412</v>
      </c>
      <c r="AH503" s="24">
        <f ca="1">SQRT(Inputs!$B$38)*L503+SQRT(1-Inputs!$B$38)*_xlfn.NORM.S.INV(RAND())</f>
        <v>-0.5434641427974547</v>
      </c>
      <c r="AI503" s="24">
        <f ca="1">SQRT(Inputs!$B$38)*M503+SQRT(1-Inputs!$B$38)*_xlfn.NORM.S.INV(RAND())</f>
        <v>-0.44543615814627158</v>
      </c>
      <c r="AJ503" s="24">
        <f ca="1">SQRT(Inputs!$B$38)*C503+SQRT(1-Inputs!$B$38)*_xlfn.NORM.S.INV(RAND())</f>
        <v>0.37534914298895272</v>
      </c>
      <c r="AK503" s="24">
        <f ca="1">SQRT(Inputs!$B$38)*D503+SQRT(1-Inputs!$B$38)*_xlfn.NORM.S.INV(RAND())</f>
        <v>1.6288480911145862</v>
      </c>
      <c r="AL503" s="24">
        <f ca="1">SQRT(Inputs!$B$38)*E503+SQRT(1-Inputs!$B$38)*_xlfn.NORM.S.INV(RAND())</f>
        <v>0.61468407843925099</v>
      </c>
      <c r="AM503" s="24">
        <f ca="1">SQRT(Inputs!$B$38)*F503+SQRT(1-Inputs!$B$38)*_xlfn.NORM.S.INV(RAND())</f>
        <v>0.81782572979125023</v>
      </c>
      <c r="AN503" s="24">
        <f ca="1">SQRT(Inputs!$B$38)*G503+SQRT(1-Inputs!$B$38)*_xlfn.NORM.S.INV(RAND())</f>
        <v>0.54706354217642694</v>
      </c>
      <c r="AO503" s="24">
        <f ca="1">SQRT(Inputs!$B$38)*H503+SQRT(1-Inputs!$B$38)*_xlfn.NORM.S.INV(RAND())</f>
        <v>-0.26859635217542055</v>
      </c>
      <c r="AP503" s="24">
        <f ca="1">SQRT(Inputs!$B$38)*I503+SQRT(1-Inputs!$B$38)*_xlfn.NORM.S.INV(RAND())</f>
        <v>-0.87232965777623794</v>
      </c>
      <c r="AQ503" s="24">
        <f ca="1">SQRT(Inputs!$B$38)*J503+SQRT(1-Inputs!$B$38)*_xlfn.NORM.S.INV(RAND())</f>
        <v>1.7181745037035128</v>
      </c>
      <c r="AR503" s="24">
        <f ca="1">SQRT(Inputs!$B$38)*K503+SQRT(1-Inputs!$B$38)*_xlfn.NORM.S.INV(RAND())</f>
        <v>-1.3265206838729411</v>
      </c>
      <c r="AS503" s="24">
        <f ca="1">SQRT(Inputs!$B$38)*L503+SQRT(1-Inputs!$B$38)*_xlfn.NORM.S.INV(RAND())</f>
        <v>-0.9700768880658579</v>
      </c>
      <c r="AT503" s="24">
        <f ca="1">SQRT(Inputs!$B$38)*M503+SQRT(1-Inputs!$B$38)*_xlfn.NORM.S.INV(RAND())</f>
        <v>-0.28141592623495876</v>
      </c>
      <c r="AU503" s="15">
        <f ca="1">Inputs!$B$6*EXP($B$8-0.5*C$5^2+C$5*N503)</f>
        <v>6916.909629378918</v>
      </c>
      <c r="AV503" s="15">
        <f t="shared" ca="1" si="255"/>
        <v>10472.135376801214</v>
      </c>
      <c r="AW503" s="15">
        <f t="shared" ca="1" si="256"/>
        <v>13292.14700369128</v>
      </c>
      <c r="AX503" s="15">
        <f t="shared" ca="1" si="257"/>
        <v>14266.383811488087</v>
      </c>
      <c r="AY503" s="15">
        <f t="shared" ca="1" si="258"/>
        <v>18131.95440840234</v>
      </c>
      <c r="AZ503" s="15">
        <f t="shared" ca="1" si="259"/>
        <v>23310.484156394588</v>
      </c>
      <c r="BA503" s="15">
        <f t="shared" ca="1" si="260"/>
        <v>24848.578768846259</v>
      </c>
      <c r="BB503" s="15">
        <f t="shared" ca="1" si="261"/>
        <v>36354.453820099363</v>
      </c>
      <c r="BC503" s="15">
        <f t="shared" ca="1" si="262"/>
        <v>41277.697046360474</v>
      </c>
      <c r="BD503" s="15">
        <f t="shared" ca="1" si="263"/>
        <v>46640.279439084217</v>
      </c>
      <c r="BE503" s="15">
        <f t="shared" ca="1" si="264"/>
        <v>60250.918242351501</v>
      </c>
      <c r="BF503" s="15">
        <f ca="1">Inputs!$B$13*EXP($B$9-0.5*C$6^2+C$6*Y503)</f>
        <v>16536.693337529126</v>
      </c>
      <c r="BG503" s="15">
        <f t="shared" ca="1" si="265"/>
        <v>13976.196047575044</v>
      </c>
      <c r="BH503" s="15">
        <f t="shared" ca="1" si="266"/>
        <v>15126.834890312384</v>
      </c>
      <c r="BI503" s="15">
        <f t="shared" ca="1" si="267"/>
        <v>26224.227300736984</v>
      </c>
      <c r="BJ503" s="15">
        <f t="shared" ca="1" si="268"/>
        <v>29820.306998670654</v>
      </c>
      <c r="BK503" s="15">
        <f t="shared" ca="1" si="269"/>
        <v>28653.412890383453</v>
      </c>
      <c r="BL503" s="15">
        <f t="shared" ca="1" si="270"/>
        <v>41746.976488157641</v>
      </c>
      <c r="BM503" s="15">
        <f t="shared" ca="1" si="271"/>
        <v>64833.252951994808</v>
      </c>
      <c r="BN503" s="15">
        <f t="shared" ca="1" si="272"/>
        <v>69887.14666711817</v>
      </c>
      <c r="BO503" s="15">
        <f t="shared" ca="1" si="273"/>
        <v>80724.82325755991</v>
      </c>
      <c r="BP503" s="15">
        <f t="shared" ca="1" si="274"/>
        <v>94467.367781499677</v>
      </c>
      <c r="BQ503" s="15">
        <f ca="1">Inputs!$B$20*EXP($B$10-0.5*C$7^2+C$7*AJ503)</f>
        <v>4900.3334301440782</v>
      </c>
      <c r="BR503" s="15">
        <f t="shared" ca="1" si="275"/>
        <v>11153.734380197846</v>
      </c>
      <c r="BS503" s="15">
        <f t="shared" ca="1" si="276"/>
        <v>18222.930419026172</v>
      </c>
      <c r="BT503" s="15">
        <f t="shared" ca="1" si="277"/>
        <v>31137.837473636973</v>
      </c>
      <c r="BU503" s="15">
        <f t="shared" ca="1" si="278"/>
        <v>49260.963467223832</v>
      </c>
      <c r="BV503" s="15">
        <f t="shared" ca="1" si="279"/>
        <v>64511.784544853836</v>
      </c>
      <c r="BW503" s="15">
        <f t="shared" ca="1" si="280"/>
        <v>74845.976336290347</v>
      </c>
      <c r="BX503" s="15">
        <f t="shared" ca="1" si="281"/>
        <v>147731.58363991155</v>
      </c>
      <c r="BY503" s="15">
        <f t="shared" ca="1" si="282"/>
        <v>160598.63108323418</v>
      </c>
      <c r="BZ503" s="15">
        <f t="shared" ca="1" si="283"/>
        <v>188535.80776171066</v>
      </c>
      <c r="CA503" s="15">
        <f t="shared" ca="1" si="284"/>
        <v>251917.43205034372</v>
      </c>
      <c r="CB503" s="15">
        <f ca="1">(AU503*DCF!C$10-DCF!C$5*MAX(AU503*DCF!C$10,0)-MAX(AU503-Inputs!$B$6,0)/Inputs!$B$10)*DCF!C$6</f>
        <v>1029.1371565971845</v>
      </c>
      <c r="CC503" s="15">
        <f ca="1">(AV503*DCF!D$10-DCF!D$5*MAX(AV503*DCF!D$10,0)-MAX(AV503-AU503,0)/Inputs!$B$10)*DCF!D$6</f>
        <v>1685.6633000657719</v>
      </c>
      <c r="CD503" s="15">
        <f ca="1">(AW503*DCF!E$10-DCF!E$5*MAX(AW503*DCF!E$10,0)-MAX(AW503-AV503,0)/Inputs!$B$10)*DCF!E$6</f>
        <v>2433.7617501929681</v>
      </c>
      <c r="CE503" s="15">
        <f ca="1">(AX503*DCF!F$10-DCF!F$5*MAX(AX503*DCF!F$10,0)-MAX(AX503-AW503,0)/Inputs!$B$10)*DCF!F$6</f>
        <v>2911.6143244119726</v>
      </c>
      <c r="CF503" s="15">
        <f ca="1">(AY503*DCF!G$10-DCF!G$5*MAX(AY503*DCF!G$10,0)-MAX(AY503-AX503,0)/Inputs!$B$10)*DCF!G$6</f>
        <v>2992.8756678856253</v>
      </c>
      <c r="CG503" s="15">
        <f ca="1">(AZ503*DCF!H$10-DCF!H$5*MAX(AZ503*DCF!H$10,0)-MAX(AZ503-AY503,0)/Inputs!$B$10)*DCF!H$6</f>
        <v>3606.2064249759514</v>
      </c>
      <c r="CH503" s="15">
        <f ca="1">(BA503*DCF!I$10-DCF!I$5*MAX(BA503*DCF!I$10,0)-MAX(BA503-AZ503,0)/Inputs!$B$10)*DCF!I$6</f>
        <v>4286.6274557421011</v>
      </c>
      <c r="CI503" s="15">
        <f ca="1">(BB503*DCF!J$10-DCF!J$5*MAX(BB503*DCF!J$10,0)-MAX(BB503-BA503,0)/Inputs!$B$10)*DCF!J$6</f>
        <v>4494.9828672379463</v>
      </c>
      <c r="CJ503" s="15">
        <f ca="1">(BC503*DCF!K$10-DCF!K$5*MAX(BC503*DCF!K$10,0)-MAX(BC503-BB503,0)/Inputs!$B$10)*DCF!K$6</f>
        <v>5955.867194692727</v>
      </c>
      <c r="CK503" s="15">
        <f ca="1">(BD503*DCF!L$10-DCF!L$5*MAX(BD503*DCF!L$10,0)-MAX(BD503-BC503,0)/Inputs!$B$10)*DCF!L$6</f>
        <v>6340.7723182874452</v>
      </c>
      <c r="CL503" s="15">
        <f ca="1">(BE503*DCF!M$10-DCF!M$5*MAX(BE503*DCF!M$10,0)-MAX(BE503-BD503,0)/Inputs!$B$10)*DCF!M$6</f>
        <v>6876.2476187144712</v>
      </c>
      <c r="CM503" s="15">
        <f ca="1">(BF503*DCF!C$28-DCF!C$5*MAX(BF503*DCF!C$28,0)-MAX(BF503-Inputs!$B$13,0)/Inputs!$B$17)*DCF!C$6</f>
        <v>3857.5847361859078</v>
      </c>
      <c r="CN503" s="15">
        <f ca="1">(BG503*DCF!D$28-DCF!D$5*MAX(BG503*DCF!D$28,0)-MAX(BG503-BF503,0)/Inputs!$B$17)*DCF!D$6</f>
        <v>4116.3120803462862</v>
      </c>
      <c r="CO503" s="15">
        <f ca="1">(BH503*DCF!E$28-DCF!E$5*MAX(BH503*DCF!E$28,0)-MAX(BH503-BG503,0)/Inputs!$B$17)*DCF!E$6</f>
        <v>4057.4139184560286</v>
      </c>
      <c r="CP503" s="15">
        <f ca="1">(BI503*DCF!F$28-DCF!F$5*MAX(BI503*DCF!F$28,0)-MAX(BI503-BH503,0)/Inputs!$B$17)*DCF!F$6</f>
        <v>5098.7312473997072</v>
      </c>
      <c r="CQ503" s="15">
        <f ca="1">(BJ503*DCF!G$28-DCF!G$5*MAX(BJ503*DCF!G$28,0)-MAX(BJ503-BI503,0)/Inputs!$B$17)*DCF!G$6</f>
        <v>7132.2798165596341</v>
      </c>
      <c r="CR503" s="15">
        <f ca="1">(BK503*DCF!H$28-DCF!H$5*MAX(BK503*DCF!H$28,0)-MAX(BK503-BJ503,0)/Inputs!$B$17)*DCF!H$6</f>
        <v>7086.3051331078541</v>
      </c>
      <c r="CS503" s="15">
        <f ca="1">(BL503*DCF!I$28-DCF!I$5*MAX(BL503*DCF!I$28,0)-MAX(BL503-BK503,0)/Inputs!$B$17)*DCF!I$6</f>
        <v>7937.6005222040203</v>
      </c>
      <c r="CT503" s="15">
        <f ca="1">(BM503*DCF!J$28-DCF!J$5*MAX(BM503*DCF!J$28,0)-MAX(BM503-BL503,0)/Inputs!$B$17)*DCF!J$6</f>
        <v>11402.145962013718</v>
      </c>
      <c r="CU503" s="15">
        <f ca="1">(BN503*DCF!K$28-DCF!K$5*MAX(BN503*DCF!K$28,0)-MAX(BN503-BM503,0)/Inputs!$B$17)*DCF!K$6</f>
        <v>14139.958915604473</v>
      </c>
      <c r="CV503" s="15">
        <f ca="1">(BO503*DCF!L$28-DCF!L$5*MAX(BO503*DCF!L$28,0)-MAX(BO503-BN503,0)/Inputs!$B$17)*DCF!L$6</f>
        <v>14879.995465838376</v>
      </c>
      <c r="CW503" s="15">
        <f ca="1">(BP503*DCF!M$28-DCF!M$5*MAX(BP503*DCF!M$28,0)-MAX(BP503-BO503,0)/Inputs!$B$17)*DCF!M$6</f>
        <v>16337.607860520679</v>
      </c>
      <c r="CX503" s="15">
        <f ca="1">(BQ503*DCF!C$46-DCF!C$5*MAX(BQ503*DCF!C$46,0)-MAX(BQ503-Inputs!$B$20,0)/Inputs!$B$24)*DCF!C$6</f>
        <v>-1916.6282425940497</v>
      </c>
      <c r="CY503" s="15">
        <f ca="1">(BR503*DCF!D$46-DCF!D$5*MAX(BR503*DCF!D$46,0)-MAX(BR503-BQ503,0)/Inputs!$B$24)*DCF!D$6</f>
        <v>-4571.9566276988653</v>
      </c>
      <c r="CZ503" s="15">
        <f ca="1">(BS503*DCF!E$46-DCF!E$5*MAX(BS503*DCF!E$46,0)-MAX(BS503-BR503,0)/Inputs!$B$24)*DCF!E$6</f>
        <v>-4941.3757171694961</v>
      </c>
      <c r="DA503" s="15">
        <f ca="1">(BT503*DCF!F$46-DCF!F$5*MAX(BT503*DCF!F$46,0)-MAX(BT503-BS503,0)/Inputs!$B$24)*DCF!F$6</f>
        <v>-6970.3801231963325</v>
      </c>
      <c r="DB503" s="15">
        <f ca="1">(BU503*DCF!G$46-DCF!G$5*MAX(BU503*DCF!G$46,0)-MAX(BU503-BT503,0)/Inputs!$B$24)*DCF!G$6</f>
        <v>-7753.3029982518501</v>
      </c>
      <c r="DC503" s="15">
        <f ca="1">(BV503*DCF!H$46-DCF!H$5*MAX(BV503*DCF!H$46,0)-MAX(BV503-BU503,0)/Inputs!$B$24)*DCF!H$6</f>
        <v>-4739.0992065424443</v>
      </c>
      <c r="DD503" s="15">
        <f ca="1">(BW503*DCF!I$46-DCF!I$5*MAX(BW503*DCF!I$46,0)-MAX(BW503-BV503,0)/Inputs!$B$24)*DCF!I$6</f>
        <v>-1237.9498477870886</v>
      </c>
      <c r="DE503" s="15">
        <f ca="1">(BX503*DCF!J$46-DCF!J$5*MAX(BX503*DCF!J$46,0)-MAX(BX503-BW503,0)/Inputs!$B$24)*DCF!J$6</f>
        <v>-13131.140987792995</v>
      </c>
      <c r="DF503" s="15">
        <f ca="1">(BY503*DCF!K$46-DCF!K$5*MAX(BY503*DCF!K$46,0)-MAX(BY503-BX503,0)/Inputs!$B$24)*DCF!K$6</f>
        <v>6021.8453186872703</v>
      </c>
      <c r="DG503" s="15">
        <f ca="1">(BZ503*DCF!L$46-DCF!L$5*MAX(BZ503*DCF!L$46,0)-MAX(BZ503-BY503,0)/Inputs!$B$24)*DCF!L$6</f>
        <v>6710.333540223929</v>
      </c>
      <c r="DH503" s="15">
        <f ca="1">(CA503*DCF!M$46-DCF!M$5*MAX(CA503*DCF!M$46,0)-MAX(CA503-BZ503,0)/Inputs!$B$24)*DCF!M$6</f>
        <v>6499.0163293046598</v>
      </c>
      <c r="DI503" s="15">
        <f ca="1">SUM(CB503:CL503)+BE503*DCF!M$10*(1+Inputs!$B$30)*(1-Inputs!$B$33)*(1-Inputs!$B$30/Inputs!$B$31)/(Inputs!$B$29-Inputs!$B$30)*DCF!M$6</f>
        <v>210292.85828318019</v>
      </c>
      <c r="DJ503" s="15">
        <f ca="1">SUM(CM503:CW503)+BP503*DCF!M$28*(1+Inputs!$B$30)*(1-Inputs!$B$33)*(1-Inputs!$B$30/Inputs!$B$31)/(Inputs!$B$29-Inputs!$B$30)*DCF!M$6</f>
        <v>446584.51397494203</v>
      </c>
      <c r="DK503" s="15">
        <f ca="1">SUM(CX503:DH503)+CA503*DCF!M$46*(1+Inputs!$B$30)*(1-Inputs!$B$33)*(1-Inputs!$B$30/Inputs!$B$31)/(Inputs!$B$29-Inputs!$B$30)*DCF!M$6</f>
        <v>363463.55291455885</v>
      </c>
      <c r="DM503" s="15">
        <f ca="1">DI503+DJ503+DK503+Inputs!$B$34+Inputs!$B$36-Inputs!$B$35</f>
        <v>1097191.925172681</v>
      </c>
    </row>
    <row r="504" spans="1:117" x14ac:dyDescent="0.75">
      <c r="A504" s="11">
        <v>491</v>
      </c>
      <c r="C504" s="24">
        <f t="shared" ref="C504:M513" ca="1" si="289">_xlfn.NORM.S.INV(RAND())</f>
        <v>0.34703426737478593</v>
      </c>
      <c r="D504" s="24">
        <f t="shared" ca="1" si="289"/>
        <v>-0.11244854300479433</v>
      </c>
      <c r="E504" s="24">
        <f t="shared" ca="1" si="289"/>
        <v>-0.87857851834777734</v>
      </c>
      <c r="F504" s="24">
        <f t="shared" ca="1" si="289"/>
        <v>0.37256695656460237</v>
      </c>
      <c r="G504" s="24">
        <f t="shared" ca="1" si="289"/>
        <v>-0.70831030452716337</v>
      </c>
      <c r="H504" s="24">
        <f t="shared" ca="1" si="289"/>
        <v>-1.4103340842087522</v>
      </c>
      <c r="I504" s="24">
        <f t="shared" ca="1" si="289"/>
        <v>-0.93792366267509175</v>
      </c>
      <c r="J504" s="24">
        <f t="shared" ca="1" si="289"/>
        <v>-0.50173768036662225</v>
      </c>
      <c r="K504" s="24">
        <f t="shared" ca="1" si="289"/>
        <v>0.3142248736114347</v>
      </c>
      <c r="L504" s="24">
        <f t="shared" ca="1" si="289"/>
        <v>1.2469868417803771</v>
      </c>
      <c r="M504" s="24">
        <f t="shared" ca="1" si="289"/>
        <v>-0.62213983453276456</v>
      </c>
      <c r="N504" s="24">
        <f ca="1">SQRT(Inputs!$B$38)*C504+SQRT(1-Inputs!$B$38)*_xlfn.NORM.S.INV(RAND())</f>
        <v>1.0763654157694593</v>
      </c>
      <c r="O504" s="24">
        <f ca="1">SQRT(Inputs!$B$38)*D504+SQRT(1-Inputs!$B$38)*_xlfn.NORM.S.INV(RAND())</f>
        <v>1.8028019499087694E-3</v>
      </c>
      <c r="P504" s="24">
        <f ca="1">SQRT(Inputs!$B$38)*E504+SQRT(1-Inputs!$B$38)*_xlfn.NORM.S.INV(RAND())</f>
        <v>-0.10565015773252684</v>
      </c>
      <c r="Q504" s="24">
        <f ca="1">SQRT(Inputs!$B$38)*F504+SQRT(1-Inputs!$B$38)*_xlfn.NORM.S.INV(RAND())</f>
        <v>0.10396855314332694</v>
      </c>
      <c r="R504" s="24">
        <f ca="1">SQRT(Inputs!$B$38)*G504+SQRT(1-Inputs!$B$38)*_xlfn.NORM.S.INV(RAND())</f>
        <v>-0.17186683612742004</v>
      </c>
      <c r="S504" s="24">
        <f ca="1">SQRT(Inputs!$B$38)*H504+SQRT(1-Inputs!$B$38)*_xlfn.NORM.S.INV(RAND())</f>
        <v>-0.46434775431987085</v>
      </c>
      <c r="T504" s="24">
        <f ca="1">SQRT(Inputs!$B$38)*I504+SQRT(1-Inputs!$B$38)*_xlfn.NORM.S.INV(RAND())</f>
        <v>-1.0446229948583257</v>
      </c>
      <c r="U504" s="24">
        <f ca="1">SQRT(Inputs!$B$38)*J504+SQRT(1-Inputs!$B$38)*_xlfn.NORM.S.INV(RAND())</f>
        <v>-0.8233397913284124</v>
      </c>
      <c r="V504" s="24">
        <f ca="1">SQRT(Inputs!$B$38)*K504+SQRT(1-Inputs!$B$38)*_xlfn.NORM.S.INV(RAND())</f>
        <v>0.96343096989361465</v>
      </c>
      <c r="W504" s="24">
        <f ca="1">SQRT(Inputs!$B$38)*L504+SQRT(1-Inputs!$B$38)*_xlfn.NORM.S.INV(RAND())</f>
        <v>-0.10610449013362511</v>
      </c>
      <c r="X504" s="24">
        <f ca="1">SQRT(Inputs!$B$38)*M504+SQRT(1-Inputs!$B$38)*_xlfn.NORM.S.INV(RAND())</f>
        <v>2.5462166324960955E-2</v>
      </c>
      <c r="Y504" s="24">
        <f ca="1">SQRT(Inputs!$B$38)*C504+SQRT(1-Inputs!$B$38)*_xlfn.NORM.S.INV(RAND())</f>
        <v>-0.9256775489743998</v>
      </c>
      <c r="Z504" s="24">
        <f ca="1">SQRT(Inputs!$B$38)*D504+SQRT(1-Inputs!$B$38)*_xlfn.NORM.S.INV(RAND())</f>
        <v>0.15345192867863697</v>
      </c>
      <c r="AA504" s="24">
        <f ca="1">SQRT(Inputs!$B$38)*E504+SQRT(1-Inputs!$B$38)*_xlfn.NORM.S.INV(RAND())</f>
        <v>-0.78586196819677212</v>
      </c>
      <c r="AB504" s="24">
        <f ca="1">SQRT(Inputs!$B$38)*F504+SQRT(1-Inputs!$B$38)*_xlfn.NORM.S.INV(RAND())</f>
        <v>-0.11143200312227516</v>
      </c>
      <c r="AC504" s="24">
        <f ca="1">SQRT(Inputs!$B$38)*G504+SQRT(1-Inputs!$B$38)*_xlfn.NORM.S.INV(RAND())</f>
        <v>1.0680673797705458</v>
      </c>
      <c r="AD504" s="24">
        <f ca="1">SQRT(Inputs!$B$38)*H504+SQRT(1-Inputs!$B$38)*_xlfn.NORM.S.INV(RAND())</f>
        <v>-1.1941981289265702</v>
      </c>
      <c r="AE504" s="24">
        <f ca="1">SQRT(Inputs!$B$38)*I504+SQRT(1-Inputs!$B$38)*_xlfn.NORM.S.INV(RAND())</f>
        <v>-0.30939234468748678</v>
      </c>
      <c r="AF504" s="24">
        <f ca="1">SQRT(Inputs!$B$38)*J504+SQRT(1-Inputs!$B$38)*_xlfn.NORM.S.INV(RAND())</f>
        <v>-2.077884900488955</v>
      </c>
      <c r="AG504" s="24">
        <f ca="1">SQRT(Inputs!$B$38)*K504+SQRT(1-Inputs!$B$38)*_xlfn.NORM.S.INV(RAND())</f>
        <v>0.50993167962288311</v>
      </c>
      <c r="AH504" s="24">
        <f ca="1">SQRT(Inputs!$B$38)*L504+SQRT(1-Inputs!$B$38)*_xlfn.NORM.S.INV(RAND())</f>
        <v>1.2817262925017721</v>
      </c>
      <c r="AI504" s="24">
        <f ca="1">SQRT(Inputs!$B$38)*M504+SQRT(1-Inputs!$B$38)*_xlfn.NORM.S.INV(RAND())</f>
        <v>-0.29275039528388191</v>
      </c>
      <c r="AJ504" s="24">
        <f ca="1">SQRT(Inputs!$B$38)*C504+SQRT(1-Inputs!$B$38)*_xlfn.NORM.S.INV(RAND())</f>
        <v>-1.0852164284773289</v>
      </c>
      <c r="AK504" s="24">
        <f ca="1">SQRT(Inputs!$B$38)*D504+SQRT(1-Inputs!$B$38)*_xlfn.NORM.S.INV(RAND())</f>
        <v>-0.23250188945464709</v>
      </c>
      <c r="AL504" s="24">
        <f ca="1">SQRT(Inputs!$B$38)*E504+SQRT(1-Inputs!$B$38)*_xlfn.NORM.S.INV(RAND())</f>
        <v>-7.1936702571275046E-2</v>
      </c>
      <c r="AM504" s="24">
        <f ca="1">SQRT(Inputs!$B$38)*F504+SQRT(1-Inputs!$B$38)*_xlfn.NORM.S.INV(RAND())</f>
        <v>1.2840577027134445</v>
      </c>
      <c r="AN504" s="24">
        <f ca="1">SQRT(Inputs!$B$38)*G504+SQRT(1-Inputs!$B$38)*_xlfn.NORM.S.INV(RAND())</f>
        <v>-0.73751967330000923</v>
      </c>
      <c r="AO504" s="24">
        <f ca="1">SQRT(Inputs!$B$38)*H504+SQRT(1-Inputs!$B$38)*_xlfn.NORM.S.INV(RAND())</f>
        <v>-0.36004507837271077</v>
      </c>
      <c r="AP504" s="24">
        <f ca="1">SQRT(Inputs!$B$38)*I504+SQRT(1-Inputs!$B$38)*_xlfn.NORM.S.INV(RAND())</f>
        <v>-1.0006502563327655</v>
      </c>
      <c r="AQ504" s="24">
        <f ca="1">SQRT(Inputs!$B$38)*J504+SQRT(1-Inputs!$B$38)*_xlfn.NORM.S.INV(RAND())</f>
        <v>0.71351926017438849</v>
      </c>
      <c r="AR504" s="24">
        <f ca="1">SQRT(Inputs!$B$38)*K504+SQRT(1-Inputs!$B$38)*_xlfn.NORM.S.INV(RAND())</f>
        <v>0.48985814479616785</v>
      </c>
      <c r="AS504" s="24">
        <f ca="1">SQRT(Inputs!$B$38)*L504+SQRT(1-Inputs!$B$38)*_xlfn.NORM.S.INV(RAND())</f>
        <v>1.1649218962968417</v>
      </c>
      <c r="AT504" s="24">
        <f ca="1">SQRT(Inputs!$B$38)*M504+SQRT(1-Inputs!$B$38)*_xlfn.NORM.S.INV(RAND())</f>
        <v>-0.9383880262369193</v>
      </c>
      <c r="AU504" s="15">
        <f ca="1">Inputs!$B$6*EXP($B$8-0.5*C$5^2+C$5*N504)</f>
        <v>5906.7260921827656</v>
      </c>
      <c r="AV504" s="15">
        <f t="shared" ca="1" si="255"/>
        <v>7191.7869150079587</v>
      </c>
      <c r="AW504" s="15">
        <f t="shared" ca="1" si="256"/>
        <v>8645.0342017955063</v>
      </c>
      <c r="AX504" s="15">
        <f t="shared" ca="1" si="257"/>
        <v>10692.709355879908</v>
      </c>
      <c r="AY504" s="15">
        <f t="shared" ca="1" si="258"/>
        <v>12807.90478047585</v>
      </c>
      <c r="AZ504" s="15">
        <f t="shared" ca="1" si="259"/>
        <v>14883.567900979635</v>
      </c>
      <c r="BA504" s="15">
        <f t="shared" ca="1" si="260"/>
        <v>16327.374469962215</v>
      </c>
      <c r="BB504" s="15">
        <f t="shared" ca="1" si="261"/>
        <v>18406.909149748572</v>
      </c>
      <c r="BC504" s="15">
        <f t="shared" ca="1" si="262"/>
        <v>24740.932374083735</v>
      </c>
      <c r="BD504" s="15">
        <f t="shared" ca="1" si="263"/>
        <v>30010.657015549325</v>
      </c>
      <c r="BE504" s="15">
        <f t="shared" ca="1" si="264"/>
        <v>36859.593710720808</v>
      </c>
      <c r="BF504" s="15">
        <f ca="1">Inputs!$B$13*EXP($B$9-0.5*C$6^2+C$6*Y504)</f>
        <v>11512.121411799941</v>
      </c>
      <c r="BG504" s="15">
        <f t="shared" ca="1" si="265"/>
        <v>14424.134347716814</v>
      </c>
      <c r="BH504" s="15">
        <f t="shared" ca="1" si="266"/>
        <v>15469.960540641681</v>
      </c>
      <c r="BI504" s="15">
        <f t="shared" ca="1" si="267"/>
        <v>18615.51974332576</v>
      </c>
      <c r="BJ504" s="15">
        <f t="shared" ca="1" si="268"/>
        <v>26619.831248474929</v>
      </c>
      <c r="BK504" s="15">
        <f t="shared" ca="1" si="269"/>
        <v>27768.424476503315</v>
      </c>
      <c r="BL504" s="15">
        <f t="shared" ca="1" si="270"/>
        <v>32769.577858235512</v>
      </c>
      <c r="BM504" s="15">
        <f t="shared" ca="1" si="271"/>
        <v>31116.754036022638</v>
      </c>
      <c r="BN504" s="15">
        <f t="shared" ca="1" si="272"/>
        <v>40681.231683954407</v>
      </c>
      <c r="BO504" s="15">
        <f t="shared" ca="1" si="273"/>
        <v>58095.70796998142</v>
      </c>
      <c r="BP504" s="15">
        <f t="shared" ca="1" si="274"/>
        <v>69172.187370135231</v>
      </c>
      <c r="BQ504" s="15">
        <f ca="1">Inputs!$B$20*EXP($B$10-0.5*C$7^2+C$7*AJ504)</f>
        <v>2919.0724931447362</v>
      </c>
      <c r="BR504" s="15">
        <f t="shared" ca="1" si="275"/>
        <v>3678.8841728041712</v>
      </c>
      <c r="BS504" s="15">
        <f t="shared" ca="1" si="276"/>
        <v>4934.8207841448457</v>
      </c>
      <c r="BT504" s="15">
        <f t="shared" ca="1" si="277"/>
        <v>9529.2597583485604</v>
      </c>
      <c r="BU504" s="15">
        <f t="shared" ca="1" si="278"/>
        <v>11047.949566954519</v>
      </c>
      <c r="BV504" s="15">
        <f t="shared" ca="1" si="279"/>
        <v>14173.266472533796</v>
      </c>
      <c r="BW504" s="15">
        <f t="shared" ca="1" si="280"/>
        <v>16003.109225668304</v>
      </c>
      <c r="BX504" s="15">
        <f t="shared" ca="1" si="281"/>
        <v>25824.929746030422</v>
      </c>
      <c r="BY504" s="15">
        <f t="shared" ca="1" si="282"/>
        <v>39740.457276631954</v>
      </c>
      <c r="BZ504" s="15">
        <f t="shared" ca="1" si="283"/>
        <v>69077.868719952181</v>
      </c>
      <c r="CA504" s="15">
        <f t="shared" ca="1" si="284"/>
        <v>82130.001197080506</v>
      </c>
      <c r="CB504" s="15">
        <f ca="1">(AU504*DCF!C$10-DCF!C$5*MAX(AU504*DCF!C$10,0)-MAX(AU504-Inputs!$B$6,0)/Inputs!$B$10)*DCF!C$6</f>
        <v>1036.3399452733379</v>
      </c>
      <c r="CC504" s="15">
        <f ca="1">(AV504*DCF!D$10-DCF!D$5*MAX(AV504*DCF!D$10,0)-MAX(AV504-AU504,0)/Inputs!$B$10)*DCF!D$6</f>
        <v>1439.6208885611857</v>
      </c>
      <c r="CD504" s="15">
        <f ca="1">(AW504*DCF!E$10-DCF!E$5*MAX(AW504*DCF!E$10,0)-MAX(AW504-AV504,0)/Inputs!$B$10)*DCF!E$6</f>
        <v>1668.6693094400198</v>
      </c>
      <c r="CE504" s="15">
        <f ca="1">(AX504*DCF!F$10-DCF!F$5*MAX(AX504*DCF!F$10,0)-MAX(AX504-AW504,0)/Inputs!$B$10)*DCF!F$6</f>
        <v>1908.130979853174</v>
      </c>
      <c r="CF504" s="15">
        <f ca="1">(AY504*DCF!G$10-DCF!G$5*MAX(AY504*DCF!G$10,0)-MAX(AY504-AX504,0)/Inputs!$B$10)*DCF!G$6</f>
        <v>2232.3616462491341</v>
      </c>
      <c r="CG504" s="15">
        <f ca="1">(AZ504*DCF!H$10-DCF!H$5*MAX(AZ504*DCF!H$10,0)-MAX(AZ504-AY504,0)/Inputs!$B$10)*DCF!H$6</f>
        <v>2521.0841854624582</v>
      </c>
      <c r="CH504" s="15">
        <f ca="1">(BA504*DCF!I$10-DCF!I$5*MAX(BA504*DCF!I$10,0)-MAX(BA504-AZ504,0)/Inputs!$B$10)*DCF!I$6</f>
        <v>2745.5808275013633</v>
      </c>
      <c r="CI504" s="15">
        <f ca="1">(BB504*DCF!J$10-DCF!J$5*MAX(BB504*DCF!J$10,0)-MAX(BB504-BA504,0)/Inputs!$B$10)*DCF!J$6</f>
        <v>2843.5491073556968</v>
      </c>
      <c r="CJ504" s="15">
        <f ca="1">(BC504*DCF!K$10-DCF!K$5*MAX(BC504*DCF!K$10,0)-MAX(BC504-BB504,0)/Inputs!$B$10)*DCF!K$6</f>
        <v>3096.2259407097913</v>
      </c>
      <c r="CK504" s="15">
        <f ca="1">(BD504*DCF!L$10-DCF!L$5*MAX(BD504*DCF!L$10,0)-MAX(BD504-BC504,0)/Inputs!$B$10)*DCF!L$6</f>
        <v>3844.7170391962627</v>
      </c>
      <c r="CL504" s="15">
        <f ca="1">(BE504*DCF!M$10-DCF!M$5*MAX(BE504*DCF!M$10,0)-MAX(BE504-BD504,0)/Inputs!$B$10)*DCF!M$6</f>
        <v>4383.1867477923815</v>
      </c>
      <c r="CM504" s="15">
        <f ca="1">(BF504*DCF!C$28-DCF!C$5*MAX(BF504*DCF!C$28,0)-MAX(BF504-Inputs!$B$13,0)/Inputs!$B$17)*DCF!C$6</f>
        <v>3484.5275569618411</v>
      </c>
      <c r="CN504" s="15">
        <f ca="1">(BG504*DCF!D$28-DCF!D$5*MAX(BG504*DCF!D$28,0)-MAX(BG504-BF504,0)/Inputs!$B$17)*DCF!D$6</f>
        <v>3626.974366975182</v>
      </c>
      <c r="CO504" s="15">
        <f ca="1">(BH504*DCF!E$28-DCF!E$5*MAX(BH504*DCF!E$28,0)-MAX(BH504-BG504,0)/Inputs!$B$17)*DCF!E$6</f>
        <v>4175.2503430315046</v>
      </c>
      <c r="CP504" s="15">
        <f ca="1">(BI504*DCF!F$28-DCF!F$5*MAX(BI504*DCF!F$28,0)-MAX(BI504-BH504,0)/Inputs!$B$17)*DCF!F$6</f>
        <v>4480.9244892628449</v>
      </c>
      <c r="CQ504" s="15">
        <f ca="1">(BJ504*DCF!G$28-DCF!G$5*MAX(BJ504*DCF!G$28,0)-MAX(BJ504-BI504,0)/Inputs!$B$17)*DCF!G$6</f>
        <v>5560.4710592710799</v>
      </c>
      <c r="CR504" s="15">
        <f ca="1">(BK504*DCF!H$28-DCF!H$5*MAX(BK504*DCF!H$28,0)-MAX(BK504-BJ504,0)/Inputs!$B$17)*DCF!H$6</f>
        <v>6688.9785804875019</v>
      </c>
      <c r="CS504" s="15">
        <f ca="1">(BL504*DCF!I$28-DCF!I$5*MAX(BL504*DCF!I$28,0)-MAX(BL504-BK504,0)/Inputs!$B$17)*DCF!I$6</f>
        <v>6988.046926004803</v>
      </c>
      <c r="CT504" s="15">
        <f ca="1">(BM504*DCF!J$28-DCF!J$5*MAX(BM504*DCF!J$28,0)-MAX(BM504-BL504,0)/Inputs!$B$17)*DCF!J$6</f>
        <v>6941.6193516068415</v>
      </c>
      <c r="CU504" s="15">
        <f ca="1">(BN504*DCF!K$28-DCF!K$5*MAX(BN504*DCF!K$28,0)-MAX(BN504-BM504,0)/Inputs!$B$17)*DCF!K$6</f>
        <v>7419.6729157887403</v>
      </c>
      <c r="CV504" s="15">
        <f ca="1">(BO504*DCF!L$28-DCF!L$5*MAX(BO504*DCF!L$28,0)-MAX(BO504-BN504,0)/Inputs!$B$17)*DCF!L$6</f>
        <v>9620.8361314248632</v>
      </c>
      <c r="CW504" s="15">
        <f ca="1">(BP504*DCF!M$28-DCF!M$5*MAX(BP504*DCF!M$28,0)-MAX(BP504-BO504,0)/Inputs!$B$17)*DCF!M$6</f>
        <v>11856.983747057846</v>
      </c>
      <c r="CX504" s="15">
        <f ca="1">(BQ504*DCF!C$46-DCF!C$5*MAX(BQ504*DCF!C$46,0)-MAX(BQ504-Inputs!$B$20,0)/Inputs!$B$24)*DCF!C$6</f>
        <v>-674.15069125744481</v>
      </c>
      <c r="CY504" s="15">
        <f ca="1">(BR504*DCF!D$46-DCF!D$5*MAX(BR504*DCF!D$46,0)-MAX(BR504-BQ504,0)/Inputs!$B$24)*DCF!D$6</f>
        <v>-952.10507231084637</v>
      </c>
      <c r="CZ504" s="15">
        <f ca="1">(BS504*DCF!E$46-DCF!E$5*MAX(BS504*DCF!E$46,0)-MAX(BS504-BR504,0)/Inputs!$B$24)*DCF!E$6</f>
        <v>-1078.6067866952071</v>
      </c>
      <c r="DA504" s="15">
        <f ca="1">(BT504*DCF!F$46-DCF!F$5*MAX(BT504*DCF!F$46,0)-MAX(BT504-BS504,0)/Inputs!$B$24)*DCF!F$6</f>
        <v>-2366.9614159820362</v>
      </c>
      <c r="DB504" s="15">
        <f ca="1">(BU504*DCF!G$46-DCF!G$5*MAX(BU504*DCF!G$46,0)-MAX(BU504-BT504,0)/Inputs!$B$24)*DCF!G$6</f>
        <v>-882.48844131747751</v>
      </c>
      <c r="DC504" s="15">
        <f ca="1">(BV504*DCF!H$46-DCF!H$5*MAX(BV504*DCF!H$46,0)-MAX(BV504-BU504,0)/Inputs!$B$24)*DCF!H$6</f>
        <v>-971.17307927437275</v>
      </c>
      <c r="DD504" s="15">
        <f ca="1">(BW504*DCF!I$46-DCF!I$5*MAX(BW504*DCF!I$46,0)-MAX(BW504-BV504,0)/Inputs!$B$24)*DCF!I$6</f>
        <v>-155.67905603631132</v>
      </c>
      <c r="DE504" s="15">
        <f ca="1">(BX504*DCF!J$46-DCF!J$5*MAX(BX504*DCF!J$46,0)-MAX(BX504-BW504,0)/Inputs!$B$24)*DCF!J$6</f>
        <v>-1521.3019687890444</v>
      </c>
      <c r="DF504" s="15">
        <f ca="1">(BY504*DCF!K$46-DCF!K$5*MAX(BY504*DCF!K$46,0)-MAX(BY504-BX504,0)/Inputs!$B$24)*DCF!K$6</f>
        <v>-1138.8261417425911</v>
      </c>
      <c r="DG504" s="15">
        <f ca="1">(BZ504*DCF!L$46-DCF!L$5*MAX(BZ504*DCF!L$46,0)-MAX(BZ504-BY504,0)/Inputs!$B$24)*DCF!L$6</f>
        <v>-1864.119964031202</v>
      </c>
      <c r="DH504" s="15">
        <f ca="1">(CA504*DCF!M$46-DCF!M$5*MAX(CA504*DCF!M$46,0)-MAX(CA504-BZ504,0)/Inputs!$B$24)*DCF!M$6</f>
        <v>3710.0404909636004</v>
      </c>
      <c r="DI504" s="15">
        <f ca="1">SUM(CB504:CL504)+BE504*DCF!M$10*(1+Inputs!$B$30)*(1-Inputs!$B$33)*(1-Inputs!$B$30/Inputs!$B$31)/(Inputs!$B$29-Inputs!$B$30)*DCF!M$6</f>
        <v>130300.20333199776</v>
      </c>
      <c r="DJ504" s="15">
        <f ca="1">SUM(CM504:CW504)+BP504*DCF!M$28*(1+Inputs!$B$30)*(1-Inputs!$B$33)*(1-Inputs!$B$30/Inputs!$B$31)/(Inputs!$B$29-Inputs!$B$30)*DCF!M$6</f>
        <v>327520.43501263217</v>
      </c>
      <c r="DK504" s="15">
        <f ca="1">SUM(CX504:DH504)+CA504*DCF!M$46*(1+Inputs!$B$30)*(1-Inputs!$B$33)*(1-Inputs!$B$30/Inputs!$B$31)/(Inputs!$B$29-Inputs!$B$30)*DCF!M$6</f>
        <v>119087.33864480874</v>
      </c>
      <c r="DM504" s="15">
        <f ca="1">DI504+DJ504+DK504+Inputs!$B$34+Inputs!$B$36-Inputs!$B$35</f>
        <v>653758.97698943864</v>
      </c>
    </row>
    <row r="505" spans="1:117" x14ac:dyDescent="0.75">
      <c r="A505" s="11">
        <v>492</v>
      </c>
      <c r="C505" s="24">
        <f t="shared" ca="1" si="289"/>
        <v>0.39217396974848778</v>
      </c>
      <c r="D505" s="24">
        <f t="shared" ca="1" si="289"/>
        <v>-1.3957099355532969</v>
      </c>
      <c r="E505" s="24">
        <f t="shared" ca="1" si="289"/>
        <v>0.57859254076612399</v>
      </c>
      <c r="F505" s="24">
        <f t="shared" ca="1" si="289"/>
        <v>1.6741643542729505</v>
      </c>
      <c r="G505" s="24">
        <f t="shared" ca="1" si="289"/>
        <v>0.33069457353367693</v>
      </c>
      <c r="H505" s="24">
        <f t="shared" ca="1" si="289"/>
        <v>0.67747903503286644</v>
      </c>
      <c r="I505" s="24">
        <f t="shared" ca="1" si="289"/>
        <v>-0.53626137557945519</v>
      </c>
      <c r="J505" s="24">
        <f t="shared" ca="1" si="289"/>
        <v>0.55962608523257629</v>
      </c>
      <c r="K505" s="24">
        <f t="shared" ca="1" si="289"/>
        <v>2.0909219451020808</v>
      </c>
      <c r="L505" s="24">
        <f t="shared" ca="1" si="289"/>
        <v>-0.31824112859261949</v>
      </c>
      <c r="M505" s="24">
        <f t="shared" ca="1" si="289"/>
        <v>0.16785870478506612</v>
      </c>
      <c r="N505" s="24">
        <f ca="1">SQRT(Inputs!$B$38)*C505+SQRT(1-Inputs!$B$38)*_xlfn.NORM.S.INV(RAND())</f>
        <v>1.2273187947009183</v>
      </c>
      <c r="O505" s="24">
        <f ca="1">SQRT(Inputs!$B$38)*D505+SQRT(1-Inputs!$B$38)*_xlfn.NORM.S.INV(RAND())</f>
        <v>-0.75872781107817799</v>
      </c>
      <c r="P505" s="24">
        <f ca="1">SQRT(Inputs!$B$38)*E505+SQRT(1-Inputs!$B$38)*_xlfn.NORM.S.INV(RAND())</f>
        <v>0.45813949194721204</v>
      </c>
      <c r="Q505" s="24">
        <f ca="1">SQRT(Inputs!$B$38)*F505+SQRT(1-Inputs!$B$38)*_xlfn.NORM.S.INV(RAND())</f>
        <v>-0.15344901646901354</v>
      </c>
      <c r="R505" s="24">
        <f ca="1">SQRT(Inputs!$B$38)*G505+SQRT(1-Inputs!$B$38)*_xlfn.NORM.S.INV(RAND())</f>
        <v>-0.47645007492892227</v>
      </c>
      <c r="S505" s="24">
        <f ca="1">SQRT(Inputs!$B$38)*H505+SQRT(1-Inputs!$B$38)*_xlfn.NORM.S.INV(RAND())</f>
        <v>0.95602092533056382</v>
      </c>
      <c r="T505" s="24">
        <f ca="1">SQRT(Inputs!$B$38)*I505+SQRT(1-Inputs!$B$38)*_xlfn.NORM.S.INV(RAND())</f>
        <v>-1.1133356968870096</v>
      </c>
      <c r="U505" s="24">
        <f ca="1">SQRT(Inputs!$B$38)*J505+SQRT(1-Inputs!$B$38)*_xlfn.NORM.S.INV(RAND())</f>
        <v>-1.2105168964005584</v>
      </c>
      <c r="V505" s="24">
        <f ca="1">SQRT(Inputs!$B$38)*K505+SQRT(1-Inputs!$B$38)*_xlfn.NORM.S.INV(RAND())</f>
        <v>1.0589263556935939</v>
      </c>
      <c r="W505" s="24">
        <f ca="1">SQRT(Inputs!$B$38)*L505+SQRT(1-Inputs!$B$38)*_xlfn.NORM.S.INV(RAND())</f>
        <v>-0.12494510511879497</v>
      </c>
      <c r="X505" s="24">
        <f ca="1">SQRT(Inputs!$B$38)*M505+SQRT(1-Inputs!$B$38)*_xlfn.NORM.S.INV(RAND())</f>
        <v>3.5821035009196173E-2</v>
      </c>
      <c r="Y505" s="24">
        <f ca="1">SQRT(Inputs!$B$38)*C505+SQRT(1-Inputs!$B$38)*_xlfn.NORM.S.INV(RAND())</f>
        <v>0.62857280679889371</v>
      </c>
      <c r="Z505" s="24">
        <f ca="1">SQRT(Inputs!$B$38)*D505+SQRT(1-Inputs!$B$38)*_xlfn.NORM.S.INV(RAND())</f>
        <v>-0.84736784482482796</v>
      </c>
      <c r="AA505" s="24">
        <f ca="1">SQRT(Inputs!$B$38)*E505+SQRT(1-Inputs!$B$38)*_xlfn.NORM.S.INV(RAND())</f>
        <v>-4.0756527067316639E-2</v>
      </c>
      <c r="AB505" s="24">
        <f ca="1">SQRT(Inputs!$B$38)*F505+SQRT(1-Inputs!$B$38)*_xlfn.NORM.S.INV(RAND())</f>
        <v>1.4735506660079398</v>
      </c>
      <c r="AC505" s="24">
        <f ca="1">SQRT(Inputs!$B$38)*G505+SQRT(1-Inputs!$B$38)*_xlfn.NORM.S.INV(RAND())</f>
        <v>1.2102115498035719</v>
      </c>
      <c r="AD505" s="24">
        <f ca="1">SQRT(Inputs!$B$38)*H505+SQRT(1-Inputs!$B$38)*_xlfn.NORM.S.INV(RAND())</f>
        <v>-0.15749450547029586</v>
      </c>
      <c r="AE505" s="24">
        <f ca="1">SQRT(Inputs!$B$38)*I505+SQRT(1-Inputs!$B$38)*_xlfn.NORM.S.INV(RAND())</f>
        <v>-0.1096580632004113</v>
      </c>
      <c r="AF505" s="24">
        <f ca="1">SQRT(Inputs!$B$38)*J505+SQRT(1-Inputs!$B$38)*_xlfn.NORM.S.INV(RAND())</f>
        <v>-0.47009474214101865</v>
      </c>
      <c r="AG505" s="24">
        <f ca="1">SQRT(Inputs!$B$38)*K505+SQRT(1-Inputs!$B$38)*_xlfn.NORM.S.INV(RAND())</f>
        <v>0.50717486527363154</v>
      </c>
      <c r="AH505" s="24">
        <f ca="1">SQRT(Inputs!$B$38)*L505+SQRT(1-Inputs!$B$38)*_xlfn.NORM.S.INV(RAND())</f>
        <v>0.82073665767190107</v>
      </c>
      <c r="AI505" s="24">
        <f ca="1">SQRT(Inputs!$B$38)*M505+SQRT(1-Inputs!$B$38)*_xlfn.NORM.S.INV(RAND())</f>
        <v>1.8540583516275788</v>
      </c>
      <c r="AJ505" s="24">
        <f ca="1">SQRT(Inputs!$B$38)*C505+SQRT(1-Inputs!$B$38)*_xlfn.NORM.S.INV(RAND())</f>
        <v>-0.98846649768450978</v>
      </c>
      <c r="AK505" s="24">
        <f ca="1">SQRT(Inputs!$B$38)*D505+SQRT(1-Inputs!$B$38)*_xlfn.NORM.S.INV(RAND())</f>
        <v>-2.8115802601912021</v>
      </c>
      <c r="AL505" s="24">
        <f ca="1">SQRT(Inputs!$B$38)*E505+SQRT(1-Inputs!$B$38)*_xlfn.NORM.S.INV(RAND())</f>
        <v>2.8104809106319442</v>
      </c>
      <c r="AM505" s="24">
        <f ca="1">SQRT(Inputs!$B$38)*F505+SQRT(1-Inputs!$B$38)*_xlfn.NORM.S.INV(RAND())</f>
        <v>0.91295345537901107</v>
      </c>
      <c r="AN505" s="24">
        <f ca="1">SQRT(Inputs!$B$38)*G505+SQRT(1-Inputs!$B$38)*_xlfn.NORM.S.INV(RAND())</f>
        <v>-1.1738432803509542</v>
      </c>
      <c r="AO505" s="24">
        <f ca="1">SQRT(Inputs!$B$38)*H505+SQRT(1-Inputs!$B$38)*_xlfn.NORM.S.INV(RAND())</f>
        <v>0.80838575834709703</v>
      </c>
      <c r="AP505" s="24">
        <f ca="1">SQRT(Inputs!$B$38)*I505+SQRT(1-Inputs!$B$38)*_xlfn.NORM.S.INV(RAND())</f>
        <v>0.22565856868839762</v>
      </c>
      <c r="AQ505" s="24">
        <f ca="1">SQRT(Inputs!$B$38)*J505+SQRT(1-Inputs!$B$38)*_xlfn.NORM.S.INV(RAND())</f>
        <v>9.7609216517373504E-2</v>
      </c>
      <c r="AR505" s="24">
        <f ca="1">SQRT(Inputs!$B$38)*K505+SQRT(1-Inputs!$B$38)*_xlfn.NORM.S.INV(RAND())</f>
        <v>0.95117783548025914</v>
      </c>
      <c r="AS505" s="24">
        <f ca="1">SQRT(Inputs!$B$38)*L505+SQRT(1-Inputs!$B$38)*_xlfn.NORM.S.INV(RAND())</f>
        <v>-0.34808280795285729</v>
      </c>
      <c r="AT505" s="24">
        <f ca="1">SQRT(Inputs!$B$38)*M505+SQRT(1-Inputs!$B$38)*_xlfn.NORM.S.INV(RAND())</f>
        <v>-1.1587999286750217</v>
      </c>
      <c r="AU505" s="15">
        <f ca="1">Inputs!$B$6*EXP($B$8-0.5*C$5^2+C$5*N505)</f>
        <v>6052.8364984372492</v>
      </c>
      <c r="AV505" s="15">
        <f t="shared" ca="1" si="255"/>
        <v>6589.9951711000431</v>
      </c>
      <c r="AW505" s="15">
        <f t="shared" ca="1" si="256"/>
        <v>8547.5323430091812</v>
      </c>
      <c r="AX505" s="15">
        <f t="shared" ca="1" si="257"/>
        <v>10237.523750442737</v>
      </c>
      <c r="AY505" s="15">
        <f t="shared" ca="1" si="258"/>
        <v>11834.139349269957</v>
      </c>
      <c r="AZ505" s="15">
        <f t="shared" ca="1" si="259"/>
        <v>16080.284141147789</v>
      </c>
      <c r="BA505" s="15">
        <f t="shared" ca="1" si="260"/>
        <v>17513.776837749007</v>
      </c>
      <c r="BB505" s="15">
        <f t="shared" ca="1" si="261"/>
        <v>18993.174098373715</v>
      </c>
      <c r="BC505" s="15">
        <f t="shared" ca="1" si="262"/>
        <v>25765.355445843063</v>
      </c>
      <c r="BD505" s="15">
        <f t="shared" ca="1" si="263"/>
        <v>31198.251371115039</v>
      </c>
      <c r="BE505" s="15">
        <f t="shared" ca="1" si="264"/>
        <v>38354.386950741035</v>
      </c>
      <c r="BF505" s="15">
        <f ca="1">Inputs!$B$13*EXP($B$9-0.5*C$6^2+C$6*Y505)</f>
        <v>15666.537359516329</v>
      </c>
      <c r="BG505" s="15">
        <f t="shared" ca="1" si="265"/>
        <v>16386.257384405541</v>
      </c>
      <c r="BH505" s="15">
        <f t="shared" ca="1" si="266"/>
        <v>19886.11165860511</v>
      </c>
      <c r="BI505" s="15">
        <f t="shared" ca="1" si="267"/>
        <v>30541.206257061265</v>
      </c>
      <c r="BJ505" s="15">
        <f t="shared" ca="1" si="268"/>
        <v>44577.403819826803</v>
      </c>
      <c r="BK505" s="15">
        <f t="shared" ca="1" si="269"/>
        <v>53549.713095403364</v>
      </c>
      <c r="BL505" s="15">
        <f t="shared" ca="1" si="270"/>
        <v>64851.195608408401</v>
      </c>
      <c r="BM505" s="15">
        <f t="shared" ca="1" si="271"/>
        <v>75194.120236183415</v>
      </c>
      <c r="BN505" s="15">
        <f t="shared" ca="1" si="272"/>
        <v>98274.357479772341</v>
      </c>
      <c r="BO505" s="15">
        <f t="shared" ca="1" si="273"/>
        <v>133020.40402261209</v>
      </c>
      <c r="BP505" s="15">
        <f t="shared" ca="1" si="274"/>
        <v>201993.44872784297</v>
      </c>
      <c r="BQ505" s="15">
        <f ca="1">Inputs!$B$20*EXP($B$10-0.5*C$7^2+C$7*AJ505)</f>
        <v>3020.9805134862781</v>
      </c>
      <c r="BR505" s="15">
        <f t="shared" ca="1" si="275"/>
        <v>1678.4341062955305</v>
      </c>
      <c r="BS505" s="15">
        <f t="shared" ca="1" si="276"/>
        <v>5152.1127196235875</v>
      </c>
      <c r="BT505" s="15">
        <f t="shared" ca="1" si="277"/>
        <v>9025.9606459688366</v>
      </c>
      <c r="BU505" s="15">
        <f t="shared" ca="1" si="278"/>
        <v>9415.9549968220908</v>
      </c>
      <c r="BV505" s="15">
        <f t="shared" ca="1" si="279"/>
        <v>15717.332173159848</v>
      </c>
      <c r="BW505" s="15">
        <f t="shared" ca="1" si="280"/>
        <v>23005.581906660249</v>
      </c>
      <c r="BX505" s="15">
        <f t="shared" ca="1" si="281"/>
        <v>32812.846912831526</v>
      </c>
      <c r="BY505" s="15">
        <f t="shared" ca="1" si="282"/>
        <v>55153.015570155017</v>
      </c>
      <c r="BZ505" s="15">
        <f t="shared" ca="1" si="283"/>
        <v>72590.542491478845</v>
      </c>
      <c r="CA505" s="15">
        <f t="shared" ca="1" si="284"/>
        <v>82991.338539463584</v>
      </c>
      <c r="CB505" s="15">
        <f ca="1">(AU505*DCF!C$10-DCF!C$5*MAX(AU505*DCF!C$10,0)-MAX(AU505-Inputs!$B$6,0)/Inputs!$B$10)*DCF!C$6</f>
        <v>1035.2981520339044</v>
      </c>
      <c r="CC505" s="15">
        <f ca="1">(AV505*DCF!D$10-DCF!D$5*MAX(AV505*DCF!D$10,0)-MAX(AV505-AU505,0)/Inputs!$B$10)*DCF!D$6</f>
        <v>1475.2945933161816</v>
      </c>
      <c r="CD505" s="15">
        <f ca="1">(AW505*DCF!E$10-DCF!E$5*MAX(AW505*DCF!E$10,0)-MAX(AW505-AV505,0)/Inputs!$B$10)*DCF!E$6</f>
        <v>1532.5707167258038</v>
      </c>
      <c r="CE505" s="15">
        <f ca="1">(AX505*DCF!F$10-DCF!F$5*MAX(AX505*DCF!F$10,0)-MAX(AX505-AW505,0)/Inputs!$B$10)*DCF!F$6</f>
        <v>1883.1898072658219</v>
      </c>
      <c r="CF505" s="15">
        <f ca="1">(AY505*DCF!G$10-DCF!G$5*MAX(AY505*DCF!G$10,0)-MAX(AY505-AX505,0)/Inputs!$B$10)*DCF!G$6</f>
        <v>2131.4071686328648</v>
      </c>
      <c r="CG505" s="15">
        <f ca="1">(AZ505*DCF!H$10-DCF!H$5*MAX(AZ505*DCF!H$10,0)-MAX(AZ505-AY505,0)/Inputs!$B$10)*DCF!H$6</f>
        <v>2368.0195700925428</v>
      </c>
      <c r="CH505" s="15">
        <f ca="1">(BA505*DCF!I$10-DCF!I$5*MAX(BA505*DCF!I$10,0)-MAX(BA505-AZ505,0)/Inputs!$B$10)*DCF!I$6</f>
        <v>2963.985096441419</v>
      </c>
      <c r="CI505" s="15">
        <f ca="1">(BB505*DCF!J$10-DCF!J$5*MAX(BB505*DCF!J$10,0)-MAX(BB505-BA505,0)/Inputs!$B$10)*DCF!J$6</f>
        <v>3035.0944692677094</v>
      </c>
      <c r="CJ505" s="15">
        <f ca="1">(BC505*DCF!K$10-DCF!K$5*MAX(BC505*DCF!K$10,0)-MAX(BC505-BB505,0)/Inputs!$B$10)*DCF!K$6</f>
        <v>3199.8061356871312</v>
      </c>
      <c r="CK505" s="15">
        <f ca="1">(BD505*DCF!L$10-DCF!L$5*MAX(BD505*DCF!L$10,0)-MAX(BD505-BC505,0)/Inputs!$B$10)*DCF!L$6</f>
        <v>4002.7281623014824</v>
      </c>
      <c r="CL505" s="15">
        <f ca="1">(BE505*DCF!M$10-DCF!M$5*MAX(BE505*DCF!M$10,0)-MAX(BE505-BD505,0)/Inputs!$B$10)*DCF!M$6</f>
        <v>4557.4232185449246</v>
      </c>
      <c r="CM505" s="15">
        <f ca="1">(BF505*DCF!C$28-DCF!C$5*MAX(BF505*DCF!C$28,0)-MAX(BF505-Inputs!$B$13,0)/Inputs!$B$17)*DCF!C$6</f>
        <v>3792.9786484552988</v>
      </c>
      <c r="CN505" s="15">
        <f ca="1">(BG505*DCF!D$28-DCF!D$5*MAX(BG505*DCF!D$28,0)-MAX(BG505-BF505,0)/Inputs!$B$17)*DCF!D$6</f>
        <v>4672.5814490397333</v>
      </c>
      <c r="CO505" s="15">
        <f ca="1">(BH505*DCF!E$28-DCF!E$5*MAX(BH505*DCF!E$28,0)-MAX(BH505-BG505,0)/Inputs!$B$17)*DCF!E$6</f>
        <v>4942.3278199268761</v>
      </c>
      <c r="CP505" s="15">
        <f ca="1">(BI505*DCF!F$28-DCF!F$5*MAX(BI505*DCF!F$28,0)-MAX(BI505-BH505,0)/Inputs!$B$17)*DCF!F$6</f>
        <v>6351.204628811809</v>
      </c>
      <c r="CQ505" s="15">
        <f ca="1">(BJ505*DCF!G$28-DCF!G$5*MAX(BJ505*DCF!G$28,0)-MAX(BJ505-BI505,0)/Inputs!$B$17)*DCF!G$6</f>
        <v>9205.195859486168</v>
      </c>
      <c r="CR505" s="15">
        <f ca="1">(BK505*DCF!H$28-DCF!H$5*MAX(BK505*DCF!H$28,0)-MAX(BK505-BJ505,0)/Inputs!$B$17)*DCF!H$6</f>
        <v>11849.389781355085</v>
      </c>
      <c r="CS505" s="15">
        <f ca="1">(BL505*DCF!I$28-DCF!I$5*MAX(BL505*DCF!I$28,0)-MAX(BL505-BK505,0)/Inputs!$B$17)*DCF!I$6</f>
        <v>13627.846394010354</v>
      </c>
      <c r="CT505" s="15">
        <f ca="1">(BM505*DCF!J$28-DCF!J$5*MAX(BM505*DCF!J$28,0)-MAX(BM505-BL505,0)/Inputs!$B$17)*DCF!J$6</f>
        <v>15403.143843541364</v>
      </c>
      <c r="CU505" s="15">
        <f ca="1">(BN505*DCF!K$28-DCF!K$5*MAX(BN505*DCF!K$28,0)-MAX(BN505-BM505,0)/Inputs!$B$17)*DCF!K$6</f>
        <v>17926.874898496651</v>
      </c>
      <c r="CV505" s="15">
        <f ca="1">(BO505*DCF!L$28-DCF!L$5*MAX(BO505*DCF!L$28,0)-MAX(BO505-BN505,0)/Inputs!$B$17)*DCF!L$6</f>
        <v>22608.78957912013</v>
      </c>
      <c r="CW505" s="15">
        <f ca="1">(BP505*DCF!M$28-DCF!M$5*MAX(BP505*DCF!M$28,0)-MAX(BP505-BO505,0)/Inputs!$B$17)*DCF!M$6</f>
        <v>30795.563012013463</v>
      </c>
      <c r="CX505" s="15">
        <f ca="1">(BQ505*DCF!C$46-DCF!C$5*MAX(BQ505*DCF!C$46,0)-MAX(BQ505-Inputs!$B$20,0)/Inputs!$B$24)*DCF!C$6</f>
        <v>-697.68603082823972</v>
      </c>
      <c r="CY505" s="15">
        <f ca="1">(BR505*DCF!D$46-DCF!D$5*MAX(BR505*DCF!D$46,0)-MAX(BR505-BQ505,0)/Inputs!$B$24)*DCF!D$6</f>
        <v>-286.46956035531139</v>
      </c>
      <c r="CZ505" s="15">
        <f ca="1">(BS505*DCF!E$46-DCF!E$5*MAX(BS505*DCF!E$46,0)-MAX(BS505-BR505,0)/Inputs!$B$24)*DCF!E$6</f>
        <v>-1978.4747801110013</v>
      </c>
      <c r="DA505" s="15">
        <f ca="1">(BT505*DCF!F$46-DCF!F$5*MAX(BT505*DCF!F$46,0)-MAX(BT505-BS505,0)/Inputs!$B$24)*DCF!F$6</f>
        <v>-2067.918012372832</v>
      </c>
      <c r="DB505" s="15">
        <f ca="1">(BU505*DCF!G$46-DCF!G$5*MAX(BU505*DCF!G$46,0)-MAX(BU505-BT505,0)/Inputs!$B$24)*DCF!G$6</f>
        <v>-447.92051671708697</v>
      </c>
      <c r="DC505" s="15">
        <f ca="1">(BV505*DCF!H$46-DCF!H$5*MAX(BV505*DCF!H$46,0)-MAX(BV505-BU505,0)/Inputs!$B$24)*DCF!H$6</f>
        <v>-1958.1143483684261</v>
      </c>
      <c r="DD505" s="15">
        <f ca="1">(BW505*DCF!I$46-DCF!I$5*MAX(BW505*DCF!I$46,0)-MAX(BW505-BV505,0)/Inputs!$B$24)*DCF!I$6</f>
        <v>-1560.8517181238583</v>
      </c>
      <c r="DE505" s="15">
        <f ca="1">(BX505*DCF!J$46-DCF!J$5*MAX(BX505*DCF!J$46,0)-MAX(BX505-BW505,0)/Inputs!$B$24)*DCF!J$6</f>
        <v>-1224.3182886594404</v>
      </c>
      <c r="DF505" s="15">
        <f ca="1">(BY505*DCF!K$46-DCF!K$5*MAX(BY505*DCF!K$46,0)-MAX(BY505-BX505,0)/Inputs!$B$24)*DCF!K$6</f>
        <v>-2322.2220785130548</v>
      </c>
      <c r="DG505" s="15">
        <f ca="1">(BZ505*DCF!L$46-DCF!L$5*MAX(BZ505*DCF!L$46,0)-MAX(BZ505-BY505,0)/Inputs!$B$24)*DCF!L$6</f>
        <v>1071.6785064820704</v>
      </c>
      <c r="DH505" s="15">
        <f ca="1">(CA505*DCF!M$46-DCF!M$5*MAX(CA505*DCF!M$46,0)-MAX(CA505-BZ505,0)/Inputs!$B$24)*DCF!M$6</f>
        <v>4331.8442724543265</v>
      </c>
      <c r="DI505" s="15">
        <f ca="1">SUM(CB505:CL505)+BE505*DCF!M$10*(1+Inputs!$B$30)*(1-Inputs!$B$33)*(1-Inputs!$B$30/Inputs!$B$31)/(Inputs!$B$29-Inputs!$B$30)*DCF!M$6</f>
        <v>134925.58315848332</v>
      </c>
      <c r="DJ505" s="15">
        <f ca="1">SUM(CM505:CW505)+BP505*DCF!M$28*(1+Inputs!$B$30)*(1-Inputs!$B$33)*(1-Inputs!$B$30/Inputs!$B$31)/(Inputs!$B$29-Inputs!$B$30)*DCF!M$6</f>
        <v>890709.81444282026</v>
      </c>
      <c r="DK505" s="15">
        <f ca="1">SUM(CX505:DH505)+CA505*DCF!M$46*(1+Inputs!$B$30)*(1-Inputs!$B$33)*(1-Inputs!$B$30/Inputs!$B$31)/(Inputs!$B$29-Inputs!$B$30)*DCF!M$6</f>
        <v>121173.987779424</v>
      </c>
      <c r="DM505" s="15">
        <f ca="1">DI505+DJ505+DK505+Inputs!$B$34+Inputs!$B$36-Inputs!$B$35</f>
        <v>1223660.3853807277</v>
      </c>
    </row>
    <row r="506" spans="1:117" x14ac:dyDescent="0.75">
      <c r="A506" s="11">
        <v>493</v>
      </c>
      <c r="C506" s="24">
        <f t="shared" ca="1" si="289"/>
        <v>-1.4365437481112211</v>
      </c>
      <c r="D506" s="24">
        <f t="shared" ca="1" si="289"/>
        <v>-0.87101845982759418</v>
      </c>
      <c r="E506" s="24">
        <f t="shared" ca="1" si="289"/>
        <v>-0.22008321295046351</v>
      </c>
      <c r="F506" s="24">
        <f t="shared" ca="1" si="289"/>
        <v>-1.119108634210247</v>
      </c>
      <c r="G506" s="24">
        <f t="shared" ca="1" si="289"/>
        <v>-0.29356055043809526</v>
      </c>
      <c r="H506" s="24">
        <f t="shared" ca="1" si="289"/>
        <v>0.99958884084226363</v>
      </c>
      <c r="I506" s="24">
        <f t="shared" ca="1" si="289"/>
        <v>-2.3420483164823182E-2</v>
      </c>
      <c r="J506" s="24">
        <f t="shared" ca="1" si="289"/>
        <v>-0.78832481259924936</v>
      </c>
      <c r="K506" s="24">
        <f t="shared" ca="1" si="289"/>
        <v>-0.68021695887312783</v>
      </c>
      <c r="L506" s="24">
        <f t="shared" ca="1" si="289"/>
        <v>1.5864251782782148</v>
      </c>
      <c r="M506" s="24">
        <f t="shared" ca="1" si="289"/>
        <v>-2.849585360159507E-2</v>
      </c>
      <c r="N506" s="24">
        <f ca="1">SQRT(Inputs!$B$38)*C506+SQRT(1-Inputs!$B$38)*_xlfn.NORM.S.INV(RAND())</f>
        <v>-1.6526891039152738</v>
      </c>
      <c r="O506" s="24">
        <f ca="1">SQRT(Inputs!$B$38)*D506+SQRT(1-Inputs!$B$38)*_xlfn.NORM.S.INV(RAND())</f>
        <v>-1.039396812353595</v>
      </c>
      <c r="P506" s="24">
        <f ca="1">SQRT(Inputs!$B$38)*E506+SQRT(1-Inputs!$B$38)*_xlfn.NORM.S.INV(RAND())</f>
        <v>1.3433396966871747</v>
      </c>
      <c r="Q506" s="24">
        <f ca="1">SQRT(Inputs!$B$38)*F506+SQRT(1-Inputs!$B$38)*_xlfn.NORM.S.INV(RAND())</f>
        <v>-0.39474268726506989</v>
      </c>
      <c r="R506" s="24">
        <f ca="1">SQRT(Inputs!$B$38)*G506+SQRT(1-Inputs!$B$38)*_xlfn.NORM.S.INV(RAND())</f>
        <v>-0.14385271547147752</v>
      </c>
      <c r="S506" s="24">
        <f ca="1">SQRT(Inputs!$B$38)*H506+SQRT(1-Inputs!$B$38)*_xlfn.NORM.S.INV(RAND())</f>
        <v>0.42293891339561551</v>
      </c>
      <c r="T506" s="24">
        <f ca="1">SQRT(Inputs!$B$38)*I506+SQRT(1-Inputs!$B$38)*_xlfn.NORM.S.INV(RAND())</f>
        <v>-0.58568970590872571</v>
      </c>
      <c r="U506" s="24">
        <f ca="1">SQRT(Inputs!$B$38)*J506+SQRT(1-Inputs!$B$38)*_xlfn.NORM.S.INV(RAND())</f>
        <v>-0.77058524312700516</v>
      </c>
      <c r="V506" s="24">
        <f ca="1">SQRT(Inputs!$B$38)*K506+SQRT(1-Inputs!$B$38)*_xlfn.NORM.S.INV(RAND())</f>
        <v>-9.016327706348165E-2</v>
      </c>
      <c r="W506" s="24">
        <f ca="1">SQRT(Inputs!$B$38)*L506+SQRT(1-Inputs!$B$38)*_xlfn.NORM.S.INV(RAND())</f>
        <v>1.0603069917393038</v>
      </c>
      <c r="X506" s="24">
        <f ca="1">SQRT(Inputs!$B$38)*M506+SQRT(1-Inputs!$B$38)*_xlfn.NORM.S.INV(RAND())</f>
        <v>-0.69463058703048242</v>
      </c>
      <c r="Y506" s="24">
        <f ca="1">SQRT(Inputs!$B$38)*C506+SQRT(1-Inputs!$B$38)*_xlfn.NORM.S.INV(RAND())</f>
        <v>-1.4915104657897151</v>
      </c>
      <c r="Z506" s="24">
        <f ca="1">SQRT(Inputs!$B$38)*D506+SQRT(1-Inputs!$B$38)*_xlfn.NORM.S.INV(RAND())</f>
        <v>0.32006373563197704</v>
      </c>
      <c r="AA506" s="24">
        <f ca="1">SQRT(Inputs!$B$38)*E506+SQRT(1-Inputs!$B$38)*_xlfn.NORM.S.INV(RAND())</f>
        <v>-1.2315531917601004</v>
      </c>
      <c r="AB506" s="24">
        <f ca="1">SQRT(Inputs!$B$38)*F506+SQRT(1-Inputs!$B$38)*_xlfn.NORM.S.INV(RAND())</f>
        <v>0.15457445293340166</v>
      </c>
      <c r="AC506" s="24">
        <f ca="1">SQRT(Inputs!$B$38)*G506+SQRT(1-Inputs!$B$38)*_xlfn.NORM.S.INV(RAND())</f>
        <v>0.7119358270128473</v>
      </c>
      <c r="AD506" s="24">
        <f ca="1">SQRT(Inputs!$B$38)*H506+SQRT(1-Inputs!$B$38)*_xlfn.NORM.S.INV(RAND())</f>
        <v>2.1339798090659494</v>
      </c>
      <c r="AE506" s="24">
        <f ca="1">SQRT(Inputs!$B$38)*I506+SQRT(1-Inputs!$B$38)*_xlfn.NORM.S.INV(RAND())</f>
        <v>0.65425117201788319</v>
      </c>
      <c r="AF506" s="24">
        <f ca="1">SQRT(Inputs!$B$38)*J506+SQRT(1-Inputs!$B$38)*_xlfn.NORM.S.INV(RAND())</f>
        <v>-1.2859748564626878</v>
      </c>
      <c r="AG506" s="24">
        <f ca="1">SQRT(Inputs!$B$38)*K506+SQRT(1-Inputs!$B$38)*_xlfn.NORM.S.INV(RAND())</f>
        <v>-0.62173415650453401</v>
      </c>
      <c r="AH506" s="24">
        <f ca="1">SQRT(Inputs!$B$38)*L506+SQRT(1-Inputs!$B$38)*_xlfn.NORM.S.INV(RAND())</f>
        <v>0.82962493044577201</v>
      </c>
      <c r="AI506" s="24">
        <f ca="1">SQRT(Inputs!$B$38)*M506+SQRT(1-Inputs!$B$38)*_xlfn.NORM.S.INV(RAND())</f>
        <v>-1.4632029673022764</v>
      </c>
      <c r="AJ506" s="24">
        <f ca="1">SQRT(Inputs!$B$38)*C506+SQRT(1-Inputs!$B$38)*_xlfn.NORM.S.INV(RAND())</f>
        <v>-0.65670003515479825</v>
      </c>
      <c r="AK506" s="24">
        <f ca="1">SQRT(Inputs!$B$38)*D506+SQRT(1-Inputs!$B$38)*_xlfn.NORM.S.INV(RAND())</f>
        <v>-1.7661427648972241</v>
      </c>
      <c r="AL506" s="24">
        <f ca="1">SQRT(Inputs!$B$38)*E506+SQRT(1-Inputs!$B$38)*_xlfn.NORM.S.INV(RAND())</f>
        <v>0.8481531881756591</v>
      </c>
      <c r="AM506" s="24">
        <f ca="1">SQRT(Inputs!$B$38)*F506+SQRT(1-Inputs!$B$38)*_xlfn.NORM.S.INV(RAND())</f>
        <v>0.37624416301690877</v>
      </c>
      <c r="AN506" s="24">
        <f ca="1">SQRT(Inputs!$B$38)*G506+SQRT(1-Inputs!$B$38)*_xlfn.NORM.S.INV(RAND())</f>
        <v>0.7695827859716069</v>
      </c>
      <c r="AO506" s="24">
        <f ca="1">SQRT(Inputs!$B$38)*H506+SQRT(1-Inputs!$B$38)*_xlfn.NORM.S.INV(RAND())</f>
        <v>-0.35854462869907389</v>
      </c>
      <c r="AP506" s="24">
        <f ca="1">SQRT(Inputs!$B$38)*I506+SQRT(1-Inputs!$B$38)*_xlfn.NORM.S.INV(RAND())</f>
        <v>0.16272431106025839</v>
      </c>
      <c r="AQ506" s="24">
        <f ca="1">SQRT(Inputs!$B$38)*J506+SQRT(1-Inputs!$B$38)*_xlfn.NORM.S.INV(RAND())</f>
        <v>2.661762390519129E-2</v>
      </c>
      <c r="AR506" s="24">
        <f ca="1">SQRT(Inputs!$B$38)*K506+SQRT(1-Inputs!$B$38)*_xlfn.NORM.S.INV(RAND())</f>
        <v>0.20136217442369891</v>
      </c>
      <c r="AS506" s="24">
        <f ca="1">SQRT(Inputs!$B$38)*L506+SQRT(1-Inputs!$B$38)*_xlfn.NORM.S.INV(RAND())</f>
        <v>0.99108434692300273</v>
      </c>
      <c r="AT506" s="24">
        <f ca="1">SQRT(Inputs!$B$38)*M506+SQRT(1-Inputs!$B$38)*_xlfn.NORM.S.INV(RAND())</f>
        <v>0.11702310240526601</v>
      </c>
      <c r="AU506" s="15">
        <f ca="1">Inputs!$B$6*EXP($B$8-0.5*C$5^2+C$5*N506)</f>
        <v>3797.4556224453163</v>
      </c>
      <c r="AV506" s="15">
        <f t="shared" ca="1" si="255"/>
        <v>3967.3150433756537</v>
      </c>
      <c r="AW506" s="15">
        <f t="shared" ca="1" si="256"/>
        <v>5798.3674206645956</v>
      </c>
      <c r="AX506" s="15">
        <f t="shared" ca="1" si="257"/>
        <v>6738.571940689998</v>
      </c>
      <c r="AY506" s="15">
        <f t="shared" ca="1" si="258"/>
        <v>8098.0244467097746</v>
      </c>
      <c r="AZ506" s="15">
        <f t="shared" ca="1" si="259"/>
        <v>10376.284528294831</v>
      </c>
      <c r="BA506" s="15">
        <f t="shared" ca="1" si="260"/>
        <v>11942.936582382721</v>
      </c>
      <c r="BB506" s="15">
        <f t="shared" ca="1" si="261"/>
        <v>13535.399779624877</v>
      </c>
      <c r="BC506" s="15">
        <f t="shared" ca="1" si="262"/>
        <v>16433.765424178717</v>
      </c>
      <c r="BD506" s="15">
        <f t="shared" ca="1" si="263"/>
        <v>22231.943837677907</v>
      </c>
      <c r="BE506" s="15">
        <f t="shared" ca="1" si="264"/>
        <v>25572.236930337389</v>
      </c>
      <c r="BF506" s="15">
        <f ca="1">Inputs!$B$13*EXP($B$9-0.5*C$6^2+C$6*Y506)</f>
        <v>10290.544327949423</v>
      </c>
      <c r="BG506" s="15">
        <f t="shared" ca="1" si="265"/>
        <v>13287.06359601234</v>
      </c>
      <c r="BH506" s="15">
        <f t="shared" ca="1" si="266"/>
        <v>13235.029013632446</v>
      </c>
      <c r="BI506" s="15">
        <f t="shared" ca="1" si="267"/>
        <v>16591.758826324574</v>
      </c>
      <c r="BJ506" s="15">
        <f t="shared" ca="1" si="268"/>
        <v>22538.66298543095</v>
      </c>
      <c r="BK506" s="15">
        <f t="shared" ca="1" si="269"/>
        <v>36987.663061669198</v>
      </c>
      <c r="BL506" s="15">
        <f t="shared" ca="1" si="270"/>
        <v>49455.119498950648</v>
      </c>
      <c r="BM506" s="15">
        <f t="shared" ca="1" si="271"/>
        <v>51815.454801523847</v>
      </c>
      <c r="BN506" s="15">
        <f t="shared" ca="1" si="272"/>
        <v>59151.074908132381</v>
      </c>
      <c r="BO506" s="15">
        <f t="shared" ca="1" si="273"/>
        <v>80147.391604454853</v>
      </c>
      <c r="BP506" s="15">
        <f t="shared" ca="1" si="274"/>
        <v>83576.833766629046</v>
      </c>
      <c r="BQ506" s="15">
        <f ca="1">Inputs!$B$20*EXP($B$10-0.5*C$7^2+C$7*AJ506)</f>
        <v>3398.2251235624849</v>
      </c>
      <c r="BR506" s="15">
        <f t="shared" ca="1" si="275"/>
        <v>2631.4713851093088</v>
      </c>
      <c r="BS506" s="15">
        <f t="shared" ca="1" si="276"/>
        <v>4597.4532534249465</v>
      </c>
      <c r="BT506" s="15">
        <f t="shared" ca="1" si="277"/>
        <v>6996.4608764426084</v>
      </c>
      <c r="BU506" s="15">
        <f t="shared" ca="1" si="278"/>
        <v>11680.906843171697</v>
      </c>
      <c r="BV506" s="15">
        <f t="shared" ca="1" si="279"/>
        <v>14990.345498437096</v>
      </c>
      <c r="BW506" s="15">
        <f t="shared" ca="1" si="280"/>
        <v>21651.163344257151</v>
      </c>
      <c r="BX506" s="15">
        <f t="shared" ca="1" si="281"/>
        <v>30444.654973603592</v>
      </c>
      <c r="BY506" s="15">
        <f t="shared" ca="1" si="282"/>
        <v>44333.627817190696</v>
      </c>
      <c r="BZ506" s="15">
        <f t="shared" ca="1" si="283"/>
        <v>74638.086350014346</v>
      </c>
      <c r="CA506" s="15">
        <f t="shared" ca="1" si="284"/>
        <v>107046.92402137278</v>
      </c>
      <c r="CB506" s="15">
        <f ca="1">(AU506*DCF!C$10-DCF!C$5*MAX(AU506*DCF!C$10,0)-MAX(AU506-Inputs!$B$6,0)/Inputs!$B$10)*DCF!C$6</f>
        <v>975.22122039206988</v>
      </c>
      <c r="CC506" s="15">
        <f ca="1">(AV506*DCF!D$10-DCF!D$5*MAX(AV506*DCF!D$10,0)-MAX(AV506-AU506,0)/Inputs!$B$10)*DCF!D$6</f>
        <v>925.59038988864245</v>
      </c>
      <c r="CD506" s="15">
        <f ca="1">(AW506*DCF!E$10-DCF!E$5*MAX(AW506*DCF!E$10,0)-MAX(AW506-AV506,0)/Inputs!$B$10)*DCF!E$6</f>
        <v>926.321912874752</v>
      </c>
      <c r="CE506" s="15">
        <f ca="1">(AX506*DCF!F$10-DCF!F$5*MAX(AX506*DCF!F$10,0)-MAX(AX506-AW506,0)/Inputs!$B$10)*DCF!F$6</f>
        <v>1275.3862652901475</v>
      </c>
      <c r="CF506" s="15">
        <f ca="1">(AY506*DCF!G$10-DCF!G$5*MAX(AY506*DCF!G$10,0)-MAX(AY506-AX506,0)/Inputs!$B$10)*DCF!G$6</f>
        <v>1407.2054651384112</v>
      </c>
      <c r="CG506" s="15">
        <f ca="1">(AZ506*DCF!H$10-DCF!H$5*MAX(AZ506*DCF!H$10,0)-MAX(AZ506-AY506,0)/Inputs!$B$10)*DCF!H$6</f>
        <v>1610.0171631919798</v>
      </c>
      <c r="CH506" s="15">
        <f ca="1">(BA506*DCF!I$10-DCF!I$5*MAX(BA506*DCF!I$10,0)-MAX(BA506-AZ506,0)/Inputs!$B$10)*DCF!I$6</f>
        <v>1924.5530065492974</v>
      </c>
      <c r="CI506" s="15">
        <f ca="1">(BB506*DCF!J$10-DCF!J$5*MAX(BB506*DCF!J$10,0)-MAX(BB506-BA506,0)/Inputs!$B$10)*DCF!J$6</f>
        <v>2081.3944528464381</v>
      </c>
      <c r="CJ506" s="15">
        <f ca="1">(BC506*DCF!K$10-DCF!K$5*MAX(BC506*DCF!K$10,0)-MAX(BC506-BB506,0)/Inputs!$B$10)*DCF!K$6</f>
        <v>2239.8452364961236</v>
      </c>
      <c r="CK506" s="15">
        <f ca="1">(BD506*DCF!L$10-DCF!L$5*MAX(BD506*DCF!L$10,0)-MAX(BD506-BC506,0)/Inputs!$B$10)*DCF!L$6</f>
        <v>2603.2015430803685</v>
      </c>
      <c r="CL506" s="15">
        <f ca="1">(BE506*DCF!M$10-DCF!M$5*MAX(BE506*DCF!M$10,0)-MAX(BE506-BD506,0)/Inputs!$B$10)*DCF!M$6</f>
        <v>3209.5396827334807</v>
      </c>
      <c r="CM506" s="15">
        <f ca="1">(BF506*DCF!C$28-DCF!C$5*MAX(BF506*DCF!C$28,0)-MAX(BF506-Inputs!$B$13,0)/Inputs!$B$17)*DCF!C$6</f>
        <v>3140.6066421833302</v>
      </c>
      <c r="CN506" s="15">
        <f ca="1">(BG506*DCF!D$28-DCF!D$5*MAX(BG506*DCF!D$28,0)-MAX(BG506-BF506,0)/Inputs!$B$17)*DCF!D$6</f>
        <v>3274.0517301837758</v>
      </c>
      <c r="CO506" s="15">
        <f ca="1">(BH506*DCF!E$28-DCF!E$5*MAX(BH506*DCF!E$28,0)-MAX(BH506-BG506,0)/Inputs!$B$17)*DCF!E$6</f>
        <v>3748.3958854562957</v>
      </c>
      <c r="CP506" s="15">
        <f ca="1">(BI506*DCF!F$28-DCF!F$5*MAX(BI506*DCF!F$28,0)-MAX(BI506-BH506,0)/Inputs!$B$17)*DCF!F$6</f>
        <v>3893.0797605469529</v>
      </c>
      <c r="CQ506" s="15">
        <f ca="1">(BJ506*DCF!G$28-DCF!G$5*MAX(BJ506*DCF!G$28,0)-MAX(BJ506-BI506,0)/Inputs!$B$17)*DCF!G$6</f>
        <v>4847.6165805914534</v>
      </c>
      <c r="CR506" s="15">
        <f ca="1">(BK506*DCF!H$28-DCF!H$5*MAX(BK506*DCF!H$28,0)-MAX(BK506-BJ506,0)/Inputs!$B$17)*DCF!H$6</f>
        <v>6902.4880283842231</v>
      </c>
      <c r="CS506" s="15">
        <f ca="1">(BL506*DCF!I$28-DCF!I$5*MAX(BL506*DCF!I$28,0)-MAX(BL506-BK506,0)/Inputs!$B$17)*DCF!I$6</f>
        <v>9840.0593338180279</v>
      </c>
      <c r="CT506" s="15">
        <f ca="1">(BM506*DCF!J$28-DCF!J$5*MAX(BM506*DCF!J$28,0)-MAX(BM506-BL506,0)/Inputs!$B$17)*DCF!J$6</f>
        <v>11246.1867744706</v>
      </c>
      <c r="CU506" s="15">
        <f ca="1">(BN506*DCF!K$28-DCF!K$5*MAX(BN506*DCF!K$28,0)-MAX(BN506-BM506,0)/Inputs!$B$17)*DCF!K$6</f>
        <v>11593.199481369675</v>
      </c>
      <c r="CV506" s="15">
        <f ca="1">(BO506*DCF!L$28-DCF!L$5*MAX(BO506*DCF!L$28,0)-MAX(BO506-BN506,0)/Inputs!$B$17)*DCF!L$6</f>
        <v>13615.318663461427</v>
      </c>
      <c r="CW506" s="15">
        <f ca="1">(BP506*DCF!M$28-DCF!M$5*MAX(BP506*DCF!M$28,0)-MAX(BP506-BO506,0)/Inputs!$B$17)*DCF!M$6</f>
        <v>15366.556570655053</v>
      </c>
      <c r="CX506" s="15">
        <f ca="1">(BQ506*DCF!C$46-DCF!C$5*MAX(BQ506*DCF!C$46,0)-MAX(BQ506-Inputs!$B$20,0)/Inputs!$B$24)*DCF!C$6</f>
        <v>-875.906552121814</v>
      </c>
      <c r="CY506" s="15">
        <f ca="1">(BR506*DCF!D$46-DCF!D$5*MAX(BR506*DCF!D$46,0)-MAX(BR506-BQ506,0)/Inputs!$B$24)*DCF!D$6</f>
        <v>-449.13079873218095</v>
      </c>
      <c r="CZ506" s="15">
        <f ca="1">(BS506*DCF!E$46-DCF!E$5*MAX(BS506*DCF!E$46,0)-MAX(BS506-BR506,0)/Inputs!$B$24)*DCF!E$6</f>
        <v>-1318.5927818494204</v>
      </c>
      <c r="DA506" s="15">
        <f ca="1">(BT506*DCF!F$46-DCF!F$5*MAX(BT506*DCF!F$46,0)-MAX(BT506-BS506,0)/Inputs!$B$24)*DCF!F$6</f>
        <v>-1383.0810299794491</v>
      </c>
      <c r="DB506" s="15">
        <f ca="1">(BU506*DCF!G$46-DCF!G$5*MAX(BU506*DCF!G$46,0)-MAX(BU506-BT506,0)/Inputs!$B$24)*DCF!G$6</f>
        <v>-1968.6776974067318</v>
      </c>
      <c r="DC506" s="15">
        <f ca="1">(BV506*DCF!H$46-DCF!H$5*MAX(BV506*DCF!H$46,0)-MAX(BV506-BU506,0)/Inputs!$B$24)*DCF!H$6</f>
        <v>-1028.3877848566578</v>
      </c>
      <c r="DD506" s="15">
        <f ca="1">(BW506*DCF!I$46-DCF!I$5*MAX(BW506*DCF!I$46,0)-MAX(BW506-BV506,0)/Inputs!$B$24)*DCF!I$6</f>
        <v>-1412.0211173484638</v>
      </c>
      <c r="DE506" s="15">
        <f ca="1">(BX506*DCF!J$46-DCF!J$5*MAX(BX506*DCF!J$46,0)-MAX(BX506-BW506,0)/Inputs!$B$24)*DCF!J$6</f>
        <v>-1054.8212529290222</v>
      </c>
      <c r="DF506" s="15">
        <f ca="1">(BY506*DCF!K$46-DCF!K$5*MAX(BY506*DCF!K$46,0)-MAX(BY506-BX506,0)/Inputs!$B$24)*DCF!K$6</f>
        <v>-869.94373815558549</v>
      </c>
      <c r="DG506" s="15">
        <f ca="1">(BZ506*DCF!L$46-DCF!L$5*MAX(BZ506*DCF!L$46,0)-MAX(BZ506-BY506,0)/Inputs!$B$24)*DCF!L$6</f>
        <v>-1698.6137760082431</v>
      </c>
      <c r="DH506" s="15">
        <f ca="1">(CA506*DCF!M$46-DCF!M$5*MAX(CA506*DCF!M$46,0)-MAX(CA506-BZ506,0)/Inputs!$B$24)*DCF!M$6</f>
        <v>1616.7902231835708</v>
      </c>
      <c r="DI506" s="15">
        <f ca="1">SUM(CB506:CL506)+BE506*DCF!M$10*(1+Inputs!$B$30)*(1-Inputs!$B$33)*(1-Inputs!$B$30/Inputs!$B$31)/(Inputs!$B$29-Inputs!$B$30)*DCF!M$6</f>
        <v>90346.149873436312</v>
      </c>
      <c r="DJ506" s="15">
        <f ca="1">SUM(CM506:CW506)+BP506*DCF!M$28*(1+Inputs!$B$30)*(1-Inputs!$B$33)*(1-Inputs!$B$30/Inputs!$B$31)/(Inputs!$B$29-Inputs!$B$30)*DCF!M$6</f>
        <v>397594.80420010828</v>
      </c>
      <c r="DK506" s="15">
        <f ca="1">SUM(CX506:DH506)+CA506*DCF!M$46*(1+Inputs!$B$30)*(1-Inputs!$B$33)*(1-Inputs!$B$30/Inputs!$B$31)/(Inputs!$B$29-Inputs!$B$30)*DCF!M$6</f>
        <v>155064.83874963276</v>
      </c>
      <c r="DM506" s="15">
        <f ca="1">DI506+DJ506+DK506+Inputs!$B$34+Inputs!$B$36-Inputs!$B$35</f>
        <v>719856.7928231773</v>
      </c>
    </row>
    <row r="507" spans="1:117" x14ac:dyDescent="0.75">
      <c r="A507" s="11">
        <v>494</v>
      </c>
      <c r="C507" s="24">
        <f t="shared" ca="1" si="289"/>
        <v>1.0615340782236484</v>
      </c>
      <c r="D507" s="24">
        <f t="shared" ca="1" si="289"/>
        <v>-1.144993592881681</v>
      </c>
      <c r="E507" s="24">
        <f t="shared" ca="1" si="289"/>
        <v>3.2055449584164997</v>
      </c>
      <c r="F507" s="24">
        <f t="shared" ca="1" si="289"/>
        <v>-1.072108136741547</v>
      </c>
      <c r="G507" s="24">
        <f t="shared" ca="1" si="289"/>
        <v>-1.3483766130130708</v>
      </c>
      <c r="H507" s="24">
        <f t="shared" ca="1" si="289"/>
        <v>1.5373953694172395</v>
      </c>
      <c r="I507" s="24">
        <f t="shared" ca="1" si="289"/>
        <v>2.3182866008727824E-2</v>
      </c>
      <c r="J507" s="24">
        <f t="shared" ca="1" si="289"/>
        <v>-1.2374932201989721</v>
      </c>
      <c r="K507" s="24">
        <f t="shared" ca="1" si="289"/>
        <v>-0.12235956852636923</v>
      </c>
      <c r="L507" s="24">
        <f t="shared" ca="1" si="289"/>
        <v>-0.24161848303446379</v>
      </c>
      <c r="M507" s="24">
        <f t="shared" ca="1" si="289"/>
        <v>0.6201794315586574</v>
      </c>
      <c r="N507" s="24">
        <f ca="1">SQRT(Inputs!$B$38)*C507+SQRT(1-Inputs!$B$38)*_xlfn.NORM.S.INV(RAND())</f>
        <v>1.3554226911785885</v>
      </c>
      <c r="O507" s="24">
        <f ca="1">SQRT(Inputs!$B$38)*D507+SQRT(1-Inputs!$B$38)*_xlfn.NORM.S.INV(RAND())</f>
        <v>-1.4539946909868942</v>
      </c>
      <c r="P507" s="24">
        <f ca="1">SQRT(Inputs!$B$38)*E507+SQRT(1-Inputs!$B$38)*_xlfn.NORM.S.INV(RAND())</f>
        <v>1.657674766580846</v>
      </c>
      <c r="Q507" s="24">
        <f ca="1">SQRT(Inputs!$B$38)*F507+SQRT(1-Inputs!$B$38)*_xlfn.NORM.S.INV(RAND())</f>
        <v>0.50078029691789139</v>
      </c>
      <c r="R507" s="24">
        <f ca="1">SQRT(Inputs!$B$38)*G507+SQRT(1-Inputs!$B$38)*_xlfn.NORM.S.INV(RAND())</f>
        <v>-1.4053113657561283</v>
      </c>
      <c r="S507" s="24">
        <f ca="1">SQRT(Inputs!$B$38)*H507+SQRT(1-Inputs!$B$38)*_xlfn.NORM.S.INV(RAND())</f>
        <v>0.48466873683043254</v>
      </c>
      <c r="T507" s="24">
        <f ca="1">SQRT(Inputs!$B$38)*I507+SQRT(1-Inputs!$B$38)*_xlfn.NORM.S.INV(RAND())</f>
        <v>-0.7468034127939811</v>
      </c>
      <c r="U507" s="24">
        <f ca="1">SQRT(Inputs!$B$38)*J507+SQRT(1-Inputs!$B$38)*_xlfn.NORM.S.INV(RAND())</f>
        <v>-1.125495768072275</v>
      </c>
      <c r="V507" s="24">
        <f ca="1">SQRT(Inputs!$B$38)*K507+SQRT(1-Inputs!$B$38)*_xlfn.NORM.S.INV(RAND())</f>
        <v>0.84905405391002886</v>
      </c>
      <c r="W507" s="24">
        <f ca="1">SQRT(Inputs!$B$38)*L507+SQRT(1-Inputs!$B$38)*_xlfn.NORM.S.INV(RAND())</f>
        <v>1.7339992463252667</v>
      </c>
      <c r="X507" s="24">
        <f ca="1">SQRT(Inputs!$B$38)*M507+SQRT(1-Inputs!$B$38)*_xlfn.NORM.S.INV(RAND())</f>
        <v>0.34248166150786996</v>
      </c>
      <c r="Y507" s="24">
        <f ca="1">SQRT(Inputs!$B$38)*C507+SQRT(1-Inputs!$B$38)*_xlfn.NORM.S.INV(RAND())</f>
        <v>1.3427616054472939</v>
      </c>
      <c r="Z507" s="24">
        <f ca="1">SQRT(Inputs!$B$38)*D507+SQRT(1-Inputs!$B$38)*_xlfn.NORM.S.INV(RAND())</f>
        <v>-1.0733580261393902</v>
      </c>
      <c r="AA507" s="24">
        <f ca="1">SQRT(Inputs!$B$38)*E507+SQRT(1-Inputs!$B$38)*_xlfn.NORM.S.INV(RAND())</f>
        <v>2.9240272487701411</v>
      </c>
      <c r="AB507" s="24">
        <f ca="1">SQRT(Inputs!$B$38)*F507+SQRT(1-Inputs!$B$38)*_xlfn.NORM.S.INV(RAND())</f>
        <v>-0.38340943488964807</v>
      </c>
      <c r="AC507" s="24">
        <f ca="1">SQRT(Inputs!$B$38)*G507+SQRT(1-Inputs!$B$38)*_xlfn.NORM.S.INV(RAND())</f>
        <v>-0.1786904327559945</v>
      </c>
      <c r="AD507" s="24">
        <f ca="1">SQRT(Inputs!$B$38)*H507+SQRT(1-Inputs!$B$38)*_xlfn.NORM.S.INV(RAND())</f>
        <v>0.74193659115545174</v>
      </c>
      <c r="AE507" s="24">
        <f ca="1">SQRT(Inputs!$B$38)*I507+SQRT(1-Inputs!$B$38)*_xlfn.NORM.S.INV(RAND())</f>
        <v>-0.1887525128475879</v>
      </c>
      <c r="AF507" s="24">
        <f ca="1">SQRT(Inputs!$B$38)*J507+SQRT(1-Inputs!$B$38)*_xlfn.NORM.S.INV(RAND())</f>
        <v>-0.16509833945589714</v>
      </c>
      <c r="AG507" s="24">
        <f ca="1">SQRT(Inputs!$B$38)*K507+SQRT(1-Inputs!$B$38)*_xlfn.NORM.S.INV(RAND())</f>
        <v>-0.2270124977621735</v>
      </c>
      <c r="AH507" s="24">
        <f ca="1">SQRT(Inputs!$B$38)*L507+SQRT(1-Inputs!$B$38)*_xlfn.NORM.S.INV(RAND())</f>
        <v>-0.30863361690536628</v>
      </c>
      <c r="AI507" s="24">
        <f ca="1">SQRT(Inputs!$B$38)*M507+SQRT(1-Inputs!$B$38)*_xlfn.NORM.S.INV(RAND())</f>
        <v>0.73825401151588244</v>
      </c>
      <c r="AJ507" s="24">
        <f ca="1">SQRT(Inputs!$B$38)*C507+SQRT(1-Inputs!$B$38)*_xlfn.NORM.S.INV(RAND())</f>
        <v>0.61688021425781969</v>
      </c>
      <c r="AK507" s="24">
        <f ca="1">SQRT(Inputs!$B$38)*D507+SQRT(1-Inputs!$B$38)*_xlfn.NORM.S.INV(RAND())</f>
        <v>0.19538106613858697</v>
      </c>
      <c r="AL507" s="24">
        <f ca="1">SQRT(Inputs!$B$38)*E507+SQRT(1-Inputs!$B$38)*_xlfn.NORM.S.INV(RAND())</f>
        <v>1.5313118450919063</v>
      </c>
      <c r="AM507" s="24">
        <f ca="1">SQRT(Inputs!$B$38)*F507+SQRT(1-Inputs!$B$38)*_xlfn.NORM.S.INV(RAND())</f>
        <v>-1.2797685109622547</v>
      </c>
      <c r="AN507" s="24">
        <f ca="1">SQRT(Inputs!$B$38)*G507+SQRT(1-Inputs!$B$38)*_xlfn.NORM.S.INV(RAND())</f>
        <v>-0.97371056480646467</v>
      </c>
      <c r="AO507" s="24">
        <f ca="1">SQRT(Inputs!$B$38)*H507+SQRT(1-Inputs!$B$38)*_xlfn.NORM.S.INV(RAND())</f>
        <v>0.54075895697129361</v>
      </c>
      <c r="AP507" s="24">
        <f ca="1">SQRT(Inputs!$B$38)*I507+SQRT(1-Inputs!$B$38)*_xlfn.NORM.S.INV(RAND())</f>
        <v>1.4056054951014063</v>
      </c>
      <c r="AQ507" s="24">
        <f ca="1">SQRT(Inputs!$B$38)*J507+SQRT(1-Inputs!$B$38)*_xlfn.NORM.S.INV(RAND())</f>
        <v>-0.83115134026962301</v>
      </c>
      <c r="AR507" s="24">
        <f ca="1">SQRT(Inputs!$B$38)*K507+SQRT(1-Inputs!$B$38)*_xlfn.NORM.S.INV(RAND())</f>
        <v>-0.20228207813757873</v>
      </c>
      <c r="AS507" s="24">
        <f ca="1">SQRT(Inputs!$B$38)*L507+SQRT(1-Inputs!$B$38)*_xlfn.NORM.S.INV(RAND())</f>
        <v>-0.59312588986293913</v>
      </c>
      <c r="AT507" s="24">
        <f ca="1">SQRT(Inputs!$B$38)*M507+SQRT(1-Inputs!$B$38)*_xlfn.NORM.S.INV(RAND())</f>
        <v>0.16000707702928454</v>
      </c>
      <c r="AU507" s="15">
        <f ca="1">Inputs!$B$6*EXP($B$8-0.5*C$5^2+C$5*N507)</f>
        <v>6179.6619947579429</v>
      </c>
      <c r="AV507" s="15">
        <f t="shared" ca="1" si="255"/>
        <v>6074.2753875730577</v>
      </c>
      <c r="AW507" s="15">
        <f t="shared" ca="1" si="256"/>
        <v>9262.2539731488505</v>
      </c>
      <c r="AX507" s="15">
        <f t="shared" ca="1" si="257"/>
        <v>12038.373439753597</v>
      </c>
      <c r="AY507" s="15">
        <f t="shared" ca="1" si="258"/>
        <v>12485.254203745872</v>
      </c>
      <c r="AZ507" s="15">
        <f t="shared" ca="1" si="259"/>
        <v>16106.914770377869</v>
      </c>
      <c r="BA507" s="15">
        <f t="shared" ca="1" si="260"/>
        <v>18228.81732210104</v>
      </c>
      <c r="BB507" s="15">
        <f t="shared" ca="1" si="261"/>
        <v>19937.727397911156</v>
      </c>
      <c r="BC507" s="15">
        <f t="shared" ca="1" si="262"/>
        <v>26504.272775152593</v>
      </c>
      <c r="BD507" s="15">
        <f t="shared" ca="1" si="263"/>
        <v>38187.599825527068</v>
      </c>
      <c r="BE507" s="15">
        <f t="shared" ca="1" si="264"/>
        <v>48276.672067377185</v>
      </c>
      <c r="BF507" s="15">
        <f ca="1">Inputs!$B$13*EXP($B$9-0.5*C$6^2+C$6*Y507)</f>
        <v>18049.41617137691</v>
      </c>
      <c r="BG507" s="15">
        <f t="shared" ca="1" si="265"/>
        <v>18124.271213380667</v>
      </c>
      <c r="BH507" s="15">
        <f t="shared" ca="1" si="266"/>
        <v>35965.562056168361</v>
      </c>
      <c r="BI507" s="15">
        <f t="shared" ca="1" si="267"/>
        <v>41504.20556807729</v>
      </c>
      <c r="BJ507" s="15">
        <f t="shared" ca="1" si="268"/>
        <v>49587.611670197228</v>
      </c>
      <c r="BK507" s="15">
        <f t="shared" ca="1" si="269"/>
        <v>67327.980609600738</v>
      </c>
      <c r="BL507" s="15">
        <f t="shared" ca="1" si="270"/>
        <v>80705.831853191325</v>
      </c>
      <c r="BM507" s="15">
        <f t="shared" ca="1" si="271"/>
        <v>97190.939938522541</v>
      </c>
      <c r="BN507" s="15">
        <f t="shared" ca="1" si="272"/>
        <v>116324.72241976979</v>
      </c>
      <c r="BO507" s="15">
        <f t="shared" ca="1" si="273"/>
        <v>138081.86630517678</v>
      </c>
      <c r="BP507" s="15">
        <f t="shared" ca="1" si="274"/>
        <v>184779.43797054206</v>
      </c>
      <c r="BQ507" s="15">
        <f ca="1">Inputs!$B$20*EXP($B$10-0.5*C$7^2+C$7*AJ507)</f>
        <v>5338.6357319759782</v>
      </c>
      <c r="BR507" s="15">
        <f t="shared" ca="1" si="275"/>
        <v>7707.5531697068291</v>
      </c>
      <c r="BS507" s="15">
        <f t="shared" ca="1" si="276"/>
        <v>16384.983754015866</v>
      </c>
      <c r="BT507" s="15">
        <f t="shared" ca="1" si="277"/>
        <v>16148.734657193998</v>
      </c>
      <c r="BU507" s="15">
        <f t="shared" ca="1" si="278"/>
        <v>17682.375899000293</v>
      </c>
      <c r="BV507" s="15">
        <f t="shared" ca="1" si="279"/>
        <v>27788.741968745824</v>
      </c>
      <c r="BW507" s="15">
        <f t="shared" ca="1" si="280"/>
        <v>52213.373503845127</v>
      </c>
      <c r="BX507" s="15">
        <f t="shared" ca="1" si="281"/>
        <v>61820.154143912972</v>
      </c>
      <c r="BY507" s="15">
        <f t="shared" ca="1" si="282"/>
        <v>83332.226200073259</v>
      </c>
      <c r="BZ507" s="15">
        <f t="shared" ca="1" si="283"/>
        <v>104847.96605071072</v>
      </c>
      <c r="CA507" s="15">
        <f t="shared" ca="1" si="284"/>
        <v>151527.33042212619</v>
      </c>
      <c r="CB507" s="15">
        <f ca="1">(AU507*DCF!C$10-DCF!C$5*MAX(AU507*DCF!C$10,0)-MAX(AU507-Inputs!$B$6,0)/Inputs!$B$10)*DCF!C$6</f>
        <v>1034.393863639657</v>
      </c>
      <c r="CC507" s="15">
        <f ca="1">(AV507*DCF!D$10-DCF!D$5*MAX(AV507*DCF!D$10,0)-MAX(AV507-AU507,0)/Inputs!$B$10)*DCF!D$6</f>
        <v>1480.5634738559859</v>
      </c>
      <c r="CD507" s="15">
        <f ca="1">(AW507*DCF!E$10-DCF!E$5*MAX(AW507*DCF!E$10,0)-MAX(AW507-AV507,0)/Inputs!$B$10)*DCF!E$6</f>
        <v>1420.4422027136584</v>
      </c>
      <c r="CE507" s="15">
        <f ca="1">(AX507*DCF!F$10-DCF!F$5*MAX(AX507*DCF!F$10,0)-MAX(AX507-AW507,0)/Inputs!$B$10)*DCF!F$6</f>
        <v>2050.3161036176543</v>
      </c>
      <c r="CF507" s="15">
        <f ca="1">(AY507*DCF!G$10-DCF!G$5*MAX(AY507*DCF!G$10,0)-MAX(AY507-AX507,0)/Inputs!$B$10)*DCF!G$6</f>
        <v>2486.5616788520642</v>
      </c>
      <c r="CG507" s="15">
        <f ca="1">(AZ507*DCF!H$10-DCF!H$5*MAX(AZ507*DCF!H$10,0)-MAX(AZ507-AY507,0)/Inputs!$B$10)*DCF!H$6</f>
        <v>2484.0782954116962</v>
      </c>
      <c r="CH507" s="15">
        <f ca="1">(BA507*DCF!I$10-DCF!I$5*MAX(BA507*DCF!I$10,0)-MAX(BA507-AZ507,0)/Inputs!$B$10)*DCF!I$6</f>
        <v>2981.6735722356671</v>
      </c>
      <c r="CI507" s="15">
        <f ca="1">(BB507*DCF!J$10-DCF!J$5*MAX(BB507*DCF!J$10,0)-MAX(BB507-BA507,0)/Inputs!$B$10)*DCF!J$6</f>
        <v>3162.4031220646225</v>
      </c>
      <c r="CJ507" s="15">
        <f ca="1">(BC507*DCF!K$10-DCF!K$5*MAX(BC507*DCF!K$10,0)-MAX(BC507-BB507,0)/Inputs!$B$10)*DCF!K$6</f>
        <v>3347.5458641028185</v>
      </c>
      <c r="CK507" s="15">
        <f ca="1">(BD507*DCF!L$10-DCF!L$5*MAX(BD507*DCF!L$10,0)-MAX(BD507-BC507,0)/Inputs!$B$10)*DCF!L$6</f>
        <v>4248.5728706681657</v>
      </c>
      <c r="CL507" s="15">
        <f ca="1">(BE507*DCF!M$10-DCF!M$5*MAX(BE507*DCF!M$10,0)-MAX(BE507-BD507,0)/Inputs!$B$10)*DCF!M$6</f>
        <v>5607.2153613412356</v>
      </c>
      <c r="CM507" s="15">
        <f ca="1">(BF507*DCF!C$28-DCF!C$5*MAX(BF507*DCF!C$28,0)-MAX(BF507-Inputs!$B$13,0)/Inputs!$B$17)*DCF!C$6</f>
        <v>3969.8992023105397</v>
      </c>
      <c r="CN507" s="15">
        <f ca="1">(BG507*DCF!D$28-DCF!D$5*MAX(BG507*DCF!D$28,0)-MAX(BG507-BF507,0)/Inputs!$B$17)*DCF!D$6</f>
        <v>5322.0458745602255</v>
      </c>
      <c r="CO507" s="15">
        <f ca="1">(BH507*DCF!E$28-DCF!E$5*MAX(BH507*DCF!E$28,0)-MAX(BH507-BG507,0)/Inputs!$B$17)*DCF!E$6</f>
        <v>6669.8147494241566</v>
      </c>
      <c r="CP507" s="15">
        <f ca="1">(BI507*DCF!F$28-DCF!F$5*MAX(BI507*DCF!F$28,0)-MAX(BI507-BH507,0)/Inputs!$B$17)*DCF!F$6</f>
        <v>10258.90095887992</v>
      </c>
      <c r="CQ507" s="15">
        <f ca="1">(BJ507*DCF!G$28-DCF!G$5*MAX(BJ507*DCF!G$28,0)-MAX(BJ507-BI507,0)/Inputs!$B$17)*DCF!G$6</f>
        <v>11506.333015883585</v>
      </c>
      <c r="CR507" s="15">
        <f ca="1">(BK507*DCF!H$28-DCF!H$5*MAX(BK507*DCF!H$28,0)-MAX(BK507-BJ507,0)/Inputs!$B$17)*DCF!H$6</f>
        <v>13894.596940625786</v>
      </c>
      <c r="CS507" s="15">
        <f ca="1">(BL507*DCF!I$28-DCF!I$5*MAX(BL507*DCF!I$28,0)-MAX(BL507-BK507,0)/Inputs!$B$17)*DCF!I$6</f>
        <v>17058.089690506145</v>
      </c>
      <c r="CT507" s="15">
        <f ca="1">(BM507*DCF!J$28-DCF!J$5*MAX(BM507*DCF!J$28,0)-MAX(BM507-BL507,0)/Inputs!$B$17)*DCF!J$6</f>
        <v>19495.857382480623</v>
      </c>
      <c r="CU507" s="15">
        <f ca="1">(BN507*DCF!K$28-DCF!K$5*MAX(BN507*DCF!K$28,0)-MAX(BN507-BM507,0)/Inputs!$B$17)*DCF!K$6</f>
        <v>22222.197465123059</v>
      </c>
      <c r="CV507" s="15">
        <f ca="1">(BO507*DCF!L$28-DCF!L$5*MAX(BO507*DCF!L$28,0)-MAX(BO507-BN507,0)/Inputs!$B$17)*DCF!L$6</f>
        <v>25088.373538439919</v>
      </c>
      <c r="CW507" s="15">
        <f ca="1">(BP507*DCF!M$28-DCF!M$5*MAX(BP507*DCF!M$28,0)-MAX(BP507-BO507,0)/Inputs!$B$17)*DCF!M$6</f>
        <v>29885.149783510853</v>
      </c>
      <c r="CX507" s="15">
        <f ca="1">(BQ507*DCF!C$46-DCF!C$5*MAX(BQ507*DCF!C$46,0)-MAX(BQ507-Inputs!$B$20,0)/Inputs!$B$24)*DCF!C$6</f>
        <v>-2220.3018928240035</v>
      </c>
      <c r="CY507" s="15">
        <f ca="1">(BR507*DCF!D$46-DCF!D$5*MAX(BR507*DCF!D$46,0)-MAX(BR507-BQ507,0)/Inputs!$B$24)*DCF!D$6</f>
        <v>-2326.2969904852371</v>
      </c>
      <c r="CZ507" s="15">
        <f ca="1">(BS507*DCF!E$46-DCF!E$5*MAX(BS507*DCF!E$46,0)-MAX(BS507-BR507,0)/Inputs!$B$24)*DCF!E$6</f>
        <v>-5357.9571077585306</v>
      </c>
      <c r="DA507" s="15">
        <f ca="1">(BT507*DCF!F$46-DCF!F$5*MAX(BT507*DCF!F$46,0)-MAX(BT507-BS507,0)/Inputs!$B$24)*DCF!F$6</f>
        <v>-1176.0529578258561</v>
      </c>
      <c r="DB507" s="15">
        <f ca="1">(BU507*DCF!G$46-DCF!G$5*MAX(BU507*DCF!G$46,0)-MAX(BU507-BT507,0)/Inputs!$B$24)*DCF!G$6</f>
        <v>-1110.6868018259352</v>
      </c>
      <c r="DC507" s="15">
        <f ca="1">(BV507*DCF!H$46-DCF!H$5*MAX(BV507*DCF!H$46,0)-MAX(BV507-BU507,0)/Inputs!$B$24)*DCF!H$6</f>
        <v>-3140.4913334411422</v>
      </c>
      <c r="DD507" s="15">
        <f ca="1">(BW507*DCF!I$46-DCF!I$5*MAX(BW507*DCF!I$46,0)-MAX(BW507-BV507,0)/Inputs!$B$24)*DCF!I$6</f>
        <v>-5805.4787360436148</v>
      </c>
      <c r="DE507" s="15">
        <f ca="1">(BX507*DCF!J$46-DCF!J$5*MAX(BX507*DCF!J$46,0)-MAX(BX507-BW507,0)/Inputs!$B$24)*DCF!J$6</f>
        <v>45.623189766618168</v>
      </c>
      <c r="DF507" s="15">
        <f ca="1">(BY507*DCF!K$46-DCF!K$5*MAX(BY507*DCF!K$46,0)-MAX(BY507-BX507,0)/Inputs!$B$24)*DCF!K$6</f>
        <v>-509.67002461363046</v>
      </c>
      <c r="DG507" s="15">
        <f ca="1">(BZ507*DCF!L$46-DCF!L$5*MAX(BZ507*DCF!L$46,0)-MAX(BZ507-BY507,0)/Inputs!$B$24)*DCF!L$6</f>
        <v>2378.5720559950601</v>
      </c>
      <c r="DH507" s="15">
        <f ca="1">(CA507*DCF!M$46-DCF!M$5*MAX(CA507*DCF!M$46,0)-MAX(CA507-BZ507,0)/Inputs!$B$24)*DCF!M$6</f>
        <v>2120.5374120913611</v>
      </c>
      <c r="DI507" s="15">
        <f ca="1">SUM(CB507:CL507)+BE507*DCF!M$10*(1+Inputs!$B$30)*(1-Inputs!$B$33)*(1-Inputs!$B$30/Inputs!$B$31)/(Inputs!$B$29-Inputs!$B$30)*DCF!M$6</f>
        <v>164658.38316491252</v>
      </c>
      <c r="DJ507" s="15">
        <f ca="1">SUM(CM507:CW507)+BP507*DCF!M$28*(1+Inputs!$B$30)*(1-Inputs!$B$33)*(1-Inputs!$B$30/Inputs!$B$31)/(Inputs!$B$29-Inputs!$B$30)*DCF!M$6</f>
        <v>851029.41770458117</v>
      </c>
      <c r="DK507" s="15">
        <f ca="1">SUM(CX507:DH507)+CA507*DCF!M$46*(1+Inputs!$B$30)*(1-Inputs!$B$33)*(1-Inputs!$B$30/Inputs!$B$31)/(Inputs!$B$29-Inputs!$B$30)*DCF!M$6</f>
        <v>217176.99920541563</v>
      </c>
      <c r="DM507" s="15">
        <f ca="1">DI507+DJ507+DK507+Inputs!$B$34+Inputs!$B$36-Inputs!$B$35</f>
        <v>1309715.8000749093</v>
      </c>
    </row>
    <row r="508" spans="1:117" x14ac:dyDescent="0.75">
      <c r="A508" s="11">
        <v>495</v>
      </c>
      <c r="C508" s="24">
        <f t="shared" ca="1" si="289"/>
        <v>-1.1790913149339399</v>
      </c>
      <c r="D508" s="24">
        <f t="shared" ca="1" si="289"/>
        <v>-0.13055109518783284</v>
      </c>
      <c r="E508" s="24">
        <f t="shared" ca="1" si="289"/>
        <v>-0.17267038871841267</v>
      </c>
      <c r="F508" s="24">
        <f t="shared" ca="1" si="289"/>
        <v>-0.65485214010829085</v>
      </c>
      <c r="G508" s="24">
        <f t="shared" ca="1" si="289"/>
        <v>-7.5956372914305842E-3</v>
      </c>
      <c r="H508" s="24">
        <f t="shared" ca="1" si="289"/>
        <v>-0.25461126419775426</v>
      </c>
      <c r="I508" s="24">
        <f t="shared" ca="1" si="289"/>
        <v>0.79791818912805157</v>
      </c>
      <c r="J508" s="24">
        <f t="shared" ca="1" si="289"/>
        <v>0.10726541193929591</v>
      </c>
      <c r="K508" s="24">
        <f t="shared" ca="1" si="289"/>
        <v>-0.50659868162078958</v>
      </c>
      <c r="L508" s="24">
        <f t="shared" ca="1" si="289"/>
        <v>-1.4040350173260816</v>
      </c>
      <c r="M508" s="24">
        <f t="shared" ca="1" si="289"/>
        <v>-2.4104761851819654</v>
      </c>
      <c r="N508" s="24">
        <f ca="1">SQRT(Inputs!$B$38)*C508+SQRT(1-Inputs!$B$38)*_xlfn.NORM.S.INV(RAND())</f>
        <v>-1.1088898659183226</v>
      </c>
      <c r="O508" s="24">
        <f ca="1">SQRT(Inputs!$B$38)*D508+SQRT(1-Inputs!$B$38)*_xlfn.NORM.S.INV(RAND())</f>
        <v>-1.2476519476263812</v>
      </c>
      <c r="P508" s="24">
        <f ca="1">SQRT(Inputs!$B$38)*E508+SQRT(1-Inputs!$B$38)*_xlfn.NORM.S.INV(RAND())</f>
        <v>0.45024770640838058</v>
      </c>
      <c r="Q508" s="24">
        <f ca="1">SQRT(Inputs!$B$38)*F508+SQRT(1-Inputs!$B$38)*_xlfn.NORM.S.INV(RAND())</f>
        <v>-0.36814136129114333</v>
      </c>
      <c r="R508" s="24">
        <f ca="1">SQRT(Inputs!$B$38)*G508+SQRT(1-Inputs!$B$38)*_xlfn.NORM.S.INV(RAND())</f>
        <v>-7.2653405659189055E-2</v>
      </c>
      <c r="S508" s="24">
        <f ca="1">SQRT(Inputs!$B$38)*H508+SQRT(1-Inputs!$B$38)*_xlfn.NORM.S.INV(RAND())</f>
        <v>0.74345987990876905</v>
      </c>
      <c r="T508" s="24">
        <f ca="1">SQRT(Inputs!$B$38)*I508+SQRT(1-Inputs!$B$38)*_xlfn.NORM.S.INV(RAND())</f>
        <v>0.40783484352872446</v>
      </c>
      <c r="U508" s="24">
        <f ca="1">SQRT(Inputs!$B$38)*J508+SQRT(1-Inputs!$B$38)*_xlfn.NORM.S.INV(RAND())</f>
        <v>-0.92312417779271727</v>
      </c>
      <c r="V508" s="24">
        <f ca="1">SQRT(Inputs!$B$38)*K508+SQRT(1-Inputs!$B$38)*_xlfn.NORM.S.INV(RAND())</f>
        <v>-0.26521599797007112</v>
      </c>
      <c r="W508" s="24">
        <f ca="1">SQRT(Inputs!$B$38)*L508+SQRT(1-Inputs!$B$38)*_xlfn.NORM.S.INV(RAND())</f>
        <v>-0.15287209289954951</v>
      </c>
      <c r="X508" s="24">
        <f ca="1">SQRT(Inputs!$B$38)*M508+SQRT(1-Inputs!$B$38)*_xlfn.NORM.S.INV(RAND())</f>
        <v>-1.4582372076073609</v>
      </c>
      <c r="Y508" s="24">
        <f ca="1">SQRT(Inputs!$B$38)*C508+SQRT(1-Inputs!$B$38)*_xlfn.NORM.S.INV(RAND())</f>
        <v>-6.6774494278312613E-2</v>
      </c>
      <c r="Z508" s="24">
        <f ca="1">SQRT(Inputs!$B$38)*D508+SQRT(1-Inputs!$B$38)*_xlfn.NORM.S.INV(RAND())</f>
        <v>0.18270759761016692</v>
      </c>
      <c r="AA508" s="24">
        <f ca="1">SQRT(Inputs!$B$38)*E508+SQRT(1-Inputs!$B$38)*_xlfn.NORM.S.INV(RAND())</f>
        <v>-0.20198597209175406</v>
      </c>
      <c r="AB508" s="24">
        <f ca="1">SQRT(Inputs!$B$38)*F508+SQRT(1-Inputs!$B$38)*_xlfn.NORM.S.INV(RAND())</f>
        <v>1.0367420374649485</v>
      </c>
      <c r="AC508" s="24">
        <f ca="1">SQRT(Inputs!$B$38)*G508+SQRT(1-Inputs!$B$38)*_xlfn.NORM.S.INV(RAND())</f>
        <v>0.77503478810381288</v>
      </c>
      <c r="AD508" s="24">
        <f ca="1">SQRT(Inputs!$B$38)*H508+SQRT(1-Inputs!$B$38)*_xlfn.NORM.S.INV(RAND())</f>
        <v>-1.2593691025113114</v>
      </c>
      <c r="AE508" s="24">
        <f ca="1">SQRT(Inputs!$B$38)*I508+SQRT(1-Inputs!$B$38)*_xlfn.NORM.S.INV(RAND())</f>
        <v>-0.59966597638603525</v>
      </c>
      <c r="AF508" s="24">
        <f ca="1">SQRT(Inputs!$B$38)*J508+SQRT(1-Inputs!$B$38)*_xlfn.NORM.S.INV(RAND())</f>
        <v>0.9053597199839778</v>
      </c>
      <c r="AG508" s="24">
        <f ca="1">SQRT(Inputs!$B$38)*K508+SQRT(1-Inputs!$B$38)*_xlfn.NORM.S.INV(RAND())</f>
        <v>0.18056233420320927</v>
      </c>
      <c r="AH508" s="24">
        <f ca="1">SQRT(Inputs!$B$38)*L508+SQRT(1-Inputs!$B$38)*_xlfn.NORM.S.INV(RAND())</f>
        <v>-1.4723219299211563</v>
      </c>
      <c r="AI508" s="24">
        <f ca="1">SQRT(Inputs!$B$38)*M508+SQRT(1-Inputs!$B$38)*_xlfn.NORM.S.INV(RAND())</f>
        <v>-1.8517731346224933</v>
      </c>
      <c r="AJ508" s="24">
        <f ca="1">SQRT(Inputs!$B$38)*C508+SQRT(1-Inputs!$B$38)*_xlfn.NORM.S.INV(RAND())</f>
        <v>-0.10736840091118538</v>
      </c>
      <c r="AK508" s="24">
        <f ca="1">SQRT(Inputs!$B$38)*D508+SQRT(1-Inputs!$B$38)*_xlfn.NORM.S.INV(RAND())</f>
        <v>0.76514464546492089</v>
      </c>
      <c r="AL508" s="24">
        <f ca="1">SQRT(Inputs!$B$38)*E508+SQRT(1-Inputs!$B$38)*_xlfn.NORM.S.INV(RAND())</f>
        <v>0.12552075420479633</v>
      </c>
      <c r="AM508" s="24">
        <f ca="1">SQRT(Inputs!$B$38)*F508+SQRT(1-Inputs!$B$38)*_xlfn.NORM.S.INV(RAND())</f>
        <v>-0.90439155654262016</v>
      </c>
      <c r="AN508" s="24">
        <f ca="1">SQRT(Inputs!$B$38)*G508+SQRT(1-Inputs!$B$38)*_xlfn.NORM.S.INV(RAND())</f>
        <v>1.2410030073562706</v>
      </c>
      <c r="AO508" s="24">
        <f ca="1">SQRT(Inputs!$B$38)*H508+SQRT(1-Inputs!$B$38)*_xlfn.NORM.S.INV(RAND())</f>
        <v>-0.41652565049874862</v>
      </c>
      <c r="AP508" s="24">
        <f ca="1">SQRT(Inputs!$B$38)*I508+SQRT(1-Inputs!$B$38)*_xlfn.NORM.S.INV(RAND())</f>
        <v>0.27044022852073446</v>
      </c>
      <c r="AQ508" s="24">
        <f ca="1">SQRT(Inputs!$B$38)*J508+SQRT(1-Inputs!$B$38)*_xlfn.NORM.S.INV(RAND())</f>
        <v>-0.1232069953319144</v>
      </c>
      <c r="AR508" s="24">
        <f ca="1">SQRT(Inputs!$B$38)*K508+SQRT(1-Inputs!$B$38)*_xlfn.NORM.S.INV(RAND())</f>
        <v>1.1113074739192847</v>
      </c>
      <c r="AS508" s="24">
        <f ca="1">SQRT(Inputs!$B$38)*L508+SQRT(1-Inputs!$B$38)*_xlfn.NORM.S.INV(RAND())</f>
        <v>-2.6853358431977949</v>
      </c>
      <c r="AT508" s="24">
        <f ca="1">SQRT(Inputs!$B$38)*M508+SQRT(1-Inputs!$B$38)*_xlfn.NORM.S.INV(RAND())</f>
        <v>-2.1201979345782167</v>
      </c>
      <c r="AU508" s="15">
        <f ca="1">Inputs!$B$6*EXP($B$8-0.5*C$5^2+C$5*N508)</f>
        <v>4146.8861380802327</v>
      </c>
      <c r="AV508" s="15">
        <f t="shared" ca="1" si="255"/>
        <v>4201.7278745963713</v>
      </c>
      <c r="AW508" s="15">
        <f t="shared" ca="1" si="256"/>
        <v>5444.0398071205373</v>
      </c>
      <c r="AX508" s="15">
        <f t="shared" ca="1" si="257"/>
        <v>6347.8514611692326</v>
      </c>
      <c r="AY508" s="15">
        <f t="shared" ca="1" si="258"/>
        <v>7692.1762149070328</v>
      </c>
      <c r="AZ508" s="15">
        <f t="shared" ca="1" si="259"/>
        <v>10210.351428120361</v>
      </c>
      <c r="BA508" s="15">
        <f t="shared" ca="1" si="260"/>
        <v>13039.734339063245</v>
      </c>
      <c r="BB508" s="15">
        <f t="shared" ca="1" si="261"/>
        <v>14554.304582831426</v>
      </c>
      <c r="BC508" s="15">
        <f t="shared" ca="1" si="262"/>
        <v>17374.760445212414</v>
      </c>
      <c r="BD508" s="15">
        <f t="shared" ca="1" si="263"/>
        <v>20983.528323574956</v>
      </c>
      <c r="BE508" s="15">
        <f t="shared" ca="1" si="264"/>
        <v>22514.630313852394</v>
      </c>
      <c r="BF508" s="15">
        <f ca="1">Inputs!$B$13*EXP($B$9-0.5*C$6^2+C$6*Y508)</f>
        <v>13649.133816036314</v>
      </c>
      <c r="BG508" s="15">
        <f t="shared" ca="1" si="265"/>
        <v>17192.224078474112</v>
      </c>
      <c r="BH508" s="15">
        <f t="shared" ca="1" si="266"/>
        <v>20313.682209377312</v>
      </c>
      <c r="BI508" s="15">
        <f t="shared" ca="1" si="267"/>
        <v>29169.292217626804</v>
      </c>
      <c r="BJ508" s="15">
        <f t="shared" ca="1" si="268"/>
        <v>39986.345226732054</v>
      </c>
      <c r="BK508" s="15">
        <f t="shared" ca="1" si="269"/>
        <v>41343.223479617525</v>
      </c>
      <c r="BL508" s="15">
        <f t="shared" ca="1" si="270"/>
        <v>46988.012078415522</v>
      </c>
      <c r="BM508" s="15">
        <f t="shared" ca="1" si="271"/>
        <v>64633.934947779919</v>
      </c>
      <c r="BN508" s="15">
        <f t="shared" ca="1" si="272"/>
        <v>81230.417737998097</v>
      </c>
      <c r="BO508" s="15">
        <f t="shared" ca="1" si="273"/>
        <v>84224.302661796246</v>
      </c>
      <c r="BP508" s="15">
        <f t="shared" ca="1" si="274"/>
        <v>84045.553538295731</v>
      </c>
      <c r="BQ508" s="15">
        <f ca="1">Inputs!$B$20*EXP($B$10-0.5*C$7^2+C$7*AJ508)</f>
        <v>4129.2330750864985</v>
      </c>
      <c r="BR508" s="15">
        <f t="shared" ca="1" si="275"/>
        <v>7143.9643793465593</v>
      </c>
      <c r="BS508" s="15">
        <f t="shared" ca="1" si="276"/>
        <v>10141.998587786458</v>
      </c>
      <c r="BT508" s="15">
        <f t="shared" ca="1" si="277"/>
        <v>11030.177905537787</v>
      </c>
      <c r="BU508" s="15">
        <f t="shared" ca="1" si="278"/>
        <v>20640.509604130242</v>
      </c>
      <c r="BV508" s="15">
        <f t="shared" ca="1" si="279"/>
        <v>26144.617445353644</v>
      </c>
      <c r="BW508" s="15">
        <f t="shared" ca="1" si="280"/>
        <v>38632.510169942572</v>
      </c>
      <c r="BX508" s="15">
        <f t="shared" ca="1" si="281"/>
        <v>52715.495855157569</v>
      </c>
      <c r="BY508" s="15">
        <f t="shared" ca="1" si="282"/>
        <v>91362.72026008903</v>
      </c>
      <c r="BZ508" s="15">
        <f t="shared" ca="1" si="283"/>
        <v>78248.885458664765</v>
      </c>
      <c r="CA508" s="15">
        <f t="shared" ca="1" si="284"/>
        <v>75411.139587721656</v>
      </c>
      <c r="CB508" s="15">
        <f ca="1">(AU508*DCF!C$10-DCF!C$5*MAX(AU508*DCF!C$10,0)-MAX(AU508-Inputs!$B$6,0)/Inputs!$B$10)*DCF!C$6</f>
        <v>1048.8879178214106</v>
      </c>
      <c r="CC508" s="15">
        <f ca="1">(AV508*DCF!D$10-DCF!D$5*MAX(AV508*DCF!D$10,0)-MAX(AV508-AU508,0)/Inputs!$B$10)*DCF!D$6</f>
        <v>1010.7709815216473</v>
      </c>
      <c r="CD508" s="15">
        <f ca="1">(AW508*DCF!E$10-DCF!E$5*MAX(AW508*DCF!E$10,0)-MAX(AW508-AV508,0)/Inputs!$B$10)*DCF!E$6</f>
        <v>977.12203621871413</v>
      </c>
      <c r="CE508" s="15">
        <f ca="1">(AX508*DCF!F$10-DCF!F$5*MAX(AX508*DCF!F$10,0)-MAX(AX508-AW508,0)/Inputs!$B$10)*DCF!F$6</f>
        <v>1197.6650604202252</v>
      </c>
      <c r="CF508" s="15">
        <f ca="1">(AY508*DCF!G$10-DCF!G$5*MAX(AY508*DCF!G$10,0)-MAX(AY508-AX508,0)/Inputs!$B$10)*DCF!G$6</f>
        <v>1326.4923723678373</v>
      </c>
      <c r="CG508" s="15">
        <f ca="1">(AZ508*DCF!H$10-DCF!H$5*MAX(AZ508*DCF!H$10,0)-MAX(AZ508-AY508,0)/Inputs!$B$10)*DCF!H$6</f>
        <v>1535.1999001042414</v>
      </c>
      <c r="CH508" s="15">
        <f ca="1">(BA508*DCF!I$10-DCF!I$5*MAX(BA508*DCF!I$10,0)-MAX(BA508-AZ508,0)/Inputs!$B$10)*DCF!I$6</f>
        <v>1917.7658427775493</v>
      </c>
      <c r="CI508" s="15">
        <f ca="1">(BB508*DCF!J$10-DCF!J$5*MAX(BB508*DCF!J$10,0)-MAX(BB508-BA508,0)/Inputs!$B$10)*DCF!J$6</f>
        <v>2268.0442747924508</v>
      </c>
      <c r="CJ508" s="15">
        <f ca="1">(BC508*DCF!K$10-DCF!K$5*MAX(BC508*DCF!K$10,0)-MAX(BC508-BB508,0)/Inputs!$B$10)*DCF!K$6</f>
        <v>2402.2365059150861</v>
      </c>
      <c r="CK508" s="15">
        <f ca="1">(BD508*DCF!L$10-DCF!L$5*MAX(BD508*DCF!L$10,0)-MAX(BD508-BC508,0)/Inputs!$B$10)*DCF!L$6</f>
        <v>2698.0429755660134</v>
      </c>
      <c r="CL508" s="15">
        <f ca="1">(BE508*DCF!M$10-DCF!M$5*MAX(BE508*DCF!M$10,0)-MAX(BE508-BD508,0)/Inputs!$B$10)*DCF!M$6</f>
        <v>2994.1990501396076</v>
      </c>
      <c r="CM508" s="15">
        <f ca="1">(BF508*DCF!C$28-DCF!C$5*MAX(BF508*DCF!C$28,0)-MAX(BF508-Inputs!$B$13,0)/Inputs!$B$17)*DCF!C$6</f>
        <v>3643.1933759162721</v>
      </c>
      <c r="CN508" s="15">
        <f ca="1">(BG508*DCF!D$28-DCF!D$5*MAX(BG508*DCF!D$28,0)-MAX(BG508-BF508,0)/Inputs!$B$17)*DCF!D$6</f>
        <v>4307.6029069753331</v>
      </c>
      <c r="CO508" s="15">
        <f ca="1">(BH508*DCF!E$28-DCF!E$5*MAX(BH508*DCF!E$28,0)-MAX(BH508-BG508,0)/Inputs!$B$17)*DCF!E$6</f>
        <v>5138.0000847195779</v>
      </c>
      <c r="CP508" s="15">
        <f ca="1">(BI508*DCF!F$28-DCF!F$5*MAX(BI508*DCF!F$28,0)-MAX(BI508-BH508,0)/Inputs!$B$17)*DCF!F$6</f>
        <v>6306.3907171751853</v>
      </c>
      <c r="CQ508" s="15">
        <f ca="1">(BJ508*DCF!G$28-DCF!G$5*MAX(BJ508*DCF!G$28,0)-MAX(BJ508-BI508,0)/Inputs!$B$17)*DCF!G$6</f>
        <v>8555.4391879070554</v>
      </c>
      <c r="CR508" s="15">
        <f ca="1">(BK508*DCF!H$28-DCF!H$5*MAX(BK508*DCF!H$28,0)-MAX(BK508-BJ508,0)/Inputs!$B$17)*DCF!H$6</f>
        <v>10013.814493379821</v>
      </c>
      <c r="CS508" s="15">
        <f ca="1">(BL508*DCF!I$28-DCF!I$5*MAX(BL508*DCF!I$28,0)-MAX(BL508-BK508,0)/Inputs!$B$17)*DCF!I$6</f>
        <v>10239.173529937272</v>
      </c>
      <c r="CT508" s="15">
        <f ca="1">(BM508*DCF!J$28-DCF!J$5*MAX(BM508*DCF!J$28,0)-MAX(BM508-BL508,0)/Inputs!$B$17)*DCF!J$6</f>
        <v>12079.027945641137</v>
      </c>
      <c r="CU508" s="15">
        <f ca="1">(BN508*DCF!K$28-DCF!K$5*MAX(BN508*DCF!K$28,0)-MAX(BN508-BM508,0)/Inputs!$B$17)*DCF!K$6</f>
        <v>15121.654158091826</v>
      </c>
      <c r="CV508" s="15">
        <f ca="1">(BO508*DCF!L$28-DCF!L$5*MAX(BO508*DCF!L$28,0)-MAX(BO508-BN508,0)/Inputs!$B$17)*DCF!L$6</f>
        <v>16465.75316710299</v>
      </c>
      <c r="CW508" s="15">
        <f ca="1">(BP508*DCF!M$28-DCF!M$5*MAX(BP508*DCF!M$28,0)-MAX(BP508-BO508,0)/Inputs!$B$17)*DCF!M$6</f>
        <v>15813.21953780558</v>
      </c>
      <c r="CX508" s="15">
        <f ca="1">(BQ508*DCF!C$46-DCF!C$5*MAX(BQ508*DCF!C$46,0)-MAX(BQ508-Inputs!$B$20,0)/Inputs!$B$24)*DCF!C$6</f>
        <v>-1382.378573962932</v>
      </c>
      <c r="CY508" s="15">
        <f ca="1">(BR508*DCF!D$46-DCF!D$5*MAX(BR508*DCF!D$46,0)-MAX(BR508-BQ508,0)/Inputs!$B$24)*DCF!D$6</f>
        <v>-2505.6689431374361</v>
      </c>
      <c r="CZ508" s="15">
        <f ca="1">(BS508*DCF!E$46-DCF!E$5*MAX(BS508*DCF!E$46,0)-MAX(BS508-BR508,0)/Inputs!$B$24)*DCF!E$6</f>
        <v>-2381.0515419408284</v>
      </c>
      <c r="DA508" s="15">
        <f ca="1">(BT508*DCF!F$46-DCF!F$5*MAX(BT508*DCF!F$46,0)-MAX(BT508-BS508,0)/Inputs!$B$24)*DCF!F$6</f>
        <v>-1126.7014602691261</v>
      </c>
      <c r="DB508" s="15">
        <f ca="1">(BU508*DCF!G$46-DCF!G$5*MAX(BU508*DCF!G$46,0)-MAX(BU508-BT508,0)/Inputs!$B$24)*DCF!G$6</f>
        <v>-3927.031668852052</v>
      </c>
      <c r="DC508" s="15">
        <f ca="1">(BV508*DCF!H$46-DCF!H$5*MAX(BV508*DCF!H$46,0)-MAX(BV508-BU508,0)/Inputs!$B$24)*DCF!H$6</f>
        <v>-1710.3677874319037</v>
      </c>
      <c r="DD508" s="15">
        <f ca="1">(BW508*DCF!I$46-DCF!I$5*MAX(BW508*DCF!I$46,0)-MAX(BW508-BV508,0)/Inputs!$B$24)*DCF!I$6</f>
        <v>-2692.558105044091</v>
      </c>
      <c r="DE508" s="15">
        <f ca="1">(BX508*DCF!J$46-DCF!J$5*MAX(BX508*DCF!J$46,0)-MAX(BX508-BW508,0)/Inputs!$B$24)*DCF!J$6</f>
        <v>-1523.3084878044654</v>
      </c>
      <c r="DF508" s="15">
        <f ca="1">(BY508*DCF!K$46-DCF!K$5*MAX(BY508*DCF!K$46,0)-MAX(BY508-BX508,0)/Inputs!$B$24)*DCF!K$6</f>
        <v>-4248.5972809352243</v>
      </c>
      <c r="DG508" s="15">
        <f ca="1">(BZ508*DCF!L$46-DCF!L$5*MAX(BZ508*DCF!L$46,0)-MAX(BZ508-BY508,0)/Inputs!$B$24)*DCF!L$6</f>
        <v>5408.9841233182906</v>
      </c>
      <c r="DH508" s="15">
        <f ca="1">(CA508*DCF!M$46-DCF!M$5*MAX(CA508*DCF!M$46,0)-MAX(CA508-BZ508,0)/Inputs!$B$24)*DCF!M$6</f>
        <v>5911.9373150090742</v>
      </c>
      <c r="DI508" s="15">
        <f ca="1">SUM(CB508:CL508)+BE508*DCF!M$10*(1+Inputs!$B$30)*(1-Inputs!$B$33)*(1-Inputs!$B$30/Inputs!$B$31)/(Inputs!$B$29-Inputs!$B$30)*DCF!M$6</f>
        <v>82034.94080625994</v>
      </c>
      <c r="DJ508" s="15">
        <f ca="1">SUM(CM508:CW508)+BP508*DCF!M$28*(1+Inputs!$B$30)*(1-Inputs!$B$33)*(1-Inputs!$B$30/Inputs!$B$31)/(Inputs!$B$29-Inputs!$B$30)*DCF!M$6</f>
        <v>419549.78495060717</v>
      </c>
      <c r="DK508" s="15">
        <f ca="1">SUM(CX508:DH508)+CA508*DCF!M$46*(1+Inputs!$B$30)*(1-Inputs!$B$33)*(1-Inputs!$B$30/Inputs!$B$31)/(Inputs!$B$29-Inputs!$B$30)*DCF!M$6</f>
        <v>106417.81241212404</v>
      </c>
      <c r="DM508" s="15">
        <f ca="1">DI508+DJ508+DK508+Inputs!$B$34+Inputs!$B$36-Inputs!$B$35</f>
        <v>684853.5381689911</v>
      </c>
    </row>
    <row r="509" spans="1:117" x14ac:dyDescent="0.75">
      <c r="A509" s="11">
        <v>496</v>
      </c>
      <c r="C509" s="24">
        <f t="shared" ca="1" si="289"/>
        <v>-0.82193578486314611</v>
      </c>
      <c r="D509" s="24">
        <f t="shared" ca="1" si="289"/>
        <v>-0.91674667638955532</v>
      </c>
      <c r="E509" s="24">
        <f t="shared" ca="1" si="289"/>
        <v>0.2665479592214105</v>
      </c>
      <c r="F509" s="24">
        <f t="shared" ca="1" si="289"/>
        <v>1.2748409282228967</v>
      </c>
      <c r="G509" s="24">
        <f t="shared" ca="1" si="289"/>
        <v>1.6159009551621535</v>
      </c>
      <c r="H509" s="24">
        <f t="shared" ca="1" si="289"/>
        <v>-0.36787579170232859</v>
      </c>
      <c r="I509" s="24">
        <f t="shared" ca="1" si="289"/>
        <v>-2.1234883271938072</v>
      </c>
      <c r="J509" s="24">
        <f t="shared" ca="1" si="289"/>
        <v>1.2796271010851257E-2</v>
      </c>
      <c r="K509" s="24">
        <f t="shared" ca="1" si="289"/>
        <v>-0.40611922911459436</v>
      </c>
      <c r="L509" s="24">
        <f t="shared" ca="1" si="289"/>
        <v>0.34214398715785194</v>
      </c>
      <c r="M509" s="24">
        <f t="shared" ca="1" si="289"/>
        <v>1.118238421458257</v>
      </c>
      <c r="N509" s="24">
        <f ca="1">SQRT(Inputs!$B$38)*C509+SQRT(1-Inputs!$B$38)*_xlfn.NORM.S.INV(RAND())</f>
        <v>0.25966258606617698</v>
      </c>
      <c r="O509" s="24">
        <f ca="1">SQRT(Inputs!$B$38)*D509+SQRT(1-Inputs!$B$38)*_xlfn.NORM.S.INV(RAND())</f>
        <v>-1.761663134364142</v>
      </c>
      <c r="P509" s="24">
        <f ca="1">SQRT(Inputs!$B$38)*E509+SQRT(1-Inputs!$B$38)*_xlfn.NORM.S.INV(RAND())</f>
        <v>1.0882081615188748</v>
      </c>
      <c r="Q509" s="24">
        <f ca="1">SQRT(Inputs!$B$38)*F509+SQRT(1-Inputs!$B$38)*_xlfn.NORM.S.INV(RAND())</f>
        <v>0.64522913361182521</v>
      </c>
      <c r="R509" s="24">
        <f ca="1">SQRT(Inputs!$B$38)*G509+SQRT(1-Inputs!$B$38)*_xlfn.NORM.S.INV(RAND())</f>
        <v>1.4236310734517237</v>
      </c>
      <c r="S509" s="24">
        <f ca="1">SQRT(Inputs!$B$38)*H509+SQRT(1-Inputs!$B$38)*_xlfn.NORM.S.INV(RAND())</f>
        <v>-0.71816058983311759</v>
      </c>
      <c r="T509" s="24">
        <f ca="1">SQRT(Inputs!$B$38)*I509+SQRT(1-Inputs!$B$38)*_xlfn.NORM.S.INV(RAND())</f>
        <v>-2.1211209267718192</v>
      </c>
      <c r="U509" s="24">
        <f ca="1">SQRT(Inputs!$B$38)*J509+SQRT(1-Inputs!$B$38)*_xlfn.NORM.S.INV(RAND())</f>
        <v>1.1066796717496514</v>
      </c>
      <c r="V509" s="24">
        <f ca="1">SQRT(Inputs!$B$38)*K509+SQRT(1-Inputs!$B$38)*_xlfn.NORM.S.INV(RAND())</f>
        <v>-0.39219918121985864</v>
      </c>
      <c r="W509" s="24">
        <f ca="1">SQRT(Inputs!$B$38)*L509+SQRT(1-Inputs!$B$38)*_xlfn.NORM.S.INV(RAND())</f>
        <v>0.54638562203202312</v>
      </c>
      <c r="X509" s="24">
        <f ca="1">SQRT(Inputs!$B$38)*M509+SQRT(1-Inputs!$B$38)*_xlfn.NORM.S.INV(RAND())</f>
        <v>0.66760773967462472</v>
      </c>
      <c r="Y509" s="24">
        <f ca="1">SQRT(Inputs!$B$38)*C509+SQRT(1-Inputs!$B$38)*_xlfn.NORM.S.INV(RAND())</f>
        <v>-2.0589496980438717</v>
      </c>
      <c r="Z509" s="24">
        <f ca="1">SQRT(Inputs!$B$38)*D509+SQRT(1-Inputs!$B$38)*_xlfn.NORM.S.INV(RAND())</f>
        <v>0.93903208067452804</v>
      </c>
      <c r="AA509" s="24">
        <f ca="1">SQRT(Inputs!$B$38)*E509+SQRT(1-Inputs!$B$38)*_xlfn.NORM.S.INV(RAND())</f>
        <v>1.1998796680548458</v>
      </c>
      <c r="AB509" s="24">
        <f ca="1">SQRT(Inputs!$B$38)*F509+SQRT(1-Inputs!$B$38)*_xlfn.NORM.S.INV(RAND())</f>
        <v>1.0873973281973512</v>
      </c>
      <c r="AC509" s="24">
        <f ca="1">SQRT(Inputs!$B$38)*G509+SQRT(1-Inputs!$B$38)*_xlfn.NORM.S.INV(RAND())</f>
        <v>-5.5902350850517646E-2</v>
      </c>
      <c r="AD509" s="24">
        <f ca="1">SQRT(Inputs!$B$38)*H509+SQRT(1-Inputs!$B$38)*_xlfn.NORM.S.INV(RAND())</f>
        <v>-0.60186409653574735</v>
      </c>
      <c r="AE509" s="24">
        <f ca="1">SQRT(Inputs!$B$38)*I509+SQRT(1-Inputs!$B$38)*_xlfn.NORM.S.INV(RAND())</f>
        <v>-1.5196334672213043</v>
      </c>
      <c r="AF509" s="24">
        <f ca="1">SQRT(Inputs!$B$38)*J509+SQRT(1-Inputs!$B$38)*_xlfn.NORM.S.INV(RAND())</f>
        <v>-0.1317752202494433</v>
      </c>
      <c r="AG509" s="24">
        <f ca="1">SQRT(Inputs!$B$38)*K509+SQRT(1-Inputs!$B$38)*_xlfn.NORM.S.INV(RAND())</f>
        <v>-0.28196221352719647</v>
      </c>
      <c r="AH509" s="24">
        <f ca="1">SQRT(Inputs!$B$38)*L509+SQRT(1-Inputs!$B$38)*_xlfn.NORM.S.INV(RAND())</f>
        <v>0.30820662682030336</v>
      </c>
      <c r="AI509" s="24">
        <f ca="1">SQRT(Inputs!$B$38)*M509+SQRT(1-Inputs!$B$38)*_xlfn.NORM.S.INV(RAND())</f>
        <v>0.86825855285198938</v>
      </c>
      <c r="AJ509" s="24">
        <f ca="1">SQRT(Inputs!$B$38)*C509+SQRT(1-Inputs!$B$38)*_xlfn.NORM.S.INV(RAND())</f>
        <v>-0.48791253181133337</v>
      </c>
      <c r="AK509" s="24">
        <f ca="1">SQRT(Inputs!$B$38)*D509+SQRT(1-Inputs!$B$38)*_xlfn.NORM.S.INV(RAND())</f>
        <v>-0.13420013584302593</v>
      </c>
      <c r="AL509" s="24">
        <f ca="1">SQRT(Inputs!$B$38)*E509+SQRT(1-Inputs!$B$38)*_xlfn.NORM.S.INV(RAND())</f>
        <v>-1.6794271360435644</v>
      </c>
      <c r="AM509" s="24">
        <f ca="1">SQRT(Inputs!$B$38)*F509+SQRT(1-Inputs!$B$38)*_xlfn.NORM.S.INV(RAND())</f>
        <v>1.7173339732974056</v>
      </c>
      <c r="AN509" s="24">
        <f ca="1">SQRT(Inputs!$B$38)*G509+SQRT(1-Inputs!$B$38)*_xlfn.NORM.S.INV(RAND())</f>
        <v>-7.2254571964604275E-2</v>
      </c>
      <c r="AO509" s="24">
        <f ca="1">SQRT(Inputs!$B$38)*H509+SQRT(1-Inputs!$B$38)*_xlfn.NORM.S.INV(RAND())</f>
        <v>-1.3502816713713142</v>
      </c>
      <c r="AP509" s="24">
        <f ca="1">SQRT(Inputs!$B$38)*I509+SQRT(1-Inputs!$B$38)*_xlfn.NORM.S.INV(RAND())</f>
        <v>-2.530324158560334</v>
      </c>
      <c r="AQ509" s="24">
        <f ca="1">SQRT(Inputs!$B$38)*J509+SQRT(1-Inputs!$B$38)*_xlfn.NORM.S.INV(RAND())</f>
        <v>0.35427636692804532</v>
      </c>
      <c r="AR509" s="24">
        <f ca="1">SQRT(Inputs!$B$38)*K509+SQRT(1-Inputs!$B$38)*_xlfn.NORM.S.INV(RAND())</f>
        <v>-0.37142006424633223</v>
      </c>
      <c r="AS509" s="24">
        <f ca="1">SQRT(Inputs!$B$38)*L509+SQRT(1-Inputs!$B$38)*_xlfn.NORM.S.INV(RAND())</f>
        <v>1.3061355342115184</v>
      </c>
      <c r="AT509" s="24">
        <f ca="1">SQRT(Inputs!$B$38)*M509+SQRT(1-Inputs!$B$38)*_xlfn.NORM.S.INV(RAND())</f>
        <v>0.19381224043607131</v>
      </c>
      <c r="AU509" s="15">
        <f ca="1">Inputs!$B$6*EXP($B$8-0.5*C$5^2+C$5*N509)</f>
        <v>5175.2596849280717</v>
      </c>
      <c r="AV509" s="15">
        <f t="shared" ca="1" si="255"/>
        <v>4862.0080828659102</v>
      </c>
      <c r="AW509" s="15">
        <f t="shared" ca="1" si="256"/>
        <v>6865.6172264047982</v>
      </c>
      <c r="AX509" s="15">
        <f t="shared" ca="1" si="257"/>
        <v>9085.9045455114301</v>
      </c>
      <c r="AY509" s="15">
        <f t="shared" ca="1" si="258"/>
        <v>13112.416201719443</v>
      </c>
      <c r="AZ509" s="15">
        <f t="shared" ca="1" si="259"/>
        <v>14817.443448135988</v>
      </c>
      <c r="BA509" s="15">
        <f t="shared" ca="1" si="260"/>
        <v>14522.867657111525</v>
      </c>
      <c r="BB509" s="15">
        <f t="shared" ca="1" si="261"/>
        <v>19865.31888634554</v>
      </c>
      <c r="BC509" s="15">
        <f t="shared" ca="1" si="262"/>
        <v>23426.071663777897</v>
      </c>
      <c r="BD509" s="15">
        <f t="shared" ca="1" si="263"/>
        <v>30203.952021477318</v>
      </c>
      <c r="BE509" s="15">
        <f t="shared" ca="1" si="264"/>
        <v>39331.39190927759</v>
      </c>
      <c r="BF509" s="15">
        <f ca="1">Inputs!$B$13*EXP($B$9-0.5*C$6^2+C$6*Y509)</f>
        <v>9195.6627250293532</v>
      </c>
      <c r="BG509" s="15">
        <f t="shared" ca="1" si="265"/>
        <v>13276.333896973518</v>
      </c>
      <c r="BH509" s="15">
        <f t="shared" ca="1" si="266"/>
        <v>19793.038706066007</v>
      </c>
      <c r="BI509" s="15">
        <f t="shared" ca="1" si="267"/>
        <v>28644.143050971325</v>
      </c>
      <c r="BJ509" s="15">
        <f t="shared" ca="1" si="268"/>
        <v>34834.024389219216</v>
      </c>
      <c r="BK509" s="15">
        <f t="shared" ca="1" si="269"/>
        <v>39388.741465364386</v>
      </c>
      <c r="BL509" s="15">
        <f t="shared" ca="1" si="270"/>
        <v>39735.457095462283</v>
      </c>
      <c r="BM509" s="15">
        <f t="shared" ca="1" si="271"/>
        <v>48050.388636983887</v>
      </c>
      <c r="BN509" s="15">
        <f t="shared" ca="1" si="272"/>
        <v>57132.514854303568</v>
      </c>
      <c r="BO509" s="15">
        <f t="shared" ca="1" si="273"/>
        <v>72859.736697876084</v>
      </c>
      <c r="BP509" s="15">
        <f t="shared" ca="1" si="274"/>
        <v>98946.704304343017</v>
      </c>
      <c r="BQ509" s="15">
        <f ca="1">Inputs!$B$20*EXP($B$10-0.5*C$7^2+C$7*AJ509)</f>
        <v>3607.8761613898569</v>
      </c>
      <c r="BR509" s="15">
        <f t="shared" ca="1" si="275"/>
        <v>4691.1676441865893</v>
      </c>
      <c r="BS509" s="15">
        <f t="shared" ca="1" si="276"/>
        <v>3965.8192416319575</v>
      </c>
      <c r="BT509" s="15">
        <f t="shared" ca="1" si="277"/>
        <v>8579.9275543700587</v>
      </c>
      <c r="BU509" s="15">
        <f t="shared" ca="1" si="278"/>
        <v>11684.666012230431</v>
      </c>
      <c r="BV509" s="15">
        <f t="shared" ca="1" si="279"/>
        <v>11992.616991089071</v>
      </c>
      <c r="BW509" s="15">
        <f t="shared" ca="1" si="280"/>
        <v>9795.8847290492577</v>
      </c>
      <c r="BX509" s="15">
        <f t="shared" ca="1" si="281"/>
        <v>14709.605712725792</v>
      </c>
      <c r="BY509" s="15">
        <f t="shared" ca="1" si="282"/>
        <v>19196.853116495146</v>
      </c>
      <c r="BZ509" s="15">
        <f t="shared" ca="1" si="283"/>
        <v>34246.03750450621</v>
      </c>
      <c r="CA509" s="15">
        <f t="shared" ca="1" si="284"/>
        <v>49790.923976307648</v>
      </c>
      <c r="CB509" s="15">
        <f ca="1">(AU509*DCF!C$10-DCF!C$5*MAX(AU509*DCF!C$10,0)-MAX(AU509-Inputs!$B$6,0)/Inputs!$B$10)*DCF!C$6</f>
        <v>1041.5554311342385</v>
      </c>
      <c r="CC509" s="15">
        <f ca="1">(AV509*DCF!D$10-DCF!D$5*MAX(AV509*DCF!D$10,0)-MAX(AV509-AU509,0)/Inputs!$B$10)*DCF!D$6</f>
        <v>1185.081531175023</v>
      </c>
      <c r="CD509" s="15">
        <f ca="1">(AW509*DCF!E$10-DCF!E$5*MAX(AW509*DCF!E$10,0)-MAX(AW509-AV509,0)/Inputs!$B$10)*DCF!E$6</f>
        <v>1133.8659742084956</v>
      </c>
      <c r="CE509" s="15">
        <f ca="1">(AX509*DCF!F$10-DCF!F$5*MAX(AX509*DCF!F$10,0)-MAX(AX509-AW509,0)/Inputs!$B$10)*DCF!F$6</f>
        <v>1521.4517385039692</v>
      </c>
      <c r="CF509" s="15">
        <f ca="1">(AY509*DCF!G$10-DCF!G$5*MAX(AY509*DCF!G$10,0)-MAX(AY509-AX509,0)/Inputs!$B$10)*DCF!G$6</f>
        <v>1927.7151234482351</v>
      </c>
      <c r="CG509" s="15">
        <f ca="1">(AZ509*DCF!H$10-DCF!H$5*MAX(AZ509*DCF!H$10,0)-MAX(AZ509-AY509,0)/Inputs!$B$10)*DCF!H$6</f>
        <v>2574.0591194838066</v>
      </c>
      <c r="CH509" s="15">
        <f ca="1">(BA509*DCF!I$10-DCF!I$5*MAX(BA509*DCF!I$10,0)-MAX(BA509-AZ509,0)/Inputs!$B$10)*DCF!I$6</f>
        <v>2652.7981251242359</v>
      </c>
      <c r="CI509" s="15">
        <f ca="1">(BB509*DCF!J$10-DCF!J$5*MAX(BB509*DCF!J$10,0)-MAX(BB509-BA509,0)/Inputs!$B$10)*DCF!J$6</f>
        <v>2599.3743676193553</v>
      </c>
      <c r="CJ509" s="15">
        <f ca="1">(BC509*DCF!K$10-DCF!K$5*MAX(BC509*DCF!K$10,0)-MAX(BC509-BB509,0)/Inputs!$B$10)*DCF!K$6</f>
        <v>3272.7701287695186</v>
      </c>
      <c r="CK509" s="15">
        <f ca="1">(BD509*DCF!L$10-DCF!L$5*MAX(BD509*DCF!L$10,0)-MAX(BD509-BC509,0)/Inputs!$B$10)*DCF!L$6</f>
        <v>3678.8406485022024</v>
      </c>
      <c r="CL509" s="15">
        <f ca="1">(BE509*DCF!M$10-DCF!M$5*MAX(BE509*DCF!M$10,0)-MAX(BE509-BD509,0)/Inputs!$B$10)*DCF!M$6</f>
        <v>4459.7978920071764</v>
      </c>
      <c r="CM509" s="15">
        <f ca="1">(BF509*DCF!C$28-DCF!C$5*MAX(BF509*DCF!C$28,0)-MAX(BF509-Inputs!$B$13,0)/Inputs!$B$17)*DCF!C$6</f>
        <v>2806.4559573458159</v>
      </c>
      <c r="CN509" s="15">
        <f ca="1">(BG509*DCF!D$28-DCF!D$5*MAX(BG509*DCF!D$28,0)-MAX(BG509-BF509,0)/Inputs!$B$17)*DCF!D$6</f>
        <v>3039.5922772949675</v>
      </c>
      <c r="CO509" s="15">
        <f ca="1">(BH509*DCF!E$28-DCF!E$5*MAX(BH509*DCF!E$28,0)-MAX(BH509-BG509,0)/Inputs!$B$17)*DCF!E$6</f>
        <v>4321.3881883329377</v>
      </c>
      <c r="CP509" s="15">
        <f ca="1">(BI509*DCF!F$28-DCF!F$5*MAX(BI509*DCF!F$28,0)-MAX(BI509-BH509,0)/Inputs!$B$17)*DCF!F$6</f>
        <v>6164.64687853945</v>
      </c>
      <c r="CQ509" s="15">
        <f ca="1">(BJ509*DCF!G$28-DCF!G$5*MAX(BJ509*DCF!G$28,0)-MAX(BJ509-BI509,0)/Inputs!$B$17)*DCF!G$6</f>
        <v>7996.8750202323245</v>
      </c>
      <c r="CR509" s="15">
        <f ca="1">(BK509*DCF!H$28-DCF!H$5*MAX(BK509*DCF!H$28,0)-MAX(BK509-BJ509,0)/Inputs!$B$17)*DCF!H$6</f>
        <v>9033.5951175640093</v>
      </c>
      <c r="CS509" s="15">
        <f ca="1">(BL509*DCF!I$28-DCF!I$5*MAX(BL509*DCF!I$28,0)-MAX(BL509-BK509,0)/Inputs!$B$17)*DCF!I$6</f>
        <v>9294.1490942146065</v>
      </c>
      <c r="CT509" s="15">
        <f ca="1">(BM509*DCF!J$28-DCF!J$5*MAX(BM509*DCF!J$28,0)-MAX(BM509-BL509,0)/Inputs!$B$17)*DCF!J$6</f>
        <v>9616.7336383328256</v>
      </c>
      <c r="CU509" s="15">
        <f ca="1">(BN509*DCF!K$28-DCF!K$5*MAX(BN509*DCF!K$28,0)-MAX(BN509-BM509,0)/Inputs!$B$17)*DCF!K$6</f>
        <v>10952.989708009816</v>
      </c>
      <c r="CV509" s="15">
        <f ca="1">(BO509*DCF!L$28-DCF!L$5*MAX(BO509*DCF!L$28,0)-MAX(BO509-BN509,0)/Inputs!$B$17)*DCF!L$6</f>
        <v>12757.485411371792</v>
      </c>
      <c r="CW509" s="15">
        <f ca="1">(BP509*DCF!M$28-DCF!M$5*MAX(BP509*DCF!M$28,0)-MAX(BP509-BO509,0)/Inputs!$B$17)*DCF!M$6</f>
        <v>15890.058537920106</v>
      </c>
      <c r="CX509" s="15">
        <f ca="1">(BQ509*DCF!C$46-DCF!C$5*MAX(BQ509*DCF!C$46,0)-MAX(BQ509-Inputs!$B$20,0)/Inputs!$B$24)*DCF!C$6</f>
        <v>-1021.1613127412403</v>
      </c>
      <c r="CY509" s="15">
        <f ca="1">(BR509*DCF!D$46-DCF!D$5*MAX(BR509*DCF!D$46,0)-MAX(BR509-BQ509,0)/Inputs!$B$24)*DCF!D$6</f>
        <v>-1262.904400992642</v>
      </c>
      <c r="CZ509" s="15">
        <f ca="1">(BS509*DCF!E$46-DCF!E$5*MAX(BS509*DCF!E$46,0)-MAX(BS509-BR509,0)/Inputs!$B$24)*DCF!E$6</f>
        <v>-468.96503033233256</v>
      </c>
      <c r="DA509" s="15">
        <f ca="1">(BT509*DCF!F$46-DCF!F$5*MAX(BT509*DCF!F$46,0)-MAX(BT509-BS509,0)/Inputs!$B$24)*DCF!F$6</f>
        <v>-2304.9872707078612</v>
      </c>
      <c r="DB509" s="15">
        <f ca="1">(BU509*DCF!G$46-DCF!G$5*MAX(BU509*DCF!G$46,0)-MAX(BU509-BT509,0)/Inputs!$B$24)*DCF!G$6</f>
        <v>-1437.4217536526185</v>
      </c>
      <c r="DC509" s="15">
        <f ca="1">(BV509*DCF!H$46-DCF!H$5*MAX(BV509*DCF!H$46,0)-MAX(BV509-BU509,0)/Inputs!$B$24)*DCF!H$6</f>
        <v>-95.693879833369905</v>
      </c>
      <c r="DD509" s="15">
        <f ca="1">(BW509*DCF!I$46-DCF!I$5*MAX(BW509*DCF!I$46,0)-MAX(BW509-BV509,0)/Inputs!$B$24)*DCF!I$6</f>
        <v>226.23975442921733</v>
      </c>
      <c r="DE509" s="15">
        <f ca="1">(BX509*DCF!J$46-DCF!J$5*MAX(BX509*DCF!J$46,0)-MAX(BX509-BW509,0)/Inputs!$B$24)*DCF!J$6</f>
        <v>-686.0112552673852</v>
      </c>
      <c r="DF509" s="15">
        <f ca="1">(BY509*DCF!K$46-DCF!K$5*MAX(BY509*DCF!K$46,0)-MAX(BY509-BX509,0)/Inputs!$B$24)*DCF!K$6</f>
        <v>-2.6678311042599607</v>
      </c>
      <c r="DG509" s="15">
        <f ca="1">(BZ509*DCF!L$46-DCF!L$5*MAX(BZ509*DCF!L$46,0)-MAX(BZ509-BY509,0)/Inputs!$B$24)*DCF!L$6</f>
        <v>-1038.4101802103223</v>
      </c>
      <c r="DH509" s="15">
        <f ca="1">(CA509*DCF!M$46-DCF!M$5*MAX(CA509*DCF!M$46,0)-MAX(CA509-BZ509,0)/Inputs!$B$24)*DCF!M$6</f>
        <v>653.65811072309975</v>
      </c>
      <c r="DI509" s="15">
        <f ca="1">SUM(CB509:CL509)+BE509*DCF!M$10*(1+Inputs!$B$30)*(1-Inputs!$B$33)*(1-Inputs!$B$30/Inputs!$B$31)/(Inputs!$B$29-Inputs!$B$30)*DCF!M$6</f>
        <v>135507.09386731012</v>
      </c>
      <c r="DJ509" s="15">
        <f ca="1">SUM(CM509:CW509)+BP509*DCF!M$28*(1+Inputs!$B$30)*(1-Inputs!$B$33)*(1-Inputs!$B$30/Inputs!$B$31)/(Inputs!$B$29-Inputs!$B$30)*DCF!M$6</f>
        <v>459033.95184741926</v>
      </c>
      <c r="DK509" s="15">
        <f ca="1">SUM(CX509:DH509)+CA509*DCF!M$46*(1+Inputs!$B$30)*(1-Inputs!$B$33)*(1-Inputs!$B$30/Inputs!$B$31)/(Inputs!$B$29-Inputs!$B$30)*DCF!M$6</f>
        <v>69544.341529683225</v>
      </c>
      <c r="DM509" s="15">
        <f ca="1">DI509+DJ509+DK509+Inputs!$B$34+Inputs!$B$36-Inputs!$B$35</f>
        <v>740936.38724441256</v>
      </c>
    </row>
    <row r="510" spans="1:117" x14ac:dyDescent="0.75">
      <c r="A510" s="11">
        <v>497</v>
      </c>
      <c r="C510" s="24">
        <f t="shared" ca="1" si="289"/>
        <v>-0.11413184113727087</v>
      </c>
      <c r="D510" s="24">
        <f t="shared" ca="1" si="289"/>
        <v>0.87159831066627935</v>
      </c>
      <c r="E510" s="24">
        <f t="shared" ca="1" si="289"/>
        <v>-1.0044637680699078</v>
      </c>
      <c r="F510" s="24">
        <f t="shared" ca="1" si="289"/>
        <v>-0.73465623291191473</v>
      </c>
      <c r="G510" s="24">
        <f t="shared" ca="1" si="289"/>
        <v>-1.2318493163955113</v>
      </c>
      <c r="H510" s="24">
        <f t="shared" ca="1" si="289"/>
        <v>0.62130648474177164</v>
      </c>
      <c r="I510" s="24">
        <f t="shared" ca="1" si="289"/>
        <v>1.0280794041081442</v>
      </c>
      <c r="J510" s="24">
        <f t="shared" ca="1" si="289"/>
        <v>2.7685756007808044</v>
      </c>
      <c r="K510" s="24">
        <f t="shared" ca="1" si="289"/>
        <v>1.1794103432826981</v>
      </c>
      <c r="L510" s="24">
        <f t="shared" ca="1" si="289"/>
        <v>-0.20009665898864532</v>
      </c>
      <c r="M510" s="24">
        <f t="shared" ca="1" si="289"/>
        <v>0.75874861406026395</v>
      </c>
      <c r="N510" s="24">
        <f ca="1">SQRT(Inputs!$B$38)*C510+SQRT(1-Inputs!$B$38)*_xlfn.NORM.S.INV(RAND())</f>
        <v>9.1093986189817497E-2</v>
      </c>
      <c r="O510" s="24">
        <f ca="1">SQRT(Inputs!$B$38)*D510+SQRT(1-Inputs!$B$38)*_xlfn.NORM.S.INV(RAND())</f>
        <v>0.1454430631552005</v>
      </c>
      <c r="P510" s="24">
        <f ca="1">SQRT(Inputs!$B$38)*E510+SQRT(1-Inputs!$B$38)*_xlfn.NORM.S.INV(RAND())</f>
        <v>-1.1896447880072376</v>
      </c>
      <c r="Q510" s="24">
        <f ca="1">SQRT(Inputs!$B$38)*F510+SQRT(1-Inputs!$B$38)*_xlfn.NORM.S.INV(RAND())</f>
        <v>0.52133746551827642</v>
      </c>
      <c r="R510" s="24">
        <f ca="1">SQRT(Inputs!$B$38)*G510+SQRT(1-Inputs!$B$38)*_xlfn.NORM.S.INV(RAND())</f>
        <v>-0.54887762859062716</v>
      </c>
      <c r="S510" s="24">
        <f ca="1">SQRT(Inputs!$B$38)*H510+SQRT(1-Inputs!$B$38)*_xlfn.NORM.S.INV(RAND())</f>
        <v>0.76051999942461079</v>
      </c>
      <c r="T510" s="24">
        <f ca="1">SQRT(Inputs!$B$38)*I510+SQRT(1-Inputs!$B$38)*_xlfn.NORM.S.INV(RAND())</f>
        <v>0.36362682233600502</v>
      </c>
      <c r="U510" s="24">
        <f ca="1">SQRT(Inputs!$B$38)*J510+SQRT(1-Inputs!$B$38)*_xlfn.NORM.S.INV(RAND())</f>
        <v>1.804718826724625</v>
      </c>
      <c r="V510" s="24">
        <f ca="1">SQRT(Inputs!$B$38)*K510+SQRT(1-Inputs!$B$38)*_xlfn.NORM.S.INV(RAND())</f>
        <v>0.40252064898012974</v>
      </c>
      <c r="W510" s="24">
        <f ca="1">SQRT(Inputs!$B$38)*L510+SQRT(1-Inputs!$B$38)*_xlfn.NORM.S.INV(RAND())</f>
        <v>-0.86207449722389118</v>
      </c>
      <c r="X510" s="24">
        <f ca="1">SQRT(Inputs!$B$38)*M510+SQRT(1-Inputs!$B$38)*_xlfn.NORM.S.INV(RAND())</f>
        <v>0.57396540833699661</v>
      </c>
      <c r="Y510" s="24">
        <f ca="1">SQRT(Inputs!$B$38)*C510+SQRT(1-Inputs!$B$38)*_xlfn.NORM.S.INV(RAND())</f>
        <v>1.7324468830827557</v>
      </c>
      <c r="Z510" s="24">
        <f ca="1">SQRT(Inputs!$B$38)*D510+SQRT(1-Inputs!$B$38)*_xlfn.NORM.S.INV(RAND())</f>
        <v>0.57054201716027642</v>
      </c>
      <c r="AA510" s="24">
        <f ca="1">SQRT(Inputs!$B$38)*E510+SQRT(1-Inputs!$B$38)*_xlfn.NORM.S.INV(RAND())</f>
        <v>-1.0951804516664954</v>
      </c>
      <c r="AB510" s="24">
        <f ca="1">SQRT(Inputs!$B$38)*F510+SQRT(1-Inputs!$B$38)*_xlfn.NORM.S.INV(RAND())</f>
        <v>0.81598617244331251</v>
      </c>
      <c r="AC510" s="24">
        <f ca="1">SQRT(Inputs!$B$38)*G510+SQRT(1-Inputs!$B$38)*_xlfn.NORM.S.INV(RAND())</f>
        <v>0.98808437896748469</v>
      </c>
      <c r="AD510" s="24">
        <f ca="1">SQRT(Inputs!$B$38)*H510+SQRT(1-Inputs!$B$38)*_xlfn.NORM.S.INV(RAND())</f>
        <v>0.74092828634275487</v>
      </c>
      <c r="AE510" s="24">
        <f ca="1">SQRT(Inputs!$B$38)*I510+SQRT(1-Inputs!$B$38)*_xlfn.NORM.S.INV(RAND())</f>
        <v>1.0271655717920369</v>
      </c>
      <c r="AF510" s="24">
        <f ca="1">SQRT(Inputs!$B$38)*J510+SQRT(1-Inputs!$B$38)*_xlfn.NORM.S.INV(RAND())</f>
        <v>2.0317345428968583</v>
      </c>
      <c r="AG510" s="24">
        <f ca="1">SQRT(Inputs!$B$38)*K510+SQRT(1-Inputs!$B$38)*_xlfn.NORM.S.INV(RAND())</f>
        <v>0.43283729045193298</v>
      </c>
      <c r="AH510" s="24">
        <f ca="1">SQRT(Inputs!$B$38)*L510+SQRT(1-Inputs!$B$38)*_xlfn.NORM.S.INV(RAND())</f>
        <v>0.27366620087939364</v>
      </c>
      <c r="AI510" s="24">
        <f ca="1">SQRT(Inputs!$B$38)*M510+SQRT(1-Inputs!$B$38)*_xlfn.NORM.S.INV(RAND())</f>
        <v>-1.6180380839431741E-2</v>
      </c>
      <c r="AJ510" s="24">
        <f ca="1">SQRT(Inputs!$B$38)*C510+SQRT(1-Inputs!$B$38)*_xlfn.NORM.S.INV(RAND())</f>
        <v>-0.27652293804190781</v>
      </c>
      <c r="AK510" s="24">
        <f ca="1">SQRT(Inputs!$B$38)*D510+SQRT(1-Inputs!$B$38)*_xlfn.NORM.S.INV(RAND())</f>
        <v>1.0086778195527992</v>
      </c>
      <c r="AL510" s="24">
        <f ca="1">SQRT(Inputs!$B$38)*E510+SQRT(1-Inputs!$B$38)*_xlfn.NORM.S.INV(RAND())</f>
        <v>-0.20732000878023921</v>
      </c>
      <c r="AM510" s="24">
        <f ca="1">SQRT(Inputs!$B$38)*F510+SQRT(1-Inputs!$B$38)*_xlfn.NORM.S.INV(RAND())</f>
        <v>-0.70049719813127886</v>
      </c>
      <c r="AN510" s="24">
        <f ca="1">SQRT(Inputs!$B$38)*G510+SQRT(1-Inputs!$B$38)*_xlfn.NORM.S.INV(RAND())</f>
        <v>-1.1631329548613893</v>
      </c>
      <c r="AO510" s="24">
        <f ca="1">SQRT(Inputs!$B$38)*H510+SQRT(1-Inputs!$B$38)*_xlfn.NORM.S.INV(RAND())</f>
        <v>0.45879338668459618</v>
      </c>
      <c r="AP510" s="24">
        <f ca="1">SQRT(Inputs!$B$38)*I510+SQRT(1-Inputs!$B$38)*_xlfn.NORM.S.INV(RAND())</f>
        <v>1.0734809389771185</v>
      </c>
      <c r="AQ510" s="24">
        <f ca="1">SQRT(Inputs!$B$38)*J510+SQRT(1-Inputs!$B$38)*_xlfn.NORM.S.INV(RAND())</f>
        <v>1.6762172992182134</v>
      </c>
      <c r="AR510" s="24">
        <f ca="1">SQRT(Inputs!$B$38)*K510+SQRT(1-Inputs!$B$38)*_xlfn.NORM.S.INV(RAND())</f>
        <v>0.38874551738693086</v>
      </c>
      <c r="AS510" s="24">
        <f ca="1">SQRT(Inputs!$B$38)*L510+SQRT(1-Inputs!$B$38)*_xlfn.NORM.S.INV(RAND())</f>
        <v>-0.32960675722688848</v>
      </c>
      <c r="AT510" s="24">
        <f ca="1">SQRT(Inputs!$B$38)*M510+SQRT(1-Inputs!$B$38)*_xlfn.NORM.S.INV(RAND())</f>
        <v>0.96847112986712791</v>
      </c>
      <c r="AU510" s="15">
        <f ca="1">Inputs!$B$6*EXP($B$8-0.5*C$5^2+C$5*N510)</f>
        <v>5035.9530884202641</v>
      </c>
      <c r="AV510" s="15">
        <f t="shared" ca="1" si="255"/>
        <v>6262.4436470808823</v>
      </c>
      <c r="AW510" s="15">
        <f t="shared" ca="1" si="256"/>
        <v>6503.922246989272</v>
      </c>
      <c r="AX510" s="15">
        <f t="shared" ca="1" si="257"/>
        <v>8475.041837789493</v>
      </c>
      <c r="AY510" s="15">
        <f t="shared" ca="1" si="258"/>
        <v>9714.2674422233667</v>
      </c>
      <c r="AZ510" s="15">
        <f t="shared" ca="1" si="259"/>
        <v>12918.658231572532</v>
      </c>
      <c r="BA510" s="15">
        <f t="shared" ca="1" si="260"/>
        <v>16422.378950175924</v>
      </c>
      <c r="BB510" s="15">
        <f t="shared" ca="1" si="261"/>
        <v>24090.853111945464</v>
      </c>
      <c r="BC510" s="15">
        <f t="shared" ca="1" si="262"/>
        <v>30674.159202873467</v>
      </c>
      <c r="BD510" s="15">
        <f t="shared" ca="1" si="263"/>
        <v>34667.60015205422</v>
      </c>
      <c r="BE510" s="15">
        <f t="shared" ca="1" si="264"/>
        <v>44760.531747456327</v>
      </c>
      <c r="BF510" s="15">
        <f ca="1">Inputs!$B$13*EXP($B$9-0.5*C$6^2+C$6*Y510)</f>
        <v>19499.085078971711</v>
      </c>
      <c r="BG510" s="15">
        <f t="shared" ca="1" si="265"/>
        <v>26341.058984551983</v>
      </c>
      <c r="BH510" s="15">
        <f t="shared" ca="1" si="266"/>
        <v>26838.125113436603</v>
      </c>
      <c r="BI510" s="15">
        <f t="shared" ca="1" si="267"/>
        <v>37250.54920703364</v>
      </c>
      <c r="BJ510" s="15">
        <f t="shared" ca="1" si="268"/>
        <v>52656.955721133592</v>
      </c>
      <c r="BK510" s="15">
        <f t="shared" ca="1" si="269"/>
        <v>71485.593523851727</v>
      </c>
      <c r="BL510" s="15">
        <f t="shared" ca="1" si="270"/>
        <v>100313.84110256872</v>
      </c>
      <c r="BM510" s="15">
        <f t="shared" ca="1" si="271"/>
        <v>158709.83183962121</v>
      </c>
      <c r="BN510" s="15">
        <f t="shared" ca="1" si="272"/>
        <v>205584.95689046828</v>
      </c>
      <c r="BO510" s="15">
        <f t="shared" ca="1" si="273"/>
        <v>261127.07415060356</v>
      </c>
      <c r="BP510" s="15">
        <f t="shared" ca="1" si="274"/>
        <v>320809.86327633495</v>
      </c>
      <c r="BQ510" s="15">
        <f ca="1">Inputs!$B$20*EXP($B$10-0.5*C$7^2+C$7*AJ510)</f>
        <v>3888.7800929442815</v>
      </c>
      <c r="BR510" s="15">
        <f t="shared" ca="1" si="275"/>
        <v>7268.9579070342643</v>
      </c>
      <c r="BS510" s="15">
        <f t="shared" ca="1" si="276"/>
        <v>9378.6640267728417</v>
      </c>
      <c r="BT510" s="15">
        <f t="shared" ca="1" si="277"/>
        <v>10760.427379709443</v>
      </c>
      <c r="BU510" s="15">
        <f t="shared" ca="1" si="278"/>
        <v>11254.493806966004</v>
      </c>
      <c r="BV510" s="15">
        <f t="shared" ca="1" si="279"/>
        <v>17363.378701104455</v>
      </c>
      <c r="BW510" s="15">
        <f t="shared" ca="1" si="280"/>
        <v>30410.169991567433</v>
      </c>
      <c r="BX510" s="15">
        <f t="shared" ca="1" si="281"/>
        <v>59521.072389603425</v>
      </c>
      <c r="BY510" s="15">
        <f t="shared" ca="1" si="282"/>
        <v>89838.580633215606</v>
      </c>
      <c r="BZ510" s="15">
        <f t="shared" ca="1" si="283"/>
        <v>118644.81185725507</v>
      </c>
      <c r="CA510" s="15">
        <f t="shared" ca="1" si="284"/>
        <v>197957.74622738097</v>
      </c>
      <c r="CB510" s="15">
        <f ca="1">(AU510*DCF!C$10-DCF!C$5*MAX(AU510*DCF!C$10,0)-MAX(AU510-Inputs!$B$6,0)/Inputs!$B$10)*DCF!C$6</f>
        <v>1042.5487119974614</v>
      </c>
      <c r="CC510" s="15">
        <f ca="1">(AV510*DCF!D$10-DCF!D$5*MAX(AV510*DCF!D$10,0)-MAX(AV510-AU510,0)/Inputs!$B$10)*DCF!D$6</f>
        <v>1227.380589121756</v>
      </c>
      <c r="CD510" s="15">
        <f ca="1">(AW510*DCF!E$10-DCF!E$5*MAX(AW510*DCF!E$10,0)-MAX(AW510-AV510,0)/Inputs!$B$10)*DCF!E$6</f>
        <v>1447.2611323681176</v>
      </c>
      <c r="CE510" s="15">
        <f ca="1">(AX510*DCF!F$10-DCF!F$5*MAX(AX510*DCF!F$10,0)-MAX(AX510-AW510,0)/Inputs!$B$10)*DCF!F$6</f>
        <v>1439.9470095979923</v>
      </c>
      <c r="CF510" s="15">
        <f ca="1">(AY510*DCF!G$10-DCF!G$5*MAX(AY510*DCF!G$10,0)-MAX(AY510-AX510,0)/Inputs!$B$10)*DCF!G$6</f>
        <v>1763.3256152165666</v>
      </c>
      <c r="CG510" s="15">
        <f ca="1">(AZ510*DCF!H$10-DCF!H$5*MAX(AZ510*DCF!H$10,0)-MAX(AZ510-AY510,0)/Inputs!$B$10)*DCF!H$6</f>
        <v>1939.1697310302579</v>
      </c>
      <c r="CH510" s="15">
        <f ca="1">(BA510*DCF!I$10-DCF!I$5*MAX(BA510*DCF!I$10,0)-MAX(BA510-AZ510,0)/Inputs!$B$10)*DCF!I$6</f>
        <v>2425.0365868588783</v>
      </c>
      <c r="CI510" s="15">
        <f ca="1">(BB510*DCF!J$10-DCF!J$5*MAX(BB510*DCF!J$10,0)-MAX(BB510-BA510,0)/Inputs!$B$10)*DCF!J$6</f>
        <v>2972.0153996977497</v>
      </c>
      <c r="CJ510" s="15">
        <f ca="1">(BC510*DCF!K$10-DCF!K$5*MAX(BC510*DCF!K$10,0)-MAX(BC510-BB510,0)/Inputs!$B$10)*DCF!K$6</f>
        <v>4016.484365433756</v>
      </c>
      <c r="CK510" s="15">
        <f ca="1">(BD510*DCF!L$10-DCF!L$5*MAX(BD510*DCF!L$10,0)-MAX(BD510-BC510,0)/Inputs!$B$10)*DCF!L$6</f>
        <v>4712.1167667075415</v>
      </c>
      <c r="CL510" s="15">
        <f ca="1">(BE510*DCF!M$10-DCF!M$5*MAX(BE510*DCF!M$10,0)-MAX(BE510-BD510,0)/Inputs!$B$10)*DCF!M$6</f>
        <v>5110.581443259256</v>
      </c>
      <c r="CM510" s="15">
        <f ca="1">(BF510*DCF!C$28-DCF!C$5*MAX(BF510*DCF!C$28,0)-MAX(BF510-Inputs!$B$13,0)/Inputs!$B$17)*DCF!C$6</f>
        <v>4077.5321313381546</v>
      </c>
      <c r="CN510" s="15">
        <f ca="1">(BG510*DCF!D$28-DCF!D$5*MAX(BG510*DCF!D$28,0)-MAX(BG510-BF510,0)/Inputs!$B$17)*DCF!D$6</f>
        <v>6298.3426601544761</v>
      </c>
      <c r="CO510" s="15">
        <f ca="1">(BH510*DCF!E$28-DCF!E$5*MAX(BH510*DCF!E$28,0)-MAX(BH510-BG510,0)/Inputs!$B$17)*DCF!E$6</f>
        <v>7503.0700316860575</v>
      </c>
      <c r="CP510" s="15">
        <f ca="1">(BI510*DCF!F$28-DCF!F$5*MAX(BI510*DCF!F$28,0)-MAX(BI510-BH510,0)/Inputs!$B$17)*DCF!F$6</f>
        <v>8216.7965109588713</v>
      </c>
      <c r="CQ510" s="15">
        <f ca="1">(BJ510*DCF!G$28-DCF!G$5*MAX(BJ510*DCF!G$28,0)-MAX(BJ510-BI510,0)/Inputs!$B$17)*DCF!G$6</f>
        <v>11071.041290061059</v>
      </c>
      <c r="CR510" s="15">
        <f ca="1">(BK510*DCF!H$28-DCF!H$5*MAX(BK510*DCF!H$28,0)-MAX(BK510-BJ510,0)/Inputs!$B$17)*DCF!H$6</f>
        <v>14753.734043462709</v>
      </c>
      <c r="CS510" s="15">
        <f ca="1">(BL510*DCF!I$28-DCF!I$5*MAX(BL510*DCF!I$28,0)-MAX(BL510-BK510,0)/Inputs!$B$17)*DCF!I$6</f>
        <v>19451.367076530372</v>
      </c>
      <c r="CT510" s="15">
        <f ca="1">(BM510*DCF!J$28-DCF!J$5*MAX(BM510*DCF!J$28,0)-MAX(BM510-BL510,0)/Inputs!$B$17)*DCF!J$6</f>
        <v>27662.636678481711</v>
      </c>
      <c r="CU510" s="15">
        <f ca="1">(BN510*DCF!K$28-DCF!K$5*MAX(BN510*DCF!K$28,0)-MAX(BN510-BM510,0)/Inputs!$B$17)*DCF!K$6</f>
        <v>37674.517407168649</v>
      </c>
      <c r="CV510" s="15">
        <f ca="1">(BO510*DCF!L$28-DCF!L$5*MAX(BO510*DCF!L$28,0)-MAX(BO510-BN510,0)/Inputs!$B$17)*DCF!L$6</f>
        <v>45815.649133652609</v>
      </c>
      <c r="CW510" s="15">
        <f ca="1">(BP510*DCF!M$28-DCF!M$5*MAX(BP510*DCF!M$28,0)-MAX(BP510-BO510,0)/Inputs!$B$17)*DCF!M$6</f>
        <v>54122.032929461253</v>
      </c>
      <c r="CX510" s="15">
        <f ca="1">(BQ510*DCF!C$46-DCF!C$5*MAX(BQ510*DCF!C$46,0)-MAX(BQ510-Inputs!$B$20,0)/Inputs!$B$24)*DCF!C$6</f>
        <v>-1215.7829743262919</v>
      </c>
      <c r="CY510" s="15">
        <f ca="1">(BR510*DCF!D$46-DCF!D$5*MAX(BR510*DCF!D$46,0)-MAX(BR510-BQ510,0)/Inputs!$B$24)*DCF!D$6</f>
        <v>-2682.9354156899608</v>
      </c>
      <c r="CZ510" s="15">
        <f ca="1">(BS510*DCF!E$46-DCF!E$5*MAX(BS510*DCF!E$46,0)-MAX(BS510-BR510,0)/Inputs!$B$24)*DCF!E$6</f>
        <v>-1940.6314237551971</v>
      </c>
      <c r="DA510" s="15">
        <f ca="1">(BT510*DCF!F$46-DCF!F$5*MAX(BT510*DCF!F$46,0)-MAX(BT510-BS510,0)/Inputs!$B$24)*DCF!F$6</f>
        <v>-1286.7860720779627</v>
      </c>
      <c r="DB510" s="15">
        <f ca="1">(BU510*DCF!G$46-DCF!G$5*MAX(BU510*DCF!G$46,0)-MAX(BU510-BT510,0)/Inputs!$B$24)*DCF!G$6</f>
        <v>-544.77312007009118</v>
      </c>
      <c r="DC510" s="15">
        <f ca="1">(BV510*DCF!H$46-DCF!H$5*MAX(BV510*DCF!H$46,0)-MAX(BV510-BU510,0)/Inputs!$B$24)*DCF!H$6</f>
        <v>-1898.2985510947728</v>
      </c>
      <c r="DD510" s="15">
        <f ca="1">(BW510*DCF!I$46-DCF!I$5*MAX(BW510*DCF!I$46,0)-MAX(BW510-BV510,0)/Inputs!$B$24)*DCF!I$6</f>
        <v>-3042.8943951807255</v>
      </c>
      <c r="DE510" s="15">
        <f ca="1">(BX510*DCF!J$46-DCF!J$5*MAX(BX510*DCF!J$46,0)-MAX(BX510-BW510,0)/Inputs!$B$24)*DCF!J$6</f>
        <v>-5222.991368249217</v>
      </c>
      <c r="DF510" s="15">
        <f ca="1">(BY510*DCF!K$46-DCF!K$5*MAX(BY510*DCF!K$46,0)-MAX(BY510-BX510,0)/Inputs!$B$24)*DCF!K$6</f>
        <v>-2295.1026603976316</v>
      </c>
      <c r="DG510" s="15">
        <f ca="1">(BZ510*DCF!L$46-DCF!L$5*MAX(BZ510*DCF!L$46,0)-MAX(BZ510-BY510,0)/Inputs!$B$24)*DCF!L$6</f>
        <v>1682.4217857826959</v>
      </c>
      <c r="DH510" s="15">
        <f ca="1">(CA510*DCF!M$46-DCF!M$5*MAX(CA510*DCF!M$46,0)-MAX(CA510-BZ510,0)/Inputs!$B$24)*DCF!M$6</f>
        <v>-1061.7503430212123</v>
      </c>
      <c r="DI510" s="15">
        <f ca="1">SUM(CB510:CL510)+BE510*DCF!M$10*(1+Inputs!$B$30)*(1-Inputs!$B$33)*(1-Inputs!$B$30/Inputs!$B$31)/(Inputs!$B$29-Inputs!$B$30)*DCF!M$6</f>
        <v>152665.01910121663</v>
      </c>
      <c r="DJ510" s="15">
        <f ca="1">SUM(CM510:CW510)+BP510*DCF!M$28*(1+Inputs!$B$30)*(1-Inputs!$B$33)*(1-Inputs!$B$30/Inputs!$B$31)/(Inputs!$B$29-Inputs!$B$30)*DCF!M$6</f>
        <v>1427070.8422520244</v>
      </c>
      <c r="DK510" s="15">
        <f ca="1">SUM(CX510:DH510)+CA510*DCF!M$46*(1+Inputs!$B$30)*(1-Inputs!$B$33)*(1-Inputs!$B$30/Inputs!$B$31)/(Inputs!$B$29-Inputs!$B$30)*DCF!M$6</f>
        <v>286556.60072358407</v>
      </c>
      <c r="DM510" s="15">
        <f ca="1">DI510+DJ510+DK510+Inputs!$B$34+Inputs!$B$36-Inputs!$B$35</f>
        <v>1943143.4620768251</v>
      </c>
    </row>
    <row r="511" spans="1:117" x14ac:dyDescent="0.75">
      <c r="A511" s="11">
        <v>498</v>
      </c>
      <c r="C511" s="24">
        <f t="shared" ca="1" si="289"/>
        <v>-0.53404790466819863</v>
      </c>
      <c r="D511" s="24">
        <f t="shared" ca="1" si="289"/>
        <v>0.31959969000369881</v>
      </c>
      <c r="E511" s="24">
        <f t="shared" ca="1" si="289"/>
        <v>1.1889312482155943</v>
      </c>
      <c r="F511" s="24">
        <f t="shared" ca="1" si="289"/>
        <v>-2.0928788853485729</v>
      </c>
      <c r="G511" s="24">
        <f t="shared" ca="1" si="289"/>
        <v>-0.74206241739795831</v>
      </c>
      <c r="H511" s="24">
        <f t="shared" ca="1" si="289"/>
        <v>0.53583026103372422</v>
      </c>
      <c r="I511" s="24">
        <f t="shared" ca="1" si="289"/>
        <v>-0.17158700997574836</v>
      </c>
      <c r="J511" s="24">
        <f t="shared" ca="1" si="289"/>
        <v>-0.33337921698583184</v>
      </c>
      <c r="K511" s="24">
        <f t="shared" ca="1" si="289"/>
        <v>-1.0908646900051471</v>
      </c>
      <c r="L511" s="24">
        <f t="shared" ca="1" si="289"/>
        <v>-0.99536755613628003</v>
      </c>
      <c r="M511" s="24">
        <f t="shared" ca="1" si="289"/>
        <v>0.53871553440411335</v>
      </c>
      <c r="N511" s="24">
        <f ca="1">SQRT(Inputs!$B$38)*C511+SQRT(1-Inputs!$B$38)*_xlfn.NORM.S.INV(RAND())</f>
        <v>0.24525839914279474</v>
      </c>
      <c r="O511" s="24">
        <f ca="1">SQRT(Inputs!$B$38)*D511+SQRT(1-Inputs!$B$38)*_xlfn.NORM.S.INV(RAND())</f>
        <v>0.29210082493315126</v>
      </c>
      <c r="P511" s="24">
        <f ca="1">SQRT(Inputs!$B$38)*E511+SQRT(1-Inputs!$B$38)*_xlfn.NORM.S.INV(RAND())</f>
        <v>0.31282543348980141</v>
      </c>
      <c r="Q511" s="24">
        <f ca="1">SQRT(Inputs!$B$38)*F511+SQRT(1-Inputs!$B$38)*_xlfn.NORM.S.INV(RAND())</f>
        <v>-0.52726013471724509</v>
      </c>
      <c r="R511" s="24">
        <f ca="1">SQRT(Inputs!$B$38)*G511+SQRT(1-Inputs!$B$38)*_xlfn.NORM.S.INV(RAND())</f>
        <v>0.15692405692436845</v>
      </c>
      <c r="S511" s="24">
        <f ca="1">SQRT(Inputs!$B$38)*H511+SQRT(1-Inputs!$B$38)*_xlfn.NORM.S.INV(RAND())</f>
        <v>1.3542393293690342</v>
      </c>
      <c r="T511" s="24">
        <f ca="1">SQRT(Inputs!$B$38)*I511+SQRT(1-Inputs!$B$38)*_xlfn.NORM.S.INV(RAND())</f>
        <v>0.7583748071048737</v>
      </c>
      <c r="U511" s="24">
        <f ca="1">SQRT(Inputs!$B$38)*J511+SQRT(1-Inputs!$B$38)*_xlfn.NORM.S.INV(RAND())</f>
        <v>0.17154642100152093</v>
      </c>
      <c r="V511" s="24">
        <f ca="1">SQRT(Inputs!$B$38)*K511+SQRT(1-Inputs!$B$38)*_xlfn.NORM.S.INV(RAND())</f>
        <v>0.28811437344114044</v>
      </c>
      <c r="W511" s="24">
        <f ca="1">SQRT(Inputs!$B$38)*L511+SQRT(1-Inputs!$B$38)*_xlfn.NORM.S.INV(RAND())</f>
        <v>-1.7377361370925897</v>
      </c>
      <c r="X511" s="24">
        <f ca="1">SQRT(Inputs!$B$38)*M511+SQRT(1-Inputs!$B$38)*_xlfn.NORM.S.INV(RAND())</f>
        <v>-2.9959255879097033</v>
      </c>
      <c r="Y511" s="24">
        <f ca="1">SQRT(Inputs!$B$38)*C511+SQRT(1-Inputs!$B$38)*_xlfn.NORM.S.INV(RAND())</f>
        <v>-7.9579322202508018E-2</v>
      </c>
      <c r="Z511" s="24">
        <f ca="1">SQRT(Inputs!$B$38)*D511+SQRT(1-Inputs!$B$38)*_xlfn.NORM.S.INV(RAND())</f>
        <v>0.64306882703042556</v>
      </c>
      <c r="AA511" s="24">
        <f ca="1">SQRT(Inputs!$B$38)*E511+SQRT(1-Inputs!$B$38)*_xlfn.NORM.S.INV(RAND())</f>
        <v>1.082665340845689</v>
      </c>
      <c r="AB511" s="24">
        <f ca="1">SQRT(Inputs!$B$38)*F511+SQRT(1-Inputs!$B$38)*_xlfn.NORM.S.INV(RAND())</f>
        <v>-0.64856868172569904</v>
      </c>
      <c r="AC511" s="24">
        <f ca="1">SQRT(Inputs!$B$38)*G511+SQRT(1-Inputs!$B$38)*_xlfn.NORM.S.INV(RAND())</f>
        <v>-1.0308058175704879</v>
      </c>
      <c r="AD511" s="24">
        <f ca="1">SQRT(Inputs!$B$38)*H511+SQRT(1-Inputs!$B$38)*_xlfn.NORM.S.INV(RAND())</f>
        <v>4.3503265658108609E-2</v>
      </c>
      <c r="AE511" s="24">
        <f ca="1">SQRT(Inputs!$B$38)*I511+SQRT(1-Inputs!$B$38)*_xlfn.NORM.S.INV(RAND())</f>
        <v>-1.411081953603049</v>
      </c>
      <c r="AF511" s="24">
        <f ca="1">SQRT(Inputs!$B$38)*J511+SQRT(1-Inputs!$B$38)*_xlfn.NORM.S.INV(RAND())</f>
        <v>0.17258817485390834</v>
      </c>
      <c r="AG511" s="24">
        <f ca="1">SQRT(Inputs!$B$38)*K511+SQRT(1-Inputs!$B$38)*_xlfn.NORM.S.INV(RAND())</f>
        <v>-2.9546390086304997E-2</v>
      </c>
      <c r="AH511" s="24">
        <f ca="1">SQRT(Inputs!$B$38)*L511+SQRT(1-Inputs!$B$38)*_xlfn.NORM.S.INV(RAND())</f>
        <v>-0.87979699308830317</v>
      </c>
      <c r="AI511" s="24">
        <f ca="1">SQRT(Inputs!$B$38)*M511+SQRT(1-Inputs!$B$38)*_xlfn.NORM.S.INV(RAND())</f>
        <v>1.189745736034777</v>
      </c>
      <c r="AJ511" s="24">
        <f ca="1">SQRT(Inputs!$B$38)*C511+SQRT(1-Inputs!$B$38)*_xlfn.NORM.S.INV(RAND())</f>
        <v>-1.5742385699593844</v>
      </c>
      <c r="AK511" s="24">
        <f ca="1">SQRT(Inputs!$B$38)*D511+SQRT(1-Inputs!$B$38)*_xlfn.NORM.S.INV(RAND())</f>
        <v>4.6566893778579199E-2</v>
      </c>
      <c r="AL511" s="24">
        <f ca="1">SQRT(Inputs!$B$38)*E511+SQRT(1-Inputs!$B$38)*_xlfn.NORM.S.INV(RAND())</f>
        <v>0.31050668763879141</v>
      </c>
      <c r="AM511" s="24">
        <f ca="1">SQRT(Inputs!$B$38)*F511+SQRT(1-Inputs!$B$38)*_xlfn.NORM.S.INV(RAND())</f>
        <v>-1.1524166605227146</v>
      </c>
      <c r="AN511" s="24">
        <f ca="1">SQRT(Inputs!$B$38)*G511+SQRT(1-Inputs!$B$38)*_xlfn.NORM.S.INV(RAND())</f>
        <v>0.1246387149697939</v>
      </c>
      <c r="AO511" s="24">
        <f ca="1">SQRT(Inputs!$B$38)*H511+SQRT(1-Inputs!$B$38)*_xlfn.NORM.S.INV(RAND())</f>
        <v>0.66910578109283203</v>
      </c>
      <c r="AP511" s="24">
        <f ca="1">SQRT(Inputs!$B$38)*I511+SQRT(1-Inputs!$B$38)*_xlfn.NORM.S.INV(RAND())</f>
        <v>1.155719096399431</v>
      </c>
      <c r="AQ511" s="24">
        <f ca="1">SQRT(Inputs!$B$38)*J511+SQRT(1-Inputs!$B$38)*_xlfn.NORM.S.INV(RAND())</f>
        <v>-0.36422344754729874</v>
      </c>
      <c r="AR511" s="24">
        <f ca="1">SQRT(Inputs!$B$38)*K511+SQRT(1-Inputs!$B$38)*_xlfn.NORM.S.INV(RAND())</f>
        <v>-0.27999559359785647</v>
      </c>
      <c r="AS511" s="24">
        <f ca="1">SQRT(Inputs!$B$38)*L511+SQRT(1-Inputs!$B$38)*_xlfn.NORM.S.INV(RAND())</f>
        <v>-0.97194248219870183</v>
      </c>
      <c r="AT511" s="24">
        <f ca="1">SQRT(Inputs!$B$38)*M511+SQRT(1-Inputs!$B$38)*_xlfn.NORM.S.INV(RAND())</f>
        <v>9.9661633886895723E-2</v>
      </c>
      <c r="AU511" s="15">
        <f ca="1">Inputs!$B$6*EXP($B$8-0.5*C$5^2+C$5*N511)</f>
        <v>5163.2068474646385</v>
      </c>
      <c r="AV511" s="15">
        <f t="shared" ca="1" si="255"/>
        <v>6560.6449930434765</v>
      </c>
      <c r="AW511" s="15">
        <f t="shared" ca="1" si="256"/>
        <v>8344.301089721077</v>
      </c>
      <c r="AX511" s="15">
        <f t="shared" ca="1" si="257"/>
        <v>9538.1031895040396</v>
      </c>
      <c r="AY511" s="15">
        <f t="shared" ca="1" si="258"/>
        <v>11872.132554955007</v>
      </c>
      <c r="AZ511" s="15">
        <f t="shared" ca="1" si="259"/>
        <v>16855.05895430841</v>
      </c>
      <c r="BA511" s="15">
        <f t="shared" ca="1" si="260"/>
        <v>22330.141096284024</v>
      </c>
      <c r="BB511" s="15">
        <f t="shared" ca="1" si="261"/>
        <v>27812.836663501541</v>
      </c>
      <c r="BC511" s="15">
        <f t="shared" ca="1" si="262"/>
        <v>35024.309950162897</v>
      </c>
      <c r="BD511" s="15">
        <f t="shared" ca="1" si="263"/>
        <v>36471.226141229068</v>
      </c>
      <c r="BE511" s="15">
        <f t="shared" ca="1" si="264"/>
        <v>34018.280814220285</v>
      </c>
      <c r="BF511" s="15">
        <f ca="1">Inputs!$B$13*EXP($B$9-0.5*C$6^2+C$6*Y511)</f>
        <v>13614.529054806217</v>
      </c>
      <c r="BG511" s="15">
        <f t="shared" ca="1" si="265"/>
        <v>18633.956075014397</v>
      </c>
      <c r="BH511" s="15">
        <f t="shared" ca="1" si="266"/>
        <v>27245.596182591507</v>
      </c>
      <c r="BI511" s="15">
        <f t="shared" ca="1" si="267"/>
        <v>30183.988988584424</v>
      </c>
      <c r="BJ511" s="15">
        <f t="shared" ca="1" si="268"/>
        <v>31894.362444972321</v>
      </c>
      <c r="BK511" s="15">
        <f t="shared" ca="1" si="269"/>
        <v>39376.812136855209</v>
      </c>
      <c r="BL511" s="15">
        <f t="shared" ca="1" si="270"/>
        <v>40286.175720770843</v>
      </c>
      <c r="BM511" s="15">
        <f t="shared" ca="1" si="271"/>
        <v>50593.596312148104</v>
      </c>
      <c r="BN511" s="15">
        <f t="shared" ca="1" si="272"/>
        <v>62003.860559236455</v>
      </c>
      <c r="BO511" s="15">
        <f t="shared" ca="1" si="273"/>
        <v>68873.09563969275</v>
      </c>
      <c r="BP511" s="15">
        <f t="shared" ca="1" si="274"/>
        <v>97002.246533983809</v>
      </c>
      <c r="BQ511" s="15">
        <f ca="1">Inputs!$B$20*EXP($B$10-0.5*C$7^2+C$7*AJ511)</f>
        <v>2454.2426940362243</v>
      </c>
      <c r="BR511" s="15">
        <f t="shared" ca="1" si="275"/>
        <v>3379.7051498482087</v>
      </c>
      <c r="BS511" s="15">
        <f t="shared" ca="1" si="276"/>
        <v>5059.836602533057</v>
      </c>
      <c r="BT511" s="15">
        <f t="shared" ca="1" si="277"/>
        <v>5156.2991010237938</v>
      </c>
      <c r="BU511" s="15">
        <f t="shared" ca="1" si="278"/>
        <v>7364.8099851048728</v>
      </c>
      <c r="BV511" s="15">
        <f t="shared" ca="1" si="279"/>
        <v>11913.737493742188</v>
      </c>
      <c r="BW511" s="15">
        <f t="shared" ca="1" si="280"/>
        <v>21232.044317018579</v>
      </c>
      <c r="BX511" s="15">
        <f t="shared" ca="1" si="281"/>
        <v>27605.341824432679</v>
      </c>
      <c r="BY511" s="15">
        <f t="shared" ca="1" si="282"/>
        <v>36662.216258466186</v>
      </c>
      <c r="BZ511" s="15">
        <f t="shared" ca="1" si="283"/>
        <v>43025.088903988704</v>
      </c>
      <c r="CA511" s="15">
        <f t="shared" ca="1" si="284"/>
        <v>61517.065525409169</v>
      </c>
      <c r="CB511" s="15">
        <f ca="1">(AU511*DCF!C$10-DCF!C$5*MAX(AU511*DCF!C$10,0)-MAX(AU511-Inputs!$B$6,0)/Inputs!$B$10)*DCF!C$6</f>
        <v>1041.6413700136602</v>
      </c>
      <c r="CC511" s="15">
        <f ca="1">(AV511*DCF!D$10-DCF!D$5*MAX(AV511*DCF!D$10,0)-MAX(AV511-AU511,0)/Inputs!$B$10)*DCF!D$6</f>
        <v>1258.3840518985053</v>
      </c>
      <c r="CD511" s="15">
        <f ca="1">(AW511*DCF!E$10-DCF!E$5*MAX(AW511*DCF!E$10,0)-MAX(AW511-AV511,0)/Inputs!$B$10)*DCF!E$6</f>
        <v>1524.8130743599852</v>
      </c>
      <c r="CE511" s="15">
        <f ca="1">(AX511*DCF!F$10-DCF!F$5*MAX(AX511*DCF!F$10,0)-MAX(AX511-AW511,0)/Inputs!$B$10)*DCF!F$6</f>
        <v>1833.7521064140944</v>
      </c>
      <c r="CF511" s="15">
        <f ca="1">(AY511*DCF!G$10-DCF!G$5*MAX(AY511*DCF!G$10,0)-MAX(AY511-AX511,0)/Inputs!$B$10)*DCF!G$6</f>
        <v>1997.4916135040512</v>
      </c>
      <c r="CG511" s="15">
        <f ca="1">(AZ511*DCF!H$10-DCF!H$5*MAX(AZ511*DCF!H$10,0)-MAX(AZ511-AY511,0)/Inputs!$B$10)*DCF!H$6</f>
        <v>2387.613872835529</v>
      </c>
      <c r="CH511" s="15">
        <f ca="1">(BA511*DCF!I$10-DCF!I$5*MAX(BA511*DCF!I$10,0)-MAX(BA511-AZ511,0)/Inputs!$B$10)*DCF!I$6</f>
        <v>3180.7968714398294</v>
      </c>
      <c r="CI511" s="15">
        <f ca="1">(BB511*DCF!J$10-DCF!J$5*MAX(BB511*DCF!J$10,0)-MAX(BB511-BA511,0)/Inputs!$B$10)*DCF!J$6</f>
        <v>3941.9351406181713</v>
      </c>
      <c r="CJ511" s="15">
        <f ca="1">(BC511*DCF!K$10-DCF!K$5*MAX(BC511*DCF!K$10,0)-MAX(BC511-BB511,0)/Inputs!$B$10)*DCF!K$6</f>
        <v>4628.8549269835585</v>
      </c>
      <c r="CK511" s="15">
        <f ca="1">(BD511*DCF!L$10-DCF!L$5*MAX(BD511*DCF!L$10,0)-MAX(BD511-BC511,0)/Inputs!$B$10)*DCF!L$6</f>
        <v>5313.4447466237589</v>
      </c>
      <c r="CL511" s="15">
        <f ca="1">(BE511*DCF!M$10-DCF!M$5*MAX(BE511*DCF!M$10,0)-MAX(BE511-BD511,0)/Inputs!$B$10)*DCF!M$6</f>
        <v>4800.4194169136281</v>
      </c>
      <c r="CM511" s="15">
        <f ca="1">(BF511*DCF!C$28-DCF!C$5*MAX(BF511*DCF!C$28,0)-MAX(BF511-Inputs!$B$13,0)/Inputs!$B$17)*DCF!C$6</f>
        <v>3640.6240914472578</v>
      </c>
      <c r="CN511" s="15">
        <f ca="1">(BG511*DCF!D$28-DCF!D$5*MAX(BG511*DCF!D$28,0)-MAX(BG511-BF511,0)/Inputs!$B$17)*DCF!D$6</f>
        <v>4417.2559118733789</v>
      </c>
      <c r="CO511" s="15">
        <f ca="1">(BH511*DCF!E$28-DCF!E$5*MAX(BH511*DCF!E$28,0)-MAX(BH511-BG511,0)/Inputs!$B$17)*DCF!E$6</f>
        <v>6019.2022582251284</v>
      </c>
      <c r="CP511" s="15">
        <f ca="1">(BI511*DCF!F$28-DCF!F$5*MAX(BI511*DCF!F$28,0)-MAX(BI511-BH511,0)/Inputs!$B$17)*DCF!F$6</f>
        <v>7659.1770829254083</v>
      </c>
      <c r="CQ511" s="15">
        <f ca="1">(BJ511*DCF!G$28-DCF!G$5*MAX(BJ511*DCF!G$28,0)-MAX(BJ511-BI511,0)/Inputs!$B$17)*DCF!G$6</f>
        <v>7987.5663992408545</v>
      </c>
      <c r="CR511" s="15">
        <f ca="1">(BK511*DCF!H$28-DCF!H$5*MAX(BK511*DCF!H$28,0)-MAX(BK511-BJ511,0)/Inputs!$B$17)*DCF!H$6</f>
        <v>8575.7573770980816</v>
      </c>
      <c r="CS511" s="15">
        <f ca="1">(BL511*DCF!I$28-DCF!I$5*MAX(BL511*DCF!I$28,0)-MAX(BL511-BK511,0)/Inputs!$B$17)*DCF!I$6</f>
        <v>9342.8950209429513</v>
      </c>
      <c r="CT511" s="15">
        <f ca="1">(BM511*DCF!J$28-DCF!J$5*MAX(BM511*DCF!J$28,0)-MAX(BM511-BL511,0)/Inputs!$B$17)*DCF!J$6</f>
        <v>9919.8923062137728</v>
      </c>
      <c r="CU511" s="15">
        <f ca="1">(BN511*DCF!K$28-DCF!K$5*MAX(BN511*DCF!K$28,0)-MAX(BN511-BM511,0)/Inputs!$B$17)*DCF!K$6</f>
        <v>11696.570345052984</v>
      </c>
      <c r="CV511" s="15">
        <f ca="1">(BO511*DCF!L$28-DCF!L$5*MAX(BO511*DCF!L$28,0)-MAX(BO511-BN511,0)/Inputs!$B$17)*DCF!L$6</f>
        <v>12964.362813983316</v>
      </c>
      <c r="CW511" s="15">
        <f ca="1">(BP511*DCF!M$28-DCF!M$5*MAX(BP511*DCF!M$28,0)-MAX(BP511-BO511,0)/Inputs!$B$17)*DCF!M$6</f>
        <v>15310.742145627793</v>
      </c>
      <c r="CX511" s="15">
        <f ca="1">(BQ511*DCF!C$46-DCF!C$5*MAX(BQ511*DCF!C$46,0)-MAX(BQ511-Inputs!$B$20,0)/Inputs!$B$24)*DCF!C$6</f>
        <v>-566.79969839173771</v>
      </c>
      <c r="CY511" s="15">
        <f ca="1">(BR511*DCF!D$46-DCF!D$5*MAX(BR511*DCF!D$46,0)-MAX(BR511-BQ511,0)/Inputs!$B$24)*DCF!D$6</f>
        <v>-971.72400119527776</v>
      </c>
      <c r="CZ511" s="15">
        <f ca="1">(BS511*DCF!E$46-DCF!E$5*MAX(BS511*DCF!E$46,0)-MAX(BS511-BR511,0)/Inputs!$B$24)*DCF!E$6</f>
        <v>-1260.596053447083</v>
      </c>
      <c r="DA511" s="15">
        <f ca="1">(BT511*DCF!F$46-DCF!F$5*MAX(BT511*DCF!F$46,0)-MAX(BT511-BS511,0)/Inputs!$B$24)*DCF!F$6</f>
        <v>-410.63934625900947</v>
      </c>
      <c r="DB511" s="15">
        <f ca="1">(BU511*DCF!G$46-DCF!G$5*MAX(BU511*DCF!G$46,0)-MAX(BU511-BT511,0)/Inputs!$B$24)*DCF!G$6</f>
        <v>-990.63708336887032</v>
      </c>
      <c r="DC511" s="15">
        <f ca="1">(BV511*DCF!H$46-DCF!H$5*MAX(BV511*DCF!H$46,0)-MAX(BV511-BU511,0)/Inputs!$B$24)*DCF!H$6</f>
        <v>-1413.5513515677749</v>
      </c>
      <c r="DD511" s="15">
        <f ca="1">(BW511*DCF!I$46-DCF!I$5*MAX(BW511*DCF!I$46,0)-MAX(BW511-BV511,0)/Inputs!$B$24)*DCF!I$6</f>
        <v>-2184.5631127416586</v>
      </c>
      <c r="DE511" s="15">
        <f ca="1">(BX511*DCF!J$46-DCF!J$5*MAX(BX511*DCF!J$46,0)-MAX(BX511-BW511,0)/Inputs!$B$24)*DCF!J$6</f>
        <v>-532.12664482402079</v>
      </c>
      <c r="DF511" s="15">
        <f ca="1">(BY511*DCF!K$46-DCF!K$5*MAX(BY511*DCF!K$46,0)-MAX(BY511-BX511,0)/Inputs!$B$24)*DCF!K$6</f>
        <v>-124.42495540894619</v>
      </c>
      <c r="DG511" s="15">
        <f ca="1">(BZ511*DCF!L$46-DCF!L$5*MAX(BZ511*DCF!L$46,0)-MAX(BZ511-BY511,0)/Inputs!$B$24)*DCF!L$6</f>
        <v>1534.1864200940058</v>
      </c>
      <c r="DH511" s="15">
        <f ca="1">(CA511*DCF!M$46-DCF!M$5*MAX(CA511*DCF!M$46,0)-MAX(CA511-BZ511,0)/Inputs!$B$24)*DCF!M$6</f>
        <v>956.83411328181251</v>
      </c>
      <c r="DI511" s="15">
        <f ca="1">SUM(CB511:CL511)+BE511*DCF!M$10*(1+Inputs!$B$30)*(1-Inputs!$B$33)*(1-Inputs!$B$30/Inputs!$B$31)/(Inputs!$B$29-Inputs!$B$30)*DCF!M$6</f>
        <v>126582.47254277341</v>
      </c>
      <c r="DJ511" s="15">
        <f ca="1">SUM(CM511:CW511)+BP511*DCF!M$28*(1+Inputs!$B$30)*(1-Inputs!$B$33)*(1-Inputs!$B$30/Inputs!$B$31)/(Inputs!$B$29-Inputs!$B$30)*DCF!M$6</f>
        <v>457478.75885395583</v>
      </c>
      <c r="DK511" s="15">
        <f ca="1">SUM(CX511:DH511)+CA511*DCF!M$46*(1+Inputs!$B$30)*(1-Inputs!$B$33)*(1-Inputs!$B$30/Inputs!$B$31)/(Inputs!$B$29-Inputs!$B$30)*DCF!M$6</f>
        <v>89148.628750721444</v>
      </c>
      <c r="DM511" s="15">
        <f ca="1">DI511+DJ511+DK511+Inputs!$B$34+Inputs!$B$36-Inputs!$B$35</f>
        <v>750060.8601474507</v>
      </c>
    </row>
    <row r="512" spans="1:117" x14ac:dyDescent="0.75">
      <c r="A512" s="11">
        <v>499</v>
      </c>
      <c r="C512" s="24">
        <f t="shared" ca="1" si="289"/>
        <v>-0.14577601958608169</v>
      </c>
      <c r="D512" s="24">
        <f t="shared" ca="1" si="289"/>
        <v>0.67133777080354307</v>
      </c>
      <c r="E512" s="24">
        <f t="shared" ca="1" si="289"/>
        <v>-1.3093622762308306</v>
      </c>
      <c r="F512" s="24">
        <f t="shared" ca="1" si="289"/>
        <v>-2.2906299357686226</v>
      </c>
      <c r="G512" s="24">
        <f t="shared" ca="1" si="289"/>
        <v>0.4886763131766963</v>
      </c>
      <c r="H512" s="24">
        <f t="shared" ca="1" si="289"/>
        <v>-0.71434380523168994</v>
      </c>
      <c r="I512" s="24">
        <f t="shared" ca="1" si="289"/>
        <v>0.51956709640072674</v>
      </c>
      <c r="J512" s="24">
        <f t="shared" ca="1" si="289"/>
        <v>-7.5019346605445488E-3</v>
      </c>
      <c r="K512" s="24">
        <f t="shared" ca="1" si="289"/>
        <v>0.99701481118283497</v>
      </c>
      <c r="L512" s="24">
        <f t="shared" ca="1" si="289"/>
        <v>1.0484826619898033</v>
      </c>
      <c r="M512" s="24">
        <f t="shared" ca="1" si="289"/>
        <v>0.35634089307849193</v>
      </c>
      <c r="N512" s="24">
        <f ca="1">SQRT(Inputs!$B$38)*C512+SQRT(1-Inputs!$B$38)*_xlfn.NORM.S.INV(RAND())</f>
        <v>-0.45645597804948584</v>
      </c>
      <c r="O512" s="24">
        <f ca="1">SQRT(Inputs!$B$38)*D512+SQRT(1-Inputs!$B$38)*_xlfn.NORM.S.INV(RAND())</f>
        <v>0.73379149459586368</v>
      </c>
      <c r="P512" s="24">
        <f ca="1">SQRT(Inputs!$B$38)*E512+SQRT(1-Inputs!$B$38)*_xlfn.NORM.S.INV(RAND())</f>
        <v>-1.1049900929973724</v>
      </c>
      <c r="Q512" s="24">
        <f ca="1">SQRT(Inputs!$B$38)*F512+SQRT(1-Inputs!$B$38)*_xlfn.NORM.S.INV(RAND())</f>
        <v>-1.2076246190212021</v>
      </c>
      <c r="R512" s="24">
        <f ca="1">SQRT(Inputs!$B$38)*G512+SQRT(1-Inputs!$B$38)*_xlfn.NORM.S.INV(RAND())</f>
        <v>0.10335706951428703</v>
      </c>
      <c r="S512" s="24">
        <f ca="1">SQRT(Inputs!$B$38)*H512+SQRT(1-Inputs!$B$38)*_xlfn.NORM.S.INV(RAND())</f>
        <v>0.24765810174629582</v>
      </c>
      <c r="T512" s="24">
        <f ca="1">SQRT(Inputs!$B$38)*I512+SQRT(1-Inputs!$B$38)*_xlfn.NORM.S.INV(RAND())</f>
        <v>1.6769647681678281</v>
      </c>
      <c r="U512" s="24">
        <f ca="1">SQRT(Inputs!$B$38)*J512+SQRT(1-Inputs!$B$38)*_xlfn.NORM.S.INV(RAND())</f>
        <v>-1.1454271978766239</v>
      </c>
      <c r="V512" s="24">
        <f ca="1">SQRT(Inputs!$B$38)*K512+SQRT(1-Inputs!$B$38)*_xlfn.NORM.S.INV(RAND())</f>
        <v>-0.40416920096973263</v>
      </c>
      <c r="W512" s="24">
        <f ca="1">SQRT(Inputs!$B$38)*L512+SQRT(1-Inputs!$B$38)*_xlfn.NORM.S.INV(RAND())</f>
        <v>0.89231572257767433</v>
      </c>
      <c r="X512" s="24">
        <f ca="1">SQRT(Inputs!$B$38)*M512+SQRT(1-Inputs!$B$38)*_xlfn.NORM.S.INV(RAND())</f>
        <v>-1.1521159246283386</v>
      </c>
      <c r="Y512" s="24">
        <f ca="1">SQRT(Inputs!$B$38)*C512+SQRT(1-Inputs!$B$38)*_xlfn.NORM.S.INV(RAND())</f>
        <v>4.1560855083833045E-2</v>
      </c>
      <c r="Z512" s="24">
        <f ca="1">SQRT(Inputs!$B$38)*D512+SQRT(1-Inputs!$B$38)*_xlfn.NORM.S.INV(RAND())</f>
        <v>-0.39769657471996483</v>
      </c>
      <c r="AA512" s="24">
        <f ca="1">SQRT(Inputs!$B$38)*E512+SQRT(1-Inputs!$B$38)*_xlfn.NORM.S.INV(RAND())</f>
        <v>-0.50941799233308238</v>
      </c>
      <c r="AB512" s="24">
        <f ca="1">SQRT(Inputs!$B$38)*F512+SQRT(1-Inputs!$B$38)*_xlfn.NORM.S.INV(RAND())</f>
        <v>-0.88283738852369653</v>
      </c>
      <c r="AC512" s="24">
        <f ca="1">SQRT(Inputs!$B$38)*G512+SQRT(1-Inputs!$B$38)*_xlfn.NORM.S.INV(RAND())</f>
        <v>-0.4000860881843753</v>
      </c>
      <c r="AD512" s="24">
        <f ca="1">SQRT(Inputs!$B$38)*H512+SQRT(1-Inputs!$B$38)*_xlfn.NORM.S.INV(RAND())</f>
        <v>0.41187688822342056</v>
      </c>
      <c r="AE512" s="24">
        <f ca="1">SQRT(Inputs!$B$38)*I512+SQRT(1-Inputs!$B$38)*_xlfn.NORM.S.INV(RAND())</f>
        <v>1.0845220847989558</v>
      </c>
      <c r="AF512" s="24">
        <f ca="1">SQRT(Inputs!$B$38)*J512+SQRT(1-Inputs!$B$38)*_xlfn.NORM.S.INV(RAND())</f>
        <v>0.21917671864524016</v>
      </c>
      <c r="AG512" s="24">
        <f ca="1">SQRT(Inputs!$B$38)*K512+SQRT(1-Inputs!$B$38)*_xlfn.NORM.S.INV(RAND())</f>
        <v>-0.25539059795170671</v>
      </c>
      <c r="AH512" s="24">
        <f ca="1">SQRT(Inputs!$B$38)*L512+SQRT(1-Inputs!$B$38)*_xlfn.NORM.S.INV(RAND())</f>
        <v>1.1806319684820887</v>
      </c>
      <c r="AI512" s="24">
        <f ca="1">SQRT(Inputs!$B$38)*M512+SQRT(1-Inputs!$B$38)*_xlfn.NORM.S.INV(RAND())</f>
        <v>-0.76871343137513071</v>
      </c>
      <c r="AJ512" s="24">
        <f ca="1">SQRT(Inputs!$B$38)*C512+SQRT(1-Inputs!$B$38)*_xlfn.NORM.S.INV(RAND())</f>
        <v>-4.7750403640016648E-2</v>
      </c>
      <c r="AK512" s="24">
        <f ca="1">SQRT(Inputs!$B$38)*D512+SQRT(1-Inputs!$B$38)*_xlfn.NORM.S.INV(RAND())</f>
        <v>0.29394475493950362</v>
      </c>
      <c r="AL512" s="24">
        <f ca="1">SQRT(Inputs!$B$38)*E512+SQRT(1-Inputs!$B$38)*_xlfn.NORM.S.INV(RAND())</f>
        <v>0.61931400245697732</v>
      </c>
      <c r="AM512" s="24">
        <f ca="1">SQRT(Inputs!$B$38)*F512+SQRT(1-Inputs!$B$38)*_xlfn.NORM.S.INV(RAND())</f>
        <v>9.8858294511073419E-2</v>
      </c>
      <c r="AN512" s="24">
        <f ca="1">SQRT(Inputs!$B$38)*G512+SQRT(1-Inputs!$B$38)*_xlfn.NORM.S.INV(RAND())</f>
        <v>0.12135530153048341</v>
      </c>
      <c r="AO512" s="24">
        <f ca="1">SQRT(Inputs!$B$38)*H512+SQRT(1-Inputs!$B$38)*_xlfn.NORM.S.INV(RAND())</f>
        <v>-0.22459889000732244</v>
      </c>
      <c r="AP512" s="24">
        <f ca="1">SQRT(Inputs!$B$38)*I512+SQRT(1-Inputs!$B$38)*_xlfn.NORM.S.INV(RAND())</f>
        <v>-0.23204014763349823</v>
      </c>
      <c r="AQ512" s="24">
        <f ca="1">SQRT(Inputs!$B$38)*J512+SQRT(1-Inputs!$B$38)*_xlfn.NORM.S.INV(RAND())</f>
        <v>0.90659575732160247</v>
      </c>
      <c r="AR512" s="24">
        <f ca="1">SQRT(Inputs!$B$38)*K512+SQRT(1-Inputs!$B$38)*_xlfn.NORM.S.INV(RAND())</f>
        <v>0.48784589106225723</v>
      </c>
      <c r="AS512" s="24">
        <f ca="1">SQRT(Inputs!$B$38)*L512+SQRT(1-Inputs!$B$38)*_xlfn.NORM.S.INV(RAND())</f>
        <v>0.8555571463507976</v>
      </c>
      <c r="AT512" s="24">
        <f ca="1">SQRT(Inputs!$B$38)*M512+SQRT(1-Inputs!$B$38)*_xlfn.NORM.S.INV(RAND())</f>
        <v>1.8658672588198413</v>
      </c>
      <c r="AU512" s="15">
        <f ca="1">Inputs!$B$6*EXP($B$8-0.5*C$5^2+C$5*N512)</f>
        <v>4608.8077651912063</v>
      </c>
      <c r="AV512" s="15">
        <f t="shared" ca="1" si="255"/>
        <v>6249.1341652045076</v>
      </c>
      <c r="AW512" s="15">
        <f t="shared" ca="1" si="256"/>
        <v>6564.6303104848575</v>
      </c>
      <c r="AX512" s="15">
        <f t="shared" ca="1" si="257"/>
        <v>6892.3501682949864</v>
      </c>
      <c r="AY512" s="15">
        <f t="shared" ca="1" si="258"/>
        <v>8525.4461839166652</v>
      </c>
      <c r="AZ512" s="15">
        <f t="shared" ca="1" si="259"/>
        <v>10715.124740309113</v>
      </c>
      <c r="BA512" s="15">
        <f t="shared" ca="1" si="260"/>
        <v>15628.28096049819</v>
      </c>
      <c r="BB512" s="15">
        <f t="shared" ca="1" si="261"/>
        <v>17059.296541520296</v>
      </c>
      <c r="BC512" s="15">
        <f t="shared" ca="1" si="262"/>
        <v>20093.853577728383</v>
      </c>
      <c r="BD512" s="15">
        <f t="shared" ca="1" si="263"/>
        <v>26759.5987476349</v>
      </c>
      <c r="BE512" s="15">
        <f t="shared" ca="1" si="264"/>
        <v>29523.968750651813</v>
      </c>
      <c r="BF512" s="15">
        <f ca="1">Inputs!$B$13*EXP($B$9-0.5*C$6^2+C$6*Y512)</f>
        <v>13945.450077031635</v>
      </c>
      <c r="BG512" s="15">
        <f t="shared" ca="1" si="265"/>
        <v>15818.928392308619</v>
      </c>
      <c r="BH512" s="15">
        <f t="shared" ca="1" si="266"/>
        <v>17761.884025042382</v>
      </c>
      <c r="BI512" s="15">
        <f t="shared" ca="1" si="267"/>
        <v>18980.573631840027</v>
      </c>
      <c r="BJ512" s="15">
        <f t="shared" ca="1" si="268"/>
        <v>21964.974086734066</v>
      </c>
      <c r="BK512" s="15">
        <f t="shared" ca="1" si="269"/>
        <v>28512.670019777364</v>
      </c>
      <c r="BL512" s="15">
        <f t="shared" ca="1" si="270"/>
        <v>40309.582392657809</v>
      </c>
      <c r="BM512" s="15">
        <f t="shared" ca="1" si="271"/>
        <v>50916.825896511305</v>
      </c>
      <c r="BN512" s="15">
        <f t="shared" ca="1" si="272"/>
        <v>60733.827772934113</v>
      </c>
      <c r="BO512" s="15">
        <f t="shared" ca="1" si="273"/>
        <v>85719.003825463675</v>
      </c>
      <c r="BP512" s="15">
        <f t="shared" ca="1" si="274"/>
        <v>96704.190636199477</v>
      </c>
      <c r="BQ512" s="15">
        <f ca="1">Inputs!$B$20*EXP($B$10-0.5*C$7^2+C$7*AJ512)</f>
        <v>4217.4773509374591</v>
      </c>
      <c r="BR512" s="15">
        <f t="shared" ca="1" si="275"/>
        <v>6282.5105038321908</v>
      </c>
      <c r="BS512" s="15">
        <f t="shared" ca="1" si="276"/>
        <v>10278.00053238199</v>
      </c>
      <c r="BT512" s="15">
        <f t="shared" ca="1" si="277"/>
        <v>14543.445432157718</v>
      </c>
      <c r="BU512" s="15">
        <f t="shared" ca="1" si="278"/>
        <v>20756.097842946139</v>
      </c>
      <c r="BV512" s="15">
        <f t="shared" ca="1" si="279"/>
        <v>27452.811956723403</v>
      </c>
      <c r="BW512" s="15">
        <f t="shared" ca="1" si="280"/>
        <v>36472.911362020212</v>
      </c>
      <c r="BX512" s="15">
        <f t="shared" ca="1" si="281"/>
        <v>61180.832005364595</v>
      </c>
      <c r="BY512" s="15">
        <f t="shared" ca="1" si="282"/>
        <v>94111.325297152129</v>
      </c>
      <c r="BZ512" s="15">
        <f t="shared" ca="1" si="283"/>
        <v>154542.84099306318</v>
      </c>
      <c r="CA512" s="15">
        <f t="shared" ca="1" si="284"/>
        <v>302432.67663425772</v>
      </c>
      <c r="CB512" s="15">
        <f ca="1">(AU512*DCF!C$10-DCF!C$5*MAX(AU512*DCF!C$10,0)-MAX(AU512-Inputs!$B$6,0)/Inputs!$B$10)*DCF!C$6</f>
        <v>1045.5943342868184</v>
      </c>
      <c r="CC512" s="15">
        <f ca="1">(AV512*DCF!D$10-DCF!D$5*MAX(AV512*DCF!D$10,0)-MAX(AV512-AU512,0)/Inputs!$B$10)*DCF!D$6</f>
        <v>1123.2334540227</v>
      </c>
      <c r="CD512" s="15">
        <f ca="1">(AW512*DCF!E$10-DCF!E$5*MAX(AW512*DCF!E$10,0)-MAX(AW512-AV512,0)/Inputs!$B$10)*DCF!E$6</f>
        <v>1444.6058414297363</v>
      </c>
      <c r="CE512" s="15">
        <f ca="1">(AX512*DCF!F$10-DCF!F$5*MAX(AX512*DCF!F$10,0)-MAX(AX512-AW512,0)/Inputs!$B$10)*DCF!F$6</f>
        <v>1436.3986802338204</v>
      </c>
      <c r="CF512" s="15">
        <f ca="1">(AY512*DCF!G$10-DCF!G$5*MAX(AY512*DCF!G$10,0)-MAX(AY512-AX512,0)/Inputs!$B$10)*DCF!G$6</f>
        <v>1442.6723636281433</v>
      </c>
      <c r="CG512" s="15">
        <f ca="1">(AZ512*DCF!H$10-DCF!H$5*MAX(AZ512*DCF!H$10,0)-MAX(AZ512-AY512,0)/Inputs!$B$10)*DCF!H$6</f>
        <v>1691.5324712302847</v>
      </c>
      <c r="CH512" s="15">
        <f ca="1">(BA512*DCF!I$10-DCF!I$5*MAX(BA512*DCF!I$10,0)-MAX(BA512-AZ512,0)/Inputs!$B$10)*DCF!I$6</f>
        <v>2048.7870485131543</v>
      </c>
      <c r="CI512" s="15">
        <f ca="1">(BB512*DCF!J$10-DCF!J$5*MAX(BB512*DCF!J$10,0)-MAX(BB512-BA512,0)/Inputs!$B$10)*DCF!J$6</f>
        <v>2710.5680395661579</v>
      </c>
      <c r="CJ512" s="15">
        <f ca="1">(BC512*DCF!K$10-DCF!K$5*MAX(BC512*DCF!K$10,0)-MAX(BC512-BB512,0)/Inputs!$B$10)*DCF!K$6</f>
        <v>2809.9959262462753</v>
      </c>
      <c r="CK512" s="15">
        <f ca="1">(BD512*DCF!L$10-DCF!L$5*MAX(BD512*DCF!L$10,0)-MAX(BD512-BC512,0)/Inputs!$B$10)*DCF!L$6</f>
        <v>3173.8675725058342</v>
      </c>
      <c r="CL512" s="15">
        <f ca="1">(BE512*DCF!M$10-DCF!M$5*MAX(BE512*DCF!M$10,0)-MAX(BE512-BD512,0)/Inputs!$B$10)*DCF!M$6</f>
        <v>3835.9803212056363</v>
      </c>
      <c r="CM512" s="15">
        <f ca="1">(BF512*DCF!C$28-DCF!C$5*MAX(BF512*DCF!C$28,0)-MAX(BF512-Inputs!$B$13,0)/Inputs!$B$17)*DCF!C$6</f>
        <v>3665.1938388649828</v>
      </c>
      <c r="CN512" s="15">
        <f ca="1">(BG512*DCF!D$28-DCF!D$5*MAX(BG512*DCF!D$28,0)-MAX(BG512-BF512,0)/Inputs!$B$17)*DCF!D$6</f>
        <v>4259.340433376331</v>
      </c>
      <c r="CO512" s="15">
        <f ca="1">(BH512*DCF!E$28-DCF!E$5*MAX(BH512*DCF!E$28,0)-MAX(BH512-BG512,0)/Inputs!$B$17)*DCF!E$6</f>
        <v>4647.5520210247678</v>
      </c>
      <c r="CP512" s="15">
        <f ca="1">(BI512*DCF!F$28-DCF!F$5*MAX(BI512*DCF!F$28,0)-MAX(BI512-BH512,0)/Inputs!$B$17)*DCF!F$6</f>
        <v>4930.8440705885914</v>
      </c>
      <c r="CQ512" s="15">
        <f ca="1">(BJ512*DCF!G$28-DCF!G$5*MAX(BJ512*DCF!G$28,0)-MAX(BJ512-BI512,0)/Inputs!$B$17)*DCF!G$6</f>
        <v>5197.0325003447897</v>
      </c>
      <c r="CR512" s="15">
        <f ca="1">(BK512*DCF!H$28-DCF!H$5*MAX(BK512*DCF!H$28,0)-MAX(BK512-BJ512,0)/Inputs!$B$17)*DCF!H$6</f>
        <v>6034.1696720318268</v>
      </c>
      <c r="CS512" s="15">
        <f ca="1">(BL512*DCF!I$28-DCF!I$5*MAX(BL512*DCF!I$28,0)-MAX(BL512-BK512,0)/Inputs!$B$17)*DCF!I$6</f>
        <v>7785.702137644882</v>
      </c>
      <c r="CT512" s="15">
        <f ca="1">(BM512*DCF!J$28-DCF!J$5*MAX(BM512*DCF!J$28,0)-MAX(BM512-BL512,0)/Inputs!$B$17)*DCF!J$6</f>
        <v>9952.2452679020716</v>
      </c>
      <c r="CU512" s="15">
        <f ca="1">(BN512*DCF!K$28-DCF!K$5*MAX(BN512*DCF!K$28,0)-MAX(BN512-BM512,0)/Inputs!$B$17)*DCF!K$6</f>
        <v>11623.514133465444</v>
      </c>
      <c r="CV512" s="15">
        <f ca="1">(BO512*DCF!L$28-DCF!L$5*MAX(BO512*DCF!L$28,0)-MAX(BO512-BN512,0)/Inputs!$B$17)*DCF!L$6</f>
        <v>14275.626161468801</v>
      </c>
      <c r="CW512" s="15">
        <f ca="1">(BP512*DCF!M$28-DCF!M$5*MAX(BP512*DCF!M$28,0)-MAX(BP512-BO512,0)/Inputs!$B$17)*DCF!M$6</f>
        <v>17046.688735980184</v>
      </c>
      <c r="CX512" s="15">
        <f ca="1">(BQ512*DCF!C$46-DCF!C$5*MAX(BQ512*DCF!C$46,0)-MAX(BQ512-Inputs!$B$20,0)/Inputs!$B$24)*DCF!C$6</f>
        <v>-1443.5177951067844</v>
      </c>
      <c r="CY512" s="15">
        <f ca="1">(BR512*DCF!D$46-DCF!D$5*MAX(BR512*DCF!D$46,0)-MAX(BR512-BQ512,0)/Inputs!$B$24)*DCF!D$6</f>
        <v>-1953.4105379740074</v>
      </c>
      <c r="CZ512" s="15">
        <f ca="1">(BS512*DCF!E$46-DCF!E$5*MAX(BS512*DCF!E$46,0)-MAX(BS512-BR512,0)/Inputs!$B$24)*DCF!E$6</f>
        <v>-2790.3036334493208</v>
      </c>
      <c r="DA512" s="15">
        <f ca="1">(BT512*DCF!F$46-DCF!F$5*MAX(BT512*DCF!F$46,0)-MAX(BT512-BS512,0)/Inputs!$B$24)*DCF!F$6</f>
        <v>-2612.3289760536886</v>
      </c>
      <c r="DB512" s="15">
        <f ca="1">(BU512*DCF!G$46-DCF!G$5*MAX(BU512*DCF!G$46,0)-MAX(BU512-BT512,0)/Inputs!$B$24)*DCF!G$6</f>
        <v>-2788.0076463600376</v>
      </c>
      <c r="DC512" s="15">
        <f ca="1">(BV512*DCF!H$46-DCF!H$5*MAX(BV512*DCF!H$46,0)-MAX(BV512-BU512,0)/Inputs!$B$24)*DCF!H$6</f>
        <v>-2080.9628794081486</v>
      </c>
      <c r="DD512" s="15">
        <f ca="1">(BW512*DCF!I$46-DCF!I$5*MAX(BW512*DCF!I$46,0)-MAX(BW512-BV512,0)/Inputs!$B$24)*DCF!I$6</f>
        <v>-1746.9655680165019</v>
      </c>
      <c r="DE512" s="15">
        <f ca="1">(BX512*DCF!J$46-DCF!J$5*MAX(BX512*DCF!J$46,0)-MAX(BX512-BW512,0)/Inputs!$B$24)*DCF!J$6</f>
        <v>-3985.7702166861109</v>
      </c>
      <c r="DF512" s="15">
        <f ca="1">(BY512*DCF!K$46-DCF!K$5*MAX(BY512*DCF!K$46,0)-MAX(BY512-BX512,0)/Inputs!$B$24)*DCF!K$6</f>
        <v>-2691.140969090774</v>
      </c>
      <c r="DG512" s="15">
        <f ca="1">(BZ512*DCF!L$46-DCF!L$5*MAX(BZ512*DCF!L$46,0)-MAX(BZ512-BY512,0)/Inputs!$B$24)*DCF!L$6</f>
        <v>-2993.0205711165977</v>
      </c>
      <c r="DH512" s="15">
        <f ca="1">(CA512*DCF!M$46-DCF!M$5*MAX(CA512*DCF!M$46,0)-MAX(CA512-BZ512,0)/Inputs!$B$24)*DCF!M$6</f>
        <v>-7207.7522092017671</v>
      </c>
      <c r="DI512" s="15">
        <f ca="1">SUM(CB512:CL512)+BE512*DCF!M$10*(1+Inputs!$B$30)*(1-Inputs!$B$33)*(1-Inputs!$B$30/Inputs!$B$31)/(Inputs!$B$29-Inputs!$B$30)*DCF!M$6</f>
        <v>104928.83150000172</v>
      </c>
      <c r="DJ512" s="15">
        <f ca="1">SUM(CM512:CW512)+BP512*DCF!M$28*(1+Inputs!$B$30)*(1-Inputs!$B$33)*(1-Inputs!$B$30/Inputs!$B$31)/(Inputs!$B$29-Inputs!$B$30)*DCF!M$6</f>
        <v>448256.63073413091</v>
      </c>
      <c r="DK512" s="15">
        <f ca="1">SUM(CX512:DH512)+CA512*DCF!M$46*(1+Inputs!$B$30)*(1-Inputs!$B$33)*(1-Inputs!$B$30/Inputs!$B$31)/(Inputs!$B$29-Inputs!$B$30)*DCF!M$6</f>
        <v>435303.56251490576</v>
      </c>
      <c r="DM512" s="15">
        <f ca="1">DI512+DJ512+DK512+Inputs!$B$34+Inputs!$B$36-Inputs!$B$35</f>
        <v>1065340.0247490385</v>
      </c>
    </row>
    <row r="513" spans="1:117" x14ac:dyDescent="0.75">
      <c r="A513" s="11">
        <v>500</v>
      </c>
      <c r="C513" s="24">
        <f t="shared" ca="1" si="289"/>
        <v>0.96783955939362987</v>
      </c>
      <c r="D513" s="24">
        <f t="shared" ca="1" si="289"/>
        <v>1.0777729350481036</v>
      </c>
      <c r="E513" s="24">
        <f t="shared" ca="1" si="289"/>
        <v>-0.67004926164870127</v>
      </c>
      <c r="F513" s="24">
        <f t="shared" ca="1" si="289"/>
        <v>-1.9646911428906812E-2</v>
      </c>
      <c r="G513" s="24">
        <f t="shared" ca="1" si="289"/>
        <v>0.85532436382491028</v>
      </c>
      <c r="H513" s="24">
        <f t="shared" ca="1" si="289"/>
        <v>0.72245314663301785</v>
      </c>
      <c r="I513" s="24">
        <f t="shared" ca="1" si="289"/>
        <v>-0.37182831272636219</v>
      </c>
      <c r="J513" s="24">
        <f t="shared" ca="1" si="289"/>
        <v>0.43486037899815189</v>
      </c>
      <c r="K513" s="24">
        <f t="shared" ca="1" si="289"/>
        <v>0.20696699281548991</v>
      </c>
      <c r="L513" s="24">
        <f t="shared" ca="1" si="289"/>
        <v>0.70394867117002735</v>
      </c>
      <c r="M513" s="24">
        <f t="shared" ca="1" si="289"/>
        <v>-0.42958284664929153</v>
      </c>
      <c r="N513" s="24">
        <f ca="1">SQRT(Inputs!$B$38)*C513+SQRT(1-Inputs!$B$38)*_xlfn.NORM.S.INV(RAND())</f>
        <v>1.2085357535630834</v>
      </c>
      <c r="O513" s="24">
        <f ca="1">SQRT(Inputs!$B$38)*D513+SQRT(1-Inputs!$B$38)*_xlfn.NORM.S.INV(RAND())</f>
        <v>8.9959325951291857E-2</v>
      </c>
      <c r="P513" s="24">
        <f ca="1">SQRT(Inputs!$B$38)*E513+SQRT(1-Inputs!$B$38)*_xlfn.NORM.S.INV(RAND())</f>
        <v>0.3550185567697649</v>
      </c>
      <c r="Q513" s="24">
        <f ca="1">SQRT(Inputs!$B$38)*F513+SQRT(1-Inputs!$B$38)*_xlfn.NORM.S.INV(RAND())</f>
        <v>-0.11698873591302594</v>
      </c>
      <c r="R513" s="24">
        <f ca="1">SQRT(Inputs!$B$38)*G513+SQRT(1-Inputs!$B$38)*_xlfn.NORM.S.INV(RAND())</f>
        <v>1.9878900705119287</v>
      </c>
      <c r="S513" s="24">
        <f ca="1">SQRT(Inputs!$B$38)*H513+SQRT(1-Inputs!$B$38)*_xlfn.NORM.S.INV(RAND())</f>
        <v>1.1049117199751834</v>
      </c>
      <c r="T513" s="24">
        <f ca="1">SQRT(Inputs!$B$38)*I513+SQRT(1-Inputs!$B$38)*_xlfn.NORM.S.INV(RAND())</f>
        <v>0.43533756501640886</v>
      </c>
      <c r="U513" s="24">
        <f ca="1">SQRT(Inputs!$B$38)*J513+SQRT(1-Inputs!$B$38)*_xlfn.NORM.S.INV(RAND())</f>
        <v>0.62279079043444652</v>
      </c>
      <c r="V513" s="24">
        <f ca="1">SQRT(Inputs!$B$38)*K513+SQRT(1-Inputs!$B$38)*_xlfn.NORM.S.INV(RAND())</f>
        <v>-9.567185795564899E-2</v>
      </c>
      <c r="W513" s="24">
        <f ca="1">SQRT(Inputs!$B$38)*L513+SQRT(1-Inputs!$B$38)*_xlfn.NORM.S.INV(RAND())</f>
        <v>-1.1658372596709972</v>
      </c>
      <c r="X513" s="24">
        <f ca="1">SQRT(Inputs!$B$38)*M513+SQRT(1-Inputs!$B$38)*_xlfn.NORM.S.INV(RAND())</f>
        <v>0.95556454185029227</v>
      </c>
      <c r="Y513" s="24">
        <f ca="1">SQRT(Inputs!$B$38)*C513+SQRT(1-Inputs!$B$38)*_xlfn.NORM.S.INV(RAND())</f>
        <v>-1.2332646347819127</v>
      </c>
      <c r="Z513" s="24">
        <f ca="1">SQRT(Inputs!$B$38)*D513+SQRT(1-Inputs!$B$38)*_xlfn.NORM.S.INV(RAND())</f>
        <v>0.26780863797495746</v>
      </c>
      <c r="AA513" s="24">
        <f ca="1">SQRT(Inputs!$B$38)*E513+SQRT(1-Inputs!$B$38)*_xlfn.NORM.S.INV(RAND())</f>
        <v>-1.1633797441252052</v>
      </c>
      <c r="AB513" s="24">
        <f ca="1">SQRT(Inputs!$B$38)*F513+SQRT(1-Inputs!$B$38)*_xlfn.NORM.S.INV(RAND())</f>
        <v>0.60167756384319415</v>
      </c>
      <c r="AC513" s="24">
        <f ca="1">SQRT(Inputs!$B$38)*G513+SQRT(1-Inputs!$B$38)*_xlfn.NORM.S.INV(RAND())</f>
        <v>-0.69976756776371762</v>
      </c>
      <c r="AD513" s="24">
        <f ca="1">SQRT(Inputs!$B$38)*H513+SQRT(1-Inputs!$B$38)*_xlfn.NORM.S.INV(RAND())</f>
        <v>-0.14726262736626411</v>
      </c>
      <c r="AE513" s="24">
        <f ca="1">SQRT(Inputs!$B$38)*I513+SQRT(1-Inputs!$B$38)*_xlfn.NORM.S.INV(RAND())</f>
        <v>-3.1506059254976931E-2</v>
      </c>
      <c r="AF513" s="24">
        <f ca="1">SQRT(Inputs!$B$38)*J513+SQRT(1-Inputs!$B$38)*_xlfn.NORM.S.INV(RAND())</f>
        <v>0.24654754899592116</v>
      </c>
      <c r="AG513" s="24">
        <f ca="1">SQRT(Inputs!$B$38)*K513+SQRT(1-Inputs!$B$38)*_xlfn.NORM.S.INV(RAND())</f>
        <v>0.12011767860148306</v>
      </c>
      <c r="AH513" s="24">
        <f ca="1">SQRT(Inputs!$B$38)*L513+SQRT(1-Inputs!$B$38)*_xlfn.NORM.S.INV(RAND())</f>
        <v>0.59587534450379409</v>
      </c>
      <c r="AI513" s="24">
        <f ca="1">SQRT(Inputs!$B$38)*M513+SQRT(1-Inputs!$B$38)*_xlfn.NORM.S.INV(RAND())</f>
        <v>0.31905303442829902</v>
      </c>
      <c r="AJ513" s="24">
        <f ca="1">SQRT(Inputs!$B$38)*C513+SQRT(1-Inputs!$B$38)*_xlfn.NORM.S.INV(RAND())</f>
        <v>-0.25648930206069964</v>
      </c>
      <c r="AK513" s="24">
        <f ca="1">SQRT(Inputs!$B$38)*D513+SQRT(1-Inputs!$B$38)*_xlfn.NORM.S.INV(RAND())</f>
        <v>0.57514555416500823</v>
      </c>
      <c r="AL513" s="24">
        <f ca="1">SQRT(Inputs!$B$38)*E513+SQRT(1-Inputs!$B$38)*_xlfn.NORM.S.INV(RAND())</f>
        <v>0.4829330476587792</v>
      </c>
      <c r="AM513" s="24">
        <f ca="1">SQRT(Inputs!$B$38)*F513+SQRT(1-Inputs!$B$38)*_xlfn.NORM.S.INV(RAND())</f>
        <v>-0.9403197558822588</v>
      </c>
      <c r="AN513" s="24">
        <f ca="1">SQRT(Inputs!$B$38)*G513+SQRT(1-Inputs!$B$38)*_xlfn.NORM.S.INV(RAND())</f>
        <v>1.3024526105444512</v>
      </c>
      <c r="AO513" s="24">
        <f ca="1">SQRT(Inputs!$B$38)*H513+SQRT(1-Inputs!$B$38)*_xlfn.NORM.S.INV(RAND())</f>
        <v>-0.24445496758062052</v>
      </c>
      <c r="AP513" s="24">
        <f ca="1">SQRT(Inputs!$B$38)*I513+SQRT(1-Inputs!$B$38)*_xlfn.NORM.S.INV(RAND())</f>
        <v>0.50666176720662348</v>
      </c>
      <c r="AQ513" s="24">
        <f ca="1">SQRT(Inputs!$B$38)*J513+SQRT(1-Inputs!$B$38)*_xlfn.NORM.S.INV(RAND())</f>
        <v>0.2687657128003772</v>
      </c>
      <c r="AR513" s="24">
        <f ca="1">SQRT(Inputs!$B$38)*K513+SQRT(1-Inputs!$B$38)*_xlfn.NORM.S.INV(RAND())</f>
        <v>0.12613643609300537</v>
      </c>
      <c r="AS513" s="24">
        <f ca="1">SQRT(Inputs!$B$38)*L513+SQRT(1-Inputs!$B$38)*_xlfn.NORM.S.INV(RAND())</f>
        <v>0.9127678500155082</v>
      </c>
      <c r="AT513" s="24">
        <f ca="1">SQRT(Inputs!$B$38)*M513+SQRT(1-Inputs!$B$38)*_xlfn.NORM.S.INV(RAND())</f>
        <v>0.37507874065103719</v>
      </c>
      <c r="AU513" s="15">
        <f ca="1">Inputs!$B$6*EXP($B$8-0.5*C$5^2+C$5*N513)</f>
        <v>6034.460988162662</v>
      </c>
      <c r="AV513" s="15">
        <f t="shared" ca="1" si="255"/>
        <v>7443.1661651976056</v>
      </c>
      <c r="AW513" s="15">
        <f t="shared" ca="1" si="256"/>
        <v>9520.7845594592873</v>
      </c>
      <c r="AX513" s="15">
        <f t="shared" ca="1" si="257"/>
        <v>11455.265442313912</v>
      </c>
      <c r="AY513" s="15">
        <f t="shared" ca="1" si="258"/>
        <v>17657.9032231085</v>
      </c>
      <c r="AZ513" s="15">
        <f t="shared" ca="1" si="259"/>
        <v>24390.278737471603</v>
      </c>
      <c r="BA513" s="15">
        <f t="shared" ca="1" si="260"/>
        <v>31238.840204224471</v>
      </c>
      <c r="BB513" s="15">
        <f t="shared" ca="1" si="261"/>
        <v>40708.320045385197</v>
      </c>
      <c r="BC513" s="15">
        <f t="shared" ca="1" si="262"/>
        <v>49399.009768052558</v>
      </c>
      <c r="BD513" s="15">
        <f t="shared" ca="1" si="263"/>
        <v>54266.295927198531</v>
      </c>
      <c r="BE513" s="15">
        <f t="shared" ca="1" si="264"/>
        <v>72543.089877102364</v>
      </c>
      <c r="BF513" s="15">
        <f ca="1">Inputs!$B$13*EXP($B$9-0.5*C$6^2+C$6*Y513)</f>
        <v>10831.104994812753</v>
      </c>
      <c r="BG513" s="15">
        <f t="shared" ca="1" si="265"/>
        <v>13853.788220699349</v>
      </c>
      <c r="BH513" s="15">
        <f t="shared" ca="1" si="266"/>
        <v>13956.452015764708</v>
      </c>
      <c r="BI513" s="15">
        <f t="shared" ca="1" si="267"/>
        <v>18742.597525462588</v>
      </c>
      <c r="BJ513" s="15">
        <f t="shared" ca="1" si="268"/>
        <v>20772.587549287975</v>
      </c>
      <c r="BK513" s="15">
        <f t="shared" ca="1" si="269"/>
        <v>24988.371140774729</v>
      </c>
      <c r="BL513" s="15">
        <f t="shared" ca="1" si="270"/>
        <v>30570.127792985237</v>
      </c>
      <c r="BM513" s="15">
        <f t="shared" ca="1" si="271"/>
        <v>38746.008644486305</v>
      </c>
      <c r="BN513" s="15">
        <f t="shared" ca="1" si="272"/>
        <v>48343.632059198339</v>
      </c>
      <c r="BO513" s="15">
        <f t="shared" ca="1" si="273"/>
        <v>63747.88285305303</v>
      </c>
      <c r="BP513" s="15">
        <f t="shared" ca="1" si="274"/>
        <v>81349.782808808639</v>
      </c>
      <c r="BQ513" s="15">
        <f ca="1">Inputs!$B$20*EXP($B$10-0.5*C$7^2+C$7*AJ513)</f>
        <v>3916.5105498992098</v>
      </c>
      <c r="BR513" s="15">
        <f t="shared" ca="1" si="275"/>
        <v>6379.1658338906273</v>
      </c>
      <c r="BS513" s="15">
        <f t="shared" ca="1" si="276"/>
        <v>10035.25519914118</v>
      </c>
      <c r="BT513" s="15">
        <f t="shared" ca="1" si="277"/>
        <v>10811.703145654137</v>
      </c>
      <c r="BU513" s="15">
        <f t="shared" ca="1" si="278"/>
        <v>20534.754496802299</v>
      </c>
      <c r="BV513" s="15">
        <f t="shared" ca="1" si="279"/>
        <v>27038.824373486077</v>
      </c>
      <c r="BW513" s="15">
        <f t="shared" ca="1" si="280"/>
        <v>42002.145535805343</v>
      </c>
      <c r="BX513" s="15">
        <f t="shared" ca="1" si="281"/>
        <v>61998.884042221034</v>
      </c>
      <c r="BY513" s="15">
        <f t="shared" ca="1" si="282"/>
        <v>88992.925685386945</v>
      </c>
      <c r="BZ513" s="15">
        <f t="shared" ca="1" si="283"/>
        <v>147682.85380575687</v>
      </c>
      <c r="CA513" s="15">
        <f t="shared" ca="1" si="284"/>
        <v>221747.67764202322</v>
      </c>
      <c r="CB513" s="15">
        <f ca="1">(AU513*DCF!C$10-DCF!C$5*MAX(AU513*DCF!C$10,0)-MAX(AU513-Inputs!$B$6,0)/Inputs!$B$10)*DCF!C$6</f>
        <v>1035.4291726974284</v>
      </c>
      <c r="CC513" s="15">
        <f ca="1">(AV513*DCF!D$10-DCF!D$5*MAX(AV513*DCF!D$10,0)-MAX(AV513-AU513,0)/Inputs!$B$10)*DCF!D$6</f>
        <v>1470.7454379849787</v>
      </c>
      <c r="CD513" s="15">
        <f ca="1">(AW513*DCF!E$10-DCF!E$5*MAX(AW513*DCF!E$10,0)-MAX(AW513-AV513,0)/Inputs!$B$10)*DCF!E$6</f>
        <v>1730.2318965941411</v>
      </c>
      <c r="CE513" s="15">
        <f ca="1">(AX513*DCF!F$10-DCF!F$5*MAX(AX513*DCF!F$10,0)-MAX(AX513-AW513,0)/Inputs!$B$10)*DCF!F$6</f>
        <v>2098.1486796766653</v>
      </c>
      <c r="CF513" s="15">
        <f ca="1">(AY513*DCF!G$10-DCF!G$5*MAX(AY513*DCF!G$10,0)-MAX(AY513-AX513,0)/Inputs!$B$10)*DCF!G$6</f>
        <v>2445.9775330101725</v>
      </c>
      <c r="CG513" s="15">
        <f ca="1">(AZ513*DCF!H$10-DCF!H$5*MAX(AZ513*DCF!H$10,0)-MAX(AZ513-AY513,0)/Inputs!$B$10)*DCF!H$6</f>
        <v>3539.9361452213348</v>
      </c>
      <c r="CH513" s="15">
        <f ca="1">(BA513*DCF!I$10-DCF!I$5*MAX(BA513*DCF!I$10,0)-MAX(BA513-AZ513,0)/Inputs!$B$10)*DCF!I$6</f>
        <v>4582.7924764969976</v>
      </c>
      <c r="CI513" s="15">
        <f ca="1">(BB513*DCF!J$10-DCF!J$5*MAX(BB513*DCF!J$10,0)-MAX(BB513-BA513,0)/Inputs!$B$10)*DCF!J$6</f>
        <v>5550.698550868874</v>
      </c>
      <c r="CJ513" s="15">
        <f ca="1">(BC513*DCF!K$10-DCF!K$5*MAX(BC513*DCF!K$10,0)-MAX(BC513-BB513,0)/Inputs!$B$10)*DCF!K$6</f>
        <v>6735.88295542786</v>
      </c>
      <c r="CK513" s="15">
        <f ca="1">(BD513*DCF!L$10-DCF!L$5*MAX(BD513*DCF!L$10,0)-MAX(BD513-BC513,0)/Inputs!$B$10)*DCF!L$6</f>
        <v>7554.9704433229881</v>
      </c>
      <c r="CL513" s="15">
        <f ca="1">(BE513*DCF!M$10-DCF!M$5*MAX(BE513*DCF!M$10,0)-MAX(BE513-BD513,0)/Inputs!$B$10)*DCF!M$6</f>
        <v>8053.4099341976871</v>
      </c>
      <c r="CM513" s="15">
        <f ca="1">(BF513*DCF!C$28-DCF!C$5*MAX(BF513*DCF!C$28,0)-MAX(BF513-Inputs!$B$13,0)/Inputs!$B$17)*DCF!C$6</f>
        <v>3305.5822126439771</v>
      </c>
      <c r="CN513" s="15">
        <f ca="1">(BG513*DCF!D$28-DCF!D$5*MAX(BG513*DCF!D$28,0)-MAX(BG513-BF513,0)/Inputs!$B$17)*DCF!D$6</f>
        <v>3435.3832311719816</v>
      </c>
      <c r="CO513" s="15">
        <f ca="1">(BH513*DCF!E$28-DCF!E$5*MAX(BH513*DCF!E$28,0)-MAX(BH513-BG513,0)/Inputs!$B$17)*DCF!E$6</f>
        <v>3932.4821047754431</v>
      </c>
      <c r="CP513" s="15">
        <f ca="1">(BI513*DCF!F$28-DCF!F$5*MAX(BI513*DCF!F$28,0)-MAX(BI513-BH513,0)/Inputs!$B$17)*DCF!F$6</f>
        <v>4216.7280911380412</v>
      </c>
      <c r="CQ513" s="15">
        <f ca="1">(BJ513*DCF!G$28-DCF!G$5*MAX(BJ513*DCF!G$28,0)-MAX(BJ513-BI513,0)/Inputs!$B$17)*DCF!G$6</f>
        <v>5048.1811726757369</v>
      </c>
      <c r="CR513" s="15">
        <f ca="1">(BK513*DCF!H$28-DCF!H$5*MAX(BK513*DCF!H$28,0)-MAX(BK513-BJ513,0)/Inputs!$B$17)*DCF!H$6</f>
        <v>5524.8854127602608</v>
      </c>
      <c r="CS513" s="15">
        <f ca="1">(BL513*DCF!I$28-DCF!I$5*MAX(BL513*DCF!I$28,0)-MAX(BL513-BK513,0)/Inputs!$B$17)*DCF!I$6</f>
        <v>6387.5051942154851</v>
      </c>
      <c r="CT513" s="15">
        <f ca="1">(BM513*DCF!J$28-DCF!J$5*MAX(BM513*DCF!J$28,0)-MAX(BM513-BL513,0)/Inputs!$B$17)*DCF!J$6</f>
        <v>7559.5214692866293</v>
      </c>
      <c r="CU513" s="15">
        <f ca="1">(BN513*DCF!K$28-DCF!K$5*MAX(BN513*DCF!K$28,0)-MAX(BN513-BM513,0)/Inputs!$B$17)*DCF!K$6</f>
        <v>9033.7834846209007</v>
      </c>
      <c r="CV513" s="15">
        <f ca="1">(BO513*DCF!L$28-DCF!L$5*MAX(BO513*DCF!L$28,0)-MAX(BO513-BN513,0)/Inputs!$B$17)*DCF!L$6</f>
        <v>10976.024025494766</v>
      </c>
      <c r="CW513" s="15">
        <f ca="1">(BP513*DCF!M$28-DCF!M$5*MAX(BP513*DCF!M$28,0)-MAX(BP513-BO513,0)/Inputs!$B$17)*DCF!M$6</f>
        <v>13466.115568599114</v>
      </c>
      <c r="CX513" s="15">
        <f ca="1">(BQ513*DCF!C$46-DCF!C$5*MAX(BQ513*DCF!C$46,0)-MAX(BQ513-Inputs!$B$20,0)/Inputs!$B$24)*DCF!C$6</f>
        <v>-1234.9957620548796</v>
      </c>
      <c r="CY513" s="15">
        <f ca="1">(BR513*DCF!D$46-DCF!D$5*MAX(BR513*DCF!D$46,0)-MAX(BR513-BQ513,0)/Inputs!$B$24)*DCF!D$6</f>
        <v>-2139.56941155915</v>
      </c>
      <c r="CZ513" s="15">
        <f ca="1">(BS513*DCF!E$46-DCF!E$5*MAX(BS513*DCF!E$46,0)-MAX(BS513-BR513,0)/Inputs!$B$24)*DCF!E$6</f>
        <v>-2627.816177222172</v>
      </c>
      <c r="DA513" s="15">
        <f ca="1">(BT513*DCF!F$46-DCF!F$5*MAX(BT513*DCF!F$46,0)-MAX(BT513-BS513,0)/Inputs!$B$24)*DCF!F$6</f>
        <v>-1070.1058225856227</v>
      </c>
      <c r="DB513" s="15">
        <f ca="1">(BU513*DCF!G$46-DCF!G$5*MAX(BU513*DCF!G$46,0)-MAX(BU513-BT513,0)/Inputs!$B$24)*DCF!G$6</f>
        <v>-3961.3909400394555</v>
      </c>
      <c r="DC513" s="15">
        <f ca="1">(BV513*DCF!H$46-DCF!H$5*MAX(BV513*DCF!H$46,0)-MAX(BV513-BU513,0)/Inputs!$B$24)*DCF!H$6</f>
        <v>-2021.0998630821721</v>
      </c>
      <c r="DD513" s="15">
        <f ca="1">(BW513*DCF!I$46-DCF!I$5*MAX(BW513*DCF!I$46,0)-MAX(BW513-BV513,0)/Inputs!$B$24)*DCF!I$6</f>
        <v>-3325.3348114687656</v>
      </c>
      <c r="DE513" s="15">
        <f ca="1">(BX513*DCF!J$46-DCF!J$5*MAX(BX513*DCF!J$46,0)-MAX(BX513-BW513,0)/Inputs!$B$24)*DCF!J$6</f>
        <v>-2702.1266636861433</v>
      </c>
      <c r="DF513" s="15">
        <f ca="1">(BY513*DCF!K$46-DCF!K$5*MAX(BY513*DCF!K$46,0)-MAX(BY513-BX513,0)/Inputs!$B$24)*DCF!K$6</f>
        <v>-1529.2485097101105</v>
      </c>
      <c r="DG513" s="15">
        <f ca="1">(BZ513*DCF!L$46-DCF!L$5*MAX(BZ513*DCF!L$46,0)-MAX(BZ513-BY513,0)/Inputs!$B$24)*DCF!L$6</f>
        <v>-3073.0927316495317</v>
      </c>
      <c r="DH513" s="15">
        <f ca="1">(CA513*DCF!M$46-DCF!M$5*MAX(CA513*DCF!M$46,0)-MAX(CA513-BZ513,0)/Inputs!$B$24)*DCF!M$6</f>
        <v>1900.4369297798551</v>
      </c>
      <c r="DI513" s="15">
        <f ca="1">SUM(CB513:CL513)+BE513*DCF!M$10*(1+Inputs!$B$30)*(1-Inputs!$B$33)*(1-Inputs!$B$30/Inputs!$B$31)/(Inputs!$B$29-Inputs!$B$30)*DCF!M$6</f>
        <v>246686.601636529</v>
      </c>
      <c r="DJ513" s="15">
        <f ca="1">SUM(CM513:CW513)+BP513*DCF!M$28*(1+Inputs!$B$30)*(1-Inputs!$B$33)*(1-Inputs!$B$30/Inputs!$B$31)/(Inputs!$B$29-Inputs!$B$30)*DCF!M$6</f>
        <v>374749.55369595066</v>
      </c>
      <c r="DK513" s="15">
        <f ca="1">SUM(CX513:DH513)+CA513*DCF!M$46*(1+Inputs!$B$30)*(1-Inputs!$B$33)*(1-Inputs!$B$30/Inputs!$B$31)/(Inputs!$B$29-Inputs!$B$30)*DCF!M$6</f>
        <v>321063.83356295555</v>
      </c>
      <c r="DM513" s="15">
        <f ca="1">DI513+DJ513+DK513+Inputs!$B$34+Inputs!$B$36-Inputs!$B$35</f>
        <v>1019350.9888954351</v>
      </c>
    </row>
    <row r="514" spans="1:117" x14ac:dyDescent="0.75">
      <c r="A514" s="11">
        <v>501</v>
      </c>
      <c r="C514" s="24">
        <f t="shared" ref="C514:M523" ca="1" si="290">_xlfn.NORM.S.INV(RAND())</f>
        <v>1.3759173285836004</v>
      </c>
      <c r="D514" s="24">
        <f t="shared" ca="1" si="290"/>
        <v>1.5868478505287859E-2</v>
      </c>
      <c r="E514" s="24">
        <f t="shared" ca="1" si="290"/>
        <v>1.2815063319442548</v>
      </c>
      <c r="F514" s="24">
        <f t="shared" ca="1" si="290"/>
        <v>0.54136304147664138</v>
      </c>
      <c r="G514" s="24">
        <f t="shared" ca="1" si="290"/>
        <v>-1.2734257814558845</v>
      </c>
      <c r="H514" s="24">
        <f t="shared" ca="1" si="290"/>
        <v>-1.3325601961845051</v>
      </c>
      <c r="I514" s="24">
        <f t="shared" ca="1" si="290"/>
        <v>0.88100228562528116</v>
      </c>
      <c r="J514" s="24">
        <f t="shared" ca="1" si="290"/>
        <v>0.34691965858953344</v>
      </c>
      <c r="K514" s="24">
        <f t="shared" ca="1" si="290"/>
        <v>-1.5913761931370201</v>
      </c>
      <c r="L514" s="24">
        <f t="shared" ca="1" si="290"/>
        <v>-0.3461233629304119</v>
      </c>
      <c r="M514" s="24">
        <f t="shared" ca="1" si="290"/>
        <v>0.6062620090606855</v>
      </c>
      <c r="N514" s="24">
        <f ca="1">SQRT(Inputs!$B$38)*C514+SQRT(1-Inputs!$B$38)*_xlfn.NORM.S.INV(RAND())</f>
        <v>0.14699739532234102</v>
      </c>
      <c r="O514" s="24">
        <f ca="1">SQRT(Inputs!$B$38)*D514+SQRT(1-Inputs!$B$38)*_xlfn.NORM.S.INV(RAND())</f>
        <v>0.85145350656123198</v>
      </c>
      <c r="P514" s="24">
        <f ca="1">SQRT(Inputs!$B$38)*E514+SQRT(1-Inputs!$B$38)*_xlfn.NORM.S.INV(RAND())</f>
        <v>2.0870840437631917</v>
      </c>
      <c r="Q514" s="24">
        <f ca="1">SQRT(Inputs!$B$38)*F514+SQRT(1-Inputs!$B$38)*_xlfn.NORM.S.INV(RAND())</f>
        <v>0.10359327723826051</v>
      </c>
      <c r="R514" s="24">
        <f ca="1">SQRT(Inputs!$B$38)*G514+SQRT(1-Inputs!$B$38)*_xlfn.NORM.S.INV(RAND())</f>
        <v>-1.4984312714379087</v>
      </c>
      <c r="S514" s="24">
        <f ca="1">SQRT(Inputs!$B$38)*H514+SQRT(1-Inputs!$B$38)*_xlfn.NORM.S.INV(RAND())</f>
        <v>-0.54476089282745255</v>
      </c>
      <c r="T514" s="24">
        <f ca="1">SQRT(Inputs!$B$38)*I514+SQRT(1-Inputs!$B$38)*_xlfn.NORM.S.INV(RAND())</f>
        <v>0.73584834833686652</v>
      </c>
      <c r="U514" s="24">
        <f ca="1">SQRT(Inputs!$B$38)*J514+SQRT(1-Inputs!$B$38)*_xlfn.NORM.S.INV(RAND())</f>
        <v>0.48097515127084567</v>
      </c>
      <c r="V514" s="24">
        <f ca="1">SQRT(Inputs!$B$38)*K514+SQRT(1-Inputs!$B$38)*_xlfn.NORM.S.INV(RAND())</f>
        <v>-1.1506331945121291</v>
      </c>
      <c r="W514" s="24">
        <f ca="1">SQRT(Inputs!$B$38)*L514+SQRT(1-Inputs!$B$38)*_xlfn.NORM.S.INV(RAND())</f>
        <v>1.8421561975014979</v>
      </c>
      <c r="X514" s="24">
        <f ca="1">SQRT(Inputs!$B$38)*M514+SQRT(1-Inputs!$B$38)*_xlfn.NORM.S.INV(RAND())</f>
        <v>0.75220663789857589</v>
      </c>
      <c r="Y514" s="24">
        <f ca="1">SQRT(Inputs!$B$38)*C514+SQRT(1-Inputs!$B$38)*_xlfn.NORM.S.INV(RAND())</f>
        <v>-0.27318471914138565</v>
      </c>
      <c r="Z514" s="24">
        <f ca="1">SQRT(Inputs!$B$38)*D514+SQRT(1-Inputs!$B$38)*_xlfn.NORM.S.INV(RAND())</f>
        <v>-0.16969164592980376</v>
      </c>
      <c r="AA514" s="24">
        <f ca="1">SQRT(Inputs!$B$38)*E514+SQRT(1-Inputs!$B$38)*_xlfn.NORM.S.INV(RAND())</f>
        <v>-1.009452882579065E-2</v>
      </c>
      <c r="AB514" s="24">
        <f ca="1">SQRT(Inputs!$B$38)*F514+SQRT(1-Inputs!$B$38)*_xlfn.NORM.S.INV(RAND())</f>
        <v>1.0812101881376683</v>
      </c>
      <c r="AC514" s="24">
        <f ca="1">SQRT(Inputs!$B$38)*G514+SQRT(1-Inputs!$B$38)*_xlfn.NORM.S.INV(RAND())</f>
        <v>-1.481101545890628</v>
      </c>
      <c r="AD514" s="24">
        <f ca="1">SQRT(Inputs!$B$38)*H514+SQRT(1-Inputs!$B$38)*_xlfn.NORM.S.INV(RAND())</f>
        <v>-0.23613767485403547</v>
      </c>
      <c r="AE514" s="24">
        <f ca="1">SQRT(Inputs!$B$38)*I514+SQRT(1-Inputs!$B$38)*_xlfn.NORM.S.INV(RAND())</f>
        <v>0.44678161524256277</v>
      </c>
      <c r="AF514" s="24">
        <f ca="1">SQRT(Inputs!$B$38)*J514+SQRT(1-Inputs!$B$38)*_xlfn.NORM.S.INV(RAND())</f>
        <v>-1.2526227086581017</v>
      </c>
      <c r="AG514" s="24">
        <f ca="1">SQRT(Inputs!$B$38)*K514+SQRT(1-Inputs!$B$38)*_xlfn.NORM.S.INV(RAND())</f>
        <v>-0.72783508901207106</v>
      </c>
      <c r="AH514" s="24">
        <f ca="1">SQRT(Inputs!$B$38)*L514+SQRT(1-Inputs!$B$38)*_xlfn.NORM.S.INV(RAND())</f>
        <v>-1.0446100465125356</v>
      </c>
      <c r="AI514" s="24">
        <f ca="1">SQRT(Inputs!$B$38)*M514+SQRT(1-Inputs!$B$38)*_xlfn.NORM.S.INV(RAND())</f>
        <v>1.8585924172913231</v>
      </c>
      <c r="AJ514" s="24">
        <f ca="1">SQRT(Inputs!$B$38)*C514+SQRT(1-Inputs!$B$38)*_xlfn.NORM.S.INV(RAND())</f>
        <v>0.73360951422751097</v>
      </c>
      <c r="AK514" s="24">
        <f ca="1">SQRT(Inputs!$B$38)*D514+SQRT(1-Inputs!$B$38)*_xlfn.NORM.S.INV(RAND())</f>
        <v>0.45409730831749245</v>
      </c>
      <c r="AL514" s="24">
        <f ca="1">SQRT(Inputs!$B$38)*E514+SQRT(1-Inputs!$B$38)*_xlfn.NORM.S.INV(RAND())</f>
        <v>1.5973803915659075</v>
      </c>
      <c r="AM514" s="24">
        <f ca="1">SQRT(Inputs!$B$38)*F514+SQRT(1-Inputs!$B$38)*_xlfn.NORM.S.INV(RAND())</f>
        <v>-0.54513292135286839</v>
      </c>
      <c r="AN514" s="24">
        <f ca="1">SQRT(Inputs!$B$38)*G514+SQRT(1-Inputs!$B$38)*_xlfn.NORM.S.INV(RAND())</f>
        <v>6.8972064735196903E-2</v>
      </c>
      <c r="AO514" s="24">
        <f ca="1">SQRT(Inputs!$B$38)*H514+SQRT(1-Inputs!$B$38)*_xlfn.NORM.S.INV(RAND())</f>
        <v>0.15444473390457414</v>
      </c>
      <c r="AP514" s="24">
        <f ca="1">SQRT(Inputs!$B$38)*I514+SQRT(1-Inputs!$B$38)*_xlfn.NORM.S.INV(RAND())</f>
        <v>1.147490814630332</v>
      </c>
      <c r="AQ514" s="24">
        <f ca="1">SQRT(Inputs!$B$38)*J514+SQRT(1-Inputs!$B$38)*_xlfn.NORM.S.INV(RAND())</f>
        <v>-2.0198319330726189E-2</v>
      </c>
      <c r="AR514" s="24">
        <f ca="1">SQRT(Inputs!$B$38)*K514+SQRT(1-Inputs!$B$38)*_xlfn.NORM.S.INV(RAND())</f>
        <v>-1.3657855117337547</v>
      </c>
      <c r="AS514" s="24">
        <f ca="1">SQRT(Inputs!$B$38)*L514+SQRT(1-Inputs!$B$38)*_xlfn.NORM.S.INV(RAND())</f>
        <v>-0.62592220734445403</v>
      </c>
      <c r="AT514" s="24">
        <f ca="1">SQRT(Inputs!$B$38)*M514+SQRT(1-Inputs!$B$38)*_xlfn.NORM.S.INV(RAND())</f>
        <v>8.7954713501981474E-3</v>
      </c>
      <c r="AU514" s="15">
        <f ca="1">Inputs!$B$6*EXP($B$8-0.5*C$5^2+C$5*N514)</f>
        <v>5081.7315390118656</v>
      </c>
      <c r="AV514" s="15">
        <f t="shared" ca="1" si="255"/>
        <v>7010.6179894103243</v>
      </c>
      <c r="AW514" s="15">
        <f t="shared" ca="1" si="256"/>
        <v>11327.459279445335</v>
      </c>
      <c r="AX514" s="15">
        <f t="shared" ca="1" si="257"/>
        <v>14009.840613338838</v>
      </c>
      <c r="AY514" s="15">
        <f t="shared" ca="1" si="258"/>
        <v>14372.744229098731</v>
      </c>
      <c r="AZ514" s="15">
        <f t="shared" ca="1" si="259"/>
        <v>16554.762761516358</v>
      </c>
      <c r="BA514" s="15">
        <f t="shared" ca="1" si="260"/>
        <v>21880.651788439991</v>
      </c>
      <c r="BB514" s="15">
        <f t="shared" ca="1" si="261"/>
        <v>28111.102446826186</v>
      </c>
      <c r="BC514" s="15">
        <f t="shared" ca="1" si="262"/>
        <v>30809.626387048687</v>
      </c>
      <c r="BD514" s="15">
        <f t="shared" ca="1" si="263"/>
        <v>44842.14266145671</v>
      </c>
      <c r="BE514" s="15">
        <f t="shared" ca="1" si="264"/>
        <v>58844.823852778063</v>
      </c>
      <c r="BF514" s="15">
        <f ca="1">Inputs!$B$13*EXP($B$9-0.5*C$6^2+C$6*Y514)</f>
        <v>13101.879753795269</v>
      </c>
      <c r="BG514" s="15">
        <f t="shared" ca="1" si="265"/>
        <v>15486.218279979486</v>
      </c>
      <c r="BH514" s="15">
        <f t="shared" ca="1" si="266"/>
        <v>18889.657813738966</v>
      </c>
      <c r="BI514" s="15">
        <f t="shared" ca="1" si="267"/>
        <v>27310.764845923273</v>
      </c>
      <c r="BJ514" s="15">
        <f t="shared" ca="1" si="268"/>
        <v>27044.68434784979</v>
      </c>
      <c r="BK514" s="15">
        <f t="shared" ca="1" si="269"/>
        <v>32142.112371382005</v>
      </c>
      <c r="BL514" s="15">
        <f t="shared" ca="1" si="270"/>
        <v>41836.196852786343</v>
      </c>
      <c r="BM514" s="15">
        <f t="shared" ca="1" si="271"/>
        <v>44014.892977499367</v>
      </c>
      <c r="BN514" s="15">
        <f t="shared" ca="1" si="272"/>
        <v>49611.351034389365</v>
      </c>
      <c r="BO514" s="15">
        <f t="shared" ca="1" si="273"/>
        <v>54061.955801344047</v>
      </c>
      <c r="BP514" s="15">
        <f t="shared" ca="1" si="274"/>
        <v>82136.060488282645</v>
      </c>
      <c r="BQ514" s="15">
        <f ca="1">Inputs!$B$20*EXP($B$10-0.5*C$7^2+C$7*AJ514)</f>
        <v>5564.304510917219</v>
      </c>
      <c r="BR514" s="15">
        <f t="shared" ca="1" si="275"/>
        <v>8721.277663869143</v>
      </c>
      <c r="BS514" s="15">
        <f t="shared" ca="1" si="276"/>
        <v>18895.151191918525</v>
      </c>
      <c r="BT514" s="15">
        <f t="shared" ca="1" si="277"/>
        <v>22580.808081850901</v>
      </c>
      <c r="BU514" s="15">
        <f t="shared" ca="1" si="278"/>
        <v>31820.949118363696</v>
      </c>
      <c r="BV514" s="15">
        <f t="shared" ca="1" si="279"/>
        <v>45839.737990812471</v>
      </c>
      <c r="BW514" s="15">
        <f t="shared" ca="1" si="280"/>
        <v>81551.055045744113</v>
      </c>
      <c r="BX514" s="15">
        <f t="shared" ca="1" si="281"/>
        <v>113601.32136965678</v>
      </c>
      <c r="BY514" s="15">
        <f t="shared" ca="1" si="282"/>
        <v>122571.4444926461</v>
      </c>
      <c r="BZ514" s="15">
        <f t="shared" ca="1" si="283"/>
        <v>153291.4517845714</v>
      </c>
      <c r="CA514" s="15">
        <f t="shared" ca="1" si="284"/>
        <v>215664.77838739665</v>
      </c>
      <c r="CB514" s="15">
        <f ca="1">(AU514*DCF!C$10-DCF!C$5*MAX(AU514*DCF!C$10,0)-MAX(AU514-Inputs!$B$6,0)/Inputs!$B$10)*DCF!C$6</f>
        <v>1042.2223034851545</v>
      </c>
      <c r="CC514" s="15">
        <f ca="1">(AV514*DCF!D$10-DCF!D$5*MAX(AV514*DCF!D$10,0)-MAX(AV514-AU514,0)/Inputs!$B$10)*DCF!D$6</f>
        <v>1238.4821611558943</v>
      </c>
      <c r="CD514" s="15">
        <f ca="1">(AW514*DCF!E$10-DCF!E$5*MAX(AW514*DCF!E$10,0)-MAX(AW514-AV514,0)/Inputs!$B$10)*DCF!E$6</f>
        <v>1642.9986034935746</v>
      </c>
      <c r="CE514" s="15">
        <f ca="1">(AX514*DCF!F$10-DCF!F$5*MAX(AX514*DCF!F$10,0)-MAX(AX514-AW514,0)/Inputs!$B$10)*DCF!F$6</f>
        <v>2500.1888270934737</v>
      </c>
      <c r="CF514" s="15">
        <f ca="1">(AY514*DCF!G$10-DCF!G$5*MAX(AY514*DCF!G$10,0)-MAX(AY514-AX514,0)/Inputs!$B$10)*DCF!G$6</f>
        <v>2891.6016968194103</v>
      </c>
      <c r="CG514" s="15">
        <f ca="1">(AZ514*DCF!H$10-DCF!H$5*MAX(AZ514*DCF!H$10,0)-MAX(AZ514-AY514,0)/Inputs!$B$10)*DCF!H$6</f>
        <v>2826.6625562953809</v>
      </c>
      <c r="CH514" s="15">
        <f ca="1">(BA514*DCF!I$10-DCF!I$5*MAX(BA514*DCF!I$10,0)-MAX(BA514-AZ514,0)/Inputs!$B$10)*DCF!I$6</f>
        <v>3123.1644704393607</v>
      </c>
      <c r="CI514" s="15">
        <f ca="1">(BB514*DCF!J$10-DCF!J$5*MAX(BB514*DCF!J$10,0)-MAX(BB514-BA514,0)/Inputs!$B$10)*DCF!J$6</f>
        <v>3879.8082790582525</v>
      </c>
      <c r="CJ514" s="15">
        <f ca="1">(BC514*DCF!K$10-DCF!K$5*MAX(BC514*DCF!K$10,0)-MAX(BC514-BB514,0)/Inputs!$B$10)*DCF!K$6</f>
        <v>4582.1027703209147</v>
      </c>
      <c r="CK514" s="15">
        <f ca="1">(BD514*DCF!L$10-DCF!L$5*MAX(BD514*DCF!L$10,0)-MAX(BD514-BC514,0)/Inputs!$B$10)*DCF!L$6</f>
        <v>4948.4162695379619</v>
      </c>
      <c r="CL514" s="15">
        <f ca="1">(BE514*DCF!M$10-DCF!M$5*MAX(BE514*DCF!M$10,0)-MAX(BE514-BD514,0)/Inputs!$B$10)*DCF!M$6</f>
        <v>6630.9958616658259</v>
      </c>
      <c r="CM514" s="15">
        <f ca="1">(BF514*DCF!C$28-DCF!C$5*MAX(BF514*DCF!C$28,0)-MAX(BF514-Inputs!$B$13,0)/Inputs!$B$17)*DCF!C$6</f>
        <v>3602.5616445376968</v>
      </c>
      <c r="CN514" s="15">
        <f ca="1">(BG514*DCF!D$28-DCF!D$5*MAX(BG514*DCF!D$28,0)-MAX(BG514-BF514,0)/Inputs!$B$17)*DCF!D$6</f>
        <v>4052.3597259977792</v>
      </c>
      <c r="CO514" s="15">
        <f ca="1">(BH514*DCF!E$28-DCF!E$5*MAX(BH514*DCF!E$28,0)-MAX(BH514-BG514,0)/Inputs!$B$17)*DCF!E$6</f>
        <v>4679.1163659745825</v>
      </c>
      <c r="CP514" s="15">
        <f ca="1">(BI514*DCF!F$28-DCF!F$5*MAX(BI514*DCF!F$28,0)-MAX(BI514-BH514,0)/Inputs!$B$17)*DCF!F$6</f>
        <v>5880.9576256076889</v>
      </c>
      <c r="CQ514" s="15">
        <f ca="1">(BJ514*DCF!G$28-DCF!G$5*MAX(BJ514*DCF!G$28,0)-MAX(BJ514-BI514,0)/Inputs!$B$17)*DCF!G$6</f>
        <v>7016.948541478514</v>
      </c>
      <c r="CR514" s="15">
        <f ca="1">(BK514*DCF!H$28-DCF!H$5*MAX(BK514*DCF!H$28,0)-MAX(BK514-BJ514,0)/Inputs!$B$17)*DCF!H$6</f>
        <v>7157.1017417054172</v>
      </c>
      <c r="CS514" s="15">
        <f ca="1">(BL514*DCF!I$28-DCF!I$5*MAX(BL514*DCF!I$28,0)-MAX(BL514-BK514,0)/Inputs!$B$17)*DCF!I$6</f>
        <v>8446.5104337224402</v>
      </c>
      <c r="CT514" s="15">
        <f ca="1">(BM514*DCF!J$28-DCF!J$5*MAX(BM514*DCF!J$28,0)-MAX(BM514-BL514,0)/Inputs!$B$17)*DCF!J$6</f>
        <v>9530.0977841859658</v>
      </c>
      <c r="CU514" s="15">
        <f ca="1">(BN514*DCF!K$28-DCF!K$5*MAX(BN514*DCF!K$28,0)-MAX(BN514-BM514,0)/Inputs!$B$17)*DCF!K$6</f>
        <v>9791.593937356376</v>
      </c>
      <c r="CV514" s="15">
        <f ca="1">(BO514*DCF!L$28-DCF!L$5*MAX(BO514*DCF!L$28,0)-MAX(BO514-BN514,0)/Inputs!$B$17)*DCF!L$6</f>
        <v>10282.901585284135</v>
      </c>
      <c r="CW514" s="15">
        <f ca="1">(BP514*DCF!M$28-DCF!M$5*MAX(BP514*DCF!M$28,0)-MAX(BP514-BO514,0)/Inputs!$B$17)*DCF!M$6</f>
        <v>12519.414513068246</v>
      </c>
      <c r="CX514" s="15">
        <f ca="1">(BQ514*DCF!C$46-DCF!C$5*MAX(BQ514*DCF!C$46,0)-MAX(BQ514-Inputs!$B$20,0)/Inputs!$B$24)*DCF!C$6</f>
        <v>-2376.6543955546549</v>
      </c>
      <c r="CY514" s="15">
        <f ca="1">(BR514*DCF!D$46-DCF!D$5*MAX(BR514*DCF!D$46,0)-MAX(BR514-BQ514,0)/Inputs!$B$24)*DCF!D$6</f>
        <v>-2835.5729535064274</v>
      </c>
      <c r="CZ514" s="15">
        <f ca="1">(BS514*DCF!E$46-DCF!E$5*MAX(BS514*DCF!E$46,0)-MAX(BS514-BR514,0)/Inputs!$B$24)*DCF!E$6</f>
        <v>-6244.6453898197351</v>
      </c>
      <c r="DA514" s="15">
        <f ca="1">(BT514*DCF!F$46-DCF!F$5*MAX(BT514*DCF!F$46,0)-MAX(BT514-BS514,0)/Inputs!$B$24)*DCF!F$6</f>
        <v>-2986.5413974063081</v>
      </c>
      <c r="DB514" s="15">
        <f ca="1">(BU514*DCF!G$46-DCF!G$5*MAX(BU514*DCF!G$46,0)-MAX(BU514-BT514,0)/Inputs!$B$24)*DCF!G$6</f>
        <v>-4178.5947396104339</v>
      </c>
      <c r="DC514" s="15">
        <f ca="1">(BV514*DCF!H$46-DCF!H$5*MAX(BV514*DCF!H$46,0)-MAX(BV514-BU514,0)/Inputs!$B$24)*DCF!H$6</f>
        <v>-4356.2527475689421</v>
      </c>
      <c r="DD514" s="15">
        <f ca="1">(BW514*DCF!I$46-DCF!I$5*MAX(BW514*DCF!I$46,0)-MAX(BW514-BV514,0)/Inputs!$B$24)*DCF!I$6</f>
        <v>-8367.8843915376838</v>
      </c>
      <c r="DE514" s="15">
        <f ca="1">(BX514*DCF!J$46-DCF!J$5*MAX(BX514*DCF!J$46,0)-MAX(BX514-BW514,0)/Inputs!$B$24)*DCF!J$6</f>
        <v>-3733.9458079745546</v>
      </c>
      <c r="DF514" s="15">
        <f ca="1">(BY514*DCF!K$46-DCF!K$5*MAX(BY514*DCF!K$46,0)-MAX(BY514-BX514,0)/Inputs!$B$24)*DCF!K$6</f>
        <v>4804.248301242852</v>
      </c>
      <c r="DG514" s="15">
        <f ca="1">(BZ514*DCF!L$46-DCF!L$5*MAX(BZ514*DCF!L$46,0)-MAX(BZ514-BY514,0)/Inputs!$B$24)*DCF!L$6</f>
        <v>3644.2901102560022</v>
      </c>
      <c r="DH514" s="15">
        <f ca="1">(CA514*DCF!M$46-DCF!M$5*MAX(CA514*DCF!M$46,0)-MAX(CA514-BZ514,0)/Inputs!$B$24)*DCF!M$6</f>
        <v>3867.7414742378514</v>
      </c>
      <c r="DI514" s="15">
        <f ca="1">SUM(CB514:CL514)+BE514*DCF!M$10*(1+Inputs!$B$30)*(1-Inputs!$B$33)*(1-Inputs!$B$30/Inputs!$B$31)/(Inputs!$B$29-Inputs!$B$30)*DCF!M$6</f>
        <v>199072.5667238849</v>
      </c>
      <c r="DJ514" s="15">
        <f ca="1">SUM(CM514:CW514)+BP514*DCF!M$28*(1+Inputs!$B$30)*(1-Inputs!$B$33)*(1-Inputs!$B$30/Inputs!$B$31)/(Inputs!$B$29-Inputs!$B$30)*DCF!M$6</f>
        <v>387740.55386671663</v>
      </c>
      <c r="DK514" s="15">
        <f ca="1">SUM(CX514:DH514)+CA514*DCF!M$46*(1+Inputs!$B$30)*(1-Inputs!$B$33)*(1-Inputs!$B$30/Inputs!$B$31)/(Inputs!$B$29-Inputs!$B$30)*DCF!M$6</f>
        <v>310679.48257585772</v>
      </c>
      <c r="DM514" s="15">
        <f ca="1">DI514+DJ514+DK514+Inputs!$B$34+Inputs!$B$36-Inputs!$B$35</f>
        <v>974343.60316645936</v>
      </c>
    </row>
    <row r="515" spans="1:117" x14ac:dyDescent="0.75">
      <c r="A515" s="11">
        <v>502</v>
      </c>
      <c r="C515" s="24">
        <f t="shared" ca="1" si="290"/>
        <v>0.45270071640171777</v>
      </c>
      <c r="D515" s="24">
        <f t="shared" ca="1" si="290"/>
        <v>-0.19866520821387604</v>
      </c>
      <c r="E515" s="24">
        <f t="shared" ca="1" si="290"/>
        <v>-1.9811812456106253</v>
      </c>
      <c r="F515" s="24">
        <f t="shared" ca="1" si="290"/>
        <v>1.7761591572841913E-2</v>
      </c>
      <c r="G515" s="24">
        <f t="shared" ca="1" si="290"/>
        <v>0.31054308077209508</v>
      </c>
      <c r="H515" s="24">
        <f t="shared" ca="1" si="290"/>
        <v>1.650458637359421</v>
      </c>
      <c r="I515" s="24">
        <f t="shared" ca="1" si="290"/>
        <v>0.41806863200829403</v>
      </c>
      <c r="J515" s="24">
        <f t="shared" ca="1" si="290"/>
        <v>-5.4709358419913694E-2</v>
      </c>
      <c r="K515" s="24">
        <f t="shared" ca="1" si="290"/>
        <v>1.892304339117689</v>
      </c>
      <c r="L515" s="24">
        <f t="shared" ca="1" si="290"/>
        <v>-0.22038046493959618</v>
      </c>
      <c r="M515" s="24">
        <f t="shared" ca="1" si="290"/>
        <v>2.1916373758019665</v>
      </c>
      <c r="N515" s="24">
        <f ca="1">SQRT(Inputs!$B$38)*C515+SQRT(1-Inputs!$B$38)*_xlfn.NORM.S.INV(RAND())</f>
        <v>0.6782142686036744</v>
      </c>
      <c r="O515" s="24">
        <f ca="1">SQRT(Inputs!$B$38)*D515+SQRT(1-Inputs!$B$38)*_xlfn.NORM.S.INV(RAND())</f>
        <v>-0.41041192408620714</v>
      </c>
      <c r="P515" s="24">
        <f ca="1">SQRT(Inputs!$B$38)*E515+SQRT(1-Inputs!$B$38)*_xlfn.NORM.S.INV(RAND())</f>
        <v>-0.51502394625341053</v>
      </c>
      <c r="Q515" s="24">
        <f ca="1">SQRT(Inputs!$B$38)*F515+SQRT(1-Inputs!$B$38)*_xlfn.NORM.S.INV(RAND())</f>
        <v>-0.66782929422600146</v>
      </c>
      <c r="R515" s="24">
        <f ca="1">SQRT(Inputs!$B$38)*G515+SQRT(1-Inputs!$B$38)*_xlfn.NORM.S.INV(RAND())</f>
        <v>0.11492460773226912</v>
      </c>
      <c r="S515" s="24">
        <f ca="1">SQRT(Inputs!$B$38)*H515+SQRT(1-Inputs!$B$38)*_xlfn.NORM.S.INV(RAND())</f>
        <v>1.0917747182767854</v>
      </c>
      <c r="T515" s="24">
        <f ca="1">SQRT(Inputs!$B$38)*I515+SQRT(1-Inputs!$B$38)*_xlfn.NORM.S.INV(RAND())</f>
        <v>1.8843919610826216</v>
      </c>
      <c r="U515" s="24">
        <f ca="1">SQRT(Inputs!$B$38)*J515+SQRT(1-Inputs!$B$38)*_xlfn.NORM.S.INV(RAND())</f>
        <v>-0.45074203239499677</v>
      </c>
      <c r="V515" s="24">
        <f ca="1">SQRT(Inputs!$B$38)*K515+SQRT(1-Inputs!$B$38)*_xlfn.NORM.S.INV(RAND())</f>
        <v>1.8061663686756266</v>
      </c>
      <c r="W515" s="24">
        <f ca="1">SQRT(Inputs!$B$38)*L515+SQRT(1-Inputs!$B$38)*_xlfn.NORM.S.INV(RAND())</f>
        <v>-0.70309671853872135</v>
      </c>
      <c r="X515" s="24">
        <f ca="1">SQRT(Inputs!$B$38)*M515+SQRT(1-Inputs!$B$38)*_xlfn.NORM.S.INV(RAND())</f>
        <v>2.3824647946543656</v>
      </c>
      <c r="Y515" s="24">
        <f ca="1">SQRT(Inputs!$B$38)*C515+SQRT(1-Inputs!$B$38)*_xlfn.NORM.S.INV(RAND())</f>
        <v>0.39333794032434821</v>
      </c>
      <c r="Z515" s="24">
        <f ca="1">SQRT(Inputs!$B$38)*D515+SQRT(1-Inputs!$B$38)*_xlfn.NORM.S.INV(RAND())</f>
        <v>-0.95178526643000716</v>
      </c>
      <c r="AA515" s="24">
        <f ca="1">SQRT(Inputs!$B$38)*E515+SQRT(1-Inputs!$B$38)*_xlfn.NORM.S.INV(RAND())</f>
        <v>-0.75852818585938775</v>
      </c>
      <c r="AB515" s="24">
        <f ca="1">SQRT(Inputs!$B$38)*F515+SQRT(1-Inputs!$B$38)*_xlfn.NORM.S.INV(RAND())</f>
        <v>0.10867720471351852</v>
      </c>
      <c r="AC515" s="24">
        <f ca="1">SQRT(Inputs!$B$38)*G515+SQRT(1-Inputs!$B$38)*_xlfn.NORM.S.INV(RAND())</f>
        <v>0.45007318210671798</v>
      </c>
      <c r="AD515" s="24">
        <f ca="1">SQRT(Inputs!$B$38)*H515+SQRT(1-Inputs!$B$38)*_xlfn.NORM.S.INV(RAND())</f>
        <v>0.89618363493896613</v>
      </c>
      <c r="AE515" s="24">
        <f ca="1">SQRT(Inputs!$B$38)*I515+SQRT(1-Inputs!$B$38)*_xlfn.NORM.S.INV(RAND())</f>
        <v>2.0667872727245323E-2</v>
      </c>
      <c r="AF515" s="24">
        <f ca="1">SQRT(Inputs!$B$38)*J515+SQRT(1-Inputs!$B$38)*_xlfn.NORM.S.INV(RAND())</f>
        <v>-0.52038101379854018</v>
      </c>
      <c r="AG515" s="24">
        <f ca="1">SQRT(Inputs!$B$38)*K515+SQRT(1-Inputs!$B$38)*_xlfn.NORM.S.INV(RAND())</f>
        <v>1.2744947252077607</v>
      </c>
      <c r="AH515" s="24">
        <f ca="1">SQRT(Inputs!$B$38)*L515+SQRT(1-Inputs!$B$38)*_xlfn.NORM.S.INV(RAND())</f>
        <v>1.8641928145181019</v>
      </c>
      <c r="AI515" s="24">
        <f ca="1">SQRT(Inputs!$B$38)*M515+SQRT(1-Inputs!$B$38)*_xlfn.NORM.S.INV(RAND())</f>
        <v>2.6845883234356966</v>
      </c>
      <c r="AJ515" s="24">
        <f ca="1">SQRT(Inputs!$B$38)*C515+SQRT(1-Inputs!$B$38)*_xlfn.NORM.S.INV(RAND())</f>
        <v>1.7930604367371823</v>
      </c>
      <c r="AK515" s="24">
        <f ca="1">SQRT(Inputs!$B$38)*D515+SQRT(1-Inputs!$B$38)*_xlfn.NORM.S.INV(RAND())</f>
        <v>-0.13345015344428707</v>
      </c>
      <c r="AL515" s="24">
        <f ca="1">SQRT(Inputs!$B$38)*E515+SQRT(1-Inputs!$B$38)*_xlfn.NORM.S.INV(RAND())</f>
        <v>-1.1233139384802266</v>
      </c>
      <c r="AM515" s="24">
        <f ca="1">SQRT(Inputs!$B$38)*F515+SQRT(1-Inputs!$B$38)*_xlfn.NORM.S.INV(RAND())</f>
        <v>-0.60373517904808016</v>
      </c>
      <c r="AN515" s="24">
        <f ca="1">SQRT(Inputs!$B$38)*G515+SQRT(1-Inputs!$B$38)*_xlfn.NORM.S.INV(RAND())</f>
        <v>0.2454077530465619</v>
      </c>
      <c r="AO515" s="24">
        <f ca="1">SQRT(Inputs!$B$38)*H515+SQRT(1-Inputs!$B$38)*_xlfn.NORM.S.INV(RAND())</f>
        <v>0.68430439035745327</v>
      </c>
      <c r="AP515" s="24">
        <f ca="1">SQRT(Inputs!$B$38)*I515+SQRT(1-Inputs!$B$38)*_xlfn.NORM.S.INV(RAND())</f>
        <v>1.648382075365149</v>
      </c>
      <c r="AQ515" s="24">
        <f ca="1">SQRT(Inputs!$B$38)*J515+SQRT(1-Inputs!$B$38)*_xlfn.NORM.S.INV(RAND())</f>
        <v>-0.9024122996587054</v>
      </c>
      <c r="AR515" s="24">
        <f ca="1">SQRT(Inputs!$B$38)*K515+SQRT(1-Inputs!$B$38)*_xlfn.NORM.S.INV(RAND())</f>
        <v>1.7430414782343253</v>
      </c>
      <c r="AS515" s="24">
        <f ca="1">SQRT(Inputs!$B$38)*L515+SQRT(1-Inputs!$B$38)*_xlfn.NORM.S.INV(RAND())</f>
        <v>-2.1440697444801537E-2</v>
      </c>
      <c r="AT515" s="24">
        <f ca="1">SQRT(Inputs!$B$38)*M515+SQRT(1-Inputs!$B$38)*_xlfn.NORM.S.INV(RAND())</f>
        <v>1.4576722799559603</v>
      </c>
      <c r="AU515" s="15">
        <f ca="1">Inputs!$B$6*EXP($B$8-0.5*C$5^2+C$5*N515)</f>
        <v>5538.0461972676194</v>
      </c>
      <c r="AV515" s="15">
        <f t="shared" ca="1" si="255"/>
        <v>6346.3570828793981</v>
      </c>
      <c r="AW515" s="15">
        <f t="shared" ca="1" si="256"/>
        <v>7218.9502984383271</v>
      </c>
      <c r="AX515" s="15">
        <f t="shared" ca="1" si="257"/>
        <v>8108.1009488230429</v>
      </c>
      <c r="AY515" s="15">
        <f t="shared" ca="1" si="258"/>
        <v>10042.819111202345</v>
      </c>
      <c r="AZ515" s="15">
        <f t="shared" ca="1" si="259"/>
        <v>13851.761469638939</v>
      </c>
      <c r="BA515" s="15">
        <f t="shared" ca="1" si="260"/>
        <v>20646.536018442377</v>
      </c>
      <c r="BB515" s="15">
        <f t="shared" ca="1" si="261"/>
        <v>24161.512502065259</v>
      </c>
      <c r="BC515" s="15">
        <f t="shared" ca="1" si="262"/>
        <v>35228.06587064678</v>
      </c>
      <c r="BD515" s="15">
        <f t="shared" ca="1" si="263"/>
        <v>40410.829280552884</v>
      </c>
      <c r="BE515" s="15">
        <f t="shared" ca="1" si="264"/>
        <v>61518.486406002899</v>
      </c>
      <c r="BF515" s="15">
        <f ca="1">Inputs!$B$13*EXP($B$9-0.5*C$6^2+C$6*Y515)</f>
        <v>14952.706053605785</v>
      </c>
      <c r="BG515" s="15">
        <f t="shared" ca="1" si="265"/>
        <v>15347.726267104108</v>
      </c>
      <c r="BH515" s="15">
        <f t="shared" ca="1" si="266"/>
        <v>16535.311101011368</v>
      </c>
      <c r="BI515" s="15">
        <f t="shared" ca="1" si="267"/>
        <v>20583.149765955492</v>
      </c>
      <c r="BJ515" s="15">
        <f t="shared" ca="1" si="268"/>
        <v>26924.926995419897</v>
      </c>
      <c r="BK515" s="15">
        <f t="shared" ca="1" si="269"/>
        <v>37333.352121546355</v>
      </c>
      <c r="BL515" s="15">
        <f t="shared" ca="1" si="270"/>
        <v>45982.511757598244</v>
      </c>
      <c r="BM515" s="15">
        <f t="shared" ca="1" si="271"/>
        <v>52984.101428957096</v>
      </c>
      <c r="BN515" s="15">
        <f t="shared" ca="1" si="272"/>
        <v>75916.528662346944</v>
      </c>
      <c r="BO515" s="15">
        <f t="shared" ca="1" si="273"/>
        <v>116008.72622029208</v>
      </c>
      <c r="BP515" s="15">
        <f t="shared" ca="1" si="274"/>
        <v>193541.93115115893</v>
      </c>
      <c r="BQ515" s="15">
        <f ca="1">Inputs!$B$20*EXP($B$10-0.5*C$7^2+C$7*AJ515)</f>
        <v>8102.2427221025137</v>
      </c>
      <c r="BR515" s="15">
        <f t="shared" ca="1" si="275"/>
        <v>10537.510501284156</v>
      </c>
      <c r="BS515" s="15">
        <f t="shared" ca="1" si="276"/>
        <v>10450.915517700521</v>
      </c>
      <c r="BT515" s="15">
        <f t="shared" ca="1" si="277"/>
        <v>12298.918472643918</v>
      </c>
      <c r="BU515" s="15">
        <f t="shared" ca="1" si="278"/>
        <v>18087.624098073014</v>
      </c>
      <c r="BV515" s="15">
        <f t="shared" ca="1" si="279"/>
        <v>29359.937449062181</v>
      </c>
      <c r="BW515" s="15">
        <f t="shared" ca="1" si="280"/>
        <v>58074.242677446004</v>
      </c>
      <c r="BX515" s="15">
        <f t="shared" ca="1" si="281"/>
        <v>67784.057692098897</v>
      </c>
      <c r="BY515" s="15">
        <f t="shared" ca="1" si="282"/>
        <v>132571.40847189291</v>
      </c>
      <c r="BZ515" s="15">
        <f t="shared" ca="1" si="283"/>
        <v>185284.5071669551</v>
      </c>
      <c r="CA515" s="15">
        <f t="shared" ca="1" si="284"/>
        <v>337222.61824470735</v>
      </c>
      <c r="CB515" s="15">
        <f ca="1">(AU515*DCF!C$10-DCF!C$5*MAX(AU515*DCF!C$10,0)-MAX(AU515-Inputs!$B$6,0)/Inputs!$B$10)*DCF!C$6</f>
        <v>1038.9686986378908</v>
      </c>
      <c r="CC515" s="15">
        <f ca="1">(AV515*DCF!D$10-DCF!D$5*MAX(AV515*DCF!D$10,0)-MAX(AV515-AU515,0)/Inputs!$B$10)*DCF!D$6</f>
        <v>1349.7960893362026</v>
      </c>
      <c r="CD515" s="15">
        <f ca="1">(AW515*DCF!E$10-DCF!E$5*MAX(AW515*DCF!E$10,0)-MAX(AW515-AV515,0)/Inputs!$B$10)*DCF!E$6</f>
        <v>1470.1965801997321</v>
      </c>
      <c r="CE515" s="15">
        <f ca="1">(AX515*DCF!F$10-DCF!F$5*MAX(AX515*DCF!F$10,0)-MAX(AX515-AW515,0)/Inputs!$B$10)*DCF!F$6</f>
        <v>1584.9753096685256</v>
      </c>
      <c r="CF515" s="15">
        <f ca="1">(AY515*DCF!G$10-DCF!G$5*MAX(AY515*DCF!G$10,0)-MAX(AY515-AX515,0)/Inputs!$B$10)*DCF!G$6</f>
        <v>1697.3346626044315</v>
      </c>
      <c r="CG515" s="15">
        <f ca="1">(AZ515*DCF!H$10-DCF!H$5*MAX(AZ515*DCF!H$10,0)-MAX(AZ515-AY515,0)/Inputs!$B$10)*DCF!H$6</f>
        <v>2012.983424887525</v>
      </c>
      <c r="CH515" s="15">
        <f ca="1">(BA515*DCF!I$10-DCF!I$5*MAX(BA515*DCF!I$10,0)-MAX(BA515-AZ515,0)/Inputs!$B$10)*DCF!I$6</f>
        <v>2656.7878492582399</v>
      </c>
      <c r="CI515" s="15">
        <f ca="1">(BB515*DCF!J$10-DCF!J$5*MAX(BB515*DCF!J$10,0)-MAX(BB515-BA515,0)/Inputs!$B$10)*DCF!J$6</f>
        <v>3613.5348439703525</v>
      </c>
      <c r="CJ515" s="15">
        <f ca="1">(BC515*DCF!K$10-DCF!K$5*MAX(BC515*DCF!K$10,0)-MAX(BC515-BB515,0)/Inputs!$B$10)*DCF!K$6</f>
        <v>4122.0038314735402</v>
      </c>
      <c r="CK515" s="15">
        <f ca="1">(BD515*DCF!L$10-DCF!L$5*MAX(BD515*DCF!L$10,0)-MAX(BD515-BC515,0)/Inputs!$B$10)*DCF!L$6</f>
        <v>5424.5062813613267</v>
      </c>
      <c r="CL515" s="15">
        <f ca="1">(BE515*DCF!M$10-DCF!M$5*MAX(BE515*DCF!M$10,0)-MAX(BE515-BD515,0)/Inputs!$B$10)*DCF!M$6</f>
        <v>6159.5189378621144</v>
      </c>
      <c r="CM515" s="15">
        <f ca="1">(BF515*DCF!C$28-DCF!C$5*MAX(BF515*DCF!C$28,0)-MAX(BF515-Inputs!$B$13,0)/Inputs!$B$17)*DCF!C$6</f>
        <v>3739.9791298174659</v>
      </c>
      <c r="CN515" s="15">
        <f ca="1">(BG515*DCF!D$28-DCF!D$5*MAX(BG515*DCF!D$28,0)-MAX(BG515-BF515,0)/Inputs!$B$17)*DCF!D$6</f>
        <v>4435.9834396433762</v>
      </c>
      <c r="CO515" s="15">
        <f ca="1">(BH515*DCF!E$28-DCF!E$5*MAX(BH515*DCF!E$28,0)-MAX(BH515-BG515,0)/Inputs!$B$17)*DCF!E$6</f>
        <v>4449.0379149719001</v>
      </c>
      <c r="CP515" s="15">
        <f ca="1">(BI515*DCF!F$28-DCF!F$5*MAX(BI515*DCF!F$28,0)-MAX(BI515-BH515,0)/Inputs!$B$17)*DCF!F$6</f>
        <v>4850.8099736157237</v>
      </c>
      <c r="CQ515" s="15">
        <f ca="1">(BJ515*DCF!G$28-DCF!G$5*MAX(BJ515*DCF!G$28,0)-MAX(BJ515-BI515,0)/Inputs!$B$17)*DCF!G$6</f>
        <v>5919.2523069076442</v>
      </c>
      <c r="CR515" s="15">
        <f ca="1">(BK515*DCF!H$28-DCF!H$5*MAX(BK515*DCF!H$28,0)-MAX(BK515-BJ515,0)/Inputs!$B$17)*DCF!H$6</f>
        <v>7615.7727011521638</v>
      </c>
      <c r="CS515" s="15">
        <f ca="1">(BL515*DCF!I$28-DCF!I$5*MAX(BL515*DCF!I$28,0)-MAX(BL515-BK515,0)/Inputs!$B$17)*DCF!I$6</f>
        <v>9571.5077261606784</v>
      </c>
      <c r="CT515" s="15">
        <f ca="1">(BM515*DCF!J$28-DCF!J$5*MAX(BM515*DCF!J$28,0)-MAX(BM515-BL515,0)/Inputs!$B$17)*DCF!J$6</f>
        <v>10891.499573624895</v>
      </c>
      <c r="CU515" s="15">
        <f ca="1">(BN515*DCF!K$28-DCF!K$5*MAX(BN515*DCF!K$28,0)-MAX(BN515-BM515,0)/Inputs!$B$17)*DCF!K$6</f>
        <v>13223.381083462926</v>
      </c>
      <c r="CV515" s="15">
        <f ca="1">(BO515*DCF!L$28-DCF!L$5*MAX(BO515*DCF!L$28,0)-MAX(BO515-BN515,0)/Inputs!$B$17)*DCF!L$6</f>
        <v>18609.676882603209</v>
      </c>
      <c r="CW515" s="15">
        <f ca="1">(BP515*DCF!M$28-DCF!M$5*MAX(BP515*DCF!M$28,0)-MAX(BP515-BO515,0)/Inputs!$B$17)*DCF!M$6</f>
        <v>28310.62781078893</v>
      </c>
      <c r="CX515" s="15">
        <f ca="1">(BQ515*DCF!C$46-DCF!C$5*MAX(BQ515*DCF!C$46,0)-MAX(BQ515-Inputs!$B$20,0)/Inputs!$B$24)*DCF!C$6</f>
        <v>-4135.0411469532428</v>
      </c>
      <c r="CY515" s="15">
        <f ca="1">(BR515*DCF!D$46-DCF!D$5*MAX(BR515*DCF!D$46,0)-MAX(BR515-BQ515,0)/Inputs!$B$24)*DCF!D$6</f>
        <v>-2837.6158514666158</v>
      </c>
      <c r="CZ515" s="15">
        <f ca="1">(BS515*DCF!E$46-DCF!E$5*MAX(BS515*DCF!E$46,0)-MAX(BS515-BR515,0)/Inputs!$B$24)*DCF!E$6</f>
        <v>-1235.8389563772034</v>
      </c>
      <c r="DA515" s="15">
        <f ca="1">(BT515*DCF!F$46-DCF!F$5*MAX(BT515*DCF!F$46,0)-MAX(BT515-BS515,0)/Inputs!$B$24)*DCF!F$6</f>
        <v>-1568.6012985969739</v>
      </c>
      <c r="DB515" s="15">
        <f ca="1">(BU515*DCF!G$46-DCF!G$5*MAX(BU515*DCF!G$46,0)-MAX(BU515-BT515,0)/Inputs!$B$24)*DCF!G$6</f>
        <v>-2555.6381394137156</v>
      </c>
      <c r="DC515" s="15">
        <f ca="1">(BV515*DCF!H$46-DCF!H$5*MAX(BV515*DCF!H$46,0)-MAX(BV515-BU515,0)/Inputs!$B$24)*DCF!H$6</f>
        <v>-3502.8023072100841</v>
      </c>
      <c r="DD515" s="15">
        <f ca="1">(BW515*DCF!I$46-DCF!I$5*MAX(BW515*DCF!I$46,0)-MAX(BW515-BV515,0)/Inputs!$B$24)*DCF!I$6</f>
        <v>-6901.5190599502885</v>
      </c>
      <c r="DE515" s="15">
        <f ca="1">(BX515*DCF!J$46-DCF!J$5*MAX(BX515*DCF!J$46,0)-MAX(BX515-BW515,0)/Inputs!$B$24)*DCF!J$6</f>
        <v>268.4694138065754</v>
      </c>
      <c r="DF515" s="15">
        <f ca="1">(BY515*DCF!K$46-DCF!K$5*MAX(BY515*DCF!K$46,0)-MAX(BY515-BX515,0)/Inputs!$B$24)*DCF!K$6</f>
        <v>-8298.2542321169149</v>
      </c>
      <c r="DG515" s="15">
        <f ca="1">(BZ515*DCF!L$46-DCF!L$5*MAX(BZ515*DCF!L$46,0)-MAX(BZ515-BY515,0)/Inputs!$B$24)*DCF!L$6</f>
        <v>878.7123642464685</v>
      </c>
      <c r="DH515" s="15">
        <f ca="1">(CA515*DCF!M$46-DCF!M$5*MAX(CA515*DCF!M$46,0)-MAX(CA515-BZ515,0)/Inputs!$B$24)*DCF!M$6</f>
        <v>-5326.6744294933851</v>
      </c>
      <c r="DI515" s="15">
        <f ca="1">SUM(CB515:CL515)+BE515*DCF!M$10*(1+Inputs!$B$30)*(1-Inputs!$B$33)*(1-Inputs!$B$30/Inputs!$B$31)/(Inputs!$B$29-Inputs!$B$30)*DCF!M$6</f>
        <v>202337.36767493139</v>
      </c>
      <c r="DJ515" s="15">
        <f ca="1">SUM(CM515:CW515)+BP515*DCF!M$28*(1+Inputs!$B$30)*(1-Inputs!$B$33)*(1-Inputs!$B$30/Inputs!$B$31)/(Inputs!$B$29-Inputs!$B$30)*DCF!M$6</f>
        <v>829790.53350376326</v>
      </c>
      <c r="DK515" s="15">
        <f ca="1">SUM(CX515:DH515)+CA515*DCF!M$46*(1+Inputs!$B$30)*(1-Inputs!$B$33)*(1-Inputs!$B$30/Inputs!$B$31)/(Inputs!$B$29-Inputs!$B$30)*DCF!M$6</f>
        <v>486171.31073564006</v>
      </c>
      <c r="DM515" s="15">
        <f ca="1">DI515+DJ515+DK515+Inputs!$B$34+Inputs!$B$36-Inputs!$B$35</f>
        <v>1595150.2119143347</v>
      </c>
    </row>
    <row r="516" spans="1:117" x14ac:dyDescent="0.75">
      <c r="A516" s="11">
        <v>503</v>
      </c>
      <c r="C516" s="24">
        <f t="shared" ca="1" si="290"/>
        <v>1.8086577958537049</v>
      </c>
      <c r="D516" s="24">
        <f t="shared" ca="1" si="290"/>
        <v>1.912473582473426</v>
      </c>
      <c r="E516" s="24">
        <f t="shared" ca="1" si="290"/>
        <v>1.2441741360470127</v>
      </c>
      <c r="F516" s="24">
        <f t="shared" ca="1" si="290"/>
        <v>-9.8581334856816569E-2</v>
      </c>
      <c r="G516" s="24">
        <f t="shared" ca="1" si="290"/>
        <v>0.36498501000883277</v>
      </c>
      <c r="H516" s="24">
        <f t="shared" ca="1" si="290"/>
        <v>0.41202070934638524</v>
      </c>
      <c r="I516" s="24">
        <f t="shared" ca="1" si="290"/>
        <v>-2.232302239966321E-2</v>
      </c>
      <c r="J516" s="24">
        <f t="shared" ca="1" si="290"/>
        <v>0.43045897873305144</v>
      </c>
      <c r="K516" s="24">
        <f t="shared" ca="1" si="290"/>
        <v>7.0873701030976649E-3</v>
      </c>
      <c r="L516" s="24">
        <f t="shared" ca="1" si="290"/>
        <v>-1.5276572191217026</v>
      </c>
      <c r="M516" s="24">
        <f t="shared" ca="1" si="290"/>
        <v>-0.73191988603407343</v>
      </c>
      <c r="N516" s="24">
        <f ca="1">SQRT(Inputs!$B$38)*C516+SQRT(1-Inputs!$B$38)*_xlfn.NORM.S.INV(RAND())</f>
        <v>5.5845162124460779E-2</v>
      </c>
      <c r="O516" s="24">
        <f ca="1">SQRT(Inputs!$B$38)*D516+SQRT(1-Inputs!$B$38)*_xlfn.NORM.S.INV(RAND())</f>
        <v>1.0150369382571078E-2</v>
      </c>
      <c r="P516" s="24">
        <f ca="1">SQRT(Inputs!$B$38)*E516+SQRT(1-Inputs!$B$38)*_xlfn.NORM.S.INV(RAND())</f>
        <v>1.8604908883594633</v>
      </c>
      <c r="Q516" s="24">
        <f ca="1">SQRT(Inputs!$B$38)*F516+SQRT(1-Inputs!$B$38)*_xlfn.NORM.S.INV(RAND())</f>
        <v>1.2139565273731767</v>
      </c>
      <c r="R516" s="24">
        <f ca="1">SQRT(Inputs!$B$38)*G516+SQRT(1-Inputs!$B$38)*_xlfn.NORM.S.INV(RAND())</f>
        <v>1.4499662297987441</v>
      </c>
      <c r="S516" s="24">
        <f ca="1">SQRT(Inputs!$B$38)*H516+SQRT(1-Inputs!$B$38)*_xlfn.NORM.S.INV(RAND())</f>
        <v>-0.80521039946433604</v>
      </c>
      <c r="T516" s="24">
        <f ca="1">SQRT(Inputs!$B$38)*I516+SQRT(1-Inputs!$B$38)*_xlfn.NORM.S.INV(RAND())</f>
        <v>0.32148537255987858</v>
      </c>
      <c r="U516" s="24">
        <f ca="1">SQRT(Inputs!$B$38)*J516+SQRT(1-Inputs!$B$38)*_xlfn.NORM.S.INV(RAND())</f>
        <v>-0.50509978586094229</v>
      </c>
      <c r="V516" s="24">
        <f ca="1">SQRT(Inputs!$B$38)*K516+SQRT(1-Inputs!$B$38)*_xlfn.NORM.S.INV(RAND())</f>
        <v>0.37088169627883394</v>
      </c>
      <c r="W516" s="24">
        <f ca="1">SQRT(Inputs!$B$38)*L516+SQRT(1-Inputs!$B$38)*_xlfn.NORM.S.INV(RAND())</f>
        <v>-0.41584511705952765</v>
      </c>
      <c r="X516" s="24">
        <f ca="1">SQRT(Inputs!$B$38)*M516+SQRT(1-Inputs!$B$38)*_xlfn.NORM.S.INV(RAND())</f>
        <v>-0.27752913775532595</v>
      </c>
      <c r="Y516" s="24">
        <f ca="1">SQRT(Inputs!$B$38)*C516+SQRT(1-Inputs!$B$38)*_xlfn.NORM.S.INV(RAND())</f>
        <v>1.2212222469899243</v>
      </c>
      <c r="Z516" s="24">
        <f ca="1">SQRT(Inputs!$B$38)*D516+SQRT(1-Inputs!$B$38)*_xlfn.NORM.S.INV(RAND())</f>
        <v>0.73058555784756329</v>
      </c>
      <c r="AA516" s="24">
        <f ca="1">SQRT(Inputs!$B$38)*E516+SQRT(1-Inputs!$B$38)*_xlfn.NORM.S.INV(RAND())</f>
        <v>1.1796302116755542</v>
      </c>
      <c r="AB516" s="24">
        <f ca="1">SQRT(Inputs!$B$38)*F516+SQRT(1-Inputs!$B$38)*_xlfn.NORM.S.INV(RAND())</f>
        <v>0.14436617958199896</v>
      </c>
      <c r="AC516" s="24">
        <f ca="1">SQRT(Inputs!$B$38)*G516+SQRT(1-Inputs!$B$38)*_xlfn.NORM.S.INV(RAND())</f>
        <v>0.90517733434697378</v>
      </c>
      <c r="AD516" s="24">
        <f ca="1">SQRT(Inputs!$B$38)*H516+SQRT(1-Inputs!$B$38)*_xlfn.NORM.S.INV(RAND())</f>
        <v>1.8818599090237451</v>
      </c>
      <c r="AE516" s="24">
        <f ca="1">SQRT(Inputs!$B$38)*I516+SQRT(1-Inputs!$B$38)*_xlfn.NORM.S.INV(RAND())</f>
        <v>-0.60490952675250065</v>
      </c>
      <c r="AF516" s="24">
        <f ca="1">SQRT(Inputs!$B$38)*J516+SQRT(1-Inputs!$B$38)*_xlfn.NORM.S.INV(RAND())</f>
        <v>-0.1576014735311774</v>
      </c>
      <c r="AG516" s="24">
        <f ca="1">SQRT(Inputs!$B$38)*K516+SQRT(1-Inputs!$B$38)*_xlfn.NORM.S.INV(RAND())</f>
        <v>-0.61615963480433678</v>
      </c>
      <c r="AH516" s="24">
        <f ca="1">SQRT(Inputs!$B$38)*L516+SQRT(1-Inputs!$B$38)*_xlfn.NORM.S.INV(RAND())</f>
        <v>-0.87669486683090203</v>
      </c>
      <c r="AI516" s="24">
        <f ca="1">SQRT(Inputs!$B$38)*M516+SQRT(1-Inputs!$B$38)*_xlfn.NORM.S.INV(RAND())</f>
        <v>-0.25138787408403596</v>
      </c>
      <c r="AJ516" s="24">
        <f ca="1">SQRT(Inputs!$B$38)*C516+SQRT(1-Inputs!$B$38)*_xlfn.NORM.S.INV(RAND())</f>
        <v>2.0178399044025497</v>
      </c>
      <c r="AK516" s="24">
        <f ca="1">SQRT(Inputs!$B$38)*D516+SQRT(1-Inputs!$B$38)*_xlfn.NORM.S.INV(RAND())</f>
        <v>-0.10959991264506908</v>
      </c>
      <c r="AL516" s="24">
        <f ca="1">SQRT(Inputs!$B$38)*E516+SQRT(1-Inputs!$B$38)*_xlfn.NORM.S.INV(RAND())</f>
        <v>0.87520826094305293</v>
      </c>
      <c r="AM516" s="24">
        <f ca="1">SQRT(Inputs!$B$38)*F516+SQRT(1-Inputs!$B$38)*_xlfn.NORM.S.INV(RAND())</f>
        <v>-1.0848520037109639</v>
      </c>
      <c r="AN516" s="24">
        <f ca="1">SQRT(Inputs!$B$38)*G516+SQRT(1-Inputs!$B$38)*_xlfn.NORM.S.INV(RAND())</f>
        <v>-0.48103313701976791</v>
      </c>
      <c r="AO516" s="24">
        <f ca="1">SQRT(Inputs!$B$38)*H516+SQRT(1-Inputs!$B$38)*_xlfn.NORM.S.INV(RAND())</f>
        <v>7.2847589617387909E-2</v>
      </c>
      <c r="AP516" s="24">
        <f ca="1">SQRT(Inputs!$B$38)*I516+SQRT(1-Inputs!$B$38)*_xlfn.NORM.S.INV(RAND())</f>
        <v>-1.1703246228299538</v>
      </c>
      <c r="AQ516" s="24">
        <f ca="1">SQRT(Inputs!$B$38)*J516+SQRT(1-Inputs!$B$38)*_xlfn.NORM.S.INV(RAND())</f>
        <v>0.57166440729898815</v>
      </c>
      <c r="AR516" s="24">
        <f ca="1">SQRT(Inputs!$B$38)*K516+SQRT(1-Inputs!$B$38)*_xlfn.NORM.S.INV(RAND())</f>
        <v>0.47560049011302341</v>
      </c>
      <c r="AS516" s="24">
        <f ca="1">SQRT(Inputs!$B$38)*L516+SQRT(1-Inputs!$B$38)*_xlfn.NORM.S.INV(RAND())</f>
        <v>-1.0984288679314504</v>
      </c>
      <c r="AT516" s="24">
        <f ca="1">SQRT(Inputs!$B$38)*M516+SQRT(1-Inputs!$B$38)*_xlfn.NORM.S.INV(RAND())</f>
        <v>-0.96016691703609858</v>
      </c>
      <c r="AU516" s="15">
        <f ca="1">Inputs!$B$6*EXP($B$8-0.5*C$5^2+C$5*N516)</f>
        <v>5007.3005892077808</v>
      </c>
      <c r="AV516" s="15">
        <f t="shared" ca="1" si="255"/>
        <v>6104.1708069116085</v>
      </c>
      <c r="AW516" s="15">
        <f t="shared" ca="1" si="256"/>
        <v>9565.9801978250562</v>
      </c>
      <c r="AX516" s="15">
        <f t="shared" ca="1" si="257"/>
        <v>13591.765793826349</v>
      </c>
      <c r="AY516" s="15">
        <f t="shared" ca="1" si="258"/>
        <v>19675.517633959884</v>
      </c>
      <c r="AZ516" s="15">
        <f t="shared" ca="1" si="259"/>
        <v>22021.841221209419</v>
      </c>
      <c r="BA516" s="15">
        <f t="shared" ca="1" si="260"/>
        <v>27871.274376293932</v>
      </c>
      <c r="BB516" s="15">
        <f t="shared" ca="1" si="261"/>
        <v>32439.080960908563</v>
      </c>
      <c r="BC516" s="15">
        <f t="shared" ca="1" si="262"/>
        <v>41177.753407043238</v>
      </c>
      <c r="BD516" s="15">
        <f t="shared" ca="1" si="263"/>
        <v>48522.155605521948</v>
      </c>
      <c r="BE516" s="15">
        <f t="shared" ca="1" si="264"/>
        <v>57973.577350378073</v>
      </c>
      <c r="BF516" s="15">
        <f ca="1">Inputs!$B$13*EXP($B$9-0.5*C$6^2+C$6*Y516)</f>
        <v>17619.714938343335</v>
      </c>
      <c r="BG516" s="15">
        <f t="shared" ca="1" si="265"/>
        <v>24499.624670517413</v>
      </c>
      <c r="BH516" s="15">
        <f t="shared" ca="1" si="266"/>
        <v>36402.830301987713</v>
      </c>
      <c r="BI516" s="15">
        <f t="shared" ca="1" si="267"/>
        <v>45563.837429060615</v>
      </c>
      <c r="BJ516" s="15">
        <f t="shared" ca="1" si="268"/>
        <v>63643.381489710009</v>
      </c>
      <c r="BK516" s="15">
        <f t="shared" ca="1" si="269"/>
        <v>100919.4967364684</v>
      </c>
      <c r="BL516" s="15">
        <f t="shared" ca="1" si="270"/>
        <v>114620.60617847065</v>
      </c>
      <c r="BM516" s="15">
        <f t="shared" ca="1" si="271"/>
        <v>138161.8153653309</v>
      </c>
      <c r="BN516" s="15">
        <f t="shared" ca="1" si="272"/>
        <v>157827.06429437257</v>
      </c>
      <c r="BO516" s="15">
        <f t="shared" ca="1" si="273"/>
        <v>175375.51291196188</v>
      </c>
      <c r="BP516" s="15">
        <f t="shared" ca="1" si="274"/>
        <v>209793.30082178515</v>
      </c>
      <c r="BQ516" s="15">
        <f ca="1">Inputs!$B$20*EXP($B$10-0.5*C$7^2+C$7*AJ516)</f>
        <v>8774.644787588144</v>
      </c>
      <c r="BR516" s="15">
        <f t="shared" ca="1" si="275"/>
        <v>11498.78141104303</v>
      </c>
      <c r="BS516" s="15">
        <f t="shared" ca="1" si="276"/>
        <v>20246.272832386734</v>
      </c>
      <c r="BT516" s="15">
        <f t="shared" ca="1" si="277"/>
        <v>21001.209045840838</v>
      </c>
      <c r="BU516" s="15">
        <f t="shared" ca="1" si="278"/>
        <v>25907.171763935065</v>
      </c>
      <c r="BV516" s="15">
        <f t="shared" ca="1" si="279"/>
        <v>36640.809041362525</v>
      </c>
      <c r="BW516" s="15">
        <f t="shared" ca="1" si="280"/>
        <v>39911.984892484812</v>
      </c>
      <c r="BX516" s="15">
        <f t="shared" ca="1" si="281"/>
        <v>62601.903722334282</v>
      </c>
      <c r="BY516" s="15">
        <f t="shared" ca="1" si="282"/>
        <v>96071.940965376969</v>
      </c>
      <c r="BZ516" s="15">
        <f t="shared" ca="1" si="283"/>
        <v>110154.23650523133</v>
      </c>
      <c r="CA516" s="15">
        <f t="shared" ca="1" si="284"/>
        <v>130461.78903072199</v>
      </c>
      <c r="CB516" s="15">
        <f ca="1">(AU516*DCF!C$10-DCF!C$5*MAX(AU516*DCF!C$10,0)-MAX(AU516-Inputs!$B$6,0)/Inputs!$B$10)*DCF!C$6</f>
        <v>1042.7530094238912</v>
      </c>
      <c r="CC516" s="15">
        <f ca="1">(AV516*DCF!D$10-DCF!D$5*MAX(AV516*DCF!D$10,0)-MAX(AV516-AU516,0)/Inputs!$B$10)*DCF!D$6</f>
        <v>1220.4071843307879</v>
      </c>
      <c r="CD516" s="15">
        <f ca="1">(AW516*DCF!E$10-DCF!E$5*MAX(AW516*DCF!E$10,0)-MAX(AW516-AV516,0)/Inputs!$B$10)*DCF!E$6</f>
        <v>1428.8897159218084</v>
      </c>
      <c r="CE516" s="15">
        <f ca="1">(AX516*DCF!F$10-DCF!F$5*MAX(AX516*DCF!F$10,0)-MAX(AX516-AW516,0)/Inputs!$B$10)*DCF!F$6</f>
        <v>2129.3946402260008</v>
      </c>
      <c r="CF516" s="15">
        <f ca="1">(AY516*DCF!G$10-DCF!G$5*MAX(AY516*DCF!G$10,0)-MAX(AY516-AX516,0)/Inputs!$B$10)*DCF!G$6</f>
        <v>2884.5384328263785</v>
      </c>
      <c r="CG516" s="15">
        <f ca="1">(AZ516*DCF!H$10-DCF!H$5*MAX(AZ516*DCF!H$10,0)-MAX(AZ516-AY516,0)/Inputs!$B$10)*DCF!H$6</f>
        <v>3858.92445263844</v>
      </c>
      <c r="CH516" s="15">
        <f ca="1">(BA516*DCF!I$10-DCF!I$5*MAX(BA516*DCF!I$10,0)-MAX(BA516-AZ516,0)/Inputs!$B$10)*DCF!I$6</f>
        <v>4131.5530983149183</v>
      </c>
      <c r="CI516" s="15">
        <f ca="1">(BB516*DCF!J$10-DCF!J$5*MAX(BB516*DCF!J$10,0)-MAX(BB516-BA516,0)/Inputs!$B$10)*DCF!J$6</f>
        <v>4874.4457455937163</v>
      </c>
      <c r="CJ516" s="15">
        <f ca="1">(BC516*DCF!K$10-DCF!K$5*MAX(BC516*DCF!K$10,0)-MAX(BC516-BB516,0)/Inputs!$B$10)*DCF!K$6</f>
        <v>5405.6758645872096</v>
      </c>
      <c r="CK516" s="15">
        <f ca="1">(BD516*DCF!L$10-DCF!L$5*MAX(BD516*DCF!L$10,0)-MAX(BD516-BC516,0)/Inputs!$B$10)*DCF!L$6</f>
        <v>6368.3136405370687</v>
      </c>
      <c r="CL516" s="15">
        <f ca="1">(BE516*DCF!M$10-DCF!M$5*MAX(BE516*DCF!M$10,0)-MAX(BE516-BD516,0)/Inputs!$B$10)*DCF!M$6</f>
        <v>7051.7482820991208</v>
      </c>
      <c r="CM516" s="15">
        <f ca="1">(BF516*DCF!C$28-DCF!C$5*MAX(BF516*DCF!C$28,0)-MAX(BF516-Inputs!$B$13,0)/Inputs!$B$17)*DCF!C$6</f>
        <v>3937.9953640783224</v>
      </c>
      <c r="CN516" s="15">
        <f ca="1">(BG516*DCF!D$28-DCF!D$5*MAX(BG516*DCF!D$28,0)-MAX(BG516-BF516,0)/Inputs!$B$17)*DCF!D$6</f>
        <v>5747.9043330236409</v>
      </c>
      <c r="CO516" s="15">
        <f ca="1">(BH516*DCF!E$28-DCF!E$5*MAX(BH516*DCF!E$28,0)-MAX(BH516-BG516,0)/Inputs!$B$17)*DCF!E$6</f>
        <v>7963.9717615330283</v>
      </c>
      <c r="CP516" s="15">
        <f ca="1">(BI516*DCF!F$28-DCF!F$5*MAX(BI516*DCF!F$28,0)-MAX(BI516-BH516,0)/Inputs!$B$17)*DCF!F$6</f>
        <v>10701.475522967155</v>
      </c>
      <c r="CQ516" s="15">
        <f ca="1">(BJ516*DCF!G$28-DCF!G$5*MAX(BJ516*DCF!G$28,0)-MAX(BJ516-BI516,0)/Inputs!$B$17)*DCF!G$6</f>
        <v>13471.957481535253</v>
      </c>
      <c r="CR516" s="15">
        <f ca="1">(BK516*DCF!H$28-DCF!H$5*MAX(BK516*DCF!H$28,0)-MAX(BK516-BJ516,0)/Inputs!$B$17)*DCF!H$6</f>
        <v>19166.842751113458</v>
      </c>
      <c r="CS516" s="15">
        <f ca="1">(BL516*DCF!I$28-DCF!I$5*MAX(BL516*DCF!I$28,0)-MAX(BL516-BK516,0)/Inputs!$B$17)*DCF!I$6</f>
        <v>24986.854413915251</v>
      </c>
      <c r="CT516" s="15">
        <f ca="1">(BM516*DCF!J$28-DCF!J$5*MAX(BM516*DCF!J$28,0)-MAX(BM516-BL516,0)/Inputs!$B$17)*DCF!J$6</f>
        <v>27700.18249224576</v>
      </c>
      <c r="CU516" s="15">
        <f ca="1">(BN516*DCF!K$28-DCF!K$5*MAX(BN516*DCF!K$28,0)-MAX(BN516-BM516,0)/Inputs!$B$17)*DCF!K$6</f>
        <v>30921.698638406375</v>
      </c>
      <c r="CV516" s="15">
        <f ca="1">(BO516*DCF!L$28-DCF!L$5*MAX(BO516*DCF!L$28,0)-MAX(BO516-BN516,0)/Inputs!$B$17)*DCF!L$6</f>
        <v>33005.45971291147</v>
      </c>
      <c r="CW516" s="15">
        <f ca="1">(BP516*DCF!M$28-DCF!M$5*MAX(BP516*DCF!M$28,0)-MAX(BP516-BO516,0)/Inputs!$B$17)*DCF!M$6</f>
        <v>35875.105010917796</v>
      </c>
      <c r="CX516" s="15">
        <f ca="1">(BQ516*DCF!C$46-DCF!C$5*MAX(BQ516*DCF!C$46,0)-MAX(BQ516-Inputs!$B$20,0)/Inputs!$B$24)*DCF!C$6</f>
        <v>-4600.908628813957</v>
      </c>
      <c r="CY516" s="15">
        <f ca="1">(BR516*DCF!D$46-DCF!D$5*MAX(BR516*DCF!D$46,0)-MAX(BR516-BQ516,0)/Inputs!$B$24)*DCF!D$6</f>
        <v>-3124.9403166573388</v>
      </c>
      <c r="CZ516" s="15">
        <f ca="1">(BS516*DCF!E$46-DCF!E$5*MAX(BS516*DCF!E$46,0)-MAX(BS516-BR516,0)/Inputs!$B$24)*DCF!E$6</f>
        <v>-5842.1773174992995</v>
      </c>
      <c r="DA516" s="15">
        <f ca="1">(BT516*DCF!F$46-DCF!F$5*MAX(BT516*DCF!F$46,0)-MAX(BT516-BS516,0)/Inputs!$B$24)*DCF!F$6</f>
        <v>-1804.3369631634021</v>
      </c>
      <c r="DB516" s="15">
        <f ca="1">(BU516*DCF!G$46-DCF!G$5*MAX(BU516*DCF!G$46,0)-MAX(BU516-BT516,0)/Inputs!$B$24)*DCF!G$6</f>
        <v>-2521.7350001963787</v>
      </c>
      <c r="DC516" s="15">
        <f ca="1">(BV516*DCF!H$46-DCF!H$5*MAX(BV516*DCF!H$46,0)-MAX(BV516-BU516,0)/Inputs!$B$24)*DCF!H$6</f>
        <v>-3335.4120178738463</v>
      </c>
      <c r="DD516" s="15">
        <f ca="1">(BW516*DCF!I$46-DCF!I$5*MAX(BW516*DCF!I$46,0)-MAX(BW516-BV516,0)/Inputs!$B$24)*DCF!I$6</f>
        <v>-17.245279774466415</v>
      </c>
      <c r="DE516" s="15">
        <f ca="1">(BX516*DCF!J$46-DCF!J$5*MAX(BX516*DCF!J$46,0)-MAX(BX516-BW516,0)/Inputs!$B$24)*DCF!J$6</f>
        <v>-3391.0190775862825</v>
      </c>
      <c r="DF516" s="15">
        <f ca="1">(BY516*DCF!K$46-DCF!K$5*MAX(BY516*DCF!K$46,0)-MAX(BY516-BX516,0)/Inputs!$B$24)*DCF!K$6</f>
        <v>-2711.3179610426482</v>
      </c>
      <c r="DG516" s="15">
        <f ca="1">(BZ516*DCF!L$46-DCF!L$5*MAX(BZ516*DCF!L$46,0)-MAX(BZ516-BY516,0)/Inputs!$B$24)*DCF!L$6</f>
        <v>4427.5832676994678</v>
      </c>
      <c r="DH516" s="15">
        <f ca="1">(CA516*DCF!M$46-DCF!M$5*MAX(CA516*DCF!M$46,0)-MAX(CA516-BZ516,0)/Inputs!$B$24)*DCF!M$6</f>
        <v>5982.2723947865206</v>
      </c>
      <c r="DI516" s="15">
        <f ca="1">SUM(CB516:CL516)+BE516*DCF!M$10*(1+Inputs!$B$30)*(1-Inputs!$B$33)*(1-Inputs!$B$30/Inputs!$B$31)/(Inputs!$B$29-Inputs!$B$30)*DCF!M$6</f>
        <v>201737.87645379762</v>
      </c>
      <c r="DJ516" s="15">
        <f ca="1">SUM(CM516:CW516)+BP516*DCF!M$28*(1+Inputs!$B$30)*(1-Inputs!$B$33)*(1-Inputs!$B$30/Inputs!$B$31)/(Inputs!$B$29-Inputs!$B$30)*DCF!M$6</f>
        <v>991956.15470428718</v>
      </c>
      <c r="DK516" s="15">
        <f ca="1">SUM(CX516:DH516)+CA516*DCF!M$46*(1+Inputs!$B$30)*(1-Inputs!$B$33)*(1-Inputs!$B$30/Inputs!$B$31)/(Inputs!$B$29-Inputs!$B$30)*DCF!M$6</f>
        <v>184770.14312824525</v>
      </c>
      <c r="DM516" s="15">
        <f ca="1">DI516+DJ516+DK516+Inputs!$B$34+Inputs!$B$36-Inputs!$B$35</f>
        <v>1455315.1742863301</v>
      </c>
    </row>
    <row r="517" spans="1:117" x14ac:dyDescent="0.75">
      <c r="A517" s="11">
        <v>504</v>
      </c>
      <c r="C517" s="24">
        <f t="shared" ca="1" si="290"/>
        <v>-0.17380780436632728</v>
      </c>
      <c r="D517" s="24">
        <f t="shared" ca="1" si="290"/>
        <v>-1.279512757197275E-2</v>
      </c>
      <c r="E517" s="24">
        <f t="shared" ca="1" si="290"/>
        <v>-2.144263433347148</v>
      </c>
      <c r="F517" s="24">
        <f t="shared" ca="1" si="290"/>
        <v>-1.2937971376069828</v>
      </c>
      <c r="G517" s="24">
        <f t="shared" ca="1" si="290"/>
        <v>-1.2199090448620231</v>
      </c>
      <c r="H517" s="24">
        <f t="shared" ca="1" si="290"/>
        <v>1.4990241029903542</v>
      </c>
      <c r="I517" s="24">
        <f t="shared" ca="1" si="290"/>
        <v>-0.80287808079553091</v>
      </c>
      <c r="J517" s="24">
        <f t="shared" ca="1" si="290"/>
        <v>-4.3605832099115728E-4</v>
      </c>
      <c r="K517" s="24">
        <f t="shared" ca="1" si="290"/>
        <v>0.92247922426742313</v>
      </c>
      <c r="L517" s="24">
        <f t="shared" ca="1" si="290"/>
        <v>-0.62039853963100244</v>
      </c>
      <c r="M517" s="24">
        <f t="shared" ca="1" si="290"/>
        <v>6.0739416163521319E-2</v>
      </c>
      <c r="N517" s="24">
        <f ca="1">SQRT(Inputs!$B$38)*C517+SQRT(1-Inputs!$B$38)*_xlfn.NORM.S.INV(RAND())</f>
        <v>-0.86954122679097479</v>
      </c>
      <c r="O517" s="24">
        <f ca="1">SQRT(Inputs!$B$38)*D517+SQRT(1-Inputs!$B$38)*_xlfn.NORM.S.INV(RAND())</f>
        <v>0.83042854966659307</v>
      </c>
      <c r="P517" s="24">
        <f ca="1">SQRT(Inputs!$B$38)*E517+SQRT(1-Inputs!$B$38)*_xlfn.NORM.S.INV(RAND())</f>
        <v>-2.2694865502055612</v>
      </c>
      <c r="Q517" s="24">
        <f ca="1">SQRT(Inputs!$B$38)*F517+SQRT(1-Inputs!$B$38)*_xlfn.NORM.S.INV(RAND())</f>
        <v>-1.9417542892934827</v>
      </c>
      <c r="R517" s="24">
        <f ca="1">SQRT(Inputs!$B$38)*G517+SQRT(1-Inputs!$B$38)*_xlfn.NORM.S.INV(RAND())</f>
        <v>-0.69848867295537787</v>
      </c>
      <c r="S517" s="24">
        <f ca="1">SQRT(Inputs!$B$38)*H517+SQRT(1-Inputs!$B$38)*_xlfn.NORM.S.INV(RAND())</f>
        <v>1.145224103689761</v>
      </c>
      <c r="T517" s="24">
        <f ca="1">SQRT(Inputs!$B$38)*I517+SQRT(1-Inputs!$B$38)*_xlfn.NORM.S.INV(RAND())</f>
        <v>-1.6489446123320162</v>
      </c>
      <c r="U517" s="24">
        <f ca="1">SQRT(Inputs!$B$38)*J517+SQRT(1-Inputs!$B$38)*_xlfn.NORM.S.INV(RAND())</f>
        <v>-0.34530647964618305</v>
      </c>
      <c r="V517" s="24">
        <f ca="1">SQRT(Inputs!$B$38)*K517+SQRT(1-Inputs!$B$38)*_xlfn.NORM.S.INV(RAND())</f>
        <v>0.77228979370503592</v>
      </c>
      <c r="W517" s="24">
        <f ca="1">SQRT(Inputs!$B$38)*L517+SQRT(1-Inputs!$B$38)*_xlfn.NORM.S.INV(RAND())</f>
        <v>5.6352815659718669E-2</v>
      </c>
      <c r="X517" s="24">
        <f ca="1">SQRT(Inputs!$B$38)*M517+SQRT(1-Inputs!$B$38)*_xlfn.NORM.S.INV(RAND())</f>
        <v>-0.15003353015030363</v>
      </c>
      <c r="Y517" s="24">
        <f ca="1">SQRT(Inputs!$B$38)*C517+SQRT(1-Inputs!$B$38)*_xlfn.NORM.S.INV(RAND())</f>
        <v>0.17694069426048425</v>
      </c>
      <c r="Z517" s="24">
        <f ca="1">SQRT(Inputs!$B$38)*D517+SQRT(1-Inputs!$B$38)*_xlfn.NORM.S.INV(RAND())</f>
        <v>-0.67229540526257758</v>
      </c>
      <c r="AA517" s="24">
        <f ca="1">SQRT(Inputs!$B$38)*E517+SQRT(1-Inputs!$B$38)*_xlfn.NORM.S.INV(RAND())</f>
        <v>-1.3428338477402924</v>
      </c>
      <c r="AB517" s="24">
        <f ca="1">SQRT(Inputs!$B$38)*F517+SQRT(1-Inputs!$B$38)*_xlfn.NORM.S.INV(RAND())</f>
        <v>0.22888665517437246</v>
      </c>
      <c r="AC517" s="24">
        <f ca="1">SQRT(Inputs!$B$38)*G517+SQRT(1-Inputs!$B$38)*_xlfn.NORM.S.INV(RAND())</f>
        <v>-1.51317922646439</v>
      </c>
      <c r="AD517" s="24">
        <f ca="1">SQRT(Inputs!$B$38)*H517+SQRT(1-Inputs!$B$38)*_xlfn.NORM.S.INV(RAND())</f>
        <v>3.7342890360391623E-2</v>
      </c>
      <c r="AE517" s="24">
        <f ca="1">SQRT(Inputs!$B$38)*I517+SQRT(1-Inputs!$B$38)*_xlfn.NORM.S.INV(RAND())</f>
        <v>0.23899697868759917</v>
      </c>
      <c r="AF517" s="24">
        <f ca="1">SQRT(Inputs!$B$38)*J517+SQRT(1-Inputs!$B$38)*_xlfn.NORM.S.INV(RAND())</f>
        <v>1.181489663594776</v>
      </c>
      <c r="AG517" s="24">
        <f ca="1">SQRT(Inputs!$B$38)*K517+SQRT(1-Inputs!$B$38)*_xlfn.NORM.S.INV(RAND())</f>
        <v>0.93523108886285788</v>
      </c>
      <c r="AH517" s="24">
        <f ca="1">SQRT(Inputs!$B$38)*L517+SQRT(1-Inputs!$B$38)*_xlfn.NORM.S.INV(RAND())</f>
        <v>0.70439526902355598</v>
      </c>
      <c r="AI517" s="24">
        <f ca="1">SQRT(Inputs!$B$38)*M517+SQRT(1-Inputs!$B$38)*_xlfn.NORM.S.INV(RAND())</f>
        <v>1.1308914529403937</v>
      </c>
      <c r="AJ517" s="24">
        <f ca="1">SQRT(Inputs!$B$38)*C517+SQRT(1-Inputs!$B$38)*_xlfn.NORM.S.INV(RAND())</f>
        <v>0.3518096935126947</v>
      </c>
      <c r="AK517" s="24">
        <f ca="1">SQRT(Inputs!$B$38)*D517+SQRT(1-Inputs!$B$38)*_xlfn.NORM.S.INV(RAND())</f>
        <v>1.1200172573302867</v>
      </c>
      <c r="AL517" s="24">
        <f ca="1">SQRT(Inputs!$B$38)*E517+SQRT(1-Inputs!$B$38)*_xlfn.NORM.S.INV(RAND())</f>
        <v>-1.45550901154662</v>
      </c>
      <c r="AM517" s="24">
        <f ca="1">SQRT(Inputs!$B$38)*F517+SQRT(1-Inputs!$B$38)*_xlfn.NORM.S.INV(RAND())</f>
        <v>0.44903649349974462</v>
      </c>
      <c r="AN517" s="24">
        <f ca="1">SQRT(Inputs!$B$38)*G517+SQRT(1-Inputs!$B$38)*_xlfn.NORM.S.INV(RAND())</f>
        <v>-0.28941636507936847</v>
      </c>
      <c r="AO517" s="24">
        <f ca="1">SQRT(Inputs!$B$38)*H517+SQRT(1-Inputs!$B$38)*_xlfn.NORM.S.INV(RAND())</f>
        <v>0.28889631133627602</v>
      </c>
      <c r="AP517" s="24">
        <f ca="1">SQRT(Inputs!$B$38)*I517+SQRT(1-Inputs!$B$38)*_xlfn.NORM.S.INV(RAND())</f>
        <v>-1.2237864676699619</v>
      </c>
      <c r="AQ517" s="24">
        <f ca="1">SQRT(Inputs!$B$38)*J517+SQRT(1-Inputs!$B$38)*_xlfn.NORM.S.INV(RAND())</f>
        <v>-1.1015040652388755</v>
      </c>
      <c r="AR517" s="24">
        <f ca="1">SQRT(Inputs!$B$38)*K517+SQRT(1-Inputs!$B$38)*_xlfn.NORM.S.INV(RAND())</f>
        <v>0.40256644914498763</v>
      </c>
      <c r="AS517" s="24">
        <f ca="1">SQRT(Inputs!$B$38)*L517+SQRT(1-Inputs!$B$38)*_xlfn.NORM.S.INV(RAND())</f>
        <v>-0.28236398301072707</v>
      </c>
      <c r="AT517" s="24">
        <f ca="1">SQRT(Inputs!$B$38)*M517+SQRT(1-Inputs!$B$38)*_xlfn.NORM.S.INV(RAND())</f>
        <v>1.0877953196913306</v>
      </c>
      <c r="AU517" s="15">
        <f ca="1">Inputs!$B$6*EXP($B$8-0.5*C$5^2+C$5*N517)</f>
        <v>4310.7065557056585</v>
      </c>
      <c r="AV517" s="15">
        <f t="shared" ca="1" si="255"/>
        <v>5928.5773734552995</v>
      </c>
      <c r="AW517" s="15">
        <f t="shared" ca="1" si="256"/>
        <v>5322.6373189513261</v>
      </c>
      <c r="AX517" s="15">
        <f t="shared" ca="1" si="257"/>
        <v>5098.6097393609643</v>
      </c>
      <c r="AY517" s="15">
        <f t="shared" ca="1" si="258"/>
        <v>5742.9052388516211</v>
      </c>
      <c r="AZ517" s="15">
        <f t="shared" ca="1" si="259"/>
        <v>7967.7773788858485</v>
      </c>
      <c r="BA517" s="15">
        <f t="shared" ca="1" si="260"/>
        <v>8204.9924062454775</v>
      </c>
      <c r="BB517" s="15">
        <f t="shared" ca="1" si="261"/>
        <v>9703.8214028054354</v>
      </c>
      <c r="BC517" s="15">
        <f t="shared" ca="1" si="262"/>
        <v>12804.566847477034</v>
      </c>
      <c r="BD517" s="15">
        <f t="shared" ca="1" si="263"/>
        <v>15769.703456797091</v>
      </c>
      <c r="BE517" s="15">
        <f t="shared" ca="1" si="264"/>
        <v>19061.484299969205</v>
      </c>
      <c r="BF517" s="15">
        <f ca="1">Inputs!$B$13*EXP($B$9-0.5*C$6^2+C$6*Y517)</f>
        <v>14324.796207579397</v>
      </c>
      <c r="BG517" s="15">
        <f t="shared" ca="1" si="265"/>
        <v>15463.737824154527</v>
      </c>
      <c r="BH517" s="15">
        <f t="shared" ca="1" si="266"/>
        <v>15121.494309889311</v>
      </c>
      <c r="BI517" s="15">
        <f t="shared" ca="1" si="267"/>
        <v>19174.751336678968</v>
      </c>
      <c r="BJ517" s="15">
        <f t="shared" ca="1" si="268"/>
        <v>18900.34276140884</v>
      </c>
      <c r="BK517" s="15">
        <f t="shared" ca="1" si="269"/>
        <v>23314.820093050061</v>
      </c>
      <c r="BL517" s="15">
        <f t="shared" ca="1" si="270"/>
        <v>29540.343311752677</v>
      </c>
      <c r="BM517" s="15">
        <f t="shared" ca="1" si="271"/>
        <v>42051.99920703494</v>
      </c>
      <c r="BN517" s="15">
        <f t="shared" ca="1" si="272"/>
        <v>57852.317371197765</v>
      </c>
      <c r="BO517" s="15">
        <f t="shared" ca="1" si="273"/>
        <v>77254.823791251722</v>
      </c>
      <c r="BP517" s="15">
        <f t="shared" ca="1" si="274"/>
        <v>108084.12956879273</v>
      </c>
      <c r="BQ517" s="15">
        <f ca="1">Inputs!$B$20*EXP($B$10-0.5*C$7^2+C$7*AJ517)</f>
        <v>4859.5906916909962</v>
      </c>
      <c r="BR517" s="15">
        <f t="shared" ca="1" si="275"/>
        <v>9410.5446002736662</v>
      </c>
      <c r="BS517" s="15">
        <f t="shared" ca="1" si="276"/>
        <v>8483.9122973990616</v>
      </c>
      <c r="BT517" s="15">
        <f t="shared" ca="1" si="277"/>
        <v>13159.835119763138</v>
      </c>
      <c r="BU517" s="15">
        <f t="shared" ca="1" si="278"/>
        <v>17004.443686824037</v>
      </c>
      <c r="BV517" s="15">
        <f t="shared" ca="1" si="279"/>
        <v>25249.161709469678</v>
      </c>
      <c r="BW517" s="15">
        <f t="shared" ca="1" si="280"/>
        <v>27193.876745715086</v>
      </c>
      <c r="BX517" s="15">
        <f t="shared" ca="1" si="281"/>
        <v>30498.69426717862</v>
      </c>
      <c r="BY517" s="15">
        <f t="shared" ca="1" si="282"/>
        <v>46155.32142847975</v>
      </c>
      <c r="BZ517" s="15">
        <f t="shared" ca="1" si="283"/>
        <v>61486.449993054754</v>
      </c>
      <c r="CA517" s="15">
        <f t="shared" ca="1" si="284"/>
        <v>104788.0959863295</v>
      </c>
      <c r="CB517" s="15">
        <f ca="1">(AU517*DCF!C$10-DCF!C$5*MAX(AU517*DCF!C$10,0)-MAX(AU517-Inputs!$B$6,0)/Inputs!$B$10)*DCF!C$6</f>
        <v>1047.7198490442552</v>
      </c>
      <c r="CC517" s="15">
        <f ca="1">(AV517*DCF!D$10-DCF!D$5*MAX(AV517*DCF!D$10,0)-MAX(AV517-AU517,0)/Inputs!$B$10)*DCF!D$6</f>
        <v>1050.5751137654645</v>
      </c>
      <c r="CD517" s="15">
        <f ca="1">(AW517*DCF!E$10-DCF!E$5*MAX(AW517*DCF!E$10,0)-MAX(AW517-AV517,0)/Inputs!$B$10)*DCF!E$6</f>
        <v>1228.9122276908142</v>
      </c>
      <c r="CE517" s="15">
        <f ca="1">(AX517*DCF!F$10-DCF!F$5*MAX(AX517*DCF!F$10,0)-MAX(AX517-AW517,0)/Inputs!$B$10)*DCF!F$6</f>
        <v>1113.018380533659</v>
      </c>
      <c r="CF517" s="15">
        <f ca="1">(AY517*DCF!G$10-DCF!G$5*MAX(AY517*DCF!G$10,0)-MAX(AY517-AX517,0)/Inputs!$B$10)*DCF!G$6</f>
        <v>1059.4225959466128</v>
      </c>
      <c r="CG517" s="15">
        <f ca="1">(AZ517*DCF!H$10-DCF!H$5*MAX(AZ517*DCF!H$10,0)-MAX(AZ517-AY517,0)/Inputs!$B$10)*DCF!H$6</f>
        <v>1151.8837586833006</v>
      </c>
      <c r="CH517" s="15">
        <f ca="1">(BA517*DCF!I$10-DCF!I$5*MAX(BA517*DCF!I$10,0)-MAX(BA517-AZ517,0)/Inputs!$B$10)*DCF!I$6</f>
        <v>1459.8412178339922</v>
      </c>
      <c r="CI517" s="15">
        <f ca="1">(BB517*DCF!J$10-DCF!J$5*MAX(BB517*DCF!J$10,0)-MAX(BB517-BA517,0)/Inputs!$B$10)*DCF!J$6</f>
        <v>1438.0754330252082</v>
      </c>
      <c r="CJ517" s="15">
        <f ca="1">(BC517*DCF!K$10-DCF!K$5*MAX(BC517*DCF!K$10,0)-MAX(BC517-BB517,0)/Inputs!$B$10)*DCF!K$6</f>
        <v>1627.2724596813323</v>
      </c>
      <c r="CK517" s="15">
        <f ca="1">(BD517*DCF!L$10-DCF!L$5*MAX(BD517*DCF!L$10,0)-MAX(BD517-BC517,0)/Inputs!$B$10)*DCF!L$6</f>
        <v>1994.9309841184277</v>
      </c>
      <c r="CL517" s="15">
        <f ca="1">(BE517*DCF!M$10-DCF!M$5*MAX(BE517*DCF!M$10,0)-MAX(BE517-BD517,0)/Inputs!$B$10)*DCF!M$6</f>
        <v>2296.5835827611663</v>
      </c>
      <c r="CM517" s="15">
        <f ca="1">(BF517*DCF!C$28-DCF!C$5*MAX(BF517*DCF!C$28,0)-MAX(BF517-Inputs!$B$13,0)/Inputs!$B$17)*DCF!C$6</f>
        <v>3693.3589839765582</v>
      </c>
      <c r="CN517" s="15">
        <f ca="1">(BG517*DCF!D$28-DCF!D$5*MAX(BG517*DCF!D$28,0)-MAX(BG517-BF517,0)/Inputs!$B$17)*DCF!D$6</f>
        <v>4311.4389750709888</v>
      </c>
      <c r="CO517" s="15">
        <f ca="1">(BH517*DCF!E$28-DCF!E$5*MAX(BH517*DCF!E$28,0)-MAX(BH517-BG517,0)/Inputs!$B$17)*DCF!E$6</f>
        <v>4282.6764485938438</v>
      </c>
      <c r="CP517" s="15">
        <f ca="1">(BI517*DCF!F$28-DCF!F$5*MAX(BI517*DCF!F$28,0)-MAX(BI517-BH517,0)/Inputs!$B$17)*DCF!F$6</f>
        <v>4467.4804000787663</v>
      </c>
      <c r="CQ517" s="15">
        <f ca="1">(BJ517*DCF!G$28-DCF!G$5*MAX(BJ517*DCF!G$28,0)-MAX(BJ517-BI517,0)/Inputs!$B$17)*DCF!G$6</f>
        <v>4903.8373259348473</v>
      </c>
      <c r="CR517" s="15">
        <f ca="1">(BK517*DCF!H$28-DCF!H$5*MAX(BK517*DCF!H$28,0)-MAX(BK517-BJ517,0)/Inputs!$B$17)*DCF!H$6</f>
        <v>5080.1263436560057</v>
      </c>
      <c r="CS517" s="15">
        <f ca="1">(BL517*DCF!I$28-DCF!I$5*MAX(BL517*DCF!I$28,0)-MAX(BL517-BK517,0)/Inputs!$B$17)*DCF!I$6</f>
        <v>6052.9480075073543</v>
      </c>
      <c r="CT517" s="15">
        <f ca="1">(BM517*DCF!J$28-DCF!J$5*MAX(BM517*DCF!J$28,0)-MAX(BM517-BL517,0)/Inputs!$B$17)*DCF!J$6</f>
        <v>7722.1434637000721</v>
      </c>
      <c r="CU517" s="15">
        <f ca="1">(BN517*DCF!K$28-DCF!K$5*MAX(BN517*DCF!K$28,0)-MAX(BN517-BM517,0)/Inputs!$B$17)*DCF!K$6</f>
        <v>10282.110903119334</v>
      </c>
      <c r="CV517" s="15">
        <f ca="1">(BO517*DCF!L$28-DCF!L$5*MAX(BO517*DCF!L$28,0)-MAX(BO517-BN517,0)/Inputs!$B$17)*DCF!L$6</f>
        <v>13218.532960510047</v>
      </c>
      <c r="CW517" s="15">
        <f ca="1">(BP517*DCF!M$28-DCF!M$5*MAX(BP517*DCF!M$28,0)-MAX(BP517-BO517,0)/Inputs!$B$17)*DCF!M$6</f>
        <v>17113.562794286227</v>
      </c>
      <c r="CX517" s="15">
        <f ca="1">(BQ517*DCF!C$46-DCF!C$5*MAX(BQ517*DCF!C$46,0)-MAX(BQ517-Inputs!$B$20,0)/Inputs!$B$24)*DCF!C$6</f>
        <v>-1888.4000173378727</v>
      </c>
      <c r="CY517" s="15">
        <f ca="1">(BR517*DCF!D$46-DCF!D$5*MAX(BR517*DCF!D$46,0)-MAX(BR517-BQ517,0)/Inputs!$B$24)*DCF!D$6</f>
        <v>-3548.0147629747398</v>
      </c>
      <c r="CZ517" s="15">
        <f ca="1">(BS517*DCF!E$46-DCF!E$5*MAX(BS517*DCF!E$46,0)-MAX(BS517-BR517,0)/Inputs!$B$24)*DCF!E$6</f>
        <v>-1003.2374007670001</v>
      </c>
      <c r="DA517" s="15">
        <f ca="1">(BT517*DCF!F$46-DCF!F$5*MAX(BT517*DCF!F$46,0)-MAX(BT517-BS517,0)/Inputs!$B$24)*DCF!F$6</f>
        <v>-2661.0337130648218</v>
      </c>
      <c r="DB517" s="15">
        <f ca="1">(BU517*DCF!G$46-DCF!G$5*MAX(BU517*DCF!G$46,0)-MAX(BU517-BT517,0)/Inputs!$B$24)*DCF!G$6</f>
        <v>-1865.2462507152406</v>
      </c>
      <c r="DC517" s="15">
        <f ca="1">(BV517*DCF!H$46-DCF!H$5*MAX(BV517*DCF!H$46,0)-MAX(BV517-BU517,0)/Inputs!$B$24)*DCF!H$6</f>
        <v>-2561.9956093116834</v>
      </c>
      <c r="DD517" s="15">
        <f ca="1">(BW517*DCF!I$46-DCF!I$5*MAX(BW517*DCF!I$46,0)-MAX(BW517-BV517,0)/Inputs!$B$24)*DCF!I$6</f>
        <v>69.80066848432854</v>
      </c>
      <c r="DE517" s="15">
        <f ca="1">(BX517*DCF!J$46-DCF!J$5*MAX(BX517*DCF!J$46,0)-MAX(BX517-BW517,0)/Inputs!$B$24)*DCF!J$6</f>
        <v>402.95224713671581</v>
      </c>
      <c r="DF517" s="15">
        <f ca="1">(BY517*DCF!K$46-DCF!K$5*MAX(BY517*DCF!K$46,0)-MAX(BY517-BX517,0)/Inputs!$B$24)*DCF!K$6</f>
        <v>-1198.910744150957</v>
      </c>
      <c r="DG517" s="15">
        <f ca="1">(BZ517*DCF!L$46-DCF!L$5*MAX(BZ517*DCF!L$46,0)-MAX(BZ517-BY517,0)/Inputs!$B$24)*DCF!L$6</f>
        <v>780.78884013925256</v>
      </c>
      <c r="DH517" s="15">
        <f ca="1">(CA517*DCF!M$46-DCF!M$5*MAX(CA517*DCF!M$46,0)-MAX(CA517-BZ517,0)/Inputs!$B$24)*DCF!M$6</f>
        <v>-837.50212738897153</v>
      </c>
      <c r="DI517" s="15">
        <f ca="1">SUM(CB517:CL517)+BE517*DCF!M$10*(1+Inputs!$B$30)*(1-Inputs!$B$33)*(1-Inputs!$B$30/Inputs!$B$31)/(Inputs!$B$29-Inputs!$B$30)*DCF!M$6</f>
        <v>68516.598471933714</v>
      </c>
      <c r="DJ517" s="15">
        <f ca="1">SUM(CM517:CW517)+BP517*DCF!M$28*(1+Inputs!$B$30)*(1-Inputs!$B$33)*(1-Inputs!$B$30/Inputs!$B$31)/(Inputs!$B$29-Inputs!$B$30)*DCF!M$6</f>
        <v>482194.29907923308</v>
      </c>
      <c r="DK517" s="15">
        <f ca="1">SUM(CX517:DH517)+CA517*DCF!M$46*(1+Inputs!$B$30)*(1-Inputs!$B$33)*(1-Inputs!$B$30/Inputs!$B$31)/(Inputs!$B$29-Inputs!$B$30)*DCF!M$6</f>
        <v>147704.01046842249</v>
      </c>
      <c r="DM517" s="15">
        <f ca="1">DI517+DJ517+DK517+Inputs!$B$34+Inputs!$B$36-Inputs!$B$35</f>
        <v>775265.90801958926</v>
      </c>
    </row>
    <row r="518" spans="1:117" x14ac:dyDescent="0.75">
      <c r="A518" s="11">
        <v>505</v>
      </c>
      <c r="C518" s="24">
        <f t="shared" ca="1" si="290"/>
        <v>0.65068958974723268</v>
      </c>
      <c r="D518" s="24">
        <f t="shared" ca="1" si="290"/>
        <v>1.5759125177023687E-3</v>
      </c>
      <c r="E518" s="24">
        <f t="shared" ca="1" si="290"/>
        <v>-0.38839039655392649</v>
      </c>
      <c r="F518" s="24">
        <f t="shared" ca="1" si="290"/>
        <v>-0.29879453669511108</v>
      </c>
      <c r="G518" s="24">
        <f t="shared" ca="1" si="290"/>
        <v>0.18238796062112861</v>
      </c>
      <c r="H518" s="24">
        <f t="shared" ca="1" si="290"/>
        <v>-0.15054279881284899</v>
      </c>
      <c r="I518" s="24">
        <f t="shared" ca="1" si="290"/>
        <v>0.60163221713331616</v>
      </c>
      <c r="J518" s="24">
        <f t="shared" ca="1" si="290"/>
        <v>6.1758064665556237E-2</v>
      </c>
      <c r="K518" s="24">
        <f t="shared" ca="1" si="290"/>
        <v>0.49535616011140271</v>
      </c>
      <c r="L518" s="24">
        <f t="shared" ca="1" si="290"/>
        <v>-0.36037395664374727</v>
      </c>
      <c r="M518" s="24">
        <f t="shared" ca="1" si="290"/>
        <v>-0.17686795684818613</v>
      </c>
      <c r="N518" s="24">
        <f ca="1">SQRT(Inputs!$B$38)*C518+SQRT(1-Inputs!$B$38)*_xlfn.NORM.S.INV(RAND())</f>
        <v>0.62436165110070796</v>
      </c>
      <c r="O518" s="24">
        <f ca="1">SQRT(Inputs!$B$38)*D518+SQRT(1-Inputs!$B$38)*_xlfn.NORM.S.INV(RAND())</f>
        <v>0.82417209429950289</v>
      </c>
      <c r="P518" s="24">
        <f ca="1">SQRT(Inputs!$B$38)*E518+SQRT(1-Inputs!$B$38)*_xlfn.NORM.S.INV(RAND())</f>
        <v>-2.8305023317804601E-2</v>
      </c>
      <c r="Q518" s="24">
        <f ca="1">SQRT(Inputs!$B$38)*F518+SQRT(1-Inputs!$B$38)*_xlfn.NORM.S.INV(RAND())</f>
        <v>-0.71745209203608018</v>
      </c>
      <c r="R518" s="24">
        <f ca="1">SQRT(Inputs!$B$38)*G518+SQRT(1-Inputs!$B$38)*_xlfn.NORM.S.INV(RAND())</f>
        <v>0.9732566225594308</v>
      </c>
      <c r="S518" s="24">
        <f ca="1">SQRT(Inputs!$B$38)*H518+SQRT(1-Inputs!$B$38)*_xlfn.NORM.S.INV(RAND())</f>
        <v>0.89185553668314321</v>
      </c>
      <c r="T518" s="24">
        <f ca="1">SQRT(Inputs!$B$38)*I518+SQRT(1-Inputs!$B$38)*_xlfn.NORM.S.INV(RAND())</f>
        <v>0.3167539560649561</v>
      </c>
      <c r="U518" s="24">
        <f ca="1">SQRT(Inputs!$B$38)*J518+SQRT(1-Inputs!$B$38)*_xlfn.NORM.S.INV(RAND())</f>
        <v>-0.27966598075005322</v>
      </c>
      <c r="V518" s="24">
        <f ca="1">SQRT(Inputs!$B$38)*K518+SQRT(1-Inputs!$B$38)*_xlfn.NORM.S.INV(RAND())</f>
        <v>-1.0491937120233228</v>
      </c>
      <c r="W518" s="24">
        <f ca="1">SQRT(Inputs!$B$38)*L518+SQRT(1-Inputs!$B$38)*_xlfn.NORM.S.INV(RAND())</f>
        <v>-1.6640424740754789</v>
      </c>
      <c r="X518" s="24">
        <f ca="1">SQRT(Inputs!$B$38)*M518+SQRT(1-Inputs!$B$38)*_xlfn.NORM.S.INV(RAND())</f>
        <v>0.17722136966360053</v>
      </c>
      <c r="Y518" s="24">
        <f ca="1">SQRT(Inputs!$B$38)*C518+SQRT(1-Inputs!$B$38)*_xlfn.NORM.S.INV(RAND())</f>
        <v>0.4169395466319985</v>
      </c>
      <c r="Z518" s="24">
        <f ca="1">SQRT(Inputs!$B$38)*D518+SQRT(1-Inputs!$B$38)*_xlfn.NORM.S.INV(RAND())</f>
        <v>0.36570797841669617</v>
      </c>
      <c r="AA518" s="24">
        <f ca="1">SQRT(Inputs!$B$38)*E518+SQRT(1-Inputs!$B$38)*_xlfn.NORM.S.INV(RAND())</f>
        <v>0.4376487210221407</v>
      </c>
      <c r="AB518" s="24">
        <f ca="1">SQRT(Inputs!$B$38)*F518+SQRT(1-Inputs!$B$38)*_xlfn.NORM.S.INV(RAND())</f>
        <v>-1.6664255041235927</v>
      </c>
      <c r="AC518" s="24">
        <f ca="1">SQRT(Inputs!$B$38)*G518+SQRT(1-Inputs!$B$38)*_xlfn.NORM.S.INV(RAND())</f>
        <v>1.0576812490480036</v>
      </c>
      <c r="AD518" s="24">
        <f ca="1">SQRT(Inputs!$B$38)*H518+SQRT(1-Inputs!$B$38)*_xlfn.NORM.S.INV(RAND())</f>
        <v>0.59117775039782028</v>
      </c>
      <c r="AE518" s="24">
        <f ca="1">SQRT(Inputs!$B$38)*I518+SQRT(1-Inputs!$B$38)*_xlfn.NORM.S.INV(RAND())</f>
        <v>0.28612106917018615</v>
      </c>
      <c r="AF518" s="24">
        <f ca="1">SQRT(Inputs!$B$38)*J518+SQRT(1-Inputs!$B$38)*_xlfn.NORM.S.INV(RAND())</f>
        <v>0.43136671922130271</v>
      </c>
      <c r="AG518" s="24">
        <f ca="1">SQRT(Inputs!$B$38)*K518+SQRT(1-Inputs!$B$38)*_xlfn.NORM.S.INV(RAND())</f>
        <v>1.1554814355343384</v>
      </c>
      <c r="AH518" s="24">
        <f ca="1">SQRT(Inputs!$B$38)*L518+SQRT(1-Inputs!$B$38)*_xlfn.NORM.S.INV(RAND())</f>
        <v>5.0365988563975062E-2</v>
      </c>
      <c r="AI518" s="24">
        <f ca="1">SQRT(Inputs!$B$38)*M518+SQRT(1-Inputs!$B$38)*_xlfn.NORM.S.INV(RAND())</f>
        <v>0.2829144500306417</v>
      </c>
      <c r="AJ518" s="24">
        <f ca="1">SQRT(Inputs!$B$38)*C518+SQRT(1-Inputs!$B$38)*_xlfn.NORM.S.INV(RAND())</f>
        <v>0.36866651092125141</v>
      </c>
      <c r="AK518" s="24">
        <f ca="1">SQRT(Inputs!$B$38)*D518+SQRT(1-Inputs!$B$38)*_xlfn.NORM.S.INV(RAND())</f>
        <v>-0.61803803558173742</v>
      </c>
      <c r="AL518" s="24">
        <f ca="1">SQRT(Inputs!$B$38)*E518+SQRT(1-Inputs!$B$38)*_xlfn.NORM.S.INV(RAND())</f>
        <v>-0.78629770137281541</v>
      </c>
      <c r="AM518" s="24">
        <f ca="1">SQRT(Inputs!$B$38)*F518+SQRT(1-Inputs!$B$38)*_xlfn.NORM.S.INV(RAND())</f>
        <v>-0.74316636165160699</v>
      </c>
      <c r="AN518" s="24">
        <f ca="1">SQRT(Inputs!$B$38)*G518+SQRT(1-Inputs!$B$38)*_xlfn.NORM.S.INV(RAND())</f>
        <v>0.13968564494203642</v>
      </c>
      <c r="AO518" s="24">
        <f ca="1">SQRT(Inputs!$B$38)*H518+SQRT(1-Inputs!$B$38)*_xlfn.NORM.S.INV(RAND())</f>
        <v>0.86300597724332762</v>
      </c>
      <c r="AP518" s="24">
        <f ca="1">SQRT(Inputs!$B$38)*I518+SQRT(1-Inputs!$B$38)*_xlfn.NORM.S.INV(RAND())</f>
        <v>0.70589635157916675</v>
      </c>
      <c r="AQ518" s="24">
        <f ca="1">SQRT(Inputs!$B$38)*J518+SQRT(1-Inputs!$B$38)*_xlfn.NORM.S.INV(RAND())</f>
        <v>0.21151087793851786</v>
      </c>
      <c r="AR518" s="24">
        <f ca="1">SQRT(Inputs!$B$38)*K518+SQRT(1-Inputs!$B$38)*_xlfn.NORM.S.INV(RAND())</f>
        <v>0.19585121494298885</v>
      </c>
      <c r="AS518" s="24">
        <f ca="1">SQRT(Inputs!$B$38)*L518+SQRT(1-Inputs!$B$38)*_xlfn.NORM.S.INV(RAND())</f>
        <v>0.94106256574697622</v>
      </c>
      <c r="AT518" s="24">
        <f ca="1">SQRT(Inputs!$B$38)*M518+SQRT(1-Inputs!$B$38)*_xlfn.NORM.S.INV(RAND())</f>
        <v>1.0903683693552368</v>
      </c>
      <c r="AU518" s="15">
        <f ca="1">Inputs!$B$6*EXP($B$8-0.5*C$5^2+C$5*N518)</f>
        <v>5489.9792602050356</v>
      </c>
      <c r="AV518" s="15">
        <f t="shared" ca="1" si="255"/>
        <v>7543.5058048424207</v>
      </c>
      <c r="AW518" s="15">
        <f t="shared" ca="1" si="256"/>
        <v>9162.9194325355529</v>
      </c>
      <c r="AX518" s="15">
        <f t="shared" ca="1" si="257"/>
        <v>10227.901716430648</v>
      </c>
      <c r="AY518" s="15">
        <f t="shared" ca="1" si="258"/>
        <v>14004.188497791061</v>
      </c>
      <c r="AZ518" s="15">
        <f t="shared" ca="1" si="259"/>
        <v>18894.975163895917</v>
      </c>
      <c r="BA518" s="15">
        <f t="shared" ca="1" si="260"/>
        <v>23902.012401380314</v>
      </c>
      <c r="BB518" s="15">
        <f t="shared" ca="1" si="261"/>
        <v>28454.778931181452</v>
      </c>
      <c r="BC518" s="15">
        <f t="shared" ca="1" si="262"/>
        <v>31493.168457003547</v>
      </c>
      <c r="BD518" s="15">
        <f t="shared" ca="1" si="263"/>
        <v>33021.03262294802</v>
      </c>
      <c r="BE518" s="15">
        <f t="shared" ca="1" si="264"/>
        <v>41121.469775476595</v>
      </c>
      <c r="BF518" s="15">
        <f ca="1">Inputs!$B$13*EXP($B$9-0.5*C$6^2+C$6*Y518)</f>
        <v>15022.833159188349</v>
      </c>
      <c r="BG518" s="15">
        <f t="shared" ca="1" si="265"/>
        <v>19557.7706168771</v>
      </c>
      <c r="BH518" s="15">
        <f t="shared" ca="1" si="266"/>
        <v>25695.048105324116</v>
      </c>
      <c r="BI518" s="15">
        <f t="shared" ca="1" si="267"/>
        <v>24338.270324658348</v>
      </c>
      <c r="BJ518" s="15">
        <f t="shared" ca="1" si="268"/>
        <v>34751.18783296844</v>
      </c>
      <c r="BK518" s="15">
        <f t="shared" ca="1" si="269"/>
        <v>46225.14058657342</v>
      </c>
      <c r="BL518" s="15">
        <f t="shared" ca="1" si="270"/>
        <v>58926.941189950063</v>
      </c>
      <c r="BM518" s="15">
        <f t="shared" ca="1" si="271"/>
        <v>76421.377089646441</v>
      </c>
      <c r="BN518" s="15">
        <f t="shared" ca="1" si="272"/>
        <v>107947.27735469548</v>
      </c>
      <c r="BO518" s="15">
        <f t="shared" ca="1" si="273"/>
        <v>133597.86297886047</v>
      </c>
      <c r="BP518" s="15">
        <f t="shared" ca="1" si="274"/>
        <v>169789.95003269773</v>
      </c>
      <c r="BQ518" s="15">
        <f ca="1">Inputs!$B$20*EXP($B$10-0.5*C$7^2+C$7*AJ518)</f>
        <v>4888.7323456585673</v>
      </c>
      <c r="BR518" s="15">
        <f t="shared" ca="1" si="275"/>
        <v>5451.2123198165973</v>
      </c>
      <c r="BS518" s="15">
        <f t="shared" ca="1" si="276"/>
        <v>5955.8762405903553</v>
      </c>
      <c r="BT518" s="15">
        <f t="shared" ca="1" si="277"/>
        <v>6757.2958416072461</v>
      </c>
      <c r="BU518" s="15">
        <f t="shared" ca="1" si="278"/>
        <v>9686.739092707825</v>
      </c>
      <c r="BV518" s="15">
        <f t="shared" ca="1" si="279"/>
        <v>16369.538114296678</v>
      </c>
      <c r="BW518" s="15">
        <f t="shared" ca="1" si="280"/>
        <v>26523.654365613591</v>
      </c>
      <c r="BX518" s="15">
        <f t="shared" ca="1" si="281"/>
        <v>38704.447798960202</v>
      </c>
      <c r="BY518" s="15">
        <f t="shared" ca="1" si="282"/>
        <v>56302.17567143726</v>
      </c>
      <c r="BZ518" s="15">
        <f t="shared" ca="1" si="283"/>
        <v>93920.146816156033</v>
      </c>
      <c r="CA518" s="15">
        <f t="shared" ca="1" si="284"/>
        <v>160136.32833502727</v>
      </c>
      <c r="CB518" s="15">
        <f ca="1">(AU518*DCF!C$10-DCF!C$5*MAX(AU518*DCF!C$10,0)-MAX(AU518-Inputs!$B$6,0)/Inputs!$B$10)*DCF!C$6</f>
        <v>1039.3114244666374</v>
      </c>
      <c r="CC518" s="15">
        <f ca="1">(AV518*DCF!D$10-DCF!D$5*MAX(AV518*DCF!D$10,0)-MAX(AV518-AU518,0)/Inputs!$B$10)*DCF!D$6</f>
        <v>1337.9797310538606</v>
      </c>
      <c r="CD518" s="15">
        <f ca="1">(AW518*DCF!E$10-DCF!E$5*MAX(AW518*DCF!E$10,0)-MAX(AW518-AV518,0)/Inputs!$B$10)*DCF!E$6</f>
        <v>1750.8132239800261</v>
      </c>
      <c r="CE518" s="15">
        <f ca="1">(AX518*DCF!F$10-DCF!F$5*MAX(AX518*DCF!F$10,0)-MAX(AX518-AW518,0)/Inputs!$B$10)*DCF!F$6</f>
        <v>2011.1382353902852</v>
      </c>
      <c r="CF518" s="15">
        <f ca="1">(AY518*DCF!G$10-DCF!G$5*MAX(AY518*DCF!G$10,0)-MAX(AY518-AX518,0)/Inputs!$B$10)*DCF!G$6</f>
        <v>2159.5532973883396</v>
      </c>
      <c r="CG518" s="15">
        <f ca="1">(AZ518*DCF!H$10-DCF!H$5*MAX(AZ518*DCF!H$10,0)-MAX(AZ518-AY518,0)/Inputs!$B$10)*DCF!H$6</f>
        <v>2800.0261295834152</v>
      </c>
      <c r="CH518" s="15">
        <f ca="1">(BA518*DCF!I$10-DCF!I$5*MAX(BA518*DCF!I$10,0)-MAX(BA518-AZ518,0)/Inputs!$B$10)*DCF!I$6</f>
        <v>3544.6961799877768</v>
      </c>
      <c r="CI518" s="15">
        <f ca="1">(BB518*DCF!J$10-DCF!J$5*MAX(BB518*DCF!J$10,0)-MAX(BB518-BA518,0)/Inputs!$B$10)*DCF!J$6</f>
        <v>4193.0093448862817</v>
      </c>
      <c r="CJ518" s="15">
        <f ca="1">(BC518*DCF!K$10-DCF!K$5*MAX(BC518*DCF!K$10,0)-MAX(BC518-BB518,0)/Inputs!$B$10)*DCF!K$6</f>
        <v>4644.5660575556303</v>
      </c>
      <c r="CK518" s="15">
        <f ca="1">(BD518*DCF!L$10-DCF!L$5*MAX(BD518*DCF!L$10,0)-MAX(BD518-BC518,0)/Inputs!$B$10)*DCF!L$6</f>
        <v>4782.6220714857318</v>
      </c>
      <c r="CL518" s="15">
        <f ca="1">(BE518*DCF!M$10-DCF!M$5*MAX(BE518*DCF!M$10,0)-MAX(BE518-BD518,0)/Inputs!$B$10)*DCF!M$6</f>
        <v>4835.0874820353256</v>
      </c>
      <c r="CM518" s="15">
        <f ca="1">(BF518*DCF!C$28-DCF!C$5*MAX(BF518*DCF!C$28,0)-MAX(BF518-Inputs!$B$13,0)/Inputs!$B$17)*DCF!C$6</f>
        <v>3745.1858261455277</v>
      </c>
      <c r="CN518" s="15">
        <f ca="1">(BG518*DCF!D$28-DCF!D$5*MAX(BG518*DCF!D$28,0)-MAX(BG518-BF518,0)/Inputs!$B$17)*DCF!D$6</f>
        <v>4792.7044384846322</v>
      </c>
      <c r="CO518" s="15">
        <f ca="1">(BH518*DCF!E$28-DCF!E$5*MAX(BH518*DCF!E$28,0)-MAX(BH518-BG518,0)/Inputs!$B$17)*DCF!E$6</f>
        <v>6067.7222461641577</v>
      </c>
      <c r="CP518" s="15">
        <f ca="1">(BI518*DCF!F$28-DCF!F$5*MAX(BI518*DCF!F$28,0)-MAX(BI518-BH518,0)/Inputs!$B$17)*DCF!F$6</f>
        <v>6607.1993021131493</v>
      </c>
      <c r="CQ518" s="15">
        <f ca="1">(BJ518*DCF!G$28-DCF!G$5*MAX(BJ518*DCF!G$28,0)-MAX(BJ518-BI518,0)/Inputs!$B$17)*DCF!G$6</f>
        <v>7265.10948193287</v>
      </c>
      <c r="CR518" s="15">
        <f ca="1">(BK518*DCF!H$28-DCF!H$5*MAX(BK518*DCF!H$28,0)-MAX(BK518-BJ518,0)/Inputs!$B$17)*DCF!H$6</f>
        <v>9649.2569984171514</v>
      </c>
      <c r="CS518" s="15">
        <f ca="1">(BL518*DCF!I$28-DCF!I$5*MAX(BL518*DCF!I$28,0)-MAX(BL518-BK518,0)/Inputs!$B$17)*DCF!I$6</f>
        <v>12033.751399129736</v>
      </c>
      <c r="CT518" s="15">
        <f ca="1">(BM518*DCF!J$28-DCF!J$5*MAX(BM518*DCF!J$28,0)-MAX(BM518-BL518,0)/Inputs!$B$17)*DCF!J$6</f>
        <v>14728.692029249303</v>
      </c>
      <c r="CU518" s="15">
        <f ca="1">(BN518*DCF!K$28-DCF!K$5*MAX(BN518*DCF!K$28,0)-MAX(BN518-BM518,0)/Inputs!$B$17)*DCF!K$6</f>
        <v>18935.152165860523</v>
      </c>
      <c r="CV518" s="15">
        <f ca="1">(BO518*DCF!L$28-DCF!L$5*MAX(BO518*DCF!L$28,0)-MAX(BO518-BN518,0)/Inputs!$B$17)*DCF!L$6</f>
        <v>23753.171331179066</v>
      </c>
      <c r="CW518" s="15">
        <f ca="1">(BP518*DCF!M$28-DCF!M$5*MAX(BP518*DCF!M$28,0)-MAX(BP518-BO518,0)/Inputs!$B$17)*DCF!M$6</f>
        <v>28162.987291760906</v>
      </c>
      <c r="CX518" s="15">
        <f ca="1">(BQ518*DCF!C$46-DCF!C$5*MAX(BQ518*DCF!C$46,0)-MAX(BQ518-Inputs!$B$20,0)/Inputs!$B$24)*DCF!C$6</f>
        <v>-1908.5905397172521</v>
      </c>
      <c r="CY518" s="15">
        <f ca="1">(BR518*DCF!D$46-DCF!D$5*MAX(BR518*DCF!D$46,0)-MAX(BR518-BQ518,0)/Inputs!$B$24)*DCF!D$6</f>
        <v>-1170.4003550436212</v>
      </c>
      <c r="CZ518" s="15">
        <f ca="1">(BS518*DCF!E$46-DCF!E$5*MAX(BS518*DCF!E$46,0)-MAX(BS518-BR518,0)/Inputs!$B$24)*DCF!E$6</f>
        <v>-903.21735979938262</v>
      </c>
      <c r="DA518" s="15">
        <f ca="1">(BT518*DCF!F$46-DCF!F$5*MAX(BT518*DCF!F$46,0)-MAX(BT518-BS518,0)/Inputs!$B$24)*DCF!F$6</f>
        <v>-783.93121760562337</v>
      </c>
      <c r="DB518" s="15">
        <f ca="1">(BU518*DCF!G$46-DCF!G$5*MAX(BU518*DCF!G$46,0)-MAX(BU518-BT518,0)/Inputs!$B$24)*DCF!G$6</f>
        <v>-1311.2495953578784</v>
      </c>
      <c r="DC518" s="15">
        <f ca="1">(BV518*DCF!H$46-DCF!H$5*MAX(BV518*DCF!H$46,0)-MAX(BV518-BU518,0)/Inputs!$B$24)*DCF!H$6</f>
        <v>-2076.6388497697844</v>
      </c>
      <c r="DD518" s="15">
        <f ca="1">(BW518*DCF!I$46-DCF!I$5*MAX(BW518*DCF!I$46,0)-MAX(BW518-BV518,0)/Inputs!$B$24)*DCF!I$6</f>
        <v>-2302.279880836642</v>
      </c>
      <c r="DE518" s="15">
        <f ca="1">(BX518*DCF!J$46-DCF!J$5*MAX(BX518*DCF!J$46,0)-MAX(BX518-BW518,0)/Inputs!$B$24)*DCF!J$6</f>
        <v>-1606.6028894230972</v>
      </c>
      <c r="DF518" s="15">
        <f ca="1">(BY518*DCF!K$46-DCF!K$5*MAX(BY518*DCF!K$46,0)-MAX(BY518-BX518,0)/Inputs!$B$24)*DCF!K$6</f>
        <v>-1094.8065686169484</v>
      </c>
      <c r="DG518" s="15">
        <f ca="1">(BZ518*DCF!L$46-DCF!L$5*MAX(BZ518*DCF!L$46,0)-MAX(BZ518-BY518,0)/Inputs!$B$24)*DCF!L$6</f>
        <v>-2020.806268823645</v>
      </c>
      <c r="DH518" s="15">
        <f ca="1">(CA518*DCF!M$46-DCF!M$5*MAX(CA518*DCF!M$46,0)-MAX(CA518-BZ518,0)/Inputs!$B$24)*DCF!M$6</f>
        <v>-1288.8436717596428</v>
      </c>
      <c r="DI518" s="15">
        <f ca="1">SUM(CB518:CL518)+BE518*DCF!M$10*(1+Inputs!$B$30)*(1-Inputs!$B$33)*(1-Inputs!$B$30/Inputs!$B$31)/(Inputs!$B$29-Inputs!$B$30)*DCF!M$6</f>
        <v>147540.39733810822</v>
      </c>
      <c r="DJ518" s="15">
        <f ca="1">SUM(CM518:CW518)+BP518*DCF!M$28*(1+Inputs!$B$30)*(1-Inputs!$B$33)*(1-Inputs!$B$30/Inputs!$B$31)/(Inputs!$B$29-Inputs!$B$30)*DCF!M$6</f>
        <v>765777.83408463537</v>
      </c>
      <c r="DK518" s="15">
        <f ca="1">SUM(CX518:DH518)+CA518*DCF!M$46*(1+Inputs!$B$30)*(1-Inputs!$B$33)*(1-Inputs!$B$30/Inputs!$B$31)/(Inputs!$B$29-Inputs!$B$30)*DCF!M$6</f>
        <v>231122.36576996904</v>
      </c>
      <c r="DM518" s="15">
        <f ca="1">DI518+DJ518+DK518+Inputs!$B$34+Inputs!$B$36-Inputs!$B$35</f>
        <v>1221291.5971927126</v>
      </c>
    </row>
    <row r="519" spans="1:117" x14ac:dyDescent="0.75">
      <c r="A519" s="11">
        <v>506</v>
      </c>
      <c r="C519" s="24">
        <f t="shared" ca="1" si="290"/>
        <v>-0.86981488520380335</v>
      </c>
      <c r="D519" s="24">
        <f t="shared" ca="1" si="290"/>
        <v>0.89284867360600295</v>
      </c>
      <c r="E519" s="24">
        <f t="shared" ca="1" si="290"/>
        <v>1.6033354301535309E-3</v>
      </c>
      <c r="F519" s="24">
        <f t="shared" ca="1" si="290"/>
        <v>0.24708356119824959</v>
      </c>
      <c r="G519" s="24">
        <f t="shared" ca="1" si="290"/>
        <v>1.9289708619499542</v>
      </c>
      <c r="H519" s="24">
        <f t="shared" ca="1" si="290"/>
        <v>0.69809354348947561</v>
      </c>
      <c r="I519" s="24">
        <f t="shared" ca="1" si="290"/>
        <v>0.30702094503042243</v>
      </c>
      <c r="J519" s="24">
        <f t="shared" ca="1" si="290"/>
        <v>-1.0433417280247477</v>
      </c>
      <c r="K519" s="24">
        <f t="shared" ca="1" si="290"/>
        <v>0.73534764109274431</v>
      </c>
      <c r="L519" s="24">
        <f t="shared" ca="1" si="290"/>
        <v>0.62139938470351153</v>
      </c>
      <c r="M519" s="24">
        <f t="shared" ca="1" si="290"/>
        <v>-0.82407990971871514</v>
      </c>
      <c r="N519" s="24">
        <f ca="1">SQRT(Inputs!$B$38)*C519+SQRT(1-Inputs!$B$38)*_xlfn.NORM.S.INV(RAND())</f>
        <v>0.33421656244688225</v>
      </c>
      <c r="O519" s="24">
        <f ca="1">SQRT(Inputs!$B$38)*D519+SQRT(1-Inputs!$B$38)*_xlfn.NORM.S.INV(RAND())</f>
        <v>1.1676263402052092</v>
      </c>
      <c r="P519" s="24">
        <f ca="1">SQRT(Inputs!$B$38)*E519+SQRT(1-Inputs!$B$38)*_xlfn.NORM.S.INV(RAND())</f>
        <v>0.26113849604896211</v>
      </c>
      <c r="Q519" s="24">
        <f ca="1">SQRT(Inputs!$B$38)*F519+SQRT(1-Inputs!$B$38)*_xlfn.NORM.S.INV(RAND())</f>
        <v>0.37216171016387273</v>
      </c>
      <c r="R519" s="24">
        <f ca="1">SQRT(Inputs!$B$38)*G519+SQRT(1-Inputs!$B$38)*_xlfn.NORM.S.INV(RAND())</f>
        <v>1.2777184845782525</v>
      </c>
      <c r="S519" s="24">
        <f ca="1">SQRT(Inputs!$B$38)*H519+SQRT(1-Inputs!$B$38)*_xlfn.NORM.S.INV(RAND())</f>
        <v>-5.0296129108747256E-3</v>
      </c>
      <c r="T519" s="24">
        <f ca="1">SQRT(Inputs!$B$38)*I519+SQRT(1-Inputs!$B$38)*_xlfn.NORM.S.INV(RAND())</f>
        <v>0.83295861648623548</v>
      </c>
      <c r="U519" s="24">
        <f ca="1">SQRT(Inputs!$B$38)*J519+SQRT(1-Inputs!$B$38)*_xlfn.NORM.S.INV(RAND())</f>
        <v>-1.1350098726295914</v>
      </c>
      <c r="V519" s="24">
        <f ca="1">SQRT(Inputs!$B$38)*K519+SQRT(1-Inputs!$B$38)*_xlfn.NORM.S.INV(RAND())</f>
        <v>-0.18021190419686389</v>
      </c>
      <c r="W519" s="24">
        <f ca="1">SQRT(Inputs!$B$38)*L519+SQRT(1-Inputs!$B$38)*_xlfn.NORM.S.INV(RAND())</f>
        <v>0.47248549796306683</v>
      </c>
      <c r="X519" s="24">
        <f ca="1">SQRT(Inputs!$B$38)*M519+SQRT(1-Inputs!$B$38)*_xlfn.NORM.S.INV(RAND())</f>
        <v>-0.18787551464887003</v>
      </c>
      <c r="Y519" s="24">
        <f ca="1">SQRT(Inputs!$B$38)*C519+SQRT(1-Inputs!$B$38)*_xlfn.NORM.S.INV(RAND())</f>
        <v>-0.95059420235236836</v>
      </c>
      <c r="Z519" s="24">
        <f ca="1">SQRT(Inputs!$B$38)*D519+SQRT(1-Inputs!$B$38)*_xlfn.NORM.S.INV(RAND())</f>
        <v>8.5371567453333241E-2</v>
      </c>
      <c r="AA519" s="24">
        <f ca="1">SQRT(Inputs!$B$38)*E519+SQRT(1-Inputs!$B$38)*_xlfn.NORM.S.INV(RAND())</f>
        <v>1.5088876237855497</v>
      </c>
      <c r="AB519" s="24">
        <f ca="1">SQRT(Inputs!$B$38)*F519+SQRT(1-Inputs!$B$38)*_xlfn.NORM.S.INV(RAND())</f>
        <v>0.70038447674764703</v>
      </c>
      <c r="AC519" s="24">
        <f ca="1">SQRT(Inputs!$B$38)*G519+SQRT(1-Inputs!$B$38)*_xlfn.NORM.S.INV(RAND())</f>
        <v>-3.6326034120297113E-2</v>
      </c>
      <c r="AD519" s="24">
        <f ca="1">SQRT(Inputs!$B$38)*H519+SQRT(1-Inputs!$B$38)*_xlfn.NORM.S.INV(RAND())</f>
        <v>1.1973018106352669</v>
      </c>
      <c r="AE519" s="24">
        <f ca="1">SQRT(Inputs!$B$38)*I519+SQRT(1-Inputs!$B$38)*_xlfn.NORM.S.INV(RAND())</f>
        <v>1.1105928816863953</v>
      </c>
      <c r="AF519" s="24">
        <f ca="1">SQRT(Inputs!$B$38)*J519+SQRT(1-Inputs!$B$38)*_xlfn.NORM.S.INV(RAND())</f>
        <v>-3.215296234464049E-2</v>
      </c>
      <c r="AG519" s="24">
        <f ca="1">SQRT(Inputs!$B$38)*K519+SQRT(1-Inputs!$B$38)*_xlfn.NORM.S.INV(RAND())</f>
        <v>0.80841618901993928</v>
      </c>
      <c r="AH519" s="24">
        <f ca="1">SQRT(Inputs!$B$38)*L519+SQRT(1-Inputs!$B$38)*_xlfn.NORM.S.INV(RAND())</f>
        <v>0.90512393050786522</v>
      </c>
      <c r="AI519" s="24">
        <f ca="1">SQRT(Inputs!$B$38)*M519+SQRT(1-Inputs!$B$38)*_xlfn.NORM.S.INV(RAND())</f>
        <v>-1.1930623071003503</v>
      </c>
      <c r="AJ519" s="24">
        <f ca="1">SQRT(Inputs!$B$38)*C519+SQRT(1-Inputs!$B$38)*_xlfn.NORM.S.INV(RAND())</f>
        <v>-1.8959641716890818</v>
      </c>
      <c r="AK519" s="24">
        <f ca="1">SQRT(Inputs!$B$38)*D519+SQRT(1-Inputs!$B$38)*_xlfn.NORM.S.INV(RAND())</f>
        <v>0.53454117345182206</v>
      </c>
      <c r="AL519" s="24">
        <f ca="1">SQRT(Inputs!$B$38)*E519+SQRT(1-Inputs!$B$38)*_xlfn.NORM.S.INV(RAND())</f>
        <v>0.51249844089144203</v>
      </c>
      <c r="AM519" s="24">
        <f ca="1">SQRT(Inputs!$B$38)*F519+SQRT(1-Inputs!$B$38)*_xlfn.NORM.S.INV(RAND())</f>
        <v>0.97081155073358216</v>
      </c>
      <c r="AN519" s="24">
        <f ca="1">SQRT(Inputs!$B$38)*G519+SQRT(1-Inputs!$B$38)*_xlfn.NORM.S.INV(RAND())</f>
        <v>1.3644644965034627</v>
      </c>
      <c r="AO519" s="24">
        <f ca="1">SQRT(Inputs!$B$38)*H519+SQRT(1-Inputs!$B$38)*_xlfn.NORM.S.INV(RAND())</f>
        <v>3.2570283455317928E-2</v>
      </c>
      <c r="AP519" s="24">
        <f ca="1">SQRT(Inputs!$B$38)*I519+SQRT(1-Inputs!$B$38)*_xlfn.NORM.S.INV(RAND())</f>
        <v>1.3243880393773995</v>
      </c>
      <c r="AQ519" s="24">
        <f ca="1">SQRT(Inputs!$B$38)*J519+SQRT(1-Inputs!$B$38)*_xlfn.NORM.S.INV(RAND())</f>
        <v>0.6447425552198951</v>
      </c>
      <c r="AR519" s="24">
        <f ca="1">SQRT(Inputs!$B$38)*K519+SQRT(1-Inputs!$B$38)*_xlfn.NORM.S.INV(RAND())</f>
        <v>1.1693554155472259</v>
      </c>
      <c r="AS519" s="24">
        <f ca="1">SQRT(Inputs!$B$38)*L519+SQRT(1-Inputs!$B$38)*_xlfn.NORM.S.INV(RAND())</f>
        <v>0.70195060967564415</v>
      </c>
      <c r="AT519" s="24">
        <f ca="1">SQRT(Inputs!$B$38)*M519+SQRT(1-Inputs!$B$38)*_xlfn.NORM.S.INV(RAND())</f>
        <v>-0.65711749458281687</v>
      </c>
      <c r="AU519" s="15">
        <f ca="1">Inputs!$B$6*EXP($B$8-0.5*C$5^2+C$5*N519)</f>
        <v>5238.0945671949685</v>
      </c>
      <c r="AV519" s="15">
        <f t="shared" ca="1" si="255"/>
        <v>7570.1972453042945</v>
      </c>
      <c r="AW519" s="15">
        <f t="shared" ca="1" si="256"/>
        <v>9561.4310799923405</v>
      </c>
      <c r="AX519" s="15">
        <f t="shared" ca="1" si="257"/>
        <v>12229.127712510843</v>
      </c>
      <c r="AY519" s="15">
        <f t="shared" ca="1" si="258"/>
        <v>17350.392240534369</v>
      </c>
      <c r="AZ519" s="15">
        <f t="shared" ca="1" si="259"/>
        <v>21208.248775863161</v>
      </c>
      <c r="BA519" s="15">
        <f t="shared" ca="1" si="260"/>
        <v>28317.575552895702</v>
      </c>
      <c r="BB519" s="15">
        <f t="shared" ca="1" si="261"/>
        <v>30942.774544572283</v>
      </c>
      <c r="BC519" s="15">
        <f t="shared" ca="1" si="262"/>
        <v>37243.474877125773</v>
      </c>
      <c r="BD519" s="15">
        <f t="shared" ca="1" si="263"/>
        <v>47688.382783148081</v>
      </c>
      <c r="BE519" s="15">
        <f t="shared" ca="1" si="264"/>
        <v>57444.561483211015</v>
      </c>
      <c r="BF519" s="15">
        <f ca="1">Inputs!$B$13*EXP($B$9-0.5*C$6^2+C$6*Y519)</f>
        <v>11455.395561528656</v>
      </c>
      <c r="BG519" s="15">
        <f t="shared" ca="1" si="265"/>
        <v>14177.820674852561</v>
      </c>
      <c r="BH519" s="15">
        <f t="shared" ca="1" si="266"/>
        <v>22248.56085013102</v>
      </c>
      <c r="BI519" s="15">
        <f t="shared" ca="1" si="267"/>
        <v>30335.759746629567</v>
      </c>
      <c r="BJ519" s="15">
        <f t="shared" ca="1" si="268"/>
        <v>36995.440493245522</v>
      </c>
      <c r="BK519" s="15">
        <f t="shared" ca="1" si="269"/>
        <v>53443.470715950818</v>
      </c>
      <c r="BL519" s="15">
        <f t="shared" ca="1" si="270"/>
        <v>75811.022448227639</v>
      </c>
      <c r="BM519" s="15">
        <f t="shared" ca="1" si="271"/>
        <v>92816.631067810478</v>
      </c>
      <c r="BN519" s="15">
        <f t="shared" ca="1" si="272"/>
        <v>125765.04533883675</v>
      </c>
      <c r="BO519" s="15">
        <f t="shared" ca="1" si="273"/>
        <v>171908.78903690216</v>
      </c>
      <c r="BP519" s="15">
        <f t="shared" ca="1" si="274"/>
        <v>184836.01702055667</v>
      </c>
      <c r="BQ519" s="15">
        <f ca="1">Inputs!$B$20*EXP($B$10-0.5*C$7^2+C$7*AJ519)</f>
        <v>2189.5756050863711</v>
      </c>
      <c r="BR519" s="15">
        <f t="shared" ca="1" si="275"/>
        <v>3520.6613235258837</v>
      </c>
      <c r="BS519" s="15">
        <f t="shared" ca="1" si="276"/>
        <v>5585.6856200889433</v>
      </c>
      <c r="BT519" s="15">
        <f t="shared" ca="1" si="277"/>
        <v>9935.1930163826928</v>
      </c>
      <c r="BU519" s="15">
        <f t="shared" ca="1" si="278"/>
        <v>19155.271101036727</v>
      </c>
      <c r="BV519" s="15">
        <f t="shared" ca="1" si="279"/>
        <v>26846.791059525265</v>
      </c>
      <c r="BW519" s="15">
        <f t="shared" ca="1" si="280"/>
        <v>49583.810204759509</v>
      </c>
      <c r="BX519" s="15">
        <f t="shared" ca="1" si="281"/>
        <v>78919.921610956371</v>
      </c>
      <c r="BY519" s="15">
        <f t="shared" ca="1" si="282"/>
        <v>138305.88130845199</v>
      </c>
      <c r="BZ519" s="15">
        <f t="shared" ca="1" si="283"/>
        <v>220792.34394548138</v>
      </c>
      <c r="CA519" s="15">
        <f t="shared" ca="1" si="284"/>
        <v>275964.8788498576</v>
      </c>
      <c r="CB519" s="15">
        <f ca="1">(AU519*DCF!C$10-DCF!C$5*MAX(AU519*DCF!C$10,0)-MAX(AU519-Inputs!$B$6,0)/Inputs!$B$10)*DCF!C$6</f>
        <v>1041.1074072239342</v>
      </c>
      <c r="CC519" s="15">
        <f ca="1">(AV519*DCF!D$10-DCF!D$5*MAX(AV519*DCF!D$10,0)-MAX(AV519-AU519,0)/Inputs!$B$10)*DCF!D$6</f>
        <v>1276.562089546085</v>
      </c>
      <c r="CD519" s="15">
        <f ca="1">(AW519*DCF!E$10-DCF!E$5*MAX(AW519*DCF!E$10,0)-MAX(AW519-AV519,0)/Inputs!$B$10)*DCF!E$6</f>
        <v>1759.0739112925685</v>
      </c>
      <c r="CE519" s="15">
        <f ca="1">(AX519*DCF!F$10-DCF!F$5*MAX(AX519*DCF!F$10,0)-MAX(AX519-AW519,0)/Inputs!$B$10)*DCF!F$6</f>
        <v>2114.5175610147021</v>
      </c>
      <c r="CF519" s="15">
        <f ca="1">(AY519*DCF!G$10-DCF!G$5*MAX(AY519*DCF!G$10,0)-MAX(AY519-AX519,0)/Inputs!$B$10)*DCF!G$6</f>
        <v>2590.4766435569809</v>
      </c>
      <c r="CG519" s="15">
        <f ca="1">(AZ519*DCF!H$10-DCF!H$5*MAX(AZ519*DCF!H$10,0)-MAX(AZ519-AY519,0)/Inputs!$B$10)*DCF!H$6</f>
        <v>3432.5651230566673</v>
      </c>
      <c r="CH519" s="15">
        <f ca="1">(BA519*DCF!I$10-DCF!I$5*MAX(BA519*DCF!I$10,0)-MAX(BA519-AZ519,0)/Inputs!$B$10)*DCF!I$6</f>
        <v>4006.4093454829563</v>
      </c>
      <c r="CI519" s="15">
        <f ca="1">(BB519*DCF!J$10-DCF!J$5*MAX(BB519*DCF!J$10,0)-MAX(BB519-BA519,0)/Inputs!$B$10)*DCF!J$6</f>
        <v>4912.0462617403637</v>
      </c>
      <c r="CJ519" s="15">
        <f ca="1">(BC519*DCF!K$10-DCF!K$5*MAX(BC519*DCF!K$10,0)-MAX(BC519-BB519,0)/Inputs!$B$10)*DCF!K$6</f>
        <v>5113.5991892947231</v>
      </c>
      <c r="CK519" s="15">
        <f ca="1">(BD519*DCF!L$10-DCF!L$5*MAX(BD519*DCF!L$10,0)-MAX(BD519-BC519,0)/Inputs!$B$10)*DCF!L$6</f>
        <v>5841.6192543757015</v>
      </c>
      <c r="CL519" s="15">
        <f ca="1">(BE519*DCF!M$10-DCF!M$5*MAX(BE519*DCF!M$10,0)-MAX(BE519-BD519,0)/Inputs!$B$10)*DCF!M$6</f>
        <v>6940.6908263267915</v>
      </c>
      <c r="CM519" s="15">
        <f ca="1">(BF519*DCF!C$28-DCF!C$5*MAX(BF519*DCF!C$28,0)-MAX(BF519-Inputs!$B$13,0)/Inputs!$B$17)*DCF!C$6</f>
        <v>3480.315857735698</v>
      </c>
      <c r="CN519" s="15">
        <f ca="1">(BG519*DCF!D$28-DCF!D$5*MAX(BG519*DCF!D$28,0)-MAX(BG519-BF519,0)/Inputs!$B$17)*DCF!D$6</f>
        <v>3594.8770844741202</v>
      </c>
      <c r="CO519" s="15">
        <f ca="1">(BH519*DCF!E$28-DCF!E$5*MAX(BH519*DCF!E$28,0)-MAX(BH519-BG519,0)/Inputs!$B$17)*DCF!E$6</f>
        <v>4710.5568039315494</v>
      </c>
      <c r="CP519" s="15">
        <f ca="1">(BI519*DCF!F$28-DCF!F$5*MAX(BI519*DCF!F$28,0)-MAX(BI519-BH519,0)/Inputs!$B$17)*DCF!F$6</f>
        <v>6762.9573140970542</v>
      </c>
      <c r="CQ519" s="15">
        <f ca="1">(BJ519*DCF!G$28-DCF!G$5*MAX(BJ519*DCF!G$28,0)-MAX(BJ519-BI519,0)/Inputs!$B$17)*DCF!G$6</f>
        <v>8478.6552076026383</v>
      </c>
      <c r="CR519" s="15">
        <f ca="1">(BK519*DCF!H$28-DCF!H$5*MAX(BK519*DCF!H$28,0)-MAX(BK519-BJ519,0)/Inputs!$B$17)*DCF!H$6</f>
        <v>10661.597628864143</v>
      </c>
      <c r="CS519" s="15">
        <f ca="1">(BL519*DCF!I$28-DCF!I$5*MAX(BL519*DCF!I$28,0)-MAX(BL519-BK519,0)/Inputs!$B$17)*DCF!I$6</f>
        <v>14616.762773490404</v>
      </c>
      <c r="CT519" s="15">
        <f ca="1">(BM519*DCF!J$28-DCF!J$5*MAX(BM519*DCF!J$28,0)-MAX(BM519-BL519,0)/Inputs!$B$17)*DCF!J$6</f>
        <v>18451.009245887322</v>
      </c>
      <c r="CU519" s="15">
        <f ca="1">(BN519*DCF!K$28-DCF!K$5*MAX(BN519*DCF!K$28,0)-MAX(BN519-BM519,0)/Inputs!$B$17)*DCF!K$6</f>
        <v>22523.726995624216</v>
      </c>
      <c r="CV519" s="15">
        <f ca="1">(BO519*DCF!L$28-DCF!L$5*MAX(BO519*DCF!L$28,0)-MAX(BO519-BN519,0)/Inputs!$B$17)*DCF!L$6</f>
        <v>29078.170213146575</v>
      </c>
      <c r="CW519" s="15">
        <f ca="1">(BP519*DCF!M$28-DCF!M$5*MAX(BP519*DCF!M$28,0)-MAX(BP519-BO519,0)/Inputs!$B$17)*DCF!M$6</f>
        <v>33425.745002060314</v>
      </c>
      <c r="CX519" s="15">
        <f ca="1">(BQ519*DCF!C$46-DCF!C$5*MAX(BQ519*DCF!C$46,0)-MAX(BQ519-Inputs!$B$20,0)/Inputs!$B$24)*DCF!C$6</f>
        <v>-505.67565937329584</v>
      </c>
      <c r="CY519" s="15">
        <f ca="1">(BR519*DCF!D$46-DCF!D$5*MAX(BR519*DCF!D$46,0)-MAX(BR519-BQ519,0)/Inputs!$B$24)*DCF!D$6</f>
        <v>-1168.8580120859851</v>
      </c>
      <c r="CZ519" s="15">
        <f ca="1">(BS519*DCF!E$46-DCF!E$5*MAX(BS519*DCF!E$46,0)-MAX(BS519-BR519,0)/Inputs!$B$24)*DCF!E$6</f>
        <v>-1474.4927784692914</v>
      </c>
      <c r="DA519" s="15">
        <f ca="1">(BT519*DCF!F$46-DCF!F$5*MAX(BT519*DCF!F$46,0)-MAX(BT519-BS519,0)/Inputs!$B$24)*DCF!F$6</f>
        <v>-2307.3367119430745</v>
      </c>
      <c r="DB519" s="15">
        <f ca="1">(BU519*DCF!G$46-DCF!G$5*MAX(BU519*DCF!G$46,0)-MAX(BU519-BT519,0)/Inputs!$B$24)*DCF!G$6</f>
        <v>-3745.7975748220174</v>
      </c>
      <c r="DC519" s="15">
        <f ca="1">(BV519*DCF!H$46-DCF!H$5*MAX(BV519*DCF!H$46,0)-MAX(BV519-BU519,0)/Inputs!$B$24)*DCF!H$6</f>
        <v>-2390.0927003756387</v>
      </c>
      <c r="DD519" s="15">
        <f ca="1">(BW519*DCF!I$46-DCF!I$5*MAX(BW519*DCF!I$46,0)-MAX(BW519-BV519,0)/Inputs!$B$24)*DCF!I$6</f>
        <v>-5381.7612886549587</v>
      </c>
      <c r="DE519" s="15">
        <f ca="1">(BX519*DCF!J$46-DCF!J$5*MAX(BX519*DCF!J$46,0)-MAX(BX519-BW519,0)/Inputs!$B$24)*DCF!J$6</f>
        <v>-4468.9850529735668</v>
      </c>
      <c r="DF519" s="15">
        <f ca="1">(BY519*DCF!K$46-DCF!K$5*MAX(BY519*DCF!K$46,0)-MAX(BY519-BX519,0)/Inputs!$B$24)*DCF!K$6</f>
        <v>-6647.4851050604384</v>
      </c>
      <c r="DG519" s="15">
        <f ca="1">(BZ519*DCF!L$46-DCF!L$5*MAX(BZ519*DCF!L$46,0)-MAX(BZ519-BY519,0)/Inputs!$B$24)*DCF!L$6</f>
        <v>-3404.6063965091562</v>
      </c>
      <c r="DH519" s="15">
        <f ca="1">(CA519*DCF!M$46-DCF!M$5*MAX(CA519*DCF!M$46,0)-MAX(CA519-BZ519,0)/Inputs!$B$24)*DCF!M$6</f>
        <v>10100.402779957301</v>
      </c>
      <c r="DI519" s="15">
        <f ca="1">SUM(CB519:CL519)+BE519*DCF!M$10*(1+Inputs!$B$30)*(1-Inputs!$B$33)*(1-Inputs!$B$30/Inputs!$B$31)/(Inputs!$B$29-Inputs!$B$30)*DCF!M$6</f>
        <v>198897.64184637321</v>
      </c>
      <c r="DJ519" s="15">
        <f ca="1">SUM(CM519:CW519)+BP519*DCF!M$28*(1+Inputs!$B$30)*(1-Inputs!$B$33)*(1-Inputs!$B$30/Inputs!$B$31)/(Inputs!$B$29-Inputs!$B$30)*DCF!M$6</f>
        <v>841652.48022224521</v>
      </c>
      <c r="DK519" s="15">
        <f ca="1">SUM(CX519:DH519)+CA519*DCF!M$46*(1+Inputs!$B$30)*(1-Inputs!$B$33)*(1-Inputs!$B$30/Inputs!$B$31)/(Inputs!$B$29-Inputs!$B$30)*DCF!M$6</f>
        <v>405279.70433129411</v>
      </c>
      <c r="DM519" s="15">
        <f ca="1">DI519+DJ519+DK519+Inputs!$B$34+Inputs!$B$36-Inputs!$B$35</f>
        <v>1522680.8263999126</v>
      </c>
    </row>
    <row r="520" spans="1:117" x14ac:dyDescent="0.75">
      <c r="A520" s="11">
        <v>507</v>
      </c>
      <c r="C520" s="24">
        <f t="shared" ca="1" si="290"/>
        <v>1.2263194518307639</v>
      </c>
      <c r="D520" s="24">
        <f t="shared" ca="1" si="290"/>
        <v>1.220666658468913</v>
      </c>
      <c r="E520" s="24">
        <f t="shared" ca="1" si="290"/>
        <v>0.18796220087590859</v>
      </c>
      <c r="F520" s="24">
        <f t="shared" ca="1" si="290"/>
        <v>-0.10875495844009628</v>
      </c>
      <c r="G520" s="24">
        <f t="shared" ca="1" si="290"/>
        <v>1.7903877044406833</v>
      </c>
      <c r="H520" s="24">
        <f t="shared" ca="1" si="290"/>
        <v>-0.50399840905021476</v>
      </c>
      <c r="I520" s="24">
        <f t="shared" ca="1" si="290"/>
        <v>0.49665694788074499</v>
      </c>
      <c r="J520" s="24">
        <f t="shared" ca="1" si="290"/>
        <v>1.0586484204017232</v>
      </c>
      <c r="K520" s="24">
        <f t="shared" ca="1" si="290"/>
        <v>0.47287296428079773</v>
      </c>
      <c r="L520" s="24">
        <f t="shared" ca="1" si="290"/>
        <v>1.4104518310828664</v>
      </c>
      <c r="M520" s="24">
        <f t="shared" ca="1" si="290"/>
        <v>-0.94281209494399698</v>
      </c>
      <c r="N520" s="24">
        <f ca="1">SQRT(Inputs!$B$38)*C520+SQRT(1-Inputs!$B$38)*_xlfn.NORM.S.INV(RAND())</f>
        <v>0.70478460854095171</v>
      </c>
      <c r="O520" s="24">
        <f ca="1">SQRT(Inputs!$B$38)*D520+SQRT(1-Inputs!$B$38)*_xlfn.NORM.S.INV(RAND())</f>
        <v>-0.55399289935472318</v>
      </c>
      <c r="P520" s="24">
        <f ca="1">SQRT(Inputs!$B$38)*E520+SQRT(1-Inputs!$B$38)*_xlfn.NORM.S.INV(RAND())</f>
        <v>2.0627402096078269</v>
      </c>
      <c r="Q520" s="24">
        <f ca="1">SQRT(Inputs!$B$38)*F520+SQRT(1-Inputs!$B$38)*_xlfn.NORM.S.INV(RAND())</f>
        <v>-0.26406236897152668</v>
      </c>
      <c r="R520" s="24">
        <f ca="1">SQRT(Inputs!$B$38)*G520+SQRT(1-Inputs!$B$38)*_xlfn.NORM.S.INV(RAND())</f>
        <v>0.79880918186708549</v>
      </c>
      <c r="S520" s="24">
        <f ca="1">SQRT(Inputs!$B$38)*H520+SQRT(1-Inputs!$B$38)*_xlfn.NORM.S.INV(RAND())</f>
        <v>0.54531097948136753</v>
      </c>
      <c r="T520" s="24">
        <f ca="1">SQRT(Inputs!$B$38)*I520+SQRT(1-Inputs!$B$38)*_xlfn.NORM.S.INV(RAND())</f>
        <v>0.80353804270616347</v>
      </c>
      <c r="U520" s="24">
        <f ca="1">SQRT(Inputs!$B$38)*J520+SQRT(1-Inputs!$B$38)*_xlfn.NORM.S.INV(RAND())</f>
        <v>0.88934382600495043</v>
      </c>
      <c r="V520" s="24">
        <f ca="1">SQRT(Inputs!$B$38)*K520+SQRT(1-Inputs!$B$38)*_xlfn.NORM.S.INV(RAND())</f>
        <v>-1.3185602711445634</v>
      </c>
      <c r="W520" s="24">
        <f ca="1">SQRT(Inputs!$B$38)*L520+SQRT(1-Inputs!$B$38)*_xlfn.NORM.S.INV(RAND())</f>
        <v>2.3037480214026935</v>
      </c>
      <c r="X520" s="24">
        <f ca="1">SQRT(Inputs!$B$38)*M520+SQRT(1-Inputs!$B$38)*_xlfn.NORM.S.INV(RAND())</f>
        <v>0.10497756350979792</v>
      </c>
      <c r="Y520" s="24">
        <f ca="1">SQRT(Inputs!$B$38)*C520+SQRT(1-Inputs!$B$38)*_xlfn.NORM.S.INV(RAND())</f>
        <v>-0.11926557499862844</v>
      </c>
      <c r="Z520" s="24">
        <f ca="1">SQRT(Inputs!$B$38)*D520+SQRT(1-Inputs!$B$38)*_xlfn.NORM.S.INV(RAND())</f>
        <v>1.1409892736676228</v>
      </c>
      <c r="AA520" s="24">
        <f ca="1">SQRT(Inputs!$B$38)*E520+SQRT(1-Inputs!$B$38)*_xlfn.NORM.S.INV(RAND())</f>
        <v>-9.2092584016752771E-2</v>
      </c>
      <c r="AB520" s="24">
        <f ca="1">SQRT(Inputs!$B$38)*F520+SQRT(1-Inputs!$B$38)*_xlfn.NORM.S.INV(RAND())</f>
        <v>-0.88913259446159321</v>
      </c>
      <c r="AC520" s="24">
        <f ca="1">SQRT(Inputs!$B$38)*G520+SQRT(1-Inputs!$B$38)*_xlfn.NORM.S.INV(RAND())</f>
        <v>0.55971123497170283</v>
      </c>
      <c r="AD520" s="24">
        <f ca="1">SQRT(Inputs!$B$38)*H520+SQRT(1-Inputs!$B$38)*_xlfn.NORM.S.INV(RAND())</f>
        <v>0.23196411092781505</v>
      </c>
      <c r="AE520" s="24">
        <f ca="1">SQRT(Inputs!$B$38)*I520+SQRT(1-Inputs!$B$38)*_xlfn.NORM.S.INV(RAND())</f>
        <v>-1.0171179565022181</v>
      </c>
      <c r="AF520" s="24">
        <f ca="1">SQRT(Inputs!$B$38)*J520+SQRT(1-Inputs!$B$38)*_xlfn.NORM.S.INV(RAND())</f>
        <v>1.0051963255965213</v>
      </c>
      <c r="AG520" s="24">
        <f ca="1">SQRT(Inputs!$B$38)*K520+SQRT(1-Inputs!$B$38)*_xlfn.NORM.S.INV(RAND())</f>
        <v>1.067334704075888</v>
      </c>
      <c r="AH520" s="24">
        <f ca="1">SQRT(Inputs!$B$38)*L520+SQRT(1-Inputs!$B$38)*_xlfn.NORM.S.INV(RAND())</f>
        <v>-0.3099124501272601</v>
      </c>
      <c r="AI520" s="24">
        <f ca="1">SQRT(Inputs!$B$38)*M520+SQRT(1-Inputs!$B$38)*_xlfn.NORM.S.INV(RAND())</f>
        <v>-0.9714878635333003</v>
      </c>
      <c r="AJ520" s="24">
        <f ca="1">SQRT(Inputs!$B$38)*C520+SQRT(1-Inputs!$B$38)*_xlfn.NORM.S.INV(RAND())</f>
        <v>0.7774415512052455</v>
      </c>
      <c r="AK520" s="24">
        <f ca="1">SQRT(Inputs!$B$38)*D520+SQRT(1-Inputs!$B$38)*_xlfn.NORM.S.INV(RAND())</f>
        <v>6.2610348700768981E-3</v>
      </c>
      <c r="AL520" s="24">
        <f ca="1">SQRT(Inputs!$B$38)*E520+SQRT(1-Inputs!$B$38)*_xlfn.NORM.S.INV(RAND())</f>
        <v>0.5860599392513961</v>
      </c>
      <c r="AM520" s="24">
        <f ca="1">SQRT(Inputs!$B$38)*F520+SQRT(1-Inputs!$B$38)*_xlfn.NORM.S.INV(RAND())</f>
        <v>2.1312911177693374</v>
      </c>
      <c r="AN520" s="24">
        <f ca="1">SQRT(Inputs!$B$38)*G520+SQRT(1-Inputs!$B$38)*_xlfn.NORM.S.INV(RAND())</f>
        <v>1.4718755729649691</v>
      </c>
      <c r="AO520" s="24">
        <f ca="1">SQRT(Inputs!$B$38)*H520+SQRT(1-Inputs!$B$38)*_xlfn.NORM.S.INV(RAND())</f>
        <v>-0.44437178889722029</v>
      </c>
      <c r="AP520" s="24">
        <f ca="1">SQRT(Inputs!$B$38)*I520+SQRT(1-Inputs!$B$38)*_xlfn.NORM.S.INV(RAND())</f>
        <v>1.1221375771442901</v>
      </c>
      <c r="AQ520" s="24">
        <f ca="1">SQRT(Inputs!$B$38)*J520+SQRT(1-Inputs!$B$38)*_xlfn.NORM.S.INV(RAND())</f>
        <v>0.25798806429282939</v>
      </c>
      <c r="AR520" s="24">
        <f ca="1">SQRT(Inputs!$B$38)*K520+SQRT(1-Inputs!$B$38)*_xlfn.NORM.S.INV(RAND())</f>
        <v>-0.30105918735136616</v>
      </c>
      <c r="AS520" s="24">
        <f ca="1">SQRT(Inputs!$B$38)*L520+SQRT(1-Inputs!$B$38)*_xlfn.NORM.S.INV(RAND())</f>
        <v>2.1670661200413095</v>
      </c>
      <c r="AT520" s="24">
        <f ca="1">SQRT(Inputs!$B$38)*M520+SQRT(1-Inputs!$B$38)*_xlfn.NORM.S.INV(RAND())</f>
        <v>-1.7620425250468084</v>
      </c>
      <c r="AU520" s="15">
        <f ca="1">Inputs!$B$6*EXP($B$8-0.5*C$5^2+C$5*N520)</f>
        <v>5561.916756439904</v>
      </c>
      <c r="AV520" s="15">
        <f t="shared" ca="1" si="255"/>
        <v>6240.5666313716702</v>
      </c>
      <c r="AW520" s="15">
        <f t="shared" ca="1" si="256"/>
        <v>10050.188667164515</v>
      </c>
      <c r="AX520" s="15">
        <f t="shared" ca="1" si="257"/>
        <v>11872.078556446886</v>
      </c>
      <c r="AY520" s="15">
        <f t="shared" ca="1" si="258"/>
        <v>15927.592149740565</v>
      </c>
      <c r="AZ520" s="15">
        <f t="shared" ca="1" si="259"/>
        <v>20685.464046007161</v>
      </c>
      <c r="BA520" s="15">
        <f t="shared" ca="1" si="260"/>
        <v>27534.631570857771</v>
      </c>
      <c r="BB520" s="15">
        <f t="shared" ca="1" si="261"/>
        <v>36852.398119590653</v>
      </c>
      <c r="BC520" s="15">
        <f t="shared" ca="1" si="262"/>
        <v>39740.598418757043</v>
      </c>
      <c r="BD520" s="15">
        <f t="shared" ca="1" si="263"/>
        <v>60392.734186177266</v>
      </c>
      <c r="BE520" s="15">
        <f t="shared" ca="1" si="264"/>
        <v>74714.521251696686</v>
      </c>
      <c r="BF520" s="15">
        <f ca="1">Inputs!$B$13*EXP($B$9-0.5*C$6^2+C$6*Y520)</f>
        <v>13507.834188639383</v>
      </c>
      <c r="BG520" s="15">
        <f t="shared" ca="1" si="265"/>
        <v>20225.855785270316</v>
      </c>
      <c r="BH520" s="15">
        <f t="shared" ca="1" si="266"/>
        <v>24337.682584220252</v>
      </c>
      <c r="BI520" s="15">
        <f t="shared" ca="1" si="267"/>
        <v>25982.367095390571</v>
      </c>
      <c r="BJ520" s="15">
        <f t="shared" ca="1" si="268"/>
        <v>34529.074144133687</v>
      </c>
      <c r="BK520" s="15">
        <f t="shared" ca="1" si="269"/>
        <v>43737.560050822394</v>
      </c>
      <c r="BL520" s="15">
        <f t="shared" ca="1" si="270"/>
        <v>47091.519264185161</v>
      </c>
      <c r="BM520" s="15">
        <f t="shared" ca="1" si="271"/>
        <v>65584.701603384994</v>
      </c>
      <c r="BN520" s="15">
        <f t="shared" ca="1" si="272"/>
        <v>91666.757045710139</v>
      </c>
      <c r="BO520" s="15">
        <f t="shared" ca="1" si="273"/>
        <v>108795.75041318445</v>
      </c>
      <c r="BP520" s="15">
        <f t="shared" ca="1" si="274"/>
        <v>119950.70356425803</v>
      </c>
      <c r="BQ520" s="15">
        <f ca="1">Inputs!$B$20*EXP($B$10-0.5*C$7^2+C$7*AJ520)</f>
        <v>5651.4856983318086</v>
      </c>
      <c r="BR520" s="15">
        <f t="shared" ca="1" si="275"/>
        <v>7683.6013582690221</v>
      </c>
      <c r="BS520" s="15">
        <f t="shared" ca="1" si="276"/>
        <v>12450.661803817304</v>
      </c>
      <c r="BT520" s="15">
        <f t="shared" ca="1" si="277"/>
        <v>30026.523318571584</v>
      </c>
      <c r="BU520" s="15">
        <f t="shared" ca="1" si="278"/>
        <v>59416.143894934285</v>
      </c>
      <c r="BV520" s="15">
        <f t="shared" ca="1" si="279"/>
        <v>74789.685610274202</v>
      </c>
      <c r="BW520" s="15">
        <f t="shared" ca="1" si="280"/>
        <v>132342.31997263932</v>
      </c>
      <c r="BX520" s="15">
        <f t="shared" ca="1" si="281"/>
        <v>194927.35360257048</v>
      </c>
      <c r="BY520" s="15">
        <f t="shared" ca="1" si="282"/>
        <v>257838.7408221885</v>
      </c>
      <c r="BZ520" s="15">
        <f t="shared" ca="1" si="283"/>
        <v>538844.48933441495</v>
      </c>
      <c r="CA520" s="15">
        <f t="shared" ca="1" si="284"/>
        <v>553428.14774926729</v>
      </c>
      <c r="CB520" s="15">
        <f ca="1">(AU520*DCF!C$10-DCF!C$5*MAX(AU520*DCF!C$10,0)-MAX(AU520-Inputs!$B$6,0)/Inputs!$B$10)*DCF!C$6</f>
        <v>1038.7984972962845</v>
      </c>
      <c r="CC520" s="15">
        <f ca="1">(AV520*DCF!D$10-DCF!D$5*MAX(AV520*DCF!D$10,0)-MAX(AV520-AU520,0)/Inputs!$B$10)*DCF!D$6</f>
        <v>1355.6248274725797</v>
      </c>
      <c r="CD520" s="15">
        <f ca="1">(AW520*DCF!E$10-DCF!E$5*MAX(AW520*DCF!E$10,0)-MAX(AW520-AV520,0)/Inputs!$B$10)*DCF!E$6</f>
        <v>1462.3439324102999</v>
      </c>
      <c r="CE520" s="15">
        <f ca="1">(AX520*DCF!F$10-DCF!F$5*MAX(AX520*DCF!F$10,0)-MAX(AX520-AW520,0)/Inputs!$B$10)*DCF!F$6</f>
        <v>2212.565712528095</v>
      </c>
      <c r="CF520" s="15">
        <f ca="1">(AY520*DCF!G$10-DCF!G$5*MAX(AY520*DCF!G$10,0)-MAX(AY520-AX520,0)/Inputs!$B$10)*DCF!G$6</f>
        <v>2502.1788757291574</v>
      </c>
      <c r="CG520" s="15">
        <f ca="1">(AZ520*DCF!H$10-DCF!H$5*MAX(AZ520*DCF!H$10,0)-MAX(AZ520-AY520,0)/Inputs!$B$10)*DCF!H$6</f>
        <v>3171.2522305277571</v>
      </c>
      <c r="CH520" s="15">
        <f ca="1">(BA520*DCF!I$10-DCF!I$5*MAX(BA520*DCF!I$10,0)-MAX(BA520-AZ520,0)/Inputs!$B$10)*DCF!I$6</f>
        <v>3906.0692743621262</v>
      </c>
      <c r="CI520" s="15">
        <f ca="1">(BB520*DCF!J$10-DCF!J$5*MAX(BB520*DCF!J$10,0)-MAX(BB520-BA520,0)/Inputs!$B$10)*DCF!J$6</f>
        <v>4912.0030508460295</v>
      </c>
      <c r="CJ520" s="15">
        <f ca="1">(BC520*DCF!K$10-DCF!K$5*MAX(BC520*DCF!K$10,0)-MAX(BC520-BB520,0)/Inputs!$B$10)*DCF!K$6</f>
        <v>5993.2940323432185</v>
      </c>
      <c r="CK520" s="15">
        <f ca="1">(BD520*DCF!L$10-DCF!L$5*MAX(BD520*DCF!L$10,0)-MAX(BD520-BC520,0)/Inputs!$B$10)*DCF!L$6</f>
        <v>6437.7171995746321</v>
      </c>
      <c r="CL520" s="15">
        <f ca="1">(BE520*DCF!M$10-DCF!M$5*MAX(BE520*DCF!M$10,0)-MAX(BE520-BD520,0)/Inputs!$B$10)*DCF!M$6</f>
        <v>8832.2948177683356</v>
      </c>
      <c r="CM520" s="15">
        <f ca="1">(BF520*DCF!C$28-DCF!C$5*MAX(BF520*DCF!C$28,0)-MAX(BF520-Inputs!$B$13,0)/Inputs!$B$17)*DCF!C$6</f>
        <v>3632.7023647015285</v>
      </c>
      <c r="CN520" s="15">
        <f ca="1">(BG520*DCF!D$28-DCF!D$5*MAX(BG520*DCF!D$28,0)-MAX(BG520-BF520,0)/Inputs!$B$17)*DCF!D$6</f>
        <v>4523.7189887445702</v>
      </c>
      <c r="CO520" s="15">
        <f ca="1">(BH520*DCF!E$28-DCF!E$5*MAX(BH520*DCF!E$28,0)-MAX(BH520-BG520,0)/Inputs!$B$17)*DCF!E$6</f>
        <v>6082.4806117472699</v>
      </c>
      <c r="CP520" s="15">
        <f ca="1">(BI520*DCF!F$28-DCF!F$5*MAX(BI520*DCF!F$28,0)-MAX(BI520-BH520,0)/Inputs!$B$17)*DCF!F$6</f>
        <v>6754.0874569596872</v>
      </c>
      <c r="CQ520" s="15">
        <f ca="1">(BJ520*DCF!G$28-DCF!G$5*MAX(BJ520*DCF!G$28,0)-MAX(BJ520-BI520,0)/Inputs!$B$17)*DCF!G$6</f>
        <v>7521.3585635838926</v>
      </c>
      <c r="CR520" s="15">
        <f ca="1">(BK520*DCF!H$28-DCF!H$5*MAX(BK520*DCF!H$28,0)-MAX(BK520-BJ520,0)/Inputs!$B$17)*DCF!H$6</f>
        <v>9386.0408580928124</v>
      </c>
      <c r="CS520" s="15">
        <f ca="1">(BL520*DCF!I$28-DCF!I$5*MAX(BL520*DCF!I$28,0)-MAX(BL520-BK520,0)/Inputs!$B$17)*DCF!I$6</f>
        <v>10592.317806320907</v>
      </c>
      <c r="CT520" s="15">
        <f ca="1">(BM520*DCF!J$28-DCF!J$5*MAX(BM520*DCF!J$28,0)-MAX(BM520-BL520,0)/Inputs!$B$17)*DCF!J$6</f>
        <v>12178.788154515736</v>
      </c>
      <c r="CU520" s="15">
        <f ca="1">(BN520*DCF!K$28-DCF!K$5*MAX(BN520*DCF!K$28,0)-MAX(BN520-BM520,0)/Inputs!$B$17)*DCF!K$6</f>
        <v>16163.777731191849</v>
      </c>
      <c r="CV520" s="15">
        <f ca="1">(BO520*DCF!L$28-DCF!L$5*MAX(BO520*DCF!L$28,0)-MAX(BO520-BN520,0)/Inputs!$B$17)*DCF!L$6</f>
        <v>19768.861654596152</v>
      </c>
      <c r="CW520" s="15">
        <f ca="1">(BP520*DCF!M$28-DCF!M$5*MAX(BP520*DCF!M$28,0)-MAX(BP520-BO520,0)/Inputs!$B$17)*DCF!M$6</f>
        <v>21402.788243939405</v>
      </c>
      <c r="CX520" s="15">
        <f ca="1">(BQ520*DCF!C$46-DCF!C$5*MAX(BQ520*DCF!C$46,0)-MAX(BQ520-Inputs!$B$20,0)/Inputs!$B$24)*DCF!C$6</f>
        <v>-2437.0570658188049</v>
      </c>
      <c r="CY520" s="15">
        <f ca="1">(BR520*DCF!D$46-DCF!D$5*MAX(BR520*DCF!D$46,0)-MAX(BR520-BQ520,0)/Inputs!$B$24)*DCF!D$6</f>
        <v>-2178.4984519603058</v>
      </c>
      <c r="CZ520" s="15">
        <f ca="1">(BS520*DCF!E$46-DCF!E$5*MAX(BS520*DCF!E$46,0)-MAX(BS520-BR520,0)/Inputs!$B$24)*DCF!E$6</f>
        <v>-3351.3564290668237</v>
      </c>
      <c r="DA520" s="15">
        <f ca="1">(BT520*DCF!F$46-DCF!F$5*MAX(BT520*DCF!F$46,0)-MAX(BT520-BS520,0)/Inputs!$B$24)*DCF!F$6</f>
        <v>-8586.6480631089489</v>
      </c>
      <c r="DB520" s="15">
        <f ca="1">(BU520*DCF!G$46-DCF!G$5*MAX(BU520*DCF!G$46,0)-MAX(BU520-BT520,0)/Inputs!$B$24)*DCF!G$6</f>
        <v>-11884.729382546175</v>
      </c>
      <c r="DC520" s="15">
        <f ca="1">(BV520*DCF!H$46-DCF!H$5*MAX(BV520*DCF!H$46,0)-MAX(BV520-BU520,0)/Inputs!$B$24)*DCF!H$6</f>
        <v>-4777.2338927889778</v>
      </c>
      <c r="DD520" s="15">
        <f ca="1">(BW520*DCF!I$46-DCF!I$5*MAX(BW520*DCF!I$46,0)-MAX(BW520-BV520,0)/Inputs!$B$24)*DCF!I$6</f>
        <v>-13464.637698489614</v>
      </c>
      <c r="DE520" s="15">
        <f ca="1">(BX520*DCF!J$46-DCF!J$5*MAX(BX520*DCF!J$46,0)-MAX(BX520-BW520,0)/Inputs!$B$24)*DCF!J$6</f>
        <v>-8419.8651373728226</v>
      </c>
      <c r="DF520" s="15">
        <f ca="1">(BY520*DCF!K$46-DCF!K$5*MAX(BY520*DCF!K$46,0)-MAX(BY520-BX520,0)/Inputs!$B$24)*DCF!K$6</f>
        <v>-683.00553088454717</v>
      </c>
      <c r="DG520" s="15">
        <f ca="1">(BZ520*DCF!L$46-DCF!L$5*MAX(BZ520*DCF!L$46,0)-MAX(BZ520-BY520,0)/Inputs!$B$24)*DCF!L$6</f>
        <v>-26344.706698918206</v>
      </c>
      <c r="DH520" s="15">
        <f ca="1">(CA520*DCF!M$46-DCF!M$5*MAX(CA520*DCF!M$46,0)-MAX(CA520-BZ520,0)/Inputs!$B$24)*DCF!M$6</f>
        <v>40337.790095203636</v>
      </c>
      <c r="DI520" s="15">
        <f ca="1">SUM(CB520:CL520)+BE520*DCF!M$10*(1+Inputs!$B$30)*(1-Inputs!$B$33)*(1-Inputs!$B$30/Inputs!$B$31)/(Inputs!$B$29-Inputs!$B$30)*DCF!M$6</f>
        <v>249755.64309159166</v>
      </c>
      <c r="DJ520" s="15">
        <f ca="1">SUM(CM520:CW520)+BP520*DCF!M$28*(1+Inputs!$B$30)*(1-Inputs!$B$33)*(1-Inputs!$B$30/Inputs!$B$31)/(Inputs!$B$29-Inputs!$B$30)*DCF!M$6</f>
        <v>563106.11470529425</v>
      </c>
      <c r="DK520" s="15">
        <f ca="1">SUM(CX520:DH520)+CA520*DCF!M$46*(1+Inputs!$B$30)*(1-Inputs!$B$33)*(1-Inputs!$B$30/Inputs!$B$31)/(Inputs!$B$29-Inputs!$B$30)*DCF!M$6</f>
        <v>813875.52591971296</v>
      </c>
      <c r="DM520" s="15">
        <f ca="1">DI520+DJ520+DK520+Inputs!$B$34+Inputs!$B$36-Inputs!$B$35</f>
        <v>1703588.283716599</v>
      </c>
    </row>
    <row r="521" spans="1:117" x14ac:dyDescent="0.75">
      <c r="A521" s="11">
        <v>508</v>
      </c>
      <c r="C521" s="24">
        <f t="shared" ca="1" si="290"/>
        <v>-1.6257740035034742</v>
      </c>
      <c r="D521" s="24">
        <f t="shared" ca="1" si="290"/>
        <v>-1.1125119587702519</v>
      </c>
      <c r="E521" s="24">
        <f t="shared" ca="1" si="290"/>
        <v>-1.2213143255570975</v>
      </c>
      <c r="F521" s="24">
        <f t="shared" ca="1" si="290"/>
        <v>0.59323231044216174</v>
      </c>
      <c r="G521" s="24">
        <f t="shared" ca="1" si="290"/>
        <v>-0.5092665142217192</v>
      </c>
      <c r="H521" s="24">
        <f t="shared" ca="1" si="290"/>
        <v>-1.9972410854513358</v>
      </c>
      <c r="I521" s="24">
        <f t="shared" ca="1" si="290"/>
        <v>1.6696285998883943E-2</v>
      </c>
      <c r="J521" s="24">
        <f t="shared" ca="1" si="290"/>
        <v>0.11979317002365238</v>
      </c>
      <c r="K521" s="24">
        <f t="shared" ca="1" si="290"/>
        <v>-0.18327899588009872</v>
      </c>
      <c r="L521" s="24">
        <f t="shared" ca="1" si="290"/>
        <v>-1.0653892678313728</v>
      </c>
      <c r="M521" s="24">
        <f t="shared" ca="1" si="290"/>
        <v>1.0282000998618517</v>
      </c>
      <c r="N521" s="24">
        <f ca="1">SQRT(Inputs!$B$38)*C521+SQRT(1-Inputs!$B$38)*_xlfn.NORM.S.INV(RAND())</f>
        <v>1.1653225941821272</v>
      </c>
      <c r="O521" s="24">
        <f ca="1">SQRT(Inputs!$B$38)*D521+SQRT(1-Inputs!$B$38)*_xlfn.NORM.S.INV(RAND())</f>
        <v>-2.375819616432199</v>
      </c>
      <c r="P521" s="24">
        <f ca="1">SQRT(Inputs!$B$38)*E521+SQRT(1-Inputs!$B$38)*_xlfn.NORM.S.INV(RAND())</f>
        <v>1.0646701543879402</v>
      </c>
      <c r="Q521" s="24">
        <f ca="1">SQRT(Inputs!$B$38)*F521+SQRT(1-Inputs!$B$38)*_xlfn.NORM.S.INV(RAND())</f>
        <v>5.8625189366677821E-3</v>
      </c>
      <c r="R521" s="24">
        <f ca="1">SQRT(Inputs!$B$38)*G521+SQRT(1-Inputs!$B$38)*_xlfn.NORM.S.INV(RAND())</f>
        <v>0.78107123127032163</v>
      </c>
      <c r="S521" s="24">
        <f ca="1">SQRT(Inputs!$B$38)*H521+SQRT(1-Inputs!$B$38)*_xlfn.NORM.S.INV(RAND())</f>
        <v>-0.66665305397936714</v>
      </c>
      <c r="T521" s="24">
        <f ca="1">SQRT(Inputs!$B$38)*I521+SQRT(1-Inputs!$B$38)*_xlfn.NORM.S.INV(RAND())</f>
        <v>-0.18161013709073567</v>
      </c>
      <c r="U521" s="24">
        <f ca="1">SQRT(Inputs!$B$38)*J521+SQRT(1-Inputs!$B$38)*_xlfn.NORM.S.INV(RAND())</f>
        <v>1.6286356608852022</v>
      </c>
      <c r="V521" s="24">
        <f ca="1">SQRT(Inputs!$B$38)*K521+SQRT(1-Inputs!$B$38)*_xlfn.NORM.S.INV(RAND())</f>
        <v>-0.70747899403763059</v>
      </c>
      <c r="W521" s="24">
        <f ca="1">SQRT(Inputs!$B$38)*L521+SQRT(1-Inputs!$B$38)*_xlfn.NORM.S.INV(RAND())</f>
        <v>4.8074122534972785E-2</v>
      </c>
      <c r="X521" s="24">
        <f ca="1">SQRT(Inputs!$B$38)*M521+SQRT(1-Inputs!$B$38)*_xlfn.NORM.S.INV(RAND())</f>
        <v>-0.20018489850861132</v>
      </c>
      <c r="Y521" s="24">
        <f ca="1">SQRT(Inputs!$B$38)*C521+SQRT(1-Inputs!$B$38)*_xlfn.NORM.S.INV(RAND())</f>
        <v>-0.12970015974186289</v>
      </c>
      <c r="Z521" s="24">
        <f ca="1">SQRT(Inputs!$B$38)*D521+SQRT(1-Inputs!$B$38)*_xlfn.NORM.S.INV(RAND())</f>
        <v>0.59036265858896497</v>
      </c>
      <c r="AA521" s="24">
        <f ca="1">SQRT(Inputs!$B$38)*E521+SQRT(1-Inputs!$B$38)*_xlfn.NORM.S.INV(RAND())</f>
        <v>0.35047774287835443</v>
      </c>
      <c r="AB521" s="24">
        <f ca="1">SQRT(Inputs!$B$38)*F521+SQRT(1-Inputs!$B$38)*_xlfn.NORM.S.INV(RAND())</f>
        <v>0.508695578597545</v>
      </c>
      <c r="AC521" s="24">
        <f ca="1">SQRT(Inputs!$B$38)*G521+SQRT(1-Inputs!$B$38)*_xlfn.NORM.S.INV(RAND())</f>
        <v>-0.42788206649776711</v>
      </c>
      <c r="AD521" s="24">
        <f ca="1">SQRT(Inputs!$B$38)*H521+SQRT(1-Inputs!$B$38)*_xlfn.NORM.S.INV(RAND())</f>
        <v>-1.4584865269181095</v>
      </c>
      <c r="AE521" s="24">
        <f ca="1">SQRT(Inputs!$B$38)*I521+SQRT(1-Inputs!$B$38)*_xlfn.NORM.S.INV(RAND())</f>
        <v>-7.8497686375732095E-2</v>
      </c>
      <c r="AF521" s="24">
        <f ca="1">SQRT(Inputs!$B$38)*J521+SQRT(1-Inputs!$B$38)*_xlfn.NORM.S.INV(RAND())</f>
        <v>0.53010980355129</v>
      </c>
      <c r="AG521" s="24">
        <f ca="1">SQRT(Inputs!$B$38)*K521+SQRT(1-Inputs!$B$38)*_xlfn.NORM.S.INV(RAND())</f>
        <v>-2.2839638641793001</v>
      </c>
      <c r="AH521" s="24">
        <f ca="1">SQRT(Inputs!$B$38)*L521+SQRT(1-Inputs!$B$38)*_xlfn.NORM.S.INV(RAND())</f>
        <v>1.4325861425381547</v>
      </c>
      <c r="AI521" s="24">
        <f ca="1">SQRT(Inputs!$B$38)*M521+SQRT(1-Inputs!$B$38)*_xlfn.NORM.S.INV(RAND())</f>
        <v>1.0999857520599718</v>
      </c>
      <c r="AJ521" s="24">
        <f ca="1">SQRT(Inputs!$B$38)*C521+SQRT(1-Inputs!$B$38)*_xlfn.NORM.S.INV(RAND())</f>
        <v>-1.175793184989083</v>
      </c>
      <c r="AK521" s="24">
        <f ca="1">SQRT(Inputs!$B$38)*D521+SQRT(1-Inputs!$B$38)*_xlfn.NORM.S.INV(RAND())</f>
        <v>-0.32852405683995689</v>
      </c>
      <c r="AL521" s="24">
        <f ca="1">SQRT(Inputs!$B$38)*E521+SQRT(1-Inputs!$B$38)*_xlfn.NORM.S.INV(RAND())</f>
        <v>-1.5967344090540521</v>
      </c>
      <c r="AM521" s="24">
        <f ca="1">SQRT(Inputs!$B$38)*F521+SQRT(1-Inputs!$B$38)*_xlfn.NORM.S.INV(RAND())</f>
        <v>0.84274596425814119</v>
      </c>
      <c r="AN521" s="24">
        <f ca="1">SQRT(Inputs!$B$38)*G521+SQRT(1-Inputs!$B$38)*_xlfn.NORM.S.INV(RAND())</f>
        <v>-0.41197840748149678</v>
      </c>
      <c r="AO521" s="24">
        <f ca="1">SQRT(Inputs!$B$38)*H521+SQRT(1-Inputs!$B$38)*_xlfn.NORM.S.INV(RAND())</f>
        <v>7.3913172658511606E-2</v>
      </c>
      <c r="AP521" s="24">
        <f ca="1">SQRT(Inputs!$B$38)*I521+SQRT(1-Inputs!$B$38)*_xlfn.NORM.S.INV(RAND())</f>
        <v>0.42956095950038492</v>
      </c>
      <c r="AQ521" s="24">
        <f ca="1">SQRT(Inputs!$B$38)*J521+SQRT(1-Inputs!$B$38)*_xlfn.NORM.S.INV(RAND())</f>
        <v>-0.17782267234315341</v>
      </c>
      <c r="AR521" s="24">
        <f ca="1">SQRT(Inputs!$B$38)*K521+SQRT(1-Inputs!$B$38)*_xlfn.NORM.S.INV(RAND())</f>
        <v>-0.5025503538440339</v>
      </c>
      <c r="AS521" s="24">
        <f ca="1">SQRT(Inputs!$B$38)*L521+SQRT(1-Inputs!$B$38)*_xlfn.NORM.S.INV(RAND())</f>
        <v>-1.0665502455804599</v>
      </c>
      <c r="AT521" s="24">
        <f ca="1">SQRT(Inputs!$B$38)*M521+SQRT(1-Inputs!$B$38)*_xlfn.NORM.S.INV(RAND())</f>
        <v>-0.57840518347868997</v>
      </c>
      <c r="AU521" s="15">
        <f ca="1">Inputs!$B$6*EXP($B$8-0.5*C$5^2+C$5*N521)</f>
        <v>5992.3969414245666</v>
      </c>
      <c r="AV521" s="15">
        <f t="shared" ca="1" si="255"/>
        <v>5143.5980810963993</v>
      </c>
      <c r="AW521" s="15">
        <f t="shared" ca="1" si="256"/>
        <v>7240.2260084625759</v>
      </c>
      <c r="AX521" s="15">
        <f t="shared" ca="1" si="257"/>
        <v>8846.0657909204347</v>
      </c>
      <c r="AY521" s="15">
        <f t="shared" ca="1" si="258"/>
        <v>11843.330654920606</v>
      </c>
      <c r="AZ521" s="15">
        <f t="shared" ca="1" si="259"/>
        <v>13459.462501227074</v>
      </c>
      <c r="BA521" s="15">
        <f t="shared" ca="1" si="260"/>
        <v>16160.829619342801</v>
      </c>
      <c r="BB521" s="15">
        <f t="shared" ca="1" si="261"/>
        <v>23292.605117825398</v>
      </c>
      <c r="BC521" s="15">
        <f t="shared" ca="1" si="262"/>
        <v>26644.323924733497</v>
      </c>
      <c r="BD521" s="15">
        <f t="shared" ca="1" si="263"/>
        <v>32788.915326006514</v>
      </c>
      <c r="BE521" s="15">
        <f t="shared" ca="1" si="264"/>
        <v>39452.676178377005</v>
      </c>
      <c r="BF521" s="15">
        <f ca="1">Inputs!$B$13*EXP($B$9-0.5*C$6^2+C$6*Y521)</f>
        <v>13479.920327903339</v>
      </c>
      <c r="BG521" s="15">
        <f t="shared" ca="1" si="265"/>
        <v>18275.090440709217</v>
      </c>
      <c r="BH521" s="15">
        <f t="shared" ca="1" si="266"/>
        <v>23665.223654509296</v>
      </c>
      <c r="BI521" s="15">
        <f t="shared" ca="1" si="267"/>
        <v>31329.239792263685</v>
      </c>
      <c r="BJ521" s="15">
        <f t="shared" ca="1" si="268"/>
        <v>36110.304073791398</v>
      </c>
      <c r="BK521" s="15">
        <f t="shared" ca="1" si="269"/>
        <v>36337.136094494621</v>
      </c>
      <c r="BL521" s="15">
        <f t="shared" ca="1" si="270"/>
        <v>44184.0243351155</v>
      </c>
      <c r="BM521" s="15">
        <f t="shared" ca="1" si="271"/>
        <v>58008.756203578232</v>
      </c>
      <c r="BN521" s="15">
        <f t="shared" ca="1" si="272"/>
        <v>54260.988967755235</v>
      </c>
      <c r="BO521" s="15">
        <f t="shared" ca="1" si="273"/>
        <v>78859.395084391712</v>
      </c>
      <c r="BP521" s="15">
        <f t="shared" ca="1" si="274"/>
        <v>109943.37904391132</v>
      </c>
      <c r="BQ521" s="15">
        <f ca="1">Inputs!$B$20*EXP($B$10-0.5*C$7^2+C$7*AJ521)</f>
        <v>2826.7847046767615</v>
      </c>
      <c r="BR521" s="15">
        <f t="shared" ca="1" si="275"/>
        <v>3455.5746369222538</v>
      </c>
      <c r="BS521" s="15">
        <f t="shared" ca="1" si="276"/>
        <v>2991.4831208578671</v>
      </c>
      <c r="BT521" s="15">
        <f t="shared" ca="1" si="277"/>
        <v>5145.1250643541516</v>
      </c>
      <c r="BU521" s="15">
        <f t="shared" ca="1" si="278"/>
        <v>6453.9907665290748</v>
      </c>
      <c r="BV521" s="15">
        <f t="shared" ca="1" si="279"/>
        <v>9130.1445345969605</v>
      </c>
      <c r="BW521" s="15">
        <f t="shared" ca="1" si="280"/>
        <v>13953.217488799797</v>
      </c>
      <c r="BX521" s="15">
        <f t="shared" ca="1" si="281"/>
        <v>18832.354838849362</v>
      </c>
      <c r="BY521" s="15">
        <f t="shared" ca="1" si="282"/>
        <v>23968.334459561374</v>
      </c>
      <c r="BZ521" s="15">
        <f t="shared" ca="1" si="283"/>
        <v>27643.155827290422</v>
      </c>
      <c r="CA521" s="15">
        <f t="shared" ca="1" si="284"/>
        <v>35037.410978755259</v>
      </c>
      <c r="CB521" s="15">
        <f ca="1">(AU521*DCF!C$10-DCF!C$5*MAX(AU521*DCF!C$10,0)-MAX(AU521-Inputs!$B$6,0)/Inputs!$B$10)*DCF!C$6</f>
        <v>1035.7290968482014</v>
      </c>
      <c r="CC521" s="15">
        <f ca="1">(AV521*DCF!D$10-DCF!D$5*MAX(AV521*DCF!D$10,0)-MAX(AV521-AU521,0)/Inputs!$B$10)*DCF!D$6</f>
        <v>1253.7171855340871</v>
      </c>
      <c r="CD521" s="15">
        <f ca="1">(AW521*DCF!E$10-DCF!E$5*MAX(AW521*DCF!E$10,0)-MAX(AW521-AV521,0)/Inputs!$B$10)*DCF!E$6</f>
        <v>1199.4054965339405</v>
      </c>
      <c r="CE521" s="15">
        <f ca="1">(AX521*DCF!F$10-DCF!F$5*MAX(AX521*DCF!F$10,0)-MAX(AX521-AW521,0)/Inputs!$B$10)*DCF!F$6</f>
        <v>1596.9466190392891</v>
      </c>
      <c r="CF521" s="15">
        <f ca="1">(AY521*DCF!G$10-DCF!G$5*MAX(AY521*DCF!G$10,0)-MAX(AY521-AX521,0)/Inputs!$B$10)*DCF!G$6</f>
        <v>1864.071949940078</v>
      </c>
      <c r="CG521" s="15">
        <f ca="1">(AZ521*DCF!H$10-DCF!H$5*MAX(AZ521*DCF!H$10,0)-MAX(AZ521-AY521,0)/Inputs!$B$10)*DCF!H$6</f>
        <v>2326.1911165365482</v>
      </c>
      <c r="CH521" s="15">
        <f ca="1">(BA521*DCF!I$10-DCF!I$5*MAX(BA521*DCF!I$10,0)-MAX(BA521-AZ521,0)/Inputs!$B$10)*DCF!I$6</f>
        <v>2508.8751678725584</v>
      </c>
      <c r="CI521" s="15">
        <f ca="1">(BB521*DCF!J$10-DCF!J$5*MAX(BB521*DCF!J$10,0)-MAX(BB521-BA521,0)/Inputs!$B$10)*DCF!J$6</f>
        <v>2916.3620300495563</v>
      </c>
      <c r="CJ521" s="15">
        <f ca="1">(BC521*DCF!K$10-DCF!K$5*MAX(BC521*DCF!K$10,0)-MAX(BC521-BB521,0)/Inputs!$B$10)*DCF!K$6</f>
        <v>3820.1186311467814</v>
      </c>
      <c r="CK521" s="15">
        <f ca="1">(BD521*DCF!L$10-DCF!L$5*MAX(BD521*DCF!L$10,0)-MAX(BD521-BC521,0)/Inputs!$B$10)*DCF!L$6</f>
        <v>4150.5967863114538</v>
      </c>
      <c r="CL521" s="15">
        <f ca="1">(BE521*DCF!M$10-DCF!M$5*MAX(BE521*DCF!M$10,0)-MAX(BE521-BD521,0)/Inputs!$B$10)*DCF!M$6</f>
        <v>4771.2254560372412</v>
      </c>
      <c r="CM521" s="15">
        <f ca="1">(BF521*DCF!C$28-DCF!C$5*MAX(BF521*DCF!C$28,0)-MAX(BF521-Inputs!$B$13,0)/Inputs!$B$17)*DCF!C$6</f>
        <v>3630.6298565751899</v>
      </c>
      <c r="CN521" s="15">
        <f ca="1">(BG521*DCF!D$28-DCF!D$5*MAX(BG521*DCF!D$28,0)-MAX(BG521-BF521,0)/Inputs!$B$17)*DCF!D$6</f>
        <v>4359.4059862051745</v>
      </c>
      <c r="CO521" s="15">
        <f ca="1">(BH521*DCF!E$28-DCF!E$5*MAX(BH521*DCF!E$28,0)-MAX(BH521-BG521,0)/Inputs!$B$17)*DCF!E$6</f>
        <v>5640.0916699937561</v>
      </c>
      <c r="CP521" s="15">
        <f ca="1">(BI521*DCF!F$28-DCF!F$5*MAX(BI521*DCF!F$28,0)-MAX(BI521-BH521,0)/Inputs!$B$17)*DCF!F$6</f>
        <v>7109.7080875085867</v>
      </c>
      <c r="CQ521" s="15">
        <f ca="1">(BJ521*DCF!G$28-DCF!G$5*MAX(BJ521*DCF!G$28,0)-MAX(BJ521-BI521,0)/Inputs!$B$17)*DCF!G$6</f>
        <v>8564.96457902781</v>
      </c>
      <c r="CR521" s="15">
        <f ca="1">(BK521*DCF!H$28-DCF!H$5*MAX(BK521*DCF!H$28,0)-MAX(BK521-BJ521,0)/Inputs!$B$17)*DCF!H$6</f>
        <v>8951.3313236087761</v>
      </c>
      <c r="CS521" s="15">
        <f ca="1">(BL521*DCF!I$28-DCF!I$5*MAX(BL521*DCF!I$28,0)-MAX(BL521-BK521,0)/Inputs!$B$17)*DCF!I$6</f>
        <v>9263.7384872427083</v>
      </c>
      <c r="CT521" s="15">
        <f ca="1">(BM521*DCF!J$28-DCF!J$5*MAX(BM521*DCF!J$28,0)-MAX(BM521-BL521,0)/Inputs!$B$17)*DCF!J$6</f>
        <v>11107.721799063635</v>
      </c>
      <c r="CU521" s="15">
        <f ca="1">(BN521*DCF!K$28-DCF!K$5*MAX(BN521*DCF!K$28,0)-MAX(BN521-BM521,0)/Inputs!$B$17)*DCF!K$6</f>
        <v>11459.011075835349</v>
      </c>
      <c r="CV521" s="15">
        <f ca="1">(BO521*DCF!L$28-DCF!L$5*MAX(BO521*DCF!L$28,0)-MAX(BO521-BN521,0)/Inputs!$B$17)*DCF!L$6</f>
        <v>12950.753898484478</v>
      </c>
      <c r="CW521" s="15">
        <f ca="1">(BP521*DCF!M$28-DCF!M$5*MAX(BP521*DCF!M$28,0)-MAX(BP521-BO521,0)/Inputs!$B$17)*DCF!M$6</f>
        <v>17436.760632737041</v>
      </c>
      <c r="CX521" s="15">
        <f ca="1">(BQ521*DCF!C$46-DCF!C$5*MAX(BQ521*DCF!C$46,0)-MAX(BQ521-Inputs!$B$20,0)/Inputs!$B$24)*DCF!C$6</f>
        <v>-652.83711424405578</v>
      </c>
      <c r="CY521" s="15">
        <f ca="1">(BR521*DCF!D$46-DCF!D$5*MAX(BR521*DCF!D$46,0)-MAX(BR521-BQ521,0)/Inputs!$B$24)*DCF!D$6</f>
        <v>-858.08545013921616</v>
      </c>
      <c r="CZ521" s="15">
        <f ca="1">(BS521*DCF!E$46-DCF!E$5*MAX(BS521*DCF!E$46,0)-MAX(BS521-BR521,0)/Inputs!$B$24)*DCF!E$6</f>
        <v>-353.74808760433285</v>
      </c>
      <c r="DA521" s="15">
        <f ca="1">(BT521*DCF!F$46-DCF!F$5*MAX(BT521*DCF!F$46,0)-MAX(BT521-BS521,0)/Inputs!$B$24)*DCF!F$6</f>
        <v>-1158.9096505907112</v>
      </c>
      <c r="DB521" s="15">
        <f ca="1">(BU521*DCF!G$46-DCF!G$5*MAX(BU521*DCF!G$46,0)-MAX(BU521-BT521,0)/Inputs!$B$24)*DCF!G$6</f>
        <v>-657.37606004023303</v>
      </c>
      <c r="DC521" s="15">
        <f ca="1">(BV521*DCF!H$46-DCF!H$5*MAX(BV521*DCF!H$46,0)-MAX(BV521-BU521,0)/Inputs!$B$24)*DCF!H$6</f>
        <v>-831.5983863609116</v>
      </c>
      <c r="DD521" s="15">
        <f ca="1">(BW521*DCF!I$46-DCF!I$5*MAX(BW521*DCF!I$46,0)-MAX(BW521-BV521,0)/Inputs!$B$24)*DCF!I$6</f>
        <v>-1062.2626961674871</v>
      </c>
      <c r="DE521" s="15">
        <f ca="1">(BX521*DCF!J$46-DCF!J$5*MAX(BX521*DCF!J$46,0)-MAX(BX521-BW521,0)/Inputs!$B$24)*DCF!J$6</f>
        <v>-503.90231891851897</v>
      </c>
      <c r="DF521" s="15">
        <f ca="1">(BY521*DCF!K$46-DCF!K$5*MAX(BY521*DCF!K$46,0)-MAX(BY521-BX521,0)/Inputs!$B$24)*DCF!K$6</f>
        <v>110.97297802585662</v>
      </c>
      <c r="DG521" s="15">
        <f ca="1">(BZ521*DCF!L$46-DCF!L$5*MAX(BZ521*DCF!L$46,0)-MAX(BZ521-BY521,0)/Inputs!$B$24)*DCF!L$6</f>
        <v>1079.2193841088372</v>
      </c>
      <c r="DH521" s="15">
        <f ca="1">(CA521*DCF!M$46-DCF!M$5*MAX(CA521*DCF!M$46,0)-MAX(CA521-BZ521,0)/Inputs!$B$24)*DCF!M$6</f>
        <v>1200.9806069859442</v>
      </c>
      <c r="DI521" s="15">
        <f ca="1">SUM(CB521:CL521)+BE521*DCF!M$10*(1+Inputs!$B$30)*(1-Inputs!$B$33)*(1-Inputs!$B$30/Inputs!$B$31)/(Inputs!$B$29-Inputs!$B$30)*DCF!M$6</f>
        <v>137240.55904790567</v>
      </c>
      <c r="DJ521" s="15">
        <f ca="1">SUM(CM521:CW521)+BP521*DCF!M$28*(1+Inputs!$B$30)*(1-Inputs!$B$33)*(1-Inputs!$B$30/Inputs!$B$31)/(Inputs!$B$29-Inputs!$B$30)*DCF!M$6</f>
        <v>508439.2877027936</v>
      </c>
      <c r="DK521" s="15">
        <f ca="1">SUM(CX521:DH521)+CA521*DCF!M$46*(1+Inputs!$B$30)*(1-Inputs!$B$33)*(1-Inputs!$B$30/Inputs!$B$31)/(Inputs!$B$29-Inputs!$B$30)*DCF!M$6</f>
        <v>50484.441024872263</v>
      </c>
      <c r="DM521" s="15">
        <f ca="1">DI521+DJ521+DK521+Inputs!$B$34+Inputs!$B$36-Inputs!$B$35</f>
        <v>773015.28777557146</v>
      </c>
    </row>
    <row r="522" spans="1:117" x14ac:dyDescent="0.75">
      <c r="A522" s="11">
        <v>509</v>
      </c>
      <c r="C522" s="24">
        <f t="shared" ca="1" si="290"/>
        <v>-0.84070875381790822</v>
      </c>
      <c r="D522" s="24">
        <f t="shared" ca="1" si="290"/>
        <v>-0.12020196604957557</v>
      </c>
      <c r="E522" s="24">
        <f t="shared" ca="1" si="290"/>
        <v>1.1601354844861309</v>
      </c>
      <c r="F522" s="24">
        <f t="shared" ca="1" si="290"/>
        <v>1.4933484201516387</v>
      </c>
      <c r="G522" s="24">
        <f t="shared" ca="1" si="290"/>
        <v>-0.57941877638800676</v>
      </c>
      <c r="H522" s="24">
        <f t="shared" ca="1" si="290"/>
        <v>-1.2495450369160304</v>
      </c>
      <c r="I522" s="24">
        <f t="shared" ca="1" si="290"/>
        <v>-0.57408892125697542</v>
      </c>
      <c r="J522" s="24">
        <f t="shared" ca="1" si="290"/>
        <v>-0.69409203762204852</v>
      </c>
      <c r="K522" s="24">
        <f t="shared" ca="1" si="290"/>
        <v>-5.6647174115578736E-2</v>
      </c>
      <c r="L522" s="24">
        <f t="shared" ca="1" si="290"/>
        <v>2.6070938599176157</v>
      </c>
      <c r="M522" s="24">
        <f t="shared" ca="1" si="290"/>
        <v>0.18760824151629074</v>
      </c>
      <c r="N522" s="24">
        <f ca="1">SQRT(Inputs!$B$38)*C522+SQRT(1-Inputs!$B$38)*_xlfn.NORM.S.INV(RAND())</f>
        <v>-0.99685329762534125</v>
      </c>
      <c r="O522" s="24">
        <f ca="1">SQRT(Inputs!$B$38)*D522+SQRT(1-Inputs!$B$38)*_xlfn.NORM.S.INV(RAND())</f>
        <v>1.6885110330926574</v>
      </c>
      <c r="P522" s="24">
        <f ca="1">SQRT(Inputs!$B$38)*E522+SQRT(1-Inputs!$B$38)*_xlfn.NORM.S.INV(RAND())</f>
        <v>1.2936692623127131</v>
      </c>
      <c r="Q522" s="24">
        <f ca="1">SQRT(Inputs!$B$38)*F522+SQRT(1-Inputs!$B$38)*_xlfn.NORM.S.INV(RAND())</f>
        <v>2.0207367276343469</v>
      </c>
      <c r="R522" s="24">
        <f ca="1">SQRT(Inputs!$B$38)*G522+SQRT(1-Inputs!$B$38)*_xlfn.NORM.S.INV(RAND())</f>
        <v>-0.75787462935014505</v>
      </c>
      <c r="S522" s="24">
        <f ca="1">SQRT(Inputs!$B$38)*H522+SQRT(1-Inputs!$B$38)*_xlfn.NORM.S.INV(RAND())</f>
        <v>-0.30547827516220316</v>
      </c>
      <c r="T522" s="24">
        <f ca="1">SQRT(Inputs!$B$38)*I522+SQRT(1-Inputs!$B$38)*_xlfn.NORM.S.INV(RAND())</f>
        <v>1.0161613013095387</v>
      </c>
      <c r="U522" s="24">
        <f ca="1">SQRT(Inputs!$B$38)*J522+SQRT(1-Inputs!$B$38)*_xlfn.NORM.S.INV(RAND())</f>
        <v>-1.7819675614788719</v>
      </c>
      <c r="V522" s="24">
        <f ca="1">SQRT(Inputs!$B$38)*K522+SQRT(1-Inputs!$B$38)*_xlfn.NORM.S.INV(RAND())</f>
        <v>-1.7868394650707389</v>
      </c>
      <c r="W522" s="24">
        <f ca="1">SQRT(Inputs!$B$38)*L522+SQRT(1-Inputs!$B$38)*_xlfn.NORM.S.INV(RAND())</f>
        <v>1.2941496183101688</v>
      </c>
      <c r="X522" s="24">
        <f ca="1">SQRT(Inputs!$B$38)*M522+SQRT(1-Inputs!$B$38)*_xlfn.NORM.S.INV(RAND())</f>
        <v>-1.0859951929529656</v>
      </c>
      <c r="Y522" s="24">
        <f ca="1">SQRT(Inputs!$B$38)*C522+SQRT(1-Inputs!$B$38)*_xlfn.NORM.S.INV(RAND())</f>
        <v>0.17744481281880514</v>
      </c>
      <c r="Z522" s="24">
        <f ca="1">SQRT(Inputs!$B$38)*D522+SQRT(1-Inputs!$B$38)*_xlfn.NORM.S.INV(RAND())</f>
        <v>-0.98120970871132429</v>
      </c>
      <c r="AA522" s="24">
        <f ca="1">SQRT(Inputs!$B$38)*E522+SQRT(1-Inputs!$B$38)*_xlfn.NORM.S.INV(RAND())</f>
        <v>2.272307044378489</v>
      </c>
      <c r="AB522" s="24">
        <f ca="1">SQRT(Inputs!$B$38)*F522+SQRT(1-Inputs!$B$38)*_xlfn.NORM.S.INV(RAND())</f>
        <v>0.62129963523919829</v>
      </c>
      <c r="AC522" s="24">
        <f ca="1">SQRT(Inputs!$B$38)*G522+SQRT(1-Inputs!$B$38)*_xlfn.NORM.S.INV(RAND())</f>
        <v>-0.80505193766602745</v>
      </c>
      <c r="AD522" s="24">
        <f ca="1">SQRT(Inputs!$B$38)*H522+SQRT(1-Inputs!$B$38)*_xlfn.NORM.S.INV(RAND())</f>
        <v>-0.22189700903155063</v>
      </c>
      <c r="AE522" s="24">
        <f ca="1">SQRT(Inputs!$B$38)*I522+SQRT(1-Inputs!$B$38)*_xlfn.NORM.S.INV(RAND())</f>
        <v>0.12478992437483921</v>
      </c>
      <c r="AF522" s="24">
        <f ca="1">SQRT(Inputs!$B$38)*J522+SQRT(1-Inputs!$B$38)*_xlfn.NORM.S.INV(RAND())</f>
        <v>0.83439685708495248</v>
      </c>
      <c r="AG522" s="24">
        <f ca="1">SQRT(Inputs!$B$38)*K522+SQRT(1-Inputs!$B$38)*_xlfn.NORM.S.INV(RAND())</f>
        <v>0.11264515936413533</v>
      </c>
      <c r="AH522" s="24">
        <f ca="1">SQRT(Inputs!$B$38)*L522+SQRT(1-Inputs!$B$38)*_xlfn.NORM.S.INV(RAND())</f>
        <v>2.9372605331451225</v>
      </c>
      <c r="AI522" s="24">
        <f ca="1">SQRT(Inputs!$B$38)*M522+SQRT(1-Inputs!$B$38)*_xlfn.NORM.S.INV(RAND())</f>
        <v>-1.1352252468957444</v>
      </c>
      <c r="AJ522" s="24">
        <f ca="1">SQRT(Inputs!$B$38)*C522+SQRT(1-Inputs!$B$38)*_xlfn.NORM.S.INV(RAND())</f>
        <v>1.0452429957814879</v>
      </c>
      <c r="AK522" s="24">
        <f ca="1">SQRT(Inputs!$B$38)*D522+SQRT(1-Inputs!$B$38)*_xlfn.NORM.S.INV(RAND())</f>
        <v>-1.0448286473173352</v>
      </c>
      <c r="AL522" s="24">
        <f ca="1">SQRT(Inputs!$B$38)*E522+SQRT(1-Inputs!$B$38)*_xlfn.NORM.S.INV(RAND())</f>
        <v>0.6389811971363305</v>
      </c>
      <c r="AM522" s="24">
        <f ca="1">SQRT(Inputs!$B$38)*F522+SQRT(1-Inputs!$B$38)*_xlfn.NORM.S.INV(RAND())</f>
        <v>1.4728830438506819</v>
      </c>
      <c r="AN522" s="24">
        <f ca="1">SQRT(Inputs!$B$38)*G522+SQRT(1-Inputs!$B$38)*_xlfn.NORM.S.INV(RAND())</f>
        <v>2.9620000261526169E-2</v>
      </c>
      <c r="AO522" s="24">
        <f ca="1">SQRT(Inputs!$B$38)*H522+SQRT(1-Inputs!$B$38)*_xlfn.NORM.S.INV(RAND())</f>
        <v>1.2790723092499969</v>
      </c>
      <c r="AP522" s="24">
        <f ca="1">SQRT(Inputs!$B$38)*I522+SQRT(1-Inputs!$B$38)*_xlfn.NORM.S.INV(RAND())</f>
        <v>-0.44517836954903567</v>
      </c>
      <c r="AQ522" s="24">
        <f ca="1">SQRT(Inputs!$B$38)*J522+SQRT(1-Inputs!$B$38)*_xlfn.NORM.S.INV(RAND())</f>
        <v>-1.0716876381621723</v>
      </c>
      <c r="AR522" s="24">
        <f ca="1">SQRT(Inputs!$B$38)*K522+SQRT(1-Inputs!$B$38)*_xlfn.NORM.S.INV(RAND())</f>
        <v>1.264709697835132</v>
      </c>
      <c r="AS522" s="24">
        <f ca="1">SQRT(Inputs!$B$38)*L522+SQRT(1-Inputs!$B$38)*_xlfn.NORM.S.INV(RAND())</f>
        <v>2.2948191904411308</v>
      </c>
      <c r="AT522" s="24">
        <f ca="1">SQRT(Inputs!$B$38)*M522+SQRT(1-Inputs!$B$38)*_xlfn.NORM.S.INV(RAND())</f>
        <v>3.0772325775127604E-2</v>
      </c>
      <c r="AU522" s="15">
        <f ca="1">Inputs!$B$6*EXP($B$8-0.5*C$5^2+C$5*N522)</f>
        <v>4222.7789416043297</v>
      </c>
      <c r="AV522" s="15">
        <f t="shared" ca="1" si="255"/>
        <v>6588.6038827047842</v>
      </c>
      <c r="AW522" s="15">
        <f t="shared" ca="1" si="256"/>
        <v>9565.1732008305498</v>
      </c>
      <c r="AX522" s="15">
        <f t="shared" ca="1" si="257"/>
        <v>15031.878443013684</v>
      </c>
      <c r="AY522" s="15">
        <f t="shared" ca="1" si="258"/>
        <v>16814.387702976419</v>
      </c>
      <c r="AZ522" s="15">
        <f t="shared" ca="1" si="259"/>
        <v>19884.186817299065</v>
      </c>
      <c r="BA522" s="15">
        <f t="shared" ca="1" si="260"/>
        <v>27063.64130670637</v>
      </c>
      <c r="BB522" s="15">
        <f t="shared" ca="1" si="261"/>
        <v>27716.546246261812</v>
      </c>
      <c r="BC522" s="15">
        <f t="shared" ca="1" si="262"/>
        <v>28567.772154462822</v>
      </c>
      <c r="BD522" s="15">
        <f t="shared" ca="1" si="263"/>
        <v>39501.689426900317</v>
      </c>
      <c r="BE522" s="15">
        <f t="shared" ca="1" si="264"/>
        <v>43845.624532212474</v>
      </c>
      <c r="BF522" s="15">
        <f ca="1">Inputs!$B$13*EXP($B$9-0.5*C$6^2+C$6*Y522)</f>
        <v>14326.227904121728</v>
      </c>
      <c r="BG522" s="15">
        <f t="shared" ca="1" si="265"/>
        <v>14626.833076044339</v>
      </c>
      <c r="BH522" s="15">
        <f t="shared" ca="1" si="266"/>
        <v>26051.490608205069</v>
      </c>
      <c r="BI522" s="15">
        <f t="shared" ca="1" si="267"/>
        <v>35091.26260795485</v>
      </c>
      <c r="BJ522" s="15">
        <f t="shared" ca="1" si="268"/>
        <v>38306.179764549386</v>
      </c>
      <c r="BK522" s="15">
        <f t="shared" ca="1" si="269"/>
        <v>45614.544060746972</v>
      </c>
      <c r="BL522" s="15">
        <f t="shared" ca="1" si="270"/>
        <v>56945.463008089639</v>
      </c>
      <c r="BM522" s="15">
        <f t="shared" ca="1" si="271"/>
        <v>77643.322437494106</v>
      </c>
      <c r="BN522" s="15">
        <f t="shared" ca="1" si="272"/>
        <v>96789.337148941006</v>
      </c>
      <c r="BO522" s="15">
        <f t="shared" ca="1" si="273"/>
        <v>167553.29205368954</v>
      </c>
      <c r="BP522" s="15">
        <f t="shared" ca="1" si="274"/>
        <v>181337.36462449949</v>
      </c>
      <c r="BQ522" s="15">
        <f ca="1">Inputs!$B$20*EXP($B$10-0.5*C$7^2+C$7*AJ522)</f>
        <v>6214.6101910837106</v>
      </c>
      <c r="BR522" s="15">
        <f t="shared" ca="1" si="275"/>
        <v>6051.2679404863738</v>
      </c>
      <c r="BS522" s="15">
        <f t="shared" ca="1" si="276"/>
        <v>9955.7709753899398</v>
      </c>
      <c r="BT522" s="15">
        <f t="shared" ca="1" si="277"/>
        <v>20201.119795172759</v>
      </c>
      <c r="BU522" s="15">
        <f t="shared" ca="1" si="278"/>
        <v>28197.703242938671</v>
      </c>
      <c r="BV522" s="15">
        <f t="shared" ca="1" si="279"/>
        <v>52333.882024440398</v>
      </c>
      <c r="BW522" s="15">
        <f t="shared" ca="1" si="280"/>
        <v>66462.287858765572</v>
      </c>
      <c r="BX522" s="15">
        <f t="shared" ca="1" si="281"/>
        <v>74986.204203522779</v>
      </c>
      <c r="BY522" s="15">
        <f t="shared" ca="1" si="282"/>
        <v>133831.54200155975</v>
      </c>
      <c r="BZ522" s="15">
        <f t="shared" ca="1" si="283"/>
        <v>286334.25530295039</v>
      </c>
      <c r="CA522" s="15">
        <f t="shared" ca="1" si="284"/>
        <v>404418.15705569962</v>
      </c>
      <c r="CB522" s="15">
        <f ca="1">(AU522*DCF!C$10-DCF!C$5*MAX(AU522*DCF!C$10,0)-MAX(AU522-Inputs!$B$6,0)/Inputs!$B$10)*DCF!C$6</f>
        <v>1048.3467886050878</v>
      </c>
      <c r="CC522" s="15">
        <f ca="1">(AV522*DCF!D$10-DCF!D$5*MAX(AV522*DCF!D$10,0)-MAX(AV522-AU522,0)/Inputs!$B$10)*DCF!D$6</f>
        <v>1029.0830662331311</v>
      </c>
      <c r="CD522" s="15">
        <f ca="1">(AW522*DCF!E$10-DCF!E$5*MAX(AW522*DCF!E$10,0)-MAX(AW522-AV522,0)/Inputs!$B$10)*DCF!E$6</f>
        <v>1537.9995521592248</v>
      </c>
      <c r="CE522" s="15">
        <f ca="1">(AX522*DCF!F$10-DCF!F$5*MAX(AX522*DCF!F$10,0)-MAX(AX522-AW522,0)/Inputs!$B$10)*DCF!F$6</f>
        <v>2143.9492826775986</v>
      </c>
      <c r="CF522" s="15">
        <f ca="1">(AY522*DCF!G$10-DCF!G$5*MAX(AY522*DCF!G$10,0)-MAX(AY522-AX522,0)/Inputs!$B$10)*DCF!G$6</f>
        <v>3121.804810667481</v>
      </c>
      <c r="CG522" s="15">
        <f ca="1">(AZ522*DCF!H$10-DCF!H$5*MAX(AZ522*DCF!H$10,0)-MAX(AZ522-AY522,0)/Inputs!$B$10)*DCF!H$6</f>
        <v>3315.4312669727055</v>
      </c>
      <c r="CH522" s="15">
        <f ca="1">(BA522*DCF!I$10-DCF!I$5*MAX(BA522*DCF!I$10,0)-MAX(BA522-AZ522,0)/Inputs!$B$10)*DCF!I$6</f>
        <v>3765.8579004828325</v>
      </c>
      <c r="CI522" s="15">
        <f ca="1">(BB522*DCF!J$10-DCF!J$5*MAX(BB522*DCF!J$10,0)-MAX(BB522-BA522,0)/Inputs!$B$10)*DCF!J$6</f>
        <v>4657.2866626559817</v>
      </c>
      <c r="CJ522" s="15">
        <f ca="1">(BC522*DCF!K$10-DCF!K$5*MAX(BC522*DCF!K$10,0)-MAX(BC522-BB522,0)/Inputs!$B$10)*DCF!K$6</f>
        <v>4479.7938467013946</v>
      </c>
      <c r="CK522" s="15">
        <f ca="1">(BD522*DCF!L$10-DCF!L$5*MAX(BD522*DCF!L$10,0)-MAX(BD522-BC522,0)/Inputs!$B$10)*DCF!L$6</f>
        <v>4543.673389529964</v>
      </c>
      <c r="CL522" s="15">
        <f ca="1">(BE522*DCF!M$10-DCF!M$5*MAX(BE522*DCF!M$10,0)-MAX(BE522-BD522,0)/Inputs!$B$10)*DCF!M$6</f>
        <v>5668.2552599706287</v>
      </c>
      <c r="CM522" s="15">
        <f ca="1">(BF522*DCF!C$28-DCF!C$5*MAX(BF522*DCF!C$28,0)-MAX(BF522-Inputs!$B$13,0)/Inputs!$B$17)*DCF!C$6</f>
        <v>3693.4652825192961</v>
      </c>
      <c r="CN522" s="15">
        <f ca="1">(BG522*DCF!D$28-DCF!D$5*MAX(BG522*DCF!D$28,0)-MAX(BG522-BF522,0)/Inputs!$B$17)*DCF!D$6</f>
        <v>4243.8068255945918</v>
      </c>
      <c r="CO522" s="15">
        <f ca="1">(BH522*DCF!E$28-DCF!E$5*MAX(BH522*DCF!E$28,0)-MAX(BH522-BG522,0)/Inputs!$B$17)*DCF!E$6</f>
        <v>5126.6032829724918</v>
      </c>
      <c r="CP522" s="15">
        <f ca="1">(BI522*DCF!F$28-DCF!F$5*MAX(BI522*DCF!F$28,0)-MAX(BI522-BH522,0)/Inputs!$B$17)*DCF!F$6</f>
        <v>7880.5200868866386</v>
      </c>
      <c r="CQ522" s="15">
        <f ca="1">(BJ522*DCF!G$28-DCF!G$5*MAX(BJ522*DCF!G$28,0)-MAX(BJ522-BI522,0)/Inputs!$B$17)*DCF!G$6</f>
        <v>9398.1116618251272</v>
      </c>
      <c r="CR522" s="15">
        <f ca="1">(BK522*DCF!H$28-DCF!H$5*MAX(BK522*DCF!H$28,0)-MAX(BK522-BJ522,0)/Inputs!$B$17)*DCF!H$6</f>
        <v>10145.465286112476</v>
      </c>
      <c r="CS522" s="15">
        <f ca="1">(BL522*DCF!I$28-DCF!I$5*MAX(BL522*DCF!I$28,0)-MAX(BL522-BK522,0)/Inputs!$B$17)*DCF!I$6</f>
        <v>11764.564331794101</v>
      </c>
      <c r="CT522" s="15">
        <f ca="1">(BM522*DCF!J$28-DCF!J$5*MAX(BM522*DCF!J$28,0)-MAX(BM522-BL522,0)/Inputs!$B$17)*DCF!J$6</f>
        <v>14576.539491572916</v>
      </c>
      <c r="CU522" s="15">
        <f ca="1">(BN522*DCF!K$28-DCF!K$5*MAX(BN522*DCF!K$28,0)-MAX(BN522-BM522,0)/Inputs!$B$17)*DCF!K$6</f>
        <v>18095.153360516972</v>
      </c>
      <c r="CV522" s="15">
        <f ca="1">(BO522*DCF!L$28-DCF!L$5*MAX(BO522*DCF!L$28,0)-MAX(BO522-BN522,0)/Inputs!$B$17)*DCF!L$6</f>
        <v>25423.339191784278</v>
      </c>
      <c r="CW522" s="15">
        <f ca="1">(BP522*DCF!M$28-DCF!M$5*MAX(BP522*DCF!M$28,0)-MAX(BP522-BO522,0)/Inputs!$B$17)*DCF!M$6</f>
        <v>32677.907192886065</v>
      </c>
      <c r="CX522" s="15">
        <f ca="1">(BQ522*DCF!C$46-DCF!C$5*MAX(BQ522*DCF!C$46,0)-MAX(BQ522-Inputs!$B$20,0)/Inputs!$B$24)*DCF!C$6</f>
        <v>-2827.2126035222013</v>
      </c>
      <c r="CY522" s="15">
        <f ca="1">(BR522*DCF!D$46-DCF!D$5*MAX(BR522*DCF!D$46,0)-MAX(BR522-BQ522,0)/Inputs!$B$24)*DCF!D$6</f>
        <v>-1032.8103200484504</v>
      </c>
      <c r="CZ522" s="15">
        <f ca="1">(BS522*DCF!E$46-DCF!E$5*MAX(BS522*DCF!E$46,0)-MAX(BS522-BR522,0)/Inputs!$B$24)*DCF!E$6</f>
        <v>-2716.3348592282309</v>
      </c>
      <c r="DA522" s="15">
        <f ca="1">(BT522*DCF!F$46-DCF!F$5*MAX(BT522*DCF!F$46,0)-MAX(BT522-BS522,0)/Inputs!$B$24)*DCF!F$6</f>
        <v>-5201.8286501723887</v>
      </c>
      <c r="DB522" s="15">
        <f ca="1">(BU522*DCF!G$46-DCF!G$5*MAX(BU522*DCF!G$46,0)-MAX(BU522-BT522,0)/Inputs!$B$24)*DCF!G$6</f>
        <v>-3638.4077038643659</v>
      </c>
      <c r="DC522" s="15">
        <f ca="1">(BV522*DCF!H$46-DCF!H$5*MAX(BV522*DCF!H$46,0)-MAX(BV522-BU522,0)/Inputs!$B$24)*DCF!H$6</f>
        <v>-7500.1696715306807</v>
      </c>
      <c r="DD522" s="15">
        <f ca="1">(BW522*DCF!I$46-DCF!I$5*MAX(BW522*DCF!I$46,0)-MAX(BW522-BV522,0)/Inputs!$B$24)*DCF!I$6</f>
        <v>-2520.7464529375179</v>
      </c>
      <c r="DE522" s="15">
        <f ca="1">(BX522*DCF!J$46-DCF!J$5*MAX(BX522*DCF!J$46,0)-MAX(BX522-BW522,0)/Inputs!$B$24)*DCF!J$6</f>
        <v>885.06049021127455</v>
      </c>
      <c r="DF522" s="15">
        <f ca="1">(BY522*DCF!K$46-DCF!K$5*MAX(BY522*DCF!K$46,0)-MAX(BY522-BX522,0)/Inputs!$B$24)*DCF!K$6</f>
        <v>-6770.6363182928599</v>
      </c>
      <c r="DG522" s="15">
        <f ca="1">(BZ522*DCF!L$46-DCF!L$5*MAX(BZ522*DCF!L$46,0)-MAX(BZ522-BY522,0)/Inputs!$B$24)*DCF!L$6</f>
        <v>-14718.907743551285</v>
      </c>
      <c r="DH522" s="15">
        <f ca="1">(CA522*DCF!M$46-DCF!M$5*MAX(CA522*DCF!M$46,0)-MAX(CA522-BZ522,0)/Inputs!$B$24)*DCF!M$6</f>
        <v>7018.6243428743037</v>
      </c>
      <c r="DI522" s="15">
        <f ca="1">SUM(CB522:CL522)+BE522*DCF!M$10*(1+Inputs!$B$30)*(1-Inputs!$B$33)*(1-Inputs!$B$30/Inputs!$B$31)/(Inputs!$B$29-Inputs!$B$30)*DCF!M$6</f>
        <v>157334.43469816423</v>
      </c>
      <c r="DJ522" s="15">
        <f ca="1">SUM(CM522:CW522)+BP522*DCF!M$28*(1+Inputs!$B$30)*(1-Inputs!$B$33)*(1-Inputs!$B$30/Inputs!$B$31)/(Inputs!$B$29-Inputs!$B$30)*DCF!M$6</f>
        <v>815911.18757897557</v>
      </c>
      <c r="DK522" s="15">
        <f ca="1">SUM(CX522:DH522)+CA522*DCF!M$46*(1+Inputs!$B$30)*(1-Inputs!$B$33)*(1-Inputs!$B$30/Inputs!$B$31)/(Inputs!$B$29-Inputs!$B$30)*DCF!M$6</f>
        <v>586255.00771132717</v>
      </c>
      <c r="DM522" s="15">
        <f ca="1">DI522+DJ522+DK522+Inputs!$B$34+Inputs!$B$36-Inputs!$B$35</f>
        <v>1636351.6299884669</v>
      </c>
    </row>
    <row r="523" spans="1:117" x14ac:dyDescent="0.75">
      <c r="A523" s="11">
        <v>510</v>
      </c>
      <c r="C523" s="24">
        <f t="shared" ca="1" si="290"/>
        <v>-1.1215869361148754</v>
      </c>
      <c r="D523" s="24">
        <f t="shared" ca="1" si="290"/>
        <v>-0.73135452246821675</v>
      </c>
      <c r="E523" s="24">
        <f t="shared" ca="1" si="290"/>
        <v>1.3007453965952636</v>
      </c>
      <c r="F523" s="24">
        <f t="shared" ca="1" si="290"/>
        <v>1.5597280166016547</v>
      </c>
      <c r="G523" s="24">
        <f t="shared" ca="1" si="290"/>
        <v>1.2691227806573593</v>
      </c>
      <c r="H523" s="24">
        <f t="shared" ca="1" si="290"/>
        <v>-0.10688361199880067</v>
      </c>
      <c r="I523" s="24">
        <f t="shared" ca="1" si="290"/>
        <v>-1.5372115071078314</v>
      </c>
      <c r="J523" s="24">
        <f t="shared" ca="1" si="290"/>
        <v>-0.81004651557980467</v>
      </c>
      <c r="K523" s="24">
        <f t="shared" ca="1" si="290"/>
        <v>-1.1252841172325281</v>
      </c>
      <c r="L523" s="24">
        <f t="shared" ca="1" si="290"/>
        <v>-0.73357196943103797</v>
      </c>
      <c r="M523" s="24">
        <f t="shared" ca="1" si="290"/>
        <v>-8.3262581359261179E-2</v>
      </c>
      <c r="N523" s="24">
        <f ca="1">SQRT(Inputs!$B$38)*C523+SQRT(1-Inputs!$B$38)*_xlfn.NORM.S.INV(RAND())</f>
        <v>-0.75371663423445256</v>
      </c>
      <c r="O523" s="24">
        <f ca="1">SQRT(Inputs!$B$38)*D523+SQRT(1-Inputs!$B$38)*_xlfn.NORM.S.INV(RAND())</f>
        <v>0.54036329314543785</v>
      </c>
      <c r="P523" s="24">
        <f ca="1">SQRT(Inputs!$B$38)*E523+SQRT(1-Inputs!$B$38)*_xlfn.NORM.S.INV(RAND())</f>
        <v>0.89127409594714713</v>
      </c>
      <c r="Q523" s="24">
        <f ca="1">SQRT(Inputs!$B$38)*F523+SQRT(1-Inputs!$B$38)*_xlfn.NORM.S.INV(RAND())</f>
        <v>0.28131757828117765</v>
      </c>
      <c r="R523" s="24">
        <f ca="1">SQRT(Inputs!$B$38)*G523+SQRT(1-Inputs!$B$38)*_xlfn.NORM.S.INV(RAND())</f>
        <v>1.1267482634782446</v>
      </c>
      <c r="S523" s="24">
        <f ca="1">SQRT(Inputs!$B$38)*H523+SQRT(1-Inputs!$B$38)*_xlfn.NORM.S.INV(RAND())</f>
        <v>-0.37314318937530594</v>
      </c>
      <c r="T523" s="24">
        <f ca="1">SQRT(Inputs!$B$38)*I523+SQRT(1-Inputs!$B$38)*_xlfn.NORM.S.INV(RAND())</f>
        <v>-0.70291046783701605</v>
      </c>
      <c r="U523" s="24">
        <f ca="1">SQRT(Inputs!$B$38)*J523+SQRT(1-Inputs!$B$38)*_xlfn.NORM.S.INV(RAND())</f>
        <v>0.17770810537752618</v>
      </c>
      <c r="V523" s="24">
        <f ca="1">SQRT(Inputs!$B$38)*K523+SQRT(1-Inputs!$B$38)*_xlfn.NORM.S.INV(RAND())</f>
        <v>1.0617225735751301</v>
      </c>
      <c r="W523" s="24">
        <f ca="1">SQRT(Inputs!$B$38)*L523+SQRT(1-Inputs!$B$38)*_xlfn.NORM.S.INV(RAND())</f>
        <v>9.9603285968754673E-2</v>
      </c>
      <c r="X523" s="24">
        <f ca="1">SQRT(Inputs!$B$38)*M523+SQRT(1-Inputs!$B$38)*_xlfn.NORM.S.INV(RAND())</f>
        <v>0.16058790920662017</v>
      </c>
      <c r="Y523" s="24">
        <f ca="1">SQRT(Inputs!$B$38)*C523+SQRT(1-Inputs!$B$38)*_xlfn.NORM.S.INV(RAND())</f>
        <v>-2.322889733114637</v>
      </c>
      <c r="Z523" s="24">
        <f ca="1">SQRT(Inputs!$B$38)*D523+SQRT(1-Inputs!$B$38)*_xlfn.NORM.S.INV(RAND())</f>
        <v>-0.58750182313213895</v>
      </c>
      <c r="AA523" s="24">
        <f ca="1">SQRT(Inputs!$B$38)*E523+SQRT(1-Inputs!$B$38)*_xlfn.NORM.S.INV(RAND())</f>
        <v>0.53973459991376971</v>
      </c>
      <c r="AB523" s="24">
        <f ca="1">SQRT(Inputs!$B$38)*F523+SQRT(1-Inputs!$B$38)*_xlfn.NORM.S.INV(RAND())</f>
        <v>1.1193188414449424</v>
      </c>
      <c r="AC523" s="24">
        <f ca="1">SQRT(Inputs!$B$38)*G523+SQRT(1-Inputs!$B$38)*_xlfn.NORM.S.INV(RAND())</f>
        <v>1.1272989842939865</v>
      </c>
      <c r="AD523" s="24">
        <f ca="1">SQRT(Inputs!$B$38)*H523+SQRT(1-Inputs!$B$38)*_xlfn.NORM.S.INV(RAND())</f>
        <v>-0.22360449498948518</v>
      </c>
      <c r="AE523" s="24">
        <f ca="1">SQRT(Inputs!$B$38)*I523+SQRT(1-Inputs!$B$38)*_xlfn.NORM.S.INV(RAND())</f>
        <v>0.21345886738297049</v>
      </c>
      <c r="AF523" s="24">
        <f ca="1">SQRT(Inputs!$B$38)*J523+SQRT(1-Inputs!$B$38)*_xlfn.NORM.S.INV(RAND())</f>
        <v>-0.65834430738902405</v>
      </c>
      <c r="AG523" s="24">
        <f ca="1">SQRT(Inputs!$B$38)*K523+SQRT(1-Inputs!$B$38)*_xlfn.NORM.S.INV(RAND())</f>
        <v>-0.29591533197134412</v>
      </c>
      <c r="AH523" s="24">
        <f ca="1">SQRT(Inputs!$B$38)*L523+SQRT(1-Inputs!$B$38)*_xlfn.NORM.S.INV(RAND())</f>
        <v>0.64718552783441141</v>
      </c>
      <c r="AI523" s="24">
        <f ca="1">SQRT(Inputs!$B$38)*M523+SQRT(1-Inputs!$B$38)*_xlfn.NORM.S.INV(RAND())</f>
        <v>-0.68535008063460157</v>
      </c>
      <c r="AJ523" s="24">
        <f ca="1">SQRT(Inputs!$B$38)*C523+SQRT(1-Inputs!$B$38)*_xlfn.NORM.S.INV(RAND())</f>
        <v>-1.5499885600305796E-2</v>
      </c>
      <c r="AK523" s="24">
        <f ca="1">SQRT(Inputs!$B$38)*D523+SQRT(1-Inputs!$B$38)*_xlfn.NORM.S.INV(RAND())</f>
        <v>1.0121287222485542</v>
      </c>
      <c r="AL523" s="24">
        <f ca="1">SQRT(Inputs!$B$38)*E523+SQRT(1-Inputs!$B$38)*_xlfn.NORM.S.INV(RAND())</f>
        <v>2.1461368744278611</v>
      </c>
      <c r="AM523" s="24">
        <f ca="1">SQRT(Inputs!$B$38)*F523+SQRT(1-Inputs!$B$38)*_xlfn.NORM.S.INV(RAND())</f>
        <v>0.62285978423152699</v>
      </c>
      <c r="AN523" s="24">
        <f ca="1">SQRT(Inputs!$B$38)*G523+SQRT(1-Inputs!$B$38)*_xlfn.NORM.S.INV(RAND())</f>
        <v>0.6049891498623875</v>
      </c>
      <c r="AO523" s="24">
        <f ca="1">SQRT(Inputs!$B$38)*H523+SQRT(1-Inputs!$B$38)*_xlfn.NORM.S.INV(RAND())</f>
        <v>-0.83549469701266088</v>
      </c>
      <c r="AP523" s="24">
        <f ca="1">SQRT(Inputs!$B$38)*I523+SQRT(1-Inputs!$B$38)*_xlfn.NORM.S.INV(RAND())</f>
        <v>-0.47270294064992407</v>
      </c>
      <c r="AQ523" s="24">
        <f ca="1">SQRT(Inputs!$B$38)*J523+SQRT(1-Inputs!$B$38)*_xlfn.NORM.S.INV(RAND())</f>
        <v>-0.52778428808598621</v>
      </c>
      <c r="AR523" s="24">
        <f ca="1">SQRT(Inputs!$B$38)*K523+SQRT(1-Inputs!$B$38)*_xlfn.NORM.S.INV(RAND())</f>
        <v>-0.20196374800728839</v>
      </c>
      <c r="AS523" s="24">
        <f ca="1">SQRT(Inputs!$B$38)*L523+SQRT(1-Inputs!$B$38)*_xlfn.NORM.S.INV(RAND())</f>
        <v>0.27657297404475134</v>
      </c>
      <c r="AT523" s="24">
        <f ca="1">SQRT(Inputs!$B$38)*M523+SQRT(1-Inputs!$B$38)*_xlfn.NORM.S.INV(RAND())</f>
        <v>0.23071123773461208</v>
      </c>
      <c r="AU523" s="15">
        <f ca="1">Inputs!$B$6*EXP($B$8-0.5*C$5^2+C$5*N523)</f>
        <v>4392.2898969589578</v>
      </c>
      <c r="AV523" s="15">
        <f t="shared" ca="1" si="255"/>
        <v>5788.564236093026</v>
      </c>
      <c r="AW523" s="15">
        <f t="shared" ca="1" si="256"/>
        <v>7959.7373084987603</v>
      </c>
      <c r="AX523" s="15">
        <f t="shared" ca="1" si="257"/>
        <v>10065.661608322267</v>
      </c>
      <c r="AY523" s="15">
        <f t="shared" ca="1" si="258"/>
        <v>14031.331295921289</v>
      </c>
      <c r="AZ523" s="15">
        <f t="shared" ca="1" si="259"/>
        <v>16469.84956737949</v>
      </c>
      <c r="BA523" s="15">
        <f t="shared" ca="1" si="260"/>
        <v>18725.388470891088</v>
      </c>
      <c r="BB523" s="15">
        <f t="shared" ca="1" si="261"/>
        <v>23337.415600794135</v>
      </c>
      <c r="BC523" s="15">
        <f t="shared" ca="1" si="262"/>
        <v>31667.120415261517</v>
      </c>
      <c r="BD523" s="15">
        <f t="shared" ca="1" si="263"/>
        <v>39158.323496223566</v>
      </c>
      <c r="BE523" s="15">
        <f t="shared" ca="1" si="264"/>
        <v>48690.487267679069</v>
      </c>
      <c r="BF523" s="15">
        <f ca="1">Inputs!$B$13*EXP($B$9-0.5*C$6^2+C$6*Y523)</f>
        <v>8726.8669965528807</v>
      </c>
      <c r="BG523" s="15">
        <f t="shared" ca="1" si="265"/>
        <v>9565.9718068658094</v>
      </c>
      <c r="BH523" s="15">
        <f t="shared" ca="1" si="266"/>
        <v>12782.403611041167</v>
      </c>
      <c r="BI523" s="15">
        <f t="shared" ca="1" si="267"/>
        <v>18589.586264579884</v>
      </c>
      <c r="BJ523" s="15">
        <f t="shared" ca="1" si="268"/>
        <v>26810.681269433124</v>
      </c>
      <c r="BK523" s="15">
        <f t="shared" ca="1" si="269"/>
        <v>31918.420229638865</v>
      </c>
      <c r="BL523" s="15">
        <f t="shared" ca="1" si="270"/>
        <v>40307.656531511588</v>
      </c>
      <c r="BM523" s="15">
        <f t="shared" ca="1" si="271"/>
        <v>45655.922848312774</v>
      </c>
      <c r="BN523" s="15">
        <f t="shared" ca="1" si="272"/>
        <v>54194.77097985382</v>
      </c>
      <c r="BO523" s="15">
        <f t="shared" ca="1" si="273"/>
        <v>71890.936540336523</v>
      </c>
      <c r="BP523" s="15">
        <f t="shared" ca="1" si="274"/>
        <v>81873.645868531356</v>
      </c>
      <c r="BQ523" s="15">
        <f ca="1">Inputs!$B$20*EXP($B$10-0.5*C$7^2+C$7*AJ523)</f>
        <v>4265.9967815301088</v>
      </c>
      <c r="BR523" s="15">
        <f t="shared" ca="1" si="275"/>
        <v>7982.800066110528</v>
      </c>
      <c r="BS523" s="15">
        <f t="shared" ca="1" si="276"/>
        <v>20247.539577033862</v>
      </c>
      <c r="BT523" s="15">
        <f t="shared" ca="1" si="277"/>
        <v>32872.30253258194</v>
      </c>
      <c r="BU523" s="15">
        <f t="shared" ca="1" si="278"/>
        <v>52738.984120158864</v>
      </c>
      <c r="BV523" s="15">
        <f t="shared" ca="1" si="279"/>
        <v>60785.392419252072</v>
      </c>
      <c r="BW523" s="15">
        <f t="shared" ca="1" si="280"/>
        <v>76747.025884405768</v>
      </c>
      <c r="BX523" s="15">
        <f t="shared" ca="1" si="281"/>
        <v>96565.607846712999</v>
      </c>
      <c r="BY523" s="15">
        <f t="shared" ca="1" si="282"/>
        <v>130176.2718347045</v>
      </c>
      <c r="BZ523" s="15">
        <f t="shared" ca="1" si="283"/>
        <v>192182.52073481114</v>
      </c>
      <c r="CA523" s="15">
        <f t="shared" ca="1" si="284"/>
        <v>281255.74598583853</v>
      </c>
      <c r="CB523" s="15">
        <f ca="1">(AU523*DCF!C$10-DCF!C$5*MAX(AU523*DCF!C$10,0)-MAX(AU523-Inputs!$B$6,0)/Inputs!$B$10)*DCF!C$6</f>
        <v>1047.1381452796372</v>
      </c>
      <c r="CC523" s="15">
        <f ca="1">(AV523*DCF!D$10-DCF!D$5*MAX(AV523*DCF!D$10,0)-MAX(AV523-AU523,0)/Inputs!$B$10)*DCF!D$6</f>
        <v>1070.4783618098438</v>
      </c>
      <c r="CD523" s="15">
        <f ca="1">(AW523*DCF!E$10-DCF!E$5*MAX(AW523*DCF!E$10,0)-MAX(AW523-AV523,0)/Inputs!$B$10)*DCF!E$6</f>
        <v>1348.7385483539674</v>
      </c>
      <c r="CE523" s="15">
        <f ca="1">(AX523*DCF!F$10-DCF!F$5*MAX(AX523*DCF!F$10,0)-MAX(AX523-AW523,0)/Inputs!$B$10)*DCF!F$6</f>
        <v>1759.1272528142085</v>
      </c>
      <c r="CF523" s="15">
        <f ca="1">(AY523*DCF!G$10-DCF!G$5*MAX(AY523*DCF!G$10,0)-MAX(AY523-AX523,0)/Inputs!$B$10)*DCF!G$6</f>
        <v>2128.7431280257324</v>
      </c>
      <c r="CG523" s="15">
        <f ca="1">(AZ523*DCF!H$10-DCF!H$5*MAX(AZ523*DCF!H$10,0)-MAX(AZ523-AY523,0)/Inputs!$B$10)*DCF!H$6</f>
        <v>2764.6304717145022</v>
      </c>
      <c r="CH523" s="15">
        <f ca="1">(BA523*DCF!I$10-DCF!I$5*MAX(BA523*DCF!I$10,0)-MAX(BA523-AZ523,0)/Inputs!$B$10)*DCF!I$6</f>
        <v>3050.4579622610918</v>
      </c>
      <c r="CI523" s="15">
        <f ca="1">(BB523*DCF!J$10-DCF!J$5*MAX(BB523*DCF!J$10,0)-MAX(BB523-BA523,0)/Inputs!$B$10)*DCF!J$6</f>
        <v>3305.8779560399084</v>
      </c>
      <c r="CJ523" s="15">
        <f ca="1">(BC523*DCF!K$10-DCF!K$5*MAX(BC523*DCF!K$10,0)-MAX(BC523-BB523,0)/Inputs!$B$10)*DCF!K$6</f>
        <v>3931.8659373564633</v>
      </c>
      <c r="CK523" s="15">
        <f ca="1">(BD523*DCF!L$10-DCF!L$5*MAX(BD523*DCF!L$10,0)-MAX(BD523-BC523,0)/Inputs!$B$10)*DCF!L$6</f>
        <v>4937.08596511007</v>
      </c>
      <c r="CL523" s="15">
        <f ca="1">(BE523*DCF!M$10-DCF!M$5*MAX(BE523*DCF!M$10,0)-MAX(BE523-BD523,0)/Inputs!$B$10)*DCF!M$6</f>
        <v>5732.1387057128077</v>
      </c>
      <c r="CM523" s="15">
        <f ca="1">(BF523*DCF!C$28-DCF!C$5*MAX(BF523*DCF!C$28,0)-MAX(BF523-Inputs!$B$13,0)/Inputs!$B$17)*DCF!C$6</f>
        <v>2663.3825754371874</v>
      </c>
      <c r="CN523" s="15">
        <f ca="1">(BG523*DCF!D$28-DCF!D$5*MAX(BG523*DCF!D$28,0)-MAX(BG523-BF523,0)/Inputs!$B$17)*DCF!D$6</f>
        <v>2638.3797962027002</v>
      </c>
      <c r="CO523" s="15">
        <f ca="1">(BH523*DCF!E$28-DCF!E$5*MAX(BH523*DCF!E$28,0)-MAX(BH523-BG523,0)/Inputs!$B$17)*DCF!E$6</f>
        <v>2986.289876674366</v>
      </c>
      <c r="CP523" s="15">
        <f ca="1">(BI523*DCF!F$28-DCF!F$5*MAX(BI523*DCF!F$28,0)-MAX(BI523-BH523,0)/Inputs!$B$17)*DCF!F$6</f>
        <v>3989.2936134975771</v>
      </c>
      <c r="CQ523" s="15">
        <f ca="1">(BJ523*DCF!G$28-DCF!G$5*MAX(BJ523*DCF!G$28,0)-MAX(BJ523-BI523,0)/Inputs!$B$17)*DCF!G$6</f>
        <v>5573.5277020928806</v>
      </c>
      <c r="CR523" s="15">
        <f ca="1">(BK523*DCF!H$28-DCF!H$5*MAX(BK523*DCF!H$28,0)-MAX(BK523-BJ523,0)/Inputs!$B$17)*DCF!H$6</f>
        <v>7100.1781769201707</v>
      </c>
      <c r="CS523" s="15">
        <f ca="1">(BL523*DCF!I$28-DCF!I$5*MAX(BL523*DCF!I$28,0)-MAX(BL523-BK523,0)/Inputs!$B$17)*DCF!I$6</f>
        <v>8274.3552516387517</v>
      </c>
      <c r="CT523" s="15">
        <f ca="1">(BM523*DCF!J$28-DCF!J$5*MAX(BM523*DCF!J$28,0)-MAX(BM523-BL523,0)/Inputs!$B$17)*DCF!J$6</f>
        <v>9475.9245620542242</v>
      </c>
      <c r="CU523" s="15">
        <f ca="1">(BN523*DCF!K$28-DCF!K$5*MAX(BN523*DCF!K$28,0)-MAX(BN523-BM523,0)/Inputs!$B$17)*DCF!K$6</f>
        <v>10399.131787958413</v>
      </c>
      <c r="CV523" s="15">
        <f ca="1">(BO523*DCF!L$28-DCF!L$5*MAX(BO523*DCF!L$28,0)-MAX(BO523-BN523,0)/Inputs!$B$17)*DCF!L$6</f>
        <v>12341.400180196439</v>
      </c>
      <c r="CW523" s="15">
        <f ca="1">(BP523*DCF!M$28-DCF!M$5*MAX(BP523*DCF!M$28,0)-MAX(BP523-BO523,0)/Inputs!$B$17)*DCF!M$6</f>
        <v>14361.100220916072</v>
      </c>
      <c r="CX523" s="15">
        <f ca="1">(BQ523*DCF!C$46-DCF!C$5*MAX(BQ523*DCF!C$46,0)-MAX(BQ523-Inputs!$B$20,0)/Inputs!$B$24)*DCF!C$6</f>
        <v>-1477.1340287737473</v>
      </c>
      <c r="CY523" s="15">
        <f ca="1">(BR523*DCF!D$46-DCF!D$5*MAX(BR523*DCF!D$46,0)-MAX(BR523-BQ523,0)/Inputs!$B$24)*DCF!D$6</f>
        <v>-2948.4069192431043</v>
      </c>
      <c r="CZ523" s="15">
        <f ca="1">(BS523*DCF!E$46-DCF!E$5*MAX(BS523*DCF!E$46,0)-MAX(BS523-BR523,0)/Inputs!$B$24)*DCF!E$6</f>
        <v>-7228.7294808632978</v>
      </c>
      <c r="DA523" s="15">
        <f ca="1">(BT523*DCF!F$46-DCF!F$5*MAX(BT523*DCF!F$46,0)-MAX(BT523-BS523,0)/Inputs!$B$24)*DCF!F$6</f>
        <v>-6991.0441962899495</v>
      </c>
      <c r="DB523" s="15">
        <f ca="1">(BU523*DCF!G$46-DCF!G$5*MAX(BU523*DCF!G$46,0)-MAX(BU523-BT523,0)/Inputs!$B$24)*DCF!G$6</f>
        <v>-8456.7943946528067</v>
      </c>
      <c r="DC523" s="15">
        <f ca="1">(BV523*DCF!H$46-DCF!H$5*MAX(BV523*DCF!H$46,0)-MAX(BV523-BU523,0)/Inputs!$B$24)*DCF!H$6</f>
        <v>-2500.3720777816002</v>
      </c>
      <c r="DD523" s="15">
        <f ca="1">(BW523*DCF!I$46-DCF!I$5*MAX(BW523*DCF!I$46,0)-MAX(BW523-BV523,0)/Inputs!$B$24)*DCF!I$6</f>
        <v>-2809.4651755598502</v>
      </c>
      <c r="DE523" s="15">
        <f ca="1">(BX523*DCF!J$46-DCF!J$5*MAX(BX523*DCF!J$46,0)-MAX(BX523-BW523,0)/Inputs!$B$24)*DCF!J$6</f>
        <v>-1204.9040117545314</v>
      </c>
      <c r="DF523" s="15">
        <f ca="1">(BY523*DCF!K$46-DCF!K$5*MAX(BY523*DCF!K$46,0)-MAX(BY523-BX523,0)/Inputs!$B$24)*DCF!K$6</f>
        <v>-797.61470069743621</v>
      </c>
      <c r="DG523" s="15">
        <f ca="1">(BZ523*DCF!L$46-DCF!L$5*MAX(BZ523*DCF!L$46,0)-MAX(BZ523-BY523,0)/Inputs!$B$24)*DCF!L$6</f>
        <v>-747.53069442534297</v>
      </c>
      <c r="DH523" s="15">
        <f ca="1">(CA523*DCF!M$46-DCF!M$5*MAX(CA523*DCF!M$46,0)-MAX(CA523-BZ523,0)/Inputs!$B$24)*DCF!M$6</f>
        <v>3428.0365406005685</v>
      </c>
      <c r="DI523" s="15">
        <f ca="1">SUM(CB523:CL523)+BE523*DCF!M$10*(1+Inputs!$B$30)*(1-Inputs!$B$33)*(1-Inputs!$B$30/Inputs!$B$31)/(Inputs!$B$29-Inputs!$B$30)*DCF!M$6</f>
        <v>166582.55236546716</v>
      </c>
      <c r="DJ523" s="15">
        <f ca="1">SUM(CM523:CW523)+BP523*DCF!M$28*(1+Inputs!$B$30)*(1-Inputs!$B$33)*(1-Inputs!$B$30/Inputs!$B$31)/(Inputs!$B$29-Inputs!$B$30)*DCF!M$6</f>
        <v>383610.215902264</v>
      </c>
      <c r="DK523" s="15">
        <f ca="1">SUM(CX523:DH523)+CA523*DCF!M$46*(1+Inputs!$B$30)*(1-Inputs!$B$33)*(1-Inputs!$B$30/Inputs!$B$31)/(Inputs!$B$29-Inputs!$B$30)*DCF!M$6</f>
        <v>403120.74102766864</v>
      </c>
      <c r="DM523" s="15">
        <f ca="1">DI523+DJ523+DK523+Inputs!$B$34+Inputs!$B$36-Inputs!$B$35</f>
        <v>1030164.5092953998</v>
      </c>
    </row>
    <row r="524" spans="1:117" x14ac:dyDescent="0.75">
      <c r="A524" s="11">
        <v>511</v>
      </c>
      <c r="C524" s="24">
        <f t="shared" ref="C524:M533" ca="1" si="291">_xlfn.NORM.S.INV(RAND())</f>
        <v>-0.71598028813105086</v>
      </c>
      <c r="D524" s="24">
        <f t="shared" ca="1" si="291"/>
        <v>1.4853343947388544</v>
      </c>
      <c r="E524" s="24">
        <f t="shared" ca="1" si="291"/>
        <v>0.739158379894025</v>
      </c>
      <c r="F524" s="24">
        <f t="shared" ca="1" si="291"/>
        <v>-1.7753928767071847</v>
      </c>
      <c r="G524" s="24">
        <f t="shared" ca="1" si="291"/>
        <v>0.59595998507388048</v>
      </c>
      <c r="H524" s="24">
        <f t="shared" ca="1" si="291"/>
        <v>-1.3221418961672031</v>
      </c>
      <c r="I524" s="24">
        <f t="shared" ca="1" si="291"/>
        <v>8.962328238794736E-3</v>
      </c>
      <c r="J524" s="24">
        <f t="shared" ca="1" si="291"/>
        <v>0.59426585127456943</v>
      </c>
      <c r="K524" s="24">
        <f t="shared" ca="1" si="291"/>
        <v>-0.19778686164435721</v>
      </c>
      <c r="L524" s="24">
        <f t="shared" ca="1" si="291"/>
        <v>0.71410611232460508</v>
      </c>
      <c r="M524" s="24">
        <f t="shared" ca="1" si="291"/>
        <v>0.96611019819344723</v>
      </c>
      <c r="N524" s="24">
        <f ca="1">SQRT(Inputs!$B$38)*C524+SQRT(1-Inputs!$B$38)*_xlfn.NORM.S.INV(RAND())</f>
        <v>-0.73186236398473592</v>
      </c>
      <c r="O524" s="24">
        <f ca="1">SQRT(Inputs!$B$38)*D524+SQRT(1-Inputs!$B$38)*_xlfn.NORM.S.INV(RAND())</f>
        <v>0.43121686242700269</v>
      </c>
      <c r="P524" s="24">
        <f ca="1">SQRT(Inputs!$B$38)*E524+SQRT(1-Inputs!$B$38)*_xlfn.NORM.S.INV(RAND())</f>
        <v>1.500395161309072</v>
      </c>
      <c r="Q524" s="24">
        <f ca="1">SQRT(Inputs!$B$38)*F524+SQRT(1-Inputs!$B$38)*_xlfn.NORM.S.INV(RAND())</f>
        <v>-1.3351306079006826</v>
      </c>
      <c r="R524" s="24">
        <f ca="1">SQRT(Inputs!$B$38)*G524+SQRT(1-Inputs!$B$38)*_xlfn.NORM.S.INV(RAND())</f>
        <v>0.23299971097341116</v>
      </c>
      <c r="S524" s="24">
        <f ca="1">SQRT(Inputs!$B$38)*H524+SQRT(1-Inputs!$B$38)*_xlfn.NORM.S.INV(RAND())</f>
        <v>-1.090378735608585</v>
      </c>
      <c r="T524" s="24">
        <f ca="1">SQRT(Inputs!$B$38)*I524+SQRT(1-Inputs!$B$38)*_xlfn.NORM.S.INV(RAND())</f>
        <v>0.24937229729189611</v>
      </c>
      <c r="U524" s="24">
        <f ca="1">SQRT(Inputs!$B$38)*J524+SQRT(1-Inputs!$B$38)*_xlfn.NORM.S.INV(RAND())</f>
        <v>1.0917697224714771</v>
      </c>
      <c r="V524" s="24">
        <f ca="1">SQRT(Inputs!$B$38)*K524+SQRT(1-Inputs!$B$38)*_xlfn.NORM.S.INV(RAND())</f>
        <v>-3.3754971222383606E-2</v>
      </c>
      <c r="W524" s="24">
        <f ca="1">SQRT(Inputs!$B$38)*L524+SQRT(1-Inputs!$B$38)*_xlfn.NORM.S.INV(RAND())</f>
        <v>-8.3665940986760168E-3</v>
      </c>
      <c r="X524" s="24">
        <f ca="1">SQRT(Inputs!$B$38)*M524+SQRT(1-Inputs!$B$38)*_xlfn.NORM.S.INV(RAND())</f>
        <v>-0.79517742717494644</v>
      </c>
      <c r="Y524" s="24">
        <f ca="1">SQRT(Inputs!$B$38)*C524+SQRT(1-Inputs!$B$38)*_xlfn.NORM.S.INV(RAND())</f>
        <v>-0.32371960882245931</v>
      </c>
      <c r="Z524" s="24">
        <f ca="1">SQRT(Inputs!$B$38)*D524+SQRT(1-Inputs!$B$38)*_xlfn.NORM.S.INV(RAND())</f>
        <v>1.2516490951444648</v>
      </c>
      <c r="AA524" s="24">
        <f ca="1">SQRT(Inputs!$B$38)*E524+SQRT(1-Inputs!$B$38)*_xlfn.NORM.S.INV(RAND())</f>
        <v>0.60610909167576899</v>
      </c>
      <c r="AB524" s="24">
        <f ca="1">SQRT(Inputs!$B$38)*F524+SQRT(1-Inputs!$B$38)*_xlfn.NORM.S.INV(RAND())</f>
        <v>-0.39313047053361949</v>
      </c>
      <c r="AC524" s="24">
        <f ca="1">SQRT(Inputs!$B$38)*G524+SQRT(1-Inputs!$B$38)*_xlfn.NORM.S.INV(RAND())</f>
        <v>-0.12604105394492693</v>
      </c>
      <c r="AD524" s="24">
        <f ca="1">SQRT(Inputs!$B$38)*H524+SQRT(1-Inputs!$B$38)*_xlfn.NORM.S.INV(RAND())</f>
        <v>-6.4586563192381097E-2</v>
      </c>
      <c r="AE524" s="24">
        <f ca="1">SQRT(Inputs!$B$38)*I524+SQRT(1-Inputs!$B$38)*_xlfn.NORM.S.INV(RAND())</f>
        <v>0.12707948142415498</v>
      </c>
      <c r="AF524" s="24">
        <f ca="1">SQRT(Inputs!$B$38)*J524+SQRT(1-Inputs!$B$38)*_xlfn.NORM.S.INV(RAND())</f>
        <v>1.0132637803034052</v>
      </c>
      <c r="AG524" s="24">
        <f ca="1">SQRT(Inputs!$B$38)*K524+SQRT(1-Inputs!$B$38)*_xlfn.NORM.S.INV(RAND())</f>
        <v>-0.10623225022156867</v>
      </c>
      <c r="AH524" s="24">
        <f ca="1">SQRT(Inputs!$B$38)*L524+SQRT(1-Inputs!$B$38)*_xlfn.NORM.S.INV(RAND())</f>
        <v>-0.32041406163411434</v>
      </c>
      <c r="AI524" s="24">
        <f ca="1">SQRT(Inputs!$B$38)*M524+SQRT(1-Inputs!$B$38)*_xlfn.NORM.S.INV(RAND())</f>
        <v>1.0608270316667578</v>
      </c>
      <c r="AJ524" s="24">
        <f ca="1">SQRT(Inputs!$B$38)*C524+SQRT(1-Inputs!$B$38)*_xlfn.NORM.S.INV(RAND())</f>
        <v>-0.59087168102157062</v>
      </c>
      <c r="AK524" s="24">
        <f ca="1">SQRT(Inputs!$B$38)*D524+SQRT(1-Inputs!$B$38)*_xlfn.NORM.S.INV(RAND())</f>
        <v>-0.31274521468639471</v>
      </c>
      <c r="AL524" s="24">
        <f ca="1">SQRT(Inputs!$B$38)*E524+SQRT(1-Inputs!$B$38)*_xlfn.NORM.S.INV(RAND())</f>
        <v>0.81612536433914673</v>
      </c>
      <c r="AM524" s="24">
        <f ca="1">SQRT(Inputs!$B$38)*F524+SQRT(1-Inputs!$B$38)*_xlfn.NORM.S.INV(RAND())</f>
        <v>-1.4448937670738131</v>
      </c>
      <c r="AN524" s="24">
        <f ca="1">SQRT(Inputs!$B$38)*G524+SQRT(1-Inputs!$B$38)*_xlfn.NORM.S.INV(RAND())</f>
        <v>1.175927101025007</v>
      </c>
      <c r="AO524" s="24">
        <f ca="1">SQRT(Inputs!$B$38)*H524+SQRT(1-Inputs!$B$38)*_xlfn.NORM.S.INV(RAND())</f>
        <v>-1.3127307512455757</v>
      </c>
      <c r="AP524" s="24">
        <f ca="1">SQRT(Inputs!$B$38)*I524+SQRT(1-Inputs!$B$38)*_xlfn.NORM.S.INV(RAND())</f>
        <v>-1.3627475630076178</v>
      </c>
      <c r="AQ524" s="24">
        <f ca="1">SQRT(Inputs!$B$38)*J524+SQRT(1-Inputs!$B$38)*_xlfn.NORM.S.INV(RAND())</f>
        <v>0.96213250346514956</v>
      </c>
      <c r="AR524" s="24">
        <f ca="1">SQRT(Inputs!$B$38)*K524+SQRT(1-Inputs!$B$38)*_xlfn.NORM.S.INV(RAND())</f>
        <v>-0.6632099843687097</v>
      </c>
      <c r="AS524" s="24">
        <f ca="1">SQRT(Inputs!$B$38)*L524+SQRT(1-Inputs!$B$38)*_xlfn.NORM.S.INV(RAND())</f>
        <v>0.10611960104781709</v>
      </c>
      <c r="AT524" s="24">
        <f ca="1">SQRT(Inputs!$B$38)*M524+SQRT(1-Inputs!$B$38)*_xlfn.NORM.S.INV(RAND())</f>
        <v>1.1240866970221792</v>
      </c>
      <c r="AU524" s="15">
        <f ca="1">Inputs!$B$6*EXP($B$8-0.5*C$5^2+C$5*N524)</f>
        <v>4407.8556570921073</v>
      </c>
      <c r="AV524" s="15">
        <f t="shared" ca="1" si="255"/>
        <v>5716.5980801110354</v>
      </c>
      <c r="AW524" s="15">
        <f t="shared" ca="1" si="256"/>
        <v>8533.8836875453799</v>
      </c>
      <c r="AX524" s="15">
        <f t="shared" ca="1" si="257"/>
        <v>8818.3148722898877</v>
      </c>
      <c r="AY524" s="15">
        <f t="shared" ca="1" si="258"/>
        <v>11074.162879193735</v>
      </c>
      <c r="AZ524" s="15">
        <f t="shared" ca="1" si="259"/>
        <v>12011.587332230123</v>
      </c>
      <c r="BA524" s="15">
        <f t="shared" ca="1" si="260"/>
        <v>15087.797203222897</v>
      </c>
      <c r="BB524" s="15">
        <f t="shared" ca="1" si="261"/>
        <v>20607.259509919277</v>
      </c>
      <c r="BC524" s="15">
        <f t="shared" ca="1" si="262"/>
        <v>25156.545744131789</v>
      </c>
      <c r="BD524" s="15">
        <f t="shared" ca="1" si="263"/>
        <v>30795.032680843869</v>
      </c>
      <c r="BE524" s="15">
        <f t="shared" ca="1" si="264"/>
        <v>35099.000850293203</v>
      </c>
      <c r="BF524" s="15">
        <f ca="1">Inputs!$B$13*EXP($B$9-0.5*C$6^2+C$6*Y524)</f>
        <v>12971.274871999482</v>
      </c>
      <c r="BG524" s="15">
        <f t="shared" ca="1" si="265"/>
        <v>19814.153727291785</v>
      </c>
      <c r="BH524" s="15">
        <f t="shared" ca="1" si="266"/>
        <v>26769.482517063378</v>
      </c>
      <c r="BI524" s="15">
        <f t="shared" ca="1" si="267"/>
        <v>30845.755628484992</v>
      </c>
      <c r="BJ524" s="15">
        <f t="shared" ca="1" si="268"/>
        <v>37134.060063294339</v>
      </c>
      <c r="BK524" s="15">
        <f t="shared" ca="1" si="269"/>
        <v>45176.035273656729</v>
      </c>
      <c r="BL524" s="15">
        <f t="shared" ca="1" si="270"/>
        <v>56414.762276047484</v>
      </c>
      <c r="BM524" s="15">
        <f t="shared" ca="1" si="271"/>
        <v>78648.031603063762</v>
      </c>
      <c r="BN524" s="15">
        <f t="shared" ca="1" si="272"/>
        <v>95503.65532338983</v>
      </c>
      <c r="BO524" s="15">
        <f t="shared" ca="1" si="273"/>
        <v>113211.33492680693</v>
      </c>
      <c r="BP524" s="15">
        <f t="shared" ca="1" si="274"/>
        <v>157137.11859471709</v>
      </c>
      <c r="BQ524" s="15">
        <f ca="1">Inputs!$B$20*EXP($B$10-0.5*C$7^2+C$7*AJ524)</f>
        <v>3478.5009881240403</v>
      </c>
      <c r="BR524" s="15">
        <f t="shared" ca="1" si="275"/>
        <v>4273.6204138634466</v>
      </c>
      <c r="BS524" s="15">
        <f t="shared" ca="1" si="276"/>
        <v>7398.0926262418661</v>
      </c>
      <c r="BT524" s="15">
        <f t="shared" ca="1" si="277"/>
        <v>6982.3179198391081</v>
      </c>
      <c r="BU524" s="15">
        <f t="shared" ca="1" si="278"/>
        <v>12861.716707690619</v>
      </c>
      <c r="BV524" s="15">
        <f t="shared" ca="1" si="279"/>
        <v>13312.842816844885</v>
      </c>
      <c r="BW524" s="15">
        <f t="shared" ca="1" si="280"/>
        <v>13922.650650233896</v>
      </c>
      <c r="BX524" s="15">
        <f t="shared" ca="1" si="281"/>
        <v>23615.77321232931</v>
      </c>
      <c r="BY524" s="15">
        <f t="shared" ca="1" si="282"/>
        <v>29146.471380656185</v>
      </c>
      <c r="BZ524" s="15">
        <f t="shared" ca="1" si="283"/>
        <v>41702.23983099348</v>
      </c>
      <c r="CA524" s="15">
        <f t="shared" ca="1" si="284"/>
        <v>71530.73368125032</v>
      </c>
      <c r="CB524" s="15">
        <f ca="1">(AU524*DCF!C$10-DCF!C$5*MAX(AU524*DCF!C$10,0)-MAX(AU524-Inputs!$B$6,0)/Inputs!$B$10)*DCF!C$6</f>
        <v>1047.0271586354338</v>
      </c>
      <c r="CC524" s="15">
        <f ca="1">(AV524*DCF!D$10-DCF!D$5*MAX(AV524*DCF!D$10,0)-MAX(AV524-AU524,0)/Inputs!$B$10)*DCF!D$6</f>
        <v>1074.2794657156273</v>
      </c>
      <c r="CD524" s="15">
        <f ca="1">(AW524*DCF!E$10-DCF!E$5*MAX(AW524*DCF!E$10,0)-MAX(AW524-AV524,0)/Inputs!$B$10)*DCF!E$6</f>
        <v>1335.7685081423963</v>
      </c>
      <c r="CE524" s="15">
        <f ca="1">(AX524*DCF!F$10-DCF!F$5*MAX(AX524*DCF!F$10,0)-MAX(AX524-AW524,0)/Inputs!$B$10)*DCF!F$6</f>
        <v>1865.8410053511361</v>
      </c>
      <c r="CF524" s="15">
        <f ca="1">(AY524*DCF!G$10-DCF!G$5*MAX(AY524*DCF!G$10,0)-MAX(AY524-AX524,0)/Inputs!$B$10)*DCF!G$6</f>
        <v>1848.1058706108672</v>
      </c>
      <c r="CG524" s="15">
        <f ca="1">(AZ524*DCF!H$10-DCF!H$5*MAX(AZ524*DCF!H$10,0)-MAX(AZ524-AY524,0)/Inputs!$B$10)*DCF!H$6</f>
        <v>2165.60177905507</v>
      </c>
      <c r="CH524" s="15">
        <f ca="1">(BA524*DCF!I$10-DCF!I$5*MAX(BA524*DCF!I$10,0)-MAX(BA524-AZ524,0)/Inputs!$B$10)*DCF!I$6</f>
        <v>2251.3839450151927</v>
      </c>
      <c r="CI524" s="15">
        <f ca="1">(BB524*DCF!J$10-DCF!J$5*MAX(BB524*DCF!J$10,0)-MAX(BB524-BA524,0)/Inputs!$B$10)*DCF!J$6</f>
        <v>2699.8699882865048</v>
      </c>
      <c r="CJ524" s="15">
        <f ca="1">(BC524*DCF!K$10-DCF!K$5*MAX(BC524*DCF!K$10,0)-MAX(BC524-BB524,0)/Inputs!$B$10)*DCF!K$6</f>
        <v>3412.9690284275084</v>
      </c>
      <c r="CK524" s="15">
        <f ca="1">(BD524*DCF!L$10-DCF!L$5*MAX(BD524*DCF!L$10,0)-MAX(BD524-BC524,0)/Inputs!$B$10)*DCF!L$6</f>
        <v>3915.3288696271529</v>
      </c>
      <c r="CL524" s="15">
        <f ca="1">(BE524*DCF!M$10-DCF!M$5*MAX(BE524*DCF!M$10,0)-MAX(BE524-BD524,0)/Inputs!$B$10)*DCF!M$6</f>
        <v>4438.7680067458923</v>
      </c>
      <c r="CM524" s="15">
        <f ca="1">(BF524*DCF!C$28-DCF!C$5*MAX(BF524*DCF!C$28,0)-MAX(BF524-Inputs!$B$13,0)/Inputs!$B$17)*DCF!C$6</f>
        <v>3592.8646813902233</v>
      </c>
      <c r="CN524" s="15">
        <f ca="1">(BG524*DCF!D$28-DCF!D$5*MAX(BG524*DCF!D$28,0)-MAX(BG524-BF524,0)/Inputs!$B$17)*DCF!D$6</f>
        <v>4375.8254593209649</v>
      </c>
      <c r="CO524" s="15">
        <f ca="1">(BH524*DCF!E$28-DCF!E$5*MAX(BH524*DCF!E$28,0)-MAX(BH524-BG524,0)/Inputs!$B$17)*DCF!E$6</f>
        <v>6210.7945522312866</v>
      </c>
      <c r="CP524" s="15">
        <f ca="1">(BI524*DCF!F$28-DCF!F$5*MAX(BI524*DCF!F$28,0)-MAX(BI524-BH524,0)/Inputs!$B$17)*DCF!F$6</f>
        <v>7631.6601989808451</v>
      </c>
      <c r="CQ524" s="15">
        <f ca="1">(BJ524*DCF!G$28-DCF!G$5*MAX(BJ524*DCF!G$28,0)-MAX(BJ524-BI524,0)/Inputs!$B$17)*DCF!G$6</f>
        <v>8577.0829336513289</v>
      </c>
      <c r="CR524" s="15">
        <f ca="1">(BK524*DCF!H$28-DCF!H$5*MAX(BK524*DCF!H$28,0)-MAX(BK524-BJ524,0)/Inputs!$B$17)*DCF!H$6</f>
        <v>9923.0346767827705</v>
      </c>
      <c r="CS524" s="15">
        <f ca="1">(BL524*DCF!I$28-DCF!I$5*MAX(BL524*DCF!I$28,0)-MAX(BL524-BK524,0)/Inputs!$B$17)*DCF!I$6</f>
        <v>11653.00081331434</v>
      </c>
      <c r="CT524" s="15">
        <f ca="1">(BM524*DCF!J$28-DCF!J$5*MAX(BM524*DCF!J$28,0)-MAX(BM524-BL524,0)/Inputs!$B$17)*DCF!J$6</f>
        <v>14597.090232953155</v>
      </c>
      <c r="CU524" s="15">
        <f ca="1">(BN524*DCF!K$28-DCF!K$5*MAX(BN524*DCF!K$28,0)-MAX(BN524-BM524,0)/Inputs!$B$17)*DCF!K$6</f>
        <v>18104.181304517071</v>
      </c>
      <c r="CV524" s="15">
        <f ca="1">(BO524*DCF!L$28-DCF!L$5*MAX(BO524*DCF!L$28,0)-MAX(BO524-BN524,0)/Inputs!$B$17)*DCF!L$6</f>
        <v>20584.384135076576</v>
      </c>
      <c r="CW524" s="15">
        <f ca="1">(BP524*DCF!M$28-DCF!M$5*MAX(BP524*DCF!M$28,0)-MAX(BP524-BO524,0)/Inputs!$B$17)*DCF!M$6</f>
        <v>24973.961126564565</v>
      </c>
      <c r="CX524" s="15">
        <f ca="1">(BQ524*DCF!C$46-DCF!C$5*MAX(BQ524*DCF!C$46,0)-MAX(BQ524-Inputs!$B$20,0)/Inputs!$B$24)*DCF!C$6</f>
        <v>-931.52493403513176</v>
      </c>
      <c r="CY524" s="15">
        <f ca="1">(BR524*DCF!D$46-DCF!D$5*MAX(BR524*DCF!D$46,0)-MAX(BR524-BQ524,0)/Inputs!$B$24)*DCF!D$6</f>
        <v>-1068.6782014026571</v>
      </c>
      <c r="CZ524" s="15">
        <f ca="1">(BS524*DCF!E$46-DCF!E$5*MAX(BS524*DCF!E$46,0)-MAX(BS524-BR524,0)/Inputs!$B$24)*DCF!E$6</f>
        <v>-2106.4182648588371</v>
      </c>
      <c r="DA524" s="15">
        <f ca="1">(BT524*DCF!F$46-DCF!F$5*MAX(BT524*DCF!F$46,0)-MAX(BT524-BS524,0)/Inputs!$B$24)*DCF!F$6</f>
        <v>-508.49653650412409</v>
      </c>
      <c r="DB524" s="15">
        <f ca="1">(BU524*DCF!G$46-DCF!G$5*MAX(BU524*DCF!G$46,0)-MAX(BU524-BT524,0)/Inputs!$B$24)*DCF!G$6</f>
        <v>-2410.3563278943316</v>
      </c>
      <c r="DC524" s="15">
        <f ca="1">(BV524*DCF!H$46-DCF!H$5*MAX(BV524*DCF!H$46,0)-MAX(BV524-BU524,0)/Inputs!$B$24)*DCF!H$6</f>
        <v>-140.18467432415758</v>
      </c>
      <c r="DD524" s="15">
        <f ca="1">(BW524*DCF!I$46-DCF!I$5*MAX(BW524*DCF!I$46,0)-MAX(BW524-BV524,0)/Inputs!$B$24)*DCF!I$6</f>
        <v>146.49677458033921</v>
      </c>
      <c r="DE524" s="15">
        <f ca="1">(BX524*DCF!J$46-DCF!J$5*MAX(BX524*DCF!J$46,0)-MAX(BX524-BW524,0)/Inputs!$B$24)*DCF!J$6</f>
        <v>-1579.8413786294682</v>
      </c>
      <c r="DF524" s="15">
        <f ca="1">(BY524*DCF!K$46-DCF!K$5*MAX(BY524*DCF!K$46,0)-MAX(BY524-BX524,0)/Inputs!$B$24)*DCF!K$6</f>
        <v>310.06989145378452</v>
      </c>
      <c r="DG524" s="15">
        <f ca="1">(BZ524*DCF!L$46-DCF!L$5*MAX(BZ524*DCF!L$46,0)-MAX(BZ524-BY524,0)/Inputs!$B$24)*DCF!L$6</f>
        <v>41.270998416631969</v>
      </c>
      <c r="DH524" s="15">
        <f ca="1">(CA524*DCF!M$46-DCF!M$5*MAX(CA524*DCF!M$46,0)-MAX(CA524-BZ524,0)/Inputs!$B$24)*DCF!M$6</f>
        <v>-628.10280933380943</v>
      </c>
      <c r="DI524" s="15">
        <f ca="1">SUM(CB524:CL524)+BE524*DCF!M$10*(1+Inputs!$B$30)*(1-Inputs!$B$33)*(1-Inputs!$B$30/Inputs!$B$31)/(Inputs!$B$29-Inputs!$B$30)*DCF!M$6</f>
        <v>123735.92712821536</v>
      </c>
      <c r="DJ524" s="15">
        <f ca="1">SUM(CM524:CW524)+BP524*DCF!M$28*(1+Inputs!$B$30)*(1-Inputs!$B$33)*(1-Inputs!$B$30/Inputs!$B$31)/(Inputs!$B$29-Inputs!$B$30)*DCF!M$6</f>
        <v>713310.11874461547</v>
      </c>
      <c r="DK524" s="15">
        <f ca="1">SUM(CX524:DH524)+CA524*DCF!M$46*(1+Inputs!$B$30)*(1-Inputs!$B$33)*(1-Inputs!$B$30/Inputs!$B$31)/(Inputs!$B$29-Inputs!$B$30)*DCF!M$6</f>
        <v>101719.22216577314</v>
      </c>
      <c r="DM524" s="15">
        <f ca="1">DI524+DJ524+DK524+Inputs!$B$34+Inputs!$B$36-Inputs!$B$35</f>
        <v>1015616.2680386039</v>
      </c>
    </row>
    <row r="525" spans="1:117" x14ac:dyDescent="0.75">
      <c r="A525" s="11">
        <v>512</v>
      </c>
      <c r="C525" s="24">
        <f t="shared" ca="1" si="291"/>
        <v>-1.4906012300468492</v>
      </c>
      <c r="D525" s="24">
        <f t="shared" ca="1" si="291"/>
        <v>-1.9672822607359305E-2</v>
      </c>
      <c r="E525" s="24">
        <f t="shared" ca="1" si="291"/>
        <v>0.1851262990825866</v>
      </c>
      <c r="F525" s="24">
        <f t="shared" ca="1" si="291"/>
        <v>-0.35047585337626158</v>
      </c>
      <c r="G525" s="24">
        <f t="shared" ca="1" si="291"/>
        <v>0.52090503743680017</v>
      </c>
      <c r="H525" s="24">
        <f t="shared" ca="1" si="291"/>
        <v>0.48219911738693721</v>
      </c>
      <c r="I525" s="24">
        <f t="shared" ca="1" si="291"/>
        <v>0.68636361436120985</v>
      </c>
      <c r="J525" s="24">
        <f t="shared" ca="1" si="291"/>
        <v>-0.88294100929596642</v>
      </c>
      <c r="K525" s="24">
        <f t="shared" ca="1" si="291"/>
        <v>5.1892420532459758E-2</v>
      </c>
      <c r="L525" s="24">
        <f t="shared" ca="1" si="291"/>
        <v>-0.99054713175995657</v>
      </c>
      <c r="M525" s="24">
        <f t="shared" ca="1" si="291"/>
        <v>0.1335076477913183</v>
      </c>
      <c r="N525" s="24">
        <f ca="1">SQRT(Inputs!$B$38)*C525+SQRT(1-Inputs!$B$38)*_xlfn.NORM.S.INV(RAND())</f>
        <v>0.35242569780472455</v>
      </c>
      <c r="O525" s="24">
        <f ca="1">SQRT(Inputs!$B$38)*D525+SQRT(1-Inputs!$B$38)*_xlfn.NORM.S.INV(RAND())</f>
        <v>-0.60479533498950611</v>
      </c>
      <c r="P525" s="24">
        <f ca="1">SQRT(Inputs!$B$38)*E525+SQRT(1-Inputs!$B$38)*_xlfn.NORM.S.INV(RAND())</f>
        <v>0.45582580859507216</v>
      </c>
      <c r="Q525" s="24">
        <f ca="1">SQRT(Inputs!$B$38)*F525+SQRT(1-Inputs!$B$38)*_xlfn.NORM.S.INV(RAND())</f>
        <v>2.8346570594275644E-2</v>
      </c>
      <c r="R525" s="24">
        <f ca="1">SQRT(Inputs!$B$38)*G525+SQRT(1-Inputs!$B$38)*_xlfn.NORM.S.INV(RAND())</f>
        <v>0.27319831765334834</v>
      </c>
      <c r="S525" s="24">
        <f ca="1">SQRT(Inputs!$B$38)*H525+SQRT(1-Inputs!$B$38)*_xlfn.NORM.S.INV(RAND())</f>
        <v>0.92373619097326598</v>
      </c>
      <c r="T525" s="24">
        <f ca="1">SQRT(Inputs!$B$38)*I525+SQRT(1-Inputs!$B$38)*_xlfn.NORM.S.INV(RAND())</f>
        <v>5.6965043239294688E-2</v>
      </c>
      <c r="U525" s="24">
        <f ca="1">SQRT(Inputs!$B$38)*J525+SQRT(1-Inputs!$B$38)*_xlfn.NORM.S.INV(RAND())</f>
        <v>0.33128610988139906</v>
      </c>
      <c r="V525" s="24">
        <f ca="1">SQRT(Inputs!$B$38)*K525+SQRT(1-Inputs!$B$38)*_xlfn.NORM.S.INV(RAND())</f>
        <v>-0.10554479812527037</v>
      </c>
      <c r="W525" s="24">
        <f ca="1">SQRT(Inputs!$B$38)*L525+SQRT(1-Inputs!$B$38)*_xlfn.NORM.S.INV(RAND())</f>
        <v>-2.1128601157887625</v>
      </c>
      <c r="X525" s="24">
        <f ca="1">SQRT(Inputs!$B$38)*M525+SQRT(1-Inputs!$B$38)*_xlfn.NORM.S.INV(RAND())</f>
        <v>-1.1579060443076934</v>
      </c>
      <c r="Y525" s="24">
        <f ca="1">SQRT(Inputs!$B$38)*C525+SQRT(1-Inputs!$B$38)*_xlfn.NORM.S.INV(RAND())</f>
        <v>1.6293424967233809</v>
      </c>
      <c r="Z525" s="24">
        <f ca="1">SQRT(Inputs!$B$38)*D525+SQRT(1-Inputs!$B$38)*_xlfn.NORM.S.INV(RAND())</f>
        <v>0.5615692217000996</v>
      </c>
      <c r="AA525" s="24">
        <f ca="1">SQRT(Inputs!$B$38)*E525+SQRT(1-Inputs!$B$38)*_xlfn.NORM.S.INV(RAND())</f>
        <v>1.1478334469190263</v>
      </c>
      <c r="AB525" s="24">
        <f ca="1">SQRT(Inputs!$B$38)*F525+SQRT(1-Inputs!$B$38)*_xlfn.NORM.S.INV(RAND())</f>
        <v>-1.0612856993504729</v>
      </c>
      <c r="AC525" s="24">
        <f ca="1">SQRT(Inputs!$B$38)*G525+SQRT(1-Inputs!$B$38)*_xlfn.NORM.S.INV(RAND())</f>
        <v>1.3694081046655391</v>
      </c>
      <c r="AD525" s="24">
        <f ca="1">SQRT(Inputs!$B$38)*H525+SQRT(1-Inputs!$B$38)*_xlfn.NORM.S.INV(RAND())</f>
        <v>0.7467795362023566</v>
      </c>
      <c r="AE525" s="24">
        <f ca="1">SQRT(Inputs!$B$38)*I525+SQRT(1-Inputs!$B$38)*_xlfn.NORM.S.INV(RAND())</f>
        <v>0.44158018359852425</v>
      </c>
      <c r="AF525" s="24">
        <f ca="1">SQRT(Inputs!$B$38)*J525+SQRT(1-Inputs!$B$38)*_xlfn.NORM.S.INV(RAND())</f>
        <v>-0.32347303982674253</v>
      </c>
      <c r="AG525" s="24">
        <f ca="1">SQRT(Inputs!$B$38)*K525+SQRT(1-Inputs!$B$38)*_xlfn.NORM.S.INV(RAND())</f>
        <v>0.28869704015091702</v>
      </c>
      <c r="AH525" s="24">
        <f ca="1">SQRT(Inputs!$B$38)*L525+SQRT(1-Inputs!$B$38)*_xlfn.NORM.S.INV(RAND())</f>
        <v>-0.56243268988917805</v>
      </c>
      <c r="AI525" s="24">
        <f ca="1">SQRT(Inputs!$B$38)*M525+SQRT(1-Inputs!$B$38)*_xlfn.NORM.S.INV(RAND())</f>
        <v>-0.25589588985113076</v>
      </c>
      <c r="AJ525" s="24">
        <f ca="1">SQRT(Inputs!$B$38)*C525+SQRT(1-Inputs!$B$38)*_xlfn.NORM.S.INV(RAND())</f>
        <v>-0.63543386201316066</v>
      </c>
      <c r="AK525" s="24">
        <f ca="1">SQRT(Inputs!$B$38)*D525+SQRT(1-Inputs!$B$38)*_xlfn.NORM.S.INV(RAND())</f>
        <v>-0.16199332724800969</v>
      </c>
      <c r="AL525" s="24">
        <f ca="1">SQRT(Inputs!$B$38)*E525+SQRT(1-Inputs!$B$38)*_xlfn.NORM.S.INV(RAND())</f>
        <v>1.299313052906069</v>
      </c>
      <c r="AM525" s="24">
        <f ca="1">SQRT(Inputs!$B$38)*F525+SQRT(1-Inputs!$B$38)*_xlfn.NORM.S.INV(RAND())</f>
        <v>-2.5070330324477665</v>
      </c>
      <c r="AN525" s="24">
        <f ca="1">SQRT(Inputs!$B$38)*G525+SQRT(1-Inputs!$B$38)*_xlfn.NORM.S.INV(RAND())</f>
        <v>0.73839699429292183</v>
      </c>
      <c r="AO525" s="24">
        <f ca="1">SQRT(Inputs!$B$38)*H525+SQRT(1-Inputs!$B$38)*_xlfn.NORM.S.INV(RAND())</f>
        <v>0.1066520233097466</v>
      </c>
      <c r="AP525" s="24">
        <f ca="1">SQRT(Inputs!$B$38)*I525+SQRT(1-Inputs!$B$38)*_xlfn.NORM.S.INV(RAND())</f>
        <v>-0.78113505520711124</v>
      </c>
      <c r="AQ525" s="24">
        <f ca="1">SQRT(Inputs!$B$38)*J525+SQRT(1-Inputs!$B$38)*_xlfn.NORM.S.INV(RAND())</f>
        <v>-0.53096043251601854</v>
      </c>
      <c r="AR525" s="24">
        <f ca="1">SQRT(Inputs!$B$38)*K525+SQRT(1-Inputs!$B$38)*_xlfn.NORM.S.INV(RAND())</f>
        <v>0.47951982583421215</v>
      </c>
      <c r="AS525" s="24">
        <f ca="1">SQRT(Inputs!$B$38)*L525+SQRT(1-Inputs!$B$38)*_xlfn.NORM.S.INV(RAND())</f>
        <v>2.5403584875450913E-2</v>
      </c>
      <c r="AT525" s="24">
        <f ca="1">SQRT(Inputs!$B$38)*M525+SQRT(1-Inputs!$B$38)*_xlfn.NORM.S.INV(RAND())</f>
        <v>7.5414962422885659E-2</v>
      </c>
      <c r="AU525" s="15">
        <f ca="1">Inputs!$B$6*EXP($B$8-0.5*C$5^2+C$5*N525)</f>
        <v>5253.5569880727298</v>
      </c>
      <c r="AV525" s="15">
        <f t="shared" ca="1" si="255"/>
        <v>5850.7156092214727</v>
      </c>
      <c r="AW525" s="15">
        <f t="shared" ca="1" si="256"/>
        <v>7586.2842925123578</v>
      </c>
      <c r="AX525" s="15">
        <f t="shared" ca="1" si="257"/>
        <v>9294.9506368524017</v>
      </c>
      <c r="AY525" s="15">
        <f t="shared" ca="1" si="258"/>
        <v>11727.65766783363</v>
      </c>
      <c r="AZ525" s="15">
        <f t="shared" ca="1" si="259"/>
        <v>15879.043066391139</v>
      </c>
      <c r="BA525" s="15">
        <f t="shared" ca="1" si="260"/>
        <v>19548.086391867229</v>
      </c>
      <c r="BB525" s="15">
        <f t="shared" ca="1" si="261"/>
        <v>24740.509050621793</v>
      </c>
      <c r="BC525" s="15">
        <f t="shared" ca="1" si="262"/>
        <v>29993.68298990398</v>
      </c>
      <c r="BD525" s="15">
        <f t="shared" ca="1" si="263"/>
        <v>30155.923079924607</v>
      </c>
      <c r="BE525" s="15">
        <f t="shared" ca="1" si="264"/>
        <v>33253.605073319195</v>
      </c>
      <c r="BF525" s="15">
        <f ca="1">Inputs!$B$13*EXP($B$9-0.5*C$6^2+C$6*Y525)</f>
        <v>19104.565520564945</v>
      </c>
      <c r="BG525" s="15">
        <f t="shared" ca="1" si="265"/>
        <v>25766.357201530111</v>
      </c>
      <c r="BH525" s="15">
        <f t="shared" ca="1" si="266"/>
        <v>38083.634807873052</v>
      </c>
      <c r="BI525" s="15">
        <f t="shared" ca="1" si="267"/>
        <v>39594.063209672204</v>
      </c>
      <c r="BJ525" s="15">
        <f t="shared" ca="1" si="268"/>
        <v>59132.279132365831</v>
      </c>
      <c r="BK525" s="15">
        <f t="shared" ca="1" si="269"/>
        <v>80340.283680606823</v>
      </c>
      <c r="BL525" s="15">
        <f t="shared" ca="1" si="270"/>
        <v>104500.50813238436</v>
      </c>
      <c r="BM525" s="15">
        <f t="shared" ca="1" si="271"/>
        <v>123394.19718229669</v>
      </c>
      <c r="BN525" s="15">
        <f t="shared" ca="1" si="272"/>
        <v>157101.5953428311</v>
      </c>
      <c r="BO525" s="15">
        <f t="shared" ca="1" si="273"/>
        <v>181064.29123851849</v>
      </c>
      <c r="BP525" s="15">
        <f t="shared" ca="1" si="274"/>
        <v>216487.9153550929</v>
      </c>
      <c r="BQ525" s="15">
        <f ca="1">Inputs!$B$20*EXP($B$10-0.5*C$7^2+C$7*AJ525)</f>
        <v>3423.9539749660685</v>
      </c>
      <c r="BR525" s="15">
        <f t="shared" ca="1" si="275"/>
        <v>4412.8983336395722</v>
      </c>
      <c r="BS525" s="15">
        <f t="shared" ca="1" si="276"/>
        <v>8776.3927572703487</v>
      </c>
      <c r="BT525" s="15">
        <f t="shared" ca="1" si="277"/>
        <v>6268.8368673873738</v>
      </c>
      <c r="BU525" s="15">
        <f t="shared" ca="1" si="278"/>
        <v>10387.425531776087</v>
      </c>
      <c r="BV525" s="15">
        <f t="shared" ca="1" si="279"/>
        <v>14803.370170291129</v>
      </c>
      <c r="BW525" s="15">
        <f t="shared" ca="1" si="280"/>
        <v>17509.447235495056</v>
      </c>
      <c r="BX525" s="15">
        <f t="shared" ca="1" si="281"/>
        <v>22016.933434881208</v>
      </c>
      <c r="BY525" s="15">
        <f t="shared" ca="1" si="282"/>
        <v>33813.608236974964</v>
      </c>
      <c r="BZ525" s="15">
        <f t="shared" ca="1" si="283"/>
        <v>47667.316942245016</v>
      </c>
      <c r="CA525" s="15">
        <f t="shared" ca="1" si="284"/>
        <v>67861.478531641274</v>
      </c>
      <c r="CB525" s="15">
        <f ca="1">(AU525*DCF!C$10-DCF!C$5*MAX(AU525*DCF!C$10,0)-MAX(AU525-Inputs!$B$6,0)/Inputs!$B$10)*DCF!C$6</f>
        <v>1040.9971574070412</v>
      </c>
      <c r="CC525" s="15">
        <f ca="1">(AV525*DCF!D$10-DCF!D$5*MAX(AV525*DCF!D$10,0)-MAX(AV525-AU525,0)/Inputs!$B$10)*DCF!D$6</f>
        <v>1280.4707914348171</v>
      </c>
      <c r="CD525" s="15">
        <f ca="1">(AW525*DCF!E$10-DCF!E$5*MAX(AW525*DCF!E$10,0)-MAX(AW525-AV525,0)/Inputs!$B$10)*DCF!E$6</f>
        <v>1360.6303393714791</v>
      </c>
      <c r="CE525" s="15">
        <f ca="1">(AX525*DCF!F$10-DCF!F$5*MAX(AX525*DCF!F$10,0)-MAX(AX525-AW525,0)/Inputs!$B$10)*DCF!F$6</f>
        <v>1673.5418073677638</v>
      </c>
      <c r="CF525" s="15">
        <f ca="1">(AY525*DCF!G$10-DCF!G$5*MAX(AY525*DCF!G$10,0)-MAX(AY525-AX525,0)/Inputs!$B$10)*DCF!G$6</f>
        <v>1948.756477051008</v>
      </c>
      <c r="CG525" s="15">
        <f ca="1">(AZ525*DCF!H$10-DCF!H$5*MAX(AZ525*DCF!H$10,0)-MAX(AZ525-AY525,0)/Inputs!$B$10)*DCF!H$6</f>
        <v>2345.7747001527246</v>
      </c>
      <c r="CH525" s="15">
        <f ca="1">(BA525*DCF!I$10-DCF!I$5*MAX(BA525*DCF!I$10,0)-MAX(BA525-AZ525,0)/Inputs!$B$10)*DCF!I$6</f>
        <v>2968.8706103926888</v>
      </c>
      <c r="CI525" s="15">
        <f ca="1">(BB525*DCF!J$10-DCF!J$5*MAX(BB525*DCF!J$10,0)-MAX(BB525-BA525,0)/Inputs!$B$10)*DCF!J$6</f>
        <v>3458.702669415401</v>
      </c>
      <c r="CJ525" s="15">
        <f ca="1">(BC525*DCF!K$10-DCF!K$5*MAX(BC525*DCF!K$10,0)-MAX(BC525-BB525,0)/Inputs!$B$10)*DCF!K$6</f>
        <v>4093.1368765557399</v>
      </c>
      <c r="CK525" s="15">
        <f ca="1">(BD525*DCF!L$10-DCF!L$5*MAX(BD525*DCF!L$10,0)-MAX(BD525-BC525,0)/Inputs!$B$10)*DCF!L$6</f>
        <v>4527.1063739670772</v>
      </c>
      <c r="CL525" s="15">
        <f ca="1">(BE525*DCF!M$10-DCF!M$5*MAX(BE525*DCF!M$10,0)-MAX(BE525-BD525,0)/Inputs!$B$10)*DCF!M$6</f>
        <v>4322.4625669654934</v>
      </c>
      <c r="CM525" s="15">
        <f ca="1">(BF525*DCF!C$28-DCF!C$5*MAX(BF525*DCF!C$28,0)-MAX(BF525-Inputs!$B$13,0)/Inputs!$B$17)*DCF!C$6</f>
        <v>4048.2404114098749</v>
      </c>
      <c r="CN525" s="15">
        <f ca="1">(BG525*DCF!D$28-DCF!D$5*MAX(BG525*DCF!D$28,0)-MAX(BG525-BF525,0)/Inputs!$B$17)*DCF!D$6</f>
        <v>6167.5208600390924</v>
      </c>
      <c r="CO525" s="15">
        <f ca="1">(BH525*DCF!E$28-DCF!E$5*MAX(BH525*DCF!E$28,0)-MAX(BH525-BG525,0)/Inputs!$B$17)*DCF!E$6</f>
        <v>8358.3976401133132</v>
      </c>
      <c r="CP525" s="15">
        <f ca="1">(BI525*DCF!F$28-DCF!F$5*MAX(BI525*DCF!F$28,0)-MAX(BI525-BH525,0)/Inputs!$B$17)*DCF!F$6</f>
        <v>10473.74785496241</v>
      </c>
      <c r="CQ525" s="15">
        <f ca="1">(BJ525*DCF!G$28-DCF!G$5*MAX(BJ525*DCF!G$28,0)-MAX(BJ525-BI525,0)/Inputs!$B$17)*DCF!G$6</f>
        <v>12056.18355201001</v>
      </c>
      <c r="CR525" s="15">
        <f ca="1">(BK525*DCF!H$28-DCF!H$5*MAX(BK525*DCF!H$28,0)-MAX(BK525-BJ525,0)/Inputs!$B$17)*DCF!H$6</f>
        <v>16573.909791843267</v>
      </c>
      <c r="CS525" s="15">
        <f ca="1">(BL525*DCF!I$28-DCF!I$5*MAX(BL525*DCF!I$28,0)-MAX(BL525-BK525,0)/Inputs!$B$17)*DCF!I$6</f>
        <v>21105.878971273953</v>
      </c>
      <c r="CT525" s="15">
        <f ca="1">(BM525*DCF!J$28-DCF!J$5*MAX(BM525*DCF!J$28,0)-MAX(BM525-BL525,0)/Inputs!$B$17)*DCF!J$6</f>
        <v>25022.000887909875</v>
      </c>
      <c r="CU525" s="15">
        <f ca="1">(BN525*DCF!K$28-DCF!K$5*MAX(BN525*DCF!K$28,0)-MAX(BN525-BM525,0)/Inputs!$B$17)*DCF!K$6</f>
        <v>29048.515519606244</v>
      </c>
      <c r="CV525" s="15">
        <f ca="1">(BO525*DCF!L$28-DCF!L$5*MAX(BO525*DCF!L$28,0)-MAX(BO525-BN525,0)/Inputs!$B$17)*DCF!L$6</f>
        <v>33414.707620616304</v>
      </c>
      <c r="CW525" s="15">
        <f ca="1">(BP525*DCF!M$28-DCF!M$5*MAX(BP525*DCF!M$28,0)-MAX(BP525-BO525,0)/Inputs!$B$17)*DCF!M$6</f>
        <v>37029.562462832815</v>
      </c>
      <c r="CX525" s="15">
        <f ca="1">(BQ525*DCF!C$46-DCF!C$5*MAX(BQ525*DCF!C$46,0)-MAX(BQ525-Inputs!$B$20,0)/Inputs!$B$24)*DCF!C$6</f>
        <v>-893.73254616586723</v>
      </c>
      <c r="CY525" s="15">
        <f ca="1">(BR525*DCF!D$46-DCF!D$5*MAX(BR525*DCF!D$46,0)-MAX(BR525-BQ525,0)/Inputs!$B$24)*DCF!D$6</f>
        <v>-1175.1531842953273</v>
      </c>
      <c r="CZ525" s="15">
        <f ca="1">(BS525*DCF!E$46-DCF!E$5*MAX(BS525*DCF!E$46,0)-MAX(BS525-BR525,0)/Inputs!$B$24)*DCF!E$6</f>
        <v>-2757.7931010872444</v>
      </c>
      <c r="DA525" s="15">
        <f ca="1">(BT525*DCF!F$46-DCF!F$5*MAX(BT525*DCF!F$46,0)-MAX(BT525-BS525,0)/Inputs!$B$24)*DCF!F$6</f>
        <v>-456.53633529326544</v>
      </c>
      <c r="DB525" s="15">
        <f ca="1">(BU525*DCF!G$46-DCF!G$5*MAX(BU525*DCF!G$46,0)-MAX(BU525-BT525,0)/Inputs!$B$24)*DCF!G$6</f>
        <v>-1734.8243251662932</v>
      </c>
      <c r="DC525" s="15">
        <f ca="1">(BV525*DCF!H$46-DCF!H$5*MAX(BV525*DCF!H$46,0)-MAX(BV525-BU525,0)/Inputs!$B$24)*DCF!H$6</f>
        <v>-1372.2277394768421</v>
      </c>
      <c r="DD525" s="15">
        <f ca="1">(BW525*DCF!I$46-DCF!I$5*MAX(BW525*DCF!I$46,0)-MAX(BW525-BV525,0)/Inputs!$B$24)*DCF!I$6</f>
        <v>-372.4225692786174</v>
      </c>
      <c r="DE525" s="15">
        <f ca="1">(BX525*DCF!J$46-DCF!J$5*MAX(BX525*DCF!J$46,0)-MAX(BX525-BW525,0)/Inputs!$B$24)*DCF!J$6</f>
        <v>-271.76224257814437</v>
      </c>
      <c r="DF525" s="15">
        <f ca="1">(BY525*DCF!K$46-DCF!K$5*MAX(BY525*DCF!K$46,0)-MAX(BY525-BX525,0)/Inputs!$B$24)*DCF!K$6</f>
        <v>-958.32504365935029</v>
      </c>
      <c r="DG525" s="15">
        <f ca="1">(BZ525*DCF!L$46-DCF!L$5*MAX(BZ525*DCF!L$46,0)-MAX(BZ525-BY525,0)/Inputs!$B$24)*DCF!L$6</f>
        <v>159.88102600628736</v>
      </c>
      <c r="DH525" s="15">
        <f ca="1">(CA525*DCF!M$46-DCF!M$5*MAX(CA525*DCF!M$46,0)-MAX(CA525-BZ525,0)/Inputs!$B$24)*DCF!M$6</f>
        <v>1098.3588690909726</v>
      </c>
      <c r="DI525" s="15">
        <f ca="1">SUM(CB525:CL525)+BE525*DCF!M$10*(1+Inputs!$B$30)*(1-Inputs!$B$33)*(1-Inputs!$B$30/Inputs!$B$31)/(Inputs!$B$29-Inputs!$B$30)*DCF!M$6</f>
        <v>121565.6730225323</v>
      </c>
      <c r="DJ525" s="15">
        <f ca="1">SUM(CM525:CW525)+BP525*DCF!M$28*(1+Inputs!$B$30)*(1-Inputs!$B$33)*(1-Inputs!$B$30/Inputs!$B$31)/(Inputs!$B$29-Inputs!$B$30)*DCF!M$6</f>
        <v>1006616.9738253339</v>
      </c>
      <c r="DK525" s="15">
        <f ca="1">SUM(CX525:DH525)+CA525*DCF!M$46*(1+Inputs!$B$30)*(1-Inputs!$B$33)*(1-Inputs!$B$30/Inputs!$B$31)/(Inputs!$B$29-Inputs!$B$30)*DCF!M$6</f>
        <v>96187.347324046656</v>
      </c>
      <c r="DM525" s="15">
        <f ca="1">DI525+DJ525+DK525+Inputs!$B$34+Inputs!$B$36-Inputs!$B$35</f>
        <v>1301220.9941719128</v>
      </c>
    </row>
    <row r="526" spans="1:117" x14ac:dyDescent="0.75">
      <c r="A526" s="11">
        <v>513</v>
      </c>
      <c r="C526" s="24">
        <f t="shared" ca="1" si="291"/>
        <v>-0.44372650127976437</v>
      </c>
      <c r="D526" s="24">
        <f t="shared" ca="1" si="291"/>
        <v>0.37459421117282393</v>
      </c>
      <c r="E526" s="24">
        <f t="shared" ca="1" si="291"/>
        <v>-1.6745847414830355</v>
      </c>
      <c r="F526" s="24">
        <f t="shared" ca="1" si="291"/>
        <v>-0.37198693024263652</v>
      </c>
      <c r="G526" s="24">
        <f t="shared" ca="1" si="291"/>
        <v>1.301327722775244</v>
      </c>
      <c r="H526" s="24">
        <f t="shared" ca="1" si="291"/>
        <v>-0.49271665262659881</v>
      </c>
      <c r="I526" s="24">
        <f t="shared" ca="1" si="291"/>
        <v>-0.97940757660532762</v>
      </c>
      <c r="J526" s="24">
        <f t="shared" ca="1" si="291"/>
        <v>0.85922563325518675</v>
      </c>
      <c r="K526" s="24">
        <f t="shared" ca="1" si="291"/>
        <v>-2.0533028153071573</v>
      </c>
      <c r="L526" s="24">
        <f t="shared" ca="1" si="291"/>
        <v>0.63396451585691471</v>
      </c>
      <c r="M526" s="24">
        <f t="shared" ca="1" si="291"/>
        <v>0.80032284682648391</v>
      </c>
      <c r="N526" s="24">
        <f ca="1">SQRT(Inputs!$B$38)*C526+SQRT(1-Inputs!$B$38)*_xlfn.NORM.S.INV(RAND())</f>
        <v>0.45948784517332991</v>
      </c>
      <c r="O526" s="24">
        <f ca="1">SQRT(Inputs!$B$38)*D526+SQRT(1-Inputs!$B$38)*_xlfn.NORM.S.INV(RAND())</f>
        <v>-1.097800958476058</v>
      </c>
      <c r="P526" s="24">
        <f ca="1">SQRT(Inputs!$B$38)*E526+SQRT(1-Inputs!$B$38)*_xlfn.NORM.S.INV(RAND())</f>
        <v>-1.8322179249852772</v>
      </c>
      <c r="Q526" s="24">
        <f ca="1">SQRT(Inputs!$B$38)*F526+SQRT(1-Inputs!$B$38)*_xlfn.NORM.S.INV(RAND())</f>
        <v>0.81704375672413787</v>
      </c>
      <c r="R526" s="24">
        <f ca="1">SQRT(Inputs!$B$38)*G526+SQRT(1-Inputs!$B$38)*_xlfn.NORM.S.INV(RAND())</f>
        <v>0.8815547672231161</v>
      </c>
      <c r="S526" s="24">
        <f ca="1">SQRT(Inputs!$B$38)*H526+SQRT(1-Inputs!$B$38)*_xlfn.NORM.S.INV(RAND())</f>
        <v>-1.7377677613675813E-2</v>
      </c>
      <c r="T526" s="24">
        <f ca="1">SQRT(Inputs!$B$38)*I526+SQRT(1-Inputs!$B$38)*_xlfn.NORM.S.INV(RAND())</f>
        <v>-0.67088104896067713</v>
      </c>
      <c r="U526" s="24">
        <f ca="1">SQRT(Inputs!$B$38)*J526+SQRT(1-Inputs!$B$38)*_xlfn.NORM.S.INV(RAND())</f>
        <v>-0.55093052061062453</v>
      </c>
      <c r="V526" s="24">
        <f ca="1">SQRT(Inputs!$B$38)*K526+SQRT(1-Inputs!$B$38)*_xlfn.NORM.S.INV(RAND())</f>
        <v>-3.7205407907844199</v>
      </c>
      <c r="W526" s="24">
        <f ca="1">SQRT(Inputs!$B$38)*L526+SQRT(1-Inputs!$B$38)*_xlfn.NORM.S.INV(RAND())</f>
        <v>0.63698059335671697</v>
      </c>
      <c r="X526" s="24">
        <f ca="1">SQRT(Inputs!$B$38)*M526+SQRT(1-Inputs!$B$38)*_xlfn.NORM.S.INV(RAND())</f>
        <v>-0.4585258512827739</v>
      </c>
      <c r="Y526" s="24">
        <f ca="1">SQRT(Inputs!$B$38)*C526+SQRT(1-Inputs!$B$38)*_xlfn.NORM.S.INV(RAND())</f>
        <v>-1.6623474740313515</v>
      </c>
      <c r="Z526" s="24">
        <f ca="1">SQRT(Inputs!$B$38)*D526+SQRT(1-Inputs!$B$38)*_xlfn.NORM.S.INV(RAND())</f>
        <v>-7.0405248849932128E-2</v>
      </c>
      <c r="AA526" s="24">
        <f ca="1">SQRT(Inputs!$B$38)*E526+SQRT(1-Inputs!$B$38)*_xlfn.NORM.S.INV(RAND())</f>
        <v>-1.8807411442857811</v>
      </c>
      <c r="AB526" s="24">
        <f ca="1">SQRT(Inputs!$B$38)*F526+SQRT(1-Inputs!$B$38)*_xlfn.NORM.S.INV(RAND())</f>
        <v>0.22061518940188701</v>
      </c>
      <c r="AC526" s="24">
        <f ca="1">SQRT(Inputs!$B$38)*G526+SQRT(1-Inputs!$B$38)*_xlfn.NORM.S.INV(RAND())</f>
        <v>0.62919639936873561</v>
      </c>
      <c r="AD526" s="24">
        <f ca="1">SQRT(Inputs!$B$38)*H526+SQRT(1-Inputs!$B$38)*_xlfn.NORM.S.INV(RAND())</f>
        <v>0.17402416767587731</v>
      </c>
      <c r="AE526" s="24">
        <f ca="1">SQRT(Inputs!$B$38)*I526+SQRT(1-Inputs!$B$38)*_xlfn.NORM.S.INV(RAND())</f>
        <v>-1.9682838739111017</v>
      </c>
      <c r="AF526" s="24">
        <f ca="1">SQRT(Inputs!$B$38)*J526+SQRT(1-Inputs!$B$38)*_xlfn.NORM.S.INV(RAND())</f>
        <v>0.76374207538567318</v>
      </c>
      <c r="AG526" s="24">
        <f ca="1">SQRT(Inputs!$B$38)*K526+SQRT(1-Inputs!$B$38)*_xlfn.NORM.S.INV(RAND())</f>
        <v>0.25619428427111668</v>
      </c>
      <c r="AH526" s="24">
        <f ca="1">SQRT(Inputs!$B$38)*L526+SQRT(1-Inputs!$B$38)*_xlfn.NORM.S.INV(RAND())</f>
        <v>-1.0634970411993481</v>
      </c>
      <c r="AI526" s="24">
        <f ca="1">SQRT(Inputs!$B$38)*M526+SQRT(1-Inputs!$B$38)*_xlfn.NORM.S.INV(RAND())</f>
        <v>0.71197157602423222</v>
      </c>
      <c r="AJ526" s="24">
        <f ca="1">SQRT(Inputs!$B$38)*C526+SQRT(1-Inputs!$B$38)*_xlfn.NORM.S.INV(RAND())</f>
        <v>-0.96093440628174021</v>
      </c>
      <c r="AK526" s="24">
        <f ca="1">SQRT(Inputs!$B$38)*D526+SQRT(1-Inputs!$B$38)*_xlfn.NORM.S.INV(RAND())</f>
        <v>0.87338325626949187</v>
      </c>
      <c r="AL526" s="24">
        <f ca="1">SQRT(Inputs!$B$38)*E526+SQRT(1-Inputs!$B$38)*_xlfn.NORM.S.INV(RAND())</f>
        <v>-1.6791107327997512</v>
      </c>
      <c r="AM526" s="24">
        <f ca="1">SQRT(Inputs!$B$38)*F526+SQRT(1-Inputs!$B$38)*_xlfn.NORM.S.INV(RAND())</f>
        <v>-5.4352461141774111E-2</v>
      </c>
      <c r="AN526" s="24">
        <f ca="1">SQRT(Inputs!$B$38)*G526+SQRT(1-Inputs!$B$38)*_xlfn.NORM.S.INV(RAND())</f>
        <v>1.2050105075383655</v>
      </c>
      <c r="AO526" s="24">
        <f ca="1">SQRT(Inputs!$B$38)*H526+SQRT(1-Inputs!$B$38)*_xlfn.NORM.S.INV(RAND())</f>
        <v>-0.69487913992975447</v>
      </c>
      <c r="AP526" s="24">
        <f ca="1">SQRT(Inputs!$B$38)*I526+SQRT(1-Inputs!$B$38)*_xlfn.NORM.S.INV(RAND())</f>
        <v>7.3873110958978416E-2</v>
      </c>
      <c r="AQ526" s="24">
        <f ca="1">SQRT(Inputs!$B$38)*J526+SQRT(1-Inputs!$B$38)*_xlfn.NORM.S.INV(RAND())</f>
        <v>0.62779621225293902</v>
      </c>
      <c r="AR526" s="24">
        <f ca="1">SQRT(Inputs!$B$38)*K526+SQRT(1-Inputs!$B$38)*_xlfn.NORM.S.INV(RAND())</f>
        <v>-1.5659307217789555</v>
      </c>
      <c r="AS526" s="24">
        <f ca="1">SQRT(Inputs!$B$38)*L526+SQRT(1-Inputs!$B$38)*_xlfn.NORM.S.INV(RAND())</f>
        <v>0.40648974771627228</v>
      </c>
      <c r="AT526" s="24">
        <f ca="1">SQRT(Inputs!$B$38)*M526+SQRT(1-Inputs!$B$38)*_xlfn.NORM.S.INV(RAND())</f>
        <v>0.40287264487800328</v>
      </c>
      <c r="AU526" s="15">
        <f ca="1">Inputs!$B$6*EXP($B$8-0.5*C$5^2+C$5*N526)</f>
        <v>5345.3971658600021</v>
      </c>
      <c r="AV526" s="15">
        <f t="shared" ref="AV526:AV589" ca="1" si="292">AU526*EXP($B$8-0.5*D$5^2+D$5*O526)</f>
        <v>5536.7453936965994</v>
      </c>
      <c r="AW526" s="15">
        <f t="shared" ref="AW526:AW589" ca="1" si="293">AV526*EXP($B$8-0.5*E$5^2+E$5*P526)</f>
        <v>5272.848829092356</v>
      </c>
      <c r="AX526" s="15">
        <f t="shared" ref="AX526:AX589" ca="1" si="294">AW526*EXP($B$8-0.5*F$5^2+F$5*Q526)</f>
        <v>7129.4522419260593</v>
      </c>
      <c r="AY526" s="15">
        <f t="shared" ref="AY526:AY589" ca="1" si="295">AX526*EXP($B$8-0.5*G$5^2+G$5*R526)</f>
        <v>9657.7601332190407</v>
      </c>
      <c r="AZ526" s="15">
        <f t="shared" ref="AZ526:AZ589" ca="1" si="296">AY526*EXP($B$8-0.5*H$5^2+H$5*S526)</f>
        <v>11789.120031072558</v>
      </c>
      <c r="BA526" s="15">
        <f t="shared" ref="BA526:BA589" ca="1" si="297">AZ526*EXP($B$8-0.5*I$5^2+I$5*T526)</f>
        <v>13448.64192746468</v>
      </c>
      <c r="BB526" s="15">
        <f t="shared" ref="BB526:BB589" ca="1" si="298">BA526*EXP($B$8-0.5*J$5^2+J$5*U526)</f>
        <v>15581.022945449819</v>
      </c>
      <c r="BC526" s="15">
        <f t="shared" ref="BC526:BC589" ca="1" si="299">BB526*EXP($B$8-0.5*K$5^2+K$5*V526)</f>
        <v>13325.018845462158</v>
      </c>
      <c r="BD526" s="15">
        <f t="shared" ref="BD526:BD589" ca="1" si="300">BC526*EXP($B$8-0.5*L$5^2+L$5*W526)</f>
        <v>17326.554265039231</v>
      </c>
      <c r="BE526" s="15">
        <f t="shared" ref="BE526:BE589" ca="1" si="301">BD526*EXP($B$8-0.5*M$5^2+M$5*X526)</f>
        <v>20363.047252324093</v>
      </c>
      <c r="BF526" s="15">
        <f ca="1">Inputs!$B$13*EXP($B$9-0.5*C$6^2+C$6*Y526)</f>
        <v>9947.8595245269753</v>
      </c>
      <c r="BG526" s="15">
        <f t="shared" ref="BG526:BG589" ca="1" si="302">BF526*EXP($B$9-0.5*D$6^2+D$6*Z526)</f>
        <v>11970.76295717549</v>
      </c>
      <c r="BH526" s="15">
        <f t="shared" ref="BH526:BH589" ca="1" si="303">BG526*EXP($B$9-0.5*E$6^2+E$6*AA526)</f>
        <v>10706.711213349043</v>
      </c>
      <c r="BI526" s="15">
        <f t="shared" ref="BI526:BI589" ca="1" si="304">BH526*EXP($B$9-0.5*F$6^2+F$6*AB526)</f>
        <v>13559.329095535355</v>
      </c>
      <c r="BJ526" s="15">
        <f t="shared" ref="BJ526:BJ589" ca="1" si="305">BI526*EXP($B$9-0.5*G$6^2+G$6*AC526)</f>
        <v>18200.960351540314</v>
      </c>
      <c r="BK526" s="15">
        <f t="shared" ref="BK526:BK589" ca="1" si="306">BJ526*EXP($B$9-0.5*H$6^2+H$6*AD526)</f>
        <v>22873.790983562707</v>
      </c>
      <c r="BL526" s="15">
        <f t="shared" ref="BL526:BL589" ca="1" si="307">BK526*EXP($B$9-0.5*I$6^2+I$6*AE526)</f>
        <v>21771.772811044728</v>
      </c>
      <c r="BM526" s="15">
        <f t="shared" ref="BM526:BM589" ca="1" si="308">BL526*EXP($B$9-0.5*J$6^2+J$6*AF526)</f>
        <v>29425.703545854911</v>
      </c>
      <c r="BN526" s="15">
        <f t="shared" ref="BN526:BN589" ca="1" si="309">BM526*EXP($B$9-0.5*K$6^2+K$6*AG526)</f>
        <v>37318.238724682749</v>
      </c>
      <c r="BO526" s="15">
        <f t="shared" ref="BO526:BO589" ca="1" si="310">BN526*EXP($B$9-0.5*L$6^2+L$6*AH526)</f>
        <v>40576.854255016064</v>
      </c>
      <c r="BP526" s="15">
        <f t="shared" ref="BP526:BP589" ca="1" si="311">BO526*EXP($B$9-0.5*M$6^2+M$6*AI526)</f>
        <v>54137.995022242008</v>
      </c>
      <c r="BQ526" s="15">
        <f ca="1">Inputs!$B$20*EXP($B$10-0.5*C$7^2+C$7*AJ526)</f>
        <v>3050.6253677979025</v>
      </c>
      <c r="BR526" s="15">
        <f t="shared" ref="BR526:BR589" ca="1" si="312">BQ526*EXP($B$10-0.5*D$7^2+D$7*AK526)</f>
        <v>5462.4488215915953</v>
      </c>
      <c r="BS526" s="15">
        <f t="shared" ref="BS526:BS589" ca="1" si="313">BR526*EXP($B$10-0.5*E$7^2+E$7*AL526)</f>
        <v>4618.2645648461703</v>
      </c>
      <c r="BT526" s="15">
        <f t="shared" ref="BT526:BT589" ca="1" si="314">BS526*EXP($B$10-0.5*F$7^2+F$7*AM526)</f>
        <v>6277.4355446448189</v>
      </c>
      <c r="BU526" s="15">
        <f t="shared" ref="BU526:BU589" ca="1" si="315">BT526*EXP($B$10-0.5*G$7^2+G$7*AN526)</f>
        <v>11644.955852525845</v>
      </c>
      <c r="BV526" s="15">
        <f t="shared" ref="BV526:BV589" ca="1" si="316">BU526*EXP($B$10-0.5*H$7^2+H$7*AO526)</f>
        <v>13853.642284599726</v>
      </c>
      <c r="BW526" s="15">
        <f t="shared" ref="BW526:BW589" ca="1" si="317">BV526*EXP($B$10-0.5*I$7^2+I$7*AP526)</f>
        <v>19636.610695900774</v>
      </c>
      <c r="BX526" s="15">
        <f t="shared" ref="BX526:BX589" ca="1" si="318">BW526*EXP($B$10-0.5*J$7^2+J$7*AQ526)</f>
        <v>31148.55101512566</v>
      </c>
      <c r="BY526" s="15">
        <f t="shared" ref="BY526:BY589" ca="1" si="319">BX526*EXP($B$10-0.5*K$7^2+K$7*AR526)</f>
        <v>32345.468809760354</v>
      </c>
      <c r="BZ526" s="15">
        <f t="shared" ref="BZ526:BZ589" ca="1" si="320">BY526*EXP($B$10-0.5*L$7^2+L$7*AS526)</f>
        <v>48906.637351226709</v>
      </c>
      <c r="CA526" s="15">
        <f t="shared" ref="CA526:CA589" ca="1" si="321">BZ526*EXP($B$10-0.5*M$7^2+M$7*AT526)</f>
        <v>73797.523386775603</v>
      </c>
      <c r="CB526" s="15">
        <f ca="1">(AU526*DCF!C$10-DCF!C$5*MAX(AU526*DCF!C$10,0)-MAX(AU526-Inputs!$B$6,0)/Inputs!$B$10)*DCF!C$6</f>
        <v>1040.3423205697493</v>
      </c>
      <c r="CC526" s="15">
        <f ca="1">(AV526*DCF!D$10-DCF!D$5*MAX(AV526*DCF!D$10,0)-MAX(AV526-AU526,0)/Inputs!$B$10)*DCF!D$6</f>
        <v>1302.8889220756992</v>
      </c>
      <c r="CD526" s="15">
        <f ca="1">(AW526*DCF!E$10-DCF!E$5*MAX(AW526*DCF!E$10,0)-MAX(AW526-AV526,0)/Inputs!$B$10)*DCF!E$6</f>
        <v>1217.4168579484319</v>
      </c>
      <c r="CE526" s="15">
        <f ca="1">(AX526*DCF!F$10-DCF!F$5*MAX(AX526*DCF!F$10,0)-MAX(AX526-AW526,0)/Inputs!$B$10)*DCF!F$6</f>
        <v>1170.0349227103779</v>
      </c>
      <c r="CF526" s="15">
        <f ca="1">(AY526*DCF!G$10-DCF!G$5*MAX(AY526*DCF!G$10,0)-MAX(AY526-AX526,0)/Inputs!$B$10)*DCF!G$6</f>
        <v>1503.8989651778552</v>
      </c>
      <c r="CG526" s="15">
        <f ca="1">(AZ526*DCF!H$10-DCF!H$5*MAX(AZ526*DCF!H$10,0)-MAX(AZ526-AY526,0)/Inputs!$B$10)*DCF!H$6</f>
        <v>1910.4049506132185</v>
      </c>
      <c r="CH526" s="15">
        <f ca="1">(BA526*DCF!I$10-DCF!I$5*MAX(BA526*DCF!I$10,0)-MAX(BA526-AZ526,0)/Inputs!$B$10)*DCF!I$6</f>
        <v>2184.3565367940973</v>
      </c>
      <c r="CI526" s="15">
        <f ca="1">(BB526*DCF!J$10-DCF!J$5*MAX(BB526*DCF!J$10,0)-MAX(BB526-BA526,0)/Inputs!$B$10)*DCF!J$6</f>
        <v>2350.6124860091727</v>
      </c>
      <c r="CJ526" s="15">
        <f ca="1">(BC526*DCF!K$10-DCF!K$5*MAX(BC526*DCF!K$10,0)-MAX(BC526-BB526,0)/Inputs!$B$10)*DCF!K$6</f>
        <v>2145.1140330867588</v>
      </c>
      <c r="CK526" s="15">
        <f ca="1">(BD526*DCF!L$10-DCF!L$5*MAX(BD526*DCF!L$10,0)-MAX(BD526-BC526,0)/Inputs!$B$10)*DCF!L$6</f>
        <v>2095.7105440992391</v>
      </c>
      <c r="CL526" s="15">
        <f ca="1">(BE526*DCF!M$10-DCF!M$5*MAX(BE526*DCF!M$10,0)-MAX(BE526-BD526,0)/Inputs!$B$10)*DCF!M$6</f>
        <v>2510.7478119269986</v>
      </c>
      <c r="CM526" s="15">
        <f ca="1">(BF526*DCF!C$28-DCF!C$5*MAX(BF526*DCF!C$28,0)-MAX(BF526-Inputs!$B$13,0)/Inputs!$B$17)*DCF!C$6</f>
        <v>3036.0214875496022</v>
      </c>
      <c r="CN526" s="15">
        <f ca="1">(BG526*DCF!D$28-DCF!D$5*MAX(BG526*DCF!D$28,0)-MAX(BG526-BF526,0)/Inputs!$B$17)*DCF!D$6</f>
        <v>3094.0877307510559</v>
      </c>
      <c r="CO526" s="15">
        <f ca="1">(BH526*DCF!E$28-DCF!E$5*MAX(BH526*DCF!E$28,0)-MAX(BH526-BG526,0)/Inputs!$B$17)*DCF!E$6</f>
        <v>3032.3312640681215</v>
      </c>
      <c r="CP526" s="15">
        <f ca="1">(BI526*DCF!F$28-DCF!F$5*MAX(BI526*DCF!F$28,0)-MAX(BI526-BH526,0)/Inputs!$B$17)*DCF!F$6</f>
        <v>3161.6365104976708</v>
      </c>
      <c r="CQ526" s="15">
        <f ca="1">(BJ526*DCF!G$28-DCF!G$5*MAX(BJ526*DCF!G$28,0)-MAX(BJ526-BI526,0)/Inputs!$B$17)*DCF!G$6</f>
        <v>3941.7007299533107</v>
      </c>
      <c r="CR526" s="15">
        <f ca="1">(BK526*DCF!H$28-DCF!H$5*MAX(BK526*DCF!H$28,0)-MAX(BK526-BJ526,0)/Inputs!$B$17)*DCF!H$6</f>
        <v>4930.914126557238</v>
      </c>
      <c r="CS526" s="15">
        <f ca="1">(BL526*DCF!I$28-DCF!I$5*MAX(BL526*DCF!I$28,0)-MAX(BL526-BK526,0)/Inputs!$B$17)*DCF!I$6</f>
        <v>5119.6984995240091</v>
      </c>
      <c r="CT526" s="15">
        <f ca="1">(BM526*DCF!J$28-DCF!J$5*MAX(BM526*DCF!J$28,0)-MAX(BM526-BL526,0)/Inputs!$B$17)*DCF!J$6</f>
        <v>5549.526015658601</v>
      </c>
      <c r="CU526" s="15">
        <f ca="1">(BN526*DCF!K$28-DCF!K$5*MAX(BN526*DCF!K$28,0)-MAX(BN526-BM526,0)/Inputs!$B$17)*DCF!K$6</f>
        <v>6914.2558723831489</v>
      </c>
      <c r="CV526" s="15">
        <f ca="1">(BO526*DCF!L$28-DCF!L$5*MAX(BO526*DCF!L$28,0)-MAX(BO526-BN526,0)/Inputs!$B$17)*DCF!L$6</f>
        <v>7727.2163459639823</v>
      </c>
      <c r="CW526" s="15">
        <f ca="1">(BP526*DCF!M$28-DCF!M$5*MAX(BP526*DCF!M$28,0)-MAX(BP526-BO526,0)/Inputs!$B$17)*DCF!M$6</f>
        <v>8768.5748259942975</v>
      </c>
      <c r="CX526" s="15">
        <f ca="1">(BQ526*DCF!C$46-DCF!C$5*MAX(BQ526*DCF!C$46,0)-MAX(BQ526-Inputs!$B$20,0)/Inputs!$B$24)*DCF!C$6</f>
        <v>-704.53241750528923</v>
      </c>
      <c r="CY526" s="15">
        <f ca="1">(BR526*DCF!D$46-DCF!D$5*MAX(BR526*DCF!D$46,0)-MAX(BR526-BQ526,0)/Inputs!$B$24)*DCF!D$6</f>
        <v>-1961.4176756739139</v>
      </c>
      <c r="CZ526" s="15">
        <f ca="1">(BS526*DCF!E$46-DCF!E$5*MAX(BS526*DCF!E$46,0)-MAX(BS526-BR526,0)/Inputs!$B$24)*DCF!E$6</f>
        <v>-546.11782579494979</v>
      </c>
      <c r="DA526" s="15">
        <f ca="1">(BT526*DCF!F$46-DCF!F$5*MAX(BT526*DCF!F$46,0)-MAX(BT526-BS526,0)/Inputs!$B$24)*DCF!F$6</f>
        <v>-1061.3191494765629</v>
      </c>
      <c r="DB526" s="15">
        <f ca="1">(BU526*DCF!G$46-DCF!G$5*MAX(BU526*DCF!G$46,0)-MAX(BU526-BT526,0)/Inputs!$B$24)*DCF!G$6</f>
        <v>-2197.2410895743083</v>
      </c>
      <c r="DC526" s="15">
        <f ca="1">(BV526*DCF!H$46-DCF!H$5*MAX(BV526*DCF!H$46,0)-MAX(BV526-BU526,0)/Inputs!$B$24)*DCF!H$6</f>
        <v>-686.33577592066297</v>
      </c>
      <c r="DD526" s="15">
        <f ca="1">(BW526*DCF!I$46-DCF!I$5*MAX(BW526*DCF!I$46,0)-MAX(BW526-BV526,0)/Inputs!$B$24)*DCF!I$6</f>
        <v>-1206.5513789794393</v>
      </c>
      <c r="DE526" s="15">
        <f ca="1">(BX526*DCF!J$46-DCF!J$5*MAX(BX526*DCF!J$46,0)-MAX(BX526-BW526,0)/Inputs!$B$24)*DCF!J$6</f>
        <v>-1746.182940461005</v>
      </c>
      <c r="DF526" s="15">
        <f ca="1">(BY526*DCF!K$46-DCF!K$5*MAX(BY526*DCF!K$46,0)-MAX(BY526-BX526,0)/Inputs!$B$24)*DCF!K$6</f>
        <v>1554.468028617089</v>
      </c>
      <c r="DG526" s="15">
        <f ca="1">(BZ526*DCF!L$46-DCF!L$5*MAX(BZ526*DCF!L$46,0)-MAX(BZ526-BY526,0)/Inputs!$B$24)*DCF!L$6</f>
        <v>-367.15766713893061</v>
      </c>
      <c r="DH526" s="15">
        <f ca="1">(CA526*DCF!M$46-DCF!M$5*MAX(CA526*DCF!M$46,0)-MAX(CA526-BZ526,0)/Inputs!$B$24)*DCF!M$6</f>
        <v>581.84212508764233</v>
      </c>
      <c r="DI526" s="15">
        <f ca="1">SUM(CB526:CL526)+BE526*DCF!M$10*(1+Inputs!$B$30)*(1-Inputs!$B$33)*(1-Inputs!$B$30/Inputs!$B$31)/(Inputs!$B$29-Inputs!$B$30)*DCF!M$6</f>
        <v>76102.158127652976</v>
      </c>
      <c r="DJ526" s="15">
        <f ca="1">SUM(CM526:CW526)+BP526*DCF!M$28*(1+Inputs!$B$30)*(1-Inputs!$B$33)*(1-Inputs!$B$30/Inputs!$B$31)/(Inputs!$B$29-Inputs!$B$30)*DCF!M$6</f>
        <v>256164.97147259457</v>
      </c>
      <c r="DK526" s="15">
        <f ca="1">SUM(CX526:DH526)+CA526*DCF!M$46*(1+Inputs!$B$30)*(1-Inputs!$B$33)*(1-Inputs!$B$30/Inputs!$B$31)/(Inputs!$B$29-Inputs!$B$30)*DCF!M$6</f>
        <v>105759.16726463323</v>
      </c>
      <c r="DM526" s="15">
        <f ca="1">DI526+DJ526+DK526+Inputs!$B$34+Inputs!$B$36-Inputs!$B$35</f>
        <v>514877.29686488071</v>
      </c>
    </row>
    <row r="527" spans="1:117" x14ac:dyDescent="0.75">
      <c r="A527" s="11">
        <v>514</v>
      </c>
      <c r="C527" s="24">
        <f t="shared" ca="1" si="291"/>
        <v>0.91826999084060679</v>
      </c>
      <c r="D527" s="24">
        <f t="shared" ca="1" si="291"/>
        <v>0.53703271243934581</v>
      </c>
      <c r="E527" s="24">
        <f t="shared" ca="1" si="291"/>
        <v>-0.20257958795758874</v>
      </c>
      <c r="F527" s="24">
        <f t="shared" ca="1" si="291"/>
        <v>-0.26711047113614345</v>
      </c>
      <c r="G527" s="24">
        <f t="shared" ca="1" si="291"/>
        <v>-0.66465607872724519</v>
      </c>
      <c r="H527" s="24">
        <f t="shared" ca="1" si="291"/>
        <v>0.92939268198221214</v>
      </c>
      <c r="I527" s="24">
        <f t="shared" ca="1" si="291"/>
        <v>-1.7730684020096765</v>
      </c>
      <c r="J527" s="24">
        <f t="shared" ca="1" si="291"/>
        <v>-0.16135769844410572</v>
      </c>
      <c r="K527" s="24">
        <f t="shared" ca="1" si="291"/>
        <v>-0.6445876062611956</v>
      </c>
      <c r="L527" s="24">
        <f t="shared" ca="1" si="291"/>
        <v>0.71316276726559202</v>
      </c>
      <c r="M527" s="24">
        <f t="shared" ca="1" si="291"/>
        <v>1.7967991393875977</v>
      </c>
      <c r="N527" s="24">
        <f ca="1">SQRT(Inputs!$B$38)*C527+SQRT(1-Inputs!$B$38)*_xlfn.NORM.S.INV(RAND())</f>
        <v>1.7751117626717066</v>
      </c>
      <c r="O527" s="24">
        <f ca="1">SQRT(Inputs!$B$38)*D527+SQRT(1-Inputs!$B$38)*_xlfn.NORM.S.INV(RAND())</f>
        <v>1.6270606563753547</v>
      </c>
      <c r="P527" s="24">
        <f ca="1">SQRT(Inputs!$B$38)*E527+SQRT(1-Inputs!$B$38)*_xlfn.NORM.S.INV(RAND())</f>
        <v>1.013391737389536</v>
      </c>
      <c r="Q527" s="24">
        <f ca="1">SQRT(Inputs!$B$38)*F527+SQRT(1-Inputs!$B$38)*_xlfn.NORM.S.INV(RAND())</f>
        <v>-6.3757204354353933E-2</v>
      </c>
      <c r="R527" s="24">
        <f ca="1">SQRT(Inputs!$B$38)*G527+SQRT(1-Inputs!$B$38)*_xlfn.NORM.S.INV(RAND())</f>
        <v>-0.377817223657543</v>
      </c>
      <c r="S527" s="24">
        <f ca="1">SQRT(Inputs!$B$38)*H527+SQRT(1-Inputs!$B$38)*_xlfn.NORM.S.INV(RAND())</f>
        <v>1.0612156718072452</v>
      </c>
      <c r="T527" s="24">
        <f ca="1">SQRT(Inputs!$B$38)*I527+SQRT(1-Inputs!$B$38)*_xlfn.NORM.S.INV(RAND())</f>
        <v>-1.3873672696399375</v>
      </c>
      <c r="U527" s="24">
        <f ca="1">SQRT(Inputs!$B$38)*J527+SQRT(1-Inputs!$B$38)*_xlfn.NORM.S.INV(RAND())</f>
        <v>0.2624522118261009</v>
      </c>
      <c r="V527" s="24">
        <f ca="1">SQRT(Inputs!$B$38)*K527+SQRT(1-Inputs!$B$38)*_xlfn.NORM.S.INV(RAND())</f>
        <v>0.33251156141755311</v>
      </c>
      <c r="W527" s="24">
        <f ca="1">SQRT(Inputs!$B$38)*L527+SQRT(1-Inputs!$B$38)*_xlfn.NORM.S.INV(RAND())</f>
        <v>1.085147349997676</v>
      </c>
      <c r="X527" s="24">
        <f ca="1">SQRT(Inputs!$B$38)*M527+SQRT(1-Inputs!$B$38)*_xlfn.NORM.S.INV(RAND())</f>
        <v>0.82133169247085358</v>
      </c>
      <c r="Y527" s="24">
        <f ca="1">SQRT(Inputs!$B$38)*C527+SQRT(1-Inputs!$B$38)*_xlfn.NORM.S.INV(RAND())</f>
        <v>0.2583590741414617</v>
      </c>
      <c r="Z527" s="24">
        <f ca="1">SQRT(Inputs!$B$38)*D527+SQRT(1-Inputs!$B$38)*_xlfn.NORM.S.INV(RAND())</f>
        <v>-0.2236610185527334</v>
      </c>
      <c r="AA527" s="24">
        <f ca="1">SQRT(Inputs!$B$38)*E527+SQRT(1-Inputs!$B$38)*_xlfn.NORM.S.INV(RAND())</f>
        <v>0.97972372159037313</v>
      </c>
      <c r="AB527" s="24">
        <f ca="1">SQRT(Inputs!$B$38)*F527+SQRT(1-Inputs!$B$38)*_xlfn.NORM.S.INV(RAND())</f>
        <v>-0.56080479360241409</v>
      </c>
      <c r="AC527" s="24">
        <f ca="1">SQRT(Inputs!$B$38)*G527+SQRT(1-Inputs!$B$38)*_xlfn.NORM.S.INV(RAND())</f>
        <v>3.9946500440208421E-2</v>
      </c>
      <c r="AD527" s="24">
        <f ca="1">SQRT(Inputs!$B$38)*H527+SQRT(1-Inputs!$B$38)*_xlfn.NORM.S.INV(RAND())</f>
        <v>0.11417510478006826</v>
      </c>
      <c r="AE527" s="24">
        <f ca="1">SQRT(Inputs!$B$38)*I527+SQRT(1-Inputs!$B$38)*_xlfn.NORM.S.INV(RAND())</f>
        <v>-0.12950301354916105</v>
      </c>
      <c r="AF527" s="24">
        <f ca="1">SQRT(Inputs!$B$38)*J527+SQRT(1-Inputs!$B$38)*_xlfn.NORM.S.INV(RAND())</f>
        <v>-6.1824340343099221E-2</v>
      </c>
      <c r="AG527" s="24">
        <f ca="1">SQRT(Inputs!$B$38)*K527+SQRT(1-Inputs!$B$38)*_xlfn.NORM.S.INV(RAND())</f>
        <v>-0.15248604803458743</v>
      </c>
      <c r="AH527" s="24">
        <f ca="1">SQRT(Inputs!$B$38)*L527+SQRT(1-Inputs!$B$38)*_xlfn.NORM.S.INV(RAND())</f>
        <v>-0.49514460040331248</v>
      </c>
      <c r="AI527" s="24">
        <f ca="1">SQRT(Inputs!$B$38)*M527+SQRT(1-Inputs!$B$38)*_xlfn.NORM.S.INV(RAND())</f>
        <v>-0.12242558069458764</v>
      </c>
      <c r="AJ527" s="24">
        <f ca="1">SQRT(Inputs!$B$38)*C527+SQRT(1-Inputs!$B$38)*_xlfn.NORM.S.INV(RAND())</f>
        <v>0.57082153190587903</v>
      </c>
      <c r="AK527" s="24">
        <f ca="1">SQRT(Inputs!$B$38)*D527+SQRT(1-Inputs!$B$38)*_xlfn.NORM.S.INV(RAND())</f>
        <v>-1.2101916879636012</v>
      </c>
      <c r="AL527" s="24">
        <f ca="1">SQRT(Inputs!$B$38)*E527+SQRT(1-Inputs!$B$38)*_xlfn.NORM.S.INV(RAND())</f>
        <v>0.45341082652405817</v>
      </c>
      <c r="AM527" s="24">
        <f ca="1">SQRT(Inputs!$B$38)*F527+SQRT(1-Inputs!$B$38)*_xlfn.NORM.S.INV(RAND())</f>
        <v>-1.0754050345634254</v>
      </c>
      <c r="AN527" s="24">
        <f ca="1">SQRT(Inputs!$B$38)*G527+SQRT(1-Inputs!$B$38)*_xlfn.NORM.S.INV(RAND())</f>
        <v>-0.46556976267740707</v>
      </c>
      <c r="AO527" s="24">
        <f ca="1">SQRT(Inputs!$B$38)*H527+SQRT(1-Inputs!$B$38)*_xlfn.NORM.S.INV(RAND())</f>
        <v>-0.13525931611519204</v>
      </c>
      <c r="AP527" s="24">
        <f ca="1">SQRT(Inputs!$B$38)*I527+SQRT(1-Inputs!$B$38)*_xlfn.NORM.S.INV(RAND())</f>
        <v>-2.1393652378675361</v>
      </c>
      <c r="AQ527" s="24">
        <f ca="1">SQRT(Inputs!$B$38)*J527+SQRT(1-Inputs!$B$38)*_xlfn.NORM.S.INV(RAND())</f>
        <v>-0.67690869947465748</v>
      </c>
      <c r="AR527" s="24">
        <f ca="1">SQRT(Inputs!$B$38)*K527+SQRT(1-Inputs!$B$38)*_xlfn.NORM.S.INV(RAND())</f>
        <v>-1.6295941818815436</v>
      </c>
      <c r="AS527" s="24">
        <f ca="1">SQRT(Inputs!$B$38)*L527+SQRT(1-Inputs!$B$38)*_xlfn.NORM.S.INV(RAND())</f>
        <v>1.0047437275074842</v>
      </c>
      <c r="AT527" s="24">
        <f ca="1">SQRT(Inputs!$B$38)*M527+SQRT(1-Inputs!$B$38)*_xlfn.NORM.S.INV(RAND())</f>
        <v>1.2873259024603423</v>
      </c>
      <c r="AU527" s="15">
        <f ca="1">Inputs!$B$6*EXP($B$8-0.5*C$5^2+C$5*N527)</f>
        <v>6614.0748886629653</v>
      </c>
      <c r="AV527" s="15">
        <f t="shared" ca="1" si="292"/>
        <v>10226.811080579831</v>
      </c>
      <c r="AW527" s="15">
        <f t="shared" ca="1" si="293"/>
        <v>14296.230322291052</v>
      </c>
      <c r="AX527" s="15">
        <f t="shared" ca="1" si="294"/>
        <v>17315.784584471337</v>
      </c>
      <c r="AY527" s="15">
        <f t="shared" ca="1" si="295"/>
        <v>20248.209452815201</v>
      </c>
      <c r="AZ527" s="15">
        <f t="shared" ca="1" si="296"/>
        <v>27833.929627505429</v>
      </c>
      <c r="BA527" s="15">
        <f t="shared" ca="1" si="297"/>
        <v>29458.11990748714</v>
      </c>
      <c r="BB527" s="15">
        <f t="shared" ca="1" si="298"/>
        <v>37026.641353865278</v>
      </c>
      <c r="BC527" s="15">
        <f t="shared" ca="1" si="299"/>
        <v>46827.379857099964</v>
      </c>
      <c r="BD527" s="15">
        <f t="shared" ca="1" si="300"/>
        <v>63496.42204337642</v>
      </c>
      <c r="BE527" s="15">
        <f t="shared" ca="1" si="301"/>
        <v>83850.460784167037</v>
      </c>
      <c r="BF527" s="15">
        <f ca="1">Inputs!$B$13*EXP($B$9-0.5*C$6^2+C$6*Y527)</f>
        <v>14557.888940667275</v>
      </c>
      <c r="BG527" s="15">
        <f t="shared" ca="1" si="302"/>
        <v>17040.445526505046</v>
      </c>
      <c r="BH527" s="15">
        <f t="shared" ca="1" si="303"/>
        <v>24493.858834946448</v>
      </c>
      <c r="BI527" s="15">
        <f t="shared" ca="1" si="304"/>
        <v>27504.529927911601</v>
      </c>
      <c r="BJ527" s="15">
        <f t="shared" ca="1" si="305"/>
        <v>33913.478449356306</v>
      </c>
      <c r="BK527" s="15">
        <f t="shared" ca="1" si="306"/>
        <v>42274.407437054389</v>
      </c>
      <c r="BL527" s="15">
        <f t="shared" ca="1" si="307"/>
        <v>51064.781194414856</v>
      </c>
      <c r="BM527" s="15">
        <f t="shared" ca="1" si="308"/>
        <v>62289.394807587138</v>
      </c>
      <c r="BN527" s="15">
        <f t="shared" ca="1" si="309"/>
        <v>75220.984411139099</v>
      </c>
      <c r="BO527" s="15">
        <f t="shared" ca="1" si="310"/>
        <v>87375.182702266029</v>
      </c>
      <c r="BP527" s="15">
        <f t="shared" ca="1" si="311"/>
        <v>106061.12231601262</v>
      </c>
      <c r="BQ527" s="15">
        <f ca="1">Inputs!$B$20*EXP($B$10-0.5*C$7^2+C$7*AJ527)</f>
        <v>5252.1311215595297</v>
      </c>
      <c r="BR527" s="15">
        <f t="shared" ca="1" si="312"/>
        <v>4852.4452370888384</v>
      </c>
      <c r="BS527" s="15">
        <f t="shared" ca="1" si="313"/>
        <v>7569.0756558361145</v>
      </c>
      <c r="BT527" s="15">
        <f t="shared" ca="1" si="314"/>
        <v>7870.7903974009987</v>
      </c>
      <c r="BU527" s="15">
        <f t="shared" ca="1" si="315"/>
        <v>9745.834689403684</v>
      </c>
      <c r="BV527" s="15">
        <f t="shared" ca="1" si="316"/>
        <v>13152.299175542583</v>
      </c>
      <c r="BW527" s="15">
        <f t="shared" ca="1" si="317"/>
        <v>11669.9120118543</v>
      </c>
      <c r="BX527" s="15">
        <f t="shared" ca="1" si="318"/>
        <v>14250.989407260335</v>
      </c>
      <c r="BY527" s="15">
        <f t="shared" ca="1" si="319"/>
        <v>14619.440121896825</v>
      </c>
      <c r="BZ527" s="15">
        <f t="shared" ca="1" si="320"/>
        <v>24674.50810443527</v>
      </c>
      <c r="CA527" s="15">
        <f t="shared" ca="1" si="321"/>
        <v>43569.211582593489</v>
      </c>
      <c r="CB527" s="15">
        <f ca="1">(AU527*DCF!C$10-DCF!C$5*MAX(AU527*DCF!C$10,0)-MAX(AU527-Inputs!$B$6,0)/Inputs!$B$10)*DCF!C$6</f>
        <v>1031.2964222760024</v>
      </c>
      <c r="CC527" s="15">
        <f ca="1">(AV527*DCF!D$10-DCF!D$5*MAX(AV527*DCF!D$10,0)-MAX(AV527-AU527,0)/Inputs!$B$10)*DCF!D$6</f>
        <v>1611.8447481446174</v>
      </c>
      <c r="CD527" s="15">
        <f ca="1">(AW527*DCF!E$10-DCF!E$5*MAX(AW527*DCF!E$10,0)-MAX(AW527-AV527,0)/Inputs!$B$10)*DCF!E$6</f>
        <v>2384.170269873659</v>
      </c>
      <c r="CE527" s="15">
        <f ca="1">(AX527*DCF!F$10-DCF!F$5*MAX(AX527*DCF!F$10,0)-MAX(AX527-AW527,0)/Inputs!$B$10)*DCF!F$6</f>
        <v>3151.7138004850499</v>
      </c>
      <c r="CF527" s="15">
        <f ca="1">(AY527*DCF!G$10-DCF!G$5*MAX(AY527*DCF!G$10,0)-MAX(AY527-AX527,0)/Inputs!$B$10)*DCF!G$6</f>
        <v>3608.2752716628747</v>
      </c>
      <c r="CG527" s="15">
        <f ca="1">(AZ527*DCF!H$10-DCF!H$5*MAX(AZ527*DCF!H$10,0)-MAX(AZ527-AY527,0)/Inputs!$B$10)*DCF!H$6</f>
        <v>4056.9967929230393</v>
      </c>
      <c r="CH527" s="15">
        <f ca="1">(BA527*DCF!I$10-DCF!I$5*MAX(BA527*DCF!I$10,0)-MAX(BA527-AZ527,0)/Inputs!$B$10)*DCF!I$6</f>
        <v>5114.4997592031777</v>
      </c>
      <c r="CI527" s="15">
        <f ca="1">(BB527*DCF!J$10-DCF!J$5*MAX(BB527*DCF!J$10,0)-MAX(BB527-BA527,0)/Inputs!$B$10)*DCF!J$6</f>
        <v>5206.9728641647289</v>
      </c>
      <c r="CJ527" s="15">
        <f ca="1">(BC527*DCF!K$10-DCF!K$5*MAX(BC527*DCF!K$10,0)-MAX(BC527-BB527,0)/Inputs!$B$10)*DCF!K$6</f>
        <v>6166.5019091455697</v>
      </c>
      <c r="CK527" s="15">
        <f ca="1">(BD527*DCF!L$10-DCF!L$5*MAX(BD527*DCF!L$10,0)-MAX(BD527-BC527,0)/Inputs!$B$10)*DCF!L$6</f>
        <v>7420.8908400183118</v>
      </c>
      <c r="CL527" s="15">
        <f ca="1">(BE527*DCF!M$10-DCF!M$5*MAX(BE527*DCF!M$10,0)-MAX(BE527-BD527,0)/Inputs!$B$10)*DCF!M$6</f>
        <v>9400.8771338069455</v>
      </c>
      <c r="CM527" s="15">
        <f ca="1">(BF527*DCF!C$28-DCF!C$5*MAX(BF527*DCF!C$28,0)-MAX(BF527-Inputs!$B$13,0)/Inputs!$B$17)*DCF!C$6</f>
        <v>3710.6653174888947</v>
      </c>
      <c r="CN527" s="15">
        <f ca="1">(BG527*DCF!D$28-DCF!D$5*MAX(BG527*DCF!D$28,0)-MAX(BG527-BF527,0)/Inputs!$B$17)*DCF!D$6</f>
        <v>4489.1610811169267</v>
      </c>
      <c r="CO527" s="15">
        <f ca="1">(BH527*DCF!E$28-DCF!E$5*MAX(BH527*DCF!E$28,0)-MAX(BH527-BG527,0)/Inputs!$B$17)*DCF!E$6</f>
        <v>5468.131802086521</v>
      </c>
      <c r="CP527" s="15">
        <f ca="1">(BI527*DCF!F$28-DCF!F$5*MAX(BI527*DCF!F$28,0)-MAX(BI527-BH527,0)/Inputs!$B$17)*DCF!F$6</f>
        <v>6918.615122626602</v>
      </c>
      <c r="CQ527" s="15">
        <f ca="1">(BJ527*DCF!G$28-DCF!G$5*MAX(BJ527*DCF!G$28,0)-MAX(BJ527-BI527,0)/Inputs!$B$17)*DCF!G$6</f>
        <v>7721.1874558787931</v>
      </c>
      <c r="CR527" s="15">
        <f ca="1">(BK527*DCF!H$28-DCF!H$5*MAX(BK527*DCF!H$28,0)-MAX(BK527-BJ527,0)/Inputs!$B$17)*DCF!H$6</f>
        <v>9155.8736338973686</v>
      </c>
      <c r="CS527" s="15">
        <f ca="1">(BL527*DCF!I$28-DCF!I$5*MAX(BL527*DCF!I$28,0)-MAX(BL527-BK527,0)/Inputs!$B$17)*DCF!I$6</f>
        <v>10746.350263936978</v>
      </c>
      <c r="CT527" s="15">
        <f ca="1">(BM527*DCF!J$28-DCF!J$5*MAX(BM527*DCF!J$28,0)-MAX(BM527-BL527,0)/Inputs!$B$17)*DCF!J$6</f>
        <v>12407.414011751664</v>
      </c>
      <c r="CU527" s="15">
        <f ca="1">(BN527*DCF!K$28-DCF!K$5*MAX(BN527*DCF!K$28,0)-MAX(BN527-BM527,0)/Inputs!$B$17)*DCF!K$6</f>
        <v>14301.463198828344</v>
      </c>
      <c r="CV527" s="15">
        <f ca="1">(BO527*DCF!L$28-DCF!L$5*MAX(BO527*DCF!L$28,0)-MAX(BO527-BN527,0)/Inputs!$B$17)*DCF!L$6</f>
        <v>16057.915139547669</v>
      </c>
      <c r="CW527" s="15">
        <f ca="1">(BP527*DCF!M$28-DCF!M$5*MAX(BP527*DCF!M$28,0)-MAX(BP527-BO527,0)/Inputs!$B$17)*DCF!M$6</f>
        <v>18002.255793032491</v>
      </c>
      <c r="CX527" s="15">
        <f ca="1">(BQ527*DCF!C$46-DCF!C$5*MAX(BQ527*DCF!C$46,0)-MAX(BQ527-Inputs!$B$20,0)/Inputs!$B$24)*DCF!C$6</f>
        <v>-2160.3679826047546</v>
      </c>
      <c r="CY527" s="15">
        <f ca="1">(BR527*DCF!D$46-DCF!D$5*MAX(BR527*DCF!D$46,0)-MAX(BR527-BQ527,0)/Inputs!$B$24)*DCF!D$6</f>
        <v>-828.1992414853288</v>
      </c>
      <c r="CZ527" s="15">
        <f ca="1">(BS527*DCF!E$46-DCF!E$5*MAX(BS527*DCF!E$46,0)-MAX(BS527-BR527,0)/Inputs!$B$24)*DCF!E$6</f>
        <v>-1965.8772984697414</v>
      </c>
      <c r="DA527" s="15">
        <f ca="1">(BT527*DCF!F$46-DCF!F$5*MAX(BT527*DCF!F$46,0)-MAX(BT527-BS527,0)/Inputs!$B$24)*DCF!F$6</f>
        <v>-683.0645950060275</v>
      </c>
      <c r="DB527" s="15">
        <f ca="1">(BU527*DCF!G$46-DCF!G$5*MAX(BU527*DCF!G$46,0)-MAX(BU527-BT527,0)/Inputs!$B$24)*DCF!G$6</f>
        <v>-958.55847701129255</v>
      </c>
      <c r="DC527" s="15">
        <f ca="1">(BV527*DCF!H$46-DCF!H$5*MAX(BV527*DCF!H$46,0)-MAX(BV527-BU527,0)/Inputs!$B$24)*DCF!H$6</f>
        <v>-1058.5379673134689</v>
      </c>
      <c r="DD527" s="15">
        <f ca="1">(BW527*DCF!I$46-DCF!I$5*MAX(BW527*DCF!I$46,0)-MAX(BW527-BV527,0)/Inputs!$B$24)*DCF!I$6</f>
        <v>269.52114084632916</v>
      </c>
      <c r="DE527" s="15">
        <f ca="1">(BX527*DCF!J$46-DCF!J$5*MAX(BX527*DCF!J$46,0)-MAX(BX527-BW527,0)/Inputs!$B$24)*DCF!J$6</f>
        <v>-86.669971070756176</v>
      </c>
      <c r="DF527" s="15">
        <f ca="1">(BY527*DCF!K$46-DCF!K$5*MAX(BY527*DCF!K$46,0)-MAX(BY527-BX527,0)/Inputs!$B$24)*DCF!K$6</f>
        <v>744.85054429697095</v>
      </c>
      <c r="DG527" s="15">
        <f ca="1">(BZ527*DCF!L$46-DCF!L$5*MAX(BZ527*DCF!L$46,0)-MAX(BZ527-BY527,0)/Inputs!$B$24)*DCF!L$6</f>
        <v>-569.86061157048516</v>
      </c>
      <c r="DH527" s="15">
        <f ca="1">(CA527*DCF!M$46-DCF!M$5*MAX(CA527*DCF!M$46,0)-MAX(CA527-BZ527,0)/Inputs!$B$24)*DCF!M$6</f>
        <v>-534.39972673987199</v>
      </c>
      <c r="DI527" s="15">
        <f ca="1">SUM(CB527:CL527)+BE527*DCF!M$10*(1+Inputs!$B$30)*(1-Inputs!$B$33)*(1-Inputs!$B$30/Inputs!$B$31)/(Inputs!$B$29-Inputs!$B$30)*DCF!M$6</f>
        <v>282510.98098159546</v>
      </c>
      <c r="DJ527" s="15">
        <f ca="1">SUM(CM527:CW527)+BP527*DCF!M$28*(1+Inputs!$B$30)*(1-Inputs!$B$33)*(1-Inputs!$B$30/Inputs!$B$31)/(Inputs!$B$29-Inputs!$B$30)*DCF!M$6</f>
        <v>502538.37404500658</v>
      </c>
      <c r="DK527" s="15">
        <f ca="1">SUM(CX527:DH527)+CA527*DCF!M$46*(1+Inputs!$B$30)*(1-Inputs!$B$33)*(1-Inputs!$B$30/Inputs!$B$31)/(Inputs!$B$29-Inputs!$B$30)*DCF!M$6</f>
        <v>59531.998023613647</v>
      </c>
      <c r="DM527" s="15">
        <f ca="1">DI527+DJ527+DK527+Inputs!$B$34+Inputs!$B$36-Inputs!$B$35</f>
        <v>921432.35305021564</v>
      </c>
    </row>
    <row r="528" spans="1:117" x14ac:dyDescent="0.75">
      <c r="A528" s="11">
        <v>515</v>
      </c>
      <c r="C528" s="24">
        <f t="shared" ca="1" si="291"/>
        <v>-2.1023531237605928</v>
      </c>
      <c r="D528" s="24">
        <f t="shared" ca="1" si="291"/>
        <v>-0.84550158795641717</v>
      </c>
      <c r="E528" s="24">
        <f t="shared" ca="1" si="291"/>
        <v>1.4090522732700741</v>
      </c>
      <c r="F528" s="24">
        <f t="shared" ca="1" si="291"/>
        <v>0.36728391437846608</v>
      </c>
      <c r="G528" s="24">
        <f t="shared" ca="1" si="291"/>
        <v>-6.8517612064091113E-2</v>
      </c>
      <c r="H528" s="24">
        <f t="shared" ca="1" si="291"/>
        <v>-0.89259745557738002</v>
      </c>
      <c r="I528" s="24">
        <f t="shared" ca="1" si="291"/>
        <v>-1.3927079693506388</v>
      </c>
      <c r="J528" s="24">
        <f t="shared" ca="1" si="291"/>
        <v>-0.32817953986315895</v>
      </c>
      <c r="K528" s="24">
        <f t="shared" ca="1" si="291"/>
        <v>-0.41018271155911701</v>
      </c>
      <c r="L528" s="24">
        <f t="shared" ca="1" si="291"/>
        <v>-0.71932470229330592</v>
      </c>
      <c r="M528" s="24">
        <f t="shared" ca="1" si="291"/>
        <v>7.8177173945218753E-2</v>
      </c>
      <c r="N528" s="24">
        <f ca="1">SQRT(Inputs!$B$38)*C528+SQRT(1-Inputs!$B$38)*_xlfn.NORM.S.INV(RAND())</f>
        <v>-1.9257191938493503</v>
      </c>
      <c r="O528" s="24">
        <f ca="1">SQRT(Inputs!$B$38)*D528+SQRT(1-Inputs!$B$38)*_xlfn.NORM.S.INV(RAND())</f>
        <v>-0.96783219372037887</v>
      </c>
      <c r="P528" s="24">
        <f ca="1">SQRT(Inputs!$B$38)*E528+SQRT(1-Inputs!$B$38)*_xlfn.NORM.S.INV(RAND())</f>
        <v>0.24708856089807729</v>
      </c>
      <c r="Q528" s="24">
        <f ca="1">SQRT(Inputs!$B$38)*F528+SQRT(1-Inputs!$B$38)*_xlfn.NORM.S.INV(RAND())</f>
        <v>-0.52380274755449152</v>
      </c>
      <c r="R528" s="24">
        <f ca="1">SQRT(Inputs!$B$38)*G528+SQRT(1-Inputs!$B$38)*_xlfn.NORM.S.INV(RAND())</f>
        <v>0.1061714706912511</v>
      </c>
      <c r="S528" s="24">
        <f ca="1">SQRT(Inputs!$B$38)*H528+SQRT(1-Inputs!$B$38)*_xlfn.NORM.S.INV(RAND())</f>
        <v>0.87077584966600163</v>
      </c>
      <c r="T528" s="24">
        <f ca="1">SQRT(Inputs!$B$38)*I528+SQRT(1-Inputs!$B$38)*_xlfn.NORM.S.INV(RAND())</f>
        <v>-2.5963514228398488E-2</v>
      </c>
      <c r="U528" s="24">
        <f ca="1">SQRT(Inputs!$B$38)*J528+SQRT(1-Inputs!$B$38)*_xlfn.NORM.S.INV(RAND())</f>
        <v>1.6993681569672209E-2</v>
      </c>
      <c r="V528" s="24">
        <f ca="1">SQRT(Inputs!$B$38)*K528+SQRT(1-Inputs!$B$38)*_xlfn.NORM.S.INV(RAND())</f>
        <v>-1.113874673904816</v>
      </c>
      <c r="W528" s="24">
        <f ca="1">SQRT(Inputs!$B$38)*L528+SQRT(1-Inputs!$B$38)*_xlfn.NORM.S.INV(RAND())</f>
        <v>0.33386985586748386</v>
      </c>
      <c r="X528" s="24">
        <f ca="1">SQRT(Inputs!$B$38)*M528+SQRT(1-Inputs!$B$38)*_xlfn.NORM.S.INV(RAND())</f>
        <v>-0.66552044960256396</v>
      </c>
      <c r="Y528" s="24">
        <f ca="1">SQRT(Inputs!$B$38)*C528+SQRT(1-Inputs!$B$38)*_xlfn.NORM.S.INV(RAND())</f>
        <v>-1.1882364684438256</v>
      </c>
      <c r="Z528" s="24">
        <f ca="1">SQRT(Inputs!$B$38)*D528+SQRT(1-Inputs!$B$38)*_xlfn.NORM.S.INV(RAND())</f>
        <v>-0.10708042329543288</v>
      </c>
      <c r="AA528" s="24">
        <f ca="1">SQRT(Inputs!$B$38)*E528+SQRT(1-Inputs!$B$38)*_xlfn.NORM.S.INV(RAND())</f>
        <v>0.88879547495812139</v>
      </c>
      <c r="AB528" s="24">
        <f ca="1">SQRT(Inputs!$B$38)*F528+SQRT(1-Inputs!$B$38)*_xlfn.NORM.S.INV(RAND())</f>
        <v>-1.7168430746694145</v>
      </c>
      <c r="AC528" s="24">
        <f ca="1">SQRT(Inputs!$B$38)*G528+SQRT(1-Inputs!$B$38)*_xlfn.NORM.S.INV(RAND())</f>
        <v>-0.19428892071357348</v>
      </c>
      <c r="AD528" s="24">
        <f ca="1">SQRT(Inputs!$B$38)*H528+SQRT(1-Inputs!$B$38)*_xlfn.NORM.S.INV(RAND())</f>
        <v>-0.46985118109674689</v>
      </c>
      <c r="AE528" s="24">
        <f ca="1">SQRT(Inputs!$B$38)*I528+SQRT(1-Inputs!$B$38)*_xlfn.NORM.S.INV(RAND())</f>
        <v>-0.3415922259241968</v>
      </c>
      <c r="AF528" s="24">
        <f ca="1">SQRT(Inputs!$B$38)*J528+SQRT(1-Inputs!$B$38)*_xlfn.NORM.S.INV(RAND())</f>
        <v>-0.12109153655993483</v>
      </c>
      <c r="AG528" s="24">
        <f ca="1">SQRT(Inputs!$B$38)*K528+SQRT(1-Inputs!$B$38)*_xlfn.NORM.S.INV(RAND())</f>
        <v>0.22402581091871843</v>
      </c>
      <c r="AH528" s="24">
        <f ca="1">SQRT(Inputs!$B$38)*L528+SQRT(1-Inputs!$B$38)*_xlfn.NORM.S.INV(RAND())</f>
        <v>-0.64729047092834324</v>
      </c>
      <c r="AI528" s="24">
        <f ca="1">SQRT(Inputs!$B$38)*M528+SQRT(1-Inputs!$B$38)*_xlfn.NORM.S.INV(RAND())</f>
        <v>-0.86452528857376321</v>
      </c>
      <c r="AJ528" s="24">
        <f ca="1">SQRT(Inputs!$B$38)*C528+SQRT(1-Inputs!$B$38)*_xlfn.NORM.S.INV(RAND())</f>
        <v>-3.0939597577904121</v>
      </c>
      <c r="AK528" s="24">
        <f ca="1">SQRT(Inputs!$B$38)*D528+SQRT(1-Inputs!$B$38)*_xlfn.NORM.S.INV(RAND())</f>
        <v>-1.3456027460657856</v>
      </c>
      <c r="AL528" s="24">
        <f ca="1">SQRT(Inputs!$B$38)*E528+SQRT(1-Inputs!$B$38)*_xlfn.NORM.S.INV(RAND())</f>
        <v>0.71573732063502515</v>
      </c>
      <c r="AM528" s="24">
        <f ca="1">SQRT(Inputs!$B$38)*F528+SQRT(1-Inputs!$B$38)*_xlfn.NORM.S.INV(RAND())</f>
        <v>1.9534889550186091E-2</v>
      </c>
      <c r="AN528" s="24">
        <f ca="1">SQRT(Inputs!$B$38)*G528+SQRT(1-Inputs!$B$38)*_xlfn.NORM.S.INV(RAND())</f>
        <v>-0.33729208013133832</v>
      </c>
      <c r="AO528" s="24">
        <f ca="1">SQRT(Inputs!$B$38)*H528+SQRT(1-Inputs!$B$38)*_xlfn.NORM.S.INV(RAND())</f>
        <v>-0.69687520634148514</v>
      </c>
      <c r="AP528" s="24">
        <f ca="1">SQRT(Inputs!$B$38)*I528+SQRT(1-Inputs!$B$38)*_xlfn.NORM.S.INV(RAND())</f>
        <v>-1.6624695181192695E-2</v>
      </c>
      <c r="AQ528" s="24">
        <f ca="1">SQRT(Inputs!$B$38)*J528+SQRT(1-Inputs!$B$38)*_xlfn.NORM.S.INV(RAND())</f>
        <v>0.36803791204039993</v>
      </c>
      <c r="AR528" s="24">
        <f ca="1">SQRT(Inputs!$B$38)*K528+SQRT(1-Inputs!$B$38)*_xlfn.NORM.S.INV(RAND())</f>
        <v>-0.44349075698571583</v>
      </c>
      <c r="AS528" s="24">
        <f ca="1">SQRT(Inputs!$B$38)*L528+SQRT(1-Inputs!$B$38)*_xlfn.NORM.S.INV(RAND())</f>
        <v>-1.8681231888120271</v>
      </c>
      <c r="AT528" s="24">
        <f ca="1">SQRT(Inputs!$B$38)*M528+SQRT(1-Inputs!$B$38)*_xlfn.NORM.S.INV(RAND())</f>
        <v>0.44784139247299698</v>
      </c>
      <c r="AU528" s="15">
        <f ca="1">Inputs!$B$6*EXP($B$8-0.5*C$5^2+C$5*N528)</f>
        <v>3633.2771935034825</v>
      </c>
      <c r="AV528" s="15">
        <f t="shared" ca="1" si="292"/>
        <v>3835.9442495576554</v>
      </c>
      <c r="AW528" s="15">
        <f t="shared" ca="1" si="293"/>
        <v>4835.7625882358197</v>
      </c>
      <c r="AX528" s="15">
        <f t="shared" ca="1" si="294"/>
        <v>5529.993373877498</v>
      </c>
      <c r="AY528" s="15">
        <f t="shared" ca="1" si="295"/>
        <v>6842.5368010666498</v>
      </c>
      <c r="AZ528" s="15">
        <f t="shared" ca="1" si="296"/>
        <v>9210.8009927413714</v>
      </c>
      <c r="BA528" s="15">
        <f t="shared" ca="1" si="297"/>
        <v>11241.077961393989</v>
      </c>
      <c r="BB528" s="15">
        <f t="shared" ca="1" si="298"/>
        <v>13785.956634591192</v>
      </c>
      <c r="BC528" s="15">
        <f t="shared" ca="1" si="299"/>
        <v>15163.046519261365</v>
      </c>
      <c r="BD528" s="15">
        <f t="shared" ca="1" si="300"/>
        <v>19165.411499055423</v>
      </c>
      <c r="BE528" s="15">
        <f t="shared" ca="1" si="301"/>
        <v>22103.492602260234</v>
      </c>
      <c r="BF528" s="15">
        <f ca="1">Inputs!$B$13*EXP($B$9-0.5*C$6^2+C$6*Y528)</f>
        <v>10928.224177904205</v>
      </c>
      <c r="BG528" s="15">
        <f t="shared" ca="1" si="302"/>
        <v>13063.747904073145</v>
      </c>
      <c r="BH528" s="15">
        <f t="shared" ca="1" si="303"/>
        <v>18496.706618219159</v>
      </c>
      <c r="BI528" s="15">
        <f t="shared" ca="1" si="304"/>
        <v>17384.589952874019</v>
      </c>
      <c r="BJ528" s="15">
        <f t="shared" ca="1" si="305"/>
        <v>20723.783525238461</v>
      </c>
      <c r="BK528" s="15">
        <f t="shared" ca="1" si="306"/>
        <v>23858.488891051551</v>
      </c>
      <c r="BL528" s="15">
        <f t="shared" ca="1" si="307"/>
        <v>28038.211121906861</v>
      </c>
      <c r="BM528" s="15">
        <f t="shared" ca="1" si="308"/>
        <v>33950.438826751713</v>
      </c>
      <c r="BN528" s="15">
        <f t="shared" ca="1" si="309"/>
        <v>42890.933404719966</v>
      </c>
      <c r="BO528" s="15">
        <f t="shared" ca="1" si="310"/>
        <v>48947.879140307217</v>
      </c>
      <c r="BP528" s="15">
        <f t="shared" ca="1" si="311"/>
        <v>54624.532400148644</v>
      </c>
      <c r="BQ528" s="15">
        <f ca="1">Inputs!$B$20*EXP($B$10-0.5*C$7^2+C$7*AJ528)</f>
        <v>1431.6096525872708</v>
      </c>
      <c r="BR528" s="15">
        <f t="shared" ca="1" si="312"/>
        <v>1266.9905279611082</v>
      </c>
      <c r="BS528" s="15">
        <f t="shared" ca="1" si="313"/>
        <v>2130.9620850094793</v>
      </c>
      <c r="BT528" s="15">
        <f t="shared" ca="1" si="314"/>
        <v>2953.2289770635234</v>
      </c>
      <c r="BU528" s="15">
        <f t="shared" ca="1" si="315"/>
        <v>3772.0550780407948</v>
      </c>
      <c r="BV528" s="15">
        <f t="shared" ca="1" si="316"/>
        <v>4485.4791436619989</v>
      </c>
      <c r="BW528" s="15">
        <f t="shared" ca="1" si="317"/>
        <v>6237.2480529337572</v>
      </c>
      <c r="BX528" s="15">
        <f t="shared" ca="1" si="318"/>
        <v>9391.7933499712999</v>
      </c>
      <c r="BY528" s="15">
        <f t="shared" ca="1" si="319"/>
        <v>12088.964238243068</v>
      </c>
      <c r="BZ528" s="15">
        <f t="shared" ca="1" si="320"/>
        <v>12032.139726135021</v>
      </c>
      <c r="CA528" s="15">
        <f t="shared" ca="1" si="321"/>
        <v>18301.525447244218</v>
      </c>
      <c r="CB528" s="15">
        <f ca="1">(AU528*DCF!C$10-DCF!C$5*MAX(AU528*DCF!C$10,0)-MAX(AU528-Inputs!$B$6,0)/Inputs!$B$10)*DCF!C$6</f>
        <v>933.05870323496185</v>
      </c>
      <c r="CC528" s="15">
        <f ca="1">(AV528*DCF!D$10-DCF!D$5*MAX(AV528*DCF!D$10,0)-MAX(AV528-AU528,0)/Inputs!$B$10)*DCF!D$6</f>
        <v>885.57036571527999</v>
      </c>
      <c r="CD528" s="15">
        <f ca="1">(AW528*DCF!E$10-DCF!E$5*MAX(AW528*DCF!E$10,0)-MAX(AW528-AV528,0)/Inputs!$B$10)*DCF!E$6</f>
        <v>891.30010873720755</v>
      </c>
      <c r="CE528" s="15">
        <f ca="1">(AX528*DCF!F$10-DCF!F$5*MAX(AX528*DCF!F$10,0)-MAX(AX528-AW528,0)/Inputs!$B$10)*DCF!F$6</f>
        <v>1062.7365259675275</v>
      </c>
      <c r="CF528" s="15">
        <f ca="1">(AY528*DCF!G$10-DCF!G$5*MAX(AY528*DCF!G$10,0)-MAX(AY528-AX528,0)/Inputs!$B$10)*DCF!G$6</f>
        <v>1157.5417164630719</v>
      </c>
      <c r="CG528" s="15">
        <f ca="1">(AZ528*DCF!H$10-DCF!H$5*MAX(AZ528*DCF!H$10,0)-MAX(AZ528-AY528,0)/Inputs!$B$10)*DCF!H$6</f>
        <v>1367.7558555005364</v>
      </c>
      <c r="CH528" s="15">
        <f ca="1">(BA528*DCF!I$10-DCF!I$5*MAX(BA528*DCF!I$10,0)-MAX(BA528-AZ528,0)/Inputs!$B$10)*DCF!I$6</f>
        <v>1720.2983104385489</v>
      </c>
      <c r="CI528" s="15">
        <f ca="1">(BB528*DCF!J$10-DCF!J$5*MAX(BB528*DCF!J$10,0)-MAX(BB528-BA528,0)/Inputs!$B$10)*DCF!J$6</f>
        <v>1980.0677196980992</v>
      </c>
      <c r="CJ528" s="15">
        <f ca="1">(BC528*DCF!K$10-DCF!K$5*MAX(BC528*DCF!K$10,0)-MAX(BC528-BB528,0)/Inputs!$B$10)*DCF!K$6</f>
        <v>2248.2353489796556</v>
      </c>
      <c r="CK528" s="15">
        <f ca="1">(BD528*DCF!L$10-DCF!L$5*MAX(BD528*DCF!L$10,0)-MAX(BD528-BC528,0)/Inputs!$B$10)*DCF!L$6</f>
        <v>2372.9379070702912</v>
      </c>
      <c r="CL528" s="15">
        <f ca="1">(BE528*DCF!M$10-DCF!M$5*MAX(BE528*DCF!M$10,0)-MAX(BE528-BD528,0)/Inputs!$B$10)*DCF!M$6</f>
        <v>2768.1035128793419</v>
      </c>
      <c r="CM528" s="15">
        <f ca="1">(BF528*DCF!C$28-DCF!C$5*MAX(BF528*DCF!C$28,0)-MAX(BF528-Inputs!$B$13,0)/Inputs!$B$17)*DCF!C$6</f>
        <v>3335.222350403455</v>
      </c>
      <c r="CN528" s="15">
        <f ca="1">(BG528*DCF!D$28-DCF!D$5*MAX(BG528*DCF!D$28,0)-MAX(BG528-BF528,0)/Inputs!$B$17)*DCF!D$6</f>
        <v>3391.9699338040487</v>
      </c>
      <c r="CO528" s="15">
        <f ca="1">(BH528*DCF!E$28-DCF!E$5*MAX(BH528*DCF!E$28,0)-MAX(BH528-BG528,0)/Inputs!$B$17)*DCF!E$6</f>
        <v>4167.8352957756078</v>
      </c>
      <c r="CP528" s="15">
        <f ca="1">(BI528*DCF!F$28-DCF!F$5*MAX(BI528*DCF!F$28,0)-MAX(BI528-BH528,0)/Inputs!$B$17)*DCF!F$6</f>
        <v>4719.4582471120984</v>
      </c>
      <c r="CQ528" s="15">
        <f ca="1">(BJ528*DCF!G$28-DCF!G$5*MAX(BJ528*DCF!G$28,0)-MAX(BJ528-BI528,0)/Inputs!$B$17)*DCF!G$6</f>
        <v>4815.3234948486179</v>
      </c>
      <c r="CR528" s="15">
        <f ca="1">(BK528*DCF!H$28-DCF!H$5*MAX(BK528*DCF!H$28,0)-MAX(BK528-BJ528,0)/Inputs!$B$17)*DCF!H$6</f>
        <v>5413.4222840959264</v>
      </c>
      <c r="CS528" s="15">
        <f ca="1">(BL528*DCF!I$28-DCF!I$5*MAX(BL528*DCF!I$28,0)-MAX(BL528-BK528,0)/Inputs!$B$17)*DCF!I$6</f>
        <v>5993.3522212856533</v>
      </c>
      <c r="CT528" s="15">
        <f ca="1">(BM528*DCF!J$28-DCF!J$5*MAX(BM528*DCF!J$28,0)-MAX(BM528-BL528,0)/Inputs!$B$17)*DCF!J$6</f>
        <v>6789.8532047060489</v>
      </c>
      <c r="CU528" s="15">
        <f ca="1">(BN528*DCF!K$28-DCF!K$5*MAX(BN528*DCF!K$28,0)-MAX(BN528-BM528,0)/Inputs!$B$17)*DCF!K$6</f>
        <v>7962.7544837885807</v>
      </c>
      <c r="CV528" s="15">
        <f ca="1">(BO528*DCF!L$28-DCF!L$5*MAX(BO528*DCF!L$28,0)-MAX(BO528-BN528,0)/Inputs!$B$17)*DCF!L$6</f>
        <v>9080.7757884339026</v>
      </c>
      <c r="CW528" s="15">
        <f ca="1">(BP528*DCF!M$28-DCF!M$5*MAX(BP528*DCF!M$28,0)-MAX(BP528-BO528,0)/Inputs!$B$17)*DCF!M$6</f>
        <v>9684.2676082726484</v>
      </c>
      <c r="CX528" s="15">
        <f ca="1">(BQ528*DCF!C$46-DCF!C$5*MAX(BQ528*DCF!C$46,0)-MAX(BQ528-Inputs!$B$20,0)/Inputs!$B$24)*DCF!C$6</f>
        <v>-330.62578581692168</v>
      </c>
      <c r="CY528" s="15">
        <f ca="1">(BR528*DCF!D$46-DCF!D$5*MAX(BR528*DCF!D$46,0)-MAX(BR528-BQ528,0)/Inputs!$B$24)*DCF!D$6</f>
        <v>-216.24573652190506</v>
      </c>
      <c r="CZ528" s="15">
        <f ca="1">(BS528*DCF!E$46-DCF!E$5*MAX(BS528*DCF!E$46,0)-MAX(BS528-BR528,0)/Inputs!$B$24)*DCF!E$6</f>
        <v>-592.54377986343161</v>
      </c>
      <c r="DA528" s="15">
        <f ca="1">(BT528*DCF!F$46-DCF!F$5*MAX(BT528*DCF!F$46,0)-MAX(BT528-BS528,0)/Inputs!$B$24)*DCF!F$6</f>
        <v>-514.48617508391192</v>
      </c>
      <c r="DB528" s="15">
        <f ca="1">(BU528*DCF!G$46-DCF!G$5*MAX(BU528*DCF!G$46,0)-MAX(BU528-BT528,0)/Inputs!$B$24)*DCF!G$6</f>
        <v>-402.32140249483217</v>
      </c>
      <c r="DC528" s="15">
        <f ca="1">(BV528*DCF!H$46-DCF!H$5*MAX(BV528*DCF!H$46,0)-MAX(BV528-BU528,0)/Inputs!$B$24)*DCF!H$6</f>
        <v>-221.69215717001532</v>
      </c>
      <c r="DD528" s="15">
        <f ca="1">(BW528*DCF!I$46-DCF!I$5*MAX(BW528*DCF!I$46,0)-MAX(BW528-BV528,0)/Inputs!$B$24)*DCF!I$6</f>
        <v>-358.8134245522935</v>
      </c>
      <c r="DE528" s="15">
        <f ca="1">(BX528*DCF!J$46-DCF!J$5*MAX(BX528*DCF!J$46,0)-MAX(BX528-BW528,0)/Inputs!$B$24)*DCF!J$6</f>
        <v>-442.57412281779852</v>
      </c>
      <c r="DF528" s="15">
        <f ca="1">(BY528*DCF!K$46-DCF!K$5*MAX(BY528*DCF!K$46,0)-MAX(BY528-BX528,0)/Inputs!$B$24)*DCF!K$6</f>
        <v>29.826920759622588</v>
      </c>
      <c r="DG528" s="15">
        <f ca="1">(BZ528*DCF!L$46-DCF!L$5*MAX(BZ528*DCF!L$46,0)-MAX(BZ528-BY528,0)/Inputs!$B$24)*DCF!L$6</f>
        <v>831.72625867739941</v>
      </c>
      <c r="DH528" s="15">
        <f ca="1">(CA528*DCF!M$46-DCF!M$5*MAX(CA528*DCF!M$46,0)-MAX(CA528-BZ528,0)/Inputs!$B$24)*DCF!M$6</f>
        <v>124.11380554861353</v>
      </c>
      <c r="DI528" s="15">
        <f ca="1">SUM(CB528:CL528)+BE528*DCF!M$10*(1+Inputs!$B$30)*(1-Inputs!$B$33)*(1-Inputs!$B$30/Inputs!$B$31)/(Inputs!$B$29-Inputs!$B$30)*DCF!M$6</f>
        <v>78901.918275205302</v>
      </c>
      <c r="DJ528" s="15">
        <f ca="1">SUM(CM528:CW528)+BP528*DCF!M$28*(1+Inputs!$B$30)*(1-Inputs!$B$33)*(1-Inputs!$B$30/Inputs!$B$31)/(Inputs!$B$29-Inputs!$B$30)*DCF!M$6</f>
        <v>268048.62958489329</v>
      </c>
      <c r="DK528" s="15">
        <f ca="1">SUM(CX528:DH528)+CA528*DCF!M$46*(1+Inputs!$B$30)*(1-Inputs!$B$33)*(1-Inputs!$B$30/Inputs!$B$31)/(Inputs!$B$29-Inputs!$B$30)*DCF!M$6</f>
        <v>26202.690696386962</v>
      </c>
      <c r="DM528" s="15">
        <f ca="1">DI528+DJ528+DK528+Inputs!$B$34+Inputs!$B$36-Inputs!$B$35</f>
        <v>450004.23855648556</v>
      </c>
    </row>
    <row r="529" spans="1:117" x14ac:dyDescent="0.75">
      <c r="A529" s="11">
        <v>516</v>
      </c>
      <c r="C529" s="24">
        <f t="shared" ca="1" si="291"/>
        <v>0.95745025028853958</v>
      </c>
      <c r="D529" s="24">
        <f t="shared" ca="1" si="291"/>
        <v>-0.12934299417990511</v>
      </c>
      <c r="E529" s="24">
        <f t="shared" ca="1" si="291"/>
        <v>-1.1550070183117245</v>
      </c>
      <c r="F529" s="24">
        <f t="shared" ca="1" si="291"/>
        <v>-0.44885843760888217</v>
      </c>
      <c r="G529" s="24">
        <f t="shared" ca="1" si="291"/>
        <v>-9.8670574161195013E-2</v>
      </c>
      <c r="H529" s="24">
        <f t="shared" ca="1" si="291"/>
        <v>-1.7924552598245211</v>
      </c>
      <c r="I529" s="24">
        <f t="shared" ca="1" si="291"/>
        <v>-1.6599330542919934</v>
      </c>
      <c r="J529" s="24">
        <f t="shared" ca="1" si="291"/>
        <v>-0.6036903914881413</v>
      </c>
      <c r="K529" s="24">
        <f t="shared" ca="1" si="291"/>
        <v>0.15672559399912098</v>
      </c>
      <c r="L529" s="24">
        <f t="shared" ca="1" si="291"/>
        <v>-1.7706414927409655</v>
      </c>
      <c r="M529" s="24">
        <f t="shared" ca="1" si="291"/>
        <v>0.85398992308147514</v>
      </c>
      <c r="N529" s="24">
        <f ca="1">SQRT(Inputs!$B$38)*C529+SQRT(1-Inputs!$B$38)*_xlfn.NORM.S.INV(RAND())</f>
        <v>0.51891806267842977</v>
      </c>
      <c r="O529" s="24">
        <f ca="1">SQRT(Inputs!$B$38)*D529+SQRT(1-Inputs!$B$38)*_xlfn.NORM.S.INV(RAND())</f>
        <v>-1.1807412884775401</v>
      </c>
      <c r="P529" s="24">
        <f ca="1">SQRT(Inputs!$B$38)*E529+SQRT(1-Inputs!$B$38)*_xlfn.NORM.S.INV(RAND())</f>
        <v>-1.0370818197490084</v>
      </c>
      <c r="Q529" s="24">
        <f ca="1">SQRT(Inputs!$B$38)*F529+SQRT(1-Inputs!$B$38)*_xlfn.NORM.S.INV(RAND())</f>
        <v>-1.3274309946812568</v>
      </c>
      <c r="R529" s="24">
        <f ca="1">SQRT(Inputs!$B$38)*G529+SQRT(1-Inputs!$B$38)*_xlfn.NORM.S.INV(RAND())</f>
        <v>0.13795073858162302</v>
      </c>
      <c r="S529" s="24">
        <f ca="1">SQRT(Inputs!$B$38)*H529+SQRT(1-Inputs!$B$38)*_xlfn.NORM.S.INV(RAND())</f>
        <v>-2.3917252531826017</v>
      </c>
      <c r="T529" s="24">
        <f ca="1">SQRT(Inputs!$B$38)*I529+SQRT(1-Inputs!$B$38)*_xlfn.NORM.S.INV(RAND())</f>
        <v>4.6038250784014911E-2</v>
      </c>
      <c r="U529" s="24">
        <f ca="1">SQRT(Inputs!$B$38)*J529+SQRT(1-Inputs!$B$38)*_xlfn.NORM.S.INV(RAND())</f>
        <v>-0.29893876776802597</v>
      </c>
      <c r="V529" s="24">
        <f ca="1">SQRT(Inputs!$B$38)*K529+SQRT(1-Inputs!$B$38)*_xlfn.NORM.S.INV(RAND())</f>
        <v>1.0692670186500173</v>
      </c>
      <c r="W529" s="24">
        <f ca="1">SQRT(Inputs!$B$38)*L529+SQRT(1-Inputs!$B$38)*_xlfn.NORM.S.INV(RAND())</f>
        <v>-2.6703102903541973</v>
      </c>
      <c r="X529" s="24">
        <f ca="1">SQRT(Inputs!$B$38)*M529+SQRT(1-Inputs!$B$38)*_xlfn.NORM.S.INV(RAND())</f>
        <v>0.45462913253842391</v>
      </c>
      <c r="Y529" s="24">
        <f ca="1">SQRT(Inputs!$B$38)*C529+SQRT(1-Inputs!$B$38)*_xlfn.NORM.S.INV(RAND())</f>
        <v>6.7558001718684757E-2</v>
      </c>
      <c r="Z529" s="24">
        <f ca="1">SQRT(Inputs!$B$38)*D529+SQRT(1-Inputs!$B$38)*_xlfn.NORM.S.INV(RAND())</f>
        <v>0.74332149109001944</v>
      </c>
      <c r="AA529" s="24">
        <f ca="1">SQRT(Inputs!$B$38)*E529+SQRT(1-Inputs!$B$38)*_xlfn.NORM.S.INV(RAND())</f>
        <v>-1.1019779295755066</v>
      </c>
      <c r="AB529" s="24">
        <f ca="1">SQRT(Inputs!$B$38)*F529+SQRT(1-Inputs!$B$38)*_xlfn.NORM.S.INV(RAND())</f>
        <v>0.10389533236807011</v>
      </c>
      <c r="AC529" s="24">
        <f ca="1">SQRT(Inputs!$B$38)*G529+SQRT(1-Inputs!$B$38)*_xlfn.NORM.S.INV(RAND())</f>
        <v>-8.7494495677541029E-2</v>
      </c>
      <c r="AD529" s="24">
        <f ca="1">SQRT(Inputs!$B$38)*H529+SQRT(1-Inputs!$B$38)*_xlfn.NORM.S.INV(RAND())</f>
        <v>0.67189333764745351</v>
      </c>
      <c r="AE529" s="24">
        <f ca="1">SQRT(Inputs!$B$38)*I529+SQRT(1-Inputs!$B$38)*_xlfn.NORM.S.INV(RAND())</f>
        <v>-1.2323987273393229</v>
      </c>
      <c r="AF529" s="24">
        <f ca="1">SQRT(Inputs!$B$38)*J529+SQRT(1-Inputs!$B$38)*_xlfn.NORM.S.INV(RAND())</f>
        <v>0.87271469736890983</v>
      </c>
      <c r="AG529" s="24">
        <f ca="1">SQRT(Inputs!$B$38)*K529+SQRT(1-Inputs!$B$38)*_xlfn.NORM.S.INV(RAND())</f>
        <v>7.7614044558469181E-2</v>
      </c>
      <c r="AH529" s="24">
        <f ca="1">SQRT(Inputs!$B$38)*L529+SQRT(1-Inputs!$B$38)*_xlfn.NORM.S.INV(RAND())</f>
        <v>-0.296898968116874</v>
      </c>
      <c r="AI529" s="24">
        <f ca="1">SQRT(Inputs!$B$38)*M529+SQRT(1-Inputs!$B$38)*_xlfn.NORM.S.INV(RAND())</f>
        <v>-1.0208131971142764</v>
      </c>
      <c r="AJ529" s="24">
        <f ca="1">SQRT(Inputs!$B$38)*C529+SQRT(1-Inputs!$B$38)*_xlfn.NORM.S.INV(RAND())</f>
        <v>1.2735638458135221</v>
      </c>
      <c r="AK529" s="24">
        <f ca="1">SQRT(Inputs!$B$38)*D529+SQRT(1-Inputs!$B$38)*_xlfn.NORM.S.INV(RAND())</f>
        <v>-0.92711081897204317</v>
      </c>
      <c r="AL529" s="24">
        <f ca="1">SQRT(Inputs!$B$38)*E529+SQRT(1-Inputs!$B$38)*_xlfn.NORM.S.INV(RAND())</f>
        <v>0.48007186468049723</v>
      </c>
      <c r="AM529" s="24">
        <f ca="1">SQRT(Inputs!$B$38)*F529+SQRT(1-Inputs!$B$38)*_xlfn.NORM.S.INV(RAND())</f>
        <v>-0.7051221818493425</v>
      </c>
      <c r="AN529" s="24">
        <f ca="1">SQRT(Inputs!$B$38)*G529+SQRT(1-Inputs!$B$38)*_xlfn.NORM.S.INV(RAND())</f>
        <v>-0.21013648664378909</v>
      </c>
      <c r="AO529" s="24">
        <f ca="1">SQRT(Inputs!$B$38)*H529+SQRT(1-Inputs!$B$38)*_xlfn.NORM.S.INV(RAND())</f>
        <v>-1.2405414897351901</v>
      </c>
      <c r="AP529" s="24">
        <f ca="1">SQRT(Inputs!$B$38)*I529+SQRT(1-Inputs!$B$38)*_xlfn.NORM.S.INV(RAND())</f>
        <v>-2.6645058595895845</v>
      </c>
      <c r="AQ529" s="24">
        <f ca="1">SQRT(Inputs!$B$38)*J529+SQRT(1-Inputs!$B$38)*_xlfn.NORM.S.INV(RAND())</f>
        <v>-0.59759667115480519</v>
      </c>
      <c r="AR529" s="24">
        <f ca="1">SQRT(Inputs!$B$38)*K529+SQRT(1-Inputs!$B$38)*_xlfn.NORM.S.INV(RAND())</f>
        <v>1.4900319034817038</v>
      </c>
      <c r="AS529" s="24">
        <f ca="1">SQRT(Inputs!$B$38)*L529+SQRT(1-Inputs!$B$38)*_xlfn.NORM.S.INV(RAND())</f>
        <v>-0.41039298798135682</v>
      </c>
      <c r="AT529" s="24">
        <f ca="1">SQRT(Inputs!$B$38)*M529+SQRT(1-Inputs!$B$38)*_xlfn.NORM.S.INV(RAND())</f>
        <v>-0.39061318933752304</v>
      </c>
      <c r="AU529" s="15">
        <f ca="1">Inputs!$B$6*EXP($B$8-0.5*C$5^2+C$5*N529)</f>
        <v>5397.0688456934822</v>
      </c>
      <c r="AV529" s="15">
        <f t="shared" ca="1" si="292"/>
        <v>5522.5081006615055</v>
      </c>
      <c r="AW529" s="15">
        <f t="shared" ca="1" si="293"/>
        <v>5854.7010889152516</v>
      </c>
      <c r="AX529" s="15">
        <f t="shared" ca="1" si="294"/>
        <v>6055.6584581594898</v>
      </c>
      <c r="AY529" s="15">
        <f t="shared" ca="1" si="295"/>
        <v>7520.8297844207818</v>
      </c>
      <c r="AZ529" s="15">
        <f t="shared" ca="1" si="296"/>
        <v>7068.3708264424386</v>
      </c>
      <c r="BA529" s="15">
        <f t="shared" ca="1" si="297"/>
        <v>8691.6572518019111</v>
      </c>
      <c r="BB529" s="15">
        <f t="shared" ca="1" si="298"/>
        <v>10327.25133303759</v>
      </c>
      <c r="BC529" s="15">
        <f t="shared" ca="1" si="299"/>
        <v>14023.513628367964</v>
      </c>
      <c r="BD529" s="15">
        <f t="shared" ca="1" si="300"/>
        <v>13383.060280585594</v>
      </c>
      <c r="BE529" s="15">
        <f t="shared" ca="1" si="301"/>
        <v>17092.534498556885</v>
      </c>
      <c r="BF529" s="15">
        <f ca="1">Inputs!$B$13*EXP($B$9-0.5*C$6^2+C$6*Y529)</f>
        <v>14017.508704507654</v>
      </c>
      <c r="BG529" s="15">
        <f t="shared" ca="1" si="302"/>
        <v>19535.719853710933</v>
      </c>
      <c r="BH529" s="15">
        <f t="shared" ca="1" si="303"/>
        <v>19881.938783879286</v>
      </c>
      <c r="BI529" s="15">
        <f t="shared" ca="1" si="304"/>
        <v>24730.821633008571</v>
      </c>
      <c r="BJ529" s="15">
        <f t="shared" ca="1" si="305"/>
        <v>29938.403935511469</v>
      </c>
      <c r="BK529" s="15">
        <f t="shared" ca="1" si="306"/>
        <v>40263.325629109189</v>
      </c>
      <c r="BL529" s="15">
        <f t="shared" ca="1" si="307"/>
        <v>42158.154494727663</v>
      </c>
      <c r="BM529" s="15">
        <f t="shared" ca="1" si="308"/>
        <v>57755.569819282951</v>
      </c>
      <c r="BN529" s="15">
        <f t="shared" ca="1" si="309"/>
        <v>71695.866240215139</v>
      </c>
      <c r="BO529" s="15">
        <f t="shared" ca="1" si="310"/>
        <v>85221.884620036217</v>
      </c>
      <c r="BP529" s="15">
        <f t="shared" ca="1" si="311"/>
        <v>93436.163583071117</v>
      </c>
      <c r="BQ529" s="15">
        <f ca="1">Inputs!$B$20*EXP($B$10-0.5*C$7^2+C$7*AJ529)</f>
        <v>6738.8174378856838</v>
      </c>
      <c r="BR529" s="15">
        <f t="shared" ca="1" si="312"/>
        <v>6811.6481446420112</v>
      </c>
      <c r="BS529" s="15">
        <f t="shared" ca="1" si="313"/>
        <v>10706.804138567426</v>
      </c>
      <c r="BT529" s="15">
        <f t="shared" ca="1" si="314"/>
        <v>12269.347834031698</v>
      </c>
      <c r="BU529" s="15">
        <f t="shared" ca="1" si="315"/>
        <v>16160.867821473079</v>
      </c>
      <c r="BV529" s="15">
        <f t="shared" ca="1" si="316"/>
        <v>17001.998268042971</v>
      </c>
      <c r="BW529" s="15">
        <f t="shared" ca="1" si="317"/>
        <v>13498.82425359312</v>
      </c>
      <c r="BX529" s="15">
        <f t="shared" ca="1" si="318"/>
        <v>16748.605967237032</v>
      </c>
      <c r="BY529" s="15">
        <f t="shared" ca="1" si="319"/>
        <v>31208.87297190999</v>
      </c>
      <c r="BZ529" s="15">
        <f t="shared" ca="1" si="320"/>
        <v>40608.237781369651</v>
      </c>
      <c r="CA529" s="15">
        <f t="shared" ca="1" si="321"/>
        <v>53217.108870161093</v>
      </c>
      <c r="CB529" s="15">
        <f ca="1">(AU529*DCF!C$10-DCF!C$5*MAX(AU529*DCF!C$10,0)-MAX(AU529-Inputs!$B$6,0)/Inputs!$B$10)*DCF!C$6</f>
        <v>1039.9738922825336</v>
      </c>
      <c r="CC529" s="15">
        <f ca="1">(AV529*DCF!D$10-DCF!D$5*MAX(AV529*DCF!D$10,0)-MAX(AV529-AU529,0)/Inputs!$B$10)*DCF!D$6</f>
        <v>1315.4888564265314</v>
      </c>
      <c r="CD529" s="15">
        <f ca="1">(AW529*DCF!E$10-DCF!E$5*MAX(AW529*DCF!E$10,0)-MAX(AW529-AV529,0)/Inputs!$B$10)*DCF!E$6</f>
        <v>1276.9336648095018</v>
      </c>
      <c r="CE529" s="15">
        <f ca="1">(AX529*DCF!F$10-DCF!F$5*MAX(AX529*DCF!F$10,0)-MAX(AX529-AW529,0)/Inputs!$B$10)*DCF!F$6</f>
        <v>1280.1263443926694</v>
      </c>
      <c r="CF529" s="15">
        <f ca="1">(AY529*DCF!G$10-DCF!G$5*MAX(AY529*DCF!G$10,0)-MAX(AY529-AX529,0)/Inputs!$B$10)*DCF!G$6</f>
        <v>1267.9593801580279</v>
      </c>
      <c r="CG529" s="15">
        <f ca="1">(AZ529*DCF!H$10-DCF!H$5*MAX(AZ529*DCF!H$10,0)-MAX(AZ529-AY529,0)/Inputs!$B$10)*DCF!H$6</f>
        <v>1372.3292659685426</v>
      </c>
      <c r="CH529" s="15">
        <f ca="1">(BA529*DCF!I$10-DCF!I$5*MAX(BA529*DCF!I$10,0)-MAX(BA529-AZ529,0)/Inputs!$B$10)*DCF!I$6</f>
        <v>1321.3728587068858</v>
      </c>
      <c r="CI529" s="15">
        <f ca="1">(BB529*DCF!J$10-DCF!J$5*MAX(BB529*DCF!J$10,0)-MAX(BB529-BA529,0)/Inputs!$B$10)*DCF!J$6</f>
        <v>1524.3329607377834</v>
      </c>
      <c r="CJ529" s="15">
        <f ca="1">(BC529*DCF!K$10-DCF!K$5*MAX(BC529*DCF!K$10,0)-MAX(BC529-BB529,0)/Inputs!$B$10)*DCF!K$6</f>
        <v>1740.1400213465877</v>
      </c>
      <c r="CK529" s="15">
        <f ca="1">(BD529*DCF!L$10-DCF!L$5*MAX(BD529*DCF!L$10,0)-MAX(BD529-BC529,0)/Inputs!$B$10)*DCF!L$6</f>
        <v>2018.4199821503344</v>
      </c>
      <c r="CL529" s="15">
        <f ca="1">(BE529*DCF!M$10-DCF!M$5*MAX(BE529*DCF!M$10,0)-MAX(BE529-BD529,0)/Inputs!$B$10)*DCF!M$6</f>
        <v>1968.8413626588522</v>
      </c>
      <c r="CM529" s="15">
        <f ca="1">(BF529*DCF!C$28-DCF!C$5*MAX(BF529*DCF!C$28,0)-MAX(BF529-Inputs!$B$13,0)/Inputs!$B$17)*DCF!C$6</f>
        <v>3670.5439440485325</v>
      </c>
      <c r="CN529" s="15">
        <f ca="1">(BG529*DCF!D$28-DCF!D$5*MAX(BG529*DCF!D$28,0)-MAX(BG529-BF529,0)/Inputs!$B$17)*DCF!D$6</f>
        <v>4576.4326190292904</v>
      </c>
      <c r="CO529" s="15">
        <f ca="1">(BH529*DCF!E$28-DCF!E$5*MAX(BH529*DCF!E$28,0)-MAX(BH529-BG529,0)/Inputs!$B$17)*DCF!E$6</f>
        <v>5562.6841047051039</v>
      </c>
      <c r="CP529" s="15">
        <f ca="1">(BI529*DCF!F$28-DCF!F$5*MAX(BI529*DCF!F$28,0)-MAX(BI529-BH529,0)/Inputs!$B$17)*DCF!F$6</f>
        <v>5830.9508770662851</v>
      </c>
      <c r="CQ529" s="15">
        <f ca="1">(BJ529*DCF!G$28-DCF!G$5*MAX(BJ529*DCF!G$28,0)-MAX(BJ529-BI529,0)/Inputs!$B$17)*DCF!G$6</f>
        <v>6891.8821444352088</v>
      </c>
      <c r="CR529" s="15">
        <f ca="1">(BK529*DCF!H$28-DCF!H$5*MAX(BK529*DCF!H$28,0)-MAX(BK529-BJ529,0)/Inputs!$B$17)*DCF!H$6</f>
        <v>8353.3615651859</v>
      </c>
      <c r="CS529" s="15">
        <f ca="1">(BL529*DCF!I$28-DCF!I$5*MAX(BL529*DCF!I$28,0)-MAX(BL529-BK529,0)/Inputs!$B$17)*DCF!I$6</f>
        <v>9641.6520354637596</v>
      </c>
      <c r="CT529" s="15">
        <f ca="1">(BM529*DCF!J$28-DCF!J$5*MAX(BM529*DCF!J$28,0)-MAX(BM529-BL529,0)/Inputs!$B$17)*DCF!J$6</f>
        <v>10816.196871232429</v>
      </c>
      <c r="CU529" s="15">
        <f ca="1">(BN529*DCF!K$28-DCF!K$5*MAX(BN529*DCF!K$28,0)-MAX(BN529-BM529,0)/Inputs!$B$17)*DCF!K$6</f>
        <v>13433.464197587737</v>
      </c>
      <c r="CV529" s="15">
        <f ca="1">(BO529*DCF!L$28-DCF!L$5*MAX(BO529*DCF!L$28,0)-MAX(BO529-BN529,0)/Inputs!$B$17)*DCF!L$6</f>
        <v>15473.063244162578</v>
      </c>
      <c r="CW529" s="15">
        <f ca="1">(BP529*DCF!M$28-DCF!M$5*MAX(BP529*DCF!M$28,0)-MAX(BP529-BO529,0)/Inputs!$B$17)*DCF!M$6</f>
        <v>16721.445285271242</v>
      </c>
      <c r="CX529" s="15">
        <f ca="1">(BQ529*DCF!C$46-DCF!C$5*MAX(BQ529*DCF!C$46,0)-MAX(BQ529-Inputs!$B$20,0)/Inputs!$B$24)*DCF!C$6</f>
        <v>-3190.4046913757625</v>
      </c>
      <c r="CY529" s="15">
        <f ca="1">(BR529*DCF!D$46-DCF!D$5*MAX(BR529*DCF!D$46,0)-MAX(BR529-BQ529,0)/Inputs!$B$24)*DCF!D$6</f>
        <v>-1193.6657466254048</v>
      </c>
      <c r="CZ529" s="15">
        <f ca="1">(BS529*DCF!E$46-DCF!E$5*MAX(BS529*DCF!E$46,0)-MAX(BS529-BR529,0)/Inputs!$B$24)*DCF!E$6</f>
        <v>-2801.4614921871939</v>
      </c>
      <c r="DA529" s="15">
        <f ca="1">(BT529*DCF!F$46-DCF!F$5*MAX(BT529*DCF!F$46,0)-MAX(BT529-BS529,0)/Inputs!$B$24)*DCF!F$6</f>
        <v>-1462.5030373014706</v>
      </c>
      <c r="DB529" s="15">
        <f ca="1">(BU529*DCF!G$46-DCF!G$5*MAX(BU529*DCF!G$46,0)-MAX(BU529-BT529,0)/Inputs!$B$24)*DCF!G$6</f>
        <v>-1852.6501002667344</v>
      </c>
      <c r="DC529" s="15">
        <f ca="1">(BV529*DCF!H$46-DCF!H$5*MAX(BV529*DCF!H$46,0)-MAX(BV529-BU529,0)/Inputs!$B$24)*DCF!H$6</f>
        <v>-261.37613257984196</v>
      </c>
      <c r="DD529" s="15">
        <f ca="1">(BW529*DCF!I$46-DCF!I$5*MAX(BW529*DCF!I$46,0)-MAX(BW529-BV529,0)/Inputs!$B$24)*DCF!I$6</f>
        <v>311.76057790468445</v>
      </c>
      <c r="DE529" s="15">
        <f ca="1">(BX529*DCF!J$46-DCF!J$5*MAX(BX529*DCF!J$46,0)-MAX(BX529-BW529,0)/Inputs!$B$24)*DCF!J$6</f>
        <v>-159.23132526016204</v>
      </c>
      <c r="DF529" s="15">
        <f ca="1">(BY529*DCF!K$46-DCF!K$5*MAX(BY529*DCF!K$46,0)-MAX(BY529-BX529,0)/Inputs!$B$24)*DCF!K$6</f>
        <v>-1759.6253367436329</v>
      </c>
      <c r="DG529" s="15">
        <f ca="1">(BZ529*DCF!L$46-DCF!L$5*MAX(BZ529*DCF!L$46,0)-MAX(BZ529-BY529,0)/Inputs!$B$24)*DCF!L$6</f>
        <v>679.95235892426513</v>
      </c>
      <c r="DH529" s="15">
        <f ca="1">(CA529*DCF!M$46-DCF!M$5*MAX(CA529*DCF!M$46,0)-MAX(CA529-BZ529,0)/Inputs!$B$24)*DCF!M$6</f>
        <v>1536.0497717770249</v>
      </c>
      <c r="DI529" s="15">
        <f ca="1">SUM(CB529:CL529)+BE529*DCF!M$10*(1+Inputs!$B$30)*(1-Inputs!$B$33)*(1-Inputs!$B$30/Inputs!$B$31)/(Inputs!$B$29-Inputs!$B$30)*DCF!M$6</f>
        <v>63694.668124491553</v>
      </c>
      <c r="DJ529" s="15">
        <f ca="1">SUM(CM529:CW529)+BP529*DCF!M$28*(1+Inputs!$B$30)*(1-Inputs!$B$33)*(1-Inputs!$B$30/Inputs!$B$31)/(Inputs!$B$29-Inputs!$B$30)*DCF!M$6</f>
        <v>447683.78197757277</v>
      </c>
      <c r="DK529" s="15">
        <f ca="1">SUM(CX529:DH529)+CA529*DCF!M$46*(1+Inputs!$B$30)*(1-Inputs!$B$33)*(1-Inputs!$B$30/Inputs!$B$31)/(Inputs!$B$29-Inputs!$B$30)*DCF!M$6</f>
        <v>72126.799129082588</v>
      </c>
      <c r="DM529" s="15">
        <f ca="1">DI529+DJ529+DK529+Inputs!$B$34+Inputs!$B$36-Inputs!$B$35</f>
        <v>660356.24923114688</v>
      </c>
    </row>
    <row r="530" spans="1:117" x14ac:dyDescent="0.75">
      <c r="A530" s="11">
        <v>517</v>
      </c>
      <c r="C530" s="24">
        <f t="shared" ca="1" si="291"/>
        <v>0.64351938147916621</v>
      </c>
      <c r="D530" s="24">
        <f t="shared" ca="1" si="291"/>
        <v>-0.64087952204011067</v>
      </c>
      <c r="E530" s="24">
        <f t="shared" ca="1" si="291"/>
        <v>0.36365107268437663</v>
      </c>
      <c r="F530" s="24">
        <f t="shared" ca="1" si="291"/>
        <v>0.95353158954128248</v>
      </c>
      <c r="G530" s="24">
        <f t="shared" ca="1" si="291"/>
        <v>-0.7246092395682826</v>
      </c>
      <c r="H530" s="24">
        <f t="shared" ca="1" si="291"/>
        <v>-0.99396670394776865</v>
      </c>
      <c r="I530" s="24">
        <f t="shared" ca="1" si="291"/>
        <v>1.2690998326487439</v>
      </c>
      <c r="J530" s="24">
        <f t="shared" ca="1" si="291"/>
        <v>-0.52114505510144393</v>
      </c>
      <c r="K530" s="24">
        <f t="shared" ca="1" si="291"/>
        <v>0.40803952852672298</v>
      </c>
      <c r="L530" s="24">
        <f t="shared" ca="1" si="291"/>
        <v>1.1923079657507634</v>
      </c>
      <c r="M530" s="24">
        <f t="shared" ca="1" si="291"/>
        <v>1.5807878797538781</v>
      </c>
      <c r="N530" s="24">
        <f ca="1">SQRT(Inputs!$B$38)*C530+SQRT(1-Inputs!$B$38)*_xlfn.NORM.S.INV(RAND())</f>
        <v>1.4622126863246865</v>
      </c>
      <c r="O530" s="24">
        <f ca="1">SQRT(Inputs!$B$38)*D530+SQRT(1-Inputs!$B$38)*_xlfn.NORM.S.INV(RAND())</f>
        <v>-2.8288393873709539</v>
      </c>
      <c r="P530" s="24">
        <f ca="1">SQRT(Inputs!$B$38)*E530+SQRT(1-Inputs!$B$38)*_xlfn.NORM.S.INV(RAND())</f>
        <v>7.148290202759916E-2</v>
      </c>
      <c r="Q530" s="24">
        <f ca="1">SQRT(Inputs!$B$38)*F530+SQRT(1-Inputs!$B$38)*_xlfn.NORM.S.INV(RAND())</f>
        <v>0.50306645236012182</v>
      </c>
      <c r="R530" s="24">
        <f ca="1">SQRT(Inputs!$B$38)*G530+SQRT(1-Inputs!$B$38)*_xlfn.NORM.S.INV(RAND())</f>
        <v>-0.4518423289939173</v>
      </c>
      <c r="S530" s="24">
        <f ca="1">SQRT(Inputs!$B$38)*H530+SQRT(1-Inputs!$B$38)*_xlfn.NORM.S.INV(RAND())</f>
        <v>-0.76813664695020756</v>
      </c>
      <c r="T530" s="24">
        <f ca="1">SQRT(Inputs!$B$38)*I530+SQRT(1-Inputs!$B$38)*_xlfn.NORM.S.INV(RAND())</f>
        <v>0.60871058179409121</v>
      </c>
      <c r="U530" s="24">
        <f ca="1">SQRT(Inputs!$B$38)*J530+SQRT(1-Inputs!$B$38)*_xlfn.NORM.S.INV(RAND())</f>
        <v>-1.0949722871569474</v>
      </c>
      <c r="V530" s="24">
        <f ca="1">SQRT(Inputs!$B$38)*K530+SQRT(1-Inputs!$B$38)*_xlfn.NORM.S.INV(RAND())</f>
        <v>0.18955029575337007</v>
      </c>
      <c r="W530" s="24">
        <f ca="1">SQRT(Inputs!$B$38)*L530+SQRT(1-Inputs!$B$38)*_xlfn.NORM.S.INV(RAND())</f>
        <v>1.5548237954065587</v>
      </c>
      <c r="X530" s="24">
        <f ca="1">SQRT(Inputs!$B$38)*M530+SQRT(1-Inputs!$B$38)*_xlfn.NORM.S.INV(RAND())</f>
        <v>-0.46450123898716089</v>
      </c>
      <c r="Y530" s="24">
        <f ca="1">SQRT(Inputs!$B$38)*C530+SQRT(1-Inputs!$B$38)*_xlfn.NORM.S.INV(RAND())</f>
        <v>-0.50708874815374338</v>
      </c>
      <c r="Z530" s="24">
        <f ca="1">SQRT(Inputs!$B$38)*D530+SQRT(1-Inputs!$B$38)*_xlfn.NORM.S.INV(RAND())</f>
        <v>0.63741073472597487</v>
      </c>
      <c r="AA530" s="24">
        <f ca="1">SQRT(Inputs!$B$38)*E530+SQRT(1-Inputs!$B$38)*_xlfn.NORM.S.INV(RAND())</f>
        <v>-0.56451771833527353</v>
      </c>
      <c r="AB530" s="24">
        <f ca="1">SQRT(Inputs!$B$38)*F530+SQRT(1-Inputs!$B$38)*_xlfn.NORM.S.INV(RAND())</f>
        <v>-0.14717350142759811</v>
      </c>
      <c r="AC530" s="24">
        <f ca="1">SQRT(Inputs!$B$38)*G530+SQRT(1-Inputs!$B$38)*_xlfn.NORM.S.INV(RAND())</f>
        <v>-0.25647463914612401</v>
      </c>
      <c r="AD530" s="24">
        <f ca="1">SQRT(Inputs!$B$38)*H530+SQRT(1-Inputs!$B$38)*_xlfn.NORM.S.INV(RAND())</f>
        <v>-0.22215640194765846</v>
      </c>
      <c r="AE530" s="24">
        <f ca="1">SQRT(Inputs!$B$38)*I530+SQRT(1-Inputs!$B$38)*_xlfn.NORM.S.INV(RAND())</f>
        <v>0.35578116028576739</v>
      </c>
      <c r="AF530" s="24">
        <f ca="1">SQRT(Inputs!$B$38)*J530+SQRT(1-Inputs!$B$38)*_xlfn.NORM.S.INV(RAND())</f>
        <v>0.19874838858955524</v>
      </c>
      <c r="AG530" s="24">
        <f ca="1">SQRT(Inputs!$B$38)*K530+SQRT(1-Inputs!$B$38)*_xlfn.NORM.S.INV(RAND())</f>
        <v>-0.54821389082665484</v>
      </c>
      <c r="AH530" s="24">
        <f ca="1">SQRT(Inputs!$B$38)*L530+SQRT(1-Inputs!$B$38)*_xlfn.NORM.S.INV(RAND())</f>
        <v>-0.35342347392716256</v>
      </c>
      <c r="AI530" s="24">
        <f ca="1">SQRT(Inputs!$B$38)*M530+SQRT(1-Inputs!$B$38)*_xlfn.NORM.S.INV(RAND())</f>
        <v>1.3705271347163461</v>
      </c>
      <c r="AJ530" s="24">
        <f ca="1">SQRT(Inputs!$B$38)*C530+SQRT(1-Inputs!$B$38)*_xlfn.NORM.S.INV(RAND())</f>
        <v>0.70897293830331298</v>
      </c>
      <c r="AK530" s="24">
        <f ca="1">SQRT(Inputs!$B$38)*D530+SQRT(1-Inputs!$B$38)*_xlfn.NORM.S.INV(RAND())</f>
        <v>-0.38140091497062634</v>
      </c>
      <c r="AL530" s="24">
        <f ca="1">SQRT(Inputs!$B$38)*E530+SQRT(1-Inputs!$B$38)*_xlfn.NORM.S.INV(RAND())</f>
        <v>0.28500425438369514</v>
      </c>
      <c r="AM530" s="24">
        <f ca="1">SQRT(Inputs!$B$38)*F530+SQRT(1-Inputs!$B$38)*_xlfn.NORM.S.INV(RAND())</f>
        <v>-0.47274576480868846</v>
      </c>
      <c r="AN530" s="24">
        <f ca="1">SQRT(Inputs!$B$38)*G530+SQRT(1-Inputs!$B$38)*_xlfn.NORM.S.INV(RAND())</f>
        <v>0.6483684098321163</v>
      </c>
      <c r="AO530" s="24">
        <f ca="1">SQRT(Inputs!$B$38)*H530+SQRT(1-Inputs!$B$38)*_xlfn.NORM.S.INV(RAND())</f>
        <v>0.30128311612433722</v>
      </c>
      <c r="AP530" s="24">
        <f ca="1">SQRT(Inputs!$B$38)*I530+SQRT(1-Inputs!$B$38)*_xlfn.NORM.S.INV(RAND())</f>
        <v>1.2020449973476319</v>
      </c>
      <c r="AQ530" s="24">
        <f ca="1">SQRT(Inputs!$B$38)*J530+SQRT(1-Inputs!$B$38)*_xlfn.NORM.S.INV(RAND())</f>
        <v>0.46703573363825751</v>
      </c>
      <c r="AR530" s="24">
        <f ca="1">SQRT(Inputs!$B$38)*K530+SQRT(1-Inputs!$B$38)*_xlfn.NORM.S.INV(RAND())</f>
        <v>0.39475043311068087</v>
      </c>
      <c r="AS530" s="24">
        <f ca="1">SQRT(Inputs!$B$38)*L530+SQRT(1-Inputs!$B$38)*_xlfn.NORM.S.INV(RAND())</f>
        <v>0.90575810710664972</v>
      </c>
      <c r="AT530" s="24">
        <f ca="1">SQRT(Inputs!$B$38)*M530+SQRT(1-Inputs!$B$38)*_xlfn.NORM.S.INV(RAND())</f>
        <v>0.17013074870999934</v>
      </c>
      <c r="AU530" s="15">
        <f ca="1">Inputs!$B$6*EXP($B$8-0.5*C$5^2+C$5*N530)</f>
        <v>6287.414905988082</v>
      </c>
      <c r="AV530" s="15">
        <f t="shared" ca="1" si="292"/>
        <v>5049.0643936823808</v>
      </c>
      <c r="AW530" s="15">
        <f t="shared" ca="1" si="293"/>
        <v>6216.0849384938083</v>
      </c>
      <c r="AX530" s="15">
        <f t="shared" ca="1" si="294"/>
        <v>8081.5024272097507</v>
      </c>
      <c r="AY530" s="15">
        <f t="shared" ca="1" si="295"/>
        <v>9368.7570714589292</v>
      </c>
      <c r="AZ530" s="15">
        <f t="shared" ca="1" si="296"/>
        <v>10528.88695527884</v>
      </c>
      <c r="BA530" s="15">
        <f t="shared" ca="1" si="297"/>
        <v>13732.226146397576</v>
      </c>
      <c r="BB530" s="15">
        <f t="shared" ca="1" si="298"/>
        <v>15065.593319113965</v>
      </c>
      <c r="BC530" s="15">
        <f t="shared" ca="1" si="299"/>
        <v>18792.237808938225</v>
      </c>
      <c r="BD530" s="15">
        <f t="shared" ca="1" si="300"/>
        <v>26626.045322133788</v>
      </c>
      <c r="BE530" s="15">
        <f t="shared" ca="1" si="301"/>
        <v>31275.25593615567</v>
      </c>
      <c r="BF530" s="15">
        <f ca="1">Inputs!$B$13*EXP($B$9-0.5*C$6^2+C$6*Y530)</f>
        <v>12508.204375557376</v>
      </c>
      <c r="BG530" s="15">
        <f t="shared" ca="1" si="302"/>
        <v>17102.280519268057</v>
      </c>
      <c r="BH530" s="15">
        <f t="shared" ca="1" si="303"/>
        <v>19028.173813287336</v>
      </c>
      <c r="BI530" s="15">
        <f t="shared" ca="1" si="304"/>
        <v>22771.61750406889</v>
      </c>
      <c r="BJ530" s="15">
        <f t="shared" ca="1" si="305"/>
        <v>26903.299713843116</v>
      </c>
      <c r="BK530" s="15">
        <f t="shared" ca="1" si="306"/>
        <v>32034.998557432966</v>
      </c>
      <c r="BL530" s="15">
        <f t="shared" ca="1" si="307"/>
        <v>41207.939671723863</v>
      </c>
      <c r="BM530" s="15">
        <f t="shared" ca="1" si="308"/>
        <v>51919.65386521355</v>
      </c>
      <c r="BN530" s="15">
        <f t="shared" ca="1" si="309"/>
        <v>59794.523306529642</v>
      </c>
      <c r="BO530" s="15">
        <f t="shared" ca="1" si="310"/>
        <v>70609.791287696658</v>
      </c>
      <c r="BP530" s="15">
        <f t="shared" ca="1" si="311"/>
        <v>101506.13300413071</v>
      </c>
      <c r="BQ530" s="15">
        <f ca="1">Inputs!$B$20*EXP($B$10-0.5*C$7^2+C$7*AJ530)</f>
        <v>5515.8945043723488</v>
      </c>
      <c r="BR530" s="15">
        <f t="shared" ca="1" si="312"/>
        <v>6630.5651767565369</v>
      </c>
      <c r="BS530" s="15">
        <f t="shared" ca="1" si="313"/>
        <v>9854.3343288242049</v>
      </c>
      <c r="BT530" s="15">
        <f t="shared" ca="1" si="314"/>
        <v>12002.271024284126</v>
      </c>
      <c r="BU530" s="15">
        <f t="shared" ca="1" si="315"/>
        <v>19459.139194929368</v>
      </c>
      <c r="BV530" s="15">
        <f t="shared" ca="1" si="316"/>
        <v>28974.780760472393</v>
      </c>
      <c r="BW530" s="15">
        <f t="shared" ca="1" si="317"/>
        <v>52146.135950396376</v>
      </c>
      <c r="BX530" s="15">
        <f t="shared" ca="1" si="318"/>
        <v>80093.425978118365</v>
      </c>
      <c r="BY530" s="15">
        <f t="shared" ca="1" si="319"/>
        <v>121028.58661027369</v>
      </c>
      <c r="BZ530" s="15">
        <f t="shared" ca="1" si="320"/>
        <v>200587.05815698006</v>
      </c>
      <c r="CA530" s="15">
        <f t="shared" ca="1" si="321"/>
        <v>290412.40275015251</v>
      </c>
      <c r="CB530" s="15">
        <f ca="1">(AU530*DCF!C$10-DCF!C$5*MAX(AU530*DCF!C$10,0)-MAX(AU530-Inputs!$B$6,0)/Inputs!$B$10)*DCF!C$6</f>
        <v>1033.6255661766186</v>
      </c>
      <c r="CC530" s="15">
        <f ca="1">(AV530*DCF!D$10-DCF!D$5*MAX(AV530*DCF!D$10,0)-MAX(AV530-AU530,0)/Inputs!$B$10)*DCF!D$6</f>
        <v>1230.6752396716297</v>
      </c>
      <c r="CD530" s="15">
        <f ca="1">(AW530*DCF!E$10-DCF!E$5*MAX(AW530*DCF!E$10,0)-MAX(AW530-AV530,0)/Inputs!$B$10)*DCF!E$6</f>
        <v>1172.3337055842353</v>
      </c>
      <c r="CE530" s="15">
        <f ca="1">(AX530*DCF!F$10-DCF!F$5*MAX(AX530*DCF!F$10,0)-MAX(AX530-AW530,0)/Inputs!$B$10)*DCF!F$6</f>
        <v>1376.0319702268689</v>
      </c>
      <c r="CF530" s="15">
        <f ca="1">(AY530*DCF!G$10-DCF!G$5*MAX(AY530*DCF!G$10,0)-MAX(AY530-AX530,0)/Inputs!$B$10)*DCF!G$6</f>
        <v>1682.9046993145616</v>
      </c>
      <c r="CG530" s="15">
        <f ca="1">(AZ530*DCF!H$10-DCF!H$5*MAX(AZ530*DCF!H$10,0)-MAX(AZ530-AY530,0)/Inputs!$B$10)*DCF!H$6</f>
        <v>1838.1890955973943</v>
      </c>
      <c r="CH530" s="15">
        <f ca="1">(BA530*DCF!I$10-DCF!I$5*MAX(BA530*DCF!I$10,0)-MAX(BA530-AZ530,0)/Inputs!$B$10)*DCF!I$6</f>
        <v>1982.9169016071044</v>
      </c>
      <c r="CI530" s="15">
        <f ca="1">(BB530*DCF!J$10-DCF!J$5*MAX(BB530*DCF!J$10,0)-MAX(BB530-BA530,0)/Inputs!$B$10)*DCF!J$6</f>
        <v>2383.2409477252131</v>
      </c>
      <c r="CJ530" s="15">
        <f ca="1">(BC530*DCF!K$10-DCF!K$5*MAX(BC530*DCF!K$10,0)-MAX(BC530-BB530,0)/Inputs!$B$10)*DCF!K$6</f>
        <v>2503.5749835406959</v>
      </c>
      <c r="CK530" s="15">
        <f ca="1">(BD530*DCF!L$10-DCF!L$5*MAX(BD530*DCF!L$10,0)-MAX(BD530-BC530,0)/Inputs!$B$10)*DCF!L$6</f>
        <v>3002.6758027268143</v>
      </c>
      <c r="CL530" s="15">
        <f ca="1">(BE530*DCF!M$10-DCF!M$5*MAX(BE530*DCF!M$10,0)-MAX(BE530-BD530,0)/Inputs!$B$10)*DCF!M$6</f>
        <v>3857.9452439787769</v>
      </c>
      <c r="CM530" s="15">
        <f ca="1">(BF530*DCF!C$28-DCF!C$5*MAX(BF530*DCF!C$28,0)-MAX(BF530-Inputs!$B$13,0)/Inputs!$B$17)*DCF!C$6</f>
        <v>3558.4832901517029</v>
      </c>
      <c r="CN530" s="15">
        <f ca="1">(BG530*DCF!D$28-DCF!D$5*MAX(BG530*DCF!D$28,0)-MAX(BG530-BF530,0)/Inputs!$B$17)*DCF!D$6</f>
        <v>4056.888978565828</v>
      </c>
      <c r="CO530" s="15">
        <f ca="1">(BH530*DCF!E$28-DCF!E$5*MAX(BH530*DCF!E$28,0)-MAX(BH530-BG530,0)/Inputs!$B$17)*DCF!E$6</f>
        <v>5009.5505892744823</v>
      </c>
      <c r="CP530" s="15">
        <f ca="1">(BI530*DCF!F$28-DCF!F$5*MAX(BI530*DCF!F$28,0)-MAX(BI530-BH530,0)/Inputs!$B$17)*DCF!F$6</f>
        <v>5500.3412347616659</v>
      </c>
      <c r="CQ530" s="15">
        <f ca="1">(BJ530*DCF!G$28-DCF!G$5*MAX(BJ530*DCF!G$28,0)-MAX(BJ530-BI530,0)/Inputs!$B$17)*DCF!G$6</f>
        <v>6285.3570938558087</v>
      </c>
      <c r="CR530" s="15">
        <f ca="1">(BK530*DCF!H$28-DCF!H$5*MAX(BK530*DCF!H$28,0)-MAX(BK530-BJ530,0)/Inputs!$B$17)*DCF!H$6</f>
        <v>7125.2865900821707</v>
      </c>
      <c r="CS530" s="15">
        <f ca="1">(BL530*DCF!I$28-DCF!I$5*MAX(BL530*DCF!I$28,0)-MAX(BL530-BK530,0)/Inputs!$B$17)*DCF!I$6</f>
        <v>8373.5738995087304</v>
      </c>
      <c r="CT530" s="15">
        <f ca="1">(BM530*DCF!J$28-DCF!J$5*MAX(BM530*DCF!J$28,0)-MAX(BM530-BL530,0)/Inputs!$B$17)*DCF!J$6</f>
        <v>10162.107196071038</v>
      </c>
      <c r="CU530" s="15">
        <f ca="1">(BN530*DCF!K$28-DCF!K$5*MAX(BN530*DCF!K$28,0)-MAX(BN530-BM530,0)/Inputs!$B$17)*DCF!K$6</f>
        <v>11663.034133680947</v>
      </c>
      <c r="CV530" s="15">
        <f ca="1">(BO530*DCF!L$28-DCF!L$5*MAX(BO530*DCF!L$28,0)-MAX(BO530-BN530,0)/Inputs!$B$17)*DCF!L$6</f>
        <v>12864.369846114207</v>
      </c>
      <c r="CW530" s="15">
        <f ca="1">(BP530*DCF!M$28-DCF!M$5*MAX(BP530*DCF!M$28,0)-MAX(BP530-BO530,0)/Inputs!$B$17)*DCF!M$6</f>
        <v>15868.901794492704</v>
      </c>
      <c r="CX530" s="15">
        <f ca="1">(BQ530*DCF!C$46-DCF!C$5*MAX(BQ530*DCF!C$46,0)-MAX(BQ530-Inputs!$B$20,0)/Inputs!$B$24)*DCF!C$6</f>
        <v>-2343.1139753157149</v>
      </c>
      <c r="CY530" s="15">
        <f ca="1">(BR530*DCF!D$46-DCF!D$5*MAX(BR530*DCF!D$46,0)-MAX(BR530-BQ530,0)/Inputs!$B$24)*DCF!D$6</f>
        <v>-1607.3035721932711</v>
      </c>
      <c r="CZ530" s="15">
        <f ca="1">(BS530*DCF!E$46-DCF!E$5*MAX(BS530*DCF!E$46,0)-MAX(BS530-BR530,0)/Inputs!$B$24)*DCF!E$6</f>
        <v>-2436.0132428508505</v>
      </c>
      <c r="DA530" s="15">
        <f ca="1">(BT530*DCF!F$46-DCF!F$5*MAX(BT530*DCF!F$46,0)-MAX(BT530-BS530,0)/Inputs!$B$24)*DCF!F$6</f>
        <v>-1656.2129124100629</v>
      </c>
      <c r="DB530" s="15">
        <f ca="1">(BU530*DCF!G$46-DCF!G$5*MAX(BU530*DCF!G$46,0)-MAX(BU530-BT530,0)/Inputs!$B$24)*DCF!G$6</f>
        <v>-3162.9101188321933</v>
      </c>
      <c r="DC530" s="15">
        <f ca="1">(BV530*DCF!H$46-DCF!H$5*MAX(BV530*DCF!H$46,0)-MAX(BV530-BU530,0)/Inputs!$B$24)*DCF!H$6</f>
        <v>-2956.927313189301</v>
      </c>
      <c r="DD530" s="15">
        <f ca="1">(BW530*DCF!I$46-DCF!I$5*MAX(BW530*DCF!I$46,0)-MAX(BW530-BV530,0)/Inputs!$B$24)*DCF!I$6</f>
        <v>-5447.2644583775946</v>
      </c>
      <c r="DE530" s="15">
        <f ca="1">(BX530*DCF!J$46-DCF!J$5*MAX(BX530*DCF!J$46,0)-MAX(BX530-BW530,0)/Inputs!$B$24)*DCF!J$6</f>
        <v>-4051.467051406913</v>
      </c>
      <c r="DF530" s="15">
        <f ca="1">(BY530*DCF!K$46-DCF!K$5*MAX(BY530*DCF!K$46,0)-MAX(BY530-BX530,0)/Inputs!$B$24)*DCF!K$6</f>
        <v>-3114.4675286747697</v>
      </c>
      <c r="DG530" s="15">
        <f ca="1">(BZ530*DCF!L$46-DCF!L$5*MAX(BZ530*DCF!L$46,0)-MAX(BZ530-BY530,0)/Inputs!$B$24)*DCF!L$6</f>
        <v>-4138.6903529864321</v>
      </c>
      <c r="DH530" s="15">
        <f ca="1">(CA530*DCF!M$46-DCF!M$5*MAX(CA530*DCF!M$46,0)-MAX(CA530-BZ530,0)/Inputs!$B$24)*DCF!M$6</f>
        <v>3988.6472756417338</v>
      </c>
      <c r="DI530" s="15">
        <f ca="1">SUM(CB530:CL530)+BE530*DCF!M$10*(1+Inputs!$B$30)*(1-Inputs!$B$33)*(1-Inputs!$B$30/Inputs!$B$31)/(Inputs!$B$29-Inputs!$B$30)*DCF!M$6</f>
        <v>109103.56499891588</v>
      </c>
      <c r="DJ530" s="15">
        <f ca="1">SUM(CM530:CW530)+BP530*DCF!M$28*(1+Inputs!$B$30)*(1-Inputs!$B$33)*(1-Inputs!$B$30/Inputs!$B$31)/(Inputs!$B$29-Inputs!$B$30)*DCF!M$6</f>
        <v>467125.10855341982</v>
      </c>
      <c r="DK530" s="15">
        <f ca="1">SUM(CX530:DH530)+CA530*DCF!M$46*(1+Inputs!$B$30)*(1-Inputs!$B$33)*(1-Inputs!$B$30/Inputs!$B$31)/(Inputs!$B$29-Inputs!$B$30)*DCF!M$6</f>
        <v>422086.25294947892</v>
      </c>
      <c r="DM530" s="15">
        <f ca="1">DI530+DJ530+DK530+Inputs!$B$34+Inputs!$B$36-Inputs!$B$35</f>
        <v>1075165.9265018147</v>
      </c>
    </row>
    <row r="531" spans="1:117" x14ac:dyDescent="0.75">
      <c r="A531" s="11">
        <v>518</v>
      </c>
      <c r="C531" s="24">
        <f t="shared" ca="1" si="291"/>
        <v>-1.4422093778056422</v>
      </c>
      <c r="D531" s="24">
        <f t="shared" ca="1" si="291"/>
        <v>-0.32419590481893923</v>
      </c>
      <c r="E531" s="24">
        <f t="shared" ca="1" si="291"/>
        <v>0.37425934528953642</v>
      </c>
      <c r="F531" s="24">
        <f t="shared" ca="1" si="291"/>
        <v>0.84437207858669949</v>
      </c>
      <c r="G531" s="24">
        <f t="shared" ca="1" si="291"/>
        <v>-0.1518243353732987</v>
      </c>
      <c r="H531" s="24">
        <f t="shared" ca="1" si="291"/>
        <v>0.30769301384764908</v>
      </c>
      <c r="I531" s="24">
        <f t="shared" ca="1" si="291"/>
        <v>-1.3215914853856834</v>
      </c>
      <c r="J531" s="24">
        <f t="shared" ca="1" si="291"/>
        <v>0.54608881541755205</v>
      </c>
      <c r="K531" s="24">
        <f t="shared" ca="1" si="291"/>
        <v>0.40582267770252106</v>
      </c>
      <c r="L531" s="24">
        <f t="shared" ca="1" si="291"/>
        <v>-0.29980522009711968</v>
      </c>
      <c r="M531" s="24">
        <f t="shared" ca="1" si="291"/>
        <v>1.1254870455178552</v>
      </c>
      <c r="N531" s="24">
        <f ca="1">SQRT(Inputs!$B$38)*C531+SQRT(1-Inputs!$B$38)*_xlfn.NORM.S.INV(RAND())</f>
        <v>-2.0524565045712513</v>
      </c>
      <c r="O531" s="24">
        <f ca="1">SQRT(Inputs!$B$38)*D531+SQRT(1-Inputs!$B$38)*_xlfn.NORM.S.INV(RAND())</f>
        <v>-0.24420625128449458</v>
      </c>
      <c r="P531" s="24">
        <f ca="1">SQRT(Inputs!$B$38)*E531+SQRT(1-Inputs!$B$38)*_xlfn.NORM.S.INV(RAND())</f>
        <v>0.25543486645390084</v>
      </c>
      <c r="Q531" s="24">
        <f ca="1">SQRT(Inputs!$B$38)*F531+SQRT(1-Inputs!$B$38)*_xlfn.NORM.S.INV(RAND())</f>
        <v>-0.22093539495995773</v>
      </c>
      <c r="R531" s="24">
        <f ca="1">SQRT(Inputs!$B$38)*G531+SQRT(1-Inputs!$B$38)*_xlfn.NORM.S.INV(RAND())</f>
        <v>0.1030867542294029</v>
      </c>
      <c r="S531" s="24">
        <f ca="1">SQRT(Inputs!$B$38)*H531+SQRT(1-Inputs!$B$38)*_xlfn.NORM.S.INV(RAND())</f>
        <v>-0.61247804822699448</v>
      </c>
      <c r="T531" s="24">
        <f ca="1">SQRT(Inputs!$B$38)*I531+SQRT(1-Inputs!$B$38)*_xlfn.NORM.S.INV(RAND())</f>
        <v>-0.94207032317805428</v>
      </c>
      <c r="U531" s="24">
        <f ca="1">SQRT(Inputs!$B$38)*J531+SQRT(1-Inputs!$B$38)*_xlfn.NORM.S.INV(RAND())</f>
        <v>-0.66995042031156116</v>
      </c>
      <c r="V531" s="24">
        <f ca="1">SQRT(Inputs!$B$38)*K531+SQRT(1-Inputs!$B$38)*_xlfn.NORM.S.INV(RAND())</f>
        <v>1.8076947740686578</v>
      </c>
      <c r="W531" s="24">
        <f ca="1">SQRT(Inputs!$B$38)*L531+SQRT(1-Inputs!$B$38)*_xlfn.NORM.S.INV(RAND())</f>
        <v>-0.9410605810453152</v>
      </c>
      <c r="X531" s="24">
        <f ca="1">SQRT(Inputs!$B$38)*M531+SQRT(1-Inputs!$B$38)*_xlfn.NORM.S.INV(RAND())</f>
        <v>1.3588772034488019</v>
      </c>
      <c r="Y531" s="24">
        <f ca="1">SQRT(Inputs!$B$38)*C531+SQRT(1-Inputs!$B$38)*_xlfn.NORM.S.INV(RAND())</f>
        <v>2.1597991127402572E-2</v>
      </c>
      <c r="Z531" s="24">
        <f ca="1">SQRT(Inputs!$B$38)*D531+SQRT(1-Inputs!$B$38)*_xlfn.NORM.S.INV(RAND())</f>
        <v>7.4631036438866483E-2</v>
      </c>
      <c r="AA531" s="24">
        <f ca="1">SQRT(Inputs!$B$38)*E531+SQRT(1-Inputs!$B$38)*_xlfn.NORM.S.INV(RAND())</f>
        <v>1.2741204942759548</v>
      </c>
      <c r="AB531" s="24">
        <f ca="1">SQRT(Inputs!$B$38)*F531+SQRT(1-Inputs!$B$38)*_xlfn.NORM.S.INV(RAND())</f>
        <v>2.0438676787731875</v>
      </c>
      <c r="AC531" s="24">
        <f ca="1">SQRT(Inputs!$B$38)*G531+SQRT(1-Inputs!$B$38)*_xlfn.NORM.S.INV(RAND())</f>
        <v>-0.65997002386900094</v>
      </c>
      <c r="AD531" s="24">
        <f ca="1">SQRT(Inputs!$B$38)*H531+SQRT(1-Inputs!$B$38)*_xlfn.NORM.S.INV(RAND())</f>
        <v>-0.52748030887679698</v>
      </c>
      <c r="AE531" s="24">
        <f ca="1">SQRT(Inputs!$B$38)*I531+SQRT(1-Inputs!$B$38)*_xlfn.NORM.S.INV(RAND())</f>
        <v>-1.7104698571883985</v>
      </c>
      <c r="AF531" s="24">
        <f ca="1">SQRT(Inputs!$B$38)*J531+SQRT(1-Inputs!$B$38)*_xlfn.NORM.S.INV(RAND())</f>
        <v>1.5339301212193457</v>
      </c>
      <c r="AG531" s="24">
        <f ca="1">SQRT(Inputs!$B$38)*K531+SQRT(1-Inputs!$B$38)*_xlfn.NORM.S.INV(RAND())</f>
        <v>0.78810688209098279</v>
      </c>
      <c r="AH531" s="24">
        <f ca="1">SQRT(Inputs!$B$38)*L531+SQRT(1-Inputs!$B$38)*_xlfn.NORM.S.INV(RAND())</f>
        <v>-1.0307041314184497</v>
      </c>
      <c r="AI531" s="24">
        <f ca="1">SQRT(Inputs!$B$38)*M531+SQRT(1-Inputs!$B$38)*_xlfn.NORM.S.INV(RAND())</f>
        <v>0.75592585424860648</v>
      </c>
      <c r="AJ531" s="24">
        <f ca="1">SQRT(Inputs!$B$38)*C531+SQRT(1-Inputs!$B$38)*_xlfn.NORM.S.INV(RAND())</f>
        <v>-0.19414577086310192</v>
      </c>
      <c r="AK531" s="24">
        <f ca="1">SQRT(Inputs!$B$38)*D531+SQRT(1-Inputs!$B$38)*_xlfn.NORM.S.INV(RAND())</f>
        <v>-1.8367253901765508</v>
      </c>
      <c r="AL531" s="24">
        <f ca="1">SQRT(Inputs!$B$38)*E531+SQRT(1-Inputs!$B$38)*_xlfn.NORM.S.INV(RAND())</f>
        <v>-0.72453327318879079</v>
      </c>
      <c r="AM531" s="24">
        <f ca="1">SQRT(Inputs!$B$38)*F531+SQRT(1-Inputs!$B$38)*_xlfn.NORM.S.INV(RAND())</f>
        <v>0.31903180706415868</v>
      </c>
      <c r="AN531" s="24">
        <f ca="1">SQRT(Inputs!$B$38)*G531+SQRT(1-Inputs!$B$38)*_xlfn.NORM.S.INV(RAND())</f>
        <v>-0.57413583051771233</v>
      </c>
      <c r="AO531" s="24">
        <f ca="1">SQRT(Inputs!$B$38)*H531+SQRT(1-Inputs!$B$38)*_xlfn.NORM.S.INV(RAND())</f>
        <v>-0.71508798923770844</v>
      </c>
      <c r="AP531" s="24">
        <f ca="1">SQRT(Inputs!$B$38)*I531+SQRT(1-Inputs!$B$38)*_xlfn.NORM.S.INV(RAND())</f>
        <v>-1.5780674382852813</v>
      </c>
      <c r="AQ531" s="24">
        <f ca="1">SQRT(Inputs!$B$38)*J531+SQRT(1-Inputs!$B$38)*_xlfn.NORM.S.INV(RAND())</f>
        <v>1.2433094913071763</v>
      </c>
      <c r="AR531" s="24">
        <f ca="1">SQRT(Inputs!$B$38)*K531+SQRT(1-Inputs!$B$38)*_xlfn.NORM.S.INV(RAND())</f>
        <v>0.76393188355887764</v>
      </c>
      <c r="AS531" s="24">
        <f ca="1">SQRT(Inputs!$B$38)*L531+SQRT(1-Inputs!$B$38)*_xlfn.NORM.S.INV(RAND())</f>
        <v>0.15697745806071303</v>
      </c>
      <c r="AT531" s="24">
        <f ca="1">SQRT(Inputs!$B$38)*M531+SQRT(1-Inputs!$B$38)*_xlfn.NORM.S.INV(RAND())</f>
        <v>0.20043446776634438</v>
      </c>
      <c r="AU531" s="15">
        <f ca="1">Inputs!$B$6*EXP($B$8-0.5*C$5^2+C$5*N531)</f>
        <v>3559.4985951144413</v>
      </c>
      <c r="AV531" s="15">
        <f t="shared" ca="1" si="292"/>
        <v>4179.9381011465357</v>
      </c>
      <c r="AW531" s="15">
        <f t="shared" ca="1" si="293"/>
        <v>5275.3520317891598</v>
      </c>
      <c r="AX531" s="15">
        <f t="shared" ca="1" si="294"/>
        <v>6265.3301655648329</v>
      </c>
      <c r="AY531" s="15">
        <f t="shared" ca="1" si="295"/>
        <v>7749.6133529727294</v>
      </c>
      <c r="AZ531" s="15">
        <f t="shared" ca="1" si="296"/>
        <v>8859.8175125054968</v>
      </c>
      <c r="BA531" s="15">
        <f t="shared" ca="1" si="297"/>
        <v>9824.1597714898598</v>
      </c>
      <c r="BB531" s="15">
        <f t="shared" ca="1" si="298"/>
        <v>11246.934911580951</v>
      </c>
      <c r="BC531" s="15">
        <f t="shared" ca="1" si="299"/>
        <v>16400.720915680151</v>
      </c>
      <c r="BD531" s="15">
        <f t="shared" ca="1" si="300"/>
        <v>18399.479979478441</v>
      </c>
      <c r="BE531" s="15">
        <f t="shared" ca="1" si="301"/>
        <v>25516.712820407698</v>
      </c>
      <c r="BF531" s="15">
        <f ca="1">Inputs!$B$13*EXP($B$9-0.5*C$6^2+C$6*Y531)</f>
        <v>13890.368746537408</v>
      </c>
      <c r="BG531" s="15">
        <f t="shared" ca="1" si="302"/>
        <v>17158.191050874477</v>
      </c>
      <c r="BH531" s="15">
        <f t="shared" ca="1" si="303"/>
        <v>25897.237776045306</v>
      </c>
      <c r="BI531" s="15">
        <f t="shared" ca="1" si="304"/>
        <v>43422.356021100954</v>
      </c>
      <c r="BJ531" s="15">
        <f t="shared" ca="1" si="305"/>
        <v>48402.254719330886</v>
      </c>
      <c r="BK531" s="15">
        <f t="shared" ca="1" si="306"/>
        <v>55288.153152149847</v>
      </c>
      <c r="BL531" s="15">
        <f t="shared" ca="1" si="307"/>
        <v>54412.382421717266</v>
      </c>
      <c r="BM531" s="15">
        <f t="shared" ca="1" si="308"/>
        <v>80925.145826477121</v>
      </c>
      <c r="BN531" s="15">
        <f t="shared" ca="1" si="309"/>
        <v>109385.72830713855</v>
      </c>
      <c r="BO531" s="15">
        <f t="shared" ca="1" si="310"/>
        <v>119391.48858828824</v>
      </c>
      <c r="BP531" s="15">
        <f t="shared" ca="1" si="311"/>
        <v>160088.40799759942</v>
      </c>
      <c r="BQ531" s="15">
        <f ca="1">Inputs!$B$20*EXP($B$10-0.5*C$7^2+C$7*AJ531)</f>
        <v>4004.0776836222217</v>
      </c>
      <c r="BR531" s="15">
        <f t="shared" ca="1" si="312"/>
        <v>3031.8940121337018</v>
      </c>
      <c r="BS531" s="15">
        <f t="shared" ca="1" si="313"/>
        <v>3371.8674889901413</v>
      </c>
      <c r="BT531" s="15">
        <f t="shared" ca="1" si="314"/>
        <v>5054.9098519232339</v>
      </c>
      <c r="BU531" s="15">
        <f t="shared" ca="1" si="315"/>
        <v>6096.8472658547862</v>
      </c>
      <c r="BV531" s="15">
        <f t="shared" ca="1" si="316"/>
        <v>7220.280756418184</v>
      </c>
      <c r="BW531" s="15">
        <f t="shared" ca="1" si="317"/>
        <v>7214.6192030539387</v>
      </c>
      <c r="BX531" s="15">
        <f t="shared" ca="1" si="318"/>
        <v>12947.15292181851</v>
      </c>
      <c r="BY531" s="15">
        <f t="shared" ca="1" si="319"/>
        <v>20996.220459786069</v>
      </c>
      <c r="BZ531" s="15">
        <f t="shared" ca="1" si="320"/>
        <v>30323.191714591481</v>
      </c>
      <c r="CA531" s="15">
        <f t="shared" ca="1" si="321"/>
        <v>44139.340124983617</v>
      </c>
      <c r="CB531" s="15">
        <f ca="1">(AU531*DCF!C$10-DCF!C$5*MAX(AU531*DCF!C$10,0)-MAX(AU531-Inputs!$B$6,0)/Inputs!$B$10)*DCF!C$6</f>
        <v>914.11168662349553</v>
      </c>
      <c r="CC531" s="15">
        <f ca="1">(AV531*DCF!D$10-DCF!D$5*MAX(AV531*DCF!D$10,0)-MAX(AV531-AU531,0)/Inputs!$B$10)*DCF!D$6</f>
        <v>867.55365851285546</v>
      </c>
      <c r="CD531" s="15">
        <f ca="1">(AW531*DCF!E$10-DCF!E$5*MAX(AW531*DCF!E$10,0)-MAX(AW531-AV531,0)/Inputs!$B$10)*DCF!E$6</f>
        <v>971.26222749446731</v>
      </c>
      <c r="CE531" s="15">
        <f ca="1">(AX531*DCF!F$10-DCF!F$5*MAX(AX531*DCF!F$10,0)-MAX(AX531-AW531,0)/Inputs!$B$10)*DCF!F$6</f>
        <v>1161.7216849889867</v>
      </c>
      <c r="CF531" s="15">
        <f ca="1">(AY531*DCF!G$10-DCF!G$5*MAX(AY531*DCF!G$10,0)-MAX(AY531-AX531,0)/Inputs!$B$10)*DCF!G$6</f>
        <v>1311.4242819661042</v>
      </c>
      <c r="CG531" s="15">
        <f ca="1">(AZ531*DCF!H$10-DCF!H$5*MAX(AZ531*DCF!H$10,0)-MAX(AZ531-AY531,0)/Inputs!$B$10)*DCF!H$6</f>
        <v>1523.003273473719</v>
      </c>
      <c r="CH531" s="15">
        <f ca="1">(BA531*DCF!I$10-DCF!I$5*MAX(BA531*DCF!I$10,0)-MAX(BA531-AZ531,0)/Inputs!$B$10)*DCF!I$6</f>
        <v>1636.3296858372673</v>
      </c>
      <c r="CI531" s="15">
        <f ca="1">(BB531*DCF!J$10-DCF!J$5*MAX(BB531*DCF!J$10,0)-MAX(BB531-BA531,0)/Inputs!$B$10)*DCF!J$6</f>
        <v>1714.4020003358446</v>
      </c>
      <c r="CJ531" s="15">
        <f ca="1">(BC531*DCF!K$10-DCF!K$5*MAX(BC531*DCF!K$10,0)-MAX(BC531-BB531,0)/Inputs!$B$10)*DCF!K$6</f>
        <v>1918.8010847946402</v>
      </c>
      <c r="CK531" s="15">
        <f ca="1">(BD531*DCF!L$10-DCF!L$5*MAX(BD531*DCF!L$10,0)-MAX(BD531-BC531,0)/Inputs!$B$10)*DCF!L$6</f>
        <v>2516.5195551363145</v>
      </c>
      <c r="CL531" s="15">
        <f ca="1">(BE531*DCF!M$10-DCF!M$5*MAX(BE531*DCF!M$10,0)-MAX(BE531-BD531,0)/Inputs!$B$10)*DCF!M$6</f>
        <v>2750.5087034897433</v>
      </c>
      <c r="CM531" s="15">
        <f ca="1">(BF531*DCF!C$28-DCF!C$5*MAX(BF531*DCF!C$28,0)-MAX(BF531-Inputs!$B$13,0)/Inputs!$B$17)*DCF!C$6</f>
        <v>3661.1042395745712</v>
      </c>
      <c r="CN531" s="15">
        <f ca="1">(BG531*DCF!D$28-DCF!D$5*MAX(BG531*DCF!D$28,0)-MAX(BG531-BF531,0)/Inputs!$B$17)*DCF!D$6</f>
        <v>4356.3066718109831</v>
      </c>
      <c r="CO531" s="15">
        <f ca="1">(BH531*DCF!E$28-DCF!E$5*MAX(BH531*DCF!E$28,0)-MAX(BH531-BG531,0)/Inputs!$B$17)*DCF!E$6</f>
        <v>5612.2130574201674</v>
      </c>
      <c r="CP531" s="15">
        <f ca="1">(BI531*DCF!F$28-DCF!F$5*MAX(BI531*DCF!F$28,0)-MAX(BI531-BH531,0)/Inputs!$B$17)*DCF!F$6</f>
        <v>8597.3010952834284</v>
      </c>
      <c r="CQ531" s="15">
        <f ca="1">(BJ531*DCF!G$28-DCF!G$5*MAX(BJ531*DCF!G$28,0)-MAX(BJ531-BI531,0)/Inputs!$B$17)*DCF!G$6</f>
        <v>11720.762448128728</v>
      </c>
      <c r="CR531" s="15">
        <f ca="1">(BK531*DCF!H$28-DCF!H$5*MAX(BK531*DCF!H$28,0)-MAX(BK531-BJ531,0)/Inputs!$B$17)*DCF!H$6</f>
        <v>12603.494879992901</v>
      </c>
      <c r="CS531" s="15">
        <f ca="1">(BL531*DCF!I$28-DCF!I$5*MAX(BL531*DCF!I$28,0)-MAX(BL531-BK531,0)/Inputs!$B$17)*DCF!I$6</f>
        <v>12795.236982202598</v>
      </c>
      <c r="CT531" s="15">
        <f ca="1">(BM531*DCF!J$28-DCF!J$5*MAX(BM531*DCF!J$28,0)-MAX(BM531-BL531,0)/Inputs!$B$17)*DCF!J$6</f>
        <v>14537.649786453658</v>
      </c>
      <c r="CU531" s="15">
        <f ca="1">(BN531*DCF!K$28-DCF!K$5*MAX(BN531*DCF!K$28,0)-MAX(BN531-BM531,0)/Inputs!$B$17)*DCF!K$6</f>
        <v>19614.389487222437</v>
      </c>
      <c r="CV531" s="15">
        <f ca="1">(BO531*DCF!L$28-DCF!L$5*MAX(BO531*DCF!L$28,0)-MAX(BO531-BN531,0)/Inputs!$B$17)*DCF!L$6</f>
        <v>22688.939525338988</v>
      </c>
      <c r="CW531" s="15">
        <f ca="1">(BP531*DCF!M$28-DCF!M$5*MAX(BP531*DCF!M$28,0)-MAX(BP531-BO531,0)/Inputs!$B$17)*DCF!M$6</f>
        <v>25866.754979541616</v>
      </c>
      <c r="CX531" s="15">
        <f ca="1">(BQ531*DCF!C$46-DCF!C$5*MAX(BQ531*DCF!C$46,0)-MAX(BQ531-Inputs!$B$20,0)/Inputs!$B$24)*DCF!C$6</f>
        <v>-1295.6658316089297</v>
      </c>
      <c r="CY531" s="15">
        <f ca="1">(BR531*DCF!D$46-DCF!D$5*MAX(BR531*DCF!D$46,0)-MAX(BR531-BQ531,0)/Inputs!$B$24)*DCF!D$6</f>
        <v>-517.47360318887218</v>
      </c>
      <c r="CZ531" s="15">
        <f ca="1">(BS531*DCF!E$46-DCF!E$5*MAX(BS531*DCF!E$46,0)-MAX(BS531-BR531,0)/Inputs!$B$24)*DCF!E$6</f>
        <v>-532.73738668987482</v>
      </c>
      <c r="DA531" s="15">
        <f ca="1">(BT531*DCF!F$46-DCF!F$5*MAX(BT531*DCF!F$46,0)-MAX(BT531-BS531,0)/Inputs!$B$24)*DCF!F$6</f>
        <v>-980.97942436676453</v>
      </c>
      <c r="DB531" s="15">
        <f ca="1">(BU531*DCF!G$46-DCF!G$5*MAX(BU531*DCF!G$46,0)-MAX(BU531-BT531,0)/Inputs!$B$24)*DCF!G$6</f>
        <v>-555.57305600090058</v>
      </c>
      <c r="DC531" s="15">
        <f ca="1">(BV531*DCF!H$46-DCF!H$5*MAX(BV531*DCF!H$46,0)-MAX(BV531-BU531,0)/Inputs!$B$24)*DCF!H$6</f>
        <v>-349.10007380137546</v>
      </c>
      <c r="DD531" s="15">
        <f ca="1">(BW531*DCF!I$46-DCF!I$5*MAX(BW531*DCF!I$46,0)-MAX(BW531-BV531,0)/Inputs!$B$24)*DCF!I$6</f>
        <v>166.62442667979983</v>
      </c>
      <c r="DE531" s="15">
        <f ca="1">(BX531*DCF!J$46-DCF!J$5*MAX(BX531*DCF!J$46,0)-MAX(BX531-BW531,0)/Inputs!$B$24)*DCF!J$6</f>
        <v>-977.07703449023347</v>
      </c>
      <c r="DF531" s="15">
        <f ca="1">(BY531*DCF!K$46-DCF!K$5*MAX(BY531*DCF!K$46,0)-MAX(BY531-BX531,0)/Inputs!$B$24)*DCF!K$6</f>
        <v>-772.43301660415443</v>
      </c>
      <c r="DG531" s="15">
        <f ca="1">(BZ531*DCF!L$46-DCF!L$5*MAX(BZ531*DCF!L$46,0)-MAX(BZ531-BY531,0)/Inputs!$B$24)*DCF!L$6</f>
        <v>-14.622479755396041</v>
      </c>
      <c r="DH531" s="15">
        <f ca="1">(CA531*DCF!M$46-DCF!M$5*MAX(CA531*DCF!M$46,0)-MAX(CA531-BZ531,0)/Inputs!$B$24)*DCF!M$6</f>
        <v>571.99952971125288</v>
      </c>
      <c r="DI531" s="15">
        <f ca="1">SUM(CB531:CL531)+BE531*DCF!M$10*(1+Inputs!$B$30)*(1-Inputs!$B$33)*(1-Inputs!$B$30/Inputs!$B$31)/(Inputs!$B$29-Inputs!$B$30)*DCF!M$6</f>
        <v>88298.987045443369</v>
      </c>
      <c r="DJ531" s="15">
        <f ca="1">SUM(CM531:CW531)+BP531*DCF!M$28*(1+Inputs!$B$30)*(1-Inputs!$B$33)*(1-Inputs!$B$30/Inputs!$B$31)/(Inputs!$B$29-Inputs!$B$30)*DCF!M$6</f>
        <v>736091.69502944732</v>
      </c>
      <c r="DK531" s="15">
        <f ca="1">SUM(CX531:DH531)+CA531*DCF!M$46*(1+Inputs!$B$30)*(1-Inputs!$B$33)*(1-Inputs!$B$30/Inputs!$B$31)/(Inputs!$B$29-Inputs!$B$30)*DCF!M$6</f>
        <v>62987.610522205076</v>
      </c>
      <c r="DM531" s="15">
        <f ca="1">DI531+DJ531+DK531+Inputs!$B$34+Inputs!$B$36-Inputs!$B$35</f>
        <v>964229.29259709583</v>
      </c>
    </row>
    <row r="532" spans="1:117" x14ac:dyDescent="0.75">
      <c r="A532" s="11">
        <v>519</v>
      </c>
      <c r="C532" s="24">
        <f t="shared" ca="1" si="291"/>
        <v>0.74920544491280905</v>
      </c>
      <c r="D532" s="24">
        <f t="shared" ca="1" si="291"/>
        <v>0.95886249892505515</v>
      </c>
      <c r="E532" s="24">
        <f t="shared" ca="1" si="291"/>
        <v>-0.65596803318138808</v>
      </c>
      <c r="F532" s="24">
        <f t="shared" ca="1" si="291"/>
        <v>-1.0406985334570305</v>
      </c>
      <c r="G532" s="24">
        <f t="shared" ca="1" si="291"/>
        <v>0.8195786503521616</v>
      </c>
      <c r="H532" s="24">
        <f t="shared" ca="1" si="291"/>
        <v>-0.90173444679399106</v>
      </c>
      <c r="I532" s="24">
        <f t="shared" ca="1" si="291"/>
        <v>-0.81379667876233086</v>
      </c>
      <c r="J532" s="24">
        <f t="shared" ca="1" si="291"/>
        <v>-0.54683193055927326</v>
      </c>
      <c r="K532" s="24">
        <f t="shared" ca="1" si="291"/>
        <v>0.73464794047600113</v>
      </c>
      <c r="L532" s="24">
        <f t="shared" ca="1" si="291"/>
        <v>-1.3117220656854864</v>
      </c>
      <c r="M532" s="24">
        <f t="shared" ca="1" si="291"/>
        <v>-0.62928434714372883</v>
      </c>
      <c r="N532" s="24">
        <f ca="1">SQRT(Inputs!$B$38)*C532+SQRT(1-Inputs!$B$38)*_xlfn.NORM.S.INV(RAND())</f>
        <v>0.59754330851933313</v>
      </c>
      <c r="O532" s="24">
        <f ca="1">SQRT(Inputs!$B$38)*D532+SQRT(1-Inputs!$B$38)*_xlfn.NORM.S.INV(RAND())</f>
        <v>-3.149925398857234E-2</v>
      </c>
      <c r="P532" s="24">
        <f ca="1">SQRT(Inputs!$B$38)*E532+SQRT(1-Inputs!$B$38)*_xlfn.NORM.S.INV(RAND())</f>
        <v>-0.10335682365674537</v>
      </c>
      <c r="Q532" s="24">
        <f ca="1">SQRT(Inputs!$B$38)*F532+SQRT(1-Inputs!$B$38)*_xlfn.NORM.S.INV(RAND())</f>
        <v>-0.44821878484158245</v>
      </c>
      <c r="R532" s="24">
        <f ca="1">SQRT(Inputs!$B$38)*G532+SQRT(1-Inputs!$B$38)*_xlfn.NORM.S.INV(RAND())</f>
        <v>0.54726120810035517</v>
      </c>
      <c r="S532" s="24">
        <f ca="1">SQRT(Inputs!$B$38)*H532+SQRT(1-Inputs!$B$38)*_xlfn.NORM.S.INV(RAND())</f>
        <v>-0.13978851206162607</v>
      </c>
      <c r="T532" s="24">
        <f ca="1">SQRT(Inputs!$B$38)*I532+SQRT(1-Inputs!$B$38)*_xlfn.NORM.S.INV(RAND())</f>
        <v>-0.54431905943994841</v>
      </c>
      <c r="U532" s="24">
        <f ca="1">SQRT(Inputs!$B$38)*J532+SQRT(1-Inputs!$B$38)*_xlfn.NORM.S.INV(RAND())</f>
        <v>-0.57683655470259954</v>
      </c>
      <c r="V532" s="24">
        <f ca="1">SQRT(Inputs!$B$38)*K532+SQRT(1-Inputs!$B$38)*_xlfn.NORM.S.INV(RAND())</f>
        <v>-1.0207770174681419</v>
      </c>
      <c r="W532" s="24">
        <f ca="1">SQRT(Inputs!$B$38)*L532+SQRT(1-Inputs!$B$38)*_xlfn.NORM.S.INV(RAND())</f>
        <v>-2.0076915042481529</v>
      </c>
      <c r="X532" s="24">
        <f ca="1">SQRT(Inputs!$B$38)*M532+SQRT(1-Inputs!$B$38)*_xlfn.NORM.S.INV(RAND())</f>
        <v>-1.0227272659098647</v>
      </c>
      <c r="Y532" s="24">
        <f ca="1">SQRT(Inputs!$B$38)*C532+SQRT(1-Inputs!$B$38)*_xlfn.NORM.S.INV(RAND())</f>
        <v>1.3996412947110122</v>
      </c>
      <c r="Z532" s="24">
        <f ca="1">SQRT(Inputs!$B$38)*D532+SQRT(1-Inputs!$B$38)*_xlfn.NORM.S.INV(RAND())</f>
        <v>-0.55959690654265382</v>
      </c>
      <c r="AA532" s="24">
        <f ca="1">SQRT(Inputs!$B$38)*E532+SQRT(1-Inputs!$B$38)*_xlfn.NORM.S.INV(RAND())</f>
        <v>-0.86426647810832846</v>
      </c>
      <c r="AB532" s="24">
        <f ca="1">SQRT(Inputs!$B$38)*F532+SQRT(1-Inputs!$B$38)*_xlfn.NORM.S.INV(RAND())</f>
        <v>-0.71048502307438188</v>
      </c>
      <c r="AC532" s="24">
        <f ca="1">SQRT(Inputs!$B$38)*G532+SQRT(1-Inputs!$B$38)*_xlfn.NORM.S.INV(RAND())</f>
        <v>0.67869991877840019</v>
      </c>
      <c r="AD532" s="24">
        <f ca="1">SQRT(Inputs!$B$38)*H532+SQRT(1-Inputs!$B$38)*_xlfn.NORM.S.INV(RAND())</f>
        <v>-1.8624411193394419</v>
      </c>
      <c r="AE532" s="24">
        <f ca="1">SQRT(Inputs!$B$38)*I532+SQRT(1-Inputs!$B$38)*_xlfn.NORM.S.INV(RAND())</f>
        <v>0.16946507427620688</v>
      </c>
      <c r="AF532" s="24">
        <f ca="1">SQRT(Inputs!$B$38)*J532+SQRT(1-Inputs!$B$38)*_xlfn.NORM.S.INV(RAND())</f>
        <v>-0.12716524756416694</v>
      </c>
      <c r="AG532" s="24">
        <f ca="1">SQRT(Inputs!$B$38)*K532+SQRT(1-Inputs!$B$38)*_xlfn.NORM.S.INV(RAND())</f>
        <v>2.4722411899283965</v>
      </c>
      <c r="AH532" s="24">
        <f ca="1">SQRT(Inputs!$B$38)*L532+SQRT(1-Inputs!$B$38)*_xlfn.NORM.S.INV(RAND())</f>
        <v>-1.7498060406513496</v>
      </c>
      <c r="AI532" s="24">
        <f ca="1">SQRT(Inputs!$B$38)*M532+SQRT(1-Inputs!$B$38)*_xlfn.NORM.S.INV(RAND())</f>
        <v>0.30105932500208354</v>
      </c>
      <c r="AJ532" s="24">
        <f ca="1">SQRT(Inputs!$B$38)*C532+SQRT(1-Inputs!$B$38)*_xlfn.NORM.S.INV(RAND())</f>
        <v>-0.76323888947199459</v>
      </c>
      <c r="AK532" s="24">
        <f ca="1">SQRT(Inputs!$B$38)*D532+SQRT(1-Inputs!$B$38)*_xlfn.NORM.S.INV(RAND())</f>
        <v>0.88235564315948034</v>
      </c>
      <c r="AL532" s="24">
        <f ca="1">SQRT(Inputs!$B$38)*E532+SQRT(1-Inputs!$B$38)*_xlfn.NORM.S.INV(RAND())</f>
        <v>1.4863545843864829</v>
      </c>
      <c r="AM532" s="24">
        <f ca="1">SQRT(Inputs!$B$38)*F532+SQRT(1-Inputs!$B$38)*_xlfn.NORM.S.INV(RAND())</f>
        <v>-5.9348057453937564E-2</v>
      </c>
      <c r="AN532" s="24">
        <f ca="1">SQRT(Inputs!$B$38)*G532+SQRT(1-Inputs!$B$38)*_xlfn.NORM.S.INV(RAND())</f>
        <v>0.11048862097652773</v>
      </c>
      <c r="AO532" s="24">
        <f ca="1">SQRT(Inputs!$B$38)*H532+SQRT(1-Inputs!$B$38)*_xlfn.NORM.S.INV(RAND())</f>
        <v>-0.92428199824783852</v>
      </c>
      <c r="AP532" s="24">
        <f ca="1">SQRT(Inputs!$B$38)*I532+SQRT(1-Inputs!$B$38)*_xlfn.NORM.S.INV(RAND())</f>
        <v>0.25972611491574954</v>
      </c>
      <c r="AQ532" s="24">
        <f ca="1">SQRT(Inputs!$B$38)*J532+SQRT(1-Inputs!$B$38)*_xlfn.NORM.S.INV(RAND())</f>
        <v>-3.5386610555304676E-4</v>
      </c>
      <c r="AR532" s="24">
        <f ca="1">SQRT(Inputs!$B$38)*K532+SQRT(1-Inputs!$B$38)*_xlfn.NORM.S.INV(RAND())</f>
        <v>-0.32527264882464102</v>
      </c>
      <c r="AS532" s="24">
        <f ca="1">SQRT(Inputs!$B$38)*L532+SQRT(1-Inputs!$B$38)*_xlfn.NORM.S.INV(RAND())</f>
        <v>-5.7614822733403126E-2</v>
      </c>
      <c r="AT532" s="24">
        <f ca="1">SQRT(Inputs!$B$38)*M532+SQRT(1-Inputs!$B$38)*_xlfn.NORM.S.INV(RAND())</f>
        <v>-0.73309456979240994</v>
      </c>
      <c r="AU532" s="15">
        <f ca="1">Inputs!$B$6*EXP($B$8-0.5*C$5^2+C$5*N532)</f>
        <v>5466.1979967531588</v>
      </c>
      <c r="AV532" s="15">
        <f t="shared" ca="1" si="292"/>
        <v>6622.9096238322991</v>
      </c>
      <c r="AW532" s="15">
        <f t="shared" ca="1" si="293"/>
        <v>7963.6666472990028</v>
      </c>
      <c r="AX532" s="15">
        <f t="shared" ca="1" si="294"/>
        <v>9193.3484649172478</v>
      </c>
      <c r="AY532" s="15">
        <f t="shared" ca="1" si="295"/>
        <v>11976.736175577169</v>
      </c>
      <c r="AZ532" s="15">
        <f t="shared" ca="1" si="296"/>
        <v>14424.117466646559</v>
      </c>
      <c r="BA532" s="15">
        <f t="shared" ca="1" si="297"/>
        <v>16673.966706232233</v>
      </c>
      <c r="BB532" s="15">
        <f t="shared" ca="1" si="298"/>
        <v>19267.672154138509</v>
      </c>
      <c r="BC532" s="15">
        <f t="shared" ca="1" si="299"/>
        <v>21383.642464258653</v>
      </c>
      <c r="BD532" s="15">
        <f t="shared" ca="1" si="300"/>
        <v>21711.83742664881</v>
      </c>
      <c r="BE532" s="15">
        <f t="shared" ca="1" si="301"/>
        <v>24238.72517556891</v>
      </c>
      <c r="BF532" s="15">
        <f ca="1">Inputs!$B$13*EXP($B$9-0.5*C$6^2+C$6*Y532)</f>
        <v>18254.098062768073</v>
      </c>
      <c r="BG532" s="15">
        <f t="shared" ca="1" si="302"/>
        <v>20110.2672937752</v>
      </c>
      <c r="BH532" s="15">
        <f t="shared" ca="1" si="303"/>
        <v>21289.709656295992</v>
      </c>
      <c r="BI532" s="15">
        <f t="shared" ca="1" si="304"/>
        <v>23362.062084608151</v>
      </c>
      <c r="BJ532" s="15">
        <f t="shared" ca="1" si="305"/>
        <v>31583.937807110389</v>
      </c>
      <c r="BK532" s="15">
        <f t="shared" ca="1" si="306"/>
        <v>30081.63870686504</v>
      </c>
      <c r="BL532" s="15">
        <f t="shared" ca="1" si="307"/>
        <v>37772.144302664856</v>
      </c>
      <c r="BM532" s="15">
        <f t="shared" ca="1" si="308"/>
        <v>45702.404077592029</v>
      </c>
      <c r="BN532" s="15">
        <f t="shared" ca="1" si="309"/>
        <v>75590.183118352783</v>
      </c>
      <c r="BO532" s="15">
        <f t="shared" ca="1" si="310"/>
        <v>75888.513369743567</v>
      </c>
      <c r="BP532" s="15">
        <f t="shared" ca="1" si="311"/>
        <v>96645.428239899338</v>
      </c>
      <c r="BQ532" s="15">
        <f ca="1">Inputs!$B$20*EXP($B$10-0.5*C$7^2+C$7*AJ532)</f>
        <v>3272.2106150932659</v>
      </c>
      <c r="BR532" s="15">
        <f t="shared" ca="1" si="312"/>
        <v>5875.9386614252162</v>
      </c>
      <c r="BS532" s="15">
        <f t="shared" ca="1" si="313"/>
        <v>12331.025376281415</v>
      </c>
      <c r="BT532" s="15">
        <f t="shared" ca="1" si="314"/>
        <v>16739.15379567763</v>
      </c>
      <c r="BU532" s="15">
        <f t="shared" ca="1" si="315"/>
        <v>23827.032938793098</v>
      </c>
      <c r="BV532" s="15">
        <f t="shared" ca="1" si="316"/>
        <v>26918.444169635237</v>
      </c>
      <c r="BW532" s="15">
        <f t="shared" ca="1" si="317"/>
        <v>39685.857635476692</v>
      </c>
      <c r="BX532" s="15">
        <f t="shared" ca="1" si="318"/>
        <v>55503.11051353698</v>
      </c>
      <c r="BY532" s="15">
        <f t="shared" ca="1" si="319"/>
        <v>73077.011789470605</v>
      </c>
      <c r="BZ532" s="15">
        <f t="shared" ca="1" si="320"/>
        <v>101456.9835889172</v>
      </c>
      <c r="CA532" s="15">
        <f t="shared" ca="1" si="321"/>
        <v>125108.91561302271</v>
      </c>
      <c r="CB532" s="15">
        <f ca="1">(AU532*DCF!C$10-DCF!C$5*MAX(AU532*DCF!C$10,0)-MAX(AU532-Inputs!$B$6,0)/Inputs!$B$10)*DCF!C$6</f>
        <v>1039.4809891138414</v>
      </c>
      <c r="CC532" s="15">
        <f ca="1">(AV532*DCF!D$10-DCF!D$5*MAX(AV532*DCF!D$10,0)-MAX(AV532-AU532,0)/Inputs!$B$10)*DCF!D$6</f>
        <v>1332.2554950998513</v>
      </c>
      <c r="CD532" s="15">
        <f ca="1">(AW532*DCF!E$10-DCF!E$5*MAX(AW532*DCF!E$10,0)-MAX(AW532-AV532,0)/Inputs!$B$10)*DCF!E$6</f>
        <v>1536.6898532757218</v>
      </c>
      <c r="CE532" s="15">
        <f ca="1">(AX532*DCF!F$10-DCF!F$5*MAX(AX532*DCF!F$10,0)-MAX(AX532-AW532,0)/Inputs!$B$10)*DCF!F$6</f>
        <v>1751.0270197476318</v>
      </c>
      <c r="CF532" s="15">
        <f ca="1">(AY532*DCF!G$10-DCF!G$5*MAX(AY532*DCF!G$10,0)-MAX(AY532-AX532,0)/Inputs!$B$10)*DCF!G$6</f>
        <v>1932.6696881669493</v>
      </c>
      <c r="CG532" s="15">
        <f ca="1">(AZ532*DCF!H$10-DCF!H$5*MAX(AZ532*DCF!H$10,0)-MAX(AZ532-AY532,0)/Inputs!$B$10)*DCF!H$6</f>
        <v>2365.8763289679105</v>
      </c>
      <c r="CH532" s="15">
        <f ca="1">(BA532*DCF!I$10-DCF!I$5*MAX(BA532*DCF!I$10,0)-MAX(BA532-AZ532,0)/Inputs!$B$10)*DCF!I$6</f>
        <v>2676.67134618408</v>
      </c>
      <c r="CI532" s="15">
        <f ca="1">(BB532*DCF!J$10-DCF!J$5*MAX(BB532*DCF!J$10,0)-MAX(BB532-BA532,0)/Inputs!$B$10)*DCF!J$6</f>
        <v>2913.343929103949</v>
      </c>
      <c r="CJ532" s="15">
        <f ca="1">(BC532*DCF!K$10-DCF!K$5*MAX(BC532*DCF!K$10,0)-MAX(BC532-BB532,0)/Inputs!$B$10)*DCF!K$6</f>
        <v>3146.2193810425379</v>
      </c>
      <c r="CK532" s="15">
        <f ca="1">(BD532*DCF!L$10-DCF!L$5*MAX(BD532*DCF!L$10,0)-MAX(BD532-BC532,0)/Inputs!$B$10)*DCF!L$6</f>
        <v>3232.1170329544843</v>
      </c>
      <c r="CL532" s="15">
        <f ca="1">(BE532*DCF!M$10-DCF!M$5*MAX(BE532*DCF!M$10,0)-MAX(BE532-BD532,0)/Inputs!$B$10)*DCF!M$6</f>
        <v>3118.5338859027738</v>
      </c>
      <c r="CM532" s="15">
        <f ca="1">(BF532*DCF!C$28-DCF!C$5*MAX(BF532*DCF!C$28,0)-MAX(BF532-Inputs!$B$13,0)/Inputs!$B$17)*DCF!C$6</f>
        <v>3985.0961285699955</v>
      </c>
      <c r="CN532" s="15">
        <f ca="1">(BG532*DCF!D$28-DCF!D$5*MAX(BG532*DCF!D$28,0)-MAX(BG532-BF532,0)/Inputs!$B$17)*DCF!D$6</f>
        <v>5526.9315357746773</v>
      </c>
      <c r="CO532" s="15">
        <f ca="1">(BH532*DCF!E$28-DCF!E$5*MAX(BH532*DCF!E$28,0)-MAX(BH532-BG532,0)/Inputs!$B$17)*DCF!E$6</f>
        <v>5797.1730137884088</v>
      </c>
      <c r="CP532" s="15">
        <f ca="1">(BI532*DCF!F$28-DCF!F$5*MAX(BI532*DCF!F$28,0)-MAX(BI532-BH532,0)/Inputs!$B$17)*DCF!F$6</f>
        <v>5964.879963503442</v>
      </c>
      <c r="CQ532" s="15">
        <f ca="1">(BJ532*DCF!G$28-DCF!G$5*MAX(BJ532*DCF!G$28,0)-MAX(BJ532-BI532,0)/Inputs!$B$17)*DCF!G$6</f>
        <v>6811.8540163902308</v>
      </c>
      <c r="CR532" s="15">
        <f ca="1">(BK532*DCF!H$28-DCF!H$5*MAX(BK532*DCF!H$28,0)-MAX(BK532-BJ532,0)/Inputs!$B$17)*DCF!H$6</f>
        <v>7439.5211347509721</v>
      </c>
      <c r="CS532" s="15">
        <f ca="1">(BL532*DCF!I$28-DCF!I$5*MAX(BL532*DCF!I$28,0)-MAX(BL532-BK532,0)/Inputs!$B$17)*DCF!I$6</f>
        <v>7778.4111278943574</v>
      </c>
      <c r="CT532" s="15">
        <f ca="1">(BM532*DCF!J$28-DCF!J$5*MAX(BM532*DCF!J$28,0)-MAX(BM532-BL532,0)/Inputs!$B$17)*DCF!J$6</f>
        <v>9143.9424942395071</v>
      </c>
      <c r="CU532" s="15">
        <f ca="1">(BN532*DCF!K$28-DCF!K$5*MAX(BN532*DCF!K$28,0)-MAX(BN532-BM532,0)/Inputs!$B$17)*DCF!K$6</f>
        <v>12302.524424922418</v>
      </c>
      <c r="CV532" s="15">
        <f ca="1">(BO532*DCF!L$28-DCF!L$5*MAX(BO532*DCF!L$28,0)-MAX(BO532-BN532,0)/Inputs!$B$17)*DCF!L$6</f>
        <v>15107.594742156496</v>
      </c>
      <c r="CW532" s="15">
        <f ca="1">(BP532*DCF!M$28-DCF!M$5*MAX(BP532*DCF!M$28,0)-MAX(BP532-BO532,0)/Inputs!$B$17)*DCF!M$6</f>
        <v>16014.212396242441</v>
      </c>
      <c r="CX532" s="15">
        <f ca="1">(BQ532*DCF!C$46-DCF!C$5*MAX(BQ532*DCF!C$46,0)-MAX(BQ532-Inputs!$B$20,0)/Inputs!$B$24)*DCF!C$6</f>
        <v>-788.59857858655835</v>
      </c>
      <c r="CY532" s="15">
        <f ca="1">(BR532*DCF!D$46-DCF!D$5*MAX(BR532*DCF!D$46,0)-MAX(BR532-BQ532,0)/Inputs!$B$24)*DCF!D$6</f>
        <v>-2113.8748453091271</v>
      </c>
      <c r="CZ532" s="15">
        <f ca="1">(BS532*DCF!E$46-DCF!E$5*MAX(BS532*DCF!E$46,0)-MAX(BS532-BR532,0)/Inputs!$B$24)*DCF!E$6</f>
        <v>-4002.5826979410649</v>
      </c>
      <c r="DA532" s="15">
        <f ca="1">(BT532*DCF!F$46-DCF!F$5*MAX(BT532*DCF!F$46,0)-MAX(BT532-BS532,0)/Inputs!$B$24)*DCF!F$6</f>
        <v>-2824.1899214764198</v>
      </c>
      <c r="DB532" s="15">
        <f ca="1">(BU532*DCF!G$46-DCF!G$5*MAX(BU532*DCF!G$46,0)-MAX(BU532-BT532,0)/Inputs!$B$24)*DCF!G$6</f>
        <v>-3185.7168159434646</v>
      </c>
      <c r="DC532" s="15">
        <f ca="1">(BV532*DCF!H$46-DCF!H$5*MAX(BV532*DCF!H$46,0)-MAX(BV532-BU532,0)/Inputs!$B$24)*DCF!H$6</f>
        <v>-960.637098593323</v>
      </c>
      <c r="DD532" s="15">
        <f ca="1">(BW532*DCF!I$46-DCF!I$5*MAX(BW532*DCF!I$46,0)-MAX(BW532-BV532,0)/Inputs!$B$24)*DCF!I$6</f>
        <v>-2748.4702284810633</v>
      </c>
      <c r="DE532" s="15">
        <f ca="1">(BX532*DCF!J$46-DCF!J$5*MAX(BX532*DCF!J$46,0)-MAX(BX532-BW532,0)/Inputs!$B$24)*DCF!J$6</f>
        <v>-1866.2750894571236</v>
      </c>
      <c r="DF532" s="15">
        <f ca="1">(BY532*DCF!K$46-DCF!K$5*MAX(BY532*DCF!K$46,0)-MAX(BY532-BX532,0)/Inputs!$B$24)*DCF!K$6</f>
        <v>-130.73512896130629</v>
      </c>
      <c r="DG532" s="15">
        <f ca="1">(BZ532*DCF!L$46-DCF!L$5*MAX(BZ532*DCF!L$46,0)-MAX(BZ532-BY532,0)/Inputs!$B$24)*DCF!L$6</f>
        <v>590.77051485912773</v>
      </c>
      <c r="DH532" s="15">
        <f ca="1">(CA532*DCF!M$46-DCF!M$5*MAX(CA532*DCF!M$46,0)-MAX(CA532-BZ532,0)/Inputs!$B$24)*DCF!M$6</f>
        <v>4863.464867088227</v>
      </c>
      <c r="DI532" s="15">
        <f ca="1">SUM(CB532:CL532)+BE532*DCF!M$10*(1+Inputs!$B$30)*(1-Inputs!$B$33)*(1-Inputs!$B$30/Inputs!$B$31)/(Inputs!$B$29-Inputs!$B$30)*DCF!M$6</f>
        <v>92501.577637126262</v>
      </c>
      <c r="DJ532" s="15">
        <f ca="1">SUM(CM532:CW532)+BP532*DCF!M$28*(1+Inputs!$B$30)*(1-Inputs!$B$33)*(1-Inputs!$B$30/Inputs!$B$31)/(Inputs!$B$29-Inputs!$B$30)*DCF!M$6</f>
        <v>454492.81403839722</v>
      </c>
      <c r="DK532" s="15">
        <f ca="1">SUM(CX532:DH532)+CA532*DCF!M$46*(1+Inputs!$B$30)*(1-Inputs!$B$33)*(1-Inputs!$B$30/Inputs!$B$31)/(Inputs!$B$29-Inputs!$B$30)*DCF!M$6</f>
        <v>180266.35861340922</v>
      </c>
      <c r="DM532" s="15">
        <f ca="1">DI532+DJ532+DK532+Inputs!$B$34+Inputs!$B$36-Inputs!$B$35</f>
        <v>804111.7502889327</v>
      </c>
    </row>
    <row r="533" spans="1:117" x14ac:dyDescent="0.75">
      <c r="A533" s="11">
        <v>520</v>
      </c>
      <c r="C533" s="24">
        <f t="shared" ca="1" si="291"/>
        <v>-0.25828853506996285</v>
      </c>
      <c r="D533" s="24">
        <f t="shared" ca="1" si="291"/>
        <v>1.9558982538310214</v>
      </c>
      <c r="E533" s="24">
        <f t="shared" ca="1" si="291"/>
        <v>-0.76348028616840213</v>
      </c>
      <c r="F533" s="24">
        <f t="shared" ca="1" si="291"/>
        <v>-1.0692026506005234</v>
      </c>
      <c r="G533" s="24">
        <f t="shared" ca="1" si="291"/>
        <v>0.3176911397060424</v>
      </c>
      <c r="H533" s="24">
        <f t="shared" ca="1" si="291"/>
        <v>-0.88434254987299754</v>
      </c>
      <c r="I533" s="24">
        <f t="shared" ca="1" si="291"/>
        <v>-0.13864050904556971</v>
      </c>
      <c r="J533" s="24">
        <f t="shared" ca="1" si="291"/>
        <v>-3.2099998443612596E-2</v>
      </c>
      <c r="K533" s="24">
        <f t="shared" ca="1" si="291"/>
        <v>-0.52355916063912067</v>
      </c>
      <c r="L533" s="24">
        <f t="shared" ca="1" si="291"/>
        <v>1.3574788317802378</v>
      </c>
      <c r="M533" s="24">
        <f t="shared" ca="1" si="291"/>
        <v>-0.71487200672646378</v>
      </c>
      <c r="N533" s="24">
        <f ca="1">SQRT(Inputs!$B$38)*C533+SQRT(1-Inputs!$B$38)*_xlfn.NORM.S.INV(RAND())</f>
        <v>-1.5110286833010744</v>
      </c>
      <c r="O533" s="24">
        <f ca="1">SQRT(Inputs!$B$38)*D533+SQRT(1-Inputs!$B$38)*_xlfn.NORM.S.INV(RAND())</f>
        <v>1.2290053734063404</v>
      </c>
      <c r="P533" s="24">
        <f ca="1">SQRT(Inputs!$B$38)*E533+SQRT(1-Inputs!$B$38)*_xlfn.NORM.S.INV(RAND())</f>
        <v>-0.44643838852540596</v>
      </c>
      <c r="Q533" s="24">
        <f ca="1">SQRT(Inputs!$B$38)*F533+SQRT(1-Inputs!$B$38)*_xlfn.NORM.S.INV(RAND())</f>
        <v>-1.2028274048892376</v>
      </c>
      <c r="R533" s="24">
        <f ca="1">SQRT(Inputs!$B$38)*G533+SQRT(1-Inputs!$B$38)*_xlfn.NORM.S.INV(RAND())</f>
        <v>-1.1435092406143468</v>
      </c>
      <c r="S533" s="24">
        <f ca="1">SQRT(Inputs!$B$38)*H533+SQRT(1-Inputs!$B$38)*_xlfn.NORM.S.INV(RAND())</f>
        <v>-0.15344443712923145</v>
      </c>
      <c r="T533" s="24">
        <f ca="1">SQRT(Inputs!$B$38)*I533+SQRT(1-Inputs!$B$38)*_xlfn.NORM.S.INV(RAND())</f>
        <v>0.14195245457894645</v>
      </c>
      <c r="U533" s="24">
        <f ca="1">SQRT(Inputs!$B$38)*J533+SQRT(1-Inputs!$B$38)*_xlfn.NORM.S.INV(RAND())</f>
        <v>-1.1004010500040433</v>
      </c>
      <c r="V533" s="24">
        <f ca="1">SQRT(Inputs!$B$38)*K533+SQRT(1-Inputs!$B$38)*_xlfn.NORM.S.INV(RAND())</f>
        <v>-0.81602437378050618</v>
      </c>
      <c r="W533" s="24">
        <f ca="1">SQRT(Inputs!$B$38)*L533+SQRT(1-Inputs!$B$38)*_xlfn.NORM.S.INV(RAND())</f>
        <v>1.0885581863863292</v>
      </c>
      <c r="X533" s="24">
        <f ca="1">SQRT(Inputs!$B$38)*M533+SQRT(1-Inputs!$B$38)*_xlfn.NORM.S.INV(RAND())</f>
        <v>-1.716381265032592</v>
      </c>
      <c r="Y533" s="24">
        <f ca="1">SQRT(Inputs!$B$38)*C533+SQRT(1-Inputs!$B$38)*_xlfn.NORM.S.INV(RAND())</f>
        <v>0.32247870363783759</v>
      </c>
      <c r="Z533" s="24">
        <f ca="1">SQRT(Inputs!$B$38)*D533+SQRT(1-Inputs!$B$38)*_xlfn.NORM.S.INV(RAND())</f>
        <v>0.48793228861775484</v>
      </c>
      <c r="AA533" s="24">
        <f ca="1">SQRT(Inputs!$B$38)*E533+SQRT(1-Inputs!$B$38)*_xlfn.NORM.S.INV(RAND())</f>
        <v>0.60312279150695347</v>
      </c>
      <c r="AB533" s="24">
        <f ca="1">SQRT(Inputs!$B$38)*F533+SQRT(1-Inputs!$B$38)*_xlfn.NORM.S.INV(RAND())</f>
        <v>-0.61353931251884397</v>
      </c>
      <c r="AC533" s="24">
        <f ca="1">SQRT(Inputs!$B$38)*G533+SQRT(1-Inputs!$B$38)*_xlfn.NORM.S.INV(RAND())</f>
        <v>6.7894985608092762E-2</v>
      </c>
      <c r="AD533" s="24">
        <f ca="1">SQRT(Inputs!$B$38)*H533+SQRT(1-Inputs!$B$38)*_xlfn.NORM.S.INV(RAND())</f>
        <v>-2.5002548387418315</v>
      </c>
      <c r="AE533" s="24">
        <f ca="1">SQRT(Inputs!$B$38)*I533+SQRT(1-Inputs!$B$38)*_xlfn.NORM.S.INV(RAND())</f>
        <v>0.21119928503641575</v>
      </c>
      <c r="AF533" s="24">
        <f ca="1">SQRT(Inputs!$B$38)*J533+SQRT(1-Inputs!$B$38)*_xlfn.NORM.S.INV(RAND())</f>
        <v>1.3549513899243451</v>
      </c>
      <c r="AG533" s="24">
        <f ca="1">SQRT(Inputs!$B$38)*K533+SQRT(1-Inputs!$B$38)*_xlfn.NORM.S.INV(RAND())</f>
        <v>-1.1829630325179488</v>
      </c>
      <c r="AH533" s="24">
        <f ca="1">SQRT(Inputs!$B$38)*L533+SQRT(1-Inputs!$B$38)*_xlfn.NORM.S.INV(RAND())</f>
        <v>0.93960365699361215</v>
      </c>
      <c r="AI533" s="24">
        <f ca="1">SQRT(Inputs!$B$38)*M533+SQRT(1-Inputs!$B$38)*_xlfn.NORM.S.INV(RAND())</f>
        <v>0.48282606070151857</v>
      </c>
      <c r="AJ533" s="24">
        <f ca="1">SQRT(Inputs!$B$38)*C533+SQRT(1-Inputs!$B$38)*_xlfn.NORM.S.INV(RAND())</f>
        <v>-0.29743579332109882</v>
      </c>
      <c r="AK533" s="24">
        <f ca="1">SQRT(Inputs!$B$38)*D533+SQRT(1-Inputs!$B$38)*_xlfn.NORM.S.INV(RAND())</f>
        <v>0.36645939079092937</v>
      </c>
      <c r="AL533" s="24">
        <f ca="1">SQRT(Inputs!$B$38)*E533+SQRT(1-Inputs!$B$38)*_xlfn.NORM.S.INV(RAND())</f>
        <v>0.2576090973778723</v>
      </c>
      <c r="AM533" s="24">
        <f ca="1">SQRT(Inputs!$B$38)*F533+SQRT(1-Inputs!$B$38)*_xlfn.NORM.S.INV(RAND())</f>
        <v>-0.74246563683692557</v>
      </c>
      <c r="AN533" s="24">
        <f ca="1">SQRT(Inputs!$B$38)*G533+SQRT(1-Inputs!$B$38)*_xlfn.NORM.S.INV(RAND())</f>
        <v>0.82766848756198752</v>
      </c>
      <c r="AO533" s="24">
        <f ca="1">SQRT(Inputs!$B$38)*H533+SQRT(1-Inputs!$B$38)*_xlfn.NORM.S.INV(RAND())</f>
        <v>0.42869842269612773</v>
      </c>
      <c r="AP533" s="24">
        <f ca="1">SQRT(Inputs!$B$38)*I533+SQRT(1-Inputs!$B$38)*_xlfn.NORM.S.INV(RAND())</f>
        <v>0.74170974333161688</v>
      </c>
      <c r="AQ533" s="24">
        <f ca="1">SQRT(Inputs!$B$38)*J533+SQRT(1-Inputs!$B$38)*_xlfn.NORM.S.INV(RAND())</f>
        <v>0.27899764683864819</v>
      </c>
      <c r="AR533" s="24">
        <f ca="1">SQRT(Inputs!$B$38)*K533+SQRT(1-Inputs!$B$38)*_xlfn.NORM.S.INV(RAND())</f>
        <v>0.75556536392943885</v>
      </c>
      <c r="AS533" s="24">
        <f ca="1">SQRT(Inputs!$B$38)*L533+SQRT(1-Inputs!$B$38)*_xlfn.NORM.S.INV(RAND())</f>
        <v>1.4069962124464681</v>
      </c>
      <c r="AT533" s="24">
        <f ca="1">SQRT(Inputs!$B$38)*M533+SQRT(1-Inputs!$B$38)*_xlfn.NORM.S.INV(RAND())</f>
        <v>-1.5122841837906034</v>
      </c>
      <c r="AU533" s="15">
        <f ca="1">Inputs!$B$6*EXP($B$8-0.5*C$5^2+C$5*N533)</f>
        <v>3885.5411931025287</v>
      </c>
      <c r="AV533" s="15">
        <f t="shared" ca="1" si="292"/>
        <v>5666.3676307901978</v>
      </c>
      <c r="AW533" s="15">
        <f t="shared" ca="1" si="293"/>
        <v>6505.3686135817816</v>
      </c>
      <c r="AX533" s="15">
        <f t="shared" ca="1" si="294"/>
        <v>6834.2247332553943</v>
      </c>
      <c r="AY533" s="15">
        <f t="shared" ca="1" si="295"/>
        <v>7307.9830531427797</v>
      </c>
      <c r="AZ533" s="15">
        <f t="shared" ca="1" si="296"/>
        <v>8788.1045430795057</v>
      </c>
      <c r="BA533" s="15">
        <f t="shared" ca="1" si="297"/>
        <v>10915.360445516917</v>
      </c>
      <c r="BB533" s="15">
        <f t="shared" ca="1" si="298"/>
        <v>11968.704900508339</v>
      </c>
      <c r="BC533" s="15">
        <f t="shared" ca="1" si="299"/>
        <v>13548.253601758479</v>
      </c>
      <c r="BD533" s="15">
        <f t="shared" ca="1" si="300"/>
        <v>18376.858229162517</v>
      </c>
      <c r="BE533" s="15">
        <f t="shared" ca="1" si="301"/>
        <v>19259.566445289616</v>
      </c>
      <c r="BF533" s="15">
        <f ca="1">Inputs!$B$13*EXP($B$9-0.5*C$6^2+C$6*Y533)</f>
        <v>14744.123702754303</v>
      </c>
      <c r="BG533" s="15">
        <f t="shared" ca="1" si="302"/>
        <v>19622.953876515086</v>
      </c>
      <c r="BH533" s="15">
        <f t="shared" ca="1" si="303"/>
        <v>26498.038378385896</v>
      </c>
      <c r="BI533" s="15">
        <f t="shared" ca="1" si="304"/>
        <v>29514.513538546395</v>
      </c>
      <c r="BJ533" s="15">
        <f t="shared" ca="1" si="305"/>
        <v>36538.722548960242</v>
      </c>
      <c r="BK533" s="15">
        <f t="shared" ca="1" si="306"/>
        <v>31906.342157570522</v>
      </c>
      <c r="BL533" s="15">
        <f t="shared" ca="1" si="307"/>
        <v>40280.607120937646</v>
      </c>
      <c r="BM533" s="15">
        <f t="shared" ca="1" si="308"/>
        <v>58590.285184480679</v>
      </c>
      <c r="BN533" s="15">
        <f t="shared" ca="1" si="309"/>
        <v>62534.590717584528</v>
      </c>
      <c r="BO533" s="15">
        <f t="shared" ca="1" si="310"/>
        <v>85822.085471252809</v>
      </c>
      <c r="BP533" s="15">
        <f t="shared" ca="1" si="311"/>
        <v>111570.14108389491</v>
      </c>
      <c r="BQ533" s="15">
        <f ca="1">Inputs!$B$20*EXP($B$10-0.5*C$7^2+C$7*AJ533)</f>
        <v>3860.0420605464597</v>
      </c>
      <c r="BR533" s="15">
        <f t="shared" ca="1" si="312"/>
        <v>5884.0174947393316</v>
      </c>
      <c r="BS533" s="15">
        <f t="shared" ca="1" si="313"/>
        <v>8676.2824961253991</v>
      </c>
      <c r="BT533" s="15">
        <f t="shared" ca="1" si="314"/>
        <v>9845.5682169345546</v>
      </c>
      <c r="BU533" s="15">
        <f t="shared" ca="1" si="315"/>
        <v>16670.281758788191</v>
      </c>
      <c r="BV533" s="15">
        <f t="shared" ca="1" si="316"/>
        <v>25545.037338652633</v>
      </c>
      <c r="BW533" s="15">
        <f t="shared" ca="1" si="317"/>
        <v>41705.696177297206</v>
      </c>
      <c r="BX533" s="15">
        <f t="shared" ca="1" si="318"/>
        <v>61687.705032765858</v>
      </c>
      <c r="BY533" s="15">
        <f t="shared" ca="1" si="319"/>
        <v>99878.100750825586</v>
      </c>
      <c r="BZ533" s="15">
        <f t="shared" ca="1" si="320"/>
        <v>181511.05357098818</v>
      </c>
      <c r="CA533" s="15">
        <f t="shared" ca="1" si="321"/>
        <v>194883.8469841842</v>
      </c>
      <c r="CB533" s="15">
        <f ca="1">(AU533*DCF!C$10-DCF!C$5*MAX(AU533*DCF!C$10,0)-MAX(AU533-Inputs!$B$6,0)/Inputs!$B$10)*DCF!C$6</f>
        <v>997.84239790037816</v>
      </c>
      <c r="CC533" s="15">
        <f ca="1">(AV533*DCF!D$10-DCF!D$5*MAX(AV533*DCF!D$10,0)-MAX(AV533-AU533,0)/Inputs!$B$10)*DCF!D$6</f>
        <v>946.93080233319893</v>
      </c>
      <c r="CD533" s="15">
        <f ca="1">(AW533*DCF!E$10-DCF!E$5*MAX(AW533*DCF!E$10,0)-MAX(AW533-AV533,0)/Inputs!$B$10)*DCF!E$6</f>
        <v>1313.0082903606612</v>
      </c>
      <c r="CE533" s="15">
        <f ca="1">(AX533*DCF!F$10-DCF!F$5*MAX(AX533*DCF!F$10,0)-MAX(AX533-AW533,0)/Inputs!$B$10)*DCF!F$6</f>
        <v>1423.4735624756534</v>
      </c>
      <c r="CF533" s="15">
        <f ca="1">(AY533*DCF!G$10-DCF!G$5*MAX(AY533*DCF!G$10,0)-MAX(AY533-AX533,0)/Inputs!$B$10)*DCF!G$6</f>
        <v>1414.6711847040083</v>
      </c>
      <c r="CG533" s="15">
        <f ca="1">(AZ533*DCF!H$10-DCF!H$5*MAX(AZ533*DCF!H$10,0)-MAX(AZ533-AY533,0)/Inputs!$B$10)*DCF!H$6</f>
        <v>1443.394695362992</v>
      </c>
      <c r="CH533" s="15">
        <f ca="1">(BA533*DCF!I$10-DCF!I$5*MAX(BA533*DCF!I$10,0)-MAX(BA533-AZ533,0)/Inputs!$B$10)*DCF!I$6</f>
        <v>1644.8936595237712</v>
      </c>
      <c r="CI533" s="15">
        <f ca="1">(BB533*DCF!J$10-DCF!J$5*MAX(BB533*DCF!J$10,0)-MAX(BB533-BA533,0)/Inputs!$B$10)*DCF!J$6</f>
        <v>1894.2405377740895</v>
      </c>
      <c r="CJ533" s="15">
        <f ca="1">(BC533*DCF!K$10-DCF!K$5*MAX(BC533*DCF!K$10,0)-MAX(BC533-BB533,0)/Inputs!$B$10)*DCF!K$6</f>
        <v>1959.9384706531821</v>
      </c>
      <c r="CK533" s="15">
        <f ca="1">(BD533*DCF!L$10-DCF!L$5*MAX(BD533*DCF!L$10,0)-MAX(BD533-BC533,0)/Inputs!$B$10)*DCF!L$6</f>
        <v>2147.1629144446852</v>
      </c>
      <c r="CL533" s="15">
        <f ca="1">(BE533*DCF!M$10-DCF!M$5*MAX(BE533*DCF!M$10,0)-MAX(BE533-BD533,0)/Inputs!$B$10)*DCF!M$6</f>
        <v>2612.325001487357</v>
      </c>
      <c r="CM533" s="15">
        <f ca="1">(BF533*DCF!C$28-DCF!C$5*MAX(BF533*DCF!C$28,0)-MAX(BF533-Inputs!$B$13,0)/Inputs!$B$17)*DCF!C$6</f>
        <v>3724.4926078620083</v>
      </c>
      <c r="CN533" s="15">
        <f ca="1">(BG533*DCF!D$28-DCF!D$5*MAX(BG533*DCF!D$28,0)-MAX(BG533-BF533,0)/Inputs!$B$17)*DCF!D$6</f>
        <v>4738.5343281327496</v>
      </c>
      <c r="CO533" s="15">
        <f ca="1">(BH533*DCF!E$28-DCF!E$5*MAX(BH533*DCF!E$28,0)-MAX(BH533-BG533,0)/Inputs!$B$17)*DCF!E$6</f>
        <v>6149.731783303213</v>
      </c>
      <c r="CP533" s="15">
        <f ca="1">(BI533*DCF!F$28-DCF!F$5*MAX(BI533*DCF!F$28,0)-MAX(BI533-BH533,0)/Inputs!$B$17)*DCF!F$6</f>
        <v>7463.2160060388833</v>
      </c>
      <c r="CQ533" s="15">
        <f ca="1">(BJ533*DCF!G$28-DCF!G$5*MAX(BJ533*DCF!G$28,0)-MAX(BJ533-BI533,0)/Inputs!$B$17)*DCF!G$6</f>
        <v>8298.8462189775</v>
      </c>
      <c r="CR533" s="15">
        <f ca="1">(BK533*DCF!H$28-DCF!H$5*MAX(BK533*DCF!H$28,0)-MAX(BK533-BJ533,0)/Inputs!$B$17)*DCF!H$6</f>
        <v>7890.7904295676299</v>
      </c>
      <c r="CS533" s="15">
        <f ca="1">(BL533*DCF!I$28-DCF!I$5*MAX(BL533*DCF!I$28,0)-MAX(BL533-BK533,0)/Inputs!$B$17)*DCF!I$6</f>
        <v>8270.1433466458693</v>
      </c>
      <c r="CT533" s="15">
        <f ca="1">(BM533*DCF!J$28-DCF!J$5*MAX(BM533*DCF!J$28,0)-MAX(BM533-BL533,0)/Inputs!$B$17)*DCF!J$6</f>
        <v>10642.783809611909</v>
      </c>
      <c r="CU533" s="15">
        <f ca="1">(BN533*DCF!K$28-DCF!K$5*MAX(BN533*DCF!K$28,0)-MAX(BN533-BM533,0)/Inputs!$B$17)*DCF!K$6</f>
        <v>12723.132152030874</v>
      </c>
      <c r="CV533" s="15">
        <f ca="1">(BO533*DCF!L$28-DCF!L$5*MAX(BO533*DCF!L$28,0)-MAX(BO533-BN533,0)/Inputs!$B$17)*DCF!L$6</f>
        <v>14488.288583299489</v>
      </c>
      <c r="CW533" s="15">
        <f ca="1">(BP533*DCF!M$28-DCF!M$5*MAX(BP533*DCF!M$28,0)-MAX(BP533-BO533,0)/Inputs!$B$17)*DCF!M$6</f>
        <v>18300.591300080505</v>
      </c>
      <c r="CX533" s="15">
        <f ca="1">(BQ533*DCF!C$46-DCF!C$5*MAX(BQ533*DCF!C$46,0)-MAX(BQ533-Inputs!$B$20,0)/Inputs!$B$24)*DCF!C$6</f>
        <v>-1195.8720973763</v>
      </c>
      <c r="CY533" s="15">
        <f ca="1">(BR533*DCF!D$46-DCF!D$5*MAX(BR533*DCF!D$46,0)-MAX(BR533-BQ533,0)/Inputs!$B$24)*DCF!D$6</f>
        <v>-1867.8780865388815</v>
      </c>
      <c r="CZ533" s="15">
        <f ca="1">(BS533*DCF!E$46-DCF!E$5*MAX(BS533*DCF!E$46,0)-MAX(BS533-BR533,0)/Inputs!$B$24)*DCF!E$6</f>
        <v>-2126.6195054147779</v>
      </c>
      <c r="DA533" s="15">
        <f ca="1">(BT533*DCF!F$46-DCF!F$5*MAX(BT533*DCF!F$46,0)-MAX(BT533-BS533,0)/Inputs!$B$24)*DCF!F$6</f>
        <v>-1142.7904208758932</v>
      </c>
      <c r="DB533" s="15">
        <f ca="1">(BU533*DCF!G$46-DCF!G$5*MAX(BU533*DCF!G$46,0)-MAX(BU533-BT533,0)/Inputs!$B$24)*DCF!G$6</f>
        <v>-2856.4541375148206</v>
      </c>
      <c r="DC533" s="15">
        <f ca="1">(BV533*DCF!H$46-DCF!H$5*MAX(BV533*DCF!H$46,0)-MAX(BV533-BU533,0)/Inputs!$B$24)*DCF!H$6</f>
        <v>-2757.7759199132661</v>
      </c>
      <c r="DD533" s="15">
        <f ca="1">(BW533*DCF!I$46-DCF!I$5*MAX(BW533*DCF!I$46,0)-MAX(BW533-BV533,0)/Inputs!$B$24)*DCF!I$6</f>
        <v>-3675.8907515123478</v>
      </c>
      <c r="DE533" s="15">
        <f ca="1">(BX533*DCF!J$46-DCF!J$5*MAX(BX533*DCF!J$46,0)-MAX(BX533-BW533,0)/Inputs!$B$24)*DCF!J$6</f>
        <v>-2711.2736995844143</v>
      </c>
      <c r="DF533" s="15">
        <f ca="1">(BY533*DCF!K$46-DCF!K$5*MAX(BY533*DCF!K$46,0)-MAX(BY533-BX533,0)/Inputs!$B$24)*DCF!K$6</f>
        <v>-3650.259502734571</v>
      </c>
      <c r="DG533" s="15">
        <f ca="1">(BZ533*DCF!L$46-DCF!L$5*MAX(BZ533*DCF!L$46,0)-MAX(BZ533-BY533,0)/Inputs!$B$24)*DCF!L$6</f>
        <v>-5926.7884936184055</v>
      </c>
      <c r="DH533" s="15">
        <f ca="1">(CA533*DCF!M$46-DCF!M$5*MAX(CA533*DCF!M$46,0)-MAX(CA533-BZ533,0)/Inputs!$B$24)*DCF!M$6</f>
        <v>12482.463225772082</v>
      </c>
      <c r="DI533" s="15">
        <f ca="1">SUM(CB533:CL533)+BE533*DCF!M$10*(1+Inputs!$B$30)*(1-Inputs!$B$33)*(1-Inputs!$B$30/Inputs!$B$31)/(Inputs!$B$29-Inputs!$B$30)*DCF!M$6</f>
        <v>71397.509615661373</v>
      </c>
      <c r="DJ533" s="15">
        <f ca="1">SUM(CM533:CW533)+BP533*DCF!M$28*(1+Inputs!$B$30)*(1-Inputs!$B$33)*(1-Inputs!$B$30/Inputs!$B$31)/(Inputs!$B$29-Inputs!$B$30)*DCF!M$6</f>
        <v>516692.12123069545</v>
      </c>
      <c r="DK533" s="15">
        <f ca="1">SUM(CX533:DH533)+CA533*DCF!M$46*(1+Inputs!$B$30)*(1-Inputs!$B$33)*(1-Inputs!$B$30/Inputs!$B$31)/(Inputs!$B$29-Inputs!$B$30)*DCF!M$6</f>
        <v>285884.37351572729</v>
      </c>
      <c r="DM533" s="15">
        <f ca="1">DI533+DJ533+DK533+Inputs!$B$34+Inputs!$B$36-Inputs!$B$35</f>
        <v>950825.0043620842</v>
      </c>
    </row>
    <row r="534" spans="1:117" x14ac:dyDescent="0.75">
      <c r="A534" s="11">
        <v>521</v>
      </c>
      <c r="C534" s="24">
        <f t="shared" ref="C534:M543" ca="1" si="322">_xlfn.NORM.S.INV(RAND())</f>
        <v>1.241672514443817</v>
      </c>
      <c r="D534" s="24">
        <f t="shared" ca="1" si="322"/>
        <v>1.745482999661514</v>
      </c>
      <c r="E534" s="24">
        <f t="shared" ca="1" si="322"/>
        <v>0.96837447083738559</v>
      </c>
      <c r="F534" s="24">
        <f t="shared" ca="1" si="322"/>
        <v>1.1497451584751901</v>
      </c>
      <c r="G534" s="24">
        <f t="shared" ca="1" si="322"/>
        <v>-0.39378920386438915</v>
      </c>
      <c r="H534" s="24">
        <f t="shared" ca="1" si="322"/>
        <v>0.97437204397804644</v>
      </c>
      <c r="I534" s="24">
        <f t="shared" ca="1" si="322"/>
        <v>-1.1025816409843778</v>
      </c>
      <c r="J534" s="24">
        <f t="shared" ca="1" si="322"/>
        <v>-0.93501101644585893</v>
      </c>
      <c r="K534" s="24">
        <f t="shared" ca="1" si="322"/>
        <v>-0.59289674228609923</v>
      </c>
      <c r="L534" s="24">
        <f t="shared" ca="1" si="322"/>
        <v>-0.57417029673983466</v>
      </c>
      <c r="M534" s="24">
        <f t="shared" ca="1" si="322"/>
        <v>1.11802046517151</v>
      </c>
      <c r="N534" s="24">
        <f ca="1">SQRT(Inputs!$B$38)*C534+SQRT(1-Inputs!$B$38)*_xlfn.NORM.S.INV(RAND())</f>
        <v>0.21280441195508221</v>
      </c>
      <c r="O534" s="24">
        <f ca="1">SQRT(Inputs!$B$38)*D534+SQRT(1-Inputs!$B$38)*_xlfn.NORM.S.INV(RAND())</f>
        <v>1.6893623560834836</v>
      </c>
      <c r="P534" s="24">
        <f ca="1">SQRT(Inputs!$B$38)*E534+SQRT(1-Inputs!$B$38)*_xlfn.NORM.S.INV(RAND())</f>
        <v>1.3479367395969573</v>
      </c>
      <c r="Q534" s="24">
        <f ca="1">SQRT(Inputs!$B$38)*F534+SQRT(1-Inputs!$B$38)*_xlfn.NORM.S.INV(RAND())</f>
        <v>1.3382611191837102</v>
      </c>
      <c r="R534" s="24">
        <f ca="1">SQRT(Inputs!$B$38)*G534+SQRT(1-Inputs!$B$38)*_xlfn.NORM.S.INV(RAND())</f>
        <v>-0.96451076478867259</v>
      </c>
      <c r="S534" s="24">
        <f ca="1">SQRT(Inputs!$B$38)*H534+SQRT(1-Inputs!$B$38)*_xlfn.NORM.S.INV(RAND())</f>
        <v>2.2581287553086753</v>
      </c>
      <c r="T534" s="24">
        <f ca="1">SQRT(Inputs!$B$38)*I534+SQRT(1-Inputs!$B$38)*_xlfn.NORM.S.INV(RAND())</f>
        <v>-0.59845633830734035</v>
      </c>
      <c r="U534" s="24">
        <f ca="1">SQRT(Inputs!$B$38)*J534+SQRT(1-Inputs!$B$38)*_xlfn.NORM.S.INV(RAND())</f>
        <v>0.57654516502884168</v>
      </c>
      <c r="V534" s="24">
        <f ca="1">SQRT(Inputs!$B$38)*K534+SQRT(1-Inputs!$B$38)*_xlfn.NORM.S.INV(RAND())</f>
        <v>-0.96620329644994074</v>
      </c>
      <c r="W534" s="24">
        <f ca="1">SQRT(Inputs!$B$38)*L534+SQRT(1-Inputs!$B$38)*_xlfn.NORM.S.INV(RAND())</f>
        <v>-1.2116239348361209</v>
      </c>
      <c r="X534" s="24">
        <f ca="1">SQRT(Inputs!$B$38)*M534+SQRT(1-Inputs!$B$38)*_xlfn.NORM.S.INV(RAND())</f>
        <v>-0.69588953686793364</v>
      </c>
      <c r="Y534" s="24">
        <f ca="1">SQRT(Inputs!$B$38)*C534+SQRT(1-Inputs!$B$38)*_xlfn.NORM.S.INV(RAND())</f>
        <v>0.51681955569383775</v>
      </c>
      <c r="Z534" s="24">
        <f ca="1">SQRT(Inputs!$B$38)*D534+SQRT(1-Inputs!$B$38)*_xlfn.NORM.S.INV(RAND())</f>
        <v>2.0797253155428019</v>
      </c>
      <c r="AA534" s="24">
        <f ca="1">SQRT(Inputs!$B$38)*E534+SQRT(1-Inputs!$B$38)*_xlfn.NORM.S.INV(RAND())</f>
        <v>0.31352727085863241</v>
      </c>
      <c r="AB534" s="24">
        <f ca="1">SQRT(Inputs!$B$38)*F534+SQRT(1-Inputs!$B$38)*_xlfn.NORM.S.INV(RAND())</f>
        <v>0.64549705418487024</v>
      </c>
      <c r="AC534" s="24">
        <f ca="1">SQRT(Inputs!$B$38)*G534+SQRT(1-Inputs!$B$38)*_xlfn.NORM.S.INV(RAND())</f>
        <v>-0.65259914918959683</v>
      </c>
      <c r="AD534" s="24">
        <f ca="1">SQRT(Inputs!$B$38)*H534+SQRT(1-Inputs!$B$38)*_xlfn.NORM.S.INV(RAND())</f>
        <v>0.79147219570970029</v>
      </c>
      <c r="AE534" s="24">
        <f ca="1">SQRT(Inputs!$B$38)*I534+SQRT(1-Inputs!$B$38)*_xlfn.NORM.S.INV(RAND())</f>
        <v>-0.38670038821191399</v>
      </c>
      <c r="AF534" s="24">
        <f ca="1">SQRT(Inputs!$B$38)*J534+SQRT(1-Inputs!$B$38)*_xlfn.NORM.S.INV(RAND())</f>
        <v>0.84329598063205113</v>
      </c>
      <c r="AG534" s="24">
        <f ca="1">SQRT(Inputs!$B$38)*K534+SQRT(1-Inputs!$B$38)*_xlfn.NORM.S.INV(RAND())</f>
        <v>0.1278605314302233</v>
      </c>
      <c r="AH534" s="24">
        <f ca="1">SQRT(Inputs!$B$38)*L534+SQRT(1-Inputs!$B$38)*_xlfn.NORM.S.INV(RAND())</f>
        <v>-0.57985841690266948</v>
      </c>
      <c r="AI534" s="24">
        <f ca="1">SQRT(Inputs!$B$38)*M534+SQRT(1-Inputs!$B$38)*_xlfn.NORM.S.INV(RAND())</f>
        <v>1.6633619206749637</v>
      </c>
      <c r="AJ534" s="24">
        <f ca="1">SQRT(Inputs!$B$38)*C534+SQRT(1-Inputs!$B$38)*_xlfn.NORM.S.INV(RAND())</f>
        <v>1.5255771396716908</v>
      </c>
      <c r="AK534" s="24">
        <f ca="1">SQRT(Inputs!$B$38)*D534+SQRT(1-Inputs!$B$38)*_xlfn.NORM.S.INV(RAND())</f>
        <v>0.42093290931509886</v>
      </c>
      <c r="AL534" s="24">
        <f ca="1">SQRT(Inputs!$B$38)*E534+SQRT(1-Inputs!$B$38)*_xlfn.NORM.S.INV(RAND())</f>
        <v>-0.47492077913693442</v>
      </c>
      <c r="AM534" s="24">
        <f ca="1">SQRT(Inputs!$B$38)*F534+SQRT(1-Inputs!$B$38)*_xlfn.NORM.S.INV(RAND())</f>
        <v>0.74317902486912135</v>
      </c>
      <c r="AN534" s="24">
        <f ca="1">SQRT(Inputs!$B$38)*G534+SQRT(1-Inputs!$B$38)*_xlfn.NORM.S.INV(RAND())</f>
        <v>-0.25582857937921527</v>
      </c>
      <c r="AO534" s="24">
        <f ca="1">SQRT(Inputs!$B$38)*H534+SQRT(1-Inputs!$B$38)*_xlfn.NORM.S.INV(RAND())</f>
        <v>0.21506968438698598</v>
      </c>
      <c r="AP534" s="24">
        <f ca="1">SQRT(Inputs!$B$38)*I534+SQRT(1-Inputs!$B$38)*_xlfn.NORM.S.INV(RAND())</f>
        <v>-1.5914030482829409</v>
      </c>
      <c r="AQ534" s="24">
        <f ca="1">SQRT(Inputs!$B$38)*J534+SQRT(1-Inputs!$B$38)*_xlfn.NORM.S.INV(RAND())</f>
        <v>-1.5197251367628786</v>
      </c>
      <c r="AR534" s="24">
        <f ca="1">SQRT(Inputs!$B$38)*K534+SQRT(1-Inputs!$B$38)*_xlfn.NORM.S.INV(RAND())</f>
        <v>-0.58386417690349734</v>
      </c>
      <c r="AS534" s="24">
        <f ca="1">SQRT(Inputs!$B$38)*L534+SQRT(1-Inputs!$B$38)*_xlfn.NORM.S.INV(RAND())</f>
        <v>0.60296670301921318</v>
      </c>
      <c r="AT534" s="24">
        <f ca="1">SQRT(Inputs!$B$38)*M534+SQRT(1-Inputs!$B$38)*_xlfn.NORM.S.INV(RAND())</f>
        <v>-0.15800689695686576</v>
      </c>
      <c r="AU534" s="15">
        <f ca="1">Inputs!$B$6*EXP($B$8-0.5*C$5^2+C$5*N534)</f>
        <v>5136.1534424518768</v>
      </c>
      <c r="AV534" s="15">
        <f t="shared" ca="1" si="292"/>
        <v>8014.7024193134721</v>
      </c>
      <c r="AW534" s="15">
        <f t="shared" ca="1" si="293"/>
        <v>11721.028733903207</v>
      </c>
      <c r="AX534" s="15">
        <f t="shared" ca="1" si="294"/>
        <v>16914.400619672455</v>
      </c>
      <c r="AY534" s="15">
        <f t="shared" ca="1" si="295"/>
        <v>18469.01591459235</v>
      </c>
      <c r="AZ534" s="15">
        <f t="shared" ca="1" si="296"/>
        <v>28964.973443463019</v>
      </c>
      <c r="BA534" s="15">
        <f t="shared" ca="1" si="297"/>
        <v>33293.703334981685</v>
      </c>
      <c r="BB534" s="15">
        <f t="shared" ca="1" si="298"/>
        <v>43185.519975031333</v>
      </c>
      <c r="BC534" s="15">
        <f t="shared" ca="1" si="299"/>
        <v>48181.293008316061</v>
      </c>
      <c r="BD534" s="15">
        <f t="shared" ca="1" si="300"/>
        <v>52702.410726627168</v>
      </c>
      <c r="BE534" s="15">
        <f t="shared" ca="1" si="301"/>
        <v>60613.86335421601</v>
      </c>
      <c r="BF534" s="15">
        <f ca="1">Inputs!$B$13*EXP($B$9-0.5*C$6^2+C$6*Y534)</f>
        <v>15323.264597413834</v>
      </c>
      <c r="BG534" s="15">
        <f t="shared" ca="1" si="302"/>
        <v>27179.097889248453</v>
      </c>
      <c r="BH534" s="15">
        <f t="shared" ca="1" si="303"/>
        <v>34980.381246589961</v>
      </c>
      <c r="BI534" s="15">
        <f t="shared" ca="1" si="304"/>
        <v>47294.263349218039</v>
      </c>
      <c r="BJ534" s="15">
        <f t="shared" ca="1" si="305"/>
        <v>52774.253998130887</v>
      </c>
      <c r="BK534" s="15">
        <f t="shared" ca="1" si="306"/>
        <v>72139.537976428037</v>
      </c>
      <c r="BL534" s="15">
        <f t="shared" ca="1" si="307"/>
        <v>84283.38996646853</v>
      </c>
      <c r="BM534" s="15">
        <f t="shared" ca="1" si="308"/>
        <v>115044.82754546455</v>
      </c>
      <c r="BN534" s="15">
        <f t="shared" ca="1" si="309"/>
        <v>143675.38571148872</v>
      </c>
      <c r="BO534" s="15">
        <f t="shared" ca="1" si="310"/>
        <v>165255.10761481739</v>
      </c>
      <c r="BP534" s="15">
        <f t="shared" ca="1" si="311"/>
        <v>245578.80807847556</v>
      </c>
      <c r="BQ534" s="15">
        <f ca="1">Inputs!$B$20*EXP($B$10-0.5*C$7^2+C$7*AJ534)</f>
        <v>7368.9056477149179</v>
      </c>
      <c r="BR534" s="15">
        <f t="shared" ca="1" si="312"/>
        <v>11428.732788032237</v>
      </c>
      <c r="BS534" s="15">
        <f t="shared" ca="1" si="313"/>
        <v>13654.911449420564</v>
      </c>
      <c r="BT534" s="15">
        <f t="shared" ca="1" si="314"/>
        <v>22879.928401057197</v>
      </c>
      <c r="BU534" s="15">
        <f t="shared" ca="1" si="315"/>
        <v>29805.489123139017</v>
      </c>
      <c r="BV534" s="15">
        <f t="shared" ca="1" si="316"/>
        <v>43526.841570325792</v>
      </c>
      <c r="BW534" s="15">
        <f t="shared" ca="1" si="317"/>
        <v>43370.127510402825</v>
      </c>
      <c r="BX534" s="15">
        <f t="shared" ca="1" si="318"/>
        <v>44728.927328209174</v>
      </c>
      <c r="BY534" s="15">
        <f t="shared" ca="1" si="319"/>
        <v>56048.66103692483</v>
      </c>
      <c r="BZ534" s="15">
        <f t="shared" ca="1" si="320"/>
        <v>87862.979237753243</v>
      </c>
      <c r="CA534" s="15">
        <f t="shared" ca="1" si="321"/>
        <v>120003.61431482472</v>
      </c>
      <c r="CB534" s="15">
        <f ca="1">(AU534*DCF!C$10-DCF!C$5*MAX(AU534*DCF!C$10,0)-MAX(AU534-Inputs!$B$6,0)/Inputs!$B$10)*DCF!C$6</f>
        <v>1041.8342656134223</v>
      </c>
      <c r="CC534" s="15">
        <f ca="1">(AV534*DCF!D$10-DCF!D$5*MAX(AV534*DCF!D$10,0)-MAX(AV534-AU534,0)/Inputs!$B$10)*DCF!D$6</f>
        <v>1251.6705858519817</v>
      </c>
      <c r="CD534" s="15">
        <f ca="1">(AW534*DCF!E$10-DCF!E$5*MAX(AW534*DCF!E$10,0)-MAX(AW534-AV534,0)/Inputs!$B$10)*DCF!E$6</f>
        <v>1871.3807803489531</v>
      </c>
      <c r="CE534" s="15">
        <f ca="1">(AX534*DCF!F$10-DCF!F$5*MAX(AX534*DCF!F$10,0)-MAX(AX534-AW534,0)/Inputs!$B$10)*DCF!F$6</f>
        <v>2611.7747684392316</v>
      </c>
      <c r="CF534" s="15">
        <f ca="1">(AY534*DCF!G$10-DCF!G$5*MAX(AY534*DCF!G$10,0)-MAX(AY534-AX534,0)/Inputs!$B$10)*DCF!G$6</f>
        <v>3506.5293150870398</v>
      </c>
      <c r="CG534" s="15">
        <f ca="1">(AZ534*DCF!H$10-DCF!H$5*MAX(AZ534*DCF!H$10,0)-MAX(AZ534-AY534,0)/Inputs!$B$10)*DCF!H$6</f>
        <v>3759.8249459305321</v>
      </c>
      <c r="CH534" s="15">
        <f ca="1">(BA534*DCF!I$10-DCF!I$5*MAX(BA534*DCF!I$10,0)-MAX(BA534-AZ534,0)/Inputs!$B$10)*DCF!I$6</f>
        <v>5371.4816741040222</v>
      </c>
      <c r="CI534" s="15">
        <f ca="1">(BB534*DCF!J$10-DCF!J$5*MAX(BB534*DCF!J$10,0)-MAX(BB534-BA534,0)/Inputs!$B$10)*DCF!J$6</f>
        <v>5911.7936243836721</v>
      </c>
      <c r="CJ534" s="15">
        <f ca="1">(BC534*DCF!K$10-DCF!K$5*MAX(BC534*DCF!K$10,0)-MAX(BC534-BB534,0)/Inputs!$B$10)*DCF!K$6</f>
        <v>7057.0822033023669</v>
      </c>
      <c r="CK534" s="15">
        <f ca="1">(BD534*DCF!L$10-DCF!L$5*MAX(BD534*DCF!L$10,0)-MAX(BD534-BC534,0)/Inputs!$B$10)*DCF!L$6</f>
        <v>7363.8720006426156</v>
      </c>
      <c r="CL534" s="15">
        <f ca="1">(BE534*DCF!M$10-DCF!M$5*MAX(BE534*DCF!M$10,0)-MAX(BE534-BD534,0)/Inputs!$B$10)*DCF!M$6</f>
        <v>7608.2925523072608</v>
      </c>
      <c r="CM534" s="15">
        <f ca="1">(BF534*DCF!C$28-DCF!C$5*MAX(BF534*DCF!C$28,0)-MAX(BF534-Inputs!$B$13,0)/Inputs!$B$17)*DCF!C$6</f>
        <v>3767.4918268459483</v>
      </c>
      <c r="CN534" s="15">
        <f ca="1">(BG534*DCF!D$28-DCF!D$5*MAX(BG534*DCF!D$28,0)-MAX(BG534-BF534,0)/Inputs!$B$17)*DCF!D$6</f>
        <v>5475.4783553063944</v>
      </c>
      <c r="CO534" s="15">
        <f ca="1">(BH534*DCF!E$28-DCF!E$5*MAX(BH534*DCF!E$28,0)-MAX(BH534-BG534,0)/Inputs!$B$17)*DCF!E$6</f>
        <v>8369.5412784494656</v>
      </c>
      <c r="CP534" s="15">
        <f ca="1">(BI534*DCF!F$28-DCF!F$5*MAX(BI534*DCF!F$28,0)-MAX(BI534-BH534,0)/Inputs!$B$17)*DCF!F$6</f>
        <v>10597.209855088335</v>
      </c>
      <c r="CQ534" s="15">
        <f ca="1">(BJ534*DCF!G$28-DCF!G$5*MAX(BJ534*DCF!G$28,0)-MAX(BJ534-BI534,0)/Inputs!$B$17)*DCF!G$6</f>
        <v>12771.000305476718</v>
      </c>
      <c r="CR534" s="15">
        <f ca="1">(BK534*DCF!H$28-DCF!H$5*MAX(BK534*DCF!H$28,0)-MAX(BK534-BJ534,0)/Inputs!$B$17)*DCF!H$6</f>
        <v>14832.081965888472</v>
      </c>
      <c r="CS534" s="15">
        <f ca="1">(BL534*DCF!I$28-DCF!I$5*MAX(BL534*DCF!I$28,0)-MAX(BL534-BK534,0)/Inputs!$B$17)*DCF!I$6</f>
        <v>18076.480070118487</v>
      </c>
      <c r="CT534" s="15">
        <f ca="1">(BM534*DCF!J$28-DCF!J$5*MAX(BM534*DCF!J$28,0)-MAX(BM534-BL534,0)/Inputs!$B$17)*DCF!J$6</f>
        <v>21585.831814919326</v>
      </c>
      <c r="CU534" s="15">
        <f ca="1">(BN534*DCF!K$28-DCF!K$5*MAX(BN534*DCF!K$28,0)-MAX(BN534-BM534,0)/Inputs!$B$17)*DCF!K$6</f>
        <v>26834.970438849283</v>
      </c>
      <c r="CV534" s="15">
        <f ca="1">(BO534*DCF!L$28-DCF!L$5*MAX(BO534*DCF!L$28,0)-MAX(BO534-BN534,0)/Inputs!$B$17)*DCF!L$6</f>
        <v>30530.081135732755</v>
      </c>
      <c r="CW534" s="15">
        <f ca="1">(BP534*DCF!M$28-DCF!M$5*MAX(BP534*DCF!M$28,0)-MAX(BP534-BO534,0)/Inputs!$B$17)*DCF!M$6</f>
        <v>37809.711125768161</v>
      </c>
      <c r="CX534" s="15">
        <f ca="1">(BQ534*DCF!C$46-DCF!C$5*MAX(BQ534*DCF!C$46,0)-MAX(BQ534-Inputs!$B$20,0)/Inputs!$B$24)*DCF!C$6</f>
        <v>-3626.9554141211902</v>
      </c>
      <c r="CY534" s="15">
        <f ca="1">(BR534*DCF!D$46-DCF!D$5*MAX(BR534*DCF!D$46,0)-MAX(BR534-BQ534,0)/Inputs!$B$24)*DCF!D$6</f>
        <v>-3682.9127065716771</v>
      </c>
      <c r="CZ534" s="15">
        <f ca="1">(BS534*DCF!E$46-DCF!E$5*MAX(BS534*DCF!E$46,0)-MAX(BS534-BR534,0)/Inputs!$B$24)*DCF!E$6</f>
        <v>-2492.215396468634</v>
      </c>
      <c r="DA534" s="15">
        <f ca="1">(BT534*DCF!F$46-DCF!F$5*MAX(BT534*DCF!F$46,0)-MAX(BT534-BS534,0)/Inputs!$B$24)*DCF!F$6</f>
        <v>-5025.3813412299878</v>
      </c>
      <c r="DB534" s="15">
        <f ca="1">(BU534*DCF!G$46-DCF!G$5*MAX(BU534*DCF!G$46,0)-MAX(BU534-BT534,0)/Inputs!$B$24)*DCF!G$6</f>
        <v>-3332.2195601824124</v>
      </c>
      <c r="DC534" s="15">
        <f ca="1">(BV534*DCF!H$46-DCF!H$5*MAX(BV534*DCF!H$46,0)-MAX(BV534-BU534,0)/Inputs!$B$24)*DCF!H$6</f>
        <v>-4263.8262008419888</v>
      </c>
      <c r="DD534" s="15">
        <f ca="1">(BW534*DCF!I$46-DCF!I$5*MAX(BW534*DCF!I$46,0)-MAX(BW534-BV534,0)/Inputs!$B$24)*DCF!I$6</f>
        <v>1001.6499039050747</v>
      </c>
      <c r="DE534" s="15">
        <f ca="1">(BX534*DCF!J$46-DCF!J$5*MAX(BX534*DCF!J$46,0)-MAX(BX534-BW534,0)/Inputs!$B$24)*DCF!J$6</f>
        <v>1515.9232627734996</v>
      </c>
      <c r="DF534" s="15">
        <f ca="1">(BY534*DCF!K$46-DCF!K$5*MAX(BY534*DCF!K$46,0)-MAX(BY534-BX534,0)/Inputs!$B$24)*DCF!K$6</f>
        <v>428.65315538737292</v>
      </c>
      <c r="DG534" s="15">
        <f ca="1">(BZ534*DCF!L$46-DCF!L$5*MAX(BZ534*DCF!L$46,0)-MAX(BZ534-BY534,0)/Inputs!$B$24)*DCF!L$6</f>
        <v>-1126.1242772310795</v>
      </c>
      <c r="DH534" s="15">
        <f ca="1">(CA534*DCF!M$46-DCF!M$5*MAX(CA534*DCF!M$46,0)-MAX(CA534-BZ534,0)/Inputs!$B$24)*DCF!M$6</f>
        <v>2688.6132951305435</v>
      </c>
      <c r="DI534" s="15">
        <f ca="1">SUM(CB534:CL534)+BE534*DCF!M$10*(1+Inputs!$B$30)*(1-Inputs!$B$33)*(1-Inputs!$B$30/Inputs!$B$31)/(Inputs!$B$29-Inputs!$B$30)*DCF!M$6</f>
        <v>216044.71996615824</v>
      </c>
      <c r="DJ534" s="15">
        <f ca="1">SUM(CM534:CW534)+BP534*DCF!M$28*(1+Inputs!$B$30)*(1-Inputs!$B$33)*(1-Inputs!$B$30/Inputs!$B$31)/(Inputs!$B$29-Inputs!$B$30)*DCF!M$6</f>
        <v>1101915.305273701</v>
      </c>
      <c r="DK534" s="15">
        <f ca="1">SUM(CX534:DH534)+CA534*DCF!M$46*(1+Inputs!$B$30)*(1-Inputs!$B$33)*(1-Inputs!$B$30/Inputs!$B$31)/(Inputs!$B$29-Inputs!$B$30)*DCF!M$6</f>
        <v>167625.00778814655</v>
      </c>
      <c r="DM534" s="15">
        <f ca="1">DI534+DJ534+DK534+Inputs!$B$34+Inputs!$B$36-Inputs!$B$35</f>
        <v>1562436.0330280059</v>
      </c>
    </row>
    <row r="535" spans="1:117" x14ac:dyDescent="0.75">
      <c r="A535" s="11">
        <v>522</v>
      </c>
      <c r="C535" s="24">
        <f t="shared" ca="1" si="322"/>
        <v>-0.36918201626959057</v>
      </c>
      <c r="D535" s="24">
        <f t="shared" ca="1" si="322"/>
        <v>-1.5160783555390807</v>
      </c>
      <c r="E535" s="24">
        <f t="shared" ca="1" si="322"/>
        <v>-1.2506437416939773</v>
      </c>
      <c r="F535" s="24">
        <f t="shared" ca="1" si="322"/>
        <v>1.6228904870484617</v>
      </c>
      <c r="G535" s="24">
        <f t="shared" ca="1" si="322"/>
        <v>-0.54785003874616311</v>
      </c>
      <c r="H535" s="24">
        <f t="shared" ca="1" si="322"/>
        <v>-0.103102791029036</v>
      </c>
      <c r="I535" s="24">
        <f t="shared" ca="1" si="322"/>
        <v>1.9718057193021479</v>
      </c>
      <c r="J535" s="24">
        <f t="shared" ca="1" si="322"/>
        <v>-1.5404652273477437</v>
      </c>
      <c r="K535" s="24">
        <f t="shared" ca="1" si="322"/>
        <v>0.74524553802799065</v>
      </c>
      <c r="L535" s="24">
        <f t="shared" ca="1" si="322"/>
        <v>0.84577604332964229</v>
      </c>
      <c r="M535" s="24">
        <f t="shared" ca="1" si="322"/>
        <v>-0.35495482358225849</v>
      </c>
      <c r="N535" s="24">
        <f ca="1">SQRT(Inputs!$B$38)*C535+SQRT(1-Inputs!$B$38)*_xlfn.NORM.S.INV(RAND())</f>
        <v>-0.53136501309120465</v>
      </c>
      <c r="O535" s="24">
        <f ca="1">SQRT(Inputs!$B$38)*D535+SQRT(1-Inputs!$B$38)*_xlfn.NORM.S.INV(RAND())</f>
        <v>-0.5104690575351305</v>
      </c>
      <c r="P535" s="24">
        <f ca="1">SQRT(Inputs!$B$38)*E535+SQRT(1-Inputs!$B$38)*_xlfn.NORM.S.INV(RAND())</f>
        <v>-0.93613145060739411</v>
      </c>
      <c r="Q535" s="24">
        <f ca="1">SQRT(Inputs!$B$38)*F535+SQRT(1-Inputs!$B$38)*_xlfn.NORM.S.INV(RAND())</f>
        <v>0.97853698558847102</v>
      </c>
      <c r="R535" s="24">
        <f ca="1">SQRT(Inputs!$B$38)*G535+SQRT(1-Inputs!$B$38)*_xlfn.NORM.S.INV(RAND())</f>
        <v>-3.3454541006087357E-2</v>
      </c>
      <c r="S535" s="24">
        <f ca="1">SQRT(Inputs!$B$38)*H535+SQRT(1-Inputs!$B$38)*_xlfn.NORM.S.INV(RAND())</f>
        <v>1.7906039104626781</v>
      </c>
      <c r="T535" s="24">
        <f ca="1">SQRT(Inputs!$B$38)*I535+SQRT(1-Inputs!$B$38)*_xlfn.NORM.S.INV(RAND())</f>
        <v>2.4996979703749527</v>
      </c>
      <c r="U535" s="24">
        <f ca="1">SQRT(Inputs!$B$38)*J535+SQRT(1-Inputs!$B$38)*_xlfn.NORM.S.INV(RAND())</f>
        <v>-0.42821356738012317</v>
      </c>
      <c r="V535" s="24">
        <f ca="1">SQRT(Inputs!$B$38)*K535+SQRT(1-Inputs!$B$38)*_xlfn.NORM.S.INV(RAND())</f>
        <v>-0.39164506012234873</v>
      </c>
      <c r="W535" s="24">
        <f ca="1">SQRT(Inputs!$B$38)*L535+SQRT(1-Inputs!$B$38)*_xlfn.NORM.S.INV(RAND())</f>
        <v>0.39986776044083677</v>
      </c>
      <c r="X535" s="24">
        <f ca="1">SQRT(Inputs!$B$38)*M535+SQRT(1-Inputs!$B$38)*_xlfn.NORM.S.INV(RAND())</f>
        <v>-9.9366560573798654E-2</v>
      </c>
      <c r="Y535" s="24">
        <f ca="1">SQRT(Inputs!$B$38)*C535+SQRT(1-Inputs!$B$38)*_xlfn.NORM.S.INV(RAND())</f>
        <v>0.32257561491328335</v>
      </c>
      <c r="Z535" s="24">
        <f ca="1">SQRT(Inputs!$B$38)*D535+SQRT(1-Inputs!$B$38)*_xlfn.NORM.S.INV(RAND())</f>
        <v>0.3444706439106352</v>
      </c>
      <c r="AA535" s="24">
        <f ca="1">SQRT(Inputs!$B$38)*E535+SQRT(1-Inputs!$B$38)*_xlfn.NORM.S.INV(RAND())</f>
        <v>-0.88034487139737228</v>
      </c>
      <c r="AB535" s="24">
        <f ca="1">SQRT(Inputs!$B$38)*F535+SQRT(1-Inputs!$B$38)*_xlfn.NORM.S.INV(RAND())</f>
        <v>1.7143803891692668</v>
      </c>
      <c r="AC535" s="24">
        <f ca="1">SQRT(Inputs!$B$38)*G535+SQRT(1-Inputs!$B$38)*_xlfn.NORM.S.INV(RAND())</f>
        <v>-0.82777501709209189</v>
      </c>
      <c r="AD535" s="24">
        <f ca="1">SQRT(Inputs!$B$38)*H535+SQRT(1-Inputs!$B$38)*_xlfn.NORM.S.INV(RAND())</f>
        <v>-0.99485616126752174</v>
      </c>
      <c r="AE535" s="24">
        <f ca="1">SQRT(Inputs!$B$38)*I535+SQRT(1-Inputs!$B$38)*_xlfn.NORM.S.INV(RAND())</f>
        <v>0.75068209280548137</v>
      </c>
      <c r="AF535" s="24">
        <f ca="1">SQRT(Inputs!$B$38)*J535+SQRT(1-Inputs!$B$38)*_xlfn.NORM.S.INV(RAND())</f>
        <v>0.67364406608857508</v>
      </c>
      <c r="AG535" s="24">
        <f ca="1">SQRT(Inputs!$B$38)*K535+SQRT(1-Inputs!$B$38)*_xlfn.NORM.S.INV(RAND())</f>
        <v>1.6848487276402302</v>
      </c>
      <c r="AH535" s="24">
        <f ca="1">SQRT(Inputs!$B$38)*L535+SQRT(1-Inputs!$B$38)*_xlfn.NORM.S.INV(RAND())</f>
        <v>0.37600593101358554</v>
      </c>
      <c r="AI535" s="24">
        <f ca="1">SQRT(Inputs!$B$38)*M535+SQRT(1-Inputs!$B$38)*_xlfn.NORM.S.INV(RAND())</f>
        <v>-0.39161711741374094</v>
      </c>
      <c r="AJ535" s="24">
        <f ca="1">SQRT(Inputs!$B$38)*C535+SQRT(1-Inputs!$B$38)*_xlfn.NORM.S.INV(RAND())</f>
        <v>-1.5259321645511368</v>
      </c>
      <c r="AK535" s="24">
        <f ca="1">SQRT(Inputs!$B$38)*D535+SQRT(1-Inputs!$B$38)*_xlfn.NORM.S.INV(RAND())</f>
        <v>0.14221883866629659</v>
      </c>
      <c r="AL535" s="24">
        <f ca="1">SQRT(Inputs!$B$38)*E535+SQRT(1-Inputs!$B$38)*_xlfn.NORM.S.INV(RAND())</f>
        <v>-1.0596740110070815</v>
      </c>
      <c r="AM535" s="24">
        <f ca="1">SQRT(Inputs!$B$38)*F535+SQRT(1-Inputs!$B$38)*_xlfn.NORM.S.INV(RAND())</f>
        <v>1.4946427406978919</v>
      </c>
      <c r="AN535" s="24">
        <f ca="1">SQRT(Inputs!$B$38)*G535+SQRT(1-Inputs!$B$38)*_xlfn.NORM.S.INV(RAND())</f>
        <v>-1.8163363438130915</v>
      </c>
      <c r="AO535" s="24">
        <f ca="1">SQRT(Inputs!$B$38)*H535+SQRT(1-Inputs!$B$38)*_xlfn.NORM.S.INV(RAND())</f>
        <v>1.1181139588169886</v>
      </c>
      <c r="AP535" s="24">
        <f ca="1">SQRT(Inputs!$B$38)*I535+SQRT(1-Inputs!$B$38)*_xlfn.NORM.S.INV(RAND())</f>
        <v>1.105052268763032</v>
      </c>
      <c r="AQ535" s="24">
        <f ca="1">SQRT(Inputs!$B$38)*J535+SQRT(1-Inputs!$B$38)*_xlfn.NORM.S.INV(RAND())</f>
        <v>-0.52287516977428494</v>
      </c>
      <c r="AR535" s="24">
        <f ca="1">SQRT(Inputs!$B$38)*K535+SQRT(1-Inputs!$B$38)*_xlfn.NORM.S.INV(RAND())</f>
        <v>-0.19582364483409914</v>
      </c>
      <c r="AS535" s="24">
        <f ca="1">SQRT(Inputs!$B$38)*L535+SQRT(1-Inputs!$B$38)*_xlfn.NORM.S.INV(RAND())</f>
        <v>-8.1589582412489869E-2</v>
      </c>
      <c r="AT535" s="24">
        <f ca="1">SQRT(Inputs!$B$38)*M535+SQRT(1-Inputs!$B$38)*_xlfn.NORM.S.INV(RAND())</f>
        <v>-0.62467305414336494</v>
      </c>
      <c r="AU535" s="15">
        <f ca="1">Inputs!$B$6*EXP($B$8-0.5*C$5^2+C$5*N535)</f>
        <v>4553.2599476299574</v>
      </c>
      <c r="AV535" s="15">
        <f t="shared" ca="1" si="292"/>
        <v>5141.6345846256163</v>
      </c>
      <c r="AW535" s="15">
        <f t="shared" ca="1" si="293"/>
        <v>5525.6460077736065</v>
      </c>
      <c r="AX535" s="15">
        <f t="shared" ca="1" si="294"/>
        <v>7623.530614823344</v>
      </c>
      <c r="AY535" s="15">
        <f t="shared" ca="1" si="295"/>
        <v>9280.4021939553604</v>
      </c>
      <c r="AZ535" s="15">
        <f t="shared" ca="1" si="296"/>
        <v>13824.108981513375</v>
      </c>
      <c r="BA535" s="15">
        <f t="shared" ca="1" si="297"/>
        <v>21975.912940831706</v>
      </c>
      <c r="BB535" s="15">
        <f t="shared" ca="1" si="298"/>
        <v>25775.322009481548</v>
      </c>
      <c r="BC535" s="15">
        <f t="shared" ca="1" si="299"/>
        <v>30397.037291739172</v>
      </c>
      <c r="BD535" s="15">
        <f t="shared" ca="1" si="300"/>
        <v>38658.397246686822</v>
      </c>
      <c r="BE535" s="15">
        <f t="shared" ca="1" si="301"/>
        <v>46944.119738988753</v>
      </c>
      <c r="BF535" s="15">
        <f ca="1">Inputs!$B$13*EXP($B$9-0.5*C$6^2+C$6*Y535)</f>
        <v>14744.406976016277</v>
      </c>
      <c r="BG535" s="15">
        <f t="shared" ca="1" si="302"/>
        <v>19121.879809277041</v>
      </c>
      <c r="BH535" s="15">
        <f t="shared" ca="1" si="303"/>
        <v>20189.443013456374</v>
      </c>
      <c r="BI535" s="15">
        <f t="shared" ca="1" si="304"/>
        <v>32178.014651684585</v>
      </c>
      <c r="BJ535" s="15">
        <f t="shared" ca="1" si="305"/>
        <v>35011.167357561775</v>
      </c>
      <c r="BK535" s="15">
        <f t="shared" ca="1" si="306"/>
        <v>37526.571059498601</v>
      </c>
      <c r="BL535" s="15">
        <f t="shared" ca="1" si="307"/>
        <v>50806.639234316972</v>
      </c>
      <c r="BM535" s="15">
        <f t="shared" ca="1" si="308"/>
        <v>67903.571924132295</v>
      </c>
      <c r="BN535" s="15">
        <f t="shared" ca="1" si="309"/>
        <v>102197.40647035441</v>
      </c>
      <c r="BO535" s="15">
        <f t="shared" ca="1" si="310"/>
        <v>131361.10971654099</v>
      </c>
      <c r="BP535" s="15">
        <f t="shared" ca="1" si="311"/>
        <v>154664.14030473324</v>
      </c>
      <c r="BQ535" s="15">
        <f ca="1">Inputs!$B$20*EXP($B$10-0.5*C$7^2+C$7*AJ535)</f>
        <v>2496.6546217615537</v>
      </c>
      <c r="BR535" s="15">
        <f t="shared" ca="1" si="312"/>
        <v>3544.152503952278</v>
      </c>
      <c r="BS535" s="15">
        <f t="shared" ca="1" si="313"/>
        <v>3579.8643181583925</v>
      </c>
      <c r="BT535" s="15">
        <f t="shared" ca="1" si="314"/>
        <v>7305.4367226511185</v>
      </c>
      <c r="BU535" s="15">
        <f t="shared" ca="1" si="315"/>
        <v>6523.7901596535548</v>
      </c>
      <c r="BV535" s="15">
        <f t="shared" ca="1" si="316"/>
        <v>11676.698890992137</v>
      </c>
      <c r="BW535" s="15">
        <f t="shared" ca="1" si="317"/>
        <v>20587.644863780984</v>
      </c>
      <c r="BX535" s="15">
        <f t="shared" ca="1" si="318"/>
        <v>25929.551415151069</v>
      </c>
      <c r="BY535" s="15">
        <f t="shared" ca="1" si="319"/>
        <v>34995.688594675055</v>
      </c>
      <c r="BZ535" s="15">
        <f t="shared" ca="1" si="320"/>
        <v>48372.842930352686</v>
      </c>
      <c r="CA535" s="15">
        <f t="shared" ca="1" si="321"/>
        <v>60810.041396721186</v>
      </c>
      <c r="CB535" s="15">
        <f ca="1">(AU535*DCF!C$10-DCF!C$5*MAX(AU535*DCF!C$10,0)-MAX(AU535-Inputs!$B$6,0)/Inputs!$B$10)*DCF!C$6</f>
        <v>1045.990400126919</v>
      </c>
      <c r="CC535" s="15">
        <f ca="1">(AV535*DCF!D$10-DCF!D$5*MAX(AV535*DCF!D$10,0)-MAX(AV535-AU535,0)/Inputs!$B$10)*DCF!D$6</f>
        <v>1109.7788401983653</v>
      </c>
      <c r="CD535" s="15">
        <f ca="1">(AW535*DCF!E$10-DCF!E$5*MAX(AW535*DCF!E$10,0)-MAX(AW535-AV535,0)/Inputs!$B$10)*DCF!E$6</f>
        <v>1189.2884272634394</v>
      </c>
      <c r="CE535" s="15">
        <f ca="1">(AX535*DCF!F$10-DCF!F$5*MAX(AX535*DCF!F$10,0)-MAX(AX535-AW535,0)/Inputs!$B$10)*DCF!F$6</f>
        <v>1227.6868096554645</v>
      </c>
      <c r="CF535" s="15">
        <f ca="1">(AY535*DCF!G$10-DCF!G$5*MAX(AY535*DCF!G$10,0)-MAX(AY535-AX535,0)/Inputs!$B$10)*DCF!G$6</f>
        <v>1593.6533113663736</v>
      </c>
      <c r="CG535" s="15">
        <f ca="1">(AZ535*DCF!H$10-DCF!H$5*MAX(AZ535*DCF!H$10,0)-MAX(AZ535-AY535,0)/Inputs!$B$10)*DCF!H$6</f>
        <v>1877.1440776986699</v>
      </c>
      <c r="CH535" s="15">
        <f ca="1">(BA535*DCF!I$10-DCF!I$5*MAX(BA535*DCF!I$10,0)-MAX(BA535-AZ535,0)/Inputs!$B$10)*DCF!I$6</f>
        <v>2677.0161478248237</v>
      </c>
      <c r="CI535" s="15">
        <f ca="1">(BB535*DCF!J$10-DCF!J$5*MAX(BB535*DCF!J$10,0)-MAX(BB535-BA535,0)/Inputs!$B$10)*DCF!J$6</f>
        <v>3847.3672288164321</v>
      </c>
      <c r="CJ535" s="15">
        <f ca="1">(BC535*DCF!K$10-DCF!K$5*MAX(BC535*DCF!K$10,0)-MAX(BC535-BB535,0)/Inputs!$B$10)*DCF!K$6</f>
        <v>4246.4650406606561</v>
      </c>
      <c r="CK535" s="15">
        <f ca="1">(BD535*DCF!L$10-DCF!L$5*MAX(BD535*DCF!L$10,0)-MAX(BD535-BC535,0)/Inputs!$B$10)*DCF!L$6</f>
        <v>4762.0938263651078</v>
      </c>
      <c r="CL535" s="15">
        <f ca="1">(BE535*DCF!M$10-DCF!M$5*MAX(BE535*DCF!M$10,0)-MAX(BE535-BD535,0)/Inputs!$B$10)*DCF!M$6</f>
        <v>5634.6043887199121</v>
      </c>
      <c r="CM535" s="15">
        <f ca="1">(BF535*DCF!C$28-DCF!C$5*MAX(BF535*DCF!C$28,0)-MAX(BF535-Inputs!$B$13,0)/Inputs!$B$17)*DCF!C$6</f>
        <v>3724.5136399271528</v>
      </c>
      <c r="CN535" s="15">
        <f ca="1">(BG535*DCF!D$28-DCF!D$5*MAX(BG535*DCF!D$28,0)-MAX(BG535-BF535,0)/Inputs!$B$17)*DCF!D$6</f>
        <v>4697.9189664276673</v>
      </c>
      <c r="CO535" s="15">
        <f ca="1">(BH535*DCF!E$28-DCF!E$5*MAX(BH535*DCF!E$28,0)-MAX(BH535-BG535,0)/Inputs!$B$17)*DCF!E$6</f>
        <v>5507.6077508173266</v>
      </c>
      <c r="CP535" s="15">
        <f ca="1">(BI535*DCF!F$28-DCF!F$5*MAX(BI535*DCF!F$28,0)-MAX(BI535-BH535,0)/Inputs!$B$17)*DCF!F$6</f>
        <v>6552.774420704267</v>
      </c>
      <c r="CQ535" s="15">
        <f ca="1">(BJ535*DCF!G$28-DCF!G$5*MAX(BJ535*DCF!G$28,0)-MAX(BJ535-BI535,0)/Inputs!$B$17)*DCF!G$6</f>
        <v>8607.4047028834757</v>
      </c>
      <c r="CR535" s="15">
        <f ca="1">(BK535*DCF!H$28-DCF!H$5*MAX(BK535*DCF!H$28,0)-MAX(BK535-BJ535,0)/Inputs!$B$17)*DCF!H$6</f>
        <v>8889.9118993509237</v>
      </c>
      <c r="CS535" s="15">
        <f ca="1">(BL535*DCF!I$28-DCF!I$5*MAX(BL535*DCF!I$28,0)-MAX(BL535-BK535,0)/Inputs!$B$17)*DCF!I$6</f>
        <v>10041.238607527497</v>
      </c>
      <c r="CT535" s="15">
        <f ca="1">(BM535*DCF!J$28-DCF!J$5*MAX(BM535*DCF!J$28,0)-MAX(BM535-BL535,0)/Inputs!$B$17)*DCF!J$6</f>
        <v>12881.220038123462</v>
      </c>
      <c r="CU535" s="15">
        <f ca="1">(BN535*DCF!K$28-DCF!K$5*MAX(BN535*DCF!K$28,0)-MAX(BN535-BM535,0)/Inputs!$B$17)*DCF!K$6</f>
        <v>17381.840762483156</v>
      </c>
      <c r="CV535" s="15">
        <f ca="1">(BO535*DCF!L$28-DCF!L$5*MAX(BO535*DCF!L$28,0)-MAX(BO535-BN535,0)/Inputs!$B$17)*DCF!L$6</f>
        <v>22909.376989173899</v>
      </c>
      <c r="CW535" s="15">
        <f ca="1">(BP535*DCF!M$28-DCF!M$5*MAX(BP535*DCF!M$28,0)-MAX(BP535-BO535,0)/Inputs!$B$17)*DCF!M$6</f>
        <v>26664.326011747398</v>
      </c>
      <c r="CX535" s="15">
        <f ca="1">(BQ535*DCF!C$46-DCF!C$5*MAX(BQ535*DCF!C$46,0)-MAX(BQ535-Inputs!$B$20,0)/Inputs!$B$24)*DCF!C$6</f>
        <v>-576.59460086871911</v>
      </c>
      <c r="CY535" s="15">
        <f ca="1">(BR535*DCF!D$46-DCF!D$5*MAX(BR535*DCF!D$46,0)-MAX(BR535-BQ535,0)/Inputs!$B$24)*DCF!D$6</f>
        <v>-1051.8628330287688</v>
      </c>
      <c r="CZ535" s="15">
        <f ca="1">(BS535*DCF!E$46-DCF!E$5*MAX(BS535*DCF!E$46,0)-MAX(BS535-BR535,0)/Inputs!$B$24)*DCF!E$6</f>
        <v>-437.4018026629999</v>
      </c>
      <c r="DA535" s="15">
        <f ca="1">(BT535*DCF!F$46-DCF!F$5*MAX(BT535*DCF!F$46,0)-MAX(BT535-BS535,0)/Inputs!$B$24)*DCF!F$6</f>
        <v>-1888.6267774414753</v>
      </c>
      <c r="DB535" s="15">
        <f ca="1">(BU535*DCF!G$46-DCF!G$5*MAX(BU535*DCF!G$46,0)-MAX(BU535-BT535,0)/Inputs!$B$24)*DCF!G$6</f>
        <v>-219.44741153522665</v>
      </c>
      <c r="DC535" s="15">
        <f ca="1">(BV535*DCF!H$46-DCF!H$5*MAX(BV535*DCF!H$46,0)-MAX(BV535-BU535,0)/Inputs!$B$24)*DCF!H$6</f>
        <v>-1601.2348158678435</v>
      </c>
      <c r="DD535" s="15">
        <f ca="1">(BW535*DCF!I$46-DCF!I$5*MAX(BW535*DCF!I$46,0)-MAX(BW535-BV535,0)/Inputs!$B$24)*DCF!I$6</f>
        <v>-2082.5082266666795</v>
      </c>
      <c r="DE535" s="15">
        <f ca="1">(BX535*DCF!J$46-DCF!J$5*MAX(BX535*DCF!J$46,0)-MAX(BX535-BW535,0)/Inputs!$B$24)*DCF!J$6</f>
        <v>-328.91338601549251</v>
      </c>
      <c r="DF535" s="15">
        <f ca="1">(BY535*DCF!K$46-DCF!K$5*MAX(BY535*DCF!K$46,0)-MAX(BY535-BX535,0)/Inputs!$B$24)*DCF!K$6</f>
        <v>-221.89169684732553</v>
      </c>
      <c r="DG535" s="15">
        <f ca="1">(BZ535*DCF!L$46-DCF!L$5*MAX(BZ535*DCF!L$46,0)-MAX(BZ535-BY535,0)/Inputs!$B$24)*DCF!L$6</f>
        <v>316.49662280352391</v>
      </c>
      <c r="DH535" s="15">
        <f ca="1">(CA535*DCF!M$46-DCF!M$5*MAX(CA535*DCF!M$46,0)-MAX(CA535-BZ535,0)/Inputs!$B$24)*DCF!M$6</f>
        <v>2167.1951014224596</v>
      </c>
      <c r="DI535" s="15">
        <f ca="1">SUM(CB535:CL535)+BE535*DCF!M$10*(1+Inputs!$B$30)*(1-Inputs!$B$33)*(1-Inputs!$B$30/Inputs!$B$31)/(Inputs!$B$29-Inputs!$B$30)*DCF!M$6</f>
        <v>159857.1945040201</v>
      </c>
      <c r="DJ535" s="15">
        <f ca="1">SUM(CM535:CW535)+BP535*DCF!M$28*(1+Inputs!$B$30)*(1-Inputs!$B$33)*(1-Inputs!$B$30/Inputs!$B$31)/(Inputs!$B$29-Inputs!$B$30)*DCF!M$6</f>
        <v>701767.93070862861</v>
      </c>
      <c r="DK535" s="15">
        <f ca="1">SUM(CX535:DH535)+CA535*DCF!M$46*(1+Inputs!$B$30)*(1-Inputs!$B$33)*(1-Inputs!$B$30/Inputs!$B$31)/(Inputs!$B$29-Inputs!$B$30)*DCF!M$6</f>
        <v>88094.737582527639</v>
      </c>
      <c r="DM535" s="15">
        <f ca="1">DI535+DJ535+DK535+Inputs!$B$34+Inputs!$B$36-Inputs!$B$35</f>
        <v>1026570.8627951765</v>
      </c>
    </row>
    <row r="536" spans="1:117" x14ac:dyDescent="0.75">
      <c r="A536" s="11">
        <v>523</v>
      </c>
      <c r="C536" s="24">
        <f t="shared" ca="1" si="322"/>
        <v>0.53866762184748118</v>
      </c>
      <c r="D536" s="24">
        <f t="shared" ca="1" si="322"/>
        <v>1.1590490897281414</v>
      </c>
      <c r="E536" s="24">
        <f t="shared" ca="1" si="322"/>
        <v>-0.85973187860697886</v>
      </c>
      <c r="F536" s="24">
        <f t="shared" ca="1" si="322"/>
        <v>1.3068198827993638</v>
      </c>
      <c r="G536" s="24">
        <f t="shared" ca="1" si="322"/>
        <v>-0.86788828551311425</v>
      </c>
      <c r="H536" s="24">
        <f t="shared" ca="1" si="322"/>
        <v>0.43551857256300847</v>
      </c>
      <c r="I536" s="24">
        <f t="shared" ca="1" si="322"/>
        <v>-0.1361979724320441</v>
      </c>
      <c r="J536" s="24">
        <f t="shared" ca="1" si="322"/>
        <v>-1.9403703349410981</v>
      </c>
      <c r="K536" s="24">
        <f t="shared" ca="1" si="322"/>
        <v>0.26332836321950892</v>
      </c>
      <c r="L536" s="24">
        <f t="shared" ca="1" si="322"/>
        <v>1.8058012440056508</v>
      </c>
      <c r="M536" s="24">
        <f t="shared" ca="1" si="322"/>
        <v>-0.29743055014795333</v>
      </c>
      <c r="N536" s="24">
        <f ca="1">SQRT(Inputs!$B$38)*C536+SQRT(1-Inputs!$B$38)*_xlfn.NORM.S.INV(RAND())</f>
        <v>0.64510009150646175</v>
      </c>
      <c r="O536" s="24">
        <f ca="1">SQRT(Inputs!$B$38)*D536+SQRT(1-Inputs!$B$38)*_xlfn.NORM.S.INV(RAND())</f>
        <v>0.92118554222107862</v>
      </c>
      <c r="P536" s="24">
        <f ca="1">SQRT(Inputs!$B$38)*E536+SQRT(1-Inputs!$B$38)*_xlfn.NORM.S.INV(RAND())</f>
        <v>-1.0477936831089831</v>
      </c>
      <c r="Q536" s="24">
        <f ca="1">SQRT(Inputs!$B$38)*F536+SQRT(1-Inputs!$B$38)*_xlfn.NORM.S.INV(RAND())</f>
        <v>-0.31257559078249053</v>
      </c>
      <c r="R536" s="24">
        <f ca="1">SQRT(Inputs!$B$38)*G536+SQRT(1-Inputs!$B$38)*_xlfn.NORM.S.INV(RAND())</f>
        <v>0.67109552436997277</v>
      </c>
      <c r="S536" s="24">
        <f ca="1">SQRT(Inputs!$B$38)*H536+SQRT(1-Inputs!$B$38)*_xlfn.NORM.S.INV(RAND())</f>
        <v>1.1061574790144777</v>
      </c>
      <c r="T536" s="24">
        <f ca="1">SQRT(Inputs!$B$38)*I536+SQRT(1-Inputs!$B$38)*_xlfn.NORM.S.INV(RAND())</f>
        <v>-0.30841195940757321</v>
      </c>
      <c r="U536" s="24">
        <f ca="1">SQRT(Inputs!$B$38)*J536+SQRT(1-Inputs!$B$38)*_xlfn.NORM.S.INV(RAND())</f>
        <v>-0.26050076814769429</v>
      </c>
      <c r="V536" s="24">
        <f ca="1">SQRT(Inputs!$B$38)*K536+SQRT(1-Inputs!$B$38)*_xlfn.NORM.S.INV(RAND())</f>
        <v>2.0082368086840856</v>
      </c>
      <c r="W536" s="24">
        <f ca="1">SQRT(Inputs!$B$38)*L536+SQRT(1-Inputs!$B$38)*_xlfn.NORM.S.INV(RAND())</f>
        <v>0.18490606312832869</v>
      </c>
      <c r="X536" s="24">
        <f ca="1">SQRT(Inputs!$B$38)*M536+SQRT(1-Inputs!$B$38)*_xlfn.NORM.S.INV(RAND())</f>
        <v>0.2189854542487728</v>
      </c>
      <c r="Y536" s="24">
        <f ca="1">SQRT(Inputs!$B$38)*C536+SQRT(1-Inputs!$B$38)*_xlfn.NORM.S.INV(RAND())</f>
        <v>0.19703797286491759</v>
      </c>
      <c r="Z536" s="24">
        <f ca="1">SQRT(Inputs!$B$38)*D536+SQRT(1-Inputs!$B$38)*_xlfn.NORM.S.INV(RAND())</f>
        <v>1.9552155613223816</v>
      </c>
      <c r="AA536" s="24">
        <f ca="1">SQRT(Inputs!$B$38)*E536+SQRT(1-Inputs!$B$38)*_xlfn.NORM.S.INV(RAND())</f>
        <v>-1.4552791990701393</v>
      </c>
      <c r="AB536" s="24">
        <f ca="1">SQRT(Inputs!$B$38)*F536+SQRT(1-Inputs!$B$38)*_xlfn.NORM.S.INV(RAND())</f>
        <v>1.6780238006446049</v>
      </c>
      <c r="AC536" s="24">
        <f ca="1">SQRT(Inputs!$B$38)*G536+SQRT(1-Inputs!$B$38)*_xlfn.NORM.S.INV(RAND())</f>
        <v>-0.91098737755332093</v>
      </c>
      <c r="AD536" s="24">
        <f ca="1">SQRT(Inputs!$B$38)*H536+SQRT(1-Inputs!$B$38)*_xlfn.NORM.S.INV(RAND())</f>
        <v>0.90238371806355211</v>
      </c>
      <c r="AE536" s="24">
        <f ca="1">SQRT(Inputs!$B$38)*I536+SQRT(1-Inputs!$B$38)*_xlfn.NORM.S.INV(RAND())</f>
        <v>0.36348364643914111</v>
      </c>
      <c r="AF536" s="24">
        <f ca="1">SQRT(Inputs!$B$38)*J536+SQRT(1-Inputs!$B$38)*_xlfn.NORM.S.INV(RAND())</f>
        <v>-1.3039677574965047E-2</v>
      </c>
      <c r="AG536" s="24">
        <f ca="1">SQRT(Inputs!$B$38)*K536+SQRT(1-Inputs!$B$38)*_xlfn.NORM.S.INV(RAND())</f>
        <v>0.4020842158816933</v>
      </c>
      <c r="AH536" s="24">
        <f ca="1">SQRT(Inputs!$B$38)*L536+SQRT(1-Inputs!$B$38)*_xlfn.NORM.S.INV(RAND())</f>
        <v>1.6627826499258642</v>
      </c>
      <c r="AI536" s="24">
        <f ca="1">SQRT(Inputs!$B$38)*M536+SQRT(1-Inputs!$B$38)*_xlfn.NORM.S.INV(RAND())</f>
        <v>-0.70392710948167125</v>
      </c>
      <c r="AJ536" s="24">
        <f ca="1">SQRT(Inputs!$B$38)*C536+SQRT(1-Inputs!$B$38)*_xlfn.NORM.S.INV(RAND())</f>
        <v>0.82818619705568031</v>
      </c>
      <c r="AK536" s="24">
        <f ca="1">SQRT(Inputs!$B$38)*D536+SQRT(1-Inputs!$B$38)*_xlfn.NORM.S.INV(RAND())</f>
        <v>0.85918171159686152</v>
      </c>
      <c r="AL536" s="24">
        <f ca="1">SQRT(Inputs!$B$38)*E536+SQRT(1-Inputs!$B$38)*_xlfn.NORM.S.INV(RAND())</f>
        <v>0.51668976927123944</v>
      </c>
      <c r="AM536" s="24">
        <f ca="1">SQRT(Inputs!$B$38)*F536+SQRT(1-Inputs!$B$38)*_xlfn.NORM.S.INV(RAND())</f>
        <v>1.4468554336822124</v>
      </c>
      <c r="AN536" s="24">
        <f ca="1">SQRT(Inputs!$B$38)*G536+SQRT(1-Inputs!$B$38)*_xlfn.NORM.S.INV(RAND())</f>
        <v>-0.42382833458732111</v>
      </c>
      <c r="AO536" s="24">
        <f ca="1">SQRT(Inputs!$B$38)*H536+SQRT(1-Inputs!$B$38)*_xlfn.NORM.S.INV(RAND())</f>
        <v>5.9738784392335154E-2</v>
      </c>
      <c r="AP536" s="24">
        <f ca="1">SQRT(Inputs!$B$38)*I536+SQRT(1-Inputs!$B$38)*_xlfn.NORM.S.INV(RAND())</f>
        <v>-1.1247032311139236</v>
      </c>
      <c r="AQ536" s="24">
        <f ca="1">SQRT(Inputs!$B$38)*J536+SQRT(1-Inputs!$B$38)*_xlfn.NORM.S.INV(RAND())</f>
        <v>-0.50228210597176592</v>
      </c>
      <c r="AR536" s="24">
        <f ca="1">SQRT(Inputs!$B$38)*K536+SQRT(1-Inputs!$B$38)*_xlfn.NORM.S.INV(RAND())</f>
        <v>-0.2031100975657974</v>
      </c>
      <c r="AS536" s="24">
        <f ca="1">SQRT(Inputs!$B$38)*L536+SQRT(1-Inputs!$B$38)*_xlfn.NORM.S.INV(RAND())</f>
        <v>1.0143512102527614</v>
      </c>
      <c r="AT536" s="24">
        <f ca="1">SQRT(Inputs!$B$38)*M536+SQRT(1-Inputs!$B$38)*_xlfn.NORM.S.INV(RAND())</f>
        <v>-0.31477128180692249</v>
      </c>
      <c r="AU536" s="15">
        <f ca="1">Inputs!$B$6*EXP($B$8-0.5*C$5^2+C$5*N536)</f>
        <v>5508.4400628964631</v>
      </c>
      <c r="AV536" s="15">
        <f t="shared" ca="1" si="292"/>
        <v>7677.6085477777433</v>
      </c>
      <c r="AW536" s="15">
        <f t="shared" ca="1" si="293"/>
        <v>8127.6847416475794</v>
      </c>
      <c r="AX536" s="15">
        <f t="shared" ca="1" si="294"/>
        <v>9543.049631367152</v>
      </c>
      <c r="AY536" s="15">
        <f t="shared" ca="1" si="295"/>
        <v>12613.420219785696</v>
      </c>
      <c r="AZ536" s="15">
        <f t="shared" ca="1" si="296"/>
        <v>17424.891133210142</v>
      </c>
      <c r="BA536" s="15">
        <f t="shared" ca="1" si="297"/>
        <v>20646.311175821567</v>
      </c>
      <c r="BB536" s="15">
        <f t="shared" ca="1" si="298"/>
        <v>24626.184576820906</v>
      </c>
      <c r="BC536" s="15">
        <f t="shared" ca="1" si="299"/>
        <v>36612.812364827965</v>
      </c>
      <c r="BD536" s="15">
        <f t="shared" ca="1" si="300"/>
        <v>45636.643842955884</v>
      </c>
      <c r="BE536" s="15">
        <f t="shared" ca="1" si="301"/>
        <v>57048.428293405137</v>
      </c>
      <c r="BF536" s="15">
        <f ca="1">Inputs!$B$13*EXP($B$9-0.5*C$6^2+C$6*Y536)</f>
        <v>14381.983468452137</v>
      </c>
      <c r="BG536" s="15">
        <f t="shared" ca="1" si="302"/>
        <v>24942.817779036726</v>
      </c>
      <c r="BH536" s="15">
        <f t="shared" ca="1" si="303"/>
        <v>23940.113258741316</v>
      </c>
      <c r="BI536" s="15">
        <f t="shared" ca="1" si="304"/>
        <v>37942.924504188341</v>
      </c>
      <c r="BJ536" s="15">
        <f t="shared" ca="1" si="305"/>
        <v>40791.429057909234</v>
      </c>
      <c r="BK536" s="15">
        <f t="shared" ca="1" si="306"/>
        <v>56608.019434308728</v>
      </c>
      <c r="BL536" s="15">
        <f t="shared" ca="1" si="307"/>
        <v>72889.950572163259</v>
      </c>
      <c r="BM536" s="15">
        <f t="shared" ca="1" si="308"/>
        <v>89452.460386937033</v>
      </c>
      <c r="BN536" s="15">
        <f t="shared" ca="1" si="309"/>
        <v>115446.10296014864</v>
      </c>
      <c r="BO536" s="15">
        <f t="shared" ca="1" si="310"/>
        <v>172331.99158508345</v>
      </c>
      <c r="BP536" s="15">
        <f t="shared" ca="1" si="311"/>
        <v>195849.21352941776</v>
      </c>
      <c r="BQ536" s="15">
        <f ca="1">Inputs!$B$20*EXP($B$10-0.5*C$7^2+C$7*AJ536)</f>
        <v>5754.1234149840711</v>
      </c>
      <c r="BR536" s="15">
        <f t="shared" ca="1" si="312"/>
        <v>10256.966875246437</v>
      </c>
      <c r="BS536" s="15">
        <f t="shared" ca="1" si="313"/>
        <v>16292.734456065065</v>
      </c>
      <c r="BT536" s="15">
        <f t="shared" ca="1" si="314"/>
        <v>32834.409839340959</v>
      </c>
      <c r="BU536" s="15">
        <f t="shared" ca="1" si="315"/>
        <v>41069.210593792857</v>
      </c>
      <c r="BV536" s="15">
        <f t="shared" ca="1" si="316"/>
        <v>57913.359956431515</v>
      </c>
      <c r="BW536" s="15">
        <f t="shared" ca="1" si="317"/>
        <v>63695.751471019241</v>
      </c>
      <c r="BX536" s="15">
        <f t="shared" ca="1" si="318"/>
        <v>80554.857227503249</v>
      </c>
      <c r="BY536" s="15">
        <f t="shared" ca="1" si="319"/>
        <v>108568.99845993656</v>
      </c>
      <c r="BZ536" s="15">
        <f t="shared" ca="1" si="320"/>
        <v>183565.32038282373</v>
      </c>
      <c r="CA536" s="15">
        <f t="shared" ca="1" si="321"/>
        <v>243826.45769775388</v>
      </c>
      <c r="CB536" s="15">
        <f ca="1">(AU536*DCF!C$10-DCF!C$5*MAX(AU536*DCF!C$10,0)-MAX(AU536-Inputs!$B$6,0)/Inputs!$B$10)*DCF!C$6</f>
        <v>1039.179795652979</v>
      </c>
      <c r="CC536" s="15">
        <f ca="1">(AV536*DCF!D$10-DCF!D$5*MAX(AV536*DCF!D$10,0)-MAX(AV536-AU536,0)/Inputs!$B$10)*DCF!D$6</f>
        <v>1342.4701055641906</v>
      </c>
      <c r="CD536" s="15">
        <f ca="1">(AW536*DCF!E$10-DCF!E$5*MAX(AW536*DCF!E$10,0)-MAX(AW536-AV536,0)/Inputs!$B$10)*DCF!E$6</f>
        <v>1775.177227724879</v>
      </c>
      <c r="CE536" s="15">
        <f ca="1">(AX536*DCF!F$10-DCF!F$5*MAX(AX536*DCF!F$10,0)-MAX(AX536-AW536,0)/Inputs!$B$10)*DCF!F$6</f>
        <v>1788.7301833897475</v>
      </c>
      <c r="CF536" s="15">
        <f ca="1">(AY536*DCF!G$10-DCF!G$5*MAX(AY536*DCF!G$10,0)-MAX(AY536-AX536,0)/Inputs!$B$10)*DCF!G$6</f>
        <v>2008.6889036020332</v>
      </c>
      <c r="CG536" s="15">
        <f ca="1">(AZ536*DCF!H$10-DCF!H$5*MAX(AZ536*DCF!H$10,0)-MAX(AZ536-AY536,0)/Inputs!$B$10)*DCF!H$6</f>
        <v>2528.6921943723355</v>
      </c>
      <c r="CH536" s="15">
        <f ca="1">(BA536*DCF!I$10-DCF!I$5*MAX(BA536*DCF!I$10,0)-MAX(BA536-AZ536,0)/Inputs!$B$10)*DCF!I$6</f>
        <v>3242.9021167501814</v>
      </c>
      <c r="CI536" s="15">
        <f ca="1">(BB536*DCF!J$10-DCF!J$5*MAX(BB536*DCF!J$10,0)-MAX(BB536-BA536,0)/Inputs!$B$10)*DCF!J$6</f>
        <v>3622.8261832462185</v>
      </c>
      <c r="CJ536" s="15">
        <f ca="1">(BC536*DCF!K$10-DCF!K$5*MAX(BC536*DCF!K$10,0)-MAX(BC536-BB536,0)/Inputs!$B$10)*DCF!K$6</f>
        <v>4216.1293652663189</v>
      </c>
      <c r="CK536" s="15">
        <f ca="1">(BD536*DCF!L$10-DCF!L$5*MAX(BD536*DCF!L$10,0)-MAX(BD536-BC536,0)/Inputs!$B$10)*DCF!L$6</f>
        <v>5715.9461977545288</v>
      </c>
      <c r="CL536" s="15">
        <f ca="1">(BE536*DCF!M$10-DCF!M$5*MAX(BE536*DCF!M$10,0)-MAX(BE536-BD536,0)/Inputs!$B$10)*DCF!M$6</f>
        <v>6687.0115127627514</v>
      </c>
      <c r="CM536" s="15">
        <f ca="1">(BF536*DCF!C$28-DCF!C$5*MAX(BF536*DCF!C$28,0)-MAX(BF536-Inputs!$B$13,0)/Inputs!$B$17)*DCF!C$6</f>
        <v>3697.6049413524474</v>
      </c>
      <c r="CN536" s="15">
        <f ca="1">(BG536*DCF!D$28-DCF!D$5*MAX(BG536*DCF!D$28,0)-MAX(BG536-BF536,0)/Inputs!$B$17)*DCF!D$6</f>
        <v>5093.1249436245671</v>
      </c>
      <c r="CO536" s="15">
        <f ca="1">(BH536*DCF!E$28-DCF!E$5*MAX(BH536*DCF!E$28,0)-MAX(BH536-BG536,0)/Inputs!$B$17)*DCF!E$6</f>
        <v>6780.2663631482819</v>
      </c>
      <c r="CP536" s="15">
        <f ca="1">(BI536*DCF!F$28-DCF!F$5*MAX(BI536*DCF!F$28,0)-MAX(BI536-BH536,0)/Inputs!$B$17)*DCF!F$6</f>
        <v>7751.0714349815798</v>
      </c>
      <c r="CQ536" s="15">
        <f ca="1">(BJ536*DCF!G$28-DCF!G$5*MAX(BJ536*DCF!G$28,0)-MAX(BJ536-BI536,0)/Inputs!$B$17)*DCF!G$6</f>
        <v>10104.555426608204</v>
      </c>
      <c r="CR536" s="15">
        <f ca="1">(BK536*DCF!H$28-DCF!H$5*MAX(BK536*DCF!H$28,0)-MAX(BK536-BJ536,0)/Inputs!$B$17)*DCF!H$6</f>
        <v>11542.333472191598</v>
      </c>
      <c r="CS536" s="15">
        <f ca="1">(BL536*DCF!I$28-DCF!I$5*MAX(BL536*DCF!I$28,0)-MAX(BL536-BK536,0)/Inputs!$B$17)*DCF!I$6</f>
        <v>14803.33697380933</v>
      </c>
      <c r="CT536" s="15">
        <f ca="1">(BM536*DCF!J$28-DCF!J$5*MAX(BM536*DCF!J$28,0)-MAX(BM536-BL536,0)/Inputs!$B$17)*DCF!J$6</f>
        <v>17759.27118455404</v>
      </c>
      <c r="CU536" s="15">
        <f ca="1">(BN536*DCF!K$28-DCF!K$5*MAX(BN536*DCF!K$28,0)-MAX(BN536-BM536,0)/Inputs!$B$17)*DCF!K$6</f>
        <v>21196.406278773145</v>
      </c>
      <c r="CV536" s="15">
        <f ca="1">(BO536*DCF!L$28-DCF!L$5*MAX(BO536*DCF!L$28,0)-MAX(BO536-BN536,0)/Inputs!$B$17)*DCF!L$6</f>
        <v>27947.116393630924</v>
      </c>
      <c r="CW536" s="15">
        <f ca="1">(BP536*DCF!M$28-DCF!M$5*MAX(BP536*DCF!M$28,0)-MAX(BP536-BO536,0)/Inputs!$B$17)*DCF!M$6</f>
        <v>34390.932358613638</v>
      </c>
      <c r="CX536" s="15">
        <f ca="1">(BQ536*DCF!C$46-DCF!C$5*MAX(BQ536*DCF!C$46,0)-MAX(BQ536-Inputs!$B$20,0)/Inputs!$B$24)*DCF!C$6</f>
        <v>-2508.1686477949684</v>
      </c>
      <c r="CY536" s="15">
        <f ca="1">(BR536*DCF!D$46-DCF!D$5*MAX(BR536*DCF!D$46,0)-MAX(BR536-BQ536,0)/Inputs!$B$24)*DCF!D$6</f>
        <v>-3671.9509775446836</v>
      </c>
      <c r="CZ536" s="15">
        <f ca="1">(BS536*DCF!E$46-DCF!E$5*MAX(BS536*DCF!E$46,0)-MAX(BS536-BR536,0)/Inputs!$B$24)*DCF!E$6</f>
        <v>-4305.7776355140704</v>
      </c>
      <c r="DA536" s="15">
        <f ca="1">(BT536*DCF!F$46-DCF!F$5*MAX(BT536*DCF!F$46,0)-MAX(BT536-BS536,0)/Inputs!$B$24)*DCF!F$6</f>
        <v>-8414.5562487753723</v>
      </c>
      <c r="DB536" s="15">
        <f ca="1">(BU536*DCF!G$46-DCF!G$5*MAX(BU536*DCF!G$46,0)-MAX(BU536-BT536,0)/Inputs!$B$24)*DCF!G$6</f>
        <v>-4151.5113755236471</v>
      </c>
      <c r="DC536" s="15">
        <f ca="1">(BV536*DCF!H$46-DCF!H$5*MAX(BV536*DCF!H$46,0)-MAX(BV536-BU536,0)/Inputs!$B$24)*DCF!H$6</f>
        <v>-5234.2162086245098</v>
      </c>
      <c r="DD536" s="15">
        <f ca="1">(BW536*DCF!I$46-DCF!I$5*MAX(BW536*DCF!I$46,0)-MAX(BW536-BV536,0)/Inputs!$B$24)*DCF!I$6</f>
        <v>-188.82284195459266</v>
      </c>
      <c r="DE536" s="15">
        <f ca="1">(BX536*DCF!J$46-DCF!J$5*MAX(BX536*DCF!J$46,0)-MAX(BX536-BW536,0)/Inputs!$B$24)*DCF!J$6</f>
        <v>-1091.7059734120239</v>
      </c>
      <c r="DF536" s="15">
        <f ca="1">(BY536*DCF!K$46-DCF!K$5*MAX(BY536*DCF!K$46,0)-MAX(BY536-BX536,0)/Inputs!$B$24)*DCF!K$6</f>
        <v>-660.89519970882282</v>
      </c>
      <c r="DG536" s="15">
        <f ca="1">(BZ536*DCF!L$46-DCF!L$5*MAX(BZ536*DCF!L$46,0)-MAX(BZ536-BY536,0)/Inputs!$B$24)*DCF!L$6</f>
        <v>-4282.8948098417632</v>
      </c>
      <c r="DH536" s="15">
        <f ca="1">(CA536*DCF!M$46-DCF!M$5*MAX(CA536*DCF!M$46,0)-MAX(CA536-BZ536,0)/Inputs!$B$24)*DCF!M$6</f>
        <v>6517.0728458857793</v>
      </c>
      <c r="DI536" s="15">
        <f ca="1">SUM(CB536:CL536)+BE536*DCF!M$10*(1+Inputs!$B$30)*(1-Inputs!$B$33)*(1-Inputs!$B$30/Inputs!$B$31)/(Inputs!$B$29-Inputs!$B$30)*DCF!M$6</f>
        <v>192734.28411399899</v>
      </c>
      <c r="DJ536" s="15">
        <f ca="1">SUM(CM536:CW536)+BP536*DCF!M$28*(1+Inputs!$B$30)*(1-Inputs!$B$33)*(1-Inputs!$B$30/Inputs!$B$31)/(Inputs!$B$29-Inputs!$B$30)*DCF!M$6</f>
        <v>887800.62122476217</v>
      </c>
      <c r="DK536" s="15">
        <f ca="1">SUM(CX536:DH536)+CA536*DCF!M$46*(1+Inputs!$B$30)*(1-Inputs!$B$33)*(1-Inputs!$B$30/Inputs!$B$31)/(Inputs!$B$29-Inputs!$B$30)*DCF!M$6</f>
        <v>348991.15961828019</v>
      </c>
      <c r="DM536" s="15">
        <f ca="1">DI536+DJ536+DK536+Inputs!$B$34+Inputs!$B$36-Inputs!$B$35</f>
        <v>1506377.0649570413</v>
      </c>
    </row>
    <row r="537" spans="1:117" x14ac:dyDescent="0.75">
      <c r="A537" s="11">
        <v>524</v>
      </c>
      <c r="C537" s="24">
        <f t="shared" ca="1" si="322"/>
        <v>-0.2421312957189577</v>
      </c>
      <c r="D537" s="24">
        <f t="shared" ca="1" si="322"/>
        <v>5.8754336009656412E-2</v>
      </c>
      <c r="E537" s="24">
        <f t="shared" ca="1" si="322"/>
        <v>-0.49769510154945934</v>
      </c>
      <c r="F537" s="24">
        <f t="shared" ca="1" si="322"/>
        <v>-1.783951510473845</v>
      </c>
      <c r="G537" s="24">
        <f t="shared" ca="1" si="322"/>
        <v>-1.9926243694159023</v>
      </c>
      <c r="H537" s="24">
        <f t="shared" ca="1" si="322"/>
        <v>5.9206670788395588E-2</v>
      </c>
      <c r="I537" s="24">
        <f t="shared" ca="1" si="322"/>
        <v>-0.78830818311057649</v>
      </c>
      <c r="J537" s="24">
        <f t="shared" ca="1" si="322"/>
        <v>-1.2776027935750401E-2</v>
      </c>
      <c r="K537" s="24">
        <f t="shared" ca="1" si="322"/>
        <v>0.29383875546946836</v>
      </c>
      <c r="L537" s="24">
        <f t="shared" ca="1" si="322"/>
        <v>-0.14019844857399036</v>
      </c>
      <c r="M537" s="24">
        <f t="shared" ca="1" si="322"/>
        <v>0.15655818850365824</v>
      </c>
      <c r="N537" s="24">
        <f ca="1">SQRT(Inputs!$B$38)*C537+SQRT(1-Inputs!$B$38)*_xlfn.NORM.S.INV(RAND())</f>
        <v>-1.1693782837184319</v>
      </c>
      <c r="O537" s="24">
        <f ca="1">SQRT(Inputs!$B$38)*D537+SQRT(1-Inputs!$B$38)*_xlfn.NORM.S.INV(RAND())</f>
        <v>0.34095980122665276</v>
      </c>
      <c r="P537" s="24">
        <f ca="1">SQRT(Inputs!$B$38)*E537+SQRT(1-Inputs!$B$38)*_xlfn.NORM.S.INV(RAND())</f>
        <v>9.6535096586825131E-2</v>
      </c>
      <c r="Q537" s="24">
        <f ca="1">SQRT(Inputs!$B$38)*F537+SQRT(1-Inputs!$B$38)*_xlfn.NORM.S.INV(RAND())</f>
        <v>-0.60087593576153897</v>
      </c>
      <c r="R537" s="24">
        <f ca="1">SQRT(Inputs!$B$38)*G537+SQRT(1-Inputs!$B$38)*_xlfn.NORM.S.INV(RAND())</f>
        <v>-1.8733305466851227</v>
      </c>
      <c r="S537" s="24">
        <f ca="1">SQRT(Inputs!$B$38)*H537+SQRT(1-Inputs!$B$38)*_xlfn.NORM.S.INV(RAND())</f>
        <v>-0.58242975907936878</v>
      </c>
      <c r="T537" s="24">
        <f ca="1">SQRT(Inputs!$B$38)*I537+SQRT(1-Inputs!$B$38)*_xlfn.NORM.S.INV(RAND())</f>
        <v>-0.39748998786116069</v>
      </c>
      <c r="U537" s="24">
        <f ca="1">SQRT(Inputs!$B$38)*J537+SQRT(1-Inputs!$B$38)*_xlfn.NORM.S.INV(RAND())</f>
        <v>-0.51904411282218799</v>
      </c>
      <c r="V537" s="24">
        <f ca="1">SQRT(Inputs!$B$38)*K537+SQRT(1-Inputs!$B$38)*_xlfn.NORM.S.INV(RAND())</f>
        <v>-0.59487594574532821</v>
      </c>
      <c r="W537" s="24">
        <f ca="1">SQRT(Inputs!$B$38)*L537+SQRT(1-Inputs!$B$38)*_xlfn.NORM.S.INV(RAND())</f>
        <v>0.358943765039754</v>
      </c>
      <c r="X537" s="24">
        <f ca="1">SQRT(Inputs!$B$38)*M537+SQRT(1-Inputs!$B$38)*_xlfn.NORM.S.INV(RAND())</f>
        <v>0.38600040506251065</v>
      </c>
      <c r="Y537" s="24">
        <f ca="1">SQRT(Inputs!$B$38)*C537+SQRT(1-Inputs!$B$38)*_xlfn.NORM.S.INV(RAND())</f>
        <v>-1.2092956592104835</v>
      </c>
      <c r="Z537" s="24">
        <f ca="1">SQRT(Inputs!$B$38)*D537+SQRT(1-Inputs!$B$38)*_xlfn.NORM.S.INV(RAND())</f>
        <v>-9.3324039945068674E-2</v>
      </c>
      <c r="AA537" s="24">
        <f ca="1">SQRT(Inputs!$B$38)*E537+SQRT(1-Inputs!$B$38)*_xlfn.NORM.S.INV(RAND())</f>
        <v>-0.73662374589546631</v>
      </c>
      <c r="AB537" s="24">
        <f ca="1">SQRT(Inputs!$B$38)*F537+SQRT(1-Inputs!$B$38)*_xlfn.NORM.S.INV(RAND())</f>
        <v>0.28515559304743254</v>
      </c>
      <c r="AC537" s="24">
        <f ca="1">SQRT(Inputs!$B$38)*G537+SQRT(1-Inputs!$B$38)*_xlfn.NORM.S.INV(RAND())</f>
        <v>-1.9958174612105084</v>
      </c>
      <c r="AD537" s="24">
        <f ca="1">SQRT(Inputs!$B$38)*H537+SQRT(1-Inputs!$B$38)*_xlfn.NORM.S.INV(RAND())</f>
        <v>0.89893442196152396</v>
      </c>
      <c r="AE537" s="24">
        <f ca="1">SQRT(Inputs!$B$38)*I537+SQRT(1-Inputs!$B$38)*_xlfn.NORM.S.INV(RAND())</f>
        <v>-1.2842239820049532</v>
      </c>
      <c r="AF537" s="24">
        <f ca="1">SQRT(Inputs!$B$38)*J537+SQRT(1-Inputs!$B$38)*_xlfn.NORM.S.INV(RAND())</f>
        <v>0.37370873158122625</v>
      </c>
      <c r="AG537" s="24">
        <f ca="1">SQRT(Inputs!$B$38)*K537+SQRT(1-Inputs!$B$38)*_xlfn.NORM.S.INV(RAND())</f>
        <v>0.4397644627337971</v>
      </c>
      <c r="AH537" s="24">
        <f ca="1">SQRT(Inputs!$B$38)*L537+SQRT(1-Inputs!$B$38)*_xlfn.NORM.S.INV(RAND())</f>
        <v>-0.62418122343200755</v>
      </c>
      <c r="AI537" s="24">
        <f ca="1">SQRT(Inputs!$B$38)*M537+SQRT(1-Inputs!$B$38)*_xlfn.NORM.S.INV(RAND())</f>
        <v>-0.9341663024028064</v>
      </c>
      <c r="AJ537" s="24">
        <f ca="1">SQRT(Inputs!$B$38)*C537+SQRT(1-Inputs!$B$38)*_xlfn.NORM.S.INV(RAND())</f>
        <v>1.0438569795349797</v>
      </c>
      <c r="AK537" s="24">
        <f ca="1">SQRT(Inputs!$B$38)*D537+SQRT(1-Inputs!$B$38)*_xlfn.NORM.S.INV(RAND())</f>
        <v>-0.75805785901568457</v>
      </c>
      <c r="AL537" s="24">
        <f ca="1">SQRT(Inputs!$B$38)*E537+SQRT(1-Inputs!$B$38)*_xlfn.NORM.S.INV(RAND())</f>
        <v>-0.22738298789992148</v>
      </c>
      <c r="AM537" s="24">
        <f ca="1">SQRT(Inputs!$B$38)*F537+SQRT(1-Inputs!$B$38)*_xlfn.NORM.S.INV(RAND())</f>
        <v>-1.743558369146021</v>
      </c>
      <c r="AN537" s="24">
        <f ca="1">SQRT(Inputs!$B$38)*G537+SQRT(1-Inputs!$B$38)*_xlfn.NORM.S.INV(RAND())</f>
        <v>0.22767146543880257</v>
      </c>
      <c r="AO537" s="24">
        <f ca="1">SQRT(Inputs!$B$38)*H537+SQRT(1-Inputs!$B$38)*_xlfn.NORM.S.INV(RAND())</f>
        <v>-0.33082839430923117</v>
      </c>
      <c r="AP537" s="24">
        <f ca="1">SQRT(Inputs!$B$38)*I537+SQRT(1-Inputs!$B$38)*_xlfn.NORM.S.INV(RAND())</f>
        <v>-0.2958788428961816</v>
      </c>
      <c r="AQ537" s="24">
        <f ca="1">SQRT(Inputs!$B$38)*J537+SQRT(1-Inputs!$B$38)*_xlfn.NORM.S.INV(RAND())</f>
        <v>0.1009351200584556</v>
      </c>
      <c r="AR537" s="24">
        <f ca="1">SQRT(Inputs!$B$38)*K537+SQRT(1-Inputs!$B$38)*_xlfn.NORM.S.INV(RAND())</f>
        <v>0.11424267212730463</v>
      </c>
      <c r="AS537" s="24">
        <f ca="1">SQRT(Inputs!$B$38)*L537+SQRT(1-Inputs!$B$38)*_xlfn.NORM.S.INV(RAND())</f>
        <v>0.47609234966129049</v>
      </c>
      <c r="AT537" s="24">
        <f ca="1">SQRT(Inputs!$B$38)*M537+SQRT(1-Inputs!$B$38)*_xlfn.NORM.S.INV(RAND())</f>
        <v>-1.6975745669650397</v>
      </c>
      <c r="AU537" s="15">
        <f ca="1">Inputs!$B$6*EXP($B$8-0.5*C$5^2+C$5*N537)</f>
        <v>4106.4802643077173</v>
      </c>
      <c r="AV537" s="15">
        <f t="shared" ca="1" si="292"/>
        <v>5255.5316165579698</v>
      </c>
      <c r="AW537" s="15">
        <f t="shared" ca="1" si="293"/>
        <v>6492.1746539230917</v>
      </c>
      <c r="AX537" s="15">
        <f t="shared" ca="1" si="294"/>
        <v>7353.0585355956546</v>
      </c>
      <c r="AY537" s="15">
        <f t="shared" ca="1" si="295"/>
        <v>7220.3707780036593</v>
      </c>
      <c r="AZ537" s="15">
        <f t="shared" ca="1" si="296"/>
        <v>8282.1154221197721</v>
      </c>
      <c r="BA537" s="15">
        <f t="shared" ca="1" si="297"/>
        <v>9722.2055495348104</v>
      </c>
      <c r="BB537" s="15">
        <f t="shared" ca="1" si="298"/>
        <v>11299.774345454976</v>
      </c>
      <c r="BC537" s="15">
        <f t="shared" ca="1" si="299"/>
        <v>13067.033406150533</v>
      </c>
      <c r="BD537" s="15">
        <f t="shared" ca="1" si="300"/>
        <v>16554.924790001212</v>
      </c>
      <c r="BE537" s="15">
        <f t="shared" ca="1" si="301"/>
        <v>21011.815909711462</v>
      </c>
      <c r="BF537" s="15">
        <f ca="1">Inputs!$B$13*EXP($B$9-0.5*C$6^2+C$6*Y537)</f>
        <v>10882.694649690486</v>
      </c>
      <c r="BG537" s="15">
        <f t="shared" ca="1" si="302"/>
        <v>13041.652871759248</v>
      </c>
      <c r="BH537" s="15">
        <f t="shared" ca="1" si="303"/>
        <v>14101.936658646571</v>
      </c>
      <c r="BI537" s="15">
        <f t="shared" ca="1" si="304"/>
        <v>18037.451012498139</v>
      </c>
      <c r="BJ537" s="15">
        <f t="shared" ca="1" si="305"/>
        <v>16584.453842036841</v>
      </c>
      <c r="BK537" s="15">
        <f t="shared" ca="1" si="306"/>
        <v>23004.154188345539</v>
      </c>
      <c r="BL537" s="15">
        <f t="shared" ca="1" si="307"/>
        <v>23925.523208908697</v>
      </c>
      <c r="BM537" s="15">
        <f t="shared" ca="1" si="308"/>
        <v>30807.161020020805</v>
      </c>
      <c r="BN537" s="15">
        <f t="shared" ca="1" si="309"/>
        <v>39939.230977332161</v>
      </c>
      <c r="BO537" s="15">
        <f t="shared" ca="1" si="310"/>
        <v>45701.945934407915</v>
      </c>
      <c r="BP537" s="15">
        <f t="shared" ca="1" si="311"/>
        <v>50601.329727176635</v>
      </c>
      <c r="BQ537" s="15">
        <f ca="1">Inputs!$B$20*EXP($B$10-0.5*C$7^2+C$7*AJ537)</f>
        <v>6211.5558645780475</v>
      </c>
      <c r="BR537" s="15">
        <f t="shared" ca="1" si="312"/>
        <v>6624.9902575017322</v>
      </c>
      <c r="BS537" s="15">
        <f t="shared" ca="1" si="313"/>
        <v>8498.6824077537003</v>
      </c>
      <c r="BT537" s="15">
        <f t="shared" ca="1" si="314"/>
        <v>7416.5983920030449</v>
      </c>
      <c r="BU537" s="15">
        <f t="shared" ca="1" si="315"/>
        <v>10860.642673081498</v>
      </c>
      <c r="BV537" s="15">
        <f t="shared" ca="1" si="316"/>
        <v>14024.988951436193</v>
      </c>
      <c r="BW537" s="15">
        <f t="shared" ca="1" si="317"/>
        <v>18383.076407073855</v>
      </c>
      <c r="BX537" s="15">
        <f t="shared" ca="1" si="318"/>
        <v>26237.258305469248</v>
      </c>
      <c r="BY537" s="15">
        <f t="shared" ca="1" si="319"/>
        <v>37575.242769509932</v>
      </c>
      <c r="BZ537" s="15">
        <f t="shared" ca="1" si="320"/>
        <v>57545.727107251019</v>
      </c>
      <c r="CA537" s="15">
        <f t="shared" ca="1" si="321"/>
        <v>59784.164005934508</v>
      </c>
      <c r="CB537" s="15">
        <f ca="1">(AU537*DCF!C$10-DCF!C$5*MAX(AU537*DCF!C$10,0)-MAX(AU537-Inputs!$B$6,0)/Inputs!$B$10)*DCF!C$6</f>
        <v>1049.1760189033848</v>
      </c>
      <c r="CC537" s="15">
        <f ca="1">(AV537*DCF!D$10-DCF!D$5*MAX(AV537*DCF!D$10,0)-MAX(AV537-AU537,0)/Inputs!$B$10)*DCF!D$6</f>
        <v>1000.8341270420435</v>
      </c>
      <c r="CD537" s="15">
        <f ca="1">(AW537*DCF!E$10-DCF!E$5*MAX(AW537*DCF!E$10,0)-MAX(AW537-AV537,0)/Inputs!$B$10)*DCF!E$6</f>
        <v>1220.3965573911892</v>
      </c>
      <c r="CE537" s="15">
        <f ca="1">(AX537*DCF!F$10-DCF!F$5*MAX(AX537*DCF!F$10,0)-MAX(AX537-AW537,0)/Inputs!$B$10)*DCF!F$6</f>
        <v>1426.0323679130297</v>
      </c>
      <c r="CF537" s="15">
        <f ca="1">(AY537*DCF!G$10-DCF!G$5*MAX(AY537*DCF!G$10,0)-MAX(AY537-AX537,0)/Inputs!$B$10)*DCF!G$6</f>
        <v>1487.6841010883459</v>
      </c>
      <c r="CG537" s="15">
        <f ca="1">(AZ537*DCF!H$10-DCF!H$5*MAX(AZ537*DCF!H$10,0)-MAX(AZ537-AY537,0)/Inputs!$B$10)*DCF!H$6</f>
        <v>1419.4468539639674</v>
      </c>
      <c r="CH537" s="15">
        <f ca="1">(BA537*DCF!I$10-DCF!I$5*MAX(BA537*DCF!I$10,0)-MAX(BA537-AZ537,0)/Inputs!$B$10)*DCF!I$6</f>
        <v>1539.6670496667527</v>
      </c>
      <c r="CI537" s="15">
        <f ca="1">(BB537*DCF!J$10-DCF!J$5*MAX(BB537*DCF!J$10,0)-MAX(BB537-BA537,0)/Inputs!$B$10)*DCF!J$6</f>
        <v>1700.0129420470541</v>
      </c>
      <c r="CJ537" s="15">
        <f ca="1">(BC537*DCF!K$10-DCF!K$5*MAX(BC537*DCF!K$10,0)-MAX(BC537-BB537,0)/Inputs!$B$10)*DCF!K$6</f>
        <v>1856.1931547553195</v>
      </c>
      <c r="CK537" s="15">
        <f ca="1">(BD537*DCF!L$10-DCF!L$5*MAX(BD537*DCF!L$10,0)-MAX(BD537-BC537,0)/Inputs!$B$10)*DCF!L$6</f>
        <v>2045.7566364241673</v>
      </c>
      <c r="CL537" s="15">
        <f ca="1">(BE537*DCF!M$10-DCF!M$5*MAX(BE537*DCF!M$10,0)-MAX(BE537-BD537,0)/Inputs!$B$10)*DCF!M$6</f>
        <v>2432.6157269480309</v>
      </c>
      <c r="CM537" s="15">
        <f ca="1">(BF537*DCF!C$28-DCF!C$5*MAX(BF537*DCF!C$28,0)-MAX(BF537-Inputs!$B$13,0)/Inputs!$B$17)*DCF!C$6</f>
        <v>3321.3270369811012</v>
      </c>
      <c r="CN537" s="15">
        <f ca="1">(BG537*DCF!D$28-DCF!D$5*MAX(BG537*DCF!D$28,0)-MAX(BG537-BF537,0)/Inputs!$B$17)*DCF!D$6</f>
        <v>3380.4627847537317</v>
      </c>
      <c r="CO537" s="15">
        <f ca="1">(BH537*DCF!E$28-DCF!E$5*MAX(BH537*DCF!E$28,0)-MAX(BH537-BG537,0)/Inputs!$B$17)*DCF!E$6</f>
        <v>3784.9522272462409</v>
      </c>
      <c r="CP537" s="15">
        <f ca="1">(BI537*DCF!F$28-DCF!F$5*MAX(BI537*DCF!F$28,0)-MAX(BI537-BH537,0)/Inputs!$B$17)*DCF!F$6</f>
        <v>4180.1702342084009</v>
      </c>
      <c r="CQ537" s="15">
        <f ca="1">(BJ537*DCF!G$28-DCF!G$5*MAX(BJ537*DCF!G$28,0)-MAX(BJ537-BI537,0)/Inputs!$B$17)*DCF!G$6</f>
        <v>4302.9623752051812</v>
      </c>
      <c r="CR537" s="15">
        <f ca="1">(BK537*DCF!H$28-DCF!H$5*MAX(BK537*DCF!H$28,0)-MAX(BK537-BJ537,0)/Inputs!$B$17)*DCF!H$6</f>
        <v>4691.7398551287624</v>
      </c>
      <c r="CS537" s="15">
        <f ca="1">(BL537*DCF!I$28-DCF!I$5*MAX(BL537*DCF!I$28,0)-MAX(BL537-BK537,0)/Inputs!$B$17)*DCF!I$6</f>
        <v>5493.9147456618348</v>
      </c>
      <c r="CT537" s="15">
        <f ca="1">(BM537*DCF!J$28-DCF!J$5*MAX(BM537*DCF!J$28,0)-MAX(BM537-BL537,0)/Inputs!$B$17)*DCF!J$6</f>
        <v>5960.1054489968001</v>
      </c>
      <c r="CU537" s="15">
        <f ca="1">(BN537*DCF!K$28-DCF!K$5*MAX(BN537*DCF!K$28,0)-MAX(BN537-BM537,0)/Inputs!$B$17)*DCF!K$6</f>
        <v>7315.9389901315408</v>
      </c>
      <c r="CV537" s="15">
        <f ca="1">(BO537*DCF!L$28-DCF!L$5*MAX(BO537*DCF!L$28,0)-MAX(BO537-BN537,0)/Inputs!$B$17)*DCF!L$6</f>
        <v>8466.4366853435968</v>
      </c>
      <c r="CW537" s="15">
        <f ca="1">(BP537*DCF!M$28-DCF!M$5*MAX(BP537*DCF!M$28,0)-MAX(BP537-BO537,0)/Inputs!$B$17)*DCF!M$6</f>
        <v>9008.546197042213</v>
      </c>
      <c r="CX537" s="15">
        <f ca="1">(BQ537*DCF!C$46-DCF!C$5*MAX(BQ537*DCF!C$46,0)-MAX(BQ537-Inputs!$B$20,0)/Inputs!$B$24)*DCF!C$6</f>
        <v>-2825.0964419709335</v>
      </c>
      <c r="CY537" s="15">
        <f ca="1">(BR537*DCF!D$46-DCF!D$5*MAX(BR537*DCF!D$46,0)-MAX(BR537-BQ537,0)/Inputs!$B$24)*DCF!D$6</f>
        <v>-1307.140363829079</v>
      </c>
      <c r="CZ537" s="15">
        <f ca="1">(BS537*DCF!E$46-DCF!E$5*MAX(BS537*DCF!E$46,0)-MAX(BS537-BR537,0)/Inputs!$B$24)*DCF!E$6</f>
        <v>-1743.5418557334235</v>
      </c>
      <c r="DA537" s="15">
        <f ca="1">(BT537*DCF!F$46-DCF!F$5*MAX(BT537*DCF!F$46,0)-MAX(BT537-BS537,0)/Inputs!$B$24)*DCF!F$6</f>
        <v>-540.1235862176992</v>
      </c>
      <c r="DB537" s="15">
        <f ca="1">(BU537*DCF!G$46-DCF!G$5*MAX(BU537*DCF!G$46,0)-MAX(BU537-BT537,0)/Inputs!$B$24)*DCF!G$6</f>
        <v>-1523.839011661031</v>
      </c>
      <c r="DC537" s="15">
        <f ca="1">(BV537*DCF!H$46-DCF!H$5*MAX(BV537*DCF!H$46,0)-MAX(BV537-BU537,0)/Inputs!$B$24)*DCF!H$6</f>
        <v>-983.30121772739926</v>
      </c>
      <c r="DD537" s="15">
        <f ca="1">(BW537*DCF!I$46-DCF!I$5*MAX(BW537*DCF!I$46,0)-MAX(BW537-BV537,0)/Inputs!$B$24)*DCF!I$6</f>
        <v>-826.47403913915059</v>
      </c>
      <c r="DE537" s="15">
        <f ca="1">(BX537*DCF!J$46-DCF!J$5*MAX(BX537*DCF!J$46,0)-MAX(BX537-BW537,0)/Inputs!$B$24)*DCF!J$6</f>
        <v>-982.22031039518185</v>
      </c>
      <c r="DF537" s="15">
        <f ca="1">(BY537*DCF!K$46-DCF!K$5*MAX(BY537*DCF!K$46,0)-MAX(BY537-BX537,0)/Inputs!$B$24)*DCF!K$6</f>
        <v>-631.08102633240151</v>
      </c>
      <c r="DG537" s="15">
        <f ca="1">(BZ537*DCF!L$46-DCF!L$5*MAX(BZ537*DCF!L$46,0)-MAX(BZ537-BY537,0)/Inputs!$B$24)*DCF!L$6</f>
        <v>-541.51681953687716</v>
      </c>
      <c r="DH537" s="15">
        <f ca="1">(CA537*DCF!M$46-DCF!M$5*MAX(CA537*DCF!M$46,0)-MAX(CA537-BZ537,0)/Inputs!$B$24)*DCF!M$6</f>
        <v>4218.8846647370819</v>
      </c>
      <c r="DI537" s="15">
        <f ca="1">SUM(CB537:CL537)+BE537*DCF!M$10*(1+Inputs!$B$30)*(1-Inputs!$B$33)*(1-Inputs!$B$30/Inputs!$B$31)/(Inputs!$B$29-Inputs!$B$30)*DCF!M$6</f>
        <v>75653.977065371044</v>
      </c>
      <c r="DJ537" s="15">
        <f ca="1">SUM(CM537:CW537)+BP537*DCF!M$28*(1+Inputs!$B$30)*(1-Inputs!$B$33)*(1-Inputs!$B$30/Inputs!$B$31)/(Inputs!$B$29-Inputs!$B$30)*DCF!M$6</f>
        <v>247672.11626609444</v>
      </c>
      <c r="DK537" s="15">
        <f ca="1">SUM(CX537:DH537)+CA537*DCF!M$46*(1+Inputs!$B$30)*(1-Inputs!$B$33)*(1-Inputs!$B$30/Inputs!$B$31)/(Inputs!$B$29-Inputs!$B$30)*DCF!M$6</f>
        <v>84747.949432328198</v>
      </c>
      <c r="DM537" s="15">
        <f ca="1">DI537+DJ537+DK537+Inputs!$B$34+Inputs!$B$36-Inputs!$B$35</f>
        <v>484925.04276379372</v>
      </c>
    </row>
    <row r="538" spans="1:117" x14ac:dyDescent="0.75">
      <c r="A538" s="11">
        <v>525</v>
      </c>
      <c r="C538" s="24">
        <f t="shared" ca="1" si="322"/>
        <v>0.15400197864200069</v>
      </c>
      <c r="D538" s="24">
        <f t="shared" ca="1" si="322"/>
        <v>-0.34015535700263694</v>
      </c>
      <c r="E538" s="24">
        <f t="shared" ca="1" si="322"/>
        <v>-0.26154426924240359</v>
      </c>
      <c r="F538" s="24">
        <f t="shared" ca="1" si="322"/>
        <v>1.2161133683104719</v>
      </c>
      <c r="G538" s="24">
        <f t="shared" ca="1" si="322"/>
        <v>-1.5351038324185793</v>
      </c>
      <c r="H538" s="24">
        <f t="shared" ca="1" si="322"/>
        <v>1.5464902916755865</v>
      </c>
      <c r="I538" s="24">
        <f t="shared" ca="1" si="322"/>
        <v>1.914023281419724</v>
      </c>
      <c r="J538" s="24">
        <f t="shared" ca="1" si="322"/>
        <v>-1.0255714062979562</v>
      </c>
      <c r="K538" s="24">
        <f t="shared" ca="1" si="322"/>
        <v>-0.25102993114558597</v>
      </c>
      <c r="L538" s="24">
        <f t="shared" ca="1" si="322"/>
        <v>-0.90147789465853478</v>
      </c>
      <c r="M538" s="24">
        <f t="shared" ca="1" si="322"/>
        <v>-3.032057975783041</v>
      </c>
      <c r="N538" s="24">
        <f ca="1">SQRT(Inputs!$B$38)*C538+SQRT(1-Inputs!$B$38)*_xlfn.NORM.S.INV(RAND())</f>
        <v>-0.20009053354577827</v>
      </c>
      <c r="O538" s="24">
        <f ca="1">SQRT(Inputs!$B$38)*D538+SQRT(1-Inputs!$B$38)*_xlfn.NORM.S.INV(RAND())</f>
        <v>-0.10056990680725561</v>
      </c>
      <c r="P538" s="24">
        <f ca="1">SQRT(Inputs!$B$38)*E538+SQRT(1-Inputs!$B$38)*_xlfn.NORM.S.INV(RAND())</f>
        <v>0.48322810621430523</v>
      </c>
      <c r="Q538" s="24">
        <f ca="1">SQRT(Inputs!$B$38)*F538+SQRT(1-Inputs!$B$38)*_xlfn.NORM.S.INV(RAND())</f>
        <v>0.80146667067123212</v>
      </c>
      <c r="R538" s="24">
        <f ca="1">SQRT(Inputs!$B$38)*G538+SQRT(1-Inputs!$B$38)*_xlfn.NORM.S.INV(RAND())</f>
        <v>-0.72822812033806661</v>
      </c>
      <c r="S538" s="24">
        <f ca="1">SQRT(Inputs!$B$38)*H538+SQRT(1-Inputs!$B$38)*_xlfn.NORM.S.INV(RAND())</f>
        <v>-0.24581631257705561</v>
      </c>
      <c r="T538" s="24">
        <f ca="1">SQRT(Inputs!$B$38)*I538+SQRT(1-Inputs!$B$38)*_xlfn.NORM.S.INV(RAND())</f>
        <v>2.006900060675763</v>
      </c>
      <c r="U538" s="24">
        <f ca="1">SQRT(Inputs!$B$38)*J538+SQRT(1-Inputs!$B$38)*_xlfn.NORM.S.INV(RAND())</f>
        <v>-1.0863962823730402</v>
      </c>
      <c r="V538" s="24">
        <f ca="1">SQRT(Inputs!$B$38)*K538+SQRT(1-Inputs!$B$38)*_xlfn.NORM.S.INV(RAND())</f>
        <v>0.23188987810575182</v>
      </c>
      <c r="W538" s="24">
        <f ca="1">SQRT(Inputs!$B$38)*L538+SQRT(1-Inputs!$B$38)*_xlfn.NORM.S.INV(RAND())</f>
        <v>-0.96977219321076302</v>
      </c>
      <c r="X538" s="24">
        <f ca="1">SQRT(Inputs!$B$38)*M538+SQRT(1-Inputs!$B$38)*_xlfn.NORM.S.INV(RAND())</f>
        <v>-1.8784924768294313</v>
      </c>
      <c r="Y538" s="24">
        <f ca="1">SQRT(Inputs!$B$38)*C538+SQRT(1-Inputs!$B$38)*_xlfn.NORM.S.INV(RAND())</f>
        <v>1.8669532701650865E-2</v>
      </c>
      <c r="Z538" s="24">
        <f ca="1">SQRT(Inputs!$B$38)*D538+SQRT(1-Inputs!$B$38)*_xlfn.NORM.S.INV(RAND())</f>
        <v>-1.1624607077952689</v>
      </c>
      <c r="AA538" s="24">
        <f ca="1">SQRT(Inputs!$B$38)*E538+SQRT(1-Inputs!$B$38)*_xlfn.NORM.S.INV(RAND())</f>
        <v>0.21687976291917893</v>
      </c>
      <c r="AB538" s="24">
        <f ca="1">SQRT(Inputs!$B$38)*F538+SQRT(1-Inputs!$B$38)*_xlfn.NORM.S.INV(RAND())</f>
        <v>1.218127872369299</v>
      </c>
      <c r="AC538" s="24">
        <f ca="1">SQRT(Inputs!$B$38)*G538+SQRT(1-Inputs!$B$38)*_xlfn.NORM.S.INV(RAND())</f>
        <v>-1.3968391795893158</v>
      </c>
      <c r="AD538" s="24">
        <f ca="1">SQRT(Inputs!$B$38)*H538+SQRT(1-Inputs!$B$38)*_xlfn.NORM.S.INV(RAND())</f>
        <v>1.2800904392974828</v>
      </c>
      <c r="AE538" s="24">
        <f ca="1">SQRT(Inputs!$B$38)*I538+SQRT(1-Inputs!$B$38)*_xlfn.NORM.S.INV(RAND())</f>
        <v>1.9831771891968564</v>
      </c>
      <c r="AF538" s="24">
        <f ca="1">SQRT(Inputs!$B$38)*J538+SQRT(1-Inputs!$B$38)*_xlfn.NORM.S.INV(RAND())</f>
        <v>0.2794965771133433</v>
      </c>
      <c r="AG538" s="24">
        <f ca="1">SQRT(Inputs!$B$38)*K538+SQRT(1-Inputs!$B$38)*_xlfn.NORM.S.INV(RAND())</f>
        <v>-0.38389434018591917</v>
      </c>
      <c r="AH538" s="24">
        <f ca="1">SQRT(Inputs!$B$38)*L538+SQRT(1-Inputs!$B$38)*_xlfn.NORM.S.INV(RAND())</f>
        <v>0.59434972011917342</v>
      </c>
      <c r="AI538" s="24">
        <f ca="1">SQRT(Inputs!$B$38)*M538+SQRT(1-Inputs!$B$38)*_xlfn.NORM.S.INV(RAND())</f>
        <v>-0.91700170355617239</v>
      </c>
      <c r="AJ538" s="24">
        <f ca="1">SQRT(Inputs!$B$38)*C538+SQRT(1-Inputs!$B$38)*_xlfn.NORM.S.INV(RAND())</f>
        <v>-0.55860766638588655</v>
      </c>
      <c r="AK538" s="24">
        <f ca="1">SQRT(Inputs!$B$38)*D538+SQRT(1-Inputs!$B$38)*_xlfn.NORM.S.INV(RAND())</f>
        <v>-0.66153368045835192</v>
      </c>
      <c r="AL538" s="24">
        <f ca="1">SQRT(Inputs!$B$38)*E538+SQRT(1-Inputs!$B$38)*_xlfn.NORM.S.INV(RAND())</f>
        <v>-0.73607854269708139</v>
      </c>
      <c r="AM538" s="24">
        <f ca="1">SQRT(Inputs!$B$38)*F538+SQRT(1-Inputs!$B$38)*_xlfn.NORM.S.INV(RAND())</f>
        <v>1.4081072803594106</v>
      </c>
      <c r="AN538" s="24">
        <f ca="1">SQRT(Inputs!$B$38)*G538+SQRT(1-Inputs!$B$38)*_xlfn.NORM.S.INV(RAND())</f>
        <v>-0.13895257637489156</v>
      </c>
      <c r="AO538" s="24">
        <f ca="1">SQRT(Inputs!$B$38)*H538+SQRT(1-Inputs!$B$38)*_xlfn.NORM.S.INV(RAND())</f>
        <v>-0.10541824200663108</v>
      </c>
      <c r="AP538" s="24">
        <f ca="1">SQRT(Inputs!$B$38)*I538+SQRT(1-Inputs!$B$38)*_xlfn.NORM.S.INV(RAND())</f>
        <v>1.5273938713230018</v>
      </c>
      <c r="AQ538" s="24">
        <f ca="1">SQRT(Inputs!$B$38)*J538+SQRT(1-Inputs!$B$38)*_xlfn.NORM.S.INV(RAND())</f>
        <v>-1.2151562882100087</v>
      </c>
      <c r="AR538" s="24">
        <f ca="1">SQRT(Inputs!$B$38)*K538+SQRT(1-Inputs!$B$38)*_xlfn.NORM.S.INV(RAND())</f>
        <v>-0.30065720593240342</v>
      </c>
      <c r="AS538" s="24">
        <f ca="1">SQRT(Inputs!$B$38)*L538+SQRT(1-Inputs!$B$38)*_xlfn.NORM.S.INV(RAND())</f>
        <v>0.79036635550477152</v>
      </c>
      <c r="AT538" s="24">
        <f ca="1">SQRT(Inputs!$B$38)*M538+SQRT(1-Inputs!$B$38)*_xlfn.NORM.S.INV(RAND())</f>
        <v>-0.1349569667190551</v>
      </c>
      <c r="AU538" s="15">
        <f ca="1">Inputs!$B$6*EXP($B$8-0.5*C$5^2+C$5*N538)</f>
        <v>4804.0910990349321</v>
      </c>
      <c r="AV538" s="15">
        <f t="shared" ca="1" si="292"/>
        <v>5761.8796757978862</v>
      </c>
      <c r="AW538" s="15">
        <f t="shared" ca="1" si="293"/>
        <v>7498.7605452257585</v>
      </c>
      <c r="AX538" s="15">
        <f t="shared" ca="1" si="294"/>
        <v>10119.409087137694</v>
      </c>
      <c r="AY538" s="15">
        <f t="shared" ca="1" si="295"/>
        <v>11358.647881039844</v>
      </c>
      <c r="AZ538" s="15">
        <f t="shared" ca="1" si="296"/>
        <v>13520.934326218932</v>
      </c>
      <c r="BA538" s="15">
        <f t="shared" ca="1" si="297"/>
        <v>20413.490621916957</v>
      </c>
      <c r="BB538" s="15">
        <f t="shared" ca="1" si="298"/>
        <v>22414.844178795414</v>
      </c>
      <c r="BC538" s="15">
        <f t="shared" ca="1" si="299"/>
        <v>28073.91370970467</v>
      </c>
      <c r="BD538" s="15">
        <f t="shared" ca="1" si="300"/>
        <v>31410.819987211988</v>
      </c>
      <c r="BE538" s="15">
        <f t="shared" ca="1" si="301"/>
        <v>32437.10573189555</v>
      </c>
      <c r="BF538" s="15">
        <f ca="1">Inputs!$B$13*EXP($B$9-0.5*C$6^2+C$6*Y538)</f>
        <v>13882.306892823335</v>
      </c>
      <c r="BG538" s="15">
        <f t="shared" ca="1" si="302"/>
        <v>13717.552949656209</v>
      </c>
      <c r="BH538" s="15">
        <f t="shared" ca="1" si="303"/>
        <v>17374.188694347555</v>
      </c>
      <c r="BI538" s="15">
        <f t="shared" ca="1" si="304"/>
        <v>25654.689186009418</v>
      </c>
      <c r="BJ538" s="15">
        <f t="shared" ca="1" si="305"/>
        <v>25715.191998326085</v>
      </c>
      <c r="BK538" s="15">
        <f t="shared" ca="1" si="306"/>
        <v>37569.135959233885</v>
      </c>
      <c r="BL538" s="15">
        <f t="shared" ca="1" si="307"/>
        <v>59673.122679186599</v>
      </c>
      <c r="BM538" s="15">
        <f t="shared" ca="1" si="308"/>
        <v>75942.716230846083</v>
      </c>
      <c r="BN538" s="15">
        <f t="shared" ca="1" si="309"/>
        <v>89200.564283168089</v>
      </c>
      <c r="BO538" s="15">
        <f t="shared" ca="1" si="310"/>
        <v>117602.64090319995</v>
      </c>
      <c r="BP538" s="15">
        <f t="shared" ca="1" si="311"/>
        <v>130463.4559216183</v>
      </c>
      <c r="BQ538" s="15">
        <f ca="1">Inputs!$B$20*EXP($B$10-0.5*C$7^2+C$7*AJ538)</f>
        <v>3518.535802568194</v>
      </c>
      <c r="BR538" s="15">
        <f t="shared" ca="1" si="312"/>
        <v>3869.5436592039578</v>
      </c>
      <c r="BS538" s="15">
        <f t="shared" ca="1" si="313"/>
        <v>4289.198899324957</v>
      </c>
      <c r="BT538" s="15">
        <f t="shared" ca="1" si="314"/>
        <v>8556.5140089154866</v>
      </c>
      <c r="BU538" s="15">
        <f t="shared" ca="1" si="315"/>
        <v>11466.226329848339</v>
      </c>
      <c r="BV538" s="15">
        <f t="shared" ca="1" si="316"/>
        <v>15578.404488439366</v>
      </c>
      <c r="BW538" s="15">
        <f t="shared" ca="1" si="317"/>
        <v>30035.191099944372</v>
      </c>
      <c r="BX538" s="15">
        <f t="shared" ca="1" si="318"/>
        <v>32926.488119528753</v>
      </c>
      <c r="BY538" s="15">
        <f t="shared" ca="1" si="319"/>
        <v>43556.622714505393</v>
      </c>
      <c r="BZ538" s="15">
        <f t="shared" ca="1" si="320"/>
        <v>70673.483344455672</v>
      </c>
      <c r="CA538" s="15">
        <f t="shared" ca="1" si="321"/>
        <v>96922.311894608356</v>
      </c>
      <c r="CB538" s="15">
        <f ca="1">(AU538*DCF!C$10-DCF!C$5*MAX(AU538*DCF!C$10,0)-MAX(AU538-Inputs!$B$6,0)/Inputs!$B$10)*DCF!C$6</f>
        <v>1044.2019293090505</v>
      </c>
      <c r="CC538" s="15">
        <f ca="1">(AV538*DCF!D$10-DCF!D$5*MAX(AV538*DCF!D$10,0)-MAX(AV538-AU538,0)/Inputs!$B$10)*DCF!D$6</f>
        <v>1170.8874581864168</v>
      </c>
      <c r="CD538" s="15">
        <f ca="1">(AW538*DCF!E$10-DCF!E$5*MAX(AW538*DCF!E$10,0)-MAX(AW538-AV538,0)/Inputs!$B$10)*DCF!E$6</f>
        <v>1340.1269407259203</v>
      </c>
      <c r="CE538" s="15">
        <f ca="1">(AX538*DCF!F$10-DCF!F$5*MAX(AX538*DCF!F$10,0)-MAX(AX538-AW538,0)/Inputs!$B$10)*DCF!F$6</f>
        <v>1663.7588885151949</v>
      </c>
      <c r="CF538" s="15">
        <f ca="1">(AY538*DCF!G$10-DCF!G$5*MAX(AY538*DCF!G$10,0)-MAX(AY538-AX538,0)/Inputs!$B$10)*DCF!G$6</f>
        <v>2102.1309764343932</v>
      </c>
      <c r="CG538" s="15">
        <f ca="1">(AZ538*DCF!H$10-DCF!H$5*MAX(AZ538*DCF!H$10,0)-MAX(AZ538-AY538,0)/Inputs!$B$10)*DCF!H$6</f>
        <v>2241.1463753056792</v>
      </c>
      <c r="CH538" s="15">
        <f ca="1">(BA538*DCF!I$10-DCF!I$5*MAX(BA538*DCF!I$10,0)-MAX(BA538-AZ538,0)/Inputs!$B$10)*DCF!I$6</f>
        <v>2598.1793243817365</v>
      </c>
      <c r="CI538" s="15">
        <f ca="1">(BB538*DCF!J$10-DCF!J$5*MAX(BB538*DCF!J$10,0)-MAX(BB538-BA538,0)/Inputs!$B$10)*DCF!J$6</f>
        <v>3543.1671189045951</v>
      </c>
      <c r="CJ538" s="15">
        <f ca="1">(BC538*DCF!K$10-DCF!K$5*MAX(BC538*DCF!K$10,0)-MAX(BC538-BB538,0)/Inputs!$B$10)*DCF!K$6</f>
        <v>3727.2656501537235</v>
      </c>
      <c r="CK538" s="15">
        <f ca="1">(BD538*DCF!L$10-DCF!L$5*MAX(BD538*DCF!L$10,0)-MAX(BD538-BC538,0)/Inputs!$B$10)*DCF!L$6</f>
        <v>4305.8329502945944</v>
      </c>
      <c r="CL538" s="15">
        <f ca="1">(BE538*DCF!M$10-DCF!M$5*MAX(BE538*DCF!M$10,0)-MAX(BE538-BD538,0)/Inputs!$B$10)*DCF!M$6</f>
        <v>4454.6943638351977</v>
      </c>
      <c r="CM538" s="15">
        <f ca="1">(BF538*DCF!C$28-DCF!C$5*MAX(BF538*DCF!C$28,0)-MAX(BF538-Inputs!$B$13,0)/Inputs!$B$17)*DCF!C$6</f>
        <v>3660.5056746718597</v>
      </c>
      <c r="CN538" s="15">
        <f ca="1">(BG538*DCF!D$28-DCF!D$5*MAX(BG538*DCF!D$28,0)-MAX(BG538-BF538,0)/Inputs!$B$17)*DCF!D$6</f>
        <v>4040.1357227138228</v>
      </c>
      <c r="CO538" s="15">
        <f ca="1">(BH538*DCF!E$28-DCF!E$5*MAX(BH538*DCF!E$28,0)-MAX(BH538-BG538,0)/Inputs!$B$17)*DCF!E$6</f>
        <v>4200.0070382638196</v>
      </c>
      <c r="CP538" s="15">
        <f ca="1">(BI538*DCF!F$28-DCF!F$5*MAX(BI538*DCF!F$28,0)-MAX(BI538-BH538,0)/Inputs!$B$17)*DCF!F$6</f>
        <v>5456.9763495603092</v>
      </c>
      <c r="CQ538" s="15">
        <f ca="1">(BJ538*DCF!G$28-DCF!G$5*MAX(BJ538*DCF!G$28,0)-MAX(BJ538-BI538,0)/Inputs!$B$17)*DCF!G$6</f>
        <v>6661.8256892283407</v>
      </c>
      <c r="CR538" s="15">
        <f ca="1">(BK538*DCF!H$28-DCF!H$5*MAX(BK538*DCF!H$28,0)-MAX(BK538-BJ538,0)/Inputs!$B$17)*DCF!H$6</f>
        <v>7449.4915850175557</v>
      </c>
      <c r="CS538" s="15">
        <f ca="1">(BL538*DCF!I$28-DCF!I$5*MAX(BL538*DCF!I$28,0)-MAX(BL538-BK538,0)/Inputs!$B$17)*DCF!I$6</f>
        <v>10859.716289859045</v>
      </c>
      <c r="CT538" s="15">
        <f ca="1">(BM538*DCF!J$28-DCF!J$5*MAX(BM538*DCF!J$28,0)-MAX(BM538-BL538,0)/Inputs!$B$17)*DCF!J$6</f>
        <v>14784.31501083046</v>
      </c>
      <c r="CU538" s="15">
        <f ca="1">(BN538*DCF!K$28-DCF!K$5*MAX(BN538*DCF!K$28,0)-MAX(BN538-BM538,0)/Inputs!$B$17)*DCF!K$6</f>
        <v>17213.753757916766</v>
      </c>
      <c r="CV538" s="15">
        <f ca="1">(BO538*DCF!L$28-DCF!L$5*MAX(BO538*DCF!L$28,0)-MAX(BO538-BN538,0)/Inputs!$B$17)*DCF!L$6</f>
        <v>20250.452995142587</v>
      </c>
      <c r="CW538" s="15">
        <f ca="1">(BP538*DCF!M$28-DCF!M$5*MAX(BP538*DCF!M$28,0)-MAX(BP538-BO538,0)/Inputs!$B$17)*DCF!M$6</f>
        <v>23202.458185357209</v>
      </c>
      <c r="CX538" s="15">
        <f ca="1">(BQ538*DCF!C$46-DCF!C$5*MAX(BQ538*DCF!C$46,0)-MAX(BQ538-Inputs!$B$20,0)/Inputs!$B$24)*DCF!C$6</f>
        <v>-959.26268076318274</v>
      </c>
      <c r="CY538" s="15">
        <f ca="1">(BR538*DCF!D$46-DCF!D$5*MAX(BR538*DCF!D$46,0)-MAX(BR538-BQ538,0)/Inputs!$B$24)*DCF!D$6</f>
        <v>-810.21300249821456</v>
      </c>
      <c r="CZ538" s="15">
        <f ca="1">(BS538*DCF!E$46-DCF!E$5*MAX(BS538*DCF!E$46,0)-MAX(BS538-BR538,0)/Inputs!$B$24)*DCF!E$6</f>
        <v>-672.62178063042575</v>
      </c>
      <c r="DA538" s="15">
        <f ca="1">(BT538*DCF!F$46-DCF!F$5*MAX(BT538*DCF!F$46,0)-MAX(BT538-BS538,0)/Inputs!$B$24)*DCF!F$6</f>
        <v>-2177.0037800606642</v>
      </c>
      <c r="DB538" s="15">
        <f ca="1">(BU538*DCF!G$46-DCF!G$5*MAX(BU538*DCF!G$46,0)-MAX(BU538-BT538,0)/Inputs!$B$24)*DCF!G$6</f>
        <v>-1364.4709351049555</v>
      </c>
      <c r="DC538" s="15">
        <f ca="1">(BV538*DCF!H$46-DCF!H$5*MAX(BV538*DCF!H$46,0)-MAX(BV538-BU538,0)/Inputs!$B$24)*DCF!H$6</f>
        <v>-1277.8341670485565</v>
      </c>
      <c r="DD538" s="15">
        <f ca="1">(BW538*DCF!I$46-DCF!I$5*MAX(BW538*DCF!I$46,0)-MAX(BW538-BV538,0)/Inputs!$B$24)*DCF!I$6</f>
        <v>-3456.3097882488992</v>
      </c>
      <c r="DE538" s="15">
        <f ca="1">(BX538*DCF!J$46-DCF!J$5*MAX(BX538*DCF!J$46,0)-MAX(BX538-BW538,0)/Inputs!$B$24)*DCF!J$6</f>
        <v>614.45036474854851</v>
      </c>
      <c r="DF538" s="15">
        <f ca="1">(BY538*DCF!K$46-DCF!K$5*MAX(BY538*DCF!K$46,0)-MAX(BY538-BX538,0)/Inputs!$B$24)*DCF!K$6</f>
        <v>-116.00030397547542</v>
      </c>
      <c r="DG538" s="15">
        <f ca="1">(BZ538*DCF!L$46-DCF!L$5*MAX(BZ538*DCF!L$46,0)-MAX(BZ538-BY538,0)/Inputs!$B$24)*DCF!L$6</f>
        <v>-1251.3044385415562</v>
      </c>
      <c r="DH538" s="15">
        <f ca="1">(CA538*DCF!M$46-DCF!M$5*MAX(CA538*DCF!M$46,0)-MAX(CA538-BZ538,0)/Inputs!$B$24)*DCF!M$6</f>
        <v>2110.8484670542261</v>
      </c>
      <c r="DI538" s="15">
        <f ca="1">SUM(CB538:CL538)+BE538*DCF!M$10*(1+Inputs!$B$30)*(1-Inputs!$B$33)*(1-Inputs!$B$30/Inputs!$B$31)/(Inputs!$B$29-Inputs!$B$30)*DCF!M$6</f>
        <v>118464.28616422955</v>
      </c>
      <c r="DJ538" s="15">
        <f ca="1">SUM(CM538:CW538)+BP538*DCF!M$28*(1+Inputs!$B$30)*(1-Inputs!$B$33)*(1-Inputs!$B$30/Inputs!$B$31)/(Inputs!$B$29-Inputs!$B$30)*DCF!M$6</f>
        <v>601888.33567251789</v>
      </c>
      <c r="DK538" s="15">
        <f ca="1">SUM(CX538:DH538)+CA538*DCF!M$46*(1+Inputs!$B$30)*(1-Inputs!$B$33)*(1-Inputs!$B$30/Inputs!$B$31)/(Inputs!$B$29-Inputs!$B$30)*DCF!M$6</f>
        <v>140493.65332581181</v>
      </c>
      <c r="DM538" s="15">
        <f ca="1">DI538+DJ538+DK538+Inputs!$B$34+Inputs!$B$36-Inputs!$B$35</f>
        <v>937697.27516255924</v>
      </c>
    </row>
    <row r="539" spans="1:117" x14ac:dyDescent="0.75">
      <c r="A539" s="11">
        <v>526</v>
      </c>
      <c r="C539" s="24">
        <f t="shared" ca="1" si="322"/>
        <v>0.77387281325992741</v>
      </c>
      <c r="D539" s="24">
        <f t="shared" ca="1" si="322"/>
        <v>0.12382767482676811</v>
      </c>
      <c r="E539" s="24">
        <f t="shared" ca="1" si="322"/>
        <v>1.3694914965195806</v>
      </c>
      <c r="F539" s="24">
        <f t="shared" ca="1" si="322"/>
        <v>0.14805051840918262</v>
      </c>
      <c r="G539" s="24">
        <f t="shared" ca="1" si="322"/>
        <v>-0.12575723539660197</v>
      </c>
      <c r="H539" s="24">
        <f t="shared" ca="1" si="322"/>
        <v>3.3494219842829055E-2</v>
      </c>
      <c r="I539" s="24">
        <f t="shared" ca="1" si="322"/>
        <v>-0.67056306485116679</v>
      </c>
      <c r="J539" s="24">
        <f t="shared" ca="1" si="322"/>
        <v>0.75421050008556711</v>
      </c>
      <c r="K539" s="24">
        <f t="shared" ca="1" si="322"/>
        <v>-0.55390307307675357</v>
      </c>
      <c r="L539" s="24">
        <f t="shared" ca="1" si="322"/>
        <v>0.39214462120203519</v>
      </c>
      <c r="M539" s="24">
        <f t="shared" ca="1" si="322"/>
        <v>1.1966079394793812</v>
      </c>
      <c r="N539" s="24">
        <f ca="1">SQRT(Inputs!$B$38)*C539+SQRT(1-Inputs!$B$38)*_xlfn.NORM.S.INV(RAND())</f>
        <v>1.2377986027336592</v>
      </c>
      <c r="O539" s="24">
        <f ca="1">SQRT(Inputs!$B$38)*D539+SQRT(1-Inputs!$B$38)*_xlfn.NORM.S.INV(RAND())</f>
        <v>-0.28365435072285372</v>
      </c>
      <c r="P539" s="24">
        <f ca="1">SQRT(Inputs!$B$38)*E539+SQRT(1-Inputs!$B$38)*_xlfn.NORM.S.INV(RAND())</f>
        <v>1.2153234703662212</v>
      </c>
      <c r="Q539" s="24">
        <f ca="1">SQRT(Inputs!$B$38)*F539+SQRT(1-Inputs!$B$38)*_xlfn.NORM.S.INV(RAND())</f>
        <v>0.50862037431862084</v>
      </c>
      <c r="R539" s="24">
        <f ca="1">SQRT(Inputs!$B$38)*G539+SQRT(1-Inputs!$B$38)*_xlfn.NORM.S.INV(RAND())</f>
        <v>-0.91110588257212999</v>
      </c>
      <c r="S539" s="24">
        <f ca="1">SQRT(Inputs!$B$38)*H539+SQRT(1-Inputs!$B$38)*_xlfn.NORM.S.INV(RAND())</f>
        <v>-0.40033120275681711</v>
      </c>
      <c r="T539" s="24">
        <f ca="1">SQRT(Inputs!$B$38)*I539+SQRT(1-Inputs!$B$38)*_xlfn.NORM.S.INV(RAND())</f>
        <v>0.15113191446738033</v>
      </c>
      <c r="U539" s="24">
        <f ca="1">SQRT(Inputs!$B$38)*J539+SQRT(1-Inputs!$B$38)*_xlfn.NORM.S.INV(RAND())</f>
        <v>-6.0160743305484266E-2</v>
      </c>
      <c r="V539" s="24">
        <f ca="1">SQRT(Inputs!$B$38)*K539+SQRT(1-Inputs!$B$38)*_xlfn.NORM.S.INV(RAND())</f>
        <v>0.47036304608346108</v>
      </c>
      <c r="W539" s="24">
        <f ca="1">SQRT(Inputs!$B$38)*L539+SQRT(1-Inputs!$B$38)*_xlfn.NORM.S.INV(RAND())</f>
        <v>0.41849496514155743</v>
      </c>
      <c r="X539" s="24">
        <f ca="1">SQRT(Inputs!$B$38)*M539+SQRT(1-Inputs!$B$38)*_xlfn.NORM.S.INV(RAND())</f>
        <v>0.32856059862618409</v>
      </c>
      <c r="Y539" s="24">
        <f ca="1">SQRT(Inputs!$B$38)*C539+SQRT(1-Inputs!$B$38)*_xlfn.NORM.S.INV(RAND())</f>
        <v>-0.91989031997810988</v>
      </c>
      <c r="Z539" s="24">
        <f ca="1">SQRT(Inputs!$B$38)*D539+SQRT(1-Inputs!$B$38)*_xlfn.NORM.S.INV(RAND())</f>
        <v>0.17666743120240097</v>
      </c>
      <c r="AA539" s="24">
        <f ca="1">SQRT(Inputs!$B$38)*E539+SQRT(1-Inputs!$B$38)*_xlfn.NORM.S.INV(RAND())</f>
        <v>1.3666719428670087</v>
      </c>
      <c r="AB539" s="24">
        <f ca="1">SQRT(Inputs!$B$38)*F539+SQRT(1-Inputs!$B$38)*_xlfn.NORM.S.INV(RAND())</f>
        <v>0.54866523770536535</v>
      </c>
      <c r="AC539" s="24">
        <f ca="1">SQRT(Inputs!$B$38)*G539+SQRT(1-Inputs!$B$38)*_xlfn.NORM.S.INV(RAND())</f>
        <v>1.0011859644527121</v>
      </c>
      <c r="AD539" s="24">
        <f ca="1">SQRT(Inputs!$B$38)*H539+SQRT(1-Inputs!$B$38)*_xlfn.NORM.S.INV(RAND())</f>
        <v>-0.97083427621476326</v>
      </c>
      <c r="AE539" s="24">
        <f ca="1">SQRT(Inputs!$B$38)*I539+SQRT(1-Inputs!$B$38)*_xlfn.NORM.S.INV(RAND())</f>
        <v>-0.88085420772688838</v>
      </c>
      <c r="AF539" s="24">
        <f ca="1">SQRT(Inputs!$B$38)*J539+SQRT(1-Inputs!$B$38)*_xlfn.NORM.S.INV(RAND())</f>
        <v>-0.29496396020981658</v>
      </c>
      <c r="AG539" s="24">
        <f ca="1">SQRT(Inputs!$B$38)*K539+SQRT(1-Inputs!$B$38)*_xlfn.NORM.S.INV(RAND())</f>
        <v>-1.6870444450265094</v>
      </c>
      <c r="AH539" s="24">
        <f ca="1">SQRT(Inputs!$B$38)*L539+SQRT(1-Inputs!$B$38)*_xlfn.NORM.S.INV(RAND())</f>
        <v>0.31747922769811571</v>
      </c>
      <c r="AI539" s="24">
        <f ca="1">SQRT(Inputs!$B$38)*M539+SQRT(1-Inputs!$B$38)*_xlfn.NORM.S.INV(RAND())</f>
        <v>0.75334577606458641</v>
      </c>
      <c r="AJ539" s="24">
        <f ca="1">SQRT(Inputs!$B$38)*C539+SQRT(1-Inputs!$B$38)*_xlfn.NORM.S.INV(RAND())</f>
        <v>0.82460332163431627</v>
      </c>
      <c r="AK539" s="24">
        <f ca="1">SQRT(Inputs!$B$38)*D539+SQRT(1-Inputs!$B$38)*_xlfn.NORM.S.INV(RAND())</f>
        <v>1.0526149086872338</v>
      </c>
      <c r="AL539" s="24">
        <f ca="1">SQRT(Inputs!$B$38)*E539+SQRT(1-Inputs!$B$38)*_xlfn.NORM.S.INV(RAND())</f>
        <v>-1.1381912120573863</v>
      </c>
      <c r="AM539" s="24">
        <f ca="1">SQRT(Inputs!$B$38)*F539+SQRT(1-Inputs!$B$38)*_xlfn.NORM.S.INV(RAND())</f>
        <v>0.44328517645824428</v>
      </c>
      <c r="AN539" s="24">
        <f ca="1">SQRT(Inputs!$B$38)*G539+SQRT(1-Inputs!$B$38)*_xlfn.NORM.S.INV(RAND())</f>
        <v>0.61747476874838292</v>
      </c>
      <c r="AO539" s="24">
        <f ca="1">SQRT(Inputs!$B$38)*H539+SQRT(1-Inputs!$B$38)*_xlfn.NORM.S.INV(RAND())</f>
        <v>1.2383853017088831</v>
      </c>
      <c r="AP539" s="24">
        <f ca="1">SQRT(Inputs!$B$38)*I539+SQRT(1-Inputs!$B$38)*_xlfn.NORM.S.INV(RAND())</f>
        <v>-0.13956088857060481</v>
      </c>
      <c r="AQ539" s="24">
        <f ca="1">SQRT(Inputs!$B$38)*J539+SQRT(1-Inputs!$B$38)*_xlfn.NORM.S.INV(RAND())</f>
        <v>1.7807506953771874</v>
      </c>
      <c r="AR539" s="24">
        <f ca="1">SQRT(Inputs!$B$38)*K539+SQRT(1-Inputs!$B$38)*_xlfn.NORM.S.INV(RAND())</f>
        <v>-0.74322035640312767</v>
      </c>
      <c r="AS539" s="24">
        <f ca="1">SQRT(Inputs!$B$38)*L539+SQRT(1-Inputs!$B$38)*_xlfn.NORM.S.INV(RAND())</f>
        <v>1.030711528094187</v>
      </c>
      <c r="AT539" s="24">
        <f ca="1">SQRT(Inputs!$B$38)*M539+SQRT(1-Inputs!$B$38)*_xlfn.NORM.S.INV(RAND())</f>
        <v>2.514843738561745</v>
      </c>
      <c r="AU539" s="15">
        <f ca="1">Inputs!$B$6*EXP($B$8-0.5*C$5^2+C$5*N539)</f>
        <v>6063.113236995523</v>
      </c>
      <c r="AV539" s="15">
        <f t="shared" ca="1" si="292"/>
        <v>7078.7689659178732</v>
      </c>
      <c r="AW539" s="15">
        <f t="shared" ca="1" si="293"/>
        <v>10168.756024924045</v>
      </c>
      <c r="AX539" s="15">
        <f t="shared" ca="1" si="294"/>
        <v>13229.52763991244</v>
      </c>
      <c r="AY539" s="15">
        <f t="shared" ca="1" si="295"/>
        <v>14535.842065857538</v>
      </c>
      <c r="AZ539" s="15">
        <f t="shared" ca="1" si="296"/>
        <v>17011.033607713976</v>
      </c>
      <c r="BA539" s="15">
        <f t="shared" ca="1" si="297"/>
        <v>21149.047110405008</v>
      </c>
      <c r="BB539" s="15">
        <f t="shared" ca="1" si="298"/>
        <v>25737.278612628055</v>
      </c>
      <c r="BC539" s="15">
        <f t="shared" ca="1" si="299"/>
        <v>32985.815656251987</v>
      </c>
      <c r="BD539" s="15">
        <f t="shared" ca="1" si="300"/>
        <v>42023.911501497911</v>
      </c>
      <c r="BE539" s="15">
        <f t="shared" ca="1" si="301"/>
        <v>53059.209795462877</v>
      </c>
      <c r="BF539" s="15">
        <f ca="1">Inputs!$B$13*EXP($B$9-0.5*C$6^2+C$6*Y539)</f>
        <v>11525.336903397143</v>
      </c>
      <c r="BG539" s="15">
        <f t="shared" ca="1" si="302"/>
        <v>14501.311202220766</v>
      </c>
      <c r="BH539" s="15">
        <f t="shared" ca="1" si="303"/>
        <v>22225.717335112062</v>
      </c>
      <c r="BI539" s="15">
        <f t="shared" ca="1" si="304"/>
        <v>29605.122147052545</v>
      </c>
      <c r="BJ539" s="15">
        <f t="shared" ca="1" si="305"/>
        <v>41928.575221573206</v>
      </c>
      <c r="BK539" s="15">
        <f t="shared" ca="1" si="306"/>
        <v>45088.181681934635</v>
      </c>
      <c r="BL539" s="15">
        <f t="shared" ca="1" si="307"/>
        <v>49410.576641929867</v>
      </c>
      <c r="BM539" s="15">
        <f t="shared" ca="1" si="308"/>
        <v>58551.005858668505</v>
      </c>
      <c r="BN539" s="15">
        <f t="shared" ca="1" si="309"/>
        <v>58829.427100052439</v>
      </c>
      <c r="BO539" s="15">
        <f t="shared" ca="1" si="310"/>
        <v>75104.67641751327</v>
      </c>
      <c r="BP539" s="15">
        <f t="shared" ca="1" si="311"/>
        <v>100676.1381214932</v>
      </c>
      <c r="BQ539" s="15">
        <f ca="1">Inputs!$B$20*EXP($B$10-0.5*C$7^2+C$7*AJ539)</f>
        <v>5746.8158118447673</v>
      </c>
      <c r="BR539" s="15">
        <f t="shared" ca="1" si="312"/>
        <v>10892.962112185298</v>
      </c>
      <c r="BS539" s="15">
        <f t="shared" ca="1" si="313"/>
        <v>10757.383657900868</v>
      </c>
      <c r="BT539" s="15">
        <f t="shared" ca="1" si="314"/>
        <v>16661.177499730864</v>
      </c>
      <c r="BU539" s="15">
        <f t="shared" ca="1" si="315"/>
        <v>26811.393821580983</v>
      </c>
      <c r="BV539" s="15">
        <f t="shared" ca="1" si="316"/>
        <v>49306.88308683037</v>
      </c>
      <c r="BW539" s="15">
        <f t="shared" ca="1" si="317"/>
        <v>66802.338092370541</v>
      </c>
      <c r="BX539" s="15">
        <f t="shared" ca="1" si="318"/>
        <v>133519.5139288081</v>
      </c>
      <c r="BY539" s="15">
        <f t="shared" ca="1" si="319"/>
        <v>162285.75263713129</v>
      </c>
      <c r="BZ539" s="15">
        <f t="shared" ca="1" si="320"/>
        <v>275214.53985998011</v>
      </c>
      <c r="CA539" s="15">
        <f t="shared" ca="1" si="321"/>
        <v>604415.52794460033</v>
      </c>
      <c r="CB539" s="15">
        <f ca="1">(AU539*DCF!C$10-DCF!C$5*MAX(AU539*DCF!C$10,0)-MAX(AU539-Inputs!$B$6,0)/Inputs!$B$10)*DCF!C$6</f>
        <v>1035.2248770562496</v>
      </c>
      <c r="CC539" s="15">
        <f ca="1">(AV539*DCF!D$10-DCF!D$5*MAX(AV539*DCF!D$10,0)-MAX(AV539-AU539,0)/Inputs!$B$10)*DCF!D$6</f>
        <v>1477.7609104579656</v>
      </c>
      <c r="CD539" s="15">
        <f ca="1">(AW539*DCF!E$10-DCF!E$5*MAX(AW539*DCF!E$10,0)-MAX(AW539-AV539,0)/Inputs!$B$10)*DCF!E$6</f>
        <v>1651.8108459473481</v>
      </c>
      <c r="CE539" s="15">
        <f ca="1">(AX539*DCF!F$10-DCF!F$5*MAX(AX539*DCF!F$10,0)-MAX(AX539-AW539,0)/Inputs!$B$10)*DCF!F$6</f>
        <v>2251.1141124656669</v>
      </c>
      <c r="CF539" s="15">
        <f ca="1">(AY539*DCF!G$10-DCF!G$5*MAX(AY539*DCF!G$10,0)-MAX(AY539-AX539,0)/Inputs!$B$10)*DCF!G$6</f>
        <v>2743.8664892361089</v>
      </c>
      <c r="CG539" s="15">
        <f ca="1">(AZ539*DCF!H$10-DCF!H$5*MAX(AZ539*DCF!H$10,0)-MAX(AZ539-AY539,0)/Inputs!$B$10)*DCF!H$6</f>
        <v>2863.1897447124697</v>
      </c>
      <c r="CH539" s="15">
        <f ca="1">(BA539*DCF!I$10-DCF!I$5*MAX(BA539*DCF!I$10,0)-MAX(BA539-AZ539,0)/Inputs!$B$10)*DCF!I$6</f>
        <v>3184.3801901516808</v>
      </c>
      <c r="CI539" s="15">
        <f ca="1">(BB539*DCF!J$10-DCF!J$5*MAX(BB539*DCF!J$10,0)-MAX(BB539-BA539,0)/Inputs!$B$10)*DCF!J$6</f>
        <v>3721.3058525856404</v>
      </c>
      <c r="CJ539" s="15">
        <f ca="1">(BC539*DCF!K$10-DCF!K$5*MAX(BC539*DCF!K$10,0)-MAX(BC539-BB539,0)/Inputs!$B$10)*DCF!K$6</f>
        <v>4295.5017223097002</v>
      </c>
      <c r="CK539" s="15">
        <f ca="1">(BD539*DCF!L$10-DCF!L$5*MAX(BD539*DCF!L$10,0)-MAX(BD539-BC539,0)/Inputs!$B$10)*DCF!L$6</f>
        <v>5169.2328474336291</v>
      </c>
      <c r="CL539" s="15">
        <f ca="1">(BE539*DCF!M$10-DCF!M$5*MAX(BE539*DCF!M$10,0)-MAX(BE539-BD539,0)/Inputs!$B$10)*DCF!M$6</f>
        <v>6169.0564800770644</v>
      </c>
      <c r="CM539" s="15">
        <f ca="1">(BF539*DCF!C$28-DCF!C$5*MAX(BF539*DCF!C$28,0)-MAX(BF539-Inputs!$B$13,0)/Inputs!$B$17)*DCF!C$6</f>
        <v>3485.5087617470817</v>
      </c>
      <c r="CN539" s="15">
        <f ca="1">(BG539*DCF!D$28-DCF!D$5*MAX(BG539*DCF!D$28,0)-MAX(BG539-BF539,0)/Inputs!$B$17)*DCF!D$6</f>
        <v>3636.0588393065368</v>
      </c>
      <c r="CO539" s="15">
        <f ca="1">(BH539*DCF!E$28-DCF!E$5*MAX(BH539*DCF!E$28,0)-MAX(BH539-BG539,0)/Inputs!$B$17)*DCF!E$6</f>
        <v>4772.3447862582425</v>
      </c>
      <c r="CP539" s="15">
        <f ca="1">(BI539*DCF!F$28-DCF!F$5*MAX(BI539*DCF!F$28,0)-MAX(BI539-BH539,0)/Inputs!$B$17)*DCF!F$6</f>
        <v>6693.4735520691438</v>
      </c>
      <c r="CQ539" s="15">
        <f ca="1">(BJ539*DCF!G$28-DCF!G$5*MAX(BJ539*DCF!G$28,0)-MAX(BJ539-BI539,0)/Inputs!$B$17)*DCF!G$6</f>
        <v>8806.0038861378125</v>
      </c>
      <c r="CR539" s="15">
        <f ca="1">(BK539*DCF!H$28-DCF!H$5*MAX(BK539*DCF!H$28,0)-MAX(BK539-BJ539,0)/Inputs!$B$17)*DCF!H$6</f>
        <v>10659.890601431671</v>
      </c>
      <c r="CS539" s="15">
        <f ca="1">(BL539*DCF!I$28-DCF!I$5*MAX(BL539*DCF!I$28,0)-MAX(BL539-BK539,0)/Inputs!$B$17)*DCF!I$6</f>
        <v>10998.650972704889</v>
      </c>
      <c r="CT539" s="15">
        <f ca="1">(BM539*DCF!J$28-DCF!J$5*MAX(BM539*DCF!J$28,0)-MAX(BM539-BL539,0)/Inputs!$B$17)*DCF!J$6</f>
        <v>11849.788754062283</v>
      </c>
      <c r="CU539" s="15">
        <f ca="1">(BN539*DCF!K$28-DCF!K$5*MAX(BN539*DCF!K$28,0)-MAX(BN539-BM539,0)/Inputs!$B$17)*DCF!K$6</f>
        <v>12389.685716848153</v>
      </c>
      <c r="CV539" s="15">
        <f ca="1">(BO539*DCF!L$28-DCF!L$5*MAX(BO539*DCF!L$28,0)-MAX(BO539-BN539,0)/Inputs!$B$17)*DCF!L$6</f>
        <v>13143.387783941926</v>
      </c>
      <c r="CW539" s="15">
        <f ca="1">(BP539*DCF!M$28-DCF!M$5*MAX(BP539*DCF!M$28,0)-MAX(BP539-BO539,0)/Inputs!$B$17)*DCF!M$6</f>
        <v>16269.337363651592</v>
      </c>
      <c r="CX539" s="15">
        <f ca="1">(BQ539*DCF!C$46-DCF!C$5*MAX(BQ539*DCF!C$46,0)-MAX(BQ539-Inputs!$B$20,0)/Inputs!$B$24)*DCF!C$6</f>
        <v>-2503.1056433104618</v>
      </c>
      <c r="CY539" s="15">
        <f ca="1">(BR539*DCF!D$46-DCF!D$5*MAX(BR539*DCF!D$46,0)-MAX(BR539-BQ539,0)/Inputs!$B$24)*DCF!D$6</f>
        <v>-4054.9925148524549</v>
      </c>
      <c r="CZ539" s="15">
        <f ca="1">(BS539*DCF!E$46-DCF!E$5*MAX(BS539*DCF!E$46,0)-MAX(BS539-BR539,0)/Inputs!$B$24)*DCF!E$6</f>
        <v>-1272.0793475569603</v>
      </c>
      <c r="DA539" s="15">
        <f ca="1">(BT539*DCF!F$46-DCF!F$5*MAX(BT539*DCF!F$46,0)-MAX(BT539-BS539,0)/Inputs!$B$24)*DCF!F$6</f>
        <v>-3363.1302565007436</v>
      </c>
      <c r="DB539" s="15">
        <f ca="1">(BU539*DCF!G$46-DCF!G$5*MAX(BU539*DCF!G$46,0)-MAX(BU539-BT539,0)/Inputs!$B$24)*DCF!G$6</f>
        <v>-4316.2145421947516</v>
      </c>
      <c r="DC539" s="15">
        <f ca="1">(BV539*DCF!H$46-DCF!H$5*MAX(BV539*DCF!H$46,0)-MAX(BV539-BU539,0)/Inputs!$B$24)*DCF!H$6</f>
        <v>-6990.3354570267184</v>
      </c>
      <c r="DD539" s="15">
        <f ca="1">(BW539*DCF!I$46-DCF!I$5*MAX(BW539*DCF!I$46,0)-MAX(BW539-BV539,0)/Inputs!$B$24)*DCF!I$6</f>
        <v>-3479.4424219245243</v>
      </c>
      <c r="DE539" s="15">
        <f ca="1">(BX539*DCF!J$46-DCF!J$5*MAX(BX539*DCF!J$46,0)-MAX(BX539-BW539,0)/Inputs!$B$24)*DCF!J$6</f>
        <v>-12091.53075235209</v>
      </c>
      <c r="DF539" s="15">
        <f ca="1">(BY539*DCF!K$46-DCF!K$5*MAX(BY539*DCF!K$46,0)-MAX(BY539-BX539,0)/Inputs!$B$24)*DCF!K$6</f>
        <v>2223.3410187363397</v>
      </c>
      <c r="DG539" s="15">
        <f ca="1">(BZ539*DCF!L$46-DCF!L$5*MAX(BZ539*DCF!L$46,0)-MAX(BZ539-BY539,0)/Inputs!$B$24)*DCF!L$6</f>
        <v>-6531.8508753513761</v>
      </c>
      <c r="DH539" s="15">
        <f ca="1">(CA539*DCF!M$46-DCF!M$5*MAX(CA539*DCF!M$46,0)-MAX(CA539-BZ539,0)/Inputs!$B$24)*DCF!M$6</f>
        <v>-21437.702400457507</v>
      </c>
      <c r="DI539" s="15">
        <f ca="1">SUM(CB539:CL539)+BE539*DCF!M$10*(1+Inputs!$B$30)*(1-Inputs!$B$33)*(1-Inputs!$B$30/Inputs!$B$31)/(Inputs!$B$29-Inputs!$B$30)*DCF!M$6</f>
        <v>182226.92656861953</v>
      </c>
      <c r="DJ539" s="15">
        <f ca="1">SUM(CM539:CW539)+BP539*DCF!M$28*(1+Inputs!$B$30)*(1-Inputs!$B$33)*(1-Inputs!$B$30/Inputs!$B$31)/(Inputs!$B$29-Inputs!$B$30)*DCF!M$6</f>
        <v>476281.49594645156</v>
      </c>
      <c r="DK539" s="15">
        <f ca="1">SUM(CX539:DH539)+CA539*DCF!M$46*(1+Inputs!$B$30)*(1-Inputs!$B$33)*(1-Inputs!$B$30/Inputs!$B$31)/(Inputs!$B$29-Inputs!$B$30)*DCF!M$6</f>
        <v>870680.96060595883</v>
      </c>
      <c r="DM539" s="15">
        <f ca="1">DI539+DJ539+DK539+Inputs!$B$34+Inputs!$B$36-Inputs!$B$35</f>
        <v>1606040.3831210299</v>
      </c>
    </row>
    <row r="540" spans="1:117" x14ac:dyDescent="0.75">
      <c r="A540" s="11">
        <v>527</v>
      </c>
      <c r="C540" s="24">
        <f t="shared" ca="1" si="322"/>
        <v>0.80208962750183421</v>
      </c>
      <c r="D540" s="24">
        <f t="shared" ca="1" si="322"/>
        <v>0.35007274978692243</v>
      </c>
      <c r="E540" s="24">
        <f t="shared" ca="1" si="322"/>
        <v>0.70182483070799806</v>
      </c>
      <c r="F540" s="24">
        <f t="shared" ca="1" si="322"/>
        <v>0.1660761974223926</v>
      </c>
      <c r="G540" s="24">
        <f t="shared" ca="1" si="322"/>
        <v>-1.0387340336665178</v>
      </c>
      <c r="H540" s="24">
        <f t="shared" ca="1" si="322"/>
        <v>-4.273503927128619E-2</v>
      </c>
      <c r="I540" s="24">
        <f t="shared" ca="1" si="322"/>
        <v>0.58532519875537647</v>
      </c>
      <c r="J540" s="24">
        <f t="shared" ca="1" si="322"/>
        <v>-0.25088368249973325</v>
      </c>
      <c r="K540" s="24">
        <f t="shared" ca="1" si="322"/>
        <v>1.8048852790242449E-2</v>
      </c>
      <c r="L540" s="24">
        <f t="shared" ca="1" si="322"/>
        <v>1.3695799729238749</v>
      </c>
      <c r="M540" s="24">
        <f t="shared" ca="1" si="322"/>
        <v>1.691139068548658</v>
      </c>
      <c r="N540" s="24">
        <f ca="1">SQRT(Inputs!$B$38)*C540+SQRT(1-Inputs!$B$38)*_xlfn.NORM.S.INV(RAND())</f>
        <v>0.85064254988409771</v>
      </c>
      <c r="O540" s="24">
        <f ca="1">SQRT(Inputs!$B$38)*D540+SQRT(1-Inputs!$B$38)*_xlfn.NORM.S.INV(RAND())</f>
        <v>0.22565067200488831</v>
      </c>
      <c r="P540" s="24">
        <f ca="1">SQRT(Inputs!$B$38)*E540+SQRT(1-Inputs!$B$38)*_xlfn.NORM.S.INV(RAND())</f>
        <v>0.22876360182548275</v>
      </c>
      <c r="Q540" s="24">
        <f ca="1">SQRT(Inputs!$B$38)*F540+SQRT(1-Inputs!$B$38)*_xlfn.NORM.S.INV(RAND())</f>
        <v>-0.18837030216673184</v>
      </c>
      <c r="R540" s="24">
        <f ca="1">SQRT(Inputs!$B$38)*G540+SQRT(1-Inputs!$B$38)*_xlfn.NORM.S.INV(RAND())</f>
        <v>0.19591788010120437</v>
      </c>
      <c r="S540" s="24">
        <f ca="1">SQRT(Inputs!$B$38)*H540+SQRT(1-Inputs!$B$38)*_xlfn.NORM.S.INV(RAND())</f>
        <v>7.9953321889299947E-2</v>
      </c>
      <c r="T540" s="24">
        <f ca="1">SQRT(Inputs!$B$38)*I540+SQRT(1-Inputs!$B$38)*_xlfn.NORM.S.INV(RAND())</f>
        <v>2.1088074699106962</v>
      </c>
      <c r="U540" s="24">
        <f ca="1">SQRT(Inputs!$B$38)*J540+SQRT(1-Inputs!$B$38)*_xlfn.NORM.S.INV(RAND())</f>
        <v>0.11239757266873904</v>
      </c>
      <c r="V540" s="24">
        <f ca="1">SQRT(Inputs!$B$38)*K540+SQRT(1-Inputs!$B$38)*_xlfn.NORM.S.INV(RAND())</f>
        <v>-1.3518905056028769</v>
      </c>
      <c r="W540" s="24">
        <f ca="1">SQRT(Inputs!$B$38)*L540+SQRT(1-Inputs!$B$38)*_xlfn.NORM.S.INV(RAND())</f>
        <v>0.58516620913309536</v>
      </c>
      <c r="X540" s="24">
        <f ca="1">SQRT(Inputs!$B$38)*M540+SQRT(1-Inputs!$B$38)*_xlfn.NORM.S.INV(RAND())</f>
        <v>1.4064162216567837</v>
      </c>
      <c r="Y540" s="24">
        <f ca="1">SQRT(Inputs!$B$38)*C540+SQRT(1-Inputs!$B$38)*_xlfn.NORM.S.INV(RAND())</f>
        <v>-1.6083202556323561E-2</v>
      </c>
      <c r="Z540" s="24">
        <f ca="1">SQRT(Inputs!$B$38)*D540+SQRT(1-Inputs!$B$38)*_xlfn.NORM.S.INV(RAND())</f>
        <v>-0.46982108324531968</v>
      </c>
      <c r="AA540" s="24">
        <f ca="1">SQRT(Inputs!$B$38)*E540+SQRT(1-Inputs!$B$38)*_xlfn.NORM.S.INV(RAND())</f>
        <v>-1.1195862580154148</v>
      </c>
      <c r="AB540" s="24">
        <f ca="1">SQRT(Inputs!$B$38)*F540+SQRT(1-Inputs!$B$38)*_xlfn.NORM.S.INV(RAND())</f>
        <v>-0.30526719117328172</v>
      </c>
      <c r="AC540" s="24">
        <f ca="1">SQRT(Inputs!$B$38)*G540+SQRT(1-Inputs!$B$38)*_xlfn.NORM.S.INV(RAND())</f>
        <v>-0.66051312219708891</v>
      </c>
      <c r="AD540" s="24">
        <f ca="1">SQRT(Inputs!$B$38)*H540+SQRT(1-Inputs!$B$38)*_xlfn.NORM.S.INV(RAND())</f>
        <v>-0.15078706479578</v>
      </c>
      <c r="AE540" s="24">
        <f ca="1">SQRT(Inputs!$B$38)*I540+SQRT(1-Inputs!$B$38)*_xlfn.NORM.S.INV(RAND())</f>
        <v>-1.0516058754212296</v>
      </c>
      <c r="AF540" s="24">
        <f ca="1">SQRT(Inputs!$B$38)*J540+SQRT(1-Inputs!$B$38)*_xlfn.NORM.S.INV(RAND())</f>
        <v>-1.966641117804123</v>
      </c>
      <c r="AG540" s="24">
        <f ca="1">SQRT(Inputs!$B$38)*K540+SQRT(1-Inputs!$B$38)*_xlfn.NORM.S.INV(RAND())</f>
        <v>0.92852193474943889</v>
      </c>
      <c r="AH540" s="24">
        <f ca="1">SQRT(Inputs!$B$38)*L540+SQRT(1-Inputs!$B$38)*_xlfn.NORM.S.INV(RAND())</f>
        <v>1.540067717247096</v>
      </c>
      <c r="AI540" s="24">
        <f ca="1">SQRT(Inputs!$B$38)*M540+SQRT(1-Inputs!$B$38)*_xlfn.NORM.S.INV(RAND())</f>
        <v>0.41567216982400568</v>
      </c>
      <c r="AJ540" s="24">
        <f ca="1">SQRT(Inputs!$B$38)*C540+SQRT(1-Inputs!$B$38)*_xlfn.NORM.S.INV(RAND())</f>
        <v>0.88741229279686074</v>
      </c>
      <c r="AK540" s="24">
        <f ca="1">SQRT(Inputs!$B$38)*D540+SQRT(1-Inputs!$B$38)*_xlfn.NORM.S.INV(RAND())</f>
        <v>0.15149101458601033</v>
      </c>
      <c r="AL540" s="24">
        <f ca="1">SQRT(Inputs!$B$38)*E540+SQRT(1-Inputs!$B$38)*_xlfn.NORM.S.INV(RAND())</f>
        <v>1.0163148753751741</v>
      </c>
      <c r="AM540" s="24">
        <f ca="1">SQRT(Inputs!$B$38)*F540+SQRT(1-Inputs!$B$38)*_xlfn.NORM.S.INV(RAND())</f>
        <v>0.46837486561442609</v>
      </c>
      <c r="AN540" s="24">
        <f ca="1">SQRT(Inputs!$B$38)*G540+SQRT(1-Inputs!$B$38)*_xlfn.NORM.S.INV(RAND())</f>
        <v>-0.84411413129561763</v>
      </c>
      <c r="AO540" s="24">
        <f ca="1">SQRT(Inputs!$B$38)*H540+SQRT(1-Inputs!$B$38)*_xlfn.NORM.S.INV(RAND())</f>
        <v>-1.3080949960058212</v>
      </c>
      <c r="AP540" s="24">
        <f ca="1">SQRT(Inputs!$B$38)*I540+SQRT(1-Inputs!$B$38)*_xlfn.NORM.S.INV(RAND())</f>
        <v>-0.13215135595278066</v>
      </c>
      <c r="AQ540" s="24">
        <f ca="1">SQRT(Inputs!$B$38)*J540+SQRT(1-Inputs!$B$38)*_xlfn.NORM.S.INV(RAND())</f>
        <v>-0.26442321354426623</v>
      </c>
      <c r="AR540" s="24">
        <f ca="1">SQRT(Inputs!$B$38)*K540+SQRT(1-Inputs!$B$38)*_xlfn.NORM.S.INV(RAND())</f>
        <v>0.47798666226190645</v>
      </c>
      <c r="AS540" s="24">
        <f ca="1">SQRT(Inputs!$B$38)*L540+SQRT(1-Inputs!$B$38)*_xlfn.NORM.S.INV(RAND())</f>
        <v>0.74788021811097694</v>
      </c>
      <c r="AT540" s="24">
        <f ca="1">SQRT(Inputs!$B$38)*M540+SQRT(1-Inputs!$B$38)*_xlfn.NORM.S.INV(RAND())</f>
        <v>1.0822335575729616</v>
      </c>
      <c r="AU540" s="15">
        <f ca="1">Inputs!$B$6*EXP($B$8-0.5*C$5^2+C$5*N540)</f>
        <v>5694.7987755378299</v>
      </c>
      <c r="AV540" s="15">
        <f t="shared" ca="1" si="292"/>
        <v>7165.7592005197193</v>
      </c>
      <c r="AW540" s="15">
        <f t="shared" ca="1" si="293"/>
        <v>9011.1755876654242</v>
      </c>
      <c r="AX540" s="15">
        <f t="shared" ca="1" si="294"/>
        <v>10745.85247987796</v>
      </c>
      <c r="AY540" s="15">
        <f t="shared" ca="1" si="295"/>
        <v>13436.47583233787</v>
      </c>
      <c r="AZ540" s="15">
        <f t="shared" ca="1" si="296"/>
        <v>16578.496150788942</v>
      </c>
      <c r="BA540" s="15">
        <f t="shared" ca="1" si="297"/>
        <v>25298.088855766066</v>
      </c>
      <c r="BB540" s="15">
        <f t="shared" ca="1" si="298"/>
        <v>31323.325108636662</v>
      </c>
      <c r="BC540" s="15">
        <f t="shared" ca="1" si="299"/>
        <v>33669.698153892517</v>
      </c>
      <c r="BD540" s="15">
        <f t="shared" ca="1" si="300"/>
        <v>43569.124903859993</v>
      </c>
      <c r="BE540" s="15">
        <f t="shared" ca="1" si="301"/>
        <v>60684.594219070663</v>
      </c>
      <c r="BF540" s="15">
        <f ca="1">Inputs!$B$13*EXP($B$9-0.5*C$6^2+C$6*Y540)</f>
        <v>13786.991386341477</v>
      </c>
      <c r="BG540" s="15">
        <f t="shared" ca="1" si="302"/>
        <v>15436.971668644965</v>
      </c>
      <c r="BH540" s="15">
        <f t="shared" ca="1" si="303"/>
        <v>15664.735851891175</v>
      </c>
      <c r="BI540" s="15">
        <f t="shared" ca="1" si="304"/>
        <v>18295.819024952634</v>
      </c>
      <c r="BJ540" s="15">
        <f t="shared" ca="1" si="305"/>
        <v>20392.480980869957</v>
      </c>
      <c r="BK540" s="15">
        <f t="shared" ca="1" si="306"/>
        <v>24519.354273569199</v>
      </c>
      <c r="BL540" s="15">
        <f t="shared" ca="1" si="307"/>
        <v>26281.864176087671</v>
      </c>
      <c r="BM540" s="15">
        <f t="shared" ca="1" si="308"/>
        <v>25303.544402011768</v>
      </c>
      <c r="BN540" s="15">
        <f t="shared" ca="1" si="309"/>
        <v>34782.94101312221</v>
      </c>
      <c r="BO540" s="15">
        <f t="shared" ca="1" si="310"/>
        <v>51186.799337094206</v>
      </c>
      <c r="BP540" s="15">
        <f t="shared" ca="1" si="311"/>
        <v>66039.329233306664</v>
      </c>
      <c r="BQ540" s="15">
        <f ca="1">Inputs!$B$20*EXP($B$10-0.5*C$7^2+C$7*AJ540)</f>
        <v>5876.2757436201809</v>
      </c>
      <c r="BR540" s="15">
        <f t="shared" ca="1" si="312"/>
        <v>8366.3291916270264</v>
      </c>
      <c r="BS540" s="15">
        <f t="shared" ca="1" si="313"/>
        <v>15340.112115204169</v>
      </c>
      <c r="BT540" s="15">
        <f t="shared" ca="1" si="314"/>
        <v>23915.861042701683</v>
      </c>
      <c r="BU540" s="15">
        <f t="shared" ca="1" si="315"/>
        <v>27021.343293959777</v>
      </c>
      <c r="BV540" s="15">
        <f t="shared" ca="1" si="316"/>
        <v>27998.346860610192</v>
      </c>
      <c r="BW540" s="15">
        <f t="shared" ca="1" si="317"/>
        <v>37992.473842654523</v>
      </c>
      <c r="BX540" s="15">
        <f t="shared" ca="1" si="318"/>
        <v>50395.061384363704</v>
      </c>
      <c r="BY540" s="15">
        <f t="shared" ca="1" si="319"/>
        <v>77374.039930810497</v>
      </c>
      <c r="BZ540" s="15">
        <f t="shared" ca="1" si="320"/>
        <v>124567.73379080684</v>
      </c>
      <c r="CA540" s="15">
        <f t="shared" ca="1" si="321"/>
        <v>212084.46969130312</v>
      </c>
      <c r="CB540" s="15">
        <f ca="1">(AU540*DCF!C$10-DCF!C$5*MAX(AU540*DCF!C$10,0)-MAX(AU540-Inputs!$B$6,0)/Inputs!$B$10)*DCF!C$6</f>
        <v>1037.8510248151158</v>
      </c>
      <c r="CC540" s="15">
        <f ca="1">(AV540*DCF!D$10-DCF!D$5*MAX(AV540*DCF!D$10,0)-MAX(AV540-AU540,0)/Inputs!$B$10)*DCF!D$6</f>
        <v>1387.9500568389619</v>
      </c>
      <c r="CD540" s="15">
        <f ca="1">(AW540*DCF!E$10-DCF!E$5*MAX(AW540*DCF!E$10,0)-MAX(AW540-AV540,0)/Inputs!$B$10)*DCF!E$6</f>
        <v>1664.87280517614</v>
      </c>
      <c r="CE540" s="15">
        <f ca="1">(AX540*DCF!F$10-DCF!F$5*MAX(AX540*DCF!F$10,0)-MAX(AX540-AW540,0)/Inputs!$B$10)*DCF!F$6</f>
        <v>1984.8592172871547</v>
      </c>
      <c r="CF540" s="15">
        <f ca="1">(AY540*DCF!G$10-DCF!G$5*MAX(AY540*DCF!G$10,0)-MAX(AY540-AX540,0)/Inputs!$B$10)*DCF!G$6</f>
        <v>2251.2651386120547</v>
      </c>
      <c r="CG540" s="15">
        <f ca="1">(AZ540*DCF!H$10-DCF!H$5*MAX(AZ540*DCF!H$10,0)-MAX(AZ540-AY540,0)/Inputs!$B$10)*DCF!H$6</f>
        <v>2660.8048834282645</v>
      </c>
      <c r="CH540" s="15">
        <f ca="1">(BA540*DCF!I$10-DCF!I$5*MAX(BA540*DCF!I$10,0)-MAX(BA540-AZ540,0)/Inputs!$B$10)*DCF!I$6</f>
        <v>3190.719246328998</v>
      </c>
      <c r="CI540" s="15">
        <f ca="1">(BB540*DCF!J$10-DCF!J$5*MAX(BB540*DCF!J$10,0)-MAX(BB540-BA540,0)/Inputs!$B$10)*DCF!J$6</f>
        <v>4462.1300027173365</v>
      </c>
      <c r="CJ540" s="15">
        <f ca="1">(BC540*DCF!K$10-DCF!K$5*MAX(BC540*DCF!K$10,0)-MAX(BC540-BB540,0)/Inputs!$B$10)*DCF!K$6</f>
        <v>5091.8241563400898</v>
      </c>
      <c r="CK540" s="15">
        <f ca="1">(BD540*DCF!L$10-DCF!L$5*MAX(BD540*DCF!L$10,0)-MAX(BD540-BC540,0)/Inputs!$B$10)*DCF!L$6</f>
        <v>5290.8963800935117</v>
      </c>
      <c r="CL540" s="15">
        <f ca="1">(BE540*DCF!M$10-DCF!M$5*MAX(BE540*DCF!M$10,0)-MAX(BE540-BD540,0)/Inputs!$B$10)*DCF!M$6</f>
        <v>6518.7554547746759</v>
      </c>
      <c r="CM540" s="15">
        <f ca="1">(BF540*DCF!C$28-DCF!C$5*MAX(BF540*DCF!C$28,0)-MAX(BF540-Inputs!$B$13,0)/Inputs!$B$17)*DCF!C$6</f>
        <v>3653.4288262338155</v>
      </c>
      <c r="CN540" s="15">
        <f ca="1">(BG540*DCF!D$28-DCF!D$5*MAX(BG540*DCF!D$28,0)-MAX(BG540-BF540,0)/Inputs!$B$17)*DCF!D$6</f>
        <v>4194.5277466137768</v>
      </c>
      <c r="CO540" s="15">
        <f ca="1">(BH540*DCF!E$28-DCF!E$5*MAX(BH540*DCF!E$28,0)-MAX(BH540-BG540,0)/Inputs!$B$17)*DCF!E$6</f>
        <v>4391.6429410951305</v>
      </c>
      <c r="CP540" s="15">
        <f ca="1">(BI540*DCF!F$28-DCF!F$5*MAX(BI540*DCF!F$28,0)-MAX(BI540-BH540,0)/Inputs!$B$17)*DCF!F$6</f>
        <v>4487.8026585239704</v>
      </c>
      <c r="CQ540" s="15">
        <f ca="1">(BJ540*DCF!G$28-DCF!G$5*MAX(BJ540*DCF!G$28,0)-MAX(BJ540-BI540,0)/Inputs!$B$17)*DCF!G$6</f>
        <v>4938.3460792998603</v>
      </c>
      <c r="CR540" s="15">
        <f ca="1">(BK540*DCF!H$28-DCF!H$5*MAX(BK540*DCF!H$28,0)-MAX(BK540-BJ540,0)/Inputs!$B$17)*DCF!H$6</f>
        <v>5422.7065322576127</v>
      </c>
      <c r="CS540" s="15">
        <f ca="1">(BL540*DCF!I$28-DCF!I$5*MAX(BL540*DCF!I$28,0)-MAX(BL540-BK540,0)/Inputs!$B$17)*DCF!I$6</f>
        <v>5927.2859769240431</v>
      </c>
      <c r="CT540" s="15">
        <f ca="1">(BM540*DCF!J$28-DCF!J$5*MAX(BM540*DCF!J$28,0)-MAX(BM540-BL540,0)/Inputs!$B$17)*DCF!J$6</f>
        <v>5644.7910113602347</v>
      </c>
      <c r="CU540" s="15">
        <f ca="1">(BN540*DCF!K$28-DCF!K$5*MAX(BN540*DCF!K$28,0)-MAX(BN540-BM540,0)/Inputs!$B$17)*DCF!K$6</f>
        <v>6184.4741165009509</v>
      </c>
      <c r="CV540" s="15">
        <f ca="1">(BO540*DCF!L$28-DCF!L$5*MAX(BO540*DCF!L$28,0)-MAX(BO540-BN540,0)/Inputs!$B$17)*DCF!L$6</f>
        <v>8356.7169496426341</v>
      </c>
      <c r="CW540" s="15">
        <f ca="1">(BP540*DCF!M$28-DCF!M$5*MAX(BP540*DCF!M$28,0)-MAX(BP540-BO540,0)/Inputs!$B$17)*DCF!M$6</f>
        <v>10872.831294348423</v>
      </c>
      <c r="CX540" s="15">
        <f ca="1">(BQ540*DCF!C$46-DCF!C$5*MAX(BQ540*DCF!C$46,0)-MAX(BQ540-Inputs!$B$20,0)/Inputs!$B$24)*DCF!C$6</f>
        <v>-2592.8007461571692</v>
      </c>
      <c r="CY540" s="15">
        <f ca="1">(BR540*DCF!D$46-DCF!D$5*MAX(BR540*DCF!D$46,0)-MAX(BR540-BQ540,0)/Inputs!$B$24)*DCF!D$6</f>
        <v>-2490.4224246361787</v>
      </c>
      <c r="CZ540" s="15">
        <f ca="1">(BS540*DCF!E$46-DCF!E$5*MAX(BS540*DCF!E$46,0)-MAX(BS540-BR540,0)/Inputs!$B$24)*DCF!E$6</f>
        <v>-4562.8682100287961</v>
      </c>
      <c r="DA540" s="15">
        <f ca="1">(BT540*DCF!F$46-DCF!F$5*MAX(BT540*DCF!F$46,0)-MAX(BT540-BS540,0)/Inputs!$B$24)*DCF!F$6</f>
        <v>-4864.4054933433308</v>
      </c>
      <c r="DB540" s="15">
        <f ca="1">(BU540*DCF!G$46-DCF!G$5*MAX(BU540*DCF!G$46,0)-MAX(BU540-BT540,0)/Inputs!$B$24)*DCF!G$6</f>
        <v>-1953.5674732390235</v>
      </c>
      <c r="DC540" s="15">
        <f ca="1">(BV540*DCF!H$46-DCF!H$5*MAX(BV540*DCF!H$46,0)-MAX(BV540-BU540,0)/Inputs!$B$24)*DCF!H$6</f>
        <v>-303.59787213644552</v>
      </c>
      <c r="DD540" s="15">
        <f ca="1">(BW540*DCF!I$46-DCF!I$5*MAX(BW540*DCF!I$46,0)-MAX(BW540-BV540,0)/Inputs!$B$24)*DCF!I$6</f>
        <v>-1991.4763200834859</v>
      </c>
      <c r="DE540" s="15">
        <f ca="1">(BX540*DCF!J$46-DCF!J$5*MAX(BX540*DCF!J$46,0)-MAX(BX540-BW540,0)/Inputs!$B$24)*DCF!J$6</f>
        <v>-1175.0301613590268</v>
      </c>
      <c r="DF540" s="15">
        <f ca="1">(BY540*DCF!K$46-DCF!K$5*MAX(BY540*DCF!K$46,0)-MAX(BY540-BX540,0)/Inputs!$B$24)*DCF!K$6</f>
        <v>-2189.2679383319351</v>
      </c>
      <c r="DG540" s="15">
        <f ca="1">(BZ540*DCF!L$46-DCF!L$5*MAX(BZ540*DCF!L$46,0)-MAX(BZ540-BY540,0)/Inputs!$B$24)*DCF!L$6</f>
        <v>-2069.2980872889029</v>
      </c>
      <c r="DH540" s="15">
        <f ca="1">(CA540*DCF!M$46-DCF!M$5*MAX(CA540*DCF!M$46,0)-MAX(CA540-BZ540,0)/Inputs!$B$24)*DCF!M$6</f>
        <v>-1669.3262402274966</v>
      </c>
      <c r="DI540" s="15">
        <f ca="1">SUM(CB540:CL540)+BE540*DCF!M$10*(1+Inputs!$B$30)*(1-Inputs!$B$33)*(1-Inputs!$B$30/Inputs!$B$31)/(Inputs!$B$29-Inputs!$B$30)*DCF!M$6</f>
        <v>204427.95654876882</v>
      </c>
      <c r="DJ540" s="15">
        <f ca="1">SUM(CM540:CW540)+BP540*DCF!M$28*(1+Inputs!$B$30)*(1-Inputs!$B$33)*(1-Inputs!$B$30/Inputs!$B$31)/(Inputs!$B$29-Inputs!$B$30)*DCF!M$6</f>
        <v>309125.65618082095</v>
      </c>
      <c r="DK540" s="15">
        <f ca="1">SUM(CX540:DH540)+CA540*DCF!M$46*(1+Inputs!$B$30)*(1-Inputs!$B$33)*(1-Inputs!$B$30/Inputs!$B$31)/(Inputs!$B$29-Inputs!$B$30)*DCF!M$6</f>
        <v>302045.65218742937</v>
      </c>
      <c r="DM540" s="15">
        <f ca="1">DI540+DJ540+DK540+Inputs!$B$34+Inputs!$B$36-Inputs!$B$35</f>
        <v>892450.26491701917</v>
      </c>
    </row>
    <row r="541" spans="1:117" x14ac:dyDescent="0.75">
      <c r="A541" s="11">
        <v>528</v>
      </c>
      <c r="C541" s="24">
        <f t="shared" ca="1" si="322"/>
        <v>-0.43163206134585019</v>
      </c>
      <c r="D541" s="24">
        <f t="shared" ca="1" si="322"/>
        <v>-0.79149765239865655</v>
      </c>
      <c r="E541" s="24">
        <f t="shared" ca="1" si="322"/>
        <v>1.0030847383858834</v>
      </c>
      <c r="F541" s="24">
        <f t="shared" ca="1" si="322"/>
        <v>-1.3573619526473555</v>
      </c>
      <c r="G541" s="24">
        <f t="shared" ca="1" si="322"/>
        <v>-0.28535045972563183</v>
      </c>
      <c r="H541" s="24">
        <f t="shared" ca="1" si="322"/>
        <v>-1.7799978740932314</v>
      </c>
      <c r="I541" s="24">
        <f t="shared" ca="1" si="322"/>
        <v>-1.9408032774401736</v>
      </c>
      <c r="J541" s="24">
        <f t="shared" ca="1" si="322"/>
        <v>-0.11948067676510388</v>
      </c>
      <c r="K541" s="24">
        <f t="shared" ca="1" si="322"/>
        <v>1.4041336814136993</v>
      </c>
      <c r="L541" s="24">
        <f t="shared" ca="1" si="322"/>
        <v>0.24251734255402943</v>
      </c>
      <c r="M541" s="24">
        <f t="shared" ca="1" si="322"/>
        <v>-0.16580316294622857</v>
      </c>
      <c r="N541" s="24">
        <f ca="1">SQRT(Inputs!$B$38)*C541+SQRT(1-Inputs!$B$38)*_xlfn.NORM.S.INV(RAND())</f>
        <v>-1.1185726659667798</v>
      </c>
      <c r="O541" s="24">
        <f ca="1">SQRT(Inputs!$B$38)*D541+SQRT(1-Inputs!$B$38)*_xlfn.NORM.S.INV(RAND())</f>
        <v>-0.30734139435321151</v>
      </c>
      <c r="P541" s="24">
        <f ca="1">SQRT(Inputs!$B$38)*E541+SQRT(1-Inputs!$B$38)*_xlfn.NORM.S.INV(RAND())</f>
        <v>0.17138707559231514</v>
      </c>
      <c r="Q541" s="24">
        <f ca="1">SQRT(Inputs!$B$38)*F541+SQRT(1-Inputs!$B$38)*_xlfn.NORM.S.INV(RAND())</f>
        <v>-1.8667022867936098</v>
      </c>
      <c r="R541" s="24">
        <f ca="1">SQRT(Inputs!$B$38)*G541+SQRT(1-Inputs!$B$38)*_xlfn.NORM.S.INV(RAND())</f>
        <v>0.85781902751228911</v>
      </c>
      <c r="S541" s="24">
        <f ca="1">SQRT(Inputs!$B$38)*H541+SQRT(1-Inputs!$B$38)*_xlfn.NORM.S.INV(RAND())</f>
        <v>-1.0882978170835724</v>
      </c>
      <c r="T541" s="24">
        <f ca="1">SQRT(Inputs!$B$38)*I541+SQRT(1-Inputs!$B$38)*_xlfn.NORM.S.INV(RAND())</f>
        <v>-9.1673957623161995E-2</v>
      </c>
      <c r="U541" s="24">
        <f ca="1">SQRT(Inputs!$B$38)*J541+SQRT(1-Inputs!$B$38)*_xlfn.NORM.S.INV(RAND())</f>
        <v>0.22546206586394296</v>
      </c>
      <c r="V541" s="24">
        <f ca="1">SQRT(Inputs!$B$38)*K541+SQRT(1-Inputs!$B$38)*_xlfn.NORM.S.INV(RAND())</f>
        <v>2.1030309326779233</v>
      </c>
      <c r="W541" s="24">
        <f ca="1">SQRT(Inputs!$B$38)*L541+SQRT(1-Inputs!$B$38)*_xlfn.NORM.S.INV(RAND())</f>
        <v>0.49573331286769151</v>
      </c>
      <c r="X541" s="24">
        <f ca="1">SQRT(Inputs!$B$38)*M541+SQRT(1-Inputs!$B$38)*_xlfn.NORM.S.INV(RAND())</f>
        <v>-0.15481472921208633</v>
      </c>
      <c r="Y541" s="24">
        <f ca="1">SQRT(Inputs!$B$38)*C541+SQRT(1-Inputs!$B$38)*_xlfn.NORM.S.INV(RAND())</f>
        <v>0.4211662972099568</v>
      </c>
      <c r="Z541" s="24">
        <f ca="1">SQRT(Inputs!$B$38)*D541+SQRT(1-Inputs!$B$38)*_xlfn.NORM.S.INV(RAND())</f>
        <v>-1.4160002408517851</v>
      </c>
      <c r="AA541" s="24">
        <f ca="1">SQRT(Inputs!$B$38)*E541+SQRT(1-Inputs!$B$38)*_xlfn.NORM.S.INV(RAND())</f>
        <v>-0.28684185914585414</v>
      </c>
      <c r="AB541" s="24">
        <f ca="1">SQRT(Inputs!$B$38)*F541+SQRT(1-Inputs!$B$38)*_xlfn.NORM.S.INV(RAND())</f>
        <v>-1.6289026866697573</v>
      </c>
      <c r="AC541" s="24">
        <f ca="1">SQRT(Inputs!$B$38)*G541+SQRT(1-Inputs!$B$38)*_xlfn.NORM.S.INV(RAND())</f>
        <v>-1.147348437154083</v>
      </c>
      <c r="AD541" s="24">
        <f ca="1">SQRT(Inputs!$B$38)*H541+SQRT(1-Inputs!$B$38)*_xlfn.NORM.S.INV(RAND())</f>
        <v>-0.93891562232761472</v>
      </c>
      <c r="AE541" s="24">
        <f ca="1">SQRT(Inputs!$B$38)*I541+SQRT(1-Inputs!$B$38)*_xlfn.NORM.S.INV(RAND())</f>
        <v>-1.4918903919186759</v>
      </c>
      <c r="AF541" s="24">
        <f ca="1">SQRT(Inputs!$B$38)*J541+SQRT(1-Inputs!$B$38)*_xlfn.NORM.S.INV(RAND())</f>
        <v>-0.74469196081112699</v>
      </c>
      <c r="AG541" s="24">
        <f ca="1">SQRT(Inputs!$B$38)*K541+SQRT(1-Inputs!$B$38)*_xlfn.NORM.S.INV(RAND())</f>
        <v>0.8257692271076712</v>
      </c>
      <c r="AH541" s="24">
        <f ca="1">SQRT(Inputs!$B$38)*L541+SQRT(1-Inputs!$B$38)*_xlfn.NORM.S.INV(RAND())</f>
        <v>-0.66045313955573803</v>
      </c>
      <c r="AI541" s="24">
        <f ca="1">SQRT(Inputs!$B$38)*M541+SQRT(1-Inputs!$B$38)*_xlfn.NORM.S.INV(RAND())</f>
        <v>1.6350824453882169</v>
      </c>
      <c r="AJ541" s="24">
        <f ca="1">SQRT(Inputs!$B$38)*C541+SQRT(1-Inputs!$B$38)*_xlfn.NORM.S.INV(RAND())</f>
        <v>0.34408864927105465</v>
      </c>
      <c r="AK541" s="24">
        <f ca="1">SQRT(Inputs!$B$38)*D541+SQRT(1-Inputs!$B$38)*_xlfn.NORM.S.INV(RAND())</f>
        <v>-0.71472034965447384</v>
      </c>
      <c r="AL541" s="24">
        <f ca="1">SQRT(Inputs!$B$38)*E541+SQRT(1-Inputs!$B$38)*_xlfn.NORM.S.INV(RAND())</f>
        <v>2.1076306257556712</v>
      </c>
      <c r="AM541" s="24">
        <f ca="1">SQRT(Inputs!$B$38)*F541+SQRT(1-Inputs!$B$38)*_xlfn.NORM.S.INV(RAND())</f>
        <v>-0.54131167082335074</v>
      </c>
      <c r="AN541" s="24">
        <f ca="1">SQRT(Inputs!$B$38)*G541+SQRT(1-Inputs!$B$38)*_xlfn.NORM.S.INV(RAND())</f>
        <v>-0.33066810898815169</v>
      </c>
      <c r="AO541" s="24">
        <f ca="1">SQRT(Inputs!$B$38)*H541+SQRT(1-Inputs!$B$38)*_xlfn.NORM.S.INV(RAND())</f>
        <v>-1.6999471491023941</v>
      </c>
      <c r="AP541" s="24">
        <f ca="1">SQRT(Inputs!$B$38)*I541+SQRT(1-Inputs!$B$38)*_xlfn.NORM.S.INV(RAND())</f>
        <v>-1.5003817146063012</v>
      </c>
      <c r="AQ541" s="24">
        <f ca="1">SQRT(Inputs!$B$38)*J541+SQRT(1-Inputs!$B$38)*_xlfn.NORM.S.INV(RAND())</f>
        <v>-0.58740900078782488</v>
      </c>
      <c r="AR541" s="24">
        <f ca="1">SQRT(Inputs!$B$38)*K541+SQRT(1-Inputs!$B$38)*_xlfn.NORM.S.INV(RAND())</f>
        <v>0.9501436008840235</v>
      </c>
      <c r="AS541" s="24">
        <f ca="1">SQRT(Inputs!$B$38)*L541+SQRT(1-Inputs!$B$38)*_xlfn.NORM.S.INV(RAND())</f>
        <v>-4.6637534335216252E-2</v>
      </c>
      <c r="AT541" s="24">
        <f ca="1">SQRT(Inputs!$B$38)*M541+SQRT(1-Inputs!$B$38)*_xlfn.NORM.S.INV(RAND())</f>
        <v>-1.0885962790657142</v>
      </c>
      <c r="AU541" s="15">
        <f ca="1">Inputs!$B$6*EXP($B$8-0.5*C$5^2+C$5*N541)</f>
        <v>4140.3914636765767</v>
      </c>
      <c r="AV541" s="15">
        <f t="shared" ca="1" si="292"/>
        <v>4817.1583505412646</v>
      </c>
      <c r="AW541" s="15">
        <f t="shared" ca="1" si="293"/>
        <v>6011.0335860825817</v>
      </c>
      <c r="AX541" s="15">
        <f t="shared" ca="1" si="294"/>
        <v>5812.2755831240265</v>
      </c>
      <c r="AY541" s="15">
        <f t="shared" ca="1" si="295"/>
        <v>7851.6794892081043</v>
      </c>
      <c r="AZ541" s="15">
        <f t="shared" ca="1" si="296"/>
        <v>8518.2734575921077</v>
      </c>
      <c r="BA541" s="15">
        <f t="shared" ca="1" si="297"/>
        <v>10324.651311069361</v>
      </c>
      <c r="BB541" s="15">
        <f t="shared" ca="1" si="298"/>
        <v>12929.304952857299</v>
      </c>
      <c r="BC541" s="15">
        <f t="shared" ca="1" si="299"/>
        <v>19399.258742590355</v>
      </c>
      <c r="BD541" s="15">
        <f t="shared" ca="1" si="300"/>
        <v>24893.839635378878</v>
      </c>
      <c r="BE541" s="15">
        <f t="shared" ca="1" si="301"/>
        <v>30077.099532789543</v>
      </c>
      <c r="BF541" s="15">
        <f ca="1">Inputs!$B$13*EXP($B$9-0.5*C$6^2+C$6*Y541)</f>
        <v>15035.426720794216</v>
      </c>
      <c r="BG541" s="15">
        <f t="shared" ca="1" si="302"/>
        <v>14192.618915926938</v>
      </c>
      <c r="BH541" s="15">
        <f t="shared" ca="1" si="303"/>
        <v>16535.102157311489</v>
      </c>
      <c r="BI541" s="15">
        <f t="shared" ca="1" si="304"/>
        <v>15752.715236741178</v>
      </c>
      <c r="BJ541" s="15">
        <f t="shared" ca="1" si="305"/>
        <v>16368.050571224478</v>
      </c>
      <c r="BK541" s="15">
        <f t="shared" ca="1" si="306"/>
        <v>17678.149658673483</v>
      </c>
      <c r="BL541" s="15">
        <f t="shared" ca="1" si="307"/>
        <v>17897.992469029912</v>
      </c>
      <c r="BM541" s="15">
        <f t="shared" ca="1" si="308"/>
        <v>20056.508165838764</v>
      </c>
      <c r="BN541" s="15">
        <f t="shared" ca="1" si="309"/>
        <v>27232.818897210858</v>
      </c>
      <c r="BO541" s="15">
        <f t="shared" ca="1" si="310"/>
        <v>31031.051713260105</v>
      </c>
      <c r="BP541" s="15">
        <f t="shared" ca="1" si="311"/>
        <v>45966.456718942929</v>
      </c>
      <c r="BQ541" s="15">
        <f ca="1">Inputs!$B$20*EXP($B$10-0.5*C$7^2+C$7*AJ541)</f>
        <v>4846.3008074701465</v>
      </c>
      <c r="BR541" s="15">
        <f t="shared" ca="1" si="312"/>
        <v>5240.4968654229515</v>
      </c>
      <c r="BS541" s="15">
        <f t="shared" ca="1" si="313"/>
        <v>13145.786082353456</v>
      </c>
      <c r="BT541" s="15">
        <f t="shared" ca="1" si="314"/>
        <v>15725.737504272176</v>
      </c>
      <c r="BU541" s="15">
        <f t="shared" ca="1" si="315"/>
        <v>20118.148722724862</v>
      </c>
      <c r="BV541" s="15">
        <f t="shared" ca="1" si="316"/>
        <v>19084.128628853225</v>
      </c>
      <c r="BW541" s="15">
        <f t="shared" ca="1" si="317"/>
        <v>19385.293788603398</v>
      </c>
      <c r="BX541" s="15">
        <f t="shared" ca="1" si="318"/>
        <v>24101.390368292345</v>
      </c>
      <c r="BY541" s="15">
        <f t="shared" ca="1" si="319"/>
        <v>40502.470269698948</v>
      </c>
      <c r="BZ541" s="15">
        <f t="shared" ca="1" si="320"/>
        <v>56345.479981494209</v>
      </c>
      <c r="CA541" s="15">
        <f t="shared" ca="1" si="321"/>
        <v>65227.350731967068</v>
      </c>
      <c r="CB541" s="15">
        <f ca="1">(AU541*DCF!C$10-DCF!C$5*MAX(AU541*DCF!C$10,0)-MAX(AU541-Inputs!$B$6,0)/Inputs!$B$10)*DCF!C$6</f>
        <v>1048.9342260075246</v>
      </c>
      <c r="CC541" s="15">
        <f ca="1">(AV541*DCF!D$10-DCF!D$5*MAX(AV541*DCF!D$10,0)-MAX(AV541-AU541,0)/Inputs!$B$10)*DCF!D$6</f>
        <v>1009.1378196535906</v>
      </c>
      <c r="CD541" s="15">
        <f ca="1">(AW541*DCF!E$10-DCF!E$5*MAX(AW541*DCF!E$10,0)-MAX(AW541-AV541,0)/Inputs!$B$10)*DCF!E$6</f>
        <v>1118.9418240051332</v>
      </c>
      <c r="CE541" s="15">
        <f ca="1">(AX541*DCF!F$10-DCF!F$5*MAX(AX541*DCF!F$10,0)-MAX(AX541-AW541,0)/Inputs!$B$10)*DCF!F$6</f>
        <v>1268.8104968698481</v>
      </c>
      <c r="CF541" s="15">
        <f ca="1">(AY541*DCF!G$10-DCF!G$5*MAX(AY541*DCF!G$10,0)-MAX(AY541-AX541,0)/Inputs!$B$10)*DCF!G$6</f>
        <v>1225.7501778304083</v>
      </c>
      <c r="CG541" s="15">
        <f ca="1">(AZ541*DCF!H$10-DCF!H$5*MAX(AZ541*DCF!H$10,0)-MAX(AZ541-AY541,0)/Inputs!$B$10)*DCF!H$6</f>
        <v>1535.4631924316113</v>
      </c>
      <c r="CH541" s="15">
        <f ca="1">(BA541*DCF!I$10-DCF!I$5*MAX(BA541*DCF!I$10,0)-MAX(BA541-AZ541,0)/Inputs!$B$10)*DCF!I$6</f>
        <v>1589.6278923749474</v>
      </c>
      <c r="CI541" s="15">
        <f ca="1">(BB541*DCF!J$10-DCF!J$5*MAX(BB541*DCF!J$10,0)-MAX(BB541-BA541,0)/Inputs!$B$10)*DCF!J$6</f>
        <v>1824.0063919252923</v>
      </c>
      <c r="CJ541" s="15">
        <f ca="1">(BC541*DCF!K$10-DCF!K$5*MAX(BC541*DCF!K$10,0)-MAX(BC541-BB541,0)/Inputs!$B$10)*DCF!K$6</f>
        <v>2217.2740638985906</v>
      </c>
      <c r="CK541" s="15">
        <f ca="1">(BD541*DCF!L$10-DCF!L$5*MAX(BD541*DCF!L$10,0)-MAX(BD541-BC541,0)/Inputs!$B$10)*DCF!L$6</f>
        <v>3043.9261229978074</v>
      </c>
      <c r="CL541" s="15">
        <f ca="1">(BE541*DCF!M$10-DCF!M$5*MAX(BE541*DCF!M$10,0)-MAX(BE541-BD541,0)/Inputs!$B$10)*DCF!M$6</f>
        <v>3625.0719852853558</v>
      </c>
      <c r="CM541" s="15">
        <f ca="1">(BF541*DCF!C$28-DCF!C$5*MAX(BF541*DCF!C$28,0)-MAX(BF541-Inputs!$B$13,0)/Inputs!$B$17)*DCF!C$6</f>
        <v>3746.120854768566</v>
      </c>
      <c r="CN541" s="15">
        <f ca="1">(BG541*DCF!D$28-DCF!D$5*MAX(BG541*DCF!D$28,0)-MAX(BG541-BF541,0)/Inputs!$B$17)*DCF!D$6</f>
        <v>4180.0536066119148</v>
      </c>
      <c r="CO541" s="15">
        <f ca="1">(BH541*DCF!E$28-DCF!E$5*MAX(BH541*DCF!E$28,0)-MAX(BH541-BG541,0)/Inputs!$B$17)*DCF!E$6</f>
        <v>4221.3641592069152</v>
      </c>
      <c r="CP541" s="15">
        <f ca="1">(BI541*DCF!F$28-DCF!F$5*MAX(BI541*DCF!F$28,0)-MAX(BI541-BH541,0)/Inputs!$B$17)*DCF!F$6</f>
        <v>4276.4472466695115</v>
      </c>
      <c r="CQ541" s="15">
        <f ca="1">(BJ541*DCF!G$28-DCF!G$5*MAX(BJ541*DCF!G$28,0)-MAX(BJ541-BI541,0)/Inputs!$B$17)*DCF!G$6</f>
        <v>4143.3215802568084</v>
      </c>
      <c r="CR541" s="15">
        <f ca="1">(BK541*DCF!H$28-DCF!H$5*MAX(BK541*DCF!H$28,0)-MAX(BK541-BJ541,0)/Inputs!$B$17)*DCF!H$6</f>
        <v>4168.4488166527262</v>
      </c>
      <c r="CS541" s="15">
        <f ca="1">(BL541*DCF!I$28-DCF!I$5*MAX(BL541*DCF!I$28,0)-MAX(BL541-BK541,0)/Inputs!$B$17)*DCF!I$6</f>
        <v>4177.2131039915621</v>
      </c>
      <c r="CT541" s="15">
        <f ca="1">(BM541*DCF!J$28-DCF!J$5*MAX(BM541*DCF!J$28,0)-MAX(BM541-BL541,0)/Inputs!$B$17)*DCF!J$6</f>
        <v>4188.0647916991484</v>
      </c>
      <c r="CU541" s="15">
        <f ca="1">(BN541*DCF!K$28-DCF!K$5*MAX(BN541*DCF!K$28,0)-MAX(BN541-BM541,0)/Inputs!$B$17)*DCF!K$6</f>
        <v>4872.1122618253412</v>
      </c>
      <c r="CV541" s="15">
        <f ca="1">(BO541*DCF!L$28-DCF!L$5*MAX(BO541*DCF!L$28,0)-MAX(BO541-BN541,0)/Inputs!$B$17)*DCF!L$6</f>
        <v>5761.5697780127293</v>
      </c>
      <c r="CW541" s="15">
        <f ca="1">(BP541*DCF!M$28-DCF!M$5*MAX(BP541*DCF!M$28,0)-MAX(BP541-BO541,0)/Inputs!$B$17)*DCF!M$6</f>
        <v>7087.4459363514652</v>
      </c>
      <c r="CX541" s="15">
        <f ca="1">(BQ541*DCF!C$46-DCF!C$5*MAX(BQ541*DCF!C$46,0)-MAX(BQ541-Inputs!$B$20,0)/Inputs!$B$24)*DCF!C$6</f>
        <v>-1879.1922453603786</v>
      </c>
      <c r="CY541" s="15">
        <f ca="1">(BR541*DCF!D$46-DCF!D$5*MAX(BR541*DCF!D$46,0)-MAX(BR541-BQ541,0)/Inputs!$B$24)*DCF!D$6</f>
        <v>-1062.6307907651055</v>
      </c>
      <c r="CZ541" s="15">
        <f ca="1">(BS541*DCF!E$46-DCF!E$5*MAX(BS541*DCF!E$46,0)-MAX(BS541-BR541,0)/Inputs!$B$24)*DCF!E$6</f>
        <v>-4670.559472913179</v>
      </c>
      <c r="DA541" s="15">
        <f ca="1">(BT541*DCF!F$46-DCF!F$5*MAX(BT541*DCF!F$46,0)-MAX(BT541-BS541,0)/Inputs!$B$24)*DCF!F$6</f>
        <v>-2084.6895019646454</v>
      </c>
      <c r="DB541" s="15">
        <f ca="1">(BU541*DCF!G$46-DCF!G$5*MAX(BU541*DCF!G$46,0)-MAX(BU541-BT541,0)/Inputs!$B$24)*DCF!G$6</f>
        <v>-2154.2551248623176</v>
      </c>
      <c r="DC541" s="15">
        <f ca="1">(BV541*DCF!H$46-DCF!H$5*MAX(BV541*DCF!H$46,0)-MAX(BV541-BU541,0)/Inputs!$B$24)*DCF!H$6</f>
        <v>0</v>
      </c>
      <c r="DD541" s="15">
        <f ca="1">(BW541*DCF!I$46-DCF!I$5*MAX(BW541*DCF!I$46,0)-MAX(BW541-BV541,0)/Inputs!$B$24)*DCF!I$6</f>
        <v>361.25800662107247</v>
      </c>
      <c r="DE541" s="15">
        <f ca="1">(BX541*DCF!J$46-DCF!J$5*MAX(BX541*DCF!J$46,0)-MAX(BX541-BW541,0)/Inputs!$B$24)*DCF!J$6</f>
        <v>-239.64510477294087</v>
      </c>
      <c r="DF541" s="15">
        <f ca="1">(BY541*DCF!K$46-DCF!K$5*MAX(BY541*DCF!K$46,0)-MAX(BY541-BX541,0)/Inputs!$B$24)*DCF!K$6</f>
        <v>-1704.191535392004</v>
      </c>
      <c r="DG541" s="15">
        <f ca="1">(BZ541*DCF!L$46-DCF!L$5*MAX(BZ541*DCF!L$46,0)-MAX(BZ541-BY541,0)/Inputs!$B$24)*DCF!L$6</f>
        <v>309.57691187805221</v>
      </c>
      <c r="DH541" s="15">
        <f ca="1">(CA541*DCF!M$46-DCF!M$5*MAX(CA541*DCF!M$46,0)-MAX(CA541-BZ541,0)/Inputs!$B$24)*DCF!M$6</f>
        <v>3256.758110044525</v>
      </c>
      <c r="DI541" s="15">
        <f ca="1">SUM(CB541:CL541)+BE541*DCF!M$10*(1+Inputs!$B$30)*(1-Inputs!$B$33)*(1-Inputs!$B$30/Inputs!$B$31)/(Inputs!$B$29-Inputs!$B$30)*DCF!M$6</f>
        <v>103211.90992149993</v>
      </c>
      <c r="DJ541" s="15">
        <f ca="1">SUM(CM541:CW541)+BP541*DCF!M$28*(1+Inputs!$B$30)*(1-Inputs!$B$33)*(1-Inputs!$B$30/Inputs!$B$31)/(Inputs!$B$29-Inputs!$B$30)*DCF!M$6</f>
        <v>221389.17132575519</v>
      </c>
      <c r="DK541" s="15">
        <f ca="1">SUM(CX541:DH541)+CA541*DCF!M$46*(1+Inputs!$B$30)*(1-Inputs!$B$33)*(1-Inputs!$B$30/Inputs!$B$31)/(Inputs!$B$29-Inputs!$B$30)*DCF!M$6</f>
        <v>90981.640157781527</v>
      </c>
      <c r="DM541" s="15">
        <f ca="1">DI541+DJ541+DK541+Inputs!$B$34+Inputs!$B$36-Inputs!$B$35</f>
        <v>492433.72140503663</v>
      </c>
    </row>
    <row r="542" spans="1:117" x14ac:dyDescent="0.75">
      <c r="A542" s="11">
        <v>529</v>
      </c>
      <c r="C542" s="24">
        <f t="shared" ca="1" si="322"/>
        <v>0.89057694529707809</v>
      </c>
      <c r="D542" s="24">
        <f t="shared" ca="1" si="322"/>
        <v>-0.94635260287701672</v>
      </c>
      <c r="E542" s="24">
        <f t="shared" ca="1" si="322"/>
        <v>-0.38355535399845264</v>
      </c>
      <c r="F542" s="24">
        <f t="shared" ca="1" si="322"/>
        <v>-1.2544029528835396</v>
      </c>
      <c r="G542" s="24">
        <f t="shared" ca="1" si="322"/>
        <v>-0.8147734514643149</v>
      </c>
      <c r="H542" s="24">
        <f t="shared" ca="1" si="322"/>
        <v>-5.4368480083911708E-2</v>
      </c>
      <c r="I542" s="24">
        <f t="shared" ca="1" si="322"/>
        <v>-0.60352344691894055</v>
      </c>
      <c r="J542" s="24">
        <f t="shared" ca="1" si="322"/>
        <v>-2.4902781750950029</v>
      </c>
      <c r="K542" s="24">
        <f t="shared" ca="1" si="322"/>
        <v>-0.38429835407435509</v>
      </c>
      <c r="L542" s="24">
        <f t="shared" ca="1" si="322"/>
        <v>0.58522376476140081</v>
      </c>
      <c r="M542" s="24">
        <f t="shared" ca="1" si="322"/>
        <v>0.45291183521030137</v>
      </c>
      <c r="N542" s="24">
        <f ca="1">SQRT(Inputs!$B$38)*C542+SQRT(1-Inputs!$B$38)*_xlfn.NORM.S.INV(RAND())</f>
        <v>0.13251348395303564</v>
      </c>
      <c r="O542" s="24">
        <f ca="1">SQRT(Inputs!$B$38)*D542+SQRT(1-Inputs!$B$38)*_xlfn.NORM.S.INV(RAND())</f>
        <v>0.10347488290716012</v>
      </c>
      <c r="P542" s="24">
        <f ca="1">SQRT(Inputs!$B$38)*E542+SQRT(1-Inputs!$B$38)*_xlfn.NORM.S.INV(RAND())</f>
        <v>0.35188186060628307</v>
      </c>
      <c r="Q542" s="24">
        <f ca="1">SQRT(Inputs!$B$38)*F542+SQRT(1-Inputs!$B$38)*_xlfn.NORM.S.INV(RAND())</f>
        <v>-1.2172871916964343</v>
      </c>
      <c r="R542" s="24">
        <f ca="1">SQRT(Inputs!$B$38)*G542+SQRT(1-Inputs!$B$38)*_xlfn.NORM.S.INV(RAND())</f>
        <v>-1.1195072127167434</v>
      </c>
      <c r="S542" s="24">
        <f ca="1">SQRT(Inputs!$B$38)*H542+SQRT(1-Inputs!$B$38)*_xlfn.NORM.S.INV(RAND())</f>
        <v>-0.76897396946472518</v>
      </c>
      <c r="T542" s="24">
        <f ca="1">SQRT(Inputs!$B$38)*I542+SQRT(1-Inputs!$B$38)*_xlfn.NORM.S.INV(RAND())</f>
        <v>-2.6654038960874478</v>
      </c>
      <c r="U542" s="24">
        <f ca="1">SQRT(Inputs!$B$38)*J542+SQRT(1-Inputs!$B$38)*_xlfn.NORM.S.INV(RAND())</f>
        <v>-1.0780603509879532</v>
      </c>
      <c r="V542" s="24">
        <f ca="1">SQRT(Inputs!$B$38)*K542+SQRT(1-Inputs!$B$38)*_xlfn.NORM.S.INV(RAND())</f>
        <v>-1.4252540803573346</v>
      </c>
      <c r="W542" s="24">
        <f ca="1">SQRT(Inputs!$B$38)*L542+SQRT(1-Inputs!$B$38)*_xlfn.NORM.S.INV(RAND())</f>
        <v>1.0603181596295976</v>
      </c>
      <c r="X542" s="24">
        <f ca="1">SQRT(Inputs!$B$38)*M542+SQRT(1-Inputs!$B$38)*_xlfn.NORM.S.INV(RAND())</f>
        <v>-0.25197147243577256</v>
      </c>
      <c r="Y542" s="24">
        <f ca="1">SQRT(Inputs!$B$38)*C542+SQRT(1-Inputs!$B$38)*_xlfn.NORM.S.INV(RAND())</f>
        <v>0.64599022795511396</v>
      </c>
      <c r="Z542" s="24">
        <f ca="1">SQRT(Inputs!$B$38)*D542+SQRT(1-Inputs!$B$38)*_xlfn.NORM.S.INV(RAND())</f>
        <v>0.12923881314687313</v>
      </c>
      <c r="AA542" s="24">
        <f ca="1">SQRT(Inputs!$B$38)*E542+SQRT(1-Inputs!$B$38)*_xlfn.NORM.S.INV(RAND())</f>
        <v>-0.27107019671484045</v>
      </c>
      <c r="AB542" s="24">
        <f ca="1">SQRT(Inputs!$B$38)*F542+SQRT(1-Inputs!$B$38)*_xlfn.NORM.S.INV(RAND())</f>
        <v>-3.1318171506906189E-2</v>
      </c>
      <c r="AC542" s="24">
        <f ca="1">SQRT(Inputs!$B$38)*G542+SQRT(1-Inputs!$B$38)*_xlfn.NORM.S.INV(RAND())</f>
        <v>0.20286720166835553</v>
      </c>
      <c r="AD542" s="24">
        <f ca="1">SQRT(Inputs!$B$38)*H542+SQRT(1-Inputs!$B$38)*_xlfn.NORM.S.INV(RAND())</f>
        <v>0.77153403773506335</v>
      </c>
      <c r="AE542" s="24">
        <f ca="1">SQRT(Inputs!$B$38)*I542+SQRT(1-Inputs!$B$38)*_xlfn.NORM.S.INV(RAND())</f>
        <v>-1.9229465376102834</v>
      </c>
      <c r="AF542" s="24">
        <f ca="1">SQRT(Inputs!$B$38)*J542+SQRT(1-Inputs!$B$38)*_xlfn.NORM.S.INV(RAND())</f>
        <v>-0.96088797948196958</v>
      </c>
      <c r="AG542" s="24">
        <f ca="1">SQRT(Inputs!$B$38)*K542+SQRT(1-Inputs!$B$38)*_xlfn.NORM.S.INV(RAND())</f>
        <v>-0.31623800250290668</v>
      </c>
      <c r="AH542" s="24">
        <f ca="1">SQRT(Inputs!$B$38)*L542+SQRT(1-Inputs!$B$38)*_xlfn.NORM.S.INV(RAND())</f>
        <v>0.92953694617871307</v>
      </c>
      <c r="AI542" s="24">
        <f ca="1">SQRT(Inputs!$B$38)*M542+SQRT(1-Inputs!$B$38)*_xlfn.NORM.S.INV(RAND())</f>
        <v>0.40326560007409912</v>
      </c>
      <c r="AJ542" s="24">
        <f ca="1">SQRT(Inputs!$B$38)*C542+SQRT(1-Inputs!$B$38)*_xlfn.NORM.S.INV(RAND())</f>
        <v>0.26947227975152466</v>
      </c>
      <c r="AK542" s="24">
        <f ca="1">SQRT(Inputs!$B$38)*D542+SQRT(1-Inputs!$B$38)*_xlfn.NORM.S.INV(RAND())</f>
        <v>0.3327196905231552</v>
      </c>
      <c r="AL542" s="24">
        <f ca="1">SQRT(Inputs!$B$38)*E542+SQRT(1-Inputs!$B$38)*_xlfn.NORM.S.INV(RAND())</f>
        <v>0.33029999167420337</v>
      </c>
      <c r="AM542" s="24">
        <f ca="1">SQRT(Inputs!$B$38)*F542+SQRT(1-Inputs!$B$38)*_xlfn.NORM.S.INV(RAND())</f>
        <v>-1.4947406879941163</v>
      </c>
      <c r="AN542" s="24">
        <f ca="1">SQRT(Inputs!$B$38)*G542+SQRT(1-Inputs!$B$38)*_xlfn.NORM.S.INV(RAND())</f>
        <v>-0.60466136318977748</v>
      </c>
      <c r="AO542" s="24">
        <f ca="1">SQRT(Inputs!$B$38)*H542+SQRT(1-Inputs!$B$38)*_xlfn.NORM.S.INV(RAND())</f>
        <v>0.70410308996634519</v>
      </c>
      <c r="AP542" s="24">
        <f ca="1">SQRT(Inputs!$B$38)*I542+SQRT(1-Inputs!$B$38)*_xlfn.NORM.S.INV(RAND())</f>
        <v>-0.76245467896966956</v>
      </c>
      <c r="AQ542" s="24">
        <f ca="1">SQRT(Inputs!$B$38)*J542+SQRT(1-Inputs!$B$38)*_xlfn.NORM.S.INV(RAND())</f>
        <v>-1.1434680516067002</v>
      </c>
      <c r="AR542" s="24">
        <f ca="1">SQRT(Inputs!$B$38)*K542+SQRT(1-Inputs!$B$38)*_xlfn.NORM.S.INV(RAND())</f>
        <v>-0.44404595037902073</v>
      </c>
      <c r="AS542" s="24">
        <f ca="1">SQRT(Inputs!$B$38)*L542+SQRT(1-Inputs!$B$38)*_xlfn.NORM.S.INV(RAND())</f>
        <v>-1.5006555203200407</v>
      </c>
      <c r="AT542" s="24">
        <f ca="1">SQRT(Inputs!$B$38)*M542+SQRT(1-Inputs!$B$38)*_xlfn.NORM.S.INV(RAND())</f>
        <v>0.71856838747491392</v>
      </c>
      <c r="AU542" s="15">
        <f ca="1">Inputs!$B$6*EXP($B$8-0.5*C$5^2+C$5*N542)</f>
        <v>5069.8310945979001</v>
      </c>
      <c r="AV542" s="15">
        <f t="shared" ca="1" si="292"/>
        <v>6265.7889094069742</v>
      </c>
      <c r="AW542" s="15">
        <f t="shared" ca="1" si="293"/>
        <v>8011.3746368077791</v>
      </c>
      <c r="AX542" s="15">
        <f t="shared" ca="1" si="294"/>
        <v>8401.1711569494419</v>
      </c>
      <c r="AY542" s="15">
        <f t="shared" ca="1" si="295"/>
        <v>9008.7700142470949</v>
      </c>
      <c r="AZ542" s="15">
        <f t="shared" ca="1" si="296"/>
        <v>10123.389352824137</v>
      </c>
      <c r="BA542" s="15">
        <f t="shared" ca="1" si="297"/>
        <v>9372.7207526681068</v>
      </c>
      <c r="BB542" s="15">
        <f t="shared" ca="1" si="298"/>
        <v>10300.228045186444</v>
      </c>
      <c r="BC542" s="15">
        <f t="shared" ca="1" si="299"/>
        <v>10993.66826422659</v>
      </c>
      <c r="BD542" s="15">
        <f t="shared" ca="1" si="300"/>
        <v>14872.48140742069</v>
      </c>
      <c r="BE542" s="15">
        <f t="shared" ca="1" si="301"/>
        <v>17810.83987624662</v>
      </c>
      <c r="BF542" s="15">
        <f ca="1">Inputs!$B$13*EXP($B$9-0.5*C$6^2+C$6*Y542)</f>
        <v>15720.726844763429</v>
      </c>
      <c r="BG542" s="15">
        <f t="shared" ca="1" si="302"/>
        <v>19611.445127347044</v>
      </c>
      <c r="BH542" s="15">
        <f t="shared" ca="1" si="303"/>
        <v>22908.148285427073</v>
      </c>
      <c r="BI542" s="15">
        <f t="shared" ca="1" si="304"/>
        <v>27908.163937781686</v>
      </c>
      <c r="BJ542" s="15">
        <f t="shared" ca="1" si="305"/>
        <v>35228.850577246565</v>
      </c>
      <c r="BK542" s="15">
        <f t="shared" ca="1" si="306"/>
        <v>48025.38530526869</v>
      </c>
      <c r="BL542" s="15">
        <f t="shared" ca="1" si="307"/>
        <v>45980.970228977436</v>
      </c>
      <c r="BM542" s="15">
        <f t="shared" ca="1" si="308"/>
        <v>50160.870740909886</v>
      </c>
      <c r="BN542" s="15">
        <f t="shared" ca="1" si="309"/>
        <v>59397.429714204816</v>
      </c>
      <c r="BO542" s="15">
        <f t="shared" ca="1" si="310"/>
        <v>81421.333621817321</v>
      </c>
      <c r="BP542" s="15">
        <f t="shared" ca="1" si="311"/>
        <v>104899.26321801575</v>
      </c>
      <c r="BQ542" s="15">
        <f ca="1">Inputs!$B$20*EXP($B$10-0.5*C$7^2+C$7*AJ542)</f>
        <v>4719.7251137586627</v>
      </c>
      <c r="BR542" s="15">
        <f t="shared" ca="1" si="312"/>
        <v>7117.7894091107937</v>
      </c>
      <c r="BS542" s="15">
        <f t="shared" ca="1" si="313"/>
        <v>10716.960868085262</v>
      </c>
      <c r="BT542" s="15">
        <f t="shared" ca="1" si="314"/>
        <v>9983.2619732100811</v>
      </c>
      <c r="BU542" s="15">
        <f t="shared" ca="1" si="315"/>
        <v>11952.439575359465</v>
      </c>
      <c r="BV542" s="15">
        <f t="shared" ca="1" si="316"/>
        <v>19488.004936232981</v>
      </c>
      <c r="BW542" s="15">
        <f t="shared" ca="1" si="317"/>
        <v>23141.754512373052</v>
      </c>
      <c r="BX542" s="15">
        <f t="shared" ca="1" si="318"/>
        <v>25736.697465595262</v>
      </c>
      <c r="BY542" s="15">
        <f t="shared" ca="1" si="319"/>
        <v>33124.341274690414</v>
      </c>
      <c r="BZ542" s="15">
        <f t="shared" ca="1" si="320"/>
        <v>35272.716929610113</v>
      </c>
      <c r="CA542" s="15">
        <f t="shared" ca="1" si="321"/>
        <v>56295.871861019376</v>
      </c>
      <c r="CB542" s="15">
        <f ca="1">(AU542*DCF!C$10-DCF!C$5*MAX(AU542*DCF!C$10,0)-MAX(AU542-Inputs!$B$6,0)/Inputs!$B$10)*DCF!C$6</f>
        <v>1042.3071557749711</v>
      </c>
      <c r="CC542" s="15">
        <f ca="1">(AV542*DCF!D$10-DCF!D$5*MAX(AV542*DCF!D$10,0)-MAX(AV542-AU542,0)/Inputs!$B$10)*DCF!D$6</f>
        <v>1235.6405846398577</v>
      </c>
      <c r="CD542" s="15">
        <f ca="1">(AW542*DCF!E$10-DCF!E$5*MAX(AW542*DCF!E$10,0)-MAX(AW542-AV542,0)/Inputs!$B$10)*DCF!E$6</f>
        <v>1456.5206798443778</v>
      </c>
      <c r="CE542" s="15">
        <f ca="1">(AX542*DCF!F$10-DCF!F$5*MAX(AX542*DCF!F$10,0)-MAX(AX542-AW542,0)/Inputs!$B$10)*DCF!F$6</f>
        <v>1752.8552831041497</v>
      </c>
      <c r="CF542" s="15">
        <f ca="1">(AY542*DCF!G$10-DCF!G$5*MAX(AY542*DCF!G$10,0)-MAX(AY542-AX542,0)/Inputs!$B$10)*DCF!G$6</f>
        <v>1739.3746082319433</v>
      </c>
      <c r="CG542" s="15">
        <f ca="1">(AZ542*DCF!H$10-DCF!H$5*MAX(AZ542*DCF!H$10,0)-MAX(AZ542-AY542,0)/Inputs!$B$10)*DCF!H$6</f>
        <v>1767.5426584169832</v>
      </c>
      <c r="CH542" s="15">
        <f ca="1">(BA542*DCF!I$10-DCF!I$5*MAX(BA542*DCF!I$10,0)-MAX(BA542-AZ542,0)/Inputs!$B$10)*DCF!I$6</f>
        <v>1712.054163615245</v>
      </c>
      <c r="CI542" s="15">
        <f ca="1">(BB542*DCF!J$10-DCF!J$5*MAX(BB542*DCF!J$10,0)-MAX(BB542-BA542,0)/Inputs!$B$10)*DCF!J$6</f>
        <v>1626.9945863361761</v>
      </c>
      <c r="CJ542" s="15">
        <f ca="1">(BC542*DCF!K$10-DCF!K$5*MAX(BC542*DCF!K$10,0)-MAX(BC542-BB542,0)/Inputs!$B$10)*DCF!K$6</f>
        <v>1672.732956647124</v>
      </c>
      <c r="CK542" s="15">
        <f ca="1">(BD542*DCF!L$10-DCF!L$5*MAX(BD542*DCF!L$10,0)-MAX(BD542-BC542,0)/Inputs!$B$10)*DCF!L$6</f>
        <v>1741.4596679841534</v>
      </c>
      <c r="CL542" s="15">
        <f ca="1">(BE542*DCF!M$10-DCF!M$5*MAX(BE542*DCF!M$10,0)-MAX(BE542-BD542,0)/Inputs!$B$10)*DCF!M$6</f>
        <v>2162.3215575816289</v>
      </c>
      <c r="CM542" s="15">
        <f ca="1">(BF542*DCF!C$28-DCF!C$5*MAX(BF542*DCF!C$28,0)-MAX(BF542-Inputs!$B$13,0)/Inputs!$B$17)*DCF!C$6</f>
        <v>3797.0020313043674</v>
      </c>
      <c r="CN542" s="15">
        <f ca="1">(BG542*DCF!D$28-DCF!D$5*MAX(BG542*DCF!D$28,0)-MAX(BG542-BF542,0)/Inputs!$B$17)*DCF!D$6</f>
        <v>4945.9543070131103</v>
      </c>
      <c r="CO542" s="15">
        <f ca="1">(BH542*DCF!E$28-DCF!E$5*MAX(BH542*DCF!E$28,0)-MAX(BH542-BG542,0)/Inputs!$B$17)*DCF!E$6</f>
        <v>5838.2606930234087</v>
      </c>
      <c r="CP542" s="15">
        <f ca="1">(BI542*DCF!F$28-DCF!F$5*MAX(BI542*DCF!F$28,0)-MAX(BI542-BH542,0)/Inputs!$B$17)*DCF!F$6</f>
        <v>6665.9995032121333</v>
      </c>
      <c r="CQ542" s="15">
        <f ca="1">(BJ542*DCF!G$28-DCF!G$5*MAX(BJ542*DCF!G$28,0)-MAX(BJ542-BI542,0)/Inputs!$B$17)*DCF!G$6</f>
        <v>7909.1253895813452</v>
      </c>
      <c r="CR542" s="15">
        <f ca="1">(BK542*DCF!H$28-DCF!H$5*MAX(BK542*DCF!H$28,0)-MAX(BK542-BJ542,0)/Inputs!$B$17)*DCF!H$6</f>
        <v>9888.9852564831799</v>
      </c>
      <c r="CS542" s="15">
        <f ca="1">(BL542*DCF!I$28-DCF!I$5*MAX(BL542*DCF!I$28,0)-MAX(BL542-BK542,0)/Inputs!$B$17)*DCF!I$6</f>
        <v>10812.564798055035</v>
      </c>
      <c r="CT542" s="15">
        <f ca="1">(BM542*DCF!J$28-DCF!J$5*MAX(BM542*DCF!J$28,0)-MAX(BM542-BL542,0)/Inputs!$B$17)*DCF!J$6</f>
        <v>10635.817688286415</v>
      </c>
      <c r="CU542" s="15">
        <f ca="1">(BN542*DCF!K$28-DCF!K$5*MAX(BN542*DCF!K$28,0)-MAX(BN542-BM542,0)/Inputs!$B$17)*DCF!K$6</f>
        <v>11412.385795016291</v>
      </c>
      <c r="CV542" s="15">
        <f ca="1">(BO542*DCF!L$28-DCF!L$5*MAX(BO542*DCF!L$28,0)-MAX(BO542-BN542,0)/Inputs!$B$17)*DCF!L$6</f>
        <v>13753.223629362879</v>
      </c>
      <c r="CW542" s="15">
        <f ca="1">(BP542*DCF!M$28-DCF!M$5*MAX(BP542*DCF!M$28,0)-MAX(BP542-BO542,0)/Inputs!$B$17)*DCF!M$6</f>
        <v>17282.753726642866</v>
      </c>
      <c r="CX542" s="15">
        <f ca="1">(BQ542*DCF!C$46-DCF!C$5*MAX(BQ542*DCF!C$46,0)-MAX(BQ542-Inputs!$B$20,0)/Inputs!$B$24)*DCF!C$6</f>
        <v>-1791.4954598789809</v>
      </c>
      <c r="CY542" s="15">
        <f ca="1">(BR542*DCF!D$46-DCF!D$5*MAX(BR542*DCF!D$46,0)-MAX(BR542-BQ542,0)/Inputs!$B$24)*DCF!D$6</f>
        <v>-2238.0747922262949</v>
      </c>
      <c r="CZ542" s="15">
        <f ca="1">(BS542*DCF!E$46-DCF!E$5*MAX(BS542*DCF!E$46,0)-MAX(BS542-BR542,0)/Inputs!$B$24)*DCF!E$6</f>
        <v>-2685.9935877845737</v>
      </c>
      <c r="DA542" s="15">
        <f ca="1">(BT542*DCF!F$46-DCF!F$5*MAX(BT542*DCF!F$46,0)-MAX(BT542-BS542,0)/Inputs!$B$24)*DCF!F$6</f>
        <v>-727.04425588625008</v>
      </c>
      <c r="DB542" s="15">
        <f ca="1">(BU542*DCF!G$46-DCF!G$5*MAX(BU542*DCF!G$46,0)-MAX(BU542-BT542,0)/Inputs!$B$24)*DCF!G$6</f>
        <v>-1064.448891342158</v>
      </c>
      <c r="DC542" s="15">
        <f ca="1">(BV542*DCF!H$46-DCF!H$5*MAX(BV542*DCF!H$46,0)-MAX(BV542-BU542,0)/Inputs!$B$24)*DCF!H$6</f>
        <v>-2341.630764716444</v>
      </c>
      <c r="DD542" s="15">
        <f ca="1">(BW542*DCF!I$46-DCF!I$5*MAX(BW542*DCF!I$46,0)-MAX(BW542-BV542,0)/Inputs!$B$24)*DCF!I$6</f>
        <v>-514.38236645674704</v>
      </c>
      <c r="DE542" s="15">
        <f ca="1">(BX542*DCF!J$46-DCF!J$5*MAX(BX542*DCF!J$46,0)-MAX(BX542-BW542,0)/Inputs!$B$24)*DCF!J$6</f>
        <v>391.44679146445998</v>
      </c>
      <c r="DF542" s="15">
        <f ca="1">(BY542*DCF!K$46-DCF!K$5*MAX(BY542*DCF!K$46,0)-MAX(BY542-BX542,0)/Inputs!$B$24)*DCF!K$6</f>
        <v>82.396866939250302</v>
      </c>
      <c r="DG542" s="15">
        <f ca="1">(BZ542*DCF!L$46-DCF!L$5*MAX(BZ542*DCF!L$46,0)-MAX(BZ542-BY542,0)/Inputs!$B$24)*DCF!L$6</f>
        <v>1952.0554676890504</v>
      </c>
      <c r="DH542" s="15">
        <f ca="1">(CA542*DCF!M$46-DCF!M$5*MAX(CA542*DCF!M$46,0)-MAX(CA542-BZ542,0)/Inputs!$B$24)*DCF!M$6</f>
        <v>18.35451051116755</v>
      </c>
      <c r="DI542" s="15">
        <f ca="1">SUM(CB542:CL542)+BE542*DCF!M$10*(1+Inputs!$B$30)*(1-Inputs!$B$33)*(1-Inputs!$B$30/Inputs!$B$31)/(Inputs!$B$29-Inputs!$B$30)*DCF!M$6</f>
        <v>67477.606801745729</v>
      </c>
      <c r="DJ542" s="15">
        <f ca="1">SUM(CM542:CW542)+BP542*DCF!M$28*(1+Inputs!$B$30)*(1-Inputs!$B$33)*(1-Inputs!$B$30/Inputs!$B$31)/(Inputs!$B$29-Inputs!$B$30)*DCF!M$6</f>
        <v>492190.12173116696</v>
      </c>
      <c r="DK542" s="15">
        <f ca="1">SUM(CX542:DH542)+CA542*DCF!M$46*(1+Inputs!$B$30)*(1-Inputs!$B$33)*(1-Inputs!$B$30/Inputs!$B$31)/(Inputs!$B$29-Inputs!$B$30)*DCF!M$6</f>
        <v>78121.270087787299</v>
      </c>
      <c r="DM542" s="15">
        <f ca="1">DI542+DJ542+DK542+Inputs!$B$34+Inputs!$B$36-Inputs!$B$35</f>
        <v>714639.99862069997</v>
      </c>
    </row>
    <row r="543" spans="1:117" x14ac:dyDescent="0.75">
      <c r="A543" s="11">
        <v>530</v>
      </c>
      <c r="C543" s="24">
        <f t="shared" ca="1" si="322"/>
        <v>1.0942586638445804</v>
      </c>
      <c r="D543" s="24">
        <f t="shared" ca="1" si="322"/>
        <v>-1.3230750623098071</v>
      </c>
      <c r="E543" s="24">
        <f t="shared" ca="1" si="322"/>
        <v>-1.0609862186030858</v>
      </c>
      <c r="F543" s="24">
        <f t="shared" ca="1" si="322"/>
        <v>0.13548289339061798</v>
      </c>
      <c r="G543" s="24">
        <f t="shared" ca="1" si="322"/>
        <v>1.4242177051066571</v>
      </c>
      <c r="H543" s="24">
        <f t="shared" ca="1" si="322"/>
        <v>1.7722857185874314</v>
      </c>
      <c r="I543" s="24">
        <f t="shared" ca="1" si="322"/>
        <v>0.79931506959260834</v>
      </c>
      <c r="J543" s="24">
        <f t="shared" ca="1" si="322"/>
        <v>-1.2975152291184604</v>
      </c>
      <c r="K543" s="24">
        <f t="shared" ca="1" si="322"/>
        <v>-1.3577143097309001</v>
      </c>
      <c r="L543" s="24">
        <f t="shared" ca="1" si="322"/>
        <v>0.62573405851394703</v>
      </c>
      <c r="M543" s="24">
        <f t="shared" ca="1" si="322"/>
        <v>1.2238548038890598</v>
      </c>
      <c r="N543" s="24">
        <f ca="1">SQRT(Inputs!$B$38)*C543+SQRT(1-Inputs!$B$38)*_xlfn.NORM.S.INV(RAND())</f>
        <v>-0.61828944639560102</v>
      </c>
      <c r="O543" s="24">
        <f ca="1">SQRT(Inputs!$B$38)*D543+SQRT(1-Inputs!$B$38)*_xlfn.NORM.S.INV(RAND())</f>
        <v>2.1580013331990666E-2</v>
      </c>
      <c r="P543" s="24">
        <f ca="1">SQRT(Inputs!$B$38)*E543+SQRT(1-Inputs!$B$38)*_xlfn.NORM.S.INV(RAND())</f>
        <v>-1.9610685022813856</v>
      </c>
      <c r="Q543" s="24">
        <f ca="1">SQRT(Inputs!$B$38)*F543+SQRT(1-Inputs!$B$38)*_xlfn.NORM.S.INV(RAND())</f>
        <v>-0.66476591809518748</v>
      </c>
      <c r="R543" s="24">
        <f ca="1">SQRT(Inputs!$B$38)*G543+SQRT(1-Inputs!$B$38)*_xlfn.NORM.S.INV(RAND())</f>
        <v>3.0708358941567484</v>
      </c>
      <c r="S543" s="24">
        <f ca="1">SQRT(Inputs!$B$38)*H543+SQRT(1-Inputs!$B$38)*_xlfn.NORM.S.INV(RAND())</f>
        <v>1.050073902115974</v>
      </c>
      <c r="T543" s="24">
        <f ca="1">SQRT(Inputs!$B$38)*I543+SQRT(1-Inputs!$B$38)*_xlfn.NORM.S.INV(RAND())</f>
        <v>0.22896533459272231</v>
      </c>
      <c r="U543" s="24">
        <f ca="1">SQRT(Inputs!$B$38)*J543+SQRT(1-Inputs!$B$38)*_xlfn.NORM.S.INV(RAND())</f>
        <v>-0.57854377866448148</v>
      </c>
      <c r="V543" s="24">
        <f ca="1">SQRT(Inputs!$B$38)*K543+SQRT(1-Inputs!$B$38)*_xlfn.NORM.S.INV(RAND())</f>
        <v>1.867259790331766</v>
      </c>
      <c r="W543" s="24">
        <f ca="1">SQRT(Inputs!$B$38)*L543+SQRT(1-Inputs!$B$38)*_xlfn.NORM.S.INV(RAND())</f>
        <v>-0.33713268894644627</v>
      </c>
      <c r="X543" s="24">
        <f ca="1">SQRT(Inputs!$B$38)*M543+SQRT(1-Inputs!$B$38)*_xlfn.NORM.S.INV(RAND())</f>
        <v>0.84597416187460783</v>
      </c>
      <c r="Y543" s="24">
        <f ca="1">SQRT(Inputs!$B$38)*C543+SQRT(1-Inputs!$B$38)*_xlfn.NORM.S.INV(RAND())</f>
        <v>-0.22862744894261267</v>
      </c>
      <c r="Z543" s="24">
        <f ca="1">SQRT(Inputs!$B$38)*D543+SQRT(1-Inputs!$B$38)*_xlfn.NORM.S.INV(RAND())</f>
        <v>-0.15502044247918689</v>
      </c>
      <c r="AA543" s="24">
        <f ca="1">SQRT(Inputs!$B$38)*E543+SQRT(1-Inputs!$B$38)*_xlfn.NORM.S.INV(RAND())</f>
        <v>-5.3620227501961493E-2</v>
      </c>
      <c r="AB543" s="24">
        <f ca="1">SQRT(Inputs!$B$38)*F543+SQRT(1-Inputs!$B$38)*_xlfn.NORM.S.INV(RAND())</f>
        <v>-2.5465840575550583E-2</v>
      </c>
      <c r="AC543" s="24">
        <f ca="1">SQRT(Inputs!$B$38)*G543+SQRT(1-Inputs!$B$38)*_xlfn.NORM.S.INV(RAND())</f>
        <v>1.8694401240655729</v>
      </c>
      <c r="AD543" s="24">
        <f ca="1">SQRT(Inputs!$B$38)*H543+SQRT(1-Inputs!$B$38)*_xlfn.NORM.S.INV(RAND())</f>
        <v>2.1895366660609072</v>
      </c>
      <c r="AE543" s="24">
        <f ca="1">SQRT(Inputs!$B$38)*I543+SQRT(1-Inputs!$B$38)*_xlfn.NORM.S.INV(RAND())</f>
        <v>-9.1285278058490016E-2</v>
      </c>
      <c r="AF543" s="24">
        <f ca="1">SQRT(Inputs!$B$38)*J543+SQRT(1-Inputs!$B$38)*_xlfn.NORM.S.INV(RAND())</f>
        <v>0.75230295176399387</v>
      </c>
      <c r="AG543" s="24">
        <f ca="1">SQRT(Inputs!$B$38)*K543+SQRT(1-Inputs!$B$38)*_xlfn.NORM.S.INV(RAND())</f>
        <v>-0.71229121470449241</v>
      </c>
      <c r="AH543" s="24">
        <f ca="1">SQRT(Inputs!$B$38)*L543+SQRT(1-Inputs!$B$38)*_xlfn.NORM.S.INV(RAND())</f>
        <v>1.3519303531247702</v>
      </c>
      <c r="AI543" s="24">
        <f ca="1">SQRT(Inputs!$B$38)*M543+SQRT(1-Inputs!$B$38)*_xlfn.NORM.S.INV(RAND())</f>
        <v>-0.63297334113045278</v>
      </c>
      <c r="AJ543" s="24">
        <f ca="1">SQRT(Inputs!$B$38)*C543+SQRT(1-Inputs!$B$38)*_xlfn.NORM.S.INV(RAND())</f>
        <v>0.71516030785700413</v>
      </c>
      <c r="AK543" s="24">
        <f ca="1">SQRT(Inputs!$B$38)*D543+SQRT(1-Inputs!$B$38)*_xlfn.NORM.S.INV(RAND())</f>
        <v>-1.598878290633484</v>
      </c>
      <c r="AL543" s="24">
        <f ca="1">SQRT(Inputs!$B$38)*E543+SQRT(1-Inputs!$B$38)*_xlfn.NORM.S.INV(RAND())</f>
        <v>0.1197078363496118</v>
      </c>
      <c r="AM543" s="24">
        <f ca="1">SQRT(Inputs!$B$38)*F543+SQRT(1-Inputs!$B$38)*_xlfn.NORM.S.INV(RAND())</f>
        <v>0.34966280085113133</v>
      </c>
      <c r="AN543" s="24">
        <f ca="1">SQRT(Inputs!$B$38)*G543+SQRT(1-Inputs!$B$38)*_xlfn.NORM.S.INV(RAND())</f>
        <v>0.63628628609347915</v>
      </c>
      <c r="AO543" s="24">
        <f ca="1">SQRT(Inputs!$B$38)*H543+SQRT(1-Inputs!$B$38)*_xlfn.NORM.S.INV(RAND())</f>
        <v>-6.8756941493522516E-2</v>
      </c>
      <c r="AP543" s="24">
        <f ca="1">SQRT(Inputs!$B$38)*I543+SQRT(1-Inputs!$B$38)*_xlfn.NORM.S.INV(RAND())</f>
        <v>1.1584594680893565</v>
      </c>
      <c r="AQ543" s="24">
        <f ca="1">SQRT(Inputs!$B$38)*J543+SQRT(1-Inputs!$B$38)*_xlfn.NORM.S.INV(RAND())</f>
        <v>-1.9855189137269278</v>
      </c>
      <c r="AR543" s="24">
        <f ca="1">SQRT(Inputs!$B$38)*K543+SQRT(1-Inputs!$B$38)*_xlfn.NORM.S.INV(RAND())</f>
        <v>-0.72910324435278406</v>
      </c>
      <c r="AS543" s="24">
        <f ca="1">SQRT(Inputs!$B$38)*L543+SQRT(1-Inputs!$B$38)*_xlfn.NORM.S.INV(RAND())</f>
        <v>-1.2546463844908096E-2</v>
      </c>
      <c r="AT543" s="24">
        <f ca="1">SQRT(Inputs!$B$38)*M543+SQRT(1-Inputs!$B$38)*_xlfn.NORM.S.INV(RAND())</f>
        <v>2.5275585203358277</v>
      </c>
      <c r="AU543" s="15">
        <f ca="1">Inputs!$B$6*EXP($B$8-0.5*C$5^2+C$5*N543)</f>
        <v>4489.6409101467962</v>
      </c>
      <c r="AV543" s="15">
        <f t="shared" ca="1" si="292"/>
        <v>5482.3210336913689</v>
      </c>
      <c r="AW543" s="15">
        <f t="shared" ca="1" si="293"/>
        <v>5131.0636608929053</v>
      </c>
      <c r="AX543" s="15">
        <f t="shared" ca="1" si="294"/>
        <v>5765.257507852808</v>
      </c>
      <c r="AY543" s="15">
        <f t="shared" ca="1" si="295"/>
        <v>10085.097166290174</v>
      </c>
      <c r="AZ543" s="15">
        <f t="shared" ca="1" si="296"/>
        <v>13846.34473854223</v>
      </c>
      <c r="BA543" s="15">
        <f t="shared" ca="1" si="297"/>
        <v>17355.335547179311</v>
      </c>
      <c r="BB543" s="15">
        <f t="shared" ca="1" si="298"/>
        <v>20051.600732864765</v>
      </c>
      <c r="BC543" s="15">
        <f t="shared" ca="1" si="299"/>
        <v>29408.638123858145</v>
      </c>
      <c r="BD543" s="15">
        <f t="shared" ca="1" si="300"/>
        <v>34909.990941000608</v>
      </c>
      <c r="BE543" s="15">
        <f t="shared" ca="1" si="301"/>
        <v>46204.118104338508</v>
      </c>
      <c r="BF543" s="15">
        <f ca="1">Inputs!$B$13*EXP($B$9-0.5*C$6^2+C$6*Y543)</f>
        <v>13218.126251364441</v>
      </c>
      <c r="BG543" s="15">
        <f t="shared" ca="1" si="302"/>
        <v>15665.034231750418</v>
      </c>
      <c r="BH543" s="15">
        <f t="shared" ca="1" si="303"/>
        <v>18970.329096931018</v>
      </c>
      <c r="BI543" s="15">
        <f t="shared" ca="1" si="304"/>
        <v>23131.689389711319</v>
      </c>
      <c r="BJ543" s="15">
        <f t="shared" ca="1" si="305"/>
        <v>37128.269472619635</v>
      </c>
      <c r="BK543" s="15">
        <f t="shared" ca="1" si="306"/>
        <v>61392.924406940088</v>
      </c>
      <c r="BL543" s="15">
        <f t="shared" ca="1" si="307"/>
        <v>74526.92414743331</v>
      </c>
      <c r="BM543" s="15">
        <f t="shared" ca="1" si="308"/>
        <v>100584.04638389085</v>
      </c>
      <c r="BN543" s="15">
        <f t="shared" ca="1" si="309"/>
        <v>113584.60522557459</v>
      </c>
      <c r="BO543" s="15">
        <f t="shared" ca="1" si="310"/>
        <v>163536.05011462784</v>
      </c>
      <c r="BP543" s="15">
        <f t="shared" ca="1" si="311"/>
        <v>187352.99391637309</v>
      </c>
      <c r="BQ543" s="15">
        <f ca="1">Inputs!$B$20*EXP($B$10-0.5*C$7^2+C$7*AJ543)</f>
        <v>5528.0127186363134</v>
      </c>
      <c r="BR543" s="15">
        <f t="shared" ca="1" si="312"/>
        <v>4514.2457552774958</v>
      </c>
      <c r="BS543" s="15">
        <f t="shared" ca="1" si="313"/>
        <v>6398.0026361989376</v>
      </c>
      <c r="BT543" s="15">
        <f t="shared" ca="1" si="314"/>
        <v>9668.9007603764512</v>
      </c>
      <c r="BU543" s="15">
        <f t="shared" ca="1" si="315"/>
        <v>15630.311521791033</v>
      </c>
      <c r="BV543" s="15">
        <f t="shared" ca="1" si="316"/>
        <v>21412.001171100495</v>
      </c>
      <c r="BW543" s="15">
        <f t="shared" ca="1" si="317"/>
        <v>38181.495381124041</v>
      </c>
      <c r="BX543" s="15">
        <f t="shared" ca="1" si="318"/>
        <v>35867.117202682406</v>
      </c>
      <c r="BY543" s="15">
        <f t="shared" ca="1" si="319"/>
        <v>43712.448339723866</v>
      </c>
      <c r="BZ543" s="15">
        <f t="shared" ca="1" si="320"/>
        <v>61193.38342681442</v>
      </c>
      <c r="CA543" s="15">
        <f t="shared" ca="1" si="321"/>
        <v>134694.53077807481</v>
      </c>
      <c r="CB543" s="15">
        <f ca="1">(AU543*DCF!C$10-DCF!C$5*MAX(AU543*DCF!C$10,0)-MAX(AU543-Inputs!$B$6,0)/Inputs!$B$10)*DCF!C$6</f>
        <v>1046.4440152036834</v>
      </c>
      <c r="CC543" s="15">
        <f ca="1">(AV543*DCF!D$10-DCF!D$5*MAX(AV543*DCF!D$10,0)-MAX(AV543-AU543,0)/Inputs!$B$10)*DCF!D$6</f>
        <v>1094.2395426145374</v>
      </c>
      <c r="CD543" s="15">
        <f ca="1">(AW543*DCF!E$10-DCF!E$5*MAX(AW543*DCF!E$10,0)-MAX(AW543-AV543,0)/Inputs!$B$10)*DCF!E$6</f>
        <v>1184.6809196410979</v>
      </c>
      <c r="CE543" s="15">
        <f ca="1">(AX543*DCF!F$10-DCF!F$5*MAX(AX543*DCF!F$10,0)-MAX(AX543-AW543,0)/Inputs!$B$10)*DCF!F$6</f>
        <v>1126.5865099272296</v>
      </c>
      <c r="CF543" s="15">
        <f ca="1">(AY543*DCF!G$10-DCF!G$5*MAX(AY543*DCF!G$10,0)-MAX(AY543-AX543,0)/Inputs!$B$10)*DCF!G$6</f>
        <v>1247.5840569390541</v>
      </c>
      <c r="CG543" s="15">
        <f ca="1">(AZ543*DCF!H$10-DCF!H$5*MAX(AZ543*DCF!H$10,0)-MAX(AZ543-AY543,0)/Inputs!$B$10)*DCF!H$6</f>
        <v>2020.4008269889418</v>
      </c>
      <c r="CH543" s="15">
        <f ca="1">(BA543*DCF!I$10-DCF!I$5*MAX(BA543*DCF!I$10,0)-MAX(BA543-AZ543,0)/Inputs!$B$10)*DCF!I$6</f>
        <v>2594.5892433580198</v>
      </c>
      <c r="CI543" s="15">
        <f ca="1">(BB543*DCF!J$10-DCF!J$5*MAX(BB543*DCF!J$10,0)-MAX(BB543-BA543,0)/Inputs!$B$10)*DCF!J$6</f>
        <v>3032.3266539703341</v>
      </c>
      <c r="CJ543" s="15">
        <f ca="1">(BC543*DCF!K$10-DCF!K$5*MAX(BC543*DCF!K$10,0)-MAX(BC543-BB543,0)/Inputs!$B$10)*DCF!K$6</f>
        <v>3424.4756380357617</v>
      </c>
      <c r="CK543" s="15">
        <f ca="1">(BD543*DCF!L$10-DCF!L$5*MAX(BD543*DCF!L$10,0)-MAX(BD543-BC543,0)/Inputs!$B$10)*DCF!L$6</f>
        <v>4553.6764872262984</v>
      </c>
      <c r="CL543" s="15">
        <f ca="1">(BE543*DCF!M$10-DCF!M$5*MAX(BE543*DCF!M$10,0)-MAX(BE543-BD543,0)/Inputs!$B$10)*DCF!M$6</f>
        <v>5170.7945043754435</v>
      </c>
      <c r="CM543" s="15">
        <f ca="1">(BF543*DCF!C$28-DCF!C$5*MAX(BF543*DCF!C$28,0)-MAX(BF543-Inputs!$B$13,0)/Inputs!$B$17)*DCF!C$6</f>
        <v>3611.1925470541414</v>
      </c>
      <c r="CN543" s="15">
        <f ca="1">(BG543*DCF!D$28-DCF!D$5*MAX(BG543*DCF!D$28,0)-MAX(BG543-BF543,0)/Inputs!$B$17)*DCF!D$6</f>
        <v>4091.6762146043911</v>
      </c>
      <c r="CO543" s="15">
        <f ca="1">(BH543*DCF!E$28-DCF!E$5*MAX(BH543*DCF!E$28,0)-MAX(BH543-BG543,0)/Inputs!$B$17)*DCF!E$6</f>
        <v>4721.3068730801151</v>
      </c>
      <c r="CP543" s="15">
        <f ca="1">(BI543*DCF!F$28-DCF!F$5*MAX(BI543*DCF!F$28,0)-MAX(BI543-BH543,0)/Inputs!$B$17)*DCF!F$6</f>
        <v>5522.0029440398976</v>
      </c>
      <c r="CQ543" s="15">
        <f ca="1">(BJ543*DCF!G$28-DCF!G$5*MAX(BJ543*DCF!G$28,0)-MAX(BJ543-BI543,0)/Inputs!$B$17)*DCF!G$6</f>
        <v>7279.1247054229034</v>
      </c>
      <c r="CR543" s="15">
        <f ca="1">(BK543*DCF!H$28-DCF!H$5*MAX(BK543*DCF!H$28,0)-MAX(BK543-BJ543,0)/Inputs!$B$17)*DCF!H$6</f>
        <v>11413.101112867496</v>
      </c>
      <c r="CS543" s="15">
        <f ca="1">(BL543*DCF!I$28-DCF!I$5*MAX(BL543*DCF!I$28,0)-MAX(BL543-BK543,0)/Inputs!$B$17)*DCF!I$6</f>
        <v>15640.100944054715</v>
      </c>
      <c r="CT543" s="15">
        <f ca="1">(BM543*DCF!J$28-DCF!J$5*MAX(BM543*DCF!J$28,0)-MAX(BM543-BL543,0)/Inputs!$B$17)*DCF!J$6</f>
        <v>18983.630919190895</v>
      </c>
      <c r="CU543" s="15">
        <f ca="1">(BN543*DCF!K$28-DCF!K$5*MAX(BN543*DCF!K$28,0)-MAX(BN543-BM543,0)/Inputs!$B$17)*DCF!K$6</f>
        <v>22394.768858894531</v>
      </c>
      <c r="CV543" s="15">
        <f ca="1">(BO543*DCF!L$28-DCF!L$5*MAX(BO543*DCF!L$28,0)-MAX(BO543-BN543,0)/Inputs!$B$17)*DCF!L$6</f>
        <v>26976.785316375011</v>
      </c>
      <c r="CW543" s="15">
        <f ca="1">(BP543*DCF!M$28-DCF!M$5*MAX(BP543*DCF!M$28,0)-MAX(BP543-BO543,0)/Inputs!$B$17)*DCF!M$6</f>
        <v>32761.034365341075</v>
      </c>
      <c r="CX543" s="15">
        <f ca="1">(BQ543*DCF!C$46-DCF!C$5*MAX(BQ543*DCF!C$46,0)-MAX(BQ543-Inputs!$B$20,0)/Inputs!$B$24)*DCF!C$6</f>
        <v>-2351.5099667226191</v>
      </c>
      <c r="CY543" s="15">
        <f ca="1">(BR543*DCF!D$46-DCF!D$5*MAX(BR543*DCF!D$46,0)-MAX(BR543-BQ543,0)/Inputs!$B$24)*DCF!D$6</f>
        <v>-770.47647685400136</v>
      </c>
      <c r="CZ543" s="15">
        <f ca="1">(BS543*DCF!E$46-DCF!E$5*MAX(BS543*DCF!E$46,0)-MAX(BS543-BR543,0)/Inputs!$B$24)*DCF!E$6</f>
        <v>-1499.1000549414332</v>
      </c>
      <c r="DA543" s="15">
        <f ca="1">(BT543*DCF!F$46-DCF!F$5*MAX(BT543*DCF!F$46,0)-MAX(BT543-BS543,0)/Inputs!$B$24)*DCF!F$6</f>
        <v>-1895.1878928149624</v>
      </c>
      <c r="DB543" s="15">
        <f ca="1">(BU543*DCF!G$46-DCF!G$5*MAX(BU543*DCF!G$46,0)-MAX(BU543-BT543,0)/Inputs!$B$24)*DCF!G$6</f>
        <v>-2531.0735949130981</v>
      </c>
      <c r="DC543" s="15">
        <f ca="1">(BV543*DCF!H$46-DCF!H$5*MAX(BV543*DCF!H$46,0)-MAX(BV543-BU543,0)/Inputs!$B$24)*DCF!H$6</f>
        <v>-1796.6246335226911</v>
      </c>
      <c r="DD543" s="15">
        <f ca="1">(BW543*DCF!I$46-DCF!I$5*MAX(BW543*DCF!I$46,0)-MAX(BW543-BV543,0)/Inputs!$B$24)*DCF!I$6</f>
        <v>-3932.0566167771453</v>
      </c>
      <c r="DE543" s="15">
        <f ca="1">(BX543*DCF!J$46-DCF!J$5*MAX(BX543*DCF!J$46,0)-MAX(BX543-BW543,0)/Inputs!$B$24)*DCF!J$6</f>
        <v>1504.5263530796633</v>
      </c>
      <c r="DF543" s="15">
        <f ca="1">(BY543*DCF!K$46-DCF!K$5*MAX(BY543*DCF!K$46,0)-MAX(BY543-BX543,0)/Inputs!$B$24)*DCF!K$6</f>
        <v>575.10363550943009</v>
      </c>
      <c r="DG543" s="15">
        <f ca="1">(BZ543*DCF!L$46-DCF!L$5*MAX(BZ543*DCF!L$46,0)-MAX(BZ543-BY543,0)/Inputs!$B$24)*DCF!L$6</f>
        <v>274.02211611563018</v>
      </c>
      <c r="DH543" s="15">
        <f ca="1">(CA543*DCF!M$46-DCF!M$5*MAX(CA543*DCF!M$46,0)-MAX(CA543-BZ543,0)/Inputs!$B$24)*DCF!M$6</f>
        <v>-4806.3479914515547</v>
      </c>
      <c r="DI543" s="15">
        <f ca="1">SUM(CB543:CL543)+BE543*DCF!M$10*(1+Inputs!$B$30)*(1-Inputs!$B$33)*(1-Inputs!$B$30/Inputs!$B$31)/(Inputs!$B$29-Inputs!$B$30)*DCF!M$6</f>
        <v>155082.47006886415</v>
      </c>
      <c r="DJ543" s="15">
        <f ca="1">SUM(CM543:CW543)+BP543*DCF!M$28*(1+Inputs!$B$30)*(1-Inputs!$B$33)*(1-Inputs!$B$30/Inputs!$B$31)/(Inputs!$B$29-Inputs!$B$30)*DCF!M$6</f>
        <v>848602.53754243092</v>
      </c>
      <c r="DK543" s="15">
        <f ca="1">SUM(CX543:DH543)+CA543*DCF!M$46*(1+Inputs!$B$30)*(1-Inputs!$B$33)*(1-Inputs!$B$30/Inputs!$B$31)/(Inputs!$B$29-Inputs!$B$30)*DCF!M$6</f>
        <v>191024.97504679521</v>
      </c>
      <c r="DM543" s="15">
        <f ca="1">DI543+DJ543+DK543+Inputs!$B$34+Inputs!$B$36-Inputs!$B$35</f>
        <v>1271560.9826580903</v>
      </c>
    </row>
    <row r="544" spans="1:117" x14ac:dyDescent="0.75">
      <c r="A544" s="11">
        <v>531</v>
      </c>
      <c r="C544" s="24">
        <f t="shared" ref="C544:M553" ca="1" si="323">_xlfn.NORM.S.INV(RAND())</f>
        <v>-0.65850410260938907</v>
      </c>
      <c r="D544" s="24">
        <f t="shared" ca="1" si="323"/>
        <v>0.2696869186519954</v>
      </c>
      <c r="E544" s="24">
        <f t="shared" ca="1" si="323"/>
        <v>-1.1007795540475562</v>
      </c>
      <c r="F544" s="24">
        <f t="shared" ca="1" si="323"/>
        <v>-1.0210064055054706</v>
      </c>
      <c r="G544" s="24">
        <f t="shared" ca="1" si="323"/>
        <v>0.49496580825090686</v>
      </c>
      <c r="H544" s="24">
        <f t="shared" ca="1" si="323"/>
        <v>-3.2345621042285382E-2</v>
      </c>
      <c r="I544" s="24">
        <f t="shared" ca="1" si="323"/>
        <v>0.20040559884252562</v>
      </c>
      <c r="J544" s="24">
        <f t="shared" ca="1" si="323"/>
        <v>-0.16291726898539044</v>
      </c>
      <c r="K544" s="24">
        <f t="shared" ca="1" si="323"/>
        <v>0.35352162321963654</v>
      </c>
      <c r="L544" s="24">
        <f t="shared" ca="1" si="323"/>
        <v>5.7677519706933238E-2</v>
      </c>
      <c r="M544" s="24">
        <f t="shared" ca="1" si="323"/>
        <v>0.1879089806457972</v>
      </c>
      <c r="N544" s="24">
        <f ca="1">SQRT(Inputs!$B$38)*C544+SQRT(1-Inputs!$B$38)*_xlfn.NORM.S.INV(RAND())</f>
        <v>-1.2850659281108321</v>
      </c>
      <c r="O544" s="24">
        <f ca="1">SQRT(Inputs!$B$38)*D544+SQRT(1-Inputs!$B$38)*_xlfn.NORM.S.INV(RAND())</f>
        <v>1.0307155959548653</v>
      </c>
      <c r="P544" s="24">
        <f ca="1">SQRT(Inputs!$B$38)*E544+SQRT(1-Inputs!$B$38)*_xlfn.NORM.S.INV(RAND())</f>
        <v>1.7615509026684557</v>
      </c>
      <c r="Q544" s="24">
        <f ca="1">SQRT(Inputs!$B$38)*F544+SQRT(1-Inputs!$B$38)*_xlfn.NORM.S.INV(RAND())</f>
        <v>-2.1180249855772084</v>
      </c>
      <c r="R544" s="24">
        <f ca="1">SQRT(Inputs!$B$38)*G544+SQRT(1-Inputs!$B$38)*_xlfn.NORM.S.INV(RAND())</f>
        <v>1.0385606064082751</v>
      </c>
      <c r="S544" s="24">
        <f ca="1">SQRT(Inputs!$B$38)*H544+SQRT(1-Inputs!$B$38)*_xlfn.NORM.S.INV(RAND())</f>
        <v>0.41218377833482245</v>
      </c>
      <c r="T544" s="24">
        <f ca="1">SQRT(Inputs!$B$38)*I544+SQRT(1-Inputs!$B$38)*_xlfn.NORM.S.INV(RAND())</f>
        <v>1.2510335348309096</v>
      </c>
      <c r="U544" s="24">
        <f ca="1">SQRT(Inputs!$B$38)*J544+SQRT(1-Inputs!$B$38)*_xlfn.NORM.S.INV(RAND())</f>
        <v>-1.528701030328508</v>
      </c>
      <c r="V544" s="24">
        <f ca="1">SQRT(Inputs!$B$38)*K544+SQRT(1-Inputs!$B$38)*_xlfn.NORM.S.INV(RAND())</f>
        <v>1.0695215362291877</v>
      </c>
      <c r="W544" s="24">
        <f ca="1">SQRT(Inputs!$B$38)*L544+SQRT(1-Inputs!$B$38)*_xlfn.NORM.S.INV(RAND())</f>
        <v>-0.60073374074440145</v>
      </c>
      <c r="X544" s="24">
        <f ca="1">SQRT(Inputs!$B$38)*M544+SQRT(1-Inputs!$B$38)*_xlfn.NORM.S.INV(RAND())</f>
        <v>0.15636878950517663</v>
      </c>
      <c r="Y544" s="24">
        <f ca="1">SQRT(Inputs!$B$38)*C544+SQRT(1-Inputs!$B$38)*_xlfn.NORM.S.INV(RAND())</f>
        <v>-1.6749843280792476</v>
      </c>
      <c r="Z544" s="24">
        <f ca="1">SQRT(Inputs!$B$38)*D544+SQRT(1-Inputs!$B$38)*_xlfn.NORM.S.INV(RAND())</f>
        <v>-0.12547663539287229</v>
      </c>
      <c r="AA544" s="24">
        <f ca="1">SQRT(Inputs!$B$38)*E544+SQRT(1-Inputs!$B$38)*_xlfn.NORM.S.INV(RAND())</f>
        <v>-0.46178332679191025</v>
      </c>
      <c r="AB544" s="24">
        <f ca="1">SQRT(Inputs!$B$38)*F544+SQRT(1-Inputs!$B$38)*_xlfn.NORM.S.INV(RAND())</f>
        <v>0.50500156411382691</v>
      </c>
      <c r="AC544" s="24">
        <f ca="1">SQRT(Inputs!$B$38)*G544+SQRT(1-Inputs!$B$38)*_xlfn.NORM.S.INV(RAND())</f>
        <v>1.6355746555542852</v>
      </c>
      <c r="AD544" s="24">
        <f ca="1">SQRT(Inputs!$B$38)*H544+SQRT(1-Inputs!$B$38)*_xlfn.NORM.S.INV(RAND())</f>
        <v>9.7133192845094515E-2</v>
      </c>
      <c r="AE544" s="24">
        <f ca="1">SQRT(Inputs!$B$38)*I544+SQRT(1-Inputs!$B$38)*_xlfn.NORM.S.INV(RAND())</f>
        <v>-0.28075665234351294</v>
      </c>
      <c r="AF544" s="24">
        <f ca="1">SQRT(Inputs!$B$38)*J544+SQRT(1-Inputs!$B$38)*_xlfn.NORM.S.INV(RAND())</f>
        <v>-0.72708303239291683</v>
      </c>
      <c r="AG544" s="24">
        <f ca="1">SQRT(Inputs!$B$38)*K544+SQRT(1-Inputs!$B$38)*_xlfn.NORM.S.INV(RAND())</f>
        <v>1.1071543883769315</v>
      </c>
      <c r="AH544" s="24">
        <f ca="1">SQRT(Inputs!$B$38)*L544+SQRT(1-Inputs!$B$38)*_xlfn.NORM.S.INV(RAND())</f>
        <v>0.62439578224816528</v>
      </c>
      <c r="AI544" s="24">
        <f ca="1">SQRT(Inputs!$B$38)*M544+SQRT(1-Inputs!$B$38)*_xlfn.NORM.S.INV(RAND())</f>
        <v>-0.3413059214686146</v>
      </c>
      <c r="AJ544" s="24">
        <f ca="1">SQRT(Inputs!$B$38)*C544+SQRT(1-Inputs!$B$38)*_xlfn.NORM.S.INV(RAND())</f>
        <v>-0.94638027293593929</v>
      </c>
      <c r="AK544" s="24">
        <f ca="1">SQRT(Inputs!$B$38)*D544+SQRT(1-Inputs!$B$38)*_xlfn.NORM.S.INV(RAND())</f>
        <v>-0.65998700260822907</v>
      </c>
      <c r="AL544" s="24">
        <f ca="1">SQRT(Inputs!$B$38)*E544+SQRT(1-Inputs!$B$38)*_xlfn.NORM.S.INV(RAND())</f>
        <v>-0.3688280319891869</v>
      </c>
      <c r="AM544" s="24">
        <f ca="1">SQRT(Inputs!$B$38)*F544+SQRT(1-Inputs!$B$38)*_xlfn.NORM.S.INV(RAND())</f>
        <v>-0.27086061458358196</v>
      </c>
      <c r="AN544" s="24">
        <f ca="1">SQRT(Inputs!$B$38)*G544+SQRT(1-Inputs!$B$38)*_xlfn.NORM.S.INV(RAND())</f>
        <v>4.4414532396534701E-2</v>
      </c>
      <c r="AO544" s="24">
        <f ca="1">SQRT(Inputs!$B$38)*H544+SQRT(1-Inputs!$B$38)*_xlfn.NORM.S.INV(RAND())</f>
        <v>0.32997293985366644</v>
      </c>
      <c r="AP544" s="24">
        <f ca="1">SQRT(Inputs!$B$38)*I544+SQRT(1-Inputs!$B$38)*_xlfn.NORM.S.INV(RAND())</f>
        <v>0.54399460169285363</v>
      </c>
      <c r="AQ544" s="24">
        <f ca="1">SQRT(Inputs!$B$38)*J544+SQRT(1-Inputs!$B$38)*_xlfn.NORM.S.INV(RAND())</f>
        <v>-0.51797422605157561</v>
      </c>
      <c r="AR544" s="24">
        <f ca="1">SQRT(Inputs!$B$38)*K544+SQRT(1-Inputs!$B$38)*_xlfn.NORM.S.INV(RAND())</f>
        <v>-0.56498062478886424</v>
      </c>
      <c r="AS544" s="24">
        <f ca="1">SQRT(Inputs!$B$38)*L544+SQRT(1-Inputs!$B$38)*_xlfn.NORM.S.INV(RAND())</f>
        <v>0.37263621185055884</v>
      </c>
      <c r="AT544" s="24">
        <f ca="1">SQRT(Inputs!$B$38)*M544+SQRT(1-Inputs!$B$38)*_xlfn.NORM.S.INV(RAND())</f>
        <v>1.329609635668368</v>
      </c>
      <c r="AU544" s="15">
        <f ca="1">Inputs!$B$6*EXP($B$8-0.5*C$5^2+C$5*N544)</f>
        <v>4030.2949563812904</v>
      </c>
      <c r="AV544" s="15">
        <f t="shared" ca="1" si="292"/>
        <v>5708.5818230342356</v>
      </c>
      <c r="AW544" s="15">
        <f t="shared" ca="1" si="293"/>
        <v>8827.4508766964354</v>
      </c>
      <c r="AX544" s="15">
        <f t="shared" ca="1" si="294"/>
        <v>8271.7265559992193</v>
      </c>
      <c r="AY544" s="15">
        <f t="shared" ca="1" si="295"/>
        <v>11412.474297998751</v>
      </c>
      <c r="AZ544" s="15">
        <f t="shared" ca="1" si="296"/>
        <v>14605.897368770855</v>
      </c>
      <c r="BA544" s="15">
        <f t="shared" ca="1" si="297"/>
        <v>20374.282168239068</v>
      </c>
      <c r="BB544" s="15">
        <f t="shared" ca="1" si="298"/>
        <v>21402.045626163246</v>
      </c>
      <c r="BC544" s="15">
        <f t="shared" ca="1" si="299"/>
        <v>29062.839930119662</v>
      </c>
      <c r="BD544" s="15">
        <f t="shared" ca="1" si="300"/>
        <v>33659.30227874664</v>
      </c>
      <c r="BE544" s="15">
        <f t="shared" ca="1" si="301"/>
        <v>41836.779871786995</v>
      </c>
      <c r="BF544" s="15">
        <f ca="1">Inputs!$B$13*EXP($B$9-0.5*C$6^2+C$6*Y544)</f>
        <v>9922.9690681166903</v>
      </c>
      <c r="BG544" s="15">
        <f t="shared" ca="1" si="302"/>
        <v>11822.742846206074</v>
      </c>
      <c r="BH544" s="15">
        <f t="shared" ca="1" si="303"/>
        <v>13380.162369397307</v>
      </c>
      <c r="BI544" s="15">
        <f t="shared" ca="1" si="304"/>
        <v>17703.278263463639</v>
      </c>
      <c r="BJ544" s="15">
        <f t="shared" ca="1" si="305"/>
        <v>27473.291645087302</v>
      </c>
      <c r="BK544" s="15">
        <f t="shared" ca="1" si="306"/>
        <v>34167.111375400797</v>
      </c>
      <c r="BL544" s="15">
        <f t="shared" ca="1" si="307"/>
        <v>40470.587980956356</v>
      </c>
      <c r="BM544" s="15">
        <f t="shared" ca="1" si="308"/>
        <v>45450.696547691557</v>
      </c>
      <c r="BN544" s="15">
        <f t="shared" ca="1" si="309"/>
        <v>63829.617446185759</v>
      </c>
      <c r="BO544" s="15">
        <f t="shared" ca="1" si="310"/>
        <v>84447.833904466403</v>
      </c>
      <c r="BP544" s="15">
        <f t="shared" ca="1" si="311"/>
        <v>99996.971989192374</v>
      </c>
      <c r="BQ544" s="15">
        <f ca="1">Inputs!$B$20*EXP($B$10-0.5*C$7^2+C$7*AJ544)</f>
        <v>3066.4137138311344</v>
      </c>
      <c r="BR544" s="15">
        <f t="shared" ca="1" si="312"/>
        <v>3373.9749039025687</v>
      </c>
      <c r="BS544" s="15">
        <f t="shared" ca="1" si="313"/>
        <v>4155.9055932435058</v>
      </c>
      <c r="BT544" s="15">
        <f t="shared" ca="1" si="314"/>
        <v>5337.0647695163725</v>
      </c>
      <c r="BU544" s="15">
        <f t="shared" ca="1" si="315"/>
        <v>7476.45055894496</v>
      </c>
      <c r="BV544" s="15">
        <f t="shared" ca="1" si="316"/>
        <v>11204.672876772122</v>
      </c>
      <c r="BW544" s="15">
        <f t="shared" ca="1" si="317"/>
        <v>17543.426244141257</v>
      </c>
      <c r="BX544" s="15">
        <f t="shared" ca="1" si="318"/>
        <v>22117.164621609507</v>
      </c>
      <c r="BY544" s="15">
        <f t="shared" ca="1" si="319"/>
        <v>27814.75684217961</v>
      </c>
      <c r="BZ544" s="15">
        <f t="shared" ca="1" si="320"/>
        <v>41795.239841978124</v>
      </c>
      <c r="CA544" s="15">
        <f t="shared" ca="1" si="321"/>
        <v>74356.89464216448</v>
      </c>
      <c r="CB544" s="15">
        <f ca="1">(AU544*DCF!C$10-DCF!C$5*MAX(AU544*DCF!C$10,0)-MAX(AU544-Inputs!$B$6,0)/Inputs!$B$10)*DCF!C$6</f>
        <v>1035.0164838453657</v>
      </c>
      <c r="CC544" s="15">
        <f ca="1">(AV544*DCF!D$10-DCF!D$5*MAX(AV544*DCF!D$10,0)-MAX(AV544-AU544,0)/Inputs!$B$10)*DCF!D$6</f>
        <v>982.22181644651744</v>
      </c>
      <c r="CD544" s="15">
        <f ca="1">(AW544*DCF!E$10-DCF!E$5*MAX(AW544*DCF!E$10,0)-MAX(AW544-AV544,0)/Inputs!$B$10)*DCF!E$6</f>
        <v>1335.6194177541397</v>
      </c>
      <c r="CE544" s="15">
        <f ca="1">(AX544*DCF!F$10-DCF!F$5*MAX(AX544*DCF!F$10,0)-MAX(AX544-AW544,0)/Inputs!$B$10)*DCF!F$6</f>
        <v>1805.7047246627312</v>
      </c>
      <c r="CF544" s="15">
        <f ca="1">(AY544*DCF!G$10-DCF!G$5*MAX(AY544*DCF!G$10,0)-MAX(AY544-AX544,0)/Inputs!$B$10)*DCF!G$6</f>
        <v>1747.7184827087101</v>
      </c>
      <c r="CG544" s="15">
        <f ca="1">(AZ544*DCF!H$10-DCF!H$5*MAX(AZ544*DCF!H$10,0)-MAX(AZ544-AY544,0)/Inputs!$B$10)*DCF!H$6</f>
        <v>2268.6959347991865</v>
      </c>
      <c r="CH544" s="15">
        <f ca="1">(BA544*DCF!I$10-DCF!I$5*MAX(BA544*DCF!I$10,0)-MAX(BA544-AZ544,0)/Inputs!$B$10)*DCF!I$6</f>
        <v>2775.4208830129223</v>
      </c>
      <c r="CI544" s="15">
        <f ca="1">(BB544*DCF!J$10-DCF!J$5*MAX(BB544*DCF!J$10,0)-MAX(BB544-BA544,0)/Inputs!$B$10)*DCF!J$6</f>
        <v>3516.9000732712529</v>
      </c>
      <c r="CJ544" s="15">
        <f ca="1">(BC544*DCF!K$10-DCF!K$5*MAX(BC544*DCF!K$10,0)-MAX(BC544-BB544,0)/Inputs!$B$10)*DCF!K$6</f>
        <v>3606.2558930165296</v>
      </c>
      <c r="CK544" s="15">
        <f ca="1">(BD544*DCF!L$10-DCF!L$5*MAX(BD544*DCF!L$10,0)-MAX(BD544-BC544,0)/Inputs!$B$10)*DCF!L$6</f>
        <v>4482.0658429369741</v>
      </c>
      <c r="CL544" s="15">
        <f ca="1">(BE544*DCF!M$10-DCF!M$5*MAX(BE544*DCF!M$10,0)-MAX(BE544-BD544,0)/Inputs!$B$10)*DCF!M$6</f>
        <v>4926.8236846897116</v>
      </c>
      <c r="CM544" s="15">
        <f ca="1">(BF544*DCF!C$28-DCF!C$5*MAX(BF544*DCF!C$28,0)-MAX(BF544-Inputs!$B$13,0)/Inputs!$B$17)*DCF!C$6</f>
        <v>3028.4250834879822</v>
      </c>
      <c r="CN544" s="15">
        <f ca="1">(BG544*DCF!D$28-DCF!D$5*MAX(BG544*DCF!D$28,0)-MAX(BG544-BF544,0)/Inputs!$B$17)*DCF!D$6</f>
        <v>3076.7615949285173</v>
      </c>
      <c r="CO544" s="15">
        <f ca="1">(BH544*DCF!E$28-DCF!E$5*MAX(BH544*DCF!E$28,0)-MAX(BH544-BG544,0)/Inputs!$B$17)*DCF!E$6</f>
        <v>3482.5542856374645</v>
      </c>
      <c r="CP544" s="15">
        <f ca="1">(BI544*DCF!F$28-DCF!F$5*MAX(BI544*DCF!F$28,0)-MAX(BI544-BH544,0)/Inputs!$B$17)*DCF!F$6</f>
        <v>4018.8821483381707</v>
      </c>
      <c r="CQ544" s="15">
        <f ca="1">(BJ544*DCF!G$28-DCF!G$5*MAX(BJ544*DCF!G$28,0)-MAX(BJ544-BI544,0)/Inputs!$B$17)*DCF!G$6</f>
        <v>5484.9342217392186</v>
      </c>
      <c r="CR544" s="15">
        <f ca="1">(BK544*DCF!H$28-DCF!H$5*MAX(BK544*DCF!H$28,0)-MAX(BK544-BJ544,0)/Inputs!$B$17)*DCF!H$6</f>
        <v>7409.8718658488469</v>
      </c>
      <c r="CS544" s="15">
        <f ca="1">(BL544*DCF!I$28-DCF!I$5*MAX(BL544*DCF!I$28,0)-MAX(BL544-BK544,0)/Inputs!$B$17)*DCF!I$6</f>
        <v>8612.0395368462723</v>
      </c>
      <c r="CT544" s="15">
        <f ca="1">(BM544*DCF!J$28-DCF!J$5*MAX(BM544*DCF!J$28,0)-MAX(BM544-BL544,0)/Inputs!$B$17)*DCF!J$6</f>
        <v>9478.9567700986172</v>
      </c>
      <c r="CU544" s="15">
        <f ca="1">(BN544*DCF!K$28-DCF!K$5*MAX(BN544*DCF!K$28,0)-MAX(BN544-BM544,0)/Inputs!$B$17)*DCF!K$6</f>
        <v>11228.57196944576</v>
      </c>
      <c r="CV544" s="15">
        <f ca="1">(BO544*DCF!L$28-DCF!L$5*MAX(BO544*DCF!L$28,0)-MAX(BO544-BN544,0)/Inputs!$B$17)*DCF!L$6</f>
        <v>14516.129840464866</v>
      </c>
      <c r="CW544" s="15">
        <f ca="1">(BP544*DCF!M$28-DCF!M$5*MAX(BP544*DCF!M$28,0)-MAX(BP544-BO544,0)/Inputs!$B$17)*DCF!M$6</f>
        <v>17189.166301233527</v>
      </c>
      <c r="CX544" s="15">
        <f ca="1">(BQ544*DCF!C$46-DCF!C$5*MAX(BQ544*DCF!C$46,0)-MAX(BQ544-Inputs!$B$20,0)/Inputs!$B$24)*DCF!C$6</f>
        <v>-708.17868679702872</v>
      </c>
      <c r="CY544" s="15">
        <f ca="1">(BR544*DCF!D$46-DCF!D$5*MAX(BR544*DCF!D$46,0)-MAX(BR544-BQ544,0)/Inputs!$B$24)*DCF!D$6</f>
        <v>-707.09264079811055</v>
      </c>
      <c r="CZ544" s="15">
        <f ca="1">(BS544*DCF!E$46-DCF!E$5*MAX(BS544*DCF!E$46,0)-MAX(BS544-BR544,0)/Inputs!$B$24)*DCF!E$6</f>
        <v>-799.65862390236521</v>
      </c>
      <c r="DA544" s="15">
        <f ca="1">(BT544*DCF!F$46-DCF!F$5*MAX(BT544*DCF!F$46,0)-MAX(BT544-BS544,0)/Inputs!$B$24)*DCF!F$6</f>
        <v>-818.77619538456599</v>
      </c>
      <c r="DB544" s="15">
        <f ca="1">(BU544*DCF!G$46-DCF!G$5*MAX(BU544*DCF!G$46,0)-MAX(BU544-BT544,0)/Inputs!$B$24)*DCF!G$6</f>
        <v>-971.14013560202056</v>
      </c>
      <c r="DC544" s="15">
        <f ca="1">(BV544*DCF!H$46-DCF!H$5*MAX(BV544*DCF!H$46,0)-MAX(BV544-BU544,0)/Inputs!$B$24)*DCF!H$6</f>
        <v>-1158.522242067653</v>
      </c>
      <c r="DD544" s="15">
        <f ca="1">(BW544*DCF!I$46-DCF!I$5*MAX(BW544*DCF!I$46,0)-MAX(BW544-BV544,0)/Inputs!$B$24)*DCF!I$6</f>
        <v>-1414.4386451963971</v>
      </c>
      <c r="DE544" s="15">
        <f ca="1">(BX544*DCF!J$46-DCF!J$5*MAX(BX544*DCF!J$46,0)-MAX(BX544-BW544,0)/Inputs!$B$24)*DCF!J$6</f>
        <v>-285.12681676882261</v>
      </c>
      <c r="DF544" s="15">
        <f ca="1">(BY544*DCF!K$46-DCF!K$5*MAX(BY544*DCF!K$46,0)-MAX(BY544-BX544,0)/Inputs!$B$24)*DCF!K$6</f>
        <v>193.11332096503514</v>
      </c>
      <c r="DG544" s="15">
        <f ca="1">(BZ544*DCF!L$46-DCF!L$5*MAX(BZ544*DCF!L$46,0)-MAX(BZ544-BY544,0)/Inputs!$B$24)*DCF!L$6</f>
        <v>-274.71799419311583</v>
      </c>
      <c r="DH544" s="15">
        <f ca="1">(CA544*DCF!M$46-DCF!M$5*MAX(CA544*DCF!M$46,0)-MAX(CA544-BZ544,0)/Inputs!$B$24)*DCF!M$6</f>
        <v>-977.92712249689373</v>
      </c>
      <c r="DI544" s="15">
        <f ca="1">SUM(CB544:CL544)+BE544*DCF!M$10*(1+Inputs!$B$30)*(1-Inputs!$B$33)*(1-Inputs!$B$30/Inputs!$B$31)/(Inputs!$B$29-Inputs!$B$30)*DCF!M$6</f>
        <v>144914.75485446755</v>
      </c>
      <c r="DJ544" s="15">
        <f ca="1">SUM(CM544:CW544)+BP544*DCF!M$28*(1+Inputs!$B$30)*(1-Inputs!$B$33)*(1-Inputs!$B$30/Inputs!$B$31)/(Inputs!$B$29-Inputs!$B$30)*DCF!M$6</f>
        <v>458583.48744338064</v>
      </c>
      <c r="DK544" s="15">
        <f ca="1">SUM(CX544:DH544)+CA544*DCF!M$46*(1+Inputs!$B$30)*(1-Inputs!$B$33)*(1-Inputs!$B$30/Inputs!$B$31)/(Inputs!$B$29-Inputs!$B$30)*DCF!M$6</f>
        <v>107042.10147180402</v>
      </c>
      <c r="DM544" s="15">
        <f ca="1">DI544+DJ544+DK544+Inputs!$B$34+Inputs!$B$36-Inputs!$B$35</f>
        <v>787391.3437696523</v>
      </c>
    </row>
    <row r="545" spans="1:117" x14ac:dyDescent="0.75">
      <c r="A545" s="11">
        <v>532</v>
      </c>
      <c r="C545" s="24">
        <f t="shared" ca="1" si="323"/>
        <v>-1.0938494465455748</v>
      </c>
      <c r="D545" s="24">
        <f t="shared" ca="1" si="323"/>
        <v>0.96462959395426184</v>
      </c>
      <c r="E545" s="24">
        <f t="shared" ca="1" si="323"/>
        <v>-1.8791054646384051</v>
      </c>
      <c r="F545" s="24">
        <f t="shared" ca="1" si="323"/>
        <v>-1.1063562705214047</v>
      </c>
      <c r="G545" s="24">
        <f t="shared" ca="1" si="323"/>
        <v>0.65736582226361517</v>
      </c>
      <c r="H545" s="24">
        <f t="shared" ca="1" si="323"/>
        <v>-0.96190137446061819</v>
      </c>
      <c r="I545" s="24">
        <f t="shared" ca="1" si="323"/>
        <v>-0.98185785441773121</v>
      </c>
      <c r="J545" s="24">
        <f t="shared" ca="1" si="323"/>
        <v>-8.7026648295287057E-2</v>
      </c>
      <c r="K545" s="24">
        <f t="shared" ca="1" si="323"/>
        <v>-0.80009642026667871</v>
      </c>
      <c r="L545" s="24">
        <f t="shared" ca="1" si="323"/>
        <v>0.12176399959666268</v>
      </c>
      <c r="M545" s="24">
        <f t="shared" ca="1" si="323"/>
        <v>1.0344911006235085</v>
      </c>
      <c r="N545" s="24">
        <f ca="1">SQRT(Inputs!$B$38)*C545+SQRT(1-Inputs!$B$38)*_xlfn.NORM.S.INV(RAND())</f>
        <v>-1.0313523633413331</v>
      </c>
      <c r="O545" s="24">
        <f ca="1">SQRT(Inputs!$B$38)*D545+SQRT(1-Inputs!$B$38)*_xlfn.NORM.S.INV(RAND())</f>
        <v>0.1746336978946369</v>
      </c>
      <c r="P545" s="24">
        <f ca="1">SQRT(Inputs!$B$38)*E545+SQRT(1-Inputs!$B$38)*_xlfn.NORM.S.INV(RAND())</f>
        <v>-2.0161795910939544</v>
      </c>
      <c r="Q545" s="24">
        <f ca="1">SQRT(Inputs!$B$38)*F545+SQRT(1-Inputs!$B$38)*_xlfn.NORM.S.INV(RAND())</f>
        <v>0.20419798849716952</v>
      </c>
      <c r="R545" s="24">
        <f ca="1">SQRT(Inputs!$B$38)*G545+SQRT(1-Inputs!$B$38)*_xlfn.NORM.S.INV(RAND())</f>
        <v>0.83633400366250721</v>
      </c>
      <c r="S545" s="24">
        <f ca="1">SQRT(Inputs!$B$38)*H545+SQRT(1-Inputs!$B$38)*_xlfn.NORM.S.INV(RAND())</f>
        <v>0.97206391505092404</v>
      </c>
      <c r="T545" s="24">
        <f ca="1">SQRT(Inputs!$B$38)*I545+SQRT(1-Inputs!$B$38)*_xlfn.NORM.S.INV(RAND())</f>
        <v>-0.16564759731392925</v>
      </c>
      <c r="U545" s="24">
        <f ca="1">SQRT(Inputs!$B$38)*J545+SQRT(1-Inputs!$B$38)*_xlfn.NORM.S.INV(RAND())</f>
        <v>-7.3062793286263542E-3</v>
      </c>
      <c r="V545" s="24">
        <f ca="1">SQRT(Inputs!$B$38)*K545+SQRT(1-Inputs!$B$38)*_xlfn.NORM.S.INV(RAND())</f>
        <v>-0.44052887204125341</v>
      </c>
      <c r="W545" s="24">
        <f ca="1">SQRT(Inputs!$B$38)*L545+SQRT(1-Inputs!$B$38)*_xlfn.NORM.S.INV(RAND())</f>
        <v>0.88542475461531378</v>
      </c>
      <c r="X545" s="24">
        <f ca="1">SQRT(Inputs!$B$38)*M545+SQRT(1-Inputs!$B$38)*_xlfn.NORM.S.INV(RAND())</f>
        <v>0.14766819964996242</v>
      </c>
      <c r="Y545" s="24">
        <f ca="1">SQRT(Inputs!$B$38)*C545+SQRT(1-Inputs!$B$38)*_xlfn.NORM.S.INV(RAND())</f>
        <v>1.4252453808381826</v>
      </c>
      <c r="Z545" s="24">
        <f ca="1">SQRT(Inputs!$B$38)*D545+SQRT(1-Inputs!$B$38)*_xlfn.NORM.S.INV(RAND())</f>
        <v>0.27944899166432469</v>
      </c>
      <c r="AA545" s="24">
        <f ca="1">SQRT(Inputs!$B$38)*E545+SQRT(1-Inputs!$B$38)*_xlfn.NORM.S.INV(RAND())</f>
        <v>-2.1100701967084046</v>
      </c>
      <c r="AB545" s="24">
        <f ca="1">SQRT(Inputs!$B$38)*F545+SQRT(1-Inputs!$B$38)*_xlfn.NORM.S.INV(RAND())</f>
        <v>-1.5345844848222847</v>
      </c>
      <c r="AC545" s="24">
        <f ca="1">SQRT(Inputs!$B$38)*G545+SQRT(1-Inputs!$B$38)*_xlfn.NORM.S.INV(RAND())</f>
        <v>2.1831762513524748</v>
      </c>
      <c r="AD545" s="24">
        <f ca="1">SQRT(Inputs!$B$38)*H545+SQRT(1-Inputs!$B$38)*_xlfn.NORM.S.INV(RAND())</f>
        <v>-1.4997502862836298</v>
      </c>
      <c r="AE545" s="24">
        <f ca="1">SQRT(Inputs!$B$38)*I545+SQRT(1-Inputs!$B$38)*_xlfn.NORM.S.INV(RAND())</f>
        <v>-0.86453377432208822</v>
      </c>
      <c r="AF545" s="24">
        <f ca="1">SQRT(Inputs!$B$38)*J545+SQRT(1-Inputs!$B$38)*_xlfn.NORM.S.INV(RAND())</f>
        <v>-0.29521799392957054</v>
      </c>
      <c r="AG545" s="24">
        <f ca="1">SQRT(Inputs!$B$38)*K545+SQRT(1-Inputs!$B$38)*_xlfn.NORM.S.INV(RAND())</f>
        <v>-0.80323665251976528</v>
      </c>
      <c r="AH545" s="24">
        <f ca="1">SQRT(Inputs!$B$38)*L545+SQRT(1-Inputs!$B$38)*_xlfn.NORM.S.INV(RAND())</f>
        <v>0.21238837142386105</v>
      </c>
      <c r="AI545" s="24">
        <f ca="1">SQRT(Inputs!$B$38)*M545+SQRT(1-Inputs!$B$38)*_xlfn.NORM.S.INV(RAND())</f>
        <v>-0.69810487926094766</v>
      </c>
      <c r="AJ545" s="24">
        <f ca="1">SQRT(Inputs!$B$38)*C545+SQRT(1-Inputs!$B$38)*_xlfn.NORM.S.INV(RAND())</f>
        <v>-1.0557306334492158</v>
      </c>
      <c r="AK545" s="24">
        <f ca="1">SQRT(Inputs!$B$38)*D545+SQRT(1-Inputs!$B$38)*_xlfn.NORM.S.INV(RAND())</f>
        <v>3.3055971600553624E-2</v>
      </c>
      <c r="AL545" s="24">
        <f ca="1">SQRT(Inputs!$B$38)*E545+SQRT(1-Inputs!$B$38)*_xlfn.NORM.S.INV(RAND())</f>
        <v>-2.0267949854620704</v>
      </c>
      <c r="AM545" s="24">
        <f ca="1">SQRT(Inputs!$B$38)*F545+SQRT(1-Inputs!$B$38)*_xlfn.NORM.S.INV(RAND())</f>
        <v>-0.11595571909232211</v>
      </c>
      <c r="AN545" s="24">
        <f ca="1">SQRT(Inputs!$B$38)*G545+SQRT(1-Inputs!$B$38)*_xlfn.NORM.S.INV(RAND())</f>
        <v>0.49916820676711338</v>
      </c>
      <c r="AO545" s="24">
        <f ca="1">SQRT(Inputs!$B$38)*H545+SQRT(1-Inputs!$B$38)*_xlfn.NORM.S.INV(RAND())</f>
        <v>-1.5396127542423828</v>
      </c>
      <c r="AP545" s="24">
        <f ca="1">SQRT(Inputs!$B$38)*I545+SQRT(1-Inputs!$B$38)*_xlfn.NORM.S.INV(RAND())</f>
        <v>-0.63912589173789691</v>
      </c>
      <c r="AQ545" s="24">
        <f ca="1">SQRT(Inputs!$B$38)*J545+SQRT(1-Inputs!$B$38)*_xlfn.NORM.S.INV(RAND())</f>
        <v>-0.18675847604438506</v>
      </c>
      <c r="AR545" s="24">
        <f ca="1">SQRT(Inputs!$B$38)*K545+SQRT(1-Inputs!$B$38)*_xlfn.NORM.S.INV(RAND())</f>
        <v>-1.3509290769431637</v>
      </c>
      <c r="AS545" s="24">
        <f ca="1">SQRT(Inputs!$B$38)*L545+SQRT(1-Inputs!$B$38)*_xlfn.NORM.S.INV(RAND())</f>
        <v>0.15087081942764125</v>
      </c>
      <c r="AT545" s="24">
        <f ca="1">SQRT(Inputs!$B$38)*M545+SQRT(1-Inputs!$B$38)*_xlfn.NORM.S.INV(RAND())</f>
        <v>0.8242068183895418</v>
      </c>
      <c r="AU545" s="15">
        <f ca="1">Inputs!$B$6*EXP($B$8-0.5*C$5^2+C$5*N545)</f>
        <v>4199.2626838997394</v>
      </c>
      <c r="AV545" s="15">
        <f t="shared" ca="1" si="292"/>
        <v>5244.4406040433305</v>
      </c>
      <c r="AW545" s="15">
        <f t="shared" ca="1" si="293"/>
        <v>4872.0732081587876</v>
      </c>
      <c r="AX545" s="15">
        <f t="shared" ca="1" si="294"/>
        <v>6102.0121381849203</v>
      </c>
      <c r="AY545" s="15">
        <f t="shared" ca="1" si="295"/>
        <v>8222.4209034527248</v>
      </c>
      <c r="AZ545" s="15">
        <f t="shared" ca="1" si="296"/>
        <v>11192.419723943131</v>
      </c>
      <c r="BA545" s="15">
        <f t="shared" ca="1" si="297"/>
        <v>13461.252489466029</v>
      </c>
      <c r="BB545" s="15">
        <f t="shared" ca="1" si="298"/>
        <v>16468.615239645733</v>
      </c>
      <c r="BC545" s="15">
        <f t="shared" ca="1" si="299"/>
        <v>19330.136161042537</v>
      </c>
      <c r="BD545" s="15">
        <f t="shared" ca="1" si="300"/>
        <v>25725.946272210753</v>
      </c>
      <c r="BE545" s="15">
        <f t="shared" ca="1" si="301"/>
        <v>31950.697339689028</v>
      </c>
      <c r="BF545" s="15">
        <f ca="1">Inputs!$B$13*EXP($B$9-0.5*C$6^2+C$6*Y545)</f>
        <v>18346.99052831436</v>
      </c>
      <c r="BG545" s="15">
        <f t="shared" ca="1" si="302"/>
        <v>23516.505827877889</v>
      </c>
      <c r="BH545" s="15">
        <f t="shared" ca="1" si="303"/>
        <v>20248.285739224531</v>
      </c>
      <c r="BI545" s="15">
        <f t="shared" ca="1" si="304"/>
        <v>19572.289503358345</v>
      </c>
      <c r="BJ545" s="15">
        <f t="shared" ca="1" si="305"/>
        <v>32868.461259705175</v>
      </c>
      <c r="BK545" s="15">
        <f t="shared" ca="1" si="306"/>
        <v>32889.642293400742</v>
      </c>
      <c r="BL545" s="15">
        <f t="shared" ca="1" si="307"/>
        <v>36118.930341623214</v>
      </c>
      <c r="BM545" s="15">
        <f t="shared" ca="1" si="308"/>
        <v>42799.196204112573</v>
      </c>
      <c r="BN545" s="15">
        <f t="shared" ca="1" si="309"/>
        <v>47807.145514085751</v>
      </c>
      <c r="BO545" s="15">
        <f t="shared" ca="1" si="310"/>
        <v>60292.032607988374</v>
      </c>
      <c r="BP545" s="15">
        <f t="shared" ca="1" si="311"/>
        <v>68564.97581858281</v>
      </c>
      <c r="BQ545" s="15">
        <f ca="1">Inputs!$B$20*EXP($B$10-0.5*C$7^2+C$7*AJ545)</f>
        <v>2949.7606384004616</v>
      </c>
      <c r="BR545" s="15">
        <f t="shared" ca="1" si="312"/>
        <v>4044.6841439308505</v>
      </c>
      <c r="BS545" s="15">
        <f t="shared" ca="1" si="313"/>
        <v>3094.6330626498493</v>
      </c>
      <c r="BT545" s="15">
        <f t="shared" ca="1" si="314"/>
        <v>4138.9882147362869</v>
      </c>
      <c r="BU545" s="15">
        <f t="shared" ca="1" si="315"/>
        <v>6472.5513772530576</v>
      </c>
      <c r="BV545" s="15">
        <f t="shared" ca="1" si="316"/>
        <v>6365.725295517318</v>
      </c>
      <c r="BW545" s="15">
        <f t="shared" ca="1" si="317"/>
        <v>7759.1284598299435</v>
      </c>
      <c r="BX545" s="15">
        <f t="shared" ca="1" si="318"/>
        <v>10453.583990247369</v>
      </c>
      <c r="BY545" s="15">
        <f t="shared" ca="1" si="319"/>
        <v>11311.119074065969</v>
      </c>
      <c r="BZ545" s="15">
        <f t="shared" ca="1" si="320"/>
        <v>16317.432314825965</v>
      </c>
      <c r="CA545" s="15">
        <f t="shared" ca="1" si="321"/>
        <v>26536.402536972939</v>
      </c>
      <c r="CB545" s="15">
        <f ca="1">(AU545*DCF!C$10-DCF!C$5*MAX(AU545*DCF!C$10,0)-MAX(AU545-Inputs!$B$6,0)/Inputs!$B$10)*DCF!C$6</f>
        <v>1048.5144637140788</v>
      </c>
      <c r="CC545" s="15">
        <f ca="1">(AV545*DCF!D$10-DCF!D$5*MAX(AV545*DCF!D$10,0)-MAX(AV545-AU545,0)/Inputs!$B$10)*DCF!D$6</f>
        <v>1023.4575857391106</v>
      </c>
      <c r="CD545" s="15">
        <f ca="1">(AW545*DCF!E$10-DCF!E$5*MAX(AW545*DCF!E$10,0)-MAX(AW545-AV545,0)/Inputs!$B$10)*DCF!E$6</f>
        <v>1124.884146885812</v>
      </c>
      <c r="CE545" s="15">
        <f ca="1">(AX545*DCF!F$10-DCF!F$5*MAX(AX545*DCF!F$10,0)-MAX(AX545-AW545,0)/Inputs!$B$10)*DCF!F$6</f>
        <v>1076.1397275153111</v>
      </c>
      <c r="CF545" s="15">
        <f ca="1">(AY545*DCF!G$10-DCF!G$5*MAX(AY545*DCF!G$10,0)-MAX(AY545-AX545,0)/Inputs!$B$10)*DCF!G$6</f>
        <v>1286.5671488368612</v>
      </c>
      <c r="CG545" s="15">
        <f ca="1">(AZ545*DCF!H$10-DCF!H$5*MAX(AZ545*DCF!H$10,0)-MAX(AZ545-AY545,0)/Inputs!$B$10)*DCF!H$6</f>
        <v>1645.6397826768398</v>
      </c>
      <c r="CH545" s="15">
        <f ca="1">(BA545*DCF!I$10-DCF!I$5*MAX(BA545*DCF!I$10,0)-MAX(BA545-AZ545,0)/Inputs!$B$10)*DCF!I$6</f>
        <v>2086.7116955771212</v>
      </c>
      <c r="CI545" s="15">
        <f ca="1">(BB545*DCF!J$10-DCF!J$5*MAX(BB545*DCF!J$10,0)-MAX(BB545-BA545,0)/Inputs!$B$10)*DCF!J$6</f>
        <v>2370.3363202227056</v>
      </c>
      <c r="CJ545" s="15">
        <f ca="1">(BC545*DCF!K$10-DCF!K$5*MAX(BC545*DCF!K$10,0)-MAX(BC545-BB545,0)/Inputs!$B$10)*DCF!K$6</f>
        <v>2711.2721095120701</v>
      </c>
      <c r="CK545" s="15">
        <f ca="1">(BD545*DCF!L$10-DCF!L$5*MAX(BD545*DCF!L$10,0)-MAX(BD545-BC545,0)/Inputs!$B$10)*DCF!L$6</f>
        <v>3052.8800970346961</v>
      </c>
      <c r="CL545" s="15">
        <f ca="1">(BE545*DCF!M$10-DCF!M$5*MAX(BE545*DCF!M$10,0)-MAX(BE545-BD545,0)/Inputs!$B$10)*DCF!M$6</f>
        <v>3765.0436205391029</v>
      </c>
      <c r="CM545" s="15">
        <f ca="1">(BF545*DCF!C$28-DCF!C$5*MAX(BF545*DCF!C$28,0)-MAX(BF545-Inputs!$B$13,0)/Inputs!$B$17)*DCF!C$6</f>
        <v>3991.9930745546694</v>
      </c>
      <c r="CN545" s="15">
        <f ca="1">(BG545*DCF!D$28-DCF!D$5*MAX(BG545*DCF!D$28,0)-MAX(BG545-BF545,0)/Inputs!$B$17)*DCF!D$6</f>
        <v>5823.2587128157884</v>
      </c>
      <c r="CO545" s="15">
        <f ca="1">(BH545*DCF!E$28-DCF!E$5*MAX(BH545*DCF!E$28,0)-MAX(BH545-BG545,0)/Inputs!$B$17)*DCF!E$6</f>
        <v>5734.6750713032043</v>
      </c>
      <c r="CP545" s="15">
        <f ca="1">(BI545*DCF!F$28-DCF!F$5*MAX(BI545*DCF!F$28,0)-MAX(BI545-BH545,0)/Inputs!$B$17)*DCF!F$6</f>
        <v>5313.3610491755881</v>
      </c>
      <c r="CQ545" s="15">
        <f ca="1">(BJ545*DCF!G$28-DCF!G$5*MAX(BJ545*DCF!G$28,0)-MAX(BJ545-BI545,0)/Inputs!$B$17)*DCF!G$6</f>
        <v>6291.686906848694</v>
      </c>
      <c r="CR545" s="15">
        <f ca="1">(BK545*DCF!H$28-DCF!H$5*MAX(BK545*DCF!H$28,0)-MAX(BK545-BJ545,0)/Inputs!$B$17)*DCF!H$6</f>
        <v>8130.6804634202927</v>
      </c>
      <c r="CS545" s="15">
        <f ca="1">(BL545*DCF!I$28-DCF!I$5*MAX(BL545*DCF!I$28,0)-MAX(BL545-BK545,0)/Inputs!$B$17)*DCF!I$6</f>
        <v>8029.9743306229575</v>
      </c>
      <c r="CT545" s="15">
        <f ca="1">(BM545*DCF!J$28-DCF!J$5*MAX(BM545*DCF!J$28,0)-MAX(BM545-BL545,0)/Inputs!$B$17)*DCF!J$6</f>
        <v>8662.0251063103096</v>
      </c>
      <c r="CU545" s="15">
        <f ca="1">(BN545*DCF!K$28-DCF!K$5*MAX(BN545*DCF!K$28,0)-MAX(BN545-BM545,0)/Inputs!$B$17)*DCF!K$6</f>
        <v>9482.6604651792841</v>
      </c>
      <c r="CV545" s="15">
        <f ca="1">(BO545*DCF!L$28-DCF!L$5*MAX(BO545*DCF!L$28,0)-MAX(BO545-BN545,0)/Inputs!$B$17)*DCF!L$6</f>
        <v>10616.840234390853</v>
      </c>
      <c r="CW545" s="15">
        <f ca="1">(BP545*DCF!M$28-DCF!M$5*MAX(BP545*DCF!M$28,0)-MAX(BP545-BO545,0)/Inputs!$B$17)*DCF!M$6</f>
        <v>12035.784851418326</v>
      </c>
      <c r="CX545" s="15">
        <f ca="1">(BQ545*DCF!C$46-DCF!C$5*MAX(BQ545*DCF!C$46,0)-MAX(BQ545-Inputs!$B$20,0)/Inputs!$B$24)*DCF!C$6</f>
        <v>-681.23802272527985</v>
      </c>
      <c r="CY545" s="15">
        <f ca="1">(BR545*DCF!D$46-DCF!D$5*MAX(BR545*DCF!D$46,0)-MAX(BR545-BQ545,0)/Inputs!$B$24)*DCF!D$6</f>
        <v>-1157.5280312349969</v>
      </c>
      <c r="CZ545" s="15">
        <f ca="1">(BS545*DCF!E$46-DCF!E$5*MAX(BS545*DCF!E$46,0)-MAX(BS545-BR545,0)/Inputs!$B$24)*DCF!E$6</f>
        <v>-365.94574781875792</v>
      </c>
      <c r="DA545" s="15">
        <f ca="1">(BT545*DCF!F$46-DCF!F$5*MAX(BT545*DCF!F$46,0)-MAX(BT545-BS545,0)/Inputs!$B$24)*DCF!F$6</f>
        <v>-681.71001593628785</v>
      </c>
      <c r="DB545" s="15">
        <f ca="1">(BU545*DCF!G$46-DCF!G$5*MAX(BU545*DCF!G$46,0)-MAX(BU545-BT545,0)/Inputs!$B$24)*DCF!G$6</f>
        <v>-1002.6883824229189</v>
      </c>
      <c r="DC545" s="15">
        <f ca="1">(BV545*DCF!H$46-DCF!H$5*MAX(BV545*DCF!H$46,0)-MAX(BV545-BU545,0)/Inputs!$B$24)*DCF!H$6</f>
        <v>0</v>
      </c>
      <c r="DD545" s="15">
        <f ca="1">(BW545*DCF!I$46-DCF!I$5*MAX(BW545*DCF!I$46,0)-MAX(BW545-BV545,0)/Inputs!$B$24)*DCF!I$6</f>
        <v>-220.7920649127274</v>
      </c>
      <c r="DE545" s="15">
        <f ca="1">(BX545*DCF!J$46-DCF!J$5*MAX(BX545*DCF!J$46,0)-MAX(BX545-BW545,0)/Inputs!$B$24)*DCF!J$6</f>
        <v>-276.02665321702256</v>
      </c>
      <c r="DF545" s="15">
        <f ca="1">(BY545*DCF!K$46-DCF!K$5*MAX(BY545*DCF!K$46,0)-MAX(BY545-BX545,0)/Inputs!$B$24)*DCF!K$6</f>
        <v>436.05557641106157</v>
      </c>
      <c r="DG545" s="15">
        <f ca="1">(BZ545*DCF!L$46-DCF!L$5*MAX(BZ545*DCF!L$46,0)-MAX(BZ545-BY545,0)/Inputs!$B$24)*DCF!L$6</f>
        <v>-4.9966350762632947</v>
      </c>
      <c r="DH545" s="15">
        <f ca="1">(CA545*DCF!M$46-DCF!M$5*MAX(CA545*DCF!M$46,0)-MAX(CA545-BZ545,0)/Inputs!$B$24)*DCF!M$6</f>
        <v>-55.989278658176026</v>
      </c>
      <c r="DI545" s="15">
        <f ca="1">SUM(CB545:CL545)+BE545*DCF!M$10*(1+Inputs!$B$30)*(1-Inputs!$B$33)*(1-Inputs!$B$30/Inputs!$B$31)/(Inputs!$B$29-Inputs!$B$30)*DCF!M$6</f>
        <v>110110.65989884088</v>
      </c>
      <c r="DJ545" s="15">
        <f ca="1">SUM(CM545:CW545)+BP545*DCF!M$28*(1+Inputs!$B$30)*(1-Inputs!$B$33)*(1-Inputs!$B$30/Inputs!$B$31)/(Inputs!$B$29-Inputs!$B$30)*DCF!M$6</f>
        <v>338535.91944078327</v>
      </c>
      <c r="DK545" s="15">
        <f ca="1">SUM(CX545:DH545)+CA545*DCF!M$46*(1+Inputs!$B$30)*(1-Inputs!$B$33)*(1-Inputs!$B$30/Inputs!$B$31)/(Inputs!$B$29-Inputs!$B$30)*DCF!M$6</f>
        <v>37017.562504403955</v>
      </c>
      <c r="DM545" s="15">
        <f ca="1">DI545+DJ545+DK545+Inputs!$B$34+Inputs!$B$36-Inputs!$B$35</f>
        <v>562515.14184402814</v>
      </c>
    </row>
    <row r="546" spans="1:117" x14ac:dyDescent="0.75">
      <c r="A546" s="11">
        <v>533</v>
      </c>
      <c r="C546" s="24">
        <f t="shared" ca="1" si="323"/>
        <v>0.99701839716482765</v>
      </c>
      <c r="D546" s="24">
        <f t="shared" ca="1" si="323"/>
        <v>6.9813549393647539E-3</v>
      </c>
      <c r="E546" s="24">
        <f t="shared" ca="1" si="323"/>
        <v>-0.64390818292633678</v>
      </c>
      <c r="F546" s="24">
        <f t="shared" ca="1" si="323"/>
        <v>0.11982254147260502</v>
      </c>
      <c r="G546" s="24">
        <f t="shared" ca="1" si="323"/>
        <v>-0.22148629415641205</v>
      </c>
      <c r="H546" s="24">
        <f t="shared" ca="1" si="323"/>
        <v>0.6380640229602963</v>
      </c>
      <c r="I546" s="24">
        <f t="shared" ca="1" si="323"/>
        <v>2.729255539944872E-2</v>
      </c>
      <c r="J546" s="24">
        <f t="shared" ca="1" si="323"/>
        <v>1.1994798662256296</v>
      </c>
      <c r="K546" s="24">
        <f t="shared" ca="1" si="323"/>
        <v>0.33891492241074889</v>
      </c>
      <c r="L546" s="24">
        <f t="shared" ca="1" si="323"/>
        <v>-0.4273477546492046</v>
      </c>
      <c r="M546" s="24">
        <f t="shared" ca="1" si="323"/>
        <v>-0.14764027713075153</v>
      </c>
      <c r="N546" s="24">
        <f ca="1">SQRT(Inputs!$B$38)*C546+SQRT(1-Inputs!$B$38)*_xlfn.NORM.S.INV(RAND())</f>
        <v>2.1431508591959529</v>
      </c>
      <c r="O546" s="24">
        <f ca="1">SQRT(Inputs!$B$38)*D546+SQRT(1-Inputs!$B$38)*_xlfn.NORM.S.INV(RAND())</f>
        <v>-0.67533892788064842</v>
      </c>
      <c r="P546" s="24">
        <f ca="1">SQRT(Inputs!$B$38)*E546+SQRT(1-Inputs!$B$38)*_xlfn.NORM.S.INV(RAND())</f>
        <v>0.64854199508511057</v>
      </c>
      <c r="Q546" s="24">
        <f ca="1">SQRT(Inputs!$B$38)*F546+SQRT(1-Inputs!$B$38)*_xlfn.NORM.S.INV(RAND())</f>
        <v>-0.63243787533952378</v>
      </c>
      <c r="R546" s="24">
        <f ca="1">SQRT(Inputs!$B$38)*G546+SQRT(1-Inputs!$B$38)*_xlfn.NORM.S.INV(RAND())</f>
        <v>1.01256720374446</v>
      </c>
      <c r="S546" s="24">
        <f ca="1">SQRT(Inputs!$B$38)*H546+SQRT(1-Inputs!$B$38)*_xlfn.NORM.S.INV(RAND())</f>
        <v>0.39180486225267902</v>
      </c>
      <c r="T546" s="24">
        <f ca="1">SQRT(Inputs!$B$38)*I546+SQRT(1-Inputs!$B$38)*_xlfn.NORM.S.INV(RAND())</f>
        <v>-0.22374951680534053</v>
      </c>
      <c r="U546" s="24">
        <f ca="1">SQRT(Inputs!$B$38)*J546+SQRT(1-Inputs!$B$38)*_xlfn.NORM.S.INV(RAND())</f>
        <v>0.56065890710614941</v>
      </c>
      <c r="V546" s="24">
        <f ca="1">SQRT(Inputs!$B$38)*K546+SQRT(1-Inputs!$B$38)*_xlfn.NORM.S.INV(RAND())</f>
        <v>-0.62161613637550217</v>
      </c>
      <c r="W546" s="24">
        <f ca="1">SQRT(Inputs!$B$38)*L546+SQRT(1-Inputs!$B$38)*_xlfn.NORM.S.INV(RAND())</f>
        <v>0.35538556502788254</v>
      </c>
      <c r="X546" s="24">
        <f ca="1">SQRT(Inputs!$B$38)*M546+SQRT(1-Inputs!$B$38)*_xlfn.NORM.S.INV(RAND())</f>
        <v>0.33719886716912179</v>
      </c>
      <c r="Y546" s="24">
        <f ca="1">SQRT(Inputs!$B$38)*C546+SQRT(1-Inputs!$B$38)*_xlfn.NORM.S.INV(RAND())</f>
        <v>-0.29723888101140727</v>
      </c>
      <c r="Z546" s="24">
        <f ca="1">SQRT(Inputs!$B$38)*D546+SQRT(1-Inputs!$B$38)*_xlfn.NORM.S.INV(RAND())</f>
        <v>-0.68579853338260444</v>
      </c>
      <c r="AA546" s="24">
        <f ca="1">SQRT(Inputs!$B$38)*E546+SQRT(1-Inputs!$B$38)*_xlfn.NORM.S.INV(RAND())</f>
        <v>-1.4440060584120546</v>
      </c>
      <c r="AB546" s="24">
        <f ca="1">SQRT(Inputs!$B$38)*F546+SQRT(1-Inputs!$B$38)*_xlfn.NORM.S.INV(RAND())</f>
        <v>-0.88799282538144975</v>
      </c>
      <c r="AC546" s="24">
        <f ca="1">SQRT(Inputs!$B$38)*G546+SQRT(1-Inputs!$B$38)*_xlfn.NORM.S.INV(RAND())</f>
        <v>-0.56214495098950312</v>
      </c>
      <c r="AD546" s="24">
        <f ca="1">SQRT(Inputs!$B$38)*H546+SQRT(1-Inputs!$B$38)*_xlfn.NORM.S.INV(RAND())</f>
        <v>1.2950331037769165</v>
      </c>
      <c r="AE546" s="24">
        <f ca="1">SQRT(Inputs!$B$38)*I546+SQRT(1-Inputs!$B$38)*_xlfn.NORM.S.INV(RAND())</f>
        <v>-3.5030374421275219E-2</v>
      </c>
      <c r="AF546" s="24">
        <f ca="1">SQRT(Inputs!$B$38)*J546+SQRT(1-Inputs!$B$38)*_xlfn.NORM.S.INV(RAND())</f>
        <v>-0.32612353150407836</v>
      </c>
      <c r="AG546" s="24">
        <f ca="1">SQRT(Inputs!$B$38)*K546+SQRT(1-Inputs!$B$38)*_xlfn.NORM.S.INV(RAND())</f>
        <v>-0.83463828980570953</v>
      </c>
      <c r="AH546" s="24">
        <f ca="1">SQRT(Inputs!$B$38)*L546+SQRT(1-Inputs!$B$38)*_xlfn.NORM.S.INV(RAND())</f>
        <v>1.0483560815631052</v>
      </c>
      <c r="AI546" s="24">
        <f ca="1">SQRT(Inputs!$B$38)*M546+SQRT(1-Inputs!$B$38)*_xlfn.NORM.S.INV(RAND())</f>
        <v>-0.30021311686456958</v>
      </c>
      <c r="AJ546" s="24">
        <f ca="1">SQRT(Inputs!$B$38)*C546+SQRT(1-Inputs!$B$38)*_xlfn.NORM.S.INV(RAND())</f>
        <v>0.43951002135953321</v>
      </c>
      <c r="AK546" s="24">
        <f ca="1">SQRT(Inputs!$B$38)*D546+SQRT(1-Inputs!$B$38)*_xlfn.NORM.S.INV(RAND())</f>
        <v>-0.28918309903121148</v>
      </c>
      <c r="AL546" s="24">
        <f ca="1">SQRT(Inputs!$B$38)*E546+SQRT(1-Inputs!$B$38)*_xlfn.NORM.S.INV(RAND())</f>
        <v>-0.69757955832055107</v>
      </c>
      <c r="AM546" s="24">
        <f ca="1">SQRT(Inputs!$B$38)*F546+SQRT(1-Inputs!$B$38)*_xlfn.NORM.S.INV(RAND())</f>
        <v>1.6634002197183797</v>
      </c>
      <c r="AN546" s="24">
        <f ca="1">SQRT(Inputs!$B$38)*G546+SQRT(1-Inputs!$B$38)*_xlfn.NORM.S.INV(RAND())</f>
        <v>0.20412330335084439</v>
      </c>
      <c r="AO546" s="24">
        <f ca="1">SQRT(Inputs!$B$38)*H546+SQRT(1-Inputs!$B$38)*_xlfn.NORM.S.INV(RAND())</f>
        <v>1.1133308962849104</v>
      </c>
      <c r="AP546" s="24">
        <f ca="1">SQRT(Inputs!$B$38)*I546+SQRT(1-Inputs!$B$38)*_xlfn.NORM.S.INV(RAND())</f>
        <v>1.1312489747470047</v>
      </c>
      <c r="AQ546" s="24">
        <f ca="1">SQRT(Inputs!$B$38)*J546+SQRT(1-Inputs!$B$38)*_xlfn.NORM.S.INV(RAND())</f>
        <v>0.84072996138195166</v>
      </c>
      <c r="AR546" s="24">
        <f ca="1">SQRT(Inputs!$B$38)*K546+SQRT(1-Inputs!$B$38)*_xlfn.NORM.S.INV(RAND())</f>
        <v>-0.46995438741665219</v>
      </c>
      <c r="AS546" s="24">
        <f ca="1">SQRT(Inputs!$B$38)*L546+SQRT(1-Inputs!$B$38)*_xlfn.NORM.S.INV(RAND())</f>
        <v>-1.4943451051564469</v>
      </c>
      <c r="AT546" s="24">
        <f ca="1">SQRT(Inputs!$B$38)*M546+SQRT(1-Inputs!$B$38)*_xlfn.NORM.S.INV(RAND())</f>
        <v>-0.41378971198054543</v>
      </c>
      <c r="AU546" s="15">
        <f ca="1">Inputs!$B$6*EXP($B$8-0.5*C$5^2+C$5*N546)</f>
        <v>7020.0866244901326</v>
      </c>
      <c r="AV546" s="15">
        <f t="shared" ca="1" si="292"/>
        <v>7737.3712888812634</v>
      </c>
      <c r="AW546" s="15">
        <f t="shared" ca="1" si="293"/>
        <v>10296.80574218199</v>
      </c>
      <c r="AX546" s="15">
        <f t="shared" ca="1" si="294"/>
        <v>11616.301370956609</v>
      </c>
      <c r="AY546" s="15">
        <f t="shared" ca="1" si="295"/>
        <v>15978.393755195</v>
      </c>
      <c r="AZ546" s="15">
        <f t="shared" ca="1" si="296"/>
        <v>20403.606768411039</v>
      </c>
      <c r="BA546" s="15">
        <f t="shared" ca="1" si="297"/>
        <v>24390.882443997612</v>
      </c>
      <c r="BB546" s="15">
        <f t="shared" ca="1" si="298"/>
        <v>31587.286595805475</v>
      </c>
      <c r="BC546" s="15">
        <f t="shared" ca="1" si="299"/>
        <v>36433.302402185283</v>
      </c>
      <c r="BD546" s="15">
        <f t="shared" ca="1" si="300"/>
        <v>46142.828339786713</v>
      </c>
      <c r="BE546" s="15">
        <f t="shared" ca="1" si="301"/>
        <v>58305.591880380729</v>
      </c>
      <c r="BF546" s="15">
        <f ca="1">Inputs!$B$13*EXP($B$9-0.5*C$6^2+C$6*Y546)</f>
        <v>13039.549789203256</v>
      </c>
      <c r="BG546" s="15">
        <f t="shared" ca="1" si="302"/>
        <v>14042.048595150967</v>
      </c>
      <c r="BH546" s="15">
        <f t="shared" ca="1" si="303"/>
        <v>13502.779429481068</v>
      </c>
      <c r="BI546" s="15">
        <f t="shared" ca="1" si="304"/>
        <v>14417.795281099092</v>
      </c>
      <c r="BJ546" s="15">
        <f t="shared" ca="1" si="305"/>
        <v>16299.529589872549</v>
      </c>
      <c r="BK546" s="15">
        <f t="shared" ca="1" si="306"/>
        <v>23861.624694992592</v>
      </c>
      <c r="BL546" s="15">
        <f t="shared" ca="1" si="307"/>
        <v>29178.365857068733</v>
      </c>
      <c r="BM546" s="15">
        <f t="shared" ca="1" si="308"/>
        <v>34442.471077530165</v>
      </c>
      <c r="BN546" s="15">
        <f t="shared" ca="1" si="309"/>
        <v>38328.095020633547</v>
      </c>
      <c r="BO546" s="15">
        <f t="shared" ca="1" si="310"/>
        <v>53270.41496112811</v>
      </c>
      <c r="BP546" s="15">
        <f t="shared" ca="1" si="311"/>
        <v>63373.303262546309</v>
      </c>
      <c r="BQ546" s="15">
        <f ca="1">Inputs!$B$20*EXP($B$10-0.5*C$7^2+C$7*AJ546)</f>
        <v>5013.1276542139094</v>
      </c>
      <c r="BR546" s="15">
        <f t="shared" ca="1" si="312"/>
        <v>6205.2936929993948</v>
      </c>
      <c r="BS546" s="15">
        <f t="shared" ca="1" si="313"/>
        <v>6954.7380818171714</v>
      </c>
      <c r="BT546" s="15">
        <f t="shared" ca="1" si="314"/>
        <v>14834.975779782573</v>
      </c>
      <c r="BU546" s="15">
        <f t="shared" ca="1" si="315"/>
        <v>21600.460891599021</v>
      </c>
      <c r="BV546" s="15">
        <f t="shared" ca="1" si="316"/>
        <v>38620.252821014787</v>
      </c>
      <c r="BW546" s="15">
        <f t="shared" ca="1" si="317"/>
        <v>68471.469852582173</v>
      </c>
      <c r="BX546" s="15">
        <f t="shared" ca="1" si="318"/>
        <v>113349.6035353756</v>
      </c>
      <c r="BY546" s="15">
        <f t="shared" ca="1" si="319"/>
        <v>145164.91811857963</v>
      </c>
      <c r="BZ546" s="15">
        <f t="shared" ca="1" si="320"/>
        <v>154759.43913115544</v>
      </c>
      <c r="CA546" s="15">
        <f t="shared" ca="1" si="321"/>
        <v>201978.7335164895</v>
      </c>
      <c r="CB546" s="15">
        <f ca="1">(AU546*DCF!C$10-DCF!C$5*MAX(AU546*DCF!C$10,0)-MAX(AU546-Inputs!$B$6,0)/Inputs!$B$10)*DCF!C$6</f>
        <v>1028.4014862316892</v>
      </c>
      <c r="CC546" s="15">
        <f ca="1">(AV546*DCF!D$10-DCF!D$5*MAX(AV546*DCF!D$10,0)-MAX(AV546-AU546,0)/Inputs!$B$10)*DCF!D$6</f>
        <v>1711.0407399564549</v>
      </c>
      <c r="CD546" s="15">
        <f ca="1">(AW546*DCF!E$10-DCF!E$5*MAX(AW546*DCF!E$10,0)-MAX(AW546-AV546,0)/Inputs!$B$10)*DCF!E$6</f>
        <v>1800.8779051604772</v>
      </c>
      <c r="CE546" s="15">
        <f ca="1">(AX546*DCF!F$10-DCF!F$5*MAX(AX546*DCF!F$10,0)-MAX(AX546-AW546,0)/Inputs!$B$10)*DCF!F$6</f>
        <v>2261.265750360501</v>
      </c>
      <c r="CF546" s="15">
        <f ca="1">(AY546*DCF!G$10-DCF!G$5*MAX(AY546*DCF!G$10,0)-MAX(AY546-AX546,0)/Inputs!$B$10)*DCF!G$6</f>
        <v>2453.7162890959498</v>
      </c>
      <c r="CG546" s="15">
        <f ca="1">(AZ546*DCF!H$10-DCF!H$5*MAX(AZ546*DCF!H$10,0)-MAX(AZ546-AY546,0)/Inputs!$B$10)*DCF!H$6</f>
        <v>3175.5989862960018</v>
      </c>
      <c r="CH546" s="15">
        <f ca="1">(BA546*DCF!I$10-DCF!I$5*MAX(BA546*DCF!I$10,0)-MAX(BA546-AZ546,0)/Inputs!$B$10)*DCF!I$6</f>
        <v>3801.27152810596</v>
      </c>
      <c r="CI546" s="15">
        <f ca="1">(BB546*DCF!J$10-DCF!J$5*MAX(BB546*DCF!J$10,0)-MAX(BB546-BA546,0)/Inputs!$B$10)*DCF!J$6</f>
        <v>4329.9552106056653</v>
      </c>
      <c r="CJ546" s="15">
        <f ca="1">(BC546*DCF!K$10-DCF!K$5*MAX(BC546*DCF!K$10,0)-MAX(BC546-BB546,0)/Inputs!$B$10)*DCF!K$6</f>
        <v>5186.8081215717575</v>
      </c>
      <c r="CK546" s="15">
        <f ca="1">(BD546*DCF!L$10-DCF!L$5*MAX(BD546*DCF!L$10,0)-MAX(BD546-BC546,0)/Inputs!$B$10)*DCF!L$6</f>
        <v>5703.6170494931139</v>
      </c>
      <c r="CL546" s="15">
        <f ca="1">(BE546*DCF!M$10-DCF!M$5*MAX(BE546*DCF!M$10,0)-MAX(BE546-BD546,0)/Inputs!$B$10)*DCF!M$6</f>
        <v>6774.7010786377259</v>
      </c>
      <c r="CM546" s="15">
        <f ca="1">(BF546*DCF!C$28-DCF!C$5*MAX(BF546*DCF!C$28,0)-MAX(BF546-Inputs!$B$13,0)/Inputs!$B$17)*DCF!C$6</f>
        <v>3597.9338591033274</v>
      </c>
      <c r="CN546" s="15">
        <f ca="1">(BG546*DCF!D$28-DCF!D$5*MAX(BG546*DCF!D$28,0)-MAX(BG546-BF546,0)/Inputs!$B$17)*DCF!D$6</f>
        <v>3921.8282149169295</v>
      </c>
      <c r="CO546" s="15">
        <f ca="1">(BH546*DCF!E$28-DCF!E$5*MAX(BH546*DCF!E$28,0)-MAX(BH546-BG546,0)/Inputs!$B$17)*DCF!E$6</f>
        <v>3824.2275709072619</v>
      </c>
      <c r="CP546" s="15">
        <f ca="1">(BI546*DCF!F$28-DCF!F$5*MAX(BI546*DCF!F$28,0)-MAX(BI546-BH546,0)/Inputs!$B$17)*DCF!F$6</f>
        <v>3747.4585429397875</v>
      </c>
      <c r="CQ546" s="15">
        <f ca="1">(BJ546*DCF!G$28-DCF!G$5*MAX(BJ546*DCF!G$28,0)-MAX(BJ546-BI546,0)/Inputs!$B$17)*DCF!G$6</f>
        <v>3912.5474947965577</v>
      </c>
      <c r="CR546" s="15">
        <f ca="1">(BK546*DCF!H$28-DCF!H$5*MAX(BK546*DCF!H$28,0)-MAX(BK546-BJ546,0)/Inputs!$B$17)*DCF!H$6</f>
        <v>4726.3056857957026</v>
      </c>
      <c r="CS546" s="15">
        <f ca="1">(BL546*DCF!I$28-DCF!I$5*MAX(BL546*DCF!I$28,0)-MAX(BL546-BK546,0)/Inputs!$B$17)*DCF!I$6</f>
        <v>6098.2659955419313</v>
      </c>
      <c r="CT546" s="15">
        <f ca="1">(BM546*DCF!J$28-DCF!J$5*MAX(BM546*DCF!J$28,0)-MAX(BM546-BL546,0)/Inputs!$B$17)*DCF!J$6</f>
        <v>6985.5529904051182</v>
      </c>
      <c r="CU546" s="15">
        <f ca="1">(BN546*DCF!K$28-DCF!K$5*MAX(BN546*DCF!K$28,0)-MAX(BN546-BM546,0)/Inputs!$B$17)*DCF!K$6</f>
        <v>7618.3138443556136</v>
      </c>
      <c r="CV546" s="15">
        <f ca="1">(BO546*DCF!L$28-DCF!L$5*MAX(BO546*DCF!L$28,0)-MAX(BO546-BN546,0)/Inputs!$B$17)*DCF!L$6</f>
        <v>8937.8175066503372</v>
      </c>
      <c r="CW546" s="15">
        <f ca="1">(BP546*DCF!M$28-DCF!M$5*MAX(BP546*DCF!M$28,0)-MAX(BP546-BO546,0)/Inputs!$B$17)*DCF!M$6</f>
        <v>10867.687973274369</v>
      </c>
      <c r="CX546" s="15">
        <f ca="1">(BQ546*DCF!C$46-DCF!C$5*MAX(BQ546*DCF!C$46,0)-MAX(BQ546-Inputs!$B$20,0)/Inputs!$B$24)*DCF!C$6</f>
        <v>-1994.7766657371196</v>
      </c>
      <c r="CY546" s="15">
        <f ca="1">(BR546*DCF!D$46-DCF!D$5*MAX(BR546*DCF!D$46,0)-MAX(BR546-BQ546,0)/Inputs!$B$24)*DCF!D$6</f>
        <v>-1567.786276948618</v>
      </c>
      <c r="CZ546" s="15">
        <f ca="1">(BS546*DCF!E$46-DCF!E$5*MAX(BS546*DCF!E$46,0)-MAX(BS546-BR546,0)/Inputs!$B$24)*DCF!E$6</f>
        <v>-1117.8202334766524</v>
      </c>
      <c r="DA546" s="15">
        <f ca="1">(BT546*DCF!F$46-DCF!F$5*MAX(BT546*DCF!F$46,0)-MAX(BT546-BS546,0)/Inputs!$B$24)*DCF!F$6</f>
        <v>-3949.8203893014229</v>
      </c>
      <c r="DB546" s="15">
        <f ca="1">(BU546*DCF!G$46-DCF!G$5*MAX(BU546*DCF!G$46,0)-MAX(BU546-BT546,0)/Inputs!$B$24)*DCF!G$6</f>
        <v>-3002.3723490443763</v>
      </c>
      <c r="DC546" s="15">
        <f ca="1">(BV546*DCF!H$46-DCF!H$5*MAX(BV546*DCF!H$46,0)-MAX(BV546-BU546,0)/Inputs!$B$24)*DCF!H$6</f>
        <v>-5288.7960600706347</v>
      </c>
      <c r="DD546" s="15">
        <f ca="1">(BW546*DCF!I$46-DCF!I$5*MAX(BW546*DCF!I$46,0)-MAX(BW546-BV546,0)/Inputs!$B$24)*DCF!I$6</f>
        <v>-6987.7544653072518</v>
      </c>
      <c r="DE546" s="15">
        <f ca="1">(BX546*DCF!J$46-DCF!J$5*MAX(BX546*DCF!J$46,0)-MAX(BX546-BW546,0)/Inputs!$B$24)*DCF!J$6</f>
        <v>-7146.245520751314</v>
      </c>
      <c r="DF546" s="15">
        <f ca="1">(BY546*DCF!K$46-DCF!K$5*MAX(BY546*DCF!K$46,0)-MAX(BY546-BX546,0)/Inputs!$B$24)*DCF!K$6</f>
        <v>498.39951617936163</v>
      </c>
      <c r="DG546" s="15">
        <f ca="1">(BZ546*DCF!L$46-DCF!L$5*MAX(BZ546*DCF!L$46,0)-MAX(BZ546-BY546,0)/Inputs!$B$24)*DCF!L$6</f>
        <v>8526.5332947265415</v>
      </c>
      <c r="DH546" s="15">
        <f ca="1">(CA546*DCF!M$46-DCF!M$5*MAX(CA546*DCF!M$46,0)-MAX(CA546-BZ546,0)/Inputs!$B$24)*DCF!M$6</f>
        <v>5962.8536499950005</v>
      </c>
      <c r="DI546" s="15">
        <f ca="1">SUM(CB546:CL546)+BE546*DCF!M$10*(1+Inputs!$B$30)*(1-Inputs!$B$33)*(1-Inputs!$B$30/Inputs!$B$31)/(Inputs!$B$29-Inputs!$B$30)*DCF!M$6</f>
        <v>200492.48736024863</v>
      </c>
      <c r="DJ546" s="15">
        <f ca="1">SUM(CM546:CW546)+BP546*DCF!M$28*(1+Inputs!$B$30)*(1-Inputs!$B$33)*(1-Inputs!$B$30/Inputs!$B$31)/(Inputs!$B$29-Inputs!$B$30)*DCF!M$6</f>
        <v>299396.26101848105</v>
      </c>
      <c r="DK546" s="15">
        <f ca="1">SUM(CX546:DH546)+CA546*DCF!M$46*(1+Inputs!$B$30)*(1-Inputs!$B$33)*(1-Inputs!$B$30/Inputs!$B$31)/(Inputs!$B$29-Inputs!$B$30)*DCF!M$6</f>
        <v>296215.46242728434</v>
      </c>
      <c r="DM546" s="15">
        <f ca="1">DI546+DJ546+DK546+Inputs!$B$34+Inputs!$B$36-Inputs!$B$35</f>
        <v>872955.21080601402</v>
      </c>
    </row>
    <row r="547" spans="1:117" x14ac:dyDescent="0.75">
      <c r="A547" s="11">
        <v>534</v>
      </c>
      <c r="C547" s="24">
        <f t="shared" ca="1" si="323"/>
        <v>1.2213093825651959</v>
      </c>
      <c r="D547" s="24">
        <f t="shared" ca="1" si="323"/>
        <v>-0.88024476504633042</v>
      </c>
      <c r="E547" s="24">
        <f t="shared" ca="1" si="323"/>
        <v>-0.29085441257373862</v>
      </c>
      <c r="F547" s="24">
        <f t="shared" ca="1" si="323"/>
        <v>0.2014414901357883</v>
      </c>
      <c r="G547" s="24">
        <f t="shared" ca="1" si="323"/>
        <v>0.19065774863911095</v>
      </c>
      <c r="H547" s="24">
        <f t="shared" ca="1" si="323"/>
        <v>6.2878374173807067E-2</v>
      </c>
      <c r="I547" s="24">
        <f t="shared" ca="1" si="323"/>
        <v>-8.9936235677444396E-2</v>
      </c>
      <c r="J547" s="24">
        <f t="shared" ca="1" si="323"/>
        <v>0.61869440709532098</v>
      </c>
      <c r="K547" s="24">
        <f t="shared" ca="1" si="323"/>
        <v>-0.8963884999929933</v>
      </c>
      <c r="L547" s="24">
        <f t="shared" ca="1" si="323"/>
        <v>-0.21436398099140266</v>
      </c>
      <c r="M547" s="24">
        <f t="shared" ca="1" si="323"/>
        <v>1.3523529404527364</v>
      </c>
      <c r="N547" s="24">
        <f ca="1">SQRT(Inputs!$B$38)*C547+SQRT(1-Inputs!$B$38)*_xlfn.NORM.S.INV(RAND())</f>
        <v>1.5098985068273669</v>
      </c>
      <c r="O547" s="24">
        <f ca="1">SQRT(Inputs!$B$38)*D547+SQRT(1-Inputs!$B$38)*_xlfn.NORM.S.INV(RAND())</f>
        <v>-0.63063228760281476</v>
      </c>
      <c r="P547" s="24">
        <f ca="1">SQRT(Inputs!$B$38)*E547+SQRT(1-Inputs!$B$38)*_xlfn.NORM.S.INV(RAND())</f>
        <v>-0.26309515813598744</v>
      </c>
      <c r="Q547" s="24">
        <f ca="1">SQRT(Inputs!$B$38)*F547+SQRT(1-Inputs!$B$38)*_xlfn.NORM.S.INV(RAND())</f>
        <v>-0.32410125781265992</v>
      </c>
      <c r="R547" s="24">
        <f ca="1">SQRT(Inputs!$B$38)*G547+SQRT(1-Inputs!$B$38)*_xlfn.NORM.S.INV(RAND())</f>
        <v>0.60519828154779609</v>
      </c>
      <c r="S547" s="24">
        <f ca="1">SQRT(Inputs!$B$38)*H547+SQRT(1-Inputs!$B$38)*_xlfn.NORM.S.INV(RAND())</f>
        <v>-0.84718508031480155</v>
      </c>
      <c r="T547" s="24">
        <f ca="1">SQRT(Inputs!$B$38)*I547+SQRT(1-Inputs!$B$38)*_xlfn.NORM.S.INV(RAND())</f>
        <v>0.72943956786011155</v>
      </c>
      <c r="U547" s="24">
        <f ca="1">SQRT(Inputs!$B$38)*J547+SQRT(1-Inputs!$B$38)*_xlfn.NORM.S.INV(RAND())</f>
        <v>0.77005012626857083</v>
      </c>
      <c r="V547" s="24">
        <f ca="1">SQRT(Inputs!$B$38)*K547+SQRT(1-Inputs!$B$38)*_xlfn.NORM.S.INV(RAND())</f>
        <v>-0.8737968735149797</v>
      </c>
      <c r="W547" s="24">
        <f ca="1">SQRT(Inputs!$B$38)*L547+SQRT(1-Inputs!$B$38)*_xlfn.NORM.S.INV(RAND())</f>
        <v>-0.7872365177566274</v>
      </c>
      <c r="X547" s="24">
        <f ca="1">SQRT(Inputs!$B$38)*M547+SQRT(1-Inputs!$B$38)*_xlfn.NORM.S.INV(RAND())</f>
        <v>0.77666830751212612</v>
      </c>
      <c r="Y547" s="24">
        <f ca="1">SQRT(Inputs!$B$38)*C547+SQRT(1-Inputs!$B$38)*_xlfn.NORM.S.INV(RAND())</f>
        <v>0.95454805762721628</v>
      </c>
      <c r="Z547" s="24">
        <f ca="1">SQRT(Inputs!$B$38)*D547+SQRT(1-Inputs!$B$38)*_xlfn.NORM.S.INV(RAND())</f>
        <v>-1.622923191927832</v>
      </c>
      <c r="AA547" s="24">
        <f ca="1">SQRT(Inputs!$B$38)*E547+SQRT(1-Inputs!$B$38)*_xlfn.NORM.S.INV(RAND())</f>
        <v>-1.2846092234430555</v>
      </c>
      <c r="AB547" s="24">
        <f ca="1">SQRT(Inputs!$B$38)*F547+SQRT(1-Inputs!$B$38)*_xlfn.NORM.S.INV(RAND())</f>
        <v>-0.30320170228708665</v>
      </c>
      <c r="AC547" s="24">
        <f ca="1">SQRT(Inputs!$B$38)*G547+SQRT(1-Inputs!$B$38)*_xlfn.NORM.S.INV(RAND())</f>
        <v>-1.3403913304185586</v>
      </c>
      <c r="AD547" s="24">
        <f ca="1">SQRT(Inputs!$B$38)*H547+SQRT(1-Inputs!$B$38)*_xlfn.NORM.S.INV(RAND())</f>
        <v>0.11858886231843424</v>
      </c>
      <c r="AE547" s="24">
        <f ca="1">SQRT(Inputs!$B$38)*I547+SQRT(1-Inputs!$B$38)*_xlfn.NORM.S.INV(RAND())</f>
        <v>-3.2728969400269182E-2</v>
      </c>
      <c r="AF547" s="24">
        <f ca="1">SQRT(Inputs!$B$38)*J547+SQRT(1-Inputs!$B$38)*_xlfn.NORM.S.INV(RAND())</f>
        <v>0.21760870399798443</v>
      </c>
      <c r="AG547" s="24">
        <f ca="1">SQRT(Inputs!$B$38)*K547+SQRT(1-Inputs!$B$38)*_xlfn.NORM.S.INV(RAND())</f>
        <v>-1.1958211671688304</v>
      </c>
      <c r="AH547" s="24">
        <f ca="1">SQRT(Inputs!$B$38)*L547+SQRT(1-Inputs!$B$38)*_xlfn.NORM.S.INV(RAND())</f>
        <v>-0.55788973558840249</v>
      </c>
      <c r="AI547" s="24">
        <f ca="1">SQRT(Inputs!$B$38)*M547+SQRT(1-Inputs!$B$38)*_xlfn.NORM.S.INV(RAND())</f>
        <v>0.555941942744685</v>
      </c>
      <c r="AJ547" s="24">
        <f ca="1">SQRT(Inputs!$B$38)*C547+SQRT(1-Inputs!$B$38)*_xlfn.NORM.S.INV(RAND())</f>
        <v>1.0492300739816618</v>
      </c>
      <c r="AK547" s="24">
        <f ca="1">SQRT(Inputs!$B$38)*D547+SQRT(1-Inputs!$B$38)*_xlfn.NORM.S.INV(RAND())</f>
        <v>-0.42693513105605785</v>
      </c>
      <c r="AL547" s="24">
        <f ca="1">SQRT(Inputs!$B$38)*E547+SQRT(1-Inputs!$B$38)*_xlfn.NORM.S.INV(RAND())</f>
        <v>-0.95680254654655572</v>
      </c>
      <c r="AM547" s="24">
        <f ca="1">SQRT(Inputs!$B$38)*F547+SQRT(1-Inputs!$B$38)*_xlfn.NORM.S.INV(RAND())</f>
        <v>-0.27825194095129863</v>
      </c>
      <c r="AN547" s="24">
        <f ca="1">SQRT(Inputs!$B$38)*G547+SQRT(1-Inputs!$B$38)*_xlfn.NORM.S.INV(RAND())</f>
        <v>0.2306076930874951</v>
      </c>
      <c r="AO547" s="24">
        <f ca="1">SQRT(Inputs!$B$38)*H547+SQRT(1-Inputs!$B$38)*_xlfn.NORM.S.INV(RAND())</f>
        <v>0.8502725000217527</v>
      </c>
      <c r="AP547" s="24">
        <f ca="1">SQRT(Inputs!$B$38)*I547+SQRT(1-Inputs!$B$38)*_xlfn.NORM.S.INV(RAND())</f>
        <v>-0.12602131844395476</v>
      </c>
      <c r="AQ547" s="24">
        <f ca="1">SQRT(Inputs!$B$38)*J547+SQRT(1-Inputs!$B$38)*_xlfn.NORM.S.INV(RAND())</f>
        <v>-0.71489998412295086</v>
      </c>
      <c r="AR547" s="24">
        <f ca="1">SQRT(Inputs!$B$38)*K547+SQRT(1-Inputs!$B$38)*_xlfn.NORM.S.INV(RAND())</f>
        <v>-1.3283269350308449</v>
      </c>
      <c r="AS547" s="24">
        <f ca="1">SQRT(Inputs!$B$38)*L547+SQRT(1-Inputs!$B$38)*_xlfn.NORM.S.INV(RAND())</f>
        <v>-0.28767355779069592</v>
      </c>
      <c r="AT547" s="24">
        <f ca="1">SQRT(Inputs!$B$38)*M547+SQRT(1-Inputs!$B$38)*_xlfn.NORM.S.INV(RAND())</f>
        <v>1.3466725603253085</v>
      </c>
      <c r="AU547" s="15">
        <f ca="1">Inputs!$B$6*EXP($B$8-0.5*C$5^2+C$5*N547)</f>
        <v>6336.1355753554617</v>
      </c>
      <c r="AV547" s="15">
        <f t="shared" ca="1" si="292"/>
        <v>7029.5929645810656</v>
      </c>
      <c r="AW547" s="15">
        <f t="shared" ca="1" si="293"/>
        <v>8272.5089790194961</v>
      </c>
      <c r="AX547" s="15">
        <f t="shared" ca="1" si="294"/>
        <v>9699.1175787860666</v>
      </c>
      <c r="AY547" s="15">
        <f t="shared" ca="1" si="295"/>
        <v>12721.419509152138</v>
      </c>
      <c r="AZ547" s="15">
        <f t="shared" ca="1" si="296"/>
        <v>14172.798958125213</v>
      </c>
      <c r="BA547" s="15">
        <f t="shared" ca="1" si="297"/>
        <v>18719.817947683485</v>
      </c>
      <c r="BB547" s="15">
        <f t="shared" ca="1" si="298"/>
        <v>24756.965998674223</v>
      </c>
      <c r="BC547" s="15">
        <f t="shared" ca="1" si="299"/>
        <v>27868.373128030205</v>
      </c>
      <c r="BD547" s="15">
        <f t="shared" ca="1" si="300"/>
        <v>31717.776090646727</v>
      </c>
      <c r="BE547" s="15">
        <f t="shared" ca="1" si="301"/>
        <v>41714.999047500416</v>
      </c>
      <c r="BF547" s="15">
        <f ca="1">Inputs!$B$13*EXP($B$9-0.5*C$6^2+C$6*Y547)</f>
        <v>16712.399015462033</v>
      </c>
      <c r="BG547" s="15">
        <f t="shared" ca="1" si="302"/>
        <v>15197.438433573387</v>
      </c>
      <c r="BH547" s="15">
        <f t="shared" ca="1" si="303"/>
        <v>15005.297151636489</v>
      </c>
      <c r="BI547" s="15">
        <f t="shared" ca="1" si="304"/>
        <v>17531.192176067176</v>
      </c>
      <c r="BJ547" s="15">
        <f t="shared" ca="1" si="305"/>
        <v>17716.102753794476</v>
      </c>
      <c r="BK547" s="15">
        <f t="shared" ca="1" si="306"/>
        <v>22097.05270178066</v>
      </c>
      <c r="BL547" s="15">
        <f t="shared" ca="1" si="307"/>
        <v>27028.679683183407</v>
      </c>
      <c r="BM547" s="15">
        <f t="shared" ca="1" si="308"/>
        <v>34134.47741998476</v>
      </c>
      <c r="BN547" s="15">
        <f t="shared" ca="1" si="309"/>
        <v>36376.320598705781</v>
      </c>
      <c r="BO547" s="15">
        <f t="shared" ca="1" si="310"/>
        <v>41946.943607422414</v>
      </c>
      <c r="BP547" s="15">
        <f t="shared" ca="1" si="311"/>
        <v>54985.329775342783</v>
      </c>
      <c r="BQ547" s="15">
        <f ca="1">Inputs!$B$20*EXP($B$10-0.5*C$7^2+C$7*AJ547)</f>
        <v>6223.4047842205473</v>
      </c>
      <c r="BR547" s="15">
        <f t="shared" ca="1" si="312"/>
        <v>7373.6483042215041</v>
      </c>
      <c r="BS547" s="15">
        <f t="shared" ca="1" si="313"/>
        <v>7671.2795351684763</v>
      </c>
      <c r="BT547" s="15">
        <f t="shared" ca="1" si="314"/>
        <v>9832.4674771455047</v>
      </c>
      <c r="BU547" s="15">
        <f t="shared" ca="1" si="315"/>
        <v>14408.601759447656</v>
      </c>
      <c r="BV547" s="15">
        <f t="shared" ca="1" si="316"/>
        <v>24279.220666961966</v>
      </c>
      <c r="BW547" s="15">
        <f t="shared" ca="1" si="317"/>
        <v>32988.562197939122</v>
      </c>
      <c r="BX547" s="15">
        <f t="shared" ca="1" si="318"/>
        <v>39979.109748997842</v>
      </c>
      <c r="BY547" s="15">
        <f t="shared" ca="1" si="319"/>
        <v>43446.172389229389</v>
      </c>
      <c r="BZ547" s="15">
        <f t="shared" ca="1" si="320"/>
        <v>57820.954223479443</v>
      </c>
      <c r="CA547" s="15">
        <f t="shared" ca="1" si="321"/>
        <v>103180.23177834231</v>
      </c>
      <c r="CB547" s="15">
        <f ca="1">(AU547*DCF!C$10-DCF!C$5*MAX(AU547*DCF!C$10,0)-MAX(AU547-Inputs!$B$6,0)/Inputs!$B$10)*DCF!C$6</f>
        <v>1033.2781791200168</v>
      </c>
      <c r="CC547" s="15">
        <f ca="1">(AV547*DCF!D$10-DCF!D$5*MAX(AV547*DCF!D$10,0)-MAX(AV547-AU547,0)/Inputs!$B$10)*DCF!D$6</f>
        <v>1544.3342258940543</v>
      </c>
      <c r="CD547" s="15">
        <f ca="1">(AW547*DCF!E$10-DCF!E$5*MAX(AW547*DCF!E$10,0)-MAX(AW547-AV547,0)/Inputs!$B$10)*DCF!E$6</f>
        <v>1630.0344783073067</v>
      </c>
      <c r="CE547" s="15">
        <f ca="1">(AX547*DCF!F$10-DCF!F$5*MAX(AX547*DCF!F$10,0)-MAX(AX547-AW547,0)/Inputs!$B$10)*DCF!F$6</f>
        <v>1820.4600302919114</v>
      </c>
      <c r="CF547" s="15">
        <f ca="1">(AY547*DCF!G$10-DCF!G$5*MAX(AY547*DCF!G$10,0)-MAX(AY547-AX547,0)/Inputs!$B$10)*DCF!G$6</f>
        <v>2040.1806875896889</v>
      </c>
      <c r="CG547" s="15">
        <f ca="1">(AZ547*DCF!H$10-DCF!H$5*MAX(AZ547*DCF!H$10,0)-MAX(AZ547-AY547,0)/Inputs!$B$10)*DCF!H$6</f>
        <v>2493.9406430304884</v>
      </c>
      <c r="CH547" s="15">
        <f ca="1">(BA547*DCF!I$10-DCF!I$5*MAX(BA547*DCF!I$10,0)-MAX(BA547-AZ547,0)/Inputs!$B$10)*DCF!I$6</f>
        <v>2673.5574105702426</v>
      </c>
      <c r="CI547" s="15">
        <f ca="1">(BB547*DCF!J$10-DCF!J$5*MAX(BB547*DCF!J$10,0)-MAX(BB547-BA547,0)/Inputs!$B$10)*DCF!J$6</f>
        <v>3333.5225066503845</v>
      </c>
      <c r="CJ547" s="15">
        <f ca="1">(BC547*DCF!K$10-DCF!K$5*MAX(BC547*DCF!K$10,0)-MAX(BC547-BB547,0)/Inputs!$B$10)*DCF!K$6</f>
        <v>4050.8108711758782</v>
      </c>
      <c r="CK547" s="15">
        <f ca="1">(BD547*DCF!L$10-DCF!L$5*MAX(BD547*DCF!L$10,0)-MAX(BD547-BC547,0)/Inputs!$B$10)*DCF!L$6</f>
        <v>4285.8536483302332</v>
      </c>
      <c r="CL547" s="15">
        <f ca="1">(BE547*DCF!M$10-DCF!M$5*MAX(BE547*DCF!M$10,0)-MAX(BE547-BD547,0)/Inputs!$B$10)*DCF!M$6</f>
        <v>4692.2508077463299</v>
      </c>
      <c r="CM547" s="15">
        <f ca="1">(BF547*DCF!C$28-DCF!C$5*MAX(BF547*DCF!C$28,0)-MAX(BF547-Inputs!$B$13,0)/Inputs!$B$17)*DCF!C$6</f>
        <v>3870.6302782842608</v>
      </c>
      <c r="CN547" s="15">
        <f ca="1">(BG547*DCF!D$28-DCF!D$5*MAX(BG547*DCF!D$28,0)-MAX(BG547-BF547,0)/Inputs!$B$17)*DCF!D$6</f>
        <v>4475.9961295256126</v>
      </c>
      <c r="CO547" s="15">
        <f ca="1">(BH547*DCF!E$28-DCF!E$5*MAX(BH547*DCF!E$28,0)-MAX(BH547-BG547,0)/Inputs!$B$17)*DCF!E$6</f>
        <v>4249.7673443185176</v>
      </c>
      <c r="CP547" s="15">
        <f ca="1">(BI547*DCF!F$28-DCF!F$5*MAX(BI547*DCF!F$28,0)-MAX(BI547-BH547,0)/Inputs!$B$17)*DCF!F$6</f>
        <v>4299.3777750659929</v>
      </c>
      <c r="CQ547" s="15">
        <f ca="1">(BJ547*DCF!G$28-DCF!G$5*MAX(BJ547*DCF!G$28,0)-MAX(BJ547-BI547,0)/Inputs!$B$17)*DCF!G$6</f>
        <v>4565.4771386759849</v>
      </c>
      <c r="CR547" s="15">
        <f ca="1">(BK547*DCF!H$28-DCF!H$5*MAX(BK547*DCF!H$28,0)-MAX(BK547-BJ547,0)/Inputs!$B$17)*DCF!H$6</f>
        <v>4784.1682470210199</v>
      </c>
      <c r="CS547" s="15">
        <f ca="1">(BL547*DCF!I$28-DCF!I$5*MAX(BL547*DCF!I$28,0)-MAX(BL547-BK547,0)/Inputs!$B$17)*DCF!I$6</f>
        <v>5648.0364544051245</v>
      </c>
      <c r="CT547" s="15">
        <f ca="1">(BM547*DCF!J$28-DCF!J$5*MAX(BM547*DCF!J$28,0)-MAX(BM547-BL547,0)/Inputs!$B$17)*DCF!J$6</f>
        <v>6672.6514530707818</v>
      </c>
      <c r="CU547" s="15">
        <f ca="1">(BN547*DCF!K$28-DCF!K$5*MAX(BN547*DCF!K$28,0)-MAX(BN547-BM547,0)/Inputs!$B$17)*DCF!K$6</f>
        <v>7407.4730604158894</v>
      </c>
      <c r="CV547" s="15">
        <f ca="1">(BO547*DCF!L$28-DCF!L$5*MAX(BO547*DCF!L$28,0)-MAX(BO547-BN547,0)/Inputs!$B$17)*DCF!L$6</f>
        <v>7738.9704283533638</v>
      </c>
      <c r="CW547" s="15">
        <f ca="1">(BP547*DCF!M$28-DCF!M$5*MAX(BP547*DCF!M$28,0)-MAX(BP547-BO547,0)/Inputs!$B$17)*DCF!M$6</f>
        <v>8982.6438948296291</v>
      </c>
      <c r="CX547" s="15">
        <f ca="1">(BQ547*DCF!C$46-DCF!C$5*MAX(BQ547*DCF!C$46,0)-MAX(BQ547-Inputs!$B$20,0)/Inputs!$B$24)*DCF!C$6</f>
        <v>-2833.3058551181621</v>
      </c>
      <c r="CY547" s="15">
        <f ca="1">(BR547*DCF!D$46-DCF!D$5*MAX(BR547*DCF!D$46,0)-MAX(BR547-BQ547,0)/Inputs!$B$24)*DCF!D$6</f>
        <v>-1749.3091719256313</v>
      </c>
      <c r="CZ547" s="15">
        <f ca="1">(BS547*DCF!E$46-DCF!E$5*MAX(BS547*DCF!E$46,0)-MAX(BS547-BR547,0)/Inputs!$B$24)*DCF!E$6</f>
        <v>-1024.4601993145473</v>
      </c>
      <c r="DA547" s="15">
        <f ca="1">(BT547*DCF!F$46-DCF!F$5*MAX(BT547*DCF!F$46,0)-MAX(BT547-BS547,0)/Inputs!$B$24)*DCF!F$6</f>
        <v>-1503.0192973236501</v>
      </c>
      <c r="DB547" s="15">
        <f ca="1">(BU547*DCF!G$46-DCF!G$5*MAX(BU547*DCF!G$46,0)-MAX(BU547-BT547,0)/Inputs!$B$24)*DCF!G$6</f>
        <v>-2023.9980544595107</v>
      </c>
      <c r="DC547" s="15">
        <f ca="1">(BV547*DCF!H$46-DCF!H$5*MAX(BV547*DCF!H$46,0)-MAX(BV547-BU547,0)/Inputs!$B$24)*DCF!H$6</f>
        <v>-3067.2343472246184</v>
      </c>
      <c r="DD547" s="15">
        <f ca="1">(BW547*DCF!I$46-DCF!I$5*MAX(BW547*DCF!I$46,0)-MAX(BW547-BV547,0)/Inputs!$B$24)*DCF!I$6</f>
        <v>-1738.2313985178787</v>
      </c>
      <c r="DE547" s="15">
        <f ca="1">(BX547*DCF!J$46-DCF!J$5*MAX(BX547*DCF!J$46,0)-MAX(BX547-BW547,0)/Inputs!$B$24)*DCF!J$6</f>
        <v>-176.76593513687709</v>
      </c>
      <c r="DF547" s="15">
        <f ca="1">(BY547*DCF!K$46-DCF!K$5*MAX(BY547*DCF!K$46,0)-MAX(BY547-BX547,0)/Inputs!$B$24)*DCF!K$6</f>
        <v>1632.4522106920379</v>
      </c>
      <c r="DG547" s="15">
        <f ca="1">(BZ547*DCF!L$46-DCF!L$5*MAX(BZ547*DCF!L$46,0)-MAX(BZ547-BY547,0)/Inputs!$B$24)*DCF!L$6</f>
        <v>743.83449814198786</v>
      </c>
      <c r="DH547" s="15">
        <f ca="1">(CA547*DCF!M$46-DCF!M$5*MAX(CA547*DCF!M$46,0)-MAX(CA547-BZ547,0)/Inputs!$B$24)*DCF!M$6</f>
        <v>-1393.7130019356564</v>
      </c>
      <c r="DI547" s="15">
        <f ca="1">SUM(CB547:CL547)+BE547*DCF!M$10*(1+Inputs!$B$30)*(1-Inputs!$B$33)*(1-Inputs!$B$30/Inputs!$B$31)/(Inputs!$B$29-Inputs!$B$30)*DCF!M$6</f>
        <v>145691.61746165584</v>
      </c>
      <c r="DJ547" s="15">
        <f ca="1">SUM(CM547:CW547)+BP547*DCF!M$28*(1+Inputs!$B$30)*(1-Inputs!$B$33)*(1-Inputs!$B$30/Inputs!$B$31)/(Inputs!$B$29-Inputs!$B$30)*DCF!M$6</f>
        <v>266728.39203128847</v>
      </c>
      <c r="DK547" s="15">
        <f ca="1">SUM(CX547:DH547)+CA547*DCF!M$46*(1+Inputs!$B$30)*(1-Inputs!$B$33)*(1-Inputs!$B$30/Inputs!$B$31)/(Inputs!$B$29-Inputs!$B$30)*DCF!M$6</f>
        <v>146395.11025701131</v>
      </c>
      <c r="DM547" s="15">
        <f ca="1">DI547+DJ547+DK547+Inputs!$B$34+Inputs!$B$36-Inputs!$B$35</f>
        <v>635666.1197499556</v>
      </c>
    </row>
    <row r="548" spans="1:117" x14ac:dyDescent="0.75">
      <c r="A548" s="11">
        <v>535</v>
      </c>
      <c r="C548" s="24">
        <f t="shared" ca="1" si="323"/>
        <v>-9.2222904886540918E-2</v>
      </c>
      <c r="D548" s="24">
        <f t="shared" ca="1" si="323"/>
        <v>6.3975304126208041E-2</v>
      </c>
      <c r="E548" s="24">
        <f t="shared" ca="1" si="323"/>
        <v>0.62157383387297871</v>
      </c>
      <c r="F548" s="24">
        <f t="shared" ca="1" si="323"/>
        <v>-0.49978364465276726</v>
      </c>
      <c r="G548" s="24">
        <f t="shared" ca="1" si="323"/>
        <v>-0.42304743790347293</v>
      </c>
      <c r="H548" s="24">
        <f t="shared" ca="1" si="323"/>
        <v>2.1892767084055311</v>
      </c>
      <c r="I548" s="24">
        <f t="shared" ca="1" si="323"/>
        <v>-0.14998049393334215</v>
      </c>
      <c r="J548" s="24">
        <f t="shared" ca="1" si="323"/>
        <v>0.11388875845195584</v>
      </c>
      <c r="K548" s="24">
        <f t="shared" ca="1" si="323"/>
        <v>1.1517538436066443</v>
      </c>
      <c r="L548" s="24">
        <f t="shared" ca="1" si="323"/>
        <v>-1.0122900111107136</v>
      </c>
      <c r="M548" s="24">
        <f t="shared" ca="1" si="323"/>
        <v>0.59025824676424543</v>
      </c>
      <c r="N548" s="24">
        <f ca="1">SQRT(Inputs!$B$38)*C548+SQRT(1-Inputs!$B$38)*_xlfn.NORM.S.INV(RAND())</f>
        <v>-0.34256989219651424</v>
      </c>
      <c r="O548" s="24">
        <f ca="1">SQRT(Inputs!$B$38)*D548+SQRT(1-Inputs!$B$38)*_xlfn.NORM.S.INV(RAND())</f>
        <v>7.6289629316295945E-2</v>
      </c>
      <c r="P548" s="24">
        <f ca="1">SQRT(Inputs!$B$38)*E548+SQRT(1-Inputs!$B$38)*_xlfn.NORM.S.INV(RAND())</f>
        <v>-0.70318856068859548</v>
      </c>
      <c r="Q548" s="24">
        <f ca="1">SQRT(Inputs!$B$38)*F548+SQRT(1-Inputs!$B$38)*_xlfn.NORM.S.INV(RAND())</f>
        <v>-1.3071652838697847</v>
      </c>
      <c r="R548" s="24">
        <f ca="1">SQRT(Inputs!$B$38)*G548+SQRT(1-Inputs!$B$38)*_xlfn.NORM.S.INV(RAND())</f>
        <v>0.82444408944478076</v>
      </c>
      <c r="S548" s="24">
        <f ca="1">SQRT(Inputs!$B$38)*H548+SQRT(1-Inputs!$B$38)*_xlfn.NORM.S.INV(RAND())</f>
        <v>1.6208350867729862</v>
      </c>
      <c r="T548" s="24">
        <f ca="1">SQRT(Inputs!$B$38)*I548+SQRT(1-Inputs!$B$38)*_xlfn.NORM.S.INV(RAND())</f>
        <v>-0.61324044545021283</v>
      </c>
      <c r="U548" s="24">
        <f ca="1">SQRT(Inputs!$B$38)*J548+SQRT(1-Inputs!$B$38)*_xlfn.NORM.S.INV(RAND())</f>
        <v>-0.35848682932616965</v>
      </c>
      <c r="V548" s="24">
        <f ca="1">SQRT(Inputs!$B$38)*K548+SQRT(1-Inputs!$B$38)*_xlfn.NORM.S.INV(RAND())</f>
        <v>1.3520318864036052</v>
      </c>
      <c r="W548" s="24">
        <f ca="1">SQRT(Inputs!$B$38)*L548+SQRT(1-Inputs!$B$38)*_xlfn.NORM.S.INV(RAND())</f>
        <v>-0.52819825096114514</v>
      </c>
      <c r="X548" s="24">
        <f ca="1">SQRT(Inputs!$B$38)*M548+SQRT(1-Inputs!$B$38)*_xlfn.NORM.S.INV(RAND())</f>
        <v>-0.39719774421627441</v>
      </c>
      <c r="Y548" s="24">
        <f ca="1">SQRT(Inputs!$B$38)*C548+SQRT(1-Inputs!$B$38)*_xlfn.NORM.S.INV(RAND())</f>
        <v>0.55941490632030622</v>
      </c>
      <c r="Z548" s="24">
        <f ca="1">SQRT(Inputs!$B$38)*D548+SQRT(1-Inputs!$B$38)*_xlfn.NORM.S.INV(RAND())</f>
        <v>-1.3080109473257153</v>
      </c>
      <c r="AA548" s="24">
        <f ca="1">SQRT(Inputs!$B$38)*E548+SQRT(1-Inputs!$B$38)*_xlfn.NORM.S.INV(RAND())</f>
        <v>1.514116929335702</v>
      </c>
      <c r="AB548" s="24">
        <f ca="1">SQRT(Inputs!$B$38)*F548+SQRT(1-Inputs!$B$38)*_xlfn.NORM.S.INV(RAND())</f>
        <v>-1.024621111655329</v>
      </c>
      <c r="AC548" s="24">
        <f ca="1">SQRT(Inputs!$B$38)*G548+SQRT(1-Inputs!$B$38)*_xlfn.NORM.S.INV(RAND())</f>
        <v>-0.43658809722955039</v>
      </c>
      <c r="AD548" s="24">
        <f ca="1">SQRT(Inputs!$B$38)*H548+SQRT(1-Inputs!$B$38)*_xlfn.NORM.S.INV(RAND())</f>
        <v>-1.153268532407977</v>
      </c>
      <c r="AE548" s="24">
        <f ca="1">SQRT(Inputs!$B$38)*I548+SQRT(1-Inputs!$B$38)*_xlfn.NORM.S.INV(RAND())</f>
        <v>0.46287835020379692</v>
      </c>
      <c r="AF548" s="24">
        <f ca="1">SQRT(Inputs!$B$38)*J548+SQRT(1-Inputs!$B$38)*_xlfn.NORM.S.INV(RAND())</f>
        <v>0.83629215416540736</v>
      </c>
      <c r="AG548" s="24">
        <f ca="1">SQRT(Inputs!$B$38)*K548+SQRT(1-Inputs!$B$38)*_xlfn.NORM.S.INV(RAND())</f>
        <v>0.93215884901526336</v>
      </c>
      <c r="AH548" s="24">
        <f ca="1">SQRT(Inputs!$B$38)*L548+SQRT(1-Inputs!$B$38)*_xlfn.NORM.S.INV(RAND())</f>
        <v>-2.5324240755019911</v>
      </c>
      <c r="AI548" s="24">
        <f ca="1">SQRT(Inputs!$B$38)*M548+SQRT(1-Inputs!$B$38)*_xlfn.NORM.S.INV(RAND())</f>
        <v>1.7881453361023549</v>
      </c>
      <c r="AJ548" s="24">
        <f ca="1">SQRT(Inputs!$B$38)*C548+SQRT(1-Inputs!$B$38)*_xlfn.NORM.S.INV(RAND())</f>
        <v>-1.8915587920209136</v>
      </c>
      <c r="AK548" s="24">
        <f ca="1">SQRT(Inputs!$B$38)*D548+SQRT(1-Inputs!$B$38)*_xlfn.NORM.S.INV(RAND())</f>
        <v>0.46917336243407082</v>
      </c>
      <c r="AL548" s="24">
        <f ca="1">SQRT(Inputs!$B$38)*E548+SQRT(1-Inputs!$B$38)*_xlfn.NORM.S.INV(RAND())</f>
        <v>-0.10863539917847692</v>
      </c>
      <c r="AM548" s="24">
        <f ca="1">SQRT(Inputs!$B$38)*F548+SQRT(1-Inputs!$B$38)*_xlfn.NORM.S.INV(RAND())</f>
        <v>-0.16154264905672794</v>
      </c>
      <c r="AN548" s="24">
        <f ca="1">SQRT(Inputs!$B$38)*G548+SQRT(1-Inputs!$B$38)*_xlfn.NORM.S.INV(RAND())</f>
        <v>0.73666717190157938</v>
      </c>
      <c r="AO548" s="24">
        <f ca="1">SQRT(Inputs!$B$38)*H548+SQRT(1-Inputs!$B$38)*_xlfn.NORM.S.INV(RAND())</f>
        <v>0.99880363789969218</v>
      </c>
      <c r="AP548" s="24">
        <f ca="1">SQRT(Inputs!$B$38)*I548+SQRT(1-Inputs!$B$38)*_xlfn.NORM.S.INV(RAND())</f>
        <v>-0.2720126621494956</v>
      </c>
      <c r="AQ548" s="24">
        <f ca="1">SQRT(Inputs!$B$38)*J548+SQRT(1-Inputs!$B$38)*_xlfn.NORM.S.INV(RAND())</f>
        <v>-0.28737862998621311</v>
      </c>
      <c r="AR548" s="24">
        <f ca="1">SQRT(Inputs!$B$38)*K548+SQRT(1-Inputs!$B$38)*_xlfn.NORM.S.INV(RAND())</f>
        <v>0.67342918540157659</v>
      </c>
      <c r="AS548" s="24">
        <f ca="1">SQRT(Inputs!$B$38)*L548+SQRT(1-Inputs!$B$38)*_xlfn.NORM.S.INV(RAND())</f>
        <v>-0.82796653629805361</v>
      </c>
      <c r="AT548" s="24">
        <f ca="1">SQRT(Inputs!$B$38)*M548+SQRT(1-Inputs!$B$38)*_xlfn.NORM.S.INV(RAND())</f>
        <v>0.82050467416577688</v>
      </c>
      <c r="AU548" s="15">
        <f ca="1">Inputs!$B$6*EXP($B$8-0.5*C$5^2+C$5*N548)</f>
        <v>4694.5595479120675</v>
      </c>
      <c r="AV548" s="15">
        <f t="shared" ca="1" si="292"/>
        <v>5778.8470718719154</v>
      </c>
      <c r="AW548" s="15">
        <f t="shared" ca="1" si="293"/>
        <v>6408.6774645902506</v>
      </c>
      <c r="AX548" s="15">
        <f t="shared" ca="1" si="294"/>
        <v>6645.4536129004355</v>
      </c>
      <c r="AY548" s="15">
        <f t="shared" ca="1" si="295"/>
        <v>8942.2788264719729</v>
      </c>
      <c r="AZ548" s="15">
        <f t="shared" ca="1" si="296"/>
        <v>13073.729358034261</v>
      </c>
      <c r="BA548" s="15">
        <f t="shared" ca="1" si="297"/>
        <v>15004.325503041973</v>
      </c>
      <c r="BB548" s="15">
        <f t="shared" ca="1" si="298"/>
        <v>17721.790067732505</v>
      </c>
      <c r="BC548" s="15">
        <f t="shared" ca="1" si="299"/>
        <v>24730.555026343296</v>
      </c>
      <c r="BD548" s="15">
        <f t="shared" ca="1" si="300"/>
        <v>28836.821800807415</v>
      </c>
      <c r="BE548" s="15">
        <f t="shared" ca="1" si="301"/>
        <v>34080.333386085797</v>
      </c>
      <c r="BF548" s="15">
        <f ca="1">Inputs!$B$13*EXP($B$9-0.5*C$6^2+C$6*Y548)</f>
        <v>15453.208710674549</v>
      </c>
      <c r="BG548" s="15">
        <f t="shared" ca="1" si="302"/>
        <v>14874.00291416555</v>
      </c>
      <c r="BH548" s="15">
        <f t="shared" ca="1" si="303"/>
        <v>23361.298516859493</v>
      </c>
      <c r="BI548" s="15">
        <f t="shared" ca="1" si="304"/>
        <v>24425.280171344562</v>
      </c>
      <c r="BJ548" s="15">
        <f t="shared" ca="1" si="305"/>
        <v>28117.443503155049</v>
      </c>
      <c r="BK548" s="15">
        <f t="shared" ca="1" si="306"/>
        <v>29494.550894647775</v>
      </c>
      <c r="BL548" s="15">
        <f t="shared" ca="1" si="307"/>
        <v>38470.294385464469</v>
      </c>
      <c r="BM548" s="15">
        <f t="shared" ca="1" si="308"/>
        <v>52465.370739613121</v>
      </c>
      <c r="BN548" s="15">
        <f t="shared" ca="1" si="309"/>
        <v>72151.766218536141</v>
      </c>
      <c r="BO548" s="15">
        <f t="shared" ca="1" si="310"/>
        <v>66137.702720572022</v>
      </c>
      <c r="BP548" s="15">
        <f t="shared" ca="1" si="311"/>
        <v>99683.88231378622</v>
      </c>
      <c r="BQ548" s="15">
        <f ca="1">Inputs!$B$20*EXP($B$10-0.5*C$7^2+C$7*AJ548)</f>
        <v>2192.9995172882286</v>
      </c>
      <c r="BR548" s="15">
        <f t="shared" ca="1" si="312"/>
        <v>3453.7197882396285</v>
      </c>
      <c r="BS548" s="15">
        <f t="shared" ca="1" si="313"/>
        <v>4584.2143644230764</v>
      </c>
      <c r="BT548" s="15">
        <f t="shared" ca="1" si="314"/>
        <v>6058.3764087247637</v>
      </c>
      <c r="BU548" s="15">
        <f t="shared" ca="1" si="315"/>
        <v>10034.492833801864</v>
      </c>
      <c r="BV548" s="15">
        <f t="shared" ca="1" si="316"/>
        <v>17484.02814867385</v>
      </c>
      <c r="BW548" s="15">
        <f t="shared" ca="1" si="317"/>
        <v>23033.020569524444</v>
      </c>
      <c r="BX548" s="15">
        <f t="shared" ca="1" si="318"/>
        <v>30411.839647188448</v>
      </c>
      <c r="BY548" s="15">
        <f t="shared" ca="1" si="319"/>
        <v>48471.845398781043</v>
      </c>
      <c r="BZ548" s="15">
        <f t="shared" ca="1" si="320"/>
        <v>58410.021948706344</v>
      </c>
      <c r="CA548" s="15">
        <f t="shared" ca="1" si="321"/>
        <v>94927.465352106126</v>
      </c>
      <c r="CB548" s="15">
        <f ca="1">(AU548*DCF!C$10-DCF!C$5*MAX(AU548*DCF!C$10,0)-MAX(AU548-Inputs!$B$6,0)/Inputs!$B$10)*DCF!C$6</f>
        <v>1044.9829087915505</v>
      </c>
      <c r="CC548" s="15">
        <f ca="1">(AV548*DCF!D$10-DCF!D$5*MAX(AV548*DCF!D$10,0)-MAX(AV548-AU548,0)/Inputs!$B$10)*DCF!D$6</f>
        <v>1144.1796884678015</v>
      </c>
      <c r="CD548" s="15">
        <f ca="1">(AW548*DCF!E$10-DCF!E$5*MAX(AW548*DCF!E$10,0)-MAX(AW548-AV548,0)/Inputs!$B$10)*DCF!E$6</f>
        <v>1337.7977222415566</v>
      </c>
      <c r="CE548" s="15">
        <f ca="1">(AX548*DCF!F$10-DCF!F$5*MAX(AX548*DCF!F$10,0)-MAX(AX548-AW548,0)/Inputs!$B$10)*DCF!F$6</f>
        <v>1401.4246868540306</v>
      </c>
      <c r="CF548" s="15">
        <f ca="1">(AY548*DCF!G$10-DCF!G$5*MAX(AY548*DCF!G$10,0)-MAX(AY548-AX548,0)/Inputs!$B$10)*DCF!G$6</f>
        <v>1400.976276141372</v>
      </c>
      <c r="CG548" s="15">
        <f ca="1">(AZ548*DCF!H$10-DCF!H$5*MAX(AZ548*DCF!H$10,0)-MAX(AZ548-AY548,0)/Inputs!$B$10)*DCF!H$6</f>
        <v>1804.6608244891233</v>
      </c>
      <c r="CH548" s="15">
        <f ca="1">(BA548*DCF!I$10-DCF!I$5*MAX(BA548*DCF!I$10,0)-MAX(BA548-AZ548,0)/Inputs!$B$10)*DCF!I$6</f>
        <v>2424.0575001860966</v>
      </c>
      <c r="CI548" s="15">
        <f ca="1">(BB548*DCF!J$10-DCF!J$5*MAX(BB548*DCF!J$10,0)-MAX(BB548-BA548,0)/Inputs!$B$10)*DCF!J$6</f>
        <v>2629.3133213667143</v>
      </c>
      <c r="CJ548" s="15">
        <f ca="1">(BC548*DCF!K$10-DCF!K$5*MAX(BC548*DCF!K$10,0)-MAX(BC548-BB548,0)/Inputs!$B$10)*DCF!K$6</f>
        <v>3000.1017830423043</v>
      </c>
      <c r="CK548" s="15">
        <f ca="1">(BD548*DCF!L$10-DCF!L$5*MAX(BD548*DCF!L$10,0)-MAX(BD548-BC548,0)/Inputs!$B$10)*DCF!L$6</f>
        <v>3818.1343074299157</v>
      </c>
      <c r="CL548" s="15">
        <f ca="1">(BE548*DCF!M$10-DCF!M$5*MAX(BE548*DCF!M$10,0)-MAX(BE548-BD548,0)/Inputs!$B$10)*DCF!M$6</f>
        <v>4182.7823520989259</v>
      </c>
      <c r="CM548" s="15">
        <f ca="1">(BF548*DCF!C$28-DCF!C$5*MAX(BF548*DCF!C$28,0)-MAX(BF548-Inputs!$B$13,0)/Inputs!$B$17)*DCF!C$6</f>
        <v>3777.139730202965</v>
      </c>
      <c r="CN548" s="15">
        <f ca="1">(BG548*DCF!D$28-DCF!D$5*MAX(BG548*DCF!D$28,0)-MAX(BG548-BF548,0)/Inputs!$B$17)*DCF!D$6</f>
        <v>4380.7369094045162</v>
      </c>
      <c r="CO548" s="15">
        <f ca="1">(BH548*DCF!E$28-DCF!E$5*MAX(BH548*DCF!E$28,0)-MAX(BH548-BG548,0)/Inputs!$B$17)*DCF!E$6</f>
        <v>4943.6065841005575</v>
      </c>
      <c r="CP548" s="15">
        <f ca="1">(BI548*DCF!F$28-DCF!F$5*MAX(BI548*DCF!F$28,0)-MAX(BI548-BH548,0)/Inputs!$B$17)*DCF!F$6</f>
        <v>6437.1055058621068</v>
      </c>
      <c r="CQ548" s="15">
        <f ca="1">(BJ548*DCF!G$28-DCF!G$5*MAX(BJ548*DCF!G$28,0)-MAX(BJ548-BI548,0)/Inputs!$B$17)*DCF!G$6</f>
        <v>6674.2986450323215</v>
      </c>
      <c r="CR548" s="15">
        <f ca="1">(BK548*DCF!H$28-DCF!H$5*MAX(BK548*DCF!H$28,0)-MAX(BK548-BJ548,0)/Inputs!$B$17)*DCF!H$6</f>
        <v>7080.3639994946971</v>
      </c>
      <c r="CS548" s="15">
        <f ca="1">(BL548*DCF!I$28-DCF!I$5*MAX(BL548*DCF!I$28,0)-MAX(BL548-BK548,0)/Inputs!$B$17)*DCF!I$6</f>
        <v>7758.1122004489407</v>
      </c>
      <c r="CT548" s="15">
        <f ca="1">(BM548*DCF!J$28-DCF!J$5*MAX(BM548*DCF!J$28,0)-MAX(BM548-BL548,0)/Inputs!$B$17)*DCF!J$6</f>
        <v>9848.5003612896453</v>
      </c>
      <c r="CU548" s="15">
        <f ca="1">(BN548*DCF!K$28-DCF!K$5*MAX(BN548*DCF!K$28,0)-MAX(BN548-BM548,0)/Inputs!$B$17)*DCF!K$6</f>
        <v>12825.922032063865</v>
      </c>
      <c r="CV548" s="15">
        <f ca="1">(BO548*DCF!L$28-DCF!L$5*MAX(BO548*DCF!L$28,0)-MAX(BO548-BN548,0)/Inputs!$B$17)*DCF!L$6</f>
        <v>13195.859914770544</v>
      </c>
      <c r="CW548" s="15">
        <f ca="1">(BP548*DCF!M$28-DCF!M$5*MAX(BP548*DCF!M$28,0)-MAX(BP548-BO548,0)/Inputs!$B$17)*DCF!M$6</f>
        <v>15249.061755819221</v>
      </c>
      <c r="CX548" s="15">
        <f ca="1">(BQ548*DCF!C$46-DCF!C$5*MAX(BQ548*DCF!C$46,0)-MAX(BQ548-Inputs!$B$20,0)/Inputs!$B$24)*DCF!C$6</f>
        <v>-506.46640122129992</v>
      </c>
      <c r="CY548" s="15">
        <f ca="1">(BR548*DCF!D$46-DCF!D$5*MAX(BR548*DCF!D$46,0)-MAX(BR548-BQ548,0)/Inputs!$B$24)*DCF!D$6</f>
        <v>-1127.4083007524714</v>
      </c>
      <c r="CZ548" s="15">
        <f ca="1">(BS548*DCF!E$46-DCF!E$5*MAX(BS548*DCF!E$46,0)-MAX(BS548-BR548,0)/Inputs!$B$24)*DCF!E$6</f>
        <v>-987.70117021715896</v>
      </c>
      <c r="DA548" s="15">
        <f ca="1">(BT548*DCF!F$46-DCF!F$5*MAX(BT548*DCF!F$46,0)-MAX(BT548-BS548,0)/Inputs!$B$24)*DCF!F$6</f>
        <v>-977.99827620831456</v>
      </c>
      <c r="DB548" s="15">
        <f ca="1">(BU548*DCF!G$46-DCF!G$5*MAX(BU548*DCF!G$46,0)-MAX(BU548-BT548,0)/Inputs!$B$24)*DCF!G$6</f>
        <v>-1675.0275201196221</v>
      </c>
      <c r="DC548" s="15">
        <f ca="1">(BV548*DCF!H$46-DCF!H$5*MAX(BV548*DCF!H$46,0)-MAX(BV548-BU548,0)/Inputs!$B$24)*DCF!H$6</f>
        <v>-2314.8974550363059</v>
      </c>
      <c r="DD548" s="15">
        <f ca="1">(BW548*DCF!I$46-DCF!I$5*MAX(BW548*DCF!I$46,0)-MAX(BW548-BV548,0)/Inputs!$B$24)*DCF!I$6</f>
        <v>-1060.9445212245289</v>
      </c>
      <c r="DE548" s="15">
        <f ca="1">(BX548*DCF!J$46-DCF!J$5*MAX(BX548*DCF!J$46,0)-MAX(BX548-BW548,0)/Inputs!$B$24)*DCF!J$6</f>
        <v>-681.04971686891622</v>
      </c>
      <c r="DF548" s="15">
        <f ca="1">(BY548*DCF!K$46-DCF!K$5*MAX(BY548*DCF!K$46,0)-MAX(BY548-BX548,0)/Inputs!$B$24)*DCF!K$6</f>
        <v>-1655.3469016690688</v>
      </c>
      <c r="DG548" s="15">
        <f ca="1">(BZ548*DCF!L$46-DCF!L$5*MAX(BZ548*DCF!L$46,0)-MAX(BZ548-BY548,0)/Inputs!$B$24)*DCF!L$6</f>
        <v>1788.572601652053</v>
      </c>
      <c r="DH548" s="15">
        <f ca="1">(CA548*DCF!M$46-DCF!M$5*MAX(CA548*DCF!M$46,0)-MAX(CA548-BZ548,0)/Inputs!$B$24)*DCF!M$6</f>
        <v>-192.25725702717884</v>
      </c>
      <c r="DI548" s="15">
        <f ca="1">SUM(CB548:CL548)+BE548*DCF!M$10*(1+Inputs!$B$30)*(1-Inputs!$B$33)*(1-Inputs!$B$30/Inputs!$B$31)/(Inputs!$B$29-Inputs!$B$30)*DCF!M$6</f>
        <v>119034.42985034006</v>
      </c>
      <c r="DJ548" s="15">
        <f ca="1">SUM(CM548:CW548)+BP548*DCF!M$28*(1+Inputs!$B$30)*(1-Inputs!$B$33)*(1-Inputs!$B$30/Inputs!$B$31)/(Inputs!$B$29-Inputs!$B$30)*DCF!M$6</f>
        <v>462066.1245213506</v>
      </c>
      <c r="DK548" s="15">
        <f ca="1">SUM(CX548:DH548)+CA548*DCF!M$46*(1+Inputs!$B$30)*(1-Inputs!$B$33)*(1-Inputs!$B$30/Inputs!$B$31)/(Inputs!$B$29-Inputs!$B$30)*DCF!M$6</f>
        <v>137378.5813928002</v>
      </c>
      <c r="DM548" s="15">
        <f ca="1">DI548+DJ548+DK548+Inputs!$B$34+Inputs!$B$36-Inputs!$B$35</f>
        <v>795330.13576449081</v>
      </c>
    </row>
    <row r="549" spans="1:117" x14ac:dyDescent="0.75">
      <c r="A549" s="11">
        <v>536</v>
      </c>
      <c r="C549" s="24">
        <f t="shared" ca="1" si="323"/>
        <v>0.22004691381232386</v>
      </c>
      <c r="D549" s="24">
        <f t="shared" ca="1" si="323"/>
        <v>-1.6398914440193111</v>
      </c>
      <c r="E549" s="24">
        <f t="shared" ca="1" si="323"/>
        <v>-3.3934193315845594E-2</v>
      </c>
      <c r="F549" s="24">
        <f t="shared" ca="1" si="323"/>
        <v>-1.2779704250579862</v>
      </c>
      <c r="G549" s="24">
        <f t="shared" ca="1" si="323"/>
        <v>-1.0043211879221325</v>
      </c>
      <c r="H549" s="24">
        <f t="shared" ca="1" si="323"/>
        <v>0.76105340679440636</v>
      </c>
      <c r="I549" s="24">
        <f t="shared" ca="1" si="323"/>
        <v>0.55222684800855149</v>
      </c>
      <c r="J549" s="24">
        <f t="shared" ca="1" si="323"/>
        <v>1.1402888355044705</v>
      </c>
      <c r="K549" s="24">
        <f t="shared" ca="1" si="323"/>
        <v>0.59122316461894542</v>
      </c>
      <c r="L549" s="24">
        <f t="shared" ca="1" si="323"/>
        <v>0.95303003081030435</v>
      </c>
      <c r="M549" s="24">
        <f t="shared" ca="1" si="323"/>
        <v>-0.16748981594477527</v>
      </c>
      <c r="N549" s="24">
        <f ca="1">SQRT(Inputs!$B$38)*C549+SQRT(1-Inputs!$B$38)*_xlfn.NORM.S.INV(RAND())</f>
        <v>-2.0254798707110186</v>
      </c>
      <c r="O549" s="24">
        <f ca="1">SQRT(Inputs!$B$38)*D549+SQRT(1-Inputs!$B$38)*_xlfn.NORM.S.INV(RAND())</f>
        <v>-0.1467876817332483</v>
      </c>
      <c r="P549" s="24">
        <f ca="1">SQRT(Inputs!$B$38)*E549+SQRT(1-Inputs!$B$38)*_xlfn.NORM.S.INV(RAND())</f>
        <v>-0.13603148977482776</v>
      </c>
      <c r="Q549" s="24">
        <f ca="1">SQRT(Inputs!$B$38)*F549+SQRT(1-Inputs!$B$38)*_xlfn.NORM.S.INV(RAND())</f>
        <v>0.59205163915860581</v>
      </c>
      <c r="R549" s="24">
        <f ca="1">SQRT(Inputs!$B$38)*G549+SQRT(1-Inputs!$B$38)*_xlfn.NORM.S.INV(RAND())</f>
        <v>0.10734890458773039</v>
      </c>
      <c r="S549" s="24">
        <f ca="1">SQRT(Inputs!$B$38)*H549+SQRT(1-Inputs!$B$38)*_xlfn.NORM.S.INV(RAND())</f>
        <v>0.72985201843041914</v>
      </c>
      <c r="T549" s="24">
        <f ca="1">SQRT(Inputs!$B$38)*I549+SQRT(1-Inputs!$B$38)*_xlfn.NORM.S.INV(RAND())</f>
        <v>-0.54273353019026827</v>
      </c>
      <c r="U549" s="24">
        <f ca="1">SQRT(Inputs!$B$38)*J549+SQRT(1-Inputs!$B$38)*_xlfn.NORM.S.INV(RAND())</f>
        <v>1.7245793901879816</v>
      </c>
      <c r="V549" s="24">
        <f ca="1">SQRT(Inputs!$B$38)*K549+SQRT(1-Inputs!$B$38)*_xlfn.NORM.S.INV(RAND())</f>
        <v>1.3745412220721871</v>
      </c>
      <c r="W549" s="24">
        <f ca="1">SQRT(Inputs!$B$38)*L549+SQRT(1-Inputs!$B$38)*_xlfn.NORM.S.INV(RAND())</f>
        <v>2.1560269338025275</v>
      </c>
      <c r="X549" s="24">
        <f ca="1">SQRT(Inputs!$B$38)*M549+SQRT(1-Inputs!$B$38)*_xlfn.NORM.S.INV(RAND())</f>
        <v>-0.55661745147530139</v>
      </c>
      <c r="Y549" s="24">
        <f ca="1">SQRT(Inputs!$B$38)*C549+SQRT(1-Inputs!$B$38)*_xlfn.NORM.S.INV(RAND())</f>
        <v>-2.1875448772719226</v>
      </c>
      <c r="Z549" s="24">
        <f ca="1">SQRT(Inputs!$B$38)*D549+SQRT(1-Inputs!$B$38)*_xlfn.NORM.S.INV(RAND())</f>
        <v>0.22343936632548866</v>
      </c>
      <c r="AA549" s="24">
        <f ca="1">SQRT(Inputs!$B$38)*E549+SQRT(1-Inputs!$B$38)*_xlfn.NORM.S.INV(RAND())</f>
        <v>9.5761300735881863E-2</v>
      </c>
      <c r="AB549" s="24">
        <f ca="1">SQRT(Inputs!$B$38)*F549+SQRT(1-Inputs!$B$38)*_xlfn.NORM.S.INV(RAND())</f>
        <v>-0.28070410480104613</v>
      </c>
      <c r="AC549" s="24">
        <f ca="1">SQRT(Inputs!$B$38)*G549+SQRT(1-Inputs!$B$38)*_xlfn.NORM.S.INV(RAND())</f>
        <v>-1.0079943277288352</v>
      </c>
      <c r="AD549" s="24">
        <f ca="1">SQRT(Inputs!$B$38)*H549+SQRT(1-Inputs!$B$38)*_xlfn.NORM.S.INV(RAND())</f>
        <v>0.62166177797548061</v>
      </c>
      <c r="AE549" s="24">
        <f ca="1">SQRT(Inputs!$B$38)*I549+SQRT(1-Inputs!$B$38)*_xlfn.NORM.S.INV(RAND())</f>
        <v>2.4902888957430402</v>
      </c>
      <c r="AF549" s="24">
        <f ca="1">SQRT(Inputs!$B$38)*J549+SQRT(1-Inputs!$B$38)*_xlfn.NORM.S.INV(RAND())</f>
        <v>-0.61744439548303642</v>
      </c>
      <c r="AG549" s="24">
        <f ca="1">SQRT(Inputs!$B$38)*K549+SQRT(1-Inputs!$B$38)*_xlfn.NORM.S.INV(RAND())</f>
        <v>2.6359192766860662E-2</v>
      </c>
      <c r="AH549" s="24">
        <f ca="1">SQRT(Inputs!$B$38)*L549+SQRT(1-Inputs!$B$38)*_xlfn.NORM.S.INV(RAND())</f>
        <v>0.57516466219976747</v>
      </c>
      <c r="AI549" s="24">
        <f ca="1">SQRT(Inputs!$B$38)*M549+SQRT(1-Inputs!$B$38)*_xlfn.NORM.S.INV(RAND())</f>
        <v>-0.59388568087527727</v>
      </c>
      <c r="AJ549" s="24">
        <f ca="1">SQRT(Inputs!$B$38)*C549+SQRT(1-Inputs!$B$38)*_xlfn.NORM.S.INV(RAND())</f>
        <v>0.96249563479514655</v>
      </c>
      <c r="AK549" s="24">
        <f ca="1">SQRT(Inputs!$B$38)*D549+SQRT(1-Inputs!$B$38)*_xlfn.NORM.S.INV(RAND())</f>
        <v>-0.62850230967597576</v>
      </c>
      <c r="AL549" s="24">
        <f ca="1">SQRT(Inputs!$B$38)*E549+SQRT(1-Inputs!$B$38)*_xlfn.NORM.S.INV(RAND())</f>
        <v>0.52144885166881183</v>
      </c>
      <c r="AM549" s="24">
        <f ca="1">SQRT(Inputs!$B$38)*F549+SQRT(1-Inputs!$B$38)*_xlfn.NORM.S.INV(RAND())</f>
        <v>0.48446840557696402</v>
      </c>
      <c r="AN549" s="24">
        <f ca="1">SQRT(Inputs!$B$38)*G549+SQRT(1-Inputs!$B$38)*_xlfn.NORM.S.INV(RAND())</f>
        <v>-0.81337744108999799</v>
      </c>
      <c r="AO549" s="24">
        <f ca="1">SQRT(Inputs!$B$38)*H549+SQRT(1-Inputs!$B$38)*_xlfn.NORM.S.INV(RAND())</f>
        <v>0.15327792508316174</v>
      </c>
      <c r="AP549" s="24">
        <f ca="1">SQRT(Inputs!$B$38)*I549+SQRT(1-Inputs!$B$38)*_xlfn.NORM.S.INV(RAND())</f>
        <v>1.4530642694868157</v>
      </c>
      <c r="AQ549" s="24">
        <f ca="1">SQRT(Inputs!$B$38)*J549+SQRT(1-Inputs!$B$38)*_xlfn.NORM.S.INV(RAND())</f>
        <v>-0.31431675469603226</v>
      </c>
      <c r="AR549" s="24">
        <f ca="1">SQRT(Inputs!$B$38)*K549+SQRT(1-Inputs!$B$38)*_xlfn.NORM.S.INV(RAND())</f>
        <v>1.5314150142838505</v>
      </c>
      <c r="AS549" s="24">
        <f ca="1">SQRT(Inputs!$B$38)*L549+SQRT(1-Inputs!$B$38)*_xlfn.NORM.S.INV(RAND())</f>
        <v>0.77209534719699424</v>
      </c>
      <c r="AT549" s="24">
        <f ca="1">SQRT(Inputs!$B$38)*M549+SQRT(1-Inputs!$B$38)*_xlfn.NORM.S.INV(RAND())</f>
        <v>-1.3958491486826949</v>
      </c>
      <c r="AU549" s="15">
        <f ca="1">Inputs!$B$6*EXP($B$8-0.5*C$5^2+C$5*N549)</f>
        <v>3575.076167666231</v>
      </c>
      <c r="AV549" s="15">
        <f t="shared" ca="1" si="292"/>
        <v>4258.7976401216238</v>
      </c>
      <c r="AW549" s="15">
        <f t="shared" ca="1" si="293"/>
        <v>5098.4389958260235</v>
      </c>
      <c r="AX549" s="15">
        <f t="shared" ca="1" si="294"/>
        <v>6702.557114715647</v>
      </c>
      <c r="AY549" s="15">
        <f t="shared" ca="1" si="295"/>
        <v>8294.548945458615</v>
      </c>
      <c r="AZ549" s="15">
        <f t="shared" ca="1" si="296"/>
        <v>10993.436038494288</v>
      </c>
      <c r="BA549" s="15">
        <f t="shared" ca="1" si="297"/>
        <v>12710.2824226587</v>
      </c>
      <c r="BB549" s="15">
        <f t="shared" ca="1" si="298"/>
        <v>18496.276063694262</v>
      </c>
      <c r="BC549" s="15">
        <f t="shared" ca="1" si="299"/>
        <v>25867.485828908691</v>
      </c>
      <c r="BD549" s="15">
        <f t="shared" ca="1" si="300"/>
        <v>38770.724535278176</v>
      </c>
      <c r="BE549" s="15">
        <f t="shared" ca="1" si="301"/>
        <v>45160.048866962039</v>
      </c>
      <c r="BF549" s="15">
        <f ca="1">Inputs!$B$13*EXP($B$9-0.5*C$6^2+C$6*Y549)</f>
        <v>8964.1943124568861</v>
      </c>
      <c r="BG549" s="15">
        <f t="shared" ca="1" si="302"/>
        <v>11374.442336865823</v>
      </c>
      <c r="BH549" s="15">
        <f t="shared" ca="1" si="303"/>
        <v>14119.968371421341</v>
      </c>
      <c r="BI549" s="15">
        <f t="shared" ca="1" si="304"/>
        <v>16554.05741273192</v>
      </c>
      <c r="BJ549" s="15">
        <f t="shared" ca="1" si="305"/>
        <v>17549.703540400766</v>
      </c>
      <c r="BK549" s="15">
        <f t="shared" ca="1" si="306"/>
        <v>23441.250651233313</v>
      </c>
      <c r="BL549" s="15">
        <f t="shared" ca="1" si="307"/>
        <v>39762.07647758237</v>
      </c>
      <c r="BM549" s="15">
        <f t="shared" ca="1" si="308"/>
        <v>45267.367424048956</v>
      </c>
      <c r="BN549" s="15">
        <f t="shared" ca="1" si="309"/>
        <v>55849.330498845964</v>
      </c>
      <c r="BO549" s="15">
        <f t="shared" ca="1" si="310"/>
        <v>73468.121320023653</v>
      </c>
      <c r="BP549" s="15">
        <f t="shared" ca="1" si="311"/>
        <v>84541.380824063599</v>
      </c>
      <c r="BQ549" s="15">
        <f ca="1">Inputs!$B$20*EXP($B$10-0.5*C$7^2+C$7*AJ549)</f>
        <v>6034.8677826973244</v>
      </c>
      <c r="BR549" s="15">
        <f t="shared" ca="1" si="312"/>
        <v>6706.892263404292</v>
      </c>
      <c r="BS549" s="15">
        <f t="shared" ca="1" si="313"/>
        <v>10668.170789421643</v>
      </c>
      <c r="BT549" s="15">
        <f t="shared" ca="1" si="314"/>
        <v>16702.480582827109</v>
      </c>
      <c r="BU549" s="15">
        <f t="shared" ca="1" si="315"/>
        <v>19012.178818000641</v>
      </c>
      <c r="BV549" s="15">
        <f t="shared" ca="1" si="316"/>
        <v>27380.837033202788</v>
      </c>
      <c r="BW549" s="15">
        <f t="shared" ca="1" si="317"/>
        <v>51966.313423934313</v>
      </c>
      <c r="BX549" s="15">
        <f t="shared" ca="1" si="318"/>
        <v>68244.607788914538</v>
      </c>
      <c r="BY549" s="15">
        <f t="shared" ca="1" si="319"/>
        <v>128175.88879786011</v>
      </c>
      <c r="BZ549" s="15">
        <f t="shared" ca="1" si="320"/>
        <v>207276.42795345481</v>
      </c>
      <c r="CA549" s="15">
        <f t="shared" ca="1" si="321"/>
        <v>227200.08758796455</v>
      </c>
      <c r="CB549" s="15">
        <f ca="1">(AU549*DCF!C$10-DCF!C$5*MAX(AU549*DCF!C$10,0)-MAX(AU549-Inputs!$B$6,0)/Inputs!$B$10)*DCF!C$6</f>
        <v>918.1121492556091</v>
      </c>
      <c r="CC549" s="15">
        <f ca="1">(AV549*DCF!D$10-DCF!D$5*MAX(AV549*DCF!D$10,0)-MAX(AV549-AU549,0)/Inputs!$B$10)*DCF!D$6</f>
        <v>871.34548557658889</v>
      </c>
      <c r="CD549" s="15">
        <f ca="1">(AW549*DCF!E$10-DCF!E$5*MAX(AW549*DCF!E$10,0)-MAX(AW549-AV549,0)/Inputs!$B$10)*DCF!E$6</f>
        <v>988.02639955653694</v>
      </c>
      <c r="CE549" s="15">
        <f ca="1">(AX549*DCF!F$10-DCF!F$5*MAX(AX549*DCF!F$10,0)-MAX(AX549-AW549,0)/Inputs!$B$10)*DCF!F$6</f>
        <v>1129.3803266011194</v>
      </c>
      <c r="CF549" s="15">
        <f ca="1">(AY549*DCF!G$10-DCF!G$5*MAX(AY549*DCF!G$10,0)-MAX(AY549-AX549,0)/Inputs!$B$10)*DCF!G$6</f>
        <v>1402.9992662718537</v>
      </c>
      <c r="CG549" s="15">
        <f ca="1">(AZ549*DCF!H$10-DCF!H$5*MAX(AZ549*DCF!H$10,0)-MAX(AZ549-AY549,0)/Inputs!$B$10)*DCF!H$6</f>
        <v>1655.1477049495111</v>
      </c>
      <c r="CH549" s="15">
        <f ca="1">(BA549*DCF!I$10-DCF!I$5*MAX(BA549*DCF!I$10,0)-MAX(BA549-AZ549,0)/Inputs!$B$10)*DCF!I$6</f>
        <v>2040.0819662399417</v>
      </c>
      <c r="CI549" s="15">
        <f ca="1">(BB549*DCF!J$10-DCF!J$5*MAX(BB549*DCF!J$10,0)-MAX(BB549-BA549,0)/Inputs!$B$10)*DCF!J$6</f>
        <v>2297.2318991127268</v>
      </c>
      <c r="CJ549" s="15">
        <f ca="1">(BC549*DCF!K$10-DCF!K$5*MAX(BC549*DCF!K$10,0)-MAX(BC549-BB549,0)/Inputs!$B$10)*DCF!K$6</f>
        <v>3132.3926275407412</v>
      </c>
      <c r="CK549" s="15">
        <f ca="1">(BD549*DCF!L$10-DCF!L$5*MAX(BD549*DCF!L$10,0)-MAX(BD549-BC549,0)/Inputs!$B$10)*DCF!L$6</f>
        <v>4178.7648363667749</v>
      </c>
      <c r="CL549" s="15">
        <f ca="1">(BE549*DCF!M$10-DCF!M$5*MAX(BE549*DCF!M$10,0)-MAX(BE549-BD549,0)/Inputs!$B$10)*DCF!M$6</f>
        <v>5609.393936545297</v>
      </c>
      <c r="CM549" s="15">
        <f ca="1">(BF549*DCF!C$28-DCF!C$5*MAX(BF549*DCF!C$28,0)-MAX(BF549-Inputs!$B$13,0)/Inputs!$B$17)*DCF!C$6</f>
        <v>2735.8133158281748</v>
      </c>
      <c r="CN549" s="15">
        <f ca="1">(BG549*DCF!D$28-DCF!D$5*MAX(BG549*DCF!D$28,0)-MAX(BG549-BF549,0)/Inputs!$B$17)*DCF!D$6</f>
        <v>2835.8191936180779</v>
      </c>
      <c r="CO549" s="15">
        <f ca="1">(BH549*DCF!E$28-DCF!E$5*MAX(BH549*DCF!E$28,0)-MAX(BH549-BG549,0)/Inputs!$B$17)*DCF!E$6</f>
        <v>3457.9210793619627</v>
      </c>
      <c r="CP549" s="15">
        <f ca="1">(BI549*DCF!F$28-DCF!F$5*MAX(BI549*DCF!F$28,0)-MAX(BI549-BH549,0)/Inputs!$B$17)*DCF!F$6</f>
        <v>4050.8261557241681</v>
      </c>
      <c r="CQ549" s="15">
        <f ca="1">(BJ549*DCF!G$28-DCF!G$5*MAX(BJ549*DCF!G$28,0)-MAX(BJ549-BI549,0)/Inputs!$B$17)*DCF!G$6</f>
        <v>4385.9458898829253</v>
      </c>
      <c r="CR549" s="15">
        <f ca="1">(BK549*DCF!H$28-DCF!H$5*MAX(BK549*DCF!H$28,0)-MAX(BK549-BJ549,0)/Inputs!$B$17)*DCF!H$6</f>
        <v>4881.8988237052008</v>
      </c>
      <c r="CS549" s="15">
        <f ca="1">(BL549*DCF!I$28-DCF!I$5*MAX(BL549*DCF!I$28,0)-MAX(BL549-BK549,0)/Inputs!$B$17)*DCF!I$6</f>
        <v>7007.6341876674287</v>
      </c>
      <c r="CT549" s="15">
        <f ca="1">(BM549*DCF!J$28-DCF!J$5*MAX(BM549*DCF!J$28,0)-MAX(BM549-BL549,0)/Inputs!$B$17)*DCF!J$6</f>
        <v>9368.4242627783078</v>
      </c>
      <c r="CU549" s="15">
        <f ca="1">(BN549*DCF!K$28-DCF!K$5*MAX(BN549*DCF!K$28,0)-MAX(BN549-BM549,0)/Inputs!$B$17)*DCF!K$6</f>
        <v>10498.292649999321</v>
      </c>
      <c r="CV549" s="15">
        <f ca="1">(BO549*DCF!L$28-DCF!L$5*MAX(BO549*DCF!L$28,0)-MAX(BO549-BN549,0)/Inputs!$B$17)*DCF!L$6</f>
        <v>12664.836729426717</v>
      </c>
      <c r="CW549" s="15">
        <f ca="1">(BP549*DCF!M$28-DCF!M$5*MAX(BP549*DCF!M$28,0)-MAX(BP549-BO549,0)/Inputs!$B$17)*DCF!M$6</f>
        <v>14749.042959628759</v>
      </c>
      <c r="CX549" s="15">
        <f ca="1">(BQ549*DCF!C$46-DCF!C$5*MAX(BQ549*DCF!C$46,0)-MAX(BQ549-Inputs!$B$20,0)/Inputs!$B$24)*DCF!C$6</f>
        <v>-2702.6797570651206</v>
      </c>
      <c r="CY549" s="15">
        <f ca="1">(BR549*DCF!D$46-DCF!D$5*MAX(BR549*DCF!D$46,0)-MAX(BR549-BQ549,0)/Inputs!$B$24)*DCF!D$6</f>
        <v>-1431.4573702216917</v>
      </c>
      <c r="CZ549" s="15">
        <f ca="1">(BS549*DCF!E$46-DCF!E$5*MAX(BS549*DCF!E$46,0)-MAX(BS549-BR549,0)/Inputs!$B$24)*DCF!E$6</f>
        <v>-2822.9567132111224</v>
      </c>
      <c r="DA549" s="15">
        <f ca="1">(BT549*DCF!F$46-DCF!F$5*MAX(BT549*DCF!F$46,0)-MAX(BT549-BS549,0)/Inputs!$B$24)*DCF!F$6</f>
        <v>-3413.6631920424193</v>
      </c>
      <c r="DB549" s="15">
        <f ca="1">(BU549*DCF!G$46-DCF!G$5*MAX(BU549*DCF!G$46,0)-MAX(BU549-BT549,0)/Inputs!$B$24)*DCF!G$6</f>
        <v>-1416.4689842061018</v>
      </c>
      <c r="DC549" s="15">
        <f ca="1">(BV549*DCF!H$46-DCF!H$5*MAX(BV549*DCF!H$46,0)-MAX(BV549-BU549,0)/Inputs!$B$24)*DCF!H$6</f>
        <v>-2600.5092647544589</v>
      </c>
      <c r="DD549" s="15">
        <f ca="1">(BW549*DCF!I$46-DCF!I$5*MAX(BW549*DCF!I$46,0)-MAX(BW549-BV549,0)/Inputs!$B$24)*DCF!I$6</f>
        <v>-5857.3570200239838</v>
      </c>
      <c r="DE549" s="15">
        <f ca="1">(BX549*DCF!J$46-DCF!J$5*MAX(BX549*DCF!J$46,0)-MAX(BX549-BW549,0)/Inputs!$B$24)*DCF!J$6</f>
        <v>-1454.0651935381886</v>
      </c>
      <c r="DF549" s="15">
        <f ca="1">(BY549*DCF!K$46-DCF!K$5*MAX(BY549*DCF!K$46,0)-MAX(BY549-BX549,0)/Inputs!$B$24)*DCF!K$6</f>
        <v>-7359.7332397571636</v>
      </c>
      <c r="DG549" s="15">
        <f ca="1">(BZ549*DCF!L$46-DCF!L$5*MAX(BZ549*DCF!L$46,0)-MAX(BZ549-BY549,0)/Inputs!$B$24)*DCF!L$6</f>
        <v>-3572.6534810362245</v>
      </c>
      <c r="DH549" s="15">
        <f ca="1">(CA549*DCF!M$46-DCF!M$5*MAX(CA549*DCF!M$46,0)-MAX(CA549-BZ549,0)/Inputs!$B$24)*DCF!M$6</f>
        <v>13646.430441063267</v>
      </c>
      <c r="DI549" s="15">
        <f ca="1">SUM(CB549:CL549)+BE549*DCF!M$10*(1+Inputs!$B$30)*(1-Inputs!$B$33)*(1-Inputs!$B$30/Inputs!$B$31)/(Inputs!$B$29-Inputs!$B$30)*DCF!M$6</f>
        <v>149903.88977459536</v>
      </c>
      <c r="DJ549" s="15">
        <f ca="1">SUM(CM549:CW549)+BP549*DCF!M$28*(1+Inputs!$B$30)*(1-Inputs!$B$33)*(1-Inputs!$B$30/Inputs!$B$31)/(Inputs!$B$29-Inputs!$B$30)*DCF!M$6</f>
        <v>390342.82961748162</v>
      </c>
      <c r="DK549" s="15">
        <f ca="1">SUM(CX549:DH549)+CA549*DCF!M$46*(1+Inputs!$B$30)*(1-Inputs!$B$33)*(1-Inputs!$B$30/Inputs!$B$31)/(Inputs!$B$29-Inputs!$B$30)*DCF!M$6</f>
        <v>332293.13520711381</v>
      </c>
      <c r="DM549" s="15">
        <f ca="1">DI549+DJ549+DK549+Inputs!$B$34+Inputs!$B$36-Inputs!$B$35</f>
        <v>949390.85459919076</v>
      </c>
    </row>
    <row r="550" spans="1:117" x14ac:dyDescent="0.75">
      <c r="A550" s="11">
        <v>537</v>
      </c>
      <c r="C550" s="24">
        <f t="shared" ca="1" si="323"/>
        <v>0.63990974554266711</v>
      </c>
      <c r="D550" s="24">
        <f t="shared" ca="1" si="323"/>
        <v>-1.6529559074408193</v>
      </c>
      <c r="E550" s="24">
        <f t="shared" ca="1" si="323"/>
        <v>-1.8925986039152305</v>
      </c>
      <c r="F550" s="24">
        <f t="shared" ca="1" si="323"/>
        <v>-0.31601864029473903</v>
      </c>
      <c r="G550" s="24">
        <f t="shared" ca="1" si="323"/>
        <v>9.3779355817508014E-2</v>
      </c>
      <c r="H550" s="24">
        <f t="shared" ca="1" si="323"/>
        <v>-0.17836444685600056</v>
      </c>
      <c r="I550" s="24">
        <f t="shared" ca="1" si="323"/>
        <v>-2.3577823567956523E-2</v>
      </c>
      <c r="J550" s="24">
        <f t="shared" ca="1" si="323"/>
        <v>-0.86902207195719816</v>
      </c>
      <c r="K550" s="24">
        <f t="shared" ca="1" si="323"/>
        <v>-0.56397110389059169</v>
      </c>
      <c r="L550" s="24">
        <f t="shared" ca="1" si="323"/>
        <v>-0.37079837107361829</v>
      </c>
      <c r="M550" s="24">
        <f t="shared" ca="1" si="323"/>
        <v>0.59983722480301072</v>
      </c>
      <c r="N550" s="24">
        <f ca="1">SQRT(Inputs!$B$38)*C550+SQRT(1-Inputs!$B$38)*_xlfn.NORM.S.INV(RAND())</f>
        <v>-0.49896313892764932</v>
      </c>
      <c r="O550" s="24">
        <f ca="1">SQRT(Inputs!$B$38)*D550+SQRT(1-Inputs!$B$38)*_xlfn.NORM.S.INV(RAND())</f>
        <v>-1.7480756030334197</v>
      </c>
      <c r="P550" s="24">
        <f ca="1">SQRT(Inputs!$B$38)*E550+SQRT(1-Inputs!$B$38)*_xlfn.NORM.S.INV(RAND())</f>
        <v>-0.56323239962752691</v>
      </c>
      <c r="Q550" s="24">
        <f ca="1">SQRT(Inputs!$B$38)*F550+SQRT(1-Inputs!$B$38)*_xlfn.NORM.S.INV(RAND())</f>
        <v>0.73990821263026696</v>
      </c>
      <c r="R550" s="24">
        <f ca="1">SQRT(Inputs!$B$38)*G550+SQRT(1-Inputs!$B$38)*_xlfn.NORM.S.INV(RAND())</f>
        <v>0.34736613903209412</v>
      </c>
      <c r="S550" s="24">
        <f ca="1">SQRT(Inputs!$B$38)*H550+SQRT(1-Inputs!$B$38)*_xlfn.NORM.S.INV(RAND())</f>
        <v>0.61827433077972926</v>
      </c>
      <c r="T550" s="24">
        <f ca="1">SQRT(Inputs!$B$38)*I550+SQRT(1-Inputs!$B$38)*_xlfn.NORM.S.INV(RAND())</f>
        <v>4.5279893629409491E-2</v>
      </c>
      <c r="U550" s="24">
        <f ca="1">SQRT(Inputs!$B$38)*J550+SQRT(1-Inputs!$B$38)*_xlfn.NORM.S.INV(RAND())</f>
        <v>-1.5375551734419286</v>
      </c>
      <c r="V550" s="24">
        <f ca="1">SQRT(Inputs!$B$38)*K550+SQRT(1-Inputs!$B$38)*_xlfn.NORM.S.INV(RAND())</f>
        <v>-0.58932402799229222</v>
      </c>
      <c r="W550" s="24">
        <f ca="1">SQRT(Inputs!$B$38)*L550+SQRT(1-Inputs!$B$38)*_xlfn.NORM.S.INV(RAND())</f>
        <v>0.301011736155811</v>
      </c>
      <c r="X550" s="24">
        <f ca="1">SQRT(Inputs!$B$38)*M550+SQRT(1-Inputs!$B$38)*_xlfn.NORM.S.INV(RAND())</f>
        <v>1.3376967063849343</v>
      </c>
      <c r="Y550" s="24">
        <f ca="1">SQRT(Inputs!$B$38)*C550+SQRT(1-Inputs!$B$38)*_xlfn.NORM.S.INV(RAND())</f>
        <v>0.6754672550146622</v>
      </c>
      <c r="Z550" s="24">
        <f ca="1">SQRT(Inputs!$B$38)*D550+SQRT(1-Inputs!$B$38)*_xlfn.NORM.S.INV(RAND())</f>
        <v>-1.6525854101064041</v>
      </c>
      <c r="AA550" s="24">
        <f ca="1">SQRT(Inputs!$B$38)*E550+SQRT(1-Inputs!$B$38)*_xlfn.NORM.S.INV(RAND())</f>
        <v>-1.6719433275112845</v>
      </c>
      <c r="AB550" s="24">
        <f ca="1">SQRT(Inputs!$B$38)*F550+SQRT(1-Inputs!$B$38)*_xlfn.NORM.S.INV(RAND())</f>
        <v>-4.7051723149369562E-2</v>
      </c>
      <c r="AC550" s="24">
        <f ca="1">SQRT(Inputs!$B$38)*G550+SQRT(1-Inputs!$B$38)*_xlfn.NORM.S.INV(RAND())</f>
        <v>0.5839521140516124</v>
      </c>
      <c r="AD550" s="24">
        <f ca="1">SQRT(Inputs!$B$38)*H550+SQRT(1-Inputs!$B$38)*_xlfn.NORM.S.INV(RAND())</f>
        <v>0.13912259907978292</v>
      </c>
      <c r="AE550" s="24">
        <f ca="1">SQRT(Inputs!$B$38)*I550+SQRT(1-Inputs!$B$38)*_xlfn.NORM.S.INV(RAND())</f>
        <v>2.0806939210361728</v>
      </c>
      <c r="AF550" s="24">
        <f ca="1">SQRT(Inputs!$B$38)*J550+SQRT(1-Inputs!$B$38)*_xlfn.NORM.S.INV(RAND())</f>
        <v>1.3197799710712141</v>
      </c>
      <c r="AG550" s="24">
        <f ca="1">SQRT(Inputs!$B$38)*K550+SQRT(1-Inputs!$B$38)*_xlfn.NORM.S.INV(RAND())</f>
        <v>-0.94732479148622106</v>
      </c>
      <c r="AH550" s="24">
        <f ca="1">SQRT(Inputs!$B$38)*L550+SQRT(1-Inputs!$B$38)*_xlfn.NORM.S.INV(RAND())</f>
        <v>-0.71000615766942832</v>
      </c>
      <c r="AI550" s="24">
        <f ca="1">SQRT(Inputs!$B$38)*M550+SQRT(1-Inputs!$B$38)*_xlfn.NORM.S.INV(RAND())</f>
        <v>1.2183821076861019</v>
      </c>
      <c r="AJ550" s="24">
        <f ca="1">SQRT(Inputs!$B$38)*C550+SQRT(1-Inputs!$B$38)*_xlfn.NORM.S.INV(RAND())</f>
        <v>1.0910862553144001</v>
      </c>
      <c r="AK550" s="24">
        <f ca="1">SQRT(Inputs!$B$38)*D550+SQRT(1-Inputs!$B$38)*_xlfn.NORM.S.INV(RAND())</f>
        <v>-1.2600841143276316</v>
      </c>
      <c r="AL550" s="24">
        <f ca="1">SQRT(Inputs!$B$38)*E550+SQRT(1-Inputs!$B$38)*_xlfn.NORM.S.INV(RAND())</f>
        <v>-1.1168938844668537</v>
      </c>
      <c r="AM550" s="24">
        <f ca="1">SQRT(Inputs!$B$38)*F550+SQRT(1-Inputs!$B$38)*_xlfn.NORM.S.INV(RAND())</f>
        <v>-0.3729608867081784</v>
      </c>
      <c r="AN550" s="24">
        <f ca="1">SQRT(Inputs!$B$38)*G550+SQRT(1-Inputs!$B$38)*_xlfn.NORM.S.INV(RAND())</f>
        <v>0.84124406885913339</v>
      </c>
      <c r="AO550" s="24">
        <f ca="1">SQRT(Inputs!$B$38)*H550+SQRT(1-Inputs!$B$38)*_xlfn.NORM.S.INV(RAND())</f>
        <v>-0.29858511791346742</v>
      </c>
      <c r="AP550" s="24">
        <f ca="1">SQRT(Inputs!$B$38)*I550+SQRT(1-Inputs!$B$38)*_xlfn.NORM.S.INV(RAND())</f>
        <v>3.8833727705876772E-2</v>
      </c>
      <c r="AQ550" s="24">
        <f ca="1">SQRT(Inputs!$B$38)*J550+SQRT(1-Inputs!$B$38)*_xlfn.NORM.S.INV(RAND())</f>
        <v>1.0706663596249459</v>
      </c>
      <c r="AR550" s="24">
        <f ca="1">SQRT(Inputs!$B$38)*K550+SQRT(1-Inputs!$B$38)*_xlfn.NORM.S.INV(RAND())</f>
        <v>0.41335614766025919</v>
      </c>
      <c r="AS550" s="24">
        <f ca="1">SQRT(Inputs!$B$38)*L550+SQRT(1-Inputs!$B$38)*_xlfn.NORM.S.INV(RAND())</f>
        <v>-7.0335049787599829E-2</v>
      </c>
      <c r="AT550" s="24">
        <f ca="1">SQRT(Inputs!$B$38)*M550+SQRT(1-Inputs!$B$38)*_xlfn.NORM.S.INV(RAND())</f>
        <v>-0.60851493882901486</v>
      </c>
      <c r="AU550" s="15">
        <f ca="1">Inputs!$B$6*EXP($B$8-0.5*C$5^2+C$5*N550)</f>
        <v>4577.2044947259765</v>
      </c>
      <c r="AV550" s="15">
        <f t="shared" ca="1" si="292"/>
        <v>4308.751819832909</v>
      </c>
      <c r="AW550" s="15">
        <f t="shared" ca="1" si="293"/>
        <v>4869.4180969647086</v>
      </c>
      <c r="AX550" s="15">
        <f t="shared" ca="1" si="294"/>
        <v>6520.8275421313256</v>
      </c>
      <c r="AY550" s="15">
        <f t="shared" ca="1" si="295"/>
        <v>8299.0565849420509</v>
      </c>
      <c r="AZ550" s="15">
        <f t="shared" ca="1" si="296"/>
        <v>10865.088932730136</v>
      </c>
      <c r="BA550" s="15">
        <f t="shared" ca="1" si="297"/>
        <v>13359.25014797209</v>
      </c>
      <c r="BB550" s="15">
        <f t="shared" ca="1" si="298"/>
        <v>14020.703046740888</v>
      </c>
      <c r="BC550" s="15">
        <f t="shared" ca="1" si="299"/>
        <v>16222.200750653483</v>
      </c>
      <c r="BD550" s="15">
        <f t="shared" ca="1" si="300"/>
        <v>20441.21563974693</v>
      </c>
      <c r="BE550" s="15">
        <f t="shared" ca="1" si="301"/>
        <v>28293.592080098941</v>
      </c>
      <c r="BF550" s="15">
        <f ca="1">Inputs!$B$13*EXP($B$9-0.5*C$6^2+C$6*Y550)</f>
        <v>15812.863832767593</v>
      </c>
      <c r="BG550" s="15">
        <f t="shared" ca="1" si="302"/>
        <v>14302.689001435745</v>
      </c>
      <c r="BH550" s="15">
        <f t="shared" ca="1" si="303"/>
        <v>13243.167092639505</v>
      </c>
      <c r="BI550" s="15">
        <f t="shared" ca="1" si="304"/>
        <v>16094.645209141756</v>
      </c>
      <c r="BJ550" s="15">
        <f t="shared" ca="1" si="305"/>
        <v>21463.727428695409</v>
      </c>
      <c r="BK550" s="15">
        <f t="shared" ca="1" si="306"/>
        <v>26846.358729220457</v>
      </c>
      <c r="BL550" s="15">
        <f t="shared" ca="1" si="307"/>
        <v>43183.842139033273</v>
      </c>
      <c r="BM550" s="15">
        <f t="shared" ca="1" si="308"/>
        <v>62539.346405587785</v>
      </c>
      <c r="BN550" s="15">
        <f t="shared" ca="1" si="309"/>
        <v>68661.234521985709</v>
      </c>
      <c r="BO550" s="15">
        <f t="shared" ca="1" si="310"/>
        <v>77788.23991956166</v>
      </c>
      <c r="BP550" s="15">
        <f t="shared" ca="1" si="311"/>
        <v>109914.54276767287</v>
      </c>
      <c r="BQ550" s="15">
        <f ca="1">Inputs!$B$20*EXP($B$10-0.5*C$7^2+C$7*AJ550)</f>
        <v>6316.4845598118363</v>
      </c>
      <c r="BR550" s="15">
        <f t="shared" ca="1" si="312"/>
        <v>5744.0630241928575</v>
      </c>
      <c r="BS550" s="15">
        <f t="shared" ca="1" si="313"/>
        <v>5707.3734470828131</v>
      </c>
      <c r="BT550" s="15">
        <f t="shared" ca="1" si="314"/>
        <v>7135.7703217247927</v>
      </c>
      <c r="BU550" s="15">
        <f t="shared" ca="1" si="315"/>
        <v>12121.870039869938</v>
      </c>
      <c r="BV550" s="15">
        <f t="shared" ca="1" si="316"/>
        <v>15767.814395959049</v>
      </c>
      <c r="BW550" s="15">
        <f t="shared" ca="1" si="317"/>
        <v>22184.687033841368</v>
      </c>
      <c r="BX550" s="15">
        <f t="shared" ca="1" si="318"/>
        <v>38457.675393260834</v>
      </c>
      <c r="BY550" s="15">
        <f t="shared" ca="1" si="319"/>
        <v>58320.346086652062</v>
      </c>
      <c r="BZ550" s="15">
        <f t="shared" ca="1" si="320"/>
        <v>80780.34448123441</v>
      </c>
      <c r="CA550" s="15">
        <f t="shared" ca="1" si="321"/>
        <v>101841.8739019651</v>
      </c>
      <c r="CB550" s="15">
        <f ca="1">(AU550*DCF!C$10-DCF!C$5*MAX(AU550*DCF!C$10,0)-MAX(AU550-Inputs!$B$6,0)/Inputs!$B$10)*DCF!C$6</f>
        <v>1045.8196712382285</v>
      </c>
      <c r="CC550" s="15">
        <f ca="1">(AV550*DCF!D$10-DCF!D$5*MAX(AV550*DCF!D$10,0)-MAX(AV550-AU550,0)/Inputs!$B$10)*DCF!D$6</f>
        <v>1050.2290652488771</v>
      </c>
      <c r="CD550" s="15">
        <f ca="1">(AW550*DCF!E$10-DCF!E$5*MAX(AW550*DCF!E$10,0)-MAX(AW550-AV550,0)/Inputs!$B$10)*DCF!E$6</f>
        <v>997.9858602358388</v>
      </c>
      <c r="CE550" s="15">
        <f ca="1">(AX550*DCF!F$10-DCF!F$5*MAX(AX550*DCF!F$10,0)-MAX(AX550-AW550,0)/Inputs!$B$10)*DCF!F$6</f>
        <v>1079.86889801658</v>
      </c>
      <c r="CF550" s="15">
        <f ca="1">(AY550*DCF!G$10-DCF!G$5*MAX(AY550*DCF!G$10,0)-MAX(AY550-AX550,0)/Inputs!$B$10)*DCF!G$6</f>
        <v>1368.1300090328511</v>
      </c>
      <c r="CG550" s="15">
        <f ca="1">(AZ550*DCF!H$10-DCF!H$5*MAX(AZ550*DCF!H$10,0)-MAX(AZ550-AY550,0)/Inputs!$B$10)*DCF!H$6</f>
        <v>1653.8197640592873</v>
      </c>
      <c r="CH550" s="15">
        <f ca="1">(BA550*DCF!I$10-DCF!I$5*MAX(BA550*DCF!I$10,0)-MAX(BA550-AZ550,0)/Inputs!$B$10)*DCF!I$6</f>
        <v>2031.1178282940298</v>
      </c>
      <c r="CI550" s="15">
        <f ca="1">(BB550*DCF!J$10-DCF!J$5*MAX(BB550*DCF!J$10,0)-MAX(BB550-BA550,0)/Inputs!$B$10)*DCF!J$6</f>
        <v>2305.7528884599287</v>
      </c>
      <c r="CJ550" s="15">
        <f ca="1">(BC550*DCF!K$10-DCF!K$5*MAX(BC550*DCF!K$10,0)-MAX(BC550-BB550,0)/Inputs!$B$10)*DCF!K$6</f>
        <v>2303.3376252176349</v>
      </c>
      <c r="CK550" s="15">
        <f ca="1">(BD550*DCF!L$10-DCF!L$5*MAX(BD550*DCF!L$10,0)-MAX(BD550-BC550,0)/Inputs!$B$10)*DCF!L$6</f>
        <v>2537.3370909961768</v>
      </c>
      <c r="CL550" s="15">
        <f ca="1">(BE550*DCF!M$10-DCF!M$5*MAX(BE550*DCF!M$10,0)-MAX(BE550-BD550,0)/Inputs!$B$10)*DCF!M$6</f>
        <v>3054.5415254256204</v>
      </c>
      <c r="CM550" s="15">
        <f ca="1">(BF550*DCF!C$28-DCF!C$5*MAX(BF550*DCF!C$28,0)-MAX(BF550-Inputs!$B$13,0)/Inputs!$B$17)*DCF!C$6</f>
        <v>3803.8428856806422</v>
      </c>
      <c r="CN550" s="15">
        <f ca="1">(BG550*DCF!D$28-DCF!D$5*MAX(BG550*DCF!D$28,0)-MAX(BG550-BF550,0)/Inputs!$B$17)*DCF!D$6</f>
        <v>4212.4717854298397</v>
      </c>
      <c r="CO550" s="15">
        <f ca="1">(BH550*DCF!E$28-DCF!E$5*MAX(BH550*DCF!E$28,0)-MAX(BH550-BG550,0)/Inputs!$B$17)*DCF!E$6</f>
        <v>3750.7007343413384</v>
      </c>
      <c r="CP550" s="15">
        <f ca="1">(BI550*DCF!F$28-DCF!F$5*MAX(BI550*DCF!F$28,0)-MAX(BI550-BH550,0)/Inputs!$B$17)*DCF!F$6</f>
        <v>3850.1155652868738</v>
      </c>
      <c r="CQ550" s="15">
        <f ca="1">(BJ550*DCF!G$28-DCF!G$5*MAX(BJ550*DCF!G$28,0)-MAX(BJ550-BI550,0)/Inputs!$B$17)*DCF!G$6</f>
        <v>4665.9003369328402</v>
      </c>
      <c r="CR550" s="15">
        <f ca="1">(BK550*DCF!H$28-DCF!H$5*MAX(BK550*DCF!H$28,0)-MAX(BK550-BJ550,0)/Inputs!$B$17)*DCF!H$6</f>
        <v>5803.0908539603652</v>
      </c>
      <c r="CS550" s="15">
        <f ca="1">(BL550*DCF!I$28-DCF!I$5*MAX(BL550*DCF!I$28,0)-MAX(BL550-BK550,0)/Inputs!$B$17)*DCF!I$6</f>
        <v>7809.8819012927452</v>
      </c>
      <c r="CT550" s="15">
        <f ca="1">(BM550*DCF!J$28-DCF!J$5*MAX(BM550*DCF!J$28,0)-MAX(BM550-BL550,0)/Inputs!$B$17)*DCF!J$6</f>
        <v>11385.084287520622</v>
      </c>
      <c r="CU550" s="15">
        <f ca="1">(BN550*DCF!K$28-DCF!K$5*MAX(BN550*DCF!K$28,0)-MAX(BN550-BM550,0)/Inputs!$B$17)*DCF!K$6</f>
        <v>13750.251736897551</v>
      </c>
      <c r="CV550" s="15">
        <f ca="1">(BO550*DCF!L$28-DCF!L$5*MAX(BO550*DCF!L$28,0)-MAX(BO550-BN550,0)/Inputs!$B$17)*DCF!L$6</f>
        <v>14487.650749386929</v>
      </c>
      <c r="CW550" s="15">
        <f ca="1">(BP550*DCF!M$28-DCF!M$5*MAX(BP550*DCF!M$28,0)-MAX(BP550-BO550,0)/Inputs!$B$17)*DCF!M$6</f>
        <v>17322.383458391963</v>
      </c>
      <c r="CX550" s="15">
        <f ca="1">(BQ550*DCF!C$46-DCF!C$5*MAX(BQ550*DCF!C$46,0)-MAX(BQ550-Inputs!$B$20,0)/Inputs!$B$24)*DCF!C$6</f>
        <v>-2897.7953070289855</v>
      </c>
      <c r="CY550" s="15">
        <f ca="1">(BR550*DCF!D$46-DCF!D$5*MAX(BR550*DCF!D$46,0)-MAX(BR550-BQ550,0)/Inputs!$B$24)*DCF!D$6</f>
        <v>-980.37760494840461</v>
      </c>
      <c r="CZ550" s="15">
        <f ca="1">(BS550*DCF!E$46-DCF!E$5*MAX(BS550*DCF!E$46,0)-MAX(BS550-BR550,0)/Inputs!$B$24)*DCF!E$6</f>
        <v>-674.90684740026677</v>
      </c>
      <c r="DA550" s="15">
        <f ca="1">(BT550*DCF!F$46-DCF!F$5*MAX(BT550*DCF!F$46,0)-MAX(BT550-BS550,0)/Inputs!$B$24)*DCF!F$6</f>
        <v>-1039.7963677364439</v>
      </c>
      <c r="DB550" s="15">
        <f ca="1">(BU550*DCF!G$46-DCF!G$5*MAX(BU550*DCF!G$46,0)-MAX(BU550-BT550,0)/Inputs!$B$24)*DCF!G$6</f>
        <v>-2084.9811901327248</v>
      </c>
      <c r="DC550" s="15">
        <f ca="1">(BV550*DCF!H$46-DCF!H$5*MAX(BV550*DCF!H$46,0)-MAX(BV550-BU550,0)/Inputs!$B$24)*DCF!H$6</f>
        <v>-1132.9548695829894</v>
      </c>
      <c r="DD550" s="15">
        <f ca="1">(BW550*DCF!I$46-DCF!I$5*MAX(BW550*DCF!I$46,0)-MAX(BW550-BV550,0)/Inputs!$B$24)*DCF!I$6</f>
        <v>-1329.6719489128218</v>
      </c>
      <c r="DE550" s="15">
        <f ca="1">(BX550*DCF!J$46-DCF!J$5*MAX(BX550*DCF!J$46,0)-MAX(BX550-BW550,0)/Inputs!$B$24)*DCF!J$6</f>
        <v>-2702.1375466363825</v>
      </c>
      <c r="DF550" s="15">
        <f ca="1">(BY550*DCF!K$46-DCF!K$5*MAX(BY550*DCF!K$46,0)-MAX(BY550-BX550,0)/Inputs!$B$24)*DCF!K$6</f>
        <v>-1534.3726001846203</v>
      </c>
      <c r="DG550" s="15">
        <f ca="1">(BZ550*DCF!L$46-DCF!L$5*MAX(BZ550*DCF!L$46,0)-MAX(BZ550-BY550,0)/Inputs!$B$24)*DCF!L$6</f>
        <v>501.19965594110482</v>
      </c>
      <c r="DH550" s="15">
        <f ca="1">(CA550*DCF!M$46-DCF!M$5*MAX(CA550*DCF!M$46,0)-MAX(CA550-BZ550,0)/Inputs!$B$24)*DCF!M$6</f>
        <v>3580.9598534772281</v>
      </c>
      <c r="DI550" s="15">
        <f ca="1">SUM(CB550:CL550)+BE550*DCF!M$10*(1+Inputs!$B$30)*(1-Inputs!$B$33)*(1-Inputs!$B$30/Inputs!$B$31)/(Inputs!$B$29-Inputs!$B$30)*DCF!M$6</f>
        <v>98169.381129162459</v>
      </c>
      <c r="DJ550" s="15">
        <f ca="1">SUM(CM550:CW550)+BP550*DCF!M$28*(1+Inputs!$B$30)*(1-Inputs!$B$33)*(1-Inputs!$B$30/Inputs!$B$31)/(Inputs!$B$29-Inputs!$B$30)*DCF!M$6</f>
        <v>498699.54228417703</v>
      </c>
      <c r="DK550" s="15">
        <f ca="1">SUM(CX550:DH550)+CA550*DCF!M$46*(1+Inputs!$B$30)*(1-Inputs!$B$33)*(1-Inputs!$B$30/Inputs!$B$31)/(Inputs!$B$29-Inputs!$B$30)*DCF!M$6</f>
        <v>147164.76622048378</v>
      </c>
      <c r="DM550" s="15">
        <f ca="1">DI550+DJ550+DK550+Inputs!$B$34+Inputs!$B$36-Inputs!$B$35</f>
        <v>820884.68963382335</v>
      </c>
    </row>
    <row r="551" spans="1:117" x14ac:dyDescent="0.75">
      <c r="A551" s="11">
        <v>538</v>
      </c>
      <c r="C551" s="24">
        <f t="shared" ca="1" si="323"/>
        <v>-1.2311319108772705</v>
      </c>
      <c r="D551" s="24">
        <f t="shared" ca="1" si="323"/>
        <v>0.13650157659260881</v>
      </c>
      <c r="E551" s="24">
        <f t="shared" ca="1" si="323"/>
        <v>5.1892550562579742E-2</v>
      </c>
      <c r="F551" s="24">
        <f t="shared" ca="1" si="323"/>
        <v>0.90512744745704932</v>
      </c>
      <c r="G551" s="24">
        <f t="shared" ca="1" si="323"/>
        <v>0.45422616802145088</v>
      </c>
      <c r="H551" s="24">
        <f t="shared" ca="1" si="323"/>
        <v>0.32144940717281145</v>
      </c>
      <c r="I551" s="24">
        <f t="shared" ca="1" si="323"/>
        <v>-1.3506903617033854</v>
      </c>
      <c r="J551" s="24">
        <f t="shared" ca="1" si="323"/>
        <v>1.2170773635084895</v>
      </c>
      <c r="K551" s="24">
        <f t="shared" ca="1" si="323"/>
        <v>-0.11515005804968269</v>
      </c>
      <c r="L551" s="24">
        <f t="shared" ca="1" si="323"/>
        <v>1.506633264137935</v>
      </c>
      <c r="M551" s="24">
        <f t="shared" ca="1" si="323"/>
        <v>-0.70663331847150479</v>
      </c>
      <c r="N551" s="24">
        <f ca="1">SQRT(Inputs!$B$38)*C551+SQRT(1-Inputs!$B$38)*_xlfn.NORM.S.INV(RAND())</f>
        <v>9.4541154163370167E-2</v>
      </c>
      <c r="O551" s="24">
        <f ca="1">SQRT(Inputs!$B$38)*D551+SQRT(1-Inputs!$B$38)*_xlfn.NORM.S.INV(RAND())</f>
        <v>0.41088716839244666</v>
      </c>
      <c r="P551" s="24">
        <f ca="1">SQRT(Inputs!$B$38)*E551+SQRT(1-Inputs!$B$38)*_xlfn.NORM.S.INV(RAND())</f>
        <v>-0.25537483717248244</v>
      </c>
      <c r="Q551" s="24">
        <f ca="1">SQRT(Inputs!$B$38)*F551+SQRT(1-Inputs!$B$38)*_xlfn.NORM.S.INV(RAND())</f>
        <v>0.21293030082890646</v>
      </c>
      <c r="R551" s="24">
        <f ca="1">SQRT(Inputs!$B$38)*G551+SQRT(1-Inputs!$B$38)*_xlfn.NORM.S.INV(RAND())</f>
        <v>0.47362697622836636</v>
      </c>
      <c r="S551" s="24">
        <f ca="1">SQRT(Inputs!$B$38)*H551+SQRT(1-Inputs!$B$38)*_xlfn.NORM.S.INV(RAND())</f>
        <v>1.4700490538514197</v>
      </c>
      <c r="T551" s="24">
        <f ca="1">SQRT(Inputs!$B$38)*I551+SQRT(1-Inputs!$B$38)*_xlfn.NORM.S.INV(RAND())</f>
        <v>-2.1248367167802145</v>
      </c>
      <c r="U551" s="24">
        <f ca="1">SQRT(Inputs!$B$38)*J551+SQRT(1-Inputs!$B$38)*_xlfn.NORM.S.INV(RAND())</f>
        <v>0.62623179577708399</v>
      </c>
      <c r="V551" s="24">
        <f ca="1">SQRT(Inputs!$B$38)*K551+SQRT(1-Inputs!$B$38)*_xlfn.NORM.S.INV(RAND())</f>
        <v>1.2017957289954977</v>
      </c>
      <c r="W551" s="24">
        <f ca="1">SQRT(Inputs!$B$38)*L551+SQRT(1-Inputs!$B$38)*_xlfn.NORM.S.INV(RAND())</f>
        <v>1.7352010442390078</v>
      </c>
      <c r="X551" s="24">
        <f ca="1">SQRT(Inputs!$B$38)*M551+SQRT(1-Inputs!$B$38)*_xlfn.NORM.S.INV(RAND())</f>
        <v>0.25689569587444394</v>
      </c>
      <c r="Y551" s="24">
        <f ca="1">SQRT(Inputs!$B$38)*C551+SQRT(1-Inputs!$B$38)*_xlfn.NORM.S.INV(RAND())</f>
        <v>-0.45785142574508814</v>
      </c>
      <c r="Z551" s="24">
        <f ca="1">SQRT(Inputs!$B$38)*D551+SQRT(1-Inputs!$B$38)*_xlfn.NORM.S.INV(RAND())</f>
        <v>-0.24053609782663304</v>
      </c>
      <c r="AA551" s="24">
        <f ca="1">SQRT(Inputs!$B$38)*E551+SQRT(1-Inputs!$B$38)*_xlfn.NORM.S.INV(RAND())</f>
        <v>-0.21117024994110253</v>
      </c>
      <c r="AB551" s="24">
        <f ca="1">SQRT(Inputs!$B$38)*F551+SQRT(1-Inputs!$B$38)*_xlfn.NORM.S.INV(RAND())</f>
        <v>1.2993352630482775</v>
      </c>
      <c r="AC551" s="24">
        <f ca="1">SQRT(Inputs!$B$38)*G551+SQRT(1-Inputs!$B$38)*_xlfn.NORM.S.INV(RAND())</f>
        <v>2.2976501496749244</v>
      </c>
      <c r="AD551" s="24">
        <f ca="1">SQRT(Inputs!$B$38)*H551+SQRT(1-Inputs!$B$38)*_xlfn.NORM.S.INV(RAND())</f>
        <v>1.1085191476455449</v>
      </c>
      <c r="AE551" s="24">
        <f ca="1">SQRT(Inputs!$B$38)*I551+SQRT(1-Inputs!$B$38)*_xlfn.NORM.S.INV(RAND())</f>
        <v>-1.1604678686399057</v>
      </c>
      <c r="AF551" s="24">
        <f ca="1">SQRT(Inputs!$B$38)*J551+SQRT(1-Inputs!$B$38)*_xlfn.NORM.S.INV(RAND())</f>
        <v>1.3259026627450774</v>
      </c>
      <c r="AG551" s="24">
        <f ca="1">SQRT(Inputs!$B$38)*K551+SQRT(1-Inputs!$B$38)*_xlfn.NORM.S.INV(RAND())</f>
        <v>-1.627241253649037</v>
      </c>
      <c r="AH551" s="24">
        <f ca="1">SQRT(Inputs!$B$38)*L551+SQRT(1-Inputs!$B$38)*_xlfn.NORM.S.INV(RAND())</f>
        <v>5.4922530773662381E-2</v>
      </c>
      <c r="AI551" s="24">
        <f ca="1">SQRT(Inputs!$B$38)*M551+SQRT(1-Inputs!$B$38)*_xlfn.NORM.S.INV(RAND())</f>
        <v>-0.21818579499617716</v>
      </c>
      <c r="AJ551" s="24">
        <f ca="1">SQRT(Inputs!$B$38)*C551+SQRT(1-Inputs!$B$38)*_xlfn.NORM.S.INV(RAND())</f>
        <v>-4.9862349263164685E-2</v>
      </c>
      <c r="AK551" s="24">
        <f ca="1">SQRT(Inputs!$B$38)*D551+SQRT(1-Inputs!$B$38)*_xlfn.NORM.S.INV(RAND())</f>
        <v>-0.28943790988424334</v>
      </c>
      <c r="AL551" s="24">
        <f ca="1">SQRT(Inputs!$B$38)*E551+SQRT(1-Inputs!$B$38)*_xlfn.NORM.S.INV(RAND())</f>
        <v>-0.69327164167845723</v>
      </c>
      <c r="AM551" s="24">
        <f ca="1">SQRT(Inputs!$B$38)*F551+SQRT(1-Inputs!$B$38)*_xlfn.NORM.S.INV(RAND())</f>
        <v>1.0482084917547634</v>
      </c>
      <c r="AN551" s="24">
        <f ca="1">SQRT(Inputs!$B$38)*G551+SQRT(1-Inputs!$B$38)*_xlfn.NORM.S.INV(RAND())</f>
        <v>0.48606344308700056</v>
      </c>
      <c r="AO551" s="24">
        <f ca="1">SQRT(Inputs!$B$38)*H551+SQRT(1-Inputs!$B$38)*_xlfn.NORM.S.INV(RAND())</f>
        <v>0.23133558511728769</v>
      </c>
      <c r="AP551" s="24">
        <f ca="1">SQRT(Inputs!$B$38)*I551+SQRT(1-Inputs!$B$38)*_xlfn.NORM.S.INV(RAND())</f>
        <v>-0.58274827115617589</v>
      </c>
      <c r="AQ551" s="24">
        <f ca="1">SQRT(Inputs!$B$38)*J551+SQRT(1-Inputs!$B$38)*_xlfn.NORM.S.INV(RAND())</f>
        <v>0.77424503974946624</v>
      </c>
      <c r="AR551" s="24">
        <f ca="1">SQRT(Inputs!$B$38)*K551+SQRT(1-Inputs!$B$38)*_xlfn.NORM.S.INV(RAND())</f>
        <v>-0.68181979295945505</v>
      </c>
      <c r="AS551" s="24">
        <f ca="1">SQRT(Inputs!$B$38)*L551+SQRT(1-Inputs!$B$38)*_xlfn.NORM.S.INV(RAND())</f>
        <v>0.87504733446695537</v>
      </c>
      <c r="AT551" s="24">
        <f ca="1">SQRT(Inputs!$B$38)*M551+SQRT(1-Inputs!$B$38)*_xlfn.NORM.S.INV(RAND())</f>
        <v>4.8782858558654163E-2</v>
      </c>
      <c r="AU551" s="15">
        <f ca="1">Inputs!$B$6*EXP($B$8-0.5*C$5^2+C$5*N551)</f>
        <v>5038.763952944294</v>
      </c>
      <c r="AV551" s="15">
        <f t="shared" ca="1" si="292"/>
        <v>6515.3260181560972</v>
      </c>
      <c r="AW551" s="15">
        <f t="shared" ca="1" si="293"/>
        <v>7675.3018232675868</v>
      </c>
      <c r="AX551" s="15">
        <f t="shared" ca="1" si="294"/>
        <v>9623.3995919365043</v>
      </c>
      <c r="AY551" s="15">
        <f t="shared" ca="1" si="295"/>
        <v>12429.639294281535</v>
      </c>
      <c r="AZ551" s="15">
        <f t="shared" ca="1" si="296"/>
        <v>17873.046227967305</v>
      </c>
      <c r="BA551" s="15">
        <f t="shared" ca="1" si="297"/>
        <v>17510.9128157462</v>
      </c>
      <c r="BB551" s="15">
        <f t="shared" ca="1" si="298"/>
        <v>22826.892248897733</v>
      </c>
      <c r="BC551" s="15">
        <f t="shared" ca="1" si="299"/>
        <v>31396.034997307434</v>
      </c>
      <c r="BD551" s="15">
        <f t="shared" ca="1" si="300"/>
        <v>45240.780955251685</v>
      </c>
      <c r="BE551" s="15">
        <f t="shared" ca="1" si="301"/>
        <v>56749.186974000302</v>
      </c>
      <c r="BF551" s="15">
        <f ca="1">Inputs!$B$13*EXP($B$9-0.5*C$6^2+C$6*Y551)</f>
        <v>12630.89711719797</v>
      </c>
      <c r="BG551" s="15">
        <f t="shared" ca="1" si="302"/>
        <v>14739.893730905142</v>
      </c>
      <c r="BH551" s="15">
        <f t="shared" ca="1" si="303"/>
        <v>17389.591943621712</v>
      </c>
      <c r="BI551" s="15">
        <f t="shared" ca="1" si="304"/>
        <v>26000.400318089421</v>
      </c>
      <c r="BJ551" s="15">
        <f t="shared" ca="1" si="305"/>
        <v>44389.885723959225</v>
      </c>
      <c r="BK551" s="15">
        <f t="shared" ca="1" si="306"/>
        <v>63355.028321971091</v>
      </c>
      <c r="BL551" s="15">
        <f t="shared" ca="1" si="307"/>
        <v>66957.830368270006</v>
      </c>
      <c r="BM551" s="15">
        <f t="shared" ca="1" si="308"/>
        <v>97042.898310068049</v>
      </c>
      <c r="BN551" s="15">
        <f t="shared" ca="1" si="309"/>
        <v>98205.63728218191</v>
      </c>
      <c r="BO551" s="15">
        <f t="shared" ca="1" si="310"/>
        <v>121605.79241599677</v>
      </c>
      <c r="BP551" s="15">
        <f t="shared" ca="1" si="311"/>
        <v>146019.41317920535</v>
      </c>
      <c r="BQ551" s="15">
        <f ca="1">Inputs!$B$20*EXP($B$10-0.5*C$7^2+C$7*AJ551)</f>
        <v>4214.319345785947</v>
      </c>
      <c r="BR551" s="15">
        <f t="shared" ca="1" si="312"/>
        <v>5216.099594050489</v>
      </c>
      <c r="BS551" s="15">
        <f t="shared" ca="1" si="313"/>
        <v>5853.3115679368511</v>
      </c>
      <c r="BT551" s="15">
        <f t="shared" ca="1" si="314"/>
        <v>10624.763033394074</v>
      </c>
      <c r="BU551" s="15">
        <f t="shared" ca="1" si="315"/>
        <v>16562.406508828863</v>
      </c>
      <c r="BV551" s="15">
        <f t="shared" ca="1" si="316"/>
        <v>24275.930934519158</v>
      </c>
      <c r="BW551" s="15">
        <f t="shared" ca="1" si="317"/>
        <v>29944.913691082023</v>
      </c>
      <c r="BX551" s="15">
        <f t="shared" ca="1" si="318"/>
        <v>48915.322742437434</v>
      </c>
      <c r="BY551" s="15">
        <f t="shared" ca="1" si="319"/>
        <v>60156.481323048538</v>
      </c>
      <c r="BZ551" s="15">
        <f t="shared" ca="1" si="320"/>
        <v>99139.217305259765</v>
      </c>
      <c r="CA551" s="15">
        <f t="shared" ca="1" si="321"/>
        <v>140472.97412345739</v>
      </c>
      <c r="CB551" s="15">
        <f ca="1">(AU551*DCF!C$10-DCF!C$5*MAX(AU551*DCF!C$10,0)-MAX(AU551-Inputs!$B$6,0)/Inputs!$B$10)*DCF!C$6</f>
        <v>1042.5286700323941</v>
      </c>
      <c r="CC551" s="15">
        <f ca="1">(AV551*DCF!D$10-DCF!D$5*MAX(AV551*DCF!D$10,0)-MAX(AV551-AU551,0)/Inputs!$B$10)*DCF!D$6</f>
        <v>1228.0455618132708</v>
      </c>
      <c r="CD551" s="15">
        <f ca="1">(AW551*DCF!E$10-DCF!E$5*MAX(AW551*DCF!E$10,0)-MAX(AW551-AV551,0)/Inputs!$B$10)*DCF!E$6</f>
        <v>1510.8304226156133</v>
      </c>
      <c r="CE551" s="15">
        <f ca="1">(AX551*DCF!F$10-DCF!F$5*MAX(AX551*DCF!F$10,0)-MAX(AX551-AW551,0)/Inputs!$B$10)*DCF!F$6</f>
        <v>1695.4219476174026</v>
      </c>
      <c r="CF551" s="15">
        <f ca="1">(AY551*DCF!G$10-DCF!G$5*MAX(AY551*DCF!G$10,0)-MAX(AY551-AX551,0)/Inputs!$B$10)*DCF!G$6</f>
        <v>2021.5932304063142</v>
      </c>
      <c r="CG551" s="15">
        <f ca="1">(AZ551*DCF!H$10-DCF!H$5*MAX(AZ551*DCF!H$10,0)-MAX(AZ551-AY551,0)/Inputs!$B$10)*DCF!H$6</f>
        <v>2503.4902581244396</v>
      </c>
      <c r="CH551" s="15">
        <f ca="1">(BA551*DCF!I$10-DCF!I$5*MAX(BA551*DCF!I$10,0)-MAX(BA551-AZ551,0)/Inputs!$B$10)*DCF!I$6</f>
        <v>3198.6049713865232</v>
      </c>
      <c r="CI551" s="15">
        <f ca="1">(BB551*DCF!J$10-DCF!J$5*MAX(BB551*DCF!J$10,0)-MAX(BB551-BA551,0)/Inputs!$B$10)*DCF!J$6</f>
        <v>3111.5985929202297</v>
      </c>
      <c r="CJ551" s="15">
        <f ca="1">(BC551*DCF!K$10-DCF!K$5*MAX(BC551*DCF!K$10,0)-MAX(BC551-BB551,0)/Inputs!$B$10)*DCF!K$6</f>
        <v>3854.7078728857232</v>
      </c>
      <c r="CK551" s="15">
        <f ca="1">(BD551*DCF!L$10-DCF!L$5*MAX(BD551*DCF!L$10,0)-MAX(BD551-BC551,0)/Inputs!$B$10)*DCF!L$6</f>
        <v>5032.820246920357</v>
      </c>
      <c r="CL551" s="15">
        <f ca="1">(BE551*DCF!M$10-DCF!M$5*MAX(BE551*DCF!M$10,0)-MAX(BE551-BD551,0)/Inputs!$B$10)*DCF!M$6</f>
        <v>6633.2422134677363</v>
      </c>
      <c r="CM551" s="15">
        <f ca="1">(BF551*DCF!C$28-DCF!C$5*MAX(BF551*DCF!C$28,0)-MAX(BF551-Inputs!$B$13,0)/Inputs!$B$17)*DCF!C$6</f>
        <v>3567.5928041131465</v>
      </c>
      <c r="CN551" s="15">
        <f ca="1">(BG551*DCF!D$28-DCF!D$5*MAX(BG551*DCF!D$28,0)-MAX(BG551-BF551,0)/Inputs!$B$17)*DCF!D$6</f>
        <v>3891.2929874617912</v>
      </c>
      <c r="CO551" s="15">
        <f ca="1">(BH551*DCF!E$28-DCF!E$5*MAX(BH551*DCF!E$28,0)-MAX(BH551-BG551,0)/Inputs!$B$17)*DCF!E$6</f>
        <v>4402.8230400116745</v>
      </c>
      <c r="CP551" s="15">
        <f ca="1">(BI551*DCF!F$28-DCF!F$5*MAX(BI551*DCF!F$28,0)-MAX(BI551-BH551,0)/Inputs!$B$17)*DCF!F$6</f>
        <v>5490.6900446114832</v>
      </c>
      <c r="CQ551" s="15">
        <f ca="1">(BJ551*DCF!G$28-DCF!G$5*MAX(BJ551*DCF!G$28,0)-MAX(BJ551-BI551,0)/Inputs!$B$17)*DCF!G$6</f>
        <v>8424.3628568403219</v>
      </c>
      <c r="CR551" s="15">
        <f ca="1">(BK551*DCF!H$28-DCF!H$5*MAX(BK551*DCF!H$28,0)-MAX(BK551-BJ551,0)/Inputs!$B$17)*DCF!H$6</f>
        <v>12721.746552342371</v>
      </c>
      <c r="CS551" s="15">
        <f ca="1">(BL551*DCF!I$28-DCF!I$5*MAX(BL551*DCF!I$28,0)-MAX(BL551-BK551,0)/Inputs!$B$17)*DCF!I$6</f>
        <v>15228.224623021659</v>
      </c>
      <c r="CT551" s="15">
        <f ca="1">(BM551*DCF!J$28-DCF!J$5*MAX(BM551*DCF!J$28,0)-MAX(BM551-BL551,0)/Inputs!$B$17)*DCF!J$6</f>
        <v>17659.588228413115</v>
      </c>
      <c r="CU551" s="15">
        <f ca="1">(BN551*DCF!K$28-DCF!K$5*MAX(BN551*DCF!K$28,0)-MAX(BN551-BM551,0)/Inputs!$B$17)*DCF!K$6</f>
        <v>20596.963943337956</v>
      </c>
      <c r="CV551" s="15">
        <f ca="1">(BO551*DCF!L$28-DCF!L$5*MAX(BO551*DCF!L$28,0)-MAX(BO551-BN551,0)/Inputs!$B$17)*DCF!L$6</f>
        <v>21615.141504386389</v>
      </c>
      <c r="CW551" s="15">
        <f ca="1">(BP551*DCF!M$28-DCF!M$5*MAX(BP551*DCF!M$28,0)-MAX(BP551-BO551,0)/Inputs!$B$17)*DCF!M$6</f>
        <v>24921.727720038751</v>
      </c>
      <c r="CX551" s="15">
        <f ca="1">(BQ551*DCF!C$46-DCF!C$5*MAX(BQ551*DCF!C$46,0)-MAX(BQ551-Inputs!$B$20,0)/Inputs!$B$24)*DCF!C$6</f>
        <v>-1441.3298007754829</v>
      </c>
      <c r="CY551" s="15">
        <f ca="1">(BR551*DCF!D$46-DCF!D$5*MAX(BR551*DCF!D$46,0)-MAX(BR551-BQ551,0)/Inputs!$B$24)*DCF!D$6</f>
        <v>-1317.7178760928855</v>
      </c>
      <c r="CZ551" s="15">
        <f ca="1">(BS551*DCF!E$46-DCF!E$5*MAX(BS551*DCF!E$46,0)-MAX(BS551-BR551,0)/Inputs!$B$24)*DCF!E$6</f>
        <v>-943.3357022264147</v>
      </c>
      <c r="DA551" s="15">
        <f ca="1">(BT551*DCF!F$46-DCF!F$5*MAX(BT551*DCF!F$46,0)-MAX(BT551-BS551,0)/Inputs!$B$24)*DCF!F$6</f>
        <v>-2511.1987346280275</v>
      </c>
      <c r="DB551" s="15">
        <f ca="1">(BU551*DCF!G$46-DCF!G$5*MAX(BU551*DCF!G$46,0)-MAX(BU551-BT551,0)/Inputs!$B$24)*DCF!G$6</f>
        <v>-2554.4325832628515</v>
      </c>
      <c r="DC551" s="15">
        <f ca="1">(BV551*DCF!H$46-DCF!H$5*MAX(BV551*DCF!H$46,0)-MAX(BV551-BU551,0)/Inputs!$B$24)*DCF!H$6</f>
        <v>-2396.9304537349772</v>
      </c>
      <c r="DD551" s="15">
        <f ca="1">(BW551*DCF!I$46-DCF!I$5*MAX(BW551*DCF!I$46,0)-MAX(BW551-BV551,0)/Inputs!$B$24)*DCF!I$6</f>
        <v>-935.75625421662767</v>
      </c>
      <c r="DE551" s="15">
        <f ca="1">(BX551*DCF!J$46-DCF!J$5*MAX(BX551*DCF!J$46,0)-MAX(BX551-BW551,0)/Inputs!$B$24)*DCF!J$6</f>
        <v>-2978.780065576992</v>
      </c>
      <c r="DF551" s="15">
        <f ca="1">(BY551*DCF!K$46-DCF!K$5*MAX(BY551*DCF!K$46,0)-MAX(BY551-BX551,0)/Inputs!$B$24)*DCF!K$6</f>
        <v>682.55435676643515</v>
      </c>
      <c r="DG551" s="15">
        <f ca="1">(BZ551*DCF!L$46-DCF!L$5*MAX(BZ551*DCF!L$46,0)-MAX(BZ551-BY551,0)/Inputs!$B$24)*DCF!L$6</f>
        <v>-1968.8868600933076</v>
      </c>
      <c r="DH551" s="15">
        <f ca="1">(CA551*DCF!M$46-DCF!M$5*MAX(CA551*DCF!M$46,0)-MAX(CA551-BZ551,0)/Inputs!$B$24)*DCF!M$6</f>
        <v>2371.451666695858</v>
      </c>
      <c r="DI551" s="15">
        <f ca="1">SUM(CB551:CL551)+BE551*DCF!M$10*(1+Inputs!$B$30)*(1-Inputs!$B$33)*(1-Inputs!$B$30/Inputs!$B$31)/(Inputs!$B$29-Inputs!$B$30)*DCF!M$6</f>
        <v>189766.62176714235</v>
      </c>
      <c r="DJ551" s="15">
        <f ca="1">SUM(CM551:CW551)+BP551*DCF!M$28*(1+Inputs!$B$30)*(1-Inputs!$B$33)*(1-Inputs!$B$30/Inputs!$B$31)/(Inputs!$B$29-Inputs!$B$30)*DCF!M$6</f>
        <v>680352.09801733983</v>
      </c>
      <c r="DK551" s="15">
        <f ca="1">SUM(CX551:DH551)+CA551*DCF!M$46*(1+Inputs!$B$30)*(1-Inputs!$B$33)*(1-Inputs!$B$30/Inputs!$B$31)/(Inputs!$B$29-Inputs!$B$30)*DCF!M$6</f>
        <v>203193.49577527741</v>
      </c>
      <c r="DM551" s="15">
        <f ca="1">DI551+DJ551+DK551+Inputs!$B$34+Inputs!$B$36-Inputs!$B$35</f>
        <v>1150163.2155597596</v>
      </c>
    </row>
    <row r="552" spans="1:117" x14ac:dyDescent="0.75">
      <c r="A552" s="11">
        <v>539</v>
      </c>
      <c r="C552" s="24">
        <f t="shared" ca="1" si="323"/>
        <v>0.7258670385299516</v>
      </c>
      <c r="D552" s="24">
        <f t="shared" ca="1" si="323"/>
        <v>1.4324715861934862</v>
      </c>
      <c r="E552" s="24">
        <f t="shared" ca="1" si="323"/>
        <v>-1.8556439959460453</v>
      </c>
      <c r="F552" s="24">
        <f t="shared" ca="1" si="323"/>
        <v>2.5304934145727449</v>
      </c>
      <c r="G552" s="24">
        <f t="shared" ca="1" si="323"/>
        <v>0.85019414450933017</v>
      </c>
      <c r="H552" s="24">
        <f t="shared" ca="1" si="323"/>
        <v>0.93760440383222465</v>
      </c>
      <c r="I552" s="24">
        <f t="shared" ca="1" si="323"/>
        <v>0.5683010956651503</v>
      </c>
      <c r="J552" s="24">
        <f t="shared" ca="1" si="323"/>
        <v>1.4092460116383223</v>
      </c>
      <c r="K552" s="24">
        <f t="shared" ca="1" si="323"/>
        <v>1.2518100688633416</v>
      </c>
      <c r="L552" s="24">
        <f t="shared" ca="1" si="323"/>
        <v>0.10106379794884568</v>
      </c>
      <c r="M552" s="24">
        <f t="shared" ca="1" si="323"/>
        <v>-0.23238725939682711</v>
      </c>
      <c r="N552" s="24">
        <f ca="1">SQRT(Inputs!$B$38)*C552+SQRT(1-Inputs!$B$38)*_xlfn.NORM.S.INV(RAND())</f>
        <v>0.26160469620077431</v>
      </c>
      <c r="O552" s="24">
        <f ca="1">SQRT(Inputs!$B$38)*D552+SQRT(1-Inputs!$B$38)*_xlfn.NORM.S.INV(RAND())</f>
        <v>0.50818559496881544</v>
      </c>
      <c r="P552" s="24">
        <f ca="1">SQRT(Inputs!$B$38)*E552+SQRT(1-Inputs!$B$38)*_xlfn.NORM.S.INV(RAND())</f>
        <v>0.41588093247848956</v>
      </c>
      <c r="Q552" s="24">
        <f ca="1">SQRT(Inputs!$B$38)*F552+SQRT(1-Inputs!$B$38)*_xlfn.NORM.S.INV(RAND())</f>
        <v>1.9642486489386259</v>
      </c>
      <c r="R552" s="24">
        <f ca="1">SQRT(Inputs!$B$38)*G552+SQRT(1-Inputs!$B$38)*_xlfn.NORM.S.INV(RAND())</f>
        <v>0.59714837963161682</v>
      </c>
      <c r="S552" s="24">
        <f ca="1">SQRT(Inputs!$B$38)*H552+SQRT(1-Inputs!$B$38)*_xlfn.NORM.S.INV(RAND())</f>
        <v>0.25916603870568428</v>
      </c>
      <c r="T552" s="24">
        <f ca="1">SQRT(Inputs!$B$38)*I552+SQRT(1-Inputs!$B$38)*_xlfn.NORM.S.INV(RAND())</f>
        <v>1.6482516843652477</v>
      </c>
      <c r="U552" s="24">
        <f ca="1">SQRT(Inputs!$B$38)*J552+SQRT(1-Inputs!$B$38)*_xlfn.NORM.S.INV(RAND())</f>
        <v>0.66127446113623445</v>
      </c>
      <c r="V552" s="24">
        <f ca="1">SQRT(Inputs!$B$38)*K552+SQRT(1-Inputs!$B$38)*_xlfn.NORM.S.INV(RAND())</f>
        <v>1.8000487798680522</v>
      </c>
      <c r="W552" s="24">
        <f ca="1">SQRT(Inputs!$B$38)*L552+SQRT(1-Inputs!$B$38)*_xlfn.NORM.S.INV(RAND())</f>
        <v>0.65143525095717458</v>
      </c>
      <c r="X552" s="24">
        <f ca="1">SQRT(Inputs!$B$38)*M552+SQRT(1-Inputs!$B$38)*_xlfn.NORM.S.INV(RAND())</f>
        <v>6.7867521643851819E-2</v>
      </c>
      <c r="Y552" s="24">
        <f ca="1">SQRT(Inputs!$B$38)*C552+SQRT(1-Inputs!$B$38)*_xlfn.NORM.S.INV(RAND())</f>
        <v>0.13865595605538011</v>
      </c>
      <c r="Z552" s="24">
        <f ca="1">SQRT(Inputs!$B$38)*D552+SQRT(1-Inputs!$B$38)*_xlfn.NORM.S.INV(RAND())</f>
        <v>1.3890456719151736</v>
      </c>
      <c r="AA552" s="24">
        <f ca="1">SQRT(Inputs!$B$38)*E552+SQRT(1-Inputs!$B$38)*_xlfn.NORM.S.INV(RAND())</f>
        <v>-1.3204862318243613</v>
      </c>
      <c r="AB552" s="24">
        <f ca="1">SQRT(Inputs!$B$38)*F552+SQRT(1-Inputs!$B$38)*_xlfn.NORM.S.INV(RAND())</f>
        <v>2.6479613450965109</v>
      </c>
      <c r="AC552" s="24">
        <f ca="1">SQRT(Inputs!$B$38)*G552+SQRT(1-Inputs!$B$38)*_xlfn.NORM.S.INV(RAND())</f>
        <v>0.36082460483729029</v>
      </c>
      <c r="AD552" s="24">
        <f ca="1">SQRT(Inputs!$B$38)*H552+SQRT(1-Inputs!$B$38)*_xlfn.NORM.S.INV(RAND())</f>
        <v>1.3713666132088878</v>
      </c>
      <c r="AE552" s="24">
        <f ca="1">SQRT(Inputs!$B$38)*I552+SQRT(1-Inputs!$B$38)*_xlfn.NORM.S.INV(RAND())</f>
        <v>1.5002075285466747</v>
      </c>
      <c r="AF552" s="24">
        <f ca="1">SQRT(Inputs!$B$38)*J552+SQRT(1-Inputs!$B$38)*_xlfn.NORM.S.INV(RAND())</f>
        <v>0.39525004987280865</v>
      </c>
      <c r="AG552" s="24">
        <f ca="1">SQRT(Inputs!$B$38)*K552+SQRT(1-Inputs!$B$38)*_xlfn.NORM.S.INV(RAND())</f>
        <v>1.0192510836012028</v>
      </c>
      <c r="AH552" s="24">
        <f ca="1">SQRT(Inputs!$B$38)*L552+SQRT(1-Inputs!$B$38)*_xlfn.NORM.S.INV(RAND())</f>
        <v>1.0602394015710737</v>
      </c>
      <c r="AI552" s="24">
        <f ca="1">SQRT(Inputs!$B$38)*M552+SQRT(1-Inputs!$B$38)*_xlfn.NORM.S.INV(RAND())</f>
        <v>-8.5567428746356672E-2</v>
      </c>
      <c r="AJ552" s="24">
        <f ca="1">SQRT(Inputs!$B$38)*C552+SQRT(1-Inputs!$B$38)*_xlfn.NORM.S.INV(RAND())</f>
        <v>1.4519290238230527</v>
      </c>
      <c r="AK552" s="24">
        <f ca="1">SQRT(Inputs!$B$38)*D552+SQRT(1-Inputs!$B$38)*_xlfn.NORM.S.INV(RAND())</f>
        <v>1.219456420273922</v>
      </c>
      <c r="AL552" s="24">
        <f ca="1">SQRT(Inputs!$B$38)*E552+SQRT(1-Inputs!$B$38)*_xlfn.NORM.S.INV(RAND())</f>
        <v>-0.89966855895592102</v>
      </c>
      <c r="AM552" s="24">
        <f ca="1">SQRT(Inputs!$B$38)*F552+SQRT(1-Inputs!$B$38)*_xlfn.NORM.S.INV(RAND())</f>
        <v>1.2239776161201454</v>
      </c>
      <c r="AN552" s="24">
        <f ca="1">SQRT(Inputs!$B$38)*G552+SQRT(1-Inputs!$B$38)*_xlfn.NORM.S.INV(RAND())</f>
        <v>-5.0923991229116894E-2</v>
      </c>
      <c r="AO552" s="24">
        <f ca="1">SQRT(Inputs!$B$38)*H552+SQRT(1-Inputs!$B$38)*_xlfn.NORM.S.INV(RAND())</f>
        <v>0.18029874095196741</v>
      </c>
      <c r="AP552" s="24">
        <f ca="1">SQRT(Inputs!$B$38)*I552+SQRT(1-Inputs!$B$38)*_xlfn.NORM.S.INV(RAND())</f>
        <v>0.29307576394923812</v>
      </c>
      <c r="AQ552" s="24">
        <f ca="1">SQRT(Inputs!$B$38)*J552+SQRT(1-Inputs!$B$38)*_xlfn.NORM.S.INV(RAND())</f>
        <v>0.98411602204214721</v>
      </c>
      <c r="AR552" s="24">
        <f ca="1">SQRT(Inputs!$B$38)*K552+SQRT(1-Inputs!$B$38)*_xlfn.NORM.S.INV(RAND())</f>
        <v>0.79408753471006943</v>
      </c>
      <c r="AS552" s="24">
        <f ca="1">SQRT(Inputs!$B$38)*L552+SQRT(1-Inputs!$B$38)*_xlfn.NORM.S.INV(RAND())</f>
        <v>0.42076214535873724</v>
      </c>
      <c r="AT552" s="24">
        <f ca="1">SQRT(Inputs!$B$38)*M552+SQRT(1-Inputs!$B$38)*_xlfn.NORM.S.INV(RAND())</f>
        <v>7.9660493717444436E-3</v>
      </c>
      <c r="AU552" s="15">
        <f ca="1">Inputs!$B$6*EXP($B$8-0.5*C$5^2+C$5*N552)</f>
        <v>5176.8869147185487</v>
      </c>
      <c r="AV552" s="15">
        <f t="shared" ca="1" si="292"/>
        <v>6790.3760469933231</v>
      </c>
      <c r="AW552" s="15">
        <f t="shared" ca="1" si="293"/>
        <v>8757.3771632050029</v>
      </c>
      <c r="AX552" s="15">
        <f t="shared" ca="1" si="294"/>
        <v>13665.626908417469</v>
      </c>
      <c r="AY552" s="15">
        <f t="shared" ca="1" si="295"/>
        <v>17907.073492722335</v>
      </c>
      <c r="AZ552" s="15">
        <f t="shared" ca="1" si="296"/>
        <v>22534.871632342347</v>
      </c>
      <c r="BA552" s="15">
        <f t="shared" ca="1" si="297"/>
        <v>32769.058824869302</v>
      </c>
      <c r="BB552" s="15">
        <f t="shared" ca="1" si="298"/>
        <v>42867.36027367082</v>
      </c>
      <c r="BC552" s="15">
        <f t="shared" ca="1" si="299"/>
        <v>62464.743246321603</v>
      </c>
      <c r="BD552" s="15">
        <f t="shared" ca="1" si="300"/>
        <v>81332.944316199384</v>
      </c>
      <c r="BE552" s="15">
        <f t="shared" ca="1" si="301"/>
        <v>100281.05803291239</v>
      </c>
      <c r="BF552" s="15">
        <f ca="1">Inputs!$B$13*EXP($B$9-0.5*C$6^2+C$6*Y552)</f>
        <v>14216.484551728685</v>
      </c>
      <c r="BG552" s="15">
        <f t="shared" ca="1" si="302"/>
        <v>22261.373000173695</v>
      </c>
      <c r="BH552" s="15">
        <f t="shared" ca="1" si="303"/>
        <v>21849.519917460435</v>
      </c>
      <c r="BI552" s="15">
        <f t="shared" ca="1" si="304"/>
        <v>40205.300520578596</v>
      </c>
      <c r="BJ552" s="15">
        <f t="shared" ca="1" si="305"/>
        <v>51920.505061264194</v>
      </c>
      <c r="BK552" s="15">
        <f t="shared" ca="1" si="306"/>
        <v>76802.819799973615</v>
      </c>
      <c r="BL552" s="15">
        <f t="shared" ca="1" si="307"/>
        <v>114588.950173042</v>
      </c>
      <c r="BM552" s="15">
        <f t="shared" ca="1" si="308"/>
        <v>147943.25121340269</v>
      </c>
      <c r="BN552" s="15">
        <f t="shared" ca="1" si="309"/>
        <v>205590.01220287467</v>
      </c>
      <c r="BO552" s="15">
        <f t="shared" ca="1" si="310"/>
        <v>286134.85065074783</v>
      </c>
      <c r="BP552" s="15">
        <f t="shared" ca="1" si="311"/>
        <v>348780.70162896928</v>
      </c>
      <c r="BQ552" s="15">
        <f ca="1">Inputs!$B$20*EXP($B$10-0.5*C$7^2+C$7*AJ552)</f>
        <v>7178.9095340168269</v>
      </c>
      <c r="BR552" s="15">
        <f t="shared" ca="1" si="312"/>
        <v>14347.905861458663</v>
      </c>
      <c r="BS552" s="15">
        <f t="shared" ca="1" si="313"/>
        <v>15174.006513625938</v>
      </c>
      <c r="BT552" s="15">
        <f t="shared" ca="1" si="314"/>
        <v>28843.181020119981</v>
      </c>
      <c r="BU552" s="15">
        <f t="shared" ca="1" si="315"/>
        <v>39483.658519005003</v>
      </c>
      <c r="BV552" s="15">
        <f t="shared" ca="1" si="316"/>
        <v>57210.546157033634</v>
      </c>
      <c r="BW552" s="15">
        <f t="shared" ca="1" si="317"/>
        <v>84942.951092200834</v>
      </c>
      <c r="BX552" s="15">
        <f t="shared" ca="1" si="318"/>
        <v>144717.67601552844</v>
      </c>
      <c r="BY552" s="15">
        <f t="shared" ca="1" si="319"/>
        <v>236044.61531111892</v>
      </c>
      <c r="BZ552" s="15">
        <f t="shared" ca="1" si="320"/>
        <v>357839.21359189006</v>
      </c>
      <c r="CA552" s="15">
        <f t="shared" ca="1" si="321"/>
        <v>503367.54035812034</v>
      </c>
      <c r="CB552" s="15">
        <f ca="1">(AU552*DCF!C$10-DCF!C$5*MAX(AU552*DCF!C$10,0)-MAX(AU552-Inputs!$B$6,0)/Inputs!$B$10)*DCF!C$6</f>
        <v>1041.5438286957931</v>
      </c>
      <c r="CC552" s="15">
        <f ca="1">(AV552*DCF!D$10-DCF!D$5*MAX(AV552*DCF!D$10,0)-MAX(AV552-AU552,0)/Inputs!$B$10)*DCF!D$6</f>
        <v>1261.7010612721831</v>
      </c>
      <c r="CD552" s="15">
        <f ca="1">(AW552*DCF!E$10-DCF!E$5*MAX(AW552*DCF!E$10,0)-MAX(AW552-AV552,0)/Inputs!$B$10)*DCF!E$6</f>
        <v>1578.888873085883</v>
      </c>
      <c r="CE552" s="15">
        <f ca="1">(AX552*DCF!F$10-DCF!F$5*MAX(AX552*DCF!F$10,0)-MAX(AX552-AW552,0)/Inputs!$B$10)*DCF!F$6</f>
        <v>1961.8994932313967</v>
      </c>
      <c r="CF552" s="15">
        <f ca="1">(AY552*DCF!G$10-DCF!G$5*MAX(AY552*DCF!G$10,0)-MAX(AY552-AX552,0)/Inputs!$B$10)*DCF!G$6</f>
        <v>2874.2913776605792</v>
      </c>
      <c r="CG552" s="15">
        <f ca="1">(AZ552*DCF!H$10-DCF!H$5*MAX(AZ552*DCF!H$10,0)-MAX(AZ552-AY552,0)/Inputs!$B$10)*DCF!H$6</f>
        <v>3553.4129673344219</v>
      </c>
      <c r="CH552" s="15">
        <f ca="1">(BA552*DCF!I$10-DCF!I$5*MAX(BA552*DCF!I$10,0)-MAX(BA552-AZ552,0)/Inputs!$B$10)*DCF!I$6</f>
        <v>4306.9463553168289</v>
      </c>
      <c r="CI552" s="15">
        <f ca="1">(BB552*DCF!J$10-DCF!J$5*MAX(BB552*DCF!J$10,0)-MAX(BB552-BA552,0)/Inputs!$B$10)*DCF!J$6</f>
        <v>5825.9073112266833</v>
      </c>
      <c r="CJ552" s="15">
        <f ca="1">(BC552*DCF!K$10-DCF!K$5*MAX(BC552*DCF!K$10,0)-MAX(BC552-BB552,0)/Inputs!$B$10)*DCF!K$6</f>
        <v>7312.4851839182138</v>
      </c>
      <c r="CK552" s="15">
        <f ca="1">(BD552*DCF!L$10-DCF!L$5*MAX(BD552*DCF!L$10,0)-MAX(BD552-BC552,0)/Inputs!$B$10)*DCF!L$6</f>
        <v>9826.5907263490117</v>
      </c>
      <c r="CL552" s="15">
        <f ca="1">(BE552*DCF!M$10-DCF!M$5*MAX(BE552*DCF!M$10,0)-MAX(BE552-BD552,0)/Inputs!$B$10)*DCF!M$6</f>
        <v>11887.399686018729</v>
      </c>
      <c r="CM552" s="15">
        <f ca="1">(BF552*DCF!C$28-DCF!C$5*MAX(BF552*DCF!C$28,0)-MAX(BF552-Inputs!$B$13,0)/Inputs!$B$17)*DCF!C$6</f>
        <v>3685.317216159116</v>
      </c>
      <c r="CN552" s="15">
        <f ca="1">(BG552*DCF!D$28-DCF!D$5*MAX(BG552*DCF!D$28,0)-MAX(BG552-BF552,0)/Inputs!$B$17)*DCF!D$6</f>
        <v>4840.1442194795736</v>
      </c>
      <c r="CO552" s="15">
        <f ca="1">(BH552*DCF!E$28-DCF!E$5*MAX(BH552*DCF!E$28,0)-MAX(BH552-BG552,0)/Inputs!$B$17)*DCF!E$6</f>
        <v>6188.173102865444</v>
      </c>
      <c r="CP552" s="15">
        <f ca="1">(BI552*DCF!F$28-DCF!F$5*MAX(BI552*DCF!F$28,0)-MAX(BI552-BH552,0)/Inputs!$B$17)*DCF!F$6</f>
        <v>7572.7200550027228</v>
      </c>
      <c r="CQ552" s="15">
        <f ca="1">(BJ552*DCF!G$28-DCF!G$5*MAX(BJ552*DCF!G$28,0)-MAX(BJ552-BI552,0)/Inputs!$B$17)*DCF!G$6</f>
        <v>11500.787286228113</v>
      </c>
      <c r="CR552" s="15">
        <f ca="1">(BK552*DCF!H$28-DCF!H$5*MAX(BK552*DCF!H$28,0)-MAX(BK552-BJ552,0)/Inputs!$B$17)*DCF!H$6</f>
        <v>15128.171256877205</v>
      </c>
      <c r="CS552" s="15">
        <f ca="1">(BL552*DCF!I$28-DCF!I$5*MAX(BL552*DCF!I$28,0)-MAX(BL552-BK552,0)/Inputs!$B$17)*DCF!I$6</f>
        <v>21522.47152451333</v>
      </c>
      <c r="CT552" s="15">
        <f ca="1">(BM552*DCF!J$28-DCF!J$5*MAX(BM552*DCF!J$28,0)-MAX(BM552-BL552,0)/Inputs!$B$17)*DCF!J$6</f>
        <v>28581.11888799732</v>
      </c>
      <c r="CU552" s="15">
        <f ca="1">(BN552*DCF!K$28-DCF!K$5*MAX(BN552*DCF!K$28,0)-MAX(BN552-BM552,0)/Inputs!$B$17)*DCF!K$6</f>
        <v>36356.203079524545</v>
      </c>
      <c r="CV552" s="15">
        <f ca="1">(BO552*DCF!L$28-DCF!L$5*MAX(BO552*DCF!L$28,0)-MAX(BO552-BN552,0)/Inputs!$B$17)*DCF!L$6</f>
        <v>47976.125861431014</v>
      </c>
      <c r="CW552" s="15">
        <f ca="1">(BP552*DCF!M$28-DCF!M$5*MAX(BP552*DCF!M$28,0)-MAX(BP552-BO552,0)/Inputs!$B$17)*DCF!M$6</f>
        <v>59075.039129506215</v>
      </c>
      <c r="CX552" s="15">
        <f ca="1">(BQ552*DCF!C$46-DCF!C$5*MAX(BQ552*DCF!C$46,0)-MAX(BQ552-Inputs!$B$20,0)/Inputs!$B$24)*DCF!C$6</f>
        <v>-3495.318383845376</v>
      </c>
      <c r="CY552" s="15">
        <f ca="1">(BR552*DCF!D$46-DCF!D$5*MAX(BR552*DCF!D$46,0)-MAX(BR552-BQ552,0)/Inputs!$B$24)*DCF!D$6</f>
        <v>-5507.8041579080591</v>
      </c>
      <c r="CZ552" s="15">
        <f ca="1">(BS552*DCF!E$46-DCF!E$5*MAX(BS552*DCF!E$46,0)-MAX(BS552-BR552,0)/Inputs!$B$24)*DCF!E$6</f>
        <v>-2119.9788250568809</v>
      </c>
      <c r="DA552" s="15">
        <f ca="1">(BT552*DCF!F$46-DCF!F$5*MAX(BT552*DCF!F$46,0)-MAX(BT552-BS552,0)/Inputs!$B$24)*DCF!F$6</f>
        <v>-7077.9213557701687</v>
      </c>
      <c r="DB552" s="15">
        <f ca="1">(BU552*DCF!G$46-DCF!G$5*MAX(BU552*DCF!G$46,0)-MAX(BU552-BT552,0)/Inputs!$B$24)*DCF!G$6</f>
        <v>-4907.3986628546018</v>
      </c>
      <c r="DC552" s="15">
        <f ca="1">(BV552*DCF!H$46-DCF!H$5*MAX(BV552*DCF!H$46,0)-MAX(BV552-BU552,0)/Inputs!$B$24)*DCF!H$6</f>
        <v>-5508.5217190747953</v>
      </c>
      <c r="DD552" s="15">
        <f ca="1">(BW552*DCF!I$46-DCF!I$5*MAX(BW552*DCF!I$46,0)-MAX(BW552-BV552,0)/Inputs!$B$24)*DCF!I$6</f>
        <v>-5999.1102367139629</v>
      </c>
      <c r="DE552" s="15">
        <f ca="1">(BX552*DCF!J$46-DCF!J$5*MAX(BX552*DCF!J$46,0)-MAX(BX552-BW552,0)/Inputs!$B$24)*DCF!J$6</f>
        <v>-9780.7742699520586</v>
      </c>
      <c r="DF552" s="15">
        <f ca="1">(BY552*DCF!K$46-DCF!K$5*MAX(BY552*DCF!K$46,0)-MAX(BY552-BX552,0)/Inputs!$B$24)*DCF!K$6</f>
        <v>-8889.0119024537544</v>
      </c>
      <c r="DG552" s="15">
        <f ca="1">(BZ552*DCF!L$46-DCF!L$5*MAX(BZ552*DCF!L$46,0)-MAX(BZ552-BY552,0)/Inputs!$B$24)*DCF!L$6</f>
        <v>-2826.7513243306162</v>
      </c>
      <c r="DH552" s="15">
        <f ca="1">(CA552*DCF!M$46-DCF!M$5*MAX(CA552*DCF!M$46,0)-MAX(CA552-BZ552,0)/Inputs!$B$24)*DCF!M$6</f>
        <v>9038.4403993039523</v>
      </c>
      <c r="DI552" s="15">
        <f ca="1">SUM(CB552:CL552)+BE552*DCF!M$10*(1+Inputs!$B$30)*(1-Inputs!$B$33)*(1-Inputs!$B$30/Inputs!$B$31)/(Inputs!$B$29-Inputs!$B$30)*DCF!M$6</f>
        <v>330514.57744941517</v>
      </c>
      <c r="DJ552" s="15">
        <f ca="1">SUM(CM552:CW552)+BP552*DCF!M$28*(1+Inputs!$B$30)*(1-Inputs!$B$33)*(1-Inputs!$B$30/Inputs!$B$31)/(Inputs!$B$29-Inputs!$B$30)*DCF!M$6</f>
        <v>1536641.3446605559</v>
      </c>
      <c r="DK552" s="15">
        <f ca="1">SUM(CX552:DH552)+CA552*DCF!M$46*(1+Inputs!$B$30)*(1-Inputs!$B$33)*(1-Inputs!$B$30/Inputs!$B$31)/(Inputs!$B$29-Inputs!$B$30)*DCF!M$6</f>
        <v>731191.69465205085</v>
      </c>
      <c r="DM552" s="15">
        <f ca="1">DI552+DJ552+DK552+Inputs!$B$34+Inputs!$B$36-Inputs!$B$35</f>
        <v>2675198.616762022</v>
      </c>
    </row>
    <row r="553" spans="1:117" x14ac:dyDescent="0.75">
      <c r="A553" s="11">
        <v>540</v>
      </c>
      <c r="C553" s="24">
        <f t="shared" ca="1" si="323"/>
        <v>0.20078545484592661</v>
      </c>
      <c r="D553" s="24">
        <f t="shared" ca="1" si="323"/>
        <v>-0.91800113387219451</v>
      </c>
      <c r="E553" s="24">
        <f t="shared" ca="1" si="323"/>
        <v>-0.38220293759865437</v>
      </c>
      <c r="F553" s="24">
        <f t="shared" ca="1" si="323"/>
        <v>0.50202542911068193</v>
      </c>
      <c r="G553" s="24">
        <f t="shared" ca="1" si="323"/>
        <v>1.0081228283960471</v>
      </c>
      <c r="H553" s="24">
        <f t="shared" ca="1" si="323"/>
        <v>0.25951810846912549</v>
      </c>
      <c r="I553" s="24">
        <f t="shared" ca="1" si="323"/>
        <v>0.52672436389160227</v>
      </c>
      <c r="J553" s="24">
        <f t="shared" ca="1" si="323"/>
        <v>0.6990128710969058</v>
      </c>
      <c r="K553" s="24">
        <f t="shared" ca="1" si="323"/>
        <v>-0.96043669349356964</v>
      </c>
      <c r="L553" s="24">
        <f t="shared" ca="1" si="323"/>
        <v>0.11788059304477316</v>
      </c>
      <c r="M553" s="24">
        <f t="shared" ca="1" si="323"/>
        <v>-0.87247187811707816</v>
      </c>
      <c r="N553" s="24">
        <f ca="1">SQRT(Inputs!$B$38)*C553+SQRT(1-Inputs!$B$38)*_xlfn.NORM.S.INV(RAND())</f>
        <v>1.4530586098178362</v>
      </c>
      <c r="O553" s="24">
        <f ca="1">SQRT(Inputs!$B$38)*D553+SQRT(1-Inputs!$B$38)*_xlfn.NORM.S.INV(RAND())</f>
        <v>-1.5656613560138659</v>
      </c>
      <c r="P553" s="24">
        <f ca="1">SQRT(Inputs!$B$38)*E553+SQRT(1-Inputs!$B$38)*_xlfn.NORM.S.INV(RAND())</f>
        <v>-0.10103234833222854</v>
      </c>
      <c r="Q553" s="24">
        <f ca="1">SQRT(Inputs!$B$38)*F553+SQRT(1-Inputs!$B$38)*_xlfn.NORM.S.INV(RAND())</f>
        <v>-0.21701214810970487</v>
      </c>
      <c r="R553" s="24">
        <f ca="1">SQRT(Inputs!$B$38)*G553+SQRT(1-Inputs!$B$38)*_xlfn.NORM.S.INV(RAND())</f>
        <v>0.90977874589787244</v>
      </c>
      <c r="S553" s="24">
        <f ca="1">SQRT(Inputs!$B$38)*H553+SQRT(1-Inputs!$B$38)*_xlfn.NORM.S.INV(RAND())</f>
        <v>0.52414256961579109</v>
      </c>
      <c r="T553" s="24">
        <f ca="1">SQRT(Inputs!$B$38)*I553+SQRT(1-Inputs!$B$38)*_xlfn.NORM.S.INV(RAND())</f>
        <v>1.1599893308002482</v>
      </c>
      <c r="U553" s="24">
        <f ca="1">SQRT(Inputs!$B$38)*J553+SQRT(1-Inputs!$B$38)*_xlfn.NORM.S.INV(RAND())</f>
        <v>1.4953735313768934</v>
      </c>
      <c r="V553" s="24">
        <f ca="1">SQRT(Inputs!$B$38)*K553+SQRT(1-Inputs!$B$38)*_xlfn.NORM.S.INV(RAND())</f>
        <v>0.2111731375169541</v>
      </c>
      <c r="W553" s="24">
        <f ca="1">SQRT(Inputs!$B$38)*L553+SQRT(1-Inputs!$B$38)*_xlfn.NORM.S.INV(RAND())</f>
        <v>0.25448325261547555</v>
      </c>
      <c r="X553" s="24">
        <f ca="1">SQRT(Inputs!$B$38)*M553+SQRT(1-Inputs!$B$38)*_xlfn.NORM.S.INV(RAND())</f>
        <v>-0.61742137443449352</v>
      </c>
      <c r="Y553" s="24">
        <f ca="1">SQRT(Inputs!$B$38)*C553+SQRT(1-Inputs!$B$38)*_xlfn.NORM.S.INV(RAND())</f>
        <v>-1.3420348329318161</v>
      </c>
      <c r="Z553" s="24">
        <f ca="1">SQRT(Inputs!$B$38)*D553+SQRT(1-Inputs!$B$38)*_xlfn.NORM.S.INV(RAND())</f>
        <v>-1.0190172542816531</v>
      </c>
      <c r="AA553" s="24">
        <f ca="1">SQRT(Inputs!$B$38)*E553+SQRT(1-Inputs!$B$38)*_xlfn.NORM.S.INV(RAND())</f>
        <v>-0.78843151521060251</v>
      </c>
      <c r="AB553" s="24">
        <f ca="1">SQRT(Inputs!$B$38)*F553+SQRT(1-Inputs!$B$38)*_xlfn.NORM.S.INV(RAND())</f>
        <v>1.411942084929295</v>
      </c>
      <c r="AC553" s="24">
        <f ca="1">SQRT(Inputs!$B$38)*G553+SQRT(1-Inputs!$B$38)*_xlfn.NORM.S.INV(RAND())</f>
        <v>0.60715741527035427</v>
      </c>
      <c r="AD553" s="24">
        <f ca="1">SQRT(Inputs!$B$38)*H553+SQRT(1-Inputs!$B$38)*_xlfn.NORM.S.INV(RAND())</f>
        <v>0.20342400144352227</v>
      </c>
      <c r="AE553" s="24">
        <f ca="1">SQRT(Inputs!$B$38)*I553+SQRT(1-Inputs!$B$38)*_xlfn.NORM.S.INV(RAND())</f>
        <v>-0.53902823446983317</v>
      </c>
      <c r="AF553" s="24">
        <f ca="1">SQRT(Inputs!$B$38)*J553+SQRT(1-Inputs!$B$38)*_xlfn.NORM.S.INV(RAND())</f>
        <v>0.19997473375108216</v>
      </c>
      <c r="AG553" s="24">
        <f ca="1">SQRT(Inputs!$B$38)*K553+SQRT(1-Inputs!$B$38)*_xlfn.NORM.S.INV(RAND())</f>
        <v>-0.88376205907809258</v>
      </c>
      <c r="AH553" s="24">
        <f ca="1">SQRT(Inputs!$B$38)*L553+SQRT(1-Inputs!$B$38)*_xlfn.NORM.S.INV(RAND())</f>
        <v>0.80099318411484388</v>
      </c>
      <c r="AI553" s="24">
        <f ca="1">SQRT(Inputs!$B$38)*M553+SQRT(1-Inputs!$B$38)*_xlfn.NORM.S.INV(RAND())</f>
        <v>0.11138057541114899</v>
      </c>
      <c r="AJ553" s="24">
        <f ca="1">SQRT(Inputs!$B$38)*C553+SQRT(1-Inputs!$B$38)*_xlfn.NORM.S.INV(RAND())</f>
        <v>1.640456394373796E-3</v>
      </c>
      <c r="AK553" s="24">
        <f ca="1">SQRT(Inputs!$B$38)*D553+SQRT(1-Inputs!$B$38)*_xlfn.NORM.S.INV(RAND())</f>
        <v>-1.1401238522162682</v>
      </c>
      <c r="AL553" s="24">
        <f ca="1">SQRT(Inputs!$B$38)*E553+SQRT(1-Inputs!$B$38)*_xlfn.NORM.S.INV(RAND())</f>
        <v>-1.0178075886740805</v>
      </c>
      <c r="AM553" s="24">
        <f ca="1">SQRT(Inputs!$B$38)*F553+SQRT(1-Inputs!$B$38)*_xlfn.NORM.S.INV(RAND())</f>
        <v>0.81362710616075751</v>
      </c>
      <c r="AN553" s="24">
        <f ca="1">SQRT(Inputs!$B$38)*G553+SQRT(1-Inputs!$B$38)*_xlfn.NORM.S.INV(RAND())</f>
        <v>-0.76543339294745238</v>
      </c>
      <c r="AO553" s="24">
        <f ca="1">SQRT(Inputs!$B$38)*H553+SQRT(1-Inputs!$B$38)*_xlfn.NORM.S.INV(RAND())</f>
        <v>-0.25630894163493811</v>
      </c>
      <c r="AP553" s="24">
        <f ca="1">SQRT(Inputs!$B$38)*I553+SQRT(1-Inputs!$B$38)*_xlfn.NORM.S.INV(RAND())</f>
        <v>1.0445719690740638</v>
      </c>
      <c r="AQ553" s="24">
        <f ca="1">SQRT(Inputs!$B$38)*J553+SQRT(1-Inputs!$B$38)*_xlfn.NORM.S.INV(RAND())</f>
        <v>0.47213537469133443</v>
      </c>
      <c r="AR553" s="24">
        <f ca="1">SQRT(Inputs!$B$38)*K553+SQRT(1-Inputs!$B$38)*_xlfn.NORM.S.INV(RAND())</f>
        <v>-1.1779240748150444</v>
      </c>
      <c r="AS553" s="24">
        <f ca="1">SQRT(Inputs!$B$38)*L553+SQRT(1-Inputs!$B$38)*_xlfn.NORM.S.INV(RAND())</f>
        <v>-0.14777801491823428</v>
      </c>
      <c r="AT553" s="24">
        <f ca="1">SQRT(Inputs!$B$38)*M553+SQRT(1-Inputs!$B$38)*_xlfn.NORM.S.INV(RAND())</f>
        <v>1.6256312454205608</v>
      </c>
      <c r="AU553" s="15">
        <f ca="1">Inputs!$B$6*EXP($B$8-0.5*C$5^2+C$5*N553)</f>
        <v>6278.1051232269965</v>
      </c>
      <c r="AV553" s="15">
        <f t="shared" ca="1" si="292"/>
        <v>6070.547247790696</v>
      </c>
      <c r="AW553" s="15">
        <f t="shared" ca="1" si="293"/>
        <v>7301.7717147850526</v>
      </c>
      <c r="AX553" s="15">
        <f t="shared" ca="1" si="294"/>
        <v>8676.2814795194736</v>
      </c>
      <c r="AY553" s="15">
        <f t="shared" ca="1" si="295"/>
        <v>11791.944163986225</v>
      </c>
      <c r="AZ553" s="15">
        <f t="shared" ca="1" si="296"/>
        <v>15278.762929525177</v>
      </c>
      <c r="BA553" s="15">
        <f t="shared" ca="1" si="297"/>
        <v>21110.767377514941</v>
      </c>
      <c r="BB553" s="15">
        <f t="shared" ca="1" si="298"/>
        <v>30023.405772720042</v>
      </c>
      <c r="BC553" s="15">
        <f t="shared" ca="1" si="299"/>
        <v>37528.283176178542</v>
      </c>
      <c r="BD553" s="15">
        <f t="shared" ca="1" si="300"/>
        <v>47083.160466780457</v>
      </c>
      <c r="BE553" s="15">
        <f t="shared" ca="1" si="301"/>
        <v>54539.474986503985</v>
      </c>
      <c r="BF553" s="15">
        <f ca="1">Inputs!$B$13*EXP($B$9-0.5*C$6^2+C$6*Y553)</f>
        <v>10600.049237550515</v>
      </c>
      <c r="BG553" s="15">
        <f t="shared" ca="1" si="302"/>
        <v>10748.88964308711</v>
      </c>
      <c r="BH553" s="15">
        <f t="shared" ca="1" si="303"/>
        <v>11523.329074589163</v>
      </c>
      <c r="BI553" s="15">
        <f t="shared" ca="1" si="304"/>
        <v>17530.567129273244</v>
      </c>
      <c r="BJ553" s="15">
        <f t="shared" ca="1" si="305"/>
        <v>23456.99592126433</v>
      </c>
      <c r="BK553" s="15">
        <f t="shared" ca="1" si="306"/>
        <v>29597.466658496087</v>
      </c>
      <c r="BL553" s="15">
        <f t="shared" ca="1" si="307"/>
        <v>33903.928645911787</v>
      </c>
      <c r="BM553" s="15">
        <f t="shared" ca="1" si="308"/>
        <v>42723.524784000198</v>
      </c>
      <c r="BN553" s="15">
        <f t="shared" ca="1" si="309"/>
        <v>47264.319314056484</v>
      </c>
      <c r="BO553" s="15">
        <f t="shared" ca="1" si="310"/>
        <v>63828.517494914879</v>
      </c>
      <c r="BP553" s="15">
        <f t="shared" ca="1" si="311"/>
        <v>79558.589575821388</v>
      </c>
      <c r="BQ553" s="15">
        <f ca="1">Inputs!$B$20*EXP($B$10-0.5*C$7^2+C$7*AJ553)</f>
        <v>4292.0104012891406</v>
      </c>
      <c r="BR553" s="15">
        <f t="shared" ca="1" si="312"/>
        <v>4054.6169545451203</v>
      </c>
      <c r="BS553" s="15">
        <f t="shared" ca="1" si="313"/>
        <v>4145.0142034089968</v>
      </c>
      <c r="BT553" s="15">
        <f t="shared" ca="1" si="314"/>
        <v>7074.8609199867451</v>
      </c>
      <c r="BU553" s="15">
        <f t="shared" ca="1" si="315"/>
        <v>8147.1756238481566</v>
      </c>
      <c r="BV553" s="15">
        <f t="shared" ca="1" si="316"/>
        <v>10699.057095863127</v>
      </c>
      <c r="BW553" s="15">
        <f t="shared" ca="1" si="317"/>
        <v>18623.995499403562</v>
      </c>
      <c r="BX553" s="15">
        <f t="shared" ca="1" si="318"/>
        <v>28634.631309026288</v>
      </c>
      <c r="BY553" s="15">
        <f t="shared" ca="1" si="319"/>
        <v>32026.329128457797</v>
      </c>
      <c r="BZ553" s="15">
        <f t="shared" ca="1" si="320"/>
        <v>43733.061240916664</v>
      </c>
      <c r="CA553" s="15">
        <f t="shared" ca="1" si="321"/>
        <v>82006.752150003143</v>
      </c>
      <c r="CB553" s="15">
        <f ca="1">(AU553*DCF!C$10-DCF!C$5*MAX(AU553*DCF!C$10,0)-MAX(AU553-Inputs!$B$6,0)/Inputs!$B$10)*DCF!C$6</f>
        <v>1033.6919465870885</v>
      </c>
      <c r="CC553" s="15">
        <f ca="1">(AV553*DCF!D$10-DCF!D$5*MAX(AV553*DCF!D$10,0)-MAX(AV553-AU553,0)/Inputs!$B$10)*DCF!D$6</f>
        <v>1479.6547650413534</v>
      </c>
      <c r="CD553" s="15">
        <f ca="1">(AW553*DCF!E$10-DCF!E$5*MAX(AW553*DCF!E$10,0)-MAX(AW553-AV553,0)/Inputs!$B$10)*DCF!E$6</f>
        <v>1408.5401174832596</v>
      </c>
      <c r="CE553" s="15">
        <f ca="1">(AX553*DCF!F$10-DCF!F$5*MAX(AX553*DCF!F$10,0)-MAX(AX553-AW553,0)/Inputs!$B$10)*DCF!F$6</f>
        <v>1608.0170157873335</v>
      </c>
      <c r="CF553" s="15">
        <f ca="1">(AY553*DCF!G$10-DCF!G$5*MAX(AY553*DCF!G$10,0)-MAX(AY553-AX553,0)/Inputs!$B$10)*DCF!G$6</f>
        <v>1830.7261779626726</v>
      </c>
      <c r="CG553" s="15">
        <f ca="1">(AZ553*DCF!H$10-DCF!H$5*MAX(AZ553*DCF!H$10,0)-MAX(AZ553-AY553,0)/Inputs!$B$10)*DCF!H$6</f>
        <v>2347.2356006347813</v>
      </c>
      <c r="CH553" s="15">
        <f ca="1">(BA553*DCF!I$10-DCF!I$5*MAX(BA553*DCF!I$10,0)-MAX(BA553-AZ553,0)/Inputs!$B$10)*DCF!I$6</f>
        <v>2899.5140122966804</v>
      </c>
      <c r="CI553" s="15">
        <f ca="1">(BB553*DCF!J$10-DCF!J$5*MAX(BB553*DCF!J$10,0)-MAX(BB553-BA553,0)/Inputs!$B$10)*DCF!J$6</f>
        <v>3801.52261433681</v>
      </c>
      <c r="CJ553" s="15">
        <f ca="1">(BC553*DCF!K$10-DCF!K$5*MAX(BC553*DCF!K$10,0)-MAX(BC553-BB553,0)/Inputs!$B$10)*DCF!K$6</f>
        <v>4990.8822924105125</v>
      </c>
      <c r="CK553" s="15">
        <f ca="1">(BD553*DCF!L$10-DCF!L$5*MAX(BD553*DCF!L$10,0)-MAX(BD553-BC553,0)/Inputs!$B$10)*DCF!L$6</f>
        <v>5865.4355896058332</v>
      </c>
      <c r="CL553" s="15">
        <f ca="1">(BE553*DCF!M$10-DCF!M$5*MAX(BE553*DCF!M$10,0)-MAX(BE553-BD553,0)/Inputs!$B$10)*DCF!M$6</f>
        <v>6805.4888972941853</v>
      </c>
      <c r="CM553" s="15">
        <f ca="1">(BF553*DCF!C$28-DCF!C$5*MAX(BF553*DCF!C$28,0)-MAX(BF553-Inputs!$B$13,0)/Inputs!$B$17)*DCF!C$6</f>
        <v>3235.065510820772</v>
      </c>
      <c r="CN553" s="15">
        <f ca="1">(BG553*DCF!D$28-DCF!D$5*MAX(BG553*DCF!D$28,0)-MAX(BG553-BF553,0)/Inputs!$B$17)*DCF!D$6</f>
        <v>3134.0414274641835</v>
      </c>
      <c r="CO553" s="15">
        <f ca="1">(BH553*DCF!E$28-DCF!E$5*MAX(BH553*DCF!E$28,0)-MAX(BH553-BG553,0)/Inputs!$B$17)*DCF!E$6</f>
        <v>3110.980631472195</v>
      </c>
      <c r="CP553" s="15">
        <f ca="1">(BI553*DCF!F$28-DCF!F$5*MAX(BI553*DCF!F$28,0)-MAX(BI553-BH553,0)/Inputs!$B$17)*DCF!F$6</f>
        <v>3665.3745658438861</v>
      </c>
      <c r="CQ553" s="15">
        <f ca="1">(BJ553*DCF!G$28-DCF!G$5*MAX(BJ553*DCF!G$28,0)-MAX(BJ553-BI553,0)/Inputs!$B$17)*DCF!G$6</f>
        <v>5089.3287826421947</v>
      </c>
      <c r="CR553" s="15">
        <f ca="1">(BK553*DCF!H$28-DCF!H$5*MAX(BK553*DCF!H$28,0)-MAX(BK553-BJ553,0)/Inputs!$B$17)*DCF!H$6</f>
        <v>6365.7232162975524</v>
      </c>
      <c r="CS553" s="15">
        <f ca="1">(BL553*DCF!I$28-DCF!I$5*MAX(BL553*DCF!I$28,0)-MAX(BL553-BK553,0)/Inputs!$B$17)*DCF!I$6</f>
        <v>7354.5024712581389</v>
      </c>
      <c r="CT553" s="15">
        <f ca="1">(BM553*DCF!J$28-DCF!J$5*MAX(BM553*DCF!J$28,0)-MAX(BM553-BL553,0)/Inputs!$B$17)*DCF!J$6</f>
        <v>8361.4863789626124</v>
      </c>
      <c r="CU553" s="15">
        <f ca="1">(BN553*DCF!K$28-DCF!K$5*MAX(BN553*DCF!K$28,0)-MAX(BN553-BM553,0)/Inputs!$B$17)*DCF!K$6</f>
        <v>9425.2449113644416</v>
      </c>
      <c r="CV553" s="15">
        <f ca="1">(BO553*DCF!L$28-DCF!L$5*MAX(BO553*DCF!L$28,0)-MAX(BO553-BN553,0)/Inputs!$B$17)*DCF!L$6</f>
        <v>10860.862348022263</v>
      </c>
      <c r="CW553" s="15">
        <f ca="1">(BP553*DCF!M$28-DCF!M$5*MAX(BP553*DCF!M$28,0)-MAX(BP553-BO553,0)/Inputs!$B$17)*DCF!M$6</f>
        <v>13324.760135160606</v>
      </c>
      <c r="CX553" s="15">
        <f ca="1">(BQ553*DCF!C$46-DCF!C$5*MAX(BQ553*DCF!C$46,0)-MAX(BQ553-Inputs!$B$20,0)/Inputs!$B$24)*DCF!C$6</f>
        <v>-1495.1573219093352</v>
      </c>
      <c r="CY553" s="15">
        <f ca="1">(BR553*DCF!D$46-DCF!D$5*MAX(BR553*DCF!D$46,0)-MAX(BR553-BQ553,0)/Inputs!$B$24)*DCF!D$6</f>
        <v>-692.0285592511766</v>
      </c>
      <c r="CZ553" s="15">
        <f ca="1">(BS553*DCF!E$46-DCF!E$5*MAX(BS553*DCF!E$46,0)-MAX(BS553-BR553,0)/Inputs!$B$24)*DCF!E$6</f>
        <v>-525.78725346954491</v>
      </c>
      <c r="DA553" s="15">
        <f ca="1">(BT553*DCF!F$46-DCF!F$5*MAX(BT553*DCF!F$46,0)-MAX(BT553-BS553,0)/Inputs!$B$24)*DCF!F$6</f>
        <v>-1582.0859119023062</v>
      </c>
      <c r="DB553" s="15">
        <f ca="1">(BU553*DCF!G$46-DCF!G$5*MAX(BU553*DCF!G$46,0)-MAX(BU553-BT553,0)/Inputs!$B$24)*DCF!G$6</f>
        <v>-634.76037116003465</v>
      </c>
      <c r="DC553" s="15">
        <f ca="1">(BV553*DCF!H$46-DCF!H$5*MAX(BV553*DCF!H$46,0)-MAX(BV553-BU553,0)/Inputs!$B$24)*DCF!H$6</f>
        <v>-792.98153179145902</v>
      </c>
      <c r="DD553" s="15">
        <f ca="1">(BW553*DCF!I$46-DCF!I$5*MAX(BW553*DCF!I$46,0)-MAX(BW553-BV553,0)/Inputs!$B$24)*DCF!I$6</f>
        <v>-1844.8148409009625</v>
      </c>
      <c r="DE553" s="15">
        <f ca="1">(BX553*DCF!J$46-DCF!J$5*MAX(BX553*DCF!J$46,0)-MAX(BX553-BW553,0)/Inputs!$B$24)*DCF!J$6</f>
        <v>-1453.5134901646488</v>
      </c>
      <c r="DF553" s="15">
        <f ca="1">(BY553*DCF!K$46-DCF!K$5*MAX(BY553*DCF!K$46,0)-MAX(BY553-BX553,0)/Inputs!$B$24)*DCF!K$6</f>
        <v>998.5750687959013</v>
      </c>
      <c r="DG553" s="15">
        <f ca="1">(BZ553*DCF!L$46-DCF!L$5*MAX(BZ553*DCF!L$46,0)-MAX(BZ553-BY553,0)/Inputs!$B$24)*DCF!L$6</f>
        <v>373.79205957133991</v>
      </c>
      <c r="DH553" s="15">
        <f ca="1">(CA553*DCF!M$46-DCF!M$5*MAX(CA553*DCF!M$46,0)-MAX(CA553-BZ553,0)/Inputs!$B$24)*DCF!M$6</f>
        <v>-1572.3448787461805</v>
      </c>
      <c r="DI553" s="15">
        <f ca="1">SUM(CB553:CL553)+BE553*DCF!M$10*(1+Inputs!$B$30)*(1-Inputs!$B$33)*(1-Inputs!$B$30/Inputs!$B$31)/(Inputs!$B$29-Inputs!$B$30)*DCF!M$6</f>
        <v>185854.78912677459</v>
      </c>
      <c r="DJ553" s="15">
        <f ca="1">SUM(CM553:CW553)+BP553*DCF!M$28*(1+Inputs!$B$30)*(1-Inputs!$B$33)*(1-Inputs!$B$30/Inputs!$B$31)/(Inputs!$B$29-Inputs!$B$30)*DCF!M$6</f>
        <v>369144.17950323469</v>
      </c>
      <c r="DK553" s="15">
        <f ca="1">SUM(CX553:DH553)+CA553*DCF!M$46*(1+Inputs!$B$30)*(1-Inputs!$B$33)*(1-Inputs!$B$30/Inputs!$B$31)/(Inputs!$B$29-Inputs!$B$30)*DCF!M$6</f>
        <v>117571.04611378867</v>
      </c>
      <c r="DM553" s="15">
        <f ca="1">DI553+DJ553+DK553+Inputs!$B$34+Inputs!$B$36-Inputs!$B$35</f>
        <v>749421.01474379795</v>
      </c>
    </row>
    <row r="554" spans="1:117" x14ac:dyDescent="0.75">
      <c r="A554" s="11">
        <v>541</v>
      </c>
      <c r="C554" s="24">
        <f t="shared" ref="C554:M563" ca="1" si="324">_xlfn.NORM.S.INV(RAND())</f>
        <v>0.3823068755932954</v>
      </c>
      <c r="D554" s="24">
        <f t="shared" ca="1" si="324"/>
        <v>-0.12970405569231497</v>
      </c>
      <c r="E554" s="24">
        <f t="shared" ca="1" si="324"/>
        <v>0.95665371899949581</v>
      </c>
      <c r="F554" s="24">
        <f t="shared" ca="1" si="324"/>
        <v>-3.039700487281094E-2</v>
      </c>
      <c r="G554" s="24">
        <f t="shared" ca="1" si="324"/>
        <v>0.47604792618135916</v>
      </c>
      <c r="H554" s="24">
        <f t="shared" ca="1" si="324"/>
        <v>1.4181368435446093</v>
      </c>
      <c r="I554" s="24">
        <f t="shared" ca="1" si="324"/>
        <v>0.2386249007694787</v>
      </c>
      <c r="J554" s="24">
        <f t="shared" ca="1" si="324"/>
        <v>-0.44906380801711854</v>
      </c>
      <c r="K554" s="24">
        <f t="shared" ca="1" si="324"/>
        <v>-0.5813591429151842</v>
      </c>
      <c r="L554" s="24">
        <f t="shared" ca="1" si="324"/>
        <v>-0.65526540632656327</v>
      </c>
      <c r="M554" s="24">
        <f t="shared" ca="1" si="324"/>
        <v>-2.2691816009884049</v>
      </c>
      <c r="N554" s="24">
        <f ca="1">SQRT(Inputs!$B$38)*C554+SQRT(1-Inputs!$B$38)*_xlfn.NORM.S.INV(RAND())</f>
        <v>-0.56137675510144447</v>
      </c>
      <c r="O554" s="24">
        <f ca="1">SQRT(Inputs!$B$38)*D554+SQRT(1-Inputs!$B$38)*_xlfn.NORM.S.INV(RAND())</f>
        <v>0.36813122476858179</v>
      </c>
      <c r="P554" s="24">
        <f ca="1">SQRT(Inputs!$B$38)*E554+SQRT(1-Inputs!$B$38)*_xlfn.NORM.S.INV(RAND())</f>
        <v>-0.1119815577249933</v>
      </c>
      <c r="Q554" s="24">
        <f ca="1">SQRT(Inputs!$B$38)*F554+SQRT(1-Inputs!$B$38)*_xlfn.NORM.S.INV(RAND())</f>
        <v>0.41123692498788034</v>
      </c>
      <c r="R554" s="24">
        <f ca="1">SQRT(Inputs!$B$38)*G554+SQRT(1-Inputs!$B$38)*_xlfn.NORM.S.INV(RAND())</f>
        <v>0.4485200779878642</v>
      </c>
      <c r="S554" s="24">
        <f ca="1">SQRT(Inputs!$B$38)*H554+SQRT(1-Inputs!$B$38)*_xlfn.NORM.S.INV(RAND())</f>
        <v>0.66810205509225817</v>
      </c>
      <c r="T554" s="24">
        <f ca="1">SQRT(Inputs!$B$38)*I554+SQRT(1-Inputs!$B$38)*_xlfn.NORM.S.INV(RAND())</f>
        <v>0.81694227045816326</v>
      </c>
      <c r="U554" s="24">
        <f ca="1">SQRT(Inputs!$B$38)*J554+SQRT(1-Inputs!$B$38)*_xlfn.NORM.S.INV(RAND())</f>
        <v>1.2564424003906809</v>
      </c>
      <c r="V554" s="24">
        <f ca="1">SQRT(Inputs!$B$38)*K554+SQRT(1-Inputs!$B$38)*_xlfn.NORM.S.INV(RAND())</f>
        <v>-0.2623276907886733</v>
      </c>
      <c r="W554" s="24">
        <f ca="1">SQRT(Inputs!$B$38)*L554+SQRT(1-Inputs!$B$38)*_xlfn.NORM.S.INV(RAND())</f>
        <v>0.40068201957483507</v>
      </c>
      <c r="X554" s="24">
        <f ca="1">SQRT(Inputs!$B$38)*M554+SQRT(1-Inputs!$B$38)*_xlfn.NORM.S.INV(RAND())</f>
        <v>-1.1564383006006445</v>
      </c>
      <c r="Y554" s="24">
        <f ca="1">SQRT(Inputs!$B$38)*C554+SQRT(1-Inputs!$B$38)*_xlfn.NORM.S.INV(RAND())</f>
        <v>0.67333894563095109</v>
      </c>
      <c r="Z554" s="24">
        <f ca="1">SQRT(Inputs!$B$38)*D554+SQRT(1-Inputs!$B$38)*_xlfn.NORM.S.INV(RAND())</f>
        <v>-0.45967552069182738</v>
      </c>
      <c r="AA554" s="24">
        <f ca="1">SQRT(Inputs!$B$38)*E554+SQRT(1-Inputs!$B$38)*_xlfn.NORM.S.INV(RAND())</f>
        <v>1.1597085132390366</v>
      </c>
      <c r="AB554" s="24">
        <f ca="1">SQRT(Inputs!$B$38)*F554+SQRT(1-Inputs!$B$38)*_xlfn.NORM.S.INV(RAND())</f>
        <v>-0.49284387087552178</v>
      </c>
      <c r="AC554" s="24">
        <f ca="1">SQRT(Inputs!$B$38)*G554+SQRT(1-Inputs!$B$38)*_xlfn.NORM.S.INV(RAND())</f>
        <v>0.80716637411971037</v>
      </c>
      <c r="AD554" s="24">
        <f ca="1">SQRT(Inputs!$B$38)*H554+SQRT(1-Inputs!$B$38)*_xlfn.NORM.S.INV(RAND())</f>
        <v>1.3709460624053467</v>
      </c>
      <c r="AE554" s="24">
        <f ca="1">SQRT(Inputs!$B$38)*I554+SQRT(1-Inputs!$B$38)*_xlfn.NORM.S.INV(RAND())</f>
        <v>-0.96012858284598135</v>
      </c>
      <c r="AF554" s="24">
        <f ca="1">SQRT(Inputs!$B$38)*J554+SQRT(1-Inputs!$B$38)*_xlfn.NORM.S.INV(RAND())</f>
        <v>0.80489107456936104</v>
      </c>
      <c r="AG554" s="24">
        <f ca="1">SQRT(Inputs!$B$38)*K554+SQRT(1-Inputs!$B$38)*_xlfn.NORM.S.INV(RAND())</f>
        <v>-0.25735678055073175</v>
      </c>
      <c r="AH554" s="24">
        <f ca="1">SQRT(Inputs!$B$38)*L554+SQRT(1-Inputs!$B$38)*_xlfn.NORM.S.INV(RAND())</f>
        <v>-0.50707042350736964</v>
      </c>
      <c r="AI554" s="24">
        <f ca="1">SQRT(Inputs!$B$38)*M554+SQRT(1-Inputs!$B$38)*_xlfn.NORM.S.INV(RAND())</f>
        <v>-2.3313653327139088</v>
      </c>
      <c r="AJ554" s="24">
        <f ca="1">SQRT(Inputs!$B$38)*C554+SQRT(1-Inputs!$B$38)*_xlfn.NORM.S.INV(RAND())</f>
        <v>1.0485736162134252</v>
      </c>
      <c r="AK554" s="24">
        <f ca="1">SQRT(Inputs!$B$38)*D554+SQRT(1-Inputs!$B$38)*_xlfn.NORM.S.INV(RAND())</f>
        <v>1.8249280950768856</v>
      </c>
      <c r="AL554" s="24">
        <f ca="1">SQRT(Inputs!$B$38)*E554+SQRT(1-Inputs!$B$38)*_xlfn.NORM.S.INV(RAND())</f>
        <v>1.4549797036651126</v>
      </c>
      <c r="AM554" s="24">
        <f ca="1">SQRT(Inputs!$B$38)*F554+SQRT(1-Inputs!$B$38)*_xlfn.NORM.S.INV(RAND())</f>
        <v>-0.58191243459088271</v>
      </c>
      <c r="AN554" s="24">
        <f ca="1">SQRT(Inputs!$B$38)*G554+SQRT(1-Inputs!$B$38)*_xlfn.NORM.S.INV(RAND())</f>
        <v>-0.19782454430235141</v>
      </c>
      <c r="AO554" s="24">
        <f ca="1">SQRT(Inputs!$B$38)*H554+SQRT(1-Inputs!$B$38)*_xlfn.NORM.S.INV(RAND())</f>
        <v>9.8973420190778483E-2</v>
      </c>
      <c r="AP554" s="24">
        <f ca="1">SQRT(Inputs!$B$38)*I554+SQRT(1-Inputs!$B$38)*_xlfn.NORM.S.INV(RAND())</f>
        <v>0.98071514419524608</v>
      </c>
      <c r="AQ554" s="24">
        <f ca="1">SQRT(Inputs!$B$38)*J554+SQRT(1-Inputs!$B$38)*_xlfn.NORM.S.INV(RAND())</f>
        <v>-1.1115471027607944</v>
      </c>
      <c r="AR554" s="24">
        <f ca="1">SQRT(Inputs!$B$38)*K554+SQRT(1-Inputs!$B$38)*_xlfn.NORM.S.INV(RAND())</f>
        <v>-1.4799739793138054</v>
      </c>
      <c r="AS554" s="24">
        <f ca="1">SQRT(Inputs!$B$38)*L554+SQRT(1-Inputs!$B$38)*_xlfn.NORM.S.INV(RAND())</f>
        <v>0.36227874668157012</v>
      </c>
      <c r="AT554" s="24">
        <f ca="1">SQRT(Inputs!$B$38)*M554+SQRT(1-Inputs!$B$38)*_xlfn.NORM.S.INV(RAND())</f>
        <v>-0.61233162042017331</v>
      </c>
      <c r="AU554" s="15">
        <f ca="1">Inputs!$B$6*EXP($B$8-0.5*C$5^2+C$5*N554)</f>
        <v>4531.1934314601303</v>
      </c>
      <c r="AV554" s="15">
        <f t="shared" ca="1" si="292"/>
        <v>5822.299630764448</v>
      </c>
      <c r="AW554" s="15">
        <f t="shared" ca="1" si="293"/>
        <v>6992.8397268167892</v>
      </c>
      <c r="AX554" s="15">
        <f t="shared" ca="1" si="294"/>
        <v>8987.6527819356743</v>
      </c>
      <c r="AY554" s="15">
        <f t="shared" ca="1" si="295"/>
        <v>11574.51658293418</v>
      </c>
      <c r="AZ554" s="15">
        <f t="shared" ca="1" si="296"/>
        <v>15236.681701275756</v>
      </c>
      <c r="BA554" s="15">
        <f t="shared" ca="1" si="297"/>
        <v>20310.174785765823</v>
      </c>
      <c r="BB554" s="15">
        <f t="shared" ca="1" si="298"/>
        <v>28201.568922746348</v>
      </c>
      <c r="BC554" s="15">
        <f t="shared" ca="1" si="299"/>
        <v>33676.094596014722</v>
      </c>
      <c r="BD554" s="15">
        <f t="shared" ca="1" si="300"/>
        <v>42831.904456007323</v>
      </c>
      <c r="BE554" s="15">
        <f t="shared" ca="1" si="301"/>
        <v>47238.005295933566</v>
      </c>
      <c r="BF554" s="15">
        <f ca="1">Inputs!$B$13*EXP($B$9-0.5*C$6^2+C$6*Y554)</f>
        <v>15806.193280228201</v>
      </c>
      <c r="BG554" s="15">
        <f t="shared" ca="1" si="302"/>
        <v>17730.252964950007</v>
      </c>
      <c r="BH554" s="15">
        <f t="shared" ca="1" si="303"/>
        <v>26257.638990910429</v>
      </c>
      <c r="BI554" s="15">
        <f t="shared" ca="1" si="304"/>
        <v>29795.153763487913</v>
      </c>
      <c r="BJ554" s="15">
        <f t="shared" ca="1" si="305"/>
        <v>41033.91362823893</v>
      </c>
      <c r="BK554" s="15">
        <f t="shared" ca="1" si="306"/>
        <v>60695.477339344521</v>
      </c>
      <c r="BL554" s="15">
        <f t="shared" ca="1" si="307"/>
        <v>65834.250621967425</v>
      </c>
      <c r="BM554" s="15">
        <f t="shared" ca="1" si="308"/>
        <v>89434.483278518586</v>
      </c>
      <c r="BN554" s="15">
        <f t="shared" ca="1" si="309"/>
        <v>106652.7370297225</v>
      </c>
      <c r="BO554" s="15">
        <f t="shared" ca="1" si="310"/>
        <v>123714.05558015264</v>
      </c>
      <c r="BP554" s="15">
        <f t="shared" ca="1" si="311"/>
        <v>116922.61268848197</v>
      </c>
      <c r="BQ554" s="15">
        <f ca="1">Inputs!$B$20*EXP($B$10-0.5*C$7^2+C$7*AJ554)</f>
        <v>6221.9559313869549</v>
      </c>
      <c r="BR554" s="15">
        <f t="shared" ca="1" si="312"/>
        <v>15071.816150999297</v>
      </c>
      <c r="BS554" s="15">
        <f t="shared" ca="1" si="313"/>
        <v>31345.421698320428</v>
      </c>
      <c r="BT554" s="15">
        <f t="shared" ca="1" si="314"/>
        <v>37099.918508642964</v>
      </c>
      <c r="BU554" s="15">
        <f t="shared" ca="1" si="315"/>
        <v>49012.851511734552</v>
      </c>
      <c r="BV554" s="15">
        <f t="shared" ca="1" si="316"/>
        <v>69728.66105672573</v>
      </c>
      <c r="BW554" s="15">
        <f t="shared" ca="1" si="317"/>
        <v>119748.22395365134</v>
      </c>
      <c r="BX554" s="15">
        <f t="shared" ca="1" si="318"/>
        <v>134030.86096726067</v>
      </c>
      <c r="BY554" s="15">
        <f t="shared" ca="1" si="319"/>
        <v>141488.99563147585</v>
      </c>
      <c r="BZ554" s="15">
        <f t="shared" ca="1" si="320"/>
        <v>212200.93755262849</v>
      </c>
      <c r="CA554" s="15">
        <f t="shared" ca="1" si="321"/>
        <v>267345.83890629327</v>
      </c>
      <c r="CB554" s="15">
        <f ca="1">(AU554*DCF!C$10-DCF!C$5*MAX(AU554*DCF!C$10,0)-MAX(AU554-Inputs!$B$6,0)/Inputs!$B$10)*DCF!C$6</f>
        <v>1046.1477383203637</v>
      </c>
      <c r="CC554" s="15">
        <f ca="1">(AV554*DCF!D$10-DCF!D$5*MAX(AV554*DCF!D$10,0)-MAX(AV554-AU554,0)/Inputs!$B$10)*DCF!D$6</f>
        <v>1104.3436341629404</v>
      </c>
      <c r="CD554" s="15">
        <f ca="1">(AW554*DCF!E$10-DCF!E$5*MAX(AW554*DCF!E$10,0)-MAX(AW554-AV554,0)/Inputs!$B$10)*DCF!E$6</f>
        <v>1350.8812726224742</v>
      </c>
      <c r="CE554" s="15">
        <f ca="1">(AX554*DCF!F$10-DCF!F$5*MAX(AX554*DCF!F$10,0)-MAX(AX554-AW554,0)/Inputs!$B$10)*DCF!F$6</f>
        <v>1546.919139270799</v>
      </c>
      <c r="CF554" s="15">
        <f ca="1">(AY554*DCF!G$10-DCF!G$5*MAX(AY554*DCF!G$10,0)-MAX(AY554-AX554,0)/Inputs!$B$10)*DCF!G$6</f>
        <v>1887.5717158830394</v>
      </c>
      <c r="CG554" s="15">
        <f ca="1">(AZ554*DCF!H$10-DCF!H$5*MAX(AZ554*DCF!H$10,0)-MAX(AZ554-AY554,0)/Inputs!$B$10)*DCF!H$6</f>
        <v>2307.9296115469156</v>
      </c>
      <c r="CH554" s="15">
        <f ca="1">(BA554*DCF!I$10-DCF!I$5*MAX(BA554*DCF!I$10,0)-MAX(BA554-AZ554,0)/Inputs!$B$10)*DCF!I$6</f>
        <v>2877.6973909401063</v>
      </c>
      <c r="CI554" s="15">
        <f ca="1">(BB554*DCF!J$10-DCF!J$5*MAX(BB554*DCF!J$10,0)-MAX(BB554-BA554,0)/Inputs!$B$10)*DCF!J$6</f>
        <v>3643.6439222082986</v>
      </c>
      <c r="CJ554" s="15">
        <f ca="1">(BC554*DCF!K$10-DCF!K$5*MAX(BC554*DCF!K$10,0)-MAX(BC554-BB554,0)/Inputs!$B$10)*DCF!K$6</f>
        <v>4654.9601321036107</v>
      </c>
      <c r="CK554" s="15">
        <f ca="1">(BD554*DCF!L$10-DCF!L$5*MAX(BD554*DCF!L$10,0)-MAX(BD554-BC554,0)/Inputs!$B$10)*DCF!L$6</f>
        <v>5275.8712216784797</v>
      </c>
      <c r="CL554" s="15">
        <f ca="1">(BE554*DCF!M$10-DCF!M$5*MAX(BE554*DCF!M$10,0)-MAX(BE554-BD554,0)/Inputs!$B$10)*DCF!M$6</f>
        <v>6139.5377017075907</v>
      </c>
      <c r="CM554" s="15">
        <f ca="1">(BF554*DCF!C$28-DCF!C$5*MAX(BF554*DCF!C$28,0)-MAX(BF554-Inputs!$B$13,0)/Inputs!$B$17)*DCF!C$6</f>
        <v>3803.3476201035955</v>
      </c>
      <c r="CN554" s="15">
        <f ca="1">(BG554*DCF!D$28-DCF!D$5*MAX(BG554*DCF!D$28,0)-MAX(BG554-BF554,0)/Inputs!$B$17)*DCF!D$6</f>
        <v>4811.4782772074223</v>
      </c>
      <c r="CO554" s="15">
        <f ca="1">(BH554*DCF!E$28-DCF!E$5*MAX(BH554*DCF!E$28,0)-MAX(BH554-BG554,0)/Inputs!$B$17)*DCF!E$6</f>
        <v>5756.0005092847477</v>
      </c>
      <c r="CP554" s="15">
        <f ca="1">(BI554*DCF!F$28-DCF!F$5*MAX(BI554*DCF!F$28,0)-MAX(BI554-BH554,0)/Inputs!$B$17)*DCF!F$6</f>
        <v>7444.5389377051079</v>
      </c>
      <c r="CQ554" s="15">
        <f ca="1">(BJ554*DCF!G$28-DCF!G$5*MAX(BJ554*DCF!G$28,0)-MAX(BJ554-BI554,0)/Inputs!$B$17)*DCF!G$6</f>
        <v>8756.3118303920164</v>
      </c>
      <c r="CR554" s="15">
        <f ca="1">(BK554*DCF!H$28-DCF!H$5*MAX(BK554*DCF!H$28,0)-MAX(BK554-BJ554,0)/Inputs!$B$17)*DCF!H$6</f>
        <v>11955.805955310272</v>
      </c>
      <c r="CS554" s="15">
        <f ca="1">(BL554*DCF!I$28-DCF!I$5*MAX(BL554*DCF!I$28,0)-MAX(BL554-BK554,0)/Inputs!$B$17)*DCF!I$6</f>
        <v>14743.552472224163</v>
      </c>
      <c r="CT554" s="15">
        <f ca="1">(BM554*DCF!J$28-DCF!J$5*MAX(BM554*DCF!J$28,0)-MAX(BM554-BL554,0)/Inputs!$B$17)*DCF!J$6</f>
        <v>16822.116238212075</v>
      </c>
      <c r="CU554" s="15">
        <f ca="1">(BN554*DCF!K$28-DCF!K$5*MAX(BN554*DCF!K$28,0)-MAX(BN554-BM554,0)/Inputs!$B$17)*DCF!K$6</f>
        <v>20414.263075640469</v>
      </c>
      <c r="CV554" s="15">
        <f ca="1">(BO554*DCF!L$28-DCF!L$5*MAX(BO554*DCF!L$28,0)-MAX(BO554-BN554,0)/Inputs!$B$17)*DCF!L$6</f>
        <v>22753.034187140529</v>
      </c>
      <c r="CW554" s="15">
        <f ca="1">(BP554*DCF!M$28-DCF!M$5*MAX(BP554*DCF!M$28,0)-MAX(BP554-BO554,0)/Inputs!$B$17)*DCF!M$6</f>
        <v>21999.057243811334</v>
      </c>
      <c r="CX554" s="15">
        <f ca="1">(BQ554*DCF!C$46-DCF!C$5*MAX(BQ554*DCF!C$46,0)-MAX(BQ554-Inputs!$B$20,0)/Inputs!$B$24)*DCF!C$6</f>
        <v>-2832.3020309840335</v>
      </c>
      <c r="CY554" s="15">
        <f ca="1">(BR554*DCF!D$46-DCF!D$5*MAX(BR554*DCF!D$46,0)-MAX(BR554-BQ554,0)/Inputs!$B$24)*DCF!D$6</f>
        <v>-6348.5694328785412</v>
      </c>
      <c r="CZ554" s="15">
        <f ca="1">(BS554*DCF!E$46-DCF!E$5*MAX(BS554*DCF!E$46,0)-MAX(BS554-BR554,0)/Inputs!$B$24)*DCF!E$6</f>
        <v>-10121.257993779542</v>
      </c>
      <c r="DA554" s="15">
        <f ca="1">(BT554*DCF!F$46-DCF!F$5*MAX(BT554*DCF!F$46,0)-MAX(BT554-BS554,0)/Inputs!$B$24)*DCF!F$6</f>
        <v>-4797.2448315368647</v>
      </c>
      <c r="DB554" s="15">
        <f ca="1">(BU554*DCF!G$46-DCF!G$5*MAX(BU554*DCF!G$46,0)-MAX(BU554-BT554,0)/Inputs!$B$24)*DCF!G$6</f>
        <v>-5655.9707787076177</v>
      </c>
      <c r="DC554" s="15">
        <f ca="1">(BV554*DCF!H$46-DCF!H$5*MAX(BV554*DCF!H$46,0)-MAX(BV554-BU554,0)/Inputs!$B$24)*DCF!H$6</f>
        <v>-6437.3108882350407</v>
      </c>
      <c r="DD554" s="15">
        <f ca="1">(BW554*DCF!I$46-DCF!I$5*MAX(BW554*DCF!I$46,0)-MAX(BW554-BV554,0)/Inputs!$B$24)*DCF!I$6</f>
        <v>-11593.049830410519</v>
      </c>
      <c r="DE554" s="15">
        <f ca="1">(BX554*DCF!J$46-DCF!J$5*MAX(BX554*DCF!J$46,0)-MAX(BX554-BW554,0)/Inputs!$B$24)*DCF!J$6</f>
        <v>1834.7018782758946</v>
      </c>
      <c r="DF554" s="15">
        <f ca="1">(BY554*DCF!K$46-DCF!K$5*MAX(BY554*DCF!K$46,0)-MAX(BY554-BX554,0)/Inputs!$B$24)*DCF!K$6</f>
        <v>6255.2787774327044</v>
      </c>
      <c r="DG554" s="15">
        <f ca="1">(BZ554*DCF!L$46-DCF!L$5*MAX(BZ554*DCF!L$46,0)-MAX(BZ554-BY554,0)/Inputs!$B$24)*DCF!L$6</f>
        <v>-1333.877342380619</v>
      </c>
      <c r="DH554" s="15">
        <f ca="1">(CA554*DCF!M$46-DCF!M$5*MAX(CA554*DCF!M$46,0)-MAX(CA554-BZ554,0)/Inputs!$B$24)*DCF!M$6</f>
        <v>9430.4808477443694</v>
      </c>
      <c r="DI554" s="15">
        <f ca="1">SUM(CB554:CL554)+BE554*DCF!M$10*(1+Inputs!$B$30)*(1-Inputs!$B$33)*(1-Inputs!$B$30/Inputs!$B$31)/(Inputs!$B$29-Inputs!$B$30)*DCF!M$6</f>
        <v>163299.49687698012</v>
      </c>
      <c r="DJ554" s="15">
        <f ca="1">SUM(CM554:CW554)+BP554*DCF!M$28*(1+Inputs!$B$30)*(1-Inputs!$B$33)*(1-Inputs!$B$30/Inputs!$B$31)/(Inputs!$B$29-Inputs!$B$30)*DCF!M$6</f>
        <v>573122.40935174376</v>
      </c>
      <c r="DK554" s="15">
        <f ca="1">SUM(CX554:DH554)+CA554*DCF!M$46*(1+Inputs!$B$30)*(1-Inputs!$B$33)*(1-Inputs!$B$30/Inputs!$B$31)/(Inputs!$B$29-Inputs!$B$30)*DCF!M$6</f>
        <v>381749.2144628425</v>
      </c>
      <c r="DM554" s="15">
        <f ca="1">DI554+DJ554+DK554+Inputs!$B$34+Inputs!$B$36-Inputs!$B$35</f>
        <v>1195022.1206915665</v>
      </c>
    </row>
    <row r="555" spans="1:117" x14ac:dyDescent="0.75">
      <c r="A555" s="11">
        <v>542</v>
      </c>
      <c r="C555" s="24">
        <f t="shared" ca="1" si="324"/>
        <v>0.1455028926774467</v>
      </c>
      <c r="D555" s="24">
        <f t="shared" ca="1" si="324"/>
        <v>-1.1361518820378005</v>
      </c>
      <c r="E555" s="24">
        <f t="shared" ca="1" si="324"/>
        <v>1.0037693447428642</v>
      </c>
      <c r="F555" s="24">
        <f t="shared" ca="1" si="324"/>
        <v>0.14751962663575641</v>
      </c>
      <c r="G555" s="24">
        <f t="shared" ca="1" si="324"/>
        <v>-0.77012257699881936</v>
      </c>
      <c r="H555" s="24">
        <f t="shared" ca="1" si="324"/>
        <v>2.4979351522377082</v>
      </c>
      <c r="I555" s="24">
        <f t="shared" ca="1" si="324"/>
        <v>6.3443544941465353E-3</v>
      </c>
      <c r="J555" s="24">
        <f t="shared" ca="1" si="324"/>
        <v>0.43543484854384285</v>
      </c>
      <c r="K555" s="24">
        <f t="shared" ca="1" si="324"/>
        <v>1.9717248649210257</v>
      </c>
      <c r="L555" s="24">
        <f t="shared" ca="1" si="324"/>
        <v>-0.35686411255544603</v>
      </c>
      <c r="M555" s="24">
        <f t="shared" ca="1" si="324"/>
        <v>1.9498072091989809</v>
      </c>
      <c r="N555" s="24">
        <f ca="1">SQRT(Inputs!$B$38)*C555+SQRT(1-Inputs!$B$38)*_xlfn.NORM.S.INV(RAND())</f>
        <v>-1.4208673272411654E-2</v>
      </c>
      <c r="O555" s="24">
        <f ca="1">SQRT(Inputs!$B$38)*D555+SQRT(1-Inputs!$B$38)*_xlfn.NORM.S.INV(RAND())</f>
        <v>-0.66342432252735373</v>
      </c>
      <c r="P555" s="24">
        <f ca="1">SQRT(Inputs!$B$38)*E555+SQRT(1-Inputs!$B$38)*_xlfn.NORM.S.INV(RAND())</f>
        <v>1.1887409560664584</v>
      </c>
      <c r="Q555" s="24">
        <f ca="1">SQRT(Inputs!$B$38)*F555+SQRT(1-Inputs!$B$38)*_xlfn.NORM.S.INV(RAND())</f>
        <v>0.13816356546720743</v>
      </c>
      <c r="R555" s="24">
        <f ca="1">SQRT(Inputs!$B$38)*G555+SQRT(1-Inputs!$B$38)*_xlfn.NORM.S.INV(RAND())</f>
        <v>-1.876920434607616</v>
      </c>
      <c r="S555" s="24">
        <f ca="1">SQRT(Inputs!$B$38)*H555+SQRT(1-Inputs!$B$38)*_xlfn.NORM.S.INV(RAND())</f>
        <v>3.0457667939868802</v>
      </c>
      <c r="T555" s="24">
        <f ca="1">SQRT(Inputs!$B$38)*I555+SQRT(1-Inputs!$B$38)*_xlfn.NORM.S.INV(RAND())</f>
        <v>2.1692761698070204</v>
      </c>
      <c r="U555" s="24">
        <f ca="1">SQRT(Inputs!$B$38)*J555+SQRT(1-Inputs!$B$38)*_xlfn.NORM.S.INV(RAND())</f>
        <v>-1.5439390164200453</v>
      </c>
      <c r="V555" s="24">
        <f ca="1">SQRT(Inputs!$B$38)*K555+SQRT(1-Inputs!$B$38)*_xlfn.NORM.S.INV(RAND())</f>
        <v>1.5520142071331313</v>
      </c>
      <c r="W555" s="24">
        <f ca="1">SQRT(Inputs!$B$38)*L555+SQRT(1-Inputs!$B$38)*_xlfn.NORM.S.INV(RAND())</f>
        <v>-0.52477269760665113</v>
      </c>
      <c r="X555" s="24">
        <f ca="1">SQRT(Inputs!$B$38)*M555+SQRT(1-Inputs!$B$38)*_xlfn.NORM.S.INV(RAND())</f>
        <v>1.4057271358824748</v>
      </c>
      <c r="Y555" s="24">
        <f ca="1">SQRT(Inputs!$B$38)*C555+SQRT(1-Inputs!$B$38)*_xlfn.NORM.S.INV(RAND())</f>
        <v>-0.66854255998627332</v>
      </c>
      <c r="Z555" s="24">
        <f ca="1">SQRT(Inputs!$B$38)*D555+SQRT(1-Inputs!$B$38)*_xlfn.NORM.S.INV(RAND())</f>
        <v>0.71771179082715386</v>
      </c>
      <c r="AA555" s="24">
        <f ca="1">SQRT(Inputs!$B$38)*E555+SQRT(1-Inputs!$B$38)*_xlfn.NORM.S.INV(RAND())</f>
        <v>1.7710274891906441</v>
      </c>
      <c r="AB555" s="24">
        <f ca="1">SQRT(Inputs!$B$38)*F555+SQRT(1-Inputs!$B$38)*_xlfn.NORM.S.INV(RAND())</f>
        <v>0.37976466228089623</v>
      </c>
      <c r="AC555" s="24">
        <f ca="1">SQRT(Inputs!$B$38)*G555+SQRT(1-Inputs!$B$38)*_xlfn.NORM.S.INV(RAND())</f>
        <v>-0.66203531326403131</v>
      </c>
      <c r="AD555" s="24">
        <f ca="1">SQRT(Inputs!$B$38)*H555+SQRT(1-Inputs!$B$38)*_xlfn.NORM.S.INV(RAND())</f>
        <v>1.8183547834282527</v>
      </c>
      <c r="AE555" s="24">
        <f ca="1">SQRT(Inputs!$B$38)*I555+SQRT(1-Inputs!$B$38)*_xlfn.NORM.S.INV(RAND())</f>
        <v>0.48604940483508363</v>
      </c>
      <c r="AF555" s="24">
        <f ca="1">SQRT(Inputs!$B$38)*J555+SQRT(1-Inputs!$B$38)*_xlfn.NORM.S.INV(RAND())</f>
        <v>1.2754870881097227</v>
      </c>
      <c r="AG555" s="24">
        <f ca="1">SQRT(Inputs!$B$38)*K555+SQRT(1-Inputs!$B$38)*_xlfn.NORM.S.INV(RAND())</f>
        <v>1.8799171923858871</v>
      </c>
      <c r="AH555" s="24">
        <f ca="1">SQRT(Inputs!$B$38)*L555+SQRT(1-Inputs!$B$38)*_xlfn.NORM.S.INV(RAND())</f>
        <v>0.39190694458571818</v>
      </c>
      <c r="AI555" s="24">
        <f ca="1">SQRT(Inputs!$B$38)*M555+SQRT(1-Inputs!$B$38)*_xlfn.NORM.S.INV(RAND())</f>
        <v>2.0261215134159678</v>
      </c>
      <c r="AJ555" s="24">
        <f ca="1">SQRT(Inputs!$B$38)*C555+SQRT(1-Inputs!$B$38)*_xlfn.NORM.S.INV(RAND())</f>
        <v>0.58250103195529657</v>
      </c>
      <c r="AK555" s="24">
        <f ca="1">SQRT(Inputs!$B$38)*D555+SQRT(1-Inputs!$B$38)*_xlfn.NORM.S.INV(RAND())</f>
        <v>-1.1259624489446316</v>
      </c>
      <c r="AL555" s="24">
        <f ca="1">SQRT(Inputs!$B$38)*E555+SQRT(1-Inputs!$B$38)*_xlfn.NORM.S.INV(RAND())</f>
        <v>1.6458661436103559</v>
      </c>
      <c r="AM555" s="24">
        <f ca="1">SQRT(Inputs!$B$38)*F555+SQRT(1-Inputs!$B$38)*_xlfn.NORM.S.INV(RAND())</f>
        <v>-1.2582190672542892</v>
      </c>
      <c r="AN555" s="24">
        <f ca="1">SQRT(Inputs!$B$38)*G555+SQRT(1-Inputs!$B$38)*_xlfn.NORM.S.INV(RAND())</f>
        <v>-1.0415228363365223</v>
      </c>
      <c r="AO555" s="24">
        <f ca="1">SQRT(Inputs!$B$38)*H555+SQRT(1-Inputs!$B$38)*_xlfn.NORM.S.INV(RAND())</f>
        <v>1.9033413390350802</v>
      </c>
      <c r="AP555" s="24">
        <f ca="1">SQRT(Inputs!$B$38)*I555+SQRT(1-Inputs!$B$38)*_xlfn.NORM.S.INV(RAND())</f>
        <v>0.41009116287050934</v>
      </c>
      <c r="AQ555" s="24">
        <f ca="1">SQRT(Inputs!$B$38)*J555+SQRT(1-Inputs!$B$38)*_xlfn.NORM.S.INV(RAND())</f>
        <v>0.42516166439708947</v>
      </c>
      <c r="AR555" s="24">
        <f ca="1">SQRT(Inputs!$B$38)*K555+SQRT(1-Inputs!$B$38)*_xlfn.NORM.S.INV(RAND())</f>
        <v>1.5076334453654001</v>
      </c>
      <c r="AS555" s="24">
        <f ca="1">SQRT(Inputs!$B$38)*L555+SQRT(1-Inputs!$B$38)*_xlfn.NORM.S.INV(RAND())</f>
        <v>-0.44276099184135592</v>
      </c>
      <c r="AT555" s="24">
        <f ca="1">SQRT(Inputs!$B$38)*M555+SQRT(1-Inputs!$B$38)*_xlfn.NORM.S.INV(RAND())</f>
        <v>0.63368943597761296</v>
      </c>
      <c r="AU555" s="15">
        <f ca="1">Inputs!$B$6*EXP($B$8-0.5*C$5^2+C$5*N555)</f>
        <v>4950.8393881450502</v>
      </c>
      <c r="AV555" s="15">
        <f t="shared" ca="1" si="292"/>
        <v>5466.2641338537896</v>
      </c>
      <c r="AW555" s="15">
        <f t="shared" ca="1" si="293"/>
        <v>7824.2649483528494</v>
      </c>
      <c r="AX555" s="15">
        <f t="shared" ca="1" si="294"/>
        <v>9718.9631685066634</v>
      </c>
      <c r="AY555" s="15">
        <f t="shared" ca="1" si="295"/>
        <v>9539.5817155280456</v>
      </c>
      <c r="AZ555" s="15">
        <f t="shared" ca="1" si="296"/>
        <v>16316.496629919842</v>
      </c>
      <c r="BA555" s="15">
        <f t="shared" ca="1" si="297"/>
        <v>25056.360452362511</v>
      </c>
      <c r="BB555" s="15">
        <f t="shared" ca="1" si="298"/>
        <v>26280.155141951695</v>
      </c>
      <c r="BC555" s="15">
        <f t="shared" ca="1" si="299"/>
        <v>37388.491128768932</v>
      </c>
      <c r="BD555" s="15">
        <f t="shared" ca="1" si="300"/>
        <v>43610.455116741097</v>
      </c>
      <c r="BE555" s="15">
        <f t="shared" ca="1" si="301"/>
        <v>60738.348189719865</v>
      </c>
      <c r="BF555" s="15">
        <f ca="1">Inputs!$B$13*EXP($B$9-0.5*C$6^2+C$6*Y555)</f>
        <v>12114.183227979445</v>
      </c>
      <c r="BG555" s="15">
        <f t="shared" ca="1" si="302"/>
        <v>16805.28411389856</v>
      </c>
      <c r="BH555" s="15">
        <f t="shared" ca="1" si="303"/>
        <v>27543.586387534946</v>
      </c>
      <c r="BI555" s="15">
        <f t="shared" ca="1" si="304"/>
        <v>35747.12893576613</v>
      </c>
      <c r="BJ555" s="15">
        <f t="shared" ca="1" si="305"/>
        <v>39834.932476840877</v>
      </c>
      <c r="BK555" s="15">
        <f t="shared" ca="1" si="306"/>
        <v>62622.599688026196</v>
      </c>
      <c r="BL555" s="15">
        <f t="shared" ca="1" si="307"/>
        <v>81925.462783016061</v>
      </c>
      <c r="BM555" s="15">
        <f t="shared" ca="1" si="308"/>
        <v>117994.37408705329</v>
      </c>
      <c r="BN555" s="15">
        <f t="shared" ca="1" si="309"/>
        <v>181786.11546081654</v>
      </c>
      <c r="BO555" s="15">
        <f t="shared" ca="1" si="310"/>
        <v>234094.04513164618</v>
      </c>
      <c r="BP555" s="15">
        <f t="shared" ca="1" si="311"/>
        <v>362472.93330242246</v>
      </c>
      <c r="BQ555" s="15">
        <f ca="1">Inputs!$B$20*EXP($B$10-0.5*C$7^2+C$7*AJ555)</f>
        <v>5273.9332879992908</v>
      </c>
      <c r="BR555" s="15">
        <f t="shared" ca="1" si="312"/>
        <v>5004.6865811869511</v>
      </c>
      <c r="BS555" s="15">
        <f t="shared" ca="1" si="313"/>
        <v>10994.98905862396</v>
      </c>
      <c r="BT555" s="15">
        <f t="shared" ca="1" si="314"/>
        <v>10897.889529147968</v>
      </c>
      <c r="BU555" s="15">
        <f t="shared" ca="1" si="315"/>
        <v>11738.656356996788</v>
      </c>
      <c r="BV555" s="15">
        <f t="shared" ca="1" si="316"/>
        <v>25076.665158372198</v>
      </c>
      <c r="BW555" s="15">
        <f t="shared" ca="1" si="317"/>
        <v>38166.019272670586</v>
      </c>
      <c r="BX555" s="15">
        <f t="shared" ca="1" si="318"/>
        <v>58130.739234263827</v>
      </c>
      <c r="BY555" s="15">
        <f t="shared" ca="1" si="319"/>
        <v>108684.5472268041</v>
      </c>
      <c r="BZ555" s="15">
        <f t="shared" ca="1" si="320"/>
        <v>140578.7447893674</v>
      </c>
      <c r="CA555" s="15">
        <f t="shared" ca="1" si="321"/>
        <v>221007.39690417756</v>
      </c>
      <c r="CB555" s="15">
        <f ca="1">(AU555*DCF!C$10-DCF!C$5*MAX(AU555*DCF!C$10,0)-MAX(AU555-Inputs!$B$6,0)/Inputs!$B$10)*DCF!C$6</f>
        <v>1043.1555878511595</v>
      </c>
      <c r="CC555" s="15">
        <f ca="1">(AV555*DCF!D$10-DCF!D$5*MAX(AV555*DCF!D$10,0)-MAX(AV555-AU555,0)/Inputs!$B$10)*DCF!D$6</f>
        <v>1206.6920152857579</v>
      </c>
      <c r="CD555" s="15">
        <f ca="1">(AW555*DCF!E$10-DCF!E$5*MAX(AW555*DCF!E$10,0)-MAX(AW555-AV555,0)/Inputs!$B$10)*DCF!E$6</f>
        <v>1275.3787925651493</v>
      </c>
      <c r="CE555" s="15">
        <f ca="1">(AX555*DCF!F$10-DCF!F$5*MAX(AX555*DCF!F$10,0)-MAX(AX555-AW555,0)/Inputs!$B$10)*DCF!F$6</f>
        <v>1727.3944462005134</v>
      </c>
      <c r="CF555" s="15">
        <f ca="1">(AY555*DCF!G$10-DCF!G$5*MAX(AY555*DCF!G$10,0)-MAX(AY555-AX555,0)/Inputs!$B$10)*DCF!G$6</f>
        <v>1965.5339712551488</v>
      </c>
      <c r="CG555" s="15">
        <f ca="1">(AZ555*DCF!H$10-DCF!H$5*MAX(AZ555*DCF!H$10,0)-MAX(AZ555-AY555,0)/Inputs!$B$10)*DCF!H$6</f>
        <v>1964.4967889126426</v>
      </c>
      <c r="CH555" s="15">
        <f ca="1">(BA555*DCF!I$10-DCF!I$5*MAX(BA555*DCF!I$10,0)-MAX(BA555-AZ555,0)/Inputs!$B$10)*DCF!I$6</f>
        <v>3143.2391118061701</v>
      </c>
      <c r="CI555" s="15">
        <f ca="1">(BB555*DCF!J$10-DCF!J$5*MAX(BB555*DCF!J$10,0)-MAX(BB555-BA555,0)/Inputs!$B$10)*DCF!J$6</f>
        <v>4324.2896821534368</v>
      </c>
      <c r="CJ555" s="15">
        <f ca="1">(BC555*DCF!K$10-DCF!K$5*MAX(BC555*DCF!K$10,0)-MAX(BC555-BB555,0)/Inputs!$B$10)*DCF!K$6</f>
        <v>4463.9486708974346</v>
      </c>
      <c r="CK555" s="15">
        <f ca="1">(BD555*DCF!L$10-DCF!L$5*MAX(BD555*DCF!L$10,0)-MAX(BD555-BC555,0)/Inputs!$B$10)*DCF!L$6</f>
        <v>5772.6852405704976</v>
      </c>
      <c r="CL555" s="15">
        <f ca="1">(BE555*DCF!M$10-DCF!M$5*MAX(BE555*DCF!M$10,0)-MAX(BE555-BD555,0)/Inputs!$B$10)*DCF!M$6</f>
        <v>6524.8566846775402</v>
      </c>
      <c r="CM555" s="15">
        <f ca="1">(BF555*DCF!C$28-DCF!C$5*MAX(BF555*DCF!C$28,0)-MAX(BF555-Inputs!$B$13,0)/Inputs!$B$17)*DCF!C$6</f>
        <v>3529.2285755127596</v>
      </c>
      <c r="CN555" s="15">
        <f ca="1">(BG555*DCF!D$28-DCF!D$5*MAX(BG555*DCF!D$28,0)-MAX(BG555-BF555,0)/Inputs!$B$17)*DCF!D$6</f>
        <v>3948.7168612548062</v>
      </c>
      <c r="CO555" s="15">
        <f ca="1">(BH555*DCF!E$28-DCF!E$5*MAX(BH555*DCF!E$28,0)-MAX(BH555-BG555,0)/Inputs!$B$17)*DCF!E$6</f>
        <v>5684.462550522263</v>
      </c>
      <c r="CP555" s="15">
        <f ca="1">(BI555*DCF!F$28-DCF!F$5*MAX(BI555*DCF!F$28,0)-MAX(BI555-BH555,0)/Inputs!$B$17)*DCF!F$6</f>
        <v>8210.819308066375</v>
      </c>
      <c r="CQ555" s="15">
        <f ca="1">(BJ555*DCF!G$28-DCF!G$5*MAX(BJ555*DCF!G$28,0)-MAX(BJ555-BI555,0)/Inputs!$B$17)*DCF!G$6</f>
        <v>9647.9472848375681</v>
      </c>
      <c r="CR555" s="15">
        <f ca="1">(BK555*DCF!H$28-DCF!H$5*MAX(BK555*DCF!H$28,0)-MAX(BK555-BJ555,0)/Inputs!$B$17)*DCF!H$6</f>
        <v>11946.695819208384</v>
      </c>
      <c r="CS555" s="15">
        <f ca="1">(BL555*DCF!I$28-DCF!I$5*MAX(BL555*DCF!I$28,0)-MAX(BL555-BK555,0)/Inputs!$B$17)*DCF!I$6</f>
        <v>16494.468762678771</v>
      </c>
      <c r="CT555" s="15">
        <f ca="1">(BM555*DCF!J$28-DCF!J$5*MAX(BM555*DCF!J$28,0)-MAX(BM555-BL555,0)/Inputs!$B$17)*DCF!J$6</f>
        <v>21540.09789447008</v>
      </c>
      <c r="CU555" s="15">
        <f ca="1">(BN555*DCF!K$28-DCF!K$5*MAX(BN555*DCF!K$28,0)-MAX(BN555-BM555,0)/Inputs!$B$17)*DCF!K$6</f>
        <v>30576.540961342729</v>
      </c>
      <c r="CV555" s="15">
        <f ca="1">(BO555*DCF!L$28-DCF!L$5*MAX(BO555*DCF!L$28,0)-MAX(BO555-BN555,0)/Inputs!$B$17)*DCF!L$6</f>
        <v>40787.946143200796</v>
      </c>
      <c r="CW555" s="15">
        <f ca="1">(BP555*DCF!M$28-DCF!M$5*MAX(BP555*DCF!M$28,0)-MAX(BP555-BO555,0)/Inputs!$B$17)*DCF!M$6</f>
        <v>54780.291004412204</v>
      </c>
      <c r="CX555" s="15">
        <f ca="1">(BQ555*DCF!C$46-DCF!C$5*MAX(BQ555*DCF!C$46,0)-MAX(BQ555-Inputs!$B$20,0)/Inputs!$B$24)*DCF!C$6</f>
        <v>-2175.4734096992775</v>
      </c>
      <c r="CY555" s="15">
        <f ca="1">(BR555*DCF!D$46-DCF!D$5*MAX(BR555*DCF!D$46,0)-MAX(BR555-BQ555,0)/Inputs!$B$24)*DCF!D$6</f>
        <v>-854.18328860883798</v>
      </c>
      <c r="CZ555" s="15">
        <f ca="1">(BS555*DCF!E$46-DCF!E$5*MAX(BS555*DCF!E$46,0)-MAX(BS555-BR555,0)/Inputs!$B$24)*DCF!E$6</f>
        <v>-3661.3889260813448</v>
      </c>
      <c r="DA555" s="15">
        <f ca="1">(BT555*DCF!F$46-DCF!F$5*MAX(BT555*DCF!F$46,0)-MAX(BT555-BS555,0)/Inputs!$B$24)*DCF!F$6</f>
        <v>-793.65321722617773</v>
      </c>
      <c r="DB555" s="15">
        <f ca="1">(BU555*DCF!G$46-DCF!G$5*MAX(BU555*DCF!G$46,0)-MAX(BU555-BT555,0)/Inputs!$B$24)*DCF!G$6</f>
        <v>-677.6825564604502</v>
      </c>
      <c r="DC555" s="15">
        <f ca="1">(BV555*DCF!H$46-DCF!H$5*MAX(BV555*DCF!H$46,0)-MAX(BV555-BU555,0)/Inputs!$B$24)*DCF!H$6</f>
        <v>-4144.7045116915942</v>
      </c>
      <c r="DD555" s="15">
        <f ca="1">(BW555*DCF!I$46-DCF!I$5*MAX(BW555*DCF!I$46,0)-MAX(BW555-BV555,0)/Inputs!$B$24)*DCF!I$6</f>
        <v>-2875.9881902398311</v>
      </c>
      <c r="DE555" s="15">
        <f ca="1">(BX555*DCF!J$46-DCF!J$5*MAX(BX555*DCF!J$46,0)-MAX(BX555-BW555,0)/Inputs!$B$24)*DCF!J$6</f>
        <v>-2855.8938435605069</v>
      </c>
      <c r="DF555" s="15">
        <f ca="1">(BY555*DCF!K$46-DCF!K$5*MAX(BY555*DCF!K$46,0)-MAX(BY555-BX555,0)/Inputs!$B$24)*DCF!K$6</f>
        <v>-6175.9125708552974</v>
      </c>
      <c r="DG555" s="15">
        <f ca="1">(BZ555*DCF!L$46-DCF!L$5*MAX(BZ555*DCF!L$46,0)-MAX(BZ555-BY555,0)/Inputs!$B$24)*DCF!L$6</f>
        <v>2499.7962047750334</v>
      </c>
      <c r="DH555" s="15">
        <f ca="1">(CA555*DCF!M$46-DCF!M$5*MAX(CA555*DCF!M$46,0)-MAX(CA555-BZ555,0)/Inputs!$B$24)*DCF!M$6</f>
        <v>512.00407755102185</v>
      </c>
      <c r="DI555" s="15">
        <f ca="1">SUM(CB555:CL555)+BE555*DCF!M$10*(1+Inputs!$B$30)*(1-Inputs!$B$33)*(1-Inputs!$B$30/Inputs!$B$31)/(Inputs!$B$29-Inputs!$B$30)*DCF!M$6</f>
        <v>202447.2971856714</v>
      </c>
      <c r="DJ555" s="15">
        <f ca="1">SUM(CM555:CW555)+BP555*DCF!M$28*(1+Inputs!$B$30)*(1-Inputs!$B$33)*(1-Inputs!$B$30/Inputs!$B$31)/(Inputs!$B$29-Inputs!$B$30)*DCF!M$6</f>
        <v>1552169.837284131</v>
      </c>
      <c r="DK555" s="15">
        <f ca="1">SUM(CX555:DH555)+CA555*DCF!M$46*(1+Inputs!$B$30)*(1-Inputs!$B$33)*(1-Inputs!$B$30/Inputs!$B$31)/(Inputs!$B$29-Inputs!$B$30)*DCF!M$6</f>
        <v>320500.53538156766</v>
      </c>
      <c r="DM555" s="15">
        <f ca="1">DI555+DJ555+DK555+Inputs!$B$34+Inputs!$B$36-Inputs!$B$35</f>
        <v>2151968.6698513702</v>
      </c>
    </row>
    <row r="556" spans="1:117" x14ac:dyDescent="0.75">
      <c r="A556" s="11">
        <v>543</v>
      </c>
      <c r="C556" s="24">
        <f t="shared" ca="1" si="324"/>
        <v>0.20519760777330961</v>
      </c>
      <c r="D556" s="24">
        <f t="shared" ca="1" si="324"/>
        <v>1.3121547392745114</v>
      </c>
      <c r="E556" s="24">
        <f t="shared" ca="1" si="324"/>
        <v>0.45510704424642229</v>
      </c>
      <c r="F556" s="24">
        <f t="shared" ca="1" si="324"/>
        <v>-0.88409108915108492</v>
      </c>
      <c r="G556" s="24">
        <f t="shared" ca="1" si="324"/>
        <v>-0.29568647612438803</v>
      </c>
      <c r="H556" s="24">
        <f t="shared" ca="1" si="324"/>
        <v>1.0383133671664977</v>
      </c>
      <c r="I556" s="24">
        <f t="shared" ca="1" si="324"/>
        <v>0.16637013692945857</v>
      </c>
      <c r="J556" s="24">
        <f t="shared" ca="1" si="324"/>
        <v>1.2184094659021296</v>
      </c>
      <c r="K556" s="24">
        <f t="shared" ca="1" si="324"/>
        <v>5.8486256567333139E-2</v>
      </c>
      <c r="L556" s="24">
        <f t="shared" ca="1" si="324"/>
        <v>0.38768968641295154</v>
      </c>
      <c r="M556" s="24">
        <f t="shared" ca="1" si="324"/>
        <v>-1.4687197367866294</v>
      </c>
      <c r="N556" s="24">
        <f ca="1">SQRT(Inputs!$B$38)*C556+SQRT(1-Inputs!$B$38)*_xlfn.NORM.S.INV(RAND())</f>
        <v>1.0217322038357817</v>
      </c>
      <c r="O556" s="24">
        <f ca="1">SQRT(Inputs!$B$38)*D556+SQRT(1-Inputs!$B$38)*_xlfn.NORM.S.INV(RAND())</f>
        <v>0.68288058921460371</v>
      </c>
      <c r="P556" s="24">
        <f ca="1">SQRT(Inputs!$B$38)*E556+SQRT(1-Inputs!$B$38)*_xlfn.NORM.S.INV(RAND())</f>
        <v>-0.91288851642149094</v>
      </c>
      <c r="Q556" s="24">
        <f ca="1">SQRT(Inputs!$B$38)*F556+SQRT(1-Inputs!$B$38)*_xlfn.NORM.S.INV(RAND())</f>
        <v>-1.18944316685179</v>
      </c>
      <c r="R556" s="24">
        <f ca="1">SQRT(Inputs!$B$38)*G556+SQRT(1-Inputs!$B$38)*_xlfn.NORM.S.INV(RAND())</f>
        <v>0.94431296967443845</v>
      </c>
      <c r="S556" s="24">
        <f ca="1">SQRT(Inputs!$B$38)*H556+SQRT(1-Inputs!$B$38)*_xlfn.NORM.S.INV(RAND())</f>
        <v>-0.62715749305405033</v>
      </c>
      <c r="T556" s="24">
        <f ca="1">SQRT(Inputs!$B$38)*I556+SQRT(1-Inputs!$B$38)*_xlfn.NORM.S.INV(RAND())</f>
        <v>-0.32988831969343713</v>
      </c>
      <c r="U556" s="24">
        <f ca="1">SQRT(Inputs!$B$38)*J556+SQRT(1-Inputs!$B$38)*_xlfn.NORM.S.INV(RAND())</f>
        <v>1.286289906767258</v>
      </c>
      <c r="V556" s="24">
        <f ca="1">SQRT(Inputs!$B$38)*K556+SQRT(1-Inputs!$B$38)*_xlfn.NORM.S.INV(RAND())</f>
        <v>0.54341162771125706</v>
      </c>
      <c r="W556" s="24">
        <f ca="1">SQRT(Inputs!$B$38)*L556+SQRT(1-Inputs!$B$38)*_xlfn.NORM.S.INV(RAND())</f>
        <v>0.5075849533765695</v>
      </c>
      <c r="X556" s="24">
        <f ca="1">SQRT(Inputs!$B$38)*M556+SQRT(1-Inputs!$B$38)*_xlfn.NORM.S.INV(RAND())</f>
        <v>-1.2948137999093641</v>
      </c>
      <c r="Y556" s="24">
        <f ca="1">SQRT(Inputs!$B$38)*C556+SQRT(1-Inputs!$B$38)*_xlfn.NORM.S.INV(RAND())</f>
        <v>1.2602458586021204</v>
      </c>
      <c r="Z556" s="24">
        <f ca="1">SQRT(Inputs!$B$38)*D556+SQRT(1-Inputs!$B$38)*_xlfn.NORM.S.INV(RAND())</f>
        <v>0.53558589046379979</v>
      </c>
      <c r="AA556" s="24">
        <f ca="1">SQRT(Inputs!$B$38)*E556+SQRT(1-Inputs!$B$38)*_xlfn.NORM.S.INV(RAND())</f>
        <v>-0.46529689616838521</v>
      </c>
      <c r="AB556" s="24">
        <f ca="1">SQRT(Inputs!$B$38)*F556+SQRT(1-Inputs!$B$38)*_xlfn.NORM.S.INV(RAND())</f>
        <v>0.37252043663000212</v>
      </c>
      <c r="AC556" s="24">
        <f ca="1">SQRT(Inputs!$B$38)*G556+SQRT(1-Inputs!$B$38)*_xlfn.NORM.S.INV(RAND())</f>
        <v>-0.31140159206458673</v>
      </c>
      <c r="AD556" s="24">
        <f ca="1">SQRT(Inputs!$B$38)*H556+SQRT(1-Inputs!$B$38)*_xlfn.NORM.S.INV(RAND())</f>
        <v>1.1100706625331984</v>
      </c>
      <c r="AE556" s="24">
        <f ca="1">SQRT(Inputs!$B$38)*I556+SQRT(1-Inputs!$B$38)*_xlfn.NORM.S.INV(RAND())</f>
        <v>-1.2654855764572537E-3</v>
      </c>
      <c r="AF556" s="24">
        <f ca="1">SQRT(Inputs!$B$38)*J556+SQRT(1-Inputs!$B$38)*_xlfn.NORM.S.INV(RAND())</f>
        <v>1.1664304481780268</v>
      </c>
      <c r="AG556" s="24">
        <f ca="1">SQRT(Inputs!$B$38)*K556+SQRT(1-Inputs!$B$38)*_xlfn.NORM.S.INV(RAND())</f>
        <v>0.90039541062730266</v>
      </c>
      <c r="AH556" s="24">
        <f ca="1">SQRT(Inputs!$B$38)*L556+SQRT(1-Inputs!$B$38)*_xlfn.NORM.S.INV(RAND())</f>
        <v>-0.71597795906618689</v>
      </c>
      <c r="AI556" s="24">
        <f ca="1">SQRT(Inputs!$B$38)*M556+SQRT(1-Inputs!$B$38)*_xlfn.NORM.S.INV(RAND())</f>
        <v>-0.12168630078381504</v>
      </c>
      <c r="AJ556" s="24">
        <f ca="1">SQRT(Inputs!$B$38)*C556+SQRT(1-Inputs!$B$38)*_xlfn.NORM.S.INV(RAND())</f>
        <v>0.31940540179590565</v>
      </c>
      <c r="AK556" s="24">
        <f ca="1">SQRT(Inputs!$B$38)*D556+SQRT(1-Inputs!$B$38)*_xlfn.NORM.S.INV(RAND())</f>
        <v>0.31731136725086251</v>
      </c>
      <c r="AL556" s="24">
        <f ca="1">SQRT(Inputs!$B$38)*E556+SQRT(1-Inputs!$B$38)*_xlfn.NORM.S.INV(RAND())</f>
        <v>0.10201707133478216</v>
      </c>
      <c r="AM556" s="24">
        <f ca="1">SQRT(Inputs!$B$38)*F556+SQRT(1-Inputs!$B$38)*_xlfn.NORM.S.INV(RAND())</f>
        <v>-1.3575370281291854E-2</v>
      </c>
      <c r="AN556" s="24">
        <f ca="1">SQRT(Inputs!$B$38)*G556+SQRT(1-Inputs!$B$38)*_xlfn.NORM.S.INV(RAND())</f>
        <v>-1.686816665585644</v>
      </c>
      <c r="AO556" s="24">
        <f ca="1">SQRT(Inputs!$B$38)*H556+SQRT(1-Inputs!$B$38)*_xlfn.NORM.S.INV(RAND())</f>
        <v>2.2170632091497131</v>
      </c>
      <c r="AP556" s="24">
        <f ca="1">SQRT(Inputs!$B$38)*I556+SQRT(1-Inputs!$B$38)*_xlfn.NORM.S.INV(RAND())</f>
        <v>0.48519736797785756</v>
      </c>
      <c r="AQ556" s="24">
        <f ca="1">SQRT(Inputs!$B$38)*J556+SQRT(1-Inputs!$B$38)*_xlfn.NORM.S.INV(RAND())</f>
        <v>7.6494612668273065E-3</v>
      </c>
      <c r="AR556" s="24">
        <f ca="1">SQRT(Inputs!$B$38)*K556+SQRT(1-Inputs!$B$38)*_xlfn.NORM.S.INV(RAND())</f>
        <v>-0.59862543954770753</v>
      </c>
      <c r="AS556" s="24">
        <f ca="1">SQRT(Inputs!$B$38)*L556+SQRT(1-Inputs!$B$38)*_xlfn.NORM.S.INV(RAND())</f>
        <v>-0.14092199443526365</v>
      </c>
      <c r="AT556" s="24">
        <f ca="1">SQRT(Inputs!$B$38)*M556+SQRT(1-Inputs!$B$38)*_xlfn.NORM.S.INV(RAND())</f>
        <v>-1.8369300938284485</v>
      </c>
      <c r="AU556" s="15">
        <f ca="1">Inputs!$B$6*EXP($B$8-0.5*C$5^2+C$5*N556)</f>
        <v>5854.7194007679391</v>
      </c>
      <c r="AV556" s="15">
        <f t="shared" ca="1" si="292"/>
        <v>7879.2778399628487</v>
      </c>
      <c r="AW556" s="15">
        <f t="shared" ca="1" si="293"/>
        <v>8494.3430004273414</v>
      </c>
      <c r="AX556" s="15">
        <f t="shared" ca="1" si="294"/>
        <v>8938.6789104202035</v>
      </c>
      <c r="AY556" s="15">
        <f t="shared" ca="1" si="295"/>
        <v>12197.66513240516</v>
      </c>
      <c r="AZ556" s="15">
        <f t="shared" ca="1" si="296"/>
        <v>13922.570139288606</v>
      </c>
      <c r="BA556" s="15">
        <f t="shared" ca="1" si="297"/>
        <v>16459.462239431163</v>
      </c>
      <c r="BB556" s="15">
        <f t="shared" ca="1" si="298"/>
        <v>22923.132779658783</v>
      </c>
      <c r="BC556" s="15">
        <f t="shared" ca="1" si="299"/>
        <v>29587.000929723032</v>
      </c>
      <c r="BD556" s="15">
        <f t="shared" ca="1" si="300"/>
        <v>38009.234574091257</v>
      </c>
      <c r="BE556" s="15">
        <f t="shared" ca="1" si="301"/>
        <v>41394.224677832135</v>
      </c>
      <c r="BF556" s="15">
        <f ca="1">Inputs!$B$13*EXP($B$9-0.5*C$6^2+C$6*Y556)</f>
        <v>17756.55570005886</v>
      </c>
      <c r="BG556" s="15">
        <f t="shared" ca="1" si="302"/>
        <v>23836.278091213953</v>
      </c>
      <c r="BH556" s="15">
        <f t="shared" ca="1" si="303"/>
        <v>26960.534505487016</v>
      </c>
      <c r="BI556" s="15">
        <f t="shared" ca="1" si="304"/>
        <v>34951.4281754568</v>
      </c>
      <c r="BJ556" s="15">
        <f t="shared" ca="1" si="305"/>
        <v>40967.369630930421</v>
      </c>
      <c r="BK556" s="15">
        <f t="shared" ca="1" si="306"/>
        <v>58482.627735594637</v>
      </c>
      <c r="BL556" s="15">
        <f t="shared" ca="1" si="307"/>
        <v>71827.070230673096</v>
      </c>
      <c r="BM556" s="15">
        <f t="shared" ca="1" si="308"/>
        <v>102057.93963833047</v>
      </c>
      <c r="BN556" s="15">
        <f t="shared" ca="1" si="309"/>
        <v>139819.55609527932</v>
      </c>
      <c r="BO556" s="15">
        <f t="shared" ca="1" si="310"/>
        <v>158295.57867843274</v>
      </c>
      <c r="BP556" s="15">
        <f t="shared" ca="1" si="311"/>
        <v>192164.5538369056</v>
      </c>
      <c r="BQ556" s="15">
        <f ca="1">Inputs!$B$20*EXP($B$10-0.5*C$7^2+C$7*AJ556)</f>
        <v>4804.0579799879206</v>
      </c>
      <c r="BR556" s="15">
        <f t="shared" ca="1" si="312"/>
        <v>7209.6055383456551</v>
      </c>
      <c r="BS556" s="15">
        <f t="shared" ca="1" si="313"/>
        <v>10166.328519484547</v>
      </c>
      <c r="BT556" s="15">
        <f t="shared" ca="1" si="314"/>
        <v>13967.327116913559</v>
      </c>
      <c r="BU556" s="15">
        <f t="shared" ca="1" si="315"/>
        <v>12869.978815619161</v>
      </c>
      <c r="BV556" s="15">
        <f t="shared" ca="1" si="316"/>
        <v>29507.038846786687</v>
      </c>
      <c r="BW556" s="15">
        <f t="shared" ca="1" si="317"/>
        <v>45628.514738581005</v>
      </c>
      <c r="BX556" s="15">
        <f t="shared" ca="1" si="318"/>
        <v>63916.75128586818</v>
      </c>
      <c r="BY556" s="15">
        <f t="shared" ca="1" si="319"/>
        <v>79866.549088525062</v>
      </c>
      <c r="BZ556" s="15">
        <f t="shared" ca="1" si="320"/>
        <v>109198.0810405845</v>
      </c>
      <c r="CA556" s="15">
        <f t="shared" ca="1" si="321"/>
        <v>110670.88834841453</v>
      </c>
      <c r="CB556" s="15">
        <f ca="1">(AU556*DCF!C$10-DCF!C$5*MAX(AU556*DCF!C$10,0)-MAX(AU556-Inputs!$B$6,0)/Inputs!$B$10)*DCF!C$6</f>
        <v>1036.7107622528411</v>
      </c>
      <c r="CC556" s="15">
        <f ca="1">(AV556*DCF!D$10-DCF!D$5*MAX(AV556*DCF!D$10,0)-MAX(AV556-AU556,0)/Inputs!$B$10)*DCF!D$6</f>
        <v>1426.8850041965659</v>
      </c>
      <c r="CD556" s="15">
        <f ca="1">(AW556*DCF!E$10-DCF!E$5*MAX(AW556*DCF!E$10,0)-MAX(AW556-AV556,0)/Inputs!$B$10)*DCF!E$6</f>
        <v>1822.6704352219069</v>
      </c>
      <c r="CE556" s="15">
        <f ca="1">(AX556*DCF!F$10-DCF!F$5*MAX(AX556*DCF!F$10,0)-MAX(AX556-AW556,0)/Inputs!$B$10)*DCF!F$6</f>
        <v>1858.8440742317496</v>
      </c>
      <c r="CF556" s="15">
        <f ca="1">(AY556*DCF!G$10-DCF!G$5*MAX(AY556*DCF!G$10,0)-MAX(AY556-AX556,0)/Inputs!$B$10)*DCF!G$6</f>
        <v>1886.7716040826333</v>
      </c>
      <c r="CG556" s="15">
        <f ca="1">(AZ556*DCF!H$10-DCF!H$5*MAX(AZ556*DCF!H$10,0)-MAX(AZ556-AY556,0)/Inputs!$B$10)*DCF!H$6</f>
        <v>2396.7891719677486</v>
      </c>
      <c r="CH556" s="15">
        <f ca="1">(BA556*DCF!I$10-DCF!I$5*MAX(BA556*DCF!I$10,0)-MAX(BA556-AZ556,0)/Inputs!$B$10)*DCF!I$6</f>
        <v>2590.404119042601</v>
      </c>
      <c r="CI556" s="15">
        <f ca="1">(BB556*DCF!J$10-DCF!J$5*MAX(BB556*DCF!J$10,0)-MAX(BB556-BA556,0)/Inputs!$B$10)*DCF!J$6</f>
        <v>2954.2000164620531</v>
      </c>
      <c r="CJ556" s="15">
        <f ca="1">(BC556*DCF!K$10-DCF!K$5*MAX(BC556*DCF!K$10,0)-MAX(BC556-BB556,0)/Inputs!$B$10)*DCF!K$6</f>
        <v>3830.1918814195178</v>
      </c>
      <c r="CK556" s="15">
        <f ca="1">(BD556*DCF!L$10-DCF!L$5*MAX(BD556*DCF!L$10,0)-MAX(BD556-BC556,0)/Inputs!$B$10)*DCF!L$6</f>
        <v>4643.3841780672183</v>
      </c>
      <c r="CL556" s="15">
        <f ca="1">(BE556*DCF!M$10-DCF!M$5*MAX(BE556*DCF!M$10,0)-MAX(BE556-BD556,0)/Inputs!$B$10)*DCF!M$6</f>
        <v>5436.8872606737332</v>
      </c>
      <c r="CM556" s="15">
        <f ca="1">(BF556*DCF!C$28-DCF!C$5*MAX(BF556*DCF!C$28,0)-MAX(BF556-Inputs!$B$13,0)/Inputs!$B$17)*DCF!C$6</f>
        <v>3948.1553198562574</v>
      </c>
      <c r="CN556" s="15">
        <f ca="1">(BG556*DCF!D$28-DCF!D$5*MAX(BG556*DCF!D$28,0)-MAX(BG556-BF556,0)/Inputs!$B$17)*DCF!D$6</f>
        <v>5723.2501142464589</v>
      </c>
      <c r="CO556" s="15">
        <f ca="1">(BH556*DCF!E$28-DCF!E$5*MAX(BH556*DCF!E$28,0)-MAX(BH556-BG556,0)/Inputs!$B$17)*DCF!E$6</f>
        <v>7019.9555086428863</v>
      </c>
      <c r="CP556" s="15">
        <f ca="1">(BI556*DCF!F$28-DCF!F$5*MAX(BI556*DCF!F$28,0)-MAX(BI556-BH556,0)/Inputs!$B$17)*DCF!F$6</f>
        <v>8033.523600546102</v>
      </c>
      <c r="CQ556" s="15">
        <f ca="1">(BJ556*DCF!G$28-DCF!G$5*MAX(BJ556*DCF!G$28,0)-MAX(BJ556-BI556,0)/Inputs!$B$17)*DCF!G$6</f>
        <v>9617.4729467169582</v>
      </c>
      <c r="CR556" s="15">
        <f ca="1">(BK556*DCF!H$28-DCF!H$5*MAX(BK556*DCF!H$28,0)-MAX(BK556-BJ556,0)/Inputs!$B$17)*DCF!H$6</f>
        <v>11742.019492819241</v>
      </c>
      <c r="CS556" s="15">
        <f ca="1">(BL556*DCF!I$28-DCF!I$5*MAX(BL556*DCF!I$28,0)-MAX(BL556-BK556,0)/Inputs!$B$17)*DCF!I$6</f>
        <v>14975.017108933256</v>
      </c>
      <c r="CT556" s="15">
        <f ca="1">(BM556*DCF!J$28-DCF!J$5*MAX(BM556*DCF!J$28,0)-MAX(BM556-BL556,0)/Inputs!$B$17)*DCF!J$6</f>
        <v>18759.026692057472</v>
      </c>
      <c r="CU556" s="15">
        <f ca="1">(BN556*DCF!K$28-DCF!K$5*MAX(BN556*DCF!K$28,0)-MAX(BN556-BM556,0)/Inputs!$B$17)*DCF!K$6</f>
        <v>24902.250859185959</v>
      </c>
      <c r="CV556" s="15">
        <f ca="1">(BO556*DCF!L$28-DCF!L$5*MAX(BO556*DCF!L$28,0)-MAX(BO556-BN556,0)/Inputs!$B$17)*DCF!L$6</f>
        <v>29492.697786743065</v>
      </c>
      <c r="CW556" s="15">
        <f ca="1">(BP556*DCF!M$28-DCF!M$5*MAX(BP556*DCF!M$28,0)-MAX(BP556-BO556,0)/Inputs!$B$17)*DCF!M$6</f>
        <v>32615.612417217431</v>
      </c>
      <c r="CX556" s="15">
        <f ca="1">(BQ556*DCF!C$46-DCF!C$5*MAX(BQ556*DCF!C$46,0)-MAX(BQ556-Inputs!$B$20,0)/Inputs!$B$24)*DCF!C$6</f>
        <v>-1849.924697451215</v>
      </c>
      <c r="CY556" s="15">
        <f ca="1">(BR556*DCF!D$46-DCF!D$5*MAX(BR556*DCF!D$46,0)-MAX(BR556-BQ556,0)/Inputs!$B$24)*DCF!D$6</f>
        <v>-2256.938710514642</v>
      </c>
      <c r="CZ556" s="15">
        <f ca="1">(BS556*DCF!E$46-DCF!E$5*MAX(BS556*DCF!E$46,0)-MAX(BS556-BR556,0)/Inputs!$B$24)*DCF!E$6</f>
        <v>-2367.6448502037588</v>
      </c>
      <c r="DA556" s="15">
        <f ca="1">(BT556*DCF!F$46-DCF!F$5*MAX(BT556*DCF!F$46,0)-MAX(BT556-BS556,0)/Inputs!$B$24)*DCF!F$6</f>
        <v>-2401.2528168876984</v>
      </c>
      <c r="DB556" s="15">
        <f ca="1">(BU556*DCF!G$46-DCF!G$5*MAX(BU556*DCF!G$46,0)-MAX(BU556-BT556,0)/Inputs!$B$24)*DCF!G$6</f>
        <v>-432.92065938411639</v>
      </c>
      <c r="DC556" s="15">
        <f ca="1">(BV556*DCF!H$46-DCF!H$5*MAX(BV556*DCF!H$46,0)-MAX(BV556-BU556,0)/Inputs!$B$24)*DCF!H$6</f>
        <v>-5169.8644677272414</v>
      </c>
      <c r="DD556" s="15">
        <f ca="1">(BW556*DCF!I$46-DCF!I$5*MAX(BW556*DCF!I$46,0)-MAX(BW556-BV556,0)/Inputs!$B$24)*DCF!I$6</f>
        <v>-3574.0438282373029</v>
      </c>
      <c r="DE556" s="15">
        <f ca="1">(BX556*DCF!J$46-DCF!J$5*MAX(BX556*DCF!J$46,0)-MAX(BX556-BW556,0)/Inputs!$B$24)*DCF!J$6</f>
        <v>-2168.6106313164019</v>
      </c>
      <c r="DF556" s="15">
        <f ca="1">(BY556*DCF!K$46-DCF!K$5*MAX(BY556*DCF!K$46,0)-MAX(BY556-BX556,0)/Inputs!$B$24)*DCF!K$6</f>
        <v>654.9679595978871</v>
      </c>
      <c r="DG556" s="15">
        <f ca="1">(BZ556*DCF!L$46-DCF!L$5*MAX(BZ556*DCF!L$46,0)-MAX(BZ556-BY556,0)/Inputs!$B$24)*DCF!L$6</f>
        <v>910.53559980783052</v>
      </c>
      <c r="DH556" s="15">
        <f ca="1">(CA556*DCF!M$46-DCF!M$5*MAX(CA556*DCF!M$46,0)-MAX(CA556-BZ556,0)/Inputs!$B$24)*DCF!M$6</f>
        <v>8368.2637076295741</v>
      </c>
      <c r="DI556" s="15">
        <f ca="1">SUM(CB556:CL556)+BE556*DCF!M$10*(1+Inputs!$B$30)*(1-Inputs!$B$33)*(1-Inputs!$B$30/Inputs!$B$31)/(Inputs!$B$29-Inputs!$B$30)*DCF!M$6</f>
        <v>145084.41316797913</v>
      </c>
      <c r="DJ556" s="15">
        <f ca="1">SUM(CM556:CW556)+BP556*DCF!M$28*(1+Inputs!$B$30)*(1-Inputs!$B$33)*(1-Inputs!$B$30/Inputs!$B$31)/(Inputs!$B$29-Inputs!$B$30)*DCF!M$6</f>
        <v>879890.97443531756</v>
      </c>
      <c r="DK556" s="15">
        <f ca="1">SUM(CX556:DH556)+CA556*DCF!M$46*(1+Inputs!$B$30)*(1-Inputs!$B$33)*(1-Inputs!$B$30/Inputs!$B$31)/(Inputs!$B$29-Inputs!$B$30)*DCF!M$6</f>
        <v>160822.86979677432</v>
      </c>
      <c r="DM556" s="15">
        <f ca="1">DI556+DJ556+DK556+Inputs!$B$34+Inputs!$B$36-Inputs!$B$35</f>
        <v>1262649.257400071</v>
      </c>
    </row>
    <row r="557" spans="1:117" x14ac:dyDescent="0.75">
      <c r="A557" s="11">
        <v>544</v>
      </c>
      <c r="C557" s="24">
        <f t="shared" ca="1" si="324"/>
        <v>0.52110904353946252</v>
      </c>
      <c r="D557" s="24">
        <f t="shared" ca="1" si="324"/>
        <v>-0.22991553496225495</v>
      </c>
      <c r="E557" s="24">
        <f t="shared" ca="1" si="324"/>
        <v>-1.3462016060174731</v>
      </c>
      <c r="F557" s="24">
        <f t="shared" ca="1" si="324"/>
        <v>-5.2399857982055674E-2</v>
      </c>
      <c r="G557" s="24">
        <f t="shared" ca="1" si="324"/>
        <v>1.1957776218831258</v>
      </c>
      <c r="H557" s="24">
        <f t="shared" ca="1" si="324"/>
        <v>1.2877028455413021E-3</v>
      </c>
      <c r="I557" s="24">
        <f t="shared" ca="1" si="324"/>
        <v>-0.69525907760448236</v>
      </c>
      <c r="J557" s="24">
        <f t="shared" ca="1" si="324"/>
        <v>0.79289711902255289</v>
      </c>
      <c r="K557" s="24">
        <f t="shared" ca="1" si="324"/>
        <v>-7.4916958734711714E-2</v>
      </c>
      <c r="L557" s="24">
        <f t="shared" ca="1" si="324"/>
        <v>0.60048117035530524</v>
      </c>
      <c r="M557" s="24">
        <f t="shared" ca="1" si="324"/>
        <v>-1.2049883683718681</v>
      </c>
      <c r="N557" s="24">
        <f ca="1">SQRT(Inputs!$B$38)*C557+SQRT(1-Inputs!$B$38)*_xlfn.NORM.S.INV(RAND())</f>
        <v>-5.0119174221017193E-3</v>
      </c>
      <c r="O557" s="24">
        <f ca="1">SQRT(Inputs!$B$38)*D557+SQRT(1-Inputs!$B$38)*_xlfn.NORM.S.INV(RAND())</f>
        <v>7.9733203244068129E-2</v>
      </c>
      <c r="P557" s="24">
        <f ca="1">SQRT(Inputs!$B$38)*E557+SQRT(1-Inputs!$B$38)*_xlfn.NORM.S.INV(RAND())</f>
        <v>-0.74160013824788018</v>
      </c>
      <c r="Q557" s="24">
        <f ca="1">SQRT(Inputs!$B$38)*F557+SQRT(1-Inputs!$B$38)*_xlfn.NORM.S.INV(RAND())</f>
        <v>0.41109301682306604</v>
      </c>
      <c r="R557" s="24">
        <f ca="1">SQRT(Inputs!$B$38)*G557+SQRT(1-Inputs!$B$38)*_xlfn.NORM.S.INV(RAND())</f>
        <v>-0.47340374644275984</v>
      </c>
      <c r="S557" s="24">
        <f ca="1">SQRT(Inputs!$B$38)*H557+SQRT(1-Inputs!$B$38)*_xlfn.NORM.S.INV(RAND())</f>
        <v>-5.2791024044220286E-2</v>
      </c>
      <c r="T557" s="24">
        <f ca="1">SQRT(Inputs!$B$38)*I557+SQRT(1-Inputs!$B$38)*_xlfn.NORM.S.INV(RAND())</f>
        <v>-9.1676058571060204E-3</v>
      </c>
      <c r="U557" s="24">
        <f ca="1">SQRT(Inputs!$B$38)*J557+SQRT(1-Inputs!$B$38)*_xlfn.NORM.S.INV(RAND())</f>
        <v>0.97297964101653001</v>
      </c>
      <c r="V557" s="24">
        <f ca="1">SQRT(Inputs!$B$38)*K557+SQRT(1-Inputs!$B$38)*_xlfn.NORM.S.INV(RAND())</f>
        <v>-0.20734365010985134</v>
      </c>
      <c r="W557" s="24">
        <f ca="1">SQRT(Inputs!$B$38)*L557+SQRT(1-Inputs!$B$38)*_xlfn.NORM.S.INV(RAND())</f>
        <v>1.0174926433499907</v>
      </c>
      <c r="X557" s="24">
        <f ca="1">SQRT(Inputs!$B$38)*M557+SQRT(1-Inputs!$B$38)*_xlfn.NORM.S.INV(RAND())</f>
        <v>-0.96724624156186545</v>
      </c>
      <c r="Y557" s="24">
        <f ca="1">SQRT(Inputs!$B$38)*C557+SQRT(1-Inputs!$B$38)*_xlfn.NORM.S.INV(RAND())</f>
        <v>1.0244343323934133</v>
      </c>
      <c r="Z557" s="24">
        <f ca="1">SQRT(Inputs!$B$38)*D557+SQRT(1-Inputs!$B$38)*_xlfn.NORM.S.INV(RAND())</f>
        <v>1.0049540411168811</v>
      </c>
      <c r="AA557" s="24">
        <f ca="1">SQRT(Inputs!$B$38)*E557+SQRT(1-Inputs!$B$38)*_xlfn.NORM.S.INV(RAND())</f>
        <v>-1.2372870202145458</v>
      </c>
      <c r="AB557" s="24">
        <f ca="1">SQRT(Inputs!$B$38)*F557+SQRT(1-Inputs!$B$38)*_xlfn.NORM.S.INV(RAND())</f>
        <v>-0.99000889835292072</v>
      </c>
      <c r="AC557" s="24">
        <f ca="1">SQRT(Inputs!$B$38)*G557+SQRT(1-Inputs!$B$38)*_xlfn.NORM.S.INV(RAND())</f>
        <v>1.0745073760432331</v>
      </c>
      <c r="AD557" s="24">
        <f ca="1">SQRT(Inputs!$B$38)*H557+SQRT(1-Inputs!$B$38)*_xlfn.NORM.S.INV(RAND())</f>
        <v>0.40738278359235758</v>
      </c>
      <c r="AE557" s="24">
        <f ca="1">SQRT(Inputs!$B$38)*I557+SQRT(1-Inputs!$B$38)*_xlfn.NORM.S.INV(RAND())</f>
        <v>0.59333709627537656</v>
      </c>
      <c r="AF557" s="24">
        <f ca="1">SQRT(Inputs!$B$38)*J557+SQRT(1-Inputs!$B$38)*_xlfn.NORM.S.INV(RAND())</f>
        <v>-1.3075476726670465</v>
      </c>
      <c r="AG557" s="24">
        <f ca="1">SQRT(Inputs!$B$38)*K557+SQRT(1-Inputs!$B$38)*_xlfn.NORM.S.INV(RAND())</f>
        <v>0.39527719657606269</v>
      </c>
      <c r="AH557" s="24">
        <f ca="1">SQRT(Inputs!$B$38)*L557+SQRT(1-Inputs!$B$38)*_xlfn.NORM.S.INV(RAND())</f>
        <v>1.5377783632606221</v>
      </c>
      <c r="AI557" s="24">
        <f ca="1">SQRT(Inputs!$B$38)*M557+SQRT(1-Inputs!$B$38)*_xlfn.NORM.S.INV(RAND())</f>
        <v>0.55187245417666564</v>
      </c>
      <c r="AJ557" s="24">
        <f ca="1">SQRT(Inputs!$B$38)*C557+SQRT(1-Inputs!$B$38)*_xlfn.NORM.S.INV(RAND())</f>
        <v>-0.15562629932897704</v>
      </c>
      <c r="AK557" s="24">
        <f ca="1">SQRT(Inputs!$B$38)*D557+SQRT(1-Inputs!$B$38)*_xlfn.NORM.S.INV(RAND())</f>
        <v>-0.45650613550379959</v>
      </c>
      <c r="AL557" s="24">
        <f ca="1">SQRT(Inputs!$B$38)*E557+SQRT(1-Inputs!$B$38)*_xlfn.NORM.S.INV(RAND())</f>
        <v>-1.5741694089341634</v>
      </c>
      <c r="AM557" s="24">
        <f ca="1">SQRT(Inputs!$B$38)*F557+SQRT(1-Inputs!$B$38)*_xlfn.NORM.S.INV(RAND())</f>
        <v>-0.95017229079432786</v>
      </c>
      <c r="AN557" s="24">
        <f ca="1">SQRT(Inputs!$B$38)*G557+SQRT(1-Inputs!$B$38)*_xlfn.NORM.S.INV(RAND())</f>
        <v>1.8602905253647395</v>
      </c>
      <c r="AO557" s="24">
        <f ca="1">SQRT(Inputs!$B$38)*H557+SQRT(1-Inputs!$B$38)*_xlfn.NORM.S.INV(RAND())</f>
        <v>0.74998900229549637</v>
      </c>
      <c r="AP557" s="24">
        <f ca="1">SQRT(Inputs!$B$38)*I557+SQRT(1-Inputs!$B$38)*_xlfn.NORM.S.INV(RAND())</f>
        <v>-0.14272941094207681</v>
      </c>
      <c r="AQ557" s="24">
        <f ca="1">SQRT(Inputs!$B$38)*J557+SQRT(1-Inputs!$B$38)*_xlfn.NORM.S.INV(RAND())</f>
        <v>0.51973671705765334</v>
      </c>
      <c r="AR557" s="24">
        <f ca="1">SQRT(Inputs!$B$38)*K557+SQRT(1-Inputs!$B$38)*_xlfn.NORM.S.INV(RAND())</f>
        <v>-0.81621288002248427</v>
      </c>
      <c r="AS557" s="24">
        <f ca="1">SQRT(Inputs!$B$38)*L557+SQRT(1-Inputs!$B$38)*_xlfn.NORM.S.INV(RAND())</f>
        <v>0.51169109351866215</v>
      </c>
      <c r="AT557" s="24">
        <f ca="1">SQRT(Inputs!$B$38)*M557+SQRT(1-Inputs!$B$38)*_xlfn.NORM.S.INV(RAND())</f>
        <v>-1.4100074955595545</v>
      </c>
      <c r="AU557" s="15">
        <f ca="1">Inputs!$B$6*EXP($B$8-0.5*C$5^2+C$5*N557)</f>
        <v>4958.2152270221122</v>
      </c>
      <c r="AV557" s="15">
        <f t="shared" ca="1" si="292"/>
        <v>6106.4894948354013</v>
      </c>
      <c r="AW557" s="15">
        <f t="shared" ca="1" si="293"/>
        <v>6737.0341476573376</v>
      </c>
      <c r="AX557" s="15">
        <f t="shared" ca="1" si="294"/>
        <v>8658.7191258431321</v>
      </c>
      <c r="AY557" s="15">
        <f t="shared" ca="1" si="295"/>
        <v>10012.670385457797</v>
      </c>
      <c r="AZ557" s="15">
        <f t="shared" ca="1" si="296"/>
        <v>12174.784347924047</v>
      </c>
      <c r="BA557" s="15">
        <f t="shared" ca="1" si="297"/>
        <v>14884.534759371812</v>
      </c>
      <c r="BB557" s="15">
        <f t="shared" ca="1" si="298"/>
        <v>20089.119169777423</v>
      </c>
      <c r="BC557" s="15">
        <f t="shared" ca="1" si="299"/>
        <v>24116.507186048591</v>
      </c>
      <c r="BD557" s="15">
        <f t="shared" ca="1" si="300"/>
        <v>32494.929282582067</v>
      </c>
      <c r="BE557" s="15">
        <f t="shared" ca="1" si="301"/>
        <v>36460.563959040934</v>
      </c>
      <c r="BF557" s="15">
        <f ca="1">Inputs!$B$13*EXP($B$9-0.5*C$6^2+C$6*Y557)</f>
        <v>16945.557287108844</v>
      </c>
      <c r="BG557" s="15">
        <f t="shared" ca="1" si="302"/>
        <v>24758.074047299433</v>
      </c>
      <c r="BH557" s="15">
        <f t="shared" ca="1" si="303"/>
        <v>24637.675359176657</v>
      </c>
      <c r="BI557" s="15">
        <f t="shared" ca="1" si="304"/>
        <v>25897.39044687627</v>
      </c>
      <c r="BJ557" s="15">
        <f t="shared" ca="1" si="305"/>
        <v>37067.158110620476</v>
      </c>
      <c r="BK557" s="15">
        <f t="shared" ca="1" si="306"/>
        <v>48087.341023558023</v>
      </c>
      <c r="BL557" s="15">
        <f t="shared" ca="1" si="307"/>
        <v>63790.620319497131</v>
      </c>
      <c r="BM557" s="15">
        <f t="shared" ca="1" si="308"/>
        <v>66656.269106366133</v>
      </c>
      <c r="BN557" s="15">
        <f t="shared" ca="1" si="309"/>
        <v>85955.510443116131</v>
      </c>
      <c r="BO557" s="15">
        <f t="shared" ca="1" si="310"/>
        <v>126459.02396395007</v>
      </c>
      <c r="BP557" s="15">
        <f t="shared" ca="1" si="311"/>
        <v>165689.92537064623</v>
      </c>
      <c r="BQ557" s="15">
        <f ca="1">Inputs!$B$20*EXP($B$10-0.5*C$7^2+C$7*AJ557)</f>
        <v>4059.1575516266043</v>
      </c>
      <c r="BR557" s="15">
        <f t="shared" ca="1" si="312"/>
        <v>4764.4387643760738</v>
      </c>
      <c r="BS557" s="15">
        <f t="shared" ca="1" si="313"/>
        <v>4151.3808283183189</v>
      </c>
      <c r="BT557" s="15">
        <f t="shared" ca="1" si="314"/>
        <v>4461.0364648347222</v>
      </c>
      <c r="BU557" s="15">
        <f t="shared" ca="1" si="315"/>
        <v>9697.3311892071433</v>
      </c>
      <c r="BV557" s="15">
        <f t="shared" ca="1" si="316"/>
        <v>15975.439008960144</v>
      </c>
      <c r="BW557" s="15">
        <f t="shared" ca="1" si="317"/>
        <v>21629.459672241384</v>
      </c>
      <c r="BX557" s="15">
        <f t="shared" ca="1" si="318"/>
        <v>33574.442484107494</v>
      </c>
      <c r="BY557" s="15">
        <f t="shared" ca="1" si="319"/>
        <v>40241.987290724937</v>
      </c>
      <c r="BZ557" s="15">
        <f t="shared" ca="1" si="320"/>
        <v>62034.436164866987</v>
      </c>
      <c r="CA557" s="15">
        <f t="shared" ca="1" si="321"/>
        <v>67826.398166437997</v>
      </c>
      <c r="CB557" s="15">
        <f ca="1">(AU557*DCF!C$10-DCF!C$5*MAX(AU557*DCF!C$10,0)-MAX(AU557-Inputs!$B$6,0)/Inputs!$B$10)*DCF!C$6</f>
        <v>1043.1029968052906</v>
      </c>
      <c r="CC557" s="15">
        <f ca="1">(AV557*DCF!D$10-DCF!D$5*MAX(AV557*DCF!D$10,0)-MAX(AV557-AU557,0)/Inputs!$B$10)*DCF!D$6</f>
        <v>1208.4388165239882</v>
      </c>
      <c r="CD557" s="15">
        <f ca="1">(AW557*DCF!E$10-DCF!E$5*MAX(AW557*DCF!E$10,0)-MAX(AW557-AV557,0)/Inputs!$B$10)*DCF!E$6</f>
        <v>1413.4491724092327</v>
      </c>
      <c r="CE557" s="15">
        <f ca="1">(AX557*DCF!F$10-DCF!F$5*MAX(AX557*DCF!F$10,0)-MAX(AX557-AW557,0)/Inputs!$B$10)*DCF!F$6</f>
        <v>1490.3295861139616</v>
      </c>
      <c r="CF557" s="15">
        <f ca="1">(AY557*DCF!G$10-DCF!G$5*MAX(AY557*DCF!G$10,0)-MAX(AY557-AX557,0)/Inputs!$B$10)*DCF!G$6</f>
        <v>1802.7562588841374</v>
      </c>
      <c r="CG557" s="15">
        <f ca="1">(AZ557*DCF!H$10-DCF!H$5*MAX(AZ557*DCF!H$10,0)-MAX(AZ557-AY557,0)/Inputs!$B$10)*DCF!H$6</f>
        <v>1979.8210188484843</v>
      </c>
      <c r="CH557" s="15">
        <f ca="1">(BA557*DCF!I$10-DCF!I$5*MAX(BA557*DCF!I$10,0)-MAX(BA557-AZ557,0)/Inputs!$B$10)*DCF!I$6</f>
        <v>2274.3675025040416</v>
      </c>
      <c r="CI557" s="15">
        <f ca="1">(BB557*DCF!J$10-DCF!J$5*MAX(BB557*DCF!J$10,0)-MAX(BB557-BA557,0)/Inputs!$B$10)*DCF!J$6</f>
        <v>2658.6704600761459</v>
      </c>
      <c r="CJ557" s="15">
        <f ca="1">(BC557*DCF!K$10-DCF!K$5*MAX(BC557*DCF!K$10,0)-MAX(BC557-BB557,0)/Inputs!$B$10)*DCF!K$6</f>
        <v>3318.597329452753</v>
      </c>
      <c r="CK557" s="15">
        <f ca="1">(BD557*DCF!L$10-DCF!L$5*MAX(BD557*DCF!L$10,0)-MAX(BD557-BC557,0)/Inputs!$B$10)*DCF!L$6</f>
        <v>3817.3876227638193</v>
      </c>
      <c r="CL557" s="15">
        <f ca="1">(BE557*DCF!M$10-DCF!M$5*MAX(BE557*DCF!M$10,0)-MAX(BE557-BD557,0)/Inputs!$B$10)*DCF!M$6</f>
        <v>4671.3197227104674</v>
      </c>
      <c r="CM557" s="15">
        <f ca="1">(BF557*DCF!C$28-DCF!C$5*MAX(BF557*DCF!C$28,0)-MAX(BF557-Inputs!$B$13,0)/Inputs!$B$17)*DCF!C$6</f>
        <v>3887.9414778091227</v>
      </c>
      <c r="CN557" s="15">
        <f ca="1">(BG557*DCF!D$28-DCF!D$5*MAX(BG557*DCF!D$28,0)-MAX(BG557-BF557,0)/Inputs!$B$17)*DCF!D$6</f>
        <v>5625.055796556635</v>
      </c>
      <c r="CO557" s="15">
        <f ca="1">(BH557*DCF!E$28-DCF!E$5*MAX(BH557*DCF!E$28,0)-MAX(BH557-BG557,0)/Inputs!$B$17)*DCF!E$6</f>
        <v>6977.8283710916603</v>
      </c>
      <c r="CP557" s="15">
        <f ca="1">(BI557*DCF!F$28-DCF!F$5*MAX(BI557*DCF!F$28,0)-MAX(BI557-BH557,0)/Inputs!$B$17)*DCF!F$6</f>
        <v>6801.1083036950213</v>
      </c>
      <c r="CQ557" s="15">
        <f ca="1">(BJ557*DCF!G$28-DCF!G$5*MAX(BJ557*DCF!G$28,0)-MAX(BJ557-BI557,0)/Inputs!$B$17)*DCF!G$6</f>
        <v>7738.7108223081386</v>
      </c>
      <c r="CR557" s="15">
        <f ca="1">(BK557*DCF!H$28-DCF!H$5*MAX(BK557*DCF!H$28,0)-MAX(BK557-BJ557,0)/Inputs!$B$17)*DCF!H$6</f>
        <v>10180.302810481424</v>
      </c>
      <c r="CS557" s="15">
        <f ca="1">(BL557*DCF!I$28-DCF!I$5*MAX(BL557*DCF!I$28,0)-MAX(BL557-BK557,0)/Inputs!$B$17)*DCF!I$6</f>
        <v>12746.656108513758</v>
      </c>
      <c r="CT557" s="15">
        <f ca="1">(BM557*DCF!J$28-DCF!J$5*MAX(BM557*DCF!J$28,0)-MAX(BM557-BL557,0)/Inputs!$B$17)*DCF!J$6</f>
        <v>14489.919955557261</v>
      </c>
      <c r="CU557" s="15">
        <f ca="1">(BN557*DCF!K$28-DCF!K$5*MAX(BN557*DCF!K$28,0)-MAX(BN557-BM557,0)/Inputs!$B$17)*DCF!K$6</f>
        <v>15788.46259042049</v>
      </c>
      <c r="CV557" s="15">
        <f ca="1">(BO557*DCF!L$28-DCF!L$5*MAX(BO557*DCF!L$28,0)-MAX(BO557-BN557,0)/Inputs!$B$17)*DCF!L$6</f>
        <v>20648.18954582683</v>
      </c>
      <c r="CW557" s="15">
        <f ca="1">(BP557*DCF!M$28-DCF!M$5*MAX(BP557*DCF!M$28,0)-MAX(BP557-BO557,0)/Inputs!$B$17)*DCF!M$6</f>
        <v>27073.923790383062</v>
      </c>
      <c r="CX557" s="15">
        <f ca="1">(BQ557*DCF!C$46-DCF!C$5*MAX(BQ557*DCF!C$46,0)-MAX(BQ557-Inputs!$B$20,0)/Inputs!$B$24)*DCF!C$6</f>
        <v>-1333.8274029745528</v>
      </c>
      <c r="CY557" s="15">
        <f ca="1">(BR557*DCF!D$46-DCF!D$5*MAX(BR557*DCF!D$46,0)-MAX(BR557-BQ557,0)/Inputs!$B$24)*DCF!D$6</f>
        <v>-1114.1162280453357</v>
      </c>
      <c r="CZ557" s="15">
        <f ca="1">(BS557*DCF!E$46-DCF!E$5*MAX(BS557*DCF!E$46,0)-MAX(BS557-BR557,0)/Inputs!$B$24)*DCF!E$6</f>
        <v>-490.90801104495716</v>
      </c>
      <c r="DA557" s="15">
        <f ca="1">(BT557*DCF!F$46-DCF!F$5*MAX(BT557*DCF!F$46,0)-MAX(BT557-BS557,0)/Inputs!$B$24)*DCF!F$6</f>
        <v>-437.6362864103624</v>
      </c>
      <c r="DB557" s="15">
        <f ca="1">(BU557*DCF!G$46-DCF!G$5*MAX(BU557*DCF!G$46,0)-MAX(BU557-BT557,0)/Inputs!$B$24)*DCF!G$6</f>
        <v>-2087.5851503454051</v>
      </c>
      <c r="DC557" s="15">
        <f ca="1">(BV557*DCF!H$46-DCF!H$5*MAX(BV557*DCF!H$46,0)-MAX(BV557-BU557,0)/Inputs!$B$24)*DCF!H$6</f>
        <v>-1950.8835383834262</v>
      </c>
      <c r="DD557" s="15">
        <f ca="1">(BW557*DCF!I$46-DCF!I$5*MAX(BW557*DCF!I$46,0)-MAX(BW557-BV557,0)/Inputs!$B$24)*DCF!I$6</f>
        <v>-1123.5098494554734</v>
      </c>
      <c r="DE557" s="15">
        <f ca="1">(BX557*DCF!J$46-DCF!J$5*MAX(BX557*DCF!J$46,0)-MAX(BX557-BW557,0)/Inputs!$B$24)*DCF!J$6</f>
        <v>-1759.2592978362852</v>
      </c>
      <c r="DF557" s="15">
        <f ca="1">(BY557*DCF!K$46-DCF!K$5*MAX(BY557*DCF!K$46,0)-MAX(BY557-BX557,0)/Inputs!$B$24)*DCF!K$6</f>
        <v>665.38560640537094</v>
      </c>
      <c r="DG557" s="15">
        <f ca="1">(BZ557*DCF!L$46-DCF!L$5*MAX(BZ557*DCF!L$46,0)-MAX(BZ557-BY557,0)/Inputs!$B$24)*DCF!L$6</f>
        <v>-643.54974059944027</v>
      </c>
      <c r="DH557" s="15">
        <f ca="1">(CA557*DCF!M$46-DCF!M$5*MAX(CA557*DCF!M$46,0)-MAX(CA557-BZ557,0)/Inputs!$B$24)*DCF!M$6</f>
        <v>4106.4778032967051</v>
      </c>
      <c r="DI557" s="15">
        <f ca="1">SUM(CB557:CL557)+BE557*DCF!M$10*(1+Inputs!$B$30)*(1-Inputs!$B$33)*(1-Inputs!$B$30/Inputs!$B$31)/(Inputs!$B$29-Inputs!$B$30)*DCF!M$6</f>
        <v>127148.47212614797</v>
      </c>
      <c r="DJ557" s="15">
        <f ca="1">SUM(CM557:CW557)+BP557*DCF!M$28*(1+Inputs!$B$30)*(1-Inputs!$B$33)*(1-Inputs!$B$30/Inputs!$B$31)/(Inputs!$B$29-Inputs!$B$30)*DCF!M$6</f>
        <v>746781.1040112382</v>
      </c>
      <c r="DK557" s="15">
        <f ca="1">SUM(CX557:DH557)+CA557*DCF!M$46*(1+Inputs!$B$30)*(1-Inputs!$B$33)*(1-Inputs!$B$30/Inputs!$B$31)/(Inputs!$B$29-Inputs!$B$30)*DCF!M$6</f>
        <v>98698.234020418022</v>
      </c>
      <c r="DM557" s="15">
        <f ca="1">DI557+DJ557+DK557+Inputs!$B$34+Inputs!$B$36-Inputs!$B$35</f>
        <v>1049478.8101578043</v>
      </c>
    </row>
    <row r="558" spans="1:117" x14ac:dyDescent="0.75">
      <c r="A558" s="11">
        <v>545</v>
      </c>
      <c r="C558" s="24">
        <f t="shared" ca="1" si="324"/>
        <v>0.14648330173665147</v>
      </c>
      <c r="D558" s="24">
        <f t="shared" ca="1" si="324"/>
        <v>-0.69317715780199607</v>
      </c>
      <c r="E558" s="24">
        <f t="shared" ca="1" si="324"/>
        <v>1.2461863109792417</v>
      </c>
      <c r="F558" s="24">
        <f t="shared" ca="1" si="324"/>
        <v>1.2978268040696186</v>
      </c>
      <c r="G558" s="24">
        <f t="shared" ca="1" si="324"/>
        <v>-0.42479783454788017</v>
      </c>
      <c r="H558" s="24">
        <f t="shared" ca="1" si="324"/>
        <v>-0.18866599315788526</v>
      </c>
      <c r="I558" s="24">
        <f t="shared" ca="1" si="324"/>
        <v>-1.3264389009562276</v>
      </c>
      <c r="J558" s="24">
        <f t="shared" ca="1" si="324"/>
        <v>0.19003025055184164</v>
      </c>
      <c r="K558" s="24">
        <f t="shared" ca="1" si="324"/>
        <v>2.8448605359080462E-2</v>
      </c>
      <c r="L558" s="24">
        <f t="shared" ca="1" si="324"/>
        <v>0.1925088173355507</v>
      </c>
      <c r="M558" s="24">
        <f t="shared" ca="1" si="324"/>
        <v>1.4346222096251415</v>
      </c>
      <c r="N558" s="24">
        <f ca="1">SQRT(Inputs!$B$38)*C558+SQRT(1-Inputs!$B$38)*_xlfn.NORM.S.INV(RAND())</f>
        <v>0.98023927742024342</v>
      </c>
      <c r="O558" s="24">
        <f ca="1">SQRT(Inputs!$B$38)*D558+SQRT(1-Inputs!$B$38)*_xlfn.NORM.S.INV(RAND())</f>
        <v>9.4197496498143851E-2</v>
      </c>
      <c r="P558" s="24">
        <f ca="1">SQRT(Inputs!$B$38)*E558+SQRT(1-Inputs!$B$38)*_xlfn.NORM.S.INV(RAND())</f>
        <v>0.60333100845903087</v>
      </c>
      <c r="Q558" s="24">
        <f ca="1">SQRT(Inputs!$B$38)*F558+SQRT(1-Inputs!$B$38)*_xlfn.NORM.S.INV(RAND())</f>
        <v>1.0080914689929141</v>
      </c>
      <c r="R558" s="24">
        <f ca="1">SQRT(Inputs!$B$38)*G558+SQRT(1-Inputs!$B$38)*_xlfn.NORM.S.INV(RAND())</f>
        <v>-0.33953013574857049</v>
      </c>
      <c r="S558" s="24">
        <f ca="1">SQRT(Inputs!$B$38)*H558+SQRT(1-Inputs!$B$38)*_xlfn.NORM.S.INV(RAND())</f>
        <v>0.80496924514383295</v>
      </c>
      <c r="T558" s="24">
        <f ca="1">SQRT(Inputs!$B$38)*I558+SQRT(1-Inputs!$B$38)*_xlfn.NORM.S.INV(RAND())</f>
        <v>-0.70989886191977591</v>
      </c>
      <c r="U558" s="24">
        <f ca="1">SQRT(Inputs!$B$38)*J558+SQRT(1-Inputs!$B$38)*_xlfn.NORM.S.INV(RAND())</f>
        <v>1.6658202246422482</v>
      </c>
      <c r="V558" s="24">
        <f ca="1">SQRT(Inputs!$B$38)*K558+SQRT(1-Inputs!$B$38)*_xlfn.NORM.S.INV(RAND())</f>
        <v>1.048225947209112</v>
      </c>
      <c r="W558" s="24">
        <f ca="1">SQRT(Inputs!$B$38)*L558+SQRT(1-Inputs!$B$38)*_xlfn.NORM.S.INV(RAND())</f>
        <v>0.11028853451695921</v>
      </c>
      <c r="X558" s="24">
        <f ca="1">SQRT(Inputs!$B$38)*M558+SQRT(1-Inputs!$B$38)*_xlfn.NORM.S.INV(RAND())</f>
        <v>1.9798215090139348E-2</v>
      </c>
      <c r="Y558" s="24">
        <f ca="1">SQRT(Inputs!$B$38)*C558+SQRT(1-Inputs!$B$38)*_xlfn.NORM.S.INV(RAND())</f>
        <v>-0.60232765010866951</v>
      </c>
      <c r="Z558" s="24">
        <f ca="1">SQRT(Inputs!$B$38)*D558+SQRT(1-Inputs!$B$38)*_xlfn.NORM.S.INV(RAND())</f>
        <v>-1.9795435219147617</v>
      </c>
      <c r="AA558" s="24">
        <f ca="1">SQRT(Inputs!$B$38)*E558+SQRT(1-Inputs!$B$38)*_xlfn.NORM.S.INV(RAND())</f>
        <v>-1.2980244290916052</v>
      </c>
      <c r="AB558" s="24">
        <f ca="1">SQRT(Inputs!$B$38)*F558+SQRT(1-Inputs!$B$38)*_xlfn.NORM.S.INV(RAND())</f>
        <v>-0.3213556594446173</v>
      </c>
      <c r="AC558" s="24">
        <f ca="1">SQRT(Inputs!$B$38)*G558+SQRT(1-Inputs!$B$38)*_xlfn.NORM.S.INV(RAND())</f>
        <v>0.90908454547239348</v>
      </c>
      <c r="AD558" s="24">
        <f ca="1">SQRT(Inputs!$B$38)*H558+SQRT(1-Inputs!$B$38)*_xlfn.NORM.S.INV(RAND())</f>
        <v>0.87512238390017372</v>
      </c>
      <c r="AE558" s="24">
        <f ca="1">SQRT(Inputs!$B$38)*I558+SQRT(1-Inputs!$B$38)*_xlfn.NORM.S.INV(RAND())</f>
        <v>0.33927770718986217</v>
      </c>
      <c r="AF558" s="24">
        <f ca="1">SQRT(Inputs!$B$38)*J558+SQRT(1-Inputs!$B$38)*_xlfn.NORM.S.INV(RAND())</f>
        <v>0.57447142496388925</v>
      </c>
      <c r="AG558" s="24">
        <f ca="1">SQRT(Inputs!$B$38)*K558+SQRT(1-Inputs!$B$38)*_xlfn.NORM.S.INV(RAND())</f>
        <v>0.28612944517961392</v>
      </c>
      <c r="AH558" s="24">
        <f ca="1">SQRT(Inputs!$B$38)*L558+SQRT(1-Inputs!$B$38)*_xlfn.NORM.S.INV(RAND())</f>
        <v>0.48674740962607516</v>
      </c>
      <c r="AI558" s="24">
        <f ca="1">SQRT(Inputs!$B$38)*M558+SQRT(1-Inputs!$B$38)*_xlfn.NORM.S.INV(RAND())</f>
        <v>1.6850238367088748</v>
      </c>
      <c r="AJ558" s="24">
        <f ca="1">SQRT(Inputs!$B$38)*C558+SQRT(1-Inputs!$B$38)*_xlfn.NORM.S.INV(RAND())</f>
        <v>0.94126861585678245</v>
      </c>
      <c r="AK558" s="24">
        <f ca="1">SQRT(Inputs!$B$38)*D558+SQRT(1-Inputs!$B$38)*_xlfn.NORM.S.INV(RAND())</f>
        <v>-0.72050266021810705</v>
      </c>
      <c r="AL558" s="24">
        <f ca="1">SQRT(Inputs!$B$38)*E558+SQRT(1-Inputs!$B$38)*_xlfn.NORM.S.INV(RAND())</f>
        <v>-1.072075618240143</v>
      </c>
      <c r="AM558" s="24">
        <f ca="1">SQRT(Inputs!$B$38)*F558+SQRT(1-Inputs!$B$38)*_xlfn.NORM.S.INV(RAND())</f>
        <v>1.2855597201772038</v>
      </c>
      <c r="AN558" s="24">
        <f ca="1">SQRT(Inputs!$B$38)*G558+SQRT(1-Inputs!$B$38)*_xlfn.NORM.S.INV(RAND())</f>
        <v>0.47081975283941552</v>
      </c>
      <c r="AO558" s="24">
        <f ca="1">SQRT(Inputs!$B$38)*H558+SQRT(1-Inputs!$B$38)*_xlfn.NORM.S.INV(RAND())</f>
        <v>-0.41293120226769531</v>
      </c>
      <c r="AP558" s="24">
        <f ca="1">SQRT(Inputs!$B$38)*I558+SQRT(1-Inputs!$B$38)*_xlfn.NORM.S.INV(RAND())</f>
        <v>-1.230412490864107</v>
      </c>
      <c r="AQ558" s="24">
        <f ca="1">SQRT(Inputs!$B$38)*J558+SQRT(1-Inputs!$B$38)*_xlfn.NORM.S.INV(RAND())</f>
        <v>1.372499547774537</v>
      </c>
      <c r="AR558" s="24">
        <f ca="1">SQRT(Inputs!$B$38)*K558+SQRT(1-Inputs!$B$38)*_xlfn.NORM.S.INV(RAND())</f>
        <v>0.13255173015466437</v>
      </c>
      <c r="AS558" s="24">
        <f ca="1">SQRT(Inputs!$B$38)*L558+SQRT(1-Inputs!$B$38)*_xlfn.NORM.S.INV(RAND())</f>
        <v>0.97182611559595655</v>
      </c>
      <c r="AT558" s="24">
        <f ca="1">SQRT(Inputs!$B$38)*M558+SQRT(1-Inputs!$B$38)*_xlfn.NORM.S.INV(RAND())</f>
        <v>0.18434041999083006</v>
      </c>
      <c r="AU558" s="15">
        <f ca="1">Inputs!$B$6*EXP($B$8-0.5*C$5^2+C$5*N558)</f>
        <v>5815.5274305133162</v>
      </c>
      <c r="AV558" s="15">
        <f t="shared" ca="1" si="292"/>
        <v>7177.5953119586247</v>
      </c>
      <c r="AW558" s="15">
        <f t="shared" ca="1" si="293"/>
        <v>9493.7911670048761</v>
      </c>
      <c r="AX558" s="15">
        <f t="shared" ca="1" si="294"/>
        <v>13146.686943306537</v>
      </c>
      <c r="AY558" s="15">
        <f t="shared" ca="1" si="295"/>
        <v>15441.970075272849</v>
      </c>
      <c r="AZ558" s="15">
        <f t="shared" ca="1" si="296"/>
        <v>20636.489070305804</v>
      </c>
      <c r="BA558" s="15">
        <f t="shared" ca="1" si="297"/>
        <v>23445.493102801451</v>
      </c>
      <c r="BB558" s="15">
        <f t="shared" ca="1" si="298"/>
        <v>33918.118370314813</v>
      </c>
      <c r="BC558" s="15">
        <f t="shared" ca="1" si="299"/>
        <v>45964.416753262238</v>
      </c>
      <c r="BD558" s="15">
        <f t="shared" ca="1" si="300"/>
        <v>56894.635125951485</v>
      </c>
      <c r="BE558" s="15">
        <f t="shared" ca="1" si="301"/>
        <v>69842.908332710664</v>
      </c>
      <c r="BF558" s="15">
        <f ca="1">Inputs!$B$13*EXP($B$9-0.5*C$6^2+C$6*Y558)</f>
        <v>12274.253862534017</v>
      </c>
      <c r="BG558" s="15">
        <f t="shared" ca="1" si="302"/>
        <v>10465.999629736327</v>
      </c>
      <c r="BH558" s="15">
        <f t="shared" ca="1" si="303"/>
        <v>10310.710962150815</v>
      </c>
      <c r="BI558" s="15">
        <f t="shared" ca="1" si="304"/>
        <v>12012.736101611197</v>
      </c>
      <c r="BJ558" s="15">
        <f t="shared" ca="1" si="305"/>
        <v>16788.793486404546</v>
      </c>
      <c r="BK558" s="15">
        <f t="shared" ca="1" si="306"/>
        <v>23212.219332067147</v>
      </c>
      <c r="BL558" s="15">
        <f t="shared" ca="1" si="307"/>
        <v>29795.043795485242</v>
      </c>
      <c r="BM558" s="15">
        <f t="shared" ca="1" si="308"/>
        <v>39333.779772168586</v>
      </c>
      <c r="BN558" s="15">
        <f t="shared" ca="1" si="309"/>
        <v>50063.120044235431</v>
      </c>
      <c r="BO558" s="15">
        <f t="shared" ca="1" si="310"/>
        <v>65183.151220076899</v>
      </c>
      <c r="BP558" s="15">
        <f t="shared" ca="1" si="311"/>
        <v>97104.018040254508</v>
      </c>
      <c r="BQ558" s="15">
        <f ca="1">Inputs!$B$20*EXP($B$10-0.5*C$7^2+C$7*AJ558)</f>
        <v>5989.602742136236</v>
      </c>
      <c r="BR558" s="15">
        <f t="shared" ca="1" si="312"/>
        <v>6464.9117723165209</v>
      </c>
      <c r="BS558" s="15">
        <f t="shared" ca="1" si="313"/>
        <v>6506.8366978409376</v>
      </c>
      <c r="BT558" s="15">
        <f t="shared" ca="1" si="314"/>
        <v>12569.812854568814</v>
      </c>
      <c r="BU558" s="15">
        <f t="shared" ca="1" si="315"/>
        <v>19522.305190532319</v>
      </c>
      <c r="BV558" s="15">
        <f t="shared" ca="1" si="316"/>
        <v>24748.260329777553</v>
      </c>
      <c r="BW558" s="15">
        <f t="shared" ca="1" si="317"/>
        <v>26617.04172039948</v>
      </c>
      <c r="BX558" s="15">
        <f t="shared" ca="1" si="318"/>
        <v>49019.463865968763</v>
      </c>
      <c r="BY558" s="15">
        <f t="shared" ca="1" si="319"/>
        <v>70448.739049965676</v>
      </c>
      <c r="BZ558" s="15">
        <f t="shared" ca="1" si="320"/>
        <v>118185.14984096675</v>
      </c>
      <c r="CA558" s="15">
        <f t="shared" ca="1" si="321"/>
        <v>171542.51975497359</v>
      </c>
      <c r="CB558" s="15">
        <f ca="1">(AU558*DCF!C$10-DCF!C$5*MAX(AU558*DCF!C$10,0)-MAX(AU558-Inputs!$B$6,0)/Inputs!$B$10)*DCF!C$6</f>
        <v>1036.9902079863655</v>
      </c>
      <c r="CC558" s="15">
        <f ca="1">(AV558*DCF!D$10-DCF!D$5*MAX(AV558*DCF!D$10,0)-MAX(AV558-AU558,0)/Inputs!$B$10)*DCF!D$6</f>
        <v>1417.3856256362476</v>
      </c>
      <c r="CD558" s="15">
        <f ca="1">(AW558*DCF!E$10-DCF!E$5*MAX(AW558*DCF!E$10,0)-MAX(AW558-AV558,0)/Inputs!$B$10)*DCF!E$6</f>
        <v>1670.2620279135369</v>
      </c>
      <c r="CE558" s="15">
        <f ca="1">(AX558*DCF!F$10-DCF!F$5*MAX(AX558*DCF!F$10,0)-MAX(AX558-AW558,0)/Inputs!$B$10)*DCF!F$6</f>
        <v>2109.8237629288283</v>
      </c>
      <c r="CF558" s="15">
        <f ca="1">(AY558*DCF!G$10-DCF!G$5*MAX(AY558*DCF!G$10,0)-MAX(AY558-AX558,0)/Inputs!$B$10)*DCF!G$6</f>
        <v>2740.468090962057</v>
      </c>
      <c r="CG558" s="15">
        <f ca="1">(AZ558*DCF!H$10-DCF!H$5*MAX(AZ558*DCF!H$10,0)-MAX(AZ558-AY558,0)/Inputs!$B$10)*DCF!H$6</f>
        <v>3084.2091835461965</v>
      </c>
      <c r="CH558" s="15">
        <f ca="1">(BA558*DCF!I$10-DCF!I$5*MAX(BA558*DCF!I$10,0)-MAX(BA558-AZ558,0)/Inputs!$B$10)*DCF!I$6</f>
        <v>3821.8612157502575</v>
      </c>
      <c r="CI558" s="15">
        <f ca="1">(BB558*DCF!J$10-DCF!J$5*MAX(BB558*DCF!J$10,0)-MAX(BB558-BA558,0)/Inputs!$B$10)*DCF!J$6</f>
        <v>4233.4740291024673</v>
      </c>
      <c r="CJ558" s="15">
        <f ca="1">(BC558*DCF!K$10-DCF!K$5*MAX(BC558*DCF!K$10,0)-MAX(BC558-BB558,0)/Inputs!$B$10)*DCF!K$6</f>
        <v>5713.2345092362175</v>
      </c>
      <c r="CK558" s="15">
        <f ca="1">(BD558*DCF!L$10-DCF!L$5*MAX(BD558*DCF!L$10,0)-MAX(BD558-BC558,0)/Inputs!$B$10)*DCF!L$6</f>
        <v>7167.3386722631667</v>
      </c>
      <c r="CL558" s="15">
        <f ca="1">(BE558*DCF!M$10-DCF!M$5*MAX(BE558*DCF!M$10,0)-MAX(BE558-BD558,0)/Inputs!$B$10)*DCF!M$6</f>
        <v>8308.9281315281278</v>
      </c>
      <c r="CM558" s="15">
        <f ca="1">(BF558*DCF!C$28-DCF!C$5*MAX(BF558*DCF!C$28,0)-MAX(BF558-Inputs!$B$13,0)/Inputs!$B$17)*DCF!C$6</f>
        <v>3541.113269430216</v>
      </c>
      <c r="CN558" s="15">
        <f ca="1">(BG558*DCF!D$28-DCF!D$5*MAX(BG558*DCF!D$28,0)-MAX(BG558-BF558,0)/Inputs!$B$17)*DCF!D$6</f>
        <v>3082.4782767882157</v>
      </c>
      <c r="CO558" s="15">
        <f ca="1">(BH558*DCF!E$28-DCF!E$5*MAX(BH558*DCF!E$28,0)-MAX(BH558-BG558,0)/Inputs!$B$17)*DCF!E$6</f>
        <v>2920.1769415727076</v>
      </c>
      <c r="CP558" s="15">
        <f ca="1">(BI558*DCF!F$28-DCF!F$5*MAX(BI558*DCF!F$28,0)-MAX(BI558-BH558,0)/Inputs!$B$17)*DCF!F$6</f>
        <v>2951.2608465594985</v>
      </c>
      <c r="CQ558" s="15">
        <f ca="1">(BJ558*DCF!G$28-DCF!G$5*MAX(BJ558*DCF!G$28,0)-MAX(BJ558-BI558,0)/Inputs!$B$17)*DCF!G$6</f>
        <v>3552.6941758205003</v>
      </c>
      <c r="CR558" s="15">
        <f ca="1">(BK558*DCF!H$28-DCF!H$5*MAX(BK558*DCF!H$28,0)-MAX(BK558-BJ558,0)/Inputs!$B$17)*DCF!H$6</f>
        <v>4742.6178226484362</v>
      </c>
      <c r="CS558" s="15">
        <f ca="1">(BL558*DCF!I$28-DCF!I$5*MAX(BL558*DCF!I$28,0)-MAX(BL558-BK558,0)/Inputs!$B$17)*DCF!I$6</f>
        <v>6061.557917325038</v>
      </c>
      <c r="CT558" s="15">
        <f ca="1">(BM558*DCF!J$28-DCF!J$5*MAX(BM558*DCF!J$28,0)-MAX(BM558-BL558,0)/Inputs!$B$17)*DCF!J$6</f>
        <v>7509.9397687654036</v>
      </c>
      <c r="CU558" s="15">
        <f ca="1">(BN558*DCF!K$28-DCF!K$5*MAX(BN558*DCF!K$28,0)-MAX(BN558-BM558,0)/Inputs!$B$17)*DCF!K$6</f>
        <v>9258.2902757834345</v>
      </c>
      <c r="CV558" s="15">
        <f ca="1">(BO558*DCF!L$28-DCF!L$5*MAX(BO558*DCF!L$28,0)-MAX(BO558-BN558,0)/Inputs!$B$17)*DCF!L$6</f>
        <v>11294.550114527827</v>
      </c>
      <c r="CW558" s="15">
        <f ca="1">(BP558*DCF!M$28-DCF!M$5*MAX(BP558*DCF!M$28,0)-MAX(BP558-BO558,0)/Inputs!$B$17)*DCF!M$6</f>
        <v>14933.549654636032</v>
      </c>
      <c r="CX558" s="15">
        <f ca="1">(BQ558*DCF!C$46-DCF!C$5*MAX(BQ558*DCF!C$46,0)-MAX(BQ558-Inputs!$B$20,0)/Inputs!$B$24)*DCF!C$6</f>
        <v>-2671.3182970920802</v>
      </c>
      <c r="CY558" s="15">
        <f ca="1">(BR558*DCF!D$46-DCF!D$5*MAX(BR558*DCF!D$46,0)-MAX(BR558-BQ558,0)/Inputs!$B$24)*DCF!D$6</f>
        <v>-1306.2200935977655</v>
      </c>
      <c r="CZ558" s="15">
        <f ca="1">(BS558*DCF!E$46-DCF!E$5*MAX(BS558*DCF!E$46,0)-MAX(BS558-BR558,0)/Inputs!$B$24)*DCF!E$6</f>
        <v>-785.97042023914901</v>
      </c>
      <c r="DA558" s="15">
        <f ca="1">(BT558*DCF!F$46-DCF!F$5*MAX(BT558*DCF!F$46,0)-MAX(BT558-BS558,0)/Inputs!$B$24)*DCF!F$6</f>
        <v>-3123.1345284506615</v>
      </c>
      <c r="DB558" s="15">
        <f ca="1">(BU558*DCF!G$46-DCF!G$5*MAX(BU558*DCF!G$46,0)-MAX(BU558-BT558,0)/Inputs!$B$24)*DCF!G$6</f>
        <v>-2995.3728325862794</v>
      </c>
      <c r="DC558" s="15">
        <f ca="1">(BV558*DCF!H$46-DCF!H$5*MAX(BV558*DCF!H$46,0)-MAX(BV558-BU558,0)/Inputs!$B$24)*DCF!H$6</f>
        <v>-1623.9335395620687</v>
      </c>
      <c r="DD558" s="15">
        <f ca="1">(BW558*DCF!I$46-DCF!I$5*MAX(BW558*DCF!I$46,0)-MAX(BW558-BV558,0)/Inputs!$B$24)*DCF!I$6</f>
        <v>78.276052133583462</v>
      </c>
      <c r="DE558" s="15">
        <f ca="1">(BX558*DCF!J$46-DCF!J$5*MAX(BX558*DCF!J$46,0)-MAX(BX558-BW558,0)/Inputs!$B$24)*DCF!J$6</f>
        <v>-3884.5254349499864</v>
      </c>
      <c r="DF558" s="15">
        <f ca="1">(BY558*DCF!K$46-DCF!K$5*MAX(BY558*DCF!K$46,0)-MAX(BY558-BX558,0)/Inputs!$B$24)*DCF!K$6</f>
        <v>-1225.3347299534676</v>
      </c>
      <c r="DG558" s="15">
        <f ca="1">(BZ558*DCF!L$46-DCF!L$5*MAX(BZ558*DCF!L$46,0)-MAX(BZ558-BY558,0)/Inputs!$B$24)*DCF!L$6</f>
        <v>-2633.3152944323911</v>
      </c>
      <c r="DH558" s="15">
        <f ca="1">(CA558*DCF!M$46-DCF!M$5*MAX(CA558*DCF!M$46,0)-MAX(CA558-BZ558,0)/Inputs!$B$24)*DCF!M$6</f>
        <v>2293.571232686234</v>
      </c>
      <c r="DI558" s="15">
        <f ca="1">SUM(CB558:CL558)+BE558*DCF!M$10*(1+Inputs!$B$30)*(1-Inputs!$B$33)*(1-Inputs!$B$30/Inputs!$B$31)/(Inputs!$B$29-Inputs!$B$30)*DCF!M$6</f>
        <v>235677.71292363678</v>
      </c>
      <c r="DJ558" s="15">
        <f ca="1">SUM(CM558:CW558)+BP558*DCF!M$28*(1+Inputs!$B$30)*(1-Inputs!$B$33)*(1-Inputs!$B$30/Inputs!$B$31)/(Inputs!$B$29-Inputs!$B$30)*DCF!M$6</f>
        <v>430170.58409550251</v>
      </c>
      <c r="DK558" s="15">
        <f ca="1">SUM(CX558:DH558)+CA558*DCF!M$46*(1+Inputs!$B$30)*(1-Inputs!$B$33)*(1-Inputs!$B$30/Inputs!$B$31)/(Inputs!$B$29-Inputs!$B$30)*DCF!M$6</f>
        <v>247347.77816566595</v>
      </c>
      <c r="DM558" s="15">
        <f ca="1">DI558+DJ558+DK558+Inputs!$B$34+Inputs!$B$36-Inputs!$B$35</f>
        <v>990047.0751848052</v>
      </c>
    </row>
    <row r="559" spans="1:117" x14ac:dyDescent="0.75">
      <c r="A559" s="11">
        <v>546</v>
      </c>
      <c r="C559" s="24">
        <f t="shared" ca="1" si="324"/>
        <v>-0.25315111956546343</v>
      </c>
      <c r="D559" s="24">
        <f t="shared" ca="1" si="324"/>
        <v>1.0478452171825687</v>
      </c>
      <c r="E559" s="24">
        <f t="shared" ca="1" si="324"/>
        <v>2.6816746379695386</v>
      </c>
      <c r="F559" s="24">
        <f t="shared" ca="1" si="324"/>
        <v>0.88596656145787667</v>
      </c>
      <c r="G559" s="24">
        <f t="shared" ca="1" si="324"/>
        <v>-0.2463880862021583</v>
      </c>
      <c r="H559" s="24">
        <f t="shared" ca="1" si="324"/>
        <v>0.97326782457940642</v>
      </c>
      <c r="I559" s="24">
        <f t="shared" ca="1" si="324"/>
        <v>0.68265634156146293</v>
      </c>
      <c r="J559" s="24">
        <f t="shared" ca="1" si="324"/>
        <v>0.73660877990254603</v>
      </c>
      <c r="K559" s="24">
        <f t="shared" ca="1" si="324"/>
        <v>1.19062715752341</v>
      </c>
      <c r="L559" s="24">
        <f t="shared" ca="1" si="324"/>
        <v>0.61128935722344235</v>
      </c>
      <c r="M559" s="24">
        <f t="shared" ca="1" si="324"/>
        <v>0.70286982436703649</v>
      </c>
      <c r="N559" s="24">
        <f ca="1">SQRT(Inputs!$B$38)*C559+SQRT(1-Inputs!$B$38)*_xlfn.NORM.S.INV(RAND())</f>
        <v>-0.41732845502164917</v>
      </c>
      <c r="O559" s="24">
        <f ca="1">SQRT(Inputs!$B$38)*D559+SQRT(1-Inputs!$B$38)*_xlfn.NORM.S.INV(RAND())</f>
        <v>1.4081483203546232</v>
      </c>
      <c r="P559" s="24">
        <f ca="1">SQRT(Inputs!$B$38)*E559+SQRT(1-Inputs!$B$38)*_xlfn.NORM.S.INV(RAND())</f>
        <v>1.1388966380259369</v>
      </c>
      <c r="Q559" s="24">
        <f ca="1">SQRT(Inputs!$B$38)*F559+SQRT(1-Inputs!$B$38)*_xlfn.NORM.S.INV(RAND())</f>
        <v>0.57782814363353363</v>
      </c>
      <c r="R559" s="24">
        <f ca="1">SQRT(Inputs!$B$38)*G559+SQRT(1-Inputs!$B$38)*_xlfn.NORM.S.INV(RAND())</f>
        <v>0.71675257308971041</v>
      </c>
      <c r="S559" s="24">
        <f ca="1">SQRT(Inputs!$B$38)*H559+SQRT(1-Inputs!$B$38)*_xlfn.NORM.S.INV(RAND())</f>
        <v>0.84696819018083724</v>
      </c>
      <c r="T559" s="24">
        <f ca="1">SQRT(Inputs!$B$38)*I559+SQRT(1-Inputs!$B$38)*_xlfn.NORM.S.INV(RAND())</f>
        <v>1.0154462975884775</v>
      </c>
      <c r="U559" s="24">
        <f ca="1">SQRT(Inputs!$B$38)*J559+SQRT(1-Inputs!$B$38)*_xlfn.NORM.S.INV(RAND())</f>
        <v>-0.33872042594079455</v>
      </c>
      <c r="V559" s="24">
        <f ca="1">SQRT(Inputs!$B$38)*K559+SQRT(1-Inputs!$B$38)*_xlfn.NORM.S.INV(RAND())</f>
        <v>1.2214029826572554</v>
      </c>
      <c r="W559" s="24">
        <f ca="1">SQRT(Inputs!$B$38)*L559+SQRT(1-Inputs!$B$38)*_xlfn.NORM.S.INV(RAND())</f>
        <v>1.6286562159870583</v>
      </c>
      <c r="X559" s="24">
        <f ca="1">SQRT(Inputs!$B$38)*M559+SQRT(1-Inputs!$B$38)*_xlfn.NORM.S.INV(RAND())</f>
        <v>0.76410306263121186</v>
      </c>
      <c r="Y559" s="24">
        <f ca="1">SQRT(Inputs!$B$38)*C559+SQRT(1-Inputs!$B$38)*_xlfn.NORM.S.INV(RAND())</f>
        <v>-9.0615699589671805E-2</v>
      </c>
      <c r="Z559" s="24">
        <f ca="1">SQRT(Inputs!$B$38)*D559+SQRT(1-Inputs!$B$38)*_xlfn.NORM.S.INV(RAND())</f>
        <v>2.6758410410732094</v>
      </c>
      <c r="AA559" s="24">
        <f ca="1">SQRT(Inputs!$B$38)*E559+SQRT(1-Inputs!$B$38)*_xlfn.NORM.S.INV(RAND())</f>
        <v>0.37482411538910876</v>
      </c>
      <c r="AB559" s="24">
        <f ca="1">SQRT(Inputs!$B$38)*F559+SQRT(1-Inputs!$B$38)*_xlfn.NORM.S.INV(RAND())</f>
        <v>0.34674918398019905</v>
      </c>
      <c r="AC559" s="24">
        <f ca="1">SQRT(Inputs!$B$38)*G559+SQRT(1-Inputs!$B$38)*_xlfn.NORM.S.INV(RAND())</f>
        <v>-0.68625031066028586</v>
      </c>
      <c r="AD559" s="24">
        <f ca="1">SQRT(Inputs!$B$38)*H559+SQRT(1-Inputs!$B$38)*_xlfn.NORM.S.INV(RAND())</f>
        <v>0.87281707870445135</v>
      </c>
      <c r="AE559" s="24">
        <f ca="1">SQRT(Inputs!$B$38)*I559+SQRT(1-Inputs!$B$38)*_xlfn.NORM.S.INV(RAND())</f>
        <v>0.30475403406204093</v>
      </c>
      <c r="AF559" s="24">
        <f ca="1">SQRT(Inputs!$B$38)*J559+SQRT(1-Inputs!$B$38)*_xlfn.NORM.S.INV(RAND())</f>
        <v>1.0725677646676255</v>
      </c>
      <c r="AG559" s="24">
        <f ca="1">SQRT(Inputs!$B$38)*K559+SQRT(1-Inputs!$B$38)*_xlfn.NORM.S.INV(RAND())</f>
        <v>1.1959236846213548</v>
      </c>
      <c r="AH559" s="24">
        <f ca="1">SQRT(Inputs!$B$38)*L559+SQRT(1-Inputs!$B$38)*_xlfn.NORM.S.INV(RAND())</f>
        <v>-0.18666422708843178</v>
      </c>
      <c r="AI559" s="24">
        <f ca="1">SQRT(Inputs!$B$38)*M559+SQRT(1-Inputs!$B$38)*_xlfn.NORM.S.INV(RAND())</f>
        <v>0.97754678921519678</v>
      </c>
      <c r="AJ559" s="24">
        <f ca="1">SQRT(Inputs!$B$38)*C559+SQRT(1-Inputs!$B$38)*_xlfn.NORM.S.INV(RAND())</f>
        <v>0.72387530479552864</v>
      </c>
      <c r="AK559" s="24">
        <f ca="1">SQRT(Inputs!$B$38)*D559+SQRT(1-Inputs!$B$38)*_xlfn.NORM.S.INV(RAND())</f>
        <v>-0.69127463478168705</v>
      </c>
      <c r="AL559" s="24">
        <f ca="1">SQRT(Inputs!$B$38)*E559+SQRT(1-Inputs!$B$38)*_xlfn.NORM.S.INV(RAND())</f>
        <v>1.3056287297415627</v>
      </c>
      <c r="AM559" s="24">
        <f ca="1">SQRT(Inputs!$B$38)*F559+SQRT(1-Inputs!$B$38)*_xlfn.NORM.S.INV(RAND())</f>
        <v>0.15834130401051616</v>
      </c>
      <c r="AN559" s="24">
        <f ca="1">SQRT(Inputs!$B$38)*G559+SQRT(1-Inputs!$B$38)*_xlfn.NORM.S.INV(RAND())</f>
        <v>-1.0601151974175544</v>
      </c>
      <c r="AO559" s="24">
        <f ca="1">SQRT(Inputs!$B$38)*H559+SQRT(1-Inputs!$B$38)*_xlfn.NORM.S.INV(RAND())</f>
        <v>0.81708225084551533</v>
      </c>
      <c r="AP559" s="24">
        <f ca="1">SQRT(Inputs!$B$38)*I559+SQRT(1-Inputs!$B$38)*_xlfn.NORM.S.INV(RAND())</f>
        <v>-0.25770746981198417</v>
      </c>
      <c r="AQ559" s="24">
        <f ca="1">SQRT(Inputs!$B$38)*J559+SQRT(1-Inputs!$B$38)*_xlfn.NORM.S.INV(RAND())</f>
        <v>-0.17488153958138553</v>
      </c>
      <c r="AR559" s="24">
        <f ca="1">SQRT(Inputs!$B$38)*K559+SQRT(1-Inputs!$B$38)*_xlfn.NORM.S.INV(RAND())</f>
        <v>1.5444780871857509</v>
      </c>
      <c r="AS559" s="24">
        <f ca="1">SQRT(Inputs!$B$38)*L559+SQRT(1-Inputs!$B$38)*_xlfn.NORM.S.INV(RAND())</f>
        <v>0.25409966660261751</v>
      </c>
      <c r="AT559" s="24">
        <f ca="1">SQRT(Inputs!$B$38)*M559+SQRT(1-Inputs!$B$38)*_xlfn.NORM.S.INV(RAND())</f>
        <v>0.17672321001926408</v>
      </c>
      <c r="AU559" s="15">
        <f ca="1">Inputs!$B$6*EXP($B$8-0.5*C$5^2+C$5*N559)</f>
        <v>4638.0911744441337</v>
      </c>
      <c r="AV559" s="15">
        <f t="shared" ca="1" si="292"/>
        <v>6944.3518726262719</v>
      </c>
      <c r="AW559" s="15">
        <f t="shared" ca="1" si="293"/>
        <v>9873.3575772216009</v>
      </c>
      <c r="AX559" s="15">
        <f t="shared" ca="1" si="294"/>
        <v>12956.760419359594</v>
      </c>
      <c r="AY559" s="15">
        <f t="shared" ca="1" si="295"/>
        <v>17217.014786176911</v>
      </c>
      <c r="AZ559" s="15">
        <f t="shared" ca="1" si="296"/>
        <v>23115.299564021167</v>
      </c>
      <c r="BA559" s="15">
        <f t="shared" ca="1" si="297"/>
        <v>31459.036763058743</v>
      </c>
      <c r="BB559" s="15">
        <f t="shared" ca="1" si="298"/>
        <v>37230.305801609378</v>
      </c>
      <c r="BC559" s="15">
        <f t="shared" ca="1" si="299"/>
        <v>51303.453683229942</v>
      </c>
      <c r="BD559" s="15">
        <f t="shared" ca="1" si="300"/>
        <v>73193.737357585895</v>
      </c>
      <c r="BE559" s="15">
        <f t="shared" ca="1" si="301"/>
        <v>96153.789675300344</v>
      </c>
      <c r="BF559" s="15">
        <f ca="1">Inputs!$B$13*EXP($B$9-0.5*C$6^2+C$6*Y559)</f>
        <v>13584.773895178854</v>
      </c>
      <c r="BG559" s="15">
        <f t="shared" ca="1" si="302"/>
        <v>26831.800034301068</v>
      </c>
      <c r="BH559" s="15">
        <f t="shared" ca="1" si="303"/>
        <v>34886.273352896817</v>
      </c>
      <c r="BI559" s="15">
        <f t="shared" ca="1" si="304"/>
        <v>45047.250949752131</v>
      </c>
      <c r="BJ559" s="15">
        <f t="shared" ca="1" si="305"/>
        <v>50023.642697517047</v>
      </c>
      <c r="BK559" s="15">
        <f t="shared" ca="1" si="306"/>
        <v>69141.084619534013</v>
      </c>
      <c r="BL559" s="15">
        <f t="shared" ca="1" si="307"/>
        <v>88352.842473377925</v>
      </c>
      <c r="BM559" s="15">
        <f t="shared" ca="1" si="308"/>
        <v>124083.81899284061</v>
      </c>
      <c r="BN559" s="15">
        <f t="shared" ca="1" si="309"/>
        <v>176123.27962448768</v>
      </c>
      <c r="BO559" s="15">
        <f t="shared" ca="1" si="310"/>
        <v>212050.20963640435</v>
      </c>
      <c r="BP559" s="15">
        <f t="shared" ca="1" si="311"/>
        <v>291561.28768454032</v>
      </c>
      <c r="BQ559" s="15">
        <f ca="1">Inputs!$B$20*EXP($B$10-0.5*C$7^2+C$7*AJ559)</f>
        <v>5545.1265658983357</v>
      </c>
      <c r="BR559" s="15">
        <f t="shared" ca="1" si="312"/>
        <v>6040.9782323595082</v>
      </c>
      <c r="BS559" s="15">
        <f t="shared" ca="1" si="313"/>
        <v>12036.137972607061</v>
      </c>
      <c r="BT559" s="15">
        <f t="shared" ca="1" si="314"/>
        <v>17299.067515315761</v>
      </c>
      <c r="BU559" s="15">
        <f t="shared" ca="1" si="315"/>
        <v>18550.041323440615</v>
      </c>
      <c r="BV559" s="15">
        <f t="shared" ca="1" si="316"/>
        <v>31024.890352184237</v>
      </c>
      <c r="BW559" s="15">
        <f t="shared" ca="1" si="317"/>
        <v>40995.34633785289</v>
      </c>
      <c r="BX559" s="15">
        <f t="shared" ca="1" si="318"/>
        <v>55363.162955072112</v>
      </c>
      <c r="BY559" s="15">
        <f t="shared" ca="1" si="319"/>
        <v>104242.37958321576</v>
      </c>
      <c r="BZ559" s="15">
        <f t="shared" ca="1" si="320"/>
        <v>153261.17413993907</v>
      </c>
      <c r="CA559" s="15">
        <f t="shared" ca="1" si="321"/>
        <v>222153.5047247466</v>
      </c>
      <c r="CB559" s="15">
        <f ca="1">(AU559*DCF!C$10-DCF!C$5*MAX(AU559*DCF!C$10,0)-MAX(AU559-Inputs!$B$6,0)/Inputs!$B$10)*DCF!C$6</f>
        <v>1045.3855383593459</v>
      </c>
      <c r="CC559" s="15">
        <f ca="1">(AV559*DCF!D$10-DCF!D$5*MAX(AV559*DCF!D$10,0)-MAX(AV559-AU559,0)/Inputs!$B$10)*DCF!D$6</f>
        <v>1130.3174103916244</v>
      </c>
      <c r="CD559" s="15">
        <f ca="1">(AW559*DCF!E$10-DCF!E$5*MAX(AW559*DCF!E$10,0)-MAX(AW559-AV559,0)/Inputs!$B$10)*DCF!E$6</f>
        <v>1619.8677142416138</v>
      </c>
      <c r="CE559" s="15">
        <f ca="1">(AX559*DCF!F$10-DCF!F$5*MAX(AX559*DCF!F$10,0)-MAX(AX559-AW559,0)/Inputs!$B$10)*DCF!F$6</f>
        <v>2186.8604656476209</v>
      </c>
      <c r="CF559" s="15">
        <f ca="1">(AY559*DCF!G$10-DCF!G$5*MAX(AY559*DCF!G$10,0)-MAX(AY559-AX559,0)/Inputs!$B$10)*DCF!G$6</f>
        <v>2728.4966054965321</v>
      </c>
      <c r="CG559" s="15">
        <f ca="1">(AZ559*DCF!H$10-DCF!H$5*MAX(AZ559*DCF!H$10,0)-MAX(AZ559-AY559,0)/Inputs!$B$10)*DCF!H$6</f>
        <v>3440.5057874989679</v>
      </c>
      <c r="CH559" s="15">
        <f ca="1">(BA559*DCF!I$10-DCF!I$5*MAX(BA559*DCF!I$10,0)-MAX(BA559-AZ559,0)/Inputs!$B$10)*DCF!I$6</f>
        <v>4377.753148685606</v>
      </c>
      <c r="CI559" s="15">
        <f ca="1">(BB559*DCF!J$10-DCF!J$5*MAX(BB559*DCF!J$10,0)-MAX(BB559-BA559,0)/Inputs!$B$10)*DCF!J$6</f>
        <v>5514.2661420290497</v>
      </c>
      <c r="CJ559" s="15">
        <f ca="1">(BC559*DCF!K$10-DCF!K$5*MAX(BC559*DCF!K$10,0)-MAX(BC559-BB559,0)/Inputs!$B$10)*DCF!K$6</f>
        <v>6289.0056340384208</v>
      </c>
      <c r="CK559" s="15">
        <f ca="1">(BD559*DCF!L$10-DCF!L$5*MAX(BD559*DCF!L$10,0)-MAX(BD559-BC559,0)/Inputs!$B$10)*DCF!L$6</f>
        <v>8208.2393295524507</v>
      </c>
      <c r="CL559" s="15">
        <f ca="1">(BE559*DCF!M$10-DCF!M$5*MAX(BE559*DCF!M$10,0)-MAX(BE559-BD559,0)/Inputs!$B$10)*DCF!M$6</f>
        <v>10825.719805397712</v>
      </c>
      <c r="CM559" s="15">
        <f ca="1">(BF559*DCF!C$28-DCF!C$5*MAX(BF559*DCF!C$28,0)-MAX(BF559-Inputs!$B$13,0)/Inputs!$B$17)*DCF!C$6</f>
        <v>3638.414873212942</v>
      </c>
      <c r="CN559" s="15">
        <f ca="1">(BG559*DCF!D$28-DCF!D$5*MAX(BG559*DCF!D$28,0)-MAX(BG559-BF559,0)/Inputs!$B$17)*DCF!D$6</f>
        <v>5076.385907018258</v>
      </c>
      <c r="CO559" s="15">
        <f ca="1">(BH559*DCF!E$28-DCF!E$5*MAX(BH559*DCF!E$28,0)-MAX(BH559-BG559,0)/Inputs!$B$17)*DCF!E$6</f>
        <v>8292.9879909701649</v>
      </c>
      <c r="CP559" s="15">
        <f ca="1">(BI559*DCF!F$28-DCF!F$5*MAX(BI559*DCF!F$28,0)-MAX(BI559-BH559,0)/Inputs!$B$17)*DCF!F$6</f>
        <v>10379.17547140544</v>
      </c>
      <c r="CQ559" s="15">
        <f ca="1">(BJ559*DCF!G$28-DCF!G$5*MAX(BJ559*DCF!G$28,0)-MAX(BJ559-BI559,0)/Inputs!$B$17)*DCF!G$6</f>
        <v>12142.033694928052</v>
      </c>
      <c r="CR559" s="15">
        <f ca="1">(BK559*DCF!H$28-DCF!H$5*MAX(BK559*DCF!H$28,0)-MAX(BK559-BJ559,0)/Inputs!$B$17)*DCF!H$6</f>
        <v>14129.039069825509</v>
      </c>
      <c r="CS559" s="15">
        <f ca="1">(BL559*DCF!I$28-DCF!I$5*MAX(BL559*DCF!I$28,0)-MAX(BL559-BK559,0)/Inputs!$B$17)*DCF!I$6</f>
        <v>18018.963012587705</v>
      </c>
      <c r="CT559" s="15">
        <f ca="1">(BM559*DCF!J$28-DCF!J$5*MAX(BM559*DCF!J$28,0)-MAX(BM559-BL559,0)/Inputs!$B$17)*DCF!J$6</f>
        <v>22943.357024285157</v>
      </c>
      <c r="CU559" s="15">
        <f ca="1">(BN559*DCF!K$28-DCF!K$5*MAX(BN559*DCF!K$28,0)-MAX(BN559-BM559,0)/Inputs!$B$17)*DCF!K$6</f>
        <v>30820.142832647238</v>
      </c>
      <c r="CV559" s="15">
        <f ca="1">(BO559*DCF!L$28-DCF!L$5*MAX(BO559*DCF!L$28,0)-MAX(BO559-BN559,0)/Inputs!$B$17)*DCF!L$6</f>
        <v>38243.27569106545</v>
      </c>
      <c r="CW559" s="15">
        <f ca="1">(BP559*DCF!M$28-DCF!M$5*MAX(BP559*DCF!M$28,0)-MAX(BP559-BO559,0)/Inputs!$B$17)*DCF!M$6</f>
        <v>46546.283151568619</v>
      </c>
      <c r="CX559" s="15">
        <f ca="1">(BQ559*DCF!C$46-DCF!C$5*MAX(BQ559*DCF!C$46,0)-MAX(BQ559-Inputs!$B$20,0)/Inputs!$B$24)*DCF!C$6</f>
        <v>-2363.3671357263297</v>
      </c>
      <c r="CY559" s="15">
        <f ca="1">(BR559*DCF!D$46-DCF!D$5*MAX(BR559*DCF!D$46,0)-MAX(BR559-BQ559,0)/Inputs!$B$24)*DCF!D$6</f>
        <v>-1242.629896966745</v>
      </c>
      <c r="CZ559" s="15">
        <f ca="1">(BS559*DCF!E$46-DCF!E$5*MAX(BS559*DCF!E$46,0)-MAX(BS559-BR559,0)/Inputs!$B$24)*DCF!E$6</f>
        <v>-3786.4211972176972</v>
      </c>
      <c r="DA559" s="15">
        <f ca="1">(BT559*DCF!F$46-DCF!F$5*MAX(BT559*DCF!F$46,0)-MAX(BT559-BS559,0)/Inputs!$B$24)*DCF!F$6</f>
        <v>-3176.2264899079728</v>
      </c>
      <c r="DB559" s="15">
        <f ca="1">(BU559*DCF!G$46-DCF!G$5*MAX(BU559*DCF!G$46,0)-MAX(BU559-BT559,0)/Inputs!$B$24)*DCF!G$6</f>
        <v>-1044.7896125426789</v>
      </c>
      <c r="DC559" s="15">
        <f ca="1">(BV559*DCF!H$46-DCF!H$5*MAX(BV559*DCF!H$46,0)-MAX(BV559-BU559,0)/Inputs!$B$24)*DCF!H$6</f>
        <v>-3876.4829010139388</v>
      </c>
      <c r="DD559" s="15">
        <f ca="1">(BW559*DCF!I$46-DCF!I$5*MAX(BW559*DCF!I$46,0)-MAX(BW559-BV559,0)/Inputs!$B$24)*DCF!I$6</f>
        <v>-1915.3287886431378</v>
      </c>
      <c r="DE559" s="15">
        <f ca="1">(BX559*DCF!J$46-DCF!J$5*MAX(BX559*DCF!J$46,0)-MAX(BX559-BW559,0)/Inputs!$B$24)*DCF!J$6</f>
        <v>-1487.7786864781051</v>
      </c>
      <c r="DF559" s="15">
        <f ca="1">(BY559*DCF!K$46-DCF!K$5*MAX(BY559*DCF!K$46,0)-MAX(BY559-BX559,0)/Inputs!$B$24)*DCF!K$6</f>
        <v>-6019.4337213515673</v>
      </c>
      <c r="DG559" s="15">
        <f ca="1">(BZ559*DCF!L$46-DCF!L$5*MAX(BZ559*DCF!L$46,0)-MAX(BZ559-BY559,0)/Inputs!$B$24)*DCF!L$6</f>
        <v>-498.87942745222853</v>
      </c>
      <c r="DH559" s="15">
        <f ca="1">(CA559*DCF!M$46-DCF!M$5*MAX(CA559*DCF!M$46,0)-MAX(CA559-BZ559,0)/Inputs!$B$24)*DCF!M$6</f>
        <v>3013.593956348383</v>
      </c>
      <c r="DI559" s="15">
        <f ca="1">SUM(CB559:CL559)+BE559*DCF!M$10*(1+Inputs!$B$30)*(1-Inputs!$B$33)*(1-Inputs!$B$30/Inputs!$B$31)/(Inputs!$B$29-Inputs!$B$30)*DCF!M$6</f>
        <v>314963.68574993609</v>
      </c>
      <c r="DJ559" s="15">
        <f ca="1">SUM(CM559:CW559)+BP559*DCF!M$28*(1+Inputs!$B$30)*(1-Inputs!$B$33)*(1-Inputs!$B$30/Inputs!$B$31)/(Inputs!$B$29-Inputs!$B$30)*DCF!M$6</f>
        <v>1292121.950886135</v>
      </c>
      <c r="DK559" s="15">
        <f ca="1">SUM(CX559:DH559)+CA559*DCF!M$46*(1+Inputs!$B$30)*(1-Inputs!$B$33)*(1-Inputs!$B$30/Inputs!$B$31)/(Inputs!$B$29-Inputs!$B$30)*DCF!M$6</f>
        <v>321077.89016846317</v>
      </c>
      <c r="DM559" s="15">
        <f ca="1">DI559+DJ559+DK559+Inputs!$B$34+Inputs!$B$36-Inputs!$B$35</f>
        <v>2005014.5268045343</v>
      </c>
    </row>
    <row r="560" spans="1:117" x14ac:dyDescent="0.75">
      <c r="A560" s="11">
        <v>547</v>
      </c>
      <c r="C560" s="24">
        <f t="shared" ca="1" si="324"/>
        <v>-0.15974012236709112</v>
      </c>
      <c r="D560" s="24">
        <f t="shared" ca="1" si="324"/>
        <v>1.8253286171108867</v>
      </c>
      <c r="E560" s="24">
        <f t="shared" ca="1" si="324"/>
        <v>2.1927271732994575</v>
      </c>
      <c r="F560" s="24">
        <f t="shared" ca="1" si="324"/>
        <v>0.32843793242932873</v>
      </c>
      <c r="G560" s="24">
        <f t="shared" ca="1" si="324"/>
        <v>0.40238786623821737</v>
      </c>
      <c r="H560" s="24">
        <f t="shared" ca="1" si="324"/>
        <v>-7.1817179894950081E-2</v>
      </c>
      <c r="I560" s="24">
        <f t="shared" ca="1" si="324"/>
        <v>-0.49289938824126206</v>
      </c>
      <c r="J560" s="24">
        <f t="shared" ca="1" si="324"/>
        <v>-0.68394447155520555</v>
      </c>
      <c r="K560" s="24">
        <f t="shared" ca="1" si="324"/>
        <v>1.4295594914182592</v>
      </c>
      <c r="L560" s="24">
        <f t="shared" ca="1" si="324"/>
        <v>1.0937113725497001</v>
      </c>
      <c r="M560" s="24">
        <f t="shared" ca="1" si="324"/>
        <v>-2.1512289492262919</v>
      </c>
      <c r="N560" s="24">
        <f ca="1">SQRT(Inputs!$B$38)*C560+SQRT(1-Inputs!$B$38)*_xlfn.NORM.S.INV(RAND())</f>
        <v>1.37931688734542</v>
      </c>
      <c r="O560" s="24">
        <f ca="1">SQRT(Inputs!$B$38)*D560+SQRT(1-Inputs!$B$38)*_xlfn.NORM.S.INV(RAND())</f>
        <v>0.66831775144725647</v>
      </c>
      <c r="P560" s="24">
        <f ca="1">SQRT(Inputs!$B$38)*E560+SQRT(1-Inputs!$B$38)*_xlfn.NORM.S.INV(RAND())</f>
        <v>1.9693671854827066</v>
      </c>
      <c r="Q560" s="24">
        <f ca="1">SQRT(Inputs!$B$38)*F560+SQRT(1-Inputs!$B$38)*_xlfn.NORM.S.INV(RAND())</f>
        <v>-1.3727771004095892</v>
      </c>
      <c r="R560" s="24">
        <f ca="1">SQRT(Inputs!$B$38)*G560+SQRT(1-Inputs!$B$38)*_xlfn.NORM.S.INV(RAND())</f>
        <v>-6.7662863295742143E-2</v>
      </c>
      <c r="S560" s="24">
        <f ca="1">SQRT(Inputs!$B$38)*H560+SQRT(1-Inputs!$B$38)*_xlfn.NORM.S.INV(RAND())</f>
        <v>1.2164193887056851</v>
      </c>
      <c r="T560" s="24">
        <f ca="1">SQRT(Inputs!$B$38)*I560+SQRT(1-Inputs!$B$38)*_xlfn.NORM.S.INV(RAND())</f>
        <v>0.36013081711179534</v>
      </c>
      <c r="U560" s="24">
        <f ca="1">SQRT(Inputs!$B$38)*J560+SQRT(1-Inputs!$B$38)*_xlfn.NORM.S.INV(RAND())</f>
        <v>1.5492328791931902</v>
      </c>
      <c r="V560" s="24">
        <f ca="1">SQRT(Inputs!$B$38)*K560+SQRT(1-Inputs!$B$38)*_xlfn.NORM.S.INV(RAND())</f>
        <v>2.0413748047634686</v>
      </c>
      <c r="W560" s="24">
        <f ca="1">SQRT(Inputs!$B$38)*L560+SQRT(1-Inputs!$B$38)*_xlfn.NORM.S.INV(RAND())</f>
        <v>0.82859237558375365</v>
      </c>
      <c r="X560" s="24">
        <f ca="1">SQRT(Inputs!$B$38)*M560+SQRT(1-Inputs!$B$38)*_xlfn.NORM.S.INV(RAND())</f>
        <v>-1.0143471803007313</v>
      </c>
      <c r="Y560" s="24">
        <f ca="1">SQRT(Inputs!$B$38)*C560+SQRT(1-Inputs!$B$38)*_xlfn.NORM.S.INV(RAND())</f>
        <v>0.37997855307720108</v>
      </c>
      <c r="Z560" s="24">
        <f ca="1">SQRT(Inputs!$B$38)*D560+SQRT(1-Inputs!$B$38)*_xlfn.NORM.S.INV(RAND())</f>
        <v>0.26729395535349276</v>
      </c>
      <c r="AA560" s="24">
        <f ca="1">SQRT(Inputs!$B$38)*E560+SQRT(1-Inputs!$B$38)*_xlfn.NORM.S.INV(RAND())</f>
        <v>1.3988665798518638</v>
      </c>
      <c r="AB560" s="24">
        <f ca="1">SQRT(Inputs!$B$38)*F560+SQRT(1-Inputs!$B$38)*_xlfn.NORM.S.INV(RAND())</f>
        <v>-0.27293400350686103</v>
      </c>
      <c r="AC560" s="24">
        <f ca="1">SQRT(Inputs!$B$38)*G560+SQRT(1-Inputs!$B$38)*_xlfn.NORM.S.INV(RAND())</f>
        <v>-0.23221776190260504</v>
      </c>
      <c r="AD560" s="24">
        <f ca="1">SQRT(Inputs!$B$38)*H560+SQRT(1-Inputs!$B$38)*_xlfn.NORM.S.INV(RAND())</f>
        <v>-2.9160989345742143</v>
      </c>
      <c r="AE560" s="24">
        <f ca="1">SQRT(Inputs!$B$38)*I560+SQRT(1-Inputs!$B$38)*_xlfn.NORM.S.INV(RAND())</f>
        <v>-0.97785030480261215</v>
      </c>
      <c r="AF560" s="24">
        <f ca="1">SQRT(Inputs!$B$38)*J560+SQRT(1-Inputs!$B$38)*_xlfn.NORM.S.INV(RAND())</f>
        <v>-0.92183028945819934</v>
      </c>
      <c r="AG560" s="24">
        <f ca="1">SQRT(Inputs!$B$38)*K560+SQRT(1-Inputs!$B$38)*_xlfn.NORM.S.INV(RAND())</f>
        <v>1.4756718403306124</v>
      </c>
      <c r="AH560" s="24">
        <f ca="1">SQRT(Inputs!$B$38)*L560+SQRT(1-Inputs!$B$38)*_xlfn.NORM.S.INV(RAND())</f>
        <v>0.73189675388875486</v>
      </c>
      <c r="AI560" s="24">
        <f ca="1">SQRT(Inputs!$B$38)*M560+SQRT(1-Inputs!$B$38)*_xlfn.NORM.S.INV(RAND())</f>
        <v>-0.94030075006818881</v>
      </c>
      <c r="AJ560" s="24">
        <f ca="1">SQRT(Inputs!$B$38)*C560+SQRT(1-Inputs!$B$38)*_xlfn.NORM.S.INV(RAND())</f>
        <v>-0.18007080715178347</v>
      </c>
      <c r="AK560" s="24">
        <f ca="1">SQRT(Inputs!$B$38)*D560+SQRT(1-Inputs!$B$38)*_xlfn.NORM.S.INV(RAND())</f>
        <v>0.35585903118670292</v>
      </c>
      <c r="AL560" s="24">
        <f ca="1">SQRT(Inputs!$B$38)*E560+SQRT(1-Inputs!$B$38)*_xlfn.NORM.S.INV(RAND())</f>
        <v>0.7715777750432653</v>
      </c>
      <c r="AM560" s="24">
        <f ca="1">SQRT(Inputs!$B$38)*F560+SQRT(1-Inputs!$B$38)*_xlfn.NORM.S.INV(RAND())</f>
        <v>3.6583527998202725</v>
      </c>
      <c r="AN560" s="24">
        <f ca="1">SQRT(Inputs!$B$38)*G560+SQRT(1-Inputs!$B$38)*_xlfn.NORM.S.INV(RAND())</f>
        <v>-0.44179759218347514</v>
      </c>
      <c r="AO560" s="24">
        <f ca="1">SQRT(Inputs!$B$38)*H560+SQRT(1-Inputs!$B$38)*_xlfn.NORM.S.INV(RAND())</f>
        <v>-1.4650733884868528</v>
      </c>
      <c r="AP560" s="24">
        <f ca="1">SQRT(Inputs!$B$38)*I560+SQRT(1-Inputs!$B$38)*_xlfn.NORM.S.INV(RAND())</f>
        <v>-1.4127343897219093</v>
      </c>
      <c r="AQ560" s="24">
        <f ca="1">SQRT(Inputs!$B$38)*J560+SQRT(1-Inputs!$B$38)*_xlfn.NORM.S.INV(RAND())</f>
        <v>-1.3720130439483933</v>
      </c>
      <c r="AR560" s="24">
        <f ca="1">SQRT(Inputs!$B$38)*K560+SQRT(1-Inputs!$B$38)*_xlfn.NORM.S.INV(RAND())</f>
        <v>0.36309409268488918</v>
      </c>
      <c r="AS560" s="24">
        <f ca="1">SQRT(Inputs!$B$38)*L560+SQRT(1-Inputs!$B$38)*_xlfn.NORM.S.INV(RAND())</f>
        <v>-0.47494950813147341</v>
      </c>
      <c r="AT560" s="24">
        <f ca="1">SQRT(Inputs!$B$38)*M560+SQRT(1-Inputs!$B$38)*_xlfn.NORM.S.INV(RAND())</f>
        <v>0.37329319027895291</v>
      </c>
      <c r="AU560" s="15">
        <f ca="1">Inputs!$B$6*EXP($B$8-0.5*C$5^2+C$5*N560)</f>
        <v>6203.6101421583517</v>
      </c>
      <c r="AV560" s="15">
        <f t="shared" ca="1" si="292"/>
        <v>8330.9574051691598</v>
      </c>
      <c r="AW560" s="15">
        <f t="shared" ca="1" si="293"/>
        <v>13248.767704027277</v>
      </c>
      <c r="AX560" s="15">
        <f t="shared" ca="1" si="294"/>
        <v>13626.105816746245</v>
      </c>
      <c r="AY560" s="15">
        <f t="shared" ca="1" si="295"/>
        <v>16521.419103302796</v>
      </c>
      <c r="AZ560" s="15">
        <f t="shared" ca="1" si="296"/>
        <v>23102.434674862492</v>
      </c>
      <c r="BA560" s="15">
        <f t="shared" ca="1" si="297"/>
        <v>29357.394369518617</v>
      </c>
      <c r="BB560" s="15">
        <f t="shared" ca="1" si="298"/>
        <v>41977.537710438686</v>
      </c>
      <c r="BC560" s="15">
        <f t="shared" ca="1" si="299"/>
        <v>62609.775189067921</v>
      </c>
      <c r="BD560" s="15">
        <f t="shared" ca="1" si="300"/>
        <v>82883.865250285467</v>
      </c>
      <c r="BE560" s="15">
        <f t="shared" ca="1" si="301"/>
        <v>92600.785809546927</v>
      </c>
      <c r="BF560" s="15">
        <f ca="1">Inputs!$B$13*EXP($B$9-0.5*C$6^2+C$6*Y560)</f>
        <v>14913.156690818323</v>
      </c>
      <c r="BG560" s="15">
        <f t="shared" ca="1" si="302"/>
        <v>19073.264316715242</v>
      </c>
      <c r="BH560" s="15">
        <f t="shared" ca="1" si="303"/>
        <v>29389.523960571281</v>
      </c>
      <c r="BI560" s="15">
        <f t="shared" ca="1" si="304"/>
        <v>34497.10796693524</v>
      </c>
      <c r="BJ560" s="15">
        <f t="shared" ca="1" si="305"/>
        <v>40899.017666251071</v>
      </c>
      <c r="BK560" s="15">
        <f t="shared" ca="1" si="306"/>
        <v>33748.091542283495</v>
      </c>
      <c r="BL560" s="15">
        <f t="shared" ca="1" si="307"/>
        <v>36521.397587240608</v>
      </c>
      <c r="BM560" s="15">
        <f t="shared" ca="1" si="308"/>
        <v>40035.157345056185</v>
      </c>
      <c r="BN560" s="15">
        <f t="shared" ca="1" si="309"/>
        <v>58762.786373885072</v>
      </c>
      <c r="BO560" s="15">
        <f t="shared" ca="1" si="310"/>
        <v>78721.900532993503</v>
      </c>
      <c r="BP560" s="15">
        <f t="shared" ca="1" si="311"/>
        <v>87100.564267169946</v>
      </c>
      <c r="BQ560" s="15">
        <f ca="1">Inputs!$B$20*EXP($B$10-0.5*C$7^2+C$7*AJ560)</f>
        <v>4024.1166008630353</v>
      </c>
      <c r="BR560" s="15">
        <f t="shared" ca="1" si="312"/>
        <v>6113.5073477220612</v>
      </c>
      <c r="BS560" s="15">
        <f t="shared" ca="1" si="313"/>
        <v>10448.592903131646</v>
      </c>
      <c r="BT560" s="15">
        <f t="shared" ca="1" si="314"/>
        <v>37613.843296779982</v>
      </c>
      <c r="BU560" s="15">
        <f t="shared" ca="1" si="315"/>
        <v>46843.197350220304</v>
      </c>
      <c r="BV560" s="15">
        <f t="shared" ca="1" si="316"/>
        <v>46850.290742069861</v>
      </c>
      <c r="BW560" s="15">
        <f t="shared" ca="1" si="317"/>
        <v>48480.68169147367</v>
      </c>
      <c r="BX560" s="15">
        <f t="shared" ca="1" si="318"/>
        <v>51502.347769892003</v>
      </c>
      <c r="BY560" s="15">
        <f t="shared" ca="1" si="319"/>
        <v>77354.886314424075</v>
      </c>
      <c r="BZ560" s="15">
        <f t="shared" ca="1" si="320"/>
        <v>99464.876046674268</v>
      </c>
      <c r="CA560" s="15">
        <f t="shared" ca="1" si="321"/>
        <v>149300.39302969151</v>
      </c>
      <c r="CB560" s="15">
        <f ca="1">(AU560*DCF!C$10-DCF!C$5*MAX(AU560*DCF!C$10,0)-MAX(AU560-Inputs!$B$6,0)/Inputs!$B$10)*DCF!C$6</f>
        <v>1034.2231090801549</v>
      </c>
      <c r="CC560" s="15">
        <f ca="1">(AV560*DCF!D$10-DCF!D$5*MAX(AV560*DCF!D$10,0)-MAX(AV560-AU560,0)/Inputs!$B$10)*DCF!D$6</f>
        <v>1511.9164736741152</v>
      </c>
      <c r="CD560" s="15">
        <f ca="1">(AW560*DCF!E$10-DCF!E$5*MAX(AW560*DCF!E$10,0)-MAX(AW560-AV560,0)/Inputs!$B$10)*DCF!E$6</f>
        <v>1951.235026151845</v>
      </c>
      <c r="CE560" s="15">
        <f ca="1">(AX560*DCF!F$10-DCF!F$5*MAX(AX560*DCF!F$10,0)-MAX(AX560-AW560,0)/Inputs!$B$10)*DCF!F$6</f>
        <v>2896.0424781515626</v>
      </c>
      <c r="CF560" s="15">
        <f ca="1">(AY560*DCF!G$10-DCF!G$5*MAX(AY560*DCF!G$10,0)-MAX(AY560-AX560,0)/Inputs!$B$10)*DCF!G$6</f>
        <v>2847.5414400815935</v>
      </c>
      <c r="CG560" s="15">
        <f ca="1">(AZ560*DCF!H$10-DCF!H$5*MAX(AZ560*DCF!H$10,0)-MAX(AZ560-AY560,0)/Inputs!$B$10)*DCF!H$6</f>
        <v>3316.7769680490032</v>
      </c>
      <c r="CH560" s="15">
        <f ca="1">(BA560*DCF!I$10-DCF!I$5*MAX(BA560*DCF!I$10,0)-MAX(BA560-AZ560,0)/Inputs!$B$10)*DCF!I$6</f>
        <v>4336.492446399232</v>
      </c>
      <c r="CI560" s="15">
        <f ca="1">(BB560*DCF!J$10-DCF!J$5*MAX(BB560*DCF!J$10,0)-MAX(BB560-BA560,0)/Inputs!$B$10)*DCF!J$6</f>
        <v>5291.0681125671854</v>
      </c>
      <c r="CJ560" s="15">
        <f ca="1">(BC560*DCF!K$10-DCF!K$5*MAX(BC560*DCF!K$10,0)-MAX(BC560-BB560,0)/Inputs!$B$10)*DCF!K$6</f>
        <v>7190.9691200166089</v>
      </c>
      <c r="CK560" s="15">
        <f ca="1">(BD560*DCF!L$10-DCF!L$5*MAX(BD560*DCF!L$10,0)-MAX(BD560-BC560,0)/Inputs!$B$10)*DCF!L$6</f>
        <v>9878.6948855630599</v>
      </c>
      <c r="CL560" s="15">
        <f ca="1">(BE560*DCF!M$10-DCF!M$5*MAX(BE560*DCF!M$10,0)-MAX(BE560-BD560,0)/Inputs!$B$10)*DCF!M$6</f>
        <v>11906.378595402597</v>
      </c>
      <c r="CM560" s="15">
        <f ca="1">(BF560*DCF!C$28-DCF!C$5*MAX(BF560*DCF!C$28,0)-MAX(BF560-Inputs!$B$13,0)/Inputs!$B$17)*DCF!C$6</f>
        <v>3737.042725693952</v>
      </c>
      <c r="CN560" s="15">
        <f ca="1">(BG560*DCF!D$28-DCF!D$5*MAX(BG560*DCF!D$28,0)-MAX(BG560-BF560,0)/Inputs!$B$17)*DCF!D$6</f>
        <v>4729.9745474532729</v>
      </c>
      <c r="CO560" s="15">
        <f ca="1">(BH560*DCF!E$28-DCF!E$5*MAX(BH560*DCF!E$28,0)-MAX(BH560-BG560,0)/Inputs!$B$17)*DCF!E$6</f>
        <v>6290.443733793938</v>
      </c>
      <c r="CP560" s="15">
        <f ca="1">(BI560*DCF!F$28-DCF!F$5*MAX(BI560*DCF!F$28,0)-MAX(BI560-BH560,0)/Inputs!$B$17)*DCF!F$6</f>
        <v>8435.1397295638362</v>
      </c>
      <c r="CQ560" s="15">
        <f ca="1">(BJ560*DCF!G$28-DCF!G$5*MAX(BJ560*DCF!G$28,0)-MAX(BJ560-BI560,0)/Inputs!$B$17)*DCF!G$6</f>
        <v>9534.8224651824639</v>
      </c>
      <c r="CR560" s="15">
        <f ca="1">(BK560*DCF!H$28-DCF!H$5*MAX(BK560*DCF!H$28,0)-MAX(BK560-BJ560,0)/Inputs!$B$17)*DCF!H$6</f>
        <v>8346.275371927497</v>
      </c>
      <c r="CS560" s="15">
        <f ca="1">(BL560*DCF!I$28-DCF!I$5*MAX(BL560*DCF!I$28,0)-MAX(BL560-BK560,0)/Inputs!$B$17)*DCF!I$6</f>
        <v>8190.063122375097</v>
      </c>
      <c r="CT560" s="15">
        <f ca="1">(BM560*DCF!J$28-DCF!J$5*MAX(BM560*DCF!J$28,0)-MAX(BM560-BL560,0)/Inputs!$B$17)*DCF!J$6</f>
        <v>8465.2678229150661</v>
      </c>
      <c r="CU560" s="15">
        <f ca="1">(BN560*DCF!K$28-DCF!K$5*MAX(BN560*DCF!K$28,0)-MAX(BN560-BM560,0)/Inputs!$B$17)*DCF!K$6</f>
        <v>10115.830101354499</v>
      </c>
      <c r="CV560" s="15">
        <f ca="1">(BO560*DCF!L$28-DCF!L$5*MAX(BO560*DCF!L$28,0)-MAX(BO560-BN560,0)/Inputs!$B$17)*DCF!L$6</f>
        <v>13448.264470433487</v>
      </c>
      <c r="CW560" s="15">
        <f ca="1">(BP560*DCF!M$28-DCF!M$5*MAX(BP560*DCF!M$28,0)-MAX(BP560-BO560,0)/Inputs!$B$17)*DCF!M$6</f>
        <v>15512.215779710925</v>
      </c>
      <c r="CX560" s="15">
        <f ca="1">(BQ560*DCF!C$46-DCF!C$5*MAX(BQ560*DCF!C$46,0)-MAX(BQ560-Inputs!$B$20,0)/Inputs!$B$24)*DCF!C$6</f>
        <v>-1309.5496079882462</v>
      </c>
      <c r="CY560" s="15">
        <f ca="1">(BR560*DCF!D$46-DCF!D$5*MAX(BR560*DCF!D$46,0)-MAX(BR560-BQ560,0)/Inputs!$B$24)*DCF!D$6</f>
        <v>-1934.9588235887336</v>
      </c>
      <c r="CZ560" s="15">
        <f ca="1">(BS560*DCF!E$46-DCF!E$5*MAX(BS560*DCF!E$46,0)-MAX(BS560-BR560,0)/Inputs!$B$24)*DCF!E$6</f>
        <v>-2944.3356860852136</v>
      </c>
      <c r="DA560" s="15">
        <f ca="1">(BT560*DCF!F$46-DCF!F$5*MAX(BT560*DCF!F$46,0)-MAX(BT560-BS560,0)/Inputs!$B$24)*DCF!F$6</f>
        <v>-12631.004309130782</v>
      </c>
      <c r="DB560" s="15">
        <f ca="1">(BU560*DCF!G$46-DCF!G$5*MAX(BU560*DCF!G$46,0)-MAX(BU560-BT560,0)/Inputs!$B$24)*DCF!G$6</f>
        <v>-4680.2849618108203</v>
      </c>
      <c r="DC560" s="15">
        <f ca="1">(BV560*DCF!H$46-DCF!H$5*MAX(BV560*DCF!H$46,0)-MAX(BV560-BU560,0)/Inputs!$B$24)*DCF!H$6</f>
        <v>-2.2042280553170515</v>
      </c>
      <c r="DD560" s="15">
        <f ca="1">(BW560*DCF!I$46-DCF!I$5*MAX(BW560*DCF!I$46,0)-MAX(BW560-BV560,0)/Inputs!$B$24)*DCF!I$6</f>
        <v>651.65796441262341</v>
      </c>
      <c r="DE560" s="15">
        <f ca="1">(BX560*DCF!J$46-DCF!J$5*MAX(BX560*DCF!J$46,0)-MAX(BX560-BW560,0)/Inputs!$B$24)*DCF!J$6</f>
        <v>1359.084549124228</v>
      </c>
      <c r="DF560" s="15">
        <f ca="1">(BY560*DCF!K$46-DCF!K$5*MAX(BY560*DCF!K$46,0)-MAX(BY560-BX560,0)/Inputs!$B$24)*DCF!K$6</f>
        <v>-1914.4142645219165</v>
      </c>
      <c r="DG560" s="15">
        <f ca="1">(BZ560*DCF!L$46-DCF!L$5*MAX(BZ560*DCF!L$46,0)-MAX(BZ560-BY560,0)/Inputs!$B$24)*DCF!L$6</f>
        <v>1871.9831713966842</v>
      </c>
      <c r="DH560" s="15">
        <f ca="1">(CA560*DCF!M$46-DCF!M$5*MAX(CA560*DCF!M$46,0)-MAX(CA560-BZ560,0)/Inputs!$B$24)*DCF!M$6</f>
        <v>1286.1409952900062</v>
      </c>
      <c r="DI560" s="15">
        <f ca="1">SUM(CB560:CL560)+BE560*DCF!M$10*(1+Inputs!$B$30)*(1-Inputs!$B$33)*(1-Inputs!$B$30/Inputs!$B$31)/(Inputs!$B$29-Inputs!$B$30)*DCF!M$6</f>
        <v>309870.55008173024</v>
      </c>
      <c r="DJ560" s="15">
        <f ca="1">SUM(CM560:CW560)+BP560*DCF!M$28*(1+Inputs!$B$30)*(1-Inputs!$B$33)*(1-Inputs!$B$30/Inputs!$B$31)/(Inputs!$B$29-Inputs!$B$30)*DCF!M$6</f>
        <v>420008.03605874791</v>
      </c>
      <c r="DK560" s="15">
        <f ca="1">SUM(CX560:DH560)+CA560*DCF!M$46*(1+Inputs!$B$30)*(1-Inputs!$B$33)*(1-Inputs!$B$30/Inputs!$B$31)/(Inputs!$B$29-Inputs!$B$30)*DCF!M$6</f>
        <v>210588.20818512081</v>
      </c>
      <c r="DM560" s="15">
        <f ca="1">DI560+DJ560+DK560+Inputs!$B$34+Inputs!$B$36-Inputs!$B$35</f>
        <v>1017317.794325599</v>
      </c>
    </row>
    <row r="561" spans="1:117" x14ac:dyDescent="0.75">
      <c r="A561" s="11">
        <v>548</v>
      </c>
      <c r="C561" s="24">
        <f t="shared" ca="1" si="324"/>
        <v>-0.64429264620390703</v>
      </c>
      <c r="D561" s="24">
        <f t="shared" ca="1" si="324"/>
        <v>-0.32931734425645298</v>
      </c>
      <c r="E561" s="24">
        <f t="shared" ca="1" si="324"/>
        <v>-0.81138418143793223</v>
      </c>
      <c r="F561" s="24">
        <f t="shared" ca="1" si="324"/>
        <v>1.5665443636281691</v>
      </c>
      <c r="G561" s="24">
        <f t="shared" ca="1" si="324"/>
        <v>1.06412160562835</v>
      </c>
      <c r="H561" s="24">
        <f t="shared" ca="1" si="324"/>
        <v>-0.39804537554441705</v>
      </c>
      <c r="I561" s="24">
        <f t="shared" ca="1" si="324"/>
        <v>0.41373425213565163</v>
      </c>
      <c r="J561" s="24">
        <f t="shared" ca="1" si="324"/>
        <v>2.1616703561507116E-2</v>
      </c>
      <c r="K561" s="24">
        <f t="shared" ca="1" si="324"/>
        <v>0.6521783688382855</v>
      </c>
      <c r="L561" s="24">
        <f t="shared" ca="1" si="324"/>
        <v>0.25378846084764267</v>
      </c>
      <c r="M561" s="24">
        <f t="shared" ca="1" si="324"/>
        <v>-0.18673540985395801</v>
      </c>
      <c r="N561" s="24">
        <f ca="1">SQRT(Inputs!$B$38)*C561+SQRT(1-Inputs!$B$38)*_xlfn.NORM.S.INV(RAND())</f>
        <v>-1.1967538161806091</v>
      </c>
      <c r="O561" s="24">
        <f ca="1">SQRT(Inputs!$B$38)*D561+SQRT(1-Inputs!$B$38)*_xlfn.NORM.S.INV(RAND())</f>
        <v>-0.18740480557308162</v>
      </c>
      <c r="P561" s="24">
        <f ca="1">SQRT(Inputs!$B$38)*E561+SQRT(1-Inputs!$B$38)*_xlfn.NORM.S.INV(RAND())</f>
        <v>0.70969534643954746</v>
      </c>
      <c r="Q561" s="24">
        <f ca="1">SQRT(Inputs!$B$38)*F561+SQRT(1-Inputs!$B$38)*_xlfn.NORM.S.INV(RAND())</f>
        <v>1.194738280386382</v>
      </c>
      <c r="R561" s="24">
        <f ca="1">SQRT(Inputs!$B$38)*G561+SQRT(1-Inputs!$B$38)*_xlfn.NORM.S.INV(RAND())</f>
        <v>0.48851422240756681</v>
      </c>
      <c r="S561" s="24">
        <f ca="1">SQRT(Inputs!$B$38)*H561+SQRT(1-Inputs!$B$38)*_xlfn.NORM.S.INV(RAND())</f>
        <v>-1.9196208032641662</v>
      </c>
      <c r="T561" s="24">
        <f ca="1">SQRT(Inputs!$B$38)*I561+SQRT(1-Inputs!$B$38)*_xlfn.NORM.S.INV(RAND())</f>
        <v>-0.8069557901148674</v>
      </c>
      <c r="U561" s="24">
        <f ca="1">SQRT(Inputs!$B$38)*J561+SQRT(1-Inputs!$B$38)*_xlfn.NORM.S.INV(RAND())</f>
        <v>0.58947079162988036</v>
      </c>
      <c r="V561" s="24">
        <f ca="1">SQRT(Inputs!$B$38)*K561+SQRT(1-Inputs!$B$38)*_xlfn.NORM.S.INV(RAND())</f>
        <v>0.37134531195138715</v>
      </c>
      <c r="W561" s="24">
        <f ca="1">SQRT(Inputs!$B$38)*L561+SQRT(1-Inputs!$B$38)*_xlfn.NORM.S.INV(RAND())</f>
        <v>-0.4477280741919285</v>
      </c>
      <c r="X561" s="24">
        <f ca="1">SQRT(Inputs!$B$38)*M561+SQRT(1-Inputs!$B$38)*_xlfn.NORM.S.INV(RAND())</f>
        <v>-6.1827288223880512E-2</v>
      </c>
      <c r="Y561" s="24">
        <f ca="1">SQRT(Inputs!$B$38)*C561+SQRT(1-Inputs!$B$38)*_xlfn.NORM.S.INV(RAND())</f>
        <v>-0.30100562306505824</v>
      </c>
      <c r="Z561" s="24">
        <f ca="1">SQRT(Inputs!$B$38)*D561+SQRT(1-Inputs!$B$38)*_xlfn.NORM.S.INV(RAND())</f>
        <v>-0.74118498016534895</v>
      </c>
      <c r="AA561" s="24">
        <f ca="1">SQRT(Inputs!$B$38)*E561+SQRT(1-Inputs!$B$38)*_xlfn.NORM.S.INV(RAND())</f>
        <v>-1.3128646944099533</v>
      </c>
      <c r="AB561" s="24">
        <f ca="1">SQRT(Inputs!$B$38)*F561+SQRT(1-Inputs!$B$38)*_xlfn.NORM.S.INV(RAND())</f>
        <v>2.0558690535915702</v>
      </c>
      <c r="AC561" s="24">
        <f ca="1">SQRT(Inputs!$B$38)*G561+SQRT(1-Inputs!$B$38)*_xlfn.NORM.S.INV(RAND())</f>
        <v>1.3413319226184464</v>
      </c>
      <c r="AD561" s="24">
        <f ca="1">SQRT(Inputs!$B$38)*H561+SQRT(1-Inputs!$B$38)*_xlfn.NORM.S.INV(RAND())</f>
        <v>-0.42663787086393568</v>
      </c>
      <c r="AE561" s="24">
        <f ca="1">SQRT(Inputs!$B$38)*I561+SQRT(1-Inputs!$B$38)*_xlfn.NORM.S.INV(RAND())</f>
        <v>-1.4600191698528442E-2</v>
      </c>
      <c r="AF561" s="24">
        <f ca="1">SQRT(Inputs!$B$38)*J561+SQRT(1-Inputs!$B$38)*_xlfn.NORM.S.INV(RAND())</f>
        <v>-0.91688647951410895</v>
      </c>
      <c r="AG561" s="24">
        <f ca="1">SQRT(Inputs!$B$38)*K561+SQRT(1-Inputs!$B$38)*_xlfn.NORM.S.INV(RAND())</f>
        <v>1.4667326973725452</v>
      </c>
      <c r="AH561" s="24">
        <f ca="1">SQRT(Inputs!$B$38)*L561+SQRT(1-Inputs!$B$38)*_xlfn.NORM.S.INV(RAND())</f>
        <v>-0.13713558605928092</v>
      </c>
      <c r="AI561" s="24">
        <f ca="1">SQRT(Inputs!$B$38)*M561+SQRT(1-Inputs!$B$38)*_xlfn.NORM.S.INV(RAND())</f>
        <v>0.24939667130486293</v>
      </c>
      <c r="AJ561" s="24">
        <f ca="1">SQRT(Inputs!$B$38)*C561+SQRT(1-Inputs!$B$38)*_xlfn.NORM.S.INV(RAND())</f>
        <v>1.4304828539982777</v>
      </c>
      <c r="AK561" s="24">
        <f ca="1">SQRT(Inputs!$B$38)*D561+SQRT(1-Inputs!$B$38)*_xlfn.NORM.S.INV(RAND())</f>
        <v>-1.2292769446062493</v>
      </c>
      <c r="AL561" s="24">
        <f ca="1">SQRT(Inputs!$B$38)*E561+SQRT(1-Inputs!$B$38)*_xlfn.NORM.S.INV(RAND())</f>
        <v>-0.70600891259243426</v>
      </c>
      <c r="AM561" s="24">
        <f ca="1">SQRT(Inputs!$B$38)*F561+SQRT(1-Inputs!$B$38)*_xlfn.NORM.S.INV(RAND())</f>
        <v>0.15451480170228304</v>
      </c>
      <c r="AN561" s="24">
        <f ca="1">SQRT(Inputs!$B$38)*G561+SQRT(1-Inputs!$B$38)*_xlfn.NORM.S.INV(RAND())</f>
        <v>-0.13809346492078578</v>
      </c>
      <c r="AO561" s="24">
        <f ca="1">SQRT(Inputs!$B$38)*H561+SQRT(1-Inputs!$B$38)*_xlfn.NORM.S.INV(RAND())</f>
        <v>-0.47293999587621405</v>
      </c>
      <c r="AP561" s="24">
        <f ca="1">SQRT(Inputs!$B$38)*I561+SQRT(1-Inputs!$B$38)*_xlfn.NORM.S.INV(RAND())</f>
        <v>0.73918487881633499</v>
      </c>
      <c r="AQ561" s="24">
        <f ca="1">SQRT(Inputs!$B$38)*J561+SQRT(1-Inputs!$B$38)*_xlfn.NORM.S.INV(RAND())</f>
        <v>1.1007604962130197</v>
      </c>
      <c r="AR561" s="24">
        <f ca="1">SQRT(Inputs!$B$38)*K561+SQRT(1-Inputs!$B$38)*_xlfn.NORM.S.INV(RAND())</f>
        <v>-0.19683157678232971</v>
      </c>
      <c r="AS561" s="24">
        <f ca="1">SQRT(Inputs!$B$38)*L561+SQRT(1-Inputs!$B$38)*_xlfn.NORM.S.INV(RAND())</f>
        <v>0.57117640002313208</v>
      </c>
      <c r="AT561" s="24">
        <f ca="1">SQRT(Inputs!$B$38)*M561+SQRT(1-Inputs!$B$38)*_xlfn.NORM.S.INV(RAND())</f>
        <v>0.13454231828846291</v>
      </c>
      <c r="AU561" s="15">
        <f ca="1">Inputs!$B$6*EXP($B$8-0.5*C$5^2+C$5*N561)</f>
        <v>4088.323225154687</v>
      </c>
      <c r="AV561" s="15">
        <f t="shared" ca="1" si="292"/>
        <v>4841.2032453132224</v>
      </c>
      <c r="AW561" s="15">
        <f t="shared" ca="1" si="293"/>
        <v>6495.9795274252092</v>
      </c>
      <c r="AX561" s="15">
        <f t="shared" ca="1" si="294"/>
        <v>9207.6396653549309</v>
      </c>
      <c r="AY561" s="15">
        <f t="shared" ca="1" si="295"/>
        <v>11913.336474125506</v>
      </c>
      <c r="AZ561" s="15">
        <f t="shared" ca="1" si="296"/>
        <v>11794.105780424557</v>
      </c>
      <c r="BA561" s="15">
        <f t="shared" ca="1" si="297"/>
        <v>13264.077079876624</v>
      </c>
      <c r="BB561" s="15">
        <f t="shared" ca="1" si="298"/>
        <v>17227.231986919182</v>
      </c>
      <c r="BC561" s="15">
        <f t="shared" ca="1" si="299"/>
        <v>21869.006056933795</v>
      </c>
      <c r="BD561" s="15">
        <f t="shared" ca="1" si="300"/>
        <v>25692.79560546641</v>
      </c>
      <c r="BE561" s="15">
        <f t="shared" ca="1" si="301"/>
        <v>31306.434519680079</v>
      </c>
      <c r="BF561" s="15">
        <f ca="1">Inputs!$B$13*EXP($B$9-0.5*C$6^2+C$6*Y561)</f>
        <v>13029.816167353356</v>
      </c>
      <c r="BG561" s="15">
        <f t="shared" ca="1" si="302"/>
        <v>13892.035762914375</v>
      </c>
      <c r="BH561" s="15">
        <f t="shared" ca="1" si="303"/>
        <v>13652.268837848567</v>
      </c>
      <c r="BI561" s="15">
        <f t="shared" ca="1" si="304"/>
        <v>22933.324683411785</v>
      </c>
      <c r="BJ561" s="15">
        <f t="shared" ca="1" si="305"/>
        <v>34111.746200045498</v>
      </c>
      <c r="BK561" s="15">
        <f t="shared" ca="1" si="306"/>
        <v>39503.254869654957</v>
      </c>
      <c r="BL561" s="15">
        <f t="shared" ca="1" si="307"/>
        <v>48433.255905399747</v>
      </c>
      <c r="BM561" s="15">
        <f t="shared" ca="1" si="308"/>
        <v>53125.684848691839</v>
      </c>
      <c r="BN561" s="15">
        <f t="shared" ca="1" si="309"/>
        <v>77893.308962297378</v>
      </c>
      <c r="BO561" s="15">
        <f t="shared" ca="1" si="310"/>
        <v>94324.046737167635</v>
      </c>
      <c r="BP561" s="15">
        <f t="shared" ca="1" si="311"/>
        <v>119422.3699489732</v>
      </c>
      <c r="BQ561" s="15">
        <f ca="1">Inputs!$B$20*EXP($B$10-0.5*C$7^2+C$7*AJ561)</f>
        <v>7124.5097079965099</v>
      </c>
      <c r="BR561" s="15">
        <f t="shared" ca="1" si="312"/>
        <v>6542.5607655002841</v>
      </c>
      <c r="BS561" s="15">
        <f t="shared" ca="1" si="313"/>
        <v>7315.0079743390579</v>
      </c>
      <c r="BT561" s="15">
        <f t="shared" ca="1" si="314"/>
        <v>10503.024747335383</v>
      </c>
      <c r="BU561" s="15">
        <f t="shared" ca="1" si="315"/>
        <v>14077.590040453795</v>
      </c>
      <c r="BV561" s="15">
        <f t="shared" ca="1" si="316"/>
        <v>17606.388319126283</v>
      </c>
      <c r="BW561" s="15">
        <f t="shared" ca="1" si="317"/>
        <v>28729.431272364629</v>
      </c>
      <c r="BX561" s="15">
        <f t="shared" ca="1" si="318"/>
        <v>50104.518394809747</v>
      </c>
      <c r="BY561" s="15">
        <f t="shared" ca="1" si="319"/>
        <v>67610.271757207127</v>
      </c>
      <c r="BZ561" s="15">
        <f t="shared" ca="1" si="320"/>
        <v>105369.58995208734</v>
      </c>
      <c r="CA561" s="15">
        <f t="shared" ca="1" si="321"/>
        <v>151593.6544841039</v>
      </c>
      <c r="CB561" s="15">
        <f ca="1">(AU561*DCF!C$10-DCF!C$5*MAX(AU561*DCF!C$10,0)-MAX(AU561-Inputs!$B$6,0)/Inputs!$B$10)*DCF!C$6</f>
        <v>1049.3054818288715</v>
      </c>
      <c r="CC561" s="15">
        <f ca="1">(AV561*DCF!D$10-DCF!D$5*MAX(AV561*DCF!D$10,0)-MAX(AV561-AU561,0)/Inputs!$B$10)*DCF!D$6</f>
        <v>996.44040432394513</v>
      </c>
      <c r="CD561" s="15">
        <f ca="1">(AW561*DCF!E$10-DCF!E$5*MAX(AW561*DCF!E$10,0)-MAX(AW561-AV561,0)/Inputs!$B$10)*DCF!E$6</f>
        <v>1127.0941197983079</v>
      </c>
      <c r="CE561" s="15">
        <f ca="1">(AX561*DCF!F$10-DCF!F$5*MAX(AX561*DCF!F$10,0)-MAX(AX561-AW561,0)/Inputs!$B$10)*DCF!F$6</f>
        <v>1445.7838201224561</v>
      </c>
      <c r="CF561" s="15">
        <f ca="1">(AY561*DCF!G$10-DCF!G$5*MAX(AY561*DCF!G$10,0)-MAX(AY561-AX561,0)/Inputs!$B$10)*DCF!G$6</f>
        <v>1934.5403572350217</v>
      </c>
      <c r="CG561" s="15">
        <f ca="1">(AZ561*DCF!H$10-DCF!H$5*MAX(AZ561*DCF!H$10,0)-MAX(AZ561-AY561,0)/Inputs!$B$10)*DCF!H$6</f>
        <v>2289.8340969685096</v>
      </c>
      <c r="CH561" s="15">
        <f ca="1">(BA561*DCF!I$10-DCF!I$5*MAX(BA561*DCF!I$10,0)-MAX(BA561-AZ561,0)/Inputs!$B$10)*DCF!I$6</f>
        <v>2181.7362112365226</v>
      </c>
      <c r="CI561" s="15">
        <f ca="1">(BB561*DCF!J$10-DCF!J$5*MAX(BB561*DCF!J$10,0)-MAX(BB561-BA561,0)/Inputs!$B$10)*DCF!J$6</f>
        <v>2355.6821631096695</v>
      </c>
      <c r="CJ561" s="15">
        <f ca="1">(BC561*DCF!K$10-DCF!K$5*MAX(BC561*DCF!K$10,0)-MAX(BC561-BB561,0)/Inputs!$B$10)*DCF!K$6</f>
        <v>2870.781047890684</v>
      </c>
      <c r="CK561" s="15">
        <f ca="1">(BD561*DCF!L$10-DCF!L$5*MAX(BD561*DCF!L$10,0)-MAX(BD561-BC561,0)/Inputs!$B$10)*DCF!L$6</f>
        <v>3380.4842494909299</v>
      </c>
      <c r="CL561" s="15">
        <f ca="1">(BE561*DCF!M$10-DCF!M$5*MAX(BE561*DCF!M$10,0)-MAX(BE561-BD561,0)/Inputs!$B$10)*DCF!M$6</f>
        <v>3747.1336800946001</v>
      </c>
      <c r="CM561" s="15">
        <f ca="1">(BF561*DCF!C$28-DCF!C$5*MAX(BF561*DCF!C$28,0)-MAX(BF561-Inputs!$B$13,0)/Inputs!$B$17)*DCF!C$6</f>
        <v>3597.2111711679904</v>
      </c>
      <c r="CN561" s="15">
        <f ca="1">(BG561*DCF!D$28-DCF!D$5*MAX(BG561*DCF!D$28,0)-MAX(BG561-BF561,0)/Inputs!$B$17)*DCF!D$6</f>
        <v>3907.5739632801537</v>
      </c>
      <c r="CO561" s="15">
        <f ca="1">(BH561*DCF!E$28-DCF!E$5*MAX(BH561*DCF!E$28,0)-MAX(BH561-BG561,0)/Inputs!$B$17)*DCF!E$6</f>
        <v>3866.565633231633</v>
      </c>
      <c r="CP561" s="15">
        <f ca="1">(BI561*DCF!F$28-DCF!F$5*MAX(BI561*DCF!F$28,0)-MAX(BI561-BH561,0)/Inputs!$B$17)*DCF!F$6</f>
        <v>4536.0306530316475</v>
      </c>
      <c r="CQ561" s="15">
        <f ca="1">(BJ561*DCF!G$28-DCF!G$5*MAX(BJ561*DCF!G$28,0)-MAX(BJ561-BI561,0)/Inputs!$B$17)*DCF!G$6</f>
        <v>6970.4512868975198</v>
      </c>
      <c r="CR561" s="15">
        <f ca="1">(BK561*DCF!H$28-DCF!H$5*MAX(BK561*DCF!H$28,0)-MAX(BK561-BJ561,0)/Inputs!$B$17)*DCF!H$6</f>
        <v>8931.9016155593963</v>
      </c>
      <c r="CS561" s="15">
        <f ca="1">(BL561*DCF!I$28-DCF!I$5*MAX(BL561*DCF!I$28,0)-MAX(BL561-BK561,0)/Inputs!$B$17)*DCF!I$6</f>
        <v>10107.498304991539</v>
      </c>
      <c r="CT561" s="15">
        <f ca="1">(BM561*DCF!J$28-DCF!J$5*MAX(BM561*DCF!J$28,0)-MAX(BM561-BL561,0)/Inputs!$B$17)*DCF!J$6</f>
        <v>11229.260279345715</v>
      </c>
      <c r="CU561" s="15">
        <f ca="1">(BN561*DCF!K$28-DCF!K$5*MAX(BN561*DCF!K$28,0)-MAX(BN561-BM561,0)/Inputs!$B$17)*DCF!K$6</f>
        <v>13416.056765030346</v>
      </c>
      <c r="CV561" s="15">
        <f ca="1">(BO561*DCF!L$28-DCF!L$5*MAX(BO561*DCF!L$28,0)-MAX(BO561-BN561,0)/Inputs!$B$17)*DCF!L$6</f>
        <v>16960.461796634911</v>
      </c>
      <c r="CW561" s="15">
        <f ca="1">(BP561*DCF!M$28-DCF!M$5*MAX(BP561*DCF!M$28,0)-MAX(BP561-BO561,0)/Inputs!$B$17)*DCF!M$6</f>
        <v>19845.907998264305</v>
      </c>
      <c r="CX561" s="15">
        <f ca="1">(BQ561*DCF!C$46-DCF!C$5*MAX(BQ561*DCF!C$46,0)-MAX(BQ561-Inputs!$B$20,0)/Inputs!$B$24)*DCF!C$6</f>
        <v>-3457.6279732077437</v>
      </c>
      <c r="CY561" s="15">
        <f ca="1">(BR561*DCF!D$46-DCF!D$5*MAX(BR561*DCF!D$46,0)-MAX(BR561-BQ561,0)/Inputs!$B$24)*DCF!D$6</f>
        <v>-1116.6625481815418</v>
      </c>
      <c r="CZ561" s="15">
        <f ca="1">(BS561*DCF!E$46-DCF!E$5*MAX(BS561*DCF!E$46,0)-MAX(BS561-BR561,0)/Inputs!$B$24)*DCF!E$6</f>
        <v>-1169.4898539389685</v>
      </c>
      <c r="DA561" s="15">
        <f ca="1">(BT561*DCF!F$46-DCF!F$5*MAX(BT561*DCF!F$46,0)-MAX(BT561-BS561,0)/Inputs!$B$24)*DCF!F$6</f>
        <v>-1925.7543552350039</v>
      </c>
      <c r="DB561" s="15">
        <f ca="1">(BU561*DCF!G$46-DCF!G$5*MAX(BU561*DCF!G$46,0)-MAX(BU561-BT561,0)/Inputs!$B$24)*DCF!G$6</f>
        <v>-1675.9554548574326</v>
      </c>
      <c r="DC561" s="15">
        <f ca="1">(BV561*DCF!H$46-DCF!H$5*MAX(BV561*DCF!H$46,0)-MAX(BV561-BU561,0)/Inputs!$B$24)*DCF!H$6</f>
        <v>-1096.5524437916988</v>
      </c>
      <c r="DD561" s="15">
        <f ca="1">(BW561*DCF!I$46-DCF!I$5*MAX(BW561*DCF!I$46,0)-MAX(BW561-BV561,0)/Inputs!$B$24)*DCF!I$6</f>
        <v>-2529.4779809424281</v>
      </c>
      <c r="DE561" s="15">
        <f ca="1">(BX561*DCF!J$46-DCF!J$5*MAX(BX561*DCF!J$46,0)-MAX(BX561-BW561,0)/Inputs!$B$24)*DCF!J$6</f>
        <v>-3566.5779350247262</v>
      </c>
      <c r="DF561" s="15">
        <f ca="1">(BY561*DCF!K$46-DCF!K$5*MAX(BY561*DCF!K$46,0)-MAX(BY561-BX561,0)/Inputs!$B$24)*DCF!K$6</f>
        <v>-426.31911970436676</v>
      </c>
      <c r="DG561" s="15">
        <f ca="1">(BZ561*DCF!L$46-DCF!L$5*MAX(BZ561*DCF!L$46,0)-MAX(BZ561-BY561,0)/Inputs!$B$24)*DCF!L$6</f>
        <v>-1261.3464435595361</v>
      </c>
      <c r="DH561" s="15">
        <f ca="1">(CA561*DCF!M$46-DCF!M$5*MAX(CA561*DCF!M$46,0)-MAX(CA561-BZ561,0)/Inputs!$B$24)*DCF!M$6</f>
        <v>2220.920211835557</v>
      </c>
      <c r="DI561" s="15">
        <f ca="1">SUM(CB561:CL561)+BE561*DCF!M$10*(1+Inputs!$B$30)*(1-Inputs!$B$33)*(1-Inputs!$B$30/Inputs!$B$31)/(Inputs!$B$29-Inputs!$B$30)*DCF!M$6</f>
        <v>110505.03688510798</v>
      </c>
      <c r="DJ561" s="15">
        <f ca="1">SUM(CM561:CW561)+BP561*DCF!M$28*(1+Inputs!$B$30)*(1-Inputs!$B$33)*(1-Inputs!$B$30/Inputs!$B$31)/(Inputs!$B$29-Inputs!$B$30)*DCF!M$6</f>
        <v>546507.63248790009</v>
      </c>
      <c r="DK561" s="15">
        <f ca="1">SUM(CX561:DH561)+CA561*DCF!M$46*(1+Inputs!$B$30)*(1-Inputs!$B$33)*(1-Inputs!$B$30/Inputs!$B$31)/(Inputs!$B$29-Inputs!$B$30)*DCF!M$6</f>
        <v>218376.90335217761</v>
      </c>
      <c r="DM561" s="15">
        <f ca="1">DI561+DJ561+DK561+Inputs!$B$34+Inputs!$B$36-Inputs!$B$35</f>
        <v>952240.57272518566</v>
      </c>
    </row>
    <row r="562" spans="1:117" x14ac:dyDescent="0.75">
      <c r="A562" s="11">
        <v>549</v>
      </c>
      <c r="C562" s="24">
        <f t="shared" ca="1" si="324"/>
        <v>-0.74806129522930687</v>
      </c>
      <c r="D562" s="24">
        <f t="shared" ca="1" si="324"/>
        <v>-0.15695328167588363</v>
      </c>
      <c r="E562" s="24">
        <f t="shared" ca="1" si="324"/>
        <v>-0.25828877760865016</v>
      </c>
      <c r="F562" s="24">
        <f t="shared" ca="1" si="324"/>
        <v>-0.41135756953936958</v>
      </c>
      <c r="G562" s="24">
        <f t="shared" ca="1" si="324"/>
        <v>-0.75263844091399246</v>
      </c>
      <c r="H562" s="24">
        <f t="shared" ca="1" si="324"/>
        <v>0.78060868923499493</v>
      </c>
      <c r="I562" s="24">
        <f t="shared" ca="1" si="324"/>
        <v>-5.1609413344448705E-2</v>
      </c>
      <c r="J562" s="24">
        <f t="shared" ca="1" si="324"/>
        <v>1.9926692717588415</v>
      </c>
      <c r="K562" s="24">
        <f t="shared" ca="1" si="324"/>
        <v>-0.27158736936170541</v>
      </c>
      <c r="L562" s="24">
        <f t="shared" ca="1" si="324"/>
        <v>0.3097588618250971</v>
      </c>
      <c r="M562" s="24">
        <f t="shared" ca="1" si="324"/>
        <v>-0.21539088973675943</v>
      </c>
      <c r="N562" s="24">
        <f ca="1">SQRT(Inputs!$B$38)*C562+SQRT(1-Inputs!$B$38)*_xlfn.NORM.S.INV(RAND())</f>
        <v>-0.47086137504616393</v>
      </c>
      <c r="O562" s="24">
        <f ca="1">SQRT(Inputs!$B$38)*D562+SQRT(1-Inputs!$B$38)*_xlfn.NORM.S.INV(RAND())</f>
        <v>0.12036424112636486</v>
      </c>
      <c r="P562" s="24">
        <f ca="1">SQRT(Inputs!$B$38)*E562+SQRT(1-Inputs!$B$38)*_xlfn.NORM.S.INV(RAND())</f>
        <v>0.93473878503955554</v>
      </c>
      <c r="Q562" s="24">
        <f ca="1">SQRT(Inputs!$B$38)*F562+SQRT(1-Inputs!$B$38)*_xlfn.NORM.S.INV(RAND())</f>
        <v>-0.27402509937377645</v>
      </c>
      <c r="R562" s="24">
        <f ca="1">SQRT(Inputs!$B$38)*G562+SQRT(1-Inputs!$B$38)*_xlfn.NORM.S.INV(RAND())</f>
        <v>-0.63076840576974469</v>
      </c>
      <c r="S562" s="24">
        <f ca="1">SQRT(Inputs!$B$38)*H562+SQRT(1-Inputs!$B$38)*_xlfn.NORM.S.INV(RAND())</f>
        <v>0.29477244275819725</v>
      </c>
      <c r="T562" s="24">
        <f ca="1">SQRT(Inputs!$B$38)*I562+SQRT(1-Inputs!$B$38)*_xlfn.NORM.S.INV(RAND())</f>
        <v>-0.45132777231996285</v>
      </c>
      <c r="U562" s="24">
        <f ca="1">SQRT(Inputs!$B$38)*J562+SQRT(1-Inputs!$B$38)*_xlfn.NORM.S.INV(RAND())</f>
        <v>0.53707702020359716</v>
      </c>
      <c r="V562" s="24">
        <f ca="1">SQRT(Inputs!$B$38)*K562+SQRT(1-Inputs!$B$38)*_xlfn.NORM.S.INV(RAND())</f>
        <v>0.12597064211428757</v>
      </c>
      <c r="W562" s="24">
        <f ca="1">SQRT(Inputs!$B$38)*L562+SQRT(1-Inputs!$B$38)*_xlfn.NORM.S.INV(RAND())</f>
        <v>0.4100922912602068</v>
      </c>
      <c r="X562" s="24">
        <f ca="1">SQRT(Inputs!$B$38)*M562+SQRT(1-Inputs!$B$38)*_xlfn.NORM.S.INV(RAND())</f>
        <v>-1.2570029208603624</v>
      </c>
      <c r="Y562" s="24">
        <f ca="1">SQRT(Inputs!$B$38)*C562+SQRT(1-Inputs!$B$38)*_xlfn.NORM.S.INV(RAND())</f>
        <v>-1.3869806001969573</v>
      </c>
      <c r="Z562" s="24">
        <f ca="1">SQRT(Inputs!$B$38)*D562+SQRT(1-Inputs!$B$38)*_xlfn.NORM.S.INV(RAND())</f>
        <v>0.19506448771194046</v>
      </c>
      <c r="AA562" s="24">
        <f ca="1">SQRT(Inputs!$B$38)*E562+SQRT(1-Inputs!$B$38)*_xlfn.NORM.S.INV(RAND())</f>
        <v>-5.8836618663571566E-2</v>
      </c>
      <c r="AB562" s="24">
        <f ca="1">SQRT(Inputs!$B$38)*F562+SQRT(1-Inputs!$B$38)*_xlfn.NORM.S.INV(RAND())</f>
        <v>-0.13840094236371336</v>
      </c>
      <c r="AC562" s="24">
        <f ca="1">SQRT(Inputs!$B$38)*G562+SQRT(1-Inputs!$B$38)*_xlfn.NORM.S.INV(RAND())</f>
        <v>0.57538477517489617</v>
      </c>
      <c r="AD562" s="24">
        <f ca="1">SQRT(Inputs!$B$38)*H562+SQRT(1-Inputs!$B$38)*_xlfn.NORM.S.INV(RAND())</f>
        <v>0.78419038273559383</v>
      </c>
      <c r="AE562" s="24">
        <f ca="1">SQRT(Inputs!$B$38)*I562+SQRT(1-Inputs!$B$38)*_xlfn.NORM.S.INV(RAND())</f>
        <v>3.7085691287472543E-2</v>
      </c>
      <c r="AF562" s="24">
        <f ca="1">SQRT(Inputs!$B$38)*J562+SQRT(1-Inputs!$B$38)*_xlfn.NORM.S.INV(RAND())</f>
        <v>1.1630873484665454</v>
      </c>
      <c r="AG562" s="24">
        <f ca="1">SQRT(Inputs!$B$38)*K562+SQRT(1-Inputs!$B$38)*_xlfn.NORM.S.INV(RAND())</f>
        <v>1.336925316887281</v>
      </c>
      <c r="AH562" s="24">
        <f ca="1">SQRT(Inputs!$B$38)*L562+SQRT(1-Inputs!$B$38)*_xlfn.NORM.S.INV(RAND())</f>
        <v>-3.3055074827548131E-2</v>
      </c>
      <c r="AI562" s="24">
        <f ca="1">SQRT(Inputs!$B$38)*M562+SQRT(1-Inputs!$B$38)*_xlfn.NORM.S.INV(RAND())</f>
        <v>0.44372615864487713</v>
      </c>
      <c r="AJ562" s="24">
        <f ca="1">SQRT(Inputs!$B$38)*C562+SQRT(1-Inputs!$B$38)*_xlfn.NORM.S.INV(RAND())</f>
        <v>-7.1327262894523402E-2</v>
      </c>
      <c r="AK562" s="24">
        <f ca="1">SQRT(Inputs!$B$38)*D562+SQRT(1-Inputs!$B$38)*_xlfn.NORM.S.INV(RAND())</f>
        <v>0.46241078695124249</v>
      </c>
      <c r="AL562" s="24">
        <f ca="1">SQRT(Inputs!$B$38)*E562+SQRT(1-Inputs!$B$38)*_xlfn.NORM.S.INV(RAND())</f>
        <v>0.23096428522855769</v>
      </c>
      <c r="AM562" s="24">
        <f ca="1">SQRT(Inputs!$B$38)*F562+SQRT(1-Inputs!$B$38)*_xlfn.NORM.S.INV(RAND())</f>
        <v>-0.93098969831738587</v>
      </c>
      <c r="AN562" s="24">
        <f ca="1">SQRT(Inputs!$B$38)*G562+SQRT(1-Inputs!$B$38)*_xlfn.NORM.S.INV(RAND())</f>
        <v>-1.1085755293797703</v>
      </c>
      <c r="AO562" s="24">
        <f ca="1">SQRT(Inputs!$B$38)*H562+SQRT(1-Inputs!$B$38)*_xlfn.NORM.S.INV(RAND())</f>
        <v>1.397726506584368</v>
      </c>
      <c r="AP562" s="24">
        <f ca="1">SQRT(Inputs!$B$38)*I562+SQRT(1-Inputs!$B$38)*_xlfn.NORM.S.INV(RAND())</f>
        <v>0.72689788933923782</v>
      </c>
      <c r="AQ562" s="24">
        <f ca="1">SQRT(Inputs!$B$38)*J562+SQRT(1-Inputs!$B$38)*_xlfn.NORM.S.INV(RAND())</f>
        <v>-0.24301052285899116</v>
      </c>
      <c r="AR562" s="24">
        <f ca="1">SQRT(Inputs!$B$38)*K562+SQRT(1-Inputs!$B$38)*_xlfn.NORM.S.INV(RAND())</f>
        <v>-0.41465694615098525</v>
      </c>
      <c r="AS562" s="24">
        <f ca="1">SQRT(Inputs!$B$38)*L562+SQRT(1-Inputs!$B$38)*_xlfn.NORM.S.INV(RAND())</f>
        <v>0.89645426874835898</v>
      </c>
      <c r="AT562" s="24">
        <f ca="1">SQRT(Inputs!$B$38)*M562+SQRT(1-Inputs!$B$38)*_xlfn.NORM.S.INV(RAND())</f>
        <v>-1.1445711673585923</v>
      </c>
      <c r="AU562" s="15">
        <f ca="1">Inputs!$B$6*EXP($B$8-0.5*C$5^2+C$5*N562)</f>
        <v>4598.0732561153227</v>
      </c>
      <c r="AV562" s="15">
        <f t="shared" ca="1" si="292"/>
        <v>5696.8741855207936</v>
      </c>
      <c r="AW562" s="15">
        <f t="shared" ca="1" si="293"/>
        <v>7879.7164035850146</v>
      </c>
      <c r="AX562" s="15">
        <f t="shared" ca="1" si="294"/>
        <v>9296.5664888014944</v>
      </c>
      <c r="AY562" s="15">
        <f t="shared" ca="1" si="295"/>
        <v>10554.490055231816</v>
      </c>
      <c r="AZ562" s="15">
        <f t="shared" ca="1" si="296"/>
        <v>13334.310915446287</v>
      </c>
      <c r="BA562" s="15">
        <f t="shared" ca="1" si="297"/>
        <v>15564.923901942917</v>
      </c>
      <c r="BB562" s="15">
        <f t="shared" ca="1" si="298"/>
        <v>20109.705885208328</v>
      </c>
      <c r="BC562" s="15">
        <f t="shared" ca="1" si="299"/>
        <v>24930.590605356316</v>
      </c>
      <c r="BD562" s="15">
        <f t="shared" ca="1" si="300"/>
        <v>31736.606485054937</v>
      </c>
      <c r="BE562" s="15">
        <f t="shared" ca="1" si="301"/>
        <v>34682.208960755946</v>
      </c>
      <c r="BF562" s="15">
        <f ca="1">Inputs!$B$13*EXP($B$9-0.5*C$6^2+C$6*Y562)</f>
        <v>10506.018165679818</v>
      </c>
      <c r="BG562" s="15">
        <f t="shared" ca="1" si="302"/>
        <v>13262.745828458523</v>
      </c>
      <c r="BH562" s="15">
        <f t="shared" ca="1" si="303"/>
        <v>16047.272296464647</v>
      </c>
      <c r="BI562" s="15">
        <f t="shared" ca="1" si="304"/>
        <v>19230.226797957443</v>
      </c>
      <c r="BJ562" s="15">
        <f t="shared" ca="1" si="305"/>
        <v>25613.670246102833</v>
      </c>
      <c r="BK562" s="15">
        <f t="shared" ca="1" si="306"/>
        <v>34977.802487868001</v>
      </c>
      <c r="BL562" s="15">
        <f t="shared" ca="1" si="307"/>
        <v>43173.000729650048</v>
      </c>
      <c r="BM562" s="15">
        <f t="shared" ca="1" si="308"/>
        <v>61318.357721039392</v>
      </c>
      <c r="BN562" s="15">
        <f t="shared" ca="1" si="309"/>
        <v>88517.76175814186</v>
      </c>
      <c r="BO562" s="15">
        <f t="shared" ca="1" si="310"/>
        <v>108494.30420549109</v>
      </c>
      <c r="BP562" s="15">
        <f t="shared" ca="1" si="311"/>
        <v>140420.97567391981</v>
      </c>
      <c r="BQ562" s="15">
        <f ca="1">Inputs!$B$20*EXP($B$10-0.5*C$7^2+C$7*AJ562)</f>
        <v>4182.3565739337755</v>
      </c>
      <c r="BR562" s="15">
        <f t="shared" ca="1" si="312"/>
        <v>6572.5954681966605</v>
      </c>
      <c r="BS562" s="15">
        <f t="shared" ca="1" si="313"/>
        <v>9617.7438719358724</v>
      </c>
      <c r="BT562" s="15">
        <f t="shared" ca="1" si="314"/>
        <v>10387.280684312394</v>
      </c>
      <c r="BU562" s="15">
        <f t="shared" ca="1" si="315"/>
        <v>11008.586115834234</v>
      </c>
      <c r="BV562" s="15">
        <f t="shared" ca="1" si="316"/>
        <v>20985.07802896194</v>
      </c>
      <c r="BW562" s="15">
        <f t="shared" ca="1" si="317"/>
        <v>34153.714540971181</v>
      </c>
      <c r="BX562" s="15">
        <f t="shared" ca="1" si="318"/>
        <v>45498.035103722497</v>
      </c>
      <c r="BY562" s="15">
        <f t="shared" ca="1" si="319"/>
        <v>58888.303657637909</v>
      </c>
      <c r="BZ562" s="15">
        <f t="shared" ca="1" si="320"/>
        <v>97431.904462187231</v>
      </c>
      <c r="CA562" s="15">
        <f t="shared" ca="1" si="321"/>
        <v>111673.98553556034</v>
      </c>
      <c r="CB562" s="15">
        <f ca="1">(AU562*DCF!C$10-DCF!C$5*MAX(AU562*DCF!C$10,0)-MAX(AU562-Inputs!$B$6,0)/Inputs!$B$10)*DCF!C$6</f>
        <v>1045.6708732498571</v>
      </c>
      <c r="CC562" s="15">
        <f ca="1">(AV562*DCF!D$10-DCF!D$5*MAX(AV562*DCF!D$10,0)-MAX(AV562-AU562,0)/Inputs!$B$10)*DCF!D$6</f>
        <v>1120.6606386926805</v>
      </c>
      <c r="CD562" s="15">
        <f ca="1">(AW562*DCF!E$10-DCF!E$5*MAX(AW562*DCF!E$10,0)-MAX(AW562-AV562,0)/Inputs!$B$10)*DCF!E$6</f>
        <v>1327.6346203937944</v>
      </c>
      <c r="CE562" s="15">
        <f ca="1">(AX562*DCF!F$10-DCF!F$5*MAX(AX562*DCF!F$10,0)-MAX(AX562-AW562,0)/Inputs!$B$10)*DCF!F$6</f>
        <v>1734.614273823124</v>
      </c>
      <c r="CF562" s="15">
        <f ca="1">(AY562*DCF!G$10-DCF!G$5*MAX(AY562*DCF!G$10,0)-MAX(AY562-AX562,0)/Inputs!$B$10)*DCF!G$6</f>
        <v>1932.8508836702376</v>
      </c>
      <c r="CG562" s="15">
        <f ca="1">(AZ562*DCF!H$10-DCF!H$5*MAX(AZ562*DCF!H$10,0)-MAX(AZ562-AY562,0)/Inputs!$B$10)*DCF!H$6</f>
        <v>2095.2590000847918</v>
      </c>
      <c r="CH562" s="15">
        <f ca="1">(BA562*DCF!I$10-DCF!I$5*MAX(BA562*DCF!I$10,0)-MAX(BA562-AZ562,0)/Inputs!$B$10)*DCF!I$6</f>
        <v>2477.2451033294428</v>
      </c>
      <c r="CI562" s="15">
        <f ca="1">(BB562*DCF!J$10-DCF!J$5*MAX(BB562*DCF!J$10,0)-MAX(BB562-BA562,0)/Inputs!$B$10)*DCF!J$6</f>
        <v>2762.1853733737844</v>
      </c>
      <c r="CJ562" s="15">
        <f ca="1">(BC562*DCF!K$10-DCF!K$5*MAX(BC562*DCF!K$10,0)-MAX(BC562-BB562,0)/Inputs!$B$10)*DCF!K$6</f>
        <v>3338.5742264025716</v>
      </c>
      <c r="CK562" s="15">
        <f ca="1">(BD562*DCF!L$10-DCF!L$5*MAX(BD562*DCF!L$10,0)-MAX(BD562-BC562,0)/Inputs!$B$10)*DCF!L$6</f>
        <v>3906.3557079687012</v>
      </c>
      <c r="CL562" s="15">
        <f ca="1">(BE562*DCF!M$10-DCF!M$5*MAX(BE562*DCF!M$10,0)-MAX(BE562-BD562,0)/Inputs!$B$10)*DCF!M$6</f>
        <v>4542.2245764560021</v>
      </c>
      <c r="CM562" s="15">
        <f ca="1">(BF562*DCF!C$28-DCF!C$5*MAX(BF562*DCF!C$28,0)-MAX(BF562-Inputs!$B$13,0)/Inputs!$B$17)*DCF!C$6</f>
        <v>3206.3678443536401</v>
      </c>
      <c r="CN562" s="15">
        <f ca="1">(BG562*DCF!D$28-DCF!D$5*MAX(BG562*DCF!D$28,0)-MAX(BG562-BF562,0)/Inputs!$B$17)*DCF!D$6</f>
        <v>3318.0481305406629</v>
      </c>
      <c r="CO562" s="15">
        <f ca="1">(BH562*DCF!E$28-DCF!E$5*MAX(BH562*DCF!E$28,0)-MAX(BH562-BG562,0)/Inputs!$B$17)*DCF!E$6</f>
        <v>3996.0814207619255</v>
      </c>
      <c r="CP562" s="15">
        <f ca="1">(BI562*DCF!F$28-DCF!F$5*MAX(BI562*DCF!F$28,0)-MAX(BI562-BH562,0)/Inputs!$B$17)*DCF!F$6</f>
        <v>4640.9928574554433</v>
      </c>
      <c r="CQ562" s="15">
        <f ca="1">(BJ562*DCF!G$28-DCF!G$5*MAX(BJ562*DCF!G$28,0)-MAX(BJ562-BI562,0)/Inputs!$B$17)*DCF!G$6</f>
        <v>5572.0289484508812</v>
      </c>
      <c r="CR562" s="15">
        <f ca="1">(BK562*DCF!H$28-DCF!H$5*MAX(BK562*DCF!H$28,0)-MAX(BK562-BJ562,0)/Inputs!$B$17)*DCF!H$6</f>
        <v>7195.4730962679751</v>
      </c>
      <c r="CS562" s="15">
        <f ca="1">(BL562*DCF!I$28-DCF!I$5*MAX(BL562*DCF!I$28,0)-MAX(BL562-BK562,0)/Inputs!$B$17)*DCF!I$6</f>
        <v>8976.0000524540719</v>
      </c>
      <c r="CT562" s="15">
        <f ca="1">(BM562*DCF!J$28-DCF!J$5*MAX(BM562*DCF!J$28,0)-MAX(BM562-BL562,0)/Inputs!$B$17)*DCF!J$6</f>
        <v>11273.158091939125</v>
      </c>
      <c r="CU562" s="15">
        <f ca="1">(BN562*DCF!K$28-DCF!K$5*MAX(BN562*DCF!K$28,0)-MAX(BN562-BM562,0)/Inputs!$B$17)*DCF!K$6</f>
        <v>15361.902405834091</v>
      </c>
      <c r="CV562" s="15">
        <f ca="1">(BO562*DCF!L$28-DCF!L$5*MAX(BO562*DCF!L$28,0)-MAX(BO562-BN562,0)/Inputs!$B$17)*DCF!L$6</f>
        <v>19386.511882209001</v>
      </c>
      <c r="CW562" s="15">
        <f ca="1">(BP562*DCF!M$28-DCF!M$5*MAX(BP562*DCF!M$28,0)-MAX(BP562-BO562,0)/Inputs!$B$17)*DCF!M$6</f>
        <v>23083.053553328646</v>
      </c>
      <c r="CX562" s="15">
        <f ca="1">(BQ562*DCF!C$46-DCF!C$5*MAX(BQ562*DCF!C$46,0)-MAX(BQ562-Inputs!$B$20,0)/Inputs!$B$24)*DCF!C$6</f>
        <v>-1419.1846932566573</v>
      </c>
      <c r="CY562" s="15">
        <f ca="1">(BR562*DCF!D$46-DCF!D$5*MAX(BR562*DCF!D$46,0)-MAX(BR562-BQ562,0)/Inputs!$B$24)*DCF!D$6</f>
        <v>-2141.6838669112531</v>
      </c>
      <c r="CZ562" s="15">
        <f ca="1">(BS562*DCF!E$46-DCF!E$5*MAX(BS562*DCF!E$46,0)-MAX(BS562-BR562,0)/Inputs!$B$24)*DCF!E$6</f>
        <v>-2337.6286277492604</v>
      </c>
      <c r="DA562" s="15">
        <f ca="1">(BT562*DCF!F$46-DCF!F$5*MAX(BT562*DCF!F$46,0)-MAX(BT562-BS562,0)/Inputs!$B$24)*DCF!F$6</f>
        <v>-1036.6801331305267</v>
      </c>
      <c r="DB562" s="15">
        <f ca="1">(BU562*DCF!G$46-DCF!G$5*MAX(BU562*DCF!G$46,0)-MAX(BU562-BT562,0)/Inputs!$B$24)*DCF!G$6</f>
        <v>-579.30195829376601</v>
      </c>
      <c r="DC562" s="15">
        <f ca="1">(BV562*DCF!H$46-DCF!H$5*MAX(BV562*DCF!H$46,0)-MAX(BV562-BU562,0)/Inputs!$B$24)*DCF!H$6</f>
        <v>-3100.133735024313</v>
      </c>
      <c r="DD562" s="15">
        <f ca="1">(BW562*DCF!I$46-DCF!I$5*MAX(BW562*DCF!I$46,0)-MAX(BW562-BV562,0)/Inputs!$B$24)*DCF!I$6</f>
        <v>-2991.4128323759651</v>
      </c>
      <c r="DE562" s="15">
        <f ca="1">(BX562*DCF!J$46-DCF!J$5*MAX(BX562*DCF!J$46,0)-MAX(BX562-BW562,0)/Inputs!$B$24)*DCF!J$6</f>
        <v>-1099.8117547704339</v>
      </c>
      <c r="DF562" s="15">
        <f ca="1">(BY562*DCF!K$46-DCF!K$5*MAX(BY562*DCF!K$46,0)-MAX(BY562-BX562,0)/Inputs!$B$24)*DCF!K$6</f>
        <v>83.637129630372513</v>
      </c>
      <c r="DG562" s="15">
        <f ca="1">(BZ562*DCF!L$46-DCF!L$5*MAX(BZ562*DCF!L$46,0)-MAX(BZ562-BY562,0)/Inputs!$B$24)*DCF!L$6</f>
        <v>-1987.5277578998578</v>
      </c>
      <c r="DH562" s="15">
        <f ca="1">(CA562*DCF!M$46-DCF!M$5*MAX(CA562*DCF!M$46,0)-MAX(CA562-BZ562,0)/Inputs!$B$24)*DCF!M$6</f>
        <v>5777.4067572669683</v>
      </c>
      <c r="DI562" s="15">
        <f ca="1">SUM(CB562:CL562)+BE562*DCF!M$10*(1+Inputs!$B$30)*(1-Inputs!$B$33)*(1-Inputs!$B$30/Inputs!$B$31)/(Inputs!$B$29-Inputs!$B$30)*DCF!M$6</f>
        <v>122804.32143996323</v>
      </c>
      <c r="DJ562" s="15">
        <f ca="1">SUM(CM562:CW562)+BP562*DCF!M$28*(1+Inputs!$B$30)*(1-Inputs!$B$33)*(1-Inputs!$B$30/Inputs!$B$31)/(Inputs!$B$29-Inputs!$B$30)*DCF!M$6</f>
        <v>627067.52785118122</v>
      </c>
      <c r="DK562" s="15">
        <f ca="1">SUM(CX562:DH562)+CA562*DCF!M$46*(1+Inputs!$B$30)*(1-Inputs!$B$33)*(1-Inputs!$B$30/Inputs!$B$31)/(Inputs!$B$29-Inputs!$B$30)*DCF!M$6</f>
        <v>161828.88879473216</v>
      </c>
      <c r="DM562" s="15">
        <f ca="1">DI562+DJ562+DK562+Inputs!$B$34+Inputs!$B$36-Inputs!$B$35</f>
        <v>988551.73808587657</v>
      </c>
    </row>
    <row r="563" spans="1:117" x14ac:dyDescent="0.75">
      <c r="A563" s="11">
        <v>550</v>
      </c>
      <c r="C563" s="24">
        <f t="shared" ca="1" si="324"/>
        <v>-0.6210721110809756</v>
      </c>
      <c r="D563" s="24">
        <f t="shared" ca="1" si="324"/>
        <v>-0.53368506406958494</v>
      </c>
      <c r="E563" s="24">
        <f t="shared" ca="1" si="324"/>
        <v>-0.8331988764375714</v>
      </c>
      <c r="F563" s="24">
        <f t="shared" ca="1" si="324"/>
        <v>-7.8744473572991247E-2</v>
      </c>
      <c r="G563" s="24">
        <f t="shared" ca="1" si="324"/>
        <v>0.83880887192728171</v>
      </c>
      <c r="H563" s="24">
        <f t="shared" ca="1" si="324"/>
        <v>-0.80056938128862865</v>
      </c>
      <c r="I563" s="24">
        <f t="shared" ca="1" si="324"/>
        <v>-2.6731716941264265</v>
      </c>
      <c r="J563" s="24">
        <f t="shared" ca="1" si="324"/>
        <v>0.54613237693981265</v>
      </c>
      <c r="K563" s="24">
        <f t="shared" ca="1" si="324"/>
        <v>-0.9916081790917719</v>
      </c>
      <c r="L563" s="24">
        <f t="shared" ca="1" si="324"/>
        <v>-2.2216402982357817</v>
      </c>
      <c r="M563" s="24">
        <f t="shared" ca="1" si="324"/>
        <v>2.1420292475689031</v>
      </c>
      <c r="N563" s="24">
        <f ca="1">SQRT(Inputs!$B$38)*C563+SQRT(1-Inputs!$B$38)*_xlfn.NORM.S.INV(RAND())</f>
        <v>-0.43278610359819986</v>
      </c>
      <c r="O563" s="24">
        <f ca="1">SQRT(Inputs!$B$38)*D563+SQRT(1-Inputs!$B$38)*_xlfn.NORM.S.INV(RAND())</f>
        <v>-0.45031065872849318</v>
      </c>
      <c r="P563" s="24">
        <f ca="1">SQRT(Inputs!$B$38)*E563+SQRT(1-Inputs!$B$38)*_xlfn.NORM.S.INV(RAND())</f>
        <v>0.14199890027399925</v>
      </c>
      <c r="Q563" s="24">
        <f ca="1">SQRT(Inputs!$B$38)*F563+SQRT(1-Inputs!$B$38)*_xlfn.NORM.S.INV(RAND())</f>
        <v>3.0146586060387053E-2</v>
      </c>
      <c r="R563" s="24">
        <f ca="1">SQRT(Inputs!$B$38)*G563+SQRT(1-Inputs!$B$38)*_xlfn.NORM.S.INV(RAND())</f>
        <v>0.34152549967969364</v>
      </c>
      <c r="S563" s="24">
        <f ca="1">SQRT(Inputs!$B$38)*H563+SQRT(1-Inputs!$B$38)*_xlfn.NORM.S.INV(RAND())</f>
        <v>-0.63723917785128115</v>
      </c>
      <c r="T563" s="24">
        <f ca="1">SQRT(Inputs!$B$38)*I563+SQRT(1-Inputs!$B$38)*_xlfn.NORM.S.INV(RAND())</f>
        <v>-1.5827644540956118</v>
      </c>
      <c r="U563" s="24">
        <f ca="1">SQRT(Inputs!$B$38)*J563+SQRT(1-Inputs!$B$38)*_xlfn.NORM.S.INV(RAND())</f>
        <v>0.87597683570527263</v>
      </c>
      <c r="V563" s="24">
        <f ca="1">SQRT(Inputs!$B$38)*K563+SQRT(1-Inputs!$B$38)*_xlfn.NORM.S.INV(RAND())</f>
        <v>-0.36943541140117397</v>
      </c>
      <c r="W563" s="24">
        <f ca="1">SQRT(Inputs!$B$38)*L563+SQRT(1-Inputs!$B$38)*_xlfn.NORM.S.INV(RAND())</f>
        <v>-1.4989207160654014</v>
      </c>
      <c r="X563" s="24">
        <f ca="1">SQRT(Inputs!$B$38)*M563+SQRT(1-Inputs!$B$38)*_xlfn.NORM.S.INV(RAND())</f>
        <v>1.29009035121013</v>
      </c>
      <c r="Y563" s="24">
        <f ca="1">SQRT(Inputs!$B$38)*C563+SQRT(1-Inputs!$B$38)*_xlfn.NORM.S.INV(RAND())</f>
        <v>-0.644227113116981</v>
      </c>
      <c r="Z563" s="24">
        <f ca="1">SQRT(Inputs!$B$38)*D563+SQRT(1-Inputs!$B$38)*_xlfn.NORM.S.INV(RAND())</f>
        <v>-0.77844055197340922</v>
      </c>
      <c r="AA563" s="24">
        <f ca="1">SQRT(Inputs!$B$38)*E563+SQRT(1-Inputs!$B$38)*_xlfn.NORM.S.INV(RAND())</f>
        <v>-0.35822940183520507</v>
      </c>
      <c r="AB563" s="24">
        <f ca="1">SQRT(Inputs!$B$38)*F563+SQRT(1-Inputs!$B$38)*_xlfn.NORM.S.INV(RAND())</f>
        <v>0.30311996387248596</v>
      </c>
      <c r="AC563" s="24">
        <f ca="1">SQRT(Inputs!$B$38)*G563+SQRT(1-Inputs!$B$38)*_xlfn.NORM.S.INV(RAND())</f>
        <v>0.63993196385089079</v>
      </c>
      <c r="AD563" s="24">
        <f ca="1">SQRT(Inputs!$B$38)*H563+SQRT(1-Inputs!$B$38)*_xlfn.NORM.S.INV(RAND())</f>
        <v>-0.36447111571812735</v>
      </c>
      <c r="AE563" s="24">
        <f ca="1">SQRT(Inputs!$B$38)*I563+SQRT(1-Inputs!$B$38)*_xlfn.NORM.S.INV(RAND())</f>
        <v>-1.9799371050569219</v>
      </c>
      <c r="AF563" s="24">
        <f ca="1">SQRT(Inputs!$B$38)*J563+SQRT(1-Inputs!$B$38)*_xlfn.NORM.S.INV(RAND())</f>
        <v>-7.3945766935647139E-2</v>
      </c>
      <c r="AG563" s="24">
        <f ca="1">SQRT(Inputs!$B$38)*K563+SQRT(1-Inputs!$B$38)*_xlfn.NORM.S.INV(RAND())</f>
        <v>0.3455924728393327</v>
      </c>
      <c r="AH563" s="24">
        <f ca="1">SQRT(Inputs!$B$38)*L563+SQRT(1-Inputs!$B$38)*_xlfn.NORM.S.INV(RAND())</f>
        <v>-0.48992030291530175</v>
      </c>
      <c r="AI563" s="24">
        <f ca="1">SQRT(Inputs!$B$38)*M563+SQRT(1-Inputs!$B$38)*_xlfn.NORM.S.INV(RAND())</f>
        <v>1.9729819822425472</v>
      </c>
      <c r="AJ563" s="24">
        <f ca="1">SQRT(Inputs!$B$38)*C563+SQRT(1-Inputs!$B$38)*_xlfn.NORM.S.INV(RAND())</f>
        <v>-1.1165039607155216</v>
      </c>
      <c r="AK563" s="24">
        <f ca="1">SQRT(Inputs!$B$38)*D563+SQRT(1-Inputs!$B$38)*_xlfn.NORM.S.INV(RAND())</f>
        <v>-0.5820593793746871</v>
      </c>
      <c r="AL563" s="24">
        <f ca="1">SQRT(Inputs!$B$38)*E563+SQRT(1-Inputs!$B$38)*_xlfn.NORM.S.INV(RAND())</f>
        <v>-1.0483751605034271</v>
      </c>
      <c r="AM563" s="24">
        <f ca="1">SQRT(Inputs!$B$38)*F563+SQRT(1-Inputs!$B$38)*_xlfn.NORM.S.INV(RAND())</f>
        <v>0.82214309035406807</v>
      </c>
      <c r="AN563" s="24">
        <f ca="1">SQRT(Inputs!$B$38)*G563+SQRT(1-Inputs!$B$38)*_xlfn.NORM.S.INV(RAND())</f>
        <v>-3.9188790106400306E-3</v>
      </c>
      <c r="AO563" s="24">
        <f ca="1">SQRT(Inputs!$B$38)*H563+SQRT(1-Inputs!$B$38)*_xlfn.NORM.S.INV(RAND())</f>
        <v>0.32822860987847086</v>
      </c>
      <c r="AP563" s="24">
        <f ca="1">SQRT(Inputs!$B$38)*I563+SQRT(1-Inputs!$B$38)*_xlfn.NORM.S.INV(RAND())</f>
        <v>-0.64125137385215059</v>
      </c>
      <c r="AQ563" s="24">
        <f ca="1">SQRT(Inputs!$B$38)*J563+SQRT(1-Inputs!$B$38)*_xlfn.NORM.S.INV(RAND())</f>
        <v>-0.44924385404440342</v>
      </c>
      <c r="AR563" s="24">
        <f ca="1">SQRT(Inputs!$B$38)*K563+SQRT(1-Inputs!$B$38)*_xlfn.NORM.S.INV(RAND())</f>
        <v>0.61480500505682956</v>
      </c>
      <c r="AS563" s="24">
        <f ca="1">SQRT(Inputs!$B$38)*L563+SQRT(1-Inputs!$B$38)*_xlfn.NORM.S.INV(RAND())</f>
        <v>-1.891816833270167</v>
      </c>
      <c r="AT563" s="24">
        <f ca="1">SQRT(Inputs!$B$38)*M563+SQRT(1-Inputs!$B$38)*_xlfn.NORM.S.INV(RAND())</f>
        <v>-1.039599380185759</v>
      </c>
      <c r="AU563" s="15">
        <f ca="1">Inputs!$B$6*EXP($B$8-0.5*C$5^2+C$5*N563)</f>
        <v>4626.5003560511923</v>
      </c>
      <c r="AV563" s="15">
        <f t="shared" ca="1" si="292"/>
        <v>5270.7545079547926</v>
      </c>
      <c r="AW563" s="15">
        <f t="shared" ca="1" si="293"/>
        <v>6551.0289080725652</v>
      </c>
      <c r="AX563" s="15">
        <f t="shared" ca="1" si="294"/>
        <v>8028.3288709803619</v>
      </c>
      <c r="AY563" s="15">
        <f t="shared" ca="1" si="295"/>
        <v>10210.686129976197</v>
      </c>
      <c r="AZ563" s="15">
        <f t="shared" ca="1" si="296"/>
        <v>11641.675390732245</v>
      </c>
      <c r="BA563" s="15">
        <f t="shared" ca="1" si="297"/>
        <v>12071.592675904625</v>
      </c>
      <c r="BB563" s="15">
        <f t="shared" ca="1" si="298"/>
        <v>16135.017300283849</v>
      </c>
      <c r="BC563" s="15">
        <f t="shared" ca="1" si="299"/>
        <v>19068.989245650013</v>
      </c>
      <c r="BD563" s="15">
        <f t="shared" ca="1" si="300"/>
        <v>20305.299259279218</v>
      </c>
      <c r="BE563" s="15">
        <f t="shared" ca="1" si="301"/>
        <v>27983.862674569144</v>
      </c>
      <c r="BF563" s="15">
        <f ca="1">Inputs!$B$13*EXP($B$9-0.5*C$6^2+C$6*Y563)</f>
        <v>12172.720395571794</v>
      </c>
      <c r="BG563" s="15">
        <f t="shared" ca="1" si="302"/>
        <v>12891.272159068245</v>
      </c>
      <c r="BH563" s="15">
        <f t="shared" ca="1" si="303"/>
        <v>14842.190630511852</v>
      </c>
      <c r="BI563" s="15">
        <f t="shared" ca="1" si="304"/>
        <v>19036.85769264376</v>
      </c>
      <c r="BJ563" s="15">
        <f t="shared" ca="1" si="305"/>
        <v>25593.131557623958</v>
      </c>
      <c r="BK563" s="15">
        <f t="shared" ca="1" si="306"/>
        <v>29890.146764739577</v>
      </c>
      <c r="BL563" s="15">
        <f t="shared" ca="1" si="307"/>
        <v>28407.16136662371</v>
      </c>
      <c r="BM563" s="15">
        <f t="shared" ca="1" si="308"/>
        <v>34599.235829864534</v>
      </c>
      <c r="BN563" s="15">
        <f t="shared" ca="1" si="309"/>
        <v>44352.023069324314</v>
      </c>
      <c r="BO563" s="15">
        <f t="shared" ca="1" si="310"/>
        <v>51549.713296384041</v>
      </c>
      <c r="BP563" s="15">
        <f t="shared" ca="1" si="311"/>
        <v>79340.839826522948</v>
      </c>
      <c r="BQ563" s="15">
        <f ca="1">Inputs!$B$20*EXP($B$10-0.5*C$7^2+C$7*AJ563)</f>
        <v>2886.8581933608457</v>
      </c>
      <c r="BR563" s="15">
        <f t="shared" ca="1" si="312"/>
        <v>3256.0013884713876</v>
      </c>
      <c r="BS563" s="15">
        <f t="shared" ca="1" si="313"/>
        <v>3299.4994450215795</v>
      </c>
      <c r="BT563" s="15">
        <f t="shared" ca="1" si="314"/>
        <v>5644.3009858029945</v>
      </c>
      <c r="BU563" s="15">
        <f t="shared" ca="1" si="315"/>
        <v>7814.9100520946777</v>
      </c>
      <c r="BV563" s="15">
        <f t="shared" ca="1" si="316"/>
        <v>11707.307463942343</v>
      </c>
      <c r="BW563" s="15">
        <f t="shared" ca="1" si="317"/>
        <v>14263.519583343501</v>
      </c>
      <c r="BX563" s="15">
        <f t="shared" ca="1" si="318"/>
        <v>18231.639907059205</v>
      </c>
      <c r="BY563" s="15">
        <f t="shared" ca="1" si="319"/>
        <v>28734.354091887522</v>
      </c>
      <c r="BZ563" s="15">
        <f t="shared" ca="1" si="320"/>
        <v>28474.988641188833</v>
      </c>
      <c r="CA563" s="15">
        <f t="shared" ca="1" si="321"/>
        <v>33251.828058282626</v>
      </c>
      <c r="CB563" s="15">
        <f ca="1">(AU563*DCF!C$10-DCF!C$5*MAX(AU563*DCF!C$10,0)-MAX(AU563-Inputs!$B$6,0)/Inputs!$B$10)*DCF!C$6</f>
        <v>1045.4681829604447</v>
      </c>
      <c r="CC563" s="15">
        <f ca="1">(AV563*DCF!D$10-DCF!D$5*MAX(AV563*DCF!D$10,0)-MAX(AV563-AU563,0)/Inputs!$B$10)*DCF!D$6</f>
        <v>1127.6261895115813</v>
      </c>
      <c r="CD563" s="15">
        <f ca="1">(AW563*DCF!E$10-DCF!E$5*MAX(AW563*DCF!E$10,0)-MAX(AW563-AV563,0)/Inputs!$B$10)*DCF!E$6</f>
        <v>1224.1574780536118</v>
      </c>
      <c r="CE563" s="15">
        <f ca="1">(AX563*DCF!F$10-DCF!F$5*MAX(AX563*DCF!F$10,0)-MAX(AX563-AW563,0)/Inputs!$B$10)*DCF!F$6</f>
        <v>1445.1819022024704</v>
      </c>
      <c r="CF563" s="15">
        <f ca="1">(AY563*DCF!G$10-DCF!G$5*MAX(AY563*DCF!G$10,0)-MAX(AY563-AX563,0)/Inputs!$B$10)*DCF!G$6</f>
        <v>1684.3214438031584</v>
      </c>
      <c r="CG563" s="15">
        <f ca="1">(AZ563*DCF!H$10-DCF!H$5*MAX(AZ563*DCF!H$10,0)-MAX(AZ563-AY563,0)/Inputs!$B$10)*DCF!H$6</f>
        <v>2006.1418303523112</v>
      </c>
      <c r="CH563" s="15">
        <f ca="1">(BA563*DCF!I$10-DCF!I$5*MAX(BA563*DCF!I$10,0)-MAX(BA563-AZ563,0)/Inputs!$B$10)*DCF!I$6</f>
        <v>2134.5181111342295</v>
      </c>
      <c r="CI563" s="15">
        <f ca="1">(BB563*DCF!J$10-DCF!J$5*MAX(BB563*DCF!J$10,0)-MAX(BB563-BA563,0)/Inputs!$B$10)*DCF!J$6</f>
        <v>2153.0613652406482</v>
      </c>
      <c r="CJ563" s="15">
        <f ca="1">(BC563*DCF!K$10-DCF!K$5*MAX(BC563*DCF!K$10,0)-MAX(BC563-BB563,0)/Inputs!$B$10)*DCF!K$6</f>
        <v>2659.0896097289283</v>
      </c>
      <c r="CK563" s="15">
        <f ca="1">(BD563*DCF!L$10-DCF!L$5*MAX(BD563*DCF!L$10,0)-MAX(BD563-BC563,0)/Inputs!$B$10)*DCF!L$6</f>
        <v>2902.5503508411016</v>
      </c>
      <c r="CL563" s="15">
        <f ca="1">(BE563*DCF!M$10-DCF!M$5*MAX(BE563*DCF!M$10,0)-MAX(BE563-BD563,0)/Inputs!$B$10)*DCF!M$6</f>
        <v>3031.5985232705166</v>
      </c>
      <c r="CM563" s="15">
        <f ca="1">(BF563*DCF!C$28-DCF!C$5*MAX(BF563*DCF!C$28,0)-MAX(BF563-Inputs!$B$13,0)/Inputs!$B$17)*DCF!C$6</f>
        <v>3533.5747588184345</v>
      </c>
      <c r="CN563" s="15">
        <f ca="1">(BG563*DCF!D$28-DCF!D$5*MAX(BG563*DCF!D$28,0)-MAX(BG563-BF563,0)/Inputs!$B$17)*DCF!D$6</f>
        <v>3643.4769362208112</v>
      </c>
      <c r="CO563" s="15">
        <f ca="1">(BH563*DCF!E$28-DCF!E$5*MAX(BH563*DCF!E$28,0)-MAX(BH563-BG563,0)/Inputs!$B$17)*DCF!E$6</f>
        <v>3819.0734964354551</v>
      </c>
      <c r="CP563" s="15">
        <f ca="1">(BI563*DCF!F$28-DCF!F$5*MAX(BI563*DCF!F$28,0)-MAX(BI563-BH563,0)/Inputs!$B$17)*DCF!F$6</f>
        <v>4404.2999758705519</v>
      </c>
      <c r="CQ563" s="15">
        <f ca="1">(BJ563*DCF!G$28-DCF!G$5*MAX(BJ563*DCF!G$28,0)-MAX(BJ563-BI563,0)/Inputs!$B$17)*DCF!G$6</f>
        <v>5537.6316611428865</v>
      </c>
      <c r="CR563" s="15">
        <f ca="1">(BK563*DCF!H$28-DCF!H$5*MAX(BK563*DCF!H$28,0)-MAX(BK563-BJ563,0)/Inputs!$B$17)*DCF!H$6</f>
        <v>6724.5274911037041</v>
      </c>
      <c r="CS563" s="15">
        <f ca="1">(BL563*DCF!I$28-DCF!I$5*MAX(BL563*DCF!I$28,0)-MAX(BL563-BK563,0)/Inputs!$B$17)*DCF!I$6</f>
        <v>6680.030270693469</v>
      </c>
      <c r="CT563" s="15">
        <f ca="1">(BM563*DCF!J$28-DCF!J$5*MAX(BM563*DCF!J$28,0)-MAX(BM563-BL563,0)/Inputs!$B$17)*DCF!J$6</f>
        <v>6897.4834030666107</v>
      </c>
      <c r="CU563" s="15">
        <f ca="1">(BN563*DCF!K$28-DCF!K$5*MAX(BN563*DCF!K$28,0)-MAX(BN563-BM563,0)/Inputs!$B$17)*DCF!K$6</f>
        <v>8171.8170915209821</v>
      </c>
      <c r="CV563" s="15">
        <f ca="1">(BO563*DCF!L$28-DCF!L$5*MAX(BO563*DCF!L$28,0)-MAX(BO563-BN563,0)/Inputs!$B$17)*DCF!L$6</f>
        <v>9470.8191733561689</v>
      </c>
      <c r="CW563" s="15">
        <f ca="1">(BP563*DCF!M$28-DCF!M$5*MAX(BP563*DCF!M$28,0)-MAX(BP563-BO563,0)/Inputs!$B$17)*DCF!M$6</f>
        <v>12023.071296755612</v>
      </c>
      <c r="CX563" s="15">
        <f ca="1">(BQ563*DCF!C$46-DCF!C$5*MAX(BQ563*DCF!C$46,0)-MAX(BQ563-Inputs!$B$20,0)/Inputs!$B$24)*DCF!C$6</f>
        <v>-666.7108991595486</v>
      </c>
      <c r="CY563" s="15">
        <f ca="1">(BR563*DCF!D$46-DCF!D$5*MAX(BR563*DCF!D$46,0)-MAX(BR563-BQ563,0)/Inputs!$B$24)*DCF!D$6</f>
        <v>-713.23384326508619</v>
      </c>
      <c r="CZ563" s="15">
        <f ca="1">(BS563*DCF!E$46-DCF!E$5*MAX(BS563*DCF!E$46,0)-MAX(BS563-BR563,0)/Inputs!$B$24)*DCF!E$6</f>
        <v>-407.31729064287765</v>
      </c>
      <c r="DA563" s="15">
        <f ca="1">(BT563*DCF!F$46-DCF!F$5*MAX(BT563*DCF!F$46,0)-MAX(BT563-BS563,0)/Inputs!$B$24)*DCF!F$6</f>
        <v>-1264.870049608907</v>
      </c>
      <c r="DB563" s="15">
        <f ca="1">(BU563*DCF!G$46-DCF!G$5*MAX(BU563*DCF!G$46,0)-MAX(BU563-BT563,0)/Inputs!$B$24)*DCF!G$6</f>
        <v>-993.02813767738985</v>
      </c>
      <c r="DC563" s="15">
        <f ca="1">(BV563*DCF!H$46-DCF!H$5*MAX(BV563*DCF!H$46,0)-MAX(BV563-BU563,0)/Inputs!$B$24)*DCF!H$6</f>
        <v>-1209.5386466170341</v>
      </c>
      <c r="DD563" s="15">
        <f ca="1">(BW563*DCF!I$46-DCF!I$5*MAX(BW563*DCF!I$46,0)-MAX(BW563-BV563,0)/Inputs!$B$24)*DCF!I$6</f>
        <v>-404.36809810314168</v>
      </c>
      <c r="DE563" s="15">
        <f ca="1">(BX563*DCF!J$46-DCF!J$5*MAX(BX563*DCF!J$46,0)-MAX(BX563-BW563,0)/Inputs!$B$24)*DCF!J$6</f>
        <v>-287.51381716942132</v>
      </c>
      <c r="DF563" s="15">
        <f ca="1">(BY563*DCF!K$46-DCF!K$5*MAX(BY563*DCF!K$46,0)-MAX(BY563-BX563,0)/Inputs!$B$24)*DCF!K$6</f>
        <v>-931.48309194345643</v>
      </c>
      <c r="DG563" s="15">
        <f ca="1">(BZ563*DCF!L$46-DCF!L$5*MAX(BZ563*DCF!L$46,0)-MAX(BZ563-BY563,0)/Inputs!$B$24)*DCF!L$6</f>
        <v>1968.3444763340563</v>
      </c>
      <c r="DH563" s="15">
        <f ca="1">(CA563*DCF!M$46-DCF!M$5*MAX(CA563*DCF!M$46,0)-MAX(CA563-BZ563,0)/Inputs!$B$24)*DCF!M$6</f>
        <v>1608.1848989302989</v>
      </c>
      <c r="DI563" s="15">
        <f ca="1">SUM(CB563:CL563)+BE563*DCF!M$10*(1+Inputs!$B$30)*(1-Inputs!$B$33)*(1-Inputs!$B$30/Inputs!$B$31)/(Inputs!$B$29-Inputs!$B$30)*DCF!M$6</f>
        <v>99293.174858699596</v>
      </c>
      <c r="DJ563" s="15">
        <f ca="1">SUM(CM563:CW563)+BP563*DCF!M$28*(1+Inputs!$B$30)*(1-Inputs!$B$33)*(1-Inputs!$B$30/Inputs!$B$31)/(Inputs!$B$29-Inputs!$B$30)*DCF!M$6</f>
        <v>365314.61410325731</v>
      </c>
      <c r="DK563" s="15">
        <f ca="1">SUM(CX563:DH563)+CA563*DCF!M$46*(1+Inputs!$B$30)*(1-Inputs!$B$33)*(1-Inputs!$B$30/Inputs!$B$31)/(Inputs!$B$29-Inputs!$B$30)*DCF!M$6</f>
        <v>48109.730610025115</v>
      </c>
      <c r="DM563" s="15">
        <f ca="1">DI563+DJ563+DK563+Inputs!$B$34+Inputs!$B$36-Inputs!$B$35</f>
        <v>589568.51957198209</v>
      </c>
    </row>
    <row r="564" spans="1:117" x14ac:dyDescent="0.75">
      <c r="A564" s="11">
        <v>551</v>
      </c>
      <c r="C564" s="24">
        <f t="shared" ref="C564:M573" ca="1" si="325">_xlfn.NORM.S.INV(RAND())</f>
        <v>-1.1578783550733698</v>
      </c>
      <c r="D564" s="24">
        <f t="shared" ca="1" si="325"/>
        <v>0.39914529873272458</v>
      </c>
      <c r="E564" s="24">
        <f t="shared" ca="1" si="325"/>
        <v>0.29532948907397644</v>
      </c>
      <c r="F564" s="24">
        <f t="shared" ca="1" si="325"/>
        <v>0.2656887171860069</v>
      </c>
      <c r="G564" s="24">
        <f t="shared" ca="1" si="325"/>
        <v>0.296518100593471</v>
      </c>
      <c r="H564" s="24">
        <f t="shared" ca="1" si="325"/>
        <v>-1.4752036852326622</v>
      </c>
      <c r="I564" s="24">
        <f t="shared" ca="1" si="325"/>
        <v>1.8286364188777193</v>
      </c>
      <c r="J564" s="24">
        <f t="shared" ca="1" si="325"/>
        <v>-0.85358704209813885</v>
      </c>
      <c r="K564" s="24">
        <f t="shared" ca="1" si="325"/>
        <v>-0.89089592970936216</v>
      </c>
      <c r="L564" s="24">
        <f t="shared" ca="1" si="325"/>
        <v>0.84505609543467464</v>
      </c>
      <c r="M564" s="24">
        <f t="shared" ca="1" si="325"/>
        <v>-7.7511116743209527E-2</v>
      </c>
      <c r="N564" s="24">
        <f ca="1">SQRT(Inputs!$B$38)*C564+SQRT(1-Inputs!$B$38)*_xlfn.NORM.S.INV(RAND())</f>
        <v>-0.19297175975884701</v>
      </c>
      <c r="O564" s="24">
        <f ca="1">SQRT(Inputs!$B$38)*D564+SQRT(1-Inputs!$B$38)*_xlfn.NORM.S.INV(RAND())</f>
        <v>-0.7348071410169088</v>
      </c>
      <c r="P564" s="24">
        <f ca="1">SQRT(Inputs!$B$38)*E564+SQRT(1-Inputs!$B$38)*_xlfn.NORM.S.INV(RAND())</f>
        <v>1.1923195244403528</v>
      </c>
      <c r="Q564" s="24">
        <f ca="1">SQRT(Inputs!$B$38)*F564+SQRT(1-Inputs!$B$38)*_xlfn.NORM.S.INV(RAND())</f>
        <v>0.12306516936755112</v>
      </c>
      <c r="R564" s="24">
        <f ca="1">SQRT(Inputs!$B$38)*G564+SQRT(1-Inputs!$B$38)*_xlfn.NORM.S.INV(RAND())</f>
        <v>-0.89953276569496388</v>
      </c>
      <c r="S564" s="24">
        <f ca="1">SQRT(Inputs!$B$38)*H564+SQRT(1-Inputs!$B$38)*_xlfn.NORM.S.INV(RAND())</f>
        <v>-1.1561362232529757</v>
      </c>
      <c r="T564" s="24">
        <f ca="1">SQRT(Inputs!$B$38)*I564+SQRT(1-Inputs!$B$38)*_xlfn.NORM.S.INV(RAND())</f>
        <v>0.30531876414332104</v>
      </c>
      <c r="U564" s="24">
        <f ca="1">SQRT(Inputs!$B$38)*J564+SQRT(1-Inputs!$B$38)*_xlfn.NORM.S.INV(RAND())</f>
        <v>0.74843483801932642</v>
      </c>
      <c r="V564" s="24">
        <f ca="1">SQRT(Inputs!$B$38)*K564+SQRT(1-Inputs!$B$38)*_xlfn.NORM.S.INV(RAND())</f>
        <v>-0.48213101177036033</v>
      </c>
      <c r="W564" s="24">
        <f ca="1">SQRT(Inputs!$B$38)*L564+SQRT(1-Inputs!$B$38)*_xlfn.NORM.S.INV(RAND())</f>
        <v>-0.46631507470657962</v>
      </c>
      <c r="X564" s="24">
        <f ca="1">SQRT(Inputs!$B$38)*M564+SQRT(1-Inputs!$B$38)*_xlfn.NORM.S.INV(RAND())</f>
        <v>-2.6769338483587628</v>
      </c>
      <c r="Y564" s="24">
        <f ca="1">SQRT(Inputs!$B$38)*C564+SQRT(1-Inputs!$B$38)*_xlfn.NORM.S.INV(RAND())</f>
        <v>-1.4682162968802486</v>
      </c>
      <c r="Z564" s="24">
        <f ca="1">SQRT(Inputs!$B$38)*D564+SQRT(1-Inputs!$B$38)*_xlfn.NORM.S.INV(RAND())</f>
        <v>-0.22506287508345976</v>
      </c>
      <c r="AA564" s="24">
        <f ca="1">SQRT(Inputs!$B$38)*E564+SQRT(1-Inputs!$B$38)*_xlfn.NORM.S.INV(RAND())</f>
        <v>0.63877731896085144</v>
      </c>
      <c r="AB564" s="24">
        <f ca="1">SQRT(Inputs!$B$38)*F564+SQRT(1-Inputs!$B$38)*_xlfn.NORM.S.INV(RAND())</f>
        <v>0.79008835220779905</v>
      </c>
      <c r="AC564" s="24">
        <f ca="1">SQRT(Inputs!$B$38)*G564+SQRT(1-Inputs!$B$38)*_xlfn.NORM.S.INV(RAND())</f>
        <v>-0.40115915100625654</v>
      </c>
      <c r="AD564" s="24">
        <f ca="1">SQRT(Inputs!$B$38)*H564+SQRT(1-Inputs!$B$38)*_xlfn.NORM.S.INV(RAND())</f>
        <v>-0.98360394487703184</v>
      </c>
      <c r="AE564" s="24">
        <f ca="1">SQRT(Inputs!$B$38)*I564+SQRT(1-Inputs!$B$38)*_xlfn.NORM.S.INV(RAND())</f>
        <v>-0.82369434402738473</v>
      </c>
      <c r="AF564" s="24">
        <f ca="1">SQRT(Inputs!$B$38)*J564+SQRT(1-Inputs!$B$38)*_xlfn.NORM.S.INV(RAND())</f>
        <v>-1.1607982153107117</v>
      </c>
      <c r="AG564" s="24">
        <f ca="1">SQRT(Inputs!$B$38)*K564+SQRT(1-Inputs!$B$38)*_xlfn.NORM.S.INV(RAND())</f>
        <v>0.54280558281588764</v>
      </c>
      <c r="AH564" s="24">
        <f ca="1">SQRT(Inputs!$B$38)*L564+SQRT(1-Inputs!$B$38)*_xlfn.NORM.S.INV(RAND())</f>
        <v>1.1232843987915757</v>
      </c>
      <c r="AI564" s="24">
        <f ca="1">SQRT(Inputs!$B$38)*M564+SQRT(1-Inputs!$B$38)*_xlfn.NORM.S.INV(RAND())</f>
        <v>-0.80819915480407423</v>
      </c>
      <c r="AJ564" s="24">
        <f ca="1">SQRT(Inputs!$B$38)*C564+SQRT(1-Inputs!$B$38)*_xlfn.NORM.S.INV(RAND())</f>
        <v>1.093246869236316</v>
      </c>
      <c r="AK564" s="24">
        <f ca="1">SQRT(Inputs!$B$38)*D564+SQRT(1-Inputs!$B$38)*_xlfn.NORM.S.INV(RAND())</f>
        <v>-0.60261783724122631</v>
      </c>
      <c r="AL564" s="24">
        <f ca="1">SQRT(Inputs!$B$38)*E564+SQRT(1-Inputs!$B$38)*_xlfn.NORM.S.INV(RAND())</f>
        <v>0.16898415723212584</v>
      </c>
      <c r="AM564" s="24">
        <f ca="1">SQRT(Inputs!$B$38)*F564+SQRT(1-Inputs!$B$38)*_xlfn.NORM.S.INV(RAND())</f>
        <v>-0.14465751012816228</v>
      </c>
      <c r="AN564" s="24">
        <f ca="1">SQRT(Inputs!$B$38)*G564+SQRT(1-Inputs!$B$38)*_xlfn.NORM.S.INV(RAND())</f>
        <v>5.2165602620775325E-2</v>
      </c>
      <c r="AO564" s="24">
        <f ca="1">SQRT(Inputs!$B$38)*H564+SQRT(1-Inputs!$B$38)*_xlfn.NORM.S.INV(RAND())</f>
        <v>-1.3945028768560981</v>
      </c>
      <c r="AP564" s="24">
        <f ca="1">SQRT(Inputs!$B$38)*I564+SQRT(1-Inputs!$B$38)*_xlfn.NORM.S.INV(RAND())</f>
        <v>1.0001712147198878</v>
      </c>
      <c r="AQ564" s="24">
        <f ca="1">SQRT(Inputs!$B$38)*J564+SQRT(1-Inputs!$B$38)*_xlfn.NORM.S.INV(RAND())</f>
        <v>-1.9980043920376109</v>
      </c>
      <c r="AR564" s="24">
        <f ca="1">SQRT(Inputs!$B$38)*K564+SQRT(1-Inputs!$B$38)*_xlfn.NORM.S.INV(RAND())</f>
        <v>-9.4396717312685452E-2</v>
      </c>
      <c r="AS564" s="24">
        <f ca="1">SQRT(Inputs!$B$38)*L564+SQRT(1-Inputs!$B$38)*_xlfn.NORM.S.INV(RAND())</f>
        <v>-0.14450330169125558</v>
      </c>
      <c r="AT564" s="24">
        <f ca="1">SQRT(Inputs!$B$38)*M564+SQRT(1-Inputs!$B$38)*_xlfn.NORM.S.INV(RAND())</f>
        <v>0.30859568462816478</v>
      </c>
      <c r="AU564" s="15">
        <f ca="1">Inputs!$B$6*EXP($B$8-0.5*C$5^2+C$5*N564)</f>
        <v>4809.6302256880917</v>
      </c>
      <c r="AV564" s="15">
        <f t="shared" ca="1" si="292"/>
        <v>5254.9102223133623</v>
      </c>
      <c r="AW564" s="15">
        <f t="shared" ca="1" si="293"/>
        <v>7525.3700665866854</v>
      </c>
      <c r="AX564" s="15">
        <f t="shared" ca="1" si="294"/>
        <v>9330.0730884209806</v>
      </c>
      <c r="AY564" s="15">
        <f t="shared" ca="1" si="295"/>
        <v>10265.211366798772</v>
      </c>
      <c r="AZ564" s="15">
        <f t="shared" ca="1" si="296"/>
        <v>11053.825124300985</v>
      </c>
      <c r="BA564" s="15">
        <f t="shared" ca="1" si="297"/>
        <v>13966.287129010598</v>
      </c>
      <c r="BB564" s="15">
        <f t="shared" ca="1" si="298"/>
        <v>18430.462993077126</v>
      </c>
      <c r="BC564" s="15">
        <f t="shared" ca="1" si="299"/>
        <v>21546.166615550163</v>
      </c>
      <c r="BD564" s="15">
        <f t="shared" ca="1" si="300"/>
        <v>25269.538281254587</v>
      </c>
      <c r="BE564" s="15">
        <f t="shared" ca="1" si="301"/>
        <v>24264.829215649432</v>
      </c>
      <c r="BF564" s="15">
        <f ca="1">Inputs!$B$13*EXP($B$9-0.5*C$6^2+C$6*Y564)</f>
        <v>10338.17611543077</v>
      </c>
      <c r="BG564" s="15">
        <f t="shared" ca="1" si="302"/>
        <v>12098.084553041526</v>
      </c>
      <c r="BH564" s="15">
        <f t="shared" ca="1" si="303"/>
        <v>16433.655807996547</v>
      </c>
      <c r="BI564" s="15">
        <f t="shared" ca="1" si="304"/>
        <v>22718.702172691541</v>
      </c>
      <c r="BJ564" s="15">
        <f t="shared" ca="1" si="305"/>
        <v>26286.799008093058</v>
      </c>
      <c r="BK564" s="15">
        <f t="shared" ca="1" si="306"/>
        <v>28218.589247399184</v>
      </c>
      <c r="BL564" s="15">
        <f t="shared" ca="1" si="307"/>
        <v>31153.691091091227</v>
      </c>
      <c r="BM564" s="15">
        <f t="shared" ca="1" si="308"/>
        <v>33152.097985791414</v>
      </c>
      <c r="BN564" s="15">
        <f t="shared" ca="1" si="309"/>
        <v>43513.269343270011</v>
      </c>
      <c r="BO564" s="15">
        <f t="shared" ca="1" si="310"/>
        <v>61006.081201236149</v>
      </c>
      <c r="BP564" s="15">
        <f t="shared" ca="1" si="311"/>
        <v>68517.017854853388</v>
      </c>
      <c r="BQ564" s="15">
        <f ca="1">Inputs!$B$20*EXP($B$10-0.5*C$7^2+C$7*AJ564)</f>
        <v>6321.3269414943288</v>
      </c>
      <c r="BR564" s="15">
        <f t="shared" ca="1" si="312"/>
        <v>7083.2389652604907</v>
      </c>
      <c r="BS564" s="15">
        <f t="shared" ca="1" si="313"/>
        <v>10182.100446212022</v>
      </c>
      <c r="BT564" s="15">
        <f t="shared" ca="1" si="314"/>
        <v>13516.132063952338</v>
      </c>
      <c r="BU564" s="15">
        <f t="shared" ca="1" si="315"/>
        <v>18969.677571759312</v>
      </c>
      <c r="BV564" s="15">
        <f t="shared" ca="1" si="316"/>
        <v>19276.613746037692</v>
      </c>
      <c r="BW564" s="15">
        <f t="shared" ca="1" si="317"/>
        <v>33241.213163222885</v>
      </c>
      <c r="BX564" s="15">
        <f t="shared" ca="1" si="318"/>
        <v>31148.228924739218</v>
      </c>
      <c r="BY564" s="15">
        <f t="shared" ca="1" si="319"/>
        <v>42862.805161847049</v>
      </c>
      <c r="BZ564" s="15">
        <f t="shared" ca="1" si="320"/>
        <v>58565.890679394259</v>
      </c>
      <c r="CA564" s="15">
        <f t="shared" ca="1" si="321"/>
        <v>86904.63940404568</v>
      </c>
      <c r="CB564" s="15">
        <f ca="1">(AU564*DCF!C$10-DCF!C$5*MAX(AU564*DCF!C$10,0)-MAX(AU564-Inputs!$B$6,0)/Inputs!$B$10)*DCF!C$6</f>
        <v>1044.1624343487151</v>
      </c>
      <c r="CC564" s="15">
        <f ca="1">(AV564*DCF!D$10-DCF!D$5*MAX(AV564*DCF!D$10,0)-MAX(AV564-AU564,0)/Inputs!$B$10)*DCF!D$6</f>
        <v>1172.278892469034</v>
      </c>
      <c r="CD564" s="15">
        <f ca="1">(AW564*DCF!E$10-DCF!E$5*MAX(AW564*DCF!E$10,0)-MAX(AW564-AV564,0)/Inputs!$B$10)*DCF!E$6</f>
        <v>1226.086574084665</v>
      </c>
      <c r="CE564" s="15">
        <f ca="1">(AX564*DCF!F$10-DCF!F$5*MAX(AX564*DCF!F$10,0)-MAX(AX564-AW564,0)/Inputs!$B$10)*DCF!F$6</f>
        <v>1661.2261310130518</v>
      </c>
      <c r="CF564" s="15">
        <f ca="1">(AY564*DCF!G$10-DCF!G$5*MAX(AY564*DCF!G$10,0)-MAX(AY564-AX564,0)/Inputs!$B$10)*DCF!G$6</f>
        <v>1935.2928570746849</v>
      </c>
      <c r="CG564" s="15">
        <f ca="1">(AZ564*DCF!H$10-DCF!H$5*MAX(AZ564*DCF!H$10,0)-MAX(AZ564-AY564,0)/Inputs!$B$10)*DCF!H$6</f>
        <v>2006.0755661766559</v>
      </c>
      <c r="CH564" s="15">
        <f ca="1">(BA564*DCF!I$10-DCF!I$5*MAX(BA564*DCF!I$10,0)-MAX(BA564-AZ564,0)/Inputs!$B$10)*DCF!I$6</f>
        <v>2073.3853545459492</v>
      </c>
      <c r="CI564" s="15">
        <f ca="1">(BB564*DCF!J$10-DCF!J$5*MAX(BB564*DCF!J$10,0)-MAX(BB564-BA564,0)/Inputs!$B$10)*DCF!J$6</f>
        <v>2486.2379257782554</v>
      </c>
      <c r="CJ564" s="15">
        <f ca="1">(BC564*DCF!K$10-DCF!K$5*MAX(BC564*DCF!K$10,0)-MAX(BC564-BB564,0)/Inputs!$B$10)*DCF!K$6</f>
        <v>3032.4357142550175</v>
      </c>
      <c r="CK564" s="15">
        <f ca="1">(BD564*DCF!L$10-DCF!L$5*MAX(BD564*DCF!L$10,0)-MAX(BD564-BC564,0)/Inputs!$B$10)*DCF!L$6</f>
        <v>3329.6346545093011</v>
      </c>
      <c r="CL564" s="15">
        <f ca="1">(BE564*DCF!M$10-DCF!M$5*MAX(BE564*DCF!M$10,0)-MAX(BE564-BD564,0)/Inputs!$B$10)*DCF!M$6</f>
        <v>3424.0812447584126</v>
      </c>
      <c r="CM564" s="15">
        <f ca="1">(BF564*DCF!C$28-DCF!C$5*MAX(BF564*DCF!C$28,0)-MAX(BF564-Inputs!$B$13,0)/Inputs!$B$17)*DCF!C$6</f>
        <v>3155.1435513472784</v>
      </c>
      <c r="CN564" s="15">
        <f ca="1">(BG564*DCF!D$28-DCF!D$5*MAX(BG564*DCF!D$28,0)-MAX(BG564-BF564,0)/Inputs!$B$17)*DCF!D$6</f>
        <v>3187.6957679177212</v>
      </c>
      <c r="CO564" s="15">
        <f ca="1">(BH564*DCF!E$28-DCF!E$5*MAX(BH564*DCF!E$28,0)-MAX(BH564-BG564,0)/Inputs!$B$17)*DCF!E$6</f>
        <v>3799.8225336300802</v>
      </c>
      <c r="CP564" s="15">
        <f ca="1">(BI564*DCF!F$28-DCF!F$5*MAX(BI564*DCF!F$28,0)-MAX(BI564-BH564,0)/Inputs!$B$17)*DCF!F$6</f>
        <v>5023.2371762474622</v>
      </c>
      <c r="CQ564" s="15">
        <f ca="1">(BJ564*DCF!G$28-DCF!G$5*MAX(BJ564*DCF!G$28,0)-MAX(BJ564-BI564,0)/Inputs!$B$17)*DCF!G$6</f>
        <v>6220.1908007973825</v>
      </c>
      <c r="CR564" s="15">
        <f ca="1">(BK564*DCF!H$28-DCF!H$5*MAX(BK564*DCF!H$28,0)-MAX(BK564-BJ564,0)/Inputs!$B$17)*DCF!H$6</f>
        <v>6678.6224586121798</v>
      </c>
      <c r="CS564" s="15">
        <f ca="1">(BL564*DCF!I$28-DCF!I$5*MAX(BL564*DCF!I$28,0)-MAX(BL564-BK564,0)/Inputs!$B$17)*DCF!I$6</f>
        <v>6904.6079802259765</v>
      </c>
      <c r="CT564" s="15">
        <f ca="1">(BM564*DCF!J$28-DCF!J$5*MAX(BM564*DCF!J$28,0)-MAX(BM564-BL564,0)/Inputs!$B$17)*DCF!J$6</f>
        <v>7130.697589810994</v>
      </c>
      <c r="CU564" s="15">
        <f ca="1">(BN564*DCF!K$28-DCF!K$5*MAX(BN564*DCF!K$28,0)-MAX(BN564-BM564,0)/Inputs!$B$17)*DCF!K$6</f>
        <v>7920.1674171512877</v>
      </c>
      <c r="CV564" s="15">
        <f ca="1">(BO564*DCF!L$28-DCF!L$5*MAX(BO564*DCF!L$28,0)-MAX(BO564-BN564,0)/Inputs!$B$17)*DCF!L$6</f>
        <v>10192.652878837926</v>
      </c>
      <c r="CW564" s="15">
        <f ca="1">(BP564*DCF!M$28-DCF!M$5*MAX(BP564*DCF!M$28,0)-MAX(BP564-BO564,0)/Inputs!$B$17)*DCF!M$6</f>
        <v>12106.412629838171</v>
      </c>
      <c r="CX564" s="15">
        <f ca="1">(BQ564*DCF!C$46-DCF!C$5*MAX(BQ564*DCF!C$46,0)-MAX(BQ564-Inputs!$B$20,0)/Inputs!$B$24)*DCF!C$6</f>
        <v>-2901.1503058852163</v>
      </c>
      <c r="CY564" s="15">
        <f ca="1">(BR564*DCF!D$46-DCF!D$5*MAX(BR564*DCF!D$46,0)-MAX(BR564-BQ564,0)/Inputs!$B$24)*DCF!D$6</f>
        <v>-1534.0452441990124</v>
      </c>
      <c r="CZ564" s="15">
        <f ca="1">(BS564*DCF!E$46-DCF!E$5*MAX(BS564*DCF!E$46,0)-MAX(BS564-BR564,0)/Inputs!$B$24)*DCF!E$6</f>
        <v>-2425.5369916154018</v>
      </c>
      <c r="DA564" s="15">
        <f ca="1">(BT564*DCF!F$46-DCF!F$5*MAX(BT564*DCF!F$46,0)-MAX(BT564-BS564,0)/Inputs!$B$24)*DCF!F$6</f>
        <v>-2198.3565012013614</v>
      </c>
      <c r="DB564" s="15">
        <f ca="1">(BU564*DCF!G$46-DCF!G$5*MAX(BU564*DCF!G$46,0)-MAX(BU564-BT564,0)/Inputs!$B$24)*DCF!G$6</f>
        <v>-2472.567433930933</v>
      </c>
      <c r="DC564" s="15">
        <f ca="1">(BV564*DCF!H$46-DCF!H$5*MAX(BV564*DCF!H$46,0)-MAX(BV564-BU564,0)/Inputs!$B$24)*DCF!H$6</f>
        <v>-95.378535527864997</v>
      </c>
      <c r="DD564" s="15">
        <f ca="1">(BW564*DCF!I$46-DCF!I$5*MAX(BW564*DCF!I$46,0)-MAX(BW564-BV564,0)/Inputs!$B$24)*DCF!I$6</f>
        <v>-3240.9775631729794</v>
      </c>
      <c r="DE564" s="15">
        <f ca="1">(BX564*DCF!J$46-DCF!J$5*MAX(BX564*DCF!J$46,0)-MAX(BX564-BW564,0)/Inputs!$B$24)*DCF!J$6</f>
        <v>1306.5820429394196</v>
      </c>
      <c r="DF564" s="15">
        <f ca="1">(BY564*DCF!K$46-DCF!K$5*MAX(BY564*DCF!K$46,0)-MAX(BY564-BX564,0)/Inputs!$B$24)*DCF!K$6</f>
        <v>-421.2927883467558</v>
      </c>
      <c r="DG564" s="15">
        <f ca="1">(BZ564*DCF!L$46-DCF!L$5*MAX(BZ564*DCF!L$46,0)-MAX(BZ564-BY564,0)/Inputs!$B$24)*DCF!L$6</f>
        <v>494.72896207569528</v>
      </c>
      <c r="DH564" s="15">
        <f ca="1">(CA564*DCF!M$46-DCF!M$5*MAX(CA564*DCF!M$46,0)-MAX(CA564-BZ564,0)/Inputs!$B$24)*DCF!M$6</f>
        <v>888.59150143306704</v>
      </c>
      <c r="DI564" s="15">
        <f ca="1">SUM(CB564:CL564)+BE564*DCF!M$10*(1+Inputs!$B$30)*(1-Inputs!$B$33)*(1-Inputs!$B$30/Inputs!$B$31)/(Inputs!$B$29-Inputs!$B$30)*DCF!M$6</f>
        <v>90920.237925314534</v>
      </c>
      <c r="DJ564" s="15">
        <f ca="1">SUM(CM564:CW564)+BP564*DCF!M$28*(1+Inputs!$B$30)*(1-Inputs!$B$33)*(1-Inputs!$B$30/Inputs!$B$31)/(Inputs!$B$29-Inputs!$B$30)*DCF!M$6</f>
        <v>326564.27309617656</v>
      </c>
      <c r="DK564" s="15">
        <f ca="1">SUM(CX564:DH564)+CA564*DCF!M$46*(1+Inputs!$B$30)*(1-Inputs!$B$33)*(1-Inputs!$B$30/Inputs!$B$31)/(Inputs!$B$29-Inputs!$B$30)*DCF!M$6</f>
        <v>121765.46417387146</v>
      </c>
      <c r="DM564" s="15">
        <f ca="1">DI564+DJ564+DK564+Inputs!$B$34+Inputs!$B$36-Inputs!$B$35</f>
        <v>616100.97519536258</v>
      </c>
    </row>
    <row r="565" spans="1:117" x14ac:dyDescent="0.75">
      <c r="A565" s="11">
        <v>552</v>
      </c>
      <c r="C565" s="24">
        <f t="shared" ca="1" si="325"/>
        <v>-4.5294605103202185E-2</v>
      </c>
      <c r="D565" s="24">
        <f t="shared" ca="1" si="325"/>
        <v>1.1470814982694975</v>
      </c>
      <c r="E565" s="24">
        <f t="shared" ca="1" si="325"/>
        <v>-1.2722971629769462</v>
      </c>
      <c r="F565" s="24">
        <f t="shared" ca="1" si="325"/>
        <v>0.94341674290249466</v>
      </c>
      <c r="G565" s="24">
        <f t="shared" ca="1" si="325"/>
        <v>0.45640010638207756</v>
      </c>
      <c r="H565" s="24">
        <f t="shared" ca="1" si="325"/>
        <v>-0.52648283832763776</v>
      </c>
      <c r="I565" s="24">
        <f t="shared" ca="1" si="325"/>
        <v>-1.5876704692992134</v>
      </c>
      <c r="J565" s="24">
        <f t="shared" ca="1" si="325"/>
        <v>1.3864798188883949</v>
      </c>
      <c r="K565" s="24">
        <f t="shared" ca="1" si="325"/>
        <v>-0.61703795610903955</v>
      </c>
      <c r="L565" s="24">
        <f t="shared" ca="1" si="325"/>
        <v>8.437599584372775E-2</v>
      </c>
      <c r="M565" s="24">
        <f t="shared" ca="1" si="325"/>
        <v>0.37890348098668308</v>
      </c>
      <c r="N565" s="24">
        <f ca="1">SQRT(Inputs!$B$38)*C565+SQRT(1-Inputs!$B$38)*_xlfn.NORM.S.INV(RAND())</f>
        <v>-0.69383879278528282</v>
      </c>
      <c r="O565" s="24">
        <f ca="1">SQRT(Inputs!$B$38)*D565+SQRT(1-Inputs!$B$38)*_xlfn.NORM.S.INV(RAND())</f>
        <v>0.992061449836246</v>
      </c>
      <c r="P565" s="24">
        <f ca="1">SQRT(Inputs!$B$38)*E565+SQRT(1-Inputs!$B$38)*_xlfn.NORM.S.INV(RAND())</f>
        <v>-0.39676815839699731</v>
      </c>
      <c r="Q565" s="24">
        <f ca="1">SQRT(Inputs!$B$38)*F565+SQRT(1-Inputs!$B$38)*_xlfn.NORM.S.INV(RAND())</f>
        <v>0.18902286285089637</v>
      </c>
      <c r="R565" s="24">
        <f ca="1">SQRT(Inputs!$B$38)*G565+SQRT(1-Inputs!$B$38)*_xlfn.NORM.S.INV(RAND())</f>
        <v>-0.36316440202284839</v>
      </c>
      <c r="S565" s="24">
        <f ca="1">SQRT(Inputs!$B$38)*H565+SQRT(1-Inputs!$B$38)*_xlfn.NORM.S.INV(RAND())</f>
        <v>0.42549069977243825</v>
      </c>
      <c r="T565" s="24">
        <f ca="1">SQRT(Inputs!$B$38)*I565+SQRT(1-Inputs!$B$38)*_xlfn.NORM.S.INV(RAND())</f>
        <v>-1.239385265601604</v>
      </c>
      <c r="U565" s="24">
        <f ca="1">SQRT(Inputs!$B$38)*J565+SQRT(1-Inputs!$B$38)*_xlfn.NORM.S.INV(RAND())</f>
        <v>2.7401527085977913</v>
      </c>
      <c r="V565" s="24">
        <f ca="1">SQRT(Inputs!$B$38)*K565+SQRT(1-Inputs!$B$38)*_xlfn.NORM.S.INV(RAND())</f>
        <v>-0.23970048354681228</v>
      </c>
      <c r="W565" s="24">
        <f ca="1">SQRT(Inputs!$B$38)*L565+SQRT(1-Inputs!$B$38)*_xlfn.NORM.S.INV(RAND())</f>
        <v>-0.63307512048398573</v>
      </c>
      <c r="X565" s="24">
        <f ca="1">SQRT(Inputs!$B$38)*M565+SQRT(1-Inputs!$B$38)*_xlfn.NORM.S.INV(RAND())</f>
        <v>-0.40953398779114897</v>
      </c>
      <c r="Y565" s="24">
        <f ca="1">SQRT(Inputs!$B$38)*C565+SQRT(1-Inputs!$B$38)*_xlfn.NORM.S.INV(RAND())</f>
        <v>0.94835350004695274</v>
      </c>
      <c r="Z565" s="24">
        <f ca="1">SQRT(Inputs!$B$38)*D565+SQRT(1-Inputs!$B$38)*_xlfn.NORM.S.INV(RAND())</f>
        <v>-0.10361206811847901</v>
      </c>
      <c r="AA565" s="24">
        <f ca="1">SQRT(Inputs!$B$38)*E565+SQRT(1-Inputs!$B$38)*_xlfn.NORM.S.INV(RAND())</f>
        <v>-1.6763834491590912E-2</v>
      </c>
      <c r="AB565" s="24">
        <f ca="1">SQRT(Inputs!$B$38)*F565+SQRT(1-Inputs!$B$38)*_xlfn.NORM.S.INV(RAND())</f>
        <v>-9.8280537024442394E-2</v>
      </c>
      <c r="AC565" s="24">
        <f ca="1">SQRT(Inputs!$B$38)*G565+SQRT(1-Inputs!$B$38)*_xlfn.NORM.S.INV(RAND())</f>
        <v>0.92621721140274904</v>
      </c>
      <c r="AD565" s="24">
        <f ca="1">SQRT(Inputs!$B$38)*H565+SQRT(1-Inputs!$B$38)*_xlfn.NORM.S.INV(RAND())</f>
        <v>-7.9488180071876108E-2</v>
      </c>
      <c r="AE565" s="24">
        <f ca="1">SQRT(Inputs!$B$38)*I565+SQRT(1-Inputs!$B$38)*_xlfn.NORM.S.INV(RAND())</f>
        <v>-0.33750138278151698</v>
      </c>
      <c r="AF565" s="24">
        <f ca="1">SQRT(Inputs!$B$38)*J565+SQRT(1-Inputs!$B$38)*_xlfn.NORM.S.INV(RAND())</f>
        <v>1.2085880294505764</v>
      </c>
      <c r="AG565" s="24">
        <f ca="1">SQRT(Inputs!$B$38)*K565+SQRT(1-Inputs!$B$38)*_xlfn.NORM.S.INV(RAND())</f>
        <v>0.62998104105201991</v>
      </c>
      <c r="AH565" s="24">
        <f ca="1">SQRT(Inputs!$B$38)*L565+SQRT(1-Inputs!$B$38)*_xlfn.NORM.S.INV(RAND())</f>
        <v>-0.20322153366544182</v>
      </c>
      <c r="AI565" s="24">
        <f ca="1">SQRT(Inputs!$B$38)*M565+SQRT(1-Inputs!$B$38)*_xlfn.NORM.S.INV(RAND())</f>
        <v>-0.72327340171928522</v>
      </c>
      <c r="AJ565" s="24">
        <f ca="1">SQRT(Inputs!$B$38)*C565+SQRT(1-Inputs!$B$38)*_xlfn.NORM.S.INV(RAND())</f>
        <v>0.17248381045752495</v>
      </c>
      <c r="AK565" s="24">
        <f ca="1">SQRT(Inputs!$B$38)*D565+SQRT(1-Inputs!$B$38)*_xlfn.NORM.S.INV(RAND())</f>
        <v>1.1882311267807177</v>
      </c>
      <c r="AL565" s="24">
        <f ca="1">SQRT(Inputs!$B$38)*E565+SQRT(1-Inputs!$B$38)*_xlfn.NORM.S.INV(RAND())</f>
        <v>-0.8267543751010582</v>
      </c>
      <c r="AM565" s="24">
        <f ca="1">SQRT(Inputs!$B$38)*F565+SQRT(1-Inputs!$B$38)*_xlfn.NORM.S.INV(RAND())</f>
        <v>-0.78678544672372552</v>
      </c>
      <c r="AN565" s="24">
        <f ca="1">SQRT(Inputs!$B$38)*G565+SQRT(1-Inputs!$B$38)*_xlfn.NORM.S.INV(RAND())</f>
        <v>1.7510814743736607</v>
      </c>
      <c r="AO565" s="24">
        <f ca="1">SQRT(Inputs!$B$38)*H565+SQRT(1-Inputs!$B$38)*_xlfn.NORM.S.INV(RAND())</f>
        <v>-1.3740903357557619</v>
      </c>
      <c r="AP565" s="24">
        <f ca="1">SQRT(Inputs!$B$38)*I565+SQRT(1-Inputs!$B$38)*_xlfn.NORM.S.INV(RAND())</f>
        <v>-1.3063150836756827</v>
      </c>
      <c r="AQ565" s="24">
        <f ca="1">SQRT(Inputs!$B$38)*J565+SQRT(1-Inputs!$B$38)*_xlfn.NORM.S.INV(RAND())</f>
        <v>0.59891246582519908</v>
      </c>
      <c r="AR565" s="24">
        <f ca="1">SQRT(Inputs!$B$38)*K565+SQRT(1-Inputs!$B$38)*_xlfn.NORM.S.INV(RAND())</f>
        <v>0.91766893448099329</v>
      </c>
      <c r="AS565" s="24">
        <f ca="1">SQRT(Inputs!$B$38)*L565+SQRT(1-Inputs!$B$38)*_xlfn.NORM.S.INV(RAND())</f>
        <v>-1.091249325416725</v>
      </c>
      <c r="AT565" s="24">
        <f ca="1">SQRT(Inputs!$B$38)*M565+SQRT(1-Inputs!$B$38)*_xlfn.NORM.S.INV(RAND())</f>
        <v>-0.92400035502072342</v>
      </c>
      <c r="AU565" s="15">
        <f ca="1">Inputs!$B$6*EXP($B$8-0.5*C$5^2+C$5*N565)</f>
        <v>4435.0696401958094</v>
      </c>
      <c r="AV565" s="15">
        <f t="shared" ca="1" si="292"/>
        <v>6246.310588353278</v>
      </c>
      <c r="AW565" s="15">
        <f t="shared" ca="1" si="293"/>
        <v>7219.3870675865646</v>
      </c>
      <c r="AX565" s="15">
        <f t="shared" ca="1" si="294"/>
        <v>9024.7716514584881</v>
      </c>
      <c r="AY565" s="15">
        <f t="shared" ca="1" si="295"/>
        <v>10571.18975713476</v>
      </c>
      <c r="AZ565" s="15">
        <f t="shared" ca="1" si="296"/>
        <v>13549.045289950111</v>
      </c>
      <c r="BA565" s="15">
        <f t="shared" ca="1" si="297"/>
        <v>14563.489273525549</v>
      </c>
      <c r="BB565" s="15">
        <f t="shared" ca="1" si="298"/>
        <v>23463.023447296251</v>
      </c>
      <c r="BC565" s="15">
        <f t="shared" ca="1" si="299"/>
        <v>28078.959621018814</v>
      </c>
      <c r="BD565" s="15">
        <f t="shared" ca="1" si="300"/>
        <v>32421.591488956583</v>
      </c>
      <c r="BE565" s="15">
        <f t="shared" ca="1" si="301"/>
        <v>38273.907395680406</v>
      </c>
      <c r="BF565" s="15">
        <f ca="1">Inputs!$B$13*EXP($B$9-0.5*C$6^2+C$6*Y565)</f>
        <v>16691.887838346411</v>
      </c>
      <c r="BG565" s="15">
        <f t="shared" ca="1" si="302"/>
        <v>19966.201309637614</v>
      </c>
      <c r="BH565" s="15">
        <f t="shared" ca="1" si="303"/>
        <v>24327.291747628715</v>
      </c>
      <c r="BI565" s="15">
        <f t="shared" ca="1" si="304"/>
        <v>29333.160032302188</v>
      </c>
      <c r="BJ565" s="15">
        <f t="shared" ca="1" si="305"/>
        <v>41096.887789383436</v>
      </c>
      <c r="BK565" s="15">
        <f t="shared" ca="1" si="306"/>
        <v>49895.747769574766</v>
      </c>
      <c r="BL565" s="15">
        <f t="shared" ca="1" si="307"/>
        <v>58667.98064963489</v>
      </c>
      <c r="BM565" s="15">
        <f t="shared" ca="1" si="308"/>
        <v>83798.113719431843</v>
      </c>
      <c r="BN565" s="15">
        <f t="shared" ca="1" si="309"/>
        <v>111142.94617358166</v>
      </c>
      <c r="BO565" s="15">
        <f t="shared" ca="1" si="310"/>
        <v>133557.41139113237</v>
      </c>
      <c r="BP565" s="15">
        <f t="shared" ca="1" si="311"/>
        <v>151450.95040136258</v>
      </c>
      <c r="BQ565" s="15">
        <f ca="1">Inputs!$B$20*EXP($B$10-0.5*C$7^2+C$7*AJ565)</f>
        <v>4560.1267913973552</v>
      </c>
      <c r="BR565" s="15">
        <f t="shared" ca="1" si="312"/>
        <v>9024.0244276789945</v>
      </c>
      <c r="BS565" s="15">
        <f t="shared" ca="1" si="313"/>
        <v>9745.5564757917055</v>
      </c>
      <c r="BT565" s="15">
        <f t="shared" ca="1" si="314"/>
        <v>10931.113730406041</v>
      </c>
      <c r="BU565" s="15">
        <f t="shared" ca="1" si="315"/>
        <v>23142.192742460466</v>
      </c>
      <c r="BV565" s="15">
        <f t="shared" ca="1" si="316"/>
        <v>23625.041835616023</v>
      </c>
      <c r="BW565" s="15">
        <f t="shared" ca="1" si="317"/>
        <v>25004.079661916239</v>
      </c>
      <c r="BX565" s="15">
        <f t="shared" ca="1" si="318"/>
        <v>39433.69150927705</v>
      </c>
      <c r="BY565" s="15">
        <f t="shared" ca="1" si="319"/>
        <v>65857.99248488649</v>
      </c>
      <c r="BZ565" s="15">
        <f t="shared" ca="1" si="320"/>
        <v>75611.234416105915</v>
      </c>
      <c r="CA565" s="15">
        <f t="shared" ca="1" si="321"/>
        <v>90127.96987802627</v>
      </c>
      <c r="CB565" s="15">
        <f ca="1">(AU565*DCF!C$10-DCF!C$5*MAX(AU565*DCF!C$10,0)-MAX(AU565-Inputs!$B$6,0)/Inputs!$B$10)*DCF!C$6</f>
        <v>1046.833118085262</v>
      </c>
      <c r="CC565" s="15">
        <f ca="1">(AV565*DCF!D$10-DCF!D$5*MAX(AV565*DCF!D$10,0)-MAX(AV565-AU565,0)/Inputs!$B$10)*DCF!D$6</f>
        <v>1080.8721868808564</v>
      </c>
      <c r="CD565" s="15">
        <f ca="1">(AW565*DCF!E$10-DCF!E$5*MAX(AW565*DCF!E$10,0)-MAX(AW565-AV565,0)/Inputs!$B$10)*DCF!E$6</f>
        <v>1447.6644310833171</v>
      </c>
      <c r="CE565" s="15">
        <f ca="1">(AX565*DCF!F$10-DCF!F$5*MAX(AX565*DCF!F$10,0)-MAX(AX565-AW565,0)/Inputs!$B$10)*DCF!F$6</f>
        <v>1594.4374977157943</v>
      </c>
      <c r="CF565" s="15">
        <f ca="1">(AY565*DCF!G$10-DCF!G$5*MAX(AY565*DCF!G$10,0)-MAX(AY565-AX565,0)/Inputs!$B$10)*DCF!G$6</f>
        <v>1880.838051693612</v>
      </c>
      <c r="CG565" s="15">
        <f ca="1">(AZ565*DCF!H$10-DCF!H$5*MAX(AZ565*DCF!H$10,0)-MAX(AZ565-AY565,0)/Inputs!$B$10)*DCF!H$6</f>
        <v>2101.7852265585675</v>
      </c>
      <c r="CH565" s="15">
        <f ca="1">(BA565*DCF!I$10-DCF!I$5*MAX(BA565*DCF!I$10,0)-MAX(BA565-AZ565,0)/Inputs!$B$10)*DCF!I$6</f>
        <v>2493.8138563523353</v>
      </c>
      <c r="CI565" s="15">
        <f ca="1">(BB565*DCF!J$10-DCF!J$5*MAX(BB565*DCF!J$10,0)-MAX(BB565-BA565,0)/Inputs!$B$10)*DCF!J$6</f>
        <v>2677.7315138973458</v>
      </c>
      <c r="CJ565" s="15">
        <f ca="1">(BC565*DCF!K$10-DCF!K$5*MAX(BC565*DCF!K$10,0)-MAX(BC565-BB565,0)/Inputs!$B$10)*DCF!K$6</f>
        <v>3874.1007514367602</v>
      </c>
      <c r="CK565" s="15">
        <f ca="1">(BD565*DCF!L$10-DCF!L$5*MAX(BD565*DCF!L$10,0)-MAX(BD565-BC565,0)/Inputs!$B$10)*DCF!L$6</f>
        <v>4328.2199105955979</v>
      </c>
      <c r="CL565" s="15">
        <f ca="1">(BE565*DCF!M$10-DCF!M$5*MAX(BE565*DCF!M$10,0)-MAX(BE565-BD565,0)/Inputs!$B$10)*DCF!M$6</f>
        <v>4701.8217035198331</v>
      </c>
      <c r="CM565" s="15">
        <f ca="1">(BF565*DCF!C$28-DCF!C$5*MAX(BF565*DCF!C$28,0)-MAX(BF565-Inputs!$B$13,0)/Inputs!$B$17)*DCF!C$6</f>
        <v>3869.1073939489524</v>
      </c>
      <c r="CN565" s="15">
        <f ca="1">(BG565*DCF!D$28-DCF!D$5*MAX(BG565*DCF!D$28,0)-MAX(BG565-BF565,0)/Inputs!$B$17)*DCF!D$6</f>
        <v>5181.9455929039959</v>
      </c>
      <c r="CO565" s="15">
        <f ca="1">(BH565*DCF!E$28-DCF!E$5*MAX(BH565*DCF!E$28,0)-MAX(BH565-BG565,0)/Inputs!$B$17)*DCF!E$6</f>
        <v>6030.4113096054107</v>
      </c>
      <c r="CP565" s="15">
        <f ca="1">(BI565*DCF!F$28-DCF!F$5*MAX(BI565*DCF!F$28,0)-MAX(BI565-BH565,0)/Inputs!$B$17)*DCF!F$6</f>
        <v>7051.7828430267327</v>
      </c>
      <c r="CQ565" s="15">
        <f ca="1">(BJ565*DCF!G$28-DCF!G$5*MAX(BJ565*DCF!G$28,0)-MAX(BJ565-BI565,0)/Inputs!$B$17)*DCF!G$6</f>
        <v>8684.3565408441409</v>
      </c>
      <c r="CR565" s="15">
        <f ca="1">(BK565*DCF!H$28-DCF!H$5*MAX(BK565*DCF!H$28,0)-MAX(BK565-BJ565,0)/Inputs!$B$17)*DCF!H$6</f>
        <v>10972.672995971177</v>
      </c>
      <c r="CS565" s="15">
        <f ca="1">(BL565*DCF!I$28-DCF!I$5*MAX(BL565*DCF!I$28,0)-MAX(BL565-BK565,0)/Inputs!$B$17)*DCF!I$6</f>
        <v>12536.869479535151</v>
      </c>
      <c r="CT565" s="15">
        <f ca="1">(BM565*DCF!J$28-DCF!J$5*MAX(BM565*DCF!J$28,0)-MAX(BM565-BL565,0)/Inputs!$B$17)*DCF!J$6</f>
        <v>15361.88561802307</v>
      </c>
      <c r="CU565" s="15">
        <f ca="1">(BN565*DCF!K$28-DCF!K$5*MAX(BN565*DCF!K$28,0)-MAX(BN565-BM565,0)/Inputs!$B$17)*DCF!K$6</f>
        <v>20122.148953854783</v>
      </c>
      <c r="CV565" s="15">
        <f ca="1">(BO565*DCF!L$28-DCF!L$5*MAX(BO565*DCF!L$28,0)-MAX(BO565-BN565,0)/Inputs!$B$17)*DCF!L$6</f>
        <v>24111.272810545739</v>
      </c>
      <c r="CW565" s="15">
        <f ca="1">(BP565*DCF!M$28-DCF!M$5*MAX(BP565*DCF!M$28,0)-MAX(BP565-BO565,0)/Inputs!$B$17)*DCF!M$6</f>
        <v>26625.206344652757</v>
      </c>
      <c r="CX565" s="15">
        <f ca="1">(BQ565*DCF!C$46-DCF!C$5*MAX(BQ565*DCF!C$46,0)-MAX(BQ565-Inputs!$B$20,0)/Inputs!$B$24)*DCF!C$6</f>
        <v>-1680.9192550097148</v>
      </c>
      <c r="CY565" s="15">
        <f ca="1">(BR565*DCF!D$46-DCF!D$5*MAX(BR565*DCF!D$46,0)-MAX(BR565-BQ565,0)/Inputs!$B$24)*DCF!D$6</f>
        <v>-3444.8985945215932</v>
      </c>
      <c r="CZ565" s="15">
        <f ca="1">(BS565*DCF!E$46-DCF!E$5*MAX(BS565*DCF!E$46,0)-MAX(BS565-BR565,0)/Inputs!$B$24)*DCF!E$6</f>
        <v>-1436.8370914521777</v>
      </c>
      <c r="DA565" s="15">
        <f ca="1">(BT565*DCF!F$46-DCF!F$5*MAX(BT565*DCF!F$46,0)-MAX(BT565-BS565,0)/Inputs!$B$24)*DCF!F$6</f>
        <v>-1227.7716883500666</v>
      </c>
      <c r="DB565" s="15">
        <f ca="1">(BU565*DCF!G$46-DCF!G$5*MAX(BU565*DCF!G$46,0)-MAX(BU565-BT565,0)/Inputs!$B$24)*DCF!G$6</f>
        <v>-4886.0233586590048</v>
      </c>
      <c r="DC565" s="15">
        <f ca="1">(BV565*DCF!H$46-DCF!H$5*MAX(BV565*DCF!H$46,0)-MAX(BV565-BU565,0)/Inputs!$B$24)*DCF!H$6</f>
        <v>-150.04239723261111</v>
      </c>
      <c r="DD565" s="15">
        <f ca="1">(BW565*DCF!I$46-DCF!I$5*MAX(BW565*DCF!I$46,0)-MAX(BW565-BV565,0)/Inputs!$B$24)*DCF!I$6</f>
        <v>181.61049957421832</v>
      </c>
      <c r="DE565" s="15">
        <f ca="1">(BX565*DCF!J$46-DCF!J$5*MAX(BX565*DCF!J$46,0)-MAX(BX565-BW565,0)/Inputs!$B$24)*DCF!J$6</f>
        <v>-2172.3630358768346</v>
      </c>
      <c r="DF565" s="15">
        <f ca="1">(BY565*DCF!K$46-DCF!K$5*MAX(BY565*DCF!K$46,0)-MAX(BY565-BX565,0)/Inputs!$B$24)*DCF!K$6</f>
        <v>-2711.2217290638296</v>
      </c>
      <c r="DG565" s="15">
        <f ca="1">(BZ565*DCF!L$46-DCF!L$5*MAX(BZ565*DCF!L$46,0)-MAX(BZ565-BY565,0)/Inputs!$B$24)*DCF!L$6</f>
        <v>3019.4643107656611</v>
      </c>
      <c r="DH565" s="15">
        <f ca="1">(CA565*DCF!M$46-DCF!M$5*MAX(CA565*DCF!M$46,0)-MAX(CA565-BZ565,0)/Inputs!$B$24)*DCF!M$6</f>
        <v>4030.8655068456655</v>
      </c>
      <c r="DI565" s="15">
        <f ca="1">SUM(CB565:CL565)+BE565*DCF!M$10*(1+Inputs!$B$30)*(1-Inputs!$B$33)*(1-Inputs!$B$30/Inputs!$B$31)/(Inputs!$B$29-Inputs!$B$30)*DCF!M$6</f>
        <v>133744.90865002718</v>
      </c>
      <c r="DJ565" s="15">
        <f ca="1">SUM(CM565:CW565)+BP565*DCF!M$28*(1+Inputs!$B$30)*(1-Inputs!$B$33)*(1-Inputs!$B$30/Inputs!$B$31)/(Inputs!$B$29-Inputs!$B$30)*DCF!M$6</f>
        <v>702534.32348088338</v>
      </c>
      <c r="DK565" s="15">
        <f ca="1">SUM(CX565:DH565)+CA565*DCF!M$46*(1+Inputs!$B$30)*(1-Inputs!$B$33)*(1-Inputs!$B$30/Inputs!$B$31)/(Inputs!$B$29-Inputs!$B$30)*DCF!M$6</f>
        <v>128870.38093900072</v>
      </c>
      <c r="DM565" s="15">
        <f ca="1">DI565+DJ565+DK565+Inputs!$B$34+Inputs!$B$36-Inputs!$B$35</f>
        <v>1042000.6130699113</v>
      </c>
    </row>
    <row r="566" spans="1:117" x14ac:dyDescent="0.75">
      <c r="A566" s="11">
        <v>553</v>
      </c>
      <c r="C566" s="24">
        <f t="shared" ca="1" si="325"/>
        <v>1.0570162892809609</v>
      </c>
      <c r="D566" s="24">
        <f t="shared" ca="1" si="325"/>
        <v>1.095962642257962</v>
      </c>
      <c r="E566" s="24">
        <f t="shared" ca="1" si="325"/>
        <v>1.1256648169735979</v>
      </c>
      <c r="F566" s="24">
        <f t="shared" ca="1" si="325"/>
        <v>0.57589709501758091</v>
      </c>
      <c r="G566" s="24">
        <f t="shared" ca="1" si="325"/>
        <v>-1.7070246745307822</v>
      </c>
      <c r="H566" s="24">
        <f t="shared" ca="1" si="325"/>
        <v>0.24227119382409029</v>
      </c>
      <c r="I566" s="24">
        <f t="shared" ca="1" si="325"/>
        <v>0.698451832950711</v>
      </c>
      <c r="J566" s="24">
        <f t="shared" ca="1" si="325"/>
        <v>-0.60680193768934609</v>
      </c>
      <c r="K566" s="24">
        <f t="shared" ca="1" si="325"/>
        <v>0.34868550705179441</v>
      </c>
      <c r="L566" s="24">
        <f t="shared" ca="1" si="325"/>
        <v>-0.91300436144687969</v>
      </c>
      <c r="M566" s="24">
        <f t="shared" ca="1" si="325"/>
        <v>2.0535625746515564</v>
      </c>
      <c r="N566" s="24">
        <f ca="1">SQRT(Inputs!$B$38)*C566+SQRT(1-Inputs!$B$38)*_xlfn.NORM.S.INV(RAND())</f>
        <v>0.77849323034813844</v>
      </c>
      <c r="O566" s="24">
        <f ca="1">SQRT(Inputs!$B$38)*D566+SQRT(1-Inputs!$B$38)*_xlfn.NORM.S.INV(RAND())</f>
        <v>2.1386667262132493</v>
      </c>
      <c r="P566" s="24">
        <f ca="1">SQRT(Inputs!$B$38)*E566+SQRT(1-Inputs!$B$38)*_xlfn.NORM.S.INV(RAND())</f>
        <v>0.59188759312112682</v>
      </c>
      <c r="Q566" s="24">
        <f ca="1">SQRT(Inputs!$B$38)*F566+SQRT(1-Inputs!$B$38)*_xlfn.NORM.S.INV(RAND())</f>
        <v>0.91594134962097917</v>
      </c>
      <c r="R566" s="24">
        <f ca="1">SQRT(Inputs!$B$38)*G566+SQRT(1-Inputs!$B$38)*_xlfn.NORM.S.INV(RAND())</f>
        <v>-1.0927145391682318</v>
      </c>
      <c r="S566" s="24">
        <f ca="1">SQRT(Inputs!$B$38)*H566+SQRT(1-Inputs!$B$38)*_xlfn.NORM.S.INV(RAND())</f>
        <v>0.115584254226605</v>
      </c>
      <c r="T566" s="24">
        <f ca="1">SQRT(Inputs!$B$38)*I566+SQRT(1-Inputs!$B$38)*_xlfn.NORM.S.INV(RAND())</f>
        <v>1.1878933358749741</v>
      </c>
      <c r="U566" s="24">
        <f ca="1">SQRT(Inputs!$B$38)*J566+SQRT(1-Inputs!$B$38)*_xlfn.NORM.S.INV(RAND())</f>
        <v>-0.57799038464085872</v>
      </c>
      <c r="V566" s="24">
        <f ca="1">SQRT(Inputs!$B$38)*K566+SQRT(1-Inputs!$B$38)*_xlfn.NORM.S.INV(RAND())</f>
        <v>0.76455199348896663</v>
      </c>
      <c r="W566" s="24">
        <f ca="1">SQRT(Inputs!$B$38)*L566+SQRT(1-Inputs!$B$38)*_xlfn.NORM.S.INV(RAND())</f>
        <v>2.7608828998295643E-2</v>
      </c>
      <c r="X566" s="24">
        <f ca="1">SQRT(Inputs!$B$38)*M566+SQRT(1-Inputs!$B$38)*_xlfn.NORM.S.INV(RAND())</f>
        <v>1.7032236862895243</v>
      </c>
      <c r="Y566" s="24">
        <f ca="1">SQRT(Inputs!$B$38)*C566+SQRT(1-Inputs!$B$38)*_xlfn.NORM.S.INV(RAND())</f>
        <v>-0.22752051959341746</v>
      </c>
      <c r="Z566" s="24">
        <f ca="1">SQRT(Inputs!$B$38)*D566+SQRT(1-Inputs!$B$38)*_xlfn.NORM.S.INV(RAND())</f>
        <v>1.7615471257811519</v>
      </c>
      <c r="AA566" s="24">
        <f ca="1">SQRT(Inputs!$B$38)*E566+SQRT(1-Inputs!$B$38)*_xlfn.NORM.S.INV(RAND())</f>
        <v>0.36771033128422331</v>
      </c>
      <c r="AB566" s="24">
        <f ca="1">SQRT(Inputs!$B$38)*F566+SQRT(1-Inputs!$B$38)*_xlfn.NORM.S.INV(RAND())</f>
        <v>-0.22920413502612763</v>
      </c>
      <c r="AC566" s="24">
        <f ca="1">SQRT(Inputs!$B$38)*G566+SQRT(1-Inputs!$B$38)*_xlfn.NORM.S.INV(RAND())</f>
        <v>-1.9695409302986657</v>
      </c>
      <c r="AD566" s="24">
        <f ca="1">SQRT(Inputs!$B$38)*H566+SQRT(1-Inputs!$B$38)*_xlfn.NORM.S.INV(RAND())</f>
        <v>1.0814777766774288</v>
      </c>
      <c r="AE566" s="24">
        <f ca="1">SQRT(Inputs!$B$38)*I566+SQRT(1-Inputs!$B$38)*_xlfn.NORM.S.INV(RAND())</f>
        <v>0.83360353204898319</v>
      </c>
      <c r="AF566" s="24">
        <f ca="1">SQRT(Inputs!$B$38)*J566+SQRT(1-Inputs!$B$38)*_xlfn.NORM.S.INV(RAND())</f>
        <v>-7.7282864653500816E-2</v>
      </c>
      <c r="AG566" s="24">
        <f ca="1">SQRT(Inputs!$B$38)*K566+SQRT(1-Inputs!$B$38)*_xlfn.NORM.S.INV(RAND())</f>
        <v>0.78659145290050381</v>
      </c>
      <c r="AH566" s="24">
        <f ca="1">SQRT(Inputs!$B$38)*L566+SQRT(1-Inputs!$B$38)*_xlfn.NORM.S.INV(RAND())</f>
        <v>0.23061182632327037</v>
      </c>
      <c r="AI566" s="24">
        <f ca="1">SQRT(Inputs!$B$38)*M566+SQRT(1-Inputs!$B$38)*_xlfn.NORM.S.INV(RAND())</f>
        <v>0.11511351978516315</v>
      </c>
      <c r="AJ566" s="24">
        <f ca="1">SQRT(Inputs!$B$38)*C566+SQRT(1-Inputs!$B$38)*_xlfn.NORM.S.INV(RAND())</f>
        <v>0.13514861211927592</v>
      </c>
      <c r="AK566" s="24">
        <f ca="1">SQRT(Inputs!$B$38)*D566+SQRT(1-Inputs!$B$38)*_xlfn.NORM.S.INV(RAND())</f>
        <v>0.97703608907052786</v>
      </c>
      <c r="AL566" s="24">
        <f ca="1">SQRT(Inputs!$B$38)*E566+SQRT(1-Inputs!$B$38)*_xlfn.NORM.S.INV(RAND())</f>
        <v>0.80580338443389832</v>
      </c>
      <c r="AM566" s="24">
        <f ca="1">SQRT(Inputs!$B$38)*F566+SQRT(1-Inputs!$B$38)*_xlfn.NORM.S.INV(RAND())</f>
        <v>-0.50219406615221507</v>
      </c>
      <c r="AN566" s="24">
        <f ca="1">SQRT(Inputs!$B$38)*G566+SQRT(1-Inputs!$B$38)*_xlfn.NORM.S.INV(RAND())</f>
        <v>-1.0048598386961405</v>
      </c>
      <c r="AO566" s="24">
        <f ca="1">SQRT(Inputs!$B$38)*H566+SQRT(1-Inputs!$B$38)*_xlfn.NORM.S.INV(RAND())</f>
        <v>1.4263452046485503</v>
      </c>
      <c r="AP566" s="24">
        <f ca="1">SQRT(Inputs!$B$38)*I566+SQRT(1-Inputs!$B$38)*_xlfn.NORM.S.INV(RAND())</f>
        <v>0.46439452105056217</v>
      </c>
      <c r="AQ566" s="24">
        <f ca="1">SQRT(Inputs!$B$38)*J566+SQRT(1-Inputs!$B$38)*_xlfn.NORM.S.INV(RAND())</f>
        <v>-0.88362646949406876</v>
      </c>
      <c r="AR566" s="24">
        <f ca="1">SQRT(Inputs!$B$38)*K566+SQRT(1-Inputs!$B$38)*_xlfn.NORM.S.INV(RAND())</f>
        <v>1.1194052645249106</v>
      </c>
      <c r="AS566" s="24">
        <f ca="1">SQRT(Inputs!$B$38)*L566+SQRT(1-Inputs!$B$38)*_xlfn.NORM.S.INV(RAND())</f>
        <v>-0.6489698751131181</v>
      </c>
      <c r="AT566" s="24">
        <f ca="1">SQRT(Inputs!$B$38)*M566+SQRT(1-Inputs!$B$38)*_xlfn.NORM.S.INV(RAND())</f>
        <v>1.0314153817387419</v>
      </c>
      <c r="AU566" s="15">
        <f ca="1">Inputs!$B$6*EXP($B$8-0.5*C$5^2+C$5*N566)</f>
        <v>5628.6759141767961</v>
      </c>
      <c r="AV566" s="15">
        <f t="shared" ca="1" si="292"/>
        <v>9383.0940839188352</v>
      </c>
      <c r="AW566" s="15">
        <f t="shared" ca="1" si="293"/>
        <v>12391.858427262279</v>
      </c>
      <c r="AX566" s="15">
        <f t="shared" ca="1" si="294"/>
        <v>16963.413147761214</v>
      </c>
      <c r="AY566" s="15">
        <f t="shared" ca="1" si="295"/>
        <v>18247.26758810777</v>
      </c>
      <c r="AZ566" s="15">
        <f t="shared" ca="1" si="296"/>
        <v>22602.767677749434</v>
      </c>
      <c r="BA566" s="15">
        <f t="shared" ca="1" si="297"/>
        <v>31321.732300628359</v>
      </c>
      <c r="BB566" s="15">
        <f t="shared" ca="1" si="298"/>
        <v>36189.775270373924</v>
      </c>
      <c r="BC566" s="15">
        <f t="shared" ca="1" si="299"/>
        <v>47718.149782969842</v>
      </c>
      <c r="BD566" s="15">
        <f t="shared" ca="1" si="300"/>
        <v>58610.391013439032</v>
      </c>
      <c r="BE566" s="15">
        <f t="shared" ca="1" si="301"/>
        <v>83871.547189446137</v>
      </c>
      <c r="BF566" s="15">
        <f ca="1">Inputs!$B$13*EXP($B$9-0.5*C$6^2+C$6*Y566)</f>
        <v>13221.027237061486</v>
      </c>
      <c r="BG566" s="15">
        <f t="shared" ca="1" si="302"/>
        <v>22141.926809421704</v>
      </c>
      <c r="BH566" s="15">
        <f t="shared" ca="1" si="303"/>
        <v>28754.629024713737</v>
      </c>
      <c r="BI566" s="15">
        <f t="shared" ca="1" si="304"/>
        <v>33979.821147696799</v>
      </c>
      <c r="BJ566" s="15">
        <f t="shared" ca="1" si="305"/>
        <v>31361.15515537297</v>
      </c>
      <c r="BK566" s="15">
        <f t="shared" ca="1" si="306"/>
        <v>44595.419916482475</v>
      </c>
      <c r="BL566" s="15">
        <f t="shared" ca="1" si="307"/>
        <v>61029.349159208927</v>
      </c>
      <c r="BM566" s="15">
        <f t="shared" ca="1" si="308"/>
        <v>74301.463183473737</v>
      </c>
      <c r="BN566" s="15">
        <f t="shared" ca="1" si="309"/>
        <v>100414.32407129336</v>
      </c>
      <c r="BO566" s="15">
        <f t="shared" ca="1" si="310"/>
        <v>126906.17266386002</v>
      </c>
      <c r="BP566" s="15">
        <f t="shared" ca="1" si="311"/>
        <v>158248.18589691242</v>
      </c>
      <c r="BQ566" s="15">
        <f ca="1">Inputs!$B$20*EXP($B$10-0.5*C$7^2+C$7*AJ566)</f>
        <v>4500.1389755594855</v>
      </c>
      <c r="BR566" s="15">
        <f t="shared" ca="1" si="312"/>
        <v>8327.6135846602392</v>
      </c>
      <c r="BS566" s="15">
        <f t="shared" ca="1" si="313"/>
        <v>14373.314127521357</v>
      </c>
      <c r="BT566" s="15">
        <f t="shared" ca="1" si="314"/>
        <v>17371.528187867825</v>
      </c>
      <c r="BU566" s="15">
        <f t="shared" ca="1" si="315"/>
        <v>18878.469709630474</v>
      </c>
      <c r="BV566" s="15">
        <f t="shared" ca="1" si="316"/>
        <v>36219.800555671318</v>
      </c>
      <c r="BW566" s="15">
        <f t="shared" ca="1" si="317"/>
        <v>55762.803527010758</v>
      </c>
      <c r="BX566" s="15">
        <f t="shared" ca="1" si="318"/>
        <v>65331.735162378849</v>
      </c>
      <c r="BY566" s="15">
        <f t="shared" ca="1" si="319"/>
        <v>113403.84364735018</v>
      </c>
      <c r="BZ566" s="15">
        <f t="shared" ca="1" si="320"/>
        <v>141226.54273940137</v>
      </c>
      <c r="CA566" s="15">
        <f t="shared" ca="1" si="321"/>
        <v>238285.58229378608</v>
      </c>
      <c r="CB566" s="15">
        <f ca="1">(AU566*DCF!C$10-DCF!C$5*MAX(AU566*DCF!C$10,0)-MAX(AU566-Inputs!$B$6,0)/Inputs!$B$10)*DCF!C$6</f>
        <v>1038.3224926024131</v>
      </c>
      <c r="CC566" s="15">
        <f ca="1">(AV566*DCF!D$10-DCF!D$5*MAX(AV566*DCF!D$10,0)-MAX(AV566-AU566,0)/Inputs!$B$10)*DCF!D$6</f>
        <v>1371.6490039916355</v>
      </c>
      <c r="CD566" s="15">
        <f ca="1">(AW566*DCF!E$10-DCF!E$5*MAX(AW566*DCF!E$10,0)-MAX(AW566-AV566,0)/Inputs!$B$10)*DCF!E$6</f>
        <v>2183.3845209715746</v>
      </c>
      <c r="CE566" s="15">
        <f ca="1">(AX566*DCF!F$10-DCF!F$5*MAX(AX566*DCF!F$10,0)-MAX(AX566-AW566,0)/Inputs!$B$10)*DCF!F$6</f>
        <v>2751.8588606477174</v>
      </c>
      <c r="CF566" s="15">
        <f ca="1">(AY566*DCF!G$10-DCF!G$5*MAX(AY566*DCF!G$10,0)-MAX(AY566-AX566,0)/Inputs!$B$10)*DCF!G$6</f>
        <v>3512.8852388666974</v>
      </c>
      <c r="CG566" s="15">
        <f ca="1">(AZ566*DCF!H$10-DCF!H$5*MAX(AZ566*DCF!H$10,0)-MAX(AZ566-AY566,0)/Inputs!$B$10)*DCF!H$6</f>
        <v>3614.9464336124952</v>
      </c>
      <c r="CH566" s="15">
        <f ca="1">(BA566*DCF!I$10-DCF!I$5*MAX(BA566*DCF!I$10,0)-MAX(BA566-AZ566,0)/Inputs!$B$10)*DCF!I$6</f>
        <v>4291.122187991522</v>
      </c>
      <c r="CI566" s="15">
        <f ca="1">(BB566*DCF!J$10-DCF!J$5*MAX(BB566*DCF!J$10,0)-MAX(BB566-BA566,0)/Inputs!$B$10)*DCF!J$6</f>
        <v>5472.5777152572291</v>
      </c>
      <c r="CJ566" s="15">
        <f ca="1">(BC566*DCF!K$10-DCF!K$5*MAX(BC566*DCF!K$10,0)-MAX(BC566-BB566,0)/Inputs!$B$10)*DCF!K$6</f>
        <v>6068.0588195043056</v>
      </c>
      <c r="CK566" s="15">
        <f ca="1">(BD566*DCF!L$10-DCF!L$5*MAX(BD566*DCF!L$10,0)-MAX(BD566-BC566,0)/Inputs!$B$10)*DCF!L$6</f>
        <v>7431.0183462469213</v>
      </c>
      <c r="CL566" s="15">
        <f ca="1">(BE566*DCF!M$10-DCF!M$5*MAX(BE566*DCF!M$10,0)-MAX(BE566-BD566,0)/Inputs!$B$10)*DCF!M$6</f>
        <v>8817.6450885937375</v>
      </c>
      <c r="CM566" s="15">
        <f ca="1">(BF566*DCF!C$28-DCF!C$5*MAX(BF566*DCF!C$28,0)-MAX(BF566-Inputs!$B$13,0)/Inputs!$B$17)*DCF!C$6</f>
        <v>3611.4079352617555</v>
      </c>
      <c r="CN566" s="15">
        <f ca="1">(BG566*DCF!D$28-DCF!D$5*MAX(BG566*DCF!D$28,0)-MAX(BG566-BF566,0)/Inputs!$B$17)*DCF!D$6</f>
        <v>4618.0712239077739</v>
      </c>
      <c r="CO566" s="15">
        <f ca="1">(BH566*DCF!E$28-DCF!E$5*MAX(BH566*DCF!E$28,0)-MAX(BH566-BG566,0)/Inputs!$B$17)*DCF!E$6</f>
        <v>6840.5503732466022</v>
      </c>
      <c r="CP566" s="15">
        <f ca="1">(BI566*DCF!F$28-DCF!F$5*MAX(BI566*DCF!F$28,0)-MAX(BI566-BH566,0)/Inputs!$B$17)*DCF!F$6</f>
        <v>8273.2975673529709</v>
      </c>
      <c r="CQ566" s="15">
        <f ca="1">(BJ566*DCF!G$28-DCF!G$5*MAX(BJ566*DCF!G$28,0)-MAX(BJ566-BI566,0)/Inputs!$B$17)*DCF!G$6</f>
        <v>8136.8896414600504</v>
      </c>
      <c r="CR566" s="15">
        <f ca="1">(BK566*DCF!H$28-DCF!H$5*MAX(BK566*DCF!H$28,0)-MAX(BK566-BJ566,0)/Inputs!$B$17)*DCF!H$6</f>
        <v>8972.7060110777802</v>
      </c>
      <c r="CS566" s="15">
        <f ca="1">(BL566*DCF!I$28-DCF!I$5*MAX(BL566*DCF!I$28,0)-MAX(BL566-BK566,0)/Inputs!$B$17)*DCF!I$6</f>
        <v>11992.464141855075</v>
      </c>
      <c r="CT566" s="15">
        <f ca="1">(BM566*DCF!J$28-DCF!J$5*MAX(BM566*DCF!J$28,0)-MAX(BM566-BL566,0)/Inputs!$B$17)*DCF!J$6</f>
        <v>14815.620629705434</v>
      </c>
      <c r="CU566" s="15">
        <f ca="1">(BN566*DCF!K$28-DCF!K$5*MAX(BN566*DCF!K$28,0)-MAX(BN566-BM566,0)/Inputs!$B$17)*DCF!K$6</f>
        <v>18007.343959767939</v>
      </c>
      <c r="CV566" s="15">
        <f ca="1">(BO566*DCF!L$28-DCF!L$5*MAX(BO566*DCF!L$28,0)-MAX(BO566-BN566,0)/Inputs!$B$17)*DCF!L$6</f>
        <v>22322.84834793457</v>
      </c>
      <c r="CW566" s="15">
        <f ca="1">(BP566*DCF!M$28-DCF!M$5*MAX(BP566*DCF!M$28,0)-MAX(BP566-BO566,0)/Inputs!$B$17)*DCF!M$6</f>
        <v>26498.366687983493</v>
      </c>
      <c r="CX566" s="15">
        <f ca="1">(BQ566*DCF!C$46-DCF!C$5*MAX(BQ566*DCF!C$46,0)-MAX(BQ566-Inputs!$B$20,0)/Inputs!$B$24)*DCF!C$6</f>
        <v>-1639.3572578934079</v>
      </c>
      <c r="CY566" s="15">
        <f ca="1">(BR566*DCF!D$46-DCF!D$5*MAX(BR566*DCF!D$46,0)-MAX(BR566-BQ566,0)/Inputs!$B$24)*DCF!D$6</f>
        <v>-3054.481081221767</v>
      </c>
      <c r="CZ566" s="15">
        <f ca="1">(BS566*DCF!E$46-DCF!E$5*MAX(BS566*DCF!E$46,0)-MAX(BS566-BR566,0)/Inputs!$B$24)*DCF!E$6</f>
        <v>-4082.7181398892812</v>
      </c>
      <c r="DA566" s="15">
        <f ca="1">(BT566*DCF!F$46-DCF!F$5*MAX(BT566*DCF!F$46,0)-MAX(BT566-BS566,0)/Inputs!$B$24)*DCF!F$6</f>
        <v>-2356.8490339687201</v>
      </c>
      <c r="DB566" s="15">
        <f ca="1">(BU566*DCF!G$46-DCF!G$5*MAX(BU566*DCF!G$46,0)-MAX(BU566-BT566,0)/Inputs!$B$24)*DCF!G$6</f>
        <v>-1141.9397761220903</v>
      </c>
      <c r="DC566" s="15">
        <f ca="1">(BV566*DCF!H$46-DCF!H$5*MAX(BV566*DCF!H$46,0)-MAX(BV566-BU566,0)/Inputs!$B$24)*DCF!H$6</f>
        <v>-5388.7123083102488</v>
      </c>
      <c r="DD566" s="15">
        <f ca="1">(BW566*DCF!I$46-DCF!I$5*MAX(BW566*DCF!I$46,0)-MAX(BW566-BV566,0)/Inputs!$B$24)*DCF!I$6</f>
        <v>-4322.1765618008631</v>
      </c>
      <c r="DE566" s="15">
        <f ca="1">(BX566*DCF!J$46-DCF!J$5*MAX(BX566*DCF!J$46,0)-MAX(BX566-BW566,0)/Inputs!$B$24)*DCF!J$6</f>
        <v>202.9612376374856</v>
      </c>
      <c r="DF566" s="15">
        <f ca="1">(BY566*DCF!K$46-DCF!K$5*MAX(BY566*DCF!K$46,0)-MAX(BY566-BX566,0)/Inputs!$B$24)*DCF!K$6</f>
        <v>-5298.3803603226688</v>
      </c>
      <c r="DG566" s="15">
        <f ca="1">(BZ566*DCF!L$46-DCF!L$5*MAX(BZ566*DCF!L$46,0)-MAX(BZ566-BY566,0)/Inputs!$B$24)*DCF!L$6</f>
        <v>3465.9691679421185</v>
      </c>
      <c r="DH566" s="15">
        <f ca="1">(CA566*DCF!M$46-DCF!M$5*MAX(CA566*DCF!M$46,0)-MAX(CA566-BZ566,0)/Inputs!$B$24)*DCF!M$6</f>
        <v>-1610.1395930877359</v>
      </c>
      <c r="DI566" s="15">
        <f ca="1">SUM(CB566:CL566)+BE566*DCF!M$10*(1+Inputs!$B$30)*(1-Inputs!$B$33)*(1-Inputs!$B$30/Inputs!$B$31)/(Inputs!$B$29-Inputs!$B$30)*DCF!M$6</f>
        <v>279969.0936229084</v>
      </c>
      <c r="DJ566" s="15">
        <f ca="1">SUM(CM566:CW566)+BP566*DCF!M$28*(1+Inputs!$B$30)*(1-Inputs!$B$33)*(1-Inputs!$B$30/Inputs!$B$31)/(Inputs!$B$29-Inputs!$B$30)*DCF!M$6</f>
        <v>721298.62514185731</v>
      </c>
      <c r="DK566" s="15">
        <f ca="1">SUM(CX566:DH566)+CA566*DCF!M$46*(1+Inputs!$B$30)*(1-Inputs!$B$33)*(1-Inputs!$B$30/Inputs!$B$31)/(Inputs!$B$29-Inputs!$B$30)*DCF!M$6</f>
        <v>343191.91325086594</v>
      </c>
      <c r="DM566" s="15">
        <f ca="1">DI566+DJ566+DK566+Inputs!$B$34+Inputs!$B$36-Inputs!$B$35</f>
        <v>1421310.6320156315</v>
      </c>
    </row>
    <row r="567" spans="1:117" x14ac:dyDescent="0.75">
      <c r="A567" s="11">
        <v>554</v>
      </c>
      <c r="C567" s="24">
        <f t="shared" ca="1" si="325"/>
        <v>2.0729778900085085</v>
      </c>
      <c r="D567" s="24">
        <f t="shared" ca="1" si="325"/>
        <v>2.3870652705788288E-2</v>
      </c>
      <c r="E567" s="24">
        <f t="shared" ca="1" si="325"/>
        <v>0.22887246918092455</v>
      </c>
      <c r="F567" s="24">
        <f t="shared" ca="1" si="325"/>
        <v>-0.22389333041998161</v>
      </c>
      <c r="G567" s="24">
        <f t="shared" ca="1" si="325"/>
        <v>0.83567951319099565</v>
      </c>
      <c r="H567" s="24">
        <f t="shared" ca="1" si="325"/>
        <v>0.69606067285512319</v>
      </c>
      <c r="I567" s="24">
        <f t="shared" ca="1" si="325"/>
        <v>-1.3580283466809777</v>
      </c>
      <c r="J567" s="24">
        <f t="shared" ca="1" si="325"/>
        <v>0.37172914868400758</v>
      </c>
      <c r="K567" s="24">
        <f t="shared" ca="1" si="325"/>
        <v>-0.69606808999828118</v>
      </c>
      <c r="L567" s="24">
        <f t="shared" ca="1" si="325"/>
        <v>-1.1488410287396935</v>
      </c>
      <c r="M567" s="24">
        <f t="shared" ca="1" si="325"/>
        <v>-8.7623660803048786E-2</v>
      </c>
      <c r="N567" s="24">
        <f ca="1">SQRT(Inputs!$B$38)*C567+SQRT(1-Inputs!$B$38)*_xlfn.NORM.S.INV(RAND())</f>
        <v>1.0839141910989158</v>
      </c>
      <c r="O567" s="24">
        <f ca="1">SQRT(Inputs!$B$38)*D567+SQRT(1-Inputs!$B$38)*_xlfn.NORM.S.INV(RAND())</f>
        <v>1.275187718232522</v>
      </c>
      <c r="P567" s="24">
        <f ca="1">SQRT(Inputs!$B$38)*E567+SQRT(1-Inputs!$B$38)*_xlfn.NORM.S.INV(RAND())</f>
        <v>0.52733509255075528</v>
      </c>
      <c r="Q567" s="24">
        <f ca="1">SQRT(Inputs!$B$38)*F567+SQRT(1-Inputs!$B$38)*_xlfn.NORM.S.INV(RAND())</f>
        <v>-0.78037463755918135</v>
      </c>
      <c r="R567" s="24">
        <f ca="1">SQRT(Inputs!$B$38)*G567+SQRT(1-Inputs!$B$38)*_xlfn.NORM.S.INV(RAND())</f>
        <v>1.3477951540427171</v>
      </c>
      <c r="S567" s="24">
        <f ca="1">SQRT(Inputs!$B$38)*H567+SQRT(1-Inputs!$B$38)*_xlfn.NORM.S.INV(RAND())</f>
        <v>3.0550216980347269</v>
      </c>
      <c r="T567" s="24">
        <f ca="1">SQRT(Inputs!$B$38)*I567+SQRT(1-Inputs!$B$38)*_xlfn.NORM.S.INV(RAND())</f>
        <v>-0.37892972845509626</v>
      </c>
      <c r="U567" s="24">
        <f ca="1">SQRT(Inputs!$B$38)*J567+SQRT(1-Inputs!$B$38)*_xlfn.NORM.S.INV(RAND())</f>
        <v>6.8582683308119619E-2</v>
      </c>
      <c r="V567" s="24">
        <f ca="1">SQRT(Inputs!$B$38)*K567+SQRT(1-Inputs!$B$38)*_xlfn.NORM.S.INV(RAND())</f>
        <v>0.20896015320334921</v>
      </c>
      <c r="W567" s="24">
        <f ca="1">SQRT(Inputs!$B$38)*L567+SQRT(1-Inputs!$B$38)*_xlfn.NORM.S.INV(RAND())</f>
        <v>-0.50440209441019845</v>
      </c>
      <c r="X567" s="24">
        <f ca="1">SQRT(Inputs!$B$38)*M567+SQRT(1-Inputs!$B$38)*_xlfn.NORM.S.INV(RAND())</f>
        <v>-0.57449651434585691</v>
      </c>
      <c r="Y567" s="24">
        <f ca="1">SQRT(Inputs!$B$38)*C567+SQRT(1-Inputs!$B$38)*_xlfn.NORM.S.INV(RAND())</f>
        <v>-0.20170148688134604</v>
      </c>
      <c r="Z567" s="24">
        <f ca="1">SQRT(Inputs!$B$38)*D567+SQRT(1-Inputs!$B$38)*_xlfn.NORM.S.INV(RAND())</f>
        <v>-1.0018208588273227</v>
      </c>
      <c r="AA567" s="24">
        <f ca="1">SQRT(Inputs!$B$38)*E567+SQRT(1-Inputs!$B$38)*_xlfn.NORM.S.INV(RAND())</f>
        <v>-0.25329039443551571</v>
      </c>
      <c r="AB567" s="24">
        <f ca="1">SQRT(Inputs!$B$38)*F567+SQRT(1-Inputs!$B$38)*_xlfn.NORM.S.INV(RAND())</f>
        <v>-0.3135809495166843</v>
      </c>
      <c r="AC567" s="24">
        <f ca="1">SQRT(Inputs!$B$38)*G567+SQRT(1-Inputs!$B$38)*_xlfn.NORM.S.INV(RAND())</f>
        <v>0.53662423993207453</v>
      </c>
      <c r="AD567" s="24">
        <f ca="1">SQRT(Inputs!$B$38)*H567+SQRT(1-Inputs!$B$38)*_xlfn.NORM.S.INV(RAND())</f>
        <v>1.4205638311282929</v>
      </c>
      <c r="AE567" s="24">
        <f ca="1">SQRT(Inputs!$B$38)*I567+SQRT(1-Inputs!$B$38)*_xlfn.NORM.S.INV(RAND())</f>
        <v>2.4268204595669585E-2</v>
      </c>
      <c r="AF567" s="24">
        <f ca="1">SQRT(Inputs!$B$38)*J567+SQRT(1-Inputs!$B$38)*_xlfn.NORM.S.INV(RAND())</f>
        <v>0.56239527052855531</v>
      </c>
      <c r="AG567" s="24">
        <f ca="1">SQRT(Inputs!$B$38)*K567+SQRT(1-Inputs!$B$38)*_xlfn.NORM.S.INV(RAND())</f>
        <v>1.4108962346229115</v>
      </c>
      <c r="AH567" s="24">
        <f ca="1">SQRT(Inputs!$B$38)*L567+SQRT(1-Inputs!$B$38)*_xlfn.NORM.S.INV(RAND())</f>
        <v>0.53870802340979118</v>
      </c>
      <c r="AI567" s="24">
        <f ca="1">SQRT(Inputs!$B$38)*M567+SQRT(1-Inputs!$B$38)*_xlfn.NORM.S.INV(RAND())</f>
        <v>0.88508096503116418</v>
      </c>
      <c r="AJ567" s="24">
        <f ca="1">SQRT(Inputs!$B$38)*C567+SQRT(1-Inputs!$B$38)*_xlfn.NORM.S.INV(RAND())</f>
        <v>2.6855784856512628</v>
      </c>
      <c r="AK567" s="24">
        <f ca="1">SQRT(Inputs!$B$38)*D567+SQRT(1-Inputs!$B$38)*_xlfn.NORM.S.INV(RAND())</f>
        <v>0.10670633057311563</v>
      </c>
      <c r="AL567" s="24">
        <f ca="1">SQRT(Inputs!$B$38)*E567+SQRT(1-Inputs!$B$38)*_xlfn.NORM.S.INV(RAND())</f>
        <v>1.6936132209108035</v>
      </c>
      <c r="AM567" s="24">
        <f ca="1">SQRT(Inputs!$B$38)*F567+SQRT(1-Inputs!$B$38)*_xlfn.NORM.S.INV(RAND())</f>
        <v>-0.25271269214556413</v>
      </c>
      <c r="AN567" s="24">
        <f ca="1">SQRT(Inputs!$B$38)*G567+SQRT(1-Inputs!$B$38)*_xlfn.NORM.S.INV(RAND())</f>
        <v>0.32438792582837184</v>
      </c>
      <c r="AO567" s="24">
        <f ca="1">SQRT(Inputs!$B$38)*H567+SQRT(1-Inputs!$B$38)*_xlfn.NORM.S.INV(RAND())</f>
        <v>1.1017389256503125</v>
      </c>
      <c r="AP567" s="24">
        <f ca="1">SQRT(Inputs!$B$38)*I567+SQRT(1-Inputs!$B$38)*_xlfn.NORM.S.INV(RAND())</f>
        <v>-0.21255405853939591</v>
      </c>
      <c r="AQ567" s="24">
        <f ca="1">SQRT(Inputs!$B$38)*J567+SQRT(1-Inputs!$B$38)*_xlfn.NORM.S.INV(RAND())</f>
        <v>-9.2983518513746449E-2</v>
      </c>
      <c r="AR567" s="24">
        <f ca="1">SQRT(Inputs!$B$38)*K567+SQRT(1-Inputs!$B$38)*_xlfn.NORM.S.INV(RAND())</f>
        <v>-3.188992667601021</v>
      </c>
      <c r="AS567" s="24">
        <f ca="1">SQRT(Inputs!$B$38)*L567+SQRT(1-Inputs!$B$38)*_xlfn.NORM.S.INV(RAND())</f>
        <v>-0.41825931286933737</v>
      </c>
      <c r="AT567" s="24">
        <f ca="1">SQRT(Inputs!$B$38)*M567+SQRT(1-Inputs!$B$38)*_xlfn.NORM.S.INV(RAND())</f>
        <v>0.37138254880519722</v>
      </c>
      <c r="AU567" s="15">
        <f ca="1">Inputs!$B$6*EXP($B$8-0.5*C$5^2+C$5*N567)</f>
        <v>5913.948189202355</v>
      </c>
      <c r="AV567" s="15">
        <f t="shared" ca="1" si="292"/>
        <v>8683.1984777996531</v>
      </c>
      <c r="AW567" s="15">
        <f t="shared" ca="1" si="293"/>
        <v>11368.122229852792</v>
      </c>
      <c r="AX567" s="15">
        <f t="shared" ca="1" si="294"/>
        <v>12590.047889742613</v>
      </c>
      <c r="AY567" s="15">
        <f t="shared" ca="1" si="295"/>
        <v>18009.245269028503</v>
      </c>
      <c r="AZ567" s="15">
        <f t="shared" ca="1" si="296"/>
        <v>30834.414398554469</v>
      </c>
      <c r="BA567" s="15">
        <f t="shared" ca="1" si="297"/>
        <v>36266.266348794685</v>
      </c>
      <c r="BB567" s="15">
        <f t="shared" ca="1" si="298"/>
        <v>44707.102721876858</v>
      </c>
      <c r="BC567" s="15">
        <f t="shared" ca="1" si="299"/>
        <v>55870.491703474821</v>
      </c>
      <c r="BD567" s="15">
        <f t="shared" ca="1" si="300"/>
        <v>65292.402592446459</v>
      </c>
      <c r="BE567" s="15">
        <f t="shared" ca="1" si="301"/>
        <v>75928.69182873916</v>
      </c>
      <c r="BF567" s="15">
        <f ca="1">Inputs!$B$13*EXP($B$9-0.5*C$6^2+C$6*Y567)</f>
        <v>13288.873395176708</v>
      </c>
      <c r="BG567" s="15">
        <f t="shared" ca="1" si="302"/>
        <v>13517.346715555581</v>
      </c>
      <c r="BH567" s="15">
        <f t="shared" ca="1" si="303"/>
        <v>15836.256888758935</v>
      </c>
      <c r="BI567" s="15">
        <f t="shared" ca="1" si="304"/>
        <v>18472.495661541303</v>
      </c>
      <c r="BJ567" s="15">
        <f t="shared" ca="1" si="305"/>
        <v>24467.326035370574</v>
      </c>
      <c r="BK567" s="15">
        <f t="shared" ca="1" si="306"/>
        <v>36436.245100002277</v>
      </c>
      <c r="BL567" s="15">
        <f t="shared" ca="1" si="307"/>
        <v>44898.512083939626</v>
      </c>
      <c r="BM567" s="15">
        <f t="shared" ca="1" si="308"/>
        <v>59183.695261231558</v>
      </c>
      <c r="BN567" s="15">
        <f t="shared" ca="1" si="309"/>
        <v>86196.917164176339</v>
      </c>
      <c r="BO567" s="15">
        <f t="shared" ca="1" si="310"/>
        <v>112909.96550575375</v>
      </c>
      <c r="BP567" s="15">
        <f t="shared" ca="1" si="311"/>
        <v>153629.18990899774</v>
      </c>
      <c r="BQ567" s="15">
        <f ca="1">Inputs!$B$20*EXP($B$10-0.5*C$7^2+C$7*AJ567)</f>
        <v>11119.514230316667</v>
      </c>
      <c r="BR567" s="15">
        <f t="shared" ca="1" si="312"/>
        <v>15607.802036342906</v>
      </c>
      <c r="BS567" s="15">
        <f t="shared" ca="1" si="313"/>
        <v>34762.835074679067</v>
      </c>
      <c r="BT567" s="15">
        <f t="shared" ca="1" si="314"/>
        <v>44855.899560306425</v>
      </c>
      <c r="BU567" s="15">
        <f t="shared" ca="1" si="315"/>
        <v>67240.958577197802</v>
      </c>
      <c r="BV567" s="15">
        <f t="shared" ca="1" si="316"/>
        <v>119908.99518370601</v>
      </c>
      <c r="BW567" s="15">
        <f t="shared" ca="1" si="317"/>
        <v>159965.5574663071</v>
      </c>
      <c r="BX567" s="15">
        <f t="shared" ca="1" si="318"/>
        <v>219605.52053778581</v>
      </c>
      <c r="BY567" s="15">
        <f t="shared" ca="1" si="319"/>
        <v>167169.31956123764</v>
      </c>
      <c r="BZ567" s="15">
        <f t="shared" ca="1" si="320"/>
        <v>217202.39057758657</v>
      </c>
      <c r="CA567" s="15">
        <f t="shared" ca="1" si="321"/>
        <v>325918.00508286385</v>
      </c>
      <c r="CB567" s="15">
        <f ca="1">(AU567*DCF!C$10-DCF!C$5*MAX(AU567*DCF!C$10,0)-MAX(AU567-Inputs!$B$6,0)/Inputs!$B$10)*DCF!C$6</f>
        <v>1036.288450434316</v>
      </c>
      <c r="CC567" s="15">
        <f ca="1">(AV567*DCF!D$10-DCF!D$5*MAX(AV567*DCF!D$10,0)-MAX(AV567-AU567,0)/Inputs!$B$10)*DCF!D$6</f>
        <v>1441.2615957792191</v>
      </c>
      <c r="CD567" s="15">
        <f ca="1">(AW567*DCF!E$10-DCF!E$5*MAX(AW567*DCF!E$10,0)-MAX(AW567-AV567,0)/Inputs!$B$10)*DCF!E$6</f>
        <v>2019.9624414390923</v>
      </c>
      <c r="CE567" s="15">
        <f ca="1">(AX567*DCF!F$10-DCF!F$5*MAX(AX567*DCF!F$10,0)-MAX(AX567-AW567,0)/Inputs!$B$10)*DCF!F$6</f>
        <v>2494.1349550496798</v>
      </c>
      <c r="CF567" s="15">
        <f ca="1">(AY567*DCF!G$10-DCF!G$5*MAX(AY567*DCF!G$10,0)-MAX(AY567-AX567,0)/Inputs!$B$10)*DCF!G$6</f>
        <v>2668.9587790172295</v>
      </c>
      <c r="CG567" s="15">
        <f ca="1">(AZ567*DCF!H$10-DCF!H$5*MAX(AZ567*DCF!H$10,0)-MAX(AZ567-AY567,0)/Inputs!$B$10)*DCF!H$6</f>
        <v>3709.1849719421284</v>
      </c>
      <c r="CH567" s="15">
        <f ca="1">(BA567*DCF!I$10-DCF!I$5*MAX(BA567*DCF!I$10,0)-MAX(BA567-AZ567,0)/Inputs!$B$10)*DCF!I$6</f>
        <v>5733.5098297653367</v>
      </c>
      <c r="CI567" s="15">
        <f ca="1">(BB567*DCF!J$10-DCF!J$5*MAX(BB567*DCF!J$10,0)-MAX(BB567-BA567,0)/Inputs!$B$10)*DCF!J$6</f>
        <v>6392.772903531245</v>
      </c>
      <c r="CJ567" s="15">
        <f ca="1">(BC567*DCF!K$10-DCF!K$5*MAX(BC567*DCF!K$10,0)-MAX(BC567-BB567,0)/Inputs!$B$10)*DCF!K$6</f>
        <v>7431.5473595810754</v>
      </c>
      <c r="CK567" s="15">
        <f ca="1">(BD567*DCF!L$10-DCF!L$5*MAX(BD567*DCF!L$10,0)-MAX(BD567-BC567,0)/Inputs!$B$10)*DCF!L$6</f>
        <v>8628.930277155514</v>
      </c>
      <c r="CL567" s="15">
        <f ca="1">(BE567*DCF!M$10-DCF!M$5*MAX(BE567*DCF!M$10,0)-MAX(BE567-BD567,0)/Inputs!$B$10)*DCF!M$6</f>
        <v>9443.9020852309077</v>
      </c>
      <c r="CM567" s="15">
        <f ca="1">(BF567*DCF!C$28-DCF!C$5*MAX(BF567*DCF!C$28,0)-MAX(BF567-Inputs!$B$13,0)/Inputs!$B$17)*DCF!C$6</f>
        <v>3616.4452790876139</v>
      </c>
      <c r="CN567" s="15">
        <f ca="1">(BG567*DCF!D$28-DCF!D$5*MAX(BG567*DCF!D$28,0)-MAX(BG567-BF567,0)/Inputs!$B$17)*DCF!D$6</f>
        <v>3932.4265346001093</v>
      </c>
      <c r="CO567" s="15">
        <f ca="1">(BH567*DCF!E$28-DCF!E$5*MAX(BH567*DCF!E$28,0)-MAX(BH567-BG567,0)/Inputs!$B$17)*DCF!E$6</f>
        <v>4028.0846624644446</v>
      </c>
      <c r="CP567" s="15">
        <f ca="1">(BI567*DCF!F$28-DCF!F$5*MAX(BI567*DCF!F$28,0)-MAX(BI567-BH567,0)/Inputs!$B$17)*DCF!F$6</f>
        <v>4534.8270531231437</v>
      </c>
      <c r="CQ567" s="15">
        <f ca="1">(BJ567*DCF!G$28-DCF!G$5*MAX(BJ567*DCF!G$28,0)-MAX(BJ567-BI567,0)/Inputs!$B$17)*DCF!G$6</f>
        <v>5339.9621257594845</v>
      </c>
      <c r="CR567" s="15">
        <f ca="1">(BK567*DCF!H$28-DCF!H$5*MAX(BK567*DCF!H$28,0)-MAX(BK567-BJ567,0)/Inputs!$B$17)*DCF!H$6</f>
        <v>7151.4512721436367</v>
      </c>
      <c r="CS567" s="15">
        <f ca="1">(BL567*DCF!I$28-DCF!I$5*MAX(BL567*DCF!I$28,0)-MAX(BL567-BK567,0)/Inputs!$B$17)*DCF!I$6</f>
        <v>9343.4267358757133</v>
      </c>
      <c r="CT567" s="15">
        <f ca="1">(BM567*DCF!J$28-DCF!J$5*MAX(BM567*DCF!J$28,0)-MAX(BM567-BL567,0)/Inputs!$B$17)*DCF!J$6</f>
        <v>11308.778665960084</v>
      </c>
      <c r="CU567" s="15">
        <f ca="1">(BN567*DCF!K$28-DCF!K$5*MAX(BN567*DCF!K$28,0)-MAX(BN567-BM567,0)/Inputs!$B$17)*DCF!K$6</f>
        <v>14894.583772694563</v>
      </c>
      <c r="CV567" s="15">
        <f ca="1">(BO567*DCF!L$28-DCF!L$5*MAX(BO567*DCF!L$28,0)-MAX(BO567-BN567,0)/Inputs!$B$17)*DCF!L$6</f>
        <v>19505.282120826123</v>
      </c>
      <c r="CW567" s="15">
        <f ca="1">(BP567*DCF!M$28-DCF!M$5*MAX(BP567*DCF!M$28,0)-MAX(BP567-BO567,0)/Inputs!$B$17)*DCF!M$6</f>
        <v>24649.117859415663</v>
      </c>
      <c r="CX567" s="15">
        <f ca="1">(BQ567*DCF!C$46-DCF!C$5*MAX(BQ567*DCF!C$46,0)-MAX(BQ567-Inputs!$B$20,0)/Inputs!$B$24)*DCF!C$6</f>
        <v>-6225.5294898267903</v>
      </c>
      <c r="CY567" s="15">
        <f ca="1">(BR567*DCF!D$46-DCF!D$5*MAX(BR567*DCF!D$46,0)-MAX(BR567-BQ567,0)/Inputs!$B$24)*DCF!D$6</f>
        <v>-4579.0029796151885</v>
      </c>
      <c r="CZ567" s="15">
        <f ca="1">(BS567*DCF!E$46-DCF!E$5*MAX(BS567*DCF!E$46,0)-MAX(BS567-BR567,0)/Inputs!$B$24)*DCF!E$6</f>
        <v>-11661.152468211019</v>
      </c>
      <c r="DA567" s="15">
        <f ca="1">(BT567*DCF!F$46-DCF!F$5*MAX(BT567*DCF!F$46,0)-MAX(BT567-BS567,0)/Inputs!$B$24)*DCF!F$6</f>
        <v>-6941.8940519369871</v>
      </c>
      <c r="DB567" s="15">
        <f ca="1">(BU567*DCF!G$46-DCF!G$5*MAX(BU567*DCF!G$46,0)-MAX(BU567-BT567,0)/Inputs!$B$24)*DCF!G$6</f>
        <v>-9791.7445731434655</v>
      </c>
      <c r="DC567" s="15">
        <f ca="1">(BV567*DCF!H$46-DCF!H$5*MAX(BV567*DCF!H$46,0)-MAX(BV567-BU567,0)/Inputs!$B$24)*DCF!H$6</f>
        <v>-16366.269673058117</v>
      </c>
      <c r="DD567" s="15">
        <f ca="1">(BW567*DCF!I$46-DCF!I$5*MAX(BW567*DCF!I$46,0)-MAX(BW567-BV567,0)/Inputs!$B$24)*DCF!I$6</f>
        <v>-7804.2228735470817</v>
      </c>
      <c r="DE567" s="15">
        <f ca="1">(BX567*DCF!J$46-DCF!J$5*MAX(BX567*DCF!J$46,0)-MAX(BX567-BW567,0)/Inputs!$B$24)*DCF!J$6</f>
        <v>-6603.6997013118225</v>
      </c>
      <c r="DF567" s="15">
        <f ca="1">(BY567*DCF!K$46-DCF!K$5*MAX(BY567*DCF!K$46,0)-MAX(BY567-BX567,0)/Inputs!$B$24)*DCF!K$6</f>
        <v>9549.2687948780203</v>
      </c>
      <c r="DG567" s="15">
        <f ca="1">(BZ567*DCF!L$46-DCF!L$5*MAX(BZ567*DCF!L$46,0)-MAX(BZ567-BY567,0)/Inputs!$B$24)*DCF!L$6</f>
        <v>3691.5474593074432</v>
      </c>
      <c r="DH567" s="15">
        <f ca="1">(CA567*DCF!M$46-DCF!M$5*MAX(CA567*DCF!M$46,0)-MAX(CA567-BZ567,0)/Inputs!$B$24)*DCF!M$6</f>
        <v>2823.0191021140281</v>
      </c>
      <c r="DI567" s="15">
        <f ca="1">SUM(CB567:CL567)+BE567*DCF!M$10*(1+Inputs!$B$30)*(1-Inputs!$B$33)*(1-Inputs!$B$30/Inputs!$B$31)/(Inputs!$B$29-Inputs!$B$30)*DCF!M$6</f>
        <v>262311.0070613118</v>
      </c>
      <c r="DJ567" s="15">
        <f ca="1">SUM(CM567:CW567)+BP567*DCF!M$28*(1+Inputs!$B$30)*(1-Inputs!$B$33)*(1-Inputs!$B$30/Inputs!$B$31)/(Inputs!$B$29-Inputs!$B$30)*DCF!M$6</f>
        <v>678373.80881856766</v>
      </c>
      <c r="DK567" s="15">
        <f ca="1">SUM(CX567:DH567)+CA567*DCF!M$46*(1+Inputs!$B$30)*(1-Inputs!$B$33)*(1-Inputs!$B$30/Inputs!$B$31)/(Inputs!$B$29-Inputs!$B$30)*DCF!M$6</f>
        <v>449998.16285956791</v>
      </c>
      <c r="DM567" s="15">
        <f ca="1">DI567+DJ567+DK567+Inputs!$B$34+Inputs!$B$36-Inputs!$B$35</f>
        <v>1467533.9787394474</v>
      </c>
    </row>
    <row r="568" spans="1:117" x14ac:dyDescent="0.75">
      <c r="A568" s="11">
        <v>555</v>
      </c>
      <c r="C568" s="24">
        <f t="shared" ca="1" si="325"/>
        <v>-0.76580605236385035</v>
      </c>
      <c r="D568" s="24">
        <f t="shared" ca="1" si="325"/>
        <v>0.57350999976892325</v>
      </c>
      <c r="E568" s="24">
        <f t="shared" ca="1" si="325"/>
        <v>-0.87393448946490215</v>
      </c>
      <c r="F568" s="24">
        <f t="shared" ca="1" si="325"/>
        <v>-0.9834701633573627</v>
      </c>
      <c r="G568" s="24">
        <f t="shared" ca="1" si="325"/>
        <v>0.75555701977075929</v>
      </c>
      <c r="H568" s="24">
        <f t="shared" ca="1" si="325"/>
        <v>2.0370546693083527</v>
      </c>
      <c r="I568" s="24">
        <f t="shared" ca="1" si="325"/>
        <v>-1.1111881804380608</v>
      </c>
      <c r="J568" s="24">
        <f t="shared" ca="1" si="325"/>
        <v>-4.8935569113638638E-2</v>
      </c>
      <c r="K568" s="24">
        <f t="shared" ca="1" si="325"/>
        <v>-0.25344184812416948</v>
      </c>
      <c r="L568" s="24">
        <f t="shared" ca="1" si="325"/>
        <v>-0.56988298694262518</v>
      </c>
      <c r="M568" s="24">
        <f t="shared" ca="1" si="325"/>
        <v>1.0458957010756871</v>
      </c>
      <c r="N568" s="24">
        <f ca="1">SQRT(Inputs!$B$38)*C568+SQRT(1-Inputs!$B$38)*_xlfn.NORM.S.INV(RAND())</f>
        <v>7.4423902299472267E-2</v>
      </c>
      <c r="O568" s="24">
        <f ca="1">SQRT(Inputs!$B$38)*D568+SQRT(1-Inputs!$B$38)*_xlfn.NORM.S.INV(RAND())</f>
        <v>-0.20732898901064223</v>
      </c>
      <c r="P568" s="24">
        <f ca="1">SQRT(Inputs!$B$38)*E568+SQRT(1-Inputs!$B$38)*_xlfn.NORM.S.INV(RAND())</f>
        <v>-0.67161675157511025</v>
      </c>
      <c r="Q568" s="24">
        <f ca="1">SQRT(Inputs!$B$38)*F568+SQRT(1-Inputs!$B$38)*_xlfn.NORM.S.INV(RAND())</f>
        <v>-8.3120204308201107E-2</v>
      </c>
      <c r="R568" s="24">
        <f ca="1">SQRT(Inputs!$B$38)*G568+SQRT(1-Inputs!$B$38)*_xlfn.NORM.S.INV(RAND())</f>
        <v>0.44640879783477172</v>
      </c>
      <c r="S568" s="24">
        <f ca="1">SQRT(Inputs!$B$38)*H568+SQRT(1-Inputs!$B$38)*_xlfn.NORM.S.INV(RAND())</f>
        <v>0.39739194083146467</v>
      </c>
      <c r="T568" s="24">
        <f ca="1">SQRT(Inputs!$B$38)*I568+SQRT(1-Inputs!$B$38)*_xlfn.NORM.S.INV(RAND())</f>
        <v>-0.45004033408346245</v>
      </c>
      <c r="U568" s="24">
        <f ca="1">SQRT(Inputs!$B$38)*J568+SQRT(1-Inputs!$B$38)*_xlfn.NORM.S.INV(RAND())</f>
        <v>-2.0268744328257315</v>
      </c>
      <c r="V568" s="24">
        <f ca="1">SQRT(Inputs!$B$38)*K568+SQRT(1-Inputs!$B$38)*_xlfn.NORM.S.INV(RAND())</f>
        <v>0.32855316402222667</v>
      </c>
      <c r="W568" s="24">
        <f ca="1">SQRT(Inputs!$B$38)*L568+SQRT(1-Inputs!$B$38)*_xlfn.NORM.S.INV(RAND())</f>
        <v>-2.956913448682994</v>
      </c>
      <c r="X568" s="24">
        <f ca="1">SQRT(Inputs!$B$38)*M568+SQRT(1-Inputs!$B$38)*_xlfn.NORM.S.INV(RAND())</f>
        <v>0.68112530223482737</v>
      </c>
      <c r="Y568" s="24">
        <f ca="1">SQRT(Inputs!$B$38)*C568+SQRT(1-Inputs!$B$38)*_xlfn.NORM.S.INV(RAND())</f>
        <v>-1.3230898910000808</v>
      </c>
      <c r="Z568" s="24">
        <f ca="1">SQRT(Inputs!$B$38)*D568+SQRT(1-Inputs!$B$38)*_xlfn.NORM.S.INV(RAND())</f>
        <v>-2.1098214034660334E-2</v>
      </c>
      <c r="AA568" s="24">
        <f ca="1">SQRT(Inputs!$B$38)*E568+SQRT(1-Inputs!$B$38)*_xlfn.NORM.S.INV(RAND())</f>
        <v>-1.7104387574853011</v>
      </c>
      <c r="AB568" s="24">
        <f ca="1">SQRT(Inputs!$B$38)*F568+SQRT(1-Inputs!$B$38)*_xlfn.NORM.S.INV(RAND())</f>
        <v>-1.8439412669449249</v>
      </c>
      <c r="AC568" s="24">
        <f ca="1">SQRT(Inputs!$B$38)*G568+SQRT(1-Inputs!$B$38)*_xlfn.NORM.S.INV(RAND())</f>
        <v>-1.0949044621011543</v>
      </c>
      <c r="AD568" s="24">
        <f ca="1">SQRT(Inputs!$B$38)*H568+SQRT(1-Inputs!$B$38)*_xlfn.NORM.S.INV(RAND())</f>
        <v>1.0625612943040088</v>
      </c>
      <c r="AE568" s="24">
        <f ca="1">SQRT(Inputs!$B$38)*I568+SQRT(1-Inputs!$B$38)*_xlfn.NORM.S.INV(RAND())</f>
        <v>-2.0806729939868611</v>
      </c>
      <c r="AF568" s="24">
        <f ca="1">SQRT(Inputs!$B$38)*J568+SQRT(1-Inputs!$B$38)*_xlfn.NORM.S.INV(RAND())</f>
        <v>-0.71674403272111353</v>
      </c>
      <c r="AG568" s="24">
        <f ca="1">SQRT(Inputs!$B$38)*K568+SQRT(1-Inputs!$B$38)*_xlfn.NORM.S.INV(RAND())</f>
        <v>1.0367160924837961</v>
      </c>
      <c r="AH568" s="24">
        <f ca="1">SQRT(Inputs!$B$38)*L568+SQRT(1-Inputs!$B$38)*_xlfn.NORM.S.INV(RAND())</f>
        <v>-0.6879370330612653</v>
      </c>
      <c r="AI568" s="24">
        <f ca="1">SQRT(Inputs!$B$38)*M568+SQRT(1-Inputs!$B$38)*_xlfn.NORM.S.INV(RAND())</f>
        <v>1.0324134207288556</v>
      </c>
      <c r="AJ568" s="24">
        <f ca="1">SQRT(Inputs!$B$38)*C568+SQRT(1-Inputs!$B$38)*_xlfn.NORM.S.INV(RAND())</f>
        <v>0.27867484803679743</v>
      </c>
      <c r="AK568" s="24">
        <f ca="1">SQRT(Inputs!$B$38)*D568+SQRT(1-Inputs!$B$38)*_xlfn.NORM.S.INV(RAND())</f>
        <v>0.65839019716551384</v>
      </c>
      <c r="AL568" s="24">
        <f ca="1">SQRT(Inputs!$B$38)*E568+SQRT(1-Inputs!$B$38)*_xlfn.NORM.S.INV(RAND())</f>
        <v>-1.4531607039746184</v>
      </c>
      <c r="AM568" s="24">
        <f ca="1">SQRT(Inputs!$B$38)*F568+SQRT(1-Inputs!$B$38)*_xlfn.NORM.S.INV(RAND())</f>
        <v>0.53509748524562062</v>
      </c>
      <c r="AN568" s="24">
        <f ca="1">SQRT(Inputs!$B$38)*G568+SQRT(1-Inputs!$B$38)*_xlfn.NORM.S.INV(RAND())</f>
        <v>0.50182823097930718</v>
      </c>
      <c r="AO568" s="24">
        <f ca="1">SQRT(Inputs!$B$38)*H568+SQRT(1-Inputs!$B$38)*_xlfn.NORM.S.INV(RAND())</f>
        <v>1.853825152774593</v>
      </c>
      <c r="AP568" s="24">
        <f ca="1">SQRT(Inputs!$B$38)*I568+SQRT(1-Inputs!$B$38)*_xlfn.NORM.S.INV(RAND())</f>
        <v>0.65108278533227337</v>
      </c>
      <c r="AQ568" s="24">
        <f ca="1">SQRT(Inputs!$B$38)*J568+SQRT(1-Inputs!$B$38)*_xlfn.NORM.S.INV(RAND())</f>
        <v>0.37647500189805322</v>
      </c>
      <c r="AR568" s="24">
        <f ca="1">SQRT(Inputs!$B$38)*K568+SQRT(1-Inputs!$B$38)*_xlfn.NORM.S.INV(RAND())</f>
        <v>1.6518768160937112</v>
      </c>
      <c r="AS568" s="24">
        <f ca="1">SQRT(Inputs!$B$38)*L568+SQRT(1-Inputs!$B$38)*_xlfn.NORM.S.INV(RAND())</f>
        <v>-0.68293047941560658</v>
      </c>
      <c r="AT568" s="24">
        <f ca="1">SQRT(Inputs!$B$38)*M568+SQRT(1-Inputs!$B$38)*_xlfn.NORM.S.INV(RAND())</f>
        <v>0.78036937153666275</v>
      </c>
      <c r="AU568" s="15">
        <f ca="1">Inputs!$B$6*EXP($B$8-0.5*C$5^2+C$5*N568)</f>
        <v>5022.3822008569687</v>
      </c>
      <c r="AV568" s="15">
        <f t="shared" ca="1" si="292"/>
        <v>5929.8756797291499</v>
      </c>
      <c r="AW568" s="15">
        <f t="shared" ca="1" si="293"/>
        <v>6604.2304576306888</v>
      </c>
      <c r="AX568" s="15">
        <f t="shared" ca="1" si="294"/>
        <v>7979.8047760648396</v>
      </c>
      <c r="AY568" s="15">
        <f t="shared" ca="1" si="295"/>
        <v>10274.051943623997</v>
      </c>
      <c r="AZ568" s="15">
        <f t="shared" ca="1" si="296"/>
        <v>13127.522782126458</v>
      </c>
      <c r="BA568" s="15">
        <f t="shared" ca="1" si="297"/>
        <v>15325.608360430897</v>
      </c>
      <c r="BB568" s="15">
        <f t="shared" ca="1" si="298"/>
        <v>15314.903488848357</v>
      </c>
      <c r="BC568" s="15">
        <f t="shared" ca="1" si="299"/>
        <v>19361.270724048427</v>
      </c>
      <c r="BD568" s="15">
        <f t="shared" ca="1" si="300"/>
        <v>17988.308068016857</v>
      </c>
      <c r="BE568" s="15">
        <f t="shared" ca="1" si="301"/>
        <v>23453.11631169491</v>
      </c>
      <c r="BF568" s="15">
        <f ca="1">Inputs!$B$13*EXP($B$9-0.5*C$6^2+C$6*Y568)</f>
        <v>10639.935662538504</v>
      </c>
      <c r="BG568" s="15">
        <f t="shared" ca="1" si="302"/>
        <v>12917.993335091289</v>
      </c>
      <c r="BH568" s="15">
        <f t="shared" ca="1" si="303"/>
        <v>11884.922578056312</v>
      </c>
      <c r="BI568" s="15">
        <f t="shared" ca="1" si="304"/>
        <v>10953.939713487685</v>
      </c>
      <c r="BJ568" s="15">
        <f t="shared" ca="1" si="305"/>
        <v>11468.192112389805</v>
      </c>
      <c r="BK568" s="15">
        <f t="shared" ca="1" si="306"/>
        <v>16265.772910660815</v>
      </c>
      <c r="BL568" s="15">
        <f t="shared" ca="1" si="307"/>
        <v>15258.259115237504</v>
      </c>
      <c r="BM568" s="15">
        <f t="shared" ca="1" si="308"/>
        <v>17157.887582076048</v>
      </c>
      <c r="BN568" s="15">
        <f t="shared" ca="1" si="309"/>
        <v>23893.491766152685</v>
      </c>
      <c r="BO568" s="15">
        <f t="shared" ca="1" si="310"/>
        <v>27139.138873392771</v>
      </c>
      <c r="BP568" s="15">
        <f t="shared" ca="1" si="311"/>
        <v>37548.00561531019</v>
      </c>
      <c r="BQ568" s="15">
        <f ca="1">Inputs!$B$20*EXP($B$10-0.5*C$7^2+C$7*AJ568)</f>
        <v>4735.1554256655245</v>
      </c>
      <c r="BR568" s="15">
        <f t="shared" ca="1" si="312"/>
        <v>7919.1797684512885</v>
      </c>
      <c r="BS568" s="15">
        <f t="shared" ca="1" si="313"/>
        <v>7144.2150787122519</v>
      </c>
      <c r="BT568" s="15">
        <f t="shared" ca="1" si="314"/>
        <v>11334.795245073597</v>
      </c>
      <c r="BU568" s="15">
        <f t="shared" ca="1" si="315"/>
        <v>17736.769727348623</v>
      </c>
      <c r="BV568" s="15">
        <f t="shared" ca="1" si="316"/>
        <v>37469.764446016343</v>
      </c>
      <c r="BW568" s="15">
        <f t="shared" ca="1" si="317"/>
        <v>60012.198712527141</v>
      </c>
      <c r="BX568" s="15">
        <f t="shared" ca="1" si="318"/>
        <v>90516.890061184589</v>
      </c>
      <c r="BY568" s="15">
        <f t="shared" ca="1" si="319"/>
        <v>173971.03368175871</v>
      </c>
      <c r="BZ568" s="15">
        <f t="shared" ca="1" si="320"/>
        <v>215305.01699284354</v>
      </c>
      <c r="CA568" s="15">
        <f t="shared" ca="1" si="321"/>
        <v>347425.1426636948</v>
      </c>
      <c r="CB568" s="15">
        <f ca="1">(AU568*DCF!C$10-DCF!C$5*MAX(AU568*DCF!C$10,0)-MAX(AU568-Inputs!$B$6,0)/Inputs!$B$10)*DCF!C$6</f>
        <v>1042.6454748446738</v>
      </c>
      <c r="CC568" s="15">
        <f ca="1">(AV568*DCF!D$10-DCF!D$5*MAX(AV568*DCF!D$10,0)-MAX(AV568-AU568,0)/Inputs!$B$10)*DCF!D$6</f>
        <v>1224.098489313538</v>
      </c>
      <c r="CD568" s="15">
        <f ca="1">(AW568*DCF!E$10-DCF!E$5*MAX(AW568*DCF!E$10,0)-MAX(AW568-AV568,0)/Inputs!$B$10)*DCF!E$6</f>
        <v>1372.9190600202064</v>
      </c>
      <c r="CE568" s="15">
        <f ca="1">(AX568*DCF!F$10-DCF!F$5*MAX(AX568*DCF!F$10,0)-MAX(AX568-AW568,0)/Inputs!$B$10)*DCF!F$6</f>
        <v>1455.7557541548974</v>
      </c>
      <c r="CF568" s="15">
        <f ca="1">(AY568*DCF!G$10-DCF!G$5*MAX(AY568*DCF!G$10,0)-MAX(AY568-AX568,0)/Inputs!$B$10)*DCF!G$6</f>
        <v>1675.8701524083945</v>
      </c>
      <c r="CG568" s="15">
        <f ca="1">(AZ568*DCF!H$10-DCF!H$5*MAX(AZ568*DCF!H$10,0)-MAX(AZ568-AY568,0)/Inputs!$B$10)*DCF!H$6</f>
        <v>2042.033061679874</v>
      </c>
      <c r="CH568" s="15">
        <f ca="1">(BA568*DCF!I$10-DCF!I$5*MAX(BA568*DCF!I$10,0)-MAX(BA568-AZ568,0)/Inputs!$B$10)*DCF!I$6</f>
        <v>2438.8665187536626</v>
      </c>
      <c r="CI568" s="15">
        <f ca="1">(BB568*DCF!J$10-DCF!J$5*MAX(BB568*DCF!J$10,0)-MAX(BB568-BA568,0)/Inputs!$B$10)*DCF!J$6</f>
        <v>2628.0729742299395</v>
      </c>
      <c r="CJ568" s="15">
        <f ca="1">(BC568*DCF!K$10-DCF!K$5*MAX(BC568*DCF!K$10,0)-MAX(BC568-BB568,0)/Inputs!$B$10)*DCF!K$6</f>
        <v>2550.4238268739891</v>
      </c>
      <c r="CK568" s="15">
        <f ca="1">(BD568*DCF!L$10-DCF!L$5*MAX(BD568*DCF!L$10,0)-MAX(BD568-BC568,0)/Inputs!$B$10)*DCF!L$6</f>
        <v>2712.9789217367697</v>
      </c>
      <c r="CL568" s="15">
        <f ca="1">(BE568*DCF!M$10-DCF!M$5*MAX(BE568*DCF!M$10,0)-MAX(BE568-BD568,0)/Inputs!$B$10)*DCF!M$6</f>
        <v>2656.7083196020949</v>
      </c>
      <c r="CM568" s="15">
        <f ca="1">(BF568*DCF!C$28-DCF!C$5*MAX(BF568*DCF!C$28,0)-MAX(BF568-Inputs!$B$13,0)/Inputs!$B$17)*DCF!C$6</f>
        <v>3247.238586146826</v>
      </c>
      <c r="CN568" s="15">
        <f ca="1">(BG568*DCF!D$28-DCF!D$5*MAX(BG568*DCF!D$28,0)-MAX(BG568-BF568,0)/Inputs!$B$17)*DCF!D$6</f>
        <v>3318.6328256917459</v>
      </c>
      <c r="CO568" s="15">
        <f ca="1">(BH568*DCF!E$28-DCF!E$5*MAX(BH568*DCF!E$28,0)-MAX(BH568-BG568,0)/Inputs!$B$17)*DCF!E$6</f>
        <v>3366.0217023072487</v>
      </c>
      <c r="CP568" s="15">
        <f ca="1">(BI568*DCF!F$28-DCF!F$5*MAX(BI568*DCF!F$28,0)-MAX(BI568-BH568,0)/Inputs!$B$17)*DCF!F$6</f>
        <v>2973.7060959923133</v>
      </c>
      <c r="CQ568" s="15">
        <f ca="1">(BJ568*DCF!G$28-DCF!G$5*MAX(BJ568*DCF!G$28,0)-MAX(BJ568-BI568,0)/Inputs!$B$17)*DCF!G$6</f>
        <v>2889.0172791804284</v>
      </c>
      <c r="CR568" s="15">
        <f ca="1">(BK568*DCF!H$28-DCF!H$5*MAX(BK568*DCF!H$28,0)-MAX(BK568-BJ568,0)/Inputs!$B$17)*DCF!H$6</f>
        <v>3277.2956777589498</v>
      </c>
      <c r="CS568" s="15">
        <f ca="1">(BL568*DCF!I$28-DCF!I$5*MAX(BL568*DCF!I$28,0)-MAX(BL568-BK568,0)/Inputs!$B$17)*DCF!I$6</f>
        <v>3588.0259717757676</v>
      </c>
      <c r="CT568" s="15">
        <f ca="1">(BM568*DCF!J$28-DCF!J$5*MAX(BM568*DCF!J$28,0)-MAX(BM568-BL568,0)/Inputs!$B$17)*DCF!J$6</f>
        <v>3575.7581002964707</v>
      </c>
      <c r="CU568" s="15">
        <f ca="1">(BN568*DCF!K$28-DCF!K$5*MAX(BN568*DCF!K$28,0)-MAX(BN568-BM568,0)/Inputs!$B$17)*DCF!K$6</f>
        <v>4220.8830441090968</v>
      </c>
      <c r="CV568" s="15">
        <f ca="1">(BO568*DCF!L$28-DCF!L$5*MAX(BO568*DCF!L$28,0)-MAX(BO568-BN568,0)/Inputs!$B$17)*DCF!L$6</f>
        <v>5047.5774700812462</v>
      </c>
      <c r="CW568" s="15">
        <f ca="1">(BP568*DCF!M$28-DCF!M$5*MAX(BP568*DCF!M$28,0)-MAX(BP568-BO568,0)/Inputs!$B$17)*DCF!M$6</f>
        <v>5976.6599302953136</v>
      </c>
      <c r="CX568" s="15">
        <f ca="1">(BQ568*DCF!C$46-DCF!C$5*MAX(BQ568*DCF!C$46,0)-MAX(BQ568-Inputs!$B$20,0)/Inputs!$B$24)*DCF!C$6</f>
        <v>-1802.186207158562</v>
      </c>
      <c r="CY568" s="15">
        <f ca="1">(BR568*DCF!D$46-DCF!D$5*MAX(BR568*DCF!D$46,0)-MAX(BR568-BQ568,0)/Inputs!$B$24)*DCF!D$6</f>
        <v>-2710.216066080156</v>
      </c>
      <c r="CZ568" s="15">
        <f ca="1">(BS568*DCF!E$46-DCF!E$5*MAX(BS568*DCF!E$46,0)-MAX(BS568-BR568,0)/Inputs!$B$24)*DCF!E$6</f>
        <v>-844.81587206942277</v>
      </c>
      <c r="DA568" s="15">
        <f ca="1">(BT568*DCF!F$46-DCF!F$5*MAX(BT568*DCF!F$46,0)-MAX(BT568-BS568,0)/Inputs!$B$24)*DCF!F$6</f>
        <v>-2351.3941667052827</v>
      </c>
      <c r="DB568" s="15">
        <f ca="1">(BU568*DCF!G$46-DCF!G$5*MAX(BU568*DCF!G$46,0)-MAX(BU568-BT568,0)/Inputs!$B$24)*DCF!G$6</f>
        <v>-2750.1276183159857</v>
      </c>
      <c r="DC568" s="15">
        <f ca="1">(BV568*DCF!H$46-DCF!H$5*MAX(BV568*DCF!H$46,0)-MAX(BV568-BU568,0)/Inputs!$B$24)*DCF!H$6</f>
        <v>-6131.9072027613765</v>
      </c>
      <c r="DD568" s="15">
        <f ca="1">(BW568*DCF!I$46-DCF!I$5*MAX(BW568*DCF!I$46,0)-MAX(BW568-BV568,0)/Inputs!$B$24)*DCF!I$6</f>
        <v>-5085.0558232558433</v>
      </c>
      <c r="DE568" s="15">
        <f ca="1">(BX568*DCF!J$46-DCF!J$5*MAX(BX568*DCF!J$46,0)-MAX(BX568-BW568,0)/Inputs!$B$24)*DCF!J$6</f>
        <v>-4292.4126142081323</v>
      </c>
      <c r="DF568" s="15">
        <f ca="1">(BY568*DCF!K$46-DCF!K$5*MAX(BY568*DCF!K$46,0)-MAX(BY568-BX568,0)/Inputs!$B$24)*DCF!K$6</f>
        <v>-10506.236598440606</v>
      </c>
      <c r="DG568" s="15">
        <f ca="1">(BZ568*DCF!L$46-DCF!L$5*MAX(BZ568*DCF!L$46,0)-MAX(BZ568-BY568,0)/Inputs!$B$24)*DCF!L$6</f>
        <v>5529.0233437671195</v>
      </c>
      <c r="DH568" s="15">
        <f ca="1">(CA568*DCF!M$46-DCF!M$5*MAX(CA568*DCF!M$46,0)-MAX(CA568-BZ568,0)/Inputs!$B$24)*DCF!M$6</f>
        <v>-383.76387252890333</v>
      </c>
      <c r="DI568" s="15">
        <f ca="1">SUM(CB568:CL568)+BE568*DCF!M$10*(1+Inputs!$B$30)*(1-Inputs!$B$33)*(1-Inputs!$B$30/Inputs!$B$31)/(Inputs!$B$29-Inputs!$B$30)*DCF!M$6</f>
        <v>87070.705384421482</v>
      </c>
      <c r="DJ568" s="15">
        <f ca="1">SUM(CM568:CW568)+BP568*DCF!M$28*(1+Inputs!$B$30)*(1-Inputs!$B$33)*(1-Inputs!$B$30/Inputs!$B$31)/(Inputs!$B$29-Inputs!$B$30)*DCF!M$6</f>
        <v>180809.61154814242</v>
      </c>
      <c r="DK568" s="15">
        <f ca="1">SUM(CX568:DH568)+CA568*DCF!M$46*(1+Inputs!$B$30)*(1-Inputs!$B$33)*(1-Inputs!$B$30/Inputs!$B$31)/(Inputs!$B$29-Inputs!$B$30)*DCF!M$6</f>
        <v>505831.33299944189</v>
      </c>
      <c r="DM568" s="15">
        <f ca="1">DI568+DJ568+DK568+Inputs!$B$34+Inputs!$B$36-Inputs!$B$35</f>
        <v>850562.64993200579</v>
      </c>
    </row>
    <row r="569" spans="1:117" x14ac:dyDescent="0.75">
      <c r="A569" s="11">
        <v>556</v>
      </c>
      <c r="C569" s="24">
        <f t="shared" ca="1" si="325"/>
        <v>-0.43944677172311802</v>
      </c>
      <c r="D569" s="24">
        <f t="shared" ca="1" si="325"/>
        <v>-0.48339998147737412</v>
      </c>
      <c r="E569" s="24">
        <f t="shared" ca="1" si="325"/>
        <v>1.2270234272019283</v>
      </c>
      <c r="F569" s="24">
        <f t="shared" ca="1" si="325"/>
        <v>-0.47956792627604167</v>
      </c>
      <c r="G569" s="24">
        <f t="shared" ca="1" si="325"/>
        <v>0.23715150691584702</v>
      </c>
      <c r="H569" s="24">
        <f t="shared" ca="1" si="325"/>
        <v>-0.14406287132886894</v>
      </c>
      <c r="I569" s="24">
        <f t="shared" ca="1" si="325"/>
        <v>1.0459231674141627E-2</v>
      </c>
      <c r="J569" s="24">
        <f t="shared" ca="1" si="325"/>
        <v>0.297636057677654</v>
      </c>
      <c r="K569" s="24">
        <f t="shared" ca="1" si="325"/>
        <v>-1.10895635086216</v>
      </c>
      <c r="L569" s="24">
        <f t="shared" ca="1" si="325"/>
        <v>-1.5028838504388391</v>
      </c>
      <c r="M569" s="24">
        <f t="shared" ca="1" si="325"/>
        <v>-0.64727717191331691</v>
      </c>
      <c r="N569" s="24">
        <f ca="1">SQRT(Inputs!$B$38)*C569+SQRT(1-Inputs!$B$38)*_xlfn.NORM.S.INV(RAND())</f>
        <v>0.18138587411038276</v>
      </c>
      <c r="O569" s="24">
        <f ca="1">SQRT(Inputs!$B$38)*D569+SQRT(1-Inputs!$B$38)*_xlfn.NORM.S.INV(RAND())</f>
        <v>-0.38223569746105129</v>
      </c>
      <c r="P569" s="24">
        <f ca="1">SQRT(Inputs!$B$38)*E569+SQRT(1-Inputs!$B$38)*_xlfn.NORM.S.INV(RAND())</f>
        <v>-0.27636369051871623</v>
      </c>
      <c r="Q569" s="24">
        <f ca="1">SQRT(Inputs!$B$38)*F569+SQRT(1-Inputs!$B$38)*_xlfn.NORM.S.INV(RAND())</f>
        <v>-0.38431510224130128</v>
      </c>
      <c r="R569" s="24">
        <f ca="1">SQRT(Inputs!$B$38)*G569+SQRT(1-Inputs!$B$38)*_xlfn.NORM.S.INV(RAND())</f>
        <v>1.7606627100030929</v>
      </c>
      <c r="S569" s="24">
        <f ca="1">SQRT(Inputs!$B$38)*H569+SQRT(1-Inputs!$B$38)*_xlfn.NORM.S.INV(RAND())</f>
        <v>-0.41128712668553546</v>
      </c>
      <c r="T569" s="24">
        <f ca="1">SQRT(Inputs!$B$38)*I569+SQRT(1-Inputs!$B$38)*_xlfn.NORM.S.INV(RAND())</f>
        <v>-0.53995867620600357</v>
      </c>
      <c r="U569" s="24">
        <f ca="1">SQRT(Inputs!$B$38)*J569+SQRT(1-Inputs!$B$38)*_xlfn.NORM.S.INV(RAND())</f>
        <v>-0.10542524126016301</v>
      </c>
      <c r="V569" s="24">
        <f ca="1">SQRT(Inputs!$B$38)*K569+SQRT(1-Inputs!$B$38)*_xlfn.NORM.S.INV(RAND())</f>
        <v>-0.81817130090580426</v>
      </c>
      <c r="W569" s="24">
        <f ca="1">SQRT(Inputs!$B$38)*L569+SQRT(1-Inputs!$B$38)*_xlfn.NORM.S.INV(RAND())</f>
        <v>-0.81560728745868027</v>
      </c>
      <c r="X569" s="24">
        <f ca="1">SQRT(Inputs!$B$38)*M569+SQRT(1-Inputs!$B$38)*_xlfn.NORM.S.INV(RAND())</f>
        <v>0.36543627345047064</v>
      </c>
      <c r="Y569" s="24">
        <f ca="1">SQRT(Inputs!$B$38)*C569+SQRT(1-Inputs!$B$38)*_xlfn.NORM.S.INV(RAND())</f>
        <v>1.0458019599061106</v>
      </c>
      <c r="Z569" s="24">
        <f ca="1">SQRT(Inputs!$B$38)*D569+SQRT(1-Inputs!$B$38)*_xlfn.NORM.S.INV(RAND())</f>
        <v>0.69486376539474826</v>
      </c>
      <c r="AA569" s="24">
        <f ca="1">SQRT(Inputs!$B$38)*E569+SQRT(1-Inputs!$B$38)*_xlfn.NORM.S.INV(RAND())</f>
        <v>1.005245258724397</v>
      </c>
      <c r="AB569" s="24">
        <f ca="1">SQRT(Inputs!$B$38)*F569+SQRT(1-Inputs!$B$38)*_xlfn.NORM.S.INV(RAND())</f>
        <v>-4.5415924538698055E-2</v>
      </c>
      <c r="AC569" s="24">
        <f ca="1">SQRT(Inputs!$B$38)*G569+SQRT(1-Inputs!$B$38)*_xlfn.NORM.S.INV(RAND())</f>
        <v>-0.50399467475601623</v>
      </c>
      <c r="AD569" s="24">
        <f ca="1">SQRT(Inputs!$B$38)*H569+SQRT(1-Inputs!$B$38)*_xlfn.NORM.S.INV(RAND())</f>
        <v>1.034790524311328</v>
      </c>
      <c r="AE569" s="24">
        <f ca="1">SQRT(Inputs!$B$38)*I569+SQRT(1-Inputs!$B$38)*_xlfn.NORM.S.INV(RAND())</f>
        <v>-1.0203006948162393E-4</v>
      </c>
      <c r="AF569" s="24">
        <f ca="1">SQRT(Inputs!$B$38)*J569+SQRT(1-Inputs!$B$38)*_xlfn.NORM.S.INV(RAND())</f>
        <v>0.68308906974885397</v>
      </c>
      <c r="AG569" s="24">
        <f ca="1">SQRT(Inputs!$B$38)*K569+SQRT(1-Inputs!$B$38)*_xlfn.NORM.S.INV(RAND())</f>
        <v>1.396696246453494</v>
      </c>
      <c r="AH569" s="24">
        <f ca="1">SQRT(Inputs!$B$38)*L569+SQRT(1-Inputs!$B$38)*_xlfn.NORM.S.INV(RAND())</f>
        <v>-0.80756199549429541</v>
      </c>
      <c r="AI569" s="24">
        <f ca="1">SQRT(Inputs!$B$38)*M569+SQRT(1-Inputs!$B$38)*_xlfn.NORM.S.INV(RAND())</f>
        <v>0.20857532528897599</v>
      </c>
      <c r="AJ569" s="24">
        <f ca="1">SQRT(Inputs!$B$38)*C569+SQRT(1-Inputs!$B$38)*_xlfn.NORM.S.INV(RAND())</f>
        <v>-0.66740753965286403</v>
      </c>
      <c r="AK569" s="24">
        <f ca="1">SQRT(Inputs!$B$38)*D569+SQRT(1-Inputs!$B$38)*_xlfn.NORM.S.INV(RAND())</f>
        <v>9.1618580042941156E-2</v>
      </c>
      <c r="AL569" s="24">
        <f ca="1">SQRT(Inputs!$B$38)*E569+SQRT(1-Inputs!$B$38)*_xlfn.NORM.S.INV(RAND())</f>
        <v>1.1665798252363362</v>
      </c>
      <c r="AM569" s="24">
        <f ca="1">SQRT(Inputs!$B$38)*F569+SQRT(1-Inputs!$B$38)*_xlfn.NORM.S.INV(RAND())</f>
        <v>0.61555336377288228</v>
      </c>
      <c r="AN569" s="24">
        <f ca="1">SQRT(Inputs!$B$38)*G569+SQRT(1-Inputs!$B$38)*_xlfn.NORM.S.INV(RAND())</f>
        <v>1.7201530901842774</v>
      </c>
      <c r="AO569" s="24">
        <f ca="1">SQRT(Inputs!$B$38)*H569+SQRT(1-Inputs!$B$38)*_xlfn.NORM.S.INV(RAND())</f>
        <v>0.18054894320338502</v>
      </c>
      <c r="AP569" s="24">
        <f ca="1">SQRT(Inputs!$B$38)*I569+SQRT(1-Inputs!$B$38)*_xlfn.NORM.S.INV(RAND())</f>
        <v>-0.45041117652747287</v>
      </c>
      <c r="AQ569" s="24">
        <f ca="1">SQRT(Inputs!$B$38)*J569+SQRT(1-Inputs!$B$38)*_xlfn.NORM.S.INV(RAND())</f>
        <v>-0.86392288876232504</v>
      </c>
      <c r="AR569" s="24">
        <f ca="1">SQRT(Inputs!$B$38)*K569+SQRT(1-Inputs!$B$38)*_xlfn.NORM.S.INV(RAND())</f>
        <v>-1.3900247797323164</v>
      </c>
      <c r="AS569" s="24">
        <f ca="1">SQRT(Inputs!$B$38)*L569+SQRT(1-Inputs!$B$38)*_xlfn.NORM.S.INV(RAND())</f>
        <v>-0.69318128011396107</v>
      </c>
      <c r="AT569" s="24">
        <f ca="1">SQRT(Inputs!$B$38)*M569+SQRT(1-Inputs!$B$38)*_xlfn.NORM.S.INV(RAND())</f>
        <v>1.0702062441925211</v>
      </c>
      <c r="AU569" s="15">
        <f ca="1">Inputs!$B$6*EXP($B$8-0.5*C$5^2+C$5*N569)</f>
        <v>5110.0982266414358</v>
      </c>
      <c r="AV569" s="15">
        <f t="shared" ca="1" si="292"/>
        <v>5880.2579354014315</v>
      </c>
      <c r="AW569" s="15">
        <f t="shared" ca="1" si="293"/>
        <v>6907.5843857012424</v>
      </c>
      <c r="AX569" s="15">
        <f t="shared" ca="1" si="294"/>
        <v>8038.1131127486024</v>
      </c>
      <c r="AY569" s="15">
        <f t="shared" ca="1" si="295"/>
        <v>12065.992054113962</v>
      </c>
      <c r="AZ569" s="15">
        <f t="shared" ca="1" si="296"/>
        <v>14103.587036089923</v>
      </c>
      <c r="BA569" s="15">
        <f t="shared" ca="1" si="297"/>
        <v>16310.882362953287</v>
      </c>
      <c r="BB569" s="15">
        <f t="shared" ca="1" si="298"/>
        <v>19759.67214569409</v>
      </c>
      <c r="BC569" s="15">
        <f t="shared" ca="1" si="299"/>
        <v>22362.784993172918</v>
      </c>
      <c r="BD569" s="15">
        <f t="shared" ca="1" si="300"/>
        <v>25384.262421147268</v>
      </c>
      <c r="BE569" s="15">
        <f t="shared" ca="1" si="301"/>
        <v>32157.886330077567</v>
      </c>
      <c r="BF569" s="15">
        <f ca="1">Inputs!$B$13*EXP($B$9-0.5*C$6^2+C$6*Y569)</f>
        <v>17017.492324739833</v>
      </c>
      <c r="BG569" s="15">
        <f t="shared" ca="1" si="302"/>
        <v>23510.227702028158</v>
      </c>
      <c r="BH569" s="15">
        <f t="shared" ca="1" si="303"/>
        <v>33936.84315242654</v>
      </c>
      <c r="BI569" s="15">
        <f t="shared" ca="1" si="304"/>
        <v>41254.405901618629</v>
      </c>
      <c r="BJ569" s="15">
        <f t="shared" ca="1" si="305"/>
        <v>47031.286017846433</v>
      </c>
      <c r="BK569" s="15">
        <f t="shared" ca="1" si="306"/>
        <v>66454.53399663762</v>
      </c>
      <c r="BL569" s="15">
        <f t="shared" ca="1" si="307"/>
        <v>81630.29603435786</v>
      </c>
      <c r="BM569" s="15">
        <f t="shared" ca="1" si="308"/>
        <v>109227.77678937701</v>
      </c>
      <c r="BN569" s="15">
        <f t="shared" ca="1" si="309"/>
        <v>158812.14988277337</v>
      </c>
      <c r="BO569" s="15">
        <f t="shared" ca="1" si="310"/>
        <v>177893.95901334641</v>
      </c>
      <c r="BP569" s="15">
        <f t="shared" ca="1" si="311"/>
        <v>224189.8198321755</v>
      </c>
      <c r="BQ569" s="15">
        <f ca="1">Inputs!$B$20*EXP($B$10-0.5*C$7^2+C$7*AJ569)</f>
        <v>3385.3439334547706</v>
      </c>
      <c r="BR569" s="15">
        <f t="shared" ca="1" si="312"/>
        <v>4729.0921735205575</v>
      </c>
      <c r="BS569" s="15">
        <f t="shared" ca="1" si="313"/>
        <v>9053.4479030737439</v>
      </c>
      <c r="BT569" s="15">
        <f t="shared" ca="1" si="314"/>
        <v>14670.315675420594</v>
      </c>
      <c r="BU569" s="15">
        <f t="shared" ca="1" si="315"/>
        <v>30826.868297035679</v>
      </c>
      <c r="BV569" s="15">
        <f t="shared" ca="1" si="316"/>
        <v>44669.654643830225</v>
      </c>
      <c r="BW569" s="15">
        <f t="shared" ca="1" si="317"/>
        <v>56666.180571441895</v>
      </c>
      <c r="BX569" s="15">
        <f t="shared" ca="1" si="318"/>
        <v>66652.895777322658</v>
      </c>
      <c r="BY569" s="15">
        <f t="shared" ca="1" si="319"/>
        <v>71583.160969835633</v>
      </c>
      <c r="BZ569" s="15">
        <f t="shared" ca="1" si="320"/>
        <v>88423.901727869074</v>
      </c>
      <c r="CA569" s="15">
        <f t="shared" ca="1" si="321"/>
        <v>150225.88694714059</v>
      </c>
      <c r="CB569" s="15">
        <f ca="1">(AU569*DCF!C$10-DCF!C$5*MAX(AU569*DCF!C$10,0)-MAX(AU569-Inputs!$B$6,0)/Inputs!$B$10)*DCF!C$6</f>
        <v>1042.0200439462537</v>
      </c>
      <c r="CC569" s="15">
        <f ca="1">(AV569*DCF!D$10-DCF!D$5*MAX(AV569*DCF!D$10,0)-MAX(AV569-AU569,0)/Inputs!$B$10)*DCF!D$6</f>
        <v>1245.4897458445982</v>
      </c>
      <c r="CD569" s="15">
        <f ca="1">(AW569*DCF!E$10-DCF!E$5*MAX(AW569*DCF!E$10,0)-MAX(AW569-AV569,0)/Inputs!$B$10)*DCF!E$6</f>
        <v>1363.4548152504688</v>
      </c>
      <c r="CE569" s="15">
        <f ca="1">(AX569*DCF!F$10-DCF!F$5*MAX(AX569*DCF!F$10,0)-MAX(AX569-AW569,0)/Inputs!$B$10)*DCF!F$6</f>
        <v>1519.4722833028009</v>
      </c>
      <c r="CF569" s="15">
        <f ca="1">(AY569*DCF!G$10-DCF!G$5*MAX(AY569*DCF!G$10,0)-MAX(AY569-AX569,0)/Inputs!$B$10)*DCF!G$6</f>
        <v>1711.8472347912129</v>
      </c>
      <c r="CG569" s="15">
        <f ca="1">(AZ569*DCF!H$10-DCF!H$5*MAX(AZ569*DCF!H$10,0)-MAX(AZ569-AY569,0)/Inputs!$B$10)*DCF!H$6</f>
        <v>2376.41002153517</v>
      </c>
      <c r="CH569" s="15">
        <f ca="1">(BA569*DCF!I$10-DCF!I$5*MAX(BA569*DCF!I$10,0)-MAX(BA569-AZ569,0)/Inputs!$B$10)*DCF!I$6</f>
        <v>2617.3294146650519</v>
      </c>
      <c r="CI569" s="15">
        <f ca="1">(BB569*DCF!J$10-DCF!J$5*MAX(BB569*DCF!J$10,0)-MAX(BB569-BA569,0)/Inputs!$B$10)*DCF!J$6</f>
        <v>2868.1983289690706</v>
      </c>
      <c r="CJ569" s="15">
        <f ca="1">(BC569*DCF!K$10-DCF!K$5*MAX(BC569*DCF!K$10,0)-MAX(BC569-BB569,0)/Inputs!$B$10)*DCF!K$6</f>
        <v>3235.6530635198624</v>
      </c>
      <c r="CK569" s="15">
        <f ca="1">(BD569*DCF!L$10-DCF!L$5*MAX(BD569*DCF!L$10,0)-MAX(BD569-BC569,0)/Inputs!$B$10)*DCF!L$6</f>
        <v>3437.7035259928743</v>
      </c>
      <c r="CL569" s="15">
        <f ca="1">(BE569*DCF!M$10-DCF!M$5*MAX(BE569*DCF!M$10,0)-MAX(BE569-BD569,0)/Inputs!$B$10)*DCF!M$6</f>
        <v>3728.7119413081937</v>
      </c>
      <c r="CM569" s="15">
        <f ca="1">(BF569*DCF!C$28-DCF!C$5*MAX(BF569*DCF!C$28,0)-MAX(BF569-Inputs!$B$13,0)/Inputs!$B$17)*DCF!C$6</f>
        <v>3893.2824068718701</v>
      </c>
      <c r="CN569" s="15">
        <f ca="1">(BG569*DCF!D$28-DCF!D$5*MAX(BG569*DCF!D$28,0)-MAX(BG569-BF569,0)/Inputs!$B$17)*DCF!D$6</f>
        <v>5539.1061482348941</v>
      </c>
      <c r="CO569" s="15">
        <f ca="1">(BH569*DCF!E$28-DCF!E$5*MAX(BH569*DCF!E$28,0)-MAX(BH569-BG569,0)/Inputs!$B$17)*DCF!E$6</f>
        <v>7556.5758900635064</v>
      </c>
      <c r="CP569" s="15">
        <f ca="1">(BI569*DCF!F$28-DCF!F$5*MAX(BI569*DCF!F$28,0)-MAX(BI569-BH569,0)/Inputs!$B$17)*DCF!F$6</f>
        <v>9867.2065642641955</v>
      </c>
      <c r="CQ569" s="15">
        <f ca="1">(BJ569*DCF!G$28-DCF!G$5*MAX(BJ569*DCF!G$28,0)-MAX(BJ569-BI569,0)/Inputs!$B$17)*DCF!G$6</f>
        <v>11231.009815726851</v>
      </c>
      <c r="CR569" s="15">
        <f ca="1">(BK569*DCF!H$28-DCF!H$5*MAX(BK569*DCF!H$28,0)-MAX(BK569-BJ569,0)/Inputs!$B$17)*DCF!H$6</f>
        <v>13417.111781581558</v>
      </c>
      <c r="CS569" s="15">
        <f ca="1">(BL569*DCF!I$28-DCF!I$5*MAX(BL569*DCF!I$28,0)-MAX(BL569-BK569,0)/Inputs!$B$17)*DCF!I$6</f>
        <v>17017.424932477221</v>
      </c>
      <c r="CT569" s="15">
        <f ca="1">(BM569*DCF!J$28-DCF!J$5*MAX(BM569*DCF!J$28,0)-MAX(BM569-BL569,0)/Inputs!$B$17)*DCF!J$6</f>
        <v>20707.66141456741</v>
      </c>
      <c r="CU569" s="15">
        <f ca="1">(BN569*DCF!K$28-DCF!K$5*MAX(BN569*DCF!K$28,0)-MAX(BN569-BM569,0)/Inputs!$B$17)*DCF!K$6</f>
        <v>27465.038008758074</v>
      </c>
      <c r="CV569" s="15">
        <f ca="1">(BO569*DCF!L$28-DCF!L$5*MAX(BO569*DCF!L$28,0)-MAX(BO569-BN569,0)/Inputs!$B$17)*DCF!L$6</f>
        <v>33334.440273102395</v>
      </c>
      <c r="CW569" s="15">
        <f ca="1">(BP569*DCF!M$28-DCF!M$5*MAX(BP569*DCF!M$28,0)-MAX(BP569-BO569,0)/Inputs!$B$17)*DCF!M$6</f>
        <v>37342.226009950966</v>
      </c>
      <c r="CX569" s="15">
        <f ca="1">(BQ569*DCF!C$46-DCF!C$5*MAX(BQ569*DCF!C$46,0)-MAX(BQ569-Inputs!$B$20,0)/Inputs!$B$24)*DCF!C$6</f>
        <v>-866.98194003794731</v>
      </c>
      <c r="CY569" s="15">
        <f ca="1">(BR569*DCF!D$46-DCF!D$5*MAX(BR569*DCF!D$46,0)-MAX(BR569-BQ569,0)/Inputs!$B$24)*DCF!D$6</f>
        <v>-1380.5119700778218</v>
      </c>
      <c r="CZ569" s="15">
        <f ca="1">(BS569*DCF!E$46-DCF!E$5*MAX(BS569*DCF!E$46,0)-MAX(BS569-BR569,0)/Inputs!$B$24)*DCF!E$6</f>
        <v>-2775.1279587335157</v>
      </c>
      <c r="DA569" s="15">
        <f ca="1">(BT569*DCF!F$46-DCF!F$5*MAX(BT569*DCF!F$46,0)-MAX(BT569-BS569,0)/Inputs!$B$24)*DCF!F$6</f>
        <v>-3113.6642589420417</v>
      </c>
      <c r="DB569" s="15">
        <f ca="1">(BU569*DCF!G$46-DCF!G$5*MAX(BU569*DCF!G$46,0)-MAX(BU569-BT569,0)/Inputs!$B$24)*DCF!G$6</f>
        <v>-6471.7000304658823</v>
      </c>
      <c r="DC569" s="15">
        <f ca="1">(BV569*DCF!H$46-DCF!H$5*MAX(BV569*DCF!H$46,0)-MAX(BV569-BU569,0)/Inputs!$B$24)*DCF!H$6</f>
        <v>-4301.5610411072566</v>
      </c>
      <c r="DD569" s="15">
        <f ca="1">(BW569*DCF!I$46-DCF!I$5*MAX(BW569*DCF!I$46,0)-MAX(BW569-BV569,0)/Inputs!$B$24)*DCF!I$6</f>
        <v>-2135.0110991533702</v>
      </c>
      <c r="DE569" s="15">
        <f ca="1">(BX569*DCF!J$46-DCF!J$5*MAX(BX569*DCF!J$46,0)-MAX(BX569-BW569,0)/Inputs!$B$24)*DCF!J$6</f>
        <v>147.59089363178305</v>
      </c>
      <c r="DF569" s="15">
        <f ca="1">(BY569*DCF!K$46-DCF!K$5*MAX(BY569*DCF!K$46,0)-MAX(BY569-BX569,0)/Inputs!$B$24)*DCF!K$6</f>
        <v>2881.2851477594677</v>
      </c>
      <c r="DG569" s="15">
        <f ca="1">(BZ569*DCF!L$46-DCF!L$5*MAX(BZ569*DCF!L$46,0)-MAX(BZ569-BY569,0)/Inputs!$B$24)*DCF!L$6</f>
        <v>2301.2202160991114</v>
      </c>
      <c r="DH569" s="15">
        <f ca="1">(CA569*DCF!M$46-DCF!M$5*MAX(CA569*DCF!M$46,0)-MAX(CA569-BZ569,0)/Inputs!$B$24)*DCF!M$6</f>
        <v>-1142.9682746247738</v>
      </c>
      <c r="DI569" s="15">
        <f ca="1">SUM(CB569:CL569)+BE569*DCF!M$10*(1+Inputs!$B$30)*(1-Inputs!$B$33)*(1-Inputs!$B$30/Inputs!$B$31)/(Inputs!$B$29-Inputs!$B$30)*DCF!M$6</f>
        <v>114642.11331975479</v>
      </c>
      <c r="DJ569" s="15">
        <f ca="1">SUM(CM569:CW569)+BP569*DCF!M$28*(1+Inputs!$B$30)*(1-Inputs!$B$33)*(1-Inputs!$B$30/Inputs!$B$31)/(Inputs!$B$29-Inputs!$B$30)*DCF!M$6</f>
        <v>1019268.7275074677</v>
      </c>
      <c r="DK569" s="15">
        <f ca="1">SUM(CX569:DH569)+CA569*DCF!M$46*(1+Inputs!$B$30)*(1-Inputs!$B$33)*(1-Inputs!$B$30/Inputs!$B$31)/(Inputs!$B$29-Inputs!$B$30)*DCF!M$6</f>
        <v>215409.58629856544</v>
      </c>
      <c r="DM569" s="15">
        <f ca="1">DI569+DJ569+DK569+Inputs!$B$34+Inputs!$B$36-Inputs!$B$35</f>
        <v>1426171.4271257878</v>
      </c>
    </row>
    <row r="570" spans="1:117" x14ac:dyDescent="0.75">
      <c r="A570" s="11">
        <v>557</v>
      </c>
      <c r="C570" s="24">
        <f t="shared" ca="1" si="325"/>
        <v>-0.77318622129224612</v>
      </c>
      <c r="D570" s="24">
        <f t="shared" ca="1" si="325"/>
        <v>0.72069926527620432</v>
      </c>
      <c r="E570" s="24">
        <f t="shared" ca="1" si="325"/>
        <v>-0.51099132384145873</v>
      </c>
      <c r="F570" s="24">
        <f t="shared" ca="1" si="325"/>
        <v>-0.31621763787959195</v>
      </c>
      <c r="G570" s="24">
        <f t="shared" ca="1" si="325"/>
        <v>0.27329942157046111</v>
      </c>
      <c r="H570" s="24">
        <f t="shared" ca="1" si="325"/>
        <v>-0.84142139842145769</v>
      </c>
      <c r="I570" s="24">
        <f t="shared" ca="1" si="325"/>
        <v>-1.1071980516396824</v>
      </c>
      <c r="J570" s="24">
        <f t="shared" ca="1" si="325"/>
        <v>0.13313382979086341</v>
      </c>
      <c r="K570" s="24">
        <f t="shared" ca="1" si="325"/>
        <v>-0.28084828838234682</v>
      </c>
      <c r="L570" s="24">
        <f t="shared" ca="1" si="325"/>
        <v>0.56179115070250918</v>
      </c>
      <c r="M570" s="24">
        <f t="shared" ca="1" si="325"/>
        <v>-3.979208039870185E-2</v>
      </c>
      <c r="N570" s="24">
        <f ca="1">SQRT(Inputs!$B$38)*C570+SQRT(1-Inputs!$B$38)*_xlfn.NORM.S.INV(RAND())</f>
        <v>-1.2694395998949968</v>
      </c>
      <c r="O570" s="24">
        <f ca="1">SQRT(Inputs!$B$38)*D570+SQRT(1-Inputs!$B$38)*_xlfn.NORM.S.INV(RAND())</f>
        <v>0.75691597757747131</v>
      </c>
      <c r="P570" s="24">
        <f ca="1">SQRT(Inputs!$B$38)*E570+SQRT(1-Inputs!$B$38)*_xlfn.NORM.S.INV(RAND())</f>
        <v>-0.65984522616791186</v>
      </c>
      <c r="Q570" s="24">
        <f ca="1">SQRT(Inputs!$B$38)*F570+SQRT(1-Inputs!$B$38)*_xlfn.NORM.S.INV(RAND())</f>
        <v>-0.47493556047731533</v>
      </c>
      <c r="R570" s="24">
        <f ca="1">SQRT(Inputs!$B$38)*G570+SQRT(1-Inputs!$B$38)*_xlfn.NORM.S.INV(RAND())</f>
        <v>3.202239365158982E-2</v>
      </c>
      <c r="S570" s="24">
        <f ca="1">SQRT(Inputs!$B$38)*H570+SQRT(1-Inputs!$B$38)*_xlfn.NORM.S.INV(RAND())</f>
        <v>0.38190068537693</v>
      </c>
      <c r="T570" s="24">
        <f ca="1">SQRT(Inputs!$B$38)*I570+SQRT(1-Inputs!$B$38)*_xlfn.NORM.S.INV(RAND())</f>
        <v>-0.12965699537011005</v>
      </c>
      <c r="U570" s="24">
        <f ca="1">SQRT(Inputs!$B$38)*J570+SQRT(1-Inputs!$B$38)*_xlfn.NORM.S.INV(RAND())</f>
        <v>0.6359741999985582</v>
      </c>
      <c r="V570" s="24">
        <f ca="1">SQRT(Inputs!$B$38)*K570+SQRT(1-Inputs!$B$38)*_xlfn.NORM.S.INV(RAND())</f>
        <v>1.2644853393468087</v>
      </c>
      <c r="W570" s="24">
        <f ca="1">SQRT(Inputs!$B$38)*L570+SQRT(1-Inputs!$B$38)*_xlfn.NORM.S.INV(RAND())</f>
        <v>0.37903533818200985</v>
      </c>
      <c r="X570" s="24">
        <f ca="1">SQRT(Inputs!$B$38)*M570+SQRT(1-Inputs!$B$38)*_xlfn.NORM.S.INV(RAND())</f>
        <v>-0.13126124504391115</v>
      </c>
      <c r="Y570" s="24">
        <f ca="1">SQRT(Inputs!$B$38)*C570+SQRT(1-Inputs!$B$38)*_xlfn.NORM.S.INV(RAND())</f>
        <v>-2.7723687546416576E-2</v>
      </c>
      <c r="Z570" s="24">
        <f ca="1">SQRT(Inputs!$B$38)*D570+SQRT(1-Inputs!$B$38)*_xlfn.NORM.S.INV(RAND())</f>
        <v>0.57060239206051366</v>
      </c>
      <c r="AA570" s="24">
        <f ca="1">SQRT(Inputs!$B$38)*E570+SQRT(1-Inputs!$B$38)*_xlfn.NORM.S.INV(RAND())</f>
        <v>-1.0356217999388755</v>
      </c>
      <c r="AB570" s="24">
        <f ca="1">SQRT(Inputs!$B$38)*F570+SQRT(1-Inputs!$B$38)*_xlfn.NORM.S.INV(RAND())</f>
        <v>-0.57988589806923541</v>
      </c>
      <c r="AC570" s="24">
        <f ca="1">SQRT(Inputs!$B$38)*G570+SQRT(1-Inputs!$B$38)*_xlfn.NORM.S.INV(RAND())</f>
        <v>0.14591435418449719</v>
      </c>
      <c r="AD570" s="24">
        <f ca="1">SQRT(Inputs!$B$38)*H570+SQRT(1-Inputs!$B$38)*_xlfn.NORM.S.INV(RAND())</f>
        <v>0.17404665703706512</v>
      </c>
      <c r="AE570" s="24">
        <f ca="1">SQRT(Inputs!$B$38)*I570+SQRT(1-Inputs!$B$38)*_xlfn.NORM.S.INV(RAND())</f>
        <v>-1.5954334500073122</v>
      </c>
      <c r="AF570" s="24">
        <f ca="1">SQRT(Inputs!$B$38)*J570+SQRT(1-Inputs!$B$38)*_xlfn.NORM.S.INV(RAND())</f>
        <v>0.8854802455014158</v>
      </c>
      <c r="AG570" s="24">
        <f ca="1">SQRT(Inputs!$B$38)*K570+SQRT(1-Inputs!$B$38)*_xlfn.NORM.S.INV(RAND())</f>
        <v>0.45917169600123731</v>
      </c>
      <c r="AH570" s="24">
        <f ca="1">SQRT(Inputs!$B$38)*L570+SQRT(1-Inputs!$B$38)*_xlfn.NORM.S.INV(RAND())</f>
        <v>0.29943668976292404</v>
      </c>
      <c r="AI570" s="24">
        <f ca="1">SQRT(Inputs!$B$38)*M570+SQRT(1-Inputs!$B$38)*_xlfn.NORM.S.INV(RAND())</f>
        <v>-0.95667148354565168</v>
      </c>
      <c r="AJ570" s="24">
        <f ca="1">SQRT(Inputs!$B$38)*C570+SQRT(1-Inputs!$B$38)*_xlfn.NORM.S.INV(RAND())</f>
        <v>-0.50294625495834755</v>
      </c>
      <c r="AK570" s="24">
        <f ca="1">SQRT(Inputs!$B$38)*D570+SQRT(1-Inputs!$B$38)*_xlfn.NORM.S.INV(RAND())</f>
        <v>-0.36783048405771834</v>
      </c>
      <c r="AL570" s="24">
        <f ca="1">SQRT(Inputs!$B$38)*E570+SQRT(1-Inputs!$B$38)*_xlfn.NORM.S.INV(RAND())</f>
        <v>0.49501456956109902</v>
      </c>
      <c r="AM570" s="24">
        <f ca="1">SQRT(Inputs!$B$38)*F570+SQRT(1-Inputs!$B$38)*_xlfn.NORM.S.INV(RAND())</f>
        <v>-1.6652129939365532</v>
      </c>
      <c r="AN570" s="24">
        <f ca="1">SQRT(Inputs!$B$38)*G570+SQRT(1-Inputs!$B$38)*_xlfn.NORM.S.INV(RAND())</f>
        <v>-0.48377036472639579</v>
      </c>
      <c r="AO570" s="24">
        <f ca="1">SQRT(Inputs!$B$38)*H570+SQRT(1-Inputs!$B$38)*_xlfn.NORM.S.INV(RAND())</f>
        <v>0.10626764932965937</v>
      </c>
      <c r="AP570" s="24">
        <f ca="1">SQRT(Inputs!$B$38)*I570+SQRT(1-Inputs!$B$38)*_xlfn.NORM.S.INV(RAND())</f>
        <v>-1.4819442691135856</v>
      </c>
      <c r="AQ570" s="24">
        <f ca="1">SQRT(Inputs!$B$38)*J570+SQRT(1-Inputs!$B$38)*_xlfn.NORM.S.INV(RAND())</f>
        <v>1.69053509889487</v>
      </c>
      <c r="AR570" s="24">
        <f ca="1">SQRT(Inputs!$B$38)*K570+SQRT(1-Inputs!$B$38)*_xlfn.NORM.S.INV(RAND())</f>
        <v>0.16495184593520665</v>
      </c>
      <c r="AS570" s="24">
        <f ca="1">SQRT(Inputs!$B$38)*L570+SQRT(1-Inputs!$B$38)*_xlfn.NORM.S.INV(RAND())</f>
        <v>-0.72258114178809518</v>
      </c>
      <c r="AT570" s="24">
        <f ca="1">SQRT(Inputs!$B$38)*M570+SQRT(1-Inputs!$B$38)*_xlfn.NORM.S.INV(RAND())</f>
        <v>-0.24053426415370632</v>
      </c>
      <c r="AU570" s="15">
        <f ca="1">Inputs!$B$6*EXP($B$8-0.5*C$5^2+C$5*N570)</f>
        <v>4040.5024184907988</v>
      </c>
      <c r="AV570" s="15">
        <f t="shared" ca="1" si="292"/>
        <v>5497.2215981619911</v>
      </c>
      <c r="AW570" s="15">
        <f t="shared" ca="1" si="293"/>
        <v>6132.1028383616422</v>
      </c>
      <c r="AX570" s="15">
        <f t="shared" ca="1" si="294"/>
        <v>7055.3812901390647</v>
      </c>
      <c r="AY570" s="15">
        <f t="shared" ca="1" si="295"/>
        <v>8654.7026646065551</v>
      </c>
      <c r="AZ570" s="15">
        <f t="shared" ca="1" si="296"/>
        <v>11039.574074449953</v>
      </c>
      <c r="BA570" s="15">
        <f t="shared" ca="1" si="297"/>
        <v>13327.530512638661</v>
      </c>
      <c r="BB570" s="15">
        <f t="shared" ca="1" si="298"/>
        <v>17390.481159232808</v>
      </c>
      <c r="BC570" s="15">
        <f t="shared" ca="1" si="299"/>
        <v>24063.994116803624</v>
      </c>
      <c r="BD570" s="15">
        <f t="shared" ca="1" si="300"/>
        <v>30544.573482645181</v>
      </c>
      <c r="BE570" s="15">
        <f t="shared" ca="1" si="301"/>
        <v>36983.652913741229</v>
      </c>
      <c r="BF570" s="15">
        <f ca="1">Inputs!$B$13*EXP($B$9-0.5*C$6^2+C$6*Y570)</f>
        <v>13755.211839387535</v>
      </c>
      <c r="BG570" s="15">
        <f t="shared" ca="1" si="302"/>
        <v>18581.938184852337</v>
      </c>
      <c r="BH570" s="15">
        <f t="shared" ca="1" si="303"/>
        <v>19120.534113539277</v>
      </c>
      <c r="BI570" s="15">
        <f t="shared" ca="1" si="304"/>
        <v>21407.7750871641</v>
      </c>
      <c r="BJ570" s="15">
        <f t="shared" ca="1" si="305"/>
        <v>26802.382547991478</v>
      </c>
      <c r="BK570" s="15">
        <f t="shared" ca="1" si="306"/>
        <v>33683.605783177693</v>
      </c>
      <c r="BL570" s="15">
        <f t="shared" ca="1" si="307"/>
        <v>33647.948520781669</v>
      </c>
      <c r="BM570" s="15">
        <f t="shared" ca="1" si="308"/>
        <v>46169.969901477081</v>
      </c>
      <c r="BN570" s="15">
        <f t="shared" ca="1" si="309"/>
        <v>59995.357064961907</v>
      </c>
      <c r="BO570" s="15">
        <f t="shared" ca="1" si="310"/>
        <v>76432.694535898831</v>
      </c>
      <c r="BP570" s="15">
        <f t="shared" ca="1" si="311"/>
        <v>84411.003436797619</v>
      </c>
      <c r="BQ570" s="15">
        <f ca="1">Inputs!$B$20*EXP($B$10-0.5*C$7^2+C$7*AJ570)</f>
        <v>3588.6894384809202</v>
      </c>
      <c r="BR570" s="15">
        <f t="shared" ca="1" si="312"/>
        <v>4332.535715084975</v>
      </c>
      <c r="BS570" s="15">
        <f t="shared" ca="1" si="313"/>
        <v>6839.3309012764676</v>
      </c>
      <c r="BT570" s="15">
        <f t="shared" ca="1" si="314"/>
        <v>6092.4591221146966</v>
      </c>
      <c r="BU570" s="15">
        <f t="shared" ca="1" si="315"/>
        <v>7510.7046764631477</v>
      </c>
      <c r="BV570" s="15">
        <f t="shared" ca="1" si="316"/>
        <v>10702.759143960628</v>
      </c>
      <c r="BW570" s="15">
        <f t="shared" ca="1" si="317"/>
        <v>10914.16560401457</v>
      </c>
      <c r="BX570" s="15">
        <f t="shared" ca="1" si="318"/>
        <v>21423.430507619672</v>
      </c>
      <c r="BY570" s="15">
        <f t="shared" ca="1" si="319"/>
        <v>30980.316414364439</v>
      </c>
      <c r="BZ570" s="15">
        <f t="shared" ca="1" si="320"/>
        <v>38062.510062988156</v>
      </c>
      <c r="CA570" s="15">
        <f t="shared" ca="1" si="321"/>
        <v>51229.111080703035</v>
      </c>
      <c r="CB570" s="15">
        <f ca="1">(AU570*DCF!C$10-DCF!C$5*MAX(AU570*DCF!C$10,0)-MAX(AU570-Inputs!$B$6,0)/Inputs!$B$10)*DCF!C$6</f>
        <v>1037.6378531634703</v>
      </c>
      <c r="CC570" s="15">
        <f ca="1">(AV570*DCF!D$10-DCF!D$5*MAX(AV570*DCF!D$10,0)-MAX(AV570-AU570,0)/Inputs!$B$10)*DCF!D$6</f>
        <v>984.72767518461683</v>
      </c>
      <c r="CD570" s="15">
        <f ca="1">(AW570*DCF!E$10-DCF!E$5*MAX(AW570*DCF!E$10,0)-MAX(AW570-AV570,0)/Inputs!$B$10)*DCF!E$6</f>
        <v>1272.803383726017</v>
      </c>
      <c r="CE570" s="15">
        <f ca="1">(AX570*DCF!F$10-DCF!F$5*MAX(AX570*DCF!F$10,0)-MAX(AX570-AW570,0)/Inputs!$B$10)*DCF!F$6</f>
        <v>1348.0671365370879</v>
      </c>
      <c r="CF570" s="15">
        <f ca="1">(AY570*DCF!G$10-DCF!G$5*MAX(AY570*DCF!G$10,0)-MAX(AY570-AX570,0)/Inputs!$B$10)*DCF!G$6</f>
        <v>1475.7964190270814</v>
      </c>
      <c r="CG570" s="15">
        <f ca="1">(AZ570*DCF!H$10-DCF!H$5*MAX(AZ570*DCF!H$10,0)-MAX(AZ570-AY570,0)/Inputs!$B$10)*DCF!H$6</f>
        <v>1719.8645517505615</v>
      </c>
      <c r="CH570" s="15">
        <f ca="1">(BA570*DCF!I$10-DCF!I$5*MAX(BA570*DCF!I$10,0)-MAX(BA570-AZ570,0)/Inputs!$B$10)*DCF!I$6</f>
        <v>2059.148616253276</v>
      </c>
      <c r="CI570" s="15">
        <f ca="1">(BB570*DCF!J$10-DCF!J$5*MAX(BB570*DCF!J$10,0)-MAX(BB570-BA570,0)/Inputs!$B$10)*DCF!J$6</f>
        <v>2368.5737000424601</v>
      </c>
      <c r="CJ570" s="15">
        <f ca="1">(BC570*DCF!K$10-DCF!K$5*MAX(BC570*DCF!K$10,0)-MAX(BC570-BB570,0)/Inputs!$B$10)*DCF!K$6</f>
        <v>2939.7263583087424</v>
      </c>
      <c r="CK570" s="15">
        <f ca="1">(BD570*DCF!L$10-DCF!L$5*MAX(BD570*DCF!L$10,0)-MAX(BD570-BC570,0)/Inputs!$B$10)*DCF!L$6</f>
        <v>3768.658674062975</v>
      </c>
      <c r="CL570" s="15">
        <f ca="1">(BE570*DCF!M$10-DCF!M$5*MAX(BE570*DCF!M$10,0)-MAX(BE570-BD570,0)/Inputs!$B$10)*DCF!M$6</f>
        <v>4449.6549354066783</v>
      </c>
      <c r="CM570" s="15">
        <f ca="1">(BF570*DCF!C$28-DCF!C$5*MAX(BF570*DCF!C$28,0)-MAX(BF570-Inputs!$B$13,0)/Inputs!$B$17)*DCF!C$6</f>
        <v>3651.0693042050939</v>
      </c>
      <c r="CN570" s="15">
        <f ca="1">(BG570*DCF!D$28-DCF!D$5*MAX(BG570*DCF!D$28,0)-MAX(BG570-BF570,0)/Inputs!$B$17)*DCF!D$6</f>
        <v>4443.0473326659849</v>
      </c>
      <c r="CO570" s="15">
        <f ca="1">(BH570*DCF!E$28-DCF!E$5*MAX(BH570*DCF!E$28,0)-MAX(BH570-BG570,0)/Inputs!$B$17)*DCF!E$6</f>
        <v>5309.1258857751018</v>
      </c>
      <c r="CP570" s="15">
        <f ca="1">(BI570*DCF!F$28-DCF!F$5*MAX(BI570*DCF!F$28,0)-MAX(BI570-BH570,0)/Inputs!$B$17)*DCF!F$6</f>
        <v>5395.218665055696</v>
      </c>
      <c r="CQ570" s="15">
        <f ca="1">(BJ570*DCF!G$28-DCF!G$5*MAX(BJ570*DCF!G$28,0)-MAX(BJ570-BI570,0)/Inputs!$B$17)*DCF!G$6</f>
        <v>6046.7618184702333</v>
      </c>
      <c r="CR570" s="15">
        <f ca="1">(BK570*DCF!H$28-DCF!H$5*MAX(BK570*DCF!H$28,0)-MAX(BK570-BJ570,0)/Inputs!$B$17)*DCF!H$6</f>
        <v>7261.1783530568619</v>
      </c>
      <c r="CS570" s="15">
        <f ca="1">(BL570*DCF!I$28-DCF!I$5*MAX(BL570*DCF!I$28,0)-MAX(BL570-BK570,0)/Inputs!$B$17)*DCF!I$6</f>
        <v>7912.4172867776997</v>
      </c>
      <c r="CT570" s="15">
        <f ca="1">(BM570*DCF!J$28-DCF!J$5*MAX(BM570*DCF!J$28,0)-MAX(BM570-BL570,0)/Inputs!$B$17)*DCF!J$6</f>
        <v>8639.4184090604631</v>
      </c>
      <c r="CU570" s="15">
        <f ca="1">(BN570*DCF!K$28-DCF!K$5*MAX(BN570*DCF!K$28,0)-MAX(BN570-BM570,0)/Inputs!$B$17)*DCF!K$6</f>
        <v>10976.587695696575</v>
      </c>
      <c r="CV570" s="15">
        <f ca="1">(BO570*DCF!L$28-DCF!L$5*MAX(BO570*DCF!L$28,0)-MAX(BO570-BN570,0)/Inputs!$B$17)*DCF!L$6</f>
        <v>13390.014728646749</v>
      </c>
      <c r="CW570" s="15">
        <f ca="1">(BP570*DCF!M$28-DCF!M$5*MAX(BP570*DCF!M$28,0)-MAX(BP570-BO570,0)/Inputs!$B$17)*DCF!M$6</f>
        <v>15048.021682715858</v>
      </c>
      <c r="CX570" s="15">
        <f ca="1">(BQ570*DCF!C$46-DCF!C$5*MAX(BQ570*DCF!C$46,0)-MAX(BQ570-Inputs!$B$20,0)/Inputs!$B$24)*DCF!C$6</f>
        <v>-1007.8679712338939</v>
      </c>
      <c r="CY570" s="15">
        <f ca="1">(BR570*DCF!D$46-DCF!D$5*MAX(BR570*DCF!D$46,0)-MAX(BR570-BQ570,0)/Inputs!$B$24)*DCF!D$6</f>
        <v>-1056.8558422683122</v>
      </c>
      <c r="CZ570" s="15">
        <f ca="1">(BS570*DCF!E$46-DCF!E$5*MAX(BS570*DCF!E$46,0)-MAX(BS570-BR570,0)/Inputs!$B$24)*DCF!E$6</f>
        <v>-1796.8724386612121</v>
      </c>
      <c r="DA570" s="15">
        <f ca="1">(BT570*DCF!F$46-DCF!F$5*MAX(BT570*DCF!F$46,0)-MAX(BT570-BS570,0)/Inputs!$B$24)*DCF!F$6</f>
        <v>-443.69139273733703</v>
      </c>
      <c r="DB570" s="15">
        <f ca="1">(BU570*DCF!G$46-DCF!G$5*MAX(BU570*DCF!G$46,0)-MAX(BU570-BT570,0)/Inputs!$B$24)*DCF!G$6</f>
        <v>-729.71504934782706</v>
      </c>
      <c r="DC570" s="15">
        <f ca="1">(BV570*DCF!H$46-DCF!H$5*MAX(BV570*DCF!H$46,0)-MAX(BV570-BU570,0)/Inputs!$B$24)*DCF!H$6</f>
        <v>-991.91136773262815</v>
      </c>
      <c r="DD570" s="15">
        <f ca="1">(BW570*DCF!I$46-DCF!I$5*MAX(BW570*DCF!I$46,0)-MAX(BW570-BV570,0)/Inputs!$B$24)*DCF!I$6</f>
        <v>191.38026834351152</v>
      </c>
      <c r="DE570" s="15">
        <f ca="1">(BX570*DCF!J$46-DCF!J$5*MAX(BX570*DCF!J$46,0)-MAX(BX570-BW570,0)/Inputs!$B$24)*DCF!J$6</f>
        <v>-1888.2317058504489</v>
      </c>
      <c r="DF570" s="15">
        <f ca="1">(BY570*DCF!K$46-DCF!K$5*MAX(BY570*DCF!K$46,0)-MAX(BY570-BX570,0)/Inputs!$B$24)*DCF!K$6</f>
        <v>-571.48350576763505</v>
      </c>
      <c r="DG570" s="15">
        <f ca="1">(BZ570*DCF!L$46-DCF!L$5*MAX(BZ570*DCF!L$46,0)-MAX(BZ570-BY570,0)/Inputs!$B$24)*DCF!L$6</f>
        <v>1028.3615185082447</v>
      </c>
      <c r="DH570" s="15">
        <f ca="1">(CA570*DCF!M$46-DCF!M$5*MAX(CA570*DCF!M$46,0)-MAX(CA570-BZ570,0)/Inputs!$B$24)*DCF!M$6</f>
        <v>1263.6016502486948</v>
      </c>
      <c r="DI570" s="15">
        <f ca="1">SUM(CB570:CL570)+BE570*DCF!M$10*(1+Inputs!$B$30)*(1-Inputs!$B$33)*(1-Inputs!$B$30/Inputs!$B$31)/(Inputs!$B$29-Inputs!$B$30)*DCF!M$6</f>
        <v>126350.65442058488</v>
      </c>
      <c r="DJ570" s="15">
        <f ca="1">SUM(CM570:CW570)+BP570*DCF!M$28*(1+Inputs!$B$30)*(1-Inputs!$B$33)*(1-Inputs!$B$30/Inputs!$B$31)/(Inputs!$B$29-Inputs!$B$30)*DCF!M$6</f>
        <v>401295.44620822195</v>
      </c>
      <c r="DK570" s="15">
        <f ca="1">SUM(CX570:DH570)+CA570*DCF!M$46*(1+Inputs!$B$30)*(1-Inputs!$B$33)*(1-Inputs!$B$30/Inputs!$B$31)/(Inputs!$B$29-Inputs!$B$30)*DCF!M$6</f>
        <v>73202.988370422958</v>
      </c>
      <c r="DM570" s="15">
        <f ca="1">DI570+DJ570+DK570+Inputs!$B$34+Inputs!$B$36-Inputs!$B$35</f>
        <v>677700.08899922983</v>
      </c>
    </row>
    <row r="571" spans="1:117" x14ac:dyDescent="0.75">
      <c r="A571" s="11">
        <v>558</v>
      </c>
      <c r="C571" s="24">
        <f t="shared" ca="1" si="325"/>
        <v>-0.16797628629086475</v>
      </c>
      <c r="D571" s="24">
        <f t="shared" ca="1" si="325"/>
        <v>0.27171228111610723</v>
      </c>
      <c r="E571" s="24">
        <f t="shared" ca="1" si="325"/>
        <v>-2.6430527137098028</v>
      </c>
      <c r="F571" s="24">
        <f t="shared" ca="1" si="325"/>
        <v>1.225681502600247</v>
      </c>
      <c r="G571" s="24">
        <f t="shared" ca="1" si="325"/>
        <v>-9.039335423604461E-2</v>
      </c>
      <c r="H571" s="24">
        <f t="shared" ca="1" si="325"/>
        <v>0.45972661014563593</v>
      </c>
      <c r="I571" s="24">
        <f t="shared" ca="1" si="325"/>
        <v>0.53315350846942833</v>
      </c>
      <c r="J571" s="24">
        <f t="shared" ca="1" si="325"/>
        <v>1.1140517518838082</v>
      </c>
      <c r="K571" s="24">
        <f t="shared" ca="1" si="325"/>
        <v>-0.75800073195539763</v>
      </c>
      <c r="L571" s="24">
        <f t="shared" ca="1" si="325"/>
        <v>0.68518088681757583</v>
      </c>
      <c r="M571" s="24">
        <f t="shared" ca="1" si="325"/>
        <v>0.31778279797729231</v>
      </c>
      <c r="N571" s="24">
        <f ca="1">SQRT(Inputs!$B$38)*C571+SQRT(1-Inputs!$B$38)*_xlfn.NORM.S.INV(RAND())</f>
        <v>-1.8754167335261251</v>
      </c>
      <c r="O571" s="24">
        <f ca="1">SQRT(Inputs!$B$38)*D571+SQRT(1-Inputs!$B$38)*_xlfn.NORM.S.INV(RAND())</f>
        <v>1.2256867684850875E-2</v>
      </c>
      <c r="P571" s="24">
        <f ca="1">SQRT(Inputs!$B$38)*E571+SQRT(1-Inputs!$B$38)*_xlfn.NORM.S.INV(RAND())</f>
        <v>-1.2332255149776901</v>
      </c>
      <c r="Q571" s="24">
        <f ca="1">SQRT(Inputs!$B$38)*F571+SQRT(1-Inputs!$B$38)*_xlfn.NORM.S.INV(RAND())</f>
        <v>0.54497435068256284</v>
      </c>
      <c r="R571" s="24">
        <f ca="1">SQRT(Inputs!$B$38)*G571+SQRT(1-Inputs!$B$38)*_xlfn.NORM.S.INV(RAND())</f>
        <v>-3.4090190419536891E-2</v>
      </c>
      <c r="S571" s="24">
        <f ca="1">SQRT(Inputs!$B$38)*H571+SQRT(1-Inputs!$B$38)*_xlfn.NORM.S.INV(RAND())</f>
        <v>0.62084175163883903</v>
      </c>
      <c r="T571" s="24">
        <f ca="1">SQRT(Inputs!$B$38)*I571+SQRT(1-Inputs!$B$38)*_xlfn.NORM.S.INV(RAND())</f>
        <v>-0.47625886417577723</v>
      </c>
      <c r="U571" s="24">
        <f ca="1">SQRT(Inputs!$B$38)*J571+SQRT(1-Inputs!$B$38)*_xlfn.NORM.S.INV(RAND())</f>
        <v>0.8327388651790697</v>
      </c>
      <c r="V571" s="24">
        <f ca="1">SQRT(Inputs!$B$38)*K571+SQRT(1-Inputs!$B$38)*_xlfn.NORM.S.INV(RAND())</f>
        <v>-1.5245271972223449</v>
      </c>
      <c r="W571" s="24">
        <f ca="1">SQRT(Inputs!$B$38)*L571+SQRT(1-Inputs!$B$38)*_xlfn.NORM.S.INV(RAND())</f>
        <v>0.12812552609634775</v>
      </c>
      <c r="X571" s="24">
        <f ca="1">SQRT(Inputs!$B$38)*M571+SQRT(1-Inputs!$B$38)*_xlfn.NORM.S.INV(RAND())</f>
        <v>-0.12756776566513739</v>
      </c>
      <c r="Y571" s="24">
        <f ca="1">SQRT(Inputs!$B$38)*C571+SQRT(1-Inputs!$B$38)*_xlfn.NORM.S.INV(RAND())</f>
        <v>0.43762117680408624</v>
      </c>
      <c r="Z571" s="24">
        <f ca="1">SQRT(Inputs!$B$38)*D571+SQRT(1-Inputs!$B$38)*_xlfn.NORM.S.INV(RAND())</f>
        <v>0.92710375726018524</v>
      </c>
      <c r="AA571" s="24">
        <f ca="1">SQRT(Inputs!$B$38)*E571+SQRT(1-Inputs!$B$38)*_xlfn.NORM.S.INV(RAND())</f>
        <v>-1.5284841618567651</v>
      </c>
      <c r="AB571" s="24">
        <f ca="1">SQRT(Inputs!$B$38)*F571+SQRT(1-Inputs!$B$38)*_xlfn.NORM.S.INV(RAND())</f>
        <v>0.12671279950294267</v>
      </c>
      <c r="AC571" s="24">
        <f ca="1">SQRT(Inputs!$B$38)*G571+SQRT(1-Inputs!$B$38)*_xlfn.NORM.S.INV(RAND())</f>
        <v>-0.59393935714060575</v>
      </c>
      <c r="AD571" s="24">
        <f ca="1">SQRT(Inputs!$B$38)*H571+SQRT(1-Inputs!$B$38)*_xlfn.NORM.S.INV(RAND())</f>
        <v>-1.0053609324028021</v>
      </c>
      <c r="AE571" s="24">
        <f ca="1">SQRT(Inputs!$B$38)*I571+SQRT(1-Inputs!$B$38)*_xlfn.NORM.S.INV(RAND())</f>
        <v>-1.4806150346964895</v>
      </c>
      <c r="AF571" s="24">
        <f ca="1">SQRT(Inputs!$B$38)*J571+SQRT(1-Inputs!$B$38)*_xlfn.NORM.S.INV(RAND())</f>
        <v>1.3347056273174647</v>
      </c>
      <c r="AG571" s="24">
        <f ca="1">SQRT(Inputs!$B$38)*K571+SQRT(1-Inputs!$B$38)*_xlfn.NORM.S.INV(RAND())</f>
        <v>-1.0228112699503416</v>
      </c>
      <c r="AH571" s="24">
        <f ca="1">SQRT(Inputs!$B$38)*L571+SQRT(1-Inputs!$B$38)*_xlfn.NORM.S.INV(RAND())</f>
        <v>2.5410924544494173E-2</v>
      </c>
      <c r="AI571" s="24">
        <f ca="1">SQRT(Inputs!$B$38)*M571+SQRT(1-Inputs!$B$38)*_xlfn.NORM.S.INV(RAND())</f>
        <v>-0.94969675450170943</v>
      </c>
      <c r="AJ571" s="24">
        <f ca="1">SQRT(Inputs!$B$38)*C571+SQRT(1-Inputs!$B$38)*_xlfn.NORM.S.INV(RAND())</f>
        <v>-0.84152786112407429</v>
      </c>
      <c r="AK571" s="24">
        <f ca="1">SQRT(Inputs!$B$38)*D571+SQRT(1-Inputs!$B$38)*_xlfn.NORM.S.INV(RAND())</f>
        <v>0.17057139455617928</v>
      </c>
      <c r="AL571" s="24">
        <f ca="1">SQRT(Inputs!$B$38)*E571+SQRT(1-Inputs!$B$38)*_xlfn.NORM.S.INV(RAND())</f>
        <v>-2.4029967859076926</v>
      </c>
      <c r="AM571" s="24">
        <f ca="1">SQRT(Inputs!$B$38)*F571+SQRT(1-Inputs!$B$38)*_xlfn.NORM.S.INV(RAND())</f>
        <v>-0.6629034456208146</v>
      </c>
      <c r="AN571" s="24">
        <f ca="1">SQRT(Inputs!$B$38)*G571+SQRT(1-Inputs!$B$38)*_xlfn.NORM.S.INV(RAND())</f>
        <v>7.4189787418119241E-2</v>
      </c>
      <c r="AO571" s="24">
        <f ca="1">SQRT(Inputs!$B$38)*H571+SQRT(1-Inputs!$B$38)*_xlfn.NORM.S.INV(RAND())</f>
        <v>-0.35014982544333362</v>
      </c>
      <c r="AP571" s="24">
        <f ca="1">SQRT(Inputs!$B$38)*I571+SQRT(1-Inputs!$B$38)*_xlfn.NORM.S.INV(RAND())</f>
        <v>-9.1905697553246735E-2</v>
      </c>
      <c r="AQ571" s="24">
        <f ca="1">SQRT(Inputs!$B$38)*J571+SQRT(1-Inputs!$B$38)*_xlfn.NORM.S.INV(RAND())</f>
        <v>-0.93781599165901885</v>
      </c>
      <c r="AR571" s="24">
        <f ca="1">SQRT(Inputs!$B$38)*K571+SQRT(1-Inputs!$B$38)*_xlfn.NORM.S.INV(RAND())</f>
        <v>0.46777396063779075</v>
      </c>
      <c r="AS571" s="24">
        <f ca="1">SQRT(Inputs!$B$38)*L571+SQRT(1-Inputs!$B$38)*_xlfn.NORM.S.INV(RAND())</f>
        <v>-0.30194846293816718</v>
      </c>
      <c r="AT571" s="24">
        <f ca="1">SQRT(Inputs!$B$38)*M571+SQRT(1-Inputs!$B$38)*_xlfn.NORM.S.INV(RAND())</f>
        <v>1.6318996787564704</v>
      </c>
      <c r="AU571" s="15">
        <f ca="1">Inputs!$B$6*EXP($B$8-0.5*C$5^2+C$5*N571)</f>
        <v>3662.9823417074381</v>
      </c>
      <c r="AV571" s="15">
        <f t="shared" ca="1" si="292"/>
        <v>4466.7572447953808</v>
      </c>
      <c r="AW571" s="15">
        <f t="shared" ca="1" si="293"/>
        <v>4611.8054921986713</v>
      </c>
      <c r="AX571" s="15">
        <f t="shared" ca="1" si="294"/>
        <v>6027.2606709463407</v>
      </c>
      <c r="AY571" s="15">
        <f t="shared" ca="1" si="295"/>
        <v>7336.6598369067624</v>
      </c>
      <c r="AZ571" s="15">
        <f t="shared" ca="1" si="296"/>
        <v>9607.8392511436141</v>
      </c>
      <c r="BA571" s="15">
        <f t="shared" ca="1" si="297"/>
        <v>11185.849106565309</v>
      </c>
      <c r="BB571" s="15">
        <f t="shared" ca="1" si="298"/>
        <v>14886.495023171698</v>
      </c>
      <c r="BC571" s="15">
        <f t="shared" ca="1" si="299"/>
        <v>15737.164240631117</v>
      </c>
      <c r="BD571" s="15">
        <f t="shared" ca="1" si="300"/>
        <v>19511.94658344932</v>
      </c>
      <c r="BE571" s="15">
        <f t="shared" ca="1" si="301"/>
        <v>23633.194869014449</v>
      </c>
      <c r="BF571" s="15">
        <f ca="1">Inputs!$B$13*EXP($B$9-0.5*C$6^2+C$6*Y571)</f>
        <v>15084.554503238014</v>
      </c>
      <c r="BG571" s="15">
        <f t="shared" ca="1" si="302"/>
        <v>21731.658753701209</v>
      </c>
      <c r="BH571" s="15">
        <f t="shared" ca="1" si="303"/>
        <v>20606.324771828498</v>
      </c>
      <c r="BI571" s="15">
        <f t="shared" ca="1" si="304"/>
        <v>25722.052382243561</v>
      </c>
      <c r="BJ571" s="15">
        <f t="shared" ca="1" si="305"/>
        <v>28946.192992974728</v>
      </c>
      <c r="BK571" s="15">
        <f t="shared" ca="1" si="306"/>
        <v>30981.51399796722</v>
      </c>
      <c r="BL571" s="15">
        <f t="shared" ca="1" si="307"/>
        <v>31412.661858181527</v>
      </c>
      <c r="BM571" s="15">
        <f t="shared" ca="1" si="308"/>
        <v>45576.614002225331</v>
      </c>
      <c r="BN571" s="15">
        <f t="shared" ca="1" si="309"/>
        <v>49587.441867233101</v>
      </c>
      <c r="BO571" s="15">
        <f t="shared" ca="1" si="310"/>
        <v>61192.715891371387</v>
      </c>
      <c r="BP571" s="15">
        <f t="shared" ca="1" si="311"/>
        <v>67633.646911086267</v>
      </c>
      <c r="BQ571" s="15">
        <f ca="1">Inputs!$B$20*EXP($B$10-0.5*C$7^2+C$7*AJ571)</f>
        <v>3182.5986310481408</v>
      </c>
      <c r="BR571" s="15">
        <f t="shared" ca="1" si="312"/>
        <v>4558.7553040814964</v>
      </c>
      <c r="BS571" s="15">
        <f t="shared" ca="1" si="313"/>
        <v>3130.7395489358332</v>
      </c>
      <c r="BT571" s="15">
        <f t="shared" ca="1" si="314"/>
        <v>3627.5926839922327</v>
      </c>
      <c r="BU571" s="15">
        <f t="shared" ca="1" si="315"/>
        <v>5118.4737149662378</v>
      </c>
      <c r="BV571" s="15">
        <f t="shared" ca="1" si="316"/>
        <v>6581.0767677567355</v>
      </c>
      <c r="BW571" s="15">
        <f t="shared" ca="1" si="317"/>
        <v>9006.6118095085403</v>
      </c>
      <c r="BX571" s="15">
        <f t="shared" ca="1" si="318"/>
        <v>10438.138068776854</v>
      </c>
      <c r="BY571" s="15">
        <f t="shared" ca="1" si="319"/>
        <v>15994.907965033004</v>
      </c>
      <c r="BZ571" s="15">
        <f t="shared" ca="1" si="320"/>
        <v>21231.261473255996</v>
      </c>
      <c r="CA571" s="15">
        <f t="shared" ca="1" si="321"/>
        <v>39856.512604250813</v>
      </c>
      <c r="CB571" s="15">
        <f ca="1">(AU571*DCF!C$10-DCF!C$5*MAX(AU571*DCF!C$10,0)-MAX(AU571-Inputs!$B$6,0)/Inputs!$B$10)*DCF!C$6</f>
        <v>940.68725607759768</v>
      </c>
      <c r="CC571" s="15">
        <f ca="1">(AV571*DCF!D$10-DCF!D$5*MAX(AV571*DCF!D$10,0)-MAX(AV571-AU571,0)/Inputs!$B$10)*DCF!D$6</f>
        <v>892.76234329748081</v>
      </c>
      <c r="CD571" s="15">
        <f ca="1">(AW571*DCF!E$10-DCF!E$5*MAX(AW571*DCF!E$10,0)-MAX(AW571-AV571,0)/Inputs!$B$10)*DCF!E$6</f>
        <v>1032.1216023775137</v>
      </c>
      <c r="CE571" s="15">
        <f ca="1">(AX571*DCF!F$10-DCF!F$5*MAX(AX571*DCF!F$10,0)-MAX(AX571-AW571,0)/Inputs!$B$10)*DCF!F$6</f>
        <v>1021.2202694755726</v>
      </c>
      <c r="CF571" s="15">
        <f ca="1">(AY571*DCF!G$10-DCF!G$5*MAX(AY571*DCF!G$10,0)-MAX(AY571-AX571,0)/Inputs!$B$10)*DCF!G$6</f>
        <v>1259.9551332446806</v>
      </c>
      <c r="CG571" s="15">
        <f ca="1">(AZ571*DCF!H$10-DCF!H$5*MAX(AZ571*DCF!H$10,0)-MAX(AZ571-AY571,0)/Inputs!$B$10)*DCF!H$6</f>
        <v>1462.080260866572</v>
      </c>
      <c r="CH571" s="15">
        <f ca="1">(BA571*DCF!I$10-DCF!I$5*MAX(BA571*DCF!I$10,0)-MAX(BA571-AZ571,0)/Inputs!$B$10)*DCF!I$6</f>
        <v>1784.3976659927971</v>
      </c>
      <c r="CI571" s="15">
        <f ca="1">(BB571*DCF!J$10-DCF!J$5*MAX(BB571*DCF!J$10,0)-MAX(BB571-BA571,0)/Inputs!$B$10)*DCF!J$6</f>
        <v>1993.7851805612829</v>
      </c>
      <c r="CJ571" s="15">
        <f ca="1">(BC571*DCF!K$10-DCF!K$5*MAX(BC571*DCF!K$10,0)-MAX(BC571-BB571,0)/Inputs!$B$10)*DCF!K$6</f>
        <v>2414.3499615513715</v>
      </c>
      <c r="CK571" s="15">
        <f ca="1">(BD571*DCF!L$10-DCF!L$5*MAX(BD571*DCF!L$10,0)-MAX(BD571-BC571,0)/Inputs!$B$10)*DCF!L$6</f>
        <v>2454.6321073419667</v>
      </c>
      <c r="CL571" s="15">
        <f ca="1">(BE571*DCF!M$10-DCF!M$5*MAX(BE571*DCF!M$10,0)-MAX(BE571-BD571,0)/Inputs!$B$10)*DCF!M$6</f>
        <v>2842.6223259942749</v>
      </c>
      <c r="CM571" s="15">
        <f ca="1">(BF571*DCF!C$28-DCF!C$5*MAX(BF571*DCF!C$28,0)-MAX(BF571-Inputs!$B$13,0)/Inputs!$B$17)*DCF!C$6</f>
        <v>3749.768423598493</v>
      </c>
      <c r="CN571" s="15">
        <f ca="1">(BG571*DCF!D$28-DCF!D$5*MAX(BG571*DCF!D$28,0)-MAX(BG571-BF571,0)/Inputs!$B$17)*DCF!D$6</f>
        <v>4982.3426139727744</v>
      </c>
      <c r="CO571" s="15">
        <f ca="1">(BH571*DCF!E$28-DCF!E$5*MAX(BH571*DCF!E$28,0)-MAX(BH571-BG571,0)/Inputs!$B$17)*DCF!E$6</f>
        <v>5836.0781007384321</v>
      </c>
      <c r="CP571" s="15">
        <f ca="1">(BI571*DCF!F$28-DCF!F$5*MAX(BI571*DCF!F$28,0)-MAX(BI571-BH571,0)/Inputs!$B$17)*DCF!F$6</f>
        <v>6051.4606090154602</v>
      </c>
      <c r="CQ571" s="15">
        <f ca="1">(BJ571*DCF!G$28-DCF!G$5*MAX(BJ571*DCF!G$28,0)-MAX(BJ571-BI571,0)/Inputs!$B$17)*DCF!G$6</f>
        <v>6968.0407860558989</v>
      </c>
      <c r="CR571" s="15">
        <f ca="1">(BK571*DCF!H$28-DCF!H$5*MAX(BK571*DCF!H$28,0)-MAX(BK571-BJ571,0)/Inputs!$B$17)*DCF!H$6</f>
        <v>7345.8384564786702</v>
      </c>
      <c r="CS571" s="15">
        <f ca="1">(BL571*DCF!I$28-DCF!I$5*MAX(BL571*DCF!I$28,0)-MAX(BL571-BK571,0)/Inputs!$B$17)*DCF!I$6</f>
        <v>7324.8999035437582</v>
      </c>
      <c r="CT571" s="15">
        <f ca="1">(BM571*DCF!J$28-DCF!J$5*MAX(BM571*DCF!J$28,0)-MAX(BM571-BL571,0)/Inputs!$B$17)*DCF!J$6</f>
        <v>8289.3441786977855</v>
      </c>
      <c r="CU571" s="15">
        <f ca="1">(BN571*DCF!K$28-DCF!K$5*MAX(BN571*DCF!K$28,0)-MAX(BN571-BM571,0)/Inputs!$B$17)*DCF!K$6</f>
        <v>9980.7633001335253</v>
      </c>
      <c r="CV571" s="15">
        <f ca="1">(BO571*DCF!L$28-DCF!L$5*MAX(BO571*DCF!L$28,0)-MAX(BO571-BN571,0)/Inputs!$B$17)*DCF!L$6</f>
        <v>10896.075140239825</v>
      </c>
      <c r="CW571" s="15">
        <f ca="1">(BP571*DCF!M$28-DCF!M$5*MAX(BP571*DCF!M$28,0)-MAX(BP571-BO571,0)/Inputs!$B$17)*DCF!M$6</f>
        <v>12052.051530681652</v>
      </c>
      <c r="CX571" s="15">
        <f ca="1">(BQ571*DCF!C$46-DCF!C$5*MAX(BQ571*DCF!C$46,0)-MAX(BQ571-Inputs!$B$20,0)/Inputs!$B$24)*DCF!C$6</f>
        <v>-735.01123118894702</v>
      </c>
      <c r="CY571" s="15">
        <f ca="1">(BR571*DCF!D$46-DCF!D$5*MAX(BR571*DCF!D$46,0)-MAX(BR571-BQ571,0)/Inputs!$B$24)*DCF!D$6</f>
        <v>-1365.2678481045625</v>
      </c>
      <c r="CZ571" s="15">
        <f ca="1">(BS571*DCF!E$46-DCF!E$5*MAX(BS571*DCF!E$46,0)-MAX(BS571-BR571,0)/Inputs!$B$24)*DCF!E$6</f>
        <v>-370.21540268818467</v>
      </c>
      <c r="DA571" s="15">
        <f ca="1">(BT571*DCF!F$46-DCF!F$5*MAX(BT571*DCF!F$46,0)-MAX(BT571-BS571,0)/Inputs!$B$24)*DCF!F$6</f>
        <v>-445.10416783862775</v>
      </c>
      <c r="DB571" s="15">
        <f ca="1">(BU571*DCF!G$46-DCF!G$5*MAX(BU571*DCF!G$46,0)-MAX(BU571-BT571,0)/Inputs!$B$24)*DCF!G$6</f>
        <v>-673.67826550938366</v>
      </c>
      <c r="DC571" s="15">
        <f ca="1">(BV571*DCF!H$46-DCF!H$5*MAX(BV571*DCF!H$46,0)-MAX(BV571-BU571,0)/Inputs!$B$24)*DCF!H$6</f>
        <v>-454.49493713706039</v>
      </c>
      <c r="DD571" s="15">
        <f ca="1">(BW571*DCF!I$46-DCF!I$5*MAX(BW571*DCF!I$46,0)-MAX(BW571-BV571,0)/Inputs!$B$24)*DCF!I$6</f>
        <v>-488.26608689149884</v>
      </c>
      <c r="DE571" s="15">
        <f ca="1">(BX571*DCF!J$46-DCF!J$5*MAX(BX571*DCF!J$46,0)-MAX(BX571-BW571,0)/Inputs!$B$24)*DCF!J$6</f>
        <v>58.233642470768146</v>
      </c>
      <c r="DF571" s="15">
        <f ca="1">(BY571*DCF!K$46-DCF!K$5*MAX(BY571*DCF!K$46,0)-MAX(BY571-BX571,0)/Inputs!$B$24)*DCF!K$6</f>
        <v>-447.57813058346147</v>
      </c>
      <c r="DG571" s="15">
        <f ca="1">(BZ571*DCF!L$46-DCF!L$5*MAX(BZ571*DCF!L$46,0)-MAX(BZ571-BY571,0)/Inputs!$B$24)*DCF!L$6</f>
        <v>282.61480444299633</v>
      </c>
      <c r="DH571" s="15">
        <f ca="1">(CA571*DCF!M$46-DCF!M$5*MAX(CA571*DCF!M$46,0)-MAX(CA571-BZ571,0)/Inputs!$B$24)*DCF!M$6</f>
        <v>-769.1300689333741</v>
      </c>
      <c r="DI571" s="15">
        <f ca="1">SUM(CB571:CL571)+BE571*DCF!M$10*(1+Inputs!$B$30)*(1-Inputs!$B$33)*(1-Inputs!$B$30/Inputs!$B$31)/(Inputs!$B$29-Inputs!$B$30)*DCF!M$6</f>
        <v>83870.107943897223</v>
      </c>
      <c r="DJ571" s="15">
        <f ca="1">SUM(CM571:CW571)+BP571*DCF!M$28*(1+Inputs!$B$30)*(1-Inputs!$B$33)*(1-Inputs!$B$30/Inputs!$B$31)/(Inputs!$B$29-Inputs!$B$30)*DCF!M$6</f>
        <v>334443.77466441586</v>
      </c>
      <c r="DK571" s="15">
        <f ca="1">SUM(CX571:DH571)+CA571*DCF!M$46*(1+Inputs!$B$30)*(1-Inputs!$B$33)*(1-Inputs!$B$30/Inputs!$B$31)/(Inputs!$B$29-Inputs!$B$30)*DCF!M$6</f>
        <v>56214.992099953481</v>
      </c>
      <c r="DM571" s="15">
        <f ca="1">DI571+DJ571+DK571+Inputs!$B$34+Inputs!$B$36-Inputs!$B$35</f>
        <v>551379.87470826658</v>
      </c>
    </row>
    <row r="572" spans="1:117" x14ac:dyDescent="0.75">
      <c r="A572" s="11">
        <v>559</v>
      </c>
      <c r="C572" s="24">
        <f t="shared" ca="1" si="325"/>
        <v>-0.52031927469777717</v>
      </c>
      <c r="D572" s="24">
        <f t="shared" ca="1" si="325"/>
        <v>0.74974005516075892</v>
      </c>
      <c r="E572" s="24">
        <f t="shared" ca="1" si="325"/>
        <v>0.32762523873773008</v>
      </c>
      <c r="F572" s="24">
        <f t="shared" ca="1" si="325"/>
        <v>1.4963983515418104</v>
      </c>
      <c r="G572" s="24">
        <f t="shared" ca="1" si="325"/>
        <v>-3.8637998546405587E-2</v>
      </c>
      <c r="H572" s="24">
        <f t="shared" ca="1" si="325"/>
        <v>0.44730622084318072</v>
      </c>
      <c r="I572" s="24">
        <f t="shared" ca="1" si="325"/>
        <v>0.49695065684161066</v>
      </c>
      <c r="J572" s="24">
        <f t="shared" ca="1" si="325"/>
        <v>-0.22105904903125012</v>
      </c>
      <c r="K572" s="24">
        <f t="shared" ca="1" si="325"/>
        <v>-3.0133712681938731</v>
      </c>
      <c r="L572" s="24">
        <f t="shared" ca="1" si="325"/>
        <v>4.0896779206715819E-2</v>
      </c>
      <c r="M572" s="24">
        <f t="shared" ca="1" si="325"/>
        <v>-0.7651392354229708</v>
      </c>
      <c r="N572" s="24">
        <f ca="1">SQRT(Inputs!$B$38)*C572+SQRT(1-Inputs!$B$38)*_xlfn.NORM.S.INV(RAND())</f>
        <v>-0.51182668691380862</v>
      </c>
      <c r="O572" s="24">
        <f ca="1">SQRT(Inputs!$B$38)*D572+SQRT(1-Inputs!$B$38)*_xlfn.NORM.S.INV(RAND())</f>
        <v>0.79423391069186433</v>
      </c>
      <c r="P572" s="24">
        <f ca="1">SQRT(Inputs!$B$38)*E572+SQRT(1-Inputs!$B$38)*_xlfn.NORM.S.INV(RAND())</f>
        <v>8.1396382005689522E-2</v>
      </c>
      <c r="Q572" s="24">
        <f ca="1">SQRT(Inputs!$B$38)*F572+SQRT(1-Inputs!$B$38)*_xlfn.NORM.S.INV(RAND())</f>
        <v>2.3301232527691695</v>
      </c>
      <c r="R572" s="24">
        <f ca="1">SQRT(Inputs!$B$38)*G572+SQRT(1-Inputs!$B$38)*_xlfn.NORM.S.INV(RAND())</f>
        <v>1.1450194478626705</v>
      </c>
      <c r="S572" s="24">
        <f ca="1">SQRT(Inputs!$B$38)*H572+SQRT(1-Inputs!$B$38)*_xlfn.NORM.S.INV(RAND())</f>
        <v>1.3845244294607211</v>
      </c>
      <c r="T572" s="24">
        <f ca="1">SQRT(Inputs!$B$38)*I572+SQRT(1-Inputs!$B$38)*_xlfn.NORM.S.INV(RAND())</f>
        <v>1.7557257283814689</v>
      </c>
      <c r="U572" s="24">
        <f ca="1">SQRT(Inputs!$B$38)*J572+SQRT(1-Inputs!$B$38)*_xlfn.NORM.S.INV(RAND())</f>
        <v>0.82524746153015838</v>
      </c>
      <c r="V572" s="24">
        <f ca="1">SQRT(Inputs!$B$38)*K572+SQRT(1-Inputs!$B$38)*_xlfn.NORM.S.INV(RAND())</f>
        <v>-2.8508482907541151</v>
      </c>
      <c r="W572" s="24">
        <f ca="1">SQRT(Inputs!$B$38)*L572+SQRT(1-Inputs!$B$38)*_xlfn.NORM.S.INV(RAND())</f>
        <v>-1.5116009477851591</v>
      </c>
      <c r="X572" s="24">
        <f ca="1">SQRT(Inputs!$B$38)*M572+SQRT(1-Inputs!$B$38)*_xlfn.NORM.S.INV(RAND())</f>
        <v>-0.82145073744442765</v>
      </c>
      <c r="Y572" s="24">
        <f ca="1">SQRT(Inputs!$B$38)*C572+SQRT(1-Inputs!$B$38)*_xlfn.NORM.S.INV(RAND())</f>
        <v>-0.66760416698527358</v>
      </c>
      <c r="Z572" s="24">
        <f ca="1">SQRT(Inputs!$B$38)*D572+SQRT(1-Inputs!$B$38)*_xlfn.NORM.S.INV(RAND())</f>
        <v>-0.70783606684431266</v>
      </c>
      <c r="AA572" s="24">
        <f ca="1">SQRT(Inputs!$B$38)*E572+SQRT(1-Inputs!$B$38)*_xlfn.NORM.S.INV(RAND())</f>
        <v>9.3210602745215421E-2</v>
      </c>
      <c r="AB572" s="24">
        <f ca="1">SQRT(Inputs!$B$38)*F572+SQRT(1-Inputs!$B$38)*_xlfn.NORM.S.INV(RAND())</f>
        <v>-1.2554498648497998</v>
      </c>
      <c r="AC572" s="24">
        <f ca="1">SQRT(Inputs!$B$38)*G572+SQRT(1-Inputs!$B$38)*_xlfn.NORM.S.INV(RAND())</f>
        <v>0.39822216619498152</v>
      </c>
      <c r="AD572" s="24">
        <f ca="1">SQRT(Inputs!$B$38)*H572+SQRT(1-Inputs!$B$38)*_xlfn.NORM.S.INV(RAND())</f>
        <v>0.68828572833620472</v>
      </c>
      <c r="AE572" s="24">
        <f ca="1">SQRT(Inputs!$B$38)*I572+SQRT(1-Inputs!$B$38)*_xlfn.NORM.S.INV(RAND())</f>
        <v>-0.89144877588302451</v>
      </c>
      <c r="AF572" s="24">
        <f ca="1">SQRT(Inputs!$B$38)*J572+SQRT(1-Inputs!$B$38)*_xlfn.NORM.S.INV(RAND())</f>
        <v>-1.3637787199424256</v>
      </c>
      <c r="AG572" s="24">
        <f ca="1">SQRT(Inputs!$B$38)*K572+SQRT(1-Inputs!$B$38)*_xlfn.NORM.S.INV(RAND())</f>
        <v>-1.3792846289815315</v>
      </c>
      <c r="AH572" s="24">
        <f ca="1">SQRT(Inputs!$B$38)*L572+SQRT(1-Inputs!$B$38)*_xlfn.NORM.S.INV(RAND())</f>
        <v>-0.50289597677837516</v>
      </c>
      <c r="AI572" s="24">
        <f ca="1">SQRT(Inputs!$B$38)*M572+SQRT(1-Inputs!$B$38)*_xlfn.NORM.S.INV(RAND())</f>
        <v>0.60910530751380321</v>
      </c>
      <c r="AJ572" s="24">
        <f ca="1">SQRT(Inputs!$B$38)*C572+SQRT(1-Inputs!$B$38)*_xlfn.NORM.S.INV(RAND())</f>
        <v>0.70766234623850921</v>
      </c>
      <c r="AK572" s="24">
        <f ca="1">SQRT(Inputs!$B$38)*D572+SQRT(1-Inputs!$B$38)*_xlfn.NORM.S.INV(RAND())</f>
        <v>0.21606563680011329</v>
      </c>
      <c r="AL572" s="24">
        <f ca="1">SQRT(Inputs!$B$38)*E572+SQRT(1-Inputs!$B$38)*_xlfn.NORM.S.INV(RAND())</f>
        <v>-2.4968292767951955E-2</v>
      </c>
      <c r="AM572" s="24">
        <f ca="1">SQRT(Inputs!$B$38)*F572+SQRT(1-Inputs!$B$38)*_xlfn.NORM.S.INV(RAND())</f>
        <v>0.79153667645301617</v>
      </c>
      <c r="AN572" s="24">
        <f ca="1">SQRT(Inputs!$B$38)*G572+SQRT(1-Inputs!$B$38)*_xlfn.NORM.S.INV(RAND())</f>
        <v>1.3455711323875736</v>
      </c>
      <c r="AO572" s="24">
        <f ca="1">SQRT(Inputs!$B$38)*H572+SQRT(1-Inputs!$B$38)*_xlfn.NORM.S.INV(RAND())</f>
        <v>1.2114616446029893</v>
      </c>
      <c r="AP572" s="24">
        <f ca="1">SQRT(Inputs!$B$38)*I572+SQRT(1-Inputs!$B$38)*_xlfn.NORM.S.INV(RAND())</f>
        <v>1.1430583921022615</v>
      </c>
      <c r="AQ572" s="24">
        <f ca="1">SQRT(Inputs!$B$38)*J572+SQRT(1-Inputs!$B$38)*_xlfn.NORM.S.INV(RAND())</f>
        <v>1.0598304306156001</v>
      </c>
      <c r="AR572" s="24">
        <f ca="1">SQRT(Inputs!$B$38)*K572+SQRT(1-Inputs!$B$38)*_xlfn.NORM.S.INV(RAND())</f>
        <v>-2.5352075464626691</v>
      </c>
      <c r="AS572" s="24">
        <f ca="1">SQRT(Inputs!$B$38)*L572+SQRT(1-Inputs!$B$38)*_xlfn.NORM.S.INV(RAND())</f>
        <v>1.1808425119805994</v>
      </c>
      <c r="AT572" s="24">
        <f ca="1">SQRT(Inputs!$B$38)*M572+SQRT(1-Inputs!$B$38)*_xlfn.NORM.S.INV(RAND())</f>
        <v>-0.68408673908815665</v>
      </c>
      <c r="AU572" s="15">
        <f ca="1">Inputs!$B$6*EXP($B$8-0.5*C$5^2+C$5*N572)</f>
        <v>4567.6834714842362</v>
      </c>
      <c r="AV572" s="15">
        <f t="shared" ca="1" si="292"/>
        <v>6248.6588908558424</v>
      </c>
      <c r="AW572" s="15">
        <f t="shared" ca="1" si="293"/>
        <v>7703.2423519387175</v>
      </c>
      <c r="AX572" s="15">
        <f t="shared" ca="1" si="294"/>
        <v>12582.894907387301</v>
      </c>
      <c r="AY572" s="15">
        <f t="shared" ca="1" si="295"/>
        <v>17577.772663266696</v>
      </c>
      <c r="AZ572" s="15">
        <f t="shared" ca="1" si="296"/>
        <v>25038.813462683564</v>
      </c>
      <c r="BA572" s="15">
        <f t="shared" ca="1" si="297"/>
        <v>36822.023916745529</v>
      </c>
      <c r="BB572" s="15">
        <f t="shared" ca="1" si="298"/>
        <v>48967.190973540113</v>
      </c>
      <c r="BC572" s="15">
        <f t="shared" ca="1" si="299"/>
        <v>45544.574724356324</v>
      </c>
      <c r="BD572" s="15">
        <f t="shared" ca="1" si="300"/>
        <v>48439.905470738282</v>
      </c>
      <c r="BE572" s="15">
        <f t="shared" ca="1" si="301"/>
        <v>55077.993793802343</v>
      </c>
      <c r="BF572" s="15">
        <f ca="1">Inputs!$B$13*EXP($B$9-0.5*C$6^2+C$6*Y572)</f>
        <v>12116.437090552661</v>
      </c>
      <c r="BG572" s="15">
        <f t="shared" ca="1" si="302"/>
        <v>12996.184564595898</v>
      </c>
      <c r="BH572" s="15">
        <f t="shared" ca="1" si="303"/>
        <v>16126.337758341362</v>
      </c>
      <c r="BI572" s="15">
        <f t="shared" ca="1" si="304"/>
        <v>16272.274445188103</v>
      </c>
      <c r="BJ572" s="15">
        <f t="shared" ca="1" si="305"/>
        <v>21127.348866926492</v>
      </c>
      <c r="BK572" s="15">
        <f t="shared" ca="1" si="306"/>
        <v>28477.064875361317</v>
      </c>
      <c r="BL572" s="15">
        <f t="shared" ca="1" si="307"/>
        <v>31164.212237910659</v>
      </c>
      <c r="BM572" s="15">
        <f t="shared" ca="1" si="308"/>
        <v>32337.510928400225</v>
      </c>
      <c r="BN572" s="15">
        <f t="shared" ca="1" si="309"/>
        <v>33711.953271076534</v>
      </c>
      <c r="BO572" s="15">
        <f t="shared" ca="1" si="310"/>
        <v>39123.859592938061</v>
      </c>
      <c r="BP572" s="15">
        <f t="shared" ca="1" si="311"/>
        <v>51594.576656094956</v>
      </c>
      <c r="BQ572" s="15">
        <f ca="1">Inputs!$B$20*EXP($B$10-0.5*C$7^2+C$7*AJ572)</f>
        <v>5513.3310680056657</v>
      </c>
      <c r="BR572" s="15">
        <f t="shared" ca="1" si="312"/>
        <v>8012.2260873663527</v>
      </c>
      <c r="BS572" s="15">
        <f t="shared" ca="1" si="313"/>
        <v>10893.485658803931</v>
      </c>
      <c r="BT572" s="15">
        <f t="shared" ca="1" si="314"/>
        <v>18485.959589366492</v>
      </c>
      <c r="BU572" s="15">
        <f t="shared" ca="1" si="315"/>
        <v>35478.770569931883</v>
      </c>
      <c r="BV572" s="15">
        <f t="shared" ca="1" si="316"/>
        <v>64851.847060672408</v>
      </c>
      <c r="BW572" s="15">
        <f t="shared" ca="1" si="317"/>
        <v>115266.30918992382</v>
      </c>
      <c r="BX572" s="15">
        <f t="shared" ca="1" si="318"/>
        <v>199383.25525607524</v>
      </c>
      <c r="BY572" s="15">
        <f t="shared" ca="1" si="319"/>
        <v>171998.96767854717</v>
      </c>
      <c r="BZ572" s="15">
        <f t="shared" ca="1" si="320"/>
        <v>299849.25925526698</v>
      </c>
      <c r="CA572" s="15">
        <f t="shared" ca="1" si="321"/>
        <v>372985.06947227573</v>
      </c>
      <c r="CB572" s="15">
        <f ca="1">(AU572*DCF!C$10-DCF!C$5*MAX(AU572*DCF!C$10,0)-MAX(AU572-Inputs!$B$6,0)/Inputs!$B$10)*DCF!C$6</f>
        <v>1045.8875578309771</v>
      </c>
      <c r="CC572" s="15">
        <f ca="1">(AV572*DCF!D$10-DCF!D$5*MAX(AV572*DCF!D$10,0)-MAX(AV572-AU572,0)/Inputs!$B$10)*DCF!D$6</f>
        <v>1113.2064096099805</v>
      </c>
      <c r="CD572" s="15">
        <f ca="1">(AW572*DCF!E$10-DCF!E$5*MAX(AW572*DCF!E$10,0)-MAX(AW572-AV572,0)/Inputs!$B$10)*DCF!E$6</f>
        <v>1450.9236015880326</v>
      </c>
      <c r="CE572" s="15">
        <f ca="1">(AX572*DCF!F$10-DCF!F$5*MAX(AX572*DCF!F$10,0)-MAX(AX572-AW572,0)/Inputs!$B$10)*DCF!F$6</f>
        <v>1731.4911891207214</v>
      </c>
      <c r="CF572" s="15">
        <f ca="1">(AY572*DCF!G$10-DCF!G$5*MAX(AY572*DCF!G$10,0)-MAX(AY572-AX572,0)/Inputs!$B$10)*DCF!G$6</f>
        <v>2661.6197931484226</v>
      </c>
      <c r="CG572" s="15">
        <f ca="1">(AZ572*DCF!H$10-DCF!H$5*MAX(AZ572*DCF!H$10,0)-MAX(AZ572-AY572,0)/Inputs!$B$10)*DCF!H$6</f>
        <v>3536.4620428896646</v>
      </c>
      <c r="CH572" s="15">
        <f ca="1">(BA572*DCF!I$10-DCF!I$5*MAX(BA572*DCF!I$10,0)-MAX(BA572-AZ572,0)/Inputs!$B$10)*DCF!I$6</f>
        <v>4793.1811372252514</v>
      </c>
      <c r="CI572" s="15">
        <f ca="1">(BB572*DCF!J$10-DCF!J$5*MAX(BB572*DCF!J$10,0)-MAX(BB572-BA572,0)/Inputs!$B$10)*DCF!J$6</f>
        <v>6562.483659656411</v>
      </c>
      <c r="CJ572" s="15">
        <f ca="1">(BC572*DCF!K$10-DCF!K$5*MAX(BC572*DCF!K$10,0)-MAX(BC572-BB572,0)/Inputs!$B$10)*DCF!K$6</f>
        <v>7331.9450805472188</v>
      </c>
      <c r="CK572" s="15">
        <f ca="1">(BD572*DCF!L$10-DCF!L$5*MAX(BD572*DCF!L$10,0)-MAX(BD572-BC572,0)/Inputs!$B$10)*DCF!L$6</f>
        <v>6931.2457316506334</v>
      </c>
      <c r="CL572" s="15">
        <f ca="1">(BE572*DCF!M$10-DCF!M$5*MAX(BE572*DCF!M$10,0)-MAX(BE572-BD572,0)/Inputs!$B$10)*DCF!M$6</f>
        <v>6979.2267280931883</v>
      </c>
      <c r="CM572" s="15">
        <f ca="1">(BF572*DCF!C$28-DCF!C$5*MAX(BF572*DCF!C$28,0)-MAX(BF572-Inputs!$B$13,0)/Inputs!$B$17)*DCF!C$6</f>
        <v>3529.3959170547555</v>
      </c>
      <c r="CN572" s="15">
        <f ca="1">(BG572*DCF!D$28-DCF!D$5*MAX(BG572*DCF!D$28,0)-MAX(BG572-BF572,0)/Inputs!$B$17)*DCF!D$6</f>
        <v>3639.9856235063171</v>
      </c>
      <c r="CO572" s="15">
        <f ca="1">(BH572*DCF!E$28-DCF!E$5*MAX(BH572*DCF!E$28,0)-MAX(BH572-BG572,0)/Inputs!$B$17)*DCF!E$6</f>
        <v>3950.3558972734932</v>
      </c>
      <c r="CP572" s="15">
        <f ca="1">(BI572*DCF!F$28-DCF!F$5*MAX(BI572*DCF!F$28,0)-MAX(BI572-BH572,0)/Inputs!$B$17)*DCF!F$6</f>
        <v>4390.9238055794467</v>
      </c>
      <c r="CQ572" s="15">
        <f ca="1">(BJ572*DCF!G$28-DCF!G$5*MAX(BJ572*DCF!G$28,0)-MAX(BJ572-BI572,0)/Inputs!$B$17)*DCF!G$6</f>
        <v>4665.0754008005961</v>
      </c>
      <c r="CR572" s="15">
        <f ca="1">(BK572*DCF!H$28-DCF!H$5*MAX(BK572*DCF!H$28,0)-MAX(BK572-BJ572,0)/Inputs!$B$17)*DCF!H$6</f>
        <v>5900.7527148111649</v>
      </c>
      <c r="CS572" s="15">
        <f ca="1">(BL572*DCF!I$28-DCF!I$5*MAX(BL572*DCF!I$28,0)-MAX(BL572-BK572,0)/Inputs!$B$17)*DCF!I$6</f>
        <v>6942.6711294953284</v>
      </c>
      <c r="CT572" s="15">
        <f ca="1">(BM572*DCF!J$28-DCF!J$5*MAX(BM572*DCF!J$28,0)-MAX(BM572-BL572,0)/Inputs!$B$17)*DCF!J$6</f>
        <v>7058.3796596093916</v>
      </c>
      <c r="CU572" s="15">
        <f ca="1">(BN572*DCF!K$28-DCF!K$5*MAX(BN572*DCF!K$28,0)-MAX(BN572-BM572,0)/Inputs!$B$17)*DCF!K$6</f>
        <v>6951.0484029573909</v>
      </c>
      <c r="CV572" s="15">
        <f ca="1">(BO572*DCF!L$28-DCF!L$5*MAX(BO572*DCF!L$28,0)-MAX(BO572-BN572,0)/Inputs!$B$17)*DCF!L$6</f>
        <v>7193.6649690626982</v>
      </c>
      <c r="CW572" s="15">
        <f ca="1">(BP572*DCF!M$28-DCF!M$5*MAX(BP572*DCF!M$28,0)-MAX(BP572-BO572,0)/Inputs!$B$17)*DCF!M$6</f>
        <v>8404.0091056656511</v>
      </c>
      <c r="CX572" s="15">
        <f ca="1">(BQ572*DCF!C$46-DCF!C$5*MAX(BQ572*DCF!C$46,0)-MAX(BQ572-Inputs!$B$20,0)/Inputs!$B$24)*DCF!C$6</f>
        <v>-2341.337922405773</v>
      </c>
      <c r="CY572" s="15">
        <f ca="1">(BR572*DCF!D$46-DCF!D$5*MAX(BR572*DCF!D$46,0)-MAX(BR572-BQ572,0)/Inputs!$B$24)*DCF!D$6</f>
        <v>-2433.7579076349984</v>
      </c>
      <c r="CZ572" s="15">
        <f ca="1">(BS572*DCF!E$46-DCF!E$5*MAX(BS572*DCF!E$46,0)-MAX(BS572-BR572,0)/Inputs!$B$24)*DCF!E$6</f>
        <v>-2423.8868493743962</v>
      </c>
      <c r="DA572" s="15">
        <f ca="1">(BT572*DCF!F$46-DCF!F$5*MAX(BT572*DCF!F$46,0)-MAX(BT572-BS572,0)/Inputs!$B$24)*DCF!F$6</f>
        <v>-4110.9242289778258</v>
      </c>
      <c r="DB572" s="15">
        <f ca="1">(BU572*DCF!G$46-DCF!G$5*MAX(BU572*DCF!G$46,0)-MAX(BU572-BT572,0)/Inputs!$B$24)*DCF!G$6</f>
        <v>-6909.4816213926188</v>
      </c>
      <c r="DC572" s="15">
        <f ca="1">(BV572*DCF!H$46-DCF!H$5*MAX(BV572*DCF!H$46,0)-MAX(BV572-BU572,0)/Inputs!$B$24)*DCF!H$6</f>
        <v>-9127.5035476720113</v>
      </c>
      <c r="DD572" s="15">
        <f ca="1">(BW572*DCF!I$46-DCF!I$5*MAX(BW572*DCF!I$46,0)-MAX(BW572-BV572,0)/Inputs!$B$24)*DCF!I$6</f>
        <v>-11809.92168165303</v>
      </c>
      <c r="DE572" s="15">
        <f ca="1">(BX572*DCF!J$46-DCF!J$5*MAX(BX572*DCF!J$46,0)-MAX(BX572-BW572,0)/Inputs!$B$24)*DCF!J$6</f>
        <v>-13942.863785147138</v>
      </c>
      <c r="DF572" s="15">
        <f ca="1">(BY572*DCF!K$46-DCF!K$5*MAX(BY572*DCF!K$46,0)-MAX(BY572-BX572,0)/Inputs!$B$24)*DCF!K$6</f>
        <v>9825.1543950462419</v>
      </c>
      <c r="DG572" s="15">
        <f ca="1">(BZ572*DCF!L$46-DCF!L$5*MAX(BZ572*DCF!L$46,0)-MAX(BZ572-BY572,0)/Inputs!$B$24)*DCF!L$6</f>
        <v>-8205.7526769100714</v>
      </c>
      <c r="DH572" s="15">
        <f ca="1">(CA572*DCF!M$46-DCF!M$5*MAX(CA572*DCF!M$46,0)-MAX(CA572-BZ572,0)/Inputs!$B$24)*DCF!M$6</f>
        <v>13951.070818075965</v>
      </c>
      <c r="DI572" s="15">
        <f ca="1">SUM(CB572:CL572)+BE572*DCF!M$10*(1+Inputs!$B$30)*(1-Inputs!$B$33)*(1-Inputs!$B$30/Inputs!$B$31)/(Inputs!$B$29-Inputs!$B$30)*DCF!M$6</f>
        <v>197420.45799057995</v>
      </c>
      <c r="DJ572" s="15">
        <f ca="1">SUM(CM572:CW572)+BP572*DCF!M$28*(1+Inputs!$B$30)*(1-Inputs!$B$33)*(1-Inputs!$B$30/Inputs!$B$31)/(Inputs!$B$29-Inputs!$B$30)*DCF!M$6</f>
        <v>254077.44809455867</v>
      </c>
      <c r="DK572" s="15">
        <f ca="1">SUM(CX572:DH572)+CA572*DCF!M$46*(1+Inputs!$B$30)*(1-Inputs!$B$33)*(1-Inputs!$B$30/Inputs!$B$31)/(Inputs!$B$29-Inputs!$B$30)*DCF!M$6</f>
        <v>539149.89530211</v>
      </c>
      <c r="DM572" s="15">
        <f ca="1">DI572+DJ572+DK572+Inputs!$B$34+Inputs!$B$36-Inputs!$B$35</f>
        <v>1067498.8013872486</v>
      </c>
    </row>
    <row r="573" spans="1:117" x14ac:dyDescent="0.75">
      <c r="A573" s="11">
        <v>560</v>
      </c>
      <c r="C573" s="24">
        <f t="shared" ca="1" si="325"/>
        <v>-0.13380696709529244</v>
      </c>
      <c r="D573" s="24">
        <f t="shared" ca="1" si="325"/>
        <v>0.56238305450147941</v>
      </c>
      <c r="E573" s="24">
        <f t="shared" ca="1" si="325"/>
        <v>0.96711354659816573</v>
      </c>
      <c r="F573" s="24">
        <f t="shared" ca="1" si="325"/>
        <v>-1.2080899394554736</v>
      </c>
      <c r="G573" s="24">
        <f t="shared" ca="1" si="325"/>
        <v>0.78324502060188073</v>
      </c>
      <c r="H573" s="24">
        <f t="shared" ca="1" si="325"/>
        <v>1.212088586982863</v>
      </c>
      <c r="I573" s="24">
        <f t="shared" ca="1" si="325"/>
        <v>1.1441099493395928</v>
      </c>
      <c r="J573" s="24">
        <f t="shared" ca="1" si="325"/>
        <v>-4.759281487176012E-2</v>
      </c>
      <c r="K573" s="24">
        <f t="shared" ca="1" si="325"/>
        <v>-0.54115135849360796</v>
      </c>
      <c r="L573" s="24">
        <f t="shared" ca="1" si="325"/>
        <v>-0.45809680483172516</v>
      </c>
      <c r="M573" s="24">
        <f t="shared" ca="1" si="325"/>
        <v>-0.24163044021222771</v>
      </c>
      <c r="N573" s="24">
        <f ca="1">SQRT(Inputs!$B$38)*C573+SQRT(1-Inputs!$B$38)*_xlfn.NORM.S.INV(RAND())</f>
        <v>3.1757375165818988E-2</v>
      </c>
      <c r="O573" s="24">
        <f ca="1">SQRT(Inputs!$B$38)*D573+SQRT(1-Inputs!$B$38)*_xlfn.NORM.S.INV(RAND())</f>
        <v>-0.6660483056968336</v>
      </c>
      <c r="P573" s="24">
        <f ca="1">SQRT(Inputs!$B$38)*E573+SQRT(1-Inputs!$B$38)*_xlfn.NORM.S.INV(RAND())</f>
        <v>2.5167959624117393</v>
      </c>
      <c r="Q573" s="24">
        <f ca="1">SQRT(Inputs!$B$38)*F573+SQRT(1-Inputs!$B$38)*_xlfn.NORM.S.INV(RAND())</f>
        <v>1.0367922559490916</v>
      </c>
      <c r="R573" s="24">
        <f ca="1">SQRT(Inputs!$B$38)*G573+SQRT(1-Inputs!$B$38)*_xlfn.NORM.S.INV(RAND())</f>
        <v>1.4344778990135527</v>
      </c>
      <c r="S573" s="24">
        <f ca="1">SQRT(Inputs!$B$38)*H573+SQRT(1-Inputs!$B$38)*_xlfn.NORM.S.INV(RAND())</f>
        <v>0.43732744159084236</v>
      </c>
      <c r="T573" s="24">
        <f ca="1">SQRT(Inputs!$B$38)*I573+SQRT(1-Inputs!$B$38)*_xlfn.NORM.S.INV(RAND())</f>
        <v>9.693613515270616E-2</v>
      </c>
      <c r="U573" s="24">
        <f ca="1">SQRT(Inputs!$B$38)*J573+SQRT(1-Inputs!$B$38)*_xlfn.NORM.S.INV(RAND())</f>
        <v>3.5212949334191085E-2</v>
      </c>
      <c r="V573" s="24">
        <f ca="1">SQRT(Inputs!$B$38)*K573+SQRT(1-Inputs!$B$38)*_xlfn.NORM.S.INV(RAND())</f>
        <v>4.1813608086255227E-3</v>
      </c>
      <c r="W573" s="24">
        <f ca="1">SQRT(Inputs!$B$38)*L573+SQRT(1-Inputs!$B$38)*_xlfn.NORM.S.INV(RAND())</f>
        <v>0.78335618430184006</v>
      </c>
      <c r="X573" s="24">
        <f ca="1">SQRT(Inputs!$B$38)*M573+SQRT(1-Inputs!$B$38)*_xlfn.NORM.S.INV(RAND())</f>
        <v>0.55212481519037016</v>
      </c>
      <c r="Y573" s="24">
        <f ca="1">SQRT(Inputs!$B$38)*C573+SQRT(1-Inputs!$B$38)*_xlfn.NORM.S.INV(RAND())</f>
        <v>-0.32786254305774098</v>
      </c>
      <c r="Z573" s="24">
        <f ca="1">SQRT(Inputs!$B$38)*D573+SQRT(1-Inputs!$B$38)*_xlfn.NORM.S.INV(RAND())</f>
        <v>0.30602090396468395</v>
      </c>
      <c r="AA573" s="24">
        <f ca="1">SQRT(Inputs!$B$38)*E573+SQRT(1-Inputs!$B$38)*_xlfn.NORM.S.INV(RAND())</f>
        <v>0.53646636812614368</v>
      </c>
      <c r="AB573" s="24">
        <f ca="1">SQRT(Inputs!$B$38)*F573+SQRT(1-Inputs!$B$38)*_xlfn.NORM.S.INV(RAND())</f>
        <v>-1.2768541374087035</v>
      </c>
      <c r="AC573" s="24">
        <f ca="1">SQRT(Inputs!$B$38)*G573+SQRT(1-Inputs!$B$38)*_xlfn.NORM.S.INV(RAND())</f>
        <v>1.8253881430626671</v>
      </c>
      <c r="AD573" s="24">
        <f ca="1">SQRT(Inputs!$B$38)*H573+SQRT(1-Inputs!$B$38)*_xlfn.NORM.S.INV(RAND())</f>
        <v>1.6078546606400512E-2</v>
      </c>
      <c r="AE573" s="24">
        <f ca="1">SQRT(Inputs!$B$38)*I573+SQRT(1-Inputs!$B$38)*_xlfn.NORM.S.INV(RAND())</f>
        <v>0.97817059666056672</v>
      </c>
      <c r="AF573" s="24">
        <f ca="1">SQRT(Inputs!$B$38)*J573+SQRT(1-Inputs!$B$38)*_xlfn.NORM.S.INV(RAND())</f>
        <v>-0.69153225709512622</v>
      </c>
      <c r="AG573" s="24">
        <f ca="1">SQRT(Inputs!$B$38)*K573+SQRT(1-Inputs!$B$38)*_xlfn.NORM.S.INV(RAND())</f>
        <v>-0.39022889146362216</v>
      </c>
      <c r="AH573" s="24">
        <f ca="1">SQRT(Inputs!$B$38)*L573+SQRT(1-Inputs!$B$38)*_xlfn.NORM.S.INV(RAND())</f>
        <v>7.0925213713913915E-2</v>
      </c>
      <c r="AI573" s="24">
        <f ca="1">SQRT(Inputs!$B$38)*M573+SQRT(1-Inputs!$B$38)*_xlfn.NORM.S.INV(RAND())</f>
        <v>-0.98116042405024673</v>
      </c>
      <c r="AJ573" s="24">
        <f ca="1">SQRT(Inputs!$B$38)*C573+SQRT(1-Inputs!$B$38)*_xlfn.NORM.S.INV(RAND())</f>
        <v>0.60409986648446878</v>
      </c>
      <c r="AK573" s="24">
        <f ca="1">SQRT(Inputs!$B$38)*D573+SQRT(1-Inputs!$B$38)*_xlfn.NORM.S.INV(RAND())</f>
        <v>0.12427174798967119</v>
      </c>
      <c r="AL573" s="24">
        <f ca="1">SQRT(Inputs!$B$38)*E573+SQRT(1-Inputs!$B$38)*_xlfn.NORM.S.INV(RAND())</f>
        <v>1.1245171630114221</v>
      </c>
      <c r="AM573" s="24">
        <f ca="1">SQRT(Inputs!$B$38)*F573+SQRT(1-Inputs!$B$38)*_xlfn.NORM.S.INV(RAND())</f>
        <v>5.9379462588338483E-2</v>
      </c>
      <c r="AN573" s="24">
        <f ca="1">SQRT(Inputs!$B$38)*G573+SQRT(1-Inputs!$B$38)*_xlfn.NORM.S.INV(RAND())</f>
        <v>0.83749774725579096</v>
      </c>
      <c r="AO573" s="24">
        <f ca="1">SQRT(Inputs!$B$38)*H573+SQRT(1-Inputs!$B$38)*_xlfn.NORM.S.INV(RAND())</f>
        <v>0.86795174997785618</v>
      </c>
      <c r="AP573" s="24">
        <f ca="1">SQRT(Inputs!$B$38)*I573+SQRT(1-Inputs!$B$38)*_xlfn.NORM.S.INV(RAND())</f>
        <v>1.1827883732685311</v>
      </c>
      <c r="AQ573" s="24">
        <f ca="1">SQRT(Inputs!$B$38)*J573+SQRT(1-Inputs!$B$38)*_xlfn.NORM.S.INV(RAND())</f>
        <v>-1.7879199954553608E-2</v>
      </c>
      <c r="AR573" s="24">
        <f ca="1">SQRT(Inputs!$B$38)*K573+SQRT(1-Inputs!$B$38)*_xlfn.NORM.S.INV(RAND())</f>
        <v>-1.101874355101643</v>
      </c>
      <c r="AS573" s="24">
        <f ca="1">SQRT(Inputs!$B$38)*L573+SQRT(1-Inputs!$B$38)*_xlfn.NORM.S.INV(RAND())</f>
        <v>0.72219861270409558</v>
      </c>
      <c r="AT573" s="24">
        <f ca="1">SQRT(Inputs!$B$38)*M573+SQRT(1-Inputs!$B$38)*_xlfn.NORM.S.INV(RAND())</f>
        <v>-0.98142868165860864</v>
      </c>
      <c r="AU573" s="15">
        <f ca="1">Inputs!$B$6*EXP($B$8-0.5*C$5^2+C$5*N573)</f>
        <v>4987.8143170255153</v>
      </c>
      <c r="AV573" s="15">
        <f t="shared" ca="1" si="292"/>
        <v>5504.9641919638907</v>
      </c>
      <c r="AW573" s="15">
        <f t="shared" ca="1" si="293"/>
        <v>9425.4573410799276</v>
      </c>
      <c r="AX573" s="15">
        <f t="shared" ca="1" si="294"/>
        <v>13098.944948544706</v>
      </c>
      <c r="AY573" s="15">
        <f t="shared" ca="1" si="295"/>
        <v>18927.83875827325</v>
      </c>
      <c r="AZ573" s="15">
        <f t="shared" ca="1" si="296"/>
        <v>24291.365958385737</v>
      </c>
      <c r="BA573" s="15">
        <f t="shared" ca="1" si="297"/>
        <v>30029.539414636965</v>
      </c>
      <c r="BB573" s="15">
        <f t="shared" ca="1" si="298"/>
        <v>36895.242802862987</v>
      </c>
      <c r="BC573" s="15">
        <f t="shared" ca="1" si="299"/>
        <v>45205.525504658523</v>
      </c>
      <c r="BD573" s="15">
        <f t="shared" ca="1" si="300"/>
        <v>59591.15872350584</v>
      </c>
      <c r="BE573" s="15">
        <f t="shared" ca="1" si="301"/>
        <v>76787.295028281515</v>
      </c>
      <c r="BF573" s="15">
        <f ca="1">Inputs!$B$13*EXP($B$9-0.5*C$6^2+C$6*Y573)</f>
        <v>12960.625585733935</v>
      </c>
      <c r="BG573" s="15">
        <f t="shared" ca="1" si="302"/>
        <v>16692.300193821804</v>
      </c>
      <c r="BH573" s="15">
        <f t="shared" ca="1" si="303"/>
        <v>22292.778582970481</v>
      </c>
      <c r="BI573" s="15">
        <f t="shared" ca="1" si="304"/>
        <v>22420.531985245481</v>
      </c>
      <c r="BJ573" s="15">
        <f t="shared" ca="1" si="305"/>
        <v>35759.014693531324</v>
      </c>
      <c r="BK573" s="15">
        <f t="shared" ca="1" si="306"/>
        <v>43983.587589821946</v>
      </c>
      <c r="BL573" s="15">
        <f t="shared" ca="1" si="307"/>
        <v>61330.358086442218</v>
      </c>
      <c r="BM573" s="15">
        <f t="shared" ca="1" si="308"/>
        <v>69182.227642199883</v>
      </c>
      <c r="BN573" s="15">
        <f t="shared" ca="1" si="309"/>
        <v>81198.188722486229</v>
      </c>
      <c r="BO573" s="15">
        <f t="shared" ca="1" si="310"/>
        <v>100733.06322098788</v>
      </c>
      <c r="BP573" s="15">
        <f t="shared" ca="1" si="311"/>
        <v>110939.69810930875</v>
      </c>
      <c r="BQ573" s="15">
        <f ca="1">Inputs!$B$20*EXP($B$10-0.5*C$7^2+C$7*AJ573)</f>
        <v>5314.4906323046662</v>
      </c>
      <c r="BR573" s="15">
        <f t="shared" ca="1" si="312"/>
        <v>7501.3643175872003</v>
      </c>
      <c r="BS573" s="15">
        <f t="shared" ca="1" si="313"/>
        <v>14188.287614574754</v>
      </c>
      <c r="BT573" s="15">
        <f t="shared" ca="1" si="314"/>
        <v>19869.679049573533</v>
      </c>
      <c r="BU573" s="15">
        <f t="shared" ca="1" si="315"/>
        <v>33722.978532378445</v>
      </c>
      <c r="BV573" s="15">
        <f t="shared" ca="1" si="316"/>
        <v>57051.71089675308</v>
      </c>
      <c r="BW573" s="15">
        <f t="shared" ca="1" si="317"/>
        <v>102258.78176980113</v>
      </c>
      <c r="BX573" s="15">
        <f t="shared" ca="1" si="318"/>
        <v>142513.60538742048</v>
      </c>
      <c r="BY573" s="15">
        <f t="shared" ca="1" si="319"/>
        <v>161730.13980655908</v>
      </c>
      <c r="BZ573" s="15">
        <f t="shared" ca="1" si="320"/>
        <v>259149.80352436591</v>
      </c>
      <c r="CA573" s="15">
        <f t="shared" ca="1" si="321"/>
        <v>305768.07810466643</v>
      </c>
      <c r="CB573" s="15">
        <f ca="1">(AU573*DCF!C$10-DCF!C$5*MAX(AU573*DCF!C$10,0)-MAX(AU573-Inputs!$B$6,0)/Inputs!$B$10)*DCF!C$6</f>
        <v>1042.8919500178004</v>
      </c>
      <c r="CC573" s="15">
        <f ca="1">(AV573*DCF!D$10-DCF!D$5*MAX(AV573*DCF!D$10,0)-MAX(AV573-AU573,0)/Inputs!$B$10)*DCF!D$6</f>
        <v>1215.7042646530003</v>
      </c>
      <c r="CD573" s="15">
        <f ca="1">(AW573*DCF!E$10-DCF!E$5*MAX(AW573*DCF!E$10,0)-MAX(AW573-AV573,0)/Inputs!$B$10)*DCF!E$6</f>
        <v>1293.1306480239284</v>
      </c>
      <c r="CE573" s="15">
        <f ca="1">(AX573*DCF!F$10-DCF!F$5*MAX(AX573*DCF!F$10,0)-MAX(AX573-AW573,0)/Inputs!$B$10)*DCF!F$6</f>
        <v>2095.117112024262</v>
      </c>
      <c r="CF573" s="15">
        <f ca="1">(AY573*DCF!G$10-DCF!G$5*MAX(AY573*DCF!G$10,0)-MAX(AY573-AX573,0)/Inputs!$B$10)*DCF!G$6</f>
        <v>2779.4749083081724</v>
      </c>
      <c r="CG573" s="15">
        <f ca="1">(AZ573*DCF!H$10-DCF!H$5*MAX(AZ573*DCF!H$10,0)-MAX(AZ573-AY573,0)/Inputs!$B$10)*DCF!H$6</f>
        <v>3763.7957162595249</v>
      </c>
      <c r="CH573" s="15">
        <f ca="1">(BA573*DCF!I$10-DCF!I$5*MAX(BA573*DCF!I$10,0)-MAX(BA573-AZ573,0)/Inputs!$B$10)*DCF!I$6</f>
        <v>4544.0398758671718</v>
      </c>
      <c r="CI573" s="15">
        <f ca="1">(BB573*DCF!J$10-DCF!J$5*MAX(BB573*DCF!J$10,0)-MAX(BB573-BA573,0)/Inputs!$B$10)*DCF!J$6</f>
        <v>5290.9250631264695</v>
      </c>
      <c r="CJ573" s="15">
        <f ca="1">(BC573*DCF!K$10-DCF!K$5*MAX(BC573*DCF!K$10,0)-MAX(BC573-BB573,0)/Inputs!$B$10)*DCF!K$6</f>
        <v>6114.050528829147</v>
      </c>
      <c r="CK573" s="15">
        <f ca="1">(BD573*DCF!L$10-DCF!L$5*MAX(BD573*DCF!L$10,0)-MAX(BD573-BC573,0)/Inputs!$B$10)*DCF!L$6</f>
        <v>7127.1846201256931</v>
      </c>
      <c r="CL573" s="15">
        <f ca="1">(BE573*DCF!M$10-DCF!M$5*MAX(BE573*DCF!M$10,0)-MAX(BE573-BD573,0)/Inputs!$B$10)*DCF!M$6</f>
        <v>8781.4182782131265</v>
      </c>
      <c r="CM573" s="15">
        <f ca="1">(BF573*DCF!C$28-DCF!C$5*MAX(BF573*DCF!C$28,0)-MAX(BF573-Inputs!$B$13,0)/Inputs!$B$17)*DCF!C$6</f>
        <v>3592.074008522226</v>
      </c>
      <c r="CN573" s="15">
        <f ca="1">(BG573*DCF!D$28-DCF!D$5*MAX(BG573*DCF!D$28,0)-MAX(BG573-BF573,0)/Inputs!$B$17)*DCF!D$6</f>
        <v>4120.1301053472043</v>
      </c>
      <c r="CO573" s="15">
        <f ca="1">(BH573*DCF!E$28-DCF!E$5*MAX(BH573*DCF!E$28,0)-MAX(BH573-BG573,0)/Inputs!$B$17)*DCF!E$6</f>
        <v>5209.9346486627546</v>
      </c>
      <c r="CP573" s="15">
        <f ca="1">(BI573*DCF!F$28-DCF!F$5*MAX(BI573*DCF!F$28,0)-MAX(BI573-BH573,0)/Inputs!$B$17)*DCF!F$6</f>
        <v>6063.3243316636999</v>
      </c>
      <c r="CQ573" s="15">
        <f ca="1">(BJ573*DCF!G$28-DCF!G$5*MAX(BJ573*DCF!G$28,0)-MAX(BJ573-BI573,0)/Inputs!$B$17)*DCF!G$6</f>
        <v>7034.5466416856243</v>
      </c>
      <c r="CR573" s="15">
        <f ca="1">(BK573*DCF!H$28-DCF!H$5*MAX(BK573*DCF!H$28,0)-MAX(BK573-BJ573,0)/Inputs!$B$17)*DCF!H$6</f>
        <v>9599.7586525654478</v>
      </c>
      <c r="CS573" s="15">
        <f ca="1">(BL573*DCF!I$28-DCF!I$5*MAX(BL573*DCF!I$28,0)-MAX(BL573-BK573,0)/Inputs!$B$17)*DCF!I$6</f>
        <v>11932.226600171487</v>
      </c>
      <c r="CT573" s="15">
        <f ca="1">(BM573*DCF!J$28-DCF!J$5*MAX(BM573*DCF!J$28,0)-MAX(BM573-BL573,0)/Inputs!$B$17)*DCF!J$6</f>
        <v>14392.286262785152</v>
      </c>
      <c r="CU573" s="15">
        <f ca="1">(BN573*DCF!K$28-DCF!K$5*MAX(BN573*DCF!K$28,0)-MAX(BN573-BM573,0)/Inputs!$B$17)*DCF!K$6</f>
        <v>15675.900827560019</v>
      </c>
      <c r="CV573" s="15">
        <f ca="1">(BO573*DCF!L$28-DCF!L$5*MAX(BO573*DCF!L$28,0)-MAX(BO573-BN573,0)/Inputs!$B$17)*DCF!L$6</f>
        <v>17887.95686322081</v>
      </c>
      <c r="CW573" s="15">
        <f ca="1">(BP573*DCF!M$28-DCF!M$5*MAX(BP573*DCF!M$28,0)-MAX(BP573-BO573,0)/Inputs!$B$17)*DCF!M$6</f>
        <v>19806.488258194157</v>
      </c>
      <c r="CX573" s="15">
        <f ca="1">(BQ573*DCF!C$46-DCF!C$5*MAX(BQ573*DCF!C$46,0)-MAX(BQ573-Inputs!$B$20,0)/Inputs!$B$24)*DCF!C$6</f>
        <v>-2203.5731863542719</v>
      </c>
      <c r="CY573" s="15">
        <f ca="1">(BR573*DCF!D$46-DCF!D$5*MAX(BR573*DCF!D$46,0)-MAX(BR573-BQ573,0)/Inputs!$B$24)*DCF!D$6</f>
        <v>-2213.4288037452498</v>
      </c>
      <c r="CZ573" s="15">
        <f ca="1">(BS573*DCF!E$46-DCF!E$5*MAX(BS573*DCF!E$46,0)-MAX(BS573-BR573,0)/Inputs!$B$24)*DCF!E$6</f>
        <v>-4313.5907896714452</v>
      </c>
      <c r="DA573" s="15">
        <f ca="1">(BT573*DCF!F$46-DCF!F$5*MAX(BT573*DCF!F$46,0)-MAX(BT573-BS573,0)/Inputs!$B$24)*DCF!F$6</f>
        <v>-3515.8098780508899</v>
      </c>
      <c r="DB573" s="15">
        <f ca="1">(BU573*DCF!G$46-DCF!G$5*MAX(BU573*DCF!G$46,0)-MAX(BU573-BT573,0)/Inputs!$B$24)*DCF!G$6</f>
        <v>-5794.3506075974428</v>
      </c>
      <c r="DC573" s="15">
        <f ca="1">(BV573*DCF!H$46-DCF!H$5*MAX(BV573*DCF!H$46,0)-MAX(BV573-BU573,0)/Inputs!$B$24)*DCF!H$6</f>
        <v>-7249.2606447147164</v>
      </c>
      <c r="DD573" s="15">
        <f ca="1">(BW573*DCF!I$46-DCF!I$5*MAX(BW573*DCF!I$46,0)-MAX(BW573-BV573,0)/Inputs!$B$24)*DCF!I$6</f>
        <v>-10615.49498988467</v>
      </c>
      <c r="DE573" s="15">
        <f ca="1">(BX573*DCF!J$46-DCF!J$5*MAX(BX573*DCF!J$46,0)-MAX(BX573-BW573,0)/Inputs!$B$24)*DCF!J$6</f>
        <v>-4696.8700197560947</v>
      </c>
      <c r="DF573" s="15">
        <f ca="1">(BY573*DCF!K$46-DCF!K$5*MAX(BY573*DCF!K$46,0)-MAX(BY573-BX573,0)/Inputs!$B$24)*DCF!K$6</f>
        <v>4531.0257094505023</v>
      </c>
      <c r="DG573" s="15">
        <f ca="1">(BZ573*DCF!L$46-DCF!L$5*MAX(BZ573*DCF!L$46,0)-MAX(BZ573-BY573,0)/Inputs!$B$24)*DCF!L$6</f>
        <v>-4132.5655447278778</v>
      </c>
      <c r="DH573" s="15">
        <f ca="1">(CA573*DCF!M$46-DCF!M$5*MAX(CA573*DCF!M$46,0)-MAX(CA573-BZ573,0)/Inputs!$B$24)*DCF!M$6</f>
        <v>14225.177753269245</v>
      </c>
      <c r="DI573" s="15">
        <f ca="1">SUM(CB573:CL573)+BE573*DCF!M$10*(1+Inputs!$B$30)*(1-Inputs!$B$33)*(1-Inputs!$B$30/Inputs!$B$31)/(Inputs!$B$29-Inputs!$B$30)*DCF!M$6</f>
        <v>257747.79043601264</v>
      </c>
      <c r="DJ573" s="15">
        <f ca="1">SUM(CM573:CW573)+BP573*DCF!M$28*(1+Inputs!$B$30)*(1-Inputs!$B$33)*(1-Inputs!$B$30/Inputs!$B$31)/(Inputs!$B$29-Inputs!$B$30)*DCF!M$6</f>
        <v>526976.82301883202</v>
      </c>
      <c r="DK573" s="15">
        <f ca="1">SUM(CX573:DH573)+CA573*DCF!M$46*(1+Inputs!$B$30)*(1-Inputs!$B$33)*(1-Inputs!$B$30/Inputs!$B$31)/(Inputs!$B$29-Inputs!$B$30)*DCF!M$6</f>
        <v>446774.9282924009</v>
      </c>
      <c r="DM573" s="15">
        <f ca="1">DI573+DJ573+DK573+Inputs!$B$34+Inputs!$B$36-Inputs!$B$35</f>
        <v>1308350.5417472455</v>
      </c>
    </row>
    <row r="574" spans="1:117" x14ac:dyDescent="0.75">
      <c r="A574" s="11">
        <v>561</v>
      </c>
      <c r="C574" s="24">
        <f t="shared" ref="C574:M583" ca="1" si="326">_xlfn.NORM.S.INV(RAND())</f>
        <v>-2.2005597051622408</v>
      </c>
      <c r="D574" s="24">
        <f t="shared" ca="1" si="326"/>
        <v>-0.55883535365229975</v>
      </c>
      <c r="E574" s="24">
        <f t="shared" ca="1" si="326"/>
        <v>-1.2386752521185898</v>
      </c>
      <c r="F574" s="24">
        <f t="shared" ca="1" si="326"/>
        <v>0.15582233481544028</v>
      </c>
      <c r="G574" s="24">
        <f t="shared" ca="1" si="326"/>
        <v>-1.2505340454282499</v>
      </c>
      <c r="H574" s="24">
        <f t="shared" ca="1" si="326"/>
        <v>1.7162806577843335</v>
      </c>
      <c r="I574" s="24">
        <f t="shared" ca="1" si="326"/>
        <v>-0.46189327568198374</v>
      </c>
      <c r="J574" s="24">
        <f t="shared" ca="1" si="326"/>
        <v>1.3536965215513026</v>
      </c>
      <c r="K574" s="24">
        <f t="shared" ca="1" si="326"/>
        <v>0.80097244384696409</v>
      </c>
      <c r="L574" s="24">
        <f t="shared" ca="1" si="326"/>
        <v>0.47068641545555162</v>
      </c>
      <c r="M574" s="24">
        <f t="shared" ca="1" si="326"/>
        <v>0.84136650479039254</v>
      </c>
      <c r="N574" s="24">
        <f ca="1">SQRT(Inputs!$B$38)*C574+SQRT(1-Inputs!$B$38)*_xlfn.NORM.S.INV(RAND())</f>
        <v>-1.5811241947121042</v>
      </c>
      <c r="O574" s="24">
        <f ca="1">SQRT(Inputs!$B$38)*D574+SQRT(1-Inputs!$B$38)*_xlfn.NORM.S.INV(RAND())</f>
        <v>-0.16944903410810661</v>
      </c>
      <c r="P574" s="24">
        <f ca="1">SQRT(Inputs!$B$38)*E574+SQRT(1-Inputs!$B$38)*_xlfn.NORM.S.INV(RAND())</f>
        <v>-0.47987908104830418</v>
      </c>
      <c r="Q574" s="24">
        <f ca="1">SQRT(Inputs!$B$38)*F574+SQRT(1-Inputs!$B$38)*_xlfn.NORM.S.INV(RAND())</f>
        <v>0.1295782553982289</v>
      </c>
      <c r="R574" s="24">
        <f ca="1">SQRT(Inputs!$B$38)*G574+SQRT(1-Inputs!$B$38)*_xlfn.NORM.S.INV(RAND())</f>
        <v>-1.3108457636977922</v>
      </c>
      <c r="S574" s="24">
        <f ca="1">SQRT(Inputs!$B$38)*H574+SQRT(1-Inputs!$B$38)*_xlfn.NORM.S.INV(RAND())</f>
        <v>1.5876545841543557</v>
      </c>
      <c r="T574" s="24">
        <f ca="1">SQRT(Inputs!$B$38)*I574+SQRT(1-Inputs!$B$38)*_xlfn.NORM.S.INV(RAND())</f>
        <v>0.26288669555437644</v>
      </c>
      <c r="U574" s="24">
        <f ca="1">SQRT(Inputs!$B$38)*J574+SQRT(1-Inputs!$B$38)*_xlfn.NORM.S.INV(RAND())</f>
        <v>0.77015660076600845</v>
      </c>
      <c r="V574" s="24">
        <f ca="1">SQRT(Inputs!$B$38)*K574+SQRT(1-Inputs!$B$38)*_xlfn.NORM.S.INV(RAND())</f>
        <v>0.54412428709464089</v>
      </c>
      <c r="W574" s="24">
        <f ca="1">SQRT(Inputs!$B$38)*L574+SQRT(1-Inputs!$B$38)*_xlfn.NORM.S.INV(RAND())</f>
        <v>-1.3005395339014045</v>
      </c>
      <c r="X574" s="24">
        <f ca="1">SQRT(Inputs!$B$38)*M574+SQRT(1-Inputs!$B$38)*_xlfn.NORM.S.INV(RAND())</f>
        <v>0.18589162103067486</v>
      </c>
      <c r="Y574" s="24">
        <f ca="1">SQRT(Inputs!$B$38)*C574+SQRT(1-Inputs!$B$38)*_xlfn.NORM.S.INV(RAND())</f>
        <v>-1.4539480855211919</v>
      </c>
      <c r="Z574" s="24">
        <f ca="1">SQRT(Inputs!$B$38)*D574+SQRT(1-Inputs!$B$38)*_xlfn.NORM.S.INV(RAND())</f>
        <v>0.40440598285893786</v>
      </c>
      <c r="AA574" s="24">
        <f ca="1">SQRT(Inputs!$B$38)*E574+SQRT(1-Inputs!$B$38)*_xlfn.NORM.S.INV(RAND())</f>
        <v>-0.19356001701028352</v>
      </c>
      <c r="AB574" s="24">
        <f ca="1">SQRT(Inputs!$B$38)*F574+SQRT(1-Inputs!$B$38)*_xlfn.NORM.S.INV(RAND())</f>
        <v>8.481084448455202E-2</v>
      </c>
      <c r="AC574" s="24">
        <f ca="1">SQRT(Inputs!$B$38)*G574+SQRT(1-Inputs!$B$38)*_xlfn.NORM.S.INV(RAND())</f>
        <v>-0.55034048892989684</v>
      </c>
      <c r="AD574" s="24">
        <f ca="1">SQRT(Inputs!$B$38)*H574+SQRT(1-Inputs!$B$38)*_xlfn.NORM.S.INV(RAND())</f>
        <v>1.4178434080696585</v>
      </c>
      <c r="AE574" s="24">
        <f ca="1">SQRT(Inputs!$B$38)*I574+SQRT(1-Inputs!$B$38)*_xlfn.NORM.S.INV(RAND())</f>
        <v>-0.56619681554230428</v>
      </c>
      <c r="AF574" s="24">
        <f ca="1">SQRT(Inputs!$B$38)*J574+SQRT(1-Inputs!$B$38)*_xlfn.NORM.S.INV(RAND())</f>
        <v>0.16922303474980716</v>
      </c>
      <c r="AG574" s="24">
        <f ca="1">SQRT(Inputs!$B$38)*K574+SQRT(1-Inputs!$B$38)*_xlfn.NORM.S.INV(RAND())</f>
        <v>-5.3186018357286147E-2</v>
      </c>
      <c r="AH574" s="24">
        <f ca="1">SQRT(Inputs!$B$38)*L574+SQRT(1-Inputs!$B$38)*_xlfn.NORM.S.INV(RAND())</f>
        <v>-0.43601080422630351</v>
      </c>
      <c r="AI574" s="24">
        <f ca="1">SQRT(Inputs!$B$38)*M574+SQRT(1-Inputs!$B$38)*_xlfn.NORM.S.INV(RAND())</f>
        <v>1.2295342174998307</v>
      </c>
      <c r="AJ574" s="24">
        <f ca="1">SQRT(Inputs!$B$38)*C574+SQRT(1-Inputs!$B$38)*_xlfn.NORM.S.INV(RAND())</f>
        <v>-2.4687503241810882</v>
      </c>
      <c r="AK574" s="24">
        <f ca="1">SQRT(Inputs!$B$38)*D574+SQRT(1-Inputs!$B$38)*_xlfn.NORM.S.INV(RAND())</f>
        <v>0.32803846368824957</v>
      </c>
      <c r="AL574" s="24">
        <f ca="1">SQRT(Inputs!$B$38)*E574+SQRT(1-Inputs!$B$38)*_xlfn.NORM.S.INV(RAND())</f>
        <v>-0.98428617076182434</v>
      </c>
      <c r="AM574" s="24">
        <f ca="1">SQRT(Inputs!$B$38)*F574+SQRT(1-Inputs!$B$38)*_xlfn.NORM.S.INV(RAND())</f>
        <v>0.98666347426017098</v>
      </c>
      <c r="AN574" s="24">
        <f ca="1">SQRT(Inputs!$B$38)*G574+SQRT(1-Inputs!$B$38)*_xlfn.NORM.S.INV(RAND())</f>
        <v>-0.38763464540376485</v>
      </c>
      <c r="AO574" s="24">
        <f ca="1">SQRT(Inputs!$B$38)*H574+SQRT(1-Inputs!$B$38)*_xlfn.NORM.S.INV(RAND())</f>
        <v>2.3794856503988355</v>
      </c>
      <c r="AP574" s="24">
        <f ca="1">SQRT(Inputs!$B$38)*I574+SQRT(1-Inputs!$B$38)*_xlfn.NORM.S.INV(RAND())</f>
        <v>-0.86826200942328668</v>
      </c>
      <c r="AQ574" s="24">
        <f ca="1">SQRT(Inputs!$B$38)*J574+SQRT(1-Inputs!$B$38)*_xlfn.NORM.S.INV(RAND())</f>
        <v>1.6254229825575774</v>
      </c>
      <c r="AR574" s="24">
        <f ca="1">SQRT(Inputs!$B$38)*K574+SQRT(1-Inputs!$B$38)*_xlfn.NORM.S.INV(RAND())</f>
        <v>0.407111300972748</v>
      </c>
      <c r="AS574" s="24">
        <f ca="1">SQRT(Inputs!$B$38)*L574+SQRT(1-Inputs!$B$38)*_xlfn.NORM.S.INV(RAND())</f>
        <v>-1.05088846987534</v>
      </c>
      <c r="AT574" s="24">
        <f ca="1">SQRT(Inputs!$B$38)*M574+SQRT(1-Inputs!$B$38)*_xlfn.NORM.S.INV(RAND())</f>
        <v>-1.0133444729986247</v>
      </c>
      <c r="AU574" s="15">
        <f ca="1">Inputs!$B$6*EXP($B$8-0.5*C$5^2+C$5*N574)</f>
        <v>3841.7027829199801</v>
      </c>
      <c r="AV574" s="15">
        <f t="shared" ca="1" si="292"/>
        <v>4561.1927261537066</v>
      </c>
      <c r="AW574" s="15">
        <f t="shared" ca="1" si="293"/>
        <v>5212.9875949783282</v>
      </c>
      <c r="AX574" s="15">
        <f t="shared" ca="1" si="294"/>
        <v>6468.4058406493414</v>
      </c>
      <c r="AY574" s="15">
        <f t="shared" ca="1" si="295"/>
        <v>6782.9430029027908</v>
      </c>
      <c r="AZ574" s="15">
        <f t="shared" ca="1" si="296"/>
        <v>9880.5840704767452</v>
      </c>
      <c r="BA574" s="15">
        <f t="shared" ca="1" si="297"/>
        <v>12428.603241301314</v>
      </c>
      <c r="BB574" s="15">
        <f t="shared" ca="1" si="298"/>
        <v>16437.007619863194</v>
      </c>
      <c r="BC574" s="15">
        <f t="shared" ca="1" si="299"/>
        <v>21216.786599621882</v>
      </c>
      <c r="BD574" s="15">
        <f t="shared" ca="1" si="300"/>
        <v>23015.466912245149</v>
      </c>
      <c r="BE574" s="15">
        <f t="shared" ca="1" si="301"/>
        <v>28684.066862433989</v>
      </c>
      <c r="BF574" s="15">
        <f ca="1">Inputs!$B$13*EXP($B$9-0.5*C$6^2+C$6*Y574)</f>
        <v>10367.460491328462</v>
      </c>
      <c r="BG574" s="15">
        <f t="shared" ca="1" si="302"/>
        <v>13591.656824035932</v>
      </c>
      <c r="BH574" s="15">
        <f t="shared" ca="1" si="303"/>
        <v>16081.84681735027</v>
      </c>
      <c r="BI574" s="15">
        <f t="shared" ca="1" si="304"/>
        <v>19945.273917816259</v>
      </c>
      <c r="BJ574" s="15">
        <f t="shared" ca="1" si="305"/>
        <v>22586.825644831624</v>
      </c>
      <c r="BK574" s="15">
        <f t="shared" ca="1" si="306"/>
        <v>33623.386791426929</v>
      </c>
      <c r="BL574" s="15">
        <f t="shared" ca="1" si="307"/>
        <v>38380.256148755507</v>
      </c>
      <c r="BM574" s="15">
        <f t="shared" ca="1" si="308"/>
        <v>48179.89214814164</v>
      </c>
      <c r="BN574" s="15">
        <f t="shared" ca="1" si="309"/>
        <v>58878.76623592851</v>
      </c>
      <c r="BO574" s="15">
        <f t="shared" ca="1" si="310"/>
        <v>68864.120721989864</v>
      </c>
      <c r="BP574" s="15">
        <f t="shared" ca="1" si="311"/>
        <v>97427.811589801451</v>
      </c>
      <c r="BQ574" s="15">
        <f ca="1">Inputs!$B$20*EXP($B$10-0.5*C$7^2+C$7*AJ574)</f>
        <v>1787.0217459041971</v>
      </c>
      <c r="BR574" s="15">
        <f t="shared" ca="1" si="312"/>
        <v>2690.993301860904</v>
      </c>
      <c r="BS574" s="15">
        <f t="shared" ca="1" si="313"/>
        <v>2777.6016124649809</v>
      </c>
      <c r="BT574" s="15">
        <f t="shared" ca="1" si="314"/>
        <v>4961.0748177924788</v>
      </c>
      <c r="BU574" s="15">
        <f t="shared" ca="1" si="315"/>
        <v>6259.8852679773017</v>
      </c>
      <c r="BV574" s="15">
        <f t="shared" ca="1" si="316"/>
        <v>14886.977870727325</v>
      </c>
      <c r="BW574" s="15">
        <f t="shared" ca="1" si="317"/>
        <v>17286.610061200314</v>
      </c>
      <c r="BX574" s="15">
        <f t="shared" ca="1" si="318"/>
        <v>33491.865434810345</v>
      </c>
      <c r="BY574" s="15">
        <f t="shared" ca="1" si="319"/>
        <v>50729.141005321326</v>
      </c>
      <c r="BZ574" s="15">
        <f t="shared" ca="1" si="320"/>
        <v>58675.618901856913</v>
      </c>
      <c r="CA574" s="15">
        <f t="shared" ca="1" si="321"/>
        <v>68839.206306886728</v>
      </c>
      <c r="CB574" s="15">
        <f ca="1">(AU574*DCF!C$10-DCF!C$5*MAX(AU574*DCF!C$10,0)-MAX(AU574-Inputs!$B$6,0)/Inputs!$B$10)*DCF!C$6</f>
        <v>986.58429454675854</v>
      </c>
      <c r="CC574" s="15">
        <f ca="1">(AV574*DCF!D$10-DCF!D$5*MAX(AV574*DCF!D$10,0)-MAX(AV574-AU574,0)/Inputs!$B$10)*DCF!D$6</f>
        <v>936.33103366553337</v>
      </c>
      <c r="CD574" s="15">
        <f ca="1">(AW574*DCF!E$10-DCF!E$5*MAX(AW574*DCF!E$10,0)-MAX(AW574-AV574,0)/Inputs!$B$10)*DCF!E$6</f>
        <v>1056.784655524013</v>
      </c>
      <c r="CE574" s="15">
        <f ca="1">(AX574*DCF!F$10-DCF!F$5*MAX(AX574*DCF!F$10,0)-MAX(AX574-AW574,0)/Inputs!$B$10)*DCF!F$6</f>
        <v>1150.8212749684164</v>
      </c>
      <c r="CF574" s="15">
        <f ca="1">(AY574*DCF!G$10-DCF!G$5*MAX(AY574*DCF!G$10,0)-MAX(AY574-AX574,0)/Inputs!$B$10)*DCF!G$6</f>
        <v>1337.097070363584</v>
      </c>
      <c r="CG574" s="15">
        <f ca="1">(AZ574*DCF!H$10-DCF!H$5*MAX(AZ574*DCF!H$10,0)-MAX(AZ574-AY574,0)/Inputs!$B$10)*DCF!H$6</f>
        <v>1368.2807803407811</v>
      </c>
      <c r="CH574" s="15">
        <f ca="1">(BA574*DCF!I$10-DCF!I$5*MAX(BA574*DCF!I$10,0)-MAX(BA574-AZ574,0)/Inputs!$B$10)*DCF!I$6</f>
        <v>1852.28799682043</v>
      </c>
      <c r="CI574" s="15">
        <f ca="1">(BB574*DCF!J$10-DCF!J$5*MAX(BB574*DCF!J$10,0)-MAX(BB574-BA574,0)/Inputs!$B$10)*DCF!J$6</f>
        <v>2213.2210163887016</v>
      </c>
      <c r="CJ574" s="15">
        <f ca="1">(BC574*DCF!K$10-DCF!K$5*MAX(BC574*DCF!K$10,0)-MAX(BC574-BB574,0)/Inputs!$B$10)*DCF!K$6</f>
        <v>2746.4656034246491</v>
      </c>
      <c r="CK574" s="15">
        <f ca="1">(BD574*DCF!L$10-DCF!L$5*MAX(BD574*DCF!L$10,0)-MAX(BD574-BC574,0)/Inputs!$B$10)*DCF!L$6</f>
        <v>3238.5715841389883</v>
      </c>
      <c r="CL574" s="15">
        <f ca="1">(BE574*DCF!M$10-DCF!M$5*MAX(BE574*DCF!M$10,0)-MAX(BE574-BD574,0)/Inputs!$B$10)*DCF!M$6</f>
        <v>3370.5180028310633</v>
      </c>
      <c r="CM574" s="15">
        <f ca="1">(BF574*DCF!C$28-DCF!C$5*MAX(BF574*DCF!C$28,0)-MAX(BF574-Inputs!$B$13,0)/Inputs!$B$17)*DCF!C$6</f>
        <v>3164.0809508205693</v>
      </c>
      <c r="CN574" s="15">
        <f ca="1">(BG574*DCF!D$28-DCF!D$5*MAX(BG574*DCF!D$28,0)-MAX(BG574-BF574,0)/Inputs!$B$17)*DCF!D$6</f>
        <v>3315.1875041208741</v>
      </c>
      <c r="CO574" s="15">
        <f ca="1">(BH574*DCF!E$28-DCF!E$5*MAX(BH574*DCF!E$28,0)-MAX(BH574-BG574,0)/Inputs!$B$17)*DCF!E$6</f>
        <v>4063.8832084102432</v>
      </c>
      <c r="CP574" s="15">
        <f ca="1">(BI574*DCF!F$28-DCF!F$5*MAX(BI574*DCF!F$28,0)-MAX(BI574-BH574,0)/Inputs!$B$17)*DCF!F$6</f>
        <v>4711.2185232062893</v>
      </c>
      <c r="CQ574" s="15">
        <f ca="1">(BJ574*DCF!G$28-DCF!G$5*MAX(BJ574*DCF!G$28,0)-MAX(BJ574-BI574,0)/Inputs!$B$17)*DCF!G$6</f>
        <v>5416.0403741646933</v>
      </c>
      <c r="CR574" s="15">
        <f ca="1">(BK574*DCF!H$28-DCF!H$5*MAX(BK574*DCF!H$28,0)-MAX(BK574-BJ574,0)/Inputs!$B$17)*DCF!H$6</f>
        <v>6600.6626341208421</v>
      </c>
      <c r="CS574" s="15">
        <f ca="1">(BL574*DCF!I$28-DCF!I$5*MAX(BL574*DCF!I$28,0)-MAX(BL574-BK574,0)/Inputs!$B$17)*DCF!I$6</f>
        <v>8342.477212773103</v>
      </c>
      <c r="CT574" s="15">
        <f ca="1">(BM574*DCF!J$28-DCF!J$5*MAX(BM574*DCF!J$28,0)-MAX(BM574-BL574,0)/Inputs!$B$17)*DCF!J$6</f>
        <v>9448.7639894432996</v>
      </c>
      <c r="CU574" s="15">
        <f ca="1">(BN574*DCF!K$28-DCF!K$5*MAX(BN574*DCF!K$28,0)-MAX(BN574-BM574,0)/Inputs!$B$17)*DCF!K$6</f>
        <v>11123.738641270871</v>
      </c>
      <c r="CV574" s="15">
        <f ca="1">(BO574*DCF!L$28-DCF!L$5*MAX(BO574*DCF!L$28,0)-MAX(BO574-BN574,0)/Inputs!$B$17)*DCF!L$6</f>
        <v>12609.978022691177</v>
      </c>
      <c r="CW574" s="15">
        <f ca="1">(BP574*DCF!M$28-DCF!M$5*MAX(BP574*DCF!M$28,0)-MAX(BP574-BO574,0)/Inputs!$B$17)*DCF!M$6</f>
        <v>15345.390819667351</v>
      </c>
      <c r="CX574" s="15">
        <f ca="1">(BQ574*DCF!C$46-DCF!C$5*MAX(BQ574*DCF!C$46,0)-MAX(BQ574-Inputs!$B$20,0)/Inputs!$B$24)*DCF!C$6</f>
        <v>-412.70710067071525</v>
      </c>
      <c r="CY574" s="15">
        <f ca="1">(BR574*DCF!D$46-DCF!D$5*MAX(BR574*DCF!D$46,0)-MAX(BR574-BQ574,0)/Inputs!$B$24)*DCF!D$6</f>
        <v>-845.00696113417575</v>
      </c>
      <c r="CZ574" s="15">
        <f ca="1">(BS574*DCF!E$46-DCF!E$5*MAX(BS574*DCF!E$46,0)-MAX(BS574-BR574,0)/Inputs!$B$24)*DCF!E$6</f>
        <v>-362.59483859227697</v>
      </c>
      <c r="DA574" s="15">
        <f ca="1">(BT574*DCF!F$46-DCF!F$5*MAX(BT574*DCF!F$46,0)-MAX(BT574-BS574,0)/Inputs!$B$24)*DCF!F$6</f>
        <v>-1156.3684534525335</v>
      </c>
      <c r="DB574" s="15">
        <f ca="1">(BU574*DCF!G$46-DCF!G$5*MAX(BU574*DCF!G$46,0)-MAX(BU574-BT574,0)/Inputs!$B$24)*DCF!G$6</f>
        <v>-647.46434647264118</v>
      </c>
      <c r="DC574" s="15">
        <f ca="1">(BV574*DCF!H$46-DCF!H$5*MAX(BV574*DCF!H$46,0)-MAX(BV574-BU574,0)/Inputs!$B$24)*DCF!H$6</f>
        <v>-2680.8161672311976</v>
      </c>
      <c r="DD574" s="15">
        <f ca="1">(BW574*DCF!I$46-DCF!I$5*MAX(BW574*DCF!I$46,0)-MAX(BW574-BV574,0)/Inputs!$B$24)*DCF!I$6</f>
        <v>-289.60061163594168</v>
      </c>
      <c r="DE574" s="15">
        <f ca="1">(BX574*DCF!J$46-DCF!J$5*MAX(BX574*DCF!J$46,0)-MAX(BX574-BW574,0)/Inputs!$B$24)*DCF!J$6</f>
        <v>-2892.4778570167846</v>
      </c>
      <c r="DF574" s="15">
        <f ca="1">(BY574*DCF!K$46-DCF!K$5*MAX(BY574*DCF!K$46,0)-MAX(BY574-BX574,0)/Inputs!$B$24)*DCF!K$6</f>
        <v>-1324.8556749730906</v>
      </c>
      <c r="DG574" s="15">
        <f ca="1">(BZ574*DCF!L$46-DCF!L$5*MAX(BZ574*DCF!L$46,0)-MAX(BZ574-BY574,0)/Inputs!$B$24)*DCF!L$6</f>
        <v>2257.6601401003836</v>
      </c>
      <c r="DH574" s="15">
        <f ca="1">(CA574*DCF!M$46-DCF!M$5*MAX(CA574*DCF!M$46,0)-MAX(CA574-BZ574,0)/Inputs!$B$24)*DCF!M$6</f>
        <v>3271.9625972039717</v>
      </c>
      <c r="DI574" s="15">
        <f ca="1">SUM(CB574:CL574)+BE574*DCF!M$10*(1+Inputs!$B$30)*(1-Inputs!$B$33)*(1-Inputs!$B$30/Inputs!$B$31)/(Inputs!$B$29-Inputs!$B$30)*DCF!M$6</f>
        <v>100085.10069868321</v>
      </c>
      <c r="DJ574" s="15">
        <f ca="1">SUM(CM574:CW574)+BP574*DCF!M$28*(1+Inputs!$B$30)*(1-Inputs!$B$33)*(1-Inputs!$B$30/Inputs!$B$31)/(Inputs!$B$29-Inputs!$B$30)*DCF!M$6</f>
        <v>445665.2725524886</v>
      </c>
      <c r="DK574" s="15">
        <f ca="1">SUM(CX574:DH574)+CA574*DCF!M$46*(1+Inputs!$B$30)*(1-Inputs!$B$33)*(1-Inputs!$B$30/Inputs!$B$31)/(Inputs!$B$29-Inputs!$B$30)*DCF!M$6</f>
        <v>101351.29820186394</v>
      </c>
      <c r="DM574" s="15">
        <f ca="1">DI574+DJ574+DK574+Inputs!$B$34+Inputs!$B$36-Inputs!$B$35</f>
        <v>723952.67145303567</v>
      </c>
    </row>
    <row r="575" spans="1:117" x14ac:dyDescent="0.75">
      <c r="A575" s="11">
        <v>562</v>
      </c>
      <c r="C575" s="24">
        <f t="shared" ca="1" si="326"/>
        <v>1.2830049274778166</v>
      </c>
      <c r="D575" s="24">
        <f t="shared" ca="1" si="326"/>
        <v>-1.1902920790894302</v>
      </c>
      <c r="E575" s="24">
        <f t="shared" ca="1" si="326"/>
        <v>0.11539042568126333</v>
      </c>
      <c r="F575" s="24">
        <f t="shared" ca="1" si="326"/>
        <v>-0.19616580450189602</v>
      </c>
      <c r="G575" s="24">
        <f t="shared" ca="1" si="326"/>
        <v>1.0370247290997188</v>
      </c>
      <c r="H575" s="24">
        <f t="shared" ca="1" si="326"/>
        <v>-0.31875248009685847</v>
      </c>
      <c r="I575" s="24">
        <f t="shared" ca="1" si="326"/>
        <v>0.12844690977327886</v>
      </c>
      <c r="J575" s="24">
        <f t="shared" ca="1" si="326"/>
        <v>-1.3180841608404845</v>
      </c>
      <c r="K575" s="24">
        <f t="shared" ca="1" si="326"/>
        <v>-0.85169317296332347</v>
      </c>
      <c r="L575" s="24">
        <f t="shared" ca="1" si="326"/>
        <v>0.39404108390895942</v>
      </c>
      <c r="M575" s="24">
        <f t="shared" ca="1" si="326"/>
        <v>-0.40932090511837838</v>
      </c>
      <c r="N575" s="24">
        <f ca="1">SQRT(Inputs!$B$38)*C575+SQRT(1-Inputs!$B$38)*_xlfn.NORM.S.INV(RAND())</f>
        <v>0.54932963389087619</v>
      </c>
      <c r="O575" s="24">
        <f ca="1">SQRT(Inputs!$B$38)*D575+SQRT(1-Inputs!$B$38)*_xlfn.NORM.S.INV(RAND())</f>
        <v>-0.83664409998495914</v>
      </c>
      <c r="P575" s="24">
        <f ca="1">SQRT(Inputs!$B$38)*E575+SQRT(1-Inputs!$B$38)*_xlfn.NORM.S.INV(RAND())</f>
        <v>0.16843693053473752</v>
      </c>
      <c r="Q575" s="24">
        <f ca="1">SQRT(Inputs!$B$38)*F575+SQRT(1-Inputs!$B$38)*_xlfn.NORM.S.INV(RAND())</f>
        <v>-0.66176284784343609</v>
      </c>
      <c r="R575" s="24">
        <f ca="1">SQRT(Inputs!$B$38)*G575+SQRT(1-Inputs!$B$38)*_xlfn.NORM.S.INV(RAND())</f>
        <v>0.12220845715278938</v>
      </c>
      <c r="S575" s="24">
        <f ca="1">SQRT(Inputs!$B$38)*H575+SQRT(1-Inputs!$B$38)*_xlfn.NORM.S.INV(RAND())</f>
        <v>-0.40483217120083792</v>
      </c>
      <c r="T575" s="24">
        <f ca="1">SQRT(Inputs!$B$38)*I575+SQRT(1-Inputs!$B$38)*_xlfn.NORM.S.INV(RAND())</f>
        <v>0.44488132997370972</v>
      </c>
      <c r="U575" s="24">
        <f ca="1">SQRT(Inputs!$B$38)*J575+SQRT(1-Inputs!$B$38)*_xlfn.NORM.S.INV(RAND())</f>
        <v>-1.0145268276689785</v>
      </c>
      <c r="V575" s="24">
        <f ca="1">SQRT(Inputs!$B$38)*K575+SQRT(1-Inputs!$B$38)*_xlfn.NORM.S.INV(RAND())</f>
        <v>-0.26140901985605403</v>
      </c>
      <c r="W575" s="24">
        <f ca="1">SQRT(Inputs!$B$38)*L575+SQRT(1-Inputs!$B$38)*_xlfn.NORM.S.INV(RAND())</f>
        <v>1.1956498094165404</v>
      </c>
      <c r="X575" s="24">
        <f ca="1">SQRT(Inputs!$B$38)*M575+SQRT(1-Inputs!$B$38)*_xlfn.NORM.S.INV(RAND())</f>
        <v>0.63021859243943534</v>
      </c>
      <c r="Y575" s="24">
        <f ca="1">SQRT(Inputs!$B$38)*C575+SQRT(1-Inputs!$B$38)*_xlfn.NORM.S.INV(RAND())</f>
        <v>0.58003660047524919</v>
      </c>
      <c r="Z575" s="24">
        <f ca="1">SQRT(Inputs!$B$38)*D575+SQRT(1-Inputs!$B$38)*_xlfn.NORM.S.INV(RAND())</f>
        <v>-1.2646045232953127</v>
      </c>
      <c r="AA575" s="24">
        <f ca="1">SQRT(Inputs!$B$38)*E575+SQRT(1-Inputs!$B$38)*_xlfn.NORM.S.INV(RAND())</f>
        <v>0.13841245375547101</v>
      </c>
      <c r="AB575" s="24">
        <f ca="1">SQRT(Inputs!$B$38)*F575+SQRT(1-Inputs!$B$38)*_xlfn.NORM.S.INV(RAND())</f>
        <v>-1.1571732044889553</v>
      </c>
      <c r="AC575" s="24">
        <f ca="1">SQRT(Inputs!$B$38)*G575+SQRT(1-Inputs!$B$38)*_xlfn.NORM.S.INV(RAND())</f>
        <v>0.11222202933669839</v>
      </c>
      <c r="AD575" s="24">
        <f ca="1">SQRT(Inputs!$B$38)*H575+SQRT(1-Inputs!$B$38)*_xlfn.NORM.S.INV(RAND())</f>
        <v>0.68696477575882176</v>
      </c>
      <c r="AE575" s="24">
        <f ca="1">SQRT(Inputs!$B$38)*I575+SQRT(1-Inputs!$B$38)*_xlfn.NORM.S.INV(RAND())</f>
        <v>0.89542807459488005</v>
      </c>
      <c r="AF575" s="24">
        <f ca="1">SQRT(Inputs!$B$38)*J575+SQRT(1-Inputs!$B$38)*_xlfn.NORM.S.INV(RAND())</f>
        <v>-2.1160286936604003</v>
      </c>
      <c r="AG575" s="24">
        <f ca="1">SQRT(Inputs!$B$38)*K575+SQRT(1-Inputs!$B$38)*_xlfn.NORM.S.INV(RAND())</f>
        <v>-9.6447960513200037E-2</v>
      </c>
      <c r="AH575" s="24">
        <f ca="1">SQRT(Inputs!$B$38)*L575+SQRT(1-Inputs!$B$38)*_xlfn.NORM.S.INV(RAND())</f>
        <v>0.99967998800133806</v>
      </c>
      <c r="AI575" s="24">
        <f ca="1">SQRT(Inputs!$B$38)*M575+SQRT(1-Inputs!$B$38)*_xlfn.NORM.S.INV(RAND())</f>
        <v>-0.10659973005778127</v>
      </c>
      <c r="AJ575" s="24">
        <f ca="1">SQRT(Inputs!$B$38)*C575+SQRT(1-Inputs!$B$38)*_xlfn.NORM.S.INV(RAND())</f>
        <v>0.7801581437116003</v>
      </c>
      <c r="AK575" s="24">
        <f ca="1">SQRT(Inputs!$B$38)*D575+SQRT(1-Inputs!$B$38)*_xlfn.NORM.S.INV(RAND())</f>
        <v>-0.30716298140626341</v>
      </c>
      <c r="AL575" s="24">
        <f ca="1">SQRT(Inputs!$B$38)*E575+SQRT(1-Inputs!$B$38)*_xlfn.NORM.S.INV(RAND())</f>
        <v>0.20104791596323357</v>
      </c>
      <c r="AM575" s="24">
        <f ca="1">SQRT(Inputs!$B$38)*F575+SQRT(1-Inputs!$B$38)*_xlfn.NORM.S.INV(RAND())</f>
        <v>-0.44581165565104452</v>
      </c>
      <c r="AN575" s="24">
        <f ca="1">SQRT(Inputs!$B$38)*G575+SQRT(1-Inputs!$B$38)*_xlfn.NORM.S.INV(RAND())</f>
        <v>0.25956886128071838</v>
      </c>
      <c r="AO575" s="24">
        <f ca="1">SQRT(Inputs!$B$38)*H575+SQRT(1-Inputs!$B$38)*_xlfn.NORM.S.INV(RAND())</f>
        <v>-0.14062384565548561</v>
      </c>
      <c r="AP575" s="24">
        <f ca="1">SQRT(Inputs!$B$38)*I575+SQRT(1-Inputs!$B$38)*_xlfn.NORM.S.INV(RAND())</f>
        <v>-0.81052216095211749</v>
      </c>
      <c r="AQ575" s="24">
        <f ca="1">SQRT(Inputs!$B$38)*J575+SQRT(1-Inputs!$B$38)*_xlfn.NORM.S.INV(RAND())</f>
        <v>-0.76864502532196399</v>
      </c>
      <c r="AR575" s="24">
        <f ca="1">SQRT(Inputs!$B$38)*K575+SQRT(1-Inputs!$B$38)*_xlfn.NORM.S.INV(RAND())</f>
        <v>-0.17801990654767924</v>
      </c>
      <c r="AS575" s="24">
        <f ca="1">SQRT(Inputs!$B$38)*L575+SQRT(1-Inputs!$B$38)*_xlfn.NORM.S.INV(RAND())</f>
        <v>-1.1848875710354569</v>
      </c>
      <c r="AT575" s="24">
        <f ca="1">SQRT(Inputs!$B$38)*M575+SQRT(1-Inputs!$B$38)*_xlfn.NORM.S.INV(RAND())</f>
        <v>-0.97208569245526011</v>
      </c>
      <c r="AU575" s="15">
        <f ca="1">Inputs!$B$6*EXP($B$8-0.5*C$5^2+C$5*N575)</f>
        <v>5423.703118778245</v>
      </c>
      <c r="AV575" s="15">
        <f t="shared" ca="1" si="292"/>
        <v>5837.7662785128941</v>
      </c>
      <c r="AW575" s="15">
        <f t="shared" ca="1" si="293"/>
        <v>7281.6889157204496</v>
      </c>
      <c r="AX575" s="15">
        <f t="shared" ca="1" si="294"/>
        <v>8184.7678917545281</v>
      </c>
      <c r="AY575" s="15">
        <f t="shared" ca="1" si="295"/>
        <v>10146.407503029694</v>
      </c>
      <c r="AZ575" s="15">
        <f t="shared" ca="1" si="296"/>
        <v>11868.273667967918</v>
      </c>
      <c r="BA575" s="15">
        <f t="shared" ca="1" si="297"/>
        <v>15215.964419605929</v>
      </c>
      <c r="BB575" s="15">
        <f t="shared" ca="1" si="298"/>
        <v>16828.488288570177</v>
      </c>
      <c r="BC575" s="15">
        <f t="shared" ca="1" si="299"/>
        <v>20097.038692222188</v>
      </c>
      <c r="BD575" s="15">
        <f t="shared" ca="1" si="300"/>
        <v>27534.056244981548</v>
      </c>
      <c r="BE575" s="15">
        <f t="shared" ca="1" si="301"/>
        <v>35732.778433304462</v>
      </c>
      <c r="BF575" s="15">
        <f ca="1">Inputs!$B$13*EXP($B$9-0.5*C$6^2+C$6*Y575)</f>
        <v>15516.513882592708</v>
      </c>
      <c r="BG575" s="15">
        <f t="shared" ca="1" si="302"/>
        <v>15052.367794884931</v>
      </c>
      <c r="BH575" s="15">
        <f t="shared" ca="1" si="303"/>
        <v>18818.310720923586</v>
      </c>
      <c r="BI575" s="15">
        <f t="shared" ca="1" si="304"/>
        <v>19278.026936933704</v>
      </c>
      <c r="BJ575" s="15">
        <f t="shared" ca="1" si="305"/>
        <v>24019.018529557576</v>
      </c>
      <c r="BK575" s="15">
        <f t="shared" ca="1" si="306"/>
        <v>32368.857829467819</v>
      </c>
      <c r="BL575" s="15">
        <f t="shared" ca="1" si="307"/>
        <v>44653.489072320706</v>
      </c>
      <c r="BM575" s="15">
        <f t="shared" ca="1" si="308"/>
        <v>42200.823886657156</v>
      </c>
      <c r="BN575" s="15">
        <f t="shared" ca="1" si="309"/>
        <v>51305.30579163404</v>
      </c>
      <c r="BO575" s="15">
        <f t="shared" ca="1" si="310"/>
        <v>70904.505942470307</v>
      </c>
      <c r="BP575" s="15">
        <f t="shared" ca="1" si="311"/>
        <v>86222.508111370917</v>
      </c>
      <c r="BQ575" s="15">
        <f ca="1">Inputs!$B$20*EXP($B$10-0.5*C$7^2+C$7*AJ575)</f>
        <v>5656.9336891514549</v>
      </c>
      <c r="BR575" s="15">
        <f t="shared" ca="1" si="312"/>
        <v>6962.3334902468805</v>
      </c>
      <c r="BS575" s="15">
        <f t="shared" ca="1" si="313"/>
        <v>10100.88992114927</v>
      </c>
      <c r="BT575" s="15">
        <f t="shared" ca="1" si="314"/>
        <v>12389.801918562856</v>
      </c>
      <c r="BU575" s="15">
        <f t="shared" ca="1" si="315"/>
        <v>18283.826900391938</v>
      </c>
      <c r="BV575" s="15">
        <f t="shared" ca="1" si="316"/>
        <v>24644.774140788602</v>
      </c>
      <c r="BW575" s="15">
        <f t="shared" ca="1" si="317"/>
        <v>28969.131302481921</v>
      </c>
      <c r="BX575" s="15">
        <f t="shared" ca="1" si="318"/>
        <v>34731.688898822373</v>
      </c>
      <c r="BY575" s="15">
        <f t="shared" ca="1" si="319"/>
        <v>47035.393033319968</v>
      </c>
      <c r="BZ575" s="15">
        <f t="shared" ca="1" si="320"/>
        <v>53079.488112218431</v>
      </c>
      <c r="CA575" s="15">
        <f t="shared" ca="1" si="321"/>
        <v>62731.984405973082</v>
      </c>
      <c r="CB575" s="15">
        <f ca="1">(AU575*DCF!C$10-DCF!C$5*MAX(AU575*DCF!C$10,0)-MAX(AU575-Inputs!$B$6,0)/Inputs!$B$10)*DCF!C$6</f>
        <v>1039.7839851681244</v>
      </c>
      <c r="CC575" s="15">
        <f ca="1">(AV575*DCF!D$10-DCF!D$5*MAX(AV575*DCF!D$10,0)-MAX(AV575-AU575,0)/Inputs!$B$10)*DCF!D$6</f>
        <v>1321.9575161206228</v>
      </c>
      <c r="CD575" s="15">
        <f ca="1">(AW575*DCF!E$10-DCF!E$5*MAX(AW575*DCF!E$10,0)-MAX(AW575-AV575,0)/Inputs!$B$10)*DCF!E$6</f>
        <v>1355.9948827504791</v>
      </c>
      <c r="CE575" s="15">
        <f ca="1">(AX575*DCF!F$10-DCF!F$5*MAX(AX575*DCF!F$10,0)-MAX(AX575-AW575,0)/Inputs!$B$10)*DCF!F$6</f>
        <v>1598.813441883708</v>
      </c>
      <c r="CF575" s="15">
        <f ca="1">(AY575*DCF!G$10-DCF!G$5*MAX(AY575*DCF!G$10,0)-MAX(AY575-AX575,0)/Inputs!$B$10)*DCF!G$6</f>
        <v>1713.5032314435641</v>
      </c>
      <c r="CG575" s="15">
        <f ca="1">(AZ575*DCF!H$10-DCF!H$5*MAX(AZ575*DCF!H$10,0)-MAX(AZ575-AY575,0)/Inputs!$B$10)*DCF!H$6</f>
        <v>1998.4856394168976</v>
      </c>
      <c r="CH575" s="15">
        <f ca="1">(BA575*DCF!I$10-DCF!I$5*MAX(BA575*DCF!I$10,0)-MAX(BA575-AZ575,0)/Inputs!$B$10)*DCF!I$6</f>
        <v>2230.2630436382542</v>
      </c>
      <c r="CI575" s="15">
        <f ca="1">(BB575*DCF!J$10-DCF!J$5*MAX(BB575*DCF!J$10,0)-MAX(BB575-BA575,0)/Inputs!$B$10)*DCF!J$6</f>
        <v>2643.4562177887742</v>
      </c>
      <c r="CJ575" s="15">
        <f ca="1">(BC575*DCF!K$10-DCF!K$5*MAX(BC575*DCF!K$10,0)-MAX(BC575-BB575,0)/Inputs!$B$10)*DCF!K$6</f>
        <v>2777.7531691178242</v>
      </c>
      <c r="CK575" s="15">
        <f ca="1">(BD575*DCF!L$10-DCF!L$5*MAX(BD575*DCF!L$10,0)-MAX(BD575-BC575,0)/Inputs!$B$10)*DCF!L$6</f>
        <v>3190.9324830724763</v>
      </c>
      <c r="CL575" s="15">
        <f ca="1">(BE575*DCF!M$10-DCF!M$5*MAX(BE575*DCF!M$10,0)-MAX(BE575-BD575,0)/Inputs!$B$10)*DCF!M$6</f>
        <v>4062.9322383781332</v>
      </c>
      <c r="CM575" s="15">
        <f ca="1">(BF575*DCF!C$28-DCF!C$5*MAX(BF575*DCF!C$28,0)-MAX(BF575-Inputs!$B$13,0)/Inputs!$B$17)*DCF!C$6</f>
        <v>3781.8399214262517</v>
      </c>
      <c r="CN575" s="15">
        <f ca="1">(BG575*DCF!D$28-DCF!D$5*MAX(BG575*DCF!D$28,0)-MAX(BG575-BF575,0)/Inputs!$B$17)*DCF!D$6</f>
        <v>4433.2694805501606</v>
      </c>
      <c r="CO575" s="15">
        <f ca="1">(BH575*DCF!E$28-DCF!E$5*MAX(BH575*DCF!E$28,0)-MAX(BH575-BG575,0)/Inputs!$B$17)*DCF!E$6</f>
        <v>4587.46517001334</v>
      </c>
      <c r="CP575" s="15">
        <f ca="1">(BI575*DCF!F$28-DCF!F$5*MAX(BI575*DCF!F$28,0)-MAX(BI575-BH575,0)/Inputs!$B$17)*DCF!F$6</f>
        <v>5149.7779100273574</v>
      </c>
      <c r="CQ575" s="15">
        <f ca="1">(BJ575*DCF!G$28-DCF!G$5*MAX(BJ575*DCF!G$28,0)-MAX(BJ575-BI575,0)/Inputs!$B$17)*DCF!G$6</f>
        <v>5434.5286386610633</v>
      </c>
      <c r="CR575" s="15">
        <f ca="1">(BK575*DCF!H$28-DCF!H$5*MAX(BK575*DCF!H$28,0)-MAX(BK575-BJ575,0)/Inputs!$B$17)*DCF!H$6</f>
        <v>6707.8449569710674</v>
      </c>
      <c r="CS575" s="15">
        <f ca="1">(BL575*DCF!I$28-DCF!I$5*MAX(BL575*DCF!I$28,0)-MAX(BL575-BK575,0)/Inputs!$B$17)*DCF!I$6</f>
        <v>8737.1823762881559</v>
      </c>
      <c r="CT575" s="15">
        <f ca="1">(BM575*DCF!J$28-DCF!J$5*MAX(BM575*DCF!J$28,0)-MAX(BM575-BL575,0)/Inputs!$B$17)*DCF!J$6</f>
        <v>9414.2870881147883</v>
      </c>
      <c r="CU575" s="15">
        <f ca="1">(BN575*DCF!K$28-DCF!K$5*MAX(BN575*DCF!K$28,0)-MAX(BN575-BM575,0)/Inputs!$B$17)*DCF!K$6</f>
        <v>9719.6425848433137</v>
      </c>
      <c r="CV575" s="15">
        <f ca="1">(BO575*DCF!L$28-DCF!L$5*MAX(BO575*DCF!L$28,0)-MAX(BO575-BN575,0)/Inputs!$B$17)*DCF!L$6</f>
        <v>11929.255033687605</v>
      </c>
      <c r="CW575" s="15">
        <f ca="1">(BP575*DCF!M$28-DCF!M$5*MAX(BP575*DCF!M$28,0)-MAX(BP575-BO575,0)/Inputs!$B$17)*DCF!M$6</f>
        <v>14621.653148903371</v>
      </c>
      <c r="CX575" s="15">
        <f ca="1">(BQ575*DCF!C$46-DCF!C$5*MAX(BQ575*DCF!C$46,0)-MAX(BQ575-Inputs!$B$20,0)/Inputs!$B$24)*DCF!C$6</f>
        <v>-2440.8316553012392</v>
      </c>
      <c r="CY575" s="15">
        <f ca="1">(BR575*DCF!D$46-DCF!D$5*MAX(BR575*DCF!D$46,0)-MAX(BR575-BQ575,0)/Inputs!$B$24)*DCF!D$6</f>
        <v>-1745.3112223945629</v>
      </c>
      <c r="CZ575" s="15">
        <f ca="1">(BS575*DCF!E$46-DCF!E$5*MAX(BS575*DCF!E$46,0)-MAX(BS575-BR575,0)/Inputs!$B$24)*DCF!E$6</f>
        <v>-2431.5803621145392</v>
      </c>
      <c r="DA575" s="15">
        <f ca="1">(BT575*DCF!F$46-DCF!F$5*MAX(BT575*DCF!F$46,0)-MAX(BT575-BS575,0)/Inputs!$B$24)*DCF!F$6</f>
        <v>-1735.768926299243</v>
      </c>
      <c r="DB575" s="15">
        <f ca="1">(BU575*DCF!G$46-DCF!G$5*MAX(BU575*DCF!G$46,0)-MAX(BU575-BT575,0)/Inputs!$B$24)*DCF!G$6</f>
        <v>-2597.665364670871</v>
      </c>
      <c r="DC575" s="15">
        <f ca="1">(BV575*DCF!H$46-DCF!H$5*MAX(BV575*DCF!H$46,0)-MAX(BV575-BU575,0)/Inputs!$B$24)*DCF!H$6</f>
        <v>-1976.6253807828934</v>
      </c>
      <c r="DD575" s="15">
        <f ca="1">(BW575*DCF!I$46-DCF!I$5*MAX(BW575*DCF!I$46,0)-MAX(BW575-BV575,0)/Inputs!$B$24)*DCF!I$6</f>
        <v>-572.30233595330708</v>
      </c>
      <c r="DE575" s="15">
        <f ca="1">(BX575*DCF!J$46-DCF!J$5*MAX(BX575*DCF!J$46,0)-MAX(BX575-BW575,0)/Inputs!$B$24)*DCF!J$6</f>
        <v>-71.237851207677622</v>
      </c>
      <c r="DF575" s="15">
        <f ca="1">(BY575*DCF!K$46-DCF!K$5*MAX(BY575*DCF!K$46,0)-MAX(BY575-BX575,0)/Inputs!$B$24)*DCF!K$6</f>
        <v>-327.26130029709327</v>
      </c>
      <c r="DG575" s="15">
        <f ca="1">(BZ575*DCF!L$46-DCF!L$5*MAX(BZ575*DCF!L$46,0)-MAX(BZ575-BY575,0)/Inputs!$B$24)*DCF!L$6</f>
        <v>2301.3410357855673</v>
      </c>
      <c r="DH575" s="15">
        <f ca="1">(CA575*DCF!M$46-DCF!M$5*MAX(CA575*DCF!M$46,0)-MAX(CA575-BZ575,0)/Inputs!$B$24)*DCF!M$6</f>
        <v>2900.0271391083365</v>
      </c>
      <c r="DI575" s="15">
        <f ca="1">SUM(CB575:CL575)+BE575*DCF!M$10*(1+Inputs!$B$30)*(1-Inputs!$B$33)*(1-Inputs!$B$30/Inputs!$B$31)/(Inputs!$B$29-Inputs!$B$30)*DCF!M$6</f>
        <v>123378.6707457427</v>
      </c>
      <c r="DJ575" s="15">
        <f ca="1">SUM(CM575:CW575)+BP575*DCF!M$28*(1+Inputs!$B$30)*(1-Inputs!$B$33)*(1-Inputs!$B$30/Inputs!$B$31)/(Inputs!$B$29-Inputs!$B$30)*DCF!M$6</f>
        <v>404461.25330759131</v>
      </c>
      <c r="DK575" s="15">
        <f ca="1">SUM(CX575:DH575)+CA575*DCF!M$46*(1+Inputs!$B$30)*(1-Inputs!$B$33)*(1-Inputs!$B$30/Inputs!$B$31)/(Inputs!$B$29-Inputs!$B$30)*DCF!M$6</f>
        <v>88293.862746116007</v>
      </c>
      <c r="DM575" s="15">
        <f ca="1">DI575+DJ575+DK575+Inputs!$B$34+Inputs!$B$36-Inputs!$B$35</f>
        <v>692984.78679945006</v>
      </c>
    </row>
    <row r="576" spans="1:117" x14ac:dyDescent="0.75">
      <c r="A576" s="11">
        <v>563</v>
      </c>
      <c r="C576" s="24">
        <f t="shared" ca="1" si="326"/>
        <v>1.2054684425271434</v>
      </c>
      <c r="D576" s="24">
        <f t="shared" ca="1" si="326"/>
        <v>2.4652351462100999</v>
      </c>
      <c r="E576" s="24">
        <f t="shared" ca="1" si="326"/>
        <v>-0.74588750243025603</v>
      </c>
      <c r="F576" s="24">
        <f t="shared" ca="1" si="326"/>
        <v>-0.43457999173108081</v>
      </c>
      <c r="G576" s="24">
        <f t="shared" ca="1" si="326"/>
        <v>0.69525349600394903</v>
      </c>
      <c r="H576" s="24">
        <f t="shared" ca="1" si="326"/>
        <v>1.2804835227430389</v>
      </c>
      <c r="I576" s="24">
        <f t="shared" ca="1" si="326"/>
        <v>-8.7125986367668218E-2</v>
      </c>
      <c r="J576" s="24">
        <f t="shared" ca="1" si="326"/>
        <v>1.3338259337493958E-3</v>
      </c>
      <c r="K576" s="24">
        <f t="shared" ca="1" si="326"/>
        <v>0.16292684413035291</v>
      </c>
      <c r="L576" s="24">
        <f t="shared" ca="1" si="326"/>
        <v>-0.64174439056711385</v>
      </c>
      <c r="M576" s="24">
        <f t="shared" ca="1" si="326"/>
        <v>-0.49427238464661971</v>
      </c>
      <c r="N576" s="24">
        <f ca="1">SQRT(Inputs!$B$38)*C576+SQRT(1-Inputs!$B$38)*_xlfn.NORM.S.INV(RAND())</f>
        <v>1.1344007722584539</v>
      </c>
      <c r="O576" s="24">
        <f ca="1">SQRT(Inputs!$B$38)*D576+SQRT(1-Inputs!$B$38)*_xlfn.NORM.S.INV(RAND())</f>
        <v>2.699581016151992</v>
      </c>
      <c r="P576" s="24">
        <f ca="1">SQRT(Inputs!$B$38)*E576+SQRT(1-Inputs!$B$38)*_xlfn.NORM.S.INV(RAND())</f>
        <v>-0.27962540377156581</v>
      </c>
      <c r="Q576" s="24">
        <f ca="1">SQRT(Inputs!$B$38)*F576+SQRT(1-Inputs!$B$38)*_xlfn.NORM.S.INV(RAND())</f>
        <v>-0.1588115878906623</v>
      </c>
      <c r="R576" s="24">
        <f ca="1">SQRT(Inputs!$B$38)*G576+SQRT(1-Inputs!$B$38)*_xlfn.NORM.S.INV(RAND())</f>
        <v>0.49294779881996609</v>
      </c>
      <c r="S576" s="24">
        <f ca="1">SQRT(Inputs!$B$38)*H576+SQRT(1-Inputs!$B$38)*_xlfn.NORM.S.INV(RAND())</f>
        <v>-0.25400783344595079</v>
      </c>
      <c r="T576" s="24">
        <f ca="1">SQRT(Inputs!$B$38)*I576+SQRT(1-Inputs!$B$38)*_xlfn.NORM.S.INV(RAND())</f>
        <v>-2.5754194834281464E-2</v>
      </c>
      <c r="U576" s="24">
        <f ca="1">SQRT(Inputs!$B$38)*J576+SQRT(1-Inputs!$B$38)*_xlfn.NORM.S.INV(RAND())</f>
        <v>-1.4047595354511171</v>
      </c>
      <c r="V576" s="24">
        <f ca="1">SQRT(Inputs!$B$38)*K576+SQRT(1-Inputs!$B$38)*_xlfn.NORM.S.INV(RAND())</f>
        <v>-0.49058745260482362</v>
      </c>
      <c r="W576" s="24">
        <f ca="1">SQRT(Inputs!$B$38)*L576+SQRT(1-Inputs!$B$38)*_xlfn.NORM.S.INV(RAND())</f>
        <v>0.18876317350233218</v>
      </c>
      <c r="X576" s="24">
        <f ca="1">SQRT(Inputs!$B$38)*M576+SQRT(1-Inputs!$B$38)*_xlfn.NORM.S.INV(RAND())</f>
        <v>0.14987004538495347</v>
      </c>
      <c r="Y576" s="24">
        <f ca="1">SQRT(Inputs!$B$38)*C576+SQRT(1-Inputs!$B$38)*_xlfn.NORM.S.INV(RAND())</f>
        <v>0.8247256084698299</v>
      </c>
      <c r="Z576" s="24">
        <f ca="1">SQRT(Inputs!$B$38)*D576+SQRT(1-Inputs!$B$38)*_xlfn.NORM.S.INV(RAND())</f>
        <v>2.3328590448632021</v>
      </c>
      <c r="AA576" s="24">
        <f ca="1">SQRT(Inputs!$B$38)*E576+SQRT(1-Inputs!$B$38)*_xlfn.NORM.S.INV(RAND())</f>
        <v>-0.63050538714266868</v>
      </c>
      <c r="AB576" s="24">
        <f ca="1">SQRT(Inputs!$B$38)*F576+SQRT(1-Inputs!$B$38)*_xlfn.NORM.S.INV(RAND())</f>
        <v>-1.3171481558304521</v>
      </c>
      <c r="AC576" s="24">
        <f ca="1">SQRT(Inputs!$B$38)*G576+SQRT(1-Inputs!$B$38)*_xlfn.NORM.S.INV(RAND())</f>
        <v>1.8308650249985337</v>
      </c>
      <c r="AD576" s="24">
        <f ca="1">SQRT(Inputs!$B$38)*H576+SQRT(1-Inputs!$B$38)*_xlfn.NORM.S.INV(RAND())</f>
        <v>1.4272273762404124</v>
      </c>
      <c r="AE576" s="24">
        <f ca="1">SQRT(Inputs!$B$38)*I576+SQRT(1-Inputs!$B$38)*_xlfn.NORM.S.INV(RAND())</f>
        <v>0.28720353365491819</v>
      </c>
      <c r="AF576" s="24">
        <f ca="1">SQRT(Inputs!$B$38)*J576+SQRT(1-Inputs!$B$38)*_xlfn.NORM.S.INV(RAND())</f>
        <v>0.86314314678894621</v>
      </c>
      <c r="AG576" s="24">
        <f ca="1">SQRT(Inputs!$B$38)*K576+SQRT(1-Inputs!$B$38)*_xlfn.NORM.S.INV(RAND())</f>
        <v>0.5699134886755155</v>
      </c>
      <c r="AH576" s="24">
        <f ca="1">SQRT(Inputs!$B$38)*L576+SQRT(1-Inputs!$B$38)*_xlfn.NORM.S.INV(RAND())</f>
        <v>-0.98953181882535513</v>
      </c>
      <c r="AI576" s="24">
        <f ca="1">SQRT(Inputs!$B$38)*M576+SQRT(1-Inputs!$B$38)*_xlfn.NORM.S.INV(RAND())</f>
        <v>-0.88884180064271701</v>
      </c>
      <c r="AJ576" s="24">
        <f ca="1">SQRT(Inputs!$B$38)*C576+SQRT(1-Inputs!$B$38)*_xlfn.NORM.S.INV(RAND())</f>
        <v>1.2646773016218851</v>
      </c>
      <c r="AK576" s="24">
        <f ca="1">SQRT(Inputs!$B$38)*D576+SQRT(1-Inputs!$B$38)*_xlfn.NORM.S.INV(RAND())</f>
        <v>1.2111873074900963</v>
      </c>
      <c r="AL576" s="24">
        <f ca="1">SQRT(Inputs!$B$38)*E576+SQRT(1-Inputs!$B$38)*_xlfn.NORM.S.INV(RAND())</f>
        <v>-0.5326739315722776</v>
      </c>
      <c r="AM576" s="24">
        <f ca="1">SQRT(Inputs!$B$38)*F576+SQRT(1-Inputs!$B$38)*_xlfn.NORM.S.INV(RAND())</f>
        <v>0.75309616641578736</v>
      </c>
      <c r="AN576" s="24">
        <f ca="1">SQRT(Inputs!$B$38)*G576+SQRT(1-Inputs!$B$38)*_xlfn.NORM.S.INV(RAND())</f>
        <v>8.8141778050709441E-2</v>
      </c>
      <c r="AO576" s="24">
        <f ca="1">SQRT(Inputs!$B$38)*H576+SQRT(1-Inputs!$B$38)*_xlfn.NORM.S.INV(RAND())</f>
        <v>2.0666123957541309</v>
      </c>
      <c r="AP576" s="24">
        <f ca="1">SQRT(Inputs!$B$38)*I576+SQRT(1-Inputs!$B$38)*_xlfn.NORM.S.INV(RAND())</f>
        <v>8.5501060781440125E-2</v>
      </c>
      <c r="AQ576" s="24">
        <f ca="1">SQRT(Inputs!$B$38)*J576+SQRT(1-Inputs!$B$38)*_xlfn.NORM.S.INV(RAND())</f>
        <v>1.2580925895645578</v>
      </c>
      <c r="AR576" s="24">
        <f ca="1">SQRT(Inputs!$B$38)*K576+SQRT(1-Inputs!$B$38)*_xlfn.NORM.S.INV(RAND())</f>
        <v>-0.74906179877397705</v>
      </c>
      <c r="AS576" s="24">
        <f ca="1">SQRT(Inputs!$B$38)*L576+SQRT(1-Inputs!$B$38)*_xlfn.NORM.S.INV(RAND())</f>
        <v>1.1278999017190685</v>
      </c>
      <c r="AT576" s="24">
        <f ca="1">SQRT(Inputs!$B$38)*M576+SQRT(1-Inputs!$B$38)*_xlfn.NORM.S.INV(RAND())</f>
        <v>-0.57258136577987195</v>
      </c>
      <c r="AU576" s="15">
        <f ca="1">Inputs!$B$6*EXP($B$8-0.5*C$5^2+C$5*N576)</f>
        <v>5962.477477464995</v>
      </c>
      <c r="AV576" s="15">
        <f t="shared" ca="1" si="292"/>
        <v>10794.036105100027</v>
      </c>
      <c r="AW576" s="15">
        <f t="shared" ca="1" si="293"/>
        <v>12674.260343036411</v>
      </c>
      <c r="AX576" s="15">
        <f t="shared" ca="1" si="294"/>
        <v>15170.008797670414</v>
      </c>
      <c r="AY576" s="15">
        <f t="shared" ca="1" si="295"/>
        <v>19637.934088166574</v>
      </c>
      <c r="AZ576" s="15">
        <f t="shared" ca="1" si="296"/>
        <v>23355.22800318904</v>
      </c>
      <c r="BA576" s="15">
        <f t="shared" ca="1" si="297"/>
        <v>28503.893478795013</v>
      </c>
      <c r="BB576" s="15">
        <f t="shared" ca="1" si="298"/>
        <v>30315.87268724832</v>
      </c>
      <c r="BC576" s="15">
        <f t="shared" ca="1" si="299"/>
        <v>35411.908132841731</v>
      </c>
      <c r="BD576" s="15">
        <f t="shared" ca="1" si="300"/>
        <v>44155.684091068193</v>
      </c>
      <c r="BE576" s="15">
        <f t="shared" ca="1" si="301"/>
        <v>54850.76588650066</v>
      </c>
      <c r="BF576" s="15">
        <f ca="1">Inputs!$B$13*EXP($B$9-0.5*C$6^2+C$6*Y576)</f>
        <v>16287.759898449853</v>
      </c>
      <c r="BG576" s="15">
        <f t="shared" ca="1" si="302"/>
        <v>30239.981158562223</v>
      </c>
      <c r="BH576" s="15">
        <f t="shared" ca="1" si="303"/>
        <v>33279.090276162693</v>
      </c>
      <c r="BI576" s="15">
        <f t="shared" ca="1" si="304"/>
        <v>33262.864542066724</v>
      </c>
      <c r="BJ576" s="15">
        <f t="shared" ca="1" si="305"/>
        <v>53093.595820378272</v>
      </c>
      <c r="BK576" s="15">
        <f t="shared" ca="1" si="306"/>
        <v>79137.665682611972</v>
      </c>
      <c r="BL576" s="15">
        <f t="shared" ca="1" si="307"/>
        <v>100897.3628631332</v>
      </c>
      <c r="BM576" s="15">
        <f t="shared" ca="1" si="308"/>
        <v>138062.48916427259</v>
      </c>
      <c r="BN576" s="15">
        <f t="shared" ca="1" si="309"/>
        <v>181801.39114079982</v>
      </c>
      <c r="BO576" s="15">
        <f t="shared" ca="1" si="310"/>
        <v>199383.11986764864</v>
      </c>
      <c r="BP576" s="15">
        <f t="shared" ca="1" si="311"/>
        <v>221894.10837487923</v>
      </c>
      <c r="BQ576" s="15">
        <f ca="1">Inputs!$B$20*EXP($B$10-0.5*C$7^2+C$7*AJ576)</f>
        <v>6717.6107746369435</v>
      </c>
      <c r="BR576" s="15">
        <f t="shared" ca="1" si="312"/>
        <v>13390.733654280761</v>
      </c>
      <c r="BS576" s="15">
        <f t="shared" ca="1" si="313"/>
        <v>15735.900242344553</v>
      </c>
      <c r="BT576" s="15">
        <f t="shared" ca="1" si="314"/>
        <v>26435.481253965307</v>
      </c>
      <c r="BU576" s="15">
        <f t="shared" ca="1" si="315"/>
        <v>37426.166250746137</v>
      </c>
      <c r="BV576" s="15">
        <f t="shared" ca="1" si="316"/>
        <v>82947.278393534318</v>
      </c>
      <c r="BW576" s="15">
        <f t="shared" ca="1" si="317"/>
        <v>117861.92241633554</v>
      </c>
      <c r="BX576" s="15">
        <f t="shared" ca="1" si="318"/>
        <v>212139.46647363962</v>
      </c>
      <c r="BY576" s="15">
        <f t="shared" ca="1" si="319"/>
        <v>257556.04692984055</v>
      </c>
      <c r="BZ576" s="15">
        <f t="shared" ca="1" si="320"/>
        <v>444653.85091986891</v>
      </c>
      <c r="CA576" s="15">
        <f t="shared" ca="1" si="321"/>
        <v>564177.67057713424</v>
      </c>
      <c r="CB576" s="15">
        <f ca="1">(AU576*DCF!C$10-DCF!C$5*MAX(AU576*DCF!C$10,0)-MAX(AU576-Inputs!$B$6,0)/Inputs!$B$10)*DCF!C$6</f>
        <v>1035.9424279591028</v>
      </c>
      <c r="CC576" s="15">
        <f ca="1">(AV576*DCF!D$10-DCF!D$5*MAX(AV576*DCF!D$10,0)-MAX(AV576-AU576,0)/Inputs!$B$10)*DCF!D$6</f>
        <v>1452.9240529473475</v>
      </c>
      <c r="CD576" s="15">
        <f ca="1">(AW576*DCF!E$10-DCF!E$5*MAX(AW576*DCF!E$10,0)-MAX(AW576-AV576,0)/Inputs!$B$10)*DCF!E$6</f>
        <v>2502.7805943401104</v>
      </c>
      <c r="CE576" s="15">
        <f ca="1">(AX576*DCF!F$10-DCF!F$5*MAX(AX576*DCF!F$10,0)-MAX(AX576-AW576,0)/Inputs!$B$10)*DCF!F$6</f>
        <v>2792.285367794625</v>
      </c>
      <c r="CF576" s="15">
        <f ca="1">(AY576*DCF!G$10-DCF!G$5*MAX(AY576*DCF!G$10,0)-MAX(AY576-AX576,0)/Inputs!$B$10)*DCF!G$6</f>
        <v>3187.3845112962595</v>
      </c>
      <c r="CG576" s="15">
        <f ca="1">(AZ576*DCF!H$10-DCF!H$5*MAX(AZ576*DCF!H$10,0)-MAX(AZ576-AY576,0)/Inputs!$B$10)*DCF!H$6</f>
        <v>3874.3620931849719</v>
      </c>
      <c r="CH576" s="15">
        <f ca="1">(BA576*DCF!I$10-DCF!I$5*MAX(BA576*DCF!I$10,0)-MAX(BA576-AZ576,0)/Inputs!$B$10)*DCF!I$6</f>
        <v>4362.0599824403662</v>
      </c>
      <c r="CI576" s="15">
        <f ca="1">(BB576*DCF!J$10-DCF!J$5*MAX(BB576*DCF!J$10,0)-MAX(BB576-BA576,0)/Inputs!$B$10)*DCF!J$6</f>
        <v>4927.6985057690536</v>
      </c>
      <c r="CJ576" s="15">
        <f ca="1">(BC576*DCF!K$10-DCF!K$5*MAX(BC576*DCF!K$10,0)-MAX(BC576-BB576,0)/Inputs!$B$10)*DCF!K$6</f>
        <v>4987.3811044018912</v>
      </c>
      <c r="CK576" s="15">
        <f ca="1">(BD576*DCF!L$10-DCF!L$5*MAX(BD576*DCF!L$10,0)-MAX(BD576-BC576,0)/Inputs!$B$10)*DCF!L$6</f>
        <v>5528.8050185050524</v>
      </c>
      <c r="CL576" s="15">
        <f ca="1">(BE576*DCF!M$10-DCF!M$5*MAX(BE576*DCF!M$10,0)-MAX(BE576-BD576,0)/Inputs!$B$10)*DCF!M$6</f>
        <v>6462.5107125237446</v>
      </c>
      <c r="CM576" s="15">
        <f ca="1">(BF576*DCF!C$28-DCF!C$5*MAX(BF576*DCF!C$28,0)-MAX(BF576-Inputs!$B$13,0)/Inputs!$B$17)*DCF!C$6</f>
        <v>3839.1022847512049</v>
      </c>
      <c r="CN576" s="15">
        <f ca="1">(BG576*DCF!D$28-DCF!D$5*MAX(BG576*DCF!D$28,0)-MAX(BG576-BF576,0)/Inputs!$B$17)*DCF!D$6</f>
        <v>5929.723401518585</v>
      </c>
      <c r="CO576" s="15">
        <f ca="1">(BH576*DCF!E$28-DCF!E$5*MAX(BH576*DCF!E$28,0)-MAX(BH576-BG576,0)/Inputs!$B$17)*DCF!E$6</f>
        <v>8826.2643740443727</v>
      </c>
      <c r="CP576" s="15">
        <f ca="1">(BI576*DCF!F$28-DCF!F$5*MAX(BI576*DCF!F$28,0)-MAX(BI576-BH576,0)/Inputs!$B$17)*DCF!F$6</f>
        <v>9029.9915506305642</v>
      </c>
      <c r="CQ576" s="15">
        <f ca="1">(BJ576*DCF!G$28-DCF!G$5*MAX(BJ576*DCF!G$28,0)-MAX(BJ576-BI576,0)/Inputs!$B$17)*DCF!G$6</f>
        <v>10440.203158240507</v>
      </c>
      <c r="CR576" s="15">
        <f ca="1">(BK576*DCF!H$28-DCF!H$5*MAX(BK576*DCF!H$28,0)-MAX(BK576-BJ576,0)/Inputs!$B$17)*DCF!H$6</f>
        <v>15525.100260151936</v>
      </c>
      <c r="CS576" s="15">
        <f ca="1">(BL576*DCF!I$28-DCF!I$5*MAX(BL576*DCF!I$28,0)-MAX(BL576-BK576,0)/Inputs!$B$17)*DCF!I$6</f>
        <v>20603.137675041235</v>
      </c>
      <c r="CT576" s="15">
        <f ca="1">(BM576*DCF!J$28-DCF!J$5*MAX(BM576*DCF!J$28,0)-MAX(BM576-BL576,0)/Inputs!$B$17)*DCF!J$6</f>
        <v>25871.604385985225</v>
      </c>
      <c r="CU576" s="15">
        <f ca="1">(BN576*DCF!K$28-DCF!K$5*MAX(BN576*DCF!K$28,0)-MAX(BN576-BM576,0)/Inputs!$B$17)*DCF!K$6</f>
        <v>33035.972652231547</v>
      </c>
      <c r="CV576" s="15">
        <f ca="1">(BO576*DCF!L$28-DCF!L$5*MAX(BO576*DCF!L$28,0)-MAX(BO576-BN576,0)/Inputs!$B$17)*DCF!L$6</f>
        <v>37791.71551734821</v>
      </c>
      <c r="CW576" s="15">
        <f ca="1">(BP576*DCF!M$28-DCF!M$5*MAX(BP576*DCF!M$28,0)-MAX(BP576-BO576,0)/Inputs!$B$17)*DCF!M$6</f>
        <v>39396.474065342009</v>
      </c>
      <c r="CX576" s="15">
        <f ca="1">(BQ576*DCF!C$46-DCF!C$5*MAX(BQ576*DCF!C$46,0)-MAX(BQ576-Inputs!$B$20,0)/Inputs!$B$24)*DCF!C$6</f>
        <v>-3175.7118530971893</v>
      </c>
      <c r="CY576" s="15">
        <f ca="1">(BR576*DCF!D$46-DCF!D$5*MAX(BR576*DCF!D$46,0)-MAX(BR576-BQ576,0)/Inputs!$B$24)*DCF!D$6</f>
        <v>-5132.8520996351244</v>
      </c>
      <c r="CZ576" s="15">
        <f ca="1">(BS576*DCF!E$46-DCF!E$5*MAX(BS576*DCF!E$46,0)-MAX(BS576-BR576,0)/Inputs!$B$24)*DCF!E$6</f>
        <v>-2785.1977095148809</v>
      </c>
      <c r="DA576" s="15">
        <f ca="1">(BT576*DCF!F$46-DCF!F$5*MAX(BT576*DCF!F$46,0)-MAX(BT576-BS576,0)/Inputs!$B$24)*DCF!F$6</f>
        <v>-5821.2545686647691</v>
      </c>
      <c r="DB576" s="15">
        <f ca="1">(BU576*DCF!G$46-DCF!G$5*MAX(BU576*DCF!G$46,0)-MAX(BU576-BT576,0)/Inputs!$B$24)*DCF!G$6</f>
        <v>-4955.9915710955856</v>
      </c>
      <c r="DC576" s="15">
        <f ca="1">(BV576*DCF!H$46-DCF!H$5*MAX(BV576*DCF!H$46,0)-MAX(BV576-BU576,0)/Inputs!$B$24)*DCF!H$6</f>
        <v>-14145.406685889837</v>
      </c>
      <c r="DD576" s="15">
        <f ca="1">(BW576*DCF!I$46-DCF!I$5*MAX(BW576*DCF!I$46,0)-MAX(BW576-BV576,0)/Inputs!$B$24)*DCF!I$6</f>
        <v>-7300.5768287391775</v>
      </c>
      <c r="DE576" s="15">
        <f ca="1">(BX576*DCF!J$46-DCF!J$5*MAX(BX576*DCF!J$46,0)-MAX(BX576-BW576,0)/Inputs!$B$24)*DCF!J$6</f>
        <v>-16102.200596675875</v>
      </c>
      <c r="DF576" s="15">
        <f ca="1">(BY576*DCF!K$46-DCF!K$5*MAX(BY576*DCF!K$46,0)-MAX(BY576-BX576,0)/Inputs!$B$24)*DCF!K$6</f>
        <v>3586.6076488599856</v>
      </c>
      <c r="DG576" s="15">
        <f ca="1">(BZ576*DCF!L$46-DCF!L$5*MAX(BZ576*DCF!L$46,0)-MAX(BZ576-BY576,0)/Inputs!$B$24)*DCF!L$6</f>
        <v>-11603.98956449891</v>
      </c>
      <c r="DH576" s="15">
        <f ca="1">(CA576*DCF!M$46-DCF!M$5*MAX(CA576*DCF!M$46,0)-MAX(CA576-BZ576,0)/Inputs!$B$24)*DCF!M$6</f>
        <v>19242.119298843128</v>
      </c>
      <c r="DI576" s="15">
        <f ca="1">SUM(CB576:CL576)+BE576*DCF!M$10*(1+Inputs!$B$30)*(1-Inputs!$B$33)*(1-Inputs!$B$30/Inputs!$B$31)/(Inputs!$B$29-Inputs!$B$30)*DCF!M$6</f>
        <v>193764.54115958337</v>
      </c>
      <c r="DJ576" s="15">
        <f ca="1">SUM(CM576:CW576)+BP576*DCF!M$28*(1+Inputs!$B$30)*(1-Inputs!$B$33)*(1-Inputs!$B$30/Inputs!$B$31)/(Inputs!$B$29-Inputs!$B$30)*DCF!M$6</f>
        <v>1033668.273129425</v>
      </c>
      <c r="DK576" s="15">
        <f ca="1">SUM(CX576:DH576)+CA576*DCF!M$46*(1+Inputs!$B$30)*(1-Inputs!$B$33)*(1-Inputs!$B$30/Inputs!$B$31)/(Inputs!$B$29-Inputs!$B$30)*DCF!M$6</f>
        <v>824091.05529962154</v>
      </c>
      <c r="DM576" s="15">
        <f ca="1">DI576+DJ576+DK576+Inputs!$B$34+Inputs!$B$36-Inputs!$B$35</f>
        <v>2128374.8695886298</v>
      </c>
    </row>
    <row r="577" spans="1:117" x14ac:dyDescent="0.75">
      <c r="A577" s="11">
        <v>564</v>
      </c>
      <c r="C577" s="24">
        <f t="shared" ca="1" si="326"/>
        <v>-0.9627478644732933</v>
      </c>
      <c r="D577" s="24">
        <f t="shared" ca="1" si="326"/>
        <v>-0.44910287251823622</v>
      </c>
      <c r="E577" s="24">
        <f t="shared" ca="1" si="326"/>
        <v>-0.50619968306500018</v>
      </c>
      <c r="F577" s="24">
        <f t="shared" ca="1" si="326"/>
        <v>2.0068184817976689</v>
      </c>
      <c r="G577" s="24">
        <f t="shared" ca="1" si="326"/>
        <v>0.61259972023080411</v>
      </c>
      <c r="H577" s="24">
        <f t="shared" ca="1" si="326"/>
        <v>0.30187106779152806</v>
      </c>
      <c r="I577" s="24">
        <f t="shared" ca="1" si="326"/>
        <v>-2.4007382377411868</v>
      </c>
      <c r="J577" s="24">
        <f t="shared" ca="1" si="326"/>
        <v>-1.5042057467572254</v>
      </c>
      <c r="K577" s="24">
        <f t="shared" ca="1" si="326"/>
        <v>-1.0192096524003391</v>
      </c>
      <c r="L577" s="24">
        <f t="shared" ca="1" si="326"/>
        <v>0.71840276033066808</v>
      </c>
      <c r="M577" s="24">
        <f t="shared" ca="1" si="326"/>
        <v>0.81351382662159866</v>
      </c>
      <c r="N577" s="24">
        <f ca="1">SQRT(Inputs!$B$38)*C577+SQRT(1-Inputs!$B$38)*_xlfn.NORM.S.INV(RAND())</f>
        <v>-2.8077825876439588E-2</v>
      </c>
      <c r="O577" s="24">
        <f ca="1">SQRT(Inputs!$B$38)*D577+SQRT(1-Inputs!$B$38)*_xlfn.NORM.S.INV(RAND())</f>
        <v>-0.37238309753078358</v>
      </c>
      <c r="P577" s="24">
        <f ca="1">SQRT(Inputs!$B$38)*E577+SQRT(1-Inputs!$B$38)*_xlfn.NORM.S.INV(RAND())</f>
        <v>-7.3832063767286238E-2</v>
      </c>
      <c r="Q577" s="24">
        <f ca="1">SQRT(Inputs!$B$38)*F577+SQRT(1-Inputs!$B$38)*_xlfn.NORM.S.INV(RAND())</f>
        <v>1.0840945890455755</v>
      </c>
      <c r="R577" s="24">
        <f ca="1">SQRT(Inputs!$B$38)*G577+SQRT(1-Inputs!$B$38)*_xlfn.NORM.S.INV(RAND())</f>
        <v>-2.9652421079583768E-2</v>
      </c>
      <c r="S577" s="24">
        <f ca="1">SQRT(Inputs!$B$38)*H577+SQRT(1-Inputs!$B$38)*_xlfn.NORM.S.INV(RAND())</f>
        <v>1.0007881873808873</v>
      </c>
      <c r="T577" s="24">
        <f ca="1">SQRT(Inputs!$B$38)*I577+SQRT(1-Inputs!$B$38)*_xlfn.NORM.S.INV(RAND())</f>
        <v>-0.47738871617946843</v>
      </c>
      <c r="U577" s="24">
        <f ca="1">SQRT(Inputs!$B$38)*J577+SQRT(1-Inputs!$B$38)*_xlfn.NORM.S.INV(RAND())</f>
        <v>-1.334658909301337</v>
      </c>
      <c r="V577" s="24">
        <f ca="1">SQRT(Inputs!$B$38)*K577+SQRT(1-Inputs!$B$38)*_xlfn.NORM.S.INV(RAND())</f>
        <v>-0.8512494153967245</v>
      </c>
      <c r="W577" s="24">
        <f ca="1">SQRT(Inputs!$B$38)*L577+SQRT(1-Inputs!$B$38)*_xlfn.NORM.S.INV(RAND())</f>
        <v>0.68915703939846162</v>
      </c>
      <c r="X577" s="24">
        <f ca="1">SQRT(Inputs!$B$38)*M577+SQRT(1-Inputs!$B$38)*_xlfn.NORM.S.INV(RAND())</f>
        <v>0.12273605963917994</v>
      </c>
      <c r="Y577" s="24">
        <f ca="1">SQRT(Inputs!$B$38)*C577+SQRT(1-Inputs!$B$38)*_xlfn.NORM.S.INV(RAND())</f>
        <v>-2.2729665377685193</v>
      </c>
      <c r="Z577" s="24">
        <f ca="1">SQRT(Inputs!$B$38)*D577+SQRT(1-Inputs!$B$38)*_xlfn.NORM.S.INV(RAND())</f>
        <v>0.15133550345485361</v>
      </c>
      <c r="AA577" s="24">
        <f ca="1">SQRT(Inputs!$B$38)*E577+SQRT(1-Inputs!$B$38)*_xlfn.NORM.S.INV(RAND())</f>
        <v>0.67335002926007403</v>
      </c>
      <c r="AB577" s="24">
        <f ca="1">SQRT(Inputs!$B$38)*F577+SQRT(1-Inputs!$B$38)*_xlfn.NORM.S.INV(RAND())</f>
        <v>1.6303924799020562</v>
      </c>
      <c r="AC577" s="24">
        <f ca="1">SQRT(Inputs!$B$38)*G577+SQRT(1-Inputs!$B$38)*_xlfn.NORM.S.INV(RAND())</f>
        <v>1.7185764395036145</v>
      </c>
      <c r="AD577" s="24">
        <f ca="1">SQRT(Inputs!$B$38)*H577+SQRT(1-Inputs!$B$38)*_xlfn.NORM.S.INV(RAND())</f>
        <v>-0.12078531210951632</v>
      </c>
      <c r="AE577" s="24">
        <f ca="1">SQRT(Inputs!$B$38)*I577+SQRT(1-Inputs!$B$38)*_xlfn.NORM.S.INV(RAND())</f>
        <v>-1.3640859293178591</v>
      </c>
      <c r="AF577" s="24">
        <f ca="1">SQRT(Inputs!$B$38)*J577+SQRT(1-Inputs!$B$38)*_xlfn.NORM.S.INV(RAND())</f>
        <v>-2.0329015738473899</v>
      </c>
      <c r="AG577" s="24">
        <f ca="1">SQRT(Inputs!$B$38)*K577+SQRT(1-Inputs!$B$38)*_xlfn.NORM.S.INV(RAND())</f>
        <v>9.1816069506269637E-2</v>
      </c>
      <c r="AH577" s="24">
        <f ca="1">SQRT(Inputs!$B$38)*L577+SQRT(1-Inputs!$B$38)*_xlfn.NORM.S.INV(RAND())</f>
        <v>-0.16045564355619307</v>
      </c>
      <c r="AI577" s="24">
        <f ca="1">SQRT(Inputs!$B$38)*M577+SQRT(1-Inputs!$B$38)*_xlfn.NORM.S.INV(RAND())</f>
        <v>-1.4308167247819359E-2</v>
      </c>
      <c r="AJ577" s="24">
        <f ca="1">SQRT(Inputs!$B$38)*C577+SQRT(1-Inputs!$B$38)*_xlfn.NORM.S.INV(RAND())</f>
        <v>0.58761132674726924</v>
      </c>
      <c r="AK577" s="24">
        <f ca="1">SQRT(Inputs!$B$38)*D577+SQRT(1-Inputs!$B$38)*_xlfn.NORM.S.INV(RAND())</f>
        <v>-0.81134211666713629</v>
      </c>
      <c r="AL577" s="24">
        <f ca="1">SQRT(Inputs!$B$38)*E577+SQRT(1-Inputs!$B$38)*_xlfn.NORM.S.INV(RAND())</f>
        <v>0.67257358872876738</v>
      </c>
      <c r="AM577" s="24">
        <f ca="1">SQRT(Inputs!$B$38)*F577+SQRT(1-Inputs!$B$38)*_xlfn.NORM.S.INV(RAND())</f>
        <v>0.85080167677765073</v>
      </c>
      <c r="AN577" s="24">
        <f ca="1">SQRT(Inputs!$B$38)*G577+SQRT(1-Inputs!$B$38)*_xlfn.NORM.S.INV(RAND())</f>
        <v>0.40492057035938156</v>
      </c>
      <c r="AO577" s="24">
        <f ca="1">SQRT(Inputs!$B$38)*H577+SQRT(1-Inputs!$B$38)*_xlfn.NORM.S.INV(RAND())</f>
        <v>-0.53811205797825901</v>
      </c>
      <c r="AP577" s="24">
        <f ca="1">SQRT(Inputs!$B$38)*I577+SQRT(1-Inputs!$B$38)*_xlfn.NORM.S.INV(RAND())</f>
        <v>-1.8810656960603307</v>
      </c>
      <c r="AQ577" s="24">
        <f ca="1">SQRT(Inputs!$B$38)*J577+SQRT(1-Inputs!$B$38)*_xlfn.NORM.S.INV(RAND())</f>
        <v>-1.4246719442251665</v>
      </c>
      <c r="AR577" s="24">
        <f ca="1">SQRT(Inputs!$B$38)*K577+SQRT(1-Inputs!$B$38)*_xlfn.NORM.S.INV(RAND())</f>
        <v>-1.3712398731518167</v>
      </c>
      <c r="AS577" s="24">
        <f ca="1">SQRT(Inputs!$B$38)*L577+SQRT(1-Inputs!$B$38)*_xlfn.NORM.S.INV(RAND())</f>
        <v>1.9174230546274238</v>
      </c>
      <c r="AT577" s="24">
        <f ca="1">SQRT(Inputs!$B$38)*M577+SQRT(1-Inputs!$B$38)*_xlfn.NORM.S.INV(RAND())</f>
        <v>-0.54215791445868189</v>
      </c>
      <c r="AU577" s="15">
        <f ca="1">Inputs!$B$6*EXP($B$8-0.5*C$5^2+C$5*N577)</f>
        <v>4939.7370111992486</v>
      </c>
      <c r="AV577" s="15">
        <f t="shared" ca="1" si="292"/>
        <v>5692.4614208834391</v>
      </c>
      <c r="AW577" s="15">
        <f t="shared" ca="1" si="293"/>
        <v>6872.1692272264445</v>
      </c>
      <c r="AX577" s="15">
        <f t="shared" ca="1" si="294"/>
        <v>9607.142764177268</v>
      </c>
      <c r="AY577" s="15">
        <f t="shared" ca="1" si="295"/>
        <v>11700.319973284171</v>
      </c>
      <c r="AZ577" s="15">
        <f t="shared" ca="1" si="296"/>
        <v>15977.01855028614</v>
      </c>
      <c r="BA577" s="15">
        <f t="shared" ca="1" si="297"/>
        <v>18598.915118393663</v>
      </c>
      <c r="BB577" s="15">
        <f t="shared" ca="1" si="298"/>
        <v>19920.659211536327</v>
      </c>
      <c r="BC577" s="15">
        <f t="shared" ca="1" si="299"/>
        <v>22473.108361534134</v>
      </c>
      <c r="BD577" s="15">
        <f t="shared" ca="1" si="300"/>
        <v>29364.795548989008</v>
      </c>
      <c r="BE577" s="15">
        <f t="shared" ca="1" si="301"/>
        <v>36387.293743471375</v>
      </c>
      <c r="BF577" s="15">
        <f ca="1">Inputs!$B$13*EXP($B$9-0.5*C$6^2+C$6*Y577)</f>
        <v>8813.6670077636791</v>
      </c>
      <c r="BG577" s="15">
        <f t="shared" ca="1" si="302"/>
        <v>11038.884403719318</v>
      </c>
      <c r="BH577" s="15">
        <f t="shared" ca="1" si="303"/>
        <v>15081.101471546113</v>
      </c>
      <c r="BI577" s="15">
        <f t="shared" ca="1" si="304"/>
        <v>23727.59286192296</v>
      </c>
      <c r="BJ577" s="15">
        <f t="shared" ca="1" si="305"/>
        <v>37265.4807039238</v>
      </c>
      <c r="BK577" s="15">
        <f t="shared" ca="1" si="306"/>
        <v>44990.371856696773</v>
      </c>
      <c r="BL577" s="15">
        <f t="shared" ca="1" si="307"/>
        <v>46310.562048022322</v>
      </c>
      <c r="BM577" s="15">
        <f t="shared" ca="1" si="308"/>
        <v>44221.187764532675</v>
      </c>
      <c r="BN577" s="15">
        <f t="shared" ca="1" si="309"/>
        <v>54988.234707142896</v>
      </c>
      <c r="BO577" s="15">
        <f t="shared" ca="1" si="310"/>
        <v>66407.142741585514</v>
      </c>
      <c r="BP577" s="15">
        <f t="shared" ca="1" si="311"/>
        <v>81602.361013664486</v>
      </c>
      <c r="BQ577" s="15">
        <f ca="1">Inputs!$B$20*EXP($B$10-0.5*C$7^2+C$7*AJ577)</f>
        <v>5283.5011350231225</v>
      </c>
      <c r="BR577" s="15">
        <f t="shared" ca="1" si="312"/>
        <v>5540.6091606212149</v>
      </c>
      <c r="BS577" s="15">
        <f t="shared" ca="1" si="313"/>
        <v>9203.987716880034</v>
      </c>
      <c r="BT577" s="15">
        <f t="shared" ca="1" si="314"/>
        <v>15863.652661492146</v>
      </c>
      <c r="BU577" s="15">
        <f t="shared" ca="1" si="315"/>
        <v>24248.249126215753</v>
      </c>
      <c r="BV577" s="15">
        <f t="shared" ca="1" si="316"/>
        <v>29884.467899811567</v>
      </c>
      <c r="BW577" s="15">
        <f t="shared" ca="1" si="317"/>
        <v>28006.177200831713</v>
      </c>
      <c r="BX577" s="15">
        <f t="shared" ca="1" si="318"/>
        <v>29439.294936498482</v>
      </c>
      <c r="BY577" s="15">
        <f t="shared" ca="1" si="319"/>
        <v>31730.733826929787</v>
      </c>
      <c r="BZ577" s="15">
        <f t="shared" ca="1" si="320"/>
        <v>63338.005532950629</v>
      </c>
      <c r="CA577" s="15">
        <f t="shared" ca="1" si="321"/>
        <v>80799.027368630705</v>
      </c>
      <c r="CB577" s="15">
        <f ca="1">(AU577*DCF!C$10-DCF!C$5*MAX(AU577*DCF!C$10,0)-MAX(AU577-Inputs!$B$6,0)/Inputs!$B$10)*DCF!C$6</f>
        <v>1043.23474977768</v>
      </c>
      <c r="CC577" s="15">
        <f ca="1">(AV577*DCF!D$10-DCF!D$5*MAX(AV577*DCF!D$10,0)-MAX(AV577-AU577,0)/Inputs!$B$10)*DCF!D$6</f>
        <v>1203.9667590759034</v>
      </c>
      <c r="CD577" s="15">
        <f ca="1">(AW577*DCF!E$10-DCF!E$5*MAX(AW577*DCF!E$10,0)-MAX(AW577-AV577,0)/Inputs!$B$10)*DCF!E$6</f>
        <v>1320.9554271720287</v>
      </c>
      <c r="CE577" s="15">
        <f ca="1">(AX577*DCF!F$10-DCF!F$5*MAX(AX577*DCF!F$10,0)-MAX(AX577-AW577,0)/Inputs!$B$10)*DCF!F$6</f>
        <v>1528.1437695846421</v>
      </c>
      <c r="CF577" s="15">
        <f ca="1">(AY577*DCF!G$10-DCF!G$5*MAX(AY577*DCF!G$10,0)-MAX(AY577-AX577,0)/Inputs!$B$10)*DCF!G$6</f>
        <v>2008.3873219157981</v>
      </c>
      <c r="CG577" s="15">
        <f ca="1">(AZ577*DCF!H$10-DCF!H$5*MAX(AZ577*DCF!H$10,0)-MAX(AZ577-AY577,0)/Inputs!$B$10)*DCF!H$6</f>
        <v>2342.5451092583939</v>
      </c>
      <c r="CH577" s="15">
        <f ca="1">(BA577*DCF!I$10-DCF!I$5*MAX(BA577*DCF!I$10,0)-MAX(BA577-AZ577,0)/Inputs!$B$10)*DCF!I$6</f>
        <v>2967.260401516176</v>
      </c>
      <c r="CI577" s="15">
        <f ca="1">(BB577*DCF!J$10-DCF!J$5*MAX(BB577*DCF!J$10,0)-MAX(BB577-BA577,0)/Inputs!$B$10)*DCF!J$6</f>
        <v>3218.1428063689473</v>
      </c>
      <c r="CJ577" s="15">
        <f ca="1">(BC577*DCF!K$10-DCF!K$5*MAX(BC577*DCF!K$10,0)-MAX(BC577-BB577,0)/Inputs!$B$10)*DCF!K$6</f>
        <v>3260.5055004267219</v>
      </c>
      <c r="CK577" s="15">
        <f ca="1">(BD577*DCF!L$10-DCF!L$5*MAX(BD577*DCF!L$10,0)-MAX(BD577-BC577,0)/Inputs!$B$10)*DCF!L$6</f>
        <v>3537.5628292981951</v>
      </c>
      <c r="CL577" s="15">
        <f ca="1">(BE577*DCF!M$10-DCF!M$5*MAX(BE577*DCF!M$10,0)-MAX(BE577-BD577,0)/Inputs!$B$10)*DCF!M$6</f>
        <v>4295.8053380825459</v>
      </c>
      <c r="CM577" s="15">
        <f ca="1">(BF577*DCF!C$28-DCF!C$5*MAX(BF577*DCF!C$28,0)-MAX(BF577-Inputs!$B$13,0)/Inputs!$B$17)*DCF!C$6</f>
        <v>2689.8733696131389</v>
      </c>
      <c r="CN577" s="15">
        <f ca="1">(BG577*DCF!D$28-DCF!D$5*MAX(BG577*DCF!D$28,0)-MAX(BG577-BF577,0)/Inputs!$B$17)*DCF!D$6</f>
        <v>2776.4651596955709</v>
      </c>
      <c r="CO577" s="15">
        <f ca="1">(BH577*DCF!E$28-DCF!E$5*MAX(BH577*DCF!E$28,0)-MAX(BH577-BG577,0)/Inputs!$B$17)*DCF!E$6</f>
        <v>3474.5711336914787</v>
      </c>
      <c r="CP577" s="15">
        <f ca="1">(BI577*DCF!F$28-DCF!F$5*MAX(BI577*DCF!F$28,0)-MAX(BI577-BH577,0)/Inputs!$B$17)*DCF!F$6</f>
        <v>4867.1860309115837</v>
      </c>
      <c r="CQ577" s="15">
        <f ca="1">(BJ577*DCF!G$28-DCF!G$5*MAX(BJ577*DCF!G$28,0)-MAX(BJ577-BI577,0)/Inputs!$B$17)*DCF!G$6</f>
        <v>7391.8727039979676</v>
      </c>
      <c r="CR577" s="15">
        <f ca="1">(BK577*DCF!H$28-DCF!H$5*MAX(BK577*DCF!H$28,0)-MAX(BK577-BJ577,0)/Inputs!$B$17)*DCF!H$6</f>
        <v>9926.3840294393885</v>
      </c>
      <c r="CS577" s="15">
        <f ca="1">(BL577*DCF!I$28-DCF!I$5*MAX(BL577*DCF!I$28,0)-MAX(BL577-BK577,0)/Inputs!$B$17)*DCF!I$6</f>
        <v>10700.581549479331</v>
      </c>
      <c r="CT577" s="15">
        <f ca="1">(BM577*DCF!J$28-DCF!J$5*MAX(BM577*DCF!J$28,0)-MAX(BM577-BL577,0)/Inputs!$B$17)*DCF!J$6</f>
        <v>9864.9959562606236</v>
      </c>
      <c r="CU577" s="15">
        <f ca="1">(BN577*DCF!K$28-DCF!K$5*MAX(BN577*DCF!K$28,0)-MAX(BN577-BM577,0)/Inputs!$B$17)*DCF!K$6</f>
        <v>10293.773348287381</v>
      </c>
      <c r="CV577" s="15">
        <f ca="1">(BO577*DCF!L$28-DCF!L$5*MAX(BO577*DCF!L$28,0)-MAX(BO577-BN577,0)/Inputs!$B$17)*DCF!L$6</f>
        <v>11957.550369514363</v>
      </c>
      <c r="CW577" s="15">
        <f ca="1">(BP577*DCF!M$28-DCF!M$5*MAX(BP577*DCF!M$28,0)-MAX(BP577-BO577,0)/Inputs!$B$17)*DCF!M$6</f>
        <v>13765.204166016756</v>
      </c>
      <c r="CX577" s="15">
        <f ca="1">(BQ577*DCF!C$46-DCF!C$5*MAX(BQ577*DCF!C$46,0)-MAX(BQ577-Inputs!$B$20,0)/Inputs!$B$24)*DCF!C$6</f>
        <v>-2182.1024030183298</v>
      </c>
      <c r="CY577" s="15">
        <f ca="1">(BR577*DCF!D$46-DCF!D$5*MAX(BR577*DCF!D$46,0)-MAX(BR577-BQ577,0)/Inputs!$B$24)*DCF!D$6</f>
        <v>-1055.358635374482</v>
      </c>
      <c r="CZ577" s="15">
        <f ca="1">(BS577*DCF!E$46-DCF!E$5*MAX(BS577*DCF!E$46,0)-MAX(BS577-BR577,0)/Inputs!$B$24)*DCF!E$6</f>
        <v>-2532.3905485267205</v>
      </c>
      <c r="DA577" s="15">
        <f ca="1">(BT577*DCF!F$46-DCF!F$5*MAX(BT577*DCF!F$46,0)-MAX(BT577-BS577,0)/Inputs!$B$24)*DCF!F$6</f>
        <v>-3580.2860188748282</v>
      </c>
      <c r="DB577" s="15">
        <f ca="1">(BU577*DCF!G$46-DCF!G$5*MAX(BU577*DCF!G$46,0)-MAX(BU577-BT577,0)/Inputs!$B$24)*DCF!G$6</f>
        <v>-3636.0757832497711</v>
      </c>
      <c r="DC577" s="15">
        <f ca="1">(BV577*DCF!H$46-DCF!H$5*MAX(BV577*DCF!H$46,0)-MAX(BV577-BU577,0)/Inputs!$B$24)*DCF!H$6</f>
        <v>-1751.4204502095181</v>
      </c>
      <c r="DD577" s="15">
        <f ca="1">(BW577*DCF!I$46-DCF!I$5*MAX(BW577*DCF!I$46,0)-MAX(BW577-BV577,0)/Inputs!$B$24)*DCF!I$6</f>
        <v>646.81351686671644</v>
      </c>
      <c r="DE577" s="15">
        <f ca="1">(BX577*DCF!J$46-DCF!J$5*MAX(BX577*DCF!J$46,0)-MAX(BX577-BW577,0)/Inputs!$B$24)*DCF!J$6</f>
        <v>854.85757961602633</v>
      </c>
      <c r="DF577" s="15">
        <f ca="1">(BY577*DCF!K$46-DCF!K$5*MAX(BY577*DCF!K$46,0)-MAX(BY577-BX577,0)/Inputs!$B$24)*DCF!K$6</f>
        <v>1251.2238066249029</v>
      </c>
      <c r="DG577" s="15">
        <f ca="1">(BZ577*DCF!L$46-DCF!L$5*MAX(BZ577*DCF!L$46,0)-MAX(BZ577-BY577,0)/Inputs!$B$24)*DCF!L$6</f>
        <v>-2774.5671486550846</v>
      </c>
      <c r="DH577" s="15">
        <f ca="1">(CA577*DCF!M$46-DCF!M$5*MAX(CA577*DCF!M$46,0)-MAX(CA577-BZ577,0)/Inputs!$B$24)*DCF!M$6</f>
        <v>2683.9917182988916</v>
      </c>
      <c r="DI577" s="15">
        <f ca="1">SUM(CB577:CL577)+BE577*DCF!M$10*(1+Inputs!$B$30)*(1-Inputs!$B$33)*(1-Inputs!$B$30/Inputs!$B$31)/(Inputs!$B$29-Inputs!$B$30)*DCF!M$6</f>
        <v>127992.82967270433</v>
      </c>
      <c r="DJ577" s="15">
        <f ca="1">SUM(CM577:CW577)+BP577*DCF!M$28*(1+Inputs!$B$30)*(1-Inputs!$B$33)*(1-Inputs!$B$30/Inputs!$B$31)/(Inputs!$B$29-Inputs!$B$30)*DCF!M$6</f>
        <v>390509.05752429564</v>
      </c>
      <c r="DK577" s="15">
        <f ca="1">SUM(CX577:DH577)+CA577*DCF!M$46*(1+Inputs!$B$30)*(1-Inputs!$B$33)*(1-Inputs!$B$30/Inputs!$B$31)/(Inputs!$B$29-Inputs!$B$30)*DCF!M$6</f>
        <v>112849.55320206693</v>
      </c>
      <c r="DM577" s="15">
        <f ca="1">DI577+DJ577+DK577+Inputs!$B$34+Inputs!$B$36-Inputs!$B$35</f>
        <v>708202.44039906689</v>
      </c>
    </row>
    <row r="578" spans="1:117" x14ac:dyDescent="0.75">
      <c r="A578" s="11">
        <v>565</v>
      </c>
      <c r="C578" s="24">
        <f t="shared" ca="1" si="326"/>
        <v>6.8998949465744211E-2</v>
      </c>
      <c r="D578" s="24">
        <f t="shared" ca="1" si="326"/>
        <v>0.42533020978206515</v>
      </c>
      <c r="E578" s="24">
        <f t="shared" ca="1" si="326"/>
        <v>-1.5293837663113754</v>
      </c>
      <c r="F578" s="24">
        <f t="shared" ca="1" si="326"/>
        <v>0.28685160400971682</v>
      </c>
      <c r="G578" s="24">
        <f t="shared" ca="1" si="326"/>
        <v>0.72164245057746512</v>
      </c>
      <c r="H578" s="24">
        <f t="shared" ca="1" si="326"/>
        <v>-0.51073428522630182</v>
      </c>
      <c r="I578" s="24">
        <f t="shared" ca="1" si="326"/>
        <v>0.5294571621560108</v>
      </c>
      <c r="J578" s="24">
        <f t="shared" ca="1" si="326"/>
        <v>0.91348505161845595</v>
      </c>
      <c r="K578" s="24">
        <f t="shared" ca="1" si="326"/>
        <v>0.78187823219934793</v>
      </c>
      <c r="L578" s="24">
        <f t="shared" ca="1" si="326"/>
        <v>-0.22085816778133829</v>
      </c>
      <c r="M578" s="24">
        <f t="shared" ca="1" si="326"/>
        <v>1.4237612215015802</v>
      </c>
      <c r="N578" s="24">
        <f ca="1">SQRT(Inputs!$B$38)*C578+SQRT(1-Inputs!$B$38)*_xlfn.NORM.S.INV(RAND())</f>
        <v>0.79903829948781468</v>
      </c>
      <c r="O578" s="24">
        <f ca="1">SQRT(Inputs!$B$38)*D578+SQRT(1-Inputs!$B$38)*_xlfn.NORM.S.INV(RAND())</f>
        <v>0.10669471185243312</v>
      </c>
      <c r="P578" s="24">
        <f ca="1">SQRT(Inputs!$B$38)*E578+SQRT(1-Inputs!$B$38)*_xlfn.NORM.S.INV(RAND())</f>
        <v>-1.9194365892065988</v>
      </c>
      <c r="Q578" s="24">
        <f ca="1">SQRT(Inputs!$B$38)*F578+SQRT(1-Inputs!$B$38)*_xlfn.NORM.S.INV(RAND())</f>
        <v>0.25731498659022245</v>
      </c>
      <c r="R578" s="24">
        <f ca="1">SQRT(Inputs!$B$38)*G578+SQRT(1-Inputs!$B$38)*_xlfn.NORM.S.INV(RAND())</f>
        <v>2.2966517883954927</v>
      </c>
      <c r="S578" s="24">
        <f ca="1">SQRT(Inputs!$B$38)*H578+SQRT(1-Inputs!$B$38)*_xlfn.NORM.S.INV(RAND())</f>
        <v>0.62535968401449971</v>
      </c>
      <c r="T578" s="24">
        <f ca="1">SQRT(Inputs!$B$38)*I578+SQRT(1-Inputs!$B$38)*_xlfn.NORM.S.INV(RAND())</f>
        <v>-0.51791555975748116</v>
      </c>
      <c r="U578" s="24">
        <f ca="1">SQRT(Inputs!$B$38)*J578+SQRT(1-Inputs!$B$38)*_xlfn.NORM.S.INV(RAND())</f>
        <v>0.44623666674668749</v>
      </c>
      <c r="V578" s="24">
        <f ca="1">SQRT(Inputs!$B$38)*K578+SQRT(1-Inputs!$B$38)*_xlfn.NORM.S.INV(RAND())</f>
        <v>0.95239262406766234</v>
      </c>
      <c r="W578" s="24">
        <f ca="1">SQRT(Inputs!$B$38)*L578+SQRT(1-Inputs!$B$38)*_xlfn.NORM.S.INV(RAND())</f>
        <v>-1.0589545056069456</v>
      </c>
      <c r="X578" s="24">
        <f ca="1">SQRT(Inputs!$B$38)*M578+SQRT(1-Inputs!$B$38)*_xlfn.NORM.S.INV(RAND())</f>
        <v>0.14315759246706683</v>
      </c>
      <c r="Y578" s="24">
        <f ca="1">SQRT(Inputs!$B$38)*C578+SQRT(1-Inputs!$B$38)*_xlfn.NORM.S.INV(RAND())</f>
        <v>-0.22574111653065282</v>
      </c>
      <c r="Z578" s="24">
        <f ca="1">SQRT(Inputs!$B$38)*D578+SQRT(1-Inputs!$B$38)*_xlfn.NORM.S.INV(RAND())</f>
        <v>1.1189898824407547</v>
      </c>
      <c r="AA578" s="24">
        <f ca="1">SQRT(Inputs!$B$38)*E578+SQRT(1-Inputs!$B$38)*_xlfn.NORM.S.INV(RAND())</f>
        <v>-0.48586620885555232</v>
      </c>
      <c r="AB578" s="24">
        <f ca="1">SQRT(Inputs!$B$38)*F578+SQRT(1-Inputs!$B$38)*_xlfn.NORM.S.INV(RAND())</f>
        <v>1.1549437908203648</v>
      </c>
      <c r="AC578" s="24">
        <f ca="1">SQRT(Inputs!$B$38)*G578+SQRT(1-Inputs!$B$38)*_xlfn.NORM.S.INV(RAND())</f>
        <v>0.31567207656266866</v>
      </c>
      <c r="AD578" s="24">
        <f ca="1">SQRT(Inputs!$B$38)*H578+SQRT(1-Inputs!$B$38)*_xlfn.NORM.S.INV(RAND())</f>
        <v>-0.49089020729839705</v>
      </c>
      <c r="AE578" s="24">
        <f ca="1">SQRT(Inputs!$B$38)*I578+SQRT(1-Inputs!$B$38)*_xlfn.NORM.S.INV(RAND())</f>
        <v>0.98897782308352156</v>
      </c>
      <c r="AF578" s="24">
        <f ca="1">SQRT(Inputs!$B$38)*J578+SQRT(1-Inputs!$B$38)*_xlfn.NORM.S.INV(RAND())</f>
        <v>1.766540910762828</v>
      </c>
      <c r="AG578" s="24">
        <f ca="1">SQRT(Inputs!$B$38)*K578+SQRT(1-Inputs!$B$38)*_xlfn.NORM.S.INV(RAND())</f>
        <v>-1.1770124298112377</v>
      </c>
      <c r="AH578" s="24">
        <f ca="1">SQRT(Inputs!$B$38)*L578+SQRT(1-Inputs!$B$38)*_xlfn.NORM.S.INV(RAND())</f>
        <v>0.43203036937913519</v>
      </c>
      <c r="AI578" s="24">
        <f ca="1">SQRT(Inputs!$B$38)*M578+SQRT(1-Inputs!$B$38)*_xlfn.NORM.S.INV(RAND())</f>
        <v>2.4859688226011993</v>
      </c>
      <c r="AJ578" s="24">
        <f ca="1">SQRT(Inputs!$B$38)*C578+SQRT(1-Inputs!$B$38)*_xlfn.NORM.S.INV(RAND())</f>
        <v>-0.27937029457082052</v>
      </c>
      <c r="AK578" s="24">
        <f ca="1">SQRT(Inputs!$B$38)*D578+SQRT(1-Inputs!$B$38)*_xlfn.NORM.S.INV(RAND())</f>
        <v>-0.48790306433007391</v>
      </c>
      <c r="AL578" s="24">
        <f ca="1">SQRT(Inputs!$B$38)*E578+SQRT(1-Inputs!$B$38)*_xlfn.NORM.S.INV(RAND())</f>
        <v>-1.8139697102629913</v>
      </c>
      <c r="AM578" s="24">
        <f ca="1">SQRT(Inputs!$B$38)*F578+SQRT(1-Inputs!$B$38)*_xlfn.NORM.S.INV(RAND())</f>
        <v>1.9371887641066028</v>
      </c>
      <c r="AN578" s="24">
        <f ca="1">SQRT(Inputs!$B$38)*G578+SQRT(1-Inputs!$B$38)*_xlfn.NORM.S.INV(RAND())</f>
        <v>9.4992222770217405E-2</v>
      </c>
      <c r="AO578" s="24">
        <f ca="1">SQRT(Inputs!$B$38)*H578+SQRT(1-Inputs!$B$38)*_xlfn.NORM.S.INV(RAND())</f>
        <v>0.59665420918729306</v>
      </c>
      <c r="AP578" s="24">
        <f ca="1">SQRT(Inputs!$B$38)*I578+SQRT(1-Inputs!$B$38)*_xlfn.NORM.S.INV(RAND())</f>
        <v>-0.20558900099228294</v>
      </c>
      <c r="AQ578" s="24">
        <f ca="1">SQRT(Inputs!$B$38)*J578+SQRT(1-Inputs!$B$38)*_xlfn.NORM.S.INV(RAND())</f>
        <v>0.83323857049074501</v>
      </c>
      <c r="AR578" s="24">
        <f ca="1">SQRT(Inputs!$B$38)*K578+SQRT(1-Inputs!$B$38)*_xlfn.NORM.S.INV(RAND())</f>
        <v>-1.335465240434059</v>
      </c>
      <c r="AS578" s="24">
        <f ca="1">SQRT(Inputs!$B$38)*L578+SQRT(1-Inputs!$B$38)*_xlfn.NORM.S.INV(RAND())</f>
        <v>1.1309523577773348</v>
      </c>
      <c r="AT578" s="24">
        <f ca="1">SQRT(Inputs!$B$38)*M578+SQRT(1-Inputs!$B$38)*_xlfn.NORM.S.INV(RAND())</f>
        <v>1.4348630782339373</v>
      </c>
      <c r="AU578" s="15">
        <f ca="1">Inputs!$B$6*EXP($B$8-0.5*C$5^2+C$5*N578)</f>
        <v>5647.4263269947969</v>
      </c>
      <c r="AV578" s="15">
        <f t="shared" ca="1" si="292"/>
        <v>6982.9421768763968</v>
      </c>
      <c r="AW578" s="15">
        <f t="shared" ca="1" si="293"/>
        <v>6572.3412625151977</v>
      </c>
      <c r="AX578" s="15">
        <f t="shared" ca="1" si="294"/>
        <v>8286.3137241394306</v>
      </c>
      <c r="AY578" s="15">
        <f t="shared" ca="1" si="295"/>
        <v>13242.069179406142</v>
      </c>
      <c r="AZ578" s="15">
        <f t="shared" ca="1" si="296"/>
        <v>17349.991401016468</v>
      </c>
      <c r="BA578" s="15">
        <f t="shared" ca="1" si="297"/>
        <v>20111.713098832279</v>
      </c>
      <c r="BB578" s="15">
        <f t="shared" ca="1" si="298"/>
        <v>25748.69089364641</v>
      </c>
      <c r="BC578" s="15">
        <f t="shared" ca="1" si="299"/>
        <v>34572.245887618243</v>
      </c>
      <c r="BD578" s="15">
        <f t="shared" ca="1" si="300"/>
        <v>38360.231831101926</v>
      </c>
      <c r="BE578" s="15">
        <f t="shared" ca="1" si="301"/>
        <v>47622.455652285535</v>
      </c>
      <c r="BF578" s="15">
        <f ca="1">Inputs!$B$13*EXP($B$9-0.5*C$6^2+C$6*Y578)</f>
        <v>13225.691943027668</v>
      </c>
      <c r="BG578" s="15">
        <f t="shared" ca="1" si="302"/>
        <v>19724.937734032519</v>
      </c>
      <c r="BH578" s="15">
        <f t="shared" ca="1" si="303"/>
        <v>22234.331080299169</v>
      </c>
      <c r="BI578" s="15">
        <f t="shared" ca="1" si="304"/>
        <v>32513.420786885512</v>
      </c>
      <c r="BJ578" s="15">
        <f t="shared" ca="1" si="305"/>
        <v>41714.941562809268</v>
      </c>
      <c r="BK578" s="15">
        <f t="shared" ca="1" si="306"/>
        <v>47887.43400870396</v>
      </c>
      <c r="BL578" s="15">
        <f t="shared" ca="1" si="307"/>
        <v>66867.433936659727</v>
      </c>
      <c r="BM578" s="15">
        <f t="shared" ca="1" si="308"/>
        <v>102364.66586925962</v>
      </c>
      <c r="BN578" s="15">
        <f t="shared" ca="1" si="309"/>
        <v>109333.80600697269</v>
      </c>
      <c r="BO578" s="15">
        <f t="shared" ca="1" si="310"/>
        <v>141452.18289369077</v>
      </c>
      <c r="BP578" s="15">
        <f t="shared" ca="1" si="311"/>
        <v>230739.09948921774</v>
      </c>
      <c r="BQ578" s="15">
        <f ca="1">Inputs!$B$20*EXP($B$10-0.5*C$7^2+C$7*AJ578)</f>
        <v>3884.8547649970155</v>
      </c>
      <c r="BR578" s="15">
        <f t="shared" ca="1" si="312"/>
        <v>4514.6102389987664</v>
      </c>
      <c r="BS578" s="15">
        <f t="shared" ca="1" si="313"/>
        <v>3671.8982937041951</v>
      </c>
      <c r="BT578" s="15">
        <f t="shared" ca="1" si="314"/>
        <v>8415.6813461054044</v>
      </c>
      <c r="BU578" s="15">
        <f t="shared" ca="1" si="315"/>
        <v>11934.309356256488</v>
      </c>
      <c r="BV578" s="15">
        <f t="shared" ca="1" si="316"/>
        <v>18993.048663004942</v>
      </c>
      <c r="BW578" s="15">
        <f t="shared" ca="1" si="317"/>
        <v>25375.208298794634</v>
      </c>
      <c r="BX578" s="15">
        <f t="shared" ca="1" si="318"/>
        <v>41943.796154679112</v>
      </c>
      <c r="BY578" s="15">
        <f t="shared" ca="1" si="319"/>
        <v>45519.030676074639</v>
      </c>
      <c r="BZ578" s="15">
        <f t="shared" ca="1" si="320"/>
        <v>78629.771639805127</v>
      </c>
      <c r="CA578" s="15">
        <f t="shared" ca="1" si="321"/>
        <v>142529.35361747697</v>
      </c>
      <c r="CB578" s="15">
        <f ca="1">(AU578*DCF!C$10-DCF!C$5*MAX(AU578*DCF!C$10,0)-MAX(AU578-Inputs!$B$6,0)/Inputs!$B$10)*DCF!C$6</f>
        <v>1038.1887988169317</v>
      </c>
      <c r="CC578" s="15">
        <f ca="1">(AV578*DCF!D$10-DCF!D$5*MAX(AV578*DCF!D$10,0)-MAX(AV578-AU578,0)/Inputs!$B$10)*DCF!D$6</f>
        <v>1376.4142606724356</v>
      </c>
      <c r="CD578" s="15">
        <f ca="1">(AW578*DCF!E$10-DCF!E$5*MAX(AW578*DCF!E$10,0)-MAX(AW578-AV578,0)/Inputs!$B$10)*DCF!E$6</f>
        <v>1517.4489746472373</v>
      </c>
      <c r="CE578" s="15">
        <f ca="1">(AX578*DCF!F$10-DCF!F$5*MAX(AX578*DCF!F$10,0)-MAX(AX578-AW578,0)/Inputs!$B$10)*DCF!F$6</f>
        <v>1452.2539053174921</v>
      </c>
      <c r="CF578" s="15">
        <f ca="1">(AY578*DCF!G$10-DCF!G$5*MAX(AY578*DCF!G$10,0)-MAX(AY578-AX578,0)/Inputs!$B$10)*DCF!G$6</f>
        <v>1775.8120865331896</v>
      </c>
      <c r="CG578" s="15">
        <f ca="1">(AZ578*DCF!H$10-DCF!H$5*MAX(AZ578*DCF!H$10,0)-MAX(AZ578-AY578,0)/Inputs!$B$10)*DCF!H$6</f>
        <v>2639.0780406523559</v>
      </c>
      <c r="CH578" s="15">
        <f ca="1">(BA578*DCF!I$10-DCF!I$5*MAX(BA578*DCF!I$10,0)-MAX(BA578-AZ578,0)/Inputs!$B$10)*DCF!I$6</f>
        <v>3220.657185201735</v>
      </c>
      <c r="CI578" s="15">
        <f ca="1">(BB578*DCF!J$10-DCF!J$5*MAX(BB578*DCF!J$10,0)-MAX(BB578-BA578,0)/Inputs!$B$10)*DCF!J$6</f>
        <v>3564.3440077980981</v>
      </c>
      <c r="CJ578" s="15">
        <f ca="1">(BC578*DCF!K$10-DCF!K$5*MAX(BC578*DCF!K$10,0)-MAX(BC578-BB578,0)/Inputs!$B$10)*DCF!K$6</f>
        <v>4330.4129744728352</v>
      </c>
      <c r="CK578" s="15">
        <f ca="1">(BD578*DCF!L$10-DCF!L$5*MAX(BD578*DCF!L$10,0)-MAX(BD578-BC578,0)/Inputs!$B$10)*DCF!L$6</f>
        <v>5295.6045017148381</v>
      </c>
      <c r="CL578" s="15">
        <f ca="1">(BE578*DCF!M$10-DCF!M$5*MAX(BE578*DCF!M$10,0)-MAX(BE578-BD578,0)/Inputs!$B$10)*DCF!M$6</f>
        <v>5613.672842153439</v>
      </c>
      <c r="CM578" s="15">
        <f ca="1">(BF578*DCF!C$28-DCF!C$5*MAX(BF578*DCF!C$28,0)-MAX(BF578-Inputs!$B$13,0)/Inputs!$B$17)*DCF!C$6</f>
        <v>3611.7542736315459</v>
      </c>
      <c r="CN578" s="15">
        <f ca="1">(BG578*DCF!D$28-DCF!D$5*MAX(BG578*DCF!D$28,0)-MAX(BG578-BF578,0)/Inputs!$B$17)*DCF!D$6</f>
        <v>4422.861979704383</v>
      </c>
      <c r="CO578" s="15">
        <f ca="1">(BH578*DCF!E$28-DCF!E$5*MAX(BH578*DCF!E$28,0)-MAX(BH578-BG578,0)/Inputs!$B$17)*DCF!E$6</f>
        <v>5802.5915890035003</v>
      </c>
      <c r="CP578" s="15">
        <f ca="1">(BI578*DCF!F$28-DCF!F$5*MAX(BI578*DCF!F$28,0)-MAX(BI578-BH578,0)/Inputs!$B$17)*DCF!F$6</f>
        <v>6955.0665576029633</v>
      </c>
      <c r="CQ578" s="15">
        <f ca="1">(BJ578*DCF!G$28-DCF!G$5*MAX(BJ578*DCF!G$28,0)-MAX(BJ578-BI578,0)/Inputs!$B$17)*DCF!G$6</f>
        <v>9275.6531842362656</v>
      </c>
      <c r="CR578" s="15">
        <f ca="1">(BK578*DCF!H$28-DCF!H$5*MAX(BK578*DCF!H$28,0)-MAX(BK578-BJ578,0)/Inputs!$B$17)*DCF!H$6</f>
        <v>10884.058655358898</v>
      </c>
      <c r="CS578" s="15">
        <f ca="1">(BL578*DCF!I$28-DCF!I$5*MAX(BL578*DCF!I$28,0)-MAX(BL578-BK578,0)/Inputs!$B$17)*DCF!I$6</f>
        <v>12999.868309308429</v>
      </c>
      <c r="CT578" s="15">
        <f ca="1">(BM578*DCF!J$28-DCF!J$5*MAX(BM578*DCF!J$28,0)-MAX(BM578-BL578,0)/Inputs!$B$17)*DCF!J$6</f>
        <v>18129.175454148022</v>
      </c>
      <c r="CU578" s="15">
        <f ca="1">(BN578*DCF!K$28-DCF!K$5*MAX(BN578*DCF!K$28,0)-MAX(BN578-BM578,0)/Inputs!$B$17)*DCF!K$6</f>
        <v>22235.839790147282</v>
      </c>
      <c r="CV578" s="15">
        <f ca="1">(BO578*DCF!L$28-DCF!L$5*MAX(BO578*DCF!L$28,0)-MAX(BO578-BN578,0)/Inputs!$B$17)*DCF!L$6</f>
        <v>24588.431649063685</v>
      </c>
      <c r="CW578" s="15">
        <f ca="1">(BP578*DCF!M$28-DCF!M$5*MAX(BP578*DCF!M$28,0)-MAX(BP578-BO578,0)/Inputs!$B$17)*DCF!M$6</f>
        <v>34080.703420710663</v>
      </c>
      <c r="CX578" s="15">
        <f ca="1">(BQ578*DCF!C$46-DCF!C$5*MAX(BQ578*DCF!C$46,0)-MAX(BQ578-Inputs!$B$20,0)/Inputs!$B$24)*DCF!C$6</f>
        <v>-1213.0633475729901</v>
      </c>
      <c r="CY578" s="15">
        <f ca="1">(BR578*DCF!D$46-DCF!D$5*MAX(BR578*DCF!D$46,0)-MAX(BR578-BQ578,0)/Inputs!$B$24)*DCF!D$6</f>
        <v>-1039.2501190368532</v>
      </c>
      <c r="CZ578" s="15">
        <f ca="1">(BS578*DCF!E$46-DCF!E$5*MAX(BS578*DCF!E$46,0)-MAX(BS578-BR578,0)/Inputs!$B$24)*DCF!E$6</f>
        <v>-434.20836648510959</v>
      </c>
      <c r="DA578" s="15">
        <f ca="1">(BT578*DCF!F$46-DCF!F$5*MAX(BT578*DCF!F$46,0)-MAX(BT578-BS578,0)/Inputs!$B$24)*DCF!F$6</f>
        <v>-2340.2444954208527</v>
      </c>
      <c r="DB578" s="15">
        <f ca="1">(BU578*DCF!G$46-DCF!G$5*MAX(BU578*DCF!G$46,0)-MAX(BU578-BT578,0)/Inputs!$B$24)*DCF!G$6</f>
        <v>-1585.0435304421658</v>
      </c>
      <c r="DC578" s="15">
        <f ca="1">(BV578*DCF!H$46-DCF!H$5*MAX(BV578*DCF!H$46,0)-MAX(BV578-BU578,0)/Inputs!$B$24)*DCF!H$6</f>
        <v>-2193.4599899587865</v>
      </c>
      <c r="DD578" s="15">
        <f ca="1">(BW578*DCF!I$46-DCF!I$5*MAX(BW578*DCF!I$46,0)-MAX(BW578-BV578,0)/Inputs!$B$24)*DCF!I$6</f>
        <v>-1246.0208637322169</v>
      </c>
      <c r="DE578" s="15">
        <f ca="1">(BX578*DCF!J$46-DCF!J$5*MAX(BX578*DCF!J$46,0)-MAX(BX578-BW578,0)/Inputs!$B$24)*DCF!J$6</f>
        <v>-2634.2925808541977</v>
      </c>
      <c r="DF578" s="15">
        <f ca="1">(BY578*DCF!K$46-DCF!K$5*MAX(BY578*DCF!K$46,0)-MAX(BY578-BX578,0)/Inputs!$B$24)*DCF!K$6</f>
        <v>1724.3615567444124</v>
      </c>
      <c r="DG578" s="15">
        <f ca="1">(BZ578*DCF!L$46-DCF!L$5*MAX(BZ578*DCF!L$46,0)-MAX(BZ578-BY578,0)/Inputs!$B$24)*DCF!L$6</f>
        <v>-2057.7580772412907</v>
      </c>
      <c r="DH578" s="15">
        <f ca="1">(CA578*DCF!M$46-DCF!M$5*MAX(CA578*DCF!M$46,0)-MAX(CA578-BZ578,0)/Inputs!$B$24)*DCF!M$6</f>
        <v>-2184.8618791807685</v>
      </c>
      <c r="DI578" s="15">
        <f ca="1">SUM(CB578:CL578)+BE578*DCF!M$10*(1+Inputs!$B$30)*(1-Inputs!$B$33)*(1-Inputs!$B$30/Inputs!$B$31)/(Inputs!$B$29-Inputs!$B$30)*DCF!M$6</f>
        <v>164357.81140007326</v>
      </c>
      <c r="DJ578" s="15">
        <f ca="1">SUM(CM578:CW578)+BP578*DCF!M$28*(1+Inputs!$B$30)*(1-Inputs!$B$33)*(1-Inputs!$B$30/Inputs!$B$31)/(Inputs!$B$29-Inputs!$B$30)*DCF!M$6</f>
        <v>1009185.9583125259</v>
      </c>
      <c r="DK578" s="15">
        <f ca="1">SUM(CX578:DH578)+CA578*DCF!M$46*(1+Inputs!$B$30)*(1-Inputs!$B$33)*(1-Inputs!$B$30/Inputs!$B$31)/(Inputs!$B$29-Inputs!$B$30)*DCF!M$6</f>
        <v>205163.42268071976</v>
      </c>
      <c r="DM578" s="15">
        <f ca="1">DI578+DJ578+DK578+Inputs!$B$34+Inputs!$B$36-Inputs!$B$35</f>
        <v>1455558.192393319</v>
      </c>
    </row>
    <row r="579" spans="1:117" x14ac:dyDescent="0.75">
      <c r="A579" s="11">
        <v>566</v>
      </c>
      <c r="C579" s="24">
        <f t="shared" ca="1" si="326"/>
        <v>0.47663035615696586</v>
      </c>
      <c r="D579" s="24">
        <f t="shared" ca="1" si="326"/>
        <v>-1.7067174435256656</v>
      </c>
      <c r="E579" s="24">
        <f t="shared" ca="1" si="326"/>
        <v>0.4909641065860828</v>
      </c>
      <c r="F579" s="24">
        <f t="shared" ca="1" si="326"/>
        <v>2.6247712035590915E-2</v>
      </c>
      <c r="G579" s="24">
        <f t="shared" ca="1" si="326"/>
        <v>0.23628221469078509</v>
      </c>
      <c r="H579" s="24">
        <f t="shared" ca="1" si="326"/>
        <v>0.87903533687272162</v>
      </c>
      <c r="I579" s="24">
        <f t="shared" ca="1" si="326"/>
        <v>0.25999158425906299</v>
      </c>
      <c r="J579" s="24">
        <f t="shared" ca="1" si="326"/>
        <v>9.9384078471232887E-2</v>
      </c>
      <c r="K579" s="24">
        <f t="shared" ca="1" si="326"/>
        <v>-8.880868896369222E-2</v>
      </c>
      <c r="L579" s="24">
        <f t="shared" ca="1" si="326"/>
        <v>0.24250392105824631</v>
      </c>
      <c r="M579" s="24">
        <f t="shared" ca="1" si="326"/>
        <v>0.11416284022338621</v>
      </c>
      <c r="N579" s="24">
        <f ca="1">SQRT(Inputs!$B$38)*C579+SQRT(1-Inputs!$B$38)*_xlfn.NORM.S.INV(RAND())</f>
        <v>0.2784913210829551</v>
      </c>
      <c r="O579" s="24">
        <f ca="1">SQRT(Inputs!$B$38)*D579+SQRT(1-Inputs!$B$38)*_xlfn.NORM.S.INV(RAND())</f>
        <v>-1.6172973663470773</v>
      </c>
      <c r="P579" s="24">
        <f ca="1">SQRT(Inputs!$B$38)*E579+SQRT(1-Inputs!$B$38)*_xlfn.NORM.S.INV(RAND())</f>
        <v>2.7989415841375789</v>
      </c>
      <c r="Q579" s="24">
        <f ca="1">SQRT(Inputs!$B$38)*F579+SQRT(1-Inputs!$B$38)*_xlfn.NORM.S.INV(RAND())</f>
        <v>4.002236709232241E-2</v>
      </c>
      <c r="R579" s="24">
        <f ca="1">SQRT(Inputs!$B$38)*G579+SQRT(1-Inputs!$B$38)*_xlfn.NORM.S.INV(RAND())</f>
        <v>0.64556836568928733</v>
      </c>
      <c r="S579" s="24">
        <f ca="1">SQRT(Inputs!$B$38)*H579+SQRT(1-Inputs!$B$38)*_xlfn.NORM.S.INV(RAND())</f>
        <v>0.24470460073787839</v>
      </c>
      <c r="T579" s="24">
        <f ca="1">SQRT(Inputs!$B$38)*I579+SQRT(1-Inputs!$B$38)*_xlfn.NORM.S.INV(RAND())</f>
        <v>-4.5271077736178028E-2</v>
      </c>
      <c r="U579" s="24">
        <f ca="1">SQRT(Inputs!$B$38)*J579+SQRT(1-Inputs!$B$38)*_xlfn.NORM.S.INV(RAND())</f>
        <v>0.85774483315941874</v>
      </c>
      <c r="V579" s="24">
        <f ca="1">SQRT(Inputs!$B$38)*K579+SQRT(1-Inputs!$B$38)*_xlfn.NORM.S.INV(RAND())</f>
        <v>0.7735475252021351</v>
      </c>
      <c r="W579" s="24">
        <f ca="1">SQRT(Inputs!$B$38)*L579+SQRT(1-Inputs!$B$38)*_xlfn.NORM.S.INV(RAND())</f>
        <v>-0.73819194757301765</v>
      </c>
      <c r="X579" s="24">
        <f ca="1">SQRT(Inputs!$B$38)*M579+SQRT(1-Inputs!$B$38)*_xlfn.NORM.S.INV(RAND())</f>
        <v>-2.6672421592388638</v>
      </c>
      <c r="Y579" s="24">
        <f ca="1">SQRT(Inputs!$B$38)*C579+SQRT(1-Inputs!$B$38)*_xlfn.NORM.S.INV(RAND())</f>
        <v>-0.34792231346564445</v>
      </c>
      <c r="Z579" s="24">
        <f ca="1">SQRT(Inputs!$B$38)*D579+SQRT(1-Inputs!$B$38)*_xlfn.NORM.S.INV(RAND())</f>
        <v>-1.9424772662583394</v>
      </c>
      <c r="AA579" s="24">
        <f ca="1">SQRT(Inputs!$B$38)*E579+SQRT(1-Inputs!$B$38)*_xlfn.NORM.S.INV(RAND())</f>
        <v>-1.300196639929136</v>
      </c>
      <c r="AB579" s="24">
        <f ca="1">SQRT(Inputs!$B$38)*F579+SQRT(1-Inputs!$B$38)*_xlfn.NORM.S.INV(RAND())</f>
        <v>-0.79142465438078247</v>
      </c>
      <c r="AC579" s="24">
        <f ca="1">SQRT(Inputs!$B$38)*G579+SQRT(1-Inputs!$B$38)*_xlfn.NORM.S.INV(RAND())</f>
        <v>-0.89446043330040914</v>
      </c>
      <c r="AD579" s="24">
        <f ca="1">SQRT(Inputs!$B$38)*H579+SQRT(1-Inputs!$B$38)*_xlfn.NORM.S.INV(RAND())</f>
        <v>2.0975215816956254</v>
      </c>
      <c r="AE579" s="24">
        <f ca="1">SQRT(Inputs!$B$38)*I579+SQRT(1-Inputs!$B$38)*_xlfn.NORM.S.INV(RAND())</f>
        <v>-0.16880802106346124</v>
      </c>
      <c r="AF579" s="24">
        <f ca="1">SQRT(Inputs!$B$38)*J579+SQRT(1-Inputs!$B$38)*_xlfn.NORM.S.INV(RAND())</f>
        <v>0.11825070161982763</v>
      </c>
      <c r="AG579" s="24">
        <f ca="1">SQRT(Inputs!$B$38)*K579+SQRT(1-Inputs!$B$38)*_xlfn.NORM.S.INV(RAND())</f>
        <v>0.49548524097299768</v>
      </c>
      <c r="AH579" s="24">
        <f ca="1">SQRT(Inputs!$B$38)*L579+SQRT(1-Inputs!$B$38)*_xlfn.NORM.S.INV(RAND())</f>
        <v>0.92297054170273818</v>
      </c>
      <c r="AI579" s="24">
        <f ca="1">SQRT(Inputs!$B$38)*M579+SQRT(1-Inputs!$B$38)*_xlfn.NORM.S.INV(RAND())</f>
        <v>-0.74716899107155599</v>
      </c>
      <c r="AJ579" s="24">
        <f ca="1">SQRT(Inputs!$B$38)*C579+SQRT(1-Inputs!$B$38)*_xlfn.NORM.S.INV(RAND())</f>
        <v>0.29008654006457951</v>
      </c>
      <c r="AK579" s="24">
        <f ca="1">SQRT(Inputs!$B$38)*D579+SQRT(1-Inputs!$B$38)*_xlfn.NORM.S.INV(RAND())</f>
        <v>-0.29059529979236376</v>
      </c>
      <c r="AL579" s="24">
        <f ca="1">SQRT(Inputs!$B$38)*E579+SQRT(1-Inputs!$B$38)*_xlfn.NORM.S.INV(RAND())</f>
        <v>-2.097279101377586E-2</v>
      </c>
      <c r="AM579" s="24">
        <f ca="1">SQRT(Inputs!$B$38)*F579+SQRT(1-Inputs!$B$38)*_xlfn.NORM.S.INV(RAND())</f>
        <v>0.28833111962956015</v>
      </c>
      <c r="AN579" s="24">
        <f ca="1">SQRT(Inputs!$B$38)*G579+SQRT(1-Inputs!$B$38)*_xlfn.NORM.S.INV(RAND())</f>
        <v>0.9957179872046652</v>
      </c>
      <c r="AO579" s="24">
        <f ca="1">SQRT(Inputs!$B$38)*H579+SQRT(1-Inputs!$B$38)*_xlfn.NORM.S.INV(RAND())</f>
        <v>1.4718649374279678</v>
      </c>
      <c r="AP579" s="24">
        <f ca="1">SQRT(Inputs!$B$38)*I579+SQRT(1-Inputs!$B$38)*_xlfn.NORM.S.INV(RAND())</f>
        <v>0.18099176782258475</v>
      </c>
      <c r="AQ579" s="24">
        <f ca="1">SQRT(Inputs!$B$38)*J579+SQRT(1-Inputs!$B$38)*_xlfn.NORM.S.INV(RAND())</f>
        <v>-0.79566794212196434</v>
      </c>
      <c r="AR579" s="24">
        <f ca="1">SQRT(Inputs!$B$38)*K579+SQRT(1-Inputs!$B$38)*_xlfn.NORM.S.INV(RAND())</f>
        <v>0.5186804748599223</v>
      </c>
      <c r="AS579" s="24">
        <f ca="1">SQRT(Inputs!$B$38)*L579+SQRT(1-Inputs!$B$38)*_xlfn.NORM.S.INV(RAND())</f>
        <v>-0.13697731137240046</v>
      </c>
      <c r="AT579" s="24">
        <f ca="1">SQRT(Inputs!$B$38)*M579+SQRT(1-Inputs!$B$38)*_xlfn.NORM.S.INV(RAND())</f>
        <v>0.74866360505369522</v>
      </c>
      <c r="AU579" s="15">
        <f ca="1">Inputs!$B$6*EXP($B$8-0.5*C$5^2+C$5*N579)</f>
        <v>5191.0572412186766</v>
      </c>
      <c r="AV579" s="15">
        <f t="shared" ca="1" si="292"/>
        <v>4981.4738041326691</v>
      </c>
      <c r="AW579" s="15">
        <f t="shared" ca="1" si="293"/>
        <v>8859.9924504130395</v>
      </c>
      <c r="AX579" s="15">
        <f t="shared" ca="1" si="294"/>
        <v>10871.383778092788</v>
      </c>
      <c r="AY579" s="15">
        <f t="shared" ca="1" si="295"/>
        <v>14326.356788697996</v>
      </c>
      <c r="AZ579" s="15">
        <f t="shared" ca="1" si="296"/>
        <v>18000.087976339164</v>
      </c>
      <c r="BA579" s="15">
        <f t="shared" ca="1" si="297"/>
        <v>21923.384427975441</v>
      </c>
      <c r="BB579" s="15">
        <f t="shared" ca="1" si="298"/>
        <v>29249.547670926851</v>
      </c>
      <c r="BC579" s="15">
        <f t="shared" ca="1" si="299"/>
        <v>38600.593163015037</v>
      </c>
      <c r="BD579" s="15">
        <f t="shared" ca="1" si="300"/>
        <v>44134.41097673629</v>
      </c>
      <c r="BE579" s="15">
        <f t="shared" ca="1" si="301"/>
        <v>42417.066339580902</v>
      </c>
      <c r="BF579" s="15">
        <f ca="1">Inputs!$B$13*EXP($B$9-0.5*C$6^2+C$6*Y579)</f>
        <v>12909.18607923216</v>
      </c>
      <c r="BG579" s="15">
        <f t="shared" ca="1" si="302"/>
        <v>11081.259177588017</v>
      </c>
      <c r="BH579" s="15">
        <f t="shared" ca="1" si="303"/>
        <v>10912.909250757393</v>
      </c>
      <c r="BI579" s="15">
        <f t="shared" ca="1" si="304"/>
        <v>11826.914508804648</v>
      </c>
      <c r="BJ579" s="15">
        <f t="shared" ca="1" si="305"/>
        <v>12745.12764787197</v>
      </c>
      <c r="BK579" s="15">
        <f t="shared" ca="1" si="306"/>
        <v>20812.166561879414</v>
      </c>
      <c r="BL579" s="15">
        <f t="shared" ca="1" si="307"/>
        <v>25012.040144215942</v>
      </c>
      <c r="BM579" s="15">
        <f t="shared" ca="1" si="308"/>
        <v>31200.176101905585</v>
      </c>
      <c r="BN579" s="15">
        <f t="shared" ca="1" si="309"/>
        <v>40719.740384144774</v>
      </c>
      <c r="BO579" s="15">
        <f t="shared" ca="1" si="310"/>
        <v>55775.576924219436</v>
      </c>
      <c r="BP579" s="15">
        <f t="shared" ca="1" si="311"/>
        <v>63077.187813196651</v>
      </c>
      <c r="BQ579" s="15">
        <f ca="1">Inputs!$B$20*EXP($B$10-0.5*C$7^2+C$7*AJ579)</f>
        <v>4754.3599466559554</v>
      </c>
      <c r="BR579" s="15">
        <f t="shared" ca="1" si="312"/>
        <v>5882.3499911903828</v>
      </c>
      <c r="BS579" s="15">
        <f t="shared" ca="1" si="313"/>
        <v>8006.8721265435133</v>
      </c>
      <c r="BT579" s="15">
        <f t="shared" ca="1" si="314"/>
        <v>11907.157448504542</v>
      </c>
      <c r="BU579" s="15">
        <f t="shared" ca="1" si="315"/>
        <v>20997.613146348333</v>
      </c>
      <c r="BV579" s="15">
        <f t="shared" ca="1" si="316"/>
        <v>40700.816087873551</v>
      </c>
      <c r="BW579" s="15">
        <f t="shared" ca="1" si="317"/>
        <v>59013.56092089702</v>
      </c>
      <c r="BX579" s="15">
        <f t="shared" ca="1" si="318"/>
        <v>70370.316782075461</v>
      </c>
      <c r="BY579" s="15">
        <f t="shared" ca="1" si="319"/>
        <v>108887.51872063585</v>
      </c>
      <c r="BZ579" s="15">
        <f t="shared" ca="1" si="320"/>
        <v>148985.19850330128</v>
      </c>
      <c r="CA579" s="15">
        <f t="shared" ca="1" si="321"/>
        <v>239058.03361728307</v>
      </c>
      <c r="CB579" s="15">
        <f ca="1">(AU579*DCF!C$10-DCF!C$5*MAX(AU579*DCF!C$10,0)-MAX(AU579-Inputs!$B$6,0)/Inputs!$B$10)*DCF!C$6</f>
        <v>1041.4427917421167</v>
      </c>
      <c r="CC579" s="15">
        <f ca="1">(AV579*DCF!D$10-DCF!D$5*MAX(AV579*DCF!D$10,0)-MAX(AV579-AU579,0)/Inputs!$B$10)*DCF!D$6</f>
        <v>1214.2004913801009</v>
      </c>
      <c r="CD579" s="15">
        <f ca="1">(AW579*DCF!E$10-DCF!E$5*MAX(AW579*DCF!E$10,0)-MAX(AW579-AV579,0)/Inputs!$B$10)*DCF!E$6</f>
        <v>1172.0282024855771</v>
      </c>
      <c r="CE579" s="15">
        <f ca="1">(AX579*DCF!F$10-DCF!F$5*MAX(AX579*DCF!F$10,0)-MAX(AX579-AW579,0)/Inputs!$B$10)*DCF!F$6</f>
        <v>1954.6850861650639</v>
      </c>
      <c r="CF579" s="15">
        <f ca="1">(AY579*DCF!G$10-DCF!G$5*MAX(AY579*DCF!G$10,0)-MAX(AY579-AX579,0)/Inputs!$B$10)*DCF!G$6</f>
        <v>2287.6948627167694</v>
      </c>
      <c r="CG579" s="15">
        <f ca="1">(AZ579*DCF!H$10-DCF!H$5*MAX(AZ579*DCF!H$10,0)-MAX(AZ579-AY579,0)/Inputs!$B$10)*DCF!H$6</f>
        <v>2842.3931590385405</v>
      </c>
      <c r="CH579" s="15">
        <f ca="1">(BA579*DCF!I$10-DCF!I$5*MAX(BA579*DCF!I$10,0)-MAX(BA579-AZ579,0)/Inputs!$B$10)*DCF!I$6</f>
        <v>3361.044489538383</v>
      </c>
      <c r="CI579" s="15">
        <f ca="1">(BB579*DCF!J$10-DCF!J$5*MAX(BB579*DCF!J$10,0)-MAX(BB579-BA579,0)/Inputs!$B$10)*DCF!J$6</f>
        <v>3909.1309347793117</v>
      </c>
      <c r="CJ579" s="15">
        <f ca="1">(BC579*DCF!K$10-DCF!K$5*MAX(BC579*DCF!K$10,0)-MAX(BC579-BB579,0)/Inputs!$B$10)*DCF!K$6</f>
        <v>4905.0715503268812</v>
      </c>
      <c r="CK579" s="15">
        <f ca="1">(BD579*DCF!L$10-DCF!L$5*MAX(BD579*DCF!L$10,0)-MAX(BD579-BC579,0)/Inputs!$B$10)*DCF!L$6</f>
        <v>5940.6961901741643</v>
      </c>
      <c r="CL579" s="15">
        <f ca="1">(BE579*DCF!M$10-DCF!M$5*MAX(BE579*DCF!M$10,0)-MAX(BE579-BD579,0)/Inputs!$B$10)*DCF!M$6</f>
        <v>5985.5966848248472</v>
      </c>
      <c r="CM579" s="15">
        <f ca="1">(BF579*DCF!C$28-DCF!C$5*MAX(BF579*DCF!C$28,0)-MAX(BF579-Inputs!$B$13,0)/Inputs!$B$17)*DCF!C$6</f>
        <v>3588.2548021341217</v>
      </c>
      <c r="CN579" s="15">
        <f ca="1">(BG579*DCF!D$28-DCF!D$5*MAX(BG579*DCF!D$28,0)-MAX(BG579-BF579,0)/Inputs!$B$17)*DCF!D$6</f>
        <v>3263.6864038600834</v>
      </c>
      <c r="CO579" s="15">
        <f ca="1">(BH579*DCF!E$28-DCF!E$5*MAX(BH579*DCF!E$28,0)-MAX(BH579-BG579,0)/Inputs!$B$17)*DCF!E$6</f>
        <v>3090.7302199158571</v>
      </c>
      <c r="CP579" s="15">
        <f ca="1">(BI579*DCF!F$28-DCF!F$5*MAX(BI579*DCF!F$28,0)-MAX(BI579-BH579,0)/Inputs!$B$17)*DCF!F$6</f>
        <v>3044.2866538291769</v>
      </c>
      <c r="CQ579" s="15">
        <f ca="1">(BJ579*DCF!G$28-DCF!G$5*MAX(BJ579*DCF!G$28,0)-MAX(BJ579-BI579,0)/Inputs!$B$17)*DCF!G$6</f>
        <v>3152.3856860923233</v>
      </c>
      <c r="CR579" s="15">
        <f ca="1">(BK579*DCF!H$28-DCF!H$5*MAX(BK579*DCF!H$28,0)-MAX(BK579-BJ579,0)/Inputs!$B$17)*DCF!H$6</f>
        <v>3893.6869482492593</v>
      </c>
      <c r="CS579" s="15">
        <f ca="1">(BL579*DCF!I$28-DCF!I$5*MAX(BL579*DCF!I$28,0)-MAX(BL579-BK579,0)/Inputs!$B$17)*DCF!I$6</f>
        <v>5278.8465883817944</v>
      </c>
      <c r="CT579" s="15">
        <f ca="1">(BM579*DCF!J$28-DCF!J$5*MAX(BM579*DCF!J$28,0)-MAX(BM579-BL579,0)/Inputs!$B$17)*DCF!J$6</f>
        <v>6139.7331196191899</v>
      </c>
      <c r="CU579" s="15">
        <f ca="1">(BN579*DCF!K$28-DCF!K$5*MAX(BN579*DCF!K$28,0)-MAX(BN579-BM579,0)/Inputs!$B$17)*DCF!K$6</f>
        <v>7433.3065966471513</v>
      </c>
      <c r="CV579" s="15">
        <f ca="1">(BO579*DCF!L$28-DCF!L$5*MAX(BO579*DCF!L$28,0)-MAX(BO579-BN579,0)/Inputs!$B$17)*DCF!L$6</f>
        <v>9424.8053087900953</v>
      </c>
      <c r="CW579" s="15">
        <f ca="1">(BP579*DCF!M$28-DCF!M$5*MAX(BP579*DCF!M$28,0)-MAX(BP579-BO579,0)/Inputs!$B$17)*DCF!M$6</f>
        <v>11104.785883625633</v>
      </c>
      <c r="CX579" s="15">
        <f ca="1">(BQ579*DCF!C$46-DCF!C$5*MAX(BQ579*DCF!C$46,0)-MAX(BQ579-Inputs!$B$20,0)/Inputs!$B$24)*DCF!C$6</f>
        <v>-1815.4918799002</v>
      </c>
      <c r="CY579" s="15">
        <f ca="1">(BR579*DCF!D$46-DCF!D$5*MAX(BR579*DCF!D$46,0)-MAX(BR579-BQ579,0)/Inputs!$B$24)*DCF!D$6</f>
        <v>-1485.2839541564915</v>
      </c>
      <c r="CZ579" s="15">
        <f ca="1">(BS579*DCF!E$46-DCF!E$5*MAX(BS579*DCF!E$46,0)-MAX(BS579-BR579,0)/Inputs!$B$24)*DCF!E$6</f>
        <v>-1784.2547085609824</v>
      </c>
      <c r="DA579" s="15">
        <f ca="1">(BT579*DCF!F$46-DCF!F$5*MAX(BT579*DCF!F$46,0)-MAX(BT579-BS579,0)/Inputs!$B$24)*DCF!F$6</f>
        <v>-2287.3716713427943</v>
      </c>
      <c r="DB579" s="15">
        <f ca="1">(BU579*DCF!G$46-DCF!G$5*MAX(BU579*DCF!G$46,0)-MAX(BU579-BT579,0)/Inputs!$B$24)*DCF!G$6</f>
        <v>-3764.1679113055638</v>
      </c>
      <c r="DC579" s="15">
        <f ca="1">(BV579*DCF!H$46-DCF!H$5*MAX(BV579*DCF!H$46,0)-MAX(BV579-BU579,0)/Inputs!$B$24)*DCF!H$6</f>
        <v>-6122.6495905515912</v>
      </c>
      <c r="DD579" s="15">
        <f ca="1">(BW579*DCF!I$46-DCF!I$5*MAX(BW579*DCF!I$46,0)-MAX(BW579-BV579,0)/Inputs!$B$24)*DCF!I$6</f>
        <v>-3893.939541581261</v>
      </c>
      <c r="DE579" s="15">
        <f ca="1">(BX579*DCF!J$46-DCF!J$5*MAX(BX579*DCF!J$46,0)-MAX(BX579-BW579,0)/Inputs!$B$24)*DCF!J$6</f>
        <v>-59.785976628661153</v>
      </c>
      <c r="DF579" s="15">
        <f ca="1">(BY579*DCF!K$46-DCF!K$5*MAX(BY579*DCF!K$46,0)-MAX(BY579-BX579,0)/Inputs!$B$24)*DCF!K$6</f>
        <v>-3215.6703332029615</v>
      </c>
      <c r="DG579" s="15">
        <f ca="1">(BZ579*DCF!L$46-DCF!L$5*MAX(BZ579*DCF!L$46,0)-MAX(BZ579-BY579,0)/Inputs!$B$24)*DCF!L$6</f>
        <v>1224.4201469087625</v>
      </c>
      <c r="DH579" s="15">
        <f ca="1">(CA579*DCF!M$46-DCF!M$5*MAX(CA579*DCF!M$46,0)-MAX(CA579-BZ579,0)/Inputs!$B$24)*DCF!M$6</f>
        <v>-89.073098740707223</v>
      </c>
      <c r="DI579" s="15">
        <f ca="1">SUM(CB579:CL579)+BE579*DCF!M$10*(1+Inputs!$B$30)*(1-Inputs!$B$33)*(1-Inputs!$B$30/Inputs!$B$31)/(Inputs!$B$29-Inputs!$B$30)*DCF!M$6</f>
        <v>152661.24097385985</v>
      </c>
      <c r="DJ579" s="15">
        <f ca="1">SUM(CM579:CW579)+BP579*DCF!M$28*(1+Inputs!$B$30)*(1-Inputs!$B$33)*(1-Inputs!$B$30/Inputs!$B$31)/(Inputs!$B$29-Inputs!$B$30)*DCF!M$6</f>
        <v>293474.03860259004</v>
      </c>
      <c r="DK579" s="15">
        <f ca="1">SUM(CX579:DH579)+CA579*DCF!M$46*(1+Inputs!$B$30)*(1-Inputs!$B$33)*(1-Inputs!$B$30/Inputs!$B$31)/(Inputs!$B$29-Inputs!$B$30)*DCF!M$6</f>
        <v>346318.76968767599</v>
      </c>
      <c r="DM579" s="15">
        <f ca="1">DI579+DJ579+DK579+Inputs!$B$34+Inputs!$B$36-Inputs!$B$35</f>
        <v>869305.04926412588</v>
      </c>
    </row>
    <row r="580" spans="1:117" x14ac:dyDescent="0.75">
      <c r="A580" s="11">
        <v>567</v>
      </c>
      <c r="C580" s="24">
        <f t="shared" ca="1" si="326"/>
        <v>-1.1423081207119483</v>
      </c>
      <c r="D580" s="24">
        <f t="shared" ca="1" si="326"/>
        <v>-0.38114542168727022</v>
      </c>
      <c r="E580" s="24">
        <f t="shared" ca="1" si="326"/>
        <v>-1.6485556639286321</v>
      </c>
      <c r="F580" s="24">
        <f t="shared" ca="1" si="326"/>
        <v>-0.38399066153141248</v>
      </c>
      <c r="G580" s="24">
        <f t="shared" ca="1" si="326"/>
        <v>-1.0437792254105924</v>
      </c>
      <c r="H580" s="24">
        <f t="shared" ca="1" si="326"/>
        <v>-0.50932498030248119</v>
      </c>
      <c r="I580" s="24">
        <f t="shared" ca="1" si="326"/>
        <v>0.62035751949279716</v>
      </c>
      <c r="J580" s="24">
        <f t="shared" ca="1" si="326"/>
        <v>1.3887476658464717</v>
      </c>
      <c r="K580" s="24">
        <f t="shared" ca="1" si="326"/>
        <v>1.096513953311689</v>
      </c>
      <c r="L580" s="24">
        <f t="shared" ca="1" si="326"/>
        <v>-0.5003452470118398</v>
      </c>
      <c r="M580" s="24">
        <f t="shared" ca="1" si="326"/>
        <v>0.28287120763508272</v>
      </c>
      <c r="N580" s="24">
        <f ca="1">SQRT(Inputs!$B$38)*C580+SQRT(1-Inputs!$B$38)*_xlfn.NORM.S.INV(RAND())</f>
        <v>-0.61500558672865591</v>
      </c>
      <c r="O580" s="24">
        <f ca="1">SQRT(Inputs!$B$38)*D580+SQRT(1-Inputs!$B$38)*_xlfn.NORM.S.INV(RAND())</f>
        <v>-0.33090627664632077</v>
      </c>
      <c r="P580" s="24">
        <f ca="1">SQRT(Inputs!$B$38)*E580+SQRT(1-Inputs!$B$38)*_xlfn.NORM.S.INV(RAND())</f>
        <v>0.36196251666707802</v>
      </c>
      <c r="Q580" s="24">
        <f ca="1">SQRT(Inputs!$B$38)*F580+SQRT(1-Inputs!$B$38)*_xlfn.NORM.S.INV(RAND())</f>
        <v>-1.1711567560040264</v>
      </c>
      <c r="R580" s="24">
        <f ca="1">SQRT(Inputs!$B$38)*G580+SQRT(1-Inputs!$B$38)*_xlfn.NORM.S.INV(RAND())</f>
        <v>0.10594475244384438</v>
      </c>
      <c r="S580" s="24">
        <f ca="1">SQRT(Inputs!$B$38)*H580+SQRT(1-Inputs!$B$38)*_xlfn.NORM.S.INV(RAND())</f>
        <v>0.19076951398660646</v>
      </c>
      <c r="T580" s="24">
        <f ca="1">SQRT(Inputs!$B$38)*I580+SQRT(1-Inputs!$B$38)*_xlfn.NORM.S.INV(RAND())</f>
        <v>-6.7738630279504441E-2</v>
      </c>
      <c r="U580" s="24">
        <f ca="1">SQRT(Inputs!$B$38)*J580+SQRT(1-Inputs!$B$38)*_xlfn.NORM.S.INV(RAND())</f>
        <v>7.1885234630507444E-2</v>
      </c>
      <c r="V580" s="24">
        <f ca="1">SQRT(Inputs!$B$38)*K580+SQRT(1-Inputs!$B$38)*_xlfn.NORM.S.INV(RAND())</f>
        <v>1.5162532103560482</v>
      </c>
      <c r="W580" s="24">
        <f ca="1">SQRT(Inputs!$B$38)*L580+SQRT(1-Inputs!$B$38)*_xlfn.NORM.S.INV(RAND())</f>
        <v>-1.1876187706356911</v>
      </c>
      <c r="X580" s="24">
        <f ca="1">SQRT(Inputs!$B$38)*M580+SQRT(1-Inputs!$B$38)*_xlfn.NORM.S.INV(RAND())</f>
        <v>-0.56460026081681325</v>
      </c>
      <c r="Y580" s="24">
        <f ca="1">SQRT(Inputs!$B$38)*C580+SQRT(1-Inputs!$B$38)*_xlfn.NORM.S.INV(RAND())</f>
        <v>-1.7610194773353465</v>
      </c>
      <c r="Z580" s="24">
        <f ca="1">SQRT(Inputs!$B$38)*D580+SQRT(1-Inputs!$B$38)*_xlfn.NORM.S.INV(RAND())</f>
        <v>-0.6033160002321083</v>
      </c>
      <c r="AA580" s="24">
        <f ca="1">SQRT(Inputs!$B$38)*E580+SQRT(1-Inputs!$B$38)*_xlfn.NORM.S.INV(RAND())</f>
        <v>-0.1027097271581664</v>
      </c>
      <c r="AB580" s="24">
        <f ca="1">SQRT(Inputs!$B$38)*F580+SQRT(1-Inputs!$B$38)*_xlfn.NORM.S.INV(RAND())</f>
        <v>-1.0431446295776328</v>
      </c>
      <c r="AC580" s="24">
        <f ca="1">SQRT(Inputs!$B$38)*G580+SQRT(1-Inputs!$B$38)*_xlfn.NORM.S.INV(RAND())</f>
        <v>-1.0339628385843223</v>
      </c>
      <c r="AD580" s="24">
        <f ca="1">SQRT(Inputs!$B$38)*H580+SQRT(1-Inputs!$B$38)*_xlfn.NORM.S.INV(RAND())</f>
        <v>0.52609372081809513</v>
      </c>
      <c r="AE580" s="24">
        <f ca="1">SQRT(Inputs!$B$38)*I580+SQRT(1-Inputs!$B$38)*_xlfn.NORM.S.INV(RAND())</f>
        <v>-2.2564070331692831E-2</v>
      </c>
      <c r="AF580" s="24">
        <f ca="1">SQRT(Inputs!$B$38)*J580+SQRT(1-Inputs!$B$38)*_xlfn.NORM.S.INV(RAND())</f>
        <v>-0.55567076712345675</v>
      </c>
      <c r="AG580" s="24">
        <f ca="1">SQRT(Inputs!$B$38)*K580+SQRT(1-Inputs!$B$38)*_xlfn.NORM.S.INV(RAND())</f>
        <v>-0.26674009326979398</v>
      </c>
      <c r="AH580" s="24">
        <f ca="1">SQRT(Inputs!$B$38)*L580+SQRT(1-Inputs!$B$38)*_xlfn.NORM.S.INV(RAND())</f>
        <v>-1.1045040732111628</v>
      </c>
      <c r="AI580" s="24">
        <f ca="1">SQRT(Inputs!$B$38)*M580+SQRT(1-Inputs!$B$38)*_xlfn.NORM.S.INV(RAND())</f>
        <v>0.75198680222024172</v>
      </c>
      <c r="AJ580" s="24">
        <f ca="1">SQRT(Inputs!$B$38)*C580+SQRT(1-Inputs!$B$38)*_xlfn.NORM.S.INV(RAND())</f>
        <v>-2.0549617234617505</v>
      </c>
      <c r="AK580" s="24">
        <f ca="1">SQRT(Inputs!$B$38)*D580+SQRT(1-Inputs!$B$38)*_xlfn.NORM.S.INV(RAND())</f>
        <v>1.1243139583393453</v>
      </c>
      <c r="AL580" s="24">
        <f ca="1">SQRT(Inputs!$B$38)*E580+SQRT(1-Inputs!$B$38)*_xlfn.NORM.S.INV(RAND())</f>
        <v>-1.080751926457455</v>
      </c>
      <c r="AM580" s="24">
        <f ca="1">SQRT(Inputs!$B$38)*F580+SQRT(1-Inputs!$B$38)*_xlfn.NORM.S.INV(RAND())</f>
        <v>4.8848135208813787E-2</v>
      </c>
      <c r="AN580" s="24">
        <f ca="1">SQRT(Inputs!$B$38)*G580+SQRT(1-Inputs!$B$38)*_xlfn.NORM.S.INV(RAND())</f>
        <v>0.26435752841653504</v>
      </c>
      <c r="AO580" s="24">
        <f ca="1">SQRT(Inputs!$B$38)*H580+SQRT(1-Inputs!$B$38)*_xlfn.NORM.S.INV(RAND())</f>
        <v>-0.3165368620823788</v>
      </c>
      <c r="AP580" s="24">
        <f ca="1">SQRT(Inputs!$B$38)*I580+SQRT(1-Inputs!$B$38)*_xlfn.NORM.S.INV(RAND())</f>
        <v>0.42667125761169616</v>
      </c>
      <c r="AQ580" s="24">
        <f ca="1">SQRT(Inputs!$B$38)*J580+SQRT(1-Inputs!$B$38)*_xlfn.NORM.S.INV(RAND())</f>
        <v>-0.8777282643884935</v>
      </c>
      <c r="AR580" s="24">
        <f ca="1">SQRT(Inputs!$B$38)*K580+SQRT(1-Inputs!$B$38)*_xlfn.NORM.S.INV(RAND())</f>
        <v>1.1538027475705057</v>
      </c>
      <c r="AS580" s="24">
        <f ca="1">SQRT(Inputs!$B$38)*L580+SQRT(1-Inputs!$B$38)*_xlfn.NORM.S.INV(RAND())</f>
        <v>-0.44690774018744595</v>
      </c>
      <c r="AT580" s="24">
        <f ca="1">SQRT(Inputs!$B$38)*M580+SQRT(1-Inputs!$B$38)*_xlfn.NORM.S.INV(RAND())</f>
        <v>-0.603297648793782</v>
      </c>
      <c r="AU580" s="15">
        <f ca="1">Inputs!$B$6*EXP($B$8-0.5*C$5^2+C$5*N580)</f>
        <v>4492.0280960857463</v>
      </c>
      <c r="AV580" s="15">
        <f t="shared" ca="1" si="292"/>
        <v>5208.1950710101337</v>
      </c>
      <c r="AW580" s="15">
        <f t="shared" ca="1" si="293"/>
        <v>6668.2063357535817</v>
      </c>
      <c r="AX580" s="15">
        <f t="shared" ca="1" si="294"/>
        <v>7033.0669428092669</v>
      </c>
      <c r="AY580" s="15">
        <f t="shared" ca="1" si="295"/>
        <v>8702.1343278572767</v>
      </c>
      <c r="AZ580" s="15">
        <f t="shared" ca="1" si="296"/>
        <v>10868.891224657435</v>
      </c>
      <c r="BA580" s="15">
        <f t="shared" ca="1" si="297"/>
        <v>13206.781520767941</v>
      </c>
      <c r="BB580" s="15">
        <f t="shared" ca="1" si="298"/>
        <v>16285.997829470149</v>
      </c>
      <c r="BC580" s="15">
        <f t="shared" ca="1" si="299"/>
        <v>23090.067366834275</v>
      </c>
      <c r="BD580" s="15">
        <f t="shared" ca="1" si="300"/>
        <v>25313.508691723517</v>
      </c>
      <c r="BE580" s="15">
        <f t="shared" ca="1" si="301"/>
        <v>29463.685311489862</v>
      </c>
      <c r="BF580" s="15">
        <f ca="1">Inputs!$B$13*EXP($B$9-0.5*C$6^2+C$6*Y580)</f>
        <v>9755.1554377094835</v>
      </c>
      <c r="BG580" s="15">
        <f t="shared" ca="1" si="302"/>
        <v>10662.662932859739</v>
      </c>
      <c r="BH580" s="15">
        <f t="shared" ca="1" si="303"/>
        <v>12807.761565560271</v>
      </c>
      <c r="BI580" s="15">
        <f t="shared" ca="1" si="304"/>
        <v>13352.960949611201</v>
      </c>
      <c r="BJ580" s="15">
        <f t="shared" ca="1" si="305"/>
        <v>14103.186069201403</v>
      </c>
      <c r="BK580" s="15">
        <f t="shared" ca="1" si="306"/>
        <v>18594.206324144139</v>
      </c>
      <c r="BL580" s="15">
        <f t="shared" ca="1" si="307"/>
        <v>22774.047160042246</v>
      </c>
      <c r="BM580" s="15">
        <f t="shared" ca="1" si="308"/>
        <v>26126.977336247473</v>
      </c>
      <c r="BN580" s="15">
        <f t="shared" ca="1" si="309"/>
        <v>31122.023477442468</v>
      </c>
      <c r="BO580" s="15">
        <f t="shared" ca="1" si="310"/>
        <v>33678.669444128856</v>
      </c>
      <c r="BP580" s="15">
        <f t="shared" ca="1" si="311"/>
        <v>45138.552388561679</v>
      </c>
      <c r="BQ580" s="15">
        <f ca="1">Inputs!$B$20*EXP($B$10-0.5*C$7^2+C$7*AJ580)</f>
        <v>2069.5145406058377</v>
      </c>
      <c r="BR580" s="15">
        <f t="shared" ca="1" si="312"/>
        <v>4013.0647117585104</v>
      </c>
      <c r="BS580" s="15">
        <f t="shared" ca="1" si="313"/>
        <v>4029.0370999122824</v>
      </c>
      <c r="BT580" s="15">
        <f t="shared" ca="1" si="314"/>
        <v>5626.8107264218761</v>
      </c>
      <c r="BU580" s="15">
        <f t="shared" ca="1" si="315"/>
        <v>8313.2007332698486</v>
      </c>
      <c r="BV580" s="15">
        <f t="shared" ca="1" si="316"/>
        <v>10769.948782391648</v>
      </c>
      <c r="BW580" s="15">
        <f t="shared" ca="1" si="317"/>
        <v>16449.198180240077</v>
      </c>
      <c r="BX580" s="15">
        <f t="shared" ca="1" si="318"/>
        <v>19294.692064647774</v>
      </c>
      <c r="BY580" s="15">
        <f t="shared" ca="1" si="319"/>
        <v>33713.167945608067</v>
      </c>
      <c r="BZ580" s="15">
        <f t="shared" ca="1" si="320"/>
        <v>43573.290411134425</v>
      </c>
      <c r="CA580" s="15">
        <f t="shared" ca="1" si="321"/>
        <v>54984.930342311658</v>
      </c>
      <c r="CB580" s="15">
        <f ca="1">(AU580*DCF!C$10-DCF!C$5*MAX(AU580*DCF!C$10,0)-MAX(AU580-Inputs!$B$6,0)/Inputs!$B$10)*DCF!C$6</f>
        <v>1046.4269941424448</v>
      </c>
      <c r="CC580" s="15">
        <f ca="1">(AV580*DCF!D$10-DCF!D$5*MAX(AV580*DCF!D$10,0)-MAX(AV580-AU580,0)/Inputs!$B$10)*DCF!D$6</f>
        <v>1094.8436907812556</v>
      </c>
      <c r="CD580" s="15">
        <f ca="1">(AW580*DCF!E$10-DCF!E$5*MAX(AW580*DCF!E$10,0)-MAX(AW580-AV580,0)/Inputs!$B$10)*DCF!E$6</f>
        <v>1210.7276956787448</v>
      </c>
      <c r="CE580" s="15">
        <f ca="1">(AX580*DCF!F$10-DCF!F$5*MAX(AX580*DCF!F$10,0)-MAX(AX580-AW580,0)/Inputs!$B$10)*DCF!F$6</f>
        <v>1459.3888587614927</v>
      </c>
      <c r="CF580" s="15">
        <f ca="1">(AY580*DCF!G$10-DCF!G$5*MAX(AY580*DCF!G$10,0)-MAX(AY580-AX580,0)/Inputs!$B$10)*DCF!G$6</f>
        <v>1472.1628431957527</v>
      </c>
      <c r="CG580" s="15">
        <f ca="1">(AZ580*DCF!H$10-DCF!H$5*MAX(AZ580*DCF!H$10,0)-MAX(AZ580-AY580,0)/Inputs!$B$10)*DCF!H$6</f>
        <v>1725.4564960461284</v>
      </c>
      <c r="CH580" s="15">
        <f ca="1">(BA580*DCF!I$10-DCF!I$5*MAX(BA580*DCF!I$10,0)-MAX(BA580-AZ580,0)/Inputs!$B$10)*DCF!I$6</f>
        <v>2028.9012781518124</v>
      </c>
      <c r="CI580" s="15">
        <f ca="1">(BB580*DCF!J$10-DCF!J$5*MAX(BB580*DCF!J$10,0)-MAX(BB580-BA580,0)/Inputs!$B$10)*DCF!J$6</f>
        <v>2328.1105261624675</v>
      </c>
      <c r="CJ580" s="15">
        <f ca="1">(BC580*DCF!K$10-DCF!K$5*MAX(BC580*DCF!K$10,0)-MAX(BC580-BB580,0)/Inputs!$B$10)*DCF!K$6</f>
        <v>2764.6638591823712</v>
      </c>
      <c r="CK580" s="15">
        <f ca="1">(BD580*DCF!L$10-DCF!L$5*MAX(BD580*DCF!L$10,0)-MAX(BD580-BC580,0)/Inputs!$B$10)*DCF!L$6</f>
        <v>3530.2315076053678</v>
      </c>
      <c r="CL580" s="15">
        <f ca="1">(BE580*DCF!M$10-DCF!M$5*MAX(BE580*DCF!M$10,0)-MAX(BE580-BD580,0)/Inputs!$B$10)*DCF!M$6</f>
        <v>3661.9241406453702</v>
      </c>
      <c r="CM580" s="15">
        <f ca="1">(BF580*DCF!C$28-DCF!C$5*MAX(BF580*DCF!C$28,0)-MAX(BF580-Inputs!$B$13,0)/Inputs!$B$17)*DCF!C$6</f>
        <v>2977.2094640309701</v>
      </c>
      <c r="CN580" s="15">
        <f ca="1">(BG580*DCF!D$28-DCF!D$5*MAX(BG580*DCF!D$28,0)-MAX(BG580-BF580,0)/Inputs!$B$17)*DCF!D$6</f>
        <v>2946.7871977709592</v>
      </c>
      <c r="CO580" s="15">
        <f ca="1">(BH580*DCF!E$28-DCF!E$5*MAX(BH580*DCF!E$28,0)-MAX(BH580-BG580,0)/Inputs!$B$17)*DCF!E$6</f>
        <v>3204.6167223589891</v>
      </c>
      <c r="CP580" s="15">
        <f ca="1">(BI580*DCF!F$28-DCF!F$5*MAX(BI580*DCF!F$28,0)-MAX(BI580-BH580,0)/Inputs!$B$17)*DCF!F$6</f>
        <v>3525.7150039112767</v>
      </c>
      <c r="CQ580" s="15">
        <f ca="1">(BJ580*DCF!G$28-DCF!G$5*MAX(BJ580*DCF!G$28,0)-MAX(BJ580-BI580,0)/Inputs!$B$17)*DCF!G$6</f>
        <v>3532.9981724228478</v>
      </c>
      <c r="CR580" s="15">
        <f ca="1">(BK580*DCF!H$28-DCF!H$5*MAX(BK580*DCF!H$28,0)-MAX(BK580-BJ580,0)/Inputs!$B$17)*DCF!H$6</f>
        <v>3900.7738551421508</v>
      </c>
      <c r="CS580" s="15">
        <f ca="1">(BL580*DCF!I$28-DCF!I$5*MAX(BL580*DCF!I$28,0)-MAX(BL580-BK580,0)/Inputs!$B$17)*DCF!I$6</f>
        <v>4755.451054411802</v>
      </c>
      <c r="CT580" s="15">
        <f ca="1">(BM580*DCF!J$28-DCF!J$5*MAX(BM580*DCF!J$28,0)-MAX(BM580-BL580,0)/Inputs!$B$17)*DCF!J$6</f>
        <v>5383.9137623445604</v>
      </c>
      <c r="CU580" s="15">
        <f ca="1">(BN580*DCF!K$28-DCF!K$5*MAX(BN580*DCF!K$28,0)-MAX(BN580-BM580,0)/Inputs!$B$17)*DCF!K$6</f>
        <v>5960.6229168341197</v>
      </c>
      <c r="CV580" s="15">
        <f ca="1">(BO580*DCF!L$28-DCF!L$5*MAX(BO580*DCF!L$28,0)-MAX(BO580-BN580,0)/Inputs!$B$17)*DCF!L$6</f>
        <v>6430.3127108158333</v>
      </c>
      <c r="CW580" s="15">
        <f ca="1">(BP580*DCF!M$28-DCF!M$5*MAX(BP580*DCF!M$28,0)-MAX(BP580-BO580,0)/Inputs!$B$17)*DCF!M$6</f>
        <v>7294.9649725741156</v>
      </c>
      <c r="CX580" s="15">
        <f ca="1">(BQ580*DCF!C$46-DCF!C$5*MAX(BQ580*DCF!C$46,0)-MAX(BQ580-Inputs!$B$20,0)/Inputs!$B$24)*DCF!C$6</f>
        <v>-477.94793085585167</v>
      </c>
      <c r="CY580" s="15">
        <f ca="1">(BR580*DCF!D$46-DCF!D$5*MAX(BR580*DCF!D$46,0)-MAX(BR580-BQ580,0)/Inputs!$B$24)*DCF!D$6</f>
        <v>-1514.2332855180098</v>
      </c>
      <c r="CZ580" s="15">
        <f ca="1">(BS580*DCF!E$46-DCF!E$5*MAX(BS580*DCF!E$46,0)-MAX(BS580-BR580,0)/Inputs!$B$24)*DCF!E$6</f>
        <v>-482.73652784185634</v>
      </c>
      <c r="DA580" s="15">
        <f ca="1">(BT580*DCF!F$46-DCF!F$5*MAX(BT580*DCF!F$46,0)-MAX(BT580-BS580,0)/Inputs!$B$24)*DCF!F$6</f>
        <v>-991.57981939873173</v>
      </c>
      <c r="DB580" s="15">
        <f ca="1">(BU580*DCF!G$46-DCF!G$5*MAX(BU580*DCF!G$46,0)-MAX(BU580-BT580,0)/Inputs!$B$24)*DCF!G$6</f>
        <v>-1183.2881695059971</v>
      </c>
      <c r="DC580" s="15">
        <f ca="1">(BV580*DCF!H$46-DCF!H$5*MAX(BV580*DCF!H$46,0)-MAX(BV580-BU580,0)/Inputs!$B$24)*DCF!H$6</f>
        <v>-763.41940351955907</v>
      </c>
      <c r="DD580" s="15">
        <f ca="1">(BW580*DCF!I$46-DCF!I$5*MAX(BW580*DCF!I$46,0)-MAX(BW580-BV580,0)/Inputs!$B$24)*DCF!I$6</f>
        <v>-1250.3921900450914</v>
      </c>
      <c r="DE580" s="15">
        <f ca="1">(BX580*DCF!J$46-DCF!J$5*MAX(BX580*DCF!J$46,0)-MAX(BX580-BW580,0)/Inputs!$B$24)*DCF!J$6</f>
        <v>54.780470874297478</v>
      </c>
      <c r="DF580" s="15">
        <f ca="1">(BY580*DCF!K$46-DCF!K$5*MAX(BY580*DCF!K$46,0)-MAX(BY580-BX580,0)/Inputs!$B$24)*DCF!K$6</f>
        <v>-1606.3339477410555</v>
      </c>
      <c r="DG580" s="15">
        <f ca="1">(BZ580*DCF!L$46-DCF!L$5*MAX(BZ580*DCF!L$46,0)-MAX(BZ580-BY580,0)/Inputs!$B$24)*DCF!L$6</f>
        <v>780.64176136962931</v>
      </c>
      <c r="DH580" s="15">
        <f ca="1">(CA580*DCF!M$46-DCF!M$5*MAX(CA580*DCF!M$46,0)-MAX(CA580-BZ580,0)/Inputs!$B$24)*DCF!M$6</f>
        <v>1924.9286301992254</v>
      </c>
      <c r="DI580" s="15">
        <f ca="1">SUM(CB580:CL580)+BE580*DCF!M$10*(1+Inputs!$B$30)*(1-Inputs!$B$33)*(1-Inputs!$B$30/Inputs!$B$31)/(Inputs!$B$29-Inputs!$B$30)*DCF!M$6</f>
        <v>104320.66372913268</v>
      </c>
      <c r="DJ580" s="15">
        <f ca="1">SUM(CM580:CW580)+BP580*DCF!M$28*(1+Inputs!$B$30)*(1-Inputs!$B$33)*(1-Inputs!$B$30/Inputs!$B$31)/(Inputs!$B$29-Inputs!$B$30)*DCF!M$6</f>
        <v>217408.28342318957</v>
      </c>
      <c r="DK580" s="15">
        <f ca="1">SUM(CX580:DH580)+CA580*DCF!M$46*(1+Inputs!$B$30)*(1-Inputs!$B$33)*(1-Inputs!$B$30/Inputs!$B$31)/(Inputs!$B$29-Inputs!$B$30)*DCF!M$6</f>
        <v>79503.635278619317</v>
      </c>
      <c r="DM580" s="15">
        <f ca="1">DI580+DJ580+DK580+Inputs!$B$34+Inputs!$B$36-Inputs!$B$35</f>
        <v>478083.58243094158</v>
      </c>
    </row>
    <row r="581" spans="1:117" x14ac:dyDescent="0.75">
      <c r="A581" s="11">
        <v>568</v>
      </c>
      <c r="C581" s="24">
        <f t="shared" ca="1" si="326"/>
        <v>-0.15078410713425977</v>
      </c>
      <c r="D581" s="24">
        <f t="shared" ca="1" si="326"/>
        <v>-0.14513343239855814</v>
      </c>
      <c r="E581" s="24">
        <f t="shared" ca="1" si="326"/>
        <v>-0.44267973620863638</v>
      </c>
      <c r="F581" s="24">
        <f t="shared" ca="1" si="326"/>
        <v>1.7705779877466341</v>
      </c>
      <c r="G581" s="24">
        <f t="shared" ca="1" si="326"/>
        <v>-1.2091677096406441</v>
      </c>
      <c r="H581" s="24">
        <f t="shared" ca="1" si="326"/>
        <v>-0.58228369180063322</v>
      </c>
      <c r="I581" s="24">
        <f t="shared" ca="1" si="326"/>
        <v>-2.1990959427218817</v>
      </c>
      <c r="J581" s="24">
        <f t="shared" ca="1" si="326"/>
        <v>0.50926147465069804</v>
      </c>
      <c r="K581" s="24">
        <f t="shared" ca="1" si="326"/>
        <v>-1.3229021299403931</v>
      </c>
      <c r="L581" s="24">
        <f t="shared" ca="1" si="326"/>
        <v>-1.8356226308787555</v>
      </c>
      <c r="M581" s="24">
        <f t="shared" ca="1" si="326"/>
        <v>-1.8063555427383082</v>
      </c>
      <c r="N581" s="24">
        <f ca="1">SQRT(Inputs!$B$38)*C581+SQRT(1-Inputs!$B$38)*_xlfn.NORM.S.INV(RAND())</f>
        <v>-1.4092071219030076</v>
      </c>
      <c r="O581" s="24">
        <f ca="1">SQRT(Inputs!$B$38)*D581+SQRT(1-Inputs!$B$38)*_xlfn.NORM.S.INV(RAND())</f>
        <v>0.54648801281052017</v>
      </c>
      <c r="P581" s="24">
        <f ca="1">SQRT(Inputs!$B$38)*E581+SQRT(1-Inputs!$B$38)*_xlfn.NORM.S.INV(RAND())</f>
        <v>-1.1393818170328158</v>
      </c>
      <c r="Q581" s="24">
        <f ca="1">SQRT(Inputs!$B$38)*F581+SQRT(1-Inputs!$B$38)*_xlfn.NORM.S.INV(RAND())</f>
        <v>1.5830558756948208</v>
      </c>
      <c r="R581" s="24">
        <f ca="1">SQRT(Inputs!$B$38)*G581+SQRT(1-Inputs!$B$38)*_xlfn.NORM.S.INV(RAND())</f>
        <v>-0.82187575660944001</v>
      </c>
      <c r="S581" s="24">
        <f ca="1">SQRT(Inputs!$B$38)*H581+SQRT(1-Inputs!$B$38)*_xlfn.NORM.S.INV(RAND())</f>
        <v>-1.3400674608342147</v>
      </c>
      <c r="T581" s="24">
        <f ca="1">SQRT(Inputs!$B$38)*I581+SQRT(1-Inputs!$B$38)*_xlfn.NORM.S.INV(RAND())</f>
        <v>-1.1910899838997526</v>
      </c>
      <c r="U581" s="24">
        <f ca="1">SQRT(Inputs!$B$38)*J581+SQRT(1-Inputs!$B$38)*_xlfn.NORM.S.INV(RAND())</f>
        <v>-0.63294163915511459</v>
      </c>
      <c r="V581" s="24">
        <f ca="1">SQRT(Inputs!$B$38)*K581+SQRT(1-Inputs!$B$38)*_xlfn.NORM.S.INV(RAND())</f>
        <v>-1.9697198152117252</v>
      </c>
      <c r="W581" s="24">
        <f ca="1">SQRT(Inputs!$B$38)*L581+SQRT(1-Inputs!$B$38)*_xlfn.NORM.S.INV(RAND())</f>
        <v>-1.685066135248273</v>
      </c>
      <c r="X581" s="24">
        <f ca="1">SQRT(Inputs!$B$38)*M581+SQRT(1-Inputs!$B$38)*_xlfn.NORM.S.INV(RAND())</f>
        <v>0.18396396996375064</v>
      </c>
      <c r="Y581" s="24">
        <f ca="1">SQRT(Inputs!$B$38)*C581+SQRT(1-Inputs!$B$38)*_xlfn.NORM.S.INV(RAND())</f>
        <v>-1.5906263934936973</v>
      </c>
      <c r="Z581" s="24">
        <f ca="1">SQRT(Inputs!$B$38)*D581+SQRT(1-Inputs!$B$38)*_xlfn.NORM.S.INV(RAND())</f>
        <v>-0.64010541144889443</v>
      </c>
      <c r="AA581" s="24">
        <f ca="1">SQRT(Inputs!$B$38)*E581+SQRT(1-Inputs!$B$38)*_xlfn.NORM.S.INV(RAND())</f>
        <v>-0.17013074743094861</v>
      </c>
      <c r="AB581" s="24">
        <f ca="1">SQRT(Inputs!$B$38)*F581+SQRT(1-Inputs!$B$38)*_xlfn.NORM.S.INV(RAND())</f>
        <v>1.1118593129705823</v>
      </c>
      <c r="AC581" s="24">
        <f ca="1">SQRT(Inputs!$B$38)*G581+SQRT(1-Inputs!$B$38)*_xlfn.NORM.S.INV(RAND())</f>
        <v>-1.9044059856291011</v>
      </c>
      <c r="AD581" s="24">
        <f ca="1">SQRT(Inputs!$B$38)*H581+SQRT(1-Inputs!$B$38)*_xlfn.NORM.S.INV(RAND())</f>
        <v>-1.1798937393473616</v>
      </c>
      <c r="AE581" s="24">
        <f ca="1">SQRT(Inputs!$B$38)*I581+SQRT(1-Inputs!$B$38)*_xlfn.NORM.S.INV(RAND())</f>
        <v>9.8634542334874453E-2</v>
      </c>
      <c r="AF581" s="24">
        <f ca="1">SQRT(Inputs!$B$38)*J581+SQRT(1-Inputs!$B$38)*_xlfn.NORM.S.INV(RAND())</f>
        <v>0.12264745952994918</v>
      </c>
      <c r="AG581" s="24">
        <f ca="1">SQRT(Inputs!$B$38)*K581+SQRT(1-Inputs!$B$38)*_xlfn.NORM.S.INV(RAND())</f>
        <v>4.7650875190417219E-2</v>
      </c>
      <c r="AH581" s="24">
        <f ca="1">SQRT(Inputs!$B$38)*L581+SQRT(1-Inputs!$B$38)*_xlfn.NORM.S.INV(RAND())</f>
        <v>-3.047444972646896</v>
      </c>
      <c r="AI581" s="24">
        <f ca="1">SQRT(Inputs!$B$38)*M581+SQRT(1-Inputs!$B$38)*_xlfn.NORM.S.INV(RAND())</f>
        <v>0.15315801413955954</v>
      </c>
      <c r="AJ581" s="24">
        <f ca="1">SQRT(Inputs!$B$38)*C581+SQRT(1-Inputs!$B$38)*_xlfn.NORM.S.INV(RAND())</f>
        <v>-0.14262401822656476</v>
      </c>
      <c r="AK581" s="24">
        <f ca="1">SQRT(Inputs!$B$38)*D581+SQRT(1-Inputs!$B$38)*_xlfn.NORM.S.INV(RAND())</f>
        <v>-1.1712683661169443</v>
      </c>
      <c r="AL581" s="24">
        <f ca="1">SQRT(Inputs!$B$38)*E581+SQRT(1-Inputs!$B$38)*_xlfn.NORM.S.INV(RAND())</f>
        <v>1.2896199946819085</v>
      </c>
      <c r="AM581" s="24">
        <f ca="1">SQRT(Inputs!$B$38)*F581+SQRT(1-Inputs!$B$38)*_xlfn.NORM.S.INV(RAND())</f>
        <v>1.5249773694165645</v>
      </c>
      <c r="AN581" s="24">
        <f ca="1">SQRT(Inputs!$B$38)*G581+SQRT(1-Inputs!$B$38)*_xlfn.NORM.S.INV(RAND())</f>
        <v>-0.54328995948106207</v>
      </c>
      <c r="AO581" s="24">
        <f ca="1">SQRT(Inputs!$B$38)*H581+SQRT(1-Inputs!$B$38)*_xlfn.NORM.S.INV(RAND())</f>
        <v>0.29940967422380144</v>
      </c>
      <c r="AP581" s="24">
        <f ca="1">SQRT(Inputs!$B$38)*I581+SQRT(1-Inputs!$B$38)*_xlfn.NORM.S.INV(RAND())</f>
        <v>-0.94659162137560282</v>
      </c>
      <c r="AQ581" s="24">
        <f ca="1">SQRT(Inputs!$B$38)*J581+SQRT(1-Inputs!$B$38)*_xlfn.NORM.S.INV(RAND())</f>
        <v>7.6865477105799912E-2</v>
      </c>
      <c r="AR581" s="24">
        <f ca="1">SQRT(Inputs!$B$38)*K581+SQRT(1-Inputs!$B$38)*_xlfn.NORM.S.INV(RAND())</f>
        <v>0.47315156783522594</v>
      </c>
      <c r="AS581" s="24">
        <f ca="1">SQRT(Inputs!$B$38)*L581+SQRT(1-Inputs!$B$38)*_xlfn.NORM.S.INV(RAND())</f>
        <v>-1.3049788349317546</v>
      </c>
      <c r="AT581" s="24">
        <f ca="1">SQRT(Inputs!$B$38)*M581+SQRT(1-Inputs!$B$38)*_xlfn.NORM.S.INV(RAND())</f>
        <v>-1.3718457020658306</v>
      </c>
      <c r="AU581" s="15">
        <f ca="1">Inputs!$B$6*EXP($B$8-0.5*C$5^2+C$5*N581)</f>
        <v>3950.1140291589336</v>
      </c>
      <c r="AV581" s="15">
        <f t="shared" ca="1" si="292"/>
        <v>5210.5142563607333</v>
      </c>
      <c r="AW581" s="15">
        <f t="shared" ca="1" si="293"/>
        <v>5448.242252463755</v>
      </c>
      <c r="AX581" s="15">
        <f t="shared" ca="1" si="294"/>
        <v>8106.423423577663</v>
      </c>
      <c r="AY581" s="15">
        <f t="shared" ca="1" si="295"/>
        <v>9000.1744263147757</v>
      </c>
      <c r="AZ581" s="15">
        <f t="shared" ca="1" si="296"/>
        <v>9497.2800616235709</v>
      </c>
      <c r="BA581" s="15">
        <f t="shared" ca="1" si="297"/>
        <v>10260.089811450234</v>
      </c>
      <c r="BB581" s="15">
        <f t="shared" ca="1" si="298"/>
        <v>11789.631923983234</v>
      </c>
      <c r="BC581" s="15">
        <f t="shared" ca="1" si="299"/>
        <v>11939.076229958078</v>
      </c>
      <c r="BD581" s="15">
        <f t="shared" ca="1" si="300"/>
        <v>12493.698320286501</v>
      </c>
      <c r="BE581" s="15">
        <f t="shared" ca="1" si="301"/>
        <v>15568.103199909705</v>
      </c>
      <c r="BF581" s="15">
        <f ca="1">Inputs!$B$13*EXP($B$9-0.5*C$6^2+C$6*Y581)</f>
        <v>10090.313895367934</v>
      </c>
      <c r="BG581" s="15">
        <f t="shared" ca="1" si="302"/>
        <v>10956.030182192537</v>
      </c>
      <c r="BH581" s="15">
        <f t="shared" ca="1" si="303"/>
        <v>13013.807343975261</v>
      </c>
      <c r="BI581" s="15">
        <f t="shared" ca="1" si="304"/>
        <v>18904.401318201737</v>
      </c>
      <c r="BJ581" s="15">
        <f t="shared" ca="1" si="305"/>
        <v>17612.112183444093</v>
      </c>
      <c r="BK581" s="15">
        <f t="shared" ca="1" si="306"/>
        <v>18407.853528911524</v>
      </c>
      <c r="BL581" s="15">
        <f t="shared" ca="1" si="307"/>
        <v>22902.710892878957</v>
      </c>
      <c r="BM581" s="15">
        <f t="shared" ca="1" si="308"/>
        <v>28584.594136858348</v>
      </c>
      <c r="BN581" s="15">
        <f t="shared" ca="1" si="309"/>
        <v>35356.793225551366</v>
      </c>
      <c r="BO581" s="15">
        <f t="shared" ca="1" si="310"/>
        <v>30526.391464219952</v>
      </c>
      <c r="BP581" s="15">
        <f t="shared" ca="1" si="311"/>
        <v>38229.921286641118</v>
      </c>
      <c r="BQ581" s="15">
        <f ca="1">Inputs!$B$20*EXP($B$10-0.5*C$7^2+C$7*AJ581)</f>
        <v>4077.920334381306</v>
      </c>
      <c r="BR581" s="15">
        <f t="shared" ca="1" si="312"/>
        <v>3814.45285036205</v>
      </c>
      <c r="BS581" s="15">
        <f t="shared" ca="1" si="313"/>
        <v>7565.1119289012695</v>
      </c>
      <c r="BT581" s="15">
        <f t="shared" ca="1" si="314"/>
        <v>15561.482983597441</v>
      </c>
      <c r="BU581" s="15">
        <f t="shared" ca="1" si="315"/>
        <v>18909.687743910414</v>
      </c>
      <c r="BV581" s="15">
        <f t="shared" ca="1" si="316"/>
        <v>28144.762136858229</v>
      </c>
      <c r="BW581" s="15">
        <f t="shared" ca="1" si="317"/>
        <v>32144.077501053926</v>
      </c>
      <c r="BX581" s="15">
        <f t="shared" ca="1" si="318"/>
        <v>45656.814400345946</v>
      </c>
      <c r="BY581" s="15">
        <f t="shared" ca="1" si="319"/>
        <v>70034.357200175553</v>
      </c>
      <c r="BZ581" s="15">
        <f t="shared" ca="1" si="320"/>
        <v>77308.144095207215</v>
      </c>
      <c r="CA581" s="15">
        <f t="shared" ca="1" si="321"/>
        <v>85101.316683746685</v>
      </c>
      <c r="CB581" s="15">
        <f ca="1">(AU581*DCF!C$10-DCF!C$5*MAX(AU581*DCF!C$10,0)-MAX(AU581-Inputs!$B$6,0)/Inputs!$B$10)*DCF!C$6</f>
        <v>1014.4252908276571</v>
      </c>
      <c r="CC581" s="15">
        <f ca="1">(AV581*DCF!D$10-DCF!D$5*MAX(AV581*DCF!D$10,0)-MAX(AV581-AU581,0)/Inputs!$B$10)*DCF!D$6</f>
        <v>962.7119415267166</v>
      </c>
      <c r="CD581" s="15">
        <f ca="1">(AW581*DCF!E$10-DCF!E$5*MAX(AW581*DCF!E$10,0)-MAX(AW581-AV581,0)/Inputs!$B$10)*DCF!E$6</f>
        <v>1204.3662179390917</v>
      </c>
      <c r="CE581" s="15">
        <f ca="1">(AX581*DCF!F$10-DCF!F$5*MAX(AX581*DCF!F$10,0)-MAX(AX581-AW581,0)/Inputs!$B$10)*DCF!F$6</f>
        <v>1216.5177166276173</v>
      </c>
      <c r="CF581" s="15">
        <f ca="1">(AY581*DCF!G$10-DCF!G$5*MAX(AY581*DCF!G$10,0)-MAX(AY581-AX581,0)/Inputs!$B$10)*DCF!G$6</f>
        <v>1682.6001871397375</v>
      </c>
      <c r="CG581" s="15">
        <f ca="1">(AZ581*DCF!H$10-DCF!H$5*MAX(AZ581*DCF!H$10,0)-MAX(AZ581-AY581,0)/Inputs!$B$10)*DCF!H$6</f>
        <v>1755.6337188457194</v>
      </c>
      <c r="CH581" s="15">
        <f ca="1">(BA581*DCF!I$10-DCF!I$5*MAX(BA581*DCF!I$10,0)-MAX(BA581-AZ581,0)/Inputs!$B$10)*DCF!I$6</f>
        <v>1749.0165939241044</v>
      </c>
      <c r="CI581" s="15">
        <f ca="1">(BB581*DCF!J$10-DCF!J$5*MAX(BB581*DCF!J$10,0)-MAX(BB581-BA581,0)/Inputs!$B$10)*DCF!J$6</f>
        <v>1791.3512916020823</v>
      </c>
      <c r="CJ581" s="15">
        <f ca="1">(BC581*DCF!K$10-DCF!K$5*MAX(BC581*DCF!K$10,0)-MAX(BC581-BB581,0)/Inputs!$B$10)*DCF!K$6</f>
        <v>1901.0796024807269</v>
      </c>
      <c r="CK581" s="15">
        <f ca="1">(BD581*DCF!L$10-DCF!L$5*MAX(BD581*DCF!L$10,0)-MAX(BD581-BC581,0)/Inputs!$B$10)*DCF!L$6</f>
        <v>1812.5656700649752</v>
      </c>
      <c r="CL581" s="15">
        <f ca="1">(BE581*DCF!M$10-DCF!M$5*MAX(BE581*DCF!M$10,0)-MAX(BE581-BD581,0)/Inputs!$B$10)*DCF!M$6</f>
        <v>1829.5902074769506</v>
      </c>
      <c r="CM581" s="15">
        <f ca="1">(BF581*DCF!C$28-DCF!C$5*MAX(BF581*DCF!C$28,0)-MAX(BF581-Inputs!$B$13,0)/Inputs!$B$17)*DCF!C$6</f>
        <v>3079.4976272962654</v>
      </c>
      <c r="CN581" s="15">
        <f ca="1">(BG581*DCF!D$28-DCF!D$5*MAX(BG581*DCF!D$28,0)-MAX(BG581-BF581,0)/Inputs!$B$17)*DCF!D$6</f>
        <v>3042.1065997130927</v>
      </c>
      <c r="CO581" s="15">
        <f ca="1">(BH581*DCF!E$28-DCF!E$5*MAX(BH581*DCF!E$28,0)-MAX(BH581-BG581,0)/Inputs!$B$17)*DCF!E$6</f>
        <v>3280.1824157054771</v>
      </c>
      <c r="CP581" s="15">
        <f ca="1">(BI581*DCF!F$28-DCF!F$5*MAX(BI581*DCF!F$28,0)-MAX(BI581-BH581,0)/Inputs!$B$17)*DCF!F$6</f>
        <v>4059.5712587081734</v>
      </c>
      <c r="CQ581" s="15">
        <f ca="1">(BJ581*DCF!G$28-DCF!G$5*MAX(BJ581*DCF!G$28,0)-MAX(BJ581-BI581,0)/Inputs!$B$17)*DCF!G$6</f>
        <v>4569.5961287046621</v>
      </c>
      <c r="CR581" s="15">
        <f ca="1">(BK581*DCF!H$28-DCF!H$5*MAX(BK581*DCF!H$28,0)-MAX(BK581-BJ581,0)/Inputs!$B$17)*DCF!H$6</f>
        <v>4428.8293927863515</v>
      </c>
      <c r="CS581" s="15">
        <f ca="1">(BL581*DCF!I$28-DCF!I$5*MAX(BL581*DCF!I$28,0)-MAX(BL581-BK581,0)/Inputs!$B$17)*DCF!I$6</f>
        <v>4740.4921926412844</v>
      </c>
      <c r="CT581" s="15">
        <f ca="1">(BM581*DCF!J$28-DCF!J$5*MAX(BM581*DCF!J$28,0)-MAX(BM581-BL581,0)/Inputs!$B$17)*DCF!J$6</f>
        <v>5623.3661794975951</v>
      </c>
      <c r="CU581" s="15">
        <f ca="1">(BN581*DCF!K$28-DCF!K$5*MAX(BN581*DCF!K$28,0)-MAX(BN581-BM581,0)/Inputs!$B$17)*DCF!K$6</f>
        <v>6637.2577187529869</v>
      </c>
      <c r="CV581" s="15">
        <f ca="1">(BO581*DCF!L$28-DCF!L$5*MAX(BO581*DCF!L$28,0)-MAX(BO581-BN581,0)/Inputs!$B$17)*DCF!L$6</f>
        <v>6090.6558422083908</v>
      </c>
      <c r="CW581" s="15">
        <f ca="1">(BP581*DCF!M$28-DCF!M$5*MAX(BP581*DCF!M$28,0)-MAX(BP581-BO581,0)/Inputs!$B$17)*DCF!M$6</f>
        <v>6387.7464846445091</v>
      </c>
      <c r="CX581" s="15">
        <f ca="1">(BQ581*DCF!C$46-DCF!C$5*MAX(BQ581*DCF!C$46,0)-MAX(BQ581-Inputs!$B$20,0)/Inputs!$B$24)*DCF!C$6</f>
        <v>-1346.8270215112975</v>
      </c>
      <c r="CY581" s="15">
        <f ca="1">(BR581*DCF!D$46-DCF!D$5*MAX(BR581*DCF!D$46,0)-MAX(BR581-BQ581,0)/Inputs!$B$24)*DCF!D$6</f>
        <v>-651.03814736643528</v>
      </c>
      <c r="CZ581" s="15">
        <f ca="1">(BS581*DCF!E$46-DCF!E$5*MAX(BS581*DCF!E$46,0)-MAX(BS581-BR581,0)/Inputs!$B$24)*DCF!E$6</f>
        <v>-2372.9942121895592</v>
      </c>
      <c r="DA581" s="15">
        <f ca="1">(BT581*DCF!F$46-DCF!F$5*MAX(BT581*DCF!F$46,0)-MAX(BT581-BS581,0)/Inputs!$B$24)*DCF!F$6</f>
        <v>-4045.0170636532898</v>
      </c>
      <c r="DB581" s="15">
        <f ca="1">(BU581*DCF!G$46-DCF!G$5*MAX(BU581*DCF!G$46,0)-MAX(BU581-BT581,0)/Inputs!$B$24)*DCF!G$6</f>
        <v>-1762.3544636446672</v>
      </c>
      <c r="DC581" s="15">
        <f ca="1">(BV581*DCF!H$46-DCF!H$5*MAX(BV581*DCF!H$46,0)-MAX(BV581-BU581,0)/Inputs!$B$24)*DCF!H$6</f>
        <v>-2869.742783368928</v>
      </c>
      <c r="DD581" s="15">
        <f ca="1">(BW581*DCF!I$46-DCF!I$5*MAX(BW581*DCF!I$46,0)-MAX(BW581-BV581,0)/Inputs!$B$24)*DCF!I$6</f>
        <v>-405.66879733392761</v>
      </c>
      <c r="DE581" s="15">
        <f ca="1">(BX581*DCF!J$46-DCF!J$5*MAX(BX581*DCF!J$46,0)-MAX(BX581-BW581,0)/Inputs!$B$24)*DCF!J$6</f>
        <v>-1668.179988030364</v>
      </c>
      <c r="DF581" s="15">
        <f ca="1">(BY581*DCF!K$46-DCF!K$5*MAX(BY581*DCF!K$46,0)-MAX(BY581-BX581,0)/Inputs!$B$24)*DCF!K$6</f>
        <v>-1971.2526269041794</v>
      </c>
      <c r="DG581" s="15">
        <f ca="1">(BZ581*DCF!L$46-DCF!L$5*MAX(BZ581*DCF!L$46,0)-MAX(BZ581-BY581,0)/Inputs!$B$24)*DCF!L$6</f>
        <v>3697.8727846930706</v>
      </c>
      <c r="DH581" s="15">
        <f ca="1">(CA581*DCF!M$46-DCF!M$5*MAX(CA581*DCF!M$46,0)-MAX(CA581-BZ581,0)/Inputs!$B$24)*DCF!M$6</f>
        <v>5042.3981239633595</v>
      </c>
      <c r="DI581" s="15">
        <f ca="1">SUM(CB581:CL581)+BE581*DCF!M$10*(1+Inputs!$B$30)*(1-Inputs!$B$33)*(1-Inputs!$B$30/Inputs!$B$31)/(Inputs!$B$29-Inputs!$B$30)*DCF!M$6</f>
        <v>60246.095510656567</v>
      </c>
      <c r="DJ581" s="15">
        <f ca="1">SUM(CM581:CW581)+BP581*DCF!M$28*(1+Inputs!$B$30)*(1-Inputs!$B$33)*(1-Inputs!$B$30/Inputs!$B$31)/(Inputs!$B$29-Inputs!$B$30)*DCF!M$6</f>
        <v>193798.47047945272</v>
      </c>
      <c r="DK581" s="15">
        <f ca="1">SUM(CX581:DH581)+CA581*DCF!M$46*(1+Inputs!$B$30)*(1-Inputs!$B$33)*(1-Inputs!$B$30/Inputs!$B$31)/(Inputs!$B$29-Inputs!$B$30)*DCF!M$6</f>
        <v>123223.91229314194</v>
      </c>
      <c r="DM581" s="15">
        <f ca="1">DI581+DJ581+DK581+Inputs!$B$34+Inputs!$B$36-Inputs!$B$35</f>
        <v>454119.47828325123</v>
      </c>
    </row>
    <row r="582" spans="1:117" x14ac:dyDescent="0.75">
      <c r="A582" s="11">
        <v>569</v>
      </c>
      <c r="C582" s="24">
        <f t="shared" ca="1" si="326"/>
        <v>-0.27300385106116681</v>
      </c>
      <c r="D582" s="24">
        <f t="shared" ca="1" si="326"/>
        <v>-1.3028526245750189</v>
      </c>
      <c r="E582" s="24">
        <f t="shared" ca="1" si="326"/>
        <v>0.79626552728624034</v>
      </c>
      <c r="F582" s="24">
        <f t="shared" ca="1" si="326"/>
        <v>-0.88685217825807405</v>
      </c>
      <c r="G582" s="24">
        <f t="shared" ca="1" si="326"/>
        <v>-0.34110532301357671</v>
      </c>
      <c r="H582" s="24">
        <f t="shared" ca="1" si="326"/>
        <v>-1.0621588656623251</v>
      </c>
      <c r="I582" s="24">
        <f t="shared" ca="1" si="326"/>
        <v>0.37748082416876072</v>
      </c>
      <c r="J582" s="24">
        <f t="shared" ca="1" si="326"/>
        <v>-1.3599363875203547</v>
      </c>
      <c r="K582" s="24">
        <f t="shared" ca="1" si="326"/>
        <v>0.50388036992008045</v>
      </c>
      <c r="L582" s="24">
        <f t="shared" ca="1" si="326"/>
        <v>1.1580657022451286</v>
      </c>
      <c r="M582" s="24">
        <f t="shared" ca="1" si="326"/>
        <v>-1.0310125257532894</v>
      </c>
      <c r="N582" s="24">
        <f ca="1">SQRT(Inputs!$B$38)*C582+SQRT(1-Inputs!$B$38)*_xlfn.NORM.S.INV(RAND())</f>
        <v>0.63147091033330494</v>
      </c>
      <c r="O582" s="24">
        <f ca="1">SQRT(Inputs!$B$38)*D582+SQRT(1-Inputs!$B$38)*_xlfn.NORM.S.INV(RAND())</f>
        <v>-0.73063427043535245</v>
      </c>
      <c r="P582" s="24">
        <f ca="1">SQRT(Inputs!$B$38)*E582+SQRT(1-Inputs!$B$38)*_xlfn.NORM.S.INV(RAND())</f>
        <v>7.1897207005047203E-2</v>
      </c>
      <c r="Q582" s="24">
        <f ca="1">SQRT(Inputs!$B$38)*F582+SQRT(1-Inputs!$B$38)*_xlfn.NORM.S.INV(RAND())</f>
        <v>-1.3677384799060472</v>
      </c>
      <c r="R582" s="24">
        <f ca="1">SQRT(Inputs!$B$38)*G582+SQRT(1-Inputs!$B$38)*_xlfn.NORM.S.INV(RAND())</f>
        <v>-1.5594037888479335</v>
      </c>
      <c r="S582" s="24">
        <f ca="1">SQRT(Inputs!$B$38)*H582+SQRT(1-Inputs!$B$38)*_xlfn.NORM.S.INV(RAND())</f>
        <v>-0.30673914479575459</v>
      </c>
      <c r="T582" s="24">
        <f ca="1">SQRT(Inputs!$B$38)*I582+SQRT(1-Inputs!$B$38)*_xlfn.NORM.S.INV(RAND())</f>
        <v>-0.16825300314235428</v>
      </c>
      <c r="U582" s="24">
        <f ca="1">SQRT(Inputs!$B$38)*J582+SQRT(1-Inputs!$B$38)*_xlfn.NORM.S.INV(RAND())</f>
        <v>-2.8380314359633481</v>
      </c>
      <c r="V582" s="24">
        <f ca="1">SQRT(Inputs!$B$38)*K582+SQRT(1-Inputs!$B$38)*_xlfn.NORM.S.INV(RAND())</f>
        <v>0.56043946007815837</v>
      </c>
      <c r="W582" s="24">
        <f ca="1">SQRT(Inputs!$B$38)*L582+SQRT(1-Inputs!$B$38)*_xlfn.NORM.S.INV(RAND())</f>
        <v>2.2254925264733969</v>
      </c>
      <c r="X582" s="24">
        <f ca="1">SQRT(Inputs!$B$38)*M582+SQRT(1-Inputs!$B$38)*_xlfn.NORM.S.INV(RAND())</f>
        <v>-1.0062517653840912</v>
      </c>
      <c r="Y582" s="24">
        <f ca="1">SQRT(Inputs!$B$38)*C582+SQRT(1-Inputs!$B$38)*_xlfn.NORM.S.INV(RAND())</f>
        <v>-1.2353141400802219</v>
      </c>
      <c r="Z582" s="24">
        <f ca="1">SQRT(Inputs!$B$38)*D582+SQRT(1-Inputs!$B$38)*_xlfn.NORM.S.INV(RAND())</f>
        <v>-0.88449556921055605</v>
      </c>
      <c r="AA582" s="24">
        <f ca="1">SQRT(Inputs!$B$38)*E582+SQRT(1-Inputs!$B$38)*_xlfn.NORM.S.INV(RAND())</f>
        <v>-6.1594640148572688E-2</v>
      </c>
      <c r="AB582" s="24">
        <f ca="1">SQRT(Inputs!$B$38)*F582+SQRT(1-Inputs!$B$38)*_xlfn.NORM.S.INV(RAND())</f>
        <v>0.70121465979056874</v>
      </c>
      <c r="AC582" s="24">
        <f ca="1">SQRT(Inputs!$B$38)*G582+SQRT(1-Inputs!$B$38)*_xlfn.NORM.S.INV(RAND())</f>
        <v>-0.76175267511333578</v>
      </c>
      <c r="AD582" s="24">
        <f ca="1">SQRT(Inputs!$B$38)*H582+SQRT(1-Inputs!$B$38)*_xlfn.NORM.S.INV(RAND())</f>
        <v>-1.4391094098000923</v>
      </c>
      <c r="AE582" s="24">
        <f ca="1">SQRT(Inputs!$B$38)*I582+SQRT(1-Inputs!$B$38)*_xlfn.NORM.S.INV(RAND())</f>
        <v>0.88670461433998027</v>
      </c>
      <c r="AF582" s="24">
        <f ca="1">SQRT(Inputs!$B$38)*J582+SQRT(1-Inputs!$B$38)*_xlfn.NORM.S.INV(RAND())</f>
        <v>-1.0826095696713973</v>
      </c>
      <c r="AG582" s="24">
        <f ca="1">SQRT(Inputs!$B$38)*K582+SQRT(1-Inputs!$B$38)*_xlfn.NORM.S.INV(RAND())</f>
        <v>1.355346312571273</v>
      </c>
      <c r="AH582" s="24">
        <f ca="1">SQRT(Inputs!$B$38)*L582+SQRT(1-Inputs!$B$38)*_xlfn.NORM.S.INV(RAND())</f>
        <v>1.0513330434381218</v>
      </c>
      <c r="AI582" s="24">
        <f ca="1">SQRT(Inputs!$B$38)*M582+SQRT(1-Inputs!$B$38)*_xlfn.NORM.S.INV(RAND())</f>
        <v>-0.88157103170525941</v>
      </c>
      <c r="AJ582" s="24">
        <f ca="1">SQRT(Inputs!$B$38)*C582+SQRT(1-Inputs!$B$38)*_xlfn.NORM.S.INV(RAND())</f>
        <v>-1.5601526203259335</v>
      </c>
      <c r="AK582" s="24">
        <f ca="1">SQRT(Inputs!$B$38)*D582+SQRT(1-Inputs!$B$38)*_xlfn.NORM.S.INV(RAND())</f>
        <v>-0.38689571497302716</v>
      </c>
      <c r="AL582" s="24">
        <f ca="1">SQRT(Inputs!$B$38)*E582+SQRT(1-Inputs!$B$38)*_xlfn.NORM.S.INV(RAND())</f>
        <v>-0.56912510842607633</v>
      </c>
      <c r="AM582" s="24">
        <f ca="1">SQRT(Inputs!$B$38)*F582+SQRT(1-Inputs!$B$38)*_xlfn.NORM.S.INV(RAND())</f>
        <v>-0.16926966085577455</v>
      </c>
      <c r="AN582" s="24">
        <f ca="1">SQRT(Inputs!$B$38)*G582+SQRT(1-Inputs!$B$38)*_xlfn.NORM.S.INV(RAND())</f>
        <v>-0.91067896265983717</v>
      </c>
      <c r="AO582" s="24">
        <f ca="1">SQRT(Inputs!$B$38)*H582+SQRT(1-Inputs!$B$38)*_xlfn.NORM.S.INV(RAND())</f>
        <v>-0.15366655373856764</v>
      </c>
      <c r="AP582" s="24">
        <f ca="1">SQRT(Inputs!$B$38)*I582+SQRT(1-Inputs!$B$38)*_xlfn.NORM.S.INV(RAND())</f>
        <v>-0.96993875761971238</v>
      </c>
      <c r="AQ582" s="24">
        <f ca="1">SQRT(Inputs!$B$38)*J582+SQRT(1-Inputs!$B$38)*_xlfn.NORM.S.INV(RAND())</f>
        <v>-0.51844914249637808</v>
      </c>
      <c r="AR582" s="24">
        <f ca="1">SQRT(Inputs!$B$38)*K582+SQRT(1-Inputs!$B$38)*_xlfn.NORM.S.INV(RAND())</f>
        <v>0.64896176826438934</v>
      </c>
      <c r="AS582" s="24">
        <f ca="1">SQRT(Inputs!$B$38)*L582+SQRT(1-Inputs!$B$38)*_xlfn.NORM.S.INV(RAND())</f>
        <v>0.59769953819722721</v>
      </c>
      <c r="AT582" s="24">
        <f ca="1">SQRT(Inputs!$B$38)*M582+SQRT(1-Inputs!$B$38)*_xlfn.NORM.S.INV(RAND())</f>
        <v>0.57867990229419208</v>
      </c>
      <c r="AU582" s="15">
        <f ca="1">Inputs!$B$6*EXP($B$8-0.5*C$5^2+C$5*N582)</f>
        <v>5496.3007521458558</v>
      </c>
      <c r="AV582" s="15">
        <f t="shared" ca="1" si="292"/>
        <v>6008.8389041113014</v>
      </c>
      <c r="AW582" s="15">
        <f t="shared" ca="1" si="293"/>
        <v>7398.1112988581581</v>
      </c>
      <c r="AX582" s="15">
        <f t="shared" ca="1" si="294"/>
        <v>7613.6080621015262</v>
      </c>
      <c r="AY582" s="15">
        <f t="shared" ca="1" si="295"/>
        <v>7755.4047954037223</v>
      </c>
      <c r="AZ582" s="15">
        <f t="shared" ca="1" si="296"/>
        <v>9170.0340529381101</v>
      </c>
      <c r="BA582" s="15">
        <f t="shared" ca="1" si="297"/>
        <v>11025.898918770008</v>
      </c>
      <c r="BB582" s="15">
        <f t="shared" ca="1" si="298"/>
        <v>10158.173731207655</v>
      </c>
      <c r="BC582" s="15">
        <f t="shared" ca="1" si="299"/>
        <v>13132.773650033487</v>
      </c>
      <c r="BD582" s="15">
        <f t="shared" ca="1" si="300"/>
        <v>19811.98199854793</v>
      </c>
      <c r="BE582" s="15">
        <f t="shared" ca="1" si="301"/>
        <v>22150.973649408414</v>
      </c>
      <c r="BF582" s="15">
        <f ca="1">Inputs!$B$13*EXP($B$9-0.5*C$6^2+C$6*Y582)</f>
        <v>10826.705105799876</v>
      </c>
      <c r="BG582" s="15">
        <f t="shared" ca="1" si="302"/>
        <v>11248.473937610459</v>
      </c>
      <c r="BH582" s="15">
        <f t="shared" ca="1" si="303"/>
        <v>13603.877692905704</v>
      </c>
      <c r="BI582" s="15">
        <f t="shared" ca="1" si="304"/>
        <v>18551.164040389904</v>
      </c>
      <c r="BJ582" s="15">
        <f t="shared" ca="1" si="305"/>
        <v>20377.533555009828</v>
      </c>
      <c r="BK582" s="15">
        <f t="shared" ca="1" si="306"/>
        <v>20559.704288866847</v>
      </c>
      <c r="BL582" s="15">
        <f t="shared" ca="1" si="307"/>
        <v>28330.479371448611</v>
      </c>
      <c r="BM582" s="15">
        <f t="shared" ca="1" si="308"/>
        <v>30442.044360127227</v>
      </c>
      <c r="BN582" s="15">
        <f t="shared" ca="1" si="309"/>
        <v>44042.547054742296</v>
      </c>
      <c r="BO582" s="15">
        <f t="shared" ca="1" si="310"/>
        <v>61233.848696838439</v>
      </c>
      <c r="BP582" s="15">
        <f t="shared" ca="1" si="311"/>
        <v>68203.504636058133</v>
      </c>
      <c r="BQ582" s="15">
        <f ca="1">Inputs!$B$20*EXP($B$10-0.5*C$7^2+C$7*AJ582)</f>
        <v>2466.5348753606563</v>
      </c>
      <c r="BR582" s="15">
        <f t="shared" ca="1" si="312"/>
        <v>2959.8111159591572</v>
      </c>
      <c r="BS582" s="15">
        <f t="shared" ca="1" si="313"/>
        <v>3441.9506575851042</v>
      </c>
      <c r="BT582" s="15">
        <f t="shared" ca="1" si="314"/>
        <v>4539.5796554865001</v>
      </c>
      <c r="BU582" s="15">
        <f t="shared" ca="1" si="315"/>
        <v>5047.0953684373781</v>
      </c>
      <c r="BV582" s="15">
        <f t="shared" ca="1" si="316"/>
        <v>6783.0196739891771</v>
      </c>
      <c r="BW582" s="15">
        <f t="shared" ca="1" si="317"/>
        <v>7708.6874287134024</v>
      </c>
      <c r="BX582" s="15">
        <f t="shared" ca="1" si="318"/>
        <v>9717.4904592138319</v>
      </c>
      <c r="BY582" s="15">
        <f t="shared" ca="1" si="319"/>
        <v>15415.867060786479</v>
      </c>
      <c r="BZ582" s="15">
        <f t="shared" ca="1" si="320"/>
        <v>24142.826846055963</v>
      </c>
      <c r="CA582" s="15">
        <f t="shared" ca="1" si="321"/>
        <v>37586.331170532423</v>
      </c>
      <c r="CB582" s="15">
        <f ca="1">(AU582*DCF!C$10-DCF!C$5*MAX(AU582*DCF!C$10,0)-MAX(AU582-Inputs!$B$6,0)/Inputs!$B$10)*DCF!C$6</f>
        <v>1039.2663511023516</v>
      </c>
      <c r="CC582" s="15">
        <f ca="1">(AV582*DCF!D$10-DCF!D$5*MAX(AV582*DCF!D$10,0)-MAX(AV582-AU582,0)/Inputs!$B$10)*DCF!D$6</f>
        <v>1339.6447600493937</v>
      </c>
      <c r="CD582" s="15">
        <f ca="1">(AW582*DCF!E$10-DCF!E$5*MAX(AW582*DCF!E$10,0)-MAX(AW582-AV582,0)/Inputs!$B$10)*DCF!E$6</f>
        <v>1395.184455488974</v>
      </c>
      <c r="CE582" s="15">
        <f ca="1">(AX582*DCF!F$10-DCF!F$5*MAX(AX582*DCF!F$10,0)-MAX(AX582-AW582,0)/Inputs!$B$10)*DCF!F$6</f>
        <v>1617.198972637693</v>
      </c>
      <c r="CF582" s="15">
        <f ca="1">(AY582*DCF!G$10-DCF!G$5*MAX(AY582*DCF!G$10,0)-MAX(AY582-AX582,0)/Inputs!$B$10)*DCF!G$6</f>
        <v>1570.6666463828053</v>
      </c>
      <c r="CG582" s="15">
        <f ca="1">(AZ582*DCF!H$10-DCF!H$5*MAX(AZ582*DCF!H$10,0)-MAX(AZ582-AY582,0)/Inputs!$B$10)*DCF!H$6</f>
        <v>1529.1759036197291</v>
      </c>
      <c r="CH582" s="15">
        <f ca="1">(BA582*DCF!I$10-DCF!I$5*MAX(BA582*DCF!I$10,0)-MAX(BA582-AZ582,0)/Inputs!$B$10)*DCF!I$6</f>
        <v>1709.6026448167124</v>
      </c>
      <c r="CI582" s="15">
        <f ca="1">(BB582*DCF!J$10-DCF!J$5*MAX(BB582*DCF!J$10,0)-MAX(BB582-BA582,0)/Inputs!$B$10)*DCF!J$6</f>
        <v>1743.1661825331453</v>
      </c>
      <c r="CJ582" s="15">
        <f ca="1">(BC582*DCF!K$10-DCF!K$5*MAX(BC582*DCF!K$10,0)-MAX(BC582-BB582,0)/Inputs!$B$10)*DCF!K$6</f>
        <v>1697.7669371921074</v>
      </c>
      <c r="CK582" s="15">
        <f ca="1">(BD582*DCF!L$10-DCF!L$5*MAX(BD582*DCF!L$10,0)-MAX(BD582-BC582,0)/Inputs!$B$10)*DCF!L$6</f>
        <v>2124.2938441080255</v>
      </c>
      <c r="CL582" s="15">
        <f ca="1">(BE582*DCF!M$10-DCF!M$5*MAX(BE582*DCF!M$10,0)-MAX(BE582-BD582,0)/Inputs!$B$10)*DCF!M$6</f>
        <v>2846.3713390517087</v>
      </c>
      <c r="CM582" s="15">
        <f ca="1">(BF582*DCF!C$28-DCF!C$5*MAX(BF582*DCF!C$28,0)-MAX(BF582-Inputs!$B$13,0)/Inputs!$B$17)*DCF!C$6</f>
        <v>3304.2393953722826</v>
      </c>
      <c r="CN582" s="15">
        <f ca="1">(BG582*DCF!D$28-DCF!D$5*MAX(BG582*DCF!D$28,0)-MAX(BG582-BF582,0)/Inputs!$B$17)*DCF!D$6</f>
        <v>3222.9523775290054</v>
      </c>
      <c r="CO582" s="15">
        <f ca="1">(BH582*DCF!E$28-DCF!E$5*MAX(BH582*DCF!E$28,0)-MAX(BH582-BG582,0)/Inputs!$B$17)*DCF!E$6</f>
        <v>3388.642740760818</v>
      </c>
      <c r="CP582" s="15">
        <f ca="1">(BI582*DCF!F$28-DCF!F$5*MAX(BI582*DCF!F$28,0)-MAX(BI582-BH582,0)/Inputs!$B$17)*DCF!F$6</f>
        <v>4135.420705919676</v>
      </c>
      <c r="CQ582" s="15">
        <f ca="1">(BJ582*DCF!G$28-DCF!G$5*MAX(BJ582*DCF!G$28,0)-MAX(BJ582-BI582,0)/Inputs!$B$17)*DCF!G$6</f>
        <v>4979.9283747175932</v>
      </c>
      <c r="CR582" s="15">
        <f ca="1">(BK582*DCF!H$28-DCF!H$5*MAX(BK582*DCF!H$28,0)-MAX(BK582-BJ582,0)/Inputs!$B$17)*DCF!H$6</f>
        <v>5056.3374805820467</v>
      </c>
      <c r="CS582" s="15">
        <f ca="1">(BL582*DCF!I$28-DCF!I$5*MAX(BL582*DCF!I$28,0)-MAX(BL582-BK582,0)/Inputs!$B$17)*DCF!I$6</f>
        <v>5546.6538118643766</v>
      </c>
      <c r="CT582" s="15">
        <f ca="1">(BM582*DCF!J$28-DCF!J$5*MAX(BM582*DCF!J$28,0)-MAX(BM582-BL582,0)/Inputs!$B$17)*DCF!J$6</f>
        <v>6511.1268134424854</v>
      </c>
      <c r="CU582" s="15">
        <f ca="1">(BN582*DCF!K$28-DCF!K$5*MAX(BN582*DCF!K$28,0)-MAX(BN582-BM582,0)/Inputs!$B$17)*DCF!K$6</f>
        <v>7635.1670543358205</v>
      </c>
      <c r="CV582" s="15">
        <f ca="1">(BO582*DCF!L$28-DCF!L$5*MAX(BO582*DCF!L$28,0)-MAX(BO582-BN582,0)/Inputs!$B$17)*DCF!L$6</f>
        <v>10272.213658711104</v>
      </c>
      <c r="CW582" s="15">
        <f ca="1">(BP582*DCF!M$28-DCF!M$5*MAX(BP582*DCF!M$28,0)-MAX(BP582-BO582,0)/Inputs!$B$17)*DCF!M$6</f>
        <v>12104.00398054307</v>
      </c>
      <c r="CX582" s="15">
        <f ca="1">(BQ582*DCF!C$46-DCF!C$5*MAX(BQ582*DCF!C$46,0)-MAX(BQ582-Inputs!$B$20,0)/Inputs!$B$24)*DCF!C$6</f>
        <v>-569.63853934426243</v>
      </c>
      <c r="CY582" s="15">
        <f ca="1">(BR582*DCF!D$46-DCF!D$5*MAX(BR582*DCF!D$46,0)-MAX(BR582-BQ582,0)/Inputs!$B$24)*DCF!D$6</f>
        <v>-715.6476111055747</v>
      </c>
      <c r="CZ582" s="15">
        <f ca="1">(BS582*DCF!E$46-DCF!E$5*MAX(BS582*DCF!E$46,0)-MAX(BS582-BR582,0)/Inputs!$B$24)*DCF!E$6</f>
        <v>-597.06279236246121</v>
      </c>
      <c r="DA582" s="15">
        <f ca="1">(BT582*DCF!F$46-DCF!F$5*MAX(BT582*DCF!F$46,0)-MAX(BT582-BS582,0)/Inputs!$B$24)*DCF!F$6</f>
        <v>-730.28230875997247</v>
      </c>
      <c r="DB582" s="15">
        <f ca="1">(BU582*DCF!G$46-DCF!G$5*MAX(BU582*DCF!G$46,0)-MAX(BU582-BT582,0)/Inputs!$B$24)*DCF!G$6</f>
        <v>-340.49257490192304</v>
      </c>
      <c r="DC582" s="15">
        <f ca="1">(BV582*DCF!H$46-DCF!H$5*MAX(BV582*DCF!H$46,0)-MAX(BV582-BU582,0)/Inputs!$B$24)*DCF!H$6</f>
        <v>-539.42784176553437</v>
      </c>
      <c r="DD582" s="15">
        <f ca="1">(BW582*DCF!I$46-DCF!I$5*MAX(BW582*DCF!I$46,0)-MAX(BW582-BV582,0)/Inputs!$B$24)*DCF!I$6</f>
        <v>-87.688278581958869</v>
      </c>
      <c r="DE582" s="15">
        <f ca="1">(BX582*DCF!J$46-DCF!J$5*MAX(BX582*DCF!J$46,0)-MAX(BX582-BW582,0)/Inputs!$B$24)*DCF!J$6</f>
        <v>-125.07989970068812</v>
      </c>
      <c r="DF582" s="15">
        <f ca="1">(BY582*DCF!K$46-DCF!K$5*MAX(BY582*DCF!K$46,0)-MAX(BY582-BX582,0)/Inputs!$B$24)*DCF!K$6</f>
        <v>-515.34474769085602</v>
      </c>
      <c r="DG582" s="15">
        <f ca="1">(BZ582*DCF!L$46-DCF!L$5*MAX(BZ582*DCF!L$46,0)-MAX(BZ582-BY582,0)/Inputs!$B$24)*DCF!L$6</f>
        <v>-306.05796758328677</v>
      </c>
      <c r="DH582" s="15">
        <f ca="1">(CA582*DCF!M$46-DCF!M$5*MAX(CA582*DCF!M$46,0)-MAX(CA582-BZ582,0)/Inputs!$B$24)*DCF!M$6</f>
        <v>136.17290774119752</v>
      </c>
      <c r="DI582" s="15">
        <f ca="1">SUM(CB582:CL582)+BE582*DCF!M$10*(1+Inputs!$B$30)*(1-Inputs!$B$33)*(1-Inputs!$B$30/Inputs!$B$31)/(Inputs!$B$29-Inputs!$B$30)*DCF!M$6</f>
        <v>80258.790619588661</v>
      </c>
      <c r="DJ582" s="15">
        <f ca="1">SUM(CM582:CW582)+BP582*DCF!M$28*(1+Inputs!$B$30)*(1-Inputs!$B$33)*(1-Inputs!$B$30/Inputs!$B$31)/(Inputs!$B$29-Inputs!$B$30)*DCF!M$6</f>
        <v>319238.36012728454</v>
      </c>
      <c r="DK582" s="15">
        <f ca="1">SUM(CX582:DH582)+CA582*DCF!M$46*(1+Inputs!$B$30)*(1-Inputs!$B$33)*(1-Inputs!$B$30/Inputs!$B$31)/(Inputs!$B$29-Inputs!$B$30)*DCF!M$6</f>
        <v>53722.370721148422</v>
      </c>
      <c r="DM582" s="15">
        <f ca="1">DI582+DJ582+DK582+Inputs!$B$34+Inputs!$B$36-Inputs!$B$35</f>
        <v>530070.52146802167</v>
      </c>
    </row>
    <row r="583" spans="1:117" x14ac:dyDescent="0.75">
      <c r="A583" s="11">
        <v>570</v>
      </c>
      <c r="C583" s="24">
        <f t="shared" ca="1" si="326"/>
        <v>0.76888262898963367</v>
      </c>
      <c r="D583" s="24">
        <f t="shared" ca="1" si="326"/>
        <v>-1.8485667238817729</v>
      </c>
      <c r="E583" s="24">
        <f t="shared" ca="1" si="326"/>
        <v>-0.22103695501701001</v>
      </c>
      <c r="F583" s="24">
        <f t="shared" ca="1" si="326"/>
        <v>-1.8980171755837028</v>
      </c>
      <c r="G583" s="24">
        <f t="shared" ca="1" si="326"/>
        <v>1.5549515911079035</v>
      </c>
      <c r="H583" s="24">
        <f t="shared" ca="1" si="326"/>
        <v>-3.5575218741329434E-2</v>
      </c>
      <c r="I583" s="24">
        <f t="shared" ca="1" si="326"/>
        <v>-0.21414945316702499</v>
      </c>
      <c r="J583" s="24">
        <f t="shared" ca="1" si="326"/>
        <v>0.32193985367490846</v>
      </c>
      <c r="K583" s="24">
        <f t="shared" ca="1" si="326"/>
        <v>-0.86902556732450131</v>
      </c>
      <c r="L583" s="24">
        <f t="shared" ca="1" si="326"/>
        <v>2.015539612111485</v>
      </c>
      <c r="M583" s="24">
        <f t="shared" ca="1" si="326"/>
        <v>9.5320721868608294E-2</v>
      </c>
      <c r="N583" s="24">
        <f ca="1">SQRT(Inputs!$B$38)*C583+SQRT(1-Inputs!$B$38)*_xlfn.NORM.S.INV(RAND())</f>
        <v>0.54738148196522851</v>
      </c>
      <c r="O583" s="24">
        <f ca="1">SQRT(Inputs!$B$38)*D583+SQRT(1-Inputs!$B$38)*_xlfn.NORM.S.INV(RAND())</f>
        <v>-0.17302754674901755</v>
      </c>
      <c r="P583" s="24">
        <f ca="1">SQRT(Inputs!$B$38)*E583+SQRT(1-Inputs!$B$38)*_xlfn.NORM.S.INV(RAND())</f>
        <v>0.9722405945087661</v>
      </c>
      <c r="Q583" s="24">
        <f ca="1">SQRT(Inputs!$B$38)*F583+SQRT(1-Inputs!$B$38)*_xlfn.NORM.S.INV(RAND())</f>
        <v>-1.7442593089661558</v>
      </c>
      <c r="R583" s="24">
        <f ca="1">SQRT(Inputs!$B$38)*G583+SQRT(1-Inputs!$B$38)*_xlfn.NORM.S.INV(RAND())</f>
        <v>0.24296235650856379</v>
      </c>
      <c r="S583" s="24">
        <f ca="1">SQRT(Inputs!$B$38)*H583+SQRT(1-Inputs!$B$38)*_xlfn.NORM.S.INV(RAND())</f>
        <v>0.77472389610939774</v>
      </c>
      <c r="T583" s="24">
        <f ca="1">SQRT(Inputs!$B$38)*I583+SQRT(1-Inputs!$B$38)*_xlfn.NORM.S.INV(RAND())</f>
        <v>0.68108076475466739</v>
      </c>
      <c r="U583" s="24">
        <f ca="1">SQRT(Inputs!$B$38)*J583+SQRT(1-Inputs!$B$38)*_xlfn.NORM.S.INV(RAND())</f>
        <v>1.2380589442112808</v>
      </c>
      <c r="V583" s="24">
        <f ca="1">SQRT(Inputs!$B$38)*K583+SQRT(1-Inputs!$B$38)*_xlfn.NORM.S.INV(RAND())</f>
        <v>-0.71569610007110396</v>
      </c>
      <c r="W583" s="24">
        <f ca="1">SQRT(Inputs!$B$38)*L583+SQRT(1-Inputs!$B$38)*_xlfn.NORM.S.INV(RAND())</f>
        <v>-0.55868680082115274</v>
      </c>
      <c r="X583" s="24">
        <f ca="1">SQRT(Inputs!$B$38)*M583+SQRT(1-Inputs!$B$38)*_xlfn.NORM.S.INV(RAND())</f>
        <v>-0.17012905365953584</v>
      </c>
      <c r="Y583" s="24">
        <f ca="1">SQRT(Inputs!$B$38)*C583+SQRT(1-Inputs!$B$38)*_xlfn.NORM.S.INV(RAND())</f>
        <v>-0.27150554687615175</v>
      </c>
      <c r="Z583" s="24">
        <f ca="1">SQRT(Inputs!$B$38)*D583+SQRT(1-Inputs!$B$38)*_xlfn.NORM.S.INV(RAND())</f>
        <v>-0.55300146819857643</v>
      </c>
      <c r="AA583" s="24">
        <f ca="1">SQRT(Inputs!$B$38)*E583+SQRT(1-Inputs!$B$38)*_xlfn.NORM.S.INV(RAND())</f>
        <v>1.3549719031513132</v>
      </c>
      <c r="AB583" s="24">
        <f ca="1">SQRT(Inputs!$B$38)*F583+SQRT(1-Inputs!$B$38)*_xlfn.NORM.S.INV(RAND())</f>
        <v>-1.2840278970694043</v>
      </c>
      <c r="AC583" s="24">
        <f ca="1">SQRT(Inputs!$B$38)*G583+SQRT(1-Inputs!$B$38)*_xlfn.NORM.S.INV(RAND())</f>
        <v>1.9983111440452253</v>
      </c>
      <c r="AD583" s="24">
        <f ca="1">SQRT(Inputs!$B$38)*H583+SQRT(1-Inputs!$B$38)*_xlfn.NORM.S.INV(RAND())</f>
        <v>-2.3444303235683353</v>
      </c>
      <c r="AE583" s="24">
        <f ca="1">SQRT(Inputs!$B$38)*I583+SQRT(1-Inputs!$B$38)*_xlfn.NORM.S.INV(RAND())</f>
        <v>1.3482058923075422</v>
      </c>
      <c r="AF583" s="24">
        <f ca="1">SQRT(Inputs!$B$38)*J583+SQRT(1-Inputs!$B$38)*_xlfn.NORM.S.INV(RAND())</f>
        <v>0.17514016032714455</v>
      </c>
      <c r="AG583" s="24">
        <f ca="1">SQRT(Inputs!$B$38)*K583+SQRT(1-Inputs!$B$38)*_xlfn.NORM.S.INV(RAND())</f>
        <v>-0.96761938189788044</v>
      </c>
      <c r="AH583" s="24">
        <f ca="1">SQRT(Inputs!$B$38)*L583+SQRT(1-Inputs!$B$38)*_xlfn.NORM.S.INV(RAND())</f>
        <v>2.1229146775750314</v>
      </c>
      <c r="AI583" s="24">
        <f ca="1">SQRT(Inputs!$B$38)*M583+SQRT(1-Inputs!$B$38)*_xlfn.NORM.S.INV(RAND())</f>
        <v>-0.28060510956988016</v>
      </c>
      <c r="AJ583" s="24">
        <f ca="1">SQRT(Inputs!$B$38)*C583+SQRT(1-Inputs!$B$38)*_xlfn.NORM.S.INV(RAND())</f>
        <v>1.0848874083946212</v>
      </c>
      <c r="AK583" s="24">
        <f ca="1">SQRT(Inputs!$B$38)*D583+SQRT(1-Inputs!$B$38)*_xlfn.NORM.S.INV(RAND())</f>
        <v>0.74401599920844541</v>
      </c>
      <c r="AL583" s="24">
        <f ca="1">SQRT(Inputs!$B$38)*E583+SQRT(1-Inputs!$B$38)*_xlfn.NORM.S.INV(RAND())</f>
        <v>0.36028771223870992</v>
      </c>
      <c r="AM583" s="24">
        <f ca="1">SQRT(Inputs!$B$38)*F583+SQRT(1-Inputs!$B$38)*_xlfn.NORM.S.INV(RAND())</f>
        <v>-2.2769618892084642</v>
      </c>
      <c r="AN583" s="24">
        <f ca="1">SQRT(Inputs!$B$38)*G583+SQRT(1-Inputs!$B$38)*_xlfn.NORM.S.INV(RAND())</f>
        <v>8.4769475068480205E-4</v>
      </c>
      <c r="AO583" s="24">
        <f ca="1">SQRT(Inputs!$B$38)*H583+SQRT(1-Inputs!$B$38)*_xlfn.NORM.S.INV(RAND())</f>
        <v>0.49582325840730479</v>
      </c>
      <c r="AP583" s="24">
        <f ca="1">SQRT(Inputs!$B$38)*I583+SQRT(1-Inputs!$B$38)*_xlfn.NORM.S.INV(RAND())</f>
        <v>-2.3669255159464857</v>
      </c>
      <c r="AQ583" s="24">
        <f ca="1">SQRT(Inputs!$B$38)*J583+SQRT(1-Inputs!$B$38)*_xlfn.NORM.S.INV(RAND())</f>
        <v>1.5240772768346109</v>
      </c>
      <c r="AR583" s="24">
        <f ca="1">SQRT(Inputs!$B$38)*K583+SQRT(1-Inputs!$B$38)*_xlfn.NORM.S.INV(RAND())</f>
        <v>-0.13033683959668851</v>
      </c>
      <c r="AS583" s="24">
        <f ca="1">SQRT(Inputs!$B$38)*L583+SQRT(1-Inputs!$B$38)*_xlfn.NORM.S.INV(RAND())</f>
        <v>1.2216000700666672</v>
      </c>
      <c r="AT583" s="24">
        <f ca="1">SQRT(Inputs!$B$38)*M583+SQRT(1-Inputs!$B$38)*_xlfn.NORM.S.INV(RAND())</f>
        <v>0.2541979362381655</v>
      </c>
      <c r="AU583" s="15">
        <f ca="1">Inputs!$B$6*EXP($B$8-0.5*C$5^2+C$5*N583)</f>
        <v>5421.9930055254235</v>
      </c>
      <c r="AV583" s="15">
        <f t="shared" ca="1" si="292"/>
        <v>6434.0600106332267</v>
      </c>
      <c r="AW583" s="15">
        <f t="shared" ca="1" si="293"/>
        <v>8944.4955568029545</v>
      </c>
      <c r="AX583" s="15">
        <f t="shared" ca="1" si="294"/>
        <v>8782.059318726735</v>
      </c>
      <c r="AY583" s="15">
        <f t="shared" ca="1" si="295"/>
        <v>11041.47211745228</v>
      </c>
      <c r="AZ583" s="15">
        <f t="shared" ca="1" si="296"/>
        <v>14706.645501443065</v>
      </c>
      <c r="BA583" s="15">
        <f t="shared" ca="1" si="297"/>
        <v>19326.871507847118</v>
      </c>
      <c r="BB583" s="15">
        <f t="shared" ca="1" si="298"/>
        <v>26786.826873058195</v>
      </c>
      <c r="BC583" s="15">
        <f t="shared" ca="1" si="299"/>
        <v>30617.05615817121</v>
      </c>
      <c r="BD583" s="15">
        <f t="shared" ca="1" si="300"/>
        <v>35599.056096386033</v>
      </c>
      <c r="BE583" s="15">
        <f t="shared" ca="1" si="301"/>
        <v>42951.346163793707</v>
      </c>
      <c r="BF583" s="15">
        <f ca="1">Inputs!$B$13*EXP($B$9-0.5*C$6^2+C$6*Y583)</f>
        <v>13106.241991092453</v>
      </c>
      <c r="BG583" s="15">
        <f t="shared" ca="1" si="302"/>
        <v>14456.144716230154</v>
      </c>
      <c r="BH583" s="15">
        <f t="shared" ca="1" si="303"/>
        <v>22113.538212528729</v>
      </c>
      <c r="BI583" s="15">
        <f t="shared" ca="1" si="304"/>
        <v>22215.720708781584</v>
      </c>
      <c r="BJ583" s="15">
        <f t="shared" ca="1" si="305"/>
        <v>36326.645489785515</v>
      </c>
      <c r="BK583" s="15">
        <f t="shared" ca="1" si="306"/>
        <v>32401.288348377308</v>
      </c>
      <c r="BL583" s="15">
        <f t="shared" ca="1" si="307"/>
        <v>47399.423603315176</v>
      </c>
      <c r="BM583" s="15">
        <f t="shared" ca="1" si="308"/>
        <v>59545.679021375239</v>
      </c>
      <c r="BN583" s="15">
        <f t="shared" ca="1" si="309"/>
        <v>65215.722321375833</v>
      </c>
      <c r="BO583" s="15">
        <f t="shared" ca="1" si="310"/>
        <v>102699.31575427367</v>
      </c>
      <c r="BP583" s="15">
        <f t="shared" ca="1" si="311"/>
        <v>122448.25694614259</v>
      </c>
      <c r="BQ583" s="15">
        <f ca="1">Inputs!$B$20*EXP($B$10-0.5*C$7^2+C$7*AJ583)</f>
        <v>6302.6122428137078</v>
      </c>
      <c r="BR583" s="15">
        <f t="shared" ca="1" si="312"/>
        <v>10831.19414137847</v>
      </c>
      <c r="BS583" s="15">
        <f t="shared" ca="1" si="313"/>
        <v>16449.141563283272</v>
      </c>
      <c r="BT583" s="15">
        <f t="shared" ca="1" si="314"/>
        <v>12480.328992305715</v>
      </c>
      <c r="BU583" s="15">
        <f t="shared" ca="1" si="315"/>
        <v>17299.786916768993</v>
      </c>
      <c r="BV583" s="15">
        <f t="shared" ca="1" si="316"/>
        <v>26913.628083650157</v>
      </c>
      <c r="BW583" s="15">
        <f t="shared" ca="1" si="317"/>
        <v>22757.32654285826</v>
      </c>
      <c r="BX583" s="15">
        <f t="shared" ca="1" si="318"/>
        <v>43204.312507933151</v>
      </c>
      <c r="BY583" s="15">
        <f t="shared" ca="1" si="319"/>
        <v>59045.66531860509</v>
      </c>
      <c r="BZ583" s="15">
        <f t="shared" ca="1" si="320"/>
        <v>103709.64866335463</v>
      </c>
      <c r="CA583" s="15">
        <f t="shared" ca="1" si="321"/>
        <v>152412.0325642892</v>
      </c>
      <c r="CB583" s="15">
        <f ca="1">(AU583*DCF!C$10-DCF!C$5*MAX(AU583*DCF!C$10,0)-MAX(AU583-Inputs!$B$6,0)/Inputs!$B$10)*DCF!C$6</f>
        <v>1039.7961785804291</v>
      </c>
      <c r="CC583" s="15">
        <f ca="1">(AV583*DCF!D$10-DCF!D$5*MAX(AV583*DCF!D$10,0)-MAX(AV583-AU583,0)/Inputs!$B$10)*DCF!D$6</f>
        <v>1321.4924867457366</v>
      </c>
      <c r="CD583" s="15">
        <f ca="1">(AW583*DCF!E$10-DCF!E$5*MAX(AW583*DCF!E$10,0)-MAX(AW583-AV583,0)/Inputs!$B$10)*DCF!E$6</f>
        <v>1499.68759333567</v>
      </c>
      <c r="CE583" s="15">
        <f ca="1">(AX583*DCF!F$10-DCF!F$5*MAX(AX583*DCF!F$10,0)-MAX(AX583-AW583,0)/Inputs!$B$10)*DCF!F$6</f>
        <v>1917.1095534573826</v>
      </c>
      <c r="CF583" s="15">
        <f ca="1">(AY583*DCF!G$10-DCF!G$5*MAX(AY583*DCF!G$10,0)-MAX(AY583-AX583,0)/Inputs!$B$10)*DCF!G$6</f>
        <v>1840.6850564222286</v>
      </c>
      <c r="CG583" s="15">
        <f ca="1">(AZ583*DCF!H$10-DCF!H$5*MAX(AZ583*DCF!H$10,0)-MAX(AZ583-AY583,0)/Inputs!$B$10)*DCF!H$6</f>
        <v>2204.4885316676955</v>
      </c>
      <c r="CH583" s="15">
        <f ca="1">(BA583*DCF!I$10-DCF!I$5*MAX(BA583*DCF!I$10,0)-MAX(BA583-AZ583,0)/Inputs!$B$10)*DCF!I$6</f>
        <v>2772.4354349259875</v>
      </c>
      <c r="CI583" s="15">
        <f ca="1">(BB583*DCF!J$10-DCF!J$5*MAX(BB583*DCF!J$10,0)-MAX(BB583-BA583,0)/Inputs!$B$10)*DCF!J$6</f>
        <v>3466.2483401427558</v>
      </c>
      <c r="CJ583" s="15">
        <f ca="1">(BC583*DCF!K$10-DCF!K$5*MAX(BC583*DCF!K$10,0)-MAX(BC583-BB583,0)/Inputs!$B$10)*DCF!K$6</f>
        <v>4392.6805356028444</v>
      </c>
      <c r="CK583" s="15">
        <f ca="1">(BD583*DCF!L$10-DCF!L$5*MAX(BD583*DCF!L$10,0)-MAX(BD583-BC583,0)/Inputs!$B$10)*DCF!L$6</f>
        <v>4724.7613522007105</v>
      </c>
      <c r="CL583" s="15">
        <f ca="1">(BE583*DCF!M$10-DCF!M$5*MAX(BE583*DCF!M$10,0)-MAX(BE583-BD583,0)/Inputs!$B$10)*DCF!M$6</f>
        <v>5182.6808713330411</v>
      </c>
      <c r="CM583" s="15">
        <f ca="1">(BF583*DCF!C$28-DCF!C$5*MAX(BF583*DCF!C$28,0)-MAX(BF583-Inputs!$B$13,0)/Inputs!$B$17)*DCF!C$6</f>
        <v>3602.8855256494116</v>
      </c>
      <c r="CN583" s="15">
        <f ca="1">(BG583*DCF!D$28-DCF!D$5*MAX(BG583*DCF!D$28,0)-MAX(BG583-BF583,0)/Inputs!$B$17)*DCF!D$6</f>
        <v>3969.671888907154</v>
      </c>
      <c r="CO583" s="15">
        <f ca="1">(BH583*DCF!E$28-DCF!E$5*MAX(BH583*DCF!E$28,0)-MAX(BH583-BG583,0)/Inputs!$B$17)*DCF!E$6</f>
        <v>4753.7809294895123</v>
      </c>
      <c r="CP583" s="15">
        <f ca="1">(BI583*DCF!F$28-DCF!F$5*MAX(BI583*DCF!F$28,0)-MAX(BI583-BH583,0)/Inputs!$B$17)*DCF!F$6</f>
        <v>6012.3790526297516</v>
      </c>
      <c r="CQ583" s="15">
        <f ca="1">(BJ583*DCF!G$28-DCF!G$5*MAX(BJ583*DCF!G$28,0)-MAX(BJ583-BI583,0)/Inputs!$B$17)*DCF!G$6</f>
        <v>7051.9056325409674</v>
      </c>
      <c r="CR583" s="15">
        <f ca="1">(BK583*DCF!H$28-DCF!H$5*MAX(BK583*DCF!H$28,0)-MAX(BK583-BJ583,0)/Inputs!$B$17)*DCF!H$6</f>
        <v>8013.1960831609385</v>
      </c>
      <c r="CS583" s="15">
        <f ca="1">(BL583*DCF!I$28-DCF!I$5*MAX(BL583*DCF!I$28,0)-MAX(BL583-BK583,0)/Inputs!$B$17)*DCF!I$6</f>
        <v>8993.4262066786487</v>
      </c>
      <c r="CT583" s="15">
        <f ca="1">(BM583*DCF!J$28-DCF!J$5*MAX(BM583*DCF!J$28,0)-MAX(BM583-BL583,0)/Inputs!$B$17)*DCF!J$6</f>
        <v>11673.135443378513</v>
      </c>
      <c r="CU583" s="15">
        <f ca="1">(BN583*DCF!K$28-DCF!K$5*MAX(BN583*DCF!K$28,0)-MAX(BN583-BM583,0)/Inputs!$B$17)*DCF!K$6</f>
        <v>13077.962302501173</v>
      </c>
      <c r="CV583" s="15">
        <f ca="1">(BO583*DCF!L$28-DCF!L$5*MAX(BO583*DCF!L$28,0)-MAX(BO583-BN583,0)/Inputs!$B$17)*DCF!L$6</f>
        <v>16249.338038348507</v>
      </c>
      <c r="CW583" s="15">
        <f ca="1">(BP583*DCF!M$28-DCF!M$5*MAX(BP583*DCF!M$28,0)-MAX(BP583-BO583,0)/Inputs!$B$17)*DCF!M$6</f>
        <v>20974.391122889458</v>
      </c>
      <c r="CX583" s="15">
        <f ca="1">(BQ583*DCF!C$46-DCF!C$5*MAX(BQ583*DCF!C$46,0)-MAX(BQ583-Inputs!$B$20,0)/Inputs!$B$24)*DCF!C$6</f>
        <v>-2888.1840019494512</v>
      </c>
      <c r="CY583" s="15">
        <f ca="1">(BR583*DCF!D$46-DCF!D$5*MAX(BR583*DCF!D$46,0)-MAX(BR583-BQ583,0)/Inputs!$B$24)*DCF!D$6</f>
        <v>-3780.9405586956673</v>
      </c>
      <c r="CZ583" s="15">
        <f ca="1">(BS583*DCF!E$46-DCF!E$5*MAX(BS583*DCF!E$46,0)-MAX(BS583-BR583,0)/Inputs!$B$24)*DCF!E$6</f>
        <v>-4159.5798440310409</v>
      </c>
      <c r="DA583" s="15">
        <f ca="1">(BT583*DCF!F$46-DCF!F$5*MAX(BT583*DCF!F$46,0)-MAX(BT583-BS583,0)/Inputs!$B$24)*DCF!F$6</f>
        <v>-908.89646387881692</v>
      </c>
      <c r="DB583" s="15">
        <f ca="1">(BU583*DCF!G$46-DCF!G$5*MAX(BU583*DCF!G$46,0)-MAX(BU583-BT583,0)/Inputs!$B$24)*DCF!G$6</f>
        <v>-2203.1010766022578</v>
      </c>
      <c r="DC583" s="15">
        <f ca="1">(BV583*DCF!H$46-DCF!H$5*MAX(BV583*DCF!H$46,0)-MAX(BV583-BU583,0)/Inputs!$B$24)*DCF!H$6</f>
        <v>-2987.4422376261882</v>
      </c>
      <c r="DD583" s="15">
        <f ca="1">(BW583*DCF!I$46-DCF!I$5*MAX(BW583*DCF!I$46,0)-MAX(BW583-BV583,0)/Inputs!$B$24)*DCF!I$6</f>
        <v>525.58927661263544</v>
      </c>
      <c r="DE583" s="15">
        <f ca="1">(BX583*DCF!J$46-DCF!J$5*MAX(BX583*DCF!J$46,0)-MAX(BX583-BW583,0)/Inputs!$B$24)*DCF!J$6</f>
        <v>-3609.9052211134131</v>
      </c>
      <c r="DF583" s="15">
        <f ca="1">(BY583*DCF!K$46-DCF!K$5*MAX(BY583*DCF!K$46,0)-MAX(BY583-BX583,0)/Inputs!$B$24)*DCF!K$6</f>
        <v>-507.82419400825961</v>
      </c>
      <c r="DG583" s="15">
        <f ca="1">(BZ583*DCF!L$46-DCF!L$5*MAX(BZ583*DCF!L$46,0)-MAX(BZ583-BY583,0)/Inputs!$B$24)*DCF!L$6</f>
        <v>-2938.6392700422352</v>
      </c>
      <c r="DH583" s="15">
        <f ca="1">(CA583*DCF!M$46-DCF!M$5*MAX(CA583*DCF!M$46,0)-MAX(CA583-BZ583,0)/Inputs!$B$24)*DCF!M$6</f>
        <v>1766.9698146029477</v>
      </c>
      <c r="DI583" s="15">
        <f ca="1">SUM(CB583:CL583)+BE583*DCF!M$10*(1+Inputs!$B$30)*(1-Inputs!$B$33)*(1-Inputs!$B$30/Inputs!$B$31)/(Inputs!$B$29-Inputs!$B$30)*DCF!M$6</f>
        <v>149896.23028100608</v>
      </c>
      <c r="DJ583" s="15">
        <f ca="1">SUM(CM583:CW583)+BP583*DCF!M$28*(1+Inputs!$B$30)*(1-Inputs!$B$33)*(1-Inputs!$B$30/Inputs!$B$31)/(Inputs!$B$29-Inputs!$B$30)*DCF!M$6</f>
        <v>558738.89661508636</v>
      </c>
      <c r="DK583" s="15">
        <f ca="1">SUM(CX583:DH583)+CA583*DCF!M$46*(1+Inputs!$B$30)*(1-Inputs!$B$33)*(1-Inputs!$B$30/Inputs!$B$31)/(Inputs!$B$29-Inputs!$B$30)*DCF!M$6</f>
        <v>213955.10292710122</v>
      </c>
      <c r="DM583" s="15">
        <f ca="1">DI583+DJ583+DK583+Inputs!$B$34+Inputs!$B$36-Inputs!$B$35</f>
        <v>999441.22982319363</v>
      </c>
    </row>
    <row r="584" spans="1:117" x14ac:dyDescent="0.75">
      <c r="A584" s="11">
        <v>571</v>
      </c>
      <c r="C584" s="24">
        <f t="shared" ref="C584:M593" ca="1" si="327">_xlfn.NORM.S.INV(RAND())</f>
        <v>-1.2665523749102146</v>
      </c>
      <c r="D584" s="24">
        <f t="shared" ca="1" si="327"/>
        <v>-0.15946291690182976</v>
      </c>
      <c r="E584" s="24">
        <f t="shared" ca="1" si="327"/>
        <v>0.75983069503410117</v>
      </c>
      <c r="F584" s="24">
        <f t="shared" ca="1" si="327"/>
        <v>0.73117069309919547</v>
      </c>
      <c r="G584" s="24">
        <f t="shared" ca="1" si="327"/>
        <v>-2.0904704332922965</v>
      </c>
      <c r="H584" s="24">
        <f t="shared" ca="1" si="327"/>
        <v>-0.77236165821607194</v>
      </c>
      <c r="I584" s="24">
        <f t="shared" ca="1" si="327"/>
        <v>1.5513283744481843</v>
      </c>
      <c r="J584" s="24">
        <f t="shared" ca="1" si="327"/>
        <v>-0.38486508218842502</v>
      </c>
      <c r="K584" s="24">
        <f t="shared" ca="1" si="327"/>
        <v>0.49241493944039544</v>
      </c>
      <c r="L584" s="24">
        <f t="shared" ca="1" si="327"/>
        <v>-0.38528241655320439</v>
      </c>
      <c r="M584" s="24">
        <f t="shared" ca="1" si="327"/>
        <v>-0.24311756755973379</v>
      </c>
      <c r="N584" s="24">
        <f ca="1">SQRT(Inputs!$B$38)*C584+SQRT(1-Inputs!$B$38)*_xlfn.NORM.S.INV(RAND())</f>
        <v>-2.3168231232360736</v>
      </c>
      <c r="O584" s="24">
        <f ca="1">SQRT(Inputs!$B$38)*D584+SQRT(1-Inputs!$B$38)*_xlfn.NORM.S.INV(RAND())</f>
        <v>-0.615697778428834</v>
      </c>
      <c r="P584" s="24">
        <f ca="1">SQRT(Inputs!$B$38)*E584+SQRT(1-Inputs!$B$38)*_xlfn.NORM.S.INV(RAND())</f>
        <v>-5.1093766067864421E-2</v>
      </c>
      <c r="Q584" s="24">
        <f ca="1">SQRT(Inputs!$B$38)*F584+SQRT(1-Inputs!$B$38)*_xlfn.NORM.S.INV(RAND())</f>
        <v>0.59029950711100865</v>
      </c>
      <c r="R584" s="24">
        <f ca="1">SQRT(Inputs!$B$38)*G584+SQRT(1-Inputs!$B$38)*_xlfn.NORM.S.INV(RAND())</f>
        <v>0.4252786768967014</v>
      </c>
      <c r="S584" s="24">
        <f ca="1">SQRT(Inputs!$B$38)*H584+SQRT(1-Inputs!$B$38)*_xlfn.NORM.S.INV(RAND())</f>
        <v>0.52923911385070599</v>
      </c>
      <c r="T584" s="24">
        <f ca="1">SQRT(Inputs!$B$38)*I584+SQRT(1-Inputs!$B$38)*_xlfn.NORM.S.INV(RAND())</f>
        <v>0.95399385398295977</v>
      </c>
      <c r="U584" s="24">
        <f ca="1">SQRT(Inputs!$B$38)*J584+SQRT(1-Inputs!$B$38)*_xlfn.NORM.S.INV(RAND())</f>
        <v>3.8407113452299968E-2</v>
      </c>
      <c r="V584" s="24">
        <f ca="1">SQRT(Inputs!$B$38)*K584+SQRT(1-Inputs!$B$38)*_xlfn.NORM.S.INV(RAND())</f>
        <v>-0.37883995227754619</v>
      </c>
      <c r="W584" s="24">
        <f ca="1">SQRT(Inputs!$B$38)*L584+SQRT(1-Inputs!$B$38)*_xlfn.NORM.S.INV(RAND())</f>
        <v>-1.6339085119881906</v>
      </c>
      <c r="X584" s="24">
        <f ca="1">SQRT(Inputs!$B$38)*M584+SQRT(1-Inputs!$B$38)*_xlfn.NORM.S.INV(RAND())</f>
        <v>-0.51197334419637885</v>
      </c>
      <c r="Y584" s="24">
        <f ca="1">SQRT(Inputs!$B$38)*C584+SQRT(1-Inputs!$B$38)*_xlfn.NORM.S.INV(RAND())</f>
        <v>-0.2387710099487273</v>
      </c>
      <c r="Z584" s="24">
        <f ca="1">SQRT(Inputs!$B$38)*D584+SQRT(1-Inputs!$B$38)*_xlfn.NORM.S.INV(RAND())</f>
        <v>-0.46159854554544677</v>
      </c>
      <c r="AA584" s="24">
        <f ca="1">SQRT(Inputs!$B$38)*E584+SQRT(1-Inputs!$B$38)*_xlfn.NORM.S.INV(RAND())</f>
        <v>1.5029704788818208</v>
      </c>
      <c r="AB584" s="24">
        <f ca="1">SQRT(Inputs!$B$38)*F584+SQRT(1-Inputs!$B$38)*_xlfn.NORM.S.INV(RAND())</f>
        <v>-1.4399207950043054</v>
      </c>
      <c r="AC584" s="24">
        <f ca="1">SQRT(Inputs!$B$38)*G584+SQRT(1-Inputs!$B$38)*_xlfn.NORM.S.INV(RAND())</f>
        <v>-0.90900331857918537</v>
      </c>
      <c r="AD584" s="24">
        <f ca="1">SQRT(Inputs!$B$38)*H584+SQRT(1-Inputs!$B$38)*_xlfn.NORM.S.INV(RAND())</f>
        <v>0.9900635784047247</v>
      </c>
      <c r="AE584" s="24">
        <f ca="1">SQRT(Inputs!$B$38)*I584+SQRT(1-Inputs!$B$38)*_xlfn.NORM.S.INV(RAND())</f>
        <v>0.12574684874725084</v>
      </c>
      <c r="AF584" s="24">
        <f ca="1">SQRT(Inputs!$B$38)*J584+SQRT(1-Inputs!$B$38)*_xlfn.NORM.S.INV(RAND())</f>
        <v>-1.6552752149453998</v>
      </c>
      <c r="AG584" s="24">
        <f ca="1">SQRT(Inputs!$B$38)*K584+SQRT(1-Inputs!$B$38)*_xlfn.NORM.S.INV(RAND())</f>
        <v>3.7125476714395922E-2</v>
      </c>
      <c r="AH584" s="24">
        <f ca="1">SQRT(Inputs!$B$38)*L584+SQRT(1-Inputs!$B$38)*_xlfn.NORM.S.INV(RAND())</f>
        <v>-2.5328990001076899</v>
      </c>
      <c r="AI584" s="24">
        <f ca="1">SQRT(Inputs!$B$38)*M584+SQRT(1-Inputs!$B$38)*_xlfn.NORM.S.INV(RAND())</f>
        <v>0.28167581212391246</v>
      </c>
      <c r="AJ584" s="24">
        <f ca="1">SQRT(Inputs!$B$38)*C584+SQRT(1-Inputs!$B$38)*_xlfn.NORM.S.INV(RAND())</f>
        <v>-0.14485652693154494</v>
      </c>
      <c r="AK584" s="24">
        <f ca="1">SQRT(Inputs!$B$38)*D584+SQRT(1-Inputs!$B$38)*_xlfn.NORM.S.INV(RAND())</f>
        <v>-0.62147953647040377</v>
      </c>
      <c r="AL584" s="24">
        <f ca="1">SQRT(Inputs!$B$38)*E584+SQRT(1-Inputs!$B$38)*_xlfn.NORM.S.INV(RAND())</f>
        <v>2.2721050051475036</v>
      </c>
      <c r="AM584" s="24">
        <f ca="1">SQRT(Inputs!$B$38)*F584+SQRT(1-Inputs!$B$38)*_xlfn.NORM.S.INV(RAND())</f>
        <v>0.68071125361535212</v>
      </c>
      <c r="AN584" s="24">
        <f ca="1">SQRT(Inputs!$B$38)*G584+SQRT(1-Inputs!$B$38)*_xlfn.NORM.S.INV(RAND())</f>
        <v>-0.15716107535852342</v>
      </c>
      <c r="AO584" s="24">
        <f ca="1">SQRT(Inputs!$B$38)*H584+SQRT(1-Inputs!$B$38)*_xlfn.NORM.S.INV(RAND())</f>
        <v>-2.0288203823235875</v>
      </c>
      <c r="AP584" s="24">
        <f ca="1">SQRT(Inputs!$B$38)*I584+SQRT(1-Inputs!$B$38)*_xlfn.NORM.S.INV(RAND())</f>
        <v>1.6358856845573464</v>
      </c>
      <c r="AQ584" s="24">
        <f ca="1">SQRT(Inputs!$B$38)*J584+SQRT(1-Inputs!$B$38)*_xlfn.NORM.S.INV(RAND())</f>
        <v>-0.5074383328200337</v>
      </c>
      <c r="AR584" s="24">
        <f ca="1">SQRT(Inputs!$B$38)*K584+SQRT(1-Inputs!$B$38)*_xlfn.NORM.S.INV(RAND())</f>
        <v>-0.76189339946676726</v>
      </c>
      <c r="AS584" s="24">
        <f ca="1">SQRT(Inputs!$B$38)*L584+SQRT(1-Inputs!$B$38)*_xlfn.NORM.S.INV(RAND())</f>
        <v>0.24869762349248381</v>
      </c>
      <c r="AT584" s="24">
        <f ca="1">SQRT(Inputs!$B$38)*M584+SQRT(1-Inputs!$B$38)*_xlfn.NORM.S.INV(RAND())</f>
        <v>0.33633051648818124</v>
      </c>
      <c r="AU584" s="15">
        <f ca="1">Inputs!$B$6*EXP($B$8-0.5*C$5^2+C$5*N584)</f>
        <v>3410.3872684366283</v>
      </c>
      <c r="AV584" s="15">
        <f t="shared" ca="1" si="292"/>
        <v>3791.9540116416474</v>
      </c>
      <c r="AW584" s="15">
        <f t="shared" ca="1" si="293"/>
        <v>4591.861479206229</v>
      </c>
      <c r="AX584" s="15">
        <f t="shared" ca="1" si="294"/>
        <v>6035.2742261949497</v>
      </c>
      <c r="AY584" s="15">
        <f t="shared" ca="1" si="295"/>
        <v>7751.3040233763941</v>
      </c>
      <c r="AZ584" s="15">
        <f t="shared" ca="1" si="296"/>
        <v>10048.963941414042</v>
      </c>
      <c r="BA584" s="15">
        <f t="shared" ca="1" si="297"/>
        <v>13588.576913158295</v>
      </c>
      <c r="BB584" s="15">
        <f t="shared" ca="1" si="298"/>
        <v>16700.699523323852</v>
      </c>
      <c r="BC584" s="15">
        <f t="shared" ca="1" si="299"/>
        <v>19719.624453287171</v>
      </c>
      <c r="BD584" s="15">
        <f t="shared" ca="1" si="300"/>
        <v>20734.664300258239</v>
      </c>
      <c r="BE584" s="15">
        <f t="shared" ca="1" si="301"/>
        <v>24250.093784367829</v>
      </c>
      <c r="BF584" s="15">
        <f ca="1">Inputs!$B$13*EXP($B$9-0.5*C$6^2+C$6*Y584)</f>
        <v>13191.572133341049</v>
      </c>
      <c r="BG584" s="15">
        <f t="shared" ca="1" si="302"/>
        <v>14792.225046123731</v>
      </c>
      <c r="BH584" s="15">
        <f t="shared" ca="1" si="303"/>
        <v>23189.945756309073</v>
      </c>
      <c r="BI584" s="15">
        <f t="shared" ca="1" si="304"/>
        <v>22744.742677272294</v>
      </c>
      <c r="BJ584" s="15">
        <f t="shared" ca="1" si="305"/>
        <v>24459.262148609374</v>
      </c>
      <c r="BK584" s="15">
        <f t="shared" ca="1" si="306"/>
        <v>34350.777884073279</v>
      </c>
      <c r="BL584" s="15">
        <f t="shared" ca="1" si="307"/>
        <v>42889.029891601764</v>
      </c>
      <c r="BM584" s="15">
        <f t="shared" ca="1" si="308"/>
        <v>42921.019356363024</v>
      </c>
      <c r="BN584" s="15">
        <f t="shared" ca="1" si="309"/>
        <v>53022.851741755032</v>
      </c>
      <c r="BO584" s="15">
        <f t="shared" ca="1" si="310"/>
        <v>48600.556859185221</v>
      </c>
      <c r="BP584" s="15">
        <f t="shared" ca="1" si="311"/>
        <v>61757.935377584196</v>
      </c>
      <c r="BQ584" s="15">
        <f ca="1">Inputs!$B$20*EXP($B$10-0.5*C$7^2+C$7*AJ584)</f>
        <v>4074.6925838831112</v>
      </c>
      <c r="BR584" s="15">
        <f t="shared" ca="1" si="312"/>
        <v>4538.5489412279885</v>
      </c>
      <c r="BS584" s="15">
        <f t="shared" ca="1" si="313"/>
        <v>11935.651032621214</v>
      </c>
      <c r="BT584" s="15">
        <f t="shared" ca="1" si="314"/>
        <v>19674.104195735068</v>
      </c>
      <c r="BU584" s="15">
        <f t="shared" ca="1" si="315"/>
        <v>26248.539869798966</v>
      </c>
      <c r="BV584" s="15">
        <f t="shared" ca="1" si="316"/>
        <v>23121.21047206983</v>
      </c>
      <c r="BW584" s="15">
        <f t="shared" ca="1" si="317"/>
        <v>45613.180086809698</v>
      </c>
      <c r="BX584" s="15">
        <f t="shared" ca="1" si="318"/>
        <v>57626.559611324723</v>
      </c>
      <c r="BY584" s="15">
        <f t="shared" ca="1" si="319"/>
        <v>69792.18206190686</v>
      </c>
      <c r="BZ584" s="15">
        <f t="shared" ca="1" si="320"/>
        <v>102509.31234046082</v>
      </c>
      <c r="CA584" s="15">
        <f t="shared" ca="1" si="321"/>
        <v>152862.84936107576</v>
      </c>
      <c r="CB584" s="15">
        <f ca="1">(AU584*DCF!C$10-DCF!C$5*MAX(AU584*DCF!C$10,0)-MAX(AU584-Inputs!$B$6,0)/Inputs!$B$10)*DCF!C$6</f>
        <v>875.81853867529685</v>
      </c>
      <c r="CC584" s="15">
        <f ca="1">(AV584*DCF!D$10-DCF!D$5*MAX(AV584*DCF!D$10,0)-MAX(AV584-AU584,0)/Inputs!$B$10)*DCF!D$6</f>
        <v>831.22803667302605</v>
      </c>
      <c r="CD584" s="15">
        <f ca="1">(AW584*DCF!E$10-DCF!E$5*MAX(AW584*DCF!E$10,0)-MAX(AW584-AV584,0)/Inputs!$B$10)*DCF!E$6</f>
        <v>880.0154320604413</v>
      </c>
      <c r="CE584" s="15">
        <f ca="1">(AX584*DCF!F$10-DCF!F$5*MAX(AX584*DCF!F$10,0)-MAX(AX584-AW584,0)/Inputs!$B$10)*DCF!F$6</f>
        <v>1017.1523390137219</v>
      </c>
      <c r="CF584" s="15">
        <f ca="1">(AY584*DCF!G$10-DCF!G$5*MAX(AY584*DCF!G$10,0)-MAX(AY584-AX584,0)/Inputs!$B$10)*DCF!G$6</f>
        <v>1267.2269241405431</v>
      </c>
      <c r="CG584" s="15">
        <f ca="1">(AZ584*DCF!H$10-DCF!H$5*MAX(AZ584*DCF!H$10,0)-MAX(AZ584-AY584,0)/Inputs!$B$10)*DCF!H$6</f>
        <v>1543.0228477177156</v>
      </c>
      <c r="CH584" s="15">
        <f ca="1">(BA584*DCF!I$10-DCF!I$5*MAX(BA584*DCF!I$10,0)-MAX(BA584-AZ584,0)/Inputs!$B$10)*DCF!I$6</f>
        <v>1901.5167450438259</v>
      </c>
      <c r="CI584" s="15">
        <f ca="1">(BB584*DCF!J$10-DCF!J$5*MAX(BB584*DCF!J$10,0)-MAX(BB584-BA584,0)/Inputs!$B$10)*DCF!J$6</f>
        <v>2394.2878913357545</v>
      </c>
      <c r="CJ584" s="15">
        <f ca="1">(BC584*DCF!K$10-DCF!K$5*MAX(BC584*DCF!K$10,0)-MAX(BC584-BB584,0)/Inputs!$B$10)*DCF!K$6</f>
        <v>2751.9393042754177</v>
      </c>
      <c r="CK584" s="15">
        <f ca="1">(BD584*DCF!L$10-DCF!L$5*MAX(BD584*DCF!L$10,0)-MAX(BD584-BC584,0)/Inputs!$B$10)*DCF!L$6</f>
        <v>2995.92057903768</v>
      </c>
      <c r="CL584" s="15">
        <f ca="1">(BE584*DCF!M$10-DCF!M$5*MAX(BE584*DCF!M$10,0)-MAX(BE584-BD584,0)/Inputs!$B$10)*DCF!M$6</f>
        <v>3002.0462709014064</v>
      </c>
      <c r="CM584" s="15">
        <f ca="1">(BF584*DCF!C$28-DCF!C$5*MAX(BF584*DCF!C$28,0)-MAX(BF584-Inputs!$B$13,0)/Inputs!$B$17)*DCF!C$6</f>
        <v>3609.2209951462346</v>
      </c>
      <c r="CN584" s="15">
        <f ca="1">(BG584*DCF!D$28-DCF!D$5*MAX(BG584*DCF!D$28,0)-MAX(BG584-BF584,0)/Inputs!$B$17)*DCF!D$6</f>
        <v>4015.1587855275229</v>
      </c>
      <c r="CO584" s="15">
        <f ca="1">(BH584*DCF!E$28-DCF!E$5*MAX(BH584*DCF!E$28,0)-MAX(BH584-BG584,0)/Inputs!$B$17)*DCF!E$6</f>
        <v>4912.7304094639912</v>
      </c>
      <c r="CP584" s="15">
        <f ca="1">(BI584*DCF!F$28-DCF!F$5*MAX(BI584*DCF!F$28,0)-MAX(BI584-BH584,0)/Inputs!$B$17)*DCF!F$6</f>
        <v>6174.598520740451</v>
      </c>
      <c r="CQ584" s="15">
        <f ca="1">(BJ584*DCF!G$28-DCF!G$5*MAX(BJ584*DCF!G$28,0)-MAX(BJ584-BI584,0)/Inputs!$B$17)*DCF!G$6</f>
        <v>6057.7758986492627</v>
      </c>
      <c r="CR584" s="15">
        <f ca="1">(BK584*DCF!H$28-DCF!H$5*MAX(BK584*DCF!H$28,0)-MAX(BK584-BJ584,0)/Inputs!$B$17)*DCF!H$6</f>
        <v>6958.4623992902179</v>
      </c>
      <c r="CS584" s="15">
        <f ca="1">(BL584*DCF!I$28-DCF!I$5*MAX(BL584*DCF!I$28,0)-MAX(BL584-BK584,0)/Inputs!$B$17)*DCF!I$6</f>
        <v>8859.9847149776815</v>
      </c>
      <c r="CT584" s="15">
        <f ca="1">(BM584*DCF!J$28-DCF!J$5*MAX(BM584*DCF!J$28,0)-MAX(BM584-BL584,0)/Inputs!$B$17)*DCF!J$6</f>
        <v>9570.7089241995454</v>
      </c>
      <c r="CU584" s="15">
        <f ca="1">(BN584*DCF!K$28-DCF!K$5*MAX(BN584*DCF!K$28,0)-MAX(BN584-BM584,0)/Inputs!$B$17)*DCF!K$6</f>
        <v>9960.1973422157662</v>
      </c>
      <c r="CV584" s="15">
        <f ca="1">(BO584*DCF!L$28-DCF!L$5*MAX(BO584*DCF!L$28,0)-MAX(BO584-BN584,0)/Inputs!$B$17)*DCF!L$6</f>
        <v>9696.83121294997</v>
      </c>
      <c r="CW584" s="15">
        <f ca="1">(BP584*DCF!M$28-DCF!M$5*MAX(BP584*DCF!M$28,0)-MAX(BP584-BO584,0)/Inputs!$B$17)*DCF!M$6</f>
        <v>10244.475514166668</v>
      </c>
      <c r="CX584" s="15">
        <f ca="1">(BQ584*DCF!C$46-DCF!C$5*MAX(BQ584*DCF!C$46,0)-MAX(BQ584-Inputs!$B$20,0)/Inputs!$B$24)*DCF!C$6</f>
        <v>-1344.5907047688991</v>
      </c>
      <c r="CY584" s="15">
        <f ca="1">(BR584*DCF!D$46-DCF!D$5*MAX(BR584*DCF!D$46,0)-MAX(BR584-BQ584,0)/Inputs!$B$24)*DCF!D$6</f>
        <v>-972.54812125983835</v>
      </c>
      <c r="CZ584" s="15">
        <f ca="1">(BS584*DCF!E$46-DCF!E$5*MAX(BS584*DCF!E$46,0)-MAX(BS584-BR584,0)/Inputs!$B$24)*DCF!E$6</f>
        <v>-4327.1455215626302</v>
      </c>
      <c r="DA584" s="15">
        <f ca="1">(BT584*DCF!F$46-DCF!F$5*MAX(BT584*DCF!F$46,0)-MAX(BT584-BS584,0)/Inputs!$B$24)*DCF!F$6</f>
        <v>-4250.6080845643201</v>
      </c>
      <c r="DB584" s="15">
        <f ca="1">(BU584*DCF!G$46-DCF!G$5*MAX(BU584*DCF!G$46,0)-MAX(BU584-BT584,0)/Inputs!$B$24)*DCF!G$6</f>
        <v>-3094.4592862043241</v>
      </c>
      <c r="DC584" s="15">
        <f ca="1">(BV584*DCF!H$46-DCF!H$5*MAX(BV584*DCF!H$46,0)-MAX(BV584-BU584,0)/Inputs!$B$24)*DCF!H$6</f>
        <v>0</v>
      </c>
      <c r="DD584" s="15">
        <f ca="1">(BW584*DCF!I$46-DCF!I$5*MAX(BW584*DCF!I$46,0)-MAX(BW584-BV584,0)/Inputs!$B$24)*DCF!I$6</f>
        <v>-5403.1202898040683</v>
      </c>
      <c r="DE584" s="15">
        <f ca="1">(BX584*DCF!J$46-DCF!J$5*MAX(BX584*DCF!J$46,0)-MAX(BX584-BW584,0)/Inputs!$B$24)*DCF!J$6</f>
        <v>-768.47720669392606</v>
      </c>
      <c r="DF584" s="15">
        <f ca="1">(BY584*DCF!K$46-DCF!K$5*MAX(BY584*DCF!K$46,0)-MAX(BY584-BX584,0)/Inputs!$B$24)*DCF!K$6</f>
        <v>1006.5086832056437</v>
      </c>
      <c r="DG584" s="15">
        <f ca="1">(BZ584*DCF!L$46-DCF!L$5*MAX(BZ584*DCF!L$46,0)-MAX(BZ584-BY584,0)/Inputs!$B$24)*DCF!L$6</f>
        <v>-318.00028598521698</v>
      </c>
      <c r="DH584" s="15">
        <f ca="1">(CA584*DCF!M$46-DCF!M$5*MAX(CA584*DCF!M$46,0)-MAX(CA584-BZ584,0)/Inputs!$B$24)*DCF!M$6</f>
        <v>1457.128287290082</v>
      </c>
      <c r="DI584" s="15">
        <f ca="1">SUM(CB584:CL584)+BE584*DCF!M$10*(1+Inputs!$B$30)*(1-Inputs!$B$33)*(1-Inputs!$B$30/Inputs!$B$31)/(Inputs!$B$29-Inputs!$B$30)*DCF!M$6</f>
        <v>86948.50658506302</v>
      </c>
      <c r="DJ584" s="15">
        <f ca="1">SUM(CM584:CW584)+BP584*DCF!M$28*(1+Inputs!$B$30)*(1-Inputs!$B$33)*(1-Inputs!$B$30/Inputs!$B$31)/(Inputs!$B$29-Inputs!$B$30)*DCF!M$6</f>
        <v>309224.34581061674</v>
      </c>
      <c r="DK584" s="15">
        <f ca="1">SUM(CX584:DH584)+CA584*DCF!M$46*(1+Inputs!$B$30)*(1-Inputs!$B$33)*(1-Inputs!$B$30/Inputs!$B$31)/(Inputs!$B$29-Inputs!$B$30)*DCF!M$6</f>
        <v>218328.76034398103</v>
      </c>
      <c r="DM584" s="15">
        <f ca="1">DI584+DJ584+DK584+Inputs!$B$34+Inputs!$B$36-Inputs!$B$35</f>
        <v>691352.61273966078</v>
      </c>
    </row>
    <row r="585" spans="1:117" x14ac:dyDescent="0.75">
      <c r="A585" s="11">
        <v>572</v>
      </c>
      <c r="C585" s="24">
        <f t="shared" ca="1" si="327"/>
        <v>0.17691677866179273</v>
      </c>
      <c r="D585" s="24">
        <f t="shared" ca="1" si="327"/>
        <v>0.80169933755853418</v>
      </c>
      <c r="E585" s="24">
        <f t="shared" ca="1" si="327"/>
        <v>3.9683091123736705E-2</v>
      </c>
      <c r="F585" s="24">
        <f t="shared" ca="1" si="327"/>
        <v>1.8466646645383016</v>
      </c>
      <c r="G585" s="24">
        <f t="shared" ca="1" si="327"/>
        <v>-8.5408617801819749E-3</v>
      </c>
      <c r="H585" s="24">
        <f t="shared" ca="1" si="327"/>
        <v>-6.4005911775331131E-2</v>
      </c>
      <c r="I585" s="24">
        <f t="shared" ca="1" si="327"/>
        <v>-0.96530269610619412</v>
      </c>
      <c r="J585" s="24">
        <f t="shared" ca="1" si="327"/>
        <v>-0.18033222691742226</v>
      </c>
      <c r="K585" s="24">
        <f t="shared" ca="1" si="327"/>
        <v>-1.9591209641685763</v>
      </c>
      <c r="L585" s="24">
        <f t="shared" ca="1" si="327"/>
        <v>0.36307632095614989</v>
      </c>
      <c r="M585" s="24">
        <f t="shared" ca="1" si="327"/>
        <v>0.80705276580402774</v>
      </c>
      <c r="N585" s="24">
        <f ca="1">SQRT(Inputs!$B$38)*C585+SQRT(1-Inputs!$B$38)*_xlfn.NORM.S.INV(RAND())</f>
        <v>-0.25404397178211224</v>
      </c>
      <c r="O585" s="24">
        <f ca="1">SQRT(Inputs!$B$38)*D585+SQRT(1-Inputs!$B$38)*_xlfn.NORM.S.INV(RAND())</f>
        <v>1.1883981881734995</v>
      </c>
      <c r="P585" s="24">
        <f ca="1">SQRT(Inputs!$B$38)*E585+SQRT(1-Inputs!$B$38)*_xlfn.NORM.S.INV(RAND())</f>
        <v>-0.38791620194565091</v>
      </c>
      <c r="Q585" s="24">
        <f ca="1">SQRT(Inputs!$B$38)*F585+SQRT(1-Inputs!$B$38)*_xlfn.NORM.S.INV(RAND())</f>
        <v>0.63260807231150751</v>
      </c>
      <c r="R585" s="24">
        <f ca="1">SQRT(Inputs!$B$38)*G585+SQRT(1-Inputs!$B$38)*_xlfn.NORM.S.INV(RAND())</f>
        <v>0.25031295497404094</v>
      </c>
      <c r="S585" s="24">
        <f ca="1">SQRT(Inputs!$B$38)*H585+SQRT(1-Inputs!$B$38)*_xlfn.NORM.S.INV(RAND())</f>
        <v>-0.87627563314216894</v>
      </c>
      <c r="T585" s="24">
        <f ca="1">SQRT(Inputs!$B$38)*I585+SQRT(1-Inputs!$B$38)*_xlfn.NORM.S.INV(RAND())</f>
        <v>0.50783440404788283</v>
      </c>
      <c r="U585" s="24">
        <f ca="1">SQRT(Inputs!$B$38)*J585+SQRT(1-Inputs!$B$38)*_xlfn.NORM.S.INV(RAND())</f>
        <v>2.0784552858961391</v>
      </c>
      <c r="V585" s="24">
        <f ca="1">SQRT(Inputs!$B$38)*K585+SQRT(1-Inputs!$B$38)*_xlfn.NORM.S.INV(RAND())</f>
        <v>-0.52107077229630661</v>
      </c>
      <c r="W585" s="24">
        <f ca="1">SQRT(Inputs!$B$38)*L585+SQRT(1-Inputs!$B$38)*_xlfn.NORM.S.INV(RAND())</f>
        <v>0.40050555663549509</v>
      </c>
      <c r="X585" s="24">
        <f ca="1">SQRT(Inputs!$B$38)*M585+SQRT(1-Inputs!$B$38)*_xlfn.NORM.S.INV(RAND())</f>
        <v>9.0688586267246407E-2</v>
      </c>
      <c r="Y585" s="24">
        <f ca="1">SQRT(Inputs!$B$38)*C585+SQRT(1-Inputs!$B$38)*_xlfn.NORM.S.INV(RAND())</f>
        <v>-1.0832940518171132</v>
      </c>
      <c r="Z585" s="24">
        <f ca="1">SQRT(Inputs!$B$38)*D585+SQRT(1-Inputs!$B$38)*_xlfn.NORM.S.INV(RAND())</f>
        <v>0.92164027099696488</v>
      </c>
      <c r="AA585" s="24">
        <f ca="1">SQRT(Inputs!$B$38)*E585+SQRT(1-Inputs!$B$38)*_xlfn.NORM.S.INV(RAND())</f>
        <v>-0.2449998426637619</v>
      </c>
      <c r="AB585" s="24">
        <f ca="1">SQRT(Inputs!$B$38)*F585+SQRT(1-Inputs!$B$38)*_xlfn.NORM.S.INV(RAND())</f>
        <v>0.56477302594910128</v>
      </c>
      <c r="AC585" s="24">
        <f ca="1">SQRT(Inputs!$B$38)*G585+SQRT(1-Inputs!$B$38)*_xlfn.NORM.S.INV(RAND())</f>
        <v>0.4457332909793349</v>
      </c>
      <c r="AD585" s="24">
        <f ca="1">SQRT(Inputs!$B$38)*H585+SQRT(1-Inputs!$B$38)*_xlfn.NORM.S.INV(RAND())</f>
        <v>0.80948306797268743</v>
      </c>
      <c r="AE585" s="24">
        <f ca="1">SQRT(Inputs!$B$38)*I585+SQRT(1-Inputs!$B$38)*_xlfn.NORM.S.INV(RAND())</f>
        <v>-0.88276012817339522</v>
      </c>
      <c r="AF585" s="24">
        <f ca="1">SQRT(Inputs!$B$38)*J585+SQRT(1-Inputs!$B$38)*_xlfn.NORM.S.INV(RAND())</f>
        <v>-0.21206919865788498</v>
      </c>
      <c r="AG585" s="24">
        <f ca="1">SQRT(Inputs!$B$38)*K585+SQRT(1-Inputs!$B$38)*_xlfn.NORM.S.INV(RAND())</f>
        <v>1.0738879542074831</v>
      </c>
      <c r="AH585" s="24">
        <f ca="1">SQRT(Inputs!$B$38)*L585+SQRT(1-Inputs!$B$38)*_xlfn.NORM.S.INV(RAND())</f>
        <v>0.45825449396141649</v>
      </c>
      <c r="AI585" s="24">
        <f ca="1">SQRT(Inputs!$B$38)*M585+SQRT(1-Inputs!$B$38)*_xlfn.NORM.S.INV(RAND())</f>
        <v>-0.89202811344766064</v>
      </c>
      <c r="AJ585" s="24">
        <f ca="1">SQRT(Inputs!$B$38)*C585+SQRT(1-Inputs!$B$38)*_xlfn.NORM.S.INV(RAND())</f>
        <v>-0.9690818831338488</v>
      </c>
      <c r="AK585" s="24">
        <f ca="1">SQRT(Inputs!$B$38)*D585+SQRT(1-Inputs!$B$38)*_xlfn.NORM.S.INV(RAND())</f>
        <v>-1.5567857727580272</v>
      </c>
      <c r="AL585" s="24">
        <f ca="1">SQRT(Inputs!$B$38)*E585+SQRT(1-Inputs!$B$38)*_xlfn.NORM.S.INV(RAND())</f>
        <v>-0.83445853471270826</v>
      </c>
      <c r="AM585" s="24">
        <f ca="1">SQRT(Inputs!$B$38)*F585+SQRT(1-Inputs!$B$38)*_xlfn.NORM.S.INV(RAND())</f>
        <v>0.97352373113754442</v>
      </c>
      <c r="AN585" s="24">
        <f ca="1">SQRT(Inputs!$B$38)*G585+SQRT(1-Inputs!$B$38)*_xlfn.NORM.S.INV(RAND())</f>
        <v>-0.45400316128617491</v>
      </c>
      <c r="AO585" s="24">
        <f ca="1">SQRT(Inputs!$B$38)*H585+SQRT(1-Inputs!$B$38)*_xlfn.NORM.S.INV(RAND())</f>
        <v>0.57875469623170261</v>
      </c>
      <c r="AP585" s="24">
        <f ca="1">SQRT(Inputs!$B$38)*I585+SQRT(1-Inputs!$B$38)*_xlfn.NORM.S.INV(RAND())</f>
        <v>0.23049243904830519</v>
      </c>
      <c r="AQ585" s="24">
        <f ca="1">SQRT(Inputs!$B$38)*J585+SQRT(1-Inputs!$B$38)*_xlfn.NORM.S.INV(RAND())</f>
        <v>-0.83910225186025156</v>
      </c>
      <c r="AR585" s="24">
        <f ca="1">SQRT(Inputs!$B$38)*K585+SQRT(1-Inputs!$B$38)*_xlfn.NORM.S.INV(RAND())</f>
        <v>-2.029955357465413</v>
      </c>
      <c r="AS585" s="24">
        <f ca="1">SQRT(Inputs!$B$38)*L585+SQRT(1-Inputs!$B$38)*_xlfn.NORM.S.INV(RAND())</f>
        <v>-9.2348848128312344E-2</v>
      </c>
      <c r="AT585" s="24">
        <f ca="1">SQRT(Inputs!$B$38)*M585+SQRT(1-Inputs!$B$38)*_xlfn.NORM.S.INV(RAND())</f>
        <v>1.5206973956408931</v>
      </c>
      <c r="AU585" s="15">
        <f ca="1">Inputs!$B$6*EXP($B$8-0.5*C$5^2+C$5*N585)</f>
        <v>4762.3167319409313</v>
      </c>
      <c r="AV585" s="15">
        <f t="shared" ca="1" si="292"/>
        <v>6903.6462080612419</v>
      </c>
      <c r="AW585" s="15">
        <f t="shared" ca="1" si="293"/>
        <v>7988.6576522956766</v>
      </c>
      <c r="AX585" s="15">
        <f t="shared" ca="1" si="294"/>
        <v>10555.470683551675</v>
      </c>
      <c r="AY585" s="15">
        <f t="shared" ca="1" si="295"/>
        <v>13282.537256142796</v>
      </c>
      <c r="AZ585" s="15">
        <f t="shared" ca="1" si="296"/>
        <v>14750.605935595713</v>
      </c>
      <c r="BA585" s="15">
        <f t="shared" ca="1" si="297"/>
        <v>19036.329223792498</v>
      </c>
      <c r="BB585" s="15">
        <f t="shared" ca="1" si="298"/>
        <v>28701.86298948351</v>
      </c>
      <c r="BC585" s="15">
        <f t="shared" ca="1" si="299"/>
        <v>33428.078043583184</v>
      </c>
      <c r="BD585" s="15">
        <f t="shared" ca="1" si="300"/>
        <v>42515.755770620781</v>
      </c>
      <c r="BE585" s="15">
        <f t="shared" ca="1" si="301"/>
        <v>52529.711950265781</v>
      </c>
      <c r="BF585" s="15">
        <f ca="1">Inputs!$B$13*EXP($B$9-0.5*C$6^2+C$6*Y585)</f>
        <v>11157.962944300967</v>
      </c>
      <c r="BG585" s="15">
        <f t="shared" ca="1" si="302"/>
        <v>16058.950730016591</v>
      </c>
      <c r="BH585" s="15">
        <f t="shared" ca="1" si="303"/>
        <v>18839.762629257388</v>
      </c>
      <c r="BI585" s="15">
        <f t="shared" ca="1" si="304"/>
        <v>25157.25456994796</v>
      </c>
      <c r="BJ585" s="15">
        <f t="shared" ca="1" si="305"/>
        <v>32887.757439020024</v>
      </c>
      <c r="BK585" s="15">
        <f t="shared" ca="1" si="306"/>
        <v>45066.147129535384</v>
      </c>
      <c r="BL585" s="15">
        <f t="shared" ca="1" si="307"/>
        <v>49374.233224557342</v>
      </c>
      <c r="BM585" s="15">
        <f t="shared" ca="1" si="308"/>
        <v>59113.556192584299</v>
      </c>
      <c r="BN585" s="15">
        <f t="shared" ca="1" si="309"/>
        <v>82687.043674345405</v>
      </c>
      <c r="BO585" s="15">
        <f t="shared" ca="1" si="310"/>
        <v>107304.14817738408</v>
      </c>
      <c r="BP585" s="15">
        <f t="shared" ca="1" si="311"/>
        <v>119376.0256102351</v>
      </c>
      <c r="BQ585" s="15">
        <f ca="1">Inputs!$B$20*EXP($B$10-0.5*C$7^2+C$7*AJ585)</f>
        <v>3041.8224904691174</v>
      </c>
      <c r="BR585" s="15">
        <f t="shared" ca="1" si="312"/>
        <v>2517.4193620469937</v>
      </c>
      <c r="BS585" s="15">
        <f t="shared" ca="1" si="313"/>
        <v>2712.6952298488013</v>
      </c>
      <c r="BT585" s="15">
        <f t="shared" ca="1" si="314"/>
        <v>4828.4731541860292</v>
      </c>
      <c r="BU585" s="15">
        <f t="shared" ca="1" si="315"/>
        <v>5995.5082434454062</v>
      </c>
      <c r="BV585" s="15">
        <f t="shared" ca="1" si="316"/>
        <v>9503.2466206396584</v>
      </c>
      <c r="BW585" s="15">
        <f t="shared" ca="1" si="317"/>
        <v>13924.214701016826</v>
      </c>
      <c r="BX585" s="15">
        <f t="shared" ca="1" si="318"/>
        <v>16459.884988768237</v>
      </c>
      <c r="BY585" s="15">
        <f t="shared" ca="1" si="319"/>
        <v>15640.333197952867</v>
      </c>
      <c r="BZ585" s="15">
        <f t="shared" ca="1" si="320"/>
        <v>21576.155891917475</v>
      </c>
      <c r="CA585" s="15">
        <f t="shared" ca="1" si="321"/>
        <v>39711.435896824238</v>
      </c>
      <c r="CB585" s="15">
        <f ca="1">(AU585*DCF!C$10-DCF!C$5*MAX(AU585*DCF!C$10,0)-MAX(AU585-Inputs!$B$6,0)/Inputs!$B$10)*DCF!C$6</f>
        <v>1044.4997879923283</v>
      </c>
      <c r="CC585" s="15">
        <f ca="1">(AV585*DCF!D$10-DCF!D$5*MAX(AV585*DCF!D$10,0)-MAX(AV585-AU585,0)/Inputs!$B$10)*DCF!D$6</f>
        <v>1160.6098423687745</v>
      </c>
      <c r="CD585" s="15">
        <f ca="1">(AW585*DCF!E$10-DCF!E$5*MAX(AW585*DCF!E$10,0)-MAX(AW585-AV585,0)/Inputs!$B$10)*DCF!E$6</f>
        <v>1600.0643738026647</v>
      </c>
      <c r="CE585" s="15">
        <f ca="1">(AX585*DCF!F$10-DCF!F$5*MAX(AX585*DCF!F$10,0)-MAX(AX585-AW585,0)/Inputs!$B$10)*DCF!F$6</f>
        <v>1770.1522750969666</v>
      </c>
      <c r="CF585" s="15">
        <f ca="1">(AY585*DCF!G$10-DCF!G$5*MAX(AY585*DCF!G$10,0)-MAX(AY585-AX585,0)/Inputs!$B$10)*DCF!G$6</f>
        <v>2212.5426409988872</v>
      </c>
      <c r="CG585" s="15">
        <f ca="1">(AZ585*DCF!H$10-DCF!H$5*MAX(AZ585*DCF!H$10,0)-MAX(AZ585-AY585,0)/Inputs!$B$10)*DCF!H$6</f>
        <v>2603.1588100911827</v>
      </c>
      <c r="CH585" s="15">
        <f ca="1">(BA585*DCF!I$10-DCF!I$5*MAX(BA585*DCF!I$10,0)-MAX(BA585-AZ585,0)/Inputs!$B$10)*DCF!I$6</f>
        <v>2774.234124345583</v>
      </c>
      <c r="CI585" s="15">
        <f ca="1">(BB585*DCF!J$10-DCF!J$5*MAX(BB585*DCF!J$10,0)-MAX(BB585-BA585,0)/Inputs!$B$10)*DCF!J$6</f>
        <v>3460.6539196482045</v>
      </c>
      <c r="CJ585" s="15">
        <f ca="1">(BC585*DCF!K$10-DCF!K$5*MAX(BC585*DCF!K$10,0)-MAX(BC585-BB585,0)/Inputs!$B$10)*DCF!K$6</f>
        <v>4719.7855456341613</v>
      </c>
      <c r="CK585" s="15">
        <f ca="1">(BD585*DCF!L$10-DCF!L$5*MAX(BD585*DCF!L$10,0)-MAX(BD585-BC585,0)/Inputs!$B$10)*DCF!L$6</f>
        <v>5237.0005759956084</v>
      </c>
      <c r="CL585" s="15">
        <f ca="1">(BE585*DCF!M$10-DCF!M$5*MAX(BE585*DCF!M$10,0)-MAX(BE585-BD585,0)/Inputs!$B$10)*DCF!M$6</f>
        <v>6216.3477140711329</v>
      </c>
      <c r="CM585" s="15">
        <f ca="1">(BF585*DCF!C$28-DCF!C$5*MAX(BF585*DCF!C$28,0)-MAX(BF585-Inputs!$B$13,0)/Inputs!$B$17)*DCF!C$6</f>
        <v>3405.3371152515119</v>
      </c>
      <c r="CN585" s="15">
        <f ca="1">(BG585*DCF!D$28-DCF!D$5*MAX(BG585*DCF!D$28,0)-MAX(BG585-BF585,0)/Inputs!$B$17)*DCF!D$6</f>
        <v>3684.1259674480621</v>
      </c>
      <c r="CO585" s="15">
        <f ca="1">(BH585*DCF!E$28-DCF!E$5*MAX(BH585*DCF!E$28,0)-MAX(BH585-BG585,0)/Inputs!$B$17)*DCF!E$6</f>
        <v>4787.6964977034195</v>
      </c>
      <c r="CP585" s="15">
        <f ca="1">(BI585*DCF!F$28-DCF!F$5*MAX(BI585*DCF!F$28,0)-MAX(BI585-BH585,0)/Inputs!$B$17)*DCF!F$6</f>
        <v>5679.3326885777906</v>
      </c>
      <c r="CQ585" s="15">
        <f ca="1">(BJ585*DCF!G$28-DCF!G$5*MAX(BJ585*DCF!G$28,0)-MAX(BJ585-BI585,0)/Inputs!$B$17)*DCF!G$6</f>
        <v>7232.7839717161005</v>
      </c>
      <c r="CR585" s="15">
        <f ca="1">(BK585*DCF!H$28-DCF!H$5*MAX(BK585*DCF!H$28,0)-MAX(BK585-BJ585,0)/Inputs!$B$17)*DCF!H$6</f>
        <v>9253.1753986377753</v>
      </c>
      <c r="CS585" s="15">
        <f ca="1">(BL585*DCF!I$28-DCF!I$5*MAX(BL585*DCF!I$28,0)-MAX(BL585-BK585,0)/Inputs!$B$17)*DCF!I$6</f>
        <v>10992.158468525018</v>
      </c>
      <c r="CT585" s="15">
        <f ca="1">(BM585*DCF!J$28-DCF!J$5*MAX(BM585*DCF!J$28,0)-MAX(BM585-BL585,0)/Inputs!$B$17)*DCF!J$6</f>
        <v>11895.875760289196</v>
      </c>
      <c r="CU585" s="15">
        <f ca="1">(BN585*DCF!K$28-DCF!K$5*MAX(BN585*DCF!K$28,0)-MAX(BN585-BM585,0)/Inputs!$B$17)*DCF!K$6</f>
        <v>14574.678991215807</v>
      </c>
      <c r="CV585" s="15">
        <f ca="1">(BO585*DCF!L$28-DCF!L$5*MAX(BO585*DCF!L$28,0)-MAX(BO585-BN585,0)/Inputs!$B$17)*DCF!L$6</f>
        <v>18623.963438706098</v>
      </c>
      <c r="CW585" s="15">
        <f ca="1">(BP585*DCF!M$28-DCF!M$5*MAX(BP585*DCF!M$28,0)-MAX(BP585-BO585,0)/Inputs!$B$17)*DCF!M$6</f>
        <v>21198.817901936891</v>
      </c>
      <c r="CX585" s="15">
        <f ca="1">(BQ585*DCF!C$46-DCF!C$5*MAX(BQ585*DCF!C$46,0)-MAX(BQ585-Inputs!$B$20,0)/Inputs!$B$24)*DCF!C$6</f>
        <v>-702.49942043166675</v>
      </c>
      <c r="CY585" s="15">
        <f ca="1">(BR585*DCF!D$46-DCF!D$5*MAX(BR585*DCF!D$46,0)-MAX(BR585-BQ585,0)/Inputs!$B$24)*DCF!D$6</f>
        <v>-429.66477812300349</v>
      </c>
      <c r="CZ585" s="15">
        <f ca="1">(BS585*DCF!E$46-DCF!E$5*MAX(BS585*DCF!E$46,0)-MAX(BS585-BR585,0)/Inputs!$B$24)*DCF!E$6</f>
        <v>-397.75330531423606</v>
      </c>
      <c r="DA585" s="15">
        <f ca="1">(BT585*DCF!F$46-DCF!F$5*MAX(BT585*DCF!F$46,0)-MAX(BT585-BS585,0)/Inputs!$B$24)*DCF!F$6</f>
        <v>-1122.0615701174056</v>
      </c>
      <c r="DB585" s="15">
        <f ca="1">(BU585*DCF!G$46-DCF!G$5*MAX(BU585*DCF!G$46,0)-MAX(BU585-BT585,0)/Inputs!$B$24)*DCF!G$6</f>
        <v>-594.2445978605183</v>
      </c>
      <c r="DC585" s="15">
        <f ca="1">(BV585*DCF!H$46-DCF!H$5*MAX(BV585*DCF!H$46,0)-MAX(BV585-BU585,0)/Inputs!$B$24)*DCF!H$6</f>
        <v>-1090.0082084434944</v>
      </c>
      <c r="DD585" s="15">
        <f ca="1">(BW585*DCF!I$46-DCF!I$5*MAX(BW585*DCF!I$46,0)-MAX(BW585-BV585,0)/Inputs!$B$24)*DCF!I$6</f>
        <v>-947.50377316254878</v>
      </c>
      <c r="DE585" s="15">
        <f ca="1">(BX585*DCF!J$46-DCF!J$5*MAX(BX585*DCF!J$46,0)-MAX(BX585-BW585,0)/Inputs!$B$24)*DCF!J$6</f>
        <v>18.028311555566987</v>
      </c>
      <c r="DF585" s="15">
        <f ca="1">(BY585*DCF!K$46-DCF!K$5*MAX(BY585*DCF!K$46,0)-MAX(BY585-BX585,0)/Inputs!$B$24)*DCF!K$6</f>
        <v>893.42796956228949</v>
      </c>
      <c r="DG585" s="15">
        <f ca="1">(BZ585*DCF!L$46-DCF!L$5*MAX(BZ585*DCF!L$46,0)-MAX(BZ585-BY585,0)/Inputs!$B$24)*DCF!L$6</f>
        <v>148.16355354972382</v>
      </c>
      <c r="DH585" s="15">
        <f ca="1">(CA585*DCF!M$46-DCF!M$5*MAX(CA585*DCF!M$46,0)-MAX(CA585-BZ585,0)/Inputs!$B$24)*DCF!M$6</f>
        <v>-678.07201225510721</v>
      </c>
      <c r="DI585" s="15">
        <f ca="1">SUM(CB585:CL585)+BE585*DCF!M$10*(1+Inputs!$B$30)*(1-Inputs!$B$33)*(1-Inputs!$B$30/Inputs!$B$31)/(Inputs!$B$29-Inputs!$B$30)*DCF!M$6</f>
        <v>178989.93260116386</v>
      </c>
      <c r="DJ585" s="15">
        <f ca="1">SUM(CM585:CW585)+BP585*DCF!M$28*(1+Inputs!$B$30)*(1-Inputs!$B$33)*(1-Inputs!$B$30/Inputs!$B$31)/(Inputs!$B$29-Inputs!$B$30)*DCF!M$6</f>
        <v>554294.69001040782</v>
      </c>
      <c r="DK585" s="15">
        <f ca="1">SUM(CX585:DH585)+CA585*DCF!M$46*(1+Inputs!$B$30)*(1-Inputs!$B$33)*(1-Inputs!$B$30/Inputs!$B$31)/(Inputs!$B$29-Inputs!$B$30)*DCF!M$6</f>
        <v>56496.396185758298</v>
      </c>
      <c r="DM585" s="15">
        <f ca="1">DI585+DJ585+DK585+Inputs!$B$34+Inputs!$B$36-Inputs!$B$35</f>
        <v>866632.01879732998</v>
      </c>
    </row>
    <row r="586" spans="1:117" x14ac:dyDescent="0.75">
      <c r="A586" s="11">
        <v>573</v>
      </c>
      <c r="C586" s="24">
        <f t="shared" ca="1" si="327"/>
        <v>2.0296828311709718</v>
      </c>
      <c r="D586" s="24">
        <f t="shared" ca="1" si="327"/>
        <v>-1.3655928845541025</v>
      </c>
      <c r="E586" s="24">
        <f t="shared" ca="1" si="327"/>
        <v>-0.97977884641769031</v>
      </c>
      <c r="F586" s="24">
        <f t="shared" ca="1" si="327"/>
        <v>-0.81085685212183456</v>
      </c>
      <c r="G586" s="24">
        <f t="shared" ca="1" si="327"/>
        <v>-0.53070063061773642</v>
      </c>
      <c r="H586" s="24">
        <f t="shared" ca="1" si="327"/>
        <v>2.4929530361955332</v>
      </c>
      <c r="I586" s="24">
        <f t="shared" ca="1" si="327"/>
        <v>8.7234813121071664E-3</v>
      </c>
      <c r="J586" s="24">
        <f t="shared" ca="1" si="327"/>
        <v>2.1991277466835104</v>
      </c>
      <c r="K586" s="24">
        <f t="shared" ca="1" si="327"/>
        <v>0.22777321188978364</v>
      </c>
      <c r="L586" s="24">
        <f t="shared" ca="1" si="327"/>
        <v>-0.53697870456475938</v>
      </c>
      <c r="M586" s="24">
        <f t="shared" ca="1" si="327"/>
        <v>-0.40632889759561086</v>
      </c>
      <c r="N586" s="24">
        <f ca="1">SQRT(Inputs!$B$38)*C586+SQRT(1-Inputs!$B$38)*_xlfn.NORM.S.INV(RAND())</f>
        <v>1.3430289086367437</v>
      </c>
      <c r="O586" s="24">
        <f ca="1">SQRT(Inputs!$B$38)*D586+SQRT(1-Inputs!$B$38)*_xlfn.NORM.S.INV(RAND())</f>
        <v>-0.96860292902690681</v>
      </c>
      <c r="P586" s="24">
        <f ca="1">SQRT(Inputs!$B$38)*E586+SQRT(1-Inputs!$B$38)*_xlfn.NORM.S.INV(RAND())</f>
        <v>-0.45070281252012206</v>
      </c>
      <c r="Q586" s="24">
        <f ca="1">SQRT(Inputs!$B$38)*F586+SQRT(1-Inputs!$B$38)*_xlfn.NORM.S.INV(RAND())</f>
        <v>-1.5252331323442321</v>
      </c>
      <c r="R586" s="24">
        <f ca="1">SQRT(Inputs!$B$38)*G586+SQRT(1-Inputs!$B$38)*_xlfn.NORM.S.INV(RAND())</f>
        <v>-1.5238725018811423</v>
      </c>
      <c r="S586" s="24">
        <f ca="1">SQRT(Inputs!$B$38)*H586+SQRT(1-Inputs!$B$38)*_xlfn.NORM.S.INV(RAND())</f>
        <v>1.3763763070295185</v>
      </c>
      <c r="T586" s="24">
        <f ca="1">SQRT(Inputs!$B$38)*I586+SQRT(1-Inputs!$B$38)*_xlfn.NORM.S.INV(RAND())</f>
        <v>1.7326267143127749</v>
      </c>
      <c r="U586" s="24">
        <f ca="1">SQRT(Inputs!$B$38)*J586+SQRT(1-Inputs!$B$38)*_xlfn.NORM.S.INV(RAND())</f>
        <v>3.625103917236161E-2</v>
      </c>
      <c r="V586" s="24">
        <f ca="1">SQRT(Inputs!$B$38)*K586+SQRT(1-Inputs!$B$38)*_xlfn.NORM.S.INV(RAND())</f>
        <v>-0.24173504617804401</v>
      </c>
      <c r="W586" s="24">
        <f ca="1">SQRT(Inputs!$B$38)*L586+SQRT(1-Inputs!$B$38)*_xlfn.NORM.S.INV(RAND())</f>
        <v>-0.51575085941307863</v>
      </c>
      <c r="X586" s="24">
        <f ca="1">SQRT(Inputs!$B$38)*M586+SQRT(1-Inputs!$B$38)*_xlfn.NORM.S.INV(RAND())</f>
        <v>0.60238775205942385</v>
      </c>
      <c r="Y586" s="24">
        <f ca="1">SQRT(Inputs!$B$38)*C586+SQRT(1-Inputs!$B$38)*_xlfn.NORM.S.INV(RAND())</f>
        <v>0.57081139450826468</v>
      </c>
      <c r="Z586" s="24">
        <f ca="1">SQRT(Inputs!$B$38)*D586+SQRT(1-Inputs!$B$38)*_xlfn.NORM.S.INV(RAND())</f>
        <v>-1.3646265162285656</v>
      </c>
      <c r="AA586" s="24">
        <f ca="1">SQRT(Inputs!$B$38)*E586+SQRT(1-Inputs!$B$38)*_xlfn.NORM.S.INV(RAND())</f>
        <v>-1.3271278358669112</v>
      </c>
      <c r="AB586" s="24">
        <f ca="1">SQRT(Inputs!$B$38)*F586+SQRT(1-Inputs!$B$38)*_xlfn.NORM.S.INV(RAND())</f>
        <v>-1.7864108813408865</v>
      </c>
      <c r="AC586" s="24">
        <f ca="1">SQRT(Inputs!$B$38)*G586+SQRT(1-Inputs!$B$38)*_xlfn.NORM.S.INV(RAND())</f>
        <v>-1.9367455224794727</v>
      </c>
      <c r="AD586" s="24">
        <f ca="1">SQRT(Inputs!$B$38)*H586+SQRT(1-Inputs!$B$38)*_xlfn.NORM.S.INV(RAND())</f>
        <v>3.1526933011917917</v>
      </c>
      <c r="AE586" s="24">
        <f ca="1">SQRT(Inputs!$B$38)*I586+SQRT(1-Inputs!$B$38)*_xlfn.NORM.S.INV(RAND())</f>
        <v>0.36054014202982465</v>
      </c>
      <c r="AF586" s="24">
        <f ca="1">SQRT(Inputs!$B$38)*J586+SQRT(1-Inputs!$B$38)*_xlfn.NORM.S.INV(RAND())</f>
        <v>1.9584058402820954</v>
      </c>
      <c r="AG586" s="24">
        <f ca="1">SQRT(Inputs!$B$38)*K586+SQRT(1-Inputs!$B$38)*_xlfn.NORM.S.INV(RAND())</f>
        <v>-0.65264717531450123</v>
      </c>
      <c r="AH586" s="24">
        <f ca="1">SQRT(Inputs!$B$38)*L586+SQRT(1-Inputs!$B$38)*_xlfn.NORM.S.INV(RAND())</f>
        <v>-2.3808510649738768</v>
      </c>
      <c r="AI586" s="24">
        <f ca="1">SQRT(Inputs!$B$38)*M586+SQRT(1-Inputs!$B$38)*_xlfn.NORM.S.INV(RAND())</f>
        <v>-1.5521797408134035</v>
      </c>
      <c r="AJ586" s="24">
        <f ca="1">SQRT(Inputs!$B$38)*C586+SQRT(1-Inputs!$B$38)*_xlfn.NORM.S.INV(RAND())</f>
        <v>1.5361844881031741</v>
      </c>
      <c r="AK586" s="24">
        <f ca="1">SQRT(Inputs!$B$38)*D586+SQRT(1-Inputs!$B$38)*_xlfn.NORM.S.INV(RAND())</f>
        <v>-7.9877911311891925E-2</v>
      </c>
      <c r="AL586" s="24">
        <f ca="1">SQRT(Inputs!$B$38)*E586+SQRT(1-Inputs!$B$38)*_xlfn.NORM.S.INV(RAND())</f>
        <v>-2.2120286134879414</v>
      </c>
      <c r="AM586" s="24">
        <f ca="1">SQRT(Inputs!$B$38)*F586+SQRT(1-Inputs!$B$38)*_xlfn.NORM.S.INV(RAND())</f>
        <v>0.21046161081763193</v>
      </c>
      <c r="AN586" s="24">
        <f ca="1">SQRT(Inputs!$B$38)*G586+SQRT(1-Inputs!$B$38)*_xlfn.NORM.S.INV(RAND())</f>
        <v>-1.681803276185589</v>
      </c>
      <c r="AO586" s="24">
        <f ca="1">SQRT(Inputs!$B$38)*H586+SQRT(1-Inputs!$B$38)*_xlfn.NORM.S.INV(RAND())</f>
        <v>0.67822129545461129</v>
      </c>
      <c r="AP586" s="24">
        <f ca="1">SQRT(Inputs!$B$38)*I586+SQRT(1-Inputs!$B$38)*_xlfn.NORM.S.INV(RAND())</f>
        <v>0.43359983071813069</v>
      </c>
      <c r="AQ586" s="24">
        <f ca="1">SQRT(Inputs!$B$38)*J586+SQRT(1-Inputs!$B$38)*_xlfn.NORM.S.INV(RAND())</f>
        <v>2.0289660425877707</v>
      </c>
      <c r="AR586" s="24">
        <f ca="1">SQRT(Inputs!$B$38)*K586+SQRT(1-Inputs!$B$38)*_xlfn.NORM.S.INV(RAND())</f>
        <v>0.42943498495837595</v>
      </c>
      <c r="AS586" s="24">
        <f ca="1">SQRT(Inputs!$B$38)*L586+SQRT(1-Inputs!$B$38)*_xlfn.NORM.S.INV(RAND())</f>
        <v>-2.0524111755929386</v>
      </c>
      <c r="AT586" s="24">
        <f ca="1">SQRT(Inputs!$B$38)*M586+SQRT(1-Inputs!$B$38)*_xlfn.NORM.S.INV(RAND())</f>
        <v>-1.8436698632643229</v>
      </c>
      <c r="AU586" s="15">
        <f ca="1">Inputs!$B$6*EXP($B$8-0.5*C$5^2+C$5*N586)</f>
        <v>6167.2766631594459</v>
      </c>
      <c r="AV586" s="15">
        <f t="shared" ca="1" si="292"/>
        <v>6510.554364492782</v>
      </c>
      <c r="AW586" s="15">
        <f t="shared" ca="1" si="293"/>
        <v>7470.2533299871748</v>
      </c>
      <c r="AX586" s="15">
        <f t="shared" ca="1" si="294"/>
        <v>7538.0617858005808</v>
      </c>
      <c r="AY586" s="15">
        <f t="shared" ca="1" si="295"/>
        <v>7710.3804388422186</v>
      </c>
      <c r="AZ586" s="15">
        <f t="shared" ca="1" si="296"/>
        <v>10973.269124722563</v>
      </c>
      <c r="BA586" s="15">
        <f t="shared" ca="1" si="297"/>
        <v>16098.300102448375</v>
      </c>
      <c r="BB586" s="15">
        <f t="shared" ca="1" si="298"/>
        <v>19780.938373909397</v>
      </c>
      <c r="BC586" s="15">
        <f t="shared" ca="1" si="299"/>
        <v>23667.84050215999</v>
      </c>
      <c r="BD586" s="15">
        <f t="shared" ca="1" si="300"/>
        <v>27629.803161233482</v>
      </c>
      <c r="BE586" s="15">
        <f t="shared" ca="1" si="301"/>
        <v>35766.258773692854</v>
      </c>
      <c r="BF586" s="15">
        <f ca="1">Inputs!$B$13*EXP($B$9-0.5*C$6^2+C$6*Y586)</f>
        <v>15488.162040124273</v>
      </c>
      <c r="BG586" s="15">
        <f t="shared" ca="1" si="302"/>
        <v>14756.130487162265</v>
      </c>
      <c r="BH586" s="15">
        <f t="shared" ca="1" si="303"/>
        <v>14467.185111462106</v>
      </c>
      <c r="BI586" s="15">
        <f t="shared" ca="1" si="304"/>
        <v>13452.52246039933</v>
      </c>
      <c r="BJ586" s="15">
        <f t="shared" ca="1" si="305"/>
        <v>12474.631733853863</v>
      </c>
      <c r="BK586" s="15">
        <f t="shared" ca="1" si="306"/>
        <v>23517.395463804845</v>
      </c>
      <c r="BL586" s="15">
        <f t="shared" ca="1" si="307"/>
        <v>30270.058094788787</v>
      </c>
      <c r="BM586" s="15">
        <f t="shared" ca="1" si="308"/>
        <v>47456.974014010724</v>
      </c>
      <c r="BN586" s="15">
        <f t="shared" ca="1" si="309"/>
        <v>53975.233623091488</v>
      </c>
      <c r="BO586" s="15">
        <f t="shared" ca="1" si="310"/>
        <v>50355.678613173528</v>
      </c>
      <c r="BP586" s="15">
        <f t="shared" ca="1" si="311"/>
        <v>51983.672992609121</v>
      </c>
      <c r="BQ586" s="15">
        <f ca="1">Inputs!$B$20*EXP($B$10-0.5*C$7^2+C$7*AJ586)</f>
        <v>7396.6814772981525</v>
      </c>
      <c r="BR586" s="15">
        <f t="shared" ca="1" si="312"/>
        <v>9784.9485339929761</v>
      </c>
      <c r="BS586" s="15">
        <f t="shared" ca="1" si="313"/>
        <v>7098.6993947111287</v>
      </c>
      <c r="BT586" s="15">
        <f t="shared" ca="1" si="314"/>
        <v>10343.138960054835</v>
      </c>
      <c r="BU586" s="15">
        <f t="shared" ca="1" si="315"/>
        <v>9542.0947558948246</v>
      </c>
      <c r="BV586" s="15">
        <f t="shared" ca="1" si="316"/>
        <v>15467.571102518074</v>
      </c>
      <c r="BW586" s="15">
        <f t="shared" ca="1" si="317"/>
        <v>23658.656424704048</v>
      </c>
      <c r="BX586" s="15">
        <f t="shared" ca="1" si="318"/>
        <v>49699.724181113466</v>
      </c>
      <c r="BY586" s="15">
        <f t="shared" ca="1" si="319"/>
        <v>75600.915152244896</v>
      </c>
      <c r="BZ586" s="15">
        <f t="shared" ca="1" si="320"/>
        <v>72739.052495695549</v>
      </c>
      <c r="CA586" s="15">
        <f t="shared" ca="1" si="321"/>
        <v>73631.880299898854</v>
      </c>
      <c r="CB586" s="15">
        <f ca="1">(AU586*DCF!C$10-DCF!C$5*MAX(AU586*DCF!C$10,0)-MAX(AU586-Inputs!$B$6,0)/Inputs!$B$10)*DCF!C$6</f>
        <v>1034.482173261526</v>
      </c>
      <c r="CC586" s="15">
        <f ca="1">(AV586*DCF!D$10-DCF!D$5*MAX(AV586*DCF!D$10,0)-MAX(AV586-AU586,0)/Inputs!$B$10)*DCF!D$6</f>
        <v>1503.204235532661</v>
      </c>
      <c r="CD586" s="15">
        <f ca="1">(AW586*DCF!E$10-DCF!E$5*MAX(AW586*DCF!E$10,0)-MAX(AW586-AV586,0)/Inputs!$B$10)*DCF!E$6</f>
        <v>1508.5986276961041</v>
      </c>
      <c r="CE586" s="15">
        <f ca="1">(AX586*DCF!F$10-DCF!F$5*MAX(AX586*DCF!F$10,0)-MAX(AX586-AW586,0)/Inputs!$B$10)*DCF!F$6</f>
        <v>1631.4376160716274</v>
      </c>
      <c r="CF586" s="15">
        <f ca="1">(AY586*DCF!G$10-DCF!G$5*MAX(AY586*DCF!G$10,0)-MAX(AY586-AX586,0)/Inputs!$B$10)*DCF!G$6</f>
        <v>1555.5229943440752</v>
      </c>
      <c r="CG586" s="15">
        <f ca="1">(AZ586*DCF!H$10-DCF!H$5*MAX(AZ586*DCF!H$10,0)-MAX(AZ586-AY586,0)/Inputs!$B$10)*DCF!H$6</f>
        <v>1551.0836903002883</v>
      </c>
      <c r="CH586" s="15">
        <f ca="1">(BA586*DCF!I$10-DCF!I$5*MAX(BA586*DCF!I$10,0)-MAX(BA586-AZ586,0)/Inputs!$B$10)*DCF!I$6</f>
        <v>2099.8875157405141</v>
      </c>
      <c r="CI586" s="15">
        <f ca="1">(BB586*DCF!J$10-DCF!J$5*MAX(BB586*DCF!J$10,0)-MAX(BB586-BA586,0)/Inputs!$B$10)*DCF!J$6</f>
        <v>2836.4117781235909</v>
      </c>
      <c r="CJ586" s="15">
        <f ca="1">(BC586*DCF!K$10-DCF!K$5*MAX(BC586*DCF!K$10,0)-MAX(BC586-BB586,0)/Inputs!$B$10)*DCF!K$6</f>
        <v>3266.0350847098343</v>
      </c>
      <c r="CK586" s="15">
        <f ca="1">(BD586*DCF!L$10-DCF!L$5*MAX(BD586*DCF!L$10,0)-MAX(BD586-BC586,0)/Inputs!$B$10)*DCF!L$6</f>
        <v>3654.7538025624508</v>
      </c>
      <c r="CL586" s="15">
        <f ca="1">(BE586*DCF!M$10-DCF!M$5*MAX(BE586*DCF!M$10,0)-MAX(BE586-BD586,0)/Inputs!$B$10)*DCF!M$6</f>
        <v>4075.0951552426959</v>
      </c>
      <c r="CM586" s="15">
        <f ca="1">(BF586*DCF!C$28-DCF!C$5*MAX(BF586*DCF!C$28,0)-MAX(BF586-Inputs!$B$13,0)/Inputs!$B$17)*DCF!C$6</f>
        <v>3779.7348946630918</v>
      </c>
      <c r="CN586" s="15">
        <f ca="1">(BG586*DCF!D$28-DCF!D$5*MAX(BG586*DCF!D$28,0)-MAX(BG586-BF586,0)/Inputs!$B$17)*DCF!D$6</f>
        <v>4346.0207610647431</v>
      </c>
      <c r="CO586" s="15">
        <f ca="1">(BH586*DCF!E$28-DCF!E$5*MAX(BH586*DCF!E$28,0)-MAX(BH586-BG586,0)/Inputs!$B$17)*DCF!E$6</f>
        <v>4097.3644326795238</v>
      </c>
      <c r="CP586" s="15">
        <f ca="1">(BI586*DCF!F$28-DCF!F$5*MAX(BI586*DCF!F$28,0)-MAX(BI586-BH586,0)/Inputs!$B$17)*DCF!F$6</f>
        <v>3652.0054969542966</v>
      </c>
      <c r="CQ586" s="15">
        <f ca="1">(BJ586*DCF!G$28-DCF!G$5*MAX(BJ586*DCF!G$28,0)-MAX(BJ586-BI586,0)/Inputs!$B$17)*DCF!G$6</f>
        <v>3236.637848106624</v>
      </c>
      <c r="CR586" s="15">
        <f ca="1">(BK586*DCF!H$28-DCF!H$5*MAX(BK586*DCF!H$28,0)-MAX(BK586-BJ586,0)/Inputs!$B$17)*DCF!H$6</f>
        <v>4100.3757747575719</v>
      </c>
      <c r="CS586" s="15">
        <f ca="1">(BL586*DCF!I$28-DCF!I$5*MAX(BL586*DCF!I$28,0)-MAX(BL586-BK586,0)/Inputs!$B$17)*DCF!I$6</f>
        <v>6148.8819886581241</v>
      </c>
      <c r="CT586" s="15">
        <f ca="1">(BM586*DCF!J$28-DCF!J$5*MAX(BM586*DCF!J$28,0)-MAX(BM586-BL586,0)/Inputs!$B$17)*DCF!J$6</f>
        <v>8308.0002596122231</v>
      </c>
      <c r="CU586" s="15">
        <f ca="1">(BN586*DCF!K$28-DCF!K$5*MAX(BN586*DCF!K$28,0)-MAX(BN586-BM586,0)/Inputs!$B$17)*DCF!K$6</f>
        <v>10600.264359063071</v>
      </c>
      <c r="CV586" s="15">
        <f ca="1">(BO586*DCF!L$28-DCF!L$5*MAX(BO586*DCF!L$28,0)-MAX(BO586-BN586,0)/Inputs!$B$17)*DCF!L$6</f>
        <v>10047.014842654302</v>
      </c>
      <c r="CW586" s="15">
        <f ca="1">(BP586*DCF!M$28-DCF!M$5*MAX(BP586*DCF!M$28,0)-MAX(BP586-BO586,0)/Inputs!$B$17)*DCF!M$6</f>
        <v>9610.586999860423</v>
      </c>
      <c r="CX586" s="15">
        <f ca="1">(BQ586*DCF!C$46-DCF!C$5*MAX(BQ586*DCF!C$46,0)-MAX(BQ586-Inputs!$B$20,0)/Inputs!$B$24)*DCF!C$6</f>
        <v>-3646.1996378509139</v>
      </c>
      <c r="CY586" s="15">
        <f ca="1">(BR586*DCF!D$46-DCF!D$5*MAX(BR586*DCF!D$46,0)-MAX(BR586-BQ586,0)/Inputs!$B$24)*DCF!D$6</f>
        <v>-2689.1162554782472</v>
      </c>
      <c r="CZ586" s="15">
        <f ca="1">(BS586*DCF!E$46-DCF!E$5*MAX(BS586*DCF!E$46,0)-MAX(BS586-BR586,0)/Inputs!$B$24)*DCF!E$6</f>
        <v>-839.43356318753843</v>
      </c>
      <c r="DA586" s="15">
        <f ca="1">(BT586*DCF!F$46-DCF!F$5*MAX(BT586*DCF!F$46,0)-MAX(BT586-BS586,0)/Inputs!$B$24)*DCF!F$6</f>
        <v>-1934.6557836843856</v>
      </c>
      <c r="DB586" s="15">
        <f ca="1">(BU586*DCF!G$46-DCF!G$5*MAX(BU586*DCF!G$46,0)-MAX(BU586-BT586,0)/Inputs!$B$24)*DCF!G$6</f>
        <v>-320.97721471105388</v>
      </c>
      <c r="DC586" s="15">
        <f ca="1">(BV586*DCF!H$46-DCF!H$5*MAX(BV586*DCF!H$46,0)-MAX(BV586-BU586,0)/Inputs!$B$24)*DCF!H$6</f>
        <v>-1841.3054687172389</v>
      </c>
      <c r="DD586" s="15">
        <f ca="1">(BW586*DCF!I$46-DCF!I$5*MAX(BW586*DCF!I$46,0)-MAX(BW586-BV586,0)/Inputs!$B$24)*DCF!I$6</f>
        <v>-1804.9378798416676</v>
      </c>
      <c r="DE586" s="15">
        <f ca="1">(BX586*DCF!J$46-DCF!J$5*MAX(BX586*DCF!J$46,0)-MAX(BX586-BW586,0)/Inputs!$B$24)*DCF!J$6</f>
        <v>-4820.8997653751048</v>
      </c>
      <c r="DF586" s="15">
        <f ca="1">(BY586*DCF!K$46-DCF!K$5*MAX(BY586*DCF!K$46,0)-MAX(BY586-BX586,0)/Inputs!$B$24)*DCF!K$6</f>
        <v>-2026.5254926172354</v>
      </c>
      <c r="DG586" s="15">
        <f ca="1">(BZ586*DCF!L$46-DCF!L$5*MAX(BZ586*DCF!L$46,0)-MAX(BZ586-BY586,0)/Inputs!$B$24)*DCF!L$6</f>
        <v>5028.1148132425633</v>
      </c>
      <c r="DH586" s="15">
        <f ca="1">(CA586*DCF!M$46-DCF!M$5*MAX(CA586*DCF!M$46,0)-MAX(CA586-BZ586,0)/Inputs!$B$24)*DCF!M$6</f>
        <v>5585.799184639015</v>
      </c>
      <c r="DI586" s="15">
        <f ca="1">SUM(CB586:CL586)+BE586*DCF!M$10*(1+Inputs!$B$30)*(1-Inputs!$B$33)*(1-Inputs!$B$30/Inputs!$B$31)/(Inputs!$B$29-Inputs!$B$30)*DCF!M$6</f>
        <v>124254.48380058174</v>
      </c>
      <c r="DJ586" s="15">
        <f ca="1">SUM(CM586:CW586)+BP586*DCF!M$28*(1+Inputs!$B$30)*(1-Inputs!$B$33)*(1-Inputs!$B$30/Inputs!$B$31)/(Inputs!$B$29-Inputs!$B$30)*DCF!M$6</f>
        <v>260821.88679319684</v>
      </c>
      <c r="DK586" s="15">
        <f ca="1">SUM(CX586:DH586)+CA586*DCF!M$46*(1+Inputs!$B$30)*(1-Inputs!$B$33)*(1-Inputs!$B$30/Inputs!$B$31)/(Inputs!$B$29-Inputs!$B$30)*DCF!M$6</f>
        <v>104533.47213388226</v>
      </c>
      <c r="DM586" s="15">
        <f ca="1">DI586+DJ586+DK586+Inputs!$B$34+Inputs!$B$36-Inputs!$B$35</f>
        <v>566460.84272766078</v>
      </c>
    </row>
    <row r="587" spans="1:117" x14ac:dyDescent="0.75">
      <c r="A587" s="11">
        <v>574</v>
      </c>
      <c r="C587" s="24">
        <f t="shared" ca="1" si="327"/>
        <v>-0.16277317796950969</v>
      </c>
      <c r="D587" s="24">
        <f t="shared" ca="1" si="327"/>
        <v>-0.98108202162533942</v>
      </c>
      <c r="E587" s="24">
        <f t="shared" ca="1" si="327"/>
        <v>0.27666662890647109</v>
      </c>
      <c r="F587" s="24">
        <f t="shared" ca="1" si="327"/>
        <v>2.1244437259924633</v>
      </c>
      <c r="G587" s="24">
        <f t="shared" ca="1" si="327"/>
        <v>0.44586001354283605</v>
      </c>
      <c r="H587" s="24">
        <f t="shared" ca="1" si="327"/>
        <v>0.21604434373050665</v>
      </c>
      <c r="I587" s="24">
        <f t="shared" ca="1" si="327"/>
        <v>0.20752327973383075</v>
      </c>
      <c r="J587" s="24">
        <f t="shared" ca="1" si="327"/>
        <v>-2.1232355483279663</v>
      </c>
      <c r="K587" s="24">
        <f t="shared" ca="1" si="327"/>
        <v>0.21799036162740718</v>
      </c>
      <c r="L587" s="24">
        <f t="shared" ca="1" si="327"/>
        <v>0.63676634896296447</v>
      </c>
      <c r="M587" s="24">
        <f t="shared" ca="1" si="327"/>
        <v>0.5335890549341592</v>
      </c>
      <c r="N587" s="24">
        <f ca="1">SQRT(Inputs!$B$38)*C587+SQRT(1-Inputs!$B$38)*_xlfn.NORM.S.INV(RAND())</f>
        <v>-0.90821030617157295</v>
      </c>
      <c r="O587" s="24">
        <f ca="1">SQRT(Inputs!$B$38)*D587+SQRT(1-Inputs!$B$38)*_xlfn.NORM.S.INV(RAND())</f>
        <v>-1.3151175084658477</v>
      </c>
      <c r="P587" s="24">
        <f ca="1">SQRT(Inputs!$B$38)*E587+SQRT(1-Inputs!$B$38)*_xlfn.NORM.S.INV(RAND())</f>
        <v>-0.67462552284715582</v>
      </c>
      <c r="Q587" s="24">
        <f ca="1">SQRT(Inputs!$B$38)*F587+SQRT(1-Inputs!$B$38)*_xlfn.NORM.S.INV(RAND())</f>
        <v>0.91811569555678374</v>
      </c>
      <c r="R587" s="24">
        <f ca="1">SQRT(Inputs!$B$38)*G587+SQRT(1-Inputs!$B$38)*_xlfn.NORM.S.INV(RAND())</f>
        <v>-0.31507050910467821</v>
      </c>
      <c r="S587" s="24">
        <f ca="1">SQRT(Inputs!$B$38)*H587+SQRT(1-Inputs!$B$38)*_xlfn.NORM.S.INV(RAND())</f>
        <v>0.94670975192175211</v>
      </c>
      <c r="T587" s="24">
        <f ca="1">SQRT(Inputs!$B$38)*I587+SQRT(1-Inputs!$B$38)*_xlfn.NORM.S.INV(RAND())</f>
        <v>1.1071537618827274</v>
      </c>
      <c r="U587" s="24">
        <f ca="1">SQRT(Inputs!$B$38)*J587+SQRT(1-Inputs!$B$38)*_xlfn.NORM.S.INV(RAND())</f>
        <v>0.67631061653975055</v>
      </c>
      <c r="V587" s="24">
        <f ca="1">SQRT(Inputs!$B$38)*K587+SQRT(1-Inputs!$B$38)*_xlfn.NORM.S.INV(RAND())</f>
        <v>0.53032906118245648</v>
      </c>
      <c r="W587" s="24">
        <f ca="1">SQRT(Inputs!$B$38)*L587+SQRT(1-Inputs!$B$38)*_xlfn.NORM.S.INV(RAND())</f>
        <v>-9.9447020064013902E-2</v>
      </c>
      <c r="X587" s="24">
        <f ca="1">SQRT(Inputs!$B$38)*M587+SQRT(1-Inputs!$B$38)*_xlfn.NORM.S.INV(RAND())</f>
        <v>-0.41565092726408565</v>
      </c>
      <c r="Y587" s="24">
        <f ca="1">SQRT(Inputs!$B$38)*C587+SQRT(1-Inputs!$B$38)*_xlfn.NORM.S.INV(RAND())</f>
        <v>-0.1478711473201981</v>
      </c>
      <c r="Z587" s="24">
        <f ca="1">SQRT(Inputs!$B$38)*D587+SQRT(1-Inputs!$B$38)*_xlfn.NORM.S.INV(RAND())</f>
        <v>0.13393032067779276</v>
      </c>
      <c r="AA587" s="24">
        <f ca="1">SQRT(Inputs!$B$38)*E587+SQRT(1-Inputs!$B$38)*_xlfn.NORM.S.INV(RAND())</f>
        <v>-1.2984900288999466</v>
      </c>
      <c r="AB587" s="24">
        <f ca="1">SQRT(Inputs!$B$38)*F587+SQRT(1-Inputs!$B$38)*_xlfn.NORM.S.INV(RAND())</f>
        <v>0.72252183270207149</v>
      </c>
      <c r="AC587" s="24">
        <f ca="1">SQRT(Inputs!$B$38)*G587+SQRT(1-Inputs!$B$38)*_xlfn.NORM.S.INV(RAND())</f>
        <v>0.44284339418767427</v>
      </c>
      <c r="AD587" s="24">
        <f ca="1">SQRT(Inputs!$B$38)*H587+SQRT(1-Inputs!$B$38)*_xlfn.NORM.S.INV(RAND())</f>
        <v>-1.4699606479028462</v>
      </c>
      <c r="AE587" s="24">
        <f ca="1">SQRT(Inputs!$B$38)*I587+SQRT(1-Inputs!$B$38)*_xlfn.NORM.S.INV(RAND())</f>
        <v>-0.50927353630441019</v>
      </c>
      <c r="AF587" s="24">
        <f ca="1">SQRT(Inputs!$B$38)*J587+SQRT(1-Inputs!$B$38)*_xlfn.NORM.S.INV(RAND())</f>
        <v>-0.14588011848218252</v>
      </c>
      <c r="AG587" s="24">
        <f ca="1">SQRT(Inputs!$B$38)*K587+SQRT(1-Inputs!$B$38)*_xlfn.NORM.S.INV(RAND())</f>
        <v>-0.30764005074866774</v>
      </c>
      <c r="AH587" s="24">
        <f ca="1">SQRT(Inputs!$B$38)*L587+SQRT(1-Inputs!$B$38)*_xlfn.NORM.S.INV(RAND())</f>
        <v>0.7375134897043748</v>
      </c>
      <c r="AI587" s="24">
        <f ca="1">SQRT(Inputs!$B$38)*M587+SQRT(1-Inputs!$B$38)*_xlfn.NORM.S.INV(RAND())</f>
        <v>0.1417009748589822</v>
      </c>
      <c r="AJ587" s="24">
        <f ca="1">SQRT(Inputs!$B$38)*C587+SQRT(1-Inputs!$B$38)*_xlfn.NORM.S.INV(RAND())</f>
        <v>-0.23506138985807912</v>
      </c>
      <c r="AK587" s="24">
        <f ca="1">SQRT(Inputs!$B$38)*D587+SQRT(1-Inputs!$B$38)*_xlfn.NORM.S.INV(RAND())</f>
        <v>-1.0851902727571476</v>
      </c>
      <c r="AL587" s="24">
        <f ca="1">SQRT(Inputs!$B$38)*E587+SQRT(1-Inputs!$B$38)*_xlfn.NORM.S.INV(RAND())</f>
        <v>-0.92041569654548783</v>
      </c>
      <c r="AM587" s="24">
        <f ca="1">SQRT(Inputs!$B$38)*F587+SQRT(1-Inputs!$B$38)*_xlfn.NORM.S.INV(RAND())</f>
        <v>2.4603779171891622</v>
      </c>
      <c r="AN587" s="24">
        <f ca="1">SQRT(Inputs!$B$38)*G587+SQRT(1-Inputs!$B$38)*_xlfn.NORM.S.INV(RAND())</f>
        <v>0.75891556052691467</v>
      </c>
      <c r="AO587" s="24">
        <f ca="1">SQRT(Inputs!$B$38)*H587+SQRT(1-Inputs!$B$38)*_xlfn.NORM.S.INV(RAND())</f>
        <v>5.8044703993669476E-2</v>
      </c>
      <c r="AP587" s="24">
        <f ca="1">SQRT(Inputs!$B$38)*I587+SQRT(1-Inputs!$B$38)*_xlfn.NORM.S.INV(RAND())</f>
        <v>-0.18853116941747489</v>
      </c>
      <c r="AQ587" s="24">
        <f ca="1">SQRT(Inputs!$B$38)*J587+SQRT(1-Inputs!$B$38)*_xlfn.NORM.S.INV(RAND())</f>
        <v>-1.5683627200125219</v>
      </c>
      <c r="AR587" s="24">
        <f ca="1">SQRT(Inputs!$B$38)*K587+SQRT(1-Inputs!$B$38)*_xlfn.NORM.S.INV(RAND())</f>
        <v>-0.85050095205744303</v>
      </c>
      <c r="AS587" s="24">
        <f ca="1">SQRT(Inputs!$B$38)*L587+SQRT(1-Inputs!$B$38)*_xlfn.NORM.S.INV(RAND())</f>
        <v>0.29706684656271931</v>
      </c>
      <c r="AT587" s="24">
        <f ca="1">SQRT(Inputs!$B$38)*M587+SQRT(1-Inputs!$B$38)*_xlfn.NORM.S.INV(RAND())</f>
        <v>-0.25056809665955165</v>
      </c>
      <c r="AU587" s="15">
        <f ca="1">Inputs!$B$6*EXP($B$8-0.5*C$5^2+C$5*N587)</f>
        <v>4283.8080354088397</v>
      </c>
      <c r="AV587" s="15">
        <f t="shared" ca="1" si="292"/>
        <v>4297.6177615465094</v>
      </c>
      <c r="AW587" s="15">
        <f t="shared" ca="1" si="293"/>
        <v>4784.407571026155</v>
      </c>
      <c r="AX587" s="15">
        <f t="shared" ca="1" si="294"/>
        <v>6551.2314098528605</v>
      </c>
      <c r="AY587" s="15">
        <f t="shared" ca="1" si="295"/>
        <v>7717.0253435598997</v>
      </c>
      <c r="AZ587" s="15">
        <f t="shared" ca="1" si="296"/>
        <v>10475.184144827042</v>
      </c>
      <c r="BA587" s="15">
        <f t="shared" ca="1" si="297"/>
        <v>14393.816184719231</v>
      </c>
      <c r="BB587" s="15">
        <f t="shared" ca="1" si="298"/>
        <v>18857.884679353861</v>
      </c>
      <c r="BC587" s="15">
        <f t="shared" ca="1" si="299"/>
        <v>24309.246551141885</v>
      </c>
      <c r="BD587" s="15">
        <f t="shared" ca="1" si="300"/>
        <v>29505.390941017566</v>
      </c>
      <c r="BE587" s="15">
        <f t="shared" ca="1" si="301"/>
        <v>34811.91272128281</v>
      </c>
      <c r="BF587" s="15">
        <f ca="1">Inputs!$B$13*EXP($B$9-0.5*C$6^2+C$6*Y587)</f>
        <v>13431.448211065301</v>
      </c>
      <c r="BG587" s="15">
        <f t="shared" ca="1" si="302"/>
        <v>16769.783652681239</v>
      </c>
      <c r="BH587" s="15">
        <f t="shared" ca="1" si="303"/>
        <v>16519.687200295291</v>
      </c>
      <c r="BI587" s="15">
        <f t="shared" ca="1" si="304"/>
        <v>22601.360061905638</v>
      </c>
      <c r="BJ587" s="15">
        <f t="shared" ca="1" si="305"/>
        <v>29534.163725146693</v>
      </c>
      <c r="BK587" s="15">
        <f t="shared" ca="1" si="306"/>
        <v>29673.297167260225</v>
      </c>
      <c r="BL587" s="15">
        <f t="shared" ca="1" si="307"/>
        <v>34122.112728665867</v>
      </c>
      <c r="BM587" s="15">
        <f t="shared" ca="1" si="308"/>
        <v>41190.17398808671</v>
      </c>
      <c r="BN587" s="15">
        <f t="shared" ca="1" si="309"/>
        <v>48825.161020133135</v>
      </c>
      <c r="BO587" s="15">
        <f t="shared" ca="1" si="310"/>
        <v>65451.62309123329</v>
      </c>
      <c r="BP587" s="15">
        <f t="shared" ca="1" si="311"/>
        <v>81862.428352478266</v>
      </c>
      <c r="BQ587" s="15">
        <f ca="1">Inputs!$B$20*EXP($B$10-0.5*C$7^2+C$7*AJ587)</f>
        <v>3946.3898581363023</v>
      </c>
      <c r="BR587" s="15">
        <f t="shared" ca="1" si="312"/>
        <v>3793.7234606310676</v>
      </c>
      <c r="BS587" s="15">
        <f t="shared" ca="1" si="313"/>
        <v>3988.3164902788635</v>
      </c>
      <c r="BT587" s="15">
        <f t="shared" ca="1" si="314"/>
        <v>10485.639039206138</v>
      </c>
      <c r="BU587" s="15">
        <f t="shared" ca="1" si="315"/>
        <v>17461.119150736809</v>
      </c>
      <c r="BV587" s="15">
        <f t="shared" ca="1" si="316"/>
        <v>24613.236456131828</v>
      </c>
      <c r="BW587" s="15">
        <f t="shared" ca="1" si="317"/>
        <v>33002.860397634526</v>
      </c>
      <c r="BX587" s="15">
        <f t="shared" ca="1" si="318"/>
        <v>33706.584279249924</v>
      </c>
      <c r="BY587" s="15">
        <f t="shared" ca="1" si="319"/>
        <v>40136.205809488783</v>
      </c>
      <c r="BZ587" s="15">
        <f t="shared" ca="1" si="320"/>
        <v>59477.754099506274</v>
      </c>
      <c r="CA587" s="15">
        <f t="shared" ca="1" si="321"/>
        <v>79909.718479697651</v>
      </c>
      <c r="CB587" s="15">
        <f ca="1">(AU587*DCF!C$10-DCF!C$5*MAX(AU587*DCF!C$10,0)-MAX(AU587-Inputs!$B$6,0)/Inputs!$B$10)*DCF!C$6</f>
        <v>1047.911640288386</v>
      </c>
      <c r="CC587" s="15">
        <f ca="1">(AV587*DCF!D$10-DCF!D$5*MAX(AV587*DCF!D$10,0)-MAX(AV587-AU587,0)/Inputs!$B$10)*DCF!D$6</f>
        <v>1044.1480736798737</v>
      </c>
      <c r="CD587" s="15">
        <f ca="1">(AW587*DCF!E$10-DCF!E$5*MAX(AW587*DCF!E$10,0)-MAX(AW587-AV587,0)/Inputs!$B$10)*DCF!E$6</f>
        <v>994.99832291401594</v>
      </c>
      <c r="CE587" s="15">
        <f ca="1">(AX587*DCF!F$10-DCF!F$5*MAX(AX587*DCF!F$10,0)-MAX(AX587-AW587,0)/Inputs!$B$10)*DCF!F$6</f>
        <v>1062.4911400238047</v>
      </c>
      <c r="CF587" s="15">
        <f ca="1">(AY587*DCF!G$10-DCF!G$5*MAX(AY587*DCF!G$10,0)-MAX(AY587-AX587,0)/Inputs!$B$10)*DCF!G$6</f>
        <v>1365.9289919389951</v>
      </c>
      <c r="CG587" s="15">
        <f ca="1">(AZ587*DCF!H$10-DCF!H$5*MAX(AZ587*DCF!H$10,0)-MAX(AZ587-AY587,0)/Inputs!$B$10)*DCF!H$6</f>
        <v>1544.0039736789211</v>
      </c>
      <c r="CH587" s="15">
        <f ca="1">(BA587*DCF!I$10-DCF!I$5*MAX(BA587*DCF!I$10,0)-MAX(BA587-AZ587,0)/Inputs!$B$10)*DCF!I$6</f>
        <v>1986.4321779360532</v>
      </c>
      <c r="CI587" s="15">
        <f ca="1">(BB587*DCF!J$10-DCF!J$5*MAX(BB587*DCF!J$10,0)-MAX(BB587-BA587,0)/Inputs!$B$10)*DCF!J$6</f>
        <v>2559.6007489683898</v>
      </c>
      <c r="CJ587" s="15">
        <f ca="1">(BC587*DCF!K$10-DCF!K$5*MAX(BC587*DCF!K$10,0)-MAX(BC587-BB587,0)/Inputs!$B$10)*DCF!K$6</f>
        <v>3150.2906089127218</v>
      </c>
      <c r="CK587" s="15">
        <f ca="1">(BD587*DCF!L$10-DCF!L$5*MAX(BD587*DCF!L$10,0)-MAX(BD587-BC587,0)/Inputs!$B$10)*DCF!L$6</f>
        <v>3778.0284249324113</v>
      </c>
      <c r="CL587" s="15">
        <f ca="1">(BE587*DCF!M$10-DCF!M$5*MAX(BE587*DCF!M$10,0)-MAX(BE587-BD587,0)/Inputs!$B$10)*DCF!M$6</f>
        <v>4278.4904175271295</v>
      </c>
      <c r="CM587" s="15">
        <f ca="1">(BF587*DCF!C$28-DCF!C$5*MAX(BF587*DCF!C$28,0)-MAX(BF587-Inputs!$B$13,0)/Inputs!$B$17)*DCF!C$6</f>
        <v>3627.0309686607748</v>
      </c>
      <c r="CN587" s="15">
        <f ca="1">(BG587*DCF!D$28-DCF!D$5*MAX(BG587*DCF!D$28,0)-MAX(BG587-BF587,0)/Inputs!$B$17)*DCF!D$6</f>
        <v>4226.8680497061368</v>
      </c>
      <c r="CO587" s="15">
        <f ca="1">(BH587*DCF!E$28-DCF!E$5*MAX(BH587*DCF!E$28,0)-MAX(BH587-BG587,0)/Inputs!$B$17)*DCF!E$6</f>
        <v>4678.6695719994414</v>
      </c>
      <c r="CP587" s="15">
        <f ca="1">(BI587*DCF!F$28-DCF!F$5*MAX(BI587*DCF!F$28,0)-MAX(BI587-BH587,0)/Inputs!$B$17)*DCF!F$6</f>
        <v>5028.4092448614838</v>
      </c>
      <c r="CQ587" s="15">
        <f ca="1">(BJ587*DCF!G$28-DCF!G$5*MAX(BJ587*DCF!G$28,0)-MAX(BJ587-BI587,0)/Inputs!$B$17)*DCF!G$6</f>
        <v>6496.8337651243064</v>
      </c>
      <c r="CR587" s="15">
        <f ca="1">(BK587*DCF!H$28-DCF!H$5*MAX(BK587*DCF!H$28,0)-MAX(BK587-BJ587,0)/Inputs!$B$17)*DCF!H$6</f>
        <v>7316.9163345594698</v>
      </c>
      <c r="CS587" s="15">
        <f ca="1">(BL587*DCF!I$28-DCF!I$5*MAX(BL587*DCF!I$28,0)-MAX(BL587-BK587,0)/Inputs!$B$17)*DCF!I$6</f>
        <v>7385.3770189306788</v>
      </c>
      <c r="CT587" s="15">
        <f ca="1">(BM587*DCF!J$28-DCF!J$5*MAX(BM587*DCF!J$28,0)-MAX(BM587-BL587,0)/Inputs!$B$17)*DCF!J$6</f>
        <v>8251.6610750762411</v>
      </c>
      <c r="CU587" s="15">
        <f ca="1">(BN587*DCF!K$28-DCF!K$5*MAX(BN587*DCF!K$28,0)-MAX(BN587-BM587,0)/Inputs!$B$17)*DCF!K$6</f>
        <v>9375.8711420368563</v>
      </c>
      <c r="CV587" s="15">
        <f ca="1">(BO587*DCF!L$28-DCF!L$5*MAX(BO587*DCF!L$28,0)-MAX(BO587-BN587,0)/Inputs!$B$17)*DCF!L$6</f>
        <v>11177.660720264012</v>
      </c>
      <c r="CW587" s="15">
        <f ca="1">(BP587*DCF!M$28-DCF!M$5*MAX(BP587*DCF!M$28,0)-MAX(BP587-BO587,0)/Inputs!$B$17)*DCF!M$6</f>
        <v>13687.072988819296</v>
      </c>
      <c r="CX587" s="15">
        <f ca="1">(BQ587*DCF!C$46-DCF!C$5*MAX(BQ587*DCF!C$46,0)-MAX(BQ587-Inputs!$B$20,0)/Inputs!$B$24)*DCF!C$6</f>
        <v>-1255.6973612953595</v>
      </c>
      <c r="CY587" s="15">
        <f ca="1">(BR587*DCF!D$46-DCF!D$5*MAX(BR587*DCF!D$46,0)-MAX(BR587-BQ587,0)/Inputs!$B$24)*DCF!D$6</f>
        <v>-647.50012395497413</v>
      </c>
      <c r="CZ587" s="15">
        <f ca="1">(BS587*DCF!E$46-DCF!E$5*MAX(BS587*DCF!E$46,0)-MAX(BS587-BR587,0)/Inputs!$B$24)*DCF!E$6</f>
        <v>-548.32858438126505</v>
      </c>
      <c r="DA587" s="15">
        <f ca="1">(BT587*DCF!F$46-DCF!F$5*MAX(BT587*DCF!F$46,0)-MAX(BT587-BS587,0)/Inputs!$B$24)*DCF!F$6</f>
        <v>-3129.5110662005782</v>
      </c>
      <c r="DB587" s="15">
        <f ca="1">(BU587*DCF!G$46-DCF!G$5*MAX(BU587*DCF!G$46,0)-MAX(BU587-BT587,0)/Inputs!$B$24)*DCF!G$6</f>
        <v>-2933.7712401317276</v>
      </c>
      <c r="DC587" s="15">
        <f ca="1">(BV587*DCF!H$46-DCF!H$5*MAX(BV587*DCF!H$46,0)-MAX(BV587-BU587,0)/Inputs!$B$24)*DCF!H$6</f>
        <v>-2222.4766309017168</v>
      </c>
      <c r="DD587" s="15">
        <f ca="1">(BW587*DCF!I$46-DCF!I$5*MAX(BW587*DCF!I$46,0)-MAX(BW587-BV587,0)/Inputs!$B$24)*DCF!I$6</f>
        <v>-1646.1226245651694</v>
      </c>
      <c r="DE587" s="15">
        <f ca="1">(BX587*DCF!J$46-DCF!J$5*MAX(BX587*DCF!J$46,0)-MAX(BX587-BW587,0)/Inputs!$B$24)*DCF!J$6</f>
        <v>1227.2818970994124</v>
      </c>
      <c r="DF587" s="15">
        <f ca="1">(BY587*DCF!K$46-DCF!K$5*MAX(BY587*DCF!K$46,0)-MAX(BY587-BX587,0)/Inputs!$B$24)*DCF!K$6</f>
        <v>717.62788003483774</v>
      </c>
      <c r="DG587" s="15">
        <f ca="1">(BZ587*DCF!L$46-DCF!L$5*MAX(BZ587*DCF!L$46,0)-MAX(BZ587-BY587,0)/Inputs!$B$24)*DCF!L$6</f>
        <v>-265.63438996449582</v>
      </c>
      <c r="DH587" s="15">
        <f ca="1">(CA587*DCF!M$46-DCF!M$5*MAX(CA587*DCF!M$46,0)-MAX(CA587-BZ587,0)/Inputs!$B$24)*DCF!M$6</f>
        <v>1993.1794378377049</v>
      </c>
      <c r="DI587" s="15">
        <f ca="1">SUM(CB587:CL587)+BE587*DCF!M$10*(1+Inputs!$B$30)*(1-Inputs!$B$33)*(1-Inputs!$B$30/Inputs!$B$31)/(Inputs!$B$29-Inputs!$B$30)*DCF!M$6</f>
        <v>119694.33796401987</v>
      </c>
      <c r="DJ587" s="15">
        <f ca="1">SUM(CM587:CW587)+BP587*DCF!M$28*(1+Inputs!$B$30)*(1-Inputs!$B$33)*(1-Inputs!$B$30/Inputs!$B$31)/(Inputs!$B$29-Inputs!$B$30)*DCF!M$6</f>
        <v>385017.99837803119</v>
      </c>
      <c r="DK587" s="15">
        <f ca="1">SUM(CX587:DH587)+CA587*DCF!M$46*(1+Inputs!$B$30)*(1-Inputs!$B$33)*(1-Inputs!$B$30/Inputs!$B$31)/(Inputs!$B$29-Inputs!$B$30)*DCF!M$6</f>
        <v>114838.93787448284</v>
      </c>
      <c r="DM587" s="15">
        <f ca="1">DI587+DJ587+DK587+Inputs!$B$34+Inputs!$B$36-Inputs!$B$35</f>
        <v>696402.27421653387</v>
      </c>
    </row>
    <row r="588" spans="1:117" x14ac:dyDescent="0.75">
      <c r="A588" s="11">
        <v>575</v>
      </c>
      <c r="C588" s="24">
        <f t="shared" ca="1" si="327"/>
        <v>-0.48393447538875417</v>
      </c>
      <c r="D588" s="24">
        <f t="shared" ca="1" si="327"/>
        <v>2.7046517335225602</v>
      </c>
      <c r="E588" s="24">
        <f t="shared" ca="1" si="327"/>
        <v>5.3106875428389148E-2</v>
      </c>
      <c r="F588" s="24">
        <f t="shared" ca="1" si="327"/>
        <v>-0.27396176008010831</v>
      </c>
      <c r="G588" s="24">
        <f t="shared" ca="1" si="327"/>
        <v>-0.43589382364028567</v>
      </c>
      <c r="H588" s="24">
        <f t="shared" ca="1" si="327"/>
        <v>-0.90133126410076603</v>
      </c>
      <c r="I588" s="24">
        <f t="shared" ca="1" si="327"/>
        <v>0.87183574331667746</v>
      </c>
      <c r="J588" s="24">
        <f t="shared" ca="1" si="327"/>
        <v>-1.2357196872385585</v>
      </c>
      <c r="K588" s="24">
        <f t="shared" ca="1" si="327"/>
        <v>0.60414194402417665</v>
      </c>
      <c r="L588" s="24">
        <f t="shared" ca="1" si="327"/>
        <v>0.35372087621846554</v>
      </c>
      <c r="M588" s="24">
        <f t="shared" ca="1" si="327"/>
        <v>1.0714660950021608</v>
      </c>
      <c r="N588" s="24">
        <f ca="1">SQRT(Inputs!$B$38)*C588+SQRT(1-Inputs!$B$38)*_xlfn.NORM.S.INV(RAND())</f>
        <v>-1.1355755238917848</v>
      </c>
      <c r="O588" s="24">
        <f ca="1">SQRT(Inputs!$B$38)*D588+SQRT(1-Inputs!$B$38)*_xlfn.NORM.S.INV(RAND())</f>
        <v>0.73185571169351415</v>
      </c>
      <c r="P588" s="24">
        <f ca="1">SQRT(Inputs!$B$38)*E588+SQRT(1-Inputs!$B$38)*_xlfn.NORM.S.INV(RAND())</f>
        <v>-0.97817472812891271</v>
      </c>
      <c r="Q588" s="24">
        <f ca="1">SQRT(Inputs!$B$38)*F588+SQRT(1-Inputs!$B$38)*_xlfn.NORM.S.INV(RAND())</f>
        <v>-0.40407149248349628</v>
      </c>
      <c r="R588" s="24">
        <f ca="1">SQRT(Inputs!$B$38)*G588+SQRT(1-Inputs!$B$38)*_xlfn.NORM.S.INV(RAND())</f>
        <v>0.90910844896949539</v>
      </c>
      <c r="S588" s="24">
        <f ca="1">SQRT(Inputs!$B$38)*H588+SQRT(1-Inputs!$B$38)*_xlfn.NORM.S.INV(RAND())</f>
        <v>5.6097413994560252E-4</v>
      </c>
      <c r="T588" s="24">
        <f ca="1">SQRT(Inputs!$B$38)*I588+SQRT(1-Inputs!$B$38)*_xlfn.NORM.S.INV(RAND())</f>
        <v>-0.16941515348213865</v>
      </c>
      <c r="U588" s="24">
        <f ca="1">SQRT(Inputs!$B$38)*J588+SQRT(1-Inputs!$B$38)*_xlfn.NORM.S.INV(RAND())</f>
        <v>-0.6880621404966224</v>
      </c>
      <c r="V588" s="24">
        <f ca="1">SQRT(Inputs!$B$38)*K588+SQRT(1-Inputs!$B$38)*_xlfn.NORM.S.INV(RAND())</f>
        <v>-0.1418125098188554</v>
      </c>
      <c r="W588" s="24">
        <f ca="1">SQRT(Inputs!$B$38)*L588+SQRT(1-Inputs!$B$38)*_xlfn.NORM.S.INV(RAND())</f>
        <v>-0.45758097238945694</v>
      </c>
      <c r="X588" s="24">
        <f ca="1">SQRT(Inputs!$B$38)*M588+SQRT(1-Inputs!$B$38)*_xlfn.NORM.S.INV(RAND())</f>
        <v>0.58282650475643605</v>
      </c>
      <c r="Y588" s="24">
        <f ca="1">SQRT(Inputs!$B$38)*C588+SQRT(1-Inputs!$B$38)*_xlfn.NORM.S.INV(RAND())</f>
        <v>-1.2466926006417076</v>
      </c>
      <c r="Z588" s="24">
        <f ca="1">SQRT(Inputs!$B$38)*D588+SQRT(1-Inputs!$B$38)*_xlfn.NORM.S.INV(RAND())</f>
        <v>0.66195207454652383</v>
      </c>
      <c r="AA588" s="24">
        <f ca="1">SQRT(Inputs!$B$38)*E588+SQRT(1-Inputs!$B$38)*_xlfn.NORM.S.INV(RAND())</f>
        <v>-0.40057356047411952</v>
      </c>
      <c r="AB588" s="24">
        <f ca="1">SQRT(Inputs!$B$38)*F588+SQRT(1-Inputs!$B$38)*_xlfn.NORM.S.INV(RAND())</f>
        <v>-1.5159649802111761</v>
      </c>
      <c r="AC588" s="24">
        <f ca="1">SQRT(Inputs!$B$38)*G588+SQRT(1-Inputs!$B$38)*_xlfn.NORM.S.INV(RAND())</f>
        <v>0.16210753960616051</v>
      </c>
      <c r="AD588" s="24">
        <f ca="1">SQRT(Inputs!$B$38)*H588+SQRT(1-Inputs!$B$38)*_xlfn.NORM.S.INV(RAND())</f>
        <v>-1.1659556181726234</v>
      </c>
      <c r="AE588" s="24">
        <f ca="1">SQRT(Inputs!$B$38)*I588+SQRT(1-Inputs!$B$38)*_xlfn.NORM.S.INV(RAND())</f>
        <v>-0.10001703574331944</v>
      </c>
      <c r="AF588" s="24">
        <f ca="1">SQRT(Inputs!$B$38)*J588+SQRT(1-Inputs!$B$38)*_xlfn.NORM.S.INV(RAND())</f>
        <v>-1.0766865613911614</v>
      </c>
      <c r="AG588" s="24">
        <f ca="1">SQRT(Inputs!$B$38)*K588+SQRT(1-Inputs!$B$38)*_xlfn.NORM.S.INV(RAND())</f>
        <v>-9.2104451289358735E-2</v>
      </c>
      <c r="AH588" s="24">
        <f ca="1">SQRT(Inputs!$B$38)*L588+SQRT(1-Inputs!$B$38)*_xlfn.NORM.S.INV(RAND())</f>
        <v>-1.2636857492922684</v>
      </c>
      <c r="AI588" s="24">
        <f ca="1">SQRT(Inputs!$B$38)*M588+SQRT(1-Inputs!$B$38)*_xlfn.NORM.S.INV(RAND())</f>
        <v>0.67793629926486165</v>
      </c>
      <c r="AJ588" s="24">
        <f ca="1">SQRT(Inputs!$B$38)*C588+SQRT(1-Inputs!$B$38)*_xlfn.NORM.S.INV(RAND())</f>
        <v>-1.9875281964880638</v>
      </c>
      <c r="AK588" s="24">
        <f ca="1">SQRT(Inputs!$B$38)*D588+SQRT(1-Inputs!$B$38)*_xlfn.NORM.S.INV(RAND())</f>
        <v>1.1102035108847792</v>
      </c>
      <c r="AL588" s="24">
        <f ca="1">SQRT(Inputs!$B$38)*E588+SQRT(1-Inputs!$B$38)*_xlfn.NORM.S.INV(RAND())</f>
        <v>1.0117763841909133</v>
      </c>
      <c r="AM588" s="24">
        <f ca="1">SQRT(Inputs!$B$38)*F588+SQRT(1-Inputs!$B$38)*_xlfn.NORM.S.INV(RAND())</f>
        <v>-0.92678801781913811</v>
      </c>
      <c r="AN588" s="24">
        <f ca="1">SQRT(Inputs!$B$38)*G588+SQRT(1-Inputs!$B$38)*_xlfn.NORM.S.INV(RAND())</f>
        <v>-0.48755989585838544</v>
      </c>
      <c r="AO588" s="24">
        <f ca="1">SQRT(Inputs!$B$38)*H588+SQRT(1-Inputs!$B$38)*_xlfn.NORM.S.INV(RAND())</f>
        <v>0.44388010819878188</v>
      </c>
      <c r="AP588" s="24">
        <f ca="1">SQRT(Inputs!$B$38)*I588+SQRT(1-Inputs!$B$38)*_xlfn.NORM.S.INV(RAND())</f>
        <v>-0.49543419972367375</v>
      </c>
      <c r="AQ588" s="24">
        <f ca="1">SQRT(Inputs!$B$38)*J588+SQRT(1-Inputs!$B$38)*_xlfn.NORM.S.INV(RAND())</f>
        <v>-0.84581959231985926</v>
      </c>
      <c r="AR588" s="24">
        <f ca="1">SQRT(Inputs!$B$38)*K588+SQRT(1-Inputs!$B$38)*_xlfn.NORM.S.INV(RAND())</f>
        <v>0.93434171075717631</v>
      </c>
      <c r="AS588" s="24">
        <f ca="1">SQRT(Inputs!$B$38)*L588+SQRT(1-Inputs!$B$38)*_xlfn.NORM.S.INV(RAND())</f>
        <v>0.60261035653409478</v>
      </c>
      <c r="AT588" s="24">
        <f ca="1">SQRT(Inputs!$B$38)*M588+SQRT(1-Inputs!$B$38)*_xlfn.NORM.S.INV(RAND())</f>
        <v>0.93353992910890671</v>
      </c>
      <c r="AU588" s="15">
        <f ca="1">Inputs!$B$6*EXP($B$8-0.5*C$5^2+C$5*N588)</f>
        <v>4129.0115116902052</v>
      </c>
      <c r="AV588" s="15">
        <f t="shared" ca="1" si="292"/>
        <v>5596.9797906542381</v>
      </c>
      <c r="AW588" s="15">
        <f t="shared" ca="1" si="293"/>
        <v>5980.985815883203</v>
      </c>
      <c r="AX588" s="15">
        <f t="shared" ca="1" si="294"/>
        <v>6942.7056203206803</v>
      </c>
      <c r="AY588" s="15">
        <f t="shared" ca="1" si="295"/>
        <v>9435.1005815352219</v>
      </c>
      <c r="AZ588" s="15">
        <f t="shared" ca="1" si="296"/>
        <v>11540.095735140658</v>
      </c>
      <c r="BA588" s="15">
        <f t="shared" ca="1" si="297"/>
        <v>13873.934716524975</v>
      </c>
      <c r="BB588" s="15">
        <f t="shared" ca="1" si="298"/>
        <v>15854.419228288387</v>
      </c>
      <c r="BC588" s="15">
        <f t="shared" ca="1" si="299"/>
        <v>19153.629135563773</v>
      </c>
      <c r="BD588" s="15">
        <f t="shared" ca="1" si="300"/>
        <v>22481.907450592153</v>
      </c>
      <c r="BE588" s="15">
        <f t="shared" ca="1" si="301"/>
        <v>29050.600945053982</v>
      </c>
      <c r="BF588" s="15">
        <f ca="1">Inputs!$B$13*EXP($B$9-0.5*C$6^2+C$6*Y588)</f>
        <v>10802.310252312212</v>
      </c>
      <c r="BG588" s="15">
        <f t="shared" ca="1" si="302"/>
        <v>14835.385852333558</v>
      </c>
      <c r="BH588" s="15">
        <f t="shared" ca="1" si="303"/>
        <v>16960.9816498031</v>
      </c>
      <c r="BI588" s="15">
        <f t="shared" ca="1" si="304"/>
        <v>16441.786363136049</v>
      </c>
      <c r="BJ588" s="15">
        <f t="shared" ca="1" si="305"/>
        <v>20633.105013158289</v>
      </c>
      <c r="BK588" s="15">
        <f t="shared" ca="1" si="306"/>
        <v>21606.300142754699</v>
      </c>
      <c r="BL588" s="15">
        <f t="shared" ca="1" si="307"/>
        <v>26198.94780602233</v>
      </c>
      <c r="BM588" s="15">
        <f t="shared" ca="1" si="308"/>
        <v>28172.364276889217</v>
      </c>
      <c r="BN588" s="15">
        <f t="shared" ca="1" si="309"/>
        <v>34268.153201698515</v>
      </c>
      <c r="BO588" s="15">
        <f t="shared" ca="1" si="310"/>
        <v>36403.396958468409</v>
      </c>
      <c r="BP588" s="15">
        <f t="shared" ca="1" si="311"/>
        <v>48382.803848278418</v>
      </c>
      <c r="BQ588" s="15">
        <f ca="1">Inputs!$B$20*EXP($B$10-0.5*C$7^2+C$7*AJ588)</f>
        <v>2119.6088415407212</v>
      </c>
      <c r="BR588" s="15">
        <f t="shared" ca="1" si="312"/>
        <v>4091.8268185975294</v>
      </c>
      <c r="BS588" s="15">
        <f t="shared" ca="1" si="313"/>
        <v>7492.8103515495222</v>
      </c>
      <c r="BT588" s="15">
        <f t="shared" ca="1" si="314"/>
        <v>8101.2511389544106</v>
      </c>
      <c r="BU588" s="15">
        <f t="shared" ca="1" si="315"/>
        <v>9977.9639372440415</v>
      </c>
      <c r="BV588" s="15">
        <f t="shared" ca="1" si="316"/>
        <v>15342.318612774015</v>
      </c>
      <c r="BW588" s="15">
        <f t="shared" ca="1" si="317"/>
        <v>19278.085994858255</v>
      </c>
      <c r="BX588" s="15">
        <f t="shared" ca="1" si="318"/>
        <v>22758.055616014157</v>
      </c>
      <c r="BY588" s="15">
        <f t="shared" ca="1" si="319"/>
        <v>38129.540373438562</v>
      </c>
      <c r="BZ588" s="15">
        <f t="shared" ca="1" si="320"/>
        <v>59768.699096980381</v>
      </c>
      <c r="CA588" s="15">
        <f t="shared" ca="1" si="321"/>
        <v>99106.412344686643</v>
      </c>
      <c r="CB588" s="15">
        <f ca="1">(AU588*DCF!C$10-DCF!C$5*MAX(AU588*DCF!C$10,0)-MAX(AU588-Inputs!$B$6,0)/Inputs!$B$10)*DCF!C$6</f>
        <v>1049.0153670935597</v>
      </c>
      <c r="CC588" s="15">
        <f ca="1">(AV588*DCF!D$10-DCF!D$5*MAX(AV588*DCF!D$10,0)-MAX(AV588-AU588,0)/Inputs!$B$10)*DCF!D$6</f>
        <v>1006.3002603123161</v>
      </c>
      <c r="CD588" s="15">
        <f ca="1">(AW588*DCF!E$10-DCF!E$5*MAX(AW588*DCF!E$10,0)-MAX(AW588-AV588,0)/Inputs!$B$10)*DCF!E$6</f>
        <v>1294.4203563911487</v>
      </c>
      <c r="CE588" s="15">
        <f ca="1">(AX588*DCF!F$10-DCF!F$5*MAX(AX588*DCF!F$10,0)-MAX(AX588-AW588,0)/Inputs!$B$10)*DCF!F$6</f>
        <v>1315.4715249694118</v>
      </c>
      <c r="CF588" s="15">
        <f ca="1">(AY588*DCF!G$10-DCF!G$5*MAX(AY588*DCF!G$10,0)-MAX(AY588-AX588,0)/Inputs!$B$10)*DCF!G$6</f>
        <v>1464.9253106717244</v>
      </c>
      <c r="CG588" s="15">
        <f ca="1">(AZ588*DCF!H$10-DCF!H$5*MAX(AZ588*DCF!H$10,0)-MAX(AZ588-AY588,0)/Inputs!$B$10)*DCF!H$6</f>
        <v>1866.7382379291948</v>
      </c>
      <c r="CH588" s="15">
        <f ca="1">(BA588*DCF!I$10-DCF!I$5*MAX(BA588*DCF!I$10,0)-MAX(BA588-AZ588,0)/Inputs!$B$10)*DCF!I$6</f>
        <v>2151.4303867540452</v>
      </c>
      <c r="CI588" s="15">
        <f ca="1">(BB588*DCF!J$10-DCF!J$5*MAX(BB588*DCF!J$10,0)-MAX(BB588-BA588,0)/Inputs!$B$10)*DCF!J$6</f>
        <v>2420.5453349767226</v>
      </c>
      <c r="CJ588" s="15">
        <f ca="1">(BC588*DCF!K$10-DCF!K$5*MAX(BC588*DCF!K$10,0)-MAX(BC588-BB588,0)/Inputs!$B$10)*DCF!K$6</f>
        <v>2621.587517956496</v>
      </c>
      <c r="CK588" s="15">
        <f ca="1">(BD588*DCF!L$10-DCF!L$5*MAX(BD588*DCF!L$10,0)-MAX(BD588-BC588,0)/Inputs!$B$10)*DCF!L$6</f>
        <v>2960.2988831100183</v>
      </c>
      <c r="CL588" s="15">
        <f ca="1">(BE588*DCF!M$10-DCF!M$5*MAX(BE588*DCF!M$10,0)-MAX(BE588-BD588,0)/Inputs!$B$10)*DCF!M$6</f>
        <v>3314.7149113782962</v>
      </c>
      <c r="CM588" s="15">
        <f ca="1">(BF588*DCF!C$28-DCF!C$5*MAX(BF588*DCF!C$28,0)-MAX(BF588-Inputs!$B$13,0)/Inputs!$B$17)*DCF!C$6</f>
        <v>3296.7942460724194</v>
      </c>
      <c r="CN588" s="15">
        <f ca="1">(BG588*DCF!D$28-DCF!D$5*MAX(BG588*DCF!D$28,0)-MAX(BG588-BF588,0)/Inputs!$B$17)*DCF!D$6</f>
        <v>3508.9233535573412</v>
      </c>
      <c r="CO588" s="15">
        <f ca="1">(BH588*DCF!E$28-DCF!E$5*MAX(BH588*DCF!E$28,0)-MAX(BH588-BG588,0)/Inputs!$B$17)*DCF!E$6</f>
        <v>4384.7263446668376</v>
      </c>
      <c r="CP588" s="15">
        <f ca="1">(BI588*DCF!F$28-DCF!F$5*MAX(BI588*DCF!F$28,0)-MAX(BI588-BH588,0)/Inputs!$B$17)*DCF!F$6</f>
        <v>4463.5119067579408</v>
      </c>
      <c r="CQ588" s="15">
        <f ca="1">(BJ588*DCF!G$28-DCF!G$5*MAX(BJ588*DCF!G$28,0)-MAX(BJ588-BI588,0)/Inputs!$B$17)*DCF!G$6</f>
        <v>4648.477246819396</v>
      </c>
      <c r="CR588" s="15">
        <f ca="1">(BK588*DCF!H$28-DCF!H$5*MAX(BK588*DCF!H$28,0)-MAX(BK588-BJ588,0)/Inputs!$B$17)*DCF!H$6</f>
        <v>5192.2691899115234</v>
      </c>
      <c r="CS588" s="15">
        <f ca="1">(BL588*DCF!I$28-DCF!I$5*MAX(BL588*DCF!I$28,0)-MAX(BL588-BK588,0)/Inputs!$B$17)*DCF!I$6</f>
        <v>5501.5764078322936</v>
      </c>
      <c r="CT588" s="15">
        <f ca="1">(BM588*DCF!J$28-DCF!J$5*MAX(BM588*DCF!J$28,0)-MAX(BM588-BL588,0)/Inputs!$B$17)*DCF!J$6</f>
        <v>6023.1170991099189</v>
      </c>
      <c r="CU588" s="15">
        <f ca="1">(BN588*DCF!K$28-DCF!K$5*MAX(BN588*DCF!K$28,0)-MAX(BN588-BM588,0)/Inputs!$B$17)*DCF!K$6</f>
        <v>6490.2064342738367</v>
      </c>
      <c r="CV588" s="15">
        <f ca="1">(BO588*DCF!L$28-DCF!L$5*MAX(BO588*DCF!L$28,0)-MAX(BO588-BN588,0)/Inputs!$B$17)*DCF!L$6</f>
        <v>7021.6354043466445</v>
      </c>
      <c r="CW588" s="15">
        <f ca="1">(BP588*DCF!M$28-DCF!M$5*MAX(BP588*DCF!M$28,0)-MAX(BP588-BO588,0)/Inputs!$B$17)*DCF!M$6</f>
        <v>7851.0679117134423</v>
      </c>
      <c r="CX588" s="15">
        <f ca="1">(BQ588*DCF!C$46-DCF!C$5*MAX(BQ588*DCF!C$46,0)-MAX(BQ588-Inputs!$B$20,0)/Inputs!$B$24)*DCF!C$6</f>
        <v>-489.51705347360763</v>
      </c>
      <c r="CY588" s="15">
        <f ca="1">(BR588*DCF!D$46-DCF!D$5*MAX(BR588*DCF!D$46,0)-MAX(BR588-BQ588,0)/Inputs!$B$24)*DCF!D$6</f>
        <v>-1539.9084552142556</v>
      </c>
      <c r="CZ588" s="15">
        <f ca="1">(BS588*DCF!E$46-DCF!E$5*MAX(BS588*DCF!E$46,0)-MAX(BS588-BR588,0)/Inputs!$B$24)*DCF!E$6</f>
        <v>-2226.6119511262496</v>
      </c>
      <c r="DA588" s="15">
        <f ca="1">(BT588*DCF!F$46-DCF!F$5*MAX(BT588*DCF!F$46,0)-MAX(BT588-BS588,0)/Inputs!$B$24)*DCF!F$6</f>
        <v>-811.53685293022545</v>
      </c>
      <c r="DB588" s="15">
        <f ca="1">(BU588*DCF!G$46-DCF!G$5*MAX(BU588*DCF!G$46,0)-MAX(BU588-BT588,0)/Inputs!$B$24)*DCF!G$6</f>
        <v>-966.92809882651807</v>
      </c>
      <c r="DC588" s="15">
        <f ca="1">(BV588*DCF!H$46-DCF!H$5*MAX(BV588*DCF!H$46,0)-MAX(BV588-BU588,0)/Inputs!$B$24)*DCF!H$6</f>
        <v>-1666.9403474745238</v>
      </c>
      <c r="DD588" s="15">
        <f ca="1">(BW588*DCF!I$46-DCF!I$5*MAX(BW588*DCF!I$46,0)-MAX(BW588-BV588,0)/Inputs!$B$24)*DCF!I$6</f>
        <v>-684.57169039321275</v>
      </c>
      <c r="DE588" s="15">
        <f ca="1">(BX588*DCF!J$46-DCF!J$5*MAX(BX588*DCF!J$46,0)-MAX(BX588-BW588,0)/Inputs!$B$24)*DCF!J$6</f>
        <v>31.806392174741926</v>
      </c>
      <c r="DF588" s="15">
        <f ca="1">(BY588*DCF!K$46-DCF!K$5*MAX(BY588*DCF!K$46,0)-MAX(BY588-BX588,0)/Inputs!$B$24)*DCF!K$6</f>
        <v>-1587.5178192951325</v>
      </c>
      <c r="DG588" s="15">
        <f ca="1">(BZ588*DCF!L$46-DCF!L$5*MAX(BZ588*DCF!L$46,0)-MAX(BZ588-BY588,0)/Inputs!$B$24)*DCF!L$6</f>
        <v>-765.47960935102776</v>
      </c>
      <c r="DH588" s="15">
        <f ca="1">(CA588*DCF!M$46-DCF!M$5*MAX(CA588*DCF!M$46,0)-MAX(CA588-BZ588,0)/Inputs!$B$24)*DCF!M$6</f>
        <v>-454.23911003097254</v>
      </c>
      <c r="DI588" s="15">
        <f ca="1">SUM(CB588:CL588)+BE588*DCF!M$10*(1+Inputs!$B$30)*(1-Inputs!$B$33)*(1-Inputs!$B$30/Inputs!$B$31)/(Inputs!$B$29-Inputs!$B$30)*DCF!M$6</f>
        <v>102313.65467605612</v>
      </c>
      <c r="DJ588" s="15">
        <f ca="1">SUM(CM588:CW588)+BP588*DCF!M$28*(1+Inputs!$B$30)*(1-Inputs!$B$33)*(1-Inputs!$B$30/Inputs!$B$31)/(Inputs!$B$29-Inputs!$B$30)*DCF!M$6</f>
        <v>237915.61608653478</v>
      </c>
      <c r="DK588" s="15">
        <f ca="1">SUM(CX588:DH588)+CA588*DCF!M$46*(1+Inputs!$B$30)*(1-Inputs!$B$33)*(1-Inputs!$B$30/Inputs!$B$31)/(Inputs!$B$29-Inputs!$B$30)*DCF!M$6</f>
        <v>142068.80879399905</v>
      </c>
      <c r="DM588" s="15">
        <f ca="1">DI588+DJ588+DK588+Inputs!$B$34+Inputs!$B$36-Inputs!$B$35</f>
        <v>559149.07955658995</v>
      </c>
    </row>
    <row r="589" spans="1:117" x14ac:dyDescent="0.75">
      <c r="A589" s="11">
        <v>576</v>
      </c>
      <c r="C589" s="24">
        <f t="shared" ca="1" si="327"/>
        <v>3.7623548669168894E-2</v>
      </c>
      <c r="D589" s="24">
        <f t="shared" ca="1" si="327"/>
        <v>1.4614630691267312E-2</v>
      </c>
      <c r="E589" s="24">
        <f t="shared" ca="1" si="327"/>
        <v>1.5354983018688397</v>
      </c>
      <c r="F589" s="24">
        <f t="shared" ca="1" si="327"/>
        <v>1.0339937201926117</v>
      </c>
      <c r="G589" s="24">
        <f t="shared" ca="1" si="327"/>
        <v>-0.75998803122714009</v>
      </c>
      <c r="H589" s="24">
        <f t="shared" ca="1" si="327"/>
        <v>-0.3370580952927309</v>
      </c>
      <c r="I589" s="24">
        <f t="shared" ca="1" si="327"/>
        <v>1.2416330850580941</v>
      </c>
      <c r="J589" s="24">
        <f t="shared" ca="1" si="327"/>
        <v>-0.62821789154957575</v>
      </c>
      <c r="K589" s="24">
        <f t="shared" ca="1" si="327"/>
        <v>-1.5997131744834161</v>
      </c>
      <c r="L589" s="24">
        <f t="shared" ca="1" si="327"/>
        <v>0.10642916346380984</v>
      </c>
      <c r="M589" s="24">
        <f t="shared" ca="1" si="327"/>
        <v>-1.2523475250182341</v>
      </c>
      <c r="N589" s="24">
        <f ca="1">SQRT(Inputs!$B$38)*C589+SQRT(1-Inputs!$B$38)*_xlfn.NORM.S.INV(RAND())</f>
        <v>0.22449898811750404</v>
      </c>
      <c r="O589" s="24">
        <f ca="1">SQRT(Inputs!$B$38)*D589+SQRT(1-Inputs!$B$38)*_xlfn.NORM.S.INV(RAND())</f>
        <v>6.9264280982040335E-2</v>
      </c>
      <c r="P589" s="24">
        <f ca="1">SQRT(Inputs!$B$38)*E589+SQRT(1-Inputs!$B$38)*_xlfn.NORM.S.INV(RAND())</f>
        <v>0.42659823312550699</v>
      </c>
      <c r="Q589" s="24">
        <f ca="1">SQRT(Inputs!$B$38)*F589+SQRT(1-Inputs!$B$38)*_xlfn.NORM.S.INV(RAND())</f>
        <v>0.37668213185809141</v>
      </c>
      <c r="R589" s="24">
        <f ca="1">SQRT(Inputs!$B$38)*G589+SQRT(1-Inputs!$B$38)*_xlfn.NORM.S.INV(RAND())</f>
        <v>-1.0110037198814081</v>
      </c>
      <c r="S589" s="24">
        <f ca="1">SQRT(Inputs!$B$38)*H589+SQRT(1-Inputs!$B$38)*_xlfn.NORM.S.INV(RAND())</f>
        <v>-1.141934917362637</v>
      </c>
      <c r="T589" s="24">
        <f ca="1">SQRT(Inputs!$B$38)*I589+SQRT(1-Inputs!$B$38)*_xlfn.NORM.S.INV(RAND())</f>
        <v>0.96768906184150838</v>
      </c>
      <c r="U589" s="24">
        <f ca="1">SQRT(Inputs!$B$38)*J589+SQRT(1-Inputs!$B$38)*_xlfn.NORM.S.INV(RAND())</f>
        <v>-1.1667925844988558</v>
      </c>
      <c r="V589" s="24">
        <f ca="1">SQRT(Inputs!$B$38)*K589+SQRT(1-Inputs!$B$38)*_xlfn.NORM.S.INV(RAND())</f>
        <v>-0.23349212587795931</v>
      </c>
      <c r="W589" s="24">
        <f ca="1">SQRT(Inputs!$B$38)*L589+SQRT(1-Inputs!$B$38)*_xlfn.NORM.S.INV(RAND())</f>
        <v>0.97197678704848711</v>
      </c>
      <c r="X589" s="24">
        <f ca="1">SQRT(Inputs!$B$38)*M589+SQRT(1-Inputs!$B$38)*_xlfn.NORM.S.INV(RAND())</f>
        <v>-0.91644732040715393</v>
      </c>
      <c r="Y589" s="24">
        <f ca="1">SQRT(Inputs!$B$38)*C589+SQRT(1-Inputs!$B$38)*_xlfn.NORM.S.INV(RAND())</f>
        <v>0.74478736072824459</v>
      </c>
      <c r="Z589" s="24">
        <f ca="1">SQRT(Inputs!$B$38)*D589+SQRT(1-Inputs!$B$38)*_xlfn.NORM.S.INV(RAND())</f>
        <v>-2.2195122227779662</v>
      </c>
      <c r="AA589" s="24">
        <f ca="1">SQRT(Inputs!$B$38)*E589+SQRT(1-Inputs!$B$38)*_xlfn.NORM.S.INV(RAND())</f>
        <v>1.1093081130226234</v>
      </c>
      <c r="AB589" s="24">
        <f ca="1">SQRT(Inputs!$B$38)*F589+SQRT(1-Inputs!$B$38)*_xlfn.NORM.S.INV(RAND())</f>
        <v>0.24439286477544497</v>
      </c>
      <c r="AC589" s="24">
        <f ca="1">SQRT(Inputs!$B$38)*G589+SQRT(1-Inputs!$B$38)*_xlfn.NORM.S.INV(RAND())</f>
        <v>-2.2867198384659337</v>
      </c>
      <c r="AD589" s="24">
        <f ca="1">SQRT(Inputs!$B$38)*H589+SQRT(1-Inputs!$B$38)*_xlfn.NORM.S.INV(RAND())</f>
        <v>0.93358082009115173</v>
      </c>
      <c r="AE589" s="24">
        <f ca="1">SQRT(Inputs!$B$38)*I589+SQRT(1-Inputs!$B$38)*_xlfn.NORM.S.INV(RAND())</f>
        <v>0.43206899929767484</v>
      </c>
      <c r="AF589" s="24">
        <f ca="1">SQRT(Inputs!$B$38)*J589+SQRT(1-Inputs!$B$38)*_xlfn.NORM.S.INV(RAND())</f>
        <v>0.59230498280329447</v>
      </c>
      <c r="AG589" s="24">
        <f ca="1">SQRT(Inputs!$B$38)*K589+SQRT(1-Inputs!$B$38)*_xlfn.NORM.S.INV(RAND())</f>
        <v>-1.7144993114110871</v>
      </c>
      <c r="AH589" s="24">
        <f ca="1">SQRT(Inputs!$B$38)*L589+SQRT(1-Inputs!$B$38)*_xlfn.NORM.S.INV(RAND())</f>
        <v>1.3018412094570979</v>
      </c>
      <c r="AI589" s="24">
        <f ca="1">SQRT(Inputs!$B$38)*M589+SQRT(1-Inputs!$B$38)*_xlfn.NORM.S.INV(RAND())</f>
        <v>-1.643983766661143</v>
      </c>
      <c r="AJ589" s="24">
        <f ca="1">SQRT(Inputs!$B$38)*C589+SQRT(1-Inputs!$B$38)*_xlfn.NORM.S.INV(RAND())</f>
        <v>-0.18156096667912414</v>
      </c>
      <c r="AK589" s="24">
        <f ca="1">SQRT(Inputs!$B$38)*D589+SQRT(1-Inputs!$B$38)*_xlfn.NORM.S.INV(RAND())</f>
        <v>-1.7124738051495068</v>
      </c>
      <c r="AL589" s="24">
        <f ca="1">SQRT(Inputs!$B$38)*E589+SQRT(1-Inputs!$B$38)*_xlfn.NORM.S.INV(RAND())</f>
        <v>6.8366159625098288E-2</v>
      </c>
      <c r="AM589" s="24">
        <f ca="1">SQRT(Inputs!$B$38)*F589+SQRT(1-Inputs!$B$38)*_xlfn.NORM.S.INV(RAND())</f>
        <v>1.8223245575699141</v>
      </c>
      <c r="AN589" s="24">
        <f ca="1">SQRT(Inputs!$B$38)*G589+SQRT(1-Inputs!$B$38)*_xlfn.NORM.S.INV(RAND())</f>
        <v>-1.6047996337847501</v>
      </c>
      <c r="AO589" s="24">
        <f ca="1">SQRT(Inputs!$B$38)*H589+SQRT(1-Inputs!$B$38)*_xlfn.NORM.S.INV(RAND())</f>
        <v>0.69093583894273403</v>
      </c>
      <c r="AP589" s="24">
        <f ca="1">SQRT(Inputs!$B$38)*I589+SQRT(1-Inputs!$B$38)*_xlfn.NORM.S.INV(RAND())</f>
        <v>1.7414723948475435</v>
      </c>
      <c r="AQ589" s="24">
        <f ca="1">SQRT(Inputs!$B$38)*J589+SQRT(1-Inputs!$B$38)*_xlfn.NORM.S.INV(RAND())</f>
        <v>-0.48573588944425283</v>
      </c>
      <c r="AR589" s="24">
        <f ca="1">SQRT(Inputs!$B$38)*K589+SQRT(1-Inputs!$B$38)*_xlfn.NORM.S.INV(RAND())</f>
        <v>-1.0692709849843314</v>
      </c>
      <c r="AS589" s="24">
        <f ca="1">SQRT(Inputs!$B$38)*L589+SQRT(1-Inputs!$B$38)*_xlfn.NORM.S.INV(RAND())</f>
        <v>0.43844998368225341</v>
      </c>
      <c r="AT589" s="24">
        <f ca="1">SQRT(Inputs!$B$38)*M589+SQRT(1-Inputs!$B$38)*_xlfn.NORM.S.INV(RAND())</f>
        <v>-1.9956751363183471</v>
      </c>
      <c r="AU589" s="15">
        <f ca="1">Inputs!$B$6*EXP($B$8-0.5*C$5^2+C$5*N589)</f>
        <v>5145.8855797380365</v>
      </c>
      <c r="AV589" s="15">
        <f t="shared" ca="1" si="292"/>
        <v>6327.8746834736203</v>
      </c>
      <c r="AW589" s="15">
        <f t="shared" ca="1" si="293"/>
        <v>8172.7064085017064</v>
      </c>
      <c r="AX589" s="15">
        <f t="shared" ca="1" si="294"/>
        <v>10458.845485284932</v>
      </c>
      <c r="AY589" s="15">
        <f t="shared" ca="1" si="295"/>
        <v>11358.284703356734</v>
      </c>
      <c r="AZ589" s="15">
        <f t="shared" ca="1" si="296"/>
        <v>12250.014723825268</v>
      </c>
      <c r="BA589" s="15">
        <f t="shared" ca="1" si="297"/>
        <v>16588.678479791564</v>
      </c>
      <c r="BB589" s="15">
        <f t="shared" ca="1" si="298"/>
        <v>18068.91402429801</v>
      </c>
      <c r="BC589" s="15">
        <f t="shared" ca="1" si="299"/>
        <v>21636.617044075778</v>
      </c>
      <c r="BD589" s="15">
        <f t="shared" ca="1" si="300"/>
        <v>29029.639444862245</v>
      </c>
      <c r="BE589" s="15">
        <f t="shared" ca="1" si="301"/>
        <v>32723.42955789663</v>
      </c>
      <c r="BF589" s="15">
        <f ca="1">Inputs!$B$13*EXP($B$9-0.5*C$6^2+C$6*Y589)</f>
        <v>16031.672972360444</v>
      </c>
      <c r="BG589" s="15">
        <f t="shared" ca="1" si="302"/>
        <v>13090.604280434489</v>
      </c>
      <c r="BH589" s="15">
        <f t="shared" ca="1" si="303"/>
        <v>19225.163722731631</v>
      </c>
      <c r="BI589" s="15">
        <f t="shared" ca="1" si="304"/>
        <v>24436.646769330015</v>
      </c>
      <c r="BJ589" s="15">
        <f t="shared" ca="1" si="305"/>
        <v>21545.504284863575</v>
      </c>
      <c r="BK589" s="15">
        <f t="shared" ca="1" si="306"/>
        <v>30026.884416043802</v>
      </c>
      <c r="BL589" s="15">
        <f t="shared" ca="1" si="307"/>
        <v>39008.568674940158</v>
      </c>
      <c r="BM589" s="15">
        <f t="shared" ca="1" si="308"/>
        <v>51611.18296653789</v>
      </c>
      <c r="BN589" s="15">
        <f t="shared" ca="1" si="309"/>
        <v>51686.272121049471</v>
      </c>
      <c r="BO589" s="15">
        <f t="shared" ca="1" si="310"/>
        <v>73984.478352425518</v>
      </c>
      <c r="BP589" s="15">
        <f t="shared" ca="1" si="311"/>
        <v>75586.110917221042</v>
      </c>
      <c r="BQ589" s="15">
        <f ca="1">Inputs!$B$20*EXP($B$10-0.5*C$7^2+C$7*AJ589)</f>
        <v>4021.990281241598</v>
      </c>
      <c r="BR589" s="15">
        <f t="shared" ca="1" si="312"/>
        <v>3168.0331652650916</v>
      </c>
      <c r="BS589" s="15">
        <f t="shared" ca="1" si="313"/>
        <v>4424.3049716266241</v>
      </c>
      <c r="BT589" s="15">
        <f t="shared" ca="1" si="314"/>
        <v>9839.1431663144285</v>
      </c>
      <c r="BU589" s="15">
        <f t="shared" ca="1" si="315"/>
        <v>9247.8475877857763</v>
      </c>
      <c r="BV589" s="15">
        <f t="shared" ca="1" si="316"/>
        <v>15033.604680047576</v>
      </c>
      <c r="BW589" s="15">
        <f t="shared" ca="1" si="317"/>
        <v>30328.312061010696</v>
      </c>
      <c r="BX589" s="15">
        <f t="shared" ca="1" si="318"/>
        <v>38483.10447546879</v>
      </c>
      <c r="BY589" s="15">
        <f t="shared" ca="1" si="319"/>
        <v>43945.437251003161</v>
      </c>
      <c r="BZ589" s="15">
        <f t="shared" ca="1" si="320"/>
        <v>66837.436566957665</v>
      </c>
      <c r="CA589" s="15">
        <f t="shared" ca="1" si="321"/>
        <v>65854.750630314724</v>
      </c>
      <c r="CB589" s="15">
        <f ca="1">(AU589*DCF!C$10-DCF!C$5*MAX(AU589*DCF!C$10,0)-MAX(AU589-Inputs!$B$6,0)/Inputs!$B$10)*DCF!C$6</f>
        <v>1041.7648737399079</v>
      </c>
      <c r="CC589" s="15">
        <f ca="1">(AV589*DCF!D$10-DCF!D$5*MAX(AV589*DCF!D$10,0)-MAX(AV589-AU589,0)/Inputs!$B$10)*DCF!D$6</f>
        <v>1254.1794760594205</v>
      </c>
      <c r="CD589" s="15">
        <f ca="1">(AW589*DCF!E$10-DCF!E$5*MAX(AW589*DCF!E$10,0)-MAX(AW589-AV589,0)/Inputs!$B$10)*DCF!E$6</f>
        <v>1471.4153091339465</v>
      </c>
      <c r="CE589" s="15">
        <f ca="1">(AX589*DCF!F$10-DCF!F$5*MAX(AX589*DCF!F$10,0)-MAX(AX589-AW589,0)/Inputs!$B$10)*DCF!F$6</f>
        <v>1807.4604395076251</v>
      </c>
      <c r="CF589" s="15">
        <f ca="1">(AY589*DCF!G$10-DCF!G$5*MAX(AY589*DCF!G$10,0)-MAX(AY589-AX589,0)/Inputs!$B$10)*DCF!G$6</f>
        <v>2167.3714980392856</v>
      </c>
      <c r="CG589" s="15">
        <f ca="1">(AZ589*DCF!H$10-DCF!H$5*MAX(AZ589*DCF!H$10,0)-MAX(AZ589-AY589,0)/Inputs!$B$10)*DCF!H$6</f>
        <v>2220.0064938363735</v>
      </c>
      <c r="CH589" s="15">
        <f ca="1">(BA589*DCF!I$10-DCF!I$5*MAX(BA589*DCF!I$10,0)-MAX(BA589-AZ589,0)/Inputs!$B$10)*DCF!I$6</f>
        <v>2318.4535324079652</v>
      </c>
      <c r="CI589" s="15">
        <f ca="1">(BB589*DCF!J$10-DCF!J$5*MAX(BB589*DCF!J$10,0)-MAX(BB589-BA589,0)/Inputs!$B$10)*DCF!J$6</f>
        <v>2876.3622678646902</v>
      </c>
      <c r="CJ589" s="15">
        <f ca="1">(BC589*DCF!K$10-DCF!K$5*MAX(BC589*DCF!K$10,0)-MAX(BC589-BB589,0)/Inputs!$B$10)*DCF!K$6</f>
        <v>2983.7237456776161</v>
      </c>
      <c r="CK589" s="15">
        <f ca="1">(BD589*DCF!L$10-DCF!L$5*MAX(BD589*DCF!L$10,0)-MAX(BD589-BC589,0)/Inputs!$B$10)*DCF!L$6</f>
        <v>3422.1841550695863</v>
      </c>
      <c r="CL589" s="15">
        <f ca="1">(BE589*DCF!M$10-DCF!M$5*MAX(BE589*DCF!M$10,0)-MAX(BE589-BD589,0)/Inputs!$B$10)*DCF!M$6</f>
        <v>4176.4364601737143</v>
      </c>
      <c r="CM589" s="15">
        <f ca="1">(BF589*DCF!C$28-DCF!C$5*MAX(BF589*DCF!C$28,0)-MAX(BF589-Inputs!$B$13,0)/Inputs!$B$17)*DCF!C$6</f>
        <v>3820.0887115164642</v>
      </c>
      <c r="CN589" s="15">
        <f ca="1">(BG589*DCF!D$28-DCF!D$5*MAX(BG589*DCF!D$28,0)-MAX(BG589-BF589,0)/Inputs!$B$17)*DCF!D$6</f>
        <v>3855.4848798028033</v>
      </c>
      <c r="CO589" s="15">
        <f ca="1">(BH589*DCF!E$28-DCF!E$5*MAX(BH589*DCF!E$28,0)-MAX(BH589-BG589,0)/Inputs!$B$17)*DCF!E$6</f>
        <v>4235.8714728664563</v>
      </c>
      <c r="CP589" s="15">
        <f ca="1">(BI589*DCF!F$28-DCF!F$5*MAX(BI589*DCF!F$28,0)-MAX(BI589-BH589,0)/Inputs!$B$17)*DCF!F$6</f>
        <v>5685.0730531146128</v>
      </c>
      <c r="CQ589" s="15">
        <f ca="1">(BJ589*DCF!G$28-DCF!G$5*MAX(BJ589*DCF!G$28,0)-MAX(BJ589-BI589,0)/Inputs!$B$17)*DCF!G$6</f>
        <v>5590.1445519778281</v>
      </c>
      <c r="CR589" s="15">
        <f ca="1">(BK589*DCF!H$28-DCF!H$5*MAX(BK589*DCF!H$28,0)-MAX(BK589-BJ589,0)/Inputs!$B$17)*DCF!H$6</f>
        <v>6108.2113397986668</v>
      </c>
      <c r="CS589" s="15">
        <f ca="1">(BL589*DCF!I$28-DCF!I$5*MAX(BL589*DCF!I$28,0)-MAX(BL589-BK589,0)/Inputs!$B$17)*DCF!I$6</f>
        <v>7883.8363520639841</v>
      </c>
      <c r="CT589" s="15">
        <f ca="1">(BM589*DCF!J$28-DCF!J$5*MAX(BM589*DCF!J$28,0)-MAX(BM589-BL589,0)/Inputs!$B$17)*DCF!J$6</f>
        <v>9842.5746709723426</v>
      </c>
      <c r="CU589" s="15">
        <f ca="1">(BN589*DCF!K$28-DCF!K$5*MAX(BN589*DCF!K$28,0)-MAX(BN589-BM589,0)/Inputs!$B$17)*DCF!K$6</f>
        <v>10906.076626851587</v>
      </c>
      <c r="CV589" s="15">
        <f ca="1">(BO589*DCF!L$28-DCF!L$5*MAX(BO589*DCF!L$28,0)-MAX(BO589-BN589,0)/Inputs!$B$17)*DCF!L$6</f>
        <v>12238.377139138582</v>
      </c>
      <c r="CW589" s="15">
        <f ca="1">(BP589*DCF!M$28-DCF!M$5*MAX(BP589*DCF!M$28,0)-MAX(BP589-BO589,0)/Inputs!$B$17)*DCF!M$6</f>
        <v>14054.154905162997</v>
      </c>
      <c r="CX589" s="15">
        <f ca="1">(BQ589*DCF!C$46-DCF!C$5*MAX(BQ589*DCF!C$46,0)-MAX(BQ589-Inputs!$B$20,0)/Inputs!$B$24)*DCF!C$6</f>
        <v>-1308.0764073267421</v>
      </c>
      <c r="CY589" s="15">
        <f ca="1">(BR589*DCF!D$46-DCF!D$5*MAX(BR589*DCF!D$46,0)-MAX(BR589-BQ589,0)/Inputs!$B$24)*DCF!D$6</f>
        <v>-540.70938182230918</v>
      </c>
      <c r="CZ589" s="15">
        <f ca="1">(BS589*DCF!E$46-DCF!E$5*MAX(BS589*DCF!E$46,0)-MAX(BS589-BR589,0)/Inputs!$B$24)*DCF!E$6</f>
        <v>-1018.3695276396585</v>
      </c>
      <c r="DA589" s="15">
        <f ca="1">(BT589*DCF!F$46-DCF!F$5*MAX(BT589*DCF!F$46,0)-MAX(BT589-BS589,0)/Inputs!$B$24)*DCF!F$6</f>
        <v>-2688.2623759584685</v>
      </c>
      <c r="DB589" s="15">
        <f ca="1">(BU589*DCF!G$46-DCF!G$5*MAX(BU589*DCF!G$46,0)-MAX(BU589-BT589,0)/Inputs!$B$24)*DCF!G$6</f>
        <v>-311.07932133728377</v>
      </c>
      <c r="DC589" s="15">
        <f ca="1">(BV589*DCF!H$46-DCF!H$5*MAX(BV589*DCF!H$46,0)-MAX(BV589-BU589,0)/Inputs!$B$24)*DCF!H$6</f>
        <v>-1797.8885664984932</v>
      </c>
      <c r="DD589" s="15">
        <f ca="1">(BW589*DCF!I$46-DCF!I$5*MAX(BW589*DCF!I$46,0)-MAX(BW589-BV589,0)/Inputs!$B$24)*DCF!I$6</f>
        <v>-3690.0746835379755</v>
      </c>
      <c r="DE589" s="15">
        <f ca="1">(BX589*DCF!J$46-DCF!J$5*MAX(BX589*DCF!J$46,0)-MAX(BX589-BW589,0)/Inputs!$B$24)*DCF!J$6</f>
        <v>-548.25793490441413</v>
      </c>
      <c r="DF589" s="15">
        <f ca="1">(BY589*DCF!K$46-DCF!K$5*MAX(BY589*DCF!K$46,0)-MAX(BY589-BX589,0)/Inputs!$B$24)*DCF!K$6</f>
        <v>1172.1838545394339</v>
      </c>
      <c r="DG589" s="15">
        <f ca="1">(BZ589*DCF!L$46-DCF!L$5*MAX(BZ589*DCF!L$46,0)-MAX(BZ589-BY589,0)/Inputs!$B$24)*DCF!L$6</f>
        <v>-560.37243348044535</v>
      </c>
      <c r="DH589" s="15">
        <f ca="1">(CA589*DCF!M$46-DCF!M$5*MAX(CA589*DCF!M$46,0)-MAX(CA589-BZ589,0)/Inputs!$B$24)*DCF!M$6</f>
        <v>5162.7539346370659</v>
      </c>
      <c r="DI589" s="15">
        <f ca="1">SUM(CB589:CL589)+BE589*DCF!M$10*(1+Inputs!$B$30)*(1-Inputs!$B$33)*(1-Inputs!$B$30/Inputs!$B$31)/(Inputs!$B$29-Inputs!$B$30)*DCF!M$6</f>
        <v>116809.09543369479</v>
      </c>
      <c r="DJ589" s="15">
        <f ca="1">SUM(CM589:CW589)+BP589*DCF!M$28*(1+Inputs!$B$30)*(1-Inputs!$B$33)*(1-Inputs!$B$30/Inputs!$B$31)/(Inputs!$B$29-Inputs!$B$30)*DCF!M$6</f>
        <v>364696.08864388976</v>
      </c>
      <c r="DK589" s="15">
        <f ca="1">SUM(CX589:DH589)+CA589*DCF!M$46*(1+Inputs!$B$30)*(1-Inputs!$B$33)*(1-Inputs!$B$30/Inputs!$B$31)/(Inputs!$B$29-Inputs!$B$30)*DCF!M$6</f>
        <v>95691.09262505376</v>
      </c>
      <c r="DM589" s="15">
        <f ca="1">DI589+DJ589+DK589+Inputs!$B$34+Inputs!$B$36-Inputs!$B$35</f>
        <v>654047.27670263825</v>
      </c>
    </row>
    <row r="590" spans="1:117" x14ac:dyDescent="0.75">
      <c r="A590" s="11">
        <v>577</v>
      </c>
      <c r="C590" s="24">
        <f t="shared" ca="1" si="327"/>
        <v>0.27648020631572123</v>
      </c>
      <c r="D590" s="24">
        <f t="shared" ca="1" si="327"/>
        <v>0.42444335211318279</v>
      </c>
      <c r="E590" s="24">
        <f t="shared" ca="1" si="327"/>
        <v>-1.7193003416527159</v>
      </c>
      <c r="F590" s="24">
        <f t="shared" ca="1" si="327"/>
        <v>1.2083425386957976</v>
      </c>
      <c r="G590" s="24">
        <f t="shared" ca="1" si="327"/>
        <v>-1.3638151225269882E-2</v>
      </c>
      <c r="H590" s="24">
        <f t="shared" ca="1" si="327"/>
        <v>-1.1482808185651017</v>
      </c>
      <c r="I590" s="24">
        <f t="shared" ca="1" si="327"/>
        <v>4.5497530384538305E-2</v>
      </c>
      <c r="J590" s="24">
        <f t="shared" ca="1" si="327"/>
        <v>0.52012193182861255</v>
      </c>
      <c r="K590" s="24">
        <f t="shared" ca="1" si="327"/>
        <v>-1.2068841145264182</v>
      </c>
      <c r="L590" s="24">
        <f t="shared" ca="1" si="327"/>
        <v>0.79955781476784649</v>
      </c>
      <c r="M590" s="24">
        <f t="shared" ca="1" si="327"/>
        <v>0.62520302977752096</v>
      </c>
      <c r="N590" s="24">
        <f ca="1">SQRT(Inputs!$B$38)*C590+SQRT(1-Inputs!$B$38)*_xlfn.NORM.S.INV(RAND())</f>
        <v>1.1880234799698155</v>
      </c>
      <c r="O590" s="24">
        <f ca="1">SQRT(Inputs!$B$38)*D590+SQRT(1-Inputs!$B$38)*_xlfn.NORM.S.INV(RAND())</f>
        <v>1.1218601307179719</v>
      </c>
      <c r="P590" s="24">
        <f ca="1">SQRT(Inputs!$B$38)*E590+SQRT(1-Inputs!$B$38)*_xlfn.NORM.S.INV(RAND())</f>
        <v>-0.85478038618444363</v>
      </c>
      <c r="Q590" s="24">
        <f ca="1">SQRT(Inputs!$B$38)*F590+SQRT(1-Inputs!$B$38)*_xlfn.NORM.S.INV(RAND())</f>
        <v>0.70555644399701456</v>
      </c>
      <c r="R590" s="24">
        <f ca="1">SQRT(Inputs!$B$38)*G590+SQRT(1-Inputs!$B$38)*_xlfn.NORM.S.INV(RAND())</f>
        <v>-1.4478527197050779</v>
      </c>
      <c r="S590" s="24">
        <f ca="1">SQRT(Inputs!$B$38)*H590+SQRT(1-Inputs!$B$38)*_xlfn.NORM.S.INV(RAND())</f>
        <v>-1.0471115098110959</v>
      </c>
      <c r="T590" s="24">
        <f ca="1">SQRT(Inputs!$B$38)*I590+SQRT(1-Inputs!$B$38)*_xlfn.NORM.S.INV(RAND())</f>
        <v>2.8333597904918691E-2</v>
      </c>
      <c r="U590" s="24">
        <f ca="1">SQRT(Inputs!$B$38)*J590+SQRT(1-Inputs!$B$38)*_xlfn.NORM.S.INV(RAND())</f>
        <v>1.4181900526430382</v>
      </c>
      <c r="V590" s="24">
        <f ca="1">SQRT(Inputs!$B$38)*K590+SQRT(1-Inputs!$B$38)*_xlfn.NORM.S.INV(RAND())</f>
        <v>-1.7484503912887268</v>
      </c>
      <c r="W590" s="24">
        <f ca="1">SQRT(Inputs!$B$38)*L590+SQRT(1-Inputs!$B$38)*_xlfn.NORM.S.INV(RAND())</f>
        <v>1.2975414169596602</v>
      </c>
      <c r="X590" s="24">
        <f ca="1">SQRT(Inputs!$B$38)*M590+SQRT(1-Inputs!$B$38)*_xlfn.NORM.S.INV(RAND())</f>
        <v>-2.9004407813519706E-2</v>
      </c>
      <c r="Y590" s="24">
        <f ca="1">SQRT(Inputs!$B$38)*C590+SQRT(1-Inputs!$B$38)*_xlfn.NORM.S.INV(RAND())</f>
        <v>0.15424467155446109</v>
      </c>
      <c r="Z590" s="24">
        <f ca="1">SQRT(Inputs!$B$38)*D590+SQRT(1-Inputs!$B$38)*_xlfn.NORM.S.INV(RAND())</f>
        <v>-0.29143083964232586</v>
      </c>
      <c r="AA590" s="24">
        <f ca="1">SQRT(Inputs!$B$38)*E590+SQRT(1-Inputs!$B$38)*_xlfn.NORM.S.INV(RAND())</f>
        <v>-0.32310494071814289</v>
      </c>
      <c r="AB590" s="24">
        <f ca="1">SQRT(Inputs!$B$38)*F590+SQRT(1-Inputs!$B$38)*_xlfn.NORM.S.INV(RAND())</f>
        <v>0.57334890396159721</v>
      </c>
      <c r="AC590" s="24">
        <f ca="1">SQRT(Inputs!$B$38)*G590+SQRT(1-Inputs!$B$38)*_xlfn.NORM.S.INV(RAND())</f>
        <v>0.39702238697932518</v>
      </c>
      <c r="AD590" s="24">
        <f ca="1">SQRT(Inputs!$B$38)*H590+SQRT(1-Inputs!$B$38)*_xlfn.NORM.S.INV(RAND())</f>
        <v>-0.94106808923835161</v>
      </c>
      <c r="AE590" s="24">
        <f ca="1">SQRT(Inputs!$B$38)*I590+SQRT(1-Inputs!$B$38)*_xlfn.NORM.S.INV(RAND())</f>
        <v>-0.58668647843090327</v>
      </c>
      <c r="AF590" s="24">
        <f ca="1">SQRT(Inputs!$B$38)*J590+SQRT(1-Inputs!$B$38)*_xlfn.NORM.S.INV(RAND())</f>
        <v>-1.3079955176429485</v>
      </c>
      <c r="AG590" s="24">
        <f ca="1">SQRT(Inputs!$B$38)*K590+SQRT(1-Inputs!$B$38)*_xlfn.NORM.S.INV(RAND())</f>
        <v>-0.74650282483891839</v>
      </c>
      <c r="AH590" s="24">
        <f ca="1">SQRT(Inputs!$B$38)*L590+SQRT(1-Inputs!$B$38)*_xlfn.NORM.S.INV(RAND())</f>
        <v>0.71154025668524279</v>
      </c>
      <c r="AI590" s="24">
        <f ca="1">SQRT(Inputs!$B$38)*M590+SQRT(1-Inputs!$B$38)*_xlfn.NORM.S.INV(RAND())</f>
        <v>0.56981705455338405</v>
      </c>
      <c r="AJ590" s="24">
        <f ca="1">SQRT(Inputs!$B$38)*C590+SQRT(1-Inputs!$B$38)*_xlfn.NORM.S.INV(RAND())</f>
        <v>-0.4564359097353522</v>
      </c>
      <c r="AK590" s="24">
        <f ca="1">SQRT(Inputs!$B$38)*D590+SQRT(1-Inputs!$B$38)*_xlfn.NORM.S.INV(RAND())</f>
        <v>0.40432143142368454</v>
      </c>
      <c r="AL590" s="24">
        <f ca="1">SQRT(Inputs!$B$38)*E590+SQRT(1-Inputs!$B$38)*_xlfn.NORM.S.INV(RAND())</f>
        <v>-1.0418521363014706</v>
      </c>
      <c r="AM590" s="24">
        <f ca="1">SQRT(Inputs!$B$38)*F590+SQRT(1-Inputs!$B$38)*_xlfn.NORM.S.INV(RAND())</f>
        <v>1.1278389319287294</v>
      </c>
      <c r="AN590" s="24">
        <f ca="1">SQRT(Inputs!$B$38)*G590+SQRT(1-Inputs!$B$38)*_xlfn.NORM.S.INV(RAND())</f>
        <v>0.20504561248298689</v>
      </c>
      <c r="AO590" s="24">
        <f ca="1">SQRT(Inputs!$B$38)*H590+SQRT(1-Inputs!$B$38)*_xlfn.NORM.S.INV(RAND())</f>
        <v>-1.1819425234710184</v>
      </c>
      <c r="AP590" s="24">
        <f ca="1">SQRT(Inputs!$B$38)*I590+SQRT(1-Inputs!$B$38)*_xlfn.NORM.S.INV(RAND())</f>
        <v>0.40191209554426033</v>
      </c>
      <c r="AQ590" s="24">
        <f ca="1">SQRT(Inputs!$B$38)*J590+SQRT(1-Inputs!$B$38)*_xlfn.NORM.S.INV(RAND())</f>
        <v>0.35039815525485363</v>
      </c>
      <c r="AR590" s="24">
        <f ca="1">SQRT(Inputs!$B$38)*K590+SQRT(1-Inputs!$B$38)*_xlfn.NORM.S.INV(RAND())</f>
        <v>-0.99634959151307512</v>
      </c>
      <c r="AS590" s="24">
        <f ca="1">SQRT(Inputs!$B$38)*L590+SQRT(1-Inputs!$B$38)*_xlfn.NORM.S.INV(RAND())</f>
        <v>0.81826390135364302</v>
      </c>
      <c r="AT590" s="24">
        <f ca="1">SQRT(Inputs!$B$38)*M590+SQRT(1-Inputs!$B$38)*_xlfn.NORM.S.INV(RAND())</f>
        <v>1.2947800525221786</v>
      </c>
      <c r="AU590" s="15">
        <f ca="1">Inputs!$B$6*EXP($B$8-0.5*C$5^2+C$5*N590)</f>
        <v>6014.4574836169541</v>
      </c>
      <c r="AV590" s="15">
        <f t="shared" ref="AV590:AV653" ca="1" si="328">AU590*EXP($B$8-0.5*D$5^2+D$5*O590)</f>
        <v>8633.9178055226203</v>
      </c>
      <c r="AW590" s="15">
        <f t="shared" ref="AW590:AW653" ca="1" si="329">AV590*EXP($B$8-0.5*E$5^2+E$5*P590)</f>
        <v>9381.1300204484414</v>
      </c>
      <c r="AX590" s="15">
        <f t="shared" ref="AX590:AX653" ca="1" si="330">AW590*EXP($B$8-0.5*F$5^2+F$5*Q590)</f>
        <v>12508.837692844152</v>
      </c>
      <c r="AY590" s="15">
        <f t="shared" ref="AY590:AY653" ca="1" si="331">AX590*EXP($B$8-0.5*G$5^2+G$5*R590)</f>
        <v>12908.887692118098</v>
      </c>
      <c r="AZ590" s="15">
        <f t="shared" ref="AZ590:AZ653" ca="1" si="332">AY590*EXP($B$8-0.5*H$5^2+H$5*S590)</f>
        <v>14068.491799539312</v>
      </c>
      <c r="BA590" s="15">
        <f t="shared" ref="BA590:BA653" ca="1" si="333">AZ590*EXP($B$8-0.5*I$5^2+I$5*T590)</f>
        <v>17267.365271785475</v>
      </c>
      <c r="BB590" s="15">
        <f t="shared" ref="BB590:BB653" ca="1" si="334">BA590*EXP($B$8-0.5*J$5^2+J$5*U590)</f>
        <v>24368.20944003926</v>
      </c>
      <c r="BC590" s="15">
        <f t="shared" ref="BC590:BC653" ca="1" si="335">BB590*EXP($B$8-0.5*K$5^2+K$5*V590)</f>
        <v>25209.848873091138</v>
      </c>
      <c r="BD590" s="15">
        <f t="shared" ref="BD590:BD653" ca="1" si="336">BC590*EXP($B$8-0.5*L$5^2+L$5*W590)</f>
        <v>34869.628261730191</v>
      </c>
      <c r="BE590" s="15">
        <f t="shared" ref="BE590:BE653" ca="1" si="337">BD590*EXP($B$8-0.5*M$5^2+M$5*X590)</f>
        <v>42615.530152682644</v>
      </c>
      <c r="BF590" s="15">
        <f ca="1">Inputs!$B$13*EXP($B$9-0.5*C$6^2+C$6*Y590)</f>
        <v>14260.487516157309</v>
      </c>
      <c r="BG590" s="15">
        <f t="shared" ref="BG590:BG653" ca="1" si="338">BF590*EXP($B$9-0.5*D$6^2+D$6*Z590)</f>
        <v>16489.452740649675</v>
      </c>
      <c r="BH590" s="15">
        <f t="shared" ref="BH590:BH653" ca="1" si="339">BG590*EXP($B$9-0.5*E$6^2+E$6*AA590)</f>
        <v>19095.829076139995</v>
      </c>
      <c r="BI590" s="15">
        <f t="shared" ref="BI590:BI653" ca="1" si="340">BH590*EXP($B$9-0.5*F$6^2+F$6*AB590)</f>
        <v>25532.868172885745</v>
      </c>
      <c r="BJ590" s="15">
        <f t="shared" ref="BJ590:BJ653" ca="1" si="341">BI590*EXP($B$9-0.5*G$6^2+G$6*AC590)</f>
        <v>33145.245353363345</v>
      </c>
      <c r="BK590" s="15">
        <f t="shared" ref="BK590:BK653" ca="1" si="342">BJ590*EXP($B$9-0.5*H$6^2+H$6*AD590)</f>
        <v>35787.702532043433</v>
      </c>
      <c r="BL590" s="15">
        <f t="shared" ref="BL590:BL653" ca="1" si="343">BK590*EXP($B$9-0.5*I$6^2+I$6*AE590)</f>
        <v>40742.441794231941</v>
      </c>
      <c r="BM590" s="15">
        <f t="shared" ref="BM590:BM653" ca="1" si="344">BL590*EXP($B$9-0.5*J$6^2+J$6*AF590)</f>
        <v>42570.335036072618</v>
      </c>
      <c r="BN590" s="15">
        <f t="shared" ref="BN590:BN653" ca="1" si="345">BM590*EXP($B$9-0.5*K$6^2+K$6*AG590)</f>
        <v>47875.897371957442</v>
      </c>
      <c r="BO590" s="15">
        <f t="shared" ref="BO590:BO653" ca="1" si="346">BN590*EXP($B$9-0.5*L$6^2+L$6*AH590)</f>
        <v>63985.632952401225</v>
      </c>
      <c r="BP590" s="15">
        <f t="shared" ref="BP590:BP653" ca="1" si="347">BO590*EXP($B$9-0.5*M$6^2+M$6*AI590)</f>
        <v>84006.268326284087</v>
      </c>
      <c r="BQ590" s="15">
        <f ca="1">Inputs!$B$20*EXP($B$10-0.5*C$7^2+C$7*AJ590)</f>
        <v>3648.3809403819182</v>
      </c>
      <c r="BR590" s="15">
        <f t="shared" ref="BR590:BR653" ca="1" si="348">BQ590*EXP($B$10-0.5*D$7^2+D$7*AK590)</f>
        <v>5628.6488069563429</v>
      </c>
      <c r="BS590" s="15">
        <f t="shared" ref="BS590:BS653" ca="1" si="349">BR590*EXP($B$10-0.5*E$7^2+E$7*AL590)</f>
        <v>5714.5396634503713</v>
      </c>
      <c r="BT590" s="15">
        <f t="shared" ref="BT590:BT653" ca="1" si="350">BS590*EXP($B$10-0.5*F$7^2+F$7*AM590)</f>
        <v>10591.832738362236</v>
      </c>
      <c r="BU590" s="15">
        <f t="shared" ref="BU590:BU653" ca="1" si="351">BT590*EXP($B$10-0.5*G$7^2+G$7*AN590)</f>
        <v>15425.676245401904</v>
      </c>
      <c r="BV590" s="15">
        <f t="shared" ref="BV590:BV653" ca="1" si="352">BU590*EXP($B$10-0.5*H$7^2+H$7*AO590)</f>
        <v>16444.215941089627</v>
      </c>
      <c r="BW590" s="15">
        <f t="shared" ref="BW590:BW653" ca="1" si="353">BV590*EXP($B$10-0.5*I$7^2+I$7*AP590)</f>
        <v>24984.37277960738</v>
      </c>
      <c r="BX590" s="15">
        <f t="shared" ref="BX590:BX653" ca="1" si="354">BW590*EXP($B$10-0.5*J$7^2+J$7*AQ590)</f>
        <v>37487.645218138241</v>
      </c>
      <c r="BY590" s="15">
        <f t="shared" ref="BY590:BY653" ca="1" si="355">BX590*EXP($B$10-0.5*K$7^2+K$7*AR590)</f>
        <v>43410.119621457183</v>
      </c>
      <c r="BZ590" s="15">
        <f t="shared" ref="BZ590:BZ653" ca="1" si="356">BY590*EXP($B$10-0.5*L$7^2+L$7*AS590)</f>
        <v>70797.93105551436</v>
      </c>
      <c r="CA590" s="15">
        <f t="shared" ref="CA590:CA653" ca="1" si="357">BZ590*EXP($B$10-0.5*M$7^2+M$7*AT590)</f>
        <v>125177.71913492381</v>
      </c>
      <c r="CB590" s="15">
        <f ca="1">(AU590*DCF!C$10-DCF!C$5*MAX(AU590*DCF!C$10,0)-MAX(AU590-Inputs!$B$6,0)/Inputs!$B$10)*DCF!C$6</f>
        <v>1035.5718012502803</v>
      </c>
      <c r="CC590" s="15">
        <f ca="1">(AV590*DCF!D$10-DCF!D$5*MAX(AV590*DCF!D$10,0)-MAX(AV590-AU590,0)/Inputs!$B$10)*DCF!D$6</f>
        <v>1465.7721288731204</v>
      </c>
      <c r="CD590" s="15">
        <f ca="1">(AW590*DCF!E$10-DCF!E$5*MAX(AW590*DCF!E$10,0)-MAX(AW590-AV590,0)/Inputs!$B$10)*DCF!E$6</f>
        <v>1997.650452587626</v>
      </c>
      <c r="CE590" s="15">
        <f ca="1">(AX590*DCF!F$10-DCF!F$5*MAX(AX590*DCF!F$10,0)-MAX(AX590-AW590,0)/Inputs!$B$10)*DCF!F$6</f>
        <v>2079.8609115651748</v>
      </c>
      <c r="CF590" s="15">
        <f ca="1">(AY590*DCF!G$10-DCF!G$5*MAX(AY590*DCF!G$10,0)-MAX(AY590-AX590,0)/Inputs!$B$10)*DCF!G$6</f>
        <v>2582.8487408874844</v>
      </c>
      <c r="CG590" s="15">
        <f ca="1">(AZ590*DCF!H$10-DCF!H$5*MAX(AZ590*DCF!H$10,0)-MAX(AZ590-AY590,0)/Inputs!$B$10)*DCF!H$6</f>
        <v>2525.4992760305731</v>
      </c>
      <c r="CH590" s="15">
        <f ca="1">(BA590*DCF!I$10-DCF!I$5*MAX(BA590*DCF!I$10,0)-MAX(BA590-AZ590,0)/Inputs!$B$10)*DCF!I$6</f>
        <v>2629.3903919060931</v>
      </c>
      <c r="CI590" s="15">
        <f ca="1">(BB590*DCF!J$10-DCF!J$5*MAX(BB590*DCF!J$10,0)-MAX(BB590-BA590,0)/Inputs!$B$10)*DCF!J$6</f>
        <v>3105.6253608811294</v>
      </c>
      <c r="CJ590" s="15">
        <f ca="1">(BC590*DCF!K$10-DCF!K$5*MAX(BC590*DCF!K$10,0)-MAX(BC590-BB590,0)/Inputs!$B$10)*DCF!K$6</f>
        <v>3940.5640875463287</v>
      </c>
      <c r="CK590" s="15">
        <f ca="1">(BD590*DCF!L$10-DCF!L$5*MAX(BD590*DCF!L$10,0)-MAX(BD590-BC590,0)/Inputs!$B$10)*DCF!L$6</f>
        <v>4009.8371411646995</v>
      </c>
      <c r="CL590" s="15">
        <f ca="1">(BE590*DCF!M$10-DCF!M$5*MAX(BE590*DCF!M$10,0)-MAX(BE590-BD590,0)/Inputs!$B$10)*DCF!M$6</f>
        <v>5088.2717506771551</v>
      </c>
      <c r="CM590" s="15">
        <f ca="1">(BF590*DCF!C$28-DCF!C$5*MAX(BF590*DCF!C$28,0)-MAX(BF590-Inputs!$B$13,0)/Inputs!$B$17)*DCF!C$6</f>
        <v>3688.5842848825587</v>
      </c>
      <c r="CN590" s="15">
        <f ca="1">(BG590*DCF!D$28-DCF!D$5*MAX(BG590*DCF!D$28,0)-MAX(BG590-BF590,0)/Inputs!$B$17)*DCF!D$6</f>
        <v>4380.9836621327213</v>
      </c>
      <c r="CO590" s="15">
        <f ca="1">(BH590*DCF!E$28-DCF!E$5*MAX(BH590*DCF!E$28,0)-MAX(BH590-BG590,0)/Inputs!$B$17)*DCF!E$6</f>
        <v>4894.5979236409376</v>
      </c>
      <c r="CP590" s="15">
        <f ca="1">(BI590*DCF!F$28-DCF!F$5*MAX(BI590*DCF!F$28,0)-MAX(BI590-BH590,0)/Inputs!$B$17)*DCF!F$6</f>
        <v>5759.5364384423501</v>
      </c>
      <c r="CQ590" s="15">
        <f ca="1">(BJ590*DCF!G$28-DCF!G$5*MAX(BJ590*DCF!G$28,0)-MAX(BJ590-BI590,0)/Inputs!$B$17)*DCF!G$6</f>
        <v>7319.4587385299219</v>
      </c>
      <c r="CR590" s="15">
        <f ca="1">(BK590*DCF!H$28-DCF!H$5*MAX(BK590*DCF!H$28,0)-MAX(BK590-BJ590,0)/Inputs!$B$17)*DCF!H$6</f>
        <v>8440.129983333245</v>
      </c>
      <c r="CS590" s="15">
        <f ca="1">(BL590*DCF!I$28-DCF!I$5*MAX(BL590*DCF!I$28,0)-MAX(BL590-BK590,0)/Inputs!$B$17)*DCF!I$6</f>
        <v>8869.5519440059361</v>
      </c>
      <c r="CT590" s="15">
        <f ca="1">(BM590*DCF!J$28-DCF!J$5*MAX(BM590*DCF!J$28,0)-MAX(BM590-BL590,0)/Inputs!$B$17)*DCF!J$6</f>
        <v>9254.3550378319542</v>
      </c>
      <c r="CU590" s="15">
        <f ca="1">(BN590*DCF!K$28-DCF!K$5*MAX(BN590*DCF!K$28,0)-MAX(BN590-BM590,0)/Inputs!$B$17)*DCF!K$6</f>
        <v>9460.7260733147432</v>
      </c>
      <c r="CV590" s="15">
        <f ca="1">(BO590*DCF!L$28-DCF!L$5*MAX(BO590*DCF!L$28,0)-MAX(BO590-BN590,0)/Inputs!$B$17)*DCF!L$6</f>
        <v>10943.633380671066</v>
      </c>
      <c r="CW590" s="15">
        <f ca="1">(BP590*DCF!M$28-DCF!M$5*MAX(BP590*DCF!M$28,0)-MAX(BP590-BO590,0)/Inputs!$B$17)*DCF!M$6</f>
        <v>13713.109040145302</v>
      </c>
      <c r="CX590" s="15">
        <f ca="1">(BQ590*DCF!C$46-DCF!C$5*MAX(BQ590*DCF!C$46,0)-MAX(BQ590-Inputs!$B$20,0)/Inputs!$B$24)*DCF!C$6</f>
        <v>-1049.224670010567</v>
      </c>
      <c r="CY590" s="15">
        <f ca="1">(BR590*DCF!D$46-DCF!D$5*MAX(BR590*DCF!D$46,0)-MAX(BR590-BQ590,0)/Inputs!$B$24)*DCF!D$6</f>
        <v>-1805.642950512067</v>
      </c>
      <c r="CZ590" s="15">
        <f ca="1">(BS590*DCF!E$46-DCF!E$5*MAX(BS590*DCF!E$46,0)-MAX(BS590-BR590,0)/Inputs!$B$24)*DCF!E$6</f>
        <v>-709.61007605511577</v>
      </c>
      <c r="DA590" s="15">
        <f ca="1">(BT590*DCF!F$46-DCF!F$5*MAX(BT590*DCF!F$46,0)-MAX(BT590-BS590,0)/Inputs!$B$24)*DCF!F$6</f>
        <v>-2547.3408182535468</v>
      </c>
      <c r="DB590" s="15">
        <f ca="1">(BU590*DCF!G$46-DCF!G$5*MAX(BU590*DCF!G$46,0)-MAX(BU590-BT590,0)/Inputs!$B$24)*DCF!G$6</f>
        <v>-2144.8987221623247</v>
      </c>
      <c r="DC590" s="15">
        <f ca="1">(BV590*DCF!H$46-DCF!H$5*MAX(BV590*DCF!H$46,0)-MAX(BV590-BU590,0)/Inputs!$B$24)*DCF!H$6</f>
        <v>-316.50496973870383</v>
      </c>
      <c r="DD590" s="15">
        <f ca="1">(BW590*DCF!I$46-DCF!I$5*MAX(BW590*DCF!I$46,0)-MAX(BW590-BV590,0)/Inputs!$B$24)*DCF!I$6</f>
        <v>-1874.5248751317356</v>
      </c>
      <c r="DE590" s="15">
        <f ca="1">(BX590*DCF!J$46-DCF!J$5*MAX(BX590*DCF!J$46,0)-MAX(BX590-BW590,0)/Inputs!$B$24)*DCF!J$6</f>
        <v>-1743.1605554531006</v>
      </c>
      <c r="DF590" s="15">
        <f ca="1">(BY590*DCF!K$46-DCF!K$5*MAX(BY590*DCF!K$46,0)-MAX(BY590-BX590,0)/Inputs!$B$24)*DCF!K$6</f>
        <v>1028.8822863670368</v>
      </c>
      <c r="DG590" s="15">
        <f ca="1">(BZ590*DCF!L$46-DCF!L$5*MAX(BZ590*DCF!L$46,0)-MAX(BZ590-BY590,0)/Inputs!$B$24)*DCF!L$6</f>
        <v>-1304.0190135184214</v>
      </c>
      <c r="DH590" s="15">
        <f ca="1">(CA590*DCF!M$46-DCF!M$5*MAX(CA590*DCF!M$46,0)-MAX(CA590-BZ590,0)/Inputs!$B$24)*DCF!M$6</f>
        <v>-1554.9899845495504</v>
      </c>
      <c r="DI590" s="15">
        <f ca="1">SUM(CB590:CL590)+BE590*DCF!M$10*(1+Inputs!$B$30)*(1-Inputs!$B$33)*(1-Inputs!$B$30/Inputs!$B$31)/(Inputs!$B$29-Inputs!$B$30)*DCF!M$6</f>
        <v>149060.47599033217</v>
      </c>
      <c r="DJ590" s="15">
        <f ca="1">SUM(CM590:CW590)+BP590*DCF!M$28*(1+Inputs!$B$30)*(1-Inputs!$B$33)*(1-Inputs!$B$30/Inputs!$B$31)/(Inputs!$B$29-Inputs!$B$30)*DCF!M$6</f>
        <v>398445.40733352368</v>
      </c>
      <c r="DK590" s="15">
        <f ca="1">SUM(CX590:DH590)+CA590*DCF!M$46*(1+Inputs!$B$30)*(1-Inputs!$B$33)*(1-Inputs!$B$30/Inputs!$B$31)/(Inputs!$B$29-Inputs!$B$30)*DCF!M$6</f>
        <v>179518.54768235053</v>
      </c>
      <c r="DM590" s="15">
        <f ca="1">DI590+DJ590+DK590+Inputs!$B$34+Inputs!$B$36-Inputs!$B$35</f>
        <v>803875.43100620632</v>
      </c>
    </row>
    <row r="591" spans="1:117" x14ac:dyDescent="0.75">
      <c r="A591" s="11">
        <v>578</v>
      </c>
      <c r="C591" s="24">
        <f t="shared" ca="1" si="327"/>
        <v>-1.3950837452175042</v>
      </c>
      <c r="D591" s="24">
        <f t="shared" ca="1" si="327"/>
        <v>0.28784184822897629</v>
      </c>
      <c r="E591" s="24">
        <f t="shared" ca="1" si="327"/>
        <v>1.0091869418389068</v>
      </c>
      <c r="F591" s="24">
        <f t="shared" ca="1" si="327"/>
        <v>-0.90115347327295692</v>
      </c>
      <c r="G591" s="24">
        <f t="shared" ca="1" si="327"/>
        <v>-1.804824860349024</v>
      </c>
      <c r="H591" s="24">
        <f t="shared" ca="1" si="327"/>
        <v>0.77721241095090277</v>
      </c>
      <c r="I591" s="24">
        <f t="shared" ca="1" si="327"/>
        <v>-0.73744587456497912</v>
      </c>
      <c r="J591" s="24">
        <f t="shared" ca="1" si="327"/>
        <v>-1.7693454232047452</v>
      </c>
      <c r="K591" s="24">
        <f t="shared" ca="1" si="327"/>
        <v>-0.80652702218530214</v>
      </c>
      <c r="L591" s="24">
        <f t="shared" ca="1" si="327"/>
        <v>0.55590668279140276</v>
      </c>
      <c r="M591" s="24">
        <f t="shared" ca="1" si="327"/>
        <v>-0.18498976146757565</v>
      </c>
      <c r="N591" s="24">
        <f ca="1">SQRT(Inputs!$B$38)*C591+SQRT(1-Inputs!$B$38)*_xlfn.NORM.S.INV(RAND())</f>
        <v>-1.5722113093417684</v>
      </c>
      <c r="O591" s="24">
        <f ca="1">SQRT(Inputs!$B$38)*D591+SQRT(1-Inputs!$B$38)*_xlfn.NORM.S.INV(RAND())</f>
        <v>0.13799682999622703</v>
      </c>
      <c r="P591" s="24">
        <f ca="1">SQRT(Inputs!$B$38)*E591+SQRT(1-Inputs!$B$38)*_xlfn.NORM.S.INV(RAND())</f>
        <v>3.7159108111476491E-2</v>
      </c>
      <c r="Q591" s="24">
        <f ca="1">SQRT(Inputs!$B$38)*F591+SQRT(1-Inputs!$B$38)*_xlfn.NORM.S.INV(RAND())</f>
        <v>-1.9341114492529732E-2</v>
      </c>
      <c r="R591" s="24">
        <f ca="1">SQRT(Inputs!$B$38)*G591+SQRT(1-Inputs!$B$38)*_xlfn.NORM.S.INV(RAND())</f>
        <v>-1.0619325945185232</v>
      </c>
      <c r="S591" s="24">
        <f ca="1">SQRT(Inputs!$B$38)*H591+SQRT(1-Inputs!$B$38)*_xlfn.NORM.S.INV(RAND())</f>
        <v>0.89634306770424799</v>
      </c>
      <c r="T591" s="24">
        <f ca="1">SQRT(Inputs!$B$38)*I591+SQRT(1-Inputs!$B$38)*_xlfn.NORM.S.INV(RAND())</f>
        <v>-0.51824871260403294</v>
      </c>
      <c r="U591" s="24">
        <f ca="1">SQRT(Inputs!$B$38)*J591+SQRT(1-Inputs!$B$38)*_xlfn.NORM.S.INV(RAND())</f>
        <v>-2.4234052402046364</v>
      </c>
      <c r="V591" s="24">
        <f ca="1">SQRT(Inputs!$B$38)*K591+SQRT(1-Inputs!$B$38)*_xlfn.NORM.S.INV(RAND())</f>
        <v>-2.0266933942817538</v>
      </c>
      <c r="W591" s="24">
        <f ca="1">SQRT(Inputs!$B$38)*L591+SQRT(1-Inputs!$B$38)*_xlfn.NORM.S.INV(RAND())</f>
        <v>0.15666576309641489</v>
      </c>
      <c r="X591" s="24">
        <f ca="1">SQRT(Inputs!$B$38)*M591+SQRT(1-Inputs!$B$38)*_xlfn.NORM.S.INV(RAND())</f>
        <v>0.45952689196483698</v>
      </c>
      <c r="Y591" s="24">
        <f ca="1">SQRT(Inputs!$B$38)*C591+SQRT(1-Inputs!$B$38)*_xlfn.NORM.S.INV(RAND())</f>
        <v>0.56901699691343488</v>
      </c>
      <c r="Z591" s="24">
        <f ca="1">SQRT(Inputs!$B$38)*D591+SQRT(1-Inputs!$B$38)*_xlfn.NORM.S.INV(RAND())</f>
        <v>-0.15055761088110811</v>
      </c>
      <c r="AA591" s="24">
        <f ca="1">SQRT(Inputs!$B$38)*E591+SQRT(1-Inputs!$B$38)*_xlfn.NORM.S.INV(RAND())</f>
        <v>0.40085819405408363</v>
      </c>
      <c r="AB591" s="24">
        <f ca="1">SQRT(Inputs!$B$38)*F591+SQRT(1-Inputs!$B$38)*_xlfn.NORM.S.INV(RAND())</f>
        <v>-0.79991514180573375</v>
      </c>
      <c r="AC591" s="24">
        <f ca="1">SQRT(Inputs!$B$38)*G591+SQRT(1-Inputs!$B$38)*_xlfn.NORM.S.INV(RAND())</f>
        <v>-1.0921865528493344</v>
      </c>
      <c r="AD591" s="24">
        <f ca="1">SQRT(Inputs!$B$38)*H591+SQRT(1-Inputs!$B$38)*_xlfn.NORM.S.INV(RAND())</f>
        <v>-6.7833432485752909E-2</v>
      </c>
      <c r="AE591" s="24">
        <f ca="1">SQRT(Inputs!$B$38)*I591+SQRT(1-Inputs!$B$38)*_xlfn.NORM.S.INV(RAND())</f>
        <v>-0.60760836467475776</v>
      </c>
      <c r="AF591" s="24">
        <f ca="1">SQRT(Inputs!$B$38)*J591+SQRT(1-Inputs!$B$38)*_xlfn.NORM.S.INV(RAND())</f>
        <v>-9.593548259600615E-2</v>
      </c>
      <c r="AG591" s="24">
        <f ca="1">SQRT(Inputs!$B$38)*K591+SQRT(1-Inputs!$B$38)*_xlfn.NORM.S.INV(RAND())</f>
        <v>-1.2335889242283509</v>
      </c>
      <c r="AH591" s="24">
        <f ca="1">SQRT(Inputs!$B$38)*L591+SQRT(1-Inputs!$B$38)*_xlfn.NORM.S.INV(RAND())</f>
        <v>0.92154271074157412</v>
      </c>
      <c r="AI591" s="24">
        <f ca="1">SQRT(Inputs!$B$38)*M591+SQRT(1-Inputs!$B$38)*_xlfn.NORM.S.INV(RAND())</f>
        <v>-0.17418500060407582</v>
      </c>
      <c r="AJ591" s="24">
        <f ca="1">SQRT(Inputs!$B$38)*C591+SQRT(1-Inputs!$B$38)*_xlfn.NORM.S.INV(RAND())</f>
        <v>-2.2005362953936434</v>
      </c>
      <c r="AK591" s="24">
        <f ca="1">SQRT(Inputs!$B$38)*D591+SQRT(1-Inputs!$B$38)*_xlfn.NORM.S.INV(RAND())</f>
        <v>0.38488962919007003</v>
      </c>
      <c r="AL591" s="24">
        <f ca="1">SQRT(Inputs!$B$38)*E591+SQRT(1-Inputs!$B$38)*_xlfn.NORM.S.INV(RAND())</f>
        <v>0.86204254460269669</v>
      </c>
      <c r="AM591" s="24">
        <f ca="1">SQRT(Inputs!$B$38)*F591+SQRT(1-Inputs!$B$38)*_xlfn.NORM.S.INV(RAND())</f>
        <v>0.44542853385333753</v>
      </c>
      <c r="AN591" s="24">
        <f ca="1">SQRT(Inputs!$B$38)*G591+SQRT(1-Inputs!$B$38)*_xlfn.NORM.S.INV(RAND())</f>
        <v>-0.30147224096042835</v>
      </c>
      <c r="AO591" s="24">
        <f ca="1">SQRT(Inputs!$B$38)*H591+SQRT(1-Inputs!$B$38)*_xlfn.NORM.S.INV(RAND())</f>
        <v>0.840618059694346</v>
      </c>
      <c r="AP591" s="24">
        <f ca="1">SQRT(Inputs!$B$38)*I591+SQRT(1-Inputs!$B$38)*_xlfn.NORM.S.INV(RAND())</f>
        <v>2.0027985934653807</v>
      </c>
      <c r="AQ591" s="24">
        <f ca="1">SQRT(Inputs!$B$38)*J591+SQRT(1-Inputs!$B$38)*_xlfn.NORM.S.INV(RAND())</f>
        <v>-1.6191729806213939</v>
      </c>
      <c r="AR591" s="24">
        <f ca="1">SQRT(Inputs!$B$38)*K591+SQRT(1-Inputs!$B$38)*_xlfn.NORM.S.INV(RAND())</f>
        <v>-1.0177927577044787</v>
      </c>
      <c r="AS591" s="24">
        <f ca="1">SQRT(Inputs!$B$38)*L591+SQRT(1-Inputs!$B$38)*_xlfn.NORM.S.INV(RAND())</f>
        <v>0.53830173682698557</v>
      </c>
      <c r="AT591" s="24">
        <f ca="1">SQRT(Inputs!$B$38)*M591+SQRT(1-Inputs!$B$38)*_xlfn.NORM.S.INV(RAND())</f>
        <v>-1.2561452283142653</v>
      </c>
      <c r="AU591" s="15">
        <f ca="1">Inputs!$B$6*EXP($B$8-0.5*C$5^2+C$5*N591)</f>
        <v>3847.2494235560757</v>
      </c>
      <c r="AV591" s="15">
        <f t="shared" ca="1" si="328"/>
        <v>4778.9998583160504</v>
      </c>
      <c r="AW591" s="15">
        <f t="shared" ca="1" si="329"/>
        <v>5856.4228181565886</v>
      </c>
      <c r="AX591" s="15">
        <f t="shared" ca="1" si="330"/>
        <v>7132.8481016698197</v>
      </c>
      <c r="AY591" s="15">
        <f t="shared" ca="1" si="331"/>
        <v>7700.3213251706002</v>
      </c>
      <c r="AZ591" s="15">
        <f t="shared" ca="1" si="332"/>
        <v>10394.697100646757</v>
      </c>
      <c r="BA591" s="15">
        <f t="shared" ca="1" si="333"/>
        <v>12048.874945526562</v>
      </c>
      <c r="BB591" s="15">
        <f t="shared" ca="1" si="334"/>
        <v>11571.489450732879</v>
      </c>
      <c r="BC591" s="15">
        <f t="shared" ca="1" si="335"/>
        <v>11653.899628930056</v>
      </c>
      <c r="BD591" s="15">
        <f t="shared" ca="1" si="336"/>
        <v>14487.876326790451</v>
      </c>
      <c r="BE591" s="15">
        <f t="shared" ca="1" si="337"/>
        <v>18511.836047278575</v>
      </c>
      <c r="BF591" s="15">
        <f ca="1">Inputs!$B$13*EXP($B$9-0.5*C$6^2+C$6*Y591)</f>
        <v>15482.653335909999</v>
      </c>
      <c r="BG591" s="15">
        <f t="shared" ca="1" si="338"/>
        <v>18363.54675631232</v>
      </c>
      <c r="BH591" s="15">
        <f t="shared" ca="1" si="339"/>
        <v>23979.305201863492</v>
      </c>
      <c r="BI591" s="15">
        <f t="shared" ca="1" si="340"/>
        <v>25953.74006666493</v>
      </c>
      <c r="BJ591" s="15">
        <f t="shared" ca="1" si="341"/>
        <v>27182.832522259967</v>
      </c>
      <c r="BK591" s="15">
        <f t="shared" ca="1" si="342"/>
        <v>33055.095204557845</v>
      </c>
      <c r="BL591" s="15">
        <f t="shared" ca="1" si="343"/>
        <v>37529.618010300452</v>
      </c>
      <c r="BM591" s="15">
        <f t="shared" ca="1" si="344"/>
        <v>45585.470093230571</v>
      </c>
      <c r="BN591" s="15">
        <f t="shared" ca="1" si="345"/>
        <v>48360.007650923952</v>
      </c>
      <c r="BO591" s="15">
        <f t="shared" ca="1" si="346"/>
        <v>66229.785912433712</v>
      </c>
      <c r="BP591" s="15">
        <f t="shared" ca="1" si="347"/>
        <v>79923.538360128558</v>
      </c>
      <c r="BQ591" s="15">
        <f ca="1">Inputs!$B$20*EXP($B$10-0.5*C$7^2+C$7*AJ591)</f>
        <v>1965.3714839503755</v>
      </c>
      <c r="BR591" s="15">
        <f t="shared" ca="1" si="348"/>
        <v>3013.4814829063262</v>
      </c>
      <c r="BS591" s="15">
        <f t="shared" ca="1" si="349"/>
        <v>5285.9083122114662</v>
      </c>
      <c r="BT591" s="15">
        <f t="shared" ca="1" si="350"/>
        <v>8191.4889652470019</v>
      </c>
      <c r="BU591" s="15">
        <f t="shared" ca="1" si="351"/>
        <v>10553.777280331809</v>
      </c>
      <c r="BV591" s="15">
        <f t="shared" ca="1" si="352"/>
        <v>17745.007269236699</v>
      </c>
      <c r="BW591" s="15">
        <f t="shared" ca="1" si="353"/>
        <v>37833.968917092781</v>
      </c>
      <c r="BX591" s="15">
        <f t="shared" ca="1" si="354"/>
        <v>38249.10517847204</v>
      </c>
      <c r="BY591" s="15">
        <f t="shared" ca="1" si="355"/>
        <v>44110.538636170946</v>
      </c>
      <c r="BZ591" s="15">
        <f t="shared" ca="1" si="356"/>
        <v>68331.400439834688</v>
      </c>
      <c r="CA591" s="15">
        <f t="shared" ca="1" si="357"/>
        <v>76782.186757389922</v>
      </c>
      <c r="CB591" s="15">
        <f ca="1">(AU591*DCF!C$10-DCF!C$5*MAX(AU591*DCF!C$10,0)-MAX(AU591-Inputs!$B$6,0)/Inputs!$B$10)*DCF!C$6</f>
        <v>988.00872242373953</v>
      </c>
      <c r="CC591" s="15">
        <f ca="1">(AV591*DCF!D$10-DCF!D$5*MAX(AV591*DCF!D$10,0)-MAX(AV591-AU591,0)/Inputs!$B$10)*DCF!D$6</f>
        <v>937.66588092824827</v>
      </c>
      <c r="CD591" s="15">
        <f ca="1">(AW591*DCF!E$10-DCF!E$5*MAX(AW591*DCF!E$10,0)-MAX(AW591-AV591,0)/Inputs!$B$10)*DCF!E$6</f>
        <v>1109.4745338591931</v>
      </c>
      <c r="CE591" s="15">
        <f ca="1">(AX591*DCF!F$10-DCF!F$5*MAX(AX591*DCF!F$10,0)-MAX(AX591-AW591,0)/Inputs!$B$10)*DCF!F$6</f>
        <v>1291.4969178892832</v>
      </c>
      <c r="CF591" s="15">
        <f ca="1">(AY591*DCF!G$10-DCF!G$5*MAX(AY591*DCF!G$10,0)-MAX(AY591-AX591,0)/Inputs!$B$10)*DCF!G$6</f>
        <v>1477.4948788293416</v>
      </c>
      <c r="CG591" s="15">
        <f ca="1">(AZ591*DCF!H$10-DCF!H$5*MAX(AZ591*DCF!H$10,0)-MAX(AZ591-AY591,0)/Inputs!$B$10)*DCF!H$6</f>
        <v>1539.703176010539</v>
      </c>
      <c r="CH591" s="15">
        <f ca="1">(BA591*DCF!I$10-DCF!I$5*MAX(BA591*DCF!I$10,0)-MAX(BA591-AZ591,0)/Inputs!$B$10)*DCF!I$6</f>
        <v>1929.5467845360986</v>
      </c>
      <c r="CI591" s="15">
        <f ca="1">(BB591*DCF!J$10-DCF!J$5*MAX(BB591*DCF!J$10,0)-MAX(BB591-BA591,0)/Inputs!$B$10)*DCF!J$6</f>
        <v>1985.6944393545596</v>
      </c>
      <c r="CJ591" s="15">
        <f ca="1">(BC591*DCF!K$10-DCF!K$5*MAX(BC591*DCF!K$10,0)-MAX(BC591-BB591,0)/Inputs!$B$10)*DCF!K$6</f>
        <v>1864.5545071197355</v>
      </c>
      <c r="CK591" s="15">
        <f ca="1">(BD591*DCF!L$10-DCF!L$5*MAX(BD591*DCF!L$10,0)-MAX(BD591-BC591,0)/Inputs!$B$10)*DCF!L$6</f>
        <v>1818.5681779464014</v>
      </c>
      <c r="CL591" s="15">
        <f ca="1">(BE591*DCF!M$10-DCF!M$5*MAX(BE591*DCF!M$10,0)-MAX(BE591-BD591,0)/Inputs!$B$10)*DCF!M$6</f>
        <v>2131.5545149717423</v>
      </c>
      <c r="CM591" s="15">
        <f ca="1">(BF591*DCF!C$28-DCF!C$5*MAX(BF591*DCF!C$28,0)-MAX(BF591-Inputs!$B$13,0)/Inputs!$B$17)*DCF!C$6</f>
        <v>3779.325892327025</v>
      </c>
      <c r="CN591" s="15">
        <f ca="1">(BG591*DCF!D$28-DCF!D$5*MAX(BG591*DCF!D$28,0)-MAX(BG591-BF591,0)/Inputs!$B$17)*DCF!D$6</f>
        <v>4793.8613986446626</v>
      </c>
      <c r="CO591" s="15">
        <f ca="1">(BH591*DCF!E$28-DCF!E$5*MAX(BH591*DCF!E$28,0)-MAX(BH591-BG591,0)/Inputs!$B$17)*DCF!E$6</f>
        <v>5684.577529383826</v>
      </c>
      <c r="CP591" s="15">
        <f ca="1">(BI591*DCF!F$28-DCF!F$5*MAX(BI591*DCF!F$28,0)-MAX(BI591-BH591,0)/Inputs!$B$17)*DCF!F$6</f>
        <v>6686.2797087408235</v>
      </c>
      <c r="CQ591" s="15">
        <f ca="1">(BJ591*DCF!G$28-DCF!G$5*MAX(BJ591*DCF!G$28,0)-MAX(BJ591-BI591,0)/Inputs!$B$17)*DCF!G$6</f>
        <v>6846.0709243762221</v>
      </c>
      <c r="CR591" s="15">
        <f ca="1">(BK591*DCF!H$28-DCF!H$5*MAX(BK591*DCF!H$28,0)-MAX(BK591-BJ591,0)/Inputs!$B$17)*DCF!H$6</f>
        <v>7262.5049076808855</v>
      </c>
      <c r="CS591" s="15">
        <f ca="1">(BL591*DCF!I$28-DCF!I$5*MAX(BL591*DCF!I$28,0)-MAX(BL591-BK591,0)/Inputs!$B$17)*DCF!I$6</f>
        <v>8182.9724571591996</v>
      </c>
      <c r="CT591" s="15">
        <f ca="1">(BM591*DCF!J$28-DCF!J$5*MAX(BM591*DCF!J$28,0)-MAX(BM591-BL591,0)/Inputs!$B$17)*DCF!J$6</f>
        <v>9101.2039941885578</v>
      </c>
      <c r="CU591" s="15">
        <f ca="1">(BN591*DCF!K$28-DCF!K$5*MAX(BN591*DCF!K$28,0)-MAX(BN591-BM591,0)/Inputs!$B$17)*DCF!K$6</f>
        <v>9872.9788693666487</v>
      </c>
      <c r="CV591" s="15">
        <f ca="1">(BO591*DCF!L$28-DCF!L$5*MAX(BO591*DCF!L$28,0)-MAX(BO591-BN591,0)/Inputs!$B$17)*DCF!L$6</f>
        <v>11192.237236476185</v>
      </c>
      <c r="CW591" s="15">
        <f ca="1">(BP591*DCF!M$28-DCF!M$5*MAX(BP591*DCF!M$28,0)-MAX(BP591-BO591,0)/Inputs!$B$17)*DCF!M$6</f>
        <v>13606.278080948463</v>
      </c>
      <c r="CX591" s="15">
        <f ca="1">(BQ591*DCF!C$46-DCF!C$5*MAX(BQ591*DCF!C$46,0)-MAX(BQ591-Inputs!$B$20,0)/Inputs!$B$24)*DCF!C$6</f>
        <v>-453.89641661671487</v>
      </c>
      <c r="CY591" s="15">
        <f ca="1">(BR591*DCF!D$46-DCF!D$5*MAX(BR591*DCF!D$46,0)-MAX(BR591-BQ591,0)/Inputs!$B$24)*DCF!D$6</f>
        <v>-961.55085028710209</v>
      </c>
      <c r="CZ591" s="15">
        <f ca="1">(BS591*DCF!E$46-DCF!E$5*MAX(BS591*DCF!E$46,0)-MAX(BS591-BR591,0)/Inputs!$B$24)*DCF!E$6</f>
        <v>-1520.7959585668384</v>
      </c>
      <c r="DA591" s="15">
        <f ca="1">(BT591*DCF!F$46-DCF!F$5*MAX(BT591*DCF!F$46,0)-MAX(BT591-BS591,0)/Inputs!$B$24)*DCF!F$6</f>
        <v>-1654.5697851747011</v>
      </c>
      <c r="DB591" s="15">
        <f ca="1">(BU591*DCF!G$46-DCF!G$5*MAX(BU591*DCF!G$46,0)-MAX(BU591-BT591,0)/Inputs!$B$24)*DCF!G$6</f>
        <v>-1149.6353320688529</v>
      </c>
      <c r="DC591" s="15">
        <f ca="1">(BV591*DCF!H$46-DCF!H$5*MAX(BV591*DCF!H$46,0)-MAX(BV591-BU591,0)/Inputs!$B$24)*DCF!H$6</f>
        <v>-2234.630657655021</v>
      </c>
      <c r="DD591" s="15">
        <f ca="1">(BW591*DCF!I$46-DCF!I$5*MAX(BW591*DCF!I$46,0)-MAX(BW591-BV591,0)/Inputs!$B$24)*DCF!I$6</f>
        <v>-4892.9735611527676</v>
      </c>
      <c r="DE591" s="15">
        <f ca="1">(BX591*DCF!J$46-DCF!J$5*MAX(BX591*DCF!J$46,0)-MAX(BX591-BW591,0)/Inputs!$B$24)*DCF!J$6</f>
        <v>1494.356805592611</v>
      </c>
      <c r="DF591" s="15">
        <f ca="1">(BY591*DCF!K$46-DCF!K$5*MAX(BY591*DCF!K$46,0)-MAX(BY591-BX591,0)/Inputs!$B$24)*DCF!K$6</f>
        <v>1083.8459608978117</v>
      </c>
      <c r="DG591" s="15">
        <f ca="1">(BZ591*DCF!L$46-DCF!L$5*MAX(BZ591*DCF!L$46,0)-MAX(BZ591-BY591,0)/Inputs!$B$24)*DCF!L$6</f>
        <v>-757.82762228431864</v>
      </c>
      <c r="DH591" s="15">
        <f ca="1">(CA591*DCF!M$46-DCF!M$5*MAX(CA591*DCF!M$46,0)-MAX(CA591-BZ591,0)/Inputs!$B$24)*DCF!M$6</f>
        <v>4252.7327684016491</v>
      </c>
      <c r="DI591" s="15">
        <f ca="1">SUM(CB591:CL591)+BE591*DCF!M$10*(1+Inputs!$B$30)*(1-Inputs!$B$33)*(1-Inputs!$B$30/Inputs!$B$31)/(Inputs!$B$29-Inputs!$B$30)*DCF!M$6</f>
        <v>68592.447047134658</v>
      </c>
      <c r="DJ591" s="15">
        <f ca="1">SUM(CM591:CW591)+BP591*DCF!M$28*(1+Inputs!$B$30)*(1-Inputs!$B$33)*(1-Inputs!$B$30/Inputs!$B$31)/(Inputs!$B$29-Inputs!$B$30)*DCF!M$6</f>
        <v>383579.3098467848</v>
      </c>
      <c r="DK591" s="15">
        <f ca="1">SUM(CX591:DH591)+CA591*DCF!M$46*(1+Inputs!$B$30)*(1-Inputs!$B$33)*(1-Inputs!$B$30/Inputs!$B$31)/(Inputs!$B$29-Inputs!$B$30)*DCF!M$6</f>
        <v>111919.41150948753</v>
      </c>
      <c r="DM591" s="15">
        <f ca="1">DI591+DJ591+DK591+Inputs!$B$34+Inputs!$B$36-Inputs!$B$35</f>
        <v>640942.16840340698</v>
      </c>
    </row>
    <row r="592" spans="1:117" x14ac:dyDescent="0.75">
      <c r="A592" s="11">
        <v>579</v>
      </c>
      <c r="C592" s="24">
        <f t="shared" ca="1" si="327"/>
        <v>0.80782514126156724</v>
      </c>
      <c r="D592" s="24">
        <f t="shared" ca="1" si="327"/>
        <v>-0.11979488055316315</v>
      </c>
      <c r="E592" s="24">
        <f t="shared" ca="1" si="327"/>
        <v>-0.68797355567121854</v>
      </c>
      <c r="F592" s="24">
        <f t="shared" ca="1" si="327"/>
        <v>0.69444238512681278</v>
      </c>
      <c r="G592" s="24">
        <f t="shared" ca="1" si="327"/>
        <v>0.78627727023795724</v>
      </c>
      <c r="H592" s="24">
        <f t="shared" ca="1" si="327"/>
        <v>-0.29129694332086753</v>
      </c>
      <c r="I592" s="24">
        <f t="shared" ca="1" si="327"/>
        <v>-0.82958021226507184</v>
      </c>
      <c r="J592" s="24">
        <f t="shared" ca="1" si="327"/>
        <v>0.26871217255745522</v>
      </c>
      <c r="K592" s="24">
        <f t="shared" ca="1" si="327"/>
        <v>-0.93108958919922746</v>
      </c>
      <c r="L592" s="24">
        <f t="shared" ca="1" si="327"/>
        <v>1.0213626602117039</v>
      </c>
      <c r="M592" s="24">
        <f t="shared" ca="1" si="327"/>
        <v>0.97325078406108412</v>
      </c>
      <c r="N592" s="24">
        <f ca="1">SQRT(Inputs!$B$38)*C592+SQRT(1-Inputs!$B$38)*_xlfn.NORM.S.INV(RAND())</f>
        <v>1.5431353229653841</v>
      </c>
      <c r="O592" s="24">
        <f ca="1">SQRT(Inputs!$B$38)*D592+SQRT(1-Inputs!$B$38)*_xlfn.NORM.S.INV(RAND())</f>
        <v>-1.0369978080682305</v>
      </c>
      <c r="P592" s="24">
        <f ca="1">SQRT(Inputs!$B$38)*E592+SQRT(1-Inputs!$B$38)*_xlfn.NORM.S.INV(RAND())</f>
        <v>-0.89920597500487709</v>
      </c>
      <c r="Q592" s="24">
        <f ca="1">SQRT(Inputs!$B$38)*F592+SQRT(1-Inputs!$B$38)*_xlfn.NORM.S.INV(RAND())</f>
        <v>0.78928107527342439</v>
      </c>
      <c r="R592" s="24">
        <f ca="1">SQRT(Inputs!$B$38)*G592+SQRT(1-Inputs!$B$38)*_xlfn.NORM.S.INV(RAND())</f>
        <v>2.3016251193010251</v>
      </c>
      <c r="S592" s="24">
        <f ca="1">SQRT(Inputs!$B$38)*H592+SQRT(1-Inputs!$B$38)*_xlfn.NORM.S.INV(RAND())</f>
        <v>0.11546987245826593</v>
      </c>
      <c r="T592" s="24">
        <f ca="1">SQRT(Inputs!$B$38)*I592+SQRT(1-Inputs!$B$38)*_xlfn.NORM.S.INV(RAND())</f>
        <v>-2.3243372857378071</v>
      </c>
      <c r="U592" s="24">
        <f ca="1">SQRT(Inputs!$B$38)*J592+SQRT(1-Inputs!$B$38)*_xlfn.NORM.S.INV(RAND())</f>
        <v>1.0423068853118853</v>
      </c>
      <c r="V592" s="24">
        <f ca="1">SQRT(Inputs!$B$38)*K592+SQRT(1-Inputs!$B$38)*_xlfn.NORM.S.INV(RAND())</f>
        <v>-0.80578426857036578</v>
      </c>
      <c r="W592" s="24">
        <f ca="1">SQRT(Inputs!$B$38)*L592+SQRT(1-Inputs!$B$38)*_xlfn.NORM.S.INV(RAND())</f>
        <v>1.6011831453120999</v>
      </c>
      <c r="X592" s="24">
        <f ca="1">SQRT(Inputs!$B$38)*M592+SQRT(1-Inputs!$B$38)*_xlfn.NORM.S.INV(RAND())</f>
        <v>0.24557745806766085</v>
      </c>
      <c r="Y592" s="24">
        <f ca="1">SQRT(Inputs!$B$38)*C592+SQRT(1-Inputs!$B$38)*_xlfn.NORM.S.INV(RAND())</f>
        <v>-0.95509468887418225</v>
      </c>
      <c r="Z592" s="24">
        <f ca="1">SQRT(Inputs!$B$38)*D592+SQRT(1-Inputs!$B$38)*_xlfn.NORM.S.INV(RAND())</f>
        <v>-7.9571775947359688E-2</v>
      </c>
      <c r="AA592" s="24">
        <f ca="1">SQRT(Inputs!$B$38)*E592+SQRT(1-Inputs!$B$38)*_xlfn.NORM.S.INV(RAND())</f>
        <v>-0.84900273822922068</v>
      </c>
      <c r="AB592" s="24">
        <f ca="1">SQRT(Inputs!$B$38)*F592+SQRT(1-Inputs!$B$38)*_xlfn.NORM.S.INV(RAND())</f>
        <v>1.4377832990810857E-2</v>
      </c>
      <c r="AC592" s="24">
        <f ca="1">SQRT(Inputs!$B$38)*G592+SQRT(1-Inputs!$B$38)*_xlfn.NORM.S.INV(RAND())</f>
        <v>-0.54959237720805276</v>
      </c>
      <c r="AD592" s="24">
        <f ca="1">SQRT(Inputs!$B$38)*H592+SQRT(1-Inputs!$B$38)*_xlfn.NORM.S.INV(RAND())</f>
        <v>0.33520902485522885</v>
      </c>
      <c r="AE592" s="24">
        <f ca="1">SQRT(Inputs!$B$38)*I592+SQRT(1-Inputs!$B$38)*_xlfn.NORM.S.INV(RAND())</f>
        <v>-0.62300503218722436</v>
      </c>
      <c r="AF592" s="24">
        <f ca="1">SQRT(Inputs!$B$38)*J592+SQRT(1-Inputs!$B$38)*_xlfn.NORM.S.INV(RAND())</f>
        <v>-0.67707139263037353</v>
      </c>
      <c r="AG592" s="24">
        <f ca="1">SQRT(Inputs!$B$38)*K592+SQRT(1-Inputs!$B$38)*_xlfn.NORM.S.INV(RAND())</f>
        <v>-0.40816915062208414</v>
      </c>
      <c r="AH592" s="24">
        <f ca="1">SQRT(Inputs!$B$38)*L592+SQRT(1-Inputs!$B$38)*_xlfn.NORM.S.INV(RAND())</f>
        <v>-1.6474050143428824</v>
      </c>
      <c r="AI592" s="24">
        <f ca="1">SQRT(Inputs!$B$38)*M592+SQRT(1-Inputs!$B$38)*_xlfn.NORM.S.INV(RAND())</f>
        <v>0.51945394004459067</v>
      </c>
      <c r="AJ592" s="24">
        <f ca="1">SQRT(Inputs!$B$38)*C592+SQRT(1-Inputs!$B$38)*_xlfn.NORM.S.INV(RAND())</f>
        <v>0.13902230753003697</v>
      </c>
      <c r="AK592" s="24">
        <f ca="1">SQRT(Inputs!$B$38)*D592+SQRT(1-Inputs!$B$38)*_xlfn.NORM.S.INV(RAND())</f>
        <v>-1.4455546730395714</v>
      </c>
      <c r="AL592" s="24">
        <f ca="1">SQRT(Inputs!$B$38)*E592+SQRT(1-Inputs!$B$38)*_xlfn.NORM.S.INV(RAND())</f>
        <v>-0.37646847586621857</v>
      </c>
      <c r="AM592" s="24">
        <f ca="1">SQRT(Inputs!$B$38)*F592+SQRT(1-Inputs!$B$38)*_xlfn.NORM.S.INV(RAND())</f>
        <v>1.9721759460475243</v>
      </c>
      <c r="AN592" s="24">
        <f ca="1">SQRT(Inputs!$B$38)*G592+SQRT(1-Inputs!$B$38)*_xlfn.NORM.S.INV(RAND())</f>
        <v>0.45172678504111696</v>
      </c>
      <c r="AO592" s="24">
        <f ca="1">SQRT(Inputs!$B$38)*H592+SQRT(1-Inputs!$B$38)*_xlfn.NORM.S.INV(RAND())</f>
        <v>0.10134477673495149</v>
      </c>
      <c r="AP592" s="24">
        <f ca="1">SQRT(Inputs!$B$38)*I592+SQRT(1-Inputs!$B$38)*_xlfn.NORM.S.INV(RAND())</f>
        <v>-2.0990954405476674</v>
      </c>
      <c r="AQ592" s="24">
        <f ca="1">SQRT(Inputs!$B$38)*J592+SQRT(1-Inputs!$B$38)*_xlfn.NORM.S.INV(RAND())</f>
        <v>-0.1002558281312588</v>
      </c>
      <c r="AR592" s="24">
        <f ca="1">SQRT(Inputs!$B$38)*K592+SQRT(1-Inputs!$B$38)*_xlfn.NORM.S.INV(RAND())</f>
        <v>-0.39387699497302325</v>
      </c>
      <c r="AS592" s="24">
        <f ca="1">SQRT(Inputs!$B$38)*L592+SQRT(1-Inputs!$B$38)*_xlfn.NORM.S.INV(RAND())</f>
        <v>1.5019963166708108</v>
      </c>
      <c r="AT592" s="24">
        <f ca="1">SQRT(Inputs!$B$38)*M592+SQRT(1-Inputs!$B$38)*_xlfn.NORM.S.INV(RAND())</f>
        <v>-1.3519009406478828</v>
      </c>
      <c r="AU592" s="15">
        <f ca="1">Inputs!$B$6*EXP($B$8-0.5*C$5^2+C$5*N592)</f>
        <v>6370.3167750220255</v>
      </c>
      <c r="AV592" s="15">
        <f t="shared" ca="1" si="328"/>
        <v>6657.6076808148355</v>
      </c>
      <c r="AW592" s="15">
        <f t="shared" ca="1" si="329"/>
        <v>7190.5659895105009</v>
      </c>
      <c r="AX592" s="15">
        <f t="shared" ca="1" si="330"/>
        <v>9688.7462464494456</v>
      </c>
      <c r="AY592" s="15">
        <f t="shared" ca="1" si="331"/>
        <v>15492.243388652798</v>
      </c>
      <c r="AZ592" s="15">
        <f t="shared" ca="1" si="332"/>
        <v>19189.896014193211</v>
      </c>
      <c r="BA592" s="15">
        <f t="shared" ca="1" si="333"/>
        <v>18412.590881823679</v>
      </c>
      <c r="BB592" s="15">
        <f t="shared" ca="1" si="334"/>
        <v>25024.020547192074</v>
      </c>
      <c r="BC592" s="15">
        <f t="shared" ca="1" si="335"/>
        <v>28354.535420842516</v>
      </c>
      <c r="BD592" s="15">
        <f t="shared" ca="1" si="336"/>
        <v>40349.101734747921</v>
      </c>
      <c r="BE592" s="15">
        <f t="shared" ca="1" si="337"/>
        <v>50561.007687593468</v>
      </c>
      <c r="BF592" s="15">
        <f ca="1">Inputs!$B$13*EXP($B$9-0.5*C$6^2+C$6*Y592)</f>
        <v>11445.179489053424</v>
      </c>
      <c r="BG592" s="15">
        <f t="shared" ca="1" si="338"/>
        <v>13749.802966242429</v>
      </c>
      <c r="BH592" s="15">
        <f t="shared" ca="1" si="339"/>
        <v>14593.109195738649</v>
      </c>
      <c r="BI592" s="15">
        <f t="shared" ca="1" si="340"/>
        <v>17903.738434774252</v>
      </c>
      <c r="BJ592" s="15">
        <f t="shared" ca="1" si="341"/>
        <v>20277.095740832992</v>
      </c>
      <c r="BK592" s="15">
        <f t="shared" ca="1" si="342"/>
        <v>26048.328393683485</v>
      </c>
      <c r="BL592" s="15">
        <f t="shared" ca="1" si="343"/>
        <v>29515.425693504498</v>
      </c>
      <c r="BM592" s="15">
        <f t="shared" ca="1" si="344"/>
        <v>33354.027014301726</v>
      </c>
      <c r="BN592" s="15">
        <f t="shared" ca="1" si="345"/>
        <v>39063.071801583421</v>
      </c>
      <c r="BO592" s="15">
        <f t="shared" ca="1" si="346"/>
        <v>39686.838027563805</v>
      </c>
      <c r="BP592" s="15">
        <f t="shared" ca="1" si="347"/>
        <v>51808.098789644602</v>
      </c>
      <c r="BQ592" s="15">
        <f ca="1">Inputs!$B$20*EXP($B$10-0.5*C$7^2+C$7*AJ592)</f>
        <v>4506.3261130427436</v>
      </c>
      <c r="BR592" s="15">
        <f t="shared" ca="1" si="348"/>
        <v>3863.5423167520926</v>
      </c>
      <c r="BS592" s="15">
        <f t="shared" ca="1" si="349"/>
        <v>4748.5006461481744</v>
      </c>
      <c r="BT592" s="15">
        <f t="shared" ca="1" si="350"/>
        <v>10983.511552209089</v>
      </c>
      <c r="BU592" s="15">
        <f t="shared" ca="1" si="351"/>
        <v>16979.976709818737</v>
      </c>
      <c r="BV592" s="15">
        <f t="shared" ca="1" si="352"/>
        <v>24169.656244421498</v>
      </c>
      <c r="BW592" s="15">
        <f t="shared" ca="1" si="353"/>
        <v>21629.072639590675</v>
      </c>
      <c r="BX592" s="15">
        <f t="shared" ca="1" si="354"/>
        <v>29649.782132953194</v>
      </c>
      <c r="BY592" s="15">
        <f t="shared" ca="1" si="355"/>
        <v>38528.716509307407</v>
      </c>
      <c r="BZ592" s="15">
        <f t="shared" ca="1" si="356"/>
        <v>71252.804651499799</v>
      </c>
      <c r="CA592" s="15">
        <f t="shared" ca="1" si="357"/>
        <v>78714.043454152794</v>
      </c>
      <c r="CB592" s="15">
        <f ca="1">(AU592*DCF!C$10-DCF!C$5*MAX(AU592*DCF!C$10,0)-MAX(AU592-Inputs!$B$6,0)/Inputs!$B$10)*DCF!C$6</f>
        <v>1033.0344610739094</v>
      </c>
      <c r="CC592" s="15">
        <f ca="1">(AV592*DCF!D$10-DCF!D$5*MAX(AV592*DCF!D$10,0)-MAX(AV592-AU592,0)/Inputs!$B$10)*DCF!D$6</f>
        <v>1552.6983999466713</v>
      </c>
      <c r="CD592" s="15">
        <f ca="1">(AW592*DCF!E$10-DCF!E$5*MAX(AW592*DCF!E$10,0)-MAX(AW592-AV592,0)/Inputs!$B$10)*DCF!E$6</f>
        <v>1540.1429409852674</v>
      </c>
      <c r="CE592" s="15">
        <f ca="1">(AX592*DCF!F$10-DCF!F$5*MAX(AX592*DCF!F$10,0)-MAX(AX592-AW592,0)/Inputs!$B$10)*DCF!F$6</f>
        <v>1595.2284904910887</v>
      </c>
      <c r="CF592" s="15">
        <f ca="1">(AY592*DCF!G$10-DCF!G$5*MAX(AY592*DCF!G$10,0)-MAX(AY592-AX592,0)/Inputs!$B$10)*DCF!G$6</f>
        <v>2076.4870372916876</v>
      </c>
      <c r="CG592" s="15">
        <f ca="1">(AZ592*DCF!H$10-DCF!H$5*MAX(AZ592*DCF!H$10,0)-MAX(AZ592-AY592,0)/Inputs!$B$10)*DCF!H$6</f>
        <v>3069.1475628682315</v>
      </c>
      <c r="CH592" s="15">
        <f ca="1">(BA592*DCF!I$10-DCF!I$5*MAX(BA592*DCF!I$10,0)-MAX(BA592-AZ592,0)/Inputs!$B$10)*DCF!I$6</f>
        <v>3363.3086607425771</v>
      </c>
      <c r="CI592" s="15">
        <f ca="1">(BB592*DCF!J$10-DCF!J$5*MAX(BB592*DCF!J$10,0)-MAX(BB592-BA592,0)/Inputs!$B$10)*DCF!J$6</f>
        <v>3292.3267715716729</v>
      </c>
      <c r="CJ592" s="15">
        <f ca="1">(BC592*DCF!K$10-DCF!K$5*MAX(BC592*DCF!K$10,0)-MAX(BC592-BB592,0)/Inputs!$B$10)*DCF!K$6</f>
        <v>4098.4034437387518</v>
      </c>
      <c r="CK592" s="15">
        <f ca="1">(BD592*DCF!L$10-DCF!L$5*MAX(BD592*DCF!L$10,0)-MAX(BD592-BC592,0)/Inputs!$B$10)*DCF!L$6</f>
        <v>4534.3201854508316</v>
      </c>
      <c r="CL592" s="15">
        <f ca="1">(BE592*DCF!M$10-DCF!M$5*MAX(BE592*DCF!M$10,0)-MAX(BE592-BD592,0)/Inputs!$B$10)*DCF!M$6</f>
        <v>5914.8908638117728</v>
      </c>
      <c r="CM592" s="15">
        <f ca="1">(BF592*DCF!C$28-DCF!C$5*MAX(BF592*DCF!C$28,0)-MAX(BF592-Inputs!$B$13,0)/Inputs!$B$17)*DCF!C$6</f>
        <v>3479.5573495012272</v>
      </c>
      <c r="CN592" s="15">
        <f ca="1">(BG592*DCF!D$28-DCF!D$5*MAX(BG592*DCF!D$28,0)-MAX(BG592-BF592,0)/Inputs!$B$17)*DCF!D$6</f>
        <v>3557.9522426043209</v>
      </c>
      <c r="CO592" s="15">
        <f ca="1">(BH592*DCF!E$28-DCF!E$5*MAX(BH592*DCF!E$28,0)-MAX(BH592-BG592,0)/Inputs!$B$17)*DCF!E$6</f>
        <v>3966.8243256996675</v>
      </c>
      <c r="CP592" s="15">
        <f ca="1">(BI592*DCF!F$28-DCF!F$5*MAX(BI592*DCF!F$28,0)-MAX(BI592-BH592,0)/Inputs!$B$17)*DCF!F$6</f>
        <v>4257.6410036759225</v>
      </c>
      <c r="CQ592" s="15">
        <f ca="1">(BJ592*DCF!G$28-DCF!G$5*MAX(BJ592*DCF!G$28,0)-MAX(BJ592-BI592,0)/Inputs!$B$17)*DCF!G$6</f>
        <v>4861.8710788694916</v>
      </c>
      <c r="CR592" s="15">
        <f ca="1">(BK592*DCF!H$28-DCF!H$5*MAX(BK592*DCF!H$28,0)-MAX(BK592-BJ592,0)/Inputs!$B$17)*DCF!H$6</f>
        <v>5545.3514029127246</v>
      </c>
      <c r="CS592" s="15">
        <f ca="1">(BL592*DCF!I$28-DCF!I$5*MAX(BL592*DCF!I$28,0)-MAX(BL592-BK592,0)/Inputs!$B$17)*DCF!I$6</f>
        <v>6443.007238950524</v>
      </c>
      <c r="CT592" s="15">
        <f ca="1">(BM592*DCF!J$28-DCF!J$5*MAX(BM592*DCF!J$28,0)-MAX(BM592-BL592,0)/Inputs!$B$17)*DCF!J$6</f>
        <v>6931.7497779523446</v>
      </c>
      <c r="CU592" s="15">
        <f ca="1">(BN592*DCF!K$28-DCF!K$5*MAX(BN592*DCF!K$28,0)-MAX(BN592-BM592,0)/Inputs!$B$17)*DCF!K$6</f>
        <v>7550.183851591607</v>
      </c>
      <c r="CV592" s="15">
        <f ca="1">(BO592*DCF!L$28-DCF!L$5*MAX(BO592*DCF!L$28,0)-MAX(BO592-BN592,0)/Inputs!$B$17)*DCF!L$6</f>
        <v>7847.7770196196407</v>
      </c>
      <c r="CW592" s="15">
        <f ca="1">(BP592*DCF!M$28-DCF!M$5*MAX(BP592*DCF!M$28,0)-MAX(BP592-BO592,0)/Inputs!$B$17)*DCF!M$6</f>
        <v>8480.7114216021091</v>
      </c>
      <c r="CX592" s="15">
        <f ca="1">(BQ592*DCF!C$46-DCF!C$5*MAX(BQ592*DCF!C$46,0)-MAX(BQ592-Inputs!$B$20,0)/Inputs!$B$24)*DCF!C$6</f>
        <v>-1643.6439582282287</v>
      </c>
      <c r="CY592" s="15">
        <f ca="1">(BR592*DCF!D$46-DCF!D$5*MAX(BR592*DCF!D$46,0)-MAX(BR592-BQ592,0)/Inputs!$B$24)*DCF!D$6</f>
        <v>-659.41657449806098</v>
      </c>
      <c r="CZ592" s="15">
        <f ca="1">(BS592*DCF!E$46-DCF!E$5*MAX(BS592*DCF!E$46,0)-MAX(BS592-BR592,0)/Inputs!$B$24)*DCF!E$6</f>
        <v>-910.34468009740874</v>
      </c>
      <c r="DA592" s="15">
        <f ca="1">(BT592*DCF!F$46-DCF!F$5*MAX(BT592*DCF!F$46,0)-MAX(BT592-BS592,0)/Inputs!$B$24)*DCF!F$6</f>
        <v>-3070.2533289163694</v>
      </c>
      <c r="DB592" s="15">
        <f ca="1">(BU592*DCF!G$46-DCF!G$5*MAX(BU592*DCF!G$46,0)-MAX(BU592-BT592,0)/Inputs!$B$24)*DCF!G$6</f>
        <v>-2588.2652715152585</v>
      </c>
      <c r="DC592" s="15">
        <f ca="1">(BV592*DCF!H$46-DCF!H$5*MAX(BV592*DCF!H$46,0)-MAX(BV592-BU592,0)/Inputs!$B$24)*DCF!H$6</f>
        <v>-2234.1488634804259</v>
      </c>
      <c r="DD592" s="15">
        <f ca="1">(BW592*DCF!I$46-DCF!I$5*MAX(BW592*DCF!I$46,0)-MAX(BW592-BV592,0)/Inputs!$B$24)*DCF!I$6</f>
        <v>499.53181543691193</v>
      </c>
      <c r="DE592" s="15">
        <f ca="1">(BX592*DCF!J$46-DCF!J$5*MAX(BX592*DCF!J$46,0)-MAX(BX592-BW592,0)/Inputs!$B$24)*DCF!J$6</f>
        <v>-883.23477287076196</v>
      </c>
      <c r="DF592" s="15">
        <f ca="1">(BY592*DCF!K$46-DCF!K$5*MAX(BY592*DCF!K$46,0)-MAX(BY592-BX592,0)/Inputs!$B$24)*DCF!K$6</f>
        <v>25.786334754027017</v>
      </c>
      <c r="DG592" s="15">
        <f ca="1">(BZ592*DCF!L$46-DCF!L$5*MAX(BZ592*DCF!L$46,0)-MAX(BZ592-BY592,0)/Inputs!$B$24)*DCF!L$6</f>
        <v>-2480.1929176680655</v>
      </c>
      <c r="DH592" s="15">
        <f ca="1">(CA592*DCF!M$46-DCF!M$5*MAX(CA592*DCF!M$46,0)-MAX(CA592-BZ592,0)/Inputs!$B$24)*DCF!M$6</f>
        <v>4611.0537916541462</v>
      </c>
      <c r="DI592" s="15">
        <f ca="1">SUM(CB592:CL592)+BE592*DCF!M$10*(1+Inputs!$B$30)*(1-Inputs!$B$33)*(1-Inputs!$B$30/Inputs!$B$31)/(Inputs!$B$29-Inputs!$B$30)*DCF!M$6</f>
        <v>172781.94181265504</v>
      </c>
      <c r="DJ592" s="15">
        <f ca="1">SUM(CM592:CW592)+BP592*DCF!M$28*(1+Inputs!$B$30)*(1-Inputs!$B$33)*(1-Inputs!$B$30/Inputs!$B$31)/(Inputs!$B$29-Inputs!$B$30)*DCF!M$6</f>
        <v>255166.12540999748</v>
      </c>
      <c r="DK592" s="15">
        <f ca="1">SUM(CX592:DH592)+CA592*DCF!M$46*(1+Inputs!$B$30)*(1-Inputs!$B$33)*(1-Inputs!$B$30/Inputs!$B$31)/(Inputs!$B$29-Inputs!$B$30)*DCF!M$6</f>
        <v>112368.10702922297</v>
      </c>
      <c r="DM592" s="15">
        <f ca="1">DI592+DJ592+DK592+Inputs!$B$34+Inputs!$B$36-Inputs!$B$35</f>
        <v>617167.17425187549</v>
      </c>
    </row>
    <row r="593" spans="1:117" x14ac:dyDescent="0.75">
      <c r="A593" s="11">
        <v>580</v>
      </c>
      <c r="C593" s="24">
        <f t="shared" ca="1" si="327"/>
        <v>1.463992665673175</v>
      </c>
      <c r="D593" s="24">
        <f t="shared" ca="1" si="327"/>
        <v>0.97817731971495125</v>
      </c>
      <c r="E593" s="24">
        <f t="shared" ca="1" si="327"/>
        <v>1.5968044086746167</v>
      </c>
      <c r="F593" s="24">
        <f t="shared" ca="1" si="327"/>
        <v>0.39906166643632734</v>
      </c>
      <c r="G593" s="24">
        <f t="shared" ca="1" si="327"/>
        <v>0.6519814980807962</v>
      </c>
      <c r="H593" s="24">
        <f t="shared" ca="1" si="327"/>
        <v>0.30725486484012393</v>
      </c>
      <c r="I593" s="24">
        <f t="shared" ca="1" si="327"/>
        <v>-0.80725909538578833</v>
      </c>
      <c r="J593" s="24">
        <f t="shared" ca="1" si="327"/>
        <v>-0.82335298307299221</v>
      </c>
      <c r="K593" s="24">
        <f t="shared" ca="1" si="327"/>
        <v>-1.4981940974958765</v>
      </c>
      <c r="L593" s="24">
        <f t="shared" ca="1" si="327"/>
        <v>2.1132885538570605</v>
      </c>
      <c r="M593" s="24">
        <f t="shared" ca="1" si="327"/>
        <v>0.99971897118551301</v>
      </c>
      <c r="N593" s="24">
        <f ca="1">SQRT(Inputs!$B$38)*C593+SQRT(1-Inputs!$B$38)*_xlfn.NORM.S.INV(RAND())</f>
        <v>1.4584482636517289</v>
      </c>
      <c r="O593" s="24">
        <f ca="1">SQRT(Inputs!$B$38)*D593+SQRT(1-Inputs!$B$38)*_xlfn.NORM.S.INV(RAND())</f>
        <v>-0.5715805887112031</v>
      </c>
      <c r="P593" s="24">
        <f ca="1">SQRT(Inputs!$B$38)*E593+SQRT(1-Inputs!$B$38)*_xlfn.NORM.S.INV(RAND())</f>
        <v>-4.8742792717481831E-2</v>
      </c>
      <c r="Q593" s="24">
        <f ca="1">SQRT(Inputs!$B$38)*F593+SQRT(1-Inputs!$B$38)*_xlfn.NORM.S.INV(RAND())</f>
        <v>0.31868057021203089</v>
      </c>
      <c r="R593" s="24">
        <f ca="1">SQRT(Inputs!$B$38)*G593+SQRT(1-Inputs!$B$38)*_xlfn.NORM.S.INV(RAND())</f>
        <v>0.70525128436138207</v>
      </c>
      <c r="S593" s="24">
        <f ca="1">SQRT(Inputs!$B$38)*H593+SQRT(1-Inputs!$B$38)*_xlfn.NORM.S.INV(RAND())</f>
        <v>-1.9461868119508074</v>
      </c>
      <c r="T593" s="24">
        <f ca="1">SQRT(Inputs!$B$38)*I593+SQRT(1-Inputs!$B$38)*_xlfn.NORM.S.INV(RAND())</f>
        <v>-0.95003285650082936</v>
      </c>
      <c r="U593" s="24">
        <f ca="1">SQRT(Inputs!$B$38)*J593+SQRT(1-Inputs!$B$38)*_xlfn.NORM.S.INV(RAND())</f>
        <v>-1.5562540877449256</v>
      </c>
      <c r="V593" s="24">
        <f ca="1">SQRT(Inputs!$B$38)*K593+SQRT(1-Inputs!$B$38)*_xlfn.NORM.S.INV(RAND())</f>
        <v>-1.3650834215162195</v>
      </c>
      <c r="W593" s="24">
        <f ca="1">SQRT(Inputs!$B$38)*L593+SQRT(1-Inputs!$B$38)*_xlfn.NORM.S.INV(RAND())</f>
        <v>0.79869850357252758</v>
      </c>
      <c r="X593" s="24">
        <f ca="1">SQRT(Inputs!$B$38)*M593+SQRT(1-Inputs!$B$38)*_xlfn.NORM.S.INV(RAND())</f>
        <v>-4.8921885127624187E-2</v>
      </c>
      <c r="Y593" s="24">
        <f ca="1">SQRT(Inputs!$B$38)*C593+SQRT(1-Inputs!$B$38)*_xlfn.NORM.S.INV(RAND())</f>
        <v>0.97737468969233099</v>
      </c>
      <c r="Z593" s="24">
        <f ca="1">SQRT(Inputs!$B$38)*D593+SQRT(1-Inputs!$B$38)*_xlfn.NORM.S.INV(RAND())</f>
        <v>1.2337202394733486</v>
      </c>
      <c r="AA593" s="24">
        <f ca="1">SQRT(Inputs!$B$38)*E593+SQRT(1-Inputs!$B$38)*_xlfn.NORM.S.INV(RAND())</f>
        <v>0.50605874318788535</v>
      </c>
      <c r="AB593" s="24">
        <f ca="1">SQRT(Inputs!$B$38)*F593+SQRT(1-Inputs!$B$38)*_xlfn.NORM.S.INV(RAND())</f>
        <v>-0.57862870396139843</v>
      </c>
      <c r="AC593" s="24">
        <f ca="1">SQRT(Inputs!$B$38)*G593+SQRT(1-Inputs!$B$38)*_xlfn.NORM.S.INV(RAND())</f>
        <v>0.48558107742138495</v>
      </c>
      <c r="AD593" s="24">
        <f ca="1">SQRT(Inputs!$B$38)*H593+SQRT(1-Inputs!$B$38)*_xlfn.NORM.S.INV(RAND())</f>
        <v>-0.31095864626608882</v>
      </c>
      <c r="AE593" s="24">
        <f ca="1">SQRT(Inputs!$B$38)*I593+SQRT(1-Inputs!$B$38)*_xlfn.NORM.S.INV(RAND())</f>
        <v>-1.6913175823408908</v>
      </c>
      <c r="AF593" s="24">
        <f ca="1">SQRT(Inputs!$B$38)*J593+SQRT(1-Inputs!$B$38)*_xlfn.NORM.S.INV(RAND())</f>
        <v>0.29682797854646276</v>
      </c>
      <c r="AG593" s="24">
        <f ca="1">SQRT(Inputs!$B$38)*K593+SQRT(1-Inputs!$B$38)*_xlfn.NORM.S.INV(RAND())</f>
        <v>0.49473603464386062</v>
      </c>
      <c r="AH593" s="24">
        <f ca="1">SQRT(Inputs!$B$38)*L593+SQRT(1-Inputs!$B$38)*_xlfn.NORM.S.INV(RAND())</f>
        <v>1.2814893423784073</v>
      </c>
      <c r="AI593" s="24">
        <f ca="1">SQRT(Inputs!$B$38)*M593+SQRT(1-Inputs!$B$38)*_xlfn.NORM.S.INV(RAND())</f>
        <v>-0.67297313651756863</v>
      </c>
      <c r="AJ593" s="24">
        <f ca="1">SQRT(Inputs!$B$38)*C593+SQRT(1-Inputs!$B$38)*_xlfn.NORM.S.INV(RAND())</f>
        <v>0.56787298075701698</v>
      </c>
      <c r="AK593" s="24">
        <f ca="1">SQRT(Inputs!$B$38)*D593+SQRT(1-Inputs!$B$38)*_xlfn.NORM.S.INV(RAND())</f>
        <v>0.73307565928387519</v>
      </c>
      <c r="AL593" s="24">
        <f ca="1">SQRT(Inputs!$B$38)*E593+SQRT(1-Inputs!$B$38)*_xlfn.NORM.S.INV(RAND())</f>
        <v>1.1618469958454527</v>
      </c>
      <c r="AM593" s="24">
        <f ca="1">SQRT(Inputs!$B$38)*F593+SQRT(1-Inputs!$B$38)*_xlfn.NORM.S.INV(RAND())</f>
        <v>-1.3714927430002155</v>
      </c>
      <c r="AN593" s="24">
        <f ca="1">SQRT(Inputs!$B$38)*G593+SQRT(1-Inputs!$B$38)*_xlfn.NORM.S.INV(RAND())</f>
        <v>1.0785622072900891</v>
      </c>
      <c r="AO593" s="24">
        <f ca="1">SQRT(Inputs!$B$38)*H593+SQRT(1-Inputs!$B$38)*_xlfn.NORM.S.INV(RAND())</f>
        <v>-0.96461466872664858</v>
      </c>
      <c r="AP593" s="24">
        <f ca="1">SQRT(Inputs!$B$38)*I593+SQRT(1-Inputs!$B$38)*_xlfn.NORM.S.INV(RAND())</f>
        <v>-1.1181469149683076</v>
      </c>
      <c r="AQ593" s="24">
        <f ca="1">SQRT(Inputs!$B$38)*J593+SQRT(1-Inputs!$B$38)*_xlfn.NORM.S.INV(RAND())</f>
        <v>-0.15877741718152516</v>
      </c>
      <c r="AR593" s="24">
        <f ca="1">SQRT(Inputs!$B$38)*K593+SQRT(1-Inputs!$B$38)*_xlfn.NORM.S.INV(RAND())</f>
        <v>-1.810675003271017</v>
      </c>
      <c r="AS593" s="24">
        <f ca="1">SQRT(Inputs!$B$38)*L593+SQRT(1-Inputs!$B$38)*_xlfn.NORM.S.INV(RAND())</f>
        <v>1.367987441188601</v>
      </c>
      <c r="AT593" s="24">
        <f ca="1">SQRT(Inputs!$B$38)*M593+SQRT(1-Inputs!$B$38)*_xlfn.NORM.S.INV(RAND())</f>
        <v>0.3673373715294509</v>
      </c>
      <c r="AU593" s="15">
        <f ca="1">Inputs!$B$6*EXP($B$8-0.5*C$5^2+C$5*N593)</f>
        <v>6283.5847822509404</v>
      </c>
      <c r="AV593" s="15">
        <f t="shared" ca="1" si="328"/>
        <v>7032.0824476135012</v>
      </c>
      <c r="AW593" s="15">
        <f t="shared" ca="1" si="329"/>
        <v>8518.191246264154</v>
      </c>
      <c r="AX593" s="15">
        <f t="shared" ca="1" si="330"/>
        <v>10822.266045610804</v>
      </c>
      <c r="AY593" s="15">
        <f t="shared" ca="1" si="331"/>
        <v>14361.38353459702</v>
      </c>
      <c r="AZ593" s="15">
        <f t="shared" ca="1" si="332"/>
        <v>14176.120353025741</v>
      </c>
      <c r="BA593" s="15">
        <f t="shared" ca="1" si="333"/>
        <v>15706.018682347629</v>
      </c>
      <c r="BB593" s="15">
        <f t="shared" ca="1" si="334"/>
        <v>16452.814276131307</v>
      </c>
      <c r="BC593" s="15">
        <f t="shared" ca="1" si="335"/>
        <v>17662.756489964569</v>
      </c>
      <c r="BD593" s="15">
        <f t="shared" ca="1" si="336"/>
        <v>23316.964489964204</v>
      </c>
      <c r="BE593" s="15">
        <f t="shared" ca="1" si="337"/>
        <v>28444.921534249686</v>
      </c>
      <c r="BF593" s="15">
        <f ca="1">Inputs!$B$13*EXP($B$9-0.5*C$6^2+C$6*Y593)</f>
        <v>16788.199468961277</v>
      </c>
      <c r="BG593" s="15">
        <f t="shared" ca="1" si="338"/>
        <v>25561.83458456842</v>
      </c>
      <c r="BH593" s="15">
        <f t="shared" ca="1" si="339"/>
        <v>33966.417701494167</v>
      </c>
      <c r="BI593" s="15">
        <f t="shared" ca="1" si="340"/>
        <v>38036.916094941793</v>
      </c>
      <c r="BJ593" s="15">
        <f t="shared" ca="1" si="341"/>
        <v>50011.611672289597</v>
      </c>
      <c r="BK593" s="15">
        <f t="shared" ca="1" si="342"/>
        <v>58835.501862214587</v>
      </c>
      <c r="BL593" s="15">
        <f t="shared" ca="1" si="343"/>
        <v>58047.434333584017</v>
      </c>
      <c r="BM593" s="15">
        <f t="shared" ca="1" si="344"/>
        <v>74033.016111462319</v>
      </c>
      <c r="BN593" s="15">
        <f t="shared" ca="1" si="345"/>
        <v>96612.741593781044</v>
      </c>
      <c r="BO593" s="15">
        <f t="shared" ca="1" si="346"/>
        <v>137966.10372607218</v>
      </c>
      <c r="BP593" s="15">
        <f t="shared" ca="1" si="347"/>
        <v>157344.43364456837</v>
      </c>
      <c r="BQ593" s="15">
        <f ca="1">Inputs!$B$20*EXP($B$10-0.5*C$7^2+C$7*AJ593)</f>
        <v>5246.6413137016234</v>
      </c>
      <c r="BR593" s="15">
        <f t="shared" ca="1" si="348"/>
        <v>8985.2093234042932</v>
      </c>
      <c r="BS593" s="15">
        <f t="shared" ca="1" si="349"/>
        <v>17178.059325385693</v>
      </c>
      <c r="BT593" s="15">
        <f t="shared" ca="1" si="350"/>
        <v>16527.854880600244</v>
      </c>
      <c r="BU593" s="15">
        <f t="shared" ca="1" si="351"/>
        <v>29736.106737102247</v>
      </c>
      <c r="BV593" s="15">
        <f t="shared" ca="1" si="352"/>
        <v>33290.30005231141</v>
      </c>
      <c r="BW593" s="15">
        <f t="shared" ca="1" si="353"/>
        <v>36665.031062788752</v>
      </c>
      <c r="BX593" s="15">
        <f t="shared" ca="1" si="354"/>
        <v>49675.299437151516</v>
      </c>
      <c r="BY593" s="15">
        <f t="shared" ca="1" si="355"/>
        <v>49224.349044870818</v>
      </c>
      <c r="BZ593" s="15">
        <f t="shared" ca="1" si="356"/>
        <v>88817.470636046419</v>
      </c>
      <c r="CA593" s="15">
        <f t="shared" ca="1" si="357"/>
        <v>133177.22740822961</v>
      </c>
      <c r="CB593" s="15">
        <f ca="1">(AU593*DCF!C$10-DCF!C$5*MAX(AU593*DCF!C$10,0)-MAX(AU593-Inputs!$B$6,0)/Inputs!$B$10)*DCF!C$6</f>
        <v>1033.6528756415489</v>
      </c>
      <c r="CC593" s="15">
        <f ca="1">(AV593*DCF!D$10-DCF!D$5*MAX(AV593*DCF!D$10,0)-MAX(AV593-AU593,0)/Inputs!$B$10)*DCF!D$6</f>
        <v>1531.5208896878783</v>
      </c>
      <c r="CD593" s="15">
        <f ca="1">(AW593*DCF!E$10-DCF!E$5*MAX(AW593*DCF!E$10,0)-MAX(AW593-AV593,0)/Inputs!$B$10)*DCF!E$6</f>
        <v>1631.9815168558443</v>
      </c>
      <c r="CE593" s="15">
        <f ca="1">(AX593*DCF!F$10-DCF!F$5*MAX(AX593*DCF!F$10,0)-MAX(AX593-AW593,0)/Inputs!$B$10)*DCF!F$6</f>
        <v>1883.0625894627763</v>
      </c>
      <c r="CF593" s="15">
        <f ca="1">(AY593*DCF!G$10-DCF!G$5*MAX(AY593*DCF!G$10,0)-MAX(AY593-AX593,0)/Inputs!$B$10)*DCF!G$6</f>
        <v>2278.7377452572309</v>
      </c>
      <c r="CG593" s="15">
        <f ca="1">(AZ593*DCF!H$10-DCF!H$5*MAX(AZ593*DCF!H$10,0)-MAX(AZ593-AY593,0)/Inputs!$B$10)*DCF!H$6</f>
        <v>2752.3039348150646</v>
      </c>
      <c r="CH593" s="15">
        <f ca="1">(BA593*DCF!I$10-DCF!I$5*MAX(BA593*DCF!I$10,0)-MAX(BA593-AZ593,0)/Inputs!$B$10)*DCF!I$6</f>
        <v>2617.9597271543544</v>
      </c>
      <c r="CI593" s="15">
        <f ca="1">(BB593*DCF!J$10-DCF!J$5*MAX(BB593*DCF!J$10,0)-MAX(BB593-BA593,0)/Inputs!$B$10)*DCF!J$6</f>
        <v>2710.1765396154678</v>
      </c>
      <c r="CJ593" s="15">
        <f ca="1">(BC593*DCF!K$10-DCF!K$5*MAX(BC593*DCF!K$10,0)-MAX(BC593-BB593,0)/Inputs!$B$10)*DCF!K$6</f>
        <v>2674.046638152181</v>
      </c>
      <c r="CK593" s="15">
        <f ca="1">(BD593*DCF!L$10-DCF!L$5*MAX(BD593*DCF!L$10,0)-MAX(BD593-BC593,0)/Inputs!$B$10)*DCF!L$6</f>
        <v>2785.4609957122639</v>
      </c>
      <c r="CL593" s="15">
        <f ca="1">(BE593*DCF!M$10-DCF!M$5*MAX(BE593*DCF!M$10,0)-MAX(BE593-BD593,0)/Inputs!$B$10)*DCF!M$6</f>
        <v>3401.3570757368457</v>
      </c>
      <c r="CM593" s="15">
        <f ca="1">(BF593*DCF!C$28-DCF!C$5*MAX(BF593*DCF!C$28,0)-MAX(BF593-Inputs!$B$13,0)/Inputs!$B$17)*DCF!C$6</f>
        <v>3876.2582011768613</v>
      </c>
      <c r="CN593" s="15">
        <f ca="1">(BG593*DCF!D$28-DCF!D$5*MAX(BG593*DCF!D$28,0)-MAX(BG593-BF593,0)/Inputs!$B$17)*DCF!D$6</f>
        <v>5656.7312004381947</v>
      </c>
      <c r="CO593" s="15">
        <f ca="1">(BH593*DCF!E$28-DCF!E$5*MAX(BH593*DCF!E$28,0)-MAX(BH593-BG593,0)/Inputs!$B$17)*DCF!E$6</f>
        <v>7963.4666690696076</v>
      </c>
      <c r="CP593" s="15">
        <f ca="1">(BI593*DCF!F$28-DCF!F$5*MAX(BI593*DCF!F$28,0)-MAX(BI593-BH593,0)/Inputs!$B$17)*DCF!F$6</f>
        <v>9584.9222229385032</v>
      </c>
      <c r="CQ593" s="15">
        <f ca="1">(BJ593*DCF!G$28-DCF!G$5*MAX(BJ593*DCF!G$28,0)-MAX(BJ593-BI593,0)/Inputs!$B$17)*DCF!G$6</f>
        <v>10961.866584818101</v>
      </c>
      <c r="CR593" s="15">
        <f ca="1">(BK593*DCF!H$28-DCF!H$5*MAX(BK593*DCF!H$28,0)-MAX(BK593-BJ593,0)/Inputs!$B$17)*DCF!H$6</f>
        <v>13179.683820801913</v>
      </c>
      <c r="CS593" s="15">
        <f ca="1">(BL593*DCF!I$28-DCF!I$5*MAX(BL593*DCF!I$28,0)-MAX(BL593-BK593,0)/Inputs!$B$17)*DCF!I$6</f>
        <v>13650.030479286816</v>
      </c>
      <c r="CT593" s="15">
        <f ca="1">(BM593*DCF!J$28-DCF!J$5*MAX(BM593*DCF!J$28,0)-MAX(BM593-BL593,0)/Inputs!$B$17)*DCF!J$6</f>
        <v>14395.950988893428</v>
      </c>
      <c r="CU593" s="15">
        <f ca="1">(BN593*DCF!K$28-DCF!K$5*MAX(BN593*DCF!K$28,0)-MAX(BN593-BM593,0)/Inputs!$B$17)*DCF!K$6</f>
        <v>17637.275507658993</v>
      </c>
      <c r="CV593" s="15">
        <f ca="1">(BO593*DCF!L$28-DCF!L$5*MAX(BO593*DCF!L$28,0)-MAX(BO593-BN593,0)/Inputs!$B$17)*DCF!L$6</f>
        <v>22847.931703022645</v>
      </c>
      <c r="CW593" s="15">
        <f ca="1">(BP593*DCF!M$28-DCF!M$5*MAX(BP593*DCF!M$28,0)-MAX(BP593-BO593,0)/Inputs!$B$17)*DCF!M$6</f>
        <v>27578.86625610026</v>
      </c>
      <c r="CX593" s="15">
        <f ca="1">(BQ593*DCF!C$46-DCF!C$5*MAX(BQ593*DCF!C$46,0)-MAX(BQ593-Inputs!$B$20,0)/Inputs!$B$24)*DCF!C$6</f>
        <v>-2156.5644205784915</v>
      </c>
      <c r="CY593" s="15">
        <f ca="1">(BR593*DCF!D$46-DCF!D$5*MAX(BR593*DCF!D$46,0)-MAX(BR593-BQ593,0)/Inputs!$B$24)*DCF!D$6</f>
        <v>-3128.781630523129</v>
      </c>
      <c r="CZ593" s="15">
        <f ca="1">(BS593*DCF!E$46-DCF!E$5*MAX(BS593*DCF!E$46,0)-MAX(BS593-BR593,0)/Inputs!$B$24)*DCF!E$6</f>
        <v>-5260.7313496600564</v>
      </c>
      <c r="DA593" s="15">
        <f ca="1">(BT593*DCF!F$46-DCF!F$5*MAX(BT593*DCF!F$46,0)-MAX(BT593-BS593,0)/Inputs!$B$24)*DCF!F$6</f>
        <v>-1203.6628894751998</v>
      </c>
      <c r="DB593" s="15">
        <f ca="1">(BU593*DCF!G$46-DCF!G$5*MAX(BU593*DCF!G$46,0)-MAX(BU593-BT593,0)/Inputs!$B$24)*DCF!G$6</f>
        <v>-5443.2588405978504</v>
      </c>
      <c r="DC593" s="15">
        <f ca="1">(BV593*DCF!H$46-DCF!H$5*MAX(BV593*DCF!H$46,0)-MAX(BV593-BU593,0)/Inputs!$B$24)*DCF!H$6</f>
        <v>-1104.4437957975001</v>
      </c>
      <c r="DD593" s="15">
        <f ca="1">(BW593*DCF!I$46-DCF!I$5*MAX(BW593*DCF!I$46,0)-MAX(BW593-BV593,0)/Inputs!$B$24)*DCF!I$6</f>
        <v>-121.96161706321691</v>
      </c>
      <c r="DE593" s="15">
        <f ca="1">(BX593*DCF!J$46-DCF!J$5*MAX(BX593*DCF!J$46,0)-MAX(BX593-BW593,0)/Inputs!$B$24)*DCF!J$6</f>
        <v>-1366.3692128017221</v>
      </c>
      <c r="DF593" s="15">
        <f ca="1">(BY593*DCF!K$46-DCF!K$5*MAX(BY593*DCF!K$46,0)-MAX(BY593-BX593,0)/Inputs!$B$24)*DCF!K$6</f>
        <v>2811.8589075800896</v>
      </c>
      <c r="DG593" s="15">
        <f ca="1">(BZ593*DCF!L$46-DCF!L$5*MAX(BZ593*DCF!L$46,0)-MAX(BZ593-BY593,0)/Inputs!$B$24)*DCF!L$6</f>
        <v>-2820.5138437231708</v>
      </c>
      <c r="DH593" s="15">
        <f ca="1">(CA593*DCF!M$46-DCF!M$5*MAX(CA593*DCF!M$46,0)-MAX(CA593-BZ593,0)/Inputs!$B$24)*DCF!M$6</f>
        <v>1166.8897165863737</v>
      </c>
      <c r="DI593" s="15">
        <f ca="1">SUM(CB593:CL593)+BE593*DCF!M$10*(1+Inputs!$B$30)*(1-Inputs!$B$33)*(1-Inputs!$B$30/Inputs!$B$31)/(Inputs!$B$29-Inputs!$B$30)*DCF!M$6</f>
        <v>104462.85330305525</v>
      </c>
      <c r="DJ593" s="15">
        <f ca="1">SUM(CM593:CW593)+BP593*DCF!M$28*(1+Inputs!$B$30)*(1-Inputs!$B$33)*(1-Inputs!$B$30/Inputs!$B$31)/(Inputs!$B$29-Inputs!$B$30)*DCF!M$6</f>
        <v>731188.50296429626</v>
      </c>
      <c r="DK593" s="15">
        <f ca="1">SUM(CX593:DH593)+CA593*DCF!M$46*(1+Inputs!$B$30)*(1-Inputs!$B$33)*(1-Inputs!$B$30/Inputs!$B$31)/(Inputs!$B$29-Inputs!$B$30)*DCF!M$6</f>
        <v>187280.23044817903</v>
      </c>
      <c r="DM593" s="15">
        <f ca="1">DI593+DJ593+DK593+Inputs!$B$34+Inputs!$B$36-Inputs!$B$35</f>
        <v>1099782.5867155306</v>
      </c>
    </row>
    <row r="594" spans="1:117" x14ac:dyDescent="0.75">
      <c r="A594" s="11">
        <v>581</v>
      </c>
      <c r="C594" s="24">
        <f t="shared" ref="C594:M603" ca="1" si="358">_xlfn.NORM.S.INV(RAND())</f>
        <v>1.1646695194046583</v>
      </c>
      <c r="D594" s="24">
        <f t="shared" ca="1" si="358"/>
        <v>1.9385629741794805</v>
      </c>
      <c r="E594" s="24">
        <f t="shared" ca="1" si="358"/>
        <v>-0.5686455960122021</v>
      </c>
      <c r="F594" s="24">
        <f t="shared" ca="1" si="358"/>
        <v>-1.1155913095793206</v>
      </c>
      <c r="G594" s="24">
        <f t="shared" ca="1" si="358"/>
        <v>0.55461427809301433</v>
      </c>
      <c r="H594" s="24">
        <f t="shared" ca="1" si="358"/>
        <v>-1.5212391311992572</v>
      </c>
      <c r="I594" s="24">
        <f t="shared" ca="1" si="358"/>
        <v>0.70893877125622629</v>
      </c>
      <c r="J594" s="24">
        <f t="shared" ca="1" si="358"/>
        <v>0.82422981008349183</v>
      </c>
      <c r="K594" s="24">
        <f t="shared" ca="1" si="358"/>
        <v>-0.14267502584078579</v>
      </c>
      <c r="L594" s="24">
        <f t="shared" ca="1" si="358"/>
        <v>0.20412946686050995</v>
      </c>
      <c r="M594" s="24">
        <f t="shared" ca="1" si="358"/>
        <v>-0.34842563519404118</v>
      </c>
      <c r="N594" s="24">
        <f ca="1">SQRT(Inputs!$B$38)*C594+SQRT(1-Inputs!$B$38)*_xlfn.NORM.S.INV(RAND())</f>
        <v>0.15424013510214335</v>
      </c>
      <c r="O594" s="24">
        <f ca="1">SQRT(Inputs!$B$38)*D594+SQRT(1-Inputs!$B$38)*_xlfn.NORM.S.INV(RAND())</f>
        <v>1.0707650297894513</v>
      </c>
      <c r="P594" s="24">
        <f ca="1">SQRT(Inputs!$B$38)*E594+SQRT(1-Inputs!$B$38)*_xlfn.NORM.S.INV(RAND())</f>
        <v>0.1263790286409977</v>
      </c>
      <c r="Q594" s="24">
        <f ca="1">SQRT(Inputs!$B$38)*F594+SQRT(1-Inputs!$B$38)*_xlfn.NORM.S.INV(RAND())</f>
        <v>-1.5791109955805864</v>
      </c>
      <c r="R594" s="24">
        <f ca="1">SQRT(Inputs!$B$38)*G594+SQRT(1-Inputs!$B$38)*_xlfn.NORM.S.INV(RAND())</f>
        <v>0.81467132768854222</v>
      </c>
      <c r="S594" s="24">
        <f ca="1">SQRT(Inputs!$B$38)*H594+SQRT(1-Inputs!$B$38)*_xlfn.NORM.S.INV(RAND())</f>
        <v>-1.6547395629017085</v>
      </c>
      <c r="T594" s="24">
        <f ca="1">SQRT(Inputs!$B$38)*I594+SQRT(1-Inputs!$B$38)*_xlfn.NORM.S.INV(RAND())</f>
        <v>0.77594046404964867</v>
      </c>
      <c r="U594" s="24">
        <f ca="1">SQRT(Inputs!$B$38)*J594+SQRT(1-Inputs!$B$38)*_xlfn.NORM.S.INV(RAND())</f>
        <v>0.61182530180474493</v>
      </c>
      <c r="V594" s="24">
        <f ca="1">SQRT(Inputs!$B$38)*K594+SQRT(1-Inputs!$B$38)*_xlfn.NORM.S.INV(RAND())</f>
        <v>1.1011991400783172</v>
      </c>
      <c r="W594" s="24">
        <f ca="1">SQRT(Inputs!$B$38)*L594+SQRT(1-Inputs!$B$38)*_xlfn.NORM.S.INV(RAND())</f>
        <v>0.19536727463139397</v>
      </c>
      <c r="X594" s="24">
        <f ca="1">SQRT(Inputs!$B$38)*M594+SQRT(1-Inputs!$B$38)*_xlfn.NORM.S.INV(RAND())</f>
        <v>-1.4210266520316679</v>
      </c>
      <c r="Y594" s="24">
        <f ca="1">SQRT(Inputs!$B$38)*C594+SQRT(1-Inputs!$B$38)*_xlfn.NORM.S.INV(RAND())</f>
        <v>1.4557241021990719</v>
      </c>
      <c r="Z594" s="24">
        <f ca="1">SQRT(Inputs!$B$38)*D594+SQRT(1-Inputs!$B$38)*_xlfn.NORM.S.INV(RAND())</f>
        <v>1.3515387549040412</v>
      </c>
      <c r="AA594" s="24">
        <f ca="1">SQRT(Inputs!$B$38)*E594+SQRT(1-Inputs!$B$38)*_xlfn.NORM.S.INV(RAND())</f>
        <v>7.421680027857408E-2</v>
      </c>
      <c r="AB594" s="24">
        <f ca="1">SQRT(Inputs!$B$38)*F594+SQRT(1-Inputs!$B$38)*_xlfn.NORM.S.INV(RAND())</f>
        <v>-0.42179878859899345</v>
      </c>
      <c r="AC594" s="24">
        <f ca="1">SQRT(Inputs!$B$38)*G594+SQRT(1-Inputs!$B$38)*_xlfn.NORM.S.INV(RAND())</f>
        <v>0.52484213668166424</v>
      </c>
      <c r="AD594" s="24">
        <f ca="1">SQRT(Inputs!$B$38)*H594+SQRT(1-Inputs!$B$38)*_xlfn.NORM.S.INV(RAND())</f>
        <v>-2.3620519657872072</v>
      </c>
      <c r="AE594" s="24">
        <f ca="1">SQRT(Inputs!$B$38)*I594+SQRT(1-Inputs!$B$38)*_xlfn.NORM.S.INV(RAND())</f>
        <v>0.90191787244890143</v>
      </c>
      <c r="AF594" s="24">
        <f ca="1">SQRT(Inputs!$B$38)*J594+SQRT(1-Inputs!$B$38)*_xlfn.NORM.S.INV(RAND())</f>
        <v>1.2583626347128658</v>
      </c>
      <c r="AG594" s="24">
        <f ca="1">SQRT(Inputs!$B$38)*K594+SQRT(1-Inputs!$B$38)*_xlfn.NORM.S.INV(RAND())</f>
        <v>-1.7552559929267457</v>
      </c>
      <c r="AH594" s="24">
        <f ca="1">SQRT(Inputs!$B$38)*L594+SQRT(1-Inputs!$B$38)*_xlfn.NORM.S.INV(RAND())</f>
        <v>0.67058146544256758</v>
      </c>
      <c r="AI594" s="24">
        <f ca="1">SQRT(Inputs!$B$38)*M594+SQRT(1-Inputs!$B$38)*_xlfn.NORM.S.INV(RAND())</f>
        <v>0.54309858755707752</v>
      </c>
      <c r="AJ594" s="24">
        <f ca="1">SQRT(Inputs!$B$38)*C594+SQRT(1-Inputs!$B$38)*_xlfn.NORM.S.INV(RAND())</f>
        <v>0.48450183436232253</v>
      </c>
      <c r="AK594" s="24">
        <f ca="1">SQRT(Inputs!$B$38)*D594+SQRT(1-Inputs!$B$38)*_xlfn.NORM.S.INV(RAND())</f>
        <v>1.6935890610711599</v>
      </c>
      <c r="AL594" s="24">
        <f ca="1">SQRT(Inputs!$B$38)*E594+SQRT(1-Inputs!$B$38)*_xlfn.NORM.S.INV(RAND())</f>
        <v>-1.1560945578247153</v>
      </c>
      <c r="AM594" s="24">
        <f ca="1">SQRT(Inputs!$B$38)*F594+SQRT(1-Inputs!$B$38)*_xlfn.NORM.S.INV(RAND())</f>
        <v>-0.11415069030780778</v>
      </c>
      <c r="AN594" s="24">
        <f ca="1">SQRT(Inputs!$B$38)*G594+SQRT(1-Inputs!$B$38)*_xlfn.NORM.S.INV(RAND())</f>
        <v>0.42762311872486031</v>
      </c>
      <c r="AO594" s="24">
        <f ca="1">SQRT(Inputs!$B$38)*H594+SQRT(1-Inputs!$B$38)*_xlfn.NORM.S.INV(RAND())</f>
        <v>-1.3366065147025408</v>
      </c>
      <c r="AP594" s="24">
        <f ca="1">SQRT(Inputs!$B$38)*I594+SQRT(1-Inputs!$B$38)*_xlfn.NORM.S.INV(RAND())</f>
        <v>0.44312848406075034</v>
      </c>
      <c r="AQ594" s="24">
        <f ca="1">SQRT(Inputs!$B$38)*J594+SQRT(1-Inputs!$B$38)*_xlfn.NORM.S.INV(RAND())</f>
        <v>0.65312968130858073</v>
      </c>
      <c r="AR594" s="24">
        <f ca="1">SQRT(Inputs!$B$38)*K594+SQRT(1-Inputs!$B$38)*_xlfn.NORM.S.INV(RAND())</f>
        <v>5.2436217546167757E-3</v>
      </c>
      <c r="AS594" s="24">
        <f ca="1">SQRT(Inputs!$B$38)*L594+SQRT(1-Inputs!$B$38)*_xlfn.NORM.S.INV(RAND())</f>
        <v>1.048823299582923</v>
      </c>
      <c r="AT594" s="24">
        <f ca="1">SQRT(Inputs!$B$38)*M594+SQRT(1-Inputs!$B$38)*_xlfn.NORM.S.INV(RAND())</f>
        <v>-0.97667602624511041</v>
      </c>
      <c r="AU594" s="15">
        <f ca="1">Inputs!$B$6*EXP($B$8-0.5*C$5^2+C$5*N594)</f>
        <v>5087.692878117844</v>
      </c>
      <c r="AV594" s="15">
        <f t="shared" ca="1" si="328"/>
        <v>7248.8589688718839</v>
      </c>
      <c r="AW594" s="15">
        <f t="shared" ca="1" si="329"/>
        <v>8990.6562737165314</v>
      </c>
      <c r="AX594" s="15">
        <f t="shared" ca="1" si="330"/>
        <v>9011.4042002506485</v>
      </c>
      <c r="AY594" s="15">
        <f t="shared" ca="1" si="331"/>
        <v>12112.125680554353</v>
      </c>
      <c r="AZ594" s="15">
        <f t="shared" ca="1" si="332"/>
        <v>12345.813946145807</v>
      </c>
      <c r="BA594" s="15">
        <f t="shared" ca="1" si="333"/>
        <v>16386.240820194907</v>
      </c>
      <c r="BB594" s="15">
        <f t="shared" ca="1" si="334"/>
        <v>21329.981734786499</v>
      </c>
      <c r="BC594" s="15">
        <f t="shared" ca="1" si="335"/>
        <v>29053.686701559745</v>
      </c>
      <c r="BD594" s="15">
        <f t="shared" ca="1" si="336"/>
        <v>36249.899221402236</v>
      </c>
      <c r="BE594" s="15">
        <f t="shared" ca="1" si="337"/>
        <v>39026.984612835317</v>
      </c>
      <c r="BF594" s="15">
        <f ca="1">Inputs!$B$13*EXP($B$9-0.5*C$6^2+C$6*Y594)</f>
        <v>18458.184810094484</v>
      </c>
      <c r="BG594" s="15">
        <f t="shared" ca="1" si="338"/>
        <v>28708.437061366047</v>
      </c>
      <c r="BH594" s="15">
        <f t="shared" ca="1" si="339"/>
        <v>35510.868084329049</v>
      </c>
      <c r="BI594" s="15">
        <f t="shared" ca="1" si="340"/>
        <v>40738.060939702802</v>
      </c>
      <c r="BJ594" s="15">
        <f t="shared" ca="1" si="341"/>
        <v>53867.114308963341</v>
      </c>
      <c r="BK594" s="15">
        <f t="shared" ca="1" si="342"/>
        <v>47931.254061812346</v>
      </c>
      <c r="BL594" s="15">
        <f t="shared" ca="1" si="343"/>
        <v>66177.760693197226</v>
      </c>
      <c r="BM594" s="15">
        <f t="shared" ca="1" si="344"/>
        <v>95110.962712662003</v>
      </c>
      <c r="BN594" s="15">
        <f t="shared" ca="1" si="345"/>
        <v>94785.265485175885</v>
      </c>
      <c r="BO594" s="15">
        <f t="shared" ca="1" si="346"/>
        <v>126077.81453249913</v>
      </c>
      <c r="BP594" s="15">
        <f t="shared" ca="1" si="347"/>
        <v>165026.32924832005</v>
      </c>
      <c r="BQ594" s="15">
        <f ca="1">Inputs!$B$20*EXP($B$10-0.5*C$7^2+C$7*AJ594)</f>
        <v>5093.7679390515596</v>
      </c>
      <c r="BR594" s="15">
        <f t="shared" ca="1" si="348"/>
        <v>11834.859505764585</v>
      </c>
      <c r="BS594" s="15">
        <f t="shared" ca="1" si="349"/>
        <v>11627.615862752044</v>
      </c>
      <c r="BT594" s="15">
        <f t="shared" ca="1" si="350"/>
        <v>15558.988158358754</v>
      </c>
      <c r="BU594" s="15">
        <f t="shared" ca="1" si="351"/>
        <v>23913.561822820568</v>
      </c>
      <c r="BV594" s="15">
        <f t="shared" ca="1" si="352"/>
        <v>24619.542940557141</v>
      </c>
      <c r="BW594" s="15">
        <f t="shared" ca="1" si="353"/>
        <v>37733.213945845309</v>
      </c>
      <c r="BX594" s="15">
        <f t="shared" ca="1" si="354"/>
        <v>60159.022400241498</v>
      </c>
      <c r="BY594" s="15">
        <f t="shared" ca="1" si="355"/>
        <v>84377.614867909157</v>
      </c>
      <c r="BZ594" s="15">
        <f t="shared" ca="1" si="356"/>
        <v>143570.176112446</v>
      </c>
      <c r="CA594" s="15">
        <f t="shared" ca="1" si="357"/>
        <v>169540.03808922524</v>
      </c>
      <c r="CB594" s="15">
        <f ca="1">(AU594*DCF!C$10-DCF!C$5*MAX(AU594*DCF!C$10,0)-MAX(AU594-Inputs!$B$6,0)/Inputs!$B$10)*DCF!C$6</f>
        <v>1042.1797980747749</v>
      </c>
      <c r="CC594" s="15">
        <f ca="1">(AV594*DCF!D$10-DCF!D$5*MAX(AV594*DCF!D$10,0)-MAX(AV594-AU594,0)/Inputs!$B$10)*DCF!D$6</f>
        <v>1239.9164747593336</v>
      </c>
      <c r="CD594" s="15">
        <f ca="1">(AW594*DCF!E$10-DCF!E$5*MAX(AW594*DCF!E$10,0)-MAX(AW594-AV594,0)/Inputs!$B$10)*DCF!E$6</f>
        <v>1683.4745305995339</v>
      </c>
      <c r="CE594" s="15">
        <f ca="1">(AX594*DCF!F$10-DCF!F$5*MAX(AX594*DCF!F$10,0)-MAX(AX594-AW594,0)/Inputs!$B$10)*DCF!F$6</f>
        <v>1962.8580464806394</v>
      </c>
      <c r="CF594" s="15">
        <f ca="1">(AY594*DCF!G$10-DCF!G$5*MAX(AY594*DCF!G$10,0)-MAX(AY594-AX594,0)/Inputs!$B$10)*DCF!G$6</f>
        <v>1899.5682867680534</v>
      </c>
      <c r="CG594" s="15">
        <f ca="1">(AZ594*DCF!H$10-DCF!H$5*MAX(AZ594*DCF!H$10,0)-MAX(AZ594-AY594,0)/Inputs!$B$10)*DCF!H$6</f>
        <v>2355.4530921017167</v>
      </c>
      <c r="CH594" s="15">
        <f ca="1">(BA594*DCF!I$10-DCF!I$5*MAX(BA594*DCF!I$10,0)-MAX(BA594-AZ594,0)/Inputs!$B$10)*DCF!I$6</f>
        <v>2330.3968548579346</v>
      </c>
      <c r="CI594" s="15">
        <f ca="1">(BB594*DCF!J$10-DCF!J$5*MAX(BB594*DCF!J$10,0)-MAX(BB594-BA594,0)/Inputs!$B$10)*DCF!J$6</f>
        <v>2911.1318888701626</v>
      </c>
      <c r="CJ594" s="15">
        <f ca="1">(BC594*DCF!K$10-DCF!K$5*MAX(BC594*DCF!K$10,0)-MAX(BC594-BB594,0)/Inputs!$B$10)*DCF!K$6</f>
        <v>3595.9758351019432</v>
      </c>
      <c r="CK594" s="15">
        <f ca="1">(BD594*DCF!L$10-DCF!L$5*MAX(BD594*DCF!L$10,0)-MAX(BD594-BC594,0)/Inputs!$B$10)*DCF!L$6</f>
        <v>4536.5873338322726</v>
      </c>
      <c r="CL594" s="15">
        <f ca="1">(BE594*DCF!M$10-DCF!M$5*MAX(BE594*DCF!M$10,0)-MAX(BE594-BD594,0)/Inputs!$B$10)*DCF!M$6</f>
        <v>5175.4597828000733</v>
      </c>
      <c r="CM594" s="15">
        <f ca="1">(BF594*DCF!C$28-DCF!C$5*MAX(BF594*DCF!C$28,0)-MAX(BF594-Inputs!$B$13,0)/Inputs!$B$17)*DCF!C$6</f>
        <v>4000.2488674301435</v>
      </c>
      <c r="CN594" s="15">
        <f ca="1">(BG594*DCF!D$28-DCF!D$5*MAX(BG594*DCF!D$28,0)-MAX(BG594-BF594,0)/Inputs!$B$17)*DCF!D$6</f>
        <v>6268.4480651214853</v>
      </c>
      <c r="CO594" s="15">
        <f ca="1">(BH594*DCF!E$28-DCF!E$5*MAX(BH594*DCF!E$28,0)-MAX(BH594-BG594,0)/Inputs!$B$17)*DCF!E$6</f>
        <v>8716.6446431021377</v>
      </c>
      <c r="CP594" s="15">
        <f ca="1">(BI594*DCF!F$28-DCF!F$5*MAX(BI594*DCF!F$28,0)-MAX(BI594-BH594,0)/Inputs!$B$17)*DCF!F$6</f>
        <v>10107.617388061928</v>
      </c>
      <c r="CQ594" s="15">
        <f ca="1">(BJ594*DCF!G$28-DCF!G$5*MAX(BJ594*DCF!G$28,0)-MAX(BJ594-BI594,0)/Inputs!$B$17)*DCF!G$6</f>
        <v>11768.054418580159</v>
      </c>
      <c r="CR594" s="15">
        <f ca="1">(BK594*DCF!H$28-DCF!H$5*MAX(BK594*DCF!H$28,0)-MAX(BK594-BJ594,0)/Inputs!$B$17)*DCF!H$6</f>
        <v>11853.92794198388</v>
      </c>
      <c r="CS594" s="15">
        <f ca="1">(BL594*DCF!I$28-DCF!I$5*MAX(BL594*DCF!I$28,0)-MAX(BL594-BK594,0)/Inputs!$B$17)*DCF!I$6</f>
        <v>12942.968326432076</v>
      </c>
      <c r="CT594" s="15">
        <f ca="1">(BM594*DCF!J$28-DCF!J$5*MAX(BM594*DCF!J$28,0)-MAX(BM594-BL594,0)/Inputs!$B$17)*DCF!J$6</f>
        <v>17381.334219701348</v>
      </c>
      <c r="CU594" s="15">
        <f ca="1">(BN594*DCF!K$28-DCF!K$5*MAX(BN594*DCF!K$28,0)-MAX(BN594-BM594,0)/Inputs!$B$17)*DCF!K$6</f>
        <v>20017.058805656303</v>
      </c>
      <c r="CV594" s="15">
        <f ca="1">(BO594*DCF!L$28-DCF!L$5*MAX(BO594*DCF!L$28,0)-MAX(BO594-BN594,0)/Inputs!$B$17)*DCF!L$6</f>
        <v>21614.366252041713</v>
      </c>
      <c r="CW594" s="15">
        <f ca="1">(BP594*DCF!M$28-DCF!M$5*MAX(BP594*DCF!M$28,0)-MAX(BP594-BO594,0)/Inputs!$B$17)*DCF!M$6</f>
        <v>26978.585139988296</v>
      </c>
      <c r="CX594" s="15">
        <f ca="1">(BQ594*DCF!C$46-DCF!C$5*MAX(BQ594*DCF!C$46,0)-MAX(BQ594-Inputs!$B$20,0)/Inputs!$B$24)*DCF!C$6</f>
        <v>-2050.6475328301799</v>
      </c>
      <c r="CY594" s="15">
        <f ca="1">(BR594*DCF!D$46-DCF!D$5*MAX(BR594*DCF!D$46,0)-MAX(BR594-BQ594,0)/Inputs!$B$24)*DCF!D$6</f>
        <v>-4896.3023405186914</v>
      </c>
      <c r="CZ594" s="15">
        <f ca="1">(BS594*DCF!E$46-DCF!E$5*MAX(BS594*DCF!E$46,0)-MAX(BS594-BR594,0)/Inputs!$B$24)*DCF!E$6</f>
        <v>-1374.9858209685588</v>
      </c>
      <c r="DA594" s="15">
        <f ca="1">(BT594*DCF!F$46-DCF!F$5*MAX(BT594*DCF!F$46,0)-MAX(BT594-BS594,0)/Inputs!$B$24)*DCF!F$6</f>
        <v>-2564.6408221079882</v>
      </c>
      <c r="DB594" s="15">
        <f ca="1">(BU594*DCF!G$46-DCF!G$5*MAX(BU594*DCF!G$46,0)-MAX(BU594-BT594,0)/Inputs!$B$24)*DCF!G$6</f>
        <v>-3614.7184867949641</v>
      </c>
      <c r="DC594" s="15">
        <f ca="1">(BV594*DCF!H$46-DCF!H$5*MAX(BV594*DCF!H$46,0)-MAX(BV594-BU594,0)/Inputs!$B$24)*DCF!H$6</f>
        <v>-219.37930671856469</v>
      </c>
      <c r="DD594" s="15">
        <f ca="1">(BW594*DCF!I$46-DCF!I$5*MAX(BW594*DCF!I$46,0)-MAX(BW594-BV594,0)/Inputs!$B$24)*DCF!I$6</f>
        <v>-2892.9644356971426</v>
      </c>
      <c r="DE594" s="15">
        <f ca="1">(BX594*DCF!J$46-DCF!J$5*MAX(BX594*DCF!J$46,0)-MAX(BX594-BW594,0)/Inputs!$B$24)*DCF!J$6</f>
        <v>-3423.4534350711319</v>
      </c>
      <c r="DF594" s="15">
        <f ca="1">(BY594*DCF!K$46-DCF!K$5*MAX(BY594*DCF!K$46,0)-MAX(BY594-BX594,0)/Inputs!$B$24)*DCF!K$6</f>
        <v>-1112.9793384898896</v>
      </c>
      <c r="DG594" s="15">
        <f ca="1">(BZ594*DCF!L$46-DCF!L$5*MAX(BZ594*DCF!L$46,0)-MAX(BZ594-BY594,0)/Inputs!$B$24)*DCF!L$6</f>
        <v>-3471.1307018177999</v>
      </c>
      <c r="DH594" s="15">
        <f ca="1">(CA594*DCF!M$46-DCF!M$5*MAX(CA594*DCF!M$46,0)-MAX(CA594-BZ594,0)/Inputs!$B$24)*DCF!M$6</f>
        <v>7862.1128290335528</v>
      </c>
      <c r="DI594" s="15">
        <f ca="1">SUM(CB594:CL594)+BE594*DCF!M$10*(1+Inputs!$B$30)*(1-Inputs!$B$33)*(1-Inputs!$B$30/Inputs!$B$31)/(Inputs!$B$29-Inputs!$B$30)*DCF!M$6</f>
        <v>137345.61618021168</v>
      </c>
      <c r="DJ594" s="15">
        <f ca="1">SUM(CM594:CW594)+BP594*DCF!M$28*(1+Inputs!$B$30)*(1-Inputs!$B$33)*(1-Inputs!$B$30/Inputs!$B$31)/(Inputs!$B$29-Inputs!$B$30)*DCF!M$6</f>
        <v>764009.86279524886</v>
      </c>
      <c r="DK594" s="15">
        <f ca="1">SUM(CX594:DH594)+CA594*DCF!M$46*(1+Inputs!$B$30)*(1-Inputs!$B$33)*(1-Inputs!$B$30/Inputs!$B$31)/(Inputs!$B$29-Inputs!$B$30)*DCF!M$6</f>
        <v>244369.89279536396</v>
      </c>
      <c r="DM594" s="15">
        <f ca="1">DI594+DJ594+DK594+Inputs!$B$34+Inputs!$B$36-Inputs!$B$35</f>
        <v>1222576.3717708245</v>
      </c>
    </row>
    <row r="595" spans="1:117" x14ac:dyDescent="0.75">
      <c r="A595" s="11">
        <v>582</v>
      </c>
      <c r="C595" s="24">
        <f t="shared" ca="1" si="358"/>
        <v>-1.4553429719918538</v>
      </c>
      <c r="D595" s="24">
        <f t="shared" ca="1" si="358"/>
        <v>-0.4259688299739946</v>
      </c>
      <c r="E595" s="24">
        <f t="shared" ca="1" si="358"/>
        <v>-1.5897765460730358</v>
      </c>
      <c r="F595" s="24">
        <f t="shared" ca="1" si="358"/>
        <v>-0.26776776056759849</v>
      </c>
      <c r="G595" s="24">
        <f t="shared" ca="1" si="358"/>
        <v>-0.44221150431801365</v>
      </c>
      <c r="H595" s="24">
        <f t="shared" ca="1" si="358"/>
        <v>-1.3301520591926568</v>
      </c>
      <c r="I595" s="24">
        <f t="shared" ca="1" si="358"/>
        <v>-0.5493269616567128</v>
      </c>
      <c r="J595" s="24">
        <f t="shared" ca="1" si="358"/>
        <v>-1.6041965667640345</v>
      </c>
      <c r="K595" s="24">
        <f t="shared" ca="1" si="358"/>
        <v>2.8256173450810658</v>
      </c>
      <c r="L595" s="24">
        <f t="shared" ca="1" si="358"/>
        <v>0.73283357647836334</v>
      </c>
      <c r="M595" s="24">
        <f t="shared" ca="1" si="358"/>
        <v>1.0555551523950348</v>
      </c>
      <c r="N595" s="24">
        <f ca="1">SQRT(Inputs!$B$38)*C595+SQRT(1-Inputs!$B$38)*_xlfn.NORM.S.INV(RAND())</f>
        <v>-0.25551765984615582</v>
      </c>
      <c r="O595" s="24">
        <f ca="1">SQRT(Inputs!$B$38)*D595+SQRT(1-Inputs!$B$38)*_xlfn.NORM.S.INV(RAND())</f>
        <v>4.8863414564050689E-3</v>
      </c>
      <c r="P595" s="24">
        <f ca="1">SQRT(Inputs!$B$38)*E595+SQRT(1-Inputs!$B$38)*_xlfn.NORM.S.INV(RAND())</f>
        <v>-1.2987494357578735</v>
      </c>
      <c r="Q595" s="24">
        <f ca="1">SQRT(Inputs!$B$38)*F595+SQRT(1-Inputs!$B$38)*_xlfn.NORM.S.INV(RAND())</f>
        <v>2.8225424029509533E-2</v>
      </c>
      <c r="R595" s="24">
        <f ca="1">SQRT(Inputs!$B$38)*G595+SQRT(1-Inputs!$B$38)*_xlfn.NORM.S.INV(RAND())</f>
        <v>0.40354468376863223</v>
      </c>
      <c r="S595" s="24">
        <f ca="1">SQRT(Inputs!$B$38)*H595+SQRT(1-Inputs!$B$38)*_xlfn.NORM.S.INV(RAND())</f>
        <v>-1.2279178017414845</v>
      </c>
      <c r="T595" s="24">
        <f ca="1">SQRT(Inputs!$B$38)*I595+SQRT(1-Inputs!$B$38)*_xlfn.NORM.S.INV(RAND())</f>
        <v>-1.0335929425227808</v>
      </c>
      <c r="U595" s="24">
        <f ca="1">SQRT(Inputs!$B$38)*J595+SQRT(1-Inputs!$B$38)*_xlfn.NORM.S.INV(RAND())</f>
        <v>-2.6824205331744482</v>
      </c>
      <c r="V595" s="24">
        <f ca="1">SQRT(Inputs!$B$38)*K595+SQRT(1-Inputs!$B$38)*_xlfn.NORM.S.INV(RAND())</f>
        <v>1.9934398666431072</v>
      </c>
      <c r="W595" s="24">
        <f ca="1">SQRT(Inputs!$B$38)*L595+SQRT(1-Inputs!$B$38)*_xlfn.NORM.S.INV(RAND())</f>
        <v>0.8411439701515131</v>
      </c>
      <c r="X595" s="24">
        <f ca="1">SQRT(Inputs!$B$38)*M595+SQRT(1-Inputs!$B$38)*_xlfn.NORM.S.INV(RAND())</f>
        <v>0.96978568186312919</v>
      </c>
      <c r="Y595" s="24">
        <f ca="1">SQRT(Inputs!$B$38)*C595+SQRT(1-Inputs!$B$38)*_xlfn.NORM.S.INV(RAND())</f>
        <v>0.12929106460807716</v>
      </c>
      <c r="Z595" s="24">
        <f ca="1">SQRT(Inputs!$B$38)*D595+SQRT(1-Inputs!$B$38)*_xlfn.NORM.S.INV(RAND())</f>
        <v>-1.2671051391186388</v>
      </c>
      <c r="AA595" s="24">
        <f ca="1">SQRT(Inputs!$B$38)*E595+SQRT(1-Inputs!$B$38)*_xlfn.NORM.S.INV(RAND())</f>
        <v>-0.79599243547508203</v>
      </c>
      <c r="AB595" s="24">
        <f ca="1">SQRT(Inputs!$B$38)*F595+SQRT(1-Inputs!$B$38)*_xlfn.NORM.S.INV(RAND())</f>
        <v>0.9732680278511977</v>
      </c>
      <c r="AC595" s="24">
        <f ca="1">SQRT(Inputs!$B$38)*G595+SQRT(1-Inputs!$B$38)*_xlfn.NORM.S.INV(RAND())</f>
        <v>1.2793688518370321</v>
      </c>
      <c r="AD595" s="24">
        <f ca="1">SQRT(Inputs!$B$38)*H595+SQRT(1-Inputs!$B$38)*_xlfn.NORM.S.INV(RAND())</f>
        <v>-0.58225411486598255</v>
      </c>
      <c r="AE595" s="24">
        <f ca="1">SQRT(Inputs!$B$38)*I595+SQRT(1-Inputs!$B$38)*_xlfn.NORM.S.INV(RAND())</f>
        <v>0.17838066535849456</v>
      </c>
      <c r="AF595" s="24">
        <f ca="1">SQRT(Inputs!$B$38)*J595+SQRT(1-Inputs!$B$38)*_xlfn.NORM.S.INV(RAND())</f>
        <v>0.73251299355758426</v>
      </c>
      <c r="AG595" s="24">
        <f ca="1">SQRT(Inputs!$B$38)*K595+SQRT(1-Inputs!$B$38)*_xlfn.NORM.S.INV(RAND())</f>
        <v>1.9314296419321979</v>
      </c>
      <c r="AH595" s="24">
        <f ca="1">SQRT(Inputs!$B$38)*L595+SQRT(1-Inputs!$B$38)*_xlfn.NORM.S.INV(RAND())</f>
        <v>0.42388457860406653</v>
      </c>
      <c r="AI595" s="24">
        <f ca="1">SQRT(Inputs!$B$38)*M595+SQRT(1-Inputs!$B$38)*_xlfn.NORM.S.INV(RAND())</f>
        <v>0.12049983264402292</v>
      </c>
      <c r="AJ595" s="24">
        <f ca="1">SQRT(Inputs!$B$38)*C595+SQRT(1-Inputs!$B$38)*_xlfn.NORM.S.INV(RAND())</f>
        <v>-1.224019966492125</v>
      </c>
      <c r="AK595" s="24">
        <f ca="1">SQRT(Inputs!$B$38)*D595+SQRT(1-Inputs!$B$38)*_xlfn.NORM.S.INV(RAND())</f>
        <v>-1.2530696550805467</v>
      </c>
      <c r="AL595" s="24">
        <f ca="1">SQRT(Inputs!$B$38)*E595+SQRT(1-Inputs!$B$38)*_xlfn.NORM.S.INV(RAND())</f>
        <v>-1.2910862236704654</v>
      </c>
      <c r="AM595" s="24">
        <f ca="1">SQRT(Inputs!$B$38)*F595+SQRT(1-Inputs!$B$38)*_xlfn.NORM.S.INV(RAND())</f>
        <v>-0.83917144346815309</v>
      </c>
      <c r="AN595" s="24">
        <f ca="1">SQRT(Inputs!$B$38)*G595+SQRT(1-Inputs!$B$38)*_xlfn.NORM.S.INV(RAND())</f>
        <v>0.25036769749780108</v>
      </c>
      <c r="AO595" s="24">
        <f ca="1">SQRT(Inputs!$B$38)*H595+SQRT(1-Inputs!$B$38)*_xlfn.NORM.S.INV(RAND())</f>
        <v>-1.342848140389195</v>
      </c>
      <c r="AP595" s="24">
        <f ca="1">SQRT(Inputs!$B$38)*I595+SQRT(1-Inputs!$B$38)*_xlfn.NORM.S.INV(RAND())</f>
        <v>0.60362025909143502</v>
      </c>
      <c r="AQ595" s="24">
        <f ca="1">SQRT(Inputs!$B$38)*J595+SQRT(1-Inputs!$B$38)*_xlfn.NORM.S.INV(RAND())</f>
        <v>-1.2870897484847668</v>
      </c>
      <c r="AR595" s="24">
        <f ca="1">SQRT(Inputs!$B$38)*K595+SQRT(1-Inputs!$B$38)*_xlfn.NORM.S.INV(RAND())</f>
        <v>3.9263441996214619</v>
      </c>
      <c r="AS595" s="24">
        <f ca="1">SQRT(Inputs!$B$38)*L595+SQRT(1-Inputs!$B$38)*_xlfn.NORM.S.INV(RAND())</f>
        <v>0.11741385404819071</v>
      </c>
      <c r="AT595" s="24">
        <f ca="1">SQRT(Inputs!$B$38)*M595+SQRT(1-Inputs!$B$38)*_xlfn.NORM.S.INV(RAND())</f>
        <v>1.2591654855691967</v>
      </c>
      <c r="AU595" s="15">
        <f ca="1">Inputs!$B$6*EXP($B$8-0.5*C$5^2+C$5*N595)</f>
        <v>4761.1808147813963</v>
      </c>
      <c r="AV595" s="15">
        <f t="shared" ca="1" si="328"/>
        <v>5799.6469108937627</v>
      </c>
      <c r="AW595" s="15">
        <f t="shared" ca="1" si="329"/>
        <v>5935.2896231398045</v>
      </c>
      <c r="AX595" s="15">
        <f t="shared" ca="1" si="330"/>
        <v>7271.9907348653933</v>
      </c>
      <c r="AY595" s="15">
        <f t="shared" ca="1" si="331"/>
        <v>9315.9837889198025</v>
      </c>
      <c r="AZ595" s="15">
        <f t="shared" ca="1" si="332"/>
        <v>9952.6909106912517</v>
      </c>
      <c r="BA595" s="15">
        <f t="shared" ca="1" si="333"/>
        <v>10930.780355373125</v>
      </c>
      <c r="BB595" s="15">
        <f t="shared" ca="1" si="334"/>
        <v>10228.776975473764</v>
      </c>
      <c r="BC595" s="15">
        <f t="shared" ca="1" si="335"/>
        <v>15185.858396280957</v>
      </c>
      <c r="BD595" s="15">
        <f t="shared" ca="1" si="336"/>
        <v>20126.907795153897</v>
      </c>
      <c r="BE595" s="15">
        <f t="shared" ca="1" si="337"/>
        <v>26940.487790848616</v>
      </c>
      <c r="BF595" s="15">
        <f ca="1">Inputs!$B$13*EXP($B$9-0.5*C$6^2+C$6*Y595)</f>
        <v>14190.115165870544</v>
      </c>
      <c r="BG595" s="15">
        <f t="shared" ca="1" si="338"/>
        <v>13759.435938478997</v>
      </c>
      <c r="BH595" s="15">
        <f t="shared" ca="1" si="339"/>
        <v>14732.293776038054</v>
      </c>
      <c r="BI595" s="15">
        <f t="shared" ca="1" si="340"/>
        <v>20949.062867780747</v>
      </c>
      <c r="BJ595" s="15">
        <f t="shared" ca="1" si="341"/>
        <v>30883.217793487529</v>
      </c>
      <c r="BK595" s="15">
        <f t="shared" ca="1" si="342"/>
        <v>35014.704260916056</v>
      </c>
      <c r="BL595" s="15">
        <f t="shared" ca="1" si="343"/>
        <v>44017.197635414668</v>
      </c>
      <c r="BM595" s="15">
        <f t="shared" ca="1" si="344"/>
        <v>59261.221627124694</v>
      </c>
      <c r="BN595" s="15">
        <f t="shared" ca="1" si="345"/>
        <v>91865.178927107569</v>
      </c>
      <c r="BO595" s="15">
        <f t="shared" ca="1" si="346"/>
        <v>118739.41167686762</v>
      </c>
      <c r="BP595" s="15">
        <f t="shared" ca="1" si="347"/>
        <v>148154.86410774032</v>
      </c>
      <c r="BQ595" s="15">
        <f ca="1">Inputs!$B$20*EXP($B$10-0.5*C$7^2+C$7*AJ595)</f>
        <v>2778.8431680127819</v>
      </c>
      <c r="BR595" s="15">
        <f t="shared" ca="1" si="348"/>
        <v>2532.6504359609135</v>
      </c>
      <c r="BS595" s="15">
        <f t="shared" ca="1" si="349"/>
        <v>2393.6752186416516</v>
      </c>
      <c r="BT595" s="15">
        <f t="shared" ca="1" si="350"/>
        <v>2648.2238125960821</v>
      </c>
      <c r="BU595" s="15">
        <f t="shared" ca="1" si="351"/>
        <v>3899.3346515023095</v>
      </c>
      <c r="BV595" s="15">
        <f t="shared" ca="1" si="352"/>
        <v>4008.8103436761562</v>
      </c>
      <c r="BW595" s="15">
        <f t="shared" ca="1" si="353"/>
        <v>6356.4029557742642</v>
      </c>
      <c r="BX595" s="15">
        <f t="shared" ca="1" si="354"/>
        <v>6868.5262222896563</v>
      </c>
      <c r="BY595" s="15">
        <f t="shared" ca="1" si="355"/>
        <v>20398.548532968707</v>
      </c>
      <c r="BZ595" s="15">
        <f t="shared" ca="1" si="356"/>
        <v>29246.531894219432</v>
      </c>
      <c r="CA595" s="15">
        <f t="shared" ca="1" si="357"/>
        <v>51384.520268715896</v>
      </c>
      <c r="CB595" s="15">
        <f ca="1">(AU595*DCF!C$10-DCF!C$5*MAX(AU595*DCF!C$10,0)-MAX(AU595-Inputs!$B$6,0)/Inputs!$B$10)*DCF!C$6</f>
        <v>1044.5078872841427</v>
      </c>
      <c r="CC595" s="15">
        <f ca="1">(AV595*DCF!D$10-DCF!D$5*MAX(AV595*DCF!D$10,0)-MAX(AV595-AU595,0)/Inputs!$B$10)*DCF!D$6</f>
        <v>1160.4218642637422</v>
      </c>
      <c r="CD595" s="15">
        <f ca="1">(AW595*DCF!E$10-DCF!E$5*MAX(AW595*DCF!E$10,0)-MAX(AW595-AV595,0)/Inputs!$B$10)*DCF!E$6</f>
        <v>1339.8115361340115</v>
      </c>
      <c r="CE595" s="15">
        <f ca="1">(AX595*DCF!F$10-DCF!F$5*MAX(AX595*DCF!F$10,0)-MAX(AX595-AW595,0)/Inputs!$B$10)*DCF!F$6</f>
        <v>1309.3296275286509</v>
      </c>
      <c r="CF595" s="15">
        <f ca="1">(AY595*DCF!G$10-DCF!G$5*MAX(AY595*DCF!G$10,0)-MAX(AY595-AX595,0)/Inputs!$B$10)*DCF!G$6</f>
        <v>1526.5731003287822</v>
      </c>
      <c r="CG595" s="15">
        <f ca="1">(AZ595*DCF!H$10-DCF!H$5*MAX(AZ595*DCF!H$10,0)-MAX(AZ595-AY595,0)/Inputs!$B$10)*DCF!H$6</f>
        <v>1819.2633152411754</v>
      </c>
      <c r="CH595" s="15">
        <f ca="1">(BA595*DCF!I$10-DCF!I$5*MAX(BA595*DCF!I$10,0)-MAX(BA595-AZ595,0)/Inputs!$B$10)*DCF!I$6</f>
        <v>1836.2138767583322</v>
      </c>
      <c r="CI595" s="15">
        <f ca="1">(BB595*DCF!J$10-DCF!J$5*MAX(BB595*DCF!J$10,0)-MAX(BB595-BA595,0)/Inputs!$B$10)*DCF!J$6</f>
        <v>1755.281863071637</v>
      </c>
      <c r="CJ595" s="15">
        <f ca="1">(BC595*DCF!K$10-DCF!K$5*MAX(BC595*DCF!K$10,0)-MAX(BC595-BB595,0)/Inputs!$B$10)*DCF!K$6</f>
        <v>1750.7633772425997</v>
      </c>
      <c r="CK595" s="15">
        <f ca="1">(BD595*DCF!L$10-DCF!L$5*MAX(BD595*DCF!L$10,0)-MAX(BD595-BC595,0)/Inputs!$B$10)*DCF!L$6</f>
        <v>2396.5627382911366</v>
      </c>
      <c r="CL595" s="15">
        <f ca="1">(BE595*DCF!M$10-DCF!M$5*MAX(BE595*DCF!M$10,0)-MAX(BE595-BD595,0)/Inputs!$B$10)*DCF!M$6</f>
        <v>2987.6963438563967</v>
      </c>
      <c r="CM595" s="15">
        <f ca="1">(BF595*DCF!C$28-DCF!C$5*MAX(BF595*DCF!C$28,0)-MAX(BF595-Inputs!$B$13,0)/Inputs!$B$17)*DCF!C$6</f>
        <v>3683.3593799789355</v>
      </c>
      <c r="CN595" s="15">
        <f ca="1">(BG595*DCF!D$28-DCF!D$5*MAX(BG595*DCF!D$28,0)-MAX(BG595-BF595,0)/Inputs!$B$17)*DCF!D$6</f>
        <v>4052.471228903446</v>
      </c>
      <c r="CO595" s="15">
        <f ca="1">(BH595*DCF!E$28-DCF!E$5*MAX(BH595*DCF!E$28,0)-MAX(BH595-BG595,0)/Inputs!$B$17)*DCF!E$6</f>
        <v>3980.71103852331</v>
      </c>
      <c r="CP595" s="15">
        <f ca="1">(BI595*DCF!F$28-DCF!F$5*MAX(BI595*DCF!F$28,0)-MAX(BI595-BH595,0)/Inputs!$B$17)*DCF!F$6</f>
        <v>4555.2576755353384</v>
      </c>
      <c r="CQ595" s="15">
        <f ca="1">(BJ595*DCF!G$28-DCF!G$5*MAX(BJ595*DCF!G$28,0)-MAX(BJ595-BI595,0)/Inputs!$B$17)*DCF!G$6</f>
        <v>6342.0584457824789</v>
      </c>
      <c r="CR595" s="15">
        <f ca="1">(BK595*DCF!H$28-DCF!H$5*MAX(BK595*DCF!H$28,0)-MAX(BK595-BJ595,0)/Inputs!$B$17)*DCF!H$6</f>
        <v>8017.6056185812522</v>
      </c>
      <c r="CS595" s="15">
        <f ca="1">(BL595*DCF!I$28-DCF!I$5*MAX(BL595*DCF!I$28,0)-MAX(BL595-BK595,0)/Inputs!$B$17)*DCF!I$6</f>
        <v>9058.643917777652</v>
      </c>
      <c r="CT595" s="15">
        <f ca="1">(BM595*DCF!J$28-DCF!J$5*MAX(BM595*DCF!J$28,0)-MAX(BM595-BL595,0)/Inputs!$B$17)*DCF!J$6</f>
        <v>11198.939022143597</v>
      </c>
      <c r="CU595" s="15">
        <f ca="1">(BN595*DCF!K$28-DCF!K$5*MAX(BN595*DCF!K$28,0)-MAX(BN595-BM595,0)/Inputs!$B$17)*DCF!K$6</f>
        <v>15406.834999426657</v>
      </c>
      <c r="CV595" s="15">
        <f ca="1">(BO595*DCF!L$28-DCF!L$5*MAX(BO595*DCF!L$28,0)-MAX(BO595-BN595,0)/Inputs!$B$17)*DCF!L$6</f>
        <v>20650.140706742764</v>
      </c>
      <c r="CW595" s="15">
        <f ca="1">(BP595*DCF!M$28-DCF!M$5*MAX(BP595*DCF!M$28,0)-MAX(BP595-BO595,0)/Inputs!$B$17)*DCF!M$6</f>
        <v>24800.682090881259</v>
      </c>
      <c r="CX595" s="15">
        <f ca="1">(BQ595*DCF!C$46-DCF!C$5*MAX(BQ595*DCF!C$46,0)-MAX(BQ595-Inputs!$B$20,0)/Inputs!$B$24)*DCF!C$6</f>
        <v>-641.7651658228134</v>
      </c>
      <c r="CY595" s="15">
        <f ca="1">(BR595*DCF!D$46-DCF!D$5*MAX(BR595*DCF!D$46,0)-MAX(BR595-BQ595,0)/Inputs!$B$24)*DCF!D$6</f>
        <v>-432.26436724687437</v>
      </c>
      <c r="CZ595" s="15">
        <f ca="1">(BS595*DCF!E$46-DCF!E$5*MAX(BS595*DCF!E$46,0)-MAX(BS595-BR595,0)/Inputs!$B$24)*DCF!E$6</f>
        <v>-283.05626230561614</v>
      </c>
      <c r="DA595" s="15">
        <f ca="1">(BT595*DCF!F$46-DCF!F$5*MAX(BT595*DCF!F$46,0)-MAX(BT595-BS595,0)/Inputs!$B$24)*DCF!F$6</f>
        <v>-285.54959133512358</v>
      </c>
      <c r="DB595" s="15">
        <f ca="1">(BU595*DCF!G$46-DCF!G$5*MAX(BU595*DCF!G$46,0)-MAX(BU595-BT595,0)/Inputs!$B$24)*DCF!G$6</f>
        <v>-552.01488080809384</v>
      </c>
      <c r="DC595" s="15">
        <f ca="1">(BV595*DCF!H$46-DCF!H$5*MAX(BV595*DCF!H$46,0)-MAX(BV595-BU595,0)/Inputs!$B$24)*DCF!H$6</f>
        <v>-34.018900574328057</v>
      </c>
      <c r="DD595" s="15">
        <f ca="1">(BW595*DCF!I$46-DCF!I$5*MAX(BW595*DCF!I$46,0)-MAX(BW595-BV595,0)/Inputs!$B$24)*DCF!I$6</f>
        <v>-527.09943120729474</v>
      </c>
      <c r="DE595" s="15">
        <f ca="1">(BX595*DCF!J$46-DCF!J$5*MAX(BX595*DCF!J$46,0)-MAX(BX595-BW595,0)/Inputs!$B$24)*DCF!J$6</f>
        <v>152.30895232860684</v>
      </c>
      <c r="DF595" s="15">
        <f ca="1">(BY595*DCF!K$46-DCF!K$5*MAX(BY595*DCF!K$46,0)-MAX(BY595-BX595,0)/Inputs!$B$24)*DCF!K$6</f>
        <v>-2149.2619366729828</v>
      </c>
      <c r="DG595" s="15">
        <f ca="1">(BZ595*DCF!L$46-DCF!L$5*MAX(BZ595*DCF!L$46,0)-MAX(BZ595-BY595,0)/Inputs!$B$24)*DCF!L$6</f>
        <v>19.349556256659543</v>
      </c>
      <c r="DH595" s="15">
        <f ca="1">(CA595*DCF!M$46-DCF!M$5*MAX(CA595*DCF!M$46,0)-MAX(CA595-BZ595,0)/Inputs!$B$24)*DCF!M$6</f>
        <v>-599.73901633885475</v>
      </c>
      <c r="DI595" s="15">
        <f ca="1">SUM(CB595:CL595)+BE595*DCF!M$10*(1+Inputs!$B$30)*(1-Inputs!$B$33)*(1-Inputs!$B$30/Inputs!$B$31)/(Inputs!$B$29-Inputs!$B$30)*DCF!M$6</f>
        <v>93902.159303002496</v>
      </c>
      <c r="DJ595" s="15">
        <f ca="1">SUM(CM595:CW595)+BP595*DCF!M$28*(1+Inputs!$B$30)*(1-Inputs!$B$33)*(1-Inputs!$B$30/Inputs!$B$31)/(Inputs!$B$29-Inputs!$B$30)*DCF!M$6</f>
        <v>661502.63206707523</v>
      </c>
      <c r="DK595" s="15">
        <f ca="1">SUM(CX595:DH595)+CA595*DCF!M$46*(1+Inputs!$B$30)*(1-Inputs!$B$33)*(1-Inputs!$B$30/Inputs!$B$31)/(Inputs!$B$29-Inputs!$B$30)*DCF!M$6</f>
        <v>74113.444177258178</v>
      </c>
      <c r="DM595" s="15">
        <f ca="1">DI595+DJ595+DK595+Inputs!$B$34+Inputs!$B$36-Inputs!$B$35</f>
        <v>906369.23554733593</v>
      </c>
    </row>
    <row r="596" spans="1:117" x14ac:dyDescent="0.75">
      <c r="A596" s="11">
        <v>583</v>
      </c>
      <c r="C596" s="24">
        <f t="shared" ca="1" si="358"/>
        <v>-0.55647266116955518</v>
      </c>
      <c r="D596" s="24">
        <f t="shared" ca="1" si="358"/>
        <v>-1.044466723401241</v>
      </c>
      <c r="E596" s="24">
        <f t="shared" ca="1" si="358"/>
        <v>0.36571467753615761</v>
      </c>
      <c r="F596" s="24">
        <f t="shared" ca="1" si="358"/>
        <v>0.1426713134355537</v>
      </c>
      <c r="G596" s="24">
        <f t="shared" ca="1" si="358"/>
        <v>1.1787172166276745</v>
      </c>
      <c r="H596" s="24">
        <f t="shared" ca="1" si="358"/>
        <v>0.83711348437574995</v>
      </c>
      <c r="I596" s="24">
        <f t="shared" ca="1" si="358"/>
        <v>-1.9644641282584356</v>
      </c>
      <c r="J596" s="24">
        <f t="shared" ca="1" si="358"/>
        <v>0.9720006201114878</v>
      </c>
      <c r="K596" s="24">
        <f t="shared" ca="1" si="358"/>
        <v>0.46001232479120813</v>
      </c>
      <c r="L596" s="24">
        <f t="shared" ca="1" si="358"/>
        <v>-0.85788176071484767</v>
      </c>
      <c r="M596" s="24">
        <f t="shared" ca="1" si="358"/>
        <v>-0.24681252273670687</v>
      </c>
      <c r="N596" s="24">
        <f ca="1">SQRT(Inputs!$B$38)*C596+SQRT(1-Inputs!$B$38)*_xlfn.NORM.S.INV(RAND())</f>
        <v>-2.2634801752423508</v>
      </c>
      <c r="O596" s="24">
        <f ca="1">SQRT(Inputs!$B$38)*D596+SQRT(1-Inputs!$B$38)*_xlfn.NORM.S.INV(RAND())</f>
        <v>-0.72272997939939132</v>
      </c>
      <c r="P596" s="24">
        <f ca="1">SQRT(Inputs!$B$38)*E596+SQRT(1-Inputs!$B$38)*_xlfn.NORM.S.INV(RAND())</f>
        <v>-1.5685501658206091E-3</v>
      </c>
      <c r="Q596" s="24">
        <f ca="1">SQRT(Inputs!$B$38)*F596+SQRT(1-Inputs!$B$38)*_xlfn.NORM.S.INV(RAND())</f>
        <v>-1.7643072468778658</v>
      </c>
      <c r="R596" s="24">
        <f ca="1">SQRT(Inputs!$B$38)*G596+SQRT(1-Inputs!$B$38)*_xlfn.NORM.S.INV(RAND())</f>
        <v>-0.31211414953962868</v>
      </c>
      <c r="S596" s="24">
        <f ca="1">SQRT(Inputs!$B$38)*H596+SQRT(1-Inputs!$B$38)*_xlfn.NORM.S.INV(RAND())</f>
        <v>4.4800797091132494E-2</v>
      </c>
      <c r="T596" s="24">
        <f ca="1">SQRT(Inputs!$B$38)*I596+SQRT(1-Inputs!$B$38)*_xlfn.NORM.S.INV(RAND())</f>
        <v>-0.74828672303526744</v>
      </c>
      <c r="U596" s="24">
        <f ca="1">SQRT(Inputs!$B$38)*J596+SQRT(1-Inputs!$B$38)*_xlfn.NORM.S.INV(RAND())</f>
        <v>0.2488292899515458</v>
      </c>
      <c r="V596" s="24">
        <f ca="1">SQRT(Inputs!$B$38)*K596+SQRT(1-Inputs!$B$38)*_xlfn.NORM.S.INV(RAND())</f>
        <v>-0.44080760816067854</v>
      </c>
      <c r="W596" s="24">
        <f ca="1">SQRT(Inputs!$B$38)*L596+SQRT(1-Inputs!$B$38)*_xlfn.NORM.S.INV(RAND())</f>
        <v>1.2548531403310759</v>
      </c>
      <c r="X596" s="24">
        <f ca="1">SQRT(Inputs!$B$38)*M596+SQRT(1-Inputs!$B$38)*_xlfn.NORM.S.INV(RAND())</f>
        <v>-0.39318844440612111</v>
      </c>
      <c r="Y596" s="24">
        <f ca="1">SQRT(Inputs!$B$38)*C596+SQRT(1-Inputs!$B$38)*_xlfn.NORM.S.INV(RAND())</f>
        <v>-1.6486032780365458</v>
      </c>
      <c r="Z596" s="24">
        <f ca="1">SQRT(Inputs!$B$38)*D596+SQRT(1-Inputs!$B$38)*_xlfn.NORM.S.INV(RAND())</f>
        <v>-0.63033069888975246</v>
      </c>
      <c r="AA596" s="24">
        <f ca="1">SQRT(Inputs!$B$38)*E596+SQRT(1-Inputs!$B$38)*_xlfn.NORM.S.INV(RAND())</f>
        <v>7.0654209200087331E-2</v>
      </c>
      <c r="AB596" s="24">
        <f ca="1">SQRT(Inputs!$B$38)*F596+SQRT(1-Inputs!$B$38)*_xlfn.NORM.S.INV(RAND())</f>
        <v>1.0680860146598976</v>
      </c>
      <c r="AC596" s="24">
        <f ca="1">SQRT(Inputs!$B$38)*G596+SQRT(1-Inputs!$B$38)*_xlfn.NORM.S.INV(RAND())</f>
        <v>0.99219522124996207</v>
      </c>
      <c r="AD596" s="24">
        <f ca="1">SQRT(Inputs!$B$38)*H596+SQRT(1-Inputs!$B$38)*_xlfn.NORM.S.INV(RAND())</f>
        <v>-0.74865378994394938</v>
      </c>
      <c r="AE596" s="24">
        <f ca="1">SQRT(Inputs!$B$38)*I596+SQRT(1-Inputs!$B$38)*_xlfn.NORM.S.INV(RAND())</f>
        <v>-0.56726955721396588</v>
      </c>
      <c r="AF596" s="24">
        <f ca="1">SQRT(Inputs!$B$38)*J596+SQRT(1-Inputs!$B$38)*_xlfn.NORM.S.INV(RAND())</f>
        <v>1.1863718843989746</v>
      </c>
      <c r="AG596" s="24">
        <f ca="1">SQRT(Inputs!$B$38)*K596+SQRT(1-Inputs!$B$38)*_xlfn.NORM.S.INV(RAND())</f>
        <v>-0.17161311695856879</v>
      </c>
      <c r="AH596" s="24">
        <f ca="1">SQRT(Inputs!$B$38)*L596+SQRT(1-Inputs!$B$38)*_xlfn.NORM.S.INV(RAND())</f>
        <v>-0.35792519271528983</v>
      </c>
      <c r="AI596" s="24">
        <f ca="1">SQRT(Inputs!$B$38)*M596+SQRT(1-Inputs!$B$38)*_xlfn.NORM.S.INV(RAND())</f>
        <v>-1.0534147489850796</v>
      </c>
      <c r="AJ596" s="24">
        <f ca="1">SQRT(Inputs!$B$38)*C596+SQRT(1-Inputs!$B$38)*_xlfn.NORM.S.INV(RAND())</f>
        <v>-8.803695338571349E-2</v>
      </c>
      <c r="AK596" s="24">
        <f ca="1">SQRT(Inputs!$B$38)*D596+SQRT(1-Inputs!$B$38)*_xlfn.NORM.S.INV(RAND())</f>
        <v>0.17465089199565886</v>
      </c>
      <c r="AL596" s="24">
        <f ca="1">SQRT(Inputs!$B$38)*E596+SQRT(1-Inputs!$B$38)*_xlfn.NORM.S.INV(RAND())</f>
        <v>0.13566984493342527</v>
      </c>
      <c r="AM596" s="24">
        <f ca="1">SQRT(Inputs!$B$38)*F596+SQRT(1-Inputs!$B$38)*_xlfn.NORM.S.INV(RAND())</f>
        <v>-1.1847721546721455</v>
      </c>
      <c r="AN596" s="24">
        <f ca="1">SQRT(Inputs!$B$38)*G596+SQRT(1-Inputs!$B$38)*_xlfn.NORM.S.INV(RAND())</f>
        <v>1.5989713236678649</v>
      </c>
      <c r="AO596" s="24">
        <f ca="1">SQRT(Inputs!$B$38)*H596+SQRT(1-Inputs!$B$38)*_xlfn.NORM.S.INV(RAND())</f>
        <v>0.97171591862857476</v>
      </c>
      <c r="AP596" s="24">
        <f ca="1">SQRT(Inputs!$B$38)*I596+SQRT(1-Inputs!$B$38)*_xlfn.NORM.S.INV(RAND())</f>
        <v>-1.8752867509553415</v>
      </c>
      <c r="AQ596" s="24">
        <f ca="1">SQRT(Inputs!$B$38)*J596+SQRT(1-Inputs!$B$38)*_xlfn.NORM.S.INV(RAND())</f>
        <v>0.86228176179871951</v>
      </c>
      <c r="AR596" s="24">
        <f ca="1">SQRT(Inputs!$B$38)*K596+SQRT(1-Inputs!$B$38)*_xlfn.NORM.S.INV(RAND())</f>
        <v>-1.7307380165311859E-2</v>
      </c>
      <c r="AS596" s="24">
        <f ca="1">SQRT(Inputs!$B$38)*L596+SQRT(1-Inputs!$B$38)*_xlfn.NORM.S.INV(RAND())</f>
        <v>0.16889156807849703</v>
      </c>
      <c r="AT596" s="24">
        <f ca="1">SQRT(Inputs!$B$38)*M596+SQRT(1-Inputs!$B$38)*_xlfn.NORM.S.INV(RAND())</f>
        <v>-0.32495553169545383</v>
      </c>
      <c r="AU596" s="15">
        <f ca="1">Inputs!$B$6*EXP($B$8-0.5*C$5^2+C$5*N596)</f>
        <v>3439.9627414101628</v>
      </c>
      <c r="AV596" s="15">
        <f t="shared" ca="1" si="328"/>
        <v>3765.1175575885204</v>
      </c>
      <c r="AW596" s="15">
        <f t="shared" ca="1" si="329"/>
        <v>4589.9225009484517</v>
      </c>
      <c r="AX596" s="15">
        <f t="shared" ca="1" si="330"/>
        <v>4495.2941171623879</v>
      </c>
      <c r="AY596" s="15">
        <f t="shared" ca="1" si="331"/>
        <v>5297.0618722743784</v>
      </c>
      <c r="AZ596" s="15">
        <f t="shared" ca="1" si="332"/>
        <v>6510.4897549640937</v>
      </c>
      <c r="BA596" s="15">
        <f t="shared" ca="1" si="333"/>
        <v>7367.028854086052</v>
      </c>
      <c r="BB596" s="15">
        <f t="shared" ca="1" si="334"/>
        <v>9247.1713816372176</v>
      </c>
      <c r="BC596" s="15">
        <f t="shared" ca="1" si="335"/>
        <v>10853.630975457778</v>
      </c>
      <c r="BD596" s="15">
        <f t="shared" ca="1" si="336"/>
        <v>14952.647051539825</v>
      </c>
      <c r="BE596" s="15">
        <f t="shared" ca="1" si="337"/>
        <v>17677.99934993609</v>
      </c>
      <c r="BF596" s="15">
        <f ca="1">Inputs!$B$13*EXP($B$9-0.5*C$6^2+C$6*Y596)</f>
        <v>9975.0019670812017</v>
      </c>
      <c r="BG596" s="15">
        <f t="shared" ca="1" si="338"/>
        <v>10849.944408636189</v>
      </c>
      <c r="BH596" s="15">
        <f t="shared" ca="1" si="339"/>
        <v>13412.898428662407</v>
      </c>
      <c r="BI596" s="15">
        <f t="shared" ca="1" si="340"/>
        <v>19353.303373537183</v>
      </c>
      <c r="BJ596" s="15">
        <f t="shared" ca="1" si="341"/>
        <v>27373.826926591348</v>
      </c>
      <c r="BK596" s="15">
        <f t="shared" ca="1" si="342"/>
        <v>30340.647208636063</v>
      </c>
      <c r="BL596" s="15">
        <f t="shared" ca="1" si="343"/>
        <v>34628.276613636153</v>
      </c>
      <c r="BM596" s="15">
        <f t="shared" ca="1" si="344"/>
        <v>49324.806446194532</v>
      </c>
      <c r="BN596" s="15">
        <f t="shared" ca="1" si="345"/>
        <v>59428.509879540325</v>
      </c>
      <c r="BO596" s="15">
        <f t="shared" ca="1" si="346"/>
        <v>70140.862614043566</v>
      </c>
      <c r="BP596" s="15">
        <f t="shared" ca="1" si="347"/>
        <v>76618.00515923991</v>
      </c>
      <c r="BQ596" s="15">
        <f ca="1">Inputs!$B$20*EXP($B$10-0.5*C$7^2+C$7*AJ596)</f>
        <v>4157.6425685900667</v>
      </c>
      <c r="BR596" s="15">
        <f t="shared" ca="1" si="348"/>
        <v>5963.1291843134904</v>
      </c>
      <c r="BS596" s="15">
        <f t="shared" ca="1" si="349"/>
        <v>8490.3263868379909</v>
      </c>
      <c r="BT596" s="15">
        <f t="shared" ca="1" si="350"/>
        <v>8579.0609134573951</v>
      </c>
      <c r="BU596" s="15">
        <f t="shared" ca="1" si="351"/>
        <v>17506.332426246539</v>
      </c>
      <c r="BV596" s="15">
        <f t="shared" ca="1" si="352"/>
        <v>30317.320721868786</v>
      </c>
      <c r="BW596" s="15">
        <f t="shared" ca="1" si="353"/>
        <v>28446.596500101699</v>
      </c>
      <c r="BX596" s="15">
        <f t="shared" ca="1" si="354"/>
        <v>47295.200459763495</v>
      </c>
      <c r="BY596" s="15">
        <f t="shared" ca="1" si="355"/>
        <v>66049.53337407962</v>
      </c>
      <c r="BZ596" s="15">
        <f t="shared" ca="1" si="356"/>
        <v>95599.306133901438</v>
      </c>
      <c r="CA596" s="15">
        <f t="shared" ca="1" si="357"/>
        <v>126753.21062544822</v>
      </c>
      <c r="CB596" s="15">
        <f ca="1">(AU596*DCF!C$10-DCF!C$5*MAX(AU596*DCF!C$10,0)-MAX(AU596-Inputs!$B$6,0)/Inputs!$B$10)*DCF!C$6</f>
        <v>883.41378973667736</v>
      </c>
      <c r="CC596" s="15">
        <f ca="1">(AV596*DCF!D$10-DCF!D$5*MAX(AV596*DCF!D$10,0)-MAX(AV596-AU596,0)/Inputs!$B$10)*DCF!D$6</f>
        <v>838.44140480902308</v>
      </c>
      <c r="CD596" s="15">
        <f ca="1">(AW596*DCF!E$10-DCF!E$5*MAX(AW596*DCF!E$10,0)-MAX(AW596-AV596,0)/Inputs!$B$10)*DCF!E$6</f>
        <v>873.95981025130845</v>
      </c>
      <c r="CE596" s="15">
        <f ca="1">(AX596*DCF!F$10-DCF!F$5*MAX(AX596*DCF!F$10,0)-MAX(AX596-AW596,0)/Inputs!$B$10)*DCF!F$6</f>
        <v>981.31554170169943</v>
      </c>
      <c r="CF596" s="15">
        <f ca="1">(AY596*DCF!G$10-DCF!G$5*MAX(AY596*DCF!G$10,0)-MAX(AY596-AX596,0)/Inputs!$B$10)*DCF!G$6</f>
        <v>937.29220738196761</v>
      </c>
      <c r="CG596" s="15">
        <f ca="1">(AZ596*DCF!H$10-DCF!H$5*MAX(AZ596*DCF!H$10,0)-MAX(AZ596-AY596,0)/Inputs!$B$10)*DCF!H$6</f>
        <v>1048.5503816402388</v>
      </c>
      <c r="CH596" s="15">
        <f ca="1">(BA596*DCF!I$10-DCF!I$5*MAX(BA596*DCF!I$10,0)-MAX(BA596-AZ596,0)/Inputs!$B$10)*DCF!I$6</f>
        <v>1205.1849989358129</v>
      </c>
      <c r="CI596" s="15">
        <f ca="1">(BB596*DCF!J$10-DCF!J$5*MAX(BB596*DCF!J$10,0)-MAX(BB596-BA596,0)/Inputs!$B$10)*DCF!J$6</f>
        <v>1301.9314477374749</v>
      </c>
      <c r="CJ596" s="15">
        <f ca="1">(BC596*DCF!K$10-DCF!K$5*MAX(BC596*DCF!K$10,0)-MAX(BC596-BB596,0)/Inputs!$B$10)*DCF!K$6</f>
        <v>1522.3803884060642</v>
      </c>
      <c r="CK596" s="15">
        <f ca="1">(BD596*DCF!L$10-DCF!L$5*MAX(BD596*DCF!L$10,0)-MAX(BD596-BC596,0)/Inputs!$B$10)*DCF!L$6</f>
        <v>1725.0743669257818</v>
      </c>
      <c r="CL596" s="15">
        <f ca="1">(BE596*DCF!M$10-DCF!M$5*MAX(BE596*DCF!M$10,0)-MAX(BE596-BD596,0)/Inputs!$B$10)*DCF!M$6</f>
        <v>2169.0219041626347</v>
      </c>
      <c r="CM596" s="15">
        <f ca="1">(BF596*DCF!C$28-DCF!C$5*MAX(BF596*DCF!C$28,0)-MAX(BF596-Inputs!$B$13,0)/Inputs!$B$17)*DCF!C$6</f>
        <v>3044.3051830135396</v>
      </c>
      <c r="CN596" s="15">
        <f ca="1">(BG596*DCF!D$28-DCF!D$5*MAX(BG596*DCF!D$28,0)-MAX(BG596-BF596,0)/Inputs!$B$17)*DCF!D$6</f>
        <v>3008.893530838875</v>
      </c>
      <c r="CO596" s="15">
        <f ca="1">(BH596*DCF!E$28-DCF!E$5*MAX(BH596*DCF!E$28,0)-MAX(BH596-BG596,0)/Inputs!$B$17)*DCF!E$6</f>
        <v>3293.6487121713812</v>
      </c>
      <c r="CP596" s="15">
        <f ca="1">(BI596*DCF!F$28-DCF!F$5*MAX(BI596*DCF!F$28,0)-MAX(BI596-BH596,0)/Inputs!$B$17)*DCF!F$6</f>
        <v>4172.3674677354675</v>
      </c>
      <c r="CQ596" s="15">
        <f ca="1">(BJ596*DCF!G$28-DCF!G$5*MAX(BJ596*DCF!G$28,0)-MAX(BJ596-BI596,0)/Inputs!$B$17)*DCF!G$6</f>
        <v>5753.374252204967</v>
      </c>
      <c r="CR596" s="15">
        <f ca="1">(BK596*DCF!H$28-DCF!H$5*MAX(BK596*DCF!H$28,0)-MAX(BK596-BJ596,0)/Inputs!$B$17)*DCF!H$6</f>
        <v>7042.6161824913788</v>
      </c>
      <c r="CS596" s="15">
        <f ca="1">(BL596*DCF!I$28-DCF!I$5*MAX(BL596*DCF!I$28,0)-MAX(BL596-BK596,0)/Inputs!$B$17)*DCF!I$6</f>
        <v>7527.5381487156692</v>
      </c>
      <c r="CT596" s="15">
        <f ca="1">(BM596*DCF!J$28-DCF!J$5*MAX(BM596*DCF!J$28,0)-MAX(BM596-BL596,0)/Inputs!$B$17)*DCF!J$6</f>
        <v>9054.8868042735958</v>
      </c>
      <c r="CU596" s="15">
        <f ca="1">(BN596*DCF!K$28-DCF!K$5*MAX(BN596*DCF!K$28,0)-MAX(BN596-BM596,0)/Inputs!$B$17)*DCF!K$6</f>
        <v>11312.735758775936</v>
      </c>
      <c r="CV596" s="15">
        <f ca="1">(BO596*DCF!L$28-DCF!L$5*MAX(BO596*DCF!L$28,0)-MAX(BO596-BN596,0)/Inputs!$B$17)*DCF!L$6</f>
        <v>12782.45376473654</v>
      </c>
      <c r="CW596" s="15">
        <f ca="1">(BP596*DCF!M$28-DCF!M$5*MAX(BP596*DCF!M$28,0)-MAX(BP596-BO596,0)/Inputs!$B$17)*DCF!M$6</f>
        <v>13738.678612646767</v>
      </c>
      <c r="CX596" s="15">
        <f ca="1">(BQ596*DCF!C$46-DCF!C$5*MAX(BQ596*DCF!C$46,0)-MAX(BQ596-Inputs!$B$20,0)/Inputs!$B$24)*DCF!C$6</f>
        <v>-1402.0618258129791</v>
      </c>
      <c r="CY596" s="15">
        <f ca="1">(BR596*DCF!D$46-DCF!D$5*MAX(BR596*DCF!D$46,0)-MAX(BR596-BQ596,0)/Inputs!$B$24)*DCF!D$6</f>
        <v>-1788.1532418216834</v>
      </c>
      <c r="CZ596" s="15">
        <f ca="1">(BS596*DCF!E$46-DCF!E$5*MAX(BS596*DCF!E$46,0)-MAX(BS596-BR596,0)/Inputs!$B$24)*DCF!E$6</f>
        <v>-2000.1474426075179</v>
      </c>
      <c r="DA596" s="15">
        <f ca="1">(BT596*DCF!F$46-DCF!F$5*MAX(BT596*DCF!F$46,0)-MAX(BT596-BS596,0)/Inputs!$B$24)*DCF!F$6</f>
        <v>-657.09250293321134</v>
      </c>
      <c r="DB596" s="15">
        <f ca="1">(BU596*DCF!G$46-DCF!G$5*MAX(BU596*DCF!G$46,0)-MAX(BU596-BT596,0)/Inputs!$B$24)*DCF!G$6</f>
        <v>-3591.8361900832251</v>
      </c>
      <c r="DC596" s="15">
        <f ca="1">(BV596*DCF!H$46-DCF!H$5*MAX(BV596*DCF!H$46,0)-MAX(BV596-BU596,0)/Inputs!$B$24)*DCF!H$6</f>
        <v>-3980.9361186370124</v>
      </c>
      <c r="DD596" s="15">
        <f ca="1">(BW596*DCF!I$46-DCF!I$5*MAX(BW596*DCF!I$46,0)-MAX(BW596-BV596,0)/Inputs!$B$24)*DCF!I$6</f>
        <v>656.98517127759885</v>
      </c>
      <c r="DE596" s="15">
        <f ca="1">(BX596*DCF!J$46-DCF!J$5*MAX(BX596*DCF!J$46,0)-MAX(BX596-BW596,0)/Inputs!$B$24)*DCF!J$6</f>
        <v>-3014.4389935414565</v>
      </c>
      <c r="DF596" s="15">
        <f ca="1">(BY596*DCF!K$46-DCF!K$5*MAX(BY596*DCF!K$46,0)-MAX(BY596-BX596,0)/Inputs!$B$24)*DCF!K$6</f>
        <v>-821.34242708762349</v>
      </c>
      <c r="DG596" s="15">
        <f ca="1">(BZ596*DCF!L$46-DCF!L$5*MAX(BZ596*DCF!L$46,0)-MAX(BZ596-BY596,0)/Inputs!$B$24)*DCF!L$6</f>
        <v>-78.8735373017727</v>
      </c>
      <c r="DH596" s="15">
        <f ca="1">(CA596*DCF!M$46-DCF!M$5*MAX(CA596*DCF!M$46,0)-MAX(CA596-BZ596,0)/Inputs!$B$24)*DCF!M$6</f>
        <v>3424.0372953824058</v>
      </c>
      <c r="DI596" s="15">
        <f ca="1">SUM(CB596:CL596)+BE596*DCF!M$10*(1+Inputs!$B$30)*(1-Inputs!$B$33)*(1-Inputs!$B$30/Inputs!$B$31)/(Inputs!$B$29-Inputs!$B$30)*DCF!M$6</f>
        <v>62684.672199901492</v>
      </c>
      <c r="DJ596" s="15">
        <f ca="1">SUM(CM596:CW596)+BP596*DCF!M$28*(1+Inputs!$B$30)*(1-Inputs!$B$33)*(1-Inputs!$B$30/Inputs!$B$31)/(Inputs!$B$29-Inputs!$B$30)*DCF!M$6</f>
        <v>365036.72711946385</v>
      </c>
      <c r="DK596" s="15">
        <f ca="1">SUM(CX596:DH596)+CA596*DCF!M$46*(1+Inputs!$B$30)*(1-Inputs!$B$33)*(1-Inputs!$B$30/Inputs!$B$31)/(Inputs!$B$29-Inputs!$B$30)*DCF!M$6</f>
        <v>182721.61869145074</v>
      </c>
      <c r="DM596" s="15">
        <f ca="1">DI596+DJ596+DK596+Inputs!$B$34+Inputs!$B$36-Inputs!$B$35</f>
        <v>687294.01801081607</v>
      </c>
    </row>
    <row r="597" spans="1:117" x14ac:dyDescent="0.75">
      <c r="A597" s="11">
        <v>584</v>
      </c>
      <c r="C597" s="24">
        <f t="shared" ca="1" si="358"/>
        <v>0.86630664496503995</v>
      </c>
      <c r="D597" s="24">
        <f t="shared" ca="1" si="358"/>
        <v>-0.95366768797931856</v>
      </c>
      <c r="E597" s="24">
        <f t="shared" ca="1" si="358"/>
        <v>0.56954956549285507</v>
      </c>
      <c r="F597" s="24">
        <f t="shared" ca="1" si="358"/>
        <v>1.032225900914105</v>
      </c>
      <c r="G597" s="24">
        <f t="shared" ca="1" si="358"/>
        <v>1.6717619196468685</v>
      </c>
      <c r="H597" s="24">
        <f t="shared" ca="1" si="358"/>
        <v>-0.79425325609628417</v>
      </c>
      <c r="I597" s="24">
        <f t="shared" ca="1" si="358"/>
        <v>0.55801538661902472</v>
      </c>
      <c r="J597" s="24">
        <f t="shared" ca="1" si="358"/>
        <v>-0.89790323890568746</v>
      </c>
      <c r="K597" s="24">
        <f t="shared" ca="1" si="358"/>
        <v>1.6238061748711994</v>
      </c>
      <c r="L597" s="24">
        <f t="shared" ca="1" si="358"/>
        <v>0.34321694016033982</v>
      </c>
      <c r="M597" s="24">
        <f t="shared" ca="1" si="358"/>
        <v>-0.93966508574556973</v>
      </c>
      <c r="N597" s="24">
        <f ca="1">SQRT(Inputs!$B$38)*C597+SQRT(1-Inputs!$B$38)*_xlfn.NORM.S.INV(RAND())</f>
        <v>-0.90408599522337096</v>
      </c>
      <c r="O597" s="24">
        <f ca="1">SQRT(Inputs!$B$38)*D597+SQRT(1-Inputs!$B$38)*_xlfn.NORM.S.INV(RAND())</f>
        <v>-0.50525680860290434</v>
      </c>
      <c r="P597" s="24">
        <f ca="1">SQRT(Inputs!$B$38)*E597+SQRT(1-Inputs!$B$38)*_xlfn.NORM.S.INV(RAND())</f>
        <v>0.81151430028586469</v>
      </c>
      <c r="Q597" s="24">
        <f ca="1">SQRT(Inputs!$B$38)*F597+SQRT(1-Inputs!$B$38)*_xlfn.NORM.S.INV(RAND())</f>
        <v>1.8719817617731755</v>
      </c>
      <c r="R597" s="24">
        <f ca="1">SQRT(Inputs!$B$38)*G597+SQRT(1-Inputs!$B$38)*_xlfn.NORM.S.INV(RAND())</f>
        <v>0.66768154122108214</v>
      </c>
      <c r="S597" s="24">
        <f ca="1">SQRT(Inputs!$B$38)*H597+SQRT(1-Inputs!$B$38)*_xlfn.NORM.S.INV(RAND())</f>
        <v>-1.300425188717415</v>
      </c>
      <c r="T597" s="24">
        <f ca="1">SQRT(Inputs!$B$38)*I597+SQRT(1-Inputs!$B$38)*_xlfn.NORM.S.INV(RAND())</f>
        <v>-2.3709057153966817E-2</v>
      </c>
      <c r="U597" s="24">
        <f ca="1">SQRT(Inputs!$B$38)*J597+SQRT(1-Inputs!$B$38)*_xlfn.NORM.S.INV(RAND())</f>
        <v>-0.18617562680338079</v>
      </c>
      <c r="V597" s="24">
        <f ca="1">SQRT(Inputs!$B$38)*K597+SQRT(1-Inputs!$B$38)*_xlfn.NORM.S.INV(RAND())</f>
        <v>1.6592960917152828</v>
      </c>
      <c r="W597" s="24">
        <f ca="1">SQRT(Inputs!$B$38)*L597+SQRT(1-Inputs!$B$38)*_xlfn.NORM.S.INV(RAND())</f>
        <v>-0.27636667862664777</v>
      </c>
      <c r="X597" s="24">
        <f ca="1">SQRT(Inputs!$B$38)*M597+SQRT(1-Inputs!$B$38)*_xlfn.NORM.S.INV(RAND())</f>
        <v>0.70627453029749943</v>
      </c>
      <c r="Y597" s="24">
        <f ca="1">SQRT(Inputs!$B$38)*C597+SQRT(1-Inputs!$B$38)*_xlfn.NORM.S.INV(RAND())</f>
        <v>1.4061780512272675</v>
      </c>
      <c r="Z597" s="24">
        <f ca="1">SQRT(Inputs!$B$38)*D597+SQRT(1-Inputs!$B$38)*_xlfn.NORM.S.INV(RAND())</f>
        <v>0.3787682898784942</v>
      </c>
      <c r="AA597" s="24">
        <f ca="1">SQRT(Inputs!$B$38)*E597+SQRT(1-Inputs!$B$38)*_xlfn.NORM.S.INV(RAND())</f>
        <v>-0.33764879455237151</v>
      </c>
      <c r="AB597" s="24">
        <f ca="1">SQRT(Inputs!$B$38)*F597+SQRT(1-Inputs!$B$38)*_xlfn.NORM.S.INV(RAND())</f>
        <v>-0.21039953440627257</v>
      </c>
      <c r="AC597" s="24">
        <f ca="1">SQRT(Inputs!$B$38)*G597+SQRT(1-Inputs!$B$38)*_xlfn.NORM.S.INV(RAND())</f>
        <v>-0.12564758818702193</v>
      </c>
      <c r="AD597" s="24">
        <f ca="1">SQRT(Inputs!$B$38)*H597+SQRT(1-Inputs!$B$38)*_xlfn.NORM.S.INV(RAND())</f>
        <v>-1.7400875147667154</v>
      </c>
      <c r="AE597" s="24">
        <f ca="1">SQRT(Inputs!$B$38)*I597+SQRT(1-Inputs!$B$38)*_xlfn.NORM.S.INV(RAND())</f>
        <v>0.40545259295328501</v>
      </c>
      <c r="AF597" s="24">
        <f ca="1">SQRT(Inputs!$B$38)*J597+SQRT(1-Inputs!$B$38)*_xlfn.NORM.S.INV(RAND())</f>
        <v>-1.3306661096609782</v>
      </c>
      <c r="AG597" s="24">
        <f ca="1">SQRT(Inputs!$B$38)*K597+SQRT(1-Inputs!$B$38)*_xlfn.NORM.S.INV(RAND())</f>
        <v>1.1526362661395351</v>
      </c>
      <c r="AH597" s="24">
        <f ca="1">SQRT(Inputs!$B$38)*L597+SQRT(1-Inputs!$B$38)*_xlfn.NORM.S.INV(RAND())</f>
        <v>-0.42050422723510522</v>
      </c>
      <c r="AI597" s="24">
        <f ca="1">SQRT(Inputs!$B$38)*M597+SQRT(1-Inputs!$B$38)*_xlfn.NORM.S.INV(RAND())</f>
        <v>-0.64883413383039512</v>
      </c>
      <c r="AJ597" s="24">
        <f ca="1">SQRT(Inputs!$B$38)*C597+SQRT(1-Inputs!$B$38)*_xlfn.NORM.S.INV(RAND())</f>
        <v>9.0720692801608049E-2</v>
      </c>
      <c r="AK597" s="24">
        <f ca="1">SQRT(Inputs!$B$38)*D597+SQRT(1-Inputs!$B$38)*_xlfn.NORM.S.INV(RAND())</f>
        <v>-1.132177602419375</v>
      </c>
      <c r="AL597" s="24">
        <f ca="1">SQRT(Inputs!$B$38)*E597+SQRT(1-Inputs!$B$38)*_xlfn.NORM.S.INV(RAND())</f>
        <v>0.11331178822109231</v>
      </c>
      <c r="AM597" s="24">
        <f ca="1">SQRT(Inputs!$B$38)*F597+SQRT(1-Inputs!$B$38)*_xlfn.NORM.S.INV(RAND())</f>
        <v>0.40746461320453031</v>
      </c>
      <c r="AN597" s="24">
        <f ca="1">SQRT(Inputs!$B$38)*G597+SQRT(1-Inputs!$B$38)*_xlfn.NORM.S.INV(RAND())</f>
        <v>0.8841294394471455</v>
      </c>
      <c r="AO597" s="24">
        <f ca="1">SQRT(Inputs!$B$38)*H597+SQRT(1-Inputs!$B$38)*_xlfn.NORM.S.INV(RAND())</f>
        <v>0.9987861435582307</v>
      </c>
      <c r="AP597" s="24">
        <f ca="1">SQRT(Inputs!$B$38)*I597+SQRT(1-Inputs!$B$38)*_xlfn.NORM.S.INV(RAND())</f>
        <v>0.62599008722670324</v>
      </c>
      <c r="AQ597" s="24">
        <f ca="1">SQRT(Inputs!$B$38)*J597+SQRT(1-Inputs!$B$38)*_xlfn.NORM.S.INV(RAND())</f>
        <v>-1.5435053675275021</v>
      </c>
      <c r="AR597" s="24">
        <f ca="1">SQRT(Inputs!$B$38)*K597+SQRT(1-Inputs!$B$38)*_xlfn.NORM.S.INV(RAND())</f>
        <v>1.2032457262954575</v>
      </c>
      <c r="AS597" s="24">
        <f ca="1">SQRT(Inputs!$B$38)*L597+SQRT(1-Inputs!$B$38)*_xlfn.NORM.S.INV(RAND())</f>
        <v>-5.17443062340468E-2</v>
      </c>
      <c r="AT597" s="24">
        <f ca="1">SQRT(Inputs!$B$38)*M597+SQRT(1-Inputs!$B$38)*_xlfn.NORM.S.INV(RAND())</f>
        <v>0.20442407982547339</v>
      </c>
      <c r="AU597" s="15">
        <f ca="1">Inputs!$B$6*EXP($B$8-0.5*C$5^2+C$5*N597)</f>
        <v>4286.6689243477058</v>
      </c>
      <c r="AV597" s="15">
        <f t="shared" ca="1" si="328"/>
        <v>4844.3056253202294</v>
      </c>
      <c r="AW597" s="15">
        <f t="shared" ca="1" si="329"/>
        <v>6590.0275778581299</v>
      </c>
      <c r="AX597" s="15">
        <f t="shared" ca="1" si="330"/>
        <v>10165.682729942106</v>
      </c>
      <c r="AY597" s="15">
        <f t="shared" ca="1" si="331"/>
        <v>13431.022447481091</v>
      </c>
      <c r="AZ597" s="15">
        <f t="shared" ca="1" si="332"/>
        <v>14234.861822005965</v>
      </c>
      <c r="BA597" s="15">
        <f t="shared" ca="1" si="333"/>
        <v>17376.659402682355</v>
      </c>
      <c r="BB597" s="15">
        <f t="shared" ca="1" si="334"/>
        <v>20881.176866398961</v>
      </c>
      <c r="BC597" s="15">
        <f t="shared" ca="1" si="335"/>
        <v>30016.669260381168</v>
      </c>
      <c r="BD597" s="15">
        <f t="shared" ca="1" si="336"/>
        <v>35834.859382268609</v>
      </c>
      <c r="BE597" s="15">
        <f t="shared" ca="1" si="337"/>
        <v>46828.553190532672</v>
      </c>
      <c r="BF597" s="15">
        <f ca="1">Inputs!$B$13*EXP($B$9-0.5*C$6^2+C$6*Y597)</f>
        <v>18277.768825649968</v>
      </c>
      <c r="BG597" s="15">
        <f t="shared" ca="1" si="338"/>
        <v>23851.414219818427</v>
      </c>
      <c r="BH597" s="15">
        <f t="shared" ca="1" si="339"/>
        <v>27554.897729667784</v>
      </c>
      <c r="BI597" s="15">
        <f t="shared" ca="1" si="340"/>
        <v>32656.462835613223</v>
      </c>
      <c r="BJ597" s="15">
        <f t="shared" ca="1" si="341"/>
        <v>39316.133051683712</v>
      </c>
      <c r="BK597" s="15">
        <f t="shared" ca="1" si="342"/>
        <v>38075.036247349533</v>
      </c>
      <c r="BL597" s="15">
        <f t="shared" ca="1" si="343"/>
        <v>49293.774303244754</v>
      </c>
      <c r="BM597" s="15">
        <f t="shared" ca="1" si="344"/>
        <v>51360.468610015334</v>
      </c>
      <c r="BN597" s="15">
        <f t="shared" ca="1" si="345"/>
        <v>72523.330017537228</v>
      </c>
      <c r="BO597" s="15">
        <f t="shared" ca="1" si="346"/>
        <v>84975.720065626097</v>
      </c>
      <c r="BP597" s="15">
        <f t="shared" ca="1" si="347"/>
        <v>97176.571497573314</v>
      </c>
      <c r="BQ597" s="15">
        <f ca="1">Inputs!$B$20*EXP($B$10-0.5*C$7^2+C$7*AJ597)</f>
        <v>4429.7824119047445</v>
      </c>
      <c r="BR597" s="15">
        <f t="shared" ca="1" si="348"/>
        <v>4195.3426133669982</v>
      </c>
      <c r="BS597" s="15">
        <f t="shared" ca="1" si="349"/>
        <v>5935.1112851191265</v>
      </c>
      <c r="BT597" s="15">
        <f t="shared" ca="1" si="350"/>
        <v>9106.4033573049255</v>
      </c>
      <c r="BU597" s="15">
        <f t="shared" ca="1" si="351"/>
        <v>15630.839477887623</v>
      </c>
      <c r="BV597" s="15">
        <f t="shared" ca="1" si="352"/>
        <v>27234.954948729683</v>
      </c>
      <c r="BW597" s="15">
        <f t="shared" ca="1" si="353"/>
        <v>43388.912376587228</v>
      </c>
      <c r="BX597" s="15">
        <f t="shared" ca="1" si="354"/>
        <v>44535.478911685168</v>
      </c>
      <c r="BY597" s="15">
        <f t="shared" ca="1" si="355"/>
        <v>78555.413508948288</v>
      </c>
      <c r="BZ597" s="15">
        <f t="shared" ca="1" si="356"/>
        <v>109180.72539467222</v>
      </c>
      <c r="CA597" s="15">
        <f t="shared" ca="1" si="357"/>
        <v>159039.42474067697</v>
      </c>
      <c r="CB597" s="15">
        <f ca="1">(AU597*DCF!C$10-DCF!C$5*MAX(AU597*DCF!C$10,0)-MAX(AU597-Inputs!$B$6,0)/Inputs!$B$10)*DCF!C$6</f>
        <v>1047.8912416403248</v>
      </c>
      <c r="CC597" s="15">
        <f ca="1">(AV597*DCF!D$10-DCF!D$5*MAX(AV597*DCF!D$10,0)-MAX(AV597-AU597,0)/Inputs!$B$10)*DCF!D$6</f>
        <v>1044.8015619355633</v>
      </c>
      <c r="CD597" s="15">
        <f ca="1">(AW597*DCF!E$10-DCF!E$5*MAX(AW597*DCF!E$10,0)-MAX(AW597-AV597,0)/Inputs!$B$10)*DCF!E$6</f>
        <v>1128.3235863316293</v>
      </c>
      <c r="CE597" s="15">
        <f ca="1">(AX597*DCF!F$10-DCF!F$5*MAX(AX597*DCF!F$10,0)-MAX(AX597-AW597,0)/Inputs!$B$10)*DCF!F$6</f>
        <v>1475.1471528078291</v>
      </c>
      <c r="CF597" s="15">
        <f ca="1">(AY597*DCF!G$10-DCF!G$5*MAX(AY597*DCF!G$10,0)-MAX(AY597-AX597,0)/Inputs!$B$10)*DCF!G$6</f>
        <v>2139.6711067631863</v>
      </c>
      <c r="CG597" s="15">
        <f ca="1">(AZ597*DCF!H$10-DCF!H$5*MAX(AZ597*DCF!H$10,0)-MAX(AZ597-AY597,0)/Inputs!$B$10)*DCF!H$6</f>
        <v>2620.972541478603</v>
      </c>
      <c r="CH597" s="15">
        <f ca="1">(BA597*DCF!I$10-DCF!I$5*MAX(BA597*DCF!I$10,0)-MAX(BA597-AZ597,0)/Inputs!$B$10)*DCF!I$6</f>
        <v>2658.716888534741</v>
      </c>
      <c r="CI597" s="15">
        <f ca="1">(BB597*DCF!J$10-DCF!J$5*MAX(BB597*DCF!J$10,0)-MAX(BB597-BA597,0)/Inputs!$B$10)*DCF!J$6</f>
        <v>3052.2065295633306</v>
      </c>
      <c r="CJ597" s="15">
        <f ca="1">(BC597*DCF!K$10-DCF!K$5*MAX(BC597*DCF!K$10,0)-MAX(BC597-BB597,0)/Inputs!$B$10)*DCF!K$6</f>
        <v>3553.3718130269372</v>
      </c>
      <c r="CK597" s="15">
        <f ca="1">(BD597*DCF!L$10-DCF!L$5*MAX(BD597*DCF!L$10,0)-MAX(BD597-BC597,0)/Inputs!$B$10)*DCF!L$6</f>
        <v>4652.1920418907921</v>
      </c>
      <c r="CL597" s="15">
        <f ca="1">(BE597*DCF!M$10-DCF!M$5*MAX(BE597*DCF!M$10,0)-MAX(BE597-BD597,0)/Inputs!$B$10)*DCF!M$6</f>
        <v>5294.8003458759677</v>
      </c>
      <c r="CM597" s="15">
        <f ca="1">(BF597*DCF!C$28-DCF!C$5*MAX(BF597*DCF!C$28,0)-MAX(BF597-Inputs!$B$13,0)/Inputs!$B$17)*DCF!C$6</f>
        <v>3986.8536012783834</v>
      </c>
      <c r="CN597" s="15">
        <f ca="1">(BG597*DCF!D$28-DCF!D$5*MAX(BG597*DCF!D$28,0)-MAX(BG597-BF597,0)/Inputs!$B$17)*DCF!D$6</f>
        <v>5835.6774801141373</v>
      </c>
      <c r="CO597" s="15">
        <f ca="1">(BH597*DCF!E$28-DCF!E$5*MAX(BH597*DCF!E$28,0)-MAX(BH597-BG597,0)/Inputs!$B$17)*DCF!E$6</f>
        <v>7074.1320696227922</v>
      </c>
      <c r="CP597" s="15">
        <f ca="1">(BI597*DCF!F$28-DCF!F$5*MAX(BI597*DCF!F$28,0)-MAX(BI597-BH597,0)/Inputs!$B$17)*DCF!F$6</f>
        <v>7936.5488965473551</v>
      </c>
      <c r="CQ597" s="15">
        <f ca="1">(BJ597*DCF!G$28-DCF!G$5*MAX(BJ597*DCF!G$28,0)-MAX(BJ597-BI597,0)/Inputs!$B$17)*DCF!G$6</f>
        <v>9080.7782700668486</v>
      </c>
      <c r="CR597" s="15">
        <f ca="1">(BK597*DCF!H$28-DCF!H$5*MAX(BK597*DCF!H$28,0)-MAX(BK597-BJ597,0)/Inputs!$B$17)*DCF!H$6</f>
        <v>9416.3765354951356</v>
      </c>
      <c r="CS597" s="15">
        <f ca="1">(BL597*DCF!I$28-DCF!I$5*MAX(BL597*DCF!I$28,0)-MAX(BL597-BK597,0)/Inputs!$B$17)*DCF!I$6</f>
        <v>9981.3478909995138</v>
      </c>
      <c r="CT597" s="15">
        <f ca="1">(BM597*DCF!J$28-DCF!J$5*MAX(BM597*DCF!J$28,0)-MAX(BM597-BL597,0)/Inputs!$B$17)*DCF!J$6</f>
        <v>11183.621479775025</v>
      </c>
      <c r="CU597" s="15">
        <f ca="1">(BN597*DCF!K$28-DCF!K$5*MAX(BN597*DCF!K$28,0)-MAX(BN597-BM597,0)/Inputs!$B$17)*DCF!K$6</f>
        <v>12723.542666596166</v>
      </c>
      <c r="CV597" s="15">
        <f ca="1">(BO597*DCF!L$28-DCF!L$5*MAX(BO597*DCF!L$28,0)-MAX(BO597-BN597,0)/Inputs!$B$17)*DCF!L$6</f>
        <v>15545.431084590029</v>
      </c>
      <c r="CW597" s="15">
        <f ca="1">(BP597*DCF!M$28-DCF!M$5*MAX(BP597*DCF!M$28,0)-MAX(BP597-BO597,0)/Inputs!$B$17)*DCF!M$6</f>
        <v>17008.496356194177</v>
      </c>
      <c r="CX597" s="15">
        <f ca="1">(BQ597*DCF!C$46-DCF!C$5*MAX(BQ597*DCF!C$46,0)-MAX(BQ597-Inputs!$B$20,0)/Inputs!$B$24)*DCF!C$6</f>
        <v>-1590.6113708346959</v>
      </c>
      <c r="CY597" s="15">
        <f ca="1">(BR597*DCF!D$46-DCF!D$5*MAX(BR597*DCF!D$46,0)-MAX(BR597-BQ597,0)/Inputs!$B$24)*DCF!D$6</f>
        <v>-716.0471474472846</v>
      </c>
      <c r="CZ597" s="15">
        <f ca="1">(BS597*DCF!E$46-DCF!E$5*MAX(BS597*DCF!E$46,0)-MAX(BS597-BR597,0)/Inputs!$B$24)*DCF!E$6</f>
        <v>-1387.6061586000937</v>
      </c>
      <c r="DA597" s="15">
        <f ca="1">(BT597*DCF!F$46-DCF!F$5*MAX(BT597*DCF!F$46,0)-MAX(BT597-BS597,0)/Inputs!$B$24)*DCF!F$6</f>
        <v>-1817.9535632257357</v>
      </c>
      <c r="DB597" s="15">
        <f ca="1">(BU597*DCF!G$46-DCF!G$5*MAX(BU597*DCF!G$46,0)-MAX(BU597-BT597,0)/Inputs!$B$24)*DCF!G$6</f>
        <v>-2720.4819611144053</v>
      </c>
      <c r="DC597" s="15">
        <f ca="1">(BV597*DCF!H$46-DCF!H$5*MAX(BV597*DCF!H$46,0)-MAX(BV597-BU597,0)/Inputs!$B$24)*DCF!H$6</f>
        <v>-3605.9077829690527</v>
      </c>
      <c r="DD597" s="15">
        <f ca="1">(BW597*DCF!I$46-DCF!I$5*MAX(BW597*DCF!I$46,0)-MAX(BW597-BV597,0)/Inputs!$B$24)*DCF!I$6</f>
        <v>-3635.0925052328394</v>
      </c>
      <c r="DE597" s="15">
        <f ca="1">(BX597*DCF!J$46-DCF!J$5*MAX(BX597*DCF!J$46,0)-MAX(BX597-BW597,0)/Inputs!$B$24)*DCF!J$6</f>
        <v>1564.0894359799913</v>
      </c>
      <c r="DF597" s="15">
        <f ca="1">(BY597*DCF!K$46-DCF!K$5*MAX(BY597*DCF!K$46,0)-MAX(BY597-BX597,0)/Inputs!$B$24)*DCF!K$6</f>
        <v>-3846.6306035487623</v>
      </c>
      <c r="DG597" s="15">
        <f ca="1">(BZ597*DCF!L$46-DCF!L$5*MAX(BZ597*DCF!L$46,0)-MAX(BZ597-BY597,0)/Inputs!$B$24)*DCF!L$6</f>
        <v>616.54917044202114</v>
      </c>
      <c r="DH597" s="15">
        <f ca="1">(CA597*DCF!M$46-DCF!M$5*MAX(CA597*DCF!M$46,0)-MAX(CA597-BZ597,0)/Inputs!$B$24)*DCF!M$6</f>
        <v>2044.7964338925733</v>
      </c>
      <c r="DI597" s="15">
        <f ca="1">SUM(CB597:CL597)+BE597*DCF!M$10*(1+Inputs!$B$30)*(1-Inputs!$B$33)*(1-Inputs!$B$30/Inputs!$B$31)/(Inputs!$B$29-Inputs!$B$30)*DCF!M$6</f>
        <v>158992.57758261016</v>
      </c>
      <c r="DJ597" s="15">
        <f ca="1">SUM(CM597:CW597)+BP597*DCF!M$28*(1+Inputs!$B$30)*(1-Inputs!$B$33)*(1-Inputs!$B$30/Inputs!$B$31)/(Inputs!$B$29-Inputs!$B$30)*DCF!M$6</f>
        <v>470364.38433777599</v>
      </c>
      <c r="DK597" s="15">
        <f ca="1">SUM(CX597:DH597)+CA597*DCF!M$46*(1+Inputs!$B$30)*(1-Inputs!$B$33)*(1-Inputs!$B$30/Inputs!$B$31)/(Inputs!$B$29-Inputs!$B$30)*DCF!M$6</f>
        <v>230798.89402066136</v>
      </c>
      <c r="DM597" s="15">
        <f ca="1">DI597+DJ597+DK597+Inputs!$B$34+Inputs!$B$36-Inputs!$B$35</f>
        <v>937006.85594104754</v>
      </c>
    </row>
    <row r="598" spans="1:117" x14ac:dyDescent="0.75">
      <c r="A598" s="11">
        <v>585</v>
      </c>
      <c r="C598" s="24">
        <f t="shared" ca="1" si="358"/>
        <v>1.0210664526239333</v>
      </c>
      <c r="D598" s="24">
        <f t="shared" ca="1" si="358"/>
        <v>0.31551727473170499</v>
      </c>
      <c r="E598" s="24">
        <f t="shared" ca="1" si="358"/>
        <v>1.9215902029546015</v>
      </c>
      <c r="F598" s="24">
        <f t="shared" ca="1" si="358"/>
        <v>0.71422857732058709</v>
      </c>
      <c r="G598" s="24">
        <f t="shared" ca="1" si="358"/>
        <v>-2.1169213321617121E-2</v>
      </c>
      <c r="H598" s="24">
        <f t="shared" ca="1" si="358"/>
        <v>0.15589484207358709</v>
      </c>
      <c r="I598" s="24">
        <f t="shared" ca="1" si="358"/>
        <v>1.8016297756439272</v>
      </c>
      <c r="J598" s="24">
        <f t="shared" ca="1" si="358"/>
        <v>-1.8349981233860766</v>
      </c>
      <c r="K598" s="24">
        <f t="shared" ca="1" si="358"/>
        <v>-9.7706607579949659E-2</v>
      </c>
      <c r="L598" s="24">
        <f t="shared" ca="1" si="358"/>
        <v>-1.4974602123991843</v>
      </c>
      <c r="M598" s="24">
        <f t="shared" ca="1" si="358"/>
        <v>-0.28582760733738022</v>
      </c>
      <c r="N598" s="24">
        <f ca="1">SQRT(Inputs!$B$38)*C598+SQRT(1-Inputs!$B$38)*_xlfn.NORM.S.INV(RAND())</f>
        <v>-1.949791987661539</v>
      </c>
      <c r="O598" s="24">
        <f ca="1">SQRT(Inputs!$B$38)*D598+SQRT(1-Inputs!$B$38)*_xlfn.NORM.S.INV(RAND())</f>
        <v>0.36202421576978372</v>
      </c>
      <c r="P598" s="24">
        <f ca="1">SQRT(Inputs!$B$38)*E598+SQRT(1-Inputs!$B$38)*_xlfn.NORM.S.INV(RAND())</f>
        <v>1.1745898343606656</v>
      </c>
      <c r="Q598" s="24">
        <f ca="1">SQRT(Inputs!$B$38)*F598+SQRT(1-Inputs!$B$38)*_xlfn.NORM.S.INV(RAND())</f>
        <v>-0.51021477165576545</v>
      </c>
      <c r="R598" s="24">
        <f ca="1">SQRT(Inputs!$B$38)*G598+SQRT(1-Inputs!$B$38)*_xlfn.NORM.S.INV(RAND())</f>
        <v>-1.7196265846426264</v>
      </c>
      <c r="S598" s="24">
        <f ca="1">SQRT(Inputs!$B$38)*H598+SQRT(1-Inputs!$B$38)*_xlfn.NORM.S.INV(RAND())</f>
        <v>-1.2368288269909689</v>
      </c>
      <c r="T598" s="24">
        <f ca="1">SQRT(Inputs!$B$38)*I598+SQRT(1-Inputs!$B$38)*_xlfn.NORM.S.INV(RAND())</f>
        <v>1.9962037358990135</v>
      </c>
      <c r="U598" s="24">
        <f ca="1">SQRT(Inputs!$B$38)*J598+SQRT(1-Inputs!$B$38)*_xlfn.NORM.S.INV(RAND())</f>
        <v>-1.4537720978704367</v>
      </c>
      <c r="V598" s="24">
        <f ca="1">SQRT(Inputs!$B$38)*K598+SQRT(1-Inputs!$B$38)*_xlfn.NORM.S.INV(RAND())</f>
        <v>2.9639839332652</v>
      </c>
      <c r="W598" s="24">
        <f ca="1">SQRT(Inputs!$B$38)*L598+SQRT(1-Inputs!$B$38)*_xlfn.NORM.S.INV(RAND())</f>
        <v>-1.2860213126178652</v>
      </c>
      <c r="X598" s="24">
        <f ca="1">SQRT(Inputs!$B$38)*M598+SQRT(1-Inputs!$B$38)*_xlfn.NORM.S.INV(RAND())</f>
        <v>-4.9873773824153644E-2</v>
      </c>
      <c r="Y598" s="24">
        <f ca="1">SQRT(Inputs!$B$38)*C598+SQRT(1-Inputs!$B$38)*_xlfn.NORM.S.INV(RAND())</f>
        <v>1.0882490335966248</v>
      </c>
      <c r="Z598" s="24">
        <f ca="1">SQRT(Inputs!$B$38)*D598+SQRT(1-Inputs!$B$38)*_xlfn.NORM.S.INV(RAND())</f>
        <v>-0.59590160338878728</v>
      </c>
      <c r="AA598" s="24">
        <f ca="1">SQRT(Inputs!$B$38)*E598+SQRT(1-Inputs!$B$38)*_xlfn.NORM.S.INV(RAND())</f>
        <v>-0.14915483168814014</v>
      </c>
      <c r="AB598" s="24">
        <f ca="1">SQRT(Inputs!$B$38)*F598+SQRT(1-Inputs!$B$38)*_xlfn.NORM.S.INV(RAND())</f>
        <v>-6.4437723685948523E-2</v>
      </c>
      <c r="AC598" s="24">
        <f ca="1">SQRT(Inputs!$B$38)*G598+SQRT(1-Inputs!$B$38)*_xlfn.NORM.S.INV(RAND())</f>
        <v>-0.27746922854649109</v>
      </c>
      <c r="AD598" s="24">
        <f ca="1">SQRT(Inputs!$B$38)*H598+SQRT(1-Inputs!$B$38)*_xlfn.NORM.S.INV(RAND())</f>
        <v>-0.11371843077159301</v>
      </c>
      <c r="AE598" s="24">
        <f ca="1">SQRT(Inputs!$B$38)*I598+SQRT(1-Inputs!$B$38)*_xlfn.NORM.S.INV(RAND())</f>
        <v>1.3122931178667274</v>
      </c>
      <c r="AF598" s="24">
        <f ca="1">SQRT(Inputs!$B$38)*J598+SQRT(1-Inputs!$B$38)*_xlfn.NORM.S.INV(RAND())</f>
        <v>-0.4730321821131096</v>
      </c>
      <c r="AG598" s="24">
        <f ca="1">SQRT(Inputs!$B$38)*K598+SQRT(1-Inputs!$B$38)*_xlfn.NORM.S.INV(RAND())</f>
        <v>0.27281581328770099</v>
      </c>
      <c r="AH598" s="24">
        <f ca="1">SQRT(Inputs!$B$38)*L598+SQRT(1-Inputs!$B$38)*_xlfn.NORM.S.INV(RAND())</f>
        <v>-1.5245274703516061</v>
      </c>
      <c r="AI598" s="24">
        <f ca="1">SQRT(Inputs!$B$38)*M598+SQRT(1-Inputs!$B$38)*_xlfn.NORM.S.INV(RAND())</f>
        <v>0.42835649554903177</v>
      </c>
      <c r="AJ598" s="24">
        <f ca="1">SQRT(Inputs!$B$38)*C598+SQRT(1-Inputs!$B$38)*_xlfn.NORM.S.INV(RAND())</f>
        <v>2.1079830157302961</v>
      </c>
      <c r="AK598" s="24">
        <f ca="1">SQRT(Inputs!$B$38)*D598+SQRT(1-Inputs!$B$38)*_xlfn.NORM.S.INV(RAND())</f>
        <v>-1.029819607644149</v>
      </c>
      <c r="AL598" s="24">
        <f ca="1">SQRT(Inputs!$B$38)*E598+SQRT(1-Inputs!$B$38)*_xlfn.NORM.S.INV(RAND())</f>
        <v>-7.2810191255253898E-2</v>
      </c>
      <c r="AM598" s="24">
        <f ca="1">SQRT(Inputs!$B$38)*F598+SQRT(1-Inputs!$B$38)*_xlfn.NORM.S.INV(RAND())</f>
        <v>1.6332434593487521</v>
      </c>
      <c r="AN598" s="24">
        <f ca="1">SQRT(Inputs!$B$38)*G598+SQRT(1-Inputs!$B$38)*_xlfn.NORM.S.INV(RAND())</f>
        <v>0.20888150111150749</v>
      </c>
      <c r="AO598" s="24">
        <f ca="1">SQRT(Inputs!$B$38)*H598+SQRT(1-Inputs!$B$38)*_xlfn.NORM.S.INV(RAND())</f>
        <v>-1.5825858901513152</v>
      </c>
      <c r="AP598" s="24">
        <f ca="1">SQRT(Inputs!$B$38)*I598+SQRT(1-Inputs!$B$38)*_xlfn.NORM.S.INV(RAND())</f>
        <v>1.8477665717698564</v>
      </c>
      <c r="AQ598" s="24">
        <f ca="1">SQRT(Inputs!$B$38)*J598+SQRT(1-Inputs!$B$38)*_xlfn.NORM.S.INV(RAND())</f>
        <v>1.1276507027436513</v>
      </c>
      <c r="AR598" s="24">
        <f ca="1">SQRT(Inputs!$B$38)*K598+SQRT(1-Inputs!$B$38)*_xlfn.NORM.S.INV(RAND())</f>
        <v>-1.1708897198560773</v>
      </c>
      <c r="AS598" s="24">
        <f ca="1">SQRT(Inputs!$B$38)*L598+SQRT(1-Inputs!$B$38)*_xlfn.NORM.S.INV(RAND())</f>
        <v>-0.1041604498058244</v>
      </c>
      <c r="AT598" s="24">
        <f ca="1">SQRT(Inputs!$B$38)*M598+SQRT(1-Inputs!$B$38)*_xlfn.NORM.S.INV(RAND())</f>
        <v>0.83557154785885046</v>
      </c>
      <c r="AU598" s="15">
        <f ca="1">Inputs!$B$6*EXP($B$8-0.5*C$5^2+C$5*N598)</f>
        <v>3619.1468162938349</v>
      </c>
      <c r="AV598" s="15">
        <f t="shared" ca="1" si="328"/>
        <v>4646.2030608434779</v>
      </c>
      <c r="AW598" s="15">
        <f t="shared" ca="1" si="329"/>
        <v>6637.7696204609219</v>
      </c>
      <c r="AX598" s="15">
        <f t="shared" ca="1" si="330"/>
        <v>7603.5965838985057</v>
      </c>
      <c r="AY598" s="15">
        <f t="shared" ca="1" si="331"/>
        <v>7601.6253914782264</v>
      </c>
      <c r="AZ598" s="15">
        <f t="shared" ca="1" si="332"/>
        <v>8113.1983439818032</v>
      </c>
      <c r="BA598" s="15">
        <f t="shared" ca="1" si="333"/>
        <v>12235.352396009546</v>
      </c>
      <c r="BB598" s="15">
        <f t="shared" ca="1" si="334"/>
        <v>12949.402944219344</v>
      </c>
      <c r="BC598" s="15">
        <f t="shared" ca="1" si="335"/>
        <v>21113.144303188998</v>
      </c>
      <c r="BD598" s="15">
        <f t="shared" ca="1" si="336"/>
        <v>22934.160295587382</v>
      </c>
      <c r="BE598" s="15">
        <f t="shared" ca="1" si="337"/>
        <v>27975.504025940008</v>
      </c>
      <c r="BF598" s="15">
        <f ca="1">Inputs!$B$13*EXP($B$9-0.5*C$6^2+C$6*Y598)</f>
        <v>17161.299328550958</v>
      </c>
      <c r="BG598" s="15">
        <f t="shared" ca="1" si="338"/>
        <v>18782.901045278566</v>
      </c>
      <c r="BH598" s="15">
        <f t="shared" ca="1" si="339"/>
        <v>22388.486671279337</v>
      </c>
      <c r="BI598" s="15">
        <f t="shared" ca="1" si="340"/>
        <v>27136.391515728763</v>
      </c>
      <c r="BJ598" s="15">
        <f t="shared" ca="1" si="341"/>
        <v>31963.142496272103</v>
      </c>
      <c r="BK598" s="15">
        <f t="shared" ca="1" si="342"/>
        <v>38626.038084977226</v>
      </c>
      <c r="BL598" s="15">
        <f t="shared" ca="1" si="343"/>
        <v>56243.16362679442</v>
      </c>
      <c r="BM598" s="15">
        <f t="shared" ca="1" si="344"/>
        <v>65189.426109491709</v>
      </c>
      <c r="BN598" s="15">
        <f t="shared" ca="1" si="345"/>
        <v>82839.313813033717</v>
      </c>
      <c r="BO598" s="15">
        <f t="shared" ca="1" si="346"/>
        <v>85372.8469695643</v>
      </c>
      <c r="BP598" s="15">
        <f t="shared" ca="1" si="347"/>
        <v>110303.31452570314</v>
      </c>
      <c r="BQ598" s="15">
        <f ca="1">Inputs!$B$20*EXP($B$10-0.5*C$7^2+C$7*AJ598)</f>
        <v>9059.7224917884796</v>
      </c>
      <c r="BR598" s="15">
        <f t="shared" ca="1" si="348"/>
        <v>8863.7496417943057</v>
      </c>
      <c r="BS598" s="15">
        <f t="shared" ca="1" si="349"/>
        <v>11886.76838881991</v>
      </c>
      <c r="BT598" s="15">
        <f t="shared" ca="1" si="350"/>
        <v>25155.567561995224</v>
      </c>
      <c r="BU598" s="15">
        <f t="shared" ca="1" si="351"/>
        <v>36669.9499667493</v>
      </c>
      <c r="BV598" s="15">
        <f t="shared" ca="1" si="352"/>
        <v>35717.245452656942</v>
      </c>
      <c r="BW598" s="15">
        <f t="shared" ca="1" si="353"/>
        <v>73694.220751222572</v>
      </c>
      <c r="BX598" s="15">
        <f t="shared" ca="1" si="354"/>
        <v>129218.43738170648</v>
      </c>
      <c r="BY598" s="15">
        <f t="shared" ca="1" si="355"/>
        <v>144718.66421382027</v>
      </c>
      <c r="BZ598" s="15">
        <f t="shared" ca="1" si="356"/>
        <v>199209.29605145316</v>
      </c>
      <c r="CA598" s="15">
        <f t="shared" ca="1" si="357"/>
        <v>324621.21161364607</v>
      </c>
      <c r="CB598" s="15">
        <f ca="1">(AU598*DCF!C$10-DCF!C$5*MAX(AU598*DCF!C$10,0)-MAX(AU598-Inputs!$B$6,0)/Inputs!$B$10)*DCF!C$6</f>
        <v>929.42989355893985</v>
      </c>
      <c r="CC598" s="15">
        <f ca="1">(AV598*DCF!D$10-DCF!D$5*MAX(AV598*DCF!D$10,0)-MAX(AV598-AU598,0)/Inputs!$B$10)*DCF!D$6</f>
        <v>882.05973382610659</v>
      </c>
      <c r="CD598" s="15">
        <f ca="1">(AW598*DCF!E$10-DCF!E$5*MAX(AW598*DCF!E$10,0)-MAX(AW598-AV598,0)/Inputs!$B$10)*DCF!E$6</f>
        <v>1083.9720776273891</v>
      </c>
      <c r="CE598" s="15">
        <f ca="1">(AX598*DCF!F$10-DCF!F$5*MAX(AX598*DCF!F$10,0)-MAX(AX598-AW598,0)/Inputs!$B$10)*DCF!F$6</f>
        <v>1458.8883711080975</v>
      </c>
      <c r="CF598" s="15">
        <f ca="1">(AY598*DCF!G$10-DCF!G$5*MAX(AY598*DCF!G$10,0)-MAX(AY598-AX598,0)/Inputs!$B$10)*DCF!G$6</f>
        <v>1566.2377438819526</v>
      </c>
      <c r="CG598" s="15">
        <f ca="1">(AZ598*DCF!H$10-DCF!H$5*MAX(AZ598*DCF!H$10,0)-MAX(AZ598-AY598,0)/Inputs!$B$10)*DCF!H$6</f>
        <v>1484.3443290598611</v>
      </c>
      <c r="CH598" s="15">
        <f ca="1">(BA598*DCF!I$10-DCF!I$5*MAX(BA598*DCF!I$10,0)-MAX(BA598-AZ598,0)/Inputs!$B$10)*DCF!I$6</f>
        <v>1558.7748439815198</v>
      </c>
      <c r="CI598" s="15">
        <f ca="1">(BB598*DCF!J$10-DCF!J$5*MAX(BB598*DCF!J$10,0)-MAX(BB598-BA598,0)/Inputs!$B$10)*DCF!J$6</f>
        <v>2113.9449980704194</v>
      </c>
      <c r="CJ598" s="15">
        <f ca="1">(BC598*DCF!K$10-DCF!K$5*MAX(BC598*DCF!K$10,0)-MAX(BC598-BB598,0)/Inputs!$B$10)*DCF!K$6</f>
        <v>2256.0776384851156</v>
      </c>
      <c r="CK598" s="15">
        <f ca="1">(BD598*DCF!L$10-DCF!L$5*MAX(BD598*DCF!L$10,0)-MAX(BD598-BC598,0)/Inputs!$B$10)*DCF!L$6</f>
        <v>3223.4206351819103</v>
      </c>
      <c r="CL598" s="15">
        <f ca="1">(BE598*DCF!M$10-DCF!M$5*MAX(BE598*DCF!M$10,0)-MAX(BE598-BD598,0)/Inputs!$B$10)*DCF!M$6</f>
        <v>3345.4630796509473</v>
      </c>
      <c r="CM598" s="15">
        <f ca="1">(BF598*DCF!C$28-DCF!C$5*MAX(BF598*DCF!C$28,0)-MAX(BF598-Inputs!$B$13,0)/Inputs!$B$17)*DCF!C$6</f>
        <v>3903.9595821591279</v>
      </c>
      <c r="CN598" s="15">
        <f ca="1">(BG598*DCF!D$28-DCF!D$5*MAX(BG598*DCF!D$28,0)-MAX(BG598-BF598,0)/Inputs!$B$17)*DCF!D$6</f>
        <v>5186.0355670969238</v>
      </c>
      <c r="CO598" s="15">
        <f ca="1">(BH598*DCF!E$28-DCF!E$5*MAX(BH598*DCF!E$28,0)-MAX(BH598-BG598,0)/Inputs!$B$17)*DCF!E$6</f>
        <v>5630.2067878443722</v>
      </c>
      <c r="CP598" s="15">
        <f ca="1">(BI598*DCF!F$28-DCF!F$5*MAX(BI598*DCF!F$28,0)-MAX(BI598-BH598,0)/Inputs!$B$17)*DCF!F$6</f>
        <v>6502.3843772704386</v>
      </c>
      <c r="CQ598" s="15">
        <f ca="1">(BJ598*DCF!G$28-DCF!G$5*MAX(BJ598*DCF!G$28,0)-MAX(BJ598-BI598,0)/Inputs!$B$17)*DCF!G$6</f>
        <v>7481.2679918712583</v>
      </c>
      <c r="CR598" s="15">
        <f ca="1">(BK598*DCF!H$28-DCF!H$5*MAX(BK598*DCF!H$28,0)-MAX(BK598-BJ598,0)/Inputs!$B$17)*DCF!H$6</f>
        <v>8517.4183790182087</v>
      </c>
      <c r="CS598" s="15">
        <f ca="1">(BL598*DCF!I$28-DCF!I$5*MAX(BL598*DCF!I$28,0)-MAX(BL598-BK598,0)/Inputs!$B$17)*DCF!I$6</f>
        <v>10697.153135355395</v>
      </c>
      <c r="CT598" s="15">
        <f ca="1">(BM598*DCF!J$28-DCF!J$5*MAX(BM598*DCF!J$28,0)-MAX(BM598-BL598,0)/Inputs!$B$17)*DCF!J$6</f>
        <v>13356.452490706961</v>
      </c>
      <c r="CU598" s="15">
        <f ca="1">(BN598*DCF!K$28-DCF!K$5*MAX(BN598*DCF!K$28,0)-MAX(BN598-BM598,0)/Inputs!$B$17)*DCF!K$6</f>
        <v>15332.397962189765</v>
      </c>
      <c r="CV598" s="15">
        <f ca="1">(BO598*DCF!L$28-DCF!L$5*MAX(BO598*DCF!L$28,0)-MAX(BO598-BN598,0)/Inputs!$B$17)*DCF!L$6</f>
        <v>16747.001434398695</v>
      </c>
      <c r="CW598" s="15">
        <f ca="1">(BP598*DCF!M$28-DCF!M$5*MAX(BP598*DCF!M$28,0)-MAX(BP598-BO598,0)/Inputs!$B$17)*DCF!M$6</f>
        <v>18147.698075559361</v>
      </c>
      <c r="CX598" s="15">
        <f ca="1">(BQ598*DCF!C$46-DCF!C$5*MAX(BQ598*DCF!C$46,0)-MAX(BQ598-Inputs!$B$20,0)/Inputs!$B$24)*DCF!C$6</f>
        <v>-4798.4220497379756</v>
      </c>
      <c r="CY598" s="15">
        <f ca="1">(BR598*DCF!D$46-DCF!D$5*MAX(BR598*DCF!D$46,0)-MAX(BR598-BQ598,0)/Inputs!$B$24)*DCF!D$6</f>
        <v>-1512.835358540596</v>
      </c>
      <c r="CZ598" s="15">
        <f ca="1">(BS598*DCF!E$46-DCF!E$5*MAX(BS598*DCF!E$46,0)-MAX(BS598-BR598,0)/Inputs!$B$24)*DCF!E$6</f>
        <v>-2597.2218260821933</v>
      </c>
      <c r="DA598" s="15">
        <f ca="1">(BT598*DCF!F$46-DCF!F$5*MAX(BT598*DCF!F$46,0)-MAX(BT598-BS598,0)/Inputs!$B$24)*DCF!F$6</f>
        <v>-6663.5767131875809</v>
      </c>
      <c r="DB598" s="15">
        <f ca="1">(BU598*DCF!G$46-DCF!G$5*MAX(BU598*DCF!G$46,0)-MAX(BU598-BT598,0)/Inputs!$B$24)*DCF!G$6</f>
        <v>-5106.7154104476922</v>
      </c>
      <c r="DC598" s="15">
        <f ca="1">(BV598*DCF!H$46-DCF!H$5*MAX(BV598*DCF!H$46,0)-MAX(BV598-BU598,0)/Inputs!$B$24)*DCF!H$6</f>
        <v>0</v>
      </c>
      <c r="DD598" s="15">
        <f ca="1">(BW598*DCF!I$46-DCF!I$5*MAX(BW598*DCF!I$46,0)-MAX(BW598-BV598,0)/Inputs!$B$24)*DCF!I$6</f>
        <v>-9199.7238581846595</v>
      </c>
      <c r="DE598" s="15">
        <f ca="1">(BX598*DCF!J$46-DCF!J$5*MAX(BX598*DCF!J$46,0)-MAX(BX598-BW598,0)/Inputs!$B$24)*DCF!J$6</f>
        <v>-9303.7591017358191</v>
      </c>
      <c r="DF598" s="15">
        <f ca="1">(BY598*DCF!K$46-DCF!K$5*MAX(BY598*DCF!K$46,0)-MAX(BY598-BX598,0)/Inputs!$B$24)*DCF!K$6</f>
        <v>4469.6698723544268</v>
      </c>
      <c r="DG598" s="15">
        <f ca="1">(BZ598*DCF!L$46-DCF!L$5*MAX(BZ598*DCF!L$46,0)-MAX(BZ598-BY598,0)/Inputs!$B$24)*DCF!L$6</f>
        <v>1439.0070414051938</v>
      </c>
      <c r="DH598" s="15">
        <f ca="1">(CA598*DCF!M$46-DCF!M$5*MAX(CA598*DCF!M$46,0)-MAX(CA598-BZ598,0)/Inputs!$B$24)*DCF!M$6</f>
        <v>-769.10964470196666</v>
      </c>
      <c r="DI598" s="15">
        <f ca="1">SUM(CB598:CL598)+BE598*DCF!M$10*(1+Inputs!$B$30)*(1-Inputs!$B$33)*(1-Inputs!$B$30/Inputs!$B$31)/(Inputs!$B$29-Inputs!$B$30)*DCF!M$6</f>
        <v>97758.810986366298</v>
      </c>
      <c r="DJ598" s="15">
        <f ca="1">SUM(CM598:CW598)+BP598*DCF!M$28*(1+Inputs!$B$30)*(1-Inputs!$B$33)*(1-Inputs!$B$30/Inputs!$B$31)/(Inputs!$B$29-Inputs!$B$30)*DCF!M$6</f>
        <v>520802.75303062255</v>
      </c>
      <c r="DK598" s="15">
        <f ca="1">SUM(CX598:DH598)+CA598*DCF!M$46*(1+Inputs!$B$30)*(1-Inputs!$B$33)*(1-Inputs!$B$30/Inputs!$B$31)/(Inputs!$B$29-Inputs!$B$30)*DCF!M$6</f>
        <v>467860.15994664258</v>
      </c>
      <c r="DM598" s="15">
        <f ca="1">DI598+DJ598+DK598+Inputs!$B$34+Inputs!$B$36-Inputs!$B$35</f>
        <v>1163272.7239636313</v>
      </c>
    </row>
    <row r="599" spans="1:117" x14ac:dyDescent="0.75">
      <c r="A599" s="11">
        <v>586</v>
      </c>
      <c r="C599" s="24">
        <f t="shared" ca="1" si="358"/>
        <v>0.1958390148804853</v>
      </c>
      <c r="D599" s="24">
        <f t="shared" ca="1" si="358"/>
        <v>0.20671387472445774</v>
      </c>
      <c r="E599" s="24">
        <f t="shared" ca="1" si="358"/>
        <v>-1.3673844550032421</v>
      </c>
      <c r="F599" s="24">
        <f t="shared" ca="1" si="358"/>
        <v>-0.58252645253314594</v>
      </c>
      <c r="G599" s="24">
        <f t="shared" ca="1" si="358"/>
        <v>1.9387992331652055</v>
      </c>
      <c r="H599" s="24">
        <f t="shared" ca="1" si="358"/>
        <v>-0.61274709236475</v>
      </c>
      <c r="I599" s="24">
        <f t="shared" ca="1" si="358"/>
        <v>0.21961895054980957</v>
      </c>
      <c r="J599" s="24">
        <f t="shared" ca="1" si="358"/>
        <v>0.17441033970361017</v>
      </c>
      <c r="K599" s="24">
        <f t="shared" ca="1" si="358"/>
        <v>0.26816096264508194</v>
      </c>
      <c r="L599" s="24">
        <f t="shared" ca="1" si="358"/>
        <v>0.42017142420633857</v>
      </c>
      <c r="M599" s="24">
        <f t="shared" ca="1" si="358"/>
        <v>-1.2879017263072057</v>
      </c>
      <c r="N599" s="24">
        <f ca="1">SQRT(Inputs!$B$38)*C599+SQRT(1-Inputs!$B$38)*_xlfn.NORM.S.INV(RAND())</f>
        <v>-0.6822709619395998</v>
      </c>
      <c r="O599" s="24">
        <f ca="1">SQRT(Inputs!$B$38)*D599+SQRT(1-Inputs!$B$38)*_xlfn.NORM.S.INV(RAND())</f>
        <v>0.25531616728239143</v>
      </c>
      <c r="P599" s="24">
        <f ca="1">SQRT(Inputs!$B$38)*E599+SQRT(1-Inputs!$B$38)*_xlfn.NORM.S.INV(RAND())</f>
        <v>0.6009032916671414</v>
      </c>
      <c r="Q599" s="24">
        <f ca="1">SQRT(Inputs!$B$38)*F599+SQRT(1-Inputs!$B$38)*_xlfn.NORM.S.INV(RAND())</f>
        <v>1.6902991846290019</v>
      </c>
      <c r="R599" s="24">
        <f ca="1">SQRT(Inputs!$B$38)*G599+SQRT(1-Inputs!$B$38)*_xlfn.NORM.S.INV(RAND())</f>
        <v>1.7337398749357509</v>
      </c>
      <c r="S599" s="24">
        <f ca="1">SQRT(Inputs!$B$38)*H599+SQRT(1-Inputs!$B$38)*_xlfn.NORM.S.INV(RAND())</f>
        <v>-1.3894442259761035</v>
      </c>
      <c r="T599" s="24">
        <f ca="1">SQRT(Inputs!$B$38)*I599+SQRT(1-Inputs!$B$38)*_xlfn.NORM.S.INV(RAND())</f>
        <v>0.70650548969001814</v>
      </c>
      <c r="U599" s="24">
        <f ca="1">SQRT(Inputs!$B$38)*J599+SQRT(1-Inputs!$B$38)*_xlfn.NORM.S.INV(RAND())</f>
        <v>0.29306000464503701</v>
      </c>
      <c r="V599" s="24">
        <f ca="1">SQRT(Inputs!$B$38)*K599+SQRT(1-Inputs!$B$38)*_xlfn.NORM.S.INV(RAND())</f>
        <v>-0.28347768244769889</v>
      </c>
      <c r="W599" s="24">
        <f ca="1">SQRT(Inputs!$B$38)*L599+SQRT(1-Inputs!$B$38)*_xlfn.NORM.S.INV(RAND())</f>
        <v>0.12902325164810283</v>
      </c>
      <c r="X599" s="24">
        <f ca="1">SQRT(Inputs!$B$38)*M599+SQRT(1-Inputs!$B$38)*_xlfn.NORM.S.INV(RAND())</f>
        <v>-0.78745844110022356</v>
      </c>
      <c r="Y599" s="24">
        <f ca="1">SQRT(Inputs!$B$38)*C599+SQRT(1-Inputs!$B$38)*_xlfn.NORM.S.INV(RAND())</f>
        <v>-2.1777645408794917</v>
      </c>
      <c r="Z599" s="24">
        <f ca="1">SQRT(Inputs!$B$38)*D599+SQRT(1-Inputs!$B$38)*_xlfn.NORM.S.INV(RAND())</f>
        <v>0.5939139958652413</v>
      </c>
      <c r="AA599" s="24">
        <f ca="1">SQRT(Inputs!$B$38)*E599+SQRT(1-Inputs!$B$38)*_xlfn.NORM.S.INV(RAND())</f>
        <v>4.7426521019878543E-2</v>
      </c>
      <c r="AB599" s="24">
        <f ca="1">SQRT(Inputs!$B$38)*F599+SQRT(1-Inputs!$B$38)*_xlfn.NORM.S.INV(RAND())</f>
        <v>-0.44034730413302059</v>
      </c>
      <c r="AC599" s="24">
        <f ca="1">SQRT(Inputs!$B$38)*G599+SQRT(1-Inputs!$B$38)*_xlfn.NORM.S.INV(RAND())</f>
        <v>1.0387333495030071</v>
      </c>
      <c r="AD599" s="24">
        <f ca="1">SQRT(Inputs!$B$38)*H599+SQRT(1-Inputs!$B$38)*_xlfn.NORM.S.INV(RAND())</f>
        <v>-0.93893277507173956</v>
      </c>
      <c r="AE599" s="24">
        <f ca="1">SQRT(Inputs!$B$38)*I599+SQRT(1-Inputs!$B$38)*_xlfn.NORM.S.INV(RAND())</f>
        <v>1.7052262246038996</v>
      </c>
      <c r="AF599" s="24">
        <f ca="1">SQRT(Inputs!$B$38)*J599+SQRT(1-Inputs!$B$38)*_xlfn.NORM.S.INV(RAND())</f>
        <v>-0.98202203242125785</v>
      </c>
      <c r="AG599" s="24">
        <f ca="1">SQRT(Inputs!$B$38)*K599+SQRT(1-Inputs!$B$38)*_xlfn.NORM.S.INV(RAND())</f>
        <v>1.0185826338266684</v>
      </c>
      <c r="AH599" s="24">
        <f ca="1">SQRT(Inputs!$B$38)*L599+SQRT(1-Inputs!$B$38)*_xlfn.NORM.S.INV(RAND())</f>
        <v>0.98609307152083703</v>
      </c>
      <c r="AI599" s="24">
        <f ca="1">SQRT(Inputs!$B$38)*M599+SQRT(1-Inputs!$B$38)*_xlfn.NORM.S.INV(RAND())</f>
        <v>-0.82715042188895638</v>
      </c>
      <c r="AJ599" s="24">
        <f ca="1">SQRT(Inputs!$B$38)*C599+SQRT(1-Inputs!$B$38)*_xlfn.NORM.S.INV(RAND())</f>
        <v>0.30487016874157014</v>
      </c>
      <c r="AK599" s="24">
        <f ca="1">SQRT(Inputs!$B$38)*D599+SQRT(1-Inputs!$B$38)*_xlfn.NORM.S.INV(RAND())</f>
        <v>-0.23056770105888763</v>
      </c>
      <c r="AL599" s="24">
        <f ca="1">SQRT(Inputs!$B$38)*E599+SQRT(1-Inputs!$B$38)*_xlfn.NORM.S.INV(RAND())</f>
        <v>-1.4015656858572314</v>
      </c>
      <c r="AM599" s="24">
        <f ca="1">SQRT(Inputs!$B$38)*F599+SQRT(1-Inputs!$B$38)*_xlfn.NORM.S.INV(RAND())</f>
        <v>0.84148332622095312</v>
      </c>
      <c r="AN599" s="24">
        <f ca="1">SQRT(Inputs!$B$38)*G599+SQRT(1-Inputs!$B$38)*_xlfn.NORM.S.INV(RAND())</f>
        <v>0.94300936644448685</v>
      </c>
      <c r="AO599" s="24">
        <f ca="1">SQRT(Inputs!$B$38)*H599+SQRT(1-Inputs!$B$38)*_xlfn.NORM.S.INV(RAND())</f>
        <v>-1.9180534604418014</v>
      </c>
      <c r="AP599" s="24">
        <f ca="1">SQRT(Inputs!$B$38)*I599+SQRT(1-Inputs!$B$38)*_xlfn.NORM.S.INV(RAND())</f>
        <v>-0.21447136616146439</v>
      </c>
      <c r="AQ599" s="24">
        <f ca="1">SQRT(Inputs!$B$38)*J599+SQRT(1-Inputs!$B$38)*_xlfn.NORM.S.INV(RAND())</f>
        <v>0.67321057987983668</v>
      </c>
      <c r="AR599" s="24">
        <f ca="1">SQRT(Inputs!$B$38)*K599+SQRT(1-Inputs!$B$38)*_xlfn.NORM.S.INV(RAND())</f>
        <v>0.21624545229992584</v>
      </c>
      <c r="AS599" s="24">
        <f ca="1">SQRT(Inputs!$B$38)*L599+SQRT(1-Inputs!$B$38)*_xlfn.NORM.S.INV(RAND())</f>
        <v>1.1364106583790843</v>
      </c>
      <c r="AT599" s="24">
        <f ca="1">SQRT(Inputs!$B$38)*M599+SQRT(1-Inputs!$B$38)*_xlfn.NORM.S.INV(RAND())</f>
        <v>-1.4520100241874567</v>
      </c>
      <c r="AU599" s="15">
        <f ca="1">Inputs!$B$6*EXP($B$8-0.5*C$5^2+C$5*N599)</f>
        <v>4443.3821786366807</v>
      </c>
      <c r="AV599" s="15">
        <f t="shared" ca="1" si="328"/>
        <v>5615.5434458444315</v>
      </c>
      <c r="AW599" s="15">
        <f t="shared" ca="1" si="329"/>
        <v>7425.2364275570499</v>
      </c>
      <c r="AX599" s="15">
        <f t="shared" ca="1" si="330"/>
        <v>11197.006569275794</v>
      </c>
      <c r="AY599" s="15">
        <f t="shared" ca="1" si="331"/>
        <v>16755.034205965108</v>
      </c>
      <c r="AZ599" s="15">
        <f t="shared" ca="1" si="332"/>
        <v>17584.589332804986</v>
      </c>
      <c r="BA599" s="15">
        <f t="shared" ca="1" si="333"/>
        <v>23170.520984110888</v>
      </c>
      <c r="BB599" s="15">
        <f t="shared" ca="1" si="334"/>
        <v>29213.049414504534</v>
      </c>
      <c r="BC599" s="15">
        <f t="shared" ca="1" si="335"/>
        <v>34812.778420757284</v>
      </c>
      <c r="BD599" s="15">
        <f t="shared" ca="1" si="336"/>
        <v>43166.742185744981</v>
      </c>
      <c r="BE599" s="15">
        <f t="shared" ca="1" si="337"/>
        <v>49234.404300599192</v>
      </c>
      <c r="BF599" s="15">
        <f ca="1">Inputs!$B$13*EXP($B$9-0.5*C$6^2+C$6*Y599)</f>
        <v>8981.5921107730628</v>
      </c>
      <c r="BG599" s="15">
        <f t="shared" ca="1" si="338"/>
        <v>12184.39115232631</v>
      </c>
      <c r="BH599" s="15">
        <f t="shared" ca="1" si="339"/>
        <v>15004.649082351152</v>
      </c>
      <c r="BI599" s="15">
        <f t="shared" ca="1" si="340"/>
        <v>17164.256909651434</v>
      </c>
      <c r="BJ599" s="15">
        <f t="shared" ca="1" si="341"/>
        <v>24440.98928490845</v>
      </c>
      <c r="BK599" s="15">
        <f t="shared" ca="1" si="342"/>
        <v>26397.184901090968</v>
      </c>
      <c r="BL599" s="15">
        <f t="shared" ca="1" si="343"/>
        <v>40444.719992388826</v>
      </c>
      <c r="BM599" s="15">
        <f t="shared" ca="1" si="344"/>
        <v>44005.661944634274</v>
      </c>
      <c r="BN599" s="15">
        <f t="shared" ca="1" si="345"/>
        <v>61147.769957874945</v>
      </c>
      <c r="BO599" s="15">
        <f t="shared" ca="1" si="346"/>
        <v>84373.541082494994</v>
      </c>
      <c r="BP599" s="15">
        <f t="shared" ca="1" si="347"/>
        <v>94558.183878739772</v>
      </c>
      <c r="BQ599" s="15">
        <f ca="1">Inputs!$B$20*EXP($B$10-0.5*C$7^2+C$7*AJ599)</f>
        <v>4779.3548927374595</v>
      </c>
      <c r="BR599" s="15">
        <f t="shared" ca="1" si="348"/>
        <v>6027.0845509132505</v>
      </c>
      <c r="BS599" s="15">
        <f t="shared" ca="1" si="349"/>
        <v>5518.4496251875162</v>
      </c>
      <c r="BT599" s="15">
        <f t="shared" ca="1" si="350"/>
        <v>9488.1733319919258</v>
      </c>
      <c r="BU599" s="15">
        <f t="shared" ca="1" si="351"/>
        <v>16519.827052016481</v>
      </c>
      <c r="BV599" s="15">
        <f t="shared" ca="1" si="352"/>
        <v>14919.31916346212</v>
      </c>
      <c r="BW599" s="15">
        <f t="shared" ca="1" si="353"/>
        <v>19895.162449302454</v>
      </c>
      <c r="BX599" s="15">
        <f t="shared" ca="1" si="354"/>
        <v>31847.313381663706</v>
      </c>
      <c r="BY599" s="15">
        <f t="shared" ca="1" si="355"/>
        <v>46508.430770166866</v>
      </c>
      <c r="BZ599" s="15">
        <f t="shared" ca="1" si="356"/>
        <v>80419.519770413855</v>
      </c>
      <c r="CA599" s="15">
        <f t="shared" ca="1" si="357"/>
        <v>87274.198315146758</v>
      </c>
      <c r="CB599" s="15">
        <f ca="1">(AU599*DCF!C$10-DCF!C$5*MAX(AU599*DCF!C$10,0)-MAX(AU599-Inputs!$B$6,0)/Inputs!$B$10)*DCF!C$6</f>
        <v>1046.7738482045447</v>
      </c>
      <c r="CC599" s="15">
        <f ca="1">(AV599*DCF!D$10-DCF!D$5*MAX(AV599*DCF!D$10,0)-MAX(AV599-AU599,0)/Inputs!$B$10)*DCF!D$6</f>
        <v>1082.9498234975897</v>
      </c>
      <c r="CD599" s="15">
        <f ca="1">(AW599*DCF!E$10-DCF!E$5*MAX(AW599*DCF!E$10,0)-MAX(AW599-AV599,0)/Inputs!$B$10)*DCF!E$6</f>
        <v>1306.7510894034353</v>
      </c>
      <c r="CE599" s="15">
        <f ca="1">(AX599*DCF!F$10-DCF!F$5*MAX(AX599*DCF!F$10,0)-MAX(AX599-AW599,0)/Inputs!$B$10)*DCF!F$6</f>
        <v>1659.4768362487114</v>
      </c>
      <c r="CF599" s="15">
        <f ca="1">(AY599*DCF!G$10-DCF!G$5*MAX(AY599*DCF!G$10,0)-MAX(AY599-AX599,0)/Inputs!$B$10)*DCF!G$6</f>
        <v>2383.8557469672282</v>
      </c>
      <c r="CG599" s="15">
        <f ca="1">(AZ599*DCF!H$10-DCF!H$5*MAX(AZ599*DCF!H$10,0)-MAX(AZ599-AY599,0)/Inputs!$B$10)*DCF!H$6</f>
        <v>3266.7582475599347</v>
      </c>
      <c r="CH599" s="15">
        <f ca="1">(BA599*DCF!I$10-DCF!I$5*MAX(BA599*DCF!I$10,0)-MAX(BA599-AZ599,0)/Inputs!$B$10)*DCF!I$6</f>
        <v>3316.120416448081</v>
      </c>
      <c r="CI599" s="15">
        <f ca="1">(BB599*DCF!J$10-DCF!J$5*MAX(BB599*DCF!J$10,0)-MAX(BB599-BA599,0)/Inputs!$B$10)*DCF!J$6</f>
        <v>4097.381452528768</v>
      </c>
      <c r="CJ599" s="15">
        <f ca="1">(BC599*DCF!K$10-DCF!K$5*MAX(BC599*DCF!K$10,0)-MAX(BC599-BB599,0)/Inputs!$B$10)*DCF!K$6</f>
        <v>4820.4214119670678</v>
      </c>
      <c r="CK599" s="15">
        <f ca="1">(BD599*DCF!L$10-DCF!L$5*MAX(BD599*DCF!L$10,0)-MAX(BD599-BC599,0)/Inputs!$B$10)*DCF!L$6</f>
        <v>5430.0628016908586</v>
      </c>
      <c r="CL599" s="15">
        <f ca="1">(BE599*DCF!M$10-DCF!M$5*MAX(BE599*DCF!M$10,0)-MAX(BE599-BD599,0)/Inputs!$B$10)*DCF!M$6</f>
        <v>6222.7641748654978</v>
      </c>
      <c r="CM599" s="15">
        <f ca="1">(BF599*DCF!C$28-DCF!C$5*MAX(BF599*DCF!C$28,0)-MAX(BF599-Inputs!$B$13,0)/Inputs!$B$17)*DCF!C$6</f>
        <v>2741.1230097772841</v>
      </c>
      <c r="CN599" s="15">
        <f ca="1">(BG599*DCF!D$28-DCF!D$5*MAX(BG599*DCF!D$28,0)-MAX(BG599-BF599,0)/Inputs!$B$17)*DCF!D$6</f>
        <v>2905.2803301547187</v>
      </c>
      <c r="CO599" s="15">
        <f ca="1">(BH599*DCF!E$28-DCF!E$5*MAX(BH599*DCF!E$28,0)-MAX(BH599-BG599,0)/Inputs!$B$17)*DCF!E$6</f>
        <v>3693.7497817855956</v>
      </c>
      <c r="CP599" s="15">
        <f ca="1">(BI599*DCF!F$28-DCF!F$5*MAX(BI599*DCF!F$28,0)-MAX(BI599-BH599,0)/Inputs!$B$17)*DCF!F$6</f>
        <v>4266.4528894738996</v>
      </c>
      <c r="CQ599" s="15">
        <f ca="1">(BJ599*DCF!G$28-DCF!G$5*MAX(BJ599*DCF!G$28,0)-MAX(BJ599-BI599,0)/Inputs!$B$17)*DCF!G$6</f>
        <v>5117.5256030410974</v>
      </c>
      <c r="CR599" s="15">
        <f ca="1">(BK599*DCF!H$28-DCF!H$5*MAX(BK599*DCF!H$28,0)-MAX(BK599-BJ599,0)/Inputs!$B$17)*DCF!H$6</f>
        <v>6224.3771580460325</v>
      </c>
      <c r="CS599" s="15">
        <f ca="1">(BL599*DCF!I$28-DCF!I$5*MAX(BL599*DCF!I$28,0)-MAX(BL599-BK599,0)/Inputs!$B$17)*DCF!I$6</f>
        <v>7494.446796701327</v>
      </c>
      <c r="CT599" s="15">
        <f ca="1">(BM599*DCF!J$28-DCF!J$5*MAX(BM599*DCF!J$28,0)-MAX(BM599-BL599,0)/Inputs!$B$17)*DCF!J$6</f>
        <v>9344.7639921475493</v>
      </c>
      <c r="CU599" s="15">
        <f ca="1">(BN599*DCF!K$28-DCF!K$5*MAX(BN599*DCF!K$28,0)-MAX(BN599-BM599,0)/Inputs!$B$17)*DCF!K$6</f>
        <v>10813.703850620386</v>
      </c>
      <c r="CV599" s="15">
        <f ca="1">(BO599*DCF!L$28-DCF!L$5*MAX(BO599*DCF!L$28,0)-MAX(BO599-BN599,0)/Inputs!$B$17)*DCF!L$6</f>
        <v>14206.257704528825</v>
      </c>
      <c r="CW599" s="15">
        <f ca="1">(BP599*DCF!M$28-DCF!M$5*MAX(BP599*DCF!M$28,0)-MAX(BP599-BO599,0)/Inputs!$B$17)*DCF!M$6</f>
        <v>16726.595666844125</v>
      </c>
      <c r="CX599" s="15">
        <f ca="1">(BQ599*DCF!C$46-DCF!C$5*MAX(BQ599*DCF!C$46,0)-MAX(BQ599-Inputs!$B$20,0)/Inputs!$B$24)*DCF!C$6</f>
        <v>-1832.8093945063229</v>
      </c>
      <c r="CY599" s="15">
        <f ca="1">(BR599*DCF!D$46-DCF!D$5*MAX(BR599*DCF!D$46,0)-MAX(BR599-BQ599,0)/Inputs!$B$24)*DCF!D$6</f>
        <v>-1561.0786674593567</v>
      </c>
      <c r="CZ599" s="15">
        <f ca="1">(BS599*DCF!E$46-DCF!E$5*MAX(BS599*DCF!E$46,0)-MAX(BS599-BR599,0)/Inputs!$B$24)*DCF!E$6</f>
        <v>-652.5662765200949</v>
      </c>
      <c r="DA599" s="15">
        <f ca="1">(BT599*DCF!F$46-DCF!F$5*MAX(BT599*DCF!F$46,0)-MAX(BT599-BS599,0)/Inputs!$B$24)*DCF!F$6</f>
        <v>-2136.4906650303619</v>
      </c>
      <c r="DB599" s="15">
        <f ca="1">(BU599*DCF!G$46-DCF!G$5*MAX(BU599*DCF!G$46,0)-MAX(BU599-BT599,0)/Inputs!$B$24)*DCF!G$6</f>
        <v>-2921.0037257392351</v>
      </c>
      <c r="DC599" s="15">
        <f ca="1">(BV599*DCF!H$46-DCF!H$5*MAX(BV599*DCF!H$46,0)-MAX(BV599-BU599,0)/Inputs!$B$24)*DCF!H$6</f>
        <v>0</v>
      </c>
      <c r="DD599" s="15">
        <f ca="1">(BW599*DCF!I$46-DCF!I$5*MAX(BW599*DCF!I$46,0)-MAX(BW599-BV599,0)/Inputs!$B$24)*DCF!I$6</f>
        <v>-968.88562658216506</v>
      </c>
      <c r="DE599" s="15">
        <f ca="1">(BX599*DCF!J$46-DCF!J$5*MAX(BX599*DCF!J$46,0)-MAX(BX599-BW599,0)/Inputs!$B$24)*DCF!J$6</f>
        <v>-1833.6084546426521</v>
      </c>
      <c r="DF599" s="15">
        <f ca="1">(BY599*DCF!K$46-DCF!K$5*MAX(BY599*DCF!K$46,0)-MAX(BY599-BX599,0)/Inputs!$B$24)*DCF!K$6</f>
        <v>-934.86658739757024</v>
      </c>
      <c r="DG599" s="15">
        <f ca="1">(BZ599*DCF!L$46-DCF!L$5*MAX(BZ599*DCF!L$46,0)-MAX(BZ599-BY599,0)/Inputs!$B$24)*DCF!L$6</f>
        <v>-2115.1624832604521</v>
      </c>
      <c r="DH599" s="15">
        <f ca="1">(CA599*DCF!M$46-DCF!M$5*MAX(CA599*DCF!M$46,0)-MAX(CA599-BZ599,0)/Inputs!$B$24)*DCF!M$6</f>
        <v>5408.9415113489176</v>
      </c>
      <c r="DI599" s="15">
        <f ca="1">SUM(CB599:CL599)+BE599*DCF!M$10*(1+Inputs!$B$30)*(1-Inputs!$B$33)*(1-Inputs!$B$30/Inputs!$B$31)/(Inputs!$B$29-Inputs!$B$30)*DCF!M$6</f>
        <v>171653.31407554547</v>
      </c>
      <c r="DJ599" s="15">
        <f ca="1">SUM(CM599:CW599)+BP599*DCF!M$28*(1+Inputs!$B$30)*(1-Inputs!$B$33)*(1-Inputs!$B$30/Inputs!$B$31)/(Inputs!$B$29-Inputs!$B$30)*DCF!M$6</f>
        <v>434409.84496587649</v>
      </c>
      <c r="DK599" s="15">
        <f ca="1">SUM(CX599:DH599)+CA599*DCF!M$46*(1+Inputs!$B$30)*(1-Inputs!$B$33)*(1-Inputs!$B$30/Inputs!$B$31)/(Inputs!$B$29-Inputs!$B$30)*DCF!M$6</f>
        <v>125388.71851512739</v>
      </c>
      <c r="DM599" s="15">
        <f ca="1">DI599+DJ599+DK599+Inputs!$B$34+Inputs!$B$36-Inputs!$B$35</f>
        <v>808302.87755654939</v>
      </c>
    </row>
    <row r="600" spans="1:117" x14ac:dyDescent="0.75">
      <c r="A600" s="11">
        <v>587</v>
      </c>
      <c r="C600" s="24">
        <f t="shared" ca="1" si="358"/>
        <v>0.33415492845892808</v>
      </c>
      <c r="D600" s="24">
        <f t="shared" ca="1" si="358"/>
        <v>1.4650536515767862</v>
      </c>
      <c r="E600" s="24">
        <f t="shared" ca="1" si="358"/>
        <v>-0.35520724593638719</v>
      </c>
      <c r="F600" s="24">
        <f t="shared" ca="1" si="358"/>
        <v>-0.34428200177924495</v>
      </c>
      <c r="G600" s="24">
        <f t="shared" ca="1" si="358"/>
        <v>-6.0657165043831287E-3</v>
      </c>
      <c r="H600" s="24">
        <f t="shared" ca="1" si="358"/>
        <v>0.6643703056078395</v>
      </c>
      <c r="I600" s="24">
        <f t="shared" ca="1" si="358"/>
        <v>-0.18046790095778517</v>
      </c>
      <c r="J600" s="24">
        <f t="shared" ca="1" si="358"/>
        <v>-1.9296748597768112</v>
      </c>
      <c r="K600" s="24">
        <f t="shared" ca="1" si="358"/>
        <v>-0.68013570647375521</v>
      </c>
      <c r="L600" s="24">
        <f t="shared" ca="1" si="358"/>
        <v>1.7250390140973619</v>
      </c>
      <c r="M600" s="24">
        <f t="shared" ca="1" si="358"/>
        <v>0.66403667626888463</v>
      </c>
      <c r="N600" s="24">
        <f ca="1">SQRT(Inputs!$B$38)*C600+SQRT(1-Inputs!$B$38)*_xlfn.NORM.S.INV(RAND())</f>
        <v>7.7969707718102188E-2</v>
      </c>
      <c r="O600" s="24">
        <f ca="1">SQRT(Inputs!$B$38)*D600+SQRT(1-Inputs!$B$38)*_xlfn.NORM.S.INV(RAND())</f>
        <v>-8.6999628208971114E-2</v>
      </c>
      <c r="P600" s="24">
        <f ca="1">SQRT(Inputs!$B$38)*E600+SQRT(1-Inputs!$B$38)*_xlfn.NORM.S.INV(RAND())</f>
        <v>-0.17338733254751015</v>
      </c>
      <c r="Q600" s="24">
        <f ca="1">SQRT(Inputs!$B$38)*F600+SQRT(1-Inputs!$B$38)*_xlfn.NORM.S.INV(RAND())</f>
        <v>-0.51228630826243382</v>
      </c>
      <c r="R600" s="24">
        <f ca="1">SQRT(Inputs!$B$38)*G600+SQRT(1-Inputs!$B$38)*_xlfn.NORM.S.INV(RAND())</f>
        <v>0.854857001055358</v>
      </c>
      <c r="S600" s="24">
        <f ca="1">SQRT(Inputs!$B$38)*H600+SQRT(1-Inputs!$B$38)*_xlfn.NORM.S.INV(RAND())</f>
        <v>0.27591640863208372</v>
      </c>
      <c r="T600" s="24">
        <f ca="1">SQRT(Inputs!$B$38)*I600+SQRT(1-Inputs!$B$38)*_xlfn.NORM.S.INV(RAND())</f>
        <v>0.51258074389167885</v>
      </c>
      <c r="U600" s="24">
        <f ca="1">SQRT(Inputs!$B$38)*J600+SQRT(1-Inputs!$B$38)*_xlfn.NORM.S.INV(RAND())</f>
        <v>-2.2009142107848767E-2</v>
      </c>
      <c r="V600" s="24">
        <f ca="1">SQRT(Inputs!$B$38)*K600+SQRT(1-Inputs!$B$38)*_xlfn.NORM.S.INV(RAND())</f>
        <v>-1.2420045886186459</v>
      </c>
      <c r="W600" s="24">
        <f ca="1">SQRT(Inputs!$B$38)*L600+SQRT(1-Inputs!$B$38)*_xlfn.NORM.S.INV(RAND())</f>
        <v>0.66837035503420572</v>
      </c>
      <c r="X600" s="24">
        <f ca="1">SQRT(Inputs!$B$38)*M600+SQRT(1-Inputs!$B$38)*_xlfn.NORM.S.INV(RAND())</f>
        <v>0.77873314799918281</v>
      </c>
      <c r="Y600" s="24">
        <f ca="1">SQRT(Inputs!$B$38)*C600+SQRT(1-Inputs!$B$38)*_xlfn.NORM.S.INV(RAND())</f>
        <v>0.49813178592710583</v>
      </c>
      <c r="Z600" s="24">
        <f ca="1">SQRT(Inputs!$B$38)*D600+SQRT(1-Inputs!$B$38)*_xlfn.NORM.S.INV(RAND())</f>
        <v>2.6718666146178154</v>
      </c>
      <c r="AA600" s="24">
        <f ca="1">SQRT(Inputs!$B$38)*E600+SQRT(1-Inputs!$B$38)*_xlfn.NORM.S.INV(RAND())</f>
        <v>-0.61168767595044482</v>
      </c>
      <c r="AB600" s="24">
        <f ca="1">SQRT(Inputs!$B$38)*F600+SQRT(1-Inputs!$B$38)*_xlfn.NORM.S.INV(RAND())</f>
        <v>-1.262179057679349</v>
      </c>
      <c r="AC600" s="24">
        <f ca="1">SQRT(Inputs!$B$38)*G600+SQRT(1-Inputs!$B$38)*_xlfn.NORM.S.INV(RAND())</f>
        <v>0.19234752861641927</v>
      </c>
      <c r="AD600" s="24">
        <f ca="1">SQRT(Inputs!$B$38)*H600+SQRT(1-Inputs!$B$38)*_xlfn.NORM.S.INV(RAND())</f>
        <v>-3.0610841577808412E-2</v>
      </c>
      <c r="AE600" s="24">
        <f ca="1">SQRT(Inputs!$B$38)*I600+SQRT(1-Inputs!$B$38)*_xlfn.NORM.S.INV(RAND())</f>
        <v>-0.59726347767526677</v>
      </c>
      <c r="AF600" s="24">
        <f ca="1">SQRT(Inputs!$B$38)*J600+SQRT(1-Inputs!$B$38)*_xlfn.NORM.S.INV(RAND())</f>
        <v>-2.1358856185118968</v>
      </c>
      <c r="AG600" s="24">
        <f ca="1">SQRT(Inputs!$B$38)*K600+SQRT(1-Inputs!$B$38)*_xlfn.NORM.S.INV(RAND())</f>
        <v>1.615753548794213</v>
      </c>
      <c r="AH600" s="24">
        <f ca="1">SQRT(Inputs!$B$38)*L600+SQRT(1-Inputs!$B$38)*_xlfn.NORM.S.INV(RAND())</f>
        <v>0.81093228755679558</v>
      </c>
      <c r="AI600" s="24">
        <f ca="1">SQRT(Inputs!$B$38)*M600+SQRT(1-Inputs!$B$38)*_xlfn.NORM.S.INV(RAND())</f>
        <v>3.2324340858772338E-2</v>
      </c>
      <c r="AJ600" s="24">
        <f ca="1">SQRT(Inputs!$B$38)*C600+SQRT(1-Inputs!$B$38)*_xlfn.NORM.S.INV(RAND())</f>
        <v>-1.6439951493413951</v>
      </c>
      <c r="AK600" s="24">
        <f ca="1">SQRT(Inputs!$B$38)*D600+SQRT(1-Inputs!$B$38)*_xlfn.NORM.S.INV(RAND())</f>
        <v>0.77837838995399655</v>
      </c>
      <c r="AL600" s="24">
        <f ca="1">SQRT(Inputs!$B$38)*E600+SQRT(1-Inputs!$B$38)*_xlfn.NORM.S.INV(RAND())</f>
        <v>-1.3758958946115121</v>
      </c>
      <c r="AM600" s="24">
        <f ca="1">SQRT(Inputs!$B$38)*F600+SQRT(1-Inputs!$B$38)*_xlfn.NORM.S.INV(RAND())</f>
        <v>0.57845608242802293</v>
      </c>
      <c r="AN600" s="24">
        <f ca="1">SQRT(Inputs!$B$38)*G600+SQRT(1-Inputs!$B$38)*_xlfn.NORM.S.INV(RAND())</f>
        <v>-0.6682691098421415</v>
      </c>
      <c r="AO600" s="24">
        <f ca="1">SQRT(Inputs!$B$38)*H600+SQRT(1-Inputs!$B$38)*_xlfn.NORM.S.INV(RAND())</f>
        <v>0.16182467624145941</v>
      </c>
      <c r="AP600" s="24">
        <f ca="1">SQRT(Inputs!$B$38)*I600+SQRT(1-Inputs!$B$38)*_xlfn.NORM.S.INV(RAND())</f>
        <v>0.53523791567772361</v>
      </c>
      <c r="AQ600" s="24">
        <f ca="1">SQRT(Inputs!$B$38)*J600+SQRT(1-Inputs!$B$38)*_xlfn.NORM.S.INV(RAND())</f>
        <v>-0.93806446269698252</v>
      </c>
      <c r="AR600" s="24">
        <f ca="1">SQRT(Inputs!$B$38)*K600+SQRT(1-Inputs!$B$38)*_xlfn.NORM.S.INV(RAND())</f>
        <v>-0.77773079839541948</v>
      </c>
      <c r="AS600" s="24">
        <f ca="1">SQRT(Inputs!$B$38)*L600+SQRT(1-Inputs!$B$38)*_xlfn.NORM.S.INV(RAND())</f>
        <v>2.4800424609624563</v>
      </c>
      <c r="AT600" s="24">
        <f ca="1">SQRT(Inputs!$B$38)*M600+SQRT(1-Inputs!$B$38)*_xlfn.NORM.S.INV(RAND())</f>
        <v>0.78277282632793588</v>
      </c>
      <c r="AU600" s="15">
        <f ca="1">Inputs!$B$6*EXP($B$8-0.5*C$5^2+C$5*N600)</f>
        <v>5025.2657271663993</v>
      </c>
      <c r="AV600" s="15">
        <f t="shared" ca="1" si="328"/>
        <v>6039.1875162193182</v>
      </c>
      <c r="AW600" s="15">
        <f t="shared" ca="1" si="329"/>
        <v>7193.5041935898753</v>
      </c>
      <c r="AX600" s="15">
        <f t="shared" ca="1" si="330"/>
        <v>8238.0608619866853</v>
      </c>
      <c r="AY600" s="15">
        <f t="shared" ca="1" si="331"/>
        <v>11124.772192126173</v>
      </c>
      <c r="AZ600" s="15">
        <f t="shared" ca="1" si="332"/>
        <v>14025.63952850709</v>
      </c>
      <c r="BA600" s="15">
        <f t="shared" ca="1" si="333"/>
        <v>18109.72081347015</v>
      </c>
      <c r="BB600" s="15">
        <f t="shared" ca="1" si="334"/>
        <v>22122.979644924129</v>
      </c>
      <c r="BC600" s="15">
        <f t="shared" ca="1" si="335"/>
        <v>24033.756999296122</v>
      </c>
      <c r="BD600" s="15">
        <f t="shared" ca="1" si="336"/>
        <v>31343.040470416923</v>
      </c>
      <c r="BE600" s="15">
        <f t="shared" ca="1" si="337"/>
        <v>41229.902586919336</v>
      </c>
      <c r="BF600" s="15">
        <f ca="1">Inputs!$B$13*EXP($B$9-0.5*C$6^2+C$6*Y600)</f>
        <v>15266.59988721757</v>
      </c>
      <c r="BG600" s="15">
        <f t="shared" ca="1" si="338"/>
        <v>30132.021472777709</v>
      </c>
      <c r="BH600" s="15">
        <f t="shared" ca="1" si="339"/>
        <v>33263.9374615544</v>
      </c>
      <c r="BI600" s="15">
        <f t="shared" ca="1" si="340"/>
        <v>33530.215297019029</v>
      </c>
      <c r="BJ600" s="15">
        <f t="shared" ca="1" si="341"/>
        <v>42261.509161467962</v>
      </c>
      <c r="BK600" s="15">
        <f t="shared" ca="1" si="342"/>
        <v>51652.284948009794</v>
      </c>
      <c r="BL600" s="15">
        <f t="shared" ca="1" si="343"/>
        <v>58722.89931619609</v>
      </c>
      <c r="BM600" s="15">
        <f t="shared" ca="1" si="344"/>
        <v>55360.717832061346</v>
      </c>
      <c r="BN600" s="15">
        <f t="shared" ca="1" si="345"/>
        <v>82632.896075645913</v>
      </c>
      <c r="BO600" s="15">
        <f t="shared" ca="1" si="346"/>
        <v>111721.32414897307</v>
      </c>
      <c r="BP600" s="15">
        <f t="shared" ca="1" si="347"/>
        <v>138012.52765488121</v>
      </c>
      <c r="BQ600" s="15">
        <f ca="1">Inputs!$B$20*EXP($B$10-0.5*C$7^2+C$7*AJ600)</f>
        <v>2394.2661808862531</v>
      </c>
      <c r="BR600" s="15">
        <f t="shared" ca="1" si="348"/>
        <v>4159.7531110020118</v>
      </c>
      <c r="BS600" s="15">
        <f t="shared" ca="1" si="349"/>
        <v>3836.888361786378</v>
      </c>
      <c r="BT600" s="15">
        <f t="shared" ca="1" si="350"/>
        <v>6157.1274402289537</v>
      </c>
      <c r="BU600" s="15">
        <f t="shared" ca="1" si="351"/>
        <v>7259.0190653226446</v>
      </c>
      <c r="BV600" s="15">
        <f t="shared" ca="1" si="352"/>
        <v>10474.397031549863</v>
      </c>
      <c r="BW600" s="15">
        <f t="shared" ca="1" si="353"/>
        <v>16369.649006879175</v>
      </c>
      <c r="BX600" s="15">
        <f t="shared" ca="1" si="354"/>
        <v>18970.523986692951</v>
      </c>
      <c r="BY600" s="15">
        <f t="shared" ca="1" si="355"/>
        <v>22905.90533805095</v>
      </c>
      <c r="BZ600" s="15">
        <f t="shared" ca="1" si="356"/>
        <v>50704.925067865173</v>
      </c>
      <c r="CA600" s="15">
        <f t="shared" ca="1" si="357"/>
        <v>81854.531163316191</v>
      </c>
      <c r="CB600" s="15">
        <f ca="1">(AU600*DCF!C$10-DCF!C$5*MAX(AU600*DCF!C$10,0)-MAX(AU600-Inputs!$B$6,0)/Inputs!$B$10)*DCF!C$6</f>
        <v>1042.6249147881256</v>
      </c>
      <c r="CC600" s="15">
        <f ca="1">(AV600*DCF!D$10-DCF!D$5*MAX(AV600*DCF!D$10,0)-MAX(AV600-AU600,0)/Inputs!$B$10)*DCF!D$6</f>
        <v>1224.7927508838118</v>
      </c>
      <c r="CD600" s="15">
        <f ca="1">(AW600*DCF!E$10-DCF!E$5*MAX(AW600*DCF!E$10,0)-MAX(AW600-AV600,0)/Inputs!$B$10)*DCF!E$6</f>
        <v>1400.8656894170299</v>
      </c>
      <c r="CE600" s="15">
        <f ca="1">(AX600*DCF!F$10-DCF!F$5*MAX(AX600*DCF!F$10,0)-MAX(AX600-AW600,0)/Inputs!$B$10)*DCF!F$6</f>
        <v>1581.0092122159622</v>
      </c>
      <c r="CF600" s="15">
        <f ca="1">(AY600*DCF!G$10-DCF!G$5*MAX(AY600*DCF!G$10,0)-MAX(AY600-AX600,0)/Inputs!$B$10)*DCF!G$6</f>
        <v>1737.2705728654869</v>
      </c>
      <c r="CG600" s="15">
        <f ca="1">(AZ600*DCF!H$10-DCF!H$5*MAX(AZ600*DCF!H$10,0)-MAX(AZ600-AY600,0)/Inputs!$B$10)*DCF!H$6</f>
        <v>2207.9869742996993</v>
      </c>
      <c r="CH600" s="15">
        <f ca="1">(BA600*DCF!I$10-DCF!I$5*MAX(BA600*DCF!I$10,0)-MAX(BA600-AZ600,0)/Inputs!$B$10)*DCF!I$6</f>
        <v>2638.0529239850193</v>
      </c>
      <c r="CI600" s="15">
        <f ca="1">(BB600*DCF!J$10-DCF!J$5*MAX(BB600*DCF!J$10,0)-MAX(BB600-BA600,0)/Inputs!$B$10)*DCF!J$6</f>
        <v>3188.2113968476956</v>
      </c>
      <c r="CJ600" s="15">
        <f ca="1">(BC600*DCF!K$10-DCF!K$5*MAX(BC600*DCF!K$10,0)-MAX(BC600-BB600,0)/Inputs!$B$10)*DCF!K$6</f>
        <v>3601.5691502936356</v>
      </c>
      <c r="CK600" s="15">
        <f ca="1">(BD600*DCF!L$10-DCF!L$5*MAX(BD600*DCF!L$10,0)-MAX(BD600-BC600,0)/Inputs!$B$10)*DCF!L$6</f>
        <v>3781.9178207389973</v>
      </c>
      <c r="CL600" s="15">
        <f ca="1">(BE600*DCF!M$10-DCF!M$5*MAX(BE600*DCF!M$10,0)-MAX(BE600-BD600,0)/Inputs!$B$10)*DCF!M$6</f>
        <v>4636.9812044734326</v>
      </c>
      <c r="CM600" s="15">
        <f ca="1">(BF600*DCF!C$28-DCF!C$5*MAX(BF600*DCF!C$28,0)-MAX(BF600-Inputs!$B$13,0)/Inputs!$B$17)*DCF!C$6</f>
        <v>3763.2846670600325</v>
      </c>
      <c r="CN600" s="15">
        <f ca="1">(BG600*DCF!D$28-DCF!D$5*MAX(BG600*DCF!D$28,0)-MAX(BG600-BF600,0)/Inputs!$B$17)*DCF!D$6</f>
        <v>5703.0992847845082</v>
      </c>
      <c r="CO600" s="15">
        <f ca="1">(BH600*DCF!E$28-DCF!E$5*MAX(BH600*DCF!E$28,0)-MAX(BH600-BG600,0)/Inputs!$B$17)*DCF!E$6</f>
        <v>8803.6818702871115</v>
      </c>
      <c r="CP600" s="15">
        <f ca="1">(BI600*DCF!F$28-DCF!F$5*MAX(BI600*DCF!F$28,0)-MAX(BI600-BH600,0)/Inputs!$B$17)*DCF!F$6</f>
        <v>9054.0901495620583</v>
      </c>
      <c r="CQ600" s="15">
        <f ca="1">(BJ600*DCF!G$28-DCF!G$5*MAX(BJ600*DCF!G$28,0)-MAX(BJ600-BI600,0)/Inputs!$B$17)*DCF!G$6</f>
        <v>9496.5518157400656</v>
      </c>
      <c r="CR600" s="15">
        <f ca="1">(BK600*DCF!H$28-DCF!H$5*MAX(BK600*DCF!H$28,0)-MAX(BK600-BJ600,0)/Inputs!$B$17)*DCF!H$6</f>
        <v>11315.116914547847</v>
      </c>
      <c r="CS600" s="15">
        <f ca="1">(BL600*DCF!I$28-DCF!I$5*MAX(BL600*DCF!I$28,0)-MAX(BL600-BK600,0)/Inputs!$B$17)*DCF!I$6</f>
        <v>12794.018194130753</v>
      </c>
      <c r="CT600" s="15">
        <f ca="1">(BM600*DCF!J$28-DCF!J$5*MAX(BM600*DCF!J$28,0)-MAX(BM600-BL600,0)/Inputs!$B$17)*DCF!J$6</f>
        <v>12350.035925244716</v>
      </c>
      <c r="CU600" s="15">
        <f ca="1">(BN600*DCF!K$28-DCF!K$5*MAX(BN600*DCF!K$28,0)-MAX(BN600-BM600,0)/Inputs!$B$17)*DCF!K$6</f>
        <v>14110.203574304904</v>
      </c>
      <c r="CV600" s="15">
        <f ca="1">(BO600*DCF!L$28-DCF!L$5*MAX(BO600*DCF!L$28,0)-MAX(BO600-BN600,0)/Inputs!$B$17)*DCF!L$6</f>
        <v>18999.345043157959</v>
      </c>
      <c r="CW600" s="15">
        <f ca="1">(BP600*DCF!M$28-DCF!M$5*MAX(BP600*DCF!M$28,0)-MAX(BP600-BO600,0)/Inputs!$B$17)*DCF!M$6</f>
        <v>23218.967419461493</v>
      </c>
      <c r="CX600" s="15">
        <f ca="1">(BQ600*DCF!C$46-DCF!C$5*MAX(BQ600*DCF!C$46,0)-MAX(BQ600-Inputs!$B$20,0)/Inputs!$B$24)*DCF!C$6</f>
        <v>-552.94830967349958</v>
      </c>
      <c r="CY600" s="15">
        <f ca="1">(BR600*DCF!D$46-DCF!D$5*MAX(BR600*DCF!D$46,0)-MAX(BR600-BQ600,0)/Inputs!$B$24)*DCF!D$6</f>
        <v>-1463.2914675598306</v>
      </c>
      <c r="CZ600" s="15">
        <f ca="1">(BS600*DCF!E$46-DCF!E$5*MAX(BS600*DCF!E$46,0)-MAX(BS600-BR600,0)/Inputs!$B$24)*DCF!E$6</f>
        <v>-453.7187293050888</v>
      </c>
      <c r="DA600" s="15">
        <f ca="1">(BT600*DCF!F$46-DCF!F$5*MAX(BT600*DCF!F$46,0)-MAX(BT600-BS600,0)/Inputs!$B$24)*DCF!F$6</f>
        <v>-1293.2733453401472</v>
      </c>
      <c r="DB600" s="15">
        <f ca="1">(BU600*DCF!G$46-DCF!G$5*MAX(BU600*DCF!G$46,0)-MAX(BU600-BT600,0)/Inputs!$B$24)*DCF!G$6</f>
        <v>-614.83363124826042</v>
      </c>
      <c r="DC600" s="15">
        <f ca="1">(BV600*DCF!H$46-DCF!H$5*MAX(BV600*DCF!H$46,0)-MAX(BV600-BU600,0)/Inputs!$B$24)*DCF!H$6</f>
        <v>-999.15900205744663</v>
      </c>
      <c r="DD600" s="15">
        <f ca="1">(BW600*DCF!I$46-DCF!I$5*MAX(BW600*DCF!I$46,0)-MAX(BW600-BV600,0)/Inputs!$B$24)*DCF!I$6</f>
        <v>-1314.2353928523946</v>
      </c>
      <c r="DE600" s="15">
        <f ca="1">(BX600*DCF!J$46-DCF!J$5*MAX(BX600*DCF!J$46,0)-MAX(BX600-BW600,0)/Inputs!$B$24)*DCF!J$6</f>
        <v>106.0514536909761</v>
      </c>
      <c r="DF600" s="15">
        <f ca="1">(BY600*DCF!K$46-DCF!K$5*MAX(BY600*DCF!K$46,0)-MAX(BY600-BX600,0)/Inputs!$B$24)*DCF!K$6</f>
        <v>344.39807716223129</v>
      </c>
      <c r="DG600" s="15">
        <f ca="1">(BZ600*DCF!L$46-DCF!L$5*MAX(BZ600*DCF!L$46,0)-MAX(BZ600-BY600,0)/Inputs!$B$24)*DCF!L$6</f>
        <v>-2786.0135430379478</v>
      </c>
      <c r="DH600" s="15">
        <f ca="1">(CA600*DCF!M$46-DCF!M$5*MAX(CA600*DCF!M$46,0)-MAX(CA600-BZ600,0)/Inputs!$B$24)*DCF!M$6</f>
        <v>-94.944317001138856</v>
      </c>
      <c r="DI600" s="15">
        <f ca="1">SUM(CB600:CL600)+BE600*DCF!M$10*(1+Inputs!$B$30)*(1-Inputs!$B$33)*(1-Inputs!$B$30/Inputs!$B$31)/(Inputs!$B$29-Inputs!$B$30)*DCF!M$6</f>
        <v>141784.6467192244</v>
      </c>
      <c r="DJ600" s="15">
        <f ca="1">SUM(CM600:CW600)+BP600*DCF!M$28*(1+Inputs!$B$30)*(1-Inputs!$B$33)*(1-Inputs!$B$30/Inputs!$B$31)/(Inputs!$B$29-Inputs!$B$30)*DCF!M$6</f>
        <v>641729.31417865062</v>
      </c>
      <c r="DK600" s="15">
        <f ca="1">SUM(CX600:DH600)+CA600*DCF!M$46*(1+Inputs!$B$30)*(1-Inputs!$B$33)*(1-Inputs!$B$30/Inputs!$B$31)/(Inputs!$B$29-Inputs!$B$30)*DCF!M$6</f>
        <v>117434.83326034794</v>
      </c>
      <c r="DM600" s="15">
        <f ca="1">DI600+DJ600+DK600+Inputs!$B$34+Inputs!$B$36-Inputs!$B$35</f>
        <v>977799.79415822297</v>
      </c>
    </row>
    <row r="601" spans="1:117" x14ac:dyDescent="0.75">
      <c r="A601" s="11">
        <v>588</v>
      </c>
      <c r="C601" s="24">
        <f t="shared" ca="1" si="358"/>
        <v>0.63819288267713381</v>
      </c>
      <c r="D601" s="24">
        <f t="shared" ca="1" si="358"/>
        <v>-2.6448162949794787</v>
      </c>
      <c r="E601" s="24">
        <f t="shared" ca="1" si="358"/>
        <v>2.1739039700127649</v>
      </c>
      <c r="F601" s="24">
        <f t="shared" ca="1" si="358"/>
        <v>-0.95371988610156944</v>
      </c>
      <c r="G601" s="24">
        <f t="shared" ca="1" si="358"/>
        <v>0.63433125603619289</v>
      </c>
      <c r="H601" s="24">
        <f t="shared" ca="1" si="358"/>
        <v>-0.73612622040080211</v>
      </c>
      <c r="I601" s="24">
        <f t="shared" ca="1" si="358"/>
        <v>-0.15774648097342706</v>
      </c>
      <c r="J601" s="24">
        <f t="shared" ca="1" si="358"/>
        <v>-0.74595460276298897</v>
      </c>
      <c r="K601" s="24">
        <f t="shared" ca="1" si="358"/>
        <v>0.54772039162420538</v>
      </c>
      <c r="L601" s="24">
        <f t="shared" ca="1" si="358"/>
        <v>1.1111850890125052</v>
      </c>
      <c r="M601" s="24">
        <f t="shared" ca="1" si="358"/>
        <v>-1.7838580327871087</v>
      </c>
      <c r="N601" s="24">
        <f ca="1">SQRT(Inputs!$B$38)*C601+SQRT(1-Inputs!$B$38)*_xlfn.NORM.S.INV(RAND())</f>
        <v>-9.3743417581481248E-2</v>
      </c>
      <c r="O601" s="24">
        <f ca="1">SQRT(Inputs!$B$38)*D601+SQRT(1-Inputs!$B$38)*_xlfn.NORM.S.INV(RAND())</f>
        <v>-1.3317095922956679</v>
      </c>
      <c r="P601" s="24">
        <f ca="1">SQRT(Inputs!$B$38)*E601+SQRT(1-Inputs!$B$38)*_xlfn.NORM.S.INV(RAND())</f>
        <v>0.44608795554951741</v>
      </c>
      <c r="Q601" s="24">
        <f ca="1">SQRT(Inputs!$B$38)*F601+SQRT(1-Inputs!$B$38)*_xlfn.NORM.S.INV(RAND())</f>
        <v>-0.44743431676293</v>
      </c>
      <c r="R601" s="24">
        <f ca="1">SQRT(Inputs!$B$38)*G601+SQRT(1-Inputs!$B$38)*_xlfn.NORM.S.INV(RAND())</f>
        <v>0.11433785800211757</v>
      </c>
      <c r="S601" s="24">
        <f ca="1">SQRT(Inputs!$B$38)*H601+SQRT(1-Inputs!$B$38)*_xlfn.NORM.S.INV(RAND())</f>
        <v>-0.66700514750982343</v>
      </c>
      <c r="T601" s="24">
        <f ca="1">SQRT(Inputs!$B$38)*I601+SQRT(1-Inputs!$B$38)*_xlfn.NORM.S.INV(RAND())</f>
        <v>0.5405182235031456</v>
      </c>
      <c r="U601" s="24">
        <f ca="1">SQRT(Inputs!$B$38)*J601+SQRT(1-Inputs!$B$38)*_xlfn.NORM.S.INV(RAND())</f>
        <v>-0.48953943186969917</v>
      </c>
      <c r="V601" s="24">
        <f ca="1">SQRT(Inputs!$B$38)*K601+SQRT(1-Inputs!$B$38)*_xlfn.NORM.S.INV(RAND())</f>
        <v>-0.13591124009857453</v>
      </c>
      <c r="W601" s="24">
        <f ca="1">SQRT(Inputs!$B$38)*L601+SQRT(1-Inputs!$B$38)*_xlfn.NORM.S.INV(RAND())</f>
        <v>0.28455051305788165</v>
      </c>
      <c r="X601" s="24">
        <f ca="1">SQRT(Inputs!$B$38)*M601+SQRT(1-Inputs!$B$38)*_xlfn.NORM.S.INV(RAND())</f>
        <v>-0.62022425645833756</v>
      </c>
      <c r="Y601" s="24">
        <f ca="1">SQRT(Inputs!$B$38)*C601+SQRT(1-Inputs!$B$38)*_xlfn.NORM.S.INV(RAND())</f>
        <v>1.0930523075242642</v>
      </c>
      <c r="Z601" s="24">
        <f ca="1">SQRT(Inputs!$B$38)*D601+SQRT(1-Inputs!$B$38)*_xlfn.NORM.S.INV(RAND())</f>
        <v>-1.6281678094533081</v>
      </c>
      <c r="AA601" s="24">
        <f ca="1">SQRT(Inputs!$B$38)*E601+SQRT(1-Inputs!$B$38)*_xlfn.NORM.S.INV(RAND())</f>
        <v>2.5506024820091509</v>
      </c>
      <c r="AB601" s="24">
        <f ca="1">SQRT(Inputs!$B$38)*F601+SQRT(1-Inputs!$B$38)*_xlfn.NORM.S.INV(RAND())</f>
        <v>-1.5590466259545821</v>
      </c>
      <c r="AC601" s="24">
        <f ca="1">SQRT(Inputs!$B$38)*G601+SQRT(1-Inputs!$B$38)*_xlfn.NORM.S.INV(RAND())</f>
        <v>-1.0202855943039533</v>
      </c>
      <c r="AD601" s="24">
        <f ca="1">SQRT(Inputs!$B$38)*H601+SQRT(1-Inputs!$B$38)*_xlfn.NORM.S.INV(RAND())</f>
        <v>-1.905817685897655</v>
      </c>
      <c r="AE601" s="24">
        <f ca="1">SQRT(Inputs!$B$38)*I601+SQRT(1-Inputs!$B$38)*_xlfn.NORM.S.INV(RAND())</f>
        <v>-1.3156901338582812</v>
      </c>
      <c r="AF601" s="24">
        <f ca="1">SQRT(Inputs!$B$38)*J601+SQRT(1-Inputs!$B$38)*_xlfn.NORM.S.INV(RAND())</f>
        <v>-1.027989931052782</v>
      </c>
      <c r="AG601" s="24">
        <f ca="1">SQRT(Inputs!$B$38)*K601+SQRT(1-Inputs!$B$38)*_xlfn.NORM.S.INV(RAND())</f>
        <v>0.82857522903711534</v>
      </c>
      <c r="AH601" s="24">
        <f ca="1">SQRT(Inputs!$B$38)*L601+SQRT(1-Inputs!$B$38)*_xlfn.NORM.S.INV(RAND())</f>
        <v>0.32390314313073809</v>
      </c>
      <c r="AI601" s="24">
        <f ca="1">SQRT(Inputs!$B$38)*M601+SQRT(1-Inputs!$B$38)*_xlfn.NORM.S.INV(RAND())</f>
        <v>-3.6489503451566652E-3</v>
      </c>
      <c r="AJ601" s="24">
        <f ca="1">SQRT(Inputs!$B$38)*C601+SQRT(1-Inputs!$B$38)*_xlfn.NORM.S.INV(RAND())</f>
        <v>-3.4594248272461881E-2</v>
      </c>
      <c r="AK601" s="24">
        <f ca="1">SQRT(Inputs!$B$38)*D601+SQRT(1-Inputs!$B$38)*_xlfn.NORM.S.INV(RAND())</f>
        <v>-2.1358972339836479</v>
      </c>
      <c r="AL601" s="24">
        <f ca="1">SQRT(Inputs!$B$38)*E601+SQRT(1-Inputs!$B$38)*_xlfn.NORM.S.INV(RAND())</f>
        <v>2.4239824241416539</v>
      </c>
      <c r="AM601" s="24">
        <f ca="1">SQRT(Inputs!$B$38)*F601+SQRT(1-Inputs!$B$38)*_xlfn.NORM.S.INV(RAND())</f>
        <v>-0.95165970673482425</v>
      </c>
      <c r="AN601" s="24">
        <f ca="1">SQRT(Inputs!$B$38)*G601+SQRT(1-Inputs!$B$38)*_xlfn.NORM.S.INV(RAND())</f>
        <v>1.1420153936928779</v>
      </c>
      <c r="AO601" s="24">
        <f ca="1">SQRT(Inputs!$B$38)*H601+SQRT(1-Inputs!$B$38)*_xlfn.NORM.S.INV(RAND())</f>
        <v>-9.4751941448864341E-2</v>
      </c>
      <c r="AP601" s="24">
        <f ca="1">SQRT(Inputs!$B$38)*I601+SQRT(1-Inputs!$B$38)*_xlfn.NORM.S.INV(RAND())</f>
        <v>4.8263537563417724E-2</v>
      </c>
      <c r="AQ601" s="24">
        <f ca="1">SQRT(Inputs!$B$38)*J601+SQRT(1-Inputs!$B$38)*_xlfn.NORM.S.INV(RAND())</f>
        <v>-0.5152411343766945</v>
      </c>
      <c r="AR601" s="24">
        <f ca="1">SQRT(Inputs!$B$38)*K601+SQRT(1-Inputs!$B$38)*_xlfn.NORM.S.INV(RAND())</f>
        <v>-9.2706708451080033E-2</v>
      </c>
      <c r="AS601" s="24">
        <f ca="1">SQRT(Inputs!$B$38)*L601+SQRT(1-Inputs!$B$38)*_xlfn.NORM.S.INV(RAND())</f>
        <v>-1.289055265660894</v>
      </c>
      <c r="AT601" s="24">
        <f ca="1">SQRT(Inputs!$B$38)*M601+SQRT(1-Inputs!$B$38)*_xlfn.NORM.S.INV(RAND())</f>
        <v>-2.0102423041536981</v>
      </c>
      <c r="AU601" s="15">
        <f ca="1">Inputs!$B$6*EXP($B$8-0.5*C$5^2+C$5*N601)</f>
        <v>4887.508194392718</v>
      </c>
      <c r="AV601" s="15">
        <f t="shared" ca="1" si="328"/>
        <v>4891.3168068171626</v>
      </c>
      <c r="AW601" s="15">
        <f t="shared" ca="1" si="329"/>
        <v>6333.9625674425124</v>
      </c>
      <c r="AX601" s="15">
        <f t="shared" ca="1" si="330"/>
        <v>7312.7159659900708</v>
      </c>
      <c r="AY601" s="15">
        <f t="shared" ca="1" si="331"/>
        <v>9057.022325806458</v>
      </c>
      <c r="AZ601" s="15">
        <f t="shared" ca="1" si="332"/>
        <v>10292.537594344676</v>
      </c>
      <c r="BA601" s="15">
        <f t="shared" ca="1" si="333"/>
        <v>13328.50348850177</v>
      </c>
      <c r="BB601" s="15">
        <f t="shared" ca="1" si="334"/>
        <v>15537.107268280792</v>
      </c>
      <c r="BC601" s="15">
        <f t="shared" ca="1" si="335"/>
        <v>18780.981971971694</v>
      </c>
      <c r="BD601" s="15">
        <f t="shared" ca="1" si="336"/>
        <v>23629.066857185346</v>
      </c>
      <c r="BE601" s="15">
        <f t="shared" ca="1" si="337"/>
        <v>27364.092318103674</v>
      </c>
      <c r="BF601" s="15">
        <f ca="1">Inputs!$B$13*EXP($B$9-0.5*C$6^2+C$6*Y601)</f>
        <v>17177.648752290686</v>
      </c>
      <c r="BG601" s="15">
        <f t="shared" ca="1" si="338"/>
        <v>15605.738618440615</v>
      </c>
      <c r="BH601" s="15">
        <f t="shared" ca="1" si="339"/>
        <v>29108.008056788276</v>
      </c>
      <c r="BI601" s="15">
        <f t="shared" ca="1" si="340"/>
        <v>28030.48750402141</v>
      </c>
      <c r="BJ601" s="15">
        <f t="shared" ca="1" si="341"/>
        <v>29663.782311907056</v>
      </c>
      <c r="BK601" s="15">
        <f t="shared" ca="1" si="342"/>
        <v>28086.462635345932</v>
      </c>
      <c r="BL601" s="15">
        <f t="shared" ca="1" si="343"/>
        <v>29092.515527474985</v>
      </c>
      <c r="BM601" s="15">
        <f t="shared" ca="1" si="344"/>
        <v>31473.712220957768</v>
      </c>
      <c r="BN601" s="15">
        <f t="shared" ca="1" si="345"/>
        <v>42749.523521038551</v>
      </c>
      <c r="BO601" s="15">
        <f t="shared" ca="1" si="346"/>
        <v>54617.011627089596</v>
      </c>
      <c r="BP601" s="15">
        <f t="shared" ca="1" si="347"/>
        <v>67195.523222648742</v>
      </c>
      <c r="BQ601" s="15">
        <f ca="1">Inputs!$B$20*EXP($B$10-0.5*C$7^2+C$7*AJ601)</f>
        <v>4237.2031862847271</v>
      </c>
      <c r="BR601" s="15">
        <f t="shared" ca="1" si="348"/>
        <v>2917.615508798021</v>
      </c>
      <c r="BS601" s="15">
        <f t="shared" ca="1" si="349"/>
        <v>8014.9518186410642</v>
      </c>
      <c r="BT601" s="15">
        <f t="shared" ca="1" si="350"/>
        <v>8609.4350362304976</v>
      </c>
      <c r="BU601" s="15">
        <f t="shared" ca="1" si="351"/>
        <v>15729.333550678224</v>
      </c>
      <c r="BV601" s="15">
        <f t="shared" ca="1" si="352"/>
        <v>21421.823759479714</v>
      </c>
      <c r="BW601" s="15">
        <f t="shared" ca="1" si="353"/>
        <v>30199.866236067883</v>
      </c>
      <c r="BX601" s="15">
        <f t="shared" ca="1" si="354"/>
        <v>38094.125705690807</v>
      </c>
      <c r="BY601" s="15">
        <f t="shared" ca="1" si="355"/>
        <v>52437.945489355021</v>
      </c>
      <c r="BZ601" s="15">
        <f t="shared" ca="1" si="356"/>
        <v>58053.85641870628</v>
      </c>
      <c r="CA601" s="15">
        <f t="shared" ca="1" si="357"/>
        <v>57052.435099793256</v>
      </c>
      <c r="CB601" s="15">
        <f ca="1">(AU601*DCF!C$10-DCF!C$5*MAX(AU601*DCF!C$10,0)-MAX(AU601-Inputs!$B$6,0)/Inputs!$B$10)*DCF!C$6</f>
        <v>1043.6071505508178</v>
      </c>
      <c r="CC601" s="15">
        <f ca="1">(AV601*DCF!D$10-DCF!D$5*MAX(AV601*DCF!D$10,0)-MAX(AV601-AU601,0)/Inputs!$B$10)*DCF!D$6</f>
        <v>1191.2967036168211</v>
      </c>
      <c r="CD601" s="15">
        <f ca="1">(AW601*DCF!E$10-DCF!E$5*MAX(AW601*DCF!E$10,0)-MAX(AW601-AV601,0)/Inputs!$B$10)*DCF!E$6</f>
        <v>1137.4675609507531</v>
      </c>
      <c r="CE601" s="15">
        <f ca="1">(AX601*DCF!F$10-DCF!F$5*MAX(AX601*DCF!F$10,0)-MAX(AX601-AW601,0)/Inputs!$B$10)*DCF!F$6</f>
        <v>1392.6999251277762</v>
      </c>
      <c r="CF601" s="15">
        <f ca="1">(AY601*DCF!G$10-DCF!G$5*MAX(AY601*DCF!G$10,0)-MAX(AY601-AX601,0)/Inputs!$B$10)*DCF!G$6</f>
        <v>1530.8216813378224</v>
      </c>
      <c r="CG601" s="15">
        <f ca="1">(AZ601*DCF!H$10-DCF!H$5*MAX(AZ601*DCF!H$10,0)-MAX(AZ601-AY601,0)/Inputs!$B$10)*DCF!H$6</f>
        <v>1778.915671124442</v>
      </c>
      <c r="CH601" s="15">
        <f ca="1">(BA601*DCF!I$10-DCF!I$5*MAX(BA601*DCF!I$10,0)-MAX(BA601-AZ601,0)/Inputs!$B$10)*DCF!I$6</f>
        <v>1936.626584788849</v>
      </c>
      <c r="CI601" s="15">
        <f ca="1">(BB601*DCF!J$10-DCF!J$5*MAX(BB601*DCF!J$10,0)-MAX(BB601-BA601,0)/Inputs!$B$10)*DCF!J$6</f>
        <v>2331.5261504087821</v>
      </c>
      <c r="CJ601" s="15">
        <f ca="1">(BC601*DCF!K$10-DCF!K$5*MAX(BC601*DCF!K$10,0)-MAX(BC601-BB601,0)/Inputs!$B$10)*DCF!K$6</f>
        <v>2569.3433955112978</v>
      </c>
      <c r="CK601" s="15">
        <f ca="1">(BD601*DCF!L$10-DCF!L$5*MAX(BD601*DCF!L$10,0)-MAX(BD601-BC601,0)/Inputs!$B$10)*DCF!L$6</f>
        <v>2936.7767386309206</v>
      </c>
      <c r="CL601" s="15">
        <f ca="1">(BE601*DCF!M$10-DCF!M$5*MAX(BE601*DCF!M$10,0)-MAX(BE601-BD601,0)/Inputs!$B$10)*DCF!M$6</f>
        <v>3415.2386548210638</v>
      </c>
      <c r="CM601" s="15">
        <f ca="1">(BF601*DCF!C$28-DCF!C$5*MAX(BF601*DCF!C$28,0)-MAX(BF601-Inputs!$B$13,0)/Inputs!$B$17)*DCF!C$6</f>
        <v>3905.1734706241427</v>
      </c>
      <c r="CN601" s="15">
        <f ca="1">(BG601*DCF!D$28-DCF!D$5*MAX(BG601*DCF!D$28,0)-MAX(BG601-BF601,0)/Inputs!$B$17)*DCF!D$6</f>
        <v>4596.2499509270519</v>
      </c>
      <c r="CO601" s="15">
        <f ca="1">(BH601*DCF!E$28-DCF!E$5*MAX(BH601*DCF!E$28,0)-MAX(BH601-BG601,0)/Inputs!$B$17)*DCF!E$6</f>
        <v>5582.7947412824496</v>
      </c>
      <c r="CP601" s="15">
        <f ca="1">(BI601*DCF!F$28-DCF!F$5*MAX(BI601*DCF!F$28,0)-MAX(BI601-BH601,0)/Inputs!$B$17)*DCF!F$6</f>
        <v>7609.5390101252569</v>
      </c>
      <c r="CQ601" s="15">
        <f ca="1">(BJ601*DCF!G$28-DCF!G$5*MAX(BJ601*DCF!G$28,0)-MAX(BJ601-BI601,0)/Inputs!$B$17)*DCF!G$6</f>
        <v>7421.7893275883725</v>
      </c>
      <c r="CR601" s="15">
        <f ca="1">(BK601*DCF!H$28-DCF!H$5*MAX(BK601*DCF!H$28,0)-MAX(BK601-BJ601,0)/Inputs!$B$17)*DCF!H$6</f>
        <v>6946.092080029016</v>
      </c>
      <c r="CS601" s="15">
        <f ca="1">(BL601*DCF!I$28-DCF!I$5*MAX(BL601*DCF!I$28,0)-MAX(BL601-BK601,0)/Inputs!$B$17)*DCF!I$6</f>
        <v>6696.7939502920863</v>
      </c>
      <c r="CT601" s="15">
        <f ca="1">(BM601*DCF!J$28-DCF!J$5*MAX(BM601*DCF!J$28,0)-MAX(BM601-BL601,0)/Inputs!$B$17)*DCF!J$6</f>
        <v>6705.5234303037751</v>
      </c>
      <c r="CU601" s="15">
        <f ca="1">(BN601*DCF!K$28-DCF!K$5*MAX(BN601*DCF!K$28,0)-MAX(BN601-BM601,0)/Inputs!$B$17)*DCF!K$6</f>
        <v>7646.8458952111323</v>
      </c>
      <c r="CV601" s="15">
        <f ca="1">(BO601*DCF!L$28-DCF!L$5*MAX(BO601*DCF!L$28,0)-MAX(BO601-BN601,0)/Inputs!$B$17)*DCF!L$6</f>
        <v>9554.4141557080547</v>
      </c>
      <c r="CW601" s="15">
        <f ca="1">(BP601*DCF!M$28-DCF!M$5*MAX(BP601*DCF!M$28,0)-MAX(BP601-BO601,0)/Inputs!$B$17)*DCF!M$6</f>
        <v>11328.06867329225</v>
      </c>
      <c r="CX601" s="15">
        <f ca="1">(BQ601*DCF!C$46-DCF!C$5*MAX(BQ601*DCF!C$46,0)-MAX(BQ601-Inputs!$B$20,0)/Inputs!$B$24)*DCF!C$6</f>
        <v>-1457.1846556245221</v>
      </c>
      <c r="CY601" s="15">
        <f ca="1">(BR601*DCF!D$46-DCF!D$5*MAX(BR601*DCF!D$46,0)-MAX(BR601-BQ601,0)/Inputs!$B$24)*DCF!D$6</f>
        <v>-497.96892767861942</v>
      </c>
      <c r="CZ601" s="15">
        <f ca="1">(BS601*DCF!E$46-DCF!E$5*MAX(BS601*DCF!E$46,0)-MAX(BS601-BR601,0)/Inputs!$B$24)*DCF!E$6</f>
        <v>-2957.0116535234774</v>
      </c>
      <c r="DA601" s="15">
        <f ca="1">(BT601*DCF!F$46-DCF!F$5*MAX(BT601*DCF!F$46,0)-MAX(BT601-BS601,0)/Inputs!$B$24)*DCF!F$6</f>
        <v>-843.46362491131674</v>
      </c>
      <c r="DB601" s="15">
        <f ca="1">(BU601*DCF!G$46-DCF!G$5*MAX(BU601*DCF!G$46,0)-MAX(BU601-BT601,0)/Inputs!$B$24)*DCF!G$6</f>
        <v>-2924.0968915183753</v>
      </c>
      <c r="DC601" s="15">
        <f ca="1">(BV601*DCF!H$46-DCF!H$5*MAX(BV601*DCF!H$46,0)-MAX(BV601-BU601,0)/Inputs!$B$24)*DCF!H$6</f>
        <v>-1768.906453918878</v>
      </c>
      <c r="DD601" s="15">
        <f ca="1">(BW601*DCF!I$46-DCF!I$5*MAX(BW601*DCF!I$46,0)-MAX(BW601-BV601,0)/Inputs!$B$24)*DCF!I$6</f>
        <v>-1822.3587963295547</v>
      </c>
      <c r="DE601" s="15">
        <f ca="1">(BX601*DCF!J$46-DCF!J$5*MAX(BX601*DCF!J$46,0)-MAX(BX601-BW601,0)/Inputs!$B$24)*DCF!J$6</f>
        <v>-495.4854378606808</v>
      </c>
      <c r="DF601" s="15">
        <f ca="1">(BY601*DCF!K$46-DCF!K$5*MAX(BY601*DCF!K$46,0)-MAX(BY601-BX601,0)/Inputs!$B$24)*DCF!K$6</f>
        <v>-518.42348009653892</v>
      </c>
      <c r="DG601" s="15">
        <f ca="1">(BZ601*DCF!L$46-DCF!L$5*MAX(BZ601*DCF!L$46,0)-MAX(BZ601-BY601,0)/Inputs!$B$24)*DCF!L$6</f>
        <v>2742.0956477882555</v>
      </c>
      <c r="DH601" s="15">
        <f ca="1">(CA601*DCF!M$46-DCF!M$5*MAX(CA601*DCF!M$46,0)-MAX(CA601-BZ601,0)/Inputs!$B$24)*DCF!M$6</f>
        <v>4472.6869507952433</v>
      </c>
      <c r="DI601" s="15">
        <f ca="1">SUM(CB601:CL601)+BE601*DCF!M$10*(1+Inputs!$B$30)*(1-Inputs!$B$33)*(1-Inputs!$B$30/Inputs!$B$31)/(Inputs!$B$29-Inputs!$B$30)*DCF!M$6</f>
        <v>97418.950990812009</v>
      </c>
      <c r="DJ601" s="15">
        <f ca="1">SUM(CM601:CW601)+BP601*DCF!M$28*(1+Inputs!$B$30)*(1-Inputs!$B$33)*(1-Inputs!$B$30/Inputs!$B$31)/(Inputs!$B$29-Inputs!$B$30)*DCF!M$6</f>
        <v>327334.65761529969</v>
      </c>
      <c r="DK601" s="15">
        <f ca="1">SUM(CX601:DH601)+CA601*DCF!M$46*(1+Inputs!$B$30)*(1-Inputs!$B$33)*(1-Inputs!$B$30/Inputs!$B$31)/(Inputs!$B$29-Inputs!$B$30)*DCF!M$6</f>
        <v>82139.705634385711</v>
      </c>
      <c r="DM601" s="15">
        <f ca="1">DI601+DJ601+DK601+Inputs!$B$34+Inputs!$B$36-Inputs!$B$35</f>
        <v>583744.31424049742</v>
      </c>
    </row>
    <row r="602" spans="1:117" x14ac:dyDescent="0.75">
      <c r="A602" s="11">
        <v>589</v>
      </c>
      <c r="C602" s="24">
        <f t="shared" ca="1" si="358"/>
        <v>-9.0477923452398454E-2</v>
      </c>
      <c r="D602" s="24">
        <f t="shared" ca="1" si="358"/>
        <v>-1.7503774817773261</v>
      </c>
      <c r="E602" s="24">
        <f t="shared" ca="1" si="358"/>
        <v>0.49190241370675059</v>
      </c>
      <c r="F602" s="24">
        <f t="shared" ca="1" si="358"/>
        <v>-8.7138161765289816E-3</v>
      </c>
      <c r="G602" s="24">
        <f t="shared" ca="1" si="358"/>
        <v>-8.7606683648497274E-2</v>
      </c>
      <c r="H602" s="24">
        <f t="shared" ca="1" si="358"/>
        <v>0.59313205461354113</v>
      </c>
      <c r="I602" s="24">
        <f t="shared" ca="1" si="358"/>
        <v>9.0137693933945842E-2</v>
      </c>
      <c r="J602" s="24">
        <f t="shared" ca="1" si="358"/>
        <v>-1.0805714339477397</v>
      </c>
      <c r="K602" s="24">
        <f t="shared" ca="1" si="358"/>
        <v>0.20956449476207045</v>
      </c>
      <c r="L602" s="24">
        <f t="shared" ca="1" si="358"/>
        <v>-0.2956002116321651</v>
      </c>
      <c r="M602" s="24">
        <f t="shared" ca="1" si="358"/>
        <v>-1.4021554843628787</v>
      </c>
      <c r="N602" s="24">
        <f ca="1">SQRT(Inputs!$B$38)*C602+SQRT(1-Inputs!$B$38)*_xlfn.NORM.S.INV(RAND())</f>
        <v>-0.26278794379425163</v>
      </c>
      <c r="O602" s="24">
        <f ca="1">SQRT(Inputs!$B$38)*D602+SQRT(1-Inputs!$B$38)*_xlfn.NORM.S.INV(RAND())</f>
        <v>7.2121078373122982E-3</v>
      </c>
      <c r="P602" s="24">
        <f ca="1">SQRT(Inputs!$B$38)*E602+SQRT(1-Inputs!$B$38)*_xlfn.NORM.S.INV(RAND())</f>
        <v>1.0957275335074568</v>
      </c>
      <c r="Q602" s="24">
        <f ca="1">SQRT(Inputs!$B$38)*F602+SQRT(1-Inputs!$B$38)*_xlfn.NORM.S.INV(RAND())</f>
        <v>1.2708073253401155</v>
      </c>
      <c r="R602" s="24">
        <f ca="1">SQRT(Inputs!$B$38)*G602+SQRT(1-Inputs!$B$38)*_xlfn.NORM.S.INV(RAND())</f>
        <v>1.4580889182916021</v>
      </c>
      <c r="S602" s="24">
        <f ca="1">SQRT(Inputs!$B$38)*H602+SQRT(1-Inputs!$B$38)*_xlfn.NORM.S.INV(RAND())</f>
        <v>2.4966750186264073</v>
      </c>
      <c r="T602" s="24">
        <f ca="1">SQRT(Inputs!$B$38)*I602+SQRT(1-Inputs!$B$38)*_xlfn.NORM.S.INV(RAND())</f>
        <v>-0.49735049759472616</v>
      </c>
      <c r="U602" s="24">
        <f ca="1">SQRT(Inputs!$B$38)*J602+SQRT(1-Inputs!$B$38)*_xlfn.NORM.S.INV(RAND())</f>
        <v>-0.33420761326862752</v>
      </c>
      <c r="V602" s="24">
        <f ca="1">SQRT(Inputs!$B$38)*K602+SQRT(1-Inputs!$B$38)*_xlfn.NORM.S.INV(RAND())</f>
        <v>0.57660521501944073</v>
      </c>
      <c r="W602" s="24">
        <f ca="1">SQRT(Inputs!$B$38)*L602+SQRT(1-Inputs!$B$38)*_xlfn.NORM.S.INV(RAND())</f>
        <v>-0.20476134833629805</v>
      </c>
      <c r="X602" s="24">
        <f ca="1">SQRT(Inputs!$B$38)*M602+SQRT(1-Inputs!$B$38)*_xlfn.NORM.S.INV(RAND())</f>
        <v>0.29883027972256082</v>
      </c>
      <c r="Y602" s="24">
        <f ca="1">SQRT(Inputs!$B$38)*C602+SQRT(1-Inputs!$B$38)*_xlfn.NORM.S.INV(RAND())</f>
        <v>-0.81654506432489982</v>
      </c>
      <c r="Z602" s="24">
        <f ca="1">SQRT(Inputs!$B$38)*D602+SQRT(1-Inputs!$B$38)*_xlfn.NORM.S.INV(RAND())</f>
        <v>-0.93294983030956502</v>
      </c>
      <c r="AA602" s="24">
        <f ca="1">SQRT(Inputs!$B$38)*E602+SQRT(1-Inputs!$B$38)*_xlfn.NORM.S.INV(RAND())</f>
        <v>0.21216731677740258</v>
      </c>
      <c r="AB602" s="24">
        <f ca="1">SQRT(Inputs!$B$38)*F602+SQRT(1-Inputs!$B$38)*_xlfn.NORM.S.INV(RAND())</f>
        <v>0.80951174687669569</v>
      </c>
      <c r="AC602" s="24">
        <f ca="1">SQRT(Inputs!$B$38)*G602+SQRT(1-Inputs!$B$38)*_xlfn.NORM.S.INV(RAND())</f>
        <v>0.28411467474969732</v>
      </c>
      <c r="AD602" s="24">
        <f ca="1">SQRT(Inputs!$B$38)*H602+SQRT(1-Inputs!$B$38)*_xlfn.NORM.S.INV(RAND())</f>
        <v>-0.48111694432138036</v>
      </c>
      <c r="AE602" s="24">
        <f ca="1">SQRT(Inputs!$B$38)*I602+SQRT(1-Inputs!$B$38)*_xlfn.NORM.S.INV(RAND())</f>
        <v>0.69703037316423833</v>
      </c>
      <c r="AF602" s="24">
        <f ca="1">SQRT(Inputs!$B$38)*J602+SQRT(1-Inputs!$B$38)*_xlfn.NORM.S.INV(RAND())</f>
        <v>-1.4621181784263406</v>
      </c>
      <c r="AG602" s="24">
        <f ca="1">SQRT(Inputs!$B$38)*K602+SQRT(1-Inputs!$B$38)*_xlfn.NORM.S.INV(RAND())</f>
        <v>6.6476002763348196E-3</v>
      </c>
      <c r="AH602" s="24">
        <f ca="1">SQRT(Inputs!$B$38)*L602+SQRT(1-Inputs!$B$38)*_xlfn.NORM.S.INV(RAND())</f>
        <v>-0.76441183905111687</v>
      </c>
      <c r="AI602" s="24">
        <f ca="1">SQRT(Inputs!$B$38)*M602+SQRT(1-Inputs!$B$38)*_xlfn.NORM.S.INV(RAND())</f>
        <v>6.6828085063039278E-2</v>
      </c>
      <c r="AJ602" s="24">
        <f ca="1">SQRT(Inputs!$B$38)*C602+SQRT(1-Inputs!$B$38)*_xlfn.NORM.S.INV(RAND())</f>
        <v>-0.65672387570583324</v>
      </c>
      <c r="AK602" s="24">
        <f ca="1">SQRT(Inputs!$B$38)*D602+SQRT(1-Inputs!$B$38)*_xlfn.NORM.S.INV(RAND())</f>
        <v>-1.1275270557529673</v>
      </c>
      <c r="AL602" s="24">
        <f ca="1">SQRT(Inputs!$B$38)*E602+SQRT(1-Inputs!$B$38)*_xlfn.NORM.S.INV(RAND())</f>
        <v>-0.33629227336275008</v>
      </c>
      <c r="AM602" s="24">
        <f ca="1">SQRT(Inputs!$B$38)*F602+SQRT(1-Inputs!$B$38)*_xlfn.NORM.S.INV(RAND())</f>
        <v>-0.28040872061941857</v>
      </c>
      <c r="AN602" s="24">
        <f ca="1">SQRT(Inputs!$B$38)*G602+SQRT(1-Inputs!$B$38)*_xlfn.NORM.S.INV(RAND())</f>
        <v>-1.7628850894793464</v>
      </c>
      <c r="AO602" s="24">
        <f ca="1">SQRT(Inputs!$B$38)*H602+SQRT(1-Inputs!$B$38)*_xlfn.NORM.S.INV(RAND())</f>
        <v>1.3359055981465917E-2</v>
      </c>
      <c r="AP602" s="24">
        <f ca="1">SQRT(Inputs!$B$38)*I602+SQRT(1-Inputs!$B$38)*_xlfn.NORM.S.INV(RAND())</f>
        <v>-0.54735745213207398</v>
      </c>
      <c r="AQ602" s="24">
        <f ca="1">SQRT(Inputs!$B$38)*J602+SQRT(1-Inputs!$B$38)*_xlfn.NORM.S.INV(RAND())</f>
        <v>-1.7802425468745211</v>
      </c>
      <c r="AR602" s="24">
        <f ca="1">SQRT(Inputs!$B$38)*K602+SQRT(1-Inputs!$B$38)*_xlfn.NORM.S.INV(RAND())</f>
        <v>0.87081767072062144</v>
      </c>
      <c r="AS602" s="24">
        <f ca="1">SQRT(Inputs!$B$38)*L602+SQRT(1-Inputs!$B$38)*_xlfn.NORM.S.INV(RAND())</f>
        <v>-0.49026483805073462</v>
      </c>
      <c r="AT602" s="24">
        <f ca="1">SQRT(Inputs!$B$38)*M602+SQRT(1-Inputs!$B$38)*_xlfn.NORM.S.INV(RAND())</f>
        <v>0.28231878891115381</v>
      </c>
      <c r="AU602" s="15">
        <f ca="1">Inputs!$B$6*EXP($B$8-0.5*C$5^2+C$5*N602)</f>
        <v>4755.5808520331948</v>
      </c>
      <c r="AV602" s="15">
        <f t="shared" ca="1" si="328"/>
        <v>5794.8067999351342</v>
      </c>
      <c r="AW602" s="15">
        <f t="shared" ca="1" si="329"/>
        <v>8191.1210167038789</v>
      </c>
      <c r="AX602" s="15">
        <f t="shared" ca="1" si="330"/>
        <v>11721.261061599436</v>
      </c>
      <c r="AY602" s="15">
        <f t="shared" ca="1" si="331"/>
        <v>16983.868124832803</v>
      </c>
      <c r="AZ602" s="15">
        <f t="shared" ca="1" si="332"/>
        <v>27344.770698333603</v>
      </c>
      <c r="BA602" s="15">
        <f t="shared" ca="1" si="333"/>
        <v>31765.729507478354</v>
      </c>
      <c r="BB602" s="15">
        <f t="shared" ca="1" si="334"/>
        <v>37610.263543047578</v>
      </c>
      <c r="BC602" s="15">
        <f t="shared" ca="1" si="335"/>
        <v>48699.545352389534</v>
      </c>
      <c r="BD602" s="15">
        <f t="shared" ca="1" si="336"/>
        <v>58529.767419375494</v>
      </c>
      <c r="BE602" s="15">
        <f t="shared" ca="1" si="337"/>
        <v>73699.594780680985</v>
      </c>
      <c r="BF602" s="15">
        <f ca="1">Inputs!$B$13*EXP($B$9-0.5*C$6^2+C$6*Y602)</f>
        <v>11763.903046293235</v>
      </c>
      <c r="BG602" s="15">
        <f t="shared" ca="1" si="338"/>
        <v>12115.788804779426</v>
      </c>
      <c r="BH602" s="15">
        <f t="shared" ca="1" si="339"/>
        <v>15333.459168420761</v>
      </c>
      <c r="BI602" s="15">
        <f t="shared" ca="1" si="340"/>
        <v>21261.204081039738</v>
      </c>
      <c r="BJ602" s="15">
        <f t="shared" ca="1" si="341"/>
        <v>27154.467262302922</v>
      </c>
      <c r="BK602" s="15">
        <f t="shared" ca="1" si="342"/>
        <v>31213.974454183484</v>
      </c>
      <c r="BL602" s="15">
        <f t="shared" ca="1" si="343"/>
        <v>41967.305538735476</v>
      </c>
      <c r="BM602" s="15">
        <f t="shared" ca="1" si="344"/>
        <v>43018.57052291603</v>
      </c>
      <c r="BN602" s="15">
        <f t="shared" ca="1" si="345"/>
        <v>52949.618668423049</v>
      </c>
      <c r="BO602" s="15">
        <f t="shared" ca="1" si="346"/>
        <v>59609.93381800822</v>
      </c>
      <c r="BP602" s="15">
        <f t="shared" ca="1" si="347"/>
        <v>73926.270506048531</v>
      </c>
      <c r="BQ602" s="15">
        <f ca="1">Inputs!$B$20*EXP($B$10-0.5*C$7^2+C$7*AJ602)</f>
        <v>3398.1963888675423</v>
      </c>
      <c r="BR602" s="15">
        <f t="shared" ca="1" si="348"/>
        <v>3223.1085439708168</v>
      </c>
      <c r="BS602" s="15">
        <f t="shared" ca="1" si="349"/>
        <v>4007.3471184491486</v>
      </c>
      <c r="BT602" s="15">
        <f t="shared" ca="1" si="350"/>
        <v>5133.4100008748755</v>
      </c>
      <c r="BU602" s="15">
        <f t="shared" ca="1" si="351"/>
        <v>4643.8345695809421</v>
      </c>
      <c r="BV602" s="15">
        <f t="shared" ca="1" si="352"/>
        <v>6480.3890567471135</v>
      </c>
      <c r="BW602" s="15">
        <f t="shared" ca="1" si="353"/>
        <v>8053.808689519642</v>
      </c>
      <c r="BX602" s="15">
        <f t="shared" ca="1" si="354"/>
        <v>7883.4659290323161</v>
      </c>
      <c r="BY602" s="15">
        <f t="shared" ca="1" si="355"/>
        <v>13048.642044238635</v>
      </c>
      <c r="BZ602" s="15">
        <f t="shared" ca="1" si="356"/>
        <v>16731.1027207607</v>
      </c>
      <c r="CA602" s="15">
        <f t="shared" ca="1" si="357"/>
        <v>24711.258818381149</v>
      </c>
      <c r="CB602" s="15">
        <f ca="1">(AU602*DCF!C$10-DCF!C$5*MAX(AU602*DCF!C$10,0)-MAX(AU602-Inputs!$B$6,0)/Inputs!$B$10)*DCF!C$6</f>
        <v>1044.5478160166792</v>
      </c>
      <c r="CC602" s="15">
        <f ca="1">(AV602*DCF!D$10-DCF!D$5*MAX(AV602*DCF!D$10,0)-MAX(AV602-AU602,0)/Inputs!$B$10)*DCF!D$6</f>
        <v>1159.0568500360987</v>
      </c>
      <c r="CD602" s="15">
        <f ca="1">(AW602*DCF!E$10-DCF!E$5*MAX(AW602*DCF!E$10,0)-MAX(AW602-AV602,0)/Inputs!$B$10)*DCF!E$6</f>
        <v>1351.4502540769065</v>
      </c>
      <c r="CE602" s="15">
        <f ca="1">(AX602*DCF!F$10-DCF!F$5*MAX(AX602*DCF!F$10,0)-MAX(AX602-AW602,0)/Inputs!$B$10)*DCF!F$6</f>
        <v>1824.1979888635813</v>
      </c>
      <c r="CF602" s="15">
        <f ca="1">(AY602*DCF!G$10-DCF!G$5*MAX(AY602*DCF!G$10,0)-MAX(AY602-AX602,0)/Inputs!$B$10)*DCF!G$6</f>
        <v>2487.7895924314098</v>
      </c>
      <c r="CG602" s="15">
        <f ca="1">(AZ602*DCF!H$10-DCF!H$5*MAX(AZ602*DCF!H$10,0)-MAX(AZ602-AY602,0)/Inputs!$B$10)*DCF!H$6</f>
        <v>3469.2428493276266</v>
      </c>
      <c r="CH602" s="15">
        <f ca="1">(BA602*DCF!I$10-DCF!I$5*MAX(BA602*DCF!I$10,0)-MAX(BA602-AZ602,0)/Inputs!$B$10)*DCF!I$6</f>
        <v>5077.2478225748555</v>
      </c>
      <c r="CI602" s="15">
        <f ca="1">(BB602*DCF!J$10-DCF!J$5*MAX(BB602*DCF!J$10,0)-MAX(BB602-BA602,0)/Inputs!$B$10)*DCF!J$6</f>
        <v>5568.3656690971193</v>
      </c>
      <c r="CJ602" s="15">
        <f ca="1">(BC602*DCF!K$10-DCF!K$5*MAX(BC602*DCF!K$10,0)-MAX(BC602-BB602,0)/Inputs!$B$10)*DCF!K$6</f>
        <v>6287.5140391141067</v>
      </c>
      <c r="CK602" s="15">
        <f ca="1">(BD602*DCF!L$10-DCF!L$5*MAX(BD602*DCF!L$10,0)-MAX(BD602-BC602,0)/Inputs!$B$10)*DCF!L$6</f>
        <v>7556.1950485546704</v>
      </c>
      <c r="CL602" s="15">
        <f ca="1">(BE602*DCF!M$10-DCF!M$5*MAX(BE602*DCF!M$10,0)-MAX(BE602-BD602,0)/Inputs!$B$10)*DCF!M$6</f>
        <v>8587.7680910383733</v>
      </c>
      <c r="CM602" s="15">
        <f ca="1">(BF602*DCF!C$28-DCF!C$5*MAX(BF602*DCF!C$28,0)-MAX(BF602-Inputs!$B$13,0)/Inputs!$B$17)*DCF!C$6</f>
        <v>3503.2214771072599</v>
      </c>
      <c r="CN602" s="15">
        <f ca="1">(BG602*DCF!D$28-DCF!D$5*MAX(BG602*DCF!D$28,0)-MAX(BG602-BF602,0)/Inputs!$B$17)*DCF!D$6</f>
        <v>3493.3058731485717</v>
      </c>
      <c r="CO602" s="15">
        <f ca="1">(BH602*DCF!E$28-DCF!E$5*MAX(BH602*DCF!E$28,0)-MAX(BH602-BG602,0)/Inputs!$B$17)*DCF!E$6</f>
        <v>3708.5501327285242</v>
      </c>
      <c r="CP602" s="15">
        <f ca="1">(BI602*DCF!F$28-DCF!F$5*MAX(BI602*DCF!F$28,0)-MAX(BI602-BH602,0)/Inputs!$B$17)*DCF!F$6</f>
        <v>4692.6172130514951</v>
      </c>
      <c r="CQ602" s="15">
        <f ca="1">(BJ602*DCF!G$28-DCF!G$5*MAX(BJ602*DCF!G$28,0)-MAX(BJ602-BI602,0)/Inputs!$B$17)*DCF!G$6</f>
        <v>6054.2439027970904</v>
      </c>
      <c r="CR602" s="15">
        <f ca="1">(BK602*DCF!H$28-DCF!H$5*MAX(BK602*DCF!H$28,0)-MAX(BK602-BJ602,0)/Inputs!$B$17)*DCF!H$6</f>
        <v>7088.826764383517</v>
      </c>
      <c r="CS602" s="15">
        <f ca="1">(BL602*DCF!I$28-DCF!I$5*MAX(BL602*DCF!I$28,0)-MAX(BL602-BK602,0)/Inputs!$B$17)*DCF!I$6</f>
        <v>8325.3066782971273</v>
      </c>
      <c r="CT602" s="15">
        <f ca="1">(BM602*DCF!J$28-DCF!J$5*MAX(BM602*DCF!J$28,0)-MAX(BM602-BL602,0)/Inputs!$B$17)*DCF!J$6</f>
        <v>9457.3233251159418</v>
      </c>
      <c r="CU602" s="15">
        <f ca="1">(BN602*DCF!K$28-DCF!K$5*MAX(BN602*DCF!K$28,0)-MAX(BN602-BM602,0)/Inputs!$B$17)*DCF!K$6</f>
        <v>9965.6505395760851</v>
      </c>
      <c r="CV602" s="15">
        <f ca="1">(BO602*DCF!L$28-DCF!L$5*MAX(BO602*DCF!L$28,0)-MAX(BO602-BN602,0)/Inputs!$B$17)*DCF!L$6</f>
        <v>11139.807236511037</v>
      </c>
      <c r="CW602" s="15">
        <f ca="1">(BP602*DCF!M$28-DCF!M$5*MAX(BP602*DCF!M$28,0)-MAX(BP602-BO602,0)/Inputs!$B$17)*DCF!M$6</f>
        <v>12412.811116118639</v>
      </c>
      <c r="CX602" s="15">
        <f ca="1">(BQ602*DCF!C$46-DCF!C$5*MAX(BQ602*DCF!C$46,0)-MAX(BQ602-Inputs!$B$20,0)/Inputs!$B$24)*DCF!C$6</f>
        <v>-875.88664355718856</v>
      </c>
      <c r="CY602" s="15">
        <f ca="1">(BR602*DCF!D$46-DCF!D$5*MAX(BR602*DCF!D$46,0)-MAX(BR602-BQ602,0)/Inputs!$B$24)*DCF!D$6</f>
        <v>-550.10946459294212</v>
      </c>
      <c r="CZ602" s="15">
        <f ca="1">(BS602*DCF!E$46-DCF!E$5*MAX(BS602*DCF!E$46,0)-MAX(BS602-BR602,0)/Inputs!$B$24)*DCF!E$6</f>
        <v>-783.00103038430984</v>
      </c>
      <c r="DA602" s="15">
        <f ca="1">(BT602*DCF!F$46-DCF!F$5*MAX(BT602*DCF!F$46,0)-MAX(BT602-BS602,0)/Inputs!$B$24)*DCF!F$6</f>
        <v>-783.88246521196686</v>
      </c>
      <c r="DB602" s="15">
        <f ca="1">(BU602*DCF!G$46-DCF!G$5*MAX(BU602*DCF!G$46,0)-MAX(BU602-BT602,0)/Inputs!$B$24)*DCF!G$6</f>
        <v>-156.20941982389866</v>
      </c>
      <c r="DC602" s="15">
        <f ca="1">(BV602*DCF!H$46-DCF!H$5*MAX(BV602*DCF!H$46,0)-MAX(BV602-BU602,0)/Inputs!$B$24)*DCF!H$6</f>
        <v>-570.69805413084816</v>
      </c>
      <c r="DD602" s="15">
        <f ca="1">(BW602*DCF!I$46-DCF!I$5*MAX(BW602*DCF!I$46,0)-MAX(BW602-BV602,0)/Inputs!$B$24)*DCF!I$6</f>
        <v>-265.66207485798304</v>
      </c>
      <c r="DE602" s="15">
        <f ca="1">(BX602*DCF!J$46-DCF!J$5*MAX(BX602*DCF!J$46,0)-MAX(BX602-BW602,0)/Inputs!$B$24)*DCF!J$6</f>
        <v>330.68958892931954</v>
      </c>
      <c r="DF602" s="15">
        <f ca="1">(BY602*DCF!K$46-DCF!K$5*MAX(BY602*DCF!K$46,0)-MAX(BY602-BX602,0)/Inputs!$B$24)*DCF!K$6</f>
        <v>-519.9486170623403</v>
      </c>
      <c r="DG602" s="15">
        <f ca="1">(BZ602*DCF!L$46-DCF!L$5*MAX(BZ602*DCF!L$46,0)-MAX(BZ602-BY602,0)/Inputs!$B$24)*DCF!L$6</f>
        <v>323.19074018463715</v>
      </c>
      <c r="DH602" s="15">
        <f ca="1">(CA602*DCF!M$46-DCF!M$5*MAX(CA602*DCF!M$46,0)-MAX(CA602-BZ602,0)/Inputs!$B$24)*DCF!M$6</f>
        <v>268.96458867753654</v>
      </c>
      <c r="DI602" s="15">
        <f ca="1">SUM(CB602:CL602)+BE602*DCF!M$10*(1+Inputs!$B$30)*(1-Inputs!$B$33)*(1-Inputs!$B$30/Inputs!$B$31)/(Inputs!$B$29-Inputs!$B$30)*DCF!M$6</f>
        <v>249520.32287201475</v>
      </c>
      <c r="DJ602" s="15">
        <f ca="1">SUM(CM602:CW602)+BP602*DCF!M$28*(1+Inputs!$B$30)*(1-Inputs!$B$33)*(1-Inputs!$B$30/Inputs!$B$31)/(Inputs!$B$29-Inputs!$B$30)*DCF!M$6</f>
        <v>354158.71544824506</v>
      </c>
      <c r="DK602" s="15">
        <f ca="1">SUM(CX602:DH602)+CA602*DCF!M$46*(1+Inputs!$B$30)*(1-Inputs!$B$33)*(1-Inputs!$B$30/Inputs!$B$31)/(Inputs!$B$29-Inputs!$B$30)*DCF!M$6</f>
        <v>34623.980517127537</v>
      </c>
      <c r="DM602" s="15">
        <f ca="1">DI602+DJ602+DK602+Inputs!$B$34+Inputs!$B$36-Inputs!$B$35</f>
        <v>715154.01883738732</v>
      </c>
    </row>
    <row r="603" spans="1:117" x14ac:dyDescent="0.75">
      <c r="A603" s="11">
        <v>590</v>
      </c>
      <c r="C603" s="24">
        <f t="shared" ca="1" si="358"/>
        <v>0.8137963529731097</v>
      </c>
      <c r="D603" s="24">
        <f t="shared" ca="1" si="358"/>
        <v>0.49427222358060868</v>
      </c>
      <c r="E603" s="24">
        <f t="shared" ca="1" si="358"/>
        <v>-0.74188741565723826</v>
      </c>
      <c r="F603" s="24">
        <f t="shared" ca="1" si="358"/>
        <v>6.0318802737541572E-3</v>
      </c>
      <c r="G603" s="24">
        <f t="shared" ca="1" si="358"/>
        <v>-0.42447761809456641</v>
      </c>
      <c r="H603" s="24">
        <f t="shared" ca="1" si="358"/>
        <v>0.75775923959232061</v>
      </c>
      <c r="I603" s="24">
        <f t="shared" ca="1" si="358"/>
        <v>0.69293863999287963</v>
      </c>
      <c r="J603" s="24">
        <f t="shared" ca="1" si="358"/>
        <v>0.41120004244921132</v>
      </c>
      <c r="K603" s="24">
        <f t="shared" ca="1" si="358"/>
        <v>1.4652725489851977</v>
      </c>
      <c r="L603" s="24">
        <f t="shared" ca="1" si="358"/>
        <v>1.5671968967384038</v>
      </c>
      <c r="M603" s="24">
        <f t="shared" ca="1" si="358"/>
        <v>7.9019342769052939E-2</v>
      </c>
      <c r="N603" s="24">
        <f ca="1">SQRT(Inputs!$B$38)*C603+SQRT(1-Inputs!$B$38)*_xlfn.NORM.S.INV(RAND())</f>
        <v>1.003908575821493</v>
      </c>
      <c r="O603" s="24">
        <f ca="1">SQRT(Inputs!$B$38)*D603+SQRT(1-Inputs!$B$38)*_xlfn.NORM.S.INV(RAND())</f>
        <v>0.45290577741878191</v>
      </c>
      <c r="P603" s="24">
        <f ca="1">SQRT(Inputs!$B$38)*E603+SQRT(1-Inputs!$B$38)*_xlfn.NORM.S.INV(RAND())</f>
        <v>-6.0036062114935562E-2</v>
      </c>
      <c r="Q603" s="24">
        <f ca="1">SQRT(Inputs!$B$38)*F603+SQRT(1-Inputs!$B$38)*_xlfn.NORM.S.INV(RAND())</f>
        <v>-0.49502319924673555</v>
      </c>
      <c r="R603" s="24">
        <f ca="1">SQRT(Inputs!$B$38)*G603+SQRT(1-Inputs!$B$38)*_xlfn.NORM.S.INV(RAND())</f>
        <v>0.46944622833383809</v>
      </c>
      <c r="S603" s="24">
        <f ca="1">SQRT(Inputs!$B$38)*H603+SQRT(1-Inputs!$B$38)*_xlfn.NORM.S.INV(RAND())</f>
        <v>1.2152649783111558</v>
      </c>
      <c r="T603" s="24">
        <f ca="1">SQRT(Inputs!$B$38)*I603+SQRT(1-Inputs!$B$38)*_xlfn.NORM.S.INV(RAND())</f>
        <v>1.0545260869005402</v>
      </c>
      <c r="U603" s="24">
        <f ca="1">SQRT(Inputs!$B$38)*J603+SQRT(1-Inputs!$B$38)*_xlfn.NORM.S.INV(RAND())</f>
        <v>0.54630705591786544</v>
      </c>
      <c r="V603" s="24">
        <f ca="1">SQRT(Inputs!$B$38)*K603+SQRT(1-Inputs!$B$38)*_xlfn.NORM.S.INV(RAND())</f>
        <v>1.0240511420680007</v>
      </c>
      <c r="W603" s="24">
        <f ca="1">SQRT(Inputs!$B$38)*L603+SQRT(1-Inputs!$B$38)*_xlfn.NORM.S.INV(RAND())</f>
        <v>1.6784397491528713</v>
      </c>
      <c r="X603" s="24">
        <f ca="1">SQRT(Inputs!$B$38)*M603+SQRT(1-Inputs!$B$38)*_xlfn.NORM.S.INV(RAND())</f>
        <v>1.4778003401975248</v>
      </c>
      <c r="Y603" s="24">
        <f ca="1">SQRT(Inputs!$B$38)*C603+SQRT(1-Inputs!$B$38)*_xlfn.NORM.S.INV(RAND())</f>
        <v>2.567186325666543</v>
      </c>
      <c r="Z603" s="24">
        <f ca="1">SQRT(Inputs!$B$38)*D603+SQRT(1-Inputs!$B$38)*_xlfn.NORM.S.INV(RAND())</f>
        <v>-0.54004094797632041</v>
      </c>
      <c r="AA603" s="24">
        <f ca="1">SQRT(Inputs!$B$38)*E603+SQRT(1-Inputs!$B$38)*_xlfn.NORM.S.INV(RAND())</f>
        <v>-0.42711926282029211</v>
      </c>
      <c r="AB603" s="24">
        <f ca="1">SQRT(Inputs!$B$38)*F603+SQRT(1-Inputs!$B$38)*_xlfn.NORM.S.INV(RAND())</f>
        <v>-6.5294229175341029E-2</v>
      </c>
      <c r="AC603" s="24">
        <f ca="1">SQRT(Inputs!$B$38)*G603+SQRT(1-Inputs!$B$38)*_xlfn.NORM.S.INV(RAND())</f>
        <v>-1.980730734745008</v>
      </c>
      <c r="AD603" s="24">
        <f ca="1">SQRT(Inputs!$B$38)*H603+SQRT(1-Inputs!$B$38)*_xlfn.NORM.S.INV(RAND())</f>
        <v>0.71189277335648371</v>
      </c>
      <c r="AE603" s="24">
        <f ca="1">SQRT(Inputs!$B$38)*I603+SQRT(1-Inputs!$B$38)*_xlfn.NORM.S.INV(RAND())</f>
        <v>-0.44838131450837426</v>
      </c>
      <c r="AF603" s="24">
        <f ca="1">SQRT(Inputs!$B$38)*J603+SQRT(1-Inputs!$B$38)*_xlfn.NORM.S.INV(RAND())</f>
        <v>0.72961399861247389</v>
      </c>
      <c r="AG603" s="24">
        <f ca="1">SQRT(Inputs!$B$38)*K603+SQRT(1-Inputs!$B$38)*_xlfn.NORM.S.INV(RAND())</f>
        <v>-0.67124427727991509</v>
      </c>
      <c r="AH603" s="24">
        <f ca="1">SQRT(Inputs!$B$38)*L603+SQRT(1-Inputs!$B$38)*_xlfn.NORM.S.INV(RAND())</f>
        <v>1.3406973078838449</v>
      </c>
      <c r="AI603" s="24">
        <f ca="1">SQRT(Inputs!$B$38)*M603+SQRT(1-Inputs!$B$38)*_xlfn.NORM.S.INV(RAND())</f>
        <v>-0.39026798627468723</v>
      </c>
      <c r="AJ603" s="24">
        <f ca="1">SQRT(Inputs!$B$38)*C603+SQRT(1-Inputs!$B$38)*_xlfn.NORM.S.INV(RAND())</f>
        <v>1.5292981353436539</v>
      </c>
      <c r="AK603" s="24">
        <f ca="1">SQRT(Inputs!$B$38)*D603+SQRT(1-Inputs!$B$38)*_xlfn.NORM.S.INV(RAND())</f>
        <v>1.7182949247768358</v>
      </c>
      <c r="AL603" s="24">
        <f ca="1">SQRT(Inputs!$B$38)*E603+SQRT(1-Inputs!$B$38)*_xlfn.NORM.S.INV(RAND())</f>
        <v>-1.7901717451282935</v>
      </c>
      <c r="AM603" s="24">
        <f ca="1">SQRT(Inputs!$B$38)*F603+SQRT(1-Inputs!$B$38)*_xlfn.NORM.S.INV(RAND())</f>
        <v>0.19760762977314308</v>
      </c>
      <c r="AN603" s="24">
        <f ca="1">SQRT(Inputs!$B$38)*G603+SQRT(1-Inputs!$B$38)*_xlfn.NORM.S.INV(RAND())</f>
        <v>0.3333148908979443</v>
      </c>
      <c r="AO603" s="24">
        <f ca="1">SQRT(Inputs!$B$38)*H603+SQRT(1-Inputs!$B$38)*_xlfn.NORM.S.INV(RAND())</f>
        <v>-0.31315851897942198</v>
      </c>
      <c r="AP603" s="24">
        <f ca="1">SQRT(Inputs!$B$38)*I603+SQRT(1-Inputs!$B$38)*_xlfn.NORM.S.INV(RAND())</f>
        <v>-0.64628447400288525</v>
      </c>
      <c r="AQ603" s="24">
        <f ca="1">SQRT(Inputs!$B$38)*J603+SQRT(1-Inputs!$B$38)*_xlfn.NORM.S.INV(RAND())</f>
        <v>-1.4584672808361752</v>
      </c>
      <c r="AR603" s="24">
        <f ca="1">SQRT(Inputs!$B$38)*K603+SQRT(1-Inputs!$B$38)*_xlfn.NORM.S.INV(RAND())</f>
        <v>0.13953872922060817</v>
      </c>
      <c r="AS603" s="24">
        <f ca="1">SQRT(Inputs!$B$38)*L603+SQRT(1-Inputs!$B$38)*_xlfn.NORM.S.INV(RAND())</f>
        <v>1.8379969953670576</v>
      </c>
      <c r="AT603" s="24">
        <f ca="1">SQRT(Inputs!$B$38)*M603+SQRT(1-Inputs!$B$38)*_xlfn.NORM.S.INV(RAND())</f>
        <v>0.6732556640326508</v>
      </c>
      <c r="AU603" s="15">
        <f ca="1">Inputs!$B$6*EXP($B$8-0.5*C$5^2+C$5*N603)</f>
        <v>5837.8519109092413</v>
      </c>
      <c r="AV603" s="15">
        <f t="shared" ca="1" si="328"/>
        <v>7595.3592207122801</v>
      </c>
      <c r="AW603" s="15">
        <f t="shared" ca="1" si="329"/>
        <v>9186.5028097068371</v>
      </c>
      <c r="AX603" s="15">
        <f t="shared" ca="1" si="330"/>
        <v>10543.173739781876</v>
      </c>
      <c r="AY603" s="15">
        <f t="shared" ca="1" si="331"/>
        <v>13610.977640811168</v>
      </c>
      <c r="AZ603" s="15">
        <f t="shared" ca="1" si="332"/>
        <v>19030.250910688646</v>
      </c>
      <c r="BA603" s="15">
        <f t="shared" ca="1" si="333"/>
        <v>26005.589803697338</v>
      </c>
      <c r="BB603" s="15">
        <f t="shared" ca="1" si="334"/>
        <v>33630.013425808553</v>
      </c>
      <c r="BC603" s="15">
        <f t="shared" ca="1" si="335"/>
        <v>45467.761902356302</v>
      </c>
      <c r="BD603" s="15">
        <f t="shared" ca="1" si="336"/>
        <v>65170.816147937105</v>
      </c>
      <c r="BE603" s="15">
        <f t="shared" ca="1" si="337"/>
        <v>91364.277077753155</v>
      </c>
      <c r="BF603" s="15">
        <f ca="1">Inputs!$B$13*EXP($B$9-0.5*C$6^2+C$6*Y603)</f>
        <v>23008.246887648944</v>
      </c>
      <c r="BG603" s="15">
        <f t="shared" ca="1" si="338"/>
        <v>25437.44362674225</v>
      </c>
      <c r="BH603" s="15">
        <f t="shared" ca="1" si="339"/>
        <v>28954.327999447403</v>
      </c>
      <c r="BI603" s="15">
        <f t="shared" ca="1" si="340"/>
        <v>35090.018179113395</v>
      </c>
      <c r="BJ603" s="15">
        <f t="shared" ca="1" si="341"/>
        <v>32333.599594543208</v>
      </c>
      <c r="BK603" s="15">
        <f t="shared" ca="1" si="342"/>
        <v>43722.005419799949</v>
      </c>
      <c r="BL603" s="15">
        <f t="shared" ca="1" si="343"/>
        <v>50675.407798117834</v>
      </c>
      <c r="BM603" s="15">
        <f t="shared" ca="1" si="344"/>
        <v>68200.735430172877</v>
      </c>
      <c r="BN603" s="15">
        <f t="shared" ca="1" si="345"/>
        <v>77395.494075986964</v>
      </c>
      <c r="BO603" s="15">
        <f t="shared" ca="1" si="346"/>
        <v>111286.53897304102</v>
      </c>
      <c r="BP603" s="15">
        <f t="shared" ca="1" si="347"/>
        <v>131048.43590777792</v>
      </c>
      <c r="BQ603" s="15">
        <f ca="1">Inputs!$B$20*EXP($B$10-0.5*C$7^2+C$7*AJ603)</f>
        <v>7378.6373489756434</v>
      </c>
      <c r="BR603" s="15">
        <f t="shared" ca="1" si="348"/>
        <v>17278.563359835123</v>
      </c>
      <c r="BS603" s="15">
        <f t="shared" ca="1" si="349"/>
        <v>14149.671143525697</v>
      </c>
      <c r="BT603" s="15">
        <f t="shared" ca="1" si="350"/>
        <v>20547.33365726894</v>
      </c>
      <c r="BU603" s="15">
        <f t="shared" ca="1" si="351"/>
        <v>30867.957902737591</v>
      </c>
      <c r="BV603" s="15">
        <f t="shared" ca="1" si="352"/>
        <v>40020.621350370995</v>
      </c>
      <c r="BW603" s="15">
        <f t="shared" ca="1" si="353"/>
        <v>48706.94298865868</v>
      </c>
      <c r="BX603" s="15">
        <f t="shared" ca="1" si="354"/>
        <v>50853.641879956056</v>
      </c>
      <c r="BY603" s="15">
        <f t="shared" ca="1" si="355"/>
        <v>73182.507536074248</v>
      </c>
      <c r="BZ603" s="15">
        <f t="shared" ca="1" si="356"/>
        <v>143962.81659862312</v>
      </c>
      <c r="CA603" s="15">
        <f t="shared" ca="1" si="357"/>
        <v>227924.48691092385</v>
      </c>
      <c r="CB603" s="15">
        <f ca="1">(AU603*DCF!C$10-DCF!C$5*MAX(AU603*DCF!C$10,0)-MAX(AU603-Inputs!$B$6,0)/Inputs!$B$10)*DCF!C$6</f>
        <v>1036.8310304620088</v>
      </c>
      <c r="CC603" s="15">
        <f ca="1">(AV603*DCF!D$10-DCF!D$5*MAX(AV603*DCF!D$10,0)-MAX(AV603-AU603,0)/Inputs!$B$10)*DCF!D$6</f>
        <v>1422.7951929173908</v>
      </c>
      <c r="CD603" s="15">
        <f ca="1">(AW603*DCF!E$10-DCF!E$5*MAX(AW603*DCF!E$10,0)-MAX(AW603-AV603,0)/Inputs!$B$10)*DCF!E$6</f>
        <v>1762.6258337777485</v>
      </c>
      <c r="CE603" s="15">
        <f ca="1">(AX603*DCF!F$10-DCF!F$5*MAX(AX603*DCF!F$10,0)-MAX(AX603-AW603,0)/Inputs!$B$10)*DCF!F$6</f>
        <v>2019.2684401837641</v>
      </c>
      <c r="CF603" s="15">
        <f ca="1">(AY603*DCF!G$10-DCF!G$5*MAX(AY603*DCF!G$10,0)-MAX(AY603-AX603,0)/Inputs!$B$10)*DCF!G$6</f>
        <v>2214.7188451549641</v>
      </c>
      <c r="CG603" s="15">
        <f ca="1">(AZ603*DCF!H$10-DCF!H$5*MAX(AZ603*DCF!H$10,0)-MAX(AZ603-AY603,0)/Inputs!$B$10)*DCF!H$6</f>
        <v>2732.4477419791033</v>
      </c>
      <c r="CH603" s="15">
        <f ca="1">(BA603*DCF!I$10-DCF!I$5*MAX(BA603*DCF!I$10,0)-MAX(BA603-AZ603,0)/Inputs!$B$10)*DCF!I$6</f>
        <v>3606.0725980929856</v>
      </c>
      <c r="CI603" s="15">
        <f ca="1">(BB603*DCF!J$10-DCF!J$5*MAX(BB603*DCF!J$10,0)-MAX(BB603-BA603,0)/Inputs!$B$10)*DCF!J$6</f>
        <v>4615.6325768932529</v>
      </c>
      <c r="CJ603" s="15">
        <f ca="1">(BC603*DCF!K$10-DCF!K$5*MAX(BC603*DCF!K$10,0)-MAX(BC603-BB603,0)/Inputs!$B$10)*DCF!K$6</f>
        <v>5662.47486674627</v>
      </c>
      <c r="CK603" s="15">
        <f ca="1">(BD603*DCF!L$10-DCF!L$5*MAX(BD603*DCF!L$10,0)-MAX(BD603-BC603,0)/Inputs!$B$10)*DCF!L$6</f>
        <v>7281.0744270025816</v>
      </c>
      <c r="CL603" s="15">
        <f ca="1">(BE603*DCF!M$10-DCF!M$5*MAX(BE603*DCF!M$10,0)-MAX(BE603-BD603,0)/Inputs!$B$10)*DCF!M$6</f>
        <v>9763.5924227187406</v>
      </c>
      <c r="CM603" s="15">
        <f ca="1">(BF603*DCF!C$28-DCF!C$5*MAX(BF603*DCF!C$28,0)-MAX(BF603-Inputs!$B$13,0)/Inputs!$B$17)*DCF!C$6</f>
        <v>4338.0753229048596</v>
      </c>
      <c r="CN603" s="15">
        <f ca="1">(BG603*DCF!D$28-DCF!D$5*MAX(BG603*DCF!D$28,0)-MAX(BG603-BF603,0)/Inputs!$B$17)*DCF!D$6</f>
        <v>6973.6547902481643</v>
      </c>
      <c r="CO603" s="15">
        <f ca="1">(BH603*DCF!E$28-DCF!E$5*MAX(BH603*DCF!E$28,0)-MAX(BH603-BG603,0)/Inputs!$B$17)*DCF!E$6</f>
        <v>7507.2517623349549</v>
      </c>
      <c r="CP603" s="15">
        <f ca="1">(BI603*DCF!F$28-DCF!F$5*MAX(BI603*DCF!F$28,0)-MAX(BI603-BH603,0)/Inputs!$B$17)*DCF!F$6</f>
        <v>8408.9162550965084</v>
      </c>
      <c r="CQ603" s="15">
        <f ca="1">(BJ603*DCF!G$28-DCF!G$5*MAX(BJ603*DCF!G$28,0)-MAX(BJ603-BI603,0)/Inputs!$B$17)*DCF!G$6</f>
        <v>8389.197729117468</v>
      </c>
      <c r="CR603" s="15">
        <f ca="1">(BK603*DCF!H$28-DCF!H$5*MAX(BK603*DCF!H$28,0)-MAX(BK603-BJ603,0)/Inputs!$B$17)*DCF!H$6</f>
        <v>9043.4956471789064</v>
      </c>
      <c r="CS603" s="15">
        <f ca="1">(BL603*DCF!I$28-DCF!I$5*MAX(BL603*DCF!I$28,0)-MAX(BL603-BK603,0)/Inputs!$B$17)*DCF!I$6</f>
        <v>10918.449636575357</v>
      </c>
      <c r="CT603" s="15">
        <f ca="1">(BM603*DCF!J$28-DCF!J$5*MAX(BM603*DCF!J$28,0)-MAX(BM603-BL603,0)/Inputs!$B$17)*DCF!J$6</f>
        <v>12890.710499571303</v>
      </c>
      <c r="CU603" s="15">
        <f ca="1">(BN603*DCF!K$28-DCF!K$5*MAX(BN603*DCF!K$28,0)-MAX(BN603-BM603,0)/Inputs!$B$17)*DCF!K$6</f>
        <v>15218.395197967187</v>
      </c>
      <c r="CV603" s="15">
        <f ca="1">(BO603*DCF!L$28-DCF!L$5*MAX(BO603*DCF!L$28,0)-MAX(BO603-BN603,0)/Inputs!$B$17)*DCF!L$6</f>
        <v>18369.172172575214</v>
      </c>
      <c r="CW603" s="15">
        <f ca="1">(BP603*DCF!M$28-DCF!M$5*MAX(BP603*DCF!M$28,0)-MAX(BP603-BO603,0)/Inputs!$B$17)*DCF!M$6</f>
        <v>22591.165532514737</v>
      </c>
      <c r="CX603" s="15">
        <f ca="1">(BQ603*DCF!C$46-DCF!C$5*MAX(BQ603*DCF!C$46,0)-MAX(BQ603-Inputs!$B$20,0)/Inputs!$B$24)*DCF!C$6</f>
        <v>-3633.6979323156879</v>
      </c>
      <c r="CY603" s="15">
        <f ca="1">(BR603*DCF!D$46-DCF!D$5*MAX(BR603*DCF!D$46,0)-MAX(BR603-BQ603,0)/Inputs!$B$24)*DCF!D$6</f>
        <v>-7173.2640762043766</v>
      </c>
      <c r="CZ603" s="15">
        <f ca="1">(BS603*DCF!E$46-DCF!E$5*MAX(BS603*DCF!E$46,0)-MAX(BS603-BR603,0)/Inputs!$B$24)*DCF!E$6</f>
        <v>-1673.2232491477423</v>
      </c>
      <c r="DA603" s="15">
        <f ca="1">(BT603*DCF!F$46-DCF!F$5*MAX(BT603*DCF!F$46,0)-MAX(BT603-BS603,0)/Inputs!$B$24)*DCF!F$6</f>
        <v>-3825.9779138694657</v>
      </c>
      <c r="DB603" s="15">
        <f ca="1">(BU603*DCF!G$46-DCF!G$5*MAX(BU603*DCF!G$46,0)-MAX(BU603-BT603,0)/Inputs!$B$24)*DCF!G$6</f>
        <v>-4509.9912017486695</v>
      </c>
      <c r="DC603" s="15">
        <f ca="1">(BV603*DCF!H$46-DCF!H$5*MAX(BV603*DCF!H$46,0)-MAX(BV603-BU603,0)/Inputs!$B$24)*DCF!H$6</f>
        <v>-2844.1340870527138</v>
      </c>
      <c r="DD603" s="15">
        <f ca="1">(BW603*DCF!I$46-DCF!I$5*MAX(BW603*DCF!I$46,0)-MAX(BW603-BV603,0)/Inputs!$B$24)*DCF!I$6</f>
        <v>-1368.6011814959541</v>
      </c>
      <c r="DE603" s="15">
        <f ca="1">(BX603*DCF!J$46-DCF!J$5*MAX(BX603*DCF!J$46,0)-MAX(BX603-BW603,0)/Inputs!$B$24)*DCF!J$6</f>
        <v>1563.9001345406232</v>
      </c>
      <c r="DF603" s="15">
        <f ca="1">(BY603*DCF!K$46-DCF!K$5*MAX(BY603*DCF!K$46,0)-MAX(BY603-BX603,0)/Inputs!$B$24)*DCF!K$6</f>
        <v>-1289.5484616418785</v>
      </c>
      <c r="DG603" s="15">
        <f ca="1">(BZ603*DCF!L$46-DCF!L$5*MAX(BZ603*DCF!L$46,0)-MAX(BZ603-BY603,0)/Inputs!$B$24)*DCF!L$6</f>
        <v>-6066.3352541153326</v>
      </c>
      <c r="DH603" s="15">
        <f ca="1">(CA603*DCF!M$46-DCF!M$5*MAX(CA603*DCF!M$46,0)-MAX(CA603-BZ603,0)/Inputs!$B$24)*DCF!M$6</f>
        <v>315.67742692995597</v>
      </c>
      <c r="DI603" s="15">
        <f ca="1">SUM(CB603:CL603)+BE603*DCF!M$10*(1+Inputs!$B$30)*(1-Inputs!$B$33)*(1-Inputs!$B$30/Inputs!$B$31)/(Inputs!$B$29-Inputs!$B$30)*DCF!M$6</f>
        <v>296385.52525080484</v>
      </c>
      <c r="DJ603" s="15">
        <f ca="1">SUM(CM603:CW603)+BP603*DCF!M$28*(1+Inputs!$B$30)*(1-Inputs!$B$33)*(1-Inputs!$B$30/Inputs!$B$31)/(Inputs!$B$29-Inputs!$B$30)*DCF!M$6</f>
        <v>610927.85796942981</v>
      </c>
      <c r="DK603" s="15">
        <f ca="1">SUM(CX603:DH603)+CA603*DCF!M$46*(1+Inputs!$B$30)*(1-Inputs!$B$33)*(1-Inputs!$B$30/Inputs!$B$31)/(Inputs!$B$29-Inputs!$B$30)*DCF!M$6</f>
        <v>321893.0603496664</v>
      </c>
      <c r="DM603" s="15">
        <f ca="1">DI603+DJ603+DK603+Inputs!$B$34+Inputs!$B$36-Inputs!$B$35</f>
        <v>1306057.4435699009</v>
      </c>
    </row>
    <row r="604" spans="1:117" x14ac:dyDescent="0.75">
      <c r="A604" s="11">
        <v>591</v>
      </c>
      <c r="C604" s="24">
        <f t="shared" ref="C604:M613" ca="1" si="359">_xlfn.NORM.S.INV(RAND())</f>
        <v>-1.4434266341548987</v>
      </c>
      <c r="D604" s="24">
        <f t="shared" ca="1" si="359"/>
        <v>-8.4639552083000072E-2</v>
      </c>
      <c r="E604" s="24">
        <f t="shared" ca="1" si="359"/>
        <v>0.56001960290122899</v>
      </c>
      <c r="F604" s="24">
        <f t="shared" ca="1" si="359"/>
        <v>1.6017453083204136</v>
      </c>
      <c r="G604" s="24">
        <f t="shared" ca="1" si="359"/>
        <v>-0.82729435235003168</v>
      </c>
      <c r="H604" s="24">
        <f t="shared" ca="1" si="359"/>
        <v>-0.90721600009855707</v>
      </c>
      <c r="I604" s="24">
        <f t="shared" ca="1" si="359"/>
        <v>-2.6008731724746017</v>
      </c>
      <c r="J604" s="24">
        <f t="shared" ca="1" si="359"/>
        <v>1.3500980075248374</v>
      </c>
      <c r="K604" s="24">
        <f t="shared" ca="1" si="359"/>
        <v>0.6706108080266111</v>
      </c>
      <c r="L604" s="24">
        <f t="shared" ca="1" si="359"/>
        <v>0.42364087589642974</v>
      </c>
      <c r="M604" s="24">
        <f t="shared" ca="1" si="359"/>
        <v>-1.837917046251744</v>
      </c>
      <c r="N604" s="24">
        <f ca="1">SQRT(Inputs!$B$38)*C604+SQRT(1-Inputs!$B$38)*_xlfn.NORM.S.INV(RAND())</f>
        <v>-1.8882432556485824</v>
      </c>
      <c r="O604" s="24">
        <f ca="1">SQRT(Inputs!$B$38)*D604+SQRT(1-Inputs!$B$38)*_xlfn.NORM.S.INV(RAND())</f>
        <v>-7.3382613689196588E-2</v>
      </c>
      <c r="P604" s="24">
        <f ca="1">SQRT(Inputs!$B$38)*E604+SQRT(1-Inputs!$B$38)*_xlfn.NORM.S.INV(RAND())</f>
        <v>0.25811006754912147</v>
      </c>
      <c r="Q604" s="24">
        <f ca="1">SQRT(Inputs!$B$38)*F604+SQRT(1-Inputs!$B$38)*_xlfn.NORM.S.INV(RAND())</f>
        <v>1.0726790226363017</v>
      </c>
      <c r="R604" s="24">
        <f ca="1">SQRT(Inputs!$B$38)*G604+SQRT(1-Inputs!$B$38)*_xlfn.NORM.S.INV(RAND())</f>
        <v>0.16188178290885086</v>
      </c>
      <c r="S604" s="24">
        <f ca="1">SQRT(Inputs!$B$38)*H604+SQRT(1-Inputs!$B$38)*_xlfn.NORM.S.INV(RAND())</f>
        <v>0.30716779503244135</v>
      </c>
      <c r="T604" s="24">
        <f ca="1">SQRT(Inputs!$B$38)*I604+SQRT(1-Inputs!$B$38)*_xlfn.NORM.S.INV(RAND())</f>
        <v>-1.6768449068032543</v>
      </c>
      <c r="U604" s="24">
        <f ca="1">SQRT(Inputs!$B$38)*J604+SQRT(1-Inputs!$B$38)*_xlfn.NORM.S.INV(RAND())</f>
        <v>1.1729031974555406</v>
      </c>
      <c r="V604" s="24">
        <f ca="1">SQRT(Inputs!$B$38)*K604+SQRT(1-Inputs!$B$38)*_xlfn.NORM.S.INV(RAND())</f>
        <v>-0.58421765650810664</v>
      </c>
      <c r="W604" s="24">
        <f ca="1">SQRT(Inputs!$B$38)*L604+SQRT(1-Inputs!$B$38)*_xlfn.NORM.S.INV(RAND())</f>
        <v>0.56263180813767388</v>
      </c>
      <c r="X604" s="24">
        <f ca="1">SQRT(Inputs!$B$38)*M604+SQRT(1-Inputs!$B$38)*_xlfn.NORM.S.INV(RAND())</f>
        <v>0.67917508080267353</v>
      </c>
      <c r="Y604" s="24">
        <f ca="1">SQRT(Inputs!$B$38)*C604+SQRT(1-Inputs!$B$38)*_xlfn.NORM.S.INV(RAND())</f>
        <v>-0.87409400153878702</v>
      </c>
      <c r="Z604" s="24">
        <f ca="1">SQRT(Inputs!$B$38)*D604+SQRT(1-Inputs!$B$38)*_xlfn.NORM.S.INV(RAND())</f>
        <v>-5.2770677630490391E-2</v>
      </c>
      <c r="AA604" s="24">
        <f ca="1">SQRT(Inputs!$B$38)*E604+SQRT(1-Inputs!$B$38)*_xlfn.NORM.S.INV(RAND())</f>
        <v>3.7566133688473613E-3</v>
      </c>
      <c r="AB604" s="24">
        <f ca="1">SQRT(Inputs!$B$38)*F604+SQRT(1-Inputs!$B$38)*_xlfn.NORM.S.INV(RAND())</f>
        <v>1.6385458675631095</v>
      </c>
      <c r="AC604" s="24">
        <f ca="1">SQRT(Inputs!$B$38)*G604+SQRT(1-Inputs!$B$38)*_xlfn.NORM.S.INV(RAND())</f>
        <v>-3.5624855373003195E-2</v>
      </c>
      <c r="AD604" s="24">
        <f ca="1">SQRT(Inputs!$B$38)*H604+SQRT(1-Inputs!$B$38)*_xlfn.NORM.S.INV(RAND())</f>
        <v>-0.39359755257427131</v>
      </c>
      <c r="AE604" s="24">
        <f ca="1">SQRT(Inputs!$B$38)*I604+SQRT(1-Inputs!$B$38)*_xlfn.NORM.S.INV(RAND())</f>
        <v>-0.97875394329166165</v>
      </c>
      <c r="AF604" s="24">
        <f ca="1">SQRT(Inputs!$B$38)*J604+SQRT(1-Inputs!$B$38)*_xlfn.NORM.S.INV(RAND())</f>
        <v>1.2544172529683371</v>
      </c>
      <c r="AG604" s="24">
        <f ca="1">SQRT(Inputs!$B$38)*K604+SQRT(1-Inputs!$B$38)*_xlfn.NORM.S.INV(RAND())</f>
        <v>-0.2878616488094663</v>
      </c>
      <c r="AH604" s="24">
        <f ca="1">SQRT(Inputs!$B$38)*L604+SQRT(1-Inputs!$B$38)*_xlfn.NORM.S.INV(RAND())</f>
        <v>0.71832102909338202</v>
      </c>
      <c r="AI604" s="24">
        <f ca="1">SQRT(Inputs!$B$38)*M604+SQRT(1-Inputs!$B$38)*_xlfn.NORM.S.INV(RAND())</f>
        <v>-1.3076613810373034</v>
      </c>
      <c r="AJ604" s="24">
        <f ca="1">SQRT(Inputs!$B$38)*C604+SQRT(1-Inputs!$B$38)*_xlfn.NORM.S.INV(RAND())</f>
        <v>-1.6622536475933398</v>
      </c>
      <c r="AK604" s="24">
        <f ca="1">SQRT(Inputs!$B$38)*D604+SQRT(1-Inputs!$B$38)*_xlfn.NORM.S.INV(RAND())</f>
        <v>0.90490880944207275</v>
      </c>
      <c r="AL604" s="24">
        <f ca="1">SQRT(Inputs!$B$38)*E604+SQRT(1-Inputs!$B$38)*_xlfn.NORM.S.INV(RAND())</f>
        <v>0.31621746415091023</v>
      </c>
      <c r="AM604" s="24">
        <f ca="1">SQRT(Inputs!$B$38)*F604+SQRT(1-Inputs!$B$38)*_xlfn.NORM.S.INV(RAND())</f>
        <v>-0.21256352345211549</v>
      </c>
      <c r="AN604" s="24">
        <f ca="1">SQRT(Inputs!$B$38)*G604+SQRT(1-Inputs!$B$38)*_xlfn.NORM.S.INV(RAND())</f>
        <v>-0.86094965676180046</v>
      </c>
      <c r="AO604" s="24">
        <f ca="1">SQRT(Inputs!$B$38)*H604+SQRT(1-Inputs!$B$38)*_xlfn.NORM.S.INV(RAND())</f>
        <v>-1.1013885327733395</v>
      </c>
      <c r="AP604" s="24">
        <f ca="1">SQRT(Inputs!$B$38)*I604+SQRT(1-Inputs!$B$38)*_xlfn.NORM.S.INV(RAND())</f>
        <v>-1.1373721331306261</v>
      </c>
      <c r="AQ604" s="24">
        <f ca="1">SQRT(Inputs!$B$38)*J604+SQRT(1-Inputs!$B$38)*_xlfn.NORM.S.INV(RAND())</f>
        <v>0.46435506900750378</v>
      </c>
      <c r="AR604" s="24">
        <f ca="1">SQRT(Inputs!$B$38)*K604+SQRT(1-Inputs!$B$38)*_xlfn.NORM.S.INV(RAND())</f>
        <v>1.9973450579258833</v>
      </c>
      <c r="AS604" s="24">
        <f ca="1">SQRT(Inputs!$B$38)*L604+SQRT(1-Inputs!$B$38)*_xlfn.NORM.S.INV(RAND())</f>
        <v>0.83207665490858651</v>
      </c>
      <c r="AT604" s="24">
        <f ca="1">SQRT(Inputs!$B$38)*M604+SQRT(1-Inputs!$B$38)*_xlfn.NORM.S.INV(RAND())</f>
        <v>-1.6029816840406594</v>
      </c>
      <c r="AU604" s="15">
        <f ca="1">Inputs!$B$6*EXP($B$8-0.5*C$5^2+C$5*N604)</f>
        <v>3655.3848964546396</v>
      </c>
      <c r="AV604" s="15">
        <f t="shared" ca="1" si="328"/>
        <v>4401.716962539168</v>
      </c>
      <c r="AW604" s="15">
        <f t="shared" ca="1" si="329"/>
        <v>5557.2561749196966</v>
      </c>
      <c r="AX604" s="15">
        <f t="shared" ca="1" si="330"/>
        <v>7757.8509989367949</v>
      </c>
      <c r="AY604" s="15">
        <f t="shared" ca="1" si="331"/>
        <v>9661.8349002353971</v>
      </c>
      <c r="AZ604" s="15">
        <f t="shared" ca="1" si="332"/>
        <v>12223.222938027737</v>
      </c>
      <c r="BA604" s="15">
        <f t="shared" ca="1" si="333"/>
        <v>12550.428947115615</v>
      </c>
      <c r="BB604" s="15">
        <f t="shared" ca="1" si="334"/>
        <v>17281.571644610511</v>
      </c>
      <c r="BC604" s="15">
        <f t="shared" ca="1" si="335"/>
        <v>20004.941595551791</v>
      </c>
      <c r="BD604" s="15">
        <f t="shared" ca="1" si="336"/>
        <v>25832.208054959847</v>
      </c>
      <c r="BE604" s="15">
        <f t="shared" ca="1" si="337"/>
        <v>33673.993848115104</v>
      </c>
      <c r="BF604" s="15">
        <f ca="1">Inputs!$B$13*EXP($B$9-0.5*C$6^2+C$6*Y604)</f>
        <v>11630.452051554377</v>
      </c>
      <c r="BG604" s="15">
        <f t="shared" ca="1" si="338"/>
        <v>14040.115722559693</v>
      </c>
      <c r="BH604" s="15">
        <f t="shared" ca="1" si="339"/>
        <v>17165.1306240552</v>
      </c>
      <c r="BI604" s="15">
        <f t="shared" ca="1" si="340"/>
        <v>27040.37790484148</v>
      </c>
      <c r="BJ604" s="15">
        <f t="shared" ca="1" si="341"/>
        <v>32979.948892333086</v>
      </c>
      <c r="BK604" s="15">
        <f t="shared" ca="1" si="342"/>
        <v>38364.757608557731</v>
      </c>
      <c r="BL604" s="15">
        <f t="shared" ca="1" si="343"/>
        <v>41512.584359435685</v>
      </c>
      <c r="BM604" s="15">
        <f t="shared" ca="1" si="344"/>
        <v>59632.830327891199</v>
      </c>
      <c r="BN604" s="15">
        <f t="shared" ca="1" si="345"/>
        <v>70854.074333916607</v>
      </c>
      <c r="BO604" s="15">
        <f t="shared" ca="1" si="346"/>
        <v>94770.393078653447</v>
      </c>
      <c r="BP604" s="15">
        <f t="shared" ca="1" si="347"/>
        <v>100582.51030522936</v>
      </c>
      <c r="BQ604" s="15">
        <f ca="1">Inputs!$B$20*EXP($B$10-0.5*C$7^2+C$7*AJ604)</f>
        <v>2378.8110746010548</v>
      </c>
      <c r="BR604" s="15">
        <f t="shared" ca="1" si="348"/>
        <v>4302.3581658005969</v>
      </c>
      <c r="BS604" s="15">
        <f t="shared" ca="1" si="349"/>
        <v>6451.7354299645594</v>
      </c>
      <c r="BT604" s="15">
        <f t="shared" ca="1" si="350"/>
        <v>8413.0816698831713</v>
      </c>
      <c r="BU604" s="15">
        <f t="shared" ca="1" si="351"/>
        <v>9466.8792447489304</v>
      </c>
      <c r="BV604" s="15">
        <f t="shared" ca="1" si="352"/>
        <v>10276.794582640992</v>
      </c>
      <c r="BW604" s="15">
        <f t="shared" ca="1" si="353"/>
        <v>11272.620279904495</v>
      </c>
      <c r="BX604" s="15">
        <f t="shared" ca="1" si="354"/>
        <v>17304.785673710376</v>
      </c>
      <c r="BY604" s="15">
        <f t="shared" ca="1" si="355"/>
        <v>35531.941609866197</v>
      </c>
      <c r="BZ604" s="15">
        <f t="shared" ca="1" si="356"/>
        <v>58096.678864453803</v>
      </c>
      <c r="CA604" s="15">
        <f t="shared" ca="1" si="357"/>
        <v>61379.66884062007</v>
      </c>
      <c r="CB604" s="15">
        <f ca="1">(AU604*DCF!C$10-DCF!C$5*MAX(AU604*DCF!C$10,0)-MAX(AU604-Inputs!$B$6,0)/Inputs!$B$10)*DCF!C$6</f>
        <v>938.73616288048345</v>
      </c>
      <c r="CC604" s="15">
        <f ca="1">(AV604*DCF!D$10-DCF!D$5*MAX(AV604*DCF!D$10,0)-MAX(AV604-AU604,0)/Inputs!$B$10)*DCF!D$6</f>
        <v>890.91514754841614</v>
      </c>
      <c r="CD604" s="15">
        <f ca="1">(AW604*DCF!E$10-DCF!E$5*MAX(AW604*DCF!E$10,0)-MAX(AW604-AV604,0)/Inputs!$B$10)*DCF!E$6</f>
        <v>1022.806703270888</v>
      </c>
      <c r="CE604" s="15">
        <f ca="1">(AX604*DCF!F$10-DCF!F$5*MAX(AX604*DCF!F$10,0)-MAX(AX604-AW604,0)/Inputs!$B$10)*DCF!F$6</f>
        <v>1235.6372857773108</v>
      </c>
      <c r="CF604" s="15">
        <f ca="1">(AY604*DCF!G$10-DCF!G$5*MAX(AY604*DCF!G$10,0)-MAX(AY604-AX604,0)/Inputs!$B$10)*DCF!G$6</f>
        <v>1624.7443896126347</v>
      </c>
      <c r="CG604" s="15">
        <f ca="1">(AZ604*DCF!H$10-DCF!H$5*MAX(AZ604*DCF!H$10,0)-MAX(AZ604-AY604,0)/Inputs!$B$10)*DCF!H$6</f>
        <v>1918.3271358528223</v>
      </c>
      <c r="CH604" s="15">
        <f ca="1">(BA604*DCF!I$10-DCF!I$5*MAX(BA604*DCF!I$10,0)-MAX(BA604-AZ604,0)/Inputs!$B$10)*DCF!I$6</f>
        <v>2238.8322778395273</v>
      </c>
      <c r="CI604" s="15">
        <f ca="1">(BB604*DCF!J$10-DCF!J$5*MAX(BB604*DCF!J$10,0)-MAX(BB604-BA604,0)/Inputs!$B$10)*DCF!J$6</f>
        <v>2248.6310802350276</v>
      </c>
      <c r="CJ604" s="15">
        <f ca="1">(BC604*DCF!K$10-DCF!K$5*MAX(BC604*DCF!K$10,0)-MAX(BC604-BB604,0)/Inputs!$B$10)*DCF!K$6</f>
        <v>2839.2439798501487</v>
      </c>
      <c r="CK604" s="15">
        <f ca="1">(BD604*DCF!L$10-DCF!L$5*MAX(BD604*DCF!L$10,0)-MAX(BD604-BC604,0)/Inputs!$B$10)*DCF!L$6</f>
        <v>3142.4282942409277</v>
      </c>
      <c r="CL604" s="15">
        <f ca="1">(BE604*DCF!M$10-DCF!M$5*MAX(BE604*DCF!M$10,0)-MAX(BE604-BD604,0)/Inputs!$B$10)*DCF!M$6</f>
        <v>3815.0509712272883</v>
      </c>
      <c r="CM604" s="15">
        <f ca="1">(BF604*DCF!C$28-DCF!C$5*MAX(BF604*DCF!C$28,0)-MAX(BF604-Inputs!$B$13,0)/Inputs!$B$17)*DCF!C$6</f>
        <v>3493.3131998653735</v>
      </c>
      <c r="CN604" s="15">
        <f ca="1">(BG604*DCF!D$28-DCF!D$5*MAX(BG604*DCF!D$28,0)-MAX(BG604-BF604,0)/Inputs!$B$17)*DCF!D$6</f>
        <v>3621.046155663792</v>
      </c>
      <c r="CO604" s="15">
        <f ca="1">(BH604*DCF!E$28-DCF!E$5*MAX(BH604*DCF!E$28,0)-MAX(BH604-BG604,0)/Inputs!$B$17)*DCF!E$6</f>
        <v>4245.5732207250567</v>
      </c>
      <c r="CP604" s="15">
        <f ca="1">(BI604*DCF!F$28-DCF!F$5*MAX(BI604*DCF!F$28,0)-MAX(BI604-BH604,0)/Inputs!$B$17)*DCF!F$6</f>
        <v>5542.8054766312762</v>
      </c>
      <c r="CQ604" s="15">
        <f ca="1">(BJ604*DCF!G$28-DCF!G$5*MAX(BJ604*DCF!G$28,0)-MAX(BJ604-BI604,0)/Inputs!$B$17)*DCF!G$6</f>
        <v>7557.9207939678317</v>
      </c>
      <c r="CR604" s="15">
        <f ca="1">(BK604*DCF!H$28-DCF!H$5*MAX(BK604*DCF!H$28,0)-MAX(BK604-BJ604,0)/Inputs!$B$17)*DCF!H$6</f>
        <v>8651.3796668907489</v>
      </c>
      <c r="CS604" s="15">
        <f ca="1">(BL604*DCF!I$28-DCF!I$5*MAX(BL604*DCF!I$28,0)-MAX(BL604-BK604,0)/Inputs!$B$17)*DCF!I$6</f>
        <v>9310.0006475136815</v>
      </c>
      <c r="CT604" s="15">
        <f ca="1">(BM604*DCF!J$28-DCF!J$5*MAX(BM604*DCF!J$28,0)-MAX(BM604-BL604,0)/Inputs!$B$17)*DCF!J$6</f>
        <v>10900.475073327318</v>
      </c>
      <c r="CU604" s="15">
        <f ca="1">(BN604*DCF!K$28-DCF!K$5*MAX(BN604*DCF!K$28,0)-MAX(BN604-BM604,0)/Inputs!$B$17)*DCF!K$6</f>
        <v>13588.739564496811</v>
      </c>
      <c r="CV604" s="15">
        <f ca="1">(BO604*DCF!L$28-DCF!L$5*MAX(BO604*DCF!L$28,0)-MAX(BO604-BN604,0)/Inputs!$B$17)*DCF!L$6</f>
        <v>16202.51129167673</v>
      </c>
      <c r="CW604" s="15">
        <f ca="1">(BP604*DCF!M$28-DCF!M$5*MAX(BP604*DCF!M$28,0)-MAX(BP604-BO604,0)/Inputs!$B$17)*DCF!M$6</f>
        <v>18317.127957349559</v>
      </c>
      <c r="CX604" s="15">
        <f ca="1">(BQ604*DCF!C$46-DCF!C$5*MAX(BQ604*DCF!C$46,0)-MAX(BQ604-Inputs!$B$20,0)/Inputs!$B$24)*DCF!C$6</f>
        <v>-549.37900106259929</v>
      </c>
      <c r="CY604" s="15">
        <f ca="1">(BR604*DCF!D$46-DCF!D$5*MAX(BR604*DCF!D$46,0)-MAX(BR604-BQ604,0)/Inputs!$B$24)*DCF!D$6</f>
        <v>-1555.073783537074</v>
      </c>
      <c r="CZ604" s="15">
        <f ca="1">(BS604*DCF!E$46-DCF!E$5*MAX(BS604*DCF!E$46,0)-MAX(BS604-BR604,0)/Inputs!$B$24)*DCF!E$6</f>
        <v>-1610.1542940207419</v>
      </c>
      <c r="DA604" s="15">
        <f ca="1">(BT604*DCF!F$46-DCF!F$5*MAX(BT604*DCF!F$46,0)-MAX(BT604-BS604,0)/Inputs!$B$24)*DCF!F$6</f>
        <v>-1326.8819675995815</v>
      </c>
      <c r="DB604" s="15">
        <f ca="1">(BU604*DCF!G$46-DCF!G$5*MAX(BU604*DCF!G$46,0)-MAX(BU604-BT604,0)/Inputs!$B$24)*DCF!G$6</f>
        <v>-672.92379721081443</v>
      </c>
      <c r="DC604" s="15">
        <f ca="1">(BV604*DCF!H$46-DCF!H$5*MAX(BV604*DCF!H$46,0)-MAX(BV604-BU604,0)/Inputs!$B$24)*DCF!H$6</f>
        <v>-251.67622881635023</v>
      </c>
      <c r="DD604" s="15">
        <f ca="1">(BW604*DCF!I$46-DCF!I$5*MAX(BW604*DCF!I$46,0)-MAX(BW604-BV604,0)/Inputs!$B$24)*DCF!I$6</f>
        <v>-25.517499307520847</v>
      </c>
      <c r="DE604" s="15">
        <f ca="1">(BX604*DCF!J$46-DCF!J$5*MAX(BX604*DCF!J$46,0)-MAX(BX604-BW604,0)/Inputs!$B$24)*DCF!J$6</f>
        <v>-873.74381931638675</v>
      </c>
      <c r="DF604" s="15">
        <f ca="1">(BY604*DCF!K$46-DCF!K$5*MAX(BY604*DCF!K$46,0)-MAX(BY604-BX604,0)/Inputs!$B$24)*DCF!K$6</f>
        <v>-2435.4646838182516</v>
      </c>
      <c r="DG604" s="15">
        <f ca="1">(BZ604*DCF!L$46-DCF!L$5*MAX(BZ604*DCF!L$46,0)-MAX(BZ604-BY604,0)/Inputs!$B$24)*DCF!L$6</f>
        <v>-1090.5201555216674</v>
      </c>
      <c r="DH604" s="15">
        <f ca="1">(CA604*DCF!M$46-DCF!M$5*MAX(CA604*DCF!M$46,0)-MAX(CA604-BZ604,0)/Inputs!$B$24)*DCF!M$6</f>
        <v>4125.5956849734275</v>
      </c>
      <c r="DI604" s="15">
        <f ca="1">SUM(CB604:CL604)+BE604*DCF!M$10*(1+Inputs!$B$30)*(1-Inputs!$B$33)*(1-Inputs!$B$30/Inputs!$B$31)/(Inputs!$B$29-Inputs!$B$30)*DCF!M$6</f>
        <v>115630.52360010959</v>
      </c>
      <c r="DJ604" s="15">
        <f ca="1">SUM(CM604:CW604)+BP604*DCF!M$28*(1+Inputs!$B$30)*(1-Inputs!$B$33)*(1-Inputs!$B$30/Inputs!$B$31)/(Inputs!$B$29-Inputs!$B$30)*DCF!M$6</f>
        <v>474660.83470871765</v>
      </c>
      <c r="DK604" s="15">
        <f ca="1">SUM(CX604:DH604)+CA604*DCF!M$46*(1+Inputs!$B$30)*(1-Inputs!$B$33)*(1-Inputs!$B$30/Inputs!$B$31)/(Inputs!$B$29-Inputs!$B$30)*DCF!M$6</f>
        <v>88634.499368950695</v>
      </c>
      <c r="DM604" s="15">
        <f ca="1">DI604+DJ604+DK604+Inputs!$B$34+Inputs!$B$36-Inputs!$B$35</f>
        <v>755776.857677778</v>
      </c>
    </row>
    <row r="605" spans="1:117" x14ac:dyDescent="0.75">
      <c r="A605" s="11">
        <v>592</v>
      </c>
      <c r="C605" s="24">
        <f t="shared" ca="1" si="359"/>
        <v>2.1768943286217977</v>
      </c>
      <c r="D605" s="24">
        <f t="shared" ca="1" si="359"/>
        <v>1.0813768555018457</v>
      </c>
      <c r="E605" s="24">
        <f t="shared" ca="1" si="359"/>
        <v>-0.98924630146458858</v>
      </c>
      <c r="F605" s="24">
        <f t="shared" ca="1" si="359"/>
        <v>4.6725721001301289E-3</v>
      </c>
      <c r="G605" s="24">
        <f t="shared" ca="1" si="359"/>
        <v>7.5571287860448894E-2</v>
      </c>
      <c r="H605" s="24">
        <f t="shared" ca="1" si="359"/>
        <v>-1.2480331334276347</v>
      </c>
      <c r="I605" s="24">
        <f t="shared" ca="1" si="359"/>
        <v>-0.57384184168111474</v>
      </c>
      <c r="J605" s="24">
        <f t="shared" ca="1" si="359"/>
        <v>2.5904523305657152</v>
      </c>
      <c r="K605" s="24">
        <f t="shared" ca="1" si="359"/>
        <v>2.5103589506349246</v>
      </c>
      <c r="L605" s="24">
        <f t="shared" ca="1" si="359"/>
        <v>0.18881083610557658</v>
      </c>
      <c r="M605" s="24">
        <f t="shared" ca="1" si="359"/>
        <v>-0.83723816540635665</v>
      </c>
      <c r="N605" s="24">
        <f ca="1">SQRT(Inputs!$B$38)*C605+SQRT(1-Inputs!$B$38)*_xlfn.NORM.S.INV(RAND())</f>
        <v>0.1801936104197055</v>
      </c>
      <c r="O605" s="24">
        <f ca="1">SQRT(Inputs!$B$38)*D605+SQRT(1-Inputs!$B$38)*_xlfn.NORM.S.INV(RAND())</f>
        <v>1.2423090919532362</v>
      </c>
      <c r="P605" s="24">
        <f ca="1">SQRT(Inputs!$B$38)*E605+SQRT(1-Inputs!$B$38)*_xlfn.NORM.S.INV(RAND())</f>
        <v>0.21259966069187153</v>
      </c>
      <c r="Q605" s="24">
        <f ca="1">SQRT(Inputs!$B$38)*F605+SQRT(1-Inputs!$B$38)*_xlfn.NORM.S.INV(RAND())</f>
        <v>0.38480710325953249</v>
      </c>
      <c r="R605" s="24">
        <f ca="1">SQRT(Inputs!$B$38)*G605+SQRT(1-Inputs!$B$38)*_xlfn.NORM.S.INV(RAND())</f>
        <v>0.1140111929604655</v>
      </c>
      <c r="S605" s="24">
        <f ca="1">SQRT(Inputs!$B$38)*H605+SQRT(1-Inputs!$B$38)*_xlfn.NORM.S.INV(RAND())</f>
        <v>-0.11456792438718744</v>
      </c>
      <c r="T605" s="24">
        <f ca="1">SQRT(Inputs!$B$38)*I605+SQRT(1-Inputs!$B$38)*_xlfn.NORM.S.INV(RAND())</f>
        <v>-3.0756539836946095E-2</v>
      </c>
      <c r="U605" s="24">
        <f ca="1">SQRT(Inputs!$B$38)*J605+SQRT(1-Inputs!$B$38)*_xlfn.NORM.S.INV(RAND())</f>
        <v>0.3600493533684288</v>
      </c>
      <c r="V605" s="24">
        <f ca="1">SQRT(Inputs!$B$38)*K605+SQRT(1-Inputs!$B$38)*_xlfn.NORM.S.INV(RAND())</f>
        <v>0.11158396907136625</v>
      </c>
      <c r="W605" s="24">
        <f ca="1">SQRT(Inputs!$B$38)*L605+SQRT(1-Inputs!$B$38)*_xlfn.NORM.S.INV(RAND())</f>
        <v>-0.35721574138721696</v>
      </c>
      <c r="X605" s="24">
        <f ca="1">SQRT(Inputs!$B$38)*M605+SQRT(1-Inputs!$B$38)*_xlfn.NORM.S.INV(RAND())</f>
        <v>-0.41620484399611879</v>
      </c>
      <c r="Y605" s="24">
        <f ca="1">SQRT(Inputs!$B$38)*C605+SQRT(1-Inputs!$B$38)*_xlfn.NORM.S.INV(RAND())</f>
        <v>0.96637986116234342</v>
      </c>
      <c r="Z605" s="24">
        <f ca="1">SQRT(Inputs!$B$38)*D605+SQRT(1-Inputs!$B$38)*_xlfn.NORM.S.INV(RAND())</f>
        <v>0.83810560562506065</v>
      </c>
      <c r="AA605" s="24">
        <f ca="1">SQRT(Inputs!$B$38)*E605+SQRT(1-Inputs!$B$38)*_xlfn.NORM.S.INV(RAND())</f>
        <v>-0.25302636262873851</v>
      </c>
      <c r="AB605" s="24">
        <f ca="1">SQRT(Inputs!$B$38)*F605+SQRT(1-Inputs!$B$38)*_xlfn.NORM.S.INV(RAND())</f>
        <v>0.28262998850889037</v>
      </c>
      <c r="AC605" s="24">
        <f ca="1">SQRT(Inputs!$B$38)*G605+SQRT(1-Inputs!$B$38)*_xlfn.NORM.S.INV(RAND())</f>
        <v>0.1201554582050314</v>
      </c>
      <c r="AD605" s="24">
        <f ca="1">SQRT(Inputs!$B$38)*H605+SQRT(1-Inputs!$B$38)*_xlfn.NORM.S.INV(RAND())</f>
        <v>-0.1237347787395553</v>
      </c>
      <c r="AE605" s="24">
        <f ca="1">SQRT(Inputs!$B$38)*I605+SQRT(1-Inputs!$B$38)*_xlfn.NORM.S.INV(RAND())</f>
        <v>0.12185511360434609</v>
      </c>
      <c r="AF605" s="24">
        <f ca="1">SQRT(Inputs!$B$38)*J605+SQRT(1-Inputs!$B$38)*_xlfn.NORM.S.INV(RAND())</f>
        <v>3.4022611142773163</v>
      </c>
      <c r="AG605" s="24">
        <f ca="1">SQRT(Inputs!$B$38)*K605+SQRT(1-Inputs!$B$38)*_xlfn.NORM.S.INV(RAND())</f>
        <v>0.76426181801880544</v>
      </c>
      <c r="AH605" s="24">
        <f ca="1">SQRT(Inputs!$B$38)*L605+SQRT(1-Inputs!$B$38)*_xlfn.NORM.S.INV(RAND())</f>
        <v>-0.63098495296052537</v>
      </c>
      <c r="AI605" s="24">
        <f ca="1">SQRT(Inputs!$B$38)*M605+SQRT(1-Inputs!$B$38)*_xlfn.NORM.S.INV(RAND())</f>
        <v>-1.0889710647554161</v>
      </c>
      <c r="AJ605" s="24">
        <f ca="1">SQRT(Inputs!$B$38)*C605+SQRT(1-Inputs!$B$38)*_xlfn.NORM.S.INV(RAND())</f>
        <v>0.48047517632582071</v>
      </c>
      <c r="AK605" s="24">
        <f ca="1">SQRT(Inputs!$B$38)*D605+SQRT(1-Inputs!$B$38)*_xlfn.NORM.S.INV(RAND())</f>
        <v>0.55075800812834974</v>
      </c>
      <c r="AL605" s="24">
        <f ca="1">SQRT(Inputs!$B$38)*E605+SQRT(1-Inputs!$B$38)*_xlfn.NORM.S.INV(RAND())</f>
        <v>-0.62890838146074146</v>
      </c>
      <c r="AM605" s="24">
        <f ca="1">SQRT(Inputs!$B$38)*F605+SQRT(1-Inputs!$B$38)*_xlfn.NORM.S.INV(RAND())</f>
        <v>1.0348654732733049</v>
      </c>
      <c r="AN605" s="24">
        <f ca="1">SQRT(Inputs!$B$38)*G605+SQRT(1-Inputs!$B$38)*_xlfn.NORM.S.INV(RAND())</f>
        <v>0.39099873114980549</v>
      </c>
      <c r="AO605" s="24">
        <f ca="1">SQRT(Inputs!$B$38)*H605+SQRT(1-Inputs!$B$38)*_xlfn.NORM.S.INV(RAND())</f>
        <v>0.6334821132737628</v>
      </c>
      <c r="AP605" s="24">
        <f ca="1">SQRT(Inputs!$B$38)*I605+SQRT(1-Inputs!$B$38)*_xlfn.NORM.S.INV(RAND())</f>
        <v>1.7542658434517995</v>
      </c>
      <c r="AQ605" s="24">
        <f ca="1">SQRT(Inputs!$B$38)*J605+SQRT(1-Inputs!$B$38)*_xlfn.NORM.S.INV(RAND())</f>
        <v>1.5506437810069535</v>
      </c>
      <c r="AR605" s="24">
        <f ca="1">SQRT(Inputs!$B$38)*K605+SQRT(1-Inputs!$B$38)*_xlfn.NORM.S.INV(RAND())</f>
        <v>0.41198954405293386</v>
      </c>
      <c r="AS605" s="24">
        <f ca="1">SQRT(Inputs!$B$38)*L605+SQRT(1-Inputs!$B$38)*_xlfn.NORM.S.INV(RAND())</f>
        <v>-0.15456363173768783</v>
      </c>
      <c r="AT605" s="24">
        <f ca="1">SQRT(Inputs!$B$38)*M605+SQRT(1-Inputs!$B$38)*_xlfn.NORM.S.INV(RAND())</f>
        <v>0.18987859830668252</v>
      </c>
      <c r="AU605" s="15">
        <f ca="1">Inputs!$B$6*EXP($B$8-0.5*C$5^2+C$5*N605)</f>
        <v>5109.1120964026431</v>
      </c>
      <c r="AV605" s="15">
        <f t="shared" ca="1" si="328"/>
        <v>7465.3156125972118</v>
      </c>
      <c r="AW605" s="15">
        <f t="shared" ca="1" si="329"/>
        <v>9367.4322725392758</v>
      </c>
      <c r="AX605" s="15">
        <f t="shared" ca="1" si="330"/>
        <v>11999.94492681613</v>
      </c>
      <c r="AY605" s="15">
        <f t="shared" ca="1" si="331"/>
        <v>14861.731721952261</v>
      </c>
      <c r="AZ605" s="15">
        <f t="shared" ca="1" si="332"/>
        <v>17948.424838974381</v>
      </c>
      <c r="BA605" s="15">
        <f t="shared" ca="1" si="333"/>
        <v>21893.693981320561</v>
      </c>
      <c r="BB605" s="15">
        <f t="shared" ca="1" si="334"/>
        <v>27789.130986697011</v>
      </c>
      <c r="BC605" s="15">
        <f t="shared" ca="1" si="335"/>
        <v>34403.188121024818</v>
      </c>
      <c r="BD605" s="15">
        <f t="shared" ca="1" si="336"/>
        <v>40762.209561970536</v>
      </c>
      <c r="BE605" s="15">
        <f t="shared" ca="1" si="337"/>
        <v>48090.83519242188</v>
      </c>
      <c r="BF605" s="15">
        <f ca="1">Inputs!$B$13*EXP($B$9-0.5*C$6^2+C$6*Y605)</f>
        <v>16751.646093445364</v>
      </c>
      <c r="BG605" s="15">
        <f t="shared" ca="1" si="338"/>
        <v>23748.909875468693</v>
      </c>
      <c r="BH605" s="15">
        <f t="shared" ca="1" si="339"/>
        <v>27824.27022495068</v>
      </c>
      <c r="BI605" s="15">
        <f t="shared" ca="1" si="340"/>
        <v>35575.528449105412</v>
      </c>
      <c r="BJ605" s="15">
        <f t="shared" ca="1" si="341"/>
        <v>44375.236409592202</v>
      </c>
      <c r="BK605" s="15">
        <f t="shared" ca="1" si="342"/>
        <v>53552.425257839852</v>
      </c>
      <c r="BL605" s="15">
        <f t="shared" ca="1" si="343"/>
        <v>66829.738236271587</v>
      </c>
      <c r="BM605" s="15">
        <f t="shared" ca="1" si="344"/>
        <v>125358.70432934495</v>
      </c>
      <c r="BN605" s="15">
        <f t="shared" ca="1" si="345"/>
        <v>168962.63468171659</v>
      </c>
      <c r="BO605" s="15">
        <f t="shared" ca="1" si="346"/>
        <v>193188.91243304024</v>
      </c>
      <c r="BP605" s="15">
        <f t="shared" ca="1" si="347"/>
        <v>210180.50088691551</v>
      </c>
      <c r="BQ605" s="15">
        <f ca="1">Inputs!$B$20*EXP($B$10-0.5*C$7^2+C$7*AJ605)</f>
        <v>5086.4982839628665</v>
      </c>
      <c r="BR605" s="15">
        <f t="shared" ca="1" si="348"/>
        <v>8220.9098227156737</v>
      </c>
      <c r="BS605" s="15">
        <f t="shared" ca="1" si="349"/>
        <v>9397.3136377791652</v>
      </c>
      <c r="BT605" s="15">
        <f t="shared" ca="1" si="350"/>
        <v>16998.130918295403</v>
      </c>
      <c r="BU605" s="15">
        <f t="shared" ca="1" si="351"/>
        <v>25894.967482249234</v>
      </c>
      <c r="BV605" s="15">
        <f t="shared" ca="1" si="352"/>
        <v>41554.323821423757</v>
      </c>
      <c r="BW605" s="15">
        <f t="shared" ca="1" si="353"/>
        <v>84057.657569223738</v>
      </c>
      <c r="BX605" s="15">
        <f t="shared" ca="1" si="354"/>
        <v>160433.90281143368</v>
      </c>
      <c r="BY605" s="15">
        <f t="shared" ca="1" si="355"/>
        <v>243231.41080341308</v>
      </c>
      <c r="BZ605" s="15">
        <f t="shared" ca="1" si="356"/>
        <v>331726.84975765552</v>
      </c>
      <c r="CA605" s="15">
        <f t="shared" ca="1" si="357"/>
        <v>481966.55829161056</v>
      </c>
      <c r="CB605" s="15">
        <f ca="1">(AU605*DCF!C$10-DCF!C$5*MAX(AU605*DCF!C$10,0)-MAX(AU605-Inputs!$B$6,0)/Inputs!$B$10)*DCF!C$6</f>
        <v>1042.0270752306251</v>
      </c>
      <c r="CC605" s="15">
        <f ca="1">(AV605*DCF!D$10-DCF!D$5*MAX(AV605*DCF!D$10,0)-MAX(AV605-AU605,0)/Inputs!$B$10)*DCF!D$6</f>
        <v>1245.1215435201266</v>
      </c>
      <c r="CD605" s="15">
        <f ca="1">(AW605*DCF!E$10-DCF!E$5*MAX(AW605*DCF!E$10,0)-MAX(AW605-AV605,0)/Inputs!$B$10)*DCF!E$6</f>
        <v>1734.3555530972435</v>
      </c>
      <c r="CE605" s="15">
        <f ca="1">(AX605*DCF!F$10-DCF!F$5*MAX(AX605*DCF!F$10,0)-MAX(AX605-AW605,0)/Inputs!$B$10)*DCF!F$6</f>
        <v>2071.8082377012697</v>
      </c>
      <c r="CF605" s="15">
        <f ca="1">(AY605*DCF!G$10-DCF!G$5*MAX(AY605*DCF!G$10,0)-MAX(AY605-AX605,0)/Inputs!$B$10)*DCF!G$6</f>
        <v>2512.0240745345768</v>
      </c>
      <c r="CG605" s="15">
        <f ca="1">(AZ605*DCF!H$10-DCF!H$5*MAX(AZ605*DCF!H$10,0)-MAX(AZ605-AY605,0)/Inputs!$B$10)*DCF!H$6</f>
        <v>2936.601857349523</v>
      </c>
      <c r="CH605" s="15">
        <f ca="1">(BA605*DCF!I$10-DCF!I$5*MAX(BA605*DCF!I$10,0)-MAX(BA605-AZ605,0)/Inputs!$B$10)*DCF!I$6</f>
        <v>3352.0168369154439</v>
      </c>
      <c r="CI605" s="15">
        <f ca="1">(BB605*DCF!J$10-DCF!J$5*MAX(BB605*DCF!J$10,0)-MAX(BB605-BA605,0)/Inputs!$B$10)*DCF!J$6</f>
        <v>3875.3230279536238</v>
      </c>
      <c r="CJ605" s="15">
        <f ca="1">(BC605*DCF!K$10-DCF!K$5*MAX(BC605*DCF!K$10,0)-MAX(BC605-BB605,0)/Inputs!$B$10)*DCF!K$6</f>
        <v>4612.493454748389</v>
      </c>
      <c r="CK605" s="15">
        <f ca="1">(BD605*DCF!L$10-DCF!L$5*MAX(BD605*DCF!L$10,0)-MAX(BD605-BC605,0)/Inputs!$B$10)*DCF!L$6</f>
        <v>5325.391900943313</v>
      </c>
      <c r="CL605" s="15">
        <f ca="1">(BE605*DCF!M$10-DCF!M$5*MAX(BE605*DCF!M$10,0)-MAX(BE605-BD605,0)/Inputs!$B$10)*DCF!M$6</f>
        <v>5910.7562175094918</v>
      </c>
      <c r="CM605" s="15">
        <f ca="1">(BF605*DCF!C$28-DCF!C$5*MAX(BF605*DCF!C$28,0)-MAX(BF605-Inputs!$B$13,0)/Inputs!$B$17)*DCF!C$6</f>
        <v>3873.5442388010315</v>
      </c>
      <c r="CN605" s="15">
        <f ca="1">(BG605*DCF!D$28-DCF!D$5*MAX(BG605*DCF!D$28,0)-MAX(BG605-BF605,0)/Inputs!$B$17)*DCF!D$6</f>
        <v>5501.7645120663037</v>
      </c>
      <c r="CO605" s="15">
        <f ca="1">(BH605*DCF!E$28-DCF!E$5*MAX(BH605*DCF!E$28,0)-MAX(BH605-BG605,0)/Inputs!$B$17)*DCF!E$6</f>
        <v>7077.1313505651533</v>
      </c>
      <c r="CP605" s="15">
        <f ca="1">(BI605*DCF!F$28-DCF!F$5*MAX(BI605*DCF!F$28,0)-MAX(BI605-BH605,0)/Inputs!$B$17)*DCF!F$6</f>
        <v>8246.5798061400092</v>
      </c>
      <c r="CQ605" s="15">
        <f ca="1">(BJ605*DCF!G$28-DCF!G$5*MAX(BJ605*DCF!G$28,0)-MAX(BJ605-BI605,0)/Inputs!$B$17)*DCF!G$6</f>
        <v>10033.467811963497</v>
      </c>
      <c r="CR605" s="15">
        <f ca="1">(BK605*DCF!H$28-DCF!H$5*MAX(BK605*DCF!H$28,0)-MAX(BK605-BJ605,0)/Inputs!$B$17)*DCF!H$6</f>
        <v>11818.227993103394</v>
      </c>
      <c r="CS605" s="15">
        <f ca="1">(BL605*DCF!I$28-DCF!I$5*MAX(BL605*DCF!I$28,0)-MAX(BL605-BK605,0)/Inputs!$B$17)*DCF!I$6</f>
        <v>13809.514456706616</v>
      </c>
      <c r="CT605" s="15">
        <f ca="1">(BM605*DCF!J$28-DCF!J$5*MAX(BM605*DCF!J$28,0)-MAX(BM605-BL605,0)/Inputs!$B$17)*DCF!J$6</f>
        <v>20204.935106472207</v>
      </c>
      <c r="CU605" s="15">
        <f ca="1">(BN605*DCF!K$28-DCF!K$5*MAX(BN605*DCF!K$28,0)-MAX(BN605-BM605,0)/Inputs!$B$17)*DCF!K$6</f>
        <v>30341.174781682999</v>
      </c>
      <c r="CV605" s="15">
        <f ca="1">(BO605*DCF!L$28-DCF!L$5*MAX(BO605*DCF!L$28,0)-MAX(BO605-BN605,0)/Inputs!$B$17)*DCF!L$6</f>
        <v>35803.999316704845</v>
      </c>
      <c r="CW605" s="15">
        <f ca="1">(BP605*DCF!M$28-DCF!M$5*MAX(BP605*DCF!M$28,0)-MAX(BP605-BO605,0)/Inputs!$B$17)*DCF!M$6</f>
        <v>37769.484434299564</v>
      </c>
      <c r="CX605" s="15">
        <f ca="1">(BQ605*DCF!C$46-DCF!C$5*MAX(BQ605*DCF!C$46,0)-MAX(BQ605-Inputs!$B$20,0)/Inputs!$B$24)*DCF!C$6</f>
        <v>-2045.6108202975979</v>
      </c>
      <c r="CY605" s="15">
        <f ca="1">(BR605*DCF!D$46-DCF!D$5*MAX(BR605*DCF!D$46,0)-MAX(BR605-BQ605,0)/Inputs!$B$24)*DCF!D$6</f>
        <v>-2740.5449782500637</v>
      </c>
      <c r="CZ605" s="15">
        <f ca="1">(BS605*DCF!E$46-DCF!E$5*MAX(BS605*DCF!E$46,0)-MAX(BS605-BR605,0)/Inputs!$B$24)*DCF!E$6</f>
        <v>-1574.9546976312427</v>
      </c>
      <c r="DA605" s="15">
        <f ca="1">(BT605*DCF!F$46-DCF!F$5*MAX(BT605*DCF!F$46,0)-MAX(BT605-BS605,0)/Inputs!$B$24)*DCF!F$6</f>
        <v>-4005.6092158515416</v>
      </c>
      <c r="DB605" s="15">
        <f ca="1">(BU605*DCF!G$46-DCF!G$5*MAX(BU605*DCF!G$46,0)-MAX(BU605-BT605,0)/Inputs!$B$24)*DCF!G$6</f>
        <v>-3863.7755839809743</v>
      </c>
      <c r="DC605" s="15">
        <f ca="1">(BV605*DCF!H$46-DCF!H$5*MAX(BV605*DCF!H$46,0)-MAX(BV605-BU605,0)/Inputs!$B$24)*DCF!H$6</f>
        <v>-4866.0490359303258</v>
      </c>
      <c r="DD605" s="15">
        <f ca="1">(BW605*DCF!I$46-DCF!I$5*MAX(BW605*DCF!I$46,0)-MAX(BW605-BV605,0)/Inputs!$B$24)*DCF!I$6</f>
        <v>-10259.718674428812</v>
      </c>
      <c r="DE605" s="15">
        <f ca="1">(BX605*DCF!J$46-DCF!J$5*MAX(BX605*DCF!J$46,0)-MAX(BX605-BW605,0)/Inputs!$B$24)*DCF!J$6</f>
        <v>-13523.973987347943</v>
      </c>
      <c r="DF605" s="15">
        <f ca="1">(BY605*DCF!K$46-DCF!K$5*MAX(BY605*DCF!K$46,0)-MAX(BY605-BX605,0)/Inputs!$B$24)*DCF!K$6</f>
        <v>-6388.9947403996357</v>
      </c>
      <c r="DG605" s="15">
        <f ca="1">(BZ605*DCF!L$46-DCF!L$5*MAX(BZ605*DCF!L$46,0)-MAX(BZ605-BY605,0)/Inputs!$B$24)*DCF!L$6</f>
        <v>2903.9323497126529</v>
      </c>
      <c r="DH605" s="15">
        <f ca="1">(CA605*DCF!M$46-DCF!M$5*MAX(CA605*DCF!M$46,0)-MAX(CA605-BZ605,0)/Inputs!$B$24)*DCF!M$6</f>
        <v>6375.7438530255249</v>
      </c>
      <c r="DI605" s="15">
        <f ca="1">SUM(CB605:CL605)+BE605*DCF!M$10*(1+Inputs!$B$30)*(1-Inputs!$B$33)*(1-Inputs!$B$30/Inputs!$B$31)/(Inputs!$B$29-Inputs!$B$30)*DCF!M$6</f>
        <v>168455.35005547403</v>
      </c>
      <c r="DJ605" s="15">
        <f ca="1">SUM(CM605:CW605)+BP605*DCF!M$28*(1+Inputs!$B$30)*(1-Inputs!$B$33)*(1-Inputs!$B$30/Inputs!$B$31)/(Inputs!$B$29-Inputs!$B$30)*DCF!M$6</f>
        <v>964393.30823207647</v>
      </c>
      <c r="DK605" s="15">
        <f ca="1">SUM(CX605:DH605)+CA605*DCF!M$46*(1+Inputs!$B$30)*(1-Inputs!$B$33)*(1-Inputs!$B$30/Inputs!$B$31)/(Inputs!$B$29-Inputs!$B$30)*DCF!M$6</f>
        <v>705187.83617611206</v>
      </c>
      <c r="DM605" s="15">
        <f ca="1">DI605+DJ605+DK605+Inputs!$B$34+Inputs!$B$36-Inputs!$B$35</f>
        <v>1914887.4944636626</v>
      </c>
    </row>
    <row r="606" spans="1:117" x14ac:dyDescent="0.75">
      <c r="A606" s="11">
        <v>593</v>
      </c>
      <c r="C606" s="24">
        <f t="shared" ca="1" si="359"/>
        <v>-0.35217091358895491</v>
      </c>
      <c r="D606" s="24">
        <f t="shared" ca="1" si="359"/>
        <v>0.98561266761338462</v>
      </c>
      <c r="E606" s="24">
        <f t="shared" ca="1" si="359"/>
        <v>-1.4034906140026837</v>
      </c>
      <c r="F606" s="24">
        <f t="shared" ca="1" si="359"/>
        <v>-1.4125683412857761</v>
      </c>
      <c r="G606" s="24">
        <f t="shared" ca="1" si="359"/>
        <v>-0.3737149633770061</v>
      </c>
      <c r="H606" s="24">
        <f t="shared" ca="1" si="359"/>
        <v>-0.67534586264847007</v>
      </c>
      <c r="I606" s="24">
        <f t="shared" ca="1" si="359"/>
        <v>5.0546866430248603E-2</v>
      </c>
      <c r="J606" s="24">
        <f t="shared" ca="1" si="359"/>
        <v>1.0837511664073387</v>
      </c>
      <c r="K606" s="24">
        <f t="shared" ca="1" si="359"/>
        <v>-0.29729406119977259</v>
      </c>
      <c r="L606" s="24">
        <f t="shared" ca="1" si="359"/>
        <v>2.2579302553682714</v>
      </c>
      <c r="M606" s="24">
        <f t="shared" ca="1" si="359"/>
        <v>-1.4411923521693004</v>
      </c>
      <c r="N606" s="24">
        <f ca="1">SQRT(Inputs!$B$38)*C606+SQRT(1-Inputs!$B$38)*_xlfn.NORM.S.INV(RAND())</f>
        <v>-1.3207642172998981</v>
      </c>
      <c r="O606" s="24">
        <f ca="1">SQRT(Inputs!$B$38)*D606+SQRT(1-Inputs!$B$38)*_xlfn.NORM.S.INV(RAND())</f>
        <v>1.134553282883922</v>
      </c>
      <c r="P606" s="24">
        <f ca="1">SQRT(Inputs!$B$38)*E606+SQRT(1-Inputs!$B$38)*_xlfn.NORM.S.INV(RAND())</f>
        <v>0.11137562231744569</v>
      </c>
      <c r="Q606" s="24">
        <f ca="1">SQRT(Inputs!$B$38)*F606+SQRT(1-Inputs!$B$38)*_xlfn.NORM.S.INV(RAND())</f>
        <v>-1.1433022589843462</v>
      </c>
      <c r="R606" s="24">
        <f ca="1">SQRT(Inputs!$B$38)*G606+SQRT(1-Inputs!$B$38)*_xlfn.NORM.S.INV(RAND())</f>
        <v>0.23810030700741699</v>
      </c>
      <c r="S606" s="24">
        <f ca="1">SQRT(Inputs!$B$38)*H606+SQRT(1-Inputs!$B$38)*_xlfn.NORM.S.INV(RAND())</f>
        <v>0.23413192947549388</v>
      </c>
      <c r="T606" s="24">
        <f ca="1">SQRT(Inputs!$B$38)*I606+SQRT(1-Inputs!$B$38)*_xlfn.NORM.S.INV(RAND())</f>
        <v>0.60212745661540235</v>
      </c>
      <c r="U606" s="24">
        <f ca="1">SQRT(Inputs!$B$38)*J606+SQRT(1-Inputs!$B$38)*_xlfn.NORM.S.INV(RAND())</f>
        <v>1.9387885257839934</v>
      </c>
      <c r="V606" s="24">
        <f ca="1">SQRT(Inputs!$B$38)*K606+SQRT(1-Inputs!$B$38)*_xlfn.NORM.S.INV(RAND())</f>
        <v>-1.2638691700192468</v>
      </c>
      <c r="W606" s="24">
        <f ca="1">SQRT(Inputs!$B$38)*L606+SQRT(1-Inputs!$B$38)*_xlfn.NORM.S.INV(RAND())</f>
        <v>1.8702927653128842</v>
      </c>
      <c r="X606" s="24">
        <f ca="1">SQRT(Inputs!$B$38)*M606+SQRT(1-Inputs!$B$38)*_xlfn.NORM.S.INV(RAND())</f>
        <v>1.3191048171961004</v>
      </c>
      <c r="Y606" s="24">
        <f ca="1">SQRT(Inputs!$B$38)*C606+SQRT(1-Inputs!$B$38)*_xlfn.NORM.S.INV(RAND())</f>
        <v>-0.11233924307388869</v>
      </c>
      <c r="Z606" s="24">
        <f ca="1">SQRT(Inputs!$B$38)*D606+SQRT(1-Inputs!$B$38)*_xlfn.NORM.S.INV(RAND())</f>
        <v>1.2329184203055745</v>
      </c>
      <c r="AA606" s="24">
        <f ca="1">SQRT(Inputs!$B$38)*E606+SQRT(1-Inputs!$B$38)*_xlfn.NORM.S.INV(RAND())</f>
        <v>-1.4870717012910051</v>
      </c>
      <c r="AB606" s="24">
        <f ca="1">SQRT(Inputs!$B$38)*F606+SQRT(1-Inputs!$B$38)*_xlfn.NORM.S.INV(RAND())</f>
        <v>0.80202930610107181</v>
      </c>
      <c r="AC606" s="24">
        <f ca="1">SQRT(Inputs!$B$38)*G606+SQRT(1-Inputs!$B$38)*_xlfn.NORM.S.INV(RAND())</f>
        <v>0.12675565094846417</v>
      </c>
      <c r="AD606" s="24">
        <f ca="1">SQRT(Inputs!$B$38)*H606+SQRT(1-Inputs!$B$38)*_xlfn.NORM.S.INV(RAND())</f>
        <v>-0.46832471872933512</v>
      </c>
      <c r="AE606" s="24">
        <f ca="1">SQRT(Inputs!$B$38)*I606+SQRT(1-Inputs!$B$38)*_xlfn.NORM.S.INV(RAND())</f>
        <v>-1.6941089357645247</v>
      </c>
      <c r="AF606" s="24">
        <f ca="1">SQRT(Inputs!$B$38)*J606+SQRT(1-Inputs!$B$38)*_xlfn.NORM.S.INV(RAND())</f>
        <v>1.2588665118860281</v>
      </c>
      <c r="AG606" s="24">
        <f ca="1">SQRT(Inputs!$B$38)*K606+SQRT(1-Inputs!$B$38)*_xlfn.NORM.S.INV(RAND())</f>
        <v>-2.2033217957701621</v>
      </c>
      <c r="AH606" s="24">
        <f ca="1">SQRT(Inputs!$B$38)*L606+SQRT(1-Inputs!$B$38)*_xlfn.NORM.S.INV(RAND())</f>
        <v>1.4655540271182987</v>
      </c>
      <c r="AI606" s="24">
        <f ca="1">SQRT(Inputs!$B$38)*M606+SQRT(1-Inputs!$B$38)*_xlfn.NORM.S.INV(RAND())</f>
        <v>-0.85364776169984991</v>
      </c>
      <c r="AJ606" s="24">
        <f ca="1">SQRT(Inputs!$B$38)*C606+SQRT(1-Inputs!$B$38)*_xlfn.NORM.S.INV(RAND())</f>
        <v>9.5646178211364258E-2</v>
      </c>
      <c r="AK606" s="24">
        <f ca="1">SQRT(Inputs!$B$38)*D606+SQRT(1-Inputs!$B$38)*_xlfn.NORM.S.INV(RAND())</f>
        <v>1.7238871309561645</v>
      </c>
      <c r="AL606" s="24">
        <f ca="1">SQRT(Inputs!$B$38)*E606+SQRT(1-Inputs!$B$38)*_xlfn.NORM.S.INV(RAND())</f>
        <v>-1.1415396637450825</v>
      </c>
      <c r="AM606" s="24">
        <f ca="1">SQRT(Inputs!$B$38)*F606+SQRT(1-Inputs!$B$38)*_xlfn.NORM.S.INV(RAND())</f>
        <v>0.22447657199098947</v>
      </c>
      <c r="AN606" s="24">
        <f ca="1">SQRT(Inputs!$B$38)*G606+SQRT(1-Inputs!$B$38)*_xlfn.NORM.S.INV(RAND())</f>
        <v>0.42671288984156996</v>
      </c>
      <c r="AO606" s="24">
        <f ca="1">SQRT(Inputs!$B$38)*H606+SQRT(1-Inputs!$B$38)*_xlfn.NORM.S.INV(RAND())</f>
        <v>1.3119050274836108</v>
      </c>
      <c r="AP606" s="24">
        <f ca="1">SQRT(Inputs!$B$38)*I606+SQRT(1-Inputs!$B$38)*_xlfn.NORM.S.INV(RAND())</f>
        <v>-0.40607384046979461</v>
      </c>
      <c r="AQ606" s="24">
        <f ca="1">SQRT(Inputs!$B$38)*J606+SQRT(1-Inputs!$B$38)*_xlfn.NORM.S.INV(RAND())</f>
        <v>0.38304524784222205</v>
      </c>
      <c r="AR606" s="24">
        <f ca="1">SQRT(Inputs!$B$38)*K606+SQRT(1-Inputs!$B$38)*_xlfn.NORM.S.INV(RAND())</f>
        <v>-1.1293053200314702</v>
      </c>
      <c r="AS606" s="24">
        <f ca="1">SQRT(Inputs!$B$38)*L606+SQRT(1-Inputs!$B$38)*_xlfn.NORM.S.INV(RAND())</f>
        <v>1.5407240365314432</v>
      </c>
      <c r="AT606" s="24">
        <f ca="1">SQRT(Inputs!$B$38)*M606+SQRT(1-Inputs!$B$38)*_xlfn.NORM.S.INV(RAND())</f>
        <v>-1.3776085994533691</v>
      </c>
      <c r="AU606" s="15">
        <f ca="1">Inputs!$B$6*EXP($B$8-0.5*C$5^2+C$5*N606)</f>
        <v>4007.0726874032898</v>
      </c>
      <c r="AV606" s="15">
        <f t="shared" ca="1" si="328"/>
        <v>5763.0076332657445</v>
      </c>
      <c r="AW606" s="15">
        <f t="shared" ca="1" si="329"/>
        <v>7133.3259152179917</v>
      </c>
      <c r="AX606" s="15">
        <f t="shared" ca="1" si="330"/>
        <v>7549.8636501107148</v>
      </c>
      <c r="AY606" s="15">
        <f t="shared" ca="1" si="331"/>
        <v>9486.8736678503246</v>
      </c>
      <c r="AZ606" s="15">
        <f t="shared" ca="1" si="332"/>
        <v>11905.738849603367</v>
      </c>
      <c r="BA606" s="15">
        <f t="shared" ca="1" si="333"/>
        <v>15517.280563516633</v>
      </c>
      <c r="BB606" s="15">
        <f t="shared" ca="1" si="334"/>
        <v>23070.9425903843</v>
      </c>
      <c r="BC606" s="15">
        <f t="shared" ca="1" si="335"/>
        <v>25010.75309199364</v>
      </c>
      <c r="BD606" s="15">
        <f t="shared" ca="1" si="336"/>
        <v>36498.047427267978</v>
      </c>
      <c r="BE606" s="15">
        <f t="shared" ca="1" si="337"/>
        <v>50433.090767648973</v>
      </c>
      <c r="BF606" s="15">
        <f ca="1">Inputs!$B$13*EXP($B$9-0.5*C$6^2+C$6*Y606)</f>
        <v>13526.394931869259</v>
      </c>
      <c r="BG606" s="15">
        <f t="shared" ca="1" si="338"/>
        <v>20592.407774698822</v>
      </c>
      <c r="BH606" s="15">
        <f t="shared" ca="1" si="339"/>
        <v>19660.645482749886</v>
      </c>
      <c r="BI606" s="15">
        <f t="shared" ca="1" si="340"/>
        <v>27229.85402829021</v>
      </c>
      <c r="BJ606" s="15">
        <f t="shared" ca="1" si="341"/>
        <v>33997.565231907713</v>
      </c>
      <c r="BK606" s="15">
        <f t="shared" ca="1" si="342"/>
        <v>39148.214232396618</v>
      </c>
      <c r="BL606" s="15">
        <f t="shared" ca="1" si="343"/>
        <v>38609.877427142441</v>
      </c>
      <c r="BM606" s="15">
        <f t="shared" ca="1" si="344"/>
        <v>55493.755688324971</v>
      </c>
      <c r="BN606" s="15">
        <f t="shared" ca="1" si="345"/>
        <v>52412.54032111066</v>
      </c>
      <c r="BO606" s="15">
        <f t="shared" ca="1" si="346"/>
        <v>76465.449673551804</v>
      </c>
      <c r="BP606" s="15">
        <f t="shared" ca="1" si="347"/>
        <v>85438.638266208436</v>
      </c>
      <c r="BQ606" s="15">
        <f ca="1">Inputs!$B$20*EXP($B$10-0.5*C$7^2+C$7*AJ606)</f>
        <v>4437.5279363863729</v>
      </c>
      <c r="BR606" s="15">
        <f t="shared" ca="1" si="348"/>
        <v>10409.835326539524</v>
      </c>
      <c r="BS606" s="15">
        <f t="shared" ca="1" si="349"/>
        <v>10270.388444441398</v>
      </c>
      <c r="BT606" s="15">
        <f t="shared" ca="1" si="350"/>
        <v>15019.558273398212</v>
      </c>
      <c r="BU606" s="15">
        <f t="shared" ca="1" si="351"/>
        <v>23079.395245380736</v>
      </c>
      <c r="BV606" s="15">
        <f t="shared" ca="1" si="352"/>
        <v>43152.522491682823</v>
      </c>
      <c r="BW606" s="15">
        <f t="shared" ca="1" si="353"/>
        <v>55257.716961413549</v>
      </c>
      <c r="BX606" s="15">
        <f t="shared" ca="1" si="354"/>
        <v>83455.518626904479</v>
      </c>
      <c r="BY606" s="15">
        <f t="shared" ca="1" si="355"/>
        <v>94212.910670521989</v>
      </c>
      <c r="BZ606" s="15">
        <f t="shared" ca="1" si="356"/>
        <v>175476.83293759907</v>
      </c>
      <c r="CA606" s="15">
        <f t="shared" ca="1" si="357"/>
        <v>192968.34450518547</v>
      </c>
      <c r="CB606" s="15">
        <f ca="1">(AU606*DCF!C$10-DCF!C$5*MAX(AU606*DCF!C$10,0)-MAX(AU606-Inputs!$B$6,0)/Inputs!$B$10)*DCF!C$6</f>
        <v>1029.052793484077</v>
      </c>
      <c r="CC606" s="15">
        <f ca="1">(AV606*DCF!D$10-DCF!D$5*MAX(AV606*DCF!D$10,0)-MAX(AV606-AU606,0)/Inputs!$B$10)*DCF!D$6</f>
        <v>976.55528704704591</v>
      </c>
      <c r="CD606" s="15">
        <f ca="1">(AW606*DCF!E$10-DCF!E$5*MAX(AW606*DCF!E$10,0)-MAX(AW606-AV606,0)/Inputs!$B$10)*DCF!E$6</f>
        <v>1338.3189765579677</v>
      </c>
      <c r="CE606" s="15">
        <f ca="1">(AX606*DCF!F$10-DCF!F$5*MAX(AX606*DCF!F$10,0)-MAX(AX606-AW606,0)/Inputs!$B$10)*DCF!F$6</f>
        <v>1561.4520272785273</v>
      </c>
      <c r="CF606" s="15">
        <f ca="1">(AY606*DCF!G$10-DCF!G$5*MAX(AY606*DCF!G$10,0)-MAX(AY606-AX606,0)/Inputs!$B$10)*DCF!G$6</f>
        <v>1582.3472134848964</v>
      </c>
      <c r="CG606" s="15">
        <f ca="1">(AZ606*DCF!H$10-DCF!H$5*MAX(AZ606*DCF!H$10,0)-MAX(AZ606-AY606,0)/Inputs!$B$10)*DCF!H$6</f>
        <v>1881.9948605094471</v>
      </c>
      <c r="CH606" s="15">
        <f ca="1">(BA606*DCF!I$10-DCF!I$5*MAX(BA606*DCF!I$10,0)-MAX(BA606-AZ606,0)/Inputs!$B$10)*DCF!I$6</f>
        <v>2242.0217087693013</v>
      </c>
      <c r="CI606" s="15">
        <f ca="1">(BB606*DCF!J$10-DCF!J$5*MAX(BB606*DCF!J$10,0)-MAX(BB606-BA606,0)/Inputs!$B$10)*DCF!J$6</f>
        <v>2814.3942747668925</v>
      </c>
      <c r="CJ606" s="15">
        <f ca="1">(BC606*DCF!K$10-DCF!K$5*MAX(BC606*DCF!K$10,0)-MAX(BC606-BB606,0)/Inputs!$B$10)*DCF!K$6</f>
        <v>3754.7856319229686</v>
      </c>
      <c r="CK606" s="15">
        <f ca="1">(BD606*DCF!L$10-DCF!L$5*MAX(BD606*DCF!L$10,0)-MAX(BD606-BC606,0)/Inputs!$B$10)*DCF!L$6</f>
        <v>4019.106444646261</v>
      </c>
      <c r="CL606" s="15">
        <f ca="1">(BE606*DCF!M$10-DCF!M$5*MAX(BE606*DCF!M$10,0)-MAX(BE606-BD606,0)/Inputs!$B$10)*DCF!M$6</f>
        <v>5452.0715896059155</v>
      </c>
      <c r="CM606" s="15">
        <f ca="1">(BF606*DCF!C$28-DCF!C$5*MAX(BF606*DCF!C$28,0)-MAX(BF606-Inputs!$B$13,0)/Inputs!$B$17)*DCF!C$6</f>
        <v>3634.0804360309844</v>
      </c>
      <c r="CN606" s="15">
        <f ca="1">(BG606*DCF!D$28-DCF!D$5*MAX(BG606*DCF!D$28,0)-MAX(BG606-BF606,0)/Inputs!$B$17)*DCF!D$6</f>
        <v>4557.4345156351683</v>
      </c>
      <c r="CO606" s="15">
        <f ca="1">(BH606*DCF!E$28-DCF!E$5*MAX(BH606*DCF!E$28,0)-MAX(BH606-BG606,0)/Inputs!$B$17)*DCF!E$6</f>
        <v>5568.2448868865931</v>
      </c>
      <c r="CP606" s="15">
        <f ca="1">(BI606*DCF!F$28-DCF!F$5*MAX(BI606*DCF!F$28,0)-MAX(BI606-BH606,0)/Inputs!$B$17)*DCF!F$6</f>
        <v>6014.0940546573229</v>
      </c>
      <c r="CQ606" s="15">
        <f ca="1">(BJ606*DCF!G$28-DCF!G$5*MAX(BJ606*DCF!G$28,0)-MAX(BJ606-BI606,0)/Inputs!$B$17)*DCF!G$6</f>
        <v>7682.6640705774225</v>
      </c>
      <c r="CR606" s="15">
        <f ca="1">(BK606*DCF!H$28-DCF!H$5*MAX(BK606*DCF!H$28,0)-MAX(BK606-BJ606,0)/Inputs!$B$17)*DCF!H$6</f>
        <v>8881.5189821023305</v>
      </c>
      <c r="CS606" s="15">
        <f ca="1">(BL606*DCF!I$28-DCF!I$5*MAX(BL606*DCF!I$28,0)-MAX(BL606-BK606,0)/Inputs!$B$17)*DCF!I$6</f>
        <v>9079.2299389726068</v>
      </c>
      <c r="CT606" s="15">
        <f ca="1">(BM606*DCF!J$28-DCF!J$5*MAX(BM606*DCF!J$28,0)-MAX(BM606-BL606,0)/Inputs!$B$17)*DCF!J$6</f>
        <v>10141.050075829668</v>
      </c>
      <c r="CU606" s="15">
        <f ca="1">(BN606*DCF!K$28-DCF!K$5*MAX(BN606*DCF!K$28,0)-MAX(BN606-BM606,0)/Inputs!$B$17)*DCF!K$6</f>
        <v>11068.649714607669</v>
      </c>
      <c r="CV606" s="15">
        <f ca="1">(BO606*DCF!L$28-DCF!L$5*MAX(BO606*DCF!L$28,0)-MAX(BO606-BN606,0)/Inputs!$B$17)*DCF!L$6</f>
        <v>12534.835408887102</v>
      </c>
      <c r="CW606" s="15">
        <f ca="1">(BP606*DCF!M$28-DCF!M$5*MAX(BP606*DCF!M$28,0)-MAX(BP606-BO606,0)/Inputs!$B$17)*DCF!M$6</f>
        <v>15137.378887385907</v>
      </c>
      <c r="CX606" s="15">
        <f ca="1">(BQ606*DCF!C$46-DCF!C$5*MAX(BQ606*DCF!C$46,0)-MAX(BQ606-Inputs!$B$20,0)/Inputs!$B$24)*DCF!C$6</f>
        <v>-1595.9777850252005</v>
      </c>
      <c r="CY606" s="15">
        <f ca="1">(BR606*DCF!D$46-DCF!D$5*MAX(BR606*DCF!D$46,0)-MAX(BR606-BQ606,0)/Inputs!$B$24)*DCF!D$6</f>
        <v>-4325.0501184683726</v>
      </c>
      <c r="CZ606" s="15">
        <f ca="1">(BS606*DCF!E$46-DCF!E$5*MAX(BS606*DCF!E$46,0)-MAX(BS606-BR606,0)/Inputs!$B$24)*DCF!E$6</f>
        <v>-1214.4913156430953</v>
      </c>
      <c r="DA606" s="15">
        <f ca="1">(BT606*DCF!F$46-DCF!F$5*MAX(BT606*DCF!F$46,0)-MAX(BT606-BS606,0)/Inputs!$B$24)*DCF!F$6</f>
        <v>-2823.1420617941717</v>
      </c>
      <c r="DB606" s="15">
        <f ca="1">(BU606*DCF!G$46-DCF!G$5*MAX(BU606*DCF!G$46,0)-MAX(BU606-BT606,0)/Inputs!$B$24)*DCF!G$6</f>
        <v>-3487.5151711777767</v>
      </c>
      <c r="DC606" s="15">
        <f ca="1">(BV606*DCF!H$46-DCF!H$5*MAX(BV606*DCF!H$46,0)-MAX(BV606-BU606,0)/Inputs!$B$24)*DCF!H$6</f>
        <v>-6237.6013016971829</v>
      </c>
      <c r="DD606" s="15">
        <f ca="1">(BW606*DCF!I$46-DCF!I$5*MAX(BW606*DCF!I$46,0)-MAX(BW606-BV606,0)/Inputs!$B$24)*DCF!I$6</f>
        <v>-2198.7346466488898</v>
      </c>
      <c r="DE606" s="15">
        <f ca="1">(BX606*DCF!J$46-DCF!J$5*MAX(BX606*DCF!J$46,0)-MAX(BX606-BW606,0)/Inputs!$B$24)*DCF!J$6</f>
        <v>-3976.868158375205</v>
      </c>
      <c r="DF606" s="15">
        <f ca="1">(BY606*DCF!K$46-DCF!K$5*MAX(BY606*DCF!K$46,0)-MAX(BY606-BX606,0)/Inputs!$B$24)*DCF!K$6</f>
        <v>2746.4810428079331</v>
      </c>
      <c r="DG606" s="15">
        <f ca="1">(BZ606*DCF!L$46-DCF!L$5*MAX(BZ606*DCF!L$46,0)-MAX(BZ606-BY606,0)/Inputs!$B$24)*DCF!L$6</f>
        <v>-6260.3934570255433</v>
      </c>
      <c r="DH606" s="15">
        <f ca="1">(CA606*DCF!M$46-DCF!M$5*MAX(CA606*DCF!M$46,0)-MAX(CA606-BZ606,0)/Inputs!$B$24)*DCF!M$6</f>
        <v>11471.251790370441</v>
      </c>
      <c r="DI606" s="15">
        <f ca="1">SUM(CB606:CL606)+BE606*DCF!M$10*(1+Inputs!$B$30)*(1-Inputs!$B$33)*(1-Inputs!$B$30/Inputs!$B$31)/(Inputs!$B$29-Inputs!$B$30)*DCF!M$6</f>
        <v>167008.05932302418</v>
      </c>
      <c r="DJ606" s="15">
        <f ca="1">SUM(CM606:CW606)+BP606*DCF!M$28*(1+Inputs!$B$30)*(1-Inputs!$B$33)*(1-Inputs!$B$30/Inputs!$B$31)/(Inputs!$B$29-Inputs!$B$30)*DCF!M$6</f>
        <v>411334.9944434205</v>
      </c>
      <c r="DK606" s="15">
        <f ca="1">SUM(CX606:DH606)+CA606*DCF!M$46*(1+Inputs!$B$30)*(1-Inputs!$B$33)*(1-Inputs!$B$30/Inputs!$B$31)/(Inputs!$B$29-Inputs!$B$30)*DCF!M$6</f>
        <v>280449.87798405543</v>
      </c>
      <c r="DM606" s="15">
        <f ca="1">DI606+DJ606+DK606+Inputs!$B$34+Inputs!$B$36-Inputs!$B$35</f>
        <v>935643.93175050011</v>
      </c>
    </row>
    <row r="607" spans="1:117" x14ac:dyDescent="0.75">
      <c r="A607" s="11">
        <v>594</v>
      </c>
      <c r="C607" s="24">
        <f t="shared" ca="1" si="359"/>
        <v>0.54284369364675444</v>
      </c>
      <c r="D607" s="24">
        <f t="shared" ca="1" si="359"/>
        <v>-0.24940551562826024</v>
      </c>
      <c r="E607" s="24">
        <f t="shared" ca="1" si="359"/>
        <v>-0.66683103275225941</v>
      </c>
      <c r="F607" s="24">
        <f t="shared" ca="1" si="359"/>
        <v>0.16622324706066063</v>
      </c>
      <c r="G607" s="24">
        <f t="shared" ca="1" si="359"/>
        <v>1.705154361493362</v>
      </c>
      <c r="H607" s="24">
        <f t="shared" ca="1" si="359"/>
        <v>-0.54141761935545196</v>
      </c>
      <c r="I607" s="24">
        <f t="shared" ca="1" si="359"/>
        <v>0.99075584675423967</v>
      </c>
      <c r="J607" s="24">
        <f t="shared" ca="1" si="359"/>
        <v>1.0671312032363376</v>
      </c>
      <c r="K607" s="24">
        <f t="shared" ca="1" si="359"/>
        <v>1.4123847078209575</v>
      </c>
      <c r="L607" s="24">
        <f t="shared" ca="1" si="359"/>
        <v>-0.55736043199765906</v>
      </c>
      <c r="M607" s="24">
        <f t="shared" ca="1" si="359"/>
        <v>0.42634176250962064</v>
      </c>
      <c r="N607" s="24">
        <f ca="1">SQRT(Inputs!$B$38)*C607+SQRT(1-Inputs!$B$38)*_xlfn.NORM.S.INV(RAND())</f>
        <v>4.4091482183343578E-2</v>
      </c>
      <c r="O607" s="24">
        <f ca="1">SQRT(Inputs!$B$38)*D607+SQRT(1-Inputs!$B$38)*_xlfn.NORM.S.INV(RAND())</f>
        <v>0.27441090556333403</v>
      </c>
      <c r="P607" s="24">
        <f ca="1">SQRT(Inputs!$B$38)*E607+SQRT(1-Inputs!$B$38)*_xlfn.NORM.S.INV(RAND())</f>
        <v>-1.9069328391983746</v>
      </c>
      <c r="Q607" s="24">
        <f ca="1">SQRT(Inputs!$B$38)*F607+SQRT(1-Inputs!$B$38)*_xlfn.NORM.S.INV(RAND())</f>
        <v>1.8078071574893557</v>
      </c>
      <c r="R607" s="24">
        <f ca="1">SQRT(Inputs!$B$38)*G607+SQRT(1-Inputs!$B$38)*_xlfn.NORM.S.INV(RAND())</f>
        <v>0.92064008103357531</v>
      </c>
      <c r="S607" s="24">
        <f ca="1">SQRT(Inputs!$B$38)*H607+SQRT(1-Inputs!$B$38)*_xlfn.NORM.S.INV(RAND())</f>
        <v>-1.5075135250166203</v>
      </c>
      <c r="T607" s="24">
        <f ca="1">SQRT(Inputs!$B$38)*I607+SQRT(1-Inputs!$B$38)*_xlfn.NORM.S.INV(RAND())</f>
        <v>-1.1169365259627151</v>
      </c>
      <c r="U607" s="24">
        <f ca="1">SQRT(Inputs!$B$38)*J607+SQRT(1-Inputs!$B$38)*_xlfn.NORM.S.INV(RAND())</f>
        <v>0.49414741551243385</v>
      </c>
      <c r="V607" s="24">
        <f ca="1">SQRT(Inputs!$B$38)*K607+SQRT(1-Inputs!$B$38)*_xlfn.NORM.S.INV(RAND())</f>
        <v>1.1989367961888764E-3</v>
      </c>
      <c r="W607" s="24">
        <f ca="1">SQRT(Inputs!$B$38)*L607+SQRT(1-Inputs!$B$38)*_xlfn.NORM.S.INV(RAND())</f>
        <v>-1.8685722056092655</v>
      </c>
      <c r="X607" s="24">
        <f ca="1">SQRT(Inputs!$B$38)*M607+SQRT(1-Inputs!$B$38)*_xlfn.NORM.S.INV(RAND())</f>
        <v>-0.58577620147406706</v>
      </c>
      <c r="Y607" s="24">
        <f ca="1">SQRT(Inputs!$B$38)*C607+SQRT(1-Inputs!$B$38)*_xlfn.NORM.S.INV(RAND())</f>
        <v>8.4855796549785506E-2</v>
      </c>
      <c r="Z607" s="24">
        <f ca="1">SQRT(Inputs!$B$38)*D607+SQRT(1-Inputs!$B$38)*_xlfn.NORM.S.INV(RAND())</f>
        <v>-0.12967911086475875</v>
      </c>
      <c r="AA607" s="24">
        <f ca="1">SQRT(Inputs!$B$38)*E607+SQRT(1-Inputs!$B$38)*_xlfn.NORM.S.INV(RAND())</f>
        <v>-0.13478693606073314</v>
      </c>
      <c r="AB607" s="24">
        <f ca="1">SQRT(Inputs!$B$38)*F607+SQRT(1-Inputs!$B$38)*_xlfn.NORM.S.INV(RAND())</f>
        <v>0.53445384187284983</v>
      </c>
      <c r="AC607" s="24">
        <f ca="1">SQRT(Inputs!$B$38)*G607+SQRT(1-Inputs!$B$38)*_xlfn.NORM.S.INV(RAND())</f>
        <v>0.72733089828246644</v>
      </c>
      <c r="AD607" s="24">
        <f ca="1">SQRT(Inputs!$B$38)*H607+SQRT(1-Inputs!$B$38)*_xlfn.NORM.S.INV(RAND())</f>
        <v>-0.97584074194470072</v>
      </c>
      <c r="AE607" s="24">
        <f ca="1">SQRT(Inputs!$B$38)*I607+SQRT(1-Inputs!$B$38)*_xlfn.NORM.S.INV(RAND())</f>
        <v>-0.11662806983714946</v>
      </c>
      <c r="AF607" s="24">
        <f ca="1">SQRT(Inputs!$B$38)*J607+SQRT(1-Inputs!$B$38)*_xlfn.NORM.S.INV(RAND())</f>
        <v>1.02461134209344</v>
      </c>
      <c r="AG607" s="24">
        <f ca="1">SQRT(Inputs!$B$38)*K607+SQRT(1-Inputs!$B$38)*_xlfn.NORM.S.INV(RAND())</f>
        <v>1.9947001689268087</v>
      </c>
      <c r="AH607" s="24">
        <f ca="1">SQRT(Inputs!$B$38)*L607+SQRT(1-Inputs!$B$38)*_xlfn.NORM.S.INV(RAND())</f>
        <v>0.69469470067510852</v>
      </c>
      <c r="AI607" s="24">
        <f ca="1">SQRT(Inputs!$B$38)*M607+SQRT(1-Inputs!$B$38)*_xlfn.NORM.S.INV(RAND())</f>
        <v>1.5954759404070811</v>
      </c>
      <c r="AJ607" s="24">
        <f ca="1">SQRT(Inputs!$B$38)*C607+SQRT(1-Inputs!$B$38)*_xlfn.NORM.S.INV(RAND())</f>
        <v>-0.20503343312704631</v>
      </c>
      <c r="AK607" s="24">
        <f ca="1">SQRT(Inputs!$B$38)*D607+SQRT(1-Inputs!$B$38)*_xlfn.NORM.S.INV(RAND())</f>
        <v>-2.4319599649123438</v>
      </c>
      <c r="AL607" s="24">
        <f ca="1">SQRT(Inputs!$B$38)*E607+SQRT(1-Inputs!$B$38)*_xlfn.NORM.S.INV(RAND())</f>
        <v>-0.32392489584420137</v>
      </c>
      <c r="AM607" s="24">
        <f ca="1">SQRT(Inputs!$B$38)*F607+SQRT(1-Inputs!$B$38)*_xlfn.NORM.S.INV(RAND())</f>
        <v>0.29940138143793282</v>
      </c>
      <c r="AN607" s="24">
        <f ca="1">SQRT(Inputs!$B$38)*G607+SQRT(1-Inputs!$B$38)*_xlfn.NORM.S.INV(RAND())</f>
        <v>0.51782762233234325</v>
      </c>
      <c r="AO607" s="24">
        <f ca="1">SQRT(Inputs!$B$38)*H607+SQRT(1-Inputs!$B$38)*_xlfn.NORM.S.INV(RAND())</f>
        <v>0.70651222726967366</v>
      </c>
      <c r="AP607" s="24">
        <f ca="1">SQRT(Inputs!$B$38)*I607+SQRT(1-Inputs!$B$38)*_xlfn.NORM.S.INV(RAND())</f>
        <v>1.0929481979473148</v>
      </c>
      <c r="AQ607" s="24">
        <f ca="1">SQRT(Inputs!$B$38)*J607+SQRT(1-Inputs!$B$38)*_xlfn.NORM.S.INV(RAND())</f>
        <v>-1.1439406740592044</v>
      </c>
      <c r="AR607" s="24">
        <f ca="1">SQRT(Inputs!$B$38)*K607+SQRT(1-Inputs!$B$38)*_xlfn.NORM.S.INV(RAND())</f>
        <v>0.75129782488607222</v>
      </c>
      <c r="AS607" s="24">
        <f ca="1">SQRT(Inputs!$B$38)*L607+SQRT(1-Inputs!$B$38)*_xlfn.NORM.S.INV(RAND())</f>
        <v>0.33287279246250062</v>
      </c>
      <c r="AT607" s="24">
        <f ca="1">SQRT(Inputs!$B$38)*M607+SQRT(1-Inputs!$B$38)*_xlfn.NORM.S.INV(RAND())</f>
        <v>-8.4030221568236585E-2</v>
      </c>
      <c r="AU607" s="15">
        <f ca="1">Inputs!$B$6*EXP($B$8-0.5*C$5^2+C$5*N607)</f>
        <v>4997.782734710644</v>
      </c>
      <c r="AV607" s="15">
        <f t="shared" ca="1" si="328"/>
        <v>6333.9523704746507</v>
      </c>
      <c r="AW607" s="15">
        <f t="shared" ca="1" si="329"/>
        <v>5971.5751156302613</v>
      </c>
      <c r="AX607" s="15">
        <f t="shared" ca="1" si="330"/>
        <v>9138.1073267108495</v>
      </c>
      <c r="AY607" s="15">
        <f t="shared" ca="1" si="331"/>
        <v>12435.376144180214</v>
      </c>
      <c r="AZ607" s="15">
        <f t="shared" ca="1" si="332"/>
        <v>12882.473606319443</v>
      </c>
      <c r="BA607" s="15">
        <f t="shared" ca="1" si="333"/>
        <v>14025.6076371729</v>
      </c>
      <c r="BB607" s="15">
        <f t="shared" ca="1" si="334"/>
        <v>18043.154074020305</v>
      </c>
      <c r="BC607" s="15">
        <f t="shared" ca="1" si="335"/>
        <v>22100.829632275796</v>
      </c>
      <c r="BD607" s="15">
        <f t="shared" ca="1" si="336"/>
        <v>22733.936839656566</v>
      </c>
      <c r="BE607" s="15">
        <f t="shared" ca="1" si="337"/>
        <v>26410.203103668231</v>
      </c>
      <c r="BF607" s="15">
        <f ca="1">Inputs!$B$13*EXP($B$9-0.5*C$6^2+C$6*Y607)</f>
        <v>14065.660731858608</v>
      </c>
      <c r="BG607" s="15">
        <f t="shared" ca="1" si="338"/>
        <v>16745.858743331133</v>
      </c>
      <c r="BH607" s="15">
        <f t="shared" ca="1" si="339"/>
        <v>20008.034382029793</v>
      </c>
      <c r="BI607" s="15">
        <f t="shared" ca="1" si="340"/>
        <v>26592.88865733648</v>
      </c>
      <c r="BJ607" s="15">
        <f t="shared" ca="1" si="341"/>
        <v>36204.703476535862</v>
      </c>
      <c r="BK607" s="15">
        <f t="shared" ca="1" si="342"/>
        <v>38906.449290726647</v>
      </c>
      <c r="BL607" s="15">
        <f t="shared" ca="1" si="343"/>
        <v>47074.981511012469</v>
      </c>
      <c r="BM607" s="15">
        <f t="shared" ca="1" si="344"/>
        <v>65719.987114799558</v>
      </c>
      <c r="BN607" s="15">
        <f t="shared" ca="1" si="345"/>
        <v>102652.76452783683</v>
      </c>
      <c r="BO607" s="15">
        <f t="shared" ca="1" si="346"/>
        <v>136925.95769854714</v>
      </c>
      <c r="BP607" s="15">
        <f t="shared" ca="1" si="347"/>
        <v>201921.01554557026</v>
      </c>
      <c r="BQ607" s="15">
        <f ca="1">Inputs!$B$20*EXP($B$10-0.5*C$7^2+C$7*AJ607)</f>
        <v>3988.6450926186994</v>
      </c>
      <c r="BR607" s="15">
        <f t="shared" ca="1" si="348"/>
        <v>2500.0012761474677</v>
      </c>
      <c r="BS607" s="15">
        <f t="shared" ca="1" si="349"/>
        <v>3119.3553592599997</v>
      </c>
      <c r="BT607" s="15">
        <f t="shared" ca="1" si="350"/>
        <v>4652.3382759628585</v>
      </c>
      <c r="BU607" s="15">
        <f t="shared" ca="1" si="351"/>
        <v>7308.2508946154494</v>
      </c>
      <c r="BV607" s="15">
        <f t="shared" ca="1" si="352"/>
        <v>11922.298655738748</v>
      </c>
      <c r="BW607" s="15">
        <f t="shared" ca="1" si="353"/>
        <v>20966.889219940953</v>
      </c>
      <c r="BX607" s="15">
        <f t="shared" ca="1" si="354"/>
        <v>23315.749836492996</v>
      </c>
      <c r="BY607" s="15">
        <f t="shared" ca="1" si="355"/>
        <v>37719.545717215471</v>
      </c>
      <c r="BZ607" s="15">
        <f t="shared" ca="1" si="356"/>
        <v>56265.654521602402</v>
      </c>
      <c r="CA607" s="15">
        <f t="shared" ca="1" si="357"/>
        <v>77864.748915197939</v>
      </c>
      <c r="CB607" s="15">
        <f ca="1">(AU607*DCF!C$10-DCF!C$5*MAX(AU607*DCF!C$10,0)-MAX(AU607-Inputs!$B$6,0)/Inputs!$B$10)*DCF!C$6</f>
        <v>1042.8208734229258</v>
      </c>
      <c r="CC607" s="15">
        <f ca="1">(AV607*DCF!D$10-DCF!D$5*MAX(AV607*DCF!D$10,0)-MAX(AV607-AU607,0)/Inputs!$B$10)*DCF!D$6</f>
        <v>1218.0679835469928</v>
      </c>
      <c r="CD607" s="15">
        <f ca="1">(AW607*DCF!E$10-DCF!E$5*MAX(AW607*DCF!E$10,0)-MAX(AW607-AV607,0)/Inputs!$B$10)*DCF!E$6</f>
        <v>1378.7416347236799</v>
      </c>
      <c r="CE607" s="15">
        <f ca="1">(AX607*DCF!F$10-DCF!F$5*MAX(AX607*DCF!F$10,0)-MAX(AX607-AW607,0)/Inputs!$B$10)*DCF!F$6</f>
        <v>1335.9574205876152</v>
      </c>
      <c r="CF607" s="15">
        <f ca="1">(AY607*DCF!G$10-DCF!G$5*MAX(AY607*DCF!G$10,0)-MAX(AY607-AX607,0)/Inputs!$B$10)*DCF!G$6</f>
        <v>1928.3909685032927</v>
      </c>
      <c r="CG607" s="15">
        <f ca="1">(AZ607*DCF!H$10-DCF!H$5*MAX(AZ607*DCF!H$10,0)-MAX(AZ607-AY607,0)/Inputs!$B$10)*DCF!H$6</f>
        <v>2421.7513213479219</v>
      </c>
      <c r="CH607" s="15">
        <f ca="1">(BA607*DCF!I$10-DCF!I$5*MAX(BA607*DCF!I$10,0)-MAX(BA607-AZ607,0)/Inputs!$B$10)*DCF!I$6</f>
        <v>2374.4528267275805</v>
      </c>
      <c r="CI607" s="15">
        <f ca="1">(BB607*DCF!J$10-DCF!J$5*MAX(BB607*DCF!J$10,0)-MAX(BB607-BA607,0)/Inputs!$B$10)*DCF!J$6</f>
        <v>2487.4541464186545</v>
      </c>
      <c r="CJ607" s="15">
        <f ca="1">(BC607*DCF!K$10-DCF!K$5*MAX(BC607*DCF!K$10,0)-MAX(BC607-BB607,0)/Inputs!$B$10)*DCF!K$6</f>
        <v>2989.8658204461917</v>
      </c>
      <c r="CK607" s="15">
        <f ca="1">(BD607*DCF!L$10-DCF!L$5*MAX(BD607*DCF!L$10,0)-MAX(BD607-BC607,0)/Inputs!$B$10)*DCF!L$6</f>
        <v>3346.8389704081164</v>
      </c>
      <c r="CL607" s="15">
        <f ca="1">(BE607*DCF!M$10-DCF!M$5*MAX(BE607*DCF!M$10,0)-MAX(BE607-BD607,0)/Inputs!$B$10)*DCF!M$6</f>
        <v>3287.6519629237951</v>
      </c>
      <c r="CM607" s="15">
        <f ca="1">(BF607*DCF!C$28-DCF!C$5*MAX(BF607*DCF!C$28,0)-MAX(BF607-Inputs!$B$13,0)/Inputs!$B$17)*DCF!C$6</f>
        <v>3674.1190664197502</v>
      </c>
      <c r="CN607" s="15">
        <f ca="1">(BG607*DCF!D$28-DCF!D$5*MAX(BG607*DCF!D$28,0)-MAX(BG607-BF607,0)/Inputs!$B$17)*DCF!D$6</f>
        <v>4360.2325013057198</v>
      </c>
      <c r="CO607" s="15">
        <f ca="1">(BH607*DCF!E$28-DCF!E$5*MAX(BH607*DCF!E$28,0)-MAX(BH607-BG607,0)/Inputs!$B$17)*DCF!E$6</f>
        <v>5023.7016936733826</v>
      </c>
      <c r="CP607" s="15">
        <f ca="1">(BI607*DCF!F$28-DCF!F$5*MAX(BI607*DCF!F$28,0)-MAX(BI607-BH607,0)/Inputs!$B$17)*DCF!F$6</f>
        <v>6020.3919884627767</v>
      </c>
      <c r="CQ607" s="15">
        <f ca="1">(BJ607*DCF!G$28-DCF!G$5*MAX(BJ607*DCF!G$28,0)-MAX(BJ607-BI607,0)/Inputs!$B$17)*DCF!G$6</f>
        <v>7776.9727018280146</v>
      </c>
      <c r="CR607" s="15">
        <f ca="1">(BK607*DCF!H$28-DCF!H$5*MAX(BK607*DCF!H$28,0)-MAX(BK607-BJ607,0)/Inputs!$B$17)*DCF!H$6</f>
        <v>9202.2186749321481</v>
      </c>
      <c r="CS607" s="15">
        <f ca="1">(BL607*DCF!I$28-DCF!I$5*MAX(BL607*DCF!I$28,0)-MAX(BL607-BK607,0)/Inputs!$B$17)*DCF!I$6</f>
        <v>9897.3900754803308</v>
      </c>
      <c r="CT607" s="15">
        <f ca="1">(BM607*DCF!J$28-DCF!J$5*MAX(BM607*DCF!J$28,0)-MAX(BM607-BL607,0)/Inputs!$B$17)*DCF!J$6</f>
        <v>12188.837529816328</v>
      </c>
      <c r="CU607" s="15">
        <f ca="1">(BN607*DCF!K$28-DCF!K$5*MAX(BN607*DCF!K$28,0)-MAX(BN607-BM607,0)/Inputs!$B$17)*DCF!K$6</f>
        <v>17154.769398627839</v>
      </c>
      <c r="CV607" s="15">
        <f ca="1">(BO607*DCF!L$28-DCF!L$5*MAX(BO607*DCF!L$28,0)-MAX(BO607-BN607,0)/Inputs!$B$17)*DCF!L$6</f>
        <v>23441.533662079513</v>
      </c>
      <c r="CW607" s="15">
        <f ca="1">(BP607*DCF!M$28-DCF!M$5*MAX(BP607*DCF!M$28,0)-MAX(BP607-BO607,0)/Inputs!$B$17)*DCF!M$6</f>
        <v>31197.74607215359</v>
      </c>
      <c r="CX607" s="15">
        <f ca="1">(BQ607*DCF!C$46-DCF!C$5*MAX(BQ607*DCF!C$46,0)-MAX(BQ607-Inputs!$B$20,0)/Inputs!$B$24)*DCF!C$6</f>
        <v>-1284.9735052785447</v>
      </c>
      <c r="CY607" s="15">
        <f ca="1">(BR607*DCF!D$46-DCF!D$5*MAX(BR607*DCF!D$46,0)-MAX(BR607-BQ607,0)/Inputs!$B$24)*DCF!D$6</f>
        <v>-426.69191705496837</v>
      </c>
      <c r="CZ607" s="15">
        <f ca="1">(BS607*DCF!E$46-DCF!E$5*MAX(BS607*DCF!E$46,0)-MAX(BS607-BR607,0)/Inputs!$B$24)*DCF!E$6</f>
        <v>-613.00153145239494</v>
      </c>
      <c r="DA607" s="15">
        <f ca="1">(BT607*DCF!F$46-DCF!F$5*MAX(BT607*DCF!F$46,0)-MAX(BT607-BS607,0)/Inputs!$B$24)*DCF!F$6</f>
        <v>-897.02022884027815</v>
      </c>
      <c r="DB607" s="15">
        <f ca="1">(BU607*DCF!G$46-DCF!G$5*MAX(BU607*DCF!G$46,0)-MAX(BU607-BT607,0)/Inputs!$B$24)*DCF!G$6</f>
        <v>-1139.2316512428433</v>
      </c>
      <c r="DC607" s="15">
        <f ca="1">(BV607*DCF!H$46-DCF!H$5*MAX(BV607*DCF!H$46,0)-MAX(BV607-BU607,0)/Inputs!$B$24)*DCF!H$6</f>
        <v>-1433.7870710293873</v>
      </c>
      <c r="DD607" s="15">
        <f ca="1">(BW607*DCF!I$46-DCF!I$5*MAX(BW607*DCF!I$46,0)-MAX(BW607-BV607,0)/Inputs!$B$24)*DCF!I$6</f>
        <v>-2112.1136233576444</v>
      </c>
      <c r="DE607" s="15">
        <f ca="1">(BX607*DCF!J$46-DCF!J$5*MAX(BX607*DCF!J$46,0)-MAX(BX607-BW607,0)/Inputs!$B$24)*DCF!J$6</f>
        <v>355.15175037997358</v>
      </c>
      <c r="DF607" s="15">
        <f ca="1">(BY607*DCF!K$46-DCF!K$5*MAX(BY607*DCF!K$46,0)-MAX(BY607-BX607,0)/Inputs!$B$24)*DCF!K$6</f>
        <v>-1373.8800851192914</v>
      </c>
      <c r="DG607" s="15">
        <f ca="1">(BZ607*DCF!L$46-DCF!L$5*MAX(BZ607*DCF!L$46,0)-MAX(BZ607-BY607,0)/Inputs!$B$24)*DCF!L$6</f>
        <v>-307.66139296609208</v>
      </c>
      <c r="DH607" s="15">
        <f ca="1">(CA607*DCF!M$46-DCF!M$5*MAX(CA607*DCF!M$46,0)-MAX(CA607-BZ607,0)/Inputs!$B$24)*DCF!M$6</f>
        <v>1588.8660877100849</v>
      </c>
      <c r="DI607" s="15">
        <f ca="1">SUM(CB607:CL607)+BE607*DCF!M$10*(1+Inputs!$B$30)*(1-Inputs!$B$33)*(1-Inputs!$B$30/Inputs!$B$31)/(Inputs!$B$29-Inputs!$B$30)*DCF!M$6</f>
        <v>97311.938405346606</v>
      </c>
      <c r="DJ607" s="15">
        <f ca="1">SUM(CM607:CW607)+BP607*DCF!M$28*(1+Inputs!$B$30)*(1-Inputs!$B$33)*(1-Inputs!$B$30/Inputs!$B$31)/(Inputs!$B$29-Inputs!$B$30)*DCF!M$6</f>
        <v>879203.05522121675</v>
      </c>
      <c r="DK607" s="15">
        <f ca="1">SUM(CX607:DH607)+CA607*DCF!M$46*(1+Inputs!$B$30)*(1-Inputs!$B$33)*(1-Inputs!$B$30/Inputs!$B$31)/(Inputs!$B$29-Inputs!$B$30)*DCF!M$6</f>
        <v>112743.78232380719</v>
      </c>
      <c r="DM607" s="15">
        <f ca="1">DI607+DJ607+DK607+Inputs!$B$34+Inputs!$B$36-Inputs!$B$35</f>
        <v>1166109.7759503706</v>
      </c>
    </row>
    <row r="608" spans="1:117" x14ac:dyDescent="0.75">
      <c r="A608" s="11">
        <v>595</v>
      </c>
      <c r="C608" s="24">
        <f t="shared" ca="1" si="359"/>
        <v>0.99713439269553028</v>
      </c>
      <c r="D608" s="24">
        <f t="shared" ca="1" si="359"/>
        <v>-0.389799666109169</v>
      </c>
      <c r="E608" s="24">
        <f t="shared" ca="1" si="359"/>
        <v>-1.0590304218031352</v>
      </c>
      <c r="F608" s="24">
        <f t="shared" ca="1" si="359"/>
        <v>-1.1250270204443265</v>
      </c>
      <c r="G608" s="24">
        <f t="shared" ca="1" si="359"/>
        <v>-0.86200348783662173</v>
      </c>
      <c r="H608" s="24">
        <f t="shared" ca="1" si="359"/>
        <v>0.34438886526980911</v>
      </c>
      <c r="I608" s="24">
        <f t="shared" ca="1" si="359"/>
        <v>-0.60244138424624372</v>
      </c>
      <c r="J608" s="24">
        <f t="shared" ca="1" si="359"/>
        <v>-0.50009635000187402</v>
      </c>
      <c r="K608" s="24">
        <f t="shared" ca="1" si="359"/>
        <v>1.8550304698239823</v>
      </c>
      <c r="L608" s="24">
        <f t="shared" ca="1" si="359"/>
        <v>0.5605666172838103</v>
      </c>
      <c r="M608" s="24">
        <f t="shared" ca="1" si="359"/>
        <v>0.31077574925147122</v>
      </c>
      <c r="N608" s="24">
        <f ca="1">SQRT(Inputs!$B$38)*C608+SQRT(1-Inputs!$B$38)*_xlfn.NORM.S.INV(RAND())</f>
        <v>3.5482528654612877E-2</v>
      </c>
      <c r="O608" s="24">
        <f ca="1">SQRT(Inputs!$B$38)*D608+SQRT(1-Inputs!$B$38)*_xlfn.NORM.S.INV(RAND())</f>
        <v>1.0877870004616375</v>
      </c>
      <c r="P608" s="24">
        <f ca="1">SQRT(Inputs!$B$38)*E608+SQRT(1-Inputs!$B$38)*_xlfn.NORM.S.INV(RAND())</f>
        <v>0.28314978490936438</v>
      </c>
      <c r="Q608" s="24">
        <f ca="1">SQRT(Inputs!$B$38)*F608+SQRT(1-Inputs!$B$38)*_xlfn.NORM.S.INV(RAND())</f>
        <v>-0.78046286616538385</v>
      </c>
      <c r="R608" s="24">
        <f ca="1">SQRT(Inputs!$B$38)*G608+SQRT(1-Inputs!$B$38)*_xlfn.NORM.S.INV(RAND())</f>
        <v>-1.1481297862540267</v>
      </c>
      <c r="S608" s="24">
        <f ca="1">SQRT(Inputs!$B$38)*H608+SQRT(1-Inputs!$B$38)*_xlfn.NORM.S.INV(RAND())</f>
        <v>-1.2635736164131393</v>
      </c>
      <c r="T608" s="24">
        <f ca="1">SQRT(Inputs!$B$38)*I608+SQRT(1-Inputs!$B$38)*_xlfn.NORM.S.INV(RAND())</f>
        <v>-0.31642028795102523</v>
      </c>
      <c r="U608" s="24">
        <f ca="1">SQRT(Inputs!$B$38)*J608+SQRT(1-Inputs!$B$38)*_xlfn.NORM.S.INV(RAND())</f>
        <v>-0.67857518595404498</v>
      </c>
      <c r="V608" s="24">
        <f ca="1">SQRT(Inputs!$B$38)*K608+SQRT(1-Inputs!$B$38)*_xlfn.NORM.S.INV(RAND())</f>
        <v>-0.12017084709663028</v>
      </c>
      <c r="W608" s="24">
        <f ca="1">SQRT(Inputs!$B$38)*L608+SQRT(1-Inputs!$B$38)*_xlfn.NORM.S.INV(RAND())</f>
        <v>1.36481574710529</v>
      </c>
      <c r="X608" s="24">
        <f ca="1">SQRT(Inputs!$B$38)*M608+SQRT(1-Inputs!$B$38)*_xlfn.NORM.S.INV(RAND())</f>
        <v>0.84978946331231775</v>
      </c>
      <c r="Y608" s="24">
        <f ca="1">SQRT(Inputs!$B$38)*C608+SQRT(1-Inputs!$B$38)*_xlfn.NORM.S.INV(RAND())</f>
        <v>4.0398440958886339E-2</v>
      </c>
      <c r="Z608" s="24">
        <f ca="1">SQRT(Inputs!$B$38)*D608+SQRT(1-Inputs!$B$38)*_xlfn.NORM.S.INV(RAND())</f>
        <v>-1.9960530301592145</v>
      </c>
      <c r="AA608" s="24">
        <f ca="1">SQRT(Inputs!$B$38)*E608+SQRT(1-Inputs!$B$38)*_xlfn.NORM.S.INV(RAND())</f>
        <v>-0.16272337847159934</v>
      </c>
      <c r="AB608" s="24">
        <f ca="1">SQRT(Inputs!$B$38)*F608+SQRT(1-Inputs!$B$38)*_xlfn.NORM.S.INV(RAND())</f>
        <v>-0.63709190801750271</v>
      </c>
      <c r="AC608" s="24">
        <f ca="1">SQRT(Inputs!$B$38)*G608+SQRT(1-Inputs!$B$38)*_xlfn.NORM.S.INV(RAND())</f>
        <v>-1.4740092120793054</v>
      </c>
      <c r="AD608" s="24">
        <f ca="1">SQRT(Inputs!$B$38)*H608+SQRT(1-Inputs!$B$38)*_xlfn.NORM.S.INV(RAND())</f>
        <v>-1.5795451376369589</v>
      </c>
      <c r="AE608" s="24">
        <f ca="1">SQRT(Inputs!$B$38)*I608+SQRT(1-Inputs!$B$38)*_xlfn.NORM.S.INV(RAND())</f>
        <v>-0.13119993550765927</v>
      </c>
      <c r="AF608" s="24">
        <f ca="1">SQRT(Inputs!$B$38)*J608+SQRT(1-Inputs!$B$38)*_xlfn.NORM.S.INV(RAND())</f>
        <v>-0.90790768576859837</v>
      </c>
      <c r="AG608" s="24">
        <f ca="1">SQRT(Inputs!$B$38)*K608+SQRT(1-Inputs!$B$38)*_xlfn.NORM.S.INV(RAND())</f>
        <v>-0.72888365367098218</v>
      </c>
      <c r="AH608" s="24">
        <f ca="1">SQRT(Inputs!$B$38)*L608+SQRT(1-Inputs!$B$38)*_xlfn.NORM.S.INV(RAND())</f>
        <v>1.0421426810704082</v>
      </c>
      <c r="AI608" s="24">
        <f ca="1">SQRT(Inputs!$B$38)*M608+SQRT(1-Inputs!$B$38)*_xlfn.NORM.S.INV(RAND())</f>
        <v>0.24369094048480189</v>
      </c>
      <c r="AJ608" s="24">
        <f ca="1">SQRT(Inputs!$B$38)*C608+SQRT(1-Inputs!$B$38)*_xlfn.NORM.S.INV(RAND())</f>
        <v>0.29472905422815682</v>
      </c>
      <c r="AK608" s="24">
        <f ca="1">SQRT(Inputs!$B$38)*D608+SQRT(1-Inputs!$B$38)*_xlfn.NORM.S.INV(RAND())</f>
        <v>-1.4777578003074121</v>
      </c>
      <c r="AL608" s="24">
        <f ca="1">SQRT(Inputs!$B$38)*E608+SQRT(1-Inputs!$B$38)*_xlfn.NORM.S.INV(RAND())</f>
        <v>0.11191561328103483</v>
      </c>
      <c r="AM608" s="24">
        <f ca="1">SQRT(Inputs!$B$38)*F608+SQRT(1-Inputs!$B$38)*_xlfn.NORM.S.INV(RAND())</f>
        <v>0.5224103611275831</v>
      </c>
      <c r="AN608" s="24">
        <f ca="1">SQRT(Inputs!$B$38)*G608+SQRT(1-Inputs!$B$38)*_xlfn.NORM.S.INV(RAND())</f>
        <v>-1.3484695566415645</v>
      </c>
      <c r="AO608" s="24">
        <f ca="1">SQRT(Inputs!$B$38)*H608+SQRT(1-Inputs!$B$38)*_xlfn.NORM.S.INV(RAND())</f>
        <v>-0.29302346781265604</v>
      </c>
      <c r="AP608" s="24">
        <f ca="1">SQRT(Inputs!$B$38)*I608+SQRT(1-Inputs!$B$38)*_xlfn.NORM.S.INV(RAND())</f>
        <v>0.4244903288684112</v>
      </c>
      <c r="AQ608" s="24">
        <f ca="1">SQRT(Inputs!$B$38)*J608+SQRT(1-Inputs!$B$38)*_xlfn.NORM.S.INV(RAND())</f>
        <v>-0.8828054862516802</v>
      </c>
      <c r="AR608" s="24">
        <f ca="1">SQRT(Inputs!$B$38)*K608+SQRT(1-Inputs!$B$38)*_xlfn.NORM.S.INV(RAND())</f>
        <v>2.0282038897391423</v>
      </c>
      <c r="AS608" s="24">
        <f ca="1">SQRT(Inputs!$B$38)*L608+SQRT(1-Inputs!$B$38)*_xlfn.NORM.S.INV(RAND())</f>
        <v>1.0752849271882765</v>
      </c>
      <c r="AT608" s="24">
        <f ca="1">SQRT(Inputs!$B$38)*M608+SQRT(1-Inputs!$B$38)*_xlfn.NORM.S.INV(RAND())</f>
        <v>-0.75120435406414898</v>
      </c>
      <c r="AU608" s="15">
        <f ca="1">Inputs!$B$6*EXP($B$8-0.5*C$5^2+C$5*N608)</f>
        <v>4990.8228862853648</v>
      </c>
      <c r="AV608" s="15">
        <f t="shared" ca="1" si="328"/>
        <v>7128.6593577100084</v>
      </c>
      <c r="AW608" s="15">
        <f t="shared" ca="1" si="329"/>
        <v>9030.5239026339532</v>
      </c>
      <c r="AX608" s="15">
        <f t="shared" ca="1" si="330"/>
        <v>10001.077829210068</v>
      </c>
      <c r="AY608" s="15">
        <f t="shared" ca="1" si="331"/>
        <v>10688.597594714824</v>
      </c>
      <c r="AZ608" s="15">
        <f t="shared" ca="1" si="332"/>
        <v>11374.368834743715</v>
      </c>
      <c r="BA608" s="15">
        <f t="shared" ca="1" si="333"/>
        <v>13465.909722753535</v>
      </c>
      <c r="BB608" s="15">
        <f t="shared" ca="1" si="334"/>
        <v>15402.782552323408</v>
      </c>
      <c r="BC608" s="15">
        <f t="shared" ca="1" si="335"/>
        <v>18646.92358305804</v>
      </c>
      <c r="BD608" s="15">
        <f t="shared" ca="1" si="336"/>
        <v>25954.760353800837</v>
      </c>
      <c r="BE608" s="15">
        <f t="shared" ca="1" si="337"/>
        <v>34363.61853183803</v>
      </c>
      <c r="BF608" s="15">
        <f ca="1">Inputs!$B$13*EXP($B$9-0.5*C$6^2+C$6*Y608)</f>
        <v>13942.236775281599</v>
      </c>
      <c r="BG608" s="15">
        <f t="shared" ca="1" si="338"/>
        <v>11852.891974923561</v>
      </c>
      <c r="BH608" s="15">
        <f t="shared" ca="1" si="339"/>
        <v>14096.426763109663</v>
      </c>
      <c r="BI608" s="15">
        <f t="shared" ca="1" si="340"/>
        <v>15644.314511566687</v>
      </c>
      <c r="BJ608" s="15">
        <f t="shared" ca="1" si="341"/>
        <v>15507.742602385997</v>
      </c>
      <c r="BK608" s="15">
        <f t="shared" ca="1" si="342"/>
        <v>15350.070974114344</v>
      </c>
      <c r="BL608" s="15">
        <f t="shared" ca="1" si="343"/>
        <v>18537.827222045948</v>
      </c>
      <c r="BM608" s="15">
        <f t="shared" ca="1" si="344"/>
        <v>20356.54757339328</v>
      </c>
      <c r="BN608" s="15">
        <f t="shared" ca="1" si="345"/>
        <v>22941.98316843167</v>
      </c>
      <c r="BO608" s="15">
        <f t="shared" ca="1" si="346"/>
        <v>31862.961159505056</v>
      </c>
      <c r="BP608" s="15">
        <f t="shared" ca="1" si="347"/>
        <v>40315.184361473854</v>
      </c>
      <c r="BQ608" s="15">
        <f ca="1">Inputs!$B$20*EXP($B$10-0.5*C$7^2+C$7*AJ608)</f>
        <v>4762.195016916141</v>
      </c>
      <c r="BR608" s="15">
        <f t="shared" ca="1" si="348"/>
        <v>4041.3705490684365</v>
      </c>
      <c r="BS608" s="15">
        <f t="shared" ca="1" si="349"/>
        <v>5714.9963802594884</v>
      </c>
      <c r="BT608" s="15">
        <f t="shared" ca="1" si="350"/>
        <v>9037.112346578022</v>
      </c>
      <c r="BU608" s="15">
        <f t="shared" ca="1" si="351"/>
        <v>9037.5312581753387</v>
      </c>
      <c r="BV608" s="15">
        <f t="shared" ca="1" si="352"/>
        <v>11770.526048814711</v>
      </c>
      <c r="BW608" s="15">
        <f t="shared" ca="1" si="353"/>
        <v>17969.107258320753</v>
      </c>
      <c r="BX608" s="15">
        <f t="shared" ca="1" si="354"/>
        <v>21056.082446470769</v>
      </c>
      <c r="BY608" s="15">
        <f t="shared" ca="1" si="355"/>
        <v>43490.498630225433</v>
      </c>
      <c r="BZ608" s="15">
        <f t="shared" ca="1" si="356"/>
        <v>74360.794114235454</v>
      </c>
      <c r="CA608" s="15">
        <f t="shared" ca="1" si="357"/>
        <v>91401.373009275005</v>
      </c>
      <c r="CB608" s="15">
        <f ca="1">(AU608*DCF!C$10-DCF!C$5*MAX(AU608*DCF!C$10,0)-MAX(AU608-Inputs!$B$6,0)/Inputs!$B$10)*DCF!C$6</f>
        <v>1042.8704983827276</v>
      </c>
      <c r="CC608" s="15">
        <f ca="1">(AV608*DCF!D$10-DCF!D$5*MAX(AV608*DCF!D$10,0)-MAX(AV608-AU608,0)/Inputs!$B$10)*DCF!D$6</f>
        <v>1216.3069509582224</v>
      </c>
      <c r="CD608" s="15">
        <f ca="1">(AW608*DCF!E$10-DCF!E$5*MAX(AW608*DCF!E$10,0)-MAX(AW608-AV608,0)/Inputs!$B$10)*DCF!E$6</f>
        <v>1656.6255603585623</v>
      </c>
      <c r="CE608" s="15">
        <f ca="1">(AX608*DCF!F$10-DCF!F$5*MAX(AX608*DCF!F$10,0)-MAX(AX608-AW608,0)/Inputs!$B$10)*DCF!F$6</f>
        <v>1981.2711422999885</v>
      </c>
      <c r="CF608" s="15">
        <f ca="1">(AY608*DCF!G$10-DCF!G$5*MAX(AY608*DCF!G$10,0)-MAX(AY608-AX608,0)/Inputs!$B$10)*DCF!G$6</f>
        <v>2070.1238486875977</v>
      </c>
      <c r="CG608" s="15">
        <f ca="1">(AZ608*DCF!H$10-DCF!H$5*MAX(AZ608*DCF!H$10,0)-MAX(AZ608-AY608,0)/Inputs!$B$10)*DCF!H$6</f>
        <v>2086.5708901526273</v>
      </c>
      <c r="CH608" s="15">
        <f ca="1">(BA608*DCF!I$10-DCF!I$5*MAX(BA608*DCF!I$10,0)-MAX(BA608-AZ608,0)/Inputs!$B$10)*DCF!I$6</f>
        <v>2116.6444818602054</v>
      </c>
      <c r="CI608" s="15">
        <f ca="1">(BB608*DCF!J$10-DCF!J$5*MAX(BB608*DCF!J$10,0)-MAX(BB608-BA608,0)/Inputs!$B$10)*DCF!J$6</f>
        <v>2349.6520652111485</v>
      </c>
      <c r="CJ608" s="15">
        <f ca="1">(BC608*DCF!K$10-DCF!K$5*MAX(BC608*DCF!K$10,0)-MAX(BC608-BB608,0)/Inputs!$B$10)*DCF!K$6</f>
        <v>2547.7248661544204</v>
      </c>
      <c r="CK608" s="15">
        <f ca="1">(BD608*DCF!L$10-DCF!L$5*MAX(BD608*DCF!L$10,0)-MAX(BD608-BC608,0)/Inputs!$B$10)*DCF!L$6</f>
        <v>2969.449797577242</v>
      </c>
      <c r="CL608" s="15">
        <f ca="1">(BE608*DCF!M$10-DCF!M$5*MAX(BE608*DCF!M$10,0)-MAX(BE608-BD608,0)/Inputs!$B$10)*DCF!M$6</f>
        <v>3844.6230782484345</v>
      </c>
      <c r="CM608" s="15">
        <f ca="1">(BF608*DCF!C$28-DCF!C$5*MAX(BF608*DCF!C$28,0)-MAX(BF608-Inputs!$B$13,0)/Inputs!$B$17)*DCF!C$6</f>
        <v>3664.9552622649094</v>
      </c>
      <c r="CN608" s="15">
        <f ca="1">(BG608*DCF!D$28-DCF!D$5*MAX(BG608*DCF!D$28,0)-MAX(BG608-BF608,0)/Inputs!$B$17)*DCF!D$6</f>
        <v>3490.9500594679193</v>
      </c>
      <c r="CO608" s="15">
        <f ca="1">(BH608*DCF!E$28-DCF!E$5*MAX(BH608*DCF!E$28,0)-MAX(BH608-BG608,0)/Inputs!$B$17)*DCF!E$6</f>
        <v>3550.189241554976</v>
      </c>
      <c r="CP608" s="15">
        <f ca="1">(BI608*DCF!F$28-DCF!F$5*MAX(BI608*DCF!F$28,0)-MAX(BI608-BH608,0)/Inputs!$B$17)*DCF!F$6</f>
        <v>3965.2018743144126</v>
      </c>
      <c r="CQ608" s="15">
        <f ca="1">(BJ608*DCF!G$28-DCF!G$5*MAX(BJ608*DCF!G$28,0)-MAX(BJ608-BI608,0)/Inputs!$B$17)*DCF!G$6</f>
        <v>4023.6014750931349</v>
      </c>
      <c r="CR608" s="15">
        <f ca="1">(BK608*DCF!H$28-DCF!H$5*MAX(BK608*DCF!H$28,0)-MAX(BK608-BJ608,0)/Inputs!$B$17)*DCF!H$6</f>
        <v>3796.241905059173</v>
      </c>
      <c r="CS608" s="15">
        <f ca="1">(BL608*DCF!I$28-DCF!I$5*MAX(BL608*DCF!I$28,0)-MAX(BL608-BK608,0)/Inputs!$B$17)*DCF!I$6</f>
        <v>3901.6856231135075</v>
      </c>
      <c r="CT608" s="15">
        <f ca="1">(BM608*DCF!J$28-DCF!J$5*MAX(BM608*DCF!J$28,0)-MAX(BM608-BL608,0)/Inputs!$B$17)*DCF!J$6</f>
        <v>4300.0525748552782</v>
      </c>
      <c r="CU608" s="15">
        <f ca="1">(BN608*DCF!K$28-DCF!K$5*MAX(BN608*DCF!K$28,0)-MAX(BN608-BM608,0)/Inputs!$B$17)*DCF!K$6</f>
        <v>4528.2807543493491</v>
      </c>
      <c r="CV608" s="15">
        <f ca="1">(BO608*DCF!L$28-DCF!L$5*MAX(BO608*DCF!L$28,0)-MAX(BO608-BN608,0)/Inputs!$B$17)*DCF!L$6</f>
        <v>5347.9060155555781</v>
      </c>
      <c r="CW608" s="15">
        <f ca="1">(BP608*DCF!M$28-DCF!M$5*MAX(BP608*DCF!M$28,0)-MAX(BP608-BO608,0)/Inputs!$B$17)*DCF!M$6</f>
        <v>6701.8304430579947</v>
      </c>
      <c r="CX608" s="15">
        <f ca="1">(BQ608*DCF!C$46-DCF!C$5*MAX(BQ608*DCF!C$46,0)-MAX(BQ608-Inputs!$B$20,0)/Inputs!$B$24)*DCF!C$6</f>
        <v>-1820.9203350458251</v>
      </c>
      <c r="CY608" s="15">
        <f ca="1">(BR608*DCF!D$46-DCF!D$5*MAX(BR608*DCF!D$46,0)-MAX(BR608-BQ608,0)/Inputs!$B$24)*DCF!D$6</f>
        <v>-689.7677067464756</v>
      </c>
      <c r="CZ608" s="15">
        <f ca="1">(BS608*DCF!E$46-DCF!E$5*MAX(BS608*DCF!E$46,0)-MAX(BS608-BR608,0)/Inputs!$B$24)*DCF!E$6</f>
        <v>-1335.5055009860623</v>
      </c>
      <c r="DA608" s="15">
        <f ca="1">(BT608*DCF!F$46-DCF!F$5*MAX(BT608*DCF!F$46,0)-MAX(BT608-BS608,0)/Inputs!$B$24)*DCF!F$6</f>
        <v>-1867.8271014941454</v>
      </c>
      <c r="DB608" s="15">
        <f ca="1">(BU608*DCF!G$46-DCF!G$5*MAX(BU608*DCF!G$46,0)-MAX(BU608-BT608,0)/Inputs!$B$24)*DCF!G$6</f>
        <v>-304.14560912817291</v>
      </c>
      <c r="DC608" s="15">
        <f ca="1">(BV608*DCF!H$46-DCF!H$5*MAX(BV608*DCF!H$46,0)-MAX(BV608-BU608,0)/Inputs!$B$24)*DCF!H$6</f>
        <v>-849.26138585427736</v>
      </c>
      <c r="DD608" s="15">
        <f ca="1">(BW608*DCF!I$46-DCF!I$5*MAX(BW608*DCF!I$46,0)-MAX(BW608-BV608,0)/Inputs!$B$24)*DCF!I$6</f>
        <v>-1364.3693733055504</v>
      </c>
      <c r="DE608" s="15">
        <f ca="1">(BX608*DCF!J$46-DCF!J$5*MAX(BX608*DCF!J$46,0)-MAX(BX608-BW608,0)/Inputs!$B$24)*DCF!J$6</f>
        <v>64.629028627275943</v>
      </c>
      <c r="DF608" s="15">
        <f ca="1">(BY608*DCF!K$46-DCF!K$5*MAX(BY608*DCF!K$46,0)-MAX(BY608-BX608,0)/Inputs!$B$24)*DCF!K$6</f>
        <v>-3011.5120565358984</v>
      </c>
      <c r="DG608" s="15">
        <f ca="1">(BZ608*DCF!L$46-DCF!L$5*MAX(BZ608*DCF!L$46,0)-MAX(BZ608-BY608,0)/Inputs!$B$24)*DCF!L$6</f>
        <v>-1845.8324969236382</v>
      </c>
      <c r="DH608" s="15">
        <f ca="1">(CA608*DCF!M$46-DCF!M$5*MAX(CA608*DCF!M$46,0)-MAX(CA608-BZ608,0)/Inputs!$B$24)*DCF!M$6</f>
        <v>3603.0701995959248</v>
      </c>
      <c r="DI608" s="15">
        <f ca="1">SUM(CB608:CL608)+BE608*DCF!M$10*(1+Inputs!$B$30)*(1-Inputs!$B$33)*(1-Inputs!$B$30/Inputs!$B$31)/(Inputs!$B$29-Inputs!$B$30)*DCF!M$6</f>
        <v>119516.26796580857</v>
      </c>
      <c r="DJ608" s="15">
        <f ca="1">SUM(CM608:CW608)+BP608*DCF!M$28*(1+Inputs!$B$30)*(1-Inputs!$B$33)*(1-Inputs!$B$30/Inputs!$B$31)/(Inputs!$B$29-Inputs!$B$30)*DCF!M$6</f>
        <v>196867.81681682548</v>
      </c>
      <c r="DK608" s="15">
        <f ca="1">SUM(CX608:DH608)+CA608*DCF!M$46*(1+Inputs!$B$30)*(1-Inputs!$B$33)*(1-Inputs!$B$30/Inputs!$B$31)/(Inputs!$B$29-Inputs!$B$30)*DCF!M$6</f>
        <v>131895.90751933886</v>
      </c>
      <c r="DM608" s="15">
        <f ca="1">DI608+DJ608+DK608+Inputs!$B$34+Inputs!$B$36-Inputs!$B$35</f>
        <v>525130.99230197293</v>
      </c>
    </row>
    <row r="609" spans="1:117" x14ac:dyDescent="0.75">
      <c r="A609" s="11">
        <v>596</v>
      </c>
      <c r="C609" s="24">
        <f t="shared" ca="1" si="359"/>
        <v>1.5738720160953286</v>
      </c>
      <c r="D609" s="24">
        <f t="shared" ca="1" si="359"/>
        <v>0.59290733024181674</v>
      </c>
      <c r="E609" s="24">
        <f t="shared" ca="1" si="359"/>
        <v>-0.26122984188464288</v>
      </c>
      <c r="F609" s="24">
        <f t="shared" ca="1" si="359"/>
        <v>-0.16545805763451327</v>
      </c>
      <c r="G609" s="24">
        <f t="shared" ca="1" si="359"/>
        <v>-0.30502020470975749</v>
      </c>
      <c r="H609" s="24">
        <f t="shared" ca="1" si="359"/>
        <v>-1.1333771240159878</v>
      </c>
      <c r="I609" s="24">
        <f t="shared" ca="1" si="359"/>
        <v>0.31383846623370448</v>
      </c>
      <c r="J609" s="24">
        <f t="shared" ca="1" si="359"/>
        <v>-1.6030833013093919</v>
      </c>
      <c r="K609" s="24">
        <f t="shared" ca="1" si="359"/>
        <v>1.6201398562645943</v>
      </c>
      <c r="L609" s="24">
        <f t="shared" ca="1" si="359"/>
        <v>-0.31265805489940712</v>
      </c>
      <c r="M609" s="24">
        <f t="shared" ca="1" si="359"/>
        <v>-1.2082758356119916</v>
      </c>
      <c r="N609" s="24">
        <f ca="1">SQRT(Inputs!$B$38)*C609+SQRT(1-Inputs!$B$38)*_xlfn.NORM.S.INV(RAND())</f>
        <v>0.38149570715627051</v>
      </c>
      <c r="O609" s="24">
        <f ca="1">SQRT(Inputs!$B$38)*D609+SQRT(1-Inputs!$B$38)*_xlfn.NORM.S.INV(RAND())</f>
        <v>0.93975404651217054</v>
      </c>
      <c r="P609" s="24">
        <f ca="1">SQRT(Inputs!$B$38)*E609+SQRT(1-Inputs!$B$38)*_xlfn.NORM.S.INV(RAND())</f>
        <v>-1.0196497309942626E-2</v>
      </c>
      <c r="Q609" s="24">
        <f ca="1">SQRT(Inputs!$B$38)*F609+SQRT(1-Inputs!$B$38)*_xlfn.NORM.S.INV(RAND())</f>
        <v>-8.2119938607463333E-2</v>
      </c>
      <c r="R609" s="24">
        <f ca="1">SQRT(Inputs!$B$38)*G609+SQRT(1-Inputs!$B$38)*_xlfn.NORM.S.INV(RAND())</f>
        <v>-1.5885859503078679</v>
      </c>
      <c r="S609" s="24">
        <f ca="1">SQRT(Inputs!$B$38)*H609+SQRT(1-Inputs!$B$38)*_xlfn.NORM.S.INV(RAND())</f>
        <v>-0.72216887437444677</v>
      </c>
      <c r="T609" s="24">
        <f ca="1">SQRT(Inputs!$B$38)*I609+SQRT(1-Inputs!$B$38)*_xlfn.NORM.S.INV(RAND())</f>
        <v>-6.2840262312818806E-5</v>
      </c>
      <c r="U609" s="24">
        <f ca="1">SQRT(Inputs!$B$38)*J609+SQRT(1-Inputs!$B$38)*_xlfn.NORM.S.INV(RAND())</f>
        <v>5.7620961667272041E-2</v>
      </c>
      <c r="V609" s="24">
        <f ca="1">SQRT(Inputs!$B$38)*K609+SQRT(1-Inputs!$B$38)*_xlfn.NORM.S.INV(RAND())</f>
        <v>0.81467213054140897</v>
      </c>
      <c r="W609" s="24">
        <f ca="1">SQRT(Inputs!$B$38)*L609+SQRT(1-Inputs!$B$38)*_xlfn.NORM.S.INV(RAND())</f>
        <v>0.26418740410420805</v>
      </c>
      <c r="X609" s="24">
        <f ca="1">SQRT(Inputs!$B$38)*M609+SQRT(1-Inputs!$B$38)*_xlfn.NORM.S.INV(RAND())</f>
        <v>-0.74814997634893421</v>
      </c>
      <c r="Y609" s="24">
        <f ca="1">SQRT(Inputs!$B$38)*C609+SQRT(1-Inputs!$B$38)*_xlfn.NORM.S.INV(RAND())</f>
        <v>1.5734796614584075</v>
      </c>
      <c r="Z609" s="24">
        <f ca="1">SQRT(Inputs!$B$38)*D609+SQRT(1-Inputs!$B$38)*_xlfn.NORM.S.INV(RAND())</f>
        <v>-0.14209670475844638</v>
      </c>
      <c r="AA609" s="24">
        <f ca="1">SQRT(Inputs!$B$38)*E609+SQRT(1-Inputs!$B$38)*_xlfn.NORM.S.INV(RAND())</f>
        <v>0.5955405810023966</v>
      </c>
      <c r="AB609" s="24">
        <f ca="1">SQRT(Inputs!$B$38)*F609+SQRT(1-Inputs!$B$38)*_xlfn.NORM.S.INV(RAND())</f>
        <v>-0.4670199902193089</v>
      </c>
      <c r="AC609" s="24">
        <f ca="1">SQRT(Inputs!$B$38)*G609+SQRT(1-Inputs!$B$38)*_xlfn.NORM.S.INV(RAND())</f>
        <v>-0.3472366967679163</v>
      </c>
      <c r="AD609" s="24">
        <f ca="1">SQRT(Inputs!$B$38)*H609+SQRT(1-Inputs!$B$38)*_xlfn.NORM.S.INV(RAND())</f>
        <v>2.5159573609204067E-2</v>
      </c>
      <c r="AE609" s="24">
        <f ca="1">SQRT(Inputs!$B$38)*I609+SQRT(1-Inputs!$B$38)*_xlfn.NORM.S.INV(RAND())</f>
        <v>0.14975258427442387</v>
      </c>
      <c r="AF609" s="24">
        <f ca="1">SQRT(Inputs!$B$38)*J609+SQRT(1-Inputs!$B$38)*_xlfn.NORM.S.INV(RAND())</f>
        <v>-0.64611973561554636</v>
      </c>
      <c r="AG609" s="24">
        <f ca="1">SQRT(Inputs!$B$38)*K609+SQRT(1-Inputs!$B$38)*_xlfn.NORM.S.INV(RAND())</f>
        <v>0.85721101762037355</v>
      </c>
      <c r="AH609" s="24">
        <f ca="1">SQRT(Inputs!$B$38)*L609+SQRT(1-Inputs!$B$38)*_xlfn.NORM.S.INV(RAND())</f>
        <v>-1.4483455500413986</v>
      </c>
      <c r="AI609" s="24">
        <f ca="1">SQRT(Inputs!$B$38)*M609+SQRT(1-Inputs!$B$38)*_xlfn.NORM.S.INV(RAND())</f>
        <v>-0.44606556115298079</v>
      </c>
      <c r="AJ609" s="24">
        <f ca="1">SQRT(Inputs!$B$38)*C609+SQRT(1-Inputs!$B$38)*_xlfn.NORM.S.INV(RAND())</f>
        <v>1.3918186765196476</v>
      </c>
      <c r="AK609" s="24">
        <f ca="1">SQRT(Inputs!$B$38)*D609+SQRT(1-Inputs!$B$38)*_xlfn.NORM.S.INV(RAND())</f>
        <v>0.3002715989203677</v>
      </c>
      <c r="AL609" s="24">
        <f ca="1">SQRT(Inputs!$B$38)*E609+SQRT(1-Inputs!$B$38)*_xlfn.NORM.S.INV(RAND())</f>
        <v>0.65065857747421207</v>
      </c>
      <c r="AM609" s="24">
        <f ca="1">SQRT(Inputs!$B$38)*F609+SQRT(1-Inputs!$B$38)*_xlfn.NORM.S.INV(RAND())</f>
        <v>0.21824667965904476</v>
      </c>
      <c r="AN609" s="24">
        <f ca="1">SQRT(Inputs!$B$38)*G609+SQRT(1-Inputs!$B$38)*_xlfn.NORM.S.INV(RAND())</f>
        <v>0.20499171464505625</v>
      </c>
      <c r="AO609" s="24">
        <f ca="1">SQRT(Inputs!$B$38)*H609+SQRT(1-Inputs!$B$38)*_xlfn.NORM.S.INV(RAND())</f>
        <v>1.5402361325917853</v>
      </c>
      <c r="AP609" s="24">
        <f ca="1">SQRT(Inputs!$B$38)*I609+SQRT(1-Inputs!$B$38)*_xlfn.NORM.S.INV(RAND())</f>
        <v>-0.91692544554004252</v>
      </c>
      <c r="AQ609" s="24">
        <f ca="1">SQRT(Inputs!$B$38)*J609+SQRT(1-Inputs!$B$38)*_xlfn.NORM.S.INV(RAND())</f>
        <v>-0.52896895481912765</v>
      </c>
      <c r="AR609" s="24">
        <f ca="1">SQRT(Inputs!$B$38)*K609+SQRT(1-Inputs!$B$38)*_xlfn.NORM.S.INV(RAND())</f>
        <v>1.2886912682536487</v>
      </c>
      <c r="AS609" s="24">
        <f ca="1">SQRT(Inputs!$B$38)*L609+SQRT(1-Inputs!$B$38)*_xlfn.NORM.S.INV(RAND())</f>
        <v>1.0774730221861288</v>
      </c>
      <c r="AT609" s="24">
        <f ca="1">SQRT(Inputs!$B$38)*M609+SQRT(1-Inputs!$B$38)*_xlfn.NORM.S.INV(RAND())</f>
        <v>-2.0219884483697119</v>
      </c>
      <c r="AU609" s="15">
        <f ca="1">Inputs!$B$6*EXP($B$8-0.5*C$5^2+C$5*N609)</f>
        <v>5278.3366545544104</v>
      </c>
      <c r="AV609" s="15">
        <f t="shared" ca="1" si="328"/>
        <v>7377.005693624893</v>
      </c>
      <c r="AW609" s="15">
        <f t="shared" ca="1" si="329"/>
        <v>8982.5888481349793</v>
      </c>
      <c r="AX609" s="15">
        <f t="shared" ca="1" si="330"/>
        <v>10854.900339110809</v>
      </c>
      <c r="AY609" s="15">
        <f t="shared" ca="1" si="331"/>
        <v>11019.443574452473</v>
      </c>
      <c r="AZ609" s="15">
        <f t="shared" ca="1" si="332"/>
        <v>12446.823319198924</v>
      </c>
      <c r="BA609" s="15">
        <f t="shared" ca="1" si="333"/>
        <v>15231.628974591289</v>
      </c>
      <c r="BB609" s="15">
        <f t="shared" ca="1" si="334"/>
        <v>18756.122781426198</v>
      </c>
      <c r="BC609" s="15">
        <f t="shared" ca="1" si="335"/>
        <v>24850.889209696765</v>
      </c>
      <c r="BD609" s="15">
        <f t="shared" ca="1" si="336"/>
        <v>31206.354427882299</v>
      </c>
      <c r="BE609" s="15">
        <f t="shared" ca="1" si="337"/>
        <v>35720.483101629521</v>
      </c>
      <c r="BF609" s="15">
        <f ca="1">Inputs!$B$13*EXP($B$9-0.5*C$6^2+C$6*Y609)</f>
        <v>18894.155867895199</v>
      </c>
      <c r="BG609" s="15">
        <f t="shared" ca="1" si="338"/>
        <v>22444.074128475433</v>
      </c>
      <c r="BH609" s="15">
        <f t="shared" ca="1" si="339"/>
        <v>30269.474566026525</v>
      </c>
      <c r="BI609" s="15">
        <f t="shared" ca="1" si="340"/>
        <v>34484.272889681495</v>
      </c>
      <c r="BJ609" s="15">
        <f t="shared" ca="1" si="341"/>
        <v>40211.557226763667</v>
      </c>
      <c r="BK609" s="15">
        <f t="shared" ca="1" si="342"/>
        <v>49521.401364729099</v>
      </c>
      <c r="BL609" s="15">
        <f t="shared" ca="1" si="343"/>
        <v>62023.124107669624</v>
      </c>
      <c r="BM609" s="15">
        <f t="shared" ca="1" si="344"/>
        <v>70359.500320249179</v>
      </c>
      <c r="BN609" s="15">
        <f t="shared" ca="1" si="345"/>
        <v>95895.09154192853</v>
      </c>
      <c r="BO609" s="15">
        <f t="shared" ca="1" si="346"/>
        <v>99706.966343759894</v>
      </c>
      <c r="BP609" s="15">
        <f t="shared" ca="1" si="347"/>
        <v>116672.69917375213</v>
      </c>
      <c r="BQ609" s="15">
        <f ca="1">Inputs!$B$20*EXP($B$10-0.5*C$7^2+C$7*AJ609)</f>
        <v>7027.4745089693879</v>
      </c>
      <c r="BR609" s="15">
        <f t="shared" ca="1" si="348"/>
        <v>10489.441426883874</v>
      </c>
      <c r="BS609" s="15">
        <f t="shared" ca="1" si="349"/>
        <v>17315.594367070149</v>
      </c>
      <c r="BT609" s="15">
        <f t="shared" ca="1" si="350"/>
        <v>25281.214058630838</v>
      </c>
      <c r="BU609" s="15">
        <f t="shared" ca="1" si="351"/>
        <v>36818.438021458387</v>
      </c>
      <c r="BV609" s="15">
        <f t="shared" ca="1" si="352"/>
        <v>72475.027641984445</v>
      </c>
      <c r="BW609" s="15">
        <f t="shared" ca="1" si="353"/>
        <v>83294.942363098817</v>
      </c>
      <c r="BX609" s="15">
        <f t="shared" ca="1" si="354"/>
        <v>104779.52207414838</v>
      </c>
      <c r="BY609" s="15">
        <f t="shared" ca="1" si="355"/>
        <v>187865.13290065722</v>
      </c>
      <c r="BZ609" s="15">
        <f t="shared" ca="1" si="356"/>
        <v>321344.23227635759</v>
      </c>
      <c r="CA609" s="15">
        <f t="shared" ca="1" si="357"/>
        <v>315142.60305546987</v>
      </c>
      <c r="CB609" s="15">
        <f ca="1">(AU609*DCF!C$10-DCF!C$5*MAX(AU609*DCF!C$10,0)-MAX(AU609-Inputs!$B$6,0)/Inputs!$B$10)*DCF!C$6</f>
        <v>1040.8204739682785</v>
      </c>
      <c r="CC609" s="15">
        <f ca="1">(AV609*DCF!D$10-DCF!D$5*MAX(AV609*DCF!D$10,0)-MAX(AV609-AU609,0)/Inputs!$B$10)*DCF!D$6</f>
        <v>1286.3896411413139</v>
      </c>
      <c r="CD609" s="15">
        <f ca="1">(AW609*DCF!E$10-DCF!E$5*MAX(AW609*DCF!E$10,0)-MAX(AW609-AV609,0)/Inputs!$B$10)*DCF!E$6</f>
        <v>1712.2929579671529</v>
      </c>
      <c r="CE609" s="15">
        <f ca="1">(AX609*DCF!F$10-DCF!F$5*MAX(AX609*DCF!F$10,0)-MAX(AX609-AW609,0)/Inputs!$B$10)*DCF!F$6</f>
        <v>1980.0258435292067</v>
      </c>
      <c r="CF609" s="15">
        <f ca="1">(AY609*DCF!G$10-DCF!G$5*MAX(AY609*DCF!G$10,0)-MAX(AY609-AX609,0)/Inputs!$B$10)*DCF!G$6</f>
        <v>2238.8164310765687</v>
      </c>
      <c r="CG609" s="15">
        <f ca="1">(AZ609*DCF!H$10-DCF!H$5*MAX(AZ609*DCF!H$10,0)-MAX(AZ609-AY609,0)/Inputs!$B$10)*DCF!H$6</f>
        <v>2163.1028124588202</v>
      </c>
      <c r="CH609" s="15">
        <f ca="1">(BA609*DCF!I$10-DCF!I$5*MAX(BA609*DCF!I$10,0)-MAX(BA609-AZ609,0)/Inputs!$B$10)*DCF!I$6</f>
        <v>2325.457263884125</v>
      </c>
      <c r="CI609" s="15">
        <f ca="1">(BB609*DCF!J$10-DCF!J$5*MAX(BB609*DCF!J$10,0)-MAX(BB609-BA609,0)/Inputs!$B$10)*DCF!J$6</f>
        <v>2684.5152321513879</v>
      </c>
      <c r="CJ609" s="15">
        <f ca="1">(BC609*DCF!K$10-DCF!K$5*MAX(BC609*DCF!K$10,0)-MAX(BC609-BB609,0)/Inputs!$B$10)*DCF!K$6</f>
        <v>3147.4195346180732</v>
      </c>
      <c r="CK609" s="15">
        <f ca="1">(BD609*DCF!L$10-DCF!L$5*MAX(BD609*DCF!L$10,0)-MAX(BD609-BC609,0)/Inputs!$B$10)*DCF!L$6</f>
        <v>3884.6471100762437</v>
      </c>
      <c r="CL609" s="15">
        <f ca="1">(BE609*DCF!M$10-DCF!M$5*MAX(BE609*DCF!M$10,0)-MAX(BE609-BD609,0)/Inputs!$B$10)*DCF!M$6</f>
        <v>4501.361272905955</v>
      </c>
      <c r="CM609" s="15">
        <f ca="1">(BF609*DCF!C$28-DCF!C$5*MAX(BF609*DCF!C$28,0)-MAX(BF609-Inputs!$B$13,0)/Inputs!$B$17)*DCF!C$6</f>
        <v>4032.6182185809607</v>
      </c>
      <c r="CN609" s="15">
        <f ca="1">(BG609*DCF!D$28-DCF!D$5*MAX(BG609*DCF!D$28,0)-MAX(BG609-BF609,0)/Inputs!$B$17)*DCF!D$6</f>
        <v>5852.9371493094804</v>
      </c>
      <c r="CO609" s="15">
        <f ca="1">(BH609*DCF!E$28-DCF!E$5*MAX(BH609*DCF!E$28,0)-MAX(BH609-BG609,0)/Inputs!$B$17)*DCF!E$6</f>
        <v>7030.5754774775824</v>
      </c>
      <c r="CP609" s="15">
        <f ca="1">(BI609*DCF!F$28-DCF!F$5*MAX(BI609*DCF!F$28,0)-MAX(BI609-BH609,0)/Inputs!$B$17)*DCF!F$6</f>
        <v>8594.2010892678045</v>
      </c>
      <c r="CQ609" s="15">
        <f ca="1">(BJ609*DCF!G$28-DCF!G$5*MAX(BJ609*DCF!G$28,0)-MAX(BJ609-BI609,0)/Inputs!$B$17)*DCF!G$6</f>
        <v>9469.9209598530051</v>
      </c>
      <c r="CR609" s="15">
        <f ca="1">(BK609*DCF!H$28-DCF!H$5*MAX(BK609*DCF!H$28,0)-MAX(BK609-BJ609,0)/Inputs!$B$17)*DCF!H$6</f>
        <v>10800.700401902499</v>
      </c>
      <c r="CS609" s="15">
        <f ca="1">(BL609*DCF!I$28-DCF!I$5*MAX(BL609*DCF!I$28,0)-MAX(BL609-BK609,0)/Inputs!$B$17)*DCF!I$6</f>
        <v>12790.545522447464</v>
      </c>
      <c r="CT609" s="15">
        <f ca="1">(BM609*DCF!J$28-DCF!J$5*MAX(BM609*DCF!J$28,0)-MAX(BM609-BL609,0)/Inputs!$B$17)*DCF!J$6</f>
        <v>14590.674178119238</v>
      </c>
      <c r="CU609" s="15">
        <f ca="1">(BN609*DCF!K$28-DCF!K$5*MAX(BN609*DCF!K$28,0)-MAX(BN609-BM609,0)/Inputs!$B$17)*DCF!K$6</f>
        <v>17123.665668451449</v>
      </c>
      <c r="CV609" s="15">
        <f ca="1">(BO609*DCF!L$28-DCF!L$5*MAX(BO609*DCF!L$28,0)-MAX(BO609-BN609,0)/Inputs!$B$17)*DCF!L$6</f>
        <v>19462.312632121811</v>
      </c>
      <c r="CW609" s="15">
        <f ca="1">(BP609*DCF!M$28-DCF!M$5*MAX(BP609*DCF!M$28,0)-MAX(BP609-BO609,0)/Inputs!$B$17)*DCF!M$6</f>
        <v>20178.640065538442</v>
      </c>
      <c r="CX609" s="15">
        <f ca="1">(BQ609*DCF!C$46-DCF!C$5*MAX(BQ609*DCF!C$46,0)-MAX(BQ609-Inputs!$B$20,0)/Inputs!$B$24)*DCF!C$6</f>
        <v>-3390.3980431658574</v>
      </c>
      <c r="CY609" s="15">
        <f ca="1">(BR609*DCF!D$46-DCF!D$5*MAX(BR609*DCF!D$46,0)-MAX(BR609-BQ609,0)/Inputs!$B$24)*DCF!D$6</f>
        <v>-3267.4955815724807</v>
      </c>
      <c r="CZ609" s="15">
        <f ca="1">(BS609*DCF!E$46-DCF!E$5*MAX(BS609*DCF!E$46,0)-MAX(BS609-BR609,0)/Inputs!$B$24)*DCF!E$6</f>
        <v>-4738.2807506210856</v>
      </c>
      <c r="DA609" s="15">
        <f ca="1">(BT609*DCF!F$46-DCF!F$5*MAX(BT609*DCF!F$46,0)-MAX(BT609-BS609,0)/Inputs!$B$24)*DCF!F$6</f>
        <v>-4741.6717899225005</v>
      </c>
      <c r="DB609" s="15">
        <f ca="1">(BU609*DCF!G$46-DCF!G$5*MAX(BU609*DCF!G$46,0)-MAX(BU609-BT609,0)/Inputs!$B$24)*DCF!G$6</f>
        <v>-5119.3937040733645</v>
      </c>
      <c r="DC609" s="15">
        <f ca="1">(BV609*DCF!H$46-DCF!H$5*MAX(BV609*DCF!H$46,0)-MAX(BV609-BU609,0)/Inputs!$B$24)*DCF!H$6</f>
        <v>-11080.066753029163</v>
      </c>
      <c r="DD609" s="15">
        <f ca="1">(BW609*DCF!I$46-DCF!I$5*MAX(BW609*DCF!I$46,0)-MAX(BW609-BV609,0)/Inputs!$B$24)*DCF!I$6</f>
        <v>-1182.2499654688831</v>
      </c>
      <c r="DE609" s="15">
        <f ca="1">(BX609*DCF!J$46-DCF!J$5*MAX(BX609*DCF!J$46,0)-MAX(BX609-BW609,0)/Inputs!$B$24)*DCF!J$6</f>
        <v>-1302.1484151940926</v>
      </c>
      <c r="DF609" s="15">
        <f ca="1">(BY609*DCF!K$46-DCF!K$5*MAX(BY609*DCF!K$46,0)-MAX(BY609-BX609,0)/Inputs!$B$24)*DCF!K$6</f>
        <v>-9622.2786179887353</v>
      </c>
      <c r="DG609" s="15">
        <f ca="1">(BZ609*DCF!L$46-DCF!L$5*MAX(BZ609*DCF!L$46,0)-MAX(BZ609-BY609,0)/Inputs!$B$24)*DCF!L$6</f>
        <v>-7993.7224257233202</v>
      </c>
      <c r="DH609" s="15">
        <f ca="1">(CA609*DCF!M$46-DCF!M$5*MAX(CA609*DCF!M$46,0)-MAX(CA609-BZ609,0)/Inputs!$B$24)*DCF!M$6</f>
        <v>24705.942977900217</v>
      </c>
      <c r="DI609" s="15">
        <f ca="1">SUM(CB609:CL609)+BE609*DCF!M$10*(1+Inputs!$B$30)*(1-Inputs!$B$33)*(1-Inputs!$B$30/Inputs!$B$31)/(Inputs!$B$29-Inputs!$B$30)*DCF!M$6</f>
        <v>126375.42540010068</v>
      </c>
      <c r="DJ609" s="15">
        <f ca="1">SUM(CM609:CW609)+BP609*DCF!M$28*(1+Inputs!$B$30)*(1-Inputs!$B$33)*(1-Inputs!$B$30/Inputs!$B$31)/(Inputs!$B$29-Inputs!$B$30)*DCF!M$6</f>
        <v>562862.34421277209</v>
      </c>
      <c r="DK609" s="15">
        <f ca="1">SUM(CX609:DH609)+CA609*DCF!M$46*(1+Inputs!$B$30)*(1-Inputs!$B$33)*(1-Inputs!$B$30/Inputs!$B$31)/(Inputs!$B$29-Inputs!$B$30)*DCF!M$6</f>
        <v>459516.03228273848</v>
      </c>
      <c r="DM609" s="15">
        <f ca="1">DI609+DJ609+DK609+Inputs!$B$34+Inputs!$B$36-Inputs!$B$35</f>
        <v>1225604.8018956112</v>
      </c>
    </row>
    <row r="610" spans="1:117" x14ac:dyDescent="0.75">
      <c r="A610" s="11">
        <v>597</v>
      </c>
      <c r="C610" s="24">
        <f t="shared" ca="1" si="359"/>
        <v>-1.6796633584497265</v>
      </c>
      <c r="D610" s="24">
        <f t="shared" ca="1" si="359"/>
        <v>-0.30675370737515079</v>
      </c>
      <c r="E610" s="24">
        <f t="shared" ca="1" si="359"/>
        <v>0.57120490301937776</v>
      </c>
      <c r="F610" s="24">
        <f t="shared" ca="1" si="359"/>
        <v>-1.0308501476369591</v>
      </c>
      <c r="G610" s="24">
        <f t="shared" ca="1" si="359"/>
        <v>-0.60159963385337822</v>
      </c>
      <c r="H610" s="24">
        <f t="shared" ca="1" si="359"/>
        <v>-1.4725527882501932</v>
      </c>
      <c r="I610" s="24">
        <f t="shared" ca="1" si="359"/>
        <v>-2.5539479674566388</v>
      </c>
      <c r="J610" s="24">
        <f t="shared" ca="1" si="359"/>
        <v>-0.21053696731697688</v>
      </c>
      <c r="K610" s="24">
        <f t="shared" ca="1" si="359"/>
        <v>-0.27885734938998574</v>
      </c>
      <c r="L610" s="24">
        <f t="shared" ca="1" si="359"/>
        <v>0.73618593589676595</v>
      </c>
      <c r="M610" s="24">
        <f t="shared" ca="1" si="359"/>
        <v>-1.6861517987285439</v>
      </c>
      <c r="N610" s="24">
        <f ca="1">SQRT(Inputs!$B$38)*C610+SQRT(1-Inputs!$B$38)*_xlfn.NORM.S.INV(RAND())</f>
        <v>-0.34170944381194757</v>
      </c>
      <c r="O610" s="24">
        <f ca="1">SQRT(Inputs!$B$38)*D610+SQRT(1-Inputs!$B$38)*_xlfn.NORM.S.INV(RAND())</f>
        <v>0.67931904291624323</v>
      </c>
      <c r="P610" s="24">
        <f ca="1">SQRT(Inputs!$B$38)*E610+SQRT(1-Inputs!$B$38)*_xlfn.NORM.S.INV(RAND())</f>
        <v>-4.7824784470352599E-2</v>
      </c>
      <c r="Q610" s="24">
        <f ca="1">SQRT(Inputs!$B$38)*F610+SQRT(1-Inputs!$B$38)*_xlfn.NORM.S.INV(RAND())</f>
        <v>-1.6324450419914536</v>
      </c>
      <c r="R610" s="24">
        <f ca="1">SQRT(Inputs!$B$38)*G610+SQRT(1-Inputs!$B$38)*_xlfn.NORM.S.INV(RAND())</f>
        <v>0.33939357612010151</v>
      </c>
      <c r="S610" s="24">
        <f ca="1">SQRT(Inputs!$B$38)*H610+SQRT(1-Inputs!$B$38)*_xlfn.NORM.S.INV(RAND())</f>
        <v>0.61290218498182936</v>
      </c>
      <c r="T610" s="24">
        <f ca="1">SQRT(Inputs!$B$38)*I610+SQRT(1-Inputs!$B$38)*_xlfn.NORM.S.INV(RAND())</f>
        <v>-0.91742455422908953</v>
      </c>
      <c r="U610" s="24">
        <f ca="1">SQRT(Inputs!$B$38)*J610+SQRT(1-Inputs!$B$38)*_xlfn.NORM.S.INV(RAND())</f>
        <v>-0.32974669714146937</v>
      </c>
      <c r="V610" s="24">
        <f ca="1">SQRT(Inputs!$B$38)*K610+SQRT(1-Inputs!$B$38)*_xlfn.NORM.S.INV(RAND())</f>
        <v>0.45536658947642683</v>
      </c>
      <c r="W610" s="24">
        <f ca="1">SQRT(Inputs!$B$38)*L610+SQRT(1-Inputs!$B$38)*_xlfn.NORM.S.INV(RAND())</f>
        <v>0.49099584204317687</v>
      </c>
      <c r="X610" s="24">
        <f ca="1">SQRT(Inputs!$B$38)*M610+SQRT(1-Inputs!$B$38)*_xlfn.NORM.S.INV(RAND())</f>
        <v>0.11223668377430629</v>
      </c>
      <c r="Y610" s="24">
        <f ca="1">SQRT(Inputs!$B$38)*C610+SQRT(1-Inputs!$B$38)*_xlfn.NORM.S.INV(RAND())</f>
        <v>-0.21348002317152837</v>
      </c>
      <c r="Z610" s="24">
        <f ca="1">SQRT(Inputs!$B$38)*D610+SQRT(1-Inputs!$B$38)*_xlfn.NORM.S.INV(RAND())</f>
        <v>-1.1730538285634518</v>
      </c>
      <c r="AA610" s="24">
        <f ca="1">SQRT(Inputs!$B$38)*E610+SQRT(1-Inputs!$B$38)*_xlfn.NORM.S.INV(RAND())</f>
        <v>0.12938993663060724</v>
      </c>
      <c r="AB610" s="24">
        <f ca="1">SQRT(Inputs!$B$38)*F610+SQRT(1-Inputs!$B$38)*_xlfn.NORM.S.INV(RAND())</f>
        <v>-1.6625160175169351E-2</v>
      </c>
      <c r="AC610" s="24">
        <f ca="1">SQRT(Inputs!$B$38)*G610+SQRT(1-Inputs!$B$38)*_xlfn.NORM.S.INV(RAND())</f>
        <v>-1.5267183451536077</v>
      </c>
      <c r="AD610" s="24">
        <f ca="1">SQRT(Inputs!$B$38)*H610+SQRT(1-Inputs!$B$38)*_xlfn.NORM.S.INV(RAND())</f>
        <v>-0.82043532358371318</v>
      </c>
      <c r="AE610" s="24">
        <f ca="1">SQRT(Inputs!$B$38)*I610+SQRT(1-Inputs!$B$38)*_xlfn.NORM.S.INV(RAND())</f>
        <v>-1.8228995085448512</v>
      </c>
      <c r="AF610" s="24">
        <f ca="1">SQRT(Inputs!$B$38)*J610+SQRT(1-Inputs!$B$38)*_xlfn.NORM.S.INV(RAND())</f>
        <v>0.30806043107058945</v>
      </c>
      <c r="AG610" s="24">
        <f ca="1">SQRT(Inputs!$B$38)*K610+SQRT(1-Inputs!$B$38)*_xlfn.NORM.S.INV(RAND())</f>
        <v>0.51080257706753662</v>
      </c>
      <c r="AH610" s="24">
        <f ca="1">SQRT(Inputs!$B$38)*L610+SQRT(1-Inputs!$B$38)*_xlfn.NORM.S.INV(RAND())</f>
        <v>0.63393781330028598</v>
      </c>
      <c r="AI610" s="24">
        <f ca="1">SQRT(Inputs!$B$38)*M610+SQRT(1-Inputs!$B$38)*_xlfn.NORM.S.INV(RAND())</f>
        <v>-1.8315268739839401</v>
      </c>
      <c r="AJ610" s="24">
        <f ca="1">SQRT(Inputs!$B$38)*C610+SQRT(1-Inputs!$B$38)*_xlfn.NORM.S.INV(RAND())</f>
        <v>-0.81198843628470918</v>
      </c>
      <c r="AK610" s="24">
        <f ca="1">SQRT(Inputs!$B$38)*D610+SQRT(1-Inputs!$B$38)*_xlfn.NORM.S.INV(RAND())</f>
        <v>-0.47166715002105508</v>
      </c>
      <c r="AL610" s="24">
        <f ca="1">SQRT(Inputs!$B$38)*E610+SQRT(1-Inputs!$B$38)*_xlfn.NORM.S.INV(RAND())</f>
        <v>0.83566339724592542</v>
      </c>
      <c r="AM610" s="24">
        <f ca="1">SQRT(Inputs!$B$38)*F610+SQRT(1-Inputs!$B$38)*_xlfn.NORM.S.INV(RAND())</f>
        <v>-1.1551799156821432</v>
      </c>
      <c r="AN610" s="24">
        <f ca="1">SQRT(Inputs!$B$38)*G610+SQRT(1-Inputs!$B$38)*_xlfn.NORM.S.INV(RAND())</f>
        <v>-0.10762990547985549</v>
      </c>
      <c r="AO610" s="24">
        <f ca="1">SQRT(Inputs!$B$38)*H610+SQRT(1-Inputs!$B$38)*_xlfn.NORM.S.INV(RAND())</f>
        <v>-1.8095564757077836</v>
      </c>
      <c r="AP610" s="24">
        <f ca="1">SQRT(Inputs!$B$38)*I610+SQRT(1-Inputs!$B$38)*_xlfn.NORM.S.INV(RAND())</f>
        <v>-0.86512965228162231</v>
      </c>
      <c r="AQ610" s="24">
        <f ca="1">SQRT(Inputs!$B$38)*J610+SQRT(1-Inputs!$B$38)*_xlfn.NORM.S.INV(RAND())</f>
        <v>3.8106040507297309E-2</v>
      </c>
      <c r="AR610" s="24">
        <f ca="1">SQRT(Inputs!$B$38)*K610+SQRT(1-Inputs!$B$38)*_xlfn.NORM.S.INV(RAND())</f>
        <v>-0.73482158875674519</v>
      </c>
      <c r="AS610" s="24">
        <f ca="1">SQRT(Inputs!$B$38)*L610+SQRT(1-Inputs!$B$38)*_xlfn.NORM.S.INV(RAND())</f>
        <v>-0.15935136773565145</v>
      </c>
      <c r="AT610" s="24">
        <f ca="1">SQRT(Inputs!$B$38)*M610+SQRT(1-Inputs!$B$38)*_xlfn.NORM.S.INV(RAND())</f>
        <v>-0.99377193319537704</v>
      </c>
      <c r="AU610" s="15">
        <f ca="1">Inputs!$B$6*EXP($B$8-0.5*C$5^2+C$5*N610)</f>
        <v>4695.2134677892254</v>
      </c>
      <c r="AV610" s="15">
        <f t="shared" ca="1" si="328"/>
        <v>6315.5074015448354</v>
      </c>
      <c r="AW610" s="15">
        <f t="shared" ca="1" si="329"/>
        <v>7651.127797898921</v>
      </c>
      <c r="AX610" s="15">
        <f t="shared" ca="1" si="330"/>
        <v>7617.8558605115231</v>
      </c>
      <c r="AY610" s="15">
        <f t="shared" ca="1" si="331"/>
        <v>9686.2213867948176</v>
      </c>
      <c r="AZ610" s="15">
        <f t="shared" ca="1" si="332"/>
        <v>12673.659411720751</v>
      </c>
      <c r="BA610" s="15">
        <f t="shared" ca="1" si="333"/>
        <v>14089.412985769288</v>
      </c>
      <c r="BB610" s="15">
        <f t="shared" ca="1" si="334"/>
        <v>16689.1625625329</v>
      </c>
      <c r="BC610" s="15">
        <f t="shared" ca="1" si="335"/>
        <v>21358.485841648013</v>
      </c>
      <c r="BD610" s="15">
        <f t="shared" ca="1" si="336"/>
        <v>27395.849508265765</v>
      </c>
      <c r="BE610" s="15">
        <f t="shared" ca="1" si="337"/>
        <v>33915.032471152976</v>
      </c>
      <c r="BF610" s="15">
        <f ca="1">Inputs!$B$13*EXP($B$9-0.5*C$6^2+C$6*Y610)</f>
        <v>13257.879178145007</v>
      </c>
      <c r="BG610" s="15">
        <f t="shared" ca="1" si="338"/>
        <v>13075.519361176746</v>
      </c>
      <c r="BH610" s="15">
        <f t="shared" ca="1" si="339"/>
        <v>16322.431748339317</v>
      </c>
      <c r="BI610" s="15">
        <f t="shared" ca="1" si="340"/>
        <v>19930.046669842413</v>
      </c>
      <c r="BJ610" s="15">
        <f t="shared" ca="1" si="341"/>
        <v>19606.527583929506</v>
      </c>
      <c r="BK610" s="15">
        <f t="shared" ca="1" si="342"/>
        <v>21520.176692114845</v>
      </c>
      <c r="BL610" s="15">
        <f t="shared" ca="1" si="343"/>
        <v>20872.950631682743</v>
      </c>
      <c r="BM610" s="15">
        <f t="shared" ca="1" si="344"/>
        <v>26658.288642458629</v>
      </c>
      <c r="BN610" s="15">
        <f t="shared" ca="1" si="345"/>
        <v>34855.987997671844</v>
      </c>
      <c r="BO610" s="15">
        <f t="shared" ca="1" si="346"/>
        <v>46166.332559328192</v>
      </c>
      <c r="BP610" s="15">
        <f t="shared" ca="1" si="347"/>
        <v>46174.147985430463</v>
      </c>
      <c r="BQ610" s="15">
        <f ca="1">Inputs!$B$20*EXP($B$10-0.5*C$7^2+C$7*AJ610)</f>
        <v>3216.118395851413</v>
      </c>
      <c r="BR610" s="15">
        <f t="shared" ca="1" si="348"/>
        <v>3756.7890814659399</v>
      </c>
      <c r="BS610" s="15">
        <f t="shared" ca="1" si="349"/>
        <v>6539.9981227786566</v>
      </c>
      <c r="BT610" s="15">
        <f t="shared" ca="1" si="350"/>
        <v>6659.8495246689663</v>
      </c>
      <c r="BU610" s="15">
        <f t="shared" ca="1" si="351"/>
        <v>8992.4833132132753</v>
      </c>
      <c r="BV610" s="15">
        <f t="shared" ca="1" si="352"/>
        <v>8322.2189237531529</v>
      </c>
      <c r="BW610" s="15">
        <f t="shared" ca="1" si="353"/>
        <v>9670.0862848155393</v>
      </c>
      <c r="BX610" s="15">
        <f t="shared" ca="1" si="354"/>
        <v>13628.887483594162</v>
      </c>
      <c r="BY610" s="15">
        <f t="shared" ca="1" si="355"/>
        <v>16591.815958989551</v>
      </c>
      <c r="BZ610" s="15">
        <f t="shared" ca="1" si="356"/>
        <v>22608.546579816193</v>
      </c>
      <c r="CA610" s="15">
        <f t="shared" ca="1" si="357"/>
        <v>26617.135760812078</v>
      </c>
      <c r="CB610" s="15">
        <f ca="1">(AU610*DCF!C$10-DCF!C$5*MAX(AU610*DCF!C$10,0)-MAX(AU610-Inputs!$B$6,0)/Inputs!$B$10)*DCF!C$6</f>
        <v>1044.978246226271</v>
      </c>
      <c r="CC610" s="15">
        <f ca="1">(AV610*DCF!D$10-DCF!D$5*MAX(AV610*DCF!D$10,0)-MAX(AV610-AU610,0)/Inputs!$B$10)*DCF!D$6</f>
        <v>1144.2958733267899</v>
      </c>
      <c r="CD610" s="15">
        <f ca="1">(AW610*DCF!E$10-DCF!E$5*MAX(AW610*DCF!E$10,0)-MAX(AW610-AV610,0)/Inputs!$B$10)*DCF!E$6</f>
        <v>1465.6865892911039</v>
      </c>
      <c r="CE610" s="15">
        <f ca="1">(AX610*DCF!F$10-DCF!F$5*MAX(AX610*DCF!F$10,0)-MAX(AX610-AW610,0)/Inputs!$B$10)*DCF!F$6</f>
        <v>1662.9657939005297</v>
      </c>
      <c r="CF610" s="15">
        <f ca="1">(AY610*DCF!G$10-DCF!G$5*MAX(AY610*DCF!G$10,0)-MAX(AY610-AX610,0)/Inputs!$B$10)*DCF!G$6</f>
        <v>1598.171988545216</v>
      </c>
      <c r="CG610" s="15">
        <f ca="1">(AZ610*DCF!H$10-DCF!H$5*MAX(AZ610*DCF!H$10,0)-MAX(AZ610-AY610,0)/Inputs!$B$10)*DCF!H$6</f>
        <v>1930.1268871387354</v>
      </c>
      <c r="CH610" s="15">
        <f ca="1">(BA610*DCF!I$10-DCF!I$5*MAX(BA610*DCF!I$10,0)-MAX(BA610-AZ610,0)/Inputs!$B$10)*DCF!I$6</f>
        <v>2341.388579480827</v>
      </c>
      <c r="CI610" s="15">
        <f ca="1">(BB610*DCF!J$10-DCF!J$5*MAX(BB610*DCF!J$10,0)-MAX(BB610-BA610,0)/Inputs!$B$10)*DCF!J$6</f>
        <v>2469.9498120767407</v>
      </c>
      <c r="CJ610" s="15">
        <f ca="1">(BC610*DCF!K$10-DCF!K$5*MAX(BC610*DCF!K$10,0)-MAX(BC610-BB610,0)/Inputs!$B$10)*DCF!K$6</f>
        <v>2784.7390223333905</v>
      </c>
      <c r="CK610" s="15">
        <f ca="1">(BD610*DCF!L$10-DCF!L$5*MAX(BD610*DCF!L$10,0)-MAX(BD610-BC610,0)/Inputs!$B$10)*DCF!L$6</f>
        <v>3351.0861888917166</v>
      </c>
      <c r="CL610" s="15">
        <f ca="1">(BE610*DCF!M$10-DCF!M$5*MAX(BE610*DCF!M$10,0)-MAX(BE610-BD610,0)/Inputs!$B$10)*DCF!M$6</f>
        <v>4007.0636785066167</v>
      </c>
      <c r="CM610" s="15">
        <f ca="1">(BF610*DCF!C$28-DCF!C$5*MAX(BF610*DCF!C$28,0)-MAX(BF610-Inputs!$B$13,0)/Inputs!$B$17)*DCF!C$6</f>
        <v>3614.1440651038129</v>
      </c>
      <c r="CN610" s="15">
        <f ca="1">(BG610*DCF!D$28-DCF!D$5*MAX(BG610*DCF!D$28,0)-MAX(BG610-BF610,0)/Inputs!$B$17)*DCF!D$6</f>
        <v>3851.0420231656803</v>
      </c>
      <c r="CO610" s="15">
        <f ca="1">(BH610*DCF!E$28-DCF!E$5*MAX(BH610*DCF!E$28,0)-MAX(BH610-BG610,0)/Inputs!$B$17)*DCF!E$6</f>
        <v>3982.8815771198219</v>
      </c>
      <c r="CP610" s="15">
        <f ca="1">(BI610*DCF!F$28-DCF!F$5*MAX(BI610*DCF!F$28,0)-MAX(BI610-BH610,0)/Inputs!$B$17)*DCF!F$6</f>
        <v>4753.659377080362</v>
      </c>
      <c r="CQ610" s="15">
        <f ca="1">(BJ610*DCF!G$28-DCF!G$5*MAX(BJ610*DCF!G$28,0)-MAX(BJ610-BI610,0)/Inputs!$B$17)*DCF!G$6</f>
        <v>5087.0623359466435</v>
      </c>
      <c r="CR610" s="15">
        <f ca="1">(BK610*DCF!H$28-DCF!H$5*MAX(BK610*DCF!H$28,0)-MAX(BK610-BJ610,0)/Inputs!$B$17)*DCF!H$6</f>
        <v>5024.8497545969767</v>
      </c>
      <c r="CS610" s="15">
        <f ca="1">(BL610*DCF!I$28-DCF!I$5*MAX(BL610*DCF!I$28,0)-MAX(BL610-BK610,0)/Inputs!$B$17)*DCF!I$6</f>
        <v>4908.3377342360291</v>
      </c>
      <c r="CT610" s="15">
        <f ca="1">(BM610*DCF!J$28-DCF!J$5*MAX(BM610*DCF!J$28,0)-MAX(BM610-BL610,0)/Inputs!$B$17)*DCF!J$6</f>
        <v>5179.9228822857767</v>
      </c>
      <c r="CU610" s="15">
        <f ca="1">(BN610*DCF!K$28-DCF!K$5*MAX(BN610*DCF!K$28,0)-MAX(BN610-BM610,0)/Inputs!$B$17)*DCF!K$6</f>
        <v>6356.8912565667479</v>
      </c>
      <c r="CV610" s="15">
        <f ca="1">(BO610*DCF!L$28-DCF!L$5*MAX(BO610*DCF!L$28,0)-MAX(BO610-BN610,0)/Inputs!$B$17)*DCF!L$6</f>
        <v>7931.3680240817048</v>
      </c>
      <c r="CW610" s="15">
        <f ca="1">(BP610*DCF!M$28-DCF!M$5*MAX(BP610*DCF!M$28,0)-MAX(BP610-BO610,0)/Inputs!$B$17)*DCF!M$6</f>
        <v>8686.8757341284527</v>
      </c>
      <c r="CX610" s="15">
        <f ca="1">(BQ610*DCF!C$46-DCF!C$5*MAX(BQ610*DCF!C$46,0)-MAX(BQ610-Inputs!$B$20,0)/Inputs!$B$24)*DCF!C$6</f>
        <v>-749.73560913492815</v>
      </c>
      <c r="CY610" s="15">
        <f ca="1">(BR610*DCF!D$46-DCF!D$5*MAX(BR610*DCF!D$46,0)-MAX(BR610-BQ610,0)/Inputs!$B$24)*DCF!D$6</f>
        <v>-871.89598032989795</v>
      </c>
      <c r="CZ610" s="15">
        <f ca="1">(BS610*DCF!E$46-DCF!E$5*MAX(BS610*DCF!E$46,0)-MAX(BS610-BR610,0)/Inputs!$B$24)*DCF!E$6</f>
        <v>-1870.4305485620914</v>
      </c>
      <c r="DA610" s="15">
        <f ca="1">(BT610*DCF!F$46-DCF!F$5*MAX(BT610*DCF!F$46,0)-MAX(BT610-BS610,0)/Inputs!$B$24)*DCF!F$6</f>
        <v>-528.65403338721001</v>
      </c>
      <c r="DB610" s="15">
        <f ca="1">(BU610*DCF!G$46-DCF!G$5*MAX(BU610*DCF!G$46,0)-MAX(BU610-BT610,0)/Inputs!$B$24)*DCF!G$6</f>
        <v>-1087.1412909288895</v>
      </c>
      <c r="DC610" s="15">
        <f ca="1">(BV610*DCF!H$46-DCF!H$5*MAX(BV610*DCF!H$46,0)-MAX(BV610-BU610,0)/Inputs!$B$24)*DCF!H$6</f>
        <v>0</v>
      </c>
      <c r="DD610" s="15">
        <f ca="1">(BW610*DCF!I$46-DCF!I$5*MAX(BW610*DCF!I$46,0)-MAX(BW610-BV610,0)/Inputs!$B$24)*DCF!I$6</f>
        <v>-163.58618577489526</v>
      </c>
      <c r="DE610" s="15">
        <f ca="1">(BX610*DCF!J$46-DCF!J$5*MAX(BX610*DCF!J$46,0)-MAX(BX610-BW610,0)/Inputs!$B$24)*DCF!J$6</f>
        <v>-478.1152697822962</v>
      </c>
      <c r="DF610" s="15">
        <f ca="1">(BY610*DCF!K$46-DCF!K$5*MAX(BY610*DCF!K$46,0)-MAX(BY610-BX610,0)/Inputs!$B$24)*DCF!K$6</f>
        <v>221.94129228392217</v>
      </c>
      <c r="DG610" s="15">
        <f ca="1">(BZ610*DCF!L$46-DCF!L$5*MAX(BZ610*DCF!L$46,0)-MAX(BZ610-BY610,0)/Inputs!$B$24)*DCF!L$6</f>
        <v>201.21822087820874</v>
      </c>
      <c r="DH610" s="15">
        <f ca="1">(CA610*DCF!M$46-DCF!M$5*MAX(CA610*DCF!M$46,0)-MAX(CA610-BZ610,0)/Inputs!$B$24)*DCF!M$6</f>
        <v>1248.6585414128333</v>
      </c>
      <c r="DI610" s="15">
        <f ca="1">SUM(CB610:CL610)+BE610*DCF!M$10*(1+Inputs!$B$30)*(1-Inputs!$B$33)*(1-Inputs!$B$30/Inputs!$B$31)/(Inputs!$B$29-Inputs!$B$30)*DCF!M$6</f>
        <v>118186.43650681229</v>
      </c>
      <c r="DJ610" s="15">
        <f ca="1">SUM(CM610:CW610)+BP610*DCF!M$28*(1+Inputs!$B$30)*(1-Inputs!$B$33)*(1-Inputs!$B$30/Inputs!$B$31)/(Inputs!$B$29-Inputs!$B$30)*DCF!M$6</f>
        <v>230714.72067544382</v>
      </c>
      <c r="DK610" s="15">
        <f ca="1">SUM(CX610:DH610)+CA610*DCF!M$46*(1+Inputs!$B$30)*(1-Inputs!$B$33)*(1-Inputs!$B$30/Inputs!$B$31)/(Inputs!$B$29-Inputs!$B$30)*DCF!M$6</f>
        <v>37075.504024187139</v>
      </c>
      <c r="DM610" s="15">
        <f ca="1">DI610+DJ610+DK610+Inputs!$B$34+Inputs!$B$36-Inputs!$B$35</f>
        <v>462827.66120644327</v>
      </c>
    </row>
    <row r="611" spans="1:117" x14ac:dyDescent="0.75">
      <c r="A611" s="11">
        <v>598</v>
      </c>
      <c r="C611" s="24">
        <f t="shared" ca="1" si="359"/>
        <v>0.91773053017712458</v>
      </c>
      <c r="D611" s="24">
        <f t="shared" ca="1" si="359"/>
        <v>-0.75804828369090693</v>
      </c>
      <c r="E611" s="24">
        <f t="shared" ca="1" si="359"/>
        <v>0.19302849676199574</v>
      </c>
      <c r="F611" s="24">
        <f t="shared" ca="1" si="359"/>
        <v>-0.30953054963772075</v>
      </c>
      <c r="G611" s="24">
        <f t="shared" ca="1" si="359"/>
        <v>1.4703837876405914</v>
      </c>
      <c r="H611" s="24">
        <f t="shared" ca="1" si="359"/>
        <v>-1.1025698031934716</v>
      </c>
      <c r="I611" s="24">
        <f t="shared" ca="1" si="359"/>
        <v>-1.8581156583944098</v>
      </c>
      <c r="J611" s="24">
        <f t="shared" ca="1" si="359"/>
        <v>4.5633969192308714E-2</v>
      </c>
      <c r="K611" s="24">
        <f t="shared" ca="1" si="359"/>
        <v>-0.43614848812615015</v>
      </c>
      <c r="L611" s="24">
        <f t="shared" ca="1" si="359"/>
        <v>-0.18888091251187519</v>
      </c>
      <c r="M611" s="24">
        <f t="shared" ca="1" si="359"/>
        <v>-2.5733072353023911</v>
      </c>
      <c r="N611" s="24">
        <f ca="1">SQRT(Inputs!$B$38)*C611+SQRT(1-Inputs!$B$38)*_xlfn.NORM.S.INV(RAND())</f>
        <v>1.7677381797021281</v>
      </c>
      <c r="O611" s="24">
        <f ca="1">SQRT(Inputs!$B$38)*D611+SQRT(1-Inputs!$B$38)*_xlfn.NORM.S.INV(RAND())</f>
        <v>-0.75595866736185346</v>
      </c>
      <c r="P611" s="24">
        <f ca="1">SQRT(Inputs!$B$38)*E611+SQRT(1-Inputs!$B$38)*_xlfn.NORM.S.INV(RAND())</f>
        <v>0.40794580114148604</v>
      </c>
      <c r="Q611" s="24">
        <f ca="1">SQRT(Inputs!$B$38)*F611+SQRT(1-Inputs!$B$38)*_xlfn.NORM.S.INV(RAND())</f>
        <v>0.64306264740293462</v>
      </c>
      <c r="R611" s="24">
        <f ca="1">SQRT(Inputs!$B$38)*G611+SQRT(1-Inputs!$B$38)*_xlfn.NORM.S.INV(RAND())</f>
        <v>-0.41649720895973119</v>
      </c>
      <c r="S611" s="24">
        <f ca="1">SQRT(Inputs!$B$38)*H611+SQRT(1-Inputs!$B$38)*_xlfn.NORM.S.INV(RAND())</f>
        <v>-1.5415726504967728</v>
      </c>
      <c r="T611" s="24">
        <f ca="1">SQRT(Inputs!$B$38)*I611+SQRT(1-Inputs!$B$38)*_xlfn.NORM.S.INV(RAND())</f>
        <v>-0.90194131823803658</v>
      </c>
      <c r="U611" s="24">
        <f ca="1">SQRT(Inputs!$B$38)*J611+SQRT(1-Inputs!$B$38)*_xlfn.NORM.S.INV(RAND())</f>
        <v>0.74066390198869525</v>
      </c>
      <c r="V611" s="24">
        <f ca="1">SQRT(Inputs!$B$38)*K611+SQRT(1-Inputs!$B$38)*_xlfn.NORM.S.INV(RAND())</f>
        <v>0.55837961563316973</v>
      </c>
      <c r="W611" s="24">
        <f ca="1">SQRT(Inputs!$B$38)*L611+SQRT(1-Inputs!$B$38)*_xlfn.NORM.S.INV(RAND())</f>
        <v>-0.68914302002226824</v>
      </c>
      <c r="X611" s="24">
        <f ca="1">SQRT(Inputs!$B$38)*M611+SQRT(1-Inputs!$B$38)*_xlfn.NORM.S.INV(RAND())</f>
        <v>-0.39473702586180726</v>
      </c>
      <c r="Y611" s="24">
        <f ca="1">SQRT(Inputs!$B$38)*C611+SQRT(1-Inputs!$B$38)*_xlfn.NORM.S.INV(RAND())</f>
        <v>-0.71649928358727322</v>
      </c>
      <c r="Z611" s="24">
        <f ca="1">SQRT(Inputs!$B$38)*D611+SQRT(1-Inputs!$B$38)*_xlfn.NORM.S.INV(RAND())</f>
        <v>-0.84816067055586353</v>
      </c>
      <c r="AA611" s="24">
        <f ca="1">SQRT(Inputs!$B$38)*E611+SQRT(1-Inputs!$B$38)*_xlfn.NORM.S.INV(RAND())</f>
        <v>1.9914970960088365</v>
      </c>
      <c r="AB611" s="24">
        <f ca="1">SQRT(Inputs!$B$38)*F611+SQRT(1-Inputs!$B$38)*_xlfn.NORM.S.INV(RAND())</f>
        <v>-1.0897532759971766</v>
      </c>
      <c r="AC611" s="24">
        <f ca="1">SQRT(Inputs!$B$38)*G611+SQRT(1-Inputs!$B$38)*_xlfn.NORM.S.INV(RAND())</f>
        <v>0.61409615274147611</v>
      </c>
      <c r="AD611" s="24">
        <f ca="1">SQRT(Inputs!$B$38)*H611+SQRT(1-Inputs!$B$38)*_xlfn.NORM.S.INV(RAND())</f>
        <v>-0.26552990347799149</v>
      </c>
      <c r="AE611" s="24">
        <f ca="1">SQRT(Inputs!$B$38)*I611+SQRT(1-Inputs!$B$38)*_xlfn.NORM.S.INV(RAND())</f>
        <v>-1.102956098006554</v>
      </c>
      <c r="AF611" s="24">
        <f ca="1">SQRT(Inputs!$B$38)*J611+SQRT(1-Inputs!$B$38)*_xlfn.NORM.S.INV(RAND())</f>
        <v>0.49260493156981383</v>
      </c>
      <c r="AG611" s="24">
        <f ca="1">SQRT(Inputs!$B$38)*K611+SQRT(1-Inputs!$B$38)*_xlfn.NORM.S.INV(RAND())</f>
        <v>1.3570545836675389</v>
      </c>
      <c r="AH611" s="24">
        <f ca="1">SQRT(Inputs!$B$38)*L611+SQRT(1-Inputs!$B$38)*_xlfn.NORM.S.INV(RAND())</f>
        <v>0.52166293693605759</v>
      </c>
      <c r="AI611" s="24">
        <f ca="1">SQRT(Inputs!$B$38)*M611+SQRT(1-Inputs!$B$38)*_xlfn.NORM.S.INV(RAND())</f>
        <v>-1.5863000349981493</v>
      </c>
      <c r="AJ611" s="24">
        <f ca="1">SQRT(Inputs!$B$38)*C611+SQRT(1-Inputs!$B$38)*_xlfn.NORM.S.INV(RAND())</f>
        <v>5.4788162042906263E-2</v>
      </c>
      <c r="AK611" s="24">
        <f ca="1">SQRT(Inputs!$B$38)*D611+SQRT(1-Inputs!$B$38)*_xlfn.NORM.S.INV(RAND())</f>
        <v>-1.1232403266249886</v>
      </c>
      <c r="AL611" s="24">
        <f ca="1">SQRT(Inputs!$B$38)*E611+SQRT(1-Inputs!$B$38)*_xlfn.NORM.S.INV(RAND())</f>
        <v>0.77681089030592509</v>
      </c>
      <c r="AM611" s="24">
        <f ca="1">SQRT(Inputs!$B$38)*F611+SQRT(1-Inputs!$B$38)*_xlfn.NORM.S.INV(RAND())</f>
        <v>-0.6568738855424423</v>
      </c>
      <c r="AN611" s="24">
        <f ca="1">SQRT(Inputs!$B$38)*G611+SQRT(1-Inputs!$B$38)*_xlfn.NORM.S.INV(RAND())</f>
        <v>0.7266043215426079</v>
      </c>
      <c r="AO611" s="24">
        <f ca="1">SQRT(Inputs!$B$38)*H611+SQRT(1-Inputs!$B$38)*_xlfn.NORM.S.INV(RAND())</f>
        <v>-0.62017283402691525</v>
      </c>
      <c r="AP611" s="24">
        <f ca="1">SQRT(Inputs!$B$38)*I611+SQRT(1-Inputs!$B$38)*_xlfn.NORM.S.INV(RAND())</f>
        <v>-0.36702116473317148</v>
      </c>
      <c r="AQ611" s="24">
        <f ca="1">SQRT(Inputs!$B$38)*J611+SQRT(1-Inputs!$B$38)*_xlfn.NORM.S.INV(RAND())</f>
        <v>-7.725356919289729E-2</v>
      </c>
      <c r="AR611" s="24">
        <f ca="1">SQRT(Inputs!$B$38)*K611+SQRT(1-Inputs!$B$38)*_xlfn.NORM.S.INV(RAND())</f>
        <v>-5.0355925154510456E-2</v>
      </c>
      <c r="AS611" s="24">
        <f ca="1">SQRT(Inputs!$B$38)*L611+SQRT(1-Inputs!$B$38)*_xlfn.NORM.S.INV(RAND())</f>
        <v>-1.8808380302424246</v>
      </c>
      <c r="AT611" s="24">
        <f ca="1">SQRT(Inputs!$B$38)*M611+SQRT(1-Inputs!$B$38)*_xlfn.NORM.S.INV(RAND())</f>
        <v>-1.3546975172106941</v>
      </c>
      <c r="AU611" s="15">
        <f ca="1">Inputs!$B$6*EXP($B$8-0.5*C$5^2+C$5*N611)</f>
        <v>6606.1851405319794</v>
      </c>
      <c r="AV611" s="15">
        <f t="shared" ca="1" si="328"/>
        <v>7195.3797331302367</v>
      </c>
      <c r="AW611" s="15">
        <f t="shared" ca="1" si="329"/>
        <v>9269.7734810189777</v>
      </c>
      <c r="AX611" s="15">
        <f t="shared" ca="1" si="330"/>
        <v>12264.226320494721</v>
      </c>
      <c r="AY611" s="15">
        <f t="shared" ca="1" si="331"/>
        <v>14276.532678594114</v>
      </c>
      <c r="AZ611" s="15">
        <f t="shared" ca="1" si="332"/>
        <v>14734.460078575206</v>
      </c>
      <c r="BA611" s="15">
        <f t="shared" ca="1" si="333"/>
        <v>16406.987807775382</v>
      </c>
      <c r="BB611" s="15">
        <f t="shared" ca="1" si="334"/>
        <v>21634.457370426571</v>
      </c>
      <c r="BC611" s="15">
        <f t="shared" ca="1" si="335"/>
        <v>27964.076151072048</v>
      </c>
      <c r="BD611" s="15">
        <f t="shared" ca="1" si="336"/>
        <v>32120.053035705281</v>
      </c>
      <c r="BE611" s="15">
        <f t="shared" ca="1" si="337"/>
        <v>37969.076129700399</v>
      </c>
      <c r="BF611" s="15">
        <f ca="1">Inputs!$B$13*EXP($B$9-0.5*C$6^2+C$6*Y611)</f>
        <v>11999.555699497143</v>
      </c>
      <c r="BG611" s="15">
        <f t="shared" ca="1" si="338"/>
        <v>12549.019407519871</v>
      </c>
      <c r="BH611" s="15">
        <f t="shared" ca="1" si="339"/>
        <v>21333.644586463906</v>
      </c>
      <c r="BI611" s="15">
        <f t="shared" ca="1" si="340"/>
        <v>22082.781802878115</v>
      </c>
      <c r="BJ611" s="15">
        <f t="shared" ca="1" si="341"/>
        <v>29577.712526341053</v>
      </c>
      <c r="BK611" s="15">
        <f t="shared" ca="1" si="342"/>
        <v>35012.186118057012</v>
      </c>
      <c r="BL611" s="15">
        <f t="shared" ca="1" si="343"/>
        <v>37280.036413763009</v>
      </c>
      <c r="BM611" s="15">
        <f t="shared" ca="1" si="344"/>
        <v>48717.071452158205</v>
      </c>
      <c r="BN611" s="15">
        <f t="shared" ca="1" si="345"/>
        <v>70496.684343950401</v>
      </c>
      <c r="BO611" s="15">
        <f t="shared" ca="1" si="346"/>
        <v>92161.334372102327</v>
      </c>
      <c r="BP611" s="15">
        <f t="shared" ca="1" si="347"/>
        <v>94773.824920619329</v>
      </c>
      <c r="BQ611" s="15">
        <f ca="1">Inputs!$B$20*EXP($B$10-0.5*C$7^2+C$7*AJ611)</f>
        <v>4373.6846330174858</v>
      </c>
      <c r="BR611" s="15">
        <f t="shared" ca="1" si="348"/>
        <v>4153.9872742972912</v>
      </c>
      <c r="BS611" s="15">
        <f t="shared" ca="1" si="349"/>
        <v>7110.2563949177138</v>
      </c>
      <c r="BT611" s="15">
        <f t="shared" ca="1" si="350"/>
        <v>8251.7067184217394</v>
      </c>
      <c r="BU611" s="15">
        <f t="shared" ca="1" si="351"/>
        <v>13634.069136598513</v>
      </c>
      <c r="BV611" s="15">
        <f t="shared" ca="1" si="352"/>
        <v>16495.341919158516</v>
      </c>
      <c r="BW611" s="15">
        <f t="shared" ca="1" si="353"/>
        <v>21297.945910964583</v>
      </c>
      <c r="BX611" s="15">
        <f t="shared" ca="1" si="354"/>
        <v>29330.807144052949</v>
      </c>
      <c r="BY611" s="15">
        <f t="shared" ca="1" si="355"/>
        <v>40703.396635321209</v>
      </c>
      <c r="BZ611" s="15">
        <f t="shared" ca="1" si="356"/>
        <v>40417.486137315202</v>
      </c>
      <c r="CA611" s="15">
        <f t="shared" ca="1" si="357"/>
        <v>44627.620591589832</v>
      </c>
      <c r="CB611" s="15">
        <f ca="1">(AU611*DCF!C$10-DCF!C$5*MAX(AU611*DCF!C$10,0)-MAX(AU611-Inputs!$B$6,0)/Inputs!$B$10)*DCF!C$6</f>
        <v>1031.3526775864518</v>
      </c>
      <c r="CC611" s="15">
        <f ca="1">(AV611*DCF!D$10-DCF!D$5*MAX(AV611*DCF!D$10,0)-MAX(AV611-AU611,0)/Inputs!$B$10)*DCF!D$6</f>
        <v>1610.1653817657684</v>
      </c>
      <c r="CD611" s="15">
        <f ca="1">(AW611*DCF!E$10-DCF!E$5*MAX(AW611*DCF!E$10,0)-MAX(AW611-AV611,0)/Inputs!$B$10)*DCF!E$6</f>
        <v>1673.0037582435484</v>
      </c>
      <c r="CE611" s="15">
        <f ca="1">(AX611*DCF!F$10-DCF!F$5*MAX(AX611*DCF!F$10,0)-MAX(AX611-AW611,0)/Inputs!$B$10)*DCF!F$6</f>
        <v>2054.189665770205</v>
      </c>
      <c r="CF611" s="15">
        <f ca="1">(AY611*DCF!G$10-DCF!G$5*MAX(AY611*DCF!G$10,0)-MAX(AY611-AX611,0)/Inputs!$B$10)*DCF!G$6</f>
        <v>2554.7345725003406</v>
      </c>
      <c r="CG611" s="15">
        <f ca="1">(AZ611*DCF!H$10-DCF!H$5*MAX(AZ611*DCF!H$10,0)-MAX(AZ611-AY611,0)/Inputs!$B$10)*DCF!H$6</f>
        <v>2779.3927737166982</v>
      </c>
      <c r="CH611" s="15">
        <f ca="1">(BA611*DCF!I$10-DCF!I$5*MAX(BA611*DCF!I$10,0)-MAX(BA611-AZ611,0)/Inputs!$B$10)*DCF!I$6</f>
        <v>2722.6049960758787</v>
      </c>
      <c r="CI611" s="15">
        <f ca="1">(BB611*DCF!J$10-DCF!J$5*MAX(BB611*DCF!J$10,0)-MAX(BB611-BA611,0)/Inputs!$B$10)*DCF!J$6</f>
        <v>2920.3862132876238</v>
      </c>
      <c r="CJ611" s="15">
        <f ca="1">(BC611*DCF!K$10-DCF!K$5*MAX(BC611*DCF!K$10,0)-MAX(BC611-BB611,0)/Inputs!$B$10)*DCF!K$6</f>
        <v>3615.7168798869393</v>
      </c>
      <c r="CK611" s="15">
        <f ca="1">(BD611*DCF!L$10-DCF!L$5*MAX(BD611*DCF!L$10,0)-MAX(BD611-BC611,0)/Inputs!$B$10)*DCF!L$6</f>
        <v>4306.8796893489098</v>
      </c>
      <c r="CL611" s="15">
        <f ca="1">(BE611*DCF!M$10-DCF!M$5*MAX(BE611*DCF!M$10,0)-MAX(BE611-BD611,0)/Inputs!$B$10)*DCF!M$6</f>
        <v>4659.1994308521153</v>
      </c>
      <c r="CM611" s="15">
        <f ca="1">(BF611*DCF!C$28-DCF!C$5*MAX(BF611*DCF!C$28,0)-MAX(BF611-Inputs!$B$13,0)/Inputs!$B$17)*DCF!C$6</f>
        <v>3520.7178758812029</v>
      </c>
      <c r="CN611" s="15">
        <f ca="1">(BG611*DCF!D$28-DCF!D$5*MAX(BG611*DCF!D$28,0)-MAX(BG611-BF611,0)/Inputs!$B$17)*DCF!D$6</f>
        <v>3578.7498420934253</v>
      </c>
      <c r="CO611" s="15">
        <f ca="1">(BH611*DCF!E$28-DCF!E$5*MAX(BH611*DCF!E$28,0)-MAX(BH611-BG611,0)/Inputs!$B$17)*DCF!E$6</f>
        <v>4310.7393189054856</v>
      </c>
      <c r="CP611" s="15">
        <f ca="1">(BI611*DCF!F$28-DCF!F$5*MAX(BI611*DCF!F$28,0)-MAX(BI611-BH611,0)/Inputs!$B$17)*DCF!F$6</f>
        <v>5858.5013086976123</v>
      </c>
      <c r="CQ611" s="15">
        <f ca="1">(BJ611*DCF!G$28-DCF!G$5*MAX(BJ611*DCF!G$28,0)-MAX(BJ611-BI611,0)/Inputs!$B$17)*DCF!G$6</f>
        <v>6413.5886136059644</v>
      </c>
      <c r="CR611" s="15">
        <f ca="1">(BK611*DCF!H$28-DCF!H$5*MAX(BK611*DCF!H$28,0)-MAX(BK611-BJ611,0)/Inputs!$B$17)*DCF!H$6</f>
        <v>7814.5352214013492</v>
      </c>
      <c r="CS611" s="15">
        <f ca="1">(BL611*DCF!I$28-DCF!I$5*MAX(BL611*DCF!I$28,0)-MAX(BL611-BK611,0)/Inputs!$B$17)*DCF!I$6</f>
        <v>8441.0077423818948</v>
      </c>
      <c r="CT611" s="15">
        <f ca="1">(BM611*DCF!J$28-DCF!J$5*MAX(BM611*DCF!J$28,0)-MAX(BM611-BL611,0)/Inputs!$B$17)*DCF!J$6</f>
        <v>9351.4938320250421</v>
      </c>
      <c r="CU611" s="15">
        <f ca="1">(BN611*DCF!K$28-DCF!K$5*MAX(BN611*DCF!K$28,0)-MAX(BN611-BM611,0)/Inputs!$B$17)*DCF!K$6</f>
        <v>12220.005239382295</v>
      </c>
      <c r="CV611" s="15">
        <f ca="1">(BO611*DCF!L$28-DCF!L$5*MAX(BO611*DCF!L$28,0)-MAX(BO611-BN611,0)/Inputs!$B$17)*DCF!L$6</f>
        <v>15936.729385813909</v>
      </c>
      <c r="CW611" s="15">
        <f ca="1">(BP611*DCF!M$28-DCF!M$5*MAX(BP611*DCF!M$28,0)-MAX(BP611-BO611,0)/Inputs!$B$17)*DCF!M$6</f>
        <v>17558.671335689163</v>
      </c>
      <c r="CX611" s="15">
        <f ca="1">(BQ611*DCF!C$46-DCF!C$5*MAX(BQ611*DCF!C$46,0)-MAX(BQ611-Inputs!$B$20,0)/Inputs!$B$24)*DCF!C$6</f>
        <v>-1551.7445494347476</v>
      </c>
      <c r="CY611" s="15">
        <f ca="1">(BR611*DCF!D$46-DCF!D$5*MAX(BR611*DCF!D$46,0)-MAX(BR611-BQ611,0)/Inputs!$B$24)*DCF!D$6</f>
        <v>-708.98875548705962</v>
      </c>
      <c r="CZ611" s="15">
        <f ca="1">(BS611*DCF!E$46-DCF!E$5*MAX(BS611*DCF!E$46,0)-MAX(BS611-BR611,0)/Inputs!$B$24)*DCF!E$6</f>
        <v>-2006.0801011311498</v>
      </c>
      <c r="DA611" s="15">
        <f ca="1">(BT611*DCF!F$46-DCF!F$5*MAX(BT611*DCF!F$46,0)-MAX(BT611-BS611,0)/Inputs!$B$24)*DCF!F$6</f>
        <v>-1016.5796012902506</v>
      </c>
      <c r="DB611" s="15">
        <f ca="1">(BU611*DCF!G$46-DCF!G$5*MAX(BU611*DCF!G$46,0)-MAX(BU611-BT611,0)/Inputs!$B$24)*DCF!G$6</f>
        <v>-2269.1435231017244</v>
      </c>
      <c r="DC611" s="15">
        <f ca="1">(BV611*DCF!H$46-DCF!H$5*MAX(BV611*DCF!H$46,0)-MAX(BV611-BU611,0)/Inputs!$B$24)*DCF!H$6</f>
        <v>-889.12298587131681</v>
      </c>
      <c r="DD611" s="15">
        <f ca="1">(BW611*DCF!I$46-DCF!I$5*MAX(BW611*DCF!I$46,0)-MAX(BW611-BV611,0)/Inputs!$B$24)*DCF!I$6</f>
        <v>-886.75749939445416</v>
      </c>
      <c r="DE611" s="15">
        <f ca="1">(BX611*DCF!J$46-DCF!J$5*MAX(BX611*DCF!J$46,0)-MAX(BX611-BW611,0)/Inputs!$B$24)*DCF!J$6</f>
        <v>-899.8373341687111</v>
      </c>
      <c r="DF611" s="15">
        <f ca="1">(BY611*DCF!K$46-DCF!K$5*MAX(BY611*DCF!K$46,0)-MAX(BY611-BX611,0)/Inputs!$B$24)*DCF!K$6</f>
        <v>-460.86775956394678</v>
      </c>
      <c r="DG611" s="15">
        <f ca="1">(BZ611*DCF!L$46-DCF!L$5*MAX(BZ611*DCF!L$46,0)-MAX(BZ611-BY611,0)/Inputs!$B$24)*DCF!L$6</f>
        <v>2793.8741815902349</v>
      </c>
      <c r="DH611" s="15">
        <f ca="1">(CA611*DCF!M$46-DCF!M$5*MAX(CA611*DCF!M$46,0)-MAX(CA611-BZ611,0)/Inputs!$B$24)*DCF!M$6</f>
        <v>2618.4755627777354</v>
      </c>
      <c r="DI611" s="15">
        <f ca="1">SUM(CB611:CL611)+BE611*DCF!M$10*(1+Inputs!$B$30)*(1-Inputs!$B$33)*(1-Inputs!$B$30/Inputs!$B$31)/(Inputs!$B$29-Inputs!$B$30)*DCF!M$6</f>
        <v>135596.06699704376</v>
      </c>
      <c r="DJ611" s="15">
        <f ca="1">SUM(CM611:CW611)+BP611*DCF!M$28*(1+Inputs!$B$30)*(1-Inputs!$B$33)*(1-Inputs!$B$30/Inputs!$B$31)/(Inputs!$B$29-Inputs!$B$30)*DCF!M$6</f>
        <v>446680.4837267776</v>
      </c>
      <c r="DK611" s="15">
        <f ca="1">SUM(CX611:DH611)+CA611*DCF!M$46*(1+Inputs!$B$30)*(1-Inputs!$B$33)*(1-Inputs!$B$30/Inputs!$B$31)/(Inputs!$B$29-Inputs!$B$30)*DCF!M$6</f>
        <v>63722.81554913726</v>
      </c>
      <c r="DM611" s="15">
        <f ca="1">DI611+DJ611+DK611+Inputs!$B$34+Inputs!$B$36-Inputs!$B$35</f>
        <v>722850.36627295869</v>
      </c>
    </row>
    <row r="612" spans="1:117" x14ac:dyDescent="0.75">
      <c r="A612" s="11">
        <v>599</v>
      </c>
      <c r="C612" s="24">
        <f t="shared" ca="1" si="359"/>
        <v>0.47453365995122399</v>
      </c>
      <c r="D612" s="24">
        <f t="shared" ca="1" si="359"/>
        <v>0.32261026752742017</v>
      </c>
      <c r="E612" s="24">
        <f t="shared" ca="1" si="359"/>
        <v>0.7884474513662072</v>
      </c>
      <c r="F612" s="24">
        <f t="shared" ca="1" si="359"/>
        <v>-0.59154044481667722</v>
      </c>
      <c r="G612" s="24">
        <f t="shared" ca="1" si="359"/>
        <v>-2.7376247541808896</v>
      </c>
      <c r="H612" s="24">
        <f t="shared" ca="1" si="359"/>
        <v>0.94846470731625721</v>
      </c>
      <c r="I612" s="24">
        <f t="shared" ca="1" si="359"/>
        <v>-0.53484865724751218</v>
      </c>
      <c r="J612" s="24">
        <f t="shared" ca="1" si="359"/>
        <v>-1.5497716053165442</v>
      </c>
      <c r="K612" s="24">
        <f t="shared" ca="1" si="359"/>
        <v>-0.92859850999877569</v>
      </c>
      <c r="L612" s="24">
        <f t="shared" ca="1" si="359"/>
        <v>-0.70218801058442903</v>
      </c>
      <c r="M612" s="24">
        <f t="shared" ca="1" si="359"/>
        <v>1.0382406039512617</v>
      </c>
      <c r="N612" s="24">
        <f ca="1">SQRT(Inputs!$B$38)*C612+SQRT(1-Inputs!$B$38)*_xlfn.NORM.S.INV(RAND())</f>
        <v>-0.57674075077737808</v>
      </c>
      <c r="O612" s="24">
        <f ca="1">SQRT(Inputs!$B$38)*D612+SQRT(1-Inputs!$B$38)*_xlfn.NORM.S.INV(RAND())</f>
        <v>-0.47957916739213247</v>
      </c>
      <c r="P612" s="24">
        <f ca="1">SQRT(Inputs!$B$38)*E612+SQRT(1-Inputs!$B$38)*_xlfn.NORM.S.INV(RAND())</f>
        <v>0.13685227788828119</v>
      </c>
      <c r="Q612" s="24">
        <f ca="1">SQRT(Inputs!$B$38)*F612+SQRT(1-Inputs!$B$38)*_xlfn.NORM.S.INV(RAND())</f>
        <v>-1.0378479394650413</v>
      </c>
      <c r="R612" s="24">
        <f ca="1">SQRT(Inputs!$B$38)*G612+SQRT(1-Inputs!$B$38)*_xlfn.NORM.S.INV(RAND())</f>
        <v>-1.6489014008731231</v>
      </c>
      <c r="S612" s="24">
        <f ca="1">SQRT(Inputs!$B$38)*H612+SQRT(1-Inputs!$B$38)*_xlfn.NORM.S.INV(RAND())</f>
        <v>0.56155472082759195</v>
      </c>
      <c r="T612" s="24">
        <f ca="1">SQRT(Inputs!$B$38)*I612+SQRT(1-Inputs!$B$38)*_xlfn.NORM.S.INV(RAND())</f>
        <v>-0.25416308291732842</v>
      </c>
      <c r="U612" s="24">
        <f ca="1">SQRT(Inputs!$B$38)*J612+SQRT(1-Inputs!$B$38)*_xlfn.NORM.S.INV(RAND())</f>
        <v>-1.5121597663386015</v>
      </c>
      <c r="V612" s="24">
        <f ca="1">SQRT(Inputs!$B$38)*K612+SQRT(1-Inputs!$B$38)*_xlfn.NORM.S.INV(RAND())</f>
        <v>0.1526330588111422</v>
      </c>
      <c r="W612" s="24">
        <f ca="1">SQRT(Inputs!$B$38)*L612+SQRT(1-Inputs!$B$38)*_xlfn.NORM.S.INV(RAND())</f>
        <v>0.52842128198366001</v>
      </c>
      <c r="X612" s="24">
        <f ca="1">SQRT(Inputs!$B$38)*M612+SQRT(1-Inputs!$B$38)*_xlfn.NORM.S.INV(RAND())</f>
        <v>0.46405919532447493</v>
      </c>
      <c r="Y612" s="24">
        <f ca="1">SQRT(Inputs!$B$38)*C612+SQRT(1-Inputs!$B$38)*_xlfn.NORM.S.INV(RAND())</f>
        <v>0.10312664514645395</v>
      </c>
      <c r="Z612" s="24">
        <f ca="1">SQRT(Inputs!$B$38)*D612+SQRT(1-Inputs!$B$38)*_xlfn.NORM.S.INV(RAND())</f>
        <v>1.4865534937007041</v>
      </c>
      <c r="AA612" s="24">
        <f ca="1">SQRT(Inputs!$B$38)*E612+SQRT(1-Inputs!$B$38)*_xlfn.NORM.S.INV(RAND())</f>
        <v>0.57706054051812095</v>
      </c>
      <c r="AB612" s="24">
        <f ca="1">SQRT(Inputs!$B$38)*F612+SQRT(1-Inputs!$B$38)*_xlfn.NORM.S.INV(RAND())</f>
        <v>-0.74274236699047358</v>
      </c>
      <c r="AC612" s="24">
        <f ca="1">SQRT(Inputs!$B$38)*G612+SQRT(1-Inputs!$B$38)*_xlfn.NORM.S.INV(RAND())</f>
        <v>-2.7383450499278386</v>
      </c>
      <c r="AD612" s="24">
        <f ca="1">SQRT(Inputs!$B$38)*H612+SQRT(1-Inputs!$B$38)*_xlfn.NORM.S.INV(RAND())</f>
        <v>-1.7929159191721986</v>
      </c>
      <c r="AE612" s="24">
        <f ca="1">SQRT(Inputs!$B$38)*I612+SQRT(1-Inputs!$B$38)*_xlfn.NORM.S.INV(RAND())</f>
        <v>-0.98974752616726547</v>
      </c>
      <c r="AF612" s="24">
        <f ca="1">SQRT(Inputs!$B$38)*J612+SQRT(1-Inputs!$B$38)*_xlfn.NORM.S.INV(RAND())</f>
        <v>-1.441850502427517</v>
      </c>
      <c r="AG612" s="24">
        <f ca="1">SQRT(Inputs!$B$38)*K612+SQRT(1-Inputs!$B$38)*_xlfn.NORM.S.INV(RAND())</f>
        <v>0.74211031564772978</v>
      </c>
      <c r="AH612" s="24">
        <f ca="1">SQRT(Inputs!$B$38)*L612+SQRT(1-Inputs!$B$38)*_xlfn.NORM.S.INV(RAND())</f>
        <v>-1.305481250377017</v>
      </c>
      <c r="AI612" s="24">
        <f ca="1">SQRT(Inputs!$B$38)*M612+SQRT(1-Inputs!$B$38)*_xlfn.NORM.S.INV(RAND())</f>
        <v>0.55579876672308559</v>
      </c>
      <c r="AJ612" s="24">
        <f ca="1">SQRT(Inputs!$B$38)*C612+SQRT(1-Inputs!$B$38)*_xlfn.NORM.S.INV(RAND())</f>
        <v>-0.40914035832628742</v>
      </c>
      <c r="AK612" s="24">
        <f ca="1">SQRT(Inputs!$B$38)*D612+SQRT(1-Inputs!$B$38)*_xlfn.NORM.S.INV(RAND())</f>
        <v>0.89226176126119261</v>
      </c>
      <c r="AL612" s="24">
        <f ca="1">SQRT(Inputs!$B$38)*E612+SQRT(1-Inputs!$B$38)*_xlfn.NORM.S.INV(RAND())</f>
        <v>0.23604760956987936</v>
      </c>
      <c r="AM612" s="24">
        <f ca="1">SQRT(Inputs!$B$38)*F612+SQRT(1-Inputs!$B$38)*_xlfn.NORM.S.INV(RAND())</f>
        <v>-1.0960508347272528</v>
      </c>
      <c r="AN612" s="24">
        <f ca="1">SQRT(Inputs!$B$38)*G612+SQRT(1-Inputs!$B$38)*_xlfn.NORM.S.INV(RAND())</f>
        <v>-2.8982381845461997</v>
      </c>
      <c r="AO612" s="24">
        <f ca="1">SQRT(Inputs!$B$38)*H612+SQRT(1-Inputs!$B$38)*_xlfn.NORM.S.INV(RAND())</f>
        <v>-1.1363857629127452</v>
      </c>
      <c r="AP612" s="24">
        <f ca="1">SQRT(Inputs!$B$38)*I612+SQRT(1-Inputs!$B$38)*_xlfn.NORM.S.INV(RAND())</f>
        <v>-1.4661014575226838E-3</v>
      </c>
      <c r="AQ612" s="24">
        <f ca="1">SQRT(Inputs!$B$38)*J612+SQRT(1-Inputs!$B$38)*_xlfn.NORM.S.INV(RAND())</f>
        <v>-1.1511659283514035</v>
      </c>
      <c r="AR612" s="24">
        <f ca="1">SQRT(Inputs!$B$38)*K612+SQRT(1-Inputs!$B$38)*_xlfn.NORM.S.INV(RAND())</f>
        <v>0.28942390298597898</v>
      </c>
      <c r="AS612" s="24">
        <f ca="1">SQRT(Inputs!$B$38)*L612+SQRT(1-Inputs!$B$38)*_xlfn.NORM.S.INV(RAND())</f>
        <v>-1.7988136262451717</v>
      </c>
      <c r="AT612" s="24">
        <f ca="1">SQRT(Inputs!$B$38)*M612+SQRT(1-Inputs!$B$38)*_xlfn.NORM.S.INV(RAND())</f>
        <v>0.25271871013342379</v>
      </c>
      <c r="AU612" s="15">
        <f ca="1">Inputs!$B$6*EXP($B$8-0.5*C$5^2+C$5*N612)</f>
        <v>4519.9382770106467</v>
      </c>
      <c r="AV612" s="15">
        <f t="shared" ca="1" si="328"/>
        <v>5127.2411846202795</v>
      </c>
      <c r="AW612" s="15">
        <f t="shared" ca="1" si="329"/>
        <v>6368.2337265099623</v>
      </c>
      <c r="AX612" s="15">
        <f t="shared" ca="1" si="330"/>
        <v>6829.4816310014676</v>
      </c>
      <c r="AY612" s="15">
        <f t="shared" ca="1" si="331"/>
        <v>6884.3405386507202</v>
      </c>
      <c r="AZ612" s="15">
        <f t="shared" ca="1" si="332"/>
        <v>8956.8299995213602</v>
      </c>
      <c r="BA612" s="15">
        <f t="shared" ca="1" si="333"/>
        <v>10673.14741336206</v>
      </c>
      <c r="BB612" s="15">
        <f t="shared" ca="1" si="334"/>
        <v>11230.141210668444</v>
      </c>
      <c r="BC612" s="15">
        <f t="shared" ca="1" si="335"/>
        <v>13958.212889530825</v>
      </c>
      <c r="BD612" s="15">
        <f t="shared" ca="1" si="336"/>
        <v>17966.537611369531</v>
      </c>
      <c r="BE612" s="15">
        <f t="shared" ca="1" si="337"/>
        <v>22966.162553972776</v>
      </c>
      <c r="BF612" s="15">
        <f ca="1">Inputs!$B$13*EXP($B$9-0.5*C$6^2+C$6*Y612)</f>
        <v>14116.701096821025</v>
      </c>
      <c r="BG612" s="15">
        <f t="shared" ca="1" si="338"/>
        <v>22497.486146760657</v>
      </c>
      <c r="BH612" s="15">
        <f t="shared" ca="1" si="339"/>
        <v>30248.65342765722</v>
      </c>
      <c r="BI612" s="15">
        <f t="shared" ca="1" si="340"/>
        <v>33028.678258868385</v>
      </c>
      <c r="BJ612" s="15">
        <f t="shared" ca="1" si="341"/>
        <v>27285.617176584779</v>
      </c>
      <c r="BK612" s="15">
        <f t="shared" ca="1" si="342"/>
        <v>26234.921169090449</v>
      </c>
      <c r="BL612" s="15">
        <f t="shared" ca="1" si="343"/>
        <v>28347.081150541515</v>
      </c>
      <c r="BM612" s="15">
        <f t="shared" ca="1" si="344"/>
        <v>29130.417148539855</v>
      </c>
      <c r="BN612" s="15">
        <f t="shared" ca="1" si="345"/>
        <v>39158.858913257362</v>
      </c>
      <c r="BO612" s="15">
        <f t="shared" ca="1" si="346"/>
        <v>41397.231551609155</v>
      </c>
      <c r="BP612" s="15">
        <f t="shared" ca="1" si="347"/>
        <v>54263.870250437671</v>
      </c>
      <c r="BQ612" s="15">
        <f ca="1">Inputs!$B$20*EXP($B$10-0.5*C$7^2+C$7*AJ612)</f>
        <v>3710.0984198316487</v>
      </c>
      <c r="BR612" s="15">
        <f t="shared" ca="1" si="348"/>
        <v>6683.2501823623843</v>
      </c>
      <c r="BS612" s="15">
        <f t="shared" ca="1" si="349"/>
        <v>9793.954215428239</v>
      </c>
      <c r="BT612" s="15">
        <f t="shared" ca="1" si="350"/>
        <v>10129.345993259576</v>
      </c>
      <c r="BU612" s="15">
        <f t="shared" ca="1" si="351"/>
        <v>6962.1324222719022</v>
      </c>
      <c r="BV612" s="15">
        <f t="shared" ca="1" si="352"/>
        <v>7498.4030658781176</v>
      </c>
      <c r="BW612" s="15">
        <f t="shared" ca="1" si="353"/>
        <v>10460.352143968859</v>
      </c>
      <c r="BX612" s="15">
        <f t="shared" ca="1" si="354"/>
        <v>11615.358703583861</v>
      </c>
      <c r="BY612" s="15">
        <f t="shared" ca="1" si="355"/>
        <v>17201.725044578481</v>
      </c>
      <c r="BZ612" s="15">
        <f t="shared" ca="1" si="356"/>
        <v>17340.408057320721</v>
      </c>
      <c r="CA612" s="15">
        <f t="shared" ca="1" si="357"/>
        <v>25476.821631937481</v>
      </c>
      <c r="CB612" s="15">
        <f ca="1">(AU612*DCF!C$10-DCF!C$5*MAX(AU612*DCF!C$10,0)-MAX(AU612-Inputs!$B$6,0)/Inputs!$B$10)*DCF!C$6</f>
        <v>1046.2279895777165</v>
      </c>
      <c r="CC612" s="15">
        <f ca="1">(AV612*DCF!D$10-DCF!D$5*MAX(AV612*DCF!D$10,0)-MAX(AV612-AU612,0)/Inputs!$B$10)*DCF!D$6</f>
        <v>1101.6553830579649</v>
      </c>
      <c r="CD612" s="15">
        <f ca="1">(AW612*DCF!E$10-DCF!E$5*MAX(AW612*DCF!E$10,0)-MAX(AW612-AV612,0)/Inputs!$B$10)*DCF!E$6</f>
        <v>1190.8008816858014</v>
      </c>
      <c r="CE612" s="15">
        <f ca="1">(AX612*DCF!F$10-DCF!F$5*MAX(AX612*DCF!F$10,0)-MAX(AX612-AW612,0)/Inputs!$B$10)*DCF!F$6</f>
        <v>1394.8907027693244</v>
      </c>
      <c r="CF612" s="15">
        <f ca="1">(AY612*DCF!G$10-DCF!G$5*MAX(AY612*DCF!G$10,0)-MAX(AY612-AX612,0)/Inputs!$B$10)*DCF!G$6</f>
        <v>1407.9036513987453</v>
      </c>
      <c r="CG612" s="15">
        <f ca="1">(AZ612*DCF!H$10-DCF!H$5*MAX(AZ612*DCF!H$10,0)-MAX(AZ612-AY612,0)/Inputs!$B$10)*DCF!H$6</f>
        <v>1370.9673109155076</v>
      </c>
      <c r="CH612" s="15">
        <f ca="1">(BA612*DCF!I$10-DCF!I$5*MAX(BA612*DCF!I$10,0)-MAX(BA612-AZ612,0)/Inputs!$B$10)*DCF!I$6</f>
        <v>1668.0584846200634</v>
      </c>
      <c r="CI612" s="15">
        <f ca="1">(BB612*DCF!J$10-DCF!J$5*MAX(BB612*DCF!J$10,0)-MAX(BB612-BA612,0)/Inputs!$B$10)*DCF!J$6</f>
        <v>1842.7150578601124</v>
      </c>
      <c r="CJ612" s="15">
        <f ca="1">(BC612*DCF!K$10-DCF!K$5*MAX(BC612*DCF!K$10,0)-MAX(BC612-BB612,0)/Inputs!$B$10)*DCF!K$6</f>
        <v>1865.1595988664401</v>
      </c>
      <c r="CK612" s="15">
        <f ca="1">(BD612*DCF!L$10-DCF!L$5*MAX(BD612*DCF!L$10,0)-MAX(BD612-BC612,0)/Inputs!$B$10)*DCF!L$6</f>
        <v>2191.3542359174803</v>
      </c>
      <c r="CL612" s="15">
        <f ca="1">(BE612*DCF!M$10-DCF!M$5*MAX(BE612*DCF!M$10,0)-MAX(BE612-BD612,0)/Inputs!$B$10)*DCF!M$6</f>
        <v>2643.5639618586906</v>
      </c>
      <c r="CM612" s="15">
        <f ca="1">(BF612*DCF!C$28-DCF!C$5*MAX(BF612*DCF!C$28,0)-MAX(BF612-Inputs!$B$13,0)/Inputs!$B$17)*DCF!C$6</f>
        <v>3677.9086379217406</v>
      </c>
      <c r="CN612" s="15">
        <f ca="1">(BG612*DCF!D$28-DCF!D$5*MAX(BG612*DCF!D$28,0)-MAX(BG612-BF612,0)/Inputs!$B$17)*DCF!D$6</f>
        <v>4838.0228409868669</v>
      </c>
      <c r="CO612" s="15">
        <f ca="1">(BH612*DCF!E$28-DCF!E$5*MAX(BH612*DCF!E$28,0)-MAX(BH612-BG612,0)/Inputs!$B$17)*DCF!E$6</f>
        <v>7039.3088937143402</v>
      </c>
      <c r="CP612" s="15">
        <f ca="1">(BI612*DCF!F$28-DCF!F$5*MAX(BI612*DCF!F$28,0)-MAX(BI612-BH612,0)/Inputs!$B$17)*DCF!F$6</f>
        <v>8460.2686812444517</v>
      </c>
      <c r="CQ612" s="15">
        <f ca="1">(BJ612*DCF!G$28-DCF!G$5*MAX(BJ612*DCF!G$28,0)-MAX(BJ612-BI612,0)/Inputs!$B$17)*DCF!G$6</f>
        <v>7079.4603918459106</v>
      </c>
      <c r="CR612" s="15">
        <f ca="1">(BK612*DCF!H$28-DCF!H$5*MAX(BK612*DCF!H$28,0)-MAX(BK612-BJ612,0)/Inputs!$B$17)*DCF!H$6</f>
        <v>6488.1854478703126</v>
      </c>
      <c r="CS612" s="15">
        <f ca="1">(BL612*DCF!I$28-DCF!I$5*MAX(BL612*DCF!I$28,0)-MAX(BL612-BK612,0)/Inputs!$B$17)*DCF!I$6</f>
        <v>6362.7425151041552</v>
      </c>
      <c r="CT612" s="15">
        <f ca="1">(BM612*DCF!J$28-DCF!J$5*MAX(BM612*DCF!J$28,0)-MAX(BM612-BL612,0)/Inputs!$B$17)*DCF!J$6</f>
        <v>6394.6373727314694</v>
      </c>
      <c r="CU612" s="15">
        <f ca="1">(BN612*DCF!K$28-DCF!K$5*MAX(BN612*DCF!K$28,0)-MAX(BN612-BM612,0)/Inputs!$B$17)*DCF!K$6</f>
        <v>7041.3438879172354</v>
      </c>
      <c r="CV612" s="15">
        <f ca="1">(BO612*DCF!L$28-DCF!L$5*MAX(BO612*DCF!L$28,0)-MAX(BO612-BN612,0)/Inputs!$B$17)*DCF!L$6</f>
        <v>8006.3410207179186</v>
      </c>
      <c r="CW612" s="15">
        <f ca="1">(BP612*DCF!M$28-DCF!M$5*MAX(BP612*DCF!M$28,0)-MAX(BP612-BO612,0)/Inputs!$B$17)*DCF!M$6</f>
        <v>8864.8533041920673</v>
      </c>
      <c r="CX612" s="15">
        <f ca="1">(BQ612*DCF!C$46-DCF!C$5*MAX(BQ612*DCF!C$46,0)-MAX(BQ612-Inputs!$B$20,0)/Inputs!$B$24)*DCF!C$6</f>
        <v>-1091.9850483822045</v>
      </c>
      <c r="CY612" s="15">
        <f ca="1">(BR612*DCF!D$46-DCF!D$5*MAX(BR612*DCF!D$46,0)-MAX(BR612-BQ612,0)/Inputs!$B$24)*DCF!D$6</f>
        <v>-2409.2941283918267</v>
      </c>
      <c r="CZ612" s="15">
        <f ca="1">(BS612*DCF!E$46-DCF!E$5*MAX(BS612*DCF!E$46,0)-MAX(BS612-BR612,0)/Inputs!$B$24)*DCF!E$6</f>
        <v>-2384.3060320350919</v>
      </c>
      <c r="DA612" s="15">
        <f ca="1">(BT612*DCF!F$46-DCF!F$5*MAX(BT612*DCF!F$46,0)-MAX(BT612-BS612,0)/Inputs!$B$24)*DCF!F$6</f>
        <v>-859.80976669116433</v>
      </c>
      <c r="DB612" s="15">
        <f ca="1">(BU612*DCF!G$46-DCF!G$5*MAX(BU612*DCF!G$46,0)-MAX(BU612-BT612,0)/Inputs!$B$24)*DCF!G$6</f>
        <v>-234.19237919114514</v>
      </c>
      <c r="DC612" s="15">
        <f ca="1">(BV612*DCF!H$46-DCF!H$5*MAX(BV612*DCF!H$46,0)-MAX(BV612-BU612,0)/Inputs!$B$24)*DCF!H$6</f>
        <v>-166.64281671588293</v>
      </c>
      <c r="DD612" s="15">
        <f ca="1">(BW612*DCF!I$46-DCF!I$5*MAX(BW612*DCF!I$46,0)-MAX(BW612-BV612,0)/Inputs!$B$24)*DCF!I$6</f>
        <v>-608.67510880187945</v>
      </c>
      <c r="DE612" s="15">
        <f ca="1">(BX612*DCF!J$46-DCF!J$5*MAX(BX612*DCF!J$46,0)-MAX(BX612-BW612,0)/Inputs!$B$24)*DCF!J$6</f>
        <v>180.94329839662697</v>
      </c>
      <c r="DF612" s="15">
        <f ca="1">(BY612*DCF!K$46-DCF!K$5*MAX(BY612*DCF!K$46,0)-MAX(BY612-BX612,0)/Inputs!$B$24)*DCF!K$6</f>
        <v>-385.89105657099844</v>
      </c>
      <c r="DG612" s="15">
        <f ca="1">(BZ612*DCF!L$46-DCF!L$5*MAX(BZ612*DCF!L$46,0)-MAX(BZ612-BY612,0)/Inputs!$B$24)*DCF!L$6</f>
        <v>1167.2779082318409</v>
      </c>
      <c r="DH612" s="15">
        <f ca="1">(CA612*DCF!M$46-DCF!M$5*MAX(CA612*DCF!M$46,0)-MAX(CA612-BZ612,0)/Inputs!$B$24)*DCF!M$6</f>
        <v>296.31511387907324</v>
      </c>
      <c r="DI612" s="15">
        <f ca="1">SUM(CB612:CL612)+BE612*DCF!M$10*(1+Inputs!$B$30)*(1-Inputs!$B$33)*(1-Inputs!$B$30/Inputs!$B$31)/(Inputs!$B$29-Inputs!$B$30)*DCF!M$6</f>
        <v>81638.43134229377</v>
      </c>
      <c r="DJ612" s="15">
        <f ca="1">SUM(CM612:CW612)+BP612*DCF!M$28*(1+Inputs!$B$30)*(1-Inputs!$B$33)*(1-Inputs!$B$30/Inputs!$B$31)/(Inputs!$B$29-Inputs!$B$30)*DCF!M$6</f>
        <v>275609.16429073474</v>
      </c>
      <c r="DK612" s="15">
        <f ca="1">SUM(CX612:DH612)+CA612*DCF!M$46*(1+Inputs!$B$30)*(1-Inputs!$B$33)*(1-Inputs!$B$30/Inputs!$B$31)/(Inputs!$B$29-Inputs!$B$30)*DCF!M$6</f>
        <v>32893.924149155668</v>
      </c>
      <c r="DM612" s="15">
        <f ca="1">DI612+DJ612+DK612+Inputs!$B$34+Inputs!$B$36-Inputs!$B$35</f>
        <v>466992.51978218422</v>
      </c>
    </row>
    <row r="613" spans="1:117" x14ac:dyDescent="0.75">
      <c r="A613" s="11">
        <v>600</v>
      </c>
      <c r="C613" s="24">
        <f t="shared" ca="1" si="359"/>
        <v>-0.77908431795224542</v>
      </c>
      <c r="D613" s="24">
        <f t="shared" ca="1" si="359"/>
        <v>0.60703147341983943</v>
      </c>
      <c r="E613" s="24">
        <f t="shared" ca="1" si="359"/>
        <v>-1.2509055814735091</v>
      </c>
      <c r="F613" s="24">
        <f t="shared" ca="1" si="359"/>
        <v>-1.4872099426056571</v>
      </c>
      <c r="G613" s="24">
        <f t="shared" ca="1" si="359"/>
        <v>0.31049706598185095</v>
      </c>
      <c r="H613" s="24">
        <f t="shared" ca="1" si="359"/>
        <v>0.78285220804515909</v>
      </c>
      <c r="I613" s="24">
        <f t="shared" ca="1" si="359"/>
        <v>-0.24138525082324341</v>
      </c>
      <c r="J613" s="24">
        <f t="shared" ca="1" si="359"/>
        <v>-0.17103977850637148</v>
      </c>
      <c r="K613" s="24">
        <f t="shared" ca="1" si="359"/>
        <v>2.0131453041898149</v>
      </c>
      <c r="L613" s="24">
        <f t="shared" ca="1" si="359"/>
        <v>-0.56078740046234532</v>
      </c>
      <c r="M613" s="24">
        <f t="shared" ca="1" si="359"/>
        <v>-0.40108459858437623</v>
      </c>
      <c r="N613" s="24">
        <f ca="1">SQRT(Inputs!$B$38)*C613+SQRT(1-Inputs!$B$38)*_xlfn.NORM.S.INV(RAND())</f>
        <v>0.3208911498789192</v>
      </c>
      <c r="O613" s="24">
        <f ca="1">SQRT(Inputs!$B$38)*D613+SQRT(1-Inputs!$B$38)*_xlfn.NORM.S.INV(RAND())</f>
        <v>0.60190999615395979</v>
      </c>
      <c r="P613" s="24">
        <f ca="1">SQRT(Inputs!$B$38)*E613+SQRT(1-Inputs!$B$38)*_xlfn.NORM.S.INV(RAND())</f>
        <v>-0.54414873466911895</v>
      </c>
      <c r="Q613" s="24">
        <f ca="1">SQRT(Inputs!$B$38)*F613+SQRT(1-Inputs!$B$38)*_xlfn.NORM.S.INV(RAND())</f>
        <v>-1.2208928953716507</v>
      </c>
      <c r="R613" s="24">
        <f ca="1">SQRT(Inputs!$B$38)*G613+SQRT(1-Inputs!$B$38)*_xlfn.NORM.S.INV(RAND())</f>
        <v>0.44771492503878407</v>
      </c>
      <c r="S613" s="24">
        <f ca="1">SQRT(Inputs!$B$38)*H613+SQRT(1-Inputs!$B$38)*_xlfn.NORM.S.INV(RAND())</f>
        <v>-6.5982753459059573E-3</v>
      </c>
      <c r="T613" s="24">
        <f ca="1">SQRT(Inputs!$B$38)*I613+SQRT(1-Inputs!$B$38)*_xlfn.NORM.S.INV(RAND())</f>
        <v>-1.2156008954364761</v>
      </c>
      <c r="U613" s="24">
        <f ca="1">SQRT(Inputs!$B$38)*J613+SQRT(1-Inputs!$B$38)*_xlfn.NORM.S.INV(RAND())</f>
        <v>-0.65644393162919346</v>
      </c>
      <c r="V613" s="24">
        <f ca="1">SQRT(Inputs!$B$38)*K613+SQRT(1-Inputs!$B$38)*_xlfn.NORM.S.INV(RAND())</f>
        <v>3.2784822387271761E-2</v>
      </c>
      <c r="W613" s="24">
        <f ca="1">SQRT(Inputs!$B$38)*L613+SQRT(1-Inputs!$B$38)*_xlfn.NORM.S.INV(RAND())</f>
        <v>3.3034447319123528E-3</v>
      </c>
      <c r="X613" s="24">
        <f ca="1">SQRT(Inputs!$B$38)*M613+SQRT(1-Inputs!$B$38)*_xlfn.NORM.S.INV(RAND())</f>
        <v>-1.0733441032330648</v>
      </c>
      <c r="Y613" s="24">
        <f ca="1">SQRT(Inputs!$B$38)*C613+SQRT(1-Inputs!$B$38)*_xlfn.NORM.S.INV(RAND())</f>
        <v>-1.6414748004410402</v>
      </c>
      <c r="Z613" s="24">
        <f ca="1">SQRT(Inputs!$B$38)*D613+SQRT(1-Inputs!$B$38)*_xlfn.NORM.S.INV(RAND())</f>
        <v>-0.54159403835443165</v>
      </c>
      <c r="AA613" s="24">
        <f ca="1">SQRT(Inputs!$B$38)*E613+SQRT(1-Inputs!$B$38)*_xlfn.NORM.S.INV(RAND())</f>
        <v>-1.3987668912433633</v>
      </c>
      <c r="AB613" s="24">
        <f ca="1">SQRT(Inputs!$B$38)*F613+SQRT(1-Inputs!$B$38)*_xlfn.NORM.S.INV(RAND())</f>
        <v>-0.80633178563547814</v>
      </c>
      <c r="AC613" s="24">
        <f ca="1">SQRT(Inputs!$B$38)*G613+SQRT(1-Inputs!$B$38)*_xlfn.NORM.S.INV(RAND())</f>
        <v>-0.16782705699658115</v>
      </c>
      <c r="AD613" s="24">
        <f ca="1">SQRT(Inputs!$B$38)*H613+SQRT(1-Inputs!$B$38)*_xlfn.NORM.S.INV(RAND())</f>
        <v>0.20389262954586412</v>
      </c>
      <c r="AE613" s="24">
        <f ca="1">SQRT(Inputs!$B$38)*I613+SQRT(1-Inputs!$B$38)*_xlfn.NORM.S.INV(RAND())</f>
        <v>0.25504605197650998</v>
      </c>
      <c r="AF613" s="24">
        <f ca="1">SQRT(Inputs!$B$38)*J613+SQRT(1-Inputs!$B$38)*_xlfn.NORM.S.INV(RAND())</f>
        <v>0.44906104189636487</v>
      </c>
      <c r="AG613" s="24">
        <f ca="1">SQRT(Inputs!$B$38)*K613+SQRT(1-Inputs!$B$38)*_xlfn.NORM.S.INV(RAND())</f>
        <v>0.41076222377548977</v>
      </c>
      <c r="AH613" s="24">
        <f ca="1">SQRT(Inputs!$B$38)*L613+SQRT(1-Inputs!$B$38)*_xlfn.NORM.S.INV(RAND())</f>
        <v>0.32897495836629348</v>
      </c>
      <c r="AI613" s="24">
        <f ca="1">SQRT(Inputs!$B$38)*M613+SQRT(1-Inputs!$B$38)*_xlfn.NORM.S.INV(RAND())</f>
        <v>0.20508991520755201</v>
      </c>
      <c r="AJ613" s="24">
        <f ca="1">SQRT(Inputs!$B$38)*C613+SQRT(1-Inputs!$B$38)*_xlfn.NORM.S.INV(RAND())</f>
        <v>0.35905676129014652</v>
      </c>
      <c r="AK613" s="24">
        <f ca="1">SQRT(Inputs!$B$38)*D613+SQRT(1-Inputs!$B$38)*_xlfn.NORM.S.INV(RAND())</f>
        <v>0.47273973430973182</v>
      </c>
      <c r="AL613" s="24">
        <f ca="1">SQRT(Inputs!$B$38)*E613+SQRT(1-Inputs!$B$38)*_xlfn.NORM.S.INV(RAND())</f>
        <v>3.7351469049251462E-2</v>
      </c>
      <c r="AM613" s="24">
        <f ca="1">SQRT(Inputs!$B$38)*F613+SQRT(1-Inputs!$B$38)*_xlfn.NORM.S.INV(RAND())</f>
        <v>-1.2135945908336763</v>
      </c>
      <c r="AN613" s="24">
        <f ca="1">SQRT(Inputs!$B$38)*G613+SQRT(1-Inputs!$B$38)*_xlfn.NORM.S.INV(RAND())</f>
        <v>7.4014355692373079E-2</v>
      </c>
      <c r="AO613" s="24">
        <f ca="1">SQRT(Inputs!$B$38)*H613+SQRT(1-Inputs!$B$38)*_xlfn.NORM.S.INV(RAND())</f>
        <v>-0.33813954060005313</v>
      </c>
      <c r="AP613" s="24">
        <f ca="1">SQRT(Inputs!$B$38)*I613+SQRT(1-Inputs!$B$38)*_xlfn.NORM.S.INV(RAND())</f>
        <v>1.2977693152106862</v>
      </c>
      <c r="AQ613" s="24">
        <f ca="1">SQRT(Inputs!$B$38)*J613+SQRT(1-Inputs!$B$38)*_xlfn.NORM.S.INV(RAND())</f>
        <v>-0.12687665948349378</v>
      </c>
      <c r="AR613" s="24">
        <f ca="1">SQRT(Inputs!$B$38)*K613+SQRT(1-Inputs!$B$38)*_xlfn.NORM.S.INV(RAND())</f>
        <v>1.3018718135345411</v>
      </c>
      <c r="AS613" s="24">
        <f ca="1">SQRT(Inputs!$B$38)*L613+SQRT(1-Inputs!$B$38)*_xlfn.NORM.S.INV(RAND())</f>
        <v>0.82362794193709243</v>
      </c>
      <c r="AT613" s="24">
        <f ca="1">SQRT(Inputs!$B$38)*M613+SQRT(1-Inputs!$B$38)*_xlfn.NORM.S.INV(RAND())</f>
        <v>-3.6925155340819332E-2</v>
      </c>
      <c r="AU613" s="15">
        <f ca="1">Inputs!$B$6*EXP($B$8-0.5*C$5^2+C$5*N613)</f>
        <v>5226.8080406176341</v>
      </c>
      <c r="AV613" s="15">
        <f t="shared" ca="1" si="328"/>
        <v>6950.9871793055045</v>
      </c>
      <c r="AW613" s="15">
        <f t="shared" ca="1" si="329"/>
        <v>7875.7144002253017</v>
      </c>
      <c r="AX613" s="15">
        <f t="shared" ca="1" si="330"/>
        <v>8255.1907574981742</v>
      </c>
      <c r="AY613" s="15">
        <f t="shared" ca="1" si="331"/>
        <v>10630.234645307703</v>
      </c>
      <c r="AZ613" s="15">
        <f t="shared" ca="1" si="332"/>
        <v>12991.621001722884</v>
      </c>
      <c r="BA613" s="15">
        <f t="shared" ca="1" si="333"/>
        <v>13999.133736214899</v>
      </c>
      <c r="BB613" s="15">
        <f t="shared" ca="1" si="334"/>
        <v>16048.24771021074</v>
      </c>
      <c r="BC613" s="15">
        <f t="shared" ca="1" si="335"/>
        <v>19717.320433530913</v>
      </c>
      <c r="BD613" s="15">
        <f t="shared" ca="1" si="336"/>
        <v>24163.041830836952</v>
      </c>
      <c r="BE613" s="15">
        <f t="shared" ca="1" si="337"/>
        <v>26851.133173287344</v>
      </c>
      <c r="BF613" s="15">
        <f ca="1">Inputs!$B$13*EXP($B$9-0.5*C$6^2+C$6*Y613)</f>
        <v>9989.1086474095173</v>
      </c>
      <c r="BG613" s="15">
        <f t="shared" ca="1" si="338"/>
        <v>11040.658238267491</v>
      </c>
      <c r="BH613" s="15">
        <f t="shared" ca="1" si="339"/>
        <v>10696.613127390217</v>
      </c>
      <c r="BI613" s="15">
        <f t="shared" ca="1" si="340"/>
        <v>11565.934132034494</v>
      </c>
      <c r="BJ613" s="15">
        <f t="shared" ca="1" si="341"/>
        <v>13840.184050835245</v>
      </c>
      <c r="BK613" s="15">
        <f t="shared" ca="1" si="342"/>
        <v>17464.321651066952</v>
      </c>
      <c r="BL613" s="15">
        <f t="shared" ca="1" si="343"/>
        <v>22173.714321550742</v>
      </c>
      <c r="BM613" s="15">
        <f t="shared" ca="1" si="344"/>
        <v>28820.004332327262</v>
      </c>
      <c r="BN613" s="15">
        <f t="shared" ca="1" si="345"/>
        <v>37233.397553363924</v>
      </c>
      <c r="BO613" s="15">
        <f t="shared" ca="1" si="346"/>
        <v>47597.633521469492</v>
      </c>
      <c r="BP613" s="15">
        <f t="shared" ca="1" si="347"/>
        <v>59960.956523734676</v>
      </c>
      <c r="BQ613" s="15">
        <f ca="1">Inputs!$B$20*EXP($B$10-0.5*C$7^2+C$7*AJ613)</f>
        <v>4872.097897113973</v>
      </c>
      <c r="BR613" s="15">
        <f t="shared" ca="1" si="348"/>
        <v>7681.6842985690828</v>
      </c>
      <c r="BS613" s="15">
        <f t="shared" ca="1" si="349"/>
        <v>10632.69383390111</v>
      </c>
      <c r="BT613" s="15">
        <f t="shared" ca="1" si="350"/>
        <v>10662.890519227944</v>
      </c>
      <c r="BU613" s="15">
        <f t="shared" ca="1" si="351"/>
        <v>15044.524805116927</v>
      </c>
      <c r="BV613" s="15">
        <f t="shared" ca="1" si="352"/>
        <v>19395.907823310306</v>
      </c>
      <c r="BW613" s="15">
        <f t="shared" ca="1" si="353"/>
        <v>35621.391676874257</v>
      </c>
      <c r="BX613" s="15">
        <f t="shared" ca="1" si="354"/>
        <v>48570.967284164719</v>
      </c>
      <c r="BY613" s="15">
        <f t="shared" ca="1" si="355"/>
        <v>87305.521655258868</v>
      </c>
      <c r="BZ613" s="15">
        <f t="shared" ca="1" si="356"/>
        <v>142527.78955079024</v>
      </c>
      <c r="CA613" s="15">
        <f t="shared" ca="1" si="357"/>
        <v>198898.89512213875</v>
      </c>
      <c r="CB613" s="15">
        <f ca="1">(AU613*DCF!C$10-DCF!C$5*MAX(AU613*DCF!C$10,0)-MAX(AU613-Inputs!$B$6,0)/Inputs!$B$10)*DCF!C$6</f>
        <v>1041.1878821701503</v>
      </c>
      <c r="CC613" s="15">
        <f ca="1">(AV613*DCF!D$10-DCF!D$5*MAX(AV613*DCF!D$10,0)-MAX(AV613-AU613,0)/Inputs!$B$10)*DCF!D$6</f>
        <v>1273.8600755680045</v>
      </c>
      <c r="CD613" s="15">
        <f ca="1">(AW613*DCF!E$10-DCF!E$5*MAX(AW613*DCF!E$10,0)-MAX(AW613-AV613,0)/Inputs!$B$10)*DCF!E$6</f>
        <v>1610.0902195338738</v>
      </c>
      <c r="CE613" s="15">
        <f ca="1">(AX613*DCF!F$10-DCF!F$5*MAX(AX613*DCF!F$10,0)-MAX(AX613-AW613,0)/Inputs!$B$10)*DCF!F$6</f>
        <v>1723.1353645766023</v>
      </c>
      <c r="CF613" s="15">
        <f ca="1">(AY613*DCF!G$10-DCF!G$5*MAX(AY613*DCF!G$10,0)-MAX(AY613-AX613,0)/Inputs!$B$10)*DCF!G$6</f>
        <v>1733.7274563846129</v>
      </c>
      <c r="CG613" s="15">
        <f ca="1">(AZ613*DCF!H$10-DCF!H$5*MAX(AZ613*DCF!H$10,0)-MAX(AZ613-AY613,0)/Inputs!$B$10)*DCF!H$6</f>
        <v>2103.0260551100423</v>
      </c>
      <c r="CH613" s="15">
        <f ca="1">(BA613*DCF!I$10-DCF!I$5*MAX(BA613*DCF!I$10,0)-MAX(BA613-AZ613,0)/Inputs!$B$10)*DCF!I$6</f>
        <v>2391.8636551372429</v>
      </c>
      <c r="CI613" s="15">
        <f ca="1">(BB613*DCF!J$10-DCF!J$5*MAX(BB613*DCF!J$10,0)-MAX(BB613-BA613,0)/Inputs!$B$10)*DCF!J$6</f>
        <v>2443.4070881409807</v>
      </c>
      <c r="CJ613" s="15">
        <f ca="1">(BC613*DCF!K$10-DCF!K$5*MAX(BC613*DCF!K$10,0)-MAX(BC613-BB613,0)/Inputs!$B$10)*DCF!K$6</f>
        <v>2660.5576000950596</v>
      </c>
      <c r="CK613" s="15">
        <f ca="1">(BD613*DCF!L$10-DCF!L$5*MAX(BD613*DCF!L$10,0)-MAX(BD613-BC613,0)/Inputs!$B$10)*DCF!L$6</f>
        <v>3069.3424325277192</v>
      </c>
      <c r="CL613" s="15">
        <f ca="1">(BE613*DCF!M$10-DCF!M$5*MAX(BE613*DCF!M$10,0)-MAX(BE613-BD613,0)/Inputs!$B$10)*DCF!M$6</f>
        <v>3467.9209516948422</v>
      </c>
      <c r="CM613" s="15">
        <f ca="1">(BF613*DCF!C$28-DCF!C$5*MAX(BF613*DCF!C$28,0)-MAX(BF613-Inputs!$B$13,0)/Inputs!$B$17)*DCF!C$6</f>
        <v>3048.6104493363264</v>
      </c>
      <c r="CN613" s="15">
        <f ca="1">(BG613*DCF!D$28-DCF!D$5*MAX(BG613*DCF!D$28,0)-MAX(BG613-BF613,0)/Inputs!$B$17)*DCF!D$6</f>
        <v>3027.3847499353233</v>
      </c>
      <c r="CO613" s="15">
        <f ca="1">(BH613*DCF!E$28-DCF!E$5*MAX(BH613*DCF!E$28,0)-MAX(BH613-BG613,0)/Inputs!$B$17)*DCF!E$6</f>
        <v>3029.4713063135855</v>
      </c>
      <c r="CP613" s="15">
        <f ca="1">(BI613*DCF!F$28-DCF!F$5*MAX(BI613*DCF!F$28,0)-MAX(BI613-BH613,0)/Inputs!$B$17)*DCF!F$6</f>
        <v>2981.5728306048086</v>
      </c>
      <c r="CQ613" s="15">
        <f ca="1">(BJ613*DCF!G$28-DCF!G$5*MAX(BJ613*DCF!G$28,0)-MAX(BJ613-BI613,0)/Inputs!$B$17)*DCF!G$6</f>
        <v>3208.434387666664</v>
      </c>
      <c r="CR613" s="15">
        <f ca="1">(BK613*DCF!H$28-DCF!H$5*MAX(BK613*DCF!H$28,0)-MAX(BK613-BJ613,0)/Inputs!$B$17)*DCF!H$6</f>
        <v>3756.0301465163348</v>
      </c>
      <c r="CS613" s="15">
        <f ca="1">(BL613*DCF!I$28-DCF!I$5*MAX(BL613*DCF!I$28,0)-MAX(BL613-BK613,0)/Inputs!$B$17)*DCF!I$6</f>
        <v>4538.2740413165766</v>
      </c>
      <c r="CT613" s="15">
        <f ca="1">(BM613*DCF!J$28-DCF!J$5*MAX(BM613*DCF!J$28,0)-MAX(BM613-BL613,0)/Inputs!$B$17)*DCF!J$6</f>
        <v>5548.0097368090064</v>
      </c>
      <c r="CU613" s="15">
        <f ca="1">(BN613*DCF!K$28-DCF!K$5*MAX(BN613*DCF!K$28,0)-MAX(BN613-BM613,0)/Inputs!$B$17)*DCF!K$6</f>
        <v>6832.5406671636983</v>
      </c>
      <c r="CV613" s="15">
        <f ca="1">(BO613*DCF!L$28-DCF!L$5*MAX(BO613*DCF!L$28,0)-MAX(BO613-BN613,0)/Inputs!$B$17)*DCF!L$6</f>
        <v>8323.9963738376882</v>
      </c>
      <c r="CW613" s="15">
        <f ca="1">(BP613*DCF!M$28-DCF!M$5*MAX(BP613*DCF!M$28,0)-MAX(BP613-BO613,0)/Inputs!$B$17)*DCF!M$6</f>
        <v>9989.3740166867847</v>
      </c>
      <c r="CX613" s="15">
        <f ca="1">(BQ613*DCF!C$46-DCF!C$5*MAX(BQ613*DCF!C$46,0)-MAX(BQ613-Inputs!$B$20,0)/Inputs!$B$24)*DCF!C$6</f>
        <v>-1897.0655176309278</v>
      </c>
      <c r="CY613" s="15">
        <f ca="1">(BR613*DCF!D$46-DCF!D$5*MAX(BR613*DCF!D$46,0)-MAX(BR613-BQ613,0)/Inputs!$B$24)*DCF!D$6</f>
        <v>-2509.9115663885318</v>
      </c>
      <c r="CZ613" s="15">
        <f ca="1">(BS613*DCF!E$46-DCF!E$5*MAX(BS613*DCF!E$46,0)-MAX(BS613-BR613,0)/Inputs!$B$24)*DCF!E$6</f>
        <v>-2420.5412775880604</v>
      </c>
      <c r="DA613" s="15">
        <f ca="1">(BT613*DCF!F$46-DCF!F$5*MAX(BT613*DCF!F$46,0)-MAX(BT613-BS613,0)/Inputs!$B$24)*DCF!F$6</f>
        <v>-787.53467126426369</v>
      </c>
      <c r="DB613" s="15">
        <f ca="1">(BU613*DCF!G$46-DCF!G$5*MAX(BU613*DCF!G$46,0)-MAX(BU613-BT613,0)/Inputs!$B$24)*DCF!G$6</f>
        <v>-1979.9632933426171</v>
      </c>
      <c r="DC613" s="15">
        <f ca="1">(BV613*DCF!H$46-DCF!H$5*MAX(BV613*DCF!H$46,0)-MAX(BV613-BU613,0)/Inputs!$B$24)*DCF!H$6</f>
        <v>-1352.165611537496</v>
      </c>
      <c r="DD613" s="15">
        <f ca="1">(BW613*DCF!I$46-DCF!I$5*MAX(BW613*DCF!I$46,0)-MAX(BW613-BV613,0)/Inputs!$B$24)*DCF!I$6</f>
        <v>-3835.0188760487872</v>
      </c>
      <c r="DE613" s="15">
        <f ca="1">(BX613*DCF!J$46-DCF!J$5*MAX(BX613*DCF!J$46,0)-MAX(BX613-BW613,0)/Inputs!$B$24)*DCF!J$6</f>
        <v>-1396.5981616306844</v>
      </c>
      <c r="DF613" s="15">
        <f ca="1">(BY613*DCF!K$46-DCF!K$5*MAX(BY613*DCF!K$46,0)-MAX(BY613-BX613,0)/Inputs!$B$24)*DCF!K$6</f>
        <v>-4501.7515052269182</v>
      </c>
      <c r="DG613" s="15">
        <f ca="1">(BZ613*DCF!L$46-DCF!L$5*MAX(BZ613*DCF!L$46,0)-MAX(BZ613-BY613,0)/Inputs!$B$24)*DCF!L$6</f>
        <v>-2644.6954457229795</v>
      </c>
      <c r="DH613" s="15">
        <f ca="1">(CA613*DCF!M$46-DCF!M$5*MAX(CA613*DCF!M$46,0)-MAX(CA613-BZ613,0)/Inputs!$B$24)*DCF!M$6</f>
        <v>3808.1635531366101</v>
      </c>
      <c r="DI613" s="15">
        <f ca="1">SUM(CB613:CL613)+BE613*DCF!M$10*(1+Inputs!$B$30)*(1-Inputs!$B$33)*(1-Inputs!$B$30/Inputs!$B$31)/(Inputs!$B$29-Inputs!$B$30)*DCF!M$6</f>
        <v>98245.177471675488</v>
      </c>
      <c r="DJ613" s="15">
        <f ca="1">SUM(CM613:CW613)+BP613*DCF!M$28*(1+Inputs!$B$30)*(1-Inputs!$B$33)*(1-Inputs!$B$30/Inputs!$B$31)/(Inputs!$B$29-Inputs!$B$30)*DCF!M$6</f>
        <v>276779.87858234491</v>
      </c>
      <c r="DK613" s="15">
        <f ca="1">SUM(CX613:DH613)+CA613*DCF!M$46*(1+Inputs!$B$30)*(1-Inputs!$B$33)*(1-Inputs!$B$30/Inputs!$B$31)/(Inputs!$B$29-Inputs!$B$30)*DCF!M$6</f>
        <v>288004.17056592915</v>
      </c>
      <c r="DM613" s="15">
        <f ca="1">DI613+DJ613+DK613+Inputs!$B$34+Inputs!$B$36-Inputs!$B$35</f>
        <v>739880.22661994956</v>
      </c>
    </row>
    <row r="614" spans="1:117" x14ac:dyDescent="0.75">
      <c r="A614" s="11">
        <v>601</v>
      </c>
      <c r="C614" s="24">
        <f t="shared" ref="C614:M623" ca="1" si="360">_xlfn.NORM.S.INV(RAND())</f>
        <v>0.92924747413169495</v>
      </c>
      <c r="D614" s="24">
        <f t="shared" ca="1" si="360"/>
        <v>0.75353692658850535</v>
      </c>
      <c r="E614" s="24">
        <f t="shared" ca="1" si="360"/>
        <v>-0.75771014359774946</v>
      </c>
      <c r="F614" s="24">
        <f t="shared" ca="1" si="360"/>
        <v>0.23552119190551984</v>
      </c>
      <c r="G614" s="24">
        <f t="shared" ca="1" si="360"/>
        <v>0.51399947564506598</v>
      </c>
      <c r="H614" s="24">
        <f t="shared" ca="1" si="360"/>
        <v>-1.0802845037763666</v>
      </c>
      <c r="I614" s="24">
        <f t="shared" ca="1" si="360"/>
        <v>-0.21291470762689094</v>
      </c>
      <c r="J614" s="24">
        <f t="shared" ca="1" si="360"/>
        <v>-1.7489943044903098</v>
      </c>
      <c r="K614" s="24">
        <f t="shared" ca="1" si="360"/>
        <v>-0.22887131588483922</v>
      </c>
      <c r="L614" s="24">
        <f t="shared" ca="1" si="360"/>
        <v>1.1526974341308329</v>
      </c>
      <c r="M614" s="24">
        <f t="shared" ca="1" si="360"/>
        <v>0.96827551519574351</v>
      </c>
      <c r="N614" s="24">
        <f ca="1">SQRT(Inputs!$B$38)*C614+SQRT(1-Inputs!$B$38)*_xlfn.NORM.S.INV(RAND())</f>
        <v>-0.13046612068749774</v>
      </c>
      <c r="O614" s="24">
        <f ca="1">SQRT(Inputs!$B$38)*D614+SQRT(1-Inputs!$B$38)*_xlfn.NORM.S.INV(RAND())</f>
        <v>0.45172008899899341</v>
      </c>
      <c r="P614" s="24">
        <f ca="1">SQRT(Inputs!$B$38)*E614+SQRT(1-Inputs!$B$38)*_xlfn.NORM.S.INV(RAND())</f>
        <v>-0.50105994096495921</v>
      </c>
      <c r="Q614" s="24">
        <f ca="1">SQRT(Inputs!$B$38)*F614+SQRT(1-Inputs!$B$38)*_xlfn.NORM.S.INV(RAND())</f>
        <v>3.0065492793873896E-2</v>
      </c>
      <c r="R614" s="24">
        <f ca="1">SQRT(Inputs!$B$38)*G614+SQRT(1-Inputs!$B$38)*_xlfn.NORM.S.INV(RAND())</f>
        <v>1.7344763918272919</v>
      </c>
      <c r="S614" s="24">
        <f ca="1">SQRT(Inputs!$B$38)*H614+SQRT(1-Inputs!$B$38)*_xlfn.NORM.S.INV(RAND())</f>
        <v>9.4763745820274248E-2</v>
      </c>
      <c r="T614" s="24">
        <f ca="1">SQRT(Inputs!$B$38)*I614+SQRT(1-Inputs!$B$38)*_xlfn.NORM.S.INV(RAND())</f>
        <v>-1.5125042538228564</v>
      </c>
      <c r="U614" s="24">
        <f ca="1">SQRT(Inputs!$B$38)*J614+SQRT(1-Inputs!$B$38)*_xlfn.NORM.S.INV(RAND())</f>
        <v>-1.884334989713254</v>
      </c>
      <c r="V614" s="24">
        <f ca="1">SQRT(Inputs!$B$38)*K614+SQRT(1-Inputs!$B$38)*_xlfn.NORM.S.INV(RAND())</f>
        <v>-0.51863070921416421</v>
      </c>
      <c r="W614" s="24">
        <f ca="1">SQRT(Inputs!$B$38)*L614+SQRT(1-Inputs!$B$38)*_xlfn.NORM.S.INV(RAND())</f>
        <v>0.92665432327902986</v>
      </c>
      <c r="X614" s="24">
        <f ca="1">SQRT(Inputs!$B$38)*M614+SQRT(1-Inputs!$B$38)*_xlfn.NORM.S.INV(RAND())</f>
        <v>0.14147972328861341</v>
      </c>
      <c r="Y614" s="24">
        <f ca="1">SQRT(Inputs!$B$38)*C614+SQRT(1-Inputs!$B$38)*_xlfn.NORM.S.INV(RAND())</f>
        <v>1.3462009278428018</v>
      </c>
      <c r="Z614" s="24">
        <f ca="1">SQRT(Inputs!$B$38)*D614+SQRT(1-Inputs!$B$38)*_xlfn.NORM.S.INV(RAND())</f>
        <v>0.68966916262990419</v>
      </c>
      <c r="AA614" s="24">
        <f ca="1">SQRT(Inputs!$B$38)*E614+SQRT(1-Inputs!$B$38)*_xlfn.NORM.S.INV(RAND())</f>
        <v>-0.48579694773216442</v>
      </c>
      <c r="AB614" s="24">
        <f ca="1">SQRT(Inputs!$B$38)*F614+SQRT(1-Inputs!$B$38)*_xlfn.NORM.S.INV(RAND())</f>
        <v>0.79457276536007115</v>
      </c>
      <c r="AC614" s="24">
        <f ca="1">SQRT(Inputs!$B$38)*G614+SQRT(1-Inputs!$B$38)*_xlfn.NORM.S.INV(RAND())</f>
        <v>3.9076695202664408E-2</v>
      </c>
      <c r="AD614" s="24">
        <f ca="1">SQRT(Inputs!$B$38)*H614+SQRT(1-Inputs!$B$38)*_xlfn.NORM.S.INV(RAND())</f>
        <v>-0.74982859121220513</v>
      </c>
      <c r="AE614" s="24">
        <f ca="1">SQRT(Inputs!$B$38)*I614+SQRT(1-Inputs!$B$38)*_xlfn.NORM.S.INV(RAND())</f>
        <v>1.9973460109604348</v>
      </c>
      <c r="AF614" s="24">
        <f ca="1">SQRT(Inputs!$B$38)*J614+SQRT(1-Inputs!$B$38)*_xlfn.NORM.S.INV(RAND())</f>
        <v>-1.4920395394046393</v>
      </c>
      <c r="AG614" s="24">
        <f ca="1">SQRT(Inputs!$B$38)*K614+SQRT(1-Inputs!$B$38)*_xlfn.NORM.S.INV(RAND())</f>
        <v>-1.0652472915877733</v>
      </c>
      <c r="AH614" s="24">
        <f ca="1">SQRT(Inputs!$B$38)*L614+SQRT(1-Inputs!$B$38)*_xlfn.NORM.S.INV(RAND())</f>
        <v>0.70760148197925699</v>
      </c>
      <c r="AI614" s="24">
        <f ca="1">SQRT(Inputs!$B$38)*M614+SQRT(1-Inputs!$B$38)*_xlfn.NORM.S.INV(RAND())</f>
        <v>2.1944166651450483</v>
      </c>
      <c r="AJ614" s="24">
        <f ca="1">SQRT(Inputs!$B$38)*C614+SQRT(1-Inputs!$B$38)*_xlfn.NORM.S.INV(RAND())</f>
        <v>0.52953909124727505</v>
      </c>
      <c r="AK614" s="24">
        <f ca="1">SQRT(Inputs!$B$38)*D614+SQRT(1-Inputs!$B$38)*_xlfn.NORM.S.INV(RAND())</f>
        <v>0.67272474184264175</v>
      </c>
      <c r="AL614" s="24">
        <f ca="1">SQRT(Inputs!$B$38)*E614+SQRT(1-Inputs!$B$38)*_xlfn.NORM.S.INV(RAND())</f>
        <v>-0.78472199289132072</v>
      </c>
      <c r="AM614" s="24">
        <f ca="1">SQRT(Inputs!$B$38)*F614+SQRT(1-Inputs!$B$38)*_xlfn.NORM.S.INV(RAND())</f>
        <v>-8.1062760890396351E-2</v>
      </c>
      <c r="AN614" s="24">
        <f ca="1">SQRT(Inputs!$B$38)*G614+SQRT(1-Inputs!$B$38)*_xlfn.NORM.S.INV(RAND())</f>
        <v>0.52553100413283216</v>
      </c>
      <c r="AO614" s="24">
        <f ca="1">SQRT(Inputs!$B$38)*H614+SQRT(1-Inputs!$B$38)*_xlfn.NORM.S.INV(RAND())</f>
        <v>-0.86665372989041001</v>
      </c>
      <c r="AP614" s="24">
        <f ca="1">SQRT(Inputs!$B$38)*I614+SQRT(1-Inputs!$B$38)*_xlfn.NORM.S.INV(RAND())</f>
        <v>0.11559154092407381</v>
      </c>
      <c r="AQ614" s="24">
        <f ca="1">SQRT(Inputs!$B$38)*J614+SQRT(1-Inputs!$B$38)*_xlfn.NORM.S.INV(RAND())</f>
        <v>-0.47701941848870649</v>
      </c>
      <c r="AR614" s="24">
        <f ca="1">SQRT(Inputs!$B$38)*K614+SQRT(1-Inputs!$B$38)*_xlfn.NORM.S.INV(RAND())</f>
        <v>-0.85457474114940402</v>
      </c>
      <c r="AS614" s="24">
        <f ca="1">SQRT(Inputs!$B$38)*L614+SQRT(1-Inputs!$B$38)*_xlfn.NORM.S.INV(RAND())</f>
        <v>0.57751004355989222</v>
      </c>
      <c r="AT614" s="24">
        <f ca="1">SQRT(Inputs!$B$38)*M614+SQRT(1-Inputs!$B$38)*_xlfn.NORM.S.INV(RAND())</f>
        <v>1.1043300694020406</v>
      </c>
      <c r="AU614" s="15">
        <f ca="1">Inputs!$B$6*EXP($B$8-0.5*C$5^2+C$5*N614)</f>
        <v>4858.5409900228306</v>
      </c>
      <c r="AV614" s="15">
        <f t="shared" ca="1" si="328"/>
        <v>6320.1211489231673</v>
      </c>
      <c r="AW614" s="15">
        <f t="shared" ca="1" si="329"/>
        <v>7202.660359494761</v>
      </c>
      <c r="AX614" s="15">
        <f t="shared" ca="1" si="330"/>
        <v>8826.8180594963615</v>
      </c>
      <c r="AY614" s="15">
        <f t="shared" ca="1" si="331"/>
        <v>13209.455528257315</v>
      </c>
      <c r="AZ614" s="15">
        <f t="shared" ca="1" si="332"/>
        <v>16324.991810254873</v>
      </c>
      <c r="BA614" s="15">
        <f t="shared" ca="1" si="333"/>
        <v>17052.796340704936</v>
      </c>
      <c r="BB614" s="15">
        <f t="shared" ca="1" si="334"/>
        <v>17285.991540445153</v>
      </c>
      <c r="BC614" s="15">
        <f t="shared" ca="1" si="335"/>
        <v>20137.145584864706</v>
      </c>
      <c r="BD614" s="15">
        <f t="shared" ca="1" si="336"/>
        <v>26903.522435355822</v>
      </c>
      <c r="BE614" s="15">
        <f t="shared" ca="1" si="337"/>
        <v>33394.376467414899</v>
      </c>
      <c r="BF614" s="15">
        <f ca="1">Inputs!$B$13*EXP($B$9-0.5*C$6^2+C$6*Y614)</f>
        <v>18061.727140735507</v>
      </c>
      <c r="BG614" s="15">
        <f t="shared" ca="1" si="338"/>
        <v>24929.495073859875</v>
      </c>
      <c r="BH614" s="15">
        <f t="shared" ca="1" si="339"/>
        <v>28101.331524816702</v>
      </c>
      <c r="BI614" s="15">
        <f t="shared" ca="1" si="340"/>
        <v>38875.500814749612</v>
      </c>
      <c r="BJ614" s="15">
        <f t="shared" ca="1" si="341"/>
        <v>47928.038523322262</v>
      </c>
      <c r="BK614" s="15">
        <f t="shared" ca="1" si="342"/>
        <v>53114.062174118269</v>
      </c>
      <c r="BL614" s="15">
        <f t="shared" ca="1" si="343"/>
        <v>84519.031159701306</v>
      </c>
      <c r="BM614" s="15">
        <f t="shared" ca="1" si="344"/>
        <v>86314.766581522621</v>
      </c>
      <c r="BN614" s="15">
        <f t="shared" ca="1" si="345"/>
        <v>93434.271730624299</v>
      </c>
      <c r="BO614" s="15">
        <f t="shared" ca="1" si="346"/>
        <v>124816.76108810784</v>
      </c>
      <c r="BP614" s="15">
        <f t="shared" ca="1" si="347"/>
        <v>196987.61321289622</v>
      </c>
      <c r="BQ614" s="15">
        <f ca="1">Inputs!$B$20*EXP($B$10-0.5*C$7^2+C$7*AJ614)</f>
        <v>5175.7888127603328</v>
      </c>
      <c r="BR614" s="15">
        <f t="shared" ca="1" si="348"/>
        <v>8695.6004722485141</v>
      </c>
      <c r="BS614" s="15">
        <f t="shared" ca="1" si="349"/>
        <v>9504.9247658133645</v>
      </c>
      <c r="BT614" s="15">
        <f t="shared" ca="1" si="350"/>
        <v>12829.479810180128</v>
      </c>
      <c r="BU614" s="15">
        <f t="shared" ca="1" si="351"/>
        <v>20191.134872798521</v>
      </c>
      <c r="BV614" s="15">
        <f t="shared" ca="1" si="352"/>
        <v>23108.907297878744</v>
      </c>
      <c r="BW614" s="15">
        <f t="shared" ca="1" si="353"/>
        <v>33045.828887205913</v>
      </c>
      <c r="BX614" s="15">
        <f t="shared" ca="1" si="354"/>
        <v>42004.653577441568</v>
      </c>
      <c r="BY614" s="15">
        <f t="shared" ca="1" si="355"/>
        <v>49978.185115554443</v>
      </c>
      <c r="BZ614" s="15">
        <f t="shared" ca="1" si="356"/>
        <v>77980.991942468725</v>
      </c>
      <c r="CA614" s="15">
        <f t="shared" ca="1" si="357"/>
        <v>133289.93184980468</v>
      </c>
      <c r="CB614" s="15">
        <f ca="1">(AU614*DCF!C$10-DCF!C$5*MAX(AU614*DCF!C$10,0)-MAX(AU614-Inputs!$B$6,0)/Inputs!$B$10)*DCF!C$6</f>
        <v>1043.8136918811135</v>
      </c>
      <c r="CC614" s="15">
        <f ca="1">(AV614*DCF!D$10-DCF!D$5*MAX(AV614*DCF!D$10,0)-MAX(AV614-AU614,0)/Inputs!$B$10)*DCF!D$6</f>
        <v>1184.1186431570316</v>
      </c>
      <c r="CD614" s="15">
        <f ca="1">(AW614*DCF!E$10-DCF!E$5*MAX(AW614*DCF!E$10,0)-MAX(AW614-AV614,0)/Inputs!$B$10)*DCF!E$6</f>
        <v>1464.1952426544774</v>
      </c>
      <c r="CE614" s="15">
        <f ca="1">(AX614*DCF!F$10-DCF!F$5*MAX(AX614*DCF!F$10,0)-MAX(AX614-AW614,0)/Inputs!$B$10)*DCF!F$6</f>
        <v>1588.9333654577877</v>
      </c>
      <c r="CF614" s="15">
        <f ca="1">(AY614*DCF!G$10-DCF!G$5*MAX(AY614*DCF!G$10,0)-MAX(AY614-AX614,0)/Inputs!$B$10)*DCF!G$6</f>
        <v>1879.2555560673034</v>
      </c>
      <c r="CG614" s="15">
        <f ca="1">(AZ614*DCF!H$10-DCF!H$5*MAX(AZ614*DCF!H$10,0)-MAX(AZ614-AY614,0)/Inputs!$B$10)*DCF!H$6</f>
        <v>2616.2895493409442</v>
      </c>
      <c r="CH614" s="15">
        <f ca="1">(BA614*DCF!I$10-DCF!I$5*MAX(BA614*DCF!I$10,0)-MAX(BA614-AZ614,0)/Inputs!$B$10)*DCF!I$6</f>
        <v>2995.5383605777633</v>
      </c>
      <c r="CI614" s="15">
        <f ca="1">(BB614*DCF!J$10-DCF!J$5*MAX(BB614*DCF!J$10,0)-MAX(BB614-BA614,0)/Inputs!$B$10)*DCF!J$6</f>
        <v>2930.9793676753698</v>
      </c>
      <c r="CJ614" s="15">
        <f ca="1">(BC614*DCF!K$10-DCF!K$5*MAX(BC614*DCF!K$10,0)-MAX(BC614-BB614,0)/Inputs!$B$10)*DCF!K$6</f>
        <v>2842.6388710655565</v>
      </c>
      <c r="CK614" s="15">
        <f ca="1">(BD614*DCF!L$10-DCF!L$5*MAX(BD614*DCF!L$10,0)-MAX(BD614-BC614,0)/Inputs!$B$10)*DCF!L$6</f>
        <v>3182.5606957937189</v>
      </c>
      <c r="CL614" s="15">
        <f ca="1">(BE614*DCF!M$10-DCF!M$5*MAX(BE614*DCF!M$10,0)-MAX(BE614-BD614,0)/Inputs!$B$10)*DCF!M$6</f>
        <v>3936.9765756696079</v>
      </c>
      <c r="CM614" s="15">
        <f ca="1">(BF614*DCF!C$28-DCF!C$5*MAX(BF614*DCF!C$28,0)-MAX(BF614-Inputs!$B$13,0)/Inputs!$B$17)*DCF!C$6</f>
        <v>3970.8132494314327</v>
      </c>
      <c r="CN614" s="15">
        <f ca="1">(BG614*DCF!D$28-DCF!D$5*MAX(BG614*DCF!D$28,0)-MAX(BG614-BF614,0)/Inputs!$B$17)*DCF!D$6</f>
        <v>5877.1014836916802</v>
      </c>
      <c r="CO614" s="15">
        <f ca="1">(BH614*DCF!E$28-DCF!E$5*MAX(BH614*DCF!E$28,0)-MAX(BH614-BG614,0)/Inputs!$B$17)*DCF!E$6</f>
        <v>7333.6721677531332</v>
      </c>
      <c r="CP614" s="15">
        <f ca="1">(BI614*DCF!F$28-DCF!F$5*MAX(BI614*DCF!F$28,0)-MAX(BI614-BH614,0)/Inputs!$B$17)*DCF!F$6</f>
        <v>8592.06663901498</v>
      </c>
      <c r="CQ614" s="15">
        <f ca="1">(BJ614*DCF!G$28-DCF!G$5*MAX(BJ614*DCF!G$28,0)-MAX(BJ614-BI614,0)/Inputs!$B$17)*DCF!G$6</f>
        <v>10912.745809427624</v>
      </c>
      <c r="CR614" s="15">
        <f ca="1">(BK614*DCF!H$28-DCF!H$5*MAX(BK614*DCF!H$28,0)-MAX(BK614-BJ614,0)/Inputs!$B$17)*DCF!H$6</f>
        <v>12329.931031574899</v>
      </c>
      <c r="CS614" s="15">
        <f ca="1">(BL614*DCF!I$28-DCF!I$5*MAX(BL614*DCF!I$28,0)-MAX(BL614-BK614,0)/Inputs!$B$17)*DCF!I$6</f>
        <v>15367.331031059393</v>
      </c>
      <c r="CT614" s="15">
        <f ca="1">(BM614*DCF!J$28-DCF!J$5*MAX(BM614*DCF!J$28,0)-MAX(BM614-BL614,0)/Inputs!$B$17)*DCF!J$6</f>
        <v>19017.258642884222</v>
      </c>
      <c r="CU614" s="15">
        <f ca="1">(BN614*DCF!K$28-DCF!K$5*MAX(BN614*DCF!K$28,0)-MAX(BN614-BM614,0)/Inputs!$B$17)*DCF!K$6</f>
        <v>18859.707027477285</v>
      </c>
      <c r="CV614" s="15">
        <f ca="1">(BO614*DCF!L$28-DCF!L$5*MAX(BO614*DCF!L$28,0)-MAX(BO614-BN614,0)/Inputs!$B$17)*DCF!L$6</f>
        <v>21352.582724464526</v>
      </c>
      <c r="CW614" s="15">
        <f ca="1">(BP614*DCF!M$28-DCF!M$5*MAX(BP614*DCF!M$28,0)-MAX(BP614-BO614,0)/Inputs!$B$17)*DCF!M$6</f>
        <v>29519.451431381734</v>
      </c>
      <c r="CX614" s="15">
        <f ca="1">(BQ614*DCF!C$46-DCF!C$5*MAX(BQ614*DCF!C$46,0)-MAX(BQ614-Inputs!$B$20,0)/Inputs!$B$24)*DCF!C$6</f>
        <v>-2107.4749280094684</v>
      </c>
      <c r="CY614" s="15">
        <f ca="1">(BR614*DCF!D$46-DCF!D$5*MAX(BR614*DCF!D$46,0)-MAX(BR614-BQ614,0)/Inputs!$B$24)*DCF!D$6</f>
        <v>-2986.0106346026005</v>
      </c>
      <c r="CZ614" s="15">
        <f ca="1">(BS614*DCF!E$46-DCF!E$5*MAX(BS614*DCF!E$46,0)-MAX(BS614-BR614,0)/Inputs!$B$24)*DCF!E$6</f>
        <v>-1442.9872590509419</v>
      </c>
      <c r="DA614" s="15">
        <f ca="1">(BT614*DCF!F$46-DCF!F$5*MAX(BT614*DCF!F$46,0)-MAX(BT614-BS614,0)/Inputs!$B$24)*DCF!F$6</f>
        <v>-2144.8994227923026</v>
      </c>
      <c r="DB614" s="15">
        <f ca="1">(BU614*DCF!G$46-DCF!G$5*MAX(BU614*DCF!G$46,0)-MAX(BU614-BT614,0)/Inputs!$B$24)*DCF!G$6</f>
        <v>-3155.5051988299278</v>
      </c>
      <c r="DC614" s="15">
        <f ca="1">(BV614*DCF!H$46-DCF!H$5*MAX(BV614*DCF!H$46,0)-MAX(BV614-BU614,0)/Inputs!$B$24)*DCF!H$6</f>
        <v>-906.67990360542217</v>
      </c>
      <c r="DD614" s="15">
        <f ca="1">(BW614*DCF!I$46-DCF!I$5*MAX(BW614*DCF!I$46,0)-MAX(BW614-BV614,0)/Inputs!$B$24)*DCF!I$6</f>
        <v>-2089.2995472839048</v>
      </c>
      <c r="DE614" s="15">
        <f ca="1">(BX614*DCF!J$46-DCF!J$5*MAX(BX614*DCF!J$46,0)-MAX(BX614-BW614,0)/Inputs!$B$24)*DCF!J$6</f>
        <v>-613.7549146948038</v>
      </c>
      <c r="DF614" s="15">
        <f ca="1">(BY614*DCF!K$46-DCF!K$5*MAX(BY614*DCF!K$46,0)-MAX(BY614-BX614,0)/Inputs!$B$24)*DCF!K$6</f>
        <v>901.61772405896249</v>
      </c>
      <c r="DG614" s="15">
        <f ca="1">(BZ614*DCF!L$46-DCF!L$5*MAX(BZ614*DCF!L$46,0)-MAX(BZ614-BY614,0)/Inputs!$B$24)*DCF!L$6</f>
        <v>-946.66269188672868</v>
      </c>
      <c r="DH614" s="15">
        <f ca="1">(CA614*DCF!M$46-DCF!M$5*MAX(CA614*DCF!M$46,0)-MAX(CA614-BZ614,0)/Inputs!$B$24)*DCF!M$6</f>
        <v>-1113.2693014917568</v>
      </c>
      <c r="DI614" s="15">
        <f ca="1">SUM(CB614:CL614)+BE614*DCF!M$10*(1+Inputs!$B$30)*(1-Inputs!$B$33)*(1-Inputs!$B$30/Inputs!$B$31)/(Inputs!$B$29-Inputs!$B$30)*DCF!M$6</f>
        <v>118602.29122306907</v>
      </c>
      <c r="DJ614" s="15">
        <f ca="1">SUM(CM614:CW614)+BP614*DCF!M$28*(1+Inputs!$B$30)*(1-Inputs!$B$33)*(1-Inputs!$B$30/Inputs!$B$31)/(Inputs!$B$29-Inputs!$B$30)*DCF!M$6</f>
        <v>884091.5045221661</v>
      </c>
      <c r="DK614" s="15">
        <f ca="1">SUM(CX614:DH614)+CA614*DCF!M$46*(1+Inputs!$B$30)*(1-Inputs!$B$33)*(1-Inputs!$B$30/Inputs!$B$31)/(Inputs!$B$29-Inputs!$B$30)*DCF!M$6</f>
        <v>189477.09776341368</v>
      </c>
      <c r="DM614" s="15">
        <f ca="1">DI614+DJ614+DK614+Inputs!$B$34+Inputs!$B$36-Inputs!$B$35</f>
        <v>1269021.893508649</v>
      </c>
    </row>
    <row r="615" spans="1:117" x14ac:dyDescent="0.75">
      <c r="A615" s="11">
        <v>602</v>
      </c>
      <c r="C615" s="24">
        <f t="shared" ca="1" si="360"/>
        <v>-1.5936512865622472</v>
      </c>
      <c r="D615" s="24">
        <f t="shared" ca="1" si="360"/>
        <v>0.19557326758257548</v>
      </c>
      <c r="E615" s="24">
        <f t="shared" ca="1" si="360"/>
        <v>-0.71350184614434886</v>
      </c>
      <c r="F615" s="24">
        <f t="shared" ca="1" si="360"/>
        <v>0.290974897570908</v>
      </c>
      <c r="G615" s="24">
        <f t="shared" ca="1" si="360"/>
        <v>-0.97577204993816935</v>
      </c>
      <c r="H615" s="24">
        <f t="shared" ca="1" si="360"/>
        <v>-3.6572461473940859E-2</v>
      </c>
      <c r="I615" s="24">
        <f t="shared" ca="1" si="360"/>
        <v>1.2798683134642421</v>
      </c>
      <c r="J615" s="24">
        <f t="shared" ca="1" si="360"/>
        <v>-1.5463364304981235</v>
      </c>
      <c r="K615" s="24">
        <f t="shared" ca="1" si="360"/>
        <v>0.87861089502012679</v>
      </c>
      <c r="L615" s="24">
        <f t="shared" ca="1" si="360"/>
        <v>1.8973067173287206</v>
      </c>
      <c r="M615" s="24">
        <f t="shared" ca="1" si="360"/>
        <v>-0.23676995889528496</v>
      </c>
      <c r="N615" s="24">
        <f ca="1">SQRT(Inputs!$B$38)*C615+SQRT(1-Inputs!$B$38)*_xlfn.NORM.S.INV(RAND())</f>
        <v>0.91631971126018685</v>
      </c>
      <c r="O615" s="24">
        <f ca="1">SQRT(Inputs!$B$38)*D615+SQRT(1-Inputs!$B$38)*_xlfn.NORM.S.INV(RAND())</f>
        <v>0.84201891914681726</v>
      </c>
      <c r="P615" s="24">
        <f ca="1">SQRT(Inputs!$B$38)*E615+SQRT(1-Inputs!$B$38)*_xlfn.NORM.S.INV(RAND())</f>
        <v>-1.0652067250228237</v>
      </c>
      <c r="Q615" s="24">
        <f ca="1">SQRT(Inputs!$B$38)*F615+SQRT(1-Inputs!$B$38)*_xlfn.NORM.S.INV(RAND())</f>
        <v>0.45631031990585835</v>
      </c>
      <c r="R615" s="24">
        <f ca="1">SQRT(Inputs!$B$38)*G615+SQRT(1-Inputs!$B$38)*_xlfn.NORM.S.INV(RAND())</f>
        <v>-0.71925076486316786</v>
      </c>
      <c r="S615" s="24">
        <f ca="1">SQRT(Inputs!$B$38)*H615+SQRT(1-Inputs!$B$38)*_xlfn.NORM.S.INV(RAND())</f>
        <v>0.62602022337309859</v>
      </c>
      <c r="T615" s="24">
        <f ca="1">SQRT(Inputs!$B$38)*I615+SQRT(1-Inputs!$B$38)*_xlfn.NORM.S.INV(RAND())</f>
        <v>-1.1871989914832777</v>
      </c>
      <c r="U615" s="24">
        <f ca="1">SQRT(Inputs!$B$38)*J615+SQRT(1-Inputs!$B$38)*_xlfn.NORM.S.INV(RAND())</f>
        <v>-2.5891911059467523</v>
      </c>
      <c r="V615" s="24">
        <f ca="1">SQRT(Inputs!$B$38)*K615+SQRT(1-Inputs!$B$38)*_xlfn.NORM.S.INV(RAND())</f>
        <v>1.3516108673501279</v>
      </c>
      <c r="W615" s="24">
        <f ca="1">SQRT(Inputs!$B$38)*L615+SQRT(1-Inputs!$B$38)*_xlfn.NORM.S.INV(RAND())</f>
        <v>0.45906917002019232</v>
      </c>
      <c r="X615" s="24">
        <f ca="1">SQRT(Inputs!$B$38)*M615+SQRT(1-Inputs!$B$38)*_xlfn.NORM.S.INV(RAND())</f>
        <v>-6.7664763443132048E-2</v>
      </c>
      <c r="Y615" s="24">
        <f ca="1">SQRT(Inputs!$B$38)*C615+SQRT(1-Inputs!$B$38)*_xlfn.NORM.S.INV(RAND())</f>
        <v>-1.4897475920418084</v>
      </c>
      <c r="Z615" s="24">
        <f ca="1">SQRT(Inputs!$B$38)*D615+SQRT(1-Inputs!$B$38)*_xlfn.NORM.S.INV(RAND())</f>
        <v>0.35154145500106981</v>
      </c>
      <c r="AA615" s="24">
        <f ca="1">SQRT(Inputs!$B$38)*E615+SQRT(1-Inputs!$B$38)*_xlfn.NORM.S.INV(RAND())</f>
        <v>2.2600745680799772</v>
      </c>
      <c r="AB615" s="24">
        <f ca="1">SQRT(Inputs!$B$38)*F615+SQRT(1-Inputs!$B$38)*_xlfn.NORM.S.INV(RAND())</f>
        <v>-0.45383283042664568</v>
      </c>
      <c r="AC615" s="24">
        <f ca="1">SQRT(Inputs!$B$38)*G615+SQRT(1-Inputs!$B$38)*_xlfn.NORM.S.INV(RAND())</f>
        <v>-0.98373849364084376</v>
      </c>
      <c r="AD615" s="24">
        <f ca="1">SQRT(Inputs!$B$38)*H615+SQRT(1-Inputs!$B$38)*_xlfn.NORM.S.INV(RAND())</f>
        <v>-1.2366027501177059</v>
      </c>
      <c r="AE615" s="24">
        <f ca="1">SQRT(Inputs!$B$38)*I615+SQRT(1-Inputs!$B$38)*_xlfn.NORM.S.INV(RAND())</f>
        <v>1.9207779792703916</v>
      </c>
      <c r="AF615" s="24">
        <f ca="1">SQRT(Inputs!$B$38)*J615+SQRT(1-Inputs!$B$38)*_xlfn.NORM.S.INV(RAND())</f>
        <v>-1.882136734119912</v>
      </c>
      <c r="AG615" s="24">
        <f ca="1">SQRT(Inputs!$B$38)*K615+SQRT(1-Inputs!$B$38)*_xlfn.NORM.S.INV(RAND())</f>
        <v>-2.6651360801619506E-2</v>
      </c>
      <c r="AH615" s="24">
        <f ca="1">SQRT(Inputs!$B$38)*L615+SQRT(1-Inputs!$B$38)*_xlfn.NORM.S.INV(RAND())</f>
        <v>0.73143340162911474</v>
      </c>
      <c r="AI615" s="24">
        <f ca="1">SQRT(Inputs!$B$38)*M615+SQRT(1-Inputs!$B$38)*_xlfn.NORM.S.INV(RAND())</f>
        <v>0.24292295421799676</v>
      </c>
      <c r="AJ615" s="24">
        <f ca="1">SQRT(Inputs!$B$38)*C615+SQRT(1-Inputs!$B$38)*_xlfn.NORM.S.INV(RAND())</f>
        <v>0.16278690885384628</v>
      </c>
      <c r="AK615" s="24">
        <f ca="1">SQRT(Inputs!$B$38)*D615+SQRT(1-Inputs!$B$38)*_xlfn.NORM.S.INV(RAND())</f>
        <v>0.77346241234004798</v>
      </c>
      <c r="AL615" s="24">
        <f ca="1">SQRT(Inputs!$B$38)*E615+SQRT(1-Inputs!$B$38)*_xlfn.NORM.S.INV(RAND())</f>
        <v>-0.69983794611875272</v>
      </c>
      <c r="AM615" s="24">
        <f ca="1">SQRT(Inputs!$B$38)*F615+SQRT(1-Inputs!$B$38)*_xlfn.NORM.S.INV(RAND())</f>
        <v>0.87379352556009404</v>
      </c>
      <c r="AN615" s="24">
        <f ca="1">SQRT(Inputs!$B$38)*G615+SQRT(1-Inputs!$B$38)*_xlfn.NORM.S.INV(RAND())</f>
        <v>-0.98824970669866019</v>
      </c>
      <c r="AO615" s="24">
        <f ca="1">SQRT(Inputs!$B$38)*H615+SQRT(1-Inputs!$B$38)*_xlfn.NORM.S.INV(RAND())</f>
        <v>-0.66040025946574821</v>
      </c>
      <c r="AP615" s="24">
        <f ca="1">SQRT(Inputs!$B$38)*I615+SQRT(1-Inputs!$B$38)*_xlfn.NORM.S.INV(RAND())</f>
        <v>0.96142867470327786</v>
      </c>
      <c r="AQ615" s="24">
        <f ca="1">SQRT(Inputs!$B$38)*J615+SQRT(1-Inputs!$B$38)*_xlfn.NORM.S.INV(RAND())</f>
        <v>-0.39608298011729276</v>
      </c>
      <c r="AR615" s="24">
        <f ca="1">SQRT(Inputs!$B$38)*K615+SQRT(1-Inputs!$B$38)*_xlfn.NORM.S.INV(RAND())</f>
        <v>0.36544573099610173</v>
      </c>
      <c r="AS615" s="24">
        <f ca="1">SQRT(Inputs!$B$38)*L615+SQRT(1-Inputs!$B$38)*_xlfn.NORM.S.INV(RAND())</f>
        <v>-0.5175015339747373</v>
      </c>
      <c r="AT615" s="24">
        <f ca="1">SQRT(Inputs!$B$38)*M615+SQRT(1-Inputs!$B$38)*_xlfn.NORM.S.INV(RAND())</f>
        <v>-0.28728273139623683</v>
      </c>
      <c r="AU615" s="15">
        <f ca="1">Inputs!$B$6*EXP($B$8-0.5*C$5^2+C$5*N615)</f>
        <v>5755.6652281565503</v>
      </c>
      <c r="AV615" s="15">
        <f t="shared" ca="1" si="328"/>
        <v>7929.3513736122895</v>
      </c>
      <c r="AW615" s="15">
        <f t="shared" ca="1" si="329"/>
        <v>8374.4930008512092</v>
      </c>
      <c r="AX615" s="15">
        <f t="shared" ca="1" si="330"/>
        <v>10824.225038594448</v>
      </c>
      <c r="AY615" s="15">
        <f t="shared" ca="1" si="331"/>
        <v>12162.521781017071</v>
      </c>
      <c r="AZ615" s="15">
        <f t="shared" ca="1" si="332"/>
        <v>15936.708622067321</v>
      </c>
      <c r="BA615" s="15">
        <f t="shared" ca="1" si="333"/>
        <v>17223.737879761771</v>
      </c>
      <c r="BB615" s="15">
        <f t="shared" ca="1" si="334"/>
        <v>16268.837858418334</v>
      </c>
      <c r="BC615" s="15">
        <f t="shared" ca="1" si="335"/>
        <v>22702.054211466067</v>
      </c>
      <c r="BD615" s="15">
        <f t="shared" ca="1" si="336"/>
        <v>29032.375392023278</v>
      </c>
      <c r="BE615" s="15">
        <f t="shared" ca="1" si="337"/>
        <v>35356.878182761</v>
      </c>
      <c r="BF615" s="15">
        <f ca="1">Inputs!$B$13*EXP($B$9-0.5*C$6^2+C$6*Y615)</f>
        <v>10294.141354029658</v>
      </c>
      <c r="BG615" s="15">
        <f t="shared" ca="1" si="338"/>
        <v>13367.416951079549</v>
      </c>
      <c r="BH615" s="15">
        <f t="shared" ca="1" si="339"/>
        <v>23760.121122102475</v>
      </c>
      <c r="BI615" s="15">
        <f t="shared" ca="1" si="340"/>
        <v>27123.539039769126</v>
      </c>
      <c r="BJ615" s="15">
        <f t="shared" ca="1" si="341"/>
        <v>28855.601832467397</v>
      </c>
      <c r="BK615" s="15">
        <f t="shared" ca="1" si="342"/>
        <v>29927.390493790448</v>
      </c>
      <c r="BL615" s="15">
        <f t="shared" ca="1" si="343"/>
        <v>47152.478165897715</v>
      </c>
      <c r="BM615" s="15">
        <f t="shared" ca="1" si="344"/>
        <v>45876.34830353647</v>
      </c>
      <c r="BN615" s="15">
        <f t="shared" ca="1" si="345"/>
        <v>56242.250466051075</v>
      </c>
      <c r="BO615" s="15">
        <f t="shared" ca="1" si="346"/>
        <v>75341.192288563048</v>
      </c>
      <c r="BP615" s="15">
        <f t="shared" ca="1" si="347"/>
        <v>95318.503812985218</v>
      </c>
      <c r="BQ615" s="15">
        <f ca="1">Inputs!$B$20*EXP($B$10-0.5*C$7^2+C$7*AJ615)</f>
        <v>4544.469981701478</v>
      </c>
      <c r="BR615" s="15">
        <f t="shared" ca="1" si="348"/>
        <v>7883.1598957265624</v>
      </c>
      <c r="BS615" s="15">
        <f t="shared" ca="1" si="349"/>
        <v>8829.5197653397408</v>
      </c>
      <c r="BT615" s="15">
        <f t="shared" ca="1" si="350"/>
        <v>15310.299750647851</v>
      </c>
      <c r="BU615" s="15">
        <f t="shared" ca="1" si="351"/>
        <v>16705.441229894564</v>
      </c>
      <c r="BV615" s="15">
        <f t="shared" ca="1" si="352"/>
        <v>20028.92736976063</v>
      </c>
      <c r="BW615" s="15">
        <f t="shared" ca="1" si="353"/>
        <v>34256.474937211715</v>
      </c>
      <c r="BX615" s="15">
        <f t="shared" ca="1" si="354"/>
        <v>44255.794743742161</v>
      </c>
      <c r="BY615" s="15">
        <f t="shared" ca="1" si="355"/>
        <v>66500.708131649619</v>
      </c>
      <c r="BZ615" s="15">
        <f t="shared" ca="1" si="356"/>
        <v>84842.01885876352</v>
      </c>
      <c r="CA615" s="15">
        <f t="shared" ca="1" si="357"/>
        <v>113245.92964085539</v>
      </c>
      <c r="CB615" s="15">
        <f ca="1">(AU615*DCF!C$10-DCF!C$5*MAX(AU615*DCF!C$10,0)-MAX(AU615-Inputs!$B$6,0)/Inputs!$B$10)*DCF!C$6</f>
        <v>1037.4170361590575</v>
      </c>
      <c r="CC615" s="15">
        <f ca="1">(AV615*DCF!D$10-DCF!D$5*MAX(AV615*DCF!D$10,0)-MAX(AV615-AU615,0)/Inputs!$B$10)*DCF!D$6</f>
        <v>1402.7292005641939</v>
      </c>
      <c r="CD615" s="15">
        <f ca="1">(AW615*DCF!E$10-DCF!E$5*MAX(AW615*DCF!E$10,0)-MAX(AW615-AV615,0)/Inputs!$B$10)*DCF!E$6</f>
        <v>1833.2727946721386</v>
      </c>
      <c r="CE615" s="15">
        <f ca="1">(AX615*DCF!F$10-DCF!F$5*MAX(AX615*DCF!F$10,0)-MAX(AX615-AW615,0)/Inputs!$B$10)*DCF!F$6</f>
        <v>1853.1825744652319</v>
      </c>
      <c r="CF615" s="15">
        <f ca="1">(AY615*DCF!G$10-DCF!G$5*MAX(AY615*DCF!G$10,0)-MAX(AY615-AX615,0)/Inputs!$B$10)*DCF!G$6</f>
        <v>2248.7203834213074</v>
      </c>
      <c r="CG615" s="15">
        <f ca="1">(AZ615*DCF!H$10-DCF!H$5*MAX(AZ615*DCF!H$10,0)-MAX(AZ615-AY615,0)/Inputs!$B$10)*DCF!H$6</f>
        <v>2423.9488752134166</v>
      </c>
      <c r="CH615" s="15">
        <f ca="1">(BA615*DCF!I$10-DCF!I$5*MAX(BA615*DCF!I$10,0)-MAX(BA615-AZ615,0)/Inputs!$B$10)*DCF!I$6</f>
        <v>2935.0306950662416</v>
      </c>
      <c r="CI615" s="15">
        <f ca="1">(BB615*DCF!J$10-DCF!J$5*MAX(BB615*DCF!J$10,0)-MAX(BB615-BA615,0)/Inputs!$B$10)*DCF!J$6</f>
        <v>2791.7703254852981</v>
      </c>
      <c r="CJ615" s="15">
        <f ca="1">(BC615*DCF!K$10-DCF!K$5*MAX(BC615*DCF!K$10,0)-MAX(BC615-BB615,0)/Inputs!$B$10)*DCF!K$6</f>
        <v>2754.1137730768996</v>
      </c>
      <c r="CK615" s="15">
        <f ca="1">(BD615*DCF!L$10-DCF!L$5*MAX(BD615*DCF!L$10,0)-MAX(BD615-BC615,0)/Inputs!$B$10)*DCF!L$6</f>
        <v>3560.0212623370394</v>
      </c>
      <c r="CL615" s="15">
        <f ca="1">(BE615*DCF!M$10-DCF!M$5*MAX(BE615*DCF!M$10,0)-MAX(BE615-BD615,0)/Inputs!$B$10)*DCF!M$6</f>
        <v>4233.7833840168551</v>
      </c>
      <c r="CM615" s="15">
        <f ca="1">(BF615*DCF!C$28-DCF!C$5*MAX(BF615*DCF!C$28,0)-MAX(BF615-Inputs!$B$13,0)/Inputs!$B$17)*DCF!C$6</f>
        <v>3141.7044309532612</v>
      </c>
      <c r="CN615" s="15">
        <f ca="1">(BG615*DCF!D$28-DCF!D$5*MAX(BG615*DCF!D$28,0)-MAX(BG615-BF615,0)/Inputs!$B$17)*DCF!D$6</f>
        <v>3281.3420022839305</v>
      </c>
      <c r="CO615" s="15">
        <f ca="1">(BH615*DCF!E$28-DCF!E$5*MAX(BH615*DCF!E$28,0)-MAX(BH615-BG615,0)/Inputs!$B$17)*DCF!E$6</f>
        <v>4681.0304462339964</v>
      </c>
      <c r="CP615" s="15">
        <f ca="1">(BI615*DCF!F$28-DCF!F$5*MAX(BI615*DCF!F$28,0)-MAX(BI615-BH615,0)/Inputs!$B$17)*DCF!F$6</f>
        <v>6750.9629970987162</v>
      </c>
      <c r="CQ615" s="15">
        <f ca="1">(BJ615*DCF!G$28-DCF!G$5*MAX(BJ615*DCF!G$28,0)-MAX(BJ615-BI615,0)/Inputs!$B$17)*DCF!G$6</f>
        <v>7195.4889712131953</v>
      </c>
      <c r="CR615" s="15">
        <f ca="1">(BK615*DCF!H$28-DCF!H$5*MAX(BK615*DCF!H$28,0)-MAX(BK615-BJ615,0)/Inputs!$B$17)*DCF!H$6</f>
        <v>7234.8479701049891</v>
      </c>
      <c r="CS615" s="15">
        <f ca="1">(BL615*DCF!I$28-DCF!I$5*MAX(BL615*DCF!I$28,0)-MAX(BL615-BK615,0)/Inputs!$B$17)*DCF!I$6</f>
        <v>8615.7202930209241</v>
      </c>
      <c r="CT615" s="15">
        <f ca="1">(BM615*DCF!J$28-DCF!J$5*MAX(BM615*DCF!J$28,0)-MAX(BM615-BL615,0)/Inputs!$B$17)*DCF!J$6</f>
        <v>10234.234161963694</v>
      </c>
      <c r="CU615" s="15">
        <f ca="1">(BN615*DCF!K$28-DCF!K$5*MAX(BN615*DCF!K$28,0)-MAX(BN615-BM615,0)/Inputs!$B$17)*DCF!K$6</f>
        <v>10607.735342817543</v>
      </c>
      <c r="CV615" s="15">
        <f ca="1">(BO615*DCF!L$28-DCF!L$5*MAX(BO615*DCF!L$28,0)-MAX(BO615-BN615,0)/Inputs!$B$17)*DCF!L$6</f>
        <v>12871.072149241838</v>
      </c>
      <c r="CW615" s="15">
        <f ca="1">(BP615*DCF!M$28-DCF!M$5*MAX(BP615*DCF!M$28,0)-MAX(BP615-BO615,0)/Inputs!$B$17)*DCF!M$6</f>
        <v>15846.041253321846</v>
      </c>
      <c r="CX615" s="15">
        <f ca="1">(BQ615*DCF!C$46-DCF!C$5*MAX(BQ615*DCF!C$46,0)-MAX(BQ615-Inputs!$B$20,0)/Inputs!$B$24)*DCF!C$6</f>
        <v>-1670.0715808555274</v>
      </c>
      <c r="CY615" s="15">
        <f ca="1">(BR615*DCF!D$46-DCF!D$5*MAX(BR615*DCF!D$46,0)-MAX(BR615-BQ615,0)/Inputs!$B$24)*DCF!D$6</f>
        <v>-2770.0628292073498</v>
      </c>
      <c r="CZ615" s="15">
        <f ca="1">(BS615*DCF!E$46-DCF!E$5*MAX(BS615*DCF!E$46,0)-MAX(BS615-BR615,0)/Inputs!$B$24)*DCF!E$6</f>
        <v>-1417.1350933251142</v>
      </c>
      <c r="DA615" s="15">
        <f ca="1">(BT615*DCF!F$46-DCF!F$5*MAX(BT615*DCF!F$46,0)-MAX(BT615-BS615,0)/Inputs!$B$24)*DCF!F$6</f>
        <v>-3474.8496926756347</v>
      </c>
      <c r="DB615" s="15">
        <f ca="1">(BU615*DCF!G$46-DCF!G$5*MAX(BU615*DCF!G$46,0)-MAX(BU615-BT615,0)/Inputs!$B$24)*DCF!G$6</f>
        <v>-1031.236066040583</v>
      </c>
      <c r="DC615" s="15">
        <f ca="1">(BV615*DCF!H$46-DCF!H$5*MAX(BV615*DCF!H$46,0)-MAX(BV615-BU615,0)/Inputs!$B$24)*DCF!H$6</f>
        <v>-1032.7529546259486</v>
      </c>
      <c r="DD615" s="15">
        <f ca="1">(BW615*DCF!I$46-DCF!I$5*MAX(BW615*DCF!I$46,0)-MAX(BW615-BV615,0)/Inputs!$B$24)*DCF!I$6</f>
        <v>-3293.0119406645817</v>
      </c>
      <c r="DE615" s="15">
        <f ca="1">(BX615*DCF!J$46-DCF!J$5*MAX(BX615*DCF!J$46,0)-MAX(BX615-BW615,0)/Inputs!$B$24)*DCF!J$6</f>
        <v>-795.24807530641954</v>
      </c>
      <c r="DF615" s="15">
        <f ca="1">(BY615*DCF!K$46-DCF!K$5*MAX(BY615*DCF!K$46,0)-MAX(BY615-BX615,0)/Inputs!$B$24)*DCF!K$6</f>
        <v>-1650.6690482732797</v>
      </c>
      <c r="DG615" s="15">
        <f ca="1">(BZ615*DCF!L$46-DCF!L$5*MAX(BZ615*DCF!L$46,0)-MAX(BZ615-BY615,0)/Inputs!$B$24)*DCF!L$6</f>
        <v>1714.0372049923617</v>
      </c>
      <c r="DH615" s="15">
        <f ca="1">(CA615*DCF!M$46-DCF!M$5*MAX(CA615*DCF!M$46,0)-MAX(CA615-BZ615,0)/Inputs!$B$24)*DCF!M$6</f>
        <v>2940.022720461101</v>
      </c>
      <c r="DI615" s="15">
        <f ca="1">SUM(CB615:CL615)+BE615*DCF!M$10*(1+Inputs!$B$30)*(1-Inputs!$B$33)*(1-Inputs!$B$30/Inputs!$B$31)/(Inputs!$B$29-Inputs!$B$30)*DCF!M$6</f>
        <v>125472.64983341287</v>
      </c>
      <c r="DJ615" s="15">
        <f ca="1">SUM(CM615:CW615)+BP615*DCF!M$28*(1+Inputs!$B$30)*(1-Inputs!$B$33)*(1-Inputs!$B$30/Inputs!$B$31)/(Inputs!$B$29-Inputs!$B$30)*DCF!M$6</f>
        <v>444157.05544260348</v>
      </c>
      <c r="DK615" s="15">
        <f ca="1">SUM(CX615:DH615)+CA615*DCF!M$46*(1+Inputs!$B$30)*(1-Inputs!$B$33)*(1-Inputs!$B$30/Inputs!$B$31)/(Inputs!$B$29-Inputs!$B$30)*DCF!M$6</f>
        <v>162610.64470719534</v>
      </c>
      <c r="DM615" s="15">
        <f ca="1">DI615+DJ615+DK615+Inputs!$B$34+Inputs!$B$36-Inputs!$B$35</f>
        <v>809091.34998321172</v>
      </c>
    </row>
    <row r="616" spans="1:117" x14ac:dyDescent="0.75">
      <c r="A616" s="11">
        <v>603</v>
      </c>
      <c r="C616" s="24">
        <f t="shared" ca="1" si="360"/>
        <v>9.8113158253120655E-2</v>
      </c>
      <c r="D616" s="24">
        <f t="shared" ca="1" si="360"/>
        <v>-0.72424711287029031</v>
      </c>
      <c r="E616" s="24">
        <f t="shared" ca="1" si="360"/>
        <v>-0.37927186196517598</v>
      </c>
      <c r="F616" s="24">
        <f t="shared" ca="1" si="360"/>
        <v>-0.6001758480111411</v>
      </c>
      <c r="G616" s="24">
        <f t="shared" ca="1" si="360"/>
        <v>-1.0795319342884018</v>
      </c>
      <c r="H616" s="24">
        <f t="shared" ca="1" si="360"/>
        <v>0.35330564769164552</v>
      </c>
      <c r="I616" s="24">
        <f t="shared" ca="1" si="360"/>
        <v>-1.656676572439689</v>
      </c>
      <c r="J616" s="24">
        <f t="shared" ca="1" si="360"/>
        <v>0.63070987961654745</v>
      </c>
      <c r="K616" s="24">
        <f t="shared" ca="1" si="360"/>
        <v>0.14934765209849313</v>
      </c>
      <c r="L616" s="24">
        <f t="shared" ca="1" si="360"/>
        <v>-0.1831857493626054</v>
      </c>
      <c r="M616" s="24">
        <f t="shared" ca="1" si="360"/>
        <v>-0.14136944611418226</v>
      </c>
      <c r="N616" s="24">
        <f ca="1">SQRT(Inputs!$B$38)*C616+SQRT(1-Inputs!$B$38)*_xlfn.NORM.S.INV(RAND())</f>
        <v>0.75957863640323264</v>
      </c>
      <c r="O616" s="24">
        <f ca="1">SQRT(Inputs!$B$38)*D616+SQRT(1-Inputs!$B$38)*_xlfn.NORM.S.INV(RAND())</f>
        <v>-1.4934009487131246</v>
      </c>
      <c r="P616" s="24">
        <f ca="1">SQRT(Inputs!$B$38)*E616+SQRT(1-Inputs!$B$38)*_xlfn.NORM.S.INV(RAND())</f>
        <v>-0.50560557843458964</v>
      </c>
      <c r="Q616" s="24">
        <f ca="1">SQRT(Inputs!$B$38)*F616+SQRT(1-Inputs!$B$38)*_xlfn.NORM.S.INV(RAND())</f>
        <v>0.25694251083755498</v>
      </c>
      <c r="R616" s="24">
        <f ca="1">SQRT(Inputs!$B$38)*G616+SQRT(1-Inputs!$B$38)*_xlfn.NORM.S.INV(RAND())</f>
        <v>0.13281089705315996</v>
      </c>
      <c r="S616" s="24">
        <f ca="1">SQRT(Inputs!$B$38)*H616+SQRT(1-Inputs!$B$38)*_xlfn.NORM.S.INV(RAND())</f>
        <v>1.7795751606536563</v>
      </c>
      <c r="T616" s="24">
        <f ca="1">SQRT(Inputs!$B$38)*I616+SQRT(1-Inputs!$B$38)*_xlfn.NORM.S.INV(RAND())</f>
        <v>-0.49976629551718271</v>
      </c>
      <c r="U616" s="24">
        <f ca="1">SQRT(Inputs!$B$38)*J616+SQRT(1-Inputs!$B$38)*_xlfn.NORM.S.INV(RAND())</f>
        <v>-0.47454642785966866</v>
      </c>
      <c r="V616" s="24">
        <f ca="1">SQRT(Inputs!$B$38)*K616+SQRT(1-Inputs!$B$38)*_xlfn.NORM.S.INV(RAND())</f>
        <v>0.25644836416967676</v>
      </c>
      <c r="W616" s="24">
        <f ca="1">SQRT(Inputs!$B$38)*L616+SQRT(1-Inputs!$B$38)*_xlfn.NORM.S.INV(RAND())</f>
        <v>1.6972970504575271</v>
      </c>
      <c r="X616" s="24">
        <f ca="1">SQRT(Inputs!$B$38)*M616+SQRT(1-Inputs!$B$38)*_xlfn.NORM.S.INV(RAND())</f>
        <v>-0.63675729175677742</v>
      </c>
      <c r="Y616" s="24">
        <f ca="1">SQRT(Inputs!$B$38)*C616+SQRT(1-Inputs!$B$38)*_xlfn.NORM.S.INV(RAND())</f>
        <v>-1.7504984186588606</v>
      </c>
      <c r="Z616" s="24">
        <f ca="1">SQRT(Inputs!$B$38)*D616+SQRT(1-Inputs!$B$38)*_xlfn.NORM.S.INV(RAND())</f>
        <v>-0.34259354096486072</v>
      </c>
      <c r="AA616" s="24">
        <f ca="1">SQRT(Inputs!$B$38)*E616+SQRT(1-Inputs!$B$38)*_xlfn.NORM.S.INV(RAND())</f>
        <v>-0.51597482455422816</v>
      </c>
      <c r="AB616" s="24">
        <f ca="1">SQRT(Inputs!$B$38)*F616+SQRT(1-Inputs!$B$38)*_xlfn.NORM.S.INV(RAND())</f>
        <v>-0.25424409591960007</v>
      </c>
      <c r="AC616" s="24">
        <f ca="1">SQRT(Inputs!$B$38)*G616+SQRT(1-Inputs!$B$38)*_xlfn.NORM.S.INV(RAND())</f>
        <v>0.260509979023821</v>
      </c>
      <c r="AD616" s="24">
        <f ca="1">SQRT(Inputs!$B$38)*H616+SQRT(1-Inputs!$B$38)*_xlfn.NORM.S.INV(RAND())</f>
        <v>0.70560843955619224</v>
      </c>
      <c r="AE616" s="24">
        <f ca="1">SQRT(Inputs!$B$38)*I616+SQRT(1-Inputs!$B$38)*_xlfn.NORM.S.INV(RAND())</f>
        <v>-0.49288492405153927</v>
      </c>
      <c r="AF616" s="24">
        <f ca="1">SQRT(Inputs!$B$38)*J616+SQRT(1-Inputs!$B$38)*_xlfn.NORM.S.INV(RAND())</f>
        <v>-0.93633335207137658</v>
      </c>
      <c r="AG616" s="24">
        <f ca="1">SQRT(Inputs!$B$38)*K616+SQRT(1-Inputs!$B$38)*_xlfn.NORM.S.INV(RAND())</f>
        <v>-0.82790974973002784</v>
      </c>
      <c r="AH616" s="24">
        <f ca="1">SQRT(Inputs!$B$38)*L616+SQRT(1-Inputs!$B$38)*_xlfn.NORM.S.INV(RAND())</f>
        <v>-0.34791710779669427</v>
      </c>
      <c r="AI616" s="24">
        <f ca="1">SQRT(Inputs!$B$38)*M616+SQRT(1-Inputs!$B$38)*_xlfn.NORM.S.INV(RAND())</f>
        <v>0.73912965601375391</v>
      </c>
      <c r="AJ616" s="24">
        <f ca="1">SQRT(Inputs!$B$38)*C616+SQRT(1-Inputs!$B$38)*_xlfn.NORM.S.INV(RAND())</f>
        <v>-0.51053568242754144</v>
      </c>
      <c r="AK616" s="24">
        <f ca="1">SQRT(Inputs!$B$38)*D616+SQRT(1-Inputs!$B$38)*_xlfn.NORM.S.INV(RAND())</f>
        <v>0.35035417213847947</v>
      </c>
      <c r="AL616" s="24">
        <f ca="1">SQRT(Inputs!$B$38)*E616+SQRT(1-Inputs!$B$38)*_xlfn.NORM.S.INV(RAND())</f>
        <v>0.79183821690392187</v>
      </c>
      <c r="AM616" s="24">
        <f ca="1">SQRT(Inputs!$B$38)*F616+SQRT(1-Inputs!$B$38)*_xlfn.NORM.S.INV(RAND())</f>
        <v>0.99192596549859169</v>
      </c>
      <c r="AN616" s="24">
        <f ca="1">SQRT(Inputs!$B$38)*G616+SQRT(1-Inputs!$B$38)*_xlfn.NORM.S.INV(RAND())</f>
        <v>8.14415424846332E-2</v>
      </c>
      <c r="AO616" s="24">
        <f ca="1">SQRT(Inputs!$B$38)*H616+SQRT(1-Inputs!$B$38)*_xlfn.NORM.S.INV(RAND())</f>
        <v>-1.3047909057006664</v>
      </c>
      <c r="AP616" s="24">
        <f ca="1">SQRT(Inputs!$B$38)*I616+SQRT(1-Inputs!$B$38)*_xlfn.NORM.S.INV(RAND())</f>
        <v>-0.52415125992276579</v>
      </c>
      <c r="AQ616" s="24">
        <f ca="1">SQRT(Inputs!$B$38)*J616+SQRT(1-Inputs!$B$38)*_xlfn.NORM.S.INV(RAND())</f>
        <v>2.3571766828796923</v>
      </c>
      <c r="AR616" s="24">
        <f ca="1">SQRT(Inputs!$B$38)*K616+SQRT(1-Inputs!$B$38)*_xlfn.NORM.S.INV(RAND())</f>
        <v>8.7218234408700399E-2</v>
      </c>
      <c r="AS616" s="24">
        <f ca="1">SQRT(Inputs!$B$38)*L616+SQRT(1-Inputs!$B$38)*_xlfn.NORM.S.INV(RAND())</f>
        <v>0.23678075542162358</v>
      </c>
      <c r="AT616" s="24">
        <f ca="1">SQRT(Inputs!$B$38)*M616+SQRT(1-Inputs!$B$38)*_xlfn.NORM.S.INV(RAND())</f>
        <v>0.57745147760887627</v>
      </c>
      <c r="AU616" s="15">
        <f ca="1">Inputs!$B$6*EXP($B$8-0.5*C$5^2+C$5*N616)</f>
        <v>5611.4685955776613</v>
      </c>
      <c r="AV616" s="15">
        <f t="shared" ca="1" si="328"/>
        <v>5483.9059613325926</v>
      </c>
      <c r="AW616" s="15">
        <f t="shared" ca="1" si="329"/>
        <v>6245.8457821576885</v>
      </c>
      <c r="AX616" s="15">
        <f t="shared" ca="1" si="330"/>
        <v>7874.306463857758</v>
      </c>
      <c r="AY616" s="15">
        <f t="shared" ca="1" si="331"/>
        <v>9773.6325108316614</v>
      </c>
      <c r="AZ616" s="15">
        <f t="shared" ca="1" si="332"/>
        <v>14541.155360139219</v>
      </c>
      <c r="BA616" s="15">
        <f t="shared" ca="1" si="333"/>
        <v>16887.822533277762</v>
      </c>
      <c r="BB616" s="15">
        <f t="shared" ca="1" si="334"/>
        <v>19715.818135093996</v>
      </c>
      <c r="BC616" s="15">
        <f t="shared" ca="1" si="335"/>
        <v>24752.073765271653</v>
      </c>
      <c r="BD616" s="15">
        <f t="shared" ca="1" si="336"/>
        <v>35540.798223914695</v>
      </c>
      <c r="BE616" s="15">
        <f t="shared" ca="1" si="337"/>
        <v>41096.768873809342</v>
      </c>
      <c r="BF616" s="15">
        <f ca="1">Inputs!$B$13*EXP($B$9-0.5*C$6^2+C$6*Y616)</f>
        <v>9775.5237371949806</v>
      </c>
      <c r="BG616" s="15">
        <f t="shared" ca="1" si="338"/>
        <v>11199.602807354773</v>
      </c>
      <c r="BH616" s="15">
        <f t="shared" ca="1" si="339"/>
        <v>12561.52293949842</v>
      </c>
      <c r="BI616" s="15">
        <f t="shared" ca="1" si="340"/>
        <v>14787.058286398606</v>
      </c>
      <c r="BJ616" s="15">
        <f t="shared" ca="1" si="341"/>
        <v>18821.642645736658</v>
      </c>
      <c r="BK616" s="15">
        <f t="shared" ca="1" si="342"/>
        <v>25429.157519352902</v>
      </c>
      <c r="BL616" s="15">
        <f t="shared" ca="1" si="343"/>
        <v>29303.834028679292</v>
      </c>
      <c r="BM616" s="15">
        <f t="shared" ca="1" si="344"/>
        <v>32065.361255884949</v>
      </c>
      <c r="BN616" s="15">
        <f t="shared" ca="1" si="345"/>
        <v>35711.595174223447</v>
      </c>
      <c r="BO616" s="15">
        <f t="shared" ca="1" si="346"/>
        <v>42197.890876061705</v>
      </c>
      <c r="BP616" s="15">
        <f t="shared" ca="1" si="347"/>
        <v>56474.29569419066</v>
      </c>
      <c r="BQ616" s="15">
        <f ca="1">Inputs!$B$20*EXP($B$10-0.5*C$7^2+C$7*AJ616)</f>
        <v>3579.042256106306</v>
      </c>
      <c r="BR616" s="15">
        <f t="shared" ca="1" si="348"/>
        <v>5427.8452877695345</v>
      </c>
      <c r="BS616" s="15">
        <f t="shared" ca="1" si="349"/>
        <v>9330.8654756989272</v>
      </c>
      <c r="BT616" s="15">
        <f t="shared" ca="1" si="350"/>
        <v>16688.884228360876</v>
      </c>
      <c r="BU616" s="15">
        <f t="shared" ca="1" si="351"/>
        <v>23589.097268378886</v>
      </c>
      <c r="BV616" s="15">
        <f t="shared" ca="1" si="352"/>
        <v>24460.203588254531</v>
      </c>
      <c r="BW616" s="15">
        <f t="shared" ca="1" si="353"/>
        <v>30548.744462883453</v>
      </c>
      <c r="BX616" s="15">
        <f t="shared" ca="1" si="354"/>
        <v>68538.22663340201</v>
      </c>
      <c r="BY616" s="15">
        <f t="shared" ca="1" si="355"/>
        <v>97649.654860765979</v>
      </c>
      <c r="BZ616" s="15">
        <f t="shared" ca="1" si="356"/>
        <v>143111.92942979632</v>
      </c>
      <c r="CA616" s="15">
        <f t="shared" ca="1" si="357"/>
        <v>222752.63506409954</v>
      </c>
      <c r="CB616" s="15">
        <f ca="1">(AU616*DCF!C$10-DCF!C$5*MAX(AU616*DCF!C$10,0)-MAX(AU616-Inputs!$B$6,0)/Inputs!$B$10)*DCF!C$6</f>
        <v>1038.4451838510715</v>
      </c>
      <c r="CC616" s="15">
        <f ca="1">(AV616*DCF!D$10-DCF!D$5*MAX(AV616*DCF!D$10,0)-MAX(AV616-AU616,0)/Inputs!$B$10)*DCF!D$6</f>
        <v>1336.6649258314485</v>
      </c>
      <c r="CD616" s="15">
        <f ca="1">(AW616*DCF!E$10-DCF!E$5*MAX(AW616*DCF!E$10,0)-MAX(AW616-AV616,0)/Inputs!$B$10)*DCF!E$6</f>
        <v>1270.4459647474471</v>
      </c>
      <c r="CE616" s="15">
        <f ca="1">(AX616*DCF!F$10-DCF!F$5*MAX(AX616*DCF!F$10,0)-MAX(AX616-AW616,0)/Inputs!$B$10)*DCF!F$6</f>
        <v>1380.1062583236139</v>
      </c>
      <c r="CF616" s="15">
        <f ca="1">(AY616*DCF!G$10-DCF!G$5*MAX(AY616*DCF!G$10,0)-MAX(AY616-AX616,0)/Inputs!$B$10)*DCF!G$6</f>
        <v>1648.6744724559608</v>
      </c>
      <c r="CG616" s="15">
        <f ca="1">(AZ616*DCF!H$10-DCF!H$5*MAX(AZ616*DCF!H$10,0)-MAX(AZ616-AY616,0)/Inputs!$B$10)*DCF!H$6</f>
        <v>1976.6165922362054</v>
      </c>
      <c r="CH616" s="15">
        <f ca="1">(BA616*DCF!I$10-DCF!I$5*MAX(BA616*DCF!I$10,0)-MAX(BA616-AZ616,0)/Inputs!$B$10)*DCF!I$6</f>
        <v>2699.8534710045742</v>
      </c>
      <c r="CI616" s="15">
        <f ca="1">(BB616*DCF!J$10-DCF!J$5*MAX(BB616*DCF!J$10,0)-MAX(BB616-BA616,0)/Inputs!$B$10)*DCF!J$6</f>
        <v>2954.7440072467243</v>
      </c>
      <c r="CJ616" s="15">
        <f ca="1">(BC616*DCF!K$10-DCF!K$5*MAX(BC616*DCF!K$10,0)-MAX(BC616-BB616,0)/Inputs!$B$10)*DCF!K$6</f>
        <v>3279.6872332892654</v>
      </c>
      <c r="CK616" s="15">
        <f ca="1">(BD616*DCF!L$10-DCF!L$5*MAX(BD616*DCF!L$10,0)-MAX(BD616-BC616,0)/Inputs!$B$10)*DCF!L$6</f>
        <v>3965.0714576420214</v>
      </c>
      <c r="CL616" s="15">
        <f ca="1">(BE616*DCF!M$10-DCF!M$5*MAX(BE616*DCF!M$10,0)-MAX(BE616-BD616,0)/Inputs!$B$10)*DCF!M$6</f>
        <v>5135.5655764553394</v>
      </c>
      <c r="CM616" s="15">
        <f ca="1">(BF616*DCF!C$28-DCF!C$5*MAX(BF616*DCF!C$28,0)-MAX(BF616-Inputs!$B$13,0)/Inputs!$B$17)*DCF!C$6</f>
        <v>2983.4257354560286</v>
      </c>
      <c r="CN616" s="15">
        <f ca="1">(BG616*DCF!D$28-DCF!D$5*MAX(BG616*DCF!D$28,0)-MAX(BG616-BF616,0)/Inputs!$B$17)*DCF!D$6</f>
        <v>2994.7199731276028</v>
      </c>
      <c r="CO616" s="15">
        <f ca="1">(BH616*DCF!E$28-DCF!E$5*MAX(BH616*DCF!E$28,0)-MAX(BH616-BG616,0)/Inputs!$B$17)*DCF!E$6</f>
        <v>3289.2312610023159</v>
      </c>
      <c r="CP616" s="15">
        <f ca="1">(BI616*DCF!F$28-DCF!F$5*MAX(BI616*DCF!F$28,0)-MAX(BI616-BH616,0)/Inputs!$B$17)*DCF!F$6</f>
        <v>3609.1029337156747</v>
      </c>
      <c r="CQ616" s="15">
        <f ca="1">(BJ616*DCF!G$28-DCF!G$5*MAX(BJ616*DCF!G$28,0)-MAX(BJ616-BI616,0)/Inputs!$B$17)*DCF!G$6</f>
        <v>4204.8407514138207</v>
      </c>
      <c r="CR616" s="15">
        <f ca="1">(BK616*DCF!H$28-DCF!H$5*MAX(BK616*DCF!H$28,0)-MAX(BK616-BJ616,0)/Inputs!$B$17)*DCF!H$6</f>
        <v>5262.2888264884259</v>
      </c>
      <c r="CS616" s="15">
        <f ca="1">(BL616*DCF!I$28-DCF!I$5*MAX(BL616*DCF!I$28,0)-MAX(BL616-BK616,0)/Inputs!$B$17)*DCF!I$6</f>
        <v>6334.7507045295379</v>
      </c>
      <c r="CT616" s="15">
        <f ca="1">(BM616*DCF!J$28-DCF!J$5*MAX(BM616*DCF!J$28,0)-MAX(BM616-BL616,0)/Inputs!$B$17)*DCF!J$6</f>
        <v>6787.0815597669098</v>
      </c>
      <c r="CU616" s="15">
        <f ca="1">(BN616*DCF!K$28-DCF!K$5*MAX(BN616*DCF!K$28,0)-MAX(BN616-BM616,0)/Inputs!$B$17)*DCF!K$6</f>
        <v>7095.0750370253381</v>
      </c>
      <c r="CV616" s="15">
        <f ca="1">(BO616*DCF!L$28-DCF!L$5*MAX(BO616*DCF!L$28,0)-MAX(BO616-BN616,0)/Inputs!$B$17)*DCF!L$6</f>
        <v>7685.4297837007198</v>
      </c>
      <c r="CW616" s="15">
        <f ca="1">(BP616*DCF!M$28-DCF!M$5*MAX(BP616*DCF!M$28,0)-MAX(BP616-BO616,0)/Inputs!$B$17)*DCF!M$6</f>
        <v>9133.3859577716958</v>
      </c>
      <c r="CX616" s="15">
        <f ca="1">(BQ616*DCF!C$46-DCF!C$5*MAX(BQ616*DCF!C$46,0)-MAX(BQ616-Inputs!$B$20,0)/Inputs!$B$24)*DCF!C$6</f>
        <v>-1001.1840111591034</v>
      </c>
      <c r="CY616" s="15">
        <f ca="1">(BR616*DCF!D$46-DCF!D$5*MAX(BR616*DCF!D$46,0)-MAX(BR616-BQ616,0)/Inputs!$B$24)*DCF!D$6</f>
        <v>-1715.2755187860801</v>
      </c>
      <c r="CZ616" s="15">
        <f ca="1">(BS616*DCF!E$46-DCF!E$5*MAX(BS616*DCF!E$46,0)-MAX(BS616-BR616,0)/Inputs!$B$24)*DCF!E$6</f>
        <v>-2641.8541983925752</v>
      </c>
      <c r="DA616" s="15">
        <f ca="1">(BT616*DCF!F$46-DCF!F$5*MAX(BT616*DCF!F$46,0)-MAX(BT616-BS616,0)/Inputs!$B$24)*DCF!F$6</f>
        <v>-3894.6772972450694</v>
      </c>
      <c r="DB616" s="15">
        <f ca="1">(BU616*DCF!G$46-DCF!G$5*MAX(BU616*DCF!G$46,0)-MAX(BU616-BT616,0)/Inputs!$B$24)*DCF!G$6</f>
        <v>-3114.5859608416904</v>
      </c>
      <c r="DC616" s="15">
        <f ca="1">(BV616*DCF!H$46-DCF!H$5*MAX(BV616*DCF!H$46,0)-MAX(BV616-BU616,0)/Inputs!$B$24)*DCF!H$6</f>
        <v>-270.69095154438185</v>
      </c>
      <c r="DD616" s="15">
        <f ca="1">(BW616*DCF!I$46-DCF!I$5*MAX(BW616*DCF!I$46,0)-MAX(BW616-BV616,0)/Inputs!$B$24)*DCF!I$6</f>
        <v>-1042.2494533765212</v>
      </c>
      <c r="DE616" s="15">
        <f ca="1">(BX616*DCF!J$46-DCF!J$5*MAX(BX616*DCF!J$46,0)-MAX(BX616-BW616,0)/Inputs!$B$24)*DCF!J$6</f>
        <v>-7199.2009906801932</v>
      </c>
      <c r="DF616" s="15">
        <f ca="1">(BY616*DCF!K$46-DCF!K$5*MAX(BY616*DCF!K$46,0)-MAX(BY616-BX616,0)/Inputs!$B$24)*DCF!K$6</f>
        <v>-1553.4505880448473</v>
      </c>
      <c r="DG616" s="15">
        <f ca="1">(BZ616*DCF!L$46-DCF!L$5*MAX(BZ616*DCF!L$46,0)-MAX(BZ616-BY616,0)/Inputs!$B$24)*DCF!L$6</f>
        <v>-395.59751417808815</v>
      </c>
      <c r="DH616" s="15">
        <f ca="1">(CA616*DCF!M$46-DCF!M$5*MAX(CA616*DCF!M$46,0)-MAX(CA616-BZ616,0)/Inputs!$B$24)*DCF!M$6</f>
        <v>813.54899420982338</v>
      </c>
      <c r="DI616" s="15">
        <f ca="1">SUM(CB616:CL616)+BE616*DCF!M$10*(1+Inputs!$B$30)*(1-Inputs!$B$33)*(1-Inputs!$B$30/Inputs!$B$31)/(Inputs!$B$29-Inputs!$B$30)*DCF!M$6</f>
        <v>141058.726367403</v>
      </c>
      <c r="DJ616" s="15">
        <f ca="1">SUM(CM616:CW616)+BP616*DCF!M$28*(1+Inputs!$B$30)*(1-Inputs!$B$33)*(1-Inputs!$B$30/Inputs!$B$31)/(Inputs!$B$29-Inputs!$B$30)*DCF!M$6</f>
        <v>268937.61480690638</v>
      </c>
      <c r="DK616" s="15">
        <f ca="1">SUM(CX616:DH616)+CA616*DCF!M$46*(1+Inputs!$B$30)*(1-Inputs!$B$33)*(1-Inputs!$B$30/Inputs!$B$31)/(Inputs!$B$29-Inputs!$B$30)*DCF!M$6</f>
        <v>322386.74305554194</v>
      </c>
      <c r="DM616" s="15">
        <f ca="1">DI616+DJ616+DK616+Inputs!$B$34+Inputs!$B$36-Inputs!$B$35</f>
        <v>809234.08422985137</v>
      </c>
    </row>
    <row r="617" spans="1:117" x14ac:dyDescent="0.75">
      <c r="A617" s="11">
        <v>604</v>
      </c>
      <c r="C617" s="24">
        <f t="shared" ca="1" si="360"/>
        <v>7.4396018242810863E-2</v>
      </c>
      <c r="D617" s="24">
        <f t="shared" ca="1" si="360"/>
        <v>0.9263971828702201</v>
      </c>
      <c r="E617" s="24">
        <f t="shared" ca="1" si="360"/>
        <v>3.4616518197405209E-2</v>
      </c>
      <c r="F617" s="24">
        <f t="shared" ca="1" si="360"/>
        <v>1.1230841091061408</v>
      </c>
      <c r="G617" s="24">
        <f t="shared" ca="1" si="360"/>
        <v>-0.74493472577072017</v>
      </c>
      <c r="H617" s="24">
        <f t="shared" ca="1" si="360"/>
        <v>-0.86892247089772878</v>
      </c>
      <c r="I617" s="24">
        <f t="shared" ca="1" si="360"/>
        <v>0.33747791242651853</v>
      </c>
      <c r="J617" s="24">
        <f t="shared" ca="1" si="360"/>
        <v>-0.65725658922496444</v>
      </c>
      <c r="K617" s="24">
        <f t="shared" ca="1" si="360"/>
        <v>-0.34707969528086524</v>
      </c>
      <c r="L617" s="24">
        <f t="shared" ca="1" si="360"/>
        <v>-0.26127628097448863</v>
      </c>
      <c r="M617" s="24">
        <f t="shared" ca="1" si="360"/>
        <v>-0.5762941427956122</v>
      </c>
      <c r="N617" s="24">
        <f ca="1">SQRT(Inputs!$B$38)*C617+SQRT(1-Inputs!$B$38)*_xlfn.NORM.S.INV(RAND())</f>
        <v>1.3885672322665648</v>
      </c>
      <c r="O617" s="24">
        <f ca="1">SQRT(Inputs!$B$38)*D617+SQRT(1-Inputs!$B$38)*_xlfn.NORM.S.INV(RAND())</f>
        <v>0.3560781522754351</v>
      </c>
      <c r="P617" s="24">
        <f ca="1">SQRT(Inputs!$B$38)*E617+SQRT(1-Inputs!$B$38)*_xlfn.NORM.S.INV(RAND())</f>
        <v>0.50896148697558119</v>
      </c>
      <c r="Q617" s="24">
        <f ca="1">SQRT(Inputs!$B$38)*F617+SQRT(1-Inputs!$B$38)*_xlfn.NORM.S.INV(RAND())</f>
        <v>1.7355713911859412</v>
      </c>
      <c r="R617" s="24">
        <f ca="1">SQRT(Inputs!$B$38)*G617+SQRT(1-Inputs!$B$38)*_xlfn.NORM.S.INV(RAND())</f>
        <v>0.59257779381541198</v>
      </c>
      <c r="S617" s="24">
        <f ca="1">SQRT(Inputs!$B$38)*H617+SQRT(1-Inputs!$B$38)*_xlfn.NORM.S.INV(RAND())</f>
        <v>-0.29362388199311718</v>
      </c>
      <c r="T617" s="24">
        <f ca="1">SQRT(Inputs!$B$38)*I617+SQRT(1-Inputs!$B$38)*_xlfn.NORM.S.INV(RAND())</f>
        <v>0.91469438186580398</v>
      </c>
      <c r="U617" s="24">
        <f ca="1">SQRT(Inputs!$B$38)*J617+SQRT(1-Inputs!$B$38)*_xlfn.NORM.S.INV(RAND())</f>
        <v>1.1494034331192171</v>
      </c>
      <c r="V617" s="24">
        <f ca="1">SQRT(Inputs!$B$38)*K617+SQRT(1-Inputs!$B$38)*_xlfn.NORM.S.INV(RAND())</f>
        <v>1.1459229034976341</v>
      </c>
      <c r="W617" s="24">
        <f ca="1">SQRT(Inputs!$B$38)*L617+SQRT(1-Inputs!$B$38)*_xlfn.NORM.S.INV(RAND())</f>
        <v>-0.89711711664948557</v>
      </c>
      <c r="X617" s="24">
        <f ca="1">SQRT(Inputs!$B$38)*M617+SQRT(1-Inputs!$B$38)*_xlfn.NORM.S.INV(RAND())</f>
        <v>-1.2140162105237151</v>
      </c>
      <c r="Y617" s="24">
        <f ca="1">SQRT(Inputs!$B$38)*C617+SQRT(1-Inputs!$B$38)*_xlfn.NORM.S.INV(RAND())</f>
        <v>-6.5077853452411835E-2</v>
      </c>
      <c r="Z617" s="24">
        <f ca="1">SQRT(Inputs!$B$38)*D617+SQRT(1-Inputs!$B$38)*_xlfn.NORM.S.INV(RAND())</f>
        <v>1.6114040672775776</v>
      </c>
      <c r="AA617" s="24">
        <f ca="1">SQRT(Inputs!$B$38)*E617+SQRT(1-Inputs!$B$38)*_xlfn.NORM.S.INV(RAND())</f>
        <v>8.4355593565966724E-2</v>
      </c>
      <c r="AB617" s="24">
        <f ca="1">SQRT(Inputs!$B$38)*F617+SQRT(1-Inputs!$B$38)*_xlfn.NORM.S.INV(RAND())</f>
        <v>-0.54024581488629619</v>
      </c>
      <c r="AC617" s="24">
        <f ca="1">SQRT(Inputs!$B$38)*G617+SQRT(1-Inputs!$B$38)*_xlfn.NORM.S.INV(RAND())</f>
        <v>-0.1169312777521313</v>
      </c>
      <c r="AD617" s="24">
        <f ca="1">SQRT(Inputs!$B$38)*H617+SQRT(1-Inputs!$B$38)*_xlfn.NORM.S.INV(RAND())</f>
        <v>1.0327255265945006</v>
      </c>
      <c r="AE617" s="24">
        <f ca="1">SQRT(Inputs!$B$38)*I617+SQRT(1-Inputs!$B$38)*_xlfn.NORM.S.INV(RAND())</f>
        <v>1.9066352466538661</v>
      </c>
      <c r="AF617" s="24">
        <f ca="1">SQRT(Inputs!$B$38)*J617+SQRT(1-Inputs!$B$38)*_xlfn.NORM.S.INV(RAND())</f>
        <v>-2.134870146192378</v>
      </c>
      <c r="AG617" s="24">
        <f ca="1">SQRT(Inputs!$B$38)*K617+SQRT(1-Inputs!$B$38)*_xlfn.NORM.S.INV(RAND())</f>
        <v>2.9004412130768514E-2</v>
      </c>
      <c r="AH617" s="24">
        <f ca="1">SQRT(Inputs!$B$38)*L617+SQRT(1-Inputs!$B$38)*_xlfn.NORM.S.INV(RAND())</f>
        <v>-0.28684206406061608</v>
      </c>
      <c r="AI617" s="24">
        <f ca="1">SQRT(Inputs!$B$38)*M617+SQRT(1-Inputs!$B$38)*_xlfn.NORM.S.INV(RAND())</f>
        <v>-1.2770570511917125</v>
      </c>
      <c r="AJ617" s="24">
        <f ca="1">SQRT(Inputs!$B$38)*C617+SQRT(1-Inputs!$B$38)*_xlfn.NORM.S.INV(RAND())</f>
        <v>-0.49607936135953612</v>
      </c>
      <c r="AK617" s="24">
        <f ca="1">SQRT(Inputs!$B$38)*D617+SQRT(1-Inputs!$B$38)*_xlfn.NORM.S.INV(RAND())</f>
        <v>0.4659611356656026</v>
      </c>
      <c r="AL617" s="24">
        <f ca="1">SQRT(Inputs!$B$38)*E617+SQRT(1-Inputs!$B$38)*_xlfn.NORM.S.INV(RAND())</f>
        <v>-0.60759624817428215</v>
      </c>
      <c r="AM617" s="24">
        <f ca="1">SQRT(Inputs!$B$38)*F617+SQRT(1-Inputs!$B$38)*_xlfn.NORM.S.INV(RAND())</f>
        <v>0.7753725526139128</v>
      </c>
      <c r="AN617" s="24">
        <f ca="1">SQRT(Inputs!$B$38)*G617+SQRT(1-Inputs!$B$38)*_xlfn.NORM.S.INV(RAND())</f>
        <v>-0.37664414183954531</v>
      </c>
      <c r="AO617" s="24">
        <f ca="1">SQRT(Inputs!$B$38)*H617+SQRT(1-Inputs!$B$38)*_xlfn.NORM.S.INV(RAND())</f>
        <v>-0.86654763545449764</v>
      </c>
      <c r="AP617" s="24">
        <f ca="1">SQRT(Inputs!$B$38)*I617+SQRT(1-Inputs!$B$38)*_xlfn.NORM.S.INV(RAND())</f>
        <v>0.19159531732071655</v>
      </c>
      <c r="AQ617" s="24">
        <f ca="1">SQRT(Inputs!$B$38)*J617+SQRT(1-Inputs!$B$38)*_xlfn.NORM.S.INV(RAND())</f>
        <v>0.94723262409797293</v>
      </c>
      <c r="AR617" s="24">
        <f ca="1">SQRT(Inputs!$B$38)*K617+SQRT(1-Inputs!$B$38)*_xlfn.NORM.S.INV(RAND())</f>
        <v>-0.13369501678851986</v>
      </c>
      <c r="AS617" s="24">
        <f ca="1">SQRT(Inputs!$B$38)*L617+SQRT(1-Inputs!$B$38)*_xlfn.NORM.S.INV(RAND())</f>
        <v>1.6403235430716181</v>
      </c>
      <c r="AT617" s="24">
        <f ca="1">SQRT(Inputs!$B$38)*M617+SQRT(1-Inputs!$B$38)*_xlfn.NORM.S.INV(RAND())</f>
        <v>0.51227986700923522</v>
      </c>
      <c r="AU617" s="15">
        <f ca="1">Inputs!$B$6*EXP($B$8-0.5*C$5^2+C$5*N617)</f>
        <v>6212.9062731473532</v>
      </c>
      <c r="AV617" s="15">
        <f t="shared" ca="1" si="328"/>
        <v>7969.0600653685178</v>
      </c>
      <c r="AW617" s="15">
        <f t="shared" ca="1" si="329"/>
        <v>10407.341725934057</v>
      </c>
      <c r="AX617" s="15">
        <f t="shared" ca="1" si="330"/>
        <v>15782.937096253849</v>
      </c>
      <c r="AY617" s="15">
        <f t="shared" ca="1" si="331"/>
        <v>20670.503725069168</v>
      </c>
      <c r="AZ617" s="15">
        <f t="shared" ca="1" si="332"/>
        <v>24476.243521014021</v>
      </c>
      <c r="BA617" s="15">
        <f t="shared" ca="1" si="333"/>
        <v>32961.819021269446</v>
      </c>
      <c r="BB617" s="15">
        <f t="shared" ca="1" si="334"/>
        <v>45280.719596311123</v>
      </c>
      <c r="BC617" s="15">
        <f t="shared" ca="1" si="335"/>
        <v>61943.966714376249</v>
      </c>
      <c r="BD617" s="15">
        <f t="shared" ca="1" si="336"/>
        <v>69779.307460704265</v>
      </c>
      <c r="BE617" s="15">
        <f t="shared" ca="1" si="337"/>
        <v>76554.951736395873</v>
      </c>
      <c r="BF617" s="15">
        <f ca="1">Inputs!$B$13*EXP($B$9-0.5*C$6^2+C$6*Y617)</f>
        <v>13653.725544331186</v>
      </c>
      <c r="BG617" s="15">
        <f t="shared" ca="1" si="338"/>
        <v>22255.413028993175</v>
      </c>
      <c r="BH617" s="15">
        <f t="shared" ca="1" si="339"/>
        <v>27575.138674066704</v>
      </c>
      <c r="BI617" s="15">
        <f t="shared" ca="1" si="340"/>
        <v>31062.686589857047</v>
      </c>
      <c r="BJ617" s="15">
        <f t="shared" ca="1" si="341"/>
        <v>37444.352360441466</v>
      </c>
      <c r="BK617" s="15">
        <f t="shared" ca="1" si="342"/>
        <v>52893.46162768561</v>
      </c>
      <c r="BL617" s="15">
        <f t="shared" ca="1" si="343"/>
        <v>83184.363249844726</v>
      </c>
      <c r="BM617" s="15">
        <f t="shared" ca="1" si="344"/>
        <v>78431.533351569131</v>
      </c>
      <c r="BN617" s="15">
        <f t="shared" ca="1" si="345"/>
        <v>96796.823700557681</v>
      </c>
      <c r="BO617" s="15">
        <f t="shared" ca="1" si="346"/>
        <v>115192.92918936381</v>
      </c>
      <c r="BP617" s="15">
        <f t="shared" ca="1" si="347"/>
        <v>122682.1746280198</v>
      </c>
      <c r="BQ617" s="15">
        <f ca="1">Inputs!$B$20*EXP($B$10-0.5*C$7^2+C$7*AJ617)</f>
        <v>3597.4405893368566</v>
      </c>
      <c r="BR617" s="15">
        <f t="shared" ca="1" si="348"/>
        <v>5659.7748177344274</v>
      </c>
      <c r="BS617" s="15">
        <f t="shared" ca="1" si="349"/>
        <v>6509.4045918597058</v>
      </c>
      <c r="BT617" s="15">
        <f t="shared" ca="1" si="350"/>
        <v>10999.547756392565</v>
      </c>
      <c r="BU617" s="15">
        <f t="shared" ca="1" si="351"/>
        <v>13916.19085880608</v>
      </c>
      <c r="BV617" s="15">
        <f t="shared" ca="1" si="352"/>
        <v>15927.566900322117</v>
      </c>
      <c r="BW617" s="15">
        <f t="shared" ca="1" si="353"/>
        <v>23145.832172318638</v>
      </c>
      <c r="BX617" s="15">
        <f t="shared" ca="1" si="354"/>
        <v>39143.15146199493</v>
      </c>
      <c r="BY617" s="15">
        <f t="shared" ca="1" si="355"/>
        <v>53461.073461902699</v>
      </c>
      <c r="BZ617" s="15">
        <f t="shared" ca="1" si="356"/>
        <v>101414.22304797536</v>
      </c>
      <c r="CA617" s="15">
        <f t="shared" ca="1" si="357"/>
        <v>156032.94174670102</v>
      </c>
      <c r="CB617" s="15">
        <f ca="1">(AU617*DCF!C$10-DCF!C$5*MAX(AU617*DCF!C$10,0)-MAX(AU617-Inputs!$B$6,0)/Inputs!$B$10)*DCF!C$6</f>
        <v>1034.1568260092531</v>
      </c>
      <c r="CC617" s="15">
        <f ca="1">(AV617*DCF!D$10-DCF!D$5*MAX(AV617*DCF!D$10,0)-MAX(AV617-AU617,0)/Inputs!$B$10)*DCF!D$6</f>
        <v>1514.2122619004986</v>
      </c>
      <c r="CD617" s="15">
        <f ca="1">(AW617*DCF!E$10-DCF!E$5*MAX(AW617*DCF!E$10,0)-MAX(AW617-AV617,0)/Inputs!$B$10)*DCF!E$6</f>
        <v>1853.6875302883918</v>
      </c>
      <c r="CE617" s="15">
        <f ca="1">(AX617*DCF!F$10-DCF!F$5*MAX(AX617*DCF!F$10,0)-MAX(AX617-AW617,0)/Inputs!$B$10)*DCF!F$6</f>
        <v>2326.8618951864623</v>
      </c>
      <c r="CF617" s="15">
        <f ca="1">(AY617*DCF!G$10-DCF!G$5*MAX(AY617*DCF!G$10,0)-MAX(AY617-AX617,0)/Inputs!$B$10)*DCF!G$6</f>
        <v>3319.4726856256789</v>
      </c>
      <c r="CG617" s="15">
        <f ca="1">(AZ617*DCF!H$10-DCF!H$5*MAX(AZ617*DCF!H$10,0)-MAX(AZ617-AY617,0)/Inputs!$B$10)*DCF!H$6</f>
        <v>4076.3029082950329</v>
      </c>
      <c r="CH617" s="15">
        <f ca="1">(BA617*DCF!I$10-DCF!I$5*MAX(BA617*DCF!I$10,0)-MAX(BA617-AZ617,0)/Inputs!$B$10)*DCF!I$6</f>
        <v>4628.990194632067</v>
      </c>
      <c r="CI617" s="15">
        <f ca="1">(BB617*DCF!J$10-DCF!J$5*MAX(BB617*DCF!J$10,0)-MAX(BB617-BA617,0)/Inputs!$B$10)*DCF!J$6</f>
        <v>5903.550165722826</v>
      </c>
      <c r="CJ617" s="15">
        <f ca="1">(BC617*DCF!K$10-DCF!K$5*MAX(BC617*DCF!K$10,0)-MAX(BC617-BB617,0)/Inputs!$B$10)*DCF!K$6</f>
        <v>7639.3828798829982</v>
      </c>
      <c r="CK617" s="15">
        <f ca="1">(BD617*DCF!L$10-DCF!L$5*MAX(BD617*DCF!L$10,0)-MAX(BD617-BC617,0)/Inputs!$B$10)*DCF!L$6</f>
        <v>9510.8100623800983</v>
      </c>
      <c r="CL617" s="15">
        <f ca="1">(BE617*DCF!M$10-DCF!M$5*MAX(BE617*DCF!M$10,0)-MAX(BE617-BD617,0)/Inputs!$B$10)*DCF!M$6</f>
        <v>9993.470749452692</v>
      </c>
      <c r="CM617" s="15">
        <f ca="1">(BF617*DCF!C$28-DCF!C$5*MAX(BF617*DCF!C$28,0)-MAX(BF617-Inputs!$B$13,0)/Inputs!$B$17)*DCF!C$6</f>
        <v>3643.5342959450354</v>
      </c>
      <c r="CN617" s="15">
        <f ca="1">(BG617*DCF!D$28-DCF!D$5*MAX(BG617*DCF!D$28,0)-MAX(BG617-BF617,0)/Inputs!$B$17)*DCF!D$6</f>
        <v>4719.5981070561875</v>
      </c>
      <c r="CO617" s="15">
        <f ca="1">(BH617*DCF!E$28-DCF!E$5*MAX(BH617*DCF!E$28,0)-MAX(BH617-BG617,0)/Inputs!$B$17)*DCF!E$6</f>
        <v>6761.3255878642212</v>
      </c>
      <c r="CP617" s="15">
        <f ca="1">(BI617*DCF!F$28-DCF!F$5*MAX(BI617*DCF!F$28,0)-MAX(BI617-BH617,0)/Inputs!$B$17)*DCF!F$6</f>
        <v>7797.7379682209785</v>
      </c>
      <c r="CQ617" s="15">
        <f ca="1">(BJ617*DCF!G$28-DCF!G$5*MAX(BJ617*DCF!G$28,0)-MAX(BJ617-BI617,0)/Inputs!$B$17)*DCF!G$6</f>
        <v>8641.8881699470385</v>
      </c>
      <c r="CR617" s="15">
        <f ca="1">(BK617*DCF!H$28-DCF!H$5*MAX(BK617*DCF!H$28,0)-MAX(BK617-BJ617,0)/Inputs!$B$17)*DCF!H$6</f>
        <v>10680.778596445045</v>
      </c>
      <c r="CS617" s="15">
        <f ca="1">(BL617*DCF!I$28-DCF!I$5*MAX(BL617*DCF!I$28,0)-MAX(BL617-BK617,0)/Inputs!$B$17)*DCF!I$6</f>
        <v>15213.382639407788</v>
      </c>
      <c r="CT617" s="15">
        <f ca="1">(BM617*DCF!J$28-DCF!J$5*MAX(BM617*DCF!J$28,0)-MAX(BM617-BL617,0)/Inputs!$B$17)*DCF!J$6</f>
        <v>17496.743042644197</v>
      </c>
      <c r="CU617" s="15">
        <f ca="1">(BN617*DCF!K$28-DCF!K$5*MAX(BN617*DCF!K$28,0)-MAX(BN617-BM617,0)/Inputs!$B$17)*DCF!K$6</f>
        <v>18192.362729885415</v>
      </c>
      <c r="CV617" s="15">
        <f ca="1">(BO617*DCF!L$28-DCF!L$5*MAX(BO617*DCF!L$28,0)-MAX(BO617-BN617,0)/Inputs!$B$17)*DCF!L$6</f>
        <v>20901.85724699773</v>
      </c>
      <c r="CW617" s="15">
        <f ca="1">(BP617*DCF!M$28-DCF!M$5*MAX(BP617*DCF!M$28,0)-MAX(BP617-BO617,0)/Inputs!$B$17)*DCF!M$6</f>
        <v>22299.885565112305</v>
      </c>
      <c r="CX617" s="15">
        <f ca="1">(BQ617*DCF!C$46-DCF!C$5*MAX(BQ617*DCF!C$46,0)-MAX(BQ617-Inputs!$B$20,0)/Inputs!$B$24)*DCF!C$6</f>
        <v>-1013.9311242518637</v>
      </c>
      <c r="CY617" s="15">
        <f ca="1">(BR617*DCF!D$46-DCF!D$5*MAX(BR617*DCF!D$46,0)-MAX(BR617-BQ617,0)/Inputs!$B$24)*DCF!D$6</f>
        <v>-1845.9724700612162</v>
      </c>
      <c r="CZ617" s="15">
        <f ca="1">(BS617*DCF!E$46-DCF!E$5*MAX(BS617*DCF!E$46,0)-MAX(BS617-BR617,0)/Inputs!$B$24)*DCF!E$6</f>
        <v>-1104.6490937335861</v>
      </c>
      <c r="DA617" s="15">
        <f ca="1">(BT617*DCF!F$46-DCF!F$5*MAX(BT617*DCF!F$46,0)-MAX(BT617-BS617,0)/Inputs!$B$24)*DCF!F$6</f>
        <v>-2436.0596825262301</v>
      </c>
      <c r="DB617" s="15">
        <f ca="1">(BU617*DCF!G$46-DCF!G$5*MAX(BU617*DCF!G$46,0)-MAX(BU617-BT617,0)/Inputs!$B$24)*DCF!G$6</f>
        <v>-1449.2142792748009</v>
      </c>
      <c r="DC617" s="15">
        <f ca="1">(BV617*DCF!H$46-DCF!H$5*MAX(BV617*DCF!H$46,0)-MAX(BV617-BU617,0)/Inputs!$B$24)*DCF!H$6</f>
        <v>-625.02278099563398</v>
      </c>
      <c r="DD617" s="15">
        <f ca="1">(BW617*DCF!I$46-DCF!I$5*MAX(BW617*DCF!I$46,0)-MAX(BW617-BV617,0)/Inputs!$B$24)*DCF!I$6</f>
        <v>-1537.5227523706035</v>
      </c>
      <c r="DE617" s="15">
        <f ca="1">(BX617*DCF!J$46-DCF!J$5*MAX(BX617*DCF!J$46,0)-MAX(BX617-BW617,0)/Inputs!$B$24)*DCF!J$6</f>
        <v>-2600.2807881763702</v>
      </c>
      <c r="DF617" s="15">
        <f ca="1">(BY617*DCF!K$46-DCF!K$5*MAX(BY617*DCF!K$46,0)-MAX(BY617-BX617,0)/Inputs!$B$24)*DCF!K$6</f>
        <v>-453.63473258540881</v>
      </c>
      <c r="DG617" s="15">
        <f ca="1">(BZ617*DCF!L$46-DCF!L$5*MAX(BZ617*DCF!L$46,0)-MAX(BZ617-BY617,0)/Inputs!$B$24)*DCF!L$6</f>
        <v>-3841.66073297397</v>
      </c>
      <c r="DH617" s="15">
        <f ca="1">(CA617*DCF!M$46-DCF!M$5*MAX(CA617*DCF!M$46,0)-MAX(CA617-BZ617,0)/Inputs!$B$24)*DCF!M$6</f>
        <v>813.98841812056844</v>
      </c>
      <c r="DI617" s="15">
        <f ca="1">SUM(CB617:CL617)+BE617*DCF!M$10*(1+Inputs!$B$30)*(1-Inputs!$B$33)*(1-Inputs!$B$30/Inputs!$B$31)/(Inputs!$B$29-Inputs!$B$30)*DCF!M$6</f>
        <v>264854.34117620066</v>
      </c>
      <c r="DJ617" s="15">
        <f ca="1">SUM(CM617:CW617)+BP617*DCF!M$28*(1+Inputs!$B$30)*(1-Inputs!$B$33)*(1-Inputs!$B$30/Inputs!$B$31)/(Inputs!$B$29-Inputs!$B$30)*DCF!M$6</f>
        <v>591583.91300764552</v>
      </c>
      <c r="DK617" s="15">
        <f ca="1">SUM(CX617:DH617)+CA617*DCF!M$46*(1+Inputs!$B$30)*(1-Inputs!$B$33)*(1-Inputs!$B$30/Inputs!$B$31)/(Inputs!$B$29-Inputs!$B$30)*DCF!M$6</f>
        <v>225151.4512051256</v>
      </c>
      <c r="DM617" s="15">
        <f ca="1">DI617+DJ617+DK617+Inputs!$B$34+Inputs!$B$36-Inputs!$B$35</f>
        <v>1158440.7053889718</v>
      </c>
    </row>
    <row r="618" spans="1:117" x14ac:dyDescent="0.75">
      <c r="A618" s="11">
        <v>605</v>
      </c>
      <c r="C618" s="24">
        <f t="shared" ca="1" si="360"/>
        <v>-0.46243009361102422</v>
      </c>
      <c r="D618" s="24">
        <f t="shared" ca="1" si="360"/>
        <v>-1.2855011280876449</v>
      </c>
      <c r="E618" s="24">
        <f t="shared" ca="1" si="360"/>
        <v>1.7912740410763968</v>
      </c>
      <c r="F618" s="24">
        <f t="shared" ca="1" si="360"/>
        <v>0.85861736092538277</v>
      </c>
      <c r="G618" s="24">
        <f t="shared" ca="1" si="360"/>
        <v>-1.6726552304521627</v>
      </c>
      <c r="H618" s="24">
        <f t="shared" ca="1" si="360"/>
        <v>9.3775174060762474E-3</v>
      </c>
      <c r="I618" s="24">
        <f t="shared" ca="1" si="360"/>
        <v>0.12343912317433633</v>
      </c>
      <c r="J618" s="24">
        <f t="shared" ca="1" si="360"/>
        <v>0.11903290993503608</v>
      </c>
      <c r="K618" s="24">
        <f t="shared" ca="1" si="360"/>
        <v>0.19764976267103387</v>
      </c>
      <c r="L618" s="24">
        <f t="shared" ca="1" si="360"/>
        <v>-0.36280464556520581</v>
      </c>
      <c r="M618" s="24">
        <f t="shared" ca="1" si="360"/>
        <v>0.97263827483757304</v>
      </c>
      <c r="N618" s="24">
        <f ca="1">SQRT(Inputs!$B$38)*C618+SQRT(1-Inputs!$B$38)*_xlfn.NORM.S.INV(RAND())</f>
        <v>0.4835171328005492</v>
      </c>
      <c r="O618" s="24">
        <f ca="1">SQRT(Inputs!$B$38)*D618+SQRT(1-Inputs!$B$38)*_xlfn.NORM.S.INV(RAND())</f>
        <v>-1.1020272228089336</v>
      </c>
      <c r="P618" s="24">
        <f ca="1">SQRT(Inputs!$B$38)*E618+SQRT(1-Inputs!$B$38)*_xlfn.NORM.S.INV(RAND())</f>
        <v>0.3711271737040216</v>
      </c>
      <c r="Q618" s="24">
        <f ca="1">SQRT(Inputs!$B$38)*F618+SQRT(1-Inputs!$B$38)*_xlfn.NORM.S.INV(RAND())</f>
        <v>-0.17343863107705071</v>
      </c>
      <c r="R618" s="24">
        <f ca="1">SQRT(Inputs!$B$38)*G618+SQRT(1-Inputs!$B$38)*_xlfn.NORM.S.INV(RAND())</f>
        <v>-0.81647050234949603</v>
      </c>
      <c r="S618" s="24">
        <f ca="1">SQRT(Inputs!$B$38)*H618+SQRT(1-Inputs!$B$38)*_xlfn.NORM.S.INV(RAND())</f>
        <v>-0.80062334813020641</v>
      </c>
      <c r="T618" s="24">
        <f ca="1">SQRT(Inputs!$B$38)*I618+SQRT(1-Inputs!$B$38)*_xlfn.NORM.S.INV(RAND())</f>
        <v>-1.0757339115617721</v>
      </c>
      <c r="U618" s="24">
        <f ca="1">SQRT(Inputs!$B$38)*J618+SQRT(1-Inputs!$B$38)*_xlfn.NORM.S.INV(RAND())</f>
        <v>0.68632083948793055</v>
      </c>
      <c r="V618" s="24">
        <f ca="1">SQRT(Inputs!$B$38)*K618+SQRT(1-Inputs!$B$38)*_xlfn.NORM.S.INV(RAND())</f>
        <v>0.9532839495302704</v>
      </c>
      <c r="W618" s="24">
        <f ca="1">SQRT(Inputs!$B$38)*L618+SQRT(1-Inputs!$B$38)*_xlfn.NORM.S.INV(RAND())</f>
        <v>-1.5927910291854754</v>
      </c>
      <c r="X618" s="24">
        <f ca="1">SQRT(Inputs!$B$38)*M618+SQRT(1-Inputs!$B$38)*_xlfn.NORM.S.INV(RAND())</f>
        <v>-1.0359475856217233</v>
      </c>
      <c r="Y618" s="24">
        <f ca="1">SQRT(Inputs!$B$38)*C618+SQRT(1-Inputs!$B$38)*_xlfn.NORM.S.INV(RAND())</f>
        <v>1.3821412379814362</v>
      </c>
      <c r="Z618" s="24">
        <f ca="1">SQRT(Inputs!$B$38)*D618+SQRT(1-Inputs!$B$38)*_xlfn.NORM.S.INV(RAND())</f>
        <v>0.69849614702371576</v>
      </c>
      <c r="AA618" s="24">
        <f ca="1">SQRT(Inputs!$B$38)*E618+SQRT(1-Inputs!$B$38)*_xlfn.NORM.S.INV(RAND())</f>
        <v>1.4857803251432109</v>
      </c>
      <c r="AB618" s="24">
        <f ca="1">SQRT(Inputs!$B$38)*F618+SQRT(1-Inputs!$B$38)*_xlfn.NORM.S.INV(RAND())</f>
        <v>0.93923023501731029</v>
      </c>
      <c r="AC618" s="24">
        <f ca="1">SQRT(Inputs!$B$38)*G618+SQRT(1-Inputs!$B$38)*_xlfn.NORM.S.INV(RAND())</f>
        <v>-0.65714003180173663</v>
      </c>
      <c r="AD618" s="24">
        <f ca="1">SQRT(Inputs!$B$38)*H618+SQRT(1-Inputs!$B$38)*_xlfn.NORM.S.INV(RAND())</f>
        <v>-1.4913775897030328</v>
      </c>
      <c r="AE618" s="24">
        <f ca="1">SQRT(Inputs!$B$38)*I618+SQRT(1-Inputs!$B$38)*_xlfn.NORM.S.INV(RAND())</f>
        <v>-0.15995614369616662</v>
      </c>
      <c r="AF618" s="24">
        <f ca="1">SQRT(Inputs!$B$38)*J618+SQRT(1-Inputs!$B$38)*_xlfn.NORM.S.INV(RAND())</f>
        <v>0.7222051236318211</v>
      </c>
      <c r="AG618" s="24">
        <f ca="1">SQRT(Inputs!$B$38)*K618+SQRT(1-Inputs!$B$38)*_xlfn.NORM.S.INV(RAND())</f>
        <v>-0.55836289186371524</v>
      </c>
      <c r="AH618" s="24">
        <f ca="1">SQRT(Inputs!$B$38)*L618+SQRT(1-Inputs!$B$38)*_xlfn.NORM.S.INV(RAND())</f>
        <v>-2.8242541164637611</v>
      </c>
      <c r="AI618" s="24">
        <f ca="1">SQRT(Inputs!$B$38)*M618+SQRT(1-Inputs!$B$38)*_xlfn.NORM.S.INV(RAND())</f>
        <v>0.12757280023560003</v>
      </c>
      <c r="AJ618" s="24">
        <f ca="1">SQRT(Inputs!$B$38)*C618+SQRT(1-Inputs!$B$38)*_xlfn.NORM.S.INV(RAND())</f>
        <v>-1.0780231718557614</v>
      </c>
      <c r="AK618" s="24">
        <f ca="1">SQRT(Inputs!$B$38)*D618+SQRT(1-Inputs!$B$38)*_xlfn.NORM.S.INV(RAND())</f>
        <v>0.21626933290534334</v>
      </c>
      <c r="AL618" s="24">
        <f ca="1">SQRT(Inputs!$B$38)*E618+SQRT(1-Inputs!$B$38)*_xlfn.NORM.S.INV(RAND())</f>
        <v>2.2399543578923224</v>
      </c>
      <c r="AM618" s="24">
        <f ca="1">SQRT(Inputs!$B$38)*F618+SQRT(1-Inputs!$B$38)*_xlfn.NORM.S.INV(RAND())</f>
        <v>-2.8163342872455088E-2</v>
      </c>
      <c r="AN618" s="24">
        <f ca="1">SQRT(Inputs!$B$38)*G618+SQRT(1-Inputs!$B$38)*_xlfn.NORM.S.INV(RAND())</f>
        <v>-0.9341918136501014</v>
      </c>
      <c r="AO618" s="24">
        <f ca="1">SQRT(Inputs!$B$38)*H618+SQRT(1-Inputs!$B$38)*_xlfn.NORM.S.INV(RAND())</f>
        <v>-0.82119928383780572</v>
      </c>
      <c r="AP618" s="24">
        <f ca="1">SQRT(Inputs!$B$38)*I618+SQRT(1-Inputs!$B$38)*_xlfn.NORM.S.INV(RAND())</f>
        <v>-0.67108416496022283</v>
      </c>
      <c r="AQ618" s="24">
        <f ca="1">SQRT(Inputs!$B$38)*J618+SQRT(1-Inputs!$B$38)*_xlfn.NORM.S.INV(RAND())</f>
        <v>0.67187686783047196</v>
      </c>
      <c r="AR618" s="24">
        <f ca="1">SQRT(Inputs!$B$38)*K618+SQRT(1-Inputs!$B$38)*_xlfn.NORM.S.INV(RAND())</f>
        <v>0.20615417480143805</v>
      </c>
      <c r="AS618" s="24">
        <f ca="1">SQRT(Inputs!$B$38)*L618+SQRT(1-Inputs!$B$38)*_xlfn.NORM.S.INV(RAND())</f>
        <v>-0.85710910442746635</v>
      </c>
      <c r="AT618" s="24">
        <f ca="1">SQRT(Inputs!$B$38)*M618+SQRT(1-Inputs!$B$38)*_xlfn.NORM.S.INV(RAND())</f>
        <v>-0.12916359001684452</v>
      </c>
      <c r="AU618" s="15">
        <f ca="1">Inputs!$B$6*EXP($B$8-0.5*C$5^2+C$5*N618)</f>
        <v>5366.2296184832267</v>
      </c>
      <c r="AV618" s="15">
        <f t="shared" ca="1" si="328"/>
        <v>5554.8707341206264</v>
      </c>
      <c r="AW618" s="15">
        <f t="shared" ca="1" si="329"/>
        <v>7120.8623921975686</v>
      </c>
      <c r="AX618" s="15">
        <f t="shared" ca="1" si="330"/>
        <v>8507.5042148560206</v>
      </c>
      <c r="AY618" s="15">
        <f t="shared" ca="1" si="331"/>
        <v>9451.4397702346705</v>
      </c>
      <c r="AZ618" s="15">
        <f t="shared" ca="1" si="332"/>
        <v>10583.877476533906</v>
      </c>
      <c r="BA618" s="15">
        <f t="shared" ca="1" si="333"/>
        <v>11572.841775537227</v>
      </c>
      <c r="BB618" s="15">
        <f t="shared" ca="1" si="334"/>
        <v>15177.233010698845</v>
      </c>
      <c r="BC618" s="15">
        <f t="shared" ca="1" si="335"/>
        <v>20379.916848943543</v>
      </c>
      <c r="BD618" s="15">
        <f t="shared" ca="1" si="336"/>
        <v>21511.515782171464</v>
      </c>
      <c r="BE618" s="15">
        <f t="shared" ca="1" si="337"/>
        <v>23986.190078246651</v>
      </c>
      <c r="BF618" s="15">
        <f ca="1">Inputs!$B$13*EXP($B$9-0.5*C$6^2+C$6*Y618)</f>
        <v>18190.878013329613</v>
      </c>
      <c r="BG618" s="15">
        <f t="shared" ca="1" si="338"/>
        <v>25147.775769339743</v>
      </c>
      <c r="BH618" s="15">
        <f t="shared" ca="1" si="339"/>
        <v>39312.221259322963</v>
      </c>
      <c r="BI618" s="15">
        <f t="shared" ca="1" si="340"/>
        <v>55609.182394821073</v>
      </c>
      <c r="BJ618" s="15">
        <f t="shared" ca="1" si="341"/>
        <v>62012.02035181674</v>
      </c>
      <c r="BK618" s="15">
        <f t="shared" ca="1" si="342"/>
        <v>62122.75457530134</v>
      </c>
      <c r="BL618" s="15">
        <f t="shared" ca="1" si="343"/>
        <v>74744.754620962936</v>
      </c>
      <c r="BM618" s="15">
        <f t="shared" ca="1" si="344"/>
        <v>100501.56097661689</v>
      </c>
      <c r="BN618" s="15">
        <f t="shared" ca="1" si="345"/>
        <v>115604.36473291506</v>
      </c>
      <c r="BO618" s="15">
        <f t="shared" ca="1" si="346"/>
        <v>102433.98364837912</v>
      </c>
      <c r="BP618" s="15">
        <f t="shared" ca="1" si="347"/>
        <v>127912.53402511057</v>
      </c>
      <c r="BQ618" s="15">
        <f ca="1">Inputs!$B$20*EXP($B$10-0.5*C$7^2+C$7*AJ618)</f>
        <v>2926.5295002489138</v>
      </c>
      <c r="BR618" s="15">
        <f t="shared" ca="1" si="348"/>
        <v>4253.2422985114772</v>
      </c>
      <c r="BS618" s="15">
        <f t="shared" ca="1" si="349"/>
        <v>11082.533256281924</v>
      </c>
      <c r="BT618" s="15">
        <f t="shared" ca="1" si="350"/>
        <v>15167.926254970916</v>
      </c>
      <c r="BU618" s="15">
        <f t="shared" ca="1" si="351"/>
        <v>16767.99759522266</v>
      </c>
      <c r="BV618" s="15">
        <f t="shared" ca="1" si="352"/>
        <v>19388.643067671383</v>
      </c>
      <c r="BW618" s="15">
        <f t="shared" ca="1" si="353"/>
        <v>23473.341697796404</v>
      </c>
      <c r="BX618" s="15">
        <f t="shared" ca="1" si="354"/>
        <v>37565.062278015284</v>
      </c>
      <c r="BY618" s="15">
        <f t="shared" ca="1" si="355"/>
        <v>54752.568981856304</v>
      </c>
      <c r="BZ618" s="15">
        <f t="shared" ca="1" si="356"/>
        <v>65625.954244260589</v>
      </c>
      <c r="CA618" s="15">
        <f t="shared" ca="1" si="357"/>
        <v>90092.782396106661</v>
      </c>
      <c r="CB618" s="15">
        <f ca="1">(AU618*DCF!C$10-DCF!C$5*MAX(AU618*DCF!C$10,0)-MAX(AU618-Inputs!$B$6,0)/Inputs!$B$10)*DCF!C$6</f>
        <v>1040.193781469352</v>
      </c>
      <c r="CC618" s="15">
        <f ca="1">(AV618*DCF!D$10-DCF!D$5*MAX(AV618*DCF!D$10,0)-MAX(AV618-AU618,0)/Inputs!$B$10)*DCF!D$6</f>
        <v>1307.9669094685198</v>
      </c>
      <c r="CD618" s="15">
        <f ca="1">(AW618*DCF!E$10-DCF!E$5*MAX(AW618*DCF!E$10,0)-MAX(AW618-AV618,0)/Inputs!$B$10)*DCF!E$6</f>
        <v>1291.3676000291332</v>
      </c>
      <c r="CE618" s="15">
        <f ca="1">(AX618*DCF!F$10-DCF!F$5*MAX(AX618*DCF!F$10,0)-MAX(AX618-AW618,0)/Inputs!$B$10)*DCF!F$6</f>
        <v>1568.6488274237997</v>
      </c>
      <c r="CF618" s="15">
        <f ca="1">(AY618*DCF!G$10-DCF!G$5*MAX(AY618*DCF!G$10,0)-MAX(AY618-AX618,0)/Inputs!$B$10)*DCF!G$6</f>
        <v>1765.9324919505036</v>
      </c>
      <c r="CG618" s="15">
        <f ca="1">(AZ618*DCF!H$10-DCF!H$5*MAX(AZ618*DCF!H$10,0)-MAX(AZ618-AY618,0)/Inputs!$B$10)*DCF!H$6</f>
        <v>1853.782787309495</v>
      </c>
      <c r="CH618" s="15">
        <f ca="1">(BA618*DCF!I$10-DCF!I$5*MAX(BA618*DCF!I$10,0)-MAX(BA618-AZ618,0)/Inputs!$B$10)*DCF!I$6</f>
        <v>1951.7112186210177</v>
      </c>
      <c r="CI618" s="15">
        <f ca="1">(BB618*DCF!J$10-DCF!J$5*MAX(BB618*DCF!J$10,0)-MAX(BB618-BA618,0)/Inputs!$B$10)*DCF!J$6</f>
        <v>2058.2623046504987</v>
      </c>
      <c r="CJ618" s="15">
        <f ca="1">(BC618*DCF!K$10-DCF!K$5*MAX(BC618*DCF!K$10,0)-MAX(BC618-BB618,0)/Inputs!$B$10)*DCF!K$6</f>
        <v>2552.542771377462</v>
      </c>
      <c r="CK618" s="15">
        <f ca="1">(BD618*DCF!L$10-DCF!L$5*MAX(BD618*DCF!L$10,0)-MAX(BD618-BC618,0)/Inputs!$B$10)*DCF!L$6</f>
        <v>3098.0115779834559</v>
      </c>
      <c r="CL618" s="15">
        <f ca="1">(BE618*DCF!M$10-DCF!M$5*MAX(BE618*DCF!M$10,0)-MAX(BE618-BD618,0)/Inputs!$B$10)*DCF!M$6</f>
        <v>3089.1353722081212</v>
      </c>
      <c r="CM618" s="15">
        <f ca="1">(BF618*DCF!C$28-DCF!C$5*MAX(BF618*DCF!C$28,0)-MAX(BF618-Inputs!$B$13,0)/Inputs!$B$17)*DCF!C$6</f>
        <v>3980.402257397976</v>
      </c>
      <c r="CN618" s="15">
        <f ca="1">(BG618*DCF!D$28-DCF!D$5*MAX(BG618*DCF!D$28,0)-MAX(BG618-BF618,0)/Inputs!$B$17)*DCF!D$6</f>
        <v>5922.374705104744</v>
      </c>
      <c r="CO618" s="15">
        <f ca="1">(BH618*DCF!E$28-DCF!E$5*MAX(BH618*DCF!E$28,0)-MAX(BH618-BG618,0)/Inputs!$B$17)*DCF!E$6</f>
        <v>8342.3038359173515</v>
      </c>
      <c r="CP618" s="15">
        <f ca="1">(BI618*DCF!F$28-DCF!F$5*MAX(BI618*DCF!F$28,0)-MAX(BI618-BH618,0)/Inputs!$B$17)*DCF!F$6</f>
        <v>12129.308858529786</v>
      </c>
      <c r="CQ618" s="15">
        <f ca="1">(BJ618*DCF!G$28-DCF!G$5*MAX(BJ618*DCF!G$28,0)-MAX(BJ618-BI618,0)/Inputs!$B$17)*DCF!G$6</f>
        <v>15012.59507207059</v>
      </c>
      <c r="CR618" s="15">
        <f ca="1">(BK618*DCF!H$28-DCF!H$5*MAX(BK618*DCF!H$28,0)-MAX(BK618-BJ618,0)/Inputs!$B$17)*DCF!H$6</f>
        <v>15346.437599203429</v>
      </c>
      <c r="CS618" s="15">
        <f ca="1">(BL618*DCF!I$28-DCF!I$5*MAX(BL618*DCF!I$28,0)-MAX(BL618-BK618,0)/Inputs!$B$17)*DCF!I$6</f>
        <v>15764.812094177349</v>
      </c>
      <c r="CT618" s="15">
        <f ca="1">(BM618*DCF!J$28-DCF!J$5*MAX(BM618*DCF!J$28,0)-MAX(BM618-BL618,0)/Inputs!$B$17)*DCF!J$6</f>
        <v>19005.049258286839</v>
      </c>
      <c r="CU618" s="15">
        <f ca="1">(BN618*DCF!K$28-DCF!K$5*MAX(BN618*DCF!K$28,0)-MAX(BN618-BM618,0)/Inputs!$B$17)*DCF!K$6</f>
        <v>22563.811201282049</v>
      </c>
      <c r="CV618" s="15">
        <f ca="1">(BO618*DCF!L$28-DCF!L$5*MAX(BO618*DCF!L$28,0)-MAX(BO618-BN618,0)/Inputs!$B$17)*DCF!L$6</f>
        <v>20437.729814214756</v>
      </c>
      <c r="CW618" s="15">
        <f ca="1">(BP618*DCF!M$28-DCF!M$5*MAX(BP618*DCF!M$28,0)-MAX(BP618-BO618,0)/Inputs!$B$17)*DCF!M$6</f>
        <v>21403.592859841752</v>
      </c>
      <c r="CX618" s="15">
        <f ca="1">(BQ618*DCF!C$46-DCF!C$5*MAX(BQ618*DCF!C$46,0)-MAX(BQ618-Inputs!$B$20,0)/Inputs!$B$24)*DCF!C$6</f>
        <v>-675.87286379882528</v>
      </c>
      <c r="CY618" s="15">
        <f ca="1">(BR618*DCF!D$46-DCF!D$5*MAX(BR618*DCF!D$46,0)-MAX(BR618-BQ618,0)/Inputs!$B$24)*DCF!D$6</f>
        <v>-1292.0266117658762</v>
      </c>
      <c r="CZ618" s="15">
        <f ca="1">(BS618*DCF!E$46-DCF!E$5*MAX(BS618*DCF!E$46,0)-MAX(BS618-BR618,0)/Inputs!$B$24)*DCF!E$6</f>
        <v>-4002.447341840184</v>
      </c>
      <c r="DA618" s="15">
        <f ca="1">(BT618*DCF!F$46-DCF!F$5*MAX(BT618*DCF!F$46,0)-MAX(BT618-BS618,0)/Inputs!$B$24)*DCF!F$6</f>
        <v>-2592.2450287794268</v>
      </c>
      <c r="DB618" s="15">
        <f ca="1">(BU618*DCF!G$46-DCF!G$5*MAX(BU618*DCF!G$46,0)-MAX(BU618-BT618,0)/Inputs!$B$24)*DCF!G$6</f>
        <v>-1102.2746948963568</v>
      </c>
      <c r="DC618" s="15">
        <f ca="1">(BV618*DCF!H$46-DCF!H$5*MAX(BV618*DCF!H$46,0)-MAX(BV618-BU618,0)/Inputs!$B$24)*DCF!H$6</f>
        <v>-814.34952360222678</v>
      </c>
      <c r="DD618" s="15">
        <f ca="1">(BW618*DCF!I$46-DCF!I$5*MAX(BW618*DCF!I$46,0)-MAX(BW618-BV618,0)/Inputs!$B$24)*DCF!I$6</f>
        <v>-630.43303379582562</v>
      </c>
      <c r="DE618" s="15">
        <f ca="1">(BX618*DCF!J$46-DCF!J$5*MAX(BX618*DCF!J$46,0)-MAX(BX618-BW618,0)/Inputs!$B$24)*DCF!J$6</f>
        <v>-2161.1436195478414</v>
      </c>
      <c r="DF618" s="15">
        <f ca="1">(BY618*DCF!K$46-DCF!K$5*MAX(BY618*DCF!K$46,0)-MAX(BY618-BX618,0)/Inputs!$B$24)*DCF!K$6</f>
        <v>-1082.8320102965451</v>
      </c>
      <c r="DG618" s="15">
        <f ca="1">(BZ618*DCF!L$46-DCF!L$5*MAX(BZ618*DCF!L$46,0)-MAX(BZ618-BY618,0)/Inputs!$B$24)*DCF!L$6</f>
        <v>2075.7358298380136</v>
      </c>
      <c r="DH618" s="15">
        <f ca="1">(CA618*DCF!M$46-DCF!M$5*MAX(CA618*DCF!M$46,0)-MAX(CA618-BZ618,0)/Inputs!$B$24)*DCF!M$6</f>
        <v>1947.9783930439121</v>
      </c>
      <c r="DI618" s="15">
        <f ca="1">SUM(CB618:CL618)+BE618*DCF!M$10*(1+Inputs!$B$30)*(1-Inputs!$B$33)*(1-Inputs!$B$30/Inputs!$B$31)/(Inputs!$B$29-Inputs!$B$30)*DCF!M$6</f>
        <v>88331.439814779093</v>
      </c>
      <c r="DJ618" s="15">
        <f ca="1">SUM(CM618:CW618)+BP618*DCF!M$28*(1+Inputs!$B$30)*(1-Inputs!$B$33)*(1-Inputs!$B$30/Inputs!$B$31)/(Inputs!$B$29-Inputs!$B$30)*DCF!M$6</f>
        <v>634551.44910274132</v>
      </c>
      <c r="DK618" s="15">
        <f ca="1">SUM(CX618:DH618)+CA618*DCF!M$46*(1+Inputs!$B$30)*(1-Inputs!$B$33)*(1-Inputs!$B$30/Inputs!$B$31)/(Inputs!$B$29-Inputs!$B$30)*DCF!M$6</f>
        <v>128964.20325126841</v>
      </c>
      <c r="DM618" s="15">
        <f ca="1">DI618+DJ618+DK618+Inputs!$B$34+Inputs!$B$36-Inputs!$B$35</f>
        <v>928698.09216878877</v>
      </c>
    </row>
    <row r="619" spans="1:117" x14ac:dyDescent="0.75">
      <c r="A619" s="11">
        <v>606</v>
      </c>
      <c r="C619" s="24">
        <f t="shared" ca="1" si="360"/>
        <v>-2.388038913194801</v>
      </c>
      <c r="D619" s="24">
        <f t="shared" ca="1" si="360"/>
        <v>0.75989600629905452</v>
      </c>
      <c r="E619" s="24">
        <f t="shared" ca="1" si="360"/>
        <v>0.10799391818994655</v>
      </c>
      <c r="F619" s="24">
        <f t="shared" ca="1" si="360"/>
        <v>-0.84457609340727269</v>
      </c>
      <c r="G619" s="24">
        <f t="shared" ca="1" si="360"/>
        <v>-0.81834858301558633</v>
      </c>
      <c r="H619" s="24">
        <f t="shared" ca="1" si="360"/>
        <v>-2.4654173457149542E-2</v>
      </c>
      <c r="I619" s="24">
        <f t="shared" ca="1" si="360"/>
        <v>1.3853094207728895</v>
      </c>
      <c r="J619" s="24">
        <f t="shared" ca="1" si="360"/>
        <v>-4.9374269766429238E-2</v>
      </c>
      <c r="K619" s="24">
        <f t="shared" ca="1" si="360"/>
        <v>-1.2082062837612118</v>
      </c>
      <c r="L619" s="24">
        <f t="shared" ca="1" si="360"/>
        <v>0.32475499294319449</v>
      </c>
      <c r="M619" s="24">
        <f t="shared" ca="1" si="360"/>
        <v>-1.5078689871753956</v>
      </c>
      <c r="N619" s="24">
        <f ca="1">SQRT(Inputs!$B$38)*C619+SQRT(1-Inputs!$B$38)*_xlfn.NORM.S.INV(RAND())</f>
        <v>-1.5303247410709961</v>
      </c>
      <c r="O619" s="24">
        <f ca="1">SQRT(Inputs!$B$38)*D619+SQRT(1-Inputs!$B$38)*_xlfn.NORM.S.INV(RAND())</f>
        <v>1.6463443609259569</v>
      </c>
      <c r="P619" s="24">
        <f ca="1">SQRT(Inputs!$B$38)*E619+SQRT(1-Inputs!$B$38)*_xlfn.NORM.S.INV(RAND())</f>
        <v>0.19779177855477062</v>
      </c>
      <c r="Q619" s="24">
        <f ca="1">SQRT(Inputs!$B$38)*F619+SQRT(1-Inputs!$B$38)*_xlfn.NORM.S.INV(RAND())</f>
        <v>-5.1203675833813855E-2</v>
      </c>
      <c r="R619" s="24">
        <f ca="1">SQRT(Inputs!$B$38)*G619+SQRT(1-Inputs!$B$38)*_xlfn.NORM.S.INV(RAND())</f>
        <v>-0.3537505586679679</v>
      </c>
      <c r="S619" s="24">
        <f ca="1">SQRT(Inputs!$B$38)*H619+SQRT(1-Inputs!$B$38)*_xlfn.NORM.S.INV(RAND())</f>
        <v>1.1509729263849864</v>
      </c>
      <c r="T619" s="24">
        <f ca="1">SQRT(Inputs!$B$38)*I619+SQRT(1-Inputs!$B$38)*_xlfn.NORM.S.INV(RAND())</f>
        <v>0.34566475403402025</v>
      </c>
      <c r="U619" s="24">
        <f ca="1">SQRT(Inputs!$B$38)*J619+SQRT(1-Inputs!$B$38)*_xlfn.NORM.S.INV(RAND())</f>
        <v>1.9132870530080535</v>
      </c>
      <c r="V619" s="24">
        <f ca="1">SQRT(Inputs!$B$38)*K619+SQRT(1-Inputs!$B$38)*_xlfn.NORM.S.INV(RAND())</f>
        <v>-0.18671683760637664</v>
      </c>
      <c r="W619" s="24">
        <f ca="1">SQRT(Inputs!$B$38)*L619+SQRT(1-Inputs!$B$38)*_xlfn.NORM.S.INV(RAND())</f>
        <v>0.87243425550265008</v>
      </c>
      <c r="X619" s="24">
        <f ca="1">SQRT(Inputs!$B$38)*M619+SQRT(1-Inputs!$B$38)*_xlfn.NORM.S.INV(RAND())</f>
        <v>-0.49564290600950872</v>
      </c>
      <c r="Y619" s="24">
        <f ca="1">SQRT(Inputs!$B$38)*C619+SQRT(1-Inputs!$B$38)*_xlfn.NORM.S.INV(RAND())</f>
        <v>-1.1485216538349641</v>
      </c>
      <c r="Z619" s="24">
        <f ca="1">SQRT(Inputs!$B$38)*D619+SQRT(1-Inputs!$B$38)*_xlfn.NORM.S.INV(RAND())</f>
        <v>0.26786334688640079</v>
      </c>
      <c r="AA619" s="24">
        <f ca="1">SQRT(Inputs!$B$38)*E619+SQRT(1-Inputs!$B$38)*_xlfn.NORM.S.INV(RAND())</f>
        <v>1.7129922586146986</v>
      </c>
      <c r="AB619" s="24">
        <f ca="1">SQRT(Inputs!$B$38)*F619+SQRT(1-Inputs!$B$38)*_xlfn.NORM.S.INV(RAND())</f>
        <v>-0.81551341370746466</v>
      </c>
      <c r="AC619" s="24">
        <f ca="1">SQRT(Inputs!$B$38)*G619+SQRT(1-Inputs!$B$38)*_xlfn.NORM.S.INV(RAND())</f>
        <v>-2.0523358670144285</v>
      </c>
      <c r="AD619" s="24">
        <f ca="1">SQRT(Inputs!$B$38)*H619+SQRT(1-Inputs!$B$38)*_xlfn.NORM.S.INV(RAND())</f>
        <v>-1.6896393947064465</v>
      </c>
      <c r="AE619" s="24">
        <f ca="1">SQRT(Inputs!$B$38)*I619+SQRT(1-Inputs!$B$38)*_xlfn.NORM.S.INV(RAND())</f>
        <v>0.47746176757990583</v>
      </c>
      <c r="AF619" s="24">
        <f ca="1">SQRT(Inputs!$B$38)*J619+SQRT(1-Inputs!$B$38)*_xlfn.NORM.S.INV(RAND())</f>
        <v>-0.17090624179650016</v>
      </c>
      <c r="AG619" s="24">
        <f ca="1">SQRT(Inputs!$B$38)*K619+SQRT(1-Inputs!$B$38)*_xlfn.NORM.S.INV(RAND())</f>
        <v>1.466981505637063</v>
      </c>
      <c r="AH619" s="24">
        <f ca="1">SQRT(Inputs!$B$38)*L619+SQRT(1-Inputs!$B$38)*_xlfn.NORM.S.INV(RAND())</f>
        <v>0.480492087851214</v>
      </c>
      <c r="AI619" s="24">
        <f ca="1">SQRT(Inputs!$B$38)*M619+SQRT(1-Inputs!$B$38)*_xlfn.NORM.S.INV(RAND())</f>
        <v>-1.930663465849034</v>
      </c>
      <c r="AJ619" s="24">
        <f ca="1">SQRT(Inputs!$B$38)*C619+SQRT(1-Inputs!$B$38)*_xlfn.NORM.S.INV(RAND())</f>
        <v>-1.608387073513641</v>
      </c>
      <c r="AK619" s="24">
        <f ca="1">SQRT(Inputs!$B$38)*D619+SQRT(1-Inputs!$B$38)*_xlfn.NORM.S.INV(RAND())</f>
        <v>-0.46878082156142642</v>
      </c>
      <c r="AL619" s="24">
        <f ca="1">SQRT(Inputs!$B$38)*E619+SQRT(1-Inputs!$B$38)*_xlfn.NORM.S.INV(RAND())</f>
        <v>1.8474575032017375</v>
      </c>
      <c r="AM619" s="24">
        <f ca="1">SQRT(Inputs!$B$38)*F619+SQRT(1-Inputs!$B$38)*_xlfn.NORM.S.INV(RAND())</f>
        <v>-0.23636867577111353</v>
      </c>
      <c r="AN619" s="24">
        <f ca="1">SQRT(Inputs!$B$38)*G619+SQRT(1-Inputs!$B$38)*_xlfn.NORM.S.INV(RAND())</f>
        <v>-0.57177723059861107</v>
      </c>
      <c r="AO619" s="24">
        <f ca="1">SQRT(Inputs!$B$38)*H619+SQRT(1-Inputs!$B$38)*_xlfn.NORM.S.INV(RAND())</f>
        <v>-0.57708649533714129</v>
      </c>
      <c r="AP619" s="24">
        <f ca="1">SQRT(Inputs!$B$38)*I619+SQRT(1-Inputs!$B$38)*_xlfn.NORM.S.INV(RAND())</f>
        <v>-0.81999641161190051</v>
      </c>
      <c r="AQ619" s="24">
        <f ca="1">SQRT(Inputs!$B$38)*J619+SQRT(1-Inputs!$B$38)*_xlfn.NORM.S.INV(RAND())</f>
        <v>-0.68121406168701959</v>
      </c>
      <c r="AR619" s="24">
        <f ca="1">SQRT(Inputs!$B$38)*K619+SQRT(1-Inputs!$B$38)*_xlfn.NORM.S.INV(RAND())</f>
        <v>-0.87448510547164093</v>
      </c>
      <c r="AS619" s="24">
        <f ca="1">SQRT(Inputs!$B$38)*L619+SQRT(1-Inputs!$B$38)*_xlfn.NORM.S.INV(RAND())</f>
        <v>-0.48132678174313337</v>
      </c>
      <c r="AT619" s="24">
        <f ca="1">SQRT(Inputs!$B$38)*M619+SQRT(1-Inputs!$B$38)*_xlfn.NORM.S.INV(RAND())</f>
        <v>-0.53447658363777828</v>
      </c>
      <c r="AU619" s="15">
        <f ca="1">Inputs!$B$6*EXP($B$8-0.5*C$5^2+C$5*N619)</f>
        <v>3873.4235923225192</v>
      </c>
      <c r="AV619" s="15">
        <f t="shared" ca="1" si="328"/>
        <v>6006.1681050024627</v>
      </c>
      <c r="AW619" s="15">
        <f t="shared" ca="1" si="329"/>
        <v>7521.4652559058122</v>
      </c>
      <c r="AX619" s="15">
        <f t="shared" ca="1" si="330"/>
        <v>9124.3979213953171</v>
      </c>
      <c r="AY619" s="15">
        <f t="shared" ca="1" si="331"/>
        <v>10699.644222884908</v>
      </c>
      <c r="AZ619" s="15">
        <f t="shared" ca="1" si="332"/>
        <v>14854.218615860811</v>
      </c>
      <c r="BA619" s="15">
        <f t="shared" ca="1" si="333"/>
        <v>18847.425683126105</v>
      </c>
      <c r="BB619" s="15">
        <f t="shared" ca="1" si="334"/>
        <v>27950.665328794337</v>
      </c>
      <c r="BC619" s="15">
        <f t="shared" ca="1" si="335"/>
        <v>33620.981629557071</v>
      </c>
      <c r="BD619" s="15">
        <f t="shared" ca="1" si="336"/>
        <v>44690.904675404563</v>
      </c>
      <c r="BE619" s="15">
        <f t="shared" ca="1" si="337"/>
        <v>52345.761468190736</v>
      </c>
      <c r="BF619" s="15">
        <f ca="1">Inputs!$B$13*EXP($B$9-0.5*C$6^2+C$6*Y619)</f>
        <v>11014.605744041946</v>
      </c>
      <c r="BG619" s="15">
        <f t="shared" ca="1" si="338"/>
        <v>14088.63839269739</v>
      </c>
      <c r="BH619" s="15">
        <f t="shared" ca="1" si="339"/>
        <v>22869.850121709533</v>
      </c>
      <c r="BI619" s="15">
        <f t="shared" ca="1" si="340"/>
        <v>24693.575947001355</v>
      </c>
      <c r="BJ619" s="15">
        <f t="shared" ca="1" si="341"/>
        <v>22520.179721204473</v>
      </c>
      <c r="BK619" s="15">
        <f t="shared" ca="1" si="342"/>
        <v>21959.588184706303</v>
      </c>
      <c r="BL619" s="15">
        <f t="shared" ca="1" si="343"/>
        <v>28696.483543125301</v>
      </c>
      <c r="BM619" s="15">
        <f t="shared" ca="1" si="344"/>
        <v>34533.150511446933</v>
      </c>
      <c r="BN619" s="15">
        <f t="shared" ca="1" si="345"/>
        <v>50634.29438321507</v>
      </c>
      <c r="BO619" s="15">
        <f t="shared" ca="1" si="346"/>
        <v>65878.911965647872</v>
      </c>
      <c r="BP619" s="15">
        <f t="shared" ca="1" si="347"/>
        <v>65154.139985713271</v>
      </c>
      <c r="BQ619" s="15">
        <f ca="1">Inputs!$B$20*EXP($B$10-0.5*C$7^2+C$7*AJ619)</f>
        <v>2424.6964848824932</v>
      </c>
      <c r="BR619" s="15">
        <f t="shared" ca="1" si="348"/>
        <v>2834.9164206908722</v>
      </c>
      <c r="BS619" s="15">
        <f t="shared" ca="1" si="349"/>
        <v>6599.3748155855883</v>
      </c>
      <c r="BT619" s="15">
        <f t="shared" ca="1" si="350"/>
        <v>8552.0305266903379</v>
      </c>
      <c r="BU619" s="15">
        <f t="shared" ca="1" si="351"/>
        <v>10320.696317352138</v>
      </c>
      <c r="BV619" s="15">
        <f t="shared" ca="1" si="352"/>
        <v>12608.419554945889</v>
      </c>
      <c r="BW619" s="15">
        <f t="shared" ca="1" si="353"/>
        <v>14791.098410896573</v>
      </c>
      <c r="BX619" s="15">
        <f t="shared" ca="1" si="354"/>
        <v>18046.916824939457</v>
      </c>
      <c r="BY619" s="15">
        <f t="shared" ca="1" si="355"/>
        <v>21391.030810582131</v>
      </c>
      <c r="BZ619" s="15">
        <f t="shared" ca="1" si="356"/>
        <v>27472.903327722761</v>
      </c>
      <c r="CA619" s="15">
        <f t="shared" ca="1" si="357"/>
        <v>35094.504087918096</v>
      </c>
      <c r="CB619" s="15">
        <f ca="1">(AU619*DCF!C$10-DCF!C$5*MAX(AU619*DCF!C$10,0)-MAX(AU619-Inputs!$B$6,0)/Inputs!$B$10)*DCF!C$6</f>
        <v>994.73048755939715</v>
      </c>
      <c r="CC619" s="15">
        <f ca="1">(AV619*DCF!D$10-DCF!D$5*MAX(AV619*DCF!D$10,0)-MAX(AV619-AU619,0)/Inputs!$B$10)*DCF!D$6</f>
        <v>943.94885361324214</v>
      </c>
      <c r="CD619" s="15">
        <f ca="1">(AW619*DCF!E$10-DCF!E$5*MAX(AW619*DCF!E$10,0)-MAX(AW619-AV619,0)/Inputs!$B$10)*DCF!E$6</f>
        <v>1395.2789265585586</v>
      </c>
      <c r="CE619" s="15">
        <f ca="1">(AX619*DCF!F$10-DCF!F$5*MAX(AX619*DCF!F$10,0)-MAX(AX619-AW619,0)/Inputs!$B$10)*DCF!F$6</f>
        <v>1658.3109785139391</v>
      </c>
      <c r="CF619" s="15">
        <f ca="1">(AY619*DCF!G$10-DCF!G$5*MAX(AY619*DCF!G$10,0)-MAX(AY619-AX619,0)/Inputs!$B$10)*DCF!G$6</f>
        <v>1901.7635129274061</v>
      </c>
      <c r="CG619" s="15">
        <f ca="1">(AZ619*DCF!H$10-DCF!H$5*MAX(AZ619*DCF!H$10,0)-MAX(AZ619-AY619,0)/Inputs!$B$10)*DCF!H$6</f>
        <v>2146.2380348649203</v>
      </c>
      <c r="CH619" s="15">
        <f ca="1">(BA619*DCF!I$10-DCF!I$5*MAX(BA619*DCF!I$10,0)-MAX(BA619-AZ619,0)/Inputs!$B$10)*DCF!I$6</f>
        <v>2787.7112477624532</v>
      </c>
      <c r="CI619" s="15">
        <f ca="1">(BB619*DCF!J$10-DCF!J$5*MAX(BB619*DCF!J$10,0)-MAX(BB619-BA619,0)/Inputs!$B$10)*DCF!J$6</f>
        <v>3416.953066077831</v>
      </c>
      <c r="CJ619" s="15">
        <f ca="1">(BC619*DCF!K$10-DCF!K$5*MAX(BC619*DCF!K$10,0)-MAX(BC619-BB619,0)/Inputs!$B$10)*DCF!K$6</f>
        <v>4618.6801222549375</v>
      </c>
      <c r="CK619" s="15">
        <f ca="1">(BD619*DCF!L$10-DCF!L$5*MAX(BD619*DCF!L$10,0)-MAX(BD619-BC619,0)/Inputs!$B$10)*DCF!L$6</f>
        <v>5308.7179783249921</v>
      </c>
      <c r="CL619" s="15">
        <f ca="1">(BE619*DCF!M$10-DCF!M$5*MAX(BE619*DCF!M$10,0)-MAX(BE619-BD619,0)/Inputs!$B$10)*DCF!M$6</f>
        <v>6472.2095503443734</v>
      </c>
      <c r="CM619" s="15">
        <f ca="1">(BF619*DCF!C$28-DCF!C$5*MAX(BF619*DCF!C$28,0)-MAX(BF619-Inputs!$B$13,0)/Inputs!$B$17)*DCF!C$6</f>
        <v>3361.585437887326</v>
      </c>
      <c r="CN619" s="15">
        <f ca="1">(BG619*DCF!D$28-DCF!D$5*MAX(BG619*DCF!D$28,0)-MAX(BG619-BF619,0)/Inputs!$B$17)*DCF!D$6</f>
        <v>3493.596837136959</v>
      </c>
      <c r="CO619" s="15">
        <f ca="1">(BH619*DCF!E$28-DCF!E$5*MAX(BH619*DCF!E$28,0)-MAX(BH619-BG619,0)/Inputs!$B$17)*DCF!E$6</f>
        <v>4746.4928248402075</v>
      </c>
      <c r="CP619" s="15">
        <f ca="1">(BI619*DCF!F$28-DCF!F$5*MAX(BI619*DCF!F$28,0)-MAX(BI619-BH619,0)/Inputs!$B$17)*DCF!F$6</f>
        <v>6371.6173068427524</v>
      </c>
      <c r="CQ619" s="15">
        <f ca="1">(BJ619*DCF!G$28-DCF!G$5*MAX(BJ619*DCF!G$28,0)-MAX(BJ619-BI619,0)/Inputs!$B$17)*DCF!G$6</f>
        <v>5843.0314887776995</v>
      </c>
      <c r="CR619" s="15">
        <f ca="1">(BK619*DCF!H$28-DCF!H$5*MAX(BK619*DCF!H$28,0)-MAX(BK619-BJ619,0)/Inputs!$B$17)*DCF!H$6</f>
        <v>5430.8484322453915</v>
      </c>
      <c r="CS619" s="15">
        <f ca="1">(BL619*DCF!I$28-DCF!I$5*MAX(BL619*DCF!I$28,0)-MAX(BL619-BK619,0)/Inputs!$B$17)*DCF!I$6</f>
        <v>5781.1142407283278</v>
      </c>
      <c r="CT619" s="15">
        <f ca="1">(BM619*DCF!J$28-DCF!J$5*MAX(BM619*DCF!J$28,0)-MAX(BM619-BL619,0)/Inputs!$B$17)*DCF!J$6</f>
        <v>6929.8650214512218</v>
      </c>
      <c r="CU619" s="15">
        <f ca="1">(BN619*DCF!K$28-DCF!K$5*MAX(BN619*DCF!K$28,0)-MAX(BN619-BM619,0)/Inputs!$B$17)*DCF!K$6</f>
        <v>8720.9383304699422</v>
      </c>
      <c r="CV619" s="15">
        <f ca="1">(BO619*DCF!L$28-DCF!L$5*MAX(BO619*DCF!L$28,0)-MAX(BO619-BN619,0)/Inputs!$B$17)*DCF!L$6</f>
        <v>11419.271827547469</v>
      </c>
      <c r="CW619" s="15">
        <f ca="1">(BP619*DCF!M$28-DCF!M$5*MAX(BP619*DCF!M$28,0)-MAX(BP619-BO619,0)/Inputs!$B$17)*DCF!M$6</f>
        <v>12258.789144883693</v>
      </c>
      <c r="CX619" s="15">
        <f ca="1">(BQ619*DCF!C$46-DCF!C$5*MAX(BQ619*DCF!C$46,0)-MAX(BQ619-Inputs!$B$20,0)/Inputs!$B$24)*DCF!C$6</f>
        <v>-559.97609350634946</v>
      </c>
      <c r="CY619" s="15">
        <f ca="1">(BR619*DCF!D$46-DCF!D$5*MAX(BR619*DCF!D$46,0)-MAX(BR619-BQ619,0)/Inputs!$B$24)*DCF!D$6</f>
        <v>-658.89156338120233</v>
      </c>
      <c r="CZ619" s="15">
        <f ca="1">(BS619*DCF!E$46-DCF!E$5*MAX(BS619*DCF!E$46,0)-MAX(BS619-BR619,0)/Inputs!$B$24)*DCF!E$6</f>
        <v>-2264.2334276836777</v>
      </c>
      <c r="DA619" s="15">
        <f ca="1">(BT619*DCF!F$46-DCF!F$5*MAX(BT619*DCF!F$46,0)-MAX(BT619-BS619,0)/Inputs!$B$24)*DCF!F$6</f>
        <v>-1333.8366055842664</v>
      </c>
      <c r="DB619" s="15">
        <f ca="1">(BU619*DCF!G$46-DCF!G$5*MAX(BU619*DCF!G$46,0)-MAX(BU619-BT619,0)/Inputs!$B$24)*DCF!G$6</f>
        <v>-942.11206031906374</v>
      </c>
      <c r="DC619" s="15">
        <f ca="1">(BV619*DCF!H$46-DCF!H$5*MAX(BV619*DCF!H$46,0)-MAX(BV619-BU619,0)/Inputs!$B$24)*DCF!H$6</f>
        <v>-710.89597896942075</v>
      </c>
      <c r="DD619" s="15">
        <f ca="1">(BW619*DCF!I$46-DCF!I$5*MAX(BW619*DCF!I$46,0)-MAX(BW619-BV619,0)/Inputs!$B$24)*DCF!I$6</f>
        <v>-284.95651100692095</v>
      </c>
      <c r="DE619" s="15">
        <f ca="1">(BX619*DCF!J$46-DCF!J$5*MAX(BX619*DCF!J$46,0)-MAX(BX619-BW619,0)/Inputs!$B$24)*DCF!J$6</f>
        <v>-106.37161041304896</v>
      </c>
      <c r="DF619" s="15">
        <f ca="1">(BY619*DCF!K$46-DCF!K$5*MAX(BY619*DCF!K$46,0)-MAX(BY619-BX619,0)/Inputs!$B$24)*DCF!K$6</f>
        <v>402.70814759561591</v>
      </c>
      <c r="DG619" s="15">
        <f ca="1">(BZ619*DCF!L$46-DCF!L$5*MAX(BZ619*DCF!L$46,0)-MAX(BZ619-BY619,0)/Inputs!$B$24)*DCF!L$6</f>
        <v>522.72691242811607</v>
      </c>
      <c r="DH619" s="15">
        <f ca="1">(CA619*DCF!M$46-DCF!M$5*MAX(CA619*DCF!M$46,0)-MAX(CA619-BZ619,0)/Inputs!$B$24)*DCF!M$6</f>
        <v>1157.9284738968647</v>
      </c>
      <c r="DI619" s="15">
        <f ca="1">SUM(CB619:CL619)+BE619*DCF!M$10*(1+Inputs!$B$30)*(1-Inputs!$B$33)*(1-Inputs!$B$30/Inputs!$B$31)/(Inputs!$B$29-Inputs!$B$30)*DCF!M$6</f>
        <v>177323.48912581225</v>
      </c>
      <c r="DJ619" s="15">
        <f ca="1">SUM(CM619:CW619)+BP619*DCF!M$28*(1+Inputs!$B$30)*(1-Inputs!$B$33)*(1-Inputs!$B$30/Inputs!$B$31)/(Inputs!$B$29-Inputs!$B$30)*DCF!M$6</f>
        <v>316123.5950988736</v>
      </c>
      <c r="DK619" s="15">
        <f ca="1">SUM(CX619:DH619)+CA619*DCF!M$46*(1+Inputs!$B$30)*(1-Inputs!$B$33)*(1-Inputs!$B$30/Inputs!$B$31)/(Inputs!$B$29-Inputs!$B$30)*DCF!M$6</f>
        <v>49482.350212750622</v>
      </c>
      <c r="DM619" s="15">
        <f ca="1">DI619+DJ619+DK619+Inputs!$B$34+Inputs!$B$36-Inputs!$B$35</f>
        <v>619780.43443743652</v>
      </c>
    </row>
    <row r="620" spans="1:117" x14ac:dyDescent="0.75">
      <c r="A620" s="11">
        <v>607</v>
      </c>
      <c r="C620" s="24">
        <f t="shared" ca="1" si="360"/>
        <v>0.56405892346510433</v>
      </c>
      <c r="D620" s="24">
        <f t="shared" ca="1" si="360"/>
        <v>-3.5962278457601746E-3</v>
      </c>
      <c r="E620" s="24">
        <f t="shared" ca="1" si="360"/>
        <v>0.67753238901837975</v>
      </c>
      <c r="F620" s="24">
        <f t="shared" ca="1" si="360"/>
        <v>1.8091513399572852</v>
      </c>
      <c r="G620" s="24">
        <f t="shared" ca="1" si="360"/>
        <v>0.4250742756819979</v>
      </c>
      <c r="H620" s="24">
        <f t="shared" ca="1" si="360"/>
        <v>0.24459301850050857</v>
      </c>
      <c r="I620" s="24">
        <f t="shared" ca="1" si="360"/>
        <v>-0.32718140160539</v>
      </c>
      <c r="J620" s="24">
        <f t="shared" ca="1" si="360"/>
        <v>-0.14395356526226155</v>
      </c>
      <c r="K620" s="24">
        <f t="shared" ca="1" si="360"/>
        <v>-0.1114549552626357</v>
      </c>
      <c r="L620" s="24">
        <f t="shared" ca="1" si="360"/>
        <v>-0.489198198611901</v>
      </c>
      <c r="M620" s="24">
        <f t="shared" ca="1" si="360"/>
        <v>0.38803669976110094</v>
      </c>
      <c r="N620" s="24">
        <f ca="1">SQRT(Inputs!$B$38)*C620+SQRT(1-Inputs!$B$38)*_xlfn.NORM.S.INV(RAND())</f>
        <v>-5.9487414488899881E-2</v>
      </c>
      <c r="O620" s="24">
        <f ca="1">SQRT(Inputs!$B$38)*D620+SQRT(1-Inputs!$B$38)*_xlfn.NORM.S.INV(RAND())</f>
        <v>-0.69860434696186802</v>
      </c>
      <c r="P620" s="24">
        <f ca="1">SQRT(Inputs!$B$38)*E620+SQRT(1-Inputs!$B$38)*_xlfn.NORM.S.INV(RAND())</f>
        <v>3.8188167849759975</v>
      </c>
      <c r="Q620" s="24">
        <f ca="1">SQRT(Inputs!$B$38)*F620+SQRT(1-Inputs!$B$38)*_xlfn.NORM.S.INV(RAND())</f>
        <v>1.5396642327805343</v>
      </c>
      <c r="R620" s="24">
        <f ca="1">SQRT(Inputs!$B$38)*G620+SQRT(1-Inputs!$B$38)*_xlfn.NORM.S.INV(RAND())</f>
        <v>0.63878197379093504</v>
      </c>
      <c r="S620" s="24">
        <f ca="1">SQRT(Inputs!$B$38)*H620+SQRT(1-Inputs!$B$38)*_xlfn.NORM.S.INV(RAND())</f>
        <v>0.57870219560513492</v>
      </c>
      <c r="T620" s="24">
        <f ca="1">SQRT(Inputs!$B$38)*I620+SQRT(1-Inputs!$B$38)*_xlfn.NORM.S.INV(RAND())</f>
        <v>-1.0096647726641883</v>
      </c>
      <c r="U620" s="24">
        <f ca="1">SQRT(Inputs!$B$38)*J620+SQRT(1-Inputs!$B$38)*_xlfn.NORM.S.INV(RAND())</f>
        <v>-0.64133236219397305</v>
      </c>
      <c r="V620" s="24">
        <f ca="1">SQRT(Inputs!$B$38)*K620+SQRT(1-Inputs!$B$38)*_xlfn.NORM.S.INV(RAND())</f>
        <v>-0.94911593518939374</v>
      </c>
      <c r="W620" s="24">
        <f ca="1">SQRT(Inputs!$B$38)*L620+SQRT(1-Inputs!$B$38)*_xlfn.NORM.S.INV(RAND())</f>
        <v>9.5376846983026176E-2</v>
      </c>
      <c r="X620" s="24">
        <f ca="1">SQRT(Inputs!$B$38)*M620+SQRT(1-Inputs!$B$38)*_xlfn.NORM.S.INV(RAND())</f>
        <v>0.23551971678371628</v>
      </c>
      <c r="Y620" s="24">
        <f ca="1">SQRT(Inputs!$B$38)*C620+SQRT(1-Inputs!$B$38)*_xlfn.NORM.S.INV(RAND())</f>
        <v>0.50092631365934348</v>
      </c>
      <c r="Z620" s="24">
        <f ca="1">SQRT(Inputs!$B$38)*D620+SQRT(1-Inputs!$B$38)*_xlfn.NORM.S.INV(RAND())</f>
        <v>-0.31859542947468467</v>
      </c>
      <c r="AA620" s="24">
        <f ca="1">SQRT(Inputs!$B$38)*E620+SQRT(1-Inputs!$B$38)*_xlfn.NORM.S.INV(RAND())</f>
        <v>0.20277310557826811</v>
      </c>
      <c r="AB620" s="24">
        <f ca="1">SQRT(Inputs!$B$38)*F620+SQRT(1-Inputs!$B$38)*_xlfn.NORM.S.INV(RAND())</f>
        <v>0.71173393103561056</v>
      </c>
      <c r="AC620" s="24">
        <f ca="1">SQRT(Inputs!$B$38)*G620+SQRT(1-Inputs!$B$38)*_xlfn.NORM.S.INV(RAND())</f>
        <v>-0.56423859337720639</v>
      </c>
      <c r="AD620" s="24">
        <f ca="1">SQRT(Inputs!$B$38)*H620+SQRT(1-Inputs!$B$38)*_xlfn.NORM.S.INV(RAND())</f>
        <v>0.68636410489719224</v>
      </c>
      <c r="AE620" s="24">
        <f ca="1">SQRT(Inputs!$B$38)*I620+SQRT(1-Inputs!$B$38)*_xlfn.NORM.S.INV(RAND())</f>
        <v>-0.10229712230309637</v>
      </c>
      <c r="AF620" s="24">
        <f ca="1">SQRT(Inputs!$B$38)*J620+SQRT(1-Inputs!$B$38)*_xlfn.NORM.S.INV(RAND())</f>
        <v>-0.2890029747188757</v>
      </c>
      <c r="AG620" s="24">
        <f ca="1">SQRT(Inputs!$B$38)*K620+SQRT(1-Inputs!$B$38)*_xlfn.NORM.S.INV(RAND())</f>
        <v>6.1362198685211394E-2</v>
      </c>
      <c r="AH620" s="24">
        <f ca="1">SQRT(Inputs!$B$38)*L620+SQRT(1-Inputs!$B$38)*_xlfn.NORM.S.INV(RAND())</f>
        <v>1.5436959602387486</v>
      </c>
      <c r="AI620" s="24">
        <f ca="1">SQRT(Inputs!$B$38)*M620+SQRT(1-Inputs!$B$38)*_xlfn.NORM.S.INV(RAND())</f>
        <v>-1.3987492599594791</v>
      </c>
      <c r="AJ620" s="24">
        <f ca="1">SQRT(Inputs!$B$38)*C620+SQRT(1-Inputs!$B$38)*_xlfn.NORM.S.INV(RAND())</f>
        <v>0.77158413607630849</v>
      </c>
      <c r="AK620" s="24">
        <f ca="1">SQRT(Inputs!$B$38)*D620+SQRT(1-Inputs!$B$38)*_xlfn.NORM.S.INV(RAND())</f>
        <v>-0.57963263545167987</v>
      </c>
      <c r="AL620" s="24">
        <f ca="1">SQRT(Inputs!$B$38)*E620+SQRT(1-Inputs!$B$38)*_xlfn.NORM.S.INV(RAND())</f>
        <v>0.45198384637183797</v>
      </c>
      <c r="AM620" s="24">
        <f ca="1">SQRT(Inputs!$B$38)*F620+SQRT(1-Inputs!$B$38)*_xlfn.NORM.S.INV(RAND())</f>
        <v>1.8396089381935929</v>
      </c>
      <c r="AN620" s="24">
        <f ca="1">SQRT(Inputs!$B$38)*G620+SQRT(1-Inputs!$B$38)*_xlfn.NORM.S.INV(RAND())</f>
        <v>0.80290184435697742</v>
      </c>
      <c r="AO620" s="24">
        <f ca="1">SQRT(Inputs!$B$38)*H620+SQRT(1-Inputs!$B$38)*_xlfn.NORM.S.INV(RAND())</f>
        <v>0.85598124214706384</v>
      </c>
      <c r="AP620" s="24">
        <f ca="1">SQRT(Inputs!$B$38)*I620+SQRT(1-Inputs!$B$38)*_xlfn.NORM.S.INV(RAND())</f>
        <v>-0.7779133531199236</v>
      </c>
      <c r="AQ620" s="24">
        <f ca="1">SQRT(Inputs!$B$38)*J620+SQRT(1-Inputs!$B$38)*_xlfn.NORM.S.INV(RAND())</f>
        <v>-0.8074303237344248</v>
      </c>
      <c r="AR620" s="24">
        <f ca="1">SQRT(Inputs!$B$38)*K620+SQRT(1-Inputs!$B$38)*_xlfn.NORM.S.INV(RAND())</f>
        <v>-0.68738469717590811</v>
      </c>
      <c r="AS620" s="24">
        <f ca="1">SQRT(Inputs!$B$38)*L620+SQRT(1-Inputs!$B$38)*_xlfn.NORM.S.INV(RAND())</f>
        <v>0.69266046061688613</v>
      </c>
      <c r="AT620" s="24">
        <f ca="1">SQRT(Inputs!$B$38)*M620+SQRT(1-Inputs!$B$38)*_xlfn.NORM.S.INV(RAND())</f>
        <v>0.94515820318419297</v>
      </c>
      <c r="AU620" s="15">
        <f ca="1">Inputs!$B$6*EXP($B$8-0.5*C$5^2+C$5*N620)</f>
        <v>4914.6853167862646</v>
      </c>
      <c r="AV620" s="15">
        <f t="shared" ca="1" si="328"/>
        <v>5398.3503210686913</v>
      </c>
      <c r="AW620" s="15">
        <f t="shared" ca="1" si="329"/>
        <v>11017.396078473126</v>
      </c>
      <c r="AX620" s="15">
        <f t="shared" ca="1" si="330"/>
        <v>16304.125438060739</v>
      </c>
      <c r="AY620" s="15">
        <f t="shared" ca="1" si="331"/>
        <v>21468.625251994985</v>
      </c>
      <c r="AZ620" s="15">
        <f t="shared" ca="1" si="332"/>
        <v>27984.418500397449</v>
      </c>
      <c r="BA620" s="15">
        <f t="shared" ca="1" si="333"/>
        <v>30811.621049730376</v>
      </c>
      <c r="BB620" s="15">
        <f t="shared" ca="1" si="334"/>
        <v>35375.170066031416</v>
      </c>
      <c r="BC620" s="15">
        <f t="shared" ca="1" si="335"/>
        <v>39532.581701940595</v>
      </c>
      <c r="BD620" s="15">
        <f t="shared" ca="1" si="336"/>
        <v>48865.124652291539</v>
      </c>
      <c r="BE620" s="15">
        <f t="shared" ca="1" si="337"/>
        <v>61176.273719612123</v>
      </c>
      <c r="BF620" s="15">
        <f ca="1">Inputs!$B$13*EXP($B$9-0.5*C$6^2+C$6*Y620)</f>
        <v>15275.060059182888</v>
      </c>
      <c r="BG620" s="15">
        <f t="shared" ca="1" si="338"/>
        <v>17576.244539335701</v>
      </c>
      <c r="BH620" s="15">
        <f t="shared" ca="1" si="339"/>
        <v>22209.452828600861</v>
      </c>
      <c r="BI620" s="15">
        <f t="shared" ca="1" si="340"/>
        <v>30335.382911064222</v>
      </c>
      <c r="BJ620" s="15">
        <f t="shared" ca="1" si="341"/>
        <v>34284.248308521157</v>
      </c>
      <c r="BK620" s="15">
        <f t="shared" ca="1" si="342"/>
        <v>46198.857372721475</v>
      </c>
      <c r="BL620" s="15">
        <f t="shared" ca="1" si="343"/>
        <v>56002.363202568864</v>
      </c>
      <c r="BM620" s="15">
        <f t="shared" ca="1" si="344"/>
        <v>66411.363224698493</v>
      </c>
      <c r="BN620" s="15">
        <f t="shared" ca="1" si="345"/>
        <v>82280.481872258519</v>
      </c>
      <c r="BO620" s="15">
        <f t="shared" ca="1" si="346"/>
        <v>121135.56333568646</v>
      </c>
      <c r="BP620" s="15">
        <f t="shared" ca="1" si="347"/>
        <v>127244.65966722133</v>
      </c>
      <c r="BQ620" s="15">
        <f ca="1">Inputs!$B$20*EXP($B$10-0.5*C$7^2+C$7*AJ620)</f>
        <v>5639.7567903642785</v>
      </c>
      <c r="BR620" s="15">
        <f t="shared" ca="1" si="348"/>
        <v>6365.8178900466237</v>
      </c>
      <c r="BS620" s="15">
        <f t="shared" ca="1" si="349"/>
        <v>9925.6378570152265</v>
      </c>
      <c r="BT620" s="15">
        <f t="shared" ca="1" si="350"/>
        <v>22173.785895220408</v>
      </c>
      <c r="BU620" s="15">
        <f t="shared" ca="1" si="351"/>
        <v>37319.805582167697</v>
      </c>
      <c r="BV620" s="15">
        <f t="shared" ca="1" si="352"/>
        <v>62966.688533500084</v>
      </c>
      <c r="BW620" s="15">
        <f t="shared" ca="1" si="353"/>
        <v>74527.889583467841</v>
      </c>
      <c r="BX620" s="15">
        <f t="shared" ca="1" si="354"/>
        <v>88660.957856344045</v>
      </c>
      <c r="BY620" s="15">
        <f t="shared" ca="1" si="355"/>
        <v>108919.97329012939</v>
      </c>
      <c r="BZ620" s="15">
        <f t="shared" ca="1" si="356"/>
        <v>173583.79570021643</v>
      </c>
      <c r="CA620" s="15">
        <f t="shared" ca="1" si="357"/>
        <v>288425.57465415896</v>
      </c>
      <c r="CB620" s="15">
        <f ca="1">(AU620*DCF!C$10-DCF!C$5*MAX(AU620*DCF!C$10,0)-MAX(AU620-Inputs!$B$6,0)/Inputs!$B$10)*DCF!C$6</f>
        <v>1043.4133728240793</v>
      </c>
      <c r="CC620" s="15">
        <f ca="1">(AV620*DCF!D$10-DCF!D$5*MAX(AV620*DCF!D$10,0)-MAX(AV620-AU620,0)/Inputs!$B$10)*DCF!D$6</f>
        <v>1197.8822652556939</v>
      </c>
      <c r="CD620" s="15">
        <f ca="1">(AW620*DCF!E$10-DCF!E$5*MAX(AW620*DCF!E$10,0)-MAX(AW620-AV620,0)/Inputs!$B$10)*DCF!E$6</f>
        <v>1278.0995736569473</v>
      </c>
      <c r="CE620" s="15">
        <f ca="1">(AX620*DCF!F$10-DCF!F$5*MAX(AX620*DCF!F$10,0)-MAX(AX620-AW620,0)/Inputs!$B$10)*DCF!F$6</f>
        <v>2459.1272931803487</v>
      </c>
      <c r="CF620" s="15">
        <f ca="1">(AY620*DCF!G$10-DCF!G$5*MAX(AY620*DCF!G$10,0)-MAX(AY620-AX620,0)/Inputs!$B$10)*DCF!G$6</f>
        <v>3430.6861801371433</v>
      </c>
      <c r="CG620" s="15">
        <f ca="1">(AZ620*DCF!H$10-DCF!H$5*MAX(AZ620*DCF!H$10,0)-MAX(AZ620-AY620,0)/Inputs!$B$10)*DCF!H$6</f>
        <v>4276.1990222767654</v>
      </c>
      <c r="CH620" s="15">
        <f ca="1">(BA620*DCF!I$10-DCF!I$5*MAX(BA620*DCF!I$10,0)-MAX(BA620-AZ620,0)/Inputs!$B$10)*DCF!I$6</f>
        <v>5164.3988801063615</v>
      </c>
      <c r="CI620" s="15">
        <f ca="1">(BB620*DCF!J$10-DCF!J$5*MAX(BB620*DCF!J$10,0)-MAX(BB620-BA620,0)/Inputs!$B$10)*DCF!J$6</f>
        <v>5378.9306130306877</v>
      </c>
      <c r="CJ620" s="15">
        <f ca="1">(BC620*DCF!K$10-DCF!K$5*MAX(BC620*DCF!K$10,0)-MAX(BC620-BB620,0)/Inputs!$B$10)*DCF!K$6</f>
        <v>5782.1364155054189</v>
      </c>
      <c r="CK620" s="15">
        <f ca="1">(BD620*DCF!L$10-DCF!L$5*MAX(BD620*DCF!L$10,0)-MAX(BD620-BC620,0)/Inputs!$B$10)*DCF!L$6</f>
        <v>6162.9411046551122</v>
      </c>
      <c r="CL620" s="15">
        <f ca="1">(BE620*DCF!M$10-DCF!M$5*MAX(BE620*DCF!M$10,0)-MAX(BE620-BD620,0)/Inputs!$B$10)*DCF!M$6</f>
        <v>7162.0651790327156</v>
      </c>
      <c r="CM620" s="15">
        <f ca="1">(BF620*DCF!C$28-DCF!C$5*MAX(BF620*DCF!C$28,0)-MAX(BF620-Inputs!$B$13,0)/Inputs!$B$17)*DCF!C$6</f>
        <v>3763.9128057225462</v>
      </c>
      <c r="CN620" s="15">
        <f ca="1">(BG620*DCF!D$28-DCF!D$5*MAX(BG620*DCF!D$28,0)-MAX(BG620-BF620,0)/Inputs!$B$17)*DCF!D$6</f>
        <v>4685.6612339476887</v>
      </c>
      <c r="CO620" s="15">
        <f ca="1">(BH620*DCF!E$28-DCF!E$5*MAX(BH620*DCF!E$28,0)-MAX(BH620-BG620,0)/Inputs!$B$17)*DCF!E$6</f>
        <v>5376.9709337146523</v>
      </c>
      <c r="CP620" s="15">
        <f ca="1">(BI620*DCF!F$28-DCF!F$5*MAX(BI620*DCF!F$28,0)-MAX(BI620-BH620,0)/Inputs!$B$17)*DCF!F$6</f>
        <v>6755.8033885692485</v>
      </c>
      <c r="CQ620" s="15">
        <f ca="1">(BJ620*DCF!G$28-DCF!G$5*MAX(BJ620*DCF!G$28,0)-MAX(BJ620-BI620,0)/Inputs!$B$17)*DCF!G$6</f>
        <v>8231.1481876628313</v>
      </c>
      <c r="CR620" s="15">
        <f ca="1">(BK620*DCF!H$28-DCF!H$5*MAX(BK620*DCF!H$28,0)-MAX(BK620-BJ620,0)/Inputs!$B$17)*DCF!H$6</f>
        <v>9574.2912453702666</v>
      </c>
      <c r="CS620" s="15">
        <f ca="1">(BL620*DCF!I$28-DCF!I$5*MAX(BL620*DCF!I$28,0)-MAX(BL620-BK620,0)/Inputs!$B$17)*DCF!I$6</f>
        <v>11762.022156851965</v>
      </c>
      <c r="CT620" s="15">
        <f ca="1">(BM620*DCF!J$28-DCF!J$5*MAX(BM620*DCF!J$28,0)-MAX(BM620-BL620,0)/Inputs!$B$17)*DCF!J$6</f>
        <v>13435.098859388889</v>
      </c>
      <c r="CU620" s="15">
        <f ca="1">(BN620*DCF!K$28-DCF!K$5*MAX(BN620*DCF!K$28,0)-MAX(BN620-BM620,0)/Inputs!$B$17)*DCF!K$6</f>
        <v>15432.502515843138</v>
      </c>
      <c r="CV620" s="15">
        <f ca="1">(BO620*DCF!L$28-DCF!L$5*MAX(BO620*DCF!L$28,0)-MAX(BO620-BN620,0)/Inputs!$B$17)*DCF!L$6</f>
        <v>19772.570247754833</v>
      </c>
      <c r="CW620" s="15">
        <f ca="1">(BP620*DCF!M$28-DCF!M$5*MAX(BP620*DCF!M$28,0)-MAX(BP620-BO620,0)/Inputs!$B$17)*DCF!M$6</f>
        <v>23302.584128588489</v>
      </c>
      <c r="CX620" s="15">
        <f ca="1">(BQ620*DCF!C$46-DCF!C$5*MAX(BQ620*DCF!C$46,0)-MAX(BQ620-Inputs!$B$20,0)/Inputs!$B$24)*DCF!C$6</f>
        <v>-2428.9308016380683</v>
      </c>
      <c r="CY620" s="15">
        <f ca="1">(BR620*DCF!D$46-DCF!D$5*MAX(BR620*DCF!D$46,0)-MAX(BR620-BQ620,0)/Inputs!$B$24)*DCF!D$6</f>
        <v>-1396.3009054188758</v>
      </c>
      <c r="CZ620" s="15">
        <f ca="1">(BS620*DCF!E$46-DCF!E$5*MAX(BS620*DCF!E$46,0)-MAX(BS620-BR620,0)/Inputs!$B$24)*DCF!E$6</f>
        <v>-2576.9069891095373</v>
      </c>
      <c r="DA620" s="15">
        <f ca="1">(BT620*DCF!F$46-DCF!F$5*MAX(BT620*DCF!F$46,0)-MAX(BT620-BS620,0)/Inputs!$B$24)*DCF!F$6</f>
        <v>-6074.7731764649516</v>
      </c>
      <c r="DB620" s="15">
        <f ca="1">(BU620*DCF!G$46-DCF!G$5*MAX(BU620*DCF!G$46,0)-MAX(BU620-BT620,0)/Inputs!$B$24)*DCF!G$6</f>
        <v>-6350.1862987307159</v>
      </c>
      <c r="DC620" s="15">
        <f ca="1">(BV620*DCF!H$46-DCF!H$5*MAX(BV620*DCF!H$46,0)-MAX(BV620-BU620,0)/Inputs!$B$24)*DCF!H$6</f>
        <v>-7969.611736067538</v>
      </c>
      <c r="DD620" s="15">
        <f ca="1">(BW620*DCF!I$46-DCF!I$5*MAX(BW620*DCF!I$46,0)-MAX(BW620-BV620,0)/Inputs!$B$24)*DCF!I$6</f>
        <v>-1597.5230752284303</v>
      </c>
      <c r="DE620" s="15">
        <f ca="1">(BX620*DCF!J$46-DCF!J$5*MAX(BX620*DCF!J$46,0)-MAX(BX620-BW620,0)/Inputs!$B$24)*DCF!J$6</f>
        <v>-28.776871154667369</v>
      </c>
      <c r="DF620" s="15">
        <f ca="1">(BY620*DCF!K$46-DCF!K$5*MAX(BY620*DCF!K$46,0)-MAX(BY620-BX620,0)/Inputs!$B$24)*DCF!K$6</f>
        <v>1258.9528775116162</v>
      </c>
      <c r="DG620" s="15">
        <f ca="1">(BZ620*DCF!L$46-DCF!L$5*MAX(BZ620*DCF!L$46,0)-MAX(BZ620-BY620,0)/Inputs!$B$24)*DCF!L$6</f>
        <v>-2634.5924213153125</v>
      </c>
      <c r="DH620" s="15">
        <f ca="1">(CA620*DCF!M$46-DCF!M$5*MAX(CA620*DCF!M$46,0)-MAX(CA620-BZ620,0)/Inputs!$B$24)*DCF!M$6</f>
        <v>-1396.952917406803</v>
      </c>
      <c r="DI620" s="15">
        <f ca="1">SUM(CB620:CL620)+BE620*DCF!M$10*(1+Inputs!$B$30)*(1-Inputs!$B$33)*(1-Inputs!$B$30/Inputs!$B$31)/(Inputs!$B$29-Inputs!$B$30)*DCF!M$6</f>
        <v>213590.25863381301</v>
      </c>
      <c r="DJ620" s="15">
        <f ca="1">SUM(CM620:CW620)+BP620*DCF!M$28*(1+Inputs!$B$30)*(1-Inputs!$B$33)*(1-Inputs!$B$30/Inputs!$B$31)/(Inputs!$B$29-Inputs!$B$30)*DCF!M$6</f>
        <v>594257.32635715627</v>
      </c>
      <c r="DK620" s="15">
        <f ca="1">SUM(CX620:DH620)+CA620*DCF!M$46*(1+Inputs!$B$30)*(1-Inputs!$B$33)*(1-Inputs!$B$30/Inputs!$B$31)/(Inputs!$B$29-Inputs!$B$30)*DCF!M$6</f>
        <v>414744.50229381112</v>
      </c>
      <c r="DM620" s="15">
        <f ca="1">DI620+DJ620+DK620+Inputs!$B$34+Inputs!$B$36-Inputs!$B$35</f>
        <v>1299443.0872847803</v>
      </c>
    </row>
    <row r="621" spans="1:117" x14ac:dyDescent="0.75">
      <c r="A621" s="11">
        <v>608</v>
      </c>
      <c r="C621" s="24">
        <f t="shared" ca="1" si="360"/>
        <v>-2.5601295292011428</v>
      </c>
      <c r="D621" s="24">
        <f t="shared" ca="1" si="360"/>
        <v>-0.7839250421952807</v>
      </c>
      <c r="E621" s="24">
        <f t="shared" ca="1" si="360"/>
        <v>0.82310177132979301</v>
      </c>
      <c r="F621" s="24">
        <f t="shared" ca="1" si="360"/>
        <v>0.57162242003774133</v>
      </c>
      <c r="G621" s="24">
        <f t="shared" ca="1" si="360"/>
        <v>-2.4015711209864108</v>
      </c>
      <c r="H621" s="24">
        <f t="shared" ca="1" si="360"/>
        <v>0.56600290118919516</v>
      </c>
      <c r="I621" s="24">
        <f t="shared" ca="1" si="360"/>
        <v>1.2394452188067824</v>
      </c>
      <c r="J621" s="24">
        <f t="shared" ca="1" si="360"/>
        <v>-0.37210117673447501</v>
      </c>
      <c r="K621" s="24">
        <f t="shared" ca="1" si="360"/>
        <v>0.78996671063088175</v>
      </c>
      <c r="L621" s="24">
        <f t="shared" ca="1" si="360"/>
        <v>-0.16030273326992328</v>
      </c>
      <c r="M621" s="24">
        <f t="shared" ca="1" si="360"/>
        <v>-0.1735710771674453</v>
      </c>
      <c r="N621" s="24">
        <f ca="1">SQRT(Inputs!$B$38)*C621+SQRT(1-Inputs!$B$38)*_xlfn.NORM.S.INV(RAND())</f>
        <v>-1.2819856737177227</v>
      </c>
      <c r="O621" s="24">
        <f ca="1">SQRT(Inputs!$B$38)*D621+SQRT(1-Inputs!$B$38)*_xlfn.NORM.S.INV(RAND())</f>
        <v>-0.92129813781206149</v>
      </c>
      <c r="P621" s="24">
        <f ca="1">SQRT(Inputs!$B$38)*E621+SQRT(1-Inputs!$B$38)*_xlfn.NORM.S.INV(RAND())</f>
        <v>0.58358990263749533</v>
      </c>
      <c r="Q621" s="24">
        <f ca="1">SQRT(Inputs!$B$38)*F621+SQRT(1-Inputs!$B$38)*_xlfn.NORM.S.INV(RAND())</f>
        <v>1.3284966208922138</v>
      </c>
      <c r="R621" s="24">
        <f ca="1">SQRT(Inputs!$B$38)*G621+SQRT(1-Inputs!$B$38)*_xlfn.NORM.S.INV(RAND())</f>
        <v>-2.1397380080043984</v>
      </c>
      <c r="S621" s="24">
        <f ca="1">SQRT(Inputs!$B$38)*H621+SQRT(1-Inputs!$B$38)*_xlfn.NORM.S.INV(RAND())</f>
        <v>0.77773608687920259</v>
      </c>
      <c r="T621" s="24">
        <f ca="1">SQRT(Inputs!$B$38)*I621+SQRT(1-Inputs!$B$38)*_xlfn.NORM.S.INV(RAND())</f>
        <v>1.4730056198834689</v>
      </c>
      <c r="U621" s="24">
        <f ca="1">SQRT(Inputs!$B$38)*J621+SQRT(1-Inputs!$B$38)*_xlfn.NORM.S.INV(RAND())</f>
        <v>-0.94794967954523879</v>
      </c>
      <c r="V621" s="24">
        <f ca="1">SQRT(Inputs!$B$38)*K621+SQRT(1-Inputs!$B$38)*_xlfn.NORM.S.INV(RAND())</f>
        <v>0.2655661621856964</v>
      </c>
      <c r="W621" s="24">
        <f ca="1">SQRT(Inputs!$B$38)*L621+SQRT(1-Inputs!$B$38)*_xlfn.NORM.S.INV(RAND())</f>
        <v>-0.81262558981710242</v>
      </c>
      <c r="X621" s="24">
        <f ca="1">SQRT(Inputs!$B$38)*M621+SQRT(1-Inputs!$B$38)*_xlfn.NORM.S.INV(RAND())</f>
        <v>-1.3953773673014367</v>
      </c>
      <c r="Y621" s="24">
        <f ca="1">SQRT(Inputs!$B$38)*C621+SQRT(1-Inputs!$B$38)*_xlfn.NORM.S.INV(RAND())</f>
        <v>-2.4918299770777157</v>
      </c>
      <c r="Z621" s="24">
        <f ca="1">SQRT(Inputs!$B$38)*D621+SQRT(1-Inputs!$B$38)*_xlfn.NORM.S.INV(RAND())</f>
        <v>0.12755134697642501</v>
      </c>
      <c r="AA621" s="24">
        <f ca="1">SQRT(Inputs!$B$38)*E621+SQRT(1-Inputs!$B$38)*_xlfn.NORM.S.INV(RAND())</f>
        <v>0.35480640981909101</v>
      </c>
      <c r="AB621" s="24">
        <f ca="1">SQRT(Inputs!$B$38)*F621+SQRT(1-Inputs!$B$38)*_xlfn.NORM.S.INV(RAND())</f>
        <v>-2.2213009556376515</v>
      </c>
      <c r="AC621" s="24">
        <f ca="1">SQRT(Inputs!$B$38)*G621+SQRT(1-Inputs!$B$38)*_xlfn.NORM.S.INV(RAND())</f>
        <v>-2.9407935324218286</v>
      </c>
      <c r="AD621" s="24">
        <f ca="1">SQRT(Inputs!$B$38)*H621+SQRT(1-Inputs!$B$38)*_xlfn.NORM.S.INV(RAND())</f>
        <v>0.98614082378830226</v>
      </c>
      <c r="AE621" s="24">
        <f ca="1">SQRT(Inputs!$B$38)*I621+SQRT(1-Inputs!$B$38)*_xlfn.NORM.S.INV(RAND())</f>
        <v>0.14729596593688032</v>
      </c>
      <c r="AF621" s="24">
        <f ca="1">SQRT(Inputs!$B$38)*J621+SQRT(1-Inputs!$B$38)*_xlfn.NORM.S.INV(RAND())</f>
        <v>-0.39005836578152242</v>
      </c>
      <c r="AG621" s="24">
        <f ca="1">SQRT(Inputs!$B$38)*K621+SQRT(1-Inputs!$B$38)*_xlfn.NORM.S.INV(RAND())</f>
        <v>1.1265741494812225</v>
      </c>
      <c r="AH621" s="24">
        <f ca="1">SQRT(Inputs!$B$38)*L621+SQRT(1-Inputs!$B$38)*_xlfn.NORM.S.INV(RAND())</f>
        <v>0.8027666251481107</v>
      </c>
      <c r="AI621" s="24">
        <f ca="1">SQRT(Inputs!$B$38)*M621+SQRT(1-Inputs!$B$38)*_xlfn.NORM.S.INV(RAND())</f>
        <v>-0.72363387149044223</v>
      </c>
      <c r="AJ621" s="24">
        <f ca="1">SQRT(Inputs!$B$38)*C621+SQRT(1-Inputs!$B$38)*_xlfn.NORM.S.INV(RAND())</f>
        <v>-1.8147523148235785</v>
      </c>
      <c r="AK621" s="24">
        <f ca="1">SQRT(Inputs!$B$38)*D621+SQRT(1-Inputs!$B$38)*_xlfn.NORM.S.INV(RAND())</f>
        <v>-6.9021676491345385E-2</v>
      </c>
      <c r="AL621" s="24">
        <f ca="1">SQRT(Inputs!$B$38)*E621+SQRT(1-Inputs!$B$38)*_xlfn.NORM.S.INV(RAND())</f>
        <v>1.7327578311937628</v>
      </c>
      <c r="AM621" s="24">
        <f ca="1">SQRT(Inputs!$B$38)*F621+SQRT(1-Inputs!$B$38)*_xlfn.NORM.S.INV(RAND())</f>
        <v>8.3655017866114595E-2</v>
      </c>
      <c r="AN621" s="24">
        <f ca="1">SQRT(Inputs!$B$38)*G621+SQRT(1-Inputs!$B$38)*_xlfn.NORM.S.INV(RAND())</f>
        <v>-1.3511203224250694</v>
      </c>
      <c r="AO621" s="24">
        <f ca="1">SQRT(Inputs!$B$38)*H621+SQRT(1-Inputs!$B$38)*_xlfn.NORM.S.INV(RAND())</f>
        <v>0.13640331318275636</v>
      </c>
      <c r="AP621" s="24">
        <f ca="1">SQRT(Inputs!$B$38)*I621+SQRT(1-Inputs!$B$38)*_xlfn.NORM.S.INV(RAND())</f>
        <v>-0.32604619463615581</v>
      </c>
      <c r="AQ621" s="24">
        <f ca="1">SQRT(Inputs!$B$38)*J621+SQRT(1-Inputs!$B$38)*_xlfn.NORM.S.INV(RAND())</f>
        <v>1.0084488859058169</v>
      </c>
      <c r="AR621" s="24">
        <f ca="1">SQRT(Inputs!$B$38)*K621+SQRT(1-Inputs!$B$38)*_xlfn.NORM.S.INV(RAND())</f>
        <v>0.90764514132287122</v>
      </c>
      <c r="AS621" s="24">
        <f ca="1">SQRT(Inputs!$B$38)*L621+SQRT(1-Inputs!$B$38)*_xlfn.NORM.S.INV(RAND())</f>
        <v>-0.49499712843611099</v>
      </c>
      <c r="AT621" s="24">
        <f ca="1">SQRT(Inputs!$B$38)*M621+SQRT(1-Inputs!$B$38)*_xlfn.NORM.S.INV(RAND())</f>
        <v>-9.778486093286258E-2</v>
      </c>
      <c r="AU621" s="15">
        <f ca="1">Inputs!$B$6*EXP($B$8-0.5*C$5^2+C$5*N621)</f>
        <v>4032.3050038359679</v>
      </c>
      <c r="AV621" s="15">
        <f t="shared" ca="1" si="328"/>
        <v>4286.4579685036251</v>
      </c>
      <c r="AW621" s="15">
        <f t="shared" ca="1" si="329"/>
        <v>5654.6128833992752</v>
      </c>
      <c r="AX621" s="15">
        <f t="shared" ca="1" si="330"/>
        <v>8150.119217633177</v>
      </c>
      <c r="AY621" s="15">
        <f t="shared" ca="1" si="331"/>
        <v>7757.8817555914147</v>
      </c>
      <c r="AZ621" s="15">
        <f t="shared" ca="1" si="332"/>
        <v>10336.508249965549</v>
      </c>
      <c r="BA621" s="15">
        <f t="shared" ca="1" si="333"/>
        <v>14757.651597107917</v>
      </c>
      <c r="BB621" s="15">
        <f t="shared" ca="1" si="334"/>
        <v>16430.839991451518</v>
      </c>
      <c r="BC621" s="15">
        <f t="shared" ca="1" si="335"/>
        <v>20646.136462782888</v>
      </c>
      <c r="BD621" s="15">
        <f t="shared" ca="1" si="336"/>
        <v>23442.211174724394</v>
      </c>
      <c r="BE621" s="15">
        <f t="shared" ca="1" si="337"/>
        <v>25297.135233043209</v>
      </c>
      <c r="BF621" s="15">
        <f ca="1">Inputs!$B$13*EXP($B$9-0.5*C$6^2+C$6*Y621)</f>
        <v>8439.4269926276029</v>
      </c>
      <c r="BG621" s="15">
        <f t="shared" ca="1" si="338"/>
        <v>10524.893268260976</v>
      </c>
      <c r="BH621" s="15">
        <f t="shared" ca="1" si="339"/>
        <v>13638.938677664717</v>
      </c>
      <c r="BI621" s="15">
        <f t="shared" ca="1" si="340"/>
        <v>11861.22208221347</v>
      </c>
      <c r="BJ621" s="15">
        <f t="shared" ca="1" si="341"/>
        <v>9516.9639392662521</v>
      </c>
      <c r="BK621" s="15">
        <f t="shared" ca="1" si="342"/>
        <v>13358.561995962466</v>
      </c>
      <c r="BL621" s="15">
        <f t="shared" ca="1" si="343"/>
        <v>16725.617533974968</v>
      </c>
      <c r="BM621" s="15">
        <f t="shared" ca="1" si="344"/>
        <v>19586.919012331993</v>
      </c>
      <c r="BN621" s="15">
        <f t="shared" ca="1" si="345"/>
        <v>27571.380321141783</v>
      </c>
      <c r="BO621" s="15">
        <f t="shared" ca="1" si="346"/>
        <v>37241.690492244219</v>
      </c>
      <c r="BP621" s="15">
        <f t="shared" ca="1" si="347"/>
        <v>42229.472828149541</v>
      </c>
      <c r="BQ621" s="15">
        <f ca="1">Inputs!$B$20*EXP($B$10-0.5*C$7^2+C$7*AJ621)</f>
        <v>2253.5622289658577</v>
      </c>
      <c r="BR621" s="15">
        <f t="shared" ca="1" si="348"/>
        <v>2991.4965807125327</v>
      </c>
      <c r="BS621" s="15">
        <f t="shared" ca="1" si="349"/>
        <v>6738.2090869166259</v>
      </c>
      <c r="BT621" s="15">
        <f t="shared" ca="1" si="350"/>
        <v>9496.6635519635456</v>
      </c>
      <c r="BU621" s="15">
        <f t="shared" ca="1" si="351"/>
        <v>9491.0142251179368</v>
      </c>
      <c r="BV621" s="15">
        <f t="shared" ca="1" si="352"/>
        <v>13616.840250188077</v>
      </c>
      <c r="BW621" s="15">
        <f t="shared" ca="1" si="353"/>
        <v>17734.505419656536</v>
      </c>
      <c r="BX621" s="15">
        <f t="shared" ca="1" si="354"/>
        <v>30362.103191837123</v>
      </c>
      <c r="BY621" s="15">
        <f t="shared" ca="1" si="355"/>
        <v>50610.428675359697</v>
      </c>
      <c r="BZ621" s="15">
        <f t="shared" ca="1" si="356"/>
        <v>64836.781333662955</v>
      </c>
      <c r="CA621" s="15">
        <f t="shared" ca="1" si="357"/>
        <v>89507.093003675094</v>
      </c>
      <c r="CB621" s="15">
        <f ca="1">(AU621*DCF!C$10-DCF!C$5*MAX(AU621*DCF!C$10,0)-MAX(AU621-Inputs!$B$6,0)/Inputs!$B$10)*DCF!C$6</f>
        <v>1035.53268235476</v>
      </c>
      <c r="CC621" s="15">
        <f ca="1">(AV621*DCF!D$10-DCF!D$5*MAX(AV621*DCF!D$10,0)-MAX(AV621-AU621,0)/Inputs!$B$10)*DCF!D$6</f>
        <v>982.82654124465409</v>
      </c>
      <c r="CD621" s="15">
        <f ca="1">(AW621*DCF!E$10-DCF!E$5*MAX(AW621*DCF!E$10,0)-MAX(AW621-AV621,0)/Inputs!$B$10)*DCF!E$6</f>
        <v>997.39495649117237</v>
      </c>
      <c r="CE621" s="15">
        <f ca="1">(AX621*DCF!F$10-DCF!F$5*MAX(AX621*DCF!F$10,0)-MAX(AX621-AW621,0)/Inputs!$B$10)*DCF!F$6</f>
        <v>1259.9050392051918</v>
      </c>
      <c r="CF621" s="15">
        <f ca="1">(AY621*DCF!G$10-DCF!G$5*MAX(AY621*DCF!G$10,0)-MAX(AY621-AX621,0)/Inputs!$B$10)*DCF!G$6</f>
        <v>1598.432781468282</v>
      </c>
      <c r="CG621" s="15">
        <f ca="1">(AZ621*DCF!H$10-DCF!H$5*MAX(AZ621*DCF!H$10,0)-MAX(AZ621-AY621,0)/Inputs!$B$10)*DCF!H$6</f>
        <v>1548.95912885288</v>
      </c>
      <c r="CH621" s="15">
        <f ca="1">(BA621*DCF!I$10-DCF!I$5*MAX(BA621*DCF!I$10,0)-MAX(BA621-AZ621,0)/Inputs!$B$10)*DCF!I$6</f>
        <v>1970.4621742298834</v>
      </c>
      <c r="CI621" s="15">
        <f ca="1">(BB621*DCF!J$10-DCF!J$5*MAX(BB621*DCF!J$10,0)-MAX(BB621-BA621,0)/Inputs!$B$10)*DCF!J$6</f>
        <v>2566.0261381800783</v>
      </c>
      <c r="CJ621" s="15">
        <f ca="1">(BC621*DCF!K$10-DCF!K$5*MAX(BC621*DCF!K$10,0)-MAX(BC621-BB621,0)/Inputs!$B$10)*DCF!K$6</f>
        <v>2733.6190542648833</v>
      </c>
      <c r="CK621" s="15">
        <f ca="1">(BD621*DCF!L$10-DCF!L$5*MAX(BD621*DCF!L$10,0)-MAX(BD621-BC621,0)/Inputs!$B$10)*DCF!L$6</f>
        <v>3173.9534888203902</v>
      </c>
      <c r="CL621" s="15">
        <f ca="1">(BE621*DCF!M$10-DCF!M$5*MAX(BE621*DCF!M$10,0)-MAX(BE621-BD621,0)/Inputs!$B$10)*DCF!M$6</f>
        <v>3348.1624772492819</v>
      </c>
      <c r="CM621" s="15">
        <f ca="1">(BF621*DCF!C$28-DCF!C$5*MAX(BF621*DCF!C$28,0)-MAX(BF621-Inputs!$B$13,0)/Inputs!$B$17)*DCF!C$6</f>
        <v>2575.6577713075285</v>
      </c>
      <c r="CN621" s="15">
        <f ca="1">(BG621*DCF!D$28-DCF!D$5*MAX(BG621*DCF!D$28,0)-MAX(BG621-BF621,0)/Inputs!$B$17)*DCF!D$6</f>
        <v>2654.8982372099499</v>
      </c>
      <c r="CO621" s="15">
        <f ca="1">(BH621*DCF!E$28-DCF!E$5*MAX(BH621*DCF!E$28,0)-MAX(BH621-BG621,0)/Inputs!$B$17)*DCF!E$6</f>
        <v>3249.0548084684278</v>
      </c>
      <c r="CP621" s="15">
        <f ca="1">(BI621*DCF!F$28-DCF!F$5*MAX(BI621*DCF!F$28,0)-MAX(BI621-BH621,0)/Inputs!$B$17)*DCF!F$6</f>
        <v>3220.0093605012598</v>
      </c>
      <c r="CQ621" s="15">
        <f ca="1">(BJ621*DCF!G$28-DCF!G$5*MAX(BJ621*DCF!G$28,0)-MAX(BJ621-BI621,0)/Inputs!$B$17)*DCF!G$6</f>
        <v>2469.2484990399726</v>
      </c>
      <c r="CR621" s="15">
        <f ca="1">(BK621*DCF!H$28-DCF!H$5*MAX(BK621*DCF!H$28,0)-MAX(BK621-BJ621,0)/Inputs!$B$17)*DCF!H$6</f>
        <v>2706.8432338567109</v>
      </c>
      <c r="CS621" s="15">
        <f ca="1">(BL621*DCF!I$28-DCF!I$5*MAX(BL621*DCF!I$28,0)-MAX(BL621-BK621,0)/Inputs!$B$17)*DCF!I$6</f>
        <v>3449.8040661594637</v>
      </c>
      <c r="CT621" s="15">
        <f ca="1">(BM621*DCF!J$28-DCF!J$5*MAX(BM621*DCF!J$28,0)-MAX(BM621-BL621,0)/Inputs!$B$17)*DCF!J$6</f>
        <v>3990.1237731691144</v>
      </c>
      <c r="CU621" s="15">
        <f ca="1">(BN621*DCF!K$28-DCF!K$5*MAX(BN621*DCF!K$28,0)-MAX(BN621-BM621,0)/Inputs!$B$17)*DCF!K$6</f>
        <v>4844.6230766859362</v>
      </c>
      <c r="CV621" s="15">
        <f ca="1">(BO621*DCF!L$28-DCF!L$5*MAX(BO621*DCF!L$28,0)-MAX(BO621-BN621,0)/Inputs!$B$17)*DCF!L$6</f>
        <v>6336.2872306147428</v>
      </c>
      <c r="CW621" s="15">
        <f ca="1">(BP621*DCF!M$28-DCF!M$5*MAX(BP621*DCF!M$28,0)-MAX(BP621-BO621,0)/Inputs!$B$17)*DCF!M$6</f>
        <v>7424.1363447618724</v>
      </c>
      <c r="CX621" s="15">
        <f ca="1">(BQ621*DCF!C$46-DCF!C$5*MAX(BQ621*DCF!C$46,0)-MAX(BQ621-Inputs!$B$20,0)/Inputs!$B$24)*DCF!C$6</f>
        <v>-520.4531706618609</v>
      </c>
      <c r="CY621" s="15">
        <f ca="1">(BR621*DCF!D$46-DCF!D$5*MAX(BR621*DCF!D$46,0)-MAX(BR621-BQ621,0)/Inputs!$B$24)*DCF!D$6</f>
        <v>-825.44916620460424</v>
      </c>
      <c r="CZ621" s="15">
        <f ca="1">(BS621*DCF!E$46-DCF!E$5*MAX(BS621*DCF!E$46,0)-MAX(BS621-BR621,0)/Inputs!$B$24)*DCF!E$6</f>
        <v>-2273.6558812119206</v>
      </c>
      <c r="DA621" s="15">
        <f ca="1">(BT621*DCF!F$46-DCF!F$5*MAX(BT621*DCF!F$46,0)-MAX(BT621-BS621,0)/Inputs!$B$24)*DCF!F$6</f>
        <v>-1696.0475544623687</v>
      </c>
      <c r="DB621" s="15">
        <f ca="1">(BU621*DCF!G$46-DCF!G$5*MAX(BU621*DCF!G$46,0)-MAX(BU621-BT621,0)/Inputs!$B$24)*DCF!G$6</f>
        <v>-319.25896657852525</v>
      </c>
      <c r="DC621" s="15">
        <f ca="1">(BV621*DCF!H$46-DCF!H$5*MAX(BV621*DCF!H$46,0)-MAX(BV621-BU621,0)/Inputs!$B$24)*DCF!H$6</f>
        <v>-1282.0751579350758</v>
      </c>
      <c r="DD621" s="15">
        <f ca="1">(BW621*DCF!I$46-DCF!I$5*MAX(BW621*DCF!I$46,0)-MAX(BW621-BV621,0)/Inputs!$B$24)*DCF!I$6</f>
        <v>-772.43709996940015</v>
      </c>
      <c r="DE621" s="15">
        <f ca="1">(BX621*DCF!J$46-DCF!J$5*MAX(BX621*DCF!J$46,0)-MAX(BX621-BW621,0)/Inputs!$B$24)*DCF!J$6</f>
        <v>-2075.0263804844362</v>
      </c>
      <c r="DF621" s="15">
        <f ca="1">(BY621*DCF!K$46-DCF!K$5*MAX(BY621*DCF!K$46,0)-MAX(BY621-BX621,0)/Inputs!$B$24)*DCF!K$6</f>
        <v>-2069.2639336273223</v>
      </c>
      <c r="DG621" s="15">
        <f ca="1">(BZ621*DCF!L$46-DCF!L$5*MAX(BZ621*DCF!L$46,0)-MAX(BZ621-BY621,0)/Inputs!$B$24)*DCF!L$6</f>
        <v>1262.3962469369105</v>
      </c>
      <c r="DH621" s="15">
        <f ca="1">(CA621*DCF!M$46-DCF!M$5*MAX(CA621*DCF!M$46,0)-MAX(CA621-BZ621,0)/Inputs!$B$24)*DCF!M$6</f>
        <v>1859.5231530353831</v>
      </c>
      <c r="DI621" s="15">
        <f ca="1">SUM(CB621:CL621)+BE621*DCF!M$10*(1+Inputs!$B$30)*(1-Inputs!$B$33)*(1-Inputs!$B$30/Inputs!$B$31)/(Inputs!$B$29-Inputs!$B$30)*DCF!M$6</f>
        <v>91617.536335903016</v>
      </c>
      <c r="DJ621" s="15">
        <f ca="1">SUM(CM621:CW621)+BP621*DCF!M$28*(1+Inputs!$B$30)*(1-Inputs!$B$33)*(1-Inputs!$B$30/Inputs!$B$31)/(Inputs!$B$29-Inputs!$B$30)*DCF!M$6</f>
        <v>199620.92814538459</v>
      </c>
      <c r="DK621" s="15">
        <f ca="1">SUM(CX621:DH621)+CA621*DCF!M$46*(1+Inputs!$B$30)*(1-Inputs!$B$33)*(1-Inputs!$B$30/Inputs!$B$31)/(Inputs!$B$29-Inputs!$B$30)*DCF!M$6</f>
        <v>129676.82066550336</v>
      </c>
      <c r="DM621" s="15">
        <f ca="1">DI621+DJ621+DK621+Inputs!$B$34+Inputs!$B$36-Inputs!$B$35</f>
        <v>497766.28514679102</v>
      </c>
    </row>
    <row r="622" spans="1:117" x14ac:dyDescent="0.75">
      <c r="A622" s="11">
        <v>609</v>
      </c>
      <c r="C622" s="24">
        <f t="shared" ca="1" si="360"/>
        <v>-0.9463407954883426</v>
      </c>
      <c r="D622" s="24">
        <f t="shared" ca="1" si="360"/>
        <v>-0.27472736680617915</v>
      </c>
      <c r="E622" s="24">
        <f t="shared" ca="1" si="360"/>
        <v>1.1919693291491424</v>
      </c>
      <c r="F622" s="24">
        <f t="shared" ca="1" si="360"/>
        <v>0.9812459200227247</v>
      </c>
      <c r="G622" s="24">
        <f t="shared" ca="1" si="360"/>
        <v>-1.1230996373746964</v>
      </c>
      <c r="H622" s="24">
        <f t="shared" ca="1" si="360"/>
        <v>-1.1408821218470473</v>
      </c>
      <c r="I622" s="24">
        <f t="shared" ca="1" si="360"/>
        <v>1.6868115707512361</v>
      </c>
      <c r="J622" s="24">
        <f t="shared" ca="1" si="360"/>
        <v>1.6600539758000963</v>
      </c>
      <c r="K622" s="24">
        <f t="shared" ca="1" si="360"/>
        <v>0.24074763291193979</v>
      </c>
      <c r="L622" s="24">
        <f t="shared" ca="1" si="360"/>
        <v>-0.2634298722388605</v>
      </c>
      <c r="M622" s="24">
        <f t="shared" ca="1" si="360"/>
        <v>-0.89276579980446802</v>
      </c>
      <c r="N622" s="24">
        <f ca="1">SQRT(Inputs!$B$38)*C622+SQRT(1-Inputs!$B$38)*_xlfn.NORM.S.INV(RAND())</f>
        <v>-0.36295561575488633</v>
      </c>
      <c r="O622" s="24">
        <f ca="1">SQRT(Inputs!$B$38)*D622+SQRT(1-Inputs!$B$38)*_xlfn.NORM.S.INV(RAND())</f>
        <v>0.14884496455566121</v>
      </c>
      <c r="P622" s="24">
        <f ca="1">SQRT(Inputs!$B$38)*E622+SQRT(1-Inputs!$B$38)*_xlfn.NORM.S.INV(RAND())</f>
        <v>0.71923226623498548</v>
      </c>
      <c r="Q622" s="24">
        <f ca="1">SQRT(Inputs!$B$38)*F622+SQRT(1-Inputs!$B$38)*_xlfn.NORM.S.INV(RAND())</f>
        <v>1.6705779667231253</v>
      </c>
      <c r="R622" s="24">
        <f ca="1">SQRT(Inputs!$B$38)*G622+SQRT(1-Inputs!$B$38)*_xlfn.NORM.S.INV(RAND())</f>
        <v>-1.3756668014689484</v>
      </c>
      <c r="S622" s="24">
        <f ca="1">SQRT(Inputs!$B$38)*H622+SQRT(1-Inputs!$B$38)*_xlfn.NORM.S.INV(RAND())</f>
        <v>-5.7481260427826975E-2</v>
      </c>
      <c r="T622" s="24">
        <f ca="1">SQRT(Inputs!$B$38)*I622+SQRT(1-Inputs!$B$38)*_xlfn.NORM.S.INV(RAND())</f>
        <v>0.92668029122434847</v>
      </c>
      <c r="U622" s="24">
        <f ca="1">SQRT(Inputs!$B$38)*J622+SQRT(1-Inputs!$B$38)*_xlfn.NORM.S.INV(RAND())</f>
        <v>-1.341873801230522</v>
      </c>
      <c r="V622" s="24">
        <f ca="1">SQRT(Inputs!$B$38)*K622+SQRT(1-Inputs!$B$38)*_xlfn.NORM.S.INV(RAND())</f>
        <v>0.79293002590982387</v>
      </c>
      <c r="W622" s="24">
        <f ca="1">SQRT(Inputs!$B$38)*L622+SQRT(1-Inputs!$B$38)*_xlfn.NORM.S.INV(RAND())</f>
        <v>-0.69115307321345054</v>
      </c>
      <c r="X622" s="24">
        <f ca="1">SQRT(Inputs!$B$38)*M622+SQRT(1-Inputs!$B$38)*_xlfn.NORM.S.INV(RAND())</f>
        <v>0.27060036348232802</v>
      </c>
      <c r="Y622" s="24">
        <f ca="1">SQRT(Inputs!$B$38)*C622+SQRT(1-Inputs!$B$38)*_xlfn.NORM.S.INV(RAND())</f>
        <v>-0.93973422322638345</v>
      </c>
      <c r="Z622" s="24">
        <f ca="1">SQRT(Inputs!$B$38)*D622+SQRT(1-Inputs!$B$38)*_xlfn.NORM.S.INV(RAND())</f>
        <v>-0.56232710973741562</v>
      </c>
      <c r="AA622" s="24">
        <f ca="1">SQRT(Inputs!$B$38)*E622+SQRT(1-Inputs!$B$38)*_xlfn.NORM.S.INV(RAND())</f>
        <v>1.5901562916447873</v>
      </c>
      <c r="AB622" s="24">
        <f ca="1">SQRT(Inputs!$B$38)*F622+SQRT(1-Inputs!$B$38)*_xlfn.NORM.S.INV(RAND())</f>
        <v>0.49788881973118926</v>
      </c>
      <c r="AC622" s="24">
        <f ca="1">SQRT(Inputs!$B$38)*G622+SQRT(1-Inputs!$B$38)*_xlfn.NORM.S.INV(RAND())</f>
        <v>-0.72600703081524975</v>
      </c>
      <c r="AD622" s="24">
        <f ca="1">SQRT(Inputs!$B$38)*H622+SQRT(1-Inputs!$B$38)*_xlfn.NORM.S.INV(RAND())</f>
        <v>-1.6552136326164388</v>
      </c>
      <c r="AE622" s="24">
        <f ca="1">SQRT(Inputs!$B$38)*I622+SQRT(1-Inputs!$B$38)*_xlfn.NORM.S.INV(RAND())</f>
        <v>0.48743069806925682</v>
      </c>
      <c r="AF622" s="24">
        <f ca="1">SQRT(Inputs!$B$38)*J622+SQRT(1-Inputs!$B$38)*_xlfn.NORM.S.INV(RAND())</f>
        <v>-0.66283045895820603</v>
      </c>
      <c r="AG622" s="24">
        <f ca="1">SQRT(Inputs!$B$38)*K622+SQRT(1-Inputs!$B$38)*_xlfn.NORM.S.INV(RAND())</f>
        <v>-1.7077185012017175</v>
      </c>
      <c r="AH622" s="24">
        <f ca="1">SQRT(Inputs!$B$38)*L622+SQRT(1-Inputs!$B$38)*_xlfn.NORM.S.INV(RAND())</f>
        <v>3.4827550454117895E-2</v>
      </c>
      <c r="AI622" s="24">
        <f ca="1">SQRT(Inputs!$B$38)*M622+SQRT(1-Inputs!$B$38)*_xlfn.NORM.S.INV(RAND())</f>
        <v>-1.0799041426820821</v>
      </c>
      <c r="AJ622" s="24">
        <f ca="1">SQRT(Inputs!$B$38)*C622+SQRT(1-Inputs!$B$38)*_xlfn.NORM.S.INV(RAND())</f>
        <v>-1.4164062299623468</v>
      </c>
      <c r="AK622" s="24">
        <f ca="1">SQRT(Inputs!$B$38)*D622+SQRT(1-Inputs!$B$38)*_xlfn.NORM.S.INV(RAND())</f>
        <v>0.51995110751406659</v>
      </c>
      <c r="AL622" s="24">
        <f ca="1">SQRT(Inputs!$B$38)*E622+SQRT(1-Inputs!$B$38)*_xlfn.NORM.S.INV(RAND())</f>
        <v>1.0328934079623431</v>
      </c>
      <c r="AM622" s="24">
        <f ca="1">SQRT(Inputs!$B$38)*F622+SQRT(1-Inputs!$B$38)*_xlfn.NORM.S.INV(RAND())</f>
        <v>-0.10661348537926485</v>
      </c>
      <c r="AN622" s="24">
        <f ca="1">SQRT(Inputs!$B$38)*G622+SQRT(1-Inputs!$B$38)*_xlfn.NORM.S.INV(RAND())</f>
        <v>-0.33549325834293064</v>
      </c>
      <c r="AO622" s="24">
        <f ca="1">SQRT(Inputs!$B$38)*H622+SQRT(1-Inputs!$B$38)*_xlfn.NORM.S.INV(RAND())</f>
        <v>-1.0145262852730159</v>
      </c>
      <c r="AP622" s="24">
        <f ca="1">SQRT(Inputs!$B$38)*I622+SQRT(1-Inputs!$B$38)*_xlfn.NORM.S.INV(RAND())</f>
        <v>1.7513964056100491</v>
      </c>
      <c r="AQ622" s="24">
        <f ca="1">SQRT(Inputs!$B$38)*J622+SQRT(1-Inputs!$B$38)*_xlfn.NORM.S.INV(RAND())</f>
        <v>1.1092555767897616</v>
      </c>
      <c r="AR622" s="24">
        <f ca="1">SQRT(Inputs!$B$38)*K622+SQRT(1-Inputs!$B$38)*_xlfn.NORM.S.INV(RAND())</f>
        <v>0.29974766187627555</v>
      </c>
      <c r="AS622" s="24">
        <f ca="1">SQRT(Inputs!$B$38)*L622+SQRT(1-Inputs!$B$38)*_xlfn.NORM.S.INV(RAND())</f>
        <v>-9.3707631921749482E-2</v>
      </c>
      <c r="AT622" s="24">
        <f ca="1">SQRT(Inputs!$B$38)*M622+SQRT(1-Inputs!$B$38)*_xlfn.NORM.S.INV(RAND())</f>
        <v>-0.60080235510658619</v>
      </c>
      <c r="AU622" s="15">
        <f ca="1">Inputs!$B$6*EXP($B$8-0.5*C$5^2+C$5*N622)</f>
        <v>4679.0935041958119</v>
      </c>
      <c r="AV622" s="15">
        <f t="shared" ca="1" si="328"/>
        <v>5821.583192034298</v>
      </c>
      <c r="AW622" s="15">
        <f t="shared" ca="1" si="329"/>
        <v>7821.518824388063</v>
      </c>
      <c r="AX622" s="15">
        <f t="shared" ca="1" si="330"/>
        <v>11765.563008878271</v>
      </c>
      <c r="AY622" s="15">
        <f t="shared" ca="1" si="331"/>
        <v>12244.635873087705</v>
      </c>
      <c r="AZ622" s="15">
        <f t="shared" ca="1" si="332"/>
        <v>14881.027711522613</v>
      </c>
      <c r="BA622" s="15">
        <f t="shared" ca="1" si="333"/>
        <v>20065.229322395862</v>
      </c>
      <c r="BB622" s="15">
        <f t="shared" ca="1" si="334"/>
        <v>21475.648549558042</v>
      </c>
      <c r="BC622" s="15">
        <f t="shared" ca="1" si="335"/>
        <v>28394.463875922742</v>
      </c>
      <c r="BD622" s="15">
        <f t="shared" ca="1" si="336"/>
        <v>32608.273133380844</v>
      </c>
      <c r="BE622" s="15">
        <f t="shared" ca="1" si="337"/>
        <v>40954.294432395101</v>
      </c>
      <c r="BF622" s="15">
        <f ca="1">Inputs!$B$13*EXP($B$9-0.5*C$6^2+C$6*Y622)</f>
        <v>11480.085204601073</v>
      </c>
      <c r="BG622" s="15">
        <f t="shared" ca="1" si="338"/>
        <v>12641.209449439255</v>
      </c>
      <c r="BH622" s="15">
        <f t="shared" ca="1" si="339"/>
        <v>20106.428393158982</v>
      </c>
      <c r="BI622" s="15">
        <f t="shared" ca="1" si="340"/>
        <v>26573.684983850522</v>
      </c>
      <c r="BJ622" s="15">
        <f t="shared" ca="1" si="341"/>
        <v>29340.666057803192</v>
      </c>
      <c r="BK622" s="15">
        <f t="shared" ca="1" si="342"/>
        <v>28744.699659972295</v>
      </c>
      <c r="BL622" s="15">
        <f t="shared" ca="1" si="343"/>
        <v>37611.73142585082</v>
      </c>
      <c r="BM622" s="15">
        <f t="shared" ca="1" si="344"/>
        <v>42578.550116667422</v>
      </c>
      <c r="BN622" s="15">
        <f t="shared" ca="1" si="345"/>
        <v>42675.16076488392</v>
      </c>
      <c r="BO622" s="15">
        <f t="shared" ca="1" si="346"/>
        <v>52720.384014331321</v>
      </c>
      <c r="BP622" s="15">
        <f t="shared" ca="1" si="347"/>
        <v>57416.262507340638</v>
      </c>
      <c r="BQ622" s="15">
        <f ca="1">Inputs!$B$20*EXP($B$10-0.5*C$7^2+C$7*AJ622)</f>
        <v>2595.5505117372177</v>
      </c>
      <c r="BR622" s="15">
        <f t="shared" ca="1" si="348"/>
        <v>4154.1433535053011</v>
      </c>
      <c r="BS622" s="15">
        <f t="shared" ca="1" si="349"/>
        <v>7653.1973976743702</v>
      </c>
      <c r="BT622" s="15">
        <f t="shared" ca="1" si="350"/>
        <v>10261.061705923159</v>
      </c>
      <c r="BU622" s="15">
        <f t="shared" ca="1" si="351"/>
        <v>13111.797551592797</v>
      </c>
      <c r="BV622" s="15">
        <f t="shared" ca="1" si="352"/>
        <v>14514.837886950512</v>
      </c>
      <c r="BW622" s="15">
        <f t="shared" ca="1" si="353"/>
        <v>29343.336902835017</v>
      </c>
      <c r="BX622" s="15">
        <f t="shared" ca="1" si="354"/>
        <v>51262.405983018689</v>
      </c>
      <c r="BY622" s="15">
        <f t="shared" ca="1" si="355"/>
        <v>76066.980196824836</v>
      </c>
      <c r="BZ622" s="15">
        <f t="shared" ca="1" si="356"/>
        <v>104909.72852719994</v>
      </c>
      <c r="CA622" s="15">
        <f t="shared" ca="1" si="357"/>
        <v>132443.80791305433</v>
      </c>
      <c r="CB622" s="15">
        <f ca="1">(AU622*DCF!C$10-DCF!C$5*MAX(AU622*DCF!C$10,0)-MAX(AU622-Inputs!$B$6,0)/Inputs!$B$10)*DCF!C$6</f>
        <v>1045.0931844399277</v>
      </c>
      <c r="CC622" s="15">
        <f ca="1">(AV622*DCF!D$10-DCF!D$5*MAX(AV622*DCF!D$10,0)-MAX(AV622-AU622,0)/Inputs!$B$10)*DCF!D$6</f>
        <v>1140.4052538267058</v>
      </c>
      <c r="CD622" s="15">
        <f ca="1">(AW622*DCF!E$10-DCF!E$5*MAX(AW622*DCF!E$10,0)-MAX(AW622-AV622,0)/Inputs!$B$10)*DCF!E$6</f>
        <v>1355.3958633552224</v>
      </c>
      <c r="CE622" s="15">
        <f ca="1">(AX622*DCF!F$10-DCF!F$5*MAX(AX622*DCF!F$10,0)-MAX(AX622-AW622,0)/Inputs!$B$10)*DCF!F$6</f>
        <v>1747.7458437887724</v>
      </c>
      <c r="CF622" s="15">
        <f ca="1">(AY622*DCF!G$10-DCF!G$5*MAX(AY622*DCF!G$10,0)-MAX(AY622-AX622,0)/Inputs!$B$10)*DCF!G$6</f>
        <v>2430.796836475502</v>
      </c>
      <c r="CG622" s="15">
        <f ca="1">(AZ622*DCF!H$10-DCF!H$5*MAX(AZ622*DCF!H$10,0)-MAX(AZ622-AY622,0)/Inputs!$B$10)*DCF!H$6</f>
        <v>2421.0235695972083</v>
      </c>
      <c r="CH622" s="15">
        <f ca="1">(BA622*DCF!I$10-DCF!I$5*MAX(BA622*DCF!I$10,0)-MAX(BA622-AZ622,0)/Inputs!$B$10)*DCF!I$6</f>
        <v>2814.7947132173399</v>
      </c>
      <c r="CI622" s="15">
        <f ca="1">(BB622*DCF!J$10-DCF!J$5*MAX(BB622*DCF!J$10,0)-MAX(BB622-BA622,0)/Inputs!$B$10)*DCF!J$6</f>
        <v>3471.545329541364</v>
      </c>
      <c r="CJ622" s="15">
        <f ca="1">(BC622*DCF!K$10-DCF!K$5*MAX(BC622*DCF!K$10,0)-MAX(BC622-BB622,0)/Inputs!$B$10)*DCF!K$6</f>
        <v>3602.5238443397675</v>
      </c>
      <c r="CK622" s="15">
        <f ca="1">(BD622*DCF!L$10-DCF!L$5*MAX(BD622*DCF!L$10,0)-MAX(BD622-BC622,0)/Inputs!$B$10)*DCF!L$6</f>
        <v>4373.0339018618179</v>
      </c>
      <c r="CL622" s="15">
        <f ca="1">(BE622*DCF!M$10-DCF!M$5*MAX(BE622*DCF!M$10,0)-MAX(BE622-BD622,0)/Inputs!$B$10)*DCF!M$6</f>
        <v>4782.1592285313491</v>
      </c>
      <c r="CM622" s="15">
        <f ca="1">(BF622*DCF!C$28-DCF!C$5*MAX(BF622*DCF!C$28,0)-MAX(BF622-Inputs!$B$13,0)/Inputs!$B$17)*DCF!C$6</f>
        <v>3482.1489787929331</v>
      </c>
      <c r="CN622" s="15">
        <f ca="1">(BG622*DCF!D$28-DCF!D$5*MAX(BG622*DCF!D$28,0)-MAX(BG622-BF622,0)/Inputs!$B$17)*DCF!D$6</f>
        <v>3475.4066987844672</v>
      </c>
      <c r="CO622" s="15">
        <f ca="1">(BH622*DCF!E$28-DCF!E$5*MAX(BH622*DCF!E$28,0)-MAX(BH622-BG622,0)/Inputs!$B$17)*DCF!E$6</f>
        <v>4223.2066482289329</v>
      </c>
      <c r="CP622" s="15">
        <f ca="1">(BI622*DCF!F$28-DCF!F$5*MAX(BI622*DCF!F$28,0)-MAX(BI622-BH622,0)/Inputs!$B$17)*DCF!F$6</f>
        <v>6036.5892142100465</v>
      </c>
      <c r="CQ622" s="15">
        <f ca="1">(BJ622*DCF!G$28-DCF!G$5*MAX(BJ622*DCF!G$28,0)-MAX(BJ622-BI622,0)/Inputs!$B$17)*DCF!G$6</f>
        <v>7147.2795334855191</v>
      </c>
      <c r="CR622" s="15">
        <f ca="1">(BK622*DCF!H$28-DCF!H$5*MAX(BK622*DCF!H$28,0)-MAX(BK622-BJ622,0)/Inputs!$B$17)*DCF!H$6</f>
        <v>7108.88135836929</v>
      </c>
      <c r="CS622" s="15">
        <f ca="1">(BL622*DCF!I$28-DCF!I$5*MAX(BL622*DCF!I$28,0)-MAX(BL622-BK622,0)/Inputs!$B$17)*DCF!I$6</f>
        <v>7571.8219782847273</v>
      </c>
      <c r="CT622" s="15">
        <f ca="1">(BM622*DCF!J$28-DCF!J$5*MAX(BM622*DCF!J$28,0)-MAX(BM622-BL622,0)/Inputs!$B$17)*DCF!J$6</f>
        <v>8839.9918096449474</v>
      </c>
      <c r="CU622" s="15">
        <f ca="1">(BN622*DCF!K$28-DCF!K$5*MAX(BN622*DCF!K$28,0)-MAX(BN622-BM622,0)/Inputs!$B$17)*DCF!K$6</f>
        <v>9000.4449014451657</v>
      </c>
      <c r="CV622" s="15">
        <f ca="1">(BO622*DCF!L$28-DCF!L$5*MAX(BO622*DCF!L$28,0)-MAX(BO622-BN622,0)/Inputs!$B$17)*DCF!L$6</f>
        <v>9382.1894441138957</v>
      </c>
      <c r="CW622" s="15">
        <f ca="1">(BP622*DCF!M$28-DCF!M$5*MAX(BP622*DCF!M$28,0)-MAX(BP622-BO622,0)/Inputs!$B$17)*DCF!M$6</f>
        <v>10312.051765807419</v>
      </c>
      <c r="CX622" s="15">
        <f ca="1">(BQ622*DCF!C$46-DCF!C$5*MAX(BQ622*DCF!C$46,0)-MAX(BQ622-Inputs!$B$20,0)/Inputs!$B$24)*DCF!C$6</f>
        <v>-599.43429832268305</v>
      </c>
      <c r="CY622" s="15">
        <f ca="1">(BR622*DCF!D$46-DCF!D$5*MAX(BR622*DCF!D$46,0)-MAX(BR622-BQ622,0)/Inputs!$B$24)*DCF!D$6</f>
        <v>-1374.0540226552828</v>
      </c>
      <c r="CZ622" s="15">
        <f ca="1">(BS622*DCF!E$46-DCF!E$5*MAX(BS622*DCF!E$46,0)-MAX(BS622-BR622,0)/Inputs!$B$24)*DCF!E$6</f>
        <v>-2284.2346942686117</v>
      </c>
      <c r="DA622" s="15">
        <f ca="1">(BT622*DCF!F$46-DCF!F$5*MAX(BT622*DCF!F$46,0)-MAX(BT622-BS622,0)/Inputs!$B$24)*DCF!F$6</f>
        <v>-1696.8812243193024</v>
      </c>
      <c r="DB622" s="15">
        <f ca="1">(BU622*DCF!G$46-DCF!G$5*MAX(BU622*DCF!G$46,0)-MAX(BU622-BT622,0)/Inputs!$B$24)*DCF!G$6</f>
        <v>-1399.9861787070195</v>
      </c>
      <c r="DC622" s="15">
        <f ca="1">(BV622*DCF!H$46-DCF!H$5*MAX(BV622*DCF!H$46,0)-MAX(BV622-BU622,0)/Inputs!$B$24)*DCF!H$6</f>
        <v>-435.98618764164775</v>
      </c>
      <c r="DD622" s="15">
        <f ca="1">(BW622*DCF!I$46-DCF!I$5*MAX(BW622*DCF!I$46,0)-MAX(BW622-BV622,0)/Inputs!$B$24)*DCF!I$6</f>
        <v>-3578.9926804752231</v>
      </c>
      <c r="DE622" s="15">
        <f ca="1">(BX622*DCF!J$46-DCF!J$5*MAX(BX622*DCF!J$46,0)-MAX(BX622-BW622,0)/Inputs!$B$24)*DCF!J$6</f>
        <v>-3662.262881368204</v>
      </c>
      <c r="DF622" s="15">
        <f ca="1">(BY622*DCF!K$46-DCF!K$5*MAX(BY622*DCF!K$46,0)-MAX(BY622-BX622,0)/Inputs!$B$24)*DCF!K$6</f>
        <v>-1731.2604118451663</v>
      </c>
      <c r="DG622" s="15">
        <f ca="1">(BZ622*DCF!L$46-DCF!L$5*MAX(BZ622*DCF!L$46,0)-MAX(BZ622-BY622,0)/Inputs!$B$24)*DCF!L$6</f>
        <v>724.7149564704157</v>
      </c>
      <c r="DH622" s="15">
        <f ca="1">(CA622*DCF!M$46-DCF!M$5*MAX(CA622*DCF!M$46,0)-MAX(CA622-BZ622,0)/Inputs!$B$24)*DCF!M$6</f>
        <v>4626.9046602695589</v>
      </c>
      <c r="DI622" s="15">
        <f ca="1">SUM(CB622:CL622)+BE622*DCF!M$10*(1+Inputs!$B$30)*(1-Inputs!$B$33)*(1-Inputs!$B$30/Inputs!$B$31)/(Inputs!$B$29-Inputs!$B$30)*DCF!M$6</f>
        <v>143160.86053880901</v>
      </c>
      <c r="DJ622" s="15">
        <f ca="1">SUM(CM622:CW622)+BP622*DCF!M$28*(1+Inputs!$B$30)*(1-Inputs!$B$33)*(1-Inputs!$B$30/Inputs!$B$31)/(Inputs!$B$29-Inputs!$B$30)*DCF!M$6</f>
        <v>289633.63607703301</v>
      </c>
      <c r="DK622" s="15">
        <f ca="1">SUM(CX622:DH622)+CA622*DCF!M$46*(1+Inputs!$B$30)*(1-Inputs!$B$33)*(1-Inputs!$B$30/Inputs!$B$31)/(Inputs!$B$29-Inputs!$B$30)*DCF!M$6</f>
        <v>193362.34304273559</v>
      </c>
      <c r="DM622" s="15">
        <f ca="1">DI622+DJ622+DK622+Inputs!$B$34+Inputs!$B$36-Inputs!$B$35</f>
        <v>703007.83965857758</v>
      </c>
    </row>
    <row r="623" spans="1:117" x14ac:dyDescent="0.75">
      <c r="A623" s="11">
        <v>610</v>
      </c>
      <c r="C623" s="24">
        <f t="shared" ca="1" si="360"/>
        <v>0.59477961988629879</v>
      </c>
      <c r="D623" s="24">
        <f t="shared" ca="1" si="360"/>
        <v>-1.4875834634317997</v>
      </c>
      <c r="E623" s="24">
        <f t="shared" ca="1" si="360"/>
        <v>1.668123346511597</v>
      </c>
      <c r="F623" s="24">
        <f t="shared" ca="1" si="360"/>
        <v>-0.7201688770488528</v>
      </c>
      <c r="G623" s="24">
        <f t="shared" ca="1" si="360"/>
        <v>-0.84414582892925549</v>
      </c>
      <c r="H623" s="24">
        <f t="shared" ca="1" si="360"/>
        <v>-0.19474695715236204</v>
      </c>
      <c r="I623" s="24">
        <f t="shared" ca="1" si="360"/>
        <v>1.0483898954746389</v>
      </c>
      <c r="J623" s="24">
        <f t="shared" ca="1" si="360"/>
        <v>-0.46002902056783285</v>
      </c>
      <c r="K623" s="24">
        <f t="shared" ca="1" si="360"/>
        <v>-0.41077013132953116</v>
      </c>
      <c r="L623" s="24">
        <f t="shared" ca="1" si="360"/>
        <v>-0.24467143993640303</v>
      </c>
      <c r="M623" s="24">
        <f t="shared" ca="1" si="360"/>
        <v>0.72838014149748309</v>
      </c>
      <c r="N623" s="24">
        <f ca="1">SQRT(Inputs!$B$38)*C623+SQRT(1-Inputs!$B$38)*_xlfn.NORM.S.INV(RAND())</f>
        <v>6.0351405507913958E-2</v>
      </c>
      <c r="O623" s="24">
        <f ca="1">SQRT(Inputs!$B$38)*D623+SQRT(1-Inputs!$B$38)*_xlfn.NORM.S.INV(RAND())</f>
        <v>-0.28819883157660342</v>
      </c>
      <c r="P623" s="24">
        <f ca="1">SQRT(Inputs!$B$38)*E623+SQRT(1-Inputs!$B$38)*_xlfn.NORM.S.INV(RAND())</f>
        <v>1.7457983068712353</v>
      </c>
      <c r="Q623" s="24">
        <f ca="1">SQRT(Inputs!$B$38)*F623+SQRT(1-Inputs!$B$38)*_xlfn.NORM.S.INV(RAND())</f>
        <v>-0.76742011321646797</v>
      </c>
      <c r="R623" s="24">
        <f ca="1">SQRT(Inputs!$B$38)*G623+SQRT(1-Inputs!$B$38)*_xlfn.NORM.S.INV(RAND())</f>
        <v>-2.8898691224027937</v>
      </c>
      <c r="S623" s="24">
        <f ca="1">SQRT(Inputs!$B$38)*H623+SQRT(1-Inputs!$B$38)*_xlfn.NORM.S.INV(RAND())</f>
        <v>0.60004227001263521</v>
      </c>
      <c r="T623" s="24">
        <f ca="1">SQRT(Inputs!$B$38)*I623+SQRT(1-Inputs!$B$38)*_xlfn.NORM.S.INV(RAND())</f>
        <v>-3.2924192312838274E-2</v>
      </c>
      <c r="U623" s="24">
        <f ca="1">SQRT(Inputs!$B$38)*J623+SQRT(1-Inputs!$B$38)*_xlfn.NORM.S.INV(RAND())</f>
        <v>0.40255352193729299</v>
      </c>
      <c r="V623" s="24">
        <f ca="1">SQRT(Inputs!$B$38)*K623+SQRT(1-Inputs!$B$38)*_xlfn.NORM.S.INV(RAND())</f>
        <v>-0.86493242806304038</v>
      </c>
      <c r="W623" s="24">
        <f ca="1">SQRT(Inputs!$B$38)*L623+SQRT(1-Inputs!$B$38)*_xlfn.NORM.S.INV(RAND())</f>
        <v>0.28198049970550632</v>
      </c>
      <c r="X623" s="24">
        <f ca="1">SQRT(Inputs!$B$38)*M623+SQRT(1-Inputs!$B$38)*_xlfn.NORM.S.INV(RAND())</f>
        <v>9.3339099913713863E-2</v>
      </c>
      <c r="Y623" s="24">
        <f ca="1">SQRT(Inputs!$B$38)*C623+SQRT(1-Inputs!$B$38)*_xlfn.NORM.S.INV(RAND())</f>
        <v>-0.47820133394269182</v>
      </c>
      <c r="Z623" s="24">
        <f ca="1">SQRT(Inputs!$B$38)*D623+SQRT(1-Inputs!$B$38)*_xlfn.NORM.S.INV(RAND())</f>
        <v>-1.0863771128615727</v>
      </c>
      <c r="AA623" s="24">
        <f ca="1">SQRT(Inputs!$B$38)*E623+SQRT(1-Inputs!$B$38)*_xlfn.NORM.S.INV(RAND())</f>
        <v>0.57490899634702797</v>
      </c>
      <c r="AB623" s="24">
        <f ca="1">SQRT(Inputs!$B$38)*F623+SQRT(1-Inputs!$B$38)*_xlfn.NORM.S.INV(RAND())</f>
        <v>-0.76678100655096149</v>
      </c>
      <c r="AC623" s="24">
        <f ca="1">SQRT(Inputs!$B$38)*G623+SQRT(1-Inputs!$B$38)*_xlfn.NORM.S.INV(RAND())</f>
        <v>-1.7072498214152518</v>
      </c>
      <c r="AD623" s="24">
        <f ca="1">SQRT(Inputs!$B$38)*H623+SQRT(1-Inputs!$B$38)*_xlfn.NORM.S.INV(RAND())</f>
        <v>0.71152595823044895</v>
      </c>
      <c r="AE623" s="24">
        <f ca="1">SQRT(Inputs!$B$38)*I623+SQRT(1-Inputs!$B$38)*_xlfn.NORM.S.INV(RAND())</f>
        <v>1.1085714030027463</v>
      </c>
      <c r="AF623" s="24">
        <f ca="1">SQRT(Inputs!$B$38)*J623+SQRT(1-Inputs!$B$38)*_xlfn.NORM.S.INV(RAND())</f>
        <v>-0.66871059052310611</v>
      </c>
      <c r="AG623" s="24">
        <f ca="1">SQRT(Inputs!$B$38)*K623+SQRT(1-Inputs!$B$38)*_xlfn.NORM.S.INV(RAND())</f>
        <v>0.84652174771416488</v>
      </c>
      <c r="AH623" s="24">
        <f ca="1">SQRT(Inputs!$B$38)*L623+SQRT(1-Inputs!$B$38)*_xlfn.NORM.S.INV(RAND())</f>
        <v>2.0902051096837146</v>
      </c>
      <c r="AI623" s="24">
        <f ca="1">SQRT(Inputs!$B$38)*M623+SQRT(1-Inputs!$B$38)*_xlfn.NORM.S.INV(RAND())</f>
        <v>0.94598081839558179</v>
      </c>
      <c r="AJ623" s="24">
        <f ca="1">SQRT(Inputs!$B$38)*C623+SQRT(1-Inputs!$B$38)*_xlfn.NORM.S.INV(RAND())</f>
        <v>-0.52069662463927191</v>
      </c>
      <c r="AK623" s="24">
        <f ca="1">SQRT(Inputs!$B$38)*D623+SQRT(1-Inputs!$B$38)*_xlfn.NORM.S.INV(RAND())</f>
        <v>-1.2480064519498333</v>
      </c>
      <c r="AL623" s="24">
        <f ca="1">SQRT(Inputs!$B$38)*E623+SQRT(1-Inputs!$B$38)*_xlfn.NORM.S.INV(RAND())</f>
        <v>2.3801227448863345</v>
      </c>
      <c r="AM623" s="24">
        <f ca="1">SQRT(Inputs!$B$38)*F623+SQRT(1-Inputs!$B$38)*_xlfn.NORM.S.INV(RAND())</f>
        <v>-0.24752404784886534</v>
      </c>
      <c r="AN623" s="24">
        <f ca="1">SQRT(Inputs!$B$38)*G623+SQRT(1-Inputs!$B$38)*_xlfn.NORM.S.INV(RAND())</f>
        <v>-0.45052278954237351</v>
      </c>
      <c r="AO623" s="24">
        <f ca="1">SQRT(Inputs!$B$38)*H623+SQRT(1-Inputs!$B$38)*_xlfn.NORM.S.INV(RAND())</f>
        <v>6.1495024041183094E-3</v>
      </c>
      <c r="AP623" s="24">
        <f ca="1">SQRT(Inputs!$B$38)*I623+SQRT(1-Inputs!$B$38)*_xlfn.NORM.S.INV(RAND())</f>
        <v>1.7809782392854769</v>
      </c>
      <c r="AQ623" s="24">
        <f ca="1">SQRT(Inputs!$B$38)*J623+SQRT(1-Inputs!$B$38)*_xlfn.NORM.S.INV(RAND())</f>
        <v>-1.6454517106872406</v>
      </c>
      <c r="AR623" s="24">
        <f ca="1">SQRT(Inputs!$B$38)*K623+SQRT(1-Inputs!$B$38)*_xlfn.NORM.S.INV(RAND())</f>
        <v>1.3247564144998536</v>
      </c>
      <c r="AS623" s="24">
        <f ca="1">SQRT(Inputs!$B$38)*L623+SQRT(1-Inputs!$B$38)*_xlfn.NORM.S.INV(RAND())</f>
        <v>-2.603102961520614</v>
      </c>
      <c r="AT623" s="24">
        <f ca="1">SQRT(Inputs!$B$38)*M623+SQRT(1-Inputs!$B$38)*_xlfn.NORM.S.INV(RAND())</f>
        <v>0.41182853139053688</v>
      </c>
      <c r="AU623" s="15">
        <f ca="1">Inputs!$B$6*EXP($B$8-0.5*C$5^2+C$5*N623)</f>
        <v>5010.9544443896511</v>
      </c>
      <c r="AV623" s="15">
        <f t="shared" ca="1" si="328"/>
        <v>5846.4511419493747</v>
      </c>
      <c r="AW623" s="15">
        <f t="shared" ca="1" si="329"/>
        <v>9021.4562220947664</v>
      </c>
      <c r="AX623" s="15">
        <f t="shared" ca="1" si="330"/>
        <v>10007.32895431442</v>
      </c>
      <c r="AY623" s="15">
        <f t="shared" ca="1" si="331"/>
        <v>8726.7081160045527</v>
      </c>
      <c r="AZ623" s="15">
        <f t="shared" ca="1" si="332"/>
        <v>11402.053521042322</v>
      </c>
      <c r="BA623" s="15">
        <f t="shared" ca="1" si="333"/>
        <v>13905.200372304354</v>
      </c>
      <c r="BB623" s="15">
        <f t="shared" ca="1" si="334"/>
        <v>17724.851577659872</v>
      </c>
      <c r="BC623" s="15">
        <f t="shared" ca="1" si="335"/>
        <v>19969.556622341206</v>
      </c>
      <c r="BD623" s="15">
        <f t="shared" ca="1" si="336"/>
        <v>25118.41902347828</v>
      </c>
      <c r="BE623" s="15">
        <f t="shared" ca="1" si="337"/>
        <v>31042.18334160465</v>
      </c>
      <c r="BF623" s="15">
        <f ca="1">Inputs!$B$13*EXP($B$9-0.5*C$6^2+C$6*Y623)</f>
        <v>12580.042657910699</v>
      </c>
      <c r="BG623" s="15">
        <f t="shared" ca="1" si="338"/>
        <v>12602.574907075112</v>
      </c>
      <c r="BH623" s="15">
        <f t="shared" ca="1" si="339"/>
        <v>16938.555157296989</v>
      </c>
      <c r="BI623" s="15">
        <f t="shared" ca="1" si="340"/>
        <v>18426.999118824358</v>
      </c>
      <c r="BJ623" s="15">
        <f t="shared" ca="1" si="341"/>
        <v>17662.225412808682</v>
      </c>
      <c r="BK623" s="15">
        <f t="shared" ca="1" si="342"/>
        <v>23881.948228885645</v>
      </c>
      <c r="BL623" s="15">
        <f t="shared" ca="1" si="343"/>
        <v>33868.322107245054</v>
      </c>
      <c r="BM623" s="15">
        <f t="shared" ca="1" si="344"/>
        <v>38312.807976961369</v>
      </c>
      <c r="BN623" s="15">
        <f t="shared" ca="1" si="345"/>
        <v>52150.839217705347</v>
      </c>
      <c r="BO623" s="15">
        <f t="shared" ca="1" si="346"/>
        <v>81813.558397688452</v>
      </c>
      <c r="BP623" s="15">
        <f t="shared" ca="1" si="347"/>
        <v>112089.0695145018</v>
      </c>
      <c r="BQ623" s="15">
        <f ca="1">Inputs!$B$20*EXP($B$10-0.5*C$7^2+C$7*AJ623)</f>
        <v>3566.166923566293</v>
      </c>
      <c r="BR623" s="15">
        <f t="shared" ca="1" si="348"/>
        <v>3255.4513943076058</v>
      </c>
      <c r="BS623" s="15">
        <f t="shared" ca="1" si="349"/>
        <v>8831.0720245194498</v>
      </c>
      <c r="BT623" s="15">
        <f t="shared" ca="1" si="350"/>
        <v>11410.612280637897</v>
      </c>
      <c r="BU623" s="15">
        <f t="shared" ca="1" si="351"/>
        <v>14180.478021288745</v>
      </c>
      <c r="BV623" s="15">
        <f t="shared" ca="1" si="352"/>
        <v>19756.489840304439</v>
      </c>
      <c r="BW623" s="15">
        <f t="shared" ca="1" si="353"/>
        <v>40190.758422821986</v>
      </c>
      <c r="BX623" s="15">
        <f t="shared" ca="1" si="354"/>
        <v>40418.261168839628</v>
      </c>
      <c r="BY623" s="15">
        <f t="shared" ca="1" si="355"/>
        <v>72969.95787738105</v>
      </c>
      <c r="BZ623" s="15">
        <f t="shared" ca="1" si="356"/>
        <v>63448.088694677441</v>
      </c>
      <c r="CA623" s="15">
        <f t="shared" ca="1" si="357"/>
        <v>95892.290820789072</v>
      </c>
      <c r="CB623" s="15">
        <f ca="1">(AU623*DCF!C$10-DCF!C$5*MAX(AU623*DCF!C$10,0)-MAX(AU623-Inputs!$B$6,0)/Inputs!$B$10)*DCF!C$6</f>
        <v>1042.7269567851781</v>
      </c>
      <c r="CC623" s="15">
        <f ca="1">(AV623*DCF!D$10-DCF!D$5*MAX(AV623*DCF!D$10,0)-MAX(AV623-AU623,0)/Inputs!$B$10)*DCF!D$6</f>
        <v>1221.3188542458267</v>
      </c>
      <c r="CD623" s="15">
        <f ca="1">(AW623*DCF!E$10-DCF!E$5*MAX(AW623*DCF!E$10,0)-MAX(AW623-AV623,0)/Inputs!$B$10)*DCF!E$6</f>
        <v>1367.7680058504031</v>
      </c>
      <c r="CE623" s="15">
        <f ca="1">(AX623*DCF!F$10-DCF!F$5*MAX(AX623*DCF!F$10,0)-MAX(AX623-AW623,0)/Inputs!$B$10)*DCF!F$6</f>
        <v>1979.4482892912697</v>
      </c>
      <c r="CF623" s="15">
        <f ca="1">(AY623*DCF!G$10-DCF!G$5*MAX(AY623*DCF!G$10,0)-MAX(AY623-AX623,0)/Inputs!$B$10)*DCF!G$6</f>
        <v>1798.0496179737911</v>
      </c>
      <c r="CG623" s="15">
        <f ca="1">(AZ623*DCF!H$10-DCF!H$5*MAX(AZ623*DCF!H$10,0)-MAX(AZ623-AY623,0)/Inputs!$B$10)*DCF!H$6</f>
        <v>1738.661331024743</v>
      </c>
      <c r="CH623" s="15">
        <f ca="1">(BA623*DCF!I$10-DCF!I$5*MAX(BA623*DCF!I$10,0)-MAX(BA623-AZ623,0)/Inputs!$B$10)*DCF!I$6</f>
        <v>2129.3690588190188</v>
      </c>
      <c r="CI623" s="15">
        <f ca="1">(BB623*DCF!J$10-DCF!J$5*MAX(BB623*DCF!J$10,0)-MAX(BB623-BA623,0)/Inputs!$B$10)*DCF!J$6</f>
        <v>2462.8204607591119</v>
      </c>
      <c r="CJ623" s="15">
        <f ca="1">(BC623*DCF!K$10-DCF!K$5*MAX(BC623*DCF!K$10,0)-MAX(BC623-BB623,0)/Inputs!$B$10)*DCF!K$6</f>
        <v>2900.5533677070866</v>
      </c>
      <c r="CK623" s="15">
        <f ca="1">(BD623*DCF!L$10-DCF!L$5*MAX(BD623*DCF!L$10,0)-MAX(BD623-BC623,0)/Inputs!$B$10)*DCF!L$6</f>
        <v>3122.5039639585725</v>
      </c>
      <c r="CL623" s="15">
        <f ca="1">(BE623*DCF!M$10-DCF!M$5*MAX(BE623*DCF!M$10,0)-MAX(BE623-BD623,0)/Inputs!$B$10)*DCF!M$6</f>
        <v>3672.796627872614</v>
      </c>
      <c r="CM623" s="15">
        <f ca="1">(BF623*DCF!C$28-DCF!C$5*MAX(BF623*DCF!C$28,0)-MAX(BF623-Inputs!$B$13,0)/Inputs!$B$17)*DCF!C$6</f>
        <v>3563.8170354679546</v>
      </c>
      <c r="CN623" s="15">
        <f ca="1">(BG623*DCF!D$28-DCF!D$5*MAX(BG623*DCF!D$28,0)-MAX(BG623-BF623,0)/Inputs!$B$17)*DCF!D$6</f>
        <v>3706.9418116896377</v>
      </c>
      <c r="CO623" s="15">
        <f ca="1">(BH623*DCF!E$28-DCF!E$5*MAX(BH623*DCF!E$28,0)-MAX(BH623-BG623,0)/Inputs!$B$17)*DCF!E$6</f>
        <v>3942.7384124763075</v>
      </c>
      <c r="CP623" s="15">
        <f ca="1">(BI623*DCF!F$28-DCF!F$5*MAX(BI623*DCF!F$28,0)-MAX(BI623-BH623,0)/Inputs!$B$17)*DCF!F$6</f>
        <v>4731.450127863578</v>
      </c>
      <c r="CQ623" s="15">
        <f ca="1">(BJ623*DCF!G$28-DCF!G$5*MAX(BJ623*DCF!G$28,0)-MAX(BJ623-BI623,0)/Inputs!$B$17)*DCF!G$6</f>
        <v>4582.598386271281</v>
      </c>
      <c r="CR623" s="15">
        <f ca="1">(BK623*DCF!H$28-DCF!H$5*MAX(BK623*DCF!H$28,0)-MAX(BK623-BJ623,0)/Inputs!$B$17)*DCF!H$6</f>
        <v>4939.8989019358105</v>
      </c>
      <c r="CS623" s="15">
        <f ca="1">(BL623*DCF!I$28-DCF!I$5*MAX(BL623*DCF!I$28,0)-MAX(BL623-BK623,0)/Inputs!$B$17)*DCF!I$6</f>
        <v>6530.8879988465515</v>
      </c>
      <c r="CT623" s="15">
        <f ca="1">(BM623*DCF!J$28-DCF!J$5*MAX(BM623*DCF!J$28,0)-MAX(BM623-BL623,0)/Inputs!$B$17)*DCF!J$6</f>
        <v>7957.6342510656168</v>
      </c>
      <c r="CU623" s="15">
        <f ca="1">(BN623*DCF!K$28-DCF!K$5*MAX(BN623*DCF!K$28,0)-MAX(BN623-BM623,0)/Inputs!$B$17)*DCF!K$6</f>
        <v>9318.4083243629775</v>
      </c>
      <c r="CV623" s="15">
        <f ca="1">(BO623*DCF!L$28-DCF!L$5*MAX(BO623*DCF!L$28,0)-MAX(BO623-BN623,0)/Inputs!$B$17)*DCF!L$6</f>
        <v>12967.136019215457</v>
      </c>
      <c r="CW623" s="15">
        <f ca="1">(BP623*DCF!M$28-DCF!M$5*MAX(BP623*DCF!M$28,0)-MAX(BP623-BO623,0)/Inputs!$B$17)*DCF!M$6</f>
        <v>17924.981666130017</v>
      </c>
      <c r="CX623" s="15">
        <f ca="1">(BQ623*DCF!C$46-DCF!C$5*MAX(BQ623*DCF!C$46,0)-MAX(BQ623-Inputs!$B$20,0)/Inputs!$B$24)*DCF!C$6</f>
        <v>-992.26345743623074</v>
      </c>
      <c r="CY623" s="15">
        <f ca="1">(BR623*DCF!D$46-DCF!D$5*MAX(BR623*DCF!D$46,0)-MAX(BR623-BQ623,0)/Inputs!$B$24)*DCF!D$6</f>
        <v>-555.62963490041227</v>
      </c>
      <c r="CZ623" s="15">
        <f ca="1">(BS623*DCF!E$46-DCF!E$5*MAX(BS623*DCF!E$46,0)-MAX(BS623-BR623,0)/Inputs!$B$24)*DCF!E$6</f>
        <v>-3242.0458009707863</v>
      </c>
      <c r="DA623" s="15">
        <f ca="1">(BT623*DCF!F$46-DCF!F$5*MAX(BT623*DCF!F$46,0)-MAX(BT623-BS623,0)/Inputs!$B$24)*DCF!F$6</f>
        <v>-1770.2850824109398</v>
      </c>
      <c r="DB623" s="15">
        <f ca="1">(BU623*DCF!G$46-DCF!G$5*MAX(BU623*DCF!G$46,0)-MAX(BU623-BT623,0)/Inputs!$B$24)*DCF!G$6</f>
        <v>-1408.7313727226565</v>
      </c>
      <c r="DC623" s="15">
        <f ca="1">(BV623*DCF!H$46-DCF!H$5*MAX(BV623*DCF!H$46,0)-MAX(BV623-BU623,0)/Inputs!$B$24)*DCF!H$6</f>
        <v>-1732.711507967877</v>
      </c>
      <c r="DD623" s="15">
        <f ca="1">(BW623*DCF!I$46-DCF!I$5*MAX(BW623*DCF!I$46,0)-MAX(BW623-BV623,0)/Inputs!$B$24)*DCF!I$6</f>
        <v>-4937.6668566466487</v>
      </c>
      <c r="DE623" s="15">
        <f ca="1">(BX623*DCF!J$46-DCF!J$5*MAX(BX623*DCF!J$46,0)-MAX(BX623-BW623,0)/Inputs!$B$24)*DCF!J$6</f>
        <v>1635.1042419696018</v>
      </c>
      <c r="DF623" s="15">
        <f ca="1">(BY623*DCF!K$46-DCF!K$5*MAX(BY623*DCF!K$46,0)-MAX(BY623-BX623,0)/Inputs!$B$24)*DCF!K$6</f>
        <v>-3806.0112793924127</v>
      </c>
      <c r="DG623" s="15">
        <f ca="1">(BZ623*DCF!L$46-DCF!L$5*MAX(BZ623*DCF!L$46,0)-MAX(BZ623-BY623,0)/Inputs!$B$24)*DCF!L$6</f>
        <v>4385.8733883908435</v>
      </c>
      <c r="DH623" s="15">
        <f ca="1">(CA623*DCF!M$46-DCF!M$5*MAX(CA623*DCF!M$46,0)-MAX(CA623-BZ623,0)/Inputs!$B$24)*DCF!M$6</f>
        <v>734.91760962592798</v>
      </c>
      <c r="DI623" s="15">
        <f ca="1">SUM(CB623:CL623)+BE623*DCF!M$10*(1+Inputs!$B$30)*(1-Inputs!$B$33)*(1-Inputs!$B$30/Inputs!$B$31)/(Inputs!$B$29-Inputs!$B$30)*DCF!M$6</f>
        <v>109826.82326435208</v>
      </c>
      <c r="DJ623" s="15">
        <f ca="1">SUM(CM623:CW623)+BP623*DCF!M$28*(1+Inputs!$B$30)*(1-Inputs!$B$33)*(1-Inputs!$B$30/Inputs!$B$31)/(Inputs!$B$29-Inputs!$B$30)*DCF!M$6</f>
        <v>496093.64317979949</v>
      </c>
      <c r="DK623" s="15">
        <f ca="1">SUM(CX623:DH623)+CA623*DCF!M$46*(1+Inputs!$B$30)*(1-Inputs!$B$33)*(1-Inputs!$B$30/Inputs!$B$31)/(Inputs!$B$29-Inputs!$B$30)*DCF!M$6</f>
        <v>136571.39102449839</v>
      </c>
      <c r="DM623" s="15">
        <f ca="1">DI623+DJ623+DK623+Inputs!$B$34+Inputs!$B$36-Inputs!$B$35</f>
        <v>819342.85746864998</v>
      </c>
    </row>
    <row r="624" spans="1:117" x14ac:dyDescent="0.75">
      <c r="A624" s="11">
        <v>611</v>
      </c>
      <c r="C624" s="24">
        <f t="shared" ref="C624:M633" ca="1" si="361">_xlfn.NORM.S.INV(RAND())</f>
        <v>-1.1566065780815808</v>
      </c>
      <c r="D624" s="24">
        <f t="shared" ca="1" si="361"/>
        <v>-0.80402816220274065</v>
      </c>
      <c r="E624" s="24">
        <f t="shared" ca="1" si="361"/>
        <v>0.44877988261277502</v>
      </c>
      <c r="F624" s="24">
        <f t="shared" ca="1" si="361"/>
        <v>-0.60840304005661283</v>
      </c>
      <c r="G624" s="24">
        <f t="shared" ca="1" si="361"/>
        <v>-0.53891593120878756</v>
      </c>
      <c r="H624" s="24">
        <f t="shared" ca="1" si="361"/>
        <v>-0.62258462526363179</v>
      </c>
      <c r="I624" s="24">
        <f t="shared" ca="1" si="361"/>
        <v>0.66694293411472738</v>
      </c>
      <c r="J624" s="24">
        <f t="shared" ca="1" si="361"/>
        <v>1.0679953265271727</v>
      </c>
      <c r="K624" s="24">
        <f t="shared" ca="1" si="361"/>
        <v>1.8870665830683087</v>
      </c>
      <c r="L624" s="24">
        <f t="shared" ca="1" si="361"/>
        <v>-0.45510429627713261</v>
      </c>
      <c r="M624" s="24">
        <f t="shared" ca="1" si="361"/>
        <v>3.2087569486456664E-4</v>
      </c>
      <c r="N624" s="24">
        <f ca="1">SQRT(Inputs!$B$38)*C624+SQRT(1-Inputs!$B$38)*_xlfn.NORM.S.INV(RAND())</f>
        <v>-8.8937096477178734E-2</v>
      </c>
      <c r="O624" s="24">
        <f ca="1">SQRT(Inputs!$B$38)*D624+SQRT(1-Inputs!$B$38)*_xlfn.NORM.S.INV(RAND())</f>
        <v>-2.456886801267141</v>
      </c>
      <c r="P624" s="24">
        <f ca="1">SQRT(Inputs!$B$38)*E624+SQRT(1-Inputs!$B$38)*_xlfn.NORM.S.INV(RAND())</f>
        <v>-0.11720832916701127</v>
      </c>
      <c r="Q624" s="24">
        <f ca="1">SQRT(Inputs!$B$38)*F624+SQRT(1-Inputs!$B$38)*_xlfn.NORM.S.INV(RAND())</f>
        <v>-0.36380814194336225</v>
      </c>
      <c r="R624" s="24">
        <f ca="1">SQRT(Inputs!$B$38)*G624+SQRT(1-Inputs!$B$38)*_xlfn.NORM.S.INV(RAND())</f>
        <v>1.4462419105344229</v>
      </c>
      <c r="S624" s="24">
        <f ca="1">SQRT(Inputs!$B$38)*H624+SQRT(1-Inputs!$B$38)*_xlfn.NORM.S.INV(RAND())</f>
        <v>-0.32734605111966569</v>
      </c>
      <c r="T624" s="24">
        <f ca="1">SQRT(Inputs!$B$38)*I624+SQRT(1-Inputs!$B$38)*_xlfn.NORM.S.INV(RAND())</f>
        <v>1.3704688414059887</v>
      </c>
      <c r="U624" s="24">
        <f ca="1">SQRT(Inputs!$B$38)*J624+SQRT(1-Inputs!$B$38)*_xlfn.NORM.S.INV(RAND())</f>
        <v>1.5907648873345366</v>
      </c>
      <c r="V624" s="24">
        <f ca="1">SQRT(Inputs!$B$38)*K624+SQRT(1-Inputs!$B$38)*_xlfn.NORM.S.INV(RAND())</f>
        <v>-0.22197049835731364</v>
      </c>
      <c r="W624" s="24">
        <f ca="1">SQRT(Inputs!$B$38)*L624+SQRT(1-Inputs!$B$38)*_xlfn.NORM.S.INV(RAND())</f>
        <v>-1.0743390125718788</v>
      </c>
      <c r="X624" s="24">
        <f ca="1">SQRT(Inputs!$B$38)*M624+SQRT(1-Inputs!$B$38)*_xlfn.NORM.S.INV(RAND())</f>
        <v>-0.67020948453846529</v>
      </c>
      <c r="Y624" s="24">
        <f ca="1">SQRT(Inputs!$B$38)*C624+SQRT(1-Inputs!$B$38)*_xlfn.NORM.S.INV(RAND())</f>
        <v>-0.89109519442839935</v>
      </c>
      <c r="Z624" s="24">
        <f ca="1">SQRT(Inputs!$B$38)*D624+SQRT(1-Inputs!$B$38)*_xlfn.NORM.S.INV(RAND())</f>
        <v>-0.11383257147922055</v>
      </c>
      <c r="AA624" s="24">
        <f ca="1">SQRT(Inputs!$B$38)*E624+SQRT(1-Inputs!$B$38)*_xlfn.NORM.S.INV(RAND())</f>
        <v>0.47519036568339634</v>
      </c>
      <c r="AB624" s="24">
        <f ca="1">SQRT(Inputs!$B$38)*F624+SQRT(1-Inputs!$B$38)*_xlfn.NORM.S.INV(RAND())</f>
        <v>-0.96931913978600526</v>
      </c>
      <c r="AC624" s="24">
        <f ca="1">SQRT(Inputs!$B$38)*G624+SQRT(1-Inputs!$B$38)*_xlfn.NORM.S.INV(RAND())</f>
        <v>-0.65496962383688806</v>
      </c>
      <c r="AD624" s="24">
        <f ca="1">SQRT(Inputs!$B$38)*H624+SQRT(1-Inputs!$B$38)*_xlfn.NORM.S.INV(RAND())</f>
        <v>0.12143206388006345</v>
      </c>
      <c r="AE624" s="24">
        <f ca="1">SQRT(Inputs!$B$38)*I624+SQRT(1-Inputs!$B$38)*_xlfn.NORM.S.INV(RAND())</f>
        <v>1.2328985515795505</v>
      </c>
      <c r="AF624" s="24">
        <f ca="1">SQRT(Inputs!$B$38)*J624+SQRT(1-Inputs!$B$38)*_xlfn.NORM.S.INV(RAND())</f>
        <v>0.19405613118658499</v>
      </c>
      <c r="AG624" s="24">
        <f ca="1">SQRT(Inputs!$B$38)*K624+SQRT(1-Inputs!$B$38)*_xlfn.NORM.S.INV(RAND())</f>
        <v>1.9152047413629654</v>
      </c>
      <c r="AH624" s="24">
        <f ca="1">SQRT(Inputs!$B$38)*L624+SQRT(1-Inputs!$B$38)*_xlfn.NORM.S.INV(RAND())</f>
        <v>-1.7791754068136785</v>
      </c>
      <c r="AI624" s="24">
        <f ca="1">SQRT(Inputs!$B$38)*M624+SQRT(1-Inputs!$B$38)*_xlfn.NORM.S.INV(RAND())</f>
        <v>-0.22089199584380692</v>
      </c>
      <c r="AJ624" s="24">
        <f ca="1">SQRT(Inputs!$B$38)*C624+SQRT(1-Inputs!$B$38)*_xlfn.NORM.S.INV(RAND())</f>
        <v>0.13534368740264224</v>
      </c>
      <c r="AK624" s="24">
        <f ca="1">SQRT(Inputs!$B$38)*D624+SQRT(1-Inputs!$B$38)*_xlfn.NORM.S.INV(RAND())</f>
        <v>0.21679579549773298</v>
      </c>
      <c r="AL624" s="24">
        <f ca="1">SQRT(Inputs!$B$38)*E624+SQRT(1-Inputs!$B$38)*_xlfn.NORM.S.INV(RAND())</f>
        <v>-0.9127343623897578</v>
      </c>
      <c r="AM624" s="24">
        <f ca="1">SQRT(Inputs!$B$38)*F624+SQRT(1-Inputs!$B$38)*_xlfn.NORM.S.INV(RAND())</f>
        <v>-0.41448290053677661</v>
      </c>
      <c r="AN624" s="24">
        <f ca="1">SQRT(Inputs!$B$38)*G624+SQRT(1-Inputs!$B$38)*_xlfn.NORM.S.INV(RAND())</f>
        <v>0.97066332605087569</v>
      </c>
      <c r="AO624" s="24">
        <f ca="1">SQRT(Inputs!$B$38)*H624+SQRT(1-Inputs!$B$38)*_xlfn.NORM.S.INV(RAND())</f>
        <v>-0.86684361554856348</v>
      </c>
      <c r="AP624" s="24">
        <f ca="1">SQRT(Inputs!$B$38)*I624+SQRT(1-Inputs!$B$38)*_xlfn.NORM.S.INV(RAND())</f>
        <v>0.74724207002803511</v>
      </c>
      <c r="AQ624" s="24">
        <f ca="1">SQRT(Inputs!$B$38)*J624+SQRT(1-Inputs!$B$38)*_xlfn.NORM.S.INV(RAND())</f>
        <v>1.6587819550246068</v>
      </c>
      <c r="AR624" s="24">
        <f ca="1">SQRT(Inputs!$B$38)*K624+SQRT(1-Inputs!$B$38)*_xlfn.NORM.S.INV(RAND())</f>
        <v>1.2754846945174287</v>
      </c>
      <c r="AS624" s="24">
        <f ca="1">SQRT(Inputs!$B$38)*L624+SQRT(1-Inputs!$B$38)*_xlfn.NORM.S.INV(RAND())</f>
        <v>-1.2964589301230809</v>
      </c>
      <c r="AT624" s="24">
        <f ca="1">SQRT(Inputs!$B$38)*M624+SQRT(1-Inputs!$B$38)*_xlfn.NORM.S.INV(RAND())</f>
        <v>0.76613354841397507</v>
      </c>
      <c r="AU624" s="15">
        <f ca="1">Inputs!$B$6*EXP($B$8-0.5*C$5^2+C$5*N624)</f>
        <v>4891.3122236879881</v>
      </c>
      <c r="AV624" s="15">
        <f t="shared" ca="1" si="328"/>
        <v>4148.7310080628904</v>
      </c>
      <c r="AW624" s="15">
        <f t="shared" ca="1" si="329"/>
        <v>4979.298080374756</v>
      </c>
      <c r="AX624" s="15">
        <f t="shared" ca="1" si="330"/>
        <v>5809.0979535050965</v>
      </c>
      <c r="AY624" s="15">
        <f t="shared" ca="1" si="331"/>
        <v>8405.6264389531534</v>
      </c>
      <c r="AZ624" s="15">
        <f t="shared" ca="1" si="332"/>
        <v>9916.3318696510232</v>
      </c>
      <c r="BA624" s="15">
        <f t="shared" ca="1" si="333"/>
        <v>14006.635696015952</v>
      </c>
      <c r="BB624" s="15">
        <f t="shared" ca="1" si="334"/>
        <v>20111.312740865047</v>
      </c>
      <c r="BC624" s="15">
        <f t="shared" ca="1" si="335"/>
        <v>24109.085700900039</v>
      </c>
      <c r="BD624" s="15">
        <f t="shared" ca="1" si="336"/>
        <v>26712.186316564486</v>
      </c>
      <c r="BE624" s="15">
        <f t="shared" ca="1" si="337"/>
        <v>30794.042969781982</v>
      </c>
      <c r="BF624" s="15">
        <f ca="1">Inputs!$B$13*EXP($B$9-0.5*C$6^2+C$6*Y624)</f>
        <v>11591.31821303974</v>
      </c>
      <c r="BG624" s="15">
        <f t="shared" ca="1" si="338"/>
        <v>13839.547892416002</v>
      </c>
      <c r="BH624" s="15">
        <f t="shared" ca="1" si="339"/>
        <v>18295.999941098609</v>
      </c>
      <c r="BI624" s="15">
        <f t="shared" ca="1" si="340"/>
        <v>19292.808867670748</v>
      </c>
      <c r="BJ624" s="15">
        <f t="shared" ca="1" si="341"/>
        <v>21520.913598426825</v>
      </c>
      <c r="BK624" s="15">
        <f t="shared" ca="1" si="342"/>
        <v>26853.133614743874</v>
      </c>
      <c r="BL624" s="15">
        <f t="shared" ca="1" si="343"/>
        <v>38700.462000118692</v>
      </c>
      <c r="BM624" s="15">
        <f t="shared" ca="1" si="344"/>
        <v>48731.960482207141</v>
      </c>
      <c r="BN624" s="15">
        <f t="shared" ca="1" si="345"/>
        <v>75396.259249362789</v>
      </c>
      <c r="BO624" s="15">
        <f t="shared" ca="1" si="346"/>
        <v>75435.853441984145</v>
      </c>
      <c r="BP624" s="15">
        <f t="shared" ca="1" si="347"/>
        <v>90552.613419517555</v>
      </c>
      <c r="BQ624" s="15">
        <f ca="1">Inputs!$B$20*EXP($B$10-0.5*C$7^2+C$7*AJ624)</f>
        <v>4500.4503501636691</v>
      </c>
      <c r="BR624" s="15">
        <f t="shared" ca="1" si="348"/>
        <v>6541.778035190945</v>
      </c>
      <c r="BS624" s="15">
        <f t="shared" ca="1" si="349"/>
        <v>6892.5169989495553</v>
      </c>
      <c r="BT624" s="15">
        <f t="shared" ca="1" si="350"/>
        <v>8524.1648203889126</v>
      </c>
      <c r="BU624" s="15">
        <f t="shared" ca="1" si="351"/>
        <v>14941.038119850726</v>
      </c>
      <c r="BV624" s="15">
        <f t="shared" ca="1" si="352"/>
        <v>17099.400123258398</v>
      </c>
      <c r="BW624" s="15">
        <f t="shared" ca="1" si="353"/>
        <v>27949.769399921261</v>
      </c>
      <c r="BX624" s="15">
        <f t="shared" ca="1" si="354"/>
        <v>54514.511357381016</v>
      </c>
      <c r="BY624" s="15">
        <f t="shared" ca="1" si="355"/>
        <v>97495.493856683868</v>
      </c>
      <c r="BZ624" s="15">
        <f t="shared" ca="1" si="356"/>
        <v>107790.09541471531</v>
      </c>
      <c r="CA624" s="15">
        <f t="shared" ca="1" si="357"/>
        <v>173495.1381049437</v>
      </c>
      <c r="CB624" s="15">
        <f ca="1">(AU624*DCF!C$10-DCF!C$5*MAX(AU624*DCF!C$10,0)-MAX(AU624-Inputs!$B$6,0)/Inputs!$B$10)*DCF!C$6</f>
        <v>1043.5800271439095</v>
      </c>
      <c r="CC624" s="15">
        <f ca="1">(AV624*DCF!D$10-DCF!D$5*MAX(AV624*DCF!D$10,0)-MAX(AV624-AU624,0)/Inputs!$B$10)*DCF!D$6</f>
        <v>1011.2250764853494</v>
      </c>
      <c r="CD624" s="15">
        <f ca="1">(AW624*DCF!E$10-DCF!E$5*MAX(AW624*DCF!E$10,0)-MAX(AW624-AV624,0)/Inputs!$B$10)*DCF!E$6</f>
        <v>962.56256314388793</v>
      </c>
      <c r="CE624" s="15">
        <f ca="1">(AX624*DCF!F$10-DCF!F$5*MAX(AX624*DCF!F$10,0)-MAX(AX624-AW624,0)/Inputs!$B$10)*DCF!F$6</f>
        <v>1095.4560449414298</v>
      </c>
      <c r="CF624" s="15">
        <f ca="1">(AY624*DCF!G$10-DCF!G$5*MAX(AY624*DCF!G$10,0)-MAX(AY624-AX624,0)/Inputs!$B$10)*DCF!G$6</f>
        <v>1232.7963513887876</v>
      </c>
      <c r="CG624" s="15">
        <f ca="1">(AZ624*DCF!H$10-DCF!H$5*MAX(AZ624*DCF!H$10,0)-MAX(AZ624-AY624,0)/Inputs!$B$10)*DCF!H$6</f>
        <v>1657.0101131021606</v>
      </c>
      <c r="CH624" s="15">
        <f ca="1">(BA624*DCF!I$10-DCF!I$5*MAX(BA624*DCF!I$10,0)-MAX(BA624-AZ624,0)/Inputs!$B$10)*DCF!I$6</f>
        <v>1887.5482392202796</v>
      </c>
      <c r="CI624" s="15">
        <f ca="1">(BB624*DCF!J$10-DCF!J$5*MAX(BB624*DCF!J$10,0)-MAX(BB624-BA624,0)/Inputs!$B$10)*DCF!J$6</f>
        <v>2526.0847219571924</v>
      </c>
      <c r="CJ624" s="15">
        <f ca="1">(BC624*DCF!K$10-DCF!K$5*MAX(BC624*DCF!K$10,0)-MAX(BC624-BB624,0)/Inputs!$B$10)*DCF!K$6</f>
        <v>3321.5482465826608</v>
      </c>
      <c r="CK624" s="15">
        <f ca="1">(BD624*DCF!L$10-DCF!L$5*MAX(BD624*DCF!L$10,0)-MAX(BD624-BC624,0)/Inputs!$B$10)*DCF!L$6</f>
        <v>3692.0825971222903</v>
      </c>
      <c r="CL624" s="15">
        <f ca="1">(BE624*DCF!M$10-DCF!M$5*MAX(BE624*DCF!M$10,0)-MAX(BE624-BD624,0)/Inputs!$B$10)*DCF!M$6</f>
        <v>3857.8163631350085</v>
      </c>
      <c r="CM624" s="15">
        <f ca="1">(BF624*DCF!C$28-DCF!C$5*MAX(BF624*DCF!C$28,0)-MAX(BF624-Inputs!$B$13,0)/Inputs!$B$17)*DCF!C$6</f>
        <v>3490.4076469895699</v>
      </c>
      <c r="CN624" s="15">
        <f ca="1">(BG624*DCF!D$28-DCF!D$5*MAX(BG624*DCF!D$28,0)-MAX(BG624-BF624,0)/Inputs!$B$17)*DCF!D$6</f>
        <v>3596.4155759302353</v>
      </c>
      <c r="CO624" s="15">
        <f ca="1">(BH624*DCF!E$28-DCF!E$5*MAX(BH624*DCF!E$28,0)-MAX(BH624-BG624,0)/Inputs!$B$17)*DCF!E$6</f>
        <v>4303.4476133041617</v>
      </c>
      <c r="CP624" s="15">
        <f ca="1">(BI624*DCF!F$28-DCF!F$5*MAX(BI624*DCF!F$28,0)-MAX(BI624-BH624,0)/Inputs!$B$17)*DCF!F$6</f>
        <v>5056.0045974979594</v>
      </c>
      <c r="CQ624" s="15">
        <f ca="1">(BJ624*DCF!G$28-DCF!G$5*MAX(BJ624*DCF!G$28,0)-MAX(BJ624-BI624,0)/Inputs!$B$17)*DCF!G$6</f>
        <v>5209.0191070867759</v>
      </c>
      <c r="CR624" s="15">
        <f ca="1">(BK624*DCF!H$28-DCF!H$5*MAX(BK624*DCF!H$28,0)-MAX(BK624-BJ624,0)/Inputs!$B$17)*DCF!H$6</f>
        <v>5812.5988567420627</v>
      </c>
      <c r="CS624" s="15">
        <f ca="1">(BL624*DCF!I$28-DCF!I$5*MAX(BL624*DCF!I$28,0)-MAX(BL624-BK624,0)/Inputs!$B$17)*DCF!I$6</f>
        <v>7400.0763468749174</v>
      </c>
      <c r="CT624" s="15">
        <f ca="1">(BM624*DCF!J$28-DCF!J$5*MAX(BM624*DCF!J$28,0)-MAX(BM624-BL624,0)/Inputs!$B$17)*DCF!J$6</f>
        <v>9541.1779875193133</v>
      </c>
      <c r="CU624" s="15">
        <f ca="1">(BN624*DCF!K$28-DCF!K$5*MAX(BN624*DCF!K$28,0)-MAX(BN624-BM624,0)/Inputs!$B$17)*DCF!K$6</f>
        <v>12656.404352244059</v>
      </c>
      <c r="CV624" s="15">
        <f ca="1">(BO624*DCF!L$28-DCF!L$5*MAX(BO624*DCF!L$28,0)-MAX(BO624-BN624,0)/Inputs!$B$17)*DCF!L$6</f>
        <v>15046.556001782228</v>
      </c>
      <c r="CW624" s="15">
        <f ca="1">(BP624*DCF!M$28-DCF!M$5*MAX(BP624*DCF!M$28,0)-MAX(BP624-BO624,0)/Inputs!$B$17)*DCF!M$6</f>
        <v>15457.400432348764</v>
      </c>
      <c r="CX624" s="15">
        <f ca="1">(BQ624*DCF!C$46-DCF!C$5*MAX(BQ624*DCF!C$46,0)-MAX(BQ624-Inputs!$B$20,0)/Inputs!$B$24)*DCF!C$6</f>
        <v>-1639.5729908755213</v>
      </c>
      <c r="CY624" s="15">
        <f ca="1">(BR624*DCF!D$46-DCF!D$5*MAX(BR624*DCF!D$46,0)-MAX(BR624-BQ624,0)/Inputs!$B$24)*DCF!D$6</f>
        <v>-1987.5465330141628</v>
      </c>
      <c r="CZ624" s="15">
        <f ca="1">(BS624*DCF!E$46-DCF!E$5*MAX(BS624*DCF!E$46,0)-MAX(BS624-BR624,0)/Inputs!$B$24)*DCF!E$6</f>
        <v>-953.303779720943</v>
      </c>
      <c r="DA624" s="15">
        <f ca="1">(BT624*DCF!F$46-DCF!F$5*MAX(BT624*DCF!F$46,0)-MAX(BT624-BS624,0)/Inputs!$B$24)*DCF!F$6</f>
        <v>-1214.9181282102943</v>
      </c>
      <c r="DB624" s="15">
        <f ca="1">(BU624*DCF!G$46-DCF!G$5*MAX(BU624*DCF!G$46,0)-MAX(BU624-BT624,0)/Inputs!$B$24)*DCF!G$6</f>
        <v>-2661.0963984679056</v>
      </c>
      <c r="DC624" s="15">
        <f ca="1">(BV624*DCF!H$46-DCF!H$5*MAX(BV624*DCF!H$46,0)-MAX(BV624-BU624,0)/Inputs!$B$24)*DCF!H$6</f>
        <v>-670.69776805552885</v>
      </c>
      <c r="DD624" s="15">
        <f ca="1">(BW624*DCF!I$46-DCF!I$5*MAX(BW624*DCF!I$46,0)-MAX(BW624-BV624,0)/Inputs!$B$24)*DCF!I$6</f>
        <v>-2469.2105100464746</v>
      </c>
      <c r="DE624" s="15">
        <f ca="1">(BX624*DCF!J$46-DCF!J$5*MAX(BX624*DCF!J$46,0)-MAX(BX624-BW624,0)/Inputs!$B$24)*DCF!J$6</f>
        <v>-4757.8026042145057</v>
      </c>
      <c r="DF624" s="15">
        <f ca="1">(BY624*DCF!K$46-DCF!K$5*MAX(BY624*DCF!K$46,0)-MAX(BY624-BX624,0)/Inputs!$B$24)*DCF!K$6</f>
        <v>-4959.9280916659272</v>
      </c>
      <c r="DG624" s="15">
        <f ca="1">(BZ624*DCF!L$46-DCF!L$5*MAX(BZ624*DCF!L$46,0)-MAX(BZ624-BY624,0)/Inputs!$B$24)*DCF!L$6</f>
        <v>5121.3288908987643</v>
      </c>
      <c r="DH624" s="15">
        <f ca="1">(CA624*DCF!M$46-DCF!M$5*MAX(CA624*DCF!M$46,0)-MAX(CA624-BZ624,0)/Inputs!$B$24)*DCF!M$6</f>
        <v>-134.70868573620692</v>
      </c>
      <c r="DI624" s="15">
        <f ca="1">SUM(CB624:CL624)+BE624*DCF!M$10*(1+Inputs!$B$30)*(1-Inputs!$B$33)*(1-Inputs!$B$30/Inputs!$B$31)/(Inputs!$B$29-Inputs!$B$30)*DCF!M$6</f>
        <v>107987.93913818823</v>
      </c>
      <c r="DJ624" s="15">
        <f ca="1">SUM(CM624:CW624)+BP624*DCF!M$28*(1+Inputs!$B$30)*(1-Inputs!$B$33)*(1-Inputs!$B$30/Inputs!$B$31)/(Inputs!$B$29-Inputs!$B$30)*DCF!M$6</f>
        <v>423581.66929280746</v>
      </c>
      <c r="DK624" s="15">
        <f ca="1">SUM(CX624:DH624)+CA624*DCF!M$46*(1+Inputs!$B$30)*(1-Inputs!$B$33)*(1-Inputs!$B$30/Inputs!$B$31)/(Inputs!$B$29-Inputs!$B$30)*DCF!M$6</f>
        <v>251916.57872408541</v>
      </c>
      <c r="DM624" s="15">
        <f ca="1">DI624+DJ624+DK624+Inputs!$B$34+Inputs!$B$36-Inputs!$B$35</f>
        <v>860337.18715508119</v>
      </c>
    </row>
    <row r="625" spans="1:117" x14ac:dyDescent="0.75">
      <c r="A625" s="11">
        <v>612</v>
      </c>
      <c r="C625" s="24">
        <f t="shared" ca="1" si="361"/>
        <v>-1.0159480815498563</v>
      </c>
      <c r="D625" s="24">
        <f t="shared" ca="1" si="361"/>
        <v>0.63555168111509708</v>
      </c>
      <c r="E625" s="24">
        <f t="shared" ca="1" si="361"/>
        <v>0.13112922479113057</v>
      </c>
      <c r="F625" s="24">
        <f t="shared" ca="1" si="361"/>
        <v>1.7577336630636236</v>
      </c>
      <c r="G625" s="24">
        <f t="shared" ca="1" si="361"/>
        <v>-1.1778793649921953</v>
      </c>
      <c r="H625" s="24">
        <f t="shared" ca="1" si="361"/>
        <v>-0.92574014240572478</v>
      </c>
      <c r="I625" s="24">
        <f t="shared" ca="1" si="361"/>
        <v>-0.48669582340306655</v>
      </c>
      <c r="J625" s="24">
        <f t="shared" ca="1" si="361"/>
        <v>0.57628247484045747</v>
      </c>
      <c r="K625" s="24">
        <f t="shared" ca="1" si="361"/>
        <v>0.51475857951446102</v>
      </c>
      <c r="L625" s="24">
        <f t="shared" ca="1" si="361"/>
        <v>0.10451193128981273</v>
      </c>
      <c r="M625" s="24">
        <f t="shared" ca="1" si="361"/>
        <v>-0.57047845036484446</v>
      </c>
      <c r="N625" s="24">
        <f ca="1">SQRT(Inputs!$B$38)*C625+SQRT(1-Inputs!$B$38)*_xlfn.NORM.S.INV(RAND())</f>
        <v>0.11964146670666009</v>
      </c>
      <c r="O625" s="24">
        <f ca="1">SQRT(Inputs!$B$38)*D625+SQRT(1-Inputs!$B$38)*_xlfn.NORM.S.INV(RAND())</f>
        <v>-0.87849581062087301</v>
      </c>
      <c r="P625" s="24">
        <f ca="1">SQRT(Inputs!$B$38)*E625+SQRT(1-Inputs!$B$38)*_xlfn.NORM.S.INV(RAND())</f>
        <v>0.27008574348869169</v>
      </c>
      <c r="Q625" s="24">
        <f ca="1">SQRT(Inputs!$B$38)*F625+SQRT(1-Inputs!$B$38)*_xlfn.NORM.S.INV(RAND())</f>
        <v>-0.33995990763538575</v>
      </c>
      <c r="R625" s="24">
        <f ca="1">SQRT(Inputs!$B$38)*G625+SQRT(1-Inputs!$B$38)*_xlfn.NORM.S.INV(RAND())</f>
        <v>-1.0136814406375243</v>
      </c>
      <c r="S625" s="24">
        <f ca="1">SQRT(Inputs!$B$38)*H625+SQRT(1-Inputs!$B$38)*_xlfn.NORM.S.INV(RAND())</f>
        <v>0.72906011716163865</v>
      </c>
      <c r="T625" s="24">
        <f ca="1">SQRT(Inputs!$B$38)*I625+SQRT(1-Inputs!$B$38)*_xlfn.NORM.S.INV(RAND())</f>
        <v>0.69848387646858856</v>
      </c>
      <c r="U625" s="24">
        <f ca="1">SQRT(Inputs!$B$38)*J625+SQRT(1-Inputs!$B$38)*_xlfn.NORM.S.INV(RAND())</f>
        <v>0.969360048686424</v>
      </c>
      <c r="V625" s="24">
        <f ca="1">SQRT(Inputs!$B$38)*K625+SQRT(1-Inputs!$B$38)*_xlfn.NORM.S.INV(RAND())</f>
        <v>0.98031739959752162</v>
      </c>
      <c r="W625" s="24">
        <f ca="1">SQRT(Inputs!$B$38)*L625+SQRT(1-Inputs!$B$38)*_xlfn.NORM.S.INV(RAND())</f>
        <v>0.42922471423508235</v>
      </c>
      <c r="X625" s="24">
        <f ca="1">SQRT(Inputs!$B$38)*M625+SQRT(1-Inputs!$B$38)*_xlfn.NORM.S.INV(RAND())</f>
        <v>-0.94556177084066517</v>
      </c>
      <c r="Y625" s="24">
        <f ca="1">SQRT(Inputs!$B$38)*C625+SQRT(1-Inputs!$B$38)*_xlfn.NORM.S.INV(RAND())</f>
        <v>-1.1604107868258318</v>
      </c>
      <c r="Z625" s="24">
        <f ca="1">SQRT(Inputs!$B$38)*D625+SQRT(1-Inputs!$B$38)*_xlfn.NORM.S.INV(RAND())</f>
        <v>0.30498628101605751</v>
      </c>
      <c r="AA625" s="24">
        <f ca="1">SQRT(Inputs!$B$38)*E625+SQRT(1-Inputs!$B$38)*_xlfn.NORM.S.INV(RAND())</f>
        <v>-0.16486414482453882</v>
      </c>
      <c r="AB625" s="24">
        <f ca="1">SQRT(Inputs!$B$38)*F625+SQRT(1-Inputs!$B$38)*_xlfn.NORM.S.INV(RAND())</f>
        <v>2.0995069091707617</v>
      </c>
      <c r="AC625" s="24">
        <f ca="1">SQRT(Inputs!$B$38)*G625+SQRT(1-Inputs!$B$38)*_xlfn.NORM.S.INV(RAND())</f>
        <v>-1.2923086007999116</v>
      </c>
      <c r="AD625" s="24">
        <f ca="1">SQRT(Inputs!$B$38)*H625+SQRT(1-Inputs!$B$38)*_xlfn.NORM.S.INV(RAND())</f>
        <v>-0.13208206503418241</v>
      </c>
      <c r="AE625" s="24">
        <f ca="1">SQRT(Inputs!$B$38)*I625+SQRT(1-Inputs!$B$38)*_xlfn.NORM.S.INV(RAND())</f>
        <v>0.45623484303390421</v>
      </c>
      <c r="AF625" s="24">
        <f ca="1">SQRT(Inputs!$B$38)*J625+SQRT(1-Inputs!$B$38)*_xlfn.NORM.S.INV(RAND())</f>
        <v>0.44322686334581807</v>
      </c>
      <c r="AG625" s="24">
        <f ca="1">SQRT(Inputs!$B$38)*K625+SQRT(1-Inputs!$B$38)*_xlfn.NORM.S.INV(RAND())</f>
        <v>4.7337051559539212E-2</v>
      </c>
      <c r="AH625" s="24">
        <f ca="1">SQRT(Inputs!$B$38)*L625+SQRT(1-Inputs!$B$38)*_xlfn.NORM.S.INV(RAND())</f>
        <v>0.19963731037963828</v>
      </c>
      <c r="AI625" s="24">
        <f ca="1">SQRT(Inputs!$B$38)*M625+SQRT(1-Inputs!$B$38)*_xlfn.NORM.S.INV(RAND())</f>
        <v>0.17431212860871775</v>
      </c>
      <c r="AJ625" s="24">
        <f ca="1">SQRT(Inputs!$B$38)*C625+SQRT(1-Inputs!$B$38)*_xlfn.NORM.S.INV(RAND())</f>
        <v>-0.8219886395233077</v>
      </c>
      <c r="AK625" s="24">
        <f ca="1">SQRT(Inputs!$B$38)*D625+SQRT(1-Inputs!$B$38)*_xlfn.NORM.S.INV(RAND())</f>
        <v>0.11925712401467572</v>
      </c>
      <c r="AL625" s="24">
        <f ca="1">SQRT(Inputs!$B$38)*E625+SQRT(1-Inputs!$B$38)*_xlfn.NORM.S.INV(RAND())</f>
        <v>0.59064305233847503</v>
      </c>
      <c r="AM625" s="24">
        <f ca="1">SQRT(Inputs!$B$38)*F625+SQRT(1-Inputs!$B$38)*_xlfn.NORM.S.INV(RAND())</f>
        <v>0.26871941461982551</v>
      </c>
      <c r="AN625" s="24">
        <f ca="1">SQRT(Inputs!$B$38)*G625+SQRT(1-Inputs!$B$38)*_xlfn.NORM.S.INV(RAND())</f>
        <v>-0.62607739075650826</v>
      </c>
      <c r="AO625" s="24">
        <f ca="1">SQRT(Inputs!$B$38)*H625+SQRT(1-Inputs!$B$38)*_xlfn.NORM.S.INV(RAND())</f>
        <v>-0.40060690734584697</v>
      </c>
      <c r="AP625" s="24">
        <f ca="1">SQRT(Inputs!$B$38)*I625+SQRT(1-Inputs!$B$38)*_xlfn.NORM.S.INV(RAND())</f>
        <v>3.5777046429463721E-2</v>
      </c>
      <c r="AQ625" s="24">
        <f ca="1">SQRT(Inputs!$B$38)*J625+SQRT(1-Inputs!$B$38)*_xlfn.NORM.S.INV(RAND())</f>
        <v>1.1895519313644767</v>
      </c>
      <c r="AR625" s="24">
        <f ca="1">SQRT(Inputs!$B$38)*K625+SQRT(1-Inputs!$B$38)*_xlfn.NORM.S.INV(RAND())</f>
        <v>-0.10973687762151335</v>
      </c>
      <c r="AS625" s="24">
        <f ca="1">SQRT(Inputs!$B$38)*L625+SQRT(1-Inputs!$B$38)*_xlfn.NORM.S.INV(RAND())</f>
        <v>0.86416007906148751</v>
      </c>
      <c r="AT625" s="24">
        <f ca="1">SQRT(Inputs!$B$38)*M625+SQRT(1-Inputs!$B$38)*_xlfn.NORM.S.INV(RAND())</f>
        <v>-0.88786831749966832</v>
      </c>
      <c r="AU625" s="15">
        <f ca="1">Inputs!$B$6*EXP($B$8-0.5*C$5^2+C$5*N625)</f>
        <v>5059.2784249015376</v>
      </c>
      <c r="AV625" s="15">
        <f t="shared" ca="1" si="328"/>
        <v>5412.1138742921403</v>
      </c>
      <c r="AW625" s="15">
        <f t="shared" ca="1" si="329"/>
        <v>6843.9486524272443</v>
      </c>
      <c r="AX625" s="15">
        <f t="shared" ca="1" si="330"/>
        <v>8008.3171892190921</v>
      </c>
      <c r="AY625" s="15">
        <f t="shared" ca="1" si="331"/>
        <v>8694.2966563670871</v>
      </c>
      <c r="AZ625" s="15">
        <f t="shared" ca="1" si="332"/>
        <v>11522.24915855457</v>
      </c>
      <c r="BA625" s="15">
        <f t="shared" ca="1" si="333"/>
        <v>15169.673147614169</v>
      </c>
      <c r="BB625" s="15">
        <f t="shared" ca="1" si="334"/>
        <v>20466.536710287717</v>
      </c>
      <c r="BC625" s="15">
        <f t="shared" ca="1" si="335"/>
        <v>27554.178774323776</v>
      </c>
      <c r="BD625" s="15">
        <f t="shared" ca="1" si="336"/>
        <v>35139.256781315831</v>
      </c>
      <c r="BE625" s="15">
        <f t="shared" ca="1" si="337"/>
        <v>39505.548985441288</v>
      </c>
      <c r="BF625" s="15">
        <f ca="1">Inputs!$B$13*EXP($B$9-0.5*C$6^2+C$6*Y625)</f>
        <v>10988.674965026956</v>
      </c>
      <c r="BG625" s="15">
        <f t="shared" ca="1" si="338"/>
        <v>14149.935909252146</v>
      </c>
      <c r="BH625" s="15">
        <f t="shared" ca="1" si="339"/>
        <v>16822.28491851838</v>
      </c>
      <c r="BI625" s="15">
        <f t="shared" ca="1" si="340"/>
        <v>28448.816560947474</v>
      </c>
      <c r="BJ625" s="15">
        <f t="shared" ca="1" si="341"/>
        <v>28948.829023311835</v>
      </c>
      <c r="BK625" s="15">
        <f t="shared" ca="1" si="342"/>
        <v>34896.021931848249</v>
      </c>
      <c r="BL625" s="15">
        <f t="shared" ca="1" si="343"/>
        <v>45476.3646711685</v>
      </c>
      <c r="BM625" s="15">
        <f t="shared" ca="1" si="344"/>
        <v>59064.505511955605</v>
      </c>
      <c r="BN625" s="15">
        <f t="shared" ca="1" si="345"/>
        <v>73055.19061312452</v>
      </c>
      <c r="BO625" s="15">
        <f t="shared" ca="1" si="346"/>
        <v>91997.17358630072</v>
      </c>
      <c r="BP625" s="15">
        <f t="shared" ca="1" si="347"/>
        <v>115489.70879524719</v>
      </c>
      <c r="BQ625" s="15">
        <f ca="1">Inputs!$B$20*EXP($B$10-0.5*C$7^2+C$7*AJ625)</f>
        <v>3204.7313551119018</v>
      </c>
      <c r="BR625" s="15">
        <f t="shared" ca="1" si="348"/>
        <v>4516.2565944974949</v>
      </c>
      <c r="BS625" s="15">
        <f t="shared" ca="1" si="349"/>
        <v>7327.8720103739815</v>
      </c>
      <c r="BT625" s="15">
        <f t="shared" ca="1" si="350"/>
        <v>10841.483877113229</v>
      </c>
      <c r="BU625" s="15">
        <f t="shared" ca="1" si="351"/>
        <v>12912.855436909946</v>
      </c>
      <c r="BV625" s="15">
        <f t="shared" ca="1" si="352"/>
        <v>16415.032576422582</v>
      </c>
      <c r="BW625" s="15">
        <f t="shared" ca="1" si="353"/>
        <v>23080.360705515948</v>
      </c>
      <c r="BX625" s="15">
        <f t="shared" ca="1" si="354"/>
        <v>40975.387026972938</v>
      </c>
      <c r="BY625" s="15">
        <f t="shared" ca="1" si="355"/>
        <v>56220.624196676719</v>
      </c>
      <c r="BZ625" s="15">
        <f t="shared" ca="1" si="356"/>
        <v>92467.583166538796</v>
      </c>
      <c r="CA625" s="15">
        <f t="shared" ca="1" si="357"/>
        <v>110930.56830635431</v>
      </c>
      <c r="CB625" s="15">
        <f ca="1">(AU625*DCF!C$10-DCF!C$5*MAX(AU625*DCF!C$10,0)-MAX(AU625-Inputs!$B$6,0)/Inputs!$B$10)*DCF!C$6</f>
        <v>1042.3823981908226</v>
      </c>
      <c r="CC625" s="15">
        <f ca="1">(AV625*DCF!D$10-DCF!D$5*MAX(AV625*DCF!D$10,0)-MAX(AV625-AU625,0)/Inputs!$B$10)*DCF!D$6</f>
        <v>1233.1364010165753</v>
      </c>
      <c r="CD625" s="15">
        <f ca="1">(AW625*DCF!E$10-DCF!E$5*MAX(AW625*DCF!E$10,0)-MAX(AW625-AV625,0)/Inputs!$B$10)*DCF!E$6</f>
        <v>1257.6503106362375</v>
      </c>
      <c r="CE625" s="15">
        <f ca="1">(AX625*DCF!F$10-DCF!F$5*MAX(AX625*DCF!F$10,0)-MAX(AX625-AW625,0)/Inputs!$B$10)*DCF!F$6</f>
        <v>1505.9266552610247</v>
      </c>
      <c r="CF625" s="15">
        <f ca="1">(AY625*DCF!G$10-DCF!G$5*MAX(AY625*DCF!G$10,0)-MAX(AY625-AX625,0)/Inputs!$B$10)*DCF!G$6</f>
        <v>1659.514457484295</v>
      </c>
      <c r="CG625" s="15">
        <f ca="1">(AZ625*DCF!H$10-DCF!H$5*MAX(AZ625*DCF!H$10,0)-MAX(AZ625-AY625,0)/Inputs!$B$10)*DCF!H$6</f>
        <v>1734.8992743190049</v>
      </c>
      <c r="CH625" s="15">
        <f ca="1">(BA625*DCF!I$10-DCF!I$5*MAX(BA625*DCF!I$10,0)-MAX(BA625-AZ625,0)/Inputs!$B$10)*DCF!I$6</f>
        <v>2172.6405643159378</v>
      </c>
      <c r="CI625" s="15">
        <f ca="1">(BB625*DCF!J$10-DCF!J$5*MAX(BB625*DCF!J$10,0)-MAX(BB625-BA625,0)/Inputs!$B$10)*DCF!J$6</f>
        <v>2709.4528008709867</v>
      </c>
      <c r="CJ625" s="15">
        <f ca="1">(BC625*DCF!K$10-DCF!K$5*MAX(BC625*DCF!K$10,0)-MAX(BC625-BB625,0)/Inputs!$B$10)*DCF!K$6</f>
        <v>3443.61826477972</v>
      </c>
      <c r="CK625" s="15">
        <f ca="1">(BD625*DCF!L$10-DCF!L$5*MAX(BD625*DCF!L$10,0)-MAX(BD625-BC625,0)/Inputs!$B$10)*DCF!L$6</f>
        <v>4318.7947301570694</v>
      </c>
      <c r="CL625" s="15">
        <f ca="1">(BE625*DCF!M$10-DCF!M$5*MAX(BE625*DCF!M$10,0)-MAX(BE625-BD625,0)/Inputs!$B$10)*DCF!M$6</f>
        <v>5053.1436712453478</v>
      </c>
      <c r="CM625" s="15">
        <f ca="1">(BF625*DCF!C$28-DCF!C$5*MAX(BF625*DCF!C$28,0)-MAX(BF625-Inputs!$B$13,0)/Inputs!$B$17)*DCF!C$6</f>
        <v>3353.6715341893191</v>
      </c>
      <c r="CN625" s="15">
        <f ca="1">(BG625*DCF!D$28-DCF!D$5*MAX(BG625*DCF!D$28,0)-MAX(BG625-BF625,0)/Inputs!$B$17)*DCF!D$6</f>
        <v>3493.0405746871238</v>
      </c>
      <c r="CO625" s="15">
        <f ca="1">(BH625*DCF!E$28-DCF!E$5*MAX(BH625*DCF!E$28,0)-MAX(BH625-BG625,0)/Inputs!$B$17)*DCF!E$6</f>
        <v>4237.6874285652984</v>
      </c>
      <c r="CP625" s="15">
        <f ca="1">(BI625*DCF!F$28-DCF!F$5*MAX(BI625*DCF!F$28,0)-MAX(BI625-BH625,0)/Inputs!$B$17)*DCF!F$6</f>
        <v>5606.3104730770956</v>
      </c>
      <c r="CQ625" s="15">
        <f ca="1">(BJ625*DCF!G$28-DCF!G$5*MAX(BJ625*DCF!G$28,0)-MAX(BJ625-BI625,0)/Inputs!$B$17)*DCF!G$6</f>
        <v>7426.8961675814771</v>
      </c>
      <c r="CR625" s="15">
        <f ca="1">(BK625*DCF!H$28-DCF!H$5*MAX(BK625*DCF!H$28,0)-MAX(BK625-BJ625,0)/Inputs!$B$17)*DCF!H$6</f>
        <v>7706.1443434347384</v>
      </c>
      <c r="CS625" s="15">
        <f ca="1">(BL625*DCF!I$28-DCF!I$5*MAX(BL625*DCF!I$28,0)-MAX(BL625-BK625,0)/Inputs!$B$17)*DCF!I$6</f>
        <v>9175.3017215289656</v>
      </c>
      <c r="CT625" s="15">
        <f ca="1">(BM625*DCF!J$28-DCF!J$5*MAX(BM625*DCF!J$28,0)-MAX(BM625-BL625,0)/Inputs!$B$17)*DCF!J$6</f>
        <v>11374.61157695646</v>
      </c>
      <c r="CU625" s="15">
        <f ca="1">(BN625*DCF!K$28-DCF!K$5*MAX(BN625*DCF!K$28,0)-MAX(BN625-BM625,0)/Inputs!$B$17)*DCF!K$6</f>
        <v>13714.358771196168</v>
      </c>
      <c r="CV625" s="15">
        <f ca="1">(BO625*DCF!L$28-DCF!L$5*MAX(BO625*DCF!L$28,0)-MAX(BO625-BN625,0)/Inputs!$B$17)*DCF!L$6</f>
        <v>16212.050180610591</v>
      </c>
      <c r="CW625" s="15">
        <f ca="1">(BP625*DCF!M$28-DCF!M$5*MAX(BP625*DCF!M$28,0)-MAX(BP625-BO625,0)/Inputs!$B$17)*DCF!M$6</f>
        <v>19273.825494054356</v>
      </c>
      <c r="CX625" s="15">
        <f ca="1">(BQ625*DCF!C$46-DCF!C$5*MAX(BQ625*DCF!C$46,0)-MAX(BQ625-Inputs!$B$20,0)/Inputs!$B$24)*DCF!C$6</f>
        <v>-741.84620446552083</v>
      </c>
      <c r="CY625" s="15">
        <f ca="1">(BR625*DCF!D$46-DCF!D$5*MAX(BR625*DCF!D$46,0)-MAX(BR625-BQ625,0)/Inputs!$B$24)*DCF!D$6</f>
        <v>-1330.4366132134005</v>
      </c>
      <c r="CZ625" s="15">
        <f ca="1">(BS625*DCF!E$46-DCF!E$5*MAX(BS625*DCF!E$46,0)-MAX(BS625-BR625,0)/Inputs!$B$24)*DCF!E$6</f>
        <v>-1974.7950183995122</v>
      </c>
      <c r="DA625" s="15">
        <f ca="1">(BT625*DCF!F$46-DCF!F$5*MAX(BT625*DCF!F$46,0)-MAX(BT625-BS625,0)/Inputs!$B$24)*DCF!F$6</f>
        <v>-2068.9625554451618</v>
      </c>
      <c r="DB625" s="15">
        <f ca="1">(BU625*DCF!G$46-DCF!G$5*MAX(BU625*DCF!G$46,0)-MAX(BU625-BT625,0)/Inputs!$B$24)*DCF!G$6</f>
        <v>-1131.1314116211679</v>
      </c>
      <c r="DC625" s="15">
        <f ca="1">(BV625*DCF!H$46-DCF!H$5*MAX(BV625*DCF!H$46,0)-MAX(BV625-BU625,0)/Inputs!$B$24)*DCF!H$6</f>
        <v>-1088.2800879082008</v>
      </c>
      <c r="DD625" s="15">
        <f ca="1">(BW625*DCF!I$46-DCF!I$5*MAX(BW625*DCF!I$46,0)-MAX(BW625-BV625,0)/Inputs!$B$24)*DCF!I$6</f>
        <v>-1380.3079782181435</v>
      </c>
      <c r="DE625" s="15">
        <f ca="1">(BX625*DCF!J$46-DCF!J$5*MAX(BX625*DCF!J$46,0)-MAX(BX625-BW625,0)/Inputs!$B$24)*DCF!J$6</f>
        <v>-3026.6644751391154</v>
      </c>
      <c r="DF625" s="15">
        <f ca="1">(BY625*DCF!K$46-DCF!K$5*MAX(BY625*DCF!K$46,0)-MAX(BY625-BX625,0)/Inputs!$B$24)*DCF!K$6</f>
        <v>-523.16750863182369</v>
      </c>
      <c r="DG625" s="15">
        <f ca="1">(BZ625*DCF!L$46-DCF!L$5*MAX(BZ625*DCF!L$46,0)-MAX(BZ625-BY625,0)/Inputs!$B$24)*DCF!L$6</f>
        <v>-1810.9506589894195</v>
      </c>
      <c r="DH625" s="15">
        <f ca="1">(CA625*DCF!M$46-DCF!M$5*MAX(CA625*DCF!M$46,0)-MAX(CA625-BZ625,0)/Inputs!$B$24)*DCF!M$6</f>
        <v>4836.7196060708211</v>
      </c>
      <c r="DI625" s="15">
        <f ca="1">SUM(CB625:CL625)+BE625*DCF!M$10*(1+Inputs!$B$30)*(1-Inputs!$B$33)*(1-Inputs!$B$30/Inputs!$B$31)/(Inputs!$B$29-Inputs!$B$30)*DCF!M$6</f>
        <v>136075.62476156338</v>
      </c>
      <c r="DJ625" s="15">
        <f ca="1">SUM(CM625:CW625)+BP625*DCF!M$28*(1+Inputs!$B$30)*(1-Inputs!$B$33)*(1-Inputs!$B$30/Inputs!$B$31)/(Inputs!$B$29-Inputs!$B$30)*DCF!M$6</f>
        <v>530119.74729317392</v>
      </c>
      <c r="DK625" s="15">
        <f ca="1">SUM(CX625:DH625)+CA625*DCF!M$46*(1+Inputs!$B$30)*(1-Inputs!$B$33)*(1-Inputs!$B$30/Inputs!$B$31)/(Inputs!$B$29-Inputs!$B$30)*DCF!M$6</f>
        <v>161271.97626153313</v>
      </c>
      <c r="DM625" s="15">
        <f ca="1">DI625+DJ625+DK625+Inputs!$B$34+Inputs!$B$36-Inputs!$B$35</f>
        <v>904318.34831627039</v>
      </c>
    </row>
    <row r="626" spans="1:117" x14ac:dyDescent="0.75">
      <c r="A626" s="11">
        <v>613</v>
      </c>
      <c r="C626" s="24">
        <f t="shared" ca="1" si="361"/>
        <v>-0.418768938182911</v>
      </c>
      <c r="D626" s="24">
        <f t="shared" ca="1" si="361"/>
        <v>0.85438144845131003</v>
      </c>
      <c r="E626" s="24">
        <f t="shared" ca="1" si="361"/>
        <v>-0.87642877767576621</v>
      </c>
      <c r="F626" s="24">
        <f t="shared" ca="1" si="361"/>
        <v>-0.9388443736422396</v>
      </c>
      <c r="G626" s="24">
        <f t="shared" ca="1" si="361"/>
        <v>1.1416895808305856</v>
      </c>
      <c r="H626" s="24">
        <f t="shared" ca="1" si="361"/>
        <v>-0.20094216566681608</v>
      </c>
      <c r="I626" s="24">
        <f t="shared" ca="1" si="361"/>
        <v>5.71758707748291E-2</v>
      </c>
      <c r="J626" s="24">
        <f t="shared" ca="1" si="361"/>
        <v>1.533354070948675</v>
      </c>
      <c r="K626" s="24">
        <f t="shared" ca="1" si="361"/>
        <v>0.72233088305638393</v>
      </c>
      <c r="L626" s="24">
        <f t="shared" ca="1" si="361"/>
        <v>-2.7209022480805234</v>
      </c>
      <c r="M626" s="24">
        <f t="shared" ca="1" si="361"/>
        <v>0.31647771316291673</v>
      </c>
      <c r="N626" s="24">
        <f ca="1">SQRT(Inputs!$B$38)*C626+SQRT(1-Inputs!$B$38)*_xlfn.NORM.S.INV(RAND())</f>
        <v>0.75948624784852736</v>
      </c>
      <c r="O626" s="24">
        <f ca="1">SQRT(Inputs!$B$38)*D626+SQRT(1-Inputs!$B$38)*_xlfn.NORM.S.INV(RAND())</f>
        <v>-0.72448167985154832</v>
      </c>
      <c r="P626" s="24">
        <f ca="1">SQRT(Inputs!$B$38)*E626+SQRT(1-Inputs!$B$38)*_xlfn.NORM.S.INV(RAND())</f>
        <v>0.19053276138391345</v>
      </c>
      <c r="Q626" s="24">
        <f ca="1">SQRT(Inputs!$B$38)*F626+SQRT(1-Inputs!$B$38)*_xlfn.NORM.S.INV(RAND())</f>
        <v>-9.9376770458479424E-2</v>
      </c>
      <c r="R626" s="24">
        <f ca="1">SQRT(Inputs!$B$38)*G626+SQRT(1-Inputs!$B$38)*_xlfn.NORM.S.INV(RAND())</f>
        <v>3.9501954814465945E-3</v>
      </c>
      <c r="S626" s="24">
        <f ca="1">SQRT(Inputs!$B$38)*H626+SQRT(1-Inputs!$B$38)*_xlfn.NORM.S.INV(RAND())</f>
        <v>-1.2425246527251497</v>
      </c>
      <c r="T626" s="24">
        <f ca="1">SQRT(Inputs!$B$38)*I626+SQRT(1-Inputs!$B$38)*_xlfn.NORM.S.INV(RAND())</f>
        <v>0.16731490089379233</v>
      </c>
      <c r="U626" s="24">
        <f ca="1">SQRT(Inputs!$B$38)*J626+SQRT(1-Inputs!$B$38)*_xlfn.NORM.S.INV(RAND())</f>
        <v>2.1415153872320469</v>
      </c>
      <c r="V626" s="24">
        <f ca="1">SQRT(Inputs!$B$38)*K626+SQRT(1-Inputs!$B$38)*_xlfn.NORM.S.INV(RAND())</f>
        <v>-0.98517783844190898</v>
      </c>
      <c r="W626" s="24">
        <f ca="1">SQRT(Inputs!$B$38)*L626+SQRT(1-Inputs!$B$38)*_xlfn.NORM.S.INV(RAND())</f>
        <v>-1.8205301188907224</v>
      </c>
      <c r="X626" s="24">
        <f ca="1">SQRT(Inputs!$B$38)*M626+SQRT(1-Inputs!$B$38)*_xlfn.NORM.S.INV(RAND())</f>
        <v>1.6091644032019496</v>
      </c>
      <c r="Y626" s="24">
        <f ca="1">SQRT(Inputs!$B$38)*C626+SQRT(1-Inputs!$B$38)*_xlfn.NORM.S.INV(RAND())</f>
        <v>-0.16857342757613153</v>
      </c>
      <c r="Z626" s="24">
        <f ca="1">SQRT(Inputs!$B$38)*D626+SQRT(1-Inputs!$B$38)*_xlfn.NORM.S.INV(RAND())</f>
        <v>0.92659010335960557</v>
      </c>
      <c r="AA626" s="24">
        <f ca="1">SQRT(Inputs!$B$38)*E626+SQRT(1-Inputs!$B$38)*_xlfn.NORM.S.INV(RAND())</f>
        <v>-1.7128326502784832</v>
      </c>
      <c r="AB626" s="24">
        <f ca="1">SQRT(Inputs!$B$38)*F626+SQRT(1-Inputs!$B$38)*_xlfn.NORM.S.INV(RAND())</f>
        <v>0.51832577657435819</v>
      </c>
      <c r="AC626" s="24">
        <f ca="1">SQRT(Inputs!$B$38)*G626+SQRT(1-Inputs!$B$38)*_xlfn.NORM.S.INV(RAND())</f>
        <v>2.0919438103481931</v>
      </c>
      <c r="AD626" s="24">
        <f ca="1">SQRT(Inputs!$B$38)*H626+SQRT(1-Inputs!$B$38)*_xlfn.NORM.S.INV(RAND())</f>
        <v>-0.88375067957434117</v>
      </c>
      <c r="AE626" s="24">
        <f ca="1">SQRT(Inputs!$B$38)*I626+SQRT(1-Inputs!$B$38)*_xlfn.NORM.S.INV(RAND())</f>
        <v>-1.7481519264469332</v>
      </c>
      <c r="AF626" s="24">
        <f ca="1">SQRT(Inputs!$B$38)*J626+SQRT(1-Inputs!$B$38)*_xlfn.NORM.S.INV(RAND())</f>
        <v>2.2393671342794148</v>
      </c>
      <c r="AG626" s="24">
        <f ca="1">SQRT(Inputs!$B$38)*K626+SQRT(1-Inputs!$B$38)*_xlfn.NORM.S.INV(RAND())</f>
        <v>-0.32886613925655994</v>
      </c>
      <c r="AH626" s="24">
        <f ca="1">SQRT(Inputs!$B$38)*L626+SQRT(1-Inputs!$B$38)*_xlfn.NORM.S.INV(RAND())</f>
        <v>-2.8516414825536791</v>
      </c>
      <c r="AI626" s="24">
        <f ca="1">SQRT(Inputs!$B$38)*M626+SQRT(1-Inputs!$B$38)*_xlfn.NORM.S.INV(RAND())</f>
        <v>0.76727357504033877</v>
      </c>
      <c r="AJ626" s="24">
        <f ca="1">SQRT(Inputs!$B$38)*C626+SQRT(1-Inputs!$B$38)*_xlfn.NORM.S.INV(RAND())</f>
        <v>0.9270290297035827</v>
      </c>
      <c r="AK626" s="24">
        <f ca="1">SQRT(Inputs!$B$38)*D626+SQRT(1-Inputs!$B$38)*_xlfn.NORM.S.INV(RAND())</f>
        <v>-4.6985421018948703E-2</v>
      </c>
      <c r="AL626" s="24">
        <f ca="1">SQRT(Inputs!$B$38)*E626+SQRT(1-Inputs!$B$38)*_xlfn.NORM.S.INV(RAND())</f>
        <v>0.22690941664530379</v>
      </c>
      <c r="AM626" s="24">
        <f ca="1">SQRT(Inputs!$B$38)*F626+SQRT(1-Inputs!$B$38)*_xlfn.NORM.S.INV(RAND())</f>
        <v>-0.73482312950802253</v>
      </c>
      <c r="AN626" s="24">
        <f ca="1">SQRT(Inputs!$B$38)*G626+SQRT(1-Inputs!$B$38)*_xlfn.NORM.S.INV(RAND())</f>
        <v>0.88349486863561433</v>
      </c>
      <c r="AO626" s="24">
        <f ca="1">SQRT(Inputs!$B$38)*H626+SQRT(1-Inputs!$B$38)*_xlfn.NORM.S.INV(RAND())</f>
        <v>-0.99202223738565409</v>
      </c>
      <c r="AP626" s="24">
        <f ca="1">SQRT(Inputs!$B$38)*I626+SQRT(1-Inputs!$B$38)*_xlfn.NORM.S.INV(RAND())</f>
        <v>2.1686485202929692E-2</v>
      </c>
      <c r="AQ626" s="24">
        <f ca="1">SQRT(Inputs!$B$38)*J626+SQRT(1-Inputs!$B$38)*_xlfn.NORM.S.INV(RAND())</f>
        <v>1.331586181775628</v>
      </c>
      <c r="AR626" s="24">
        <f ca="1">SQRT(Inputs!$B$38)*K626+SQRT(1-Inputs!$B$38)*_xlfn.NORM.S.INV(RAND())</f>
        <v>0.66677156592897657</v>
      </c>
      <c r="AS626" s="24">
        <f ca="1">SQRT(Inputs!$B$38)*L626+SQRT(1-Inputs!$B$38)*_xlfn.NORM.S.INV(RAND())</f>
        <v>-3.3249038427490261</v>
      </c>
      <c r="AT626" s="24">
        <f ca="1">SQRT(Inputs!$B$38)*M626+SQRT(1-Inputs!$B$38)*_xlfn.NORM.S.INV(RAND())</f>
        <v>-1.9037117759696565</v>
      </c>
      <c r="AU626" s="15">
        <f ca="1">Inputs!$B$6*EXP($B$8-0.5*C$5^2+C$5*N626)</f>
        <v>5611.3846754607712</v>
      </c>
      <c r="AV626" s="15">
        <f t="shared" ca="1" si="328"/>
        <v>6140.2066625506141</v>
      </c>
      <c r="AW626" s="15">
        <f t="shared" ca="1" si="329"/>
        <v>7681.7954582800849</v>
      </c>
      <c r="AX626" s="15">
        <f t="shared" ca="1" si="330"/>
        <v>9262.980345674092</v>
      </c>
      <c r="AY626" s="15">
        <f t="shared" ca="1" si="331"/>
        <v>11325.531012474166</v>
      </c>
      <c r="AZ626" s="15">
        <f t="shared" ca="1" si="332"/>
        <v>12080.135469643066</v>
      </c>
      <c r="BA626" s="15">
        <f t="shared" ca="1" si="333"/>
        <v>15044.143730769956</v>
      </c>
      <c r="BB626" s="15">
        <f t="shared" ca="1" si="334"/>
        <v>22826.441512264264</v>
      </c>
      <c r="BC626" s="15">
        <f t="shared" ca="1" si="335"/>
        <v>25420.439358786833</v>
      </c>
      <c r="BD626" s="15">
        <f t="shared" ca="1" si="336"/>
        <v>26266.40564460411</v>
      </c>
      <c r="BE626" s="15">
        <f t="shared" ca="1" si="337"/>
        <v>37266.628501156949</v>
      </c>
      <c r="BF626" s="15">
        <f ca="1">Inputs!$B$13*EXP($B$9-0.5*C$6^2+C$6*Y626)</f>
        <v>13376.436107059861</v>
      </c>
      <c r="BG626" s="15">
        <f t="shared" ca="1" si="338"/>
        <v>19269.061198797885</v>
      </c>
      <c r="BH626" s="15">
        <f t="shared" ca="1" si="339"/>
        <v>17721.048839264244</v>
      </c>
      <c r="BI626" s="15">
        <f t="shared" ca="1" si="340"/>
        <v>23494.835569370203</v>
      </c>
      <c r="BJ626" s="15">
        <f t="shared" ca="1" si="341"/>
        <v>38940.260659904401</v>
      </c>
      <c r="BK626" s="15">
        <f t="shared" ca="1" si="342"/>
        <v>42374.091546107382</v>
      </c>
      <c r="BL626" s="15">
        <f t="shared" ca="1" si="343"/>
        <v>41499.730580629875</v>
      </c>
      <c r="BM626" s="15">
        <f t="shared" ca="1" si="344"/>
        <v>67373.685947694583</v>
      </c>
      <c r="BN626" s="15">
        <f t="shared" ca="1" si="345"/>
        <v>79659.151083849632</v>
      </c>
      <c r="BO626" s="15">
        <f t="shared" ca="1" si="346"/>
        <v>70359.528844666638</v>
      </c>
      <c r="BP626" s="15">
        <f t="shared" ca="1" si="347"/>
        <v>94464.31822041313</v>
      </c>
      <c r="BQ626" s="15">
        <f ca="1">Inputs!$B$20*EXP($B$10-0.5*C$7^2+C$7*AJ626)</f>
        <v>5959.4283083208356</v>
      </c>
      <c r="BR626" s="15">
        <f t="shared" ca="1" si="348"/>
        <v>7966.4139103909838</v>
      </c>
      <c r="BS626" s="15">
        <f t="shared" ca="1" si="349"/>
        <v>11643.764288342112</v>
      </c>
      <c r="BT626" s="15">
        <f t="shared" ca="1" si="350"/>
        <v>13239.488703632171</v>
      </c>
      <c r="BU626" s="15">
        <f t="shared" ca="1" si="351"/>
        <v>22721.654349638877</v>
      </c>
      <c r="BV626" s="15">
        <f t="shared" ca="1" si="352"/>
        <v>25280.859367814319</v>
      </c>
      <c r="BW626" s="15">
        <f t="shared" ca="1" si="353"/>
        <v>35440.308855913092</v>
      </c>
      <c r="BX626" s="15">
        <f t="shared" ca="1" si="354"/>
        <v>64735.745739523743</v>
      </c>
      <c r="BY626" s="15">
        <f t="shared" ca="1" si="355"/>
        <v>103047.58724298138</v>
      </c>
      <c r="BZ626" s="15">
        <f t="shared" ca="1" si="356"/>
        <v>78466.652837577771</v>
      </c>
      <c r="CA626" s="15">
        <f t="shared" ca="1" si="357"/>
        <v>78586.812797758117</v>
      </c>
      <c r="CB626" s="15">
        <f ca="1">(AU626*DCF!C$10-DCF!C$5*MAX(AU626*DCF!C$10,0)-MAX(AU626-Inputs!$B$6,0)/Inputs!$B$10)*DCF!C$6</f>
        <v>1038.4457822164629</v>
      </c>
      <c r="CC626" s="15">
        <f ca="1">(AV626*DCF!D$10-DCF!D$5*MAX(AV626*DCF!D$10,0)-MAX(AV626-AU626,0)/Inputs!$B$10)*DCF!D$6</f>
        <v>1367.6943741647824</v>
      </c>
      <c r="CD626" s="15">
        <f ca="1">(AW626*DCF!E$10-DCF!E$5*MAX(AW626*DCF!E$10,0)-MAX(AW626-AV626,0)/Inputs!$B$10)*DCF!E$6</f>
        <v>1426.3746508488048</v>
      </c>
      <c r="CE626" s="15">
        <f ca="1">(AX626*DCF!F$10-DCF!F$5*MAX(AX626*DCF!F$10,0)-MAX(AX626-AW626,0)/Inputs!$B$10)*DCF!F$6</f>
        <v>1693.0884743085273</v>
      </c>
      <c r="CF626" s="15">
        <f ca="1">(AY626*DCF!G$10-DCF!G$5*MAX(AY626*DCF!G$10,0)-MAX(AY626-AX626,0)/Inputs!$B$10)*DCF!G$6</f>
        <v>1937.0528119177825</v>
      </c>
      <c r="CG626" s="15">
        <f ca="1">(AZ626*DCF!H$10-DCF!H$5*MAX(AZ626*DCF!H$10,0)-MAX(AZ626-AY626,0)/Inputs!$B$10)*DCF!H$6</f>
        <v>2211.3734168502037</v>
      </c>
      <c r="CH626" s="15">
        <f ca="1">(BA626*DCF!I$10-DCF!I$5*MAX(BA626*DCF!I$10,0)-MAX(BA626-AZ626,0)/Inputs!$B$10)*DCF!I$6</f>
        <v>2261.8150432885218</v>
      </c>
      <c r="CI626" s="15">
        <f ca="1">(BB626*DCF!J$10-DCF!J$5*MAX(BB626*DCF!J$10,0)-MAX(BB626-BA626,0)/Inputs!$B$10)*DCF!J$6</f>
        <v>2737.7913414408331</v>
      </c>
      <c r="CJ626" s="15">
        <f ca="1">(BC626*DCF!K$10-DCF!K$5*MAX(BC626*DCF!K$10,0)-MAX(BC626-BB626,0)/Inputs!$B$10)*DCF!K$6</f>
        <v>3729.1622715504195</v>
      </c>
      <c r="CK626" s="15">
        <f ca="1">(BD626*DCF!L$10-DCF!L$5*MAX(BD626*DCF!L$10,0)-MAX(BD626-BC626,0)/Inputs!$B$10)*DCF!L$6</f>
        <v>3852.076314174979</v>
      </c>
      <c r="CL626" s="15">
        <f ca="1">(BE626*DCF!M$10-DCF!M$5*MAX(BE626*DCF!M$10,0)-MAX(BE626-BD626,0)/Inputs!$B$10)*DCF!M$6</f>
        <v>3944.7091332457735</v>
      </c>
      <c r="CM626" s="15">
        <f ca="1">(BF626*DCF!C$28-DCF!C$5*MAX(BF626*DCF!C$28,0)-MAX(BF626-Inputs!$B$13,0)/Inputs!$B$17)*DCF!C$6</f>
        <v>3622.9465091989932</v>
      </c>
      <c r="CN626" s="15">
        <f ca="1">(BG626*DCF!D$28-DCF!D$5*MAX(BG626*DCF!D$28,0)-MAX(BG626-BF626,0)/Inputs!$B$17)*DCF!D$6</f>
        <v>4418.0158343119065</v>
      </c>
      <c r="CO626" s="15">
        <f ca="1">(BH626*DCF!E$28-DCF!E$5*MAX(BH626*DCF!E$28,0)-MAX(BH626-BG626,0)/Inputs!$B$17)*DCF!E$6</f>
        <v>5018.9165801335266</v>
      </c>
      <c r="CP626" s="15">
        <f ca="1">(BI626*DCF!F$28-DCF!F$5*MAX(BI626*DCF!F$28,0)-MAX(BI626-BH626,0)/Inputs!$B$17)*DCF!F$6</f>
        <v>5327.0198469745574</v>
      </c>
      <c r="CQ626" s="15">
        <f ca="1">(BJ626*DCF!G$28-DCF!G$5*MAX(BJ626*DCF!G$28,0)-MAX(BJ626-BI626,0)/Inputs!$B$17)*DCF!G$6</f>
        <v>7505.5781490598229</v>
      </c>
      <c r="CR626" s="15">
        <f ca="1">(BK626*DCF!H$28-DCF!H$5*MAX(BK626*DCF!H$28,0)-MAX(BK626-BJ626,0)/Inputs!$B$17)*DCF!H$6</f>
        <v>9946.059386958188</v>
      </c>
      <c r="CS626" s="15">
        <f ca="1">(BL626*DCF!I$28-DCF!I$5*MAX(BL626*DCF!I$28,0)-MAX(BL626-BK626,0)/Inputs!$B$17)*DCF!I$6</f>
        <v>9758.7876847823009</v>
      </c>
      <c r="CT626" s="15">
        <f ca="1">(BM626*DCF!J$28-DCF!J$5*MAX(BM626*DCF!J$28,0)-MAX(BM626-BL626,0)/Inputs!$B$17)*DCF!J$6</f>
        <v>11599.249967253783</v>
      </c>
      <c r="CU626" s="15">
        <f ca="1">(BN626*DCF!K$28-DCF!K$5*MAX(BN626*DCF!K$28,0)-MAX(BN626-BM626,0)/Inputs!$B$17)*DCF!K$6</f>
        <v>15317.8712262642</v>
      </c>
      <c r="CV626" s="15">
        <f ca="1">(BO626*DCF!L$28-DCF!L$5*MAX(BO626*DCF!L$28,0)-MAX(BO626-BN626,0)/Inputs!$B$17)*DCF!L$6</f>
        <v>14038.202842123879</v>
      </c>
      <c r="CW626" s="15">
        <f ca="1">(BP626*DCF!M$28-DCF!M$5*MAX(BP626*DCF!M$28,0)-MAX(BP626-BO626,0)/Inputs!$B$17)*DCF!M$6</f>
        <v>15253.888325061776</v>
      </c>
      <c r="CX626" s="15">
        <f ca="1">(BQ626*DCF!C$46-DCF!C$5*MAX(BQ626*DCF!C$46,0)-MAX(BQ626-Inputs!$B$20,0)/Inputs!$B$24)*DCF!C$6</f>
        <v>-2650.4122228550823</v>
      </c>
      <c r="CY626" s="15">
        <f ca="1">(BR626*DCF!D$46-DCF!D$5*MAX(BR626*DCF!D$46,0)-MAX(BR626-BQ626,0)/Inputs!$B$24)*DCF!D$6</f>
        <v>-2216.0451722400958</v>
      </c>
      <c r="CZ626" s="15">
        <f ca="1">(BS626*DCF!E$46-DCF!E$5*MAX(BS626*DCF!E$46,0)-MAX(BS626-BR626,0)/Inputs!$B$24)*DCF!E$6</f>
        <v>-2826.4056835447709</v>
      </c>
      <c r="DA626" s="15">
        <f ca="1">(BT626*DCF!F$46-DCF!F$5*MAX(BT626*DCF!F$46,0)-MAX(BT626-BS626,0)/Inputs!$B$24)*DCF!F$6</f>
        <v>-1545.2369781353882</v>
      </c>
      <c r="DB626" s="15">
        <f ca="1">(BU626*DCF!G$46-DCF!G$5*MAX(BU626*DCF!G$46,0)-MAX(BU626-BT626,0)/Inputs!$B$24)*DCF!G$6</f>
        <v>-3953.9247384131704</v>
      </c>
      <c r="DC626" s="15">
        <f ca="1">(BV626*DCF!H$46-DCF!H$5*MAX(BV626*DCF!H$46,0)-MAX(BV626-BU626,0)/Inputs!$B$24)*DCF!H$6</f>
        <v>-795.25727888871381</v>
      </c>
      <c r="DD626" s="15">
        <f ca="1">(BW626*DCF!I$46-DCF!I$5*MAX(BW626*DCF!I$46,0)-MAX(BW626-BV626,0)/Inputs!$B$24)*DCF!I$6</f>
        <v>-2097.8772554973839</v>
      </c>
      <c r="DE626" s="15">
        <f ca="1">(BX626*DCF!J$46-DCF!J$5*MAX(BX626*DCF!J$46,0)-MAX(BX626-BW626,0)/Inputs!$B$24)*DCF!J$6</f>
        <v>-5053.1857764599681</v>
      </c>
      <c r="DF626" s="15">
        <f ca="1">(BY626*DCF!K$46-DCF!K$5*MAX(BY626*DCF!K$46,0)-MAX(BY626-BX626,0)/Inputs!$B$24)*DCF!K$6</f>
        <v>-3498.9588508895022</v>
      </c>
      <c r="DG626" s="15">
        <f ca="1">(BZ626*DCF!L$46-DCF!L$5*MAX(BZ626*DCF!L$46,0)-MAX(BZ626-BY626,0)/Inputs!$B$24)*DCF!L$6</f>
        <v>5424.0373766421271</v>
      </c>
      <c r="DH626" s="15">
        <f ca="1">(CA626*DCF!M$46-DCF!M$5*MAX(CA626*DCF!M$46,0)-MAX(CA626-BZ626,0)/Inputs!$B$24)*DCF!M$6</f>
        <v>6135.777443978699</v>
      </c>
      <c r="DI626" s="15">
        <f ca="1">SUM(CB626:CL626)+BE626*DCF!M$10*(1+Inputs!$B$30)*(1-Inputs!$B$33)*(1-Inputs!$B$30/Inputs!$B$31)/(Inputs!$B$29-Inputs!$B$30)*DCF!M$6</f>
        <v>129913.10353287173</v>
      </c>
      <c r="DJ626" s="15">
        <f ca="1">SUM(CM626:CW626)+BP626*DCF!M$28*(1+Inputs!$B$30)*(1-Inputs!$B$33)*(1-Inputs!$B$30/Inputs!$B$31)/(Inputs!$B$29-Inputs!$B$30)*DCF!M$6</f>
        <v>452333.79871038813</v>
      </c>
      <c r="DK626" s="15">
        <f ca="1">SUM(CX626:DH626)+CA626*DCF!M$46*(1+Inputs!$B$30)*(1-Inputs!$B$33)*(1-Inputs!$B$30/Inputs!$B$31)/(Inputs!$B$29-Inputs!$B$30)*DCF!M$6</f>
        <v>108427.03265212825</v>
      </c>
      <c r="DM626" s="15">
        <f ca="1">DI626+DJ626+DK626+Inputs!$B$34+Inputs!$B$36-Inputs!$B$35</f>
        <v>767524.93489538808</v>
      </c>
    </row>
    <row r="627" spans="1:117" x14ac:dyDescent="0.75">
      <c r="A627" s="11">
        <v>614</v>
      </c>
      <c r="C627" s="24">
        <f t="shared" ca="1" si="361"/>
        <v>2.8918450394877828</v>
      </c>
      <c r="D627" s="24">
        <f t="shared" ca="1" si="361"/>
        <v>0.12424856168847796</v>
      </c>
      <c r="E627" s="24">
        <f t="shared" ca="1" si="361"/>
        <v>-1.9913186329176409</v>
      </c>
      <c r="F627" s="24">
        <f t="shared" ca="1" si="361"/>
        <v>-0.16144979783468696</v>
      </c>
      <c r="G627" s="24">
        <f t="shared" ca="1" si="361"/>
        <v>-6.1779316472655804E-2</v>
      </c>
      <c r="H627" s="24">
        <f t="shared" ca="1" si="361"/>
        <v>0.17307977199762395</v>
      </c>
      <c r="I627" s="24">
        <f t="shared" ca="1" si="361"/>
        <v>-0.10146975420285322</v>
      </c>
      <c r="J627" s="24">
        <f t="shared" ca="1" si="361"/>
        <v>-0.24334200075089574</v>
      </c>
      <c r="K627" s="24">
        <f t="shared" ca="1" si="361"/>
        <v>-0.97542239899300387</v>
      </c>
      <c r="L627" s="24">
        <f t="shared" ca="1" si="361"/>
        <v>1.4070711721112941</v>
      </c>
      <c r="M627" s="24">
        <f t="shared" ca="1" si="361"/>
        <v>0.41984585595213714</v>
      </c>
      <c r="N627" s="24">
        <f ca="1">SQRT(Inputs!$B$38)*C627+SQRT(1-Inputs!$B$38)*_xlfn.NORM.S.INV(RAND())</f>
        <v>2.6122262271258396</v>
      </c>
      <c r="O627" s="24">
        <f ca="1">SQRT(Inputs!$B$38)*D627+SQRT(1-Inputs!$B$38)*_xlfn.NORM.S.INV(RAND())</f>
        <v>-0.1591093929511313</v>
      </c>
      <c r="P627" s="24">
        <f ca="1">SQRT(Inputs!$B$38)*E627+SQRT(1-Inputs!$B$38)*_xlfn.NORM.S.INV(RAND())</f>
        <v>-0.82608675705594037</v>
      </c>
      <c r="Q627" s="24">
        <f ca="1">SQRT(Inputs!$B$38)*F627+SQRT(1-Inputs!$B$38)*_xlfn.NORM.S.INV(RAND())</f>
        <v>0.31221582772726114</v>
      </c>
      <c r="R627" s="24">
        <f ca="1">SQRT(Inputs!$B$38)*G627+SQRT(1-Inputs!$B$38)*_xlfn.NORM.S.INV(RAND())</f>
        <v>-0.61613944378310581</v>
      </c>
      <c r="S627" s="24">
        <f ca="1">SQRT(Inputs!$B$38)*H627+SQRT(1-Inputs!$B$38)*_xlfn.NORM.S.INV(RAND())</f>
        <v>0.56798099546619729</v>
      </c>
      <c r="T627" s="24">
        <f ca="1">SQRT(Inputs!$B$38)*I627+SQRT(1-Inputs!$B$38)*_xlfn.NORM.S.INV(RAND())</f>
        <v>-0.33105120533615451</v>
      </c>
      <c r="U627" s="24">
        <f ca="1">SQRT(Inputs!$B$38)*J627+SQRT(1-Inputs!$B$38)*_xlfn.NORM.S.INV(RAND())</f>
        <v>-0.59524416176650208</v>
      </c>
      <c r="V627" s="24">
        <f ca="1">SQRT(Inputs!$B$38)*K627+SQRT(1-Inputs!$B$38)*_xlfn.NORM.S.INV(RAND())</f>
        <v>-1.3617412525804902</v>
      </c>
      <c r="W627" s="24">
        <f ca="1">SQRT(Inputs!$B$38)*L627+SQRT(1-Inputs!$B$38)*_xlfn.NORM.S.INV(RAND())</f>
        <v>-0.14514034088747629</v>
      </c>
      <c r="X627" s="24">
        <f ca="1">SQRT(Inputs!$B$38)*M627+SQRT(1-Inputs!$B$38)*_xlfn.NORM.S.INV(RAND())</f>
        <v>1.4037911775568053</v>
      </c>
      <c r="Y627" s="24">
        <f ca="1">SQRT(Inputs!$B$38)*C627+SQRT(1-Inputs!$B$38)*_xlfn.NORM.S.INV(RAND())</f>
        <v>1.4220571980075334</v>
      </c>
      <c r="Z627" s="24">
        <f ca="1">SQRT(Inputs!$B$38)*D627+SQRT(1-Inputs!$B$38)*_xlfn.NORM.S.INV(RAND())</f>
        <v>0.21847206561879473</v>
      </c>
      <c r="AA627" s="24">
        <f ca="1">SQRT(Inputs!$B$38)*E627+SQRT(1-Inputs!$B$38)*_xlfn.NORM.S.INV(RAND())</f>
        <v>-1.1773962090952339</v>
      </c>
      <c r="AB627" s="24">
        <f ca="1">SQRT(Inputs!$B$38)*F627+SQRT(1-Inputs!$B$38)*_xlfn.NORM.S.INV(RAND())</f>
        <v>0.15875995242182589</v>
      </c>
      <c r="AC627" s="24">
        <f ca="1">SQRT(Inputs!$B$38)*G627+SQRT(1-Inputs!$B$38)*_xlfn.NORM.S.INV(RAND())</f>
        <v>0.24786993699036067</v>
      </c>
      <c r="AD627" s="24">
        <f ca="1">SQRT(Inputs!$B$38)*H627+SQRT(1-Inputs!$B$38)*_xlfn.NORM.S.INV(RAND())</f>
        <v>0.77932856399485617</v>
      </c>
      <c r="AE627" s="24">
        <f ca="1">SQRT(Inputs!$B$38)*I627+SQRT(1-Inputs!$B$38)*_xlfn.NORM.S.INV(RAND())</f>
        <v>1.2108415456730779</v>
      </c>
      <c r="AF627" s="24">
        <f ca="1">SQRT(Inputs!$B$38)*J627+SQRT(1-Inputs!$B$38)*_xlfn.NORM.S.INV(RAND())</f>
        <v>-0.63084046414896788</v>
      </c>
      <c r="AG627" s="24">
        <f ca="1">SQRT(Inputs!$B$38)*K627+SQRT(1-Inputs!$B$38)*_xlfn.NORM.S.INV(RAND())</f>
        <v>-1.7385827540612864</v>
      </c>
      <c r="AH627" s="24">
        <f ca="1">SQRT(Inputs!$B$38)*L627+SQRT(1-Inputs!$B$38)*_xlfn.NORM.S.INV(RAND())</f>
        <v>1.3984383729785312</v>
      </c>
      <c r="AI627" s="24">
        <f ca="1">SQRT(Inputs!$B$38)*M627+SQRT(1-Inputs!$B$38)*_xlfn.NORM.S.INV(RAND())</f>
        <v>1.5185875088533618</v>
      </c>
      <c r="AJ627" s="24">
        <f ca="1">SQRT(Inputs!$B$38)*C627+SQRT(1-Inputs!$B$38)*_xlfn.NORM.S.INV(RAND())</f>
        <v>0.38551170484209574</v>
      </c>
      <c r="AK627" s="24">
        <f ca="1">SQRT(Inputs!$B$38)*D627+SQRT(1-Inputs!$B$38)*_xlfn.NORM.S.INV(RAND())</f>
        <v>2.1792964182261489E-2</v>
      </c>
      <c r="AL627" s="24">
        <f ca="1">SQRT(Inputs!$B$38)*E627+SQRT(1-Inputs!$B$38)*_xlfn.NORM.S.INV(RAND())</f>
        <v>-0.20877509908559244</v>
      </c>
      <c r="AM627" s="24">
        <f ca="1">SQRT(Inputs!$B$38)*F627+SQRT(1-Inputs!$B$38)*_xlfn.NORM.S.INV(RAND())</f>
        <v>-1.0377611907689277</v>
      </c>
      <c r="AN627" s="24">
        <f ca="1">SQRT(Inputs!$B$38)*G627+SQRT(1-Inputs!$B$38)*_xlfn.NORM.S.INV(RAND())</f>
        <v>6.4909972120441806E-2</v>
      </c>
      <c r="AO627" s="24">
        <f ca="1">SQRT(Inputs!$B$38)*H627+SQRT(1-Inputs!$B$38)*_xlfn.NORM.S.INV(RAND())</f>
        <v>0.63336279911349647</v>
      </c>
      <c r="AP627" s="24">
        <f ca="1">SQRT(Inputs!$B$38)*I627+SQRT(1-Inputs!$B$38)*_xlfn.NORM.S.INV(RAND())</f>
        <v>-8.6125053179288841E-2</v>
      </c>
      <c r="AQ627" s="24">
        <f ca="1">SQRT(Inputs!$B$38)*J627+SQRT(1-Inputs!$B$38)*_xlfn.NORM.S.INV(RAND())</f>
        <v>0.58141158179304231</v>
      </c>
      <c r="AR627" s="24">
        <f ca="1">SQRT(Inputs!$B$38)*K627+SQRT(1-Inputs!$B$38)*_xlfn.NORM.S.INV(RAND())</f>
        <v>3.1716127895800805E-2</v>
      </c>
      <c r="AS627" s="24">
        <f ca="1">SQRT(Inputs!$B$38)*L627+SQRT(1-Inputs!$B$38)*_xlfn.NORM.S.INV(RAND())</f>
        <v>0.61461445619670507</v>
      </c>
      <c r="AT627" s="24">
        <f ca="1">SQRT(Inputs!$B$38)*M627+SQRT(1-Inputs!$B$38)*_xlfn.NORM.S.INV(RAND())</f>
        <v>1.0215615455306004</v>
      </c>
      <c r="AU627" s="15">
        <f ca="1">Inputs!$B$6*EXP($B$8-0.5*C$5^2+C$5*N627)</f>
        <v>7573.8856373328945</v>
      </c>
      <c r="AV627" s="15">
        <f t="shared" ca="1" si="328"/>
        <v>9006.0352764873332</v>
      </c>
      <c r="AW627" s="15">
        <f t="shared" ca="1" si="329"/>
        <v>9823.3972900385743</v>
      </c>
      <c r="AX627" s="15">
        <f t="shared" ca="1" si="330"/>
        <v>12470.439693555458</v>
      </c>
      <c r="AY627" s="15">
        <f t="shared" ca="1" si="331"/>
        <v>14182.030923715509</v>
      </c>
      <c r="AZ627" s="15">
        <f t="shared" ca="1" si="332"/>
        <v>18464.508267667388</v>
      </c>
      <c r="BA627" s="15">
        <f t="shared" ca="1" si="333"/>
        <v>21826.350095125119</v>
      </c>
      <c r="BB627" s="15">
        <f t="shared" ca="1" si="334"/>
        <v>25175.058401910057</v>
      </c>
      <c r="BC627" s="15">
        <f t="shared" ca="1" si="335"/>
        <v>27035.156296185276</v>
      </c>
      <c r="BD627" s="15">
        <f t="shared" ca="1" si="336"/>
        <v>32674.025743397397</v>
      </c>
      <c r="BE627" s="15">
        <f t="shared" ca="1" si="337"/>
        <v>45498.641183370491</v>
      </c>
      <c r="BF627" s="15">
        <f ca="1">Inputs!$B$13*EXP($B$9-0.5*C$6^2+C$6*Y627)</f>
        <v>18335.397979024565</v>
      </c>
      <c r="BG627" s="15">
        <f t="shared" ca="1" si="338"/>
        <v>23244.485498993396</v>
      </c>
      <c r="BH627" s="15">
        <f t="shared" ca="1" si="339"/>
        <v>23362.364786504375</v>
      </c>
      <c r="BI627" s="15">
        <f t="shared" ca="1" si="340"/>
        <v>29306.510801631284</v>
      </c>
      <c r="BJ627" s="15">
        <f t="shared" ca="1" si="341"/>
        <v>37234.760668783158</v>
      </c>
      <c r="BK627" s="15">
        <f t="shared" ca="1" si="342"/>
        <v>50813.816207177471</v>
      </c>
      <c r="BL627" s="15">
        <f t="shared" ca="1" si="343"/>
        <v>73023.324392282026</v>
      </c>
      <c r="BM627" s="15">
        <f t="shared" ca="1" si="344"/>
        <v>82995.595687881898</v>
      </c>
      <c r="BN627" s="15">
        <f t="shared" ca="1" si="345"/>
        <v>82876.813091004282</v>
      </c>
      <c r="BO627" s="15">
        <f t="shared" ca="1" si="346"/>
        <v>119970.62307484906</v>
      </c>
      <c r="BP627" s="15">
        <f t="shared" ca="1" si="347"/>
        <v>175382.97441378693</v>
      </c>
      <c r="BQ627" s="15">
        <f ca="1">Inputs!$B$20*EXP($B$10-0.5*C$7^2+C$7*AJ627)</f>
        <v>4918.0284789095494</v>
      </c>
      <c r="BR627" s="15">
        <f t="shared" ca="1" si="348"/>
        <v>6719.476588424488</v>
      </c>
      <c r="BS627" s="15">
        <f t="shared" ca="1" si="349"/>
        <v>8666.0816226455918</v>
      </c>
      <c r="BT627" s="15">
        <f t="shared" ca="1" si="350"/>
        <v>9100.9560751930021</v>
      </c>
      <c r="BU627" s="15">
        <f t="shared" ca="1" si="351"/>
        <v>12812.497628918714</v>
      </c>
      <c r="BV627" s="15">
        <f t="shared" ca="1" si="352"/>
        <v>20559.993519510583</v>
      </c>
      <c r="BW627" s="15">
        <f t="shared" ca="1" si="353"/>
        <v>28172.073138854888</v>
      </c>
      <c r="BX627" s="15">
        <f t="shared" ca="1" si="354"/>
        <v>44274.29524467494</v>
      </c>
      <c r="BY627" s="15">
        <f t="shared" ca="1" si="355"/>
        <v>62413.389081137058</v>
      </c>
      <c r="BZ627" s="15">
        <f t="shared" ca="1" si="356"/>
        <v>98050.177047180361</v>
      </c>
      <c r="CA627" s="15">
        <f t="shared" ca="1" si="357"/>
        <v>165146.49304695404</v>
      </c>
      <c r="CB627" s="15">
        <f ca="1">(AU627*DCF!C$10-DCF!C$5*MAX(AU627*DCF!C$10,0)-MAX(AU627-Inputs!$B$6,0)/Inputs!$B$10)*DCF!C$6</f>
        <v>1024.4528005605287</v>
      </c>
      <c r="CC627" s="15">
        <f ca="1">(AV627*DCF!D$10-DCF!D$5*MAX(AV627*DCF!D$10,0)-MAX(AV627-AU627,0)/Inputs!$B$10)*DCF!D$6</f>
        <v>1845.9678772684967</v>
      </c>
      <c r="CD627" s="15">
        <f ca="1">(AW627*DCF!E$10-DCF!E$5*MAX(AW627*DCF!E$10,0)-MAX(AW627-AV627,0)/Inputs!$B$10)*DCF!E$6</f>
        <v>2083.9622851623149</v>
      </c>
      <c r="CE627" s="15">
        <f ca="1">(AX627*DCF!F$10-DCF!F$5*MAX(AX627*DCF!F$10,0)-MAX(AX627-AW627,0)/Inputs!$B$10)*DCF!F$6</f>
        <v>2171.4932148787275</v>
      </c>
      <c r="CF627" s="15">
        <f ca="1">(AY627*DCF!G$10-DCF!G$5*MAX(AY627*DCF!G$10,0)-MAX(AY627-AX627,0)/Inputs!$B$10)*DCF!G$6</f>
        <v>2593.0660896057111</v>
      </c>
      <c r="CG627" s="15">
        <f ca="1">(AZ627*DCF!H$10-DCF!H$5*MAX(AZ627*DCF!H$10,0)-MAX(AZ627-AY627,0)/Inputs!$B$10)*DCF!H$6</f>
        <v>2824.4668984493628</v>
      </c>
      <c r="CH627" s="15">
        <f ca="1">(BA627*DCF!I$10-DCF!I$5*MAX(BA627*DCF!I$10,0)-MAX(BA627-AZ627,0)/Inputs!$B$10)*DCF!I$6</f>
        <v>3435.4180867064442</v>
      </c>
      <c r="CI627" s="15">
        <f ca="1">(BB627*DCF!J$10-DCF!J$5*MAX(BB627*DCF!J$10,0)-MAX(BB627-BA627,0)/Inputs!$B$10)*DCF!J$6</f>
        <v>3812.6568744591214</v>
      </c>
      <c r="CJ627" s="15">
        <f ca="1">(BC627*DCF!K$10-DCF!K$5*MAX(BC627*DCF!K$10,0)-MAX(BC627-BB627,0)/Inputs!$B$10)*DCF!K$6</f>
        <v>4091.8405872734688</v>
      </c>
      <c r="CK627" s="15">
        <f ca="1">(BD627*DCF!L$10-DCF!L$5*MAX(BD627*DCF!L$10,0)-MAX(BD627-BC627,0)/Inputs!$B$10)*DCF!L$6</f>
        <v>4198.6672895300107</v>
      </c>
      <c r="CL627" s="15">
        <f ca="1">(BE627*DCF!M$10-DCF!M$5*MAX(BE627*DCF!M$10,0)-MAX(BE627-BD627,0)/Inputs!$B$10)*DCF!M$6</f>
        <v>4888.4094083863702</v>
      </c>
      <c r="CM627" s="15">
        <f ca="1">(BF627*DCF!C$28-DCF!C$5*MAX(BF627*DCF!C$28,0)-MAX(BF627-Inputs!$B$13,0)/Inputs!$B$17)*DCF!C$6</f>
        <v>3991.1323676522725</v>
      </c>
      <c r="CN627" s="15">
        <f ca="1">(BG627*DCF!D$28-DCF!D$5*MAX(BG627*DCF!D$28,0)-MAX(BG627-BF627,0)/Inputs!$B$17)*DCF!D$6</f>
        <v>5798.7036380371292</v>
      </c>
      <c r="CO627" s="15">
        <f ca="1">(BH627*DCF!E$28-DCF!E$5*MAX(BH627*DCF!E$28,0)-MAX(BH627-BG627,0)/Inputs!$B$17)*DCF!E$6</f>
        <v>6593.4053231795988</v>
      </c>
      <c r="CP627" s="15">
        <f ca="1">(BI627*DCF!F$28-DCF!F$5*MAX(BI627*DCF!F$28,0)-MAX(BI627-BH627,0)/Inputs!$B$17)*DCF!F$6</f>
        <v>6873.7199874234047</v>
      </c>
      <c r="CQ627" s="15">
        <f ca="1">(BJ627*DCF!G$28-DCF!G$5*MAX(BJ627*DCF!G$28,0)-MAX(BJ627-BI627,0)/Inputs!$B$17)*DCF!G$6</f>
        <v>8327.3878487214024</v>
      </c>
      <c r="CR627" s="15">
        <f ca="1">(BK627*DCF!H$28-DCF!H$5*MAX(BK627*DCF!H$28,0)-MAX(BK627-BJ627,0)/Inputs!$B$17)*DCF!H$6</f>
        <v>10457.013208906128</v>
      </c>
      <c r="CS627" s="15">
        <f ca="1">(BL627*DCF!I$28-DCF!I$5*MAX(BL627*DCF!I$28,0)-MAX(BL627-BK627,0)/Inputs!$B$17)*DCF!I$6</f>
        <v>13983.911203318963</v>
      </c>
      <c r="CT627" s="15">
        <f ca="1">(BM627*DCF!J$28-DCF!J$5*MAX(BM627*DCF!J$28,0)-MAX(BM627-BL627,0)/Inputs!$B$17)*DCF!J$6</f>
        <v>17192.6661238835</v>
      </c>
      <c r="CU627" s="15">
        <f ca="1">(BN627*DCF!K$28-DCF!K$5*MAX(BN627*DCF!K$28,0)-MAX(BN627-BM627,0)/Inputs!$B$17)*DCF!K$6</f>
        <v>17502.193329062033</v>
      </c>
      <c r="CV627" s="15">
        <f ca="1">(BO627*DCF!L$28-DCF!L$5*MAX(BO627*DCF!L$28,0)-MAX(BO627-BN627,0)/Inputs!$B$17)*DCF!L$6</f>
        <v>19739.431018578442</v>
      </c>
      <c r="CW627" s="15">
        <f ca="1">(BP627*DCF!M$28-DCF!M$5*MAX(BP627*DCF!M$28,0)-MAX(BP627-BO627,0)/Inputs!$B$17)*DCF!M$6</f>
        <v>27206.26037226191</v>
      </c>
      <c r="CX627" s="15">
        <f ca="1">(BQ627*DCF!C$46-DCF!C$5*MAX(BQ627*DCF!C$46,0)-MAX(BQ627-Inputs!$B$20,0)/Inputs!$B$24)*DCF!C$6</f>
        <v>-1928.8880916232442</v>
      </c>
      <c r="CY627" s="15">
        <f ca="1">(BR627*DCF!D$46-DCF!D$5*MAX(BR627*DCF!D$46,0)-MAX(BR627-BQ627,0)/Inputs!$B$24)*DCF!D$6</f>
        <v>-1915.5209083774444</v>
      </c>
      <c r="CZ627" s="15">
        <f ca="1">(BS627*DCF!E$46-DCF!E$5*MAX(BS627*DCF!E$46,0)-MAX(BS627-BR627,0)/Inputs!$B$24)*DCF!E$6</f>
        <v>-1792.0773559589768</v>
      </c>
      <c r="DA627" s="15">
        <f ca="1">(BT627*DCF!F$46-DCF!F$5*MAX(BT627*DCF!F$46,0)-MAX(BT627-BS627,0)/Inputs!$B$24)*DCF!F$6</f>
        <v>-821.14069763187592</v>
      </c>
      <c r="DB627" s="15">
        <f ca="1">(BU627*DCF!G$46-DCF!G$5*MAX(BU627*DCF!G$46,0)-MAX(BU627-BT627,0)/Inputs!$B$24)*DCF!G$6</f>
        <v>-1679.476353398635</v>
      </c>
      <c r="DC627" s="15">
        <f ca="1">(BV627*DCF!H$46-DCF!H$5*MAX(BV627*DCF!H$46,0)-MAX(BV627-BU627,0)/Inputs!$B$24)*DCF!H$6</f>
        <v>-2407.4868783065222</v>
      </c>
      <c r="DD627" s="15">
        <f ca="1">(BW627*DCF!I$46-DCF!I$5*MAX(BW627*DCF!I$46,0)-MAX(BW627-BV627,0)/Inputs!$B$24)*DCF!I$6</f>
        <v>-1534.4886334187618</v>
      </c>
      <c r="DE627" s="15">
        <f ca="1">(BX627*DCF!J$46-DCF!J$5*MAX(BX627*DCF!J$46,0)-MAX(BX627-BW627,0)/Inputs!$B$24)*DCF!J$6</f>
        <v>-2412.8620129422043</v>
      </c>
      <c r="DF627" s="15">
        <f ca="1">(BY627*DCF!K$46-DCF!K$5*MAX(BY627*DCF!K$46,0)-MAX(BY627-BX627,0)/Inputs!$B$24)*DCF!K$6</f>
        <v>-878.33392607391704</v>
      </c>
      <c r="DG627" s="15">
        <f ca="1">(BZ627*DCF!L$46-DCF!L$5*MAX(BZ627*DCF!L$46,0)-MAX(BZ627-BY627,0)/Inputs!$B$24)*DCF!L$6</f>
        <v>-1286.967989595008</v>
      </c>
      <c r="DH627" s="15">
        <f ca="1">(CA627*DCF!M$46-DCF!M$5*MAX(CA627*DCF!M$46,0)-MAX(CA627-BZ627,0)/Inputs!$B$24)*DCF!M$6</f>
        <v>-1080.0639947181844</v>
      </c>
      <c r="DI627" s="15">
        <f ca="1">SUM(CB627:CL627)+BE627*DCF!M$10*(1+Inputs!$B$30)*(1-Inputs!$B$33)*(1-Inputs!$B$30/Inputs!$B$31)/(Inputs!$B$29-Inputs!$B$30)*DCF!M$6</f>
        <v>159593.7214828438</v>
      </c>
      <c r="DJ627" s="15">
        <f ca="1">SUM(CM627:CW627)+BP627*DCF!M$28*(1+Inputs!$B$30)*(1-Inputs!$B$33)*(1-Inputs!$B$30/Inputs!$B$31)/(Inputs!$B$29-Inputs!$B$30)*DCF!M$6</f>
        <v>788456.67374543916</v>
      </c>
      <c r="DK627" s="15">
        <f ca="1">SUM(CX627:DH627)+CA627*DCF!M$46*(1+Inputs!$B$30)*(1-Inputs!$B$33)*(1-Inputs!$B$30/Inputs!$B$31)/(Inputs!$B$29-Inputs!$B$30)*DCF!M$6</f>
        <v>237598.73426126759</v>
      </c>
      <c r="DM627" s="15">
        <f ca="1">DI627+DJ627+DK627+Inputs!$B$34+Inputs!$B$36-Inputs!$B$35</f>
        <v>1262500.1294895506</v>
      </c>
    </row>
    <row r="628" spans="1:117" x14ac:dyDescent="0.75">
      <c r="A628" s="11">
        <v>615</v>
      </c>
      <c r="C628" s="24">
        <f t="shared" ca="1" si="361"/>
        <v>4.5330129196365948E-2</v>
      </c>
      <c r="D628" s="24">
        <f t="shared" ca="1" si="361"/>
        <v>-0.88606854211173336</v>
      </c>
      <c r="E628" s="24">
        <f t="shared" ca="1" si="361"/>
        <v>0.79668975111609708</v>
      </c>
      <c r="F628" s="24">
        <f t="shared" ca="1" si="361"/>
        <v>-0.86351025186931929</v>
      </c>
      <c r="G628" s="24">
        <f t="shared" ca="1" si="361"/>
        <v>-0.69266157347741153</v>
      </c>
      <c r="H628" s="24">
        <f t="shared" ca="1" si="361"/>
        <v>-1.7218872210981837</v>
      </c>
      <c r="I628" s="24">
        <f t="shared" ca="1" si="361"/>
        <v>-1.2415149148622141E-2</v>
      </c>
      <c r="J628" s="24">
        <f t="shared" ca="1" si="361"/>
        <v>-0.79132424602429963</v>
      </c>
      <c r="K628" s="24">
        <f t="shared" ca="1" si="361"/>
        <v>-0.80007190560141594</v>
      </c>
      <c r="L628" s="24">
        <f t="shared" ca="1" si="361"/>
        <v>-0.62893204415394111</v>
      </c>
      <c r="M628" s="24">
        <f t="shared" ca="1" si="361"/>
        <v>1.1294151557523593</v>
      </c>
      <c r="N628" s="24">
        <f ca="1">SQRT(Inputs!$B$38)*C628+SQRT(1-Inputs!$B$38)*_xlfn.NORM.S.INV(RAND())</f>
        <v>0.79379092715424049</v>
      </c>
      <c r="O628" s="24">
        <f ca="1">SQRT(Inputs!$B$38)*D628+SQRT(1-Inputs!$B$38)*_xlfn.NORM.S.INV(RAND())</f>
        <v>-0.15780990320098209</v>
      </c>
      <c r="P628" s="24">
        <f ca="1">SQRT(Inputs!$B$38)*E628+SQRT(1-Inputs!$B$38)*_xlfn.NORM.S.INV(RAND())</f>
        <v>5.2248009281463892E-2</v>
      </c>
      <c r="Q628" s="24">
        <f ca="1">SQRT(Inputs!$B$38)*F628+SQRT(1-Inputs!$B$38)*_xlfn.NORM.S.INV(RAND())</f>
        <v>-1.1748755649676537</v>
      </c>
      <c r="R628" s="24">
        <f ca="1">SQRT(Inputs!$B$38)*G628+SQRT(1-Inputs!$B$38)*_xlfn.NORM.S.INV(RAND())</f>
        <v>0.56415480035525922</v>
      </c>
      <c r="S628" s="24">
        <f ca="1">SQRT(Inputs!$B$38)*H628+SQRT(1-Inputs!$B$38)*_xlfn.NORM.S.INV(RAND())</f>
        <v>-1.4493858205118282</v>
      </c>
      <c r="T628" s="24">
        <f ca="1">SQRT(Inputs!$B$38)*I628+SQRT(1-Inputs!$B$38)*_xlfn.NORM.S.INV(RAND())</f>
        <v>7.8865324055801007E-3</v>
      </c>
      <c r="U628" s="24">
        <f ca="1">SQRT(Inputs!$B$38)*J628+SQRT(1-Inputs!$B$38)*_xlfn.NORM.S.INV(RAND())</f>
        <v>-0.43686079801529348</v>
      </c>
      <c r="V628" s="24">
        <f ca="1">SQRT(Inputs!$B$38)*K628+SQRT(1-Inputs!$B$38)*_xlfn.NORM.S.INV(RAND())</f>
        <v>-0.71837665175840315</v>
      </c>
      <c r="W628" s="24">
        <f ca="1">SQRT(Inputs!$B$38)*L628+SQRT(1-Inputs!$B$38)*_xlfn.NORM.S.INV(RAND())</f>
        <v>9.8226982457508549E-2</v>
      </c>
      <c r="X628" s="24">
        <f ca="1">SQRT(Inputs!$B$38)*M628+SQRT(1-Inputs!$B$38)*_xlfn.NORM.S.INV(RAND())</f>
        <v>0.59111313999939807</v>
      </c>
      <c r="Y628" s="24">
        <f ca="1">SQRT(Inputs!$B$38)*C628+SQRT(1-Inputs!$B$38)*_xlfn.NORM.S.INV(RAND())</f>
        <v>-2.2010375078480329E-2</v>
      </c>
      <c r="Z628" s="24">
        <f ca="1">SQRT(Inputs!$B$38)*D628+SQRT(1-Inputs!$B$38)*_xlfn.NORM.S.INV(RAND())</f>
        <v>0.43271580963605161</v>
      </c>
      <c r="AA628" s="24">
        <f ca="1">SQRT(Inputs!$B$38)*E628+SQRT(1-Inputs!$B$38)*_xlfn.NORM.S.INV(RAND())</f>
        <v>1.1611662294339644</v>
      </c>
      <c r="AB628" s="24">
        <f ca="1">SQRT(Inputs!$B$38)*F628+SQRT(1-Inputs!$B$38)*_xlfn.NORM.S.INV(RAND())</f>
        <v>-0.28964036912794389</v>
      </c>
      <c r="AC628" s="24">
        <f ca="1">SQRT(Inputs!$B$38)*G628+SQRT(1-Inputs!$B$38)*_xlfn.NORM.S.INV(RAND())</f>
        <v>3.5836675591475409E-2</v>
      </c>
      <c r="AD628" s="24">
        <f ca="1">SQRT(Inputs!$B$38)*H628+SQRT(1-Inputs!$B$38)*_xlfn.NORM.S.INV(RAND())</f>
        <v>-0.92383447268913943</v>
      </c>
      <c r="AE628" s="24">
        <f ca="1">SQRT(Inputs!$B$38)*I628+SQRT(1-Inputs!$B$38)*_xlfn.NORM.S.INV(RAND())</f>
        <v>-0.46404476393863769</v>
      </c>
      <c r="AF628" s="24">
        <f ca="1">SQRT(Inputs!$B$38)*J628+SQRT(1-Inputs!$B$38)*_xlfn.NORM.S.INV(RAND())</f>
        <v>-1.4688734613828451</v>
      </c>
      <c r="AG628" s="24">
        <f ca="1">SQRT(Inputs!$B$38)*K628+SQRT(1-Inputs!$B$38)*_xlfn.NORM.S.INV(RAND())</f>
        <v>-0.65511052250573243</v>
      </c>
      <c r="AH628" s="24">
        <f ca="1">SQRT(Inputs!$B$38)*L628+SQRT(1-Inputs!$B$38)*_xlfn.NORM.S.INV(RAND())</f>
        <v>-0.72383569414034787</v>
      </c>
      <c r="AI628" s="24">
        <f ca="1">SQRT(Inputs!$B$38)*M628+SQRT(1-Inputs!$B$38)*_xlfn.NORM.S.INV(RAND())</f>
        <v>0.50394201094030078</v>
      </c>
      <c r="AJ628" s="24">
        <f ca="1">SQRT(Inputs!$B$38)*C628+SQRT(1-Inputs!$B$38)*_xlfn.NORM.S.INV(RAND())</f>
        <v>-0.1970587224291086</v>
      </c>
      <c r="AK628" s="24">
        <f ca="1">SQRT(Inputs!$B$38)*D628+SQRT(1-Inputs!$B$38)*_xlfn.NORM.S.INV(RAND())</f>
        <v>-0.65542843224052194</v>
      </c>
      <c r="AL628" s="24">
        <f ca="1">SQRT(Inputs!$B$38)*E628+SQRT(1-Inputs!$B$38)*_xlfn.NORM.S.INV(RAND())</f>
        <v>0.10740349214157913</v>
      </c>
      <c r="AM628" s="24">
        <f ca="1">SQRT(Inputs!$B$38)*F628+SQRT(1-Inputs!$B$38)*_xlfn.NORM.S.INV(RAND())</f>
        <v>-0.28720565626687278</v>
      </c>
      <c r="AN628" s="24">
        <f ca="1">SQRT(Inputs!$B$38)*G628+SQRT(1-Inputs!$B$38)*_xlfn.NORM.S.INV(RAND())</f>
        <v>-0.69765278586311963</v>
      </c>
      <c r="AO628" s="24">
        <f ca="1">SQRT(Inputs!$B$38)*H628+SQRT(1-Inputs!$B$38)*_xlfn.NORM.S.INV(RAND())</f>
        <v>-1.9934202093166333</v>
      </c>
      <c r="AP628" s="24">
        <f ca="1">SQRT(Inputs!$B$38)*I628+SQRT(1-Inputs!$B$38)*_xlfn.NORM.S.INV(RAND())</f>
        <v>0.22147441638747253</v>
      </c>
      <c r="AQ628" s="24">
        <f ca="1">SQRT(Inputs!$B$38)*J628+SQRT(1-Inputs!$B$38)*_xlfn.NORM.S.INV(RAND())</f>
        <v>-0.4623246374613148</v>
      </c>
      <c r="AR628" s="24">
        <f ca="1">SQRT(Inputs!$B$38)*K628+SQRT(1-Inputs!$B$38)*_xlfn.NORM.S.INV(RAND())</f>
        <v>2.2446780817655756</v>
      </c>
      <c r="AS628" s="24">
        <f ca="1">SQRT(Inputs!$B$38)*L628+SQRT(1-Inputs!$B$38)*_xlfn.NORM.S.INV(RAND())</f>
        <v>-0.26250543056449305</v>
      </c>
      <c r="AT628" s="24">
        <f ca="1">SQRT(Inputs!$B$38)*M628+SQRT(1-Inputs!$B$38)*_xlfn.NORM.S.INV(RAND())</f>
        <v>1.1746479202472324</v>
      </c>
      <c r="AU628" s="15">
        <f ca="1">Inputs!$B$6*EXP($B$8-0.5*C$5^2+C$5*N628)</f>
        <v>5642.63139293308</v>
      </c>
      <c r="AV628" s="15">
        <f t="shared" ca="1" si="328"/>
        <v>6710.8813507181321</v>
      </c>
      <c r="AW628" s="15">
        <f t="shared" ca="1" si="329"/>
        <v>8240.600243914103</v>
      </c>
      <c r="AX628" s="15">
        <f t="shared" ca="1" si="330"/>
        <v>8687.4595252076087</v>
      </c>
      <c r="AY628" s="15">
        <f t="shared" ca="1" si="331"/>
        <v>11340.035245099274</v>
      </c>
      <c r="AZ628" s="15">
        <f t="shared" ca="1" si="332"/>
        <v>11823.189588211448</v>
      </c>
      <c r="BA628" s="15">
        <f t="shared" ca="1" si="333"/>
        <v>14480.508234685496</v>
      </c>
      <c r="BB628" s="15">
        <f t="shared" ca="1" si="334"/>
        <v>16969.331036091182</v>
      </c>
      <c r="BC628" s="15">
        <f t="shared" ca="1" si="335"/>
        <v>19390.745518175354</v>
      </c>
      <c r="BD628" s="15">
        <f t="shared" ca="1" si="336"/>
        <v>23974.751600807995</v>
      </c>
      <c r="BE628" s="15">
        <f t="shared" ca="1" si="337"/>
        <v>31003.010309914851</v>
      </c>
      <c r="BF628" s="15">
        <f ca="1">Inputs!$B$13*EXP($B$9-0.5*C$6^2+C$6*Y628)</f>
        <v>13770.800520449176</v>
      </c>
      <c r="BG628" s="15">
        <f t="shared" ca="1" si="338"/>
        <v>18145.864064777972</v>
      </c>
      <c r="BH628" s="15">
        <f t="shared" ca="1" si="339"/>
        <v>26879.636723433341</v>
      </c>
      <c r="BI628" s="15">
        <f t="shared" ca="1" si="340"/>
        <v>31470.002051912033</v>
      </c>
      <c r="BJ628" s="15">
        <f t="shared" ca="1" si="341"/>
        <v>38779.981678610995</v>
      </c>
      <c r="BK628" s="15">
        <f t="shared" ca="1" si="342"/>
        <v>41970.016500905615</v>
      </c>
      <c r="BL628" s="15">
        <f t="shared" ca="1" si="343"/>
        <v>48546.146811663959</v>
      </c>
      <c r="BM628" s="15">
        <f t="shared" ca="1" si="344"/>
        <v>49720.466704729697</v>
      </c>
      <c r="BN628" s="15">
        <f t="shared" ca="1" si="345"/>
        <v>56532.928310590825</v>
      </c>
      <c r="BO628" s="15">
        <f t="shared" ca="1" si="346"/>
        <v>63944.864227615573</v>
      </c>
      <c r="BP628" s="15">
        <f t="shared" ca="1" si="347"/>
        <v>83328.502511974177</v>
      </c>
      <c r="BQ628" s="15">
        <f ca="1">Inputs!$B$20*EXP($B$10-0.5*C$7^2+C$7*AJ628)</f>
        <v>3999.9429130341614</v>
      </c>
      <c r="BR628" s="15">
        <f t="shared" ca="1" si="348"/>
        <v>4407.5132377852478</v>
      </c>
      <c r="BS628" s="15">
        <f t="shared" ca="1" si="349"/>
        <v>6224.6955221241087</v>
      </c>
      <c r="BT628" s="15">
        <f t="shared" ca="1" si="350"/>
        <v>7959.6272720885454</v>
      </c>
      <c r="BU628" s="15">
        <f t="shared" ca="1" si="351"/>
        <v>9317.6138408565694</v>
      </c>
      <c r="BV628" s="15">
        <f t="shared" ca="1" si="352"/>
        <v>8273.2069335890301</v>
      </c>
      <c r="BW628" s="15">
        <f t="shared" ca="1" si="353"/>
        <v>12098.83848389081</v>
      </c>
      <c r="BX628" s="15">
        <f t="shared" ca="1" si="354"/>
        <v>15424.242157251747</v>
      </c>
      <c r="BY628" s="15">
        <f t="shared" ca="1" si="355"/>
        <v>33205.327291026042</v>
      </c>
      <c r="BZ628" s="15">
        <f t="shared" ca="1" si="356"/>
        <v>44396.71858166423</v>
      </c>
      <c r="CA628" s="15">
        <f t="shared" ca="1" si="357"/>
        <v>76839.796449772679</v>
      </c>
      <c r="CB628" s="15">
        <f ca="1">(AU628*DCF!C$10-DCF!C$5*MAX(AU628*DCF!C$10,0)-MAX(AU628-Inputs!$B$6,0)/Inputs!$B$10)*DCF!C$6</f>
        <v>1038.2229875514447</v>
      </c>
      <c r="CC628" s="15">
        <f ca="1">(AV628*DCF!D$10-DCF!D$5*MAX(AV628*DCF!D$10,0)-MAX(AV628-AU628,0)/Inputs!$B$10)*DCF!D$6</f>
        <v>1375.2670703903943</v>
      </c>
      <c r="CD628" s="15">
        <f ca="1">(AW628*DCF!E$10-DCF!E$5*MAX(AW628*DCF!E$10,0)-MAX(AW628-AV628,0)/Inputs!$B$10)*DCF!E$6</f>
        <v>1558.0673740312966</v>
      </c>
      <c r="CE628" s="15">
        <f ca="1">(AX628*DCF!F$10-DCF!F$5*MAX(AX628*DCF!F$10,0)-MAX(AX628-AW628,0)/Inputs!$B$10)*DCF!F$6</f>
        <v>1803.4782317980093</v>
      </c>
      <c r="CF628" s="15">
        <f ca="1">(AY628*DCF!G$10-DCF!G$5*MAX(AY628*DCF!G$10,0)-MAX(AY628-AX628,0)/Inputs!$B$10)*DCF!G$6</f>
        <v>1826.6282501597186</v>
      </c>
      <c r="CG628" s="15">
        <f ca="1">(AZ628*DCF!H$10-DCF!H$5*MAX(AZ628*DCF!H$10,0)-MAX(AZ628-AY628,0)/Inputs!$B$10)*DCF!H$6</f>
        <v>2209.6880238051485</v>
      </c>
      <c r="CH628" s="15">
        <f ca="1">(BA628*DCF!I$10-DCF!I$5*MAX(BA628*DCF!I$10,0)-MAX(BA628-AZ628,0)/Inputs!$B$10)*DCF!I$6</f>
        <v>2209.1672418751054</v>
      </c>
      <c r="CI628" s="15">
        <f ca="1">(BB628*DCF!J$10-DCF!J$5*MAX(BB628*DCF!J$10,0)-MAX(BB628-BA628,0)/Inputs!$B$10)*DCF!J$6</f>
        <v>2534.8364971000365</v>
      </c>
      <c r="CJ628" s="15">
        <f ca="1">(BC628*DCF!K$10-DCF!K$5*MAX(BC628*DCF!K$10,0)-MAX(BC628-BB628,0)/Inputs!$B$10)*DCF!K$6</f>
        <v>2782.6374444715634</v>
      </c>
      <c r="CK628" s="15">
        <f ca="1">(BD628*DCF!L$10-DCF!L$5*MAX(BD628*DCF!L$10,0)-MAX(BD628-BC628,0)/Inputs!$B$10)*DCF!L$6</f>
        <v>3023.0622364814394</v>
      </c>
      <c r="CL628" s="15">
        <f ca="1">(BE628*DCF!M$10-DCF!M$5*MAX(BE628*DCF!M$10,0)-MAX(BE628-BD628,0)/Inputs!$B$10)*DCF!M$6</f>
        <v>3535.3251500127653</v>
      </c>
      <c r="CM628" s="15">
        <f ca="1">(BF628*DCF!C$28-DCF!C$5*MAX(BF628*DCF!C$28,0)-MAX(BF628-Inputs!$B$13,0)/Inputs!$B$17)*DCF!C$6</f>
        <v>3652.2267101434782</v>
      </c>
      <c r="CN628" s="15">
        <f ca="1">(BG628*DCF!D$28-DCF!D$5*MAX(BG628*DCF!D$28,0)-MAX(BG628-BF628,0)/Inputs!$B$17)*DCF!D$6</f>
        <v>4410.9738308248143</v>
      </c>
      <c r="CO628" s="15">
        <f ca="1">(BH628*DCF!E$28-DCF!E$5*MAX(BH628*DCF!E$28,0)-MAX(BH628-BG628,0)/Inputs!$B$17)*DCF!E$6</f>
        <v>5891.4853782655737</v>
      </c>
      <c r="CP628" s="15">
        <f ca="1">(BI628*DCF!F$28-DCF!F$5*MAX(BI628*DCF!F$28,0)-MAX(BI628-BH628,0)/Inputs!$B$17)*DCF!F$6</f>
        <v>7707.5280457895005</v>
      </c>
      <c r="CQ628" s="15">
        <f ca="1">(BJ628*DCF!G$28-DCF!G$5*MAX(BJ628*DCF!G$28,0)-MAX(BJ628-BI628,0)/Inputs!$B$17)*DCF!G$6</f>
        <v>8832.2941099592335</v>
      </c>
      <c r="CR628" s="15">
        <f ca="1">(BK628*DCF!H$28-DCF!H$5*MAX(BK628*DCF!H$28,0)-MAX(BK628-BJ628,0)/Inputs!$B$17)*DCF!H$6</f>
        <v>9884.0062367777791</v>
      </c>
      <c r="CS628" s="15">
        <f ca="1">(BL628*DCF!I$28-DCF!I$5*MAX(BL628*DCF!I$28,0)-MAX(BL628-BK628,0)/Inputs!$B$17)*DCF!I$6</f>
        <v>10471.897556647064</v>
      </c>
      <c r="CT628" s="15">
        <f ca="1">(BM628*DCF!J$28-DCF!J$5*MAX(BM628*DCF!J$28,0)-MAX(BM628-BL628,0)/Inputs!$B$17)*DCF!J$6</f>
        <v>10936.086465397759</v>
      </c>
      <c r="CU628" s="15">
        <f ca="1">(BN628*DCF!K$28-DCF!K$5*MAX(BN628*DCF!K$28,0)-MAX(BN628-BM628,0)/Inputs!$B$17)*DCF!K$6</f>
        <v>11104.370766338321</v>
      </c>
      <c r="CV628" s="15">
        <f ca="1">(BO628*DCF!L$28-DCF!L$5*MAX(BO628*DCF!L$28,0)-MAX(BO628-BN628,0)/Inputs!$B$17)*DCF!L$6</f>
        <v>11919.669699716318</v>
      </c>
      <c r="CW628" s="15">
        <f ca="1">(BP628*DCF!M$28-DCF!M$5*MAX(BP628*DCF!M$28,0)-MAX(BP628-BO628,0)/Inputs!$B$17)*DCF!M$6</f>
        <v>13652.171104963963</v>
      </c>
      <c r="CX628" s="15">
        <f ca="1">(BQ628*DCF!C$46-DCF!C$5*MAX(BQ628*DCF!C$46,0)-MAX(BQ628-Inputs!$B$20,0)/Inputs!$B$24)*DCF!C$6</f>
        <v>-1292.8010944809432</v>
      </c>
      <c r="CY628" s="15">
        <f ca="1">(BR628*DCF!D$46-DCF!D$5*MAX(BR628*DCF!D$46,0)-MAX(BR628-BQ628,0)/Inputs!$B$24)*DCF!D$6</f>
        <v>-926.16659958298794</v>
      </c>
      <c r="CZ628" s="15">
        <f ca="1">(BS628*DCF!E$46-DCF!E$5*MAX(BS628*DCF!E$46,0)-MAX(BS628-BR628,0)/Inputs!$B$24)*DCF!E$6</f>
        <v>-1452.3643137485619</v>
      </c>
      <c r="DA628" s="15">
        <f ca="1">(BT628*DCF!F$46-DCF!F$5*MAX(BT628*DCF!F$46,0)-MAX(BT628-BS628,0)/Inputs!$B$24)*DCF!F$6</f>
        <v>-1211.4138780944363</v>
      </c>
      <c r="DB628" s="15">
        <f ca="1">(BU628*DCF!G$46-DCF!G$5*MAX(BU628*DCF!G$46,0)-MAX(BU628-BT628,0)/Inputs!$B$24)*DCF!G$6</f>
        <v>-770.22597144434917</v>
      </c>
      <c r="DC628" s="15">
        <f ca="1">(BV628*DCF!H$46-DCF!H$5*MAX(BV628*DCF!H$46,0)-MAX(BV628-BU628,0)/Inputs!$B$24)*DCF!H$6</f>
        <v>0</v>
      </c>
      <c r="DD628" s="15">
        <f ca="1">(BW628*DCF!I$46-DCF!I$5*MAX(BW628*DCF!I$46,0)-MAX(BW628-BV628,0)/Inputs!$B$24)*DCF!I$6</f>
        <v>-818.76345749504355</v>
      </c>
      <c r="DE628" s="15">
        <f ca="1">(BX628*DCF!J$46-DCF!J$5*MAX(BX628*DCF!J$46,0)-MAX(BX628-BW628,0)/Inputs!$B$24)*DCF!J$6</f>
        <v>-234.83843193862921</v>
      </c>
      <c r="DF628" s="15">
        <f ca="1">(BY628*DCF!K$46-DCF!K$5*MAX(BY628*DCF!K$46,0)-MAX(BY628-BX628,0)/Inputs!$B$24)*DCF!K$6</f>
        <v>-2459.0931862110101</v>
      </c>
      <c r="DG628" s="15">
        <f ca="1">(BZ628*DCF!L$46-DCF!L$5*MAX(BZ628*DCF!L$46,0)-MAX(BZ628-BY628,0)/Inputs!$B$24)*DCF!L$6</f>
        <v>536.29097360360095</v>
      </c>
      <c r="DH628" s="15">
        <f ca="1">(CA628*DCF!M$46-DCF!M$5*MAX(CA628*DCF!M$46,0)-MAX(CA628-BZ628,0)/Inputs!$B$24)*DCF!M$6</f>
        <v>-758.48812482483265</v>
      </c>
      <c r="DI628" s="15">
        <f ca="1">SUM(CB628:CL628)+BE628*DCF!M$10*(1+Inputs!$B$30)*(1-Inputs!$B$33)*(1-Inputs!$B$30/Inputs!$B$31)/(Inputs!$B$29-Inputs!$B$30)*DCF!M$6</f>
        <v>110178.16817253894</v>
      </c>
      <c r="DJ628" s="15">
        <f ca="1">SUM(CM628:CW628)+BP628*DCF!M$28*(1+Inputs!$B$30)*(1-Inputs!$B$33)*(1-Inputs!$B$30/Inputs!$B$31)/(Inputs!$B$29-Inputs!$B$30)*DCF!M$6</f>
        <v>407668.47576641745</v>
      </c>
      <c r="DK628" s="15">
        <f ca="1">SUM(CX628:DH628)+CA628*DCF!M$46*(1+Inputs!$B$30)*(1-Inputs!$B$33)*(1-Inputs!$B$30/Inputs!$B$31)/(Inputs!$B$29-Inputs!$B$30)*DCF!M$6</f>
        <v>109415.56348291264</v>
      </c>
      <c r="DM628" s="15">
        <f ca="1">DI628+DJ628+DK628+Inputs!$B$34+Inputs!$B$36-Inputs!$B$35</f>
        <v>704113.20742186904</v>
      </c>
    </row>
    <row r="629" spans="1:117" x14ac:dyDescent="0.75">
      <c r="A629" s="11">
        <v>616</v>
      </c>
      <c r="C629" s="24">
        <f t="shared" ca="1" si="361"/>
        <v>-1.5092573517566881</v>
      </c>
      <c r="D629" s="24">
        <f t="shared" ca="1" si="361"/>
        <v>2.2189501669150173</v>
      </c>
      <c r="E629" s="24">
        <f t="shared" ca="1" si="361"/>
        <v>0.26898474680558038</v>
      </c>
      <c r="F629" s="24">
        <f t="shared" ca="1" si="361"/>
        <v>-0.61387017072365346</v>
      </c>
      <c r="G629" s="24">
        <f t="shared" ca="1" si="361"/>
        <v>-1.2041420969676289</v>
      </c>
      <c r="H629" s="24">
        <f t="shared" ca="1" si="361"/>
        <v>2.6143146533740178</v>
      </c>
      <c r="I629" s="24">
        <f t="shared" ca="1" si="361"/>
        <v>-0.53546598368548182</v>
      </c>
      <c r="J629" s="24">
        <f t="shared" ca="1" si="361"/>
        <v>1.4447550639006679</v>
      </c>
      <c r="K629" s="24">
        <f t="shared" ca="1" si="361"/>
        <v>-0.10042022499743579</v>
      </c>
      <c r="L629" s="24">
        <f t="shared" ca="1" si="361"/>
        <v>0.25275611906532958</v>
      </c>
      <c r="M629" s="24">
        <f t="shared" ca="1" si="361"/>
        <v>1.1271983704005273</v>
      </c>
      <c r="N629" s="24">
        <f ca="1">SQRT(Inputs!$B$38)*C629+SQRT(1-Inputs!$B$38)*_xlfn.NORM.S.INV(RAND())</f>
        <v>-0.10000072601861443</v>
      </c>
      <c r="O629" s="24">
        <f ca="1">SQRT(Inputs!$B$38)*D629+SQRT(1-Inputs!$B$38)*_xlfn.NORM.S.INV(RAND())</f>
        <v>0.99265948919841396</v>
      </c>
      <c r="P629" s="24">
        <f ca="1">SQRT(Inputs!$B$38)*E629+SQRT(1-Inputs!$B$38)*_xlfn.NORM.S.INV(RAND())</f>
        <v>0.12929206697069065</v>
      </c>
      <c r="Q629" s="24">
        <f ca="1">SQRT(Inputs!$B$38)*F629+SQRT(1-Inputs!$B$38)*_xlfn.NORM.S.INV(RAND())</f>
        <v>0.41758276294853669</v>
      </c>
      <c r="R629" s="24">
        <f ca="1">SQRT(Inputs!$B$38)*G629+SQRT(1-Inputs!$B$38)*_xlfn.NORM.S.INV(RAND())</f>
        <v>-0.87112381867310962</v>
      </c>
      <c r="S629" s="24">
        <f ca="1">SQRT(Inputs!$B$38)*H629+SQRT(1-Inputs!$B$38)*_xlfn.NORM.S.INV(RAND())</f>
        <v>0.65802342088241073</v>
      </c>
      <c r="T629" s="24">
        <f ca="1">SQRT(Inputs!$B$38)*I629+SQRT(1-Inputs!$B$38)*_xlfn.NORM.S.INV(RAND())</f>
        <v>-0.20455431528973281</v>
      </c>
      <c r="U629" s="24">
        <f ca="1">SQRT(Inputs!$B$38)*J629+SQRT(1-Inputs!$B$38)*_xlfn.NORM.S.INV(RAND())</f>
        <v>-0.69142795824602132</v>
      </c>
      <c r="V629" s="24">
        <f ca="1">SQRT(Inputs!$B$38)*K629+SQRT(1-Inputs!$B$38)*_xlfn.NORM.S.INV(RAND())</f>
        <v>-7.2603150778550077E-2</v>
      </c>
      <c r="W629" s="24">
        <f ca="1">SQRT(Inputs!$B$38)*L629+SQRT(1-Inputs!$B$38)*_xlfn.NORM.S.INV(RAND())</f>
        <v>0.36464272118962948</v>
      </c>
      <c r="X629" s="24">
        <f ca="1">SQRT(Inputs!$B$38)*M629+SQRT(1-Inputs!$B$38)*_xlfn.NORM.S.INV(RAND())</f>
        <v>1.0392678845734813</v>
      </c>
      <c r="Y629" s="24">
        <f ca="1">SQRT(Inputs!$B$38)*C629+SQRT(1-Inputs!$B$38)*_xlfn.NORM.S.INV(RAND())</f>
        <v>-1.1284568384789089</v>
      </c>
      <c r="Z629" s="24">
        <f ca="1">SQRT(Inputs!$B$38)*D629+SQRT(1-Inputs!$B$38)*_xlfn.NORM.S.INV(RAND())</f>
        <v>2.3825729404996947</v>
      </c>
      <c r="AA629" s="24">
        <f ca="1">SQRT(Inputs!$B$38)*E629+SQRT(1-Inputs!$B$38)*_xlfn.NORM.S.INV(RAND())</f>
        <v>0.92120473546607795</v>
      </c>
      <c r="AB629" s="24">
        <f ca="1">SQRT(Inputs!$B$38)*F629+SQRT(1-Inputs!$B$38)*_xlfn.NORM.S.INV(RAND())</f>
        <v>0.11765364947938695</v>
      </c>
      <c r="AC629" s="24">
        <f ca="1">SQRT(Inputs!$B$38)*G629+SQRT(1-Inputs!$B$38)*_xlfn.NORM.S.INV(RAND())</f>
        <v>-2.4003021106274756</v>
      </c>
      <c r="AD629" s="24">
        <f ca="1">SQRT(Inputs!$B$38)*H629+SQRT(1-Inputs!$B$38)*_xlfn.NORM.S.INV(RAND())</f>
        <v>0.81651176794362768</v>
      </c>
      <c r="AE629" s="24">
        <f ca="1">SQRT(Inputs!$B$38)*I629+SQRT(1-Inputs!$B$38)*_xlfn.NORM.S.INV(RAND())</f>
        <v>-0.93755102504426491</v>
      </c>
      <c r="AF629" s="24">
        <f ca="1">SQRT(Inputs!$B$38)*J629+SQRT(1-Inputs!$B$38)*_xlfn.NORM.S.INV(RAND())</f>
        <v>1.9750507492889375</v>
      </c>
      <c r="AG629" s="24">
        <f ca="1">SQRT(Inputs!$B$38)*K629+SQRT(1-Inputs!$B$38)*_xlfn.NORM.S.INV(RAND())</f>
        <v>0.7645147448893882</v>
      </c>
      <c r="AH629" s="24">
        <f ca="1">SQRT(Inputs!$B$38)*L629+SQRT(1-Inputs!$B$38)*_xlfn.NORM.S.INV(RAND())</f>
        <v>-1.694687181437319</v>
      </c>
      <c r="AI629" s="24">
        <f ca="1">SQRT(Inputs!$B$38)*M629+SQRT(1-Inputs!$B$38)*_xlfn.NORM.S.INV(RAND())</f>
        <v>1.3408482743950794</v>
      </c>
      <c r="AJ629" s="24">
        <f ca="1">SQRT(Inputs!$B$38)*C629+SQRT(1-Inputs!$B$38)*_xlfn.NORM.S.INV(RAND())</f>
        <v>-1.3592314403120616</v>
      </c>
      <c r="AK629" s="24">
        <f ca="1">SQRT(Inputs!$B$38)*D629+SQRT(1-Inputs!$B$38)*_xlfn.NORM.S.INV(RAND())</f>
        <v>2.4789559218745563</v>
      </c>
      <c r="AL629" s="24">
        <f ca="1">SQRT(Inputs!$B$38)*E629+SQRT(1-Inputs!$B$38)*_xlfn.NORM.S.INV(RAND())</f>
        <v>-0.62428417521012292</v>
      </c>
      <c r="AM629" s="24">
        <f ca="1">SQRT(Inputs!$B$38)*F629+SQRT(1-Inputs!$B$38)*_xlfn.NORM.S.INV(RAND())</f>
        <v>-0.48347598732196007</v>
      </c>
      <c r="AN629" s="24">
        <f ca="1">SQRT(Inputs!$B$38)*G629+SQRT(1-Inputs!$B$38)*_xlfn.NORM.S.INV(RAND())</f>
        <v>-0.22161116521563917</v>
      </c>
      <c r="AO629" s="24">
        <f ca="1">SQRT(Inputs!$B$38)*H629+SQRT(1-Inputs!$B$38)*_xlfn.NORM.S.INV(RAND())</f>
        <v>-0.13391539609854797</v>
      </c>
      <c r="AP629" s="24">
        <f ca="1">SQRT(Inputs!$B$38)*I629+SQRT(1-Inputs!$B$38)*_xlfn.NORM.S.INV(RAND())</f>
        <v>-0.58028604849155552</v>
      </c>
      <c r="AQ629" s="24">
        <f ca="1">SQRT(Inputs!$B$38)*J629+SQRT(1-Inputs!$B$38)*_xlfn.NORM.S.INV(RAND())</f>
        <v>1.4163755024315838</v>
      </c>
      <c r="AR629" s="24">
        <f ca="1">SQRT(Inputs!$B$38)*K629+SQRT(1-Inputs!$B$38)*_xlfn.NORM.S.INV(RAND())</f>
        <v>1.0071973764490476</v>
      </c>
      <c r="AS629" s="24">
        <f ca="1">SQRT(Inputs!$B$38)*L629+SQRT(1-Inputs!$B$38)*_xlfn.NORM.S.INV(RAND())</f>
        <v>2.2576242865241989</v>
      </c>
      <c r="AT629" s="24">
        <f ca="1">SQRT(Inputs!$B$38)*M629+SQRT(1-Inputs!$B$38)*_xlfn.NORM.S.INV(RAND())</f>
        <v>0.50040970911053329</v>
      </c>
      <c r="AU629" s="15">
        <f ca="1">Inputs!$B$6*EXP($B$8-0.5*C$5^2+C$5*N629)</f>
        <v>4882.5601937039928</v>
      </c>
      <c r="AV629" s="15">
        <f t="shared" ca="1" si="328"/>
        <v>6877.1567855356816</v>
      </c>
      <c r="AW629" s="15">
        <f t="shared" ca="1" si="329"/>
        <v>8532.9914364166543</v>
      </c>
      <c r="AX629" s="15">
        <f t="shared" ca="1" si="330"/>
        <v>10975.854259614151</v>
      </c>
      <c r="AY629" s="15">
        <f t="shared" ca="1" si="331"/>
        <v>12116.078934778996</v>
      </c>
      <c r="AZ629" s="15">
        <f t="shared" ca="1" si="332"/>
        <v>15931.901932253399</v>
      </c>
      <c r="BA629" s="15">
        <f t="shared" ca="1" si="333"/>
        <v>19083.616239090436</v>
      </c>
      <c r="BB629" s="15">
        <f t="shared" ca="1" si="334"/>
        <v>21800.422621894566</v>
      </c>
      <c r="BC629" s="15">
        <f t="shared" ca="1" si="335"/>
        <v>26513.500582503581</v>
      </c>
      <c r="BD629" s="15">
        <f t="shared" ca="1" si="336"/>
        <v>33608.472943014851</v>
      </c>
      <c r="BE629" s="15">
        <f t="shared" ca="1" si="337"/>
        <v>45271.573925779652</v>
      </c>
      <c r="BF629" s="15">
        <f ca="1">Inputs!$B$13*EXP($B$9-0.5*C$6^2+C$6*Y629)</f>
        <v>11058.506936408015</v>
      </c>
      <c r="BG629" s="15">
        <f t="shared" ca="1" si="338"/>
        <v>20716.310053918562</v>
      </c>
      <c r="BH629" s="15">
        <f t="shared" ca="1" si="339"/>
        <v>29489.912862505636</v>
      </c>
      <c r="BI629" s="15">
        <f t="shared" ca="1" si="340"/>
        <v>36759.787814017582</v>
      </c>
      <c r="BJ629" s="15">
        <f t="shared" ca="1" si="341"/>
        <v>31884.35347252676</v>
      </c>
      <c r="BK629" s="15">
        <f t="shared" ca="1" si="342"/>
        <v>43733.009611328729</v>
      </c>
      <c r="BL629" s="15">
        <f t="shared" ca="1" si="343"/>
        <v>47574.651623573765</v>
      </c>
      <c r="BM629" s="15">
        <f t="shared" ca="1" si="344"/>
        <v>74741.260970425865</v>
      </c>
      <c r="BN629" s="15">
        <f t="shared" ca="1" si="345"/>
        <v>100741.81295944034</v>
      </c>
      <c r="BO629" s="15">
        <f t="shared" ca="1" si="346"/>
        <v>101789.49210265813</v>
      </c>
      <c r="BP629" s="15">
        <f t="shared" ca="1" si="347"/>
        <v>145837.7597223405</v>
      </c>
      <c r="BQ629" s="15">
        <f ca="1">Inputs!$B$20*EXP($B$10-0.5*C$7^2+C$7*AJ629)</f>
        <v>2648.7227573861837</v>
      </c>
      <c r="BR629" s="15">
        <f t="shared" ca="1" si="348"/>
        <v>7897.3393704347272</v>
      </c>
      <c r="BS629" s="15">
        <f t="shared" ca="1" si="349"/>
        <v>9039.4377613314882</v>
      </c>
      <c r="BT629" s="15">
        <f t="shared" ca="1" si="350"/>
        <v>10978.804899201106</v>
      </c>
      <c r="BU629" s="15">
        <f t="shared" ca="1" si="351"/>
        <v>14420.902373154808</v>
      </c>
      <c r="BV629" s="15">
        <f t="shared" ca="1" si="352"/>
        <v>19467.338143110068</v>
      </c>
      <c r="BW629" s="15">
        <f t="shared" ca="1" si="353"/>
        <v>24025.922275737394</v>
      </c>
      <c r="BX629" s="15">
        <f t="shared" ca="1" si="354"/>
        <v>44638.427904851473</v>
      </c>
      <c r="BY629" s="15">
        <f t="shared" ca="1" si="355"/>
        <v>75838.367650768982</v>
      </c>
      <c r="BZ629" s="15">
        <f t="shared" ca="1" si="356"/>
        <v>161151.45647289263</v>
      </c>
      <c r="CA629" s="15">
        <f t="shared" ca="1" si="357"/>
        <v>247420.44889057815</v>
      </c>
      <c r="CB629" s="15">
        <f ca="1">(AU629*DCF!C$10-DCF!C$5*MAX(AU629*DCF!C$10,0)-MAX(AU629-Inputs!$B$6,0)/Inputs!$B$10)*DCF!C$6</f>
        <v>1043.6424306776642</v>
      </c>
      <c r="CC629" s="15">
        <f ca="1">(AV629*DCF!D$10-DCF!D$5*MAX(AV629*DCF!D$10,0)-MAX(AV629-AU629,0)/Inputs!$B$10)*DCF!D$6</f>
        <v>1189.9301986495052</v>
      </c>
      <c r="CD629" s="15">
        <f ca="1">(AW629*DCF!E$10-DCF!E$5*MAX(AW629*DCF!E$10,0)-MAX(AW629-AV629,0)/Inputs!$B$10)*DCF!E$6</f>
        <v>1597.1693546083527</v>
      </c>
      <c r="CE629" s="15">
        <f ca="1">(AX629*DCF!F$10-DCF!F$5*MAX(AX629*DCF!F$10,0)-MAX(AX629-AW629,0)/Inputs!$B$10)*DCF!F$6</f>
        <v>1887.7123050040532</v>
      </c>
      <c r="CF629" s="15">
        <f ca="1">(AY629*DCF!G$10-DCF!G$5*MAX(AY629*DCF!G$10,0)-MAX(AY629-AX629,0)/Inputs!$B$10)*DCF!G$6</f>
        <v>2277.2241807046307</v>
      </c>
      <c r="CG629" s="15">
        <f ca="1">(AZ629*DCF!H$10-DCF!H$5*MAX(AZ629*DCF!H$10,0)-MAX(AZ629-AY629,0)/Inputs!$B$10)*DCF!H$6</f>
        <v>2415.6224069383816</v>
      </c>
      <c r="CH629" s="15">
        <f ca="1">(BA629*DCF!I$10-DCF!I$5*MAX(BA629*DCF!I$10,0)-MAX(BA629-AZ629,0)/Inputs!$B$10)*DCF!I$6</f>
        <v>2968.8889420299292</v>
      </c>
      <c r="CI629" s="15">
        <f ca="1">(BB629*DCF!J$10-DCF!J$5*MAX(BB629*DCF!J$10,0)-MAX(BB629-BA629,0)/Inputs!$B$10)*DCF!J$6</f>
        <v>3329.3158680302927</v>
      </c>
      <c r="CJ629" s="15">
        <f ca="1">(BC629*DCF!K$10-DCF!K$5*MAX(BC629*DCF!K$10,0)-MAX(BC629-BB629,0)/Inputs!$B$10)*DCF!K$6</f>
        <v>3608.4886162580246</v>
      </c>
      <c r="CK629" s="15">
        <f ca="1">(BD629*DCF!L$10-DCF!L$5*MAX(BD629*DCF!L$10,0)-MAX(BD629-BC629,0)/Inputs!$B$10)*DCF!L$6</f>
        <v>4151.3020135981051</v>
      </c>
      <c r="CL629" s="15">
        <f ca="1">(BE629*DCF!M$10-DCF!M$5*MAX(BE629*DCF!M$10,0)-MAX(BE629-BD629,0)/Inputs!$B$10)*DCF!M$6</f>
        <v>4995.1225940294516</v>
      </c>
      <c r="CM629" s="15">
        <f ca="1">(BF629*DCF!C$28-DCF!C$5*MAX(BF629*DCF!C$28,0)-MAX(BF629-Inputs!$B$13,0)/Inputs!$B$17)*DCF!C$6</f>
        <v>3374.9837938878118</v>
      </c>
      <c r="CN629" s="15">
        <f ca="1">(BG629*DCF!D$28-DCF!D$5*MAX(BG629*DCF!D$28,0)-MAX(BG629-BF629,0)/Inputs!$B$17)*DCF!D$6</f>
        <v>4040.9788963271512</v>
      </c>
      <c r="CO629" s="15">
        <f ca="1">(BH629*DCF!E$28-DCF!E$5*MAX(BH629*DCF!E$28,0)-MAX(BH629-BG629,0)/Inputs!$B$17)*DCF!E$6</f>
        <v>6622.9120862870877</v>
      </c>
      <c r="CP629" s="15">
        <f ca="1">(BI629*DCF!F$28-DCF!F$5*MAX(BI629*DCF!F$28,0)-MAX(BI629-BH629,0)/Inputs!$B$17)*DCF!F$6</f>
        <v>8655.7184629282619</v>
      </c>
      <c r="CQ629" s="15">
        <f ca="1">(BJ629*DCF!G$28-DCF!G$5*MAX(BJ629*DCF!G$28,0)-MAX(BJ629-BI629,0)/Inputs!$B$17)*DCF!G$6</f>
        <v>8272.6374143397952</v>
      </c>
      <c r="CR629" s="15">
        <f ca="1">(BK629*DCF!H$28-DCF!H$5*MAX(BK629*DCF!H$28,0)-MAX(BK629-BJ629,0)/Inputs!$B$17)*DCF!H$6</f>
        <v>8974.7071226833668</v>
      </c>
      <c r="CS629" s="15">
        <f ca="1">(BL629*DCF!I$28-DCF!I$5*MAX(BL629*DCF!I$28,0)-MAX(BL629-BK629,0)/Inputs!$B$17)*DCF!I$6</f>
        <v>10635.930415309142</v>
      </c>
      <c r="CT629" s="15">
        <f ca="1">(BM629*DCF!J$28-DCF!J$5*MAX(BM629*DCF!J$28,0)-MAX(BM629-BL629,0)/Inputs!$B$17)*DCF!J$6</f>
        <v>13071.435468804675</v>
      </c>
      <c r="CU629" s="15">
        <f ca="1">(BN629*DCF!K$28-DCF!K$5*MAX(BN629*DCF!K$28,0)-MAX(BN629-BM629,0)/Inputs!$B$17)*DCF!K$6</f>
        <v>18090.260466092528</v>
      </c>
      <c r="CV629" s="15">
        <f ca="1">(BO629*DCF!L$28-DCF!L$5*MAX(BO629*DCF!L$28,0)-MAX(BO629-BN629,0)/Inputs!$B$17)*DCF!L$6</f>
        <v>20190.593581002544</v>
      </c>
      <c r="CW629" s="15">
        <f ca="1">(BP629*DCF!M$28-DCF!M$5*MAX(BP629*DCF!M$28,0)-MAX(BP629-BO629,0)/Inputs!$B$17)*DCF!M$6</f>
        <v>22835.177200790731</v>
      </c>
      <c r="CX629" s="15">
        <f ca="1">(BQ629*DCF!C$46-DCF!C$5*MAX(BQ629*DCF!C$46,0)-MAX(BQ629-Inputs!$B$20,0)/Inputs!$B$24)*DCF!C$6</f>
        <v>-611.71426267579295</v>
      </c>
      <c r="CY629" s="15">
        <f ca="1">(BR629*DCF!D$46-DCF!D$5*MAX(BR629*DCF!D$46,0)-MAX(BR629-BQ629,0)/Inputs!$B$24)*DCF!D$6</f>
        <v>-3587.4328035127119</v>
      </c>
      <c r="CZ629" s="15">
        <f ca="1">(BS629*DCF!E$46-DCF!E$5*MAX(BS629*DCF!E$46,0)-MAX(BS629-BR629,0)/Inputs!$B$24)*DCF!E$6</f>
        <v>-1519.112998339519</v>
      </c>
      <c r="DA629" s="15">
        <f ca="1">(BT629*DCF!F$46-DCF!F$5*MAX(BT629*DCF!F$46,0)-MAX(BT629-BS629,0)/Inputs!$B$24)*DCF!F$6</f>
        <v>-1505.7308690297532</v>
      </c>
      <c r="DB629" s="15">
        <f ca="1">(BU629*DCF!G$46-DCF!G$5*MAX(BU629*DCF!G$46,0)-MAX(BU629-BT629,0)/Inputs!$B$24)*DCF!G$6</f>
        <v>-1642.9442463046728</v>
      </c>
      <c r="DC629" s="15">
        <f ca="1">(BV629*DCF!H$46-DCF!H$5*MAX(BV629*DCF!H$46,0)-MAX(BV629-BU629,0)/Inputs!$B$24)*DCF!H$6</f>
        <v>-1568.1489954886342</v>
      </c>
      <c r="DD629" s="15">
        <f ca="1">(BW629*DCF!I$46-DCF!I$5*MAX(BW629*DCF!I$46,0)-MAX(BW629-BV629,0)/Inputs!$B$24)*DCF!I$6</f>
        <v>-753.70516643328426</v>
      </c>
      <c r="DE629" s="15">
        <f ca="1">(BX629*DCF!J$46-DCF!J$5*MAX(BX629*DCF!J$46,0)-MAX(BX629-BW629,0)/Inputs!$B$24)*DCF!J$6</f>
        <v>-3593.6411578758862</v>
      </c>
      <c r="DF629" s="15">
        <f ca="1">(BY629*DCF!K$46-DCF!K$5*MAX(BY629*DCF!K$46,0)-MAX(BY629-BX629,0)/Inputs!$B$24)*DCF!K$6</f>
        <v>-3311.0137060669731</v>
      </c>
      <c r="DG629" s="15">
        <f ca="1">(BZ629*DCF!L$46-DCF!L$5*MAX(BZ629*DCF!L$46,0)-MAX(BZ629-BY629,0)/Inputs!$B$24)*DCF!L$6</f>
        <v>-8166.9804772630532</v>
      </c>
      <c r="DH629" s="15">
        <f ca="1">(CA629*DCF!M$46-DCF!M$5*MAX(CA629*DCF!M$46,0)-MAX(CA629-BZ629,0)/Inputs!$B$24)*DCF!M$6</f>
        <v>1361.7243258884719</v>
      </c>
      <c r="DI629" s="15">
        <f ca="1">SUM(CB629:CL629)+BE629*DCF!M$10*(1+Inputs!$B$30)*(1-Inputs!$B$33)*(1-Inputs!$B$30/Inputs!$B$31)/(Inputs!$B$29-Inputs!$B$30)*DCF!M$6</f>
        <v>155455.8078005627</v>
      </c>
      <c r="DJ629" s="15">
        <f ca="1">SUM(CM629:CW629)+BP629*DCF!M$28*(1+Inputs!$B$30)*(1-Inputs!$B$33)*(1-Inputs!$B$30/Inputs!$B$31)/(Inputs!$B$29-Inputs!$B$30)*DCF!M$6</f>
        <v>665923.21999111667</v>
      </c>
      <c r="DK629" s="15">
        <f ca="1">SUM(CX629:DH629)+CA629*DCF!M$46*(1+Inputs!$B$30)*(1-Inputs!$B$33)*(1-Inputs!$B$30/Inputs!$B$31)/(Inputs!$B$29-Inputs!$B$30)*DCF!M$6</f>
        <v>357642.62245356676</v>
      </c>
      <c r="DM629" s="15">
        <f ca="1">DI629+DJ629+DK629+Inputs!$B$34+Inputs!$B$36-Inputs!$B$35</f>
        <v>1255872.650245246</v>
      </c>
    </row>
    <row r="630" spans="1:117" x14ac:dyDescent="0.75">
      <c r="A630" s="11">
        <v>617</v>
      </c>
      <c r="C630" s="24">
        <f t="shared" ca="1" si="361"/>
        <v>-1.3662116579699766</v>
      </c>
      <c r="D630" s="24">
        <f t="shared" ca="1" si="361"/>
        <v>-0.18255201166476362</v>
      </c>
      <c r="E630" s="24">
        <f t="shared" ca="1" si="361"/>
        <v>1.3200762896001585</v>
      </c>
      <c r="F630" s="24">
        <f t="shared" ca="1" si="361"/>
        <v>0.52565606279088717</v>
      </c>
      <c r="G630" s="24">
        <f t="shared" ca="1" si="361"/>
        <v>0.16435099174119644</v>
      </c>
      <c r="H630" s="24">
        <f t="shared" ca="1" si="361"/>
        <v>-0.92811361382079771</v>
      </c>
      <c r="I630" s="24">
        <f t="shared" ca="1" si="361"/>
        <v>-0.79576253062288893</v>
      </c>
      <c r="J630" s="24">
        <f t="shared" ca="1" si="361"/>
        <v>0.77995371638526556</v>
      </c>
      <c r="K630" s="24">
        <f t="shared" ca="1" si="361"/>
        <v>-1.1564722899159428</v>
      </c>
      <c r="L630" s="24">
        <f t="shared" ca="1" si="361"/>
        <v>0.41434149463671016</v>
      </c>
      <c r="M630" s="24">
        <f t="shared" ca="1" si="361"/>
        <v>0.2981597784630568</v>
      </c>
      <c r="N630" s="24">
        <f ca="1">SQRT(Inputs!$B$38)*C630+SQRT(1-Inputs!$B$38)*_xlfn.NORM.S.INV(RAND())</f>
        <v>-0.94472403418922801</v>
      </c>
      <c r="O630" s="24">
        <f ca="1">SQRT(Inputs!$B$38)*D630+SQRT(1-Inputs!$B$38)*_xlfn.NORM.S.INV(RAND())</f>
        <v>0.23871186160808142</v>
      </c>
      <c r="P630" s="24">
        <f ca="1">SQRT(Inputs!$B$38)*E630+SQRT(1-Inputs!$B$38)*_xlfn.NORM.S.INV(RAND())</f>
        <v>1.7947706275997684</v>
      </c>
      <c r="Q630" s="24">
        <f ca="1">SQRT(Inputs!$B$38)*F630+SQRT(1-Inputs!$B$38)*_xlfn.NORM.S.INV(RAND())</f>
        <v>1.8403950008213008</v>
      </c>
      <c r="R630" s="24">
        <f ca="1">SQRT(Inputs!$B$38)*G630+SQRT(1-Inputs!$B$38)*_xlfn.NORM.S.INV(RAND())</f>
        <v>1.0290638779566794</v>
      </c>
      <c r="S630" s="24">
        <f ca="1">SQRT(Inputs!$B$38)*H630+SQRT(1-Inputs!$B$38)*_xlfn.NORM.S.INV(RAND())</f>
        <v>0.44719273923906133</v>
      </c>
      <c r="T630" s="24">
        <f ca="1">SQRT(Inputs!$B$38)*I630+SQRT(1-Inputs!$B$38)*_xlfn.NORM.S.INV(RAND())</f>
        <v>-0.96723411080777444</v>
      </c>
      <c r="U630" s="24">
        <f ca="1">SQRT(Inputs!$B$38)*J630+SQRT(1-Inputs!$B$38)*_xlfn.NORM.S.INV(RAND())</f>
        <v>0.29355706712192831</v>
      </c>
      <c r="V630" s="24">
        <f ca="1">SQRT(Inputs!$B$38)*K630+SQRT(1-Inputs!$B$38)*_xlfn.NORM.S.INV(RAND())</f>
        <v>-0.51100082918165346</v>
      </c>
      <c r="W630" s="24">
        <f ca="1">SQRT(Inputs!$B$38)*L630+SQRT(1-Inputs!$B$38)*_xlfn.NORM.S.INV(RAND())</f>
        <v>-0.66587944431368484</v>
      </c>
      <c r="X630" s="24">
        <f ca="1">SQRT(Inputs!$B$38)*M630+SQRT(1-Inputs!$B$38)*_xlfn.NORM.S.INV(RAND())</f>
        <v>-0.98661748395110405</v>
      </c>
      <c r="Y630" s="24">
        <f ca="1">SQRT(Inputs!$B$38)*C630+SQRT(1-Inputs!$B$38)*_xlfn.NORM.S.INV(RAND())</f>
        <v>-1.3849368505604889</v>
      </c>
      <c r="Z630" s="24">
        <f ca="1">SQRT(Inputs!$B$38)*D630+SQRT(1-Inputs!$B$38)*_xlfn.NORM.S.INV(RAND())</f>
        <v>0.69820306181475789</v>
      </c>
      <c r="AA630" s="24">
        <f ca="1">SQRT(Inputs!$B$38)*E630+SQRT(1-Inputs!$B$38)*_xlfn.NORM.S.INV(RAND())</f>
        <v>1.1488121525469783</v>
      </c>
      <c r="AB630" s="24">
        <f ca="1">SQRT(Inputs!$B$38)*F630+SQRT(1-Inputs!$B$38)*_xlfn.NORM.S.INV(RAND())</f>
        <v>2.4241758122413164</v>
      </c>
      <c r="AC630" s="24">
        <f ca="1">SQRT(Inputs!$B$38)*G630+SQRT(1-Inputs!$B$38)*_xlfn.NORM.S.INV(RAND())</f>
        <v>0.64385620834348256</v>
      </c>
      <c r="AD630" s="24">
        <f ca="1">SQRT(Inputs!$B$38)*H630+SQRT(1-Inputs!$B$38)*_xlfn.NORM.S.INV(RAND())</f>
        <v>-1.6362362976511182</v>
      </c>
      <c r="AE630" s="24">
        <f ca="1">SQRT(Inputs!$B$38)*I630+SQRT(1-Inputs!$B$38)*_xlfn.NORM.S.INV(RAND())</f>
        <v>0.85488377009013727</v>
      </c>
      <c r="AF630" s="24">
        <f ca="1">SQRT(Inputs!$B$38)*J630+SQRT(1-Inputs!$B$38)*_xlfn.NORM.S.INV(RAND())</f>
        <v>-0.42197172867519361</v>
      </c>
      <c r="AG630" s="24">
        <f ca="1">SQRT(Inputs!$B$38)*K630+SQRT(1-Inputs!$B$38)*_xlfn.NORM.S.INV(RAND())</f>
        <v>-0.95264712894370207</v>
      </c>
      <c r="AH630" s="24">
        <f ca="1">SQRT(Inputs!$B$38)*L630+SQRT(1-Inputs!$B$38)*_xlfn.NORM.S.INV(RAND())</f>
        <v>0.838304372314291</v>
      </c>
      <c r="AI630" s="24">
        <f ca="1">SQRT(Inputs!$B$38)*M630+SQRT(1-Inputs!$B$38)*_xlfn.NORM.S.INV(RAND())</f>
        <v>1.3574903868056118</v>
      </c>
      <c r="AJ630" s="24">
        <f ca="1">SQRT(Inputs!$B$38)*C630+SQRT(1-Inputs!$B$38)*_xlfn.NORM.S.INV(RAND())</f>
        <v>-1.1415641353405133</v>
      </c>
      <c r="AK630" s="24">
        <f ca="1">SQRT(Inputs!$B$38)*D630+SQRT(1-Inputs!$B$38)*_xlfn.NORM.S.INV(RAND())</f>
        <v>-0.31998549196937881</v>
      </c>
      <c r="AL630" s="24">
        <f ca="1">SQRT(Inputs!$B$38)*E630+SQRT(1-Inputs!$B$38)*_xlfn.NORM.S.INV(RAND())</f>
        <v>0.78788116982248957</v>
      </c>
      <c r="AM630" s="24">
        <f ca="1">SQRT(Inputs!$B$38)*F630+SQRT(1-Inputs!$B$38)*_xlfn.NORM.S.INV(RAND())</f>
        <v>-0.71099230054135676</v>
      </c>
      <c r="AN630" s="24">
        <f ca="1">SQRT(Inputs!$B$38)*G630+SQRT(1-Inputs!$B$38)*_xlfn.NORM.S.INV(RAND())</f>
        <v>-0.38730998627287017</v>
      </c>
      <c r="AO630" s="24">
        <f ca="1">SQRT(Inputs!$B$38)*H630+SQRT(1-Inputs!$B$38)*_xlfn.NORM.S.INV(RAND())</f>
        <v>0.64157677200521157</v>
      </c>
      <c r="AP630" s="24">
        <f ca="1">SQRT(Inputs!$B$38)*I630+SQRT(1-Inputs!$B$38)*_xlfn.NORM.S.INV(RAND())</f>
        <v>-0.27294851762673827</v>
      </c>
      <c r="AQ630" s="24">
        <f ca="1">SQRT(Inputs!$B$38)*J630+SQRT(1-Inputs!$B$38)*_xlfn.NORM.S.INV(RAND())</f>
        <v>-0.72741040379843147</v>
      </c>
      <c r="AR630" s="24">
        <f ca="1">SQRT(Inputs!$B$38)*K630+SQRT(1-Inputs!$B$38)*_xlfn.NORM.S.INV(RAND())</f>
        <v>-0.97426691514024044</v>
      </c>
      <c r="AS630" s="24">
        <f ca="1">SQRT(Inputs!$B$38)*L630+SQRT(1-Inputs!$B$38)*_xlfn.NORM.S.INV(RAND())</f>
        <v>-0.76651745642356017</v>
      </c>
      <c r="AT630" s="24">
        <f ca="1">SQRT(Inputs!$B$38)*M630+SQRT(1-Inputs!$B$38)*_xlfn.NORM.S.INV(RAND())</f>
        <v>-0.63654530924456487</v>
      </c>
      <c r="AU630" s="15">
        <f ca="1">Inputs!$B$6*EXP($B$8-0.5*C$5^2+C$5*N630)</f>
        <v>4258.5628852038308</v>
      </c>
      <c r="AV630" s="15">
        <f t="shared" ca="1" si="328"/>
        <v>5368.8456243850378</v>
      </c>
      <c r="AW630" s="15">
        <f t="shared" ca="1" si="329"/>
        <v>8339.3834890792004</v>
      </c>
      <c r="AX630" s="15">
        <f t="shared" ca="1" si="330"/>
        <v>12813.549198664496</v>
      </c>
      <c r="AY630" s="15">
        <f t="shared" ca="1" si="331"/>
        <v>17659.215504382544</v>
      </c>
      <c r="AZ630" s="15">
        <f t="shared" ca="1" si="332"/>
        <v>22687.890437042621</v>
      </c>
      <c r="BA630" s="15">
        <f t="shared" ca="1" si="333"/>
        <v>25091.174076543255</v>
      </c>
      <c r="BB630" s="15">
        <f t="shared" ca="1" si="334"/>
        <v>31636.155822463483</v>
      </c>
      <c r="BC630" s="15">
        <f t="shared" ca="1" si="335"/>
        <v>36881.381681764964</v>
      </c>
      <c r="BD630" s="15">
        <f t="shared" ca="1" si="336"/>
        <v>42454.912692720573</v>
      </c>
      <c r="BE630" s="15">
        <f t="shared" ca="1" si="337"/>
        <v>47552.077459353473</v>
      </c>
      <c r="BF630" s="15">
        <f ca="1">Inputs!$B$13*EXP($B$9-0.5*C$6^2+C$6*Y630)</f>
        <v>10510.275737284659</v>
      </c>
      <c r="BG630" s="15">
        <f t="shared" ca="1" si="338"/>
        <v>14529.044720300326</v>
      </c>
      <c r="BH630" s="15">
        <f t="shared" ca="1" si="339"/>
        <v>21477.954915801169</v>
      </c>
      <c r="BI630" s="15">
        <f t="shared" ca="1" si="340"/>
        <v>38183.443123921446</v>
      </c>
      <c r="BJ630" s="15">
        <f t="shared" ca="1" si="341"/>
        <v>51362.826771826178</v>
      </c>
      <c r="BK630" s="15">
        <f t="shared" ca="1" si="342"/>
        <v>50449.72269478556</v>
      </c>
      <c r="BL630" s="15">
        <f t="shared" ca="1" si="343"/>
        <v>69231.690426240908</v>
      </c>
      <c r="BM630" s="15">
        <f t="shared" ca="1" si="344"/>
        <v>80754.574445377933</v>
      </c>
      <c r="BN630" s="15">
        <f t="shared" ca="1" si="345"/>
        <v>88602.995827529143</v>
      </c>
      <c r="BO630" s="15">
        <f t="shared" ca="1" si="346"/>
        <v>120174.77507186963</v>
      </c>
      <c r="BP630" s="15">
        <f t="shared" ca="1" si="347"/>
        <v>172504.0172212226</v>
      </c>
      <c r="BQ630" s="15">
        <f ca="1">Inputs!$B$20*EXP($B$10-0.5*C$7^2+C$7*AJ630)</f>
        <v>2861.312313139661</v>
      </c>
      <c r="BR630" s="15">
        <f t="shared" ca="1" si="348"/>
        <v>3507.2802958686748</v>
      </c>
      <c r="BS630" s="15">
        <f t="shared" ca="1" si="349"/>
        <v>6022.424695070411</v>
      </c>
      <c r="BT630" s="15">
        <f t="shared" ca="1" si="350"/>
        <v>6890.7139164984001</v>
      </c>
      <c r="BU630" s="15">
        <f t="shared" ca="1" si="351"/>
        <v>8695.3873591551455</v>
      </c>
      <c r="BV630" s="15">
        <f t="shared" ca="1" si="352"/>
        <v>13979.183723361823</v>
      </c>
      <c r="BW630" s="15">
        <f t="shared" ca="1" si="353"/>
        <v>18412.179029151321</v>
      </c>
      <c r="BX630" s="15">
        <f t="shared" ca="1" si="354"/>
        <v>22257.977729933446</v>
      </c>
      <c r="BY630" s="15">
        <f t="shared" ca="1" si="355"/>
        <v>25883.523889367756</v>
      </c>
      <c r="BZ630" s="15">
        <f t="shared" ca="1" si="356"/>
        <v>31544.75729396208</v>
      </c>
      <c r="CA630" s="15">
        <f t="shared" ca="1" si="357"/>
        <v>39571.694006043246</v>
      </c>
      <c r="CB630" s="15">
        <f ca="1">(AU630*DCF!C$10-DCF!C$5*MAX(AU630*DCF!C$10,0)-MAX(AU630-Inputs!$B$6,0)/Inputs!$B$10)*DCF!C$6</f>
        <v>1048.091642709064</v>
      </c>
      <c r="CC630" s="15">
        <f ca="1">(AV630*DCF!D$10-DCF!D$5*MAX(AV630*DCF!D$10,0)-MAX(AV630-AU630,0)/Inputs!$B$10)*DCF!D$6</f>
        <v>1037.9063604228902</v>
      </c>
      <c r="CD630" s="15">
        <f ca="1">(AW630*DCF!E$10-DCF!E$5*MAX(AW630*DCF!E$10,0)-MAX(AW630-AV630,0)/Inputs!$B$10)*DCF!E$6</f>
        <v>1256.3427537311829</v>
      </c>
      <c r="CE630" s="15">
        <f ca="1">(AX630*DCF!F$10-DCF!F$5*MAX(AX630*DCF!F$10,0)-MAX(AX630-AW630,0)/Inputs!$B$10)*DCF!F$6</f>
        <v>1866.2144127428544</v>
      </c>
      <c r="CF630" s="15">
        <f ca="1">(AY630*DCF!G$10-DCF!G$5*MAX(AY630*DCF!G$10,0)-MAX(AY630-AX630,0)/Inputs!$B$10)*DCF!G$6</f>
        <v>2707.0812830924924</v>
      </c>
      <c r="CG630" s="15">
        <f ca="1">(AZ630*DCF!H$10-DCF!H$5*MAX(AZ630*DCF!H$10,0)-MAX(AZ630-AY630,0)/Inputs!$B$10)*DCF!H$6</f>
        <v>3511.9388167535553</v>
      </c>
      <c r="CH630" s="15">
        <f ca="1">(BA630*DCF!I$10-DCF!I$5*MAX(BA630*DCF!I$10,0)-MAX(BA630-AZ630,0)/Inputs!$B$10)*DCF!I$6</f>
        <v>4189.019454635999</v>
      </c>
      <c r="CI630" s="15">
        <f ca="1">(BB630*DCF!J$10-DCF!J$5*MAX(BB630*DCF!J$10,0)-MAX(BB630-BA630,0)/Inputs!$B$10)*DCF!J$6</f>
        <v>4437.0536143253139</v>
      </c>
      <c r="CJ630" s="15">
        <f ca="1">(BC630*DCF!K$10-DCF!K$5*MAX(BC630*DCF!K$10,0)-MAX(BC630-BB630,0)/Inputs!$B$10)*DCF!K$6</f>
        <v>5203.0583590738797</v>
      </c>
      <c r="CK630" s="15">
        <f ca="1">(BD630*DCF!L$10-DCF!L$5*MAX(BD630*DCF!L$10,0)-MAX(BD630-BC630,0)/Inputs!$B$10)*DCF!L$6</f>
        <v>5682.2603522448353</v>
      </c>
      <c r="CL630" s="15">
        <f ca="1">(BE630*DCF!M$10-DCF!M$5*MAX(BE630*DCF!M$10,0)-MAX(BE630-BD630,0)/Inputs!$B$10)*DCF!M$6</f>
        <v>6101.3023761911345</v>
      </c>
      <c r="CM630" s="15">
        <f ca="1">(BF630*DCF!C$28-DCF!C$5*MAX(BF630*DCF!C$28,0)-MAX(BF630-Inputs!$B$13,0)/Inputs!$B$17)*DCF!C$6</f>
        <v>3207.6672272857381</v>
      </c>
      <c r="CN630" s="15">
        <f ca="1">(BG630*DCF!D$28-DCF!D$5*MAX(BG630*DCF!D$28,0)-MAX(BG630-BF630,0)/Inputs!$B$17)*DCF!D$6</f>
        <v>3421.7510821400842</v>
      </c>
      <c r="CO630" s="15">
        <f ca="1">(BH630*DCF!E$28-DCF!E$5*MAX(BH630*DCF!E$28,0)-MAX(BH630-BG630,0)/Inputs!$B$17)*DCF!E$6</f>
        <v>4713.4047288470874</v>
      </c>
      <c r="CP630" s="15">
        <f ca="1">(BI630*DCF!F$28-DCF!F$5*MAX(BI630*DCF!F$28,0)-MAX(BI630-BH630,0)/Inputs!$B$17)*DCF!F$6</f>
        <v>7324.3008446484391</v>
      </c>
      <c r="CQ630" s="15">
        <f ca="1">(BJ630*DCF!G$28-DCF!G$5*MAX(BJ630*DCF!G$28,0)-MAX(BJ630-BI630,0)/Inputs!$B$17)*DCF!G$6</f>
        <v>11109.83296142962</v>
      </c>
      <c r="CR630" s="15">
        <f ca="1">(BK630*DCF!H$28-DCF!H$5*MAX(BK630*DCF!H$28,0)-MAX(BK630-BJ630,0)/Inputs!$B$17)*DCF!H$6</f>
        <v>12476.773020498027</v>
      </c>
      <c r="CS630" s="15">
        <f ca="1">(BL630*DCF!I$28-DCF!I$5*MAX(BL630*DCF!I$28,0)-MAX(BL630-BK630,0)/Inputs!$B$17)*DCF!I$6</f>
        <v>13584.254094627997</v>
      </c>
      <c r="CT630" s="15">
        <f ca="1">(BM630*DCF!J$28-DCF!J$5*MAX(BM630*DCF!J$28,0)-MAX(BM630-BL630,0)/Inputs!$B$17)*DCF!J$6</f>
        <v>16487.133764810958</v>
      </c>
      <c r="CU630" s="15">
        <f ca="1">(BN630*DCF!K$28-DCF!K$5*MAX(BN630*DCF!K$28,0)-MAX(BN630-BM630,0)/Inputs!$B$17)*DCF!K$6</f>
        <v>17750.140033337251</v>
      </c>
      <c r="CV630" s="15">
        <f ca="1">(BO630*DCF!L$28-DCF!L$5*MAX(BO630*DCF!L$28,0)-MAX(BO630-BN630,0)/Inputs!$B$17)*DCF!L$6</f>
        <v>20404.99061318954</v>
      </c>
      <c r="CW630" s="15">
        <f ca="1">(BP630*DCF!M$28-DCF!M$5*MAX(BP630*DCF!M$28,0)-MAX(BP630-BO630,0)/Inputs!$B$17)*DCF!M$6</f>
        <v>26986.854453848086</v>
      </c>
      <c r="CX630" s="15">
        <f ca="1">(BQ630*DCF!C$46-DCF!C$5*MAX(BQ630*DCF!C$46,0)-MAX(BQ630-Inputs!$B$20,0)/Inputs!$B$24)*DCF!C$6</f>
        <v>-660.81115776897479</v>
      </c>
      <c r="CY630" s="15">
        <f ca="1">(BR630*DCF!D$46-DCF!D$5*MAX(BR630*DCF!D$46,0)-MAX(BR630-BQ630,0)/Inputs!$B$24)*DCF!D$6</f>
        <v>-874.24013188037009</v>
      </c>
      <c r="CZ630" s="15">
        <f ca="1">(BS630*DCF!E$46-DCF!E$5*MAX(BS630*DCF!E$46,0)-MAX(BS630-BR630,0)/Inputs!$B$24)*DCF!E$6</f>
        <v>-1703.562887355368</v>
      </c>
      <c r="DA630" s="15">
        <f ca="1">(BT630*DCF!F$46-DCF!F$5*MAX(BT630*DCF!F$46,0)-MAX(BT630-BS630,0)/Inputs!$B$24)*DCF!F$6</f>
        <v>-817.99690805425098</v>
      </c>
      <c r="DB630" s="15">
        <f ca="1">(BU630*DCF!G$46-DCF!G$5*MAX(BU630*DCF!G$46,0)-MAX(BU630-BT630,0)/Inputs!$B$24)*DCF!G$6</f>
        <v>-899.55214089048252</v>
      </c>
      <c r="DC630" s="15">
        <f ca="1">(BV630*DCF!H$46-DCF!H$5*MAX(BV630*DCF!H$46,0)-MAX(BV630-BU630,0)/Inputs!$B$24)*DCF!H$6</f>
        <v>-1641.907345819772</v>
      </c>
      <c r="DD630" s="15">
        <f ca="1">(BW630*DCF!I$46-DCF!I$5*MAX(BW630*DCF!I$46,0)-MAX(BW630-BV630,0)/Inputs!$B$24)*DCF!I$6</f>
        <v>-847.30504873054645</v>
      </c>
      <c r="DE630" s="15">
        <f ca="1">(BX630*DCF!J$46-DCF!J$5*MAX(BX630*DCF!J$46,0)-MAX(BX630-BW630,0)/Inputs!$B$24)*DCF!J$6</f>
        <v>-86.182386975957613</v>
      </c>
      <c r="DF630" s="15">
        <f ca="1">(BY630*DCF!K$46-DCF!K$5*MAX(BY630*DCF!K$46,0)-MAX(BY630-BX630,0)/Inputs!$B$24)*DCF!K$6</f>
        <v>590.39094279607946</v>
      </c>
      <c r="DG630" s="15">
        <f ca="1">(BZ630*DCF!L$46-DCF!L$5*MAX(BZ630*DCF!L$46,0)-MAX(BZ630-BY630,0)/Inputs!$B$24)*DCF!L$6</f>
        <v>899.38740857751134</v>
      </c>
      <c r="DH630" s="15">
        <f ca="1">(CA630*DCF!M$46-DCF!M$5*MAX(CA630*DCF!M$46,0)-MAX(CA630-BZ630,0)/Inputs!$B$24)*DCF!M$6</f>
        <v>1424.1845948837897</v>
      </c>
      <c r="DI630" s="15">
        <f ca="1">SUM(CB630:CL630)+BE630*DCF!M$10*(1+Inputs!$B$30)*(1-Inputs!$B$33)*(1-Inputs!$B$30/Inputs!$B$31)/(Inputs!$B$29-Inputs!$B$30)*DCF!M$6</f>
        <v>169378.32980643073</v>
      </c>
      <c r="DJ630" s="15">
        <f ca="1">SUM(CM630:CW630)+BP630*DCF!M$28*(1+Inputs!$B$30)*(1-Inputs!$B$33)*(1-Inputs!$B$30/Inputs!$B$31)/(Inputs!$B$29-Inputs!$B$30)*DCF!M$6</f>
        <v>777575.05089951155</v>
      </c>
      <c r="DK630" s="15">
        <f ca="1">SUM(CX630:DH630)+CA630*DCF!M$46*(1+Inputs!$B$30)*(1-Inputs!$B$33)*(1-Inputs!$B$30/Inputs!$B$31)/(Inputs!$B$29-Inputs!$B$30)*DCF!M$6</f>
        <v>56564.931438947722</v>
      </c>
      <c r="DM630" s="15">
        <f ca="1">DI630+DJ630+DK630+Inputs!$B$34+Inputs!$B$36-Inputs!$B$35</f>
        <v>1080369.31214489</v>
      </c>
    </row>
    <row r="631" spans="1:117" x14ac:dyDescent="0.75">
      <c r="A631" s="11">
        <v>618</v>
      </c>
      <c r="C631" s="24">
        <f t="shared" ca="1" si="361"/>
        <v>1.0057689194986441</v>
      </c>
      <c r="D631" s="24">
        <f t="shared" ca="1" si="361"/>
        <v>3.165926907932079E-2</v>
      </c>
      <c r="E631" s="24">
        <f t="shared" ca="1" si="361"/>
        <v>-0.15135702916199237</v>
      </c>
      <c r="F631" s="24">
        <f t="shared" ca="1" si="361"/>
        <v>-0.52103485630520907</v>
      </c>
      <c r="G631" s="24">
        <f t="shared" ca="1" si="361"/>
        <v>1.4209044176271814</v>
      </c>
      <c r="H631" s="24">
        <f t="shared" ca="1" si="361"/>
        <v>-0.38856757652683321</v>
      </c>
      <c r="I631" s="24">
        <f t="shared" ca="1" si="361"/>
        <v>-0.27065872847516836</v>
      </c>
      <c r="J631" s="24">
        <f t="shared" ca="1" si="361"/>
        <v>-0.24941018889541797</v>
      </c>
      <c r="K631" s="24">
        <f t="shared" ca="1" si="361"/>
        <v>-0.2753173853148575</v>
      </c>
      <c r="L631" s="24">
        <f t="shared" ca="1" si="361"/>
        <v>-2.435132808974283</v>
      </c>
      <c r="M631" s="24">
        <f t="shared" ca="1" si="361"/>
        <v>-0.87806615781820985</v>
      </c>
      <c r="N631" s="24">
        <f ca="1">SQRT(Inputs!$B$38)*C631+SQRT(1-Inputs!$B$38)*_xlfn.NORM.S.INV(RAND())</f>
        <v>1.2810754541106779</v>
      </c>
      <c r="O631" s="24">
        <f ca="1">SQRT(Inputs!$B$38)*D631+SQRT(1-Inputs!$B$38)*_xlfn.NORM.S.INV(RAND())</f>
        <v>-0.53757463442402709</v>
      </c>
      <c r="P631" s="24">
        <f ca="1">SQRT(Inputs!$B$38)*E631+SQRT(1-Inputs!$B$38)*_xlfn.NORM.S.INV(RAND())</f>
        <v>1.1903065708479323</v>
      </c>
      <c r="Q631" s="24">
        <f ca="1">SQRT(Inputs!$B$38)*F631+SQRT(1-Inputs!$B$38)*_xlfn.NORM.S.INV(RAND())</f>
        <v>-0.53453082490634274</v>
      </c>
      <c r="R631" s="24">
        <f ca="1">SQRT(Inputs!$B$38)*G631+SQRT(1-Inputs!$B$38)*_xlfn.NORM.S.INV(RAND())</f>
        <v>-0.9069371498618346</v>
      </c>
      <c r="S631" s="24">
        <f ca="1">SQRT(Inputs!$B$38)*H631+SQRT(1-Inputs!$B$38)*_xlfn.NORM.S.INV(RAND())</f>
        <v>-0.46198894063208373</v>
      </c>
      <c r="T631" s="24">
        <f ca="1">SQRT(Inputs!$B$38)*I631+SQRT(1-Inputs!$B$38)*_xlfn.NORM.S.INV(RAND())</f>
        <v>-0.76310235771859658</v>
      </c>
      <c r="U631" s="24">
        <f ca="1">SQRT(Inputs!$B$38)*J631+SQRT(1-Inputs!$B$38)*_xlfn.NORM.S.INV(RAND())</f>
        <v>-1.6903894101713783</v>
      </c>
      <c r="V631" s="24">
        <f ca="1">SQRT(Inputs!$B$38)*K631+SQRT(1-Inputs!$B$38)*_xlfn.NORM.S.INV(RAND())</f>
        <v>-1.2538386399262156</v>
      </c>
      <c r="W631" s="24">
        <f ca="1">SQRT(Inputs!$B$38)*L631+SQRT(1-Inputs!$B$38)*_xlfn.NORM.S.INV(RAND())</f>
        <v>-1.7047927190227521</v>
      </c>
      <c r="X631" s="24">
        <f ca="1">SQRT(Inputs!$B$38)*M631+SQRT(1-Inputs!$B$38)*_xlfn.NORM.S.INV(RAND())</f>
        <v>0.53720878434060415</v>
      </c>
      <c r="Y631" s="24">
        <f ca="1">SQRT(Inputs!$B$38)*C631+SQRT(1-Inputs!$B$38)*_xlfn.NORM.S.INV(RAND())</f>
        <v>0.5025499774171549</v>
      </c>
      <c r="Z631" s="24">
        <f ca="1">SQRT(Inputs!$B$38)*D631+SQRT(1-Inputs!$B$38)*_xlfn.NORM.S.INV(RAND())</f>
        <v>-0.48957873382837919</v>
      </c>
      <c r="AA631" s="24">
        <f ca="1">SQRT(Inputs!$B$38)*E631+SQRT(1-Inputs!$B$38)*_xlfn.NORM.S.INV(RAND())</f>
        <v>-0.67888134490713115</v>
      </c>
      <c r="AB631" s="24">
        <f ca="1">SQRT(Inputs!$B$38)*F631+SQRT(1-Inputs!$B$38)*_xlfn.NORM.S.INV(RAND())</f>
        <v>0.48611304961130347</v>
      </c>
      <c r="AC631" s="24">
        <f ca="1">SQRT(Inputs!$B$38)*G631+SQRT(1-Inputs!$B$38)*_xlfn.NORM.S.INV(RAND())</f>
        <v>0.77215956091084936</v>
      </c>
      <c r="AD631" s="24">
        <f ca="1">SQRT(Inputs!$B$38)*H631+SQRT(1-Inputs!$B$38)*_xlfn.NORM.S.INV(RAND())</f>
        <v>0.28716151733398576</v>
      </c>
      <c r="AE631" s="24">
        <f ca="1">SQRT(Inputs!$B$38)*I631+SQRT(1-Inputs!$B$38)*_xlfn.NORM.S.INV(RAND())</f>
        <v>-0.35234994718088608</v>
      </c>
      <c r="AF631" s="24">
        <f ca="1">SQRT(Inputs!$B$38)*J631+SQRT(1-Inputs!$B$38)*_xlfn.NORM.S.INV(RAND())</f>
        <v>1.4932765780935315</v>
      </c>
      <c r="AG631" s="24">
        <f ca="1">SQRT(Inputs!$B$38)*K631+SQRT(1-Inputs!$B$38)*_xlfn.NORM.S.INV(RAND())</f>
        <v>1.3207348352730734</v>
      </c>
      <c r="AH631" s="24">
        <f ca="1">SQRT(Inputs!$B$38)*L631+SQRT(1-Inputs!$B$38)*_xlfn.NORM.S.INV(RAND())</f>
        <v>-1.4191336713980369</v>
      </c>
      <c r="AI631" s="24">
        <f ca="1">SQRT(Inputs!$B$38)*M631+SQRT(1-Inputs!$B$38)*_xlfn.NORM.S.INV(RAND())</f>
        <v>-0.39271529978357805</v>
      </c>
      <c r="AJ631" s="24">
        <f ca="1">SQRT(Inputs!$B$38)*C631+SQRT(1-Inputs!$B$38)*_xlfn.NORM.S.INV(RAND())</f>
        <v>0.61290225648804975</v>
      </c>
      <c r="AK631" s="24">
        <f ca="1">SQRT(Inputs!$B$38)*D631+SQRT(1-Inputs!$B$38)*_xlfn.NORM.S.INV(RAND())</f>
        <v>0.95931273883900892</v>
      </c>
      <c r="AL631" s="24">
        <f ca="1">SQRT(Inputs!$B$38)*E631+SQRT(1-Inputs!$B$38)*_xlfn.NORM.S.INV(RAND())</f>
        <v>1.6479850753806164</v>
      </c>
      <c r="AM631" s="24">
        <f ca="1">SQRT(Inputs!$B$38)*F631+SQRT(1-Inputs!$B$38)*_xlfn.NORM.S.INV(RAND())</f>
        <v>1.1560201041702369</v>
      </c>
      <c r="AN631" s="24">
        <f ca="1">SQRT(Inputs!$B$38)*G631+SQRT(1-Inputs!$B$38)*_xlfn.NORM.S.INV(RAND())</f>
        <v>2.39173395661197</v>
      </c>
      <c r="AO631" s="24">
        <f ca="1">SQRT(Inputs!$B$38)*H631+SQRT(1-Inputs!$B$38)*_xlfn.NORM.S.INV(RAND())</f>
        <v>-1.7172530470496139</v>
      </c>
      <c r="AP631" s="24">
        <f ca="1">SQRT(Inputs!$B$38)*I631+SQRT(1-Inputs!$B$38)*_xlfn.NORM.S.INV(RAND())</f>
        <v>0.51160013788654357</v>
      </c>
      <c r="AQ631" s="24">
        <f ca="1">SQRT(Inputs!$B$38)*J631+SQRT(1-Inputs!$B$38)*_xlfn.NORM.S.INV(RAND())</f>
        <v>0.18880396224374263</v>
      </c>
      <c r="AR631" s="24">
        <f ca="1">SQRT(Inputs!$B$38)*K631+SQRT(1-Inputs!$B$38)*_xlfn.NORM.S.INV(RAND())</f>
        <v>-0.82960748419133079</v>
      </c>
      <c r="AS631" s="24">
        <f ca="1">SQRT(Inputs!$B$38)*L631+SQRT(1-Inputs!$B$38)*_xlfn.NORM.S.INV(RAND())</f>
        <v>0.33768282614720069</v>
      </c>
      <c r="AT631" s="24">
        <f ca="1">SQRT(Inputs!$B$38)*M631+SQRT(1-Inputs!$B$38)*_xlfn.NORM.S.INV(RAND())</f>
        <v>-0.89790998120633159</v>
      </c>
      <c r="AU631" s="15">
        <f ca="1">Inputs!$B$6*EXP($B$8-0.5*C$5^2+C$5*N631)</f>
        <v>6105.7366316222606</v>
      </c>
      <c r="AV631" s="15">
        <f t="shared" ca="1" si="328"/>
        <v>6867.2996602973344</v>
      </c>
      <c r="AW631" s="15">
        <f t="shared" ca="1" si="329"/>
        <v>9831.7458696653139</v>
      </c>
      <c r="AX631" s="15">
        <f t="shared" ca="1" si="330"/>
        <v>11228.149948111786</v>
      </c>
      <c r="AY631" s="15">
        <f t="shared" ca="1" si="331"/>
        <v>12342.851421165054</v>
      </c>
      <c r="AZ631" s="15">
        <f t="shared" ca="1" si="332"/>
        <v>14346.873616969162</v>
      </c>
      <c r="BA631" s="15">
        <f t="shared" ca="1" si="333"/>
        <v>16209.236790745952</v>
      </c>
      <c r="BB631" s="15">
        <f t="shared" ca="1" si="334"/>
        <v>16753.292891902976</v>
      </c>
      <c r="BC631" s="15">
        <f t="shared" ca="1" si="335"/>
        <v>18179.507575844807</v>
      </c>
      <c r="BD631" s="15">
        <f t="shared" ca="1" si="336"/>
        <v>18988.956073487858</v>
      </c>
      <c r="BE631" s="15">
        <f t="shared" ca="1" si="337"/>
        <v>24435.352868485115</v>
      </c>
      <c r="BF631" s="15">
        <f ca="1">Inputs!$B$13*EXP($B$9-0.5*C$6^2+C$6*Y631)</f>
        <v>15279.977702873039</v>
      </c>
      <c r="BG631" s="15">
        <f t="shared" ca="1" si="338"/>
        <v>17047.749161380725</v>
      </c>
      <c r="BH631" s="15">
        <f t="shared" ca="1" si="339"/>
        <v>18611.115737289052</v>
      </c>
      <c r="BI631" s="15">
        <f t="shared" ca="1" si="340"/>
        <v>24552.860320356594</v>
      </c>
      <c r="BJ631" s="15">
        <f t="shared" ca="1" si="341"/>
        <v>33644.022849669491</v>
      </c>
      <c r="BK631" s="15">
        <f t="shared" ca="1" si="342"/>
        <v>42937.935103182681</v>
      </c>
      <c r="BL631" s="15">
        <f t="shared" ca="1" si="343"/>
        <v>50389.850360393335</v>
      </c>
      <c r="BM631" s="15">
        <f t="shared" ca="1" si="344"/>
        <v>74565.082713103257</v>
      </c>
      <c r="BN631" s="15">
        <f t="shared" ca="1" si="345"/>
        <v>107431.78577965053</v>
      </c>
      <c r="BO631" s="15">
        <f t="shared" ca="1" si="346"/>
        <v>112082.18994573029</v>
      </c>
      <c r="BP631" s="15">
        <f t="shared" ca="1" si="347"/>
        <v>131948.7852144544</v>
      </c>
      <c r="BQ631" s="15">
        <f ca="1">Inputs!$B$20*EXP($B$10-0.5*C$7^2+C$7*AJ631)</f>
        <v>5331.1086939698316</v>
      </c>
      <c r="BR631" s="15">
        <f t="shared" ca="1" si="348"/>
        <v>9809.9707884846521</v>
      </c>
      <c r="BS631" s="15">
        <f t="shared" ca="1" si="349"/>
        <v>21565.023038581548</v>
      </c>
      <c r="BT631" s="15">
        <f t="shared" ca="1" si="350"/>
        <v>40267.109370695383</v>
      </c>
      <c r="BU631" s="15">
        <f t="shared" ca="1" si="351"/>
        <v>99543.811731039197</v>
      </c>
      <c r="BV631" s="15">
        <f t="shared" ca="1" si="352"/>
        <v>94060.065319257992</v>
      </c>
      <c r="BW631" s="15">
        <f t="shared" ca="1" si="353"/>
        <v>146265.82737324774</v>
      </c>
      <c r="BX631" s="15">
        <f t="shared" ca="1" si="354"/>
        <v>212467.94367175875</v>
      </c>
      <c r="BY631" s="15">
        <f t="shared" ca="1" si="355"/>
        <v>254010.13761669595</v>
      </c>
      <c r="BZ631" s="15">
        <f t="shared" ca="1" si="356"/>
        <v>379238.12873991678</v>
      </c>
      <c r="CA631" s="15">
        <f t="shared" ca="1" si="357"/>
        <v>454149.42245148495</v>
      </c>
      <c r="CB631" s="15">
        <f ca="1">(AU631*DCF!C$10-DCF!C$5*MAX(AU631*DCF!C$10,0)-MAX(AU631-Inputs!$B$6,0)/Inputs!$B$10)*DCF!C$6</f>
        <v>1034.920964655332</v>
      </c>
      <c r="CC631" s="15">
        <f ca="1">(AV631*DCF!D$10-DCF!D$5*MAX(AV631*DCF!D$10,0)-MAX(AV631-AU631,0)/Inputs!$B$10)*DCF!D$6</f>
        <v>1488.1705547473953</v>
      </c>
      <c r="CD631" s="15">
        <f ca="1">(AW631*DCF!E$10-DCF!E$5*MAX(AW631*DCF!E$10,0)-MAX(AW631-AV631,0)/Inputs!$B$10)*DCF!E$6</f>
        <v>1602.2775640439504</v>
      </c>
      <c r="CE631" s="15">
        <f ca="1">(AX631*DCF!F$10-DCF!F$5*MAX(AX631*DCF!F$10,0)-MAX(AX631-AW631,0)/Inputs!$B$10)*DCF!F$6</f>
        <v>2160.5301717512725</v>
      </c>
      <c r="CF631" s="15">
        <f ca="1">(AY631*DCF!G$10-DCF!G$5*MAX(AY631*DCF!G$10,0)-MAX(AY631-AX631,0)/Inputs!$B$10)*DCF!G$6</f>
        <v>2328.854349961608</v>
      </c>
      <c r="CG631" s="15">
        <f ca="1">(AZ631*DCF!H$10-DCF!H$5*MAX(AZ631*DCF!H$10,0)-MAX(AZ631-AY631,0)/Inputs!$B$10)*DCF!H$6</f>
        <v>2429.6057357745335</v>
      </c>
      <c r="CH631" s="15">
        <f ca="1">(BA631*DCF!I$10-DCF!I$5*MAX(BA631*DCF!I$10,0)-MAX(BA631-AZ631,0)/Inputs!$B$10)*DCF!I$6</f>
        <v>2655.3434351006167</v>
      </c>
      <c r="CI631" s="15">
        <f ca="1">(BB631*DCF!J$10-DCF!J$5*MAX(BB631*DCF!J$10,0)-MAX(BB631-BA631,0)/Inputs!$B$10)*DCF!J$6</f>
        <v>2792.4611965186373</v>
      </c>
      <c r="CJ631" s="15">
        <f ca="1">(BC631*DCF!K$10-DCF!K$5*MAX(BC631*DCF!K$10,0)-MAX(BC631-BB631,0)/Inputs!$B$10)*DCF!K$6</f>
        <v>2726.9604103653742</v>
      </c>
      <c r="CK631" s="15">
        <f ca="1">(BD631*DCF!L$10-DCF!L$5*MAX(BD631*DCF!L$10,0)-MAX(BD631-BC631,0)/Inputs!$B$10)*DCF!L$6</f>
        <v>2759.2208723923177</v>
      </c>
      <c r="CL631" s="15">
        <f ca="1">(BE631*DCF!M$10-DCF!M$5*MAX(BE631*DCF!M$10,0)-MAX(BE631-BD631,0)/Inputs!$B$10)*DCF!M$6</f>
        <v>2797.5140463280686</v>
      </c>
      <c r="CM631" s="15">
        <f ca="1">(BF631*DCF!C$28-DCF!C$5*MAX(BF631*DCF!C$28,0)-MAX(BF631-Inputs!$B$13,0)/Inputs!$B$17)*DCF!C$6</f>
        <v>3764.2779238481494</v>
      </c>
      <c r="CN631" s="15">
        <f ca="1">(BG631*DCF!D$28-DCF!D$5*MAX(BG631*DCF!D$28,0)-MAX(BG631-BF631,0)/Inputs!$B$17)*DCF!D$6</f>
        <v>4643.8086103257119</v>
      </c>
      <c r="CO631" s="15">
        <f ca="1">(BH631*DCF!E$28-DCF!E$5*MAX(BH631*DCF!E$28,0)-MAX(BH631-BG631,0)/Inputs!$B$17)*DCF!E$6</f>
        <v>4962.8813418690479</v>
      </c>
      <c r="CP631" s="15">
        <f ca="1">(BI631*DCF!F$28-DCF!F$5*MAX(BI631*DCF!F$28,0)-MAX(BI631-BH631,0)/Inputs!$B$17)*DCF!F$6</f>
        <v>5583.6663156748609</v>
      </c>
      <c r="CQ631" s="15">
        <f ca="1">(BJ631*DCF!G$28-DCF!G$5*MAX(BJ631*DCF!G$28,0)-MAX(BJ631-BI631,0)/Inputs!$B$17)*DCF!G$6</f>
        <v>7200.1532571019106</v>
      </c>
      <c r="CR631" s="15">
        <f ca="1">(BK631*DCF!H$28-DCF!H$5*MAX(BK631*DCF!H$28,0)-MAX(BK631-BJ631,0)/Inputs!$B$17)*DCF!H$6</f>
        <v>9175.0119295669138</v>
      </c>
      <c r="CS631" s="15">
        <f ca="1">(BL631*DCF!I$28-DCF!I$5*MAX(BL631*DCF!I$28,0)-MAX(BL631-BK631,0)/Inputs!$B$17)*DCF!I$6</f>
        <v>10779.748056684492</v>
      </c>
      <c r="CT631" s="15">
        <f ca="1">(BM631*DCF!J$28-DCF!J$5*MAX(BM631*DCF!J$28,0)-MAX(BM631-BL631,0)/Inputs!$B$17)*DCF!J$6</f>
        <v>13428.765245068631</v>
      </c>
      <c r="CU631" s="15">
        <f ca="1">(BN631*DCF!K$28-DCF!K$5*MAX(BN631*DCF!K$28,0)-MAX(BN631-BM631,0)/Inputs!$B$17)*DCF!K$6</f>
        <v>18662.058504698416</v>
      </c>
      <c r="CV631" s="15">
        <f ca="1">(BO631*DCF!L$28-DCF!L$5*MAX(BO631*DCF!L$28,0)-MAX(BO631-BN631,0)/Inputs!$B$17)*DCF!L$6</f>
        <v>21836.548499293127</v>
      </c>
      <c r="CW631" s="15">
        <f ca="1">(BP631*DCF!M$28-DCF!M$5*MAX(BP631*DCF!M$28,0)-MAX(BP631-BO631,0)/Inputs!$B$17)*DCF!M$6</f>
        <v>22749.622857773014</v>
      </c>
      <c r="CX631" s="15">
        <f ca="1">(BQ631*DCF!C$46-DCF!C$5*MAX(BQ631*DCF!C$46,0)-MAX(BQ631-Inputs!$B$20,0)/Inputs!$B$24)*DCF!C$6</f>
        <v>-2215.0868549444558</v>
      </c>
      <c r="CY631" s="15">
        <f ca="1">(BR631*DCF!D$46-DCF!D$5*MAX(BR631*DCF!D$46,0)-MAX(BR631-BQ631,0)/Inputs!$B$24)*DCF!D$6</f>
        <v>-3585.4265199168722</v>
      </c>
      <c r="CZ631" s="15">
        <f ca="1">(BS631*DCF!E$46-DCF!E$5*MAX(BS631*DCF!E$46,0)-MAX(BS631-BR631,0)/Inputs!$B$24)*DCF!E$6</f>
        <v>-7183.6195073526951</v>
      </c>
      <c r="DA631" s="15">
        <f ca="1">(BT631*DCF!F$46-DCF!F$5*MAX(BT631*DCF!F$46,0)-MAX(BT631-BS631,0)/Inputs!$B$24)*DCF!F$6</f>
        <v>-9742.5263440315939</v>
      </c>
      <c r="DB631" s="15">
        <f ca="1">(BU631*DCF!G$46-DCF!G$5*MAX(BU631*DCF!G$46,0)-MAX(BU631-BT631,0)/Inputs!$B$24)*DCF!G$6</f>
        <v>-23287.968661458235</v>
      </c>
      <c r="DC631" s="15">
        <f ca="1">(BV631*DCF!H$46-DCF!H$5*MAX(BV631*DCF!H$46,0)-MAX(BV631-BU631,0)/Inputs!$B$24)*DCF!H$6</f>
        <v>0</v>
      </c>
      <c r="DD631" s="15">
        <f ca="1">(BW631*DCF!I$46-DCF!I$5*MAX(BW631*DCF!I$46,0)-MAX(BW631-BV631,0)/Inputs!$B$24)*DCF!I$6</f>
        <v>-11608.188705640005</v>
      </c>
      <c r="DE631" s="15">
        <f ca="1">(BX631*DCF!J$46-DCF!J$5*MAX(BX631*DCF!J$46,0)-MAX(BX631-BW631,0)/Inputs!$B$24)*DCF!J$6</f>
        <v>-8643.277132698986</v>
      </c>
      <c r="DF631" s="15">
        <f ca="1">(BY631*DCF!K$46-DCF!K$5*MAX(BY631*DCF!K$46,0)-MAX(BY631-BX631,0)/Inputs!$B$24)*DCF!K$6</f>
        <v>4333.1749705627908</v>
      </c>
      <c r="DG631" s="15">
        <f ca="1">(BZ631*DCF!L$46-DCF!L$5*MAX(BZ631*DCF!L$46,0)-MAX(BZ631-BY631,0)/Inputs!$B$24)*DCF!L$6</f>
        <v>-2124.5313840361082</v>
      </c>
      <c r="DH631" s="15">
        <f ca="1">(CA631*DCF!M$46-DCF!M$5*MAX(CA631*DCF!M$46,0)-MAX(CA631-BZ631,0)/Inputs!$B$24)*DCF!M$6</f>
        <v>19942.861648540242</v>
      </c>
      <c r="DI631" s="15">
        <f ca="1">SUM(CB631:CL631)+BE631*DCF!M$10*(1+Inputs!$B$30)*(1-Inputs!$B$33)*(1-Inputs!$B$30/Inputs!$B$31)/(Inputs!$B$29-Inputs!$B$30)*DCF!M$6</f>
        <v>92779.769458723502</v>
      </c>
      <c r="DJ631" s="15">
        <f ca="1">SUM(CM631:CW631)+BP631*DCF!M$28*(1+Inputs!$B$30)*(1-Inputs!$B$33)*(1-Inputs!$B$30/Inputs!$B$31)/(Inputs!$B$29-Inputs!$B$30)*DCF!M$6</f>
        <v>612406.82800040639</v>
      </c>
      <c r="DK631" s="15">
        <f ca="1">SUM(CX631:DH631)+CA631*DCF!M$46*(1+Inputs!$B$30)*(1-Inputs!$B$33)*(1-Inputs!$B$30/Inputs!$B$31)/(Inputs!$B$29-Inputs!$B$30)*DCF!M$6</f>
        <v>658054.21605728846</v>
      </c>
      <c r="DM631" s="15">
        <f ca="1">DI631+DJ631+DK631+Inputs!$B$34+Inputs!$B$36-Inputs!$B$35</f>
        <v>1440091.8135164184</v>
      </c>
    </row>
    <row r="632" spans="1:117" x14ac:dyDescent="0.75">
      <c r="A632" s="11">
        <v>619</v>
      </c>
      <c r="C632" s="24">
        <f t="shared" ca="1" si="361"/>
        <v>-0.86230326384852307</v>
      </c>
      <c r="D632" s="24">
        <f t="shared" ca="1" si="361"/>
        <v>-0.14191207322607088</v>
      </c>
      <c r="E632" s="24">
        <f t="shared" ca="1" si="361"/>
        <v>1.3119606178701</v>
      </c>
      <c r="F632" s="24">
        <f t="shared" ca="1" si="361"/>
        <v>0.95601123401913957</v>
      </c>
      <c r="G632" s="24">
        <f t="shared" ca="1" si="361"/>
        <v>-1.3399219432319476</v>
      </c>
      <c r="H632" s="24">
        <f t="shared" ca="1" si="361"/>
        <v>-1.2244921377265661</v>
      </c>
      <c r="I632" s="24">
        <f t="shared" ca="1" si="361"/>
        <v>0.1392293765401359</v>
      </c>
      <c r="J632" s="24">
        <f t="shared" ca="1" si="361"/>
        <v>0.30371572631057736</v>
      </c>
      <c r="K632" s="24">
        <f t="shared" ca="1" si="361"/>
        <v>-1.9504580157188582</v>
      </c>
      <c r="L632" s="24">
        <f t="shared" ca="1" si="361"/>
        <v>0.27755489217647039</v>
      </c>
      <c r="M632" s="24">
        <f t="shared" ca="1" si="361"/>
        <v>1.3084247184067337</v>
      </c>
      <c r="N632" s="24">
        <f ca="1">SQRT(Inputs!$B$38)*C632+SQRT(1-Inputs!$B$38)*_xlfn.NORM.S.INV(RAND())</f>
        <v>-1.3226982365186792</v>
      </c>
      <c r="O632" s="24">
        <f ca="1">SQRT(Inputs!$B$38)*D632+SQRT(1-Inputs!$B$38)*_xlfn.NORM.S.INV(RAND())</f>
        <v>-0.44007162694875868</v>
      </c>
      <c r="P632" s="24">
        <f ca="1">SQRT(Inputs!$B$38)*E632+SQRT(1-Inputs!$B$38)*_xlfn.NORM.S.INV(RAND())</f>
        <v>1.3386339782898293</v>
      </c>
      <c r="Q632" s="24">
        <f ca="1">SQRT(Inputs!$B$38)*F632+SQRT(1-Inputs!$B$38)*_xlfn.NORM.S.INV(RAND())</f>
        <v>-0.61265721871434431</v>
      </c>
      <c r="R632" s="24">
        <f ca="1">SQRT(Inputs!$B$38)*G632+SQRT(1-Inputs!$B$38)*_xlfn.NORM.S.INV(RAND())</f>
        <v>-0.42677790573809138</v>
      </c>
      <c r="S632" s="24">
        <f ca="1">SQRT(Inputs!$B$38)*H632+SQRT(1-Inputs!$B$38)*_xlfn.NORM.S.INV(RAND())</f>
        <v>-1.4521898118860377</v>
      </c>
      <c r="T632" s="24">
        <f ca="1">SQRT(Inputs!$B$38)*I632+SQRT(1-Inputs!$B$38)*_xlfn.NORM.S.INV(RAND())</f>
        <v>-0.4902099363161217</v>
      </c>
      <c r="U632" s="24">
        <f ca="1">SQRT(Inputs!$B$38)*J632+SQRT(1-Inputs!$B$38)*_xlfn.NORM.S.INV(RAND())</f>
        <v>0.45962273837857626</v>
      </c>
      <c r="V632" s="24">
        <f ca="1">SQRT(Inputs!$B$38)*K632+SQRT(1-Inputs!$B$38)*_xlfn.NORM.S.INV(RAND())</f>
        <v>-0.11226048624708773</v>
      </c>
      <c r="W632" s="24">
        <f ca="1">SQRT(Inputs!$B$38)*L632+SQRT(1-Inputs!$B$38)*_xlfn.NORM.S.INV(RAND())</f>
        <v>1.2258318610242676</v>
      </c>
      <c r="X632" s="24">
        <f ca="1">SQRT(Inputs!$B$38)*M632+SQRT(1-Inputs!$B$38)*_xlfn.NORM.S.INV(RAND())</f>
        <v>-0.61242361209517282</v>
      </c>
      <c r="Y632" s="24">
        <f ca="1">SQRT(Inputs!$B$38)*C632+SQRT(1-Inputs!$B$38)*_xlfn.NORM.S.INV(RAND())</f>
        <v>-0.56745184775337809</v>
      </c>
      <c r="Z632" s="24">
        <f ca="1">SQRT(Inputs!$B$38)*D632+SQRT(1-Inputs!$B$38)*_xlfn.NORM.S.INV(RAND())</f>
        <v>-1.6019337121557715</v>
      </c>
      <c r="AA632" s="24">
        <f ca="1">SQRT(Inputs!$B$38)*E632+SQRT(1-Inputs!$B$38)*_xlfn.NORM.S.INV(RAND())</f>
        <v>8.9429593061886137E-2</v>
      </c>
      <c r="AB632" s="24">
        <f ca="1">SQRT(Inputs!$B$38)*F632+SQRT(1-Inputs!$B$38)*_xlfn.NORM.S.INV(RAND())</f>
        <v>2.1848978629354332</v>
      </c>
      <c r="AC632" s="24">
        <f ca="1">SQRT(Inputs!$B$38)*G632+SQRT(1-Inputs!$B$38)*_xlfn.NORM.S.INV(RAND())</f>
        <v>-1.4819260088543476</v>
      </c>
      <c r="AD632" s="24">
        <f ca="1">SQRT(Inputs!$B$38)*H632+SQRT(1-Inputs!$B$38)*_xlfn.NORM.S.INV(RAND())</f>
        <v>-0.24839697099345487</v>
      </c>
      <c r="AE632" s="24">
        <f ca="1">SQRT(Inputs!$B$38)*I632+SQRT(1-Inputs!$B$38)*_xlfn.NORM.S.INV(RAND())</f>
        <v>0.30036216927712933</v>
      </c>
      <c r="AF632" s="24">
        <f ca="1">SQRT(Inputs!$B$38)*J632+SQRT(1-Inputs!$B$38)*_xlfn.NORM.S.INV(RAND())</f>
        <v>0.9197470501688878</v>
      </c>
      <c r="AG632" s="24">
        <f ca="1">SQRT(Inputs!$B$38)*K632+SQRT(1-Inputs!$B$38)*_xlfn.NORM.S.INV(RAND())</f>
        <v>-1.3461253323752485</v>
      </c>
      <c r="AH632" s="24">
        <f ca="1">SQRT(Inputs!$B$38)*L632+SQRT(1-Inputs!$B$38)*_xlfn.NORM.S.INV(RAND())</f>
        <v>1.5595222143663072</v>
      </c>
      <c r="AI632" s="24">
        <f ca="1">SQRT(Inputs!$B$38)*M632+SQRT(1-Inputs!$B$38)*_xlfn.NORM.S.INV(RAND())</f>
        <v>0.52736858969379496</v>
      </c>
      <c r="AJ632" s="24">
        <f ca="1">SQRT(Inputs!$B$38)*C632+SQRT(1-Inputs!$B$38)*_xlfn.NORM.S.INV(RAND())</f>
        <v>-1.2067486530217117</v>
      </c>
      <c r="AK632" s="24">
        <f ca="1">SQRT(Inputs!$B$38)*D632+SQRT(1-Inputs!$B$38)*_xlfn.NORM.S.INV(RAND())</f>
        <v>0.15007540901210051</v>
      </c>
      <c r="AL632" s="24">
        <f ca="1">SQRT(Inputs!$B$38)*E632+SQRT(1-Inputs!$B$38)*_xlfn.NORM.S.INV(RAND())</f>
        <v>1.6017575390285974</v>
      </c>
      <c r="AM632" s="24">
        <f ca="1">SQRT(Inputs!$B$38)*F632+SQRT(1-Inputs!$B$38)*_xlfn.NORM.S.INV(RAND())</f>
        <v>-7.5280596198210814E-2</v>
      </c>
      <c r="AN632" s="24">
        <f ca="1">SQRT(Inputs!$B$38)*G632+SQRT(1-Inputs!$B$38)*_xlfn.NORM.S.INV(RAND())</f>
        <v>-1.5953628980827377</v>
      </c>
      <c r="AO632" s="24">
        <f ca="1">SQRT(Inputs!$B$38)*H632+SQRT(1-Inputs!$B$38)*_xlfn.NORM.S.INV(RAND())</f>
        <v>0.15700659765650926</v>
      </c>
      <c r="AP632" s="24">
        <f ca="1">SQRT(Inputs!$B$38)*I632+SQRT(1-Inputs!$B$38)*_xlfn.NORM.S.INV(RAND())</f>
        <v>0.85147251244183031</v>
      </c>
      <c r="AQ632" s="24">
        <f ca="1">SQRT(Inputs!$B$38)*J632+SQRT(1-Inputs!$B$38)*_xlfn.NORM.S.INV(RAND())</f>
        <v>3.7596668184653542E-2</v>
      </c>
      <c r="AR632" s="24">
        <f ca="1">SQRT(Inputs!$B$38)*K632+SQRT(1-Inputs!$B$38)*_xlfn.NORM.S.INV(RAND())</f>
        <v>-1.1415720349975167</v>
      </c>
      <c r="AS632" s="24">
        <f ca="1">SQRT(Inputs!$B$38)*L632+SQRT(1-Inputs!$B$38)*_xlfn.NORM.S.INV(RAND())</f>
        <v>1.1917634995235045</v>
      </c>
      <c r="AT632" s="24">
        <f ca="1">SQRT(Inputs!$B$38)*M632+SQRT(1-Inputs!$B$38)*_xlfn.NORM.S.INV(RAND())</f>
        <v>1.2721419465072377</v>
      </c>
      <c r="AU632" s="15">
        <f ca="1">Inputs!$B$6*EXP($B$8-0.5*C$5^2+C$5*N632)</f>
        <v>4005.8184069795921</v>
      </c>
      <c r="AV632" s="15">
        <f t="shared" ca="1" si="328"/>
        <v>4570.5162995369828</v>
      </c>
      <c r="AW632" s="15">
        <f t="shared" ca="1" si="329"/>
        <v>6675.7282930617448</v>
      </c>
      <c r="AX632" s="15">
        <f t="shared" ca="1" si="330"/>
        <v>7549.8314448793717</v>
      </c>
      <c r="AY632" s="15">
        <f t="shared" ca="1" si="331"/>
        <v>8778.0571228289082</v>
      </c>
      <c r="AZ632" s="15">
        <f t="shared" ca="1" si="332"/>
        <v>9149.230165254934</v>
      </c>
      <c r="BA632" s="15">
        <f t="shared" ca="1" si="333"/>
        <v>10636.375514424048</v>
      </c>
      <c r="BB632" s="15">
        <f t="shared" ca="1" si="334"/>
        <v>13635.849602329648</v>
      </c>
      <c r="BC632" s="15">
        <f t="shared" ca="1" si="335"/>
        <v>16520.448387896507</v>
      </c>
      <c r="BD632" s="15">
        <f t="shared" ca="1" si="336"/>
        <v>22697.916032721474</v>
      </c>
      <c r="BE632" s="15">
        <f t="shared" ca="1" si="337"/>
        <v>26304.437590593494</v>
      </c>
      <c r="BF632" s="15">
        <f ca="1">Inputs!$B$13*EXP($B$9-0.5*C$6^2+C$6*Y632)</f>
        <v>12359.412690740466</v>
      </c>
      <c r="BG632" s="15">
        <f t="shared" ca="1" si="338"/>
        <v>11281.691966168088</v>
      </c>
      <c r="BH632" s="15">
        <f t="shared" ca="1" si="339"/>
        <v>13990.130616414595</v>
      </c>
      <c r="BI632" s="15">
        <f t="shared" ca="1" si="340"/>
        <v>23972.264776584951</v>
      </c>
      <c r="BJ632" s="15">
        <f t="shared" ca="1" si="341"/>
        <v>23735.889268379637</v>
      </c>
      <c r="BK632" s="15">
        <f t="shared" ca="1" si="342"/>
        <v>28162.626712159086</v>
      </c>
      <c r="BL632" s="15">
        <f t="shared" ca="1" si="343"/>
        <v>35967.505490693547</v>
      </c>
      <c r="BM632" s="15">
        <f t="shared" ca="1" si="344"/>
        <v>49563.282304153698</v>
      </c>
      <c r="BN632" s="15">
        <f t="shared" ca="1" si="345"/>
        <v>51875.599856805973</v>
      </c>
      <c r="BO632" s="15">
        <f t="shared" ca="1" si="346"/>
        <v>76513.29716063352</v>
      </c>
      <c r="BP632" s="15">
        <f t="shared" ca="1" si="347"/>
        <v>99971.798719382976</v>
      </c>
      <c r="BQ632" s="15">
        <f ca="1">Inputs!$B$20*EXP($B$10-0.5*C$7^2+C$7*AJ632)</f>
        <v>2795.9181511046527</v>
      </c>
      <c r="BR632" s="15">
        <f t="shared" ca="1" si="348"/>
        <v>3978.8905295980608</v>
      </c>
      <c r="BS632" s="15">
        <f t="shared" ca="1" si="349"/>
        <v>8631.3397699701654</v>
      </c>
      <c r="BT632" s="15">
        <f t="shared" ca="1" si="350"/>
        <v>11668.024587177611</v>
      </c>
      <c r="BU632" s="15">
        <f t="shared" ca="1" si="351"/>
        <v>10991.890409539557</v>
      </c>
      <c r="BV632" s="15">
        <f t="shared" ca="1" si="352"/>
        <v>15843.533817907632</v>
      </c>
      <c r="BW632" s="15">
        <f t="shared" ca="1" si="353"/>
        <v>26474.640613347572</v>
      </c>
      <c r="BX632" s="15">
        <f t="shared" ca="1" si="354"/>
        <v>37309.186688505237</v>
      </c>
      <c r="BY632" s="15">
        <f t="shared" ca="1" si="355"/>
        <v>42019.597293770727</v>
      </c>
      <c r="BZ632" s="15">
        <f t="shared" ca="1" si="356"/>
        <v>73400.824083911444</v>
      </c>
      <c r="CA632" s="15">
        <f t="shared" ca="1" si="357"/>
        <v>129258.85947490144</v>
      </c>
      <c r="CB632" s="15">
        <f ca="1">(AU632*DCF!C$10-DCF!C$5*MAX(AU632*DCF!C$10,0)-MAX(AU632-Inputs!$B$6,0)/Inputs!$B$10)*DCF!C$6</f>
        <v>1028.7306828376004</v>
      </c>
      <c r="CC632" s="15">
        <f ca="1">(AV632*DCF!D$10-DCF!D$5*MAX(AV632*DCF!D$10,0)-MAX(AV632-AU632,0)/Inputs!$B$10)*DCF!D$6</f>
        <v>976.34558187423579</v>
      </c>
      <c r="CD632" s="15">
        <f ca="1">(AW632*DCF!E$10-DCF!E$5*MAX(AW632*DCF!E$10,0)-MAX(AW632-AV632,0)/Inputs!$B$10)*DCF!E$6</f>
        <v>1067.138472915733</v>
      </c>
      <c r="CE632" s="15">
        <f ca="1">(AX632*DCF!F$10-DCF!F$5*MAX(AX632*DCF!F$10,0)-MAX(AX632-AW632,0)/Inputs!$B$10)*DCF!F$6</f>
        <v>1466.2369780429362</v>
      </c>
      <c r="CF632" s="15">
        <f ca="1">(AY632*DCF!G$10-DCF!G$5*MAX(AY632*DCF!G$10,0)-MAX(AY632-AX632,0)/Inputs!$B$10)*DCF!G$6</f>
        <v>1572.5433588248325</v>
      </c>
      <c r="CG632" s="15">
        <f ca="1">(AZ632*DCF!H$10-DCF!H$5*MAX(AZ632*DCF!H$10,0)-MAX(AZ632-AY632,0)/Inputs!$B$10)*DCF!H$6</f>
        <v>1710.4211713224277</v>
      </c>
      <c r="CH632" s="15">
        <f ca="1">(BA632*DCF!I$10-DCF!I$5*MAX(BA632*DCF!I$10,0)-MAX(BA632-AZ632,0)/Inputs!$B$10)*DCF!I$6</f>
        <v>1698.9338481962941</v>
      </c>
      <c r="CI632" s="15">
        <f ca="1">(BB632*DCF!J$10-DCF!J$5*MAX(BB632*DCF!J$10,0)-MAX(BB632-BA632,0)/Inputs!$B$10)*DCF!J$6</f>
        <v>1885.4225606970856</v>
      </c>
      <c r="CJ632" s="15">
        <f ca="1">(BC632*DCF!K$10-DCF!K$5*MAX(BC632*DCF!K$10,0)-MAX(BC632-BB632,0)/Inputs!$B$10)*DCF!K$6</f>
        <v>2255.726952206373</v>
      </c>
      <c r="CK632" s="15">
        <f ca="1">(BD632*DCF!L$10-DCF!L$5*MAX(BD632*DCF!L$10,0)-MAX(BD632-BC632,0)/Inputs!$B$10)*DCF!L$6</f>
        <v>2624.4307721663918</v>
      </c>
      <c r="CL632" s="15">
        <f ca="1">(BE632*DCF!M$10-DCF!M$5*MAX(BE632*DCF!M$10,0)-MAX(BE632-BD632,0)/Inputs!$B$10)*DCF!M$6</f>
        <v>3281.05883141697</v>
      </c>
      <c r="CM632" s="15">
        <f ca="1">(BF632*DCF!C$28-DCF!C$5*MAX(BF632*DCF!C$28,0)-MAX(BF632-Inputs!$B$13,0)/Inputs!$B$17)*DCF!C$6</f>
        <v>3547.436019448789</v>
      </c>
      <c r="CN632" s="15">
        <f ca="1">(BG632*DCF!D$28-DCF!D$5*MAX(BG632*DCF!D$28,0)-MAX(BG632-BF632,0)/Inputs!$B$17)*DCF!D$6</f>
        <v>3322.718482840743</v>
      </c>
      <c r="CO632" s="15">
        <f ca="1">(BH632*DCF!E$28-DCF!E$5*MAX(BH632*DCF!E$28,0)-MAX(BH632-BG632,0)/Inputs!$B$17)*DCF!E$6</f>
        <v>3428.4581281429464</v>
      </c>
      <c r="CP632" s="15">
        <f ca="1">(BI632*DCF!F$28-DCF!F$5*MAX(BI632*DCF!F$28,0)-MAX(BI632-BH632,0)/Inputs!$B$17)*DCF!F$6</f>
        <v>4690.433133187732</v>
      </c>
      <c r="CQ632" s="15">
        <f ca="1">(BJ632*DCF!G$28-DCF!G$5*MAX(BJ632*DCF!G$28,0)-MAX(BJ632-BI632,0)/Inputs!$B$17)*DCF!G$6</f>
        <v>6158.4565543540521</v>
      </c>
      <c r="CR632" s="15">
        <f ca="1">(BK632*DCF!H$28-DCF!H$5*MAX(BK632*DCF!H$28,0)-MAX(BK632-BJ632,0)/Inputs!$B$17)*DCF!H$6</f>
        <v>6277.137527730395</v>
      </c>
      <c r="CS632" s="15">
        <f ca="1">(BL632*DCF!I$28-DCF!I$5*MAX(BL632*DCF!I$28,0)-MAX(BL632-BK632,0)/Inputs!$B$17)*DCF!I$6</f>
        <v>7337.6287723072992</v>
      </c>
      <c r="CT632" s="15">
        <f ca="1">(BM632*DCF!J$28-DCF!J$5*MAX(BM632*DCF!J$28,0)-MAX(BM632-BL632,0)/Inputs!$B$17)*DCF!J$6</f>
        <v>9254.037576465129</v>
      </c>
      <c r="CU632" s="15">
        <f ca="1">(BN632*DCF!K$28-DCF!K$5*MAX(BN632*DCF!K$28,0)-MAX(BN632-BM632,0)/Inputs!$B$17)*DCF!K$6</f>
        <v>10672.028791176104</v>
      </c>
      <c r="CV632" s="15">
        <f ca="1">(BO632*DCF!L$28-DCF!L$5*MAX(BO632*DCF!L$28,0)-MAX(BO632-BN632,0)/Inputs!$B$17)*DCF!L$6</f>
        <v>12478.212255047829</v>
      </c>
      <c r="CW632" s="15">
        <f ca="1">(BP632*DCF!M$28-DCF!M$5*MAX(BP632*DCF!M$28,0)-MAX(BP632-BO632,0)/Inputs!$B$17)*DCF!M$6</f>
        <v>16357.67920538746</v>
      </c>
      <c r="CX632" s="15">
        <f ca="1">(BQ632*DCF!C$46-DCF!C$5*MAX(BQ632*DCF!C$46,0)-MAX(BQ632-Inputs!$B$20,0)/Inputs!$B$24)*DCF!C$6</f>
        <v>-645.70857993179038</v>
      </c>
      <c r="CY632" s="15">
        <f ca="1">(BR632*DCF!D$46-DCF!D$5*MAX(BR632*DCF!D$46,0)-MAX(BR632-BQ632,0)/Inputs!$B$24)*DCF!D$6</f>
        <v>-1183.8683188166269</v>
      </c>
      <c r="CZ632" s="15">
        <f ca="1">(BS632*DCF!E$46-DCF!E$5*MAX(BS632*DCF!E$46,0)-MAX(BS632-BR632,0)/Inputs!$B$24)*DCF!E$6</f>
        <v>-2854.5383667419455</v>
      </c>
      <c r="DA632" s="15">
        <f ca="1">(BT632*DCF!F$46-DCF!F$5*MAX(BT632*DCF!F$46,0)-MAX(BT632-BS632,0)/Inputs!$B$24)*DCF!F$6</f>
        <v>-1955.4922601923902</v>
      </c>
      <c r="DB632" s="15">
        <f ca="1">(BU632*DCF!G$46-DCF!G$5*MAX(BU632*DCF!G$46,0)-MAX(BU632-BT632,0)/Inputs!$B$24)*DCF!G$6</f>
        <v>-369.74547605320811</v>
      </c>
      <c r="DC632" s="15">
        <f ca="1">(BV632*DCF!H$46-DCF!H$5*MAX(BV632*DCF!H$46,0)-MAX(BV632-BU632,0)/Inputs!$B$24)*DCF!H$6</f>
        <v>-1507.6184626380175</v>
      </c>
      <c r="DD632" s="15">
        <f ca="1">(BW632*DCF!I$46-DCF!I$5*MAX(BW632*DCF!I$46,0)-MAX(BW632-BV632,0)/Inputs!$B$24)*DCF!I$6</f>
        <v>-2440.337405020507</v>
      </c>
      <c r="DE632" s="15">
        <f ca="1">(BX632*DCF!J$46-DCF!J$5*MAX(BX632*DCF!J$46,0)-MAX(BX632-BW632,0)/Inputs!$B$24)*DCF!J$6</f>
        <v>-1308.127428688882</v>
      </c>
      <c r="DF632" s="15">
        <f ca="1">(BY632*DCF!K$46-DCF!K$5*MAX(BY632*DCF!K$46,0)-MAX(BY632-BX632,0)/Inputs!$B$24)*DCF!K$6</f>
        <v>1246.374356953698</v>
      </c>
      <c r="DG632" s="15">
        <f ca="1">(BZ632*DCF!L$46-DCF!L$5*MAX(BZ632*DCF!L$46,0)-MAX(BZ632-BY632,0)/Inputs!$B$24)*DCF!L$6</f>
        <v>-2027.8162508024127</v>
      </c>
      <c r="DH632" s="15">
        <f ca="1">(CA632*DCF!M$46-DCF!M$5*MAX(CA632*DCF!M$46,0)-MAX(CA632-BZ632,0)/Inputs!$B$24)*DCF!M$6</f>
        <v>-1544.0813660640906</v>
      </c>
      <c r="DI632" s="15">
        <f ca="1">SUM(CB632:CL632)+BE632*DCF!M$10*(1+Inputs!$B$30)*(1-Inputs!$B$33)*(1-Inputs!$B$30/Inputs!$B$31)/(Inputs!$B$29-Inputs!$B$30)*DCF!M$6</f>
        <v>92772.5868652996</v>
      </c>
      <c r="DJ632" s="15">
        <f ca="1">SUM(CM632:CW632)+BP632*DCF!M$28*(1+Inputs!$B$30)*(1-Inputs!$B$33)*(1-Inputs!$B$30/Inputs!$B$31)/(Inputs!$B$29-Inputs!$B$30)*DCF!M$6</f>
        <v>454488.01021438453</v>
      </c>
      <c r="DK632" s="15">
        <f ca="1">SUM(CX632:DH632)+CA632*DCF!M$46*(1+Inputs!$B$30)*(1-Inputs!$B$33)*(1-Inputs!$B$30/Inputs!$B$31)/(Inputs!$B$29-Inputs!$B$30)*DCF!M$6</f>
        <v>185258.54888095675</v>
      </c>
      <c r="DM632" s="15">
        <f ca="1">DI632+DJ632+DK632+Inputs!$B$34+Inputs!$B$36-Inputs!$B$35</f>
        <v>809370.14596064086</v>
      </c>
    </row>
    <row r="633" spans="1:117" x14ac:dyDescent="0.75">
      <c r="A633" s="11">
        <v>620</v>
      </c>
      <c r="C633" s="24">
        <f t="shared" ca="1" si="361"/>
        <v>-0.39713278122137508</v>
      </c>
      <c r="D633" s="24">
        <f t="shared" ca="1" si="361"/>
        <v>0.26912506036069084</v>
      </c>
      <c r="E633" s="24">
        <f t="shared" ca="1" si="361"/>
        <v>2.1008823887056938</v>
      </c>
      <c r="F633" s="24">
        <f t="shared" ca="1" si="361"/>
        <v>0.54787552150946539</v>
      </c>
      <c r="G633" s="24">
        <f t="shared" ca="1" si="361"/>
        <v>-0.74601531848719826</v>
      </c>
      <c r="H633" s="24">
        <f t="shared" ca="1" si="361"/>
        <v>-1.0758174730313856</v>
      </c>
      <c r="I633" s="24">
        <f t="shared" ca="1" si="361"/>
        <v>0.26922328126423262</v>
      </c>
      <c r="J633" s="24">
        <f t="shared" ca="1" si="361"/>
        <v>3.8234146015998415E-2</v>
      </c>
      <c r="K633" s="24">
        <f t="shared" ca="1" si="361"/>
        <v>1.0167171705607942</v>
      </c>
      <c r="L633" s="24">
        <f t="shared" ca="1" si="361"/>
        <v>0.71557529564607081</v>
      </c>
      <c r="M633" s="24">
        <f t="shared" ca="1" si="361"/>
        <v>-1.5609593972985618</v>
      </c>
      <c r="N633" s="24">
        <f ca="1">SQRT(Inputs!$B$38)*C633+SQRT(1-Inputs!$B$38)*_xlfn.NORM.S.INV(RAND())</f>
        <v>0.3605796004882611</v>
      </c>
      <c r="O633" s="24">
        <f ca="1">SQRT(Inputs!$B$38)*D633+SQRT(1-Inputs!$B$38)*_xlfn.NORM.S.INV(RAND())</f>
        <v>-1.2922279672777111</v>
      </c>
      <c r="P633" s="24">
        <f ca="1">SQRT(Inputs!$B$38)*E633+SQRT(1-Inputs!$B$38)*_xlfn.NORM.S.INV(RAND())</f>
        <v>1.2518527922240019</v>
      </c>
      <c r="Q633" s="24">
        <f ca="1">SQRT(Inputs!$B$38)*F633+SQRT(1-Inputs!$B$38)*_xlfn.NORM.S.INV(RAND())</f>
        <v>0.86603359394199664</v>
      </c>
      <c r="R633" s="24">
        <f ca="1">SQRT(Inputs!$B$38)*G633+SQRT(1-Inputs!$B$38)*_xlfn.NORM.S.INV(RAND())</f>
        <v>1.5682439189275534</v>
      </c>
      <c r="S633" s="24">
        <f ca="1">SQRT(Inputs!$B$38)*H633+SQRT(1-Inputs!$B$38)*_xlfn.NORM.S.INV(RAND())</f>
        <v>-1.9636569799952845</v>
      </c>
      <c r="T633" s="24">
        <f ca="1">SQRT(Inputs!$B$38)*I633+SQRT(1-Inputs!$B$38)*_xlfn.NORM.S.INV(RAND())</f>
        <v>-0.35773904487043673</v>
      </c>
      <c r="U633" s="24">
        <f ca="1">SQRT(Inputs!$B$38)*J633+SQRT(1-Inputs!$B$38)*_xlfn.NORM.S.INV(RAND())</f>
        <v>0.28897948347541835</v>
      </c>
      <c r="V633" s="24">
        <f ca="1">SQRT(Inputs!$B$38)*K633+SQRT(1-Inputs!$B$38)*_xlfn.NORM.S.INV(RAND())</f>
        <v>1.774086828664837</v>
      </c>
      <c r="W633" s="24">
        <f ca="1">SQRT(Inputs!$B$38)*L633+SQRT(1-Inputs!$B$38)*_xlfn.NORM.S.INV(RAND())</f>
        <v>1.6028100386270596</v>
      </c>
      <c r="X633" s="24">
        <f ca="1">SQRT(Inputs!$B$38)*M633+SQRT(1-Inputs!$B$38)*_xlfn.NORM.S.INV(RAND())</f>
        <v>-0.73521259694742114</v>
      </c>
      <c r="Y633" s="24">
        <f ca="1">SQRT(Inputs!$B$38)*C633+SQRT(1-Inputs!$B$38)*_xlfn.NORM.S.INV(RAND())</f>
        <v>-0.36028328711055191</v>
      </c>
      <c r="Z633" s="24">
        <f ca="1">SQRT(Inputs!$B$38)*D633+SQRT(1-Inputs!$B$38)*_xlfn.NORM.S.INV(RAND())</f>
        <v>-0.27967610847004554</v>
      </c>
      <c r="AA633" s="24">
        <f ca="1">SQRT(Inputs!$B$38)*E633+SQRT(1-Inputs!$B$38)*_xlfn.NORM.S.INV(RAND())</f>
        <v>0.33287290234092115</v>
      </c>
      <c r="AB633" s="24">
        <f ca="1">SQRT(Inputs!$B$38)*F633+SQRT(1-Inputs!$B$38)*_xlfn.NORM.S.INV(RAND())</f>
        <v>0.81626789071789718</v>
      </c>
      <c r="AC633" s="24">
        <f ca="1">SQRT(Inputs!$B$38)*G633+SQRT(1-Inputs!$B$38)*_xlfn.NORM.S.INV(RAND())</f>
        <v>-0.75131427273037354</v>
      </c>
      <c r="AD633" s="24">
        <f ca="1">SQRT(Inputs!$B$38)*H633+SQRT(1-Inputs!$B$38)*_xlfn.NORM.S.INV(RAND())</f>
        <v>-3.2005138075211921</v>
      </c>
      <c r="AE633" s="24">
        <f ca="1">SQRT(Inputs!$B$38)*I633+SQRT(1-Inputs!$B$38)*_xlfn.NORM.S.INV(RAND())</f>
        <v>-0.39134830886178951</v>
      </c>
      <c r="AF633" s="24">
        <f ca="1">SQRT(Inputs!$B$38)*J633+SQRT(1-Inputs!$B$38)*_xlfn.NORM.S.INV(RAND())</f>
        <v>-1.3496211932760371</v>
      </c>
      <c r="AG633" s="24">
        <f ca="1">SQRT(Inputs!$B$38)*K633+SQRT(1-Inputs!$B$38)*_xlfn.NORM.S.INV(RAND())</f>
        <v>0.47460044256867606</v>
      </c>
      <c r="AH633" s="24">
        <f ca="1">SQRT(Inputs!$B$38)*L633+SQRT(1-Inputs!$B$38)*_xlfn.NORM.S.INV(RAND())</f>
        <v>1.4104067484827048</v>
      </c>
      <c r="AI633" s="24">
        <f ca="1">SQRT(Inputs!$B$38)*M633+SQRT(1-Inputs!$B$38)*_xlfn.NORM.S.INV(RAND())</f>
        <v>-0.70258891663222545</v>
      </c>
      <c r="AJ633" s="24">
        <f ca="1">SQRT(Inputs!$B$38)*C633+SQRT(1-Inputs!$B$38)*_xlfn.NORM.S.INV(RAND())</f>
        <v>0.3036100806892521</v>
      </c>
      <c r="AK633" s="24">
        <f ca="1">SQRT(Inputs!$B$38)*D633+SQRT(1-Inputs!$B$38)*_xlfn.NORM.S.INV(RAND())</f>
        <v>-0.87099272786720761</v>
      </c>
      <c r="AL633" s="24">
        <f ca="1">SQRT(Inputs!$B$38)*E633+SQRT(1-Inputs!$B$38)*_xlfn.NORM.S.INV(RAND())</f>
        <v>3.6099299335435431E-2</v>
      </c>
      <c r="AM633" s="24">
        <f ca="1">SQRT(Inputs!$B$38)*F633+SQRT(1-Inputs!$B$38)*_xlfn.NORM.S.INV(RAND())</f>
        <v>1.1338258688268112</v>
      </c>
      <c r="AN633" s="24">
        <f ca="1">SQRT(Inputs!$B$38)*G633+SQRT(1-Inputs!$B$38)*_xlfn.NORM.S.INV(RAND())</f>
        <v>-1.6286294745545167</v>
      </c>
      <c r="AO633" s="24">
        <f ca="1">SQRT(Inputs!$B$38)*H633+SQRT(1-Inputs!$B$38)*_xlfn.NORM.S.INV(RAND())</f>
        <v>0.1654619742076282</v>
      </c>
      <c r="AP633" s="24">
        <f ca="1">SQRT(Inputs!$B$38)*I633+SQRT(1-Inputs!$B$38)*_xlfn.NORM.S.INV(RAND())</f>
        <v>1.7236302163155446</v>
      </c>
      <c r="AQ633" s="24">
        <f ca="1">SQRT(Inputs!$B$38)*J633+SQRT(1-Inputs!$B$38)*_xlfn.NORM.S.INV(RAND())</f>
        <v>9.6061633127842466E-2</v>
      </c>
      <c r="AR633" s="24">
        <f ca="1">SQRT(Inputs!$B$38)*K633+SQRT(1-Inputs!$B$38)*_xlfn.NORM.S.INV(RAND())</f>
        <v>0.48907962002006716</v>
      </c>
      <c r="AS633" s="24">
        <f ca="1">SQRT(Inputs!$B$38)*L633+SQRT(1-Inputs!$B$38)*_xlfn.NORM.S.INV(RAND())</f>
        <v>0.72711847261568563</v>
      </c>
      <c r="AT633" s="24">
        <f ca="1">SQRT(Inputs!$B$38)*M633+SQRT(1-Inputs!$B$38)*_xlfn.NORM.S.INV(RAND())</f>
        <v>-1.4195279066493818</v>
      </c>
      <c r="AU633" s="15">
        <f ca="1">Inputs!$B$6*EXP($B$8-0.5*C$5^2+C$5*N633)</f>
        <v>5260.4957219739381</v>
      </c>
      <c r="AV633" s="15">
        <f t="shared" ca="1" si="328"/>
        <v>5295.2451663978472</v>
      </c>
      <c r="AW633" s="15">
        <f t="shared" ca="1" si="329"/>
        <v>7644.2693586278292</v>
      </c>
      <c r="AX633" s="15">
        <f t="shared" ca="1" si="330"/>
        <v>10399.318984216037</v>
      </c>
      <c r="AY633" s="15">
        <f t="shared" ca="1" si="331"/>
        <v>15263.504924706154</v>
      </c>
      <c r="AZ633" s="15">
        <f t="shared" ca="1" si="332"/>
        <v>15037.646950919454</v>
      </c>
      <c r="BA633" s="15">
        <f t="shared" ca="1" si="333"/>
        <v>17725.978134110541</v>
      </c>
      <c r="BB633" s="15">
        <f t="shared" ca="1" si="334"/>
        <v>22339.515648436929</v>
      </c>
      <c r="BC633" s="15">
        <f t="shared" ca="1" si="335"/>
        <v>32470.844492655564</v>
      </c>
      <c r="BD633" s="15">
        <f t="shared" ca="1" si="336"/>
        <v>46213.728097853382</v>
      </c>
      <c r="BE633" s="15">
        <f t="shared" ca="1" si="337"/>
        <v>52961.10512030089</v>
      </c>
      <c r="BF633" s="15">
        <f ca="1">Inputs!$B$13*EXP($B$9-0.5*C$6^2+C$6*Y633)</f>
        <v>12877.590402648928</v>
      </c>
      <c r="BG633" s="15">
        <f t="shared" ca="1" si="338"/>
        <v>14922.019997565612</v>
      </c>
      <c r="BH633" s="15">
        <f t="shared" ca="1" si="339"/>
        <v>19266.844958019527</v>
      </c>
      <c r="BI633" s="15">
        <f t="shared" ca="1" si="340"/>
        <v>26742.988740634653</v>
      </c>
      <c r="BJ633" s="15">
        <f t="shared" ca="1" si="341"/>
        <v>29420.080281433708</v>
      </c>
      <c r="BK633" s="15">
        <f t="shared" ca="1" si="342"/>
        <v>23354.135720030175</v>
      </c>
      <c r="BL633" s="15">
        <f t="shared" ca="1" si="343"/>
        <v>27269.102789387543</v>
      </c>
      <c r="BM633" s="15">
        <f t="shared" ca="1" si="344"/>
        <v>28345.563943392594</v>
      </c>
      <c r="BN633" s="15">
        <f t="shared" ca="1" si="345"/>
        <v>36901.679054779837</v>
      </c>
      <c r="BO633" s="15">
        <f t="shared" ca="1" si="346"/>
        <v>53492.413442705962</v>
      </c>
      <c r="BP633" s="15">
        <f t="shared" ca="1" si="347"/>
        <v>60801.453554362335</v>
      </c>
      <c r="BQ633" s="15">
        <f ca="1">Inputs!$B$20*EXP($B$10-0.5*C$7^2+C$7*AJ633)</f>
        <v>4777.2193261402799</v>
      </c>
      <c r="BR633" s="15">
        <f t="shared" ca="1" si="348"/>
        <v>4915.6809255092976</v>
      </c>
      <c r="BS633" s="15">
        <f t="shared" ca="1" si="349"/>
        <v>6801.6511778844824</v>
      </c>
      <c r="BT633" s="15">
        <f t="shared" ca="1" si="350"/>
        <v>12626.596620225197</v>
      </c>
      <c r="BU633" s="15">
        <f t="shared" ca="1" si="351"/>
        <v>11799.551584640283</v>
      </c>
      <c r="BV633" s="15">
        <f t="shared" ca="1" si="352"/>
        <v>17040.113875421808</v>
      </c>
      <c r="BW633" s="15">
        <f t="shared" ca="1" si="353"/>
        <v>34246.609976206084</v>
      </c>
      <c r="BX633" s="15">
        <f t="shared" ca="1" si="354"/>
        <v>48830.766017133399</v>
      </c>
      <c r="BY633" s="15">
        <f t="shared" ca="1" si="355"/>
        <v>75131.586545411294</v>
      </c>
      <c r="BZ633" s="15">
        <f t="shared" ca="1" si="356"/>
        <v>120496.7334235196</v>
      </c>
      <c r="CA633" s="15">
        <f t="shared" ca="1" si="357"/>
        <v>131524.43860592175</v>
      </c>
      <c r="CB633" s="15">
        <f ca="1">(AU633*DCF!C$10-DCF!C$5*MAX(AU633*DCF!C$10,0)-MAX(AU633-Inputs!$B$6,0)/Inputs!$B$10)*DCF!C$6</f>
        <v>1040.9476829975599</v>
      </c>
      <c r="CC633" s="15">
        <f ca="1">(AV633*DCF!D$10-DCF!D$5*MAX(AV633*DCF!D$10,0)-MAX(AV633-AU633,0)/Inputs!$B$10)*DCF!D$6</f>
        <v>1282.2073926358328</v>
      </c>
      <c r="CD633" s="15">
        <f ca="1">(AW633*DCF!E$10-DCF!E$5*MAX(AW633*DCF!E$10,0)-MAX(AW633-AV633,0)/Inputs!$B$10)*DCF!E$6</f>
        <v>1235.8425832582611</v>
      </c>
      <c r="CE633" s="15">
        <f ca="1">(AX633*DCF!F$10-DCF!F$5*MAX(AX633*DCF!F$10,0)-MAX(AX633-AW633,0)/Inputs!$B$10)*DCF!F$6</f>
        <v>1696.8972396403221</v>
      </c>
      <c r="CF633" s="15">
        <f ca="1">(AY633*DCF!G$10-DCF!G$5*MAX(AY633*DCF!G$10,0)-MAX(AY633-AX633,0)/Inputs!$B$10)*DCF!G$6</f>
        <v>2209.9096443997037</v>
      </c>
      <c r="CG633" s="15">
        <f ca="1">(AZ633*DCF!H$10-DCF!H$5*MAX(AZ633*DCF!H$10,0)-MAX(AZ633-AY633,0)/Inputs!$B$10)*DCF!H$6</f>
        <v>2919.5699417535984</v>
      </c>
      <c r="CH633" s="15">
        <f ca="1">(BA633*DCF!I$10-DCF!I$5*MAX(BA633*DCF!I$10,0)-MAX(BA633-AZ633,0)/Inputs!$B$10)*DCF!I$6</f>
        <v>2796.9090547939422</v>
      </c>
      <c r="CI633" s="15">
        <f ca="1">(BB633*DCF!J$10-DCF!J$5*MAX(BB633*DCF!J$10,0)-MAX(BB633-BA633,0)/Inputs!$B$10)*DCF!J$6</f>
        <v>3134.4071348936286</v>
      </c>
      <c r="CJ633" s="15">
        <f ca="1">(BC633*DCF!K$10-DCF!K$5*MAX(BC633*DCF!K$10,0)-MAX(BC633-BB633,0)/Inputs!$B$10)*DCF!K$6</f>
        <v>3809.0526675249307</v>
      </c>
      <c r="CK633" s="15">
        <f ca="1">(BD633*DCF!L$10-DCF!L$5*MAX(BD633*DCF!L$10,0)-MAX(BD633-BC633,0)/Inputs!$B$10)*DCF!L$6</f>
        <v>5192.7316290612698</v>
      </c>
      <c r="CL633" s="15">
        <f ca="1">(BE633*DCF!M$10-DCF!M$5*MAX(BE633*DCF!M$10,0)-MAX(BE633-BD633,0)/Inputs!$B$10)*DCF!M$6</f>
        <v>6667.4506534445618</v>
      </c>
      <c r="CM633" s="15">
        <f ca="1">(BF633*DCF!C$28-DCF!C$5*MAX(BF633*DCF!C$28,0)-MAX(BF633-Inputs!$B$13,0)/Inputs!$B$17)*DCF!C$6</f>
        <v>3585.9089318478482</v>
      </c>
      <c r="CN633" s="15">
        <f ca="1">(BG633*DCF!D$28-DCF!D$5*MAX(BG633*DCF!D$28,0)-MAX(BG633-BF633,0)/Inputs!$B$17)*DCF!D$6</f>
        <v>3958.7084790004715</v>
      </c>
      <c r="CO633" s="15">
        <f ca="1">(BH633*DCF!E$28-DCF!E$5*MAX(BH633*DCF!E$28,0)-MAX(BH633-BG633,0)/Inputs!$B$17)*DCF!E$6</f>
        <v>4600.4083719603586</v>
      </c>
      <c r="CP633" s="15">
        <f ca="1">(BI633*DCF!F$28-DCF!F$5*MAX(BI633*DCF!F$28,0)-MAX(BI633-BH633,0)/Inputs!$B$17)*DCF!F$6</f>
        <v>5898.8668646017486</v>
      </c>
      <c r="CQ633" s="15">
        <f ca="1">(BJ633*DCF!G$28-DCF!G$5*MAX(BJ633*DCF!G$28,0)-MAX(BJ633-BI633,0)/Inputs!$B$17)*DCF!G$6</f>
        <v>7183.0026877967139</v>
      </c>
      <c r="CR633" s="15">
        <f ca="1">(BK633*DCF!H$28-DCF!H$5*MAX(BK633*DCF!H$28,0)-MAX(BK633-BJ633,0)/Inputs!$B$17)*DCF!H$6</f>
        <v>5775.7354233948836</v>
      </c>
      <c r="CS633" s="15">
        <f ca="1">(BL633*DCF!I$28-DCF!I$5*MAX(BL633*DCF!I$28,0)-MAX(BL633-BK633,0)/Inputs!$B$17)*DCF!I$6</f>
        <v>5850.494543370658</v>
      </c>
      <c r="CT633" s="15">
        <f ca="1">(BM633*DCF!J$28-DCF!J$5*MAX(BM633*DCF!J$28,0)-MAX(BM633-BL633,0)/Inputs!$B$17)*DCF!J$6</f>
        <v>6180.6839510857844</v>
      </c>
      <c r="CU633" s="15">
        <f ca="1">(BN633*DCF!K$28-DCF!K$5*MAX(BN633*DCF!K$28,0)-MAX(BN633-BM633,0)/Inputs!$B$17)*DCF!K$6</f>
        <v>6745.0057516678044</v>
      </c>
      <c r="CV633" s="15">
        <f ca="1">(BO633*DCF!L$28-DCF!L$5*MAX(BO633*DCF!L$28,0)-MAX(BO633-BN633,0)/Inputs!$B$17)*DCF!L$6</f>
        <v>8795.5900200111628</v>
      </c>
      <c r="CW633" s="15">
        <f ca="1">(BP633*DCF!M$28-DCF!M$5*MAX(BP633*DCF!M$28,0)-MAX(BP633-BO633,0)/Inputs!$B$17)*DCF!M$6</f>
        <v>10675.828603267308</v>
      </c>
      <c r="CX633" s="15">
        <f ca="1">(BQ633*DCF!C$46-DCF!C$5*MAX(BQ633*DCF!C$46,0)-MAX(BQ633-Inputs!$B$20,0)/Inputs!$B$24)*DCF!C$6</f>
        <v>-1831.3297871641662</v>
      </c>
      <c r="CY633" s="15">
        <f ca="1">(BR633*DCF!D$46-DCF!D$5*MAX(BR633*DCF!D$46,0)-MAX(BR633-BQ633,0)/Inputs!$B$24)*DCF!D$6</f>
        <v>-898.07251393851868</v>
      </c>
      <c r="CZ633" s="15">
        <f ca="1">(BS633*DCF!E$46-DCF!E$5*MAX(BS633*DCF!E$46,0)-MAX(BS633-BR633,0)/Inputs!$B$24)*DCF!E$6</f>
        <v>-1547.7046478945015</v>
      </c>
      <c r="DA633" s="15">
        <f ca="1">(BT633*DCF!F$46-DCF!F$5*MAX(BT633*DCF!F$46,0)-MAX(BT633-BS633,0)/Inputs!$B$24)*DCF!F$6</f>
        <v>-3040.5953734468576</v>
      </c>
      <c r="DB633" s="15">
        <f ca="1">(BU633*DCF!G$46-DCF!G$5*MAX(BU633*DCF!G$46,0)-MAX(BU633-BT633,0)/Inputs!$B$24)*DCF!G$6</f>
        <v>-396.91360223995935</v>
      </c>
      <c r="DC633" s="15">
        <f ca="1">(BV633*DCF!H$46-DCF!H$5*MAX(BV633*DCF!H$46,0)-MAX(BV633-BU633,0)/Inputs!$B$24)*DCF!H$6</f>
        <v>-1628.4726224024689</v>
      </c>
      <c r="DD633" s="15">
        <f ca="1">(BW633*DCF!I$46-DCF!I$5*MAX(BW633*DCF!I$46,0)-MAX(BW633-BV633,0)/Inputs!$B$24)*DCF!I$6</f>
        <v>-4148.3806574370301</v>
      </c>
      <c r="DE633" s="15">
        <f ca="1">(BX633*DCF!J$46-DCF!J$5*MAX(BX633*DCF!J$46,0)-MAX(BX633-BW633,0)/Inputs!$B$24)*DCF!J$6</f>
        <v>-1819.1643491629732</v>
      </c>
      <c r="DF633" s="15">
        <f ca="1">(BY633*DCF!K$46-DCF!K$5*MAX(BY633*DCF!K$46,0)-MAX(BY633-BX633,0)/Inputs!$B$24)*DCF!K$6</f>
        <v>-2151.2337025656734</v>
      </c>
      <c r="DG633" s="15">
        <f ca="1">(BZ633*DCF!L$46-DCF!L$5*MAX(BZ633*DCF!L$46,0)-MAX(BZ633-BY633,0)/Inputs!$B$24)*DCF!L$6</f>
        <v>-1936.9012639436621</v>
      </c>
      <c r="DH633" s="15">
        <f ca="1">(CA633*DCF!M$46-DCF!M$5*MAX(CA633*DCF!M$46,0)-MAX(CA633-BZ633,0)/Inputs!$B$24)*DCF!M$6</f>
        <v>8005.5895590377522</v>
      </c>
      <c r="DI633" s="15">
        <f ca="1">SUM(CB633:CL633)+BE633*DCF!M$10*(1+Inputs!$B$30)*(1-Inputs!$B$33)*(1-Inputs!$B$30/Inputs!$B$31)/(Inputs!$B$29-Inputs!$B$30)*DCF!M$6</f>
        <v>179377.38151231379</v>
      </c>
      <c r="DJ633" s="15">
        <f ca="1">SUM(CM633:CW633)+BP633*DCF!M$28*(1+Inputs!$B$30)*(1-Inputs!$B$33)*(1-Inputs!$B$30/Inputs!$B$31)/(Inputs!$B$29-Inputs!$B$30)*DCF!M$6</f>
        <v>294865.23263837531</v>
      </c>
      <c r="DK633" s="15">
        <f ca="1">SUM(CX633:DH633)+CA633*DCF!M$46*(1+Inputs!$B$30)*(1-Inputs!$B$33)*(1-Inputs!$B$30/Inputs!$B$31)/(Inputs!$B$29-Inputs!$B$30)*DCF!M$6</f>
        <v>191959.18318935708</v>
      </c>
      <c r="DM633" s="15">
        <f ca="1">DI633+DJ633+DK633+Inputs!$B$34+Inputs!$B$36-Inputs!$B$35</f>
        <v>743052.79734004615</v>
      </c>
    </row>
    <row r="634" spans="1:117" x14ac:dyDescent="0.75">
      <c r="A634" s="11">
        <v>621</v>
      </c>
      <c r="C634" s="24">
        <f t="shared" ref="C634:M643" ca="1" si="362">_xlfn.NORM.S.INV(RAND())</f>
        <v>0.28153411130457651</v>
      </c>
      <c r="D634" s="24">
        <f t="shared" ca="1" si="362"/>
        <v>-0.65783082411977789</v>
      </c>
      <c r="E634" s="24">
        <f t="shared" ca="1" si="362"/>
        <v>-0.33217356376686369</v>
      </c>
      <c r="F634" s="24">
        <f t="shared" ca="1" si="362"/>
        <v>-0.334046538350877</v>
      </c>
      <c r="G634" s="24">
        <f t="shared" ca="1" si="362"/>
        <v>0.90338033395306461</v>
      </c>
      <c r="H634" s="24">
        <f t="shared" ca="1" si="362"/>
        <v>-1.133363946571283</v>
      </c>
      <c r="I634" s="24">
        <f t="shared" ca="1" si="362"/>
        <v>-0.18257963873147534</v>
      </c>
      <c r="J634" s="24">
        <f t="shared" ca="1" si="362"/>
        <v>-0.91135982798350679</v>
      </c>
      <c r="K634" s="24">
        <f t="shared" ca="1" si="362"/>
        <v>-0.55568304763205978</v>
      </c>
      <c r="L634" s="24">
        <f t="shared" ca="1" si="362"/>
        <v>0.73695820459608719</v>
      </c>
      <c r="M634" s="24">
        <f t="shared" ca="1" si="362"/>
        <v>-1.4710283133571296</v>
      </c>
      <c r="N634" s="24">
        <f ca="1">SQRT(Inputs!$B$38)*C634+SQRT(1-Inputs!$B$38)*_xlfn.NORM.S.INV(RAND())</f>
        <v>1.8123044522377656</v>
      </c>
      <c r="O634" s="24">
        <f ca="1">SQRT(Inputs!$B$38)*D634+SQRT(1-Inputs!$B$38)*_xlfn.NORM.S.INV(RAND())</f>
        <v>-0.64067892947115723</v>
      </c>
      <c r="P634" s="24">
        <f ca="1">SQRT(Inputs!$B$38)*E634+SQRT(1-Inputs!$B$38)*_xlfn.NORM.S.INV(RAND())</f>
        <v>0.98614211929774398</v>
      </c>
      <c r="Q634" s="24">
        <f ca="1">SQRT(Inputs!$B$38)*F634+SQRT(1-Inputs!$B$38)*_xlfn.NORM.S.INV(RAND())</f>
        <v>1.2427248297798414</v>
      </c>
      <c r="R634" s="24">
        <f ca="1">SQRT(Inputs!$B$38)*G634+SQRT(1-Inputs!$B$38)*_xlfn.NORM.S.INV(RAND())</f>
        <v>-0.23084620819365742</v>
      </c>
      <c r="S634" s="24">
        <f ca="1">SQRT(Inputs!$B$38)*H634+SQRT(1-Inputs!$B$38)*_xlfn.NORM.S.INV(RAND())</f>
        <v>1.394963197308261</v>
      </c>
      <c r="T634" s="24">
        <f ca="1">SQRT(Inputs!$B$38)*I634+SQRT(1-Inputs!$B$38)*_xlfn.NORM.S.INV(RAND())</f>
        <v>-0.10181272335399413</v>
      </c>
      <c r="U634" s="24">
        <f ca="1">SQRT(Inputs!$B$38)*J634+SQRT(1-Inputs!$B$38)*_xlfn.NORM.S.INV(RAND())</f>
        <v>0.22595231778754404</v>
      </c>
      <c r="V634" s="24">
        <f ca="1">SQRT(Inputs!$B$38)*K634+SQRT(1-Inputs!$B$38)*_xlfn.NORM.S.INV(RAND())</f>
        <v>2.9081470449328517E-2</v>
      </c>
      <c r="W634" s="24">
        <f ca="1">SQRT(Inputs!$B$38)*L634+SQRT(1-Inputs!$B$38)*_xlfn.NORM.S.INV(RAND())</f>
        <v>-0.42639534316163485</v>
      </c>
      <c r="X634" s="24">
        <f ca="1">SQRT(Inputs!$B$38)*M634+SQRT(1-Inputs!$B$38)*_xlfn.NORM.S.INV(RAND())</f>
        <v>-1.7884404546708281</v>
      </c>
      <c r="Y634" s="24">
        <f ca="1">SQRT(Inputs!$B$38)*C634+SQRT(1-Inputs!$B$38)*_xlfn.NORM.S.INV(RAND())</f>
        <v>-0.72593782267282914</v>
      </c>
      <c r="Z634" s="24">
        <f ca="1">SQRT(Inputs!$B$38)*D634+SQRT(1-Inputs!$B$38)*_xlfn.NORM.S.INV(RAND())</f>
        <v>-0.70039824570498044</v>
      </c>
      <c r="AA634" s="24">
        <f ca="1">SQRT(Inputs!$B$38)*E634+SQRT(1-Inputs!$B$38)*_xlfn.NORM.S.INV(RAND())</f>
        <v>8.1891259128229088E-2</v>
      </c>
      <c r="AB634" s="24">
        <f ca="1">SQRT(Inputs!$B$38)*F634+SQRT(1-Inputs!$B$38)*_xlfn.NORM.S.INV(RAND())</f>
        <v>-0.17060945536081393</v>
      </c>
      <c r="AC634" s="24">
        <f ca="1">SQRT(Inputs!$B$38)*G634+SQRT(1-Inputs!$B$38)*_xlfn.NORM.S.INV(RAND())</f>
        <v>0.52449176427853261</v>
      </c>
      <c r="AD634" s="24">
        <f ca="1">SQRT(Inputs!$B$38)*H634+SQRT(1-Inputs!$B$38)*_xlfn.NORM.S.INV(RAND())</f>
        <v>-0.64627336372654165</v>
      </c>
      <c r="AE634" s="24">
        <f ca="1">SQRT(Inputs!$B$38)*I634+SQRT(1-Inputs!$B$38)*_xlfn.NORM.S.INV(RAND())</f>
        <v>1.1010639886836526</v>
      </c>
      <c r="AF634" s="24">
        <f ca="1">SQRT(Inputs!$B$38)*J634+SQRT(1-Inputs!$B$38)*_xlfn.NORM.S.INV(RAND())</f>
        <v>-0.45142010169582514</v>
      </c>
      <c r="AG634" s="24">
        <f ca="1">SQRT(Inputs!$B$38)*K634+SQRT(1-Inputs!$B$38)*_xlfn.NORM.S.INV(RAND())</f>
        <v>-0.49547158426905691</v>
      </c>
      <c r="AH634" s="24">
        <f ca="1">SQRT(Inputs!$B$38)*L634+SQRT(1-Inputs!$B$38)*_xlfn.NORM.S.INV(RAND())</f>
        <v>1.2472200651291638</v>
      </c>
      <c r="AI634" s="24">
        <f ca="1">SQRT(Inputs!$B$38)*M634+SQRT(1-Inputs!$B$38)*_xlfn.NORM.S.INV(RAND())</f>
        <v>-1.1572007236820385</v>
      </c>
      <c r="AJ634" s="24">
        <f ca="1">SQRT(Inputs!$B$38)*C634+SQRT(1-Inputs!$B$38)*_xlfn.NORM.S.INV(RAND())</f>
        <v>-0.46240497311396256</v>
      </c>
      <c r="AK634" s="24">
        <f ca="1">SQRT(Inputs!$B$38)*D634+SQRT(1-Inputs!$B$38)*_xlfn.NORM.S.INV(RAND())</f>
        <v>-1.5450943444330558</v>
      </c>
      <c r="AL634" s="24">
        <f ca="1">SQRT(Inputs!$B$38)*E634+SQRT(1-Inputs!$B$38)*_xlfn.NORM.S.INV(RAND())</f>
        <v>-1.3146344934736238</v>
      </c>
      <c r="AM634" s="24">
        <f ca="1">SQRT(Inputs!$B$38)*F634+SQRT(1-Inputs!$B$38)*_xlfn.NORM.S.INV(RAND())</f>
        <v>0.73147420519866646</v>
      </c>
      <c r="AN634" s="24">
        <f ca="1">SQRT(Inputs!$B$38)*G634+SQRT(1-Inputs!$B$38)*_xlfn.NORM.S.INV(RAND())</f>
        <v>0.64422250028905437</v>
      </c>
      <c r="AO634" s="24">
        <f ca="1">SQRT(Inputs!$B$38)*H634+SQRT(1-Inputs!$B$38)*_xlfn.NORM.S.INV(RAND())</f>
        <v>-0.90173663064043696</v>
      </c>
      <c r="AP634" s="24">
        <f ca="1">SQRT(Inputs!$B$38)*I634+SQRT(1-Inputs!$B$38)*_xlfn.NORM.S.INV(RAND())</f>
        <v>0.3232731126163817</v>
      </c>
      <c r="AQ634" s="24">
        <f ca="1">SQRT(Inputs!$B$38)*J634+SQRT(1-Inputs!$B$38)*_xlfn.NORM.S.INV(RAND())</f>
        <v>-0.52982689777206593</v>
      </c>
      <c r="AR634" s="24">
        <f ca="1">SQRT(Inputs!$B$38)*K634+SQRT(1-Inputs!$B$38)*_xlfn.NORM.S.INV(RAND())</f>
        <v>-1.743094415814171</v>
      </c>
      <c r="AS634" s="24">
        <f ca="1">SQRT(Inputs!$B$38)*L634+SQRT(1-Inputs!$B$38)*_xlfn.NORM.S.INV(RAND())</f>
        <v>2.936457522543523E-2</v>
      </c>
      <c r="AT634" s="24">
        <f ca="1">SQRT(Inputs!$B$38)*M634+SQRT(1-Inputs!$B$38)*_xlfn.NORM.S.INV(RAND())</f>
        <v>-1.2887640447570856</v>
      </c>
      <c r="AU634" s="15">
        <f ca="1">Inputs!$B$6*EXP($B$8-0.5*C$5^2+C$5*N634)</f>
        <v>6654.0150027068976</v>
      </c>
      <c r="AV634" s="15">
        <f t="shared" ca="1" si="328"/>
        <v>7371.3657923386145</v>
      </c>
      <c r="AW634" s="15">
        <f t="shared" ca="1" si="329"/>
        <v>10266.751110279873</v>
      </c>
      <c r="AX634" s="15">
        <f t="shared" ca="1" si="330"/>
        <v>14639.97515537387</v>
      </c>
      <c r="AY634" s="15">
        <f t="shared" ca="1" si="331"/>
        <v>17415.630934832319</v>
      </c>
      <c r="AZ634" s="15">
        <f t="shared" ca="1" si="332"/>
        <v>24836.382540021597</v>
      </c>
      <c r="BA634" s="15">
        <f t="shared" ca="1" si="333"/>
        <v>30071.238649439845</v>
      </c>
      <c r="BB634" s="15">
        <f t="shared" ca="1" si="334"/>
        <v>37659.31659268419</v>
      </c>
      <c r="BC634" s="15">
        <f t="shared" ca="1" si="335"/>
        <v>46252.739042807865</v>
      </c>
      <c r="BD634" s="15">
        <f t="shared" ca="1" si="336"/>
        <v>54448.551707597799</v>
      </c>
      <c r="BE634" s="15">
        <f t="shared" ca="1" si="337"/>
        <v>56690.622218530101</v>
      </c>
      <c r="BF634" s="15">
        <f ca="1">Inputs!$B$13*EXP($B$9-0.5*C$6^2+C$6*Y634)</f>
        <v>11977.123501725073</v>
      </c>
      <c r="BG634" s="15">
        <f t="shared" ca="1" si="338"/>
        <v>12864.008528729888</v>
      </c>
      <c r="BH634" s="15">
        <f t="shared" ca="1" si="339"/>
        <v>15932.387389608986</v>
      </c>
      <c r="BI634" s="15">
        <f t="shared" ca="1" si="340"/>
        <v>18998.137186049094</v>
      </c>
      <c r="BJ634" s="15">
        <f t="shared" ca="1" si="341"/>
        <v>25119.583996022335</v>
      </c>
      <c r="BK634" s="15">
        <f t="shared" ca="1" si="342"/>
        <v>28232.877305800008</v>
      </c>
      <c r="BL634" s="15">
        <f t="shared" ca="1" si="343"/>
        <v>39999.682626367088</v>
      </c>
      <c r="BM634" s="15">
        <f t="shared" ca="1" si="344"/>
        <v>46486.833297657264</v>
      </c>
      <c r="BN634" s="15">
        <f t="shared" ca="1" si="345"/>
        <v>53877.136551238575</v>
      </c>
      <c r="BO634" s="15">
        <f t="shared" ca="1" si="346"/>
        <v>76632.412974824692</v>
      </c>
      <c r="BP634" s="15">
        <f t="shared" ca="1" si="347"/>
        <v>82730.481914486416</v>
      </c>
      <c r="BQ634" s="15">
        <f ca="1">Inputs!$B$20*EXP($B$10-0.5*C$7^2+C$7*AJ634)</f>
        <v>3640.6650381953773</v>
      </c>
      <c r="BR634" s="15">
        <f t="shared" ca="1" si="348"/>
        <v>3024.2308860359944</v>
      </c>
      <c r="BS634" s="15">
        <f t="shared" ca="1" si="349"/>
        <v>2839.0152545449519</v>
      </c>
      <c r="BT634" s="15">
        <f t="shared" ca="1" si="350"/>
        <v>4742.4195840497496</v>
      </c>
      <c r="BU634" s="15">
        <f t="shared" ca="1" si="351"/>
        <v>7681.1189900044055</v>
      </c>
      <c r="BV634" s="15">
        <f t="shared" ca="1" si="352"/>
        <v>8721.8869836504091</v>
      </c>
      <c r="BW634" s="15">
        <f t="shared" ca="1" si="353"/>
        <v>13032.789751604265</v>
      </c>
      <c r="BX634" s="15">
        <f t="shared" ca="1" si="354"/>
        <v>16391.567018412741</v>
      </c>
      <c r="BY634" s="15">
        <f t="shared" ca="1" si="355"/>
        <v>16454.1449401233</v>
      </c>
      <c r="BZ634" s="15">
        <f t="shared" ca="1" si="356"/>
        <v>23212.437475971157</v>
      </c>
      <c r="CA634" s="15">
        <f t="shared" ca="1" si="357"/>
        <v>25932.450767909566</v>
      </c>
      <c r="CB634" s="15">
        <f ca="1">(AU634*DCF!C$10-DCF!C$5*MAX(AU634*DCF!C$10,0)-MAX(AU634-Inputs!$B$6,0)/Inputs!$B$10)*DCF!C$6</f>
        <v>1031.0116421439109</v>
      </c>
      <c r="CC634" s="15">
        <f ca="1">(AV634*DCF!D$10-DCF!D$5*MAX(AV634*DCF!D$10,0)-MAX(AV634-AU634,0)/Inputs!$B$10)*DCF!D$6</f>
        <v>1621.813256870734</v>
      </c>
      <c r="CD634" s="15">
        <f ca="1">(AW634*DCF!E$10-DCF!E$5*MAX(AW634*DCF!E$10,0)-MAX(AW634-AV634,0)/Inputs!$B$10)*DCF!E$6</f>
        <v>1718.2687220778791</v>
      </c>
      <c r="CE634" s="15">
        <f ca="1">(AX634*DCF!F$10-DCF!F$5*MAX(AX634*DCF!F$10,0)-MAX(AX634-AW634,0)/Inputs!$B$10)*DCF!F$6</f>
        <v>2285.9237460913591</v>
      </c>
      <c r="CF634" s="15">
        <f ca="1">(AY634*DCF!G$10-DCF!G$5*MAX(AY634*DCF!G$10,0)-MAX(AY634-AX634,0)/Inputs!$B$10)*DCF!G$6</f>
        <v>3054.7849510722508</v>
      </c>
      <c r="CG634" s="15">
        <f ca="1">(AZ634*DCF!H$10-DCF!H$5*MAX(AZ634*DCF!H$10,0)-MAX(AZ634-AY634,0)/Inputs!$B$10)*DCF!H$6</f>
        <v>3504.3140027692189</v>
      </c>
      <c r="CH634" s="15">
        <f ca="1">(BA634*DCF!I$10-DCF!I$5*MAX(BA634*DCF!I$10,0)-MAX(BA634-AZ634,0)/Inputs!$B$10)*DCF!I$6</f>
        <v>4634.2184843987852</v>
      </c>
      <c r="CI634" s="15">
        <f ca="1">(BB634*DCF!J$10-DCF!J$5*MAX(BB634*DCF!J$10,0)-MAX(BB634-BA634,0)/Inputs!$B$10)*DCF!J$6</f>
        <v>5312.5779383229465</v>
      </c>
      <c r="CJ634" s="15">
        <f ca="1">(BC634*DCF!K$10-DCF!K$5*MAX(BC634*DCF!K$10,0)-MAX(BC634-BB634,0)/Inputs!$B$10)*DCF!K$6</f>
        <v>6242.9998355379494</v>
      </c>
      <c r="CK634" s="15">
        <f ca="1">(BD634*DCF!L$10-DCF!L$5*MAX(BD634*DCF!L$10,0)-MAX(BD634-BC634,0)/Inputs!$B$10)*DCF!L$6</f>
        <v>7152.0257100535464</v>
      </c>
      <c r="CL634" s="15">
        <f ca="1">(BE634*DCF!M$10-DCF!M$5*MAX(BE634*DCF!M$10,0)-MAX(BE634-BD634,0)/Inputs!$B$10)*DCF!M$6</f>
        <v>7731.9407553345281</v>
      </c>
      <c r="CM634" s="15">
        <f ca="1">(BF634*DCF!C$28-DCF!C$5*MAX(BF634*DCF!C$28,0)-MAX(BF634-Inputs!$B$13,0)/Inputs!$B$17)*DCF!C$6</f>
        <v>3519.0523623711283</v>
      </c>
      <c r="CN634" s="15">
        <f ca="1">(BG634*DCF!D$28-DCF!D$5*MAX(BG634*DCF!D$28,0)-MAX(BG634-BF634,0)/Inputs!$B$17)*DCF!D$6</f>
        <v>3599.533965159932</v>
      </c>
      <c r="CO634" s="15">
        <f ca="1">(BH634*DCF!E$28-DCF!E$5*MAX(BH634*DCF!E$28,0)-MAX(BH634-BG634,0)/Inputs!$B$17)*DCF!E$6</f>
        <v>3907.6005699799307</v>
      </c>
      <c r="CP634" s="15">
        <f ca="1">(BI634*DCF!F$28-DCF!F$5*MAX(BI634*DCF!F$28,0)-MAX(BI634-BH634,0)/Inputs!$B$17)*DCF!F$6</f>
        <v>4599.325610379401</v>
      </c>
      <c r="CQ634" s="15">
        <f ca="1">(BJ634*DCF!G$28-DCF!G$5*MAX(BJ634*DCF!G$28,0)-MAX(BJ634-BI634,0)/Inputs!$B$17)*DCF!G$6</f>
        <v>5487.8997685757167</v>
      </c>
      <c r="CR634" s="15">
        <f ca="1">(BK634*DCF!H$28-DCF!H$5*MAX(BK634*DCF!H$28,0)-MAX(BK634-BJ634,0)/Inputs!$B$17)*DCF!H$6</f>
        <v>6498.5836331111614</v>
      </c>
      <c r="CS634" s="15">
        <f ca="1">(BL634*DCF!I$28-DCF!I$5*MAX(BL634*DCF!I$28,0)-MAX(BL634-BK634,0)/Inputs!$B$17)*DCF!I$6</f>
        <v>7717.1495514114013</v>
      </c>
      <c r="CT634" s="15">
        <f ca="1">(BM634*DCF!J$28-DCF!J$5*MAX(BM634*DCF!J$28,0)-MAX(BM634-BL634,0)/Inputs!$B$17)*DCF!J$6</f>
        <v>9510.2798094320769</v>
      </c>
      <c r="CU634" s="15">
        <f ca="1">(BN634*DCF!K$28-DCF!K$5*MAX(BN634*DCF!K$28,0)-MAX(BN634-BM634,0)/Inputs!$B$17)*DCF!K$6</f>
        <v>10472.734171405413</v>
      </c>
      <c r="CV634" s="15">
        <f ca="1">(BO634*DCF!L$28-DCF!L$5*MAX(BO634*DCF!L$28,0)-MAX(BO634-BN634,0)/Inputs!$B$17)*DCF!L$6</f>
        <v>12714.977421713616</v>
      </c>
      <c r="CW634" s="15">
        <f ca="1">(BP634*DCF!M$28-DCF!M$5*MAX(BP634*DCF!M$28,0)-MAX(BP634-BO634,0)/Inputs!$B$17)*DCF!M$6</f>
        <v>14928.36849509117</v>
      </c>
      <c r="CX634" s="15">
        <f ca="1">(BQ634*DCF!C$46-DCF!C$5*MAX(BQ634*DCF!C$46,0)-MAX(BQ634-Inputs!$B$20,0)/Inputs!$B$24)*DCF!C$6</f>
        <v>-1043.878779350146</v>
      </c>
      <c r="CY634" s="15">
        <f ca="1">(BR634*DCF!D$46-DCF!D$5*MAX(BR634*DCF!D$46,0)-MAX(BR634-BQ634,0)/Inputs!$B$24)*DCF!D$6</f>
        <v>-516.16568627040419</v>
      </c>
      <c r="CZ634" s="15">
        <f ca="1">(BS634*DCF!E$46-DCF!E$5*MAX(BS634*DCF!E$46,0)-MAX(BS634-BR634,0)/Inputs!$B$24)*DCF!E$6</f>
        <v>-335.71849694635853</v>
      </c>
      <c r="DA634" s="15">
        <f ca="1">(BT634*DCF!F$46-DCF!F$5*MAX(BT634*DCF!F$46,0)-MAX(BT634-BS634,0)/Inputs!$B$24)*DCF!F$6</f>
        <v>-1038.4626655479517</v>
      </c>
      <c r="DB634" s="15">
        <f ca="1">(BU634*DCF!G$46-DCF!G$5*MAX(BU634*DCF!G$46,0)-MAX(BU634-BT634,0)/Inputs!$B$24)*DCF!G$6</f>
        <v>-1246.8980853380328</v>
      </c>
      <c r="DC634" s="15">
        <f ca="1">(BV634*DCF!H$46-DCF!H$5*MAX(BV634*DCF!H$46,0)-MAX(BV634-BU634,0)/Inputs!$B$24)*DCF!H$6</f>
        <v>-323.41227713419829</v>
      </c>
      <c r="DD634" s="15">
        <f ca="1">(BW634*DCF!I$46-DCF!I$5*MAX(BW634*DCF!I$46,0)-MAX(BW634-BV634,0)/Inputs!$B$24)*DCF!I$6</f>
        <v>-936.49608460047227</v>
      </c>
      <c r="DE634" s="15">
        <f ca="1">(BX634*DCF!J$46-DCF!J$5*MAX(BX634*DCF!J$46,0)-MAX(BX634-BW634,0)/Inputs!$B$24)*DCF!J$6</f>
        <v>-203.11196150677924</v>
      </c>
      <c r="DF634" s="15">
        <f ca="1">(BY634*DCF!K$46-DCF!K$5*MAX(BY634*DCF!K$46,0)-MAX(BY634-BX634,0)/Inputs!$B$24)*DCF!K$6</f>
        <v>924.58568537934173</v>
      </c>
      <c r="DG634" s="15">
        <f ca="1">(BZ634*DCF!L$46-DCF!L$5*MAX(BZ634*DCF!L$46,0)-MAX(BZ634-BY634,0)/Inputs!$B$24)*DCF!L$6</f>
        <v>75.144475496789141</v>
      </c>
      <c r="DH634" s="15">
        <f ca="1">(CA634*DCF!M$46-DCF!M$5*MAX(CA634*DCF!M$46,0)-MAX(CA634-BZ634,0)/Inputs!$B$24)*DCF!M$6</f>
        <v>1464.3667026783673</v>
      </c>
      <c r="DI634" s="15">
        <f ca="1">SUM(CB634:CL634)+BE634*DCF!M$10*(1+Inputs!$B$30)*(1-Inputs!$B$33)*(1-Inputs!$B$30/Inputs!$B$31)/(Inputs!$B$29-Inputs!$B$30)*DCF!M$6</f>
        <v>202060.63033471321</v>
      </c>
      <c r="DJ634" s="15">
        <f ca="1">SUM(CM634:CW634)+BP634*DCF!M$28*(1+Inputs!$B$30)*(1-Inputs!$B$33)*(1-Inputs!$B$30/Inputs!$B$31)/(Inputs!$B$29-Inputs!$B$30)*DCF!M$6</f>
        <v>389942.20557914174</v>
      </c>
      <c r="DK634" s="15">
        <f ca="1">SUM(CX634:DH634)+CA634*DCF!M$46*(1+Inputs!$B$30)*(1-Inputs!$B$33)*(1-Inputs!$B$30/Inputs!$B$31)/(Inputs!$B$29-Inputs!$B$30)*DCF!M$6</f>
        <v>36914.593609222866</v>
      </c>
      <c r="DM634" s="15">
        <f ca="1">DI634+DJ634+DK634+Inputs!$B$34+Inputs!$B$36-Inputs!$B$35</f>
        <v>705768.42952307779</v>
      </c>
    </row>
    <row r="635" spans="1:117" x14ac:dyDescent="0.75">
      <c r="A635" s="11">
        <v>622</v>
      </c>
      <c r="C635" s="24">
        <f t="shared" ca="1" si="362"/>
        <v>1.6335884922918817</v>
      </c>
      <c r="D635" s="24">
        <f t="shared" ca="1" si="362"/>
        <v>0.12452832427389607</v>
      </c>
      <c r="E635" s="24">
        <f t="shared" ca="1" si="362"/>
        <v>-0.51765725583715383</v>
      </c>
      <c r="F635" s="24">
        <f t="shared" ca="1" si="362"/>
        <v>6.6029308469543566E-2</v>
      </c>
      <c r="G635" s="24">
        <f t="shared" ca="1" si="362"/>
        <v>-0.28259174296960166</v>
      </c>
      <c r="H635" s="24">
        <f t="shared" ca="1" si="362"/>
        <v>-0.16271111273296718</v>
      </c>
      <c r="I635" s="24">
        <f t="shared" ca="1" si="362"/>
        <v>-0.77782237015390931</v>
      </c>
      <c r="J635" s="24">
        <f t="shared" ca="1" si="362"/>
        <v>-0.73133295212810057</v>
      </c>
      <c r="K635" s="24">
        <f t="shared" ca="1" si="362"/>
        <v>2.9141311597275177</v>
      </c>
      <c r="L635" s="24">
        <f t="shared" ca="1" si="362"/>
        <v>2.8102073468109792</v>
      </c>
      <c r="M635" s="24">
        <f t="shared" ca="1" si="362"/>
        <v>0.14386918878170185</v>
      </c>
      <c r="N635" s="24">
        <f ca="1">SQRT(Inputs!$B$38)*C635+SQRT(1-Inputs!$B$38)*_xlfn.NORM.S.INV(RAND())</f>
        <v>0.9958557080122471</v>
      </c>
      <c r="O635" s="24">
        <f ca="1">SQRT(Inputs!$B$38)*D635+SQRT(1-Inputs!$B$38)*_xlfn.NORM.S.INV(RAND())</f>
        <v>1.3692127049011393</v>
      </c>
      <c r="P635" s="24">
        <f ca="1">SQRT(Inputs!$B$38)*E635+SQRT(1-Inputs!$B$38)*_xlfn.NORM.S.INV(RAND())</f>
        <v>-0.74399931400136254</v>
      </c>
      <c r="Q635" s="24">
        <f ca="1">SQRT(Inputs!$B$38)*F635+SQRT(1-Inputs!$B$38)*_xlfn.NORM.S.INV(RAND())</f>
        <v>-0.77596854693290784</v>
      </c>
      <c r="R635" s="24">
        <f ca="1">SQRT(Inputs!$B$38)*G635+SQRT(1-Inputs!$B$38)*_xlfn.NORM.S.INV(RAND())</f>
        <v>-0.92948377928685144</v>
      </c>
      <c r="S635" s="24">
        <f ca="1">SQRT(Inputs!$B$38)*H635+SQRT(1-Inputs!$B$38)*_xlfn.NORM.S.INV(RAND())</f>
        <v>1.3924508501254396</v>
      </c>
      <c r="T635" s="24">
        <f ca="1">SQRT(Inputs!$B$38)*I635+SQRT(1-Inputs!$B$38)*_xlfn.NORM.S.INV(RAND())</f>
        <v>0.50665247281678716</v>
      </c>
      <c r="U635" s="24">
        <f ca="1">SQRT(Inputs!$B$38)*J635+SQRT(1-Inputs!$B$38)*_xlfn.NORM.S.INV(RAND())</f>
        <v>0.93221160093170341</v>
      </c>
      <c r="V635" s="24">
        <f ca="1">SQRT(Inputs!$B$38)*K635+SQRT(1-Inputs!$B$38)*_xlfn.NORM.S.INV(RAND())</f>
        <v>0.24576258057955913</v>
      </c>
      <c r="W635" s="24">
        <f ca="1">SQRT(Inputs!$B$38)*L635+SQRT(1-Inputs!$B$38)*_xlfn.NORM.S.INV(RAND())</f>
        <v>2.0198487119436042</v>
      </c>
      <c r="X635" s="24">
        <f ca="1">SQRT(Inputs!$B$38)*M635+SQRT(1-Inputs!$B$38)*_xlfn.NORM.S.INV(RAND())</f>
        <v>-1.5671378824656561</v>
      </c>
      <c r="Y635" s="24">
        <f ca="1">SQRT(Inputs!$B$38)*C635+SQRT(1-Inputs!$B$38)*_xlfn.NORM.S.INV(RAND())</f>
        <v>-0.11094659887121316</v>
      </c>
      <c r="Z635" s="24">
        <f ca="1">SQRT(Inputs!$B$38)*D635+SQRT(1-Inputs!$B$38)*_xlfn.NORM.S.INV(RAND())</f>
        <v>0.54812405888566251</v>
      </c>
      <c r="AA635" s="24">
        <f ca="1">SQRT(Inputs!$B$38)*E635+SQRT(1-Inputs!$B$38)*_xlfn.NORM.S.INV(RAND())</f>
        <v>0.75110196212779412</v>
      </c>
      <c r="AB635" s="24">
        <f ca="1">SQRT(Inputs!$B$38)*F635+SQRT(1-Inputs!$B$38)*_xlfn.NORM.S.INV(RAND())</f>
        <v>-0.66327253200610348</v>
      </c>
      <c r="AC635" s="24">
        <f ca="1">SQRT(Inputs!$B$38)*G635+SQRT(1-Inputs!$B$38)*_xlfn.NORM.S.INV(RAND())</f>
        <v>-0.1966399412120742</v>
      </c>
      <c r="AD635" s="24">
        <f ca="1">SQRT(Inputs!$B$38)*H635+SQRT(1-Inputs!$B$38)*_xlfn.NORM.S.INV(RAND())</f>
        <v>-0.34932627730915633</v>
      </c>
      <c r="AE635" s="24">
        <f ca="1">SQRT(Inputs!$B$38)*I635+SQRT(1-Inputs!$B$38)*_xlfn.NORM.S.INV(RAND())</f>
        <v>-0.79476119393600475</v>
      </c>
      <c r="AF635" s="24">
        <f ca="1">SQRT(Inputs!$B$38)*J635+SQRT(1-Inputs!$B$38)*_xlfn.NORM.S.INV(RAND())</f>
        <v>-1.2734714261663076</v>
      </c>
      <c r="AG635" s="24">
        <f ca="1">SQRT(Inputs!$B$38)*K635+SQRT(1-Inputs!$B$38)*_xlfn.NORM.S.INV(RAND())</f>
        <v>2.1042156673487318</v>
      </c>
      <c r="AH635" s="24">
        <f ca="1">SQRT(Inputs!$B$38)*L635+SQRT(1-Inputs!$B$38)*_xlfn.NORM.S.INV(RAND())</f>
        <v>2.8293675588132805</v>
      </c>
      <c r="AI635" s="24">
        <f ca="1">SQRT(Inputs!$B$38)*M635+SQRT(1-Inputs!$B$38)*_xlfn.NORM.S.INV(RAND())</f>
        <v>0.35579692994697076</v>
      </c>
      <c r="AJ635" s="24">
        <f ca="1">SQRT(Inputs!$B$38)*C635+SQRT(1-Inputs!$B$38)*_xlfn.NORM.S.INV(RAND())</f>
        <v>0.58152217344787105</v>
      </c>
      <c r="AK635" s="24">
        <f ca="1">SQRT(Inputs!$B$38)*D635+SQRT(1-Inputs!$B$38)*_xlfn.NORM.S.INV(RAND())</f>
        <v>-1.6667348280316756</v>
      </c>
      <c r="AL635" s="24">
        <f ca="1">SQRT(Inputs!$B$38)*E635+SQRT(1-Inputs!$B$38)*_xlfn.NORM.S.INV(RAND())</f>
        <v>-0.77651997750166435</v>
      </c>
      <c r="AM635" s="24">
        <f ca="1">SQRT(Inputs!$B$38)*F635+SQRT(1-Inputs!$B$38)*_xlfn.NORM.S.INV(RAND())</f>
        <v>-0.17177608166150898</v>
      </c>
      <c r="AN635" s="24">
        <f ca="1">SQRT(Inputs!$B$38)*G635+SQRT(1-Inputs!$B$38)*_xlfn.NORM.S.INV(RAND())</f>
        <v>-0.11082724749375231</v>
      </c>
      <c r="AO635" s="24">
        <f ca="1">SQRT(Inputs!$B$38)*H635+SQRT(1-Inputs!$B$38)*_xlfn.NORM.S.INV(RAND())</f>
        <v>0.66641268232974915</v>
      </c>
      <c r="AP635" s="24">
        <f ca="1">SQRT(Inputs!$B$38)*I635+SQRT(1-Inputs!$B$38)*_xlfn.NORM.S.INV(RAND())</f>
        <v>0.32694883047580703</v>
      </c>
      <c r="AQ635" s="24">
        <f ca="1">SQRT(Inputs!$B$38)*J635+SQRT(1-Inputs!$B$38)*_xlfn.NORM.S.INV(RAND())</f>
        <v>-2.0122910240691909</v>
      </c>
      <c r="AR635" s="24">
        <f ca="1">SQRT(Inputs!$B$38)*K635+SQRT(1-Inputs!$B$38)*_xlfn.NORM.S.INV(RAND())</f>
        <v>2.8299546651914023</v>
      </c>
      <c r="AS635" s="24">
        <f ca="1">SQRT(Inputs!$B$38)*L635+SQRT(1-Inputs!$B$38)*_xlfn.NORM.S.INV(RAND())</f>
        <v>1.3369038141246476</v>
      </c>
      <c r="AT635" s="24">
        <f ca="1">SQRT(Inputs!$B$38)*M635+SQRT(1-Inputs!$B$38)*_xlfn.NORM.S.INV(RAND())</f>
        <v>0.19625377316180317</v>
      </c>
      <c r="AU635" s="15">
        <f ca="1">Inputs!$B$6*EXP($B$8-0.5*C$5^2+C$5*N635)</f>
        <v>5830.2469807186535</v>
      </c>
      <c r="AV635" s="15">
        <f t="shared" ca="1" si="328"/>
        <v>8679.4688450338654</v>
      </c>
      <c r="AW635" s="15">
        <f t="shared" ca="1" si="329"/>
        <v>9572.5962920043457</v>
      </c>
      <c r="AX635" s="15">
        <f t="shared" ca="1" si="330"/>
        <v>10607.36358977097</v>
      </c>
      <c r="AY635" s="15">
        <f t="shared" ca="1" si="331"/>
        <v>11629.771439450165</v>
      </c>
      <c r="AZ635" s="15">
        <f t="shared" ca="1" si="332"/>
        <v>16580.59671195726</v>
      </c>
      <c r="BA635" s="15">
        <f t="shared" ca="1" si="333"/>
        <v>21395.368940240445</v>
      </c>
      <c r="BB635" s="15">
        <f t="shared" ca="1" si="334"/>
        <v>28758.850218220126</v>
      </c>
      <c r="BC635" s="15">
        <f t="shared" ca="1" si="335"/>
        <v>36067.856443844408</v>
      </c>
      <c r="BD635" s="15">
        <f t="shared" ca="1" si="336"/>
        <v>53375.053227770186</v>
      </c>
      <c r="BE635" s="15">
        <f t="shared" ca="1" si="337"/>
        <v>56704.429569145759</v>
      </c>
      <c r="BF635" s="15">
        <f ca="1">Inputs!$B$13*EXP($B$9-0.5*C$6^2+C$6*Y635)</f>
        <v>13530.129929482804</v>
      </c>
      <c r="BG635" s="15">
        <f t="shared" ca="1" si="338"/>
        <v>18203.890574118555</v>
      </c>
      <c r="BH635" s="15">
        <f t="shared" ca="1" si="339"/>
        <v>25192.579544334574</v>
      </c>
      <c r="BI635" s="15">
        <f t="shared" ca="1" si="340"/>
        <v>27846.464140904372</v>
      </c>
      <c r="BJ635" s="15">
        <f t="shared" ca="1" si="341"/>
        <v>33183.903789866352</v>
      </c>
      <c r="BK635" s="15">
        <f t="shared" ca="1" si="342"/>
        <v>38835.379370429953</v>
      </c>
      <c r="BL635" s="15">
        <f t="shared" ca="1" si="343"/>
        <v>43035.826499934985</v>
      </c>
      <c r="BM635" s="15">
        <f t="shared" ca="1" si="344"/>
        <v>45159.880477392762</v>
      </c>
      <c r="BN635" s="15">
        <f t="shared" ca="1" si="345"/>
        <v>71470.298290889434</v>
      </c>
      <c r="BO635" s="15">
        <f t="shared" ca="1" si="346"/>
        <v>122181.1864289239</v>
      </c>
      <c r="BP635" s="15">
        <f t="shared" ca="1" si="347"/>
        <v>156567.96838438866</v>
      </c>
      <c r="BQ635" s="15">
        <f ca="1">Inputs!$B$20*EXP($B$10-0.5*C$7^2+C$7*AJ635)</f>
        <v>5272.1025796795402</v>
      </c>
      <c r="BR635" s="15">
        <f t="shared" ca="1" si="348"/>
        <v>4213.4808323839752</v>
      </c>
      <c r="BS635" s="15">
        <f t="shared" ca="1" si="349"/>
        <v>4616.5035240077859</v>
      </c>
      <c r="BT635" s="15">
        <f t="shared" ca="1" si="350"/>
        <v>6084.6922450832035</v>
      </c>
      <c r="BU635" s="15">
        <f t="shared" ca="1" si="351"/>
        <v>8209.5215010851989</v>
      </c>
      <c r="BV635" s="15">
        <f t="shared" ca="1" si="352"/>
        <v>13272.135784426831</v>
      </c>
      <c r="BW635" s="15">
        <f t="shared" ca="1" si="353"/>
        <v>19847.491082624099</v>
      </c>
      <c r="BX635" s="15">
        <f t="shared" ca="1" si="354"/>
        <v>18544.633093019806</v>
      </c>
      <c r="BY635" s="15">
        <f t="shared" ca="1" si="355"/>
        <v>44653.299053047209</v>
      </c>
      <c r="BZ635" s="15">
        <f t="shared" ca="1" si="356"/>
        <v>80110.660997270112</v>
      </c>
      <c r="CA635" s="15">
        <f t="shared" ca="1" si="357"/>
        <v>116524.86186915627</v>
      </c>
      <c r="CB635" s="15">
        <f ca="1">(AU635*DCF!C$10-DCF!C$5*MAX(AU635*DCF!C$10,0)-MAX(AU635-Inputs!$B$6,0)/Inputs!$B$10)*DCF!C$6</f>
        <v>1036.885254969777</v>
      </c>
      <c r="CC635" s="15">
        <f ca="1">(AV635*DCF!D$10-DCF!D$5*MAX(AV635*DCF!D$10,0)-MAX(AV635-AU635,0)/Inputs!$B$10)*DCF!D$6</f>
        <v>1420.8535473259994</v>
      </c>
      <c r="CD635" s="15">
        <f ca="1">(AW635*DCF!E$10-DCF!E$5*MAX(AW635*DCF!E$10,0)-MAX(AW635-AV635,0)/Inputs!$B$10)*DCF!E$6</f>
        <v>2008.9908139523873</v>
      </c>
      <c r="CE635" s="15">
        <f ca="1">(AX635*DCF!F$10-DCF!F$5*MAX(AX635*DCF!F$10,0)-MAX(AX635-AW635,0)/Inputs!$B$10)*DCF!F$6</f>
        <v>2100.2611470944253</v>
      </c>
      <c r="CF635" s="15">
        <f ca="1">(AY635*DCF!G$10-DCF!G$5*MAX(AY635*DCF!G$10,0)-MAX(AY635-AX635,0)/Inputs!$B$10)*DCF!G$6</f>
        <v>2199.6718879466093</v>
      </c>
      <c r="CG635" s="15">
        <f ca="1">(AZ635*DCF!H$10-DCF!H$5*MAX(AZ635*DCF!H$10,0)-MAX(AZ635-AY635,0)/Inputs!$B$10)*DCF!H$6</f>
        <v>2340.0269621765992</v>
      </c>
      <c r="CH635" s="15">
        <f ca="1">(BA635*DCF!I$10-DCF!I$5*MAX(BA635*DCF!I$10,0)-MAX(BA635-AZ635,0)/Inputs!$B$10)*DCF!I$6</f>
        <v>3118.3620601360335</v>
      </c>
      <c r="CI635" s="15">
        <f ca="1">(BB635*DCF!J$10-DCF!J$5*MAX(BB635*DCF!J$10,0)-MAX(BB635-BA635,0)/Inputs!$B$10)*DCF!J$6</f>
        <v>3819.2711800609095</v>
      </c>
      <c r="CJ635" s="15">
        <f ca="1">(BC635*DCF!K$10-DCF!K$5*MAX(BC635*DCF!K$10,0)-MAX(BC635-BB635,0)/Inputs!$B$10)*DCF!K$6</f>
        <v>4783.1960262825442</v>
      </c>
      <c r="CK635" s="15">
        <f ca="1">(BD635*DCF!L$10-DCF!L$5*MAX(BD635*DCF!L$10,0)-MAX(BD635-BC635,0)/Inputs!$B$10)*DCF!L$6</f>
        <v>5811.8722329053953</v>
      </c>
      <c r="CL635" s="15">
        <f ca="1">(BE635*DCF!M$10-DCF!M$5*MAX(BE635*DCF!M$10,0)-MAX(BE635-BD635,0)/Inputs!$B$10)*DCF!M$6</f>
        <v>7603.998851883056</v>
      </c>
      <c r="CM635" s="15">
        <f ca="1">(BF635*DCF!C$28-DCF!C$5*MAX(BF635*DCF!C$28,0)-MAX(BF635-Inputs!$B$13,0)/Inputs!$B$17)*DCF!C$6</f>
        <v>3634.3577467541095</v>
      </c>
      <c r="CN635" s="15">
        <f ca="1">(BG635*DCF!D$28-DCF!D$5*MAX(BG635*DCF!D$28,0)-MAX(BG635-BF635,0)/Inputs!$B$17)*DCF!D$6</f>
        <v>4364.3381894930571</v>
      </c>
      <c r="CO635" s="15">
        <f ca="1">(BH635*DCF!E$28-DCF!E$5*MAX(BH635*DCF!E$28,0)-MAX(BH635-BG635,0)/Inputs!$B$17)*DCF!E$6</f>
        <v>5757.6127189509161</v>
      </c>
      <c r="CP635" s="15">
        <f ca="1">(BI635*DCF!F$28-DCF!F$5*MAX(BI635*DCF!F$28,0)-MAX(BI635-BH635,0)/Inputs!$B$17)*DCF!F$6</f>
        <v>7076.3998757216004</v>
      </c>
      <c r="CQ635" s="15">
        <f ca="1">(BJ635*DCF!G$28-DCF!G$5*MAX(BJ635*DCF!G$28,0)-MAX(BJ635-BI635,0)/Inputs!$B$17)*DCF!G$6</f>
        <v>7712.1109823435518</v>
      </c>
      <c r="CR635" s="15">
        <f ca="1">(BK635*DCF!H$28-DCF!H$5*MAX(BK635*DCF!H$28,0)-MAX(BK635-BJ635,0)/Inputs!$B$17)*DCF!H$6</f>
        <v>8726.337073744553</v>
      </c>
      <c r="CS635" s="15">
        <f ca="1">(BL635*DCF!I$28-DCF!I$5*MAX(BL635*DCF!I$28,0)-MAX(BL635-BK635,0)/Inputs!$B$17)*DCF!I$6</f>
        <v>9517.1123683318947</v>
      </c>
      <c r="CT635" s="15">
        <f ca="1">(BM635*DCF!J$28-DCF!J$5*MAX(BM635*DCF!J$28,0)-MAX(BM635-BL635,0)/Inputs!$B$17)*DCF!J$6</f>
        <v>9792.7701517902242</v>
      </c>
      <c r="CU635" s="15">
        <f ca="1">(BN635*DCF!K$28-DCF!K$5*MAX(BN635*DCF!K$28,0)-MAX(BN635-BM635,0)/Inputs!$B$17)*DCF!K$6</f>
        <v>11870.652927560595</v>
      </c>
      <c r="CV635" s="15">
        <f ca="1">(BO635*DCF!L$28-DCF!L$5*MAX(BO635*DCF!L$28,0)-MAX(BO635-BN635,0)/Inputs!$B$17)*DCF!L$6</f>
        <v>18639.68970773519</v>
      </c>
      <c r="CW635" s="15">
        <f ca="1">(BP635*DCF!M$28-DCF!M$5*MAX(BP635*DCF!M$28,0)-MAX(BP635-BO635,0)/Inputs!$B$17)*DCF!M$6</f>
        <v>25863.968903269262</v>
      </c>
      <c r="CX635" s="15">
        <f ca="1">(BQ635*DCF!C$46-DCF!C$5*MAX(BQ635*DCF!C$46,0)-MAX(BQ635-Inputs!$B$20,0)/Inputs!$B$24)*DCF!C$6</f>
        <v>-2174.2050205631917</v>
      </c>
      <c r="CY635" s="15">
        <f ca="1">(BR635*DCF!D$46-DCF!D$5*MAX(BR635*DCF!D$46,0)-MAX(BR635-BQ635,0)/Inputs!$B$24)*DCF!D$6</f>
        <v>-719.14291844474712</v>
      </c>
      <c r="CZ635" s="15">
        <f ca="1">(BS635*DCF!E$46-DCF!E$5*MAX(BS635*DCF!E$46,0)-MAX(BS635-BR635,0)/Inputs!$B$24)*DCF!E$6</f>
        <v>-704.77002964850362</v>
      </c>
      <c r="DA635" s="15">
        <f ca="1">(BT635*DCF!F$46-DCF!F$5*MAX(BT635*DCF!F$46,0)-MAX(BT635-BS635,0)/Inputs!$B$24)*DCF!F$6</f>
        <v>-977.73968597550913</v>
      </c>
      <c r="DB635" s="15">
        <f ca="1">(BU635*DCF!G$46-DCF!G$5*MAX(BU635*DCF!G$46,0)-MAX(BU635-BT635,0)/Inputs!$B$24)*DCF!G$6</f>
        <v>-990.90266348156467</v>
      </c>
      <c r="DC635" s="15">
        <f ca="1">(BV635*DCF!H$46-DCF!H$5*MAX(BV635*DCF!H$46,0)-MAX(BV635-BU635,0)/Inputs!$B$24)*DCF!H$6</f>
        <v>-1573.1763693960534</v>
      </c>
      <c r="DD635" s="15">
        <f ca="1">(BW635*DCF!I$46-DCF!I$5*MAX(BW635*DCF!I$46,0)-MAX(BW635-BV635,0)/Inputs!$B$24)*DCF!I$6</f>
        <v>-1429.1446360266298</v>
      </c>
      <c r="DE635" s="15">
        <f ca="1">(BX635*DCF!J$46-DCF!J$5*MAX(BX635*DCF!J$46,0)-MAX(BX635-BW635,0)/Inputs!$B$24)*DCF!J$6</f>
        <v>777.89606114636081</v>
      </c>
      <c r="DF635" s="15">
        <f ca="1">(BY635*DCF!K$46-DCF!K$5*MAX(BY635*DCF!K$46,0)-MAX(BY635-BX635,0)/Inputs!$B$24)*DCF!K$6</f>
        <v>-3845.1823337332889</v>
      </c>
      <c r="DG635" s="15">
        <f ca="1">(BZ635*DCF!L$46-DCF!L$5*MAX(BZ635*DCF!L$46,0)-MAX(BZ635-BY635,0)/Inputs!$B$24)*DCF!L$6</f>
        <v>-2486.4391880334661</v>
      </c>
      <c r="DH635" s="15">
        <f ca="1">(CA635*DCF!M$46-DCF!M$5*MAX(CA635*DCF!M$46,0)-MAX(CA635-BZ635,0)/Inputs!$B$24)*DCF!M$6</f>
        <v>1522.4773398588266</v>
      </c>
      <c r="DI635" s="15">
        <f ca="1">SUM(CB635:CL635)+BE635*DCF!M$10*(1+Inputs!$B$30)*(1-Inputs!$B$33)*(1-Inputs!$B$30/Inputs!$B$31)/(Inputs!$B$29-Inputs!$B$30)*DCF!M$6</f>
        <v>194052.56729412053</v>
      </c>
      <c r="DJ635" s="15">
        <f ca="1">SUM(CM635:CW635)+BP635*DCF!M$28*(1+Inputs!$B$30)*(1-Inputs!$B$33)*(1-Inputs!$B$30/Inputs!$B$31)/(Inputs!$B$29-Inputs!$B$30)*DCF!M$6</f>
        <v>693929.65252675884</v>
      </c>
      <c r="DK635" s="15">
        <f ca="1">SUM(CX635:DH635)+CA635*DCF!M$46*(1+Inputs!$B$30)*(1-Inputs!$B$33)*(1-Inputs!$B$30/Inputs!$B$31)/(Inputs!$B$29-Inputs!$B$30)*DCF!M$6</f>
        <v>167560.91025772481</v>
      </c>
      <c r="DM635" s="15">
        <f ca="1">DI635+DJ635+DK635+Inputs!$B$34+Inputs!$B$36-Inputs!$B$35</f>
        <v>1132394.1300786042</v>
      </c>
    </row>
    <row r="636" spans="1:117" x14ac:dyDescent="0.75">
      <c r="A636" s="11">
        <v>623</v>
      </c>
      <c r="C636" s="24">
        <f t="shared" ca="1" si="362"/>
        <v>-1.1647974370950602</v>
      </c>
      <c r="D636" s="24">
        <f t="shared" ca="1" si="362"/>
        <v>-0.96852167282499957</v>
      </c>
      <c r="E636" s="24">
        <f t="shared" ca="1" si="362"/>
        <v>2.9807132875673097</v>
      </c>
      <c r="F636" s="24">
        <f t="shared" ca="1" si="362"/>
        <v>-0.73060851848566055</v>
      </c>
      <c r="G636" s="24">
        <f t="shared" ca="1" si="362"/>
        <v>-0.63895437884399753</v>
      </c>
      <c r="H636" s="24">
        <f t="shared" ca="1" si="362"/>
        <v>-0.55991387236509915</v>
      </c>
      <c r="I636" s="24">
        <f t="shared" ca="1" si="362"/>
        <v>-1.5548020200934949</v>
      </c>
      <c r="J636" s="24">
        <f t="shared" ca="1" si="362"/>
        <v>-5.6966651130334965E-2</v>
      </c>
      <c r="K636" s="24">
        <f t="shared" ca="1" si="362"/>
        <v>-6.7043707174315112E-2</v>
      </c>
      <c r="L636" s="24">
        <f t="shared" ca="1" si="362"/>
        <v>0.79079131334385699</v>
      </c>
      <c r="M636" s="24">
        <f t="shared" ca="1" si="362"/>
        <v>-1.6079714479119511</v>
      </c>
      <c r="N636" s="24">
        <f ca="1">SQRT(Inputs!$B$38)*C636+SQRT(1-Inputs!$B$38)*_xlfn.NORM.S.INV(RAND())</f>
        <v>0.91229420745473611</v>
      </c>
      <c r="O636" s="24">
        <f ca="1">SQRT(Inputs!$B$38)*D636+SQRT(1-Inputs!$B$38)*_xlfn.NORM.S.INV(RAND())</f>
        <v>-8.3529457342439495E-2</v>
      </c>
      <c r="P636" s="24">
        <f ca="1">SQRT(Inputs!$B$38)*E636+SQRT(1-Inputs!$B$38)*_xlfn.NORM.S.INV(RAND())</f>
        <v>1.375889580601805</v>
      </c>
      <c r="Q636" s="24">
        <f ca="1">SQRT(Inputs!$B$38)*F636+SQRT(1-Inputs!$B$38)*_xlfn.NORM.S.INV(RAND())</f>
        <v>-0.56702420602578751</v>
      </c>
      <c r="R636" s="24">
        <f ca="1">SQRT(Inputs!$B$38)*G636+SQRT(1-Inputs!$B$38)*_xlfn.NORM.S.INV(RAND())</f>
        <v>-0.94176422190496645</v>
      </c>
      <c r="S636" s="24">
        <f ca="1">SQRT(Inputs!$B$38)*H636+SQRT(1-Inputs!$B$38)*_xlfn.NORM.S.INV(RAND())</f>
        <v>-4.7372953930382378E-2</v>
      </c>
      <c r="T636" s="24">
        <f ca="1">SQRT(Inputs!$B$38)*I636+SQRT(1-Inputs!$B$38)*_xlfn.NORM.S.INV(RAND())</f>
        <v>-9.9021114878490635E-2</v>
      </c>
      <c r="U636" s="24">
        <f ca="1">SQRT(Inputs!$B$38)*J636+SQRT(1-Inputs!$B$38)*_xlfn.NORM.S.INV(RAND())</f>
        <v>-0.61007438937880387</v>
      </c>
      <c r="V636" s="24">
        <f ca="1">SQRT(Inputs!$B$38)*K636+SQRT(1-Inputs!$B$38)*_xlfn.NORM.S.INV(RAND())</f>
        <v>1.3045614457599481</v>
      </c>
      <c r="W636" s="24">
        <f ca="1">SQRT(Inputs!$B$38)*L636+SQRT(1-Inputs!$B$38)*_xlfn.NORM.S.INV(RAND())</f>
        <v>0.21642853591623348</v>
      </c>
      <c r="X636" s="24">
        <f ca="1">SQRT(Inputs!$B$38)*M636+SQRT(1-Inputs!$B$38)*_xlfn.NORM.S.INV(RAND())</f>
        <v>1.246368393139953</v>
      </c>
      <c r="Y636" s="24">
        <f ca="1">SQRT(Inputs!$B$38)*C636+SQRT(1-Inputs!$B$38)*_xlfn.NORM.S.INV(RAND())</f>
        <v>-1.0982932772630967</v>
      </c>
      <c r="Z636" s="24">
        <f ca="1">SQRT(Inputs!$B$38)*D636+SQRT(1-Inputs!$B$38)*_xlfn.NORM.S.INV(RAND())</f>
        <v>-0.40344738129659846</v>
      </c>
      <c r="AA636" s="24">
        <f ca="1">SQRT(Inputs!$B$38)*E636+SQRT(1-Inputs!$B$38)*_xlfn.NORM.S.INV(RAND())</f>
        <v>3.1973027579842141</v>
      </c>
      <c r="AB636" s="24">
        <f ca="1">SQRT(Inputs!$B$38)*F636+SQRT(1-Inputs!$B$38)*_xlfn.NORM.S.INV(RAND())</f>
        <v>-5.9470038503548706E-2</v>
      </c>
      <c r="AC636" s="24">
        <f ca="1">SQRT(Inputs!$B$38)*G636+SQRT(1-Inputs!$B$38)*_xlfn.NORM.S.INV(RAND())</f>
        <v>-0.34434040882159211</v>
      </c>
      <c r="AD636" s="24">
        <f ca="1">SQRT(Inputs!$B$38)*H636+SQRT(1-Inputs!$B$38)*_xlfn.NORM.S.INV(RAND())</f>
        <v>0.14809018602552287</v>
      </c>
      <c r="AE636" s="24">
        <f ca="1">SQRT(Inputs!$B$38)*I636+SQRT(1-Inputs!$B$38)*_xlfn.NORM.S.INV(RAND())</f>
        <v>-1.2211742142711959</v>
      </c>
      <c r="AF636" s="24">
        <f ca="1">SQRT(Inputs!$B$38)*J636+SQRT(1-Inputs!$B$38)*_xlfn.NORM.S.INV(RAND())</f>
        <v>-0.93794957496764342</v>
      </c>
      <c r="AG636" s="24">
        <f ca="1">SQRT(Inputs!$B$38)*K636+SQRT(1-Inputs!$B$38)*_xlfn.NORM.S.INV(RAND())</f>
        <v>-0.17478919508263357</v>
      </c>
      <c r="AH636" s="24">
        <f ca="1">SQRT(Inputs!$B$38)*L636+SQRT(1-Inputs!$B$38)*_xlfn.NORM.S.INV(RAND())</f>
        <v>0.58022592569534115</v>
      </c>
      <c r="AI636" s="24">
        <f ca="1">SQRT(Inputs!$B$38)*M636+SQRT(1-Inputs!$B$38)*_xlfn.NORM.S.INV(RAND())</f>
        <v>-1.170638466687939</v>
      </c>
      <c r="AJ636" s="24">
        <f ca="1">SQRT(Inputs!$B$38)*C636+SQRT(1-Inputs!$B$38)*_xlfn.NORM.S.INV(RAND())</f>
        <v>2.5382236443282742</v>
      </c>
      <c r="AK636" s="24">
        <f ca="1">SQRT(Inputs!$B$38)*D636+SQRT(1-Inputs!$B$38)*_xlfn.NORM.S.INV(RAND())</f>
        <v>0.68920966923501925</v>
      </c>
      <c r="AL636" s="24">
        <f ca="1">SQRT(Inputs!$B$38)*E636+SQRT(1-Inputs!$B$38)*_xlfn.NORM.S.INV(RAND())</f>
        <v>3.8104923714337033</v>
      </c>
      <c r="AM636" s="24">
        <f ca="1">SQRT(Inputs!$B$38)*F636+SQRT(1-Inputs!$B$38)*_xlfn.NORM.S.INV(RAND())</f>
        <v>0.30077560646696294</v>
      </c>
      <c r="AN636" s="24">
        <f ca="1">SQRT(Inputs!$B$38)*G636+SQRT(1-Inputs!$B$38)*_xlfn.NORM.S.INV(RAND())</f>
        <v>0.70800350277623258</v>
      </c>
      <c r="AO636" s="24">
        <f ca="1">SQRT(Inputs!$B$38)*H636+SQRT(1-Inputs!$B$38)*_xlfn.NORM.S.INV(RAND())</f>
        <v>-0.46799806903676683</v>
      </c>
      <c r="AP636" s="24">
        <f ca="1">SQRT(Inputs!$B$38)*I636+SQRT(1-Inputs!$B$38)*_xlfn.NORM.S.INV(RAND())</f>
        <v>-2.3053278060082727</v>
      </c>
      <c r="AQ636" s="24">
        <f ca="1">SQRT(Inputs!$B$38)*J636+SQRT(1-Inputs!$B$38)*_xlfn.NORM.S.INV(RAND())</f>
        <v>-5.5762157833055714E-2</v>
      </c>
      <c r="AR636" s="24">
        <f ca="1">SQRT(Inputs!$B$38)*K636+SQRT(1-Inputs!$B$38)*_xlfn.NORM.S.INV(RAND())</f>
        <v>-0.45659255797548726</v>
      </c>
      <c r="AS636" s="24">
        <f ca="1">SQRT(Inputs!$B$38)*L636+SQRT(1-Inputs!$B$38)*_xlfn.NORM.S.INV(RAND())</f>
        <v>-1.4762039238088689</v>
      </c>
      <c r="AT636" s="24">
        <f ca="1">SQRT(Inputs!$B$38)*M636+SQRT(1-Inputs!$B$38)*_xlfn.NORM.S.INV(RAND())</f>
        <v>-1.1347797246791529</v>
      </c>
      <c r="AU636" s="15">
        <f ca="1">Inputs!$B$6*EXP($B$8-0.5*C$5^2+C$5*N636)</f>
        <v>5751.9159393527034</v>
      </c>
      <c r="AV636" s="15">
        <f t="shared" ca="1" si="328"/>
        <v>6915.9779839935809</v>
      </c>
      <c r="AW636" s="15">
        <f t="shared" ca="1" si="329"/>
        <v>10152.414865963012</v>
      </c>
      <c r="AX636" s="15">
        <f t="shared" ca="1" si="330"/>
        <v>11547.391778077685</v>
      </c>
      <c r="AY636" s="15">
        <f t="shared" ca="1" si="331"/>
        <v>12642.261124939349</v>
      </c>
      <c r="AZ636" s="15">
        <f t="shared" ca="1" si="332"/>
        <v>15381.377439822478</v>
      </c>
      <c r="BA636" s="15">
        <f t="shared" ca="1" si="333"/>
        <v>18628.809155015148</v>
      </c>
      <c r="BB636" s="15">
        <f t="shared" ca="1" si="334"/>
        <v>21455.032323247928</v>
      </c>
      <c r="BC636" s="15">
        <f t="shared" ca="1" si="335"/>
        <v>29803.369979283401</v>
      </c>
      <c r="BD636" s="15">
        <f t="shared" ca="1" si="336"/>
        <v>37258.593822822804</v>
      </c>
      <c r="BE636" s="15">
        <f t="shared" ca="1" si="337"/>
        <v>51144.068706885875</v>
      </c>
      <c r="BF636" s="15">
        <f ca="1">Inputs!$B$13*EXP($B$9-0.5*C$6^2+C$6*Y636)</f>
        <v>11124.833332786562</v>
      </c>
      <c r="BG636" s="15">
        <f t="shared" ca="1" si="338"/>
        <v>12606.292663807715</v>
      </c>
      <c r="BH636" s="15">
        <f t="shared" ca="1" si="339"/>
        <v>26175.680422263908</v>
      </c>
      <c r="BI636" s="15">
        <f t="shared" ca="1" si="340"/>
        <v>31751.000086078977</v>
      </c>
      <c r="BJ636" s="15">
        <f t="shared" ca="1" si="341"/>
        <v>37039.792076021906</v>
      </c>
      <c r="BK636" s="15">
        <f t="shared" ca="1" si="342"/>
        <v>46385.154207293694</v>
      </c>
      <c r="BL636" s="15">
        <f t="shared" ca="1" si="343"/>
        <v>48638.780600044782</v>
      </c>
      <c r="BM636" s="15">
        <f t="shared" ca="1" si="344"/>
        <v>53211.704694144442</v>
      </c>
      <c r="BN636" s="15">
        <f t="shared" ca="1" si="345"/>
        <v>64087.204409031234</v>
      </c>
      <c r="BO636" s="15">
        <f t="shared" ca="1" si="346"/>
        <v>84354.410683807393</v>
      </c>
      <c r="BP636" s="15">
        <f t="shared" ca="1" si="347"/>
        <v>90928.422899115118</v>
      </c>
      <c r="BQ636" s="15">
        <f ca="1">Inputs!$B$20*EXP($B$10-0.5*C$7^2+C$7*AJ636)</f>
        <v>10553.287178531067</v>
      </c>
      <c r="BR636" s="15">
        <f t="shared" ca="1" si="348"/>
        <v>17823.149134064024</v>
      </c>
      <c r="BS636" s="15">
        <f t="shared" ca="1" si="349"/>
        <v>72911.757917199619</v>
      </c>
      <c r="BT636" s="15">
        <f t="shared" ca="1" si="350"/>
        <v>108782.88349705908</v>
      </c>
      <c r="BU636" s="15">
        <f t="shared" ca="1" si="351"/>
        <v>178931.8225432614</v>
      </c>
      <c r="BV636" s="15">
        <f t="shared" ca="1" si="352"/>
        <v>224033.56789227566</v>
      </c>
      <c r="BW636" s="15">
        <f t="shared" ca="1" si="353"/>
        <v>191921.67895711417</v>
      </c>
      <c r="BX636" s="15">
        <f t="shared" ca="1" si="354"/>
        <v>265449.23277448351</v>
      </c>
      <c r="BY636" s="15">
        <f t="shared" ca="1" si="355"/>
        <v>340826.53070805722</v>
      </c>
      <c r="BZ636" s="15">
        <f t="shared" ca="1" si="356"/>
        <v>364566.88996963174</v>
      </c>
      <c r="CA636" s="15">
        <f t="shared" ca="1" si="357"/>
        <v>418585.03454968368</v>
      </c>
      <c r="CB636" s="15">
        <f ca="1">(AU636*DCF!C$10-DCF!C$5*MAX(AU636*DCF!C$10,0)-MAX(AU636-Inputs!$B$6,0)/Inputs!$B$10)*DCF!C$6</f>
        <v>1037.4437692565052</v>
      </c>
      <c r="CC636" s="15">
        <f ca="1">(AV636*DCF!D$10-DCF!D$5*MAX(AV636*DCF!D$10,0)-MAX(AV636-AU636,0)/Inputs!$B$10)*DCF!D$6</f>
        <v>1401.8967154678605</v>
      </c>
      <c r="CD636" s="15">
        <f ca="1">(AW636*DCF!E$10-DCF!E$5*MAX(AW636*DCF!E$10,0)-MAX(AW636-AV636,0)/Inputs!$B$10)*DCF!E$6</f>
        <v>1615.0513676084545</v>
      </c>
      <c r="CE636" s="15">
        <f ca="1">(AX636*DCF!F$10-DCF!F$5*MAX(AX636*DCF!F$10,0)-MAX(AX636-AW636,0)/Inputs!$B$10)*DCF!F$6</f>
        <v>2230.517112392522</v>
      </c>
      <c r="CF636" s="15">
        <f ca="1">(AY636*DCF!G$10-DCF!G$5*MAX(AY636*DCF!G$10,0)-MAX(AY636-AX636,0)/Inputs!$B$10)*DCF!G$6</f>
        <v>2394.3567573420023</v>
      </c>
      <c r="CG636" s="15">
        <f ca="1">(AZ636*DCF!H$10-DCF!H$5*MAX(AZ636*DCF!H$10,0)-MAX(AZ636-AY636,0)/Inputs!$B$10)*DCF!H$6</f>
        <v>2499.9262558653222</v>
      </c>
      <c r="CH636" s="15">
        <f ca="1">(BA636*DCF!I$10-DCF!I$5*MAX(BA636*DCF!I$10,0)-MAX(BA636-AZ636,0)/Inputs!$B$10)*DCF!I$6</f>
        <v>2870.1112705774035</v>
      </c>
      <c r="CI636" s="15">
        <f ca="1">(BB636*DCF!J$10-DCF!J$5*MAX(BB636*DCF!J$10,0)-MAX(BB636-BA636,0)/Inputs!$B$10)*DCF!J$6</f>
        <v>3253.4657805771903</v>
      </c>
      <c r="CJ636" s="15">
        <f ca="1">(BC636*DCF!K$10-DCF!K$5*MAX(BC636*DCF!K$10,0)-MAX(BC636-BB636,0)/Inputs!$B$10)*DCF!K$6</f>
        <v>3629.2237349924494</v>
      </c>
      <c r="CK636" s="15">
        <f ca="1">(BD636*DCF!L$10-DCF!L$5*MAX(BD636*DCF!L$10,0)-MAX(BD636-BC636,0)/Inputs!$B$10)*DCF!L$6</f>
        <v>4655.2233031170981</v>
      </c>
      <c r="CL636" s="15">
        <f ca="1">(BE636*DCF!M$10-DCF!M$5*MAX(BE636*DCF!M$10,0)-MAX(BE636-BD636,0)/Inputs!$B$10)*DCF!M$6</f>
        <v>5558.3212543955233</v>
      </c>
      <c r="CM636" s="15">
        <f ca="1">(BF636*DCF!C$28-DCF!C$5*MAX(BF636*DCF!C$28,0)-MAX(BF636-Inputs!$B$13,0)/Inputs!$B$17)*DCF!C$6</f>
        <v>3395.2261750855478</v>
      </c>
      <c r="CN636" s="15">
        <f ca="1">(BG636*DCF!D$28-DCF!D$5*MAX(BG636*DCF!D$28,0)-MAX(BG636-BF636,0)/Inputs!$B$17)*DCF!D$6</f>
        <v>3396.7807389760364</v>
      </c>
      <c r="CO636" s="15">
        <f ca="1">(BH636*DCF!E$28-DCF!E$5*MAX(BH636*DCF!E$28,0)-MAX(BH636-BG636,0)/Inputs!$B$17)*DCF!E$6</f>
        <v>4739.0792438346416</v>
      </c>
      <c r="CP636" s="15">
        <f ca="1">(BI636*DCF!F$28-DCF!F$5*MAX(BI636*DCF!F$28,0)-MAX(BI636-BH636,0)/Inputs!$B$17)*DCF!F$6</f>
        <v>7604.4851051963924</v>
      </c>
      <c r="CQ636" s="15">
        <f ca="1">(BJ636*DCF!G$28-DCF!G$5*MAX(BJ636*DCF!G$28,0)-MAX(BJ636-BI636,0)/Inputs!$B$17)*DCF!G$6</f>
        <v>8720.7325083935502</v>
      </c>
      <c r="CR636" s="15">
        <f ca="1">(BK636*DCF!H$28-DCF!H$5*MAX(BK636*DCF!H$28,0)-MAX(BK636-BJ636,0)/Inputs!$B$17)*DCF!H$6</f>
        <v>10019.553379107516</v>
      </c>
      <c r="CS636" s="15">
        <f ca="1">(BL636*DCF!I$28-DCF!I$5*MAX(BL636*DCF!I$28,0)-MAX(BL636-BK636,0)/Inputs!$B$17)*DCF!I$6</f>
        <v>11114.092501544339</v>
      </c>
      <c r="CT636" s="15">
        <f ca="1">(BM636*DCF!J$28-DCF!J$5*MAX(BM636*DCF!J$28,0)-MAX(BM636-BL636,0)/Inputs!$B$17)*DCF!J$6</f>
        <v>11264.295212728017</v>
      </c>
      <c r="CU636" s="15">
        <f ca="1">(BN636*DCF!K$28-DCF!K$5*MAX(BN636*DCF!K$28,0)-MAX(BN636-BM636,0)/Inputs!$B$17)*DCF!K$6</f>
        <v>12202.039166856926</v>
      </c>
      <c r="CV636" s="15">
        <f ca="1">(BO636*DCF!L$28-DCF!L$5*MAX(BO636*DCF!L$28,0)-MAX(BO636-BN636,0)/Inputs!$B$17)*DCF!L$6</f>
        <v>14537.207334569714</v>
      </c>
      <c r="CW636" s="15">
        <f ca="1">(BP636*DCF!M$28-DCF!M$5*MAX(BP636*DCF!M$28,0)-MAX(BP636-BO636,0)/Inputs!$B$17)*DCF!M$6</f>
        <v>16421.066389758009</v>
      </c>
      <c r="CX636" s="15">
        <f ca="1">(BQ636*DCF!C$46-DCF!C$5*MAX(BQ636*DCF!C$46,0)-MAX(BQ636-Inputs!$B$20,0)/Inputs!$B$24)*DCF!C$6</f>
        <v>-5833.2243731162125</v>
      </c>
      <c r="CY636" s="15">
        <f ca="1">(BR636*DCF!D$46-DCF!D$5*MAX(BR636*DCF!D$46,0)-MAX(BR636-BQ636,0)/Inputs!$B$24)*DCF!D$6</f>
        <v>-6143.9856670667896</v>
      </c>
      <c r="CZ636" s="15">
        <f ca="1">(BS636*DCF!E$46-DCF!E$5*MAX(BS636*DCF!E$46,0)-MAX(BS636-BR636,0)/Inputs!$B$24)*DCF!E$6</f>
        <v>-30336.355339503458</v>
      </c>
      <c r="DA636" s="15">
        <f ca="1">(BT636*DCF!F$46-DCF!F$5*MAX(BT636*DCF!F$46,0)-MAX(BT636-BS636,0)/Inputs!$B$24)*DCF!F$6</f>
        <v>-20984.068150520066</v>
      </c>
      <c r="DB636" s="15">
        <f ca="1">(BU636*DCF!G$46-DCF!G$5*MAX(BU636*DCF!G$46,0)-MAX(BU636-BT636,0)/Inputs!$B$24)*DCF!G$6</f>
        <v>-29615.630105578741</v>
      </c>
      <c r="DC636" s="15">
        <f ca="1">(BV636*DCF!H$46-DCF!H$5*MAX(BV636*DCF!H$46,0)-MAX(BV636-BU636,0)/Inputs!$B$24)*DCF!H$6</f>
        <v>-14015.091024227568</v>
      </c>
      <c r="DD636" s="15">
        <f ca="1">(BW636*DCF!I$46-DCF!I$5*MAX(BW636*DCF!I$46,0)-MAX(BW636-BV636,0)/Inputs!$B$24)*DCF!I$6</f>
        <v>4432.5055590067941</v>
      </c>
      <c r="DE636" s="15">
        <f ca="1">(BX636*DCF!J$46-DCF!J$5*MAX(BX636*DCF!J$46,0)-MAX(BX636-BW636,0)/Inputs!$B$24)*DCF!J$6</f>
        <v>-8363.44495796716</v>
      </c>
      <c r="DF636" s="15">
        <f ca="1">(BY636*DCF!K$46-DCF!K$5*MAX(BY636*DCF!K$46,0)-MAX(BY636-BX636,0)/Inputs!$B$24)*DCF!K$6</f>
        <v>1003.7176341117375</v>
      </c>
      <c r="DG636" s="15">
        <f ca="1">(BZ636*DCF!L$46-DCF!L$5*MAX(BZ636*DCF!L$46,0)-MAX(BZ636-BY636,0)/Inputs!$B$24)*DCF!L$6</f>
        <v>19828.303175475805</v>
      </c>
      <c r="DH636" s="15">
        <f ca="1">(CA636*DCF!M$46-DCF!M$5*MAX(CA636*DCF!M$46,0)-MAX(CA636-BZ636,0)/Inputs!$B$24)*DCF!M$6</f>
        <v>21522.595580055768</v>
      </c>
      <c r="DI636" s="15">
        <f ca="1">SUM(CB636:CL636)+BE636*DCF!M$10*(1+Inputs!$B$30)*(1-Inputs!$B$33)*(1-Inputs!$B$30/Inputs!$B$31)/(Inputs!$B$29-Inputs!$B$30)*DCF!M$6</f>
        <v>173480.15684314945</v>
      </c>
      <c r="DJ636" s="15">
        <f ca="1">SUM(CM636:CW636)+BP636*DCF!M$28*(1+Inputs!$B$30)*(1-Inputs!$B$33)*(1-Inputs!$B$30/Inputs!$B$31)/(Inputs!$B$29-Inputs!$B$30)*DCF!M$6</f>
        <v>440821.22886558599</v>
      </c>
      <c r="DK636" s="15">
        <f ca="1">SUM(CX636:DH636)+CA636*DCF!M$46*(1+Inputs!$B$30)*(1-Inputs!$B$33)*(1-Inputs!$B$30/Inputs!$B$31)/(Inputs!$B$29-Inputs!$B$30)*DCF!M$6</f>
        <v>578677.37031168106</v>
      </c>
      <c r="DM636" s="15">
        <f ca="1">DI636+DJ636+DK636+Inputs!$B$34+Inputs!$B$36-Inputs!$B$35</f>
        <v>1269829.7560204165</v>
      </c>
    </row>
    <row r="637" spans="1:117" x14ac:dyDescent="0.75">
      <c r="A637" s="11">
        <v>624</v>
      </c>
      <c r="C637" s="24">
        <f t="shared" ca="1" si="362"/>
        <v>-0.91856117562155915</v>
      </c>
      <c r="D637" s="24">
        <f t="shared" ca="1" si="362"/>
        <v>8.3349141306411963E-3</v>
      </c>
      <c r="E637" s="24">
        <f t="shared" ca="1" si="362"/>
        <v>-1.2097123801456455</v>
      </c>
      <c r="F637" s="24">
        <f t="shared" ca="1" si="362"/>
        <v>8.6336114425383567E-2</v>
      </c>
      <c r="G637" s="24">
        <f t="shared" ca="1" si="362"/>
        <v>1.4986440197342628</v>
      </c>
      <c r="H637" s="24">
        <f t="shared" ca="1" si="362"/>
        <v>1.2359645286858685</v>
      </c>
      <c r="I637" s="24">
        <f t="shared" ca="1" si="362"/>
        <v>-1.0896119549111951</v>
      </c>
      <c r="J637" s="24">
        <f t="shared" ca="1" si="362"/>
        <v>-0.73145226307947819</v>
      </c>
      <c r="K637" s="24">
        <f t="shared" ca="1" si="362"/>
        <v>0.35272020034618584</v>
      </c>
      <c r="L637" s="24">
        <f t="shared" ca="1" si="362"/>
        <v>6.6402831674054587E-3</v>
      </c>
      <c r="M637" s="24">
        <f t="shared" ca="1" si="362"/>
        <v>0.80614988603453219</v>
      </c>
      <c r="N637" s="24">
        <f ca="1">SQRT(Inputs!$B$38)*C637+SQRT(1-Inputs!$B$38)*_xlfn.NORM.S.INV(RAND())</f>
        <v>-0.48578039092643316</v>
      </c>
      <c r="O637" s="24">
        <f ca="1">SQRT(Inputs!$B$38)*D637+SQRT(1-Inputs!$B$38)*_xlfn.NORM.S.INV(RAND())</f>
        <v>-1.0048052835983114</v>
      </c>
      <c r="P637" s="24">
        <f ca="1">SQRT(Inputs!$B$38)*E637+SQRT(1-Inputs!$B$38)*_xlfn.NORM.S.INV(RAND())</f>
        <v>1.3423011388731683</v>
      </c>
      <c r="Q637" s="24">
        <f ca="1">SQRT(Inputs!$B$38)*F637+SQRT(1-Inputs!$B$38)*_xlfn.NORM.S.INV(RAND())</f>
        <v>1.7819124172766054</v>
      </c>
      <c r="R637" s="24">
        <f ca="1">SQRT(Inputs!$B$38)*G637+SQRT(1-Inputs!$B$38)*_xlfn.NORM.S.INV(RAND())</f>
        <v>0.67122818614880286</v>
      </c>
      <c r="S637" s="24">
        <f ca="1">SQRT(Inputs!$B$38)*H637+SQRT(1-Inputs!$B$38)*_xlfn.NORM.S.INV(RAND())</f>
        <v>0.29401518006531685</v>
      </c>
      <c r="T637" s="24">
        <f ca="1">SQRT(Inputs!$B$38)*I637+SQRT(1-Inputs!$B$38)*_xlfn.NORM.S.INV(RAND())</f>
        <v>8.5424205787162588E-2</v>
      </c>
      <c r="U637" s="24">
        <f ca="1">SQRT(Inputs!$B$38)*J637+SQRT(1-Inputs!$B$38)*_xlfn.NORM.S.INV(RAND())</f>
        <v>-0.492881740073563</v>
      </c>
      <c r="V637" s="24">
        <f ca="1">SQRT(Inputs!$B$38)*K637+SQRT(1-Inputs!$B$38)*_xlfn.NORM.S.INV(RAND())</f>
        <v>1.2841025612152419</v>
      </c>
      <c r="W637" s="24">
        <f ca="1">SQRT(Inputs!$B$38)*L637+SQRT(1-Inputs!$B$38)*_xlfn.NORM.S.INV(RAND())</f>
        <v>-0.17625895002754349</v>
      </c>
      <c r="X637" s="24">
        <f ca="1">SQRT(Inputs!$B$38)*M637+SQRT(1-Inputs!$B$38)*_xlfn.NORM.S.INV(RAND())</f>
        <v>0.63219136534363496</v>
      </c>
      <c r="Y637" s="24">
        <f ca="1">SQRT(Inputs!$B$38)*C637+SQRT(1-Inputs!$B$38)*_xlfn.NORM.S.INV(RAND())</f>
        <v>-0.42517830997959166</v>
      </c>
      <c r="Z637" s="24">
        <f ca="1">SQRT(Inputs!$B$38)*D637+SQRT(1-Inputs!$B$38)*_xlfn.NORM.S.INV(RAND())</f>
        <v>0.84232990269027963</v>
      </c>
      <c r="AA637" s="24">
        <f ca="1">SQRT(Inputs!$B$38)*E637+SQRT(1-Inputs!$B$38)*_xlfn.NORM.S.INV(RAND())</f>
        <v>-0.61659542912572485</v>
      </c>
      <c r="AB637" s="24">
        <f ca="1">SQRT(Inputs!$B$38)*F637+SQRT(1-Inputs!$B$38)*_xlfn.NORM.S.INV(RAND())</f>
        <v>0.20430936394792742</v>
      </c>
      <c r="AC637" s="24">
        <f ca="1">SQRT(Inputs!$B$38)*G637+SQRT(1-Inputs!$B$38)*_xlfn.NORM.S.INV(RAND())</f>
        <v>0.67648876952045456</v>
      </c>
      <c r="AD637" s="24">
        <f ca="1">SQRT(Inputs!$B$38)*H637+SQRT(1-Inputs!$B$38)*_xlfn.NORM.S.INV(RAND())</f>
        <v>0.42065272796033187</v>
      </c>
      <c r="AE637" s="24">
        <f ca="1">SQRT(Inputs!$B$38)*I637+SQRT(1-Inputs!$B$38)*_xlfn.NORM.S.INV(RAND())</f>
        <v>-0.35560558603265896</v>
      </c>
      <c r="AF637" s="24">
        <f ca="1">SQRT(Inputs!$B$38)*J637+SQRT(1-Inputs!$B$38)*_xlfn.NORM.S.INV(RAND())</f>
        <v>-0.13464313664723637</v>
      </c>
      <c r="AG637" s="24">
        <f ca="1">SQRT(Inputs!$B$38)*K637+SQRT(1-Inputs!$B$38)*_xlfn.NORM.S.INV(RAND())</f>
        <v>-0.18028615906131279</v>
      </c>
      <c r="AH637" s="24">
        <f ca="1">SQRT(Inputs!$B$38)*L637+SQRT(1-Inputs!$B$38)*_xlfn.NORM.S.INV(RAND())</f>
        <v>0.21944667477388718</v>
      </c>
      <c r="AI637" s="24">
        <f ca="1">SQRT(Inputs!$B$38)*M637+SQRT(1-Inputs!$B$38)*_xlfn.NORM.S.INV(RAND())</f>
        <v>1.4595964723002268</v>
      </c>
      <c r="AJ637" s="24">
        <f ca="1">SQRT(Inputs!$B$38)*C637+SQRT(1-Inputs!$B$38)*_xlfn.NORM.S.INV(RAND())</f>
        <v>-0.69091242755148574</v>
      </c>
      <c r="AK637" s="24">
        <f ca="1">SQRT(Inputs!$B$38)*D637+SQRT(1-Inputs!$B$38)*_xlfn.NORM.S.INV(RAND())</f>
        <v>1.8165263475138913</v>
      </c>
      <c r="AL637" s="24">
        <f ca="1">SQRT(Inputs!$B$38)*E637+SQRT(1-Inputs!$B$38)*_xlfn.NORM.S.INV(RAND())</f>
        <v>0.53131355568026861</v>
      </c>
      <c r="AM637" s="24">
        <f ca="1">SQRT(Inputs!$B$38)*F637+SQRT(1-Inputs!$B$38)*_xlfn.NORM.S.INV(RAND())</f>
        <v>-0.19670738739008664</v>
      </c>
      <c r="AN637" s="24">
        <f ca="1">SQRT(Inputs!$B$38)*G637+SQRT(1-Inputs!$B$38)*_xlfn.NORM.S.INV(RAND())</f>
        <v>0.24232707855295377</v>
      </c>
      <c r="AO637" s="24">
        <f ca="1">SQRT(Inputs!$B$38)*H637+SQRT(1-Inputs!$B$38)*_xlfn.NORM.S.INV(RAND())</f>
        <v>1.4788816630683259</v>
      </c>
      <c r="AP637" s="24">
        <f ca="1">SQRT(Inputs!$B$38)*I637+SQRT(1-Inputs!$B$38)*_xlfn.NORM.S.INV(RAND())</f>
        <v>-0.94762190599812446</v>
      </c>
      <c r="AQ637" s="24">
        <f ca="1">SQRT(Inputs!$B$38)*J637+SQRT(1-Inputs!$B$38)*_xlfn.NORM.S.INV(RAND())</f>
        <v>0.16387360996389116</v>
      </c>
      <c r="AR637" s="24">
        <f ca="1">SQRT(Inputs!$B$38)*K637+SQRT(1-Inputs!$B$38)*_xlfn.NORM.S.INV(RAND())</f>
        <v>-0.39409196108463562</v>
      </c>
      <c r="AS637" s="24">
        <f ca="1">SQRT(Inputs!$B$38)*L637+SQRT(1-Inputs!$B$38)*_xlfn.NORM.S.INV(RAND())</f>
        <v>1.0289842850138793</v>
      </c>
      <c r="AT637" s="24">
        <f ca="1">SQRT(Inputs!$B$38)*M637+SQRT(1-Inputs!$B$38)*_xlfn.NORM.S.INV(RAND())</f>
        <v>0.34501378228284546</v>
      </c>
      <c r="AU637" s="15">
        <f ca="1">Inputs!$B$6*EXP($B$8-0.5*C$5^2+C$5*N637)</f>
        <v>4586.9823666308157</v>
      </c>
      <c r="AV637" s="15">
        <f t="shared" ca="1" si="328"/>
        <v>4816.5924535068252</v>
      </c>
      <c r="AW637" s="15">
        <f t="shared" ca="1" si="329"/>
        <v>7038.6295191060062</v>
      </c>
      <c r="AX637" s="15">
        <f t="shared" ca="1" si="330"/>
        <v>10736.197035462315</v>
      </c>
      <c r="AY637" s="15">
        <f t="shared" ca="1" si="331"/>
        <v>14190.669452937676</v>
      </c>
      <c r="AZ637" s="15">
        <f t="shared" ca="1" si="332"/>
        <v>17926.685144358045</v>
      </c>
      <c r="BA637" s="15">
        <f t="shared" ca="1" si="333"/>
        <v>22134.691422736403</v>
      </c>
      <c r="BB637" s="15">
        <f t="shared" ca="1" si="334"/>
        <v>25793.888380210134</v>
      </c>
      <c r="BC637" s="15">
        <f t="shared" ca="1" si="335"/>
        <v>35759.820624369982</v>
      </c>
      <c r="BD637" s="15">
        <f t="shared" ca="1" si="336"/>
        <v>43092.83057502094</v>
      </c>
      <c r="BE637" s="15">
        <f t="shared" ca="1" si="337"/>
        <v>55934.48547478392</v>
      </c>
      <c r="BF637" s="15">
        <f ca="1">Inputs!$B$13*EXP($B$9-0.5*C$6^2+C$6*Y637)</f>
        <v>12712.977653954185</v>
      </c>
      <c r="BG637" s="15">
        <f t="shared" ca="1" si="338"/>
        <v>18037.008256299741</v>
      </c>
      <c r="BH637" s="15">
        <f t="shared" ca="1" si="339"/>
        <v>19895.569778100755</v>
      </c>
      <c r="BI637" s="15">
        <f t="shared" ca="1" si="340"/>
        <v>25133.241742267386</v>
      </c>
      <c r="BJ637" s="15">
        <f t="shared" ca="1" si="341"/>
        <v>33967.625531084785</v>
      </c>
      <c r="BK637" s="15">
        <f t="shared" ca="1" si="342"/>
        <v>44145.990409400234</v>
      </c>
      <c r="BL637" s="15">
        <f t="shared" ca="1" si="343"/>
        <v>51785.711509414694</v>
      </c>
      <c r="BM637" s="15">
        <f t="shared" ca="1" si="344"/>
        <v>62599.93914284448</v>
      </c>
      <c r="BN637" s="15">
        <f t="shared" ca="1" si="345"/>
        <v>75344.57401824421</v>
      </c>
      <c r="BO637" s="15">
        <f t="shared" ca="1" si="346"/>
        <v>95098.882686287761</v>
      </c>
      <c r="BP637" s="15">
        <f t="shared" ca="1" si="347"/>
        <v>138097.34744632646</v>
      </c>
      <c r="BQ637" s="15">
        <f ca="1">Inputs!$B$20*EXP($B$10-0.5*C$7^2+C$7*AJ637)</f>
        <v>3357.2383941840244</v>
      </c>
      <c r="BR637" s="15">
        <f t="shared" ca="1" si="348"/>
        <v>8110.7691749669921</v>
      </c>
      <c r="BS637" s="15">
        <f t="shared" ca="1" si="349"/>
        <v>12937.819936587193</v>
      </c>
      <c r="BT637" s="15">
        <f t="shared" ca="1" si="350"/>
        <v>16941.276801976517</v>
      </c>
      <c r="BU637" s="15">
        <f t="shared" ca="1" si="351"/>
        <v>24896.425812095469</v>
      </c>
      <c r="BV637" s="15">
        <f t="shared" ca="1" si="352"/>
        <v>48334.446358718058</v>
      </c>
      <c r="BW637" s="15">
        <f t="shared" ca="1" si="353"/>
        <v>55190.640030155984</v>
      </c>
      <c r="BX637" s="15">
        <f t="shared" ca="1" si="354"/>
        <v>79771.069858755349</v>
      </c>
      <c r="BY637" s="15">
        <f t="shared" ca="1" si="355"/>
        <v>103655.07975983851</v>
      </c>
      <c r="BZ637" s="15">
        <f t="shared" ca="1" si="356"/>
        <v>175729.09437218524</v>
      </c>
      <c r="CA637" s="15">
        <f t="shared" ca="1" si="357"/>
        <v>262453.53564086888</v>
      </c>
      <c r="CB637" s="15">
        <f ca="1">(AU637*DCF!C$10-DCF!C$5*MAX(AU637*DCF!C$10,0)-MAX(AU637-Inputs!$B$6,0)/Inputs!$B$10)*DCF!C$6</f>
        <v>1045.7499532687309</v>
      </c>
      <c r="CC637" s="15">
        <f ca="1">(AV637*DCF!D$10-DCF!D$5*MAX(AV637*DCF!D$10,0)-MAX(AV637-AU637,0)/Inputs!$B$10)*DCF!D$6</f>
        <v>1118.0273688376908</v>
      </c>
      <c r="CD637" s="15">
        <f ca="1">(AW637*DCF!E$10-DCF!E$5*MAX(AW637*DCF!E$10,0)-MAX(AW637-AV637,0)/Inputs!$B$10)*DCF!E$6</f>
        <v>1124.6127449546809</v>
      </c>
      <c r="CE637" s="15">
        <f ca="1">(AX637*DCF!F$10-DCF!F$5*MAX(AX637*DCF!F$10,0)-MAX(AX637-AW637,0)/Inputs!$B$10)*DCF!F$6</f>
        <v>1574.3225760407342</v>
      </c>
      <c r="CF637" s="15">
        <f ca="1">(AY637*DCF!G$10-DCF!G$5*MAX(AY637*DCF!G$10,0)-MAX(AY637-AX637,0)/Inputs!$B$10)*DCF!G$6</f>
        <v>2259.834087266197</v>
      </c>
      <c r="CG637" s="15">
        <f ca="1">(AZ637*DCF!H$10-DCF!H$5*MAX(AZ637*DCF!H$10,0)-MAX(AZ637-AY637,0)/Inputs!$B$10)*DCF!H$6</f>
        <v>2817.082216315509</v>
      </c>
      <c r="CH637" s="15">
        <f ca="1">(BA637*DCF!I$10-DCF!I$5*MAX(BA637*DCF!I$10,0)-MAX(BA637-AZ637,0)/Inputs!$B$10)*DCF!I$6</f>
        <v>3352.9401820624739</v>
      </c>
      <c r="CI637" s="15">
        <f ca="1">(BB637*DCF!J$10-DCF!J$5*MAX(BB637*DCF!J$10,0)-MAX(BB637-BA637,0)/Inputs!$B$10)*DCF!J$6</f>
        <v>3871.8000960520694</v>
      </c>
      <c r="CJ637" s="15">
        <f ca="1">(BC637*DCF!K$10-DCF!K$5*MAX(BC637*DCF!K$10,0)-MAX(BC637-BB637,0)/Inputs!$B$10)*DCF!K$6</f>
        <v>4361.6780096801185</v>
      </c>
      <c r="CK637" s="15">
        <f ca="1">(BD637*DCF!L$10-DCF!L$5*MAX(BD637*DCF!L$10,0)-MAX(BD637-BC637,0)/Inputs!$B$10)*DCF!L$6</f>
        <v>5550.9413841704327</v>
      </c>
      <c r="CL637" s="15">
        <f ca="1">(BE637*DCF!M$10-DCF!M$5*MAX(BE637*DCF!M$10,0)-MAX(BE637-BD637,0)/Inputs!$B$10)*DCF!M$6</f>
        <v>6359.0064700635721</v>
      </c>
      <c r="CM637" s="15">
        <f ca="1">(BF637*DCF!C$28-DCF!C$5*MAX(BF637*DCF!C$28,0)-MAX(BF637-Inputs!$B$13,0)/Inputs!$B$17)*DCF!C$6</f>
        <v>3573.6870015819241</v>
      </c>
      <c r="CN637" s="15">
        <f ca="1">(BG637*DCF!D$28-DCF!D$5*MAX(BG637*DCF!D$28,0)-MAX(BG637-BF637,0)/Inputs!$B$17)*DCF!D$6</f>
        <v>4176.4551013412565</v>
      </c>
      <c r="CO637" s="15">
        <f ca="1">(BH637*DCF!E$28-DCF!E$5*MAX(BH637*DCF!E$28,0)-MAX(BH637-BG637,0)/Inputs!$B$17)*DCF!E$6</f>
        <v>5268.4827372438667</v>
      </c>
      <c r="CP637" s="15">
        <f ca="1">(BI637*DCF!F$28-DCF!F$5*MAX(BI637*DCF!F$28,0)-MAX(BI637-BH637,0)/Inputs!$B$17)*DCF!F$6</f>
        <v>5869.4121329640047</v>
      </c>
      <c r="CQ637" s="15">
        <f ca="1">(BJ637*DCF!G$28-DCF!G$5*MAX(BJ637*DCF!G$28,0)-MAX(BJ637-BI637,0)/Inputs!$B$17)*DCF!G$6</f>
        <v>7327.302075448697</v>
      </c>
      <c r="CR637" s="15">
        <f ca="1">(BK637*DCF!H$28-DCF!H$5*MAX(BK637*DCF!H$28,0)-MAX(BK637-BJ637,0)/Inputs!$B$17)*DCF!H$6</f>
        <v>9336.3582179272616</v>
      </c>
      <c r="CS637" s="15">
        <f ca="1">(BL637*DCF!I$28-DCF!I$5*MAX(BL637*DCF!I$28,0)-MAX(BL637-BK637,0)/Inputs!$B$17)*DCF!I$6</f>
        <v>11081.033149195051</v>
      </c>
      <c r="CT637" s="15">
        <f ca="1">(BM637*DCF!J$28-DCF!J$5*MAX(BM637*DCF!J$28,0)-MAX(BM637-BL637,0)/Inputs!$B$17)*DCF!J$6</f>
        <v>12531.105007328908</v>
      </c>
      <c r="CU637" s="15">
        <f ca="1">(BN637*DCF!K$28-DCF!K$5*MAX(BN637*DCF!K$28,0)-MAX(BN637-BM637,0)/Inputs!$B$17)*DCF!K$6</f>
        <v>14350.462715593234</v>
      </c>
      <c r="CV637" s="15">
        <f ca="1">(BO637*DCF!L$28-DCF!L$5*MAX(BO637*DCF!L$28,0)-MAX(BO637-BN637,0)/Inputs!$B$17)*DCF!L$6</f>
        <v>16738.990243624248</v>
      </c>
      <c r="CW637" s="15">
        <f ca="1">(BP637*DCF!M$28-DCF!M$5*MAX(BP637*DCF!M$28,0)-MAX(BP637-BO637,0)/Inputs!$B$17)*DCF!M$6</f>
        <v>21488.548049011508</v>
      </c>
      <c r="CX637" s="15">
        <f ca="1">(BQ637*DCF!C$46-DCF!C$5*MAX(BQ637*DCF!C$46,0)-MAX(BQ637-Inputs!$B$20,0)/Inputs!$B$24)*DCF!C$6</f>
        <v>-847.50928003512081</v>
      </c>
      <c r="CY637" s="15">
        <f ca="1">(BR637*DCF!D$46-DCF!D$5*MAX(BR637*DCF!D$46,0)-MAX(BR637-BQ637,0)/Inputs!$B$24)*DCF!D$6</f>
        <v>-3412.6112788567925</v>
      </c>
      <c r="CZ637" s="15">
        <f ca="1">(BS637*DCF!E$46-DCF!E$5*MAX(BS637*DCF!E$46,0)-MAX(BS637-BR637,0)/Inputs!$B$24)*DCF!E$6</f>
        <v>-3432.6102575610803</v>
      </c>
      <c r="DA637" s="15">
        <f ca="1">(BT637*DCF!F$46-DCF!F$5*MAX(BT637*DCF!F$46,0)-MAX(BT637-BS637,0)/Inputs!$B$24)*DCF!F$6</f>
        <v>-2691.5560912566439</v>
      </c>
      <c r="DB637" s="15">
        <f ca="1">(BU637*DCF!G$46-DCF!G$5*MAX(BU637*DCF!G$46,0)-MAX(BU637-BT637,0)/Inputs!$B$24)*DCF!G$6</f>
        <v>-3513.4215274386765</v>
      </c>
      <c r="DC637" s="15">
        <f ca="1">(BV637*DCF!H$46-DCF!H$5*MAX(BV637*DCF!H$46,0)-MAX(BV637-BU637,0)/Inputs!$B$24)*DCF!H$6</f>
        <v>-7283.2212777284658</v>
      </c>
      <c r="DD637" s="15">
        <f ca="1">(BW637*DCF!I$46-DCF!I$5*MAX(BW637*DCF!I$46,0)-MAX(BW637-BV637,0)/Inputs!$B$24)*DCF!I$6</f>
        <v>-693.49874563624553</v>
      </c>
      <c r="DE637" s="15">
        <f ca="1">(BX637*DCF!J$46-DCF!J$5*MAX(BX637*DCF!J$46,0)-MAX(BX637-BW637,0)/Inputs!$B$24)*DCF!J$6</f>
        <v>-3172.1526808258959</v>
      </c>
      <c r="DF637" s="15">
        <f ca="1">(BY637*DCF!K$46-DCF!K$5*MAX(BY637*DCF!K$46,0)-MAX(BY637-BX637,0)/Inputs!$B$24)*DCF!K$6</f>
        <v>70.177533436801284</v>
      </c>
      <c r="DG637" s="15">
        <f ca="1">(BZ637*DCF!L$46-DCF!L$5*MAX(BZ637*DCF!L$46,0)-MAX(BZ637-BY637,0)/Inputs!$B$24)*DCF!L$6</f>
        <v>-4163.2490385752562</v>
      </c>
      <c r="DH637" s="15">
        <f ca="1">(CA637*DCF!M$46-DCF!M$5*MAX(CA637*DCF!M$46,0)-MAX(CA637-BZ637,0)/Inputs!$B$24)*DCF!M$6</f>
        <v>2445.0449088420205</v>
      </c>
      <c r="DI637" s="15">
        <f ca="1">SUM(CB637:CL637)+BE637*DCF!M$10*(1+Inputs!$B$30)*(1-Inputs!$B$33)*(1-Inputs!$B$30/Inputs!$B$31)/(Inputs!$B$29-Inputs!$B$30)*DCF!M$6</f>
        <v>189102.40782203339</v>
      </c>
      <c r="DJ637" s="15">
        <f ca="1">SUM(CM637:CW637)+BP637*DCF!M$28*(1+Inputs!$B$30)*(1-Inputs!$B$33)*(1-Inputs!$B$30/Inputs!$B$31)/(Inputs!$B$29-Inputs!$B$30)*DCF!M$6</f>
        <v>624177.4952199196</v>
      </c>
      <c r="DK637" s="15">
        <f ca="1">SUM(CX637:DH637)+CA637*DCF!M$46*(1+Inputs!$B$30)*(1-Inputs!$B$33)*(1-Inputs!$B$30/Inputs!$B$31)/(Inputs!$B$29-Inputs!$B$30)*DCF!M$6</f>
        <v>379089.64797395066</v>
      </c>
      <c r="DM637" s="15">
        <f ca="1">DI637+DJ637+DK637+Inputs!$B$34+Inputs!$B$36-Inputs!$B$35</f>
        <v>1269220.5510159037</v>
      </c>
    </row>
    <row r="638" spans="1:117" x14ac:dyDescent="0.75">
      <c r="A638" s="11">
        <v>625</v>
      </c>
      <c r="C638" s="24">
        <f t="shared" ca="1" si="362"/>
        <v>-0.17768742554522701</v>
      </c>
      <c r="D638" s="24">
        <f t="shared" ca="1" si="362"/>
        <v>-0.32091982991328394</v>
      </c>
      <c r="E638" s="24">
        <f t="shared" ca="1" si="362"/>
        <v>-0.89270001028360102</v>
      </c>
      <c r="F638" s="24">
        <f t="shared" ca="1" si="362"/>
        <v>1.5771958461023998</v>
      </c>
      <c r="G638" s="24">
        <f t="shared" ca="1" si="362"/>
        <v>1.7833321916546272</v>
      </c>
      <c r="H638" s="24">
        <f t="shared" ca="1" si="362"/>
        <v>1.3622107942417636</v>
      </c>
      <c r="I638" s="24">
        <f t="shared" ca="1" si="362"/>
        <v>-0.30275725909107704</v>
      </c>
      <c r="J638" s="24">
        <f t="shared" ca="1" si="362"/>
        <v>0.96564926046572908</v>
      </c>
      <c r="K638" s="24">
        <f t="shared" ca="1" si="362"/>
        <v>-4.6881386892730262E-2</v>
      </c>
      <c r="L638" s="24">
        <f t="shared" ca="1" si="362"/>
        <v>0.32424080627657492</v>
      </c>
      <c r="M638" s="24">
        <f t="shared" ca="1" si="362"/>
        <v>-0.3593806547963988</v>
      </c>
      <c r="N638" s="24">
        <f ca="1">SQRT(Inputs!$B$38)*C638+SQRT(1-Inputs!$B$38)*_xlfn.NORM.S.INV(RAND())</f>
        <v>1.3001413326219655</v>
      </c>
      <c r="O638" s="24">
        <f ca="1">SQRT(Inputs!$B$38)*D638+SQRT(1-Inputs!$B$38)*_xlfn.NORM.S.INV(RAND())</f>
        <v>0.33662865025747146</v>
      </c>
      <c r="P638" s="24">
        <f ca="1">SQRT(Inputs!$B$38)*E638+SQRT(1-Inputs!$B$38)*_xlfn.NORM.S.INV(RAND())</f>
        <v>0.54594877000421171</v>
      </c>
      <c r="Q638" s="24">
        <f ca="1">SQRT(Inputs!$B$38)*F638+SQRT(1-Inputs!$B$38)*_xlfn.NORM.S.INV(RAND())</f>
        <v>0.61728888011603278</v>
      </c>
      <c r="R638" s="24">
        <f ca="1">SQRT(Inputs!$B$38)*G638+SQRT(1-Inputs!$B$38)*_xlfn.NORM.S.INV(RAND())</f>
        <v>1.7453978008270183</v>
      </c>
      <c r="S638" s="24">
        <f ca="1">SQRT(Inputs!$B$38)*H638+SQRT(1-Inputs!$B$38)*_xlfn.NORM.S.INV(RAND())</f>
        <v>-0.1178513039461504</v>
      </c>
      <c r="T638" s="24">
        <f ca="1">SQRT(Inputs!$B$38)*I638+SQRT(1-Inputs!$B$38)*_xlfn.NORM.S.INV(RAND())</f>
        <v>-0.44065283900799079</v>
      </c>
      <c r="U638" s="24">
        <f ca="1">SQRT(Inputs!$B$38)*J638+SQRT(1-Inputs!$B$38)*_xlfn.NORM.S.INV(RAND())</f>
        <v>1.6882046528995627</v>
      </c>
      <c r="V638" s="24">
        <f ca="1">SQRT(Inputs!$B$38)*K638+SQRT(1-Inputs!$B$38)*_xlfn.NORM.S.INV(RAND())</f>
        <v>-0.39596110428910314</v>
      </c>
      <c r="W638" s="24">
        <f ca="1">SQRT(Inputs!$B$38)*L638+SQRT(1-Inputs!$B$38)*_xlfn.NORM.S.INV(RAND())</f>
        <v>-5.9151000441632517E-2</v>
      </c>
      <c r="X638" s="24">
        <f ca="1">SQRT(Inputs!$B$38)*M638+SQRT(1-Inputs!$B$38)*_xlfn.NORM.S.INV(RAND())</f>
        <v>-0.50731433507954482</v>
      </c>
      <c r="Y638" s="24">
        <f ca="1">SQRT(Inputs!$B$38)*C638+SQRT(1-Inputs!$B$38)*_xlfn.NORM.S.INV(RAND())</f>
        <v>-0.11441288451222627</v>
      </c>
      <c r="Z638" s="24">
        <f ca="1">SQRT(Inputs!$B$38)*D638+SQRT(1-Inputs!$B$38)*_xlfn.NORM.S.INV(RAND())</f>
        <v>-0.72375054095128188</v>
      </c>
      <c r="AA638" s="24">
        <f ca="1">SQRT(Inputs!$B$38)*E638+SQRT(1-Inputs!$B$38)*_xlfn.NORM.S.INV(RAND())</f>
        <v>-2.308144403426946</v>
      </c>
      <c r="AB638" s="24">
        <f ca="1">SQRT(Inputs!$B$38)*F638+SQRT(1-Inputs!$B$38)*_xlfn.NORM.S.INV(RAND())</f>
        <v>2.1683150534229365</v>
      </c>
      <c r="AC638" s="24">
        <f ca="1">SQRT(Inputs!$B$38)*G638+SQRT(1-Inputs!$B$38)*_xlfn.NORM.S.INV(RAND())</f>
        <v>1.283303871052718</v>
      </c>
      <c r="AD638" s="24">
        <f ca="1">SQRT(Inputs!$B$38)*H638+SQRT(1-Inputs!$B$38)*_xlfn.NORM.S.INV(RAND())</f>
        <v>0.3533726581771558</v>
      </c>
      <c r="AE638" s="24">
        <f ca="1">SQRT(Inputs!$B$38)*I638+SQRT(1-Inputs!$B$38)*_xlfn.NORM.S.INV(RAND())</f>
        <v>-0.8470138060780904</v>
      </c>
      <c r="AF638" s="24">
        <f ca="1">SQRT(Inputs!$B$38)*J638+SQRT(1-Inputs!$B$38)*_xlfn.NORM.S.INV(RAND())</f>
        <v>-8.349616829390738E-2</v>
      </c>
      <c r="AG638" s="24">
        <f ca="1">SQRT(Inputs!$B$38)*K638+SQRT(1-Inputs!$B$38)*_xlfn.NORM.S.INV(RAND())</f>
        <v>-0.70521715626940185</v>
      </c>
      <c r="AH638" s="24">
        <f ca="1">SQRT(Inputs!$B$38)*L638+SQRT(1-Inputs!$B$38)*_xlfn.NORM.S.INV(RAND())</f>
        <v>0.32289102008296167</v>
      </c>
      <c r="AI638" s="24">
        <f ca="1">SQRT(Inputs!$B$38)*M638+SQRT(1-Inputs!$B$38)*_xlfn.NORM.S.INV(RAND())</f>
        <v>0.46112519225658244</v>
      </c>
      <c r="AJ638" s="24">
        <f ca="1">SQRT(Inputs!$B$38)*C638+SQRT(1-Inputs!$B$38)*_xlfn.NORM.S.INV(RAND())</f>
        <v>-0.21732070387760341</v>
      </c>
      <c r="AK638" s="24">
        <f ca="1">SQRT(Inputs!$B$38)*D638+SQRT(1-Inputs!$B$38)*_xlfn.NORM.S.INV(RAND())</f>
        <v>0.91455364396213568</v>
      </c>
      <c r="AL638" s="24">
        <f ca="1">SQRT(Inputs!$B$38)*E638+SQRT(1-Inputs!$B$38)*_xlfn.NORM.S.INV(RAND())</f>
        <v>-0.60299542912624104</v>
      </c>
      <c r="AM638" s="24">
        <f ca="1">SQRT(Inputs!$B$38)*F638+SQRT(1-Inputs!$B$38)*_xlfn.NORM.S.INV(RAND())</f>
        <v>1.1130699111245108</v>
      </c>
      <c r="AN638" s="24">
        <f ca="1">SQRT(Inputs!$B$38)*G638+SQRT(1-Inputs!$B$38)*_xlfn.NORM.S.INV(RAND())</f>
        <v>1.1255706620311534</v>
      </c>
      <c r="AO638" s="24">
        <f ca="1">SQRT(Inputs!$B$38)*H638+SQRT(1-Inputs!$B$38)*_xlfn.NORM.S.INV(RAND())</f>
        <v>1.1692663679152191</v>
      </c>
      <c r="AP638" s="24">
        <f ca="1">SQRT(Inputs!$B$38)*I638+SQRT(1-Inputs!$B$38)*_xlfn.NORM.S.INV(RAND())</f>
        <v>-0.91372778119117393</v>
      </c>
      <c r="AQ638" s="24">
        <f ca="1">SQRT(Inputs!$B$38)*J638+SQRT(1-Inputs!$B$38)*_xlfn.NORM.S.INV(RAND())</f>
        <v>-0.68911927807522289</v>
      </c>
      <c r="AR638" s="24">
        <f ca="1">SQRT(Inputs!$B$38)*K638+SQRT(1-Inputs!$B$38)*_xlfn.NORM.S.INV(RAND())</f>
        <v>-0.11066096471681811</v>
      </c>
      <c r="AS638" s="24">
        <f ca="1">SQRT(Inputs!$B$38)*L638+SQRT(1-Inputs!$B$38)*_xlfn.NORM.S.INV(RAND())</f>
        <v>0.75015534906932457</v>
      </c>
      <c r="AT638" s="24">
        <f ca="1">SQRT(Inputs!$B$38)*M638+SQRT(1-Inputs!$B$38)*_xlfn.NORM.S.INV(RAND())</f>
        <v>3.6001064664383908E-2</v>
      </c>
      <c r="AU638" s="15">
        <f ca="1">Inputs!$B$6*EXP($B$8-0.5*C$5^2+C$5*N638)</f>
        <v>6124.6095842497398</v>
      </c>
      <c r="AV638" s="15">
        <f t="shared" ca="1" si="328"/>
        <v>7833.3720904206566</v>
      </c>
      <c r="AW638" s="15">
        <f t="shared" ca="1" si="329"/>
        <v>10281.302028435201</v>
      </c>
      <c r="AX638" s="15">
        <f t="shared" ca="1" si="330"/>
        <v>13558.783538627817</v>
      </c>
      <c r="AY638" s="15">
        <f t="shared" ca="1" si="331"/>
        <v>20316.804772382933</v>
      </c>
      <c r="AZ638" s="15">
        <f t="shared" ca="1" si="332"/>
        <v>24527.614152803406</v>
      </c>
      <c r="BA638" s="15">
        <f t="shared" ca="1" si="333"/>
        <v>28662.689506458501</v>
      </c>
      <c r="BB638" s="15">
        <f t="shared" ca="1" si="334"/>
        <v>41558.829430221653</v>
      </c>
      <c r="BC638" s="15">
        <f t="shared" ca="1" si="335"/>
        <v>48990.235171042928</v>
      </c>
      <c r="BD638" s="15">
        <f t="shared" ca="1" si="336"/>
        <v>59686.521289198005</v>
      </c>
      <c r="BE638" s="15">
        <f t="shared" ca="1" si="337"/>
        <v>69835.616599076922</v>
      </c>
      <c r="BF638" s="15">
        <f ca="1">Inputs!$B$13*EXP($B$9-0.5*C$6^2+C$6*Y638)</f>
        <v>13520.835446421848</v>
      </c>
      <c r="BG638" s="15">
        <f t="shared" ca="1" si="338"/>
        <v>14460.967614190433</v>
      </c>
      <c r="BH638" s="15">
        <f t="shared" ca="1" si="339"/>
        <v>12048.843060585888</v>
      </c>
      <c r="BI638" s="15">
        <f t="shared" ca="1" si="340"/>
        <v>20593.214516769523</v>
      </c>
      <c r="BJ638" s="15">
        <f t="shared" ca="1" si="341"/>
        <v>30375.849062696307</v>
      </c>
      <c r="BK638" s="15">
        <f t="shared" ca="1" si="342"/>
        <v>39117.985467084174</v>
      </c>
      <c r="BL638" s="15">
        <f t="shared" ca="1" si="343"/>
        <v>43056.453156171156</v>
      </c>
      <c r="BM638" s="15">
        <f t="shared" ca="1" si="344"/>
        <v>52379.537915642395</v>
      </c>
      <c r="BN638" s="15">
        <f t="shared" ca="1" si="345"/>
        <v>59199.794019246852</v>
      </c>
      <c r="BO638" s="15">
        <f t="shared" ca="1" si="346"/>
        <v>75625.064249491828</v>
      </c>
      <c r="BP638" s="15">
        <f t="shared" ca="1" si="347"/>
        <v>98072.423148578469</v>
      </c>
      <c r="BQ638" s="15">
        <f ca="1">Inputs!$B$20*EXP($B$10-0.5*C$7^2+C$7*AJ638)</f>
        <v>3971.3000723184205</v>
      </c>
      <c r="BR638" s="15">
        <f t="shared" ca="1" si="348"/>
        <v>7204.5948099846282</v>
      </c>
      <c r="BS638" s="15">
        <f t="shared" ca="1" si="349"/>
        <v>8297.084964933727</v>
      </c>
      <c r="BT638" s="15">
        <f t="shared" ca="1" si="350"/>
        <v>15319.08315622145</v>
      </c>
      <c r="BU638" s="15">
        <f t="shared" ca="1" si="351"/>
        <v>27876.633693578802</v>
      </c>
      <c r="BV638" s="15">
        <f t="shared" ca="1" si="352"/>
        <v>50473.739344148416</v>
      </c>
      <c r="BW638" s="15">
        <f t="shared" ca="1" si="353"/>
        <v>58048.318798901593</v>
      </c>
      <c r="BX638" s="15">
        <f t="shared" ca="1" si="354"/>
        <v>70713.766506867178</v>
      </c>
      <c r="BY638" s="15">
        <f t="shared" ca="1" si="355"/>
        <v>97006.265441099895</v>
      </c>
      <c r="BZ638" s="15">
        <f t="shared" ca="1" si="356"/>
        <v>156239.81557354779</v>
      </c>
      <c r="CA638" s="15">
        <f t="shared" ca="1" si="357"/>
        <v>220878.0609545449</v>
      </c>
      <c r="CB638" s="15">
        <f ca="1">(AU638*DCF!C$10-DCF!C$5*MAX(AU638*DCF!C$10,0)-MAX(AU638-Inputs!$B$6,0)/Inputs!$B$10)*DCF!C$6</f>
        <v>1034.7863971391678</v>
      </c>
      <c r="CC638" s="15">
        <f ca="1">(AV638*DCF!D$10-DCF!D$5*MAX(AV638*DCF!D$10,0)-MAX(AV638-AU638,0)/Inputs!$B$10)*DCF!D$6</f>
        <v>1492.6943620480993</v>
      </c>
      <c r="CD638" s="15">
        <f ca="1">(AW638*DCF!E$10-DCF!E$5*MAX(AW638*DCF!E$10,0)-MAX(AW638-AV638,0)/Inputs!$B$10)*DCF!E$6</f>
        <v>1822.4137788861581</v>
      </c>
      <c r="CE638" s="15">
        <f ca="1">(AX638*DCF!F$10-DCF!F$5*MAX(AX638*DCF!F$10,0)-MAX(AX638-AW638,0)/Inputs!$B$10)*DCF!F$6</f>
        <v>2277.8981941020656</v>
      </c>
      <c r="CF638" s="15">
        <f ca="1">(AY638*DCF!G$10-DCF!G$5*MAX(AY638*DCF!G$10,0)-MAX(AY638-AX638,0)/Inputs!$B$10)*DCF!G$6</f>
        <v>2887.0629079022265</v>
      </c>
      <c r="CG638" s="15">
        <f ca="1">(AZ638*DCF!H$10-DCF!H$5*MAX(AZ638*DCF!H$10,0)-MAX(AZ638-AY638,0)/Inputs!$B$10)*DCF!H$6</f>
        <v>4014.3491867480111</v>
      </c>
      <c r="CH638" s="15">
        <f ca="1">(BA638*DCF!I$10-DCF!I$5*MAX(BA638*DCF!I$10,0)-MAX(BA638-AZ638,0)/Inputs!$B$10)*DCF!I$6</f>
        <v>4557.3305167843218</v>
      </c>
      <c r="CI638" s="15">
        <f ca="1">(BB638*DCF!J$10-DCF!J$5*MAX(BB638*DCF!J$10,0)-MAX(BB638-BA638,0)/Inputs!$B$10)*DCF!J$6</f>
        <v>5177.3940660716698</v>
      </c>
      <c r="CJ638" s="15">
        <f ca="1">(BC638*DCF!K$10-DCF!K$5*MAX(BC638*DCF!K$10,0)-MAX(BC638-BB638,0)/Inputs!$B$10)*DCF!K$6</f>
        <v>6846.3573979016619</v>
      </c>
      <c r="CK638" s="15">
        <f ca="1">(BD638*DCF!L$10-DCF!L$5*MAX(BD638*DCF!L$10,0)-MAX(BD638-BC638,0)/Inputs!$B$10)*DCF!L$6</f>
        <v>7618.6594243017826</v>
      </c>
      <c r="CL638" s="15">
        <f ca="1">(BE638*DCF!M$10-DCF!M$5*MAX(BE638*DCF!M$10,0)-MAX(BE638-BD638,0)/Inputs!$B$10)*DCF!M$6</f>
        <v>8642.2908823389753</v>
      </c>
      <c r="CM638" s="15">
        <f ca="1">(BF638*DCF!C$28-DCF!C$5*MAX(BF638*DCF!C$28,0)-MAX(BF638-Inputs!$B$13,0)/Inputs!$B$17)*DCF!C$6</f>
        <v>3633.6676633630632</v>
      </c>
      <c r="CN638" s="15">
        <f ca="1">(BG638*DCF!D$28-DCF!D$5*MAX(BG638*DCF!D$28,0)-MAX(BG638-BF638,0)/Inputs!$B$17)*DCF!D$6</f>
        <v>4058.5151913033378</v>
      </c>
      <c r="CO638" s="15">
        <f ca="1">(BH638*DCF!E$28-DCF!E$5*MAX(BH638*DCF!E$28,0)-MAX(BH638-BG638,0)/Inputs!$B$17)*DCF!E$6</f>
        <v>3412.4469018004261</v>
      </c>
      <c r="CP638" s="15">
        <f ca="1">(BI638*DCF!F$28-DCF!F$5*MAX(BI638*DCF!F$28,0)-MAX(BI638-BH638,0)/Inputs!$B$17)*DCF!F$6</f>
        <v>4034.8774205799359</v>
      </c>
      <c r="CQ638" s="15">
        <f ca="1">(BJ638*DCF!G$28-DCF!G$5*MAX(BJ638*DCF!G$28,0)-MAX(BJ638-BI638,0)/Inputs!$B$17)*DCF!G$6</f>
        <v>6235.90201022364</v>
      </c>
      <c r="CR638" s="15">
        <f ca="1">(BK638*DCF!H$28-DCF!H$5*MAX(BK638*DCF!H$28,0)-MAX(BK638-BJ638,0)/Inputs!$B$17)*DCF!H$6</f>
        <v>8316.0267222582206</v>
      </c>
      <c r="CS638" s="15">
        <f ca="1">(BL638*DCF!I$28-DCF!I$5*MAX(BL638*DCF!I$28,0)-MAX(BL638-BK638,0)/Inputs!$B$17)*DCF!I$6</f>
        <v>9559.5648704543983</v>
      </c>
      <c r="CT638" s="15">
        <f ca="1">(BM638*DCF!J$28-DCF!J$5*MAX(BM638*DCF!J$28,0)-MAX(BM638-BL638,0)/Inputs!$B$17)*DCF!J$6</f>
        <v>10448.820436700471</v>
      </c>
      <c r="CU638" s="15">
        <f ca="1">(BN638*DCF!K$28-DCF!K$5*MAX(BN638*DCF!K$28,0)-MAX(BN638-BM638,0)/Inputs!$B$17)*DCF!K$6</f>
        <v>11666.613366510379</v>
      </c>
      <c r="CV638" s="15">
        <f ca="1">(BO638*DCF!L$28-DCF!L$5*MAX(BO638*DCF!L$28,0)-MAX(BO638-BN638,0)/Inputs!$B$17)*DCF!L$6</f>
        <v>13230.240962857215</v>
      </c>
      <c r="CW638" s="15">
        <f ca="1">(BP638*DCF!M$28-DCF!M$5*MAX(BP638*DCF!M$28,0)-MAX(BP638-BO638,0)/Inputs!$B$17)*DCF!M$6</f>
        <v>16106.003412846771</v>
      </c>
      <c r="CX638" s="15">
        <f ca="1">(BQ638*DCF!C$46-DCF!C$5*MAX(BQ638*DCF!C$46,0)-MAX(BQ638-Inputs!$B$20,0)/Inputs!$B$24)*DCF!C$6</f>
        <v>-1272.9561701975199</v>
      </c>
      <c r="CY638" s="15">
        <f ca="1">(BR638*DCF!D$46-DCF!D$5*MAX(BR638*DCF!D$46,0)-MAX(BR638-BQ638,0)/Inputs!$B$24)*DCF!D$6</f>
        <v>-2609.2763465206208</v>
      </c>
      <c r="CZ638" s="15">
        <f ca="1">(BS638*DCF!E$46-DCF!E$5*MAX(BS638*DCF!E$46,0)-MAX(BS638-BR638,0)/Inputs!$B$24)*DCF!E$6</f>
        <v>-1411.7742867148581</v>
      </c>
      <c r="DA638" s="15">
        <f ca="1">(BT638*DCF!F$46-DCF!F$5*MAX(BT638*DCF!F$46,0)-MAX(BT638-BS638,0)/Inputs!$B$24)*DCF!F$6</f>
        <v>-3672.5640138122385</v>
      </c>
      <c r="DB638" s="15">
        <f ca="1">(BU638*DCF!G$46-DCF!G$5*MAX(BU638*DCF!G$46,0)-MAX(BU638-BT638,0)/Inputs!$B$24)*DCF!G$6</f>
        <v>-5161.826773811882</v>
      </c>
      <c r="DC638" s="15">
        <f ca="1">(BV638*DCF!H$46-DCF!H$5*MAX(BV638*DCF!H$46,0)-MAX(BV638-BU638,0)/Inputs!$B$24)*DCF!H$6</f>
        <v>-7021.9121261510563</v>
      </c>
      <c r="DD638" s="15">
        <f ca="1">(BW638*DCF!I$46-DCF!I$5*MAX(BW638*DCF!I$46,0)-MAX(BW638-BV638,0)/Inputs!$B$24)*DCF!I$6</f>
        <v>-833.72031416023901</v>
      </c>
      <c r="DE638" s="15">
        <f ca="1">(BX638*DCF!J$46-DCF!J$5*MAX(BX638*DCF!J$46,0)-MAX(BX638-BW638,0)/Inputs!$B$24)*DCF!J$6</f>
        <v>-392.4229074771809</v>
      </c>
      <c r="DF638" s="15">
        <f ca="1">(BY638*DCF!K$46-DCF!K$5*MAX(BY638*DCF!K$46,0)-MAX(BY638-BX638,0)/Inputs!$B$24)*DCF!K$6</f>
        <v>-899.64055560518841</v>
      </c>
      <c r="DG638" s="15">
        <f ca="1">(BZ638*DCF!L$46-DCF!L$5*MAX(BZ638*DCF!L$46,0)-MAX(BZ638-BY638,0)/Inputs!$B$24)*DCF!L$6</f>
        <v>-2604.6129522639694</v>
      </c>
      <c r="DH638" s="15">
        <f ca="1">(CA638*DCF!M$46-DCF!M$5*MAX(CA638*DCF!M$46,0)-MAX(CA638-BZ638,0)/Inputs!$B$24)*DCF!M$6</f>
        <v>3802.9470527327476</v>
      </c>
      <c r="DI638" s="15">
        <f ca="1">SUM(CB638:CL638)+BE638*DCF!M$10*(1+Inputs!$B$30)*(1-Inputs!$B$33)*(1-Inputs!$B$30/Inputs!$B$31)/(Inputs!$B$29-Inputs!$B$30)*DCF!M$6</f>
        <v>240724.68158988154</v>
      </c>
      <c r="DJ638" s="15">
        <f ca="1">SUM(CM638:CW638)+BP638*DCF!M$28*(1+Inputs!$B$30)*(1-Inputs!$B$33)*(1-Inputs!$B$30/Inputs!$B$31)/(Inputs!$B$29-Inputs!$B$30)*DCF!M$6</f>
        <v>454618.47962027299</v>
      </c>
      <c r="DK638" s="15">
        <f ca="1">SUM(CX638:DH638)+CA638*DCF!M$46*(1+Inputs!$B$30)*(1-Inputs!$B$33)*(1-Inputs!$B$30/Inputs!$B$31)/(Inputs!$B$29-Inputs!$B$30)*DCF!M$6</f>
        <v>319425.88752072811</v>
      </c>
      <c r="DM638" s="15">
        <f ca="1">DI638+DJ638+DK638+Inputs!$B$34+Inputs!$B$36-Inputs!$B$35</f>
        <v>1091620.0487308826</v>
      </c>
    </row>
    <row r="639" spans="1:117" x14ac:dyDescent="0.75">
      <c r="A639" s="11">
        <v>626</v>
      </c>
      <c r="C639" s="24">
        <f t="shared" ca="1" si="362"/>
        <v>-0.29150992744709092</v>
      </c>
      <c r="D639" s="24">
        <f t="shared" ca="1" si="362"/>
        <v>-0.68976182142353049</v>
      </c>
      <c r="E639" s="24">
        <f t="shared" ca="1" si="362"/>
        <v>1.0277745115346262</v>
      </c>
      <c r="F639" s="24">
        <f t="shared" ca="1" si="362"/>
        <v>-1.3849011675010456</v>
      </c>
      <c r="G639" s="24">
        <f t="shared" ca="1" si="362"/>
        <v>-0.21523023004689135</v>
      </c>
      <c r="H639" s="24">
        <f t="shared" ca="1" si="362"/>
        <v>0.67995537155652186</v>
      </c>
      <c r="I639" s="24">
        <f t="shared" ca="1" si="362"/>
        <v>-0.49190363592274972</v>
      </c>
      <c r="J639" s="24">
        <f t="shared" ca="1" si="362"/>
        <v>-0.2852988457383438</v>
      </c>
      <c r="K639" s="24">
        <f t="shared" ca="1" si="362"/>
        <v>-4.0607840646317506E-2</v>
      </c>
      <c r="L639" s="24">
        <f t="shared" ca="1" si="362"/>
        <v>-0.17203321381374664</v>
      </c>
      <c r="M639" s="24">
        <f t="shared" ca="1" si="362"/>
        <v>0.2710300293005139</v>
      </c>
      <c r="N639" s="24">
        <f ca="1">SQRT(Inputs!$B$38)*C639+SQRT(1-Inputs!$B$38)*_xlfn.NORM.S.INV(RAND())</f>
        <v>-0.37660883864512851</v>
      </c>
      <c r="O639" s="24">
        <f ca="1">SQRT(Inputs!$B$38)*D639+SQRT(1-Inputs!$B$38)*_xlfn.NORM.S.INV(RAND())</f>
        <v>0.31285029413971494</v>
      </c>
      <c r="P639" s="24">
        <f ca="1">SQRT(Inputs!$B$38)*E639+SQRT(1-Inputs!$B$38)*_xlfn.NORM.S.INV(RAND())</f>
        <v>0.22120148346669904</v>
      </c>
      <c r="Q639" s="24">
        <f ca="1">SQRT(Inputs!$B$38)*F639+SQRT(1-Inputs!$B$38)*_xlfn.NORM.S.INV(RAND())</f>
        <v>-1.421517900073892</v>
      </c>
      <c r="R639" s="24">
        <f ca="1">SQRT(Inputs!$B$38)*G639+SQRT(1-Inputs!$B$38)*_xlfn.NORM.S.INV(RAND())</f>
        <v>3.4997999167716703E-3</v>
      </c>
      <c r="S639" s="24">
        <f ca="1">SQRT(Inputs!$B$38)*H639+SQRT(1-Inputs!$B$38)*_xlfn.NORM.S.INV(RAND())</f>
        <v>0.29328988594652472</v>
      </c>
      <c r="T639" s="24">
        <f ca="1">SQRT(Inputs!$B$38)*I639+SQRT(1-Inputs!$B$38)*_xlfn.NORM.S.INV(RAND())</f>
        <v>-0.24846815617018392</v>
      </c>
      <c r="U639" s="24">
        <f ca="1">SQRT(Inputs!$B$38)*J639+SQRT(1-Inputs!$B$38)*_xlfn.NORM.S.INV(RAND())</f>
        <v>-0.11478870184442885</v>
      </c>
      <c r="V639" s="24">
        <f ca="1">SQRT(Inputs!$B$38)*K639+SQRT(1-Inputs!$B$38)*_xlfn.NORM.S.INV(RAND())</f>
        <v>1.3104507980760689</v>
      </c>
      <c r="W639" s="24">
        <f ca="1">SQRT(Inputs!$B$38)*L639+SQRT(1-Inputs!$B$38)*_xlfn.NORM.S.INV(RAND())</f>
        <v>-0.88544977390821933</v>
      </c>
      <c r="X639" s="24">
        <f ca="1">SQRT(Inputs!$B$38)*M639+SQRT(1-Inputs!$B$38)*_xlfn.NORM.S.INV(RAND())</f>
        <v>1.115407424300338</v>
      </c>
      <c r="Y639" s="24">
        <f ca="1">SQRT(Inputs!$B$38)*C639+SQRT(1-Inputs!$B$38)*_xlfn.NORM.S.INV(RAND())</f>
        <v>-1.1113683568230175</v>
      </c>
      <c r="Z639" s="24">
        <f ca="1">SQRT(Inputs!$B$38)*D639+SQRT(1-Inputs!$B$38)*_xlfn.NORM.S.INV(RAND())</f>
        <v>-1.5861841419257732</v>
      </c>
      <c r="AA639" s="24">
        <f ca="1">SQRT(Inputs!$B$38)*E639+SQRT(1-Inputs!$B$38)*_xlfn.NORM.S.INV(RAND())</f>
        <v>0.73075707067388707</v>
      </c>
      <c r="AB639" s="24">
        <f ca="1">SQRT(Inputs!$B$38)*F639+SQRT(1-Inputs!$B$38)*_xlfn.NORM.S.INV(RAND())</f>
        <v>-1.6598822432331914</v>
      </c>
      <c r="AC639" s="24">
        <f ca="1">SQRT(Inputs!$B$38)*G639+SQRT(1-Inputs!$B$38)*_xlfn.NORM.S.INV(RAND())</f>
        <v>-0.48483238363267567</v>
      </c>
      <c r="AD639" s="24">
        <f ca="1">SQRT(Inputs!$B$38)*H639+SQRT(1-Inputs!$B$38)*_xlfn.NORM.S.INV(RAND())</f>
        <v>1.3710195230725697</v>
      </c>
      <c r="AE639" s="24">
        <f ca="1">SQRT(Inputs!$B$38)*I639+SQRT(1-Inputs!$B$38)*_xlfn.NORM.S.INV(RAND())</f>
        <v>-0.48743145328832993</v>
      </c>
      <c r="AF639" s="24">
        <f ca="1">SQRT(Inputs!$B$38)*J639+SQRT(1-Inputs!$B$38)*_xlfn.NORM.S.INV(RAND())</f>
        <v>-0.18063005390018613</v>
      </c>
      <c r="AG639" s="24">
        <f ca="1">SQRT(Inputs!$B$38)*K639+SQRT(1-Inputs!$B$38)*_xlfn.NORM.S.INV(RAND())</f>
        <v>-1.4816867455085514</v>
      </c>
      <c r="AH639" s="24">
        <f ca="1">SQRT(Inputs!$B$38)*L639+SQRT(1-Inputs!$B$38)*_xlfn.NORM.S.INV(RAND())</f>
        <v>0.41812491816452524</v>
      </c>
      <c r="AI639" s="24">
        <f ca="1">SQRT(Inputs!$B$38)*M639+SQRT(1-Inputs!$B$38)*_xlfn.NORM.S.INV(RAND())</f>
        <v>0.76679361147143277</v>
      </c>
      <c r="AJ639" s="24">
        <f ca="1">SQRT(Inputs!$B$38)*C639+SQRT(1-Inputs!$B$38)*_xlfn.NORM.S.INV(RAND())</f>
        <v>-1.5025260682014956</v>
      </c>
      <c r="AK639" s="24">
        <f ca="1">SQRT(Inputs!$B$38)*D639+SQRT(1-Inputs!$B$38)*_xlfn.NORM.S.INV(RAND())</f>
        <v>-1.1964893352794046</v>
      </c>
      <c r="AL639" s="24">
        <f ca="1">SQRT(Inputs!$B$38)*E639+SQRT(1-Inputs!$B$38)*_xlfn.NORM.S.INV(RAND())</f>
        <v>1.5992151872231268</v>
      </c>
      <c r="AM639" s="24">
        <f ca="1">SQRT(Inputs!$B$38)*F639+SQRT(1-Inputs!$B$38)*_xlfn.NORM.S.INV(RAND())</f>
        <v>0.57556679078253359</v>
      </c>
      <c r="AN639" s="24">
        <f ca="1">SQRT(Inputs!$B$38)*G639+SQRT(1-Inputs!$B$38)*_xlfn.NORM.S.INV(RAND())</f>
        <v>7.8559125744384506E-2</v>
      </c>
      <c r="AO639" s="24">
        <f ca="1">SQRT(Inputs!$B$38)*H639+SQRT(1-Inputs!$B$38)*_xlfn.NORM.S.INV(RAND())</f>
        <v>0.12844548132061787</v>
      </c>
      <c r="AP639" s="24">
        <f ca="1">SQRT(Inputs!$B$38)*I639+SQRT(1-Inputs!$B$38)*_xlfn.NORM.S.INV(RAND())</f>
        <v>8.9995973121439199E-2</v>
      </c>
      <c r="AQ639" s="24">
        <f ca="1">SQRT(Inputs!$B$38)*J639+SQRT(1-Inputs!$B$38)*_xlfn.NORM.S.INV(RAND())</f>
        <v>0.26114062095563367</v>
      </c>
      <c r="AR639" s="24">
        <f ca="1">SQRT(Inputs!$B$38)*K639+SQRT(1-Inputs!$B$38)*_xlfn.NORM.S.INV(RAND())</f>
        <v>0.99697301100754043</v>
      </c>
      <c r="AS639" s="24">
        <f ca="1">SQRT(Inputs!$B$38)*L639+SQRT(1-Inputs!$B$38)*_xlfn.NORM.S.INV(RAND())</f>
        <v>1.3980528925586673</v>
      </c>
      <c r="AT639" s="24">
        <f ca="1">SQRT(Inputs!$B$38)*M639+SQRT(1-Inputs!$B$38)*_xlfn.NORM.S.INV(RAND())</f>
        <v>0.7771672559554238</v>
      </c>
      <c r="AU639" s="15">
        <f ca="1">Inputs!$B$6*EXP($B$8-0.5*C$5^2+C$5*N639)</f>
        <v>4668.7637093720432</v>
      </c>
      <c r="AV639" s="15">
        <f t="shared" ca="1" si="328"/>
        <v>5950.5056198371094</v>
      </c>
      <c r="AW639" s="15">
        <f t="shared" ca="1" si="329"/>
        <v>7475.3260007789249</v>
      </c>
      <c r="AX639" s="15">
        <f t="shared" ca="1" si="330"/>
        <v>7641.5568200319449</v>
      </c>
      <c r="AY639" s="15">
        <f t="shared" ca="1" si="331"/>
        <v>9342.5801763200379</v>
      </c>
      <c r="AZ639" s="15">
        <f t="shared" ca="1" si="332"/>
        <v>11801.283778207939</v>
      </c>
      <c r="BA639" s="15">
        <f t="shared" ca="1" si="333"/>
        <v>14071.042744434222</v>
      </c>
      <c r="BB639" s="15">
        <f t="shared" ca="1" si="334"/>
        <v>17030.254578742704</v>
      </c>
      <c r="BC639" s="15">
        <f t="shared" ca="1" si="335"/>
        <v>23670.325868774082</v>
      </c>
      <c r="BD639" s="15">
        <f t="shared" ca="1" si="336"/>
        <v>26693.518301538887</v>
      </c>
      <c r="BE639" s="15">
        <f t="shared" ca="1" si="337"/>
        <v>36207.153553472745</v>
      </c>
      <c r="BF639" s="15">
        <f ca="1">Inputs!$B$13*EXP($B$9-0.5*C$6^2+C$6*Y639)</f>
        <v>11096.033945832194</v>
      </c>
      <c r="BG639" s="15">
        <f t="shared" ca="1" si="338"/>
        <v>10157.302119664218</v>
      </c>
      <c r="BH639" s="15">
        <f t="shared" ca="1" si="339"/>
        <v>14009.45790745358</v>
      </c>
      <c r="BI639" s="15">
        <f t="shared" ca="1" si="340"/>
        <v>13283.086456984647</v>
      </c>
      <c r="BJ639" s="15">
        <f t="shared" ca="1" si="341"/>
        <v>15185.010850298644</v>
      </c>
      <c r="BK639" s="15">
        <f t="shared" ca="1" si="342"/>
        <v>22461.19412491046</v>
      </c>
      <c r="BL639" s="15">
        <f t="shared" ca="1" si="343"/>
        <v>25901.936934592744</v>
      </c>
      <c r="BM639" s="15">
        <f t="shared" ca="1" si="344"/>
        <v>31132.582569495822</v>
      </c>
      <c r="BN639" s="15">
        <f t="shared" ca="1" si="345"/>
        <v>32059.965815378207</v>
      </c>
      <c r="BO639" s="15">
        <f t="shared" ca="1" si="346"/>
        <v>41411.051719740135</v>
      </c>
      <c r="BP639" s="15">
        <f t="shared" ca="1" si="347"/>
        <v>55595.228073485072</v>
      </c>
      <c r="BQ639" s="15">
        <f ca="1">Inputs!$B$20*EXP($B$10-0.5*C$7^2+C$7*AJ639)</f>
        <v>2517.4674640891244</v>
      </c>
      <c r="BR639" s="15">
        <f t="shared" ca="1" si="348"/>
        <v>2336.0321863929148</v>
      </c>
      <c r="BS639" s="15">
        <f t="shared" ca="1" si="349"/>
        <v>5063.8162170317664</v>
      </c>
      <c r="BT639" s="15">
        <f t="shared" ca="1" si="350"/>
        <v>8119.8450076231293</v>
      </c>
      <c r="BU639" s="15">
        <f t="shared" ca="1" si="351"/>
        <v>11469.087248454647</v>
      </c>
      <c r="BV639" s="15">
        <f t="shared" ca="1" si="352"/>
        <v>16425.323555791929</v>
      </c>
      <c r="BW639" s="15">
        <f t="shared" ca="1" si="353"/>
        <v>23361.379083903616</v>
      </c>
      <c r="BX639" s="15">
        <f t="shared" ca="1" si="354"/>
        <v>34430.790719602519</v>
      </c>
      <c r="BY639" s="15">
        <f t="shared" ca="1" si="355"/>
        <v>58381.80616772332</v>
      </c>
      <c r="BZ639" s="15">
        <f t="shared" ca="1" si="356"/>
        <v>105924.47302880423</v>
      </c>
      <c r="CA639" s="15">
        <f t="shared" ca="1" si="357"/>
        <v>170826.91000324304</v>
      </c>
      <c r="CB639" s="15">
        <f ca="1">(AU639*DCF!C$10-DCF!C$5*MAX(AU639*DCF!C$10,0)-MAX(AU639-Inputs!$B$6,0)/Inputs!$B$10)*DCF!C$6</f>
        <v>1045.1668377182123</v>
      </c>
      <c r="CC639" s="15">
        <f ca="1">(AV639*DCF!D$10-DCF!D$5*MAX(AV639*DCF!D$10,0)-MAX(AV639-AU639,0)/Inputs!$B$10)*DCF!D$6</f>
        <v>1137.8762121849386</v>
      </c>
      <c r="CD639" s="15">
        <f ca="1">(AW639*DCF!E$10-DCF!E$5*MAX(AW639*DCF!E$10,0)-MAX(AW639-AV639,0)/Inputs!$B$10)*DCF!E$6</f>
        <v>1382.4810812472938</v>
      </c>
      <c r="CE639" s="15">
        <f ca="1">(AX639*DCF!F$10-DCF!F$5*MAX(AX639*DCF!F$10,0)-MAX(AX639-AW639,0)/Inputs!$B$10)*DCF!F$6</f>
        <v>1633.5511634508248</v>
      </c>
      <c r="CF639" s="15">
        <f ca="1">(AY639*DCF!G$10-DCF!G$5*MAX(AY639*DCF!G$10,0)-MAX(AY639-AX639,0)/Inputs!$B$10)*DCF!G$6</f>
        <v>1597.9777188587755</v>
      </c>
      <c r="CG639" s="15">
        <f ca="1">(AZ639*DCF!H$10-DCF!H$5*MAX(AZ639*DCF!H$10,0)-MAX(AZ639-AY639,0)/Inputs!$B$10)*DCF!H$6</f>
        <v>1854.6408077812273</v>
      </c>
      <c r="CH639" s="15">
        <f ca="1">(BA639*DCF!I$10-DCF!I$5*MAX(BA639*DCF!I$10,0)-MAX(BA639-AZ639,0)/Inputs!$B$10)*DCF!I$6</f>
        <v>2197.9462005768823</v>
      </c>
      <c r="CI639" s="15">
        <f ca="1">(BB639*DCF!J$10-DCF!J$5*MAX(BB639*DCF!J$10,0)-MAX(BB639-BA639,0)/Inputs!$B$10)*DCF!J$6</f>
        <v>2474.0114118340639</v>
      </c>
      <c r="CJ639" s="15">
        <f ca="1">(BC639*DCF!K$10-DCF!K$5*MAX(BC639*DCF!K$10,0)-MAX(BC639-BB639,0)/Inputs!$B$10)*DCF!K$6</f>
        <v>2881.0334171042077</v>
      </c>
      <c r="CK639" s="15">
        <f ca="1">(BD639*DCF!L$10-DCF!L$5*MAX(BD639*DCF!L$10,0)-MAX(BD639-BC639,0)/Inputs!$B$10)*DCF!L$6</f>
        <v>3634.9424316353179</v>
      </c>
      <c r="CL639" s="15">
        <f ca="1">(BE639*DCF!M$10-DCF!M$5*MAX(BE639*DCF!M$10,0)-MAX(BE639-BD639,0)/Inputs!$B$10)*DCF!M$6</f>
        <v>3972.792288251474</v>
      </c>
      <c r="CM639" s="15">
        <f ca="1">(BF639*DCF!C$28-DCF!C$5*MAX(BF639*DCF!C$28,0)-MAX(BF639-Inputs!$B$13,0)/Inputs!$B$17)*DCF!C$6</f>
        <v>3386.4367910571405</v>
      </c>
      <c r="CN639" s="15">
        <f ca="1">(BG639*DCF!D$28-DCF!D$5*MAX(BG639*DCF!D$28,0)-MAX(BG639-BF639,0)/Inputs!$B$17)*DCF!D$6</f>
        <v>2991.5597403311435</v>
      </c>
      <c r="CO639" s="15">
        <f ca="1">(BH639*DCF!E$28-DCF!E$5*MAX(BH639*DCF!E$28,0)-MAX(BH639-BG639,0)/Inputs!$B$17)*DCF!E$6</f>
        <v>3208.5210563231976</v>
      </c>
      <c r="CP639" s="15">
        <f ca="1">(BI639*DCF!F$28-DCF!F$5*MAX(BI639*DCF!F$28,0)-MAX(BI639-BH639,0)/Inputs!$B$17)*DCF!F$6</f>
        <v>3606.0080851176749</v>
      </c>
      <c r="CQ639" s="15">
        <f ca="1">(BJ639*DCF!G$28-DCF!G$5*MAX(BJ639*DCF!G$28,0)-MAX(BJ639-BI639,0)/Inputs!$B$17)*DCF!G$6</f>
        <v>3619.9813792187597</v>
      </c>
      <c r="CR639" s="15">
        <f ca="1">(BK639*DCF!H$28-DCF!H$5*MAX(BK639*DCF!H$28,0)-MAX(BK639-BJ639,0)/Inputs!$B$17)*DCF!H$6</f>
        <v>4424.3864300043579</v>
      </c>
      <c r="CS639" s="15">
        <f ca="1">(BL639*DCF!I$28-DCF!I$5*MAX(BL639*DCF!I$28,0)-MAX(BL639-BK639,0)/Inputs!$B$17)*DCF!I$6</f>
        <v>5597.067060063594</v>
      </c>
      <c r="CT639" s="15">
        <f ca="1">(BM639*DCF!J$28-DCF!J$5*MAX(BM639*DCF!J$28,0)-MAX(BM639-BL639,0)/Inputs!$B$17)*DCF!J$6</f>
        <v>6251.6095457323745</v>
      </c>
      <c r="CU639" s="15">
        <f ca="1">(BN639*DCF!K$28-DCF!K$5*MAX(BN639*DCF!K$28,0)-MAX(BN639-BM639,0)/Inputs!$B$17)*DCF!K$6</f>
        <v>6656.9351357460055</v>
      </c>
      <c r="CV639" s="15">
        <f ca="1">(BO639*DCF!L$28-DCF!L$5*MAX(BO639*DCF!L$28,0)-MAX(BO639-BN639,0)/Inputs!$B$17)*DCF!L$6</f>
        <v>7204.2830679486051</v>
      </c>
      <c r="CW639" s="15">
        <f ca="1">(BP639*DCF!M$28-DCF!M$5*MAX(BP639*DCF!M$28,0)-MAX(BP639-BO639,0)/Inputs!$B$17)*DCF!M$6</f>
        <v>8977.629342277105</v>
      </c>
      <c r="CX639" s="15">
        <f ca="1">(BQ639*DCF!C$46-DCF!C$5*MAX(BQ639*DCF!C$46,0)-MAX(BQ639-Inputs!$B$20,0)/Inputs!$B$24)*DCF!C$6</f>
        <v>-581.4012619143474</v>
      </c>
      <c r="CY639" s="15">
        <f ca="1">(BR639*DCF!D$46-DCF!D$5*MAX(BR639*DCF!D$46,0)-MAX(BR639-BQ639,0)/Inputs!$B$24)*DCF!D$6</f>
        <v>-398.70621724246899</v>
      </c>
      <c r="CZ639" s="15">
        <f ca="1">(BS639*DCF!E$46-DCF!E$5*MAX(BS639*DCF!E$46,0)-MAX(BS639-BR639,0)/Inputs!$B$24)*DCF!E$6</f>
        <v>-1674.0224546007632</v>
      </c>
      <c r="DA639" s="15">
        <f ca="1">(BT639*DCF!F$46-DCF!F$5*MAX(BT639*DCF!F$46,0)-MAX(BT639-BS639,0)/Inputs!$B$24)*DCF!F$6</f>
        <v>-1704.1351421253851</v>
      </c>
      <c r="DB639" s="15">
        <f ca="1">(BU639*DCF!G$46-DCF!G$5*MAX(BU639*DCF!G$46,0)-MAX(BU639-BT639,0)/Inputs!$B$24)*DCF!G$6</f>
        <v>-1512.4163517574277</v>
      </c>
      <c r="DC639" s="15">
        <f ca="1">(BV639*DCF!H$46-DCF!H$5*MAX(BV639*DCF!H$46,0)-MAX(BV639-BU639,0)/Inputs!$B$24)*DCF!H$6</f>
        <v>-1540.1200651413742</v>
      </c>
      <c r="DD639" s="15">
        <f ca="1">(BW639*DCF!I$46-DCF!I$5*MAX(BW639*DCF!I$46,0)-MAX(BW639-BV639,0)/Inputs!$B$24)*DCF!I$6</f>
        <v>-1451.5331128757753</v>
      </c>
      <c r="DE639" s="15">
        <f ca="1">(BX639*DCF!J$46-DCF!J$5*MAX(BX639*DCF!J$46,0)-MAX(BX639-BW639,0)/Inputs!$B$24)*DCF!J$6</f>
        <v>-1491.1506870256148</v>
      </c>
      <c r="DF639" s="15">
        <f ca="1">(BY639*DCF!K$46-DCF!K$5*MAX(BY639*DCF!K$46,0)-MAX(BY639-BX639,0)/Inputs!$B$24)*DCF!K$6</f>
        <v>-2532.3973473136502</v>
      </c>
      <c r="DG639" s="15">
        <f ca="1">(BZ639*DCF!L$46-DCF!L$5*MAX(BZ639*DCF!L$46,0)-MAX(BZ639-BY639,0)/Inputs!$B$24)*DCF!L$6</f>
        <v>-3436.9943690840664</v>
      </c>
      <c r="DH639" s="15">
        <f ca="1">(CA639*DCF!M$46-DCF!M$5*MAX(CA639*DCF!M$46,0)-MAX(CA639-BZ639,0)/Inputs!$B$24)*DCF!M$6</f>
        <v>-176.09759479333485</v>
      </c>
      <c r="DI639" s="15">
        <f ca="1">SUM(CB639:CL639)+BE639*DCF!M$10*(1+Inputs!$B$30)*(1-Inputs!$B$33)*(1-Inputs!$B$30/Inputs!$B$31)/(Inputs!$B$29-Inputs!$B$30)*DCF!M$6</f>
        <v>124577.40669999691</v>
      </c>
      <c r="DJ639" s="15">
        <f ca="1">SUM(CM639:CW639)+BP639*DCF!M$28*(1+Inputs!$B$30)*(1-Inputs!$B$33)*(1-Inputs!$B$30/Inputs!$B$31)/(Inputs!$B$29-Inputs!$B$30)*DCF!M$6</f>
        <v>262220.75749954232</v>
      </c>
      <c r="DK639" s="15">
        <f ca="1">SUM(CX639:DH639)+CA639*DCF!M$46*(1+Inputs!$B$30)*(1-Inputs!$B$33)*(1-Inputs!$B$30/Inputs!$B$31)/(Inputs!$B$29-Inputs!$B$30)*DCF!M$6</f>
        <v>247619.66400226613</v>
      </c>
      <c r="DM639" s="15">
        <f ca="1">DI639+DJ639+DK639+Inputs!$B$34+Inputs!$B$36-Inputs!$B$35</f>
        <v>711268.82820180536</v>
      </c>
    </row>
    <row r="640" spans="1:117" x14ac:dyDescent="0.75">
      <c r="A640" s="11">
        <v>627</v>
      </c>
      <c r="C640" s="24">
        <f t="shared" ca="1" si="362"/>
        <v>0.95755214804560829</v>
      </c>
      <c r="D640" s="24">
        <f t="shared" ca="1" si="362"/>
        <v>-0.54255868851152822</v>
      </c>
      <c r="E640" s="24">
        <f t="shared" ca="1" si="362"/>
        <v>0.85625782270020534</v>
      </c>
      <c r="F640" s="24">
        <f t="shared" ca="1" si="362"/>
        <v>1.2633475937110314</v>
      </c>
      <c r="G640" s="24">
        <f t="shared" ca="1" si="362"/>
        <v>1.6472432404497666</v>
      </c>
      <c r="H640" s="24">
        <f t="shared" ca="1" si="362"/>
        <v>6.5562424068825384E-2</v>
      </c>
      <c r="I640" s="24">
        <f t="shared" ca="1" si="362"/>
        <v>1.7006310358585841</v>
      </c>
      <c r="J640" s="24">
        <f t="shared" ca="1" si="362"/>
        <v>0.38489857049922732</v>
      </c>
      <c r="K640" s="24">
        <f t="shared" ca="1" si="362"/>
        <v>0.12567666134382102</v>
      </c>
      <c r="L640" s="24">
        <f t="shared" ca="1" si="362"/>
        <v>-1.667190910347496</v>
      </c>
      <c r="M640" s="24">
        <f t="shared" ca="1" si="362"/>
        <v>0.53196869086257303</v>
      </c>
      <c r="N640" s="24">
        <f ca="1">SQRT(Inputs!$B$38)*C640+SQRT(1-Inputs!$B$38)*_xlfn.NORM.S.INV(RAND())</f>
        <v>1.5991396254747121</v>
      </c>
      <c r="O640" s="24">
        <f ca="1">SQRT(Inputs!$B$38)*D640+SQRT(1-Inputs!$B$38)*_xlfn.NORM.S.INV(RAND())</f>
        <v>-0.64650003765454911</v>
      </c>
      <c r="P640" s="24">
        <f ca="1">SQRT(Inputs!$B$38)*E640+SQRT(1-Inputs!$B$38)*_xlfn.NORM.S.INV(RAND())</f>
        <v>-0.92693254045075568</v>
      </c>
      <c r="Q640" s="24">
        <f ca="1">SQRT(Inputs!$B$38)*F640+SQRT(1-Inputs!$B$38)*_xlfn.NORM.S.INV(RAND())</f>
        <v>-0.18205636932515168</v>
      </c>
      <c r="R640" s="24">
        <f ca="1">SQRT(Inputs!$B$38)*G640+SQRT(1-Inputs!$B$38)*_xlfn.NORM.S.INV(RAND())</f>
        <v>1.5352215158901794</v>
      </c>
      <c r="S640" s="24">
        <f ca="1">SQRT(Inputs!$B$38)*H640+SQRT(1-Inputs!$B$38)*_xlfn.NORM.S.INV(RAND())</f>
        <v>-0.87550199068822476</v>
      </c>
      <c r="T640" s="24">
        <f ca="1">SQRT(Inputs!$B$38)*I640+SQRT(1-Inputs!$B$38)*_xlfn.NORM.S.INV(RAND())</f>
        <v>0.60714583777525133</v>
      </c>
      <c r="U640" s="24">
        <f ca="1">SQRT(Inputs!$B$38)*J640+SQRT(1-Inputs!$B$38)*_xlfn.NORM.S.INV(RAND())</f>
        <v>0.98822230559937163</v>
      </c>
      <c r="V640" s="24">
        <f ca="1">SQRT(Inputs!$B$38)*K640+SQRT(1-Inputs!$B$38)*_xlfn.NORM.S.INV(RAND())</f>
        <v>0.78852103070057056</v>
      </c>
      <c r="W640" s="24">
        <f ca="1">SQRT(Inputs!$B$38)*L640+SQRT(1-Inputs!$B$38)*_xlfn.NORM.S.INV(RAND())</f>
        <v>-0.71315596167846107</v>
      </c>
      <c r="X640" s="24">
        <f ca="1">SQRT(Inputs!$B$38)*M640+SQRT(1-Inputs!$B$38)*_xlfn.NORM.S.INV(RAND())</f>
        <v>-0.99690221632368714</v>
      </c>
      <c r="Y640" s="24">
        <f ca="1">SQRT(Inputs!$B$38)*C640+SQRT(1-Inputs!$B$38)*_xlfn.NORM.S.INV(RAND())</f>
        <v>1.0191395057083583</v>
      </c>
      <c r="Z640" s="24">
        <f ca="1">SQRT(Inputs!$B$38)*D640+SQRT(1-Inputs!$B$38)*_xlfn.NORM.S.INV(RAND())</f>
        <v>-0.16618185324622803</v>
      </c>
      <c r="AA640" s="24">
        <f ca="1">SQRT(Inputs!$B$38)*E640+SQRT(1-Inputs!$B$38)*_xlfn.NORM.S.INV(RAND())</f>
        <v>-0.26970419908332055</v>
      </c>
      <c r="AB640" s="24">
        <f ca="1">SQRT(Inputs!$B$38)*F640+SQRT(1-Inputs!$B$38)*_xlfn.NORM.S.INV(RAND())</f>
        <v>1.8422042499209113</v>
      </c>
      <c r="AC640" s="24">
        <f ca="1">SQRT(Inputs!$B$38)*G640+SQRT(1-Inputs!$B$38)*_xlfn.NORM.S.INV(RAND())</f>
        <v>1.2617602982019591</v>
      </c>
      <c r="AD640" s="24">
        <f ca="1">SQRT(Inputs!$B$38)*H640+SQRT(1-Inputs!$B$38)*_xlfn.NORM.S.INV(RAND())</f>
        <v>0.28378000650658597</v>
      </c>
      <c r="AE640" s="24">
        <f ca="1">SQRT(Inputs!$B$38)*I640+SQRT(1-Inputs!$B$38)*_xlfn.NORM.S.INV(RAND())</f>
        <v>1.5596196677797027</v>
      </c>
      <c r="AF640" s="24">
        <f ca="1">SQRT(Inputs!$B$38)*J640+SQRT(1-Inputs!$B$38)*_xlfn.NORM.S.INV(RAND())</f>
        <v>-1.2211986696570145</v>
      </c>
      <c r="AG640" s="24">
        <f ca="1">SQRT(Inputs!$B$38)*K640+SQRT(1-Inputs!$B$38)*_xlfn.NORM.S.INV(RAND())</f>
        <v>-0.41444671739928407</v>
      </c>
      <c r="AH640" s="24">
        <f ca="1">SQRT(Inputs!$B$38)*L640+SQRT(1-Inputs!$B$38)*_xlfn.NORM.S.INV(RAND())</f>
        <v>-5.2776725374336753E-2</v>
      </c>
      <c r="AI640" s="24">
        <f ca="1">SQRT(Inputs!$B$38)*M640+SQRT(1-Inputs!$B$38)*_xlfn.NORM.S.INV(RAND())</f>
        <v>1.2165889905860134</v>
      </c>
      <c r="AJ640" s="24">
        <f ca="1">SQRT(Inputs!$B$38)*C640+SQRT(1-Inputs!$B$38)*_xlfn.NORM.S.INV(RAND())</f>
        <v>-2.6362346409859461E-3</v>
      </c>
      <c r="AK640" s="24">
        <f ca="1">SQRT(Inputs!$B$38)*D640+SQRT(1-Inputs!$B$38)*_xlfn.NORM.S.INV(RAND())</f>
        <v>-0.76122681818123161</v>
      </c>
      <c r="AL640" s="24">
        <f ca="1">SQRT(Inputs!$B$38)*E640+SQRT(1-Inputs!$B$38)*_xlfn.NORM.S.INV(RAND())</f>
        <v>2.0990355492692827</v>
      </c>
      <c r="AM640" s="24">
        <f ca="1">SQRT(Inputs!$B$38)*F640+SQRT(1-Inputs!$B$38)*_xlfn.NORM.S.INV(RAND())</f>
        <v>0.83644071955200106</v>
      </c>
      <c r="AN640" s="24">
        <f ca="1">SQRT(Inputs!$B$38)*G640+SQRT(1-Inputs!$B$38)*_xlfn.NORM.S.INV(RAND())</f>
        <v>1.3974894746580528</v>
      </c>
      <c r="AO640" s="24">
        <f ca="1">SQRT(Inputs!$B$38)*H640+SQRT(1-Inputs!$B$38)*_xlfn.NORM.S.INV(RAND())</f>
        <v>-0.27983454582436917</v>
      </c>
      <c r="AP640" s="24">
        <f ca="1">SQRT(Inputs!$B$38)*I640+SQRT(1-Inputs!$B$38)*_xlfn.NORM.S.INV(RAND())</f>
        <v>-0.20509954122884089</v>
      </c>
      <c r="AQ640" s="24">
        <f ca="1">SQRT(Inputs!$B$38)*J640+SQRT(1-Inputs!$B$38)*_xlfn.NORM.S.INV(RAND())</f>
        <v>1.0250348413074142</v>
      </c>
      <c r="AR640" s="24">
        <f ca="1">SQRT(Inputs!$B$38)*K640+SQRT(1-Inputs!$B$38)*_xlfn.NORM.S.INV(RAND())</f>
        <v>0.52893930717907567</v>
      </c>
      <c r="AS640" s="24">
        <f ca="1">SQRT(Inputs!$B$38)*L640+SQRT(1-Inputs!$B$38)*_xlfn.NORM.S.INV(RAND())</f>
        <v>-0.96829002315567092</v>
      </c>
      <c r="AT640" s="24">
        <f ca="1">SQRT(Inputs!$B$38)*M640+SQRT(1-Inputs!$B$38)*_xlfn.NORM.S.INV(RAND())</f>
        <v>0.3714610622137266</v>
      </c>
      <c r="AU640" s="15">
        <f ca="1">Inputs!$B$6*EXP($B$8-0.5*C$5^2+C$5*N640)</f>
        <v>6428.330011403059</v>
      </c>
      <c r="AV640" s="15">
        <f t="shared" ca="1" si="328"/>
        <v>7115.2578526287507</v>
      </c>
      <c r="AW640" s="15">
        <f t="shared" ca="1" si="329"/>
        <v>7656.1661424756157</v>
      </c>
      <c r="AX640" s="15">
        <f t="shared" ca="1" si="330"/>
        <v>9137.2046170131871</v>
      </c>
      <c r="AY640" s="15">
        <f t="shared" ca="1" si="331"/>
        <v>13359.426463695574</v>
      </c>
      <c r="AZ640" s="15">
        <f t="shared" ca="1" si="332"/>
        <v>14837.257394382121</v>
      </c>
      <c r="BA640" s="15">
        <f t="shared" ca="1" si="333"/>
        <v>19348.218906224378</v>
      </c>
      <c r="BB640" s="15">
        <f t="shared" ca="1" si="334"/>
        <v>26153.50253381125</v>
      </c>
      <c r="BC640" s="15">
        <f t="shared" ca="1" si="335"/>
        <v>34564.669457411917</v>
      </c>
      <c r="BD640" s="15">
        <f t="shared" ca="1" si="336"/>
        <v>39612.545739436689</v>
      </c>
      <c r="BE640" s="15">
        <f t="shared" ca="1" si="337"/>
        <v>44326.911960492522</v>
      </c>
      <c r="BF640" s="15">
        <f ca="1">Inputs!$B$13*EXP($B$9-0.5*C$6^2+C$6*Y640)</f>
        <v>16927.779085592218</v>
      </c>
      <c r="BG640" s="15">
        <f t="shared" ca="1" si="338"/>
        <v>20021.047182877173</v>
      </c>
      <c r="BH640" s="15">
        <f t="shared" ca="1" si="339"/>
        <v>23391.90393658328</v>
      </c>
      <c r="BI640" s="15">
        <f t="shared" ca="1" si="340"/>
        <v>38022.882835636963</v>
      </c>
      <c r="BJ640" s="15">
        <f t="shared" ca="1" si="341"/>
        <v>55911.437931591798</v>
      </c>
      <c r="BK640" s="15">
        <f t="shared" ca="1" si="342"/>
        <v>71323.715898280658</v>
      </c>
      <c r="BL640" s="15">
        <f t="shared" ca="1" si="343"/>
        <v>107236.66698120083</v>
      </c>
      <c r="BM640" s="15">
        <f t="shared" ca="1" si="344"/>
        <v>113262.4962522663</v>
      </c>
      <c r="BN640" s="15">
        <f t="shared" ca="1" si="345"/>
        <v>132549.32935880625</v>
      </c>
      <c r="BO640" s="15">
        <f t="shared" ca="1" si="346"/>
        <v>162090.83208823274</v>
      </c>
      <c r="BP640" s="15">
        <f t="shared" ca="1" si="347"/>
        <v>228987.3208033375</v>
      </c>
      <c r="BQ640" s="15">
        <f ca="1">Inputs!$B$20*EXP($B$10-0.5*C$7^2+C$7*AJ640)</f>
        <v>4285.5049221075205</v>
      </c>
      <c r="BR640" s="15">
        <f t="shared" ca="1" si="348"/>
        <v>4566.1457885425834</v>
      </c>
      <c r="BS640" s="15">
        <f t="shared" ca="1" si="349"/>
        <v>11425.936326042116</v>
      </c>
      <c r="BT640" s="15">
        <f t="shared" ca="1" si="350"/>
        <v>19619.269166980863</v>
      </c>
      <c r="BU640" s="15">
        <f t="shared" ca="1" si="351"/>
        <v>38129.866807159131</v>
      </c>
      <c r="BV640" s="15">
        <f t="shared" ca="1" si="352"/>
        <v>49808.312804737041</v>
      </c>
      <c r="BW640" s="15">
        <f t="shared" ca="1" si="353"/>
        <v>66552.098794009522</v>
      </c>
      <c r="BX640" s="15">
        <f t="shared" ca="1" si="354"/>
        <v>114319.04285135675</v>
      </c>
      <c r="BY640" s="15">
        <f t="shared" ca="1" si="355"/>
        <v>177239.12379811879</v>
      </c>
      <c r="BZ640" s="15">
        <f t="shared" ca="1" si="356"/>
        <v>208139.38212914453</v>
      </c>
      <c r="CA640" s="15">
        <f t="shared" ca="1" si="357"/>
        <v>312323.07561091066</v>
      </c>
      <c r="CB640" s="15">
        <f ca="1">(AU640*DCF!C$10-DCF!C$5*MAX(AU640*DCF!C$10,0)-MAX(AU640-Inputs!$B$6,0)/Inputs!$B$10)*DCF!C$6</f>
        <v>1032.6208163581855</v>
      </c>
      <c r="CC640" s="15">
        <f ca="1">(AV640*DCF!D$10-DCF!D$5*MAX(AV640*DCF!D$10,0)-MAX(AV640-AU640,0)/Inputs!$B$10)*DCF!D$6</f>
        <v>1566.8065213844789</v>
      </c>
      <c r="CD640" s="15">
        <f ca="1">(AW640*DCF!E$10-DCF!E$5*MAX(AW640*DCF!E$10,0)-MAX(AW640-AV640,0)/Inputs!$B$10)*DCF!E$6</f>
        <v>1645.8519395969661</v>
      </c>
      <c r="CE640" s="15">
        <f ca="1">(AX640*DCF!F$10-DCF!F$5*MAX(AX640*DCF!F$10,0)-MAX(AX640-AW640,0)/Inputs!$B$10)*DCF!F$6</f>
        <v>1686.4698187831732</v>
      </c>
      <c r="CF640" s="15">
        <f ca="1">(AY640*DCF!G$10-DCF!G$5*MAX(AY640*DCF!G$10,0)-MAX(AY640-AX640,0)/Inputs!$B$10)*DCF!G$6</f>
        <v>1940.9901996483925</v>
      </c>
      <c r="CG640" s="15">
        <f ca="1">(AZ640*DCF!H$10-DCF!H$5*MAX(AZ640*DCF!H$10,0)-MAX(AZ640-AY640,0)/Inputs!$B$10)*DCF!H$6</f>
        <v>2618.2487902500648</v>
      </c>
      <c r="CH640" s="15">
        <f ca="1">(BA640*DCF!I$10-DCF!I$5*MAX(BA640*DCF!I$10,0)-MAX(BA640-AZ640,0)/Inputs!$B$10)*DCF!I$6</f>
        <v>2794.2580312439004</v>
      </c>
      <c r="CI640" s="15">
        <f ca="1">(BB640*DCF!J$10-DCF!J$5*MAX(BB640*DCF!J$10,0)-MAX(BB640-BA640,0)/Inputs!$B$10)*DCF!J$6</f>
        <v>3456.7731277227558</v>
      </c>
      <c r="CJ640" s="15">
        <f ca="1">(BC640*DCF!K$10-DCF!K$5*MAX(BC640*DCF!K$10,0)-MAX(BC640-BB640,0)/Inputs!$B$10)*DCF!K$6</f>
        <v>4386.9213430400523</v>
      </c>
      <c r="CK640" s="15">
        <f ca="1">(BD640*DCF!L$10-DCF!L$5*MAX(BD640*DCF!L$10,0)-MAX(BD640-BC640,0)/Inputs!$B$10)*DCF!L$6</f>
        <v>5321.5530328753202</v>
      </c>
      <c r="CL640" s="15">
        <f ca="1">(BE640*DCF!M$10-DCF!M$5*MAX(BE640*DCF!M$10,0)-MAX(BE640-BD640,0)/Inputs!$B$10)*DCF!M$6</f>
        <v>5691.9191862972903</v>
      </c>
      <c r="CM640" s="15">
        <f ca="1">(BF640*DCF!C$28-DCF!C$5*MAX(BF640*DCF!C$28,0)-MAX(BF640-Inputs!$B$13,0)/Inputs!$B$17)*DCF!C$6</f>
        <v>3886.6215075096616</v>
      </c>
      <c r="CN640" s="15">
        <f ca="1">(BG640*DCF!D$28-DCF!D$5*MAX(BG640*DCF!D$28,0)-MAX(BG640-BF640,0)/Inputs!$B$17)*DCF!D$6</f>
        <v>5236.7242466655762</v>
      </c>
      <c r="CO640" s="15">
        <f ca="1">(BH640*DCF!E$28-DCF!E$5*MAX(BH640*DCF!E$28,0)-MAX(BH640-BG640,0)/Inputs!$B$17)*DCF!E$6</f>
        <v>5960.6542544086869</v>
      </c>
      <c r="CP640" s="15">
        <f ca="1">(BI640*DCF!F$28-DCF!F$5*MAX(BI640*DCF!F$28,0)-MAX(BI640-BH640,0)/Inputs!$B$17)*DCF!F$6</f>
        <v>7658.4101655122013</v>
      </c>
      <c r="CQ640" s="15">
        <f ca="1">(BJ640*DCF!G$28-DCF!G$5*MAX(BJ640*DCF!G$28,0)-MAX(BJ640-BI640,0)/Inputs!$B$17)*DCF!G$6</f>
        <v>11497.968520415778</v>
      </c>
      <c r="CR640" s="15">
        <f ca="1">(BK640*DCF!H$28-DCF!H$5*MAX(BK640*DCF!H$28,0)-MAX(BK640-BJ640,0)/Inputs!$B$17)*DCF!H$6</f>
        <v>15244.506364038187</v>
      </c>
      <c r="CS640" s="15">
        <f ca="1">(BL640*DCF!I$28-DCF!I$5*MAX(BL640*DCF!I$28,0)-MAX(BL640-BK640,0)/Inputs!$B$17)*DCF!I$6</f>
        <v>20062.418456968193</v>
      </c>
      <c r="CT640" s="15">
        <f ca="1">(BM640*DCF!J$28-DCF!J$5*MAX(BM640*DCF!J$28,0)-MAX(BM640-BL640,0)/Inputs!$B$17)*DCF!J$6</f>
        <v>24467.963574110348</v>
      </c>
      <c r="CU640" s="15">
        <f ca="1">(BN640*DCF!K$28-DCF!K$5*MAX(BN640*DCF!K$28,0)-MAX(BN640-BM640,0)/Inputs!$B$17)*DCF!K$6</f>
        <v>25629.815749645262</v>
      </c>
      <c r="CV640" s="15">
        <f ca="1">(BO640*DCF!L$28-DCF!L$5*MAX(BO640*DCF!L$28,0)-MAX(BO640-BN640,0)/Inputs!$B$17)*DCF!L$6</f>
        <v>28997.852973809207</v>
      </c>
      <c r="CW640" s="15">
        <f ca="1">(BP640*DCF!M$28-DCF!M$5*MAX(BP640*DCF!M$28,0)-MAX(BP640-BO640,0)/Inputs!$B$17)*DCF!M$6</f>
        <v>36091.534115871567</v>
      </c>
      <c r="CX640" s="15">
        <f ca="1">(BQ640*DCF!C$46-DCF!C$5*MAX(BQ640*DCF!C$46,0)-MAX(BQ640-Inputs!$B$20,0)/Inputs!$B$24)*DCF!C$6</f>
        <v>-1490.6500615063653</v>
      </c>
      <c r="CY640" s="15">
        <f ca="1">(BR640*DCF!D$46-DCF!D$5*MAX(BR640*DCF!D$46,0)-MAX(BR640-BQ640,0)/Inputs!$B$24)*DCF!D$6</f>
        <v>-899.08173038507698</v>
      </c>
      <c r="CZ640" s="15">
        <f ca="1">(BS640*DCF!E$46-DCF!E$5*MAX(BS640*DCF!E$46,0)-MAX(BS640-BR640,0)/Inputs!$B$24)*DCF!E$6</f>
        <v>-4055.0774474379855</v>
      </c>
      <c r="DA640" s="15">
        <f ca="1">(BT640*DCF!F$46-DCF!F$5*MAX(BT640*DCF!F$46,0)-MAX(BT640-BS640,0)/Inputs!$B$24)*DCF!F$6</f>
        <v>-4412.250721616535</v>
      </c>
      <c r="DB640" s="15">
        <f ca="1">(BU640*DCF!G$46-DCF!G$5*MAX(BU640*DCF!G$46,0)-MAX(BU640-BT640,0)/Inputs!$B$24)*DCF!G$6</f>
        <v>-7509.2127053773174</v>
      </c>
      <c r="DC640" s="15">
        <f ca="1">(BV640*DCF!H$46-DCF!H$5*MAX(BV640*DCF!H$46,0)-MAX(BV640-BU640,0)/Inputs!$B$24)*DCF!H$6</f>
        <v>-3629.0055387215248</v>
      </c>
      <c r="DD640" s="15">
        <f ca="1">(BW640*DCF!I$46-DCF!I$5*MAX(BW640*DCF!I$46,0)-MAX(BW640-BV640,0)/Inputs!$B$24)*DCF!I$6</f>
        <v>-3269.4466996604879</v>
      </c>
      <c r="DE640" s="15">
        <f ca="1">(BX640*DCF!J$46-DCF!J$5*MAX(BX640*DCF!J$46,0)-MAX(BX640-BW640,0)/Inputs!$B$24)*DCF!J$6</f>
        <v>-7871.6455379107156</v>
      </c>
      <c r="DF640" s="15">
        <f ca="1">(BY640*DCF!K$46-DCF!K$5*MAX(BY640*DCF!K$46,0)-MAX(BY640-BX640,0)/Inputs!$B$24)*DCF!K$6</f>
        <v>-5289.2540669330956</v>
      </c>
      <c r="DG640" s="15">
        <f ca="1">(BZ640*DCF!L$46-DCF!L$5*MAX(BZ640*DCF!L$46,0)-MAX(BZ640-BY640,0)/Inputs!$B$24)*DCF!L$6</f>
        <v>7394.8828534167642</v>
      </c>
      <c r="DH640" s="15">
        <f ca="1">(CA640*DCF!M$46-DCF!M$5*MAX(CA640*DCF!M$46,0)-MAX(CA640-BZ640,0)/Inputs!$B$24)*DCF!M$6</f>
        <v>2704.6561802861725</v>
      </c>
      <c r="DI640" s="15">
        <f ca="1">SUM(CB640:CL640)+BE640*DCF!M$10*(1+Inputs!$B$30)*(1-Inputs!$B$33)*(1-Inputs!$B$30/Inputs!$B$31)/(Inputs!$B$29-Inputs!$B$30)*DCF!M$6</f>
        <v>155504.79495597954</v>
      </c>
      <c r="DJ640" s="15">
        <f ca="1">SUM(CM640:CW640)+BP640*DCF!M$28*(1+Inputs!$B$30)*(1-Inputs!$B$33)*(1-Inputs!$B$30/Inputs!$B$31)/(Inputs!$B$29-Inputs!$B$30)*DCF!M$6</f>
        <v>1034434.1257149919</v>
      </c>
      <c r="DK640" s="15">
        <f ca="1">SUM(CX640:DH640)+CA640*DCF!M$46*(1+Inputs!$B$30)*(1-Inputs!$B$33)*(1-Inputs!$B$30/Inputs!$B$31)/(Inputs!$B$29-Inputs!$B$30)*DCF!M$6</f>
        <v>454562.38645208545</v>
      </c>
      <c r="DM640" s="15">
        <f ca="1">DI640+DJ640+DK640+Inputs!$B$34+Inputs!$B$36-Inputs!$B$35</f>
        <v>1721352.3071230571</v>
      </c>
    </row>
    <row r="641" spans="1:117" x14ac:dyDescent="0.75">
      <c r="A641" s="11">
        <v>628</v>
      </c>
      <c r="C641" s="24">
        <f t="shared" ca="1" si="362"/>
        <v>1.2134200837013476</v>
      </c>
      <c r="D641" s="24">
        <f t="shared" ca="1" si="362"/>
        <v>0.33893706409574481</v>
      </c>
      <c r="E641" s="24">
        <f t="shared" ca="1" si="362"/>
        <v>-1.6473570548739525</v>
      </c>
      <c r="F641" s="24">
        <f t="shared" ca="1" si="362"/>
        <v>0.12917537666158577</v>
      </c>
      <c r="G641" s="24">
        <f t="shared" ca="1" si="362"/>
        <v>-0.59443308643483495</v>
      </c>
      <c r="H641" s="24">
        <f t="shared" ca="1" si="362"/>
        <v>-1.5142691674804538</v>
      </c>
      <c r="I641" s="24">
        <f t="shared" ca="1" si="362"/>
        <v>-1.2048457160542037</v>
      </c>
      <c r="J641" s="24">
        <f t="shared" ca="1" si="362"/>
        <v>1.8436906667517636</v>
      </c>
      <c r="K641" s="24">
        <f t="shared" ca="1" si="362"/>
        <v>-0.63796435713787436</v>
      </c>
      <c r="L641" s="24">
        <f t="shared" ca="1" si="362"/>
        <v>-1.2576331371855614</v>
      </c>
      <c r="M641" s="24">
        <f t="shared" ca="1" si="362"/>
        <v>-1.8980572222125447</v>
      </c>
      <c r="N641" s="24">
        <f ca="1">SQRT(Inputs!$B$38)*C641+SQRT(1-Inputs!$B$38)*_xlfn.NORM.S.INV(RAND())</f>
        <v>1.3705828175930175</v>
      </c>
      <c r="O641" s="24">
        <f ca="1">SQRT(Inputs!$B$38)*D641+SQRT(1-Inputs!$B$38)*_xlfn.NORM.S.INV(RAND())</f>
        <v>1.2317661967132016</v>
      </c>
      <c r="P641" s="24">
        <f ca="1">SQRT(Inputs!$B$38)*E641+SQRT(1-Inputs!$B$38)*_xlfn.NORM.S.INV(RAND())</f>
        <v>-1.4246357614903342</v>
      </c>
      <c r="Q641" s="24">
        <f ca="1">SQRT(Inputs!$B$38)*F641+SQRT(1-Inputs!$B$38)*_xlfn.NORM.S.INV(RAND())</f>
        <v>1.193821328899846</v>
      </c>
      <c r="R641" s="24">
        <f ca="1">SQRT(Inputs!$B$38)*G641+SQRT(1-Inputs!$B$38)*_xlfn.NORM.S.INV(RAND())</f>
        <v>0.53056475521498148</v>
      </c>
      <c r="S641" s="24">
        <f ca="1">SQRT(Inputs!$B$38)*H641+SQRT(1-Inputs!$B$38)*_xlfn.NORM.S.INV(RAND())</f>
        <v>-0.39468285728737246</v>
      </c>
      <c r="T641" s="24">
        <f ca="1">SQRT(Inputs!$B$38)*I641+SQRT(1-Inputs!$B$38)*_xlfn.NORM.S.INV(RAND())</f>
        <v>-2.1838612106097388E-2</v>
      </c>
      <c r="U641" s="24">
        <f ca="1">SQRT(Inputs!$B$38)*J641+SQRT(1-Inputs!$B$38)*_xlfn.NORM.S.INV(RAND())</f>
        <v>1.4428075328799603</v>
      </c>
      <c r="V641" s="24">
        <f ca="1">SQRT(Inputs!$B$38)*K641+SQRT(1-Inputs!$B$38)*_xlfn.NORM.S.INV(RAND())</f>
        <v>-2.0650234725417138</v>
      </c>
      <c r="W641" s="24">
        <f ca="1">SQRT(Inputs!$B$38)*L641+SQRT(1-Inputs!$B$38)*_xlfn.NORM.S.INV(RAND())</f>
        <v>-0.87951913656631187</v>
      </c>
      <c r="X641" s="24">
        <f ca="1">SQRT(Inputs!$B$38)*M641+SQRT(1-Inputs!$B$38)*_xlfn.NORM.S.INV(RAND())</f>
        <v>-1.1908140125316482</v>
      </c>
      <c r="Y641" s="24">
        <f ca="1">SQRT(Inputs!$B$38)*C641+SQRT(1-Inputs!$B$38)*_xlfn.NORM.S.INV(RAND())</f>
        <v>-1.1903637992137781</v>
      </c>
      <c r="Z641" s="24">
        <f ca="1">SQRT(Inputs!$B$38)*D641+SQRT(1-Inputs!$B$38)*_xlfn.NORM.S.INV(RAND())</f>
        <v>-1.3090026292001229</v>
      </c>
      <c r="AA641" s="24">
        <f ca="1">SQRT(Inputs!$B$38)*E641+SQRT(1-Inputs!$B$38)*_xlfn.NORM.S.INV(RAND())</f>
        <v>-1.865268951249464</v>
      </c>
      <c r="AB641" s="24">
        <f ca="1">SQRT(Inputs!$B$38)*F641+SQRT(1-Inputs!$B$38)*_xlfn.NORM.S.INV(RAND())</f>
        <v>0.63422543413517873</v>
      </c>
      <c r="AC641" s="24">
        <f ca="1">SQRT(Inputs!$B$38)*G641+SQRT(1-Inputs!$B$38)*_xlfn.NORM.S.INV(RAND())</f>
        <v>-3.3282887274316997E-2</v>
      </c>
      <c r="AD641" s="24">
        <f ca="1">SQRT(Inputs!$B$38)*H641+SQRT(1-Inputs!$B$38)*_xlfn.NORM.S.INV(RAND())</f>
        <v>-2.3564237176243092</v>
      </c>
      <c r="AE641" s="24">
        <f ca="1">SQRT(Inputs!$B$38)*I641+SQRT(1-Inputs!$B$38)*_xlfn.NORM.S.INV(RAND())</f>
        <v>-1.4307322187921607</v>
      </c>
      <c r="AF641" s="24">
        <f ca="1">SQRT(Inputs!$B$38)*J641+SQRT(1-Inputs!$B$38)*_xlfn.NORM.S.INV(RAND())</f>
        <v>0.40184532331683676</v>
      </c>
      <c r="AG641" s="24">
        <f ca="1">SQRT(Inputs!$B$38)*K641+SQRT(1-Inputs!$B$38)*_xlfn.NORM.S.INV(RAND())</f>
        <v>0.20550215315194159</v>
      </c>
      <c r="AH641" s="24">
        <f ca="1">SQRT(Inputs!$B$38)*L641+SQRT(1-Inputs!$B$38)*_xlfn.NORM.S.INV(RAND())</f>
        <v>-0.80224554704415707</v>
      </c>
      <c r="AI641" s="24">
        <f ca="1">SQRT(Inputs!$B$38)*M641+SQRT(1-Inputs!$B$38)*_xlfn.NORM.S.INV(RAND())</f>
        <v>-0.51018620365520173</v>
      </c>
      <c r="AJ641" s="24">
        <f ca="1">SQRT(Inputs!$B$38)*C641+SQRT(1-Inputs!$B$38)*_xlfn.NORM.S.INV(RAND())</f>
        <v>4.3117103437753213E-2</v>
      </c>
      <c r="AK641" s="24">
        <f ca="1">SQRT(Inputs!$B$38)*D641+SQRT(1-Inputs!$B$38)*_xlfn.NORM.S.INV(RAND())</f>
        <v>-0.73789952438671691</v>
      </c>
      <c r="AL641" s="24">
        <f ca="1">SQRT(Inputs!$B$38)*E641+SQRT(1-Inputs!$B$38)*_xlfn.NORM.S.INV(RAND())</f>
        <v>5.1487667325346154E-3</v>
      </c>
      <c r="AM641" s="24">
        <f ca="1">SQRT(Inputs!$B$38)*F641+SQRT(1-Inputs!$B$38)*_xlfn.NORM.S.INV(RAND())</f>
        <v>0.16837383447040455</v>
      </c>
      <c r="AN641" s="24">
        <f ca="1">SQRT(Inputs!$B$38)*G641+SQRT(1-Inputs!$B$38)*_xlfn.NORM.S.INV(RAND())</f>
        <v>0.37840360795099443</v>
      </c>
      <c r="AO641" s="24">
        <f ca="1">SQRT(Inputs!$B$38)*H641+SQRT(1-Inputs!$B$38)*_xlfn.NORM.S.INV(RAND())</f>
        <v>-0.86365012775886962</v>
      </c>
      <c r="AP641" s="24">
        <f ca="1">SQRT(Inputs!$B$38)*I641+SQRT(1-Inputs!$B$38)*_xlfn.NORM.S.INV(RAND())</f>
        <v>-0.16234682647473042</v>
      </c>
      <c r="AQ641" s="24">
        <f ca="1">SQRT(Inputs!$B$38)*J641+SQRT(1-Inputs!$B$38)*_xlfn.NORM.S.INV(RAND())</f>
        <v>0.7798203664176715</v>
      </c>
      <c r="AR641" s="24">
        <f ca="1">SQRT(Inputs!$B$38)*K641+SQRT(1-Inputs!$B$38)*_xlfn.NORM.S.INV(RAND())</f>
        <v>0.64361476653842908</v>
      </c>
      <c r="AS641" s="24">
        <f ca="1">SQRT(Inputs!$B$38)*L641+SQRT(1-Inputs!$B$38)*_xlfn.NORM.S.INV(RAND())</f>
        <v>-0.288055142190423</v>
      </c>
      <c r="AT641" s="24">
        <f ca="1">SQRT(Inputs!$B$38)*M641+SQRT(1-Inputs!$B$38)*_xlfn.NORM.S.INV(RAND())</f>
        <v>-0.24512814265660654</v>
      </c>
      <c r="AU641" s="15">
        <f ca="1">Inputs!$B$6*EXP($B$8-0.5*C$5^2+C$5*N641)</f>
        <v>6194.8456087254608</v>
      </c>
      <c r="AV641" s="15">
        <f t="shared" ca="1" si="328"/>
        <v>9037.7434767015475</v>
      </c>
      <c r="AW641" s="15">
        <f t="shared" ca="1" si="329"/>
        <v>9093.397689048159</v>
      </c>
      <c r="AX641" s="15">
        <f t="shared" ca="1" si="330"/>
        <v>12887.838963239123</v>
      </c>
      <c r="AY641" s="15">
        <f t="shared" ca="1" si="331"/>
        <v>16757.067218949822</v>
      </c>
      <c r="AZ641" s="15">
        <f t="shared" ca="1" si="332"/>
        <v>19622.694687403418</v>
      </c>
      <c r="BA641" s="15">
        <f t="shared" ca="1" si="333"/>
        <v>23958.338524848881</v>
      </c>
      <c r="BB641" s="15">
        <f t="shared" ca="1" si="334"/>
        <v>33894.200239629245</v>
      </c>
      <c r="BC641" s="15">
        <f t="shared" ca="1" si="335"/>
        <v>34009.520716829458</v>
      </c>
      <c r="BD641" s="15">
        <f t="shared" ca="1" si="336"/>
        <v>38374.524119456517</v>
      </c>
      <c r="BE641" s="15">
        <f t="shared" ca="1" si="337"/>
        <v>42189.794857260822</v>
      </c>
      <c r="BF641" s="15">
        <f ca="1">Inputs!$B$13*EXP($B$9-0.5*C$6^2+C$6*Y641)</f>
        <v>10923.616297724011</v>
      </c>
      <c r="BG641" s="15">
        <f t="shared" ca="1" si="338"/>
        <v>10512.304136915815</v>
      </c>
      <c r="BH641" s="15">
        <f t="shared" ca="1" si="339"/>
        <v>9426.417083612836</v>
      </c>
      <c r="BI641" s="15">
        <f t="shared" ca="1" si="340"/>
        <v>12722.63628120117</v>
      </c>
      <c r="BJ641" s="15">
        <f t="shared" ca="1" si="341"/>
        <v>15522.474106285863</v>
      </c>
      <c r="BK641" s="15">
        <f t="shared" ca="1" si="342"/>
        <v>13822.570147866076</v>
      </c>
      <c r="BL641" s="15">
        <f t="shared" ca="1" si="343"/>
        <v>14105.820609454147</v>
      </c>
      <c r="BM641" s="15">
        <f t="shared" ca="1" si="344"/>
        <v>18226.639267478469</v>
      </c>
      <c r="BN641" s="15">
        <f t="shared" ca="1" si="345"/>
        <v>22975.377587315492</v>
      </c>
      <c r="BO641" s="15">
        <f t="shared" ca="1" si="346"/>
        <v>25751.855130818014</v>
      </c>
      <c r="BP641" s="15">
        <f t="shared" ca="1" si="347"/>
        <v>29915.569260096454</v>
      </c>
      <c r="BQ641" s="15">
        <f ca="1">Inputs!$B$20*EXP($B$10-0.5*C$7^2+C$7*AJ641)</f>
        <v>4355.6170886317695</v>
      </c>
      <c r="BR641" s="15">
        <f t="shared" ca="1" si="348"/>
        <v>4675.3577128741317</v>
      </c>
      <c r="BS641" s="15">
        <f t="shared" ca="1" si="349"/>
        <v>6411.8748189934395</v>
      </c>
      <c r="BT641" s="15">
        <f t="shared" ca="1" si="350"/>
        <v>9239.8212941032125</v>
      </c>
      <c r="BU641" s="15">
        <f t="shared" ca="1" si="351"/>
        <v>14033.118693351802</v>
      </c>
      <c r="BV641" s="15">
        <f t="shared" ca="1" si="352"/>
        <v>16071.883264918479</v>
      </c>
      <c r="BW641" s="15">
        <f t="shared" ca="1" si="353"/>
        <v>21669.876825067677</v>
      </c>
      <c r="BX641" s="15">
        <f t="shared" ca="1" si="354"/>
        <v>35437.552133262419</v>
      </c>
      <c r="BY641" s="15">
        <f t="shared" ca="1" si="355"/>
        <v>56160.796633671685</v>
      </c>
      <c r="BZ641" s="15">
        <f t="shared" ca="1" si="356"/>
        <v>74737.149230770447</v>
      </c>
      <c r="CA641" s="15">
        <f t="shared" ca="1" si="357"/>
        <v>100508.17640170669</v>
      </c>
      <c r="CB641" s="15">
        <f ca="1">(AU641*DCF!C$10-DCF!C$5*MAX(AU641*DCF!C$10,0)-MAX(AU641-Inputs!$B$6,0)/Inputs!$B$10)*DCF!C$6</f>
        <v>1034.2856017657289</v>
      </c>
      <c r="CC641" s="15">
        <f ca="1">(AV641*DCF!D$10-DCF!D$5*MAX(AV641*DCF!D$10,0)-MAX(AV641-AU641,0)/Inputs!$B$10)*DCF!D$6</f>
        <v>1509.7225025605944</v>
      </c>
      <c r="CD641" s="15">
        <f ca="1">(AW641*DCF!E$10-DCF!E$5*MAX(AW641*DCF!E$10,0)-MAX(AW641-AV641,0)/Inputs!$B$10)*DCF!E$6</f>
        <v>2086.9851383382606</v>
      </c>
      <c r="CE641" s="15">
        <f ca="1">(AX641*DCF!F$10-DCF!F$5*MAX(AX641*DCF!F$10,0)-MAX(AX641-AW641,0)/Inputs!$B$10)*DCF!F$6</f>
        <v>2023.8655526155005</v>
      </c>
      <c r="CF641" s="15">
        <f ca="1">(AY641*DCF!G$10-DCF!G$5*MAX(AY641*DCF!G$10,0)-MAX(AY641-AX641,0)/Inputs!$B$10)*DCF!G$6</f>
        <v>2708.8910544600444</v>
      </c>
      <c r="CG641" s="15">
        <f ca="1">(AZ641*DCF!H$10-DCF!H$5*MAX(AZ641*DCF!H$10,0)-MAX(AZ641-AY641,0)/Inputs!$B$10)*DCF!H$6</f>
        <v>3300.9167183746717</v>
      </c>
      <c r="CH641" s="15">
        <f ca="1">(BA641*DCF!I$10-DCF!I$5*MAX(BA641*DCF!I$10,0)-MAX(BA641-AZ641,0)/Inputs!$B$10)*DCF!I$6</f>
        <v>3665.1169490662764</v>
      </c>
      <c r="CI641" s="15">
        <f ca="1">(BB641*DCF!J$10-DCF!J$5*MAX(BB641*DCF!J$10,0)-MAX(BB641-BA641,0)/Inputs!$B$10)*DCF!J$6</f>
        <v>4310.7072936423328</v>
      </c>
      <c r="CJ641" s="15">
        <f ca="1">(BC641*DCF!K$10-DCF!K$5*MAX(BC641*DCF!K$10,0)-MAX(BC641-BB641,0)/Inputs!$B$10)*DCF!K$6</f>
        <v>5458.8435280596523</v>
      </c>
      <c r="CK641" s="15">
        <f ca="1">(BD641*DCF!L$10-DCF!L$5*MAX(BD641*DCF!L$10,0)-MAX(BD641-BC641,0)/Inputs!$B$10)*DCF!L$6</f>
        <v>5223.1423503857723</v>
      </c>
      <c r="CL641" s="15">
        <f ca="1">(BE641*DCF!M$10-DCF!M$5*MAX(BE641*DCF!M$10,0)-MAX(BE641-BD641,0)/Inputs!$B$10)*DCF!M$6</f>
        <v>5497.7508836853576</v>
      </c>
      <c r="CM641" s="15">
        <f ca="1">(BF641*DCF!C$28-DCF!C$5*MAX(BF641*DCF!C$28,0)-MAX(BF641-Inputs!$B$13,0)/Inputs!$B$17)*DCF!C$6</f>
        <v>3333.8160555915274</v>
      </c>
      <c r="CN641" s="15">
        <f ca="1">(BG641*DCF!D$28-DCF!D$5*MAX(BG641*DCF!D$28,0)-MAX(BG641-BF641,0)/Inputs!$B$17)*DCF!D$6</f>
        <v>3096.1160221109481</v>
      </c>
      <c r="CO641" s="15">
        <f ca="1">(BH641*DCF!E$28-DCF!E$5*MAX(BH641*DCF!E$28,0)-MAX(BH641-BG641,0)/Inputs!$B$17)*DCF!E$6</f>
        <v>2669.7291690418169</v>
      </c>
      <c r="CP641" s="15">
        <f ca="1">(BI641*DCF!F$28-DCF!F$5*MAX(BI641*DCF!F$28,0)-MAX(BI641-BH641,0)/Inputs!$B$17)*DCF!F$6</f>
        <v>2853.7318194937016</v>
      </c>
      <c r="CQ641" s="15">
        <f ca="1">(BJ641*DCF!G$28-DCF!G$5*MAX(BJ641*DCF!G$28,0)-MAX(BJ641-BI641,0)/Inputs!$B$17)*DCF!G$6</f>
        <v>3556.5186123887743</v>
      </c>
      <c r="CR641" s="15">
        <f ca="1">(BK641*DCF!H$28-DCF!H$5*MAX(BK641*DCF!H$28,0)-MAX(BK641-BJ641,0)/Inputs!$B$17)*DCF!H$6</f>
        <v>3418.4740982265566</v>
      </c>
      <c r="CS641" s="15">
        <f ca="1">(BL641*DCF!I$28-DCF!I$5*MAX(BL641*DCF!I$28,0)-MAX(BL641-BK641,0)/Inputs!$B$17)*DCF!I$6</f>
        <v>3276.3714321603393</v>
      </c>
      <c r="CT641" s="15">
        <f ca="1">(BM641*DCF!J$28-DCF!J$5*MAX(BM641*DCF!J$28,0)-MAX(BM641-BL641,0)/Inputs!$B$17)*DCF!J$6</f>
        <v>3519.6667752836261</v>
      </c>
      <c r="CU641" s="15">
        <f ca="1">(BN641*DCF!K$28-DCF!K$5*MAX(BN641*DCF!K$28,0)-MAX(BN641-BM641,0)/Inputs!$B$17)*DCF!K$6</f>
        <v>4270.3573269830722</v>
      </c>
      <c r="CV641" s="15">
        <f ca="1">(BO641*DCF!L$28-DCF!L$5*MAX(BO641*DCF!L$28,0)-MAX(BO641-BN641,0)/Inputs!$B$17)*DCF!L$6</f>
        <v>4823.8725629975934</v>
      </c>
      <c r="CW641" s="15">
        <f ca="1">(BP641*DCF!M$28-DCF!M$5*MAX(BP641*DCF!M$28,0)-MAX(BP641-BO641,0)/Inputs!$B$17)*DCF!M$6</f>
        <v>5193.4065453501917</v>
      </c>
      <c r="CX641" s="15">
        <f ca="1">(BQ641*DCF!C$46-DCF!C$5*MAX(BQ641*DCF!C$46,0)-MAX(BQ641-Inputs!$B$20,0)/Inputs!$B$24)*DCF!C$6</f>
        <v>-1539.2266202991475</v>
      </c>
      <c r="CY641" s="15">
        <f ca="1">(BR641*DCF!D$46-DCF!D$5*MAX(BR641*DCF!D$46,0)-MAX(BR641-BQ641,0)/Inputs!$B$24)*DCF!D$6</f>
        <v>-934.40520111239152</v>
      </c>
      <c r="CZ641" s="15">
        <f ca="1">(BS641*DCF!E$46-DCF!E$5*MAX(BS641*DCF!E$46,0)-MAX(BS641-BR641,0)/Inputs!$B$24)*DCF!E$6</f>
        <v>-1442.7025989300514</v>
      </c>
      <c r="DA641" s="15">
        <f ca="1">(BT641*DCF!F$46-DCF!F$5*MAX(BT641*DCF!F$46,0)-MAX(BT641-BS641,0)/Inputs!$B$24)*DCF!F$6</f>
        <v>-1702.6469150382529</v>
      </c>
      <c r="DB641" s="15">
        <f ca="1">(BU641*DCF!G$46-DCF!G$5*MAX(BU641*DCF!G$46,0)-MAX(BU641-BT641,0)/Inputs!$B$24)*DCF!G$6</f>
        <v>-2084.4169279014886</v>
      </c>
      <c r="DC641" s="15">
        <f ca="1">(BV641*DCF!H$46-DCF!H$5*MAX(BV641*DCF!H$46,0)-MAX(BV641-BU641,0)/Inputs!$B$24)*DCF!H$6</f>
        <v>-633.53359889656224</v>
      </c>
      <c r="DD641" s="15">
        <f ca="1">(BW641*DCF!I$46-DCF!I$5*MAX(BW641*DCF!I$46,0)-MAX(BW641-BV641,0)/Inputs!$B$24)*DCF!I$6</f>
        <v>-1106.4931857761567</v>
      </c>
      <c r="DE641" s="15">
        <f ca="1">(BX641*DCF!J$46-DCF!J$5*MAX(BX641*DCF!J$46,0)-MAX(BX641-BW641,0)/Inputs!$B$24)*DCF!J$6</f>
        <v>-2164.4552731319186</v>
      </c>
      <c r="DF641" s="15">
        <f ca="1">(BY641*DCF!K$46-DCF!K$5*MAX(BY641*DCF!K$46,0)-MAX(BY641-BX641,0)/Inputs!$B$24)*DCF!K$6</f>
        <v>-1868.5509209551672</v>
      </c>
      <c r="DG641" s="15">
        <f ca="1">(BZ641*DCF!L$46-DCF!L$5*MAX(BZ641*DCF!L$46,0)-MAX(BZ641-BY641,0)/Inputs!$B$24)*DCF!L$6</f>
        <v>962.34346964445285</v>
      </c>
      <c r="DH641" s="15">
        <f ca="1">(CA641*DCF!M$46-DCF!M$5*MAX(CA641*DCF!M$46,0)-MAX(CA641-BZ641,0)/Inputs!$B$24)*DCF!M$6</f>
        <v>2491.8535080119432</v>
      </c>
      <c r="DI641" s="15">
        <f ca="1">SUM(CB641:CL641)+BE641*DCF!M$10*(1+Inputs!$B$30)*(1-Inputs!$B$33)*(1-Inputs!$B$30/Inputs!$B$31)/(Inputs!$B$29-Inputs!$B$30)*DCF!M$6</f>
        <v>154234.98456299133</v>
      </c>
      <c r="DJ641" s="15">
        <f ca="1">SUM(CM641:CW641)+BP641*DCF!M$28*(1+Inputs!$B$30)*(1-Inputs!$B$33)*(1-Inputs!$B$30/Inputs!$B$31)/(Inputs!$B$29-Inputs!$B$30)*DCF!M$6</f>
        <v>151019.29354402577</v>
      </c>
      <c r="DK641" s="15">
        <f ca="1">SUM(CX641:DH641)+CA641*DCF!M$46*(1+Inputs!$B$30)*(1-Inputs!$B$33)*(1-Inputs!$B$30/Inputs!$B$31)/(Inputs!$B$29-Inputs!$B$30)*DCF!M$6</f>
        <v>145375.31240727613</v>
      </c>
      <c r="DM641" s="15">
        <f ca="1">DI641+DJ641+DK641+Inputs!$B$34+Inputs!$B$36-Inputs!$B$35</f>
        <v>527480.59051429317</v>
      </c>
    </row>
    <row r="642" spans="1:117" x14ac:dyDescent="0.75">
      <c r="A642" s="11">
        <v>629</v>
      </c>
      <c r="C642" s="24">
        <f t="shared" ca="1" si="362"/>
        <v>1.4117384353786946</v>
      </c>
      <c r="D642" s="24">
        <f t="shared" ca="1" si="362"/>
        <v>-1.0924193328385232</v>
      </c>
      <c r="E642" s="24">
        <f t="shared" ca="1" si="362"/>
        <v>-0.28712133633653569</v>
      </c>
      <c r="F642" s="24">
        <f t="shared" ca="1" si="362"/>
        <v>-1.0120229098215776</v>
      </c>
      <c r="G642" s="24">
        <f t="shared" ca="1" si="362"/>
        <v>-1.0933942863383359</v>
      </c>
      <c r="H642" s="24">
        <f t="shared" ca="1" si="362"/>
        <v>-1.0548911398313796</v>
      </c>
      <c r="I642" s="24">
        <f t="shared" ca="1" si="362"/>
        <v>-0.39270967090337783</v>
      </c>
      <c r="J642" s="24">
        <f t="shared" ca="1" si="362"/>
        <v>0.56150442020110491</v>
      </c>
      <c r="K642" s="24">
        <f t="shared" ca="1" si="362"/>
        <v>-0.74065162819343355</v>
      </c>
      <c r="L642" s="24">
        <f t="shared" ca="1" si="362"/>
        <v>-0.44142363981646987</v>
      </c>
      <c r="M642" s="24">
        <f t="shared" ca="1" si="362"/>
        <v>-0.45748240923537964</v>
      </c>
      <c r="N642" s="24">
        <f ca="1">SQRT(Inputs!$B$38)*C642+SQRT(1-Inputs!$B$38)*_xlfn.NORM.S.INV(RAND())</f>
        <v>-0.25364986443579873</v>
      </c>
      <c r="O642" s="24">
        <f ca="1">SQRT(Inputs!$B$38)*D642+SQRT(1-Inputs!$B$38)*_xlfn.NORM.S.INV(RAND())</f>
        <v>-1.1389002525734044</v>
      </c>
      <c r="P642" s="24">
        <f ca="1">SQRT(Inputs!$B$38)*E642+SQRT(1-Inputs!$B$38)*_xlfn.NORM.S.INV(RAND())</f>
        <v>-1.0604652357126765</v>
      </c>
      <c r="Q642" s="24">
        <f ca="1">SQRT(Inputs!$B$38)*F642+SQRT(1-Inputs!$B$38)*_xlfn.NORM.S.INV(RAND())</f>
        <v>-2.5377926885648376</v>
      </c>
      <c r="R642" s="24">
        <f ca="1">SQRT(Inputs!$B$38)*G642+SQRT(1-Inputs!$B$38)*_xlfn.NORM.S.INV(RAND())</f>
        <v>-0.2781751212635441</v>
      </c>
      <c r="S642" s="24">
        <f ca="1">SQRT(Inputs!$B$38)*H642+SQRT(1-Inputs!$B$38)*_xlfn.NORM.S.INV(RAND())</f>
        <v>-0.59004921574683611</v>
      </c>
      <c r="T642" s="24">
        <f ca="1">SQRT(Inputs!$B$38)*I642+SQRT(1-Inputs!$B$38)*_xlfn.NORM.S.INV(RAND())</f>
        <v>-0.59596226504942951</v>
      </c>
      <c r="U642" s="24">
        <f ca="1">SQRT(Inputs!$B$38)*J642+SQRT(1-Inputs!$B$38)*_xlfn.NORM.S.INV(RAND())</f>
        <v>-0.34413200446313608</v>
      </c>
      <c r="V642" s="24">
        <f ca="1">SQRT(Inputs!$B$38)*K642+SQRT(1-Inputs!$B$38)*_xlfn.NORM.S.INV(RAND())</f>
        <v>-1.1241851758790102</v>
      </c>
      <c r="W642" s="24">
        <f ca="1">SQRT(Inputs!$B$38)*L642+SQRT(1-Inputs!$B$38)*_xlfn.NORM.S.INV(RAND())</f>
        <v>-0.26611045715463238</v>
      </c>
      <c r="X642" s="24">
        <f ca="1">SQRT(Inputs!$B$38)*M642+SQRT(1-Inputs!$B$38)*_xlfn.NORM.S.INV(RAND())</f>
        <v>0.71379144304456443</v>
      </c>
      <c r="Y642" s="24">
        <f ca="1">SQRT(Inputs!$B$38)*C642+SQRT(1-Inputs!$B$38)*_xlfn.NORM.S.INV(RAND())</f>
        <v>1.0846497523255569</v>
      </c>
      <c r="Z642" s="24">
        <f ca="1">SQRT(Inputs!$B$38)*D642+SQRT(1-Inputs!$B$38)*_xlfn.NORM.S.INV(RAND())</f>
        <v>-0.80274594220349504</v>
      </c>
      <c r="AA642" s="24">
        <f ca="1">SQRT(Inputs!$B$38)*E642+SQRT(1-Inputs!$B$38)*_xlfn.NORM.S.INV(RAND())</f>
        <v>1.0333714268395993</v>
      </c>
      <c r="AB642" s="24">
        <f ca="1">SQRT(Inputs!$B$38)*F642+SQRT(1-Inputs!$B$38)*_xlfn.NORM.S.INV(RAND())</f>
        <v>-1.3963564113218092</v>
      </c>
      <c r="AC642" s="24">
        <f ca="1">SQRT(Inputs!$B$38)*G642+SQRT(1-Inputs!$B$38)*_xlfn.NORM.S.INV(RAND())</f>
        <v>1.5579796430635589</v>
      </c>
      <c r="AD642" s="24">
        <f ca="1">SQRT(Inputs!$B$38)*H642+SQRT(1-Inputs!$B$38)*_xlfn.NORM.S.INV(RAND())</f>
        <v>0.29900969811839162</v>
      </c>
      <c r="AE642" s="24">
        <f ca="1">SQRT(Inputs!$B$38)*I642+SQRT(1-Inputs!$B$38)*_xlfn.NORM.S.INV(RAND())</f>
        <v>-0.27702725682309992</v>
      </c>
      <c r="AF642" s="24">
        <f ca="1">SQRT(Inputs!$B$38)*J642+SQRT(1-Inputs!$B$38)*_xlfn.NORM.S.INV(RAND())</f>
        <v>1.0281574508603053</v>
      </c>
      <c r="AG642" s="24">
        <f ca="1">SQRT(Inputs!$B$38)*K642+SQRT(1-Inputs!$B$38)*_xlfn.NORM.S.INV(RAND())</f>
        <v>-0.89853414839355605</v>
      </c>
      <c r="AH642" s="24">
        <f ca="1">SQRT(Inputs!$B$38)*L642+SQRT(1-Inputs!$B$38)*_xlfn.NORM.S.INV(RAND())</f>
        <v>0.38950567310631079</v>
      </c>
      <c r="AI642" s="24">
        <f ca="1">SQRT(Inputs!$B$38)*M642+SQRT(1-Inputs!$B$38)*_xlfn.NORM.S.INV(RAND())</f>
        <v>-8.5132495311353085E-2</v>
      </c>
      <c r="AJ642" s="24">
        <f ca="1">SQRT(Inputs!$B$38)*C642+SQRT(1-Inputs!$B$38)*_xlfn.NORM.S.INV(RAND())</f>
        <v>-0.40991631795552164</v>
      </c>
      <c r="AK642" s="24">
        <f ca="1">SQRT(Inputs!$B$38)*D642+SQRT(1-Inputs!$B$38)*_xlfn.NORM.S.INV(RAND())</f>
        <v>0.2622840943812571</v>
      </c>
      <c r="AL642" s="24">
        <f ca="1">SQRT(Inputs!$B$38)*E642+SQRT(1-Inputs!$B$38)*_xlfn.NORM.S.INV(RAND())</f>
        <v>0.79865823260167779</v>
      </c>
      <c r="AM642" s="24">
        <f ca="1">SQRT(Inputs!$B$38)*F642+SQRT(1-Inputs!$B$38)*_xlfn.NORM.S.INV(RAND())</f>
        <v>0.42039307486550348</v>
      </c>
      <c r="AN642" s="24">
        <f ca="1">SQRT(Inputs!$B$38)*G642+SQRT(1-Inputs!$B$38)*_xlfn.NORM.S.INV(RAND())</f>
        <v>-0.11728286401603383</v>
      </c>
      <c r="AO642" s="24">
        <f ca="1">SQRT(Inputs!$B$38)*H642+SQRT(1-Inputs!$B$38)*_xlfn.NORM.S.INV(RAND())</f>
        <v>-1.0207776875169654</v>
      </c>
      <c r="AP642" s="24">
        <f ca="1">SQRT(Inputs!$B$38)*I642+SQRT(1-Inputs!$B$38)*_xlfn.NORM.S.INV(RAND())</f>
        <v>0.94453657067472807</v>
      </c>
      <c r="AQ642" s="24">
        <f ca="1">SQRT(Inputs!$B$38)*J642+SQRT(1-Inputs!$B$38)*_xlfn.NORM.S.INV(RAND())</f>
        <v>-0.48550521959568715</v>
      </c>
      <c r="AR642" s="24">
        <f ca="1">SQRT(Inputs!$B$38)*K642+SQRT(1-Inputs!$B$38)*_xlfn.NORM.S.INV(RAND())</f>
        <v>-0.21764942046073349</v>
      </c>
      <c r="AS642" s="24">
        <f ca="1">SQRT(Inputs!$B$38)*L642+SQRT(1-Inputs!$B$38)*_xlfn.NORM.S.INV(RAND())</f>
        <v>0.72242661445059331</v>
      </c>
      <c r="AT642" s="24">
        <f ca="1">SQRT(Inputs!$B$38)*M642+SQRT(1-Inputs!$B$38)*_xlfn.NORM.S.INV(RAND())</f>
        <v>-0.52579518398708647</v>
      </c>
      <c r="AU642" s="15">
        <f ca="1">Inputs!$B$6*EXP($B$8-0.5*C$5^2+C$5*N642)</f>
        <v>4762.6205553812488</v>
      </c>
      <c r="AV642" s="15">
        <f t="shared" ca="1" si="328"/>
        <v>4903.3867914816738</v>
      </c>
      <c r="AW642" s="15">
        <f t="shared" ca="1" si="329"/>
        <v>5181.9684112058794</v>
      </c>
      <c r="AX642" s="15">
        <f t="shared" ca="1" si="330"/>
        <v>4607.6555397436077</v>
      </c>
      <c r="AY642" s="15">
        <f t="shared" ca="1" si="331"/>
        <v>5451.0270613406874</v>
      </c>
      <c r="AZ642" s="15">
        <f t="shared" ca="1" si="332"/>
        <v>6247.348339447256</v>
      </c>
      <c r="BA642" s="15">
        <f t="shared" ca="1" si="333"/>
        <v>7182.8708239518401</v>
      </c>
      <c r="BB642" s="15">
        <f t="shared" ca="1" si="334"/>
        <v>8495.9856677154967</v>
      </c>
      <c r="BC642" s="15">
        <f t="shared" ca="1" si="335"/>
        <v>9335.3604113648526</v>
      </c>
      <c r="BD642" s="15">
        <f t="shared" ca="1" si="336"/>
        <v>11155.548098732388</v>
      </c>
      <c r="BE642" s="15">
        <f t="shared" ca="1" si="337"/>
        <v>14587.917048594038</v>
      </c>
      <c r="BF642" s="15">
        <f ca="1">Inputs!$B$13*EXP($B$9-0.5*C$6^2+C$6*Y642)</f>
        <v>17149.058264981562</v>
      </c>
      <c r="BG642" s="15">
        <f t="shared" ca="1" si="338"/>
        <v>18081.88711267044</v>
      </c>
      <c r="BH642" s="15">
        <f t="shared" ca="1" si="339"/>
        <v>26223.117086337141</v>
      </c>
      <c r="BI642" s="15">
        <f t="shared" ca="1" si="340"/>
        <v>25892.723305947573</v>
      </c>
      <c r="BJ642" s="15">
        <f t="shared" ca="1" si="341"/>
        <v>39735.360586822309</v>
      </c>
      <c r="BK642" s="15">
        <f t="shared" ca="1" si="342"/>
        <v>50793.826759388321</v>
      </c>
      <c r="BL642" s="15">
        <f t="shared" ca="1" si="343"/>
        <v>60193.843947820678</v>
      </c>
      <c r="BM642" s="15">
        <f t="shared" ca="1" si="344"/>
        <v>84071.869886706176</v>
      </c>
      <c r="BN642" s="15">
        <f t="shared" ca="1" si="345"/>
        <v>92842.802087826174</v>
      </c>
      <c r="BO642" s="15">
        <f t="shared" ca="1" si="346"/>
        <v>119524.42803204914</v>
      </c>
      <c r="BP642" s="15">
        <f t="shared" ca="1" si="347"/>
        <v>145700.07131712028</v>
      </c>
      <c r="BQ642" s="15">
        <f ca="1">Inputs!$B$20*EXP($B$10-0.5*C$7^2+C$7*AJ642)</f>
        <v>3709.0774690943608</v>
      </c>
      <c r="BR642" s="15">
        <f t="shared" ca="1" si="348"/>
        <v>5469.9030335460138</v>
      </c>
      <c r="BS642" s="15">
        <f t="shared" ca="1" si="349"/>
        <v>9421.6021330854546</v>
      </c>
      <c r="BT642" s="15">
        <f t="shared" ca="1" si="350"/>
        <v>14504.93240486299</v>
      </c>
      <c r="BU642" s="15">
        <f t="shared" ca="1" si="351"/>
        <v>19539.639223442671</v>
      </c>
      <c r="BV642" s="15">
        <f t="shared" ca="1" si="352"/>
        <v>21600.053217176304</v>
      </c>
      <c r="BW642" s="15">
        <f t="shared" ca="1" si="353"/>
        <v>36811.804805478612</v>
      </c>
      <c r="BX642" s="15">
        <f t="shared" ca="1" si="354"/>
        <v>46712.063590621692</v>
      </c>
      <c r="BY642" s="15">
        <f t="shared" ca="1" si="355"/>
        <v>62781.987757783718</v>
      </c>
      <c r="BZ642" s="15">
        <f t="shared" ca="1" si="356"/>
        <v>100603.52245623477</v>
      </c>
      <c r="CA642" s="15">
        <f t="shared" ca="1" si="357"/>
        <v>128711.60960389365</v>
      </c>
      <c r="CB642" s="15">
        <f ca="1">(AU642*DCF!C$10-DCF!C$5*MAX(AU642*DCF!C$10,0)-MAX(AU642-Inputs!$B$6,0)/Inputs!$B$10)*DCF!C$6</f>
        <v>1044.4976216770451</v>
      </c>
      <c r="CC642" s="15">
        <f ca="1">(AV642*DCF!D$10-DCF!D$5*MAX(AV642*DCF!D$10,0)-MAX(AV642-AU642,0)/Inputs!$B$10)*DCF!D$6</f>
        <v>1160.8451485095925</v>
      </c>
      <c r="CD642" s="15">
        <f ca="1">(AW642*DCF!E$10-DCF!E$5*MAX(AW642*DCF!E$10,0)-MAX(AW642-AV642,0)/Inputs!$B$10)*DCF!E$6</f>
        <v>1133.6858988588849</v>
      </c>
      <c r="CE642" s="15">
        <f ca="1">(AX642*DCF!F$10-DCF!F$5*MAX(AX642*DCF!F$10,0)-MAX(AX642-AW642,0)/Inputs!$B$10)*DCF!F$6</f>
        <v>1005.8438611826647</v>
      </c>
      <c r="CF642" s="15">
        <f ca="1">(AY642*DCF!G$10-DCF!G$5*MAX(AY642*DCF!G$10,0)-MAX(AY642-AX642,0)/Inputs!$B$10)*DCF!G$6</f>
        <v>961.01820871991913</v>
      </c>
      <c r="CG642" s="15">
        <f ca="1">(AZ642*DCF!H$10-DCF!H$5*MAX(AZ642*DCF!H$10,0)-MAX(AZ642-AY642,0)/Inputs!$B$10)*DCF!H$6</f>
        <v>1071.5260423394284</v>
      </c>
      <c r="CH642" s="15">
        <f ca="1">(BA642*DCF!I$10-DCF!I$5*MAX(BA642*DCF!I$10,0)-MAX(BA642-AZ642,0)/Inputs!$B$10)*DCF!I$6</f>
        <v>1158.590002405404</v>
      </c>
      <c r="CI642" s="15">
        <f ca="1">(BB642*DCF!J$10-DCF!J$5*MAX(BB642*DCF!J$10,0)-MAX(BB642-BA642,0)/Inputs!$B$10)*DCF!J$6</f>
        <v>1258.9499378457924</v>
      </c>
      <c r="CJ642" s="15">
        <f ca="1">(BC642*DCF!K$10-DCF!K$5*MAX(BC642*DCF!K$10,0)-MAX(BC642-BB642,0)/Inputs!$B$10)*DCF!K$6</f>
        <v>1385.3434129998634</v>
      </c>
      <c r="CK642" s="15">
        <f ca="1">(BD642*DCF!L$10-DCF!L$5*MAX(BD642*DCF!L$10,0)-MAX(BD642-BC642,0)/Inputs!$B$10)*DCF!L$6</f>
        <v>1447.0890474425244</v>
      </c>
      <c r="CL642" s="15">
        <f ca="1">(BE642*DCF!M$10-DCF!M$5*MAX(BE642*DCF!M$10,0)-MAX(BE642-BD642,0)/Inputs!$B$10)*DCF!M$6</f>
        <v>1648.5106307501896</v>
      </c>
      <c r="CM642" s="15">
        <f ca="1">(BF642*DCF!C$28-DCF!C$5*MAX(BF642*DCF!C$28,0)-MAX(BF642-Inputs!$B$13,0)/Inputs!$B$17)*DCF!C$6</f>
        <v>3903.050725302583</v>
      </c>
      <c r="CN642" s="15">
        <f ca="1">(BG642*DCF!D$28-DCF!D$5*MAX(BG642*DCF!D$28,0)-MAX(BG642-BF642,0)/Inputs!$B$17)*DCF!D$6</f>
        <v>5126.5176288338789</v>
      </c>
      <c r="CO642" s="15">
        <f ca="1">(BH642*DCF!E$28-DCF!E$5*MAX(BH642*DCF!E$28,0)-MAX(BH642-BG642,0)/Inputs!$B$17)*DCF!E$6</f>
        <v>5822.3293337503574</v>
      </c>
      <c r="CP642" s="15">
        <f ca="1">(BI642*DCF!F$28-DCF!F$5*MAX(BI642*DCF!F$28,0)-MAX(BI642-BH642,0)/Inputs!$B$17)*DCF!F$6</f>
        <v>7029.1923409009642</v>
      </c>
      <c r="CQ642" s="15">
        <f ca="1">(BJ642*DCF!G$28-DCF!G$5*MAX(BJ642*DCF!G$28,0)-MAX(BJ642-BI642,0)/Inputs!$B$17)*DCF!G$6</f>
        <v>7981.4459334789253</v>
      </c>
      <c r="CR642" s="15">
        <f ca="1">(BK642*DCF!H$28-DCF!H$5*MAX(BK642*DCF!H$28,0)-MAX(BK642-BJ642,0)/Inputs!$B$17)*DCF!H$6</f>
        <v>10843.698448691661</v>
      </c>
      <c r="CS642" s="15">
        <f ca="1">(BL642*DCF!I$28-DCF!I$5*MAX(BL642*DCF!I$28,0)-MAX(BL642-BK642,0)/Inputs!$B$17)*DCF!I$6</f>
        <v>12805.57457392184</v>
      </c>
      <c r="CT642" s="15">
        <f ca="1">(BM642*DCF!J$28-DCF!J$5*MAX(BM642*DCF!J$28,0)-MAX(BM642-BL642,0)/Inputs!$B$17)*DCF!J$6</f>
        <v>15588.975146875437</v>
      </c>
      <c r="CU642" s="15">
        <f ca="1">(BN642*DCF!K$28-DCF!K$5*MAX(BN642*DCF!K$28,0)-MAX(BN642-BM642,0)/Inputs!$B$17)*DCF!K$6</f>
        <v>18532.520739140025</v>
      </c>
      <c r="CV642" s="15">
        <f ca="1">(BO642*DCF!L$28-DCF!L$5*MAX(BO642*DCF!L$28,0)-MAX(BO642-BN642,0)/Inputs!$B$17)*DCF!L$6</f>
        <v>20828.561728211072</v>
      </c>
      <c r="CW642" s="15">
        <f ca="1">(BP642*DCF!M$28-DCF!M$5*MAX(BP642*DCF!M$28,0)-MAX(BP642-BO642,0)/Inputs!$B$17)*DCF!M$6</f>
        <v>24677.462498752106</v>
      </c>
      <c r="CX642" s="15">
        <f ca="1">(BQ642*DCF!C$46-DCF!C$5*MAX(BQ642*DCF!C$46,0)-MAX(BQ642-Inputs!$B$20,0)/Inputs!$B$24)*DCF!C$6</f>
        <v>-1091.2776922131829</v>
      </c>
      <c r="CY642" s="15">
        <f ca="1">(BR642*DCF!D$46-DCF!D$5*MAX(BR642*DCF!D$46,0)-MAX(BR642-BQ642,0)/Inputs!$B$24)*DCF!D$6</f>
        <v>-1684.9145402109173</v>
      </c>
      <c r="CZ642" s="15">
        <f ca="1">(BS642*DCF!E$46-DCF!E$5*MAX(BS642*DCF!E$46,0)-MAX(BS642-BR642,0)/Inputs!$B$24)*DCF!E$6</f>
        <v>-2671.7718529603462</v>
      </c>
      <c r="DA642" s="15">
        <f ca="1">(BT642*DCF!F$46-DCF!F$5*MAX(BT642*DCF!F$46,0)-MAX(BT642-BS642,0)/Inputs!$B$24)*DCF!F$6</f>
        <v>-2907.3421331829386</v>
      </c>
      <c r="DB642" s="15">
        <f ca="1">(BU642*DCF!G$46-DCF!G$5*MAX(BU642*DCF!G$46,0)-MAX(BU642-BT642,0)/Inputs!$B$24)*DCF!G$6</f>
        <v>-2350.8507579728457</v>
      </c>
      <c r="DC642" s="15">
        <f ca="1">(BV642*DCF!H$46-DCF!H$5*MAX(BV642*DCF!H$46,0)-MAX(BV642-BU642,0)/Inputs!$B$24)*DCF!H$6</f>
        <v>-640.26102418673349</v>
      </c>
      <c r="DD642" s="15">
        <f ca="1">(BW642*DCF!I$46-DCF!I$5*MAX(BW642*DCF!I$46,0)-MAX(BW642-BV642,0)/Inputs!$B$24)*DCF!I$6</f>
        <v>-3516.5225069005214</v>
      </c>
      <c r="DE642" s="15">
        <f ca="1">(BX642*DCF!J$46-DCF!J$5*MAX(BX642*DCF!J$46,0)-MAX(BX642-BW642,0)/Inputs!$B$24)*DCF!J$6</f>
        <v>-665.94502712639712</v>
      </c>
      <c r="DF642" s="15">
        <f ca="1">(BY642*DCF!K$46-DCF!K$5*MAX(BY642*DCF!K$46,0)-MAX(BY642-BX642,0)/Inputs!$B$24)*DCF!K$6</f>
        <v>-350.38689441648444</v>
      </c>
      <c r="DG642" s="15">
        <f ca="1">(BZ642*DCF!L$46-DCF!L$5*MAX(BZ642*DCF!L$46,0)-MAX(BZ642-BY642,0)/Inputs!$B$24)*DCF!L$6</f>
        <v>-1604.8824836139192</v>
      </c>
      <c r="DH642" s="15">
        <f ca="1">(CA642*DCF!M$46-DCF!M$5*MAX(CA642*DCF!M$46,0)-MAX(CA642-BZ642,0)/Inputs!$B$24)*DCF!M$6</f>
        <v>4214.3150830441327</v>
      </c>
      <c r="DI642" s="15">
        <f ca="1">SUM(CB642:CL642)+BE642*DCF!M$10*(1+Inputs!$B$30)*(1-Inputs!$B$33)*(1-Inputs!$B$30/Inputs!$B$31)/(Inputs!$B$29-Inputs!$B$30)*DCF!M$6</f>
        <v>53874.265864200999</v>
      </c>
      <c r="DJ642" s="15">
        <f ca="1">SUM(CM642:CW642)+BP642*DCF!M$28*(1+Inputs!$B$30)*(1-Inputs!$B$33)*(1-Inputs!$B$30/Inputs!$B$31)/(Inputs!$B$29-Inputs!$B$30)*DCF!M$6</f>
        <v>673786.29597723112</v>
      </c>
      <c r="DK642" s="15">
        <f ca="1">SUM(CX642:DH642)+CA642*DCF!M$46*(1+Inputs!$B$30)*(1-Inputs!$B$33)*(1-Inputs!$B$30/Inputs!$B$31)/(Inputs!$B$29-Inputs!$B$30)*DCF!M$6</f>
        <v>185733.55548274331</v>
      </c>
      <c r="DM642" s="15">
        <f ca="1">DI642+DJ642+DK642+Inputs!$B$34+Inputs!$B$36-Inputs!$B$35</f>
        <v>990245.11732417543</v>
      </c>
    </row>
    <row r="643" spans="1:117" x14ac:dyDescent="0.75">
      <c r="A643" s="11">
        <v>630</v>
      </c>
      <c r="C643" s="24">
        <f t="shared" ca="1" si="362"/>
        <v>0.24745375944509232</v>
      </c>
      <c r="D643" s="24">
        <f t="shared" ca="1" si="362"/>
        <v>-0.45631166912158033</v>
      </c>
      <c r="E643" s="24">
        <f t="shared" ca="1" si="362"/>
        <v>0.5354296800638535</v>
      </c>
      <c r="F643" s="24">
        <f t="shared" ca="1" si="362"/>
        <v>0.75033397948435521</v>
      </c>
      <c r="G643" s="24">
        <f t="shared" ca="1" si="362"/>
        <v>0.26125014684232284</v>
      </c>
      <c r="H643" s="24">
        <f t="shared" ca="1" si="362"/>
        <v>-1.4036114324872762</v>
      </c>
      <c r="I643" s="24">
        <f t="shared" ca="1" si="362"/>
        <v>0.24367807294380497</v>
      </c>
      <c r="J643" s="24">
        <f t="shared" ca="1" si="362"/>
        <v>-0.12277869073093642</v>
      </c>
      <c r="K643" s="24">
        <f t="shared" ca="1" si="362"/>
        <v>0.62073618878139136</v>
      </c>
      <c r="L643" s="24">
        <f t="shared" ca="1" si="362"/>
        <v>0.80974418341268295</v>
      </c>
      <c r="M643" s="24">
        <f t="shared" ca="1" si="362"/>
        <v>0.54478357023026325</v>
      </c>
      <c r="N643" s="24">
        <f ca="1">SQRT(Inputs!$B$38)*C643+SQRT(1-Inputs!$B$38)*_xlfn.NORM.S.INV(RAND())</f>
        <v>0.14838651523770202</v>
      </c>
      <c r="O643" s="24">
        <f ca="1">SQRT(Inputs!$B$38)*D643+SQRT(1-Inputs!$B$38)*_xlfn.NORM.S.INV(RAND())</f>
        <v>-0.45627617269797383</v>
      </c>
      <c r="P643" s="24">
        <f ca="1">SQRT(Inputs!$B$38)*E643+SQRT(1-Inputs!$B$38)*_xlfn.NORM.S.INV(RAND())</f>
        <v>2.4925156478140476E-2</v>
      </c>
      <c r="Q643" s="24">
        <f ca="1">SQRT(Inputs!$B$38)*F643+SQRT(1-Inputs!$B$38)*_xlfn.NORM.S.INV(RAND())</f>
        <v>0.66243683301506806</v>
      </c>
      <c r="R643" s="24">
        <f ca="1">SQRT(Inputs!$B$38)*G643+SQRT(1-Inputs!$B$38)*_xlfn.NORM.S.INV(RAND())</f>
        <v>0.19974468912321408</v>
      </c>
      <c r="S643" s="24">
        <f ca="1">SQRT(Inputs!$B$38)*H643+SQRT(1-Inputs!$B$38)*_xlfn.NORM.S.INV(RAND())</f>
        <v>0.32513921426972048</v>
      </c>
      <c r="T643" s="24">
        <f ca="1">SQRT(Inputs!$B$38)*I643+SQRT(1-Inputs!$B$38)*_xlfn.NORM.S.INV(RAND())</f>
        <v>1.2507404842693497</v>
      </c>
      <c r="U643" s="24">
        <f ca="1">SQRT(Inputs!$B$38)*J643+SQRT(1-Inputs!$B$38)*_xlfn.NORM.S.INV(RAND())</f>
        <v>1.6399613254703099E-2</v>
      </c>
      <c r="V643" s="24">
        <f ca="1">SQRT(Inputs!$B$38)*K643+SQRT(1-Inputs!$B$38)*_xlfn.NORM.S.INV(RAND())</f>
        <v>-0.23245087722855662</v>
      </c>
      <c r="W643" s="24">
        <f ca="1">SQRT(Inputs!$B$38)*L643+SQRT(1-Inputs!$B$38)*_xlfn.NORM.S.INV(RAND())</f>
        <v>0.63686745096077091</v>
      </c>
      <c r="X643" s="24">
        <f ca="1">SQRT(Inputs!$B$38)*M643+SQRT(1-Inputs!$B$38)*_xlfn.NORM.S.INV(RAND())</f>
        <v>1.0383562579412209</v>
      </c>
      <c r="Y643" s="24">
        <f ca="1">SQRT(Inputs!$B$38)*C643+SQRT(1-Inputs!$B$38)*_xlfn.NORM.S.INV(RAND())</f>
        <v>0.20348698635454046</v>
      </c>
      <c r="Z643" s="24">
        <f ca="1">SQRT(Inputs!$B$38)*D643+SQRT(1-Inputs!$B$38)*_xlfn.NORM.S.INV(RAND())</f>
        <v>0.7157170785275152</v>
      </c>
      <c r="AA643" s="24">
        <f ca="1">SQRT(Inputs!$B$38)*E643+SQRT(1-Inputs!$B$38)*_xlfn.NORM.S.INV(RAND())</f>
        <v>1.6206176156123959</v>
      </c>
      <c r="AB643" s="24">
        <f ca="1">SQRT(Inputs!$B$38)*F643+SQRT(1-Inputs!$B$38)*_xlfn.NORM.S.INV(RAND())</f>
        <v>-0.19633263114289912</v>
      </c>
      <c r="AC643" s="24">
        <f ca="1">SQRT(Inputs!$B$38)*G643+SQRT(1-Inputs!$B$38)*_xlfn.NORM.S.INV(RAND())</f>
        <v>1.4689155819669939</v>
      </c>
      <c r="AD643" s="24">
        <f ca="1">SQRT(Inputs!$B$38)*H643+SQRT(1-Inputs!$B$38)*_xlfn.NORM.S.INV(RAND())</f>
        <v>-2.2084275393760411</v>
      </c>
      <c r="AE643" s="24">
        <f ca="1">SQRT(Inputs!$B$38)*I643+SQRT(1-Inputs!$B$38)*_xlfn.NORM.S.INV(RAND())</f>
        <v>0.22289525324926543</v>
      </c>
      <c r="AF643" s="24">
        <f ca="1">SQRT(Inputs!$B$38)*J643+SQRT(1-Inputs!$B$38)*_xlfn.NORM.S.INV(RAND())</f>
        <v>-0.64239399797209895</v>
      </c>
      <c r="AG643" s="24">
        <f ca="1">SQRT(Inputs!$B$38)*K643+SQRT(1-Inputs!$B$38)*_xlfn.NORM.S.INV(RAND())</f>
        <v>-0.52147365924210209</v>
      </c>
      <c r="AH643" s="24">
        <f ca="1">SQRT(Inputs!$B$38)*L643+SQRT(1-Inputs!$B$38)*_xlfn.NORM.S.INV(RAND())</f>
        <v>0.70155935809452452</v>
      </c>
      <c r="AI643" s="24">
        <f ca="1">SQRT(Inputs!$B$38)*M643+SQRT(1-Inputs!$B$38)*_xlfn.NORM.S.INV(RAND())</f>
        <v>-1.3554408637537276</v>
      </c>
      <c r="AJ643" s="24">
        <f ca="1">SQRT(Inputs!$B$38)*C643+SQRT(1-Inputs!$B$38)*_xlfn.NORM.S.INV(RAND())</f>
        <v>3.8318587264925735E-2</v>
      </c>
      <c r="AK643" s="24">
        <f ca="1">SQRT(Inputs!$B$38)*D643+SQRT(1-Inputs!$B$38)*_xlfn.NORM.S.INV(RAND())</f>
        <v>9.9967734622846277E-2</v>
      </c>
      <c r="AL643" s="24">
        <f ca="1">SQRT(Inputs!$B$38)*E643+SQRT(1-Inputs!$B$38)*_xlfn.NORM.S.INV(RAND())</f>
        <v>-0.3575654713746016</v>
      </c>
      <c r="AM643" s="24">
        <f ca="1">SQRT(Inputs!$B$38)*F643+SQRT(1-Inputs!$B$38)*_xlfn.NORM.S.INV(RAND())</f>
        <v>0.34744204340546714</v>
      </c>
      <c r="AN643" s="24">
        <f ca="1">SQRT(Inputs!$B$38)*G643+SQRT(1-Inputs!$B$38)*_xlfn.NORM.S.INV(RAND())</f>
        <v>1.2991361887264852E-3</v>
      </c>
      <c r="AO643" s="24">
        <f ca="1">SQRT(Inputs!$B$38)*H643+SQRT(1-Inputs!$B$38)*_xlfn.NORM.S.INV(RAND())</f>
        <v>-0.30031829347006145</v>
      </c>
      <c r="AP643" s="24">
        <f ca="1">SQRT(Inputs!$B$38)*I643+SQRT(1-Inputs!$B$38)*_xlfn.NORM.S.INV(RAND())</f>
        <v>0.62219599000766446</v>
      </c>
      <c r="AQ643" s="24">
        <f ca="1">SQRT(Inputs!$B$38)*J643+SQRT(1-Inputs!$B$38)*_xlfn.NORM.S.INV(RAND())</f>
        <v>-0.25259789463621252</v>
      </c>
      <c r="AR643" s="24">
        <f ca="1">SQRT(Inputs!$B$38)*K643+SQRT(1-Inputs!$B$38)*_xlfn.NORM.S.INV(RAND())</f>
        <v>1.1063481763277312</v>
      </c>
      <c r="AS643" s="24">
        <f ca="1">SQRT(Inputs!$B$38)*L643+SQRT(1-Inputs!$B$38)*_xlfn.NORM.S.INV(RAND())</f>
        <v>-2.5567434037366166E-2</v>
      </c>
      <c r="AT643" s="24">
        <f ca="1">SQRT(Inputs!$B$38)*M643+SQRT(1-Inputs!$B$38)*_xlfn.NORM.S.INV(RAND())</f>
        <v>0.56068349475977619</v>
      </c>
      <c r="AU643" s="15">
        <f ca="1">Inputs!$B$6*EXP($B$8-0.5*C$5^2+C$5*N643)</f>
        <v>5082.8743513022282</v>
      </c>
      <c r="AV643" s="15">
        <f t="shared" ca="1" si="328"/>
        <v>5785.6030579093231</v>
      </c>
      <c r="AW643" s="15">
        <f t="shared" ca="1" si="329"/>
        <v>7078.2744577166195</v>
      </c>
      <c r="AX643" s="15">
        <f t="shared" ca="1" si="330"/>
        <v>9387.4931025365549</v>
      </c>
      <c r="AY643" s="15">
        <f t="shared" ca="1" si="331"/>
        <v>11743.247905191665</v>
      </c>
      <c r="AZ643" s="15">
        <f t="shared" ca="1" si="332"/>
        <v>14885.856213825402</v>
      </c>
      <c r="BA643" s="15">
        <f t="shared" ca="1" si="333"/>
        <v>20764.169791321561</v>
      </c>
      <c r="BB643" s="15">
        <f t="shared" ca="1" si="334"/>
        <v>25463.474952808017</v>
      </c>
      <c r="BC643" s="15">
        <f t="shared" ca="1" si="335"/>
        <v>30494.297245797141</v>
      </c>
      <c r="BD643" s="15">
        <f t="shared" ca="1" si="336"/>
        <v>39651.388919045545</v>
      </c>
      <c r="BE643" s="15">
        <f t="shared" ca="1" si="337"/>
        <v>53407.119869836191</v>
      </c>
      <c r="BF643" s="15">
        <f ca="1">Inputs!$B$13*EXP($B$9-0.5*C$6^2+C$6*Y643)</f>
        <v>14400.382622676267</v>
      </c>
      <c r="BG643" s="15">
        <f t="shared" ca="1" si="338"/>
        <v>19969.60341781858</v>
      </c>
      <c r="BH643" s="15">
        <f t="shared" ca="1" si="339"/>
        <v>31923.456091744942</v>
      </c>
      <c r="BI643" s="15">
        <f t="shared" ca="1" si="340"/>
        <v>37915.829653557827</v>
      </c>
      <c r="BJ643" s="15">
        <f t="shared" ca="1" si="341"/>
        <v>57443.968833591251</v>
      </c>
      <c r="BK643" s="15">
        <f t="shared" ca="1" si="342"/>
        <v>52194.261951704997</v>
      </c>
      <c r="BL643" s="15">
        <f t="shared" ca="1" si="343"/>
        <v>65993.325010469402</v>
      </c>
      <c r="BM643" s="15">
        <f t="shared" ca="1" si="344"/>
        <v>74897.98391839386</v>
      </c>
      <c r="BN643" s="15">
        <f t="shared" ca="1" si="345"/>
        <v>86534.924127181381</v>
      </c>
      <c r="BO643" s="15">
        <f t="shared" ca="1" si="346"/>
        <v>115518.91459191975</v>
      </c>
      <c r="BP643" s="15">
        <f t="shared" ca="1" si="347"/>
        <v>121941.61619540906</v>
      </c>
      <c r="BQ643" s="15">
        <f ca="1">Inputs!$B$20*EXP($B$10-0.5*C$7^2+C$7*AJ643)</f>
        <v>4348.2103481863387</v>
      </c>
      <c r="BR643" s="15">
        <f t="shared" ca="1" si="348"/>
        <v>6090.2773288231037</v>
      </c>
      <c r="BS643" s="15">
        <f t="shared" ca="1" si="349"/>
        <v>7526.0254249285335</v>
      </c>
      <c r="BT643" s="15">
        <f t="shared" ca="1" si="350"/>
        <v>11366.986901344069</v>
      </c>
      <c r="BU643" s="15">
        <f t="shared" ca="1" si="351"/>
        <v>15758.233079606625</v>
      </c>
      <c r="BV643" s="15">
        <f t="shared" ca="1" si="352"/>
        <v>20489.898699798021</v>
      </c>
      <c r="BW643" s="15">
        <f t="shared" ca="1" si="353"/>
        <v>32616.936472527548</v>
      </c>
      <c r="BX643" s="15">
        <f t="shared" ca="1" si="354"/>
        <v>43367.375689719222</v>
      </c>
      <c r="BY643" s="15">
        <f t="shared" ca="1" si="355"/>
        <v>75089.946324368255</v>
      </c>
      <c r="BZ643" s="15">
        <f t="shared" ca="1" si="356"/>
        <v>104867.65575277332</v>
      </c>
      <c r="CA643" s="15">
        <f t="shared" ca="1" si="357"/>
        <v>162740.07539621869</v>
      </c>
      <c r="CB643" s="15">
        <f ca="1">(AU643*DCF!C$10-DCF!C$5*MAX(AU643*DCF!C$10,0)-MAX(AU643-Inputs!$B$6,0)/Inputs!$B$10)*DCF!C$6</f>
        <v>1042.2141550298284</v>
      </c>
      <c r="CC643" s="15">
        <f ca="1">(AV643*DCF!D$10-DCF!D$5*MAX(AV643*DCF!D$10,0)-MAX(AV643-AU643,0)/Inputs!$B$10)*DCF!D$6</f>
        <v>1238.8595458019317</v>
      </c>
      <c r="CD643" s="15">
        <f ca="1">(AW643*DCF!E$10-DCF!E$5*MAX(AW643*DCF!E$10,0)-MAX(AW643-AV643,0)/Inputs!$B$10)*DCF!E$6</f>
        <v>1343.0977647130248</v>
      </c>
      <c r="CE643" s="15">
        <f ca="1">(AX643*DCF!F$10-DCF!F$5*MAX(AX643*DCF!F$10,0)-MAX(AX643-AW643,0)/Inputs!$B$10)*DCF!F$6</f>
        <v>1568.7836358511418</v>
      </c>
      <c r="CF643" s="15">
        <f ca="1">(AY643*DCF!G$10-DCF!G$5*MAX(AY643*DCF!G$10,0)-MAX(AY643-AX643,0)/Inputs!$B$10)*DCF!G$6</f>
        <v>1966.7602353189336</v>
      </c>
      <c r="CG643" s="15">
        <f ca="1">(AZ643*DCF!H$10-DCF!H$5*MAX(AZ643*DCF!H$10,0)-MAX(AZ643-AY643,0)/Inputs!$B$10)*DCF!H$6</f>
        <v>2332.0732173686852</v>
      </c>
      <c r="CH643" s="15">
        <f ca="1">(BA643*DCF!I$10-DCF!I$5*MAX(BA643*DCF!I$10,0)-MAX(BA643-AZ643,0)/Inputs!$B$10)*DCF!I$6</f>
        <v>2828.6069574534736</v>
      </c>
      <c r="CI643" s="15">
        <f ca="1">(BB643*DCF!J$10-DCF!J$5*MAX(BB643*DCF!J$10,0)-MAX(BB643-BA643,0)/Inputs!$B$10)*DCF!J$6</f>
        <v>3657.4891265328356</v>
      </c>
      <c r="CJ643" s="15">
        <f ca="1">(BC643*DCF!K$10-DCF!K$5*MAX(BC643*DCF!K$10,0)-MAX(BC643-BB643,0)/Inputs!$B$10)*DCF!K$6</f>
        <v>4204.8535775105329</v>
      </c>
      <c r="CK643" s="15">
        <f ca="1">(BD643*DCF!L$10-DCF!L$5*MAX(BD643*DCF!L$10,0)-MAX(BD643-BC643,0)/Inputs!$B$10)*DCF!L$6</f>
        <v>4796.0232389165321</v>
      </c>
      <c r="CL643" s="15">
        <f ca="1">(BE643*DCF!M$10-DCF!M$5*MAX(BE643*DCF!M$10,0)-MAX(BE643-BD643,0)/Inputs!$B$10)*DCF!M$6</f>
        <v>5893.1663430281378</v>
      </c>
      <c r="CM643" s="15">
        <f ca="1">(BF643*DCF!C$28-DCF!C$5*MAX(BF643*DCF!C$28,0)-MAX(BF643-Inputs!$B$13,0)/Inputs!$B$17)*DCF!C$6</f>
        <v>3698.9710152541493</v>
      </c>
      <c r="CN643" s="15">
        <f ca="1">(BG643*DCF!D$28-DCF!D$5*MAX(BG643*DCF!D$28,0)-MAX(BG643-BF643,0)/Inputs!$B$17)*DCF!D$6</f>
        <v>4693.3386394154004</v>
      </c>
      <c r="CO643" s="15">
        <f ca="1">(BH643*DCF!E$28-DCF!E$5*MAX(BH643*DCF!E$28,0)-MAX(BH643-BG643,0)/Inputs!$B$17)*DCF!E$6</f>
        <v>6685.3513885461662</v>
      </c>
      <c r="CP643" s="15">
        <f ca="1">(BI643*DCF!F$28-DCF!F$5*MAX(BI643*DCF!F$28,0)-MAX(BI643-BH643,0)/Inputs!$B$17)*DCF!F$6</f>
        <v>9202.1426916688397</v>
      </c>
      <c r="CQ643" s="15">
        <f ca="1">(BJ643*DCF!G$28-DCF!G$5*MAX(BJ643*DCF!G$28,0)-MAX(BJ643-BI643,0)/Inputs!$B$17)*DCF!G$6</f>
        <v>11619.833444389</v>
      </c>
      <c r="CR643" s="15">
        <f ca="1">(BK643*DCF!H$28-DCF!H$5*MAX(BK643*DCF!H$28,0)-MAX(BK643-BJ643,0)/Inputs!$B$17)*DCF!H$6</f>
        <v>12908.216825761638</v>
      </c>
      <c r="CS643" s="15">
        <f ca="1">(BL643*DCF!I$28-DCF!I$5*MAX(BL643*DCF!I$28,0)-MAX(BL643-BK643,0)/Inputs!$B$17)*DCF!I$6</f>
        <v>13537.94221445149</v>
      </c>
      <c r="CT643" s="15">
        <f ca="1">(BM643*DCF!J$28-DCF!J$5*MAX(BM643*DCF!J$28,0)-MAX(BM643-BL643,0)/Inputs!$B$17)*DCF!J$6</f>
        <v>15527.783145982752</v>
      </c>
      <c r="CU643" s="15">
        <f ca="1">(BN643*DCF!K$28-DCF!K$5*MAX(BN643*DCF!K$28,0)-MAX(BN643-BM643,0)/Inputs!$B$17)*DCF!K$6</f>
        <v>16849.354872194795</v>
      </c>
      <c r="CV643" s="15">
        <f ca="1">(BO643*DCF!L$28-DCF!L$5*MAX(BO643*DCF!L$28,0)-MAX(BO643-BN643,0)/Inputs!$B$17)*DCF!L$6</f>
        <v>19768.861337028993</v>
      </c>
      <c r="CW643" s="15">
        <f ca="1">(BP643*DCF!M$28-DCF!M$5*MAX(BP643*DCF!M$28,0)-MAX(BP643-BO643,0)/Inputs!$B$17)*DCF!M$6</f>
        <v>22272.032867337581</v>
      </c>
      <c r="CX643" s="15">
        <f ca="1">(BQ643*DCF!C$46-DCF!C$5*MAX(BQ643*DCF!C$46,0)-MAX(BQ643-Inputs!$B$20,0)/Inputs!$B$24)*DCF!C$6</f>
        <v>-1534.094929459357</v>
      </c>
      <c r="CY643" s="15">
        <f ca="1">(BR643*DCF!D$46-DCF!D$5*MAX(BR643*DCF!D$46,0)-MAX(BR643-BQ643,0)/Inputs!$B$24)*DCF!D$6</f>
        <v>-1782.7938330957045</v>
      </c>
      <c r="CZ643" s="15">
        <f ca="1">(BS643*DCF!E$46-DCF!E$5*MAX(BS643*DCF!E$46,0)-MAX(BS643-BR643,0)/Inputs!$B$24)*DCF!E$6</f>
        <v>-1455.8979842560327</v>
      </c>
      <c r="DA643" s="15">
        <f ca="1">(BT643*DCF!F$46-DCF!F$5*MAX(BT643*DCF!F$46,0)-MAX(BT643-BS643,0)/Inputs!$B$24)*DCF!F$6</f>
        <v>-2226.4313493469167</v>
      </c>
      <c r="DB643" s="15">
        <f ca="1">(BU643*DCF!G$46-DCF!G$5*MAX(BU643*DCF!G$46,0)-MAX(BU643-BT643,0)/Inputs!$B$24)*DCF!G$6</f>
        <v>-2007.2042802677436</v>
      </c>
      <c r="DC643" s="15">
        <f ca="1">(BV643*DCF!H$46-DCF!H$5*MAX(BV643*DCF!H$46,0)-MAX(BV643-BU643,0)/Inputs!$B$24)*DCF!H$6</f>
        <v>-1470.3361000782193</v>
      </c>
      <c r="DD643" s="15">
        <f ca="1">(BW643*DCF!I$46-DCF!I$5*MAX(BW643*DCF!I$46,0)-MAX(BW643-BV643,0)/Inputs!$B$24)*DCF!I$6</f>
        <v>-2727.9026142459256</v>
      </c>
      <c r="DE643" s="15">
        <f ca="1">(BX643*DCF!J$46-DCF!J$5*MAX(BX643*DCF!J$46,0)-MAX(BX643-BW643,0)/Inputs!$B$24)*DCF!J$6</f>
        <v>-1031.6993932834523</v>
      </c>
      <c r="DF643" s="15">
        <f ca="1">(BY643*DCF!K$46-DCF!K$5*MAX(BY643*DCF!K$46,0)-MAX(BY643-BX643,0)/Inputs!$B$24)*DCF!K$6</f>
        <v>-3481.7966720129361</v>
      </c>
      <c r="DG643" s="15">
        <f ca="1">(BZ643*DCF!L$46-DCF!L$5*MAX(BZ643*DCF!L$46,0)-MAX(BZ643-BY643,0)/Inputs!$B$24)*DCF!L$6</f>
        <v>510.22184530071934</v>
      </c>
      <c r="DH643" s="15">
        <f ca="1">(CA643*DCF!M$46-DCF!M$5*MAX(CA643*DCF!M$46,0)-MAX(CA643-BZ643,0)/Inputs!$B$24)*DCF!M$6</f>
        <v>659.59501634686353</v>
      </c>
      <c r="DI643" s="15">
        <f ca="1">SUM(CB643:CL643)+BE643*DCF!M$10*(1+Inputs!$B$30)*(1-Inputs!$B$33)*(1-Inputs!$B$30/Inputs!$B$31)/(Inputs!$B$29-Inputs!$B$30)*DCF!M$6</f>
        <v>179504.64863132645</v>
      </c>
      <c r="DJ643" s="15">
        <f ca="1">SUM(CM643:CW643)+BP643*DCF!M$28*(1+Inputs!$B$30)*(1-Inputs!$B$33)*(1-Inputs!$B$30/Inputs!$B$31)/(Inputs!$B$29-Inputs!$B$30)*DCF!M$6</f>
        <v>589250.66895238101</v>
      </c>
      <c r="DK643" s="15">
        <f ca="1">SUM(CX643:DH643)+CA643*DCF!M$46*(1+Inputs!$B$30)*(1-Inputs!$B$33)*(1-Inputs!$B$30/Inputs!$B$31)/(Inputs!$B$29-Inputs!$B$30)*DCF!M$6</f>
        <v>235067.09406248282</v>
      </c>
      <c r="DM643" s="15">
        <f ca="1">DI643+DJ643+DK643+Inputs!$B$34+Inputs!$B$36-Inputs!$B$35</f>
        <v>1080673.4116461901</v>
      </c>
    </row>
    <row r="644" spans="1:117" x14ac:dyDescent="0.75">
      <c r="A644" s="11">
        <v>631</v>
      </c>
      <c r="C644" s="24">
        <f t="shared" ref="C644:M653" ca="1" si="363">_xlfn.NORM.S.INV(RAND())</f>
        <v>-0.87307415602952354</v>
      </c>
      <c r="D644" s="24">
        <f t="shared" ca="1" si="363"/>
        <v>-1.4736517194409144</v>
      </c>
      <c r="E644" s="24">
        <f t="shared" ca="1" si="363"/>
        <v>1.7225658763846345</v>
      </c>
      <c r="F644" s="24">
        <f t="shared" ca="1" si="363"/>
        <v>0.98397069585956809</v>
      </c>
      <c r="G644" s="24">
        <f t="shared" ca="1" si="363"/>
        <v>-0.92628638776378713</v>
      </c>
      <c r="H644" s="24">
        <f t="shared" ca="1" si="363"/>
        <v>0.84290723928056632</v>
      </c>
      <c r="I644" s="24">
        <f t="shared" ca="1" si="363"/>
        <v>-6.8673280683830371E-2</v>
      </c>
      <c r="J644" s="24">
        <f t="shared" ca="1" si="363"/>
        <v>-1.5821179317253045</v>
      </c>
      <c r="K644" s="24">
        <f t="shared" ca="1" si="363"/>
        <v>-0.11967882937795966</v>
      </c>
      <c r="L644" s="24">
        <f t="shared" ca="1" si="363"/>
        <v>-0.56239538833619629</v>
      </c>
      <c r="M644" s="24">
        <f t="shared" ca="1" si="363"/>
        <v>1.0375460085810502</v>
      </c>
      <c r="N644" s="24">
        <f ca="1">SQRT(Inputs!$B$38)*C644+SQRT(1-Inputs!$B$38)*_xlfn.NORM.S.INV(RAND())</f>
        <v>-0.39573885564932831</v>
      </c>
      <c r="O644" s="24">
        <f ca="1">SQRT(Inputs!$B$38)*D644+SQRT(1-Inputs!$B$38)*_xlfn.NORM.S.INV(RAND())</f>
        <v>-0.38626300558120757</v>
      </c>
      <c r="P644" s="24">
        <f ca="1">SQRT(Inputs!$B$38)*E644+SQRT(1-Inputs!$B$38)*_xlfn.NORM.S.INV(RAND())</f>
        <v>1.2523328644025278</v>
      </c>
      <c r="Q644" s="24">
        <f ca="1">SQRT(Inputs!$B$38)*F644+SQRT(1-Inputs!$B$38)*_xlfn.NORM.S.INV(RAND())</f>
        <v>0.82008767320081022</v>
      </c>
      <c r="R644" s="24">
        <f ca="1">SQRT(Inputs!$B$38)*G644+SQRT(1-Inputs!$B$38)*_xlfn.NORM.S.INV(RAND())</f>
        <v>-1.1348951957913398</v>
      </c>
      <c r="S644" s="24">
        <f ca="1">SQRT(Inputs!$B$38)*H644+SQRT(1-Inputs!$B$38)*_xlfn.NORM.S.INV(RAND())</f>
        <v>-0.11360312237447384</v>
      </c>
      <c r="T644" s="24">
        <f ca="1">SQRT(Inputs!$B$38)*I644+SQRT(1-Inputs!$B$38)*_xlfn.NORM.S.INV(RAND())</f>
        <v>-0.17346566744611674</v>
      </c>
      <c r="U644" s="24">
        <f ca="1">SQRT(Inputs!$B$38)*J644+SQRT(1-Inputs!$B$38)*_xlfn.NORM.S.INV(RAND())</f>
        <v>-1.1607405897809007</v>
      </c>
      <c r="V644" s="24">
        <f ca="1">SQRT(Inputs!$B$38)*K644+SQRT(1-Inputs!$B$38)*_xlfn.NORM.S.INV(RAND())</f>
        <v>-0.25673756324410546</v>
      </c>
      <c r="W644" s="24">
        <f ca="1">SQRT(Inputs!$B$38)*L644+SQRT(1-Inputs!$B$38)*_xlfn.NORM.S.INV(RAND())</f>
        <v>0.4476081037787496</v>
      </c>
      <c r="X644" s="24">
        <f ca="1">SQRT(Inputs!$B$38)*M644+SQRT(1-Inputs!$B$38)*_xlfn.NORM.S.INV(RAND())</f>
        <v>0.10484731870066644</v>
      </c>
      <c r="Y644" s="24">
        <f ca="1">SQRT(Inputs!$B$38)*C644+SQRT(1-Inputs!$B$38)*_xlfn.NORM.S.INV(RAND())</f>
        <v>-1.6956125758639251E-3</v>
      </c>
      <c r="Z644" s="24">
        <f ca="1">SQRT(Inputs!$B$38)*D644+SQRT(1-Inputs!$B$38)*_xlfn.NORM.S.INV(RAND())</f>
        <v>-1.3859996241907258</v>
      </c>
      <c r="AA644" s="24">
        <f ca="1">SQRT(Inputs!$B$38)*E644+SQRT(1-Inputs!$B$38)*_xlfn.NORM.S.INV(RAND())</f>
        <v>2.0631027057613789</v>
      </c>
      <c r="AB644" s="24">
        <f ca="1">SQRT(Inputs!$B$38)*F644+SQRT(1-Inputs!$B$38)*_xlfn.NORM.S.INV(RAND())</f>
        <v>-0.26048555627375924</v>
      </c>
      <c r="AC644" s="24">
        <f ca="1">SQRT(Inputs!$B$38)*G644+SQRT(1-Inputs!$B$38)*_xlfn.NORM.S.INV(RAND())</f>
        <v>0.26793151845825203</v>
      </c>
      <c r="AD644" s="24">
        <f ca="1">SQRT(Inputs!$B$38)*H644+SQRT(1-Inputs!$B$38)*_xlfn.NORM.S.INV(RAND())</f>
        <v>1.7868081101271542</v>
      </c>
      <c r="AE644" s="24">
        <f ca="1">SQRT(Inputs!$B$38)*I644+SQRT(1-Inputs!$B$38)*_xlfn.NORM.S.INV(RAND())</f>
        <v>-0.75604199514120296</v>
      </c>
      <c r="AF644" s="24">
        <f ca="1">SQRT(Inputs!$B$38)*J644+SQRT(1-Inputs!$B$38)*_xlfn.NORM.S.INV(RAND())</f>
        <v>-2.1691389540369888</v>
      </c>
      <c r="AG644" s="24">
        <f ca="1">SQRT(Inputs!$B$38)*K644+SQRT(1-Inputs!$B$38)*_xlfn.NORM.S.INV(RAND())</f>
        <v>1.0924721201342062</v>
      </c>
      <c r="AH644" s="24">
        <f ca="1">SQRT(Inputs!$B$38)*L644+SQRT(1-Inputs!$B$38)*_xlfn.NORM.S.INV(RAND())</f>
        <v>-1.0707692383766538</v>
      </c>
      <c r="AI644" s="24">
        <f ca="1">SQRT(Inputs!$B$38)*M644+SQRT(1-Inputs!$B$38)*_xlfn.NORM.S.INV(RAND())</f>
        <v>0.58814977795768919</v>
      </c>
      <c r="AJ644" s="24">
        <f ca="1">SQRT(Inputs!$B$38)*C644+SQRT(1-Inputs!$B$38)*_xlfn.NORM.S.INV(RAND())</f>
        <v>-0.4005531606553151</v>
      </c>
      <c r="AK644" s="24">
        <f ca="1">SQRT(Inputs!$B$38)*D644+SQRT(1-Inputs!$B$38)*_xlfn.NORM.S.INV(RAND())</f>
        <v>-0.9828712153817889</v>
      </c>
      <c r="AL644" s="24">
        <f ca="1">SQRT(Inputs!$B$38)*E644+SQRT(1-Inputs!$B$38)*_xlfn.NORM.S.INV(RAND())</f>
        <v>1.6578463992027523</v>
      </c>
      <c r="AM644" s="24">
        <f ca="1">SQRT(Inputs!$B$38)*F644+SQRT(1-Inputs!$B$38)*_xlfn.NORM.S.INV(RAND())</f>
        <v>1.121229346596933</v>
      </c>
      <c r="AN644" s="24">
        <f ca="1">SQRT(Inputs!$B$38)*G644+SQRT(1-Inputs!$B$38)*_xlfn.NORM.S.INV(RAND())</f>
        <v>0.94668581464700174</v>
      </c>
      <c r="AO644" s="24">
        <f ca="1">SQRT(Inputs!$B$38)*H644+SQRT(1-Inputs!$B$38)*_xlfn.NORM.S.INV(RAND())</f>
        <v>0.6323166195838763</v>
      </c>
      <c r="AP644" s="24">
        <f ca="1">SQRT(Inputs!$B$38)*I644+SQRT(1-Inputs!$B$38)*_xlfn.NORM.S.INV(RAND())</f>
        <v>-4.9377796694605486E-2</v>
      </c>
      <c r="AQ644" s="24">
        <f ca="1">SQRT(Inputs!$B$38)*J644+SQRT(1-Inputs!$B$38)*_xlfn.NORM.S.INV(RAND())</f>
        <v>-1.3657554093483348E-2</v>
      </c>
      <c r="AR644" s="24">
        <f ca="1">SQRT(Inputs!$B$38)*K644+SQRT(1-Inputs!$B$38)*_xlfn.NORM.S.INV(RAND())</f>
        <v>-0.15993363860535215</v>
      </c>
      <c r="AS644" s="24">
        <f ca="1">SQRT(Inputs!$B$38)*L644+SQRT(1-Inputs!$B$38)*_xlfn.NORM.S.INV(RAND())</f>
        <v>-1.899304838518959</v>
      </c>
      <c r="AT644" s="24">
        <f ca="1">SQRT(Inputs!$B$38)*M644+SQRT(1-Inputs!$B$38)*_xlfn.NORM.S.INV(RAND())</f>
        <v>-0.17235528813006218</v>
      </c>
      <c r="AU644" s="15">
        <f ca="1">Inputs!$B$6*EXP($B$8-0.5*C$5^2+C$5*N644)</f>
        <v>4654.3286153834888</v>
      </c>
      <c r="AV644" s="15">
        <f t="shared" ca="1" si="328"/>
        <v>5352.6273268012555</v>
      </c>
      <c r="AW644" s="15">
        <f t="shared" ca="1" si="329"/>
        <v>7727.6071916363217</v>
      </c>
      <c r="AX644" s="15">
        <f t="shared" ca="1" si="330"/>
        <v>10452.520729597423</v>
      </c>
      <c r="AY644" s="15">
        <f t="shared" ca="1" si="331"/>
        <v>11188.35455938911</v>
      </c>
      <c r="AZ644" s="15">
        <f t="shared" ca="1" si="332"/>
        <v>13513.544778749403</v>
      </c>
      <c r="BA644" s="15">
        <f t="shared" ca="1" si="333"/>
        <v>16239.603125560796</v>
      </c>
      <c r="BB644" s="15">
        <f t="shared" ca="1" si="334"/>
        <v>17699.418832797506</v>
      </c>
      <c r="BC644" s="15">
        <f t="shared" ca="1" si="335"/>
        <v>21146.661274011512</v>
      </c>
      <c r="BD644" s="15">
        <f t="shared" ca="1" si="336"/>
        <v>27014.296490150231</v>
      </c>
      <c r="BE644" s="15">
        <f t="shared" ca="1" si="337"/>
        <v>33420.183955467277</v>
      </c>
      <c r="BF644" s="15">
        <f ca="1">Inputs!$B$13*EXP($B$9-0.5*C$6^2+C$6*Y644)</f>
        <v>13826.372247706197</v>
      </c>
      <c r="BG644" s="15">
        <f t="shared" ca="1" si="338"/>
        <v>13122.179646215978</v>
      </c>
      <c r="BH644" s="15">
        <f t="shared" ca="1" si="339"/>
        <v>22574.548028004105</v>
      </c>
      <c r="BI644" s="15">
        <f t="shared" ca="1" si="340"/>
        <v>26548.582254136876</v>
      </c>
      <c r="BJ644" s="15">
        <f t="shared" ca="1" si="341"/>
        <v>33828.416802793035</v>
      </c>
      <c r="BK644" s="15">
        <f t="shared" ca="1" si="342"/>
        <v>52952.131027841897</v>
      </c>
      <c r="BL644" s="15">
        <f t="shared" ca="1" si="343"/>
        <v>58974.625445144076</v>
      </c>
      <c r="BM644" s="15">
        <f t="shared" ca="1" si="344"/>
        <v>55368.830673856741</v>
      </c>
      <c r="BN644" s="15">
        <f t="shared" ca="1" si="345"/>
        <v>77621.65982564872</v>
      </c>
      <c r="BO644" s="15">
        <f t="shared" ca="1" si="346"/>
        <v>84328.241318529486</v>
      </c>
      <c r="BP644" s="15">
        <f t="shared" ca="1" si="347"/>
        <v>110944.12494979672</v>
      </c>
      <c r="BQ644" s="15">
        <f ca="1">Inputs!$B$20*EXP($B$10-0.5*C$7^2+C$7*AJ644)</f>
        <v>3721.4156050062179</v>
      </c>
      <c r="BR644" s="15">
        <f t="shared" ca="1" si="348"/>
        <v>3695.6091603041591</v>
      </c>
      <c r="BS644" s="15">
        <f t="shared" ca="1" si="349"/>
        <v>8147.0101321353604</v>
      </c>
      <c r="BT644" s="15">
        <f t="shared" ca="1" si="350"/>
        <v>15074.22844542611</v>
      </c>
      <c r="BU644" s="15">
        <f t="shared" ca="1" si="351"/>
        <v>26269.04732500777</v>
      </c>
      <c r="BV644" s="15">
        <f t="shared" ca="1" si="352"/>
        <v>42143.551739576091</v>
      </c>
      <c r="BW644" s="15">
        <f t="shared" ca="1" si="353"/>
        <v>58197.550469220623</v>
      </c>
      <c r="BX644" s="15">
        <f t="shared" ca="1" si="354"/>
        <v>81176.061250243249</v>
      </c>
      <c r="BY644" s="15">
        <f t="shared" ca="1" si="355"/>
        <v>110313.75328761709</v>
      </c>
      <c r="BZ644" s="15">
        <f t="shared" ca="1" si="356"/>
        <v>109167.64809103913</v>
      </c>
      <c r="CA644" s="15">
        <f t="shared" ca="1" si="357"/>
        <v>148721.93447090019</v>
      </c>
      <c r="CB644" s="15">
        <f ca="1">(AU644*DCF!C$10-DCF!C$5*MAX(AU644*DCF!C$10,0)-MAX(AU644-Inputs!$B$6,0)/Inputs!$B$10)*DCF!C$6</f>
        <v>1045.2697625112737</v>
      </c>
      <c r="CC644" s="15">
        <f ca="1">(AV644*DCF!D$10-DCF!D$5*MAX(AV644*DCF!D$10,0)-MAX(AV644-AU644,0)/Inputs!$B$10)*DCF!D$6</f>
        <v>1134.4047830443401</v>
      </c>
      <c r="CD644" s="15">
        <f ca="1">(AW644*DCF!E$10-DCF!E$5*MAX(AW644*DCF!E$10,0)-MAX(AW644-AV644,0)/Inputs!$B$10)*DCF!E$6</f>
        <v>1249.2376699346682</v>
      </c>
      <c r="CE644" s="15">
        <f ca="1">(AX644*DCF!F$10-DCF!F$5*MAX(AX644*DCF!F$10,0)-MAX(AX644-AW644,0)/Inputs!$B$10)*DCF!F$6</f>
        <v>1714.7816685443102</v>
      </c>
      <c r="CF644" s="15">
        <f ca="1">(AY644*DCF!G$10-DCF!G$5*MAX(AY644*DCF!G$10,0)-MAX(AY644-AX644,0)/Inputs!$B$10)*DCF!G$6</f>
        <v>2163.8068998776489</v>
      </c>
      <c r="CG644" s="15">
        <f ca="1">(AZ644*DCF!H$10-DCF!H$5*MAX(AZ644*DCF!H$10,0)-MAX(AZ644-AY644,0)/Inputs!$B$10)*DCF!H$6</f>
        <v>2210.7852038218948</v>
      </c>
      <c r="CH644" s="15">
        <f ca="1">(BA644*DCF!I$10-DCF!I$5*MAX(BA644*DCF!I$10,0)-MAX(BA644-AZ644,0)/Inputs!$B$10)*DCF!I$6</f>
        <v>2519.2139871837862</v>
      </c>
      <c r="CI644" s="15">
        <f ca="1">(BB644*DCF!J$10-DCF!J$5*MAX(BB644*DCF!J$10,0)-MAX(BB644-BA644,0)/Inputs!$B$10)*DCF!J$6</f>
        <v>2816.0503255008321</v>
      </c>
      <c r="CJ644" s="15">
        <f ca="1">(BC644*DCF!K$10-DCF!K$5*MAX(BC644*DCF!K$10,0)-MAX(BC644-BB644,0)/Inputs!$B$10)*DCF!K$6</f>
        <v>2921.7113826842087</v>
      </c>
      <c r="CK644" s="15">
        <f ca="1">(BD644*DCF!L$10-DCF!L$5*MAX(BD644*DCF!L$10,0)-MAX(BD644-BC644,0)/Inputs!$B$10)*DCF!L$6</f>
        <v>3315.4893749503403</v>
      </c>
      <c r="CL644" s="15">
        <f ca="1">(BE644*DCF!M$10-DCF!M$5*MAX(BE644*DCF!M$10,0)-MAX(BE644-BD644,0)/Inputs!$B$10)*DCF!M$6</f>
        <v>3950.7685102862597</v>
      </c>
      <c r="CM644" s="15">
        <f ca="1">(BF644*DCF!C$28-DCF!C$5*MAX(BF644*DCF!C$28,0)-MAX(BF644-Inputs!$B$13,0)/Inputs!$B$17)*DCF!C$6</f>
        <v>3656.3527197063936</v>
      </c>
      <c r="CN644" s="15">
        <f ca="1">(BG644*DCF!D$28-DCF!D$5*MAX(BG644*DCF!D$28,0)-MAX(BG644-BF644,0)/Inputs!$B$17)*DCF!D$6</f>
        <v>3864.7845532737006</v>
      </c>
      <c r="CO644" s="15">
        <f ca="1">(BH644*DCF!E$28-DCF!E$5*MAX(BH644*DCF!E$28,0)-MAX(BH644-BG644,0)/Inputs!$B$17)*DCF!E$6</f>
        <v>4530.5822756858579</v>
      </c>
      <c r="CP644" s="15">
        <f ca="1">(BI644*DCF!F$28-DCF!F$5*MAX(BI644*DCF!F$28,0)-MAX(BI644-BH644,0)/Inputs!$B$17)*DCF!F$6</f>
        <v>6483.7050241739244</v>
      </c>
      <c r="CQ644" s="15">
        <f ca="1">(BJ644*DCF!G$28-DCF!G$5*MAX(BJ644*DCF!G$28,0)-MAX(BJ644-BI644,0)/Inputs!$B$17)*DCF!G$6</f>
        <v>7552.6431398435943</v>
      </c>
      <c r="CR644" s="15">
        <f ca="1">(BK644*DCF!H$28-DCF!H$5*MAX(BK644*DCF!H$28,0)-MAX(BK644-BJ644,0)/Inputs!$B$17)*DCF!H$6</f>
        <v>10124.357698407392</v>
      </c>
      <c r="CS644" s="15">
        <f ca="1">(BL644*DCF!I$28-DCF!I$5*MAX(BL644*DCF!I$28,0)-MAX(BL644-BK644,0)/Inputs!$B$17)*DCF!I$6</f>
        <v>13003.649703273824</v>
      </c>
      <c r="CT644" s="15">
        <f ca="1">(BM644*DCF!J$28-DCF!J$5*MAX(BM644*DCF!J$28,0)-MAX(BM644-BL644,0)/Inputs!$B$17)*DCF!J$6</f>
        <v>12351.845762464183</v>
      </c>
      <c r="CU644" s="15">
        <f ca="1">(BN644*DCF!K$28-DCF!K$5*MAX(BN644*DCF!K$28,0)-MAX(BN644-BM644,0)/Inputs!$B$17)*DCF!K$6</f>
        <v>13666.717907998571</v>
      </c>
      <c r="CV644" s="15">
        <f ca="1">(BO644*DCF!L$28-DCF!L$5*MAX(BO644*DCF!L$28,0)-MAX(BO644-BN644,0)/Inputs!$B$17)*DCF!L$6</f>
        <v>16066.393303121271</v>
      </c>
      <c r="CW644" s="15">
        <f ca="1">(BP644*DCF!M$28-DCF!M$5*MAX(BP644*DCF!M$28,0)-MAX(BP644-BO644,0)/Inputs!$B$17)*DCF!M$6</f>
        <v>18092.093588855689</v>
      </c>
      <c r="CX644" s="15">
        <f ca="1">(BQ644*DCF!C$46-DCF!C$5*MAX(BQ644*DCF!C$46,0)-MAX(BQ644-Inputs!$B$20,0)/Inputs!$B$24)*DCF!C$6</f>
        <v>-1099.8260542768253</v>
      </c>
      <c r="CY644" s="15">
        <f ca="1">(BR644*DCF!D$46-DCF!D$5*MAX(BR644*DCF!D$46,0)-MAX(BR644-BQ644,0)/Inputs!$B$24)*DCF!D$6</f>
        <v>-630.75430094423177</v>
      </c>
      <c r="CZ644" s="15">
        <f ca="1">(BS644*DCF!E$46-DCF!E$5*MAX(BS644*DCF!E$46,0)-MAX(BS644-BR644,0)/Inputs!$B$24)*DCF!E$6</f>
        <v>-2718.0178510992782</v>
      </c>
      <c r="DA644" s="15">
        <f ca="1">(BT644*DCF!F$46-DCF!F$5*MAX(BT644*DCF!F$46,0)-MAX(BT644-BS644,0)/Inputs!$B$24)*DCF!F$6</f>
        <v>-3620.2197958833449</v>
      </c>
      <c r="DB644" s="15">
        <f ca="1">(BU644*DCF!G$46-DCF!G$5*MAX(BU644*DCF!G$46,0)-MAX(BU644-BT644,0)/Inputs!$B$24)*DCF!G$6</f>
        <v>-4649.3547391902766</v>
      </c>
      <c r="DC644" s="15">
        <f ca="1">(BV644*DCF!H$46-DCF!H$5*MAX(BV644*DCF!H$46,0)-MAX(BV644-BU644,0)/Inputs!$B$24)*DCF!H$6</f>
        <v>-4932.90498212482</v>
      </c>
      <c r="DD644" s="15">
        <f ca="1">(BW644*DCF!I$46-DCF!I$5*MAX(BW644*DCF!I$46,0)-MAX(BW644-BV644,0)/Inputs!$B$24)*DCF!I$6</f>
        <v>-3264.3869937678792</v>
      </c>
      <c r="DE644" s="15">
        <f ca="1">(BX644*DCF!J$46-DCF!J$5*MAX(BX644*DCF!J$46,0)-MAX(BX644-BW644,0)/Inputs!$B$24)*DCF!J$6</f>
        <v>-2688.414418591793</v>
      </c>
      <c r="DF644" s="15">
        <f ca="1">(BY644*DCF!K$46-DCF!K$5*MAX(BY644*DCF!K$46,0)-MAX(BY644-BX644,0)/Inputs!$B$24)*DCF!K$6</f>
        <v>-836.46900372033247</v>
      </c>
      <c r="DG644" s="15">
        <f ca="1">(BZ644*DCF!L$46-DCF!L$5*MAX(BZ644*DCF!L$46,0)-MAX(BZ644-BY644,0)/Inputs!$B$24)*DCF!L$6</f>
        <v>7546.2554110927904</v>
      </c>
      <c r="DH644" s="15">
        <f ca="1">(CA644*DCF!M$46-DCF!M$5*MAX(CA644*DCF!M$46,0)-MAX(CA644-BZ644,0)/Inputs!$B$24)*DCF!M$6</f>
        <v>3390.1471017339259</v>
      </c>
      <c r="DI644" s="15">
        <f ca="1">SUM(CB644:CL644)+BE644*DCF!M$10*(1+Inputs!$B$30)*(1-Inputs!$B$33)*(1-Inputs!$B$30/Inputs!$B$31)/(Inputs!$B$29-Inputs!$B$30)*DCF!M$6</f>
        <v>118050.3334525864</v>
      </c>
      <c r="DJ644" s="15">
        <f ca="1">SUM(CM644:CW644)+BP644*DCF!M$28*(1+Inputs!$B$30)*(1-Inputs!$B$33)*(1-Inputs!$B$30/Inputs!$B$31)/(Inputs!$B$29-Inputs!$B$30)*DCF!M$6</f>
        <v>521071.74810274708</v>
      </c>
      <c r="DK644" s="15">
        <f ca="1">SUM(CX644:DH644)+CA644*DCF!M$46*(1+Inputs!$B$30)*(1-Inputs!$B$33)*(1-Inputs!$B$30/Inputs!$B$31)/(Inputs!$B$29-Inputs!$B$30)*DCF!M$6</f>
        <v>216437.78230461801</v>
      </c>
      <c r="DM644" s="15">
        <f ca="1">DI644+DJ644+DK644+Inputs!$B$34+Inputs!$B$36-Inputs!$B$35</f>
        <v>932410.8638599515</v>
      </c>
    </row>
    <row r="645" spans="1:117" x14ac:dyDescent="0.75">
      <c r="A645" s="11">
        <v>632</v>
      </c>
      <c r="C645" s="24">
        <f t="shared" ca="1" si="363"/>
        <v>0.76732311683761145</v>
      </c>
      <c r="D645" s="24">
        <f t="shared" ca="1" si="363"/>
        <v>-0.39963700842493394</v>
      </c>
      <c r="E645" s="24">
        <f t="shared" ca="1" si="363"/>
        <v>0.15770939729579109</v>
      </c>
      <c r="F645" s="24">
        <f t="shared" ca="1" si="363"/>
        <v>-0.95414751354131799</v>
      </c>
      <c r="G645" s="24">
        <f t="shared" ca="1" si="363"/>
        <v>-0.43385004144493289</v>
      </c>
      <c r="H645" s="24">
        <f t="shared" ca="1" si="363"/>
        <v>-1.5388041956930889</v>
      </c>
      <c r="I645" s="24">
        <f t="shared" ca="1" si="363"/>
        <v>-0.58580805450074402</v>
      </c>
      <c r="J645" s="24">
        <f t="shared" ca="1" si="363"/>
        <v>0.45033898622172536</v>
      </c>
      <c r="K645" s="24">
        <f t="shared" ca="1" si="363"/>
        <v>-9.7101099210903125E-2</v>
      </c>
      <c r="L645" s="24">
        <f t="shared" ca="1" si="363"/>
        <v>0.90480501289189774</v>
      </c>
      <c r="M645" s="24">
        <f t="shared" ca="1" si="363"/>
        <v>1.3422629365479617</v>
      </c>
      <c r="N645" s="24">
        <f ca="1">SQRT(Inputs!$B$38)*C645+SQRT(1-Inputs!$B$38)*_xlfn.NORM.S.INV(RAND())</f>
        <v>0.60534091249727773</v>
      </c>
      <c r="O645" s="24">
        <f ca="1">SQRT(Inputs!$B$38)*D645+SQRT(1-Inputs!$B$38)*_xlfn.NORM.S.INV(RAND())</f>
        <v>0.34619420985635424</v>
      </c>
      <c r="P645" s="24">
        <f ca="1">SQRT(Inputs!$B$38)*E645+SQRT(1-Inputs!$B$38)*_xlfn.NORM.S.INV(RAND())</f>
        <v>0.31066197942638296</v>
      </c>
      <c r="Q645" s="24">
        <f ca="1">SQRT(Inputs!$B$38)*F645+SQRT(1-Inputs!$B$38)*_xlfn.NORM.S.INV(RAND())</f>
        <v>6.568232028839216E-2</v>
      </c>
      <c r="R645" s="24">
        <f ca="1">SQRT(Inputs!$B$38)*G645+SQRT(1-Inputs!$B$38)*_xlfn.NORM.S.INV(RAND())</f>
        <v>0.47939477796355429</v>
      </c>
      <c r="S645" s="24">
        <f ca="1">SQRT(Inputs!$B$38)*H645+SQRT(1-Inputs!$B$38)*_xlfn.NORM.S.INV(RAND())</f>
        <v>-0.57706831463617569</v>
      </c>
      <c r="T645" s="24">
        <f ca="1">SQRT(Inputs!$B$38)*I645+SQRT(1-Inputs!$B$38)*_xlfn.NORM.S.INV(RAND())</f>
        <v>-1.0277946349816265</v>
      </c>
      <c r="U645" s="24">
        <f ca="1">SQRT(Inputs!$B$38)*J645+SQRT(1-Inputs!$B$38)*_xlfn.NORM.S.INV(RAND())</f>
        <v>-0.82924406571857956</v>
      </c>
      <c r="V645" s="24">
        <f ca="1">SQRT(Inputs!$B$38)*K645+SQRT(1-Inputs!$B$38)*_xlfn.NORM.S.INV(RAND())</f>
        <v>1.358970811862348</v>
      </c>
      <c r="W645" s="24">
        <f ca="1">SQRT(Inputs!$B$38)*L645+SQRT(1-Inputs!$B$38)*_xlfn.NORM.S.INV(RAND())</f>
        <v>0.53494401453898521</v>
      </c>
      <c r="X645" s="24">
        <f ca="1">SQRT(Inputs!$B$38)*M645+SQRT(1-Inputs!$B$38)*_xlfn.NORM.S.INV(RAND())</f>
        <v>-0.73917534503019522</v>
      </c>
      <c r="Y645" s="24">
        <f ca="1">SQRT(Inputs!$B$38)*C645+SQRT(1-Inputs!$B$38)*_xlfn.NORM.S.INV(RAND())</f>
        <v>1.4426943085042372</v>
      </c>
      <c r="Z645" s="24">
        <f ca="1">SQRT(Inputs!$B$38)*D645+SQRT(1-Inputs!$B$38)*_xlfn.NORM.S.INV(RAND())</f>
        <v>0.82272635333799626</v>
      </c>
      <c r="AA645" s="24">
        <f ca="1">SQRT(Inputs!$B$38)*E645+SQRT(1-Inputs!$B$38)*_xlfn.NORM.S.INV(RAND())</f>
        <v>1.0396347644976098</v>
      </c>
      <c r="AB645" s="24">
        <f ca="1">SQRT(Inputs!$B$38)*F645+SQRT(1-Inputs!$B$38)*_xlfn.NORM.S.INV(RAND())</f>
        <v>-0.86610907409286153</v>
      </c>
      <c r="AC645" s="24">
        <f ca="1">SQRT(Inputs!$B$38)*G645+SQRT(1-Inputs!$B$38)*_xlfn.NORM.S.INV(RAND())</f>
        <v>-0.75178800520263867</v>
      </c>
      <c r="AD645" s="24">
        <f ca="1">SQRT(Inputs!$B$38)*H645+SQRT(1-Inputs!$B$38)*_xlfn.NORM.S.INV(RAND())</f>
        <v>-1.6280316637496746</v>
      </c>
      <c r="AE645" s="24">
        <f ca="1">SQRT(Inputs!$B$38)*I645+SQRT(1-Inputs!$B$38)*_xlfn.NORM.S.INV(RAND())</f>
        <v>-1.3826178872516246</v>
      </c>
      <c r="AF645" s="24">
        <f ca="1">SQRT(Inputs!$B$38)*J645+SQRT(1-Inputs!$B$38)*_xlfn.NORM.S.INV(RAND())</f>
        <v>0.68611657266721349</v>
      </c>
      <c r="AG645" s="24">
        <f ca="1">SQRT(Inputs!$B$38)*K645+SQRT(1-Inputs!$B$38)*_xlfn.NORM.S.INV(RAND())</f>
        <v>0.76523550211764835</v>
      </c>
      <c r="AH645" s="24">
        <f ca="1">SQRT(Inputs!$B$38)*L645+SQRT(1-Inputs!$B$38)*_xlfn.NORM.S.INV(RAND())</f>
        <v>0.76985225469570417</v>
      </c>
      <c r="AI645" s="24">
        <f ca="1">SQRT(Inputs!$B$38)*M645+SQRT(1-Inputs!$B$38)*_xlfn.NORM.S.INV(RAND())</f>
        <v>-0.31521538580055153</v>
      </c>
      <c r="AJ645" s="24">
        <f ca="1">SQRT(Inputs!$B$38)*C645+SQRT(1-Inputs!$B$38)*_xlfn.NORM.S.INV(RAND())</f>
        <v>0.37020971017675169</v>
      </c>
      <c r="AK645" s="24">
        <f ca="1">SQRT(Inputs!$B$38)*D645+SQRT(1-Inputs!$B$38)*_xlfn.NORM.S.INV(RAND())</f>
        <v>-0.32272903253505236</v>
      </c>
      <c r="AL645" s="24">
        <f ca="1">SQRT(Inputs!$B$38)*E645+SQRT(1-Inputs!$B$38)*_xlfn.NORM.S.INV(RAND())</f>
        <v>-0.16491901485447036</v>
      </c>
      <c r="AM645" s="24">
        <f ca="1">SQRT(Inputs!$B$38)*F645+SQRT(1-Inputs!$B$38)*_xlfn.NORM.S.INV(RAND())</f>
        <v>-0.48202736895276566</v>
      </c>
      <c r="AN645" s="24">
        <f ca="1">SQRT(Inputs!$B$38)*G645+SQRT(1-Inputs!$B$38)*_xlfn.NORM.S.INV(RAND())</f>
        <v>-0.85097503197281532</v>
      </c>
      <c r="AO645" s="24">
        <f ca="1">SQRT(Inputs!$B$38)*H645+SQRT(1-Inputs!$B$38)*_xlfn.NORM.S.INV(RAND())</f>
        <v>-1.0495400934804959</v>
      </c>
      <c r="AP645" s="24">
        <f ca="1">SQRT(Inputs!$B$38)*I645+SQRT(1-Inputs!$B$38)*_xlfn.NORM.S.INV(RAND())</f>
        <v>-0.7729541470566319</v>
      </c>
      <c r="AQ645" s="24">
        <f ca="1">SQRT(Inputs!$B$38)*J645+SQRT(1-Inputs!$B$38)*_xlfn.NORM.S.INV(RAND())</f>
        <v>-0.17382936778127311</v>
      </c>
      <c r="AR645" s="24">
        <f ca="1">SQRT(Inputs!$B$38)*K645+SQRT(1-Inputs!$B$38)*_xlfn.NORM.S.INV(RAND())</f>
        <v>-1.1093980625794881</v>
      </c>
      <c r="AS645" s="24">
        <f ca="1">SQRT(Inputs!$B$38)*L645+SQRT(1-Inputs!$B$38)*_xlfn.NORM.S.INV(RAND())</f>
        <v>-0.50530929606992259</v>
      </c>
      <c r="AT645" s="24">
        <f ca="1">SQRT(Inputs!$B$38)*M645+SQRT(1-Inputs!$B$38)*_xlfn.NORM.S.INV(RAND())</f>
        <v>0.71330104177788345</v>
      </c>
      <c r="AU645" s="15">
        <f ca="1">Inputs!$B$6*EXP($B$8-0.5*C$5^2+C$5*N645)</f>
        <v>5473.101909082975</v>
      </c>
      <c r="AV645" s="15">
        <f t="shared" ca="1" si="328"/>
        <v>7009.9463162851462</v>
      </c>
      <c r="AW645" s="15">
        <f t="shared" ca="1" si="329"/>
        <v>8913.1535714033471</v>
      </c>
      <c r="AX645" s="15">
        <f t="shared" ca="1" si="330"/>
        <v>10971.730061950284</v>
      </c>
      <c r="AY645" s="15">
        <f t="shared" ca="1" si="331"/>
        <v>14180.699869472654</v>
      </c>
      <c r="AZ645" s="15">
        <f t="shared" ca="1" si="332"/>
        <v>16275.556658423553</v>
      </c>
      <c r="BA645" s="15">
        <f t="shared" ca="1" si="333"/>
        <v>17885.869315635256</v>
      </c>
      <c r="BB645" s="15">
        <f t="shared" ca="1" si="334"/>
        <v>20151.97718855842</v>
      </c>
      <c r="BC645" s="15">
        <f t="shared" ca="1" si="335"/>
        <v>28140.696026836089</v>
      </c>
      <c r="BD645" s="15">
        <f t="shared" ca="1" si="336"/>
        <v>36243.853690157965</v>
      </c>
      <c r="BE645" s="15">
        <f t="shared" ca="1" si="337"/>
        <v>41520.603120059699</v>
      </c>
      <c r="BF645" s="15">
        <f ca="1">Inputs!$B$13*EXP($B$9-0.5*C$6^2+C$6*Y645)</f>
        <v>18410.566512180743</v>
      </c>
      <c r="BG645" s="15">
        <f t="shared" ca="1" si="338"/>
        <v>26028.441936507523</v>
      </c>
      <c r="BH645" s="15">
        <f t="shared" ca="1" si="339"/>
        <v>37786.780139671959</v>
      </c>
      <c r="BI645" s="15">
        <f t="shared" ca="1" si="340"/>
        <v>40483.534032635216</v>
      </c>
      <c r="BJ645" s="15">
        <f t="shared" ca="1" si="341"/>
        <v>44533.07386655653</v>
      </c>
      <c r="BK645" s="15">
        <f t="shared" ca="1" si="342"/>
        <v>43790.272599032316</v>
      </c>
      <c r="BL645" s="15">
        <f t="shared" ca="1" si="343"/>
        <v>44967.125040180697</v>
      </c>
      <c r="BM645" s="15">
        <f t="shared" ca="1" si="344"/>
        <v>60192.195235737425</v>
      </c>
      <c r="BN645" s="15">
        <f t="shared" ca="1" si="345"/>
        <v>81138.511312641218</v>
      </c>
      <c r="BO645" s="15">
        <f t="shared" ca="1" si="346"/>
        <v>109178.29637487659</v>
      </c>
      <c r="BP645" s="15">
        <f t="shared" ca="1" si="347"/>
        <v>129663.69897023012</v>
      </c>
      <c r="BQ645" s="15">
        <f ca="1">Inputs!$B$20*EXP($B$10-0.5*C$7^2+C$7*AJ645)</f>
        <v>4891.4089064843765</v>
      </c>
      <c r="BR645" s="15">
        <f t="shared" ca="1" si="348"/>
        <v>5990.468427093705</v>
      </c>
      <c r="BS645" s="15">
        <f t="shared" ca="1" si="349"/>
        <v>7823.8102855267298</v>
      </c>
      <c r="BT645" s="15">
        <f t="shared" ca="1" si="350"/>
        <v>9505.9822674888001</v>
      </c>
      <c r="BU645" s="15">
        <f t="shared" ca="1" si="351"/>
        <v>10722.521547110173</v>
      </c>
      <c r="BV645" s="15">
        <f t="shared" ca="1" si="352"/>
        <v>11776.627112116794</v>
      </c>
      <c r="BW645" s="15">
        <f t="shared" ca="1" si="353"/>
        <v>13953.550684224541</v>
      </c>
      <c r="BX645" s="15">
        <f t="shared" ca="1" si="354"/>
        <v>18847.887263773708</v>
      </c>
      <c r="BY645" s="15">
        <f t="shared" ca="1" si="355"/>
        <v>21358.569180024144</v>
      </c>
      <c r="BZ645" s="15">
        <f t="shared" ca="1" si="356"/>
        <v>27310.539797623231</v>
      </c>
      <c r="CA645" s="15">
        <f t="shared" ca="1" si="357"/>
        <v>43547.318315964934</v>
      </c>
      <c r="CB645" s="15">
        <f ca="1">(AU645*DCF!C$10-DCF!C$5*MAX(AU645*DCF!C$10,0)-MAX(AU645-Inputs!$B$6,0)/Inputs!$B$10)*DCF!C$6</f>
        <v>1039.4317629883708</v>
      </c>
      <c r="CC645" s="15">
        <f ca="1">(AV645*DCF!D$10-DCF!D$5*MAX(AV645*DCF!D$10,0)-MAX(AV645-AU645,0)/Inputs!$B$10)*DCF!D$6</f>
        <v>1333.9076371463184</v>
      </c>
      <c r="CD645" s="15">
        <f ca="1">(AW645*DCF!E$10-DCF!E$5*MAX(AW645*DCF!E$10,0)-MAX(AW645-AV645,0)/Inputs!$B$10)*DCF!E$6</f>
        <v>1629.224185316212</v>
      </c>
      <c r="CE645" s="15">
        <f ca="1">(AX645*DCF!F$10-DCF!F$5*MAX(AX645*DCF!F$10,0)-MAX(AX645-AW645,0)/Inputs!$B$10)*DCF!F$6</f>
        <v>1966.7724574756926</v>
      </c>
      <c r="CF645" s="15">
        <f ca="1">(AY645*DCF!G$10-DCF!G$5*MAX(AY645*DCF!G$10,0)-MAX(AY645-AX645,0)/Inputs!$B$10)*DCF!G$6</f>
        <v>2304.9698000561302</v>
      </c>
      <c r="CG645" s="15">
        <f ca="1">(AZ645*DCF!H$10-DCF!H$5*MAX(AZ645*DCF!H$10,0)-MAX(AZ645-AY645,0)/Inputs!$B$10)*DCF!H$6</f>
        <v>2787.9316212438016</v>
      </c>
      <c r="CH645" s="15">
        <f ca="1">(BA645*DCF!I$10-DCF!I$5*MAX(BA645*DCF!I$10,0)-MAX(BA645-AZ645,0)/Inputs!$B$10)*DCF!I$6</f>
        <v>3002.948149424843</v>
      </c>
      <c r="CI645" s="15">
        <f ca="1">(BB645*DCF!J$10-DCF!J$5*MAX(BB645*DCF!J$10,0)-MAX(BB645-BA645,0)/Inputs!$B$10)*DCF!J$6</f>
        <v>3114.7347389988922</v>
      </c>
      <c r="CJ645" s="15">
        <f ca="1">(BC645*DCF!K$10-DCF!K$5*MAX(BC645*DCF!K$10,0)-MAX(BC645-BB645,0)/Inputs!$B$10)*DCF!K$6</f>
        <v>3411.9010914275773</v>
      </c>
      <c r="CK645" s="15">
        <f ca="1">(BD645*DCF!L$10-DCF!L$5*MAX(BD645*DCF!L$10,0)-MAX(BD645-BC645,0)/Inputs!$B$10)*DCF!L$6</f>
        <v>4418.3928609846853</v>
      </c>
      <c r="CL645" s="15">
        <f ca="1">(BE645*DCF!M$10-DCF!M$5*MAX(BE645*DCF!M$10,0)-MAX(BE645-BD645,0)/Inputs!$B$10)*DCF!M$6</f>
        <v>5228.7300286740856</v>
      </c>
      <c r="CM645" s="15">
        <f ca="1">(BF645*DCF!C$28-DCF!C$5*MAX(BF645*DCF!C$28,0)-MAX(BF645-Inputs!$B$13,0)/Inputs!$B$17)*DCF!C$6</f>
        <v>3996.7133726334246</v>
      </c>
      <c r="CN645" s="15">
        <f ca="1">(BG645*DCF!D$28-DCF!D$5*MAX(BG645*DCF!D$28,0)-MAX(BG645-BF645,0)/Inputs!$B$17)*DCF!D$6</f>
        <v>6040.7343606241784</v>
      </c>
      <c r="CO645" s="15">
        <f ca="1">(BH645*DCF!E$28-DCF!E$5*MAX(BH645*DCF!E$28,0)-MAX(BH645-BG645,0)/Inputs!$B$17)*DCF!E$6</f>
        <v>8384.4823748401923</v>
      </c>
      <c r="CP645" s="15">
        <f ca="1">(BI645*DCF!F$28-DCF!F$5*MAX(BI645*DCF!F$28,0)-MAX(BI645-BH645,0)/Inputs!$B$17)*DCF!F$6</f>
        <v>10499.226446997023</v>
      </c>
      <c r="CQ645" s="15">
        <f ca="1">(BJ645*DCF!G$28-DCF!G$5*MAX(BJ645*DCF!G$28,0)-MAX(BJ645-BI645,0)/Inputs!$B$17)*DCF!G$6</f>
        <v>10873.351290639241</v>
      </c>
      <c r="CR645" s="15">
        <f ca="1">(BK645*DCF!H$28-DCF!H$5*MAX(BK645*DCF!H$28,0)-MAX(BK645-BJ645,0)/Inputs!$B$17)*DCF!H$6</f>
        <v>10829.817539915475</v>
      </c>
      <c r="CS645" s="15">
        <f ca="1">(BL645*DCF!I$28-DCF!I$5*MAX(BL645*DCF!I$28,0)-MAX(BL645-BK645,0)/Inputs!$B$17)*DCF!I$6</f>
        <v>10405.24161842407</v>
      </c>
      <c r="CT645" s="15">
        <f ca="1">(BM645*DCF!J$28-DCF!J$5*MAX(BM645*DCF!J$28,0)-MAX(BM645-BL645,0)/Inputs!$B$17)*DCF!J$6</f>
        <v>11409.136541501233</v>
      </c>
      <c r="CU645" s="15">
        <f ca="1">(BN645*DCF!K$28-DCF!K$5*MAX(BN645*DCF!K$28,0)-MAX(BN645-BM645,0)/Inputs!$B$17)*DCF!K$6</f>
        <v>14569.44842398153</v>
      </c>
      <c r="CV645" s="15">
        <f ca="1">(BO645*DCF!L$28-DCF!L$5*MAX(BO645*DCF!L$28,0)-MAX(BO645-BN645,0)/Inputs!$B$17)*DCF!L$6</f>
        <v>18610.613329696334</v>
      </c>
      <c r="CW645" s="15">
        <f ca="1">(BP645*DCF!M$28-DCF!M$5*MAX(BP645*DCF!M$28,0)-MAX(BP645-BO645,0)/Inputs!$B$17)*DCF!M$6</f>
        <v>22254.999804795578</v>
      </c>
      <c r="CX645" s="15">
        <f ca="1">(BQ645*DCF!C$46-DCF!C$5*MAX(BQ645*DCF!C$46,0)-MAX(BQ645-Inputs!$B$20,0)/Inputs!$B$24)*DCF!C$6</f>
        <v>-1910.4449698506073</v>
      </c>
      <c r="CY645" s="15">
        <f ca="1">(BR645*DCF!D$46-DCF!D$5*MAX(BR645*DCF!D$46,0)-MAX(BR645-BQ645,0)/Inputs!$B$24)*DCF!D$6</f>
        <v>-1491.3928353969825</v>
      </c>
      <c r="CZ645" s="15">
        <f ca="1">(BS645*DCF!E$46-DCF!E$5*MAX(BS645*DCF!E$46,0)-MAX(BS645-BR645,0)/Inputs!$B$24)*DCF!E$6</f>
        <v>-1647.8320780304975</v>
      </c>
      <c r="DA645" s="15">
        <f ca="1">(BT645*DCF!F$46-DCF!F$5*MAX(BT645*DCF!F$46,0)-MAX(BT645-BS645,0)/Inputs!$B$24)*DCF!F$6</f>
        <v>-1304.8177262684087</v>
      </c>
      <c r="DB645" s="15">
        <f ca="1">(BU645*DCF!G$46-DCF!G$5*MAX(BU645*DCF!G$46,0)-MAX(BU645-BT645,0)/Inputs!$B$24)*DCF!G$6</f>
        <v>-769.90421751228541</v>
      </c>
      <c r="DC645" s="15">
        <f ca="1">(BV645*DCF!H$46-DCF!H$5*MAX(BV645*DCF!H$46,0)-MAX(BV645-BU645,0)/Inputs!$B$24)*DCF!H$6</f>
        <v>-327.55684571385456</v>
      </c>
      <c r="DD645" s="15">
        <f ca="1">(BW645*DCF!I$46-DCF!I$5*MAX(BW645*DCF!I$46,0)-MAX(BW645-BV645,0)/Inputs!$B$24)*DCF!I$6</f>
        <v>-302.64788101954139</v>
      </c>
      <c r="DE645" s="15">
        <f ca="1">(BX645*DCF!J$46-DCF!J$5*MAX(BX645*DCF!J$46,0)-MAX(BX645-BW645,0)/Inputs!$B$24)*DCF!J$6</f>
        <v>-507.28136400091734</v>
      </c>
      <c r="DF645" s="15">
        <f ca="1">(BY645*DCF!K$46-DCF!K$5*MAX(BY645*DCF!K$46,0)-MAX(BY645-BX645,0)/Inputs!$B$24)*DCF!K$6</f>
        <v>605.02248550592822</v>
      </c>
      <c r="DG645" s="15">
        <f ca="1">(BZ645*DCF!L$46-DCF!L$5*MAX(BZ645*DCF!L$46,0)-MAX(BZ645-BY645,0)/Inputs!$B$24)*DCF!L$6</f>
        <v>540.90070442073204</v>
      </c>
      <c r="DH645" s="15">
        <f ca="1">(CA645*DCF!M$46-DCF!M$5*MAX(CA645*DCF!M$46,0)-MAX(CA645-BZ645,0)/Inputs!$B$24)*DCF!M$6</f>
        <v>19.539615329090111</v>
      </c>
      <c r="DI645" s="15">
        <f ca="1">SUM(CB645:CL645)+BE645*DCF!M$10*(1+Inputs!$B$30)*(1-Inputs!$B$33)*(1-Inputs!$B$30/Inputs!$B$31)/(Inputs!$B$29-Inputs!$B$30)*DCF!M$6</f>
        <v>145791.33186999836</v>
      </c>
      <c r="DJ645" s="15">
        <f ca="1">SUM(CM645:CW645)+BP645*DCF!M$28*(1+Inputs!$B$30)*(1-Inputs!$B$33)*(1-Inputs!$B$30/Inputs!$B$31)/(Inputs!$B$29-Inputs!$B$30)*DCF!M$6</f>
        <v>609014.81691613223</v>
      </c>
      <c r="DK645" s="15">
        <f ca="1">SUM(CX645:DH645)+CA645*DCF!M$46*(1+Inputs!$B$30)*(1-Inputs!$B$33)*(1-Inputs!$B$30/Inputs!$B$31)/(Inputs!$B$29-Inputs!$B$30)*DCF!M$6</f>
        <v>60232.897513573756</v>
      </c>
      <c r="DM645" s="15">
        <f ca="1">DI645+DJ645+DK645+Inputs!$B$34+Inputs!$B$36-Inputs!$B$35</f>
        <v>891890.04629970435</v>
      </c>
    </row>
    <row r="646" spans="1:117" x14ac:dyDescent="0.75">
      <c r="A646" s="11">
        <v>633</v>
      </c>
      <c r="C646" s="24">
        <f t="shared" ca="1" si="363"/>
        <v>-0.40811351338586577</v>
      </c>
      <c r="D646" s="24">
        <f t="shared" ca="1" si="363"/>
        <v>-0.11771388148589028</v>
      </c>
      <c r="E646" s="24">
        <f t="shared" ca="1" si="363"/>
        <v>-1.3634111372019506</v>
      </c>
      <c r="F646" s="24">
        <f t="shared" ca="1" si="363"/>
        <v>-0.40433491663034926</v>
      </c>
      <c r="G646" s="24">
        <f t="shared" ca="1" si="363"/>
        <v>1.5207911082200054</v>
      </c>
      <c r="H646" s="24">
        <f t="shared" ca="1" si="363"/>
        <v>1.2974821513272836</v>
      </c>
      <c r="I646" s="24">
        <f t="shared" ca="1" si="363"/>
        <v>0.72840349182476949</v>
      </c>
      <c r="J646" s="24">
        <f t="shared" ca="1" si="363"/>
        <v>0.54798670816087902</v>
      </c>
      <c r="K646" s="24">
        <f t="shared" ca="1" si="363"/>
        <v>0.90701766310195098</v>
      </c>
      <c r="L646" s="24">
        <f t="shared" ca="1" si="363"/>
        <v>0.47972382627628046</v>
      </c>
      <c r="M646" s="24">
        <f t="shared" ca="1" si="363"/>
        <v>0.64634522206401712</v>
      </c>
      <c r="N646" s="24">
        <f ca="1">SQRT(Inputs!$B$38)*C646+SQRT(1-Inputs!$B$38)*_xlfn.NORM.S.INV(RAND())</f>
        <v>1.3768836162741382</v>
      </c>
      <c r="O646" s="24">
        <f ca="1">SQRT(Inputs!$B$38)*D646+SQRT(1-Inputs!$B$38)*_xlfn.NORM.S.INV(RAND())</f>
        <v>-6.9577409994592068E-3</v>
      </c>
      <c r="P646" s="24">
        <f ca="1">SQRT(Inputs!$B$38)*E646+SQRT(1-Inputs!$B$38)*_xlfn.NORM.S.INV(RAND())</f>
        <v>0.43855153324368035</v>
      </c>
      <c r="Q646" s="24">
        <f ca="1">SQRT(Inputs!$B$38)*F646+SQRT(1-Inputs!$B$38)*_xlfn.NORM.S.INV(RAND())</f>
        <v>-3.7426406056233763E-3</v>
      </c>
      <c r="R646" s="24">
        <f ca="1">SQRT(Inputs!$B$38)*G646+SQRT(1-Inputs!$B$38)*_xlfn.NORM.S.INV(RAND())</f>
        <v>0.66690970088451285</v>
      </c>
      <c r="S646" s="24">
        <f ca="1">SQRT(Inputs!$B$38)*H646+SQRT(1-Inputs!$B$38)*_xlfn.NORM.S.INV(RAND())</f>
        <v>0.86111586310236199</v>
      </c>
      <c r="T646" s="24">
        <f ca="1">SQRT(Inputs!$B$38)*I646+SQRT(1-Inputs!$B$38)*_xlfn.NORM.S.INV(RAND())</f>
        <v>0.75179419175394069</v>
      </c>
      <c r="U646" s="24">
        <f ca="1">SQRT(Inputs!$B$38)*J646+SQRT(1-Inputs!$B$38)*_xlfn.NORM.S.INV(RAND())</f>
        <v>1.5508492772349103</v>
      </c>
      <c r="V646" s="24">
        <f ca="1">SQRT(Inputs!$B$38)*K646+SQRT(1-Inputs!$B$38)*_xlfn.NORM.S.INV(RAND())</f>
        <v>1.2812596875136832</v>
      </c>
      <c r="W646" s="24">
        <f ca="1">SQRT(Inputs!$B$38)*L646+SQRT(1-Inputs!$B$38)*_xlfn.NORM.S.INV(RAND())</f>
        <v>0.89186138832426076</v>
      </c>
      <c r="X646" s="24">
        <f ca="1">SQRT(Inputs!$B$38)*M646+SQRT(1-Inputs!$B$38)*_xlfn.NORM.S.INV(RAND())</f>
        <v>1.2641864841045687</v>
      </c>
      <c r="Y646" s="24">
        <f ca="1">SQRT(Inputs!$B$38)*C646+SQRT(1-Inputs!$B$38)*_xlfn.NORM.S.INV(RAND())</f>
        <v>0.2398692192007443</v>
      </c>
      <c r="Z646" s="24">
        <f ca="1">SQRT(Inputs!$B$38)*D646+SQRT(1-Inputs!$B$38)*_xlfn.NORM.S.INV(RAND())</f>
        <v>0.92562039298432186</v>
      </c>
      <c r="AA646" s="24">
        <f ca="1">SQRT(Inputs!$B$38)*E646+SQRT(1-Inputs!$B$38)*_xlfn.NORM.S.INV(RAND())</f>
        <v>-2.9791343534589565E-2</v>
      </c>
      <c r="AB646" s="24">
        <f ca="1">SQRT(Inputs!$B$38)*F646+SQRT(1-Inputs!$B$38)*_xlfn.NORM.S.INV(RAND())</f>
        <v>0.4805890970350607</v>
      </c>
      <c r="AC646" s="24">
        <f ca="1">SQRT(Inputs!$B$38)*G646+SQRT(1-Inputs!$B$38)*_xlfn.NORM.S.INV(RAND())</f>
        <v>1.9880610414238333</v>
      </c>
      <c r="AD646" s="24">
        <f ca="1">SQRT(Inputs!$B$38)*H646+SQRT(1-Inputs!$B$38)*_xlfn.NORM.S.INV(RAND())</f>
        <v>1.0548431547238941</v>
      </c>
      <c r="AE646" s="24">
        <f ca="1">SQRT(Inputs!$B$38)*I646+SQRT(1-Inputs!$B$38)*_xlfn.NORM.S.INV(RAND())</f>
        <v>-0.25187825233298144</v>
      </c>
      <c r="AF646" s="24">
        <f ca="1">SQRT(Inputs!$B$38)*J646+SQRT(1-Inputs!$B$38)*_xlfn.NORM.S.INV(RAND())</f>
        <v>1.2118112527677594</v>
      </c>
      <c r="AG646" s="24">
        <f ca="1">SQRT(Inputs!$B$38)*K646+SQRT(1-Inputs!$B$38)*_xlfn.NORM.S.INV(RAND())</f>
        <v>0.39772494961702914</v>
      </c>
      <c r="AH646" s="24">
        <f ca="1">SQRT(Inputs!$B$38)*L646+SQRT(1-Inputs!$B$38)*_xlfn.NORM.S.INV(RAND())</f>
        <v>0.48976010549674098</v>
      </c>
      <c r="AI646" s="24">
        <f ca="1">SQRT(Inputs!$B$38)*M646+SQRT(1-Inputs!$B$38)*_xlfn.NORM.S.INV(RAND())</f>
        <v>-0.30457130465734394</v>
      </c>
      <c r="AJ646" s="24">
        <f ca="1">SQRT(Inputs!$B$38)*C646+SQRT(1-Inputs!$B$38)*_xlfn.NORM.S.INV(RAND())</f>
        <v>0.82224953742605478</v>
      </c>
      <c r="AK646" s="24">
        <f ca="1">SQRT(Inputs!$B$38)*D646+SQRT(1-Inputs!$B$38)*_xlfn.NORM.S.INV(RAND())</f>
        <v>-0.97367698384446122</v>
      </c>
      <c r="AL646" s="24">
        <f ca="1">SQRT(Inputs!$B$38)*E646+SQRT(1-Inputs!$B$38)*_xlfn.NORM.S.INV(RAND())</f>
        <v>-0.57903224136002995</v>
      </c>
      <c r="AM646" s="24">
        <f ca="1">SQRT(Inputs!$B$38)*F646+SQRT(1-Inputs!$B$38)*_xlfn.NORM.S.INV(RAND())</f>
        <v>0.85498402664870321</v>
      </c>
      <c r="AN646" s="24">
        <f ca="1">SQRT(Inputs!$B$38)*G646+SQRT(1-Inputs!$B$38)*_xlfn.NORM.S.INV(RAND())</f>
        <v>0.99549548965126378</v>
      </c>
      <c r="AO646" s="24">
        <f ca="1">SQRT(Inputs!$B$38)*H646+SQRT(1-Inputs!$B$38)*_xlfn.NORM.S.INV(RAND())</f>
        <v>-0.18361396167413768</v>
      </c>
      <c r="AP646" s="24">
        <f ca="1">SQRT(Inputs!$B$38)*I646+SQRT(1-Inputs!$B$38)*_xlfn.NORM.S.INV(RAND())</f>
        <v>1.9522324399532627</v>
      </c>
      <c r="AQ646" s="24">
        <f ca="1">SQRT(Inputs!$B$38)*J646+SQRT(1-Inputs!$B$38)*_xlfn.NORM.S.INV(RAND())</f>
        <v>1.0094488130750365</v>
      </c>
      <c r="AR646" s="24">
        <f ca="1">SQRT(Inputs!$B$38)*K646+SQRT(1-Inputs!$B$38)*_xlfn.NORM.S.INV(RAND())</f>
        <v>-0.95011268566732121</v>
      </c>
      <c r="AS646" s="24">
        <f ca="1">SQRT(Inputs!$B$38)*L646+SQRT(1-Inputs!$B$38)*_xlfn.NORM.S.INV(RAND())</f>
        <v>1.1216590582240893E-2</v>
      </c>
      <c r="AT646" s="24">
        <f ca="1">SQRT(Inputs!$B$38)*M646+SQRT(1-Inputs!$B$38)*_xlfn.NORM.S.INV(RAND())</f>
        <v>-0.77278435729688855</v>
      </c>
      <c r="AU646" s="15">
        <f ca="1">Inputs!$B$6*EXP($B$8-0.5*C$5^2+C$5*N646)</f>
        <v>6201.1671387072156</v>
      </c>
      <c r="AV646" s="15">
        <f t="shared" ca="1" si="328"/>
        <v>7540.5671180203581</v>
      </c>
      <c r="AW646" s="15">
        <f t="shared" ca="1" si="329"/>
        <v>9754.6623241451089</v>
      </c>
      <c r="AX646" s="15">
        <f t="shared" ca="1" si="330"/>
        <v>11903.896120758311</v>
      </c>
      <c r="AY646" s="15">
        <f t="shared" ca="1" si="331"/>
        <v>15726.153267386922</v>
      </c>
      <c r="AZ646" s="15">
        <f t="shared" ca="1" si="332"/>
        <v>21146.611156828665</v>
      </c>
      <c r="BA646" s="15">
        <f t="shared" ca="1" si="333"/>
        <v>27996.443284780391</v>
      </c>
      <c r="BB646" s="15">
        <f t="shared" ca="1" si="334"/>
        <v>40038.02507960215</v>
      </c>
      <c r="BC646" s="15">
        <f t="shared" ca="1" si="335"/>
        <v>55492.205091105752</v>
      </c>
      <c r="BD646" s="15">
        <f t="shared" ca="1" si="336"/>
        <v>73897.524624691621</v>
      </c>
      <c r="BE646" s="15">
        <f t="shared" ca="1" si="337"/>
        <v>101602.29367767874</v>
      </c>
      <c r="BF646" s="15">
        <f ca="1">Inputs!$B$13*EXP($B$9-0.5*C$6^2+C$6*Y646)</f>
        <v>14504.62364810074</v>
      </c>
      <c r="BG646" s="15">
        <f t="shared" ca="1" si="338"/>
        <v>20890.585466575456</v>
      </c>
      <c r="BH646" s="15">
        <f t="shared" ca="1" si="339"/>
        <v>25398.644854914732</v>
      </c>
      <c r="BI646" s="15">
        <f t="shared" ca="1" si="340"/>
        <v>33478.883992103489</v>
      </c>
      <c r="BJ646" s="15">
        <f t="shared" ca="1" si="341"/>
        <v>54663.091313785662</v>
      </c>
      <c r="BK646" s="15">
        <f t="shared" ca="1" si="342"/>
        <v>77449.316357128293</v>
      </c>
      <c r="BL646" s="15">
        <f t="shared" ca="1" si="343"/>
        <v>92081.872605042518</v>
      </c>
      <c r="BM646" s="15">
        <f t="shared" ca="1" si="344"/>
        <v>131577.35222530528</v>
      </c>
      <c r="BN646" s="15">
        <f t="shared" ca="1" si="345"/>
        <v>169723.21732051225</v>
      </c>
      <c r="BO646" s="15">
        <f t="shared" ca="1" si="346"/>
        <v>221060.3147663314</v>
      </c>
      <c r="BP646" s="15">
        <f t="shared" ca="1" si="347"/>
        <v>262855.2217041034</v>
      </c>
      <c r="BQ646" s="15">
        <f ca="1">Inputs!$B$20*EXP($B$10-0.5*C$7^2+C$7*AJ646)</f>
        <v>5742.020104835402</v>
      </c>
      <c r="BR646" s="15">
        <f t="shared" ca="1" si="348"/>
        <v>5718.8758356805856</v>
      </c>
      <c r="BS646" s="15">
        <f t="shared" ca="1" si="349"/>
        <v>6631.5582359268283</v>
      </c>
      <c r="BT646" s="15">
        <f t="shared" ca="1" si="350"/>
        <v>11442.455773448766</v>
      </c>
      <c r="BU646" s="15">
        <f t="shared" ca="1" si="351"/>
        <v>20177.05114648079</v>
      </c>
      <c r="BV646" s="15">
        <f t="shared" ca="1" si="352"/>
        <v>26934.506881613976</v>
      </c>
      <c r="BW646" s="15">
        <f t="shared" ca="1" si="353"/>
        <v>56815.496383529768</v>
      </c>
      <c r="BX646" s="15">
        <f t="shared" ca="1" si="354"/>
        <v>97289.64852547081</v>
      </c>
      <c r="BY646" s="15">
        <f t="shared" ca="1" si="355"/>
        <v>113660.96505801333</v>
      </c>
      <c r="BZ646" s="15">
        <f t="shared" ca="1" si="356"/>
        <v>159811.4413701102</v>
      </c>
      <c r="CA646" s="15">
        <f t="shared" ca="1" si="357"/>
        <v>195682.11951775508</v>
      </c>
      <c r="CB646" s="15">
        <f ca="1">(AU646*DCF!C$10-DCF!C$5*MAX(AU646*DCF!C$10,0)-MAX(AU646-Inputs!$B$6,0)/Inputs!$B$10)*DCF!C$6</f>
        <v>1034.2405281302044</v>
      </c>
      <c r="CC646" s="15">
        <f ca="1">(AV646*DCF!D$10-DCF!D$5*MAX(AV646*DCF!D$10,0)-MAX(AV646-AU646,0)/Inputs!$B$10)*DCF!D$6</f>
        <v>1511.3845189843125</v>
      </c>
      <c r="CD646" s="15">
        <f ca="1">(AW646*DCF!E$10-DCF!E$5*MAX(AW646*DCF!E$10,0)-MAX(AW646-AV646,0)/Inputs!$B$10)*DCF!E$6</f>
        <v>1753.4903196741564</v>
      </c>
      <c r="CE646" s="15">
        <f ca="1">(AX646*DCF!F$10-DCF!F$5*MAX(AX646*DCF!F$10,0)-MAX(AX646-AW646,0)/Inputs!$B$10)*DCF!F$6</f>
        <v>2151.3992848019029</v>
      </c>
      <c r="CF646" s="15">
        <f ca="1">(AY646*DCF!G$10-DCF!G$5*MAX(AY646*DCF!G$10,0)-MAX(AY646-AX646,0)/Inputs!$B$10)*DCF!G$6</f>
        <v>2505.5103589724804</v>
      </c>
      <c r="CG646" s="15">
        <f ca="1">(AZ646*DCF!H$10-DCF!H$5*MAX(AZ646*DCF!H$10,0)-MAX(AZ646-AY646,0)/Inputs!$B$10)*DCF!H$6</f>
        <v>3143.1302513534233</v>
      </c>
      <c r="CH646" s="15">
        <f ca="1">(BA646*DCF!I$10-DCF!I$5*MAX(BA646*DCF!I$10,0)-MAX(BA646-AZ646,0)/Inputs!$B$10)*DCF!I$6</f>
        <v>3990.3164093588466</v>
      </c>
      <c r="CI646" s="15">
        <f ca="1">(BB646*DCF!J$10-DCF!J$5*MAX(BB646*DCF!J$10,0)-MAX(BB646-BA646,0)/Inputs!$B$10)*DCF!J$6</f>
        <v>5045.9147131994414</v>
      </c>
      <c r="CJ646" s="15">
        <f ca="1">(BC646*DCF!K$10-DCF!K$5*MAX(BC646*DCF!K$10,0)-MAX(BC646-BB646,0)/Inputs!$B$10)*DCF!K$6</f>
        <v>6770.0038639596887</v>
      </c>
      <c r="CK646" s="15">
        <f ca="1">(BD646*DCF!L$10-DCF!L$5*MAX(BD646*DCF!L$10,0)-MAX(BD646-BC646,0)/Inputs!$B$10)*DCF!L$6</f>
        <v>8765.0461225193576</v>
      </c>
      <c r="CL646" s="15">
        <f ca="1">(BE646*DCF!M$10-DCF!M$5*MAX(BE646*DCF!M$10,0)-MAX(BE646-BD646,0)/Inputs!$B$10)*DCF!M$6</f>
        <v>11027.767080451675</v>
      </c>
      <c r="CM646" s="15">
        <f ca="1">(BF646*DCF!C$28-DCF!C$5*MAX(BF646*DCF!C$28,0)-MAX(BF646-Inputs!$B$13,0)/Inputs!$B$17)*DCF!C$6</f>
        <v>3706.7105527668168</v>
      </c>
      <c r="CN646" s="15">
        <f ca="1">(BG646*DCF!D$28-DCF!D$5*MAX(BG646*DCF!D$28,0)-MAX(BG646-BF646,0)/Inputs!$B$17)*DCF!D$6</f>
        <v>4790.3407865846784</v>
      </c>
      <c r="CO646" s="15">
        <f ca="1">(BH646*DCF!E$28-DCF!E$5*MAX(BH646*DCF!E$28,0)-MAX(BH646-BG646,0)/Inputs!$B$17)*DCF!E$6</f>
        <v>6304.8720294593013</v>
      </c>
      <c r="CP646" s="15">
        <f ca="1">(BI646*DCF!F$28-DCF!F$5*MAX(BI646*DCF!F$28,0)-MAX(BI646-BH646,0)/Inputs!$B$17)*DCF!F$6</f>
        <v>7617.4998883294547</v>
      </c>
      <c r="CQ646" s="15">
        <f ca="1">(BJ646*DCF!G$28-DCF!G$5*MAX(BJ646*DCF!G$28,0)-MAX(BJ646-BI646,0)/Inputs!$B$17)*DCF!G$6</f>
        <v>10619.779371948818</v>
      </c>
      <c r="CR646" s="15">
        <f ca="1">(BK646*DCF!H$28-DCF!H$5*MAX(BK646*DCF!H$28,0)-MAX(BK646-BJ646,0)/Inputs!$B$17)*DCF!H$6</f>
        <v>15613.730503022636</v>
      </c>
      <c r="CS646" s="15">
        <f ca="1">(BL646*DCF!I$28-DCF!I$5*MAX(BL646*DCF!I$28,0)-MAX(BL646-BK646,0)/Inputs!$B$17)*DCF!I$6</f>
        <v>19553.111589556465</v>
      </c>
      <c r="CT646" s="15">
        <f ca="1">(BM646*DCF!J$28-DCF!J$5*MAX(BM646*DCF!J$28,0)-MAX(BM646-BL646,0)/Inputs!$B$17)*DCF!J$6</f>
        <v>24115.894661906586</v>
      </c>
      <c r="CU646" s="15">
        <f ca="1">(BN646*DCF!K$28-DCF!K$5*MAX(BN646*DCF!K$28,0)-MAX(BN646-BM646,0)/Inputs!$B$17)*DCF!K$6</f>
        <v>31170.337375168197</v>
      </c>
      <c r="CV646" s="15">
        <f ca="1">(BO646*DCF!L$28-DCF!L$5*MAX(BO646*DCF!L$28,0)-MAX(BO646-BN646,0)/Inputs!$B$17)*DCF!L$6</f>
        <v>38297.294644076923</v>
      </c>
      <c r="CW646" s="15">
        <f ca="1">(BP646*DCF!M$28-DCF!M$5*MAX(BP646*DCF!M$28,0)-MAX(BP646-BO646,0)/Inputs!$B$17)*DCF!M$6</f>
        <v>45087.619903128201</v>
      </c>
      <c r="CX646" s="15">
        <f ca="1">(BQ646*DCF!C$46-DCF!C$5*MAX(BQ646*DCF!C$46,0)-MAX(BQ646-Inputs!$B$20,0)/Inputs!$B$24)*DCF!C$6</f>
        <v>-2499.7829825649433</v>
      </c>
      <c r="CY646" s="15">
        <f ca="1">(BR646*DCF!D$46-DCF!D$5*MAX(BR646*DCF!D$46,0)-MAX(BR646-BQ646,0)/Inputs!$B$24)*DCF!D$6</f>
        <v>-976.07873924218882</v>
      </c>
      <c r="CZ646" s="15">
        <f ca="1">(BS646*DCF!E$46-DCF!E$5*MAX(BS646*DCF!E$46,0)-MAX(BS646-BR646,0)/Inputs!$B$24)*DCF!E$6</f>
        <v>-1143.9475842355166</v>
      </c>
      <c r="DA646" s="15">
        <f ca="1">(BT646*DCF!F$46-DCF!F$5*MAX(BT646*DCF!F$46,0)-MAX(BT646-BS646,0)/Inputs!$B$24)*DCF!F$6</f>
        <v>-2585.1118516309075</v>
      </c>
      <c r="DB646" s="15">
        <f ca="1">(BU646*DCF!G$46-DCF!G$5*MAX(BU646*DCF!G$46,0)-MAX(BU646-BT646,0)/Inputs!$B$24)*DCF!G$6</f>
        <v>-3616.8614445374169</v>
      </c>
      <c r="DC646" s="15">
        <f ca="1">(BV646*DCF!H$46-DCF!H$5*MAX(BV646*DCF!H$46,0)-MAX(BV646-BU646,0)/Inputs!$B$24)*DCF!H$6</f>
        <v>-2099.8379660744126</v>
      </c>
      <c r="DD646" s="15">
        <f ca="1">(BW646*DCF!I$46-DCF!I$5*MAX(BW646*DCF!I$46,0)-MAX(BW646-BV646,0)/Inputs!$B$24)*DCF!I$6</f>
        <v>-7265.5002145781891</v>
      </c>
      <c r="DE646" s="15">
        <f ca="1">(BX646*DCF!J$46-DCF!J$5*MAX(BX646*DCF!J$46,0)-MAX(BX646-BW646,0)/Inputs!$B$24)*DCF!J$6</f>
        <v>-6652.0522555158204</v>
      </c>
      <c r="DF646" s="15">
        <f ca="1">(BY646*DCF!K$46-DCF!K$5*MAX(BY646*DCF!K$46,0)-MAX(BY646-BX646,0)/Inputs!$B$24)*DCF!K$6</f>
        <v>2482.1567943812906</v>
      </c>
      <c r="DG646" s="15">
        <f ca="1">(BZ646*DCF!L$46-DCF!L$5*MAX(BZ646*DCF!L$46,0)-MAX(BZ646-BY646,0)/Inputs!$B$24)*DCF!L$6</f>
        <v>603.02028363790544</v>
      </c>
      <c r="DH646" s="15">
        <f ca="1">(CA646*DCF!M$46-DCF!M$5*MAX(CA646*DCF!M$46,0)-MAX(CA646-BZ646,0)/Inputs!$B$24)*DCF!M$6</f>
        <v>7841.7223999187372</v>
      </c>
      <c r="DI646" s="15">
        <f ca="1">SUM(CB646:CL646)+BE646*DCF!M$10*(1+Inputs!$B$30)*(1-Inputs!$B$33)*(1-Inputs!$B$30/Inputs!$B$31)/(Inputs!$B$29-Inputs!$B$30)*DCF!M$6</f>
        <v>330458.7303076284</v>
      </c>
      <c r="DJ646" s="15">
        <f ca="1">SUM(CM646:CW646)+BP646*DCF!M$28*(1+Inputs!$B$30)*(1-Inputs!$B$33)*(1-Inputs!$B$30/Inputs!$B$31)/(Inputs!$B$29-Inputs!$B$30)*DCF!M$6</f>
        <v>1182249.9351765946</v>
      </c>
      <c r="DK646" s="15">
        <f ca="1">SUM(CX646:DH646)+CA646*DCF!M$46*(1+Inputs!$B$30)*(1-Inputs!$B$33)*(1-Inputs!$B$30/Inputs!$B$31)/(Inputs!$B$29-Inputs!$B$30)*DCF!M$6</f>
        <v>286635.46324292483</v>
      </c>
      <c r="DM646" s="15">
        <f ca="1">DI646+DJ646+DK646+Inputs!$B$34+Inputs!$B$36-Inputs!$B$35</f>
        <v>1876195.1287271478</v>
      </c>
    </row>
    <row r="647" spans="1:117" x14ac:dyDescent="0.75">
      <c r="A647" s="11">
        <v>634</v>
      </c>
      <c r="C647" s="24">
        <f t="shared" ca="1" si="363"/>
        <v>2.022603983974478</v>
      </c>
      <c r="D647" s="24">
        <f t="shared" ca="1" si="363"/>
        <v>1.6162623006454104</v>
      </c>
      <c r="E647" s="24">
        <f t="shared" ca="1" si="363"/>
        <v>0.31035735365281419</v>
      </c>
      <c r="F647" s="24">
        <f t="shared" ca="1" si="363"/>
        <v>-0.65815310137030514</v>
      </c>
      <c r="G647" s="24">
        <f t="shared" ca="1" si="363"/>
        <v>1.0891891962860019</v>
      </c>
      <c r="H647" s="24">
        <f t="shared" ca="1" si="363"/>
        <v>0.77850544314840653</v>
      </c>
      <c r="I647" s="24">
        <f t="shared" ca="1" si="363"/>
        <v>-9.7065084512985719E-2</v>
      </c>
      <c r="J647" s="24">
        <f t="shared" ca="1" si="363"/>
        <v>-0.13227985796674341</v>
      </c>
      <c r="K647" s="24">
        <f t="shared" ca="1" si="363"/>
        <v>1.3253436948100314</v>
      </c>
      <c r="L647" s="24">
        <f t="shared" ca="1" si="363"/>
        <v>-0.3147785676484301</v>
      </c>
      <c r="M647" s="24">
        <f t="shared" ca="1" si="363"/>
        <v>-1.0127651975514489</v>
      </c>
      <c r="N647" s="24">
        <f ca="1">SQRT(Inputs!$B$38)*C647+SQRT(1-Inputs!$B$38)*_xlfn.NORM.S.INV(RAND())</f>
        <v>-0.11186852889159526</v>
      </c>
      <c r="O647" s="24">
        <f ca="1">SQRT(Inputs!$B$38)*D647+SQRT(1-Inputs!$B$38)*_xlfn.NORM.S.INV(RAND())</f>
        <v>1.2526769485185458</v>
      </c>
      <c r="P647" s="24">
        <f ca="1">SQRT(Inputs!$B$38)*E647+SQRT(1-Inputs!$B$38)*_xlfn.NORM.S.INV(RAND())</f>
        <v>-8.5031147311813493E-2</v>
      </c>
      <c r="Q647" s="24">
        <f ca="1">SQRT(Inputs!$B$38)*F647+SQRT(1-Inputs!$B$38)*_xlfn.NORM.S.INV(RAND())</f>
        <v>-0.11988524964564221</v>
      </c>
      <c r="R647" s="24">
        <f ca="1">SQRT(Inputs!$B$38)*G647+SQRT(1-Inputs!$B$38)*_xlfn.NORM.S.INV(RAND())</f>
        <v>1.5046704334623078</v>
      </c>
      <c r="S647" s="24">
        <f ca="1">SQRT(Inputs!$B$38)*H647+SQRT(1-Inputs!$B$38)*_xlfn.NORM.S.INV(RAND())</f>
        <v>-1.0981323038073716</v>
      </c>
      <c r="T647" s="24">
        <f ca="1">SQRT(Inputs!$B$38)*I647+SQRT(1-Inputs!$B$38)*_xlfn.NORM.S.INV(RAND())</f>
        <v>0.88903595480508169</v>
      </c>
      <c r="U647" s="24">
        <f ca="1">SQRT(Inputs!$B$38)*J647+SQRT(1-Inputs!$B$38)*_xlfn.NORM.S.INV(RAND())</f>
        <v>-0.40612891480075025</v>
      </c>
      <c r="V647" s="24">
        <f ca="1">SQRT(Inputs!$B$38)*K647+SQRT(1-Inputs!$B$38)*_xlfn.NORM.S.INV(RAND())</f>
        <v>0.42591637289772905</v>
      </c>
      <c r="W647" s="24">
        <f ca="1">SQRT(Inputs!$B$38)*L647+SQRT(1-Inputs!$B$38)*_xlfn.NORM.S.INV(RAND())</f>
        <v>-0.59587371775500686</v>
      </c>
      <c r="X647" s="24">
        <f ca="1">SQRT(Inputs!$B$38)*M647+SQRT(1-Inputs!$B$38)*_xlfn.NORM.S.INV(RAND())</f>
        <v>-1.1173583623046857</v>
      </c>
      <c r="Y647" s="24">
        <f ca="1">SQRT(Inputs!$B$38)*C647+SQRT(1-Inputs!$B$38)*_xlfn.NORM.S.INV(RAND())</f>
        <v>1.709162154214676</v>
      </c>
      <c r="Z647" s="24">
        <f ca="1">SQRT(Inputs!$B$38)*D647+SQRT(1-Inputs!$B$38)*_xlfn.NORM.S.INV(RAND())</f>
        <v>1.6359698281723829</v>
      </c>
      <c r="AA647" s="24">
        <f ca="1">SQRT(Inputs!$B$38)*E647+SQRT(1-Inputs!$B$38)*_xlfn.NORM.S.INV(RAND())</f>
        <v>1.2640000855709732</v>
      </c>
      <c r="AB647" s="24">
        <f ca="1">SQRT(Inputs!$B$38)*F647+SQRT(1-Inputs!$B$38)*_xlfn.NORM.S.INV(RAND())</f>
        <v>-1.4476728971954862</v>
      </c>
      <c r="AC647" s="24">
        <f ca="1">SQRT(Inputs!$B$38)*G647+SQRT(1-Inputs!$B$38)*_xlfn.NORM.S.INV(RAND())</f>
        <v>0.38721095371314318</v>
      </c>
      <c r="AD647" s="24">
        <f ca="1">SQRT(Inputs!$B$38)*H647+SQRT(1-Inputs!$B$38)*_xlfn.NORM.S.INV(RAND())</f>
        <v>1.0445995562149188</v>
      </c>
      <c r="AE647" s="24">
        <f ca="1">SQRT(Inputs!$B$38)*I647+SQRT(1-Inputs!$B$38)*_xlfn.NORM.S.INV(RAND())</f>
        <v>0.10685850958163783</v>
      </c>
      <c r="AF647" s="24">
        <f ca="1">SQRT(Inputs!$B$38)*J647+SQRT(1-Inputs!$B$38)*_xlfn.NORM.S.INV(RAND())</f>
        <v>0.96459852377920097</v>
      </c>
      <c r="AG647" s="24">
        <f ca="1">SQRT(Inputs!$B$38)*K647+SQRT(1-Inputs!$B$38)*_xlfn.NORM.S.INV(RAND())</f>
        <v>2.7334813236094186</v>
      </c>
      <c r="AH647" s="24">
        <f ca="1">SQRT(Inputs!$B$38)*L647+SQRT(1-Inputs!$B$38)*_xlfn.NORM.S.INV(RAND())</f>
        <v>1.1919582396000734</v>
      </c>
      <c r="AI647" s="24">
        <f ca="1">SQRT(Inputs!$B$38)*M647+SQRT(1-Inputs!$B$38)*_xlfn.NORM.S.INV(RAND())</f>
        <v>-4.1765856287640957E-2</v>
      </c>
      <c r="AJ647" s="24">
        <f ca="1">SQRT(Inputs!$B$38)*C647+SQRT(1-Inputs!$B$38)*_xlfn.NORM.S.INV(RAND())</f>
        <v>0.57014609261298099</v>
      </c>
      <c r="AK647" s="24">
        <f ca="1">SQRT(Inputs!$B$38)*D647+SQRT(1-Inputs!$B$38)*_xlfn.NORM.S.INV(RAND())</f>
        <v>1.966214551213934</v>
      </c>
      <c r="AL647" s="24">
        <f ca="1">SQRT(Inputs!$B$38)*E647+SQRT(1-Inputs!$B$38)*_xlfn.NORM.S.INV(RAND())</f>
        <v>1.0829121503769639</v>
      </c>
      <c r="AM647" s="24">
        <f ca="1">SQRT(Inputs!$B$38)*F647+SQRT(1-Inputs!$B$38)*_xlfn.NORM.S.INV(RAND())</f>
        <v>0.11312872941074636</v>
      </c>
      <c r="AN647" s="24">
        <f ca="1">SQRT(Inputs!$B$38)*G647+SQRT(1-Inputs!$B$38)*_xlfn.NORM.S.INV(RAND())</f>
        <v>0.55057058863666974</v>
      </c>
      <c r="AO647" s="24">
        <f ca="1">SQRT(Inputs!$B$38)*H647+SQRT(1-Inputs!$B$38)*_xlfn.NORM.S.INV(RAND())</f>
        <v>2.4612799783636361</v>
      </c>
      <c r="AP647" s="24">
        <f ca="1">SQRT(Inputs!$B$38)*I647+SQRT(1-Inputs!$B$38)*_xlfn.NORM.S.INV(RAND())</f>
        <v>0.4229167924858997</v>
      </c>
      <c r="AQ647" s="24">
        <f ca="1">SQRT(Inputs!$B$38)*J647+SQRT(1-Inputs!$B$38)*_xlfn.NORM.S.INV(RAND())</f>
        <v>0.62222439684230124</v>
      </c>
      <c r="AR647" s="24">
        <f ca="1">SQRT(Inputs!$B$38)*K647+SQRT(1-Inputs!$B$38)*_xlfn.NORM.S.INV(RAND())</f>
        <v>-0.97706481539829193</v>
      </c>
      <c r="AS647" s="24">
        <f ca="1">SQRT(Inputs!$B$38)*L647+SQRT(1-Inputs!$B$38)*_xlfn.NORM.S.INV(RAND())</f>
        <v>-0.85916334159982255</v>
      </c>
      <c r="AT647" s="24">
        <f ca="1">SQRT(Inputs!$B$38)*M647+SQRT(1-Inputs!$B$38)*_xlfn.NORM.S.INV(RAND())</f>
        <v>-1.0702998443551131</v>
      </c>
      <c r="AU647" s="15">
        <f ca="1">Inputs!$B$6*EXP($B$8-0.5*C$5^2+C$5*N647)</f>
        <v>4873.1894198361551</v>
      </c>
      <c r="AV647" s="15">
        <f t="shared" ca="1" si="328"/>
        <v>7131.4538462264545</v>
      </c>
      <c r="AW647" s="15">
        <f t="shared" ca="1" si="329"/>
        <v>8596.3839333222804</v>
      </c>
      <c r="AX647" s="15">
        <f t="shared" ca="1" si="330"/>
        <v>10339.298291163293</v>
      </c>
      <c r="AY647" s="15">
        <f t="shared" ca="1" si="331"/>
        <v>15063.155739430467</v>
      </c>
      <c r="AZ647" s="15">
        <f t="shared" ca="1" si="332"/>
        <v>16324.303257758267</v>
      </c>
      <c r="BA647" s="15">
        <f t="shared" ca="1" si="333"/>
        <v>21924.757745085084</v>
      </c>
      <c r="BB647" s="15">
        <f t="shared" ca="1" si="334"/>
        <v>25772.284705056009</v>
      </c>
      <c r="BC647" s="15">
        <f t="shared" ca="1" si="335"/>
        <v>32889.268388302757</v>
      </c>
      <c r="BD647" s="15">
        <f t="shared" ca="1" si="336"/>
        <v>38108.222446887958</v>
      </c>
      <c r="BE647" s="15">
        <f t="shared" ca="1" si="337"/>
        <v>42178.263004741326</v>
      </c>
      <c r="BF647" s="15">
        <f ca="1">Inputs!$B$13*EXP($B$9-0.5*C$6^2+C$6*Y647)</f>
        <v>19409.281931442649</v>
      </c>
      <c r="BG647" s="15">
        <f t="shared" ca="1" si="338"/>
        <v>31777.447867352254</v>
      </c>
      <c r="BH647" s="15">
        <f t="shared" ca="1" si="339"/>
        <v>47881.966369649766</v>
      </c>
      <c r="BI647" s="15">
        <f t="shared" ca="1" si="340"/>
        <v>46906.720736137424</v>
      </c>
      <c r="BJ647" s="15">
        <f t="shared" ca="1" si="341"/>
        <v>60805.448481335276</v>
      </c>
      <c r="BK647" s="15">
        <f t="shared" ca="1" si="342"/>
        <v>86032.041847636021</v>
      </c>
      <c r="BL647" s="15">
        <f t="shared" ca="1" si="343"/>
        <v>107153.61415696319</v>
      </c>
      <c r="BM647" s="15">
        <f t="shared" ca="1" si="344"/>
        <v>148482.87314518247</v>
      </c>
      <c r="BN647" s="15">
        <f t="shared" ca="1" si="345"/>
        <v>253395.39039806114</v>
      </c>
      <c r="BO647" s="15">
        <f t="shared" ca="1" si="346"/>
        <v>358110.4137376945</v>
      </c>
      <c r="BP647" s="15">
        <f t="shared" ca="1" si="347"/>
        <v>438686.07835328241</v>
      </c>
      <c r="BQ647" s="15">
        <f ca="1">Inputs!$B$20*EXP($B$10-0.5*C$7^2+C$7*AJ647)</f>
        <v>5250.8730369406103</v>
      </c>
      <c r="BR647" s="15">
        <f t="shared" ca="1" si="348"/>
        <v>13303.222696235955</v>
      </c>
      <c r="BS647" s="15">
        <f t="shared" ca="1" si="349"/>
        <v>24863.208203452388</v>
      </c>
      <c r="BT647" s="15">
        <f t="shared" ca="1" si="350"/>
        <v>35313.572839273758</v>
      </c>
      <c r="BU647" s="15">
        <f t="shared" ca="1" si="351"/>
        <v>55914.527039877998</v>
      </c>
      <c r="BV647" s="15">
        <f t="shared" ca="1" si="352"/>
        <v>135446.58702213518</v>
      </c>
      <c r="BW647" s="15">
        <f t="shared" ca="1" si="353"/>
        <v>206706.46404626584</v>
      </c>
      <c r="BX647" s="15">
        <f t="shared" ca="1" si="354"/>
        <v>327521.84174239973</v>
      </c>
      <c r="BY647" s="15">
        <f t="shared" ca="1" si="355"/>
        <v>380667.22440535919</v>
      </c>
      <c r="BZ647" s="15">
        <f t="shared" ca="1" si="356"/>
        <v>456092.1627897307</v>
      </c>
      <c r="CA647" s="15">
        <f t="shared" ca="1" si="357"/>
        <v>529706.47803648887</v>
      </c>
      <c r="CB647" s="15">
        <f ca="1">(AU647*DCF!C$10-DCF!C$5*MAX(AU647*DCF!C$10,0)-MAX(AU647-Inputs!$B$6,0)/Inputs!$B$10)*DCF!C$6</f>
        <v>1043.7092459655962</v>
      </c>
      <c r="CC647" s="15">
        <f ca="1">(AV647*DCF!D$10-DCF!D$5*MAX(AV647*DCF!D$10,0)-MAX(AV647-AU647,0)/Inputs!$B$10)*DCF!D$6</f>
        <v>1187.624883607177</v>
      </c>
      <c r="CD647" s="15">
        <f ca="1">(AW647*DCF!E$10-DCF!E$5*MAX(AW647*DCF!E$10,0)-MAX(AW647-AV647,0)/Inputs!$B$10)*DCF!E$6</f>
        <v>1654.8052864628642</v>
      </c>
      <c r="CE647" s="15">
        <f ca="1">(AX647*DCF!F$10-DCF!F$5*MAX(AX647*DCF!F$10,0)-MAX(AX647-AW647,0)/Inputs!$B$10)*DCF!F$6</f>
        <v>1894.3950734427751</v>
      </c>
      <c r="CF647" s="15">
        <f ca="1">(AY647*DCF!G$10-DCF!G$5*MAX(AY647*DCF!G$10,0)-MAX(AY647-AX647,0)/Inputs!$B$10)*DCF!G$6</f>
        <v>2195.6032898969261</v>
      </c>
      <c r="CG647" s="15">
        <f ca="1">(AZ647*DCF!H$10-DCF!H$5*MAX(AZ647*DCF!H$10,0)-MAX(AZ647-AY647,0)/Inputs!$B$10)*DCF!H$6</f>
        <v>2945.4358356837924</v>
      </c>
      <c r="CH647" s="15">
        <f ca="1">(BA647*DCF!I$10-DCF!I$5*MAX(BA647*DCF!I$10,0)-MAX(BA647-AZ647,0)/Inputs!$B$10)*DCF!I$6</f>
        <v>3086.1826643182158</v>
      </c>
      <c r="CI647" s="15">
        <f ca="1">(BB647*DCF!J$10-DCF!J$5*MAX(BB647*DCF!J$10,0)-MAX(BB647-BA647,0)/Inputs!$B$10)*DCF!J$6</f>
        <v>3839.5545468189698</v>
      </c>
      <c r="CJ647" s="15">
        <f ca="1">(BC647*DCF!K$10-DCF!K$5*MAX(BC647*DCF!K$10,0)-MAX(BC647-BB647,0)/Inputs!$B$10)*DCF!K$6</f>
        <v>4298.3746305706727</v>
      </c>
      <c r="CK647" s="15">
        <f ca="1">(BD647*DCF!L$10-DCF!L$5*MAX(BD647*DCF!L$10,0)-MAX(BD647-BC647,0)/Inputs!$B$10)*DCF!L$6</f>
        <v>5072.5493476962583</v>
      </c>
      <c r="CL647" s="15">
        <f ca="1">(BE647*DCF!M$10-DCF!M$5*MAX(BE647*DCF!M$10,0)-MAX(BE647-BD647,0)/Inputs!$B$10)*DCF!M$6</f>
        <v>5465.6886129446139</v>
      </c>
      <c r="CM647" s="15">
        <f ca="1">(BF647*DCF!C$28-DCF!C$5*MAX(BF647*DCF!C$28,0)-MAX(BF647-Inputs!$B$13,0)/Inputs!$B$17)*DCF!C$6</f>
        <v>4070.8645565879383</v>
      </c>
      <c r="CN647" s="15">
        <f ca="1">(BG647*DCF!D$28-DCF!D$5*MAX(BG647*DCF!D$28,0)-MAX(BG647-BF647,0)/Inputs!$B$17)*DCF!D$6</f>
        <v>6720.494436090039</v>
      </c>
      <c r="CO647" s="15">
        <f ca="1">(BH647*DCF!E$28-DCF!E$5*MAX(BH647*DCF!E$28,0)-MAX(BH647-BG647,0)/Inputs!$B$17)*DCF!E$6</f>
        <v>10387.046561799005</v>
      </c>
      <c r="CP647" s="15">
        <f ca="1">(BI647*DCF!F$28-DCF!F$5*MAX(BI647*DCF!F$28,0)-MAX(BI647-BH647,0)/Inputs!$B$17)*DCF!F$6</f>
        <v>12733.939116381071</v>
      </c>
      <c r="CQ647" s="15">
        <f ca="1">(BJ647*DCF!G$28-DCF!G$5*MAX(BJ647*DCF!G$28,0)-MAX(BJ647-BI647,0)/Inputs!$B$17)*DCF!G$6</f>
        <v>13438.806234013513</v>
      </c>
      <c r="CR647" s="15">
        <f ca="1">(BK647*DCF!H$28-DCF!H$5*MAX(BK647*DCF!H$28,0)-MAX(BK647-BJ647,0)/Inputs!$B$17)*DCF!H$6</f>
        <v>17357.168455715408</v>
      </c>
      <c r="CS647" s="15">
        <f ca="1">(BL647*DCF!I$28-DCF!I$5*MAX(BL647*DCF!I$28,0)-MAX(BL647-BK647,0)/Inputs!$B$17)*DCF!I$6</f>
        <v>22165.904649789351</v>
      </c>
      <c r="CT647" s="15">
        <f ca="1">(BM647*DCF!J$28-DCF!J$5*MAX(BM647*DCF!J$28,0)-MAX(BM647-BL647,0)/Inputs!$B$17)*DCF!J$6</f>
        <v>27644.085098556305</v>
      </c>
      <c r="CU647" s="15">
        <f ca="1">(BN647*DCF!K$28-DCF!K$5*MAX(BN647*DCF!K$28,0)-MAX(BN647-BM647,0)/Inputs!$B$17)*DCF!K$6</f>
        <v>40662.471836537676</v>
      </c>
      <c r="CV647" s="15">
        <f ca="1">(BO647*DCF!L$28-DCF!L$5*MAX(BO647*DCF!L$28,0)-MAX(BO647-BN647,0)/Inputs!$B$17)*DCF!L$6</f>
        <v>59601.864731309521</v>
      </c>
      <c r="CW647" s="15">
        <f ca="1">(BP647*DCF!M$28-DCF!M$5*MAX(BP647*DCF!M$28,0)-MAX(BP647-BO647,0)/Inputs!$B$17)*DCF!M$6</f>
        <v>74116.618450804162</v>
      </c>
      <c r="CX647" s="15">
        <f ca="1">(BQ647*DCF!C$46-DCF!C$5*MAX(BQ647*DCF!C$46,0)-MAX(BQ647-Inputs!$B$20,0)/Inputs!$B$24)*DCF!C$6</f>
        <v>-2159.4963304438406</v>
      </c>
      <c r="CY647" s="15">
        <f ca="1">(BR647*DCF!D$46-DCF!D$5*MAX(BR647*DCF!D$46,0)-MAX(BR647-BQ647,0)/Inputs!$B$24)*DCF!D$6</f>
        <v>-5706.4206381343874</v>
      </c>
      <c r="CZ647" s="15">
        <f ca="1">(BS647*DCF!E$46-DCF!E$5*MAX(BS647*DCF!E$46,0)-MAX(BS647-BR647,0)/Inputs!$B$24)*DCF!E$6</f>
        <v>-7496.7457057289002</v>
      </c>
      <c r="DA647" s="15">
        <f ca="1">(BT647*DCF!F$46-DCF!F$5*MAX(BT647*DCF!F$46,0)-MAX(BT647-BS647,0)/Inputs!$B$24)*DCF!F$6</f>
        <v>-6377.065768724633</v>
      </c>
      <c r="DB647" s="15">
        <f ca="1">(BU647*DCF!G$46-DCF!G$5*MAX(BU647*DCF!G$46,0)-MAX(BU647-BT647,0)/Inputs!$B$24)*DCF!G$6</f>
        <v>-8810.6081839323924</v>
      </c>
      <c r="DC647" s="15">
        <f ca="1">(BV647*DCF!H$46-DCF!H$5*MAX(BV647*DCF!H$46,0)-MAX(BV647-BU647,0)/Inputs!$B$24)*DCF!H$6</f>
        <v>-24714.100338470002</v>
      </c>
      <c r="DD647" s="15">
        <f ca="1">(BW647*DCF!I$46-DCF!I$5*MAX(BW647*DCF!I$46,0)-MAX(BW647-BV647,0)/Inputs!$B$24)*DCF!I$6</f>
        <v>-15681.988065690424</v>
      </c>
      <c r="DE647" s="15">
        <f ca="1">(BX647*DCF!J$46-DCF!J$5*MAX(BX647*DCF!J$46,0)-MAX(BX647-BW647,0)/Inputs!$B$24)*DCF!J$6</f>
        <v>-18299.629032538756</v>
      </c>
      <c r="DF647" s="15">
        <f ca="1">(BY647*DCF!K$46-DCF!K$5*MAX(BY647*DCF!K$46,0)-MAX(BY647-BX647,0)/Inputs!$B$24)*DCF!K$6</f>
        <v>8725.7778531118074</v>
      </c>
      <c r="DG647" s="15">
        <f ca="1">(BZ647*DCF!L$46-DCF!L$5*MAX(BZ647*DCF!L$46,0)-MAX(BZ647-BY647,0)/Inputs!$B$24)*DCF!L$6</f>
        <v>14458.630028902584</v>
      </c>
      <c r="DH647" s="15">
        <f ca="1">(CA647*DCF!M$46-DCF!M$5*MAX(CA647*DCF!M$46,0)-MAX(CA647-BZ647,0)/Inputs!$B$24)*DCF!M$6</f>
        <v>26137.379592441644</v>
      </c>
      <c r="DI647" s="15">
        <f ca="1">SUM(CB647:CL647)+BE647*DCF!M$10*(1+Inputs!$B$30)*(1-Inputs!$B$33)*(1-Inputs!$B$30/Inputs!$B$31)/(Inputs!$B$29-Inputs!$B$30)*DCF!M$6</f>
        <v>150066.58710939024</v>
      </c>
      <c r="DJ647" s="15">
        <f ca="1">SUM(CM647:CW647)+BP647*DCF!M$28*(1+Inputs!$B$30)*(1-Inputs!$B$33)*(1-Inputs!$B$30/Inputs!$B$31)/(Inputs!$B$29-Inputs!$B$30)*DCF!M$6</f>
        <v>1916724.8069009453</v>
      </c>
      <c r="DK647" s="15">
        <f ca="1">SUM(CX647:DH647)+CA647*DCF!M$46*(1+Inputs!$B$30)*(1-Inputs!$B$33)*(1-Inputs!$B$30/Inputs!$B$31)/(Inputs!$B$29-Inputs!$B$30)*DCF!M$6</f>
        <v>779064.69619888498</v>
      </c>
      <c r="DM647" s="15">
        <f ca="1">DI647+DJ647+DK647+Inputs!$B$34+Inputs!$B$36-Inputs!$B$35</f>
        <v>2922707.0902092205</v>
      </c>
    </row>
    <row r="648" spans="1:117" x14ac:dyDescent="0.75">
      <c r="A648" s="11">
        <v>635</v>
      </c>
      <c r="C648" s="24">
        <f t="shared" ca="1" si="363"/>
        <v>0.20864544005739386</v>
      </c>
      <c r="D648" s="24">
        <f t="shared" ca="1" si="363"/>
        <v>8.612032582095655E-2</v>
      </c>
      <c r="E648" s="24">
        <f t="shared" ca="1" si="363"/>
        <v>-0.21289914202710047</v>
      </c>
      <c r="F648" s="24">
        <f t="shared" ca="1" si="363"/>
        <v>1.5356129886244822E-2</v>
      </c>
      <c r="G648" s="24">
        <f t="shared" ca="1" si="363"/>
        <v>0.76701600017254978</v>
      </c>
      <c r="H648" s="24">
        <f t="shared" ca="1" si="363"/>
        <v>-0.41758313783639261</v>
      </c>
      <c r="I648" s="24">
        <f t="shared" ca="1" si="363"/>
        <v>0.71859131489177264</v>
      </c>
      <c r="J648" s="24">
        <f t="shared" ca="1" si="363"/>
        <v>-0.38254814662405973</v>
      </c>
      <c r="K648" s="24">
        <f t="shared" ca="1" si="363"/>
        <v>-1.0984587703389623</v>
      </c>
      <c r="L648" s="24">
        <f t="shared" ca="1" si="363"/>
        <v>-2.2305444590830441</v>
      </c>
      <c r="M648" s="24">
        <f t="shared" ca="1" si="363"/>
        <v>-1.9461532078787089</v>
      </c>
      <c r="N648" s="24">
        <f ca="1">SQRT(Inputs!$B$38)*C648+SQRT(1-Inputs!$B$38)*_xlfn.NORM.S.INV(RAND())</f>
        <v>-9.7179479973264579E-2</v>
      </c>
      <c r="O648" s="24">
        <f ca="1">SQRT(Inputs!$B$38)*D648+SQRT(1-Inputs!$B$38)*_xlfn.NORM.S.INV(RAND())</f>
        <v>0.63718738727338142</v>
      </c>
      <c r="P648" s="24">
        <f ca="1">SQRT(Inputs!$B$38)*E648+SQRT(1-Inputs!$B$38)*_xlfn.NORM.S.INV(RAND())</f>
        <v>-1.2696287053390301</v>
      </c>
      <c r="Q648" s="24">
        <f ca="1">SQRT(Inputs!$B$38)*F648+SQRT(1-Inputs!$B$38)*_xlfn.NORM.S.INV(RAND())</f>
        <v>-0.37177992616582767</v>
      </c>
      <c r="R648" s="24">
        <f ca="1">SQRT(Inputs!$B$38)*G648+SQRT(1-Inputs!$B$38)*_xlfn.NORM.S.INV(RAND())</f>
        <v>-0.78157954476450575</v>
      </c>
      <c r="S648" s="24">
        <f ca="1">SQRT(Inputs!$B$38)*H648+SQRT(1-Inputs!$B$38)*_xlfn.NORM.S.INV(RAND())</f>
        <v>1.3129941425674725</v>
      </c>
      <c r="T648" s="24">
        <f ca="1">SQRT(Inputs!$B$38)*I648+SQRT(1-Inputs!$B$38)*_xlfn.NORM.S.INV(RAND())</f>
        <v>0.56351833964411258</v>
      </c>
      <c r="U648" s="24">
        <f ca="1">SQRT(Inputs!$B$38)*J648+SQRT(1-Inputs!$B$38)*_xlfn.NORM.S.INV(RAND())</f>
        <v>-0.27012428072532313</v>
      </c>
      <c r="V648" s="24">
        <f ca="1">SQRT(Inputs!$B$38)*K648+SQRT(1-Inputs!$B$38)*_xlfn.NORM.S.INV(RAND())</f>
        <v>-0.95769644231101603</v>
      </c>
      <c r="W648" s="24">
        <f ca="1">SQRT(Inputs!$B$38)*L648+SQRT(1-Inputs!$B$38)*_xlfn.NORM.S.INV(RAND())</f>
        <v>-0.28120791271275636</v>
      </c>
      <c r="X648" s="24">
        <f ca="1">SQRT(Inputs!$B$38)*M648+SQRT(1-Inputs!$B$38)*_xlfn.NORM.S.INV(RAND())</f>
        <v>-0.87510985824993537</v>
      </c>
      <c r="Y648" s="24">
        <f ca="1">SQRT(Inputs!$B$38)*C648+SQRT(1-Inputs!$B$38)*_xlfn.NORM.S.INV(RAND())</f>
        <v>0.85249649839216635</v>
      </c>
      <c r="Z648" s="24">
        <f ca="1">SQRT(Inputs!$B$38)*D648+SQRT(1-Inputs!$B$38)*_xlfn.NORM.S.INV(RAND())</f>
        <v>-0.40457150571359446</v>
      </c>
      <c r="AA648" s="24">
        <f ca="1">SQRT(Inputs!$B$38)*E648+SQRT(1-Inputs!$B$38)*_xlfn.NORM.S.INV(RAND())</f>
        <v>1.8735737740280672E-3</v>
      </c>
      <c r="AB648" s="24">
        <f ca="1">SQRT(Inputs!$B$38)*F648+SQRT(1-Inputs!$B$38)*_xlfn.NORM.S.INV(RAND())</f>
        <v>-1.23910009078316</v>
      </c>
      <c r="AC648" s="24">
        <f ca="1">SQRT(Inputs!$B$38)*G648+SQRT(1-Inputs!$B$38)*_xlfn.NORM.S.INV(RAND())</f>
        <v>0.27623785901243803</v>
      </c>
      <c r="AD648" s="24">
        <f ca="1">SQRT(Inputs!$B$38)*H648+SQRT(1-Inputs!$B$38)*_xlfn.NORM.S.INV(RAND())</f>
        <v>-0.39826012875918304</v>
      </c>
      <c r="AE648" s="24">
        <f ca="1">SQRT(Inputs!$B$38)*I648+SQRT(1-Inputs!$B$38)*_xlfn.NORM.S.INV(RAND())</f>
        <v>0.15630538650963413</v>
      </c>
      <c r="AF648" s="24">
        <f ca="1">SQRT(Inputs!$B$38)*J648+SQRT(1-Inputs!$B$38)*_xlfn.NORM.S.INV(RAND())</f>
        <v>-0.27250711418147017</v>
      </c>
      <c r="AG648" s="24">
        <f ca="1">SQRT(Inputs!$B$38)*K648+SQRT(1-Inputs!$B$38)*_xlfn.NORM.S.INV(RAND())</f>
        <v>-0.17866479597701068</v>
      </c>
      <c r="AH648" s="24">
        <f ca="1">SQRT(Inputs!$B$38)*L648+SQRT(1-Inputs!$B$38)*_xlfn.NORM.S.INV(RAND())</f>
        <v>-3.0913994244251075</v>
      </c>
      <c r="AI648" s="24">
        <f ca="1">SQRT(Inputs!$B$38)*M648+SQRT(1-Inputs!$B$38)*_xlfn.NORM.S.INV(RAND())</f>
        <v>-1.9160872082838334</v>
      </c>
      <c r="AJ648" s="24">
        <f ca="1">SQRT(Inputs!$B$38)*C648+SQRT(1-Inputs!$B$38)*_xlfn.NORM.S.INV(RAND())</f>
        <v>0.13002672949612129</v>
      </c>
      <c r="AK648" s="24">
        <f ca="1">SQRT(Inputs!$B$38)*D648+SQRT(1-Inputs!$B$38)*_xlfn.NORM.S.INV(RAND())</f>
        <v>0.89936863237529419</v>
      </c>
      <c r="AL648" s="24">
        <f ca="1">SQRT(Inputs!$B$38)*E648+SQRT(1-Inputs!$B$38)*_xlfn.NORM.S.INV(RAND())</f>
        <v>-1.5812667234558662</v>
      </c>
      <c r="AM648" s="24">
        <f ca="1">SQRT(Inputs!$B$38)*F648+SQRT(1-Inputs!$B$38)*_xlfn.NORM.S.INV(RAND())</f>
        <v>1.0406088311758885</v>
      </c>
      <c r="AN648" s="24">
        <f ca="1">SQRT(Inputs!$B$38)*G648+SQRT(1-Inputs!$B$38)*_xlfn.NORM.S.INV(RAND())</f>
        <v>-2.5305172563203895</v>
      </c>
      <c r="AO648" s="24">
        <f ca="1">SQRT(Inputs!$B$38)*H648+SQRT(1-Inputs!$B$38)*_xlfn.NORM.S.INV(RAND())</f>
        <v>-1.6437389593737943</v>
      </c>
      <c r="AP648" s="24">
        <f ca="1">SQRT(Inputs!$B$38)*I648+SQRT(1-Inputs!$B$38)*_xlfn.NORM.S.INV(RAND())</f>
        <v>-0.79659281553979988</v>
      </c>
      <c r="AQ648" s="24">
        <f ca="1">SQRT(Inputs!$B$38)*J648+SQRT(1-Inputs!$B$38)*_xlfn.NORM.S.INV(RAND())</f>
        <v>-1.0923002718066277</v>
      </c>
      <c r="AR648" s="24">
        <f ca="1">SQRT(Inputs!$B$38)*K648+SQRT(1-Inputs!$B$38)*_xlfn.NORM.S.INV(RAND())</f>
        <v>0.37822967338215363</v>
      </c>
      <c r="AS648" s="24">
        <f ca="1">SQRT(Inputs!$B$38)*L648+SQRT(1-Inputs!$B$38)*_xlfn.NORM.S.INV(RAND())</f>
        <v>-2.7124586594630431</v>
      </c>
      <c r="AT648" s="24">
        <f ca="1">SQRT(Inputs!$B$38)*M648+SQRT(1-Inputs!$B$38)*_xlfn.NORM.S.INV(RAND())</f>
        <v>-2.366771391620941</v>
      </c>
      <c r="AU648" s="15">
        <f ca="1">Inputs!$B$6*EXP($B$8-0.5*C$5^2+C$5*N648)</f>
        <v>4884.7904889489528</v>
      </c>
      <c r="AV648" s="15">
        <f t="shared" ca="1" si="328"/>
        <v>6529.9299555005928</v>
      </c>
      <c r="AW648" s="15">
        <f t="shared" ca="1" si="329"/>
        <v>6708.9525934976209</v>
      </c>
      <c r="AX648" s="15">
        <f t="shared" ca="1" si="330"/>
        <v>7819.2080121445906</v>
      </c>
      <c r="AY648" s="15">
        <f t="shared" ca="1" si="331"/>
        <v>8722.2443041216702</v>
      </c>
      <c r="AZ648" s="15">
        <f t="shared" ca="1" si="332"/>
        <v>12326.996291704429</v>
      </c>
      <c r="BA648" s="15">
        <f t="shared" ca="1" si="333"/>
        <v>16001.534071663373</v>
      </c>
      <c r="BB648" s="15">
        <f t="shared" ca="1" si="334"/>
        <v>19067.666428337074</v>
      </c>
      <c r="BC648" s="15">
        <f t="shared" ca="1" si="335"/>
        <v>21290.922105535257</v>
      </c>
      <c r="BD648" s="15">
        <f t="shared" ca="1" si="336"/>
        <v>25406.276453753526</v>
      </c>
      <c r="BE648" s="15">
        <f t="shared" ca="1" si="337"/>
        <v>28747.052515732565</v>
      </c>
      <c r="BF648" s="15">
        <f ca="1">Inputs!$B$13*EXP($B$9-0.5*C$6^2+C$6*Y648)</f>
        <v>16377.679701687086</v>
      </c>
      <c r="BG648" s="15">
        <f t="shared" ca="1" si="338"/>
        <v>18554.880223078919</v>
      </c>
      <c r="BH648" s="15">
        <f t="shared" ca="1" si="339"/>
        <v>22677.696741318719</v>
      </c>
      <c r="BI648" s="15">
        <f t="shared" ca="1" si="340"/>
        <v>22940.579019881072</v>
      </c>
      <c r="BJ648" s="15">
        <f t="shared" ca="1" si="341"/>
        <v>29266.090055436645</v>
      </c>
      <c r="BK648" s="15">
        <f t="shared" ca="1" si="342"/>
        <v>34022.913747235318</v>
      </c>
      <c r="BL648" s="15">
        <f t="shared" ca="1" si="343"/>
        <v>42648.230225344603</v>
      </c>
      <c r="BM648" s="15">
        <f t="shared" ca="1" si="344"/>
        <v>50678.882419176764</v>
      </c>
      <c r="BN648" s="15">
        <f t="shared" ca="1" si="345"/>
        <v>61008.378494182201</v>
      </c>
      <c r="BO648" s="15">
        <f t="shared" ca="1" si="346"/>
        <v>52405.051553983656</v>
      </c>
      <c r="BP648" s="15">
        <f t="shared" ca="1" si="347"/>
        <v>51914.175546974177</v>
      </c>
      <c r="BQ648" s="15">
        <f ca="1">Inputs!$B$20*EXP($B$10-0.5*C$7^2+C$7*AJ648)</f>
        <v>4491.9712503175761</v>
      </c>
      <c r="BR648" s="15">
        <f t="shared" ca="1" si="348"/>
        <v>8109.9739481546903</v>
      </c>
      <c r="BS648" s="15">
        <f t="shared" ca="1" si="349"/>
        <v>7052.0443097366033</v>
      </c>
      <c r="BT648" s="15">
        <f t="shared" ca="1" si="350"/>
        <v>12775.173823890244</v>
      </c>
      <c r="BU648" s="15">
        <f t="shared" ca="1" si="351"/>
        <v>9597.7642365517222</v>
      </c>
      <c r="BV648" s="15">
        <f t="shared" ca="1" si="352"/>
        <v>9220.4929524958752</v>
      </c>
      <c r="BW648" s="15">
        <f t="shared" ca="1" si="353"/>
        <v>10870.390083117147</v>
      </c>
      <c r="BX648" s="15">
        <f t="shared" ca="1" si="354"/>
        <v>12213.962354615715</v>
      </c>
      <c r="BY648" s="15">
        <f t="shared" ca="1" si="355"/>
        <v>18398.183106547163</v>
      </c>
      <c r="BZ648" s="15">
        <f t="shared" ca="1" si="356"/>
        <v>15679.01023125798</v>
      </c>
      <c r="CA648" s="15">
        <f t="shared" ca="1" si="357"/>
        <v>14462.614505961074</v>
      </c>
      <c r="CB648" s="15">
        <f ca="1">(AU648*DCF!C$10-DCF!C$5*MAX(AU648*DCF!C$10,0)-MAX(AU648-Inputs!$B$6,0)/Inputs!$B$10)*DCF!C$6</f>
        <v>1043.6265282750378</v>
      </c>
      <c r="CC648" s="15">
        <f ca="1">(AV648*DCF!D$10-DCF!D$5*MAX(AV648*DCF!D$10,0)-MAX(AV648-AU648,0)/Inputs!$B$10)*DCF!D$6</f>
        <v>1190.5019852698611</v>
      </c>
      <c r="CD648" s="15">
        <f ca="1">(AW648*DCF!E$10-DCF!E$5*MAX(AW648*DCF!E$10,0)-MAX(AW648-AV648,0)/Inputs!$B$10)*DCF!E$6</f>
        <v>1508.6670445970553</v>
      </c>
      <c r="CE648" s="15">
        <f ca="1">(AX648*DCF!F$10-DCF!F$5*MAX(AX648*DCF!F$10,0)-MAX(AX648-AW648,0)/Inputs!$B$10)*DCF!F$6</f>
        <v>1475.9040215501893</v>
      </c>
      <c r="CF648" s="15">
        <f ca="1">(AY648*DCF!G$10-DCF!G$5*MAX(AY648*DCF!G$10,0)-MAX(AY648-AX648,0)/Inputs!$B$10)*DCF!G$6</f>
        <v>1623.5507138197893</v>
      </c>
      <c r="CG648" s="15">
        <f ca="1">(AZ648*DCF!H$10-DCF!H$5*MAX(AZ648*DCF!H$10,0)-MAX(AZ648-AY648,0)/Inputs!$B$10)*DCF!H$6</f>
        <v>1753.2068328465398</v>
      </c>
      <c r="CH648" s="15">
        <f ca="1">(BA648*DCF!I$10-DCF!I$5*MAX(BA648*DCF!I$10,0)-MAX(BA648-AZ648,0)/Inputs!$B$10)*DCF!I$6</f>
        <v>2320.1435970717203</v>
      </c>
      <c r="CI648" s="15">
        <f ca="1">(BB648*DCF!J$10-DCF!J$5*MAX(BB648*DCF!J$10,0)-MAX(BB648-BA648,0)/Inputs!$B$10)*DCF!J$6</f>
        <v>2807.4339694251262</v>
      </c>
      <c r="CJ648" s="15">
        <f ca="1">(BC648*DCF!K$10-DCF!K$5*MAX(BC648*DCF!K$10,0)-MAX(BC648-BB648,0)/Inputs!$B$10)*DCF!K$6</f>
        <v>3116.2745741779822</v>
      </c>
      <c r="CK648" s="15">
        <f ca="1">(BD648*DCF!L$10-DCF!L$5*MAX(BD648*DCF!L$10,0)-MAX(BD648-BC648,0)/Inputs!$B$10)*DCF!L$6</f>
        <v>3299.5676635286386</v>
      </c>
      <c r="CL648" s="15">
        <f ca="1">(BE648*DCF!M$10-DCF!M$5*MAX(BE648*DCF!M$10,0)-MAX(BE648-BD648,0)/Inputs!$B$10)*DCF!M$6</f>
        <v>3657.4895291995626</v>
      </c>
      <c r="CM648" s="15">
        <f ca="1">(BF648*DCF!C$28-DCF!C$5*MAX(BF648*DCF!C$28,0)-MAX(BF648-Inputs!$B$13,0)/Inputs!$B$17)*DCF!C$6</f>
        <v>3845.7785207864163</v>
      </c>
      <c r="CN648" s="15">
        <f ca="1">(BG648*DCF!D$28-DCF!D$5*MAX(BG648*DCF!D$28,0)-MAX(BG648-BF648,0)/Inputs!$B$17)*DCF!D$6</f>
        <v>5000.3434768994111</v>
      </c>
      <c r="CO648" s="15">
        <f ca="1">(BH648*DCF!E$28-DCF!E$5*MAX(BH648*DCF!E$28,0)-MAX(BH648-BG648,0)/Inputs!$B$17)*DCF!E$6</f>
        <v>5610.1771401925889</v>
      </c>
      <c r="CP648" s="15">
        <f ca="1">(BI648*DCF!F$28-DCF!F$5*MAX(BI648*DCF!F$28,0)-MAX(BI648-BH648,0)/Inputs!$B$17)*DCF!F$6</f>
        <v>6179.9010552769096</v>
      </c>
      <c r="CQ648" s="15">
        <f ca="1">(BJ648*DCF!G$28-DCF!G$5*MAX(BJ648*DCF!G$28,0)-MAX(BJ648-BI648,0)/Inputs!$B$17)*DCF!G$6</f>
        <v>6529.4206383070323</v>
      </c>
      <c r="CR648" s="15">
        <f ca="1">(BK648*DCF!H$28-DCF!H$5*MAX(BK648*DCF!H$28,0)-MAX(BK648-BJ648,0)/Inputs!$B$17)*DCF!H$6</f>
        <v>7675.1650269087104</v>
      </c>
      <c r="CS648" s="15">
        <f ca="1">(BL648*DCF!I$28-DCF!I$5*MAX(BL648*DCF!I$28,0)-MAX(BL648-BK648,0)/Inputs!$B$17)*DCF!I$6</f>
        <v>8790.8635214414753</v>
      </c>
      <c r="CT648" s="15">
        <f ca="1">(BM648*DCF!J$28-DCF!J$5*MAX(BM648*DCF!J$28,0)-MAX(BM648-BL648,0)/Inputs!$B$17)*DCF!J$6</f>
        <v>10240.799079180364</v>
      </c>
      <c r="CU648" s="15">
        <f ca="1">(BN648*DCF!K$28-DCF!K$5*MAX(BN648*DCF!K$28,0)-MAX(BN648-BM648,0)/Inputs!$B$17)*DCF!K$6</f>
        <v>11618.720929469508</v>
      </c>
      <c r="CV648" s="15">
        <f ca="1">(BO648*DCF!L$28-DCF!L$5*MAX(BO648*DCF!L$28,0)-MAX(BO648-BN648,0)/Inputs!$B$17)*DCF!L$6</f>
        <v>10455.90776042479</v>
      </c>
      <c r="CW648" s="15">
        <f ca="1">(BP648*DCF!M$28-DCF!M$5*MAX(BP648*DCF!M$28,0)-MAX(BP648-BO648,0)/Inputs!$B$17)*DCF!M$6</f>
        <v>9767.6821733873203</v>
      </c>
      <c r="CX648" s="15">
        <f ca="1">(BQ648*DCF!C$46-DCF!C$5*MAX(BQ648*DCF!C$46,0)-MAX(BQ648-Inputs!$B$20,0)/Inputs!$B$24)*DCF!C$6</f>
        <v>-1633.6983258551334</v>
      </c>
      <c r="CY648" s="15">
        <f ca="1">(BR648*DCF!D$46-DCF!D$5*MAX(BR648*DCF!D$46,0)-MAX(BR648-BQ648,0)/Inputs!$B$24)*DCF!D$6</f>
        <v>-2927.9551449307387</v>
      </c>
      <c r="CZ648" s="15">
        <f ca="1">(BS648*DCF!E$46-DCF!E$5*MAX(BS648*DCF!E$46,0)-MAX(BS648-BR648,0)/Inputs!$B$24)*DCF!E$6</f>
        <v>-833.91651815670343</v>
      </c>
      <c r="DA648" s="15">
        <f ca="1">(BT648*DCF!F$46-DCF!F$5*MAX(BT648*DCF!F$46,0)-MAX(BT648-BS648,0)/Inputs!$B$24)*DCF!F$6</f>
        <v>-3014.3413066945545</v>
      </c>
      <c r="DB648" s="15">
        <f ca="1">(BU648*DCF!G$46-DCF!G$5*MAX(BU648*DCF!G$46,0)-MAX(BU648-BT648,0)/Inputs!$B$24)*DCF!G$6</f>
        <v>-322.84982605088817</v>
      </c>
      <c r="DC648" s="15">
        <f ca="1">(BV648*DCF!H$46-DCF!H$5*MAX(BV648*DCF!H$46,0)-MAX(BV648-BU648,0)/Inputs!$B$24)*DCF!H$6</f>
        <v>0</v>
      </c>
      <c r="DD648" s="15">
        <f ca="1">(BW648*DCF!I$46-DCF!I$5*MAX(BW648*DCF!I$46,0)-MAX(BW648-BV648,0)/Inputs!$B$24)*DCF!I$6</f>
        <v>-222.56576700316964</v>
      </c>
      <c r="DE648" s="15">
        <f ca="1">(BX648*DCF!J$46-DCF!J$5*MAX(BX648*DCF!J$46,0)-MAX(BX648-BW648,0)/Inputs!$B$24)*DCF!J$6</f>
        <v>156.04851966987587</v>
      </c>
      <c r="DF648" s="15">
        <f ca="1">(BY648*DCF!K$46-DCF!K$5*MAX(BY648*DCF!K$46,0)-MAX(BY648-BX648,0)/Inputs!$B$24)*DCF!K$6</f>
        <v>-464.00378756109865</v>
      </c>
      <c r="DG648" s="15">
        <f ca="1">(BZ648*DCF!L$46-DCF!L$5*MAX(BZ648*DCF!L$46,0)-MAX(BZ648-BY648,0)/Inputs!$B$24)*DCF!L$6</f>
        <v>1083.8175766096927</v>
      </c>
      <c r="DH648" s="15">
        <f ca="1">(CA648*DCF!M$46-DCF!M$5*MAX(CA648*DCF!M$46,0)-MAX(CA648-BZ648,0)/Inputs!$B$24)*DCF!M$6</f>
        <v>1133.8122038445383</v>
      </c>
      <c r="DI648" s="15">
        <f ca="1">SUM(CB648:CL648)+BE648*DCF!M$10*(1+Inputs!$B$30)*(1-Inputs!$B$33)*(1-Inputs!$B$30/Inputs!$B$31)/(Inputs!$B$29-Inputs!$B$30)*DCF!M$6</f>
        <v>103799.79375146076</v>
      </c>
      <c r="DJ648" s="15">
        <f ca="1">SUM(CM648:CW648)+BP648*DCF!M$28*(1+Inputs!$B$30)*(1-Inputs!$B$33)*(1-Inputs!$B$30/Inputs!$B$31)/(Inputs!$B$29-Inputs!$B$30)*DCF!M$6</f>
        <v>278351.87537711655</v>
      </c>
      <c r="DK648" s="15">
        <f ca="1">SUM(CX648:DH648)+CA648*DCF!M$46*(1+Inputs!$B$30)*(1-Inputs!$B$33)*(1-Inputs!$B$30/Inputs!$B$31)/(Inputs!$B$29-Inputs!$B$30)*DCF!M$6</f>
        <v>15315.262856298243</v>
      </c>
      <c r="DM648" s="15">
        <f ca="1">DI648+DJ648+DK648+Inputs!$B$34+Inputs!$B$36-Inputs!$B$35</f>
        <v>474317.93198487558</v>
      </c>
    </row>
    <row r="649" spans="1:117" x14ac:dyDescent="0.75">
      <c r="A649" s="11">
        <v>636</v>
      </c>
      <c r="C649" s="24">
        <f t="shared" ca="1" si="363"/>
        <v>0.22294301687290397</v>
      </c>
      <c r="D649" s="24">
        <f t="shared" ca="1" si="363"/>
        <v>-0.74781377979220831</v>
      </c>
      <c r="E649" s="24">
        <f t="shared" ca="1" si="363"/>
        <v>-0.52715685245531652</v>
      </c>
      <c r="F649" s="24">
        <f t="shared" ca="1" si="363"/>
        <v>5.9510284252613198E-2</v>
      </c>
      <c r="G649" s="24">
        <f t="shared" ca="1" si="363"/>
        <v>0.10361308411917051</v>
      </c>
      <c r="H649" s="24">
        <f t="shared" ca="1" si="363"/>
        <v>-0.12070820712901269</v>
      </c>
      <c r="I649" s="24">
        <f t="shared" ca="1" si="363"/>
        <v>-1.883804002784762</v>
      </c>
      <c r="J649" s="24">
        <f t="shared" ca="1" si="363"/>
        <v>2.7588908781095017E-2</v>
      </c>
      <c r="K649" s="24">
        <f t="shared" ca="1" si="363"/>
        <v>0.98840193100558638</v>
      </c>
      <c r="L649" s="24">
        <f t="shared" ca="1" si="363"/>
        <v>1.1530581388594485</v>
      </c>
      <c r="M649" s="24">
        <f t="shared" ca="1" si="363"/>
        <v>0.33764378880627072</v>
      </c>
      <c r="N649" s="24">
        <f ca="1">SQRT(Inputs!$B$38)*C649+SQRT(1-Inputs!$B$38)*_xlfn.NORM.S.INV(RAND())</f>
        <v>-1.3393883255163592</v>
      </c>
      <c r="O649" s="24">
        <f ca="1">SQRT(Inputs!$B$38)*D649+SQRT(1-Inputs!$B$38)*_xlfn.NORM.S.INV(RAND())</f>
        <v>8.8619091035492759E-2</v>
      </c>
      <c r="P649" s="24">
        <f ca="1">SQRT(Inputs!$B$38)*E649+SQRT(1-Inputs!$B$38)*_xlfn.NORM.S.INV(RAND())</f>
        <v>1.8636798468907103</v>
      </c>
      <c r="Q649" s="24">
        <f ca="1">SQRT(Inputs!$B$38)*F649+SQRT(1-Inputs!$B$38)*_xlfn.NORM.S.INV(RAND())</f>
        <v>-1.0494879184826269</v>
      </c>
      <c r="R649" s="24">
        <f ca="1">SQRT(Inputs!$B$38)*G649+SQRT(1-Inputs!$B$38)*_xlfn.NORM.S.INV(RAND())</f>
        <v>0.32791971541731313</v>
      </c>
      <c r="S649" s="24">
        <f ca="1">SQRT(Inputs!$B$38)*H649+SQRT(1-Inputs!$B$38)*_xlfn.NORM.S.INV(RAND())</f>
        <v>-0.18762300531074941</v>
      </c>
      <c r="T649" s="24">
        <f ca="1">SQRT(Inputs!$B$38)*I649+SQRT(1-Inputs!$B$38)*_xlfn.NORM.S.INV(RAND())</f>
        <v>-2.302066488554237</v>
      </c>
      <c r="U649" s="24">
        <f ca="1">SQRT(Inputs!$B$38)*J649+SQRT(1-Inputs!$B$38)*_xlfn.NORM.S.INV(RAND())</f>
        <v>-1.2694026819491446</v>
      </c>
      <c r="V649" s="24">
        <f ca="1">SQRT(Inputs!$B$38)*K649+SQRT(1-Inputs!$B$38)*_xlfn.NORM.S.INV(RAND())</f>
        <v>0.2810046894460454</v>
      </c>
      <c r="W649" s="24">
        <f ca="1">SQRT(Inputs!$B$38)*L649+SQRT(1-Inputs!$B$38)*_xlfn.NORM.S.INV(RAND())</f>
        <v>1.298110246591925</v>
      </c>
      <c r="X649" s="24">
        <f ca="1">SQRT(Inputs!$B$38)*M649+SQRT(1-Inputs!$B$38)*_xlfn.NORM.S.INV(RAND())</f>
        <v>-0.87949242974808395</v>
      </c>
      <c r="Y649" s="24">
        <f ca="1">SQRT(Inputs!$B$38)*C649+SQRT(1-Inputs!$B$38)*_xlfn.NORM.S.INV(RAND())</f>
        <v>-1.0190793775895781</v>
      </c>
      <c r="Z649" s="24">
        <f ca="1">SQRT(Inputs!$B$38)*D649+SQRT(1-Inputs!$B$38)*_xlfn.NORM.S.INV(RAND())</f>
        <v>-1.2323993174427064</v>
      </c>
      <c r="AA649" s="24">
        <f ca="1">SQRT(Inputs!$B$38)*E649+SQRT(1-Inputs!$B$38)*_xlfn.NORM.S.INV(RAND())</f>
        <v>-1.2677425698169746</v>
      </c>
      <c r="AB649" s="24">
        <f ca="1">SQRT(Inputs!$B$38)*F649+SQRT(1-Inputs!$B$38)*_xlfn.NORM.S.INV(RAND())</f>
        <v>0.52505439440605328</v>
      </c>
      <c r="AC649" s="24">
        <f ca="1">SQRT(Inputs!$B$38)*G649+SQRT(1-Inputs!$B$38)*_xlfn.NORM.S.INV(RAND())</f>
        <v>-0.33157470098860348</v>
      </c>
      <c r="AD649" s="24">
        <f ca="1">SQRT(Inputs!$B$38)*H649+SQRT(1-Inputs!$B$38)*_xlfn.NORM.S.INV(RAND())</f>
        <v>0.18868881943310825</v>
      </c>
      <c r="AE649" s="24">
        <f ca="1">SQRT(Inputs!$B$38)*I649+SQRT(1-Inputs!$B$38)*_xlfn.NORM.S.INV(RAND())</f>
        <v>-0.5595400420037886</v>
      </c>
      <c r="AF649" s="24">
        <f ca="1">SQRT(Inputs!$B$38)*J649+SQRT(1-Inputs!$B$38)*_xlfn.NORM.S.INV(RAND())</f>
        <v>0.61277462241137393</v>
      </c>
      <c r="AG649" s="24">
        <f ca="1">SQRT(Inputs!$B$38)*K649+SQRT(1-Inputs!$B$38)*_xlfn.NORM.S.INV(RAND())</f>
        <v>0.69603408840332048</v>
      </c>
      <c r="AH649" s="24">
        <f ca="1">SQRT(Inputs!$B$38)*L649+SQRT(1-Inputs!$B$38)*_xlfn.NORM.S.INV(RAND())</f>
        <v>1.4146169496780336</v>
      </c>
      <c r="AI649" s="24">
        <f ca="1">SQRT(Inputs!$B$38)*M649+SQRT(1-Inputs!$B$38)*_xlfn.NORM.S.INV(RAND())</f>
        <v>0.63273755941800025</v>
      </c>
      <c r="AJ649" s="24">
        <f ca="1">SQRT(Inputs!$B$38)*C649+SQRT(1-Inputs!$B$38)*_xlfn.NORM.S.INV(RAND())</f>
        <v>2.631854165437636E-2</v>
      </c>
      <c r="AK649" s="24">
        <f ca="1">SQRT(Inputs!$B$38)*D649+SQRT(1-Inputs!$B$38)*_xlfn.NORM.S.INV(RAND())</f>
        <v>-0.73893213808560143</v>
      </c>
      <c r="AL649" s="24">
        <f ca="1">SQRT(Inputs!$B$38)*E649+SQRT(1-Inputs!$B$38)*_xlfn.NORM.S.INV(RAND())</f>
        <v>-0.188759179840223</v>
      </c>
      <c r="AM649" s="24">
        <f ca="1">SQRT(Inputs!$B$38)*F649+SQRT(1-Inputs!$B$38)*_xlfn.NORM.S.INV(RAND())</f>
        <v>-0.59761414710857885</v>
      </c>
      <c r="AN649" s="24">
        <f ca="1">SQRT(Inputs!$B$38)*G649+SQRT(1-Inputs!$B$38)*_xlfn.NORM.S.INV(RAND())</f>
        <v>-1.2128197726157669E-3</v>
      </c>
      <c r="AO649" s="24">
        <f ca="1">SQRT(Inputs!$B$38)*H649+SQRT(1-Inputs!$B$38)*_xlfn.NORM.S.INV(RAND())</f>
        <v>1.2644376968318654</v>
      </c>
      <c r="AP649" s="24">
        <f ca="1">SQRT(Inputs!$B$38)*I649+SQRT(1-Inputs!$B$38)*_xlfn.NORM.S.INV(RAND())</f>
        <v>-0.98843060160194696</v>
      </c>
      <c r="AQ649" s="24">
        <f ca="1">SQRT(Inputs!$B$38)*J649+SQRT(1-Inputs!$B$38)*_xlfn.NORM.S.INV(RAND())</f>
        <v>0.23072828649037705</v>
      </c>
      <c r="AR649" s="24">
        <f ca="1">SQRT(Inputs!$B$38)*K649+SQRT(1-Inputs!$B$38)*_xlfn.NORM.S.INV(RAND())</f>
        <v>1.7844664250251263</v>
      </c>
      <c r="AS649" s="24">
        <f ca="1">SQRT(Inputs!$B$38)*L649+SQRT(1-Inputs!$B$38)*_xlfn.NORM.S.INV(RAND())</f>
        <v>1.5194472131932284</v>
      </c>
      <c r="AT649" s="24">
        <f ca="1">SQRT(Inputs!$B$38)*M649+SQRT(1-Inputs!$B$38)*_xlfn.NORM.S.INV(RAND())</f>
        <v>0.11682717355879574</v>
      </c>
      <c r="AU649" s="15">
        <f ca="1">Inputs!$B$6*EXP($B$8-0.5*C$5^2+C$5*N649)</f>
        <v>3995.0105895805646</v>
      </c>
      <c r="AV649" s="15">
        <f t="shared" ca="1" si="328"/>
        <v>4926.6485737572102</v>
      </c>
      <c r="AW649" s="15">
        <f t="shared" ca="1" si="329"/>
        <v>7723.9808375177445</v>
      </c>
      <c r="AX649" s="15">
        <f t="shared" ca="1" si="330"/>
        <v>8271.3876734133792</v>
      </c>
      <c r="AY649" s="15">
        <f t="shared" ca="1" si="331"/>
        <v>10503.113484449092</v>
      </c>
      <c r="AZ649" s="15">
        <f t="shared" ca="1" si="332"/>
        <v>12582.912495412787</v>
      </c>
      <c r="BA649" s="15">
        <f t="shared" ca="1" si="333"/>
        <v>12101.403331211959</v>
      </c>
      <c r="BB649" s="15">
        <f t="shared" ca="1" si="334"/>
        <v>13046.416715381731</v>
      </c>
      <c r="BC649" s="15">
        <f t="shared" ca="1" si="335"/>
        <v>16417.895741426582</v>
      </c>
      <c r="BD649" s="15">
        <f t="shared" ca="1" si="336"/>
        <v>22710.02828872863</v>
      </c>
      <c r="BE649" s="15">
        <f t="shared" ca="1" si="337"/>
        <v>25686.008532850919</v>
      </c>
      <c r="BF649" s="15">
        <f ca="1">Inputs!$B$13*EXP($B$9-0.5*C$6^2+C$6*Y649)</f>
        <v>11300.916394323956</v>
      </c>
      <c r="BG649" s="15">
        <f t="shared" ca="1" si="338"/>
        <v>11026.76295862241</v>
      </c>
      <c r="BH649" s="15">
        <f t="shared" ca="1" si="339"/>
        <v>10917.851108425553</v>
      </c>
      <c r="BI649" s="15">
        <f t="shared" ca="1" si="340"/>
        <v>14490.051816313602</v>
      </c>
      <c r="BJ649" s="15">
        <f t="shared" ca="1" si="341"/>
        <v>16934.805900061485</v>
      </c>
      <c r="BK649" s="15">
        <f t="shared" ca="1" si="342"/>
        <v>21325.102847550726</v>
      </c>
      <c r="BL649" s="15">
        <f t="shared" ca="1" si="343"/>
        <v>24363.080268850987</v>
      </c>
      <c r="BM649" s="15">
        <f t="shared" ca="1" si="344"/>
        <v>32316.205350665005</v>
      </c>
      <c r="BN649" s="15">
        <f t="shared" ca="1" si="345"/>
        <v>43202.182744887687</v>
      </c>
      <c r="BO649" s="15">
        <f t="shared" ca="1" si="346"/>
        <v>62656.235244045543</v>
      </c>
      <c r="BP649" s="15">
        <f t="shared" ca="1" si="347"/>
        <v>82849.41747365646</v>
      </c>
      <c r="BQ649" s="15">
        <f ca="1">Inputs!$B$20*EXP($B$10-0.5*C$7^2+C$7*AJ649)</f>
        <v>4329.742787391504</v>
      </c>
      <c r="BR649" s="15">
        <f t="shared" ca="1" si="348"/>
        <v>4646.0601431625109</v>
      </c>
      <c r="BS649" s="15">
        <f t="shared" ca="1" si="349"/>
        <v>6026.5498859007994</v>
      </c>
      <c r="BT649" s="15">
        <f t="shared" ca="1" si="350"/>
        <v>7103.6034135141535</v>
      </c>
      <c r="BU649" s="15">
        <f t="shared" ca="1" si="351"/>
        <v>9841.8534910843719</v>
      </c>
      <c r="BV649" s="15">
        <f t="shared" ca="1" si="352"/>
        <v>18205.984724884802</v>
      </c>
      <c r="BW649" s="15">
        <f t="shared" ca="1" si="353"/>
        <v>20609.706090105301</v>
      </c>
      <c r="BX649" s="15">
        <f t="shared" ca="1" si="354"/>
        <v>30190.650752634931</v>
      </c>
      <c r="BY649" s="15">
        <f t="shared" ca="1" si="355"/>
        <v>59516.424546718321</v>
      </c>
      <c r="BZ649" s="15">
        <f t="shared" ca="1" si="356"/>
        <v>110419.93823917017</v>
      </c>
      <c r="CA649" s="15">
        <f t="shared" ca="1" si="357"/>
        <v>158360.21241693306</v>
      </c>
      <c r="CB649" s="15">
        <f ca="1">(AU649*DCF!C$10-DCF!C$5*MAX(AU649*DCF!C$10,0)-MAX(AU649-Inputs!$B$6,0)/Inputs!$B$10)*DCF!C$6</f>
        <v>1025.9551368084763</v>
      </c>
      <c r="CC649" s="15">
        <f ca="1">(AV649*DCF!D$10-DCF!D$5*MAX(AV649*DCF!D$10,0)-MAX(AV649-AU649,0)/Inputs!$B$10)*DCF!D$6</f>
        <v>973.68167316152221</v>
      </c>
      <c r="CD649" s="15">
        <f ca="1">(AW649*DCF!E$10-DCF!E$5*MAX(AW649*DCF!E$10,0)-MAX(AW649-AV649,0)/Inputs!$B$10)*DCF!E$6</f>
        <v>1153.2691519360831</v>
      </c>
      <c r="CE649" s="15">
        <f ca="1">(AX649*DCF!F$10-DCF!F$5*MAX(AX649*DCF!F$10,0)-MAX(AX649-AW649,0)/Inputs!$B$10)*DCF!F$6</f>
        <v>1691.7289563916017</v>
      </c>
      <c r="CF649" s="15">
        <f ca="1">(AY649*DCF!G$10-DCF!G$5*MAX(AY649*DCF!G$10,0)-MAX(AY649-AX649,0)/Inputs!$B$10)*DCF!G$6</f>
        <v>1735.083642752232</v>
      </c>
      <c r="CG649" s="15">
        <f ca="1">(AZ649*DCF!H$10-DCF!H$5*MAX(AZ649*DCF!H$10,0)-MAX(AZ649-AY649,0)/Inputs!$B$10)*DCF!H$6</f>
        <v>2073.675886756283</v>
      </c>
      <c r="CH649" s="15">
        <f ca="1">(BA649*DCF!I$10-DCF!I$5*MAX(BA649*DCF!I$10,0)-MAX(BA649-AZ649,0)/Inputs!$B$10)*DCF!I$6</f>
        <v>2210.4849280707549</v>
      </c>
      <c r="CI649" s="15">
        <f ca="1">(BB649*DCF!J$10-DCF!J$5*MAX(BB649*DCF!J$10,0)-MAX(BB649-BA649,0)/Inputs!$B$10)*DCF!J$6</f>
        <v>2095.5941744776023</v>
      </c>
      <c r="CJ649" s="15">
        <f ca="1">(BC649*DCF!K$10-DCF!K$5*MAX(BC649*DCF!K$10,0)-MAX(BC649-BB649,0)/Inputs!$B$10)*DCF!K$6</f>
        <v>2171.0618011416118</v>
      </c>
      <c r="CK649" s="15">
        <f ca="1">(BD649*DCF!L$10-DCF!L$5*MAX(BD649*DCF!L$10,0)-MAX(BD649-BC649,0)/Inputs!$B$10)*DCF!L$6</f>
        <v>2611.4295022215761</v>
      </c>
      <c r="CL649" s="15">
        <f ca="1">(BE649*DCF!M$10-DCF!M$5*MAX(BE649*DCF!M$10,0)-MAX(BE649-BD649,0)/Inputs!$B$10)*DCF!M$6</f>
        <v>3269.1153897820586</v>
      </c>
      <c r="CM649" s="15">
        <f ca="1">(BF649*DCF!C$28-DCF!C$5*MAX(BF649*DCF!C$28,0)-MAX(BF649-Inputs!$B$13,0)/Inputs!$B$17)*DCF!C$6</f>
        <v>3448.965570691505</v>
      </c>
      <c r="CN649" s="15">
        <f ca="1">(BG649*DCF!D$28-DCF!D$5*MAX(BG649*DCF!D$28,0)-MAX(BG649-BF649,0)/Inputs!$B$17)*DCF!D$6</f>
        <v>3247.6360104842511</v>
      </c>
      <c r="CO649" s="15">
        <f ca="1">(BH649*DCF!E$28-DCF!E$5*MAX(BH649*DCF!E$28,0)-MAX(BH649-BG649,0)/Inputs!$B$17)*DCF!E$6</f>
        <v>3092.1298420043895</v>
      </c>
      <c r="CP649" s="15">
        <f ca="1">(BI649*DCF!F$28-DCF!F$5*MAX(BI649*DCF!F$28,0)-MAX(BI649-BH649,0)/Inputs!$B$17)*DCF!F$6</f>
        <v>3283.2917858565779</v>
      </c>
      <c r="CQ649" s="15">
        <f ca="1">(BJ649*DCF!G$28-DCF!G$5*MAX(BJ649*DCF!G$28,0)-MAX(BJ649-BI649,0)/Inputs!$B$17)*DCF!G$6</f>
        <v>3982.6803891081013</v>
      </c>
      <c r="CR649" s="15">
        <f ca="1">(BK649*DCF!H$28-DCF!H$5*MAX(BK649*DCF!H$28,0)-MAX(BK649-BJ649,0)/Inputs!$B$17)*DCF!H$6</f>
        <v>4591.8042699442622</v>
      </c>
      <c r="CS649" s="15">
        <f ca="1">(BL649*DCF!I$28-DCF!I$5*MAX(BL649*DCF!I$28,0)-MAX(BL649-BK649,0)/Inputs!$B$17)*DCF!I$6</f>
        <v>5293.0094223590877</v>
      </c>
      <c r="CT649" s="15">
        <f ca="1">(BM649*DCF!J$28-DCF!J$5*MAX(BM649*DCF!J$28,0)-MAX(BM649-BL649,0)/Inputs!$B$17)*DCF!J$6</f>
        <v>6154.6771509067175</v>
      </c>
      <c r="CU649" s="15">
        <f ca="1">(BN649*DCF!K$28-DCF!K$5*MAX(BN649*DCF!K$28,0)-MAX(BN649-BM649,0)/Inputs!$B$17)*DCF!K$6</f>
        <v>7790.1893944502481</v>
      </c>
      <c r="CV649" s="15">
        <f ca="1">(BO649*DCF!L$28-DCF!L$5*MAX(BO649*DCF!L$28,0)-MAX(BO649-BN649,0)/Inputs!$B$17)*DCF!L$6</f>
        <v>10299.975598011977</v>
      </c>
      <c r="CW649" s="15">
        <f ca="1">(BP649*DCF!M$28-DCF!M$5*MAX(BP649*DCF!M$28,0)-MAX(BP649-BO649,0)/Inputs!$B$17)*DCF!M$6</f>
        <v>13477.410887852244</v>
      </c>
      <c r="CX649" s="15">
        <f ca="1">(BQ649*DCF!C$46-DCF!C$5*MAX(BQ649*DCF!C$46,0)-MAX(BQ649-Inputs!$B$20,0)/Inputs!$B$24)*DCF!C$6</f>
        <v>-1521.2998526961921</v>
      </c>
      <c r="CY649" s="15">
        <f ca="1">(BR649*DCF!D$46-DCF!D$5*MAX(BR649*DCF!D$46,0)-MAX(BR649-BQ649,0)/Inputs!$B$24)*DCF!D$6</f>
        <v>-927.94410894975658</v>
      </c>
      <c r="CZ649" s="15">
        <f ca="1">(BS649*DCF!E$46-DCF!E$5*MAX(BS649*DCF!E$46,0)-MAX(BS649-BR649,0)/Inputs!$B$24)*DCF!E$6</f>
        <v>-1256.8010693242934</v>
      </c>
      <c r="DA649" s="15">
        <f ca="1">(BT649*DCF!F$46-DCF!F$5*MAX(BT649*DCF!F$46,0)-MAX(BT649-BS649,0)/Inputs!$B$24)*DCF!F$6</f>
        <v>-909.51855064225617</v>
      </c>
      <c r="DB649" s="15">
        <f ca="1">(BU649*DCF!G$46-DCF!G$5*MAX(BU649*DCF!G$46,0)-MAX(BU649-BT649,0)/Inputs!$B$24)*DCF!G$6</f>
        <v>-1252.1537311908853</v>
      </c>
      <c r="DC649" s="15">
        <f ca="1">(BV649*DCF!H$46-DCF!H$5*MAX(BV649*DCF!H$46,0)-MAX(BV649-BU649,0)/Inputs!$B$24)*DCF!H$6</f>
        <v>-2599.1025330211505</v>
      </c>
      <c r="DD649" s="15">
        <f ca="1">(BW649*DCF!I$46-DCF!I$5*MAX(BW649*DCF!I$46,0)-MAX(BW649-BV649,0)/Inputs!$B$24)*DCF!I$6</f>
        <v>-214.02626478706333</v>
      </c>
      <c r="DE649" s="15">
        <f ca="1">(BX649*DCF!J$46-DCF!J$5*MAX(BX649*DCF!J$46,0)-MAX(BX649-BW649,0)/Inputs!$B$24)*DCF!J$6</f>
        <v>-1274.2957066270728</v>
      </c>
      <c r="DF649" s="15">
        <f ca="1">(BY649*DCF!K$46-DCF!K$5*MAX(BY649*DCF!K$46,0)-MAX(BY649-BX649,0)/Inputs!$B$24)*DCF!K$6</f>
        <v>-3784.2567750057278</v>
      </c>
      <c r="DG649" s="15">
        <f ca="1">(BZ649*DCF!L$46-DCF!L$5*MAX(BZ649*DCF!L$46,0)-MAX(BZ649-BY649,0)/Inputs!$B$24)*DCF!L$6</f>
        <v>-3886.8144639842039</v>
      </c>
      <c r="DH649" s="15">
        <f ca="1">(CA649*DCF!M$46-DCF!M$5*MAX(CA649*DCF!M$46,0)-MAX(CA649-BZ649,0)/Inputs!$B$24)*DCF!M$6</f>
        <v>2392.6075269263551</v>
      </c>
      <c r="DI649" s="15">
        <f ca="1">SUM(CB649:CL649)+BE649*DCF!M$10*(1+Inputs!$B$30)*(1-Inputs!$B$33)*(1-Inputs!$B$30/Inputs!$B$31)/(Inputs!$B$29-Inputs!$B$30)*DCF!M$6</f>
        <v>92495.581652723267</v>
      </c>
      <c r="DJ649" s="15">
        <f ca="1">SUM(CM649:CW649)+BP649*DCF!M$28*(1+Inputs!$B$30)*(1-Inputs!$B$33)*(1-Inputs!$B$30/Inputs!$B$31)/(Inputs!$B$29-Inputs!$B$30)*DCF!M$6</f>
        <v>372089.80285408703</v>
      </c>
      <c r="DK649" s="15">
        <f ca="1">SUM(CX649:DH649)+CA649*DCF!M$46*(1+Inputs!$B$30)*(1-Inputs!$B$33)*(1-Inputs!$B$30/Inputs!$B$31)/(Inputs!$B$29-Inputs!$B$30)*DCF!M$6</f>
        <v>229610.04183366604</v>
      </c>
      <c r="DM649" s="15">
        <f ca="1">DI649+DJ649+DK649+Inputs!$B$34+Inputs!$B$36-Inputs!$B$35</f>
        <v>771046.42634047638</v>
      </c>
    </row>
    <row r="650" spans="1:117" x14ac:dyDescent="0.75">
      <c r="A650" s="11">
        <v>637</v>
      </c>
      <c r="C650" s="24">
        <f t="shared" ca="1" si="363"/>
        <v>0.99342116422686233</v>
      </c>
      <c r="D650" s="24">
        <f t="shared" ca="1" si="363"/>
        <v>-1.6369854005521773</v>
      </c>
      <c r="E650" s="24">
        <f t="shared" ca="1" si="363"/>
        <v>-1.7303304481350636</v>
      </c>
      <c r="F650" s="24">
        <f t="shared" ca="1" si="363"/>
        <v>-0.95761296081367708</v>
      </c>
      <c r="G650" s="24">
        <f t="shared" ca="1" si="363"/>
        <v>-2.3353253550780259E-2</v>
      </c>
      <c r="H650" s="24">
        <f t="shared" ca="1" si="363"/>
        <v>-1.456675089194547</v>
      </c>
      <c r="I650" s="24">
        <f t="shared" ca="1" si="363"/>
        <v>-1.7148702278247832</v>
      </c>
      <c r="J650" s="24">
        <f t="shared" ca="1" si="363"/>
        <v>0.23136094160059126</v>
      </c>
      <c r="K650" s="24">
        <f t="shared" ca="1" si="363"/>
        <v>-0.60493494062039321</v>
      </c>
      <c r="L650" s="24">
        <f t="shared" ca="1" si="363"/>
        <v>1.1645260843044312</v>
      </c>
      <c r="M650" s="24">
        <f t="shared" ca="1" si="363"/>
        <v>1.0505449980826707</v>
      </c>
      <c r="N650" s="24">
        <f ca="1">SQRT(Inputs!$B$38)*C650+SQRT(1-Inputs!$B$38)*_xlfn.NORM.S.INV(RAND())</f>
        <v>0.13492909714102352</v>
      </c>
      <c r="O650" s="24">
        <f ca="1">SQRT(Inputs!$B$38)*D650+SQRT(1-Inputs!$B$38)*_xlfn.NORM.S.INV(RAND())</f>
        <v>-2.0518090394234325</v>
      </c>
      <c r="P650" s="24">
        <f ca="1">SQRT(Inputs!$B$38)*E650+SQRT(1-Inputs!$B$38)*_xlfn.NORM.S.INV(RAND())</f>
        <v>-0.15664989096276127</v>
      </c>
      <c r="Q650" s="24">
        <f ca="1">SQRT(Inputs!$B$38)*F650+SQRT(1-Inputs!$B$38)*_xlfn.NORM.S.INV(RAND())</f>
        <v>-0.85864731714208986</v>
      </c>
      <c r="R650" s="24">
        <f ca="1">SQRT(Inputs!$B$38)*G650+SQRT(1-Inputs!$B$38)*_xlfn.NORM.S.INV(RAND())</f>
        <v>0.21141842636695901</v>
      </c>
      <c r="S650" s="24">
        <f ca="1">SQRT(Inputs!$B$38)*H650+SQRT(1-Inputs!$B$38)*_xlfn.NORM.S.INV(RAND())</f>
        <v>-1.6860733424374494</v>
      </c>
      <c r="T650" s="24">
        <f ca="1">SQRT(Inputs!$B$38)*I650+SQRT(1-Inputs!$B$38)*_xlfn.NORM.S.INV(RAND())</f>
        <v>-1.6919461051219546</v>
      </c>
      <c r="U650" s="24">
        <f ca="1">SQRT(Inputs!$B$38)*J650+SQRT(1-Inputs!$B$38)*_xlfn.NORM.S.INV(RAND())</f>
        <v>-0.45871142112845609</v>
      </c>
      <c r="V650" s="24">
        <f ca="1">SQRT(Inputs!$B$38)*K650+SQRT(1-Inputs!$B$38)*_xlfn.NORM.S.INV(RAND())</f>
        <v>0.77737939246565657</v>
      </c>
      <c r="W650" s="24">
        <f ca="1">SQRT(Inputs!$B$38)*L650+SQRT(1-Inputs!$B$38)*_xlfn.NORM.S.INV(RAND())</f>
        <v>1.0476710797148683</v>
      </c>
      <c r="X650" s="24">
        <f ca="1">SQRT(Inputs!$B$38)*M650+SQRT(1-Inputs!$B$38)*_xlfn.NORM.S.INV(RAND())</f>
        <v>1.5388135717218483</v>
      </c>
      <c r="Y650" s="24">
        <f ca="1">SQRT(Inputs!$B$38)*C650+SQRT(1-Inputs!$B$38)*_xlfn.NORM.S.INV(RAND())</f>
        <v>-0.25598643322834924</v>
      </c>
      <c r="Z650" s="24">
        <f ca="1">SQRT(Inputs!$B$38)*D650+SQRT(1-Inputs!$B$38)*_xlfn.NORM.S.INV(RAND())</f>
        <v>-0.92684656565284063</v>
      </c>
      <c r="AA650" s="24">
        <f ca="1">SQRT(Inputs!$B$38)*E650+SQRT(1-Inputs!$B$38)*_xlfn.NORM.S.INV(RAND())</f>
        <v>-2.2362187763787711</v>
      </c>
      <c r="AB650" s="24">
        <f ca="1">SQRT(Inputs!$B$38)*F650+SQRT(1-Inputs!$B$38)*_xlfn.NORM.S.INV(RAND())</f>
        <v>-0.88654999126660528</v>
      </c>
      <c r="AC650" s="24">
        <f ca="1">SQRT(Inputs!$B$38)*G650+SQRT(1-Inputs!$B$38)*_xlfn.NORM.S.INV(RAND())</f>
        <v>2.120302305009365</v>
      </c>
      <c r="AD650" s="24">
        <f ca="1">SQRT(Inputs!$B$38)*H650+SQRT(1-Inputs!$B$38)*_xlfn.NORM.S.INV(RAND())</f>
        <v>0.64636588244053972</v>
      </c>
      <c r="AE650" s="24">
        <f ca="1">SQRT(Inputs!$B$38)*I650+SQRT(1-Inputs!$B$38)*_xlfn.NORM.S.INV(RAND())</f>
        <v>-1.0374592712658954</v>
      </c>
      <c r="AF650" s="24">
        <f ca="1">SQRT(Inputs!$B$38)*J650+SQRT(1-Inputs!$B$38)*_xlfn.NORM.S.INV(RAND())</f>
        <v>-0.45342473509568282</v>
      </c>
      <c r="AG650" s="24">
        <f ca="1">SQRT(Inputs!$B$38)*K650+SQRT(1-Inputs!$B$38)*_xlfn.NORM.S.INV(RAND())</f>
        <v>-0.76617744862418113</v>
      </c>
      <c r="AH650" s="24">
        <f ca="1">SQRT(Inputs!$B$38)*L650+SQRT(1-Inputs!$B$38)*_xlfn.NORM.S.INV(RAND())</f>
        <v>1.7487145091673781</v>
      </c>
      <c r="AI650" s="24">
        <f ca="1">SQRT(Inputs!$B$38)*M650+SQRT(1-Inputs!$B$38)*_xlfn.NORM.S.INV(RAND())</f>
        <v>9.7348126025631587E-2</v>
      </c>
      <c r="AJ650" s="24">
        <f ca="1">SQRT(Inputs!$B$38)*C650+SQRT(1-Inputs!$B$38)*_xlfn.NORM.S.INV(RAND())</f>
        <v>0.34153938190141564</v>
      </c>
      <c r="AK650" s="24">
        <f ca="1">SQRT(Inputs!$B$38)*D650+SQRT(1-Inputs!$B$38)*_xlfn.NORM.S.INV(RAND())</f>
        <v>-0.5954780518494136</v>
      </c>
      <c r="AL650" s="24">
        <f ca="1">SQRT(Inputs!$B$38)*E650+SQRT(1-Inputs!$B$38)*_xlfn.NORM.S.INV(RAND())</f>
        <v>-0.80180463045222761</v>
      </c>
      <c r="AM650" s="24">
        <f ca="1">SQRT(Inputs!$B$38)*F650+SQRT(1-Inputs!$B$38)*_xlfn.NORM.S.INV(RAND())</f>
        <v>-0.33680631585471776</v>
      </c>
      <c r="AN650" s="24">
        <f ca="1">SQRT(Inputs!$B$38)*G650+SQRT(1-Inputs!$B$38)*_xlfn.NORM.S.INV(RAND())</f>
        <v>0.46666676366891502</v>
      </c>
      <c r="AO650" s="24">
        <f ca="1">SQRT(Inputs!$B$38)*H650+SQRT(1-Inputs!$B$38)*_xlfn.NORM.S.INV(RAND())</f>
        <v>-0.5927025484707471</v>
      </c>
      <c r="AP650" s="24">
        <f ca="1">SQRT(Inputs!$B$38)*I650+SQRT(1-Inputs!$B$38)*_xlfn.NORM.S.INV(RAND())</f>
        <v>0.28309855999921218</v>
      </c>
      <c r="AQ650" s="24">
        <f ca="1">SQRT(Inputs!$B$38)*J650+SQRT(1-Inputs!$B$38)*_xlfn.NORM.S.INV(RAND())</f>
        <v>-0.713796033522759</v>
      </c>
      <c r="AR650" s="24">
        <f ca="1">SQRT(Inputs!$B$38)*K650+SQRT(1-Inputs!$B$38)*_xlfn.NORM.S.INV(RAND())</f>
        <v>-0.54887950589528778</v>
      </c>
      <c r="AS650" s="24">
        <f ca="1">SQRT(Inputs!$B$38)*L650+SQRT(1-Inputs!$B$38)*_xlfn.NORM.S.INV(RAND())</f>
        <v>3.1577046153797195E-2</v>
      </c>
      <c r="AT650" s="24">
        <f ca="1">SQRT(Inputs!$B$38)*M650+SQRT(1-Inputs!$B$38)*_xlfn.NORM.S.INV(RAND())</f>
        <v>1.479411760993856</v>
      </c>
      <c r="AU650" s="15">
        <f ca="1">Inputs!$B$6*EXP($B$8-0.5*C$5^2+C$5*N650)</f>
        <v>5071.8139014570179</v>
      </c>
      <c r="AV650" s="15">
        <f t="shared" ca="1" si="328"/>
        <v>4565.827694955683</v>
      </c>
      <c r="AW650" s="15">
        <f t="shared" ca="1" si="329"/>
        <v>5450.8214070021786</v>
      </c>
      <c r="AX650" s="15">
        <f t="shared" ca="1" si="330"/>
        <v>5977.9696723294146</v>
      </c>
      <c r="AY650" s="15">
        <f t="shared" ca="1" si="331"/>
        <v>7488.3201184207655</v>
      </c>
      <c r="AZ650" s="15">
        <f t="shared" ca="1" si="332"/>
        <v>7606.5065967121654</v>
      </c>
      <c r="BA650" s="15">
        <f t="shared" ca="1" si="333"/>
        <v>7797.7927082896067</v>
      </c>
      <c r="BB650" s="15">
        <f t="shared" ca="1" si="334"/>
        <v>9118.04734152315</v>
      </c>
      <c r="BC650" s="15">
        <f t="shared" ca="1" si="335"/>
        <v>12037.527932127719</v>
      </c>
      <c r="BD650" s="15">
        <f t="shared" ca="1" si="336"/>
        <v>16265.386084213049</v>
      </c>
      <c r="BE650" s="15">
        <f t="shared" ca="1" si="337"/>
        <v>22929.841809124173</v>
      </c>
      <c r="BF650" s="15">
        <f ca="1">Inputs!$B$13*EXP($B$9-0.5*C$6^2+C$6*Y650)</f>
        <v>13146.627121071553</v>
      </c>
      <c r="BG650" s="15">
        <f t="shared" ca="1" si="338"/>
        <v>13554.792559066567</v>
      </c>
      <c r="BH650" s="15">
        <f t="shared" ca="1" si="339"/>
        <v>11429.35549495082</v>
      </c>
      <c r="BI650" s="15">
        <f t="shared" ca="1" si="340"/>
        <v>12206.576311874915</v>
      </c>
      <c r="BJ650" s="15">
        <f t="shared" ca="1" si="341"/>
        <v>20314.00721326554</v>
      </c>
      <c r="BK650" s="15">
        <f t="shared" ca="1" si="342"/>
        <v>27224.960508949771</v>
      </c>
      <c r="BL650" s="15">
        <f t="shared" ca="1" si="343"/>
        <v>29235.503677902194</v>
      </c>
      <c r="BM650" s="15">
        <f t="shared" ca="1" si="344"/>
        <v>33968.458986092315</v>
      </c>
      <c r="BN650" s="15">
        <f t="shared" ca="1" si="345"/>
        <v>38112.001515063661</v>
      </c>
      <c r="BO650" s="15">
        <f t="shared" ca="1" si="346"/>
        <v>57462.75463081916</v>
      </c>
      <c r="BP650" s="15">
        <f t="shared" ca="1" si="347"/>
        <v>71510.251677822976</v>
      </c>
      <c r="BQ650" s="15">
        <f ca="1">Inputs!$B$20*EXP($B$10-0.5*C$7^2+C$7*AJ650)</f>
        <v>4841.920854774834</v>
      </c>
      <c r="BR650" s="15">
        <f t="shared" ca="1" si="348"/>
        <v>5437.8355496364129</v>
      </c>
      <c r="BS650" s="15">
        <f t="shared" ca="1" si="349"/>
        <v>5914.8596974750399</v>
      </c>
      <c r="BT650" s="15">
        <f t="shared" ca="1" si="350"/>
        <v>7465.6579850394883</v>
      </c>
      <c r="BU650" s="15">
        <f t="shared" ca="1" si="351"/>
        <v>11583.344010674376</v>
      </c>
      <c r="BV650" s="15">
        <f t="shared" ca="1" si="352"/>
        <v>14101.250903498945</v>
      </c>
      <c r="BW650" s="15">
        <f t="shared" ca="1" si="353"/>
        <v>20892.567111933327</v>
      </c>
      <c r="BX650" s="15">
        <f t="shared" ca="1" si="354"/>
        <v>25325.478105827075</v>
      </c>
      <c r="BY650" s="15">
        <f t="shared" ca="1" si="355"/>
        <v>31947.827626752249</v>
      </c>
      <c r="BZ650" s="15">
        <f t="shared" ca="1" si="356"/>
        <v>45088.252154733316</v>
      </c>
      <c r="CA650" s="15">
        <f t="shared" ca="1" si="357"/>
        <v>82379.418591067049</v>
      </c>
      <c r="CB650" s="15">
        <f ca="1">(AU650*DCF!C$10-DCF!C$5*MAX(AU650*DCF!C$10,0)-MAX(AU650-Inputs!$B$6,0)/Inputs!$B$10)*DCF!C$6</f>
        <v>1042.2930180086485</v>
      </c>
      <c r="CC650" s="15">
        <f ca="1">(AV650*DCF!D$10-DCF!D$5*MAX(AV650*DCF!D$10,0)-MAX(AV650-AU650,0)/Inputs!$B$10)*DCF!D$6</f>
        <v>1112.8895681781682</v>
      </c>
      <c r="CD650" s="15">
        <f ca="1">(AW650*DCF!E$10-DCF!E$5*MAX(AW650*DCF!E$10,0)-MAX(AW650-AV650,0)/Inputs!$B$10)*DCF!E$6</f>
        <v>1059.1706600758444</v>
      </c>
      <c r="CE650" s="15">
        <f ca="1">(AX650*DCF!F$10-DCF!F$5*MAX(AX650*DCF!F$10,0)-MAX(AX650-AW650,0)/Inputs!$B$10)*DCF!F$6</f>
        <v>1195.2947680031937</v>
      </c>
      <c r="CF650" s="15">
        <f ca="1">(AY650*DCF!G$10-DCF!G$5*MAX(AY650*DCF!G$10,0)-MAX(AY650-AX650,0)/Inputs!$B$10)*DCF!G$6</f>
        <v>1252.5768859123539</v>
      </c>
      <c r="CG650" s="15">
        <f ca="1">(AZ650*DCF!H$10-DCF!H$5*MAX(AZ650*DCF!H$10,0)-MAX(AZ650-AY650,0)/Inputs!$B$10)*DCF!H$6</f>
        <v>1455.8225837680593</v>
      </c>
      <c r="CH650" s="15">
        <f ca="1">(BA650*DCF!I$10-DCF!I$5*MAX(BA650*DCF!I$10,0)-MAX(BA650-AZ650,0)/Inputs!$B$10)*DCF!I$6</f>
        <v>1392.9946390997779</v>
      </c>
      <c r="CI650" s="15">
        <f ca="1">(BB650*DCF!J$10-DCF!J$5*MAX(BB650*DCF!J$10,0)-MAX(BB650-BA650,0)/Inputs!$B$10)*DCF!J$6</f>
        <v>1364.615247016163</v>
      </c>
      <c r="CJ650" s="15">
        <f ca="1">(BC650*DCF!K$10-DCF!K$5*MAX(BC650*DCF!K$10,0)-MAX(BC650-BB650,0)/Inputs!$B$10)*DCF!K$6</f>
        <v>1529.1658332372642</v>
      </c>
      <c r="CK650" s="15">
        <f ca="1">(BD650*DCF!L$10-DCF!L$5*MAX(BD650*DCF!L$10,0)-MAX(BD650-BC650,0)/Inputs!$B$10)*DCF!L$6</f>
        <v>1906.3990094932012</v>
      </c>
      <c r="CL650" s="15">
        <f ca="1">(BE650*DCF!M$10-DCF!M$5*MAX(BE650*DCF!M$10,0)-MAX(BE650-BD650,0)/Inputs!$B$10)*DCF!M$6</f>
        <v>2439.5568094773912</v>
      </c>
      <c r="CM650" s="15">
        <f ca="1">(BF650*DCF!C$28-DCF!C$5*MAX(BF650*DCF!C$28,0)-MAX(BF650-Inputs!$B$13,0)/Inputs!$B$17)*DCF!C$6</f>
        <v>3605.8839826115768</v>
      </c>
      <c r="CN650" s="15">
        <f ca="1">(BG650*DCF!D$28-DCF!D$5*MAX(BG650*DCF!D$28,0)-MAX(BG650-BF650,0)/Inputs!$B$17)*DCF!D$6</f>
        <v>3905.1186316545259</v>
      </c>
      <c r="CO650" s="15">
        <f ca="1">(BH650*DCF!E$28-DCF!E$5*MAX(BH650*DCF!E$28,0)-MAX(BH650-BG650,0)/Inputs!$B$17)*DCF!E$6</f>
        <v>3236.9969923422736</v>
      </c>
      <c r="CP650" s="15">
        <f ca="1">(BI650*DCF!F$28-DCF!F$5*MAX(BI650*DCF!F$28,0)-MAX(BI650-BH650,0)/Inputs!$B$17)*DCF!F$6</f>
        <v>3172.2586022929013</v>
      </c>
      <c r="CQ650" s="15">
        <f ca="1">(BJ650*DCF!G$28-DCF!G$5*MAX(BJ650*DCF!G$28,0)-MAX(BJ650-BI650,0)/Inputs!$B$17)*DCF!G$6</f>
        <v>3907.0335074343448</v>
      </c>
      <c r="CR650" s="15">
        <f ca="1">(BK650*DCF!H$28-DCF!H$5*MAX(BK650*DCF!H$28,0)-MAX(BK650-BJ650,0)/Inputs!$B$17)*DCF!H$6</f>
        <v>5659.2649031922083</v>
      </c>
      <c r="CS650" s="15">
        <f ca="1">(BL650*DCF!I$28-DCF!I$5*MAX(BL650*DCF!I$28,0)-MAX(BL650-BK650,0)/Inputs!$B$17)*DCF!I$6</f>
        <v>6586.2428985225988</v>
      </c>
      <c r="CT650" s="15">
        <f ca="1">(BM650*DCF!J$28-DCF!J$5*MAX(BM650*DCF!J$28,0)-MAX(BM650-BL650,0)/Inputs!$B$17)*DCF!J$6</f>
        <v>6950.2350827139617</v>
      </c>
      <c r="CU650" s="15">
        <f ca="1">(BN650*DCF!K$28-DCF!K$5*MAX(BN650*DCF!K$28,0)-MAX(BN650-BM650,0)/Inputs!$B$17)*DCF!K$6</f>
        <v>7541.0869279127328</v>
      </c>
      <c r="CV650" s="15">
        <f ca="1">(BO650*DCF!L$28-DCF!L$5*MAX(BO650*DCF!L$28,0)-MAX(BO650-BN650,0)/Inputs!$B$17)*DCF!L$6</f>
        <v>9275.4557026542025</v>
      </c>
      <c r="CW650" s="15">
        <f ca="1">(BP650*DCF!M$28-DCF!M$5*MAX(BP650*DCF!M$28,0)-MAX(BP650-BO650,0)/Inputs!$B$17)*DCF!M$6</f>
        <v>11986.337072060884</v>
      </c>
      <c r="CX650" s="15">
        <f ca="1">(BQ650*DCF!C$46-DCF!C$5*MAX(BQ650*DCF!C$46,0)-MAX(BQ650-Inputs!$B$20,0)/Inputs!$B$24)*DCF!C$6</f>
        <v>-1876.1576361026562</v>
      </c>
      <c r="CY650" s="15">
        <f ca="1">(BR650*DCF!D$46-DCF!D$5*MAX(BR650*DCF!D$46,0)-MAX(BR650-BQ650,0)/Inputs!$B$24)*DCF!D$6</f>
        <v>-1182.3835701150015</v>
      </c>
      <c r="CZ650" s="15">
        <f ca="1">(BS650*DCF!E$46-DCF!E$5*MAX(BS650*DCF!E$46,0)-MAX(BS650-BR650,0)/Inputs!$B$24)*DCF!E$6</f>
        <v>-887.47224458072196</v>
      </c>
      <c r="DA650" s="15">
        <f ca="1">(BT650*DCF!F$46-DCF!F$5*MAX(BT650*DCF!F$46,0)-MAX(BT650-BS650,0)/Inputs!$B$24)*DCF!F$6</f>
        <v>-1108.3910969368342</v>
      </c>
      <c r="DB650" s="15">
        <f ca="1">(BU650*DCF!G$46-DCF!G$5*MAX(BU650*DCF!G$46,0)-MAX(BU650-BT650,0)/Inputs!$B$24)*DCF!G$6</f>
        <v>-1774.7490301072053</v>
      </c>
      <c r="DC650" s="15">
        <f ca="1">(BV650*DCF!H$46-DCF!H$5*MAX(BV650*DCF!H$46,0)-MAX(BV650-BU650,0)/Inputs!$B$24)*DCF!H$6</f>
        <v>-782.42413947374223</v>
      </c>
      <c r="DD650" s="15">
        <f ca="1">(BW650*DCF!I$46-DCF!I$5*MAX(BW650*DCF!I$46,0)-MAX(BW650-BV650,0)/Inputs!$B$24)*DCF!I$6</f>
        <v>-1467.0022228511248</v>
      </c>
      <c r="DE650" s="15">
        <f ca="1">(BX650*DCF!J$46-DCF!J$5*MAX(BX650*DCF!J$46,0)-MAX(BX650-BW650,0)/Inputs!$B$24)*DCF!J$6</f>
        <v>-113.20181942908025</v>
      </c>
      <c r="DF650" s="15">
        <f ca="1">(BY650*DCF!K$46-DCF!K$5*MAX(BY650*DCF!K$46,0)-MAX(BY650-BX650,0)/Inputs!$B$24)*DCF!K$6</f>
        <v>202.66719868533545</v>
      </c>
      <c r="DG650" s="15">
        <f ca="1">(BZ650*DCF!L$46-DCF!L$5*MAX(BZ650*DCF!L$46,0)-MAX(BZ650-BY650,0)/Inputs!$B$24)*DCF!L$6</f>
        <v>143.02077464812919</v>
      </c>
      <c r="DH650" s="15">
        <f ca="1">(CA650*DCF!M$46-DCF!M$5*MAX(CA650*DCF!M$46,0)-MAX(CA650-BZ650,0)/Inputs!$B$24)*DCF!M$6</f>
        <v>-1337.7264613871148</v>
      </c>
      <c r="DI650" s="15">
        <f ca="1">SUM(CB650:CL650)+BE650*DCF!M$10*(1+Inputs!$B$30)*(1-Inputs!$B$33)*(1-Inputs!$B$30/Inputs!$B$31)/(Inputs!$B$29-Inputs!$B$30)*DCF!M$6</f>
        <v>79564.831992830193</v>
      </c>
      <c r="DJ650" s="15">
        <f ca="1">SUM(CM650:CW650)+BP650*DCF!M$28*(1+Inputs!$B$30)*(1-Inputs!$B$33)*(1-Inputs!$B$30/Inputs!$B$31)/(Inputs!$B$29-Inputs!$B$30)*DCF!M$6</f>
        <v>331177.88236281101</v>
      </c>
      <c r="DK650" s="15">
        <f ca="1">SUM(CX650:DH650)+CA650*DCF!M$46*(1+Inputs!$B$30)*(1-Inputs!$B$33)*(1-Inputs!$B$30/Inputs!$B$31)/(Inputs!$B$29-Inputs!$B$30)*DCF!M$6</f>
        <v>117184.51936011398</v>
      </c>
      <c r="DM650" s="15">
        <f ca="1">DI650+DJ650+DK650+Inputs!$B$34+Inputs!$B$36-Inputs!$B$35</f>
        <v>604778.23371575517</v>
      </c>
    </row>
    <row r="651" spans="1:117" x14ac:dyDescent="0.75">
      <c r="A651" s="11">
        <v>638</v>
      </c>
      <c r="C651" s="24">
        <f t="shared" ca="1" si="363"/>
        <v>-1.3170421868805013</v>
      </c>
      <c r="D651" s="24">
        <f t="shared" ca="1" si="363"/>
        <v>-0.42665504882986466</v>
      </c>
      <c r="E651" s="24">
        <f t="shared" ca="1" si="363"/>
        <v>0.51087937375243353</v>
      </c>
      <c r="F651" s="24">
        <f t="shared" ca="1" si="363"/>
        <v>-0.68778333048412443</v>
      </c>
      <c r="G651" s="24">
        <f t="shared" ca="1" si="363"/>
        <v>2.8195447272858394E-2</v>
      </c>
      <c r="H651" s="24">
        <f t="shared" ca="1" si="363"/>
        <v>-1.5182441324708371</v>
      </c>
      <c r="I651" s="24">
        <f t="shared" ca="1" si="363"/>
        <v>0.68811315417963792</v>
      </c>
      <c r="J651" s="24">
        <f t="shared" ca="1" si="363"/>
        <v>-1.0759720690640213</v>
      </c>
      <c r="K651" s="24">
        <f t="shared" ca="1" si="363"/>
        <v>0.65018311298045461</v>
      </c>
      <c r="L651" s="24">
        <f t="shared" ca="1" si="363"/>
        <v>-1.3710209906144537</v>
      </c>
      <c r="M651" s="24">
        <f t="shared" ca="1" si="363"/>
        <v>-1.2029554747875066</v>
      </c>
      <c r="N651" s="24">
        <f ca="1">SQRT(Inputs!$B$38)*C651+SQRT(1-Inputs!$B$38)*_xlfn.NORM.S.INV(RAND())</f>
        <v>-0.20958155980677795</v>
      </c>
      <c r="O651" s="24">
        <f ca="1">SQRT(Inputs!$B$38)*D651+SQRT(1-Inputs!$B$38)*_xlfn.NORM.S.INV(RAND())</f>
        <v>0.50994396561642485</v>
      </c>
      <c r="P651" s="24">
        <f ca="1">SQRT(Inputs!$B$38)*E651+SQRT(1-Inputs!$B$38)*_xlfn.NORM.S.INV(RAND())</f>
        <v>0.68565673408480743</v>
      </c>
      <c r="Q651" s="24">
        <f ca="1">SQRT(Inputs!$B$38)*F651+SQRT(1-Inputs!$B$38)*_xlfn.NORM.S.INV(RAND())</f>
        <v>-2.0079861360563807</v>
      </c>
      <c r="R651" s="24">
        <f ca="1">SQRT(Inputs!$B$38)*G651+SQRT(1-Inputs!$B$38)*_xlfn.NORM.S.INV(RAND())</f>
        <v>7.7898518696129099E-2</v>
      </c>
      <c r="S651" s="24">
        <f ca="1">SQRT(Inputs!$B$38)*H651+SQRT(1-Inputs!$B$38)*_xlfn.NORM.S.INV(RAND())</f>
        <v>-1.4133420883428236</v>
      </c>
      <c r="T651" s="24">
        <f ca="1">SQRT(Inputs!$B$38)*I651+SQRT(1-Inputs!$B$38)*_xlfn.NORM.S.INV(RAND())</f>
        <v>0.79575499132691696</v>
      </c>
      <c r="U651" s="24">
        <f ca="1">SQRT(Inputs!$B$38)*J651+SQRT(1-Inputs!$B$38)*_xlfn.NORM.S.INV(RAND())</f>
        <v>0.64516903169797968</v>
      </c>
      <c r="V651" s="24">
        <f ca="1">SQRT(Inputs!$B$38)*K651+SQRT(1-Inputs!$B$38)*_xlfn.NORM.S.INV(RAND())</f>
        <v>-1.1146669746955917</v>
      </c>
      <c r="W651" s="24">
        <f ca="1">SQRT(Inputs!$B$38)*L651+SQRT(1-Inputs!$B$38)*_xlfn.NORM.S.INV(RAND())</f>
        <v>8.2911320368632135E-2</v>
      </c>
      <c r="X651" s="24">
        <f ca="1">SQRT(Inputs!$B$38)*M651+SQRT(1-Inputs!$B$38)*_xlfn.NORM.S.INV(RAND())</f>
        <v>-0.94081433996780861</v>
      </c>
      <c r="Y651" s="24">
        <f ca="1">SQRT(Inputs!$B$38)*C651+SQRT(1-Inputs!$B$38)*_xlfn.NORM.S.INV(RAND())</f>
        <v>-0.31293708710504603</v>
      </c>
      <c r="Z651" s="24">
        <f ca="1">SQRT(Inputs!$B$38)*D651+SQRT(1-Inputs!$B$38)*_xlfn.NORM.S.INV(RAND())</f>
        <v>-0.35193887373415766</v>
      </c>
      <c r="AA651" s="24">
        <f ca="1">SQRT(Inputs!$B$38)*E651+SQRT(1-Inputs!$B$38)*_xlfn.NORM.S.INV(RAND())</f>
        <v>-0.73868784955617905</v>
      </c>
      <c r="AB651" s="24">
        <f ca="1">SQRT(Inputs!$B$38)*F651+SQRT(1-Inputs!$B$38)*_xlfn.NORM.S.INV(RAND())</f>
        <v>0.53444544673424366</v>
      </c>
      <c r="AC651" s="24">
        <f ca="1">SQRT(Inputs!$B$38)*G651+SQRT(1-Inputs!$B$38)*_xlfn.NORM.S.INV(RAND())</f>
        <v>-1.6654990211695775</v>
      </c>
      <c r="AD651" s="24">
        <f ca="1">SQRT(Inputs!$B$38)*H651+SQRT(1-Inputs!$B$38)*_xlfn.NORM.S.INV(RAND())</f>
        <v>0.75111488241820257</v>
      </c>
      <c r="AE651" s="24">
        <f ca="1">SQRT(Inputs!$B$38)*I651+SQRT(1-Inputs!$B$38)*_xlfn.NORM.S.INV(RAND())</f>
        <v>0.43325104807273346</v>
      </c>
      <c r="AF651" s="24">
        <f ca="1">SQRT(Inputs!$B$38)*J651+SQRT(1-Inputs!$B$38)*_xlfn.NORM.S.INV(RAND())</f>
        <v>0.21365921348347905</v>
      </c>
      <c r="AG651" s="24">
        <f ca="1">SQRT(Inputs!$B$38)*K651+SQRT(1-Inputs!$B$38)*_xlfn.NORM.S.INV(RAND())</f>
        <v>5.9873191645823387E-3</v>
      </c>
      <c r="AH651" s="24">
        <f ca="1">SQRT(Inputs!$B$38)*L651+SQRT(1-Inputs!$B$38)*_xlfn.NORM.S.INV(RAND())</f>
        <v>-0.11565901261001121</v>
      </c>
      <c r="AI651" s="24">
        <f ca="1">SQRT(Inputs!$B$38)*M651+SQRT(1-Inputs!$B$38)*_xlfn.NORM.S.INV(RAND())</f>
        <v>-0.42397769749227343</v>
      </c>
      <c r="AJ651" s="24">
        <f ca="1">SQRT(Inputs!$B$38)*C651+SQRT(1-Inputs!$B$38)*_xlfn.NORM.S.INV(RAND())</f>
        <v>-9.5203374115874873E-2</v>
      </c>
      <c r="AK651" s="24">
        <f ca="1">SQRT(Inputs!$B$38)*D651+SQRT(1-Inputs!$B$38)*_xlfn.NORM.S.INV(RAND())</f>
        <v>-2.5025848207080248</v>
      </c>
      <c r="AL651" s="24">
        <f ca="1">SQRT(Inputs!$B$38)*E651+SQRT(1-Inputs!$B$38)*_xlfn.NORM.S.INV(RAND())</f>
        <v>0.27667620175451224</v>
      </c>
      <c r="AM651" s="24">
        <f ca="1">SQRT(Inputs!$B$38)*F651+SQRT(1-Inputs!$B$38)*_xlfn.NORM.S.INV(RAND())</f>
        <v>-0.34486216935547587</v>
      </c>
      <c r="AN651" s="24">
        <f ca="1">SQRT(Inputs!$B$38)*G651+SQRT(1-Inputs!$B$38)*_xlfn.NORM.S.INV(RAND())</f>
        <v>-0.77046429247985904</v>
      </c>
      <c r="AO651" s="24">
        <f ca="1">SQRT(Inputs!$B$38)*H651+SQRT(1-Inputs!$B$38)*_xlfn.NORM.S.INV(RAND())</f>
        <v>-1.4866921039379624</v>
      </c>
      <c r="AP651" s="24">
        <f ca="1">SQRT(Inputs!$B$38)*I651+SQRT(1-Inputs!$B$38)*_xlfn.NORM.S.INV(RAND())</f>
        <v>2.0094922464346854</v>
      </c>
      <c r="AQ651" s="24">
        <f ca="1">SQRT(Inputs!$B$38)*J651+SQRT(1-Inputs!$B$38)*_xlfn.NORM.S.INV(RAND())</f>
        <v>-0.98411971391658293</v>
      </c>
      <c r="AR651" s="24">
        <f ca="1">SQRT(Inputs!$B$38)*K651+SQRT(1-Inputs!$B$38)*_xlfn.NORM.S.INV(RAND())</f>
        <v>0.20908299804010197</v>
      </c>
      <c r="AS651" s="24">
        <f ca="1">SQRT(Inputs!$B$38)*L651+SQRT(1-Inputs!$B$38)*_xlfn.NORM.S.INV(RAND())</f>
        <v>-1.5841207211088282</v>
      </c>
      <c r="AT651" s="24">
        <f ca="1">SQRT(Inputs!$B$38)*M651+SQRT(1-Inputs!$B$38)*_xlfn.NORM.S.INV(RAND())</f>
        <v>2.2314622036075922</v>
      </c>
      <c r="AU651" s="15">
        <f ca="1">Inputs!$B$6*EXP($B$8-0.5*C$5^2+C$5*N651)</f>
        <v>4796.7160407426236</v>
      </c>
      <c r="AV651" s="15">
        <f t="shared" ca="1" si="328"/>
        <v>6293.3435217416018</v>
      </c>
      <c r="AW651" s="15">
        <f t="shared" ca="1" si="329"/>
        <v>8417.1415901660821</v>
      </c>
      <c r="AX651" s="15">
        <f t="shared" ca="1" si="330"/>
        <v>7996.426391734567</v>
      </c>
      <c r="AY651" s="15">
        <f t="shared" ca="1" si="331"/>
        <v>9861.7607114548809</v>
      </c>
      <c r="AZ651" s="15">
        <f t="shared" ca="1" si="332"/>
        <v>10322.822850795332</v>
      </c>
      <c r="BA651" s="15">
        <f t="shared" ca="1" si="333"/>
        <v>13729.626161372833</v>
      </c>
      <c r="BB651" s="15">
        <f t="shared" ca="1" si="334"/>
        <v>17931.668795201436</v>
      </c>
      <c r="BC651" s="15">
        <f t="shared" ca="1" si="335"/>
        <v>19721.368716306835</v>
      </c>
      <c r="BD651" s="15">
        <f t="shared" ca="1" si="336"/>
        <v>24348.629613135639</v>
      </c>
      <c r="BE651" s="15">
        <f t="shared" ca="1" si="337"/>
        <v>27385.951887903942</v>
      </c>
      <c r="BF651" s="15">
        <f ca="1">Inputs!$B$13*EXP($B$9-0.5*C$6^2+C$6*Y651)</f>
        <v>12999.032055674346</v>
      </c>
      <c r="BG651" s="15">
        <f t="shared" ca="1" si="338"/>
        <v>14867.613710723419</v>
      </c>
      <c r="BH651" s="15">
        <f t="shared" ca="1" si="339"/>
        <v>16070.845005792669</v>
      </c>
      <c r="BI651" s="15">
        <f t="shared" ca="1" si="340"/>
        <v>21359.901301216039</v>
      </c>
      <c r="BJ651" s="15">
        <f t="shared" ca="1" si="341"/>
        <v>20596.988045516857</v>
      </c>
      <c r="BK651" s="15">
        <f t="shared" ca="1" si="342"/>
        <v>28000.693801382771</v>
      </c>
      <c r="BL651" s="15">
        <f t="shared" ca="1" si="343"/>
        <v>36381.873730326595</v>
      </c>
      <c r="BM651" s="15">
        <f t="shared" ca="1" si="344"/>
        <v>45924.074078902166</v>
      </c>
      <c r="BN651" s="15">
        <f t="shared" ca="1" si="345"/>
        <v>56521.399527886708</v>
      </c>
      <c r="BO651" s="15">
        <f t="shared" ca="1" si="346"/>
        <v>68615.047650637702</v>
      </c>
      <c r="BP651" s="15">
        <f t="shared" ca="1" si="347"/>
        <v>80491.481846683775</v>
      </c>
      <c r="BQ651" s="15">
        <f ca="1">Inputs!$B$20*EXP($B$10-0.5*C$7^2+C$7*AJ651)</f>
        <v>4147.0880698066931</v>
      </c>
      <c r="BR651" s="15">
        <f t="shared" ca="1" si="348"/>
        <v>2541.6590075540907</v>
      </c>
      <c r="BS651" s="15">
        <f t="shared" ca="1" si="349"/>
        <v>3768.3849909403966</v>
      </c>
      <c r="BT651" s="15">
        <f t="shared" ca="1" si="350"/>
        <v>4746.364742257575</v>
      </c>
      <c r="BU651" s="15">
        <f t="shared" ca="1" si="351"/>
        <v>5459.1069502356913</v>
      </c>
      <c r="BV651" s="15">
        <f t="shared" ca="1" si="352"/>
        <v>5433.4047640130075</v>
      </c>
      <c r="BW651" s="15">
        <f t="shared" ca="1" si="353"/>
        <v>11600.936461739358</v>
      </c>
      <c r="BX651" s="15">
        <f t="shared" ca="1" si="354"/>
        <v>13320.582473942992</v>
      </c>
      <c r="BY651" s="15">
        <f t="shared" ca="1" si="355"/>
        <v>19426.160084279454</v>
      </c>
      <c r="BZ651" s="15">
        <f t="shared" ca="1" si="356"/>
        <v>20371.121077403943</v>
      </c>
      <c r="CA651" s="15">
        <f t="shared" ca="1" si="357"/>
        <v>42541.162007024112</v>
      </c>
      <c r="CB651" s="15">
        <f ca="1">(AU651*DCF!C$10-DCF!C$5*MAX(AU651*DCF!C$10,0)-MAX(AU651-Inputs!$B$6,0)/Inputs!$B$10)*DCF!C$6</f>
        <v>1044.254514789211</v>
      </c>
      <c r="CC651" s="15">
        <f ca="1">(AV651*DCF!D$10-DCF!D$5*MAX(AV651*DCF!D$10,0)-MAX(AV651-AU651,0)/Inputs!$B$10)*DCF!D$6</f>
        <v>1169.0464057038205</v>
      </c>
      <c r="CD651" s="15">
        <f ca="1">(AW651*DCF!E$10-DCF!E$5*MAX(AW651*DCF!E$10,0)-MAX(AW651-AV651,0)/Inputs!$B$10)*DCF!E$6</f>
        <v>1465.0167285025611</v>
      </c>
      <c r="CE651" s="15">
        <f ca="1">(AX651*DCF!F$10-DCF!F$5*MAX(AX651*DCF!F$10,0)-MAX(AX651-AW651,0)/Inputs!$B$10)*DCF!F$6</f>
        <v>1745.6071375450131</v>
      </c>
      <c r="CF651" s="15">
        <f ca="1">(AY651*DCF!G$10-DCF!G$5*MAX(AY651*DCF!G$10,0)-MAX(AY651-AX651,0)/Inputs!$B$10)*DCF!G$6</f>
        <v>1673.3661909614623</v>
      </c>
      <c r="CG651" s="15">
        <f ca="1">(AZ651*DCF!H$10-DCF!H$5*MAX(AZ651*DCF!H$10,0)-MAX(AZ651-AY651,0)/Inputs!$B$10)*DCF!H$6</f>
        <v>1922.3136123846359</v>
      </c>
      <c r="CH651" s="15">
        <f ca="1">(BA651*DCF!I$10-DCF!I$5*MAX(BA651*DCF!I$10,0)-MAX(BA651-AZ651,0)/Inputs!$B$10)*DCF!I$6</f>
        <v>1949.0667348614475</v>
      </c>
      <c r="CI651" s="15">
        <f ca="1">(BB651*DCF!J$10-DCF!J$5*MAX(BB651*DCF!J$10,0)-MAX(BB651-BA651,0)/Inputs!$B$10)*DCF!J$6</f>
        <v>2440.3656554921163</v>
      </c>
      <c r="CJ651" s="15">
        <f ca="1">(BC651*DCF!K$10-DCF!K$5*MAX(BC651*DCF!K$10,0)-MAX(BC651-BB651,0)/Inputs!$B$10)*DCF!K$6</f>
        <v>2924.2928916064366</v>
      </c>
      <c r="CK651" s="15">
        <f ca="1">(BD651*DCF!L$10-DCF!L$5*MAX(BD651*DCF!L$10,0)-MAX(BD651-BC651,0)/Inputs!$B$10)*DCF!L$6</f>
        <v>3073.8566025604628</v>
      </c>
      <c r="CL651" s="15">
        <f ca="1">(BE651*DCF!M$10-DCF!M$5*MAX(BE651*DCF!M$10,0)-MAX(BE651-BD651,0)/Inputs!$B$10)*DCF!M$6</f>
        <v>3501.6714233319376</v>
      </c>
      <c r="CM651" s="15">
        <f ca="1">(BF651*DCF!C$28-DCF!C$5*MAX(BF651*DCF!C$28,0)-MAX(BF651-Inputs!$B$13,0)/Inputs!$B$17)*DCF!C$6</f>
        <v>3594.9255567837913</v>
      </c>
      <c r="CN651" s="15">
        <f ca="1">(BG651*DCF!D$28-DCF!D$5*MAX(BG651*DCF!D$28,0)-MAX(BG651-BF651,0)/Inputs!$B$17)*DCF!D$6</f>
        <v>3980.2010008447032</v>
      </c>
      <c r="CO651" s="15">
        <f ca="1">(BH651*DCF!E$28-DCF!E$5*MAX(BH651*DCF!E$28,0)-MAX(BH651-BG651,0)/Inputs!$B$17)*DCF!E$6</f>
        <v>4314.4091441918126</v>
      </c>
      <c r="CP651" s="15">
        <f ca="1">(BI651*DCF!F$28-DCF!F$5*MAX(BI651*DCF!F$28,0)-MAX(BI651-BH651,0)/Inputs!$B$17)*DCF!F$6</f>
        <v>4835.6942665636052</v>
      </c>
      <c r="CQ651" s="15">
        <f ca="1">(BJ651*DCF!G$28-DCF!G$5*MAX(BJ651*DCF!G$28,0)-MAX(BJ651-BI651,0)/Inputs!$B$17)*DCF!G$6</f>
        <v>5344.0448173073501</v>
      </c>
      <c r="CR651" s="15">
        <f ca="1">(BK651*DCF!H$28-DCF!H$5*MAX(BK651*DCF!H$28,0)-MAX(BK651-BJ651,0)/Inputs!$B$17)*DCF!H$6</f>
        <v>5774.5524009369265</v>
      </c>
      <c r="CS651" s="15">
        <f ca="1">(BL651*DCF!I$28-DCF!I$5*MAX(BL651*DCF!I$28,0)-MAX(BL651-BK651,0)/Inputs!$B$17)*DCF!I$6</f>
        <v>7352.3518394545117</v>
      </c>
      <c r="CT651" s="15">
        <f ca="1">(BM651*DCF!J$28-DCF!J$5*MAX(BM651*DCF!J$28,0)-MAX(BM651-BL651,0)/Inputs!$B$17)*DCF!J$6</f>
        <v>8979.663154405036</v>
      </c>
      <c r="CU651" s="15">
        <f ca="1">(BN651*DCF!K$28-DCF!K$5*MAX(BN651*DCF!K$28,0)-MAX(BN651-BM651,0)/Inputs!$B$17)*DCF!K$6</f>
        <v>10638.340674137464</v>
      </c>
      <c r="CV651" s="15">
        <f ca="1">(BO651*DCF!L$28-DCF!L$5*MAX(BO651*DCF!L$28,0)-MAX(BO651-BN651,0)/Inputs!$B$17)*DCF!L$6</f>
        <v>12321.725776403726</v>
      </c>
      <c r="CW651" s="15">
        <f ca="1">(BP651*DCF!M$28-DCF!M$5*MAX(BP651*DCF!M$28,0)-MAX(BP651-BO651,0)/Inputs!$B$17)*DCF!M$6</f>
        <v>13903.097799285679</v>
      </c>
      <c r="CX651" s="15">
        <f ca="1">(BQ651*DCF!C$46-DCF!C$5*MAX(BQ651*DCF!C$46,0)-MAX(BQ651-Inputs!$B$20,0)/Inputs!$B$24)*DCF!C$6</f>
        <v>-1394.7492400508265</v>
      </c>
      <c r="CY651" s="15">
        <f ca="1">(BR651*DCF!D$46-DCF!D$5*MAX(BR651*DCF!D$46,0)-MAX(BR651-BQ651,0)/Inputs!$B$24)*DCF!D$6</f>
        <v>-433.80192033522445</v>
      </c>
      <c r="CZ651" s="15">
        <f ca="1">(BS651*DCF!E$46-DCF!E$5*MAX(BS651*DCF!E$46,0)-MAX(BS651-BR651,0)/Inputs!$B$24)*DCF!E$6</f>
        <v>-929.15969784794993</v>
      </c>
      <c r="DA651" s="15">
        <f ca="1">(BT651*DCF!F$46-DCF!F$5*MAX(BT651*DCF!F$46,0)-MAX(BT651-BS651,0)/Inputs!$B$24)*DCF!F$6</f>
        <v>-701.77363309116208</v>
      </c>
      <c r="DB651" s="15">
        <f ca="1">(BU651*DCF!G$46-DCF!G$5*MAX(BU651*DCF!G$46,0)-MAX(BU651-BT651,0)/Inputs!$B$24)*DCF!G$6</f>
        <v>-423.38596862485019</v>
      </c>
      <c r="DC651" s="15">
        <f ca="1">(BV651*DCF!H$46-DCF!H$5*MAX(BV651*DCF!H$46,0)-MAX(BV651-BU651,0)/Inputs!$B$24)*DCF!H$6</f>
        <v>0</v>
      </c>
      <c r="DD651" s="15">
        <f ca="1">(BW651*DCF!I$46-DCF!I$5*MAX(BW651*DCF!I$46,0)-MAX(BW651-BV651,0)/Inputs!$B$24)*DCF!I$6</f>
        <v>-1502.5316323133748</v>
      </c>
      <c r="DE651" s="15">
        <f ca="1">(BX651*DCF!J$46-DCF!J$5*MAX(BX651*DCF!J$46,0)-MAX(BX651-BW651,0)/Inputs!$B$24)*DCF!J$6</f>
        <v>102.7395607456431</v>
      </c>
      <c r="DF651" s="15">
        <f ca="1">(BY651*DCF!K$46-DCF!K$5*MAX(BY651*DCF!K$46,0)-MAX(BY651-BX651,0)/Inputs!$B$24)*DCF!K$6</f>
        <v>-386.01684116988667</v>
      </c>
      <c r="DG651" s="15">
        <f ca="1">(BZ651*DCF!L$46-DCF!L$5*MAX(BZ651*DCF!L$46,0)-MAX(BZ651-BY651,0)/Inputs!$B$24)*DCF!L$6</f>
        <v>1194.3137085682961</v>
      </c>
      <c r="DH651" s="15">
        <f ca="1">(CA651*DCF!M$46-DCF!M$5*MAX(CA651*DCF!M$46,0)-MAX(CA651-BZ651,0)/Inputs!$B$24)*DCF!M$6</f>
        <v>-1299.724374519147</v>
      </c>
      <c r="DI651" s="15">
        <f ca="1">SUM(CB651:CL651)+BE651*DCF!M$10*(1+Inputs!$B$30)*(1-Inputs!$B$33)*(1-Inputs!$B$30/Inputs!$B$31)/(Inputs!$B$29-Inputs!$B$30)*DCF!M$6</f>
        <v>99124.324143498801</v>
      </c>
      <c r="DJ651" s="15">
        <f ca="1">SUM(CM651:CW651)+BP651*DCF!M$28*(1+Inputs!$B$30)*(1-Inputs!$B$33)*(1-Inputs!$B$30/Inputs!$B$31)/(Inputs!$B$29-Inputs!$B$30)*DCF!M$6</f>
        <v>379717.48425561795</v>
      </c>
      <c r="DK651" s="15">
        <f ca="1">SUM(CX651:DH651)+CA651*DCF!M$46*(1+Inputs!$B$30)*(1-Inputs!$B$33)*(1-Inputs!$B$30/Inputs!$B$31)/(Inputs!$B$29-Inputs!$B$30)*DCF!M$6</f>
        <v>59999.585747015917</v>
      </c>
      <c r="DM651" s="15">
        <f ca="1">DI651+DJ651+DK651+Inputs!$B$34+Inputs!$B$36-Inputs!$B$35</f>
        <v>615692.39414613263</v>
      </c>
    </row>
    <row r="652" spans="1:117" x14ac:dyDescent="0.75">
      <c r="A652" s="11">
        <v>639</v>
      </c>
      <c r="C652" s="24">
        <f t="shared" ca="1" si="363"/>
        <v>-0.23063300924784727</v>
      </c>
      <c r="D652" s="24">
        <f t="shared" ca="1" si="363"/>
        <v>0.19394341806546961</v>
      </c>
      <c r="E652" s="24">
        <f t="shared" ca="1" si="363"/>
        <v>0.23418318702030311</v>
      </c>
      <c r="F652" s="24">
        <f t="shared" ca="1" si="363"/>
        <v>0.30415346473815447</v>
      </c>
      <c r="G652" s="24">
        <f t="shared" ca="1" si="363"/>
        <v>-4.2646710195417437E-2</v>
      </c>
      <c r="H652" s="24">
        <f t="shared" ca="1" si="363"/>
        <v>-0.84949706880057996</v>
      </c>
      <c r="I652" s="24">
        <f t="shared" ca="1" si="363"/>
        <v>-1.4416599950156825</v>
      </c>
      <c r="J652" s="24">
        <f t="shared" ca="1" si="363"/>
        <v>0.40713803580354502</v>
      </c>
      <c r="K652" s="24">
        <f t="shared" ca="1" si="363"/>
        <v>0.284499201197567</v>
      </c>
      <c r="L652" s="24">
        <f t="shared" ca="1" si="363"/>
        <v>4.6900406389029078E-2</v>
      </c>
      <c r="M652" s="24">
        <f t="shared" ca="1" si="363"/>
        <v>-0.61485021277453622</v>
      </c>
      <c r="N652" s="24">
        <f ca="1">SQRT(Inputs!$B$38)*C652+SQRT(1-Inputs!$B$38)*_xlfn.NORM.S.INV(RAND())</f>
        <v>0.38761775296255174</v>
      </c>
      <c r="O652" s="24">
        <f ca="1">SQRT(Inputs!$B$38)*D652+SQRT(1-Inputs!$B$38)*_xlfn.NORM.S.INV(RAND())</f>
        <v>0.18055460976313106</v>
      </c>
      <c r="P652" s="24">
        <f ca="1">SQRT(Inputs!$B$38)*E652+SQRT(1-Inputs!$B$38)*_xlfn.NORM.S.INV(RAND())</f>
        <v>-0.3149116863570175</v>
      </c>
      <c r="Q652" s="24">
        <f ca="1">SQRT(Inputs!$B$38)*F652+SQRT(1-Inputs!$B$38)*_xlfn.NORM.S.INV(RAND())</f>
        <v>0.29115539609904995</v>
      </c>
      <c r="R652" s="24">
        <f ca="1">SQRT(Inputs!$B$38)*G652+SQRT(1-Inputs!$B$38)*_xlfn.NORM.S.INV(RAND())</f>
        <v>-1.1101326096905728</v>
      </c>
      <c r="S652" s="24">
        <f ca="1">SQRT(Inputs!$B$38)*H652+SQRT(1-Inputs!$B$38)*_xlfn.NORM.S.INV(RAND())</f>
        <v>-0.42943729703457645</v>
      </c>
      <c r="T652" s="24">
        <f ca="1">SQRT(Inputs!$B$38)*I652+SQRT(1-Inputs!$B$38)*_xlfn.NORM.S.INV(RAND())</f>
        <v>-0.77445846307593946</v>
      </c>
      <c r="U652" s="24">
        <f ca="1">SQRT(Inputs!$B$38)*J652+SQRT(1-Inputs!$B$38)*_xlfn.NORM.S.INV(RAND())</f>
        <v>-0.20825597121714506</v>
      </c>
      <c r="V652" s="24">
        <f ca="1">SQRT(Inputs!$B$38)*K652+SQRT(1-Inputs!$B$38)*_xlfn.NORM.S.INV(RAND())</f>
        <v>-1.2431176158648098</v>
      </c>
      <c r="W652" s="24">
        <f ca="1">SQRT(Inputs!$B$38)*L652+SQRT(1-Inputs!$B$38)*_xlfn.NORM.S.INV(RAND())</f>
        <v>-0.20543924890138809</v>
      </c>
      <c r="X652" s="24">
        <f ca="1">SQRT(Inputs!$B$38)*M652+SQRT(1-Inputs!$B$38)*_xlfn.NORM.S.INV(RAND())</f>
        <v>-0.4982220774978855</v>
      </c>
      <c r="Y652" s="24">
        <f ca="1">SQRT(Inputs!$B$38)*C652+SQRT(1-Inputs!$B$38)*_xlfn.NORM.S.INV(RAND())</f>
        <v>-0.51808344409859031</v>
      </c>
      <c r="Z652" s="24">
        <f ca="1">SQRT(Inputs!$B$38)*D652+SQRT(1-Inputs!$B$38)*_xlfn.NORM.S.INV(RAND())</f>
        <v>-0.57188650842816402</v>
      </c>
      <c r="AA652" s="24">
        <f ca="1">SQRT(Inputs!$B$38)*E652+SQRT(1-Inputs!$B$38)*_xlfn.NORM.S.INV(RAND())</f>
        <v>0.93743565285184638</v>
      </c>
      <c r="AB652" s="24">
        <f ca="1">SQRT(Inputs!$B$38)*F652+SQRT(1-Inputs!$B$38)*_xlfn.NORM.S.INV(RAND())</f>
        <v>-0.69224570176083922</v>
      </c>
      <c r="AC652" s="24">
        <f ca="1">SQRT(Inputs!$B$38)*G652+SQRT(1-Inputs!$B$38)*_xlfn.NORM.S.INV(RAND())</f>
        <v>0.20567874835443847</v>
      </c>
      <c r="AD652" s="24">
        <f ca="1">SQRT(Inputs!$B$38)*H652+SQRT(1-Inputs!$B$38)*_xlfn.NORM.S.INV(RAND())</f>
        <v>-0.23786921229759841</v>
      </c>
      <c r="AE652" s="24">
        <f ca="1">SQRT(Inputs!$B$38)*I652+SQRT(1-Inputs!$B$38)*_xlfn.NORM.S.INV(RAND())</f>
        <v>-0.53745256921076201</v>
      </c>
      <c r="AF652" s="24">
        <f ca="1">SQRT(Inputs!$B$38)*J652+SQRT(1-Inputs!$B$38)*_xlfn.NORM.S.INV(RAND())</f>
        <v>-0.60719098711965147</v>
      </c>
      <c r="AG652" s="24">
        <f ca="1">SQRT(Inputs!$B$38)*K652+SQRT(1-Inputs!$B$38)*_xlfn.NORM.S.INV(RAND())</f>
        <v>-0.71252704254004917</v>
      </c>
      <c r="AH652" s="24">
        <f ca="1">SQRT(Inputs!$B$38)*L652+SQRT(1-Inputs!$B$38)*_xlfn.NORM.S.INV(RAND())</f>
        <v>3.0239220217025502E-2</v>
      </c>
      <c r="AI652" s="24">
        <f ca="1">SQRT(Inputs!$B$38)*M652+SQRT(1-Inputs!$B$38)*_xlfn.NORM.S.INV(RAND())</f>
        <v>0.4169448627307844</v>
      </c>
      <c r="AJ652" s="24">
        <f ca="1">SQRT(Inputs!$B$38)*C652+SQRT(1-Inputs!$B$38)*_xlfn.NORM.S.INV(RAND())</f>
        <v>-0.95127688855830739</v>
      </c>
      <c r="AK652" s="24">
        <f ca="1">SQRT(Inputs!$B$38)*D652+SQRT(1-Inputs!$B$38)*_xlfn.NORM.S.INV(RAND())</f>
        <v>1.1044711168816057</v>
      </c>
      <c r="AL652" s="24">
        <f ca="1">SQRT(Inputs!$B$38)*E652+SQRT(1-Inputs!$B$38)*_xlfn.NORM.S.INV(RAND())</f>
        <v>0.25779385722421466</v>
      </c>
      <c r="AM652" s="24">
        <f ca="1">SQRT(Inputs!$B$38)*F652+SQRT(1-Inputs!$B$38)*_xlfn.NORM.S.INV(RAND())</f>
        <v>0.79630191402814254</v>
      </c>
      <c r="AN652" s="24">
        <f ca="1">SQRT(Inputs!$B$38)*G652+SQRT(1-Inputs!$B$38)*_xlfn.NORM.S.INV(RAND())</f>
        <v>-1.3240008934337311</v>
      </c>
      <c r="AO652" s="24">
        <f ca="1">SQRT(Inputs!$B$38)*H652+SQRT(1-Inputs!$B$38)*_xlfn.NORM.S.INV(RAND())</f>
        <v>0.23092225333287991</v>
      </c>
      <c r="AP652" s="24">
        <f ca="1">SQRT(Inputs!$B$38)*I652+SQRT(1-Inputs!$B$38)*_xlfn.NORM.S.INV(RAND())</f>
        <v>-0.7969826475954247</v>
      </c>
      <c r="AQ652" s="24">
        <f ca="1">SQRT(Inputs!$B$38)*J652+SQRT(1-Inputs!$B$38)*_xlfn.NORM.S.INV(RAND())</f>
        <v>-1.1076173906481015</v>
      </c>
      <c r="AR652" s="24">
        <f ca="1">SQRT(Inputs!$B$38)*K652+SQRT(1-Inputs!$B$38)*_xlfn.NORM.S.INV(RAND())</f>
        <v>2.235770981294698</v>
      </c>
      <c r="AS652" s="24">
        <f ca="1">SQRT(Inputs!$B$38)*L652+SQRT(1-Inputs!$B$38)*_xlfn.NORM.S.INV(RAND())</f>
        <v>0.70105631870932705</v>
      </c>
      <c r="AT652" s="24">
        <f ca="1">SQRT(Inputs!$B$38)*M652+SQRT(1-Inputs!$B$38)*_xlfn.NORM.S.INV(RAND())</f>
        <v>1.718313688066629</v>
      </c>
      <c r="AU652" s="15">
        <f ca="1">Inputs!$B$6*EXP($B$8-0.5*C$5^2+C$5*N652)</f>
        <v>5283.5700492285869</v>
      </c>
      <c r="AV652" s="15">
        <f t="shared" ca="1" si="328"/>
        <v>6604.374305213646</v>
      </c>
      <c r="AW652" s="15">
        <f t="shared" ca="1" si="329"/>
        <v>7717.9761369361704</v>
      </c>
      <c r="AX652" s="15">
        <f t="shared" ca="1" si="330"/>
        <v>9771.9401715692075</v>
      </c>
      <c r="AY652" s="15">
        <f t="shared" ca="1" si="331"/>
        <v>10490.15607631726</v>
      </c>
      <c r="AZ652" s="15">
        <f t="shared" ca="1" si="332"/>
        <v>12237.155519692778</v>
      </c>
      <c r="BA652" s="15">
        <f t="shared" ca="1" si="333"/>
        <v>13809.234448665155</v>
      </c>
      <c r="BB652" s="15">
        <f t="shared" ca="1" si="334"/>
        <v>16557.605481599807</v>
      </c>
      <c r="BC652" s="15">
        <f t="shared" ca="1" si="335"/>
        <v>17985.765042915911</v>
      </c>
      <c r="BD652" s="15">
        <f t="shared" ca="1" si="336"/>
        <v>21614.901970896597</v>
      </c>
      <c r="BE652" s="15">
        <f t="shared" ca="1" si="337"/>
        <v>25311.251844350711</v>
      </c>
      <c r="BF652" s="15">
        <f ca="1">Inputs!$B$13*EXP($B$9-0.5*C$6^2+C$6*Y652)</f>
        <v>12480.970270738524</v>
      </c>
      <c r="BG652" s="15">
        <f t="shared" ca="1" si="338"/>
        <v>13719.641316988149</v>
      </c>
      <c r="BH652" s="15">
        <f t="shared" ca="1" si="339"/>
        <v>19582.718130571953</v>
      </c>
      <c r="BI652" s="15">
        <f t="shared" ca="1" si="340"/>
        <v>21549.323479863389</v>
      </c>
      <c r="BJ652" s="15">
        <f t="shared" ca="1" si="341"/>
        <v>27213.027210185573</v>
      </c>
      <c r="BK652" s="15">
        <f t="shared" ca="1" si="342"/>
        <v>32334.56142373434</v>
      </c>
      <c r="BL652" s="15">
        <f t="shared" ca="1" si="343"/>
        <v>37046.83746226412</v>
      </c>
      <c r="BM652" s="15">
        <f t="shared" ca="1" si="344"/>
        <v>42229.944168146125</v>
      </c>
      <c r="BN652" s="15">
        <f t="shared" ca="1" si="345"/>
        <v>47686.846517107864</v>
      </c>
      <c r="BO652" s="15">
        <f t="shared" ca="1" si="346"/>
        <v>58880.348620444129</v>
      </c>
      <c r="BP652" s="15">
        <f t="shared" ca="1" si="347"/>
        <v>75976.218392783863</v>
      </c>
      <c r="BQ652" s="15">
        <f ca="1">Inputs!$B$20*EXP($B$10-0.5*C$7^2+C$7*AJ652)</f>
        <v>3061.0927576912964</v>
      </c>
      <c r="BR652" s="15">
        <f t="shared" ca="1" si="348"/>
        <v>5898.578744403274</v>
      </c>
      <c r="BS652" s="15">
        <f t="shared" ca="1" si="349"/>
        <v>8698.2153440242364</v>
      </c>
      <c r="BT652" s="15">
        <f t="shared" ca="1" si="350"/>
        <v>14779.106870319401</v>
      </c>
      <c r="BU652" s="15">
        <f t="shared" ca="1" si="351"/>
        <v>14867.557914450234</v>
      </c>
      <c r="BV652" s="15">
        <f t="shared" ca="1" si="352"/>
        <v>21789.719998823941</v>
      </c>
      <c r="BW652" s="15">
        <f t="shared" ca="1" si="353"/>
        <v>25686.610816156288</v>
      </c>
      <c r="BX652" s="15">
        <f t="shared" ca="1" si="354"/>
        <v>28772.968599843382</v>
      </c>
      <c r="BY652" s="15">
        <f t="shared" ca="1" si="355"/>
        <v>61837.012529496868</v>
      </c>
      <c r="BZ652" s="15">
        <f t="shared" ca="1" si="356"/>
        <v>98700.752315450765</v>
      </c>
      <c r="CA652" s="15">
        <f t="shared" ca="1" si="357"/>
        <v>188153.76601494048</v>
      </c>
      <c r="CB652" s="15">
        <f ca="1">(AU652*DCF!C$10-DCF!C$5*MAX(AU652*DCF!C$10,0)-MAX(AU652-Inputs!$B$6,0)/Inputs!$B$10)*DCF!C$6</f>
        <v>1040.7831589314471</v>
      </c>
      <c r="CC652" s="15">
        <f ca="1">(AV652*DCF!D$10-DCF!D$5*MAX(AV652*DCF!D$10,0)-MAX(AV652-AU652,0)/Inputs!$B$10)*DCF!D$6</f>
        <v>1287.7279438096914</v>
      </c>
      <c r="CD652" s="15">
        <f ca="1">(AW652*DCF!E$10-DCF!E$5*MAX(AW652*DCF!E$10,0)-MAX(AW652-AV652,0)/Inputs!$B$10)*DCF!E$6</f>
        <v>1531.1285815550091</v>
      </c>
      <c r="CE652" s="15">
        <f ca="1">(AX652*DCF!F$10-DCF!F$5*MAX(AX652*DCF!F$10,0)-MAX(AX652-AW652,0)/Inputs!$B$10)*DCF!F$6</f>
        <v>1705.8199742100203</v>
      </c>
      <c r="CF652" s="15">
        <f ca="1">(AY652*DCF!G$10-DCF!G$5*MAX(AY652*DCF!G$10,0)-MAX(AY652-AX652,0)/Inputs!$B$10)*DCF!G$6</f>
        <v>2023.3366598701355</v>
      </c>
      <c r="CG652" s="15">
        <f ca="1">(AZ652*DCF!H$10-DCF!H$5*MAX(AZ652*DCF!H$10,0)-MAX(AZ652-AY652,0)/Inputs!$B$10)*DCF!H$6</f>
        <v>2065.6414513614341</v>
      </c>
      <c r="CH652" s="15">
        <f ca="1">(BA652*DCF!I$10-DCF!I$5*MAX(BA652*DCF!I$10,0)-MAX(BA652-AZ652,0)/Inputs!$B$10)*DCF!I$6</f>
        <v>2264.5673463434641</v>
      </c>
      <c r="CI652" s="15">
        <f ca="1">(BB652*DCF!J$10-DCF!J$5*MAX(BB652*DCF!J$10,0)-MAX(BB652-BA652,0)/Inputs!$B$10)*DCF!J$6</f>
        <v>2424.8531791358137</v>
      </c>
      <c r="CJ652" s="15">
        <f ca="1">(BC652*DCF!K$10-DCF!K$5*MAX(BC652*DCF!K$10,0)-MAX(BC652-BB652,0)/Inputs!$B$10)*DCF!K$6</f>
        <v>2695.4987208608582</v>
      </c>
      <c r="CK652" s="15">
        <f ca="1">(BD652*DCF!L$10-DCF!L$5*MAX(BD652*DCF!L$10,0)-MAX(BD652-BC652,0)/Inputs!$B$10)*DCF!L$6</f>
        <v>2790.6320798435131</v>
      </c>
      <c r="CL652" s="15">
        <f ca="1">(BE652*DCF!M$10-DCF!M$5*MAX(BE652*DCF!M$10,0)-MAX(BE652-BD652,0)/Inputs!$B$10)*DCF!M$6</f>
        <v>3130.1765246079617</v>
      </c>
      <c r="CM652" s="15">
        <f ca="1">(BF652*DCF!C$28-DCF!C$5*MAX(BF652*DCF!C$28,0)-MAX(BF652-Inputs!$B$13,0)/Inputs!$B$17)*DCF!C$6</f>
        <v>3556.4612515636218</v>
      </c>
      <c r="CN652" s="15">
        <f ca="1">(BG652*DCF!D$28-DCF!D$5*MAX(BG652*DCF!D$28,0)-MAX(BG652-BF652,0)/Inputs!$B$17)*DCF!D$6</f>
        <v>3776.48546829303</v>
      </c>
      <c r="CO652" s="15">
        <f ca="1">(BH652*DCF!E$28-DCF!E$5*MAX(BH652*DCF!E$28,0)-MAX(BH652-BG652,0)/Inputs!$B$17)*DCF!E$6</f>
        <v>4390.6427371592972</v>
      </c>
      <c r="CP652" s="15">
        <f ca="1">(BI652*DCF!F$28-DCF!F$5*MAX(BI652*DCF!F$28,0)-MAX(BI652-BH652,0)/Inputs!$B$17)*DCF!F$6</f>
        <v>5492.0221086093461</v>
      </c>
      <c r="CQ652" s="15">
        <f ca="1">(BJ652*DCF!G$28-DCF!G$5*MAX(BJ652*DCF!G$28,0)-MAX(BJ652-BI652,0)/Inputs!$B$17)*DCF!G$6</f>
        <v>6108.0473574460893</v>
      </c>
      <c r="CR652" s="15">
        <f ca="1">(BK652*DCF!H$28-DCF!H$5*MAX(BK652*DCF!H$28,0)-MAX(BK652-BJ652,0)/Inputs!$B$17)*DCF!H$6</f>
        <v>7200.951090166951</v>
      </c>
      <c r="CS652" s="15">
        <f ca="1">(BL652*DCF!I$28-DCF!I$5*MAX(BL652*DCF!I$28,0)-MAX(BL652-BK652,0)/Inputs!$B$17)*DCF!I$6</f>
        <v>8035.3202672766411</v>
      </c>
      <c r="CT652" s="15">
        <f ca="1">(BM652*DCF!J$28-DCF!J$5*MAX(BM652*DCF!J$28,0)-MAX(BM652-BL652,0)/Inputs!$B$17)*DCF!J$6</f>
        <v>8733.5457191313635</v>
      </c>
      <c r="CU652" s="15">
        <f ca="1">(BN652*DCF!K$28-DCF!K$5*MAX(BN652*DCF!K$28,0)-MAX(BN652-BM652,0)/Inputs!$B$17)*DCF!K$6</f>
        <v>9402.2645668257574</v>
      </c>
      <c r="CV652" s="15">
        <f ca="1">(BO652*DCF!L$28-DCF!L$5*MAX(BO652*DCF!L$28,0)-MAX(BO652-BN652,0)/Inputs!$B$17)*DCF!L$6</f>
        <v>10481.30201285568</v>
      </c>
      <c r="CW652" s="15">
        <f ca="1">(BP652*DCF!M$28-DCF!M$5*MAX(BP652*DCF!M$28,0)-MAX(BP652-BO652,0)/Inputs!$B$17)*DCF!M$6</f>
        <v>12507.97068714574</v>
      </c>
      <c r="CX652" s="15">
        <f ca="1">(BQ652*DCF!C$46-DCF!C$5*MAX(BQ652*DCF!C$46,0)-MAX(BQ652-Inputs!$B$20,0)/Inputs!$B$24)*DCF!C$6</f>
        <v>-706.94982856611921</v>
      </c>
      <c r="CY652" s="15">
        <f ca="1">(BR652*DCF!D$46-DCF!D$5*MAX(BR652*DCF!D$46,0)-MAX(BR652-BQ652,0)/Inputs!$B$24)*DCF!D$6</f>
        <v>-2217.4815522930039</v>
      </c>
      <c r="CZ652" s="15">
        <f ca="1">(BS652*DCF!E$46-DCF!E$5*MAX(BS652*DCF!E$46,0)-MAX(BS652-BR652,0)/Inputs!$B$24)*DCF!E$6</f>
        <v>-2132.1187839540744</v>
      </c>
      <c r="DA652" s="15">
        <f ca="1">(BT652*DCF!F$46-DCF!F$5*MAX(BT652*DCF!F$46,0)-MAX(BT652-BS652,0)/Inputs!$B$24)*DCF!F$6</f>
        <v>-3290.5528393074073</v>
      </c>
      <c r="DB652" s="15">
        <f ca="1">(BU652*DCF!G$46-DCF!G$5*MAX(BU652*DCF!G$46,0)-MAX(BU652-BT652,0)/Inputs!$B$24)*DCF!G$6</f>
        <v>-529.8684572007661</v>
      </c>
      <c r="DC652" s="15">
        <f ca="1">(BV652*DCF!H$46-DCF!H$5*MAX(BV652*DCF!H$46,0)-MAX(BV652-BU652,0)/Inputs!$B$24)*DCF!H$6</f>
        <v>-2151.0194549283597</v>
      </c>
      <c r="DD652" s="15">
        <f ca="1">(BW652*DCF!I$46-DCF!I$5*MAX(BW652*DCF!I$46,0)-MAX(BW652-BV652,0)/Inputs!$B$24)*DCF!I$6</f>
        <v>-525.40436810057304</v>
      </c>
      <c r="DE652" s="15">
        <f ca="1">(BX652*DCF!J$46-DCF!J$5*MAX(BX652*DCF!J$46,0)-MAX(BX652-BW652,0)/Inputs!$B$24)*DCF!J$6</f>
        <v>388.49478232774794</v>
      </c>
      <c r="DF652" s="15">
        <f ca="1">(BY652*DCF!K$46-DCF!K$5*MAX(BY652*DCF!K$46,0)-MAX(BY652-BX652,0)/Inputs!$B$24)*DCF!K$6</f>
        <v>-4567.4736498077264</v>
      </c>
      <c r="DG652" s="15">
        <f ca="1">(BZ652*DCF!L$46-DCF!L$5*MAX(BZ652*DCF!L$46,0)-MAX(BZ652-BY652,0)/Inputs!$B$24)*DCF!L$6</f>
        <v>-1519.6600141433421</v>
      </c>
      <c r="DH652" s="15">
        <f ca="1">(CA652*DCF!M$46-DCF!M$5*MAX(CA652*DCF!M$46,0)-MAX(CA652-BZ652,0)/Inputs!$B$24)*DCF!M$6</f>
        <v>-3950.1903438331274</v>
      </c>
      <c r="DI652" s="15">
        <f ca="1">SUM(CB652:CL652)+BE652*DCF!M$10*(1+Inputs!$B$30)*(1-Inputs!$B$33)*(1-Inputs!$B$30/Inputs!$B$31)/(Inputs!$B$29-Inputs!$B$30)*DCF!M$6</f>
        <v>93401.714210012578</v>
      </c>
      <c r="DJ652" s="15">
        <f ca="1">SUM(CM652:CW652)+BP652*DCF!M$28*(1+Inputs!$B$30)*(1-Inputs!$B$33)*(1-Inputs!$B$30/Inputs!$B$31)/(Inputs!$B$29-Inputs!$B$30)*DCF!M$6</f>
        <v>361608.77389126847</v>
      </c>
      <c r="DK652" s="15">
        <f ca="1">SUM(CX652:DH652)+CA652*DCF!M$46*(1+Inputs!$B$30)*(1-Inputs!$B$33)*(1-Inputs!$B$30/Inputs!$B$31)/(Inputs!$B$29-Inputs!$B$30)*DCF!M$6</f>
        <v>269705.78598772502</v>
      </c>
      <c r="DM652" s="15">
        <f ca="1">DI652+DJ652+DK652+Inputs!$B$34+Inputs!$B$36-Inputs!$B$35</f>
        <v>801567.27408900601</v>
      </c>
    </row>
    <row r="653" spans="1:117" x14ac:dyDescent="0.75">
      <c r="A653" s="11">
        <v>640</v>
      </c>
      <c r="C653" s="24">
        <f t="shared" ca="1" si="363"/>
        <v>1.2585261777226795</v>
      </c>
      <c r="D653" s="24">
        <f t="shared" ca="1" si="363"/>
        <v>-0.56862459342004423</v>
      </c>
      <c r="E653" s="24">
        <f t="shared" ca="1" si="363"/>
        <v>0.29296831747864821</v>
      </c>
      <c r="F653" s="24">
        <f t="shared" ca="1" si="363"/>
        <v>-1.3713665734889589</v>
      </c>
      <c r="G653" s="24">
        <f t="shared" ca="1" si="363"/>
        <v>-0.24810245749738091</v>
      </c>
      <c r="H653" s="24">
        <f t="shared" ca="1" si="363"/>
        <v>1.5155985041161071</v>
      </c>
      <c r="I653" s="24">
        <f t="shared" ca="1" si="363"/>
        <v>0.12397189393778045</v>
      </c>
      <c r="J653" s="24">
        <f t="shared" ca="1" si="363"/>
        <v>0.65348028786342827</v>
      </c>
      <c r="K653" s="24">
        <f t="shared" ca="1" si="363"/>
        <v>-0.53372458053314098</v>
      </c>
      <c r="L653" s="24">
        <f t="shared" ca="1" si="363"/>
        <v>0.15997793337097882</v>
      </c>
      <c r="M653" s="24">
        <f t="shared" ca="1" si="363"/>
        <v>1.0715866407670884</v>
      </c>
      <c r="N653" s="24">
        <f ca="1">SQRT(Inputs!$B$38)*C653+SQRT(1-Inputs!$B$38)*_xlfn.NORM.S.INV(RAND())</f>
        <v>0.10323159549302297</v>
      </c>
      <c r="O653" s="24">
        <f ca="1">SQRT(Inputs!$B$38)*D653+SQRT(1-Inputs!$B$38)*_xlfn.NORM.S.INV(RAND())</f>
        <v>-1.1867762705214335E-2</v>
      </c>
      <c r="P653" s="24">
        <f ca="1">SQRT(Inputs!$B$38)*E653+SQRT(1-Inputs!$B$38)*_xlfn.NORM.S.INV(RAND())</f>
        <v>0.47814746425418309</v>
      </c>
      <c r="Q653" s="24">
        <f ca="1">SQRT(Inputs!$B$38)*F653+SQRT(1-Inputs!$B$38)*_xlfn.NORM.S.INV(RAND())</f>
        <v>-0.1444730343070586</v>
      </c>
      <c r="R653" s="24">
        <f ca="1">SQRT(Inputs!$B$38)*G653+SQRT(1-Inputs!$B$38)*_xlfn.NORM.S.INV(RAND())</f>
        <v>-0.18833034218826741</v>
      </c>
      <c r="S653" s="24">
        <f ca="1">SQRT(Inputs!$B$38)*H653+SQRT(1-Inputs!$B$38)*_xlfn.NORM.S.INV(RAND())</f>
        <v>-0.24366847662247371</v>
      </c>
      <c r="T653" s="24">
        <f ca="1">SQRT(Inputs!$B$38)*I653+SQRT(1-Inputs!$B$38)*_xlfn.NORM.S.INV(RAND())</f>
        <v>-0.54573001776045393</v>
      </c>
      <c r="U653" s="24">
        <f ca="1">SQRT(Inputs!$B$38)*J653+SQRT(1-Inputs!$B$38)*_xlfn.NORM.S.INV(RAND())</f>
        <v>-1.2671961740016866</v>
      </c>
      <c r="V653" s="24">
        <f ca="1">SQRT(Inputs!$B$38)*K653+SQRT(1-Inputs!$B$38)*_xlfn.NORM.S.INV(RAND())</f>
        <v>-0.21724836899987179</v>
      </c>
      <c r="W653" s="24">
        <f ca="1">SQRT(Inputs!$B$38)*L653+SQRT(1-Inputs!$B$38)*_xlfn.NORM.S.INV(RAND())</f>
        <v>0.16261152227867964</v>
      </c>
      <c r="X653" s="24">
        <f ca="1">SQRT(Inputs!$B$38)*M653+SQRT(1-Inputs!$B$38)*_xlfn.NORM.S.INV(RAND())</f>
        <v>-0.50527897120137899</v>
      </c>
      <c r="Y653" s="24">
        <f ca="1">SQRT(Inputs!$B$38)*C653+SQRT(1-Inputs!$B$38)*_xlfn.NORM.S.INV(RAND())</f>
        <v>0.56257544674079663</v>
      </c>
      <c r="Z653" s="24">
        <f ca="1">SQRT(Inputs!$B$38)*D653+SQRT(1-Inputs!$B$38)*_xlfn.NORM.S.INV(RAND())</f>
        <v>-0.4426330526144705</v>
      </c>
      <c r="AA653" s="24">
        <f ca="1">SQRT(Inputs!$B$38)*E653+SQRT(1-Inputs!$B$38)*_xlfn.NORM.S.INV(RAND())</f>
        <v>0.81842836230833427</v>
      </c>
      <c r="AB653" s="24">
        <f ca="1">SQRT(Inputs!$B$38)*F653+SQRT(1-Inputs!$B$38)*_xlfn.NORM.S.INV(RAND())</f>
        <v>-0.69901053613700059</v>
      </c>
      <c r="AC653" s="24">
        <f ca="1">SQRT(Inputs!$B$38)*G653+SQRT(1-Inputs!$B$38)*_xlfn.NORM.S.INV(RAND())</f>
        <v>-0.39254433769773628</v>
      </c>
      <c r="AD653" s="24">
        <f ca="1">SQRT(Inputs!$B$38)*H653+SQRT(1-Inputs!$B$38)*_xlfn.NORM.S.INV(RAND())</f>
        <v>-0.55833211572261421</v>
      </c>
      <c r="AE653" s="24">
        <f ca="1">SQRT(Inputs!$B$38)*I653+SQRT(1-Inputs!$B$38)*_xlfn.NORM.S.INV(RAND())</f>
        <v>-3.9309882486585873E-2</v>
      </c>
      <c r="AF653" s="24">
        <f ca="1">SQRT(Inputs!$B$38)*J653+SQRT(1-Inputs!$B$38)*_xlfn.NORM.S.INV(RAND())</f>
        <v>-0.39243346250718808</v>
      </c>
      <c r="AG653" s="24">
        <f ca="1">SQRT(Inputs!$B$38)*K653+SQRT(1-Inputs!$B$38)*_xlfn.NORM.S.INV(RAND())</f>
        <v>-0.79167466961000521</v>
      </c>
      <c r="AH653" s="24">
        <f ca="1">SQRT(Inputs!$B$38)*L653+SQRT(1-Inputs!$B$38)*_xlfn.NORM.S.INV(RAND())</f>
        <v>1.2868545941583553</v>
      </c>
      <c r="AI653" s="24">
        <f ca="1">SQRT(Inputs!$B$38)*M653+SQRT(1-Inputs!$B$38)*_xlfn.NORM.S.INV(RAND())</f>
        <v>-0.91140672915475851</v>
      </c>
      <c r="AJ653" s="24">
        <f ca="1">SQRT(Inputs!$B$38)*C653+SQRT(1-Inputs!$B$38)*_xlfn.NORM.S.INV(RAND())</f>
        <v>1.1299789689358868</v>
      </c>
      <c r="AK653" s="24">
        <f ca="1">SQRT(Inputs!$B$38)*D653+SQRT(1-Inputs!$B$38)*_xlfn.NORM.S.INV(RAND())</f>
        <v>0.24904235614206366</v>
      </c>
      <c r="AL653" s="24">
        <f ca="1">SQRT(Inputs!$B$38)*E653+SQRT(1-Inputs!$B$38)*_xlfn.NORM.S.INV(RAND())</f>
        <v>0.13137107127823808</v>
      </c>
      <c r="AM653" s="24">
        <f ca="1">SQRT(Inputs!$B$38)*F653+SQRT(1-Inputs!$B$38)*_xlfn.NORM.S.INV(RAND())</f>
        <v>-0.68690625179298248</v>
      </c>
      <c r="AN653" s="24">
        <f ca="1">SQRT(Inputs!$B$38)*G653+SQRT(1-Inputs!$B$38)*_xlfn.NORM.S.INV(RAND())</f>
        <v>-0.16565353376638661</v>
      </c>
      <c r="AO653" s="24">
        <f ca="1">SQRT(Inputs!$B$38)*H653+SQRT(1-Inputs!$B$38)*_xlfn.NORM.S.INV(RAND())</f>
        <v>0.26868204024377462</v>
      </c>
      <c r="AP653" s="24">
        <f ca="1">SQRT(Inputs!$B$38)*I653+SQRT(1-Inputs!$B$38)*_xlfn.NORM.S.INV(RAND())</f>
        <v>0.62178143708628519</v>
      </c>
      <c r="AQ653" s="24">
        <f ca="1">SQRT(Inputs!$B$38)*J653+SQRT(1-Inputs!$B$38)*_xlfn.NORM.S.INV(RAND())</f>
        <v>0.47703449856132696</v>
      </c>
      <c r="AR653" s="24">
        <f ca="1">SQRT(Inputs!$B$38)*K653+SQRT(1-Inputs!$B$38)*_xlfn.NORM.S.INV(RAND())</f>
        <v>-0.5576598530673551</v>
      </c>
      <c r="AS653" s="24">
        <f ca="1">SQRT(Inputs!$B$38)*L653+SQRT(1-Inputs!$B$38)*_xlfn.NORM.S.INV(RAND())</f>
        <v>1.8090454577886939</v>
      </c>
      <c r="AT653" s="24">
        <f ca="1">SQRT(Inputs!$B$38)*M653+SQRT(1-Inputs!$B$38)*_xlfn.NORM.S.INV(RAND())</f>
        <v>-0.80562464487200725</v>
      </c>
      <c r="AU653" s="15">
        <f ca="1">Inputs!$B$6*EXP($B$8-0.5*C$5^2+C$5*N653)</f>
        <v>5045.8572144422096</v>
      </c>
      <c r="AV653" s="15">
        <f t="shared" ca="1" si="328"/>
        <v>6131.2919970085086</v>
      </c>
      <c r="AW653" s="15">
        <f t="shared" ca="1" si="329"/>
        <v>7974.063427732056</v>
      </c>
      <c r="AX653" s="15">
        <f t="shared" ca="1" si="330"/>
        <v>9561.3864373784272</v>
      </c>
      <c r="AY653" s="15">
        <f t="shared" ca="1" si="331"/>
        <v>11430.78784233085</v>
      </c>
      <c r="AZ653" s="15">
        <f t="shared" ca="1" si="332"/>
        <v>13610.025836585843</v>
      </c>
      <c r="BA653" s="15">
        <f t="shared" ca="1" si="333"/>
        <v>15730.571339912896</v>
      </c>
      <c r="BB653" s="15">
        <f t="shared" ca="1" si="334"/>
        <v>16962.740417814555</v>
      </c>
      <c r="BC653" s="15">
        <f t="shared" ca="1" si="335"/>
        <v>20343.904116331989</v>
      </c>
      <c r="BD653" s="15">
        <f t="shared" ca="1" si="336"/>
        <v>25305.171223184563</v>
      </c>
      <c r="BE653" s="15">
        <f t="shared" ca="1" si="337"/>
        <v>29613.551509750992</v>
      </c>
      <c r="BF653" s="15">
        <f ca="1">Inputs!$B$13*EXP($B$9-0.5*C$6^2+C$6*Y653)</f>
        <v>15462.894259182915</v>
      </c>
      <c r="BG653" s="15">
        <f t="shared" ca="1" si="338"/>
        <v>17398.58525169281</v>
      </c>
      <c r="BH653" s="15">
        <f t="shared" ca="1" si="339"/>
        <v>24348.484917880196</v>
      </c>
      <c r="BI653" s="15">
        <f t="shared" ca="1" si="340"/>
        <v>26765.81090380939</v>
      </c>
      <c r="BJ653" s="15">
        <f t="shared" ca="1" si="341"/>
        <v>31008.009813398392</v>
      </c>
      <c r="BK653" s="15">
        <f t="shared" ca="1" si="342"/>
        <v>35270.874710176977</v>
      </c>
      <c r="BL653" s="15">
        <f t="shared" ca="1" si="343"/>
        <v>43105.861609274347</v>
      </c>
      <c r="BM653" s="15">
        <f t="shared" ca="1" si="344"/>
        <v>50465.218353426011</v>
      </c>
      <c r="BN653" s="15">
        <f t="shared" ca="1" si="345"/>
        <v>56448.328940476415</v>
      </c>
      <c r="BO653" s="15">
        <f t="shared" ca="1" si="346"/>
        <v>80660.318857585633</v>
      </c>
      <c r="BP653" s="15">
        <f t="shared" ca="1" si="347"/>
        <v>89537.926680001008</v>
      </c>
      <c r="BQ653" s="15">
        <f ca="1">Inputs!$B$20*EXP($B$10-0.5*C$7^2+C$7*AJ653)</f>
        <v>6404.2215178734978</v>
      </c>
      <c r="BR653" s="15">
        <f t="shared" ca="1" si="348"/>
        <v>9404.890105029288</v>
      </c>
      <c r="BS653" s="15">
        <f t="shared" ca="1" si="349"/>
        <v>13374.1966401268</v>
      </c>
      <c r="BT653" s="15">
        <f t="shared" ca="1" si="350"/>
        <v>15399.430347647796</v>
      </c>
      <c r="BU653" s="15">
        <f t="shared" ca="1" si="351"/>
        <v>20503.235431980076</v>
      </c>
      <c r="BV653" s="15">
        <f t="shared" ca="1" si="352"/>
        <v>30306.030100072188</v>
      </c>
      <c r="BW653" s="15">
        <f t="shared" ca="1" si="353"/>
        <v>48238.556318948999</v>
      </c>
      <c r="BX653" s="15">
        <f t="shared" ca="1" si="354"/>
        <v>74240.276497496103</v>
      </c>
      <c r="BY653" s="15">
        <f t="shared" ca="1" si="355"/>
        <v>93496.141887338294</v>
      </c>
      <c r="BZ653" s="15">
        <f t="shared" ca="1" si="356"/>
        <v>182947.00564767109</v>
      </c>
      <c r="CA653" s="15">
        <f t="shared" ca="1" si="357"/>
        <v>222707.14423774989</v>
      </c>
      <c r="CB653" s="15">
        <f ca="1">(AU653*DCF!C$10-DCF!C$5*MAX(AU653*DCF!C$10,0)-MAX(AU653-Inputs!$B$6,0)/Inputs!$B$10)*DCF!C$6</f>
        <v>1042.4780938136053</v>
      </c>
      <c r="CC653" s="15">
        <f ca="1">(AV653*DCF!D$10-DCF!D$5*MAX(AV653*DCF!D$10,0)-MAX(AV653-AU653,0)/Inputs!$B$10)*DCF!D$6</f>
        <v>1229.8060222485633</v>
      </c>
      <c r="CD653" s="15">
        <f ca="1">(AW653*DCF!E$10-DCF!E$5*MAX(AW653*DCF!E$10,0)-MAX(AW653-AV653,0)/Inputs!$B$10)*DCF!E$6</f>
        <v>1426.0158706019793</v>
      </c>
      <c r="CE653" s="15">
        <f ca="1">(AX653*DCF!F$10-DCF!F$5*MAX(AX653*DCF!F$10,0)-MAX(AX653-AW653,0)/Inputs!$B$10)*DCF!F$6</f>
        <v>1756.9528575039812</v>
      </c>
      <c r="CF653" s="15">
        <f ca="1">(AY653*DCF!G$10-DCF!G$5*MAX(AY653*DCF!G$10,0)-MAX(AY653-AX653,0)/Inputs!$B$10)*DCF!G$6</f>
        <v>1995.8665392058451</v>
      </c>
      <c r="CG653" s="15">
        <f ca="1">(AZ653*DCF!H$10-DCF!H$5*MAX(AZ653*DCF!H$10,0)-MAX(AZ653-AY653,0)/Inputs!$B$10)*DCF!H$6</f>
        <v>2255.4335045120183</v>
      </c>
      <c r="CH653" s="15">
        <f ca="1">(BA653*DCF!I$10-DCF!I$5*MAX(BA653*DCF!I$10,0)-MAX(BA653-AZ653,0)/Inputs!$B$10)*DCF!I$6</f>
        <v>2525.5577710652778</v>
      </c>
      <c r="CI653" s="15">
        <f ca="1">(BB653*DCF!J$10-DCF!J$5*MAX(BB653*DCF!J$10,0)-MAX(BB653-BA653,0)/Inputs!$B$10)*DCF!J$6</f>
        <v>2724.1306955172795</v>
      </c>
      <c r="CJ653" s="15">
        <f ca="1">(BC653*DCF!K$10-DCF!K$5*MAX(BC653*DCF!K$10,0)-MAX(BC653-BB653,0)/Inputs!$B$10)*DCF!K$6</f>
        <v>2801.7303907261216</v>
      </c>
      <c r="CK653" s="15">
        <f ca="1">(BD653*DCF!L$10-DCF!L$5*MAX(BD653*DCF!L$10,0)-MAX(BD653-BC653,0)/Inputs!$B$10)*DCF!L$6</f>
        <v>3174.9288559316992</v>
      </c>
      <c r="CL653" s="15">
        <f ca="1">(BE653*DCF!M$10-DCF!M$5*MAX(BE653*DCF!M$10,0)-MAX(BE653-BD653,0)/Inputs!$B$10)*DCF!M$6</f>
        <v>3664.1730812056426</v>
      </c>
      <c r="CM653" s="15">
        <f ca="1">(BF653*DCF!C$28-DCF!C$5*MAX(BF653*DCF!C$28,0)-MAX(BF653-Inputs!$B$13,0)/Inputs!$B$17)*DCF!C$6</f>
        <v>3777.8588488580826</v>
      </c>
      <c r="CN653" s="15">
        <f ca="1">(BG653*DCF!D$28-DCF!D$5*MAX(BG653*DCF!D$28,0)-MAX(BG653-BF653,0)/Inputs!$B$17)*DCF!D$6</f>
        <v>4711.3129948896521</v>
      </c>
      <c r="CO653" s="15">
        <f ca="1">(BH653*DCF!E$28-DCF!E$5*MAX(BH653*DCF!E$28,0)-MAX(BH653-BG653,0)/Inputs!$B$17)*DCF!E$6</f>
        <v>5526.19492831353</v>
      </c>
      <c r="CP653" s="15">
        <f ca="1">(BI653*DCF!F$28-DCF!F$5*MAX(BI653*DCF!F$28,0)-MAX(BI653-BH653,0)/Inputs!$B$17)*DCF!F$6</f>
        <v>6826.1002213498105</v>
      </c>
      <c r="CQ653" s="15">
        <f ca="1">(BJ653*DCF!G$28-DCF!G$5*MAX(BJ653*DCF!G$28,0)-MAX(BJ653-BI653,0)/Inputs!$B$17)*DCF!G$6</f>
        <v>7331.767454394052</v>
      </c>
      <c r="CR653" s="15">
        <f ca="1">(BK653*DCF!H$28-DCF!H$5*MAX(BK653*DCF!H$28,0)-MAX(BK653-BJ653,0)/Inputs!$B$17)*DCF!H$6</f>
        <v>8060.5468759666437</v>
      </c>
      <c r="CS653" s="15">
        <f ca="1">(BL653*DCF!I$28-DCF!I$5*MAX(BL653*DCF!I$28,0)-MAX(BL653-BK653,0)/Inputs!$B$17)*DCF!I$6</f>
        <v>9011.9134551461066</v>
      </c>
      <c r="CT653" s="15">
        <f ca="1">(BM653*DCF!J$28-DCF!J$5*MAX(BM653*DCF!J$28,0)-MAX(BM653-BL653,0)/Inputs!$B$17)*DCF!J$6</f>
        <v>10282.142547812531</v>
      </c>
      <c r="CU653" s="15">
        <f ca="1">(BN653*DCF!K$28-DCF!K$5*MAX(BN653*DCF!K$28,0)-MAX(BN653-BM653,0)/Inputs!$B$17)*DCF!K$6</f>
        <v>11188.089250740743</v>
      </c>
      <c r="CV653" s="15">
        <f ca="1">(BO653*DCF!L$28-DCF!L$5*MAX(BO653*DCF!L$28,0)-MAX(BO653-BN653,0)/Inputs!$B$17)*DCF!L$6</f>
        <v>13353.799629718826</v>
      </c>
      <c r="CW653" s="15">
        <f ca="1">(BP653*DCF!M$28-DCF!M$5*MAX(BP653*DCF!M$28,0)-MAX(BP653-BO653,0)/Inputs!$B$17)*DCF!M$6</f>
        <v>15918.653251059246</v>
      </c>
      <c r="CX653" s="15">
        <f ca="1">(BQ653*DCF!C$46-DCF!C$5*MAX(BQ653*DCF!C$46,0)-MAX(BQ653-Inputs!$B$20,0)/Inputs!$B$24)*DCF!C$6</f>
        <v>-2958.5830377876423</v>
      </c>
      <c r="CY653" s="15">
        <f ca="1">(BR653*DCF!D$46-DCF!D$5*MAX(BR653*DCF!D$46,0)-MAX(BR653-BQ653,0)/Inputs!$B$24)*DCF!D$6</f>
        <v>-2885.5557943847398</v>
      </c>
      <c r="CZ653" s="15">
        <f ca="1">(BS653*DCF!E$46-DCF!E$5*MAX(BS653*DCF!E$46,0)-MAX(BS653-BR653,0)/Inputs!$B$24)*DCF!E$6</f>
        <v>-3146.1134017733061</v>
      </c>
      <c r="DA653" s="15">
        <f ca="1">(BT653*DCF!F$46-DCF!F$5*MAX(BT653*DCF!F$46,0)-MAX(BT653-BS653,0)/Inputs!$B$24)*DCF!F$6</f>
        <v>-1858.93549597118</v>
      </c>
      <c r="DB653" s="15">
        <f ca="1">(BU653*DCF!G$46-DCF!G$5*MAX(BU653*DCF!G$46,0)-MAX(BU653-BT653,0)/Inputs!$B$24)*DCF!G$6</f>
        <v>-2406.507521978539</v>
      </c>
      <c r="DC653" s="15">
        <f ca="1">(BV653*DCF!H$46-DCF!H$5*MAX(BV653*DCF!H$46,0)-MAX(BV653-BU653,0)/Inputs!$B$24)*DCF!H$6</f>
        <v>-3046.1583803901799</v>
      </c>
      <c r="DD653" s="15">
        <f ca="1">(BW653*DCF!I$46-DCF!I$5*MAX(BW653*DCF!I$46,0)-MAX(BW653-BV653,0)/Inputs!$B$24)*DCF!I$6</f>
        <v>-4033.6463937971598</v>
      </c>
      <c r="DE653" s="15">
        <f ca="1">(BX653*DCF!J$46-DCF!J$5*MAX(BX653*DCF!J$46,0)-MAX(BX653-BW653,0)/Inputs!$B$24)*DCF!J$6</f>
        <v>-3781.0571435775296</v>
      </c>
      <c r="DF653" s="15">
        <f ca="1">(BY653*DCF!K$46-DCF!K$5*MAX(BY653*DCF!K$46,0)-MAX(BY653-BX653,0)/Inputs!$B$24)*DCF!K$6</f>
        <v>623.63724915634975</v>
      </c>
      <c r="DG653" s="15">
        <f ca="1">(BZ653*DCF!L$46-DCF!L$5*MAX(BZ653*DCF!L$46,0)-MAX(BZ653-BY653,0)/Inputs!$B$24)*DCF!L$6</f>
        <v>-7596.7470755930217</v>
      </c>
      <c r="DH653" s="15">
        <f ca="1">(CA653*DCF!M$46-DCF!M$5*MAX(CA653*DCF!M$46,0)-MAX(CA653-BZ653,0)/Inputs!$B$24)*DCF!M$6</f>
        <v>9147.2624357775567</v>
      </c>
      <c r="DI653" s="15">
        <f ca="1">SUM(CB653:CL653)+BE653*DCF!M$10*(1+Inputs!$B$30)*(1-Inputs!$B$33)*(1-Inputs!$B$30/Inputs!$B$31)/(Inputs!$B$29-Inputs!$B$30)*DCF!M$6</f>
        <v>107011.97913264754</v>
      </c>
      <c r="DJ653" s="15">
        <f ca="1">SUM(CM653:CW653)+BP653*DCF!M$28*(1+Inputs!$B$30)*(1-Inputs!$B$33)*(1-Inputs!$B$30/Inputs!$B$31)/(Inputs!$B$29-Inputs!$B$30)*DCF!M$6</f>
        <v>428235.35808084649</v>
      </c>
      <c r="DK653" s="15">
        <f ca="1">SUM(CX653:DH653)+CA653*DCF!M$46*(1+Inputs!$B$30)*(1-Inputs!$B$33)*(1-Inputs!$B$30/Inputs!$B$31)/(Inputs!$B$29-Inputs!$B$30)*DCF!M$6</f>
        <v>322389.22177899181</v>
      </c>
      <c r="DM653" s="15">
        <f ca="1">DI653+DJ653+DK653+Inputs!$B$34+Inputs!$B$36-Inputs!$B$35</f>
        <v>934487.55899248575</v>
      </c>
    </row>
    <row r="654" spans="1:117" x14ac:dyDescent="0.75">
      <c r="A654" s="11">
        <v>641</v>
      </c>
      <c r="C654" s="24">
        <f t="shared" ref="C654:M663" ca="1" si="364">_xlfn.NORM.S.INV(RAND())</f>
        <v>0.23254187912420618</v>
      </c>
      <c r="D654" s="24">
        <f t="shared" ca="1" si="364"/>
        <v>-0.63548082406948048</v>
      </c>
      <c r="E654" s="24">
        <f t="shared" ca="1" si="364"/>
        <v>-0.27968279757924486</v>
      </c>
      <c r="F654" s="24">
        <f t="shared" ca="1" si="364"/>
        <v>1.5064172501290163</v>
      </c>
      <c r="G654" s="24">
        <f t="shared" ca="1" si="364"/>
        <v>-1.2370107531537307</v>
      </c>
      <c r="H654" s="24">
        <f t="shared" ca="1" si="364"/>
        <v>1.0823360639142314</v>
      </c>
      <c r="I654" s="24">
        <f t="shared" ca="1" si="364"/>
        <v>-6.5039487531121334E-2</v>
      </c>
      <c r="J654" s="24">
        <f t="shared" ca="1" si="364"/>
        <v>1.8843529469151161</v>
      </c>
      <c r="K654" s="24">
        <f t="shared" ca="1" si="364"/>
        <v>0.31850508206976264</v>
      </c>
      <c r="L654" s="24">
        <f t="shared" ca="1" si="364"/>
        <v>0.81187423971378092</v>
      </c>
      <c r="M654" s="24">
        <f t="shared" ca="1" si="364"/>
        <v>1.1373094718694865</v>
      </c>
      <c r="N654" s="24">
        <f ca="1">SQRT(Inputs!$B$38)*C654+SQRT(1-Inputs!$B$38)*_xlfn.NORM.S.INV(RAND())</f>
        <v>0.20116976703821959</v>
      </c>
      <c r="O654" s="24">
        <f ca="1">SQRT(Inputs!$B$38)*D654+SQRT(1-Inputs!$B$38)*_xlfn.NORM.S.INV(RAND())</f>
        <v>-0.91203045611082778</v>
      </c>
      <c r="P654" s="24">
        <f ca="1">SQRT(Inputs!$B$38)*E654+SQRT(1-Inputs!$B$38)*_xlfn.NORM.S.INV(RAND())</f>
        <v>1.1632988709970782</v>
      </c>
      <c r="Q654" s="24">
        <f ca="1">SQRT(Inputs!$B$38)*F654+SQRT(1-Inputs!$B$38)*_xlfn.NORM.S.INV(RAND())</f>
        <v>0.21881764690185179</v>
      </c>
      <c r="R654" s="24">
        <f ca="1">SQRT(Inputs!$B$38)*G654+SQRT(1-Inputs!$B$38)*_xlfn.NORM.S.INV(RAND())</f>
        <v>-0.44040332164897023</v>
      </c>
      <c r="S654" s="24">
        <f ca="1">SQRT(Inputs!$B$38)*H654+SQRT(1-Inputs!$B$38)*_xlfn.NORM.S.INV(RAND())</f>
        <v>0.3591445466345069</v>
      </c>
      <c r="T654" s="24">
        <f ca="1">SQRT(Inputs!$B$38)*I654+SQRT(1-Inputs!$B$38)*_xlfn.NORM.S.INV(RAND())</f>
        <v>0.27545025660244632</v>
      </c>
      <c r="U654" s="24">
        <f ca="1">SQRT(Inputs!$B$38)*J654+SQRT(1-Inputs!$B$38)*_xlfn.NORM.S.INV(RAND())</f>
        <v>1.4184643230319081</v>
      </c>
      <c r="V654" s="24">
        <f ca="1">SQRT(Inputs!$B$38)*K654+SQRT(1-Inputs!$B$38)*_xlfn.NORM.S.INV(RAND())</f>
        <v>-1.5792766304270549</v>
      </c>
      <c r="W654" s="24">
        <f ca="1">SQRT(Inputs!$B$38)*L654+SQRT(1-Inputs!$B$38)*_xlfn.NORM.S.INV(RAND())</f>
        <v>0.81951718565932274</v>
      </c>
      <c r="X654" s="24">
        <f ca="1">SQRT(Inputs!$B$38)*M654+SQRT(1-Inputs!$B$38)*_xlfn.NORM.S.INV(RAND())</f>
        <v>1.8465059102410439</v>
      </c>
      <c r="Y654" s="24">
        <f ca="1">SQRT(Inputs!$B$38)*C654+SQRT(1-Inputs!$B$38)*_xlfn.NORM.S.INV(RAND())</f>
        <v>1.5994228994922342</v>
      </c>
      <c r="Z654" s="24">
        <f ca="1">SQRT(Inputs!$B$38)*D654+SQRT(1-Inputs!$B$38)*_xlfn.NORM.S.INV(RAND())</f>
        <v>-0.50007670055665343</v>
      </c>
      <c r="AA654" s="24">
        <f ca="1">SQRT(Inputs!$B$38)*E654+SQRT(1-Inputs!$B$38)*_xlfn.NORM.S.INV(RAND())</f>
        <v>0.3499642502338588</v>
      </c>
      <c r="AB654" s="24">
        <f ca="1">SQRT(Inputs!$B$38)*F654+SQRT(1-Inputs!$B$38)*_xlfn.NORM.S.INV(RAND())</f>
        <v>0.49006794806603782</v>
      </c>
      <c r="AC654" s="24">
        <f ca="1">SQRT(Inputs!$B$38)*G654+SQRT(1-Inputs!$B$38)*_xlfn.NORM.S.INV(RAND())</f>
        <v>-0.73876486580733725</v>
      </c>
      <c r="AD654" s="24">
        <f ca="1">SQRT(Inputs!$B$38)*H654+SQRT(1-Inputs!$B$38)*_xlfn.NORM.S.INV(RAND())</f>
        <v>0.38550670022996325</v>
      </c>
      <c r="AE654" s="24">
        <f ca="1">SQRT(Inputs!$B$38)*I654+SQRT(1-Inputs!$B$38)*_xlfn.NORM.S.INV(RAND())</f>
        <v>0.6725864853735436</v>
      </c>
      <c r="AF654" s="24">
        <f ca="1">SQRT(Inputs!$B$38)*J654+SQRT(1-Inputs!$B$38)*_xlfn.NORM.S.INV(RAND())</f>
        <v>1.1501835057045473</v>
      </c>
      <c r="AG654" s="24">
        <f ca="1">SQRT(Inputs!$B$38)*K654+SQRT(1-Inputs!$B$38)*_xlfn.NORM.S.INV(RAND())</f>
        <v>0.38162196688199812</v>
      </c>
      <c r="AH654" s="24">
        <f ca="1">SQRT(Inputs!$B$38)*L654+SQRT(1-Inputs!$B$38)*_xlfn.NORM.S.INV(RAND())</f>
        <v>0.36288866959384075</v>
      </c>
      <c r="AI654" s="24">
        <f ca="1">SQRT(Inputs!$B$38)*M654+SQRT(1-Inputs!$B$38)*_xlfn.NORM.S.INV(RAND())</f>
        <v>1.2508575751758271</v>
      </c>
      <c r="AJ654" s="24">
        <f ca="1">SQRT(Inputs!$B$38)*C654+SQRT(1-Inputs!$B$38)*_xlfn.NORM.S.INV(RAND())</f>
        <v>-0.59008988779722116</v>
      </c>
      <c r="AK654" s="24">
        <f ca="1">SQRT(Inputs!$B$38)*D654+SQRT(1-Inputs!$B$38)*_xlfn.NORM.S.INV(RAND())</f>
        <v>-1.1012445691744657</v>
      </c>
      <c r="AL654" s="24">
        <f ca="1">SQRT(Inputs!$B$38)*E654+SQRT(1-Inputs!$B$38)*_xlfn.NORM.S.INV(RAND())</f>
        <v>0.75574510853059085</v>
      </c>
      <c r="AM654" s="24">
        <f ca="1">SQRT(Inputs!$B$38)*F654+SQRT(1-Inputs!$B$38)*_xlfn.NORM.S.INV(RAND())</f>
        <v>0.50820863513459091</v>
      </c>
      <c r="AN654" s="24">
        <f ca="1">SQRT(Inputs!$B$38)*G654+SQRT(1-Inputs!$B$38)*_xlfn.NORM.S.INV(RAND())</f>
        <v>-0.72302502195339413</v>
      </c>
      <c r="AO654" s="24">
        <f ca="1">SQRT(Inputs!$B$38)*H654+SQRT(1-Inputs!$B$38)*_xlfn.NORM.S.INV(RAND())</f>
        <v>-0.34820743173101498</v>
      </c>
      <c r="AP654" s="24">
        <f ca="1">SQRT(Inputs!$B$38)*I654+SQRT(1-Inputs!$B$38)*_xlfn.NORM.S.INV(RAND())</f>
        <v>-0.24385427186131098</v>
      </c>
      <c r="AQ654" s="24">
        <f ca="1">SQRT(Inputs!$B$38)*J654+SQRT(1-Inputs!$B$38)*_xlfn.NORM.S.INV(RAND())</f>
        <v>1.069032736069917</v>
      </c>
      <c r="AR654" s="24">
        <f ca="1">SQRT(Inputs!$B$38)*K654+SQRT(1-Inputs!$B$38)*_xlfn.NORM.S.INV(RAND())</f>
        <v>-1.0862299071072985</v>
      </c>
      <c r="AS654" s="24">
        <f ca="1">SQRT(Inputs!$B$38)*L654+SQRT(1-Inputs!$B$38)*_xlfn.NORM.S.INV(RAND())</f>
        <v>-7.0582247113630592E-2</v>
      </c>
      <c r="AT654" s="24">
        <f ca="1">SQRT(Inputs!$B$38)*M654+SQRT(1-Inputs!$B$38)*_xlfn.NORM.S.INV(RAND())</f>
        <v>-1.217236042378754</v>
      </c>
      <c r="AU654" s="15">
        <f ca="1">Inputs!$B$6*EXP($B$8-0.5*C$5^2+C$5*N654)</f>
        <v>5126.4894441750193</v>
      </c>
      <c r="AV654" s="15">
        <f t="shared" ref="AV654:AV717" ca="1" si="365">AU654*EXP($B$8-0.5*D$5^2+D$5*O654)</f>
        <v>5457.0389276824599</v>
      </c>
      <c r="AW654" s="15">
        <f t="shared" ref="AW654:AW717" ca="1" si="366">AV654*EXP($B$8-0.5*E$5^2+E$5*P654)</f>
        <v>7784.301286245247</v>
      </c>
      <c r="AX654" s="15">
        <f t="shared" ref="AX654:AX717" ca="1" si="367">AW654*EXP($B$8-0.5*F$5^2+F$5*Q654)</f>
        <v>9767.2460209697692</v>
      </c>
      <c r="AY654" s="15">
        <f t="shared" ref="AY654:AY717" ca="1" si="368">AX654*EXP($B$8-0.5*G$5^2+G$5*R654)</f>
        <v>11338.14972890124</v>
      </c>
      <c r="AZ654" s="15">
        <f t="shared" ref="AZ654:AZ717" ca="1" si="369">AY654*EXP($B$8-0.5*H$5^2+H$5*S654)</f>
        <v>14426.27006983152</v>
      </c>
      <c r="BA654" s="15">
        <f t="shared" ref="BA654:BA717" ca="1" si="370">AZ654*EXP($B$8-0.5*I$5^2+I$5*T654)</f>
        <v>18170.41380491322</v>
      </c>
      <c r="BB654" s="15">
        <f t="shared" ref="BB654:BB717" ca="1" si="371">BA654*EXP($B$8-0.5*J$5^2+J$5*U654)</f>
        <v>25643.322510192305</v>
      </c>
      <c r="BC654" s="15">
        <f t="shared" ref="BC654:BC717" ca="1" si="372">BB654*EXP($B$8-0.5*K$5^2+K$5*V654)</f>
        <v>26965.786249967317</v>
      </c>
      <c r="BD654" s="15">
        <f t="shared" ref="BD654:BD717" ca="1" si="373">BC654*EXP($B$8-0.5*L$5^2+L$5*W654)</f>
        <v>35667.469219874794</v>
      </c>
      <c r="BE654" s="15">
        <f t="shared" ref="BE654:BE717" ca="1" si="374">BD654*EXP($B$8-0.5*M$5^2+M$5*X654)</f>
        <v>51710.645201146785</v>
      </c>
      <c r="BF654" s="15">
        <f ca="1">Inputs!$B$13*EXP($B$9-0.5*C$6^2+C$6*Y654)</f>
        <v>18991.582371727556</v>
      </c>
      <c r="BG654" s="15">
        <f t="shared" ref="BG654:BG717" ca="1" si="375">BF654*EXP($B$9-0.5*D$6^2+D$6*Z654)</f>
        <v>21148.658341117534</v>
      </c>
      <c r="BH654" s="15">
        <f t="shared" ref="BH654:BH717" ca="1" si="376">BG654*EXP($B$9-0.5*E$6^2+E$6*AA654)</f>
        <v>27384.00164197513</v>
      </c>
      <c r="BI654" s="15">
        <f t="shared" ref="BI654:BI717" ca="1" si="377">BH654*EXP($B$9-0.5*F$6^2+F$6*AB654)</f>
        <v>36148.557044761001</v>
      </c>
      <c r="BJ654" s="15">
        <f t="shared" ref="BJ654:BJ717" ca="1" si="378">BI654*EXP($B$9-0.5*G$6^2+G$6*AC654)</f>
        <v>39839.189200809196</v>
      </c>
      <c r="BK654" s="15">
        <f t="shared" ref="BK654:BK717" ca="1" si="379">BJ654*EXP($B$9-0.5*H$6^2+H$6*AD654)</f>
        <v>51529.80661521892</v>
      </c>
      <c r="BL654" s="15">
        <f t="shared" ref="BL654:BL717" ca="1" si="380">BK654*EXP($B$9-0.5*I$6^2+I$6*AE654)</f>
        <v>69062.898922645356</v>
      </c>
      <c r="BM654" s="15">
        <f t="shared" ref="BM654:BM717" ca="1" si="381">BL654*EXP($B$9-0.5*J$6^2+J$6*AF654)</f>
        <v>97932.514072614547</v>
      </c>
      <c r="BN654" s="15">
        <f t="shared" ref="BN654:BN717" ca="1" si="382">BM654*EXP($B$9-0.5*K$6^2+K$6*AG654)</f>
        <v>126080.79894698125</v>
      </c>
      <c r="BO654" s="15">
        <f t="shared" ref="BO654:BO717" ca="1" si="383">BN654*EXP($B$9-0.5*L$6^2+L$6*AH654)</f>
        <v>161813.10598780648</v>
      </c>
      <c r="BP654" s="15">
        <f t="shared" ref="BP654:BP717" ca="1" si="384">BO654*EXP($B$9-0.5*M$6^2+M$6*AI654)</f>
        <v>229484.22101658981</v>
      </c>
      <c r="BQ654" s="15">
        <f ca="1">Inputs!$B$20*EXP($B$10-0.5*C$7^2+C$7*AJ654)</f>
        <v>3479.465670264955</v>
      </c>
      <c r="BR654" s="15">
        <f t="shared" ref="BR654:BR717" ca="1" si="385">BQ654*EXP($B$10-0.5*D$7^2+D$7*AK654)</f>
        <v>3327.851812749584</v>
      </c>
      <c r="BS654" s="15">
        <f t="shared" ref="BS654:BS717" ca="1" si="386">BR654*EXP($B$10-0.5*E$7^2+E$7*AL654)</f>
        <v>5661.8261589953281</v>
      </c>
      <c r="BT654" s="15">
        <f t="shared" ref="BT654:BT717" ca="1" si="387">BS654*EXP($B$10-0.5*F$7^2+F$7*AM654)</f>
        <v>8919.7412767148398</v>
      </c>
      <c r="BU654" s="15">
        <f t="shared" ref="BU654:BU717" ca="1" si="388">BT654*EXP($B$10-0.5*G$7^2+G$7*AN654)</f>
        <v>10377.624744155215</v>
      </c>
      <c r="BV654" s="15">
        <f t="shared" ref="BV654:BV717" ca="1" si="389">BU654*EXP($B$10-0.5*H$7^2+H$7*AO654)</f>
        <v>13348.869804227208</v>
      </c>
      <c r="BW654" s="15">
        <f t="shared" ref="BW654:BW717" ca="1" si="390">BV654*EXP($B$10-0.5*I$7^2+I$7*AP654)</f>
        <v>17690.583646282153</v>
      </c>
      <c r="BX654" s="15">
        <f t="shared" ref="BX654:BX717" ca="1" si="391">BW654*EXP($B$10-0.5*J$7^2+J$7*AQ654)</f>
        <v>30656.99995682489</v>
      </c>
      <c r="BY654" s="15">
        <f t="shared" ref="BY654:BY717" ca="1" si="392">BX654*EXP($B$10-0.5*K$7^2+K$7*AR654)</f>
        <v>34895.080541465686</v>
      </c>
      <c r="BZ654" s="15">
        <f t="shared" ref="BZ654:BZ717" ca="1" si="393">BY654*EXP($B$10-0.5*L$7^2+L$7*AS654)</f>
        <v>48331.478152141804</v>
      </c>
      <c r="CA654" s="15">
        <f t="shared" ref="CA654:CA717" ca="1" si="394">BZ654*EXP($B$10-0.5*M$7^2+M$7*AT654)</f>
        <v>54685.605934818886</v>
      </c>
      <c r="CB654" s="15">
        <f ca="1">(AU654*DCF!C$10-DCF!C$5*MAX(AU654*DCF!C$10,0)-MAX(AU654-Inputs!$B$6,0)/Inputs!$B$10)*DCF!C$6</f>
        <v>1041.9031716436555</v>
      </c>
      <c r="CC654" s="15">
        <f ca="1">(AV654*DCF!D$10-DCF!D$5*MAX(AV654*DCF!D$10,0)-MAX(AV654-AU654,0)/Inputs!$B$10)*DCF!D$6</f>
        <v>1249.5204279386669</v>
      </c>
      <c r="CD654" s="15">
        <f ca="1">(AW654*DCF!E$10-DCF!E$5*MAX(AW654*DCF!E$10,0)-MAX(AW654-AV654,0)/Inputs!$B$10)*DCF!E$6</f>
        <v>1273.075392360332</v>
      </c>
      <c r="CE654" s="15">
        <f ca="1">(AX654*DCF!F$10-DCF!F$5*MAX(AX654*DCF!F$10,0)-MAX(AX654-AW654,0)/Inputs!$B$10)*DCF!F$6</f>
        <v>1719.5726041511648</v>
      </c>
      <c r="CF654" s="15">
        <f ca="1">(AY654*DCF!G$10-DCF!G$5*MAX(AY654*DCF!G$10,0)-MAX(AY654-AX654,0)/Inputs!$B$10)*DCF!G$6</f>
        <v>2034.1558121702155</v>
      </c>
      <c r="CG654" s="15">
        <f ca="1">(AZ654*DCF!H$10-DCF!H$5*MAX(AZ654*DCF!H$10,0)-MAX(AZ654-AY654,0)/Inputs!$B$10)*DCF!H$6</f>
        <v>2252.5195533511642</v>
      </c>
      <c r="CH654" s="15">
        <f ca="1">(BA654*DCF!I$10-DCF!I$5*MAX(BA654*DCF!I$10,0)-MAX(BA654-AZ654,0)/Inputs!$B$10)*DCF!I$6</f>
        <v>2704.9009879498985</v>
      </c>
      <c r="CI654" s="15">
        <f ca="1">(BB654*DCF!J$10-DCF!J$5*MAX(BB654*DCF!J$10,0)-MAX(BB654-BA654,0)/Inputs!$B$10)*DCF!J$6</f>
        <v>3268.0574729405485</v>
      </c>
      <c r="CJ654" s="15">
        <f ca="1">(BC654*DCF!K$10-DCF!K$5*MAX(BC654*DCF!K$10,0)-MAX(BC654-BB654,0)/Inputs!$B$10)*DCF!K$6</f>
        <v>4155.9337212563987</v>
      </c>
      <c r="CK654" s="15">
        <f ca="1">(BD654*DCF!L$10-DCF!L$5*MAX(BD654*DCF!L$10,0)-MAX(BD654-BC654,0)/Inputs!$B$10)*DCF!L$6</f>
        <v>4254.0641092463602</v>
      </c>
      <c r="CL654" s="15">
        <f ca="1">(BE654*DCF!M$10-DCF!M$5*MAX(BE654*DCF!M$10,0)-MAX(BE654-BD654,0)/Inputs!$B$10)*DCF!M$6</f>
        <v>5380.5120749650578</v>
      </c>
      <c r="CM654" s="15">
        <f ca="1">(BF654*DCF!C$28-DCF!C$5*MAX(BF654*DCF!C$28,0)-MAX(BF654-Inputs!$B$13,0)/Inputs!$B$17)*DCF!C$6</f>
        <v>4039.8518013097196</v>
      </c>
      <c r="CN654" s="15">
        <f ca="1">(BG654*DCF!D$28-DCF!D$5*MAX(BG654*DCF!D$28,0)-MAX(BG654-BF654,0)/Inputs!$B$17)*DCF!D$6</f>
        <v>5768.5644447135801</v>
      </c>
      <c r="CO654" s="15">
        <f ca="1">(BH654*DCF!E$28-DCF!E$5*MAX(BH654*DCF!E$28,0)-MAX(BH654-BG654,0)/Inputs!$B$17)*DCF!E$6</f>
        <v>6526.7365402277837</v>
      </c>
      <c r="CP654" s="15">
        <f ca="1">(BI654*DCF!F$28-DCF!F$5*MAX(BI654*DCF!F$28,0)-MAX(BI654-BH654,0)/Inputs!$B$17)*DCF!F$6</f>
        <v>8217.6552080395832</v>
      </c>
      <c r="CQ654" s="15">
        <f ca="1">(BJ654*DCF!G$28-DCF!G$5*MAX(BJ654*DCF!G$28,0)-MAX(BJ654-BI654,0)/Inputs!$B$17)*DCF!G$6</f>
        <v>9715.8520275540814</v>
      </c>
      <c r="CR654" s="15">
        <f ca="1">(BK654*DCF!H$28-DCF!H$5*MAX(BK654*DCF!H$28,0)-MAX(BK654-BJ654,0)/Inputs!$B$17)*DCF!H$6</f>
        <v>10927.495824330263</v>
      </c>
      <c r="CS654" s="15">
        <f ca="1">(BL654*DCF!I$28-DCF!I$5*MAX(BL654*DCF!I$28,0)-MAX(BL654-BK654,0)/Inputs!$B$17)*DCF!I$6</f>
        <v>13723.814170327778</v>
      </c>
      <c r="CT654" s="15">
        <f ca="1">(BM654*DCF!J$28-DCF!J$5*MAX(BM654*DCF!J$28,0)-MAX(BM654-BL654,0)/Inputs!$B$17)*DCF!J$6</f>
        <v>18019.205507532191</v>
      </c>
      <c r="CU654" s="15">
        <f ca="1">(BN654*DCF!K$28-DCF!K$5*MAX(BN654*DCF!K$28,0)-MAX(BN654-BM654,0)/Inputs!$B$17)*DCF!K$6</f>
        <v>23178.36077704441</v>
      </c>
      <c r="CV654" s="15">
        <f ca="1">(BO654*DCF!L$28-DCF!L$5*MAX(BO654*DCF!L$28,0)-MAX(BO654-BN654,0)/Inputs!$B$17)*DCF!L$6</f>
        <v>28241.940956427476</v>
      </c>
      <c r="CW654" s="15">
        <f ca="1">(BP654*DCF!M$28-DCF!M$5*MAX(BP654*DCF!M$28,0)-MAX(BP654-BO654,0)/Inputs!$B$17)*DCF!M$6</f>
        <v>36104.055962333681</v>
      </c>
      <c r="CX654" s="15">
        <f ca="1">(BQ654*DCF!C$46-DCF!C$5*MAX(BQ654*DCF!C$46,0)-MAX(BQ654-Inputs!$B$20,0)/Inputs!$B$24)*DCF!C$6</f>
        <v>-932.193305033456</v>
      </c>
      <c r="CY654" s="15">
        <f ca="1">(BR654*DCF!D$46-DCF!D$5*MAX(BR654*DCF!D$46,0)-MAX(BR654-BQ654,0)/Inputs!$B$24)*DCF!D$6</f>
        <v>-567.98669792887415</v>
      </c>
      <c r="CZ654" s="15">
        <f ca="1">(BS654*DCF!E$46-DCF!E$5*MAX(BS654*DCF!E$46,0)-MAX(BS654-BR654,0)/Inputs!$B$24)*DCF!E$6</f>
        <v>-1589.509235272752</v>
      </c>
      <c r="DA654" s="15">
        <f ca="1">(BT654*DCF!F$46-DCF!F$5*MAX(BT654*DCF!F$46,0)-MAX(BT654-BS654,0)/Inputs!$B$24)*DCF!F$6</f>
        <v>-1835.9018395916496</v>
      </c>
      <c r="DB654" s="15">
        <f ca="1">(BU654*DCF!G$46-DCF!G$5*MAX(BU654*DCF!G$46,0)-MAX(BU654-BT654,0)/Inputs!$B$24)*DCF!G$6</f>
        <v>-839.48598689715186</v>
      </c>
      <c r="DC654" s="15">
        <f ca="1">(BV654*DCF!H$46-DCF!H$5*MAX(BV654*DCF!H$46,0)-MAX(BV654-BU654,0)/Inputs!$B$24)*DCF!H$6</f>
        <v>-923.29619729684407</v>
      </c>
      <c r="DD654" s="15">
        <f ca="1">(BW654*DCF!I$46-DCF!I$5*MAX(BW654*DCF!I$46,0)-MAX(BW654-BV654,0)/Inputs!$B$24)*DCF!I$6</f>
        <v>-837.76719680307815</v>
      </c>
      <c r="DE654" s="15">
        <f ca="1">(BX654*DCF!J$46-DCF!J$5*MAX(BX654*DCF!J$46,0)-MAX(BX654-BW654,0)/Inputs!$B$24)*DCF!J$6</f>
        <v>-2152.5054177828169</v>
      </c>
      <c r="DF654" s="15">
        <f ca="1">(BY654*DCF!K$46-DCF!K$5*MAX(BY654*DCF!K$46,0)-MAX(BY654-BX654,0)/Inputs!$B$24)*DCF!K$6</f>
        <v>955.10648260544338</v>
      </c>
      <c r="DG654" s="15">
        <f ca="1">(BZ654*DCF!L$46-DCF!L$5*MAX(BZ654*DCF!L$46,0)-MAX(BZ654-BY654,0)/Inputs!$B$24)*DCF!L$6</f>
        <v>300.23031598842397</v>
      </c>
      <c r="DH654" s="15">
        <f ca="1">(CA654*DCF!M$46-DCF!M$5*MAX(CA654*DCF!M$46,0)-MAX(CA654-BZ654,0)/Inputs!$B$24)*DCF!M$6</f>
        <v>2958.7670357339912</v>
      </c>
      <c r="DI654" s="15">
        <f ca="1">SUM(CB654:CL654)+BE654*DCF!M$10*(1+Inputs!$B$30)*(1-Inputs!$B$33)*(1-Inputs!$B$30/Inputs!$B$31)/(Inputs!$B$29-Inputs!$B$30)*DCF!M$6</f>
        <v>173245.62472525722</v>
      </c>
      <c r="DJ654" s="15">
        <f ca="1">SUM(CM654:CW654)+BP654*DCF!M$28*(1+Inputs!$B$30)*(1-Inputs!$B$33)*(1-Inputs!$B$30/Inputs!$B$31)/(Inputs!$B$29-Inputs!$B$30)*DCF!M$6</f>
        <v>1016007.0288249531</v>
      </c>
      <c r="DK654" s="15">
        <f ca="1">SUM(CX654:DH654)+CA654*DCF!M$46*(1+Inputs!$B$30)*(1-Inputs!$B$33)*(1-Inputs!$B$30/Inputs!$B$31)/(Inputs!$B$29-Inputs!$B$30)*DCF!M$6</f>
        <v>79085.882657096925</v>
      </c>
      <c r="DM654" s="15">
        <f ca="1">DI654+DJ654+DK654+Inputs!$B$34+Inputs!$B$36-Inputs!$B$35</f>
        <v>1345189.5362073074</v>
      </c>
    </row>
    <row r="655" spans="1:117" x14ac:dyDescent="0.75">
      <c r="A655" s="11">
        <v>642</v>
      </c>
      <c r="C655" s="24">
        <f t="shared" ca="1" si="364"/>
        <v>0.73376008728833131</v>
      </c>
      <c r="D655" s="24">
        <f t="shared" ca="1" si="364"/>
        <v>-1.5006178399133538</v>
      </c>
      <c r="E655" s="24">
        <f t="shared" ca="1" si="364"/>
        <v>0.37414320355471137</v>
      </c>
      <c r="F655" s="24">
        <f t="shared" ca="1" si="364"/>
        <v>-0.45837259794638113</v>
      </c>
      <c r="G655" s="24">
        <f t="shared" ca="1" si="364"/>
        <v>0.80785144682722654</v>
      </c>
      <c r="H655" s="24">
        <f t="shared" ca="1" si="364"/>
        <v>-1.2758663093225107</v>
      </c>
      <c r="I655" s="24">
        <f t="shared" ca="1" si="364"/>
        <v>0.47224534358960024</v>
      </c>
      <c r="J655" s="24">
        <f t="shared" ca="1" si="364"/>
        <v>-0.90530569875017819</v>
      </c>
      <c r="K655" s="24">
        <f t="shared" ca="1" si="364"/>
        <v>-1.3337648159261852</v>
      </c>
      <c r="L655" s="24">
        <f t="shared" ca="1" si="364"/>
        <v>-1.3528380925793984</v>
      </c>
      <c r="M655" s="24">
        <f t="shared" ca="1" si="364"/>
        <v>-2.3488032343401284</v>
      </c>
      <c r="N655" s="24">
        <f ca="1">SQRT(Inputs!$B$38)*C655+SQRT(1-Inputs!$B$38)*_xlfn.NORM.S.INV(RAND())</f>
        <v>-0.81363533286967726</v>
      </c>
      <c r="O655" s="24">
        <f ca="1">SQRT(Inputs!$B$38)*D655+SQRT(1-Inputs!$B$38)*_xlfn.NORM.S.INV(RAND())</f>
        <v>-0.24521802096607381</v>
      </c>
      <c r="P655" s="24">
        <f ca="1">SQRT(Inputs!$B$38)*E655+SQRT(1-Inputs!$B$38)*_xlfn.NORM.S.INV(RAND())</f>
        <v>0.66673238006128233</v>
      </c>
      <c r="Q655" s="24">
        <f ca="1">SQRT(Inputs!$B$38)*F655+SQRT(1-Inputs!$B$38)*_xlfn.NORM.S.INV(RAND())</f>
        <v>-0.51312203199009954</v>
      </c>
      <c r="R655" s="24">
        <f ca="1">SQRT(Inputs!$B$38)*G655+SQRT(1-Inputs!$B$38)*_xlfn.NORM.S.INV(RAND())</f>
        <v>-0.50292739772514361</v>
      </c>
      <c r="S655" s="24">
        <f ca="1">SQRT(Inputs!$B$38)*H655+SQRT(1-Inputs!$B$38)*_xlfn.NORM.S.INV(RAND())</f>
        <v>-0.75969531270688162</v>
      </c>
      <c r="T655" s="24">
        <f ca="1">SQRT(Inputs!$B$38)*I655+SQRT(1-Inputs!$B$38)*_xlfn.NORM.S.INV(RAND())</f>
        <v>-2.9355316947492938E-2</v>
      </c>
      <c r="U655" s="24">
        <f ca="1">SQRT(Inputs!$B$38)*J655+SQRT(1-Inputs!$B$38)*_xlfn.NORM.S.INV(RAND())</f>
        <v>-0.40441184812997855</v>
      </c>
      <c r="V655" s="24">
        <f ca="1">SQRT(Inputs!$B$38)*K655+SQRT(1-Inputs!$B$38)*_xlfn.NORM.S.INV(RAND())</f>
        <v>-1.7493329672009206</v>
      </c>
      <c r="W655" s="24">
        <f ca="1">SQRT(Inputs!$B$38)*L655+SQRT(1-Inputs!$B$38)*_xlfn.NORM.S.INV(RAND())</f>
        <v>5.1122488164445867E-2</v>
      </c>
      <c r="X655" s="24">
        <f ca="1">SQRT(Inputs!$B$38)*M655+SQRT(1-Inputs!$B$38)*_xlfn.NORM.S.INV(RAND())</f>
        <v>7.0422575493890305E-2</v>
      </c>
      <c r="Y655" s="24">
        <f ca="1">SQRT(Inputs!$B$38)*C655+SQRT(1-Inputs!$B$38)*_xlfn.NORM.S.INV(RAND())</f>
        <v>1.00768471842795</v>
      </c>
      <c r="Z655" s="24">
        <f ca="1">SQRT(Inputs!$B$38)*D655+SQRT(1-Inputs!$B$38)*_xlfn.NORM.S.INV(RAND())</f>
        <v>-0.6352169684677057</v>
      </c>
      <c r="AA655" s="24">
        <f ca="1">SQRT(Inputs!$B$38)*E655+SQRT(1-Inputs!$B$38)*_xlfn.NORM.S.INV(RAND())</f>
        <v>1.3347359750034571</v>
      </c>
      <c r="AB655" s="24">
        <f ca="1">SQRT(Inputs!$B$38)*F655+SQRT(1-Inputs!$B$38)*_xlfn.NORM.S.INV(RAND())</f>
        <v>-1.2318882139004728E-2</v>
      </c>
      <c r="AC655" s="24">
        <f ca="1">SQRT(Inputs!$B$38)*G655+SQRT(1-Inputs!$B$38)*_xlfn.NORM.S.INV(RAND())</f>
        <v>0.6916168813735164</v>
      </c>
      <c r="AD655" s="24">
        <f ca="1">SQRT(Inputs!$B$38)*H655+SQRT(1-Inputs!$B$38)*_xlfn.NORM.S.INV(RAND())</f>
        <v>-1.4100775683577764</v>
      </c>
      <c r="AE655" s="24">
        <f ca="1">SQRT(Inputs!$B$38)*I655+SQRT(1-Inputs!$B$38)*_xlfn.NORM.S.INV(RAND())</f>
        <v>0.85612969714738651</v>
      </c>
      <c r="AF655" s="24">
        <f ca="1">SQRT(Inputs!$B$38)*J655+SQRT(1-Inputs!$B$38)*_xlfn.NORM.S.INV(RAND())</f>
        <v>-0.98566642090799217</v>
      </c>
      <c r="AG655" s="24">
        <f ca="1">SQRT(Inputs!$B$38)*K655+SQRT(1-Inputs!$B$38)*_xlfn.NORM.S.INV(RAND())</f>
        <v>1.122911780080869</v>
      </c>
      <c r="AH655" s="24">
        <f ca="1">SQRT(Inputs!$B$38)*L655+SQRT(1-Inputs!$B$38)*_xlfn.NORM.S.INV(RAND())</f>
        <v>-0.62782255394245157</v>
      </c>
      <c r="AI655" s="24">
        <f ca="1">SQRT(Inputs!$B$38)*M655+SQRT(1-Inputs!$B$38)*_xlfn.NORM.S.INV(RAND())</f>
        <v>-1.1483493420753093</v>
      </c>
      <c r="AJ655" s="24">
        <f ca="1">SQRT(Inputs!$B$38)*C655+SQRT(1-Inputs!$B$38)*_xlfn.NORM.S.INV(RAND())</f>
        <v>0.50028043212702911</v>
      </c>
      <c r="AK655" s="24">
        <f ca="1">SQRT(Inputs!$B$38)*D655+SQRT(1-Inputs!$B$38)*_xlfn.NORM.S.INV(RAND())</f>
        <v>-0.98719086794749522</v>
      </c>
      <c r="AL655" s="24">
        <f ca="1">SQRT(Inputs!$B$38)*E655+SQRT(1-Inputs!$B$38)*_xlfn.NORM.S.INV(RAND())</f>
        <v>0.6024617161153536</v>
      </c>
      <c r="AM655" s="24">
        <f ca="1">SQRT(Inputs!$B$38)*F655+SQRT(1-Inputs!$B$38)*_xlfn.NORM.S.INV(RAND())</f>
        <v>-1.3359897676717867</v>
      </c>
      <c r="AN655" s="24">
        <f ca="1">SQRT(Inputs!$B$38)*G655+SQRT(1-Inputs!$B$38)*_xlfn.NORM.S.INV(RAND())</f>
        <v>-1.4256897005613549</v>
      </c>
      <c r="AO655" s="24">
        <f ca="1">SQRT(Inputs!$B$38)*H655+SQRT(1-Inputs!$B$38)*_xlfn.NORM.S.INV(RAND())</f>
        <v>-2.2864256001861012</v>
      </c>
      <c r="AP655" s="24">
        <f ca="1">SQRT(Inputs!$B$38)*I655+SQRT(1-Inputs!$B$38)*_xlfn.NORM.S.INV(RAND())</f>
        <v>0.74629866047634641</v>
      </c>
      <c r="AQ655" s="24">
        <f ca="1">SQRT(Inputs!$B$38)*J655+SQRT(1-Inputs!$B$38)*_xlfn.NORM.S.INV(RAND())</f>
        <v>-1.1977229400625564</v>
      </c>
      <c r="AR655" s="24">
        <f ca="1">SQRT(Inputs!$B$38)*K655+SQRT(1-Inputs!$B$38)*_xlfn.NORM.S.INV(RAND())</f>
        <v>-1.237101226546822</v>
      </c>
      <c r="AS655" s="24">
        <f ca="1">SQRT(Inputs!$B$38)*L655+SQRT(1-Inputs!$B$38)*_xlfn.NORM.S.INV(RAND())</f>
        <v>-0.29227517136604364</v>
      </c>
      <c r="AT655" s="24">
        <f ca="1">SQRT(Inputs!$B$38)*M655+SQRT(1-Inputs!$B$38)*_xlfn.NORM.S.INV(RAND())</f>
        <v>-0.87644303107583366</v>
      </c>
      <c r="AU655" s="15">
        <f ca="1">Inputs!$B$6*EXP($B$8-0.5*C$5^2+C$5*N655)</f>
        <v>4349.8940291775561</v>
      </c>
      <c r="AV655" s="15">
        <f t="shared" ca="1" si="365"/>
        <v>5107.3438184829593</v>
      </c>
      <c r="AW655" s="15">
        <f t="shared" ca="1" si="366"/>
        <v>6813.4917715599677</v>
      </c>
      <c r="AX655" s="15">
        <f t="shared" ca="1" si="367"/>
        <v>7802.05282399919</v>
      </c>
      <c r="AY655" s="15">
        <f t="shared" ca="1" si="368"/>
        <v>8990.9939124631037</v>
      </c>
      <c r="AZ655" s="15">
        <f t="shared" ca="1" si="369"/>
        <v>10113.742427626275</v>
      </c>
      <c r="BA655" s="15">
        <f t="shared" ca="1" si="370"/>
        <v>12338.668085166128</v>
      </c>
      <c r="BB655" s="15">
        <f t="shared" ca="1" si="371"/>
        <v>14506.448860486656</v>
      </c>
      <c r="BC655" s="15">
        <f t="shared" ca="1" si="372"/>
        <v>15006.2001654839</v>
      </c>
      <c r="BD655" s="15">
        <f t="shared" ca="1" si="373"/>
        <v>18472.127112033486</v>
      </c>
      <c r="BE655" s="15">
        <f t="shared" ca="1" si="374"/>
        <v>22780.874332817231</v>
      </c>
      <c r="BF655" s="15">
        <f ca="1">Inputs!$B$13*EXP($B$9-0.5*C$6^2+C$6*Y655)</f>
        <v>16889.381658492017</v>
      </c>
      <c r="BG655" s="15">
        <f t="shared" ca="1" si="375"/>
        <v>18354.618751517919</v>
      </c>
      <c r="BH655" s="15">
        <f t="shared" ca="1" si="376"/>
        <v>27982.950479771025</v>
      </c>
      <c r="BI655" s="15">
        <f t="shared" ca="1" si="377"/>
        <v>34190.450044889076</v>
      </c>
      <c r="BJ655" s="15">
        <f t="shared" ca="1" si="378"/>
        <v>46309.334737270357</v>
      </c>
      <c r="BK655" s="15">
        <f t="shared" ca="1" si="379"/>
        <v>46908.369130642008</v>
      </c>
      <c r="BL655" s="15">
        <f t="shared" ca="1" si="380"/>
        <v>64382.317943881433</v>
      </c>
      <c r="BM655" s="15">
        <f t="shared" ca="1" si="381"/>
        <v>70019.130577436474</v>
      </c>
      <c r="BN655" s="15">
        <f t="shared" ca="1" si="382"/>
        <v>98518.658753067983</v>
      </c>
      <c r="BO655" s="15">
        <f t="shared" ca="1" si="383"/>
        <v>112685.92164130391</v>
      </c>
      <c r="BP655" s="15">
        <f t="shared" ca="1" si="384"/>
        <v>121775.0279290005</v>
      </c>
      <c r="BQ655" s="15">
        <f ca="1">Inputs!$B$20*EXP($B$10-0.5*C$7^2+C$7*AJ655)</f>
        <v>5122.3545953894281</v>
      </c>
      <c r="BR655" s="15">
        <f t="shared" ca="1" si="385"/>
        <v>5079.8597176683761</v>
      </c>
      <c r="BS655" s="15">
        <f t="shared" ca="1" si="386"/>
        <v>8270.3737288771335</v>
      </c>
      <c r="BT655" s="15">
        <f t="shared" ca="1" si="387"/>
        <v>8031.7903215945707</v>
      </c>
      <c r="BU655" s="15">
        <f t="shared" ca="1" si="388"/>
        <v>7883.4755265730782</v>
      </c>
      <c r="BV655" s="15">
        <f t="shared" ca="1" si="389"/>
        <v>6552.6583055569754</v>
      </c>
      <c r="BW655" s="15">
        <f t="shared" ca="1" si="390"/>
        <v>10708.48813156846</v>
      </c>
      <c r="BX655" s="15">
        <f t="shared" ca="1" si="391"/>
        <v>11780.426212621116</v>
      </c>
      <c r="BY655" s="15">
        <f t="shared" ca="1" si="392"/>
        <v>13027.451514769291</v>
      </c>
      <c r="BZ655" s="15">
        <f t="shared" ca="1" si="393"/>
        <v>17323.108092510767</v>
      </c>
      <c r="CA655" s="15">
        <f t="shared" ca="1" si="394"/>
        <v>20824.246075194085</v>
      </c>
      <c r="CB655" s="15">
        <f ca="1">(AU655*DCF!C$10-DCF!C$5*MAX(AU655*DCF!C$10,0)-MAX(AU655-Inputs!$B$6,0)/Inputs!$B$10)*DCF!C$6</f>
        <v>1047.4404353735931</v>
      </c>
      <c r="CC655" s="15">
        <f ca="1">(AV655*DCF!D$10-DCF!D$5*MAX(AV655*DCF!D$10,0)-MAX(AV655-AU655,0)/Inputs!$B$10)*DCF!D$6</f>
        <v>1060.1961473837609</v>
      </c>
      <c r="CD655" s="15">
        <f ca="1">(AW655*DCF!E$10-DCF!E$5*MAX(AW655*DCF!E$10,0)-MAX(AW655-AV655,0)/Inputs!$B$10)*DCF!E$6</f>
        <v>1188.8316149111004</v>
      </c>
      <c r="CE655" s="15">
        <f ca="1">(AX655*DCF!F$10-DCF!F$5*MAX(AX655*DCF!F$10,0)-MAX(AX655-AW655,0)/Inputs!$B$10)*DCF!F$6</f>
        <v>1497.480651768625</v>
      </c>
      <c r="CF655" s="15">
        <f ca="1">(AY655*DCF!G$10-DCF!G$5*MAX(AY655*DCF!G$10,0)-MAX(AY655-AX655,0)/Inputs!$B$10)*DCF!G$6</f>
        <v>1623.9679996884402</v>
      </c>
      <c r="CG655" s="15">
        <f ca="1">(AZ655*DCF!H$10-DCF!H$5*MAX(AZ655*DCF!H$10,0)-MAX(AZ655-AY655,0)/Inputs!$B$10)*DCF!H$6</f>
        <v>1764.2262199326253</v>
      </c>
      <c r="CH655" s="15">
        <f ca="1">(BA655*DCF!I$10-DCF!I$5*MAX(BA655*DCF!I$10,0)-MAX(BA655-AZ655,0)/Inputs!$B$10)*DCF!I$6</f>
        <v>1888.8587809908374</v>
      </c>
      <c r="CI655" s="15">
        <f ca="1">(BB655*DCF!J$10-DCF!J$5*MAX(BB655*DCF!J$10,0)-MAX(BB655-BA655,0)/Inputs!$B$10)*DCF!J$6</f>
        <v>2160.8488297860717</v>
      </c>
      <c r="CJ655" s="15">
        <f ca="1">(BC655*DCF!K$10-DCF!K$5*MAX(BC655*DCF!K$10,0)-MAX(BC655-BB655,0)/Inputs!$B$10)*DCF!K$6</f>
        <v>2345.799650595905</v>
      </c>
      <c r="CK655" s="15">
        <f ca="1">(BD655*DCF!L$10-DCF!L$5*MAX(BD655*DCF!L$10,0)-MAX(BD655-BC655,0)/Inputs!$B$10)*DCF!L$6</f>
        <v>2337.7475614217765</v>
      </c>
      <c r="CL655" s="15">
        <f ca="1">(BE655*DCF!M$10-DCF!M$5*MAX(BE655*DCF!M$10,0)-MAX(BE655-BD655,0)/Inputs!$B$10)*DCF!M$6</f>
        <v>2699.9501231627969</v>
      </c>
      <c r="CM655" s="15">
        <f ca="1">(BF655*DCF!C$28-DCF!C$5*MAX(BF655*DCF!C$28,0)-MAX(BF655-Inputs!$B$13,0)/Inputs!$B$17)*DCF!C$6</f>
        <v>3883.7706306478713</v>
      </c>
      <c r="CN655" s="15">
        <f ca="1">(BG655*DCF!D$28-DCF!D$5*MAX(BG655*DCF!D$28,0)-MAX(BG655-BF655,0)/Inputs!$B$17)*DCF!D$6</f>
        <v>5093.2562972574515</v>
      </c>
      <c r="CO655" s="15">
        <f ca="1">(BH655*DCF!E$28-DCF!E$5*MAX(BH655*DCF!E$28,0)-MAX(BH655-BG655,0)/Inputs!$B$17)*DCF!E$6</f>
        <v>6027.658200947526</v>
      </c>
      <c r="CP655" s="15">
        <f ca="1">(BI655*DCF!F$28-DCF!F$5*MAX(BI655*DCF!F$28,0)-MAX(BI655-BH655,0)/Inputs!$B$17)*DCF!F$6</f>
        <v>8151.6331683996514</v>
      </c>
      <c r="CQ655" s="15">
        <f ca="1">(BJ655*DCF!G$28-DCF!G$5*MAX(BJ655*DCF!G$28,0)-MAX(BJ655-BI655,0)/Inputs!$B$17)*DCF!G$6</f>
        <v>9977.0315601990969</v>
      </c>
      <c r="CR655" s="15">
        <f ca="1">(BK655*DCF!H$28-DCF!H$5*MAX(BK655*DCF!H$28,0)-MAX(BK655-BJ655,0)/Inputs!$B$17)*DCF!H$6</f>
        <v>11507.884079596235</v>
      </c>
      <c r="CS655" s="15">
        <f ca="1">(BL655*DCF!I$28-DCF!I$5*MAX(BL655*DCF!I$28,0)-MAX(BL655-BK655,0)/Inputs!$B$17)*DCF!I$6</f>
        <v>12631.650242379903</v>
      </c>
      <c r="CT655" s="15">
        <f ca="1">(BM655*DCF!J$28-DCF!J$5*MAX(BM655*DCF!J$28,0)-MAX(BM655-BL655,0)/Inputs!$B$17)*DCF!J$6</f>
        <v>14872.68354746257</v>
      </c>
      <c r="CU655" s="15">
        <f ca="1">(BN655*DCF!K$28-DCF!K$5*MAX(BN655*DCF!K$28,0)-MAX(BN655-BM655,0)/Inputs!$B$17)*DCF!K$6</f>
        <v>17314.676276709251</v>
      </c>
      <c r="CV655" s="15">
        <f ca="1">(BO655*DCF!L$28-DCF!L$5*MAX(BO655*DCF!L$28,0)-MAX(BO655-BN655,0)/Inputs!$B$17)*DCF!L$6</f>
        <v>20880.157211176462</v>
      </c>
      <c r="CW655" s="15">
        <f ca="1">(BP655*DCF!M$28-DCF!M$5*MAX(BP655*DCF!M$28,0)-MAX(BP655-BO655,0)/Inputs!$B$17)*DCF!M$6</f>
        <v>21961.974975015313</v>
      </c>
      <c r="CX655" s="15">
        <f ca="1">(BQ655*DCF!C$46-DCF!C$5*MAX(BQ655*DCF!C$46,0)-MAX(BQ655-Inputs!$B$20,0)/Inputs!$B$24)*DCF!C$6</f>
        <v>-2070.4535302929062</v>
      </c>
      <c r="CY655" s="15">
        <f ca="1">(BR655*DCF!D$46-DCF!D$5*MAX(BR655*DCF!D$46,0)-MAX(BR655-BQ655,0)/Inputs!$B$24)*DCF!D$6</f>
        <v>-867.01358994601298</v>
      </c>
      <c r="CZ655" s="15">
        <f ca="1">(BS655*DCF!E$46-DCF!E$5*MAX(BS655*DCF!E$46,0)-MAX(BS655-BR655,0)/Inputs!$B$24)*DCF!E$6</f>
        <v>-2235.5988829977568</v>
      </c>
      <c r="DA655" s="15">
        <f ca="1">(BT655*DCF!F$46-DCF!F$5*MAX(BT655*DCF!F$46,0)-MAX(BT655-BS655,0)/Inputs!$B$24)*DCF!F$6</f>
        <v>-584.92575207063828</v>
      </c>
      <c r="DB655" s="15">
        <f ca="1">(BU655*DCF!G$46-DCF!G$5*MAX(BU655*DCF!G$46,0)-MAX(BU655-BT655,0)/Inputs!$B$24)*DCF!G$6</f>
        <v>-265.18454086813267</v>
      </c>
      <c r="DC655" s="15">
        <f ca="1">(BV655*DCF!H$46-DCF!H$5*MAX(BV655*DCF!H$46,0)-MAX(BV655-BU655,0)/Inputs!$B$24)*DCF!H$6</f>
        <v>0</v>
      </c>
      <c r="DD655" s="15">
        <f ca="1">(BW655*DCF!I$46-DCF!I$5*MAX(BW655*DCF!I$46,0)-MAX(BW655-BV655,0)/Inputs!$B$24)*DCF!I$6</f>
        <v>-945.66128879921212</v>
      </c>
      <c r="DE655" s="15">
        <f ca="1">(BX655*DCF!J$46-DCF!J$5*MAX(BX655*DCF!J$46,0)-MAX(BX655-BW655,0)/Inputs!$B$24)*DCF!J$6</f>
        <v>209.89582716849503</v>
      </c>
      <c r="DF655" s="15">
        <f ca="1">(BY655*DCF!K$46-DCF!K$5*MAX(BY655*DCF!K$46,0)-MAX(BY655-BX655,0)/Inputs!$B$24)*DCF!K$6</f>
        <v>438.68347933243126</v>
      </c>
      <c r="DG655" s="15">
        <f ca="1">(BZ655*DCF!L$46-DCF!L$5*MAX(BZ655*DCF!L$46,0)-MAX(BZ655-BY655,0)/Inputs!$B$24)*DCF!L$6</f>
        <v>225.34506040494639</v>
      </c>
      <c r="DH655" s="15">
        <f ca="1">(CA655*DCF!M$46-DCF!M$5*MAX(CA655*DCF!M$46,0)-MAX(CA655-BZ655,0)/Inputs!$B$24)*DCF!M$6</f>
        <v>900.60454870878038</v>
      </c>
      <c r="DI655" s="15">
        <f ca="1">SUM(CB655:CL655)+BE655*DCF!M$10*(1+Inputs!$B$30)*(1-Inputs!$B$33)*(1-Inputs!$B$30/Inputs!$B$31)/(Inputs!$B$29-Inputs!$B$30)*DCF!M$6</f>
        <v>83014.82252912251</v>
      </c>
      <c r="DJ655" s="15">
        <f ca="1">SUM(CM655:CW655)+BP655*DCF!M$28*(1+Inputs!$B$30)*(1-Inputs!$B$33)*(1-Inputs!$B$30/Inputs!$B$31)/(Inputs!$B$29-Inputs!$B$30)*DCF!M$6</f>
        <v>584171.0602357192</v>
      </c>
      <c r="DK655" s="15">
        <f ca="1">SUM(CX655:DH655)+CA655*DCF!M$46*(1+Inputs!$B$30)*(1-Inputs!$B$33)*(1-Inputs!$B$30/Inputs!$B$31)/(Inputs!$B$29-Inputs!$B$30)*DCF!M$6</f>
        <v>27002.442552535336</v>
      </c>
      <c r="DM655" s="15">
        <f ca="1">DI655+DJ655+DK655+Inputs!$B$34+Inputs!$B$36-Inputs!$B$35</f>
        <v>771039.32531737699</v>
      </c>
    </row>
    <row r="656" spans="1:117" x14ac:dyDescent="0.75">
      <c r="A656" s="11">
        <v>643</v>
      </c>
      <c r="C656" s="24">
        <f t="shared" ca="1" si="364"/>
        <v>0.43889269665306208</v>
      </c>
      <c r="D656" s="24">
        <f t="shared" ca="1" si="364"/>
        <v>-0.68444733609047592</v>
      </c>
      <c r="E656" s="24">
        <f t="shared" ca="1" si="364"/>
        <v>-0.59073843927119207</v>
      </c>
      <c r="F656" s="24">
        <f t="shared" ca="1" si="364"/>
        <v>1.3881275447498953</v>
      </c>
      <c r="G656" s="24">
        <f t="shared" ca="1" si="364"/>
        <v>0.92042912349226313</v>
      </c>
      <c r="H656" s="24">
        <f t="shared" ca="1" si="364"/>
        <v>0.2899802094434934</v>
      </c>
      <c r="I656" s="24">
        <f t="shared" ca="1" si="364"/>
        <v>0.31269783291871395</v>
      </c>
      <c r="J656" s="24">
        <f t="shared" ca="1" si="364"/>
        <v>-0.5126893507187642</v>
      </c>
      <c r="K656" s="24">
        <f t="shared" ca="1" si="364"/>
        <v>-0.92496567898389892</v>
      </c>
      <c r="L656" s="24">
        <f t="shared" ca="1" si="364"/>
        <v>1.0829184114319292</v>
      </c>
      <c r="M656" s="24">
        <f t="shared" ca="1" si="364"/>
        <v>0.27305416922739839</v>
      </c>
      <c r="N656" s="24">
        <f ca="1">SQRT(Inputs!$B$38)*C656+SQRT(1-Inputs!$B$38)*_xlfn.NORM.S.INV(RAND())</f>
        <v>0.68748114825363593</v>
      </c>
      <c r="O656" s="24">
        <f ca="1">SQRT(Inputs!$B$38)*D656+SQRT(1-Inputs!$B$38)*_xlfn.NORM.S.INV(RAND())</f>
        <v>-0.977131529746744</v>
      </c>
      <c r="P656" s="24">
        <f ca="1">SQRT(Inputs!$B$38)*E656+SQRT(1-Inputs!$B$38)*_xlfn.NORM.S.INV(RAND())</f>
        <v>-0.163007239202826</v>
      </c>
      <c r="Q656" s="24">
        <f ca="1">SQRT(Inputs!$B$38)*F656+SQRT(1-Inputs!$B$38)*_xlfn.NORM.S.INV(RAND())</f>
        <v>0.14073329933239787</v>
      </c>
      <c r="R656" s="24">
        <f ca="1">SQRT(Inputs!$B$38)*G656+SQRT(1-Inputs!$B$38)*_xlfn.NORM.S.INV(RAND())</f>
        <v>0.43042987029237173</v>
      </c>
      <c r="S656" s="24">
        <f ca="1">SQRT(Inputs!$B$38)*H656+SQRT(1-Inputs!$B$38)*_xlfn.NORM.S.INV(RAND())</f>
        <v>-0.55950107964372309</v>
      </c>
      <c r="T656" s="24">
        <f ca="1">SQRT(Inputs!$B$38)*I656+SQRT(1-Inputs!$B$38)*_xlfn.NORM.S.INV(RAND())</f>
        <v>0.34854950608509411</v>
      </c>
      <c r="U656" s="24">
        <f ca="1">SQRT(Inputs!$B$38)*J656+SQRT(1-Inputs!$B$38)*_xlfn.NORM.S.INV(RAND())</f>
        <v>-1.4116637382416592</v>
      </c>
      <c r="V656" s="24">
        <f ca="1">SQRT(Inputs!$B$38)*K656+SQRT(1-Inputs!$B$38)*_xlfn.NORM.S.INV(RAND())</f>
        <v>-1.9453497870187</v>
      </c>
      <c r="W656" s="24">
        <f ca="1">SQRT(Inputs!$B$38)*L656+SQRT(1-Inputs!$B$38)*_xlfn.NORM.S.INV(RAND())</f>
        <v>1.0728082984726988</v>
      </c>
      <c r="X656" s="24">
        <f ca="1">SQRT(Inputs!$B$38)*M656+SQRT(1-Inputs!$B$38)*_xlfn.NORM.S.INV(RAND())</f>
        <v>-0.47713622582508297</v>
      </c>
      <c r="Y656" s="24">
        <f ca="1">SQRT(Inputs!$B$38)*C656+SQRT(1-Inputs!$B$38)*_xlfn.NORM.S.INV(RAND())</f>
        <v>-0.28383112960992329</v>
      </c>
      <c r="Z656" s="24">
        <f ca="1">SQRT(Inputs!$B$38)*D656+SQRT(1-Inputs!$B$38)*_xlfn.NORM.S.INV(RAND())</f>
        <v>-1.9314875115503607</v>
      </c>
      <c r="AA656" s="24">
        <f ca="1">SQRT(Inputs!$B$38)*E656+SQRT(1-Inputs!$B$38)*_xlfn.NORM.S.INV(RAND())</f>
        <v>0.60324954585719925</v>
      </c>
      <c r="AB656" s="24">
        <f ca="1">SQRT(Inputs!$B$38)*F656+SQRT(1-Inputs!$B$38)*_xlfn.NORM.S.INV(RAND())</f>
        <v>0.14397609796165489</v>
      </c>
      <c r="AC656" s="24">
        <f ca="1">SQRT(Inputs!$B$38)*G656+SQRT(1-Inputs!$B$38)*_xlfn.NORM.S.INV(RAND())</f>
        <v>1.4300757679958367</v>
      </c>
      <c r="AD656" s="24">
        <f ca="1">SQRT(Inputs!$B$38)*H656+SQRT(1-Inputs!$B$38)*_xlfn.NORM.S.INV(RAND())</f>
        <v>0.15019437541713238</v>
      </c>
      <c r="AE656" s="24">
        <f ca="1">SQRT(Inputs!$B$38)*I656+SQRT(1-Inputs!$B$38)*_xlfn.NORM.S.INV(RAND())</f>
        <v>1.5656424610030544</v>
      </c>
      <c r="AF656" s="24">
        <f ca="1">SQRT(Inputs!$B$38)*J656+SQRT(1-Inputs!$B$38)*_xlfn.NORM.S.INV(RAND())</f>
        <v>-0.1731204347344773</v>
      </c>
      <c r="AG656" s="24">
        <f ca="1">SQRT(Inputs!$B$38)*K656+SQRT(1-Inputs!$B$38)*_xlfn.NORM.S.INV(RAND())</f>
        <v>0.22297890291851086</v>
      </c>
      <c r="AH656" s="24">
        <f ca="1">SQRT(Inputs!$B$38)*L656+SQRT(1-Inputs!$B$38)*_xlfn.NORM.S.INV(RAND())</f>
        <v>0.88432350584723696</v>
      </c>
      <c r="AI656" s="24">
        <f ca="1">SQRT(Inputs!$B$38)*M656+SQRT(1-Inputs!$B$38)*_xlfn.NORM.S.INV(RAND())</f>
        <v>6.9757554734983795E-3</v>
      </c>
      <c r="AJ656" s="24">
        <f ca="1">SQRT(Inputs!$B$38)*C656+SQRT(1-Inputs!$B$38)*_xlfn.NORM.S.INV(RAND())</f>
        <v>0.67425728834856791</v>
      </c>
      <c r="AK656" s="24">
        <f ca="1">SQRT(Inputs!$B$38)*D656+SQRT(1-Inputs!$B$38)*_xlfn.NORM.S.INV(RAND())</f>
        <v>-0.88873441244892615</v>
      </c>
      <c r="AL656" s="24">
        <f ca="1">SQRT(Inputs!$B$38)*E656+SQRT(1-Inputs!$B$38)*_xlfn.NORM.S.INV(RAND())</f>
        <v>0.2472618446514766</v>
      </c>
      <c r="AM656" s="24">
        <f ca="1">SQRT(Inputs!$B$38)*F656+SQRT(1-Inputs!$B$38)*_xlfn.NORM.S.INV(RAND())</f>
        <v>0.23751365208719533</v>
      </c>
      <c r="AN656" s="24">
        <f ca="1">SQRT(Inputs!$B$38)*G656+SQRT(1-Inputs!$B$38)*_xlfn.NORM.S.INV(RAND())</f>
        <v>0.10668672685640845</v>
      </c>
      <c r="AO656" s="24">
        <f ca="1">SQRT(Inputs!$B$38)*H656+SQRT(1-Inputs!$B$38)*_xlfn.NORM.S.INV(RAND())</f>
        <v>-0.93036448461929278</v>
      </c>
      <c r="AP656" s="24">
        <f ca="1">SQRT(Inputs!$B$38)*I656+SQRT(1-Inputs!$B$38)*_xlfn.NORM.S.INV(RAND())</f>
        <v>-8.1601424301487313E-2</v>
      </c>
      <c r="AQ656" s="24">
        <f ca="1">SQRT(Inputs!$B$38)*J656+SQRT(1-Inputs!$B$38)*_xlfn.NORM.S.INV(RAND())</f>
        <v>-0.74483521988950963</v>
      </c>
      <c r="AR656" s="24">
        <f ca="1">SQRT(Inputs!$B$38)*K656+SQRT(1-Inputs!$B$38)*_xlfn.NORM.S.INV(RAND())</f>
        <v>-0.42359159459426238</v>
      </c>
      <c r="AS656" s="24">
        <f ca="1">SQRT(Inputs!$B$38)*L656+SQRT(1-Inputs!$B$38)*_xlfn.NORM.S.INV(RAND())</f>
        <v>1.3047210089501713</v>
      </c>
      <c r="AT656" s="24">
        <f ca="1">SQRT(Inputs!$B$38)*M656+SQRT(1-Inputs!$B$38)*_xlfn.NORM.S.INV(RAND())</f>
        <v>-0.17201276670250418</v>
      </c>
      <c r="AU656" s="15">
        <f ca="1">Inputs!$B$6*EXP($B$8-0.5*C$5^2+C$5*N656)</f>
        <v>5546.3598233758821</v>
      </c>
      <c r="AV656" s="15">
        <f t="shared" ca="1" si="365"/>
        <v>5847.7390489911313</v>
      </c>
      <c r="AW656" s="15">
        <f t="shared" ca="1" si="366"/>
        <v>6975.2217268851055</v>
      </c>
      <c r="AX656" s="15">
        <f t="shared" ca="1" si="367"/>
        <v>8667.1005145577328</v>
      </c>
      <c r="AY656" s="15">
        <f t="shared" ca="1" si="368"/>
        <v>11138.144984989463</v>
      </c>
      <c r="AZ656" s="15">
        <f t="shared" ca="1" si="369"/>
        <v>12808.29119438437</v>
      </c>
      <c r="BA656" s="15">
        <f t="shared" ca="1" si="370"/>
        <v>16256.406176148264</v>
      </c>
      <c r="BB656" s="15">
        <f t="shared" ca="1" si="371"/>
        <v>17277.862586641484</v>
      </c>
      <c r="BC656" s="15">
        <f t="shared" ca="1" si="372"/>
        <v>17538.083939728342</v>
      </c>
      <c r="BD656" s="15">
        <f t="shared" ca="1" si="373"/>
        <v>23753.64787646828</v>
      </c>
      <c r="BE656" s="15">
        <f t="shared" ca="1" si="374"/>
        <v>27869.214883751298</v>
      </c>
      <c r="BF656" s="15">
        <f ca="1">Inputs!$B$13*EXP($B$9-0.5*C$6^2+C$6*Y656)</f>
        <v>13074.255744224618</v>
      </c>
      <c r="BG656" s="15">
        <f t="shared" ca="1" si="375"/>
        <v>11245.23206125988</v>
      </c>
      <c r="BH656" s="15">
        <f t="shared" ca="1" si="376"/>
        <v>15185.423004082966</v>
      </c>
      <c r="BI656" s="15">
        <f t="shared" ca="1" si="377"/>
        <v>19005.791519797891</v>
      </c>
      <c r="BJ656" s="15">
        <f t="shared" ca="1" si="378"/>
        <v>28633.761328742126</v>
      </c>
      <c r="BK656" s="15">
        <f t="shared" ca="1" si="379"/>
        <v>35868.505212098782</v>
      </c>
      <c r="BL656" s="15">
        <f t="shared" ca="1" si="380"/>
        <v>53971.140116470058</v>
      </c>
      <c r="BM656" s="15">
        <f t="shared" ca="1" si="381"/>
        <v>64930.635505493767</v>
      </c>
      <c r="BN656" s="15">
        <f t="shared" ca="1" si="382"/>
        <v>82019.151784808477</v>
      </c>
      <c r="BO656" s="15">
        <f t="shared" ca="1" si="383"/>
        <v>111841.59337624749</v>
      </c>
      <c r="BP656" s="15">
        <f t="shared" ca="1" si="384"/>
        <v>137764.88360173765</v>
      </c>
      <c r="BQ656" s="15">
        <f ca="1">Inputs!$B$20*EXP($B$10-0.5*C$7^2+C$7*AJ656)</f>
        <v>5448.3934985394053</v>
      </c>
      <c r="BR656" s="15">
        <f t="shared" ca="1" si="385"/>
        <v>5574.8088396627918</v>
      </c>
      <c r="BS656" s="15">
        <f t="shared" ca="1" si="386"/>
        <v>8195.9460173596581</v>
      </c>
      <c r="BT656" s="15">
        <f t="shared" ca="1" si="387"/>
        <v>12026.927335925344</v>
      </c>
      <c r="BU656" s="15">
        <f t="shared" ca="1" si="388"/>
        <v>17103.761271138967</v>
      </c>
      <c r="BV656" s="15">
        <f t="shared" ca="1" si="389"/>
        <v>19296.407833478774</v>
      </c>
      <c r="BW656" s="15">
        <f t="shared" ca="1" si="390"/>
        <v>26465.987716702482</v>
      </c>
      <c r="BX656" s="15">
        <f t="shared" ca="1" si="391"/>
        <v>31882.438660529497</v>
      </c>
      <c r="BY656" s="15">
        <f t="shared" ca="1" si="392"/>
        <v>41195.098368715757</v>
      </c>
      <c r="BZ656" s="15">
        <f t="shared" ca="1" si="393"/>
        <v>73470.483414143528</v>
      </c>
      <c r="CA656" s="15">
        <f t="shared" ca="1" si="394"/>
        <v>100096.84826607452</v>
      </c>
      <c r="CB656" s="15">
        <f ca="1">(AU656*DCF!C$10-DCF!C$5*MAX(AU656*DCF!C$10,0)-MAX(AU656-Inputs!$B$6,0)/Inputs!$B$10)*DCF!C$6</f>
        <v>1038.9094210019114</v>
      </c>
      <c r="CC656" s="15">
        <f ca="1">(AV656*DCF!D$10-DCF!D$5*MAX(AV656*DCF!D$10,0)-MAX(AV656-AU656,0)/Inputs!$B$10)*DCF!D$6</f>
        <v>1351.8633395483457</v>
      </c>
      <c r="CD656" s="15">
        <f ca="1">(AW656*DCF!E$10-DCF!E$5*MAX(AW656*DCF!E$10,0)-MAX(AW656-AV656,0)/Inputs!$B$10)*DCF!E$6</f>
        <v>1356.5118705423777</v>
      </c>
      <c r="CE656" s="15">
        <f ca="1">(AX656*DCF!F$10-DCF!F$5*MAX(AX656*DCF!F$10,0)-MAX(AX656-AW656,0)/Inputs!$B$10)*DCF!F$6</f>
        <v>1539.9762005951945</v>
      </c>
      <c r="CF656" s="15">
        <f ca="1">(AY656*DCF!G$10-DCF!G$5*MAX(AY656*DCF!G$10,0)-MAX(AY656-AX656,0)/Inputs!$B$10)*DCF!G$6</f>
        <v>1819.9242548130121</v>
      </c>
      <c r="CG656" s="15">
        <f ca="1">(AZ656*DCF!H$10-DCF!H$5*MAX(AZ656*DCF!H$10,0)-MAX(AZ656-AY656,0)/Inputs!$B$10)*DCF!H$6</f>
        <v>2190.1745217377675</v>
      </c>
      <c r="CH656" s="15">
        <f ca="1">(BA656*DCF!I$10-DCF!I$5*MAX(BA656*DCF!I$10,0)-MAX(BA656-AZ656,0)/Inputs!$B$10)*DCF!I$6</f>
        <v>2403.8407048398412</v>
      </c>
      <c r="CI656" s="15">
        <f ca="1">(BB656*DCF!J$10-DCF!J$5*MAX(BB656*DCF!J$10,0)-MAX(BB656-BA656,0)/Inputs!$B$10)*DCF!J$6</f>
        <v>2810.13642335333</v>
      </c>
      <c r="CJ656" s="15">
        <f ca="1">(BC656*DCF!K$10-DCF!K$5*MAX(BC656*DCF!K$10,0)-MAX(BC656-BB656,0)/Inputs!$B$10)*DCF!K$6</f>
        <v>2786.922822913863</v>
      </c>
      <c r="CK656" s="15">
        <f ca="1">(BD656*DCF!L$10-DCF!L$5*MAX(BD656*DCF!L$10,0)-MAX(BD656-BC656,0)/Inputs!$B$10)*DCF!L$6</f>
        <v>2778.7287425883728</v>
      </c>
      <c r="CL656" s="15">
        <f ca="1">(BE656*DCF!M$10-DCF!M$5*MAX(BE656*DCF!M$10,0)-MAX(BE656-BD656,0)/Inputs!$B$10)*DCF!M$6</f>
        <v>3441.0582283483736</v>
      </c>
      <c r="CM656" s="15">
        <f ca="1">(BF656*DCF!C$28-DCF!C$5*MAX(BF656*DCF!C$28,0)-MAX(BF656-Inputs!$B$13,0)/Inputs!$B$17)*DCF!C$6</f>
        <v>3600.5106568632018</v>
      </c>
      <c r="CN656" s="15">
        <f ca="1">(BG656*DCF!D$28-DCF!D$5*MAX(BG656*DCF!D$28,0)-MAX(BG656-BF656,0)/Inputs!$B$17)*DCF!D$6</f>
        <v>3311.9801999409419</v>
      </c>
      <c r="CO656" s="15">
        <f ca="1">(BH656*DCF!E$28-DCF!E$5*MAX(BH656*DCF!E$28,0)-MAX(BH656-BG656,0)/Inputs!$B$17)*DCF!E$6</f>
        <v>3524.2247941722185</v>
      </c>
      <c r="CP656" s="15">
        <f ca="1">(BI656*DCF!F$28-DCF!F$5*MAX(BI656*DCF!F$28,0)-MAX(BI656-BH656,0)/Inputs!$B$17)*DCF!F$6</f>
        <v>4464.0132948677319</v>
      </c>
      <c r="CQ656" s="15">
        <f ca="1">(BJ656*DCF!G$28-DCF!G$5*MAX(BJ656*DCF!G$28,0)-MAX(BJ656-BI656,0)/Inputs!$B$17)*DCF!G$6</f>
        <v>5809.9172113271015</v>
      </c>
      <c r="CR656" s="15">
        <f ca="1">(BK656*DCF!H$28-DCF!H$5*MAX(BK656*DCF!H$28,0)-MAX(BK656-BJ656,0)/Inputs!$B$17)*DCF!H$6</f>
        <v>7746.6008995495531</v>
      </c>
      <c r="CS656" s="15">
        <f ca="1">(BL656*DCF!I$28-DCF!I$5*MAX(BL656*DCF!I$28,0)-MAX(BL656-BK656,0)/Inputs!$B$17)*DCF!I$6</f>
        <v>10093.194428646972</v>
      </c>
      <c r="CT656" s="15">
        <f ca="1">(BM656*DCF!J$28-DCF!J$5*MAX(BM656*DCF!J$28,0)-MAX(BM656-BL656,0)/Inputs!$B$17)*DCF!J$6</f>
        <v>13031.782464549386</v>
      </c>
      <c r="CU656" s="15">
        <f ca="1">(BN656*DCF!K$28-DCF!K$5*MAX(BN656*DCF!K$28,0)-MAX(BN656-BM656,0)/Inputs!$B$17)*DCF!K$6</f>
        <v>15227.95401551786</v>
      </c>
      <c r="CV656" s="15">
        <f ca="1">(BO656*DCF!L$28-DCF!L$5*MAX(BO656*DCF!L$28,0)-MAX(BO656-BN656,0)/Inputs!$B$17)*DCF!L$6</f>
        <v>18940.286424903847</v>
      </c>
      <c r="CW656" s="15">
        <f ca="1">(BP656*DCF!M$28-DCF!M$5*MAX(BP656*DCF!M$28,0)-MAX(BP656-BO656,0)/Inputs!$B$17)*DCF!M$6</f>
        <v>23210.830323450824</v>
      </c>
      <c r="CX656" s="15">
        <f ca="1">(BQ656*DCF!C$46-DCF!C$5*MAX(BQ656*DCF!C$46,0)-MAX(BQ656-Inputs!$B$20,0)/Inputs!$B$24)*DCF!C$6</f>
        <v>-2296.3465347848073</v>
      </c>
      <c r="CY656" s="15">
        <f ca="1">(BR656*DCF!D$46-DCF!D$5*MAX(BR656*DCF!D$46,0)-MAX(BR656-BQ656,0)/Inputs!$B$24)*DCF!D$6</f>
        <v>-1005.4302394224742</v>
      </c>
      <c r="CZ656" s="15">
        <f ca="1">(BS656*DCF!E$46-DCF!E$5*MAX(BS656*DCF!E$46,0)-MAX(BS656-BR656,0)/Inputs!$B$24)*DCF!E$6</f>
        <v>-2002.3650034483614</v>
      </c>
      <c r="DA656" s="15">
        <f ca="1">(BT656*DCF!F$46-DCF!F$5*MAX(BT656*DCF!F$46,0)-MAX(BT656-BS656,0)/Inputs!$B$24)*DCF!F$6</f>
        <v>-2270.8582932848526</v>
      </c>
      <c r="DB656" s="15">
        <f ca="1">(BU656*DCF!G$46-DCF!G$5*MAX(BU656*DCF!G$46,0)-MAX(BU656-BT656,0)/Inputs!$B$24)*DCF!G$6</f>
        <v>-2283.0833660700009</v>
      </c>
      <c r="DC656" s="15">
        <f ca="1">(BV656*DCF!H$46-DCF!H$5*MAX(BV656*DCF!H$46,0)-MAX(BV656-BU656,0)/Inputs!$B$24)*DCF!H$6</f>
        <v>-681.35148467871204</v>
      </c>
      <c r="DD656" s="15">
        <f ca="1">(BW656*DCF!I$46-DCF!I$5*MAX(BW656*DCF!I$46,0)-MAX(BW656-BV656,0)/Inputs!$B$24)*DCF!I$6</f>
        <v>-1446.8667815774188</v>
      </c>
      <c r="DE656" s="15">
        <f ca="1">(BX656*DCF!J$46-DCF!J$5*MAX(BX656*DCF!J$46,0)-MAX(BX656-BW656,0)/Inputs!$B$24)*DCF!J$6</f>
        <v>-98.974187605625062</v>
      </c>
      <c r="DF656" s="15">
        <f ca="1">(BY656*DCF!K$46-DCF!K$5*MAX(BY656*DCF!K$46,0)-MAX(BY656-BX656,0)/Inputs!$B$24)*DCF!K$6</f>
        <v>71.847803087045023</v>
      </c>
      <c r="DG656" s="15">
        <f ca="1">(BZ656*DCF!L$46-DCF!L$5*MAX(BZ656*DCF!L$46,0)-MAX(BZ656-BY656,0)/Inputs!$B$24)*DCF!L$6</f>
        <v>-2225.3520181313229</v>
      </c>
      <c r="DH656" s="15">
        <f ca="1">(CA656*DCF!M$46-DCF!M$5*MAX(CA656*DCF!M$46,0)-MAX(CA656-BZ656,0)/Inputs!$B$24)*DCF!M$6</f>
        <v>2280.7933527618165</v>
      </c>
      <c r="DI656" s="15">
        <f ca="1">SUM(CB656:CL656)+BE656*DCF!M$10*(1+Inputs!$B$30)*(1-Inputs!$B$33)*(1-Inputs!$B$30/Inputs!$B$31)/(Inputs!$B$29-Inputs!$B$30)*DCF!M$6</f>
        <v>101078.44008397685</v>
      </c>
      <c r="DJ656" s="15">
        <f ca="1">SUM(CM656:CW656)+BP656*DCF!M$28*(1+Inputs!$B$30)*(1-Inputs!$B$33)*(1-Inputs!$B$30/Inputs!$B$31)/(Inputs!$B$29-Inputs!$B$30)*DCF!M$6</f>
        <v>620163.28513462283</v>
      </c>
      <c r="DK656" s="15">
        <f ca="1">SUM(CX656:DH656)+CA656*DCF!M$46*(1+Inputs!$B$30)*(1-Inputs!$B$33)*(1-Inputs!$B$30/Inputs!$B$31)/(Inputs!$B$29-Inputs!$B$30)*DCF!M$6</f>
        <v>142803.59789588623</v>
      </c>
      <c r="DM656" s="15">
        <f ca="1">DI656+DJ656+DK656+Inputs!$B$34+Inputs!$B$36-Inputs!$B$35</f>
        <v>940896.32311448595</v>
      </c>
    </row>
    <row r="657" spans="1:117" x14ac:dyDescent="0.75">
      <c r="A657" s="11">
        <v>644</v>
      </c>
      <c r="C657" s="24">
        <f t="shared" ca="1" si="364"/>
        <v>5.2482546560351118E-2</v>
      </c>
      <c r="D657" s="24">
        <f t="shared" ca="1" si="364"/>
        <v>-2.1193228087534508</v>
      </c>
      <c r="E657" s="24">
        <f t="shared" ca="1" si="364"/>
        <v>-2.4193490468447769</v>
      </c>
      <c r="F657" s="24">
        <f t="shared" ca="1" si="364"/>
        <v>1.6053306723500218</v>
      </c>
      <c r="G657" s="24">
        <f t="shared" ca="1" si="364"/>
        <v>0.15241440008800364</v>
      </c>
      <c r="H657" s="24">
        <f t="shared" ca="1" si="364"/>
        <v>-0.13420200905274102</v>
      </c>
      <c r="I657" s="24">
        <f t="shared" ca="1" si="364"/>
        <v>-1.2569825011892555</v>
      </c>
      <c r="J657" s="24">
        <f t="shared" ca="1" si="364"/>
        <v>0.39210281628927568</v>
      </c>
      <c r="K657" s="24">
        <f t="shared" ca="1" si="364"/>
        <v>-0.26533321939307331</v>
      </c>
      <c r="L657" s="24">
        <f t="shared" ca="1" si="364"/>
        <v>8.25357328812346E-2</v>
      </c>
      <c r="M657" s="24">
        <f t="shared" ca="1" si="364"/>
        <v>-1.9050505473034789</v>
      </c>
      <c r="N657" s="24">
        <f ca="1">SQRT(Inputs!$B$38)*C657+SQRT(1-Inputs!$B$38)*_xlfn.NORM.S.INV(RAND())</f>
        <v>-0.46810395746244565</v>
      </c>
      <c r="O657" s="24">
        <f ca="1">SQRT(Inputs!$B$38)*D657+SQRT(1-Inputs!$B$38)*_xlfn.NORM.S.INV(RAND())</f>
        <v>-0.53976000890111631</v>
      </c>
      <c r="P657" s="24">
        <f ca="1">SQRT(Inputs!$B$38)*E657+SQRT(1-Inputs!$B$38)*_xlfn.NORM.S.INV(RAND())</f>
        <v>-3.3481484495833986</v>
      </c>
      <c r="Q657" s="24">
        <f ca="1">SQRT(Inputs!$B$38)*F657+SQRT(1-Inputs!$B$38)*_xlfn.NORM.S.INV(RAND())</f>
        <v>-0.49282254508061885</v>
      </c>
      <c r="R657" s="24">
        <f ca="1">SQRT(Inputs!$B$38)*G657+SQRT(1-Inputs!$B$38)*_xlfn.NORM.S.INV(RAND())</f>
        <v>-0.77376450080936954</v>
      </c>
      <c r="S657" s="24">
        <f ca="1">SQRT(Inputs!$B$38)*H657+SQRT(1-Inputs!$B$38)*_xlfn.NORM.S.INV(RAND())</f>
        <v>-0.23568974444162169</v>
      </c>
      <c r="T657" s="24">
        <f ca="1">SQRT(Inputs!$B$38)*I657+SQRT(1-Inputs!$B$38)*_xlfn.NORM.S.INV(RAND())</f>
        <v>-2.8728610109590837</v>
      </c>
      <c r="U657" s="24">
        <f ca="1">SQRT(Inputs!$B$38)*J657+SQRT(1-Inputs!$B$38)*_xlfn.NORM.S.INV(RAND())</f>
        <v>0.95759497880405253</v>
      </c>
      <c r="V657" s="24">
        <f ca="1">SQRT(Inputs!$B$38)*K657+SQRT(1-Inputs!$B$38)*_xlfn.NORM.S.INV(RAND())</f>
        <v>0.43398793974687955</v>
      </c>
      <c r="W657" s="24">
        <f ca="1">SQRT(Inputs!$B$38)*L657+SQRT(1-Inputs!$B$38)*_xlfn.NORM.S.INV(RAND())</f>
        <v>-0.64808500351881837</v>
      </c>
      <c r="X657" s="24">
        <f ca="1">SQRT(Inputs!$B$38)*M657+SQRT(1-Inputs!$B$38)*_xlfn.NORM.S.INV(RAND())</f>
        <v>-1.5255677970576806</v>
      </c>
      <c r="Y657" s="24">
        <f ca="1">SQRT(Inputs!$B$38)*C657+SQRT(1-Inputs!$B$38)*_xlfn.NORM.S.INV(RAND())</f>
        <v>0.8259989204436865</v>
      </c>
      <c r="Z657" s="24">
        <f ca="1">SQRT(Inputs!$B$38)*D657+SQRT(1-Inputs!$B$38)*_xlfn.NORM.S.INV(RAND())</f>
        <v>-1.4650242381684118</v>
      </c>
      <c r="AA657" s="24">
        <f ca="1">SQRT(Inputs!$B$38)*E657+SQRT(1-Inputs!$B$38)*_xlfn.NORM.S.INV(RAND())</f>
        <v>-2.0440093288839036</v>
      </c>
      <c r="AB657" s="24">
        <f ca="1">SQRT(Inputs!$B$38)*F657+SQRT(1-Inputs!$B$38)*_xlfn.NORM.S.INV(RAND())</f>
        <v>-0.51123775278855554</v>
      </c>
      <c r="AC657" s="24">
        <f ca="1">SQRT(Inputs!$B$38)*G657+SQRT(1-Inputs!$B$38)*_xlfn.NORM.S.INV(RAND())</f>
        <v>3.7926652732426638E-2</v>
      </c>
      <c r="AD657" s="24">
        <f ca="1">SQRT(Inputs!$B$38)*H657+SQRT(1-Inputs!$B$38)*_xlfn.NORM.S.INV(RAND())</f>
        <v>-0.30209171575496263</v>
      </c>
      <c r="AE657" s="24">
        <f ca="1">SQRT(Inputs!$B$38)*I657+SQRT(1-Inputs!$B$38)*_xlfn.NORM.S.INV(RAND())</f>
        <v>-1.8340957105378308E-2</v>
      </c>
      <c r="AF657" s="24">
        <f ca="1">SQRT(Inputs!$B$38)*J657+SQRT(1-Inputs!$B$38)*_xlfn.NORM.S.INV(RAND())</f>
        <v>-0.45152032729817715</v>
      </c>
      <c r="AG657" s="24">
        <f ca="1">SQRT(Inputs!$B$38)*K657+SQRT(1-Inputs!$B$38)*_xlfn.NORM.S.INV(RAND())</f>
        <v>-0.16481635162666497</v>
      </c>
      <c r="AH657" s="24">
        <f ca="1">SQRT(Inputs!$B$38)*L657+SQRT(1-Inputs!$B$38)*_xlfn.NORM.S.INV(RAND())</f>
        <v>0.99264615517747312</v>
      </c>
      <c r="AI657" s="24">
        <f ca="1">SQRT(Inputs!$B$38)*M657+SQRT(1-Inputs!$B$38)*_xlfn.NORM.S.INV(RAND())</f>
        <v>-1.7183043293394844</v>
      </c>
      <c r="AJ657" s="24">
        <f ca="1">SQRT(Inputs!$B$38)*C657+SQRT(1-Inputs!$B$38)*_xlfn.NORM.S.INV(RAND())</f>
        <v>-1.2633581140637979</v>
      </c>
      <c r="AK657" s="24">
        <f ca="1">SQRT(Inputs!$B$38)*D657+SQRT(1-Inputs!$B$38)*_xlfn.NORM.S.INV(RAND())</f>
        <v>-2.2034807778877159</v>
      </c>
      <c r="AL657" s="24">
        <f ca="1">SQRT(Inputs!$B$38)*E657+SQRT(1-Inputs!$B$38)*_xlfn.NORM.S.INV(RAND())</f>
        <v>-2.5871672736207447</v>
      </c>
      <c r="AM657" s="24">
        <f ca="1">SQRT(Inputs!$B$38)*F657+SQRT(1-Inputs!$B$38)*_xlfn.NORM.S.INV(RAND())</f>
        <v>7.3812144666075885E-2</v>
      </c>
      <c r="AN657" s="24">
        <f ca="1">SQRT(Inputs!$B$38)*G657+SQRT(1-Inputs!$B$38)*_xlfn.NORM.S.INV(RAND())</f>
        <v>0.69549088677777093</v>
      </c>
      <c r="AO657" s="24">
        <f ca="1">SQRT(Inputs!$B$38)*H657+SQRT(1-Inputs!$B$38)*_xlfn.NORM.S.INV(RAND())</f>
        <v>1.4182118085116795</v>
      </c>
      <c r="AP657" s="24">
        <f ca="1">SQRT(Inputs!$B$38)*I657+SQRT(1-Inputs!$B$38)*_xlfn.NORM.S.INV(RAND())</f>
        <v>-0.58551626833123938</v>
      </c>
      <c r="AQ657" s="24">
        <f ca="1">SQRT(Inputs!$B$38)*J657+SQRT(1-Inputs!$B$38)*_xlfn.NORM.S.INV(RAND())</f>
        <v>-0.20555428875268719</v>
      </c>
      <c r="AR657" s="24">
        <f ca="1">SQRT(Inputs!$B$38)*K657+SQRT(1-Inputs!$B$38)*_xlfn.NORM.S.INV(RAND())</f>
        <v>0.84931750283830965</v>
      </c>
      <c r="AS657" s="24">
        <f ca="1">SQRT(Inputs!$B$38)*L657+SQRT(1-Inputs!$B$38)*_xlfn.NORM.S.INV(RAND())</f>
        <v>-0.646421335675881</v>
      </c>
      <c r="AT657" s="24">
        <f ca="1">SQRT(Inputs!$B$38)*M657+SQRT(1-Inputs!$B$38)*_xlfn.NORM.S.INV(RAND())</f>
        <v>-0.29394923878406776</v>
      </c>
      <c r="AU657" s="15">
        <f ca="1">Inputs!$B$6*EXP($B$8-0.5*C$5^2+C$5*N657)</f>
        <v>4600.1260718700132</v>
      </c>
      <c r="AV657" s="15">
        <f t="shared" ca="1" si="365"/>
        <v>5172.2334429762377</v>
      </c>
      <c r="AW657" s="15">
        <f t="shared" ca="1" si="366"/>
        <v>4014.8422638345628</v>
      </c>
      <c r="AX657" s="15">
        <f t="shared" ca="1" si="367"/>
        <v>4609.0247548253874</v>
      </c>
      <c r="AY657" s="15">
        <f t="shared" ca="1" si="368"/>
        <v>5146.0132801920645</v>
      </c>
      <c r="AZ657" s="15">
        <f t="shared" ca="1" si="369"/>
        <v>6132.4676373691191</v>
      </c>
      <c r="BA657" s="15">
        <f t="shared" ca="1" si="370"/>
        <v>5555.7849584183841</v>
      </c>
      <c r="BB657" s="15">
        <f t="shared" ca="1" si="371"/>
        <v>7486.8932952797441</v>
      </c>
      <c r="BC657" s="15">
        <f t="shared" ca="1" si="372"/>
        <v>9561.8365472763526</v>
      </c>
      <c r="BD657" s="15">
        <f t="shared" ca="1" si="373"/>
        <v>11025.160352162087</v>
      </c>
      <c r="BE657" s="15">
        <f t="shared" ca="1" si="374"/>
        <v>11757.308461505341</v>
      </c>
      <c r="BF657" s="15">
        <f ca="1">Inputs!$B$13*EXP($B$9-0.5*C$6^2+C$6*Y657)</f>
        <v>16291.871955525041</v>
      </c>
      <c r="BG657" s="15">
        <f t="shared" ca="1" si="375"/>
        <v>15243.197766532181</v>
      </c>
      <c r="BH657" s="15">
        <f t="shared" ca="1" si="376"/>
        <v>13269.360076350009</v>
      </c>
      <c r="BI657" s="15">
        <f t="shared" ca="1" si="377"/>
        <v>15014.482663653722</v>
      </c>
      <c r="BJ657" s="15">
        <f t="shared" ca="1" si="378"/>
        <v>18507.682352185569</v>
      </c>
      <c r="BK657" s="15">
        <f t="shared" ca="1" si="379"/>
        <v>21799.418941010841</v>
      </c>
      <c r="BL657" s="15">
        <f t="shared" ca="1" si="380"/>
        <v>26714.384253642729</v>
      </c>
      <c r="BM657" s="15">
        <f t="shared" ca="1" si="381"/>
        <v>31046.537966944496</v>
      </c>
      <c r="BN657" s="15">
        <f t="shared" ca="1" si="382"/>
        <v>37436.596703031748</v>
      </c>
      <c r="BO657" s="15">
        <f t="shared" ca="1" si="383"/>
        <v>51695.510722393352</v>
      </c>
      <c r="BP657" s="15">
        <f t="shared" ca="1" si="384"/>
        <v>52371.781378325126</v>
      </c>
      <c r="BQ657" s="15">
        <f ca="1">Inputs!$B$20*EXP($B$10-0.5*C$7^2+C$7*AJ657)</f>
        <v>2740.3404227207097</v>
      </c>
      <c r="BR657" s="15">
        <f t="shared" ca="1" si="385"/>
        <v>1846.8513613866733</v>
      </c>
      <c r="BS657" s="15">
        <f t="shared" ca="1" si="386"/>
        <v>1202.9869031121011</v>
      </c>
      <c r="BT657" s="15">
        <f t="shared" ca="1" si="387"/>
        <v>1691.087483662872</v>
      </c>
      <c r="BU657" s="15">
        <f t="shared" ca="1" si="388"/>
        <v>2773.1808422742047</v>
      </c>
      <c r="BV657" s="15">
        <f t="shared" ca="1" si="389"/>
        <v>5310.8206937310761</v>
      </c>
      <c r="BW657" s="15">
        <f t="shared" ca="1" si="390"/>
        <v>6547.1815253898249</v>
      </c>
      <c r="BX657" s="15">
        <f t="shared" ca="1" si="391"/>
        <v>8787.5983627411097</v>
      </c>
      <c r="BY657" s="15">
        <f t="shared" ca="1" si="392"/>
        <v>14485.445134589276</v>
      </c>
      <c r="BZ657" s="15">
        <f t="shared" ca="1" si="393"/>
        <v>18047.783348065685</v>
      </c>
      <c r="CA657" s="15">
        <f t="shared" ca="1" si="394"/>
        <v>24061.405475481522</v>
      </c>
      <c r="CB657" s="15">
        <f ca="1">(AU657*DCF!C$10-DCF!C$5*MAX(AU657*DCF!C$10,0)-MAX(AU657-Inputs!$B$6,0)/Inputs!$B$10)*DCF!C$6</f>
        <v>1045.6562363076305</v>
      </c>
      <c r="CC657" s="15">
        <f ca="1">(AV657*DCF!D$10-DCF!D$5*MAX(AV657*DCF!D$10,0)-MAX(AV657-AU657,0)/Inputs!$B$10)*DCF!D$6</f>
        <v>1121.2034516634142</v>
      </c>
      <c r="CD657" s="15">
        <f ca="1">(AW657*DCF!E$10-DCF!E$5*MAX(AW657*DCF!E$10,0)-MAX(AW657-AV657,0)/Inputs!$B$10)*DCF!E$6</f>
        <v>926.96316780949599</v>
      </c>
      <c r="CE657" s="15">
        <f ca="1">(AX657*DCF!F$10-DCF!F$5*MAX(AX657*DCF!F$10,0)-MAX(AX657-AW657,0)/Inputs!$B$10)*DCF!F$6</f>
        <v>882.50811378940125</v>
      </c>
      <c r="CF657" s="15">
        <f ca="1">(AY657*DCF!G$10-DCF!G$5*MAX(AY657*DCF!G$10,0)-MAX(AY657-AX657,0)/Inputs!$B$10)*DCF!G$6</f>
        <v>957.06532206296174</v>
      </c>
      <c r="CG657" s="15">
        <f ca="1">(AZ657*DCF!H$10-DCF!H$5*MAX(AZ657*DCF!H$10,0)-MAX(AZ657-AY657,0)/Inputs!$B$10)*DCF!H$6</f>
        <v>1015.460334853991</v>
      </c>
      <c r="CH657" s="15">
        <f ca="1">(BA657*DCF!I$10-DCF!I$5*MAX(BA657*DCF!I$10,0)-MAX(BA657-AZ657,0)/Inputs!$B$10)*DCF!I$6</f>
        <v>1014.8392362488177</v>
      </c>
      <c r="CI657" s="15">
        <f ca="1">(BB657*DCF!J$10-DCF!J$5*MAX(BB657*DCF!J$10,0)-MAX(BB657-BA657,0)/Inputs!$B$10)*DCF!J$6</f>
        <v>992.14061515058017</v>
      </c>
      <c r="CJ657" s="15">
        <f ca="1">(BC657*DCF!K$10-DCF!K$5*MAX(BC657*DCF!K$10,0)-MAX(BC657-BB657,0)/Inputs!$B$10)*DCF!K$6</f>
        <v>1248.8416512933836</v>
      </c>
      <c r="CK657" s="15">
        <f ca="1">(BD657*DCF!L$10-DCF!L$5*MAX(BD657*DCF!L$10,0)-MAX(BD657-BC657,0)/Inputs!$B$10)*DCF!L$6</f>
        <v>1473.5723739456159</v>
      </c>
      <c r="CL657" s="15">
        <f ca="1">(BE657*DCF!M$10-DCF!M$5*MAX(BE657*DCF!M$10,0)-MAX(BE657-BD657,0)/Inputs!$B$10)*DCF!M$6</f>
        <v>1571.6453788975912</v>
      </c>
      <c r="CM657" s="15">
        <f ca="1">(BF657*DCF!C$28-DCF!C$5*MAX(BF657*DCF!C$28,0)-MAX(BF657-Inputs!$B$13,0)/Inputs!$B$17)*DCF!C$6</f>
        <v>3839.4075908421419</v>
      </c>
      <c r="CN657" s="15">
        <f ca="1">(BG657*DCF!D$28-DCF!D$5*MAX(BG657*DCF!D$28,0)-MAX(BG657-BF657,0)/Inputs!$B$17)*DCF!D$6</f>
        <v>4489.4733084665559</v>
      </c>
      <c r="CO657" s="15">
        <f ca="1">(BH657*DCF!E$28-DCF!E$5*MAX(BH657*DCF!E$28,0)-MAX(BH657-BG657,0)/Inputs!$B$17)*DCF!E$6</f>
        <v>3758.1190537320358</v>
      </c>
      <c r="CP657" s="15">
        <f ca="1">(BI657*DCF!F$28-DCF!F$5*MAX(BI657*DCF!F$28,0)-MAX(BI657-BH657,0)/Inputs!$B$17)*DCF!F$6</f>
        <v>3758.3093979736514</v>
      </c>
      <c r="CQ657" s="15">
        <f ca="1">(BJ657*DCF!G$28-DCF!G$5*MAX(BJ657*DCF!G$28,0)-MAX(BJ657-BI657,0)/Inputs!$B$17)*DCF!G$6</f>
        <v>4214.4369246441984</v>
      </c>
      <c r="CR657" s="15">
        <f ca="1">(BK657*DCF!H$28-DCF!H$5*MAX(BK657*DCF!H$28,0)-MAX(BK657-BJ657,0)/Inputs!$B$17)*DCF!H$6</f>
        <v>4879.7933230893987</v>
      </c>
      <c r="CS657" s="15">
        <f ca="1">(BL657*DCF!I$28-DCF!I$5*MAX(BL657*DCF!I$28,0)-MAX(BL657-BK657,0)/Inputs!$B$17)*DCF!I$6</f>
        <v>5576.5203898718191</v>
      </c>
      <c r="CT657" s="15">
        <f ca="1">(BM657*DCF!J$28-DCF!J$5*MAX(BM657*DCF!J$28,0)-MAX(BM657-BL657,0)/Inputs!$B$17)*DCF!J$6</f>
        <v>6351.5471454136605</v>
      </c>
      <c r="CU657" s="15">
        <f ca="1">(BN657*DCF!K$28-DCF!K$5*MAX(BN657*DCF!K$28,0)-MAX(BN657-BM657,0)/Inputs!$B$17)*DCF!K$6</f>
        <v>7123.2844442310579</v>
      </c>
      <c r="CV657" s="15">
        <f ca="1">(BO657*DCF!L$28-DCF!L$5*MAX(BO657*DCF!L$28,0)-MAX(BO657-BN657,0)/Inputs!$B$17)*DCF!L$6</f>
        <v>8700.9195735275771</v>
      </c>
      <c r="CW657" s="15">
        <f ca="1">(BP657*DCF!M$28-DCF!M$5*MAX(BP657*DCF!M$28,0)-MAX(BP657-BO657,0)/Inputs!$B$17)*DCF!M$6</f>
        <v>9783.0916891129618</v>
      </c>
      <c r="CX657" s="15">
        <f ca="1">(BQ657*DCF!C$46-DCF!C$5*MAX(BQ657*DCF!C$46,0)-MAX(BQ657-Inputs!$B$20,0)/Inputs!$B$24)*DCF!C$6</f>
        <v>-632.87307684081054</v>
      </c>
      <c r="CY657" s="15">
        <f ca="1">(BR657*DCF!D$46-DCF!D$5*MAX(BR657*DCF!D$46,0)-MAX(BR657-BQ657,0)/Inputs!$B$24)*DCF!D$6</f>
        <v>-315.21445825821002</v>
      </c>
      <c r="CZ657" s="15">
        <f ca="1">(BS657*DCF!E$46-DCF!E$5*MAX(BS657*DCF!E$46,0)-MAX(BS657-BR657,0)/Inputs!$B$24)*DCF!E$6</f>
        <v>-142.25529585035014</v>
      </c>
      <c r="DA657" s="15">
        <f ca="1">(BT657*DCF!F$46-DCF!F$5*MAX(BT657*DCF!F$46,0)-MAX(BT657-BS657,0)/Inputs!$B$24)*DCF!F$6</f>
        <v>-300.88853384594267</v>
      </c>
      <c r="DB657" s="15">
        <f ca="1">(BU657*DCF!G$46-DCF!G$5*MAX(BU657*DCF!G$46,0)-MAX(BU657-BT657,0)/Inputs!$B$24)*DCF!G$6</f>
        <v>-457.27915068036816</v>
      </c>
      <c r="DC657" s="15">
        <f ca="1">(BV657*DCF!H$46-DCF!H$5*MAX(BV657*DCF!H$46,0)-MAX(BV657-BU657,0)/Inputs!$B$24)*DCF!H$6</f>
        <v>-788.55603546288671</v>
      </c>
      <c r="DD657" s="15">
        <f ca="1">(BW657*DCF!I$46-DCF!I$5*MAX(BW657*DCF!I$46,0)-MAX(BW657-BV657,0)/Inputs!$B$24)*DCF!I$6</f>
        <v>-203.70167064364804</v>
      </c>
      <c r="DE657" s="15">
        <f ca="1">(BX657*DCF!J$46-DCF!J$5*MAX(BX657*DCF!J$46,0)-MAX(BX657-BW657,0)/Inputs!$B$24)*DCF!J$6</f>
        <v>-225.50649847664241</v>
      </c>
      <c r="DF657" s="15">
        <f ca="1">(BY657*DCF!K$46-DCF!K$5*MAX(BY657*DCF!K$46,0)-MAX(BY657-BX657,0)/Inputs!$B$24)*DCF!K$6</f>
        <v>-568.36375552338643</v>
      </c>
      <c r="DG657" s="15">
        <f ca="1">(BZ657*DCF!L$46-DCF!L$5*MAX(BZ657*DCF!L$46,0)-MAX(BZ657-BY657,0)/Inputs!$B$24)*DCF!L$6</f>
        <v>441.39090593046893</v>
      </c>
      <c r="DH657" s="15">
        <f ca="1">(CA657*DCF!M$46-DCF!M$5*MAX(CA657*DCF!M$46,0)-MAX(CA657-BZ657,0)/Inputs!$B$24)*DCF!M$6</f>
        <v>629.13475381688943</v>
      </c>
      <c r="DI657" s="15">
        <f ca="1">SUM(CB657:CL657)+BE657*DCF!M$10*(1+Inputs!$B$30)*(1-Inputs!$B$33)*(1-Inputs!$B$30/Inputs!$B$31)/(Inputs!$B$29-Inputs!$B$30)*DCF!M$6</f>
        <v>44970.640804701194</v>
      </c>
      <c r="DJ657" s="15">
        <f ca="1">SUM(CM657:CW657)+BP657*DCF!M$28*(1+Inputs!$B$30)*(1-Inputs!$B$33)*(1-Inputs!$B$30/Inputs!$B$31)/(Inputs!$B$29-Inputs!$B$30)*DCF!M$6</f>
        <v>256810.04966889427</v>
      </c>
      <c r="DK657" s="15">
        <f ca="1">SUM(CX657:DH657)+CA657*DCF!M$46*(1+Inputs!$B$30)*(1-Inputs!$B$33)*(1-Inputs!$B$30/Inputs!$B$31)/(Inputs!$B$29-Inputs!$B$30)*DCF!M$6</f>
        <v>34637.670304950138</v>
      </c>
      <c r="DM657" s="15">
        <f ca="1">DI657+DJ657+DK657+Inputs!$B$34+Inputs!$B$36-Inputs!$B$35</f>
        <v>413269.36077854561</v>
      </c>
    </row>
    <row r="658" spans="1:117" x14ac:dyDescent="0.75">
      <c r="A658" s="11">
        <v>645</v>
      </c>
      <c r="C658" s="24">
        <f t="shared" ca="1" si="364"/>
        <v>-0.61186183061940047</v>
      </c>
      <c r="D658" s="24">
        <f t="shared" ca="1" si="364"/>
        <v>1.1061087674873367</v>
      </c>
      <c r="E658" s="24">
        <f t="shared" ca="1" si="364"/>
        <v>0.21273075494890731</v>
      </c>
      <c r="F658" s="24">
        <f t="shared" ca="1" si="364"/>
        <v>-0.24630460913553076</v>
      </c>
      <c r="G658" s="24">
        <f t="shared" ca="1" si="364"/>
        <v>0.10654037879565882</v>
      </c>
      <c r="H658" s="24">
        <f t="shared" ca="1" si="364"/>
        <v>0.36615517636212197</v>
      </c>
      <c r="I658" s="24">
        <f t="shared" ca="1" si="364"/>
        <v>1.0329575775959743</v>
      </c>
      <c r="J658" s="24">
        <f t="shared" ca="1" si="364"/>
        <v>-0.10753939056587822</v>
      </c>
      <c r="K658" s="24">
        <f t="shared" ca="1" si="364"/>
        <v>-7.4078631428665748E-2</v>
      </c>
      <c r="L658" s="24">
        <f t="shared" ca="1" si="364"/>
        <v>-0.11202339964479657</v>
      </c>
      <c r="M658" s="24">
        <f t="shared" ca="1" si="364"/>
        <v>-1.1641867075448193</v>
      </c>
      <c r="N658" s="24">
        <f ca="1">SQRT(Inputs!$B$38)*C658+SQRT(1-Inputs!$B$38)*_xlfn.NORM.S.INV(RAND())</f>
        <v>0.98470985208330541</v>
      </c>
      <c r="O658" s="24">
        <f ca="1">SQRT(Inputs!$B$38)*D658+SQRT(1-Inputs!$B$38)*_xlfn.NORM.S.INV(RAND())</f>
        <v>0.82794594529679866</v>
      </c>
      <c r="P658" s="24">
        <f ca="1">SQRT(Inputs!$B$38)*E658+SQRT(1-Inputs!$B$38)*_xlfn.NORM.S.INV(RAND())</f>
        <v>0.71212052642326285</v>
      </c>
      <c r="Q658" s="24">
        <f ca="1">SQRT(Inputs!$B$38)*F658+SQRT(1-Inputs!$B$38)*_xlfn.NORM.S.INV(RAND())</f>
        <v>1.0358617102491359</v>
      </c>
      <c r="R658" s="24">
        <f ca="1">SQRT(Inputs!$B$38)*G658+SQRT(1-Inputs!$B$38)*_xlfn.NORM.S.INV(RAND())</f>
        <v>-5.2861452778285169E-2</v>
      </c>
      <c r="S658" s="24">
        <f ca="1">SQRT(Inputs!$B$38)*H658+SQRT(1-Inputs!$B$38)*_xlfn.NORM.S.INV(RAND())</f>
        <v>0.43703051818354544</v>
      </c>
      <c r="T658" s="24">
        <f ca="1">SQRT(Inputs!$B$38)*I658+SQRT(1-Inputs!$B$38)*_xlfn.NORM.S.INV(RAND())</f>
        <v>-0.20433194745614347</v>
      </c>
      <c r="U658" s="24">
        <f ca="1">SQRT(Inputs!$B$38)*J658+SQRT(1-Inputs!$B$38)*_xlfn.NORM.S.INV(RAND())</f>
        <v>1.2887603858788033</v>
      </c>
      <c r="V658" s="24">
        <f ca="1">SQRT(Inputs!$B$38)*K658+SQRT(1-Inputs!$B$38)*_xlfn.NORM.S.INV(RAND())</f>
        <v>-0.35149097074653413</v>
      </c>
      <c r="W658" s="24">
        <f ca="1">SQRT(Inputs!$B$38)*L658+SQRT(1-Inputs!$B$38)*_xlfn.NORM.S.INV(RAND())</f>
        <v>1.4063439433521674</v>
      </c>
      <c r="X658" s="24">
        <f ca="1">SQRT(Inputs!$B$38)*M658+SQRT(1-Inputs!$B$38)*_xlfn.NORM.S.INV(RAND())</f>
        <v>-0.81018591562600151</v>
      </c>
      <c r="Y658" s="24">
        <f ca="1">SQRT(Inputs!$B$38)*C658+SQRT(1-Inputs!$B$38)*_xlfn.NORM.S.INV(RAND())</f>
        <v>-0.60531931205394529</v>
      </c>
      <c r="Z658" s="24">
        <f ca="1">SQRT(Inputs!$B$38)*D658+SQRT(1-Inputs!$B$38)*_xlfn.NORM.S.INV(RAND())</f>
        <v>0.62430990105206929</v>
      </c>
      <c r="AA658" s="24">
        <f ca="1">SQRT(Inputs!$B$38)*E658+SQRT(1-Inputs!$B$38)*_xlfn.NORM.S.INV(RAND())</f>
        <v>-1.2370672680524593</v>
      </c>
      <c r="AB658" s="24">
        <f ca="1">SQRT(Inputs!$B$38)*F658+SQRT(1-Inputs!$B$38)*_xlfn.NORM.S.INV(RAND())</f>
        <v>-0.4932600654438194</v>
      </c>
      <c r="AC658" s="24">
        <f ca="1">SQRT(Inputs!$B$38)*G658+SQRT(1-Inputs!$B$38)*_xlfn.NORM.S.INV(RAND())</f>
        <v>7.5324830816870789E-2</v>
      </c>
      <c r="AD658" s="24">
        <f ca="1">SQRT(Inputs!$B$38)*H658+SQRT(1-Inputs!$B$38)*_xlfn.NORM.S.INV(RAND())</f>
        <v>0.48251198632378423</v>
      </c>
      <c r="AE658" s="24">
        <f ca="1">SQRT(Inputs!$B$38)*I658+SQRT(1-Inputs!$B$38)*_xlfn.NORM.S.INV(RAND())</f>
        <v>-1.8030528301359858</v>
      </c>
      <c r="AF658" s="24">
        <f ca="1">SQRT(Inputs!$B$38)*J658+SQRT(1-Inputs!$B$38)*_xlfn.NORM.S.INV(RAND())</f>
        <v>1.0705424047445724</v>
      </c>
      <c r="AG658" s="24">
        <f ca="1">SQRT(Inputs!$B$38)*K658+SQRT(1-Inputs!$B$38)*_xlfn.NORM.S.INV(RAND())</f>
        <v>0.19135564213824399</v>
      </c>
      <c r="AH658" s="24">
        <f ca="1">SQRT(Inputs!$B$38)*L658+SQRT(1-Inputs!$B$38)*_xlfn.NORM.S.INV(RAND())</f>
        <v>2.2056282364929496</v>
      </c>
      <c r="AI658" s="24">
        <f ca="1">SQRT(Inputs!$B$38)*M658+SQRT(1-Inputs!$B$38)*_xlfn.NORM.S.INV(RAND())</f>
        <v>-0.76325727255020825</v>
      </c>
      <c r="AJ658" s="24">
        <f ca="1">SQRT(Inputs!$B$38)*C658+SQRT(1-Inputs!$B$38)*_xlfn.NORM.S.INV(RAND())</f>
        <v>-0.59519842943601997</v>
      </c>
      <c r="AK658" s="24">
        <f ca="1">SQRT(Inputs!$B$38)*D658+SQRT(1-Inputs!$B$38)*_xlfn.NORM.S.INV(RAND())</f>
        <v>4.4174056634092018E-2</v>
      </c>
      <c r="AL658" s="24">
        <f ca="1">SQRT(Inputs!$B$38)*E658+SQRT(1-Inputs!$B$38)*_xlfn.NORM.S.INV(RAND())</f>
        <v>-0.60942781374183352</v>
      </c>
      <c r="AM658" s="24">
        <f ca="1">SQRT(Inputs!$B$38)*F658+SQRT(1-Inputs!$B$38)*_xlfn.NORM.S.INV(RAND())</f>
        <v>0.24549291106006343</v>
      </c>
      <c r="AN658" s="24">
        <f ca="1">SQRT(Inputs!$B$38)*G658+SQRT(1-Inputs!$B$38)*_xlfn.NORM.S.INV(RAND())</f>
        <v>-9.4812718204813767E-2</v>
      </c>
      <c r="AO658" s="24">
        <f ca="1">SQRT(Inputs!$B$38)*H658+SQRT(1-Inputs!$B$38)*_xlfn.NORM.S.INV(RAND())</f>
        <v>-0.65204931261247367</v>
      </c>
      <c r="AP658" s="24">
        <f ca="1">SQRT(Inputs!$B$38)*I658+SQRT(1-Inputs!$B$38)*_xlfn.NORM.S.INV(RAND())</f>
        <v>1.4595561890547757</v>
      </c>
      <c r="AQ658" s="24">
        <f ca="1">SQRT(Inputs!$B$38)*J658+SQRT(1-Inputs!$B$38)*_xlfn.NORM.S.INV(RAND())</f>
        <v>-0.28527855196045249</v>
      </c>
      <c r="AR658" s="24">
        <f ca="1">SQRT(Inputs!$B$38)*K658+SQRT(1-Inputs!$B$38)*_xlfn.NORM.S.INV(RAND())</f>
        <v>-1.7522428141160251</v>
      </c>
      <c r="AS658" s="24">
        <f ca="1">SQRT(Inputs!$B$38)*L658+SQRT(1-Inputs!$B$38)*_xlfn.NORM.S.INV(RAND())</f>
        <v>-0.55913983560058644</v>
      </c>
      <c r="AT658" s="24">
        <f ca="1">SQRT(Inputs!$B$38)*M658+SQRT(1-Inputs!$B$38)*_xlfn.NORM.S.INV(RAND())</f>
        <v>9.2027590847566954E-2</v>
      </c>
      <c r="AU658" s="15">
        <f ca="1">Inputs!$B$6*EXP($B$8-0.5*C$5^2+C$5*N658)</f>
        <v>5819.7374512024953</v>
      </c>
      <c r="AV658" s="15">
        <f t="shared" ca="1" si="365"/>
        <v>8001.0484005748931</v>
      </c>
      <c r="AW658" s="15">
        <f t="shared" ca="1" si="366"/>
        <v>10739.406762797018</v>
      </c>
      <c r="AX658" s="15">
        <f t="shared" ca="1" si="367"/>
        <v>14923.259377021928</v>
      </c>
      <c r="AY658" s="15">
        <f t="shared" ca="1" si="368"/>
        <v>18125.500652190571</v>
      </c>
      <c r="AZ658" s="15">
        <f t="shared" ca="1" si="369"/>
        <v>23260.911036850888</v>
      </c>
      <c r="BA658" s="15">
        <f t="shared" ca="1" si="370"/>
        <v>27863.128490417283</v>
      </c>
      <c r="BB658" s="15">
        <f t="shared" ca="1" si="371"/>
        <v>38814.652361691777</v>
      </c>
      <c r="BC658" s="15">
        <f t="shared" ca="1" si="372"/>
        <v>45952.189925669838</v>
      </c>
      <c r="BD658" s="15">
        <f t="shared" ca="1" si="373"/>
        <v>64210.043817325066</v>
      </c>
      <c r="BE658" s="15">
        <f t="shared" ca="1" si="374"/>
        <v>73084.180202014599</v>
      </c>
      <c r="BF658" s="15">
        <f ca="1">Inputs!$B$13*EXP($B$9-0.5*C$6^2+C$6*Y658)</f>
        <v>12266.976282782482</v>
      </c>
      <c r="BG658" s="15">
        <f t="shared" ca="1" si="375"/>
        <v>16732.851492738318</v>
      </c>
      <c r="BH658" s="15">
        <f t="shared" ca="1" si="376"/>
        <v>16652.0864345267</v>
      </c>
      <c r="BI658" s="15">
        <f t="shared" ca="1" si="377"/>
        <v>18894.299419025971</v>
      </c>
      <c r="BJ658" s="15">
        <f t="shared" ca="1" si="378"/>
        <v>23416.050377485648</v>
      </c>
      <c r="BK658" s="15">
        <f t="shared" ca="1" si="379"/>
        <v>30690.023963143594</v>
      </c>
      <c r="BL658" s="15">
        <f t="shared" ca="1" si="380"/>
        <v>29843.670078717802</v>
      </c>
      <c r="BM658" s="15">
        <f t="shared" ca="1" si="381"/>
        <v>41902.273259753514</v>
      </c>
      <c r="BN658" s="15">
        <f t="shared" ca="1" si="382"/>
        <v>52729.955168341941</v>
      </c>
      <c r="BO658" s="15">
        <f t="shared" ca="1" si="383"/>
        <v>83839.413187720464</v>
      </c>
      <c r="BP658" s="15">
        <f t="shared" ca="1" si="384"/>
        <v>94642.210194728832</v>
      </c>
      <c r="BQ658" s="15">
        <f ca="1">Inputs!$B$20*EXP($B$10-0.5*C$7^2+C$7*AJ658)</f>
        <v>3473.1668952970749</v>
      </c>
      <c r="BR658" s="15">
        <f t="shared" ca="1" si="385"/>
        <v>4779.2189980942321</v>
      </c>
      <c r="BS658" s="15">
        <f t="shared" ca="1" si="386"/>
        <v>5493.771508876509</v>
      </c>
      <c r="BT658" s="15">
        <f t="shared" ca="1" si="387"/>
        <v>8078.5843353130194</v>
      </c>
      <c r="BU658" s="15">
        <f t="shared" ca="1" si="388"/>
        <v>10942.017278288569</v>
      </c>
      <c r="BV658" s="15">
        <f t="shared" ca="1" si="389"/>
        <v>13143.597258001777</v>
      </c>
      <c r="BW658" s="15">
        <f t="shared" ca="1" si="390"/>
        <v>24979.638896470038</v>
      </c>
      <c r="BX658" s="15">
        <f t="shared" ca="1" si="391"/>
        <v>32995.962041643623</v>
      </c>
      <c r="BY658" s="15">
        <f t="shared" ca="1" si="392"/>
        <v>33064.007299296551</v>
      </c>
      <c r="BZ658" s="15">
        <f t="shared" ca="1" si="393"/>
        <v>41861.606707989813</v>
      </c>
      <c r="CA658" s="15">
        <f t="shared" ca="1" si="394"/>
        <v>59772.383494222537</v>
      </c>
      <c r="CB658" s="15">
        <f ca="1">(AU658*DCF!C$10-DCF!C$5*MAX(AU658*DCF!C$10,0)-MAX(AU658-Inputs!$B$6,0)/Inputs!$B$10)*DCF!C$6</f>
        <v>1036.960189788454</v>
      </c>
      <c r="CC658" s="15">
        <f ca="1">(AV658*DCF!D$10-DCF!D$5*MAX(AV658*DCF!D$10,0)-MAX(AV658-AU658,0)/Inputs!$B$10)*DCF!D$6</f>
        <v>1418.3457562751325</v>
      </c>
      <c r="CD658" s="15">
        <f ca="1">(AW658*DCF!E$10-DCF!E$5*MAX(AW658*DCF!E$10,0)-MAX(AW658-AV658,0)/Inputs!$B$10)*DCF!E$6</f>
        <v>1862.7663613769266</v>
      </c>
      <c r="CE658" s="15">
        <f ca="1">(AX658*DCF!F$10-DCF!F$5*MAX(AX658*DCF!F$10,0)-MAX(AX658-AW658,0)/Inputs!$B$10)*DCF!F$6</f>
        <v>2387.1677399072623</v>
      </c>
      <c r="CF658" s="15">
        <f ca="1">(AY658*DCF!G$10-DCF!G$5*MAX(AY658*DCF!G$10,0)-MAX(AY658-AX658,0)/Inputs!$B$10)*DCF!G$6</f>
        <v>3119.0492958182249</v>
      </c>
      <c r="CG658" s="15">
        <f ca="1">(AZ658*DCF!H$10-DCF!H$5*MAX(AZ658*DCF!H$10,0)-MAX(AZ658-AY658,0)/Inputs!$B$10)*DCF!H$6</f>
        <v>3604.2383842350237</v>
      </c>
      <c r="CH658" s="15">
        <f ca="1">(BA658*DCF!I$10-DCF!I$5*MAX(BA658*DCF!I$10,0)-MAX(BA658-AZ658,0)/Inputs!$B$10)*DCF!I$6</f>
        <v>4334.6522156638703</v>
      </c>
      <c r="CI658" s="15">
        <f ca="1">(BB658*DCF!J$10-DCF!J$5*MAX(BB658*DCF!J$10,0)-MAX(BB658-BA658,0)/Inputs!$B$10)*DCF!J$6</f>
        <v>5001.1614317853664</v>
      </c>
      <c r="CJ658" s="15">
        <f ca="1">(BC658*DCF!K$10-DCF!K$5*MAX(BC658*DCF!K$10,0)-MAX(BC658-BB658,0)/Inputs!$B$10)*DCF!K$6</f>
        <v>6398.4179759462477</v>
      </c>
      <c r="CK658" s="15">
        <f ca="1">(BD658*DCF!L$10-DCF!L$5*MAX(BD658*DCF!L$10,0)-MAX(BD658-BC658,0)/Inputs!$B$10)*DCF!L$6</f>
        <v>7323.0594951278363</v>
      </c>
      <c r="CL658" s="15">
        <f ca="1">(BE658*DCF!M$10-DCF!M$5*MAX(BE658*DCF!M$10,0)-MAX(BE658-BD658,0)/Inputs!$B$10)*DCF!M$6</f>
        <v>9253.0126902178708</v>
      </c>
      <c r="CM658" s="15">
        <f ca="1">(BF658*DCF!C$28-DCF!C$5*MAX(BF658*DCF!C$28,0)-MAX(BF658-Inputs!$B$13,0)/Inputs!$B$17)*DCF!C$6</f>
        <v>3540.5729341710498</v>
      </c>
      <c r="CN658" s="15">
        <f ca="1">(BG658*DCF!D$28-DCF!D$5*MAX(BG658*DCF!D$28,0)-MAX(BG658-BF658,0)/Inputs!$B$17)*DCF!D$6</f>
        <v>3975.4347469462168</v>
      </c>
      <c r="CO658" s="15">
        <f ca="1">(BH658*DCF!E$28-DCF!E$5*MAX(BH658*DCF!E$28,0)-MAX(BH658-BG658,0)/Inputs!$B$17)*DCF!E$6</f>
        <v>4716.1673926932526</v>
      </c>
      <c r="CP658" s="15">
        <f ca="1">(BI658*DCF!F$28-DCF!F$5*MAX(BI658*DCF!F$28,0)-MAX(BI658-BH658,0)/Inputs!$B$17)*DCF!F$6</f>
        <v>4721.0742854150785</v>
      </c>
      <c r="CQ658" s="15">
        <f ca="1">(BJ658*DCF!G$28-DCF!G$5*MAX(BJ658*DCF!G$28,0)-MAX(BJ658-BI658,0)/Inputs!$B$17)*DCF!G$6</f>
        <v>5314.9580857332203</v>
      </c>
      <c r="CR658" s="15">
        <f ca="1">(BK658*DCF!H$28-DCF!H$5*MAX(BK658*DCF!H$28,0)-MAX(BK658-BJ658,0)/Inputs!$B$17)*DCF!H$6</f>
        <v>6459.8101590940223</v>
      </c>
      <c r="CS658" s="15">
        <f ca="1">(BL658*DCF!I$28-DCF!I$5*MAX(BL658*DCF!I$28,0)-MAX(BL658-BK658,0)/Inputs!$B$17)*DCF!I$6</f>
        <v>7017.8296571600767</v>
      </c>
      <c r="CT658" s="15">
        <f ca="1">(BM658*DCF!J$28-DCF!J$5*MAX(BM658*DCF!J$28,0)-MAX(BM658-BL658,0)/Inputs!$B$17)*DCF!J$6</f>
        <v>7748.813236736717</v>
      </c>
      <c r="CU658" s="15">
        <f ca="1">(BN658*DCF!K$28-DCF!K$5*MAX(BN658*DCF!K$28,0)-MAX(BN658-BM658,0)/Inputs!$B$17)*DCF!K$6</f>
        <v>9809.4355985941984</v>
      </c>
      <c r="CV658" s="15">
        <f ca="1">(BO658*DCF!L$28-DCF!L$5*MAX(BO658*DCF!L$28,0)-MAX(BO658-BN658,0)/Inputs!$B$17)*DCF!L$6</f>
        <v>13207.635660169122</v>
      </c>
      <c r="CW658" s="15">
        <f ca="1">(BP658*DCF!M$28-DCF!M$5*MAX(BP658*DCF!M$28,0)-MAX(BP658-BO658,0)/Inputs!$B$17)*DCF!M$6</f>
        <v>16677.790782104377</v>
      </c>
      <c r="CX658" s="15">
        <f ca="1">(BQ658*DCF!C$46-DCF!C$5*MAX(BQ658*DCF!C$46,0)-MAX(BQ658-Inputs!$B$20,0)/Inputs!$B$24)*DCF!C$6</f>
        <v>-927.82925771159921</v>
      </c>
      <c r="CY658" s="15">
        <f ca="1">(BR658*DCF!D$46-DCF!D$5*MAX(BR658*DCF!D$46,0)-MAX(BR658-BQ658,0)/Inputs!$B$24)*DCF!D$6</f>
        <v>-1372.9828211937127</v>
      </c>
      <c r="CZ658" s="15">
        <f ca="1">(BS658*DCF!E$46-DCF!E$5*MAX(BS658*DCF!E$46,0)-MAX(BS658-BR658,0)/Inputs!$B$24)*DCF!E$6</f>
        <v>-931.30497472938521</v>
      </c>
      <c r="DA658" s="15">
        <f ca="1">(BT658*DCF!F$46-DCF!F$5*MAX(BT658*DCF!F$46,0)-MAX(BT658-BS658,0)/Inputs!$B$24)*DCF!F$6</f>
        <v>-1529.5456502761538</v>
      </c>
      <c r="DB658" s="15">
        <f ca="1">(BU658*DCF!G$46-DCF!G$5*MAX(BU658*DCF!G$46,0)-MAX(BU658-BT658,0)/Inputs!$B$24)*DCF!G$6</f>
        <v>-1331.2701099451324</v>
      </c>
      <c r="DC658" s="15">
        <f ca="1">(BV658*DCF!H$46-DCF!H$5*MAX(BV658*DCF!H$46,0)-MAX(BV658-BU658,0)/Inputs!$B$24)*DCF!H$6</f>
        <v>-684.12748939153983</v>
      </c>
      <c r="DD658" s="15">
        <f ca="1">(BW658*DCF!I$46-DCF!I$5*MAX(BW658*DCF!I$46,0)-MAX(BW658-BV658,0)/Inputs!$B$24)*DCF!I$6</f>
        <v>-2820.7552289660171</v>
      </c>
      <c r="DE658" s="15">
        <f ca="1">(BX658*DCF!J$46-DCF!J$5*MAX(BX658*DCF!J$46,0)-MAX(BX658-BW658,0)/Inputs!$B$24)*DCF!J$6</f>
        <v>-741.70859383618392</v>
      </c>
      <c r="DF658" s="15">
        <f ca="1">(BY658*DCF!K$46-DCF!K$5*MAX(BY658*DCF!K$46,0)-MAX(BY658-BX658,0)/Inputs!$B$24)*DCF!K$6</f>
        <v>1872.0570409145246</v>
      </c>
      <c r="DG658" s="15">
        <f ca="1">(BZ658*DCF!L$46-DCF!L$5*MAX(BZ658*DCF!L$46,0)-MAX(BZ658-BY658,0)/Inputs!$B$24)*DCF!L$6</f>
        <v>902.77348222642934</v>
      </c>
      <c r="DH658" s="15">
        <f ca="1">(CA658*DCF!M$46-DCF!M$5*MAX(CA658*DCF!M$46,0)-MAX(CA658-BZ658,0)/Inputs!$B$24)*DCF!M$6</f>
        <v>941.56131900192304</v>
      </c>
      <c r="DI658" s="15">
        <f ca="1">SUM(CB658:CL658)+BE658*DCF!M$10*(1+Inputs!$B$30)*(1-Inputs!$B$33)*(1-Inputs!$B$30/Inputs!$B$31)/(Inputs!$B$29-Inputs!$B$30)*DCF!M$6</f>
        <v>249133.07147658168</v>
      </c>
      <c r="DJ658" s="15">
        <f ca="1">SUM(CM658:CW658)+BP658*DCF!M$28*(1+Inputs!$B$30)*(1-Inputs!$B$33)*(1-Inputs!$B$30/Inputs!$B$31)/(Inputs!$B$29-Inputs!$B$30)*DCF!M$6</f>
        <v>434376.88585294713</v>
      </c>
      <c r="DK658" s="15">
        <f ca="1">SUM(CX658:DH658)+CA658*DCF!M$46*(1+Inputs!$B$30)*(1-Inputs!$B$33)*(1-Inputs!$B$30/Inputs!$B$31)/(Inputs!$B$29-Inputs!$B$30)*DCF!M$6</f>
        <v>85792.053089629917</v>
      </c>
      <c r="DM658" s="15">
        <f ca="1">DI658+DJ658+DK658+Inputs!$B$34+Inputs!$B$36-Inputs!$B$35</f>
        <v>846153.01041915873</v>
      </c>
    </row>
    <row r="659" spans="1:117" x14ac:dyDescent="0.75">
      <c r="A659" s="11">
        <v>646</v>
      </c>
      <c r="C659" s="24">
        <f t="shared" ca="1" si="364"/>
        <v>0.44519385079424723</v>
      </c>
      <c r="D659" s="24">
        <f t="shared" ca="1" si="364"/>
        <v>1.5173060304993178</v>
      </c>
      <c r="E659" s="24">
        <f t="shared" ca="1" si="364"/>
        <v>1.5204891811980445</v>
      </c>
      <c r="F659" s="24">
        <f t="shared" ca="1" si="364"/>
        <v>-1.7897814900550335</v>
      </c>
      <c r="G659" s="24">
        <f t="shared" ca="1" si="364"/>
        <v>-0.39931880476953197</v>
      </c>
      <c r="H659" s="24">
        <f t="shared" ca="1" si="364"/>
        <v>2.468340318937811E-2</v>
      </c>
      <c r="I659" s="24">
        <f t="shared" ca="1" si="364"/>
        <v>0.41796829021262139</v>
      </c>
      <c r="J659" s="24">
        <f t="shared" ca="1" si="364"/>
        <v>1.4823162607437563</v>
      </c>
      <c r="K659" s="24">
        <f t="shared" ca="1" si="364"/>
        <v>-0.43291281259204578</v>
      </c>
      <c r="L659" s="24">
        <f t="shared" ca="1" si="364"/>
        <v>-0.12578280511012632</v>
      </c>
      <c r="M659" s="24">
        <f t="shared" ca="1" si="364"/>
        <v>-0.52384180340935405</v>
      </c>
      <c r="N659" s="24">
        <f ca="1">SQRT(Inputs!$B$38)*C659+SQRT(1-Inputs!$B$38)*_xlfn.NORM.S.INV(RAND())</f>
        <v>0.71825662325139183</v>
      </c>
      <c r="O659" s="24">
        <f ca="1">SQRT(Inputs!$B$38)*D659+SQRT(1-Inputs!$B$38)*_xlfn.NORM.S.INV(RAND())</f>
        <v>0.60557510281128013</v>
      </c>
      <c r="P659" s="24">
        <f ca="1">SQRT(Inputs!$B$38)*E659+SQRT(1-Inputs!$B$38)*_xlfn.NORM.S.INV(RAND())</f>
        <v>1.8663037054074949</v>
      </c>
      <c r="Q659" s="24">
        <f ca="1">SQRT(Inputs!$B$38)*F659+SQRT(1-Inputs!$B$38)*_xlfn.NORM.S.INV(RAND())</f>
        <v>-2.45105128494566</v>
      </c>
      <c r="R659" s="24">
        <f ca="1">SQRT(Inputs!$B$38)*G659+SQRT(1-Inputs!$B$38)*_xlfn.NORM.S.INV(RAND())</f>
        <v>1.3417555855062102</v>
      </c>
      <c r="S659" s="24">
        <f ca="1">SQRT(Inputs!$B$38)*H659+SQRT(1-Inputs!$B$38)*_xlfn.NORM.S.INV(RAND())</f>
        <v>5.325056204846617E-3</v>
      </c>
      <c r="T659" s="24">
        <f ca="1">SQRT(Inputs!$B$38)*I659+SQRT(1-Inputs!$B$38)*_xlfn.NORM.S.INV(RAND())</f>
        <v>9.0202328938204929E-2</v>
      </c>
      <c r="U659" s="24">
        <f ca="1">SQRT(Inputs!$B$38)*J659+SQRT(1-Inputs!$B$38)*_xlfn.NORM.S.INV(RAND())</f>
        <v>1.3347839957487135</v>
      </c>
      <c r="V659" s="24">
        <f ca="1">SQRT(Inputs!$B$38)*K659+SQRT(1-Inputs!$B$38)*_xlfn.NORM.S.INV(RAND())</f>
        <v>-0.80240316073435669</v>
      </c>
      <c r="W659" s="24">
        <f ca="1">SQRT(Inputs!$B$38)*L659+SQRT(1-Inputs!$B$38)*_xlfn.NORM.S.INV(RAND())</f>
        <v>3.3088704601484692E-2</v>
      </c>
      <c r="X659" s="24">
        <f ca="1">SQRT(Inputs!$B$38)*M659+SQRT(1-Inputs!$B$38)*_xlfn.NORM.S.INV(RAND())</f>
        <v>0.40634448423313996</v>
      </c>
      <c r="Y659" s="24">
        <f ca="1">SQRT(Inputs!$B$38)*C659+SQRT(1-Inputs!$B$38)*_xlfn.NORM.S.INV(RAND())</f>
        <v>0.34167288961695247</v>
      </c>
      <c r="Z659" s="24">
        <f ca="1">SQRT(Inputs!$B$38)*D659+SQRT(1-Inputs!$B$38)*_xlfn.NORM.S.INV(RAND())</f>
        <v>0.97588009550198951</v>
      </c>
      <c r="AA659" s="24">
        <f ca="1">SQRT(Inputs!$B$38)*E659+SQRT(1-Inputs!$B$38)*_xlfn.NORM.S.INV(RAND())</f>
        <v>0.52286590365977714</v>
      </c>
      <c r="AB659" s="24">
        <f ca="1">SQRT(Inputs!$B$38)*F659+SQRT(1-Inputs!$B$38)*_xlfn.NORM.S.INV(RAND())</f>
        <v>-0.12159139725781398</v>
      </c>
      <c r="AC659" s="24">
        <f ca="1">SQRT(Inputs!$B$38)*G659+SQRT(1-Inputs!$B$38)*_xlfn.NORM.S.INV(RAND())</f>
        <v>0.24185787089855945</v>
      </c>
      <c r="AD659" s="24">
        <f ca="1">SQRT(Inputs!$B$38)*H659+SQRT(1-Inputs!$B$38)*_xlfn.NORM.S.INV(RAND())</f>
        <v>-0.4258212372356171</v>
      </c>
      <c r="AE659" s="24">
        <f ca="1">SQRT(Inputs!$B$38)*I659+SQRT(1-Inputs!$B$38)*_xlfn.NORM.S.INV(RAND())</f>
        <v>0.56458386983987852</v>
      </c>
      <c r="AF659" s="24">
        <f ca="1">SQRT(Inputs!$B$38)*J659+SQRT(1-Inputs!$B$38)*_xlfn.NORM.S.INV(RAND())</f>
        <v>0.63080574837020875</v>
      </c>
      <c r="AG659" s="24">
        <f ca="1">SQRT(Inputs!$B$38)*K659+SQRT(1-Inputs!$B$38)*_xlfn.NORM.S.INV(RAND())</f>
        <v>0.32485756991977999</v>
      </c>
      <c r="AH659" s="24">
        <f ca="1">SQRT(Inputs!$B$38)*L659+SQRT(1-Inputs!$B$38)*_xlfn.NORM.S.INV(RAND())</f>
        <v>-1.1638374326392911</v>
      </c>
      <c r="AI659" s="24">
        <f ca="1">SQRT(Inputs!$B$38)*M659+SQRT(1-Inputs!$B$38)*_xlfn.NORM.S.INV(RAND())</f>
        <v>-0.59122800596023217</v>
      </c>
      <c r="AJ659" s="24">
        <f ca="1">SQRT(Inputs!$B$38)*C659+SQRT(1-Inputs!$B$38)*_xlfn.NORM.S.INV(RAND())</f>
        <v>0.71583858905333964</v>
      </c>
      <c r="AK659" s="24">
        <f ca="1">SQRT(Inputs!$B$38)*D659+SQRT(1-Inputs!$B$38)*_xlfn.NORM.S.INV(RAND())</f>
        <v>0.5905082791500782</v>
      </c>
      <c r="AL659" s="24">
        <f ca="1">SQRT(Inputs!$B$38)*E659+SQRT(1-Inputs!$B$38)*_xlfn.NORM.S.INV(RAND())</f>
        <v>1.2788656998913526</v>
      </c>
      <c r="AM659" s="24">
        <f ca="1">SQRT(Inputs!$B$38)*F659+SQRT(1-Inputs!$B$38)*_xlfn.NORM.S.INV(RAND())</f>
        <v>-1.6902700851887156</v>
      </c>
      <c r="AN659" s="24">
        <f ca="1">SQRT(Inputs!$B$38)*G659+SQRT(1-Inputs!$B$38)*_xlfn.NORM.S.INV(RAND())</f>
        <v>-0.54364748681289632</v>
      </c>
      <c r="AO659" s="24">
        <f ca="1">SQRT(Inputs!$B$38)*H659+SQRT(1-Inputs!$B$38)*_xlfn.NORM.S.INV(RAND())</f>
        <v>-1.7617840408268268</v>
      </c>
      <c r="AP659" s="24">
        <f ca="1">SQRT(Inputs!$B$38)*I659+SQRT(1-Inputs!$B$38)*_xlfn.NORM.S.INV(RAND())</f>
        <v>1.2635324291175782</v>
      </c>
      <c r="AQ659" s="24">
        <f ca="1">SQRT(Inputs!$B$38)*J659+SQRT(1-Inputs!$B$38)*_xlfn.NORM.S.INV(RAND())</f>
        <v>1.4680882769696231</v>
      </c>
      <c r="AR659" s="24">
        <f ca="1">SQRT(Inputs!$B$38)*K659+SQRT(1-Inputs!$B$38)*_xlfn.NORM.S.INV(RAND())</f>
        <v>0.24415746092086019</v>
      </c>
      <c r="AS659" s="24">
        <f ca="1">SQRT(Inputs!$B$38)*L659+SQRT(1-Inputs!$B$38)*_xlfn.NORM.S.INV(RAND())</f>
        <v>-0.59768508097101192</v>
      </c>
      <c r="AT659" s="24">
        <f ca="1">SQRT(Inputs!$B$38)*M659+SQRT(1-Inputs!$B$38)*_xlfn.NORM.S.INV(RAND())</f>
        <v>-0.33780800331668837</v>
      </c>
      <c r="AU659" s="15">
        <f ca="1">Inputs!$B$6*EXP($B$8-0.5*C$5^2+C$5*N659)</f>
        <v>5574.0591773099077</v>
      </c>
      <c r="AV659" s="15">
        <f t="shared" ca="1" si="365"/>
        <v>7416.782581977217</v>
      </c>
      <c r="AW659" s="15">
        <f t="shared" ca="1" si="366"/>
        <v>11632.119419521901</v>
      </c>
      <c r="AX659" s="15">
        <f t="shared" ca="1" si="367"/>
        <v>10455.636632732179</v>
      </c>
      <c r="AY659" s="15">
        <f t="shared" ca="1" si="368"/>
        <v>14945.563129344539</v>
      </c>
      <c r="AZ659" s="15">
        <f t="shared" ca="1" si="369"/>
        <v>18289.549128719602</v>
      </c>
      <c r="BA659" s="15">
        <f t="shared" ca="1" si="370"/>
        <v>22594.027925072864</v>
      </c>
      <c r="BB659" s="15">
        <f t="shared" ca="1" si="371"/>
        <v>31620.013790639179</v>
      </c>
      <c r="BC659" s="15">
        <f t="shared" ca="1" si="372"/>
        <v>35840.102834503734</v>
      </c>
      <c r="BD659" s="15">
        <f t="shared" ca="1" si="373"/>
        <v>44043.605940604604</v>
      </c>
      <c r="BE659" s="15">
        <f t="shared" ca="1" si="374"/>
        <v>56004.63450474359</v>
      </c>
      <c r="BF659" s="15">
        <f ca="1">Inputs!$B$13*EXP($B$9-0.5*C$6^2+C$6*Y659)</f>
        <v>14800.334966883953</v>
      </c>
      <c r="BG659" s="15">
        <f t="shared" ca="1" si="375"/>
        <v>21510.683623961333</v>
      </c>
      <c r="BH659" s="15">
        <f t="shared" ca="1" si="376"/>
        <v>28663.061430706719</v>
      </c>
      <c r="BI659" s="15">
        <f t="shared" ca="1" si="377"/>
        <v>34437.325534124488</v>
      </c>
      <c r="BJ659" s="15">
        <f t="shared" ca="1" si="378"/>
        <v>43715.706623449871</v>
      </c>
      <c r="BK659" s="15">
        <f t="shared" ca="1" si="379"/>
        <v>50630.791454452119</v>
      </c>
      <c r="BL659" s="15">
        <f t="shared" ca="1" si="380"/>
        <v>66914.851690264622</v>
      </c>
      <c r="BM659" s="15">
        <f t="shared" ca="1" si="381"/>
        <v>88957.687863958621</v>
      </c>
      <c r="BN659" s="15">
        <f t="shared" ca="1" si="382"/>
        <v>113749.96863536374</v>
      </c>
      <c r="BO659" s="15">
        <f t="shared" ca="1" si="383"/>
        <v>122248.37334899038</v>
      </c>
      <c r="BP659" s="15">
        <f t="shared" ca="1" si="384"/>
        <v>140716.25220251619</v>
      </c>
      <c r="BQ659" s="15">
        <f ca="1">Inputs!$B$20*EXP($B$10-0.5*C$7^2+C$7*AJ659)</f>
        <v>5529.3427780573347</v>
      </c>
      <c r="BR659" s="15">
        <f t="shared" ca="1" si="385"/>
        <v>9050.17510774527</v>
      </c>
      <c r="BS659" s="15">
        <f t="shared" ca="1" si="386"/>
        <v>17893.640146166414</v>
      </c>
      <c r="BT659" s="15">
        <f t="shared" ca="1" si="387"/>
        <v>15835.178608366636</v>
      </c>
      <c r="BU659" s="15">
        <f t="shared" ca="1" si="388"/>
        <v>19240.607057335314</v>
      </c>
      <c r="BV659" s="15">
        <f t="shared" ca="1" si="389"/>
        <v>17999.175169278915</v>
      </c>
      <c r="BW659" s="15">
        <f t="shared" ca="1" si="390"/>
        <v>32817.567360816058</v>
      </c>
      <c r="BX659" s="15">
        <f t="shared" ca="1" si="391"/>
        <v>61608.065395954502</v>
      </c>
      <c r="BY659" s="15">
        <f t="shared" ca="1" si="392"/>
        <v>90451.484837535172</v>
      </c>
      <c r="BZ659" s="15">
        <f t="shared" ca="1" si="393"/>
        <v>113710.01838213582</v>
      </c>
      <c r="CA659" s="15">
        <f t="shared" ca="1" si="394"/>
        <v>150421.90193039493</v>
      </c>
      <c r="CB659" s="15">
        <f ca="1">(AU659*DCF!C$10-DCF!C$5*MAX(AU659*DCF!C$10,0)-MAX(AU659-Inputs!$B$6,0)/Inputs!$B$10)*DCF!C$6</f>
        <v>1038.7119196712063</v>
      </c>
      <c r="CC659" s="15">
        <f ca="1">(AV659*DCF!D$10-DCF!D$5*MAX(AV659*DCF!D$10,0)-MAX(AV659-AU659,0)/Inputs!$B$10)*DCF!D$6</f>
        <v>1358.4906325737211</v>
      </c>
      <c r="CD659" s="15">
        <f ca="1">(AW659*DCF!E$10-DCF!E$5*MAX(AW659*DCF!E$10,0)-MAX(AW659-AV659,0)/Inputs!$B$10)*DCF!E$6</f>
        <v>1736.2027862264579</v>
      </c>
      <c r="CE659" s="15">
        <f ca="1">(AX659*DCF!F$10-DCF!F$5*MAX(AX659*DCF!F$10,0)-MAX(AX659-AW659,0)/Inputs!$B$10)*DCF!F$6</f>
        <v>2282.4488139526707</v>
      </c>
      <c r="CF659" s="15">
        <f ca="1">(AY659*DCF!G$10-DCF!G$5*MAX(AY659*DCF!G$10,0)-MAX(AY659-AX659,0)/Inputs!$B$10)*DCF!G$6</f>
        <v>2216.3400978895274</v>
      </c>
      <c r="CG659" s="15">
        <f ca="1">(AZ659*DCF!H$10-DCF!H$5*MAX(AZ659*DCF!H$10,0)-MAX(AZ659-AY659,0)/Inputs!$B$10)*DCF!H$6</f>
        <v>2957.1444190392613</v>
      </c>
      <c r="CH659" s="15">
        <f ca="1">(BA659*DCF!I$10-DCF!I$5*MAX(BA659*DCF!I$10,0)-MAX(BA659-AZ659,0)/Inputs!$B$10)*DCF!I$6</f>
        <v>3421.0193313532923</v>
      </c>
      <c r="CI659" s="15">
        <f ca="1">(BB659*DCF!J$10-DCF!J$5*MAX(BB659*DCF!J$10,0)-MAX(BB659-BA659,0)/Inputs!$B$10)*DCF!J$6</f>
        <v>4058.3283135433453</v>
      </c>
      <c r="CJ659" s="15">
        <f ca="1">(BC659*DCF!K$10-DCF!K$5*MAX(BC659*DCF!K$10,0)-MAX(BC659-BB659,0)/Inputs!$B$10)*DCF!K$6</f>
        <v>5178.9327364112123</v>
      </c>
      <c r="CK659" s="15">
        <f ca="1">(BD659*DCF!L$10-DCF!L$5*MAX(BD659*DCF!L$10,0)-MAX(BD659-BC659,0)/Inputs!$B$10)*DCF!L$6</f>
        <v>5581.7675297008445</v>
      </c>
      <c r="CL659" s="15">
        <f ca="1">(BE659*DCF!M$10-DCF!M$5*MAX(BE659*DCF!M$10,0)-MAX(BE659-BD659,0)/Inputs!$B$10)*DCF!M$6</f>
        <v>6474.1056307025892</v>
      </c>
      <c r="CM659" s="15">
        <f ca="1">(BF659*DCF!C$28-DCF!C$5*MAX(BF659*DCF!C$28,0)-MAX(BF659-Inputs!$B$13,0)/Inputs!$B$17)*DCF!C$6</f>
        <v>3728.666100837489</v>
      </c>
      <c r="CN659" s="15">
        <f ca="1">(BG659*DCF!D$28-DCF!D$5*MAX(BG659*DCF!D$28,0)-MAX(BG659-BF659,0)/Inputs!$B$17)*DCF!D$6</f>
        <v>4903.7674100728746</v>
      </c>
      <c r="CO659" s="15">
        <f ca="1">(BH659*DCF!E$28-DCF!E$5*MAX(BH659*DCF!E$28,0)-MAX(BH659-BG659,0)/Inputs!$B$17)*DCF!E$6</f>
        <v>6708.2541695721948</v>
      </c>
      <c r="CP659" s="15">
        <f ca="1">(BI659*DCF!F$28-DCF!F$5*MAX(BI659*DCF!F$28,0)-MAX(BI659-BH659,0)/Inputs!$B$17)*DCF!F$6</f>
        <v>8297.5307244251344</v>
      </c>
      <c r="CQ659" s="15">
        <f ca="1">(BJ659*DCF!G$28-DCF!G$5*MAX(BJ659*DCF!G$28,0)-MAX(BJ659-BI659,0)/Inputs!$B$17)*DCF!G$6</f>
        <v>9781.8397135532741</v>
      </c>
      <c r="CR659" s="15">
        <f ca="1">(BK659*DCF!H$28-DCF!H$5*MAX(BK659*DCF!H$28,0)-MAX(BK659-BJ659,0)/Inputs!$B$17)*DCF!H$6</f>
        <v>11447.143201542864</v>
      </c>
      <c r="CS659" s="15">
        <f ca="1">(BL659*DCF!I$28-DCF!I$5*MAX(BL659*DCF!I$28,0)-MAX(BL659-BK659,0)/Inputs!$B$17)*DCF!I$6</f>
        <v>13397.968733941012</v>
      </c>
      <c r="CT659" s="15">
        <f ca="1">(BM659*DCF!J$28-DCF!J$5*MAX(BM659*DCF!J$28,0)-MAX(BM659-BL659,0)/Inputs!$B$17)*DCF!J$6</f>
        <v>16922.249330416129</v>
      </c>
      <c r="CU659" s="15">
        <f ca="1">(BN659*DCF!K$28-DCF!K$5*MAX(BN659*DCF!K$28,0)-MAX(BN659-BM659,0)/Inputs!$B$17)*DCF!K$6</f>
        <v>20985.361967113346</v>
      </c>
      <c r="CV659" s="15">
        <f ca="1">(BO659*DCF!L$28-DCF!L$5*MAX(BO659*DCF!L$28,0)-MAX(BO659-BN659,0)/Inputs!$B$17)*DCF!L$6</f>
        <v>23429.507796707647</v>
      </c>
      <c r="CW659" s="15">
        <f ca="1">(BP659*DCF!M$28-DCF!M$5*MAX(BP659*DCF!M$28,0)-MAX(BP659-BO659,0)/Inputs!$B$17)*DCF!M$6</f>
        <v>24545.432013893369</v>
      </c>
      <c r="CX659" s="15">
        <f ca="1">(BQ659*DCF!C$46-DCF!C$5*MAX(BQ659*DCF!C$46,0)-MAX(BQ659-Inputs!$B$20,0)/Inputs!$B$24)*DCF!C$6</f>
        <v>-2352.4314859519641</v>
      </c>
      <c r="CY659" s="15">
        <f ca="1">(BR659*DCF!D$46-DCF!D$5*MAX(BR659*DCF!D$46,0)-MAX(BR659-BQ659,0)/Inputs!$B$24)*DCF!D$6</f>
        <v>-3046.9637675964109</v>
      </c>
      <c r="CZ659" s="15">
        <f ca="1">(BS659*DCF!E$46-DCF!E$5*MAX(BS659*DCF!E$46,0)-MAX(BS659-BR659,0)/Inputs!$B$24)*DCF!E$6</f>
        <v>-5601.8045638529538</v>
      </c>
      <c r="DA659" s="15">
        <f ca="1">(BT659*DCF!F$46-DCF!F$5*MAX(BT659*DCF!F$46,0)-MAX(BT659-BS659,0)/Inputs!$B$24)*DCF!F$6</f>
        <v>-1153.2178238976796</v>
      </c>
      <c r="DB659" s="15">
        <f ca="1">(BU659*DCF!G$46-DCF!G$5*MAX(BU659*DCF!G$46,0)-MAX(BU659-BT659,0)/Inputs!$B$24)*DCF!G$6</f>
        <v>-1792.7348537932917</v>
      </c>
      <c r="DC659" s="15">
        <f ca="1">(BV659*DCF!H$46-DCF!H$5*MAX(BV659*DCF!H$46,0)-MAX(BV659-BU659,0)/Inputs!$B$24)*DCF!H$6</f>
        <v>0</v>
      </c>
      <c r="DD659" s="15">
        <f ca="1">(BW659*DCF!I$46-DCF!I$5*MAX(BW659*DCF!I$46,0)-MAX(BW659-BV659,0)/Inputs!$B$24)*DCF!I$6</f>
        <v>-3495.8527032511556</v>
      </c>
      <c r="DE659" s="15">
        <f ca="1">(BX659*DCF!J$46-DCF!J$5*MAX(BX659*DCF!J$46,0)-MAX(BX659-BW659,0)/Inputs!$B$24)*DCF!J$6</f>
        <v>-5050.4817821789457</v>
      </c>
      <c r="DF659" s="15">
        <f ca="1">(BY659*DCF!K$46-DCF!K$5*MAX(BY659*DCF!K$46,0)-MAX(BY659-BX659,0)/Inputs!$B$24)*DCF!K$6</f>
        <v>-1898.9790421928217</v>
      </c>
      <c r="DG659" s="15">
        <f ca="1">(BZ659*DCF!L$46-DCF!L$5*MAX(BZ659*DCF!L$46,0)-MAX(BZ659-BY659,0)/Inputs!$B$24)*DCF!L$6</f>
        <v>2596.7647864202486</v>
      </c>
      <c r="DH659" s="15">
        <f ca="1">(CA659*DCF!M$46-DCF!M$5*MAX(CA659*DCF!M$46,0)-MAX(CA659-BZ659,0)/Inputs!$B$24)*DCF!M$6</f>
        <v>4117.6398081145016</v>
      </c>
      <c r="DI659" s="15">
        <f ca="1">SUM(CB659:CL659)+BE659*DCF!M$10*(1+Inputs!$B$30)*(1-Inputs!$B$33)*(1-Inputs!$B$30/Inputs!$B$31)/(Inputs!$B$29-Inputs!$B$30)*DCF!M$6</f>
        <v>192165.13062238789</v>
      </c>
      <c r="DJ659" s="15">
        <f ca="1">SUM(CM659:CW659)+BP659*DCF!M$28*(1+Inputs!$B$30)*(1-Inputs!$B$33)*(1-Inputs!$B$30/Inputs!$B$31)/(Inputs!$B$29-Inputs!$B$30)*DCF!M$6</f>
        <v>666301.30870794319</v>
      </c>
      <c r="DK659" s="15">
        <f ca="1">SUM(CX659:DH659)+CA659*DCF!M$46*(1+Inputs!$B$30)*(1-Inputs!$B$33)*(1-Inputs!$B$30/Inputs!$B$31)/(Inputs!$B$29-Inputs!$B$30)*DCF!M$6</f>
        <v>214892.01756960753</v>
      </c>
      <c r="DM659" s="15">
        <f ca="1">DI659+DJ659+DK659+Inputs!$B$34+Inputs!$B$36-Inputs!$B$35</f>
        <v>1150209.4568999386</v>
      </c>
    </row>
    <row r="660" spans="1:117" x14ac:dyDescent="0.75">
      <c r="A660" s="11">
        <v>647</v>
      </c>
      <c r="C660" s="24">
        <f t="shared" ca="1" si="364"/>
        <v>-0.76579044539971186</v>
      </c>
      <c r="D660" s="24">
        <f t="shared" ca="1" si="364"/>
        <v>1.1491159204998163</v>
      </c>
      <c r="E660" s="24">
        <f t="shared" ca="1" si="364"/>
        <v>-1.6556301267525193</v>
      </c>
      <c r="F660" s="24">
        <f t="shared" ca="1" si="364"/>
        <v>0.12852160552262784</v>
      </c>
      <c r="G660" s="24">
        <f t="shared" ca="1" si="364"/>
        <v>-6.7184834864703669E-2</v>
      </c>
      <c r="H660" s="24">
        <f t="shared" ca="1" si="364"/>
        <v>0.25375101442437409</v>
      </c>
      <c r="I660" s="24">
        <f t="shared" ca="1" si="364"/>
        <v>-0.9819087091761497</v>
      </c>
      <c r="J660" s="24">
        <f t="shared" ca="1" si="364"/>
        <v>0.1742724953691944</v>
      </c>
      <c r="K660" s="24">
        <f t="shared" ca="1" si="364"/>
        <v>1.3076364044961735</v>
      </c>
      <c r="L660" s="24">
        <f t="shared" ca="1" si="364"/>
        <v>0.90702880320944923</v>
      </c>
      <c r="M660" s="24">
        <f t="shared" ca="1" si="364"/>
        <v>-1.2016436036057689</v>
      </c>
      <c r="N660" s="24">
        <f ca="1">SQRT(Inputs!$B$38)*C660+SQRT(1-Inputs!$B$38)*_xlfn.NORM.S.INV(RAND())</f>
        <v>-1.0728984609465395</v>
      </c>
      <c r="O660" s="24">
        <f ca="1">SQRT(Inputs!$B$38)*D660+SQRT(1-Inputs!$B$38)*_xlfn.NORM.S.INV(RAND())</f>
        <v>-0.81787835518779917</v>
      </c>
      <c r="P660" s="24">
        <f ca="1">SQRT(Inputs!$B$38)*E660+SQRT(1-Inputs!$B$38)*_xlfn.NORM.S.INV(RAND())</f>
        <v>-0.20658653779528802</v>
      </c>
      <c r="Q660" s="24">
        <f ca="1">SQRT(Inputs!$B$38)*F660+SQRT(1-Inputs!$B$38)*_xlfn.NORM.S.INV(RAND())</f>
        <v>0.28966778138121363</v>
      </c>
      <c r="R660" s="24">
        <f ca="1">SQRT(Inputs!$B$38)*G660+SQRT(1-Inputs!$B$38)*_xlfn.NORM.S.INV(RAND())</f>
        <v>0.62618966656687503</v>
      </c>
      <c r="S660" s="24">
        <f ca="1">SQRT(Inputs!$B$38)*H660+SQRT(1-Inputs!$B$38)*_xlfn.NORM.S.INV(RAND())</f>
        <v>-0.62620135260724386</v>
      </c>
      <c r="T660" s="24">
        <f ca="1">SQRT(Inputs!$B$38)*I660+SQRT(1-Inputs!$B$38)*_xlfn.NORM.S.INV(RAND())</f>
        <v>-0.11350331476241132</v>
      </c>
      <c r="U660" s="24">
        <f ca="1">SQRT(Inputs!$B$38)*J660+SQRT(1-Inputs!$B$38)*_xlfn.NORM.S.INV(RAND())</f>
        <v>-6.5666109340752149E-2</v>
      </c>
      <c r="V660" s="24">
        <f ca="1">SQRT(Inputs!$B$38)*K660+SQRT(1-Inputs!$B$38)*_xlfn.NORM.S.INV(RAND())</f>
        <v>1.0422791742154383</v>
      </c>
      <c r="W660" s="24">
        <f ca="1">SQRT(Inputs!$B$38)*L660+SQRT(1-Inputs!$B$38)*_xlfn.NORM.S.INV(RAND())</f>
        <v>0.4732870806709889</v>
      </c>
      <c r="X660" s="24">
        <f ca="1">SQRT(Inputs!$B$38)*M660+SQRT(1-Inputs!$B$38)*_xlfn.NORM.S.INV(RAND())</f>
        <v>-1.562444512412918</v>
      </c>
      <c r="Y660" s="24">
        <f ca="1">SQRT(Inputs!$B$38)*C660+SQRT(1-Inputs!$B$38)*_xlfn.NORM.S.INV(RAND())</f>
        <v>-0.598591372415469</v>
      </c>
      <c r="Z660" s="24">
        <f ca="1">SQRT(Inputs!$B$38)*D660+SQRT(1-Inputs!$B$38)*_xlfn.NORM.S.INV(RAND())</f>
        <v>0.74691907256665713</v>
      </c>
      <c r="AA660" s="24">
        <f ca="1">SQRT(Inputs!$B$38)*E660+SQRT(1-Inputs!$B$38)*_xlfn.NORM.S.INV(RAND())</f>
        <v>-0.16473742999081553</v>
      </c>
      <c r="AB660" s="24">
        <f ca="1">SQRT(Inputs!$B$38)*F660+SQRT(1-Inputs!$B$38)*_xlfn.NORM.S.INV(RAND())</f>
        <v>-0.13044744968430802</v>
      </c>
      <c r="AC660" s="24">
        <f ca="1">SQRT(Inputs!$B$38)*G660+SQRT(1-Inputs!$B$38)*_xlfn.NORM.S.INV(RAND())</f>
        <v>-0.4479809572886716</v>
      </c>
      <c r="AD660" s="24">
        <f ca="1">SQRT(Inputs!$B$38)*H660+SQRT(1-Inputs!$B$38)*_xlfn.NORM.S.INV(RAND())</f>
        <v>-0.38238049858058676</v>
      </c>
      <c r="AE660" s="24">
        <f ca="1">SQRT(Inputs!$B$38)*I660+SQRT(1-Inputs!$B$38)*_xlfn.NORM.S.INV(RAND())</f>
        <v>-2.0610703236534658</v>
      </c>
      <c r="AF660" s="24">
        <f ca="1">SQRT(Inputs!$B$38)*J660+SQRT(1-Inputs!$B$38)*_xlfn.NORM.S.INV(RAND())</f>
        <v>-0.70109764431363863</v>
      </c>
      <c r="AG660" s="24">
        <f ca="1">SQRT(Inputs!$B$38)*K660+SQRT(1-Inputs!$B$38)*_xlfn.NORM.S.INV(RAND())</f>
        <v>1.4433523704715636</v>
      </c>
      <c r="AH660" s="24">
        <f ca="1">SQRT(Inputs!$B$38)*L660+SQRT(1-Inputs!$B$38)*_xlfn.NORM.S.INV(RAND())</f>
        <v>0.44466404385677138</v>
      </c>
      <c r="AI660" s="24">
        <f ca="1">SQRT(Inputs!$B$38)*M660+SQRT(1-Inputs!$B$38)*_xlfn.NORM.S.INV(RAND())</f>
        <v>0.68539027260208252</v>
      </c>
      <c r="AJ660" s="24">
        <f ca="1">SQRT(Inputs!$B$38)*C660+SQRT(1-Inputs!$B$38)*_xlfn.NORM.S.INV(RAND())</f>
        <v>-1.3197682782381199</v>
      </c>
      <c r="AK660" s="24">
        <f ca="1">SQRT(Inputs!$B$38)*D660+SQRT(1-Inputs!$B$38)*_xlfn.NORM.S.INV(RAND())</f>
        <v>0.66216620327846099</v>
      </c>
      <c r="AL660" s="24">
        <f ca="1">SQRT(Inputs!$B$38)*E660+SQRT(1-Inputs!$B$38)*_xlfn.NORM.S.INV(RAND())</f>
        <v>-0.67394844503027351</v>
      </c>
      <c r="AM660" s="24">
        <f ca="1">SQRT(Inputs!$B$38)*F660+SQRT(1-Inputs!$B$38)*_xlfn.NORM.S.INV(RAND())</f>
        <v>0.45885315787402314</v>
      </c>
      <c r="AN660" s="24">
        <f ca="1">SQRT(Inputs!$B$38)*G660+SQRT(1-Inputs!$B$38)*_xlfn.NORM.S.INV(RAND())</f>
        <v>-0.99503935908665853</v>
      </c>
      <c r="AO660" s="24">
        <f ca="1">SQRT(Inputs!$B$38)*H660+SQRT(1-Inputs!$B$38)*_xlfn.NORM.S.INV(RAND())</f>
        <v>0.38887104701984199</v>
      </c>
      <c r="AP660" s="24">
        <f ca="1">SQRT(Inputs!$B$38)*I660+SQRT(1-Inputs!$B$38)*_xlfn.NORM.S.INV(RAND())</f>
        <v>-0.85269740172794184</v>
      </c>
      <c r="AQ660" s="24">
        <f ca="1">SQRT(Inputs!$B$38)*J660+SQRT(1-Inputs!$B$38)*_xlfn.NORM.S.INV(RAND())</f>
        <v>-0.52051161301547899</v>
      </c>
      <c r="AR660" s="24">
        <f ca="1">SQRT(Inputs!$B$38)*K660+SQRT(1-Inputs!$B$38)*_xlfn.NORM.S.INV(RAND())</f>
        <v>1.5189362175927918</v>
      </c>
      <c r="AS660" s="24">
        <f ca="1">SQRT(Inputs!$B$38)*L660+SQRT(1-Inputs!$B$38)*_xlfn.NORM.S.INV(RAND())</f>
        <v>1.099642408941484</v>
      </c>
      <c r="AT660" s="24">
        <f ca="1">SQRT(Inputs!$B$38)*M660+SQRT(1-Inputs!$B$38)*_xlfn.NORM.S.INV(RAND())</f>
        <v>-1.5057765934356886</v>
      </c>
      <c r="AU660" s="15">
        <f ca="1">Inputs!$B$6*EXP($B$8-0.5*C$5^2+C$5*N660)</f>
        <v>4171.1165753427549</v>
      </c>
      <c r="AV660" s="15">
        <f t="shared" ca="1" si="365"/>
        <v>4501.9577225751818</v>
      </c>
      <c r="AW660" s="15">
        <f t="shared" ca="1" si="366"/>
        <v>5338.4926718875386</v>
      </c>
      <c r="AX660" s="15">
        <f t="shared" ca="1" si="367"/>
        <v>6757.9551360806372</v>
      </c>
      <c r="AY660" s="15">
        <f t="shared" ca="1" si="368"/>
        <v>8885.5301564928595</v>
      </c>
      <c r="AZ660" s="15">
        <f t="shared" ca="1" si="369"/>
        <v>10143.125056338073</v>
      </c>
      <c r="BA660" s="15">
        <f t="shared" ca="1" si="370"/>
        <v>12266.011935025255</v>
      </c>
      <c r="BB660" s="15">
        <f t="shared" ca="1" si="371"/>
        <v>14918.860524280066</v>
      </c>
      <c r="BC660" s="15">
        <f t="shared" ca="1" si="372"/>
        <v>20205.814098426399</v>
      </c>
      <c r="BD660" s="15">
        <f t="shared" ca="1" si="373"/>
        <v>25874.461164748878</v>
      </c>
      <c r="BE660" s="15">
        <f t="shared" ca="1" si="374"/>
        <v>27500.185833999574</v>
      </c>
      <c r="BF660" s="15">
        <f ca="1">Inputs!$B$13*EXP($B$9-0.5*C$6^2+C$6*Y660)</f>
        <v>12283.348873719038</v>
      </c>
      <c r="BG660" s="15">
        <f t="shared" ca="1" si="375"/>
        <v>17129.997120948959</v>
      </c>
      <c r="BH660" s="15">
        <f t="shared" ca="1" si="376"/>
        <v>20365.586840440425</v>
      </c>
      <c r="BI660" s="15">
        <f t="shared" ca="1" si="377"/>
        <v>24434.968045242975</v>
      </c>
      <c r="BJ660" s="15">
        <f t="shared" ca="1" si="378"/>
        <v>28082.440099991363</v>
      </c>
      <c r="BK660" s="15">
        <f t="shared" ca="1" si="379"/>
        <v>32717.532635409152</v>
      </c>
      <c r="BL660" s="15">
        <f t="shared" ca="1" si="380"/>
        <v>30769.049601056733</v>
      </c>
      <c r="BM660" s="15">
        <f t="shared" ca="1" si="381"/>
        <v>34667.063658362342</v>
      </c>
      <c r="BN660" s="15">
        <f t="shared" ca="1" si="382"/>
        <v>50686.915403329091</v>
      </c>
      <c r="BO660" s="15">
        <f t="shared" ca="1" si="383"/>
        <v>65673.298456086704</v>
      </c>
      <c r="BP660" s="15">
        <f t="shared" ca="1" si="384"/>
        <v>87358.408992891142</v>
      </c>
      <c r="BQ660" s="15">
        <f ca="1">Inputs!$B$20*EXP($B$10-0.5*C$7^2+C$7*AJ660)</f>
        <v>2686.0573407366401</v>
      </c>
      <c r="BR660" s="15">
        <f t="shared" ca="1" si="385"/>
        <v>4497.612564941358</v>
      </c>
      <c r="BS660" s="15">
        <f t="shared" ca="1" si="386"/>
        <v>5075.1397212570782</v>
      </c>
      <c r="BT660" s="15">
        <f t="shared" ca="1" si="387"/>
        <v>7892.6108085875576</v>
      </c>
      <c r="BU660" s="15">
        <f t="shared" ca="1" si="388"/>
        <v>8597.6833590869046</v>
      </c>
      <c r="BV660" s="15">
        <f t="shared" ca="1" si="389"/>
        <v>13057.141242019925</v>
      </c>
      <c r="BW660" s="15">
        <f t="shared" ca="1" si="390"/>
        <v>15211.851038093788</v>
      </c>
      <c r="BX660" s="15">
        <f t="shared" ca="1" si="391"/>
        <v>19167.972690682102</v>
      </c>
      <c r="BY660" s="15">
        <f t="shared" ca="1" si="392"/>
        <v>35915.118055400417</v>
      </c>
      <c r="BZ660" s="15">
        <f t="shared" ca="1" si="393"/>
        <v>61683.865758036831</v>
      </c>
      <c r="CA660" s="15">
        <f t="shared" ca="1" si="394"/>
        <v>66305.044295295607</v>
      </c>
      <c r="CB660" s="15">
        <f ca="1">(AU660*DCF!C$10-DCF!C$5*MAX(AU660*DCF!C$10,0)-MAX(AU660-Inputs!$B$6,0)/Inputs!$B$10)*DCF!C$6</f>
        <v>1048.7151504848755</v>
      </c>
      <c r="CC660" s="15">
        <f ca="1">(AV660*DCF!D$10-DCF!D$5*MAX(AV660*DCF!D$10,0)-MAX(AV660-AU660,0)/Inputs!$B$10)*DCF!D$6</f>
        <v>1016.6547400905844</v>
      </c>
      <c r="CD660" s="15">
        <f ca="1">(AW660*DCF!E$10-DCF!E$5*MAX(AW660*DCF!E$10,0)-MAX(AW660-AV660,0)/Inputs!$B$10)*DCF!E$6</f>
        <v>1044.1506633872202</v>
      </c>
      <c r="CE660" s="15">
        <f ca="1">(AX660*DCF!F$10-DCF!F$5*MAX(AX660*DCF!F$10,0)-MAX(AX660-AW660,0)/Inputs!$B$10)*DCF!F$6</f>
        <v>1179.8958899699383</v>
      </c>
      <c r="CF660" s="15">
        <f ca="1">(AY660*DCF!G$10-DCF!G$5*MAX(AY660*DCF!G$10,0)-MAX(AY660-AX660,0)/Inputs!$B$10)*DCF!G$6</f>
        <v>1421.8166007791608</v>
      </c>
      <c r="CG660" s="15">
        <f ca="1">(AZ660*DCF!H$10-DCF!H$5*MAX(AZ660*DCF!H$10,0)-MAX(AZ660-AY660,0)/Inputs!$B$10)*DCF!H$6</f>
        <v>1745.9864853312572</v>
      </c>
      <c r="CH660" s="15">
        <f ca="1">(BA660*DCF!I$10-DCF!I$5*MAX(BA660*DCF!I$10,0)-MAX(BA660-AZ660,0)/Inputs!$B$10)*DCF!I$6</f>
        <v>1892.3250877119265</v>
      </c>
      <c r="CI660" s="15">
        <f ca="1">(BB660*DCF!J$10-DCF!J$5*MAX(BB660*DCF!J$10,0)-MAX(BB660-BA660,0)/Inputs!$B$10)*DCF!J$6</f>
        <v>2158.1155942960686</v>
      </c>
      <c r="CJ660" s="15">
        <f ca="1">(BC660*DCF!K$10-DCF!K$5*MAX(BC660*DCF!K$10,0)-MAX(BC660-BB660,0)/Inputs!$B$10)*DCF!K$6</f>
        <v>2512.7185444452625</v>
      </c>
      <c r="CK660" s="15">
        <f ca="1">(BD660*DCF!L$10-DCF!L$5*MAX(BD660*DCF!L$10,0)-MAX(BD660-BC660,0)/Inputs!$B$10)*DCF!L$6</f>
        <v>3169.3129224787745</v>
      </c>
      <c r="CL660" s="15">
        <f ca="1">(BE660*DCF!M$10-DCF!M$5*MAX(BE660*DCF!M$10,0)-MAX(BE660-BD660,0)/Inputs!$B$10)*DCF!M$6</f>
        <v>3686.4217274015909</v>
      </c>
      <c r="CM660" s="15">
        <f ca="1">(BF660*DCF!C$28-DCF!C$5*MAX(BF660*DCF!C$28,0)-MAX(BF660-Inputs!$B$13,0)/Inputs!$B$17)*DCF!C$6</f>
        <v>3541.7885427207266</v>
      </c>
      <c r="CN660" s="15">
        <f ca="1">(BG660*DCF!D$28-DCF!D$5*MAX(BG660*DCF!D$28,0)-MAX(BG660-BF660,0)/Inputs!$B$17)*DCF!D$6</f>
        <v>4011.1669469948738</v>
      </c>
      <c r="CO660" s="15">
        <f ca="1">(BH660*DCF!E$28-DCF!E$5*MAX(BH660*DCF!E$28,0)-MAX(BH660-BG660,0)/Inputs!$B$17)*DCF!E$6</f>
        <v>5130.20663535925</v>
      </c>
      <c r="CP660" s="15">
        <f ca="1">(BI660*DCF!F$28-DCF!F$5*MAX(BI660*DCF!F$28,0)-MAX(BI660-BH660,0)/Inputs!$B$17)*DCF!F$6</f>
        <v>5892.5550163396429</v>
      </c>
      <c r="CQ660" s="15">
        <f ca="1">(BJ660*DCF!G$28-DCF!G$5*MAX(BJ660*DCF!G$28,0)-MAX(BJ660-BI660,0)/Inputs!$B$17)*DCF!G$6</f>
        <v>6672.7333778173843</v>
      </c>
      <c r="CR660" s="15">
        <f ca="1">(BK660*DCF!H$28-DCF!H$5*MAX(BK660*DCF!H$28,0)-MAX(BK660-BJ660,0)/Inputs!$B$17)*DCF!H$6</f>
        <v>7371.2434815322076</v>
      </c>
      <c r="CS660" s="15">
        <f ca="1">(BL660*DCF!I$28-DCF!I$5*MAX(BL660*DCF!I$28,0)-MAX(BL660-BK660,0)/Inputs!$B$17)*DCF!I$6</f>
        <v>7235.4354623063382</v>
      </c>
      <c r="CT660" s="15">
        <f ca="1">(BM660*DCF!J$28-DCF!J$5*MAX(BM660*DCF!J$28,0)-MAX(BM660-BL660,0)/Inputs!$B$17)*DCF!J$6</f>
        <v>7216.7883096538426</v>
      </c>
      <c r="CU660" s="15">
        <f ca="1">(BN660*DCF!K$28-DCF!K$5*MAX(BN660*DCF!K$28,0)-MAX(BN660-BM660,0)/Inputs!$B$17)*DCF!K$6</f>
        <v>8742.0082103475852</v>
      </c>
      <c r="CV660" s="15">
        <f ca="1">(BO660*DCF!L$28-DCF!L$5*MAX(BO660*DCF!L$28,0)-MAX(BO660-BN660,0)/Inputs!$B$17)*DCF!L$6</f>
        <v>11407.467284223525</v>
      </c>
      <c r="CW660" s="15">
        <f ca="1">(BP660*DCF!M$28-DCF!M$5*MAX(BP660*DCF!M$28,0)-MAX(BP660-BO660,0)/Inputs!$B$17)*DCF!M$6</f>
        <v>14169.831821445669</v>
      </c>
      <c r="CX660" s="15">
        <f ca="1">(BQ660*DCF!C$46-DCF!C$5*MAX(BQ660*DCF!C$46,0)-MAX(BQ660-Inputs!$B$20,0)/Inputs!$B$24)*DCF!C$6</f>
        <v>-620.33656829945494</v>
      </c>
      <c r="CY660" s="15">
        <f ca="1">(BR660*DCF!D$46-DCF!D$5*MAX(BR660*DCF!D$46,0)-MAX(BR660-BQ660,0)/Inputs!$B$24)*DCF!D$6</f>
        <v>-1540.6131560491597</v>
      </c>
      <c r="CZ660" s="15">
        <f ca="1">(BS660*DCF!E$46-DCF!E$5*MAX(BS660*DCF!E$46,0)-MAX(BS660-BR660,0)/Inputs!$B$24)*DCF!E$6</f>
        <v>-827.7894144683861</v>
      </c>
      <c r="DA660" s="15">
        <f ca="1">(BT660*DCF!F$46-DCF!F$5*MAX(BT660*DCF!F$46,0)-MAX(BT660-BS660,0)/Inputs!$B$24)*DCF!F$6</f>
        <v>-1600.720109925848</v>
      </c>
      <c r="DB660" s="15">
        <f ca="1">(BU660*DCF!G$46-DCF!G$5*MAX(BU660*DCF!G$46,0)-MAX(BU660-BT660,0)/Inputs!$B$24)*DCF!G$6</f>
        <v>-526.38155670686024</v>
      </c>
      <c r="DC660" s="15">
        <f ca="1">(BV660*DCF!H$46-DCF!H$5*MAX(BV660*DCF!H$46,0)-MAX(BV660-BU660,0)/Inputs!$B$24)*DCF!H$6</f>
        <v>-1385.7492135696568</v>
      </c>
      <c r="DD660" s="15">
        <f ca="1">(BW660*DCF!I$46-DCF!I$5*MAX(BW660*DCF!I$46,0)-MAX(BW660-BV660,0)/Inputs!$B$24)*DCF!I$6</f>
        <v>-267.21023091748128</v>
      </c>
      <c r="DE660" s="15">
        <f ca="1">(BX660*DCF!J$46-DCF!J$5*MAX(BX660*DCF!J$46,0)-MAX(BX660-BW660,0)/Inputs!$B$24)*DCF!J$6</f>
        <v>-245.05539537428351</v>
      </c>
      <c r="DF660" s="15">
        <f ca="1">(BY660*DCF!K$46-DCF!K$5*MAX(BY660*DCF!K$46,0)-MAX(BY660-BX660,0)/Inputs!$B$24)*DCF!K$6</f>
        <v>-2051.0132052471758</v>
      </c>
      <c r="DG660" s="15">
        <f ca="1">(BZ660*DCF!L$46-DCF!L$5*MAX(BZ660*DCF!L$46,0)-MAX(BZ660-BY660,0)/Inputs!$B$24)*DCF!L$6</f>
        <v>-1567.6327397303551</v>
      </c>
      <c r="DH660" s="15">
        <f ca="1">(CA660*DCF!M$46-DCF!M$5*MAX(CA660*DCF!M$46,0)-MAX(CA660-BZ660,0)/Inputs!$B$24)*DCF!M$6</f>
        <v>4231.9691723371243</v>
      </c>
      <c r="DI660" s="15">
        <f ca="1">SUM(CB660:CL660)+BE660*DCF!M$10*(1+Inputs!$B$30)*(1-Inputs!$B$33)*(1-Inputs!$B$30/Inputs!$B$31)/(Inputs!$B$29-Inputs!$B$30)*DCF!M$6</f>
        <v>97409.49423470808</v>
      </c>
      <c r="DJ660" s="15">
        <f ca="1">SUM(CM660:CW660)+BP660*DCF!M$28*(1+Inputs!$B$30)*(1-Inputs!$B$33)*(1-Inputs!$B$30/Inputs!$B$31)/(Inputs!$B$29-Inputs!$B$30)*DCF!M$6</f>
        <v>405550.70165218576</v>
      </c>
      <c r="DK660" s="15">
        <f ca="1">SUM(CX660:DH660)+CA660*DCF!M$46*(1+Inputs!$B$30)*(1-Inputs!$B$33)*(1-Inputs!$B$30/Inputs!$B$31)/(Inputs!$B$29-Inputs!$B$30)*DCF!M$6</f>
        <v>96114.920397186565</v>
      </c>
      <c r="DM660" s="15">
        <f ca="1">DI660+DJ660+DK660+Inputs!$B$34+Inputs!$B$36-Inputs!$B$35</f>
        <v>675926.11628408043</v>
      </c>
    </row>
    <row r="661" spans="1:117" x14ac:dyDescent="0.75">
      <c r="A661" s="11">
        <v>648</v>
      </c>
      <c r="C661" s="24">
        <f t="shared" ca="1" si="364"/>
        <v>1.5771883345603124</v>
      </c>
      <c r="D661" s="24">
        <f t="shared" ca="1" si="364"/>
        <v>-0.69805037102678924</v>
      </c>
      <c r="E661" s="24">
        <f t="shared" ca="1" si="364"/>
        <v>6.1610367366122354E-2</v>
      </c>
      <c r="F661" s="24">
        <f t="shared" ca="1" si="364"/>
        <v>0.51060128902914104</v>
      </c>
      <c r="G661" s="24">
        <f t="shared" ca="1" si="364"/>
        <v>-7.4794659969271218E-2</v>
      </c>
      <c r="H661" s="24">
        <f t="shared" ca="1" si="364"/>
        <v>-0.56933886013682622</v>
      </c>
      <c r="I661" s="24">
        <f t="shared" ca="1" si="364"/>
        <v>0.8561544153669578</v>
      </c>
      <c r="J661" s="24">
        <f t="shared" ca="1" si="364"/>
        <v>-0.8987151078250234</v>
      </c>
      <c r="K661" s="24">
        <f t="shared" ca="1" si="364"/>
        <v>1.4100490558703376</v>
      </c>
      <c r="L661" s="24">
        <f t="shared" ca="1" si="364"/>
        <v>-6.6396244250661344E-3</v>
      </c>
      <c r="M661" s="24">
        <f t="shared" ca="1" si="364"/>
        <v>-1.1572820623829738</v>
      </c>
      <c r="N661" s="24">
        <f ca="1">SQRT(Inputs!$B$38)*C661+SQRT(1-Inputs!$B$38)*_xlfn.NORM.S.INV(RAND())</f>
        <v>-1.1849907147152545</v>
      </c>
      <c r="O661" s="24">
        <f ca="1">SQRT(Inputs!$B$38)*D661+SQRT(1-Inputs!$B$38)*_xlfn.NORM.S.INV(RAND())</f>
        <v>0.15225721335154019</v>
      </c>
      <c r="P661" s="24">
        <f ca="1">SQRT(Inputs!$B$38)*E661+SQRT(1-Inputs!$B$38)*_xlfn.NORM.S.INV(RAND())</f>
        <v>-0.25279464168938792</v>
      </c>
      <c r="Q661" s="24">
        <f ca="1">SQRT(Inputs!$B$38)*F661+SQRT(1-Inputs!$B$38)*_xlfn.NORM.S.INV(RAND())</f>
        <v>-0.95725658370178768</v>
      </c>
      <c r="R661" s="24">
        <f ca="1">SQRT(Inputs!$B$38)*G661+SQRT(1-Inputs!$B$38)*_xlfn.NORM.S.INV(RAND())</f>
        <v>0.37546789304046996</v>
      </c>
      <c r="S661" s="24">
        <f ca="1">SQRT(Inputs!$B$38)*H661+SQRT(1-Inputs!$B$38)*_xlfn.NORM.S.INV(RAND())</f>
        <v>-1.6382741535940062</v>
      </c>
      <c r="T661" s="24">
        <f ca="1">SQRT(Inputs!$B$38)*I661+SQRT(1-Inputs!$B$38)*_xlfn.NORM.S.INV(RAND())</f>
        <v>0.6756281963573777</v>
      </c>
      <c r="U661" s="24">
        <f ca="1">SQRT(Inputs!$B$38)*J661+SQRT(1-Inputs!$B$38)*_xlfn.NORM.S.INV(RAND())</f>
        <v>-1.6564317857602548</v>
      </c>
      <c r="V661" s="24">
        <f ca="1">SQRT(Inputs!$B$38)*K661+SQRT(1-Inputs!$B$38)*_xlfn.NORM.S.INV(RAND())</f>
        <v>-0.41963263071025758</v>
      </c>
      <c r="W661" s="24">
        <f ca="1">SQRT(Inputs!$B$38)*L661+SQRT(1-Inputs!$B$38)*_xlfn.NORM.S.INV(RAND())</f>
        <v>0.39846473729746656</v>
      </c>
      <c r="X661" s="24">
        <f ca="1">SQRT(Inputs!$B$38)*M661+SQRT(1-Inputs!$B$38)*_xlfn.NORM.S.INV(RAND())</f>
        <v>-1.0290998485590579</v>
      </c>
      <c r="Y661" s="24">
        <f ca="1">SQRT(Inputs!$B$38)*C661+SQRT(1-Inputs!$B$38)*_xlfn.NORM.S.INV(RAND())</f>
        <v>-0.16258299129653764</v>
      </c>
      <c r="Z661" s="24">
        <f ca="1">SQRT(Inputs!$B$38)*D661+SQRT(1-Inputs!$B$38)*_xlfn.NORM.S.INV(RAND())</f>
        <v>0.80478210295753849</v>
      </c>
      <c r="AA661" s="24">
        <f ca="1">SQRT(Inputs!$B$38)*E661+SQRT(1-Inputs!$B$38)*_xlfn.NORM.S.INV(RAND())</f>
        <v>0.17869151556850554</v>
      </c>
      <c r="AB661" s="24">
        <f ca="1">SQRT(Inputs!$B$38)*F661+SQRT(1-Inputs!$B$38)*_xlfn.NORM.S.INV(RAND())</f>
        <v>0.23004360337017135</v>
      </c>
      <c r="AC661" s="24">
        <f ca="1">SQRT(Inputs!$B$38)*G661+SQRT(1-Inputs!$B$38)*_xlfn.NORM.S.INV(RAND())</f>
        <v>-1.4902456320017836</v>
      </c>
      <c r="AD661" s="24">
        <f ca="1">SQRT(Inputs!$B$38)*H661+SQRT(1-Inputs!$B$38)*_xlfn.NORM.S.INV(RAND())</f>
        <v>-0.86983104440139991</v>
      </c>
      <c r="AE661" s="24">
        <f ca="1">SQRT(Inputs!$B$38)*I661+SQRT(1-Inputs!$B$38)*_xlfn.NORM.S.INV(RAND())</f>
        <v>-1.4199319174500293</v>
      </c>
      <c r="AF661" s="24">
        <f ca="1">SQRT(Inputs!$B$38)*J661+SQRT(1-Inputs!$B$38)*_xlfn.NORM.S.INV(RAND())</f>
        <v>0.37286590101754963</v>
      </c>
      <c r="AG661" s="24">
        <f ca="1">SQRT(Inputs!$B$38)*K661+SQRT(1-Inputs!$B$38)*_xlfn.NORM.S.INV(RAND())</f>
        <v>1.4026939819887276</v>
      </c>
      <c r="AH661" s="24">
        <f ca="1">SQRT(Inputs!$B$38)*L661+SQRT(1-Inputs!$B$38)*_xlfn.NORM.S.INV(RAND())</f>
        <v>-0.45091740826954968</v>
      </c>
      <c r="AI661" s="24">
        <f ca="1">SQRT(Inputs!$B$38)*M661+SQRT(1-Inputs!$B$38)*_xlfn.NORM.S.INV(RAND())</f>
        <v>0.13476047830646654</v>
      </c>
      <c r="AJ661" s="24">
        <f ca="1">SQRT(Inputs!$B$38)*C661+SQRT(1-Inputs!$B$38)*_xlfn.NORM.S.INV(RAND())</f>
        <v>1.2732260241375282</v>
      </c>
      <c r="AK661" s="24">
        <f ca="1">SQRT(Inputs!$B$38)*D661+SQRT(1-Inputs!$B$38)*_xlfn.NORM.S.INV(RAND())</f>
        <v>-0.24807040959692311</v>
      </c>
      <c r="AL661" s="24">
        <f ca="1">SQRT(Inputs!$B$38)*E661+SQRT(1-Inputs!$B$38)*_xlfn.NORM.S.INV(RAND())</f>
        <v>1.1757595923749709</v>
      </c>
      <c r="AM661" s="24">
        <f ca="1">SQRT(Inputs!$B$38)*F661+SQRT(1-Inputs!$B$38)*_xlfn.NORM.S.INV(RAND())</f>
        <v>-8.0254162294720932E-2</v>
      </c>
      <c r="AN661" s="24">
        <f ca="1">SQRT(Inputs!$B$38)*G661+SQRT(1-Inputs!$B$38)*_xlfn.NORM.S.INV(RAND())</f>
        <v>-6.7684045796779488E-2</v>
      </c>
      <c r="AO661" s="24">
        <f ca="1">SQRT(Inputs!$B$38)*H661+SQRT(1-Inputs!$B$38)*_xlfn.NORM.S.INV(RAND())</f>
        <v>0.65530979926547905</v>
      </c>
      <c r="AP661" s="24">
        <f ca="1">SQRT(Inputs!$B$38)*I661+SQRT(1-Inputs!$B$38)*_xlfn.NORM.S.INV(RAND())</f>
        <v>-0.66278695136248489</v>
      </c>
      <c r="AQ661" s="24">
        <f ca="1">SQRT(Inputs!$B$38)*J661+SQRT(1-Inputs!$B$38)*_xlfn.NORM.S.INV(RAND())</f>
        <v>-0.44969211519407382</v>
      </c>
      <c r="AR661" s="24">
        <f ca="1">SQRT(Inputs!$B$38)*K661+SQRT(1-Inputs!$B$38)*_xlfn.NORM.S.INV(RAND())</f>
        <v>1.1069031607042619</v>
      </c>
      <c r="AS661" s="24">
        <f ca="1">SQRT(Inputs!$B$38)*L661+SQRT(1-Inputs!$B$38)*_xlfn.NORM.S.INV(RAND())</f>
        <v>-2.0537995699210194</v>
      </c>
      <c r="AT661" s="24">
        <f ca="1">SQRT(Inputs!$B$38)*M661+SQRT(1-Inputs!$B$38)*_xlfn.NORM.S.INV(RAND())</f>
        <v>7.5634127617612013E-3</v>
      </c>
      <c r="AU661" s="15">
        <f ca="1">Inputs!$B$6*EXP($B$8-0.5*C$5^2+C$5*N661)</f>
        <v>4096.115337883828</v>
      </c>
      <c r="AV661" s="15">
        <f t="shared" ca="1" si="365"/>
        <v>5098.8173015225148</v>
      </c>
      <c r="AW661" s="15">
        <f t="shared" ca="1" si="366"/>
        <v>6008.6914656886529</v>
      </c>
      <c r="AX661" s="15">
        <f t="shared" ca="1" si="367"/>
        <v>6509.1060925364181</v>
      </c>
      <c r="AY661" s="15">
        <f t="shared" ca="1" si="368"/>
        <v>8311.3714574488786</v>
      </c>
      <c r="AZ661" s="15">
        <f t="shared" ca="1" si="369"/>
        <v>8487.1034853159763</v>
      </c>
      <c r="BA661" s="15">
        <f t="shared" ca="1" si="370"/>
        <v>11147.040952417023</v>
      </c>
      <c r="BB661" s="15">
        <f t="shared" ca="1" si="371"/>
        <v>11560.450780169611</v>
      </c>
      <c r="BC661" s="15">
        <f t="shared" ca="1" si="372"/>
        <v>13596.546728356554</v>
      </c>
      <c r="BD661" s="15">
        <f t="shared" ca="1" si="373"/>
        <v>17289.570922312541</v>
      </c>
      <c r="BE661" s="15">
        <f t="shared" ca="1" si="374"/>
        <v>19290.5824088353</v>
      </c>
      <c r="BF661" s="15">
        <f ca="1">Inputs!$B$13*EXP($B$9-0.5*C$6^2+C$6*Y661)</f>
        <v>13392.331267512665</v>
      </c>
      <c r="BG661" s="15">
        <f t="shared" ca="1" si="375"/>
        <v>18872.569370053523</v>
      </c>
      <c r="BH661" s="15">
        <f t="shared" ca="1" si="376"/>
        <v>23752.437458097469</v>
      </c>
      <c r="BI661" s="15">
        <f t="shared" ca="1" si="377"/>
        <v>30124.548829085361</v>
      </c>
      <c r="BJ661" s="15">
        <f t="shared" ca="1" si="378"/>
        <v>29791.76069757235</v>
      </c>
      <c r="BK661" s="15">
        <f t="shared" ca="1" si="379"/>
        <v>32480.35246500517</v>
      </c>
      <c r="BL661" s="15">
        <f t="shared" ca="1" si="380"/>
        <v>33192.360464997146</v>
      </c>
      <c r="BM661" s="15">
        <f t="shared" ca="1" si="381"/>
        <v>42734.920570301467</v>
      </c>
      <c r="BN661" s="15">
        <f t="shared" ca="1" si="382"/>
        <v>62179.278497252039</v>
      </c>
      <c r="BO661" s="15">
        <f t="shared" ca="1" si="383"/>
        <v>72598.468878981032</v>
      </c>
      <c r="BP661" s="15">
        <f t="shared" ca="1" si="384"/>
        <v>90729.843926925707</v>
      </c>
      <c r="BQ661" s="15">
        <f ca="1">Inputs!$B$20*EXP($B$10-0.5*C$7^2+C$7*AJ661)</f>
        <v>6738.0100445200569</v>
      </c>
      <c r="BR661" s="15">
        <f t="shared" ca="1" si="385"/>
        <v>8449.9789539288722</v>
      </c>
      <c r="BS661" s="15">
        <f t="shared" ca="1" si="386"/>
        <v>16219.47727305338</v>
      </c>
      <c r="BT661" s="15">
        <f t="shared" ca="1" si="387"/>
        <v>21897.238098745682</v>
      </c>
      <c r="BU661" s="15">
        <f t="shared" ca="1" si="388"/>
        <v>29853.985821778973</v>
      </c>
      <c r="BV661" s="15">
        <f t="shared" ca="1" si="389"/>
        <v>48143.639900136586</v>
      </c>
      <c r="BW661" s="15">
        <f t="shared" ca="1" si="390"/>
        <v>58388.738352462882</v>
      </c>
      <c r="BX661" s="15">
        <f t="shared" ca="1" si="391"/>
        <v>74625.81639051743</v>
      </c>
      <c r="BY661" s="15">
        <f t="shared" ca="1" si="392"/>
        <v>129227.17820813815</v>
      </c>
      <c r="BZ661" s="15">
        <f t="shared" ca="1" si="393"/>
        <v>124303.56992146911</v>
      </c>
      <c r="CA661" s="15">
        <f t="shared" ca="1" si="394"/>
        <v>174843.6258361651</v>
      </c>
      <c r="CB661" s="15">
        <f ca="1">(AU661*DCF!C$10-DCF!C$5*MAX(AU661*DCF!C$10,0)-MAX(AU661-Inputs!$B$6,0)/Inputs!$B$10)*DCF!C$6</f>
        <v>1049.2499226762402</v>
      </c>
      <c r="CC661" s="15">
        <f ca="1">(AV661*DCF!D$10-DCF!D$5*MAX(AV661*DCF!D$10,0)-MAX(AV661-AU661,0)/Inputs!$B$10)*DCF!D$6</f>
        <v>998.3195426341191</v>
      </c>
      <c r="CD661" s="15">
        <f ca="1">(AW661*DCF!E$10-DCF!E$5*MAX(AW661*DCF!E$10,0)-MAX(AW661-AV661,0)/Inputs!$B$10)*DCF!E$6</f>
        <v>1182.3698679240304</v>
      </c>
      <c r="CE661" s="15">
        <f ca="1">(AX661*DCF!F$10-DCF!F$5*MAX(AX661*DCF!F$10,0)-MAX(AX661-AW661,0)/Inputs!$B$10)*DCF!F$6</f>
        <v>1316.8036094341226</v>
      </c>
      <c r="CF661" s="15">
        <f ca="1">(AY661*DCF!G$10-DCF!G$5*MAX(AY661*DCF!G$10,0)-MAX(AY661-AX661,0)/Inputs!$B$10)*DCF!G$6</f>
        <v>1366.0471670095062</v>
      </c>
      <c r="CG661" s="15">
        <f ca="1">(AZ661*DCF!H$10-DCF!H$5*MAX(AZ661*DCF!H$10,0)-MAX(AZ661-AY661,0)/Inputs!$B$10)*DCF!H$6</f>
        <v>1616.5728573591823</v>
      </c>
      <c r="CH661" s="15">
        <f ca="1">(BA661*DCF!I$10-DCF!I$5*MAX(BA661*DCF!I$10,0)-MAX(BA661-AZ661,0)/Inputs!$B$10)*DCF!I$6</f>
        <v>1599.8347963244692</v>
      </c>
      <c r="CI661" s="15">
        <f ca="1">(BB661*DCF!J$10-DCF!J$5*MAX(BB661*DCF!J$10,0)-MAX(BB661-BA661,0)/Inputs!$B$10)*DCF!J$6</f>
        <v>1921.154730923834</v>
      </c>
      <c r="CJ661" s="15">
        <f ca="1">(BC661*DCF!K$10-DCF!K$5*MAX(BC661*DCF!K$10,0)-MAX(BC661-BB661,0)/Inputs!$B$10)*DCF!K$6</f>
        <v>1903.8032237981072</v>
      </c>
      <c r="CK661" s="15">
        <f ca="1">(BD661*DCF!L$10-DCF!L$5*MAX(BD661*DCF!L$10,0)-MAX(BD661-BC661,0)/Inputs!$B$10)*DCF!L$6</f>
        <v>2130.0282494471685</v>
      </c>
      <c r="CL661" s="15">
        <f ca="1">(BE661*DCF!M$10-DCF!M$5*MAX(BE661*DCF!M$10,0)-MAX(BE661-BD661,0)/Inputs!$B$10)*DCF!M$6</f>
        <v>2483.1084804902302</v>
      </c>
      <c r="CM661" s="15">
        <f ca="1">(BF661*DCF!C$28-DCF!C$5*MAX(BF661*DCF!C$28,0)-MAX(BF661-Inputs!$B$13,0)/Inputs!$B$17)*DCF!C$6</f>
        <v>3624.1266701777763</v>
      </c>
      <c r="CN661" s="15">
        <f ca="1">(BG661*DCF!D$28-DCF!D$5*MAX(BG661*DCF!D$28,0)-MAX(BG661-BF661,0)/Inputs!$B$17)*DCF!D$6</f>
        <v>4389.2208987181511</v>
      </c>
      <c r="CO661" s="15">
        <f ca="1">(BH661*DCF!E$28-DCF!E$5*MAX(BH661*DCF!E$28,0)-MAX(BH661-BG661,0)/Inputs!$B$17)*DCF!E$6</f>
        <v>5765.358404735759</v>
      </c>
      <c r="CP661" s="15">
        <f ca="1">(BI661*DCF!F$28-DCF!F$5*MAX(BI661*DCF!F$28,0)-MAX(BI661-BH661,0)/Inputs!$B$17)*DCF!F$6</f>
        <v>7017.8779065070448</v>
      </c>
      <c r="CQ661" s="15">
        <f ca="1">(BJ661*DCF!G$28-DCF!G$5*MAX(BJ661*DCF!G$28,0)-MAX(BJ661-BI661,0)/Inputs!$B$17)*DCF!G$6</f>
        <v>7729.698342422239</v>
      </c>
      <c r="CR661" s="15">
        <f ca="1">(BK661*DCF!H$28-DCF!H$5*MAX(BK661*DCF!H$28,0)-MAX(BK661-BJ661,0)/Inputs!$B$17)*DCF!H$6</f>
        <v>7615.0178022685777</v>
      </c>
      <c r="CS661" s="15">
        <f ca="1">(BL661*DCF!I$28-DCF!I$5*MAX(BL661*DCF!I$28,0)-MAX(BL661-BK661,0)/Inputs!$B$17)*DCF!I$6</f>
        <v>7703.0893956040618</v>
      </c>
      <c r="CT661" s="15">
        <f ca="1">(BM661*DCF!J$28-DCF!J$5*MAX(BM661*DCF!J$28,0)-MAX(BM661-BL661,0)/Inputs!$B$17)*DCF!J$6</f>
        <v>8268.1694690712302</v>
      </c>
      <c r="CU661" s="15">
        <f ca="1">(BN661*DCF!K$28-DCF!K$5*MAX(BN661*DCF!K$28,0)-MAX(BN661-BM661,0)/Inputs!$B$17)*DCF!K$6</f>
        <v>10749.546210247585</v>
      </c>
      <c r="CV661" s="15">
        <f ca="1">(BO661*DCF!L$28-DCF!L$5*MAX(BO661*DCF!L$28,0)-MAX(BO661-BN661,0)/Inputs!$B$17)*DCF!L$6</f>
        <v>13305.969608496649</v>
      </c>
      <c r="CW661" s="15">
        <f ca="1">(BP661*DCF!M$28-DCF!M$5*MAX(BP661*DCF!M$28,0)-MAX(BP661-BO661,0)/Inputs!$B$17)*DCF!M$6</f>
        <v>15175.63447147367</v>
      </c>
      <c r="CX661" s="15">
        <f ca="1">(BQ661*DCF!C$46-DCF!C$5*MAX(BQ661*DCF!C$46,0)-MAX(BQ661-Inputs!$B$20,0)/Inputs!$B$24)*DCF!C$6</f>
        <v>-3189.8452964342196</v>
      </c>
      <c r="CY661" s="15">
        <f ca="1">(BR661*DCF!D$46-DCF!D$5*MAX(BR661*DCF!D$46,0)-MAX(BR661-BQ661,0)/Inputs!$B$24)*DCF!D$6</f>
        <v>-2172.6972743917195</v>
      </c>
      <c r="CZ661" s="15">
        <f ca="1">(BS661*DCF!E$46-DCF!E$5*MAX(BS661*DCF!E$46,0)-MAX(BS661-BR661,0)/Inputs!$B$24)*DCF!E$6</f>
        <v>-4980.50377426049</v>
      </c>
      <c r="DA661" s="15">
        <f ca="1">(BT661*DCF!F$46-DCF!F$5*MAX(BT661*DCF!F$46,0)-MAX(BT661-BS661,0)/Inputs!$B$24)*DCF!F$6</f>
        <v>-3662.1475275969956</v>
      </c>
      <c r="DB661" s="15">
        <f ca="1">(BU661*DCF!G$46-DCF!G$5*MAX(BU661*DCF!G$46,0)-MAX(BU661-BT661,0)/Inputs!$B$24)*DCF!G$6</f>
        <v>-3680.7218266595146</v>
      </c>
      <c r="DC661" s="15">
        <f ca="1">(BV661*DCF!H$46-DCF!H$5*MAX(BV661*DCF!H$46,0)-MAX(BV661-BU661,0)/Inputs!$B$24)*DCF!H$6</f>
        <v>-5683.3979422798375</v>
      </c>
      <c r="DD661" s="15">
        <f ca="1">(BW661*DCF!I$46-DCF!I$5*MAX(BW661*DCF!I$46,0)-MAX(BW661-BV661,0)/Inputs!$B$24)*DCF!I$6</f>
        <v>-1592.4608863559909</v>
      </c>
      <c r="DE661" s="15">
        <f ca="1">(BX661*DCF!J$46-DCF!J$5*MAX(BX661*DCF!J$46,0)-MAX(BX661-BW661,0)/Inputs!$B$24)*DCF!J$6</f>
        <v>-1175.4612475147255</v>
      </c>
      <c r="DF661" s="15">
        <f ca="1">(BY661*DCF!K$46-DCF!K$5*MAX(BY661*DCF!K$46,0)-MAX(BY661-BX661,0)/Inputs!$B$24)*DCF!K$6</f>
        <v>-5993.9918707599418</v>
      </c>
      <c r="DG661" s="15">
        <f ca="1">(BZ661*DCF!L$46-DCF!L$5*MAX(BZ661*DCF!L$46,0)-MAX(BZ661-BY661,0)/Inputs!$B$24)*DCF!L$6</f>
        <v>8592.5317943625632</v>
      </c>
      <c r="DH661" s="15">
        <f ca="1">(CA661*DCF!M$46-DCF!M$5*MAX(CA661*DCF!M$46,0)-MAX(CA661-BZ661,0)/Inputs!$B$24)*DCF!M$6</f>
        <v>3141.3419457848408</v>
      </c>
      <c r="DI661" s="15">
        <f ca="1">SUM(CB661:CL661)+BE661*DCF!M$10*(1+Inputs!$B$30)*(1-Inputs!$B$33)*(1-Inputs!$B$30/Inputs!$B$31)/(Inputs!$B$29-Inputs!$B$30)*DCF!M$6</f>
        <v>71253.238383353688</v>
      </c>
      <c r="DJ661" s="15">
        <f ca="1">SUM(CM661:CW661)+BP661*DCF!M$28*(1+Inputs!$B$30)*(1-Inputs!$B$33)*(1-Inputs!$B$30/Inputs!$B$31)/(Inputs!$B$29-Inputs!$B$30)*DCF!M$6</f>
        <v>428013.51641520706</v>
      </c>
      <c r="DK661" s="15">
        <f ca="1">SUM(CX661:DH661)+CA661*DCF!M$46*(1+Inputs!$B$30)*(1-Inputs!$B$33)*(1-Inputs!$B$30/Inputs!$B$31)/(Inputs!$B$29-Inputs!$B$30)*DCF!M$6</f>
        <v>249931.60318813991</v>
      </c>
      <c r="DM661" s="15">
        <f ca="1">DI661+DJ661+DK661+Inputs!$B$34+Inputs!$B$36-Inputs!$B$35</f>
        <v>826049.35798670072</v>
      </c>
    </row>
    <row r="662" spans="1:117" x14ac:dyDescent="0.75">
      <c r="A662" s="11">
        <v>649</v>
      </c>
      <c r="C662" s="24">
        <f t="shared" ca="1" si="364"/>
        <v>-1.4563896240003866</v>
      </c>
      <c r="D662" s="24">
        <f t="shared" ca="1" si="364"/>
        <v>-0.94539456121297882</v>
      </c>
      <c r="E662" s="24">
        <f t="shared" ca="1" si="364"/>
        <v>-1.1719352485922259</v>
      </c>
      <c r="F662" s="24">
        <f t="shared" ca="1" si="364"/>
        <v>-0.74424962521182481</v>
      </c>
      <c r="G662" s="24">
        <f t="shared" ca="1" si="364"/>
        <v>-1.3607758932279788</v>
      </c>
      <c r="H662" s="24">
        <f t="shared" ca="1" si="364"/>
        <v>1.9884371961997056</v>
      </c>
      <c r="I662" s="24">
        <f t="shared" ca="1" si="364"/>
        <v>-1.7422892914807004</v>
      </c>
      <c r="J662" s="24">
        <f t="shared" ca="1" si="364"/>
        <v>7.0535142598951994E-2</v>
      </c>
      <c r="K662" s="24">
        <f t="shared" ca="1" si="364"/>
        <v>-0.63121181108830038</v>
      </c>
      <c r="L662" s="24">
        <f t="shared" ca="1" si="364"/>
        <v>0.41340889885576521</v>
      </c>
      <c r="M662" s="24">
        <f t="shared" ca="1" si="364"/>
        <v>-0.28026293137723263</v>
      </c>
      <c r="N662" s="24">
        <f ca="1">SQRT(Inputs!$B$38)*C662+SQRT(1-Inputs!$B$38)*_xlfn.NORM.S.INV(RAND())</f>
        <v>-1.0275792339356147</v>
      </c>
      <c r="O662" s="24">
        <f ca="1">SQRT(Inputs!$B$38)*D662+SQRT(1-Inputs!$B$38)*_xlfn.NORM.S.INV(RAND())</f>
        <v>-1.3560167740267641</v>
      </c>
      <c r="P662" s="24">
        <f ca="1">SQRT(Inputs!$B$38)*E662+SQRT(1-Inputs!$B$38)*_xlfn.NORM.S.INV(RAND())</f>
        <v>-0.45626452375172266</v>
      </c>
      <c r="Q662" s="24">
        <f ca="1">SQRT(Inputs!$B$38)*F662+SQRT(1-Inputs!$B$38)*_xlfn.NORM.S.INV(RAND())</f>
        <v>1.4758780828623554</v>
      </c>
      <c r="R662" s="24">
        <f ca="1">SQRT(Inputs!$B$38)*G662+SQRT(1-Inputs!$B$38)*_xlfn.NORM.S.INV(RAND())</f>
        <v>-1.3283198544119594</v>
      </c>
      <c r="S662" s="24">
        <f ca="1">SQRT(Inputs!$B$38)*H662+SQRT(1-Inputs!$B$38)*_xlfn.NORM.S.INV(RAND())</f>
        <v>1.5813093892985108</v>
      </c>
      <c r="T662" s="24">
        <f ca="1">SQRT(Inputs!$B$38)*I662+SQRT(1-Inputs!$B$38)*_xlfn.NORM.S.INV(RAND())</f>
        <v>-0.95834786272515304</v>
      </c>
      <c r="U662" s="24">
        <f ca="1">SQRT(Inputs!$B$38)*J662+SQRT(1-Inputs!$B$38)*_xlfn.NORM.S.INV(RAND())</f>
        <v>-8.0507489621860107E-2</v>
      </c>
      <c r="V662" s="24">
        <f ca="1">SQRT(Inputs!$B$38)*K662+SQRT(1-Inputs!$B$38)*_xlfn.NORM.S.INV(RAND())</f>
        <v>0.15475848861763131</v>
      </c>
      <c r="W662" s="24">
        <f ca="1">SQRT(Inputs!$B$38)*L662+SQRT(1-Inputs!$B$38)*_xlfn.NORM.S.INV(RAND())</f>
        <v>-0.21422632162047811</v>
      </c>
      <c r="X662" s="24">
        <f ca="1">SQRT(Inputs!$B$38)*M662+SQRT(1-Inputs!$B$38)*_xlfn.NORM.S.INV(RAND())</f>
        <v>0.32277640983155281</v>
      </c>
      <c r="Y662" s="24">
        <f ca="1">SQRT(Inputs!$B$38)*C662+SQRT(1-Inputs!$B$38)*_xlfn.NORM.S.INV(RAND())</f>
        <v>-2.6073491324155555</v>
      </c>
      <c r="Z662" s="24">
        <f ca="1">SQRT(Inputs!$B$38)*D662+SQRT(1-Inputs!$B$38)*_xlfn.NORM.S.INV(RAND())</f>
        <v>1.0449951900941286</v>
      </c>
      <c r="AA662" s="24">
        <f ca="1">SQRT(Inputs!$B$38)*E662+SQRT(1-Inputs!$B$38)*_xlfn.NORM.S.INV(RAND())</f>
        <v>0.42149300466204775</v>
      </c>
      <c r="AB662" s="24">
        <f ca="1">SQRT(Inputs!$B$38)*F662+SQRT(1-Inputs!$B$38)*_xlfn.NORM.S.INV(RAND())</f>
        <v>0.44479245678395979</v>
      </c>
      <c r="AC662" s="24">
        <f ca="1">SQRT(Inputs!$B$38)*G662+SQRT(1-Inputs!$B$38)*_xlfn.NORM.S.INV(RAND())</f>
        <v>-1.8116060421505171</v>
      </c>
      <c r="AD662" s="24">
        <f ca="1">SQRT(Inputs!$B$38)*H662+SQRT(1-Inputs!$B$38)*_xlfn.NORM.S.INV(RAND())</f>
        <v>1.846949119936991</v>
      </c>
      <c r="AE662" s="24">
        <f ca="1">SQRT(Inputs!$B$38)*I662+SQRT(1-Inputs!$B$38)*_xlfn.NORM.S.INV(RAND())</f>
        <v>-0.20609409799482425</v>
      </c>
      <c r="AF662" s="24">
        <f ca="1">SQRT(Inputs!$B$38)*J662+SQRT(1-Inputs!$B$38)*_xlfn.NORM.S.INV(RAND())</f>
        <v>7.623794726935379E-2</v>
      </c>
      <c r="AG662" s="24">
        <f ca="1">SQRT(Inputs!$B$38)*K662+SQRT(1-Inputs!$B$38)*_xlfn.NORM.S.INV(RAND())</f>
        <v>-0.46851348069126381</v>
      </c>
      <c r="AH662" s="24">
        <f ca="1">SQRT(Inputs!$B$38)*L662+SQRT(1-Inputs!$B$38)*_xlfn.NORM.S.INV(RAND())</f>
        <v>0.25127625620027283</v>
      </c>
      <c r="AI662" s="24">
        <f ca="1">SQRT(Inputs!$B$38)*M662+SQRT(1-Inputs!$B$38)*_xlfn.NORM.S.INV(RAND())</f>
        <v>1.2313830774878116</v>
      </c>
      <c r="AJ662" s="24">
        <f ca="1">SQRT(Inputs!$B$38)*C662+SQRT(1-Inputs!$B$38)*_xlfn.NORM.S.INV(RAND())</f>
        <v>0.34872089022682762</v>
      </c>
      <c r="AK662" s="24">
        <f ca="1">SQRT(Inputs!$B$38)*D662+SQRT(1-Inputs!$B$38)*_xlfn.NORM.S.INV(RAND())</f>
        <v>0.62335421300567295</v>
      </c>
      <c r="AL662" s="24">
        <f ca="1">SQRT(Inputs!$B$38)*E662+SQRT(1-Inputs!$B$38)*_xlfn.NORM.S.INV(RAND())</f>
        <v>-0.37435127898697379</v>
      </c>
      <c r="AM662" s="24">
        <f ca="1">SQRT(Inputs!$B$38)*F662+SQRT(1-Inputs!$B$38)*_xlfn.NORM.S.INV(RAND())</f>
        <v>-1.8483016608976011</v>
      </c>
      <c r="AN662" s="24">
        <f ca="1">SQRT(Inputs!$B$38)*G662+SQRT(1-Inputs!$B$38)*_xlfn.NORM.S.INV(RAND())</f>
        <v>-1.3000303100358712</v>
      </c>
      <c r="AO662" s="24">
        <f ca="1">SQRT(Inputs!$B$38)*H662+SQRT(1-Inputs!$B$38)*_xlfn.NORM.S.INV(RAND())</f>
        <v>2.1078729626826913</v>
      </c>
      <c r="AP662" s="24">
        <f ca="1">SQRT(Inputs!$B$38)*I662+SQRT(1-Inputs!$B$38)*_xlfn.NORM.S.INV(RAND())</f>
        <v>-0.84543713292918188</v>
      </c>
      <c r="AQ662" s="24">
        <f ca="1">SQRT(Inputs!$B$38)*J662+SQRT(1-Inputs!$B$38)*_xlfn.NORM.S.INV(RAND())</f>
        <v>8.1143267210415676E-2</v>
      </c>
      <c r="AR662" s="24">
        <f ca="1">SQRT(Inputs!$B$38)*K662+SQRT(1-Inputs!$B$38)*_xlfn.NORM.S.INV(RAND())</f>
        <v>0.55214423992252482</v>
      </c>
      <c r="AS662" s="24">
        <f ca="1">SQRT(Inputs!$B$38)*L662+SQRT(1-Inputs!$B$38)*_xlfn.NORM.S.INV(RAND())</f>
        <v>0.53758309515913472</v>
      </c>
      <c r="AT662" s="24">
        <f ca="1">SQRT(Inputs!$B$38)*M662+SQRT(1-Inputs!$B$38)*_xlfn.NORM.S.INV(RAND())</f>
        <v>0.49126549096186467</v>
      </c>
      <c r="AU662" s="15">
        <f ca="1">Inputs!$B$6*EXP($B$8-0.5*C$5^2+C$5*N662)</f>
        <v>4201.8282428254242</v>
      </c>
      <c r="AV662" s="15">
        <f t="shared" ca="1" si="365"/>
        <v>4190.1006025527386</v>
      </c>
      <c r="AW662" s="15">
        <f t="shared" ca="1" si="366"/>
        <v>4804.1439906413543</v>
      </c>
      <c r="AX662" s="15">
        <f t="shared" ca="1" si="367"/>
        <v>7052.9965794384007</v>
      </c>
      <c r="AY662" s="15">
        <f t="shared" ca="1" si="368"/>
        <v>7380.8824411758023</v>
      </c>
      <c r="AZ662" s="15">
        <f t="shared" ca="1" si="369"/>
        <v>10744.081251760977</v>
      </c>
      <c r="BA662" s="15">
        <f t="shared" ca="1" si="370"/>
        <v>11893.236609537576</v>
      </c>
      <c r="BB662" s="15">
        <f t="shared" ca="1" si="371"/>
        <v>14443.969227643676</v>
      </c>
      <c r="BC662" s="15">
        <f t="shared" ca="1" si="372"/>
        <v>17956.440808720974</v>
      </c>
      <c r="BD662" s="15">
        <f t="shared" ca="1" si="373"/>
        <v>21561.93201012825</v>
      </c>
      <c r="BE662" s="15">
        <f t="shared" ca="1" si="374"/>
        <v>27209.664027716368</v>
      </c>
      <c r="BF662" s="15">
        <f ca="1">Inputs!$B$13*EXP($B$9-0.5*C$6^2+C$6*Y662)</f>
        <v>8248.3485841813435</v>
      </c>
      <c r="BG662" s="15">
        <f t="shared" ca="1" si="375"/>
        <v>12138.520850225585</v>
      </c>
      <c r="BH662" s="15">
        <f t="shared" ca="1" si="376"/>
        <v>15904.943984174883</v>
      </c>
      <c r="BI662" s="15">
        <f t="shared" ca="1" si="377"/>
        <v>20849.694466644916</v>
      </c>
      <c r="BJ662" s="15">
        <f t="shared" ca="1" si="378"/>
        <v>19686.00702825806</v>
      </c>
      <c r="BK662" s="15">
        <f t="shared" ca="1" si="379"/>
        <v>31068.144768901206</v>
      </c>
      <c r="BL662" s="15">
        <f t="shared" ca="1" si="380"/>
        <v>37157.685033364956</v>
      </c>
      <c r="BM662" s="15">
        <f t="shared" ca="1" si="381"/>
        <v>46109.448989290395</v>
      </c>
      <c r="BN662" s="15">
        <f t="shared" ca="1" si="382"/>
        <v>53612.675939521388</v>
      </c>
      <c r="BO662" s="15">
        <f t="shared" ca="1" si="383"/>
        <v>67920.011958242249</v>
      </c>
      <c r="BP662" s="15">
        <f t="shared" ca="1" si="384"/>
        <v>96112.232666273732</v>
      </c>
      <c r="BQ662" s="15">
        <f ca="1">Inputs!$B$20*EXP($B$10-0.5*C$7^2+C$7*AJ662)</f>
        <v>4854.2697063710375</v>
      </c>
      <c r="BR662" s="15">
        <f t="shared" ca="1" si="385"/>
        <v>8028.5587299765193</v>
      </c>
      <c r="BS662" s="15">
        <f t="shared" ca="1" si="386"/>
        <v>9873.5310447106331</v>
      </c>
      <c r="BT662" s="15">
        <f t="shared" ca="1" si="387"/>
        <v>8382.8619360036591</v>
      </c>
      <c r="BU662" s="15">
        <f t="shared" ca="1" si="388"/>
        <v>8482.0873327463632</v>
      </c>
      <c r="BV662" s="15">
        <f t="shared" ca="1" si="389"/>
        <v>18974.341649417795</v>
      </c>
      <c r="BW662" s="15">
        <f t="shared" ca="1" si="390"/>
        <v>22139.511198747383</v>
      </c>
      <c r="BX662" s="15">
        <f t="shared" ca="1" si="391"/>
        <v>31473.505203012828</v>
      </c>
      <c r="BY662" s="15">
        <f t="shared" ca="1" si="392"/>
        <v>49013.335111926477</v>
      </c>
      <c r="BZ662" s="15">
        <f t="shared" ca="1" si="393"/>
        <v>75916.266335614666</v>
      </c>
      <c r="CA662" s="15">
        <f t="shared" ca="1" si="394"/>
        <v>116367.17628829008</v>
      </c>
      <c r="CB662" s="15">
        <f ca="1">(AU662*DCF!C$10-DCF!C$5*MAX(AU662*DCF!C$10,0)-MAX(AU662-Inputs!$B$6,0)/Inputs!$B$10)*DCF!C$6</f>
        <v>1048.4961708216513</v>
      </c>
      <c r="CC662" s="15">
        <f ca="1">(AV662*DCF!D$10-DCF!D$5*MAX(AV662*DCF!D$10,0)-MAX(AV662-AU662,0)/Inputs!$B$10)*DCF!D$6</f>
        <v>1021.3086348724469</v>
      </c>
      <c r="CD662" s="15">
        <f ca="1">(AW662*DCF!E$10-DCF!E$5*MAX(AW662*DCF!E$10,0)-MAX(AW662-AV662,0)/Inputs!$B$10)*DCF!E$6</f>
        <v>970.89237233892311</v>
      </c>
      <c r="CE662" s="15">
        <f ca="1">(AX662*DCF!F$10-DCF!F$5*MAX(AX662*DCF!F$10,0)-MAX(AX662-AW662,0)/Inputs!$B$10)*DCF!F$6</f>
        <v>1071.7274449150814</v>
      </c>
      <c r="CF662" s="15">
        <f ca="1">(AY662*DCF!G$10-DCF!G$5*MAX(AY662*DCF!G$10,0)-MAX(AY662-AX662,0)/Inputs!$B$10)*DCF!G$6</f>
        <v>1457.7305709024047</v>
      </c>
      <c r="CG662" s="15">
        <f ca="1">(AZ662*DCF!H$10-DCF!H$5*MAX(AZ662*DCF!H$10,0)-MAX(AZ662-AY662,0)/Inputs!$B$10)*DCF!H$6</f>
        <v>1488.7748394343625</v>
      </c>
      <c r="CH662" s="15">
        <f ca="1">(BA662*DCF!I$10-DCF!I$5*MAX(BA662*DCF!I$10,0)-MAX(BA662-AZ662,0)/Inputs!$B$10)*DCF!I$6</f>
        <v>1983.9587205276355</v>
      </c>
      <c r="CI662" s="15">
        <f ca="1">(BB662*DCF!J$10-DCF!J$5*MAX(BB662*DCF!J$10,0)-MAX(BB662-BA662,0)/Inputs!$B$10)*DCF!J$6</f>
        <v>2092.0971385828766</v>
      </c>
      <c r="CJ662" s="15">
        <f ca="1">(BC662*DCF!K$10-DCF!K$5*MAX(BC662*DCF!K$10,0)-MAX(BC662-BB662,0)/Inputs!$B$10)*DCF!K$6</f>
        <v>2399.0060363966486</v>
      </c>
      <c r="CK662" s="15">
        <f ca="1">(BD662*DCF!L$10-DCF!L$5*MAX(BD662*DCF!L$10,0)-MAX(BD662-BC662,0)/Inputs!$B$10)*DCF!L$6</f>
        <v>2785.7009777882413</v>
      </c>
      <c r="CL662" s="15">
        <f ca="1">(BE662*DCF!M$10-DCF!M$5*MAX(BE662*DCF!M$10,0)-MAX(BE662-BD662,0)/Inputs!$B$10)*DCF!M$6</f>
        <v>3164.9535903786068</v>
      </c>
      <c r="CM662" s="15">
        <f ca="1">(BF662*DCF!C$28-DCF!C$5*MAX(BF662*DCF!C$28,0)-MAX(BF662-Inputs!$B$13,0)/Inputs!$B$17)*DCF!C$6</f>
        <v>2517.3418941663899</v>
      </c>
      <c r="CN662" s="15">
        <f ca="1">(BG662*DCF!D$28-DCF!D$5*MAX(BG662*DCF!D$28,0)-MAX(BG662-BF662,0)/Inputs!$B$17)*DCF!D$6</f>
        <v>2745.1222436548514</v>
      </c>
      <c r="CO662" s="15">
        <f ca="1">(BH662*DCF!E$28-DCF!E$5*MAX(BH662*DCF!E$28,0)-MAX(BH662-BG662,0)/Inputs!$B$17)*DCF!E$6</f>
        <v>3762.2531910968528</v>
      </c>
      <c r="CP662" s="15">
        <f ca="1">(BI662*DCF!F$28-DCF!F$5*MAX(BI662*DCF!F$28,0)-MAX(BI662-BH662,0)/Inputs!$B$17)*DCF!F$6</f>
        <v>4759.8728656822841</v>
      </c>
      <c r="CQ662" s="15">
        <f ca="1">(BJ662*DCF!G$28-DCF!G$5*MAX(BJ662*DCF!G$28,0)-MAX(BJ662-BI662,0)/Inputs!$B$17)*DCF!G$6</f>
        <v>5107.6838807864933</v>
      </c>
      <c r="CR662" s="15">
        <f ca="1">(BK662*DCF!H$28-DCF!H$5*MAX(BK662*DCF!H$28,0)-MAX(BK662-BJ662,0)/Inputs!$B$17)*DCF!H$6</f>
        <v>5915.0301860508234</v>
      </c>
      <c r="CS662" s="15">
        <f ca="1">(BL662*DCF!I$28-DCF!I$5*MAX(BL662*DCF!I$28,0)-MAX(BL662-BK662,0)/Inputs!$B$17)*DCF!I$6</f>
        <v>7863.706770751196</v>
      </c>
      <c r="CT662" s="15">
        <f ca="1">(BM662*DCF!J$28-DCF!J$5*MAX(BM662*DCF!J$28,0)-MAX(BM662-BL662,0)/Inputs!$B$17)*DCF!J$6</f>
        <v>9099.304191066778</v>
      </c>
      <c r="CU662" s="15">
        <f ca="1">(BN662*DCF!K$28-DCF!K$5*MAX(BN662*DCF!K$28,0)-MAX(BN662-BM662,0)/Inputs!$B$17)*DCF!K$6</f>
        <v>10403.05287572063</v>
      </c>
      <c r="CV662" s="15">
        <f ca="1">(BO662*DCF!L$28-DCF!L$5*MAX(BO662*DCF!L$28,0)-MAX(BO662-BN662,0)/Inputs!$B$17)*DCF!L$6</f>
        <v>11932.569090338167</v>
      </c>
      <c r="CW662" s="15">
        <f ca="1">(BP662*DCF!M$28-DCF!M$5*MAX(BP662*DCF!M$28,0)-MAX(BP662-BO662,0)/Inputs!$B$17)*DCF!M$6</f>
        <v>15136.692953588466</v>
      </c>
      <c r="CX662" s="15">
        <f ca="1">(BQ662*DCF!C$46-DCF!C$5*MAX(BQ662*DCF!C$46,0)-MAX(BQ662-Inputs!$B$20,0)/Inputs!$B$24)*DCF!C$6</f>
        <v>-1884.7134224279705</v>
      </c>
      <c r="CY662" s="15">
        <f ca="1">(BR662*DCF!D$46-DCF!D$5*MAX(BR662*DCF!D$46,0)-MAX(BR662-BQ662,0)/Inputs!$B$24)*DCF!D$6</f>
        <v>-2724.7305241784165</v>
      </c>
      <c r="CZ662" s="15">
        <f ca="1">(BS662*DCF!E$46-DCF!E$5*MAX(BS662*DCF!E$46,0)-MAX(BS662-BR662,0)/Inputs!$B$24)*DCF!E$6</f>
        <v>-1894.7995323280818</v>
      </c>
      <c r="DA662" s="15">
        <f ca="1">(BT662*DCF!F$46-DCF!F$5*MAX(BT662*DCF!F$46,0)-MAX(BT662-BS662,0)/Inputs!$B$24)*DCF!F$6</f>
        <v>-610.49300667597515</v>
      </c>
      <c r="DB662" s="15">
        <f ca="1">(BU662*DCF!G$46-DCF!G$5*MAX(BU662*DCF!G$46,0)-MAX(BU662-BT662,0)/Inputs!$B$24)*DCF!G$6</f>
        <v>-318.6981223250686</v>
      </c>
      <c r="DC662" s="15">
        <f ca="1">(BV662*DCF!H$46-DCF!H$5*MAX(BV662*DCF!H$46,0)-MAX(BV662-BU662,0)/Inputs!$B$24)*DCF!H$6</f>
        <v>-3260.4037417968489</v>
      </c>
      <c r="DD662" s="15">
        <f ca="1">(BW662*DCF!I$46-DCF!I$5*MAX(BW662*DCF!I$46,0)-MAX(BW662-BV662,0)/Inputs!$B$24)*DCF!I$6</f>
        <v>-397.27713951345856</v>
      </c>
      <c r="DE662" s="15">
        <f ca="1">(BX662*DCF!J$46-DCF!J$5*MAX(BX662*DCF!J$46,0)-MAX(BX662-BW662,0)/Inputs!$B$24)*DCF!J$6</f>
        <v>-1154.9962310229541</v>
      </c>
      <c r="DF662" s="15">
        <f ca="1">(BY662*DCF!K$46-DCF!K$5*MAX(BY662*DCF!K$46,0)-MAX(BY662-BX662,0)/Inputs!$B$24)*DCF!K$6</f>
        <v>-1496.985980162731</v>
      </c>
      <c r="DG662" s="15">
        <f ca="1">(BZ662*DCF!L$46-DCF!L$5*MAX(BZ662*DCF!L$46,0)-MAX(BZ662-BY662,0)/Inputs!$B$24)*DCF!L$6</f>
        <v>-840.48212177986443</v>
      </c>
      <c r="DH662" s="15">
        <f ca="1">(CA662*DCF!M$46-DCF!M$5*MAX(CA662*DCF!M$46,0)-MAX(CA662-BZ662,0)/Inputs!$B$24)*DCF!M$6</f>
        <v>666.21635408506006</v>
      </c>
      <c r="DI662" s="15">
        <f ca="1">SUM(CB662:CL662)+BE662*DCF!M$10*(1+Inputs!$B$30)*(1-Inputs!$B$33)*(1-Inputs!$B$30/Inputs!$B$31)/(Inputs!$B$29-Inputs!$B$30)*DCF!M$6</f>
        <v>95209.501296650968</v>
      </c>
      <c r="DJ662" s="15">
        <f ca="1">SUM(CM662:CW662)+BP662*DCF!M$28*(1+Inputs!$B$30)*(1-Inputs!$B$33)*(1-Inputs!$B$30/Inputs!$B$31)/(Inputs!$B$29-Inputs!$B$30)*DCF!M$6</f>
        <v>435884.7827601583</v>
      </c>
      <c r="DK662" s="15">
        <f ca="1">SUM(CX662:DH662)+CA662*DCF!M$46*(1+Inputs!$B$30)*(1-Inputs!$B$33)*(1-Inputs!$B$30/Inputs!$B$31)/(Inputs!$B$29-Inputs!$B$30)*DCF!M$6</f>
        <v>166000.07564682595</v>
      </c>
      <c r="DM662" s="15">
        <f ca="1">DI662+DJ662+DK662+Inputs!$B$34+Inputs!$B$36-Inputs!$B$35</f>
        <v>773945.35970363521</v>
      </c>
    </row>
    <row r="663" spans="1:117" x14ac:dyDescent="0.75">
      <c r="A663" s="11">
        <v>650</v>
      </c>
      <c r="C663" s="24">
        <f t="shared" ca="1" si="364"/>
        <v>-0.44194624440982466</v>
      </c>
      <c r="D663" s="24">
        <f t="shared" ca="1" si="364"/>
        <v>0.63372938869834772</v>
      </c>
      <c r="E663" s="24">
        <f t="shared" ca="1" si="364"/>
        <v>-1.9491159202814132</v>
      </c>
      <c r="F663" s="24">
        <f t="shared" ca="1" si="364"/>
        <v>0.36898769559641886</v>
      </c>
      <c r="G663" s="24">
        <f t="shared" ca="1" si="364"/>
        <v>-1.9062737579524952E-2</v>
      </c>
      <c r="H663" s="24">
        <f t="shared" ca="1" si="364"/>
        <v>-1.4606814056133661</v>
      </c>
      <c r="I663" s="24">
        <f t="shared" ca="1" si="364"/>
        <v>-1.03229492603535</v>
      </c>
      <c r="J663" s="24">
        <f t="shared" ca="1" si="364"/>
        <v>0.82863292738113115</v>
      </c>
      <c r="K663" s="24">
        <f t="shared" ca="1" si="364"/>
        <v>0.30914368882800808</v>
      </c>
      <c r="L663" s="24">
        <f t="shared" ca="1" si="364"/>
        <v>0.45227684754187719</v>
      </c>
      <c r="M663" s="24">
        <f t="shared" ca="1" si="364"/>
        <v>-0.81145185348165128</v>
      </c>
      <c r="N663" s="24">
        <f ca="1">SQRT(Inputs!$B$38)*C663+SQRT(1-Inputs!$B$38)*_xlfn.NORM.S.INV(RAND())</f>
        <v>0.33503699855952085</v>
      </c>
      <c r="O663" s="24">
        <f ca="1">SQRT(Inputs!$B$38)*D663+SQRT(1-Inputs!$B$38)*_xlfn.NORM.S.INV(RAND())</f>
        <v>0.40515854289041342</v>
      </c>
      <c r="P663" s="24">
        <f ca="1">SQRT(Inputs!$B$38)*E663+SQRT(1-Inputs!$B$38)*_xlfn.NORM.S.INV(RAND())</f>
        <v>-0.93257598929775887</v>
      </c>
      <c r="Q663" s="24">
        <f ca="1">SQRT(Inputs!$B$38)*F663+SQRT(1-Inputs!$B$38)*_xlfn.NORM.S.INV(RAND())</f>
        <v>-0.26114407249880078</v>
      </c>
      <c r="R663" s="24">
        <f ca="1">SQRT(Inputs!$B$38)*G663+SQRT(1-Inputs!$B$38)*_xlfn.NORM.S.INV(RAND())</f>
        <v>0.79695026221778809</v>
      </c>
      <c r="S663" s="24">
        <f ca="1">SQRT(Inputs!$B$38)*H663+SQRT(1-Inputs!$B$38)*_xlfn.NORM.S.INV(RAND())</f>
        <v>0.24865176300699077</v>
      </c>
      <c r="T663" s="24">
        <f ca="1">SQRT(Inputs!$B$38)*I663+SQRT(1-Inputs!$B$38)*_xlfn.NORM.S.INV(RAND())</f>
        <v>0.26025780895067152</v>
      </c>
      <c r="U663" s="24">
        <f ca="1">SQRT(Inputs!$B$38)*J663+SQRT(1-Inputs!$B$38)*_xlfn.NORM.S.INV(RAND())</f>
        <v>0.10096395755355991</v>
      </c>
      <c r="V663" s="24">
        <f ca="1">SQRT(Inputs!$B$38)*K663+SQRT(1-Inputs!$B$38)*_xlfn.NORM.S.INV(RAND())</f>
        <v>-0.2009371895281101</v>
      </c>
      <c r="W663" s="24">
        <f ca="1">SQRT(Inputs!$B$38)*L663+SQRT(1-Inputs!$B$38)*_xlfn.NORM.S.INV(RAND())</f>
        <v>0.40460547813895964</v>
      </c>
      <c r="X663" s="24">
        <f ca="1">SQRT(Inputs!$B$38)*M663+SQRT(1-Inputs!$B$38)*_xlfn.NORM.S.INV(RAND())</f>
        <v>-0.82004421702576535</v>
      </c>
      <c r="Y663" s="24">
        <f ca="1">SQRT(Inputs!$B$38)*C663+SQRT(1-Inputs!$B$38)*_xlfn.NORM.S.INV(RAND())</f>
        <v>-0.72086011460417576</v>
      </c>
      <c r="Z663" s="24">
        <f ca="1">SQRT(Inputs!$B$38)*D663+SQRT(1-Inputs!$B$38)*_xlfn.NORM.S.INV(RAND())</f>
        <v>-0.43253720220918013</v>
      </c>
      <c r="AA663" s="24">
        <f ca="1">SQRT(Inputs!$B$38)*E663+SQRT(1-Inputs!$B$38)*_xlfn.NORM.S.INV(RAND())</f>
        <v>-1.4492019429073553</v>
      </c>
      <c r="AB663" s="24">
        <f ca="1">SQRT(Inputs!$B$38)*F663+SQRT(1-Inputs!$B$38)*_xlfn.NORM.S.INV(RAND())</f>
        <v>0.25052199505514194</v>
      </c>
      <c r="AC663" s="24">
        <f ca="1">SQRT(Inputs!$B$38)*G663+SQRT(1-Inputs!$B$38)*_xlfn.NORM.S.INV(RAND())</f>
        <v>0.59984299446409628</v>
      </c>
      <c r="AD663" s="24">
        <f ca="1">SQRT(Inputs!$B$38)*H663+SQRT(1-Inputs!$B$38)*_xlfn.NORM.S.INV(RAND())</f>
        <v>-0.87889361448768255</v>
      </c>
      <c r="AE663" s="24">
        <f ca="1">SQRT(Inputs!$B$38)*I663+SQRT(1-Inputs!$B$38)*_xlfn.NORM.S.INV(RAND())</f>
        <v>-0.7357437274763321</v>
      </c>
      <c r="AF663" s="24">
        <f ca="1">SQRT(Inputs!$B$38)*J663+SQRT(1-Inputs!$B$38)*_xlfn.NORM.S.INV(RAND())</f>
        <v>0.91462917467079019</v>
      </c>
      <c r="AG663" s="24">
        <f ca="1">SQRT(Inputs!$B$38)*K663+SQRT(1-Inputs!$B$38)*_xlfn.NORM.S.INV(RAND())</f>
        <v>-0.77595632911484591</v>
      </c>
      <c r="AH663" s="24">
        <f ca="1">SQRT(Inputs!$B$38)*L663+SQRT(1-Inputs!$B$38)*_xlfn.NORM.S.INV(RAND())</f>
        <v>0.2065908403940617</v>
      </c>
      <c r="AI663" s="24">
        <f ca="1">SQRT(Inputs!$B$38)*M663+SQRT(1-Inputs!$B$38)*_xlfn.NORM.S.INV(RAND())</f>
        <v>-1.0232234591551457</v>
      </c>
      <c r="AJ663" s="24">
        <f ca="1">SQRT(Inputs!$B$38)*C663+SQRT(1-Inputs!$B$38)*_xlfn.NORM.S.INV(RAND())</f>
        <v>0.70015345633171111</v>
      </c>
      <c r="AK663" s="24">
        <f ca="1">SQRT(Inputs!$B$38)*D663+SQRT(1-Inputs!$B$38)*_xlfn.NORM.S.INV(RAND())</f>
        <v>1.6112449189143778</v>
      </c>
      <c r="AL663" s="24">
        <f ca="1">SQRT(Inputs!$B$38)*E663+SQRT(1-Inputs!$B$38)*_xlfn.NORM.S.INV(RAND())</f>
        <v>-1.5727252274992294</v>
      </c>
      <c r="AM663" s="24">
        <f ca="1">SQRT(Inputs!$B$38)*F663+SQRT(1-Inputs!$B$38)*_xlfn.NORM.S.INV(RAND())</f>
        <v>-0.97510105371122557</v>
      </c>
      <c r="AN663" s="24">
        <f ca="1">SQRT(Inputs!$B$38)*G663+SQRT(1-Inputs!$B$38)*_xlfn.NORM.S.INV(RAND())</f>
        <v>-0.89762127502187561</v>
      </c>
      <c r="AO663" s="24">
        <f ca="1">SQRT(Inputs!$B$38)*H663+SQRT(1-Inputs!$B$38)*_xlfn.NORM.S.INV(RAND())</f>
        <v>-0.8508336825935896</v>
      </c>
      <c r="AP663" s="24">
        <f ca="1">SQRT(Inputs!$B$38)*I663+SQRT(1-Inputs!$B$38)*_xlfn.NORM.S.INV(RAND())</f>
        <v>-0.50317117535133482</v>
      </c>
      <c r="AQ663" s="24">
        <f ca="1">SQRT(Inputs!$B$38)*J663+SQRT(1-Inputs!$B$38)*_xlfn.NORM.S.INV(RAND())</f>
        <v>1.138431996835418</v>
      </c>
      <c r="AR663" s="24">
        <f ca="1">SQRT(Inputs!$B$38)*K663+SQRT(1-Inputs!$B$38)*_xlfn.NORM.S.INV(RAND())</f>
        <v>-0.1694091119947059</v>
      </c>
      <c r="AS663" s="24">
        <f ca="1">SQRT(Inputs!$B$38)*L663+SQRT(1-Inputs!$B$38)*_xlfn.NORM.S.INV(RAND())</f>
        <v>-0.66345524904060382</v>
      </c>
      <c r="AT663" s="24">
        <f ca="1">SQRT(Inputs!$B$38)*M663+SQRT(1-Inputs!$B$38)*_xlfn.NORM.S.INV(RAND())</f>
        <v>-0.76693235767253531</v>
      </c>
      <c r="AU663" s="15">
        <f ca="1">Inputs!$B$6*EXP($B$8-0.5*C$5^2+C$5*N663)</f>
        <v>5238.7902664839794</v>
      </c>
      <c r="AV663" s="15">
        <f t="shared" ca="1" si="365"/>
        <v>6768.2648967218802</v>
      </c>
      <c r="AW663" s="15">
        <f t="shared" ca="1" si="366"/>
        <v>7277.252953541697</v>
      </c>
      <c r="AX663" s="15">
        <f t="shared" ca="1" si="367"/>
        <v>8599.6021181282849</v>
      </c>
      <c r="AY663" s="15">
        <f t="shared" ca="1" si="368"/>
        <v>11534.730119193036</v>
      </c>
      <c r="AZ663" s="15">
        <f t="shared" ca="1" si="369"/>
        <v>14498.900609059017</v>
      </c>
      <c r="BA663" s="15">
        <f t="shared" ca="1" si="370"/>
        <v>18232.880605961334</v>
      </c>
      <c r="BB663" s="15">
        <f t="shared" ca="1" si="371"/>
        <v>22549.55289433373</v>
      </c>
      <c r="BC663" s="15">
        <f t="shared" ca="1" si="372"/>
        <v>27086.944830292625</v>
      </c>
      <c r="BD663" s="15">
        <f t="shared" ca="1" si="373"/>
        <v>34463.950882362566</v>
      </c>
      <c r="BE663" s="15">
        <f t="shared" ca="1" si="374"/>
        <v>39191.828349700765</v>
      </c>
      <c r="BF663" s="15">
        <f ca="1">Inputs!$B$13*EXP($B$9-0.5*C$6^2+C$6*Y663)</f>
        <v>11989.186270439088</v>
      </c>
      <c r="BG663" s="15">
        <f t="shared" ca="1" si="375"/>
        <v>13514.625088118912</v>
      </c>
      <c r="BH663" s="15">
        <f t="shared" ca="1" si="376"/>
        <v>12984.416552344128</v>
      </c>
      <c r="BI663" s="15">
        <f t="shared" ca="1" si="377"/>
        <v>16519.759254656994</v>
      </c>
      <c r="BJ663" s="15">
        <f t="shared" ca="1" si="378"/>
        <v>22081.178355426367</v>
      </c>
      <c r="BK663" s="15">
        <f t="shared" ca="1" si="379"/>
        <v>24044.235451390134</v>
      </c>
      <c r="BL663" s="15">
        <f t="shared" ca="1" si="380"/>
        <v>26849.433452740159</v>
      </c>
      <c r="BM663" s="15">
        <f t="shared" ca="1" si="381"/>
        <v>36975.048372908983</v>
      </c>
      <c r="BN663" s="15">
        <f t="shared" ca="1" si="382"/>
        <v>41436.754299106971</v>
      </c>
      <c r="BO663" s="15">
        <f t="shared" ca="1" si="383"/>
        <v>52222.801786063763</v>
      </c>
      <c r="BP663" s="15">
        <f t="shared" ca="1" si="384"/>
        <v>57240.766150551019</v>
      </c>
      <c r="BQ663" s="15">
        <f ca="1">Inputs!$B$20*EXP($B$10-0.5*C$7^2+C$7*AJ663)</f>
        <v>5498.6670965585627</v>
      </c>
      <c r="BR663" s="15">
        <f t="shared" ca="1" si="385"/>
        <v>12445.839809362586</v>
      </c>
      <c r="BS663" s="15">
        <f t="shared" ca="1" si="386"/>
        <v>10848.886518410935</v>
      </c>
      <c r="BT663" s="15">
        <f t="shared" ca="1" si="387"/>
        <v>11582.124904198539</v>
      </c>
      <c r="BU663" s="15">
        <f t="shared" ca="1" si="388"/>
        <v>12917.73279006859</v>
      </c>
      <c r="BV663" s="15">
        <f t="shared" ca="1" si="389"/>
        <v>14837.232575182286</v>
      </c>
      <c r="BW663" s="15">
        <f t="shared" ca="1" si="390"/>
        <v>18612.926056521665</v>
      </c>
      <c r="BX663" s="15">
        <f t="shared" ca="1" si="391"/>
        <v>32707.27611374488</v>
      </c>
      <c r="BY663" s="15">
        <f t="shared" ca="1" si="392"/>
        <v>44366.864188713247</v>
      </c>
      <c r="BZ663" s="15">
        <f t="shared" ca="1" si="393"/>
        <v>55104.974254894609</v>
      </c>
      <c r="CA663" s="15">
        <f t="shared" ca="1" si="394"/>
        <v>67543.833242835331</v>
      </c>
      <c r="CB663" s="15">
        <f ca="1">(AU663*DCF!C$10-DCF!C$5*MAX(AU663*DCF!C$10,0)-MAX(AU663-Inputs!$B$6,0)/Inputs!$B$10)*DCF!C$6</f>
        <v>1041.1024467640016</v>
      </c>
      <c r="CC663" s="15">
        <f ca="1">(AV663*DCF!D$10-DCF!D$5*MAX(AV663*DCF!D$10,0)-MAX(AV663-AU663,0)/Inputs!$B$10)*DCF!D$6</f>
        <v>1276.7963556976165</v>
      </c>
      <c r="CD663" s="15">
        <f ca="1">(AW663*DCF!E$10-DCF!E$5*MAX(AW663*DCF!E$10,0)-MAX(AW663-AV663,0)/Inputs!$B$10)*DCF!E$6</f>
        <v>1565.5566744105222</v>
      </c>
      <c r="CE663" s="15">
        <f ca="1">(AX663*DCF!F$10-DCF!F$5*MAX(AX663*DCF!F$10,0)-MAX(AX663-AW663,0)/Inputs!$B$10)*DCF!F$6</f>
        <v>1602.1313610760676</v>
      </c>
      <c r="CF663" s="15">
        <f ca="1">(AY663*DCF!G$10-DCF!G$5*MAX(AY663*DCF!G$10,0)-MAX(AY663-AX663,0)/Inputs!$B$10)*DCF!G$6</f>
        <v>1812.4317211839461</v>
      </c>
      <c r="CG663" s="15">
        <f ca="1">(AZ663*DCF!H$10-DCF!H$5*MAX(AZ663*DCF!H$10,0)-MAX(AZ663-AY663,0)/Inputs!$B$10)*DCF!H$6</f>
        <v>2288.6303427901239</v>
      </c>
      <c r="CH663" s="15">
        <f ca="1">(BA663*DCF!I$10-DCF!I$5*MAX(BA663*DCF!I$10,0)-MAX(BA663-AZ663,0)/Inputs!$B$10)*DCF!I$6</f>
        <v>2717.9786028721319</v>
      </c>
      <c r="CI663" s="15">
        <f ca="1">(BB663*DCF!J$10-DCF!J$5*MAX(BB663*DCF!J$10,0)-MAX(BB663-BA663,0)/Inputs!$B$10)*DCF!J$6</f>
        <v>3215.4350466911324</v>
      </c>
      <c r="CJ663" s="15">
        <f ca="1">(BC663*DCF!K$10-DCF!K$5*MAX(BC663*DCF!K$10,0)-MAX(BC663-BB663,0)/Inputs!$B$10)*DCF!K$6</f>
        <v>3725.3972996029138</v>
      </c>
      <c r="CK663" s="15">
        <f ca="1">(BD663*DCF!L$10-DCF!L$5*MAX(BD663*DCF!L$10,0)-MAX(BD663-BC663,0)/Inputs!$B$10)*DCF!L$6</f>
        <v>4243.8528317501259</v>
      </c>
      <c r="CL663" s="15">
        <f ca="1">(BE663*DCF!M$10-DCF!M$5*MAX(BE663*DCF!M$10,0)-MAX(BE663-BD663,0)/Inputs!$B$10)*DCF!M$6</f>
        <v>4965.6784086693424</v>
      </c>
      <c r="CM663" s="15">
        <f ca="1">(BF663*DCF!C$28-DCF!C$5*MAX(BF663*DCF!C$28,0)-MAX(BF663-Inputs!$B$13,0)/Inputs!$B$17)*DCF!C$6</f>
        <v>3519.9479814480565</v>
      </c>
      <c r="CN663" s="15">
        <f ca="1">(BG663*DCF!D$28-DCF!D$5*MAX(BG663*DCF!D$28,0)-MAX(BG663-BF663,0)/Inputs!$B$17)*DCF!D$6</f>
        <v>3654.9227465952922</v>
      </c>
      <c r="CO663" s="15">
        <f ca="1">(BH663*DCF!E$28-DCF!E$5*MAX(BH663*DCF!E$28,0)-MAX(BH663-BG663,0)/Inputs!$B$17)*DCF!E$6</f>
        <v>3677.4179739028264</v>
      </c>
      <c r="CP663" s="15">
        <f ca="1">(BI663*DCF!F$28-DCF!F$5*MAX(BI663*DCF!F$28,0)-MAX(BI663-BH663,0)/Inputs!$B$17)*DCF!F$6</f>
        <v>3841.0144736224847</v>
      </c>
      <c r="CQ663" s="15">
        <f ca="1">(BJ663*DCF!G$28-DCF!G$5*MAX(BJ663*DCF!G$28,0)-MAX(BJ663-BI663,0)/Inputs!$B$17)*DCF!G$6</f>
        <v>4793.753501095769</v>
      </c>
      <c r="CR663" s="15">
        <f ca="1">(BK663*DCF!H$28-DCF!H$5*MAX(BK663*DCF!H$28,0)-MAX(BK663-BJ663,0)/Inputs!$B$17)*DCF!H$6</f>
        <v>5641.4007182827818</v>
      </c>
      <c r="CS663" s="15">
        <f ca="1">(BL663*DCF!I$28-DCF!I$5*MAX(BL663*DCF!I$28,0)-MAX(BL663-BK663,0)/Inputs!$B$17)*DCF!I$6</f>
        <v>5911.0939079833943</v>
      </c>
      <c r="CT663" s="15">
        <f ca="1">(BM663*DCF!J$28-DCF!J$5*MAX(BM663*DCF!J$28,0)-MAX(BM663-BL663,0)/Inputs!$B$17)*DCF!J$6</f>
        <v>6905.9314995056329</v>
      </c>
      <c r="CU663" s="15">
        <f ca="1">(BN663*DCF!K$28-DCF!K$5*MAX(BN663*DCF!K$28,0)-MAX(BN663-BM663,0)/Inputs!$B$17)*DCF!K$6</f>
        <v>8204.2481915227236</v>
      </c>
      <c r="CV663" s="15">
        <f ca="1">(BO663*DCF!L$28-DCF!L$5*MAX(BO663*DCF!L$28,0)-MAX(BO663-BN663,0)/Inputs!$B$17)*DCF!L$6</f>
        <v>9199.0858475986352</v>
      </c>
      <c r="CW663" s="15">
        <f ca="1">(BP663*DCF!M$28-DCF!M$5*MAX(BP663*DCF!M$28,0)-MAX(BP663-BO663,0)/Inputs!$B$17)*DCF!M$6</f>
        <v>10245.365000757713</v>
      </c>
      <c r="CX663" s="15">
        <f ca="1">(BQ663*DCF!C$46-DCF!C$5*MAX(BQ663*DCF!C$46,0)-MAX(BQ663-Inputs!$B$20,0)/Inputs!$B$24)*DCF!C$6</f>
        <v>-2331.1781269458866</v>
      </c>
      <c r="CY663" s="15">
        <f ca="1">(BR663*DCF!D$46-DCF!D$5*MAX(BR663*DCF!D$46,0)-MAX(BR663-BQ663,0)/Inputs!$B$24)*DCF!D$6</f>
        <v>-5088.5155445062092</v>
      </c>
      <c r="CZ663" s="15">
        <f ca="1">(BS663*DCF!E$46-DCF!E$5*MAX(BS663*DCF!E$46,0)-MAX(BS663-BR663,0)/Inputs!$B$24)*DCF!E$6</f>
        <v>-1282.8997201307088</v>
      </c>
      <c r="DA663" s="15">
        <f ca="1">(BT663*DCF!F$46-DCF!F$5*MAX(BT663*DCF!F$46,0)-MAX(BT663-BS663,0)/Inputs!$B$24)*DCF!F$6</f>
        <v>-1110.4788390022411</v>
      </c>
      <c r="DB663" s="15">
        <f ca="1">(BU663*DCF!G$46-DCF!G$5*MAX(BU663*DCF!G$46,0)-MAX(BU663-BT663,0)/Inputs!$B$24)*DCF!G$6</f>
        <v>-883.79911315121956</v>
      </c>
      <c r="DC663" s="15">
        <f ca="1">(BV663*DCF!H$46-DCF!H$5*MAX(BV663*DCF!H$46,0)-MAX(BV663-BU663,0)/Inputs!$B$24)*DCF!H$6</f>
        <v>-596.47279725376904</v>
      </c>
      <c r="DD663" s="15">
        <f ca="1">(BW663*DCF!I$46-DCF!I$5*MAX(BW663*DCF!I$46,0)-MAX(BW663-BV663,0)/Inputs!$B$24)*DCF!I$6</f>
        <v>-653.98279260866639</v>
      </c>
      <c r="DE663" s="15">
        <f ca="1">(BX663*DCF!J$46-DCF!J$5*MAX(BX663*DCF!J$46,0)-MAX(BX663-BW663,0)/Inputs!$B$24)*DCF!J$6</f>
        <v>-2365.6116061500866</v>
      </c>
      <c r="DF663" s="15">
        <f ca="1">(BY663*DCF!K$46-DCF!K$5*MAX(BY663*DCF!K$46,0)-MAX(BY663-BX663,0)/Inputs!$B$24)*DCF!K$6</f>
        <v>-321.9052880825198</v>
      </c>
      <c r="DG663" s="15">
        <f ca="1">(BZ663*DCF!L$46-DCF!L$5*MAX(BZ663*DCF!L$46,0)-MAX(BZ663-BY663,0)/Inputs!$B$24)*DCF!L$6</f>
        <v>1379.0822937530299</v>
      </c>
      <c r="DH663" s="15">
        <f ca="1">(CA663*DCF!M$46-DCF!M$5*MAX(CA663*DCF!M$46,0)-MAX(CA663-BZ663,0)/Inputs!$B$24)*DCF!M$6</f>
        <v>2694.7508061303488</v>
      </c>
      <c r="DI663" s="15">
        <f ca="1">SUM(CB663:CL663)+BE663*DCF!M$10*(1+Inputs!$B$30)*(1-Inputs!$B$33)*(1-Inputs!$B$30/Inputs!$B$31)/(Inputs!$B$29-Inputs!$B$30)*DCF!M$6</f>
        <v>137526.36764700245</v>
      </c>
      <c r="DJ663" s="15">
        <f ca="1">SUM(CM663:CW663)+BP663*DCF!M$28*(1+Inputs!$B$30)*(1-Inputs!$B$33)*(1-Inputs!$B$30/Inputs!$B$31)/(Inputs!$B$29-Inputs!$B$30)*DCF!M$6</f>
        <v>277996.59401265485</v>
      </c>
      <c r="DK663" s="15">
        <f ca="1">SUM(CX663:DH663)+CA663*DCF!M$46*(1+Inputs!$B$30)*(1-Inputs!$B$33)*(1-Inputs!$B$30/Inputs!$B$31)/(Inputs!$B$29-Inputs!$B$30)*DCF!M$6</f>
        <v>93869.756544018514</v>
      </c>
      <c r="DM663" s="15">
        <f ca="1">DI663+DJ663+DK663+Inputs!$B$34+Inputs!$B$36-Inputs!$B$35</f>
        <v>586243.71820367582</v>
      </c>
    </row>
    <row r="664" spans="1:117" x14ac:dyDescent="0.75">
      <c r="A664" s="11">
        <v>651</v>
      </c>
      <c r="C664" s="24">
        <f t="shared" ref="C664:M673" ca="1" si="395">_xlfn.NORM.S.INV(RAND())</f>
        <v>-0.31001091358847394</v>
      </c>
      <c r="D664" s="24">
        <f t="shared" ca="1" si="395"/>
        <v>-0.85826108272563217</v>
      </c>
      <c r="E664" s="24">
        <f t="shared" ca="1" si="395"/>
        <v>0.10353957718085301</v>
      </c>
      <c r="F664" s="24">
        <f t="shared" ca="1" si="395"/>
        <v>-0.55579302181826684</v>
      </c>
      <c r="G664" s="24">
        <f t="shared" ca="1" si="395"/>
        <v>0.20428378433536404</v>
      </c>
      <c r="H664" s="24">
        <f t="shared" ca="1" si="395"/>
        <v>-1.6263879174622531</v>
      </c>
      <c r="I664" s="24">
        <f t="shared" ca="1" si="395"/>
        <v>0.87356474128871187</v>
      </c>
      <c r="J664" s="24">
        <f t="shared" ca="1" si="395"/>
        <v>1.7945058117441237</v>
      </c>
      <c r="K664" s="24">
        <f t="shared" ca="1" si="395"/>
        <v>-0.53193086351716157</v>
      </c>
      <c r="L664" s="24">
        <f t="shared" ca="1" si="395"/>
        <v>0.32396366172463326</v>
      </c>
      <c r="M664" s="24">
        <f t="shared" ca="1" si="395"/>
        <v>9.5419278654078094E-2</v>
      </c>
      <c r="N664" s="24">
        <f ca="1">SQRT(Inputs!$B$38)*C664+SQRT(1-Inputs!$B$38)*_xlfn.NORM.S.INV(RAND())</f>
        <v>-0.90723938900724621</v>
      </c>
      <c r="O664" s="24">
        <f ca="1">SQRT(Inputs!$B$38)*D664+SQRT(1-Inputs!$B$38)*_xlfn.NORM.S.INV(RAND())</f>
        <v>-2.4199133060715194</v>
      </c>
      <c r="P664" s="24">
        <f ca="1">SQRT(Inputs!$B$38)*E664+SQRT(1-Inputs!$B$38)*_xlfn.NORM.S.INV(RAND())</f>
        <v>-0.70403648911024452</v>
      </c>
      <c r="Q664" s="24">
        <f ca="1">SQRT(Inputs!$B$38)*F664+SQRT(1-Inputs!$B$38)*_xlfn.NORM.S.INV(RAND())</f>
        <v>0.89526426896003075</v>
      </c>
      <c r="R664" s="24">
        <f ca="1">SQRT(Inputs!$B$38)*G664+SQRT(1-Inputs!$B$38)*_xlfn.NORM.S.INV(RAND())</f>
        <v>0.44789637058834253</v>
      </c>
      <c r="S664" s="24">
        <f ca="1">SQRT(Inputs!$B$38)*H664+SQRT(1-Inputs!$B$38)*_xlfn.NORM.S.INV(RAND())</f>
        <v>0.43053069339073169</v>
      </c>
      <c r="T664" s="24">
        <f ca="1">SQRT(Inputs!$B$38)*I664+SQRT(1-Inputs!$B$38)*_xlfn.NORM.S.INV(RAND())</f>
        <v>-0.18389960078582879</v>
      </c>
      <c r="U664" s="24">
        <f ca="1">SQRT(Inputs!$B$38)*J664+SQRT(1-Inputs!$B$38)*_xlfn.NORM.S.INV(RAND())</f>
        <v>1.5325174182059538</v>
      </c>
      <c r="V664" s="24">
        <f ca="1">SQRT(Inputs!$B$38)*K664+SQRT(1-Inputs!$B$38)*_xlfn.NORM.S.INV(RAND())</f>
        <v>-0.52143507305764636</v>
      </c>
      <c r="W664" s="24">
        <f ca="1">SQRT(Inputs!$B$38)*L664+SQRT(1-Inputs!$B$38)*_xlfn.NORM.S.INV(RAND())</f>
        <v>-0.66261677831465582</v>
      </c>
      <c r="X664" s="24">
        <f ca="1">SQRT(Inputs!$B$38)*M664+SQRT(1-Inputs!$B$38)*_xlfn.NORM.S.INV(RAND())</f>
        <v>-0.23577528207094384</v>
      </c>
      <c r="Y664" s="24">
        <f ca="1">SQRT(Inputs!$B$38)*C664+SQRT(1-Inputs!$B$38)*_xlfn.NORM.S.INV(RAND())</f>
        <v>-1.7880712031526875</v>
      </c>
      <c r="Z664" s="24">
        <f ca="1">SQRT(Inputs!$B$38)*D664+SQRT(1-Inputs!$B$38)*_xlfn.NORM.S.INV(RAND())</f>
        <v>-4.5350657071934641E-2</v>
      </c>
      <c r="AA664" s="24">
        <f ca="1">SQRT(Inputs!$B$38)*E664+SQRT(1-Inputs!$B$38)*_xlfn.NORM.S.INV(RAND())</f>
        <v>0.42920666646286421</v>
      </c>
      <c r="AB664" s="24">
        <f ca="1">SQRT(Inputs!$B$38)*F664+SQRT(1-Inputs!$B$38)*_xlfn.NORM.S.INV(RAND())</f>
        <v>-1.3042844132681151</v>
      </c>
      <c r="AC664" s="24">
        <f ca="1">SQRT(Inputs!$B$38)*G664+SQRT(1-Inputs!$B$38)*_xlfn.NORM.S.INV(RAND())</f>
        <v>0.91878583725386076</v>
      </c>
      <c r="AD664" s="24">
        <f ca="1">SQRT(Inputs!$B$38)*H664+SQRT(1-Inputs!$B$38)*_xlfn.NORM.S.INV(RAND())</f>
        <v>-1.2065622712965383</v>
      </c>
      <c r="AE664" s="24">
        <f ca="1">SQRT(Inputs!$B$38)*I664+SQRT(1-Inputs!$B$38)*_xlfn.NORM.S.INV(RAND())</f>
        <v>0.46370834625207785</v>
      </c>
      <c r="AF664" s="24">
        <f ca="1">SQRT(Inputs!$B$38)*J664+SQRT(1-Inputs!$B$38)*_xlfn.NORM.S.INV(RAND())</f>
        <v>0.49992306844023515</v>
      </c>
      <c r="AG664" s="24">
        <f ca="1">SQRT(Inputs!$B$38)*K664+SQRT(1-Inputs!$B$38)*_xlfn.NORM.S.INV(RAND())</f>
        <v>1.4717213583575521</v>
      </c>
      <c r="AH664" s="24">
        <f ca="1">SQRT(Inputs!$B$38)*L664+SQRT(1-Inputs!$B$38)*_xlfn.NORM.S.INV(RAND())</f>
        <v>0.51180752610350078</v>
      </c>
      <c r="AI664" s="24">
        <f ca="1">SQRT(Inputs!$B$38)*M664+SQRT(1-Inputs!$B$38)*_xlfn.NORM.S.INV(RAND())</f>
        <v>0.80705503865069406</v>
      </c>
      <c r="AJ664" s="24">
        <f ca="1">SQRT(Inputs!$B$38)*C664+SQRT(1-Inputs!$B$38)*_xlfn.NORM.S.INV(RAND())</f>
        <v>-1.4179777961257845</v>
      </c>
      <c r="AK664" s="24">
        <f ca="1">SQRT(Inputs!$B$38)*D664+SQRT(1-Inputs!$B$38)*_xlfn.NORM.S.INV(RAND())</f>
        <v>-8.7620946933313071E-2</v>
      </c>
      <c r="AL664" s="24">
        <f ca="1">SQRT(Inputs!$B$38)*E664+SQRT(1-Inputs!$B$38)*_xlfn.NORM.S.INV(RAND())</f>
        <v>1.1022517173179605</v>
      </c>
      <c r="AM664" s="24">
        <f ca="1">SQRT(Inputs!$B$38)*F664+SQRT(1-Inputs!$B$38)*_xlfn.NORM.S.INV(RAND())</f>
        <v>0.353809906350456</v>
      </c>
      <c r="AN664" s="24">
        <f ca="1">SQRT(Inputs!$B$38)*G664+SQRT(1-Inputs!$B$38)*_xlfn.NORM.S.INV(RAND())</f>
        <v>0.31447405311567722</v>
      </c>
      <c r="AO664" s="24">
        <f ca="1">SQRT(Inputs!$B$38)*H664+SQRT(1-Inputs!$B$38)*_xlfn.NORM.S.INV(RAND())</f>
        <v>-0.31497354494011298</v>
      </c>
      <c r="AP664" s="24">
        <f ca="1">SQRT(Inputs!$B$38)*I664+SQRT(1-Inputs!$B$38)*_xlfn.NORM.S.INV(RAND())</f>
        <v>-0.98883190512861208</v>
      </c>
      <c r="AQ664" s="24">
        <f ca="1">SQRT(Inputs!$B$38)*J664+SQRT(1-Inputs!$B$38)*_xlfn.NORM.S.INV(RAND())</f>
        <v>0.21863328430959783</v>
      </c>
      <c r="AR664" s="24">
        <f ca="1">SQRT(Inputs!$B$38)*K664+SQRT(1-Inputs!$B$38)*_xlfn.NORM.S.INV(RAND())</f>
        <v>-0.64537943556795097</v>
      </c>
      <c r="AS664" s="24">
        <f ca="1">SQRT(Inputs!$B$38)*L664+SQRT(1-Inputs!$B$38)*_xlfn.NORM.S.INV(RAND())</f>
        <v>0.39199583378438374</v>
      </c>
      <c r="AT664" s="24">
        <f ca="1">SQRT(Inputs!$B$38)*M664+SQRT(1-Inputs!$B$38)*_xlfn.NORM.S.INV(RAND())</f>
        <v>-1.1919917176458581</v>
      </c>
      <c r="AU664" s="15">
        <f ca="1">Inputs!$B$6*EXP($B$8-0.5*C$5^2+C$5*N664)</f>
        <v>4284.4813544961435</v>
      </c>
      <c r="AV664" s="15">
        <f t="shared" ca="1" si="365"/>
        <v>3653.8364024958587</v>
      </c>
      <c r="AW664" s="15">
        <f t="shared" ca="1" si="366"/>
        <v>4051.600737377988</v>
      </c>
      <c r="AX664" s="15">
        <f t="shared" ca="1" si="367"/>
        <v>5531.992055844722</v>
      </c>
      <c r="AY664" s="15">
        <f t="shared" ca="1" si="368"/>
        <v>7123.7142176073803</v>
      </c>
      <c r="AZ664" s="15">
        <f t="shared" ca="1" si="369"/>
        <v>9135.500554326396</v>
      </c>
      <c r="BA664" s="15">
        <f t="shared" ca="1" si="370"/>
        <v>10966.403459955814</v>
      </c>
      <c r="BB664" s="15">
        <f t="shared" ca="1" si="371"/>
        <v>15654.397354106037</v>
      </c>
      <c r="BC664" s="15">
        <f t="shared" ca="1" si="372"/>
        <v>18231.499983045866</v>
      </c>
      <c r="BD664" s="15">
        <f t="shared" ca="1" si="373"/>
        <v>20993.057917857703</v>
      </c>
      <c r="BE664" s="15">
        <f t="shared" ca="1" si="374"/>
        <v>25177.773356939582</v>
      </c>
      <c r="BF664" s="15">
        <f ca="1">Inputs!$B$13*EXP($B$9-0.5*C$6^2+C$6*Y664)</f>
        <v>9702.979137592296</v>
      </c>
      <c r="BG664" s="15">
        <f t="shared" ca="1" si="375"/>
        <v>11728.990860534806</v>
      </c>
      <c r="BH664" s="15">
        <f t="shared" ca="1" si="376"/>
        <v>15388.016578751756</v>
      </c>
      <c r="BI664" s="15">
        <f t="shared" ca="1" si="377"/>
        <v>15410.997199759615</v>
      </c>
      <c r="BJ664" s="15">
        <f t="shared" ca="1" si="378"/>
        <v>21568.284748616414</v>
      </c>
      <c r="BK664" s="15">
        <f t="shared" ca="1" si="379"/>
        <v>22461.073249642737</v>
      </c>
      <c r="BL664" s="15">
        <f t="shared" ca="1" si="380"/>
        <v>29299.549247919291</v>
      </c>
      <c r="BM664" s="15">
        <f t="shared" ca="1" si="381"/>
        <v>38323.09785532258</v>
      </c>
      <c r="BN664" s="15">
        <f t="shared" ca="1" si="382"/>
        <v>56223.237505513825</v>
      </c>
      <c r="BO664" s="15">
        <f t="shared" ca="1" si="383"/>
        <v>73417.296316688778</v>
      </c>
      <c r="BP664" s="15">
        <f t="shared" ca="1" si="384"/>
        <v>99014.925659998087</v>
      </c>
      <c r="BQ664" s="15">
        <f ca="1">Inputs!$B$20*EXP($B$10-0.5*C$7^2+C$7*AJ664)</f>
        <v>2594.1041360518816</v>
      </c>
      <c r="BR664" s="15">
        <f t="shared" ca="1" si="385"/>
        <v>3423.2694955452225</v>
      </c>
      <c r="BS664" s="15">
        <f t="shared" ca="1" si="386"/>
        <v>6433.5937252684862</v>
      </c>
      <c r="BT664" s="15">
        <f t="shared" ca="1" si="387"/>
        <v>9733.2706014565301</v>
      </c>
      <c r="BU664" s="15">
        <f t="shared" ca="1" si="388"/>
        <v>14555.640212421606</v>
      </c>
      <c r="BV664" s="15">
        <f t="shared" ca="1" si="389"/>
        <v>18863.820145279009</v>
      </c>
      <c r="BW664" s="15">
        <f t="shared" ca="1" si="390"/>
        <v>21352.581315313233</v>
      </c>
      <c r="BX664" s="15">
        <f t="shared" ca="1" si="391"/>
        <v>31203.11927257034</v>
      </c>
      <c r="BY664" s="15">
        <f t="shared" ca="1" si="392"/>
        <v>38642.337473063737</v>
      </c>
      <c r="BZ664" s="15">
        <f t="shared" ca="1" si="393"/>
        <v>58272.087582531101</v>
      </c>
      <c r="CA664" s="15">
        <f t="shared" ca="1" si="394"/>
        <v>66229.541008261032</v>
      </c>
      <c r="CB664" s="15">
        <f ca="1">(AU664*DCF!C$10-DCF!C$5*MAX(AU664*DCF!C$10,0)-MAX(AU664-Inputs!$B$6,0)/Inputs!$B$10)*DCF!C$6</f>
        <v>1047.9068394032804</v>
      </c>
      <c r="CC664" s="15">
        <f ca="1">(AV664*DCF!D$10-DCF!D$5*MAX(AV664*DCF!D$10,0)-MAX(AV664-AU664,0)/Inputs!$B$10)*DCF!D$6</f>
        <v>890.59786917928295</v>
      </c>
      <c r="CD664" s="15">
        <f ca="1">(AW664*DCF!E$10-DCF!E$5*MAX(AW664*DCF!E$10,0)-MAX(AW664-AV664,0)/Inputs!$B$10)*DCF!E$6</f>
        <v>845.857113901253</v>
      </c>
      <c r="CE664" s="15">
        <f ca="1">(AX664*DCF!F$10-DCF!F$5*MAX(AX664*DCF!F$10,0)-MAX(AX664-AW664,0)/Inputs!$B$10)*DCF!F$6</f>
        <v>899.59231938035828</v>
      </c>
      <c r="CF664" s="15">
        <f ca="1">(AY664*DCF!G$10-DCF!G$5*MAX(AY664*DCF!G$10,0)-MAX(AY664-AX664,0)/Inputs!$B$10)*DCF!G$6</f>
        <v>1161.8124913854415</v>
      </c>
      <c r="CG664" s="15">
        <f ca="1">(AZ664*DCF!H$10-DCF!H$5*MAX(AZ664*DCF!H$10,0)-MAX(AZ664-AY664,0)/Inputs!$B$10)*DCF!H$6</f>
        <v>1416.4352552285845</v>
      </c>
      <c r="CH664" s="15">
        <f ca="1">(BA664*DCF!I$10-DCF!I$5*MAX(BA664*DCF!I$10,0)-MAX(BA664-AZ664,0)/Inputs!$B$10)*DCF!I$6</f>
        <v>1702.829630953534</v>
      </c>
      <c r="CI664" s="15">
        <f ca="1">(BB664*DCF!J$10-DCF!J$5*MAX(BB664*DCF!J$10,0)-MAX(BB664-BA664,0)/Inputs!$B$10)*DCF!J$6</f>
        <v>1975.9426865240043</v>
      </c>
      <c r="CJ664" s="15">
        <f ca="1">(BC664*DCF!K$10-DCF!K$5*MAX(BC664*DCF!K$10,0)-MAX(BC664-BB664,0)/Inputs!$B$10)*DCF!K$6</f>
        <v>2574.2235603552103</v>
      </c>
      <c r="CK664" s="15">
        <f ca="1">(BD664*DCF!L$10-DCF!L$5*MAX(BD664*DCF!L$10,0)-MAX(BD664-BC664,0)/Inputs!$B$10)*DCF!L$6</f>
        <v>2809.0381828246232</v>
      </c>
      <c r="CL664" s="15">
        <f ca="1">(BE664*DCF!M$10-DCF!M$5*MAX(BE664*DCF!M$10,0)-MAX(BE664-BD664,0)/Inputs!$B$10)*DCF!M$6</f>
        <v>3053.0004986623371</v>
      </c>
      <c r="CM664" s="15">
        <f ca="1">(BF664*DCF!C$28-DCF!C$5*MAX(BF664*DCF!C$28,0)-MAX(BF664-Inputs!$B$13,0)/Inputs!$B$17)*DCF!C$6</f>
        <v>2961.2855994140587</v>
      </c>
      <c r="CN664" s="15">
        <f ca="1">(BG664*DCF!D$28-DCF!D$5*MAX(BG664*DCF!D$28,0)-MAX(BG664-BF664,0)/Inputs!$B$17)*DCF!D$6</f>
        <v>3022.2171312709352</v>
      </c>
      <c r="CO664" s="15">
        <f ca="1">(BH664*DCF!E$28-DCF!E$5*MAX(BH664*DCF!E$28,0)-MAX(BH664-BG664,0)/Inputs!$B$17)*DCF!E$6</f>
        <v>3637.0166975812158</v>
      </c>
      <c r="CP664" s="15">
        <f ca="1">(BI664*DCF!F$28-DCF!F$5*MAX(BI664*DCF!F$28,0)-MAX(BI664-BH664,0)/Inputs!$B$17)*DCF!F$6</f>
        <v>4179.4958154859314</v>
      </c>
      <c r="CQ664" s="15">
        <f ca="1">(BJ664*DCF!G$28-DCF!G$5*MAX(BJ664*DCF!G$28,0)-MAX(BJ664-BI664,0)/Inputs!$B$17)*DCF!G$6</f>
        <v>4560.4601769895535</v>
      </c>
      <c r="CR664" s="15">
        <f ca="1">(BK664*DCF!H$28-DCF!H$5*MAX(BK664*DCF!H$28,0)-MAX(BK664-BJ664,0)/Inputs!$B$17)*DCF!H$6</f>
        <v>5416.1569433085679</v>
      </c>
      <c r="CS664" s="15">
        <f ca="1">(BL664*DCF!I$28-DCF!I$5*MAX(BL664*DCF!I$28,0)-MAX(BL664-BK664,0)/Inputs!$B$17)*DCF!I$6</f>
        <v>5908.3470367798745</v>
      </c>
      <c r="CT664" s="15">
        <f ca="1">(BM664*DCF!J$28-DCF!J$5*MAX(BM664*DCF!J$28,0)-MAX(BM664-BL664,0)/Inputs!$B$17)*DCF!J$6</f>
        <v>7352.78343479457</v>
      </c>
      <c r="CU664" s="15">
        <f ca="1">(BN664*DCF!K$28-DCF!K$5*MAX(BN664*DCF!K$28,0)-MAX(BN664-BM664,0)/Inputs!$B$17)*DCF!K$6</f>
        <v>9680.8763877459623</v>
      </c>
      <c r="CV664" s="15">
        <f ca="1">(BO664*DCF!L$28-DCF!L$5*MAX(BO664*DCF!L$28,0)-MAX(BO664-BN664,0)/Inputs!$B$17)*DCF!L$6</f>
        <v>12702.755209617277</v>
      </c>
      <c r="CW664" s="15">
        <f ca="1">(BP664*DCF!M$28-DCF!M$5*MAX(BP664*DCF!M$28,0)-MAX(BP664-BO664,0)/Inputs!$B$17)*DCF!M$6</f>
        <v>15954.044024027828</v>
      </c>
      <c r="CX664" s="15">
        <f ca="1">(BQ664*DCF!C$46-DCF!C$5*MAX(BQ664*DCF!C$46,0)-MAX(BQ664-Inputs!$B$20,0)/Inputs!$B$24)*DCF!C$6</f>
        <v>-599.10026236764008</v>
      </c>
      <c r="CY664" s="15">
        <f ca="1">(BR664*DCF!D$46-DCF!D$5*MAX(BR664*DCF!D$46,0)-MAX(BR664-BQ664,0)/Inputs!$B$24)*DCF!D$6</f>
        <v>-938.07024741139162</v>
      </c>
      <c r="CZ664" s="15">
        <f ca="1">(BS664*DCF!E$46-DCF!E$5*MAX(BS664*DCF!E$46,0)-MAX(BS664-BR664,0)/Inputs!$B$24)*DCF!E$6</f>
        <v>-1947.3705981817523</v>
      </c>
      <c r="DA664" s="15">
        <f ca="1">(BT664*DCF!F$46-DCF!F$5*MAX(BT664*DCF!F$46,0)-MAX(BT664-BS664,0)/Inputs!$B$24)*DCF!F$6</f>
        <v>-1910.3549649923791</v>
      </c>
      <c r="DB664" s="15">
        <f ca="1">(BU664*DCF!G$46-DCF!G$5*MAX(BU664*DCF!G$46,0)-MAX(BU664-BT664,0)/Inputs!$B$24)*DCF!G$6</f>
        <v>-2111.7728370511891</v>
      </c>
      <c r="DC664" s="15">
        <f ca="1">(BV664*DCF!H$46-DCF!H$5*MAX(BV664*DCF!H$46,0)-MAX(BV664-BU664,0)/Inputs!$B$24)*DCF!H$6</f>
        <v>-1338.7405174790374</v>
      </c>
      <c r="DD664" s="15">
        <f ca="1">(BW664*DCF!I$46-DCF!I$5*MAX(BW664*DCF!I$46,0)-MAX(BW664-BV664,0)/Inputs!$B$24)*DCF!I$6</f>
        <v>-221.28091169404718</v>
      </c>
      <c r="DE664" s="15">
        <f ca="1">(BX664*DCF!J$46-DCF!J$5*MAX(BX664*DCF!J$46,0)-MAX(BX664-BW664,0)/Inputs!$B$24)*DCF!J$6</f>
        <v>-1303.3171900797656</v>
      </c>
      <c r="DF664" s="15">
        <f ca="1">(BY664*DCF!K$46-DCF!K$5*MAX(BY664*DCF!K$46,0)-MAX(BY664-BX664,0)/Inputs!$B$24)*DCF!K$6</f>
        <v>384.96885216067352</v>
      </c>
      <c r="DG664" s="15">
        <f ca="1">(BZ664*DCF!L$46-DCF!L$5*MAX(BZ664*DCF!L$46,0)-MAX(BZ664-BY664,0)/Inputs!$B$24)*DCF!L$6</f>
        <v>-414.19758178508448</v>
      </c>
      <c r="DH664" s="15">
        <f ca="1">(CA664*DCF!M$46-DCF!M$5*MAX(CA664*DCF!M$46,0)-MAX(CA664-BZ664,0)/Inputs!$B$24)*DCF!M$6</f>
        <v>3528.5810653974227</v>
      </c>
      <c r="DI664" s="15">
        <f ca="1">SUM(CB664:CL664)+BE664*DCF!M$10*(1+Inputs!$B$30)*(1-Inputs!$B$33)*(1-Inputs!$B$30/Inputs!$B$31)/(Inputs!$B$29-Inputs!$B$30)*DCF!M$6</f>
        <v>88447.312641745695</v>
      </c>
      <c r="DJ664" s="15">
        <f ca="1">SUM(CM664:CW664)+BP664*DCF!M$28*(1+Inputs!$B$30)*(1-Inputs!$B$33)*(1-Inputs!$B$30/Inputs!$B$31)/(Inputs!$B$29-Inputs!$B$30)*DCF!M$6</f>
        <v>442788.5683885059</v>
      </c>
      <c r="DK664" s="15">
        <f ca="1">SUM(CX664:DH664)+CA664*DCF!M$46*(1+Inputs!$B$30)*(1-Inputs!$B$33)*(1-Inputs!$B$30/Inputs!$B$31)/(Inputs!$B$29-Inputs!$B$30)*DCF!M$6</f>
        <v>95528.060595962335</v>
      </c>
      <c r="DM664" s="15">
        <f ca="1">DI664+DJ664+DK664+Inputs!$B$34+Inputs!$B$36-Inputs!$B$35</f>
        <v>703614.94162621396</v>
      </c>
    </row>
    <row r="665" spans="1:117" x14ac:dyDescent="0.75">
      <c r="A665" s="11">
        <v>652</v>
      </c>
      <c r="C665" s="24">
        <f t="shared" ca="1" si="395"/>
        <v>-1.3419282222094693</v>
      </c>
      <c r="D665" s="24">
        <f t="shared" ca="1" si="395"/>
        <v>-0.80071905006418009</v>
      </c>
      <c r="E665" s="24">
        <f t="shared" ca="1" si="395"/>
        <v>-0.31567044744088829</v>
      </c>
      <c r="F665" s="24">
        <f t="shared" ca="1" si="395"/>
        <v>-0.59405548067389569</v>
      </c>
      <c r="G665" s="24">
        <f t="shared" ca="1" si="395"/>
        <v>-1.2139635187849254</v>
      </c>
      <c r="H665" s="24">
        <f t="shared" ca="1" si="395"/>
        <v>0.66962775716559897</v>
      </c>
      <c r="I665" s="24">
        <f t="shared" ca="1" si="395"/>
        <v>1.2403143648697932</v>
      </c>
      <c r="J665" s="24">
        <f t="shared" ca="1" si="395"/>
        <v>-6.6547692711906067E-2</v>
      </c>
      <c r="K665" s="24">
        <f t="shared" ca="1" si="395"/>
        <v>0.26094448491162597</v>
      </c>
      <c r="L665" s="24">
        <f t="shared" ca="1" si="395"/>
        <v>0.16833839724783811</v>
      </c>
      <c r="M665" s="24">
        <f t="shared" ca="1" si="395"/>
        <v>-0.19411110328133432</v>
      </c>
      <c r="N665" s="24">
        <f ca="1">SQRT(Inputs!$B$38)*C665+SQRT(1-Inputs!$B$38)*_xlfn.NORM.S.INV(RAND())</f>
        <v>-0.9228091879234801</v>
      </c>
      <c r="O665" s="24">
        <f ca="1">SQRT(Inputs!$B$38)*D665+SQRT(1-Inputs!$B$38)*_xlfn.NORM.S.INV(RAND())</f>
        <v>1.4317540837163831</v>
      </c>
      <c r="P665" s="24">
        <f ca="1">SQRT(Inputs!$B$38)*E665+SQRT(1-Inputs!$B$38)*_xlfn.NORM.S.INV(RAND())</f>
        <v>-0.42802005680279409</v>
      </c>
      <c r="Q665" s="24">
        <f ca="1">SQRT(Inputs!$B$38)*F665+SQRT(1-Inputs!$B$38)*_xlfn.NORM.S.INV(RAND())</f>
        <v>-0.7101909106665556</v>
      </c>
      <c r="R665" s="24">
        <f ca="1">SQRT(Inputs!$B$38)*G665+SQRT(1-Inputs!$B$38)*_xlfn.NORM.S.INV(RAND())</f>
        <v>-1.1155964593231451</v>
      </c>
      <c r="S665" s="24">
        <f ca="1">SQRT(Inputs!$B$38)*H665+SQRT(1-Inputs!$B$38)*_xlfn.NORM.S.INV(RAND())</f>
        <v>-0.1074373770748614</v>
      </c>
      <c r="T665" s="24">
        <f ca="1">SQRT(Inputs!$B$38)*I665+SQRT(1-Inputs!$B$38)*_xlfn.NORM.S.INV(RAND())</f>
        <v>0.48266230728884008</v>
      </c>
      <c r="U665" s="24">
        <f ca="1">SQRT(Inputs!$B$38)*J665+SQRT(1-Inputs!$B$38)*_xlfn.NORM.S.INV(RAND())</f>
        <v>-0.62568892993670733</v>
      </c>
      <c r="V665" s="24">
        <f ca="1">SQRT(Inputs!$B$38)*K665+SQRT(1-Inputs!$B$38)*_xlfn.NORM.S.INV(RAND())</f>
        <v>-0.85627693591055165</v>
      </c>
      <c r="W665" s="24">
        <f ca="1">SQRT(Inputs!$B$38)*L665+SQRT(1-Inputs!$B$38)*_xlfn.NORM.S.INV(RAND())</f>
        <v>0.42814449896360401</v>
      </c>
      <c r="X665" s="24">
        <f ca="1">SQRT(Inputs!$B$38)*M665+SQRT(1-Inputs!$B$38)*_xlfn.NORM.S.INV(RAND())</f>
        <v>-0.50272788500565113</v>
      </c>
      <c r="Y665" s="24">
        <f ca="1">SQRT(Inputs!$B$38)*C665+SQRT(1-Inputs!$B$38)*_xlfn.NORM.S.INV(RAND())</f>
        <v>-1.449951716176582</v>
      </c>
      <c r="Z665" s="24">
        <f ca="1">SQRT(Inputs!$B$38)*D665+SQRT(1-Inputs!$B$38)*_xlfn.NORM.S.INV(RAND())</f>
        <v>-0.55343082222428153</v>
      </c>
      <c r="AA665" s="24">
        <f ca="1">SQRT(Inputs!$B$38)*E665+SQRT(1-Inputs!$B$38)*_xlfn.NORM.S.INV(RAND())</f>
        <v>-0.33272955922012371</v>
      </c>
      <c r="AB665" s="24">
        <f ca="1">SQRT(Inputs!$B$38)*F665+SQRT(1-Inputs!$B$38)*_xlfn.NORM.S.INV(RAND())</f>
        <v>-0.93981510062129558</v>
      </c>
      <c r="AC665" s="24">
        <f ca="1">SQRT(Inputs!$B$38)*G665+SQRT(1-Inputs!$B$38)*_xlfn.NORM.S.INV(RAND())</f>
        <v>-0.2979085300922783</v>
      </c>
      <c r="AD665" s="24">
        <f ca="1">SQRT(Inputs!$B$38)*H665+SQRT(1-Inputs!$B$38)*_xlfn.NORM.S.INV(RAND())</f>
        <v>-1.2099733661635055</v>
      </c>
      <c r="AE665" s="24">
        <f ca="1">SQRT(Inputs!$B$38)*I665+SQRT(1-Inputs!$B$38)*_xlfn.NORM.S.INV(RAND())</f>
        <v>0.3207563633642227</v>
      </c>
      <c r="AF665" s="24">
        <f ca="1">SQRT(Inputs!$B$38)*J665+SQRT(1-Inputs!$B$38)*_xlfn.NORM.S.INV(RAND())</f>
        <v>-0.16627959968558681</v>
      </c>
      <c r="AG665" s="24">
        <f ca="1">SQRT(Inputs!$B$38)*K665+SQRT(1-Inputs!$B$38)*_xlfn.NORM.S.INV(RAND())</f>
        <v>-0.60425335836930616</v>
      </c>
      <c r="AH665" s="24">
        <f ca="1">SQRT(Inputs!$B$38)*L665+SQRT(1-Inputs!$B$38)*_xlfn.NORM.S.INV(RAND())</f>
        <v>-0.19393584815597231</v>
      </c>
      <c r="AI665" s="24">
        <f ca="1">SQRT(Inputs!$B$38)*M665+SQRT(1-Inputs!$B$38)*_xlfn.NORM.S.INV(RAND())</f>
        <v>0.51623636004350404</v>
      </c>
      <c r="AJ665" s="24">
        <f ca="1">SQRT(Inputs!$B$38)*C665+SQRT(1-Inputs!$B$38)*_xlfn.NORM.S.INV(RAND())</f>
        <v>-0.4640791872320657</v>
      </c>
      <c r="AK665" s="24">
        <f ca="1">SQRT(Inputs!$B$38)*D665+SQRT(1-Inputs!$B$38)*_xlfn.NORM.S.INV(RAND())</f>
        <v>7.7805400225520738E-3</v>
      </c>
      <c r="AL665" s="24">
        <f ca="1">SQRT(Inputs!$B$38)*E665+SQRT(1-Inputs!$B$38)*_xlfn.NORM.S.INV(RAND())</f>
        <v>0.76580646660733032</v>
      </c>
      <c r="AM665" s="24">
        <f ca="1">SQRT(Inputs!$B$38)*F665+SQRT(1-Inputs!$B$38)*_xlfn.NORM.S.INV(RAND())</f>
        <v>-0.24474538096417636</v>
      </c>
      <c r="AN665" s="24">
        <f ca="1">SQRT(Inputs!$B$38)*G665+SQRT(1-Inputs!$B$38)*_xlfn.NORM.S.INV(RAND())</f>
        <v>-1.6180130399483565</v>
      </c>
      <c r="AO665" s="24">
        <f ca="1">SQRT(Inputs!$B$38)*H665+SQRT(1-Inputs!$B$38)*_xlfn.NORM.S.INV(RAND())</f>
        <v>0.51148693001667189</v>
      </c>
      <c r="AP665" s="24">
        <f ca="1">SQRT(Inputs!$B$38)*I665+SQRT(1-Inputs!$B$38)*_xlfn.NORM.S.INV(RAND())</f>
        <v>-0.40099115613434</v>
      </c>
      <c r="AQ665" s="24">
        <f ca="1">SQRT(Inputs!$B$38)*J665+SQRT(1-Inputs!$B$38)*_xlfn.NORM.S.INV(RAND())</f>
        <v>-0.75582199834028552</v>
      </c>
      <c r="AR665" s="24">
        <f ca="1">SQRT(Inputs!$B$38)*K665+SQRT(1-Inputs!$B$38)*_xlfn.NORM.S.INV(RAND())</f>
        <v>-0.14692558731564212</v>
      </c>
      <c r="AS665" s="24">
        <f ca="1">SQRT(Inputs!$B$38)*L665+SQRT(1-Inputs!$B$38)*_xlfn.NORM.S.INV(RAND())</f>
        <v>-0.1538851833495215</v>
      </c>
      <c r="AT665" s="24">
        <f ca="1">SQRT(Inputs!$B$38)*M665+SQRT(1-Inputs!$B$38)*_xlfn.NORM.S.INV(RAND())</f>
        <v>1.9753538710786385</v>
      </c>
      <c r="AU665" s="15">
        <f ca="1">Inputs!$B$6*EXP($B$8-0.5*C$5^2+C$5*N665)</f>
        <v>4273.6966385603391</v>
      </c>
      <c r="AV665" s="15">
        <f t="shared" ca="1" si="365"/>
        <v>6421.0119567297297</v>
      </c>
      <c r="AW665" s="15">
        <f t="shared" ca="1" si="366"/>
        <v>7390.08702209482</v>
      </c>
      <c r="AX665" s="15">
        <f t="shared" ca="1" si="367"/>
        <v>8256.5041853284056</v>
      </c>
      <c r="AY665" s="15">
        <f t="shared" ca="1" si="368"/>
        <v>8857.6849132922307</v>
      </c>
      <c r="AZ665" s="15">
        <f t="shared" ca="1" si="369"/>
        <v>10705.776288257941</v>
      </c>
      <c r="BA665" s="15">
        <f t="shared" ca="1" si="370"/>
        <v>13779.941046911312</v>
      </c>
      <c r="BB665" s="15">
        <f t="shared" ca="1" si="371"/>
        <v>15845.721631745444</v>
      </c>
      <c r="BC665" s="15">
        <f t="shared" ca="1" si="372"/>
        <v>17867.372696309827</v>
      </c>
      <c r="BD665" s="15">
        <f t="shared" ca="1" si="373"/>
        <v>22783.577411031623</v>
      </c>
      <c r="BE665" s="15">
        <f t="shared" ca="1" si="374"/>
        <v>26668.834807734362</v>
      </c>
      <c r="BF665" s="15">
        <f ca="1">Inputs!$B$13*EXP($B$9-0.5*C$6^2+C$6*Y665)</f>
        <v>10375.677584193267</v>
      </c>
      <c r="BG665" s="15">
        <f t="shared" ca="1" si="375"/>
        <v>11443.453969605058</v>
      </c>
      <c r="BH665" s="15">
        <f t="shared" ca="1" si="376"/>
        <v>13231.105519392964</v>
      </c>
      <c r="BI665" s="15">
        <f t="shared" ca="1" si="377"/>
        <v>14015.470537174924</v>
      </c>
      <c r="BJ665" s="15">
        <f t="shared" ca="1" si="378"/>
        <v>16459.836769993133</v>
      </c>
      <c r="BK665" s="15">
        <f t="shared" ca="1" si="379"/>
        <v>17133.209853908527</v>
      </c>
      <c r="BL665" s="15">
        <f t="shared" ca="1" si="380"/>
        <v>21939.347062928129</v>
      </c>
      <c r="BM665" s="15">
        <f t="shared" ca="1" si="381"/>
        <v>26416.83793176278</v>
      </c>
      <c r="BN665" s="15">
        <f t="shared" ca="1" si="382"/>
        <v>30219.963127684965</v>
      </c>
      <c r="BO665" s="15">
        <f t="shared" ca="1" si="383"/>
        <v>36353.713708986368</v>
      </c>
      <c r="BP665" s="15">
        <f t="shared" ca="1" si="384"/>
        <v>47439.665865076022</v>
      </c>
      <c r="BQ665" s="15">
        <f ca="1">Inputs!$B$20*EXP($B$10-0.5*C$7^2+C$7*AJ665)</f>
        <v>3638.5037992956723</v>
      </c>
      <c r="BR665" s="15">
        <f t="shared" ca="1" si="385"/>
        <v>4949.1953881422878</v>
      </c>
      <c r="BS665" s="15">
        <f t="shared" ca="1" si="386"/>
        <v>8444.6588721902062</v>
      </c>
      <c r="BT665" s="15">
        <f t="shared" ca="1" si="387"/>
        <v>10919.285078387811</v>
      </c>
      <c r="BU665" s="15">
        <f t="shared" ca="1" si="388"/>
        <v>10230.315842934368</v>
      </c>
      <c r="BV665" s="15">
        <f t="shared" ca="1" si="389"/>
        <v>15971.774174639157</v>
      </c>
      <c r="BW665" s="15">
        <f t="shared" ca="1" si="390"/>
        <v>20474.207560709041</v>
      </c>
      <c r="BX665" s="15">
        <f t="shared" ca="1" si="391"/>
        <v>24610.133306017437</v>
      </c>
      <c r="BY665" s="15">
        <f t="shared" ca="1" si="392"/>
        <v>33527.139987742899</v>
      </c>
      <c r="BZ665" s="15">
        <f t="shared" ca="1" si="393"/>
        <v>45731.099105576315</v>
      </c>
      <c r="CA665" s="15">
        <f t="shared" ca="1" si="394"/>
        <v>91251.714355224991</v>
      </c>
      <c r="CB665" s="15">
        <f ca="1">(AU665*DCF!C$10-DCF!C$5*MAX(AU665*DCF!C$10,0)-MAX(AU665-Inputs!$B$6,0)/Inputs!$B$10)*DCF!C$6</f>
        <v>1047.9837363501795</v>
      </c>
      <c r="CC665" s="15">
        <f ca="1">(AV665*DCF!D$10-DCF!D$5*MAX(AV665*DCF!D$10,0)-MAX(AV665-AU665,0)/Inputs!$B$10)*DCF!D$6</f>
        <v>1041.5115224233898</v>
      </c>
      <c r="CD665" s="15">
        <f ca="1">(AW665*DCF!E$10-DCF!E$5*MAX(AW665*DCF!E$10,0)-MAX(AW665-AV665,0)/Inputs!$B$10)*DCF!E$6</f>
        <v>1487.9776173730729</v>
      </c>
      <c r="CE665" s="15">
        <f ca="1">(AX665*DCF!F$10-DCF!F$5*MAX(AX665*DCF!F$10,0)-MAX(AX665-AW665,0)/Inputs!$B$10)*DCF!F$6</f>
        <v>1622.101774736798</v>
      </c>
      <c r="CF665" s="15">
        <f ca="1">(AY665*DCF!G$10-DCF!G$5*MAX(AY665*DCF!G$10,0)-MAX(AY665-AX665,0)/Inputs!$B$10)*DCF!G$6</f>
        <v>1709.4787322953032</v>
      </c>
      <c r="CG665" s="15">
        <f ca="1">(AZ665*DCF!H$10-DCF!H$5*MAX(AZ665*DCF!H$10,0)-MAX(AZ665-AY665,0)/Inputs!$B$10)*DCF!H$6</f>
        <v>1750.3723903813445</v>
      </c>
      <c r="CH665" s="15">
        <f ca="1">(BA665*DCF!I$10-DCF!I$5*MAX(BA665*DCF!I$10,0)-MAX(BA665-AZ665,0)/Inputs!$B$10)*DCF!I$6</f>
        <v>2012.8218060732679</v>
      </c>
      <c r="CI665" s="15">
        <f ca="1">(BB665*DCF!J$10-DCF!J$5*MAX(BB665*DCF!J$10,0)-MAX(BB665-BA665,0)/Inputs!$B$10)*DCF!J$6</f>
        <v>2406.1275929213016</v>
      </c>
      <c r="CJ665" s="15">
        <f ca="1">(BC665*DCF!K$10-DCF!K$5*MAX(BC665*DCF!K$10,0)-MAX(BC665-BB665,0)/Inputs!$B$10)*DCF!K$6</f>
        <v>2593.3596785949462</v>
      </c>
      <c r="CK665" s="15">
        <f ca="1">(BD665*DCF!L$10-DCF!L$5*MAX(BD665*DCF!L$10,0)-MAX(BD665-BC665,0)/Inputs!$B$10)*DCF!L$6</f>
        <v>2800.4518554395686</v>
      </c>
      <c r="CL665" s="15">
        <f ca="1">(BE665*DCF!M$10-DCF!M$5*MAX(BE665*DCF!M$10,0)-MAX(BE665-BD665,0)/Inputs!$B$10)*DCF!M$6</f>
        <v>3299.1820176712322</v>
      </c>
      <c r="CM665" s="15">
        <f ca="1">(BF665*DCF!C$28-DCF!C$5*MAX(BF665*DCF!C$28,0)-MAX(BF665-Inputs!$B$13,0)/Inputs!$B$17)*DCF!C$6</f>
        <v>3166.5887536741611</v>
      </c>
      <c r="CN665" s="15">
        <f ca="1">(BG665*DCF!D$28-DCF!D$5*MAX(BG665*DCF!D$28,0)-MAX(BG665-BF665,0)/Inputs!$B$17)*DCF!D$6</f>
        <v>3142.5554635478593</v>
      </c>
      <c r="CO665" s="15">
        <f ca="1">(BH665*DCF!E$28-DCF!E$5*MAX(BH665*DCF!E$28,0)-MAX(BH665-BG665,0)/Inputs!$B$17)*DCF!E$6</f>
        <v>3394.9631681953824</v>
      </c>
      <c r="CP665" s="15">
        <f ca="1">(BI665*DCF!F$28-DCF!F$5*MAX(BI665*DCF!F$28,0)-MAX(BI665-BH665,0)/Inputs!$B$17)*DCF!F$6</f>
        <v>3662.0250219389441</v>
      </c>
      <c r="CQ665" s="15">
        <f ca="1">(BJ665*DCF!G$28-DCF!G$5*MAX(BJ665*DCF!G$28,0)-MAX(BJ665-BI665,0)/Inputs!$B$17)*DCF!G$6</f>
        <v>3859.5112774263334</v>
      </c>
      <c r="CR665" s="15">
        <f ca="1">(BK665*DCF!H$28-DCF!H$5*MAX(BK665*DCF!H$28,0)-MAX(BK665-BJ665,0)/Inputs!$B$17)*DCF!H$6</f>
        <v>4132.6085429181685</v>
      </c>
      <c r="CS665" s="15">
        <f ca="1">(BL665*DCF!I$28-DCF!I$5*MAX(BL665*DCF!I$28,0)-MAX(BL665-BK665,0)/Inputs!$B$17)*DCF!I$6</f>
        <v>4469.2760614558938</v>
      </c>
      <c r="CT665" s="15">
        <f ca="1">(BM665*DCF!J$28-DCF!J$5*MAX(BM665*DCF!J$28,0)-MAX(BM665-BL665,0)/Inputs!$B$17)*DCF!J$6</f>
        <v>5299.4691768505372</v>
      </c>
      <c r="CU665" s="15">
        <f ca="1">(BN665*DCF!K$28-DCF!K$5*MAX(BN665*DCF!K$28,0)-MAX(BN665-BM665,0)/Inputs!$B$17)*DCF!K$6</f>
        <v>5916.1173352858723</v>
      </c>
      <c r="CV665" s="15">
        <f ca="1">(BO665*DCF!L$28-DCF!L$5*MAX(BO665*DCF!L$28,0)-MAX(BO665-BN665,0)/Inputs!$B$17)*DCF!L$6</f>
        <v>6559.2848385821089</v>
      </c>
      <c r="CW665" s="15">
        <f ca="1">(BP665*DCF!M$28-DCF!M$5*MAX(BP665*DCF!M$28,0)-MAX(BP665-BO665,0)/Inputs!$B$17)*DCF!M$6</f>
        <v>7767.007079473653</v>
      </c>
      <c r="CX665" s="15">
        <f ca="1">(BQ665*DCF!C$46-DCF!C$5*MAX(BQ665*DCF!C$46,0)-MAX(BQ665-Inputs!$B$20,0)/Inputs!$B$24)*DCF!C$6</f>
        <v>-1042.3813851933064</v>
      </c>
      <c r="CY665" s="15">
        <f ca="1">(BR665*DCF!D$46-DCF!D$5*MAX(BR665*DCF!D$46,0)-MAX(BR665-BQ665,0)/Inputs!$B$24)*DCF!D$6</f>
        <v>-1403.9734572603325</v>
      </c>
      <c r="CZ665" s="15">
        <f ca="1">(BS665*DCF!E$46-DCF!E$5*MAX(BS665*DCF!E$46,0)-MAX(BS665-BR665,0)/Inputs!$B$24)*DCF!E$6</f>
        <v>-2376.4110917147241</v>
      </c>
      <c r="DA665" s="15">
        <f ca="1">(BT665*DCF!F$46-DCF!F$5*MAX(BT665*DCF!F$46,0)-MAX(BT665-BS665,0)/Inputs!$B$24)*DCF!F$6</f>
        <v>-1696.3010069732547</v>
      </c>
      <c r="DB665" s="15">
        <f ca="1">(BU665*DCF!G$46-DCF!G$5*MAX(BU665*DCF!G$46,0)-MAX(BU665-BT665,0)/Inputs!$B$24)*DCF!G$6</f>
        <v>-344.12761232022649</v>
      </c>
      <c r="DC665" s="15">
        <f ca="1">(BV665*DCF!H$46-DCF!H$5*MAX(BV665*DCF!H$46,0)-MAX(BV665-BU665,0)/Inputs!$B$24)*DCF!H$6</f>
        <v>-1784.1229980784115</v>
      </c>
      <c r="DD665" s="15">
        <f ca="1">(BW665*DCF!I$46-DCF!I$5*MAX(BW665*DCF!I$46,0)-MAX(BW665-BV665,0)/Inputs!$B$24)*DCF!I$6</f>
        <v>-819.61468720801997</v>
      </c>
      <c r="DE665" s="15">
        <f ca="1">(BX665*DCF!J$46-DCF!J$5*MAX(BX665*DCF!J$46,0)-MAX(BX665-BW665,0)/Inputs!$B$24)*DCF!J$6</f>
        <v>-64.45291916180247</v>
      </c>
      <c r="DF665" s="15">
        <f ca="1">(BY665*DCF!K$46-DCF!K$5*MAX(BY665*DCF!K$46,0)-MAX(BY665-BX665,0)/Inputs!$B$24)*DCF!K$6</f>
        <v>-269.24708956504031</v>
      </c>
      <c r="DG665" s="15">
        <f ca="1">(BZ665*DCF!L$46-DCF!L$5*MAX(BZ665*DCF!L$46,0)-MAX(BZ665-BY665,0)/Inputs!$B$24)*DCF!L$6</f>
        <v>399.38306129869437</v>
      </c>
      <c r="DH665" s="15">
        <f ca="1">(CA665*DCF!M$46-DCF!M$5*MAX(CA665*DCF!M$46,0)-MAX(CA665-BZ665,0)/Inputs!$B$24)*DCF!M$6</f>
        <v>-2362.5905873193965</v>
      </c>
      <c r="DI665" s="15">
        <f ca="1">SUM(CB665:CL665)+BE665*DCF!M$10*(1+Inputs!$B$30)*(1-Inputs!$B$33)*(1-Inputs!$B$30/Inputs!$B$31)/(Inputs!$B$29-Inputs!$B$30)*DCF!M$6</f>
        <v>95991.088653016515</v>
      </c>
      <c r="DJ665" s="15">
        <f ca="1">SUM(CM665:CW665)+BP665*DCF!M$28*(1+Inputs!$B$30)*(1-Inputs!$B$33)*(1-Inputs!$B$30/Inputs!$B$31)/(Inputs!$B$29-Inputs!$B$30)*DCF!M$6</f>
        <v>227403.02995554084</v>
      </c>
      <c r="DK665" s="15">
        <f ca="1">SUM(CX665:DH665)+CA665*DCF!M$46*(1+Inputs!$B$30)*(1-Inputs!$B$33)*(1-Inputs!$B$30/Inputs!$B$31)/(Inputs!$B$29-Inputs!$B$30)*DCF!M$6</f>
        <v>129322.12007627764</v>
      </c>
      <c r="DM665" s="15">
        <f ca="1">DI665+DJ665+DK665+Inputs!$B$34+Inputs!$B$36-Inputs!$B$35</f>
        <v>529567.23868483503</v>
      </c>
    </row>
    <row r="666" spans="1:117" x14ac:dyDescent="0.75">
      <c r="A666" s="11">
        <v>653</v>
      </c>
      <c r="C666" s="24">
        <f t="shared" ca="1" si="395"/>
        <v>-2.023581297223366</v>
      </c>
      <c r="D666" s="24">
        <f t="shared" ca="1" si="395"/>
        <v>1.248421788473407</v>
      </c>
      <c r="E666" s="24">
        <f t="shared" ca="1" si="395"/>
        <v>-1.123552422698364</v>
      </c>
      <c r="F666" s="24">
        <f t="shared" ca="1" si="395"/>
        <v>0.94798880093604454</v>
      </c>
      <c r="G666" s="24">
        <f t="shared" ca="1" si="395"/>
        <v>0.94521508242514263</v>
      </c>
      <c r="H666" s="24">
        <f t="shared" ca="1" si="395"/>
        <v>-0.58178395619108292</v>
      </c>
      <c r="I666" s="24">
        <f t="shared" ca="1" si="395"/>
        <v>-1.3547562779028937</v>
      </c>
      <c r="J666" s="24">
        <f t="shared" ca="1" si="395"/>
        <v>0.40192935725351081</v>
      </c>
      <c r="K666" s="24">
        <f t="shared" ca="1" si="395"/>
        <v>0.61479267815363758</v>
      </c>
      <c r="L666" s="24">
        <f t="shared" ca="1" si="395"/>
        <v>-9.5094191829911176E-2</v>
      </c>
      <c r="M666" s="24">
        <f t="shared" ca="1" si="395"/>
        <v>-1.134001867183646</v>
      </c>
      <c r="N666" s="24">
        <f ca="1">SQRT(Inputs!$B$38)*C666+SQRT(1-Inputs!$B$38)*_xlfn.NORM.S.INV(RAND())</f>
        <v>-0.92318862844678917</v>
      </c>
      <c r="O666" s="24">
        <f ca="1">SQRT(Inputs!$B$38)*D666+SQRT(1-Inputs!$B$38)*_xlfn.NORM.S.INV(RAND())</f>
        <v>0.95242713683252012</v>
      </c>
      <c r="P666" s="24">
        <f ca="1">SQRT(Inputs!$B$38)*E666+SQRT(1-Inputs!$B$38)*_xlfn.NORM.S.INV(RAND())</f>
        <v>-0.21575290427143851</v>
      </c>
      <c r="Q666" s="24">
        <f ca="1">SQRT(Inputs!$B$38)*F666+SQRT(1-Inputs!$B$38)*_xlfn.NORM.S.INV(RAND())</f>
        <v>8.5427165921731274E-2</v>
      </c>
      <c r="R666" s="24">
        <f ca="1">SQRT(Inputs!$B$38)*G666+SQRT(1-Inputs!$B$38)*_xlfn.NORM.S.INV(RAND())</f>
        <v>1.5098014299039551</v>
      </c>
      <c r="S666" s="24">
        <f ca="1">SQRT(Inputs!$B$38)*H666+SQRT(1-Inputs!$B$38)*_xlfn.NORM.S.INV(RAND())</f>
        <v>-1.80163318639209</v>
      </c>
      <c r="T666" s="24">
        <f ca="1">SQRT(Inputs!$B$38)*I666+SQRT(1-Inputs!$B$38)*_xlfn.NORM.S.INV(RAND())</f>
        <v>-1.1521525629535492</v>
      </c>
      <c r="U666" s="24">
        <f ca="1">SQRT(Inputs!$B$38)*J666+SQRT(1-Inputs!$B$38)*_xlfn.NORM.S.INV(RAND())</f>
        <v>0.85243809008533744</v>
      </c>
      <c r="V666" s="24">
        <f ca="1">SQRT(Inputs!$B$38)*K666+SQRT(1-Inputs!$B$38)*_xlfn.NORM.S.INV(RAND())</f>
        <v>-1.3031661830904007</v>
      </c>
      <c r="W666" s="24">
        <f ca="1">SQRT(Inputs!$B$38)*L666+SQRT(1-Inputs!$B$38)*_xlfn.NORM.S.INV(RAND())</f>
        <v>-0.77806379659169311</v>
      </c>
      <c r="X666" s="24">
        <f ca="1">SQRT(Inputs!$B$38)*M666+SQRT(1-Inputs!$B$38)*_xlfn.NORM.S.INV(RAND())</f>
        <v>0.50500509836370711</v>
      </c>
      <c r="Y666" s="24">
        <f ca="1">SQRT(Inputs!$B$38)*C666+SQRT(1-Inputs!$B$38)*_xlfn.NORM.S.INV(RAND())</f>
        <v>-5.2068725211823486E-2</v>
      </c>
      <c r="Z666" s="24">
        <f ca="1">SQRT(Inputs!$B$38)*D666+SQRT(1-Inputs!$B$38)*_xlfn.NORM.S.INV(RAND())</f>
        <v>1.8369325006285693</v>
      </c>
      <c r="AA666" s="24">
        <f ca="1">SQRT(Inputs!$B$38)*E666+SQRT(1-Inputs!$B$38)*_xlfn.NORM.S.INV(RAND())</f>
        <v>0.24855365049927347</v>
      </c>
      <c r="AB666" s="24">
        <f ca="1">SQRT(Inputs!$B$38)*F666+SQRT(1-Inputs!$B$38)*_xlfn.NORM.S.INV(RAND())</f>
        <v>-2.9160898060140217E-2</v>
      </c>
      <c r="AC666" s="24">
        <f ca="1">SQRT(Inputs!$B$38)*G666+SQRT(1-Inputs!$B$38)*_xlfn.NORM.S.INV(RAND())</f>
        <v>0.60546948797019506</v>
      </c>
      <c r="AD666" s="24">
        <f ca="1">SQRT(Inputs!$B$38)*H666+SQRT(1-Inputs!$B$38)*_xlfn.NORM.S.INV(RAND())</f>
        <v>-1.6623072982672868</v>
      </c>
      <c r="AE666" s="24">
        <f ca="1">SQRT(Inputs!$B$38)*I666+SQRT(1-Inputs!$B$38)*_xlfn.NORM.S.INV(RAND())</f>
        <v>0.81194561971462875</v>
      </c>
      <c r="AF666" s="24">
        <f ca="1">SQRT(Inputs!$B$38)*J666+SQRT(1-Inputs!$B$38)*_xlfn.NORM.S.INV(RAND())</f>
        <v>-0.97824843622279722</v>
      </c>
      <c r="AG666" s="24">
        <f ca="1">SQRT(Inputs!$B$38)*K666+SQRT(1-Inputs!$B$38)*_xlfn.NORM.S.INV(RAND())</f>
        <v>0.99246745957928362</v>
      </c>
      <c r="AH666" s="24">
        <f ca="1">SQRT(Inputs!$B$38)*L666+SQRT(1-Inputs!$B$38)*_xlfn.NORM.S.INV(RAND())</f>
        <v>-0.53596055548843591</v>
      </c>
      <c r="AI666" s="24">
        <f ca="1">SQRT(Inputs!$B$38)*M666+SQRT(1-Inputs!$B$38)*_xlfn.NORM.S.INV(RAND())</f>
        <v>-1.0607022951580194</v>
      </c>
      <c r="AJ666" s="24">
        <f ca="1">SQRT(Inputs!$B$38)*C666+SQRT(1-Inputs!$B$38)*_xlfn.NORM.S.INV(RAND())</f>
        <v>-1.1730137861703755</v>
      </c>
      <c r="AK666" s="24">
        <f ca="1">SQRT(Inputs!$B$38)*D666+SQRT(1-Inputs!$B$38)*_xlfn.NORM.S.INV(RAND())</f>
        <v>2.1532905082466369</v>
      </c>
      <c r="AL666" s="24">
        <f ca="1">SQRT(Inputs!$B$38)*E666+SQRT(1-Inputs!$B$38)*_xlfn.NORM.S.INV(RAND())</f>
        <v>-2.0543909199112753E-2</v>
      </c>
      <c r="AM666" s="24">
        <f ca="1">SQRT(Inputs!$B$38)*F666+SQRT(1-Inputs!$B$38)*_xlfn.NORM.S.INV(RAND())</f>
        <v>1.9551838450167103</v>
      </c>
      <c r="AN666" s="24">
        <f ca="1">SQRT(Inputs!$B$38)*G666+SQRT(1-Inputs!$B$38)*_xlfn.NORM.S.INV(RAND())</f>
        <v>-0.64418925411813355</v>
      </c>
      <c r="AO666" s="24">
        <f ca="1">SQRT(Inputs!$B$38)*H666+SQRT(1-Inputs!$B$38)*_xlfn.NORM.S.INV(RAND())</f>
        <v>-0.63225919577480361</v>
      </c>
      <c r="AP666" s="24">
        <f ca="1">SQRT(Inputs!$B$38)*I666+SQRT(1-Inputs!$B$38)*_xlfn.NORM.S.INV(RAND())</f>
        <v>-0.17363457982704722</v>
      </c>
      <c r="AQ666" s="24">
        <f ca="1">SQRT(Inputs!$B$38)*J666+SQRT(1-Inputs!$B$38)*_xlfn.NORM.S.INV(RAND())</f>
        <v>-0.31641032949640235</v>
      </c>
      <c r="AR666" s="24">
        <f ca="1">SQRT(Inputs!$B$38)*K666+SQRT(1-Inputs!$B$38)*_xlfn.NORM.S.INV(RAND())</f>
        <v>1.1806462117008865E-4</v>
      </c>
      <c r="AS666" s="24">
        <f ca="1">SQRT(Inputs!$B$38)*L666+SQRT(1-Inputs!$B$38)*_xlfn.NORM.S.INV(RAND())</f>
        <v>0.2940810445551057</v>
      </c>
      <c r="AT666" s="24">
        <f ca="1">SQRT(Inputs!$B$38)*M666+SQRT(1-Inputs!$B$38)*_xlfn.NORM.S.INV(RAND())</f>
        <v>-0.33706454652052298</v>
      </c>
      <c r="AU666" s="15">
        <f ca="1">Inputs!$B$6*EXP($B$8-0.5*C$5^2+C$5*N666)</f>
        <v>4273.4341510267723</v>
      </c>
      <c r="AV666" s="15">
        <f t="shared" ca="1" si="365"/>
        <v>5983.6928324187247</v>
      </c>
      <c r="AW666" s="15">
        <f t="shared" ca="1" si="366"/>
        <v>7086.790285892228</v>
      </c>
      <c r="AX666" s="15">
        <f t="shared" ca="1" si="367"/>
        <v>8745.0966815229185</v>
      </c>
      <c r="AY666" s="15">
        <f t="shared" ca="1" si="368"/>
        <v>12748.22624882226</v>
      </c>
      <c r="AZ666" s="15">
        <f t="shared" ca="1" si="369"/>
        <v>12785.686257936784</v>
      </c>
      <c r="BA666" s="15">
        <f t="shared" ca="1" si="370"/>
        <v>13869.020443398254</v>
      </c>
      <c r="BB666" s="15">
        <f t="shared" ca="1" si="371"/>
        <v>18493.811951761025</v>
      </c>
      <c r="BC666" s="15">
        <f t="shared" ca="1" si="372"/>
        <v>19972.868500799123</v>
      </c>
      <c r="BD666" s="15">
        <f t="shared" ca="1" si="373"/>
        <v>22751.192282870721</v>
      </c>
      <c r="BE666" s="15">
        <f t="shared" ca="1" si="374"/>
        <v>29190.924349633569</v>
      </c>
      <c r="BF666" s="15">
        <f ca="1">Inputs!$B$13*EXP($B$9-0.5*C$6^2+C$6*Y666)</f>
        <v>13688.984354248967</v>
      </c>
      <c r="BG666" s="15">
        <f t="shared" ca="1" si="375"/>
        <v>23239.613052197354</v>
      </c>
      <c r="BH666" s="15">
        <f t="shared" ca="1" si="376"/>
        <v>29589.544626423998</v>
      </c>
      <c r="BI666" s="15">
        <f t="shared" ca="1" si="377"/>
        <v>36059.837664046005</v>
      </c>
      <c r="BJ666" s="15">
        <f t="shared" ca="1" si="378"/>
        <v>48238.581279062113</v>
      </c>
      <c r="BK666" s="15">
        <f t="shared" ca="1" si="379"/>
        <v>47213.142849807606</v>
      </c>
      <c r="BL666" s="15">
        <f t="shared" ca="1" si="380"/>
        <v>64430.642855456899</v>
      </c>
      <c r="BM666" s="15">
        <f t="shared" ca="1" si="381"/>
        <v>70136.288543568051</v>
      </c>
      <c r="BN666" s="15">
        <f t="shared" ca="1" si="382"/>
        <v>97152.8858693082</v>
      </c>
      <c r="BO666" s="15">
        <f t="shared" ca="1" si="383"/>
        <v>112316.69062356581</v>
      </c>
      <c r="BP666" s="15">
        <f t="shared" ca="1" si="384"/>
        <v>122587.29442544417</v>
      </c>
      <c r="BQ666" s="15">
        <f ca="1">Inputs!$B$20*EXP($B$10-0.5*C$7^2+C$7*AJ666)</f>
        <v>2829.572736169871</v>
      </c>
      <c r="BR666" s="15">
        <f t="shared" ca="1" si="385"/>
        <v>7607.6115554605312</v>
      </c>
      <c r="BS666" s="15">
        <f t="shared" ca="1" si="386"/>
        <v>10356.520185591071</v>
      </c>
      <c r="BT666" s="15">
        <f t="shared" ca="1" si="387"/>
        <v>23848.587677817079</v>
      </c>
      <c r="BU666" s="15">
        <f t="shared" ca="1" si="388"/>
        <v>28280.880019685363</v>
      </c>
      <c r="BV666" s="15">
        <f t="shared" ca="1" si="389"/>
        <v>34122.916889871194</v>
      </c>
      <c r="BW666" s="15">
        <f t="shared" ca="1" si="390"/>
        <v>45898.476779020159</v>
      </c>
      <c r="BX666" s="15">
        <f t="shared" ca="1" si="391"/>
        <v>60250.746214097453</v>
      </c>
      <c r="BY666" s="15">
        <f t="shared" ca="1" si="392"/>
        <v>84423.434416270102</v>
      </c>
      <c r="BZ666" s="15">
        <f t="shared" ca="1" si="393"/>
        <v>125038.24839025353</v>
      </c>
      <c r="CA666" s="15">
        <f t="shared" ca="1" si="394"/>
        <v>165429.3650836336</v>
      </c>
      <c r="CB666" s="15">
        <f ca="1">(AU666*DCF!C$10-DCF!C$5*MAX(AU666*DCF!C$10,0)-MAX(AU666-Inputs!$B$6,0)/Inputs!$B$10)*DCF!C$6</f>
        <v>1047.9856079330798</v>
      </c>
      <c r="CC666" s="15">
        <f ca="1">(AV666*DCF!D$10-DCF!D$5*MAX(AV666*DCF!D$10,0)-MAX(AV666-AU666,0)/Inputs!$B$10)*DCF!D$6</f>
        <v>1041.4827709058052</v>
      </c>
      <c r="CD666" s="15">
        <f ca="1">(AW666*DCF!E$10-DCF!E$5*MAX(AW666*DCF!E$10,0)-MAX(AW666-AV666,0)/Inputs!$B$10)*DCF!E$6</f>
        <v>1387.7638371676751</v>
      </c>
      <c r="CE666" s="15">
        <f ca="1">(AX666*DCF!F$10-DCF!F$5*MAX(AX666*DCF!F$10,0)-MAX(AX666-AW666,0)/Inputs!$B$10)*DCF!F$6</f>
        <v>1563.9882219692204</v>
      </c>
      <c r="CF666" s="15">
        <f ca="1">(AY666*DCF!G$10-DCF!G$5*MAX(AY666*DCF!G$10,0)-MAX(AY666-AX666,0)/Inputs!$B$10)*DCF!G$6</f>
        <v>1857.1719222973766</v>
      </c>
      <c r="CG666" s="15">
        <f ca="1">(AZ666*DCF!H$10-DCF!H$5*MAX(AZ666*DCF!H$10,0)-MAX(AZ666-AY666,0)/Inputs!$B$10)*DCF!H$6</f>
        <v>2475.6984617425323</v>
      </c>
      <c r="CH666" s="15">
        <f ca="1">(BA666*DCF!I$10-DCF!I$5*MAX(BA666*DCF!I$10,0)-MAX(BA666-AZ666,0)/Inputs!$B$10)*DCF!I$6</f>
        <v>2355.6593285846393</v>
      </c>
      <c r="CI666" s="15">
        <f ca="1">(BB666*DCF!J$10-DCF!J$5*MAX(BB666*DCF!J$10,0)-MAX(BB666-BA666,0)/Inputs!$B$10)*DCF!J$6</f>
        <v>2472.7700999188155</v>
      </c>
      <c r="CJ666" s="15">
        <f ca="1">(BC666*DCF!K$10-DCF!K$5*MAX(BC666*DCF!K$10,0)-MAX(BC666-BB666,0)/Inputs!$B$10)*DCF!K$6</f>
        <v>3008.2656610285089</v>
      </c>
      <c r="CK666" s="15">
        <f ca="1">(BD666*DCF!L$10-DCF!L$5*MAX(BD666*DCF!L$10,0)-MAX(BD666-BC666,0)/Inputs!$B$10)*DCF!L$6</f>
        <v>3072.0301821809321</v>
      </c>
      <c r="CL666" s="15">
        <f ca="1">(BE666*DCF!M$10-DCF!M$5*MAX(BE666*DCF!M$10,0)-MAX(BE666-BD666,0)/Inputs!$B$10)*DCF!M$6</f>
        <v>3349.9221791934419</v>
      </c>
      <c r="CM666" s="15">
        <f ca="1">(BF666*DCF!C$28-DCF!C$5*MAX(BF666*DCF!C$28,0)-MAX(BF666-Inputs!$B$13,0)/Inputs!$B$17)*DCF!C$6</f>
        <v>3646.152141278958</v>
      </c>
      <c r="CN666" s="15">
        <f ca="1">(BG666*DCF!D$28-DCF!D$5*MAX(BG666*DCF!D$28,0)-MAX(BG666-BF666,0)/Inputs!$B$17)*DCF!D$6</f>
        <v>4807.0150439014915</v>
      </c>
      <c r="CO666" s="15">
        <f ca="1">(BH666*DCF!E$28-DCF!E$5*MAX(BH666*DCF!E$28,0)-MAX(BH666-BG666,0)/Inputs!$B$17)*DCF!E$6</f>
        <v>7128.8018149017107</v>
      </c>
      <c r="CP666" s="15">
        <f ca="1">(BI666*DCF!F$28-DCF!F$5*MAX(BI666*DCF!F$28,0)-MAX(BI666-BH666,0)/Inputs!$B$17)*DCF!F$6</f>
        <v>8611.2769602815242</v>
      </c>
      <c r="CQ666" s="15">
        <f ca="1">(BJ666*DCF!G$28-DCF!G$5*MAX(BJ666*DCF!G$28,0)-MAX(BJ666-BI666,0)/Inputs!$B$17)*DCF!G$6</f>
        <v>10467.521533165072</v>
      </c>
      <c r="CR666" s="15">
        <f ca="1">(BK666*DCF!H$28-DCF!H$5*MAX(BK666*DCF!H$28,0)-MAX(BK666-BJ666,0)/Inputs!$B$17)*DCF!H$6</f>
        <v>11676.3311165293</v>
      </c>
      <c r="CS666" s="15">
        <f ca="1">(BL666*DCF!I$28-DCF!I$5*MAX(BL666*DCF!I$28,0)-MAX(BL666-BK666,0)/Inputs!$B$17)*DCF!I$6</f>
        <v>12679.822258003076</v>
      </c>
      <c r="CT666" s="15">
        <f ca="1">(BM666*DCF!J$28-DCF!J$5*MAX(BM666*DCF!J$28,0)-MAX(BM666-BL666,0)/Inputs!$B$17)*DCF!J$6</f>
        <v>14889.692799197275</v>
      </c>
      <c r="CU666" s="15">
        <f ca="1">(BN666*DCF!K$28-DCF!K$5*MAX(BN666*DCF!K$28,0)-MAX(BN666-BM666,0)/Inputs!$B$17)*DCF!K$6</f>
        <v>17207.887220128356</v>
      </c>
      <c r="CV666" s="15">
        <f ca="1">(BO666*DCF!L$28-DCF!L$5*MAX(BO666*DCF!L$28,0)-MAX(BO666-BN666,0)/Inputs!$B$17)*DCF!L$6</f>
        <v>20693.727499165911</v>
      </c>
      <c r="CW666" s="15">
        <f ca="1">(BP666*DCF!M$28-DCF!M$5*MAX(BP666*DCF!M$28,0)-MAX(BP666-BO666,0)/Inputs!$B$17)*DCF!M$6</f>
        <v>21991.30369692545</v>
      </c>
      <c r="CX666" s="15">
        <f ca="1">(BQ666*DCF!C$46-DCF!C$5*MAX(BQ666*DCF!C$46,0)-MAX(BQ666-Inputs!$B$20,0)/Inputs!$B$24)*DCF!C$6</f>
        <v>-653.48100142491239</v>
      </c>
      <c r="CY666" s="15">
        <f ca="1">(BR666*DCF!D$46-DCF!D$5*MAX(BR666*DCF!D$46,0)-MAX(BR666-BQ666,0)/Inputs!$B$24)*DCF!D$6</f>
        <v>-3337.1913835904497</v>
      </c>
      <c r="CZ666" s="15">
        <f ca="1">(BS666*DCF!E$46-DCF!E$5*MAX(BS666*DCF!E$46,0)-MAX(BS666-BR666,0)/Inputs!$B$24)*DCF!E$6</f>
        <v>-2308.2206497404923</v>
      </c>
      <c r="DA666" s="15">
        <f ca="1">(BT666*DCF!F$46-DCF!F$5*MAX(BT666*DCF!F$46,0)-MAX(BT666-BS666,0)/Inputs!$B$24)*DCF!F$6</f>
        <v>-6649.6932276808793</v>
      </c>
      <c r="DB666" s="15">
        <f ca="1">(BU666*DCF!G$46-DCF!G$5*MAX(BU666*DCF!G$46,0)-MAX(BU666-BT666,0)/Inputs!$B$24)*DCF!G$6</f>
        <v>-2442.2485000664701</v>
      </c>
      <c r="DC666" s="15">
        <f ca="1">(BV666*DCF!H$46-DCF!H$5*MAX(BV666*DCF!H$46,0)-MAX(BV666-BU666,0)/Inputs!$B$24)*DCF!H$6</f>
        <v>-1815.3771626564658</v>
      </c>
      <c r="DD666" s="15">
        <f ca="1">(BW666*DCF!I$46-DCF!I$5*MAX(BW666*DCF!I$46,0)-MAX(BW666-BV666,0)/Inputs!$B$24)*DCF!I$6</f>
        <v>-2320.2645900499679</v>
      </c>
      <c r="DE666" s="15">
        <f ca="1">(BX666*DCF!J$46-DCF!J$5*MAX(BX666*DCF!J$46,0)-MAX(BX666-BW666,0)/Inputs!$B$24)*DCF!J$6</f>
        <v>-1278.6352298168242</v>
      </c>
      <c r="DF666" s="15">
        <f ca="1">(BY666*DCF!K$46-DCF!K$5*MAX(BY666*DCF!K$46,0)-MAX(BY666-BX666,0)/Inputs!$B$24)*DCF!K$6</f>
        <v>-1099.1166509858201</v>
      </c>
      <c r="DG666" s="15">
        <f ca="1">(BZ666*DCF!L$46-DCF!L$5*MAX(BZ666*DCF!L$46,0)-MAX(BZ666-BY666,0)/Inputs!$B$24)*DCF!L$6</f>
        <v>-547.9511271378891</v>
      </c>
      <c r="DH666" s="15">
        <f ca="1">(CA666*DCF!M$46-DCF!M$5*MAX(CA666*DCF!M$46,0)-MAX(CA666-BZ666,0)/Inputs!$B$24)*DCF!M$6</f>
        <v>4524.9995120500762</v>
      </c>
      <c r="DI666" s="15">
        <f ca="1">SUM(CB666:CL666)+BE666*DCF!M$10*(1+Inputs!$B$30)*(1-Inputs!$B$33)*(1-Inputs!$B$30/Inputs!$B$31)/(Inputs!$B$29-Inputs!$B$30)*DCF!M$6</f>
        <v>104871.46674796514</v>
      </c>
      <c r="DJ666" s="15">
        <f ca="1">SUM(CM666:CW666)+BP666*DCF!M$28*(1+Inputs!$B$30)*(1-Inputs!$B$33)*(1-Inputs!$B$30/Inputs!$B$31)/(Inputs!$B$29-Inputs!$B$30)*DCF!M$6</f>
        <v>588682.28066369274</v>
      </c>
      <c r="DK666" s="15">
        <f ca="1">SUM(CX666:DH666)+CA666*DCF!M$46*(1+Inputs!$B$30)*(1-Inputs!$B$33)*(1-Inputs!$B$30/Inputs!$B$31)/(Inputs!$B$29-Inputs!$B$30)*DCF!M$6</f>
        <v>237846.21476925383</v>
      </c>
      <c r="DM666" s="15">
        <f ca="1">DI666+DJ666+DK666+Inputs!$B$34+Inputs!$B$36-Inputs!$B$35</f>
        <v>1008250.9621809117</v>
      </c>
    </row>
    <row r="667" spans="1:117" x14ac:dyDescent="0.75">
      <c r="A667" s="11">
        <v>654</v>
      </c>
      <c r="C667" s="24">
        <f t="shared" ca="1" si="395"/>
        <v>-0.42888161071241881</v>
      </c>
      <c r="D667" s="24">
        <f t="shared" ca="1" si="395"/>
        <v>-0.8129033402964343</v>
      </c>
      <c r="E667" s="24">
        <f t="shared" ca="1" si="395"/>
        <v>-0.38571617003867625</v>
      </c>
      <c r="F667" s="24">
        <f t="shared" ca="1" si="395"/>
        <v>0.38634525009760756</v>
      </c>
      <c r="G667" s="24">
        <f t="shared" ca="1" si="395"/>
        <v>0.40548675059427913</v>
      </c>
      <c r="H667" s="24">
        <f t="shared" ca="1" si="395"/>
        <v>-0.73168384718668977</v>
      </c>
      <c r="I667" s="24">
        <f t="shared" ca="1" si="395"/>
        <v>-0.41093019640235284</v>
      </c>
      <c r="J667" s="24">
        <f t="shared" ca="1" si="395"/>
        <v>-2.0130207267875552E-2</v>
      </c>
      <c r="K667" s="24">
        <f t="shared" ca="1" si="395"/>
        <v>1.1908294578999274</v>
      </c>
      <c r="L667" s="24">
        <f t="shared" ca="1" si="395"/>
        <v>0.96237142242017915</v>
      </c>
      <c r="M667" s="24">
        <f t="shared" ca="1" si="395"/>
        <v>-0.16428476200767472</v>
      </c>
      <c r="N667" s="24">
        <f ca="1">SQRT(Inputs!$B$38)*C667+SQRT(1-Inputs!$B$38)*_xlfn.NORM.S.INV(RAND())</f>
        <v>0.25031958194736914</v>
      </c>
      <c r="O667" s="24">
        <f ca="1">SQRT(Inputs!$B$38)*D667+SQRT(1-Inputs!$B$38)*_xlfn.NORM.S.INV(RAND())</f>
        <v>0.19088396421180959</v>
      </c>
      <c r="P667" s="24">
        <f ca="1">SQRT(Inputs!$B$38)*E667+SQRT(1-Inputs!$B$38)*_xlfn.NORM.S.INV(RAND())</f>
        <v>0.70112783608385865</v>
      </c>
      <c r="Q667" s="24">
        <f ca="1">SQRT(Inputs!$B$38)*F667+SQRT(1-Inputs!$B$38)*_xlfn.NORM.S.INV(RAND())</f>
        <v>1.8135826629840108</v>
      </c>
      <c r="R667" s="24">
        <f ca="1">SQRT(Inputs!$B$38)*G667+SQRT(1-Inputs!$B$38)*_xlfn.NORM.S.INV(RAND())</f>
        <v>-0.22908018497755672</v>
      </c>
      <c r="S667" s="24">
        <f ca="1">SQRT(Inputs!$B$38)*H667+SQRT(1-Inputs!$B$38)*_xlfn.NORM.S.INV(RAND())</f>
        <v>0.11668345523006779</v>
      </c>
      <c r="T667" s="24">
        <f ca="1">SQRT(Inputs!$B$38)*I667+SQRT(1-Inputs!$B$38)*_xlfn.NORM.S.INV(RAND())</f>
        <v>0.50873953245191161</v>
      </c>
      <c r="U667" s="24">
        <f ca="1">SQRT(Inputs!$B$38)*J667+SQRT(1-Inputs!$B$38)*_xlfn.NORM.S.INV(RAND())</f>
        <v>-1.1096422528156176</v>
      </c>
      <c r="V667" s="24">
        <f ca="1">SQRT(Inputs!$B$38)*K667+SQRT(1-Inputs!$B$38)*_xlfn.NORM.S.INV(RAND())</f>
        <v>1.0413756738546798</v>
      </c>
      <c r="W667" s="24">
        <f ca="1">SQRT(Inputs!$B$38)*L667+SQRT(1-Inputs!$B$38)*_xlfn.NORM.S.INV(RAND())</f>
        <v>2.1137282924330636</v>
      </c>
      <c r="X667" s="24">
        <f ca="1">SQRT(Inputs!$B$38)*M667+SQRT(1-Inputs!$B$38)*_xlfn.NORM.S.INV(RAND())</f>
        <v>0.70196851797749094</v>
      </c>
      <c r="Y667" s="24">
        <f ca="1">SQRT(Inputs!$B$38)*C667+SQRT(1-Inputs!$B$38)*_xlfn.NORM.S.INV(RAND())</f>
        <v>-0.91566559919298163</v>
      </c>
      <c r="Z667" s="24">
        <f ca="1">SQRT(Inputs!$B$38)*D667+SQRT(1-Inputs!$B$38)*_xlfn.NORM.S.INV(RAND())</f>
        <v>-0.81778348212261931</v>
      </c>
      <c r="AA667" s="24">
        <f ca="1">SQRT(Inputs!$B$38)*E667+SQRT(1-Inputs!$B$38)*_xlfn.NORM.S.INV(RAND())</f>
        <v>-0.75868920483729441</v>
      </c>
      <c r="AB667" s="24">
        <f ca="1">SQRT(Inputs!$B$38)*F667+SQRT(1-Inputs!$B$38)*_xlfn.NORM.S.INV(RAND())</f>
        <v>-0.18187313978556402</v>
      </c>
      <c r="AC667" s="24">
        <f ca="1">SQRT(Inputs!$B$38)*G667+SQRT(1-Inputs!$B$38)*_xlfn.NORM.S.INV(RAND())</f>
        <v>0.32410093104763743</v>
      </c>
      <c r="AD667" s="24">
        <f ca="1">SQRT(Inputs!$B$38)*H667+SQRT(1-Inputs!$B$38)*_xlfn.NORM.S.INV(RAND())</f>
        <v>0.57700263924767414</v>
      </c>
      <c r="AE667" s="24">
        <f ca="1">SQRT(Inputs!$B$38)*I667+SQRT(1-Inputs!$B$38)*_xlfn.NORM.S.INV(RAND())</f>
        <v>-0.70167736144616422</v>
      </c>
      <c r="AF667" s="24">
        <f ca="1">SQRT(Inputs!$B$38)*J667+SQRT(1-Inputs!$B$38)*_xlfn.NORM.S.INV(RAND())</f>
        <v>0.11559292778936958</v>
      </c>
      <c r="AG667" s="24">
        <f ca="1">SQRT(Inputs!$B$38)*K667+SQRT(1-Inputs!$B$38)*_xlfn.NORM.S.INV(RAND())</f>
        <v>0.73548100434324859</v>
      </c>
      <c r="AH667" s="24">
        <f ca="1">SQRT(Inputs!$B$38)*L667+SQRT(1-Inputs!$B$38)*_xlfn.NORM.S.INV(RAND())</f>
        <v>1.539184094238701</v>
      </c>
      <c r="AI667" s="24">
        <f ca="1">SQRT(Inputs!$B$38)*M667+SQRT(1-Inputs!$B$38)*_xlfn.NORM.S.INV(RAND())</f>
        <v>-0.727891001927778</v>
      </c>
      <c r="AJ667" s="24">
        <f ca="1">SQRT(Inputs!$B$38)*C667+SQRT(1-Inputs!$B$38)*_xlfn.NORM.S.INV(RAND())</f>
        <v>-0.51711007233332451</v>
      </c>
      <c r="AK667" s="24">
        <f ca="1">SQRT(Inputs!$B$38)*D667+SQRT(1-Inputs!$B$38)*_xlfn.NORM.S.INV(RAND())</f>
        <v>4.1306885906439994E-2</v>
      </c>
      <c r="AL667" s="24">
        <f ca="1">SQRT(Inputs!$B$38)*E667+SQRT(1-Inputs!$B$38)*_xlfn.NORM.S.INV(RAND())</f>
        <v>0.29630016727299685</v>
      </c>
      <c r="AM667" s="24">
        <f ca="1">SQRT(Inputs!$B$38)*F667+SQRT(1-Inputs!$B$38)*_xlfn.NORM.S.INV(RAND())</f>
        <v>-1.3793469412626642</v>
      </c>
      <c r="AN667" s="24">
        <f ca="1">SQRT(Inputs!$B$38)*G667+SQRT(1-Inputs!$B$38)*_xlfn.NORM.S.INV(RAND())</f>
        <v>0.58193262518949018</v>
      </c>
      <c r="AO667" s="24">
        <f ca="1">SQRT(Inputs!$B$38)*H667+SQRT(1-Inputs!$B$38)*_xlfn.NORM.S.INV(RAND())</f>
        <v>-7.5513142393851707E-2</v>
      </c>
      <c r="AP667" s="24">
        <f ca="1">SQRT(Inputs!$B$38)*I667+SQRT(1-Inputs!$B$38)*_xlfn.NORM.S.INV(RAND())</f>
        <v>-0.24596066493956034</v>
      </c>
      <c r="AQ667" s="24">
        <f ca="1">SQRT(Inputs!$B$38)*J667+SQRT(1-Inputs!$B$38)*_xlfn.NORM.S.INV(RAND())</f>
        <v>0.9059166200244847</v>
      </c>
      <c r="AR667" s="24">
        <f ca="1">SQRT(Inputs!$B$38)*K667+SQRT(1-Inputs!$B$38)*_xlfn.NORM.S.INV(RAND())</f>
        <v>1.4050119694042444</v>
      </c>
      <c r="AS667" s="24">
        <f ca="1">SQRT(Inputs!$B$38)*L667+SQRT(1-Inputs!$B$38)*_xlfn.NORM.S.INV(RAND())</f>
        <v>-0.65334400566086481</v>
      </c>
      <c r="AT667" s="24">
        <f ca="1">SQRT(Inputs!$B$38)*M667+SQRT(1-Inputs!$B$38)*_xlfn.NORM.S.INV(RAND())</f>
        <v>0.36716188786696258</v>
      </c>
      <c r="AU667" s="15">
        <f ca="1">Inputs!$B$6*EXP($B$8-0.5*C$5^2+C$5*N667)</f>
        <v>5167.4386371893224</v>
      </c>
      <c r="AV667" s="15">
        <f t="shared" ca="1" si="365"/>
        <v>6469.0293335197257</v>
      </c>
      <c r="AW667" s="15">
        <f t="shared" ca="1" si="366"/>
        <v>8670.1893723919602</v>
      </c>
      <c r="AX667" s="15">
        <f t="shared" ca="1" si="367"/>
        <v>13277.285798878414</v>
      </c>
      <c r="AY667" s="15">
        <f t="shared" ca="1" si="368"/>
        <v>15797.841421747909</v>
      </c>
      <c r="AZ667" s="15">
        <f t="shared" ca="1" si="369"/>
        <v>19571.048756437121</v>
      </c>
      <c r="BA667" s="15">
        <f t="shared" ca="1" si="370"/>
        <v>25259.723129373775</v>
      </c>
      <c r="BB667" s="15">
        <f t="shared" ca="1" si="371"/>
        <v>27671.682254346164</v>
      </c>
      <c r="BC667" s="15">
        <f t="shared" ca="1" si="372"/>
        <v>37474.718952709001</v>
      </c>
      <c r="BD667" s="15">
        <f t="shared" ca="1" si="373"/>
        <v>55946.106089486595</v>
      </c>
      <c r="BE667" s="15">
        <f t="shared" ca="1" si="374"/>
        <v>73081.015380117708</v>
      </c>
      <c r="BF667" s="15">
        <f ca="1">Inputs!$B$13*EXP($B$9-0.5*C$6^2+C$6*Y667)</f>
        <v>11534.993890681832</v>
      </c>
      <c r="BG667" s="15">
        <f t="shared" ca="1" si="375"/>
        <v>12129.487567901548</v>
      </c>
      <c r="BH667" s="15">
        <f t="shared" ca="1" si="376"/>
        <v>13067.700758372868</v>
      </c>
      <c r="BI667" s="15">
        <f t="shared" ca="1" si="377"/>
        <v>15555.228896996219</v>
      </c>
      <c r="BJ667" s="15">
        <f t="shared" ca="1" si="378"/>
        <v>19981.727908657809</v>
      </c>
      <c r="BK667" s="15">
        <f t="shared" ca="1" si="379"/>
        <v>26527.938744481027</v>
      </c>
      <c r="BL667" s="15">
        <f t="shared" ca="1" si="380"/>
        <v>29753.971788647439</v>
      </c>
      <c r="BM667" s="15">
        <f t="shared" ca="1" si="381"/>
        <v>37103.039153922757</v>
      </c>
      <c r="BN667" s="15">
        <f t="shared" ca="1" si="382"/>
        <v>49836.529634575389</v>
      </c>
      <c r="BO667" s="15">
        <f t="shared" ca="1" si="383"/>
        <v>73332.224485653249</v>
      </c>
      <c r="BP667" s="15">
        <f t="shared" ca="1" si="384"/>
        <v>83113.517913191623</v>
      </c>
      <c r="BQ667" s="15">
        <f ca="1">Inputs!$B$20*EXP($B$10-0.5*C$7^2+C$7*AJ667)</f>
        <v>3570.7062883875283</v>
      </c>
      <c r="BR667" s="15">
        <f t="shared" ca="1" si="385"/>
        <v>4908.9652486489895</v>
      </c>
      <c r="BS667" s="15">
        <f t="shared" ca="1" si="386"/>
        <v>7319.4028065178063</v>
      </c>
      <c r="BT667" s="15">
        <f t="shared" ca="1" si="387"/>
        <v>7027.8618610777348</v>
      </c>
      <c r="BU667" s="15">
        <f t="shared" ca="1" si="388"/>
        <v>11212.486399189074</v>
      </c>
      <c r="BV667" s="15">
        <f t="shared" ca="1" si="389"/>
        <v>15336.649314272448</v>
      </c>
      <c r="BW667" s="15">
        <f t="shared" ca="1" si="390"/>
        <v>20315.828388672187</v>
      </c>
      <c r="BX667" s="15">
        <f t="shared" ca="1" si="391"/>
        <v>34073.783070697827</v>
      </c>
      <c r="BY667" s="15">
        <f t="shared" ca="1" si="392"/>
        <v>62467.67756239311</v>
      </c>
      <c r="BZ667" s="15">
        <f t="shared" ca="1" si="393"/>
        <v>77731.078076843449</v>
      </c>
      <c r="CA667" s="15">
        <f t="shared" ca="1" si="394"/>
        <v>116550.117672318</v>
      </c>
      <c r="CB667" s="15">
        <f ca="1">(AU667*DCF!C$10-DCF!C$5*MAX(AU667*DCF!C$10,0)-MAX(AU667-Inputs!$B$6,0)/Inputs!$B$10)*DCF!C$6</f>
        <v>1041.6111965986456</v>
      </c>
      <c r="CC667" s="15">
        <f ca="1">(AV667*DCF!D$10-DCF!D$5*MAX(AV667*DCF!D$10,0)-MAX(AV667-AU667,0)/Inputs!$B$10)*DCF!D$6</f>
        <v>1259.4232475585927</v>
      </c>
      <c r="CD667" s="15">
        <f ca="1">(AW667*DCF!E$10-DCF!E$5*MAX(AW667*DCF!E$10,0)-MAX(AW667-AV667,0)/Inputs!$B$10)*DCF!E$6</f>
        <v>1506.0163138030505</v>
      </c>
      <c r="CE667" s="15">
        <f ca="1">(AX667*DCF!F$10-DCF!F$5*MAX(AX667*DCF!F$10,0)-MAX(AX667-AW667,0)/Inputs!$B$10)*DCF!F$6</f>
        <v>1939.7877870721768</v>
      </c>
      <c r="CF667" s="15">
        <f ca="1">(AY667*DCF!G$10-DCF!G$5*MAX(AY667*DCF!G$10,0)-MAX(AY667-AX667,0)/Inputs!$B$10)*DCF!G$6</f>
        <v>2770.490503498308</v>
      </c>
      <c r="CG667" s="15">
        <f ca="1">(AZ667*DCF!H$10-DCF!H$5*MAX(AZ667*DCF!H$10,0)-MAX(AZ667-AY667,0)/Inputs!$B$10)*DCF!H$6</f>
        <v>3129.732548062233</v>
      </c>
      <c r="CH667" s="15">
        <f ca="1">(BA667*DCF!I$10-DCF!I$5*MAX(BA667*DCF!I$10,0)-MAX(BA667-AZ667,0)/Inputs!$B$10)*DCF!I$6</f>
        <v>3680.8880279337</v>
      </c>
      <c r="CI667" s="15">
        <f ca="1">(BB667*DCF!J$10-DCF!J$5*MAX(BB667*DCF!J$10,0)-MAX(BB667-BA667,0)/Inputs!$B$10)*DCF!J$6</f>
        <v>4383.0322226305288</v>
      </c>
      <c r="CJ667" s="15">
        <f ca="1">(BC667*DCF!K$10-DCF!K$5*MAX(BC667*DCF!K$10,0)-MAX(BC667-BB667,0)/Inputs!$B$10)*DCF!K$6</f>
        <v>4660.5519958030791</v>
      </c>
      <c r="CK667" s="15">
        <f ca="1">(BD667*DCF!L$10-DCF!L$5*MAX(BD667*DCF!L$10,0)-MAX(BD667-BC667,0)/Inputs!$B$10)*DCF!L$6</f>
        <v>6049.0872330002949</v>
      </c>
      <c r="CL667" s="15">
        <f ca="1">(BE667*DCF!M$10-DCF!M$5*MAX(BE667*DCF!M$10,0)-MAX(BE667-BD667,0)/Inputs!$B$10)*DCF!M$6</f>
        <v>8265.7285037082929</v>
      </c>
      <c r="CM667" s="15">
        <f ca="1">(BF667*DCF!C$28-DCF!C$5*MAX(BF667*DCF!C$28,0)-MAX(BF667-Inputs!$B$13,0)/Inputs!$B$17)*DCF!C$6</f>
        <v>3486.225759829601</v>
      </c>
      <c r="CN667" s="15">
        <f ca="1">(BG667*DCF!D$28-DCF!D$5*MAX(BG667*DCF!D$28,0)-MAX(BG667-BF667,0)/Inputs!$B$17)*DCF!D$6</f>
        <v>3445.5810822861963</v>
      </c>
      <c r="CO667" s="15">
        <f ca="1">(BH667*DCF!E$28-DCF!E$5*MAX(BH667*DCF!E$28,0)-MAX(BH667-BG667,0)/Inputs!$B$17)*DCF!E$6</f>
        <v>3516.0966385040747</v>
      </c>
      <c r="CP667" s="15">
        <f ca="1">(BI667*DCF!F$28-DCF!F$5*MAX(BI667*DCF!F$28,0)-MAX(BI667-BH667,0)/Inputs!$B$17)*DCF!F$6</f>
        <v>3769.9410913713423</v>
      </c>
      <c r="CQ667" s="15">
        <f ca="1">(BJ667*DCF!G$28-DCF!G$5*MAX(BJ667*DCF!G$28,0)-MAX(BJ667-BI667,0)/Inputs!$B$17)*DCF!G$6</f>
        <v>4439.9175015434485</v>
      </c>
      <c r="CR667" s="15">
        <f ca="1">(BK667*DCF!H$28-DCF!H$5*MAX(BK667*DCF!H$28,0)-MAX(BK667-BJ667,0)/Inputs!$B$17)*DCF!H$6</f>
        <v>5543.5544730812599</v>
      </c>
      <c r="CS667" s="15">
        <f ca="1">(BL667*DCF!I$28-DCF!I$5*MAX(BL667*DCF!I$28,0)-MAX(BL667-BK667,0)/Inputs!$B$17)*DCF!I$6</f>
        <v>6533.7021887594983</v>
      </c>
      <c r="CT667" s="15">
        <f ca="1">(BM667*DCF!J$28-DCF!J$5*MAX(BM667*DCF!J$28,0)-MAX(BM667-BL667,0)/Inputs!$B$17)*DCF!J$6</f>
        <v>7302.6315936072479</v>
      </c>
      <c r="CU667" s="15">
        <f ca="1">(BN667*DCF!K$28-DCF!K$5*MAX(BN667*DCF!K$28,0)-MAX(BN667-BM667,0)/Inputs!$B$17)*DCF!K$6</f>
        <v>8964.9564751280395</v>
      </c>
      <c r="CV667" s="15">
        <f ca="1">(BO667*DCF!L$28-DCF!L$5*MAX(BO667*DCF!L$28,0)-MAX(BO667-BN667,0)/Inputs!$B$17)*DCF!L$6</f>
        <v>11972.740967877207</v>
      </c>
      <c r="CW667" s="15">
        <f ca="1">(BP667*DCF!M$28-DCF!M$5*MAX(BP667*DCF!M$28,0)-MAX(BP667-BO667,0)/Inputs!$B$17)*DCF!M$6</f>
        <v>14615.436484931617</v>
      </c>
      <c r="CX667" s="15">
        <f ca="1">(BQ667*DCF!C$46-DCF!C$5*MAX(BQ667*DCF!C$46,0)-MAX(BQ667-Inputs!$B$20,0)/Inputs!$B$24)*DCF!C$6</f>
        <v>-995.40851389436148</v>
      </c>
      <c r="CY667" s="15">
        <f ca="1">(BR667*DCF!D$46-DCF!D$5*MAX(BR667*DCF!D$46,0)-MAX(BR667-BQ667,0)/Inputs!$B$24)*DCF!D$6</f>
        <v>-1408.8698791805627</v>
      </c>
      <c r="CZ667" s="15">
        <f ca="1">(BS667*DCF!E$46-DCF!E$5*MAX(BS667*DCF!E$46,0)-MAX(BS667-BR667,0)/Inputs!$B$24)*DCF!E$6</f>
        <v>-1815.6602529226514</v>
      </c>
      <c r="DA667" s="15">
        <f ca="1">(BT667*DCF!F$46-DCF!F$5*MAX(BT667*DCF!F$46,0)-MAX(BT667-BS667,0)/Inputs!$B$24)*DCF!F$6</f>
        <v>-511.81333425588315</v>
      </c>
      <c r="DB667" s="15">
        <f ca="1">(BU667*DCF!G$46-DCF!G$5*MAX(BU667*DCF!G$46,0)-MAX(BU667-BT667,0)/Inputs!$B$24)*DCF!G$6</f>
        <v>-1784.7909058355701</v>
      </c>
      <c r="DC667" s="15">
        <f ca="1">(BV667*DCF!H$46-DCF!H$5*MAX(BV667*DCF!H$46,0)-MAX(BV667-BU667,0)/Inputs!$B$24)*DCF!H$6</f>
        <v>-1281.5583566967321</v>
      </c>
      <c r="DD667" s="15">
        <f ca="1">(BW667*DCF!I$46-DCF!I$5*MAX(BW667*DCF!I$46,0)-MAX(BW667-BV667,0)/Inputs!$B$24)*DCF!I$6</f>
        <v>-960.12775952263985</v>
      </c>
      <c r="DE667" s="15">
        <f ca="1">(BX667*DCF!J$46-DCF!J$5*MAX(BX667*DCF!J$46,0)-MAX(BX667-BW667,0)/Inputs!$B$24)*DCF!J$6</f>
        <v>-2219.0838616788296</v>
      </c>
      <c r="DF667" s="15">
        <f ca="1">(BY667*DCF!K$46-DCF!K$5*MAX(BY667*DCF!K$46,0)-MAX(BY667-BX667,0)/Inputs!$B$24)*DCF!K$6</f>
        <v>-3387.3857607830428</v>
      </c>
      <c r="DG667" s="15">
        <f ca="1">(BZ667*DCF!L$46-DCF!L$5*MAX(BZ667*DCF!L$46,0)-MAX(BZ667-BY667,0)/Inputs!$B$24)*DCF!L$6</f>
        <v>1919.0320506655282</v>
      </c>
      <c r="DH667" s="15">
        <f ca="1">(CA667*DCF!M$46-DCF!M$5*MAX(CA667*DCF!M$46,0)-MAX(CA667-BZ667,0)/Inputs!$B$24)*DCF!M$6</f>
        <v>1021.7108539149891</v>
      </c>
      <c r="DI667" s="15">
        <f ca="1">SUM(CB667:CL667)+BE667*DCF!M$10*(1+Inputs!$B$30)*(1-Inputs!$B$33)*(1-Inputs!$B$30/Inputs!$B$31)/(Inputs!$B$29-Inputs!$B$30)*DCF!M$6</f>
        <v>242071.78177891878</v>
      </c>
      <c r="DJ667" s="15">
        <f ca="1">SUM(CM667:CW667)+BP667*DCF!M$28*(1+Inputs!$B$30)*(1-Inputs!$B$33)*(1-Inputs!$B$30/Inputs!$B$31)/(Inputs!$B$29-Inputs!$B$30)*DCF!M$6</f>
        <v>381998.81014346139</v>
      </c>
      <c r="DK667" s="15">
        <f ca="1">SUM(CX667:DH667)+CA667*DCF!M$46*(1+Inputs!$B$30)*(1-Inputs!$B$33)*(1-Inputs!$B$30/Inputs!$B$31)/(Inputs!$B$29-Inputs!$B$30)*DCF!M$6</f>
        <v>168776.33244526197</v>
      </c>
      <c r="DM667" s="15">
        <f ca="1">DI667+DJ667+DK667+Inputs!$B$34+Inputs!$B$36-Inputs!$B$35</f>
        <v>869697.92436764215</v>
      </c>
    </row>
    <row r="668" spans="1:117" x14ac:dyDescent="0.75">
      <c r="A668" s="11">
        <v>655</v>
      </c>
      <c r="C668" s="24">
        <f t="shared" ca="1" si="395"/>
        <v>-0.53518176595120726</v>
      </c>
      <c r="D668" s="24">
        <f t="shared" ca="1" si="395"/>
        <v>2.3487230606184957</v>
      </c>
      <c r="E668" s="24">
        <f t="shared" ca="1" si="395"/>
        <v>-0.64755803385078792</v>
      </c>
      <c r="F668" s="24">
        <f t="shared" ca="1" si="395"/>
        <v>0.60441728661485672</v>
      </c>
      <c r="G668" s="24">
        <f t="shared" ca="1" si="395"/>
        <v>6.4954038438670259E-2</v>
      </c>
      <c r="H668" s="24">
        <f t="shared" ca="1" si="395"/>
        <v>-5.1460103958698142E-2</v>
      </c>
      <c r="I668" s="24">
        <f t="shared" ca="1" si="395"/>
        <v>0.27384583386327965</v>
      </c>
      <c r="J668" s="24">
        <f t="shared" ca="1" si="395"/>
        <v>0.15913059804596333</v>
      </c>
      <c r="K668" s="24">
        <f t="shared" ca="1" si="395"/>
        <v>-1.2784282458665632</v>
      </c>
      <c r="L668" s="24">
        <f t="shared" ca="1" si="395"/>
        <v>-0.74407444057322214</v>
      </c>
      <c r="M668" s="24">
        <f t="shared" ca="1" si="395"/>
        <v>-8.2748879689174409E-2</v>
      </c>
      <c r="N668" s="24">
        <f ca="1">SQRT(Inputs!$B$38)*C668+SQRT(1-Inputs!$B$38)*_xlfn.NORM.S.INV(RAND())</f>
        <v>0.16179402450470876</v>
      </c>
      <c r="O668" s="24">
        <f ca="1">SQRT(Inputs!$B$38)*D668+SQRT(1-Inputs!$B$38)*_xlfn.NORM.S.INV(RAND())</f>
        <v>0.82418060377227964</v>
      </c>
      <c r="P668" s="24">
        <f ca="1">SQRT(Inputs!$B$38)*E668+SQRT(1-Inputs!$B$38)*_xlfn.NORM.S.INV(RAND())</f>
        <v>-1.1753906586093392</v>
      </c>
      <c r="Q668" s="24">
        <f ca="1">SQRT(Inputs!$B$38)*F668+SQRT(1-Inputs!$B$38)*_xlfn.NORM.S.INV(RAND())</f>
        <v>1.2285574186536974</v>
      </c>
      <c r="R668" s="24">
        <f ca="1">SQRT(Inputs!$B$38)*G668+SQRT(1-Inputs!$B$38)*_xlfn.NORM.S.INV(RAND())</f>
        <v>0.14777950390354003</v>
      </c>
      <c r="S668" s="24">
        <f ca="1">SQRT(Inputs!$B$38)*H668+SQRT(1-Inputs!$B$38)*_xlfn.NORM.S.INV(RAND())</f>
        <v>0.5674641268369599</v>
      </c>
      <c r="T668" s="24">
        <f ca="1">SQRT(Inputs!$B$38)*I668+SQRT(1-Inputs!$B$38)*_xlfn.NORM.S.INV(RAND())</f>
        <v>-0.24171855463888778</v>
      </c>
      <c r="U668" s="24">
        <f ca="1">SQRT(Inputs!$B$38)*J668+SQRT(1-Inputs!$B$38)*_xlfn.NORM.S.INV(RAND())</f>
        <v>5.6425569351623822E-2</v>
      </c>
      <c r="V668" s="24">
        <f ca="1">SQRT(Inputs!$B$38)*K668+SQRT(1-Inputs!$B$38)*_xlfn.NORM.S.INV(RAND())</f>
        <v>-7.0125573278630782E-2</v>
      </c>
      <c r="W668" s="24">
        <f ca="1">SQRT(Inputs!$B$38)*L668+SQRT(1-Inputs!$B$38)*_xlfn.NORM.S.INV(RAND())</f>
        <v>-0.57265112719805211</v>
      </c>
      <c r="X668" s="24">
        <f ca="1">SQRT(Inputs!$B$38)*M668+SQRT(1-Inputs!$B$38)*_xlfn.NORM.S.INV(RAND())</f>
        <v>-0.45209779944828277</v>
      </c>
      <c r="Y668" s="24">
        <f ca="1">SQRT(Inputs!$B$38)*C668+SQRT(1-Inputs!$B$38)*_xlfn.NORM.S.INV(RAND())</f>
        <v>-1.3426981459103138</v>
      </c>
      <c r="Z668" s="24">
        <f ca="1">SQRT(Inputs!$B$38)*D668+SQRT(1-Inputs!$B$38)*_xlfn.NORM.S.INV(RAND())</f>
        <v>3.2313756966136906</v>
      </c>
      <c r="AA668" s="24">
        <f ca="1">SQRT(Inputs!$B$38)*E668+SQRT(1-Inputs!$B$38)*_xlfn.NORM.S.INV(RAND())</f>
        <v>-0.15063986090395526</v>
      </c>
      <c r="AB668" s="24">
        <f ca="1">SQRT(Inputs!$B$38)*F668+SQRT(1-Inputs!$B$38)*_xlfn.NORM.S.INV(RAND())</f>
        <v>0.32286392073118797</v>
      </c>
      <c r="AC668" s="24">
        <f ca="1">SQRT(Inputs!$B$38)*G668+SQRT(1-Inputs!$B$38)*_xlfn.NORM.S.INV(RAND())</f>
        <v>-4.2657855046752832E-2</v>
      </c>
      <c r="AD668" s="24">
        <f ca="1">SQRT(Inputs!$B$38)*H668+SQRT(1-Inputs!$B$38)*_xlfn.NORM.S.INV(RAND())</f>
        <v>-0.72587338941782453</v>
      </c>
      <c r="AE668" s="24">
        <f ca="1">SQRT(Inputs!$B$38)*I668+SQRT(1-Inputs!$B$38)*_xlfn.NORM.S.INV(RAND())</f>
        <v>0.54522564163640974</v>
      </c>
      <c r="AF668" s="24">
        <f ca="1">SQRT(Inputs!$B$38)*J668+SQRT(1-Inputs!$B$38)*_xlfn.NORM.S.INV(RAND())</f>
        <v>-1.2639823365681158</v>
      </c>
      <c r="AG668" s="24">
        <f ca="1">SQRT(Inputs!$B$38)*K668+SQRT(1-Inputs!$B$38)*_xlfn.NORM.S.INV(RAND())</f>
        <v>-1.4030978281744937</v>
      </c>
      <c r="AH668" s="24">
        <f ca="1">SQRT(Inputs!$B$38)*L668+SQRT(1-Inputs!$B$38)*_xlfn.NORM.S.INV(RAND())</f>
        <v>0.93182789821053569</v>
      </c>
      <c r="AI668" s="24">
        <f ca="1">SQRT(Inputs!$B$38)*M668+SQRT(1-Inputs!$B$38)*_xlfn.NORM.S.INV(RAND())</f>
        <v>1.1960119701360976</v>
      </c>
      <c r="AJ668" s="24">
        <f ca="1">SQRT(Inputs!$B$38)*C668+SQRT(1-Inputs!$B$38)*_xlfn.NORM.S.INV(RAND())</f>
        <v>-0.72781707553486985</v>
      </c>
      <c r="AK668" s="24">
        <f ca="1">SQRT(Inputs!$B$38)*D668+SQRT(1-Inputs!$B$38)*_xlfn.NORM.S.INV(RAND())</f>
        <v>1.4435957189271984</v>
      </c>
      <c r="AL668" s="24">
        <f ca="1">SQRT(Inputs!$B$38)*E668+SQRT(1-Inputs!$B$38)*_xlfn.NORM.S.INV(RAND())</f>
        <v>0.64151684732764913</v>
      </c>
      <c r="AM668" s="24">
        <f ca="1">SQRT(Inputs!$B$38)*F668+SQRT(1-Inputs!$B$38)*_xlfn.NORM.S.INV(RAND())</f>
        <v>0.28906406309995192</v>
      </c>
      <c r="AN668" s="24">
        <f ca="1">SQRT(Inputs!$B$38)*G668+SQRT(1-Inputs!$B$38)*_xlfn.NORM.S.INV(RAND())</f>
        <v>-0.37791637431865177</v>
      </c>
      <c r="AO668" s="24">
        <f ca="1">SQRT(Inputs!$B$38)*H668+SQRT(1-Inputs!$B$38)*_xlfn.NORM.S.INV(RAND())</f>
        <v>-0.32775699699847866</v>
      </c>
      <c r="AP668" s="24">
        <f ca="1">SQRT(Inputs!$B$38)*I668+SQRT(1-Inputs!$B$38)*_xlfn.NORM.S.INV(RAND())</f>
        <v>-1.8203733890982767</v>
      </c>
      <c r="AQ668" s="24">
        <f ca="1">SQRT(Inputs!$B$38)*J668+SQRT(1-Inputs!$B$38)*_xlfn.NORM.S.INV(RAND())</f>
        <v>-0.55559614037433114</v>
      </c>
      <c r="AR668" s="24">
        <f ca="1">SQRT(Inputs!$B$38)*K668+SQRT(1-Inputs!$B$38)*_xlfn.NORM.S.INV(RAND())</f>
        <v>-0.44788407092216903</v>
      </c>
      <c r="AS668" s="24">
        <f ca="1">SQRT(Inputs!$B$38)*L668+SQRT(1-Inputs!$B$38)*_xlfn.NORM.S.INV(RAND())</f>
        <v>-2.150393061357895</v>
      </c>
      <c r="AT668" s="24">
        <f ca="1">SQRT(Inputs!$B$38)*M668+SQRT(1-Inputs!$B$38)*_xlfn.NORM.S.INV(RAND())</f>
        <v>-0.65907401638856666</v>
      </c>
      <c r="AU668" s="15">
        <f ca="1">Inputs!$B$6*EXP($B$8-0.5*C$5^2+C$5*N668)</f>
        <v>5093.9177680265575</v>
      </c>
      <c r="AV668" s="15">
        <f t="shared" ca="1" si="365"/>
        <v>6999.3062830534673</v>
      </c>
      <c r="AW668" s="15">
        <f t="shared" ca="1" si="366"/>
        <v>7283.1874644713926</v>
      </c>
      <c r="AX668" s="15">
        <f t="shared" ca="1" si="367"/>
        <v>10367.167221613423</v>
      </c>
      <c r="AY668" s="15">
        <f t="shared" ca="1" si="368"/>
        <v>12890.299528496462</v>
      </c>
      <c r="AZ668" s="15">
        <f t="shared" ca="1" si="369"/>
        <v>16781.763967991377</v>
      </c>
      <c r="BA668" s="15">
        <f t="shared" ca="1" si="370"/>
        <v>20023.566187247983</v>
      </c>
      <c r="BB668" s="15">
        <f t="shared" ca="1" si="371"/>
        <v>24653.928310533091</v>
      </c>
      <c r="BC668" s="15">
        <f t="shared" ca="1" si="372"/>
        <v>29991.083321235921</v>
      </c>
      <c r="BD668" s="15">
        <f t="shared" ca="1" si="373"/>
        <v>34825.70839545146</v>
      </c>
      <c r="BE668" s="15">
        <f t="shared" ca="1" si="374"/>
        <v>40952.91228221832</v>
      </c>
      <c r="BF668" s="15">
        <f ca="1">Inputs!$B$13*EXP($B$9-0.5*C$6^2+C$6*Y668)</f>
        <v>10598.655419902088</v>
      </c>
      <c r="BG668" s="15">
        <f t="shared" ca="1" si="375"/>
        <v>23140.980349261445</v>
      </c>
      <c r="BH668" s="15">
        <f t="shared" ca="1" si="376"/>
        <v>27576.354527756641</v>
      </c>
      <c r="BI668" s="15">
        <f t="shared" ca="1" si="377"/>
        <v>35477.574765964244</v>
      </c>
      <c r="BJ668" s="15">
        <f t="shared" ca="1" si="378"/>
        <v>43226.579198636391</v>
      </c>
      <c r="BK668" s="15">
        <f t="shared" ca="1" si="379"/>
        <v>48060.370271663924</v>
      </c>
      <c r="BL668" s="15">
        <f t="shared" ca="1" si="380"/>
        <v>63358.577302045742</v>
      </c>
      <c r="BM668" s="15">
        <f t="shared" ca="1" si="381"/>
        <v>66564.090411941812</v>
      </c>
      <c r="BN668" s="15">
        <f t="shared" ca="1" si="382"/>
        <v>69195.522671310071</v>
      </c>
      <c r="BO668" s="15">
        <f t="shared" ca="1" si="383"/>
        <v>94877.712722056473</v>
      </c>
      <c r="BP668" s="15">
        <f t="shared" ca="1" si="384"/>
        <v>133722.57129753361</v>
      </c>
      <c r="BQ668" s="15">
        <f ca="1">Inputs!$B$20*EXP($B$10-0.5*C$7^2+C$7*AJ668)</f>
        <v>3313.5803773044863</v>
      </c>
      <c r="BR668" s="15">
        <f t="shared" ca="1" si="385"/>
        <v>7111.1782923295477</v>
      </c>
      <c r="BS668" s="15">
        <f t="shared" ca="1" si="386"/>
        <v>11708.098162137419</v>
      </c>
      <c r="BT668" s="15">
        <f t="shared" ca="1" si="387"/>
        <v>17414.662512557738</v>
      </c>
      <c r="BU668" s="15">
        <f t="shared" ca="1" si="388"/>
        <v>22025.557770997941</v>
      </c>
      <c r="BV668" s="15">
        <f t="shared" ca="1" si="389"/>
        <v>28462.591615468482</v>
      </c>
      <c r="BW668" s="15">
        <f t="shared" ca="1" si="390"/>
        <v>27018.514517286312</v>
      </c>
      <c r="BX668" s="15">
        <f t="shared" ca="1" si="391"/>
        <v>33806.558203561348</v>
      </c>
      <c r="BY668" s="15">
        <f t="shared" ca="1" si="392"/>
        <v>43478.692640179623</v>
      </c>
      <c r="BZ668" s="15">
        <f t="shared" ca="1" si="393"/>
        <v>41086.049455081142</v>
      </c>
      <c r="CA668" s="15">
        <f t="shared" ca="1" si="394"/>
        <v>51334.956148629703</v>
      </c>
      <c r="CB668" s="15">
        <f ca="1">(AU668*DCF!C$10-DCF!C$5*MAX(AU668*DCF!C$10,0)-MAX(AU668-Inputs!$B$6,0)/Inputs!$B$10)*DCF!C$6</f>
        <v>1042.1354135001964</v>
      </c>
      <c r="CC668" s="15">
        <f ca="1">(AV668*DCF!D$10-DCF!D$5*MAX(AV668*DCF!D$10,0)-MAX(AV668-AU668,0)/Inputs!$B$10)*DCF!D$6</f>
        <v>1241.4543659214009</v>
      </c>
      <c r="CD668" s="15">
        <f ca="1">(AW668*DCF!E$10-DCF!E$5*MAX(AW668*DCF!E$10,0)-MAX(AW668-AV668,0)/Inputs!$B$10)*DCF!E$6</f>
        <v>1617.6302489085338</v>
      </c>
      <c r="CE668" s="15">
        <f ca="1">(AX668*DCF!F$10-DCF!F$5*MAX(AX668*DCF!F$10,0)-MAX(AX668-AW668,0)/Inputs!$B$10)*DCF!F$6</f>
        <v>1621.4363558619445</v>
      </c>
      <c r="CF668" s="15">
        <f ca="1">(AY668*DCF!G$10-DCF!G$5*MAX(AY668*DCF!G$10,0)-MAX(AY668-AX668,0)/Inputs!$B$10)*DCF!G$6</f>
        <v>2170.9257291598001</v>
      </c>
      <c r="CG668" s="15">
        <f ca="1">(AZ668*DCF!H$10-DCF!H$5*MAX(AZ668*DCF!H$10,0)-MAX(AZ668-AY668,0)/Inputs!$B$10)*DCF!H$6</f>
        <v>2567.1922366847034</v>
      </c>
      <c r="CH668" s="15">
        <f ca="1">(BA668*DCF!I$10-DCF!I$5*MAX(BA668*DCF!I$10,0)-MAX(BA668-AZ668,0)/Inputs!$B$10)*DCF!I$6</f>
        <v>3125.805934047642</v>
      </c>
      <c r="CI668" s="15">
        <f ca="1">(BB668*DCF!J$10-DCF!J$5*MAX(BB668*DCF!J$10,0)-MAX(BB668-BA668,0)/Inputs!$B$10)*DCF!J$6</f>
        <v>3529.0162256570052</v>
      </c>
      <c r="CJ668" s="15">
        <f ca="1">(BC668*DCF!K$10-DCF!K$5*MAX(BC668*DCF!K$10,0)-MAX(BC668-BB668,0)/Inputs!$B$10)*DCF!K$6</f>
        <v>4080.9623000789761</v>
      </c>
      <c r="CK668" s="15">
        <f ca="1">(BD668*DCF!L$10-DCF!L$5*MAX(BD668*DCF!L$10,0)-MAX(BD668-BC668,0)/Inputs!$B$10)*DCF!L$6</f>
        <v>4627.1837690673483</v>
      </c>
      <c r="CL668" s="15">
        <f ca="1">(BE668*DCF!M$10-DCF!M$5*MAX(BE668*DCF!M$10,0)-MAX(BE668-BD668,0)/Inputs!$B$10)*DCF!M$6</f>
        <v>5047.0256370155294</v>
      </c>
      <c r="CM668" s="15">
        <f ca="1">(BF668*DCF!C$28-DCF!C$5*MAX(BF668*DCF!C$28,0)-MAX(BF668-Inputs!$B$13,0)/Inputs!$B$17)*DCF!C$6</f>
        <v>3234.6401268153068</v>
      </c>
      <c r="CN668" s="15">
        <f ca="1">(BG668*DCF!D$28-DCF!D$5*MAX(BG668*DCF!D$28,0)-MAX(BG668-BF668,0)/Inputs!$B$17)*DCF!D$6</f>
        <v>4139.6994637360767</v>
      </c>
      <c r="CO668" s="15">
        <f ca="1">(BH668*DCF!E$28-DCF!E$5*MAX(BH668*DCF!E$28,0)-MAX(BH668-BG668,0)/Inputs!$B$17)*DCF!E$6</f>
        <v>6935.9634404364297</v>
      </c>
      <c r="CP668" s="15">
        <f ca="1">(BI668*DCF!F$28-DCF!F$5*MAX(BI668*DCF!F$28,0)-MAX(BI668-BH668,0)/Inputs!$B$17)*DCF!F$6</f>
        <v>8192.6850063629081</v>
      </c>
      <c r="CQ668" s="15">
        <f ca="1">(BJ668*DCF!G$28-DCF!G$5*MAX(BJ668*DCF!G$28,0)-MAX(BJ668-BI668,0)/Inputs!$B$17)*DCF!G$6</f>
        <v>9912.1579374388239</v>
      </c>
      <c r="CR668" s="15">
        <f ca="1">(BK668*DCF!H$28-DCF!H$5*MAX(BK668*DCF!H$28,0)-MAX(BK668-BJ668,0)/Inputs!$B$17)*DCF!H$6</f>
        <v>11134.824325777214</v>
      </c>
      <c r="CS668" s="15">
        <f ca="1">(BL668*DCF!I$28-DCF!I$5*MAX(BL668*DCF!I$28,0)-MAX(BL668-BK668,0)/Inputs!$B$17)*DCF!I$6</f>
        <v>12703.200169303314</v>
      </c>
      <c r="CT668" s="15">
        <f ca="1">(BM668*DCF!J$28-DCF!J$5*MAX(BM668*DCF!J$28,0)-MAX(BM668-BL668,0)/Inputs!$B$17)*DCF!J$6</f>
        <v>14424.293221420048</v>
      </c>
      <c r="CU668" s="15">
        <f ca="1">(BN668*DCF!K$28-DCF!K$5*MAX(BN668*DCF!K$28,0)-MAX(BN668-BM668,0)/Inputs!$B$17)*DCF!K$6</f>
        <v>14290.618785423118</v>
      </c>
      <c r="CV668" s="15">
        <f ca="1">(BO668*DCF!L$28-DCF!L$5*MAX(BO668*DCF!L$28,0)-MAX(BO668-BN668,0)/Inputs!$B$17)*DCF!L$6</f>
        <v>16024.112530321665</v>
      </c>
      <c r="CW668" s="15">
        <f ca="1">(BP668*DCF!M$28-DCF!M$5*MAX(BP668*DCF!M$28,0)-MAX(BP668-BO668,0)/Inputs!$B$17)*DCF!M$6</f>
        <v>21099.599944494457</v>
      </c>
      <c r="CX668" s="15">
        <f ca="1">(BQ668*DCF!C$46-DCF!C$5*MAX(BQ668*DCF!C$46,0)-MAX(BQ668-Inputs!$B$20,0)/Inputs!$B$24)*DCF!C$6</f>
        <v>-817.26123138878961</v>
      </c>
      <c r="CY668" s="15">
        <f ca="1">(BR668*DCF!D$46-DCF!D$5*MAX(BR668*DCF!D$46,0)-MAX(BR668-BQ668,0)/Inputs!$B$24)*DCF!D$6</f>
        <v>-2834.1158070956189</v>
      </c>
      <c r="CZ668" s="15">
        <f ca="1">(BS668*DCF!E$46-DCF!E$5*MAX(BS668*DCF!E$46,0)-MAX(BS668-BR668,0)/Inputs!$B$24)*DCF!E$6</f>
        <v>-3196.4822544769718</v>
      </c>
      <c r="DA668" s="15">
        <f ca="1">(BT668*DCF!F$46-DCF!F$5*MAX(BT668*DCF!F$46,0)-MAX(BT668-BS668,0)/Inputs!$B$24)*DCF!F$6</f>
        <v>-3346.1863063083479</v>
      </c>
      <c r="DB668" s="15">
        <f ca="1">(BU668*DCF!G$46-DCF!G$5*MAX(BU668*DCF!G$46,0)-MAX(BU668-BT668,0)/Inputs!$B$24)*DCF!G$6</f>
        <v>-2291.910311000353</v>
      </c>
      <c r="DC668" s="15">
        <f ca="1">(BV668*DCF!H$46-DCF!H$5*MAX(BV668*DCF!H$46,0)-MAX(BV668-BU668,0)/Inputs!$B$24)*DCF!H$6</f>
        <v>-2000.2688268084928</v>
      </c>
      <c r="DD668" s="15">
        <f ca="1">(BW668*DCF!I$46-DCF!I$5*MAX(BW668*DCF!I$46,0)-MAX(BW668-BV668,0)/Inputs!$B$24)*DCF!I$6</f>
        <v>624.00306439971394</v>
      </c>
      <c r="DE668" s="15">
        <f ca="1">(BX668*DCF!J$46-DCF!J$5*MAX(BX668*DCF!J$46,0)-MAX(BX668-BW668,0)/Inputs!$B$24)*DCF!J$6</f>
        <v>-381.9866818118536</v>
      </c>
      <c r="DF668" s="15">
        <f ca="1">(BY668*DCF!K$46-DCF!K$5*MAX(BY668*DCF!K$46,0)-MAX(BY668-BX668,0)/Inputs!$B$24)*DCF!K$6</f>
        <v>114.23258817307173</v>
      </c>
      <c r="DG668" s="15">
        <f ca="1">(BZ668*DCF!L$46-DCF!L$5*MAX(BZ668*DCF!L$46,0)-MAX(BZ668-BY668,0)/Inputs!$B$24)*DCF!L$6</f>
        <v>2840.0888765348582</v>
      </c>
      <c r="DH668" s="15">
        <f ca="1">(CA668*DCF!M$46-DCF!M$5*MAX(CA668*DCF!M$46,0)-MAX(CA668-BZ668,0)/Inputs!$B$24)*DCF!M$6</f>
        <v>1881.8615721266106</v>
      </c>
      <c r="DI668" s="15">
        <f ca="1">SUM(CB668:CL668)+BE668*DCF!M$10*(1+Inputs!$B$30)*(1-Inputs!$B$33)*(1-Inputs!$B$30/Inputs!$B$31)/(Inputs!$B$29-Inputs!$B$30)*DCF!M$6</f>
        <v>144643.26464351811</v>
      </c>
      <c r="DJ668" s="15">
        <f ca="1">SUM(CM668:CW668)+BP668*DCF!M$28*(1+Inputs!$B$30)*(1-Inputs!$B$33)*(1-Inputs!$B$30/Inputs!$B$31)/(Inputs!$B$29-Inputs!$B$30)*DCF!M$6</f>
        <v>618294.04057683423</v>
      </c>
      <c r="DK668" s="15">
        <f ca="1">SUM(CX668:DH668)+CA668*DCF!M$46*(1+Inputs!$B$30)*(1-Inputs!$B$33)*(1-Inputs!$B$30/Inputs!$B$31)/(Inputs!$B$29-Inputs!$B$30)*DCF!M$6</f>
        <v>69961.897902430108</v>
      </c>
      <c r="DM668" s="15">
        <f ca="1">DI668+DJ668+DK668+Inputs!$B$34+Inputs!$B$36-Inputs!$B$35</f>
        <v>909750.20312278252</v>
      </c>
    </row>
    <row r="669" spans="1:117" x14ac:dyDescent="0.75">
      <c r="A669" s="11">
        <v>656</v>
      </c>
      <c r="C669" s="24">
        <f t="shared" ca="1" si="395"/>
        <v>2.2514409380606084</v>
      </c>
      <c r="D669" s="24">
        <f t="shared" ca="1" si="395"/>
        <v>0.59698756433897371</v>
      </c>
      <c r="E669" s="24">
        <f t="shared" ca="1" si="395"/>
        <v>-0.18609652354665382</v>
      </c>
      <c r="F669" s="24">
        <f t="shared" ca="1" si="395"/>
        <v>0.49319060384346802</v>
      </c>
      <c r="G669" s="24">
        <f t="shared" ca="1" si="395"/>
        <v>-0.12500973654068095</v>
      </c>
      <c r="H669" s="24">
        <f t="shared" ca="1" si="395"/>
        <v>2.2245718245266652</v>
      </c>
      <c r="I669" s="24">
        <f t="shared" ca="1" si="395"/>
        <v>0.50850092211463993</v>
      </c>
      <c r="J669" s="24">
        <f t="shared" ca="1" si="395"/>
        <v>-1.0480940139021699</v>
      </c>
      <c r="K669" s="24">
        <f t="shared" ca="1" si="395"/>
        <v>-0.34326108491106327</v>
      </c>
      <c r="L669" s="24">
        <f t="shared" ca="1" si="395"/>
        <v>-2.6815372745805943</v>
      </c>
      <c r="M669" s="24">
        <f t="shared" ca="1" si="395"/>
        <v>0.52275323222394521</v>
      </c>
      <c r="N669" s="24">
        <f ca="1">SQRT(Inputs!$B$38)*C669+SQRT(1-Inputs!$B$38)*_xlfn.NORM.S.INV(RAND())</f>
        <v>0.44647560924338181</v>
      </c>
      <c r="O669" s="24">
        <f ca="1">SQRT(Inputs!$B$38)*D669+SQRT(1-Inputs!$B$38)*_xlfn.NORM.S.INV(RAND())</f>
        <v>-0.64392507595935211</v>
      </c>
      <c r="P669" s="24">
        <f ca="1">SQRT(Inputs!$B$38)*E669+SQRT(1-Inputs!$B$38)*_xlfn.NORM.S.INV(RAND())</f>
        <v>-0.9323486867816253</v>
      </c>
      <c r="Q669" s="24">
        <f ca="1">SQRT(Inputs!$B$38)*F669+SQRT(1-Inputs!$B$38)*_xlfn.NORM.S.INV(RAND())</f>
        <v>0.39240600016207955</v>
      </c>
      <c r="R669" s="24">
        <f ca="1">SQRT(Inputs!$B$38)*G669+SQRT(1-Inputs!$B$38)*_xlfn.NORM.S.INV(RAND())</f>
        <v>0.59551707636085105</v>
      </c>
      <c r="S669" s="24">
        <f ca="1">SQRT(Inputs!$B$38)*H669+SQRT(1-Inputs!$B$38)*_xlfn.NORM.S.INV(RAND())</f>
        <v>3.140666878588565</v>
      </c>
      <c r="T669" s="24">
        <f ca="1">SQRT(Inputs!$B$38)*I669+SQRT(1-Inputs!$B$38)*_xlfn.NORM.S.INV(RAND())</f>
        <v>-0.26357707133832875</v>
      </c>
      <c r="U669" s="24">
        <f ca="1">SQRT(Inputs!$B$38)*J669+SQRT(1-Inputs!$B$38)*_xlfn.NORM.S.INV(RAND())</f>
        <v>-0.43128207123995288</v>
      </c>
      <c r="V669" s="24">
        <f ca="1">SQRT(Inputs!$B$38)*K669+SQRT(1-Inputs!$B$38)*_xlfn.NORM.S.INV(RAND())</f>
        <v>-0.55454993885074388</v>
      </c>
      <c r="W669" s="24">
        <f ca="1">SQRT(Inputs!$B$38)*L669+SQRT(1-Inputs!$B$38)*_xlfn.NORM.S.INV(RAND())</f>
        <v>-2.085500940428032</v>
      </c>
      <c r="X669" s="24">
        <f ca="1">SQRT(Inputs!$B$38)*M669+SQRT(1-Inputs!$B$38)*_xlfn.NORM.S.INV(RAND())</f>
        <v>0.24541745825896089</v>
      </c>
      <c r="Y669" s="24">
        <f ca="1">SQRT(Inputs!$B$38)*C669+SQRT(1-Inputs!$B$38)*_xlfn.NORM.S.INV(RAND())</f>
        <v>2.3658958234445002</v>
      </c>
      <c r="Z669" s="24">
        <f ca="1">SQRT(Inputs!$B$38)*D669+SQRT(1-Inputs!$B$38)*_xlfn.NORM.S.INV(RAND())</f>
        <v>-0.70297731848543443</v>
      </c>
      <c r="AA669" s="24">
        <f ca="1">SQRT(Inputs!$B$38)*E669+SQRT(1-Inputs!$B$38)*_xlfn.NORM.S.INV(RAND())</f>
        <v>0.99268051964303405</v>
      </c>
      <c r="AB669" s="24">
        <f ca="1">SQRT(Inputs!$B$38)*F669+SQRT(1-Inputs!$B$38)*_xlfn.NORM.S.INV(RAND())</f>
        <v>1.58917714226312</v>
      </c>
      <c r="AC669" s="24">
        <f ca="1">SQRT(Inputs!$B$38)*G669+SQRT(1-Inputs!$B$38)*_xlfn.NORM.S.INV(RAND())</f>
        <v>0.22431960135638906</v>
      </c>
      <c r="AD669" s="24">
        <f ca="1">SQRT(Inputs!$B$38)*H669+SQRT(1-Inputs!$B$38)*_xlfn.NORM.S.INV(RAND())</f>
        <v>2.6247532160996121</v>
      </c>
      <c r="AE669" s="24">
        <f ca="1">SQRT(Inputs!$B$38)*I669+SQRT(1-Inputs!$B$38)*_xlfn.NORM.S.INV(RAND())</f>
        <v>-0.47324900456283292</v>
      </c>
      <c r="AF669" s="24">
        <f ca="1">SQRT(Inputs!$B$38)*J669+SQRT(1-Inputs!$B$38)*_xlfn.NORM.S.INV(RAND())</f>
        <v>-2.1158507421373969</v>
      </c>
      <c r="AG669" s="24">
        <f ca="1">SQRT(Inputs!$B$38)*K669+SQRT(1-Inputs!$B$38)*_xlfn.NORM.S.INV(RAND())</f>
        <v>-1.0511178967106432</v>
      </c>
      <c r="AH669" s="24">
        <f ca="1">SQRT(Inputs!$B$38)*L669+SQRT(1-Inputs!$B$38)*_xlfn.NORM.S.INV(RAND())</f>
        <v>-3.2556208702639466</v>
      </c>
      <c r="AI669" s="24">
        <f ca="1">SQRT(Inputs!$B$38)*M669+SQRT(1-Inputs!$B$38)*_xlfn.NORM.S.INV(RAND())</f>
        <v>-6.5759633783453619E-2</v>
      </c>
      <c r="AJ669" s="24">
        <f ca="1">SQRT(Inputs!$B$38)*C669+SQRT(1-Inputs!$B$38)*_xlfn.NORM.S.INV(RAND())</f>
        <v>1.5261077136480443</v>
      </c>
      <c r="AK669" s="24">
        <f ca="1">SQRT(Inputs!$B$38)*D669+SQRT(1-Inputs!$B$38)*_xlfn.NORM.S.INV(RAND())</f>
        <v>0.56519949164829664</v>
      </c>
      <c r="AL669" s="24">
        <f ca="1">SQRT(Inputs!$B$38)*E669+SQRT(1-Inputs!$B$38)*_xlfn.NORM.S.INV(RAND())</f>
        <v>-4.5835824808018864E-2</v>
      </c>
      <c r="AM669" s="24">
        <f ca="1">SQRT(Inputs!$B$38)*F669+SQRT(1-Inputs!$B$38)*_xlfn.NORM.S.INV(RAND())</f>
        <v>0.28449897446502082</v>
      </c>
      <c r="AN669" s="24">
        <f ca="1">SQRT(Inputs!$B$38)*G669+SQRT(1-Inputs!$B$38)*_xlfn.NORM.S.INV(RAND())</f>
        <v>-0.24081265484047848</v>
      </c>
      <c r="AO669" s="24">
        <f ca="1">SQRT(Inputs!$B$38)*H669+SQRT(1-Inputs!$B$38)*_xlfn.NORM.S.INV(RAND())</f>
        <v>-0.32886930504640155</v>
      </c>
      <c r="AP669" s="24">
        <f ca="1">SQRT(Inputs!$B$38)*I669+SQRT(1-Inputs!$B$38)*_xlfn.NORM.S.INV(RAND())</f>
        <v>-0.80253297567158377</v>
      </c>
      <c r="AQ669" s="24">
        <f ca="1">SQRT(Inputs!$B$38)*J669+SQRT(1-Inputs!$B$38)*_xlfn.NORM.S.INV(RAND())</f>
        <v>-7.9411577374162989E-2</v>
      </c>
      <c r="AR669" s="24">
        <f ca="1">SQRT(Inputs!$B$38)*K669+SQRT(1-Inputs!$B$38)*_xlfn.NORM.S.INV(RAND())</f>
        <v>-1.4733558083780927</v>
      </c>
      <c r="AS669" s="24">
        <f ca="1">SQRT(Inputs!$B$38)*L669+SQRT(1-Inputs!$B$38)*_xlfn.NORM.S.INV(RAND())</f>
        <v>-0.69587947421169749</v>
      </c>
      <c r="AT669" s="24">
        <f ca="1">SQRT(Inputs!$B$38)*M669+SQRT(1-Inputs!$B$38)*_xlfn.NORM.S.INV(RAND())</f>
        <v>-1.0279445487241925</v>
      </c>
      <c r="AU669" s="15">
        <f ca="1">Inputs!$B$6*EXP($B$8-0.5*C$5^2+C$5*N669)</f>
        <v>5334.1498414416492</v>
      </c>
      <c r="AV669" s="15">
        <f t="shared" ca="1" si="365"/>
        <v>5906.3899325788325</v>
      </c>
      <c r="AW669" s="15">
        <f t="shared" ca="1" si="366"/>
        <v>6350.7578448042395</v>
      </c>
      <c r="AX669" s="15">
        <f t="shared" ca="1" si="367"/>
        <v>8143.2270289375292</v>
      </c>
      <c r="AY669" s="15">
        <f t="shared" ca="1" si="368"/>
        <v>10668.635044282453</v>
      </c>
      <c r="AZ669" s="15">
        <f t="shared" ca="1" si="369"/>
        <v>18439.322836778359</v>
      </c>
      <c r="BA669" s="15">
        <f t="shared" ca="1" si="370"/>
        <v>21951.047483239407</v>
      </c>
      <c r="BB669" s="15">
        <f t="shared" ca="1" si="371"/>
        <v>25738.243585578428</v>
      </c>
      <c r="BC669" s="15">
        <f t="shared" ca="1" si="372"/>
        <v>29879.732163164997</v>
      </c>
      <c r="BD669" s="15">
        <f t="shared" ca="1" si="373"/>
        <v>30118.330159384048</v>
      </c>
      <c r="BE669" s="15">
        <f t="shared" ca="1" si="374"/>
        <v>37740.392368509572</v>
      </c>
      <c r="BF669" s="15">
        <f ca="1">Inputs!$B$13*EXP($B$9-0.5*C$6^2+C$6*Y669)</f>
        <v>22108.172462184906</v>
      </c>
      <c r="BG669" s="15">
        <f t="shared" ca="1" si="375"/>
        <v>23734.196322628533</v>
      </c>
      <c r="BH669" s="15">
        <f t="shared" ca="1" si="376"/>
        <v>34188.817986212322</v>
      </c>
      <c r="BI669" s="15">
        <f t="shared" ca="1" si="377"/>
        <v>53450.233866355069</v>
      </c>
      <c r="BJ669" s="15">
        <f t="shared" ca="1" si="378"/>
        <v>67679.910016972601</v>
      </c>
      <c r="BK669" s="15">
        <f t="shared" ca="1" si="379"/>
        <v>118742.48259567529</v>
      </c>
      <c r="BL669" s="15">
        <f t="shared" ca="1" si="380"/>
        <v>137184.08356714607</v>
      </c>
      <c r="BM669" s="15">
        <f t="shared" ca="1" si="381"/>
        <v>129651.89177900914</v>
      </c>
      <c r="BN669" s="15">
        <f t="shared" ca="1" si="382"/>
        <v>140583.81142669544</v>
      </c>
      <c r="BO669" s="15">
        <f t="shared" ca="1" si="383"/>
        <v>118475.53428417171</v>
      </c>
      <c r="BP669" s="15">
        <f t="shared" ca="1" si="384"/>
        <v>144738.8068649341</v>
      </c>
      <c r="BQ669" s="15">
        <f ca="1">Inputs!$B$20*EXP($B$10-0.5*C$7^2+C$7*AJ669)</f>
        <v>7370.2924986916414</v>
      </c>
      <c r="BR669" s="15">
        <f t="shared" ca="1" si="385"/>
        <v>11966.785926194316</v>
      </c>
      <c r="BS669" s="15">
        <f t="shared" ca="1" si="386"/>
        <v>16172.917522825846</v>
      </c>
      <c r="BT669" s="15">
        <f t="shared" ca="1" si="387"/>
        <v>24026.857977258838</v>
      </c>
      <c r="BU669" s="15">
        <f t="shared" ca="1" si="388"/>
        <v>31413.515376799827</v>
      </c>
      <c r="BV669" s="15">
        <f t="shared" ca="1" si="389"/>
        <v>40584.035669658719</v>
      </c>
      <c r="BW669" s="15">
        <f t="shared" ca="1" si="390"/>
        <v>47785.948592783978</v>
      </c>
      <c r="BX669" s="15">
        <f t="shared" ca="1" si="391"/>
        <v>65780.719523183259</v>
      </c>
      <c r="BY669" s="15">
        <f t="shared" ca="1" si="392"/>
        <v>69529.064837679223</v>
      </c>
      <c r="BZ669" s="15">
        <f t="shared" ca="1" si="393"/>
        <v>85843.96563461906</v>
      </c>
      <c r="CA669" s="15">
        <f t="shared" ca="1" si="394"/>
        <v>100452.6028023511</v>
      </c>
      <c r="CB669" s="15">
        <f ca="1">(AU669*DCF!C$10-DCF!C$5*MAX(AU669*DCF!C$10,0)-MAX(AU669-Inputs!$B$6,0)/Inputs!$B$10)*DCF!C$6</f>
        <v>1040.4225159975842</v>
      </c>
      <c r="CC669" s="15">
        <f ca="1">(AV669*DCF!D$10-DCF!D$5*MAX(AV669*DCF!D$10,0)-MAX(AV669-AU669,0)/Inputs!$B$10)*DCF!D$6</f>
        <v>1300.1167619510729</v>
      </c>
      <c r="CD669" s="15">
        <f ca="1">(AW669*DCF!E$10-DCF!E$5*MAX(AW669*DCF!E$10,0)-MAX(AW669-AV669,0)/Inputs!$B$10)*DCF!E$6</f>
        <v>1366.1988349551327</v>
      </c>
      <c r="CE669" s="15">
        <f ca="1">(AX669*DCF!F$10-DCF!F$5*MAX(AX669*DCF!F$10,0)-MAX(AX669-AW669,0)/Inputs!$B$10)*DCF!F$6</f>
        <v>1404.6850859976464</v>
      </c>
      <c r="CF669" s="15">
        <f ca="1">(AY669*DCF!G$10-DCF!G$5*MAX(AY669*DCF!G$10,0)-MAX(AY669-AX669,0)/Inputs!$B$10)*DCF!G$6</f>
        <v>1712.7368849593322</v>
      </c>
      <c r="CG669" s="15">
        <f ca="1">(AZ669*DCF!H$10-DCF!H$5*MAX(AZ669*DCF!H$10,0)-MAX(AZ669-AY669,0)/Inputs!$B$10)*DCF!H$6</f>
        <v>2200.1828293971794</v>
      </c>
      <c r="CH669" s="15">
        <f ca="1">(BA669*DCF!I$10-DCF!I$5*MAX(BA669*DCF!I$10,0)-MAX(BA669-AZ669,0)/Inputs!$B$10)*DCF!I$6</f>
        <v>3433.609716804644</v>
      </c>
      <c r="CI669" s="15">
        <f ca="1">(BB669*DCF!J$10-DCF!J$5*MAX(BB669*DCF!J$10,0)-MAX(BB669-BA669,0)/Inputs!$B$10)*DCF!J$6</f>
        <v>3842.8551590315601</v>
      </c>
      <c r="CJ669" s="15">
        <f ca="1">(BC669*DCF!K$10-DCF!K$5*MAX(BC669*DCF!K$10,0)-MAX(BC669-BB669,0)/Inputs!$B$10)*DCF!K$6</f>
        <v>4230.4116511888524</v>
      </c>
      <c r="CK669" s="15">
        <f ca="1">(BD669*DCF!L$10-DCF!L$5*MAX(BD669*DCF!L$10,0)-MAX(BD669-BC669,0)/Inputs!$B$10)*DCF!L$6</f>
        <v>4511.5623330700373</v>
      </c>
      <c r="CL669" s="15">
        <f ca="1">(BE669*DCF!M$10-DCF!M$5*MAX(BE669*DCF!M$10,0)-MAX(BE669-BD669,0)/Inputs!$B$10)*DCF!M$6</f>
        <v>4415.1207272810861</v>
      </c>
      <c r="CM669" s="15">
        <f ca="1">(BF669*DCF!C$28-DCF!C$5*MAX(BF669*DCF!C$28,0)-MAX(BF669-Inputs!$B$13,0)/Inputs!$B$17)*DCF!C$6</f>
        <v>4271.2478933807806</v>
      </c>
      <c r="CN669" s="15">
        <f ca="1">(BG669*DCF!D$28-DCF!D$5*MAX(BG669*DCF!D$28,0)-MAX(BG669-BF669,0)/Inputs!$B$17)*DCF!D$6</f>
        <v>6643.362776003637</v>
      </c>
      <c r="CO669" s="15">
        <f ca="1">(BH669*DCF!E$28-DCF!E$5*MAX(BH669*DCF!E$28,0)-MAX(BH669-BG669,0)/Inputs!$B$17)*DCF!E$6</f>
        <v>7622.4200106478493</v>
      </c>
      <c r="CP669" s="15">
        <f ca="1">(BI669*DCF!F$28-DCF!F$5*MAX(BI669*DCF!F$28,0)-MAX(BI669-BH669,0)/Inputs!$B$17)*DCF!F$6</f>
        <v>11003.485358573389</v>
      </c>
      <c r="CQ669" s="15">
        <f ca="1">(BJ669*DCF!G$28-DCF!G$5*MAX(BJ669*DCF!G$28,0)-MAX(BJ669-BI669,0)/Inputs!$B$17)*DCF!G$6</f>
        <v>15166.77518340345</v>
      </c>
      <c r="CR669" s="15">
        <f ca="1">(BK669*DCF!H$28-DCF!H$5*MAX(BK669*DCF!H$28,0)-MAX(BK669-BJ669,0)/Inputs!$B$17)*DCF!H$6</f>
        <v>21432.635217815703</v>
      </c>
      <c r="CS669" s="15">
        <f ca="1">(BL669*DCF!I$28-DCF!I$5*MAX(BL669*DCF!I$28,0)-MAX(BL669-BK669,0)/Inputs!$B$17)*DCF!I$6</f>
        <v>29612.318784545692</v>
      </c>
      <c r="CT669" s="15">
        <f ca="1">(BM669*DCF!J$28-DCF!J$5*MAX(BM669*DCF!J$28,0)-MAX(BM669-BL669,0)/Inputs!$B$17)*DCF!J$6</f>
        <v>28923.13510283619</v>
      </c>
      <c r="CU669" s="15">
        <f ca="1">(BN669*DCF!K$28-DCF!K$5*MAX(BN669*DCF!K$28,0)-MAX(BN669-BM669,0)/Inputs!$B$17)*DCF!K$6</f>
        <v>28349.929259905275</v>
      </c>
      <c r="CV669" s="15">
        <f ca="1">(BO669*DCF!L$28-DCF!L$5*MAX(BO669*DCF!L$28,0)-MAX(BO669-BN669,0)/Inputs!$B$17)*DCF!L$6</f>
        <v>23638.355876174632</v>
      </c>
      <c r="CW669" s="15">
        <f ca="1">(BP669*DCF!M$28-DCF!M$5*MAX(BP669*DCF!M$28,0)-MAX(BP669-BO669,0)/Inputs!$B$17)*DCF!M$6</f>
        <v>24487.440312040875</v>
      </c>
      <c r="CX669" s="15">
        <f ca="1">(BQ669*DCF!C$46-DCF!C$5*MAX(BQ669*DCF!C$46,0)-MAX(BQ669-Inputs!$B$20,0)/Inputs!$B$24)*DCF!C$6</f>
        <v>-3627.9162808487122</v>
      </c>
      <c r="CY669" s="15">
        <f ca="1">(BR669*DCF!D$46-DCF!D$5*MAX(BR669*DCF!D$46,0)-MAX(BR669-BQ669,0)/Inputs!$B$24)*DCF!D$6</f>
        <v>-4003.7368797019139</v>
      </c>
      <c r="CZ669" s="15">
        <f ca="1">(BS669*DCF!E$46-DCF!E$5*MAX(BS669*DCF!E$46,0)-MAX(BS669-BR669,0)/Inputs!$B$24)*DCF!E$6</f>
        <v>-3570.4169386570088</v>
      </c>
      <c r="DA669" s="15">
        <f ca="1">(BT669*DCF!F$46-DCF!F$5*MAX(BT669*DCF!F$46,0)-MAX(BT669-BS669,0)/Inputs!$B$24)*DCF!F$6</f>
        <v>-4609.6557087446799</v>
      </c>
      <c r="DB669" s="15">
        <f ca="1">(BU669*DCF!G$46-DCF!G$5*MAX(BU669*DCF!G$46,0)-MAX(BU669-BT669,0)/Inputs!$B$24)*DCF!G$6</f>
        <v>-3541.4141984229082</v>
      </c>
      <c r="DC669" s="15">
        <f ca="1">(BV669*DCF!H$46-DCF!H$5*MAX(BV669*DCF!H$46,0)-MAX(BV669-BU669,0)/Inputs!$B$24)*DCF!H$6</f>
        <v>-2849.6829922958282</v>
      </c>
      <c r="DD669" s="15">
        <f ca="1">(BW669*DCF!I$46-DCF!I$5*MAX(BW669*DCF!I$46,0)-MAX(BW669-BV669,0)/Inputs!$B$24)*DCF!I$6</f>
        <v>-963.75558705634251</v>
      </c>
      <c r="DE669" s="15">
        <f ca="1">(BX669*DCF!J$46-DCF!J$5*MAX(BX669*DCF!J$46,0)-MAX(BX669-BW669,0)/Inputs!$B$24)*DCF!J$6</f>
        <v>-2012.6000327138095</v>
      </c>
      <c r="DF669" s="15">
        <f ca="1">(BY669*DCF!K$46-DCF!K$5*MAX(BY669*DCF!K$46,0)-MAX(BY669-BX669,0)/Inputs!$B$24)*DCF!K$6</f>
        <v>3053.4872132230607</v>
      </c>
      <c r="DG669" s="15">
        <f ca="1">(BZ669*DCF!L$46-DCF!L$5*MAX(BZ669*DCF!L$46,0)-MAX(BZ669-BY669,0)/Inputs!$B$24)*DCF!L$6</f>
        <v>2241.8804841526512</v>
      </c>
      <c r="DH669" s="15">
        <f ca="1">(CA669*DCF!M$46-DCF!M$5*MAX(CA669*DCF!M$46,0)-MAX(CA669-BZ669,0)/Inputs!$B$24)*DCF!M$6</f>
        <v>4821.0635771988336</v>
      </c>
      <c r="DI669" s="15">
        <f ca="1">SUM(CB669:CL669)+BE669*DCF!M$10*(1+Inputs!$B$30)*(1-Inputs!$B$33)*(1-Inputs!$B$30/Inputs!$B$31)/(Inputs!$B$29-Inputs!$B$30)*DCF!M$6</f>
        <v>134489.91352721967</v>
      </c>
      <c r="DJ669" s="15">
        <f ca="1">SUM(CM669:CW669)+BP669*DCF!M$28*(1+Inputs!$B$30)*(1-Inputs!$B$33)*(1-Inputs!$B$30/Inputs!$B$31)/(Inputs!$B$29-Inputs!$B$30)*DCF!M$6</f>
        <v>738231.12374557881</v>
      </c>
      <c r="DK669" s="15">
        <f ca="1">SUM(CX669:DH669)+CA669*DCF!M$46*(1+Inputs!$B$30)*(1-Inputs!$B$33)*(1-Inputs!$B$30/Inputs!$B$31)/(Inputs!$B$29-Inputs!$B$30)*DCF!M$6</f>
        <v>140248.87596007678</v>
      </c>
      <c r="DM669" s="15">
        <f ca="1">DI669+DJ669+DK669+Inputs!$B$34+Inputs!$B$36-Inputs!$B$35</f>
        <v>1089820.9132328753</v>
      </c>
    </row>
    <row r="670" spans="1:117" x14ac:dyDescent="0.75">
      <c r="A670" s="11">
        <v>657</v>
      </c>
      <c r="C670" s="24">
        <f t="shared" ca="1" si="395"/>
        <v>2.0643582009212205</v>
      </c>
      <c r="D670" s="24">
        <f t="shared" ca="1" si="395"/>
        <v>-0.38081056622032711</v>
      </c>
      <c r="E670" s="24">
        <f t="shared" ca="1" si="395"/>
        <v>2.5889306930591558</v>
      </c>
      <c r="F670" s="24">
        <f t="shared" ca="1" si="395"/>
        <v>0.74631005281739549</v>
      </c>
      <c r="G670" s="24">
        <f t="shared" ca="1" si="395"/>
        <v>-0.95776098911510466</v>
      </c>
      <c r="H670" s="24">
        <f t="shared" ca="1" si="395"/>
        <v>0.36082512409953982</v>
      </c>
      <c r="I670" s="24">
        <f t="shared" ca="1" si="395"/>
        <v>-0.78235917164746793</v>
      </c>
      <c r="J670" s="24">
        <f t="shared" ca="1" si="395"/>
        <v>-0.31403600697238443</v>
      </c>
      <c r="K670" s="24">
        <f t="shared" ca="1" si="395"/>
        <v>0.15801401095807308</v>
      </c>
      <c r="L670" s="24">
        <f t="shared" ca="1" si="395"/>
        <v>0.13405152219799249</v>
      </c>
      <c r="M670" s="24">
        <f t="shared" ca="1" si="395"/>
        <v>-0.73265889415074981</v>
      </c>
      <c r="N670" s="24">
        <f ca="1">SQRT(Inputs!$B$38)*C670+SQRT(1-Inputs!$B$38)*_xlfn.NORM.S.INV(RAND())</f>
        <v>1.4754413519042939</v>
      </c>
      <c r="O670" s="24">
        <f ca="1">SQRT(Inputs!$B$38)*D670+SQRT(1-Inputs!$B$38)*_xlfn.NORM.S.INV(RAND())</f>
        <v>-0.32376723558424975</v>
      </c>
      <c r="P670" s="24">
        <f ca="1">SQRT(Inputs!$B$38)*E670+SQRT(1-Inputs!$B$38)*_xlfn.NORM.S.INV(RAND())</f>
        <v>2.0734321022116502</v>
      </c>
      <c r="Q670" s="24">
        <f ca="1">SQRT(Inputs!$B$38)*F670+SQRT(1-Inputs!$B$38)*_xlfn.NORM.S.INV(RAND())</f>
        <v>0.3217596443772584</v>
      </c>
      <c r="R670" s="24">
        <f ca="1">SQRT(Inputs!$B$38)*G670+SQRT(1-Inputs!$B$38)*_xlfn.NORM.S.INV(RAND())</f>
        <v>-0.35299197374237862</v>
      </c>
      <c r="S670" s="24">
        <f ca="1">SQRT(Inputs!$B$38)*H670+SQRT(1-Inputs!$B$38)*_xlfn.NORM.S.INV(RAND())</f>
        <v>1.2795954331728241</v>
      </c>
      <c r="T670" s="24">
        <f ca="1">SQRT(Inputs!$B$38)*I670+SQRT(1-Inputs!$B$38)*_xlfn.NORM.S.INV(RAND())</f>
        <v>1.4432666237037513</v>
      </c>
      <c r="U670" s="24">
        <f ca="1">SQRT(Inputs!$B$38)*J670+SQRT(1-Inputs!$B$38)*_xlfn.NORM.S.INV(RAND())</f>
        <v>-0.76797959357755119</v>
      </c>
      <c r="V670" s="24">
        <f ca="1">SQRT(Inputs!$B$38)*K670+SQRT(1-Inputs!$B$38)*_xlfn.NORM.S.INV(RAND())</f>
        <v>-0.92654528861343399</v>
      </c>
      <c r="W670" s="24">
        <f ca="1">SQRT(Inputs!$B$38)*L670+SQRT(1-Inputs!$B$38)*_xlfn.NORM.S.INV(RAND())</f>
        <v>1.0169497207708174</v>
      </c>
      <c r="X670" s="24">
        <f ca="1">SQRT(Inputs!$B$38)*M670+SQRT(1-Inputs!$B$38)*_xlfn.NORM.S.INV(RAND())</f>
        <v>-1.5630548613496738</v>
      </c>
      <c r="Y670" s="24">
        <f ca="1">SQRT(Inputs!$B$38)*C670+SQRT(1-Inputs!$B$38)*_xlfn.NORM.S.INV(RAND())</f>
        <v>0.894599143648238</v>
      </c>
      <c r="Z670" s="24">
        <f ca="1">SQRT(Inputs!$B$38)*D670+SQRT(1-Inputs!$B$38)*_xlfn.NORM.S.INV(RAND())</f>
        <v>-1.3762962330042261</v>
      </c>
      <c r="AA670" s="24">
        <f ca="1">SQRT(Inputs!$B$38)*E670+SQRT(1-Inputs!$B$38)*_xlfn.NORM.S.INV(RAND())</f>
        <v>0.92890852769213106</v>
      </c>
      <c r="AB670" s="24">
        <f ca="1">SQRT(Inputs!$B$38)*F670+SQRT(1-Inputs!$B$38)*_xlfn.NORM.S.INV(RAND())</f>
        <v>1.307376414887754</v>
      </c>
      <c r="AC670" s="24">
        <f ca="1">SQRT(Inputs!$B$38)*G670+SQRT(1-Inputs!$B$38)*_xlfn.NORM.S.INV(RAND())</f>
        <v>-0.91391718955633516</v>
      </c>
      <c r="AD670" s="24">
        <f ca="1">SQRT(Inputs!$B$38)*H670+SQRT(1-Inputs!$B$38)*_xlfn.NORM.S.INV(RAND())</f>
        <v>0.5759107652385137</v>
      </c>
      <c r="AE670" s="24">
        <f ca="1">SQRT(Inputs!$B$38)*I670+SQRT(1-Inputs!$B$38)*_xlfn.NORM.S.INV(RAND())</f>
        <v>-0.4221603788104335</v>
      </c>
      <c r="AF670" s="24">
        <f ca="1">SQRT(Inputs!$B$38)*J670+SQRT(1-Inputs!$B$38)*_xlfn.NORM.S.INV(RAND())</f>
        <v>0.18328426355936364</v>
      </c>
      <c r="AG670" s="24">
        <f ca="1">SQRT(Inputs!$B$38)*K670+SQRT(1-Inputs!$B$38)*_xlfn.NORM.S.INV(RAND())</f>
        <v>0.50893806810043896</v>
      </c>
      <c r="AH670" s="24">
        <f ca="1">SQRT(Inputs!$B$38)*L670+SQRT(1-Inputs!$B$38)*_xlfn.NORM.S.INV(RAND())</f>
        <v>-0.2204307471137667</v>
      </c>
      <c r="AI670" s="24">
        <f ca="1">SQRT(Inputs!$B$38)*M670+SQRT(1-Inputs!$B$38)*_xlfn.NORM.S.INV(RAND())</f>
        <v>-1.008500270516768</v>
      </c>
      <c r="AJ670" s="24">
        <f ca="1">SQRT(Inputs!$B$38)*C670+SQRT(1-Inputs!$B$38)*_xlfn.NORM.S.INV(RAND())</f>
        <v>0.14125123905769998</v>
      </c>
      <c r="AK670" s="24">
        <f ca="1">SQRT(Inputs!$B$38)*D670+SQRT(1-Inputs!$B$38)*_xlfn.NORM.S.INV(RAND())</f>
        <v>1.3453127372270344</v>
      </c>
      <c r="AL670" s="24">
        <f ca="1">SQRT(Inputs!$B$38)*E670+SQRT(1-Inputs!$B$38)*_xlfn.NORM.S.INV(RAND())</f>
        <v>2.8775570251167943</v>
      </c>
      <c r="AM670" s="24">
        <f ca="1">SQRT(Inputs!$B$38)*F670+SQRT(1-Inputs!$B$38)*_xlfn.NORM.S.INV(RAND())</f>
        <v>0.98562508615974875</v>
      </c>
      <c r="AN670" s="24">
        <f ca="1">SQRT(Inputs!$B$38)*G670+SQRT(1-Inputs!$B$38)*_xlfn.NORM.S.INV(RAND())</f>
        <v>-0.91859064325141793</v>
      </c>
      <c r="AO670" s="24">
        <f ca="1">SQRT(Inputs!$B$38)*H670+SQRT(1-Inputs!$B$38)*_xlfn.NORM.S.INV(RAND())</f>
        <v>-2.549677575928877E-2</v>
      </c>
      <c r="AP670" s="24">
        <f ca="1">SQRT(Inputs!$B$38)*I670+SQRT(1-Inputs!$B$38)*_xlfn.NORM.S.INV(RAND())</f>
        <v>0.8033383180672915</v>
      </c>
      <c r="AQ670" s="24">
        <f ca="1">SQRT(Inputs!$B$38)*J670+SQRT(1-Inputs!$B$38)*_xlfn.NORM.S.INV(RAND())</f>
        <v>-1.2396310508630086</v>
      </c>
      <c r="AR670" s="24">
        <f ca="1">SQRT(Inputs!$B$38)*K670+SQRT(1-Inputs!$B$38)*_xlfn.NORM.S.INV(RAND())</f>
        <v>0.65895324068960337</v>
      </c>
      <c r="AS670" s="24">
        <f ca="1">SQRT(Inputs!$B$38)*L670+SQRT(1-Inputs!$B$38)*_xlfn.NORM.S.INV(RAND())</f>
        <v>-0.56987985033859645</v>
      </c>
      <c r="AT670" s="24">
        <f ca="1">SQRT(Inputs!$B$38)*M670+SQRT(1-Inputs!$B$38)*_xlfn.NORM.S.INV(RAND())</f>
        <v>0.87000625811336896</v>
      </c>
      <c r="AU670" s="15">
        <f ca="1">Inputs!$B$6*EXP($B$8-0.5*C$5^2+C$5*N670)</f>
        <v>6300.8929804091167</v>
      </c>
      <c r="AV670" s="15">
        <f t="shared" ca="1" si="365"/>
        <v>7313.1207838928422</v>
      </c>
      <c r="AW670" s="15">
        <f t="shared" ca="1" si="366"/>
        <v>11794.492202533493</v>
      </c>
      <c r="AX670" s="15">
        <f t="shared" ca="1" si="367"/>
        <v>14990.534927323997</v>
      </c>
      <c r="AY670" s="15">
        <f t="shared" ca="1" si="368"/>
        <v>17580.075120367288</v>
      </c>
      <c r="AZ670" s="15">
        <f t="shared" ca="1" si="369"/>
        <v>24754.404118586666</v>
      </c>
      <c r="BA670" s="15">
        <f t="shared" ca="1" si="370"/>
        <v>35232.555420048084</v>
      </c>
      <c r="BB670" s="15">
        <f t="shared" ca="1" si="371"/>
        <v>39940.866424115979</v>
      </c>
      <c r="BC670" s="15">
        <f t="shared" ca="1" si="372"/>
        <v>44732.20824484482</v>
      </c>
      <c r="BD670" s="15">
        <f t="shared" ca="1" si="373"/>
        <v>60269.761280961502</v>
      </c>
      <c r="BE670" s="15">
        <f t="shared" ca="1" si="374"/>
        <v>64053.024702982664</v>
      </c>
      <c r="BF670" s="15">
        <f ca="1">Inputs!$B$13*EXP($B$9-0.5*C$6^2+C$6*Y670)</f>
        <v>16514.95222836794</v>
      </c>
      <c r="BG670" s="15">
        <f t="shared" ca="1" si="375"/>
        <v>15701.294026603829</v>
      </c>
      <c r="BH670" s="15">
        <f t="shared" ca="1" si="376"/>
        <v>22379.554905340658</v>
      </c>
      <c r="BI670" s="15">
        <f t="shared" ca="1" si="377"/>
        <v>33502.684708424436</v>
      </c>
      <c r="BJ670" s="15">
        <f t="shared" ca="1" si="378"/>
        <v>36002.637519662239</v>
      </c>
      <c r="BK670" s="15">
        <f t="shared" ca="1" si="379"/>
        <v>47790.351484594488</v>
      </c>
      <c r="BL670" s="15">
        <f t="shared" ca="1" si="380"/>
        <v>55579.308851434376</v>
      </c>
      <c r="BM670" s="15">
        <f t="shared" ca="1" si="381"/>
        <v>69892.362188681698</v>
      </c>
      <c r="BN670" s="15">
        <f t="shared" ca="1" si="382"/>
        <v>91364.569792336333</v>
      </c>
      <c r="BO670" s="15">
        <f t="shared" ca="1" si="383"/>
        <v>109570.87699733296</v>
      </c>
      <c r="BP670" s="15">
        <f t="shared" ca="1" si="384"/>
        <v>120299.78388098143</v>
      </c>
      <c r="BQ670" s="15">
        <f ca="1">Inputs!$B$20*EXP($B$10-0.5*C$7^2+C$7*AJ670)</f>
        <v>4509.8900582309852</v>
      </c>
      <c r="BR670" s="15">
        <f t="shared" ca="1" si="385"/>
        <v>9381.1159671745881</v>
      </c>
      <c r="BS670" s="15">
        <f t="shared" ca="1" si="386"/>
        <v>29356.346922736291</v>
      </c>
      <c r="BT670" s="15">
        <f t="shared" ca="1" si="387"/>
        <v>52419.096297921518</v>
      </c>
      <c r="BU670" s="15">
        <f t="shared" ca="1" si="388"/>
        <v>58167.981204939555</v>
      </c>
      <c r="BV670" s="15">
        <f t="shared" ca="1" si="389"/>
        <v>80464.894564787057</v>
      </c>
      <c r="BW670" s="15">
        <f t="shared" ca="1" si="390"/>
        <v>133094.48532860304</v>
      </c>
      <c r="BX670" s="15">
        <f t="shared" ca="1" si="391"/>
        <v>145192.50001478364</v>
      </c>
      <c r="BY670" s="15">
        <f t="shared" ca="1" si="392"/>
        <v>230774.71378456362</v>
      </c>
      <c r="BZ670" s="15">
        <f t="shared" ca="1" si="393"/>
        <v>291602.44734040654</v>
      </c>
      <c r="CA670" s="15">
        <f t="shared" ca="1" si="394"/>
        <v>478096.91213319305</v>
      </c>
      <c r="CB670" s="15">
        <f ca="1">(AU670*DCF!C$10-DCF!C$5*MAX(AU670*DCF!C$10,0)-MAX(AU670-Inputs!$B$6,0)/Inputs!$B$10)*DCF!C$6</f>
        <v>1033.5294651036536</v>
      </c>
      <c r="CC670" s="15">
        <f ca="1">(AV670*DCF!D$10-DCF!D$5*MAX(AV670*DCF!D$10,0)-MAX(AV670-AU670,0)/Inputs!$B$10)*DCF!D$6</f>
        <v>1535.7183883109394</v>
      </c>
      <c r="CD670" s="15">
        <f ca="1">(AW670*DCF!E$10-DCF!E$5*MAX(AW670*DCF!E$10,0)-MAX(AW670-AV670,0)/Inputs!$B$10)*DCF!E$6</f>
        <v>1713.7700724656108</v>
      </c>
      <c r="CE670" s="15">
        <f ca="1">(AX670*DCF!F$10-DCF!F$5*MAX(AX670*DCF!F$10,0)-MAX(AX670-AW670,0)/Inputs!$B$10)*DCF!F$6</f>
        <v>2607.3926326341511</v>
      </c>
      <c r="CF670" s="15">
        <f ca="1">(AY670*DCF!G$10-DCF!G$5*MAX(AY670*DCF!G$10,0)-MAX(AY670-AX670,0)/Inputs!$B$10)*DCF!G$6</f>
        <v>3124.4416381866222</v>
      </c>
      <c r="CG670" s="15">
        <f ca="1">(AZ670*DCF!H$10-DCF!H$5*MAX(AZ670*DCF!H$10,0)-MAX(AZ670-AY670,0)/Inputs!$B$10)*DCF!H$6</f>
        <v>3532.1545850228622</v>
      </c>
      <c r="CH670" s="15">
        <f ca="1">(BA670*DCF!I$10-DCF!I$5*MAX(BA670*DCF!I$10,0)-MAX(BA670-AZ670,0)/Inputs!$B$10)*DCF!I$6</f>
        <v>4716.9186530310408</v>
      </c>
      <c r="CI670" s="15">
        <f ca="1">(BB670*DCF!J$10-DCF!J$5*MAX(BB670*DCF!J$10,0)-MAX(BB670-BA670,0)/Inputs!$B$10)*DCF!J$6</f>
        <v>6140.4784082144679</v>
      </c>
      <c r="CJ670" s="15">
        <f ca="1">(BC670*DCF!K$10-DCF!K$5*MAX(BC670*DCF!K$10,0)-MAX(BC670-BB670,0)/Inputs!$B$10)*DCF!K$6</f>
        <v>6530.4522067462403</v>
      </c>
      <c r="CK670" s="15">
        <f ca="1">(BD670*DCF!L$10-DCF!L$5*MAX(BD670*DCF!L$10,0)-MAX(BD670-BC670,0)/Inputs!$B$10)*DCF!L$6</f>
        <v>7080.5689064928838</v>
      </c>
      <c r="CL670" s="15">
        <f ca="1">(BE670*DCF!M$10-DCF!M$5*MAX(BE670*DCF!M$10,0)-MAX(BE670-BD670,0)/Inputs!$B$10)*DCF!M$6</f>
        <v>8586.759010814465</v>
      </c>
      <c r="CM670" s="15">
        <f ca="1">(BF670*DCF!C$28-DCF!C$5*MAX(BF670*DCF!C$28,0)-MAX(BF670-Inputs!$B$13,0)/Inputs!$B$17)*DCF!C$6</f>
        <v>3855.9705336276079</v>
      </c>
      <c r="CN670" s="15">
        <f ca="1">(BG670*DCF!D$28-DCF!D$5*MAX(BG670*DCF!D$28,0)-MAX(BG670-BF670,0)/Inputs!$B$17)*DCF!D$6</f>
        <v>4624.3932225029339</v>
      </c>
      <c r="CO670" s="15">
        <f ca="1">(BH670*DCF!E$28-DCF!E$5*MAX(BH670*DCF!E$28,0)-MAX(BH670-BG670,0)/Inputs!$B$17)*DCF!E$6</f>
        <v>5022.0951550791588</v>
      </c>
      <c r="CP670" s="15">
        <f ca="1">(BI670*DCF!F$28-DCF!F$5*MAX(BI670*DCF!F$28,0)-MAX(BI670-BH670,0)/Inputs!$B$17)*DCF!F$6</f>
        <v>7069.9548135970899</v>
      </c>
      <c r="CQ670" s="15">
        <f ca="1">(BJ670*DCF!G$28-DCF!G$5*MAX(BJ670*DCF!G$28,0)-MAX(BJ670-BI670,0)/Inputs!$B$17)*DCF!G$6</f>
        <v>8920.6900893681886</v>
      </c>
      <c r="CR670" s="15">
        <f ca="1">(BK670*DCF!H$28-DCF!H$5*MAX(BK670*DCF!H$28,0)-MAX(BK670-BJ670,0)/Inputs!$B$17)*DCF!H$6</f>
        <v>9987.6012350575984</v>
      </c>
      <c r="CS670" s="15">
        <f ca="1">(BL670*DCF!I$28-DCF!I$5*MAX(BL670*DCF!I$28,0)-MAX(BL670-BK670,0)/Inputs!$B$17)*DCF!I$6</f>
        <v>11951.689106238047</v>
      </c>
      <c r="CT670" s="15">
        <f ca="1">(BM670*DCF!J$28-DCF!J$5*MAX(BM670*DCF!J$28,0)-MAX(BM670-BL670,0)/Inputs!$B$17)*DCF!J$6</f>
        <v>13694.005030447413</v>
      </c>
      <c r="CU670" s="15">
        <f ca="1">(BN670*DCF!K$28-DCF!K$5*MAX(BN670*DCF!K$28,0)-MAX(BN670-BM670,0)/Inputs!$B$17)*DCF!K$6</f>
        <v>16664.605807362139</v>
      </c>
      <c r="CV670" s="15">
        <f ca="1">(BO670*DCF!L$28-DCF!L$5*MAX(BO670*DCF!L$28,0)-MAX(BO670-BN670,0)/Inputs!$B$17)*DCF!L$6</f>
        <v>19801.615820821942</v>
      </c>
      <c r="CW670" s="15">
        <f ca="1">(BP670*DCF!M$28-DCF!M$5*MAX(BP670*DCF!M$28,0)-MAX(BP670-BO670,0)/Inputs!$B$17)*DCF!M$6</f>
        <v>21513.001714098853</v>
      </c>
      <c r="CX670" s="15">
        <f ca="1">(BQ670*DCF!C$46-DCF!C$5*MAX(BQ670*DCF!C$46,0)-MAX(BQ670-Inputs!$B$20,0)/Inputs!$B$24)*DCF!C$6</f>
        <v>-1646.1132043170799</v>
      </c>
      <c r="CY670" s="15">
        <f ca="1">(BR670*DCF!D$46-DCF!D$5*MAX(BR670*DCF!D$46,0)-MAX(BR670-BQ670,0)/Inputs!$B$24)*DCF!D$6</f>
        <v>-3679.6493856443581</v>
      </c>
      <c r="CZ670" s="15">
        <f ca="1">(BS670*DCF!E$46-DCF!E$5*MAX(BS670*DCF!E$46,0)-MAX(BS670-BR670,0)/Inputs!$B$24)*DCF!E$6</f>
        <v>-11345.125270120454</v>
      </c>
      <c r="DA670" s="15">
        <f ca="1">(BT670*DCF!F$46-DCF!F$5*MAX(BT670*DCF!F$46,0)-MAX(BT670-BS670,0)/Inputs!$B$24)*DCF!F$6</f>
        <v>-12215.366127851183</v>
      </c>
      <c r="DB670" s="15">
        <f ca="1">(BU670*DCF!G$46-DCF!G$5*MAX(BU670*DCF!G$46,0)-MAX(BU670-BT670,0)/Inputs!$B$24)*DCF!G$6</f>
        <v>-3890.4672604601274</v>
      </c>
      <c r="DC670" s="15">
        <f ca="1">(BV670*DCF!H$46-DCF!H$5*MAX(BV670*DCF!H$46,0)-MAX(BV670-BU670,0)/Inputs!$B$24)*DCF!H$6</f>
        <v>-6928.6292111178409</v>
      </c>
      <c r="DD670" s="15">
        <f ca="1">(BW670*DCF!I$46-DCF!I$5*MAX(BW670*DCF!I$46,0)-MAX(BW670-BV670,0)/Inputs!$B$24)*DCF!I$6</f>
        <v>-12034.050781552854</v>
      </c>
      <c r="DE670" s="15">
        <f ca="1">(BX670*DCF!J$46-DCF!J$5*MAX(BX670*DCF!J$46,0)-MAX(BX670-BW670,0)/Inputs!$B$24)*DCF!J$6</f>
        <v>2882.2279111926664</v>
      </c>
      <c r="DF670" s="15">
        <f ca="1">(BY670*DCF!K$46-DCF!K$5*MAX(BY670*DCF!K$46,0)-MAX(BY670-BX670,0)/Inputs!$B$24)*DCF!K$6</f>
        <v>-7782.7415300050479</v>
      </c>
      <c r="DG670" s="15">
        <f ca="1">(BZ670*DCF!L$46-DCF!L$5*MAX(BZ670*DCF!L$46,0)-MAX(BZ670-BY670,0)/Inputs!$B$24)*DCF!L$6</f>
        <v>6391.6116949742336</v>
      </c>
      <c r="DH670" s="15">
        <f ca="1">(CA670*DCF!M$46-DCF!M$5*MAX(CA670*DCF!M$46,0)-MAX(CA670-BZ670,0)/Inputs!$B$24)*DCF!M$6</f>
        <v>-1506.9027395697633</v>
      </c>
      <c r="DI670" s="15">
        <f ca="1">SUM(CB670:CL670)+BE670*DCF!M$10*(1+Inputs!$B$30)*(1-Inputs!$B$33)*(1-Inputs!$B$30/Inputs!$B$31)/(Inputs!$B$29-Inputs!$B$30)*DCF!M$6</f>
        <v>224862.59872898844</v>
      </c>
      <c r="DJ670" s="15">
        <f ca="1">SUM(CM670:CW670)+BP670*DCF!M$28*(1+Inputs!$B$30)*(1-Inputs!$B$33)*(1-Inputs!$B$30/Inputs!$B$31)/(Inputs!$B$29-Inputs!$B$30)*DCF!M$6</f>
        <v>569500.14164916868</v>
      </c>
      <c r="DK670" s="15">
        <f ca="1">SUM(CX670:DH670)+CA670*DCF!M$46*(1+Inputs!$B$30)*(1-Inputs!$B$33)*(1-Inputs!$B$30/Inputs!$B$31)/(Inputs!$B$29-Inputs!$B$30)*DCF!M$6</f>
        <v>687439.25445321528</v>
      </c>
      <c r="DM670" s="15">
        <f ca="1">DI670+DJ670+DK670+Inputs!$B$34+Inputs!$B$36-Inputs!$B$35</f>
        <v>1558652.9948313725</v>
      </c>
    </row>
    <row r="671" spans="1:117" x14ac:dyDescent="0.75">
      <c r="A671" s="11">
        <v>658</v>
      </c>
      <c r="C671" s="24">
        <f t="shared" ca="1" si="395"/>
        <v>0.27514416159999722</v>
      </c>
      <c r="D671" s="24">
        <f t="shared" ca="1" si="395"/>
        <v>3.9354493464523056E-2</v>
      </c>
      <c r="E671" s="24">
        <f t="shared" ca="1" si="395"/>
        <v>0.3629766919161429</v>
      </c>
      <c r="F671" s="24">
        <f t="shared" ca="1" si="395"/>
        <v>-0.96854656487430368</v>
      </c>
      <c r="G671" s="24">
        <f t="shared" ca="1" si="395"/>
        <v>0.14259104909164874</v>
      </c>
      <c r="H671" s="24">
        <f t="shared" ca="1" si="395"/>
        <v>0.65499246989920901</v>
      </c>
      <c r="I671" s="24">
        <f t="shared" ca="1" si="395"/>
        <v>1.7384394170184538</v>
      </c>
      <c r="J671" s="24">
        <f t="shared" ca="1" si="395"/>
        <v>0.95419689325094892</v>
      </c>
      <c r="K671" s="24">
        <f t="shared" ca="1" si="395"/>
        <v>0.16389562789270382</v>
      </c>
      <c r="L671" s="24">
        <f t="shared" ca="1" si="395"/>
        <v>-1.1195343240005131</v>
      </c>
      <c r="M671" s="24">
        <f t="shared" ca="1" si="395"/>
        <v>0.1370284788323779</v>
      </c>
      <c r="N671" s="24">
        <f ca="1">SQRT(Inputs!$B$38)*C671+SQRT(1-Inputs!$B$38)*_xlfn.NORM.S.INV(RAND())</f>
        <v>1.0787382505004208</v>
      </c>
      <c r="O671" s="24">
        <f ca="1">SQRT(Inputs!$B$38)*D671+SQRT(1-Inputs!$B$38)*_xlfn.NORM.S.INV(RAND())</f>
        <v>-1.1516642425710315</v>
      </c>
      <c r="P671" s="24">
        <f ca="1">SQRT(Inputs!$B$38)*E671+SQRT(1-Inputs!$B$38)*_xlfn.NORM.S.INV(RAND())</f>
        <v>-0.44064853629282963</v>
      </c>
      <c r="Q671" s="24">
        <f ca="1">SQRT(Inputs!$B$38)*F671+SQRT(1-Inputs!$B$38)*_xlfn.NORM.S.INV(RAND())</f>
        <v>-0.3062502757246196</v>
      </c>
      <c r="R671" s="24">
        <f ca="1">SQRT(Inputs!$B$38)*G671+SQRT(1-Inputs!$B$38)*_xlfn.NORM.S.INV(RAND())</f>
        <v>1.135729464225292</v>
      </c>
      <c r="S671" s="24">
        <f ca="1">SQRT(Inputs!$B$38)*H671+SQRT(1-Inputs!$B$38)*_xlfn.NORM.S.INV(RAND())</f>
        <v>3.1128691037639711E-2</v>
      </c>
      <c r="T671" s="24">
        <f ca="1">SQRT(Inputs!$B$38)*I671+SQRT(1-Inputs!$B$38)*_xlfn.NORM.S.INV(RAND())</f>
        <v>-0.60483285099084372</v>
      </c>
      <c r="U671" s="24">
        <f ca="1">SQRT(Inputs!$B$38)*J671+SQRT(1-Inputs!$B$38)*_xlfn.NORM.S.INV(RAND())</f>
        <v>0.2167826416173228</v>
      </c>
      <c r="V671" s="24">
        <f ca="1">SQRT(Inputs!$B$38)*K671+SQRT(1-Inputs!$B$38)*_xlfn.NORM.S.INV(RAND())</f>
        <v>-0.25068051686553261</v>
      </c>
      <c r="W671" s="24">
        <f ca="1">SQRT(Inputs!$B$38)*L671+SQRT(1-Inputs!$B$38)*_xlfn.NORM.S.INV(RAND())</f>
        <v>-1.3086647510702121</v>
      </c>
      <c r="X671" s="24">
        <f ca="1">SQRT(Inputs!$B$38)*M671+SQRT(1-Inputs!$B$38)*_xlfn.NORM.S.INV(RAND())</f>
        <v>0.8904664660692968</v>
      </c>
      <c r="Y671" s="24">
        <f ca="1">SQRT(Inputs!$B$38)*C671+SQRT(1-Inputs!$B$38)*_xlfn.NORM.S.INV(RAND())</f>
        <v>-0.38299312617221026</v>
      </c>
      <c r="Z671" s="24">
        <f ca="1">SQRT(Inputs!$B$38)*D671+SQRT(1-Inputs!$B$38)*_xlfn.NORM.S.INV(RAND())</f>
        <v>-1.3590103010039953</v>
      </c>
      <c r="AA671" s="24">
        <f ca="1">SQRT(Inputs!$B$38)*E671+SQRT(1-Inputs!$B$38)*_xlfn.NORM.S.INV(RAND())</f>
        <v>-0.2860967837909511</v>
      </c>
      <c r="AB671" s="24">
        <f ca="1">SQRT(Inputs!$B$38)*F671+SQRT(1-Inputs!$B$38)*_xlfn.NORM.S.INV(RAND())</f>
        <v>-1.0352603779336302</v>
      </c>
      <c r="AC671" s="24">
        <f ca="1">SQRT(Inputs!$B$38)*G671+SQRT(1-Inputs!$B$38)*_xlfn.NORM.S.INV(RAND())</f>
        <v>-0.52712952439118843</v>
      </c>
      <c r="AD671" s="24">
        <f ca="1">SQRT(Inputs!$B$38)*H671+SQRT(1-Inputs!$B$38)*_xlfn.NORM.S.INV(RAND())</f>
        <v>0.86026774896662528</v>
      </c>
      <c r="AE671" s="24">
        <f ca="1">SQRT(Inputs!$B$38)*I671+SQRT(1-Inputs!$B$38)*_xlfn.NORM.S.INV(RAND())</f>
        <v>0.99438843211302608</v>
      </c>
      <c r="AF671" s="24">
        <f ca="1">SQRT(Inputs!$B$38)*J671+SQRT(1-Inputs!$B$38)*_xlfn.NORM.S.INV(RAND())</f>
        <v>-0.67858358693145393</v>
      </c>
      <c r="AG671" s="24">
        <f ca="1">SQRT(Inputs!$B$38)*K671+SQRT(1-Inputs!$B$38)*_xlfn.NORM.S.INV(RAND())</f>
        <v>1.472144356320809</v>
      </c>
      <c r="AH671" s="24">
        <f ca="1">SQRT(Inputs!$B$38)*L671+SQRT(1-Inputs!$B$38)*_xlfn.NORM.S.INV(RAND())</f>
        <v>-0.75300564478158694</v>
      </c>
      <c r="AI671" s="24">
        <f ca="1">SQRT(Inputs!$B$38)*M671+SQRT(1-Inputs!$B$38)*_xlfn.NORM.S.INV(RAND())</f>
        <v>-0.22079507470919657</v>
      </c>
      <c r="AJ671" s="24">
        <f ca="1">SQRT(Inputs!$B$38)*C671+SQRT(1-Inputs!$B$38)*_xlfn.NORM.S.INV(RAND())</f>
        <v>-0.10555640117950008</v>
      </c>
      <c r="AK671" s="24">
        <f ca="1">SQRT(Inputs!$B$38)*D671+SQRT(1-Inputs!$B$38)*_xlfn.NORM.S.INV(RAND())</f>
        <v>-0.3534729231376898</v>
      </c>
      <c r="AL671" s="24">
        <f ca="1">SQRT(Inputs!$B$38)*E671+SQRT(1-Inputs!$B$38)*_xlfn.NORM.S.INV(RAND())</f>
        <v>0.15353865177370024</v>
      </c>
      <c r="AM671" s="24">
        <f ca="1">SQRT(Inputs!$B$38)*F671+SQRT(1-Inputs!$B$38)*_xlfn.NORM.S.INV(RAND())</f>
        <v>0.11774541551143591</v>
      </c>
      <c r="AN671" s="24">
        <f ca="1">SQRT(Inputs!$B$38)*G671+SQRT(1-Inputs!$B$38)*_xlfn.NORM.S.INV(RAND())</f>
        <v>1.8716902585852719</v>
      </c>
      <c r="AO671" s="24">
        <f ca="1">SQRT(Inputs!$B$38)*H671+SQRT(1-Inputs!$B$38)*_xlfn.NORM.S.INV(RAND())</f>
        <v>0.95189731033644498</v>
      </c>
      <c r="AP671" s="24">
        <f ca="1">SQRT(Inputs!$B$38)*I671+SQRT(1-Inputs!$B$38)*_xlfn.NORM.S.INV(RAND())</f>
        <v>1.4107419617791086</v>
      </c>
      <c r="AQ671" s="24">
        <f ca="1">SQRT(Inputs!$B$38)*J671+SQRT(1-Inputs!$B$38)*_xlfn.NORM.S.INV(RAND())</f>
        <v>1.1478856899374819</v>
      </c>
      <c r="AR671" s="24">
        <f ca="1">SQRT(Inputs!$B$38)*K671+SQRT(1-Inputs!$B$38)*_xlfn.NORM.S.INV(RAND())</f>
        <v>-0.28249483461810554</v>
      </c>
      <c r="AS671" s="24">
        <f ca="1">SQRT(Inputs!$B$38)*L671+SQRT(1-Inputs!$B$38)*_xlfn.NORM.S.INV(RAND())</f>
        <v>-0.84311835535297275</v>
      </c>
      <c r="AT671" s="24">
        <f ca="1">SQRT(Inputs!$B$38)*M671+SQRT(1-Inputs!$B$38)*_xlfn.NORM.S.INV(RAND())</f>
        <v>0.83084760787541867</v>
      </c>
      <c r="AU671" s="15">
        <f ca="1">Inputs!$B$6*EXP($B$8-0.5*C$5^2+C$5*N671)</f>
        <v>5908.9952899560967</v>
      </c>
      <c r="AV671" s="15">
        <f t="shared" ca="1" si="365"/>
        <v>6072.2377528081752</v>
      </c>
      <c r="AW671" s="15">
        <f t="shared" ca="1" si="366"/>
        <v>6976.7809644969229</v>
      </c>
      <c r="AX671" s="15">
        <f t="shared" ca="1" si="367"/>
        <v>8198.202060512247</v>
      </c>
      <c r="AY671" s="15">
        <f t="shared" ca="1" si="368"/>
        <v>11440.123182969624</v>
      </c>
      <c r="AZ671" s="15">
        <f t="shared" ca="1" si="369"/>
        <v>14039.623341072478</v>
      </c>
      <c r="BA671" s="15">
        <f t="shared" ca="1" si="370"/>
        <v>16127.037465761343</v>
      </c>
      <c r="BB671" s="15">
        <f t="shared" ca="1" si="371"/>
        <v>20177.935197663915</v>
      </c>
      <c r="BC671" s="15">
        <f t="shared" ca="1" si="372"/>
        <v>24122.007675868328</v>
      </c>
      <c r="BD671" s="15">
        <f t="shared" ca="1" si="373"/>
        <v>26147.102999496256</v>
      </c>
      <c r="BE671" s="15">
        <f t="shared" ca="1" si="374"/>
        <v>34746.770849054737</v>
      </c>
      <c r="BF671" s="15">
        <f ca="1">Inputs!$B$13*EXP($B$9-0.5*C$6^2+C$6*Y671)</f>
        <v>12819.743576919669</v>
      </c>
      <c r="BG671" s="15">
        <f t="shared" ca="1" si="375"/>
        <v>12226.215530512698</v>
      </c>
      <c r="BH671" s="15">
        <f t="shared" ca="1" si="376"/>
        <v>14245.905419219172</v>
      </c>
      <c r="BI671" s="15">
        <f t="shared" ca="1" si="377"/>
        <v>14870.358380186601</v>
      </c>
      <c r="BJ671" s="15">
        <f t="shared" ca="1" si="378"/>
        <v>16896.224578261779</v>
      </c>
      <c r="BK671" s="15">
        <f t="shared" ca="1" si="379"/>
        <v>23313.557680578484</v>
      </c>
      <c r="BL671" s="15">
        <f t="shared" ca="1" si="380"/>
        <v>32576.630164049897</v>
      </c>
      <c r="BM671" s="15">
        <f t="shared" ca="1" si="381"/>
        <v>36806.438625081239</v>
      </c>
      <c r="BN671" s="15">
        <f t="shared" ca="1" si="382"/>
        <v>54000.906931543381</v>
      </c>
      <c r="BO671" s="15">
        <f t="shared" ca="1" si="383"/>
        <v>60874.116310172009</v>
      </c>
      <c r="BP671" s="15">
        <f t="shared" ca="1" si="384"/>
        <v>73073.619505261697</v>
      </c>
      <c r="BQ671" s="15">
        <f ca="1">Inputs!$B$20*EXP($B$10-0.5*C$7^2+C$7*AJ671)</f>
        <v>4131.8877239410385</v>
      </c>
      <c r="BR671" s="15">
        <f t="shared" ca="1" si="385"/>
        <v>5011.1226012048783</v>
      </c>
      <c r="BS671" s="15">
        <f t="shared" ca="1" si="386"/>
        <v>7171.565739205751</v>
      </c>
      <c r="BT671" s="15">
        <f t="shared" ca="1" si="387"/>
        <v>10198.221794366355</v>
      </c>
      <c r="BU671" s="15">
        <f t="shared" ca="1" si="388"/>
        <v>22229.969263775609</v>
      </c>
      <c r="BV671" s="15">
        <f t="shared" ca="1" si="389"/>
        <v>38326.162743433058</v>
      </c>
      <c r="BW671" s="15">
        <f t="shared" ca="1" si="390"/>
        <v>72090.882396513538</v>
      </c>
      <c r="BX671" s="15">
        <f t="shared" ca="1" si="391"/>
        <v>126920.90219810206</v>
      </c>
      <c r="BY671" s="15">
        <f t="shared" ca="1" si="392"/>
        <v>168481.05413880036</v>
      </c>
      <c r="BZ671" s="15">
        <f t="shared" ca="1" si="393"/>
        <v>202459.982557109</v>
      </c>
      <c r="CA671" s="15">
        <f t="shared" ca="1" si="394"/>
        <v>329641.52991059719</v>
      </c>
      <c r="CB671" s="15">
        <f ca="1">(AU671*DCF!C$10-DCF!C$5*MAX(AU671*DCF!C$10,0)-MAX(AU671-Inputs!$B$6,0)/Inputs!$B$10)*DCF!C$6</f>
        <v>1036.3237654887503</v>
      </c>
      <c r="CC671" s="15">
        <f ca="1">(AV671*DCF!D$10-DCF!D$5*MAX(AV671*DCF!D$10,0)-MAX(AV671-AU671,0)/Inputs!$B$10)*DCF!D$6</f>
        <v>1440.2644119788463</v>
      </c>
      <c r="CD671" s="15">
        <f ca="1">(AW671*DCF!E$10-DCF!E$5*MAX(AW671*DCF!E$10,0)-MAX(AW671-AV671,0)/Inputs!$B$10)*DCF!E$6</f>
        <v>1407.0870737726418</v>
      </c>
      <c r="CE671" s="15">
        <f ca="1">(AX671*DCF!F$10-DCF!F$5*MAX(AX671*DCF!F$10,0)-MAX(AX671-AW671,0)/Inputs!$B$10)*DCF!F$6</f>
        <v>1535.5069969724161</v>
      </c>
      <c r="CF671" s="15">
        <f ca="1">(AY671*DCF!G$10-DCF!G$5*MAX(AY671*DCF!G$10,0)-MAX(AY671-AX671,0)/Inputs!$B$10)*DCF!G$6</f>
        <v>1733.9679826393387</v>
      </c>
      <c r="CG671" s="15">
        <f ca="1">(AZ671*DCF!H$10-DCF!H$5*MAX(AZ671*DCF!H$10,0)-MAX(AZ671-AY671,0)/Inputs!$B$10)*DCF!H$6</f>
        <v>2264.215086763932</v>
      </c>
      <c r="CH671" s="15">
        <f ca="1">(BA671*DCF!I$10-DCF!I$5*MAX(BA671*DCF!I$10,0)-MAX(BA671-AZ671,0)/Inputs!$B$10)*DCF!I$6</f>
        <v>2603.4123760445555</v>
      </c>
      <c r="CI671" s="15">
        <f ca="1">(BB671*DCF!J$10-DCF!J$5*MAX(BB671*DCF!J$10,0)-MAX(BB671-BA671,0)/Inputs!$B$10)*DCF!J$6</f>
        <v>2848.7337014401492</v>
      </c>
      <c r="CJ671" s="15">
        <f ca="1">(BC671*DCF!K$10-DCF!K$5*MAX(BC671*DCF!K$10,0)-MAX(BC671-BB671,0)/Inputs!$B$10)*DCF!K$6</f>
        <v>3331.145727009216</v>
      </c>
      <c r="CK671" s="15">
        <f ca="1">(BD671*DCF!L$10-DCF!L$5*MAX(BD671*DCF!L$10,0)-MAX(BD671-BC671,0)/Inputs!$B$10)*DCF!L$6</f>
        <v>3681.6027302845837</v>
      </c>
      <c r="CL671" s="15">
        <f ca="1">(BE671*DCF!M$10-DCF!M$5*MAX(BE671*DCF!M$10,0)-MAX(BE671-BD671,0)/Inputs!$B$10)*DCF!M$6</f>
        <v>3875.8965718707782</v>
      </c>
      <c r="CM671" s="15">
        <f ca="1">(BF671*DCF!C$28-DCF!C$5*MAX(BF671*DCF!C$28,0)-MAX(BF671-Inputs!$B$13,0)/Inputs!$B$17)*DCF!C$6</f>
        <v>3581.6140040504924</v>
      </c>
      <c r="CN671" s="15">
        <f ca="1">(BG671*DCF!D$28-DCF!D$5*MAX(BG671*DCF!D$28,0)-MAX(BG671-BF671,0)/Inputs!$B$17)*DCF!D$6</f>
        <v>3600.9024568526156</v>
      </c>
      <c r="CO671" s="15">
        <f ca="1">(BH671*DCF!E$28-DCF!E$5*MAX(BH671*DCF!E$28,0)-MAX(BH671-BG671,0)/Inputs!$B$17)*DCF!E$6</f>
        <v>3636.6410071595524</v>
      </c>
      <c r="CP671" s="15">
        <f ca="1">(BI671*DCF!F$28-DCF!F$5*MAX(BI671*DCF!F$28,0)-MAX(BI671-BH671,0)/Inputs!$B$17)*DCF!F$6</f>
        <v>3923.2190703794622</v>
      </c>
      <c r="CQ671" s="15">
        <f ca="1">(BJ671*DCF!G$28-DCF!G$5*MAX(BJ671*DCF!G$28,0)-MAX(BJ671-BI671,0)/Inputs!$B$17)*DCF!G$6</f>
        <v>4043.1229767146351</v>
      </c>
      <c r="CR671" s="15">
        <f ca="1">(BK671*DCF!H$28-DCF!H$5*MAX(BK671*DCF!H$28,0)-MAX(BK671-BJ671,0)/Inputs!$B$17)*DCF!H$6</f>
        <v>4768.6265556056833</v>
      </c>
      <c r="CS671" s="15">
        <f ca="1">(BL671*DCF!I$28-DCF!I$5*MAX(BL671*DCF!I$28,0)-MAX(BL671-BK671,0)/Inputs!$B$17)*DCF!I$6</f>
        <v>6330.9586399913514</v>
      </c>
      <c r="CT671" s="15">
        <f ca="1">(BM671*DCF!J$28-DCF!J$5*MAX(BM671*DCF!J$28,0)-MAX(BM671-BL671,0)/Inputs!$B$17)*DCF!J$6</f>
        <v>7650.0533029287199</v>
      </c>
      <c r="CU671" s="15">
        <f ca="1">(BN671*DCF!K$28-DCF!K$5*MAX(BN671*DCF!K$28,0)-MAX(BN671-BM671,0)/Inputs!$B$17)*DCF!K$6</f>
        <v>9297.9927724483132</v>
      </c>
      <c r="CV671" s="15">
        <f ca="1">(BO671*DCF!L$28-DCF!L$5*MAX(BO671*DCF!L$28,0)-MAX(BO671-BN671,0)/Inputs!$B$17)*DCF!L$6</f>
        <v>11367.948841714056</v>
      </c>
      <c r="CW671" s="15">
        <f ca="1">(BP671*DCF!M$28-DCF!M$5*MAX(BP671*DCF!M$28,0)-MAX(BP671-BO671,0)/Inputs!$B$17)*DCF!M$6</f>
        <v>12473.652918406417</v>
      </c>
      <c r="CX671" s="15">
        <f ca="1">(BQ671*DCF!C$46-DCF!C$5*MAX(BQ671*DCF!C$46,0)-MAX(BQ671-Inputs!$B$20,0)/Inputs!$B$24)*DCF!C$6</f>
        <v>-1384.2178225919436</v>
      </c>
      <c r="CY671" s="15">
        <f ca="1">(BR671*DCF!D$46-DCF!D$5*MAX(BR671*DCF!D$46,0)-MAX(BR671-BQ671,0)/Inputs!$B$24)*DCF!D$6</f>
        <v>-1230.4439909523401</v>
      </c>
      <c r="CZ671" s="15">
        <f ca="1">(BS671*DCF!E$46-DCF!E$5*MAX(BS671*DCF!E$46,0)-MAX(BS671-BR671,0)/Inputs!$B$24)*DCF!E$6</f>
        <v>-1699.6373442349341</v>
      </c>
      <c r="DA671" s="15">
        <f ca="1">(BT671*DCF!F$46-DCF!F$5*MAX(BT671*DCF!F$46,0)-MAX(BT671-BS671,0)/Inputs!$B$24)*DCF!F$6</f>
        <v>-1844.8001387231293</v>
      </c>
      <c r="DB671" s="15">
        <f ca="1">(BU671*DCF!G$46-DCF!G$5*MAX(BU671*DCF!G$46,0)-MAX(BU671-BT671,0)/Inputs!$B$24)*DCF!G$6</f>
        <v>-4795.0143753823868</v>
      </c>
      <c r="DC671" s="15">
        <f ca="1">(BV671*DCF!H$46-DCF!H$5*MAX(BV671*DCF!H$46,0)-MAX(BV671-BU671,0)/Inputs!$B$24)*DCF!H$6</f>
        <v>-5001.7935007898286</v>
      </c>
      <c r="DD671" s="15">
        <f ca="1">(BW671*DCF!I$46-DCF!I$5*MAX(BW671*DCF!I$46,0)-MAX(BW671-BV671,0)/Inputs!$B$24)*DCF!I$6</f>
        <v>-8027.5779364793125</v>
      </c>
      <c r="DE671" s="15">
        <f ca="1">(BX671*DCF!J$46-DCF!J$5*MAX(BX671*DCF!J$46,0)-MAX(BX671-BW671,0)/Inputs!$B$24)*DCF!J$6</f>
        <v>-9216.0446899235267</v>
      </c>
      <c r="DF671" s="15">
        <f ca="1">(BY671*DCF!K$46-DCF!K$5*MAX(BY671*DCF!K$46,0)-MAX(BY671-BX671,0)/Inputs!$B$24)*DCF!K$6</f>
        <v>-556.93062079382787</v>
      </c>
      <c r="DG671" s="15">
        <f ca="1">(BZ671*DCF!L$46-DCF!L$5*MAX(BZ671*DCF!L$46,0)-MAX(BZ671-BY671,0)/Inputs!$B$24)*DCF!L$6</f>
        <v>6305.5788786335415</v>
      </c>
      <c r="DH671" s="15">
        <f ca="1">(CA671*DCF!M$46-DCF!M$5*MAX(CA671*DCF!M$46,0)-MAX(CA671-BZ671,0)/Inputs!$B$24)*DCF!M$6</f>
        <v>-745.4888928172976</v>
      </c>
      <c r="DI671" s="15">
        <f ca="1">SUM(CB671:CL671)+BE671*DCF!M$10*(1+Inputs!$B$30)*(1-Inputs!$B$33)*(1-Inputs!$B$30/Inputs!$B$31)/(Inputs!$B$29-Inputs!$B$30)*DCF!M$6</f>
        <v>122458.87917566154</v>
      </c>
      <c r="DJ671" s="15">
        <f ca="1">SUM(CM671:CW671)+BP671*DCF!M$28*(1+Inputs!$B$30)*(1-Inputs!$B$33)*(1-Inputs!$B$30/Inputs!$B$31)/(Inputs!$B$29-Inputs!$B$30)*DCF!M$6</f>
        <v>341827.86505521834</v>
      </c>
      <c r="DK671" s="15">
        <f ca="1">SUM(CX671:DH671)+CA671*DCF!M$46*(1+Inputs!$B$30)*(1-Inputs!$B$33)*(1-Inputs!$B$30/Inputs!$B$31)/(Inputs!$B$29-Inputs!$B$30)*DCF!M$6</f>
        <v>481468.48334325291</v>
      </c>
      <c r="DM671" s="15">
        <f ca="1">DI671+DJ671+DK671+Inputs!$B$34+Inputs!$B$36-Inputs!$B$35</f>
        <v>1022606.2275741328</v>
      </c>
    </row>
    <row r="672" spans="1:117" x14ac:dyDescent="0.75">
      <c r="A672" s="11">
        <v>659</v>
      </c>
      <c r="C672" s="24">
        <f t="shared" ca="1" si="395"/>
        <v>1.792721977736083</v>
      </c>
      <c r="D672" s="24">
        <f t="shared" ca="1" si="395"/>
        <v>1.5179599538026547</v>
      </c>
      <c r="E672" s="24">
        <f t="shared" ca="1" si="395"/>
        <v>2.7211866808040064</v>
      </c>
      <c r="F672" s="24">
        <f t="shared" ca="1" si="395"/>
        <v>0.29164121469494186</v>
      </c>
      <c r="G672" s="24">
        <f t="shared" ca="1" si="395"/>
        <v>-0.10377431602346777</v>
      </c>
      <c r="H672" s="24">
        <f t="shared" ca="1" si="395"/>
        <v>6.594439601217067E-2</v>
      </c>
      <c r="I672" s="24">
        <f t="shared" ca="1" si="395"/>
        <v>1.3984657893844699</v>
      </c>
      <c r="J672" s="24">
        <f t="shared" ca="1" si="395"/>
        <v>-1.4693421140620944</v>
      </c>
      <c r="K672" s="24">
        <f t="shared" ca="1" si="395"/>
        <v>0.96062415118187894</v>
      </c>
      <c r="L672" s="24">
        <f t="shared" ca="1" si="395"/>
        <v>0.32808920243536732</v>
      </c>
      <c r="M672" s="24">
        <f t="shared" ca="1" si="395"/>
        <v>1.0368851536865928</v>
      </c>
      <c r="N672" s="24">
        <f ca="1">SQRT(Inputs!$B$38)*C672+SQRT(1-Inputs!$B$38)*_xlfn.NORM.S.INV(RAND())</f>
        <v>1.0216378976538882</v>
      </c>
      <c r="O672" s="24">
        <f ca="1">SQRT(Inputs!$B$38)*D672+SQRT(1-Inputs!$B$38)*_xlfn.NORM.S.INV(RAND())</f>
        <v>1.774572919306999</v>
      </c>
      <c r="P672" s="24">
        <f ca="1">SQRT(Inputs!$B$38)*E672+SQRT(1-Inputs!$B$38)*_xlfn.NORM.S.INV(RAND())</f>
        <v>0.6560806624570128</v>
      </c>
      <c r="Q672" s="24">
        <f ca="1">SQRT(Inputs!$B$38)*F672+SQRT(1-Inputs!$B$38)*_xlfn.NORM.S.INV(RAND())</f>
        <v>0.26434274983359163</v>
      </c>
      <c r="R672" s="24">
        <f ca="1">SQRT(Inputs!$B$38)*G672+SQRT(1-Inputs!$B$38)*_xlfn.NORM.S.INV(RAND())</f>
        <v>0.44843661718998667</v>
      </c>
      <c r="S672" s="24">
        <f ca="1">SQRT(Inputs!$B$38)*H672+SQRT(1-Inputs!$B$38)*_xlfn.NORM.S.INV(RAND())</f>
        <v>0.72560279444656495</v>
      </c>
      <c r="T672" s="24">
        <f ca="1">SQRT(Inputs!$B$38)*I672+SQRT(1-Inputs!$B$38)*_xlfn.NORM.S.INV(RAND())</f>
        <v>0.28881359392600503</v>
      </c>
      <c r="U672" s="24">
        <f ca="1">SQRT(Inputs!$B$38)*J672+SQRT(1-Inputs!$B$38)*_xlfn.NORM.S.INV(RAND())</f>
        <v>-0.39338365817623711</v>
      </c>
      <c r="V672" s="24">
        <f ca="1">SQRT(Inputs!$B$38)*K672+SQRT(1-Inputs!$B$38)*_xlfn.NORM.S.INV(RAND())</f>
        <v>-1.0866623148942711</v>
      </c>
      <c r="W672" s="24">
        <f ca="1">SQRT(Inputs!$B$38)*L672+SQRT(1-Inputs!$B$38)*_xlfn.NORM.S.INV(RAND())</f>
        <v>-0.17253104943202785</v>
      </c>
      <c r="X672" s="24">
        <f ca="1">SQRT(Inputs!$B$38)*M672+SQRT(1-Inputs!$B$38)*_xlfn.NORM.S.INV(RAND())</f>
        <v>0.34127839264788951</v>
      </c>
      <c r="Y672" s="24">
        <f ca="1">SQRT(Inputs!$B$38)*C672+SQRT(1-Inputs!$B$38)*_xlfn.NORM.S.INV(RAND())</f>
        <v>1.5137071727662248</v>
      </c>
      <c r="Z672" s="24">
        <f ca="1">SQRT(Inputs!$B$38)*D672+SQRT(1-Inputs!$B$38)*_xlfn.NORM.S.INV(RAND())</f>
        <v>0.38089157015413749</v>
      </c>
      <c r="AA672" s="24">
        <f ca="1">SQRT(Inputs!$B$38)*E672+SQRT(1-Inputs!$B$38)*_xlfn.NORM.S.INV(RAND())</f>
        <v>1.2413898445998823</v>
      </c>
      <c r="AB672" s="24">
        <f ca="1">SQRT(Inputs!$B$38)*F672+SQRT(1-Inputs!$B$38)*_xlfn.NORM.S.INV(RAND())</f>
        <v>-1.1889442744948155</v>
      </c>
      <c r="AC672" s="24">
        <f ca="1">SQRT(Inputs!$B$38)*G672+SQRT(1-Inputs!$B$38)*_xlfn.NORM.S.INV(RAND())</f>
        <v>-1.575452256094271</v>
      </c>
      <c r="AD672" s="24">
        <f ca="1">SQRT(Inputs!$B$38)*H672+SQRT(1-Inputs!$B$38)*_xlfn.NORM.S.INV(RAND())</f>
        <v>-0.13527720035771895</v>
      </c>
      <c r="AE672" s="24">
        <f ca="1">SQRT(Inputs!$B$38)*I672+SQRT(1-Inputs!$B$38)*_xlfn.NORM.S.INV(RAND())</f>
        <v>0.45621350782656223</v>
      </c>
      <c r="AF672" s="24">
        <f ca="1">SQRT(Inputs!$B$38)*J672+SQRT(1-Inputs!$B$38)*_xlfn.NORM.S.INV(RAND())</f>
        <v>0.44528108245491937</v>
      </c>
      <c r="AG672" s="24">
        <f ca="1">SQRT(Inputs!$B$38)*K672+SQRT(1-Inputs!$B$38)*_xlfn.NORM.S.INV(RAND())</f>
        <v>0.64545794438356885</v>
      </c>
      <c r="AH672" s="24">
        <f ca="1">SQRT(Inputs!$B$38)*L672+SQRT(1-Inputs!$B$38)*_xlfn.NORM.S.INV(RAND())</f>
        <v>0.58158998838524845</v>
      </c>
      <c r="AI672" s="24">
        <f ca="1">SQRT(Inputs!$B$38)*M672+SQRT(1-Inputs!$B$38)*_xlfn.NORM.S.INV(RAND())</f>
        <v>0.78850440480738593</v>
      </c>
      <c r="AJ672" s="24">
        <f ca="1">SQRT(Inputs!$B$38)*C672+SQRT(1-Inputs!$B$38)*_xlfn.NORM.S.INV(RAND())</f>
        <v>1.3627874644586906</v>
      </c>
      <c r="AK672" s="24">
        <f ca="1">SQRT(Inputs!$B$38)*D672+SQRT(1-Inputs!$B$38)*_xlfn.NORM.S.INV(RAND())</f>
        <v>0.7791013898278496</v>
      </c>
      <c r="AL672" s="24">
        <f ca="1">SQRT(Inputs!$B$38)*E672+SQRT(1-Inputs!$B$38)*_xlfn.NORM.S.INV(RAND())</f>
        <v>1.0791447223163655</v>
      </c>
      <c r="AM672" s="24">
        <f ca="1">SQRT(Inputs!$B$38)*F672+SQRT(1-Inputs!$B$38)*_xlfn.NORM.S.INV(RAND())</f>
        <v>-0.44629350690634023</v>
      </c>
      <c r="AN672" s="24">
        <f ca="1">SQRT(Inputs!$B$38)*G672+SQRT(1-Inputs!$B$38)*_xlfn.NORM.S.INV(RAND())</f>
        <v>-5.5563288057638785E-2</v>
      </c>
      <c r="AO672" s="24">
        <f ca="1">SQRT(Inputs!$B$38)*H672+SQRT(1-Inputs!$B$38)*_xlfn.NORM.S.INV(RAND())</f>
        <v>1.4988104355439436</v>
      </c>
      <c r="AP672" s="24">
        <f ca="1">SQRT(Inputs!$B$38)*I672+SQRT(1-Inputs!$B$38)*_xlfn.NORM.S.INV(RAND())</f>
        <v>0.74979319386584531</v>
      </c>
      <c r="AQ672" s="24">
        <f ca="1">SQRT(Inputs!$B$38)*J672+SQRT(1-Inputs!$B$38)*_xlfn.NORM.S.INV(RAND())</f>
        <v>0.70803699738895998</v>
      </c>
      <c r="AR672" s="24">
        <f ca="1">SQRT(Inputs!$B$38)*K672+SQRT(1-Inputs!$B$38)*_xlfn.NORM.S.INV(RAND())</f>
        <v>-0.87957447023051916</v>
      </c>
      <c r="AS672" s="24">
        <f ca="1">SQRT(Inputs!$B$38)*L672+SQRT(1-Inputs!$B$38)*_xlfn.NORM.S.INV(RAND())</f>
        <v>1.9223916673244941</v>
      </c>
      <c r="AT672" s="24">
        <f ca="1">SQRT(Inputs!$B$38)*M672+SQRT(1-Inputs!$B$38)*_xlfn.NORM.S.INV(RAND())</f>
        <v>0.75844949823785424</v>
      </c>
      <c r="AU672" s="15">
        <f ca="1">Inputs!$B$6*EXP($B$8-0.5*C$5^2+C$5*N672)</f>
        <v>5854.6300254601429</v>
      </c>
      <c r="AV672" s="15">
        <f t="shared" ca="1" si="365"/>
        <v>9251.0281904149488</v>
      </c>
      <c r="AW672" s="15">
        <f t="shared" ca="1" si="366"/>
        <v>12323.687792963352</v>
      </c>
      <c r="AX672" s="15">
        <f t="shared" ca="1" si="367"/>
        <v>15551.176972377909</v>
      </c>
      <c r="AY672" s="15">
        <f t="shared" ca="1" si="368"/>
        <v>20026.986539614791</v>
      </c>
      <c r="AZ672" s="15">
        <f t="shared" ca="1" si="369"/>
        <v>26530.96640480026</v>
      </c>
      <c r="BA672" s="15">
        <f t="shared" ca="1" si="370"/>
        <v>33463.490156736269</v>
      </c>
      <c r="BB672" s="15">
        <f t="shared" ca="1" si="371"/>
        <v>39386.185406272489</v>
      </c>
      <c r="BC672" s="15">
        <f t="shared" ca="1" si="372"/>
        <v>43434.446111986093</v>
      </c>
      <c r="BD672" s="15">
        <f t="shared" ca="1" si="373"/>
        <v>52359.49018794969</v>
      </c>
      <c r="BE672" s="15">
        <f t="shared" ca="1" si="374"/>
        <v>66185.487920778542</v>
      </c>
      <c r="BF672" s="15">
        <f ca="1">Inputs!$B$13*EXP($B$9-0.5*C$6^2+C$6*Y672)</f>
        <v>18671.586000330004</v>
      </c>
      <c r="BG672" s="15">
        <f t="shared" ca="1" si="375"/>
        <v>24374.659152642176</v>
      </c>
      <c r="BH672" s="15">
        <f t="shared" ca="1" si="376"/>
        <v>36590.039352393025</v>
      </c>
      <c r="BI672" s="15">
        <f t="shared" ca="1" si="377"/>
        <v>37301.048806484032</v>
      </c>
      <c r="BJ672" s="15">
        <f t="shared" ca="1" si="378"/>
        <v>36438.676206639262</v>
      </c>
      <c r="BK672" s="15">
        <f t="shared" ca="1" si="379"/>
        <v>43905.466343905362</v>
      </c>
      <c r="BL672" s="15">
        <f t="shared" ca="1" si="380"/>
        <v>57217.280580671846</v>
      </c>
      <c r="BM672" s="15">
        <f t="shared" ca="1" si="381"/>
        <v>74332.522800778315</v>
      </c>
      <c r="BN672" s="15">
        <f t="shared" ca="1" si="382"/>
        <v>98771.58331162289</v>
      </c>
      <c r="BO672" s="15">
        <f t="shared" ca="1" si="383"/>
        <v>130028.13851379532</v>
      </c>
      <c r="BP672" s="15">
        <f t="shared" ca="1" si="384"/>
        <v>174995.49102289687</v>
      </c>
      <c r="BQ672" s="15">
        <f ca="1">Inputs!$B$20*EXP($B$10-0.5*C$7^2+C$7*AJ672)</f>
        <v>6955.4847995461105</v>
      </c>
      <c r="BR672" s="15">
        <f t="shared" ca="1" si="385"/>
        <v>12087.103708484694</v>
      </c>
      <c r="BS672" s="15">
        <f t="shared" ca="1" si="386"/>
        <v>22565.89901080064</v>
      </c>
      <c r="BT672" s="15">
        <f t="shared" ca="1" si="387"/>
        <v>27675.945589287112</v>
      </c>
      <c r="BU672" s="15">
        <f t="shared" ca="1" si="388"/>
        <v>37843.315086397597</v>
      </c>
      <c r="BV672" s="15">
        <f t="shared" ca="1" si="389"/>
        <v>73800.425860205069</v>
      </c>
      <c r="BW672" s="15">
        <f t="shared" ca="1" si="390"/>
        <v>120695.39949959218</v>
      </c>
      <c r="BX672" s="15">
        <f t="shared" ca="1" si="391"/>
        <v>194557.59257335326</v>
      </c>
      <c r="BY672" s="15">
        <f t="shared" ca="1" si="392"/>
        <v>230384.89337210477</v>
      </c>
      <c r="BZ672" s="15">
        <f t="shared" ca="1" si="393"/>
        <v>460293.61463973724</v>
      </c>
      <c r="CA672" s="15">
        <f t="shared" ca="1" si="394"/>
        <v>739861.43475454045</v>
      </c>
      <c r="CB672" s="15">
        <f ca="1">(AU672*DCF!C$10-DCF!C$5*MAX(AU672*DCF!C$10,0)-MAX(AU672-Inputs!$B$6,0)/Inputs!$B$10)*DCF!C$6</f>
        <v>1036.711399514716</v>
      </c>
      <c r="CC672" s="15">
        <f ca="1">(AV672*DCF!D$10-DCF!D$5*MAX(AV672*DCF!D$10,0)-MAX(AV672-AU672,0)/Inputs!$B$10)*DCF!D$6</f>
        <v>1426.752645285324</v>
      </c>
      <c r="CD672" s="15">
        <f ca="1">(AW672*DCF!E$10-DCF!E$5*MAX(AW672*DCF!E$10,0)-MAX(AW672-AV672,0)/Inputs!$B$10)*DCF!E$6</f>
        <v>2153.2531483143002</v>
      </c>
      <c r="CE672" s="15">
        <f ca="1">(AX672*DCF!F$10-DCF!F$5*MAX(AX672*DCF!F$10,0)-MAX(AX672-AW672,0)/Inputs!$B$10)*DCF!F$6</f>
        <v>2723.236670025377</v>
      </c>
      <c r="CF672" s="15">
        <f ca="1">(AY672*DCF!G$10-DCF!G$5*MAX(AY672*DCF!G$10,0)-MAX(AY672-AX672,0)/Inputs!$B$10)*DCF!G$6</f>
        <v>3266.0293252037109</v>
      </c>
      <c r="CG672" s="15">
        <f ca="1">(AZ672*DCF!H$10-DCF!H$5*MAX(AZ672*DCF!H$10,0)-MAX(AZ672-AY672,0)/Inputs!$B$10)*DCF!H$6</f>
        <v>3996.1079333547063</v>
      </c>
      <c r="CH672" s="15">
        <f ca="1">(BA672*DCF!I$10-DCF!I$5*MAX(BA672*DCF!I$10,0)-MAX(BA672-AZ672,0)/Inputs!$B$10)*DCF!I$6</f>
        <v>4975.3821108002958</v>
      </c>
      <c r="CI672" s="15">
        <f ca="1">(BB672*DCF!J$10-DCF!J$5*MAX(BB672*DCF!J$10,0)-MAX(BB672-BA672,0)/Inputs!$B$10)*DCF!J$6</f>
        <v>5861.2739375579886</v>
      </c>
      <c r="CJ672" s="15">
        <f ca="1">(BC672*DCF!K$10-DCF!K$5*MAX(BC672*DCF!K$10,0)-MAX(BC672-BB672,0)/Inputs!$B$10)*DCF!K$6</f>
        <v>6425.5533898651256</v>
      </c>
      <c r="CK672" s="15">
        <f ca="1">(BD672*DCF!L$10-DCF!L$5*MAX(BD672*DCF!L$10,0)-MAX(BD672-BC672,0)/Inputs!$B$10)*DCF!L$6</f>
        <v>6742.6540786139085</v>
      </c>
      <c r="CL672" s="15">
        <f ca="1">(BE672*DCF!M$10-DCF!M$5*MAX(BE672*DCF!M$10,0)-MAX(BE672-BD672,0)/Inputs!$B$10)*DCF!M$6</f>
        <v>7687.9652331146299</v>
      </c>
      <c r="CM672" s="15">
        <f ca="1">(BF672*DCF!C$28-DCF!C$5*MAX(BF672*DCF!C$28,0)-MAX(BF672-Inputs!$B$13,0)/Inputs!$B$17)*DCF!C$6</f>
        <v>4016.0931716313949</v>
      </c>
      <c r="CN672" s="15">
        <f ca="1">(BG672*DCF!D$28-DCF!D$5*MAX(BG672*DCF!D$28,0)-MAX(BG672-BF672,0)/Inputs!$B$17)*DCF!D$6</f>
        <v>5962.1723058266498</v>
      </c>
      <c r="CO672" s="15">
        <f ca="1">(BH672*DCF!E$28-DCF!E$5*MAX(BH672*DCF!E$28,0)-MAX(BH672-BG672,0)/Inputs!$B$17)*DCF!E$6</f>
        <v>7955.4673877420519</v>
      </c>
      <c r="CP672" s="15">
        <f ca="1">(BI672*DCF!F$28-DCF!F$5*MAX(BI672*DCF!F$28,0)-MAX(BI672-BH672,0)/Inputs!$B$17)*DCF!F$6</f>
        <v>9996.8016996845072</v>
      </c>
      <c r="CQ672" s="15">
        <f ca="1">(BJ672*DCF!G$28-DCF!G$5*MAX(BJ672*DCF!G$28,0)-MAX(BJ672-BI672,0)/Inputs!$B$17)*DCF!G$6</f>
        <v>9454.2910012522989</v>
      </c>
      <c r="CR672" s="15">
        <f ca="1">(BK672*DCF!H$28-DCF!H$5*MAX(BK672*DCF!H$28,0)-MAX(BK672-BJ672,0)/Inputs!$B$17)*DCF!H$6</f>
        <v>9698.1765812372432</v>
      </c>
      <c r="CS672" s="15">
        <f ca="1">(BL672*DCF!I$28-DCF!I$5*MAX(BL672*DCF!I$28,0)-MAX(BL672-BK672,0)/Inputs!$B$17)*DCF!I$6</f>
        <v>11544.163856732806</v>
      </c>
      <c r="CT672" s="15">
        <f ca="1">(BM672*DCF!J$28-DCF!J$5*MAX(BM672*DCF!J$28,0)-MAX(BM672-BL672,0)/Inputs!$B$17)*DCF!J$6</f>
        <v>14312.982097963406</v>
      </c>
      <c r="CU672" s="15">
        <f ca="1">(BN672*DCF!K$28-DCF!K$5*MAX(BN672*DCF!K$28,0)-MAX(BN672-BM672,0)/Inputs!$B$17)*DCF!K$6</f>
        <v>17865.44290641163</v>
      </c>
      <c r="CV672" s="15">
        <f ca="1">(BO672*DCF!L$28-DCF!L$5*MAX(BO672*DCF!L$28,0)-MAX(BO672-BN672,0)/Inputs!$B$17)*DCF!L$6</f>
        <v>22406.611566709144</v>
      </c>
      <c r="CW672" s="15">
        <f ca="1">(BP672*DCF!M$28-DCF!M$5*MAX(BP672*DCF!M$28,0)-MAX(BP672-BO672,0)/Inputs!$B$17)*DCF!M$6</f>
        <v>28225.151022826212</v>
      </c>
      <c r="CX672" s="15">
        <f ca="1">(BQ672*DCF!C$46-DCF!C$5*MAX(BQ672*DCF!C$46,0)-MAX(BQ672-Inputs!$B$20,0)/Inputs!$B$24)*DCF!C$6</f>
        <v>-3340.5206463367972</v>
      </c>
      <c r="CY672" s="15">
        <f ca="1">(BR672*DCF!D$46-DCF!D$5*MAX(BR672*DCF!D$46,0)-MAX(BR672-BQ672,0)/Inputs!$B$24)*DCF!D$6</f>
        <v>-4252.6059202758397</v>
      </c>
      <c r="CZ672" s="15">
        <f ca="1">(BS672*DCF!E$46-DCF!E$5*MAX(BS672*DCF!E$46,0)-MAX(BS672-BR672,0)/Inputs!$B$24)*DCF!E$6</f>
        <v>-6798.9094797062126</v>
      </c>
      <c r="DA672" s="15">
        <f ca="1">(BT672*DCF!F$46-DCF!F$5*MAX(BT672*DCF!F$46,0)-MAX(BT672-BS672,0)/Inputs!$B$24)*DCF!F$6</f>
        <v>-3876.2668386100008</v>
      </c>
      <c r="DB672" s="15">
        <f ca="1">(BU672*DCF!G$46-DCF!G$5*MAX(BU672*DCF!G$46,0)-MAX(BU672-BT672,0)/Inputs!$B$24)*DCF!G$6</f>
        <v>-4693.0765663803932</v>
      </c>
      <c r="DC672" s="15">
        <f ca="1">(BV672*DCF!H$46-DCF!H$5*MAX(BV672*DCF!H$46,0)-MAX(BV672-BU672,0)/Inputs!$B$24)*DCF!H$6</f>
        <v>-11173.451860087705</v>
      </c>
      <c r="DD672" s="15">
        <f ca="1">(BW672*DCF!I$46-DCF!I$5*MAX(BW672*DCF!I$46,0)-MAX(BW672-BV672,0)/Inputs!$B$24)*DCF!I$6</f>
        <v>-10674.225744674879</v>
      </c>
      <c r="DE672" s="15">
        <f ca="1">(BX672*DCF!J$46-DCF!J$5*MAX(BX672*DCF!J$46,0)-MAX(BX672-BW672,0)/Inputs!$B$24)*DCF!J$6</f>
        <v>-11425.89403155911</v>
      </c>
      <c r="DF672" s="15">
        <f ca="1">(BY672*DCF!K$46-DCF!K$5*MAX(BY672*DCF!K$46,0)-MAX(BY672-BX672,0)/Inputs!$B$24)*DCF!K$6</f>
        <v>4383.6188408587414</v>
      </c>
      <c r="DG672" s="15">
        <f ca="1">(BZ672*DCF!L$46-DCF!L$5*MAX(BZ672*DCF!L$46,0)-MAX(BZ672-BY672,0)/Inputs!$B$24)*DCF!L$6</f>
        <v>-20211.138271079988</v>
      </c>
      <c r="DH672" s="15">
        <f ca="1">(CA672*DCF!M$46-DCF!M$5*MAX(CA672*DCF!M$46,0)-MAX(CA672-BZ672,0)/Inputs!$B$24)*DCF!M$6</f>
        <v>-443.15358386548377</v>
      </c>
      <c r="DI672" s="15">
        <f ca="1">SUM(CB672:CL672)+BE672*DCF!M$10*(1+Inputs!$B$30)*(1-Inputs!$B$33)*(1-Inputs!$B$30/Inputs!$B$31)/(Inputs!$B$29-Inputs!$B$30)*DCF!M$6</f>
        <v>230490.00796764824</v>
      </c>
      <c r="DJ672" s="15">
        <f ca="1">SUM(CM672:CW672)+BP672*DCF!M$28*(1+Inputs!$B$30)*(1-Inputs!$B$33)*(1-Inputs!$B$30/Inputs!$B$31)/(Inputs!$B$29-Inputs!$B$30)*DCF!M$6</f>
        <v>790790.37438805262</v>
      </c>
      <c r="DK672" s="15">
        <f ca="1">SUM(CX672:DH672)+CA672*DCF!M$46*(1+Inputs!$B$30)*(1-Inputs!$B$33)*(1-Inputs!$B$30/Inputs!$B$31)/(Inputs!$B$29-Inputs!$B$30)*DCF!M$6</f>
        <v>1071407.796218565</v>
      </c>
      <c r="DM672" s="15">
        <f ca="1">DI672+DJ672+DK672+Inputs!$B$34+Inputs!$B$36-Inputs!$B$35</f>
        <v>2169539.1785742659</v>
      </c>
    </row>
    <row r="673" spans="1:117" x14ac:dyDescent="0.75">
      <c r="A673" s="11">
        <v>660</v>
      </c>
      <c r="C673" s="24">
        <f t="shared" ca="1" si="395"/>
        <v>-0.54734664312169978</v>
      </c>
      <c r="D673" s="24">
        <f t="shared" ca="1" si="395"/>
        <v>0.39507484447757268</v>
      </c>
      <c r="E673" s="24">
        <f t="shared" ca="1" si="395"/>
        <v>-2.7396598003022894</v>
      </c>
      <c r="F673" s="24">
        <f t="shared" ca="1" si="395"/>
        <v>0.848741551101999</v>
      </c>
      <c r="G673" s="24">
        <f t="shared" ca="1" si="395"/>
        <v>0.38206383175444364</v>
      </c>
      <c r="H673" s="24">
        <f t="shared" ca="1" si="395"/>
        <v>0.19591508844600167</v>
      </c>
      <c r="I673" s="24">
        <f t="shared" ca="1" si="395"/>
        <v>0.13357742462949848</v>
      </c>
      <c r="J673" s="24">
        <f t="shared" ca="1" si="395"/>
        <v>-0.70001079672298294</v>
      </c>
      <c r="K673" s="24">
        <f t="shared" ca="1" si="395"/>
        <v>-0.50320970245123797</v>
      </c>
      <c r="L673" s="24">
        <f t="shared" ca="1" si="395"/>
        <v>-1.1520892227706456</v>
      </c>
      <c r="M673" s="24">
        <f t="shared" ca="1" si="395"/>
        <v>0.38696699536352397</v>
      </c>
      <c r="N673" s="24">
        <f ca="1">SQRT(Inputs!$B$38)*C673+SQRT(1-Inputs!$B$38)*_xlfn.NORM.S.INV(RAND())</f>
        <v>-0.38208593259964158</v>
      </c>
      <c r="O673" s="24">
        <f ca="1">SQRT(Inputs!$B$38)*D673+SQRT(1-Inputs!$B$38)*_xlfn.NORM.S.INV(RAND())</f>
        <v>0.9850157614146946</v>
      </c>
      <c r="P673" s="24">
        <f ca="1">SQRT(Inputs!$B$38)*E673+SQRT(1-Inputs!$B$38)*_xlfn.NORM.S.INV(RAND())</f>
        <v>0.42785239956910437</v>
      </c>
      <c r="Q673" s="24">
        <f ca="1">SQRT(Inputs!$B$38)*F673+SQRT(1-Inputs!$B$38)*_xlfn.NORM.S.INV(RAND())</f>
        <v>0.6064843024580584</v>
      </c>
      <c r="R673" s="24">
        <f ca="1">SQRT(Inputs!$B$38)*G673+SQRT(1-Inputs!$B$38)*_xlfn.NORM.S.INV(RAND())</f>
        <v>1.1512042777702098</v>
      </c>
      <c r="S673" s="24">
        <f ca="1">SQRT(Inputs!$B$38)*H673+SQRT(1-Inputs!$B$38)*_xlfn.NORM.S.INV(RAND())</f>
        <v>0.59172046483031304</v>
      </c>
      <c r="T673" s="24">
        <f ca="1">SQRT(Inputs!$B$38)*I673+SQRT(1-Inputs!$B$38)*_xlfn.NORM.S.INV(RAND())</f>
        <v>-0.15328192382241013</v>
      </c>
      <c r="U673" s="24">
        <f ca="1">SQRT(Inputs!$B$38)*J673+SQRT(1-Inputs!$B$38)*_xlfn.NORM.S.INV(RAND())</f>
        <v>0.48671648701419068</v>
      </c>
      <c r="V673" s="24">
        <f ca="1">SQRT(Inputs!$B$38)*K673+SQRT(1-Inputs!$B$38)*_xlfn.NORM.S.INV(RAND())</f>
        <v>-0.77265407783100759</v>
      </c>
      <c r="W673" s="24">
        <f ca="1">SQRT(Inputs!$B$38)*L673+SQRT(1-Inputs!$B$38)*_xlfn.NORM.S.INV(RAND())</f>
        <v>-1.8804907676854674</v>
      </c>
      <c r="X673" s="24">
        <f ca="1">SQRT(Inputs!$B$38)*M673+SQRT(1-Inputs!$B$38)*_xlfn.NORM.S.INV(RAND())</f>
        <v>0.75598465098564582</v>
      </c>
      <c r="Y673" s="24">
        <f ca="1">SQRT(Inputs!$B$38)*C673+SQRT(1-Inputs!$B$38)*_xlfn.NORM.S.INV(RAND())</f>
        <v>-1.0051690525238801</v>
      </c>
      <c r="Z673" s="24">
        <f ca="1">SQRT(Inputs!$B$38)*D673+SQRT(1-Inputs!$B$38)*_xlfn.NORM.S.INV(RAND())</f>
        <v>-1.3005524975553557</v>
      </c>
      <c r="AA673" s="24">
        <f ca="1">SQRT(Inputs!$B$38)*E673+SQRT(1-Inputs!$B$38)*_xlfn.NORM.S.INV(RAND())</f>
        <v>-1.1901307612132959</v>
      </c>
      <c r="AB673" s="24">
        <f ca="1">SQRT(Inputs!$B$38)*F673+SQRT(1-Inputs!$B$38)*_xlfn.NORM.S.INV(RAND())</f>
        <v>0.8040040609873087</v>
      </c>
      <c r="AC673" s="24">
        <f ca="1">SQRT(Inputs!$B$38)*G673+SQRT(1-Inputs!$B$38)*_xlfn.NORM.S.INV(RAND())</f>
        <v>-0.65317071481251898</v>
      </c>
      <c r="AD673" s="24">
        <f ca="1">SQRT(Inputs!$B$38)*H673+SQRT(1-Inputs!$B$38)*_xlfn.NORM.S.INV(RAND())</f>
        <v>0.30032714054822712</v>
      </c>
      <c r="AE673" s="24">
        <f ca="1">SQRT(Inputs!$B$38)*I673+SQRT(1-Inputs!$B$38)*_xlfn.NORM.S.INV(RAND())</f>
        <v>1.2114189598398402</v>
      </c>
      <c r="AF673" s="24">
        <f ca="1">SQRT(Inputs!$B$38)*J673+SQRT(1-Inputs!$B$38)*_xlfn.NORM.S.INV(RAND())</f>
        <v>0.24759163222455949</v>
      </c>
      <c r="AG673" s="24">
        <f ca="1">SQRT(Inputs!$B$38)*K673+SQRT(1-Inputs!$B$38)*_xlfn.NORM.S.INV(RAND())</f>
        <v>-1.384051918953912</v>
      </c>
      <c r="AH673" s="24">
        <f ca="1">SQRT(Inputs!$B$38)*L673+SQRT(1-Inputs!$B$38)*_xlfn.NORM.S.INV(RAND())</f>
        <v>0.37050358523203264</v>
      </c>
      <c r="AI673" s="24">
        <f ca="1">SQRT(Inputs!$B$38)*M673+SQRT(1-Inputs!$B$38)*_xlfn.NORM.S.INV(RAND())</f>
        <v>-0.39255537414074804</v>
      </c>
      <c r="AJ673" s="24">
        <f ca="1">SQRT(Inputs!$B$38)*C673+SQRT(1-Inputs!$B$38)*_xlfn.NORM.S.INV(RAND())</f>
        <v>-0.75542474560196049</v>
      </c>
      <c r="AK673" s="24">
        <f ca="1">SQRT(Inputs!$B$38)*D673+SQRT(1-Inputs!$B$38)*_xlfn.NORM.S.INV(RAND())</f>
        <v>0.47880008029498472</v>
      </c>
      <c r="AL673" s="24">
        <f ca="1">SQRT(Inputs!$B$38)*E673+SQRT(1-Inputs!$B$38)*_xlfn.NORM.S.INV(RAND())</f>
        <v>-1.8139796613011814</v>
      </c>
      <c r="AM673" s="24">
        <f ca="1">SQRT(Inputs!$B$38)*F673+SQRT(1-Inputs!$B$38)*_xlfn.NORM.S.INV(RAND())</f>
        <v>-0.1143934292773327</v>
      </c>
      <c r="AN673" s="24">
        <f ca="1">SQRT(Inputs!$B$38)*G673+SQRT(1-Inputs!$B$38)*_xlfn.NORM.S.INV(RAND())</f>
        <v>1.1074724164132423</v>
      </c>
      <c r="AO673" s="24">
        <f ca="1">SQRT(Inputs!$B$38)*H673+SQRT(1-Inputs!$B$38)*_xlfn.NORM.S.INV(RAND())</f>
        <v>0.33955836445510024</v>
      </c>
      <c r="AP673" s="24">
        <f ca="1">SQRT(Inputs!$B$38)*I673+SQRT(1-Inputs!$B$38)*_xlfn.NORM.S.INV(RAND())</f>
        <v>0.12245744462031333</v>
      </c>
      <c r="AQ673" s="24">
        <f ca="1">SQRT(Inputs!$B$38)*J673+SQRT(1-Inputs!$B$38)*_xlfn.NORM.S.INV(RAND())</f>
        <v>-1.09413767900908</v>
      </c>
      <c r="AR673" s="24">
        <f ca="1">SQRT(Inputs!$B$38)*K673+SQRT(1-Inputs!$B$38)*_xlfn.NORM.S.INV(RAND())</f>
        <v>-0.38638995128382847</v>
      </c>
      <c r="AS673" s="24">
        <f ca="1">SQRT(Inputs!$B$38)*L673+SQRT(1-Inputs!$B$38)*_xlfn.NORM.S.INV(RAND())</f>
        <v>6.1616411724765729E-2</v>
      </c>
      <c r="AT673" s="24">
        <f ca="1">SQRT(Inputs!$B$38)*M673+SQRT(1-Inputs!$B$38)*_xlfn.NORM.S.INV(RAND())</f>
        <v>0.83999786102624385</v>
      </c>
      <c r="AU673" s="15">
        <f ca="1">Inputs!$B$6*EXP($B$8-0.5*C$5^2+C$5*N673)</f>
        <v>4664.6262456793793</v>
      </c>
      <c r="AV673" s="15">
        <f t="shared" ca="1" si="365"/>
        <v>6562.8137487454387</v>
      </c>
      <c r="AW673" s="15">
        <f t="shared" ca="1" si="366"/>
        <v>8477.5736995840634</v>
      </c>
      <c r="AX673" s="15">
        <f t="shared" ca="1" si="367"/>
        <v>11164.980087643611</v>
      </c>
      <c r="AY673" s="15">
        <f t="shared" ca="1" si="368"/>
        <v>15608.275553663074</v>
      </c>
      <c r="AZ673" s="15">
        <f t="shared" ca="1" si="369"/>
        <v>20374.622197588</v>
      </c>
      <c r="BA673" s="15">
        <f t="shared" ca="1" si="370"/>
        <v>24536.527802617398</v>
      </c>
      <c r="BB673" s="15">
        <f t="shared" ca="1" si="371"/>
        <v>31541.36935969329</v>
      </c>
      <c r="BC673" s="15">
        <f t="shared" ca="1" si="372"/>
        <v>35853.775034071652</v>
      </c>
      <c r="BD673" s="15">
        <f t="shared" ca="1" si="373"/>
        <v>36839.762053013488</v>
      </c>
      <c r="BE673" s="15">
        <f t="shared" ca="1" si="374"/>
        <v>48360.209039817681</v>
      </c>
      <c r="BF673" s="15">
        <f ca="1">Inputs!$B$13*EXP($B$9-0.5*C$6^2+C$6*Y673)</f>
        <v>11332.123826814461</v>
      </c>
      <c r="BG673" s="15">
        <f t="shared" ca="1" si="375"/>
        <v>10922.070436522168</v>
      </c>
      <c r="BH673" s="15">
        <f t="shared" ca="1" si="376"/>
        <v>10954.298071301093</v>
      </c>
      <c r="BI673" s="15">
        <f t="shared" ca="1" si="377"/>
        <v>15176.237009828274</v>
      </c>
      <c r="BJ673" s="15">
        <f t="shared" ca="1" si="378"/>
        <v>16933.313819493709</v>
      </c>
      <c r="BK673" s="15">
        <f t="shared" ca="1" si="379"/>
        <v>21649.786978382177</v>
      </c>
      <c r="BL673" s="15">
        <f t="shared" ca="1" si="380"/>
        <v>31114.721124940828</v>
      </c>
      <c r="BM673" s="15">
        <f t="shared" ca="1" si="381"/>
        <v>39441.367053466594</v>
      </c>
      <c r="BN673" s="15">
        <f t="shared" ca="1" si="382"/>
        <v>41094.261294689881</v>
      </c>
      <c r="BO673" s="15">
        <f t="shared" ca="1" si="383"/>
        <v>52787.408297209564</v>
      </c>
      <c r="BP673" s="15">
        <f t="shared" ca="1" si="384"/>
        <v>62145.115178495937</v>
      </c>
      <c r="BQ673" s="15">
        <f ca="1">Inputs!$B$20*EXP($B$10-0.5*C$7^2+C$7*AJ673)</f>
        <v>3281.2922620552004</v>
      </c>
      <c r="BR673" s="15">
        <f t="shared" ca="1" si="385"/>
        <v>5183.4775912586656</v>
      </c>
      <c r="BS673" s="15">
        <f t="shared" ca="1" si="386"/>
        <v>4215.9006246414165</v>
      </c>
      <c r="BT673" s="15">
        <f t="shared" ca="1" si="387"/>
        <v>5640.9647358556203</v>
      </c>
      <c r="BU673" s="15">
        <f t="shared" ca="1" si="388"/>
        <v>10220.192221426894</v>
      </c>
      <c r="BV673" s="15">
        <f t="shared" ca="1" si="389"/>
        <v>15349.727670185215</v>
      </c>
      <c r="BW673" s="15">
        <f t="shared" ca="1" si="390"/>
        <v>21982.091684061394</v>
      </c>
      <c r="BX673" s="15">
        <f t="shared" ca="1" si="391"/>
        <v>24689.965865768743</v>
      </c>
      <c r="BY673" s="15">
        <f t="shared" ca="1" si="392"/>
        <v>32129.623227605192</v>
      </c>
      <c r="BZ673" s="15">
        <f t="shared" ca="1" si="393"/>
        <v>45595.920076087248</v>
      </c>
      <c r="CA673" s="15">
        <f t="shared" ca="1" si="394"/>
        <v>74359.228584648066</v>
      </c>
      <c r="CB673" s="15">
        <f ca="1">(AU673*DCF!C$10-DCF!C$5*MAX(AU673*DCF!C$10,0)-MAX(AU673-Inputs!$B$6,0)/Inputs!$B$10)*DCF!C$6</f>
        <v>1045.1963385718059</v>
      </c>
      <c r="CC673" s="15">
        <f ca="1">(AV673*DCF!D$10-DCF!D$5*MAX(AV673*DCF!D$10,0)-MAX(AV673-AU673,0)/Inputs!$B$10)*DCF!D$6</f>
        <v>1136.8180461264535</v>
      </c>
      <c r="CD673" s="15">
        <f ca="1">(AW673*DCF!E$10-DCF!E$5*MAX(AW673*DCF!E$10,0)-MAX(AW673-AV673,0)/Inputs!$B$10)*DCF!E$6</f>
        <v>1526.0535812683777</v>
      </c>
      <c r="CE673" s="15">
        <f ca="1">(AX673*DCF!F$10-DCF!F$5*MAX(AX673*DCF!F$10,0)-MAX(AX673-AW673,0)/Inputs!$B$10)*DCF!F$6</f>
        <v>1878.1147189544686</v>
      </c>
      <c r="CF673" s="15">
        <f ca="1">(AY673*DCF!G$10-DCF!G$5*MAX(AY673*DCF!G$10,0)-MAX(AY673-AX673,0)/Inputs!$B$10)*DCF!G$6</f>
        <v>2361.8485553121277</v>
      </c>
      <c r="CG673" s="15">
        <f ca="1">(AZ673*DCF!H$10-DCF!H$5*MAX(AZ673*DCF!H$10,0)-MAX(AZ673-AY673,0)/Inputs!$B$10)*DCF!H$6</f>
        <v>3109.3972193192553</v>
      </c>
      <c r="CH673" s="15">
        <f ca="1">(BA673*DCF!I$10-DCF!I$5*MAX(BA673*DCF!I$10,0)-MAX(BA673-AZ673,0)/Inputs!$B$10)*DCF!I$6</f>
        <v>3799.2301950587876</v>
      </c>
      <c r="CI673" s="15">
        <f ca="1">(BB673*DCF!J$10-DCF!J$5*MAX(BB673*DCF!J$10,0)-MAX(BB673-BA673,0)/Inputs!$B$10)*DCF!J$6</f>
        <v>4351.1038608793888</v>
      </c>
      <c r="CJ673" s="15">
        <f ca="1">(BC673*DCF!K$10-DCF!K$5*MAX(BC673*DCF!K$10,0)-MAX(BC673-BB673,0)/Inputs!$B$10)*DCF!K$6</f>
        <v>5168.2108180102132</v>
      </c>
      <c r="CK673" s="15">
        <f ca="1">(BD673*DCF!L$10-DCF!L$5*MAX(BD673*DCF!L$10,0)-MAX(BD673-BC673,0)/Inputs!$B$10)*DCF!L$6</f>
        <v>5428.6325752375205</v>
      </c>
      <c r="CL673" s="15">
        <f ca="1">(BE673*DCF!M$10-DCF!M$5*MAX(BE673*DCF!M$10,0)-MAX(BE673-BD673,0)/Inputs!$B$10)*DCF!M$6</f>
        <v>5448.0105012327094</v>
      </c>
      <c r="CM673" s="15">
        <f ca="1">(BF673*DCF!C$28-DCF!C$5*MAX(BF673*DCF!C$28,0)-MAX(BF673-Inputs!$B$13,0)/Inputs!$B$17)*DCF!C$6</f>
        <v>3458.4898744252705</v>
      </c>
      <c r="CN673" s="15">
        <f ca="1">(BG673*DCF!D$28-DCF!D$5*MAX(BG673*DCF!D$28,0)-MAX(BG673-BF673,0)/Inputs!$B$17)*DCF!D$6</f>
        <v>3216.8016481172526</v>
      </c>
      <c r="CO673" s="15">
        <f ca="1">(BH673*DCF!E$28-DCF!E$5*MAX(BH673*DCF!E$28,0)-MAX(BH673-BG673,0)/Inputs!$B$17)*DCF!E$6</f>
        <v>3096.1006476729754</v>
      </c>
      <c r="CP673" s="15">
        <f ca="1">(BI673*DCF!F$28-DCF!F$5*MAX(BI673*DCF!F$28,0)-MAX(BI673-BH673,0)/Inputs!$B$17)*DCF!F$6</f>
        <v>3351.2778764019877</v>
      </c>
      <c r="CQ673" s="15">
        <f ca="1">(BJ673*DCF!G$28-DCF!G$5*MAX(BJ673*DCF!G$28,0)-MAX(BJ673-BI673,0)/Inputs!$B$17)*DCF!G$6</f>
        <v>4097.9537815631047</v>
      </c>
      <c r="CR673" s="15">
        <f ca="1">(BK673*DCF!H$28-DCF!H$5*MAX(BK673*DCF!H$28,0)-MAX(BK673-BJ673,0)/Inputs!$B$17)*DCF!H$6</f>
        <v>4621.4236080618884</v>
      </c>
      <c r="CS673" s="15">
        <f ca="1">(BL673*DCF!I$28-DCF!I$5*MAX(BL673*DCF!I$28,0)-MAX(BL673-BK673,0)/Inputs!$B$17)*DCF!I$6</f>
        <v>5958.2129523118683</v>
      </c>
      <c r="CT673" s="15">
        <f ca="1">(BM673*DCF!J$28-DCF!J$5*MAX(BM673*DCF!J$28,0)-MAX(BM673-BL673,0)/Inputs!$B$17)*DCF!J$6</f>
        <v>7694.6539030188287</v>
      </c>
      <c r="CU673" s="15">
        <f ca="1">(BN673*DCF!K$28-DCF!K$5*MAX(BN673*DCF!K$28,0)-MAX(BN673-BM673,0)/Inputs!$B$17)*DCF!K$6</f>
        <v>8475.9614297576663</v>
      </c>
      <c r="CV673" s="15">
        <f ca="1">(BO673*DCF!L$28-DCF!L$5*MAX(BO673*DCF!L$28,0)-MAX(BO673-BN673,0)/Inputs!$B$17)*DCF!L$6</f>
        <v>9209.096874830293</v>
      </c>
      <c r="CW673" s="15">
        <f ca="1">(BP673*DCF!M$28-DCF!M$5*MAX(BP673*DCF!M$28,0)-MAX(BP673-BO673,0)/Inputs!$B$17)*DCF!M$6</f>
        <v>10714.496071947959</v>
      </c>
      <c r="CX673" s="15">
        <f ca="1">(BQ673*DCF!C$46-DCF!C$5*MAX(BQ673*DCF!C$46,0)-MAX(BQ673-Inputs!$B$20,0)/Inputs!$B$24)*DCF!C$6</f>
        <v>-794.89071274032358</v>
      </c>
      <c r="CY673" s="15">
        <f ca="1">(BR673*DCF!D$46-DCF!D$5*MAX(BR673*DCF!D$46,0)-MAX(BR673-BQ673,0)/Inputs!$B$24)*DCF!D$6</f>
        <v>-1696.3454349671422</v>
      </c>
      <c r="CZ673" s="15">
        <f ca="1">(BS673*DCF!E$46-DCF!E$5*MAX(BS673*DCF!E$46,0)-MAX(BS673-BR673,0)/Inputs!$B$24)*DCF!E$6</f>
        <v>-498.53758929755708</v>
      </c>
      <c r="DA673" s="15">
        <f ca="1">(BT673*DCF!F$46-DCF!F$5*MAX(BT673*DCF!F$46,0)-MAX(BT673-BS673,0)/Inputs!$B$24)*DCF!F$6</f>
        <v>-929.72160957085475</v>
      </c>
      <c r="DB673" s="15">
        <f ca="1">(BU673*DCF!G$46-DCF!G$5*MAX(BU673*DCF!G$46,0)-MAX(BU673-BT673,0)/Inputs!$B$24)*DCF!G$6</f>
        <v>-1884.1487253528016</v>
      </c>
      <c r="DC673" s="15">
        <f ca="1">(BV673*DCF!H$46-DCF!H$5*MAX(BV673*DCF!H$46,0)-MAX(BV673-BU673,0)/Inputs!$B$24)*DCF!H$6</f>
        <v>-1593.9717115165058</v>
      </c>
      <c r="DD673" s="15">
        <f ca="1">(BW673*DCF!I$46-DCF!I$5*MAX(BW673*DCF!I$46,0)-MAX(BW673-BV673,0)/Inputs!$B$24)*DCF!I$6</f>
        <v>-1396.2102046829741</v>
      </c>
      <c r="DE673" s="15">
        <f ca="1">(BX673*DCF!J$46-DCF!J$5*MAX(BX673*DCF!J$46,0)-MAX(BX673-BW673,0)/Inputs!$B$24)*DCF!J$6</f>
        <v>317.59177950156123</v>
      </c>
      <c r="DF673" s="15">
        <f ca="1">(BY673*DCF!K$46-DCF!K$5*MAX(BY673*DCF!K$46,0)-MAX(BY673-BX673,0)/Inputs!$B$24)*DCF!K$6</f>
        <v>12.833321395494123</v>
      </c>
      <c r="DG673" s="15">
        <f ca="1">(BZ673*DCF!L$46-DCF!L$5*MAX(BZ673*DCF!L$46,0)-MAX(BZ673-BY673,0)/Inputs!$B$24)*DCF!L$6</f>
        <v>104.36752089841443</v>
      </c>
      <c r="DH673" s="15">
        <f ca="1">(CA673*DCF!M$46-DCF!M$5*MAX(CA673*DCF!M$46,0)-MAX(CA673-BZ673,0)/Inputs!$B$24)*DCF!M$6</f>
        <v>-183.67631392212422</v>
      </c>
      <c r="DI673" s="15">
        <f ca="1">SUM(CB673:CL673)+BE673*DCF!M$10*(1+Inputs!$B$30)*(1-Inputs!$B$33)*(1-Inputs!$B$30/Inputs!$B$31)/(Inputs!$B$29-Inputs!$B$30)*DCF!M$6</f>
        <v>169839.71766534439</v>
      </c>
      <c r="DJ673" s="15">
        <f ca="1">SUM(CM673:CW673)+BP673*DCF!M$28*(1+Inputs!$B$30)*(1-Inputs!$B$33)*(1-Inputs!$B$30/Inputs!$B$31)/(Inputs!$B$29-Inputs!$B$30)*DCF!M$6</f>
        <v>294495.37176921213</v>
      </c>
      <c r="DK673" s="15">
        <f ca="1">SUM(CX673:DH673)+CA673*DCF!M$46*(1+Inputs!$B$30)*(1-Inputs!$B$33)*(1-Inputs!$B$30/Inputs!$B$31)/(Inputs!$B$29-Inputs!$B$30)*DCF!M$6</f>
        <v>106425.46612534391</v>
      </c>
      <c r="DM673" s="15">
        <f ca="1">DI673+DJ673+DK673+Inputs!$B$34+Inputs!$B$36-Inputs!$B$35</f>
        <v>647611.55555990047</v>
      </c>
    </row>
    <row r="674" spans="1:117" x14ac:dyDescent="0.75">
      <c r="A674" s="11">
        <v>661</v>
      </c>
      <c r="C674" s="24">
        <f t="shared" ref="C674:M683" ca="1" si="396">_xlfn.NORM.S.INV(RAND())</f>
        <v>-0.31542624757350879</v>
      </c>
      <c r="D674" s="24">
        <f t="shared" ca="1" si="396"/>
        <v>0.31410080139584889</v>
      </c>
      <c r="E674" s="24">
        <f t="shared" ca="1" si="396"/>
        <v>1.0713211483369744</v>
      </c>
      <c r="F674" s="24">
        <f t="shared" ca="1" si="396"/>
        <v>1.8882995327023366</v>
      </c>
      <c r="G674" s="24">
        <f t="shared" ca="1" si="396"/>
        <v>1.2498770325565998</v>
      </c>
      <c r="H674" s="24">
        <f t="shared" ca="1" si="396"/>
        <v>0.61816776959068875</v>
      </c>
      <c r="I674" s="24">
        <f t="shared" ca="1" si="396"/>
        <v>-0.16109694735557706</v>
      </c>
      <c r="J674" s="24">
        <f t="shared" ca="1" si="396"/>
        <v>-0.61269681521349773</v>
      </c>
      <c r="K674" s="24">
        <f t="shared" ca="1" si="396"/>
        <v>-0.79110540739410173</v>
      </c>
      <c r="L674" s="24">
        <f t="shared" ca="1" si="396"/>
        <v>-1.1302725917365144</v>
      </c>
      <c r="M674" s="24">
        <f t="shared" ca="1" si="396"/>
        <v>6.7769440063923228E-2</v>
      </c>
      <c r="N674" s="24">
        <f ca="1">SQRT(Inputs!$B$38)*C674+SQRT(1-Inputs!$B$38)*_xlfn.NORM.S.INV(RAND())</f>
        <v>-5.1417001533734116E-2</v>
      </c>
      <c r="O674" s="24">
        <f ca="1">SQRT(Inputs!$B$38)*D674+SQRT(1-Inputs!$B$38)*_xlfn.NORM.S.INV(RAND())</f>
        <v>-1.3408178721540804</v>
      </c>
      <c r="P674" s="24">
        <f ca="1">SQRT(Inputs!$B$38)*E674+SQRT(1-Inputs!$B$38)*_xlfn.NORM.S.INV(RAND())</f>
        <v>0.24548960772983963</v>
      </c>
      <c r="Q674" s="24">
        <f ca="1">SQRT(Inputs!$B$38)*F674+SQRT(1-Inputs!$B$38)*_xlfn.NORM.S.INV(RAND())</f>
        <v>-0.50871088339596082</v>
      </c>
      <c r="R674" s="24">
        <f ca="1">SQRT(Inputs!$B$38)*G674+SQRT(1-Inputs!$B$38)*_xlfn.NORM.S.INV(RAND())</f>
        <v>1.0926101330180273</v>
      </c>
      <c r="S674" s="24">
        <f ca="1">SQRT(Inputs!$B$38)*H674+SQRT(1-Inputs!$B$38)*_xlfn.NORM.S.INV(RAND())</f>
        <v>-0.39092282355925839</v>
      </c>
      <c r="T674" s="24">
        <f ca="1">SQRT(Inputs!$B$38)*I674+SQRT(1-Inputs!$B$38)*_xlfn.NORM.S.INV(RAND())</f>
        <v>1.9141855553689031</v>
      </c>
      <c r="U674" s="24">
        <f ca="1">SQRT(Inputs!$B$38)*J674+SQRT(1-Inputs!$B$38)*_xlfn.NORM.S.INV(RAND())</f>
        <v>-6.9897825811598646E-2</v>
      </c>
      <c r="V674" s="24">
        <f ca="1">SQRT(Inputs!$B$38)*K674+SQRT(1-Inputs!$B$38)*_xlfn.NORM.S.INV(RAND())</f>
        <v>-0.65000996445665327</v>
      </c>
      <c r="W674" s="24">
        <f ca="1">SQRT(Inputs!$B$38)*L674+SQRT(1-Inputs!$B$38)*_xlfn.NORM.S.INV(RAND())</f>
        <v>-0.42700882972273957</v>
      </c>
      <c r="X674" s="24">
        <f ca="1">SQRT(Inputs!$B$38)*M674+SQRT(1-Inputs!$B$38)*_xlfn.NORM.S.INV(RAND())</f>
        <v>1.0383236956216373</v>
      </c>
      <c r="Y674" s="24">
        <f ca="1">SQRT(Inputs!$B$38)*C674+SQRT(1-Inputs!$B$38)*_xlfn.NORM.S.INV(RAND())</f>
        <v>-1.5186399442956555</v>
      </c>
      <c r="Z674" s="24">
        <f ca="1">SQRT(Inputs!$B$38)*D674+SQRT(1-Inputs!$B$38)*_xlfn.NORM.S.INV(RAND())</f>
        <v>0.56701665240153187</v>
      </c>
      <c r="AA674" s="24">
        <f ca="1">SQRT(Inputs!$B$38)*E674+SQRT(1-Inputs!$B$38)*_xlfn.NORM.S.INV(RAND())</f>
        <v>1.5443841259735502</v>
      </c>
      <c r="AB674" s="24">
        <f ca="1">SQRT(Inputs!$B$38)*F674+SQRT(1-Inputs!$B$38)*_xlfn.NORM.S.INV(RAND())</f>
        <v>0.93857911866916166</v>
      </c>
      <c r="AC674" s="24">
        <f ca="1">SQRT(Inputs!$B$38)*G674+SQRT(1-Inputs!$B$38)*_xlfn.NORM.S.INV(RAND())</f>
        <v>-8.8469017974464714E-2</v>
      </c>
      <c r="AD674" s="24">
        <f ca="1">SQRT(Inputs!$B$38)*H674+SQRT(1-Inputs!$B$38)*_xlfn.NORM.S.INV(RAND())</f>
        <v>-1.3494760148756413</v>
      </c>
      <c r="AE674" s="24">
        <f ca="1">SQRT(Inputs!$B$38)*I674+SQRT(1-Inputs!$B$38)*_xlfn.NORM.S.INV(RAND())</f>
        <v>-0.1413619206053999</v>
      </c>
      <c r="AF674" s="24">
        <f ca="1">SQRT(Inputs!$B$38)*J674+SQRT(1-Inputs!$B$38)*_xlfn.NORM.S.INV(RAND())</f>
        <v>-0.70613124201904376</v>
      </c>
      <c r="AG674" s="24">
        <f ca="1">SQRT(Inputs!$B$38)*K674+SQRT(1-Inputs!$B$38)*_xlfn.NORM.S.INV(RAND())</f>
        <v>-1.1487897526833126</v>
      </c>
      <c r="AH674" s="24">
        <f ca="1">SQRT(Inputs!$B$38)*L674+SQRT(1-Inputs!$B$38)*_xlfn.NORM.S.INV(RAND())</f>
        <v>-0.9167627774218654</v>
      </c>
      <c r="AI674" s="24">
        <f ca="1">SQRT(Inputs!$B$38)*M674+SQRT(1-Inputs!$B$38)*_xlfn.NORM.S.INV(RAND())</f>
        <v>-1.1802737371769092</v>
      </c>
      <c r="AJ674" s="24">
        <f ca="1">SQRT(Inputs!$B$38)*C674+SQRT(1-Inputs!$B$38)*_xlfn.NORM.S.INV(RAND())</f>
        <v>7.9353364521781961E-2</v>
      </c>
      <c r="AK674" s="24">
        <f ca="1">SQRT(Inputs!$B$38)*D674+SQRT(1-Inputs!$B$38)*_xlfn.NORM.S.INV(RAND())</f>
        <v>0.90479198965675822</v>
      </c>
      <c r="AL674" s="24">
        <f ca="1">SQRT(Inputs!$B$38)*E674+SQRT(1-Inputs!$B$38)*_xlfn.NORM.S.INV(RAND())</f>
        <v>0.31266843546033263</v>
      </c>
      <c r="AM674" s="24">
        <f ca="1">SQRT(Inputs!$B$38)*F674+SQRT(1-Inputs!$B$38)*_xlfn.NORM.S.INV(RAND())</f>
        <v>-0.58371383659457043</v>
      </c>
      <c r="AN674" s="24">
        <f ca="1">SQRT(Inputs!$B$38)*G674+SQRT(1-Inputs!$B$38)*_xlfn.NORM.S.INV(RAND())</f>
        <v>1.5641001085861244</v>
      </c>
      <c r="AO674" s="24">
        <f ca="1">SQRT(Inputs!$B$38)*H674+SQRT(1-Inputs!$B$38)*_xlfn.NORM.S.INV(RAND())</f>
        <v>1.4766998153686088</v>
      </c>
      <c r="AP674" s="24">
        <f ca="1">SQRT(Inputs!$B$38)*I674+SQRT(1-Inputs!$B$38)*_xlfn.NORM.S.INV(RAND())</f>
        <v>-0.52443897927591254</v>
      </c>
      <c r="AQ674" s="24">
        <f ca="1">SQRT(Inputs!$B$38)*J674+SQRT(1-Inputs!$B$38)*_xlfn.NORM.S.INV(RAND())</f>
        <v>0.58100572108615589</v>
      </c>
      <c r="AR674" s="24">
        <f ca="1">SQRT(Inputs!$B$38)*K674+SQRT(1-Inputs!$B$38)*_xlfn.NORM.S.INV(RAND())</f>
        <v>-1.8484627694720135</v>
      </c>
      <c r="AS674" s="24">
        <f ca="1">SQRT(Inputs!$B$38)*L674+SQRT(1-Inputs!$B$38)*_xlfn.NORM.S.INV(RAND())</f>
        <v>0.19000967067302632</v>
      </c>
      <c r="AT674" s="24">
        <f ca="1">SQRT(Inputs!$B$38)*M674+SQRT(1-Inputs!$B$38)*_xlfn.NORM.S.INV(RAND())</f>
        <v>-0.27401914132737404</v>
      </c>
      <c r="AU674" s="15">
        <f ca="1">Inputs!$B$6*EXP($B$8-0.5*C$5^2+C$5*N674)</f>
        <v>4921.1099716067456</v>
      </c>
      <c r="AV674" s="15">
        <f t="shared" ca="1" si="365"/>
        <v>4918.353654173442</v>
      </c>
      <c r="AW674" s="15">
        <f t="shared" ca="1" si="366"/>
        <v>6198.9591456980443</v>
      </c>
      <c r="AX674" s="15">
        <f t="shared" ca="1" si="367"/>
        <v>7102.2713894669923</v>
      </c>
      <c r="AY674" s="15">
        <f t="shared" ca="1" si="368"/>
        <v>9861.0308632174856</v>
      </c>
      <c r="AZ674" s="15">
        <f t="shared" ca="1" si="369"/>
        <v>11552.148785680887</v>
      </c>
      <c r="BA674" s="15">
        <f t="shared" ca="1" si="370"/>
        <v>17272.65822444643</v>
      </c>
      <c r="BB674" s="15">
        <f t="shared" ca="1" si="371"/>
        <v>20999.421020562415</v>
      </c>
      <c r="BC674" s="15">
        <f t="shared" ca="1" si="372"/>
        <v>24154.786389404631</v>
      </c>
      <c r="BD674" s="15">
        <f t="shared" ca="1" si="373"/>
        <v>28433.292757434312</v>
      </c>
      <c r="BE674" s="15">
        <f t="shared" ca="1" si="374"/>
        <v>38297.164672627805</v>
      </c>
      <c r="BF674" s="15">
        <f ca="1">Inputs!$B$13*EXP($B$9-0.5*C$6^2+C$6*Y674)</f>
        <v>10235.34668180591</v>
      </c>
      <c r="BG674" s="15">
        <f t="shared" ca="1" si="375"/>
        <v>13818.003370919301</v>
      </c>
      <c r="BH674" s="15">
        <f t="shared" ca="1" si="376"/>
        <v>21811.954648265611</v>
      </c>
      <c r="BI674" s="15">
        <f t="shared" ca="1" si="377"/>
        <v>30851.05269915313</v>
      </c>
      <c r="BJ674" s="15">
        <f t="shared" ca="1" si="378"/>
        <v>37342.129391012764</v>
      </c>
      <c r="BK674" s="15">
        <f t="shared" ca="1" si="379"/>
        <v>38138.535835208029</v>
      </c>
      <c r="BL674" s="15">
        <f t="shared" ca="1" si="380"/>
        <v>45998.167714792682</v>
      </c>
      <c r="BM674" s="15">
        <f t="shared" ca="1" si="381"/>
        <v>51793.103957210878</v>
      </c>
      <c r="BN674" s="15">
        <f t="shared" ca="1" si="382"/>
        <v>55506.667623014509</v>
      </c>
      <c r="BO674" s="15">
        <f t="shared" ca="1" si="383"/>
        <v>61391.734378775822</v>
      </c>
      <c r="BP674" s="15">
        <f t="shared" ca="1" si="384"/>
        <v>66103.989672864089</v>
      </c>
      <c r="BQ674" s="15">
        <f ca="1">Inputs!$B$20*EXP($B$10-0.5*C$7^2+C$7*AJ674)</f>
        <v>4411.958394838759</v>
      </c>
      <c r="BR674" s="15">
        <f t="shared" ca="1" si="385"/>
        <v>7979.2469541886885</v>
      </c>
      <c r="BS674" s="15">
        <f t="shared" ca="1" si="386"/>
        <v>11953.338592696804</v>
      </c>
      <c r="BT674" s="15">
        <f t="shared" ca="1" si="387"/>
        <v>14141.08808944372</v>
      </c>
      <c r="BU674" s="15">
        <f t="shared" ca="1" si="388"/>
        <v>28613.683205463378</v>
      </c>
      <c r="BV674" s="15">
        <f t="shared" ca="1" si="389"/>
        <v>55523.907854776706</v>
      </c>
      <c r="BW674" s="15">
        <f t="shared" ca="1" si="390"/>
        <v>69340.485227223224</v>
      </c>
      <c r="BX674" s="15">
        <f t="shared" ca="1" si="391"/>
        <v>108964.33929672409</v>
      </c>
      <c r="BY674" s="15">
        <f t="shared" ca="1" si="392"/>
        <v>107197.34874094676</v>
      </c>
      <c r="BZ674" s="15">
        <f t="shared" ca="1" si="393"/>
        <v>155759.68422381053</v>
      </c>
      <c r="CA674" s="15">
        <f t="shared" ca="1" si="394"/>
        <v>208396.43037948542</v>
      </c>
      <c r="CB674" s="15">
        <f ca="1">(AU674*DCF!C$10-DCF!C$5*MAX(AU674*DCF!C$10,0)-MAX(AU674-Inputs!$B$6,0)/Inputs!$B$10)*DCF!C$6</f>
        <v>1043.3675638900734</v>
      </c>
      <c r="CC674" s="15">
        <f ca="1">(AV674*DCF!D$10-DCF!D$5*MAX(AV674*DCF!D$10,0)-MAX(AV674-AU674,0)/Inputs!$B$10)*DCF!D$6</f>
        <v>1198.8153824525184</v>
      </c>
      <c r="CD674" s="15">
        <f ca="1">(AW674*DCF!E$10-DCF!E$5*MAX(AW674*DCF!E$10,0)-MAX(AW674-AV674,0)/Inputs!$B$10)*DCF!E$6</f>
        <v>1142.7955989043935</v>
      </c>
      <c r="CE674" s="15">
        <f ca="1">(AX674*DCF!F$10-DCF!F$5*MAX(AX674*DCF!F$10,0)-MAX(AX674-AW674,0)/Inputs!$B$10)*DCF!F$6</f>
        <v>1362.4576433586203</v>
      </c>
      <c r="CF674" s="15">
        <f ca="1">(AY674*DCF!G$10-DCF!G$5*MAX(AY674*DCF!G$10,0)-MAX(AY674-AX674,0)/Inputs!$B$10)*DCF!G$6</f>
        <v>1501.4840589183232</v>
      </c>
      <c r="CG674" s="15">
        <f ca="1">(AZ674*DCF!H$10-DCF!H$5*MAX(AZ674*DCF!H$10,0)-MAX(AZ674-AY674,0)/Inputs!$B$10)*DCF!H$6</f>
        <v>1942.5696684567411</v>
      </c>
      <c r="CH674" s="15">
        <f ca="1">(BA674*DCF!I$10-DCF!I$5*MAX(BA674*DCF!I$10,0)-MAX(BA674-AZ674,0)/Inputs!$B$10)*DCF!I$6</f>
        <v>2216.7205726252123</v>
      </c>
      <c r="CI674" s="15">
        <f ca="1">(BB674*DCF!J$10-DCF!J$5*MAX(BB674*DCF!J$10,0)-MAX(BB674-BA674,0)/Inputs!$B$10)*DCF!J$6</f>
        <v>3038.8198829665516</v>
      </c>
      <c r="CJ674" s="15">
        <f ca="1">(BC674*DCF!K$10-DCF!K$5*MAX(BC674*DCF!K$10,0)-MAX(BC674-BB674,0)/Inputs!$B$10)*DCF!K$6</f>
        <v>3446.8295624422362</v>
      </c>
      <c r="CK674" s="15">
        <f ca="1">(BD674*DCF!L$10-DCF!L$5*MAX(BD674*DCF!L$10,0)-MAX(BD674-BC674,0)/Inputs!$B$10)*DCF!L$6</f>
        <v>3735.0010859438748</v>
      </c>
      <c r="CL674" s="15">
        <f ca="1">(BE674*DCF!M$10-DCF!M$5*MAX(BE674*DCF!M$10,0)-MAX(BE674-BD674,0)/Inputs!$B$10)*DCF!M$6</f>
        <v>4225.8803777927496</v>
      </c>
      <c r="CM674" s="15">
        <f ca="1">(BF674*DCF!C$28-DCF!C$5*MAX(BF674*DCF!C$28,0)-MAX(BF674-Inputs!$B$13,0)/Inputs!$B$17)*DCF!C$6</f>
        <v>3123.7606825735588</v>
      </c>
      <c r="CN674" s="15">
        <f ca="1">(BG674*DCF!D$28-DCF!D$5*MAX(BG674*DCF!D$28,0)-MAX(BG674-BF674,0)/Inputs!$B$17)*DCF!D$6</f>
        <v>3305.3757532982131</v>
      </c>
      <c r="CO674" s="15">
        <f ca="1">(BH674*DCF!E$28-DCF!E$5*MAX(BH674*DCF!E$28,0)-MAX(BH674-BG674,0)/Inputs!$B$17)*DCF!E$6</f>
        <v>4602.0361879595912</v>
      </c>
      <c r="CP674" s="15">
        <f ca="1">(BI674*DCF!F$28-DCF!F$5*MAX(BI674*DCF!F$28,0)-MAX(BI674-BH674,0)/Inputs!$B$17)*DCF!F$6</f>
        <v>6729.5374904760092</v>
      </c>
      <c r="CQ674" s="15">
        <f ca="1">(BJ674*DCF!G$28-DCF!G$5*MAX(BJ674*DCF!G$28,0)-MAX(BJ674-BI674,0)/Inputs!$B$17)*DCF!G$6</f>
        <v>8596.9638088547636</v>
      </c>
      <c r="CR674" s="15">
        <f ca="1">(BK674*DCF!H$28-DCF!H$5*MAX(BK674*DCF!H$28,0)-MAX(BK674-BJ674,0)/Inputs!$B$17)*DCF!H$6</f>
        <v>9308.3414727110176</v>
      </c>
      <c r="CS674" s="15">
        <f ca="1">(BL674*DCF!I$28-DCF!I$5*MAX(BL674*DCF!I$28,0)-MAX(BL674-BK674,0)/Inputs!$B$17)*DCF!I$6</f>
        <v>9688.5107098290118</v>
      </c>
      <c r="CT674" s="15">
        <f ca="1">(BM674*DCF!J$28-DCF!J$5*MAX(BM674*DCF!J$28,0)-MAX(BM674-BL674,0)/Inputs!$B$17)*DCF!J$6</f>
        <v>10785.800652792759</v>
      </c>
      <c r="CU674" s="15">
        <f ca="1">(BN674*DCF!K$28-DCF!K$5*MAX(BN674*DCF!K$28,0)-MAX(BN674-BM674,0)/Inputs!$B$17)*DCF!K$6</f>
        <v>11267.215436938804</v>
      </c>
      <c r="CV674" s="15">
        <f ca="1">(BO674*DCF!L$28-DCF!L$5*MAX(BO674*DCF!L$28,0)-MAX(BO674-BN674,0)/Inputs!$B$17)*DCF!L$6</f>
        <v>11583.034496629218</v>
      </c>
      <c r="CW674" s="15">
        <f ca="1">(BP674*DCF!M$28-DCF!M$5*MAX(BP674*DCF!M$28,0)-MAX(BP674-BO674,0)/Inputs!$B$17)*DCF!M$6</f>
        <v>11944.94082394854</v>
      </c>
      <c r="CX674" s="15">
        <f ca="1">(BQ674*DCF!C$46-DCF!C$5*MAX(BQ674*DCF!C$46,0)-MAX(BQ674-Inputs!$B$20,0)/Inputs!$B$24)*DCF!C$6</f>
        <v>-1578.2621673247752</v>
      </c>
      <c r="CY674" s="15">
        <f ca="1">(BR674*DCF!D$46-DCF!D$5*MAX(BR674*DCF!D$46,0)-MAX(BR674-BQ674,0)/Inputs!$B$24)*DCF!D$6</f>
        <v>-2884.003793726738</v>
      </c>
      <c r="CZ674" s="15">
        <f ca="1">(BS674*DCF!E$46-DCF!E$5*MAX(BS674*DCF!E$46,0)-MAX(BS674-BR674,0)/Inputs!$B$24)*DCF!E$6</f>
        <v>-2979.9806197978887</v>
      </c>
      <c r="DA674" s="15">
        <f ca="1">(BT674*DCF!F$46-DCF!F$5*MAX(BT674*DCF!F$46,0)-MAX(BT674-BS674,0)/Inputs!$B$24)*DCF!F$6</f>
        <v>-1826.4721932552673</v>
      </c>
      <c r="DB674" s="15">
        <f ca="1">(BU674*DCF!G$46-DCF!G$5*MAX(BU674*DCF!G$46,0)-MAX(BU674-BT674,0)/Inputs!$B$24)*DCF!G$6</f>
        <v>-5830.8028227607429</v>
      </c>
      <c r="DC674" s="15">
        <f ca="1">(BV674*DCF!H$46-DCF!H$5*MAX(BV674*DCF!H$46,0)-MAX(BV674-BU674,0)/Inputs!$B$24)*DCF!H$6</f>
        <v>-8362.1874280921056</v>
      </c>
      <c r="DD674" s="15">
        <f ca="1">(BW674*DCF!I$46-DCF!I$5*MAX(BW674*DCF!I$46,0)-MAX(BW674-BV674,0)/Inputs!$B$24)*DCF!I$6</f>
        <v>-2364.7594810523278</v>
      </c>
      <c r="DE674" s="15">
        <f ca="1">(BX674*DCF!J$46-DCF!J$5*MAX(BX674*DCF!J$46,0)-MAX(BX674-BW674,0)/Inputs!$B$24)*DCF!J$6</f>
        <v>-5936.8461146162663</v>
      </c>
      <c r="DF674" s="15">
        <f ca="1">(BY674*DCF!K$46-DCF!K$5*MAX(BY674*DCF!K$46,0)-MAX(BY674-BX674,0)/Inputs!$B$24)*DCF!K$6</f>
        <v>6123.4699041207296</v>
      </c>
      <c r="DG674" s="15">
        <f ca="1">(BZ674*DCF!L$46-DCF!L$5*MAX(BZ674*DCF!L$46,0)-MAX(BZ674-BY674,0)/Inputs!$B$24)*DCF!L$6</f>
        <v>-222.87075198609935</v>
      </c>
      <c r="DH674" s="15">
        <f ca="1">(CA674*DCF!M$46-DCF!M$5*MAX(CA674*DCF!M$46,0)-MAX(CA674-BZ674,0)/Inputs!$B$24)*DCF!M$6</f>
        <v>5333.4240180558618</v>
      </c>
      <c r="DI674" s="15">
        <f ca="1">SUM(CB674:CL674)+BE674*DCF!M$10*(1+Inputs!$B$30)*(1-Inputs!$B$33)*(1-Inputs!$B$30/Inputs!$B$31)/(Inputs!$B$29-Inputs!$B$30)*DCF!M$6</f>
        <v>131436.25710924945</v>
      </c>
      <c r="DJ674" s="15">
        <f ca="1">SUM(CM674:CW674)+BP674*DCF!M$28*(1+Inputs!$B$30)*(1-Inputs!$B$33)*(1-Inputs!$B$30/Inputs!$B$31)/(Inputs!$B$29-Inputs!$B$30)*DCF!M$6</f>
        <v>336226.5540418108</v>
      </c>
      <c r="DK674" s="15">
        <f ca="1">SUM(CX674:DH674)+CA674*DCF!M$46*(1+Inputs!$B$30)*(1-Inputs!$B$33)*(1-Inputs!$B$30/Inputs!$B$31)/(Inputs!$B$29-Inputs!$B$30)*DCF!M$6</f>
        <v>301676.27605157014</v>
      </c>
      <c r="DM674" s="15">
        <f ca="1">DI674+DJ674+DK674+Inputs!$B$34+Inputs!$B$36-Inputs!$B$35</f>
        <v>846190.08720263047</v>
      </c>
    </row>
    <row r="675" spans="1:117" x14ac:dyDescent="0.75">
      <c r="A675" s="11">
        <v>662</v>
      </c>
      <c r="C675" s="24">
        <f t="shared" ca="1" si="396"/>
        <v>1.1396174727595161</v>
      </c>
      <c r="D675" s="24">
        <f t="shared" ca="1" si="396"/>
        <v>-0.98462020143496198</v>
      </c>
      <c r="E675" s="24">
        <f t="shared" ca="1" si="396"/>
        <v>-6.5291346539924508E-2</v>
      </c>
      <c r="F675" s="24">
        <f t="shared" ca="1" si="396"/>
        <v>0.31120764140021828</v>
      </c>
      <c r="G675" s="24">
        <f t="shared" ca="1" si="396"/>
        <v>-0.11980156173746911</v>
      </c>
      <c r="H675" s="24">
        <f t="shared" ca="1" si="396"/>
        <v>-0.3889839230452633</v>
      </c>
      <c r="I675" s="24">
        <f t="shared" ca="1" si="396"/>
        <v>-1.1012548357400258</v>
      </c>
      <c r="J675" s="24">
        <f t="shared" ca="1" si="396"/>
        <v>-1.656583365432029</v>
      </c>
      <c r="K675" s="24">
        <f t="shared" ca="1" si="396"/>
        <v>0.10182936827965942</v>
      </c>
      <c r="L675" s="24">
        <f t="shared" ca="1" si="396"/>
        <v>-0.19512939144628172</v>
      </c>
      <c r="M675" s="24">
        <f t="shared" ca="1" si="396"/>
        <v>1.8621610788641385</v>
      </c>
      <c r="N675" s="24">
        <f ca="1">SQRT(Inputs!$B$38)*C675+SQRT(1-Inputs!$B$38)*_xlfn.NORM.S.INV(RAND())</f>
        <v>-0.14564756469510343</v>
      </c>
      <c r="O675" s="24">
        <f ca="1">SQRT(Inputs!$B$38)*D675+SQRT(1-Inputs!$B$38)*_xlfn.NORM.S.INV(RAND())</f>
        <v>0.35592541153740676</v>
      </c>
      <c r="P675" s="24">
        <f ca="1">SQRT(Inputs!$B$38)*E675+SQRT(1-Inputs!$B$38)*_xlfn.NORM.S.INV(RAND())</f>
        <v>-6.0581737349275112E-2</v>
      </c>
      <c r="Q675" s="24">
        <f ca="1">SQRT(Inputs!$B$38)*F675+SQRT(1-Inputs!$B$38)*_xlfn.NORM.S.INV(RAND())</f>
        <v>-0.23835466425678414</v>
      </c>
      <c r="R675" s="24">
        <f ca="1">SQRT(Inputs!$B$38)*G675+SQRT(1-Inputs!$B$38)*_xlfn.NORM.S.INV(RAND())</f>
        <v>0.64064746480649815</v>
      </c>
      <c r="S675" s="24">
        <f ca="1">SQRT(Inputs!$B$38)*H675+SQRT(1-Inputs!$B$38)*_xlfn.NORM.S.INV(RAND())</f>
        <v>-1.1885558992761811</v>
      </c>
      <c r="T675" s="24">
        <f ca="1">SQRT(Inputs!$B$38)*I675+SQRT(1-Inputs!$B$38)*_xlfn.NORM.S.INV(RAND())</f>
        <v>0.17965955187887339</v>
      </c>
      <c r="U675" s="24">
        <f ca="1">SQRT(Inputs!$B$38)*J675+SQRT(1-Inputs!$B$38)*_xlfn.NORM.S.INV(RAND())</f>
        <v>-2.1417106961784484</v>
      </c>
      <c r="V675" s="24">
        <f ca="1">SQRT(Inputs!$B$38)*K675+SQRT(1-Inputs!$B$38)*_xlfn.NORM.S.INV(RAND())</f>
        <v>-0.58515831698233289</v>
      </c>
      <c r="W675" s="24">
        <f ca="1">SQRT(Inputs!$B$38)*L675+SQRT(1-Inputs!$B$38)*_xlfn.NORM.S.INV(RAND())</f>
        <v>1.440963972334286</v>
      </c>
      <c r="X675" s="24">
        <f ca="1">SQRT(Inputs!$B$38)*M675+SQRT(1-Inputs!$B$38)*_xlfn.NORM.S.INV(RAND())</f>
        <v>-8.6113280280594395E-2</v>
      </c>
      <c r="Y675" s="24">
        <f ca="1">SQRT(Inputs!$B$38)*C675+SQRT(1-Inputs!$B$38)*_xlfn.NORM.S.INV(RAND())</f>
        <v>0.98234816562945282</v>
      </c>
      <c r="Z675" s="24">
        <f ca="1">SQRT(Inputs!$B$38)*D675+SQRT(1-Inputs!$B$38)*_xlfn.NORM.S.INV(RAND())</f>
        <v>-1.1246594191733659</v>
      </c>
      <c r="AA675" s="24">
        <f ca="1">SQRT(Inputs!$B$38)*E675+SQRT(1-Inputs!$B$38)*_xlfn.NORM.S.INV(RAND())</f>
        <v>-0.58302097979551759</v>
      </c>
      <c r="AB675" s="24">
        <f ca="1">SQRT(Inputs!$B$38)*F675+SQRT(1-Inputs!$B$38)*_xlfn.NORM.S.INV(RAND())</f>
        <v>-1.1690741577766621</v>
      </c>
      <c r="AC675" s="24">
        <f ca="1">SQRT(Inputs!$B$38)*G675+SQRT(1-Inputs!$B$38)*_xlfn.NORM.S.INV(RAND())</f>
        <v>0.60883207931213834</v>
      </c>
      <c r="AD675" s="24">
        <f ca="1">SQRT(Inputs!$B$38)*H675+SQRT(1-Inputs!$B$38)*_xlfn.NORM.S.INV(RAND())</f>
        <v>0.2238357349834377</v>
      </c>
      <c r="AE675" s="24">
        <f ca="1">SQRT(Inputs!$B$38)*I675+SQRT(1-Inputs!$B$38)*_xlfn.NORM.S.INV(RAND())</f>
        <v>-0.5152959471017442</v>
      </c>
      <c r="AF675" s="24">
        <f ca="1">SQRT(Inputs!$B$38)*J675+SQRT(1-Inputs!$B$38)*_xlfn.NORM.S.INV(RAND())</f>
        <v>-0.10911997654488914</v>
      </c>
      <c r="AG675" s="24">
        <f ca="1">SQRT(Inputs!$B$38)*K675+SQRT(1-Inputs!$B$38)*_xlfn.NORM.S.INV(RAND())</f>
        <v>0.71543527478889302</v>
      </c>
      <c r="AH675" s="24">
        <f ca="1">SQRT(Inputs!$B$38)*L675+SQRT(1-Inputs!$B$38)*_xlfn.NORM.S.INV(RAND())</f>
        <v>0.15511725296796453</v>
      </c>
      <c r="AI675" s="24">
        <f ca="1">SQRT(Inputs!$B$38)*M675+SQRT(1-Inputs!$B$38)*_xlfn.NORM.S.INV(RAND())</f>
        <v>1.9979178484113489</v>
      </c>
      <c r="AJ675" s="24">
        <f ca="1">SQRT(Inputs!$B$38)*C675+SQRT(1-Inputs!$B$38)*_xlfn.NORM.S.INV(RAND())</f>
        <v>-0.10316544508945624</v>
      </c>
      <c r="AK675" s="24">
        <f ca="1">SQRT(Inputs!$B$38)*D675+SQRT(1-Inputs!$B$38)*_xlfn.NORM.S.INV(RAND())</f>
        <v>-1.082016668646629</v>
      </c>
      <c r="AL675" s="24">
        <f ca="1">SQRT(Inputs!$B$38)*E675+SQRT(1-Inputs!$B$38)*_xlfn.NORM.S.INV(RAND())</f>
        <v>-0.52842779046620558</v>
      </c>
      <c r="AM675" s="24">
        <f ca="1">SQRT(Inputs!$B$38)*F675+SQRT(1-Inputs!$B$38)*_xlfn.NORM.S.INV(RAND())</f>
        <v>-0.22147730276918715</v>
      </c>
      <c r="AN675" s="24">
        <f ca="1">SQRT(Inputs!$B$38)*G675+SQRT(1-Inputs!$B$38)*_xlfn.NORM.S.INV(RAND())</f>
        <v>-0.65932097071455997</v>
      </c>
      <c r="AO675" s="24">
        <f ca="1">SQRT(Inputs!$B$38)*H675+SQRT(1-Inputs!$B$38)*_xlfn.NORM.S.INV(RAND())</f>
        <v>-1.0535641237544791</v>
      </c>
      <c r="AP675" s="24">
        <f ca="1">SQRT(Inputs!$B$38)*I675+SQRT(1-Inputs!$B$38)*_xlfn.NORM.S.INV(RAND())</f>
        <v>0.5376644678966449</v>
      </c>
      <c r="AQ675" s="24">
        <f ca="1">SQRT(Inputs!$B$38)*J675+SQRT(1-Inputs!$B$38)*_xlfn.NORM.S.INV(RAND())</f>
        <v>-0.73881827673122036</v>
      </c>
      <c r="AR675" s="24">
        <f ca="1">SQRT(Inputs!$B$38)*K675+SQRT(1-Inputs!$B$38)*_xlfn.NORM.S.INV(RAND())</f>
        <v>0.11639233877112184</v>
      </c>
      <c r="AS675" s="24">
        <f ca="1">SQRT(Inputs!$B$38)*L675+SQRT(1-Inputs!$B$38)*_xlfn.NORM.S.INV(RAND())</f>
        <v>-0.46601437434649934</v>
      </c>
      <c r="AT675" s="24">
        <f ca="1">SQRT(Inputs!$B$38)*M675+SQRT(1-Inputs!$B$38)*_xlfn.NORM.S.INV(RAND())</f>
        <v>1.9643943422626922</v>
      </c>
      <c r="AU675" s="15">
        <f ca="1">Inputs!$B$6*EXP($B$8-0.5*C$5^2+C$5*N675)</f>
        <v>4846.6159444347986</v>
      </c>
      <c r="AV675" s="15">
        <f t="shared" ca="1" si="365"/>
        <v>6216.4314896423566</v>
      </c>
      <c r="AW675" s="15">
        <f t="shared" ca="1" si="366"/>
        <v>7518.1516333467289</v>
      </c>
      <c r="AX675" s="15">
        <f t="shared" ca="1" si="367"/>
        <v>8909.6053582213863</v>
      </c>
      <c r="AY675" s="15">
        <f t="shared" ca="1" si="368"/>
        <v>11734.370957850357</v>
      </c>
      <c r="AZ675" s="15">
        <f t="shared" ca="1" si="369"/>
        <v>12590.821295139041</v>
      </c>
      <c r="BA675" s="15">
        <f t="shared" ca="1" si="370"/>
        <v>15700.404165526459</v>
      </c>
      <c r="BB675" s="15">
        <f t="shared" ca="1" si="371"/>
        <v>15509.958632679516</v>
      </c>
      <c r="BC675" s="15">
        <f t="shared" ca="1" si="372"/>
        <v>17952.513268869046</v>
      </c>
      <c r="BD675" s="15">
        <f t="shared" ca="1" si="373"/>
        <v>25166.818262307355</v>
      </c>
      <c r="BE675" s="15">
        <f t="shared" ca="1" si="374"/>
        <v>30597.77951847978</v>
      </c>
      <c r="BF675" s="15">
        <f ca="1">Inputs!$B$13*EXP($B$9-0.5*C$6^2+C$6*Y675)</f>
        <v>16804.760462912407</v>
      </c>
      <c r="BG675" s="15">
        <f t="shared" ca="1" si="375"/>
        <v>16718.971915074777</v>
      </c>
      <c r="BH675" s="15">
        <f t="shared" ca="1" si="376"/>
        <v>18544.701400836155</v>
      </c>
      <c r="BI675" s="15">
        <f t="shared" ca="1" si="377"/>
        <v>18962.965584752441</v>
      </c>
      <c r="BJ675" s="15">
        <f t="shared" ca="1" si="378"/>
        <v>25379.760513947771</v>
      </c>
      <c r="BK675" s="15">
        <f t="shared" ca="1" si="379"/>
        <v>32112.678948732864</v>
      </c>
      <c r="BL675" s="15">
        <f t="shared" ca="1" si="380"/>
        <v>36898.413887410745</v>
      </c>
      <c r="BM675" s="15">
        <f t="shared" ca="1" si="381"/>
        <v>44745.428399353412</v>
      </c>
      <c r="BN675" s="15">
        <f t="shared" ca="1" si="382"/>
        <v>59957.527780125529</v>
      </c>
      <c r="BO675" s="15">
        <f t="shared" ca="1" si="383"/>
        <v>75113.783914731292</v>
      </c>
      <c r="BP675" s="15">
        <f t="shared" ca="1" si="384"/>
        <v>115935.68265709626</v>
      </c>
      <c r="BQ675" s="15">
        <f ca="1">Inputs!$B$20*EXP($B$10-0.5*C$7^2+C$7*AJ675)</f>
        <v>4135.3931778747774</v>
      </c>
      <c r="BR675" s="15">
        <f t="shared" ca="1" si="385"/>
        <v>3979.4239066365376</v>
      </c>
      <c r="BS675" s="15">
        <f t="shared" ca="1" si="386"/>
        <v>4682.060814677493</v>
      </c>
      <c r="BT675" s="15">
        <f t="shared" ca="1" si="387"/>
        <v>6091.1607864931693</v>
      </c>
      <c r="BU675" s="15">
        <f t="shared" ca="1" si="388"/>
        <v>7196.812426585193</v>
      </c>
      <c r="BV675" s="15">
        <f t="shared" ca="1" si="389"/>
        <v>7897.1510536456008</v>
      </c>
      <c r="BW675" s="15">
        <f t="shared" ca="1" si="390"/>
        <v>12348.2048301663</v>
      </c>
      <c r="BX675" s="15">
        <f t="shared" ca="1" si="391"/>
        <v>14893.306082964236</v>
      </c>
      <c r="BY675" s="15">
        <f t="shared" ca="1" si="392"/>
        <v>21337.968903631201</v>
      </c>
      <c r="BZ675" s="15">
        <f t="shared" ca="1" si="393"/>
        <v>27482.006296027608</v>
      </c>
      <c r="CA675" s="15">
        <f t="shared" ca="1" si="394"/>
        <v>54730.829691905543</v>
      </c>
      <c r="CB675" s="15">
        <f ca="1">(AU675*DCF!C$10-DCF!C$5*MAX(AU675*DCF!C$10,0)-MAX(AU675-Inputs!$B$6,0)/Inputs!$B$10)*DCF!C$6</f>
        <v>1043.8987195816858</v>
      </c>
      <c r="CC675" s="15">
        <f ca="1">(AV675*DCF!D$10-DCF!D$5*MAX(AV675*DCF!D$10,0)-MAX(AV675-AU675,0)/Inputs!$B$10)*DCF!D$6</f>
        <v>1181.2193905801496</v>
      </c>
      <c r="CD675" s="15">
        <f ca="1">(AW675*DCF!E$10-DCF!E$5*MAX(AW675*DCF!E$10,0)-MAX(AW675-AV675,0)/Inputs!$B$10)*DCF!E$6</f>
        <v>1442.6202504614278</v>
      </c>
      <c r="CE675" s="15">
        <f ca="1">(AX675*DCF!F$10-DCF!F$5*MAX(AX675*DCF!F$10,0)-MAX(AX675-AW675,0)/Inputs!$B$10)*DCF!F$6</f>
        <v>1655.4256286484658</v>
      </c>
      <c r="CF675" s="15">
        <f ca="1">(AY675*DCF!G$10-DCF!G$5*MAX(AY675*DCF!G$10,0)-MAX(AY675-AX675,0)/Inputs!$B$10)*DCF!G$6</f>
        <v>1874.7792501022411</v>
      </c>
      <c r="CG675" s="15">
        <f ca="1">(AZ675*DCF!H$10-DCF!H$5*MAX(AZ675*DCF!H$10,0)-MAX(AZ675-AY675,0)/Inputs!$B$10)*DCF!H$6</f>
        <v>2292.4388743318746</v>
      </c>
      <c r="CH675" s="15">
        <f ca="1">(BA675*DCF!I$10-DCF!I$5*MAX(BA675*DCF!I$10,0)-MAX(BA675-AZ675,0)/Inputs!$B$10)*DCF!I$6</f>
        <v>2357.8105478729312</v>
      </c>
      <c r="CI675" s="15">
        <f ca="1">(BB675*DCF!J$10-DCF!J$5*MAX(BB675*DCF!J$10,0)-MAX(BB675-BA675,0)/Inputs!$B$10)*DCF!J$6</f>
        <v>2661.544889502567</v>
      </c>
      <c r="CJ675" s="15">
        <f ca="1">(BC675*DCF!K$10-DCF!K$5*MAX(BC675*DCF!K$10,0)-MAX(BC675-BB675,0)/Inputs!$B$10)*DCF!K$6</f>
        <v>2548.1458507134453</v>
      </c>
      <c r="CK675" s="15">
        <f ca="1">(BD675*DCF!L$10-DCF!L$5*MAX(BD675*DCF!L$10,0)-MAX(BD675-BC675,0)/Inputs!$B$10)*DCF!L$6</f>
        <v>2862.7083199159074</v>
      </c>
      <c r="CL675" s="15">
        <f ca="1">(BE675*DCF!M$10-DCF!M$5*MAX(BE675*DCF!M$10,0)-MAX(BE675-BD675,0)/Inputs!$B$10)*DCF!M$6</f>
        <v>3668.9560917953104</v>
      </c>
      <c r="CM675" s="15">
        <f ca="1">(BF675*DCF!C$28-DCF!C$5*MAX(BF675*DCF!C$28,0)-MAX(BF675-Inputs!$B$13,0)/Inputs!$B$17)*DCF!C$6</f>
        <v>3877.4877980021997</v>
      </c>
      <c r="CN675" s="15">
        <f ca="1">(BG675*DCF!D$28-DCF!D$5*MAX(BG675*DCF!D$28,0)-MAX(BG675-BF675,0)/Inputs!$B$17)*DCF!D$6</f>
        <v>4924.1228321874723</v>
      </c>
      <c r="CO675" s="15">
        <f ca="1">(BH675*DCF!E$28-DCF!E$5*MAX(BH675*DCF!E$28,0)-MAX(BH675-BG675,0)/Inputs!$B$17)*DCF!E$6</f>
        <v>4892.3635010187591</v>
      </c>
      <c r="CP675" s="15">
        <f ca="1">(BI675*DCF!F$28-DCF!F$5*MAX(BI675*DCF!F$28,0)-MAX(BI675-BH675,0)/Inputs!$B$17)*DCF!F$6</f>
        <v>5071.7940495399253</v>
      </c>
      <c r="CQ675" s="15">
        <f ca="1">(BJ675*DCF!G$28-DCF!G$5*MAX(BJ675*DCF!G$28,0)-MAX(BJ675-BI675,0)/Inputs!$B$17)*DCF!G$6</f>
        <v>5505.7299041350298</v>
      </c>
      <c r="CR675" s="15">
        <f ca="1">(BK675*DCF!H$28-DCF!H$5*MAX(BK675*DCF!H$28,0)-MAX(BK675-BJ675,0)/Inputs!$B$17)*DCF!H$6</f>
        <v>6895.71321931292</v>
      </c>
      <c r="CS675" s="15">
        <f ca="1">(BL675*DCF!I$28-DCF!I$5*MAX(BL675*DCF!I$28,0)-MAX(BL675-BK675,0)/Inputs!$B$17)*DCF!I$6</f>
        <v>7989.8744086554416</v>
      </c>
      <c r="CT675" s="15">
        <f ca="1">(BM675*DCF!J$28-DCF!J$5*MAX(BM675*DCF!J$28,0)-MAX(BM675-BL675,0)/Inputs!$B$17)*DCF!J$6</f>
        <v>8941.4951151501646</v>
      </c>
      <c r="CU675" s="15">
        <f ca="1">(BN675*DCF!K$28-DCF!K$5*MAX(BN675*DCF!K$28,0)-MAX(BN675-BM675,0)/Inputs!$B$17)*DCF!K$6</f>
        <v>10798.74500933838</v>
      </c>
      <c r="CV675" s="15">
        <f ca="1">(BO675*DCF!L$28-DCF!L$5*MAX(BO675*DCF!L$28,0)-MAX(BO675-BN675,0)/Inputs!$B$17)*DCF!L$6</f>
        <v>13271.820865347052</v>
      </c>
      <c r="CW675" s="15">
        <f ca="1">(BP675*DCF!M$28-DCF!M$5*MAX(BP675*DCF!M$28,0)-MAX(BP675-BO675,0)/Inputs!$B$17)*DCF!M$6</f>
        <v>17546.330302140814</v>
      </c>
      <c r="CX675" s="15">
        <f ca="1">(BQ675*DCF!C$46-DCF!C$5*MAX(BQ675*DCF!C$46,0)-MAX(BQ675-Inputs!$B$20,0)/Inputs!$B$24)*DCF!C$6</f>
        <v>-1386.6465435622015</v>
      </c>
      <c r="CY675" s="15">
        <f ca="1">(BR675*DCF!D$46-DCF!D$5*MAX(BR675*DCF!D$46,0)-MAX(BR675-BQ675,0)/Inputs!$B$24)*DCF!D$6</f>
        <v>-679.19485949772627</v>
      </c>
      <c r="CZ675" s="15">
        <f ca="1">(BS675*DCF!E$46-DCF!E$5*MAX(BS675*DCF!E$46,0)-MAX(BS675-BR675,0)/Inputs!$B$24)*DCF!E$6</f>
        <v>-830.62196927672574</v>
      </c>
      <c r="DA675" s="15">
        <f ca="1">(BT675*DCF!F$46-DCF!F$5*MAX(BT675*DCF!F$46,0)-MAX(BT675-BS675,0)/Inputs!$B$24)*DCF!F$6</f>
        <v>-956.69468451489399</v>
      </c>
      <c r="DB675" s="15">
        <f ca="1">(BU675*DCF!G$46-DCF!G$5*MAX(BU675*DCF!G$46,0)-MAX(BU675-BT675,0)/Inputs!$B$24)*DCF!G$6</f>
        <v>-614.00591758305734</v>
      </c>
      <c r="DC675" s="15">
        <f ca="1">(BV675*DCF!H$46-DCF!H$5*MAX(BV675*DCF!H$46,0)-MAX(BV675-BU675,0)/Inputs!$B$24)*DCF!H$6</f>
        <v>-217.62593731306015</v>
      </c>
      <c r="DD675" s="15">
        <f ca="1">(BW675*DCF!I$46-DCF!I$5*MAX(BW675*DCF!I$46,0)-MAX(BW675-BV675,0)/Inputs!$B$24)*DCF!I$6</f>
        <v>-992.5387714286087</v>
      </c>
      <c r="DE675" s="15">
        <f ca="1">(BX675*DCF!J$46-DCF!J$5*MAX(BX675*DCF!J$46,0)-MAX(BX675-BW675,0)/Inputs!$B$24)*DCF!J$6</f>
        <v>-50.186278011938086</v>
      </c>
      <c r="DF675" s="15">
        <f ca="1">(BY675*DCF!K$46-DCF!K$5*MAX(BY675*DCF!K$46,0)-MAX(BY675-BX675,0)/Inputs!$B$24)*DCF!K$6</f>
        <v>-359.87479170085055</v>
      </c>
      <c r="DG675" s="15">
        <f ca="1">(BZ675*DCF!L$46-DCF!L$5*MAX(BZ675*DCF!L$46,0)-MAX(BZ675-BY675,0)/Inputs!$B$24)*DCF!L$6</f>
        <v>509.28804000398719</v>
      </c>
      <c r="DH675" s="15">
        <f ca="1">(CA675*DCF!M$46-DCF!M$5*MAX(CA675*DCF!M$46,0)-MAX(CA675-BZ675,0)/Inputs!$B$24)*DCF!M$6</f>
        <v>-1405.853234775497</v>
      </c>
      <c r="DI675" s="15">
        <f ca="1">SUM(CB675:CL675)+BE675*DCF!M$10*(1+Inputs!$B$30)*(1-Inputs!$B$33)*(1-Inputs!$B$30/Inputs!$B$31)/(Inputs!$B$29-Inputs!$B$30)*DCF!M$6</f>
        <v>108743.57282718179</v>
      </c>
      <c r="DJ675" s="15">
        <f ca="1">SUM(CM675:CW675)+BP675*DCF!M$28*(1+Inputs!$B$30)*(1-Inputs!$B$33)*(1-Inputs!$B$30/Inputs!$B$31)/(Inputs!$B$29-Inputs!$B$30)*DCF!M$6</f>
        <v>519916.19423868012</v>
      </c>
      <c r="DK675" s="15">
        <f ca="1">SUM(CX675:DH675)+CA675*DCF!M$46*(1+Inputs!$B$30)*(1-Inputs!$B$33)*(1-Inputs!$B$30/Inputs!$B$31)/(Inputs!$B$29-Inputs!$B$30)*DCF!M$6</f>
        <v>77636.391037267618</v>
      </c>
      <c r="DM675" s="15">
        <f ca="1">DI675+DJ675+DK675+Inputs!$B$34+Inputs!$B$36-Inputs!$B$35</f>
        <v>783147.15810312959</v>
      </c>
    </row>
    <row r="676" spans="1:117" x14ac:dyDescent="0.75">
      <c r="A676" s="11">
        <v>663</v>
      </c>
      <c r="C676" s="24">
        <f t="shared" ca="1" si="396"/>
        <v>-0.26939781971693999</v>
      </c>
      <c r="D676" s="24">
        <f t="shared" ca="1" si="396"/>
        <v>0.51684877524963069</v>
      </c>
      <c r="E676" s="24">
        <f t="shared" ca="1" si="396"/>
        <v>-0.57995625338042378</v>
      </c>
      <c r="F676" s="24">
        <f t="shared" ca="1" si="396"/>
        <v>-0.942774723976884</v>
      </c>
      <c r="G676" s="24">
        <f t="shared" ca="1" si="396"/>
        <v>1.0194601140885529</v>
      </c>
      <c r="H676" s="24">
        <f t="shared" ca="1" si="396"/>
        <v>-7.7657837715735617E-2</v>
      </c>
      <c r="I676" s="24">
        <f t="shared" ca="1" si="396"/>
        <v>-0.59337617330058268</v>
      </c>
      <c r="J676" s="24">
        <f t="shared" ca="1" si="396"/>
        <v>-1.5588810555375938</v>
      </c>
      <c r="K676" s="24">
        <f t="shared" ca="1" si="396"/>
        <v>-1.9455808179532816</v>
      </c>
      <c r="L676" s="24">
        <f t="shared" ca="1" si="396"/>
        <v>-2.4620592315142678</v>
      </c>
      <c r="M676" s="24">
        <f t="shared" ca="1" si="396"/>
        <v>-0.98610369641918993</v>
      </c>
      <c r="N676" s="24">
        <f ca="1">SQRT(Inputs!$B$38)*C676+SQRT(1-Inputs!$B$38)*_xlfn.NORM.S.INV(RAND())</f>
        <v>0.46119168630117363</v>
      </c>
      <c r="O676" s="24">
        <f ca="1">SQRT(Inputs!$B$38)*D676+SQRT(1-Inputs!$B$38)*_xlfn.NORM.S.INV(RAND())</f>
        <v>0.31797730785670197</v>
      </c>
      <c r="P676" s="24">
        <f ca="1">SQRT(Inputs!$B$38)*E676+SQRT(1-Inputs!$B$38)*_xlfn.NORM.S.INV(RAND())</f>
        <v>-0.90928881135317574</v>
      </c>
      <c r="Q676" s="24">
        <f ca="1">SQRT(Inputs!$B$38)*F676+SQRT(1-Inputs!$B$38)*_xlfn.NORM.S.INV(RAND())</f>
        <v>-1.0454366651859326</v>
      </c>
      <c r="R676" s="24">
        <f ca="1">SQRT(Inputs!$B$38)*G676+SQRT(1-Inputs!$B$38)*_xlfn.NORM.S.INV(RAND())</f>
        <v>-0.24623769764325021</v>
      </c>
      <c r="S676" s="24">
        <f ca="1">SQRT(Inputs!$B$38)*H676+SQRT(1-Inputs!$B$38)*_xlfn.NORM.S.INV(RAND())</f>
        <v>-1.2340165464408035</v>
      </c>
      <c r="T676" s="24">
        <f ca="1">SQRT(Inputs!$B$38)*I676+SQRT(1-Inputs!$B$38)*_xlfn.NORM.S.INV(RAND())</f>
        <v>-2.4171188517140896E-2</v>
      </c>
      <c r="U676" s="24">
        <f ca="1">SQRT(Inputs!$B$38)*J676+SQRT(1-Inputs!$B$38)*_xlfn.NORM.S.INV(RAND())</f>
        <v>-0.83175719031857054</v>
      </c>
      <c r="V676" s="24">
        <f ca="1">SQRT(Inputs!$B$38)*K676+SQRT(1-Inputs!$B$38)*_xlfn.NORM.S.INV(RAND())</f>
        <v>-1.0172661939357295</v>
      </c>
      <c r="W676" s="24">
        <f ca="1">SQRT(Inputs!$B$38)*L676+SQRT(1-Inputs!$B$38)*_xlfn.NORM.S.INV(RAND())</f>
        <v>-1.851502343232851</v>
      </c>
      <c r="X676" s="24">
        <f ca="1">SQRT(Inputs!$B$38)*M676+SQRT(1-Inputs!$B$38)*_xlfn.NORM.S.INV(RAND())</f>
        <v>-7.3277946544669792E-3</v>
      </c>
      <c r="Y676" s="24">
        <f ca="1">SQRT(Inputs!$B$38)*C676+SQRT(1-Inputs!$B$38)*_xlfn.NORM.S.INV(RAND())</f>
        <v>-8.755092714680196E-3</v>
      </c>
      <c r="Z676" s="24">
        <f ca="1">SQRT(Inputs!$B$38)*D676+SQRT(1-Inputs!$B$38)*_xlfn.NORM.S.INV(RAND())</f>
        <v>0.53834200898279549</v>
      </c>
      <c r="AA676" s="24">
        <f ca="1">SQRT(Inputs!$B$38)*E676+SQRT(1-Inputs!$B$38)*_xlfn.NORM.S.INV(RAND())</f>
        <v>-2.215117392482548</v>
      </c>
      <c r="AB676" s="24">
        <f ca="1">SQRT(Inputs!$B$38)*F676+SQRT(1-Inputs!$B$38)*_xlfn.NORM.S.INV(RAND())</f>
        <v>0.14043551737759874</v>
      </c>
      <c r="AC676" s="24">
        <f ca="1">SQRT(Inputs!$B$38)*G676+SQRT(1-Inputs!$B$38)*_xlfn.NORM.S.INV(RAND())</f>
        <v>-1.16437258799751</v>
      </c>
      <c r="AD676" s="24">
        <f ca="1">SQRT(Inputs!$B$38)*H676+SQRT(1-Inputs!$B$38)*_xlfn.NORM.S.INV(RAND())</f>
        <v>-0.50011383746532878</v>
      </c>
      <c r="AE676" s="24">
        <f ca="1">SQRT(Inputs!$B$38)*I676+SQRT(1-Inputs!$B$38)*_xlfn.NORM.S.INV(RAND())</f>
        <v>-0.89892973198730841</v>
      </c>
      <c r="AF676" s="24">
        <f ca="1">SQRT(Inputs!$B$38)*J676+SQRT(1-Inputs!$B$38)*_xlfn.NORM.S.INV(RAND())</f>
        <v>-0.48982273799827852</v>
      </c>
      <c r="AG676" s="24">
        <f ca="1">SQRT(Inputs!$B$38)*K676+SQRT(1-Inputs!$B$38)*_xlfn.NORM.S.INV(RAND())</f>
        <v>-0.52662973290867821</v>
      </c>
      <c r="AH676" s="24">
        <f ca="1">SQRT(Inputs!$B$38)*L676+SQRT(1-Inputs!$B$38)*_xlfn.NORM.S.INV(RAND())</f>
        <v>-1.4037582818667598</v>
      </c>
      <c r="AI676" s="24">
        <f ca="1">SQRT(Inputs!$B$38)*M676+SQRT(1-Inputs!$B$38)*_xlfn.NORM.S.INV(RAND())</f>
        <v>-0.53983893149241491</v>
      </c>
      <c r="AJ676" s="24">
        <f ca="1">SQRT(Inputs!$B$38)*C676+SQRT(1-Inputs!$B$38)*_xlfn.NORM.S.INV(RAND())</f>
        <v>0.10173140428998387</v>
      </c>
      <c r="AK676" s="24">
        <f ca="1">SQRT(Inputs!$B$38)*D676+SQRT(1-Inputs!$B$38)*_xlfn.NORM.S.INV(RAND())</f>
        <v>-0.37080404039911402</v>
      </c>
      <c r="AL676" s="24">
        <f ca="1">SQRT(Inputs!$B$38)*E676+SQRT(1-Inputs!$B$38)*_xlfn.NORM.S.INV(RAND())</f>
        <v>-1.7657882306214863</v>
      </c>
      <c r="AM676" s="24">
        <f ca="1">SQRT(Inputs!$B$38)*F676+SQRT(1-Inputs!$B$38)*_xlfn.NORM.S.INV(RAND())</f>
        <v>4.3800168867972333E-3</v>
      </c>
      <c r="AN676" s="24">
        <f ca="1">SQRT(Inputs!$B$38)*G676+SQRT(1-Inputs!$B$38)*_xlfn.NORM.S.INV(RAND())</f>
        <v>-0.60504950799982515</v>
      </c>
      <c r="AO676" s="24">
        <f ca="1">SQRT(Inputs!$B$38)*H676+SQRT(1-Inputs!$B$38)*_xlfn.NORM.S.INV(RAND())</f>
        <v>0.10052242823640047</v>
      </c>
      <c r="AP676" s="24">
        <f ca="1">SQRT(Inputs!$B$38)*I676+SQRT(1-Inputs!$B$38)*_xlfn.NORM.S.INV(RAND())</f>
        <v>0.44917226467580801</v>
      </c>
      <c r="AQ676" s="24">
        <f ca="1">SQRT(Inputs!$B$38)*J676+SQRT(1-Inputs!$B$38)*_xlfn.NORM.S.INV(RAND())</f>
        <v>-0.33325058294657972</v>
      </c>
      <c r="AR676" s="24">
        <f ca="1">SQRT(Inputs!$B$38)*K676+SQRT(1-Inputs!$B$38)*_xlfn.NORM.S.INV(RAND())</f>
        <v>-2.182775738834323</v>
      </c>
      <c r="AS676" s="24">
        <f ca="1">SQRT(Inputs!$B$38)*L676+SQRT(1-Inputs!$B$38)*_xlfn.NORM.S.INV(RAND())</f>
        <v>-0.65103449117479939</v>
      </c>
      <c r="AT676" s="24">
        <f ca="1">SQRT(Inputs!$B$38)*M676+SQRT(1-Inputs!$B$38)*_xlfn.NORM.S.INV(RAND())</f>
        <v>-0.34581120386974351</v>
      </c>
      <c r="AU676" s="15">
        <f ca="1">Inputs!$B$6*EXP($B$8-0.5*C$5^2+C$5*N676)</f>
        <v>5346.871661815906</v>
      </c>
      <c r="AV676" s="15">
        <f t="shared" ca="1" si="365"/>
        <v>6819.9175111502891</v>
      </c>
      <c r="AW676" s="15">
        <f t="shared" ca="1" si="366"/>
        <v>7355.8584710798023</v>
      </c>
      <c r="AX676" s="15">
        <f t="shared" ca="1" si="367"/>
        <v>7881.1640007599999</v>
      </c>
      <c r="AY676" s="15">
        <f t="shared" ca="1" si="368"/>
        <v>9358.5502384759275</v>
      </c>
      <c r="AZ676" s="15">
        <f t="shared" ca="1" si="369"/>
        <v>9991.4541758004088</v>
      </c>
      <c r="BA676" s="15">
        <f t="shared" ca="1" si="370"/>
        <v>12196.093029897835</v>
      </c>
      <c r="BB676" s="15">
        <f t="shared" ca="1" si="371"/>
        <v>13737.856875917703</v>
      </c>
      <c r="BC676" s="15">
        <f t="shared" ca="1" si="372"/>
        <v>15251.71235563439</v>
      </c>
      <c r="BD676" s="15">
        <f t="shared" ca="1" si="373"/>
        <v>15713.68615298264</v>
      </c>
      <c r="BE676" s="15">
        <f t="shared" ca="1" si="374"/>
        <v>19242.260334792216</v>
      </c>
      <c r="BF676" s="15">
        <f ca="1">Inputs!$B$13*EXP($B$9-0.5*C$6^2+C$6*Y676)</f>
        <v>13807.035419687329</v>
      </c>
      <c r="BG676" s="15">
        <f t="shared" ca="1" si="375"/>
        <v>18543.688927614578</v>
      </c>
      <c r="BH676" s="15">
        <f t="shared" ca="1" si="376"/>
        <v>15690.795116606841</v>
      </c>
      <c r="BI676" s="15">
        <f t="shared" ca="1" si="377"/>
        <v>19627.606547118972</v>
      </c>
      <c r="BJ676" s="15">
        <f t="shared" ca="1" si="378"/>
        <v>20344.318214551178</v>
      </c>
      <c r="BK676" s="15">
        <f t="shared" ca="1" si="379"/>
        <v>23325.325244841686</v>
      </c>
      <c r="BL676" s="15">
        <f t="shared" ca="1" si="380"/>
        <v>25501.610118229837</v>
      </c>
      <c r="BM676" s="15">
        <f t="shared" ca="1" si="381"/>
        <v>29496.408886438508</v>
      </c>
      <c r="BN676" s="15">
        <f t="shared" ca="1" si="382"/>
        <v>34058.23137440953</v>
      </c>
      <c r="BO676" s="15">
        <f t="shared" ca="1" si="383"/>
        <v>35596.073317310082</v>
      </c>
      <c r="BP676" s="15">
        <f t="shared" ca="1" si="384"/>
        <v>41212.770523582141</v>
      </c>
      <c r="BQ676" s="15">
        <f ca="1">Inputs!$B$20*EXP($B$10-0.5*C$7^2+C$7*AJ676)</f>
        <v>4447.1159042101162</v>
      </c>
      <c r="BR676" s="15">
        <f t="shared" ca="1" si="385"/>
        <v>5363.8250095624444</v>
      </c>
      <c r="BS676" s="15">
        <f t="shared" ca="1" si="386"/>
        <v>4423.384469323847</v>
      </c>
      <c r="BT676" s="15">
        <f t="shared" ca="1" si="387"/>
        <v>6105.8973803533609</v>
      </c>
      <c r="BU676" s="15">
        <f t="shared" ca="1" si="388"/>
        <v>7309.5863597662146</v>
      </c>
      <c r="BV676" s="15">
        <f t="shared" ca="1" si="389"/>
        <v>10402.691551077964</v>
      </c>
      <c r="BW676" s="15">
        <f t="shared" ca="1" si="390"/>
        <v>15964.123037207259</v>
      </c>
      <c r="BX676" s="15">
        <f t="shared" ca="1" si="391"/>
        <v>20885.411186674075</v>
      </c>
      <c r="BY676" s="15">
        <f t="shared" ca="1" si="392"/>
        <v>19273.660061089755</v>
      </c>
      <c r="BZ676" s="15">
        <f t="shared" ca="1" si="393"/>
        <v>23993.18557501927</v>
      </c>
      <c r="CA676" s="15">
        <f t="shared" ca="1" si="394"/>
        <v>31694.405946789131</v>
      </c>
      <c r="CB676" s="15">
        <f ca="1">(AU676*DCF!C$10-DCF!C$5*MAX(AU676*DCF!C$10,0)-MAX(AU676-Inputs!$B$6,0)/Inputs!$B$10)*DCF!C$6</f>
        <v>1040.3318071507681</v>
      </c>
      <c r="CC676" s="15">
        <f ca="1">(AV676*DCF!D$10-DCF!D$5*MAX(AV676*DCF!D$10,0)-MAX(AV676-AU676,0)/Inputs!$B$10)*DCF!D$6</f>
        <v>1303.1450119067777</v>
      </c>
      <c r="CD676" s="15">
        <f ca="1">(AW676*DCF!E$10-DCF!E$5*MAX(AW676*DCF!E$10,0)-MAX(AW676-AV676,0)/Inputs!$B$10)*DCF!E$6</f>
        <v>1577.6345271703121</v>
      </c>
      <c r="CE676" s="15">
        <f ca="1">(AX676*DCF!F$10-DCF!F$5*MAX(AX676*DCF!F$10,0)-MAX(AX676-AW676,0)/Inputs!$B$10)*DCF!F$6</f>
        <v>1611.1424844120791</v>
      </c>
      <c r="CF676" s="15">
        <f ca="1">(AY676*DCF!G$10-DCF!G$5*MAX(AY676*DCF!G$10,0)-MAX(AY676-AX676,0)/Inputs!$B$10)*DCF!G$6</f>
        <v>1644.2551069929066</v>
      </c>
      <c r="CG676" s="15">
        <f ca="1">(AZ676*DCF!H$10-DCF!H$5*MAX(AZ676*DCF!H$10,0)-MAX(AZ676-AY676,0)/Inputs!$B$10)*DCF!H$6</f>
        <v>1827.4645545459639</v>
      </c>
      <c r="CH676" s="15">
        <f ca="1">(BA676*DCF!I$10-DCF!I$5*MAX(BA676*DCF!I$10,0)-MAX(BA676-AZ676,0)/Inputs!$B$10)*DCF!I$6</f>
        <v>1866.1432660970993</v>
      </c>
      <c r="CI676" s="15">
        <f ca="1">(BB676*DCF!J$10-DCF!J$5*MAX(BB676*DCF!J$10,0)-MAX(BB676-BA676,0)/Inputs!$B$10)*DCF!J$6</f>
        <v>2123.8192115559095</v>
      </c>
      <c r="CJ676" s="15">
        <f ca="1">(BC676*DCF!K$10-DCF!K$5*MAX(BC676*DCF!K$10,0)-MAX(BC676-BB676,0)/Inputs!$B$10)*DCF!K$6</f>
        <v>2243.364023302513</v>
      </c>
      <c r="CK676" s="15">
        <f ca="1">(BD676*DCF!L$10-DCF!L$5*MAX(BD676*DCF!L$10,0)-MAX(BD676-BC676,0)/Inputs!$B$10)*DCF!L$6</f>
        <v>2310.181990808228</v>
      </c>
      <c r="CL676" s="15">
        <f ca="1">(BE676*DCF!M$10-DCF!M$5*MAX(BE676*DCF!M$10,0)-MAX(BE676-BD676,0)/Inputs!$B$10)*DCF!M$6</f>
        <v>2293.8059250252654</v>
      </c>
      <c r="CM676" s="15">
        <f ca="1">(BF676*DCF!C$28-DCF!C$5*MAX(BF676*DCF!C$28,0)-MAX(BF676-Inputs!$B$13,0)/Inputs!$B$17)*DCF!C$6</f>
        <v>3654.9170267513541</v>
      </c>
      <c r="CN676" s="15">
        <f ca="1">(BG676*DCF!D$28-DCF!D$5*MAX(BG676*DCF!D$28,0)-MAX(BG676-BF676,0)/Inputs!$B$17)*DCF!D$6</f>
        <v>4450.9987102882678</v>
      </c>
      <c r="CO676" s="15">
        <f ca="1">(BH676*DCF!E$28-DCF!E$5*MAX(BH676*DCF!E$28,0)-MAX(BH676-BG676,0)/Inputs!$B$17)*DCF!E$6</f>
        <v>4443.9125742788647</v>
      </c>
      <c r="CP676" s="15">
        <f ca="1">(BI676*DCF!F$28-DCF!F$5*MAX(BI676*DCF!F$28,0)-MAX(BI676-BH676,0)/Inputs!$B$17)*DCF!F$6</f>
        <v>4611.6194224817827</v>
      </c>
      <c r="CQ676" s="15">
        <f ca="1">(BJ676*DCF!G$28-DCF!G$5*MAX(BJ676*DCF!G$28,0)-MAX(BJ676-BI676,0)/Inputs!$B$17)*DCF!G$6</f>
        <v>5157.943890447481</v>
      </c>
      <c r="CR676" s="15">
        <f ca="1">(BK676*DCF!H$28-DCF!H$5*MAX(BK676*DCF!H$28,0)-MAX(BK676-BJ676,0)/Inputs!$B$17)*DCF!H$6</f>
        <v>5305.4454401577987</v>
      </c>
      <c r="CS676" s="15">
        <f ca="1">(BL676*DCF!I$28-DCF!I$5*MAX(BL676*DCF!I$28,0)-MAX(BL676-BK676,0)/Inputs!$B$17)*DCF!I$6</f>
        <v>5684.4174719973935</v>
      </c>
      <c r="CT676" s="15">
        <f ca="1">(BM676*DCF!J$28-DCF!J$5*MAX(BM676*DCF!J$28,0)-MAX(BM676-BL676,0)/Inputs!$B$17)*DCF!J$6</f>
        <v>6050.4701842113418</v>
      </c>
      <c r="CU676" s="15">
        <f ca="1">(BN676*DCF!K$28-DCF!K$5*MAX(BN676*DCF!K$28,0)-MAX(BN676-BM676,0)/Inputs!$B$17)*DCF!K$6</f>
        <v>6633.7649202713437</v>
      </c>
      <c r="CV676" s="15">
        <f ca="1">(BO676*DCF!L$28-DCF!L$5*MAX(BO676*DCF!L$28,0)-MAX(BO676-BN676,0)/Inputs!$B$17)*DCF!L$6</f>
        <v>6928.1544037125805</v>
      </c>
      <c r="CW676" s="15">
        <f ca="1">(BP676*DCF!M$28-DCF!M$5*MAX(BP676*DCF!M$28,0)-MAX(BP676-BO676,0)/Inputs!$B$17)*DCF!M$6</f>
        <v>7167.1039417456996</v>
      </c>
      <c r="CX676" s="15">
        <f ca="1">(BQ676*DCF!C$46-DCF!C$5*MAX(BQ676*DCF!C$46,0)-MAX(BQ676-Inputs!$B$20,0)/Inputs!$B$24)*DCF!C$6</f>
        <v>-1602.6207188522744</v>
      </c>
      <c r="CY676" s="15">
        <f ca="1">(BR676*DCF!D$46-DCF!D$5*MAX(BR676*DCF!D$46,0)-MAX(BR676-BQ676,0)/Inputs!$B$24)*DCF!D$6</f>
        <v>-1306.6320089935114</v>
      </c>
      <c r="CZ676" s="15">
        <f ca="1">(BS676*DCF!E$46-DCF!E$5*MAX(BS676*DCF!E$46,0)-MAX(BS676-BR676,0)/Inputs!$B$24)*DCF!E$6</f>
        <v>-523.07291518773161</v>
      </c>
      <c r="DA676" s="15">
        <f ca="1">(BT676*DCF!F$46-DCF!F$5*MAX(BT676*DCF!F$46,0)-MAX(BT676-BS676,0)/Inputs!$B$24)*DCF!F$6</f>
        <v>-1057.3261908617446</v>
      </c>
      <c r="DB676" s="15">
        <f ca="1">(BU676*DCF!G$46-DCF!G$5*MAX(BU676*DCF!G$46,0)-MAX(BU676-BT676,0)/Inputs!$B$24)*DCF!G$6</f>
        <v>-650.77723384739431</v>
      </c>
      <c r="DC676" s="15">
        <f ca="1">(BV676*DCF!H$46-DCF!H$5*MAX(BV676*DCF!H$46,0)-MAX(BV676-BU676,0)/Inputs!$B$24)*DCF!H$6</f>
        <v>-961.16348643018625</v>
      </c>
      <c r="DD676" s="15">
        <f ca="1">(BW676*DCF!I$46-DCF!I$5*MAX(BW676*DCF!I$46,0)-MAX(BW676-BV676,0)/Inputs!$B$24)*DCF!I$6</f>
        <v>-1227.7742238705109</v>
      </c>
      <c r="DE676" s="15">
        <f ca="1">(BX676*DCF!J$46-DCF!J$5*MAX(BX676*DCF!J$46,0)-MAX(BX676-BW676,0)/Inputs!$B$24)*DCF!J$6</f>
        <v>-428.95998753354718</v>
      </c>
      <c r="DF676" s="15">
        <f ca="1">(BY676*DCF!K$46-DCF!K$5*MAX(BY676*DCF!K$46,0)-MAX(BY676-BX676,0)/Inputs!$B$24)*DCF!K$6</f>
        <v>1100.9757117365668</v>
      </c>
      <c r="DG676" s="15">
        <f ca="1">(BZ676*DCF!L$46-DCF!L$5*MAX(BZ676*DCF!L$46,0)-MAX(BZ676-BY676,0)/Inputs!$B$24)*DCF!L$6</f>
        <v>590.49376262671399</v>
      </c>
      <c r="DH676" s="15">
        <f ca="1">(CA676*DCF!M$46-DCF!M$5*MAX(CA676*DCF!M$46,0)-MAX(CA676-BZ676,0)/Inputs!$B$24)*DCF!M$6</f>
        <v>874.72915348981553</v>
      </c>
      <c r="DI676" s="15">
        <f ca="1">SUM(CB676:CL676)+BE676*DCF!M$10*(1+Inputs!$B$30)*(1-Inputs!$B$33)*(1-Inputs!$B$30/Inputs!$B$31)/(Inputs!$B$29-Inputs!$B$30)*DCF!M$6</f>
        <v>73392.752873245307</v>
      </c>
      <c r="DJ676" s="15">
        <f ca="1">SUM(CM676:CW676)+BP676*DCF!M$28*(1+Inputs!$B$30)*(1-Inputs!$B$33)*(1-Inputs!$B$30/Inputs!$B$31)/(Inputs!$B$29-Inputs!$B$30)*DCF!M$6</f>
        <v>213016.32845247729</v>
      </c>
      <c r="DK676" s="15">
        <f ca="1">SUM(CX676:DH676)+CA676*DCF!M$46*(1+Inputs!$B$30)*(1-Inputs!$B$33)*(1-Inputs!$B$30/Inputs!$B$31)/(Inputs!$B$29-Inputs!$B$30)*DCF!M$6</f>
        <v>43811.177898411734</v>
      </c>
      <c r="DM676" s="15">
        <f ca="1">DI676+DJ676+DK676+Inputs!$B$34+Inputs!$B$36-Inputs!$B$35</f>
        <v>407071.25922413438</v>
      </c>
    </row>
    <row r="677" spans="1:117" x14ac:dyDescent="0.75">
      <c r="A677" s="11">
        <v>664</v>
      </c>
      <c r="C677" s="24">
        <f t="shared" ca="1" si="396"/>
        <v>1.1942192790549504</v>
      </c>
      <c r="D677" s="24">
        <f t="shared" ca="1" si="396"/>
        <v>1.49778315883011</v>
      </c>
      <c r="E677" s="24">
        <f t="shared" ca="1" si="396"/>
        <v>-1.7368291655162242</v>
      </c>
      <c r="F677" s="24">
        <f t="shared" ca="1" si="396"/>
        <v>0.79426131024930069</v>
      </c>
      <c r="G677" s="24">
        <f t="shared" ca="1" si="396"/>
        <v>0.57800991459574891</v>
      </c>
      <c r="H677" s="24">
        <f t="shared" ca="1" si="396"/>
        <v>-0.38620186849848104</v>
      </c>
      <c r="I677" s="24">
        <f t="shared" ca="1" si="396"/>
        <v>-0.33774119964981703</v>
      </c>
      <c r="J677" s="24">
        <f t="shared" ca="1" si="396"/>
        <v>2.2729378443600416</v>
      </c>
      <c r="K677" s="24">
        <f t="shared" ca="1" si="396"/>
        <v>0.20720479555910695</v>
      </c>
      <c r="L677" s="24">
        <f t="shared" ca="1" si="396"/>
        <v>0.70531823242668223</v>
      </c>
      <c r="M677" s="24">
        <f t="shared" ca="1" si="396"/>
        <v>-0.76667148393987883</v>
      </c>
      <c r="N677" s="24">
        <f ca="1">SQRT(Inputs!$B$38)*C677+SQRT(1-Inputs!$B$38)*_xlfn.NORM.S.INV(RAND())</f>
        <v>0.4239960369473651</v>
      </c>
      <c r="O677" s="24">
        <f ca="1">SQRT(Inputs!$B$38)*D677+SQRT(1-Inputs!$B$38)*_xlfn.NORM.S.INV(RAND())</f>
        <v>-5.272288347631604E-3</v>
      </c>
      <c r="P677" s="24">
        <f ca="1">SQRT(Inputs!$B$38)*E677+SQRT(1-Inputs!$B$38)*_xlfn.NORM.S.INV(RAND())</f>
        <v>-1.2049742008266349</v>
      </c>
      <c r="Q677" s="24">
        <f ca="1">SQRT(Inputs!$B$38)*F677+SQRT(1-Inputs!$B$38)*_xlfn.NORM.S.INV(RAND())</f>
        <v>0.5822805625987435</v>
      </c>
      <c r="R677" s="24">
        <f ca="1">SQRT(Inputs!$B$38)*G677+SQRT(1-Inputs!$B$38)*_xlfn.NORM.S.INV(RAND())</f>
        <v>1.0035466208987223</v>
      </c>
      <c r="S677" s="24">
        <f ca="1">SQRT(Inputs!$B$38)*H677+SQRT(1-Inputs!$B$38)*_xlfn.NORM.S.INV(RAND())</f>
        <v>0.98182755199443617</v>
      </c>
      <c r="T677" s="24">
        <f ca="1">SQRT(Inputs!$B$38)*I677+SQRT(1-Inputs!$B$38)*_xlfn.NORM.S.INV(RAND())</f>
        <v>-0.31272206773401401</v>
      </c>
      <c r="U677" s="24">
        <f ca="1">SQRT(Inputs!$B$38)*J677+SQRT(1-Inputs!$B$38)*_xlfn.NORM.S.INV(RAND())</f>
        <v>0.73557873164284038</v>
      </c>
      <c r="V677" s="24">
        <f ca="1">SQRT(Inputs!$B$38)*K677+SQRT(1-Inputs!$B$38)*_xlfn.NORM.S.INV(RAND())</f>
        <v>-1.1168028938106438</v>
      </c>
      <c r="W677" s="24">
        <f ca="1">SQRT(Inputs!$B$38)*L677+SQRT(1-Inputs!$B$38)*_xlfn.NORM.S.INV(RAND())</f>
        <v>1.6578802876078198</v>
      </c>
      <c r="X677" s="24">
        <f ca="1">SQRT(Inputs!$B$38)*M677+SQRT(1-Inputs!$B$38)*_xlfn.NORM.S.INV(RAND())</f>
        <v>0.31712522397404153</v>
      </c>
      <c r="Y677" s="24">
        <f ca="1">SQRT(Inputs!$B$38)*C677+SQRT(1-Inputs!$B$38)*_xlfn.NORM.S.INV(RAND())</f>
        <v>0.20354089374162998</v>
      </c>
      <c r="Z677" s="24">
        <f ca="1">SQRT(Inputs!$B$38)*D677+SQRT(1-Inputs!$B$38)*_xlfn.NORM.S.INV(RAND())</f>
        <v>1.5420893212356472</v>
      </c>
      <c r="AA677" s="24">
        <f ca="1">SQRT(Inputs!$B$38)*E677+SQRT(1-Inputs!$B$38)*_xlfn.NORM.S.INV(RAND())</f>
        <v>0.34910463210934461</v>
      </c>
      <c r="AB677" s="24">
        <f ca="1">SQRT(Inputs!$B$38)*F677+SQRT(1-Inputs!$B$38)*_xlfn.NORM.S.INV(RAND())</f>
        <v>-0.22732525281830857</v>
      </c>
      <c r="AC677" s="24">
        <f ca="1">SQRT(Inputs!$B$38)*G677+SQRT(1-Inputs!$B$38)*_xlfn.NORM.S.INV(RAND())</f>
        <v>0.72607725775451892</v>
      </c>
      <c r="AD677" s="24">
        <f ca="1">SQRT(Inputs!$B$38)*H677+SQRT(1-Inputs!$B$38)*_xlfn.NORM.S.INV(RAND())</f>
        <v>1.039130968795088</v>
      </c>
      <c r="AE677" s="24">
        <f ca="1">SQRT(Inputs!$B$38)*I677+SQRT(1-Inputs!$B$38)*_xlfn.NORM.S.INV(RAND())</f>
        <v>-0.96443525820603071</v>
      </c>
      <c r="AF677" s="24">
        <f ca="1">SQRT(Inputs!$B$38)*J677+SQRT(1-Inputs!$B$38)*_xlfn.NORM.S.INV(RAND())</f>
        <v>2.1712852897295654</v>
      </c>
      <c r="AG677" s="24">
        <f ca="1">SQRT(Inputs!$B$38)*K677+SQRT(1-Inputs!$B$38)*_xlfn.NORM.S.INV(RAND())</f>
        <v>0.3684355262483765</v>
      </c>
      <c r="AH677" s="24">
        <f ca="1">SQRT(Inputs!$B$38)*L677+SQRT(1-Inputs!$B$38)*_xlfn.NORM.S.INV(RAND())</f>
        <v>0.15069277055853886</v>
      </c>
      <c r="AI677" s="24">
        <f ca="1">SQRT(Inputs!$B$38)*M677+SQRT(1-Inputs!$B$38)*_xlfn.NORM.S.INV(RAND())</f>
        <v>-2.2492063000368061</v>
      </c>
      <c r="AJ677" s="24">
        <f ca="1">SQRT(Inputs!$B$38)*C677+SQRT(1-Inputs!$B$38)*_xlfn.NORM.S.INV(RAND())</f>
        <v>0.94598766707848703</v>
      </c>
      <c r="AK677" s="24">
        <f ca="1">SQRT(Inputs!$B$38)*D677+SQRT(1-Inputs!$B$38)*_xlfn.NORM.S.INV(RAND())</f>
        <v>1.6353243944487172</v>
      </c>
      <c r="AL677" s="24">
        <f ca="1">SQRT(Inputs!$B$38)*E677+SQRT(1-Inputs!$B$38)*_xlfn.NORM.S.INV(RAND())</f>
        <v>-1.562724585391114</v>
      </c>
      <c r="AM677" s="24">
        <f ca="1">SQRT(Inputs!$B$38)*F677+SQRT(1-Inputs!$B$38)*_xlfn.NORM.S.INV(RAND())</f>
        <v>0.32962797321784659</v>
      </c>
      <c r="AN677" s="24">
        <f ca="1">SQRT(Inputs!$B$38)*G677+SQRT(1-Inputs!$B$38)*_xlfn.NORM.S.INV(RAND())</f>
        <v>0.85741921452958836</v>
      </c>
      <c r="AO677" s="24">
        <f ca="1">SQRT(Inputs!$B$38)*H677+SQRT(1-Inputs!$B$38)*_xlfn.NORM.S.INV(RAND())</f>
        <v>-6.0695846283002342E-2</v>
      </c>
      <c r="AP677" s="24">
        <f ca="1">SQRT(Inputs!$B$38)*I677+SQRT(1-Inputs!$B$38)*_xlfn.NORM.S.INV(RAND())</f>
        <v>-0.39387750236648711</v>
      </c>
      <c r="AQ677" s="24">
        <f ca="1">SQRT(Inputs!$B$38)*J677+SQRT(1-Inputs!$B$38)*_xlfn.NORM.S.INV(RAND())</f>
        <v>1.7166955246020494</v>
      </c>
      <c r="AR677" s="24">
        <f ca="1">SQRT(Inputs!$B$38)*K677+SQRT(1-Inputs!$B$38)*_xlfn.NORM.S.INV(RAND())</f>
        <v>0.51073262569678501</v>
      </c>
      <c r="AS677" s="24">
        <f ca="1">SQRT(Inputs!$B$38)*L677+SQRT(1-Inputs!$B$38)*_xlfn.NORM.S.INV(RAND())</f>
        <v>-1.467073425550228</v>
      </c>
      <c r="AT677" s="24">
        <f ca="1">SQRT(Inputs!$B$38)*M677+SQRT(1-Inputs!$B$38)*_xlfn.NORM.S.INV(RAND())</f>
        <v>-0.66782548304271305</v>
      </c>
      <c r="AU677" s="15">
        <f ca="1">Inputs!$B$6*EXP($B$8-0.5*C$5^2+C$5*N677)</f>
        <v>5314.7750092841015</v>
      </c>
      <c r="AV677" s="15">
        <f t="shared" ca="1" si="365"/>
        <v>6464.3234999959759</v>
      </c>
      <c r="AW677" s="15">
        <f t="shared" ca="1" si="366"/>
        <v>6699.7195476892402</v>
      </c>
      <c r="AX677" s="15">
        <f t="shared" ca="1" si="367"/>
        <v>8796.9022013789545</v>
      </c>
      <c r="AY677" s="15">
        <f t="shared" ca="1" si="368"/>
        <v>12087.527776622421</v>
      </c>
      <c r="AZ677" s="15">
        <f t="shared" ca="1" si="369"/>
        <v>16471.331486782736</v>
      </c>
      <c r="BA677" s="15">
        <f t="shared" ca="1" si="370"/>
        <v>19507.660770654904</v>
      </c>
      <c r="BB677" s="15">
        <f t="shared" ca="1" si="371"/>
        <v>25709.94107459989</v>
      </c>
      <c r="BC677" s="15">
        <f t="shared" ca="1" si="372"/>
        <v>28270.135012636492</v>
      </c>
      <c r="BD677" s="15">
        <f t="shared" ca="1" si="373"/>
        <v>40442.902596690583</v>
      </c>
      <c r="BE677" s="15">
        <f t="shared" ca="1" si="374"/>
        <v>51009.878376379602</v>
      </c>
      <c r="BF677" s="15">
        <f ca="1">Inputs!$B$13*EXP($B$9-0.5*C$6^2+C$6*Y677)</f>
        <v>14400.536520603489</v>
      </c>
      <c r="BG677" s="15">
        <f t="shared" ca="1" si="375"/>
        <v>23180.960304247939</v>
      </c>
      <c r="BH677" s="15">
        <f t="shared" ca="1" si="376"/>
        <v>30011.21617486891</v>
      </c>
      <c r="BI677" s="15">
        <f t="shared" ca="1" si="377"/>
        <v>35475.008752997652</v>
      </c>
      <c r="BJ677" s="15">
        <f t="shared" ca="1" si="378"/>
        <v>48288.477322597442</v>
      </c>
      <c r="BK677" s="15">
        <f t="shared" ca="1" si="379"/>
        <v>68271.258418854966</v>
      </c>
      <c r="BL677" s="15">
        <f t="shared" ca="1" si="380"/>
        <v>74010.116796313319</v>
      </c>
      <c r="BM677" s="15">
        <f t="shared" ca="1" si="381"/>
        <v>119141.48598084948</v>
      </c>
      <c r="BN677" s="15">
        <f t="shared" ca="1" si="382"/>
        <v>153143.57644732538</v>
      </c>
      <c r="BO677" s="15">
        <f t="shared" ca="1" si="383"/>
        <v>191757.05420999217</v>
      </c>
      <c r="BP677" s="15">
        <f t="shared" ca="1" si="384"/>
        <v>182925.128583304</v>
      </c>
      <c r="BQ677" s="15">
        <f ca="1">Inputs!$B$20*EXP($B$10-0.5*C$7^2+C$7*AJ677)</f>
        <v>5999.6363287968115</v>
      </c>
      <c r="BR677" s="15">
        <f t="shared" ca="1" si="385"/>
        <v>13683.992432057128</v>
      </c>
      <c r="BS677" s="15">
        <f t="shared" ca="1" si="386"/>
        <v>11962.478530549568</v>
      </c>
      <c r="BT677" s="15">
        <f t="shared" ca="1" si="387"/>
        <v>17983.379226435867</v>
      </c>
      <c r="BU677" s="15">
        <f t="shared" ca="1" si="388"/>
        <v>30669.016373036982</v>
      </c>
      <c r="BV677" s="15">
        <f t="shared" ca="1" si="389"/>
        <v>42089.931333705797</v>
      </c>
      <c r="BW677" s="15">
        <f t="shared" ca="1" si="390"/>
        <v>54036.353160019382</v>
      </c>
      <c r="BX677" s="15">
        <f t="shared" ca="1" si="391"/>
        <v>106625.76492124205</v>
      </c>
      <c r="BY677" s="15">
        <f t="shared" ca="1" si="392"/>
        <v>164736.6985807569</v>
      </c>
      <c r="BZ677" s="15">
        <f t="shared" ca="1" si="393"/>
        <v>176507.49383403696</v>
      </c>
      <c r="CA677" s="15">
        <f t="shared" ca="1" si="394"/>
        <v>220194.55201039289</v>
      </c>
      <c r="CB677" s="15">
        <f ca="1">(AU677*DCF!C$10-DCF!C$5*MAX(AU677*DCF!C$10,0)-MAX(AU677-Inputs!$B$6,0)/Inputs!$B$10)*DCF!C$6</f>
        <v>1040.5606620042536</v>
      </c>
      <c r="CC677" s="15">
        <f ca="1">(AV677*DCF!D$10-DCF!D$5*MAX(AV677*DCF!D$10,0)-MAX(AV677-AU677,0)/Inputs!$B$10)*DCF!D$6</f>
        <v>1295.3477451310309</v>
      </c>
      <c r="CD677" s="15">
        <f ca="1">(AW677*DCF!E$10-DCF!E$5*MAX(AW677*DCF!E$10,0)-MAX(AW677-AV677,0)/Inputs!$B$10)*DCF!E$6</f>
        <v>1493.8376549165714</v>
      </c>
      <c r="CE677" s="15">
        <f ca="1">(AX677*DCF!F$10-DCF!F$5*MAX(AX677*DCF!F$10,0)-MAX(AX677-AW677,0)/Inputs!$B$10)*DCF!F$6</f>
        <v>1483.9780161086899</v>
      </c>
      <c r="CF677" s="15">
        <f ca="1">(AY677*DCF!G$10-DCF!G$5*MAX(AY677*DCF!G$10,0)-MAX(AY677-AX677,0)/Inputs!$B$10)*DCF!G$6</f>
        <v>1857.9972895169531</v>
      </c>
      <c r="CG677" s="15">
        <f ca="1">(AZ677*DCF!H$10-DCF!H$5*MAX(AZ677*DCF!H$10,0)-MAX(AZ677-AY677,0)/Inputs!$B$10)*DCF!H$6</f>
        <v>2419.4978839352834</v>
      </c>
      <c r="CH677" s="15">
        <f ca="1">(BA677*DCF!I$10-DCF!I$5*MAX(BA677*DCF!I$10,0)-MAX(BA677-AZ677,0)/Inputs!$B$10)*DCF!I$6</f>
        <v>3065.2735952468929</v>
      </c>
      <c r="CI677" s="15">
        <f ca="1">(BB677*DCF!J$10-DCF!J$5*MAX(BB677*DCF!J$10,0)-MAX(BB677-BA677,0)/Inputs!$B$10)*DCF!J$6</f>
        <v>3472.0321691163949</v>
      </c>
      <c r="CJ677" s="15">
        <f ca="1">(BC677*DCF!K$10-DCF!K$5*MAX(BC677*DCF!K$10,0)-MAX(BC677-BB677,0)/Inputs!$B$10)*DCF!K$6</f>
        <v>4192.6495380429815</v>
      </c>
      <c r="CK677" s="15">
        <f ca="1">(BD677*DCF!L$10-DCF!L$5*MAX(BD677*DCF!L$10,0)-MAX(BD677-BC677,0)/Inputs!$B$10)*DCF!L$6</f>
        <v>4525.4228295855155</v>
      </c>
      <c r="CL677" s="15">
        <f ca="1">(BE677*DCF!M$10-DCF!M$5*MAX(BE677*DCF!M$10,0)-MAX(BE677-BD677,0)/Inputs!$B$10)*DCF!M$6</f>
        <v>5935.8154390092996</v>
      </c>
      <c r="CM677" s="15">
        <f ca="1">(BF677*DCF!C$28-DCF!C$5*MAX(BF677*DCF!C$28,0)-MAX(BF677-Inputs!$B$13,0)/Inputs!$B$17)*DCF!C$6</f>
        <v>3698.9824416457836</v>
      </c>
      <c r="CN677" s="15">
        <f ca="1">(BG677*DCF!D$28-DCF!D$5*MAX(BG677*DCF!D$28,0)-MAX(BG677-BF677,0)/Inputs!$B$17)*DCF!D$6</f>
        <v>4954.0604787006514</v>
      </c>
      <c r="CO677" s="15">
        <f ca="1">(BH677*DCF!E$28-DCF!E$5*MAX(BH677*DCF!E$28,0)-MAX(BH677-BG677,0)/Inputs!$B$17)*DCF!E$6</f>
        <v>7153.5613986319331</v>
      </c>
      <c r="CP677" s="15">
        <f ca="1">(BI677*DCF!F$28-DCF!F$5*MAX(BI677*DCF!F$28,0)-MAX(BI677-BH677,0)/Inputs!$B$17)*DCF!F$6</f>
        <v>8635.7606334339052</v>
      </c>
      <c r="CQ677" s="15">
        <f ca="1">(BJ677*DCF!G$28-DCF!G$5*MAX(BJ677*DCF!G$28,0)-MAX(BJ677-BI677,0)/Inputs!$B$17)*DCF!G$6</f>
        <v>10373.712973176458</v>
      </c>
      <c r="CR677" s="15">
        <f ca="1">(BK677*DCF!H$28-DCF!H$5*MAX(BK677*DCF!H$28,0)-MAX(BK677-BJ677,0)/Inputs!$B$17)*DCF!H$6</f>
        <v>13779.472030654459</v>
      </c>
      <c r="CS677" s="15">
        <f ca="1">(BL677*DCF!I$28-DCF!I$5*MAX(BL677*DCF!I$28,0)-MAX(BL677-BK677,0)/Inputs!$B$17)*DCF!I$6</f>
        <v>16580.001625973717</v>
      </c>
      <c r="CT677" s="15">
        <f ca="1">(BM677*DCF!J$28-DCF!J$5*MAX(BM677*DCF!J$28,0)-MAX(BM677-BL677,0)/Inputs!$B$17)*DCF!J$6</f>
        <v>20594.391190749244</v>
      </c>
      <c r="CU677" s="15">
        <f ca="1">(BN677*DCF!K$28-DCF!K$5*MAX(BN677*DCF!K$28,0)-MAX(BN677-BM677,0)/Inputs!$B$17)*DCF!K$6</f>
        <v>28176.552410797442</v>
      </c>
      <c r="CV677" s="15">
        <f ca="1">(BO677*DCF!L$28-DCF!L$5*MAX(BO677*DCF!L$28,0)-MAX(BO677-BN677,0)/Inputs!$B$17)*DCF!L$6</f>
        <v>33890.377874953374</v>
      </c>
      <c r="CW677" s="15">
        <f ca="1">(BP677*DCF!M$28-DCF!M$5*MAX(BP677*DCF!M$28,0)-MAX(BP677-BO677,0)/Inputs!$B$17)*DCF!M$6</f>
        <v>34417.468806973346</v>
      </c>
      <c r="CX677" s="15">
        <f ca="1">(BQ677*DCF!C$46-DCF!C$5*MAX(BQ677*DCF!C$46,0)-MAX(BQ677-Inputs!$B$20,0)/Inputs!$B$24)*DCF!C$6</f>
        <v>-2678.2699737622247</v>
      </c>
      <c r="CY677" s="15">
        <f ca="1">(BR677*DCF!D$46-DCF!D$5*MAX(BR677*DCF!D$46,0)-MAX(BR677-BQ677,0)/Inputs!$B$24)*DCF!D$6</f>
        <v>-5614.389356637741</v>
      </c>
      <c r="CZ677" s="15">
        <f ca="1">(BS677*DCF!E$46-DCF!E$5*MAX(BS677*DCF!E$46,0)-MAX(BS677-BR677,0)/Inputs!$B$24)*DCF!E$6</f>
        <v>-1414.5839144752636</v>
      </c>
      <c r="DA677" s="15">
        <f ca="1">(BT677*DCF!F$46-DCF!F$5*MAX(BT677*DCF!F$46,0)-MAX(BT677-BS677,0)/Inputs!$B$24)*DCF!F$6</f>
        <v>-3502.0636534283703</v>
      </c>
      <c r="DB677" s="15">
        <f ca="1">(BU677*DCF!G$46-DCF!G$5*MAX(BU677*DCF!G$46,0)-MAX(BU677-BT677,0)/Inputs!$B$24)*DCF!G$6</f>
        <v>-5298.8428147415379</v>
      </c>
      <c r="DC677" s="15">
        <f ca="1">(BV677*DCF!H$46-DCF!H$5*MAX(BV677*DCF!H$46,0)-MAX(BV677-BU677,0)/Inputs!$B$24)*DCF!H$6</f>
        <v>-3548.9793469208662</v>
      </c>
      <c r="DD677" s="15">
        <f ca="1">(BW677*DCF!I$46-DCF!I$5*MAX(BW677*DCF!I$46,0)-MAX(BW677-BV677,0)/Inputs!$B$24)*DCF!I$6</f>
        <v>-2181.3650332897096</v>
      </c>
      <c r="DE677" s="15">
        <f ca="1">(BX677*DCF!J$46-DCF!J$5*MAX(BX677*DCF!J$46,0)-MAX(BX677-BW677,0)/Inputs!$B$24)*DCF!J$6</f>
        <v>-9473.1969134810515</v>
      </c>
      <c r="DF677" s="15">
        <f ca="1">(BY677*DCF!K$46-DCF!K$5*MAX(BY677*DCF!K$46,0)-MAX(BY677-BX677,0)/Inputs!$B$24)*DCF!K$6</f>
        <v>-4825.3213021769825</v>
      </c>
      <c r="DG677" s="15">
        <f ca="1">(BZ677*DCF!L$46-DCF!L$5*MAX(BZ677*DCF!L$46,0)-MAX(BZ677-BY677,0)/Inputs!$B$24)*DCF!L$6</f>
        <v>9537.3777722618415</v>
      </c>
      <c r="DH677" s="15">
        <f ca="1">(CA677*DCF!M$46-DCF!M$5*MAX(CA677*DCF!M$46,0)-MAX(CA677-BZ677,0)/Inputs!$B$24)*DCF!M$6</f>
        <v>8129.3381875424393</v>
      </c>
      <c r="DI677" s="15">
        <f ca="1">SUM(CB677:CL677)+BE677*DCF!M$10*(1+Inputs!$B$30)*(1-Inputs!$B$33)*(1-Inputs!$B$30/Inputs!$B$31)/(Inputs!$B$29-Inputs!$B$30)*DCF!M$6</f>
        <v>172743.57887988861</v>
      </c>
      <c r="DJ677" s="15">
        <f ca="1">SUM(CM677:CW677)+BP677*DCF!M$28*(1+Inputs!$B$30)*(1-Inputs!$B$33)*(1-Inputs!$B$30/Inputs!$B$31)/(Inputs!$B$29-Inputs!$B$30)*DCF!M$6</f>
        <v>861031.74424134463</v>
      </c>
      <c r="DK677" s="15">
        <f ca="1">SUM(CX677:DH677)+CA677*DCF!M$46*(1+Inputs!$B$30)*(1-Inputs!$B$33)*(1-Inputs!$B$30/Inputs!$B$31)/(Inputs!$B$29-Inputs!$B$30)*DCF!M$6</f>
        <v>319576.56477113115</v>
      </c>
      <c r="DM677" s="15">
        <f ca="1">DI677+DJ677+DK677+Inputs!$B$34+Inputs!$B$36-Inputs!$B$35</f>
        <v>1430202.8878923645</v>
      </c>
    </row>
    <row r="678" spans="1:117" x14ac:dyDescent="0.75">
      <c r="A678" s="11">
        <v>665</v>
      </c>
      <c r="C678" s="24">
        <f t="shared" ca="1" si="396"/>
        <v>-1.3205730089141803</v>
      </c>
      <c r="D678" s="24">
        <f t="shared" ca="1" si="396"/>
        <v>1.0199939175918205</v>
      </c>
      <c r="E678" s="24">
        <f t="shared" ca="1" si="396"/>
        <v>-1.0823905563202985</v>
      </c>
      <c r="F678" s="24">
        <f t="shared" ca="1" si="396"/>
        <v>-0.83407661255493826</v>
      </c>
      <c r="G678" s="24">
        <f t="shared" ca="1" si="396"/>
        <v>0.59445078375867499</v>
      </c>
      <c r="H678" s="24">
        <f t="shared" ca="1" si="396"/>
        <v>4.8627406187931078E-2</v>
      </c>
      <c r="I678" s="24">
        <f t="shared" ca="1" si="396"/>
        <v>1.7407169654243151</v>
      </c>
      <c r="J678" s="24">
        <f t="shared" ca="1" si="396"/>
        <v>-0.211760548710235</v>
      </c>
      <c r="K678" s="24">
        <f t="shared" ca="1" si="396"/>
        <v>1.7602831448166281</v>
      </c>
      <c r="L678" s="24">
        <f t="shared" ca="1" si="396"/>
        <v>-0.26167697152936809</v>
      </c>
      <c r="M678" s="24">
        <f t="shared" ca="1" si="396"/>
        <v>-0.88395267914852349</v>
      </c>
      <c r="N678" s="24">
        <f ca="1">SQRT(Inputs!$B$38)*C678+SQRT(1-Inputs!$B$38)*_xlfn.NORM.S.INV(RAND())</f>
        <v>-0.21729069573891158</v>
      </c>
      <c r="O678" s="24">
        <f ca="1">SQRT(Inputs!$B$38)*D678+SQRT(1-Inputs!$B$38)*_xlfn.NORM.S.INV(RAND())</f>
        <v>1.4022567798974861</v>
      </c>
      <c r="P678" s="24">
        <f ca="1">SQRT(Inputs!$B$38)*E678+SQRT(1-Inputs!$B$38)*_xlfn.NORM.S.INV(RAND())</f>
        <v>-0.61476813583079981</v>
      </c>
      <c r="Q678" s="24">
        <f ca="1">SQRT(Inputs!$B$38)*F678+SQRT(1-Inputs!$B$38)*_xlfn.NORM.S.INV(RAND())</f>
        <v>-0.15712034919771245</v>
      </c>
      <c r="R678" s="24">
        <f ca="1">SQRT(Inputs!$B$38)*G678+SQRT(1-Inputs!$B$38)*_xlfn.NORM.S.INV(RAND())</f>
        <v>-0.30059814678028013</v>
      </c>
      <c r="S678" s="24">
        <f ca="1">SQRT(Inputs!$B$38)*H678+SQRT(1-Inputs!$B$38)*_xlfn.NORM.S.INV(RAND())</f>
        <v>0.54813148729208327</v>
      </c>
      <c r="T678" s="24">
        <f ca="1">SQRT(Inputs!$B$38)*I678+SQRT(1-Inputs!$B$38)*_xlfn.NORM.S.INV(RAND())</f>
        <v>1.1324853924044671</v>
      </c>
      <c r="U678" s="24">
        <f ca="1">SQRT(Inputs!$B$38)*J678+SQRT(1-Inputs!$B$38)*_xlfn.NORM.S.INV(RAND())</f>
        <v>-1.7331876360893226</v>
      </c>
      <c r="V678" s="24">
        <f ca="1">SQRT(Inputs!$B$38)*K678+SQRT(1-Inputs!$B$38)*_xlfn.NORM.S.INV(RAND())</f>
        <v>1.5400110903561135</v>
      </c>
      <c r="W678" s="24">
        <f ca="1">SQRT(Inputs!$B$38)*L678+SQRT(1-Inputs!$B$38)*_xlfn.NORM.S.INV(RAND())</f>
        <v>-0.57621246106207002</v>
      </c>
      <c r="X678" s="24">
        <f ca="1">SQRT(Inputs!$B$38)*M678+SQRT(1-Inputs!$B$38)*_xlfn.NORM.S.INV(RAND())</f>
        <v>-1.3253740965399952</v>
      </c>
      <c r="Y678" s="24">
        <f ca="1">SQRT(Inputs!$B$38)*C678+SQRT(1-Inputs!$B$38)*_xlfn.NORM.S.INV(RAND())</f>
        <v>0.10862979513847015</v>
      </c>
      <c r="Z678" s="24">
        <f ca="1">SQRT(Inputs!$B$38)*D678+SQRT(1-Inputs!$B$38)*_xlfn.NORM.S.INV(RAND())</f>
        <v>1.5636257737912715</v>
      </c>
      <c r="AA678" s="24">
        <f ca="1">SQRT(Inputs!$B$38)*E678+SQRT(1-Inputs!$B$38)*_xlfn.NORM.S.INV(RAND())</f>
        <v>-0.63425144926845201</v>
      </c>
      <c r="AB678" s="24">
        <f ca="1">SQRT(Inputs!$B$38)*F678+SQRT(1-Inputs!$B$38)*_xlfn.NORM.S.INV(RAND())</f>
        <v>-0.8087240562705944</v>
      </c>
      <c r="AC678" s="24">
        <f ca="1">SQRT(Inputs!$B$38)*G678+SQRT(1-Inputs!$B$38)*_xlfn.NORM.S.INV(RAND())</f>
        <v>-1.2372992365544657</v>
      </c>
      <c r="AD678" s="24">
        <f ca="1">SQRT(Inputs!$B$38)*H678+SQRT(1-Inputs!$B$38)*_xlfn.NORM.S.INV(RAND())</f>
        <v>1.196364860198917</v>
      </c>
      <c r="AE678" s="24">
        <f ca="1">SQRT(Inputs!$B$38)*I678+SQRT(1-Inputs!$B$38)*_xlfn.NORM.S.INV(RAND())</f>
        <v>1.0965310235920591</v>
      </c>
      <c r="AF678" s="24">
        <f ca="1">SQRT(Inputs!$B$38)*J678+SQRT(1-Inputs!$B$38)*_xlfn.NORM.S.INV(RAND())</f>
        <v>0.97393337426543758</v>
      </c>
      <c r="AG678" s="24">
        <f ca="1">SQRT(Inputs!$B$38)*K678+SQRT(1-Inputs!$B$38)*_xlfn.NORM.S.INV(RAND())</f>
        <v>2.1900137805459732</v>
      </c>
      <c r="AH678" s="24">
        <f ca="1">SQRT(Inputs!$B$38)*L678+SQRT(1-Inputs!$B$38)*_xlfn.NORM.S.INV(RAND())</f>
        <v>0.4584588909853809</v>
      </c>
      <c r="AI678" s="24">
        <f ca="1">SQRT(Inputs!$B$38)*M678+SQRT(1-Inputs!$B$38)*_xlfn.NORM.S.INV(RAND())</f>
        <v>4.8862919937469773E-2</v>
      </c>
      <c r="AJ678" s="24">
        <f ca="1">SQRT(Inputs!$B$38)*C678+SQRT(1-Inputs!$B$38)*_xlfn.NORM.S.INV(RAND())</f>
        <v>-1.5888981512134719</v>
      </c>
      <c r="AK678" s="24">
        <f ca="1">SQRT(Inputs!$B$38)*D678+SQRT(1-Inputs!$B$38)*_xlfn.NORM.S.INV(RAND())</f>
        <v>8.1145065104935021E-3</v>
      </c>
      <c r="AL678" s="24">
        <f ca="1">SQRT(Inputs!$B$38)*E678+SQRT(1-Inputs!$B$38)*_xlfn.NORM.S.INV(RAND())</f>
        <v>0.53311158280650328</v>
      </c>
      <c r="AM678" s="24">
        <f ca="1">SQRT(Inputs!$B$38)*F678+SQRT(1-Inputs!$B$38)*_xlfn.NORM.S.INV(RAND())</f>
        <v>-0.16521565282277417</v>
      </c>
      <c r="AN678" s="24">
        <f ca="1">SQRT(Inputs!$B$38)*G678+SQRT(1-Inputs!$B$38)*_xlfn.NORM.S.INV(RAND())</f>
        <v>2.1156311441839208</v>
      </c>
      <c r="AO678" s="24">
        <f ca="1">SQRT(Inputs!$B$38)*H678+SQRT(1-Inputs!$B$38)*_xlfn.NORM.S.INV(RAND())</f>
        <v>1.2558181780839093</v>
      </c>
      <c r="AP678" s="24">
        <f ca="1">SQRT(Inputs!$B$38)*I678+SQRT(1-Inputs!$B$38)*_xlfn.NORM.S.INV(RAND())</f>
        <v>0.82272037079823768</v>
      </c>
      <c r="AQ678" s="24">
        <f ca="1">SQRT(Inputs!$B$38)*J678+SQRT(1-Inputs!$B$38)*_xlfn.NORM.S.INV(RAND())</f>
        <v>0.7697600056074948</v>
      </c>
      <c r="AR678" s="24">
        <f ca="1">SQRT(Inputs!$B$38)*K678+SQRT(1-Inputs!$B$38)*_xlfn.NORM.S.INV(RAND())</f>
        <v>-1.1612656737670508</v>
      </c>
      <c r="AS678" s="24">
        <f ca="1">SQRT(Inputs!$B$38)*L678+SQRT(1-Inputs!$B$38)*_xlfn.NORM.S.INV(RAND())</f>
        <v>-2.144359550241917</v>
      </c>
      <c r="AT678" s="24">
        <f ca="1">SQRT(Inputs!$B$38)*M678+SQRT(1-Inputs!$B$38)*_xlfn.NORM.S.INV(RAND())</f>
        <v>0.24099214240614625</v>
      </c>
      <c r="AU678" s="15">
        <f ca="1">Inputs!$B$6*EXP($B$8-0.5*C$5^2+C$5*N678)</f>
        <v>4790.7339447119357</v>
      </c>
      <c r="AV678" s="15">
        <f t="shared" ca="1" si="365"/>
        <v>7166.6844742725134</v>
      </c>
      <c r="AW678" s="15">
        <f t="shared" ca="1" si="366"/>
        <v>8043.1284053392237</v>
      </c>
      <c r="AX678" s="15">
        <f t="shared" ca="1" si="367"/>
        <v>9628.9731047438727</v>
      </c>
      <c r="AY678" s="15">
        <f t="shared" ca="1" si="368"/>
        <v>11361.639449917024</v>
      </c>
      <c r="AZ678" s="15">
        <f t="shared" ca="1" si="369"/>
        <v>14760.158924773599</v>
      </c>
      <c r="BA678" s="15">
        <f t="shared" ca="1" si="370"/>
        <v>20335.587393027206</v>
      </c>
      <c r="BB678" s="15">
        <f t="shared" ca="1" si="371"/>
        <v>20928.21111477054</v>
      </c>
      <c r="BC678" s="15">
        <f t="shared" ca="1" si="372"/>
        <v>29739.860179110099</v>
      </c>
      <c r="BD678" s="15">
        <f t="shared" ca="1" si="373"/>
        <v>34522.486061861469</v>
      </c>
      <c r="BE678" s="15">
        <f t="shared" ca="1" si="374"/>
        <v>37492.45322617692</v>
      </c>
      <c r="BF678" s="15">
        <f ca="1">Inputs!$B$13*EXP($B$9-0.5*C$6^2+C$6*Y678)</f>
        <v>14132.11063530671</v>
      </c>
      <c r="BG678" s="15">
        <f t="shared" ca="1" si="375"/>
        <v>22837.44154884194</v>
      </c>
      <c r="BH678" s="15">
        <f t="shared" ca="1" si="376"/>
        <v>25116.987298734482</v>
      </c>
      <c r="BI678" s="15">
        <f t="shared" ca="1" si="377"/>
        <v>27148.2636000128</v>
      </c>
      <c r="BJ678" s="15">
        <f t="shared" ca="1" si="378"/>
        <v>27845.34021290105</v>
      </c>
      <c r="BK678" s="15">
        <f t="shared" ca="1" si="379"/>
        <v>40220.140335977077</v>
      </c>
      <c r="BL678" s="15">
        <f t="shared" ca="1" si="380"/>
        <v>56949.493618360721</v>
      </c>
      <c r="BM678" s="15">
        <f t="shared" ca="1" si="381"/>
        <v>79006.538279444881</v>
      </c>
      <c r="BN678" s="15">
        <f t="shared" ca="1" si="382"/>
        <v>126328.43790414215</v>
      </c>
      <c r="BO678" s="15">
        <f t="shared" ca="1" si="383"/>
        <v>163942.09890871454</v>
      </c>
      <c r="BP678" s="15">
        <f t="shared" ca="1" si="384"/>
        <v>202902.16943683615</v>
      </c>
      <c r="BQ678" s="15">
        <f ca="1">Inputs!$B$20*EXP($B$10-0.5*C$7^2+C$7*AJ678)</f>
        <v>2441.5149774674705</v>
      </c>
      <c r="BR678" s="15">
        <f t="shared" ca="1" si="385"/>
        <v>3321.3697151058832</v>
      </c>
      <c r="BS678" s="15">
        <f t="shared" ca="1" si="386"/>
        <v>5300.7894111365194</v>
      </c>
      <c r="BT678" s="15">
        <f t="shared" ca="1" si="387"/>
        <v>6998.6362633242388</v>
      </c>
      <c r="BU678" s="15">
        <f t="shared" ca="1" si="388"/>
        <v>16183.134613116768</v>
      </c>
      <c r="BV678" s="15">
        <f t="shared" ca="1" si="389"/>
        <v>29878.34517611839</v>
      </c>
      <c r="BW678" s="15">
        <f t="shared" ca="1" si="390"/>
        <v>49623.994071849003</v>
      </c>
      <c r="BX678" s="15">
        <f t="shared" ca="1" si="391"/>
        <v>80988.449629949086</v>
      </c>
      <c r="BY678" s="15">
        <f t="shared" ca="1" si="392"/>
        <v>90870.479533285703</v>
      </c>
      <c r="BZ678" s="15">
        <f t="shared" ca="1" si="393"/>
        <v>85965.151160698893</v>
      </c>
      <c r="CA678" s="15">
        <f t="shared" ca="1" si="394"/>
        <v>126038.54263884995</v>
      </c>
      <c r="CB678" s="15">
        <f ca="1">(AU678*DCF!C$10-DCF!C$5*MAX(AU678*DCF!C$10,0)-MAX(AU678-Inputs!$B$6,0)/Inputs!$B$10)*DCF!C$6</f>
        <v>1044.2971682001635</v>
      </c>
      <c r="CC678" s="15">
        <f ca="1">(AV678*DCF!D$10-DCF!D$5*MAX(AV678*DCF!D$10,0)-MAX(AV678-AU678,0)/Inputs!$B$10)*DCF!D$6</f>
        <v>1167.5174343197862</v>
      </c>
      <c r="CD678" s="15">
        <f ca="1">(AW678*DCF!E$10-DCF!E$5*MAX(AW678*DCF!E$10,0)-MAX(AW678-AV678,0)/Inputs!$B$10)*DCF!E$6</f>
        <v>1659.6188446749502</v>
      </c>
      <c r="CE678" s="15">
        <f ca="1">(AX678*DCF!F$10-DCF!F$5*MAX(AX678*DCF!F$10,0)-MAX(AX678-AW678,0)/Inputs!$B$10)*DCF!F$6</f>
        <v>1772.0145189878128</v>
      </c>
      <c r="CF678" s="15">
        <f ca="1">(AY678*DCF!G$10-DCF!G$5*MAX(AY678*DCF!G$10,0)-MAX(AY678-AX678,0)/Inputs!$B$10)*DCF!G$6</f>
        <v>2007.9020563699876</v>
      </c>
      <c r="CG678" s="15">
        <f ca="1">(AZ678*DCF!H$10-DCF!H$5*MAX(AZ678*DCF!H$10,0)-MAX(AZ678-AY678,0)/Inputs!$B$10)*DCF!H$6</f>
        <v>2262.227383161729</v>
      </c>
      <c r="CH678" s="15">
        <f ca="1">(BA678*DCF!I$10-DCF!I$5*MAX(BA678*DCF!I$10,0)-MAX(BA678-AZ678,0)/Inputs!$B$10)*DCF!I$6</f>
        <v>2800.0043580691527</v>
      </c>
      <c r="CI678" s="15">
        <f ca="1">(BB678*DCF!J$10-DCF!J$5*MAX(BB678*DCF!J$10,0)-MAX(BB678-BA678,0)/Inputs!$B$10)*DCF!J$6</f>
        <v>3501.5272281574344</v>
      </c>
      <c r="CJ678" s="15">
        <f ca="1">(BC678*DCF!K$10-DCF!K$5*MAX(BC678*DCF!K$10,0)-MAX(BC678-BB678,0)/Inputs!$B$10)*DCF!K$6</f>
        <v>3554.1431328705389</v>
      </c>
      <c r="CK678" s="15">
        <f ca="1">(BD678*DCF!L$10-DCF!L$5*MAX(BD678*DCF!L$10,0)-MAX(BD678-BC678,0)/Inputs!$B$10)*DCF!L$6</f>
        <v>4588.1764124926149</v>
      </c>
      <c r="CL678" s="15">
        <f ca="1">(BE678*DCF!M$10-DCF!M$5*MAX(BE678*DCF!M$10,0)-MAX(BE678-BD678,0)/Inputs!$B$10)*DCF!M$6</f>
        <v>4935.8757677475787</v>
      </c>
      <c r="CM678" s="15">
        <f ca="1">(BF678*DCF!C$28-DCF!C$5*MAX(BF678*DCF!C$28,0)-MAX(BF678-Inputs!$B$13,0)/Inputs!$B$17)*DCF!C$6</f>
        <v>3679.0527431401724</v>
      </c>
      <c r="CN678" s="15">
        <f ca="1">(BG678*DCF!D$28-DCF!D$5*MAX(BG678*DCF!D$28,0)-MAX(BG678-BF678,0)/Inputs!$B$17)*DCF!D$6</f>
        <v>4868.9070345562432</v>
      </c>
      <c r="CO678" s="15">
        <f ca="1">(BH678*DCF!E$28-DCF!E$5*MAX(BH678*DCF!E$28,0)-MAX(BH678-BG678,0)/Inputs!$B$17)*DCF!E$6</f>
        <v>6664.3109573625125</v>
      </c>
      <c r="CP678" s="15">
        <f ca="1">(BI678*DCF!F$28-DCF!F$5*MAX(BI678*DCF!F$28,0)-MAX(BI678-BH678,0)/Inputs!$B$17)*DCF!F$6</f>
        <v>7000.2125013065943</v>
      </c>
      <c r="CQ678" s="15">
        <f ca="1">(BJ678*DCF!G$28-DCF!G$5*MAX(BJ678*DCF!G$28,0)-MAX(BJ678-BI678,0)/Inputs!$B$17)*DCF!G$6</f>
        <v>7107.4433802129042</v>
      </c>
      <c r="CR678" s="15">
        <f ca="1">(BK678*DCF!H$28-DCF!H$5*MAX(BK678*DCF!H$28,0)-MAX(BK678-BJ678,0)/Inputs!$B$17)*DCF!H$6</f>
        <v>8024.1877846692933</v>
      </c>
      <c r="CS678" s="15">
        <f ca="1">(BL678*DCF!I$28-DCF!I$5*MAX(BL678*DCF!I$28,0)-MAX(BL678-BK678,0)/Inputs!$B$17)*DCF!I$6</f>
        <v>10990.671313930759</v>
      </c>
      <c r="CT678" s="15">
        <f ca="1">(BM678*DCF!J$28-DCF!J$5*MAX(BM678*DCF!J$28,0)-MAX(BM678-BL678,0)/Inputs!$B$17)*DCF!J$6</f>
        <v>14700.4329348786</v>
      </c>
      <c r="CU678" s="15">
        <f ca="1">(BN678*DCF!K$28-DCF!K$5*MAX(BN678*DCF!K$28,0)-MAX(BN678-BM678,0)/Inputs!$B$17)*DCF!K$6</f>
        <v>20882.145557250205</v>
      </c>
      <c r="CV678" s="15">
        <f ca="1">(BO678*DCF!L$28-DCF!L$5*MAX(BO678*DCF!L$28,0)-MAX(BO678-BN678,0)/Inputs!$B$17)*DCF!L$6</f>
        <v>28453.841393312436</v>
      </c>
      <c r="CW678" s="15">
        <f ca="1">(BP678*DCF!M$28-DCF!M$5*MAX(BP678*DCF!M$28,0)-MAX(BP678-BO678,0)/Inputs!$B$17)*DCF!M$6</f>
        <v>34103.738484198351</v>
      </c>
      <c r="CX678" s="15">
        <f ca="1">(BQ678*DCF!C$46-DCF!C$5*MAX(BQ678*DCF!C$46,0)-MAX(BQ678-Inputs!$B$20,0)/Inputs!$B$24)*DCF!C$6</f>
        <v>-563.86027193244126</v>
      </c>
      <c r="CY678" s="15">
        <f ca="1">(BR678*DCF!D$46-DCF!D$5*MAX(BR678*DCF!D$46,0)-MAX(BR678-BQ678,0)/Inputs!$B$24)*DCF!D$6</f>
        <v>-942.30706811845641</v>
      </c>
      <c r="CZ678" s="15">
        <f ca="1">(BS678*DCF!E$46-DCF!E$5*MAX(BS678*DCF!E$46,0)-MAX(BS678-BR678,0)/Inputs!$B$24)*DCF!E$6</f>
        <v>-1407.0603288466477</v>
      </c>
      <c r="DA678" s="15">
        <f ca="1">(BT678*DCF!F$46-DCF!F$5*MAX(BT678*DCF!F$46,0)-MAX(BT678-BS678,0)/Inputs!$B$24)*DCF!F$6</f>
        <v>-1127.9246533640278</v>
      </c>
      <c r="DB678" s="15">
        <f ca="1">(BU678*DCF!G$46-DCF!G$5*MAX(BU678*DCF!G$46,0)-MAX(BU678-BT678,0)/Inputs!$B$24)*DCF!G$6</f>
        <v>-3633.8524557553906</v>
      </c>
      <c r="DC678" s="15">
        <f ca="1">(BV678*DCF!H$46-DCF!H$5*MAX(BV678*DCF!H$46,0)-MAX(BV678-BU678,0)/Inputs!$B$24)*DCF!H$6</f>
        <v>-4255.7027705054343</v>
      </c>
      <c r="DD678" s="15">
        <f ca="1">(BW678*DCF!I$46-DCF!I$5*MAX(BW678*DCF!I$46,0)-MAX(BW678-BV678,0)/Inputs!$B$24)*DCF!I$6</f>
        <v>-4522.1265508240567</v>
      </c>
      <c r="DE678" s="15">
        <f ca="1">(BX678*DCF!J$46-DCF!J$5*MAX(BX678*DCF!J$46,0)-MAX(BX678-BW678,0)/Inputs!$B$24)*DCF!J$6</f>
        <v>-4920.0997550574439</v>
      </c>
      <c r="DF678" s="15">
        <f ca="1">(BY678*DCF!K$46-DCF!K$5*MAX(BY678*DCF!K$46,0)-MAX(BY678-BX678,0)/Inputs!$B$24)*DCF!K$6</f>
        <v>2769.9906390167625</v>
      </c>
      <c r="DG678" s="15">
        <f ca="1">(BZ678*DCF!L$46-DCF!L$5*MAX(BZ678*DCF!L$46,0)-MAX(BZ678-BY678,0)/Inputs!$B$24)*DCF!L$6</f>
        <v>5942.3739400416971</v>
      </c>
      <c r="DH678" s="15">
        <f ca="1">(CA678*DCF!M$46-DCF!M$5*MAX(CA678*DCF!M$46,0)-MAX(CA678-BZ678,0)/Inputs!$B$24)*DCF!M$6</f>
        <v>1503.3360879136869</v>
      </c>
      <c r="DI678" s="15">
        <f ca="1">SUM(CB678:CL678)+BE678*DCF!M$10*(1+Inputs!$B$30)*(1-Inputs!$B$33)*(1-Inputs!$B$30/Inputs!$B$31)/(Inputs!$B$29-Inputs!$B$30)*DCF!M$6</f>
        <v>133635.29741986984</v>
      </c>
      <c r="DJ678" s="15">
        <f ca="1">SUM(CM678:CW678)+BP678*DCF!M$28*(1+Inputs!$B$30)*(1-Inputs!$B$33)*(1-Inputs!$B$30/Inputs!$B$31)/(Inputs!$B$29-Inputs!$B$30)*DCF!M$6</f>
        <v>899380.83827966847</v>
      </c>
      <c r="DK678" s="15">
        <f ca="1">SUM(CX678:DH678)+CA678*DCF!M$46*(1+Inputs!$B$30)*(1-Inputs!$B$33)*(1-Inputs!$B$30/Inputs!$B$31)/(Inputs!$B$29-Inputs!$B$30)*DCF!M$6</f>
        <v>183713.2839520695</v>
      </c>
      <c r="DM678" s="15">
        <f ca="1">DI678+DJ678+DK678+Inputs!$B$34+Inputs!$B$36-Inputs!$B$35</f>
        <v>1293580.4196516077</v>
      </c>
    </row>
    <row r="679" spans="1:117" x14ac:dyDescent="0.75">
      <c r="A679" s="11">
        <v>666</v>
      </c>
      <c r="C679" s="24">
        <f t="shared" ca="1" si="396"/>
        <v>2.1630836909590432</v>
      </c>
      <c r="D679" s="24">
        <f t="shared" ca="1" si="396"/>
        <v>0.36656025815783982</v>
      </c>
      <c r="E679" s="24">
        <f t="shared" ca="1" si="396"/>
        <v>-0.69777976950045817</v>
      </c>
      <c r="F679" s="24">
        <f t="shared" ca="1" si="396"/>
        <v>0.54985754715256552</v>
      </c>
      <c r="G679" s="24">
        <f t="shared" ca="1" si="396"/>
        <v>-0.5878692423957802</v>
      </c>
      <c r="H679" s="24">
        <f t="shared" ca="1" si="396"/>
        <v>-1.6391575279203643</v>
      </c>
      <c r="I679" s="24">
        <f t="shared" ca="1" si="396"/>
        <v>1.2730029608157929</v>
      </c>
      <c r="J679" s="24">
        <f t="shared" ca="1" si="396"/>
        <v>0.79139171872680891</v>
      </c>
      <c r="K679" s="24">
        <f t="shared" ca="1" si="396"/>
        <v>0.34039477013320207</v>
      </c>
      <c r="L679" s="24">
        <f t="shared" ca="1" si="396"/>
        <v>-0.39152702011381957</v>
      </c>
      <c r="M679" s="24">
        <f t="shared" ca="1" si="396"/>
        <v>0.21495479596244019</v>
      </c>
      <c r="N679" s="24">
        <f ca="1">SQRT(Inputs!$B$38)*C679+SQRT(1-Inputs!$B$38)*_xlfn.NORM.S.INV(RAND())</f>
        <v>1.6439298412516095</v>
      </c>
      <c r="O679" s="24">
        <f ca="1">SQRT(Inputs!$B$38)*D679+SQRT(1-Inputs!$B$38)*_xlfn.NORM.S.INV(RAND())</f>
        <v>1.9070188156669825</v>
      </c>
      <c r="P679" s="24">
        <f ca="1">SQRT(Inputs!$B$38)*E679+SQRT(1-Inputs!$B$38)*_xlfn.NORM.S.INV(RAND())</f>
        <v>-1.1614220848876693</v>
      </c>
      <c r="Q679" s="24">
        <f ca="1">SQRT(Inputs!$B$38)*F679+SQRT(1-Inputs!$B$38)*_xlfn.NORM.S.INV(RAND())</f>
        <v>1.0981891508735306</v>
      </c>
      <c r="R679" s="24">
        <f ca="1">SQRT(Inputs!$B$38)*G679+SQRT(1-Inputs!$B$38)*_xlfn.NORM.S.INV(RAND())</f>
        <v>-0.43508601319295559</v>
      </c>
      <c r="S679" s="24">
        <f ca="1">SQRT(Inputs!$B$38)*H679+SQRT(1-Inputs!$B$38)*_xlfn.NORM.S.INV(RAND())</f>
        <v>-0.67672654701752433</v>
      </c>
      <c r="T679" s="24">
        <f ca="1">SQRT(Inputs!$B$38)*I679+SQRT(1-Inputs!$B$38)*_xlfn.NORM.S.INV(RAND())</f>
        <v>-0.45041326726139774</v>
      </c>
      <c r="U679" s="24">
        <f ca="1">SQRT(Inputs!$B$38)*J679+SQRT(1-Inputs!$B$38)*_xlfn.NORM.S.INV(RAND())</f>
        <v>-0.30428976223961995</v>
      </c>
      <c r="V679" s="24">
        <f ca="1">SQRT(Inputs!$B$38)*K679+SQRT(1-Inputs!$B$38)*_xlfn.NORM.S.INV(RAND())</f>
        <v>-0.1706604208941932</v>
      </c>
      <c r="W679" s="24">
        <f ca="1">SQRT(Inputs!$B$38)*L679+SQRT(1-Inputs!$B$38)*_xlfn.NORM.S.INV(RAND())</f>
        <v>0.29933210757939865</v>
      </c>
      <c r="X679" s="24">
        <f ca="1">SQRT(Inputs!$B$38)*M679+SQRT(1-Inputs!$B$38)*_xlfn.NORM.S.INV(RAND())</f>
        <v>0.10348309997164473</v>
      </c>
      <c r="Y679" s="24">
        <f ca="1">SQRT(Inputs!$B$38)*C679+SQRT(1-Inputs!$B$38)*_xlfn.NORM.S.INV(RAND())</f>
        <v>0.87279332568221391</v>
      </c>
      <c r="Z679" s="24">
        <f ca="1">SQRT(Inputs!$B$38)*D679+SQRT(1-Inputs!$B$38)*_xlfn.NORM.S.INV(RAND())</f>
        <v>0.34446824668329468</v>
      </c>
      <c r="AA679" s="24">
        <f ca="1">SQRT(Inputs!$B$38)*E679+SQRT(1-Inputs!$B$38)*_xlfn.NORM.S.INV(RAND())</f>
        <v>-0.42051370163552138</v>
      </c>
      <c r="AB679" s="24">
        <f ca="1">SQRT(Inputs!$B$38)*F679+SQRT(1-Inputs!$B$38)*_xlfn.NORM.S.INV(RAND())</f>
        <v>1.1872234660431509</v>
      </c>
      <c r="AC679" s="24">
        <f ca="1">SQRT(Inputs!$B$38)*G679+SQRT(1-Inputs!$B$38)*_xlfn.NORM.S.INV(RAND())</f>
        <v>0.34706975895459402</v>
      </c>
      <c r="AD679" s="24">
        <f ca="1">SQRT(Inputs!$B$38)*H679+SQRT(1-Inputs!$B$38)*_xlfn.NORM.S.INV(RAND())</f>
        <v>-1.4951588351041933</v>
      </c>
      <c r="AE679" s="24">
        <f ca="1">SQRT(Inputs!$B$38)*I679+SQRT(1-Inputs!$B$38)*_xlfn.NORM.S.INV(RAND())</f>
        <v>0.27883350465245388</v>
      </c>
      <c r="AF679" s="24">
        <f ca="1">SQRT(Inputs!$B$38)*J679+SQRT(1-Inputs!$B$38)*_xlfn.NORM.S.INV(RAND())</f>
        <v>1.3679354924429259</v>
      </c>
      <c r="AG679" s="24">
        <f ca="1">SQRT(Inputs!$B$38)*K679+SQRT(1-Inputs!$B$38)*_xlfn.NORM.S.INV(RAND())</f>
        <v>1.6887781968017523</v>
      </c>
      <c r="AH679" s="24">
        <f ca="1">SQRT(Inputs!$B$38)*L679+SQRT(1-Inputs!$B$38)*_xlfn.NORM.S.INV(RAND())</f>
        <v>-0.19861640365145677</v>
      </c>
      <c r="AI679" s="24">
        <f ca="1">SQRT(Inputs!$B$38)*M679+SQRT(1-Inputs!$B$38)*_xlfn.NORM.S.INV(RAND())</f>
        <v>-0.5213229084806148</v>
      </c>
      <c r="AJ679" s="24">
        <f ca="1">SQRT(Inputs!$B$38)*C679+SQRT(1-Inputs!$B$38)*_xlfn.NORM.S.INV(RAND())</f>
        <v>2.5664420492478355</v>
      </c>
      <c r="AK679" s="24">
        <f ca="1">SQRT(Inputs!$B$38)*D679+SQRT(1-Inputs!$B$38)*_xlfn.NORM.S.INV(RAND())</f>
        <v>1.2763920495417849</v>
      </c>
      <c r="AL679" s="24">
        <f ca="1">SQRT(Inputs!$B$38)*E679+SQRT(1-Inputs!$B$38)*_xlfn.NORM.S.INV(RAND())</f>
        <v>0.27514077366226464</v>
      </c>
      <c r="AM679" s="24">
        <f ca="1">SQRT(Inputs!$B$38)*F679+SQRT(1-Inputs!$B$38)*_xlfn.NORM.S.INV(RAND())</f>
        <v>0.9147919253742538</v>
      </c>
      <c r="AN679" s="24">
        <f ca="1">SQRT(Inputs!$B$38)*G679+SQRT(1-Inputs!$B$38)*_xlfn.NORM.S.INV(RAND())</f>
        <v>-0.31754778690066854</v>
      </c>
      <c r="AO679" s="24">
        <f ca="1">SQRT(Inputs!$B$38)*H679+SQRT(1-Inputs!$B$38)*_xlfn.NORM.S.INV(RAND())</f>
        <v>-0.44068557254590873</v>
      </c>
      <c r="AP679" s="24">
        <f ca="1">SQRT(Inputs!$B$38)*I679+SQRT(1-Inputs!$B$38)*_xlfn.NORM.S.INV(RAND())</f>
        <v>0.58308863614459217</v>
      </c>
      <c r="AQ679" s="24">
        <f ca="1">SQRT(Inputs!$B$38)*J679+SQRT(1-Inputs!$B$38)*_xlfn.NORM.S.INV(RAND())</f>
        <v>-1.269516154160065</v>
      </c>
      <c r="AR679" s="24">
        <f ca="1">SQRT(Inputs!$B$38)*K679+SQRT(1-Inputs!$B$38)*_xlfn.NORM.S.INV(RAND())</f>
        <v>0.11809313503361191</v>
      </c>
      <c r="AS679" s="24">
        <f ca="1">SQRT(Inputs!$B$38)*L679+SQRT(1-Inputs!$B$38)*_xlfn.NORM.S.INV(RAND())</f>
        <v>4.7831429060614522E-2</v>
      </c>
      <c r="AT679" s="24">
        <f ca="1">SQRT(Inputs!$B$38)*M679+SQRT(1-Inputs!$B$38)*_xlfn.NORM.S.INV(RAND())</f>
        <v>0.71109023726338894</v>
      </c>
      <c r="AU679" s="15">
        <f ca="1">Inputs!$B$6*EXP($B$8-0.5*C$5^2+C$5*N679)</f>
        <v>6475.1068941580106</v>
      </c>
      <c r="AV679" s="15">
        <f t="shared" ca="1" si="365"/>
        <v>10432.655068546266</v>
      </c>
      <c r="AW679" s="15">
        <f t="shared" ca="1" si="366"/>
        <v>10876.260279452013</v>
      </c>
      <c r="AX679" s="15">
        <f t="shared" ca="1" si="367"/>
        <v>15231.572050267427</v>
      </c>
      <c r="AY679" s="15">
        <f t="shared" ca="1" si="368"/>
        <v>17692.30777861298</v>
      </c>
      <c r="AZ679" s="15">
        <f t="shared" ca="1" si="369"/>
        <v>20084.29495797092</v>
      </c>
      <c r="BA679" s="15">
        <f t="shared" ca="1" si="370"/>
        <v>23446.314292655672</v>
      </c>
      <c r="BB679" s="15">
        <f t="shared" ca="1" si="371"/>
        <v>27843.505071405685</v>
      </c>
      <c r="BC679" s="15">
        <f t="shared" ca="1" si="372"/>
        <v>33544.032340401965</v>
      </c>
      <c r="BD679" s="15">
        <f t="shared" ca="1" si="373"/>
        <v>42261.410517233147</v>
      </c>
      <c r="BE679" s="15">
        <f t="shared" ca="1" si="374"/>
        <v>52276.343064859364</v>
      </c>
      <c r="BF679" s="15">
        <f ca="1">Inputs!$B$13*EXP($B$9-0.5*C$6^2+C$6*Y679)</f>
        <v>16443.71295824126</v>
      </c>
      <c r="BG679" s="15">
        <f t="shared" ca="1" si="375"/>
        <v>21325.684193872159</v>
      </c>
      <c r="BH679" s="15">
        <f t="shared" ca="1" si="376"/>
        <v>24300.701131367012</v>
      </c>
      <c r="BI679" s="15">
        <f t="shared" ca="1" si="377"/>
        <v>35712.082814910791</v>
      </c>
      <c r="BJ679" s="15">
        <f t="shared" ca="1" si="378"/>
        <v>46026.685391092768</v>
      </c>
      <c r="BK679" s="15">
        <f t="shared" ca="1" si="379"/>
        <v>46085.144430684231</v>
      </c>
      <c r="BL679" s="15">
        <f t="shared" ca="1" si="380"/>
        <v>58693.020413607286</v>
      </c>
      <c r="BM679" s="15">
        <f t="shared" ca="1" si="381"/>
        <v>85509.934443532431</v>
      </c>
      <c r="BN679" s="15">
        <f t="shared" ca="1" si="382"/>
        <v>128756.25417286364</v>
      </c>
      <c r="BO679" s="15">
        <f t="shared" ca="1" si="383"/>
        <v>154805.68309067679</v>
      </c>
      <c r="BP679" s="15">
        <f t="shared" ca="1" si="384"/>
        <v>179608.82867746096</v>
      </c>
      <c r="BQ679" s="15">
        <f ca="1">Inputs!$B$20*EXP($B$10-0.5*C$7^2+C$7*AJ679)</f>
        <v>10659.440932541278</v>
      </c>
      <c r="BR679" s="15">
        <f t="shared" ca="1" si="385"/>
        <v>21692.879917933391</v>
      </c>
      <c r="BS679" s="15">
        <f t="shared" ca="1" si="386"/>
        <v>32148.719398977144</v>
      </c>
      <c r="BT679" s="15">
        <f t="shared" ca="1" si="387"/>
        <v>56348.351292915162</v>
      </c>
      <c r="BU679" s="15">
        <f t="shared" ca="1" si="388"/>
        <v>72316.428619134953</v>
      </c>
      <c r="BV679" s="15">
        <f t="shared" ca="1" si="389"/>
        <v>91103.465250529625</v>
      </c>
      <c r="BW679" s="15">
        <f t="shared" ca="1" si="390"/>
        <v>143828.04562985865</v>
      </c>
      <c r="BX679" s="15">
        <f t="shared" ca="1" si="391"/>
        <v>155964.5011563169</v>
      </c>
      <c r="BY679" s="15">
        <f t="shared" ca="1" si="392"/>
        <v>223526.51372337819</v>
      </c>
      <c r="BZ679" s="15">
        <f t="shared" ca="1" si="393"/>
        <v>316409.00128637854</v>
      </c>
      <c r="CA679" s="15">
        <f t="shared" ca="1" si="394"/>
        <v>504323.66089167196</v>
      </c>
      <c r="CB679" s="15">
        <f ca="1">(AU679*DCF!C$10-DCF!C$5*MAX(AU679*DCF!C$10,0)-MAX(AU679-Inputs!$B$6,0)/Inputs!$B$10)*DCF!C$6</f>
        <v>1032.2872888465924</v>
      </c>
      <c r="CC679" s="15">
        <f ca="1">(AV679*DCF!D$10-DCF!D$5*MAX(AV679*DCF!D$10,0)-MAX(AV679-AU679,0)/Inputs!$B$10)*DCF!D$6</f>
        <v>1577.9444481092096</v>
      </c>
      <c r="CD679" s="15">
        <f ca="1">(AW679*DCF!E$10-DCF!E$5*MAX(AW679*DCF!E$10,0)-MAX(AW679-AV679,0)/Inputs!$B$10)*DCF!E$6</f>
        <v>2411.2370991015719</v>
      </c>
      <c r="CE679" s="15">
        <f ca="1">(AX679*DCF!F$10-DCF!F$5*MAX(AX679*DCF!F$10,0)-MAX(AX679-AW679,0)/Inputs!$B$10)*DCF!F$6</f>
        <v>2418.7955056085812</v>
      </c>
      <c r="CF679" s="15">
        <f ca="1">(AY679*DCF!G$10-DCF!G$5*MAX(AY679*DCF!G$10,0)-MAX(AY679-AX679,0)/Inputs!$B$10)*DCF!G$6</f>
        <v>3172.3244821199874</v>
      </c>
      <c r="CG679" s="15">
        <f ca="1">(AZ679*DCF!H$10-DCF!H$5*MAX(AZ679*DCF!H$10,0)-MAX(AZ679-AY679,0)/Inputs!$B$10)*DCF!H$6</f>
        <v>3474.6400664567609</v>
      </c>
      <c r="CH679" s="15">
        <f ca="1">(BA679*DCF!I$10-DCF!I$5*MAX(BA679*DCF!I$10,0)-MAX(BA679-AZ679,0)/Inputs!$B$10)*DCF!I$6</f>
        <v>3731.2973317163573</v>
      </c>
      <c r="CI679" s="15">
        <f ca="1">(BB679*DCF!J$10-DCF!J$5*MAX(BB679*DCF!J$10,0)-MAX(BB679-BA679,0)/Inputs!$B$10)*DCF!J$6</f>
        <v>4111.688273584341</v>
      </c>
      <c r="CJ679" s="15">
        <f ca="1">(BC679*DCF!K$10-DCF!K$5*MAX(BC679*DCF!K$10,0)-MAX(BC679-BB679,0)/Inputs!$B$10)*DCF!K$6</f>
        <v>4602.0634468563785</v>
      </c>
      <c r="CK679" s="15">
        <f ca="1">(BD679*DCF!L$10-DCF!L$5*MAX(BD679*DCF!L$10,0)-MAX(BD679-BC679,0)/Inputs!$B$10)*DCF!L$6</f>
        <v>5246.526202677961</v>
      </c>
      <c r="CL679" s="15">
        <f ca="1">(BE679*DCF!M$10-DCF!M$5*MAX(BE679*DCF!M$10,0)-MAX(BE679-BD679,0)/Inputs!$B$10)*DCF!M$6</f>
        <v>6180.4774496675764</v>
      </c>
      <c r="CM679" s="15">
        <f ca="1">(BF679*DCF!C$28-DCF!C$5*MAX(BF679*DCF!C$28,0)-MAX(BF679-Inputs!$B$13,0)/Inputs!$B$17)*DCF!C$6</f>
        <v>3850.6812629083743</v>
      </c>
      <c r="CN679" s="15">
        <f ca="1">(BG679*DCF!D$28-DCF!D$5*MAX(BG679*DCF!D$28,0)-MAX(BG679-BF679,0)/Inputs!$B$17)*DCF!D$6</f>
        <v>5239.3575455301716</v>
      </c>
      <c r="CO679" s="15">
        <f ca="1">(BH679*DCF!E$28-DCF!E$5*MAX(BH679*DCF!E$28,0)-MAX(BH679-BG679,0)/Inputs!$B$17)*DCF!E$6</f>
        <v>6296.0563815436381</v>
      </c>
      <c r="CP679" s="15">
        <f ca="1">(BI679*DCF!F$28-DCF!F$5*MAX(BI679*DCF!F$28,0)-MAX(BI679-BH679,0)/Inputs!$B$17)*DCF!F$6</f>
        <v>7617.2673910501817</v>
      </c>
      <c r="CQ679" s="15">
        <f ca="1">(BJ679*DCF!G$28-DCF!G$5*MAX(BJ679*DCF!G$28,0)-MAX(BJ679-BI679,0)/Inputs!$B$17)*DCF!G$6</f>
        <v>10207.158470692701</v>
      </c>
      <c r="CR679" s="15">
        <f ca="1">(BK679*DCF!H$28-DCF!H$5*MAX(BK679*DCF!H$28,0)-MAX(BK679-BJ679,0)/Inputs!$B$17)*DCF!H$6</f>
        <v>11388.281768395853</v>
      </c>
      <c r="CS679" s="15">
        <f ca="1">(BL679*DCF!I$28-DCF!I$5*MAX(BL679*DCF!I$28,0)-MAX(BL679-BK679,0)/Inputs!$B$17)*DCF!I$6</f>
        <v>11992.225280636001</v>
      </c>
      <c r="CT679" s="15">
        <f ca="1">(BM679*DCF!J$28-DCF!J$5*MAX(BM679*DCF!J$28,0)-MAX(BM679-BL679,0)/Inputs!$B$17)*DCF!J$6</f>
        <v>15520.110372463727</v>
      </c>
      <c r="CU679" s="15">
        <f ca="1">(BN679*DCF!K$28-DCF!K$5*MAX(BN679*DCF!K$28,0)-MAX(BN679-BM679,0)/Inputs!$B$17)*DCF!K$6</f>
        <v>21894.063896676184</v>
      </c>
      <c r="CV679" s="15">
        <f ca="1">(BO679*DCF!L$28-DCF!L$5*MAX(BO679*DCF!L$28,0)-MAX(BO679-BN679,0)/Inputs!$B$17)*DCF!L$6</f>
        <v>27939.446809206973</v>
      </c>
      <c r="CW679" s="15">
        <f ca="1">(BP679*DCF!M$28-DCF!M$5*MAX(BP679*DCF!M$28,0)-MAX(BP679-BO679,0)/Inputs!$B$17)*DCF!M$6</f>
        <v>31200.879395758751</v>
      </c>
      <c r="CX679" s="15">
        <f ca="1">(BQ679*DCF!C$46-DCF!C$5*MAX(BQ679*DCF!C$46,0)-MAX(BQ679-Inputs!$B$20,0)/Inputs!$B$24)*DCF!C$6</f>
        <v>-5906.7720086891068</v>
      </c>
      <c r="CY679" s="15">
        <f ca="1">(BR679*DCF!D$46-DCF!D$5*MAX(BR679*DCF!D$46,0)-MAX(BR679-BQ679,0)/Inputs!$B$24)*DCF!D$6</f>
        <v>-8410.3455467000058</v>
      </c>
      <c r="CZ679" s="15">
        <f ca="1">(BS679*DCF!E$46-DCF!E$5*MAX(BS679*DCF!E$46,0)-MAX(BS679-BR679,0)/Inputs!$B$24)*DCF!E$6</f>
        <v>-7923.0461227684482</v>
      </c>
      <c r="DA679" s="15">
        <f ca="1">(BT679*DCF!F$46-DCF!F$5*MAX(BT679*DCF!F$46,0)-MAX(BT679-BS679,0)/Inputs!$B$24)*DCF!F$6</f>
        <v>-12915.494183907649</v>
      </c>
      <c r="DB679" s="15">
        <f ca="1">(BU679*DCF!G$46-DCF!G$5*MAX(BU679*DCF!G$46,0)-MAX(BU679-BT679,0)/Inputs!$B$24)*DCF!G$6</f>
        <v>-7803.9275007854558</v>
      </c>
      <c r="DC679" s="15">
        <f ca="1">(BV679*DCF!H$46-DCF!H$5*MAX(BV679*DCF!H$46,0)-MAX(BV679-BU679,0)/Inputs!$B$24)*DCF!H$6</f>
        <v>-5837.9565231226397</v>
      </c>
      <c r="DD679" s="15">
        <f ca="1">(BW679*DCF!I$46-DCF!I$5*MAX(BW679*DCF!I$46,0)-MAX(BW679-BV679,0)/Inputs!$B$24)*DCF!I$6</f>
        <v>-11813.422890255439</v>
      </c>
      <c r="DE679" s="15">
        <f ca="1">(BX679*DCF!J$46-DCF!J$5*MAX(BX679*DCF!J$46,0)-MAX(BX679-BW679,0)/Inputs!$B$24)*DCF!J$6</f>
        <v>3323.889679377844</v>
      </c>
      <c r="DF679" s="15">
        <f ca="1">(BY679*DCF!K$46-DCF!K$5*MAX(BY679*DCF!K$46,0)-MAX(BY679-BX679,0)/Inputs!$B$24)*DCF!K$6</f>
        <v>-3782.3136410714801</v>
      </c>
      <c r="DG679" s="15">
        <f ca="1">(BZ679*DCF!L$46-DCF!L$5*MAX(BZ679*DCF!L$46,0)-MAX(BZ679-BY679,0)/Inputs!$B$24)*DCF!L$6</f>
        <v>852.27648699895337</v>
      </c>
      <c r="DH679" s="15">
        <f ca="1">(CA679*DCF!M$46-DCF!M$5*MAX(CA679*DCF!M$46,0)-MAX(CA679-BZ679,0)/Inputs!$B$24)*DCF!M$6</f>
        <v>252.27088045741851</v>
      </c>
      <c r="DI679" s="15">
        <f ca="1">SUM(CB679:CL679)+BE679*DCF!M$10*(1+Inputs!$B$30)*(1-Inputs!$B$33)*(1-Inputs!$B$30/Inputs!$B$31)/(Inputs!$B$29-Inputs!$B$30)*DCF!M$6</f>
        <v>183445.03562732099</v>
      </c>
      <c r="DJ679" s="15">
        <f ca="1">SUM(CM679:CW679)+BP679*DCF!M$28*(1+Inputs!$B$30)*(1-Inputs!$B$33)*(1-Inputs!$B$30/Inputs!$B$31)/(Inputs!$B$29-Inputs!$B$30)*DCF!M$6</f>
        <v>819617.18896186678</v>
      </c>
      <c r="DK679" s="15">
        <f ca="1">SUM(CX679:DH679)+CA679*DCF!M$46*(1+Inputs!$B$30)*(1-Inputs!$B$33)*(1-Inputs!$B$30/Inputs!$B$31)/(Inputs!$B$29-Inputs!$B$30)*DCF!M$6</f>
        <v>719779.27932482969</v>
      </c>
      <c r="DM679" s="15">
        <f ca="1">DI679+DJ679+DK679+Inputs!$B$34+Inputs!$B$36-Inputs!$B$35</f>
        <v>1799692.5039140175</v>
      </c>
    </row>
    <row r="680" spans="1:117" x14ac:dyDescent="0.75">
      <c r="A680" s="11">
        <v>667</v>
      </c>
      <c r="C680" s="24">
        <f t="shared" ca="1" si="396"/>
        <v>0.21779991775683005</v>
      </c>
      <c r="D680" s="24">
        <f t="shared" ca="1" si="396"/>
        <v>-0.47414859456329528</v>
      </c>
      <c r="E680" s="24">
        <f t="shared" ca="1" si="396"/>
        <v>-0.13101275363873036</v>
      </c>
      <c r="F680" s="24">
        <f t="shared" ca="1" si="396"/>
        <v>0.31972950821538298</v>
      </c>
      <c r="G680" s="24">
        <f t="shared" ca="1" si="396"/>
        <v>-1.4026894848687095</v>
      </c>
      <c r="H680" s="24">
        <f t="shared" ca="1" si="396"/>
        <v>-0.13829216897117308</v>
      </c>
      <c r="I680" s="24">
        <f t="shared" ca="1" si="396"/>
        <v>-0.21339721186247984</v>
      </c>
      <c r="J680" s="24">
        <f t="shared" ca="1" si="396"/>
        <v>0.4313949928877871</v>
      </c>
      <c r="K680" s="24">
        <f t="shared" ca="1" si="396"/>
        <v>-1.4488830946999138</v>
      </c>
      <c r="L680" s="24">
        <f t="shared" ca="1" si="396"/>
        <v>1.4135748523001266</v>
      </c>
      <c r="M680" s="24">
        <f t="shared" ca="1" si="396"/>
        <v>4.9887530107457959E-2</v>
      </c>
      <c r="N680" s="24">
        <f ca="1">SQRT(Inputs!$B$38)*C680+SQRT(1-Inputs!$B$38)*_xlfn.NORM.S.INV(RAND())</f>
        <v>-5.5400761875653667E-2</v>
      </c>
      <c r="O680" s="24">
        <f ca="1">SQRT(Inputs!$B$38)*D680+SQRT(1-Inputs!$B$38)*_xlfn.NORM.S.INV(RAND())</f>
        <v>1.493673748808233E-2</v>
      </c>
      <c r="P680" s="24">
        <f ca="1">SQRT(Inputs!$B$38)*E680+SQRT(1-Inputs!$B$38)*_xlfn.NORM.S.INV(RAND())</f>
        <v>-0.29398092453904284</v>
      </c>
      <c r="Q680" s="24">
        <f ca="1">SQRT(Inputs!$B$38)*F680+SQRT(1-Inputs!$B$38)*_xlfn.NORM.S.INV(RAND())</f>
        <v>-0.27847385344172826</v>
      </c>
      <c r="R680" s="24">
        <f ca="1">SQRT(Inputs!$B$38)*G680+SQRT(1-Inputs!$B$38)*_xlfn.NORM.S.INV(RAND())</f>
        <v>-1.7981689442472859</v>
      </c>
      <c r="S680" s="24">
        <f ca="1">SQRT(Inputs!$B$38)*H680+SQRT(1-Inputs!$B$38)*_xlfn.NORM.S.INV(RAND())</f>
        <v>-7.9378515737787078E-2</v>
      </c>
      <c r="T680" s="24">
        <f ca="1">SQRT(Inputs!$B$38)*I680+SQRT(1-Inputs!$B$38)*_xlfn.NORM.S.INV(RAND())</f>
        <v>0.83561917900232907</v>
      </c>
      <c r="U680" s="24">
        <f ca="1">SQRT(Inputs!$B$38)*J680+SQRT(1-Inputs!$B$38)*_xlfn.NORM.S.INV(RAND())</f>
        <v>-1.1342906207949794</v>
      </c>
      <c r="V680" s="24">
        <f ca="1">SQRT(Inputs!$B$38)*K680+SQRT(1-Inputs!$B$38)*_xlfn.NORM.S.INV(RAND())</f>
        <v>-1.0764787348763107</v>
      </c>
      <c r="W680" s="24">
        <f ca="1">SQRT(Inputs!$B$38)*L680+SQRT(1-Inputs!$B$38)*_xlfn.NORM.S.INV(RAND())</f>
        <v>0.83273952076494706</v>
      </c>
      <c r="X680" s="24">
        <f ca="1">SQRT(Inputs!$B$38)*M680+SQRT(1-Inputs!$B$38)*_xlfn.NORM.S.INV(RAND())</f>
        <v>2.6540097497048745</v>
      </c>
      <c r="Y680" s="24">
        <f ca="1">SQRT(Inputs!$B$38)*C680+SQRT(1-Inputs!$B$38)*_xlfn.NORM.S.INV(RAND())</f>
        <v>0.19638608869853294</v>
      </c>
      <c r="Z680" s="24">
        <f ca="1">SQRT(Inputs!$B$38)*D680+SQRT(1-Inputs!$B$38)*_xlfn.NORM.S.INV(RAND())</f>
        <v>0.60619840637657885</v>
      </c>
      <c r="AA680" s="24">
        <f ca="1">SQRT(Inputs!$B$38)*E680+SQRT(1-Inputs!$B$38)*_xlfn.NORM.S.INV(RAND())</f>
        <v>1.0229918928232349</v>
      </c>
      <c r="AB680" s="24">
        <f ca="1">SQRT(Inputs!$B$38)*F680+SQRT(1-Inputs!$B$38)*_xlfn.NORM.S.INV(RAND())</f>
        <v>0.21698272690938636</v>
      </c>
      <c r="AC680" s="24">
        <f ca="1">SQRT(Inputs!$B$38)*G680+SQRT(1-Inputs!$B$38)*_xlfn.NORM.S.INV(RAND())</f>
        <v>1.0791960653318791</v>
      </c>
      <c r="AD680" s="24">
        <f ca="1">SQRT(Inputs!$B$38)*H680+SQRT(1-Inputs!$B$38)*_xlfn.NORM.S.INV(RAND())</f>
        <v>-0.92285362853925212</v>
      </c>
      <c r="AE680" s="24">
        <f ca="1">SQRT(Inputs!$B$38)*I680+SQRT(1-Inputs!$B$38)*_xlfn.NORM.S.INV(RAND())</f>
        <v>-0.17502455285090962</v>
      </c>
      <c r="AF680" s="24">
        <f ca="1">SQRT(Inputs!$B$38)*J680+SQRT(1-Inputs!$B$38)*_xlfn.NORM.S.INV(RAND())</f>
        <v>0.6946747487666225</v>
      </c>
      <c r="AG680" s="24">
        <f ca="1">SQRT(Inputs!$B$38)*K680+SQRT(1-Inputs!$B$38)*_xlfn.NORM.S.INV(RAND())</f>
        <v>-1.4908067014912598</v>
      </c>
      <c r="AH680" s="24">
        <f ca="1">SQRT(Inputs!$B$38)*L680+SQRT(1-Inputs!$B$38)*_xlfn.NORM.S.INV(RAND())</f>
        <v>-5.415920063981805E-2</v>
      </c>
      <c r="AI680" s="24">
        <f ca="1">SQRT(Inputs!$B$38)*M680+SQRT(1-Inputs!$B$38)*_xlfn.NORM.S.INV(RAND())</f>
        <v>1.7966040236922265</v>
      </c>
      <c r="AJ680" s="24">
        <f ca="1">SQRT(Inputs!$B$38)*C680+SQRT(1-Inputs!$B$38)*_xlfn.NORM.S.INV(RAND())</f>
        <v>1.6257276603312807</v>
      </c>
      <c r="AK680" s="24">
        <f ca="1">SQRT(Inputs!$B$38)*D680+SQRT(1-Inputs!$B$38)*_xlfn.NORM.S.INV(RAND())</f>
        <v>-1.0578973953019073</v>
      </c>
      <c r="AL680" s="24">
        <f ca="1">SQRT(Inputs!$B$38)*E680+SQRT(1-Inputs!$B$38)*_xlfn.NORM.S.INV(RAND())</f>
        <v>-1.4097077091387618</v>
      </c>
      <c r="AM680" s="24">
        <f ca="1">SQRT(Inputs!$B$38)*F680+SQRT(1-Inputs!$B$38)*_xlfn.NORM.S.INV(RAND())</f>
        <v>-1.6635970482954816</v>
      </c>
      <c r="AN680" s="24">
        <f ca="1">SQRT(Inputs!$B$38)*G680+SQRT(1-Inputs!$B$38)*_xlfn.NORM.S.INV(RAND())</f>
        <v>-1.4902489814856148</v>
      </c>
      <c r="AO680" s="24">
        <f ca="1">SQRT(Inputs!$B$38)*H680+SQRT(1-Inputs!$B$38)*_xlfn.NORM.S.INV(RAND())</f>
        <v>0.73170694067409758</v>
      </c>
      <c r="AP680" s="24">
        <f ca="1">SQRT(Inputs!$B$38)*I680+SQRT(1-Inputs!$B$38)*_xlfn.NORM.S.INV(RAND())</f>
        <v>-0.82542111567381138</v>
      </c>
      <c r="AQ680" s="24">
        <f ca="1">SQRT(Inputs!$B$38)*J680+SQRT(1-Inputs!$B$38)*_xlfn.NORM.S.INV(RAND())</f>
        <v>5.0186270214913953E-2</v>
      </c>
      <c r="AR680" s="24">
        <f ca="1">SQRT(Inputs!$B$38)*K680+SQRT(1-Inputs!$B$38)*_xlfn.NORM.S.INV(RAND())</f>
        <v>-0.54670715400620162</v>
      </c>
      <c r="AS680" s="24">
        <f ca="1">SQRT(Inputs!$B$38)*L680+SQRT(1-Inputs!$B$38)*_xlfn.NORM.S.INV(RAND())</f>
        <v>0.95945831212500665</v>
      </c>
      <c r="AT680" s="24">
        <f ca="1">SQRT(Inputs!$B$38)*M680+SQRT(1-Inputs!$B$38)*_xlfn.NORM.S.INV(RAND())</f>
        <v>0.72877580704983469</v>
      </c>
      <c r="AU680" s="15">
        <f ca="1">Inputs!$B$6*EXP($B$8-0.5*C$5^2+C$5*N680)</f>
        <v>4917.9375502197536</v>
      </c>
      <c r="AV680" s="15">
        <f t="shared" ca="1" si="365"/>
        <v>5999.4530445929868</v>
      </c>
      <c r="AW680" s="15">
        <f t="shared" ca="1" si="366"/>
        <v>7030.8769329665365</v>
      </c>
      <c r="AX680" s="15">
        <f t="shared" ca="1" si="367"/>
        <v>8290.488279663914</v>
      </c>
      <c r="AY680" s="15">
        <f t="shared" ca="1" si="368"/>
        <v>8212.659360071144</v>
      </c>
      <c r="AZ680" s="15">
        <f t="shared" ca="1" si="369"/>
        <v>9956.8884243441025</v>
      </c>
      <c r="BA680" s="15">
        <f t="shared" ca="1" si="370"/>
        <v>13298.290939868721</v>
      </c>
      <c r="BB680" s="15">
        <f t="shared" ca="1" si="371"/>
        <v>14532.164698115612</v>
      </c>
      <c r="BC680" s="15">
        <f t="shared" ca="1" si="372"/>
        <v>16041.596862855002</v>
      </c>
      <c r="BD680" s="15">
        <f t="shared" ca="1" si="373"/>
        <v>21244.372668075725</v>
      </c>
      <c r="BE680" s="15">
        <f t="shared" ca="1" si="374"/>
        <v>33150.717684822026</v>
      </c>
      <c r="BF680" s="15">
        <f ca="1">Inputs!$B$13*EXP($B$9-0.5*C$6^2+C$6*Y680)</f>
        <v>14380.124939668376</v>
      </c>
      <c r="BG680" s="15">
        <f t="shared" ca="1" si="375"/>
        <v>19551.307758171009</v>
      </c>
      <c r="BH680" s="15">
        <f t="shared" ca="1" si="376"/>
        <v>28305.362738893149</v>
      </c>
      <c r="BI680" s="15">
        <f t="shared" ca="1" si="377"/>
        <v>35826.800102493478</v>
      </c>
      <c r="BJ680" s="15">
        <f t="shared" ca="1" si="378"/>
        <v>51313.876667026845</v>
      </c>
      <c r="BK680" s="15">
        <f t="shared" ca="1" si="379"/>
        <v>55542.363974383508</v>
      </c>
      <c r="BL680" s="15">
        <f t="shared" ca="1" si="380"/>
        <v>66697.001844083992</v>
      </c>
      <c r="BM680" s="15">
        <f t="shared" ca="1" si="381"/>
        <v>89374.391456476296</v>
      </c>
      <c r="BN680" s="15">
        <f t="shared" ca="1" si="382"/>
        <v>91936.160942566697</v>
      </c>
      <c r="BO680" s="15">
        <f t="shared" ca="1" si="383"/>
        <v>112408.06987891065</v>
      </c>
      <c r="BP680" s="15">
        <f t="shared" ca="1" si="384"/>
        <v>169585.81778674491</v>
      </c>
      <c r="BQ680" s="15">
        <f ca="1">Inputs!$B$20*EXP($B$10-0.5*C$7^2+C$7*AJ680)</f>
        <v>7635.3659160246743</v>
      </c>
      <c r="BR680" s="15">
        <f t="shared" ca="1" si="385"/>
        <v>7403.8883522208816</v>
      </c>
      <c r="BS680" s="15">
        <f t="shared" ca="1" si="386"/>
        <v>6763.2291112640787</v>
      </c>
      <c r="BT680" s="15">
        <f t="shared" ca="1" si="387"/>
        <v>6027.2223213131483</v>
      </c>
      <c r="BU680" s="15">
        <f t="shared" ca="1" si="388"/>
        <v>5824.2268863394802</v>
      </c>
      <c r="BV680" s="15">
        <f t="shared" ca="1" si="389"/>
        <v>9555.4255501217449</v>
      </c>
      <c r="BW680" s="15">
        <f t="shared" ca="1" si="390"/>
        <v>11196.729321197477</v>
      </c>
      <c r="BX680" s="15">
        <f t="shared" ca="1" si="391"/>
        <v>15818.78047279641</v>
      </c>
      <c r="BY680" s="15">
        <f t="shared" ca="1" si="392"/>
        <v>19963.522896832128</v>
      </c>
      <c r="BZ680" s="15">
        <f t="shared" ca="1" si="393"/>
        <v>33414.844726137308</v>
      </c>
      <c r="CA680" s="15">
        <f t="shared" ca="1" si="394"/>
        <v>53427.497908933408</v>
      </c>
      <c r="CB680" s="15">
        <f ca="1">(AU680*DCF!C$10-DCF!C$5*MAX(AU680*DCF!C$10,0)-MAX(AU680-Inputs!$B$6,0)/Inputs!$B$10)*DCF!C$6</f>
        <v>1043.3901838200177</v>
      </c>
      <c r="CC680" s="15">
        <f ca="1">(AV680*DCF!D$10-DCF!D$5*MAX(AV680*DCF!D$10,0)-MAX(AV680-AU680,0)/Inputs!$B$10)*DCF!D$6</f>
        <v>1198.6267866276839</v>
      </c>
      <c r="CD680" s="15">
        <f ca="1">(AW680*DCF!E$10-DCF!E$5*MAX(AW680*DCF!E$10,0)-MAX(AW680-AV680,0)/Inputs!$B$10)*DCF!E$6</f>
        <v>1390.9981890258657</v>
      </c>
      <c r="CE680" s="15">
        <f ca="1">(AX680*DCF!F$10-DCF!F$5*MAX(AX680*DCF!F$10,0)-MAX(AX680-AW680,0)/Inputs!$B$10)*DCF!F$6</f>
        <v>1547.7064872186511</v>
      </c>
      <c r="CF680" s="15">
        <f ca="1">(AY680*DCF!G$10-DCF!G$5*MAX(AY680*DCF!G$10,0)-MAX(AY680-AX680,0)/Inputs!$B$10)*DCF!G$6</f>
        <v>1692.1350901885826</v>
      </c>
      <c r="CG680" s="15">
        <f ca="1">(AZ680*DCF!H$10-DCF!H$5*MAX(AZ680*DCF!H$10,0)-MAX(AZ680-AY680,0)/Inputs!$B$10)*DCF!H$6</f>
        <v>1623.4178896803537</v>
      </c>
      <c r="CH680" s="15">
        <f ca="1">(BA680*DCF!I$10-DCF!I$5*MAX(BA680*DCF!I$10,0)-MAX(BA680-AZ680,0)/Inputs!$B$10)*DCF!I$6</f>
        <v>1881.0055468749117</v>
      </c>
      <c r="CI680" s="15">
        <f ca="1">(BB680*DCF!J$10-DCF!J$5*MAX(BB680*DCF!J$10,0)-MAX(BB680-BA680,0)/Inputs!$B$10)*DCF!J$6</f>
        <v>2306.779946077459</v>
      </c>
      <c r="CJ680" s="15">
        <f ca="1">(BC680*DCF!K$10-DCF!K$5*MAX(BC680*DCF!K$10,0)-MAX(BC680-BB680,0)/Inputs!$B$10)*DCF!K$6</f>
        <v>2371.1419401085313</v>
      </c>
      <c r="CK680" s="15">
        <f ca="1">(BD680*DCF!L$10-DCF!L$5*MAX(BD680*DCF!L$10,0)-MAX(BD680-BC680,0)/Inputs!$B$10)*DCF!L$6</f>
        <v>2531.2522287425099</v>
      </c>
      <c r="CL680" s="15">
        <f ca="1">(BE680*DCF!M$10-DCF!M$5*MAX(BE680*DCF!M$10,0)-MAX(BE680-BD680,0)/Inputs!$B$10)*DCF!M$6</f>
        <v>3255.6549078126459</v>
      </c>
      <c r="CM680" s="15">
        <f ca="1">(BF680*DCF!C$28-DCF!C$5*MAX(BF680*DCF!C$28,0)-MAX(BF680-Inputs!$B$13,0)/Inputs!$B$17)*DCF!C$6</f>
        <v>3697.4669519842337</v>
      </c>
      <c r="CN680" s="15">
        <f ca="1">(BG680*DCF!D$28-DCF!D$5*MAX(BG680*DCF!D$28,0)-MAX(BG680-BF680,0)/Inputs!$B$17)*DCF!D$6</f>
        <v>4655.0606704658985</v>
      </c>
      <c r="CO680" s="15">
        <f ca="1">(BH680*DCF!E$28-DCF!E$5*MAX(BH680*DCF!E$28,0)-MAX(BH680-BG680,0)/Inputs!$B$17)*DCF!E$6</f>
        <v>6291.2790064558376</v>
      </c>
      <c r="CP680" s="15">
        <f ca="1">(BI680*DCF!F$28-DCF!F$5*MAX(BI680*DCF!F$28,0)-MAX(BI680-BH680,0)/Inputs!$B$17)*DCF!F$6</f>
        <v>8356.6359615825386</v>
      </c>
      <c r="CQ680" s="15">
        <f ca="1">(BJ680*DCF!G$28-DCF!G$5*MAX(BJ680*DCF!G$28,0)-MAX(BJ680-BI680,0)/Inputs!$B$17)*DCF!G$6</f>
        <v>10709.001334001534</v>
      </c>
      <c r="CR680" s="15">
        <f ca="1">(BK680*DCF!H$28-DCF!H$5*MAX(BK680*DCF!H$28,0)-MAX(BK680-BJ680,0)/Inputs!$B$17)*DCF!H$6</f>
        <v>13079.251133474838</v>
      </c>
      <c r="CS680" s="15">
        <f ca="1">(BL680*DCF!I$28-DCF!I$5*MAX(BL680*DCF!I$28,0)-MAX(BL680-BK680,0)/Inputs!$B$17)*DCF!I$6</f>
        <v>14082.970044387723</v>
      </c>
      <c r="CT680" s="15">
        <f ca="1">(BM680*DCF!J$28-DCF!J$5*MAX(BM680*DCF!J$28,0)-MAX(BM680-BL680,0)/Inputs!$B$17)*DCF!J$6</f>
        <v>16931.072222384482</v>
      </c>
      <c r="CU680" s="15">
        <f ca="1">(BN680*DCF!K$28-DCF!K$5*MAX(BN680*DCF!K$28,0)-MAX(BN680-BM680,0)/Inputs!$B$17)*DCF!K$6</f>
        <v>19101.593057788788</v>
      </c>
      <c r="CV680" s="15">
        <f ca="1">(BO680*DCF!L$28-DCF!L$5*MAX(BO680*DCF!L$28,0)-MAX(BO680-BN680,0)/Inputs!$B$17)*DCF!L$6</f>
        <v>20111.338739256586</v>
      </c>
      <c r="CW680" s="15">
        <f ca="1">(BP680*DCF!M$28-DCF!M$5*MAX(BP680*DCF!M$28,0)-MAX(BP680-BO680,0)/Inputs!$B$17)*DCF!M$6</f>
        <v>25930.988450056535</v>
      </c>
      <c r="CX680" s="15">
        <f ca="1">(BQ680*DCF!C$46-DCF!C$5*MAX(BQ680*DCF!C$46,0)-MAX(BQ680-Inputs!$B$20,0)/Inputs!$B$24)*DCF!C$6</f>
        <v>-3811.5699187237924</v>
      </c>
      <c r="CY680" s="15">
        <f ca="1">(BR680*DCF!D$46-DCF!D$5*MAX(BR680*DCF!D$46,0)-MAX(BR680-BQ680,0)/Inputs!$B$24)*DCF!D$6</f>
        <v>-1263.6710808157716</v>
      </c>
      <c r="CZ680" s="15">
        <f ca="1">(BS680*DCF!E$46-DCF!E$5*MAX(BS680*DCF!E$46,0)-MAX(BS680-BR680,0)/Inputs!$B$24)*DCF!E$6</f>
        <v>-799.76361807233889</v>
      </c>
      <c r="DA680" s="15">
        <f ca="1">(BT680*DCF!F$46-DCF!F$5*MAX(BT680*DCF!F$46,0)-MAX(BT680-BS680,0)/Inputs!$B$24)*DCF!F$6</f>
        <v>-438.94043644445014</v>
      </c>
      <c r="DB680" s="15">
        <f ca="1">(BU680*DCF!G$46-DCF!G$5*MAX(BU680*DCF!G$46,0)-MAX(BU680-BT680,0)/Inputs!$B$24)*DCF!G$6</f>
        <v>-195.9154851892026</v>
      </c>
      <c r="DC680" s="15">
        <f ca="1">(BV680*DCF!H$46-DCF!H$5*MAX(BV680*DCF!H$46,0)-MAX(BV680-BU680,0)/Inputs!$B$24)*DCF!H$6</f>
        <v>-1159.4471233368272</v>
      </c>
      <c r="DD680" s="15">
        <f ca="1">(BW680*DCF!I$46-DCF!I$5*MAX(BW680*DCF!I$46,0)-MAX(BW680-BV680,0)/Inputs!$B$24)*DCF!I$6</f>
        <v>-212.56201473298037</v>
      </c>
      <c r="DE680" s="15">
        <f ca="1">(BX680*DCF!J$46-DCF!J$5*MAX(BX680*DCF!J$46,0)-MAX(BX680-BW680,0)/Inputs!$B$24)*DCF!J$6</f>
        <v>-562.13836796127555</v>
      </c>
      <c r="DF680" s="15">
        <f ca="1">(BY680*DCF!K$46-DCF!K$5*MAX(BY680*DCF!K$46,0)-MAX(BY680-BX680,0)/Inputs!$B$24)*DCF!K$6</f>
        <v>125.03149819268269</v>
      </c>
      <c r="DG680" s="15">
        <f ca="1">(BZ680*DCF!L$46-DCF!L$5*MAX(BZ680*DCF!L$46,0)-MAX(BZ680-BY680,0)/Inputs!$B$24)*DCF!L$6</f>
        <v>-734.26507293503903</v>
      </c>
      <c r="DH680" s="15">
        <f ca="1">(CA680*DCF!M$46-DCF!M$5*MAX(CA680*DCF!M$46,0)-MAX(CA680-BZ680,0)/Inputs!$B$24)*DCF!M$6</f>
        <v>4.7369067858231677</v>
      </c>
      <c r="DI680" s="15">
        <f ca="1">SUM(CB680:CL680)+BE680*DCF!M$10*(1+Inputs!$B$30)*(1-Inputs!$B$33)*(1-Inputs!$B$30/Inputs!$B$31)/(Inputs!$B$29-Inputs!$B$30)*DCF!M$6</f>
        <v>113100.99488589581</v>
      </c>
      <c r="DJ680" s="15">
        <f ca="1">SUM(CM680:CW680)+BP680*DCF!M$28*(1+Inputs!$B$30)*(1-Inputs!$B$33)*(1-Inputs!$B$30/Inputs!$B$31)/(Inputs!$B$29-Inputs!$B$30)*DCF!M$6</f>
        <v>772226.0888262291</v>
      </c>
      <c r="DK680" s="15">
        <f ca="1">SUM(CX680:DH680)+CA680*DCF!M$46*(1+Inputs!$B$30)*(1-Inputs!$B$33)*(1-Inputs!$B$30/Inputs!$B$31)/(Inputs!$B$29-Inputs!$B$30)*DCF!M$6</f>
        <v>73556.735945700537</v>
      </c>
      <c r="DM680" s="15">
        <f ca="1">DI680+DJ680+DK680+Inputs!$B$34+Inputs!$B$36-Inputs!$B$35</f>
        <v>1035734.8196578254</v>
      </c>
    </row>
    <row r="681" spans="1:117" x14ac:dyDescent="0.75">
      <c r="A681" s="11">
        <v>668</v>
      </c>
      <c r="C681" s="24">
        <f t="shared" ca="1" si="396"/>
        <v>2.0074031098565554E-2</v>
      </c>
      <c r="D681" s="24">
        <f t="shared" ca="1" si="396"/>
        <v>-0.14694979835104321</v>
      </c>
      <c r="E681" s="24">
        <f t="shared" ca="1" si="396"/>
        <v>1.4709525218825696</v>
      </c>
      <c r="F681" s="24">
        <f t="shared" ca="1" si="396"/>
        <v>-0.2645132868190706</v>
      </c>
      <c r="G681" s="24">
        <f t="shared" ca="1" si="396"/>
        <v>-1.7918646288369087</v>
      </c>
      <c r="H681" s="24">
        <f t="shared" ca="1" si="396"/>
        <v>-0.62397049747304467</v>
      </c>
      <c r="I681" s="24">
        <f t="shared" ca="1" si="396"/>
        <v>0.94060738002100663</v>
      </c>
      <c r="J681" s="24">
        <f t="shared" ca="1" si="396"/>
        <v>-1.4909144395708491</v>
      </c>
      <c r="K681" s="24">
        <f t="shared" ca="1" si="396"/>
        <v>0.28470207947988557</v>
      </c>
      <c r="L681" s="24">
        <f t="shared" ca="1" si="396"/>
        <v>0.66990187359906983</v>
      </c>
      <c r="M681" s="24">
        <f t="shared" ca="1" si="396"/>
        <v>1.7776977703438364</v>
      </c>
      <c r="N681" s="24">
        <f ca="1">SQRT(Inputs!$B$38)*C681+SQRT(1-Inputs!$B$38)*_xlfn.NORM.S.INV(RAND())</f>
        <v>1.7070233807418289</v>
      </c>
      <c r="O681" s="24">
        <f ca="1">SQRT(Inputs!$B$38)*D681+SQRT(1-Inputs!$B$38)*_xlfn.NORM.S.INV(RAND())</f>
        <v>-0.41420813514790039</v>
      </c>
      <c r="P681" s="24">
        <f ca="1">SQRT(Inputs!$B$38)*E681+SQRT(1-Inputs!$B$38)*_xlfn.NORM.S.INV(RAND())</f>
        <v>2.0636578665047782</v>
      </c>
      <c r="Q681" s="24">
        <f ca="1">SQRT(Inputs!$B$38)*F681+SQRT(1-Inputs!$B$38)*_xlfn.NORM.S.INV(RAND())</f>
        <v>-0.89437642016473617</v>
      </c>
      <c r="R681" s="24">
        <f ca="1">SQRT(Inputs!$B$38)*G681+SQRT(1-Inputs!$B$38)*_xlfn.NORM.S.INV(RAND())</f>
        <v>6.4917203163999293E-2</v>
      </c>
      <c r="S681" s="24">
        <f ca="1">SQRT(Inputs!$B$38)*H681+SQRT(1-Inputs!$B$38)*_xlfn.NORM.S.INV(RAND())</f>
        <v>-0.26844420324794183</v>
      </c>
      <c r="T681" s="24">
        <f ca="1">SQRT(Inputs!$B$38)*I681+SQRT(1-Inputs!$B$38)*_xlfn.NORM.S.INV(RAND())</f>
        <v>1.4768827480294191</v>
      </c>
      <c r="U681" s="24">
        <f ca="1">SQRT(Inputs!$B$38)*J681+SQRT(1-Inputs!$B$38)*_xlfn.NORM.S.INV(RAND())</f>
        <v>-1.3377729990218707</v>
      </c>
      <c r="V681" s="24">
        <f ca="1">SQRT(Inputs!$B$38)*K681+SQRT(1-Inputs!$B$38)*_xlfn.NORM.S.INV(RAND())</f>
        <v>-0.23645995027117755</v>
      </c>
      <c r="W681" s="24">
        <f ca="1">SQRT(Inputs!$B$38)*L681+SQRT(1-Inputs!$B$38)*_xlfn.NORM.S.INV(RAND())</f>
        <v>0.63387275745564853</v>
      </c>
      <c r="X681" s="24">
        <f ca="1">SQRT(Inputs!$B$38)*M681+SQRT(1-Inputs!$B$38)*_xlfn.NORM.S.INV(RAND())</f>
        <v>0.4457687406197508</v>
      </c>
      <c r="Y681" s="24">
        <f ca="1">SQRT(Inputs!$B$38)*C681+SQRT(1-Inputs!$B$38)*_xlfn.NORM.S.INV(RAND())</f>
        <v>-0.20943008622188414</v>
      </c>
      <c r="Z681" s="24">
        <f ca="1">SQRT(Inputs!$B$38)*D681+SQRT(1-Inputs!$B$38)*_xlfn.NORM.S.INV(RAND())</f>
        <v>-0.95073006345151923</v>
      </c>
      <c r="AA681" s="24">
        <f ca="1">SQRT(Inputs!$B$38)*E681+SQRT(1-Inputs!$B$38)*_xlfn.NORM.S.INV(RAND())</f>
        <v>1.6542168914791056</v>
      </c>
      <c r="AB681" s="24">
        <f ca="1">SQRT(Inputs!$B$38)*F681+SQRT(1-Inputs!$B$38)*_xlfn.NORM.S.INV(RAND())</f>
        <v>0.59971296521513295</v>
      </c>
      <c r="AC681" s="24">
        <f ca="1">SQRT(Inputs!$B$38)*G681+SQRT(1-Inputs!$B$38)*_xlfn.NORM.S.INV(RAND())</f>
        <v>-0.84588587672453996</v>
      </c>
      <c r="AD681" s="24">
        <f ca="1">SQRT(Inputs!$B$38)*H681+SQRT(1-Inputs!$B$38)*_xlfn.NORM.S.INV(RAND())</f>
        <v>0.7416867395244775</v>
      </c>
      <c r="AE681" s="24">
        <f ca="1">SQRT(Inputs!$B$38)*I681+SQRT(1-Inputs!$B$38)*_xlfn.NORM.S.INV(RAND())</f>
        <v>-0.15195824895527199</v>
      </c>
      <c r="AF681" s="24">
        <f ca="1">SQRT(Inputs!$B$38)*J681+SQRT(1-Inputs!$B$38)*_xlfn.NORM.S.INV(RAND())</f>
        <v>-0.7296095413847079</v>
      </c>
      <c r="AG681" s="24">
        <f ca="1">SQRT(Inputs!$B$38)*K681+SQRT(1-Inputs!$B$38)*_xlfn.NORM.S.INV(RAND())</f>
        <v>0.12935290207328812</v>
      </c>
      <c r="AH681" s="24">
        <f ca="1">SQRT(Inputs!$B$38)*L681+SQRT(1-Inputs!$B$38)*_xlfn.NORM.S.INV(RAND())</f>
        <v>0.46776583282742568</v>
      </c>
      <c r="AI681" s="24">
        <f ca="1">SQRT(Inputs!$B$38)*M681+SQRT(1-Inputs!$B$38)*_xlfn.NORM.S.INV(RAND())</f>
        <v>0.92154530699370008</v>
      </c>
      <c r="AJ681" s="24">
        <f ca="1">SQRT(Inputs!$B$38)*C681+SQRT(1-Inputs!$B$38)*_xlfn.NORM.S.INV(RAND())</f>
        <v>-0.64889098530258649</v>
      </c>
      <c r="AK681" s="24">
        <f ca="1">SQRT(Inputs!$B$38)*D681+SQRT(1-Inputs!$B$38)*_xlfn.NORM.S.INV(RAND())</f>
        <v>1.7168842716915447</v>
      </c>
      <c r="AL681" s="24">
        <f ca="1">SQRT(Inputs!$B$38)*E681+SQRT(1-Inputs!$B$38)*_xlfn.NORM.S.INV(RAND())</f>
        <v>1.357002330237183</v>
      </c>
      <c r="AM681" s="24">
        <f ca="1">SQRT(Inputs!$B$38)*F681+SQRT(1-Inputs!$B$38)*_xlfn.NORM.S.INV(RAND())</f>
        <v>-0.72712266114977364</v>
      </c>
      <c r="AN681" s="24">
        <f ca="1">SQRT(Inputs!$B$38)*G681+SQRT(1-Inputs!$B$38)*_xlfn.NORM.S.INV(RAND())</f>
        <v>0.72012498168872696</v>
      </c>
      <c r="AO681" s="24">
        <f ca="1">SQRT(Inputs!$B$38)*H681+SQRT(1-Inputs!$B$38)*_xlfn.NORM.S.INV(RAND())</f>
        <v>0.25563053822759324</v>
      </c>
      <c r="AP681" s="24">
        <f ca="1">SQRT(Inputs!$B$38)*I681+SQRT(1-Inputs!$B$38)*_xlfn.NORM.S.INV(RAND())</f>
        <v>0.83770079284437649</v>
      </c>
      <c r="AQ681" s="24">
        <f ca="1">SQRT(Inputs!$B$38)*J681+SQRT(1-Inputs!$B$38)*_xlfn.NORM.S.INV(RAND())</f>
        <v>-0.29100947742531547</v>
      </c>
      <c r="AR681" s="24">
        <f ca="1">SQRT(Inputs!$B$38)*K681+SQRT(1-Inputs!$B$38)*_xlfn.NORM.S.INV(RAND())</f>
        <v>0.7923023795976547</v>
      </c>
      <c r="AS681" s="24">
        <f ca="1">SQRT(Inputs!$B$38)*L681+SQRT(1-Inputs!$B$38)*_xlfn.NORM.S.INV(RAND())</f>
        <v>1.1760485322334024</v>
      </c>
      <c r="AT681" s="24">
        <f ca="1">SQRT(Inputs!$B$38)*M681+SQRT(1-Inputs!$B$38)*_xlfn.NORM.S.INV(RAND())</f>
        <v>1.481611847530822</v>
      </c>
      <c r="AU681" s="15">
        <f ca="1">Inputs!$B$6*EXP($B$8-0.5*C$5^2+C$5*N681)</f>
        <v>6541.5769579303987</v>
      </c>
      <c r="AV681" s="15">
        <f t="shared" ca="1" si="365"/>
        <v>7492.1761114915735</v>
      </c>
      <c r="AW681" s="15">
        <f t="shared" ca="1" si="366"/>
        <v>12067.350359123073</v>
      </c>
      <c r="AX681" s="15">
        <f t="shared" ca="1" si="367"/>
        <v>13175.439127904785</v>
      </c>
      <c r="AY681" s="15">
        <f t="shared" ca="1" si="368"/>
        <v>16224.271245962789</v>
      </c>
      <c r="AZ681" s="15">
        <f t="shared" ca="1" si="369"/>
        <v>19264.737830563885</v>
      </c>
      <c r="BA681" s="15">
        <f t="shared" ca="1" si="370"/>
        <v>27515.837017534162</v>
      </c>
      <c r="BB681" s="15">
        <f t="shared" ca="1" si="371"/>
        <v>29462.074421321602</v>
      </c>
      <c r="BC681" s="15">
        <f t="shared" ca="1" si="372"/>
        <v>35269.248890630435</v>
      </c>
      <c r="BD681" s="15">
        <f t="shared" ca="1" si="373"/>
        <v>45847.360558067121</v>
      </c>
      <c r="BE681" s="15">
        <f t="shared" ca="1" si="374"/>
        <v>58507.9511993454</v>
      </c>
      <c r="BF681" s="15">
        <f ca="1">Inputs!$B$13*EXP($B$9-0.5*C$6^2+C$6*Y681)</f>
        <v>13268.52807970803</v>
      </c>
      <c r="BG681" s="15">
        <f t="shared" ca="1" si="375"/>
        <v>13621.649025143102</v>
      </c>
      <c r="BH681" s="15">
        <f t="shared" ca="1" si="376"/>
        <v>21897.288306691982</v>
      </c>
      <c r="BI681" s="15">
        <f t="shared" ca="1" si="377"/>
        <v>29397.727691139164</v>
      </c>
      <c r="BJ681" s="15">
        <f t="shared" ca="1" si="378"/>
        <v>31902.692666062612</v>
      </c>
      <c r="BK681" s="15">
        <f t="shared" ca="1" si="379"/>
        <v>43314.665466956569</v>
      </c>
      <c r="BL681" s="15">
        <f t="shared" ca="1" si="380"/>
        <v>52169.312022358063</v>
      </c>
      <c r="BM681" s="15">
        <f t="shared" ca="1" si="381"/>
        <v>58570.621197319277</v>
      </c>
      <c r="BN681" s="15">
        <f t="shared" ca="1" si="382"/>
        <v>73159.84445963295</v>
      </c>
      <c r="BO681" s="15">
        <f t="shared" ca="1" si="383"/>
        <v>95045.591126229177</v>
      </c>
      <c r="BP681" s="15">
        <f t="shared" ca="1" si="384"/>
        <v>129857.67803814588</v>
      </c>
      <c r="BQ681" s="15">
        <f ca="1">Inputs!$B$20*EXP($B$10-0.5*C$7^2+C$7*AJ681)</f>
        <v>3407.6503525934454</v>
      </c>
      <c r="BR681" s="15">
        <f t="shared" ca="1" si="385"/>
        <v>7976.1245882343919</v>
      </c>
      <c r="BS681" s="15">
        <f t="shared" ca="1" si="386"/>
        <v>16127.968917262531</v>
      </c>
      <c r="BT681" s="15">
        <f t="shared" ca="1" si="387"/>
        <v>18375.315140876108</v>
      </c>
      <c r="BU681" s="15">
        <f t="shared" ca="1" si="388"/>
        <v>30313.467339797444</v>
      </c>
      <c r="BV681" s="15">
        <f t="shared" ca="1" si="389"/>
        <v>44675.068850592026</v>
      </c>
      <c r="BW681" s="15">
        <f t="shared" ca="1" si="390"/>
        <v>74435.031829787171</v>
      </c>
      <c r="BX681" s="15">
        <f t="shared" ca="1" si="391"/>
        <v>98209.399565732529</v>
      </c>
      <c r="BY681" s="15">
        <f t="shared" ca="1" si="392"/>
        <v>160131.67374336961</v>
      </c>
      <c r="BZ681" s="15">
        <f t="shared" ca="1" si="393"/>
        <v>278914.85230479657</v>
      </c>
      <c r="CA681" s="15">
        <f t="shared" ca="1" si="394"/>
        <v>509796.3879148729</v>
      </c>
      <c r="CB681" s="15">
        <f ca="1">(AU681*DCF!C$10-DCF!C$5*MAX(AU681*DCF!C$10,0)-MAX(AU681-Inputs!$B$6,0)/Inputs!$B$10)*DCF!C$6</f>
        <v>1031.8133454442166</v>
      </c>
      <c r="CC681" s="15">
        <f ca="1">(AV681*DCF!D$10-DCF!D$5*MAX(AV681*DCF!D$10,0)-MAX(AV681-AU681,0)/Inputs!$B$10)*DCF!D$6</f>
        <v>1594.3884447003682</v>
      </c>
      <c r="CD681" s="15">
        <f ca="1">(AW681*DCF!E$10-DCF!E$5*MAX(AW681*DCF!E$10,0)-MAX(AW681-AV681,0)/Inputs!$B$10)*DCF!E$6</f>
        <v>1755.6403956646261</v>
      </c>
      <c r="CE681" s="15">
        <f ca="1">(AX681*DCF!F$10-DCF!F$5*MAX(AX681*DCF!F$10,0)-MAX(AX681-AW681,0)/Inputs!$B$10)*DCF!F$6</f>
        <v>2645.6115641043425</v>
      </c>
      <c r="CF681" s="15">
        <f ca="1">(AY681*DCF!G$10-DCF!G$5*MAX(AY681*DCF!G$10,0)-MAX(AY681-AX681,0)/Inputs!$B$10)*DCF!G$6</f>
        <v>2756.8081681466974</v>
      </c>
      <c r="CG681" s="15">
        <f ca="1">(AZ681*DCF!H$10-DCF!H$5*MAX(AZ681*DCF!H$10,0)-MAX(AZ681-AY681,0)/Inputs!$B$10)*DCF!H$6</f>
        <v>3200.3733183856884</v>
      </c>
      <c r="CH681" s="15">
        <f ca="1">(BA681*DCF!I$10-DCF!I$5*MAX(BA681*DCF!I$10,0)-MAX(BA681-AZ681,0)/Inputs!$B$10)*DCF!I$6</f>
        <v>3672.6702832657588</v>
      </c>
      <c r="CI681" s="15">
        <f ca="1">(BB681*DCF!J$10-DCF!J$5*MAX(BB681*DCF!J$10,0)-MAX(BB681-BA681,0)/Inputs!$B$10)*DCF!J$6</f>
        <v>4760.8401251417008</v>
      </c>
      <c r="CJ681" s="15">
        <f ca="1">(BC681*DCF!K$10-DCF!K$5*MAX(BC681*DCF!K$10,0)-MAX(BC681-BB681,0)/Inputs!$B$10)*DCF!K$6</f>
        <v>4864.8666197309931</v>
      </c>
      <c r="CK681" s="15">
        <f ca="1">(BD681*DCF!L$10-DCF!L$5*MAX(BD681*DCF!L$10,0)-MAX(BD681-BC681,0)/Inputs!$B$10)*DCF!L$6</f>
        <v>5546.7326909070216</v>
      </c>
      <c r="CL681" s="15">
        <f ca="1">(BE681*DCF!M$10-DCF!M$5*MAX(BE681*DCF!M$10,0)-MAX(BE681-BD681,0)/Inputs!$B$10)*DCF!M$6</f>
        <v>6743.7858294554208</v>
      </c>
      <c r="CM681" s="15">
        <f ca="1">(BF681*DCF!C$28-DCF!C$5*MAX(BF681*DCF!C$28,0)-MAX(BF681-Inputs!$B$13,0)/Inputs!$B$17)*DCF!C$6</f>
        <v>3614.9347094089708</v>
      </c>
      <c r="CN681" s="15">
        <f ca="1">(BG681*DCF!D$28-DCF!D$5*MAX(BG681*DCF!D$28,0)-MAX(BG681-BF681,0)/Inputs!$B$17)*DCF!D$6</f>
        <v>3936.5529169111983</v>
      </c>
      <c r="CO681" s="15">
        <f ca="1">(BH681*DCF!E$28-DCF!E$5*MAX(BH681*DCF!E$28,0)-MAX(BH681-BG681,0)/Inputs!$B$17)*DCF!E$6</f>
        <v>4570.6873712606257</v>
      </c>
      <c r="CP681" s="15">
        <f ca="1">(BI681*DCF!F$28-DCF!F$5*MAX(BI681*DCF!F$28,0)-MAX(BI681-BH681,0)/Inputs!$B$17)*DCF!F$6</f>
        <v>6615.1351632153046</v>
      </c>
      <c r="CQ681" s="15">
        <f ca="1">(BJ681*DCF!G$28-DCF!G$5*MAX(BJ681*DCF!G$28,0)-MAX(BJ681-BI681,0)/Inputs!$B$17)*DCF!G$6</f>
        <v>7856.0852944919998</v>
      </c>
      <c r="CR681" s="15">
        <f ca="1">(BK681*DCF!H$28-DCF!H$5*MAX(BK681*DCF!H$28,0)-MAX(BK681-BJ681,0)/Inputs!$B$17)*DCF!H$6</f>
        <v>8939.0943361287555</v>
      </c>
      <c r="CS681" s="15">
        <f ca="1">(BL681*DCF!I$28-DCF!I$5*MAX(BL681*DCF!I$28,0)-MAX(BL681-BK681,0)/Inputs!$B$17)*DCF!I$6</f>
        <v>10996.858925751447</v>
      </c>
      <c r="CT681" s="15">
        <f ca="1">(BM681*DCF!J$28-DCF!J$5*MAX(BM681*DCF!J$28,0)-MAX(BM681-BL681,0)/Inputs!$B$17)*DCF!J$6</f>
        <v>12217.3495450758</v>
      </c>
      <c r="CU681" s="15">
        <f ca="1">(BN681*DCF!K$28-DCF!K$5*MAX(BN681*DCF!K$28,0)-MAX(BN681-BM681,0)/Inputs!$B$17)*DCF!K$6</f>
        <v>13663.146956603756</v>
      </c>
      <c r="CV681" s="15">
        <f ca="1">(BO681*DCF!L$28-DCF!L$5*MAX(BO681*DCF!L$28,0)-MAX(BO681-BN681,0)/Inputs!$B$17)*DCF!L$6</f>
        <v>16487.181695131341</v>
      </c>
      <c r="CW681" s="15">
        <f ca="1">(BP681*DCF!M$28-DCF!M$5*MAX(BP681*DCF!M$28,0)-MAX(BP681-BO681,0)/Inputs!$B$17)*DCF!M$6</f>
        <v>20793.955997893536</v>
      </c>
      <c r="CX681" s="15">
        <f ca="1">(BQ681*DCF!C$46-DCF!C$5*MAX(BQ681*DCF!C$46,0)-MAX(BQ681-Inputs!$B$20,0)/Inputs!$B$24)*DCF!C$6</f>
        <v>-882.43673389846094</v>
      </c>
      <c r="CY681" s="15">
        <f ca="1">(BR681*DCF!D$46-DCF!D$5*MAX(BR681*DCF!D$46,0)-MAX(BR681-BQ681,0)/Inputs!$B$24)*DCF!D$6</f>
        <v>-3310.6684961505812</v>
      </c>
      <c r="CZ681" s="15">
        <f ca="1">(BS681*DCF!E$46-DCF!E$5*MAX(BS681*DCF!E$46,0)-MAX(BS681-BR681,0)/Inputs!$B$24)*DCF!E$6</f>
        <v>-5120.3930231450649</v>
      </c>
      <c r="DA681" s="15">
        <f ca="1">(BT681*DCF!F$46-DCF!F$5*MAX(BT681*DCF!F$46,0)-MAX(BT681-BS681,0)/Inputs!$B$24)*DCF!F$6</f>
        <v>-2156.5364302145517</v>
      </c>
      <c r="DB681" s="15">
        <f ca="1">(BU681*DCF!G$46-DCF!G$5*MAX(BU681*DCF!G$46,0)-MAX(BU681-BT681,0)/Inputs!$B$24)*DCF!G$6</f>
        <v>-5035.4436798422876</v>
      </c>
      <c r="DC681" s="15">
        <f ca="1">(BV681*DCF!H$46-DCF!H$5*MAX(BV681*DCF!H$46,0)-MAX(BV681-BU681,0)/Inputs!$B$24)*DCF!H$6</f>
        <v>-4462.7796744870175</v>
      </c>
      <c r="DD681" s="15">
        <f ca="1">(BW681*DCF!I$46-DCF!I$5*MAX(BW681*DCF!I$46,0)-MAX(BW681-BV681,0)/Inputs!$B$24)*DCF!I$6</f>
        <v>-6823.8281819099466</v>
      </c>
      <c r="DE681" s="15">
        <f ca="1">(BX681*DCF!J$46-DCF!J$5*MAX(BX681*DCF!J$46,0)-MAX(BX681-BW681,0)/Inputs!$B$24)*DCF!J$6</f>
        <v>-2184.9612548905607</v>
      </c>
      <c r="DF681" s="15">
        <f ca="1">(BY681*DCF!K$46-DCF!K$5*MAX(BY681*DCF!K$46,0)-MAX(BY681-BX681,0)/Inputs!$B$24)*DCF!K$6</f>
        <v>-6022.0525650434874</v>
      </c>
      <c r="DG681" s="15">
        <f ca="1">(BZ681*DCF!L$46-DCF!L$5*MAX(BZ681*DCF!L$46,0)-MAX(BZ681-BY681,0)/Inputs!$B$24)*DCF!L$6</f>
        <v>-7600.9336470510743</v>
      </c>
      <c r="DH681" s="15">
        <f ca="1">(CA681*DCF!M$46-DCF!M$5*MAX(CA681*DCF!M$46,0)-MAX(CA681-BZ681,0)/Inputs!$B$24)*DCF!M$6</f>
        <v>-8301.1805670148406</v>
      </c>
      <c r="DI681" s="15">
        <f ca="1">SUM(CB681:CL681)+BE681*DCF!M$10*(1+Inputs!$B$30)*(1-Inputs!$B$33)*(1-Inputs!$B$30/Inputs!$B$31)/(Inputs!$B$29-Inputs!$B$30)*DCF!M$6</f>
        <v>201401.93266028378</v>
      </c>
      <c r="DJ681" s="15">
        <f ca="1">SUM(CM681:CW681)+BP681*DCF!M$28*(1+Inputs!$B$30)*(1-Inputs!$B$33)*(1-Inputs!$B$30/Inputs!$B$31)/(Inputs!$B$29-Inputs!$B$30)*DCF!M$6</f>
        <v>591551.82980544632</v>
      </c>
      <c r="DK681" s="15">
        <f ca="1">SUM(CX681:DH681)+CA681*DCF!M$46*(1+Inputs!$B$30)*(1-Inputs!$B$33)*(1-Inputs!$B$30/Inputs!$B$31)/(Inputs!$B$29-Inputs!$B$30)*DCF!M$6</f>
        <v>736304.3907054764</v>
      </c>
      <c r="DM681" s="15">
        <f ca="1">DI681+DJ681+DK681+Inputs!$B$34+Inputs!$B$36-Inputs!$B$35</f>
        <v>1606109.1531712064</v>
      </c>
    </row>
    <row r="682" spans="1:117" x14ac:dyDescent="0.75">
      <c r="A682" s="11">
        <v>669</v>
      </c>
      <c r="C682" s="24">
        <f t="shared" ca="1" si="396"/>
        <v>0.65452499264398067</v>
      </c>
      <c r="D682" s="24">
        <f t="shared" ca="1" si="396"/>
        <v>0.42126868484604102</v>
      </c>
      <c r="E682" s="24">
        <f t="shared" ca="1" si="396"/>
        <v>-0.55689529964153262</v>
      </c>
      <c r="F682" s="24">
        <f t="shared" ca="1" si="396"/>
        <v>1.1216145698134117</v>
      </c>
      <c r="G682" s="24">
        <f t="shared" ca="1" si="396"/>
        <v>-1.3829106963861113</v>
      </c>
      <c r="H682" s="24">
        <f t="shared" ca="1" si="396"/>
        <v>-1.8879847879839236</v>
      </c>
      <c r="I682" s="24">
        <f t="shared" ca="1" si="396"/>
        <v>-0.49503192500742094</v>
      </c>
      <c r="J682" s="24">
        <f t="shared" ca="1" si="396"/>
        <v>0.85309649016438527</v>
      </c>
      <c r="K682" s="24">
        <f t="shared" ca="1" si="396"/>
        <v>-1.6657942290559136</v>
      </c>
      <c r="L682" s="24">
        <f t="shared" ca="1" si="396"/>
        <v>-0.5173613909021656</v>
      </c>
      <c r="M682" s="24">
        <f t="shared" ca="1" si="396"/>
        <v>-1.233658764895327</v>
      </c>
      <c r="N682" s="24">
        <f ca="1">SQRT(Inputs!$B$38)*C682+SQRT(1-Inputs!$B$38)*_xlfn.NORM.S.INV(RAND())</f>
        <v>1.7488585796503995</v>
      </c>
      <c r="O682" s="24">
        <f ca="1">SQRT(Inputs!$B$38)*D682+SQRT(1-Inputs!$B$38)*_xlfn.NORM.S.INV(RAND())</f>
        <v>-0.35890954869393399</v>
      </c>
      <c r="P682" s="24">
        <f ca="1">SQRT(Inputs!$B$38)*E682+SQRT(1-Inputs!$B$38)*_xlfn.NORM.S.INV(RAND())</f>
        <v>-1.4935562772782229</v>
      </c>
      <c r="Q682" s="24">
        <f ca="1">SQRT(Inputs!$B$38)*F682+SQRT(1-Inputs!$B$38)*_xlfn.NORM.S.INV(RAND())</f>
        <v>0.1953141113517507</v>
      </c>
      <c r="R682" s="24">
        <f ca="1">SQRT(Inputs!$B$38)*G682+SQRT(1-Inputs!$B$38)*_xlfn.NORM.S.INV(RAND())</f>
        <v>-1.8998155677079738</v>
      </c>
      <c r="S682" s="24">
        <f ca="1">SQRT(Inputs!$B$38)*H682+SQRT(1-Inputs!$B$38)*_xlfn.NORM.S.INV(RAND())</f>
        <v>6.1953107262375795E-2</v>
      </c>
      <c r="T682" s="24">
        <f ca="1">SQRT(Inputs!$B$38)*I682+SQRT(1-Inputs!$B$38)*_xlfn.NORM.S.INV(RAND())</f>
        <v>-0.32122062316417826</v>
      </c>
      <c r="U682" s="24">
        <f ca="1">SQRT(Inputs!$B$38)*J682+SQRT(1-Inputs!$B$38)*_xlfn.NORM.S.INV(RAND())</f>
        <v>-0.29700300276675984</v>
      </c>
      <c r="V682" s="24">
        <f ca="1">SQRT(Inputs!$B$38)*K682+SQRT(1-Inputs!$B$38)*_xlfn.NORM.S.INV(RAND())</f>
        <v>-0.33601833435280548</v>
      </c>
      <c r="W682" s="24">
        <f ca="1">SQRT(Inputs!$B$38)*L682+SQRT(1-Inputs!$B$38)*_xlfn.NORM.S.INV(RAND())</f>
        <v>-0.58307720556076958</v>
      </c>
      <c r="X682" s="24">
        <f ca="1">SQRT(Inputs!$B$38)*M682+SQRT(1-Inputs!$B$38)*_xlfn.NORM.S.INV(RAND())</f>
        <v>-1.4134160705797427E-2</v>
      </c>
      <c r="Y682" s="24">
        <f ca="1">SQRT(Inputs!$B$38)*C682+SQRT(1-Inputs!$B$38)*_xlfn.NORM.S.INV(RAND())</f>
        <v>-0.93818698312849502</v>
      </c>
      <c r="Z682" s="24">
        <f ca="1">SQRT(Inputs!$B$38)*D682+SQRT(1-Inputs!$B$38)*_xlfn.NORM.S.INV(RAND())</f>
        <v>0.39393772291103824</v>
      </c>
      <c r="AA682" s="24">
        <f ca="1">SQRT(Inputs!$B$38)*E682+SQRT(1-Inputs!$B$38)*_xlfn.NORM.S.INV(RAND())</f>
        <v>-0.23195948088521834</v>
      </c>
      <c r="AB682" s="24">
        <f ca="1">SQRT(Inputs!$B$38)*F682+SQRT(1-Inputs!$B$38)*_xlfn.NORM.S.INV(RAND())</f>
        <v>1.7794416369603661E-2</v>
      </c>
      <c r="AC682" s="24">
        <f ca="1">SQRT(Inputs!$B$38)*G682+SQRT(1-Inputs!$B$38)*_xlfn.NORM.S.INV(RAND())</f>
        <v>0.49027847826632165</v>
      </c>
      <c r="AD682" s="24">
        <f ca="1">SQRT(Inputs!$B$38)*H682+SQRT(1-Inputs!$B$38)*_xlfn.NORM.S.INV(RAND())</f>
        <v>-0.8067269684865519</v>
      </c>
      <c r="AE682" s="24">
        <f ca="1">SQRT(Inputs!$B$38)*I682+SQRT(1-Inputs!$B$38)*_xlfn.NORM.S.INV(RAND())</f>
        <v>0.8804077354213411</v>
      </c>
      <c r="AF682" s="24">
        <f ca="1">SQRT(Inputs!$B$38)*J682+SQRT(1-Inputs!$B$38)*_xlfn.NORM.S.INV(RAND())</f>
        <v>0.28614613873246619</v>
      </c>
      <c r="AG682" s="24">
        <f ca="1">SQRT(Inputs!$B$38)*K682+SQRT(1-Inputs!$B$38)*_xlfn.NORM.S.INV(RAND())</f>
        <v>-1.015235652378468</v>
      </c>
      <c r="AH682" s="24">
        <f ca="1">SQRT(Inputs!$B$38)*L682+SQRT(1-Inputs!$B$38)*_xlfn.NORM.S.INV(RAND())</f>
        <v>-2.9771206101718746</v>
      </c>
      <c r="AI682" s="24">
        <f ca="1">SQRT(Inputs!$B$38)*M682+SQRT(1-Inputs!$B$38)*_xlfn.NORM.S.INV(RAND())</f>
        <v>-1.6463628655641815</v>
      </c>
      <c r="AJ682" s="24">
        <f ca="1">SQRT(Inputs!$B$38)*C682+SQRT(1-Inputs!$B$38)*_xlfn.NORM.S.INV(RAND())</f>
        <v>-0.46657700959591264</v>
      </c>
      <c r="AK682" s="24">
        <f ca="1">SQRT(Inputs!$B$38)*D682+SQRT(1-Inputs!$B$38)*_xlfn.NORM.S.INV(RAND())</f>
        <v>0.47699465837216171</v>
      </c>
      <c r="AL682" s="24">
        <f ca="1">SQRT(Inputs!$B$38)*E682+SQRT(1-Inputs!$B$38)*_xlfn.NORM.S.INV(RAND())</f>
        <v>0.56431462808032262</v>
      </c>
      <c r="AM682" s="24">
        <f ca="1">SQRT(Inputs!$B$38)*F682+SQRT(1-Inputs!$B$38)*_xlfn.NORM.S.INV(RAND())</f>
        <v>0.63491664998568431</v>
      </c>
      <c r="AN682" s="24">
        <f ca="1">SQRT(Inputs!$B$38)*G682+SQRT(1-Inputs!$B$38)*_xlfn.NORM.S.INV(RAND())</f>
        <v>-0.92201310922644064</v>
      </c>
      <c r="AO682" s="24">
        <f ca="1">SQRT(Inputs!$B$38)*H682+SQRT(1-Inputs!$B$38)*_xlfn.NORM.S.INV(RAND())</f>
        <v>-0.53301944175844751</v>
      </c>
      <c r="AP682" s="24">
        <f ca="1">SQRT(Inputs!$B$38)*I682+SQRT(1-Inputs!$B$38)*_xlfn.NORM.S.INV(RAND())</f>
        <v>-1.1066576084124413</v>
      </c>
      <c r="AQ682" s="24">
        <f ca="1">SQRT(Inputs!$B$38)*J682+SQRT(1-Inputs!$B$38)*_xlfn.NORM.S.INV(RAND())</f>
        <v>0.78756305238565472</v>
      </c>
      <c r="AR682" s="24">
        <f ca="1">SQRT(Inputs!$B$38)*K682+SQRT(1-Inputs!$B$38)*_xlfn.NORM.S.INV(RAND())</f>
        <v>-1.0588907237755425</v>
      </c>
      <c r="AS682" s="24">
        <f ca="1">SQRT(Inputs!$B$38)*L682+SQRT(1-Inputs!$B$38)*_xlfn.NORM.S.INV(RAND())</f>
        <v>5.5533480465292329E-2</v>
      </c>
      <c r="AT682" s="24">
        <f ca="1">SQRT(Inputs!$B$38)*M682+SQRT(1-Inputs!$B$38)*_xlfn.NORM.S.INV(RAND())</f>
        <v>-1.0422340700270978</v>
      </c>
      <c r="AU682" s="15">
        <f ca="1">Inputs!$B$6*EXP($B$8-0.5*C$5^2+C$5*N682)</f>
        <v>6586.0268038772911</v>
      </c>
      <c r="AV682" s="15">
        <f t="shared" ca="1" si="365"/>
        <v>7604.665535817885</v>
      </c>
      <c r="AW682" s="15">
        <f t="shared" ca="1" si="366"/>
        <v>7580.6955719566968</v>
      </c>
      <c r="AX682" s="15">
        <f t="shared" ca="1" si="367"/>
        <v>9483.8854506171319</v>
      </c>
      <c r="AY682" s="15">
        <f t="shared" ca="1" si="368"/>
        <v>9283.985352751255</v>
      </c>
      <c r="AZ682" s="15">
        <f t="shared" ca="1" si="369"/>
        <v>11432.293280431652</v>
      </c>
      <c r="BA682" s="15">
        <f t="shared" ca="1" si="370"/>
        <v>13527.687387609292</v>
      </c>
      <c r="BB682" s="15">
        <f t="shared" ca="1" si="371"/>
        <v>16076.442138980989</v>
      </c>
      <c r="BC682" s="15">
        <f t="shared" ca="1" si="372"/>
        <v>19061.150227932289</v>
      </c>
      <c r="BD682" s="15">
        <f t="shared" ca="1" si="373"/>
        <v>22112.273192001277</v>
      </c>
      <c r="BE682" s="15">
        <f t="shared" ca="1" si="374"/>
        <v>27060.895997532949</v>
      </c>
      <c r="BF682" s="15">
        <f ca="1">Inputs!$B$13*EXP($B$9-0.5*C$6^2+C$6*Y682)</f>
        <v>11483.607109044444</v>
      </c>
      <c r="BG682" s="15">
        <f t="shared" ca="1" si="375"/>
        <v>15026.505977863621</v>
      </c>
      <c r="BH682" s="15">
        <f t="shared" ca="1" si="376"/>
        <v>17666.705890179717</v>
      </c>
      <c r="BI682" s="15">
        <f t="shared" ca="1" si="377"/>
        <v>21686.020178667251</v>
      </c>
      <c r="BJ682" s="15">
        <f t="shared" ca="1" si="378"/>
        <v>28532.47688941026</v>
      </c>
      <c r="BK682" s="15">
        <f t="shared" ca="1" si="379"/>
        <v>31375.824447524086</v>
      </c>
      <c r="BL682" s="15">
        <f t="shared" ca="1" si="380"/>
        <v>43199.409601118081</v>
      </c>
      <c r="BM682" s="15">
        <f t="shared" ca="1" si="381"/>
        <v>55022.956943216843</v>
      </c>
      <c r="BN682" s="15">
        <f t="shared" ca="1" si="382"/>
        <v>59919.452811546449</v>
      </c>
      <c r="BO682" s="15">
        <f t="shared" ca="1" si="383"/>
        <v>52157.958964444391</v>
      </c>
      <c r="BP682" s="15">
        <f t="shared" ca="1" si="384"/>
        <v>53272.724905950163</v>
      </c>
      <c r="BQ682" s="15">
        <f ca="1">Inputs!$B$20*EXP($B$10-0.5*C$7^2+C$7*AJ682)</f>
        <v>3635.2817512665124</v>
      </c>
      <c r="BR682" s="15">
        <f t="shared" ca="1" si="385"/>
        <v>5739.3852556257825</v>
      </c>
      <c r="BS682" s="15">
        <f t="shared" ca="1" si="386"/>
        <v>9242.3132307758988</v>
      </c>
      <c r="BT682" s="15">
        <f t="shared" ca="1" si="387"/>
        <v>15052.622969158436</v>
      </c>
      <c r="BU682" s="15">
        <f t="shared" ca="1" si="388"/>
        <v>16689.640877018177</v>
      </c>
      <c r="BV682" s="15">
        <f t="shared" ca="1" si="389"/>
        <v>20592.564059575765</v>
      </c>
      <c r="BW682" s="15">
        <f t="shared" ca="1" si="390"/>
        <v>22735.308341029744</v>
      </c>
      <c r="BX682" s="15">
        <f t="shared" ca="1" si="391"/>
        <v>37237.647497244274</v>
      </c>
      <c r="BY682" s="15">
        <f t="shared" ca="1" si="392"/>
        <v>42607.733798172223</v>
      </c>
      <c r="BZ682" s="15">
        <f t="shared" ca="1" si="393"/>
        <v>60398.080630931647</v>
      </c>
      <c r="CA682" s="15">
        <f t="shared" ca="1" si="394"/>
        <v>70497.184630078264</v>
      </c>
      <c r="CB682" s="15">
        <f ca="1">(AU682*DCF!C$10-DCF!C$5*MAX(AU682*DCF!C$10,0)-MAX(AU682-Inputs!$B$6,0)/Inputs!$B$10)*DCF!C$6</f>
        <v>1031.4964101198384</v>
      </c>
      <c r="CC682" s="15">
        <f ca="1">(AV682*DCF!D$10-DCF!D$5*MAX(AV682*DCF!D$10,0)-MAX(AV682-AU682,0)/Inputs!$B$10)*DCF!D$6</f>
        <v>1605.2173093235181</v>
      </c>
      <c r="CD682" s="15">
        <f ca="1">(AW682*DCF!E$10-DCF!E$5*MAX(AW682*DCF!E$10,0)-MAX(AW682-AV682,0)/Inputs!$B$10)*DCF!E$6</f>
        <v>1750.2619330476289</v>
      </c>
      <c r="CE682" s="15">
        <f ca="1">(AX682*DCF!F$10-DCF!F$5*MAX(AX682*DCF!F$10,0)-MAX(AX682-AW682,0)/Inputs!$B$10)*DCF!F$6</f>
        <v>1674.3104514223228</v>
      </c>
      <c r="CF682" s="15">
        <f ca="1">(AY682*DCF!G$10-DCF!G$5*MAX(AY682*DCF!G$10,0)-MAX(AY682-AX682,0)/Inputs!$B$10)*DCF!G$6</f>
        <v>1912.8709353959055</v>
      </c>
      <c r="CG682" s="15">
        <f ca="1">(AZ682*DCF!H$10-DCF!H$5*MAX(AZ682*DCF!H$10,0)-MAX(AZ682-AY682,0)/Inputs!$B$10)*DCF!H$6</f>
        <v>1838.1173545015304</v>
      </c>
      <c r="CH682" s="15">
        <f ca="1">(BA682*DCF!I$10-DCF!I$5*MAX(BA682*DCF!I$10,0)-MAX(BA682-AZ682,0)/Inputs!$B$10)*DCF!I$6</f>
        <v>2127.2969446251418</v>
      </c>
      <c r="CI682" s="15">
        <f ca="1">(BB682*DCF!J$10-DCF!J$5*MAX(BB682*DCF!J$10,0)-MAX(BB682-BA682,0)/Inputs!$B$10)*DCF!J$6</f>
        <v>2372.5329911459853</v>
      </c>
      <c r="CJ682" s="15">
        <f ca="1">(BC682*DCF!K$10-DCF!K$5*MAX(BC682*DCF!K$10,0)-MAX(BC682-BB682,0)/Inputs!$B$10)*DCF!K$6</f>
        <v>2650.7253660157953</v>
      </c>
      <c r="CK682" s="15">
        <f ca="1">(BD682*DCF!L$10-DCF!L$5*MAX(BD682*DCF!L$10,0)-MAX(BD682-BC682,0)/Inputs!$B$10)*DCF!L$6</f>
        <v>2940.3916823770155</v>
      </c>
      <c r="CL682" s="15">
        <f ca="1">(BE682*DCF!M$10-DCF!M$5*MAX(BE682*DCF!M$10,0)-MAX(BE682-BD682,0)/Inputs!$B$10)*DCF!M$6</f>
        <v>3227.4765624442421</v>
      </c>
      <c r="CM682" s="15">
        <f ca="1">(BF682*DCF!C$28-DCF!C$5*MAX(BF682*DCF!C$28,0)-MAX(BF682-Inputs!$B$13,0)/Inputs!$B$17)*DCF!C$6</f>
        <v>3482.4104680812866</v>
      </c>
      <c r="CN682" s="15">
        <f ca="1">(BG682*DCF!D$28-DCF!D$5*MAX(BG682*DCF!D$28,0)-MAX(BG682-BF682,0)/Inputs!$B$17)*DCF!D$6</f>
        <v>3669.7898096681174</v>
      </c>
      <c r="CO682" s="15">
        <f ca="1">(BH682*DCF!E$28-DCF!E$5*MAX(BH682*DCF!E$28,0)-MAX(BH682-BG682,0)/Inputs!$B$17)*DCF!E$6</f>
        <v>4483.1786283576157</v>
      </c>
      <c r="CP682" s="15">
        <f ca="1">(BI682*DCF!F$28-DCF!F$5*MAX(BI682*DCF!F$28,0)-MAX(BI682-BH682,0)/Inputs!$B$17)*DCF!F$6</f>
        <v>5155.4035537051786</v>
      </c>
      <c r="CQ682" s="15">
        <f ca="1">(BJ682*DCF!G$28-DCF!G$5*MAX(BJ682*DCF!G$28,0)-MAX(BJ682-BI682,0)/Inputs!$B$17)*DCF!G$6</f>
        <v>6251.4612202227981</v>
      </c>
      <c r="CR682" s="15">
        <f ca="1">(BK682*DCF!H$28-DCF!H$5*MAX(BK682*DCF!H$28,0)-MAX(BK682-BJ682,0)/Inputs!$B$17)*DCF!H$6</f>
        <v>7317.811130713284</v>
      </c>
      <c r="CS682" s="15">
        <f ca="1">(BL682*DCF!I$28-DCF!I$5*MAX(BL682*DCF!I$28,0)-MAX(BL682-BK682,0)/Inputs!$B$17)*DCF!I$6</f>
        <v>8461.4254206567311</v>
      </c>
      <c r="CT682" s="15">
        <f ca="1">(BM682*DCF!J$28-DCF!J$5*MAX(BM682*DCF!J$28,0)-MAX(BM682-BL682,0)/Inputs!$B$17)*DCF!J$6</f>
        <v>10706.98141446708</v>
      </c>
      <c r="CU682" s="15">
        <f ca="1">(BN682*DCF!K$28-DCF!K$5*MAX(BN682*DCF!K$28,0)-MAX(BN682-BM682,0)/Inputs!$B$17)*DCF!K$6</f>
        <v>12054.228241359882</v>
      </c>
      <c r="CV682" s="15">
        <f ca="1">(BO682*DCF!L$28-DCF!L$5*MAX(BO682*DCF!L$28,0)-MAX(BO682-BN682,0)/Inputs!$B$17)*DCF!L$6</f>
        <v>10406.607602369499</v>
      </c>
      <c r="CW682" s="15">
        <f ca="1">(BP682*DCF!M$28-DCF!M$5*MAX(BP682*DCF!M$28,0)-MAX(BP682-BO682,0)/Inputs!$B$17)*DCF!M$6</f>
        <v>9906.7696564871931</v>
      </c>
      <c r="CX682" s="15">
        <f ca="1">(BQ682*DCF!C$46-DCF!C$5*MAX(BQ682*DCF!C$46,0)-MAX(BQ682-Inputs!$B$20,0)/Inputs!$B$24)*DCF!C$6</f>
        <v>-1040.1490193532418</v>
      </c>
      <c r="CY682" s="15">
        <f ca="1">(BR682*DCF!D$46-DCF!D$5*MAX(BR682*DCF!D$46,0)-MAX(BR682-BQ682,0)/Inputs!$B$24)*DCF!D$6</f>
        <v>-1877.382718606247</v>
      </c>
      <c r="CZ682" s="15">
        <f ca="1">(BS682*DCF!E$46-DCF!E$5*MAX(BS682*DCF!E$46,0)-MAX(BS682-BR682,0)/Inputs!$B$24)*DCF!E$6</f>
        <v>-2473.6774053362146</v>
      </c>
      <c r="DA682" s="15">
        <f ca="1">(BT682*DCF!F$46-DCF!F$5*MAX(BT682*DCF!F$46,0)-MAX(BT682-BS682,0)/Inputs!$B$24)*DCF!F$6</f>
        <v>-3211.9446282037511</v>
      </c>
      <c r="DB682" s="15">
        <f ca="1">(BU682*DCF!G$46-DCF!G$5*MAX(BU682*DCF!G$46,0)-MAX(BU682-BT682,0)/Inputs!$B$24)*DCF!G$6</f>
        <v>-1112.0670250782166</v>
      </c>
      <c r="DC682" s="15">
        <f ca="1">(BV682*DCF!H$46-DCF!H$5*MAX(BV682*DCF!H$46,0)-MAX(BV682-BU682,0)/Inputs!$B$24)*DCF!H$6</f>
        <v>-1212.8094653726755</v>
      </c>
      <c r="DD682" s="15">
        <f ca="1">(BW682*DCF!I$46-DCF!I$5*MAX(BW682*DCF!I$46,0)-MAX(BW682-BV682,0)/Inputs!$B$24)*DCF!I$6</f>
        <v>-90.018232268945539</v>
      </c>
      <c r="DE682" s="15">
        <f ca="1">(BX682*DCF!J$46-DCF!J$5*MAX(BX682*DCF!J$46,0)-MAX(BX682-BW682,0)/Inputs!$B$24)*DCF!J$6</f>
        <v>-2283.7671017221069</v>
      </c>
      <c r="DF682" s="15">
        <f ca="1">(BY682*DCF!K$46-DCF!K$5*MAX(BY682*DCF!K$46,0)-MAX(BY682-BX682,0)/Inputs!$B$24)*DCF!K$6</f>
        <v>1118.367702900629</v>
      </c>
      <c r="DG682" s="15">
        <f ca="1">(BZ682*DCF!L$46-DCF!L$5*MAX(BZ682*DCF!L$46,0)-MAX(BZ682-BY682,0)/Inputs!$B$24)*DCF!L$6</f>
        <v>149.02559636730632</v>
      </c>
      <c r="DH682" s="15">
        <f ca="1">(CA682*DCF!M$46-DCF!M$5*MAX(CA682*DCF!M$46,0)-MAX(CA682-BZ682,0)/Inputs!$B$24)*DCF!M$6</f>
        <v>3415.4222450049497</v>
      </c>
      <c r="DI682" s="15">
        <f ca="1">SUM(CB682:CL682)+BE682*DCF!M$10*(1+Inputs!$B$30)*(1-Inputs!$B$33)*(1-Inputs!$B$30/Inputs!$B$31)/(Inputs!$B$29-Inputs!$B$30)*DCF!M$6</f>
        <v>98441.529344857016</v>
      </c>
      <c r="DJ682" s="15">
        <f ca="1">SUM(CM682:CW682)+BP682*DCF!M$28*(1+Inputs!$B$30)*(1-Inputs!$B$33)*(1-Inputs!$B$30/Inputs!$B$31)/(Inputs!$B$29-Inputs!$B$30)*DCF!M$6</f>
        <v>279574.33097557817</v>
      </c>
      <c r="DK682" s="15">
        <f ca="1">SUM(CX682:DH682)+CA682*DCF!M$46*(1+Inputs!$B$30)*(1-Inputs!$B$33)*(1-Inputs!$B$30/Inputs!$B$31)/(Inputs!$B$29-Inputs!$B$30)*DCF!M$6</f>
        <v>100377.99831181247</v>
      </c>
      <c r="DM682" s="15">
        <f ca="1">DI682+DJ682+DK682+Inputs!$B$34+Inputs!$B$36-Inputs!$B$35</f>
        <v>555244.85863224766</v>
      </c>
    </row>
    <row r="683" spans="1:117" x14ac:dyDescent="0.75">
      <c r="A683" s="11">
        <v>670</v>
      </c>
      <c r="C683" s="24">
        <f t="shared" ca="1" si="396"/>
        <v>1.1009028389408726</v>
      </c>
      <c r="D683" s="24">
        <f t="shared" ca="1" si="396"/>
        <v>-0.87440486876575951</v>
      </c>
      <c r="E683" s="24">
        <f t="shared" ca="1" si="396"/>
        <v>-1.9012602932361391</v>
      </c>
      <c r="F683" s="24">
        <f t="shared" ca="1" si="396"/>
        <v>-0.72053822255047784</v>
      </c>
      <c r="G683" s="24">
        <f t="shared" ca="1" si="396"/>
        <v>-0.70746061685121275</v>
      </c>
      <c r="H683" s="24">
        <f t="shared" ca="1" si="396"/>
        <v>0.75424536866930458</v>
      </c>
      <c r="I683" s="24">
        <f t="shared" ca="1" si="396"/>
        <v>1.0994263346521631</v>
      </c>
      <c r="J683" s="24">
        <f t="shared" ca="1" si="396"/>
        <v>-0.85817821866489474</v>
      </c>
      <c r="K683" s="24">
        <f t="shared" ca="1" si="396"/>
        <v>0.19101952096783179</v>
      </c>
      <c r="L683" s="24">
        <f t="shared" ca="1" si="396"/>
        <v>0.89880917532772264</v>
      </c>
      <c r="M683" s="24">
        <f t="shared" ca="1" si="396"/>
        <v>-5.6796935483833792E-2</v>
      </c>
      <c r="N683" s="24">
        <f ca="1">SQRT(Inputs!$B$38)*C683+SQRT(1-Inputs!$B$38)*_xlfn.NORM.S.INV(RAND())</f>
        <v>1.3489616465750762</v>
      </c>
      <c r="O683" s="24">
        <f ca="1">SQRT(Inputs!$B$38)*D683+SQRT(1-Inputs!$B$38)*_xlfn.NORM.S.INV(RAND())</f>
        <v>-1.146455910531256</v>
      </c>
      <c r="P683" s="24">
        <f ca="1">SQRT(Inputs!$B$38)*E683+SQRT(1-Inputs!$B$38)*_xlfn.NORM.S.INV(RAND())</f>
        <v>-1.2164678083852147</v>
      </c>
      <c r="Q683" s="24">
        <f ca="1">SQRT(Inputs!$B$38)*F683+SQRT(1-Inputs!$B$38)*_xlfn.NORM.S.INV(RAND())</f>
        <v>0.87776535945238776</v>
      </c>
      <c r="R683" s="24">
        <f ca="1">SQRT(Inputs!$B$38)*G683+SQRT(1-Inputs!$B$38)*_xlfn.NORM.S.INV(RAND())</f>
        <v>0.35305810139775917</v>
      </c>
      <c r="S683" s="24">
        <f ca="1">SQRT(Inputs!$B$38)*H683+SQRT(1-Inputs!$B$38)*_xlfn.NORM.S.INV(RAND())</f>
        <v>0.92706925928340511</v>
      </c>
      <c r="T683" s="24">
        <f ca="1">SQRT(Inputs!$B$38)*I683+SQRT(1-Inputs!$B$38)*_xlfn.NORM.S.INV(RAND())</f>
        <v>1.9069841167047006</v>
      </c>
      <c r="U683" s="24">
        <f ca="1">SQRT(Inputs!$B$38)*J683+SQRT(1-Inputs!$B$38)*_xlfn.NORM.S.INV(RAND())</f>
        <v>-0.33816525997615476</v>
      </c>
      <c r="V683" s="24">
        <f ca="1">SQRT(Inputs!$B$38)*K683+SQRT(1-Inputs!$B$38)*_xlfn.NORM.S.INV(RAND())</f>
        <v>0.15511773549256139</v>
      </c>
      <c r="W683" s="24">
        <f ca="1">SQRT(Inputs!$B$38)*L683+SQRT(1-Inputs!$B$38)*_xlfn.NORM.S.INV(RAND())</f>
        <v>0.35365531249622173</v>
      </c>
      <c r="X683" s="24">
        <f ca="1">SQRT(Inputs!$B$38)*M683+SQRT(1-Inputs!$B$38)*_xlfn.NORM.S.INV(RAND())</f>
        <v>-1.0638373209814833</v>
      </c>
      <c r="Y683" s="24">
        <f ca="1">SQRT(Inputs!$B$38)*C683+SQRT(1-Inputs!$B$38)*_xlfn.NORM.S.INV(RAND())</f>
        <v>0.18810384742813308</v>
      </c>
      <c r="Z683" s="24">
        <f ca="1">SQRT(Inputs!$B$38)*D683+SQRT(1-Inputs!$B$38)*_xlfn.NORM.S.INV(RAND())</f>
        <v>-0.30077320687066766</v>
      </c>
      <c r="AA683" s="24">
        <f ca="1">SQRT(Inputs!$B$38)*E683+SQRT(1-Inputs!$B$38)*_xlfn.NORM.S.INV(RAND())</f>
        <v>8.7337711386120898E-2</v>
      </c>
      <c r="AB683" s="24">
        <f ca="1">SQRT(Inputs!$B$38)*F683+SQRT(1-Inputs!$B$38)*_xlfn.NORM.S.INV(RAND())</f>
        <v>-1.4150441141190386</v>
      </c>
      <c r="AC683" s="24">
        <f ca="1">SQRT(Inputs!$B$38)*G683+SQRT(1-Inputs!$B$38)*_xlfn.NORM.S.INV(RAND())</f>
        <v>-0.47466940902422827</v>
      </c>
      <c r="AD683" s="24">
        <f ca="1">SQRT(Inputs!$B$38)*H683+SQRT(1-Inputs!$B$38)*_xlfn.NORM.S.INV(RAND())</f>
        <v>-0.6049671520168125</v>
      </c>
      <c r="AE683" s="24">
        <f ca="1">SQRT(Inputs!$B$38)*I683+SQRT(1-Inputs!$B$38)*_xlfn.NORM.S.INV(RAND())</f>
        <v>-0.62322657062345643</v>
      </c>
      <c r="AF683" s="24">
        <f ca="1">SQRT(Inputs!$B$38)*J683+SQRT(1-Inputs!$B$38)*_xlfn.NORM.S.INV(RAND())</f>
        <v>-0.4851414119673273</v>
      </c>
      <c r="AG683" s="24">
        <f ca="1">SQRT(Inputs!$B$38)*K683+SQRT(1-Inputs!$B$38)*_xlfn.NORM.S.INV(RAND())</f>
        <v>3.6567954382756618E-2</v>
      </c>
      <c r="AH683" s="24">
        <f ca="1">SQRT(Inputs!$B$38)*L683+SQRT(1-Inputs!$B$38)*_xlfn.NORM.S.INV(RAND())</f>
        <v>-0.43203871010520672</v>
      </c>
      <c r="AI683" s="24">
        <f ca="1">SQRT(Inputs!$B$38)*M683+SQRT(1-Inputs!$B$38)*_xlfn.NORM.S.INV(RAND())</f>
        <v>-2.823633314106591</v>
      </c>
      <c r="AJ683" s="24">
        <f ca="1">SQRT(Inputs!$B$38)*C683+SQRT(1-Inputs!$B$38)*_xlfn.NORM.S.INV(RAND())</f>
        <v>0.44417642707780491</v>
      </c>
      <c r="AK683" s="24">
        <f ca="1">SQRT(Inputs!$B$38)*D683+SQRT(1-Inputs!$B$38)*_xlfn.NORM.S.INV(RAND())</f>
        <v>0.32689728927399631</v>
      </c>
      <c r="AL683" s="24">
        <f ca="1">SQRT(Inputs!$B$38)*E683+SQRT(1-Inputs!$B$38)*_xlfn.NORM.S.INV(RAND())</f>
        <v>-0.80825291347276917</v>
      </c>
      <c r="AM683" s="24">
        <f ca="1">SQRT(Inputs!$B$38)*F683+SQRT(1-Inputs!$B$38)*_xlfn.NORM.S.INV(RAND())</f>
        <v>-0.45761900436091668</v>
      </c>
      <c r="AN683" s="24">
        <f ca="1">SQRT(Inputs!$B$38)*G683+SQRT(1-Inputs!$B$38)*_xlfn.NORM.S.INV(RAND())</f>
        <v>-0.42612768822206859</v>
      </c>
      <c r="AO683" s="24">
        <f ca="1">SQRT(Inputs!$B$38)*H683+SQRT(1-Inputs!$B$38)*_xlfn.NORM.S.INV(RAND())</f>
        <v>0.27582893700896427</v>
      </c>
      <c r="AP683" s="24">
        <f ca="1">SQRT(Inputs!$B$38)*I683+SQRT(1-Inputs!$B$38)*_xlfn.NORM.S.INV(RAND())</f>
        <v>0.47000818422250423</v>
      </c>
      <c r="AQ683" s="24">
        <f ca="1">SQRT(Inputs!$B$38)*J683+SQRT(1-Inputs!$B$38)*_xlfn.NORM.S.INV(RAND())</f>
        <v>-0.80608507472528834</v>
      </c>
      <c r="AR683" s="24">
        <f ca="1">SQRT(Inputs!$B$38)*K683+SQRT(1-Inputs!$B$38)*_xlfn.NORM.S.INV(RAND())</f>
        <v>2.6164309516575668E-2</v>
      </c>
      <c r="AS683" s="24">
        <f ca="1">SQRT(Inputs!$B$38)*L683+SQRT(1-Inputs!$B$38)*_xlfn.NORM.S.INV(RAND())</f>
        <v>-3.2408913359334213E-2</v>
      </c>
      <c r="AT683" s="24">
        <f ca="1">SQRT(Inputs!$B$38)*M683+SQRT(1-Inputs!$B$38)*_xlfn.NORM.S.INV(RAND())</f>
        <v>6.9661803796194618E-2</v>
      </c>
      <c r="AU683" s="15">
        <f ca="1">Inputs!$B$6*EXP($B$8-0.5*C$5^2+C$5*N683)</f>
        <v>6173.2022554703108</v>
      </c>
      <c r="AV683" s="15">
        <f t="shared" ca="1" si="365"/>
        <v>6348.603570547124</v>
      </c>
      <c r="AW683" s="15">
        <f t="shared" ca="1" si="366"/>
        <v>6569.59316865038</v>
      </c>
      <c r="AX683" s="15">
        <f t="shared" ca="1" si="367"/>
        <v>8950.4306593125493</v>
      </c>
      <c r="AY683" s="15">
        <f t="shared" ca="1" si="368"/>
        <v>11398.78709339647</v>
      </c>
      <c r="AZ683" s="15">
        <f t="shared" ca="1" si="369"/>
        <v>15439.423846574275</v>
      </c>
      <c r="BA683" s="15">
        <f t="shared" ca="1" si="370"/>
        <v>23067.480796703847</v>
      </c>
      <c r="BB683" s="15">
        <f t="shared" ca="1" si="371"/>
        <v>27300.808366341898</v>
      </c>
      <c r="BC683" s="15">
        <f t="shared" ca="1" si="372"/>
        <v>33940.971632748231</v>
      </c>
      <c r="BD683" s="15">
        <f t="shared" ca="1" si="373"/>
        <v>42979.331749094599</v>
      </c>
      <c r="BE683" s="15">
        <f t="shared" ca="1" si="374"/>
        <v>47802.071675443942</v>
      </c>
      <c r="BF683" s="15">
        <f ca="1">Inputs!$B$13*EXP($B$9-0.5*C$6^2+C$6*Y683)</f>
        <v>14356.533079760131</v>
      </c>
      <c r="BG683" s="15">
        <f t="shared" ca="1" si="375"/>
        <v>16572.550299416092</v>
      </c>
      <c r="BH683" s="15">
        <f t="shared" ca="1" si="376"/>
        <v>20544.056329892708</v>
      </c>
      <c r="BI683" s="15">
        <f t="shared" ca="1" si="377"/>
        <v>20226.950341608852</v>
      </c>
      <c r="BJ683" s="15">
        <f t="shared" ca="1" si="378"/>
        <v>23157.023373130036</v>
      </c>
      <c r="BK683" s="15">
        <f t="shared" ca="1" si="379"/>
        <v>26173.856370565973</v>
      </c>
      <c r="BL683" s="15">
        <f t="shared" ca="1" si="380"/>
        <v>29656.810311081121</v>
      </c>
      <c r="BM683" s="15">
        <f t="shared" ca="1" si="381"/>
        <v>34322.470976591503</v>
      </c>
      <c r="BN683" s="15">
        <f t="shared" ca="1" si="382"/>
        <v>42397.72804449439</v>
      </c>
      <c r="BO683" s="15">
        <f t="shared" ca="1" si="383"/>
        <v>49610.934939152998</v>
      </c>
      <c r="BP683" s="15">
        <f t="shared" ca="1" si="384"/>
        <v>44344.047299621525</v>
      </c>
      <c r="BQ683" s="15">
        <f ca="1">Inputs!$B$20*EXP($B$10-0.5*C$7^2+C$7*AJ683)</f>
        <v>5021.4317184353295</v>
      </c>
      <c r="BR683" s="15">
        <f t="shared" ca="1" si="385"/>
        <v>7558.8016017380287</v>
      </c>
      <c r="BS683" s="15">
        <f t="shared" ca="1" si="386"/>
        <v>8206.6710505328956</v>
      </c>
      <c r="BT683" s="15">
        <f t="shared" ca="1" si="387"/>
        <v>10035.211872355418</v>
      </c>
      <c r="BU683" s="15">
        <f t="shared" ca="1" si="388"/>
        <v>12545.040170418983</v>
      </c>
      <c r="BV683" s="15">
        <f t="shared" ca="1" si="389"/>
        <v>18572.826538101795</v>
      </c>
      <c r="BW683" s="15">
        <f t="shared" ca="1" si="390"/>
        <v>28628.101316051914</v>
      </c>
      <c r="BX683" s="15">
        <f t="shared" ca="1" si="391"/>
        <v>34066.166512141834</v>
      </c>
      <c r="BY683" s="15">
        <f t="shared" ca="1" si="392"/>
        <v>47972.026623595404</v>
      </c>
      <c r="BZ683" s="15">
        <f t="shared" ca="1" si="393"/>
        <v>66911.631870146084</v>
      </c>
      <c r="CA683" s="15">
        <f t="shared" ca="1" si="394"/>
        <v>95161.271223251126</v>
      </c>
      <c r="CB683" s="15">
        <f ca="1">(AU683*DCF!C$10-DCF!C$5*MAX(AU683*DCF!C$10,0)-MAX(AU683-Inputs!$B$6,0)/Inputs!$B$10)*DCF!C$6</f>
        <v>1034.4399227321674</v>
      </c>
      <c r="CC683" s="15">
        <f ca="1">(AV683*DCF!D$10-DCF!D$5*MAX(AV683*DCF!D$10,0)-MAX(AV683-AU683,0)/Inputs!$B$10)*DCF!D$6</f>
        <v>1504.6620898405256</v>
      </c>
      <c r="CD683" s="15">
        <f ca="1">(AW683*DCF!E$10-DCF!E$5*MAX(AW683*DCF!E$10,0)-MAX(AW683-AV683,0)/Inputs!$B$10)*DCF!E$6</f>
        <v>1467.038474477027</v>
      </c>
      <c r="CE683" s="15">
        <f ca="1">(AX683*DCF!F$10-DCF!F$5*MAX(AX683*DCF!F$10,0)-MAX(AX683-AW683,0)/Inputs!$B$10)*DCF!F$6</f>
        <v>1458.4714948540952</v>
      </c>
      <c r="CF683" s="15">
        <f ca="1">(AY683*DCF!G$10-DCF!G$5*MAX(AY683*DCF!G$10,0)-MAX(AY683-AX683,0)/Inputs!$B$10)*DCF!G$6</f>
        <v>1877.9879480039808</v>
      </c>
      <c r="CG683" s="15">
        <f ca="1">(AZ683*DCF!H$10-DCF!H$5*MAX(AZ683*DCF!H$10,0)-MAX(AZ683-AY683,0)/Inputs!$B$10)*DCF!H$6</f>
        <v>2280.0877207135154</v>
      </c>
      <c r="CH683" s="15">
        <f ca="1">(BA683*DCF!I$10-DCF!I$5*MAX(BA683*DCF!I$10,0)-MAX(BA683-AZ683,0)/Inputs!$B$10)*DCF!I$6</f>
        <v>2962.3186345185272</v>
      </c>
      <c r="CI683" s="15">
        <f ca="1">(BB683*DCF!J$10-DCF!J$5*MAX(BB683*DCF!J$10,0)-MAX(BB683-BA683,0)/Inputs!$B$10)*DCF!J$6</f>
        <v>4043.3910288549914</v>
      </c>
      <c r="CJ683" s="15">
        <f ca="1">(BC683*DCF!K$10-DCF!K$5*MAX(BC683*DCF!K$10,0)-MAX(BC683-BB683,0)/Inputs!$B$10)*DCF!K$6</f>
        <v>4534.4295622926702</v>
      </c>
      <c r="CK683" s="15">
        <f ca="1">(BD683*DCF!L$10-DCF!L$5*MAX(BD683*DCF!L$10,0)-MAX(BD683-BC683,0)/Inputs!$B$10)*DCF!L$6</f>
        <v>5313.2942144792833</v>
      </c>
      <c r="CL683" s="15">
        <f ca="1">(BE683*DCF!M$10-DCF!M$5*MAX(BE683*DCF!M$10,0)-MAX(BE683-BD683,0)/Inputs!$B$10)*DCF!M$6</f>
        <v>6169.3627728941265</v>
      </c>
      <c r="CM683" s="15">
        <f ca="1">(BF683*DCF!C$28-DCF!C$5*MAX(BF683*DCF!C$28,0)-MAX(BF683-Inputs!$B$13,0)/Inputs!$B$17)*DCF!C$6</f>
        <v>3695.7153375501857</v>
      </c>
      <c r="CN683" s="15">
        <f ca="1">(BG683*DCF!D$28-DCF!D$5*MAX(BG683*DCF!D$28,0)-MAX(BG683-BF683,0)/Inputs!$B$17)*DCF!D$6</f>
        <v>4408.2202128285171</v>
      </c>
      <c r="CO683" s="15">
        <f ca="1">(BH683*DCF!E$28-DCF!E$5*MAX(BH683*DCF!E$28,0)-MAX(BH683-BG683,0)/Inputs!$B$17)*DCF!E$6</f>
        <v>5035.713397511634</v>
      </c>
      <c r="CP683" s="15">
        <f ca="1">(BI683*DCF!F$28-DCF!F$5*MAX(BI683*DCF!F$28,0)-MAX(BI683-BH683,0)/Inputs!$B$17)*DCF!F$6</f>
        <v>5491.0842224294902</v>
      </c>
      <c r="CQ683" s="15">
        <f ca="1">(BJ683*DCF!G$28-DCF!G$5*MAX(BJ683*DCF!G$28,0)-MAX(BJ683-BI683,0)/Inputs!$B$17)*DCF!G$6</f>
        <v>5515.4560676740011</v>
      </c>
      <c r="CR683" s="15">
        <f ca="1">(BK683*DCF!H$28-DCF!H$5*MAX(BK683*DCF!H$28,0)-MAX(BK683-BJ683,0)/Inputs!$B$17)*DCF!H$6</f>
        <v>6004.3522647285045</v>
      </c>
      <c r="CS683" s="15">
        <f ca="1">(BL683*DCF!I$28-DCF!I$5*MAX(BL683*DCF!I$28,0)-MAX(BL683-BK683,0)/Inputs!$B$17)*DCF!I$6</f>
        <v>6473.9783471123437</v>
      </c>
      <c r="CT683" s="15">
        <f ca="1">(BM683*DCF!J$28-DCF!J$5*MAX(BM683*DCF!J$28,0)-MAX(BM683-BL683,0)/Inputs!$B$17)*DCF!J$6</f>
        <v>7038.1318653039471</v>
      </c>
      <c r="CU683" s="15">
        <f ca="1">(BN683*DCF!K$28-DCF!K$5*MAX(BN683*DCF!K$28,0)-MAX(BN683-BM683,0)/Inputs!$B$17)*DCF!K$6</f>
        <v>7964.5778513498444</v>
      </c>
      <c r="CV683" s="15">
        <f ca="1">(BO683*DCF!L$28-DCF!L$5*MAX(BO683*DCF!L$28,0)-MAX(BO683-BN683,0)/Inputs!$B$17)*DCF!L$6</f>
        <v>9082.2364595634026</v>
      </c>
      <c r="CW683" s="15">
        <f ca="1">(BP683*DCF!M$28-DCF!M$5*MAX(BP683*DCF!M$28,0)-MAX(BP683-BO683,0)/Inputs!$B$17)*DCF!M$6</f>
        <v>8343.358162597322</v>
      </c>
      <c r="CX683" s="15">
        <f ca="1">(BQ683*DCF!C$46-DCF!C$5*MAX(BQ683*DCF!C$46,0)-MAX(BQ683-Inputs!$B$20,0)/Inputs!$B$24)*DCF!C$6</f>
        <v>-2000.530058962122</v>
      </c>
      <c r="CY683" s="15">
        <f ca="1">(BR683*DCF!D$46-DCF!D$5*MAX(BR683*DCF!D$46,0)-MAX(BR683-BQ683,0)/Inputs!$B$24)*DCF!D$6</f>
        <v>-2372.7858270076263</v>
      </c>
      <c r="CZ683" s="15">
        <f ca="1">(BS683*DCF!E$46-DCF!E$5*MAX(BS683*DCF!E$46,0)-MAX(BS683-BR683,0)/Inputs!$B$24)*DCF!E$6</f>
        <v>-1225.8254417629639</v>
      </c>
      <c r="DA683" s="15">
        <f ca="1">(BT683*DCF!F$46-DCF!F$5*MAX(BT683*DCF!F$46,0)-MAX(BT683-BS683,0)/Inputs!$B$24)*DCF!F$6</f>
        <v>-1396.6570938047882</v>
      </c>
      <c r="DB683" s="15">
        <f ca="1">(BU683*DCF!G$46-DCF!G$5*MAX(BU683*DCF!G$46,0)-MAX(BU683-BT683,0)/Inputs!$B$24)*DCF!G$6</f>
        <v>-1266.2470166762225</v>
      </c>
      <c r="DC683" s="15">
        <f ca="1">(BV683*DCF!H$46-DCF!H$5*MAX(BV683*DCF!H$46,0)-MAX(BV683-BU683,0)/Inputs!$B$24)*DCF!H$6</f>
        <v>-1873.0976808975988</v>
      </c>
      <c r="DD683" s="15">
        <f ca="1">(BW683*DCF!I$46-DCF!I$5*MAX(BW683*DCF!I$46,0)-MAX(BW683-BV683,0)/Inputs!$B$24)*DCF!I$6</f>
        <v>-2225.3032996238853</v>
      </c>
      <c r="DE683" s="15">
        <f ca="1">(BX683*DCF!J$46-DCF!J$5*MAX(BX683*DCF!J$46,0)-MAX(BX683-BW683,0)/Inputs!$B$24)*DCF!J$6</f>
        <v>-13.104591307129835</v>
      </c>
      <c r="DF683" s="15">
        <f ca="1">(BY683*DCF!K$46-DCF!K$5*MAX(BY683*DCF!K$46,0)-MAX(BY683-BX683,0)/Inputs!$B$24)*DCF!K$6</f>
        <v>-666.24320042670672</v>
      </c>
      <c r="DG683" s="15">
        <f ca="1">(BZ683*DCF!L$46-DCF!L$5*MAX(BZ683*DCF!L$46,0)-MAX(BZ683-BY683,0)/Inputs!$B$24)*DCF!L$6</f>
        <v>339.19630424408268</v>
      </c>
      <c r="DH683" s="15">
        <f ca="1">(CA683*DCF!M$46-DCF!M$5*MAX(CA683*DCF!M$46,0)-MAX(CA683-BZ683,0)/Inputs!$B$24)*DCF!M$6</f>
        <v>1554.5078908793348</v>
      </c>
      <c r="DI683" s="15">
        <f ca="1">SUM(CB683:CL683)+BE683*DCF!M$10*(1+Inputs!$B$30)*(1-Inputs!$B$33)*(1-Inputs!$B$30/Inputs!$B$31)/(Inputs!$B$29-Inputs!$B$30)*DCF!M$6</f>
        <v>165679.28145337952</v>
      </c>
      <c r="DJ683" s="15">
        <f ca="1">SUM(CM683:CW683)+BP683*DCF!M$28*(1+Inputs!$B$30)*(1-Inputs!$B$33)*(1-Inputs!$B$30/Inputs!$B$31)/(Inputs!$B$29-Inputs!$B$30)*DCF!M$6</f>
        <v>233599.58422087101</v>
      </c>
      <c r="DK683" s="15">
        <f ca="1">SUM(CX683:DH683)+CA683*DCF!M$46*(1+Inputs!$B$30)*(1-Inputs!$B$33)*(1-Inputs!$B$30/Inputs!$B$31)/(Inputs!$B$29-Inputs!$B$30)*DCF!M$6</f>
        <v>135984.50786901356</v>
      </c>
      <c r="DM683" s="15">
        <f ca="1">DI683+DJ683+DK683+Inputs!$B$34+Inputs!$B$36-Inputs!$B$35</f>
        <v>612114.37354326411</v>
      </c>
    </row>
    <row r="684" spans="1:117" x14ac:dyDescent="0.75">
      <c r="A684" s="11">
        <v>671</v>
      </c>
      <c r="C684" s="24">
        <f t="shared" ref="C684:M693" ca="1" si="397">_xlfn.NORM.S.INV(RAND())</f>
        <v>-1.8970311085782534</v>
      </c>
      <c r="D684" s="24">
        <f t="shared" ca="1" si="397"/>
        <v>1.6642971853086395</v>
      </c>
      <c r="E684" s="24">
        <f t="shared" ca="1" si="397"/>
        <v>-0.58291135053463816</v>
      </c>
      <c r="F684" s="24">
        <f t="shared" ca="1" si="397"/>
        <v>-0.31357041390497997</v>
      </c>
      <c r="G684" s="24">
        <f t="shared" ca="1" si="397"/>
        <v>-0.25570892969290998</v>
      </c>
      <c r="H684" s="24">
        <f t="shared" ca="1" si="397"/>
        <v>-0.92532460441066822</v>
      </c>
      <c r="I684" s="24">
        <f t="shared" ca="1" si="397"/>
        <v>-0.15080422630843082</v>
      </c>
      <c r="J684" s="24">
        <f t="shared" ca="1" si="397"/>
        <v>6.7458299698564983E-2</v>
      </c>
      <c r="K684" s="24">
        <f t="shared" ca="1" si="397"/>
        <v>5.5771836331595187E-2</v>
      </c>
      <c r="L684" s="24">
        <f t="shared" ca="1" si="397"/>
        <v>-0.48532952391607498</v>
      </c>
      <c r="M684" s="24">
        <f t="shared" ca="1" si="397"/>
        <v>-2.3830104132649259</v>
      </c>
      <c r="N684" s="24">
        <f ca="1">SQRT(Inputs!$B$38)*C684+SQRT(1-Inputs!$B$38)*_xlfn.NORM.S.INV(RAND())</f>
        <v>-2.504781609078484</v>
      </c>
      <c r="O684" s="24">
        <f ca="1">SQRT(Inputs!$B$38)*D684+SQRT(1-Inputs!$B$38)*_xlfn.NORM.S.INV(RAND())</f>
        <v>0.37500991261821193</v>
      </c>
      <c r="P684" s="24">
        <f ca="1">SQRT(Inputs!$B$38)*E684+SQRT(1-Inputs!$B$38)*_xlfn.NORM.S.INV(RAND())</f>
        <v>0.48923077894455674</v>
      </c>
      <c r="Q684" s="24">
        <f ca="1">SQRT(Inputs!$B$38)*F684+SQRT(1-Inputs!$B$38)*_xlfn.NORM.S.INV(RAND())</f>
        <v>-0.82862226245564519</v>
      </c>
      <c r="R684" s="24">
        <f ca="1">SQRT(Inputs!$B$38)*G684+SQRT(1-Inputs!$B$38)*_xlfn.NORM.S.INV(RAND())</f>
        <v>0.33048874996380068</v>
      </c>
      <c r="S684" s="24">
        <f ca="1">SQRT(Inputs!$B$38)*H684+SQRT(1-Inputs!$B$38)*_xlfn.NORM.S.INV(RAND())</f>
        <v>-2.5025160896744572</v>
      </c>
      <c r="T684" s="24">
        <f ca="1">SQRT(Inputs!$B$38)*I684+SQRT(1-Inputs!$B$38)*_xlfn.NORM.S.INV(RAND())</f>
        <v>0.38837833214553819</v>
      </c>
      <c r="U684" s="24">
        <f ca="1">SQRT(Inputs!$B$38)*J684+SQRT(1-Inputs!$B$38)*_xlfn.NORM.S.INV(RAND())</f>
        <v>1.92281489680567</v>
      </c>
      <c r="V684" s="24">
        <f ca="1">SQRT(Inputs!$B$38)*K684+SQRT(1-Inputs!$B$38)*_xlfn.NORM.S.INV(RAND())</f>
        <v>0.19980917130394038</v>
      </c>
      <c r="W684" s="24">
        <f ca="1">SQRT(Inputs!$B$38)*L684+SQRT(1-Inputs!$B$38)*_xlfn.NORM.S.INV(RAND())</f>
        <v>-0.38617279525085446</v>
      </c>
      <c r="X684" s="24">
        <f ca="1">SQRT(Inputs!$B$38)*M684+SQRT(1-Inputs!$B$38)*_xlfn.NORM.S.INV(RAND())</f>
        <v>-0.73901330269183885</v>
      </c>
      <c r="Y684" s="24">
        <f ca="1">SQRT(Inputs!$B$38)*C684+SQRT(1-Inputs!$B$38)*_xlfn.NORM.S.INV(RAND())</f>
        <v>-0.97213729256922321</v>
      </c>
      <c r="Z684" s="24">
        <f ca="1">SQRT(Inputs!$B$38)*D684+SQRT(1-Inputs!$B$38)*_xlfn.NORM.S.INV(RAND())</f>
        <v>0.12543277802105346</v>
      </c>
      <c r="AA684" s="24">
        <f ca="1">SQRT(Inputs!$B$38)*E684+SQRT(1-Inputs!$B$38)*_xlfn.NORM.S.INV(RAND())</f>
        <v>-1.1818460808506526</v>
      </c>
      <c r="AB684" s="24">
        <f ca="1">SQRT(Inputs!$B$38)*F684+SQRT(1-Inputs!$B$38)*_xlfn.NORM.S.INV(RAND())</f>
        <v>-1.7192909251403949</v>
      </c>
      <c r="AC684" s="24">
        <f ca="1">SQRT(Inputs!$B$38)*G684+SQRT(1-Inputs!$B$38)*_xlfn.NORM.S.INV(RAND())</f>
        <v>0.95170323798683731</v>
      </c>
      <c r="AD684" s="24">
        <f ca="1">SQRT(Inputs!$B$38)*H684+SQRT(1-Inputs!$B$38)*_xlfn.NORM.S.INV(RAND())</f>
        <v>-1.4487887620367292</v>
      </c>
      <c r="AE684" s="24">
        <f ca="1">SQRT(Inputs!$B$38)*I684+SQRT(1-Inputs!$B$38)*_xlfn.NORM.S.INV(RAND())</f>
        <v>0.46185955591928268</v>
      </c>
      <c r="AF684" s="24">
        <f ca="1">SQRT(Inputs!$B$38)*J684+SQRT(1-Inputs!$B$38)*_xlfn.NORM.S.INV(RAND())</f>
        <v>-0.34047701509783895</v>
      </c>
      <c r="AG684" s="24">
        <f ca="1">SQRT(Inputs!$B$38)*K684+SQRT(1-Inputs!$B$38)*_xlfn.NORM.S.INV(RAND())</f>
        <v>1.257772343981675</v>
      </c>
      <c r="AH684" s="24">
        <f ca="1">SQRT(Inputs!$B$38)*L684+SQRT(1-Inputs!$B$38)*_xlfn.NORM.S.INV(RAND())</f>
        <v>-1.4940688371954423</v>
      </c>
      <c r="AI684" s="24">
        <f ca="1">SQRT(Inputs!$B$38)*M684+SQRT(1-Inputs!$B$38)*_xlfn.NORM.S.INV(RAND())</f>
        <v>-3.1744894309032228</v>
      </c>
      <c r="AJ684" s="24">
        <f ca="1">SQRT(Inputs!$B$38)*C684+SQRT(1-Inputs!$B$38)*_xlfn.NORM.S.INV(RAND())</f>
        <v>-0.33147760283268823</v>
      </c>
      <c r="AK684" s="24">
        <f ca="1">SQRT(Inputs!$B$38)*D684+SQRT(1-Inputs!$B$38)*_xlfn.NORM.S.INV(RAND())</f>
        <v>0.70730371998105102</v>
      </c>
      <c r="AL684" s="24">
        <f ca="1">SQRT(Inputs!$B$38)*E684+SQRT(1-Inputs!$B$38)*_xlfn.NORM.S.INV(RAND())</f>
        <v>-0.82912225823165997</v>
      </c>
      <c r="AM684" s="24">
        <f ca="1">SQRT(Inputs!$B$38)*F684+SQRT(1-Inputs!$B$38)*_xlfn.NORM.S.INV(RAND())</f>
        <v>0.4400779619540397</v>
      </c>
      <c r="AN684" s="24">
        <f ca="1">SQRT(Inputs!$B$38)*G684+SQRT(1-Inputs!$B$38)*_xlfn.NORM.S.INV(RAND())</f>
        <v>-1.0393323424818623</v>
      </c>
      <c r="AO684" s="24">
        <f ca="1">SQRT(Inputs!$B$38)*H684+SQRT(1-Inputs!$B$38)*_xlfn.NORM.S.INV(RAND())</f>
        <v>0.72298075453198762</v>
      </c>
      <c r="AP684" s="24">
        <f ca="1">SQRT(Inputs!$B$38)*I684+SQRT(1-Inputs!$B$38)*_xlfn.NORM.S.INV(RAND())</f>
        <v>0.26702650667566119</v>
      </c>
      <c r="AQ684" s="24">
        <f ca="1">SQRT(Inputs!$B$38)*J684+SQRT(1-Inputs!$B$38)*_xlfn.NORM.S.INV(RAND())</f>
        <v>-0.28115987279409127</v>
      </c>
      <c r="AR684" s="24">
        <f ca="1">SQRT(Inputs!$B$38)*K684+SQRT(1-Inputs!$B$38)*_xlfn.NORM.S.INV(RAND())</f>
        <v>0.78691612420648305</v>
      </c>
      <c r="AS684" s="24">
        <f ca="1">SQRT(Inputs!$B$38)*L684+SQRT(1-Inputs!$B$38)*_xlfn.NORM.S.INV(RAND())</f>
        <v>3.4304221105491028E-2</v>
      </c>
      <c r="AT684" s="24">
        <f ca="1">SQRT(Inputs!$B$38)*M684+SQRT(1-Inputs!$B$38)*_xlfn.NORM.S.INV(RAND())</f>
        <v>-0.82827186600277192</v>
      </c>
      <c r="AU684" s="15">
        <f ca="1">Inputs!$B$6*EXP($B$8-0.5*C$5^2+C$5*N684)</f>
        <v>3308.1874300019472</v>
      </c>
      <c r="AV684" s="15">
        <f t="shared" ca="1" si="365"/>
        <v>4255.114947056868</v>
      </c>
      <c r="AW684" s="15">
        <f t="shared" ca="1" si="366"/>
        <v>5542.2769376592869</v>
      </c>
      <c r="AX684" s="15">
        <f t="shared" ca="1" si="367"/>
        <v>6101.1129745586159</v>
      </c>
      <c r="AY684" s="15">
        <f t="shared" ca="1" si="368"/>
        <v>7749.5957922312273</v>
      </c>
      <c r="AZ684" s="15">
        <f t="shared" ca="1" si="369"/>
        <v>7195.0551578839277</v>
      </c>
      <c r="BA684" s="15">
        <f t="shared" ca="1" si="370"/>
        <v>9170.1791794384917</v>
      </c>
      <c r="BB684" s="15">
        <f t="shared" ca="1" si="371"/>
        <v>13612.331157697236</v>
      </c>
      <c r="BC684" s="15">
        <f t="shared" ca="1" si="372"/>
        <v>16996.317775373747</v>
      </c>
      <c r="BD684" s="15">
        <f t="shared" ca="1" si="373"/>
        <v>20083.416839324818</v>
      </c>
      <c r="BE684" s="15">
        <f t="shared" ca="1" si="374"/>
        <v>23007.704814145272</v>
      </c>
      <c r="BF684" s="15">
        <f ca="1">Inputs!$B$13*EXP($B$9-0.5*C$6^2+C$6*Y684)</f>
        <v>11406.575407007493</v>
      </c>
      <c r="BG684" s="15">
        <f t="shared" ca="1" si="375"/>
        <v>14219.816675944108</v>
      </c>
      <c r="BH684" s="15">
        <f t="shared" ca="1" si="376"/>
        <v>14281.385160394637</v>
      </c>
      <c r="BI684" s="15">
        <f t="shared" ca="1" si="377"/>
        <v>13417.65884571718</v>
      </c>
      <c r="BJ684" s="15">
        <f t="shared" ca="1" si="378"/>
        <v>18867.84477557123</v>
      </c>
      <c r="BK684" s="15">
        <f t="shared" ca="1" si="379"/>
        <v>19011.44981509732</v>
      </c>
      <c r="BL684" s="15">
        <f t="shared" ca="1" si="380"/>
        <v>24793.715914497461</v>
      </c>
      <c r="BM684" s="15">
        <f t="shared" ca="1" si="381"/>
        <v>29214.64193682346</v>
      </c>
      <c r="BN684" s="15">
        <f t="shared" ca="1" si="382"/>
        <v>41775.4402431739</v>
      </c>
      <c r="BO684" s="15">
        <f t="shared" ca="1" si="383"/>
        <v>43205.788414740477</v>
      </c>
      <c r="BP684" s="15">
        <f t="shared" ca="1" si="384"/>
        <v>37113.877512983679</v>
      </c>
      <c r="BQ684" s="15">
        <f ca="1">Inputs!$B$20*EXP($B$10-0.5*C$7^2+C$7*AJ684)</f>
        <v>3813.7159905483481</v>
      </c>
      <c r="BR684" s="15">
        <f t="shared" ca="1" si="385"/>
        <v>6477.9952110406384</v>
      </c>
      <c r="BS684" s="15">
        <f t="shared" ca="1" si="386"/>
        <v>6991.19885737595</v>
      </c>
      <c r="BT684" s="15">
        <f t="shared" ca="1" si="387"/>
        <v>10818.954454481391</v>
      </c>
      <c r="BU684" s="15">
        <f t="shared" ca="1" si="388"/>
        <v>11659.809932302001</v>
      </c>
      <c r="BV684" s="15">
        <f t="shared" ca="1" si="389"/>
        <v>19091.910841334677</v>
      </c>
      <c r="BW684" s="15">
        <f t="shared" ca="1" si="390"/>
        <v>28190.725374674421</v>
      </c>
      <c r="BX684" s="15">
        <f t="shared" ca="1" si="391"/>
        <v>37268.291368929684</v>
      </c>
      <c r="BY684" s="15">
        <f t="shared" ca="1" si="392"/>
        <v>60703.833580680388</v>
      </c>
      <c r="BZ684" s="15">
        <f t="shared" ca="1" si="393"/>
        <v>85714.820203199502</v>
      </c>
      <c r="CA684" s="15">
        <f t="shared" ca="1" si="394"/>
        <v>103924.2680793563</v>
      </c>
      <c r="CB684" s="15">
        <f ca="1">(AU684*DCF!C$10-DCF!C$5*MAX(AU684*DCF!C$10,0)-MAX(AU684-Inputs!$B$6,0)/Inputs!$B$10)*DCF!C$6</f>
        <v>849.57268853999938</v>
      </c>
      <c r="CC684" s="15">
        <f ca="1">(AV684*DCF!D$10-DCF!D$5*MAX(AV684*DCF!D$10,0)-MAX(AV684-AU684,0)/Inputs!$B$10)*DCF!D$6</f>
        <v>806.27194870743267</v>
      </c>
      <c r="CD684" s="15">
        <f ca="1">(AW684*DCF!E$10-DCF!E$5*MAX(AW684*DCF!E$10,0)-MAX(AW684-AV684,0)/Inputs!$B$10)*DCF!E$6</f>
        <v>989.70133546124919</v>
      </c>
      <c r="CE684" s="15">
        <f ca="1">(AX684*DCF!F$10-DCF!F$5*MAX(AX684*DCF!F$10,0)-MAX(AX684-AW684,0)/Inputs!$B$10)*DCF!F$6</f>
        <v>1215.5833149962568</v>
      </c>
      <c r="CF684" s="15">
        <f ca="1">(AY684*DCF!G$10-DCF!G$5*MAX(AY684*DCF!G$10,0)-MAX(AY684-AX684,0)/Inputs!$B$10)*DCF!G$6</f>
        <v>1279.8586572207396</v>
      </c>
      <c r="CG684" s="15">
        <f ca="1">(AZ684*DCF!H$10-DCF!H$5*MAX(AZ684*DCF!H$10,0)-MAX(AZ684-AY684,0)/Inputs!$B$10)*DCF!H$6</f>
        <v>1396.9251197862907</v>
      </c>
      <c r="CH684" s="15">
        <f ca="1">(BA684*DCF!I$10-DCF!I$5*MAX(BA684*DCF!I$10,0)-MAX(BA684-AZ684,0)/Inputs!$B$10)*DCF!I$6</f>
        <v>1351.0676653021665</v>
      </c>
      <c r="CI684" s="15">
        <f ca="1">(BB684*DCF!J$10-DCF!J$5*MAX(BB684*DCF!J$10,0)-MAX(BB684-BA684,0)/Inputs!$B$10)*DCF!J$6</f>
        <v>1662.7726801680858</v>
      </c>
      <c r="CJ684" s="15">
        <f ca="1">(BC684*DCF!K$10-DCF!K$5*MAX(BC684*DCF!K$10,0)-MAX(BC684-BB684,0)/Inputs!$B$10)*DCF!K$6</f>
        <v>2262.4275866679386</v>
      </c>
      <c r="CK684" s="15">
        <f ca="1">(BD684*DCF!L$10-DCF!L$5*MAX(BD684*DCF!L$10,0)-MAX(BD684-BC684,0)/Inputs!$B$10)*DCF!L$6</f>
        <v>2629.7492715085336</v>
      </c>
      <c r="CL684" s="15">
        <f ca="1">(BE684*DCF!M$10-DCF!M$5*MAX(BE684*DCF!M$10,0)-MAX(BE684-BD684,0)/Inputs!$B$10)*DCF!M$6</f>
        <v>2897.3472876629558</v>
      </c>
      <c r="CM684" s="15">
        <f ca="1">(BF684*DCF!C$28-DCF!C$5*MAX(BF684*DCF!C$28,0)-MAX(BF684-Inputs!$B$13,0)/Inputs!$B$17)*DCF!C$6</f>
        <v>3476.6911292206805</v>
      </c>
      <c r="CN684" s="15">
        <f ca="1">(BG684*DCF!D$28-DCF!D$5*MAX(BG684*DCF!D$28,0)-MAX(BG684-BF684,0)/Inputs!$B$17)*DCF!D$6</f>
        <v>3587.8706255046818</v>
      </c>
      <c r="CO684" s="15">
        <f ca="1">(BH684*DCF!E$28-DCF!E$5*MAX(BH684*DCF!E$28,0)-MAX(BH684-BG684,0)/Inputs!$B$17)*DCF!E$6</f>
        <v>4032.608277292481</v>
      </c>
      <c r="CP684" s="15">
        <f ca="1">(BI684*DCF!F$28-DCF!F$5*MAX(BI684*DCF!F$28,0)-MAX(BI684-BH684,0)/Inputs!$B$17)*DCF!F$6</f>
        <v>3642.5409439057726</v>
      </c>
      <c r="CQ684" s="15">
        <f ca="1">(BJ684*DCF!G$28-DCF!G$5*MAX(BJ684*DCF!G$28,0)-MAX(BJ684-BI684,0)/Inputs!$B$17)*DCF!G$6</f>
        <v>3978.7380448091371</v>
      </c>
      <c r="CR684" s="15">
        <f ca="1">(BK684*DCF!H$28-DCF!H$5*MAX(BK684*DCF!H$28,0)-MAX(BK684-BJ684,0)/Inputs!$B$17)*DCF!H$6</f>
        <v>4679.4290943567739</v>
      </c>
      <c r="CS684" s="15">
        <f ca="1">(BL684*DCF!I$28-DCF!I$5*MAX(BL684*DCF!I$28,0)-MAX(BL684-BK684,0)/Inputs!$B$17)*DCF!I$6</f>
        <v>5000.3851447248117</v>
      </c>
      <c r="CT684" s="15">
        <f ca="1">(BM684*DCF!J$28-DCF!J$5*MAX(BM684*DCF!J$28,0)-MAX(BM684-BL684,0)/Inputs!$B$17)*DCF!J$6</f>
        <v>5931.1117702337997</v>
      </c>
      <c r="CU684" s="15">
        <f ca="1">(BN684*DCF!K$28-DCF!K$5*MAX(BN684*DCF!K$28,0)-MAX(BN684-BM684,0)/Inputs!$B$17)*DCF!K$6</f>
        <v>7283.7420470739435</v>
      </c>
      <c r="CV684" s="15">
        <f ca="1">(BO684*DCF!L$28-DCF!L$5*MAX(BO684*DCF!L$28,0)-MAX(BO684-BN684,0)/Inputs!$B$17)*DCF!L$6</f>
        <v>8458.6153920782672</v>
      </c>
      <c r="CW684" s="15">
        <f ca="1">(BP684*DCF!M$28-DCF!M$5*MAX(BP684*DCF!M$28,0)-MAX(BP684-BO684,0)/Inputs!$B$17)*DCF!M$6</f>
        <v>6982.9975329345389</v>
      </c>
      <c r="CX684" s="15">
        <f ca="1">(BQ684*DCF!C$46-DCF!C$5*MAX(BQ684*DCF!C$46,0)-MAX(BQ684-Inputs!$B$20,0)/Inputs!$B$24)*DCF!C$6</f>
        <v>-1163.7755130819965</v>
      </c>
      <c r="CY684" s="15">
        <f ca="1">(BR684*DCF!D$46-DCF!D$5*MAX(BR684*DCF!D$46,0)-MAX(BR684-BQ684,0)/Inputs!$B$24)*DCF!D$6</f>
        <v>-2242.4685415820854</v>
      </c>
      <c r="CZ684" s="15">
        <f ca="1">(BS684*DCF!E$46-DCF!E$5*MAX(BS684*DCF!E$46,0)-MAX(BS684-BR684,0)/Inputs!$B$24)*DCF!E$6</f>
        <v>-1029.012186587637</v>
      </c>
      <c r="DA684" s="15">
        <f ca="1">(BT684*DCF!F$46-DCF!F$5*MAX(BT684*DCF!F$46,0)-MAX(BT684-BS684,0)/Inputs!$B$24)*DCF!F$6</f>
        <v>-2181.7114835144366</v>
      </c>
      <c r="DB684" s="15">
        <f ca="1">(BU684*DCF!G$46-DCF!G$5*MAX(BU684*DCF!G$46,0)-MAX(BU684-BT684,0)/Inputs!$B$24)*DCF!G$6</f>
        <v>-675.06013861423219</v>
      </c>
      <c r="DC684" s="15">
        <f ca="1">(BV684*DCF!H$46-DCF!H$5*MAX(BV684*DCF!H$46,0)-MAX(BV684-BU684,0)/Inputs!$B$24)*DCF!H$6</f>
        <v>-2309.479820244117</v>
      </c>
      <c r="DD684" s="15">
        <f ca="1">(BW684*DCF!I$46-DCF!I$5*MAX(BW684*DCF!I$46,0)-MAX(BW684-BV684,0)/Inputs!$B$24)*DCF!I$6</f>
        <v>-1960.8419314622026</v>
      </c>
      <c r="DE684" s="15">
        <f ca="1">(BX684*DCF!J$46-DCF!J$5*MAX(BX684*DCF!J$46,0)-MAX(BX684-BW684,0)/Inputs!$B$24)*DCF!J$6</f>
        <v>-843.92046175496694</v>
      </c>
      <c r="DF684" s="15">
        <f ca="1">(BY684*DCF!K$46-DCF!K$5*MAX(BY684*DCF!K$46,0)-MAX(BY684-BX684,0)/Inputs!$B$24)*DCF!K$6</f>
        <v>-2273.4781902125492</v>
      </c>
      <c r="DG684" s="15">
        <f ca="1">(BZ684*DCF!L$46-DCF!L$5*MAX(BZ684*DCF!L$46,0)-MAX(BZ684-BY684,0)/Inputs!$B$24)*DCF!L$6</f>
        <v>265.00003330910056</v>
      </c>
      <c r="DH684" s="15">
        <f ca="1">(CA684*DCF!M$46-DCF!M$5*MAX(CA684*DCF!M$46,0)-MAX(CA684-BZ684,0)/Inputs!$B$24)*DCF!M$6</f>
        <v>4340.4567082545755</v>
      </c>
      <c r="DI684" s="15">
        <f ca="1">SUM(CB684:CL684)+BE684*DCF!M$10*(1+Inputs!$B$30)*(1-Inputs!$B$33)*(1-Inputs!$B$30/Inputs!$B$31)/(Inputs!$B$29-Inputs!$B$30)*DCF!M$6</f>
        <v>81372.024299187149</v>
      </c>
      <c r="DJ684" s="15">
        <f ca="1">SUM(CM684:CW684)+BP684*DCF!M$28*(1+Inputs!$B$30)*(1-Inputs!$B$33)*(1-Inputs!$B$30/Inputs!$B$31)/(Inputs!$B$29-Inputs!$B$30)*DCF!M$6</f>
        <v>194772.61253394251</v>
      </c>
      <c r="DK684" s="15">
        <f ca="1">SUM(CX684:DH684)+CA684*DCF!M$46*(1+Inputs!$B$30)*(1-Inputs!$B$33)*(1-Inputs!$B$30/Inputs!$B$31)/(Inputs!$B$29-Inputs!$B$30)*DCF!M$6</f>
        <v>150604.9375417452</v>
      </c>
      <c r="DM684" s="15">
        <f ca="1">DI684+DJ684+DK684+Inputs!$B$34+Inputs!$B$36-Inputs!$B$35</f>
        <v>503600.57437487482</v>
      </c>
    </row>
    <row r="685" spans="1:117" x14ac:dyDescent="0.75">
      <c r="A685" s="11">
        <v>672</v>
      </c>
      <c r="C685" s="24">
        <f t="shared" ca="1" si="397"/>
        <v>0.1840305373301368</v>
      </c>
      <c r="D685" s="24">
        <f t="shared" ca="1" si="397"/>
        <v>-0.67620733444164904</v>
      </c>
      <c r="E685" s="24">
        <f t="shared" ca="1" si="397"/>
        <v>-0.90806019212123368</v>
      </c>
      <c r="F685" s="24">
        <f t="shared" ca="1" si="397"/>
        <v>1.2865315103427384</v>
      </c>
      <c r="G685" s="24">
        <f t="shared" ca="1" si="397"/>
        <v>-1.0327130841985872</v>
      </c>
      <c r="H685" s="24">
        <f t="shared" ca="1" si="397"/>
        <v>-0.81954711746078623</v>
      </c>
      <c r="I685" s="24">
        <f t="shared" ca="1" si="397"/>
        <v>-0.97859503879174592</v>
      </c>
      <c r="J685" s="24">
        <f t="shared" ca="1" si="397"/>
        <v>-0.24335801370288435</v>
      </c>
      <c r="K685" s="24">
        <f t="shared" ca="1" si="397"/>
        <v>0.18381856048377831</v>
      </c>
      <c r="L685" s="24">
        <f t="shared" ca="1" si="397"/>
        <v>-0.74003929828679427</v>
      </c>
      <c r="M685" s="24">
        <f t="shared" ca="1" si="397"/>
        <v>-0.17266873574234501</v>
      </c>
      <c r="N685" s="24">
        <f ca="1">SQRT(Inputs!$B$38)*C685+SQRT(1-Inputs!$B$38)*_xlfn.NORM.S.INV(RAND())</f>
        <v>0.35994833149389327</v>
      </c>
      <c r="O685" s="24">
        <f ca="1">SQRT(Inputs!$B$38)*D685+SQRT(1-Inputs!$B$38)*_xlfn.NORM.S.INV(RAND())</f>
        <v>-0.52098944579767159</v>
      </c>
      <c r="P685" s="24">
        <f ca="1">SQRT(Inputs!$B$38)*E685+SQRT(1-Inputs!$B$38)*_xlfn.NORM.S.INV(RAND())</f>
        <v>-0.63389446784359382</v>
      </c>
      <c r="Q685" s="24">
        <f ca="1">SQRT(Inputs!$B$38)*F685+SQRT(1-Inputs!$B$38)*_xlfn.NORM.S.INV(RAND())</f>
        <v>-0.17012782445694097</v>
      </c>
      <c r="R685" s="24">
        <f ca="1">SQRT(Inputs!$B$38)*G685+SQRT(1-Inputs!$B$38)*_xlfn.NORM.S.INV(RAND())</f>
        <v>0.45666345741296188</v>
      </c>
      <c r="S685" s="24">
        <f ca="1">SQRT(Inputs!$B$38)*H685+SQRT(1-Inputs!$B$38)*_xlfn.NORM.S.INV(RAND())</f>
        <v>0.55367506339135897</v>
      </c>
      <c r="T685" s="24">
        <f ca="1">SQRT(Inputs!$B$38)*I685+SQRT(1-Inputs!$B$38)*_xlfn.NORM.S.INV(RAND())</f>
        <v>-1.0520267571811979</v>
      </c>
      <c r="U685" s="24">
        <f ca="1">SQRT(Inputs!$B$38)*J685+SQRT(1-Inputs!$B$38)*_xlfn.NORM.S.INV(RAND())</f>
        <v>0.9730407409106101</v>
      </c>
      <c r="V685" s="24">
        <f ca="1">SQRT(Inputs!$B$38)*K685+SQRT(1-Inputs!$B$38)*_xlfn.NORM.S.INV(RAND())</f>
        <v>-0.82601452338752412</v>
      </c>
      <c r="W685" s="24">
        <f ca="1">SQRT(Inputs!$B$38)*L685+SQRT(1-Inputs!$B$38)*_xlfn.NORM.S.INV(RAND())</f>
        <v>-5.7112216668375904E-2</v>
      </c>
      <c r="X685" s="24">
        <f ca="1">SQRT(Inputs!$B$38)*M685+SQRT(1-Inputs!$B$38)*_xlfn.NORM.S.INV(RAND())</f>
        <v>-0.78093868619345419</v>
      </c>
      <c r="Y685" s="24">
        <f ca="1">SQRT(Inputs!$B$38)*C685+SQRT(1-Inputs!$B$38)*_xlfn.NORM.S.INV(RAND())</f>
        <v>0.18768270923709546</v>
      </c>
      <c r="Z685" s="24">
        <f ca="1">SQRT(Inputs!$B$38)*D685+SQRT(1-Inputs!$B$38)*_xlfn.NORM.S.INV(RAND())</f>
        <v>0.82401845852106703</v>
      </c>
      <c r="AA685" s="24">
        <f ca="1">SQRT(Inputs!$B$38)*E685+SQRT(1-Inputs!$B$38)*_xlfn.NORM.S.INV(RAND())</f>
        <v>1.6386522949179234</v>
      </c>
      <c r="AB685" s="24">
        <f ca="1">SQRT(Inputs!$B$38)*F685+SQRT(1-Inputs!$B$38)*_xlfn.NORM.S.INV(RAND())</f>
        <v>0.13227368564084274</v>
      </c>
      <c r="AC685" s="24">
        <f ca="1">SQRT(Inputs!$B$38)*G685+SQRT(1-Inputs!$B$38)*_xlfn.NORM.S.INV(RAND())</f>
        <v>-0.67933857971545597</v>
      </c>
      <c r="AD685" s="24">
        <f ca="1">SQRT(Inputs!$B$38)*H685+SQRT(1-Inputs!$B$38)*_xlfn.NORM.S.INV(RAND())</f>
        <v>-0.40657762451478396</v>
      </c>
      <c r="AE685" s="24">
        <f ca="1">SQRT(Inputs!$B$38)*I685+SQRT(1-Inputs!$B$38)*_xlfn.NORM.S.INV(RAND())</f>
        <v>-1.2956355353264626</v>
      </c>
      <c r="AF685" s="24">
        <f ca="1">SQRT(Inputs!$B$38)*J685+SQRT(1-Inputs!$B$38)*_xlfn.NORM.S.INV(RAND())</f>
        <v>0.3456131545440323</v>
      </c>
      <c r="AG685" s="24">
        <f ca="1">SQRT(Inputs!$B$38)*K685+SQRT(1-Inputs!$B$38)*_xlfn.NORM.S.INV(RAND())</f>
        <v>-1.0886170806899014</v>
      </c>
      <c r="AH685" s="24">
        <f ca="1">SQRT(Inputs!$B$38)*L685+SQRT(1-Inputs!$B$38)*_xlfn.NORM.S.INV(RAND())</f>
        <v>-0.56382797969157994</v>
      </c>
      <c r="AI685" s="24">
        <f ca="1">SQRT(Inputs!$B$38)*M685+SQRT(1-Inputs!$B$38)*_xlfn.NORM.S.INV(RAND())</f>
        <v>-1.1686411607174123</v>
      </c>
      <c r="AJ685" s="24">
        <f ca="1">SQRT(Inputs!$B$38)*C685+SQRT(1-Inputs!$B$38)*_xlfn.NORM.S.INV(RAND())</f>
        <v>0.86519961770955489</v>
      </c>
      <c r="AK685" s="24">
        <f ca="1">SQRT(Inputs!$B$38)*D685+SQRT(1-Inputs!$B$38)*_xlfn.NORM.S.INV(RAND())</f>
        <v>-0.630405588074192</v>
      </c>
      <c r="AL685" s="24">
        <f ca="1">SQRT(Inputs!$B$38)*E685+SQRT(1-Inputs!$B$38)*_xlfn.NORM.S.INV(RAND())</f>
        <v>-1.102754623779997</v>
      </c>
      <c r="AM685" s="24">
        <f ca="1">SQRT(Inputs!$B$38)*F685+SQRT(1-Inputs!$B$38)*_xlfn.NORM.S.INV(RAND())</f>
        <v>2.045925005690381</v>
      </c>
      <c r="AN685" s="24">
        <f ca="1">SQRT(Inputs!$B$38)*G685+SQRT(1-Inputs!$B$38)*_xlfn.NORM.S.INV(RAND())</f>
        <v>-2.3093146373172111</v>
      </c>
      <c r="AO685" s="24">
        <f ca="1">SQRT(Inputs!$B$38)*H685+SQRT(1-Inputs!$B$38)*_xlfn.NORM.S.INV(RAND())</f>
        <v>-7.4314683594988717E-2</v>
      </c>
      <c r="AP685" s="24">
        <f ca="1">SQRT(Inputs!$B$38)*I685+SQRT(1-Inputs!$B$38)*_xlfn.NORM.S.INV(RAND())</f>
        <v>0.17399370003875769</v>
      </c>
      <c r="AQ685" s="24">
        <f ca="1">SQRT(Inputs!$B$38)*J685+SQRT(1-Inputs!$B$38)*_xlfn.NORM.S.INV(RAND())</f>
        <v>0.59920042612570923</v>
      </c>
      <c r="AR685" s="24">
        <f ca="1">SQRT(Inputs!$B$38)*K685+SQRT(1-Inputs!$B$38)*_xlfn.NORM.S.INV(RAND())</f>
        <v>-0.7640375084733082</v>
      </c>
      <c r="AS685" s="24">
        <f ca="1">SQRT(Inputs!$B$38)*L685+SQRT(1-Inputs!$B$38)*_xlfn.NORM.S.INV(RAND())</f>
        <v>-0.44018434982540683</v>
      </c>
      <c r="AT685" s="24">
        <f ca="1">SQRT(Inputs!$B$38)*M685+SQRT(1-Inputs!$B$38)*_xlfn.NORM.S.INV(RAND())</f>
        <v>-1.5498003371355997</v>
      </c>
      <c r="AU685" s="15">
        <f ca="1">Inputs!$B$6*EXP($B$8-0.5*C$5^2+C$5*N685)</f>
        <v>5259.958203296901</v>
      </c>
      <c r="AV685" s="15">
        <f t="shared" ca="1" si="365"/>
        <v>5930.4722060242802</v>
      </c>
      <c r="AW685" s="15">
        <f t="shared" ca="1" si="366"/>
        <v>6638.5863342218154</v>
      </c>
      <c r="AX685" s="15">
        <f t="shared" ca="1" si="367"/>
        <v>7934.5960891303976</v>
      </c>
      <c r="AY685" s="15">
        <f t="shared" ca="1" si="368"/>
        <v>10228.087493522202</v>
      </c>
      <c r="AZ685" s="15">
        <f t="shared" ca="1" si="369"/>
        <v>13295.650249402721</v>
      </c>
      <c r="BA685" s="15">
        <f t="shared" ca="1" si="370"/>
        <v>14574.12058003136</v>
      </c>
      <c r="BB685" s="15">
        <f t="shared" ca="1" si="371"/>
        <v>19670.284771988892</v>
      </c>
      <c r="BC685" s="15">
        <f t="shared" ca="1" si="372"/>
        <v>22244.773830789563</v>
      </c>
      <c r="BD685" s="15">
        <f t="shared" ca="1" si="373"/>
        <v>27106.756563115399</v>
      </c>
      <c r="BE685" s="15">
        <f t="shared" ca="1" si="374"/>
        <v>30935.337824775739</v>
      </c>
      <c r="BF685" s="15">
        <f ca="1">Inputs!$B$13*EXP($B$9-0.5*C$6^2+C$6*Y685)</f>
        <v>14355.334507532745</v>
      </c>
      <c r="BG685" s="15">
        <f t="shared" ca="1" si="375"/>
        <v>20299.979074182069</v>
      </c>
      <c r="BH685" s="15">
        <f t="shared" ca="1" si="376"/>
        <v>32548.809455255778</v>
      </c>
      <c r="BI685" s="15">
        <f t="shared" ca="1" si="377"/>
        <v>40664.16987550426</v>
      </c>
      <c r="BJ685" s="15">
        <f t="shared" ca="1" si="378"/>
        <v>45201.372003887882</v>
      </c>
      <c r="BK685" s="15">
        <f t="shared" ca="1" si="379"/>
        <v>52488.798800194956</v>
      </c>
      <c r="BL685" s="15">
        <f t="shared" ca="1" si="380"/>
        <v>54510.423381729888</v>
      </c>
      <c r="BM685" s="15">
        <f t="shared" ca="1" si="381"/>
        <v>69944.568535424114</v>
      </c>
      <c r="BN685" s="15">
        <f t="shared" ca="1" si="382"/>
        <v>75502.066995213361</v>
      </c>
      <c r="BO685" s="15">
        <f t="shared" ca="1" si="383"/>
        <v>87004.279990351424</v>
      </c>
      <c r="BP685" s="15">
        <f t="shared" ca="1" si="384"/>
        <v>93806.029829967156</v>
      </c>
      <c r="BQ685" s="15">
        <f ca="1">Inputs!$B$20*EXP($B$10-0.5*C$7^2+C$7*AJ685)</f>
        <v>5830.1616834821943</v>
      </c>
      <c r="BR685" s="15">
        <f t="shared" ca="1" si="385"/>
        <v>6475.4754768570592</v>
      </c>
      <c r="BS685" s="15">
        <f t="shared" ca="1" si="386"/>
        <v>6460.2950920187332</v>
      </c>
      <c r="BT685" s="15">
        <f t="shared" ca="1" si="387"/>
        <v>15234.887626407519</v>
      </c>
      <c r="BU685" s="15">
        <f t="shared" ca="1" si="388"/>
        <v>12075.019808252035</v>
      </c>
      <c r="BV685" s="15">
        <f t="shared" ca="1" si="389"/>
        <v>16520.898920598909</v>
      </c>
      <c r="BW685" s="15">
        <f t="shared" ca="1" si="390"/>
        <v>23918.785754515873</v>
      </c>
      <c r="BX685" s="15">
        <f t="shared" ca="1" si="391"/>
        <v>37724.262720316139</v>
      </c>
      <c r="BY685" s="15">
        <f t="shared" ca="1" si="392"/>
        <v>45669.545381997297</v>
      </c>
      <c r="BZ685" s="15">
        <f t="shared" ca="1" si="393"/>
        <v>59099.562128760525</v>
      </c>
      <c r="CA685" s="15">
        <f t="shared" ca="1" si="394"/>
        <v>63032.094731563484</v>
      </c>
      <c r="CB685" s="15">
        <f ca="1">(AU685*DCF!C$10-DCF!C$5*MAX(AU685*DCF!C$10,0)-MAX(AU685-Inputs!$B$6,0)/Inputs!$B$10)*DCF!C$6</f>
        <v>1040.9515156015348</v>
      </c>
      <c r="CC685" s="15">
        <f ca="1">(AV685*DCF!D$10-DCF!D$5*MAX(AV685*DCF!D$10,0)-MAX(AV685-AU685,0)/Inputs!$B$10)*DCF!D$6</f>
        <v>1282.0251316210638</v>
      </c>
      <c r="CD685" s="15">
        <f ca="1">(AW685*DCF!E$10-DCF!E$5*MAX(AW685*DCF!E$10,0)-MAX(AW685-AV685,0)/Inputs!$B$10)*DCF!E$6</f>
        <v>1373.2472813075892</v>
      </c>
      <c r="CE685" s="15">
        <f ca="1">(AX685*DCF!F$10-DCF!F$5*MAX(AX685*DCF!F$10,0)-MAX(AX685-AW685,0)/Inputs!$B$10)*DCF!F$6</f>
        <v>1462.4421828782245</v>
      </c>
      <c r="CF685" s="15">
        <f ca="1">(AY685*DCF!G$10-DCF!G$5*MAX(AY685*DCF!G$10,0)-MAX(AY685-AX685,0)/Inputs!$B$10)*DCF!G$6</f>
        <v>1666.5449148152275</v>
      </c>
      <c r="CG685" s="15">
        <f ca="1">(AZ685*DCF!H$10-DCF!H$5*MAX(AZ685*DCF!H$10,0)-MAX(AZ685-AY685,0)/Inputs!$B$10)*DCF!H$6</f>
        <v>2036.6592720107622</v>
      </c>
      <c r="CH685" s="15">
        <f ca="1">(BA685*DCF!I$10-DCF!I$5*MAX(BA685*DCF!I$10,0)-MAX(BA685-AZ685,0)/Inputs!$B$10)*DCF!I$6</f>
        <v>2452.4462366562502</v>
      </c>
      <c r="CI685" s="15">
        <f ca="1">(BB685*DCF!J$10-DCF!J$5*MAX(BB685*DCF!J$10,0)-MAX(BB685-BA685,0)/Inputs!$B$10)*DCF!J$6</f>
        <v>2603.2268030679966</v>
      </c>
      <c r="CJ685" s="15">
        <f ca="1">(BC685*DCF!K$10-DCF!K$5*MAX(BC685*DCF!K$10,0)-MAX(BC685-BB685,0)/Inputs!$B$10)*DCF!K$6</f>
        <v>3220.6620563271331</v>
      </c>
      <c r="CK685" s="15">
        <f ca="1">(BD685*DCF!L$10-DCF!L$5*MAX(BD685*DCF!L$10,0)-MAX(BD685-BC685,0)/Inputs!$B$10)*DCF!L$6</f>
        <v>3459.4812612618803</v>
      </c>
      <c r="CL685" s="15">
        <f ca="1">(BE685*DCF!M$10-DCF!M$5*MAX(BE685*DCF!M$10,0)-MAX(BE685-BD685,0)/Inputs!$B$10)*DCF!M$6</f>
        <v>3908.0113464343945</v>
      </c>
      <c r="CM685" s="15">
        <f ca="1">(BF685*DCF!C$28-DCF!C$5*MAX(BF685*DCF!C$28,0)-MAX(BF685-Inputs!$B$13,0)/Inputs!$B$17)*DCF!C$6</f>
        <v>3695.6263476858044</v>
      </c>
      <c r="CN685" s="15">
        <f ca="1">(BG685*DCF!D$28-DCF!D$5*MAX(BG685*DCF!D$28,0)-MAX(BG685-BF685,0)/Inputs!$B$17)*DCF!D$6</f>
        <v>4710.5467864350385</v>
      </c>
      <c r="CO685" s="15">
        <f ca="1">(BH685*DCF!E$28-DCF!E$5*MAX(BH685*DCF!E$28,0)-MAX(BH685-BG685,0)/Inputs!$B$17)*DCF!E$6</f>
        <v>6804.3265506369107</v>
      </c>
      <c r="CP685" s="15">
        <f ca="1">(BI685*DCF!F$28-DCF!F$5*MAX(BI685*DCF!F$28,0)-MAX(BI685-BH685,0)/Inputs!$B$17)*DCF!F$6</f>
        <v>9561.7213543301914</v>
      </c>
      <c r="CQ685" s="15">
        <f ca="1">(BJ685*DCF!G$28-DCF!G$5*MAX(BJ685*DCF!G$28,0)-MAX(BJ685-BI685,0)/Inputs!$B$17)*DCF!G$6</f>
        <v>10964.726332319893</v>
      </c>
      <c r="CR685" s="15">
        <f ca="1">(BK685*DCF!H$28-DCF!H$5*MAX(BK685*DCF!H$28,0)-MAX(BK685-BJ685,0)/Inputs!$B$17)*DCF!H$6</f>
        <v>11848.79742486438</v>
      </c>
      <c r="CS685" s="15">
        <f ca="1">(BL685*DCF!I$28-DCF!I$5*MAX(BL685*DCF!I$28,0)-MAX(BL685-BK685,0)/Inputs!$B$17)*DCF!I$6</f>
        <v>12528.126506853832</v>
      </c>
      <c r="CT685" s="15">
        <f ca="1">(BM685*DCF!J$28-DCF!J$5*MAX(BM685*DCF!J$28,0)-MAX(BM685-BL685,0)/Inputs!$B$17)*DCF!J$6</f>
        <v>13557.003762916809</v>
      </c>
      <c r="CU685" s="15">
        <f ca="1">(BN685*DCF!K$28-DCF!K$5*MAX(BN685*DCF!K$28,0)-MAX(BN685-BM685,0)/Inputs!$B$17)*DCF!K$6</f>
        <v>15264.051070280182</v>
      </c>
      <c r="CV685" s="15">
        <f ca="1">(BO685*DCF!L$28-DCF!L$5*MAX(BO685*DCF!L$28,0)-MAX(BO685-BN685,0)/Inputs!$B$17)*DCF!L$6</f>
        <v>16057.685486736831</v>
      </c>
      <c r="CW685" s="15">
        <f ca="1">(BP685*DCF!M$28-DCF!M$5*MAX(BP685*DCF!M$28,0)-MAX(BP685-BO685,0)/Inputs!$B$17)*DCF!M$6</f>
        <v>16938.684818144993</v>
      </c>
      <c r="CX685" s="15">
        <f ca="1">(BQ685*DCF!C$46-DCF!C$5*MAX(BQ685*DCF!C$46,0)-MAX(BQ685-Inputs!$B$20,0)/Inputs!$B$24)*DCF!C$6</f>
        <v>-2560.8510509114508</v>
      </c>
      <c r="CY685" s="15">
        <f ca="1">(BR685*DCF!D$46-DCF!D$5*MAX(BR685*DCF!D$46,0)-MAX(BR685-BQ685,0)/Inputs!$B$24)*DCF!D$6</f>
        <v>-1380.5626929015307</v>
      </c>
      <c r="CZ685" s="15">
        <f ca="1">(BS685*DCF!E$46-DCF!E$5*MAX(BS685*DCF!E$46,0)-MAX(BS685-BR685,0)/Inputs!$B$24)*DCF!E$6</f>
        <v>-763.94114284887712</v>
      </c>
      <c r="DA685" s="15">
        <f ca="1">(BT685*DCF!F$46-DCF!F$5*MAX(BT685*DCF!F$46,0)-MAX(BT685-BS685,0)/Inputs!$B$24)*DCF!F$6</f>
        <v>-4304.6073670630794</v>
      </c>
      <c r="DB685" s="15">
        <f ca="1">(BU685*DCF!G$46-DCF!G$5*MAX(BU685*DCF!G$46,0)-MAX(BU685-BT685,0)/Inputs!$B$24)*DCF!G$6</f>
        <v>-406.17980902350433</v>
      </c>
      <c r="DC685" s="15">
        <f ca="1">(BV685*DCF!H$46-DCF!H$5*MAX(BV685*DCF!H$46,0)-MAX(BV685-BU685,0)/Inputs!$B$24)*DCF!H$6</f>
        <v>-1381.5296938085198</v>
      </c>
      <c r="DD685" s="15">
        <f ca="1">(BW685*DCF!I$46-DCF!I$5*MAX(BW685*DCF!I$46,0)-MAX(BW685-BV685,0)/Inputs!$B$24)*DCF!I$6</f>
        <v>-1571.2334914839753</v>
      </c>
      <c r="DE685" s="15">
        <f ca="1">(BX685*DCF!J$46-DCF!J$5*MAX(BX685*DCF!J$46,0)-MAX(BX685-BW685,0)/Inputs!$B$24)*DCF!J$6</f>
        <v>-2078.5584713787525</v>
      </c>
      <c r="DF685" s="15">
        <f ca="1">(BY685*DCF!K$46-DCF!K$5*MAX(BY685*DCF!K$46,0)-MAX(BY685-BX685,0)/Inputs!$B$24)*DCF!K$6</f>
        <v>662.41408173896707</v>
      </c>
      <c r="DG685" s="15">
        <f ca="1">(BZ685*DCF!L$46-DCF!L$5*MAX(BZ685*DCF!L$46,0)-MAX(BZ685-BY685,0)/Inputs!$B$24)*DCF!L$6</f>
        <v>1046.0222484922297</v>
      </c>
      <c r="DH685" s="15">
        <f ca="1">(CA685*DCF!M$46-DCF!M$5*MAX(CA685*DCF!M$46,0)-MAX(CA685-BZ685,0)/Inputs!$B$24)*DCF!M$6</f>
        <v>4119.3484758312943</v>
      </c>
      <c r="DI685" s="15">
        <f ca="1">SUM(CB685:CL685)+BE685*DCF!M$10*(1+Inputs!$B$30)*(1-Inputs!$B$33)*(1-Inputs!$B$30/Inputs!$B$31)/(Inputs!$B$29-Inputs!$B$30)*DCF!M$6</f>
        <v>110599.15224582596</v>
      </c>
      <c r="DJ685" s="15">
        <f ca="1">SUM(CM685:CW685)+BP685*DCF!M$28*(1+Inputs!$B$30)*(1-Inputs!$B$33)*(1-Inputs!$B$30/Inputs!$B$31)/(Inputs!$B$29-Inputs!$B$30)*DCF!M$6</f>
        <v>470015.85840537149</v>
      </c>
      <c r="DK685" s="15">
        <f ca="1">SUM(CX685:DH685)+CA685*DCF!M$46*(1+Inputs!$B$30)*(1-Inputs!$B$33)*(1-Inputs!$B$30/Inputs!$B$31)/(Inputs!$B$29-Inputs!$B$30)*DCF!M$6</f>
        <v>88835.406170589849</v>
      </c>
      <c r="DM685" s="15">
        <f ca="1">DI685+DJ685+DK685+Inputs!$B$34+Inputs!$B$36-Inputs!$B$35</f>
        <v>746301.41682178725</v>
      </c>
    </row>
    <row r="686" spans="1:117" x14ac:dyDescent="0.75">
      <c r="A686" s="11">
        <v>673</v>
      </c>
      <c r="C686" s="24">
        <f t="shared" ca="1" si="397"/>
        <v>1.324721342080553</v>
      </c>
      <c r="D686" s="24">
        <f t="shared" ca="1" si="397"/>
        <v>-0.47996730599976245</v>
      </c>
      <c r="E686" s="24">
        <f t="shared" ca="1" si="397"/>
        <v>0.72225522700668165</v>
      </c>
      <c r="F686" s="24">
        <f t="shared" ca="1" si="397"/>
        <v>1.562016007017285</v>
      </c>
      <c r="G686" s="24">
        <f t="shared" ca="1" si="397"/>
        <v>-1.0031218964134279</v>
      </c>
      <c r="H686" s="24">
        <f t="shared" ca="1" si="397"/>
        <v>-0.64618397054602617</v>
      </c>
      <c r="I686" s="24">
        <f t="shared" ca="1" si="397"/>
        <v>-0.3293334301292824</v>
      </c>
      <c r="J686" s="24">
        <f t="shared" ca="1" si="397"/>
        <v>0.26154520587794911</v>
      </c>
      <c r="K686" s="24">
        <f t="shared" ca="1" si="397"/>
        <v>-0.29759751092685999</v>
      </c>
      <c r="L686" s="24">
        <f t="shared" ca="1" si="397"/>
        <v>1.3221273573577565</v>
      </c>
      <c r="M686" s="24">
        <f t="shared" ca="1" si="397"/>
        <v>-1.611915284792302</v>
      </c>
      <c r="N686" s="24">
        <f ca="1">SQRT(Inputs!$B$38)*C686+SQRT(1-Inputs!$B$38)*_xlfn.NORM.S.INV(RAND())</f>
        <v>0.92738052623339062</v>
      </c>
      <c r="O686" s="24">
        <f ca="1">SQRT(Inputs!$B$38)*D686+SQRT(1-Inputs!$B$38)*_xlfn.NORM.S.INV(RAND())</f>
        <v>9.2902677687418445E-2</v>
      </c>
      <c r="P686" s="24">
        <f ca="1">SQRT(Inputs!$B$38)*E686+SQRT(1-Inputs!$B$38)*_xlfn.NORM.S.INV(RAND())</f>
        <v>-1.3305298640364804</v>
      </c>
      <c r="Q686" s="24">
        <f ca="1">SQRT(Inputs!$B$38)*F686+SQRT(1-Inputs!$B$38)*_xlfn.NORM.S.INV(RAND())</f>
        <v>0.51765522592923441</v>
      </c>
      <c r="R686" s="24">
        <f ca="1">SQRT(Inputs!$B$38)*G686+SQRT(1-Inputs!$B$38)*_xlfn.NORM.S.INV(RAND())</f>
        <v>-0.98721930387671852</v>
      </c>
      <c r="S686" s="24">
        <f ca="1">SQRT(Inputs!$B$38)*H686+SQRT(1-Inputs!$B$38)*_xlfn.NORM.S.INV(RAND())</f>
        <v>-0.2110002754357348</v>
      </c>
      <c r="T686" s="24">
        <f ca="1">SQRT(Inputs!$B$38)*I686+SQRT(1-Inputs!$B$38)*_xlfn.NORM.S.INV(RAND())</f>
        <v>-0.27304400542679558</v>
      </c>
      <c r="U686" s="24">
        <f ca="1">SQRT(Inputs!$B$38)*J686+SQRT(1-Inputs!$B$38)*_xlfn.NORM.S.INV(RAND())</f>
        <v>-0.52572959837991462</v>
      </c>
      <c r="V686" s="24">
        <f ca="1">SQRT(Inputs!$B$38)*K686+SQRT(1-Inputs!$B$38)*_xlfn.NORM.S.INV(RAND())</f>
        <v>-0.16277070343380504</v>
      </c>
      <c r="W686" s="24">
        <f ca="1">SQRT(Inputs!$B$38)*L686+SQRT(1-Inputs!$B$38)*_xlfn.NORM.S.INV(RAND())</f>
        <v>0.78118799799641647</v>
      </c>
      <c r="X686" s="24">
        <f ca="1">SQRT(Inputs!$B$38)*M686+SQRT(1-Inputs!$B$38)*_xlfn.NORM.S.INV(RAND())</f>
        <v>-1.9004551844612751</v>
      </c>
      <c r="Y686" s="24">
        <f ca="1">SQRT(Inputs!$B$38)*C686+SQRT(1-Inputs!$B$38)*_xlfn.NORM.S.INV(RAND())</f>
        <v>1.4096576378014309</v>
      </c>
      <c r="Z686" s="24">
        <f ca="1">SQRT(Inputs!$B$38)*D686+SQRT(1-Inputs!$B$38)*_xlfn.NORM.S.INV(RAND())</f>
        <v>-1.2222859204935177</v>
      </c>
      <c r="AA686" s="24">
        <f ca="1">SQRT(Inputs!$B$38)*E686+SQRT(1-Inputs!$B$38)*_xlfn.NORM.S.INV(RAND())</f>
        <v>-0.23044516730519515</v>
      </c>
      <c r="AB686" s="24">
        <f ca="1">SQRT(Inputs!$B$38)*F686+SQRT(1-Inputs!$B$38)*_xlfn.NORM.S.INV(RAND())</f>
        <v>1.1575275812402228</v>
      </c>
      <c r="AC686" s="24">
        <f ca="1">SQRT(Inputs!$B$38)*G686+SQRT(1-Inputs!$B$38)*_xlfn.NORM.S.INV(RAND())</f>
        <v>-1.541632629048638</v>
      </c>
      <c r="AD686" s="24">
        <f ca="1">SQRT(Inputs!$B$38)*H686+SQRT(1-Inputs!$B$38)*_xlfn.NORM.S.INV(RAND())</f>
        <v>-0.36863247852183739</v>
      </c>
      <c r="AE686" s="24">
        <f ca="1">SQRT(Inputs!$B$38)*I686+SQRT(1-Inputs!$B$38)*_xlfn.NORM.S.INV(RAND())</f>
        <v>2.655280007700217E-2</v>
      </c>
      <c r="AF686" s="24">
        <f ca="1">SQRT(Inputs!$B$38)*J686+SQRT(1-Inputs!$B$38)*_xlfn.NORM.S.INV(RAND())</f>
        <v>-0.37114939723358675</v>
      </c>
      <c r="AG686" s="24">
        <f ca="1">SQRT(Inputs!$B$38)*K686+SQRT(1-Inputs!$B$38)*_xlfn.NORM.S.INV(RAND())</f>
        <v>-0.56883479130977543</v>
      </c>
      <c r="AH686" s="24">
        <f ca="1">SQRT(Inputs!$B$38)*L686+SQRT(1-Inputs!$B$38)*_xlfn.NORM.S.INV(RAND())</f>
        <v>0.40948092239440675</v>
      </c>
      <c r="AI686" s="24">
        <f ca="1">SQRT(Inputs!$B$38)*M686+SQRT(1-Inputs!$B$38)*_xlfn.NORM.S.INV(RAND())</f>
        <v>-1.8960275475464035</v>
      </c>
      <c r="AJ686" s="24">
        <f ca="1">SQRT(Inputs!$B$38)*C686+SQRT(1-Inputs!$B$38)*_xlfn.NORM.S.INV(RAND())</f>
        <v>-0.52372342872547206</v>
      </c>
      <c r="AK686" s="24">
        <f ca="1">SQRT(Inputs!$B$38)*D686+SQRT(1-Inputs!$B$38)*_xlfn.NORM.S.INV(RAND())</f>
        <v>0.57280903376934011</v>
      </c>
      <c r="AL686" s="24">
        <f ca="1">SQRT(Inputs!$B$38)*E686+SQRT(1-Inputs!$B$38)*_xlfn.NORM.S.INV(RAND())</f>
        <v>1.9512284417786758</v>
      </c>
      <c r="AM686" s="24">
        <f ca="1">SQRT(Inputs!$B$38)*F686+SQRT(1-Inputs!$B$38)*_xlfn.NORM.S.INV(RAND())</f>
        <v>0.99572050073110907</v>
      </c>
      <c r="AN686" s="24">
        <f ca="1">SQRT(Inputs!$B$38)*G686+SQRT(1-Inputs!$B$38)*_xlfn.NORM.S.INV(RAND())</f>
        <v>-0.91985374075473114</v>
      </c>
      <c r="AO686" s="24">
        <f ca="1">SQRT(Inputs!$B$38)*H686+SQRT(1-Inputs!$B$38)*_xlfn.NORM.S.INV(RAND())</f>
        <v>0.8240524315117127</v>
      </c>
      <c r="AP686" s="24">
        <f ca="1">SQRT(Inputs!$B$38)*I686+SQRT(1-Inputs!$B$38)*_xlfn.NORM.S.INV(RAND())</f>
        <v>0.84680850601799496</v>
      </c>
      <c r="AQ686" s="24">
        <f ca="1">SQRT(Inputs!$B$38)*J686+SQRT(1-Inputs!$B$38)*_xlfn.NORM.S.INV(RAND())</f>
        <v>-0.65710506454882245</v>
      </c>
      <c r="AR686" s="24">
        <f ca="1">SQRT(Inputs!$B$38)*K686+SQRT(1-Inputs!$B$38)*_xlfn.NORM.S.INV(RAND())</f>
        <v>-0.85559516596877117</v>
      </c>
      <c r="AS686" s="24">
        <f ca="1">SQRT(Inputs!$B$38)*L686+SQRT(1-Inputs!$B$38)*_xlfn.NORM.S.INV(RAND())</f>
        <v>-5.7693431026287878E-2</v>
      </c>
      <c r="AT686" s="24">
        <f ca="1">SQRT(Inputs!$B$38)*M686+SQRT(1-Inputs!$B$38)*_xlfn.NORM.S.INV(RAND())</f>
        <v>-0.82813677596814428</v>
      </c>
      <c r="AU686" s="15">
        <f ca="1">Inputs!$B$6*EXP($B$8-0.5*C$5^2+C$5*N686)</f>
        <v>5765.9796792201078</v>
      </c>
      <c r="AV686" s="15">
        <f t="shared" ca="1" si="365"/>
        <v>7115.0881713051858</v>
      </c>
      <c r="AW686" s="15">
        <f t="shared" ca="1" si="366"/>
        <v>7250.3506297151944</v>
      </c>
      <c r="AX686" s="15">
        <f t="shared" ca="1" si="367"/>
        <v>9443.3422546677557</v>
      </c>
      <c r="AY686" s="15">
        <f t="shared" ca="1" si="368"/>
        <v>10283.976786163761</v>
      </c>
      <c r="AZ686" s="15">
        <f t="shared" ca="1" si="369"/>
        <v>12288.707454289579</v>
      </c>
      <c r="BA686" s="15">
        <f t="shared" ca="1" si="370"/>
        <v>14614.574816268829</v>
      </c>
      <c r="BB686" s="15">
        <f t="shared" ca="1" si="371"/>
        <v>16974.627757784481</v>
      </c>
      <c r="BC686" s="15">
        <f t="shared" ca="1" si="372"/>
        <v>20465.500863511661</v>
      </c>
      <c r="BD686" s="15">
        <f t="shared" ca="1" si="373"/>
        <v>26972.711780668455</v>
      </c>
      <c r="BE686" s="15">
        <f t="shared" ca="1" si="374"/>
        <v>27798.328606023126</v>
      </c>
      <c r="BF686" s="15">
        <f ca="1">Inputs!$B$13*EXP($B$9-0.5*C$6^2+C$6*Y686)</f>
        <v>18290.381545926804</v>
      </c>
      <c r="BG686" s="15">
        <f t="shared" ca="1" si="375"/>
        <v>17879.265028808109</v>
      </c>
      <c r="BH686" s="15">
        <f t="shared" ca="1" si="376"/>
        <v>21025.98305921764</v>
      </c>
      <c r="BI686" s="15">
        <f t="shared" ca="1" si="377"/>
        <v>30758.67502429599</v>
      </c>
      <c r="BJ686" s="15">
        <f t="shared" ca="1" si="378"/>
        <v>30194.395163791709</v>
      </c>
      <c r="BK686" s="15">
        <f t="shared" ca="1" si="379"/>
        <v>35243.976821831675</v>
      </c>
      <c r="BL686" s="15">
        <f t="shared" ca="1" si="380"/>
        <v>43442.20095328083</v>
      </c>
      <c r="BM686" s="15">
        <f t="shared" ca="1" si="381"/>
        <v>50993.632615553302</v>
      </c>
      <c r="BN686" s="15">
        <f t="shared" ca="1" si="382"/>
        <v>58583.103472310409</v>
      </c>
      <c r="BO686" s="15">
        <f t="shared" ca="1" si="383"/>
        <v>75594.327878841767</v>
      </c>
      <c r="BP686" s="15">
        <f t="shared" ca="1" si="384"/>
        <v>75056.625374791809</v>
      </c>
      <c r="BQ686" s="15">
        <f ca="1">Inputs!$B$20*EXP($B$10-0.5*C$7^2+C$7*AJ686)</f>
        <v>3562.3405015032276</v>
      </c>
      <c r="BR686" s="15">
        <f t="shared" ca="1" si="385"/>
        <v>5797.993973869512</v>
      </c>
      <c r="BS686" s="15">
        <f t="shared" ca="1" si="386"/>
        <v>13905.407186425136</v>
      </c>
      <c r="BT686" s="15">
        <f t="shared" ca="1" si="387"/>
        <v>24895.530992530006</v>
      </c>
      <c r="BU686" s="15">
        <f t="shared" ca="1" si="388"/>
        <v>27617.421068945096</v>
      </c>
      <c r="BV686" s="15">
        <f t="shared" ca="1" si="389"/>
        <v>46262.649235473495</v>
      </c>
      <c r="BW686" s="15">
        <f t="shared" ca="1" si="390"/>
        <v>77228.893171268777</v>
      </c>
      <c r="BX686" s="15">
        <f t="shared" ca="1" si="391"/>
        <v>94685.057232880921</v>
      </c>
      <c r="BY686" s="15">
        <f t="shared" ca="1" si="392"/>
        <v>112636.6516219898</v>
      </c>
      <c r="BZ686" s="15">
        <f t="shared" ca="1" si="393"/>
        <v>156377.62813879651</v>
      </c>
      <c r="CA686" s="15">
        <f t="shared" ca="1" si="394"/>
        <v>189603.39227103602</v>
      </c>
      <c r="CB686" s="15">
        <f ca="1">(AU686*DCF!C$10-DCF!C$5*MAX(AU686*DCF!C$10,0)-MAX(AU686-Inputs!$B$6,0)/Inputs!$B$10)*DCF!C$6</f>
        <v>1037.3434922845183</v>
      </c>
      <c r="CC686" s="15">
        <f ca="1">(AV686*DCF!D$10-DCF!D$5*MAX(AV686*DCF!D$10,0)-MAX(AV686-AU686,0)/Inputs!$B$10)*DCF!D$6</f>
        <v>1405.3097414981276</v>
      </c>
      <c r="CD686" s="15">
        <f ca="1">(AW686*DCF!E$10-DCF!E$5*MAX(AW686*DCF!E$10,0)-MAX(AW686-AV686,0)/Inputs!$B$10)*DCF!E$6</f>
        <v>1643.523837453738</v>
      </c>
      <c r="CE686" s="15">
        <f ca="1">(AX686*DCF!F$10-DCF!F$5*MAX(AX686*DCF!F$10,0)-MAX(AX686-AW686,0)/Inputs!$B$10)*DCF!F$6</f>
        <v>1605.159377984148</v>
      </c>
      <c r="CF686" s="15">
        <f ca="1">(AY686*DCF!G$10-DCF!G$5*MAX(AY686*DCF!G$10,0)-MAX(AY686-AX686,0)/Inputs!$B$10)*DCF!G$6</f>
        <v>1957.3245345430639</v>
      </c>
      <c r="CG686" s="15">
        <f ca="1">(AZ686*DCF!H$10-DCF!H$5*MAX(AZ686*DCF!H$10,0)-MAX(AZ686-AY686,0)/Inputs!$B$10)*DCF!H$6</f>
        <v>2029.885497043108</v>
      </c>
      <c r="CH686" s="15">
        <f ca="1">(BA686*DCF!I$10-DCF!I$5*MAX(BA686*DCF!I$10,0)-MAX(BA686-AZ686,0)/Inputs!$B$10)*DCF!I$6</f>
        <v>2288.0259392266184</v>
      </c>
      <c r="CI686" s="15">
        <f ca="1">(BB686*DCF!J$10-DCF!J$5*MAX(BB686*DCF!J$10,0)-MAX(BB686-BA686,0)/Inputs!$B$10)*DCF!J$6</f>
        <v>2555.2583771420905</v>
      </c>
      <c r="CJ686" s="15">
        <f ca="1">(BC686*DCF!K$10-DCF!K$5*MAX(BC686*DCF!K$10,0)-MAX(BC686-BB686,0)/Inputs!$B$10)*DCF!K$6</f>
        <v>2805.9478672416867</v>
      </c>
      <c r="CK686" s="15">
        <f ca="1">(BD686*DCF!L$10-DCF!L$5*MAX(BD686*DCF!L$10,0)-MAX(BD686-BC686,0)/Inputs!$B$10)*DCF!L$6</f>
        <v>3226.5101162117185</v>
      </c>
      <c r="CL686" s="15">
        <f ca="1">(BE686*DCF!M$10-DCF!M$5*MAX(BE686*DCF!M$10,0)-MAX(BE686-BD686,0)/Inputs!$B$10)*DCF!M$6</f>
        <v>3824.0749597579816</v>
      </c>
      <c r="CM686" s="15">
        <f ca="1">(BF686*DCF!C$28-DCF!C$5*MAX(BF686*DCF!C$28,0)-MAX(BF686-Inputs!$B$13,0)/Inputs!$B$17)*DCF!C$6</f>
        <v>3987.7900523668281</v>
      </c>
      <c r="CN686" s="15">
        <f ca="1">(BG686*DCF!D$28-DCF!D$5*MAX(BG686*DCF!D$28,0)-MAX(BG686-BF686,0)/Inputs!$B$17)*DCF!D$6</f>
        <v>5265.8559149622952</v>
      </c>
      <c r="CO686" s="15">
        <f ca="1">(BH686*DCF!E$28-DCF!E$5*MAX(BH686*DCF!E$28,0)-MAX(BH686-BG686,0)/Inputs!$B$17)*DCF!E$6</f>
        <v>5334.7579904434751</v>
      </c>
      <c r="CP686" s="15">
        <f ca="1">(BI686*DCF!F$28-DCF!F$5*MAX(BI686*DCF!F$28,0)-MAX(BI686-BH686,0)/Inputs!$B$17)*DCF!F$6</f>
        <v>6578.1796498933754</v>
      </c>
      <c r="CQ686" s="15">
        <f ca="1">(BJ686*DCF!G$28-DCF!G$5*MAX(BJ686*DCF!G$28,0)-MAX(BJ686-BI686,0)/Inputs!$B$17)*DCF!G$6</f>
        <v>7834.1649094617451</v>
      </c>
      <c r="CR686" s="15">
        <f ca="1">(BK686*DCF!H$28-DCF!H$5*MAX(BK686*DCF!H$28,0)-MAX(BK686-BJ686,0)/Inputs!$B$17)*DCF!H$6</f>
        <v>7931.6610247875578</v>
      </c>
      <c r="CS686" s="15">
        <f ca="1">(BL686*DCF!I$28-DCF!I$5*MAX(BL686*DCF!I$28,0)-MAX(BL686-BK686,0)/Inputs!$B$17)*DCF!I$6</f>
        <v>9038.868994695682</v>
      </c>
      <c r="CT686" s="15">
        <f ca="1">(BM686*DCF!J$28-DCF!J$5*MAX(BM686*DCF!J$28,0)-MAX(BM686-BL686,0)/Inputs!$B$17)*DCF!J$6</f>
        <v>10374.55523021507</v>
      </c>
      <c r="CU686" s="15">
        <f ca="1">(BN686*DCF!K$28-DCF!K$5*MAX(BN686*DCF!K$28,0)-MAX(BN686-BM686,0)/Inputs!$B$17)*DCF!K$6</f>
        <v>11442.16010168807</v>
      </c>
      <c r="CV686" s="15">
        <f ca="1">(BO686*DCF!L$28-DCF!L$5*MAX(BO686*DCF!L$28,0)-MAX(BO686-BN686,0)/Inputs!$B$17)*DCF!L$6</f>
        <v>13157.806719643117</v>
      </c>
      <c r="CW686" s="15">
        <f ca="1">(BP686*DCF!M$28-DCF!M$5*MAX(BP686*DCF!M$28,0)-MAX(BP686-BO686,0)/Inputs!$B$17)*DCF!M$6</f>
        <v>14121.947501691468</v>
      </c>
      <c r="CX686" s="15">
        <f ca="1">(BQ686*DCF!C$46-DCF!C$5*MAX(BQ686*DCF!C$46,0)-MAX(BQ686-Inputs!$B$20,0)/Inputs!$B$24)*DCF!C$6</f>
        <v>-989.61235669969574</v>
      </c>
      <c r="CY686" s="15">
        <f ca="1">(BR686*DCF!D$46-DCF!D$5*MAX(BR686*DCF!D$46,0)-MAX(BR686-BQ686,0)/Inputs!$B$24)*DCF!D$6</f>
        <v>-1943.5171394221907</v>
      </c>
      <c r="CZ686" s="15">
        <f ca="1">(BS686*DCF!E$46-DCF!E$5*MAX(BS686*DCF!E$46,0)-MAX(BS686-BR686,0)/Inputs!$B$24)*DCF!E$6</f>
        <v>-4840.0577057590608</v>
      </c>
      <c r="DA686" s="15">
        <f ca="1">(BT686*DCF!F$46-DCF!F$5*MAX(BT686*DCF!F$46,0)-MAX(BT686-BS686,0)/Inputs!$B$24)*DCF!F$6</f>
        <v>-5814.9014705488244</v>
      </c>
      <c r="DB686" s="15">
        <f ca="1">(BU686*DCF!G$46-DCF!G$5*MAX(BU686*DCF!G$46,0)-MAX(BU686-BT686,0)/Inputs!$B$24)*DCF!G$6</f>
        <v>-1844.5855231224359</v>
      </c>
      <c r="DC686" s="15">
        <f ca="1">(BV686*DCF!H$46-DCF!H$5*MAX(BV686*DCF!H$46,0)-MAX(BV686-BU686,0)/Inputs!$B$24)*DCF!H$6</f>
        <v>-5793.8904115403247</v>
      </c>
      <c r="DD686" s="15">
        <f ca="1">(BW686*DCF!I$46-DCF!I$5*MAX(BW686*DCF!I$46,0)-MAX(BW686-BV686,0)/Inputs!$B$24)*DCF!I$6</f>
        <v>-7105.579468410232</v>
      </c>
      <c r="DE686" s="15">
        <f ca="1">(BX686*DCF!J$46-DCF!J$5*MAX(BX686*DCF!J$46,0)-MAX(BX686-BW686,0)/Inputs!$B$24)*DCF!J$6</f>
        <v>-657.31327730868361</v>
      </c>
      <c r="DF686" s="15">
        <f ca="1">(BY686*DCF!K$46-DCF!K$5*MAX(BY686*DCF!K$46,0)-MAX(BY686-BX686,0)/Inputs!$B$24)*DCF!K$6</f>
        <v>2036.5186199265613</v>
      </c>
      <c r="DG686" s="15">
        <f ca="1">(BZ686*DCF!L$46-DCF!L$5*MAX(BZ686*DCF!L$46,0)-MAX(BZ686-BY686,0)/Inputs!$B$24)*DCF!L$6</f>
        <v>910.9344704993232</v>
      </c>
      <c r="DH686" s="15">
        <f ca="1">(CA686*DCF!M$46-DCF!M$5*MAX(CA686*DCF!M$46,0)-MAX(CA686-BZ686,0)/Inputs!$B$24)*DCF!M$6</f>
        <v>7918.1097156516653</v>
      </c>
      <c r="DI686" s="15">
        <f ca="1">SUM(CB686:CL686)+BE686*DCF!M$10*(1+Inputs!$B$30)*(1-Inputs!$B$33)*(1-Inputs!$B$30/Inputs!$B$31)/(Inputs!$B$29-Inputs!$B$30)*DCF!M$6</f>
        <v>101741.47984578979</v>
      </c>
      <c r="DJ686" s="15">
        <f ca="1">SUM(CM686:CW686)+BP686*DCF!M$28*(1+Inputs!$B$30)*(1-Inputs!$B$33)*(1-Inputs!$B$30/Inputs!$B$31)/(Inputs!$B$29-Inputs!$B$30)*DCF!M$6</f>
        <v>373579.18934206932</v>
      </c>
      <c r="DK686" s="15">
        <f ca="1">SUM(CX686:DH686)+CA686*DCF!M$46*(1+Inputs!$B$30)*(1-Inputs!$B$33)*(1-Inputs!$B$30/Inputs!$B$31)/(Inputs!$B$29-Inputs!$B$30)*DCF!M$6</f>
        <v>275025.40986192942</v>
      </c>
      <c r="DM686" s="15">
        <f ca="1">DI686+DJ686+DK686+Inputs!$B$34+Inputs!$B$36-Inputs!$B$35</f>
        <v>827197.07904978853</v>
      </c>
    </row>
    <row r="687" spans="1:117" x14ac:dyDescent="0.75">
      <c r="A687" s="11">
        <v>674</v>
      </c>
      <c r="C687" s="24">
        <f t="shared" ca="1" si="397"/>
        <v>-1.2979841080815253</v>
      </c>
      <c r="D687" s="24">
        <f t="shared" ca="1" si="397"/>
        <v>-1.190748238316734</v>
      </c>
      <c r="E687" s="24">
        <f t="shared" ca="1" si="397"/>
        <v>1.6905698169610139</v>
      </c>
      <c r="F687" s="24">
        <f t="shared" ca="1" si="397"/>
        <v>-0.66241061915291777</v>
      </c>
      <c r="G687" s="24">
        <f t="shared" ca="1" si="397"/>
        <v>-1.7897397013192252E-3</v>
      </c>
      <c r="H687" s="24">
        <f t="shared" ca="1" si="397"/>
        <v>-1.2035953694171413</v>
      </c>
      <c r="I687" s="24">
        <f t="shared" ca="1" si="397"/>
        <v>0.64931312333432745</v>
      </c>
      <c r="J687" s="24">
        <f t="shared" ca="1" si="397"/>
        <v>0.65226543644204504</v>
      </c>
      <c r="K687" s="24">
        <f t="shared" ca="1" si="397"/>
        <v>1.2567175181978356</v>
      </c>
      <c r="L687" s="24">
        <f t="shared" ca="1" si="397"/>
        <v>-3.9005163953532984E-3</v>
      </c>
      <c r="M687" s="24">
        <f t="shared" ca="1" si="397"/>
        <v>2.7151785278630514</v>
      </c>
      <c r="N687" s="24">
        <f ca="1">SQRT(Inputs!$B$38)*C687+SQRT(1-Inputs!$B$38)*_xlfn.NORM.S.INV(RAND())</f>
        <v>5.9164489193011538E-2</v>
      </c>
      <c r="O687" s="24">
        <f ca="1">SQRT(Inputs!$B$38)*D687+SQRT(1-Inputs!$B$38)*_xlfn.NORM.S.INV(RAND())</f>
        <v>-0.41980060378622314</v>
      </c>
      <c r="P687" s="24">
        <f ca="1">SQRT(Inputs!$B$38)*E687+SQRT(1-Inputs!$B$38)*_xlfn.NORM.S.INV(RAND())</f>
        <v>1.7274131710350185</v>
      </c>
      <c r="Q687" s="24">
        <f ca="1">SQRT(Inputs!$B$38)*F687+SQRT(1-Inputs!$B$38)*_xlfn.NORM.S.INV(RAND())</f>
        <v>-1.0541918687188179E-2</v>
      </c>
      <c r="R687" s="24">
        <f ca="1">SQRT(Inputs!$B$38)*G687+SQRT(1-Inputs!$B$38)*_xlfn.NORM.S.INV(RAND())</f>
        <v>0.33009201060313642</v>
      </c>
      <c r="S687" s="24">
        <f ca="1">SQRT(Inputs!$B$38)*H687+SQRT(1-Inputs!$B$38)*_xlfn.NORM.S.INV(RAND())</f>
        <v>-3.6072211774711427E-3</v>
      </c>
      <c r="T687" s="24">
        <f ca="1">SQRT(Inputs!$B$38)*I687+SQRT(1-Inputs!$B$38)*_xlfn.NORM.S.INV(RAND())</f>
        <v>1.316104585921446E-2</v>
      </c>
      <c r="U687" s="24">
        <f ca="1">SQRT(Inputs!$B$38)*J687+SQRT(1-Inputs!$B$38)*_xlfn.NORM.S.INV(RAND())</f>
        <v>1.414855398020767</v>
      </c>
      <c r="V687" s="24">
        <f ca="1">SQRT(Inputs!$B$38)*K687+SQRT(1-Inputs!$B$38)*_xlfn.NORM.S.INV(RAND())</f>
        <v>0.90852585405796626</v>
      </c>
      <c r="W687" s="24">
        <f ca="1">SQRT(Inputs!$B$38)*L687+SQRT(1-Inputs!$B$38)*_xlfn.NORM.S.INV(RAND())</f>
        <v>1.1814023093607986</v>
      </c>
      <c r="X687" s="24">
        <f ca="1">SQRT(Inputs!$B$38)*M687+SQRT(1-Inputs!$B$38)*_xlfn.NORM.S.INV(RAND())</f>
        <v>3.0261383642160427</v>
      </c>
      <c r="Y687" s="24">
        <f ca="1">SQRT(Inputs!$B$38)*C687+SQRT(1-Inputs!$B$38)*_xlfn.NORM.S.INV(RAND())</f>
        <v>-0.62074130304335795</v>
      </c>
      <c r="Z687" s="24">
        <f ca="1">SQRT(Inputs!$B$38)*D687+SQRT(1-Inputs!$B$38)*_xlfn.NORM.S.INV(RAND())</f>
        <v>-1.6918572917794246</v>
      </c>
      <c r="AA687" s="24">
        <f ca="1">SQRT(Inputs!$B$38)*E687+SQRT(1-Inputs!$B$38)*_xlfn.NORM.S.INV(RAND())</f>
        <v>0.35923969305940073</v>
      </c>
      <c r="AB687" s="24">
        <f ca="1">SQRT(Inputs!$B$38)*F687+SQRT(1-Inputs!$B$38)*_xlfn.NORM.S.INV(RAND())</f>
        <v>-0.40877515517909668</v>
      </c>
      <c r="AC687" s="24">
        <f ca="1">SQRT(Inputs!$B$38)*G687+SQRT(1-Inputs!$B$38)*_xlfn.NORM.S.INV(RAND())</f>
        <v>-0.94544492078738351</v>
      </c>
      <c r="AD687" s="24">
        <f ca="1">SQRT(Inputs!$B$38)*H687+SQRT(1-Inputs!$B$38)*_xlfn.NORM.S.INV(RAND())</f>
        <v>-0.55410109639490168</v>
      </c>
      <c r="AE687" s="24">
        <f ca="1">SQRT(Inputs!$B$38)*I687+SQRT(1-Inputs!$B$38)*_xlfn.NORM.S.INV(RAND())</f>
        <v>-1.0614186914530337</v>
      </c>
      <c r="AF687" s="24">
        <f ca="1">SQRT(Inputs!$B$38)*J687+SQRT(1-Inputs!$B$38)*_xlfn.NORM.S.INV(RAND())</f>
        <v>-7.6307933091202707E-2</v>
      </c>
      <c r="AG687" s="24">
        <f ca="1">SQRT(Inputs!$B$38)*K687+SQRT(1-Inputs!$B$38)*_xlfn.NORM.S.INV(RAND())</f>
        <v>0.74635005673839216</v>
      </c>
      <c r="AH687" s="24">
        <f ca="1">SQRT(Inputs!$B$38)*L687+SQRT(1-Inputs!$B$38)*_xlfn.NORM.S.INV(RAND())</f>
        <v>1.304790886837232</v>
      </c>
      <c r="AI687" s="24">
        <f ca="1">SQRT(Inputs!$B$38)*M687+SQRT(1-Inputs!$B$38)*_xlfn.NORM.S.INV(RAND())</f>
        <v>3.6029443021409082</v>
      </c>
      <c r="AJ687" s="24">
        <f ca="1">SQRT(Inputs!$B$38)*C687+SQRT(1-Inputs!$B$38)*_xlfn.NORM.S.INV(RAND())</f>
        <v>0.21758499351130312</v>
      </c>
      <c r="AK687" s="24">
        <f ca="1">SQRT(Inputs!$B$38)*D687+SQRT(1-Inputs!$B$38)*_xlfn.NORM.S.INV(RAND())</f>
        <v>-1.2784149040898847</v>
      </c>
      <c r="AL687" s="24">
        <f ca="1">SQRT(Inputs!$B$38)*E687+SQRT(1-Inputs!$B$38)*_xlfn.NORM.S.INV(RAND())</f>
        <v>0.95091638242742615</v>
      </c>
      <c r="AM687" s="24">
        <f ca="1">SQRT(Inputs!$B$38)*F687+SQRT(1-Inputs!$B$38)*_xlfn.NORM.S.INV(RAND())</f>
        <v>-0.97873449431072457</v>
      </c>
      <c r="AN687" s="24">
        <f ca="1">SQRT(Inputs!$B$38)*G687+SQRT(1-Inputs!$B$38)*_xlfn.NORM.S.INV(RAND())</f>
        <v>0.44557298507306253</v>
      </c>
      <c r="AO687" s="24">
        <f ca="1">SQRT(Inputs!$B$38)*H687+SQRT(1-Inputs!$B$38)*_xlfn.NORM.S.INV(RAND())</f>
        <v>-1.0973377486988607</v>
      </c>
      <c r="AP687" s="24">
        <f ca="1">SQRT(Inputs!$B$38)*I687+SQRT(1-Inputs!$B$38)*_xlfn.NORM.S.INV(RAND())</f>
        <v>1.3074557612615683</v>
      </c>
      <c r="AQ687" s="24">
        <f ca="1">SQRT(Inputs!$B$38)*J687+SQRT(1-Inputs!$B$38)*_xlfn.NORM.S.INV(RAND())</f>
        <v>-0.69502153136857192</v>
      </c>
      <c r="AR687" s="24">
        <f ca="1">SQRT(Inputs!$B$38)*K687+SQRT(1-Inputs!$B$38)*_xlfn.NORM.S.INV(RAND())</f>
        <v>1.7972793315840203</v>
      </c>
      <c r="AS687" s="24">
        <f ca="1">SQRT(Inputs!$B$38)*L687+SQRT(1-Inputs!$B$38)*_xlfn.NORM.S.INV(RAND())</f>
        <v>-0.95388720707083319</v>
      </c>
      <c r="AT687" s="24">
        <f ca="1">SQRT(Inputs!$B$38)*M687+SQRT(1-Inputs!$B$38)*_xlfn.NORM.S.INV(RAND())</f>
        <v>1.4134201941607794</v>
      </c>
      <c r="AU687" s="15">
        <f ca="1">Inputs!$B$6*EXP($B$8-0.5*C$5^2+C$5*N687)</f>
        <v>5009.9917832252831</v>
      </c>
      <c r="AV687" s="15">
        <f t="shared" ca="1" si="365"/>
        <v>5733.3100413545544</v>
      </c>
      <c r="AW687" s="15">
        <f t="shared" ca="1" si="366"/>
        <v>8824.9607396891115</v>
      </c>
      <c r="AX687" s="15">
        <f t="shared" ca="1" si="367"/>
        <v>10760.21024860702</v>
      </c>
      <c r="AY687" s="15">
        <f t="shared" ca="1" si="368"/>
        <v>13666.91893854421</v>
      </c>
      <c r="AZ687" s="15">
        <f t="shared" ca="1" si="369"/>
        <v>16708.372736984515</v>
      </c>
      <c r="BA687" s="15">
        <f t="shared" ca="1" si="370"/>
        <v>20474.959411311102</v>
      </c>
      <c r="BB687" s="15">
        <f t="shared" ca="1" si="371"/>
        <v>28885.20773375699</v>
      </c>
      <c r="BC687" s="15">
        <f t="shared" ca="1" si="372"/>
        <v>38619.703437795542</v>
      </c>
      <c r="BD687" s="15">
        <f t="shared" ca="1" si="373"/>
        <v>52840.669556054323</v>
      </c>
      <c r="BE687" s="15">
        <f t="shared" ca="1" si="374"/>
        <v>85297.663625622547</v>
      </c>
      <c r="BF687" s="15">
        <f ca="1">Inputs!$B$13*EXP($B$9-0.5*C$6^2+C$6*Y687)</f>
        <v>12229.528821895598</v>
      </c>
      <c r="BG687" s="15">
        <f t="shared" ca="1" si="375"/>
        <v>10983.466021403532</v>
      </c>
      <c r="BH687" s="15">
        <f t="shared" ca="1" si="376"/>
        <v>14243.660734208166</v>
      </c>
      <c r="BI687" s="15">
        <f t="shared" ca="1" si="377"/>
        <v>16373.113334007416</v>
      </c>
      <c r="BJ687" s="15">
        <f t="shared" ca="1" si="378"/>
        <v>17515.086601502328</v>
      </c>
      <c r="BK687" s="15">
        <f t="shared" ca="1" si="379"/>
        <v>19934.474467185344</v>
      </c>
      <c r="BL687" s="15">
        <f t="shared" ca="1" si="380"/>
        <v>21340.257439620123</v>
      </c>
      <c r="BM687" s="15">
        <f t="shared" ca="1" si="381"/>
        <v>25984.291571863178</v>
      </c>
      <c r="BN687" s="15">
        <f t="shared" ca="1" si="382"/>
        <v>34947.398996626085</v>
      </c>
      <c r="BO687" s="15">
        <f t="shared" ca="1" si="383"/>
        <v>50041.367778548869</v>
      </c>
      <c r="BP687" s="15">
        <f t="shared" ca="1" si="384"/>
        <v>92640.387723637614</v>
      </c>
      <c r="BQ687" s="15">
        <f ca="1">Inputs!$B$20*EXP($B$10-0.5*C$7^2+C$7*AJ687)</f>
        <v>4633.6599283635705</v>
      </c>
      <c r="BR687" s="15">
        <f t="shared" ca="1" si="385"/>
        <v>4189.2827407868299</v>
      </c>
      <c r="BS687" s="15">
        <f t="shared" ca="1" si="386"/>
        <v>7538.3459043978783</v>
      </c>
      <c r="BT687" s="15">
        <f t="shared" ca="1" si="387"/>
        <v>8040.169110853577</v>
      </c>
      <c r="BU687" s="15">
        <f t="shared" ca="1" si="388"/>
        <v>12411.217407871887</v>
      </c>
      <c r="BV687" s="15">
        <f t="shared" ca="1" si="389"/>
        <v>13485.32986391695</v>
      </c>
      <c r="BW687" s="15">
        <f t="shared" ca="1" si="390"/>
        <v>24817.195680464829</v>
      </c>
      <c r="BX687" s="15">
        <f t="shared" ca="1" si="391"/>
        <v>30196.259609292018</v>
      </c>
      <c r="BY687" s="15">
        <f t="shared" ca="1" si="392"/>
        <v>59673.587796549415</v>
      </c>
      <c r="BZ687" s="15">
        <f t="shared" ca="1" si="393"/>
        <v>70263.003247131666</v>
      </c>
      <c r="CA687" s="15">
        <f t="shared" ca="1" si="394"/>
        <v>126878.83047666932</v>
      </c>
      <c r="CB687" s="15">
        <f ca="1">(AU687*DCF!C$10-DCF!C$5*MAX(AU687*DCF!C$10,0)-MAX(AU687-Inputs!$B$6,0)/Inputs!$B$10)*DCF!C$6</f>
        <v>1042.733820730866</v>
      </c>
      <c r="CC687" s="15">
        <f ca="1">(AV687*DCF!D$10-DCF!D$5*MAX(AV687*DCF!D$10,0)-MAX(AV687-AU687,0)/Inputs!$B$10)*DCF!D$6</f>
        <v>1221.0932540184263</v>
      </c>
      <c r="CD687" s="15">
        <f ca="1">(AW687*DCF!E$10-DCF!E$5*MAX(AW687*DCF!E$10,0)-MAX(AW687-AV687,0)/Inputs!$B$10)*DCF!E$6</f>
        <v>1341.1751855363286</v>
      </c>
      <c r="CE687" s="15">
        <f ca="1">(AX687*DCF!F$10-DCF!F$5*MAX(AX687*DCF!F$10,0)-MAX(AX687-AW687,0)/Inputs!$B$10)*DCF!F$6</f>
        <v>1946.2593065609631</v>
      </c>
      <c r="CF687" s="15">
        <f ca="1">(AY687*DCF!G$10-DCF!G$5*MAX(AY687*DCF!G$10,0)-MAX(AY687-AX687,0)/Inputs!$B$10)*DCF!G$6</f>
        <v>2257.2102651830287</v>
      </c>
      <c r="CG687" s="15">
        <f ca="1">(AZ687*DCF!H$10-DCF!H$5*MAX(AZ687*DCF!H$10,0)-MAX(AZ687-AY687,0)/Inputs!$B$10)*DCF!H$6</f>
        <v>2703.8779043174391</v>
      </c>
      <c r="CH687" s="15">
        <f ca="1">(BA687*DCF!I$10-DCF!I$5*MAX(BA687*DCF!I$10,0)-MAX(BA687-AZ687,0)/Inputs!$B$10)*DCF!I$6</f>
        <v>3122.1759717926843</v>
      </c>
      <c r="CI687" s="15">
        <f ca="1">(BB687*DCF!J$10-DCF!J$5*MAX(BB687*DCF!J$10,0)-MAX(BB687-BA687,0)/Inputs!$B$10)*DCF!J$6</f>
        <v>3682.3341266649054</v>
      </c>
      <c r="CJ687" s="15">
        <f ca="1">(BC687*DCF!K$10-DCF!K$5*MAX(BC687*DCF!K$10,0)-MAX(BC687-BB687,0)/Inputs!$B$10)*DCF!K$6</f>
        <v>4854.4708051652797</v>
      </c>
      <c r="CK687" s="15">
        <f ca="1">(BD687*DCF!L$10-DCF!L$5*MAX(BD687*DCF!L$10,0)-MAX(BD687-BC687,0)/Inputs!$B$10)*DCF!L$6</f>
        <v>6130.3766088910115</v>
      </c>
      <c r="CL687" s="15">
        <f ca="1">(BE687*DCF!M$10-DCF!M$5*MAX(BE687*DCF!M$10,0)-MAX(BE687-BD687,0)/Inputs!$B$10)*DCF!M$6</f>
        <v>8159.2688399491562</v>
      </c>
      <c r="CM687" s="15">
        <f ca="1">(BF687*DCF!C$28-DCF!C$5*MAX(BF687*DCF!C$28,0)-MAX(BF687-Inputs!$B$13,0)/Inputs!$B$17)*DCF!C$6</f>
        <v>3537.7925890323868</v>
      </c>
      <c r="CN687" s="15">
        <f ca="1">(BG687*DCF!D$28-DCF!D$5*MAX(BG687*DCF!D$28,0)-MAX(BG687-BF687,0)/Inputs!$B$17)*DCF!D$6</f>
        <v>3234.8840638809415</v>
      </c>
      <c r="CO687" s="15">
        <f ca="1">(BH687*DCF!E$28-DCF!E$5*MAX(BH687*DCF!E$28,0)-MAX(BH687-BG687,0)/Inputs!$B$17)*DCF!E$6</f>
        <v>3391.5188468436572</v>
      </c>
      <c r="CP687" s="15">
        <f ca="1">(BI687*DCF!F$28-DCF!F$5*MAX(BI687*DCF!F$28,0)-MAX(BI687-BH687,0)/Inputs!$B$17)*DCF!F$6</f>
        <v>4057.1684838969691</v>
      </c>
      <c r="CQ687" s="15">
        <f ca="1">(BJ687*DCF!G$28-DCF!G$5*MAX(BJ687*DCF!G$28,0)-MAX(BJ687-BI687,0)/Inputs!$B$17)*DCF!G$6</f>
        <v>4352.3534830646604</v>
      </c>
      <c r="CR687" s="15">
        <f ca="1">(BK687*DCF!H$28-DCF!H$5*MAX(BK687*DCF!H$28,0)-MAX(BK687-BJ687,0)/Inputs!$B$17)*DCF!H$6</f>
        <v>4554.1104896604666</v>
      </c>
      <c r="CS687" s="15">
        <f ca="1">(BL687*DCF!I$28-DCF!I$5*MAX(BL687*DCF!I$28,0)-MAX(BL687-BK687,0)/Inputs!$B$17)*DCF!I$6</f>
        <v>4816.4533954257422</v>
      </c>
      <c r="CT687" s="15">
        <f ca="1">(BM687*DCF!J$28-DCF!J$5*MAX(BM687*DCF!J$28,0)-MAX(BM687-BL687,0)/Inputs!$B$17)*DCF!J$6</f>
        <v>5180.8931538796778</v>
      </c>
      <c r="CU687" s="15">
        <f ca="1">(BN687*DCF!K$28-DCF!K$5*MAX(BN687*DCF!K$28,0)-MAX(BN687-BM687,0)/Inputs!$B$17)*DCF!K$6</f>
        <v>6282.4434335324795</v>
      </c>
      <c r="CV687" s="15">
        <f ca="1">(BO687*DCF!L$28-DCF!L$5*MAX(BO687*DCF!L$28,0)-MAX(BO687-BN687,0)/Inputs!$B$17)*DCF!L$6</f>
        <v>8276.3954971539169</v>
      </c>
      <c r="CW687" s="15">
        <f ca="1">(BP687*DCF!M$28-DCF!M$5*MAX(BP687*DCF!M$28,0)-MAX(BP687-BO687,0)/Inputs!$B$17)*DCF!M$6</f>
        <v>12977.54797721915</v>
      </c>
      <c r="CX687" s="15">
        <f ca="1">(BQ687*DCF!C$46-DCF!C$5*MAX(BQ687*DCF!C$46,0)-MAX(BQ687-Inputs!$B$20,0)/Inputs!$B$24)*DCF!C$6</f>
        <v>-1731.866001175684</v>
      </c>
      <c r="CY687" s="15">
        <f ca="1">(BR687*DCF!D$46-DCF!D$5*MAX(BR687*DCF!D$46,0)-MAX(BR687-BQ687,0)/Inputs!$B$24)*DCF!D$6</f>
        <v>-715.01286851590521</v>
      </c>
      <c r="CZ687" s="15">
        <f ca="1">(BS687*DCF!E$46-DCF!E$5*MAX(BS687*DCF!E$46,0)-MAX(BS687-BR687,0)/Inputs!$B$24)*DCF!E$6</f>
        <v>-2211.5310292848731</v>
      </c>
      <c r="DA687" s="15">
        <f ca="1">(BT687*DCF!F$46-DCF!F$5*MAX(BT687*DCF!F$46,0)-MAX(BT687-BS687,0)/Inputs!$B$24)*DCF!F$6</f>
        <v>-768.265641791441</v>
      </c>
      <c r="DB687" s="15">
        <f ca="1">(BU687*DCF!G$46-DCF!G$5*MAX(BU687*DCF!G$46,0)-MAX(BU687-BT687,0)/Inputs!$B$24)*DCF!G$6</f>
        <v>-1887.8231177769437</v>
      </c>
      <c r="DC687" s="15">
        <f ca="1">(BV687*DCF!H$46-DCF!H$5*MAX(BV687*DCF!H$46,0)-MAX(BV687-BU687,0)/Inputs!$B$24)*DCF!H$6</f>
        <v>-333.7738645197951</v>
      </c>
      <c r="DD687" s="15">
        <f ca="1">(BW687*DCF!I$46-DCF!I$5*MAX(BW687*DCF!I$46,0)-MAX(BW687-BV687,0)/Inputs!$B$24)*DCF!I$6</f>
        <v>-2679.7775438408485</v>
      </c>
      <c r="DE687" s="15">
        <f ca="1">(BX687*DCF!J$46-DCF!J$5*MAX(BX687*DCF!J$46,0)-MAX(BX687-BW687,0)/Inputs!$B$24)*DCF!J$6</f>
        <v>-159.79030903209582</v>
      </c>
      <c r="DF687" s="15">
        <f ca="1">(BY687*DCF!K$46-DCF!K$5*MAX(BY687*DCF!K$46,0)-MAX(BY687-BX687,0)/Inputs!$B$24)*DCF!K$6</f>
        <v>-3812.4058752038927</v>
      </c>
      <c r="DG687" s="15">
        <f ca="1">(BZ687*DCF!L$46-DCF!L$5*MAX(BZ687*DCF!L$46,0)-MAX(BZ687-BY687,0)/Inputs!$B$24)*DCF!L$6</f>
        <v>2460.5369304369897</v>
      </c>
      <c r="DH687" s="15">
        <f ca="1">(CA687*DCF!M$46-DCF!M$5*MAX(CA687*DCF!M$46,0)-MAX(CA687-BZ687,0)/Inputs!$B$24)*DCF!M$6</f>
        <v>-1889.0873777383415</v>
      </c>
      <c r="DI687" s="15">
        <f ca="1">SUM(CB687:CL687)+BE687*DCF!M$10*(1+Inputs!$B$30)*(1-Inputs!$B$33)*(1-Inputs!$B$30/Inputs!$B$31)/(Inputs!$B$29-Inputs!$B$30)*DCF!M$6</f>
        <v>273845.50190374872</v>
      </c>
      <c r="DJ687" s="15">
        <f ca="1">SUM(CM687:CW687)+BP687*DCF!M$28*(1+Inputs!$B$30)*(1-Inputs!$B$33)*(1-Inputs!$B$30/Inputs!$B$31)/(Inputs!$B$29-Inputs!$B$30)*DCF!M$6</f>
        <v>404420.79351650836</v>
      </c>
      <c r="DK687" s="15">
        <f ca="1">SUM(CX687:DH687)+CA687*DCF!M$46*(1+Inputs!$B$30)*(1-Inputs!$B$33)*(1-Inputs!$B$30/Inputs!$B$31)/(Inputs!$B$29-Inputs!$B$30)*DCF!M$6</f>
        <v>182440.90497678492</v>
      </c>
      <c r="DM687" s="15">
        <f ca="1">DI687+DJ687+DK687+Inputs!$B$34+Inputs!$B$36-Inputs!$B$35</f>
        <v>937558.20039704209</v>
      </c>
    </row>
    <row r="688" spans="1:117" x14ac:dyDescent="0.75">
      <c r="A688" s="11">
        <v>675</v>
      </c>
      <c r="C688" s="24">
        <f t="shared" ca="1" si="397"/>
        <v>2.0549926979622191</v>
      </c>
      <c r="D688" s="24">
        <f t="shared" ca="1" si="397"/>
        <v>1.5708972321313732</v>
      </c>
      <c r="E688" s="24">
        <f t="shared" ca="1" si="397"/>
        <v>0.17005116821257066</v>
      </c>
      <c r="F688" s="24">
        <f t="shared" ca="1" si="397"/>
        <v>-1.2696228005443149</v>
      </c>
      <c r="G688" s="24">
        <f t="shared" ca="1" si="397"/>
        <v>-0.31398559121861969</v>
      </c>
      <c r="H688" s="24">
        <f t="shared" ca="1" si="397"/>
        <v>-0.1143329982079927</v>
      </c>
      <c r="I688" s="24">
        <f t="shared" ca="1" si="397"/>
        <v>-0.88313668265239575</v>
      </c>
      <c r="J688" s="24">
        <f t="shared" ca="1" si="397"/>
        <v>-0.72482895569285277</v>
      </c>
      <c r="K688" s="24">
        <f t="shared" ca="1" si="397"/>
        <v>-0.11186508537638996</v>
      </c>
      <c r="L688" s="24">
        <f t="shared" ca="1" si="397"/>
        <v>0.98013313029121041</v>
      </c>
      <c r="M688" s="24">
        <f t="shared" ca="1" si="397"/>
        <v>0.74060813772130496</v>
      </c>
      <c r="N688" s="24">
        <f ca="1">SQRT(Inputs!$B$38)*C688+SQRT(1-Inputs!$B$38)*_xlfn.NORM.S.INV(RAND())</f>
        <v>0.87954778348497054</v>
      </c>
      <c r="O688" s="24">
        <f ca="1">SQRT(Inputs!$B$38)*D688+SQRT(1-Inputs!$B$38)*_xlfn.NORM.S.INV(RAND())</f>
        <v>0.37915185064241425</v>
      </c>
      <c r="P688" s="24">
        <f ca="1">SQRT(Inputs!$B$38)*E688+SQRT(1-Inputs!$B$38)*_xlfn.NORM.S.INV(RAND())</f>
        <v>1.4209067473966703</v>
      </c>
      <c r="Q688" s="24">
        <f ca="1">SQRT(Inputs!$B$38)*F688+SQRT(1-Inputs!$B$38)*_xlfn.NORM.S.INV(RAND())</f>
        <v>-0.21792271623741133</v>
      </c>
      <c r="R688" s="24">
        <f ca="1">SQRT(Inputs!$B$38)*G688+SQRT(1-Inputs!$B$38)*_xlfn.NORM.S.INV(RAND())</f>
        <v>0.68768138921636668</v>
      </c>
      <c r="S688" s="24">
        <f ca="1">SQRT(Inputs!$B$38)*H688+SQRT(1-Inputs!$B$38)*_xlfn.NORM.S.INV(RAND())</f>
        <v>0.64747580292114626</v>
      </c>
      <c r="T688" s="24">
        <f ca="1">SQRT(Inputs!$B$38)*I688+SQRT(1-Inputs!$B$38)*_xlfn.NORM.S.INV(RAND())</f>
        <v>-0.26849032964915143</v>
      </c>
      <c r="U688" s="24">
        <f ca="1">SQRT(Inputs!$B$38)*J688+SQRT(1-Inputs!$B$38)*_xlfn.NORM.S.INV(RAND())</f>
        <v>-0.95624668108682709</v>
      </c>
      <c r="V688" s="24">
        <f ca="1">SQRT(Inputs!$B$38)*K688+SQRT(1-Inputs!$B$38)*_xlfn.NORM.S.INV(RAND())</f>
        <v>-0.77011595321598292</v>
      </c>
      <c r="W688" s="24">
        <f ca="1">SQRT(Inputs!$B$38)*L688+SQRT(1-Inputs!$B$38)*_xlfn.NORM.S.INV(RAND())</f>
        <v>-1.344175449768487</v>
      </c>
      <c r="X688" s="24">
        <f ca="1">SQRT(Inputs!$B$38)*M688+SQRT(1-Inputs!$B$38)*_xlfn.NORM.S.INV(RAND())</f>
        <v>0.77787655887978568</v>
      </c>
      <c r="Y688" s="24">
        <f ca="1">SQRT(Inputs!$B$38)*C688+SQRT(1-Inputs!$B$38)*_xlfn.NORM.S.INV(RAND())</f>
        <v>1.08707134695102</v>
      </c>
      <c r="Z688" s="24">
        <f ca="1">SQRT(Inputs!$B$38)*D688+SQRT(1-Inputs!$B$38)*_xlfn.NORM.S.INV(RAND())</f>
        <v>0.51210985373089712</v>
      </c>
      <c r="AA688" s="24">
        <f ca="1">SQRT(Inputs!$B$38)*E688+SQRT(1-Inputs!$B$38)*_xlfn.NORM.S.INV(RAND())</f>
        <v>-0.66264274305344495</v>
      </c>
      <c r="AB688" s="24">
        <f ca="1">SQRT(Inputs!$B$38)*F688+SQRT(1-Inputs!$B$38)*_xlfn.NORM.S.INV(RAND())</f>
        <v>-0.34023196089088903</v>
      </c>
      <c r="AC688" s="24">
        <f ca="1">SQRT(Inputs!$B$38)*G688+SQRT(1-Inputs!$B$38)*_xlfn.NORM.S.INV(RAND())</f>
        <v>-0.52208720182910395</v>
      </c>
      <c r="AD688" s="24">
        <f ca="1">SQRT(Inputs!$B$38)*H688+SQRT(1-Inputs!$B$38)*_xlfn.NORM.S.INV(RAND())</f>
        <v>-1.2964402642951884</v>
      </c>
      <c r="AE688" s="24">
        <f ca="1">SQRT(Inputs!$B$38)*I688+SQRT(1-Inputs!$B$38)*_xlfn.NORM.S.INV(RAND())</f>
        <v>-0.15578963376835608</v>
      </c>
      <c r="AF688" s="24">
        <f ca="1">SQRT(Inputs!$B$38)*J688+SQRT(1-Inputs!$B$38)*_xlfn.NORM.S.INV(RAND())</f>
        <v>0.32716157338484297</v>
      </c>
      <c r="AG688" s="24">
        <f ca="1">SQRT(Inputs!$B$38)*K688+SQRT(1-Inputs!$B$38)*_xlfn.NORM.S.INV(RAND())</f>
        <v>-1.7120758970492087</v>
      </c>
      <c r="AH688" s="24">
        <f ca="1">SQRT(Inputs!$B$38)*L688+SQRT(1-Inputs!$B$38)*_xlfn.NORM.S.INV(RAND())</f>
        <v>0.74512525759757098</v>
      </c>
      <c r="AI688" s="24">
        <f ca="1">SQRT(Inputs!$B$38)*M688+SQRT(1-Inputs!$B$38)*_xlfn.NORM.S.INV(RAND())</f>
        <v>0.62477521019933047</v>
      </c>
      <c r="AJ688" s="24">
        <f ca="1">SQRT(Inputs!$B$38)*C688+SQRT(1-Inputs!$B$38)*_xlfn.NORM.S.INV(RAND())</f>
        <v>1.2400049536113875</v>
      </c>
      <c r="AK688" s="24">
        <f ca="1">SQRT(Inputs!$B$38)*D688+SQRT(1-Inputs!$B$38)*_xlfn.NORM.S.INV(RAND())</f>
        <v>3.1698639930897863</v>
      </c>
      <c r="AL688" s="24">
        <f ca="1">SQRT(Inputs!$B$38)*E688+SQRT(1-Inputs!$B$38)*_xlfn.NORM.S.INV(RAND())</f>
        <v>0.60358085599332678</v>
      </c>
      <c r="AM688" s="24">
        <f ca="1">SQRT(Inputs!$B$38)*F688+SQRT(1-Inputs!$B$38)*_xlfn.NORM.S.INV(RAND())</f>
        <v>-0.35909074692069609</v>
      </c>
      <c r="AN688" s="24">
        <f ca="1">SQRT(Inputs!$B$38)*G688+SQRT(1-Inputs!$B$38)*_xlfn.NORM.S.INV(RAND())</f>
        <v>0.62792883294149138</v>
      </c>
      <c r="AO688" s="24">
        <f ca="1">SQRT(Inputs!$B$38)*H688+SQRT(1-Inputs!$B$38)*_xlfn.NORM.S.INV(RAND())</f>
        <v>-0.11288412617837729</v>
      </c>
      <c r="AP688" s="24">
        <f ca="1">SQRT(Inputs!$B$38)*I688+SQRT(1-Inputs!$B$38)*_xlfn.NORM.S.INV(RAND())</f>
        <v>-0.68739873521049888</v>
      </c>
      <c r="AQ688" s="24">
        <f ca="1">SQRT(Inputs!$B$38)*J688+SQRT(1-Inputs!$B$38)*_xlfn.NORM.S.INV(RAND())</f>
        <v>-1.2808272853459239</v>
      </c>
      <c r="AR688" s="24">
        <f ca="1">SQRT(Inputs!$B$38)*K688+SQRT(1-Inputs!$B$38)*_xlfn.NORM.S.INV(RAND())</f>
        <v>-1.065269426386344</v>
      </c>
      <c r="AS688" s="24">
        <f ca="1">SQRT(Inputs!$B$38)*L688+SQRT(1-Inputs!$B$38)*_xlfn.NORM.S.INV(RAND())</f>
        <v>0.36826041925546582</v>
      </c>
      <c r="AT688" s="24">
        <f ca="1">SQRT(Inputs!$B$38)*M688+SQRT(1-Inputs!$B$38)*_xlfn.NORM.S.INV(RAND())</f>
        <v>0.30562240406123342</v>
      </c>
      <c r="AU688" s="15">
        <f ca="1">Inputs!$B$6*EXP($B$8-0.5*C$5^2+C$5*N688)</f>
        <v>5721.5070547464975</v>
      </c>
      <c r="AV688" s="15">
        <f t="shared" ca="1" si="365"/>
        <v>7363.7004161398854</v>
      </c>
      <c r="AW688" s="15">
        <f t="shared" ca="1" si="366"/>
        <v>10875.491362478582</v>
      </c>
      <c r="AX688" s="15">
        <f t="shared" ca="1" si="367"/>
        <v>12921.259980882442</v>
      </c>
      <c r="AY688" s="15">
        <f t="shared" ca="1" si="368"/>
        <v>17111.646030536045</v>
      </c>
      <c r="AZ688" s="15">
        <f t="shared" ca="1" si="369"/>
        <v>22474.647370297313</v>
      </c>
      <c r="BA688" s="15">
        <f t="shared" ca="1" si="370"/>
        <v>26741.135494119302</v>
      </c>
      <c r="BB688" s="15">
        <f t="shared" ca="1" si="371"/>
        <v>29748.244353244998</v>
      </c>
      <c r="BC688" s="15">
        <f t="shared" ca="1" si="372"/>
        <v>33823.775992147435</v>
      </c>
      <c r="BD688" s="15">
        <f t="shared" ca="1" si="373"/>
        <v>36541.782832628196</v>
      </c>
      <c r="BE688" s="15">
        <f t="shared" ca="1" si="374"/>
        <v>48064.788382997031</v>
      </c>
      <c r="BF688" s="15">
        <f ca="1">Inputs!$B$13*EXP($B$9-0.5*C$6^2+C$6*Y688)</f>
        <v>17157.293084924157</v>
      </c>
      <c r="BG688" s="15">
        <f t="shared" ca="1" si="375"/>
        <v>22934.476079376193</v>
      </c>
      <c r="BH688" s="15">
        <f t="shared" ca="1" si="376"/>
        <v>25105.21058888243</v>
      </c>
      <c r="BI688" s="15">
        <f t="shared" ca="1" si="377"/>
        <v>29164.556746687536</v>
      </c>
      <c r="BJ688" s="15">
        <f t="shared" ca="1" si="378"/>
        <v>33161.890112145396</v>
      </c>
      <c r="BK688" s="15">
        <f t="shared" ca="1" si="379"/>
        <v>34114.579268502879</v>
      </c>
      <c r="BL688" s="15">
        <f t="shared" ca="1" si="380"/>
        <v>41068.092413634746</v>
      </c>
      <c r="BM688" s="15">
        <f t="shared" ca="1" si="381"/>
        <v>52575.508664528934</v>
      </c>
      <c r="BN688" s="15">
        <f t="shared" ca="1" si="382"/>
        <v>52667.293808618066</v>
      </c>
      <c r="BO688" s="15">
        <f t="shared" ca="1" si="383"/>
        <v>70664.615671383144</v>
      </c>
      <c r="BP688" s="15">
        <f t="shared" ca="1" si="384"/>
        <v>93354.52740358653</v>
      </c>
      <c r="BQ688" s="15">
        <f ca="1">Inputs!$B$20*EXP($B$10-0.5*C$7^2+C$7*AJ688)</f>
        <v>6659.0823988465472</v>
      </c>
      <c r="BR688" s="15">
        <f t="shared" ca="1" si="385"/>
        <v>24725.835262646124</v>
      </c>
      <c r="BS688" s="15">
        <f t="shared" ca="1" si="386"/>
        <v>40268.363330237422</v>
      </c>
      <c r="BT688" s="15">
        <f t="shared" ca="1" si="387"/>
        <v>50529.938353311074</v>
      </c>
      <c r="BU688" s="15">
        <f t="shared" ca="1" si="388"/>
        <v>81519.413556073632</v>
      </c>
      <c r="BV688" s="15">
        <f t="shared" ca="1" si="389"/>
        <v>110568.90443203396</v>
      </c>
      <c r="BW688" s="15">
        <f t="shared" ca="1" si="390"/>
        <v>133401.55970561627</v>
      </c>
      <c r="BX688" s="15">
        <f t="shared" ca="1" si="391"/>
        <v>144330.55682605173</v>
      </c>
      <c r="BY688" s="15">
        <f t="shared" ca="1" si="392"/>
        <v>164943.22127780222</v>
      </c>
      <c r="BZ688" s="15">
        <f t="shared" ca="1" si="393"/>
        <v>247649.05290195928</v>
      </c>
      <c r="CA688" s="15">
        <f t="shared" ca="1" si="394"/>
        <v>367286.88375066762</v>
      </c>
      <c r="CB688" s="15">
        <f ca="1">(AU688*DCF!C$10-DCF!C$5*MAX(AU688*DCF!C$10,0)-MAX(AU688-Inputs!$B$6,0)/Inputs!$B$10)*DCF!C$6</f>
        <v>1037.6605900238526</v>
      </c>
      <c r="CC688" s="15">
        <f ca="1">(AV688*DCF!D$10-DCF!D$5*MAX(AV688*DCF!D$10,0)-MAX(AV688-AU688,0)/Inputs!$B$10)*DCF!D$6</f>
        <v>1394.4462170790227</v>
      </c>
      <c r="CD688" s="15">
        <f ca="1">(AW688*DCF!E$10-DCF!E$5*MAX(AW688*DCF!E$10,0)-MAX(AW688-AV688,0)/Inputs!$B$10)*DCF!E$6</f>
        <v>1719.9770820751853</v>
      </c>
      <c r="CE688" s="15">
        <f ca="1">(AX688*DCF!F$10-DCF!F$5*MAX(AX688*DCF!F$10,0)-MAX(AX688-AW688,0)/Inputs!$B$10)*DCF!F$6</f>
        <v>2395.0167324940262</v>
      </c>
      <c r="CF688" s="15">
        <f ca="1">(AY688*DCF!G$10-DCF!G$5*MAX(AY688*DCF!G$10,0)-MAX(AY688-AX688,0)/Inputs!$B$10)*DCF!G$6</f>
        <v>2720.2163410291869</v>
      </c>
      <c r="CG688" s="15">
        <f ca="1">(AZ688*DCF!H$10-DCF!H$5*MAX(AZ688*DCF!H$10,0)-MAX(AZ688-AY688,0)/Inputs!$B$10)*DCF!H$6</f>
        <v>3411.1718752153756</v>
      </c>
      <c r="CH688" s="15">
        <f ca="1">(BA688*DCF!I$10-DCF!I$5*MAX(BA688*DCF!I$10,0)-MAX(BA688-AZ688,0)/Inputs!$B$10)*DCF!I$6</f>
        <v>4184.7763986398868</v>
      </c>
      <c r="CI688" s="15">
        <f ca="1">(BB688*DCF!J$10-DCF!J$5*MAX(BB688*DCF!J$10,0)-MAX(BB688-BA688,0)/Inputs!$B$10)*DCF!J$6</f>
        <v>4649.1899621686453</v>
      </c>
      <c r="CJ688" s="15">
        <f ca="1">(BC688*DCF!K$10-DCF!K$5*MAX(BC688*DCF!K$10,0)-MAX(BC688-BB688,0)/Inputs!$B$10)*DCF!K$6</f>
        <v>4874.5723333137894</v>
      </c>
      <c r="CK688" s="15">
        <f ca="1">(BD688*DCF!L$10-DCF!L$5*MAX(BD688*DCF!L$10,0)-MAX(BD688-BC688,0)/Inputs!$B$10)*DCF!L$6</f>
        <v>5159.7134356688439</v>
      </c>
      <c r="CL688" s="15">
        <f ca="1">(BE688*DCF!M$10-DCF!M$5*MAX(BE688*DCF!M$10,0)-MAX(BE688-BD688,0)/Inputs!$B$10)*DCF!M$6</f>
        <v>5406.0171778149825</v>
      </c>
      <c r="CM688" s="15">
        <f ca="1">(BF688*DCF!C$28-DCF!C$5*MAX(BF688*DCF!C$28,0)-MAX(BF688-Inputs!$B$13,0)/Inputs!$B$17)*DCF!C$6</f>
        <v>3903.6621323526983</v>
      </c>
      <c r="CN688" s="15">
        <f ca="1">(BG688*DCF!D$28-DCF!D$5*MAX(BG688*DCF!D$28,0)-MAX(BG688-BF688,0)/Inputs!$B$17)*DCF!D$6</f>
        <v>5522.1941474037376</v>
      </c>
      <c r="CO688" s="15">
        <f ca="1">(BH688*DCF!E$28-DCF!E$5*MAX(BH688*DCF!E$28,0)-MAX(BH688-BG688,0)/Inputs!$B$17)*DCF!E$6</f>
        <v>6682.4207811481992</v>
      </c>
      <c r="CP688" s="15">
        <f ca="1">(BI688*DCF!F$28-DCF!F$5*MAX(BI688*DCF!F$28,0)-MAX(BI688-BH688,0)/Inputs!$B$17)*DCF!F$6</f>
        <v>7178.3408062581784</v>
      </c>
      <c r="CQ688" s="15">
        <f ca="1">(BJ688*DCF!G$28-DCF!G$5*MAX(BJ688*DCF!G$28,0)-MAX(BJ688-BI688,0)/Inputs!$B$17)*DCF!G$6</f>
        <v>7931.7920048933456</v>
      </c>
      <c r="CR688" s="15">
        <f ca="1">(BK688*DCF!H$28-DCF!H$5*MAX(BK688*DCF!H$28,0)-MAX(BK688-BJ688,0)/Inputs!$B$17)*DCF!H$6</f>
        <v>8288.8906709236271</v>
      </c>
      <c r="CS688" s="15">
        <f ca="1">(BL688*DCF!I$28-DCF!I$5*MAX(BL688*DCF!I$28,0)-MAX(BL688-BK688,0)/Inputs!$B$17)*DCF!I$6</f>
        <v>8659.2443471225706</v>
      </c>
      <c r="CT688" s="15">
        <f ca="1">(BM688*DCF!J$28-DCF!J$5*MAX(BM688*DCF!J$28,0)-MAX(BM688-BL688,0)/Inputs!$B$17)*DCF!J$6</f>
        <v>10202.913670189973</v>
      </c>
      <c r="CU688" s="15">
        <f ca="1">(BN688*DCF!K$28-DCF!K$5*MAX(BN688*DCF!K$28,0)-MAX(BN688-BM688,0)/Inputs!$B$17)*DCF!K$6</f>
        <v>11111.206922139127</v>
      </c>
      <c r="CV688" s="15">
        <f ca="1">(BO688*DCF!L$28-DCF!L$5*MAX(BO688*DCF!L$28,0)-MAX(BO688-BN688,0)/Inputs!$B$17)*DCF!L$6</f>
        <v>12062.647088743275</v>
      </c>
      <c r="CW688" s="15">
        <f ca="1">(BP688*DCF!M$28-DCF!M$5*MAX(BP688*DCF!M$28,0)-MAX(BP688-BO688,0)/Inputs!$B$17)*DCF!M$6</f>
        <v>15192.975011420789</v>
      </c>
      <c r="CX688" s="15">
        <f ca="1">(BQ688*DCF!C$46-DCF!C$5*MAX(BQ688*DCF!C$46,0)-MAX(BQ688-Inputs!$B$20,0)/Inputs!$B$24)*DCF!C$6</f>
        <v>-3135.1610153671227</v>
      </c>
      <c r="CY688" s="15">
        <f ca="1">(BR688*DCF!D$46-DCF!D$5*MAX(BR688*DCF!D$46,0)-MAX(BR688-BQ688,0)/Inputs!$B$24)*DCF!D$6</f>
        <v>-11929.056944720183</v>
      </c>
      <c r="CZ688" s="15">
        <f ca="1">(BS688*DCF!E$46-DCF!E$5*MAX(BS688*DCF!E$46,0)-MAX(BS688-BR688,0)/Inputs!$B$24)*DCF!E$6</f>
        <v>-10888.240761495892</v>
      </c>
      <c r="DA688" s="15">
        <f ca="1">(BT688*DCF!F$46-DCF!F$5*MAX(BT688*DCF!F$46,0)-MAX(BT688-BS688,0)/Inputs!$B$24)*DCF!F$6</f>
        <v>-7416.4734445620516</v>
      </c>
      <c r="DB688" s="15">
        <f ca="1">(BU688*DCF!G$46-DCF!G$5*MAX(BU688*DCF!G$46,0)-MAX(BU688-BT688,0)/Inputs!$B$24)*DCF!G$6</f>
        <v>-13166.399190271448</v>
      </c>
      <c r="DC688" s="15">
        <f ca="1">(BV688*DCF!H$46-DCF!H$5*MAX(BV688*DCF!H$46,0)-MAX(BV688-BU688,0)/Inputs!$B$24)*DCF!H$6</f>
        <v>-9026.951300521021</v>
      </c>
      <c r="DD688" s="15">
        <f ca="1">(BW688*DCF!I$46-DCF!I$5*MAX(BW688*DCF!I$46,0)-MAX(BW688-BV688,0)/Inputs!$B$24)*DCF!I$6</f>
        <v>-3473.4113112227451</v>
      </c>
      <c r="DE688" s="15">
        <f ca="1">(BX688*DCF!J$46-DCF!J$5*MAX(BX688*DCF!J$46,0)-MAX(BX688-BW688,0)/Inputs!$B$24)*DCF!J$6</f>
        <v>3156.0761380780236</v>
      </c>
      <c r="DF688" s="15">
        <f ca="1">(BY688*DCF!K$46-DCF!K$5*MAX(BY688*DCF!K$46,0)-MAX(BY688-BX688,0)/Inputs!$B$24)*DCF!K$6</f>
        <v>4372.5529687113512</v>
      </c>
      <c r="DG688" s="15">
        <f ca="1">(BZ688*DCF!L$46-DCF!L$5*MAX(BZ688*DCF!L$46,0)-MAX(BZ688-BY688,0)/Inputs!$B$24)*DCF!L$6</f>
        <v>-1597.7700554550183</v>
      </c>
      <c r="DH688" s="15">
        <f ca="1">(CA688*DCF!M$46-DCF!M$5*MAX(CA688*DCF!M$46,0)-MAX(CA688-BZ688,0)/Inputs!$B$24)*DCF!M$6</f>
        <v>3782.8197660003516</v>
      </c>
      <c r="DI688" s="15">
        <f ca="1">SUM(CB688:CL688)+BE688*DCF!M$10*(1+Inputs!$B$30)*(1-Inputs!$B$33)*(1-Inputs!$B$30/Inputs!$B$31)/(Inputs!$B$29-Inputs!$B$30)*DCF!M$6</f>
        <v>170717.69980643044</v>
      </c>
      <c r="DJ688" s="15">
        <f ca="1">SUM(CM688:CW688)+BP688*DCF!M$28*(1+Inputs!$B$30)*(1-Inputs!$B$33)*(1-Inputs!$B$30/Inputs!$B$31)/(Inputs!$B$29-Inputs!$B$30)*DCF!M$6</f>
        <v>443145.46658260387</v>
      </c>
      <c r="DK688" s="15">
        <f ca="1">SUM(CX688:DH688)+CA688*DCF!M$46*(1+Inputs!$B$30)*(1-Inputs!$B$33)*(1-Inputs!$B$30/Inputs!$B$31)/(Inputs!$B$29-Inputs!$B$30)*DCF!M$6</f>
        <v>518547.0150404739</v>
      </c>
      <c r="DM688" s="15">
        <f ca="1">DI688+DJ688+DK688+Inputs!$B$34+Inputs!$B$36-Inputs!$B$35</f>
        <v>1209261.1814295081</v>
      </c>
    </row>
    <row r="689" spans="1:117" x14ac:dyDescent="0.75">
      <c r="A689" s="11">
        <v>676</v>
      </c>
      <c r="C689" s="24">
        <f t="shared" ca="1" si="397"/>
        <v>0.94299587995415901</v>
      </c>
      <c r="D689" s="24">
        <f t="shared" ca="1" si="397"/>
        <v>-0.56785162752937479</v>
      </c>
      <c r="E689" s="24">
        <f t="shared" ca="1" si="397"/>
        <v>-0.82882470010772535</v>
      </c>
      <c r="F689" s="24">
        <f t="shared" ca="1" si="397"/>
        <v>0.78779594319306689</v>
      </c>
      <c r="G689" s="24">
        <f t="shared" ca="1" si="397"/>
        <v>-0.21090891541714904</v>
      </c>
      <c r="H689" s="24">
        <f t="shared" ca="1" si="397"/>
        <v>0.1153166086106909</v>
      </c>
      <c r="I689" s="24">
        <f t="shared" ca="1" si="397"/>
        <v>-0.73353624899405445</v>
      </c>
      <c r="J689" s="24">
        <f t="shared" ca="1" si="397"/>
        <v>-0.90445651777860547</v>
      </c>
      <c r="K689" s="24">
        <f t="shared" ca="1" si="397"/>
        <v>-8.4150989800033063E-2</v>
      </c>
      <c r="L689" s="24">
        <f t="shared" ca="1" si="397"/>
        <v>0.45890997925269822</v>
      </c>
      <c r="M689" s="24">
        <f t="shared" ca="1" si="397"/>
        <v>0.34698599456789303</v>
      </c>
      <c r="N689" s="24">
        <f ca="1">SQRT(Inputs!$B$38)*C689+SQRT(1-Inputs!$B$38)*_xlfn.NORM.S.INV(RAND())</f>
        <v>2.0475969020416702</v>
      </c>
      <c r="O689" s="24">
        <f ca="1">SQRT(Inputs!$B$38)*D689+SQRT(1-Inputs!$B$38)*_xlfn.NORM.S.INV(RAND())</f>
        <v>-0.2818003654326493</v>
      </c>
      <c r="P689" s="24">
        <f ca="1">SQRT(Inputs!$B$38)*E689+SQRT(1-Inputs!$B$38)*_xlfn.NORM.S.INV(RAND())</f>
        <v>0.3962295742285733</v>
      </c>
      <c r="Q689" s="24">
        <f ca="1">SQRT(Inputs!$B$38)*F689+SQRT(1-Inputs!$B$38)*_xlfn.NORM.S.INV(RAND())</f>
        <v>0.99429989313715905</v>
      </c>
      <c r="R689" s="24">
        <f ca="1">SQRT(Inputs!$B$38)*G689+SQRT(1-Inputs!$B$38)*_xlfn.NORM.S.INV(RAND())</f>
        <v>-0.76747078977997574</v>
      </c>
      <c r="S689" s="24">
        <f ca="1">SQRT(Inputs!$B$38)*H689+SQRT(1-Inputs!$B$38)*_xlfn.NORM.S.INV(RAND())</f>
        <v>0.73536929210654145</v>
      </c>
      <c r="T689" s="24">
        <f ca="1">SQRT(Inputs!$B$38)*I689+SQRT(1-Inputs!$B$38)*_xlfn.NORM.S.INV(RAND())</f>
        <v>-1.1379093342191033</v>
      </c>
      <c r="U689" s="24">
        <f ca="1">SQRT(Inputs!$B$38)*J689+SQRT(1-Inputs!$B$38)*_xlfn.NORM.S.INV(RAND())</f>
        <v>-0.85097468170260837</v>
      </c>
      <c r="V689" s="24">
        <f ca="1">SQRT(Inputs!$B$38)*K689+SQRT(1-Inputs!$B$38)*_xlfn.NORM.S.INV(RAND())</f>
        <v>-1.5802645147661898</v>
      </c>
      <c r="W689" s="24">
        <f ca="1">SQRT(Inputs!$B$38)*L689+SQRT(1-Inputs!$B$38)*_xlfn.NORM.S.INV(RAND())</f>
        <v>0.74108686871708307</v>
      </c>
      <c r="X689" s="24">
        <f ca="1">SQRT(Inputs!$B$38)*M689+SQRT(1-Inputs!$B$38)*_xlfn.NORM.S.INV(RAND())</f>
        <v>1.1147933664517702</v>
      </c>
      <c r="Y689" s="24">
        <f ca="1">SQRT(Inputs!$B$38)*C689+SQRT(1-Inputs!$B$38)*_xlfn.NORM.S.INV(RAND())</f>
        <v>0.68988406653467049</v>
      </c>
      <c r="Z689" s="24">
        <f ca="1">SQRT(Inputs!$B$38)*D689+SQRT(1-Inputs!$B$38)*_xlfn.NORM.S.INV(RAND())</f>
        <v>0.32834585432227487</v>
      </c>
      <c r="AA689" s="24">
        <f ca="1">SQRT(Inputs!$B$38)*E689+SQRT(1-Inputs!$B$38)*_xlfn.NORM.S.INV(RAND())</f>
        <v>0.99736156598884462</v>
      </c>
      <c r="AB689" s="24">
        <f ca="1">SQRT(Inputs!$B$38)*F689+SQRT(1-Inputs!$B$38)*_xlfn.NORM.S.INV(RAND())</f>
        <v>7.1474062486549417E-2</v>
      </c>
      <c r="AC689" s="24">
        <f ca="1">SQRT(Inputs!$B$38)*G689+SQRT(1-Inputs!$B$38)*_xlfn.NORM.S.INV(RAND())</f>
        <v>-0.9001631852433033</v>
      </c>
      <c r="AD689" s="24">
        <f ca="1">SQRT(Inputs!$B$38)*H689+SQRT(1-Inputs!$B$38)*_xlfn.NORM.S.INV(RAND())</f>
        <v>-0.38605256349813666</v>
      </c>
      <c r="AE689" s="24">
        <f ca="1">SQRT(Inputs!$B$38)*I689+SQRT(1-Inputs!$B$38)*_xlfn.NORM.S.INV(RAND())</f>
        <v>-0.70502237768963427</v>
      </c>
      <c r="AF689" s="24">
        <f ca="1">SQRT(Inputs!$B$38)*J689+SQRT(1-Inputs!$B$38)*_xlfn.NORM.S.INV(RAND())</f>
        <v>-0.55260821642484215</v>
      </c>
      <c r="AG689" s="24">
        <f ca="1">SQRT(Inputs!$B$38)*K689+SQRT(1-Inputs!$B$38)*_xlfn.NORM.S.INV(RAND())</f>
        <v>0.18587084146622482</v>
      </c>
      <c r="AH689" s="24">
        <f ca="1">SQRT(Inputs!$B$38)*L689+SQRT(1-Inputs!$B$38)*_xlfn.NORM.S.INV(RAND())</f>
        <v>-0.21469219068889506</v>
      </c>
      <c r="AI689" s="24">
        <f ca="1">SQRT(Inputs!$B$38)*M689+SQRT(1-Inputs!$B$38)*_xlfn.NORM.S.INV(RAND())</f>
        <v>-0.35626454438711619</v>
      </c>
      <c r="AJ689" s="24">
        <f ca="1">SQRT(Inputs!$B$38)*C689+SQRT(1-Inputs!$B$38)*_xlfn.NORM.S.INV(RAND())</f>
        <v>-0.75335203325384126</v>
      </c>
      <c r="AK689" s="24">
        <f ca="1">SQRT(Inputs!$B$38)*D689+SQRT(1-Inputs!$B$38)*_xlfn.NORM.S.INV(RAND())</f>
        <v>1.1885166698595673</v>
      </c>
      <c r="AL689" s="24">
        <f ca="1">SQRT(Inputs!$B$38)*E689+SQRT(1-Inputs!$B$38)*_xlfn.NORM.S.INV(RAND())</f>
        <v>-0.34787187853135909</v>
      </c>
      <c r="AM689" s="24">
        <f ca="1">SQRT(Inputs!$B$38)*F689+SQRT(1-Inputs!$B$38)*_xlfn.NORM.S.INV(RAND())</f>
        <v>0.18909929047248777</v>
      </c>
      <c r="AN689" s="24">
        <f ca="1">SQRT(Inputs!$B$38)*G689+SQRT(1-Inputs!$B$38)*_xlfn.NORM.S.INV(RAND())</f>
        <v>0.31028502699647936</v>
      </c>
      <c r="AO689" s="24">
        <f ca="1">SQRT(Inputs!$B$38)*H689+SQRT(1-Inputs!$B$38)*_xlfn.NORM.S.INV(RAND())</f>
        <v>0.30474586765621442</v>
      </c>
      <c r="AP689" s="24">
        <f ca="1">SQRT(Inputs!$B$38)*I689+SQRT(1-Inputs!$B$38)*_xlfn.NORM.S.INV(RAND())</f>
        <v>0.55245346055548183</v>
      </c>
      <c r="AQ689" s="24">
        <f ca="1">SQRT(Inputs!$B$38)*J689+SQRT(1-Inputs!$B$38)*_xlfn.NORM.S.INV(RAND())</f>
        <v>-0.87421709559659111</v>
      </c>
      <c r="AR689" s="24">
        <f ca="1">SQRT(Inputs!$B$38)*K689+SQRT(1-Inputs!$B$38)*_xlfn.NORM.S.INV(RAND())</f>
        <v>-0.82087222169055551</v>
      </c>
      <c r="AS689" s="24">
        <f ca="1">SQRT(Inputs!$B$38)*L689+SQRT(1-Inputs!$B$38)*_xlfn.NORM.S.INV(RAND())</f>
        <v>0.423131130090383</v>
      </c>
      <c r="AT689" s="24">
        <f ca="1">SQRT(Inputs!$B$38)*M689+SQRT(1-Inputs!$B$38)*_xlfn.NORM.S.INV(RAND())</f>
        <v>1.5058900880746531</v>
      </c>
      <c r="AU689" s="15">
        <f ca="1">Inputs!$B$6*EXP($B$8-0.5*C$5^2+C$5*N689)</f>
        <v>6912.3380965033148</v>
      </c>
      <c r="AV689" s="15">
        <f t="shared" ca="1" si="365"/>
        <v>8072.4510027273509</v>
      </c>
      <c r="AW689" s="15">
        <f t="shared" ca="1" si="366"/>
        <v>10383.278575506187</v>
      </c>
      <c r="AX689" s="15">
        <f t="shared" ca="1" si="367"/>
        <v>14353.666592468091</v>
      </c>
      <c r="AY689" s="15">
        <f t="shared" ca="1" si="368"/>
        <v>16037.768320973788</v>
      </c>
      <c r="AZ689" s="15">
        <f t="shared" ca="1" si="369"/>
        <v>21269.068731511317</v>
      </c>
      <c r="BA689" s="15">
        <f t="shared" ca="1" si="370"/>
        <v>23105.61959977066</v>
      </c>
      <c r="BB689" s="15">
        <f t="shared" ca="1" si="371"/>
        <v>25976.443484502313</v>
      </c>
      <c r="BC689" s="15">
        <f t="shared" ca="1" si="372"/>
        <v>27313.482013521636</v>
      </c>
      <c r="BD689" s="15">
        <f t="shared" ca="1" si="373"/>
        <v>35863.308416597232</v>
      </c>
      <c r="BE689" s="15">
        <f t="shared" ca="1" si="374"/>
        <v>48642.358733261484</v>
      </c>
      <c r="BF689" s="15">
        <f ca="1">Inputs!$B$13*EXP($B$9-0.5*C$6^2+C$6*Y689)</f>
        <v>15858.123219454616</v>
      </c>
      <c r="BG689" s="15">
        <f t="shared" ca="1" si="375"/>
        <v>20506.496534025009</v>
      </c>
      <c r="BH689" s="15">
        <f t="shared" ca="1" si="376"/>
        <v>29562.298978268747</v>
      </c>
      <c r="BI689" s="15">
        <f t="shared" ca="1" si="377"/>
        <v>36589.019648343798</v>
      </c>
      <c r="BJ689" s="15">
        <f t="shared" ca="1" si="378"/>
        <v>39397.304021270509</v>
      </c>
      <c r="BK689" s="15">
        <f t="shared" ca="1" si="379"/>
        <v>45877.008524142475</v>
      </c>
      <c r="BL689" s="15">
        <f t="shared" ca="1" si="380"/>
        <v>51433.759709817001</v>
      </c>
      <c r="BM689" s="15">
        <f t="shared" ca="1" si="381"/>
        <v>59028.595948653157</v>
      </c>
      <c r="BN689" s="15">
        <f t="shared" ca="1" si="382"/>
        <v>74232.967038121453</v>
      </c>
      <c r="BO689" s="15">
        <f t="shared" ca="1" si="383"/>
        <v>89084.847336387698</v>
      </c>
      <c r="BP689" s="15">
        <f t="shared" ca="1" si="384"/>
        <v>105309.1605969394</v>
      </c>
      <c r="BQ689" s="15">
        <f ca="1">Inputs!$B$20*EXP($B$10-0.5*C$7^2+C$7*AJ689)</f>
        <v>3283.7054079935087</v>
      </c>
      <c r="BR689" s="15">
        <f t="shared" ca="1" si="385"/>
        <v>6498.7063794620726</v>
      </c>
      <c r="BS689" s="15">
        <f t="shared" ca="1" si="386"/>
        <v>8053.1282463798843</v>
      </c>
      <c r="BT689" s="15">
        <f t="shared" ca="1" si="387"/>
        <v>11668.214164191182</v>
      </c>
      <c r="BU689" s="15">
        <f t="shared" ca="1" si="388"/>
        <v>17431.577756784314</v>
      </c>
      <c r="BV689" s="15">
        <f t="shared" ca="1" si="389"/>
        <v>25975.986353555971</v>
      </c>
      <c r="BW689" s="15">
        <f t="shared" ca="1" si="390"/>
        <v>40744.106963628801</v>
      </c>
      <c r="BX689" s="15">
        <f t="shared" ca="1" si="391"/>
        <v>47825.9517445561</v>
      </c>
      <c r="BY689" s="15">
        <f t="shared" ca="1" si="392"/>
        <v>57272.623907008485</v>
      </c>
      <c r="BZ689" s="15">
        <f t="shared" ca="1" si="393"/>
        <v>86862.044758656062</v>
      </c>
      <c r="CA689" s="15">
        <f t="shared" ca="1" si="394"/>
        <v>159451.57808308327</v>
      </c>
      <c r="CB689" s="15">
        <f ca="1">(AU689*DCF!C$10-DCF!C$5*MAX(AU689*DCF!C$10,0)-MAX(AU689-Inputs!$B$6,0)/Inputs!$B$10)*DCF!C$6</f>
        <v>1029.1697524414212</v>
      </c>
      <c r="CC689" s="15">
        <f ca="1">(AV689*DCF!D$10-DCF!D$5*MAX(AV689*DCF!D$10,0)-MAX(AV689-AU689,0)/Inputs!$B$10)*DCF!D$6</f>
        <v>1684.742072983345</v>
      </c>
      <c r="CD689" s="15">
        <f ca="1">(AW689*DCF!E$10-DCF!E$5*MAX(AW689*DCF!E$10,0)-MAX(AW689-AV689,0)/Inputs!$B$10)*DCF!E$6</f>
        <v>1876.8396705648438</v>
      </c>
      <c r="CE689" s="15">
        <f ca="1">(AX689*DCF!F$10-DCF!F$5*MAX(AX689*DCF!F$10,0)-MAX(AX689-AW689,0)/Inputs!$B$10)*DCF!F$6</f>
        <v>2307.2432330719985</v>
      </c>
      <c r="CF689" s="15">
        <f ca="1">(AY689*DCF!G$10-DCF!G$5*MAX(AY689*DCF!G$10,0)-MAX(AY689-AX689,0)/Inputs!$B$10)*DCF!G$6</f>
        <v>2980.7058990348241</v>
      </c>
      <c r="CG689" s="15">
        <f ca="1">(AZ689*DCF!H$10-DCF!H$5*MAX(AZ689*DCF!H$10,0)-MAX(AZ689-AY689,0)/Inputs!$B$10)*DCF!H$6</f>
        <v>3200.4937787903141</v>
      </c>
      <c r="CH689" s="15">
        <f ca="1">(BA689*DCF!I$10-DCF!I$5*MAX(BA689*DCF!I$10,0)-MAX(BA689-AZ689,0)/Inputs!$B$10)*DCF!I$6</f>
        <v>3919.2951159825416</v>
      </c>
      <c r="CI689" s="15">
        <f ca="1">(BB689*DCF!J$10-DCF!J$5*MAX(BB689*DCF!J$10,0)-MAX(BB689-BA689,0)/Inputs!$B$10)*DCF!J$6</f>
        <v>4022.5919233642885</v>
      </c>
      <c r="CJ689" s="15">
        <f ca="1">(BC689*DCF!K$10-DCF!K$5*MAX(BC689*DCF!K$10,0)-MAX(BC689-BB689,0)/Inputs!$B$10)*DCF!K$6</f>
        <v>4209.8669065374334</v>
      </c>
      <c r="CK689" s="15">
        <f ca="1">(BD689*DCF!L$10-DCF!L$5*MAX(BD689*DCF!L$10,0)-MAX(BD689-BC689,0)/Inputs!$B$10)*DCF!L$6</f>
        <v>4303.2378970474801</v>
      </c>
      <c r="CL689" s="15">
        <f ca="1">(BE689*DCF!M$10-DCF!M$5*MAX(BE689*DCF!M$10,0)-MAX(BE689-BD689,0)/Inputs!$B$10)*DCF!M$6</f>
        <v>5337.4718565034291</v>
      </c>
      <c r="CM689" s="15">
        <f ca="1">(BF689*DCF!C$28-DCF!C$5*MAX(BF689*DCF!C$28,0)-MAX(BF689-Inputs!$B$13,0)/Inputs!$B$17)*DCF!C$6</f>
        <v>3807.2032394342446</v>
      </c>
      <c r="CN689" s="15">
        <f ca="1">(BG689*DCF!D$28-DCF!D$5*MAX(BG689*DCF!D$28,0)-MAX(BG689-BF689,0)/Inputs!$B$17)*DCF!D$6</f>
        <v>5047.9250330551977</v>
      </c>
      <c r="CO689" s="15">
        <f ca="1">(BH689*DCF!E$28-DCF!E$5*MAX(BH689*DCF!E$28,0)-MAX(BH689-BG689,0)/Inputs!$B$17)*DCF!E$6</f>
        <v>6587.7954594390958</v>
      </c>
      <c r="CP689" s="15">
        <f ca="1">(BI689*DCF!F$28-DCF!F$5*MAX(BI689*DCF!F$28,0)-MAX(BI689-BH689,0)/Inputs!$B$17)*DCF!F$6</f>
        <v>8653.6294844107815</v>
      </c>
      <c r="CQ689" s="15">
        <f ca="1">(BJ689*DCF!G$28-DCF!G$5*MAX(BJ689*DCF!G$28,0)-MAX(BJ689-BI689,0)/Inputs!$B$17)*DCF!G$6</f>
        <v>9749.6037457388229</v>
      </c>
      <c r="CR689" s="15">
        <f ca="1">(BK689*DCF!H$28-DCF!H$5*MAX(BK689*DCF!H$28,0)-MAX(BK689-BJ689,0)/Inputs!$B$17)*DCF!H$6</f>
        <v>10339.126120355839</v>
      </c>
      <c r="CS689" s="15">
        <f ca="1">(BL689*DCF!I$28-DCF!I$5*MAX(BL689*DCF!I$28,0)-MAX(BL689-BK689,0)/Inputs!$B$17)*DCF!I$6</f>
        <v>11297.240655398655</v>
      </c>
      <c r="CT689" s="15">
        <f ca="1">(BM689*DCF!J$28-DCF!J$5*MAX(BM689*DCF!J$28,0)-MAX(BM689-BL689,0)/Inputs!$B$17)*DCF!J$6</f>
        <v>12161.263995113244</v>
      </c>
      <c r="CU689" s="15">
        <f ca="1">(BN689*DCF!K$28-DCF!K$5*MAX(BN689*DCF!K$28,0)-MAX(BN689-BM689,0)/Inputs!$B$17)*DCF!K$6</f>
        <v>13814.425037041239</v>
      </c>
      <c r="CV689" s="15">
        <f ca="1">(BO689*DCF!L$28-DCF!L$5*MAX(BO689*DCF!L$28,0)-MAX(BO689-BN689,0)/Inputs!$B$17)*DCF!L$6</f>
        <v>16093.781902246064</v>
      </c>
      <c r="CW689" s="15">
        <f ca="1">(BP689*DCF!M$28-DCF!M$5*MAX(BP689*DCF!M$28,0)-MAX(BP689-BO689,0)/Inputs!$B$17)*DCF!M$6</f>
        <v>18118.082884277843</v>
      </c>
      <c r="CX689" s="15">
        <f ca="1">(BQ689*DCF!C$46-DCF!C$5*MAX(BQ689*DCF!C$46,0)-MAX(BQ689-Inputs!$B$20,0)/Inputs!$B$24)*DCF!C$6</f>
        <v>-796.56263833268497</v>
      </c>
      <c r="CY689" s="15">
        <f ca="1">(BR689*DCF!D$46-DCF!D$5*MAX(BR689*DCF!D$46,0)-MAX(BR689-BQ689,0)/Inputs!$B$24)*DCF!D$6</f>
        <v>-2480.991854776928</v>
      </c>
      <c r="CZ689" s="15">
        <f ca="1">(BS689*DCF!E$46-DCF!E$5*MAX(BS689*DCF!E$46,0)-MAX(BS689-BR689,0)/Inputs!$B$24)*DCF!E$6</f>
        <v>-1565.0067440645273</v>
      </c>
      <c r="DA689" s="15">
        <f ca="1">(BT689*DCF!F$46-DCF!F$5*MAX(BT689*DCF!F$46,0)-MAX(BT689-BS689,0)/Inputs!$B$24)*DCF!F$6</f>
        <v>-2166.1201917725743</v>
      </c>
      <c r="DB689" s="15">
        <f ca="1">(BU689*DCF!G$46-DCF!G$5*MAX(BU689*DCF!G$46,0)-MAX(BU689-BT689,0)/Inputs!$B$24)*DCF!G$6</f>
        <v>-2525.0454775334797</v>
      </c>
      <c r="DC689" s="15">
        <f ca="1">(BV689*DCF!H$46-DCF!H$5*MAX(BV689*DCF!H$46,0)-MAX(BV689-BU689,0)/Inputs!$B$24)*DCF!H$6</f>
        <v>-2655.1226189867298</v>
      </c>
      <c r="DD689" s="15">
        <f ca="1">(BW689*DCF!I$46-DCF!I$5*MAX(BW689*DCF!I$46,0)-MAX(BW689-BV689,0)/Inputs!$B$24)*DCF!I$6</f>
        <v>-3298.3551727635117</v>
      </c>
      <c r="DE689" s="15">
        <f ca="1">(BX689*DCF!J$46-DCF!J$5*MAX(BX689*DCF!J$46,0)-MAX(BX689-BW689,0)/Inputs!$B$24)*DCF!J$6</f>
        <v>128.1768473144968</v>
      </c>
      <c r="DF689" s="15">
        <f ca="1">(BY689*DCF!K$46-DCF!K$5*MAX(BY689*DCF!K$46,0)-MAX(BY689-BX689,0)/Inputs!$B$24)*DCF!K$6</f>
        <v>957.42017529942029</v>
      </c>
      <c r="DG689" s="15">
        <f ca="1">(BZ689*DCF!L$46-DCF!L$5*MAX(BZ689*DCF!L$46,0)-MAX(BZ689-BY689,0)/Inputs!$B$24)*DCF!L$6</f>
        <v>-691.81256568673416</v>
      </c>
      <c r="DH689" s="15">
        <f ca="1">(CA689*DCF!M$46-DCF!M$5*MAX(CA689*DCF!M$46,0)-MAX(CA689-BZ689,0)/Inputs!$B$24)*DCF!M$6</f>
        <v>-2674.9141042346646</v>
      </c>
      <c r="DI689" s="15">
        <f ca="1">SUM(CB689:CL689)+BE689*DCF!M$10*(1+Inputs!$B$30)*(1-Inputs!$B$33)*(1-Inputs!$B$30/Inputs!$B$31)/(Inputs!$B$29-Inputs!$B$30)*DCF!M$6</f>
        <v>170243.98568959272</v>
      </c>
      <c r="DJ689" s="15">
        <f ca="1">SUM(CM689:CW689)+BP689*DCF!M$28*(1+Inputs!$B$30)*(1-Inputs!$B$33)*(1-Inputs!$B$30/Inputs!$B$31)/(Inputs!$B$29-Inputs!$B$30)*DCF!M$6</f>
        <v>506439.12623753195</v>
      </c>
      <c r="DK689" s="15">
        <f ca="1">SUM(CX689:DH689)+CA689*DCF!M$46*(1+Inputs!$B$30)*(1-Inputs!$B$33)*(1-Inputs!$B$30/Inputs!$B$31)/(Inputs!$B$29-Inputs!$B$30)*DCF!M$6</f>
        <v>228762.69361782641</v>
      </c>
      <c r="DM689" s="15">
        <f ca="1">DI689+DJ689+DK689+Inputs!$B$34+Inputs!$B$36-Inputs!$B$35</f>
        <v>982296.80554495112</v>
      </c>
    </row>
    <row r="690" spans="1:117" x14ac:dyDescent="0.75">
      <c r="A690" s="11">
        <v>677</v>
      </c>
      <c r="C690" s="24">
        <f t="shared" ca="1" si="397"/>
        <v>0.41542962377677828</v>
      </c>
      <c r="D690" s="24">
        <f t="shared" ca="1" si="397"/>
        <v>-0.41010140368445624</v>
      </c>
      <c r="E690" s="24">
        <f t="shared" ca="1" si="397"/>
        <v>-0.55979085869713952</v>
      </c>
      <c r="F690" s="24">
        <f t="shared" ca="1" si="397"/>
        <v>2.3764149770557612</v>
      </c>
      <c r="G690" s="24">
        <f t="shared" ca="1" si="397"/>
        <v>-0.25365031985410313</v>
      </c>
      <c r="H690" s="24">
        <f t="shared" ca="1" si="397"/>
        <v>1.2782670973945427</v>
      </c>
      <c r="I690" s="24">
        <f t="shared" ca="1" si="397"/>
        <v>-1.7010155340611059</v>
      </c>
      <c r="J690" s="24">
        <f t="shared" ca="1" si="397"/>
        <v>0.31033669114759244</v>
      </c>
      <c r="K690" s="24">
        <f t="shared" ca="1" si="397"/>
        <v>0.65899977786465858</v>
      </c>
      <c r="L690" s="24">
        <f t="shared" ca="1" si="397"/>
        <v>-0.96723180839333034</v>
      </c>
      <c r="M690" s="24">
        <f t="shared" ca="1" si="397"/>
        <v>0.81586528660623137</v>
      </c>
      <c r="N690" s="24">
        <f ca="1">SQRT(Inputs!$B$38)*C690+SQRT(1-Inputs!$B$38)*_xlfn.NORM.S.INV(RAND())</f>
        <v>0.77064779192316446</v>
      </c>
      <c r="O690" s="24">
        <f ca="1">SQRT(Inputs!$B$38)*D690+SQRT(1-Inputs!$B$38)*_xlfn.NORM.S.INV(RAND())</f>
        <v>-1.1579569190831335E-2</v>
      </c>
      <c r="P690" s="24">
        <f ca="1">SQRT(Inputs!$B$38)*E690+SQRT(1-Inputs!$B$38)*_xlfn.NORM.S.INV(RAND())</f>
        <v>-5.6669764995352839E-2</v>
      </c>
      <c r="Q690" s="24">
        <f ca="1">SQRT(Inputs!$B$38)*F690+SQRT(1-Inputs!$B$38)*_xlfn.NORM.S.INV(RAND())</f>
        <v>0.3879607707091115</v>
      </c>
      <c r="R690" s="24">
        <f ca="1">SQRT(Inputs!$B$38)*G690+SQRT(1-Inputs!$B$38)*_xlfn.NORM.S.INV(RAND())</f>
        <v>-0.34438159542204494</v>
      </c>
      <c r="S690" s="24">
        <f ca="1">SQRT(Inputs!$B$38)*H690+SQRT(1-Inputs!$B$38)*_xlfn.NORM.S.INV(RAND())</f>
        <v>-0.59489226462798883</v>
      </c>
      <c r="T690" s="24">
        <f ca="1">SQRT(Inputs!$B$38)*I690+SQRT(1-Inputs!$B$38)*_xlfn.NORM.S.INV(RAND())</f>
        <v>0.27294664628565191</v>
      </c>
      <c r="U690" s="24">
        <f ca="1">SQRT(Inputs!$B$38)*J690+SQRT(1-Inputs!$B$38)*_xlfn.NORM.S.INV(RAND())</f>
        <v>8.7515699355977888E-2</v>
      </c>
      <c r="V690" s="24">
        <f ca="1">SQRT(Inputs!$B$38)*K690+SQRT(1-Inputs!$B$38)*_xlfn.NORM.S.INV(RAND())</f>
        <v>1.0516492529181896</v>
      </c>
      <c r="W690" s="24">
        <f ca="1">SQRT(Inputs!$B$38)*L690+SQRT(1-Inputs!$B$38)*_xlfn.NORM.S.INV(RAND())</f>
        <v>0.94676005009402675</v>
      </c>
      <c r="X690" s="24">
        <f ca="1">SQRT(Inputs!$B$38)*M690+SQRT(1-Inputs!$B$38)*_xlfn.NORM.S.INV(RAND())</f>
        <v>1.1813815605314926</v>
      </c>
      <c r="Y690" s="24">
        <f ca="1">SQRT(Inputs!$B$38)*C690+SQRT(1-Inputs!$B$38)*_xlfn.NORM.S.INV(RAND())</f>
        <v>0.99556224811092187</v>
      </c>
      <c r="Z690" s="24">
        <f ca="1">SQRT(Inputs!$B$38)*D690+SQRT(1-Inputs!$B$38)*_xlfn.NORM.S.INV(RAND())</f>
        <v>-0.73070790752201509</v>
      </c>
      <c r="AA690" s="24">
        <f ca="1">SQRT(Inputs!$B$38)*E690+SQRT(1-Inputs!$B$38)*_xlfn.NORM.S.INV(RAND())</f>
        <v>-0.28881164827988887</v>
      </c>
      <c r="AB690" s="24">
        <f ca="1">SQRT(Inputs!$B$38)*F690+SQRT(1-Inputs!$B$38)*_xlfn.NORM.S.INV(RAND())</f>
        <v>1.0561894987357778</v>
      </c>
      <c r="AC690" s="24">
        <f ca="1">SQRT(Inputs!$B$38)*G690+SQRT(1-Inputs!$B$38)*_xlfn.NORM.S.INV(RAND())</f>
        <v>-0.14036073795937029</v>
      </c>
      <c r="AD690" s="24">
        <f ca="1">SQRT(Inputs!$B$38)*H690+SQRT(1-Inputs!$B$38)*_xlfn.NORM.S.INV(RAND())</f>
        <v>-0.35416135328445164</v>
      </c>
      <c r="AE690" s="24">
        <f ca="1">SQRT(Inputs!$B$38)*I690+SQRT(1-Inputs!$B$38)*_xlfn.NORM.S.INV(RAND())</f>
        <v>-1.4000965664236673</v>
      </c>
      <c r="AF690" s="24">
        <f ca="1">SQRT(Inputs!$B$38)*J690+SQRT(1-Inputs!$B$38)*_xlfn.NORM.S.INV(RAND())</f>
        <v>-0.67902510431686469</v>
      </c>
      <c r="AG690" s="24">
        <f ca="1">SQRT(Inputs!$B$38)*K690+SQRT(1-Inputs!$B$38)*_xlfn.NORM.S.INV(RAND())</f>
        <v>0.15745156677922748</v>
      </c>
      <c r="AH690" s="24">
        <f ca="1">SQRT(Inputs!$B$38)*L690+SQRT(1-Inputs!$B$38)*_xlfn.NORM.S.INV(RAND())</f>
        <v>-0.14090341433492248</v>
      </c>
      <c r="AI690" s="24">
        <f ca="1">SQRT(Inputs!$B$38)*M690+SQRT(1-Inputs!$B$38)*_xlfn.NORM.S.INV(RAND())</f>
        <v>-1.0491723215203281</v>
      </c>
      <c r="AJ690" s="24">
        <f ca="1">SQRT(Inputs!$B$38)*C690+SQRT(1-Inputs!$B$38)*_xlfn.NORM.S.INV(RAND())</f>
        <v>-1.572619161732894</v>
      </c>
      <c r="AK690" s="24">
        <f ca="1">SQRT(Inputs!$B$38)*D690+SQRT(1-Inputs!$B$38)*_xlfn.NORM.S.INV(RAND())</f>
        <v>-0.60821928624950294</v>
      </c>
      <c r="AL690" s="24">
        <f ca="1">SQRT(Inputs!$B$38)*E690+SQRT(1-Inputs!$B$38)*_xlfn.NORM.S.INV(RAND())</f>
        <v>-0.34082867145399426</v>
      </c>
      <c r="AM690" s="24">
        <f ca="1">SQRT(Inputs!$B$38)*F690+SQRT(1-Inputs!$B$38)*_xlfn.NORM.S.INV(RAND())</f>
        <v>0.34684044231205036</v>
      </c>
      <c r="AN690" s="24">
        <f ca="1">SQRT(Inputs!$B$38)*G690+SQRT(1-Inputs!$B$38)*_xlfn.NORM.S.INV(RAND())</f>
        <v>0.22635660561679888</v>
      </c>
      <c r="AO690" s="24">
        <f ca="1">SQRT(Inputs!$B$38)*H690+SQRT(1-Inputs!$B$38)*_xlfn.NORM.S.INV(RAND())</f>
        <v>0.9444500397049973</v>
      </c>
      <c r="AP690" s="24">
        <f ca="1">SQRT(Inputs!$B$38)*I690+SQRT(1-Inputs!$B$38)*_xlfn.NORM.S.INV(RAND())</f>
        <v>-0.668817925524269</v>
      </c>
      <c r="AQ690" s="24">
        <f ca="1">SQRT(Inputs!$B$38)*J690+SQRT(1-Inputs!$B$38)*_xlfn.NORM.S.INV(RAND())</f>
        <v>1.3434079024929049</v>
      </c>
      <c r="AR690" s="24">
        <f ca="1">SQRT(Inputs!$B$38)*K690+SQRT(1-Inputs!$B$38)*_xlfn.NORM.S.INV(RAND())</f>
        <v>1.2393266470667907</v>
      </c>
      <c r="AS690" s="24">
        <f ca="1">SQRT(Inputs!$B$38)*L690+SQRT(1-Inputs!$B$38)*_xlfn.NORM.S.INV(RAND())</f>
        <v>-0.49292233155186382</v>
      </c>
      <c r="AT690" s="24">
        <f ca="1">SQRT(Inputs!$B$38)*M690+SQRT(1-Inputs!$B$38)*_xlfn.NORM.S.INV(RAND())</f>
        <v>1.1161488724360298</v>
      </c>
      <c r="AU690" s="15">
        <f ca="1">Inputs!$B$6*EXP($B$8-0.5*C$5^2+C$5*N690)</f>
        <v>5621.5322284668928</v>
      </c>
      <c r="AV690" s="15">
        <f t="shared" ca="1" si="365"/>
        <v>6831.0922472657248</v>
      </c>
      <c r="AW690" s="15">
        <f t="shared" ca="1" si="366"/>
        <v>8265.8826472159999</v>
      </c>
      <c r="AX690" s="15">
        <f t="shared" ca="1" si="367"/>
        <v>10593.001576973777</v>
      </c>
      <c r="AY690" s="15">
        <f t="shared" ca="1" si="368"/>
        <v>12435.388398704828</v>
      </c>
      <c r="AZ690" s="15">
        <f t="shared" ca="1" si="369"/>
        <v>14244.431562966485</v>
      </c>
      <c r="BA690" s="15">
        <f t="shared" ca="1" si="370"/>
        <v>17936.681054991437</v>
      </c>
      <c r="BB690" s="15">
        <f t="shared" ca="1" si="371"/>
        <v>22153.358457339451</v>
      </c>
      <c r="BC690" s="15">
        <f t="shared" ca="1" si="372"/>
        <v>30031.227926874515</v>
      </c>
      <c r="BD690" s="15">
        <f t="shared" ca="1" si="373"/>
        <v>40197.684952934113</v>
      </c>
      <c r="BE690" s="15">
        <f t="shared" ca="1" si="374"/>
        <v>54852.85774656538</v>
      </c>
      <c r="BF690" s="15">
        <f ca="1">Inputs!$B$13*EXP($B$9-0.5*C$6^2+C$6*Y690)</f>
        <v>16848.840956869459</v>
      </c>
      <c r="BG690" s="15">
        <f t="shared" ca="1" si="375"/>
        <v>17997.768201111427</v>
      </c>
      <c r="BH690" s="15">
        <f t="shared" ca="1" si="376"/>
        <v>20961.439743202573</v>
      </c>
      <c r="BI690" s="15">
        <f t="shared" ca="1" si="377"/>
        <v>30189.668108554633</v>
      </c>
      <c r="BJ690" s="15">
        <f t="shared" ca="1" si="378"/>
        <v>36269.279248014893</v>
      </c>
      <c r="BK690" s="15">
        <f t="shared" ca="1" si="379"/>
        <v>42418.286552352678</v>
      </c>
      <c r="BL690" s="15">
        <f t="shared" ca="1" si="380"/>
        <v>43459.715451199118</v>
      </c>
      <c r="BM690" s="15">
        <f t="shared" ca="1" si="381"/>
        <v>49099.910212765128</v>
      </c>
      <c r="BN690" s="15">
        <f t="shared" ca="1" si="382"/>
        <v>61536.956027339358</v>
      </c>
      <c r="BO690" s="15">
        <f t="shared" ca="1" si="383"/>
        <v>74484.871319228987</v>
      </c>
      <c r="BP690" s="15">
        <f t="shared" ca="1" si="384"/>
        <v>81402.277132669071</v>
      </c>
      <c r="BQ690" s="15">
        <f ca="1">Inputs!$B$20*EXP($B$10-0.5*C$7^2+C$7*AJ690)</f>
        <v>2455.6527572074074</v>
      </c>
      <c r="BR690" s="15">
        <f t="shared" ca="1" si="385"/>
        <v>2746.742997972543</v>
      </c>
      <c r="BS690" s="15">
        <f t="shared" ca="1" si="386"/>
        <v>3410.6270307643849</v>
      </c>
      <c r="BT690" s="15">
        <f t="shared" ca="1" si="387"/>
        <v>5150.4522839036608</v>
      </c>
      <c r="BU690" s="15">
        <f t="shared" ca="1" si="388"/>
        <v>7539.7675521333467</v>
      </c>
      <c r="BV690" s="15">
        <f t="shared" ca="1" si="389"/>
        <v>12977.341972653163</v>
      </c>
      <c r="BW690" s="15">
        <f t="shared" ca="1" si="390"/>
        <v>15718.878702606145</v>
      </c>
      <c r="BX690" s="15">
        <f t="shared" ca="1" si="391"/>
        <v>28780.443087276522</v>
      </c>
      <c r="BY690" s="15">
        <f t="shared" ca="1" si="392"/>
        <v>51117.014115600323</v>
      </c>
      <c r="BZ690" s="15">
        <f t="shared" ca="1" si="393"/>
        <v>65510.747753644791</v>
      </c>
      <c r="CA690" s="15">
        <f t="shared" ca="1" si="394"/>
        <v>112210.43788392624</v>
      </c>
      <c r="CB690" s="15">
        <f ca="1">(AU690*DCF!C$10-DCF!C$5*MAX(AU690*DCF!C$10,0)-MAX(AU690-Inputs!$B$6,0)/Inputs!$B$10)*DCF!C$6</f>
        <v>1038.3734283548213</v>
      </c>
      <c r="CC690" s="15">
        <f ca="1">(AV690*DCF!D$10-DCF!D$5*MAX(AV690*DCF!D$10,0)-MAX(AV690-AU690,0)/Inputs!$B$10)*DCF!D$6</f>
        <v>1370.1129019905923</v>
      </c>
      <c r="CD690" s="15">
        <f ca="1">(AW690*DCF!E$10-DCF!E$5*MAX(AW690*DCF!E$10,0)-MAX(AW690-AV690,0)/Inputs!$B$10)*DCF!E$6</f>
        <v>1585.2865063187844</v>
      </c>
      <c r="CE690" s="15">
        <f ca="1">(AX690*DCF!F$10-DCF!F$5*MAX(AX690*DCF!F$10,0)-MAX(AX690-AW690,0)/Inputs!$B$10)*DCF!F$6</f>
        <v>1828.2196091266956</v>
      </c>
      <c r="CF690" s="15">
        <f ca="1">(AY690*DCF!G$10-DCF!G$5*MAX(AY690*DCF!G$10,0)-MAX(AY690-AX690,0)/Inputs!$B$10)*DCF!G$6</f>
        <v>2208.0469553711005</v>
      </c>
      <c r="CG690" s="15">
        <f ca="1">(AZ690*DCF!H$10-DCF!H$5*MAX(AZ690*DCF!H$10,0)-MAX(AZ690-AY690,0)/Inputs!$B$10)*DCF!H$6</f>
        <v>2444.3385600217762</v>
      </c>
      <c r="CH690" s="15">
        <f ca="1">(BA690*DCF!I$10-DCF!I$5*MAX(BA690*DCF!I$10,0)-MAX(BA690-AZ690,0)/Inputs!$B$10)*DCF!I$6</f>
        <v>2670.7190152071198</v>
      </c>
      <c r="CI690" s="15">
        <f ca="1">(BB690*DCF!J$10-DCF!J$5*MAX(BB690*DCF!J$10,0)-MAX(BB690-BA690,0)/Inputs!$B$10)*DCF!J$6</f>
        <v>3162.5997391968526</v>
      </c>
      <c r="CJ690" s="15">
        <f ca="1">(BC690*DCF!K$10-DCF!K$5*MAX(BC690*DCF!K$10,0)-MAX(BC690-BB690,0)/Inputs!$B$10)*DCF!K$6</f>
        <v>3731.7635894035157</v>
      </c>
      <c r="CK690" s="15">
        <f ca="1">(BD690*DCF!L$10-DCF!L$5*MAX(BD690*DCF!L$10,0)-MAX(BD690-BC690,0)/Inputs!$B$10)*DCF!L$6</f>
        <v>4747.8877860057682</v>
      </c>
      <c r="CL690" s="15">
        <f ca="1">(BE690*DCF!M$10-DCF!M$5*MAX(BE690*DCF!M$10,0)-MAX(BE690-BD690,0)/Inputs!$B$10)*DCF!M$6</f>
        <v>5989.7307180957387</v>
      </c>
      <c r="CM690" s="15">
        <f ca="1">(BF690*DCF!C$28-DCF!C$5*MAX(BF690*DCF!C$28,0)-MAX(BF690-Inputs!$B$13,0)/Inputs!$B$17)*DCF!C$6</f>
        <v>3880.7606230264</v>
      </c>
      <c r="CN690" s="15">
        <f ca="1">(BG690*DCF!D$28-DCF!D$5*MAX(BG690*DCF!D$28,0)-MAX(BG690-BF690,0)/Inputs!$B$17)*DCF!D$6</f>
        <v>5055.6389732622993</v>
      </c>
      <c r="CO690" s="15">
        <f ca="1">(BH690*DCF!E$28-DCF!E$5*MAX(BH690*DCF!E$28,0)-MAX(BH690-BG690,0)/Inputs!$B$17)*DCF!E$6</f>
        <v>5352.5541173135953</v>
      </c>
      <c r="CP690" s="15">
        <f ca="1">(BI690*DCF!F$28-DCF!F$5*MAX(BI690*DCF!F$28,0)-MAX(BI690-BH690,0)/Inputs!$B$17)*DCF!F$6</f>
        <v>6515.5548323881339</v>
      </c>
      <c r="CQ690" s="15">
        <f ca="1">(BJ690*DCF!G$28-DCF!G$5*MAX(BJ690*DCF!G$28,0)-MAX(BJ690-BI690,0)/Inputs!$B$17)*DCF!G$6</f>
        <v>8387.8091406936255</v>
      </c>
      <c r="CR690" s="15">
        <f ca="1">(BK690*DCF!H$28-DCF!H$5*MAX(BK690*DCF!H$28,0)-MAX(BK690-BJ690,0)/Inputs!$B$17)*DCF!H$6</f>
        <v>9535.1270817074092</v>
      </c>
      <c r="CS690" s="15">
        <f ca="1">(BL690*DCF!I$28-DCF!I$5*MAX(BL690*DCF!I$28,0)-MAX(BL690-BK690,0)/Inputs!$B$17)*DCF!I$6</f>
        <v>10070.207105455185</v>
      </c>
      <c r="CT690" s="15">
        <f ca="1">(BM690*DCF!J$28-DCF!J$5*MAX(BM690*DCF!J$28,0)-MAX(BM690-BL690,0)/Inputs!$B$17)*DCF!J$6</f>
        <v>10205.512324776046</v>
      </c>
      <c r="CU690" s="15">
        <f ca="1">(BN690*DCF!K$28-DCF!K$5*MAX(BN690*DCF!K$28,0)-MAX(BN690-BM690,0)/Inputs!$B$17)*DCF!K$6</f>
        <v>11472.20087116494</v>
      </c>
      <c r="CV690" s="15">
        <f ca="1">(BO690*DCF!L$28-DCF!L$5*MAX(BO690*DCF!L$28,0)-MAX(BO690-BN690,0)/Inputs!$B$17)*DCF!L$6</f>
        <v>13396.217050478077</v>
      </c>
      <c r="CW690" s="15">
        <f ca="1">(BP690*DCF!M$28-DCF!M$5*MAX(BP690*DCF!M$28,0)-MAX(BP690-BO690,0)/Inputs!$B$17)*DCF!M$6</f>
        <v>14592.822270624672</v>
      </c>
      <c r="CX690" s="15">
        <f ca="1">(BQ690*DCF!C$46-DCF!C$5*MAX(BQ690*DCF!C$46,0)-MAX(BQ690-Inputs!$B$20,0)/Inputs!$B$24)*DCF!C$6</f>
        <v>-567.12534808485157</v>
      </c>
      <c r="CY690" s="15">
        <f ca="1">(BR690*DCF!D$46-DCF!D$5*MAX(BR690*DCF!D$46,0)-MAX(BR690-BQ690,0)/Inputs!$B$24)*DCF!D$6</f>
        <v>-593.01076434528011</v>
      </c>
      <c r="CZ690" s="15">
        <f ca="1">(BS690*DCF!E$46-DCF!E$5*MAX(BS690*DCF!E$46,0)-MAX(BS690-BR690,0)/Inputs!$B$24)*DCF!E$6</f>
        <v>-664.99739402327646</v>
      </c>
      <c r="DA690" s="15">
        <f ca="1">(BT690*DCF!F$46-DCF!F$5*MAX(BT690*DCF!F$46,0)-MAX(BT690-BS690,0)/Inputs!$B$24)*DCF!F$6</f>
        <v>-1008.613873697076</v>
      </c>
      <c r="DB690" s="15">
        <f ca="1">(BU690*DCF!G$46-DCF!G$5*MAX(BU690*DCF!G$46,0)-MAX(BU690-BT690,0)/Inputs!$B$24)*DCF!G$6</f>
        <v>-1057.3413328189069</v>
      </c>
      <c r="DC690" s="15">
        <f ca="1">(BV690*DCF!H$46-DCF!H$5*MAX(BV690*DCF!H$46,0)-MAX(BV690-BU690,0)/Inputs!$B$24)*DCF!H$6</f>
        <v>-1689.6929346052966</v>
      </c>
      <c r="DD690" s="15">
        <f ca="1">(BW690*DCF!I$46-DCF!I$5*MAX(BW690*DCF!I$46,0)-MAX(BW690-BV690,0)/Inputs!$B$24)*DCF!I$6</f>
        <v>-423.95554149315552</v>
      </c>
      <c r="DE690" s="15">
        <f ca="1">(BX690*DCF!J$46-DCF!J$5*MAX(BX690*DCF!J$46,0)-MAX(BX690-BW690,0)/Inputs!$B$24)*DCF!J$6</f>
        <v>-2256.4535023952089</v>
      </c>
      <c r="DF690" s="15">
        <f ca="1">(BY690*DCF!K$46-DCF!K$5*MAX(BY690*DCF!K$46,0)-MAX(BY690-BX690,0)/Inputs!$B$24)*DCF!K$6</f>
        <v>-2551.8906124066939</v>
      </c>
      <c r="DG690" s="15">
        <f ca="1">(BZ690*DCF!L$46-DCF!L$5*MAX(BZ690*DCF!L$46,0)-MAX(BZ690-BY690,0)/Inputs!$B$24)*DCF!L$6</f>
        <v>1271.1055594617762</v>
      </c>
      <c r="DH690" s="15">
        <f ca="1">(CA690*DCF!M$46-DCF!M$5*MAX(CA690*DCF!M$46,0)-MAX(CA690-BZ690,0)/Inputs!$B$24)*DCF!M$6</f>
        <v>-966.00184915599561</v>
      </c>
      <c r="DI690" s="15">
        <f ca="1">SUM(CB690:CL690)+BE690*DCF!M$10*(1+Inputs!$B$30)*(1-Inputs!$B$33)*(1-Inputs!$B$30/Inputs!$B$31)/(Inputs!$B$29-Inputs!$B$30)*DCF!M$6</f>
        <v>183433.30727173574</v>
      </c>
      <c r="DJ690" s="15">
        <f ca="1">SUM(CM690:CW690)+BP690*DCF!M$28*(1+Inputs!$B$30)*(1-Inputs!$B$33)*(1-Inputs!$B$30/Inputs!$B$31)/(Inputs!$B$29-Inputs!$B$30)*DCF!M$6</f>
        <v>400522.55598275096</v>
      </c>
      <c r="DK690" s="15">
        <f ca="1">SUM(CX690:DH690)+CA690*DCF!M$46*(1+Inputs!$B$30)*(1-Inputs!$B$33)*(1-Inputs!$B$30/Inputs!$B$31)/(Inputs!$B$29-Inputs!$B$30)*DCF!M$6</f>
        <v>162982.65155109967</v>
      </c>
      <c r="DM690" s="15">
        <f ca="1">DI690+DJ690+DK690+Inputs!$B$34+Inputs!$B$36-Inputs!$B$35</f>
        <v>823789.51480558631</v>
      </c>
    </row>
    <row r="691" spans="1:117" x14ac:dyDescent="0.75">
      <c r="A691" s="11">
        <v>678</v>
      </c>
      <c r="C691" s="24">
        <f t="shared" ca="1" si="397"/>
        <v>0.47365570305613286</v>
      </c>
      <c r="D691" s="24">
        <f t="shared" ca="1" si="397"/>
        <v>-0.79057218899211978</v>
      </c>
      <c r="E691" s="24">
        <f t="shared" ca="1" si="397"/>
        <v>0.21506668625886199</v>
      </c>
      <c r="F691" s="24">
        <f t="shared" ca="1" si="397"/>
        <v>0.54047828629135075</v>
      </c>
      <c r="G691" s="24">
        <f t="shared" ca="1" si="397"/>
        <v>0.54316738033192447</v>
      </c>
      <c r="H691" s="24">
        <f t="shared" ca="1" si="397"/>
        <v>-1.3923848616327805</v>
      </c>
      <c r="I691" s="24">
        <f t="shared" ca="1" si="397"/>
        <v>0.22087037537747434</v>
      </c>
      <c r="J691" s="24">
        <f t="shared" ca="1" si="397"/>
        <v>0.41449770060047192</v>
      </c>
      <c r="K691" s="24">
        <f t="shared" ca="1" si="397"/>
        <v>0.15351305450323946</v>
      </c>
      <c r="L691" s="24">
        <f t="shared" ca="1" si="397"/>
        <v>-0.67449848442756877</v>
      </c>
      <c r="M691" s="24">
        <f t="shared" ca="1" si="397"/>
        <v>-1.5198577671161135</v>
      </c>
      <c r="N691" s="24">
        <f ca="1">SQRT(Inputs!$B$38)*C691+SQRT(1-Inputs!$B$38)*_xlfn.NORM.S.INV(RAND())</f>
        <v>-0.71116902297654272</v>
      </c>
      <c r="O691" s="24">
        <f ca="1">SQRT(Inputs!$B$38)*D691+SQRT(1-Inputs!$B$38)*_xlfn.NORM.S.INV(RAND())</f>
        <v>-0.71365288212874667</v>
      </c>
      <c r="P691" s="24">
        <f ca="1">SQRT(Inputs!$B$38)*E691+SQRT(1-Inputs!$B$38)*_xlfn.NORM.S.INV(RAND())</f>
        <v>-0.61797195252103077</v>
      </c>
      <c r="Q691" s="24">
        <f ca="1">SQRT(Inputs!$B$38)*F691+SQRT(1-Inputs!$B$38)*_xlfn.NORM.S.INV(RAND())</f>
        <v>0.86965203105089672</v>
      </c>
      <c r="R691" s="24">
        <f ca="1">SQRT(Inputs!$B$38)*G691+SQRT(1-Inputs!$B$38)*_xlfn.NORM.S.INV(RAND())</f>
        <v>0.56918144188488862</v>
      </c>
      <c r="S691" s="24">
        <f ca="1">SQRT(Inputs!$B$38)*H691+SQRT(1-Inputs!$B$38)*_xlfn.NORM.S.INV(RAND())</f>
        <v>-0.56118771574573656</v>
      </c>
      <c r="T691" s="24">
        <f ca="1">SQRT(Inputs!$B$38)*I691+SQRT(1-Inputs!$B$38)*_xlfn.NORM.S.INV(RAND())</f>
        <v>-0.27994090611269584</v>
      </c>
      <c r="U691" s="24">
        <f ca="1">SQRT(Inputs!$B$38)*J691+SQRT(1-Inputs!$B$38)*_xlfn.NORM.S.INV(RAND())</f>
        <v>0.60022474994990749</v>
      </c>
      <c r="V691" s="24">
        <f ca="1">SQRT(Inputs!$B$38)*K691+SQRT(1-Inputs!$B$38)*_xlfn.NORM.S.INV(RAND())</f>
        <v>0.95632176921756706</v>
      </c>
      <c r="W691" s="24">
        <f ca="1">SQRT(Inputs!$B$38)*L691+SQRT(1-Inputs!$B$38)*_xlfn.NORM.S.INV(RAND())</f>
        <v>0.20823942248070915</v>
      </c>
      <c r="X691" s="24">
        <f ca="1">SQRT(Inputs!$B$38)*M691+SQRT(1-Inputs!$B$38)*_xlfn.NORM.S.INV(RAND())</f>
        <v>4.4846446534252071E-2</v>
      </c>
      <c r="Y691" s="24">
        <f ca="1">SQRT(Inputs!$B$38)*C691+SQRT(1-Inputs!$B$38)*_xlfn.NORM.S.INV(RAND())</f>
        <v>0.63238736510916793</v>
      </c>
      <c r="Z691" s="24">
        <f ca="1">SQRT(Inputs!$B$38)*D691+SQRT(1-Inputs!$B$38)*_xlfn.NORM.S.INV(RAND())</f>
        <v>-0.22279466592245439</v>
      </c>
      <c r="AA691" s="24">
        <f ca="1">SQRT(Inputs!$B$38)*E691+SQRT(1-Inputs!$B$38)*_xlfn.NORM.S.INV(RAND())</f>
        <v>-0.81468121536651694</v>
      </c>
      <c r="AB691" s="24">
        <f ca="1">SQRT(Inputs!$B$38)*F691+SQRT(1-Inputs!$B$38)*_xlfn.NORM.S.INV(RAND())</f>
        <v>-0.45887002250074482</v>
      </c>
      <c r="AC691" s="24">
        <f ca="1">SQRT(Inputs!$B$38)*G691+SQRT(1-Inputs!$B$38)*_xlfn.NORM.S.INV(RAND())</f>
        <v>-0.10960584544250523</v>
      </c>
      <c r="AD691" s="24">
        <f ca="1">SQRT(Inputs!$B$38)*H691+SQRT(1-Inputs!$B$38)*_xlfn.NORM.S.INV(RAND())</f>
        <v>-0.7228921656553251</v>
      </c>
      <c r="AE691" s="24">
        <f ca="1">SQRT(Inputs!$B$38)*I691+SQRT(1-Inputs!$B$38)*_xlfn.NORM.S.INV(RAND())</f>
        <v>-0.24413417187743772</v>
      </c>
      <c r="AF691" s="24">
        <f ca="1">SQRT(Inputs!$B$38)*J691+SQRT(1-Inputs!$B$38)*_xlfn.NORM.S.INV(RAND())</f>
        <v>0.21516005955955264</v>
      </c>
      <c r="AG691" s="24">
        <f ca="1">SQRT(Inputs!$B$38)*K691+SQRT(1-Inputs!$B$38)*_xlfn.NORM.S.INV(RAND())</f>
        <v>1.2043330842244802</v>
      </c>
      <c r="AH691" s="24">
        <f ca="1">SQRT(Inputs!$B$38)*L691+SQRT(1-Inputs!$B$38)*_xlfn.NORM.S.INV(RAND())</f>
        <v>-0.55015008920250397</v>
      </c>
      <c r="AI691" s="24">
        <f ca="1">SQRT(Inputs!$B$38)*M691+SQRT(1-Inputs!$B$38)*_xlfn.NORM.S.INV(RAND())</f>
        <v>-3.1917463139908917</v>
      </c>
      <c r="AJ691" s="24">
        <f ca="1">SQRT(Inputs!$B$38)*C691+SQRT(1-Inputs!$B$38)*_xlfn.NORM.S.INV(RAND())</f>
        <v>-0.66331124867603897</v>
      </c>
      <c r="AK691" s="24">
        <f ca="1">SQRT(Inputs!$B$38)*D691+SQRT(1-Inputs!$B$38)*_xlfn.NORM.S.INV(RAND())</f>
        <v>-1.2201496090963282</v>
      </c>
      <c r="AL691" s="24">
        <f ca="1">SQRT(Inputs!$B$38)*E691+SQRT(1-Inputs!$B$38)*_xlfn.NORM.S.INV(RAND())</f>
        <v>4.7393663688770002E-2</v>
      </c>
      <c r="AM691" s="24">
        <f ca="1">SQRT(Inputs!$B$38)*F691+SQRT(1-Inputs!$B$38)*_xlfn.NORM.S.INV(RAND())</f>
        <v>0.5651530541836165</v>
      </c>
      <c r="AN691" s="24">
        <f ca="1">SQRT(Inputs!$B$38)*G691+SQRT(1-Inputs!$B$38)*_xlfn.NORM.S.INV(RAND())</f>
        <v>1.3908443394908956</v>
      </c>
      <c r="AO691" s="24">
        <f ca="1">SQRT(Inputs!$B$38)*H691+SQRT(1-Inputs!$B$38)*_xlfn.NORM.S.INV(RAND())</f>
        <v>-0.20641929996614716</v>
      </c>
      <c r="AP691" s="24">
        <f ca="1">SQRT(Inputs!$B$38)*I691+SQRT(1-Inputs!$B$38)*_xlfn.NORM.S.INV(RAND())</f>
        <v>-0.50718619869558124</v>
      </c>
      <c r="AQ691" s="24">
        <f ca="1">SQRT(Inputs!$B$38)*J691+SQRT(1-Inputs!$B$38)*_xlfn.NORM.S.INV(RAND())</f>
        <v>2.1571864360683244</v>
      </c>
      <c r="AR691" s="24">
        <f ca="1">SQRT(Inputs!$B$38)*K691+SQRT(1-Inputs!$B$38)*_xlfn.NORM.S.INV(RAND())</f>
        <v>-0.1219093766911567</v>
      </c>
      <c r="AS691" s="24">
        <f ca="1">SQRT(Inputs!$B$38)*L691+SQRT(1-Inputs!$B$38)*_xlfn.NORM.S.INV(RAND())</f>
        <v>-1.7169987799077799</v>
      </c>
      <c r="AT691" s="24">
        <f ca="1">SQRT(Inputs!$B$38)*M691+SQRT(1-Inputs!$B$38)*_xlfn.NORM.S.INV(RAND())</f>
        <v>0.70974672692555774</v>
      </c>
      <c r="AU691" s="15">
        <f ca="1">Inputs!$B$6*EXP($B$8-0.5*C$5^2+C$5*N691)</f>
        <v>4422.6453847414759</v>
      </c>
      <c r="AV691" s="15">
        <f t="shared" ca="1" si="365"/>
        <v>4847.1508969997776</v>
      </c>
      <c r="AW691" s="15">
        <f t="shared" ca="1" si="366"/>
        <v>5437.5790557740047</v>
      </c>
      <c r="AX691" s="15">
        <f t="shared" ca="1" si="367"/>
        <v>7400.6664367399471</v>
      </c>
      <c r="AY691" s="15">
        <f t="shared" ca="1" si="368"/>
        <v>9666.013409633757</v>
      </c>
      <c r="AZ691" s="15">
        <f t="shared" ca="1" si="369"/>
        <v>11113.351661819965</v>
      </c>
      <c r="BA691" s="15">
        <f t="shared" ca="1" si="370"/>
        <v>13207.224212177134</v>
      </c>
      <c r="BB691" s="15">
        <f t="shared" ca="1" si="371"/>
        <v>17171.883761816647</v>
      </c>
      <c r="BC691" s="15">
        <f t="shared" ca="1" si="372"/>
        <v>23065.087086325242</v>
      </c>
      <c r="BD691" s="15">
        <f t="shared" ca="1" si="373"/>
        <v>28812.671909228247</v>
      </c>
      <c r="BE691" s="15">
        <f t="shared" ca="1" si="374"/>
        <v>35450.742254734418</v>
      </c>
      <c r="BF691" s="15">
        <f ca="1">Inputs!$B$13*EXP($B$9-0.5*C$6^2+C$6*Y691)</f>
        <v>15678.389304753675</v>
      </c>
      <c r="BG691" s="15">
        <f t="shared" ca="1" si="375"/>
        <v>18354.893874204212</v>
      </c>
      <c r="BH691" s="15">
        <f t="shared" ca="1" si="376"/>
        <v>19591.850003810716</v>
      </c>
      <c r="BI691" s="15">
        <f t="shared" ca="1" si="377"/>
        <v>22347.885309933848</v>
      </c>
      <c r="BJ691" s="15">
        <f t="shared" ca="1" si="378"/>
        <v>26967.60176732386</v>
      </c>
      <c r="BK691" s="15">
        <f t="shared" ca="1" si="379"/>
        <v>29995.412520258571</v>
      </c>
      <c r="BL691" s="15">
        <f t="shared" ca="1" si="380"/>
        <v>35698.275526016558</v>
      </c>
      <c r="BM691" s="15">
        <f t="shared" ca="1" si="381"/>
        <v>45069.584724128828</v>
      </c>
      <c r="BN691" s="15">
        <f t="shared" ca="1" si="382"/>
        <v>64035.798318564273</v>
      </c>
      <c r="BO691" s="15">
        <f t="shared" ca="1" si="383"/>
        <v>73908.62081825723</v>
      </c>
      <c r="BP691" s="15">
        <f t="shared" ca="1" si="384"/>
        <v>63363.679151657438</v>
      </c>
      <c r="BQ691" s="15">
        <f ca="1">Inputs!$B$20*EXP($B$10-0.5*C$7^2+C$7*AJ691)</f>
        <v>3390.2660185248556</v>
      </c>
      <c r="BR691" s="15">
        <f t="shared" ca="1" si="385"/>
        <v>3122.3776580659091</v>
      </c>
      <c r="BS691" s="15">
        <f t="shared" ca="1" si="386"/>
        <v>4334.3587459350465</v>
      </c>
      <c r="BT691" s="15">
        <f t="shared" ca="1" si="387"/>
        <v>6931.1967518031033</v>
      </c>
      <c r="BU691" s="15">
        <f t="shared" ca="1" si="388"/>
        <v>13449.07383743836</v>
      </c>
      <c r="BV691" s="15">
        <f t="shared" ca="1" si="389"/>
        <v>17861.268647436074</v>
      </c>
      <c r="BW691" s="15">
        <f t="shared" ca="1" si="390"/>
        <v>22387.468975847882</v>
      </c>
      <c r="BX691" s="15">
        <f t="shared" ca="1" si="391"/>
        <v>48253.895806529843</v>
      </c>
      <c r="BY691" s="15">
        <f t="shared" ca="1" si="392"/>
        <v>66053.152892823549</v>
      </c>
      <c r="BZ691" s="15">
        <f t="shared" ca="1" si="393"/>
        <v>67594.72397418457</v>
      </c>
      <c r="CA691" s="15">
        <f t="shared" ca="1" si="394"/>
        <v>107713.37361411558</v>
      </c>
      <c r="CB691" s="15">
        <f ca="1">(AU691*DCF!C$10-DCF!C$5*MAX(AU691*DCF!C$10,0)-MAX(AU691-Inputs!$B$6,0)/Inputs!$B$10)*DCF!C$6</f>
        <v>1046.9217052411609</v>
      </c>
      <c r="CC691" s="15">
        <f ca="1">(AV691*DCF!D$10-DCF!D$5*MAX(AV691*DCF!D$10,0)-MAX(AV691-AU691,0)/Inputs!$B$10)*DCF!D$6</f>
        <v>1077.9556337086037</v>
      </c>
      <c r="CD691" s="15">
        <f ca="1">(AW691*DCF!E$10-DCF!E$5*MAX(AW691*DCF!E$10,0)-MAX(AW691-AV691,0)/Inputs!$B$10)*DCF!E$6</f>
        <v>1122.4615730283263</v>
      </c>
      <c r="CE691" s="15">
        <f ca="1">(AX691*DCF!F$10-DCF!F$5*MAX(AX691*DCF!F$10,0)-MAX(AX691-AW691,0)/Inputs!$B$10)*DCF!F$6</f>
        <v>1207.0838754876124</v>
      </c>
      <c r="CF691" s="15">
        <f ca="1">(AY691*DCF!G$10-DCF!G$5*MAX(AY691*DCF!G$10,0)-MAX(AY691-AX691,0)/Inputs!$B$10)*DCF!G$6</f>
        <v>1556.1451018433233</v>
      </c>
      <c r="CG691" s="15">
        <f ca="1">(AZ691*DCF!H$10-DCF!H$5*MAX(AZ691*DCF!H$10,0)-MAX(AZ691-AY691,0)/Inputs!$B$10)*DCF!H$6</f>
        <v>1900.6643429040714</v>
      </c>
      <c r="CH691" s="15">
        <f ca="1">(BA691*DCF!I$10-DCF!I$5*MAX(BA691*DCF!I$10,0)-MAX(BA691-AZ691,0)/Inputs!$B$10)*DCF!I$6</f>
        <v>2069.0096016351149</v>
      </c>
      <c r="CI691" s="15">
        <f ca="1">(BB691*DCF!J$10-DCF!J$5*MAX(BB691*DCF!J$10,0)-MAX(BB691-BA691,0)/Inputs!$B$10)*DCF!J$6</f>
        <v>2345.9562754651911</v>
      </c>
      <c r="CJ691" s="15">
        <f ca="1">(BC691*DCF!K$10-DCF!K$5*MAX(BC691*DCF!K$10,0)-MAX(BC691-BB691,0)/Inputs!$B$10)*DCF!K$6</f>
        <v>2888.1498390747552</v>
      </c>
      <c r="CK691" s="15">
        <f ca="1">(BD691*DCF!L$10-DCF!L$5*MAX(BD691*DCF!L$10,0)-MAX(BD691-BC691,0)/Inputs!$B$10)*DCF!L$6</f>
        <v>3602.2430456264015</v>
      </c>
      <c r="CL691" s="15">
        <f ca="1">(BE691*DCF!M$10-DCF!M$5*MAX(BE691*DCF!M$10,0)-MAX(BE691-BD691,0)/Inputs!$B$10)*DCF!M$6</f>
        <v>4209.5698237572906</v>
      </c>
      <c r="CM691" s="15">
        <f ca="1">(BF691*DCF!C$28-DCF!C$5*MAX(BF691*DCF!C$28,0)-MAX(BF691-Inputs!$B$13,0)/Inputs!$B$17)*DCF!C$6</f>
        <v>3793.8586146143912</v>
      </c>
      <c r="CN691" s="15">
        <f ca="1">(BG691*DCF!D$28-DCF!D$5*MAX(BG691*DCF!D$28,0)-MAX(BG691-BF691,0)/Inputs!$B$17)*DCF!D$6</f>
        <v>4834.9184383552056</v>
      </c>
      <c r="CO691" s="15">
        <f ca="1">(BH691*DCF!E$28-DCF!E$5*MAX(BH691*DCF!E$28,0)-MAX(BH691-BG691,0)/Inputs!$B$17)*DCF!E$6</f>
        <v>5304.9737555345928</v>
      </c>
      <c r="CP691" s="15">
        <f ca="1">(BI691*DCF!F$28-DCF!F$5*MAX(BI691*DCF!F$28,0)-MAX(BI691-BH691,0)/Inputs!$B$17)*DCF!F$6</f>
        <v>5565.0824091326022</v>
      </c>
      <c r="CQ691" s="15">
        <f ca="1">(BJ691*DCF!G$28-DCF!G$5*MAX(BJ691*DCF!G$28,0)-MAX(BJ691-BI691,0)/Inputs!$B$17)*DCF!G$6</f>
        <v>6219.958210230373</v>
      </c>
      <c r="CR691" s="15">
        <f ca="1">(BK691*DCF!H$28-DCF!H$5*MAX(BK691*DCF!H$28,0)-MAX(BK691-BJ691,0)/Inputs!$B$17)*DCF!H$6</f>
        <v>6947.7596276080212</v>
      </c>
      <c r="CS691" s="15">
        <f ca="1">(BL691*DCF!I$28-DCF!I$5*MAX(BL691*DCF!I$28,0)-MAX(BL691-BK691,0)/Inputs!$B$17)*DCF!I$6</f>
        <v>7576.0222338056892</v>
      </c>
      <c r="CT691" s="15">
        <f ca="1">(BM691*DCF!J$28-DCF!J$5*MAX(BM691*DCF!J$28,0)-MAX(BM691-BL691,0)/Inputs!$B$17)*DCF!J$6</f>
        <v>8811.6998622105202</v>
      </c>
      <c r="CU691" s="15">
        <f ca="1">(BN691*DCF!K$28-DCF!K$5*MAX(BN691*DCF!K$28,0)-MAX(BN691-BM691,0)/Inputs!$B$17)*DCF!K$6</f>
        <v>11200.178380111609</v>
      </c>
      <c r="CV691" s="15">
        <f ca="1">(BO691*DCF!L$28-DCF!L$5*MAX(BO691*DCF!L$28,0)-MAX(BO691-BN691,0)/Inputs!$B$17)*DCF!L$6</f>
        <v>13629.194857218652</v>
      </c>
      <c r="CW691" s="15">
        <f ca="1">(BP691*DCF!M$28-DCF!M$5*MAX(BP691*DCF!M$28,0)-MAX(BP691-BO691,0)/Inputs!$B$17)*DCF!M$6</f>
        <v>11921.912902764991</v>
      </c>
      <c r="CX691" s="15">
        <f ca="1">(BQ691*DCF!C$46-DCF!C$5*MAX(BQ691*DCF!C$46,0)-MAX(BQ691-Inputs!$B$20,0)/Inputs!$B$24)*DCF!C$6</f>
        <v>-870.39216064077743</v>
      </c>
      <c r="CY691" s="15">
        <f ca="1">(BR691*DCF!D$46-DCF!D$5*MAX(BR691*DCF!D$46,0)-MAX(BR691-BQ691,0)/Inputs!$B$24)*DCF!D$6</f>
        <v>-532.91705144359992</v>
      </c>
      <c r="CZ691" s="15">
        <f ca="1">(BS691*DCF!E$46-DCF!E$5*MAX(BS691*DCF!E$46,0)-MAX(BS691-BR691,0)/Inputs!$B$24)*DCF!E$6</f>
        <v>-990.27504791799322</v>
      </c>
      <c r="DA691" s="15">
        <f ca="1">(BT691*DCF!F$46-DCF!F$5*MAX(BT691*DCF!F$46,0)-MAX(BT691-BS691,0)/Inputs!$B$24)*DCF!F$6</f>
        <v>-1450.3643800832235</v>
      </c>
      <c r="DB691" s="15">
        <f ca="1">(BU691*DCF!G$46-DCF!G$5*MAX(BU691*DCF!G$46,0)-MAX(BU691-BT691,0)/Inputs!$B$24)*DCF!G$6</f>
        <v>-2644.8853458466442</v>
      </c>
      <c r="DC691" s="15">
        <f ca="1">(BV691*DCF!H$46-DCF!H$5*MAX(BV691*DCF!H$46,0)-MAX(BV691-BU691,0)/Inputs!$B$24)*DCF!H$6</f>
        <v>-1371.0625032406631</v>
      </c>
      <c r="DD691" s="15">
        <f ca="1">(BW691*DCF!I$46-DCF!I$5*MAX(BW691*DCF!I$46,0)-MAX(BW691-BV691,0)/Inputs!$B$24)*DCF!I$6</f>
        <v>-782.24974300786948</v>
      </c>
      <c r="DE691" s="15">
        <f ca="1">(BX691*DCF!J$46-DCF!J$5*MAX(BX691*DCF!J$46,0)-MAX(BX691-BW691,0)/Inputs!$B$24)*DCF!J$6</f>
        <v>-4835.2363460464931</v>
      </c>
      <c r="DF691" s="15">
        <f ca="1">(BY691*DCF!K$46-DCF!K$5*MAX(BY691*DCF!K$46,0)-MAX(BY691-BX691,0)/Inputs!$B$24)*DCF!K$6</f>
        <v>-587.16753336454838</v>
      </c>
      <c r="DG691" s="15">
        <f ca="1">(BZ691*DCF!L$46-DCF!L$5*MAX(BZ691*DCF!L$46,0)-MAX(BZ691-BY691,0)/Inputs!$B$24)*DCF!L$6</f>
        <v>4323.6484606149688</v>
      </c>
      <c r="DH691" s="15">
        <f ca="1">(CA691*DCF!M$46-DCF!M$5*MAX(CA691*DCF!M$46,0)-MAX(CA691-BZ691,0)/Inputs!$B$24)*DCF!M$6</f>
        <v>57.253273113036528</v>
      </c>
      <c r="DI691" s="15">
        <f ca="1">SUM(CB691:CL691)+BE691*DCF!M$10*(1+Inputs!$B$30)*(1-Inputs!$B$33)*(1-Inputs!$B$30/Inputs!$B$31)/(Inputs!$B$29-Inputs!$B$30)*DCF!M$6</f>
        <v>121686.04530023289</v>
      </c>
      <c r="DJ691" s="15">
        <f ca="1">SUM(CM691:CW691)+BP691*DCF!M$28*(1+Inputs!$B$30)*(1-Inputs!$B$33)*(1-Inputs!$B$30/Inputs!$B$31)/(Inputs!$B$29-Inputs!$B$30)*DCF!M$6</f>
        <v>320928.16859422153</v>
      </c>
      <c r="DK691" s="15">
        <f ca="1">SUM(CX691:DH691)+CA691*DCF!M$46*(1+Inputs!$B$30)*(1-Inputs!$B$33)*(1-Inputs!$B$30/Inputs!$B$31)/(Inputs!$B$29-Inputs!$B$30)*DCF!M$6</f>
        <v>156853.98669435451</v>
      </c>
      <c r="DM691" s="15">
        <f ca="1">DI691+DJ691+DK691+Inputs!$B$34+Inputs!$B$36-Inputs!$B$35</f>
        <v>676319.20058880886</v>
      </c>
    </row>
    <row r="692" spans="1:117" x14ac:dyDescent="0.75">
      <c r="A692" s="11">
        <v>679</v>
      </c>
      <c r="C692" s="24">
        <f t="shared" ca="1" si="397"/>
        <v>0.53952268368700695</v>
      </c>
      <c r="D692" s="24">
        <f t="shared" ca="1" si="397"/>
        <v>-0.72521134971099543</v>
      </c>
      <c r="E692" s="24">
        <f t="shared" ca="1" si="397"/>
        <v>-1.6960178679481467E-3</v>
      </c>
      <c r="F692" s="24">
        <f t="shared" ca="1" si="397"/>
        <v>0.82977985539564769</v>
      </c>
      <c r="G692" s="24">
        <f t="shared" ca="1" si="397"/>
        <v>-0.47791304724411526</v>
      </c>
      <c r="H692" s="24">
        <f t="shared" ca="1" si="397"/>
        <v>1.0165309922272643</v>
      </c>
      <c r="I692" s="24">
        <f t="shared" ca="1" si="397"/>
        <v>-1.9047998008254423</v>
      </c>
      <c r="J692" s="24">
        <f t="shared" ca="1" si="397"/>
        <v>1.1049299529034224</v>
      </c>
      <c r="K692" s="24">
        <f t="shared" ca="1" si="397"/>
        <v>1.1628231806540699</v>
      </c>
      <c r="L692" s="24">
        <f t="shared" ca="1" si="397"/>
        <v>0.96529938886476829</v>
      </c>
      <c r="M692" s="24">
        <f t="shared" ca="1" si="397"/>
        <v>0.33090165058163806</v>
      </c>
      <c r="N692" s="24">
        <f ca="1">SQRT(Inputs!$B$38)*C692+SQRT(1-Inputs!$B$38)*_xlfn.NORM.S.INV(RAND())</f>
        <v>0.45698554539844977</v>
      </c>
      <c r="O692" s="24">
        <f ca="1">SQRT(Inputs!$B$38)*D692+SQRT(1-Inputs!$B$38)*_xlfn.NORM.S.INV(RAND())</f>
        <v>0.34386873903244436</v>
      </c>
      <c r="P692" s="24">
        <f ca="1">SQRT(Inputs!$B$38)*E692+SQRT(1-Inputs!$B$38)*_xlfn.NORM.S.INV(RAND())</f>
        <v>-6.8934330711326611E-2</v>
      </c>
      <c r="Q692" s="24">
        <f ca="1">SQRT(Inputs!$B$38)*F692+SQRT(1-Inputs!$B$38)*_xlfn.NORM.S.INV(RAND())</f>
        <v>1.1802965459364536</v>
      </c>
      <c r="R692" s="24">
        <f ca="1">SQRT(Inputs!$B$38)*G692+SQRT(1-Inputs!$B$38)*_xlfn.NORM.S.INV(RAND())</f>
        <v>0.32244738281456442</v>
      </c>
      <c r="S692" s="24">
        <f ca="1">SQRT(Inputs!$B$38)*H692+SQRT(1-Inputs!$B$38)*_xlfn.NORM.S.INV(RAND())</f>
        <v>1.083471808487924</v>
      </c>
      <c r="T692" s="24">
        <f ca="1">SQRT(Inputs!$B$38)*I692+SQRT(1-Inputs!$B$38)*_xlfn.NORM.S.INV(RAND())</f>
        <v>-1.0231327343228351</v>
      </c>
      <c r="U692" s="24">
        <f ca="1">SQRT(Inputs!$B$38)*J692+SQRT(1-Inputs!$B$38)*_xlfn.NORM.S.INV(RAND())</f>
        <v>-8.6648607008071199E-2</v>
      </c>
      <c r="V692" s="24">
        <f ca="1">SQRT(Inputs!$B$38)*K692+SQRT(1-Inputs!$B$38)*_xlfn.NORM.S.INV(RAND())</f>
        <v>-0.52248469189136215</v>
      </c>
      <c r="W692" s="24">
        <f ca="1">SQRT(Inputs!$B$38)*L692+SQRT(1-Inputs!$B$38)*_xlfn.NORM.S.INV(RAND())</f>
        <v>-0.66731031176711775</v>
      </c>
      <c r="X692" s="24">
        <f ca="1">SQRT(Inputs!$B$38)*M692+SQRT(1-Inputs!$B$38)*_xlfn.NORM.S.INV(RAND())</f>
        <v>-0.6277798835659103</v>
      </c>
      <c r="Y692" s="24">
        <f ca="1">SQRT(Inputs!$B$38)*C692+SQRT(1-Inputs!$B$38)*_xlfn.NORM.S.INV(RAND())</f>
        <v>0.84635569934188248</v>
      </c>
      <c r="Z692" s="24">
        <f ca="1">SQRT(Inputs!$B$38)*D692+SQRT(1-Inputs!$B$38)*_xlfn.NORM.S.INV(RAND())</f>
        <v>-0.19170710082264722</v>
      </c>
      <c r="AA692" s="24">
        <f ca="1">SQRT(Inputs!$B$38)*E692+SQRT(1-Inputs!$B$38)*_xlfn.NORM.S.INV(RAND())</f>
        <v>-0.19657297168365995</v>
      </c>
      <c r="AB692" s="24">
        <f ca="1">SQRT(Inputs!$B$38)*F692+SQRT(1-Inputs!$B$38)*_xlfn.NORM.S.INV(RAND())</f>
        <v>1.4458898901300561</v>
      </c>
      <c r="AC692" s="24">
        <f ca="1">SQRT(Inputs!$B$38)*G692+SQRT(1-Inputs!$B$38)*_xlfn.NORM.S.INV(RAND())</f>
        <v>0.3643352139514614</v>
      </c>
      <c r="AD692" s="24">
        <f ca="1">SQRT(Inputs!$B$38)*H692+SQRT(1-Inputs!$B$38)*_xlfn.NORM.S.INV(RAND())</f>
        <v>7.1466730954590607E-2</v>
      </c>
      <c r="AE692" s="24">
        <f ca="1">SQRT(Inputs!$B$38)*I692+SQRT(1-Inputs!$B$38)*_xlfn.NORM.S.INV(RAND())</f>
        <v>0.32717006055400755</v>
      </c>
      <c r="AF692" s="24">
        <f ca="1">SQRT(Inputs!$B$38)*J692+SQRT(1-Inputs!$B$38)*_xlfn.NORM.S.INV(RAND())</f>
        <v>9.9041755034329437E-2</v>
      </c>
      <c r="AG692" s="24">
        <f ca="1">SQRT(Inputs!$B$38)*K692+SQRT(1-Inputs!$B$38)*_xlfn.NORM.S.INV(RAND())</f>
        <v>-2.5217346551944555</v>
      </c>
      <c r="AH692" s="24">
        <f ca="1">SQRT(Inputs!$B$38)*L692+SQRT(1-Inputs!$B$38)*_xlfn.NORM.S.INV(RAND())</f>
        <v>1.1922813683255606</v>
      </c>
      <c r="AI692" s="24">
        <f ca="1">SQRT(Inputs!$B$38)*M692+SQRT(1-Inputs!$B$38)*_xlfn.NORM.S.INV(RAND())</f>
        <v>-4.7554772028066961E-3</v>
      </c>
      <c r="AJ692" s="24">
        <f ca="1">SQRT(Inputs!$B$38)*C692+SQRT(1-Inputs!$B$38)*_xlfn.NORM.S.INV(RAND())</f>
        <v>0.11813505993470669</v>
      </c>
      <c r="AK692" s="24">
        <f ca="1">SQRT(Inputs!$B$38)*D692+SQRT(1-Inputs!$B$38)*_xlfn.NORM.S.INV(RAND())</f>
        <v>-1.4670122960377565</v>
      </c>
      <c r="AL692" s="24">
        <f ca="1">SQRT(Inputs!$B$38)*E692+SQRT(1-Inputs!$B$38)*_xlfn.NORM.S.INV(RAND())</f>
        <v>-0.10744008783606039</v>
      </c>
      <c r="AM692" s="24">
        <f ca="1">SQRT(Inputs!$B$38)*F692+SQRT(1-Inputs!$B$38)*_xlfn.NORM.S.INV(RAND())</f>
        <v>0.33946628511377119</v>
      </c>
      <c r="AN692" s="24">
        <f ca="1">SQRT(Inputs!$B$38)*G692+SQRT(1-Inputs!$B$38)*_xlfn.NORM.S.INV(RAND())</f>
        <v>-0.42400451726284361</v>
      </c>
      <c r="AO692" s="24">
        <f ca="1">SQRT(Inputs!$B$38)*H692+SQRT(1-Inputs!$B$38)*_xlfn.NORM.S.INV(RAND())</f>
        <v>0.37399223171464963</v>
      </c>
      <c r="AP692" s="24">
        <f ca="1">SQRT(Inputs!$B$38)*I692+SQRT(1-Inputs!$B$38)*_xlfn.NORM.S.INV(RAND())</f>
        <v>-0.3793045897194528</v>
      </c>
      <c r="AQ692" s="24">
        <f ca="1">SQRT(Inputs!$B$38)*J692+SQRT(1-Inputs!$B$38)*_xlfn.NORM.S.INV(RAND())</f>
        <v>1.116866799105201</v>
      </c>
      <c r="AR692" s="24">
        <f ca="1">SQRT(Inputs!$B$38)*K692+SQRT(1-Inputs!$B$38)*_xlfn.NORM.S.INV(RAND())</f>
        <v>2.0787597202752686</v>
      </c>
      <c r="AS692" s="24">
        <f ca="1">SQRT(Inputs!$B$38)*L692+SQRT(1-Inputs!$B$38)*_xlfn.NORM.S.INV(RAND())</f>
        <v>1.0377293515314658</v>
      </c>
      <c r="AT692" s="24">
        <f ca="1">SQRT(Inputs!$B$38)*M692+SQRT(1-Inputs!$B$38)*_xlfn.NORM.S.INV(RAND())</f>
        <v>1.8376849872871235</v>
      </c>
      <c r="AU692" s="15">
        <f ca="1">Inputs!$B$6*EXP($B$8-0.5*C$5^2+C$5*N692)</f>
        <v>5343.2324246745002</v>
      </c>
      <c r="AV692" s="15">
        <f t="shared" ca="1" si="365"/>
        <v>6841.2699849055716</v>
      </c>
      <c r="AW692" s="15">
        <f t="shared" ca="1" si="366"/>
        <v>8264.5151365319598</v>
      </c>
      <c r="AX692" s="15">
        <f t="shared" ca="1" si="367"/>
        <v>11693.31023809724</v>
      </c>
      <c r="AY692" s="15">
        <f t="shared" ca="1" si="368"/>
        <v>14838.827805939343</v>
      </c>
      <c r="AZ692" s="15">
        <f t="shared" ca="1" si="369"/>
        <v>20448.049067846358</v>
      </c>
      <c r="BA692" s="15">
        <f t="shared" ca="1" si="370"/>
        <v>22482.157115747854</v>
      </c>
      <c r="BB692" s="15">
        <f t="shared" ca="1" si="371"/>
        <v>27287.092485746187</v>
      </c>
      <c r="BC692" s="15">
        <f t="shared" ca="1" si="372"/>
        <v>31776.005971649611</v>
      </c>
      <c r="BD692" s="15">
        <f t="shared" ca="1" si="373"/>
        <v>36573.115249012742</v>
      </c>
      <c r="BE692" s="15">
        <f t="shared" ca="1" si="374"/>
        <v>42325.058047077167</v>
      </c>
      <c r="BF692" s="15">
        <f ca="1">Inputs!$B$13*EXP($B$9-0.5*C$6^2+C$6*Y692)</f>
        <v>16357.753658485464</v>
      </c>
      <c r="BG692" s="15">
        <f t="shared" ca="1" si="375"/>
        <v>19257.957536529793</v>
      </c>
      <c r="BH692" s="15">
        <f t="shared" ca="1" si="376"/>
        <v>22774.912616661353</v>
      </c>
      <c r="BI692" s="15">
        <f t="shared" ca="1" si="377"/>
        <v>34829.240887565844</v>
      </c>
      <c r="BJ692" s="15">
        <f t="shared" ca="1" si="378"/>
        <v>45000.710895668424</v>
      </c>
      <c r="BK692" s="15">
        <f t="shared" ca="1" si="379"/>
        <v>55769.837476552872</v>
      </c>
      <c r="BL692" s="15">
        <f t="shared" ca="1" si="380"/>
        <v>71473.543140693058</v>
      </c>
      <c r="BM692" s="15">
        <f t="shared" ca="1" si="381"/>
        <v>88944.048065995215</v>
      </c>
      <c r="BN692" s="15">
        <f t="shared" ca="1" si="382"/>
        <v>80860.511923195285</v>
      </c>
      <c r="BO692" s="15">
        <f t="shared" ca="1" si="383"/>
        <v>114280.21242046471</v>
      </c>
      <c r="BP692" s="15">
        <f t="shared" ca="1" si="384"/>
        <v>140581.76752527643</v>
      </c>
      <c r="BQ692" s="15">
        <f ca="1">Inputs!$B$20*EXP($B$10-0.5*C$7^2+C$7*AJ692)</f>
        <v>4473.0650507775144</v>
      </c>
      <c r="BR692" s="15">
        <f t="shared" ca="1" si="385"/>
        <v>3808.9806370220035</v>
      </c>
      <c r="BS692" s="15">
        <f t="shared" ca="1" si="386"/>
        <v>5057.4974868330301</v>
      </c>
      <c r="BT692" s="15">
        <f t="shared" ca="1" si="387"/>
        <v>7622.6623048200036</v>
      </c>
      <c r="BU692" s="15">
        <f t="shared" ca="1" si="388"/>
        <v>9534.003486256006</v>
      </c>
      <c r="BV692" s="15">
        <f t="shared" ca="1" si="389"/>
        <v>14430.657874248065</v>
      </c>
      <c r="BW692" s="15">
        <f t="shared" ca="1" si="390"/>
        <v>18583.754474909398</v>
      </c>
      <c r="BX692" s="15">
        <f t="shared" ca="1" si="391"/>
        <v>32515.138963705111</v>
      </c>
      <c r="BY692" s="15">
        <f t="shared" ca="1" si="392"/>
        <v>67811.472842606905</v>
      </c>
      <c r="BZ692" s="15">
        <f t="shared" ca="1" si="393"/>
        <v>115147.48233485113</v>
      </c>
      <c r="CA692" s="15">
        <f t="shared" ca="1" si="394"/>
        <v>224212.23930060872</v>
      </c>
      <c r="CB692" s="15">
        <f ca="1">(AU692*DCF!C$10-DCF!C$5*MAX(AU692*DCF!C$10,0)-MAX(AU692-Inputs!$B$6,0)/Inputs!$B$10)*DCF!C$6</f>
        <v>1040.3577555602469</v>
      </c>
      <c r="CC692" s="15">
        <f ca="1">(AV692*DCF!D$10-DCF!D$5*MAX(AV692*DCF!D$10,0)-MAX(AV692-AU692,0)/Inputs!$B$10)*DCF!D$6</f>
        <v>1302.2559581037483</v>
      </c>
      <c r="CD692" s="15">
        <f ca="1">(AW692*DCF!E$10-DCF!E$5*MAX(AW692*DCF!E$10,0)-MAX(AW692-AV692,0)/Inputs!$B$10)*DCF!E$6</f>
        <v>1587.571237901416</v>
      </c>
      <c r="CE692" s="15">
        <f ca="1">(AX692*DCF!F$10-DCF!F$5*MAX(AX692*DCF!F$10,0)-MAX(AX692-AW692,0)/Inputs!$B$10)*DCF!F$6</f>
        <v>1839.1837387090127</v>
      </c>
      <c r="CF692" s="15">
        <f ca="1">(AY692*DCF!G$10-DCF!G$5*MAX(AY692*DCF!G$10,0)-MAX(AY692-AX692,0)/Inputs!$B$10)*DCF!G$6</f>
        <v>2452.7669973766392</v>
      </c>
      <c r="CG692" s="15">
        <f ca="1">(AZ692*DCF!H$10-DCF!H$5*MAX(AZ692*DCF!H$10,0)-MAX(AZ692-AY692,0)/Inputs!$B$10)*DCF!H$6</f>
        <v>2973.9855998994171</v>
      </c>
      <c r="CH692" s="15">
        <f ca="1">(BA692*DCF!I$10-DCF!I$5*MAX(BA692*DCF!I$10,0)-MAX(BA692-AZ692,0)/Inputs!$B$10)*DCF!I$6</f>
        <v>3773.0049648934496</v>
      </c>
      <c r="CI692" s="15">
        <f ca="1">(BB692*DCF!J$10-DCF!J$5*MAX(BB692*DCF!J$10,0)-MAX(BB692-BA692,0)/Inputs!$B$10)*DCF!J$6</f>
        <v>3954.4196091153422</v>
      </c>
      <c r="CJ692" s="15">
        <f ca="1">(BC692*DCF!K$10-DCF!K$5*MAX(BC692*DCF!K$10,0)-MAX(BC692-BB692,0)/Inputs!$B$10)*DCF!K$6</f>
        <v>4487.0470816368097</v>
      </c>
      <c r="CK692" s="15">
        <f ca="1">(BD692*DCF!L$10-DCF!L$5*MAX(BD692*DCF!L$10,0)-MAX(BD692-BC692,0)/Inputs!$B$10)*DCF!L$6</f>
        <v>4895.5773511828929</v>
      </c>
      <c r="CL692" s="15">
        <f ca="1">(BE692*DCF!M$10-DCF!M$5*MAX(BE692*DCF!M$10,0)-MAX(BE692-BD692,0)/Inputs!$B$10)*DCF!M$6</f>
        <v>5285.4820985096758</v>
      </c>
      <c r="CM692" s="15">
        <f ca="1">(BF692*DCF!C$28-DCF!C$5*MAX(BF692*DCF!C$28,0)-MAX(BF692-Inputs!$B$13,0)/Inputs!$B$17)*DCF!C$6</f>
        <v>3844.2990806311614</v>
      </c>
      <c r="CN692" s="15">
        <f ca="1">(BG692*DCF!D$28-DCF!D$5*MAX(BG692*DCF!D$28,0)-MAX(BG692-BF692,0)/Inputs!$B$17)*DCF!D$6</f>
        <v>5053.1661959470948</v>
      </c>
      <c r="CO692" s="15">
        <f ca="1">(BH692*DCF!E$28-DCF!E$5*MAX(BH692*DCF!E$28,0)-MAX(BH692-BG692,0)/Inputs!$B$17)*DCF!E$6</f>
        <v>5757.1173570589526</v>
      </c>
      <c r="CP692" s="15">
        <f ca="1">(BI692*DCF!F$28-DCF!F$5*MAX(BI692*DCF!F$28,0)-MAX(BI692-BH692,0)/Inputs!$B$17)*DCF!F$6</f>
        <v>7260.5404738187672</v>
      </c>
      <c r="CQ692" s="15">
        <f ca="1">(BJ692*DCF!G$28-DCF!G$5*MAX(BJ692*DCF!G$28,0)-MAX(BJ692-BI692,0)/Inputs!$B$17)*DCF!G$6</f>
        <v>9965.0350877826204</v>
      </c>
      <c r="CR692" s="15">
        <f ca="1">(BK692*DCF!H$28-DCF!H$5*MAX(BK692*DCF!H$28,0)-MAX(BK692-BJ692,0)/Inputs!$B$17)*DCF!H$6</f>
        <v>12119.276050671126</v>
      </c>
      <c r="CS692" s="15">
        <f ca="1">(BL692*DCF!I$28-DCF!I$5*MAX(BL692*DCF!I$28,0)-MAX(BL692-BK692,0)/Inputs!$B$17)*DCF!I$6</f>
        <v>14553.257546799105</v>
      </c>
      <c r="CT692" s="15">
        <f ca="1">(BM692*DCF!J$28-DCF!J$5*MAX(BM692*DCF!J$28,0)-MAX(BM692-BL692,0)/Inputs!$B$17)*DCF!J$6</f>
        <v>17525.460296025489</v>
      </c>
      <c r="CU692" s="15">
        <f ca="1">(BN692*DCF!K$28-DCF!K$5*MAX(BN692*DCF!K$28,0)-MAX(BN692-BM692,0)/Inputs!$B$17)*DCF!K$6</f>
        <v>17076.384329748114</v>
      </c>
      <c r="CV692" s="15">
        <f ca="1">(BO692*DCF!L$28-DCF!L$5*MAX(BO692*DCF!L$28,0)-MAX(BO692-BN692,0)/Inputs!$B$17)*DCF!L$6</f>
        <v>19019.806266958894</v>
      </c>
      <c r="CW692" s="15">
        <f ca="1">(BP692*DCF!M$28-DCF!M$5*MAX(BP692*DCF!M$28,0)-MAX(BP692-BO692,0)/Inputs!$B$17)*DCF!M$6</f>
        <v>23701.289355011202</v>
      </c>
      <c r="CX692" s="15">
        <f ca="1">(BQ692*DCF!C$46-DCF!C$5*MAX(BQ692*DCF!C$46,0)-MAX(BQ692-Inputs!$B$20,0)/Inputs!$B$24)*DCF!C$6</f>
        <v>-1620.5993423400791</v>
      </c>
      <c r="CY692" s="15">
        <f ca="1">(BR692*DCF!D$46-DCF!D$5*MAX(BR692*DCF!D$46,0)-MAX(BR692-BQ692,0)/Inputs!$B$24)*DCF!D$6</f>
        <v>-650.10416816295412</v>
      </c>
      <c r="CZ692" s="15">
        <f ca="1">(BS692*DCF!E$46-DCF!E$5*MAX(BS692*DCF!E$46,0)-MAX(BS692-BR692,0)/Inputs!$B$24)*DCF!E$6</f>
        <v>-1090.1888546520661</v>
      </c>
      <c r="DA692" s="15">
        <f ca="1">(BT692*DCF!F$46-DCF!F$5*MAX(BT692*DCF!F$46,0)-MAX(BT692-BS692,0)/Inputs!$B$24)*DCF!F$6</f>
        <v>-1489.1880644592813</v>
      </c>
      <c r="DB692" s="15">
        <f ca="1">(BU692*DCF!G$46-DCF!G$5*MAX(BU692*DCF!G$46,0)-MAX(BU692-BT692,0)/Inputs!$B$24)*DCF!G$6</f>
        <v>-963.64245033115617</v>
      </c>
      <c r="DC692" s="15">
        <f ca="1">(BV692*DCF!H$46-DCF!H$5*MAX(BV692*DCF!H$46,0)-MAX(BV692-BU692,0)/Inputs!$B$24)*DCF!H$6</f>
        <v>-1521.605348769323</v>
      </c>
      <c r="DD692" s="15">
        <f ca="1">(BW692*DCF!I$46-DCF!I$5*MAX(BW692*DCF!I$46,0)-MAX(BW692-BV692,0)/Inputs!$B$24)*DCF!I$6</f>
        <v>-762.99435710435205</v>
      </c>
      <c r="DE692" s="15">
        <f ca="1">(BX692*DCF!J$46-DCF!J$5*MAX(BX692*DCF!J$46,0)-MAX(BX692-BW692,0)/Inputs!$B$24)*DCF!J$6</f>
        <v>-2330.4554218486205</v>
      </c>
      <c r="DF692" s="15">
        <f ca="1">(BY692*DCF!K$46-DCF!K$5*MAX(BY692*DCF!K$46,0)-MAX(BY692-BX692,0)/Inputs!$B$24)*DCF!K$6</f>
        <v>-4773.044130364302</v>
      </c>
      <c r="DG692" s="15">
        <f ca="1">(BZ692*DCF!L$46-DCF!L$5*MAX(BZ692*DCF!L$46,0)-MAX(BZ692-BY692,0)/Inputs!$B$24)*DCF!L$6</f>
        <v>-2752.6830729134244</v>
      </c>
      <c r="DH692" s="15">
        <f ca="1">(CA692*DCF!M$46-DCF!M$5*MAX(CA692*DCF!M$46,0)-MAX(CA692-BZ692,0)/Inputs!$B$24)*DCF!M$6</f>
        <v>-5223.3040817638312</v>
      </c>
      <c r="DI692" s="15">
        <f ca="1">SUM(CB692:CL692)+BE692*DCF!M$10*(1+Inputs!$B$30)*(1-Inputs!$B$33)*(1-Inputs!$B$30/Inputs!$B$31)/(Inputs!$B$29-Inputs!$B$30)*DCF!M$6</f>
        <v>151382.84862885511</v>
      </c>
      <c r="DJ692" s="15">
        <f ca="1">SUM(CM692:CW692)+BP692*DCF!M$28*(1+Inputs!$B$30)*(1-Inputs!$B$33)*(1-Inputs!$B$30/Inputs!$B$31)/(Inputs!$B$29-Inputs!$B$30)*DCF!M$6</f>
        <v>657530.18940614176</v>
      </c>
      <c r="DK692" s="15">
        <f ca="1">SUM(CX692:DH692)+CA692*DCF!M$46*(1+Inputs!$B$30)*(1-Inputs!$B$33)*(1-Inputs!$B$30/Inputs!$B$31)/(Inputs!$B$29-Inputs!$B$30)*DCF!M$6</f>
        <v>323480.8723036896</v>
      </c>
      <c r="DM692" s="15">
        <f ca="1">DI692+DJ692+DK692+Inputs!$B$34+Inputs!$B$36-Inputs!$B$35</f>
        <v>1209244.9103386863</v>
      </c>
    </row>
    <row r="693" spans="1:117" x14ac:dyDescent="0.75">
      <c r="A693" s="11">
        <v>680</v>
      </c>
      <c r="C693" s="24">
        <f t="shared" ca="1" si="397"/>
        <v>1.7809639335847762</v>
      </c>
      <c r="D693" s="24">
        <f t="shared" ca="1" si="397"/>
        <v>-0.63170810590330462</v>
      </c>
      <c r="E693" s="24">
        <f t="shared" ca="1" si="397"/>
        <v>-0.11866947884766341</v>
      </c>
      <c r="F693" s="24">
        <f t="shared" ca="1" si="397"/>
        <v>0.88718124387368946</v>
      </c>
      <c r="G693" s="24">
        <f t="shared" ca="1" si="397"/>
        <v>-0.6239188267071929</v>
      </c>
      <c r="H693" s="24">
        <f t="shared" ca="1" si="397"/>
        <v>-0.2171697673018915</v>
      </c>
      <c r="I693" s="24">
        <f t="shared" ca="1" si="397"/>
        <v>-0.16346200343422757</v>
      </c>
      <c r="J693" s="24">
        <f t="shared" ca="1" si="397"/>
        <v>1.6010831430670136</v>
      </c>
      <c r="K693" s="24">
        <f t="shared" ca="1" si="397"/>
        <v>0.1185788558651288</v>
      </c>
      <c r="L693" s="24">
        <f t="shared" ca="1" si="397"/>
        <v>-0.17712780864332292</v>
      </c>
      <c r="M693" s="24">
        <f t="shared" ca="1" si="397"/>
        <v>0.77569020155136337</v>
      </c>
      <c r="N693" s="24">
        <f ca="1">SQRT(Inputs!$B$38)*C693+SQRT(1-Inputs!$B$38)*_xlfn.NORM.S.INV(RAND())</f>
        <v>1.1657051750712277</v>
      </c>
      <c r="O693" s="24">
        <f ca="1">SQRT(Inputs!$B$38)*D693+SQRT(1-Inputs!$B$38)*_xlfn.NORM.S.INV(RAND())</f>
        <v>-0.39951570864023223</v>
      </c>
      <c r="P693" s="24">
        <f ca="1">SQRT(Inputs!$B$38)*E693+SQRT(1-Inputs!$B$38)*_xlfn.NORM.S.INV(RAND())</f>
        <v>1.2655892642015776</v>
      </c>
      <c r="Q693" s="24">
        <f ca="1">SQRT(Inputs!$B$38)*F693+SQRT(1-Inputs!$B$38)*_xlfn.NORM.S.INV(RAND())</f>
        <v>-0.30568973973519931</v>
      </c>
      <c r="R693" s="24">
        <f ca="1">SQRT(Inputs!$B$38)*G693+SQRT(1-Inputs!$B$38)*_xlfn.NORM.S.INV(RAND())</f>
        <v>0.15047886272846489</v>
      </c>
      <c r="S693" s="24">
        <f ca="1">SQRT(Inputs!$B$38)*H693+SQRT(1-Inputs!$B$38)*_xlfn.NORM.S.INV(RAND())</f>
        <v>0.94914126808708388</v>
      </c>
      <c r="T693" s="24">
        <f ca="1">SQRT(Inputs!$B$38)*I693+SQRT(1-Inputs!$B$38)*_xlfn.NORM.S.INV(RAND())</f>
        <v>0.58167151414594154</v>
      </c>
      <c r="U693" s="24">
        <f ca="1">SQRT(Inputs!$B$38)*J693+SQRT(1-Inputs!$B$38)*_xlfn.NORM.S.INV(RAND())</f>
        <v>-0.48198635904512177</v>
      </c>
      <c r="V693" s="24">
        <f ca="1">SQRT(Inputs!$B$38)*K693+SQRT(1-Inputs!$B$38)*_xlfn.NORM.S.INV(RAND())</f>
        <v>-0.17967688229073955</v>
      </c>
      <c r="W693" s="24">
        <f ca="1">SQRT(Inputs!$B$38)*L693+SQRT(1-Inputs!$B$38)*_xlfn.NORM.S.INV(RAND())</f>
        <v>-1.0842921371927123</v>
      </c>
      <c r="X693" s="24">
        <f ca="1">SQRT(Inputs!$B$38)*M693+SQRT(1-Inputs!$B$38)*_xlfn.NORM.S.INV(RAND())</f>
        <v>1.0668072252346101</v>
      </c>
      <c r="Y693" s="24">
        <f ca="1">SQRT(Inputs!$B$38)*C693+SQRT(1-Inputs!$B$38)*_xlfn.NORM.S.INV(RAND())</f>
        <v>1.2450179371062422</v>
      </c>
      <c r="Z693" s="24">
        <f ca="1">SQRT(Inputs!$B$38)*D693+SQRT(1-Inputs!$B$38)*_xlfn.NORM.S.INV(RAND())</f>
        <v>0.28011264973260425</v>
      </c>
      <c r="AA693" s="24">
        <f ca="1">SQRT(Inputs!$B$38)*E693+SQRT(1-Inputs!$B$38)*_xlfn.NORM.S.INV(RAND())</f>
        <v>4.835027558281732E-3</v>
      </c>
      <c r="AB693" s="24">
        <f ca="1">SQRT(Inputs!$B$38)*F693+SQRT(1-Inputs!$B$38)*_xlfn.NORM.S.INV(RAND())</f>
        <v>1.4401909022958312</v>
      </c>
      <c r="AC693" s="24">
        <f ca="1">SQRT(Inputs!$B$38)*G693+SQRT(1-Inputs!$B$38)*_xlfn.NORM.S.INV(RAND())</f>
        <v>3.7435132451901609E-2</v>
      </c>
      <c r="AD693" s="24">
        <f ca="1">SQRT(Inputs!$B$38)*H693+SQRT(1-Inputs!$B$38)*_xlfn.NORM.S.INV(RAND())</f>
        <v>1.2705421288259056</v>
      </c>
      <c r="AE693" s="24">
        <f ca="1">SQRT(Inputs!$B$38)*I693+SQRT(1-Inputs!$B$38)*_xlfn.NORM.S.INV(RAND())</f>
        <v>-0.91671863031271039</v>
      </c>
      <c r="AF693" s="24">
        <f ca="1">SQRT(Inputs!$B$38)*J693+SQRT(1-Inputs!$B$38)*_xlfn.NORM.S.INV(RAND())</f>
        <v>2.2476068782765739</v>
      </c>
      <c r="AG693" s="24">
        <f ca="1">SQRT(Inputs!$B$38)*K693+SQRT(1-Inputs!$B$38)*_xlfn.NORM.S.INV(RAND())</f>
        <v>0.70774902430237674</v>
      </c>
      <c r="AH693" s="24">
        <f ca="1">SQRT(Inputs!$B$38)*L693+SQRT(1-Inputs!$B$38)*_xlfn.NORM.S.INV(RAND())</f>
        <v>0.13164973671407965</v>
      </c>
      <c r="AI693" s="24">
        <f ca="1">SQRT(Inputs!$B$38)*M693+SQRT(1-Inputs!$B$38)*_xlfn.NORM.S.INV(RAND())</f>
        <v>-0.255185779596035</v>
      </c>
      <c r="AJ693" s="24">
        <f ca="1">SQRT(Inputs!$B$38)*C693+SQRT(1-Inputs!$B$38)*_xlfn.NORM.S.INV(RAND())</f>
        <v>0.65235939363224915</v>
      </c>
      <c r="AK693" s="24">
        <f ca="1">SQRT(Inputs!$B$38)*D693+SQRT(1-Inputs!$B$38)*_xlfn.NORM.S.INV(RAND())</f>
        <v>-0.51747121294187903</v>
      </c>
      <c r="AL693" s="24">
        <f ca="1">SQRT(Inputs!$B$38)*E693+SQRT(1-Inputs!$B$38)*_xlfn.NORM.S.INV(RAND())</f>
        <v>-0.87564038267424393</v>
      </c>
      <c r="AM693" s="24">
        <f ca="1">SQRT(Inputs!$B$38)*F693+SQRT(1-Inputs!$B$38)*_xlfn.NORM.S.INV(RAND())</f>
        <v>1.4163298926618897</v>
      </c>
      <c r="AN693" s="24">
        <f ca="1">SQRT(Inputs!$B$38)*G693+SQRT(1-Inputs!$B$38)*_xlfn.NORM.S.INV(RAND())</f>
        <v>-1.3238367451157085E-2</v>
      </c>
      <c r="AO693" s="24">
        <f ca="1">SQRT(Inputs!$B$38)*H693+SQRT(1-Inputs!$B$38)*_xlfn.NORM.S.INV(RAND())</f>
        <v>-2.4490224424406173</v>
      </c>
      <c r="AP693" s="24">
        <f ca="1">SQRT(Inputs!$B$38)*I693+SQRT(1-Inputs!$B$38)*_xlfn.NORM.S.INV(RAND())</f>
        <v>-1.1573763861834927</v>
      </c>
      <c r="AQ693" s="24">
        <f ca="1">SQRT(Inputs!$B$38)*J693+SQRT(1-Inputs!$B$38)*_xlfn.NORM.S.INV(RAND())</f>
        <v>-0.14257471026706303</v>
      </c>
      <c r="AR693" s="24">
        <f ca="1">SQRT(Inputs!$B$38)*K693+SQRT(1-Inputs!$B$38)*_xlfn.NORM.S.INV(RAND())</f>
        <v>1.8194382454328619</v>
      </c>
      <c r="AS693" s="24">
        <f ca="1">SQRT(Inputs!$B$38)*L693+SQRT(1-Inputs!$B$38)*_xlfn.NORM.S.INV(RAND())</f>
        <v>-1.761298143892349</v>
      </c>
      <c r="AT693" s="24">
        <f ca="1">SQRT(Inputs!$B$38)*M693+SQRT(1-Inputs!$B$38)*_xlfn.NORM.S.INV(RAND())</f>
        <v>0.8634775460863211</v>
      </c>
      <c r="AU693" s="15">
        <f ca="1">Inputs!$B$6*EXP($B$8-0.5*C$5^2+C$5*N693)</f>
        <v>5992.7680593325067</v>
      </c>
      <c r="AV693" s="15">
        <f t="shared" ca="1" si="365"/>
        <v>6878.4594186376726</v>
      </c>
      <c r="AW693" s="15">
        <f t="shared" ca="1" si="366"/>
        <v>9948.2283564174795</v>
      </c>
      <c r="AX693" s="15">
        <f t="shared" ca="1" si="367"/>
        <v>11690.677728403936</v>
      </c>
      <c r="AY693" s="15">
        <f t="shared" ca="1" si="368"/>
        <v>14540.505548375977</v>
      </c>
      <c r="AZ693" s="15">
        <f t="shared" ca="1" si="369"/>
        <v>19742.7447941996</v>
      </c>
      <c r="BA693" s="15">
        <f t="shared" ca="1" si="370"/>
        <v>25676.569842190813</v>
      </c>
      <c r="BB693" s="15">
        <f t="shared" ca="1" si="371"/>
        <v>29953.972550859165</v>
      </c>
      <c r="BC693" s="15">
        <f t="shared" ca="1" si="372"/>
        <v>36055.190828820145</v>
      </c>
      <c r="BD693" s="15">
        <f t="shared" ca="1" si="373"/>
        <v>39910.961095787672</v>
      </c>
      <c r="BE693" s="15">
        <f t="shared" ca="1" si="374"/>
        <v>53896.22371199289</v>
      </c>
      <c r="BF693" s="15">
        <f ca="1">Inputs!$B$13*EXP($B$9-0.5*C$6^2+C$6*Y693)</f>
        <v>17703.031262458495</v>
      </c>
      <c r="BG693" s="15">
        <f t="shared" ca="1" si="375"/>
        <v>22693.81964759477</v>
      </c>
      <c r="BH693" s="15">
        <f t="shared" ca="1" si="376"/>
        <v>27749.91796697248</v>
      </c>
      <c r="BI693" s="15">
        <f t="shared" ca="1" si="377"/>
        <v>42400.21283199179</v>
      </c>
      <c r="BJ693" s="15">
        <f t="shared" ca="1" si="378"/>
        <v>52261.146244893069</v>
      </c>
      <c r="BK693" s="15">
        <f t="shared" ca="1" si="379"/>
        <v>76252.802611873281</v>
      </c>
      <c r="BL693" s="15">
        <f t="shared" ca="1" si="380"/>
        <v>83175.329159374596</v>
      </c>
      <c r="BM693" s="15">
        <f t="shared" ca="1" si="381"/>
        <v>135171.17971539477</v>
      </c>
      <c r="BN693" s="15">
        <f t="shared" ca="1" si="382"/>
        <v>180958.55823370611</v>
      </c>
      <c r="BO693" s="15">
        <f t="shared" ca="1" si="383"/>
        <v>226084.27250108216</v>
      </c>
      <c r="BP693" s="15">
        <f t="shared" ca="1" si="384"/>
        <v>270337.4055752522</v>
      </c>
      <c r="BQ693" s="15">
        <f ca="1">Inputs!$B$20*EXP($B$10-0.5*C$7^2+C$7*AJ693)</f>
        <v>5406.2408009922656</v>
      </c>
      <c r="BR693" s="15">
        <f t="shared" ca="1" si="385"/>
        <v>6223.9017116129908</v>
      </c>
      <c r="BS693" s="15">
        <f t="shared" ca="1" si="386"/>
        <v>6627.8324800722121</v>
      </c>
      <c r="BT693" s="15">
        <f t="shared" ca="1" si="387"/>
        <v>13250.400355513915</v>
      </c>
      <c r="BU693" s="15">
        <f t="shared" ca="1" si="388"/>
        <v>18304.736020598404</v>
      </c>
      <c r="BV693" s="15">
        <f t="shared" ca="1" si="389"/>
        <v>14667.423470948939</v>
      </c>
      <c r="BW693" s="15">
        <f t="shared" ca="1" si="390"/>
        <v>16020.729225876763</v>
      </c>
      <c r="BX693" s="15">
        <f t="shared" ca="1" si="391"/>
        <v>21776.165184006113</v>
      </c>
      <c r="BY693" s="15">
        <f t="shared" ca="1" si="392"/>
        <v>43216.701262421855</v>
      </c>
      <c r="BZ693" s="15">
        <f t="shared" ca="1" si="393"/>
        <v>43866.611385293138</v>
      </c>
      <c r="CA693" s="15">
        <f t="shared" ca="1" si="394"/>
        <v>71838.128795204117</v>
      </c>
      <c r="CB693" s="15">
        <f ca="1">(AU693*DCF!C$10-DCF!C$5*MAX(AU693*DCF!C$10,0)-MAX(AU693-Inputs!$B$6,0)/Inputs!$B$10)*DCF!C$6</f>
        <v>1035.7264507113694</v>
      </c>
      <c r="CC693" s="15">
        <f ca="1">(AV693*DCF!D$10-DCF!D$5*MAX(AV693*DCF!D$10,0)-MAX(AV693-AU693,0)/Inputs!$B$10)*DCF!D$6</f>
        <v>1460.625225483019</v>
      </c>
      <c r="CD693" s="15">
        <f ca="1">(AW693*DCF!E$10-DCF!E$5*MAX(AW693*DCF!E$10,0)-MAX(AW693-AV693,0)/Inputs!$B$10)*DCF!E$6</f>
        <v>1605.4484759607008</v>
      </c>
      <c r="CE693" s="15">
        <f ca="1">(AX693*DCF!F$10-DCF!F$5*MAX(AX693*DCF!F$10,0)-MAX(AX693-AW693,0)/Inputs!$B$10)*DCF!F$6</f>
        <v>2189.4958029496424</v>
      </c>
      <c r="CF693" s="15">
        <f ca="1">(AY693*DCF!G$10-DCF!G$5*MAX(AY693*DCF!G$10,0)-MAX(AY693-AX693,0)/Inputs!$B$10)*DCF!G$6</f>
        <v>2448.1374040963765</v>
      </c>
      <c r="CG693" s="15">
        <f ca="1">(AZ693*DCF!H$10-DCF!H$5*MAX(AZ693*DCF!H$10,0)-MAX(AZ693-AY693,0)/Inputs!$B$10)*DCF!H$6</f>
        <v>2909.3172223418696</v>
      </c>
      <c r="CH693" s="15">
        <f ca="1">(BA693*DCF!I$10-DCF!I$5*MAX(BA693*DCF!I$10,0)-MAX(BA693-AZ693,0)/Inputs!$B$10)*DCF!I$6</f>
        <v>3716.8174157389221</v>
      </c>
      <c r="CI693" s="15">
        <f ca="1">(BB693*DCF!J$10-DCF!J$5*MAX(BB693*DCF!J$10,0)-MAX(BB693-BA693,0)/Inputs!$B$10)*DCF!J$6</f>
        <v>4492.0012980995789</v>
      </c>
      <c r="CJ693" s="15">
        <f ca="1">(BC693*DCF!K$10-DCF!K$5*MAX(BC693*DCF!K$10,0)-MAX(BC693-BB693,0)/Inputs!$B$10)*DCF!K$6</f>
        <v>4950.228992437238</v>
      </c>
      <c r="CK693" s="15">
        <f ca="1">(BD693*DCF!L$10-DCF!L$5*MAX(BD693*DCF!L$10,0)-MAX(BD693-BC693,0)/Inputs!$B$10)*DCF!L$6</f>
        <v>5520.7183528962278</v>
      </c>
      <c r="CL693" s="15">
        <f ca="1">(BE693*DCF!M$10-DCF!M$5*MAX(BE693*DCF!M$10,0)-MAX(BE693-BD693,0)/Inputs!$B$10)*DCF!M$6</f>
        <v>5934.7652112900068</v>
      </c>
      <c r="CM693" s="15">
        <f ca="1">(BF693*DCF!C$28-DCF!C$5*MAX(BF693*DCF!C$28,0)-MAX(BF693-Inputs!$B$13,0)/Inputs!$B$17)*DCF!C$6</f>
        <v>3944.1813145069668</v>
      </c>
      <c r="CN693" s="15">
        <f ca="1">(BG693*DCF!D$28-DCF!D$5*MAX(BG693*DCF!D$28,0)-MAX(BG693-BF693,0)/Inputs!$B$17)*DCF!D$6</f>
        <v>5619.0893038533586</v>
      </c>
      <c r="CO693" s="15">
        <f ca="1">(BH693*DCF!E$28-DCF!E$5*MAX(BH693*DCF!E$28,0)-MAX(BH693-BG693,0)/Inputs!$B$17)*DCF!E$6</f>
        <v>6862.7835129346367</v>
      </c>
      <c r="CP693" s="15">
        <f ca="1">(BI693*DCF!F$28-DCF!F$5*MAX(BI693*DCF!F$28,0)-MAX(BI693-BH693,0)/Inputs!$B$17)*DCF!F$6</f>
        <v>8843.2231799589026</v>
      </c>
      <c r="CQ693" s="15">
        <f ca="1">(BJ693*DCF!G$28-DCF!G$5*MAX(BJ693*DCF!G$28,0)-MAX(BJ693-BI693,0)/Inputs!$B$17)*DCF!G$6</f>
        <v>11901.039311489096</v>
      </c>
      <c r="CR693" s="15">
        <f ca="1">(BK693*DCF!H$28-DCF!H$5*MAX(BK693*DCF!H$28,0)-MAX(BK693-BJ693,0)/Inputs!$B$17)*DCF!H$6</f>
        <v>15130.529254000094</v>
      </c>
      <c r="CS693" s="15">
        <f ca="1">(BL693*DCF!I$28-DCF!I$5*MAX(BL693*DCF!I$28,0)-MAX(BL693-BK693,0)/Inputs!$B$17)*DCF!I$6</f>
        <v>18565.336478409386</v>
      </c>
      <c r="CT693" s="15">
        <f ca="1">(BM693*DCF!J$28-DCF!J$5*MAX(BM693*DCF!J$28,0)-MAX(BM693-BL693,0)/Inputs!$B$17)*DCF!J$6</f>
        <v>23260.169466376174</v>
      </c>
      <c r="CU693" s="15">
        <f ca="1">(BN693*DCF!K$28-DCF!K$5*MAX(BN693*DCF!K$28,0)-MAX(BN693-BM693,0)/Inputs!$B$17)*DCF!K$6</f>
        <v>32607.069383265462</v>
      </c>
      <c r="CV693" s="15">
        <f ca="1">(BO693*DCF!L$28-DCF!L$5*MAX(BO693*DCF!L$28,0)-MAX(BO693-BN693,0)/Inputs!$B$17)*DCF!L$6</f>
        <v>40002.50802842922</v>
      </c>
      <c r="CW693" s="15">
        <f ca="1">(BP693*DCF!M$28-DCF!M$5*MAX(BP693*DCF!M$28,0)-MAX(BP693-BO693,0)/Inputs!$B$17)*DCF!M$6</f>
        <v>46238.443422967641</v>
      </c>
      <c r="CX693" s="15">
        <f ca="1">(BQ693*DCF!C$46-DCF!C$5*MAX(BQ693*DCF!C$46,0)-MAX(BQ693-Inputs!$B$20,0)/Inputs!$B$24)*DCF!C$6</f>
        <v>-2267.1414325581518</v>
      </c>
      <c r="CY693" s="15">
        <f ca="1">(BR693*DCF!D$46-DCF!D$5*MAX(BR693*DCF!D$46,0)-MAX(BR693-BQ693,0)/Inputs!$B$24)*DCF!D$6</f>
        <v>-1411.1640022682595</v>
      </c>
      <c r="CZ693" s="15">
        <f ca="1">(BS693*DCF!E$46-DCF!E$5*MAX(BS693*DCF!E$46,0)-MAX(BS693-BR693,0)/Inputs!$B$24)*DCF!E$6</f>
        <v>-942.97111957913296</v>
      </c>
      <c r="DA693" s="15">
        <f ca="1">(BT693*DCF!F$46-DCF!F$5*MAX(BT693*DCF!F$46,0)-MAX(BT693-BS693,0)/Inputs!$B$24)*DCF!F$6</f>
        <v>-3376.4642480992902</v>
      </c>
      <c r="DB693" s="15">
        <f ca="1">(BU693*DCF!G$46-DCF!G$5*MAX(BU693*DCF!G$46,0)-MAX(BU693-BT693,0)/Inputs!$B$24)*DCF!G$6</f>
        <v>-2315.9138102455427</v>
      </c>
      <c r="DC693" s="15">
        <f ca="1">(BV693*DCF!H$46-DCF!H$5*MAX(BV693*DCF!H$46,0)-MAX(BV693-BU693,0)/Inputs!$B$24)*DCF!H$6</f>
        <v>0</v>
      </c>
      <c r="DD693" s="15">
        <f ca="1">(BW693*DCF!I$46-DCF!I$5*MAX(BW693*DCF!I$46,0)-MAX(BW693-BV693,0)/Inputs!$B$24)*DCF!I$6</f>
        <v>-18.476778210470318</v>
      </c>
      <c r="DE693" s="15">
        <f ca="1">(BX693*DCF!J$46-DCF!J$5*MAX(BX693*DCF!J$46,0)-MAX(BX693-BW693,0)/Inputs!$B$24)*DCF!J$6</f>
        <v>-612.79769211132077</v>
      </c>
      <c r="DF693" s="15">
        <f ca="1">(BY693*DCF!K$46-DCF!K$5*MAX(BY693*DCF!K$46,0)-MAX(BY693-BX693,0)/Inputs!$B$24)*DCF!K$6</f>
        <v>-2783.6781259452359</v>
      </c>
      <c r="DG693" s="15">
        <f ca="1">(BZ693*DCF!L$46-DCF!L$5*MAX(BZ693*DCF!L$46,0)-MAX(BZ693-BY693,0)/Inputs!$B$24)*DCF!L$6</f>
        <v>2885.2194547835925</v>
      </c>
      <c r="DH693" s="15">
        <f ca="1">(CA693*DCF!M$46-DCF!M$5*MAX(CA693*DCF!M$46,0)-MAX(CA693-BZ693,0)/Inputs!$B$24)*DCF!M$6</f>
        <v>-215.7918036032998</v>
      </c>
      <c r="DI693" s="15">
        <f ca="1">SUM(CB693:CL693)+BE693*DCF!M$10*(1+Inputs!$B$30)*(1-Inputs!$B$33)*(1-Inputs!$B$30/Inputs!$B$31)/(Inputs!$B$29-Inputs!$B$30)*DCF!M$6</f>
        <v>186257.18514625716</v>
      </c>
      <c r="DJ693" s="15">
        <f ca="1">SUM(CM693:CW693)+BP693*DCF!M$28*(1+Inputs!$B$30)*(1-Inputs!$B$33)*(1-Inputs!$B$30/Inputs!$B$31)/(Inputs!$B$29-Inputs!$B$30)*DCF!M$6</f>
        <v>1216111.1387335649</v>
      </c>
      <c r="DK693" s="15">
        <f ca="1">SUM(CX693:DH693)+CA693*DCF!M$46*(1+Inputs!$B$30)*(1-Inputs!$B$33)*(1-Inputs!$B$30/Inputs!$B$31)/(Inputs!$B$29-Inputs!$B$30)*DCF!M$6</f>
        <v>100011.07732991947</v>
      </c>
      <c r="DM693" s="15">
        <f ca="1">DI693+DJ693+DK693+Inputs!$B$34+Inputs!$B$36-Inputs!$B$35</f>
        <v>1579230.4012097416</v>
      </c>
    </row>
    <row r="694" spans="1:117" x14ac:dyDescent="0.75">
      <c r="A694" s="11">
        <v>681</v>
      </c>
      <c r="C694" s="24">
        <f t="shared" ref="C694:M703" ca="1" si="398">_xlfn.NORM.S.INV(RAND())</f>
        <v>-0.20706316089269738</v>
      </c>
      <c r="D694" s="24">
        <f t="shared" ca="1" si="398"/>
        <v>1.697765829301646</v>
      </c>
      <c r="E694" s="24">
        <f t="shared" ca="1" si="398"/>
        <v>1.7201784529043493</v>
      </c>
      <c r="F694" s="24">
        <f t="shared" ca="1" si="398"/>
        <v>-1.0153940464235069</v>
      </c>
      <c r="G694" s="24">
        <f t="shared" ca="1" si="398"/>
        <v>-0.13440737024797517</v>
      </c>
      <c r="H694" s="24">
        <f t="shared" ca="1" si="398"/>
        <v>1.9227043199639089</v>
      </c>
      <c r="I694" s="24">
        <f t="shared" ca="1" si="398"/>
        <v>0.12844090052505644</v>
      </c>
      <c r="J694" s="24">
        <f t="shared" ca="1" si="398"/>
        <v>0.12875195150209609</v>
      </c>
      <c r="K694" s="24">
        <f t="shared" ca="1" si="398"/>
        <v>2.0797490521421418</v>
      </c>
      <c r="L694" s="24">
        <f t="shared" ca="1" si="398"/>
        <v>0.5876190649354347</v>
      </c>
      <c r="M694" s="24">
        <f t="shared" ca="1" si="398"/>
        <v>-1.5650695740121603</v>
      </c>
      <c r="N694" s="24">
        <f ca="1">SQRT(Inputs!$B$38)*C694+SQRT(1-Inputs!$B$38)*_xlfn.NORM.S.INV(RAND())</f>
        <v>-0.79570733506619351</v>
      </c>
      <c r="O694" s="24">
        <f ca="1">SQRT(Inputs!$B$38)*D694+SQRT(1-Inputs!$B$38)*_xlfn.NORM.S.INV(RAND())</f>
        <v>0.71325821271192513</v>
      </c>
      <c r="P694" s="24">
        <f ca="1">SQRT(Inputs!$B$38)*E694+SQRT(1-Inputs!$B$38)*_xlfn.NORM.S.INV(RAND())</f>
        <v>1.2622875313707096</v>
      </c>
      <c r="Q694" s="24">
        <f ca="1">SQRT(Inputs!$B$38)*F694+SQRT(1-Inputs!$B$38)*_xlfn.NORM.S.INV(RAND())</f>
        <v>-0.19039801399981066</v>
      </c>
      <c r="R694" s="24">
        <f ca="1">SQRT(Inputs!$B$38)*G694+SQRT(1-Inputs!$B$38)*_xlfn.NORM.S.INV(RAND())</f>
        <v>-0.71487003416917627</v>
      </c>
      <c r="S694" s="24">
        <f ca="1">SQRT(Inputs!$B$38)*H694+SQRT(1-Inputs!$B$38)*_xlfn.NORM.S.INV(RAND())</f>
        <v>-0.4819893276681162</v>
      </c>
      <c r="T694" s="24">
        <f ca="1">SQRT(Inputs!$B$38)*I694+SQRT(1-Inputs!$B$38)*_xlfn.NORM.S.INV(RAND())</f>
        <v>1.0577001350237976</v>
      </c>
      <c r="U694" s="24">
        <f ca="1">SQRT(Inputs!$B$38)*J694+SQRT(1-Inputs!$B$38)*_xlfn.NORM.S.INV(RAND())</f>
        <v>0.76195162767461866</v>
      </c>
      <c r="V694" s="24">
        <f ca="1">SQRT(Inputs!$B$38)*K694+SQRT(1-Inputs!$B$38)*_xlfn.NORM.S.INV(RAND())</f>
        <v>1.6333655165731549</v>
      </c>
      <c r="W694" s="24">
        <f ca="1">SQRT(Inputs!$B$38)*L694+SQRT(1-Inputs!$B$38)*_xlfn.NORM.S.INV(RAND())</f>
        <v>0.97887947244405371</v>
      </c>
      <c r="X694" s="24">
        <f ca="1">SQRT(Inputs!$B$38)*M694+SQRT(1-Inputs!$B$38)*_xlfn.NORM.S.INV(RAND())</f>
        <v>1.325000772872774</v>
      </c>
      <c r="Y694" s="24">
        <f ca="1">SQRT(Inputs!$B$38)*C694+SQRT(1-Inputs!$B$38)*_xlfn.NORM.S.INV(RAND())</f>
        <v>0.32833732439908836</v>
      </c>
      <c r="Z694" s="24">
        <f ca="1">SQRT(Inputs!$B$38)*D694+SQRT(1-Inputs!$B$38)*_xlfn.NORM.S.INV(RAND())</f>
        <v>1.4562727619673845</v>
      </c>
      <c r="AA694" s="24">
        <f ca="1">SQRT(Inputs!$B$38)*E694+SQRT(1-Inputs!$B$38)*_xlfn.NORM.S.INV(RAND())</f>
        <v>0.960275860685882</v>
      </c>
      <c r="AB694" s="24">
        <f ca="1">SQRT(Inputs!$B$38)*F694+SQRT(1-Inputs!$B$38)*_xlfn.NORM.S.INV(RAND())</f>
        <v>-1.2348341415459367</v>
      </c>
      <c r="AC694" s="24">
        <f ca="1">SQRT(Inputs!$B$38)*G694+SQRT(1-Inputs!$B$38)*_xlfn.NORM.S.INV(RAND())</f>
        <v>-0.11981515031129844</v>
      </c>
      <c r="AD694" s="24">
        <f ca="1">SQRT(Inputs!$B$38)*H694+SQRT(1-Inputs!$B$38)*_xlfn.NORM.S.INV(RAND())</f>
        <v>2.6138122577089264</v>
      </c>
      <c r="AE694" s="24">
        <f ca="1">SQRT(Inputs!$B$38)*I694+SQRT(1-Inputs!$B$38)*_xlfn.NORM.S.INV(RAND())</f>
        <v>4.2394471346760207E-2</v>
      </c>
      <c r="AF694" s="24">
        <f ca="1">SQRT(Inputs!$B$38)*J694+SQRT(1-Inputs!$B$38)*_xlfn.NORM.S.INV(RAND())</f>
        <v>-0.88499864686498131</v>
      </c>
      <c r="AG694" s="24">
        <f ca="1">SQRT(Inputs!$B$38)*K694+SQRT(1-Inputs!$B$38)*_xlfn.NORM.S.INV(RAND())</f>
        <v>0.56166256099460521</v>
      </c>
      <c r="AH694" s="24">
        <f ca="1">SQRT(Inputs!$B$38)*L694+SQRT(1-Inputs!$B$38)*_xlfn.NORM.S.INV(RAND())</f>
        <v>-0.75991356353062112</v>
      </c>
      <c r="AI694" s="24">
        <f ca="1">SQRT(Inputs!$B$38)*M694+SQRT(1-Inputs!$B$38)*_xlfn.NORM.S.INV(RAND())</f>
        <v>-3.6408402046913646E-2</v>
      </c>
      <c r="AJ694" s="24">
        <f ca="1">SQRT(Inputs!$B$38)*C694+SQRT(1-Inputs!$B$38)*_xlfn.NORM.S.INV(RAND())</f>
        <v>9.6845863037513705E-2</v>
      </c>
      <c r="AK694" s="24">
        <f ca="1">SQRT(Inputs!$B$38)*D694+SQRT(1-Inputs!$B$38)*_xlfn.NORM.S.INV(RAND())</f>
        <v>0.9635222050563873</v>
      </c>
      <c r="AL694" s="24">
        <f ca="1">SQRT(Inputs!$B$38)*E694+SQRT(1-Inputs!$B$38)*_xlfn.NORM.S.INV(RAND())</f>
        <v>1.2193336102400489</v>
      </c>
      <c r="AM694" s="24">
        <f ca="1">SQRT(Inputs!$B$38)*F694+SQRT(1-Inputs!$B$38)*_xlfn.NORM.S.INV(RAND())</f>
        <v>0.43740888180109072</v>
      </c>
      <c r="AN694" s="24">
        <f ca="1">SQRT(Inputs!$B$38)*G694+SQRT(1-Inputs!$B$38)*_xlfn.NORM.S.INV(RAND())</f>
        <v>-1.3024567998853982</v>
      </c>
      <c r="AO694" s="24">
        <f ca="1">SQRT(Inputs!$B$38)*H694+SQRT(1-Inputs!$B$38)*_xlfn.NORM.S.INV(RAND())</f>
        <v>0.70217507722198991</v>
      </c>
      <c r="AP694" s="24">
        <f ca="1">SQRT(Inputs!$B$38)*I694+SQRT(1-Inputs!$B$38)*_xlfn.NORM.S.INV(RAND())</f>
        <v>-1.1977457869249084</v>
      </c>
      <c r="AQ694" s="24">
        <f ca="1">SQRT(Inputs!$B$38)*J694+SQRT(1-Inputs!$B$38)*_xlfn.NORM.S.INV(RAND())</f>
        <v>0.3852176011646461</v>
      </c>
      <c r="AR694" s="24">
        <f ca="1">SQRT(Inputs!$B$38)*K694+SQRT(1-Inputs!$B$38)*_xlfn.NORM.S.INV(RAND())</f>
        <v>-0.40218146572196312</v>
      </c>
      <c r="AS694" s="24">
        <f ca="1">SQRT(Inputs!$B$38)*L694+SQRT(1-Inputs!$B$38)*_xlfn.NORM.S.INV(RAND())</f>
        <v>0.52498253413988616</v>
      </c>
      <c r="AT694" s="24">
        <f ca="1">SQRT(Inputs!$B$38)*M694+SQRT(1-Inputs!$B$38)*_xlfn.NORM.S.INV(RAND())</f>
        <v>-0.91989684576469144</v>
      </c>
      <c r="AU694" s="15">
        <f ca="1">Inputs!$B$6*EXP($B$8-0.5*C$5^2+C$5*N694)</f>
        <v>4362.5360182804025</v>
      </c>
      <c r="AV694" s="15">
        <f t="shared" ca="1" si="365"/>
        <v>5897.380153552951</v>
      </c>
      <c r="AW694" s="15">
        <f t="shared" ca="1" si="366"/>
        <v>8525.5082868505942</v>
      </c>
      <c r="AX694" s="15">
        <f t="shared" ca="1" si="367"/>
        <v>10164.117663491465</v>
      </c>
      <c r="AY694" s="15">
        <f t="shared" ca="1" si="368"/>
        <v>11426.64393153361</v>
      </c>
      <c r="AZ694" s="15">
        <f t="shared" ca="1" si="369"/>
        <v>13252.687648039213</v>
      </c>
      <c r="BA694" s="15">
        <f t="shared" ca="1" si="370"/>
        <v>18116.338474870048</v>
      </c>
      <c r="BB694" s="15">
        <f t="shared" ca="1" si="371"/>
        <v>23939.432181268225</v>
      </c>
      <c r="BC694" s="15">
        <f t="shared" ca="1" si="372"/>
        <v>34326.877589470198</v>
      </c>
      <c r="BD694" s="15">
        <f t="shared" ca="1" si="373"/>
        <v>46085.783936823143</v>
      </c>
      <c r="BE694" s="15">
        <f t="shared" ca="1" si="374"/>
        <v>63715.654884243515</v>
      </c>
      <c r="BF694" s="15">
        <f ca="1">Inputs!$B$13*EXP($B$9-0.5*C$6^2+C$6*Y694)</f>
        <v>14761.258332343414</v>
      </c>
      <c r="BG694" s="15">
        <f t="shared" ca="1" si="375"/>
        <v>23396.519364990039</v>
      </c>
      <c r="BH694" s="15">
        <f t="shared" ca="1" si="376"/>
        <v>33521.749064846059</v>
      </c>
      <c r="BI694" s="15">
        <f t="shared" ca="1" si="377"/>
        <v>33932.610022564455</v>
      </c>
      <c r="BJ694" s="15">
        <f t="shared" ca="1" si="378"/>
        <v>40886.886381720287</v>
      </c>
      <c r="BK694" s="15">
        <f t="shared" ca="1" si="379"/>
        <v>71628.110217797293</v>
      </c>
      <c r="BL694" s="15">
        <f t="shared" ca="1" si="380"/>
        <v>88471.214774088701</v>
      </c>
      <c r="BM694" s="15">
        <f t="shared" ca="1" si="381"/>
        <v>97427.88134955366</v>
      </c>
      <c r="BN694" s="15">
        <f t="shared" ca="1" si="382"/>
        <v>128166.74350924685</v>
      </c>
      <c r="BO694" s="15">
        <f t="shared" ca="1" si="383"/>
        <v>144363.77727837165</v>
      </c>
      <c r="BP694" s="15">
        <f t="shared" ca="1" si="384"/>
        <v>176953.33291729822</v>
      </c>
      <c r="BQ694" s="15">
        <f ca="1">Inputs!$B$20*EXP($B$10-0.5*C$7^2+C$7*AJ694)</f>
        <v>4439.4165393138301</v>
      </c>
      <c r="BR694" s="15">
        <f t="shared" ca="1" si="385"/>
        <v>8180.0631386523946</v>
      </c>
      <c r="BS694" s="15">
        <f t="shared" ca="1" si="386"/>
        <v>15899.113041039975</v>
      </c>
      <c r="BT694" s="15">
        <f t="shared" ca="1" si="387"/>
        <v>24586.824851909863</v>
      </c>
      <c r="BU694" s="15">
        <f t="shared" ca="1" si="388"/>
        <v>24863.249217769044</v>
      </c>
      <c r="BV694" s="15">
        <f t="shared" ca="1" si="389"/>
        <v>40520.991092023629</v>
      </c>
      <c r="BW694" s="15">
        <f t="shared" ca="1" si="390"/>
        <v>43883.153597288256</v>
      </c>
      <c r="BX694" s="15">
        <f t="shared" ca="1" si="391"/>
        <v>66305.428843168789</v>
      </c>
      <c r="BY694" s="15">
        <f t="shared" ca="1" si="392"/>
        <v>86024.487616516039</v>
      </c>
      <c r="BZ694" s="15">
        <f t="shared" ca="1" si="393"/>
        <v>132934.18473266071</v>
      </c>
      <c r="CA694" s="15">
        <f t="shared" ca="1" si="394"/>
        <v>158572.04352820182</v>
      </c>
      <c r="CB694" s="15">
        <f ca="1">(AU694*DCF!C$10-DCF!C$5*MAX(AU694*DCF!C$10,0)-MAX(AU694-Inputs!$B$6,0)/Inputs!$B$10)*DCF!C$6</f>
        <v>1047.3502957379712</v>
      </c>
      <c r="CC694" s="15">
        <f ca="1">(AV694*DCF!D$10-DCF!D$5*MAX(AV694*DCF!D$10,0)-MAX(AV694-AU694,0)/Inputs!$B$10)*DCF!D$6</f>
        <v>1063.2148863278876</v>
      </c>
      <c r="CD694" s="15">
        <f ca="1">(AW694*DCF!E$10-DCF!E$5*MAX(AW694*DCF!E$10,0)-MAX(AW694-AV694,0)/Inputs!$B$10)*DCF!E$6</f>
        <v>1376.440857951008</v>
      </c>
      <c r="CE694" s="15">
        <f ca="1">(AX694*DCF!F$10-DCF!F$5*MAX(AX694*DCF!F$10,0)-MAX(AX694-AW694,0)/Inputs!$B$10)*DCF!F$6</f>
        <v>1877.8567021684191</v>
      </c>
      <c r="CF694" s="15">
        <f ca="1">(AY694*DCF!G$10-DCF!G$5*MAX(AY694*DCF!G$10,0)-MAX(AY694-AX694,0)/Inputs!$B$10)*DCF!G$6</f>
        <v>2111.6646174061834</v>
      </c>
      <c r="CG694" s="15">
        <f ca="1">(AZ694*DCF!H$10-DCF!H$5*MAX(AZ694*DCF!H$10,0)-MAX(AZ694-AY694,0)/Inputs!$B$10)*DCF!H$6</f>
        <v>2248.7720147525342</v>
      </c>
      <c r="CH694" s="15">
        <f ca="1">(BA694*DCF!I$10-DCF!I$5*MAX(BA694*DCF!I$10,0)-MAX(BA694-AZ694,0)/Inputs!$B$10)*DCF!I$6</f>
        <v>2511.3850107964831</v>
      </c>
      <c r="CI694" s="15">
        <f ca="1">(BB694*DCF!J$10-DCF!J$5*MAX(BB694*DCF!J$10,0)-MAX(BB694-BA694,0)/Inputs!$B$10)*DCF!J$6</f>
        <v>3225.668215230427</v>
      </c>
      <c r="CJ694" s="15">
        <f ca="1">(BC694*DCF!K$10-DCF!K$5*MAX(BC694*DCF!K$10,0)-MAX(BC694-BB694,0)/Inputs!$B$10)*DCF!K$6</f>
        <v>4071.9917679019081</v>
      </c>
      <c r="CK694" s="15">
        <f ca="1">(BD694*DCF!L$10-DCF!L$5*MAX(BD694*DCF!L$10,0)-MAX(BD694-BC694,0)/Inputs!$B$10)*DCF!L$6</f>
        <v>5429.9955994283555</v>
      </c>
      <c r="CL694" s="15">
        <f ca="1">(BE694*DCF!M$10-DCF!M$5*MAX(BE694*DCF!M$10,0)-MAX(BE694-BD694,0)/Inputs!$B$10)*DCF!M$6</f>
        <v>6885.0265472091523</v>
      </c>
      <c r="CM694" s="15">
        <f ca="1">(BF694*DCF!C$28-DCF!C$5*MAX(BF694*DCF!C$28,0)-MAX(BF694-Inputs!$B$13,0)/Inputs!$B$17)*DCF!C$6</f>
        <v>3725.7647951599606</v>
      </c>
      <c r="CN694" s="15">
        <f ca="1">(BG694*DCF!D$28-DCF!D$5*MAX(BG694*DCF!D$28,0)-MAX(BG694-BF694,0)/Inputs!$B$17)*DCF!D$6</f>
        <v>5048.5174641477706</v>
      </c>
      <c r="CO694" s="15">
        <f ca="1">(BH694*DCF!E$28-DCF!E$5*MAX(BH694*DCF!E$28,0)-MAX(BH694-BG694,0)/Inputs!$B$17)*DCF!E$6</f>
        <v>7498.412836033981</v>
      </c>
      <c r="CP694" s="15">
        <f ca="1">(BI694*DCF!F$28-DCF!F$5*MAX(BI694*DCF!F$28,0)-MAX(BI694-BH694,0)/Inputs!$B$17)*DCF!F$6</f>
        <v>9137.0060754066362</v>
      </c>
      <c r="CQ694" s="15">
        <f ca="1">(BJ694*DCF!G$28-DCF!G$5*MAX(BJ694*DCF!G$28,0)-MAX(BJ694-BI694,0)/Inputs!$B$17)*DCF!G$6</f>
        <v>9438.7722959023886</v>
      </c>
      <c r="CR694" s="15">
        <f ca="1">(BK694*DCF!H$28-DCF!H$5*MAX(BK694*DCF!H$28,0)-MAX(BK694-BJ694,0)/Inputs!$B$17)*DCF!H$6</f>
        <v>12938.098434103067</v>
      </c>
      <c r="CS694" s="15">
        <f ca="1">(BL694*DCF!I$28-DCF!I$5*MAX(BL694*DCF!I$28,0)-MAX(BL694-BK694,0)/Inputs!$B$17)*DCF!I$6</f>
        <v>18386.772983150797</v>
      </c>
      <c r="CT694" s="15">
        <f ca="1">(BM694*DCF!J$28-DCF!J$5*MAX(BM694*DCF!J$28,0)-MAX(BM694-BL694,0)/Inputs!$B$17)*DCF!J$6</f>
        <v>20546.924832723107</v>
      </c>
      <c r="CU694" s="15">
        <f ca="1">(BN694*DCF!K$28-DCF!K$5*MAX(BN694*DCF!K$28,0)-MAX(BN694-BM694,0)/Inputs!$B$17)*DCF!K$6</f>
        <v>23301.566082456175</v>
      </c>
      <c r="CV694" s="15">
        <f ca="1">(BO694*DCF!L$28-DCF!L$5*MAX(BO694*DCF!L$28,0)-MAX(BO694-BN694,0)/Inputs!$B$17)*DCF!L$6</f>
        <v>26970.882365169349</v>
      </c>
      <c r="CW694" s="15">
        <f ca="1">(BP694*DCF!M$28-DCF!M$5*MAX(BP694*DCF!M$28,0)-MAX(BP694-BO694,0)/Inputs!$B$17)*DCF!M$6</f>
        <v>29887.347688600436</v>
      </c>
      <c r="CX694" s="15">
        <f ca="1">(BQ694*DCF!C$46-DCF!C$5*MAX(BQ694*DCF!C$46,0)-MAX(BQ694-Inputs!$B$20,0)/Inputs!$B$24)*DCF!C$6</f>
        <v>-1597.2862858987276</v>
      </c>
      <c r="CY694" s="15">
        <f ca="1">(BR694*DCF!D$46-DCF!D$5*MAX(BR694*DCF!D$46,0)-MAX(BR694-BQ694,0)/Inputs!$B$24)*DCF!D$6</f>
        <v>-2992.2488699815021</v>
      </c>
      <c r="CZ694" s="15">
        <f ca="1">(BS694*DCF!E$46-DCF!E$5*MAX(BS694*DCF!E$46,0)-MAX(BS694-BR694,0)/Inputs!$B$24)*DCF!E$6</f>
        <v>-4922.7347689741755</v>
      </c>
      <c r="DA694" s="15">
        <f ca="1">(BT694*DCF!F$46-DCF!F$5*MAX(BT694*DCF!F$46,0)-MAX(BT694-BS694,0)/Inputs!$B$24)*DCF!F$6</f>
        <v>-4954.0385453392983</v>
      </c>
      <c r="DB694" s="15">
        <f ca="1">(BU694*DCF!G$46-DCF!G$5*MAX(BU694*DCF!G$46,0)-MAX(BU694-BT694,0)/Inputs!$B$24)*DCF!G$6</f>
        <v>-929.33427509987007</v>
      </c>
      <c r="DC694" s="15">
        <f ca="1">(BV694*DCF!H$46-DCF!H$5*MAX(BV694*DCF!H$46,0)-MAX(BV694-BU694,0)/Inputs!$B$24)*DCF!H$6</f>
        <v>-4865.5473508484456</v>
      </c>
      <c r="DD694" s="15">
        <f ca="1">(BW694*DCF!I$46-DCF!I$5*MAX(BW694*DCF!I$46,0)-MAX(BW694-BV694,0)/Inputs!$B$24)*DCF!I$6</f>
        <v>48.351652041217754</v>
      </c>
      <c r="DE694" s="15">
        <f ca="1">(BX694*DCF!J$46-DCF!J$5*MAX(BX694*DCF!J$46,0)-MAX(BX694-BW694,0)/Inputs!$B$24)*DCF!J$6</f>
        <v>-3164.691737455189</v>
      </c>
      <c r="DF694" s="15">
        <f ca="1">(BY694*DCF!K$46-DCF!K$5*MAX(BY694*DCF!K$46,0)-MAX(BY694-BX694,0)/Inputs!$B$24)*DCF!K$6</f>
        <v>83.361410794552043</v>
      </c>
      <c r="DG694" s="15">
        <f ca="1">(BZ694*DCF!L$46-DCF!L$5*MAX(BZ694*DCF!L$46,0)-MAX(BZ694-BY694,0)/Inputs!$B$24)*DCF!L$6</f>
        <v>-1426.6945570306632</v>
      </c>
      <c r="DH694" s="15">
        <f ca="1">(CA694*DCF!M$46-DCF!M$5*MAX(CA694*DCF!M$46,0)-MAX(CA694-BZ694,0)/Inputs!$B$24)*DCF!M$6</f>
        <v>7071.6724336263233</v>
      </c>
      <c r="DI694" s="15">
        <f ca="1">SUM(CB694:CL694)+BE694*DCF!M$10*(1+Inputs!$B$30)*(1-Inputs!$B$33)*(1-Inputs!$B$30/Inputs!$B$31)/(Inputs!$B$29-Inputs!$B$30)*DCF!M$6</f>
        <v>209170.87661007076</v>
      </c>
      <c r="DJ694" s="15">
        <f ca="1">SUM(CM694:CW694)+BP694*DCF!M$28*(1+Inputs!$B$30)*(1-Inputs!$B$33)*(1-Inputs!$B$30/Inputs!$B$31)/(Inputs!$B$29-Inputs!$B$30)*DCF!M$6</f>
        <v>823498.01981875231</v>
      </c>
      <c r="DK694" s="15">
        <f ca="1">SUM(CX694:DH694)+CA694*DCF!M$46*(1+Inputs!$B$30)*(1-Inputs!$B$33)*(1-Inputs!$B$30/Inputs!$B$31)/(Inputs!$B$29-Inputs!$B$30)*DCF!M$6</f>
        <v>227521.97245982324</v>
      </c>
      <c r="DM694" s="15">
        <f ca="1">DI694+DJ694+DK694+Inputs!$B$34+Inputs!$B$36-Inputs!$B$35</f>
        <v>1337041.8688886464</v>
      </c>
    </row>
    <row r="695" spans="1:117" x14ac:dyDescent="0.75">
      <c r="A695" s="11">
        <v>682</v>
      </c>
      <c r="C695" s="24">
        <f t="shared" ca="1" si="398"/>
        <v>0.16974754824619731</v>
      </c>
      <c r="D695" s="24">
        <f t="shared" ca="1" si="398"/>
        <v>0.39932842383600931</v>
      </c>
      <c r="E695" s="24">
        <f t="shared" ca="1" si="398"/>
        <v>0.93771205108713618</v>
      </c>
      <c r="F695" s="24">
        <f t="shared" ca="1" si="398"/>
        <v>-1.2108160760980822</v>
      </c>
      <c r="G695" s="24">
        <f t="shared" ca="1" si="398"/>
        <v>-0.71254091916890883</v>
      </c>
      <c r="H695" s="24">
        <f t="shared" ca="1" si="398"/>
        <v>0.32653950886574418</v>
      </c>
      <c r="I695" s="24">
        <f t="shared" ca="1" si="398"/>
        <v>-5.8848008402060469E-2</v>
      </c>
      <c r="J695" s="24">
        <f t="shared" ca="1" si="398"/>
        <v>-0.31398415562376453</v>
      </c>
      <c r="K695" s="24">
        <f t="shared" ca="1" si="398"/>
        <v>-0.47920353474897348</v>
      </c>
      <c r="L695" s="24">
        <f t="shared" ca="1" si="398"/>
        <v>-1.1491737531395332</v>
      </c>
      <c r="M695" s="24">
        <f t="shared" ca="1" si="398"/>
        <v>0.75143906884256917</v>
      </c>
      <c r="N695" s="24">
        <f ca="1">SQRT(Inputs!$B$38)*C695+SQRT(1-Inputs!$B$38)*_xlfn.NORM.S.INV(RAND())</f>
        <v>0.11178460570462057</v>
      </c>
      <c r="O695" s="24">
        <f ca="1">SQRT(Inputs!$B$38)*D695+SQRT(1-Inputs!$B$38)*_xlfn.NORM.S.INV(RAND())</f>
        <v>-1.2425361772837373E-2</v>
      </c>
      <c r="P695" s="24">
        <f ca="1">SQRT(Inputs!$B$38)*E695+SQRT(1-Inputs!$B$38)*_xlfn.NORM.S.INV(RAND())</f>
        <v>2.1935268488391735</v>
      </c>
      <c r="Q695" s="24">
        <f ca="1">SQRT(Inputs!$B$38)*F695+SQRT(1-Inputs!$B$38)*_xlfn.NORM.S.INV(RAND())</f>
        <v>-0.71198094539654622</v>
      </c>
      <c r="R695" s="24">
        <f ca="1">SQRT(Inputs!$B$38)*G695+SQRT(1-Inputs!$B$38)*_xlfn.NORM.S.INV(RAND())</f>
        <v>-0.30569666515251037</v>
      </c>
      <c r="S695" s="24">
        <f ca="1">SQRT(Inputs!$B$38)*H695+SQRT(1-Inputs!$B$38)*_xlfn.NORM.S.INV(RAND())</f>
        <v>0.1490713671684456</v>
      </c>
      <c r="T695" s="24">
        <f ca="1">SQRT(Inputs!$B$38)*I695+SQRT(1-Inputs!$B$38)*_xlfn.NORM.S.INV(RAND())</f>
        <v>-1.3590027926041368</v>
      </c>
      <c r="U695" s="24">
        <f ca="1">SQRT(Inputs!$B$38)*J695+SQRT(1-Inputs!$B$38)*_xlfn.NORM.S.INV(RAND())</f>
        <v>-0.77139965805888477</v>
      </c>
      <c r="V695" s="24">
        <f ca="1">SQRT(Inputs!$B$38)*K695+SQRT(1-Inputs!$B$38)*_xlfn.NORM.S.INV(RAND())</f>
        <v>-1.7785809718316841</v>
      </c>
      <c r="W695" s="24">
        <f ca="1">SQRT(Inputs!$B$38)*L695+SQRT(1-Inputs!$B$38)*_xlfn.NORM.S.INV(RAND())</f>
        <v>-0.92797637060004878</v>
      </c>
      <c r="X695" s="24">
        <f ca="1">SQRT(Inputs!$B$38)*M695+SQRT(1-Inputs!$B$38)*_xlfn.NORM.S.INV(RAND())</f>
        <v>0.15732486005685214</v>
      </c>
      <c r="Y695" s="24">
        <f ca="1">SQRT(Inputs!$B$38)*C695+SQRT(1-Inputs!$B$38)*_xlfn.NORM.S.INV(RAND())</f>
        <v>-0.41094110754874302</v>
      </c>
      <c r="Z695" s="24">
        <f ca="1">SQRT(Inputs!$B$38)*D695+SQRT(1-Inputs!$B$38)*_xlfn.NORM.S.INV(RAND())</f>
        <v>-0.62992635912349804</v>
      </c>
      <c r="AA695" s="24">
        <f ca="1">SQRT(Inputs!$B$38)*E695+SQRT(1-Inputs!$B$38)*_xlfn.NORM.S.INV(RAND())</f>
        <v>0.48560171824818021</v>
      </c>
      <c r="AB695" s="24">
        <f ca="1">SQRT(Inputs!$B$38)*F695+SQRT(1-Inputs!$B$38)*_xlfn.NORM.S.INV(RAND())</f>
        <v>-0.49328389922710297</v>
      </c>
      <c r="AC695" s="24">
        <f ca="1">SQRT(Inputs!$B$38)*G695+SQRT(1-Inputs!$B$38)*_xlfn.NORM.S.INV(RAND())</f>
        <v>0.51583702450737245</v>
      </c>
      <c r="AD695" s="24">
        <f ca="1">SQRT(Inputs!$B$38)*H695+SQRT(1-Inputs!$B$38)*_xlfn.NORM.S.INV(RAND())</f>
        <v>0.7507409363509201</v>
      </c>
      <c r="AE695" s="24">
        <f ca="1">SQRT(Inputs!$B$38)*I695+SQRT(1-Inputs!$B$38)*_xlfn.NORM.S.INV(RAND())</f>
        <v>-1.1086397174947182</v>
      </c>
      <c r="AF695" s="24">
        <f ca="1">SQRT(Inputs!$B$38)*J695+SQRT(1-Inputs!$B$38)*_xlfn.NORM.S.INV(RAND())</f>
        <v>0.95969313675375167</v>
      </c>
      <c r="AG695" s="24">
        <f ca="1">SQRT(Inputs!$B$38)*K695+SQRT(1-Inputs!$B$38)*_xlfn.NORM.S.INV(RAND())</f>
        <v>0.72081368534536838</v>
      </c>
      <c r="AH695" s="24">
        <f ca="1">SQRT(Inputs!$B$38)*L695+SQRT(1-Inputs!$B$38)*_xlfn.NORM.S.INV(RAND())</f>
        <v>-1.4923103197529606</v>
      </c>
      <c r="AI695" s="24">
        <f ca="1">SQRT(Inputs!$B$38)*M695+SQRT(1-Inputs!$B$38)*_xlfn.NORM.S.INV(RAND())</f>
        <v>0.30206113169802984</v>
      </c>
      <c r="AJ695" s="24">
        <f ca="1">SQRT(Inputs!$B$38)*C695+SQRT(1-Inputs!$B$38)*_xlfn.NORM.S.INV(RAND())</f>
        <v>1.0752551803194839</v>
      </c>
      <c r="AK695" s="24">
        <f ca="1">SQRT(Inputs!$B$38)*D695+SQRT(1-Inputs!$B$38)*_xlfn.NORM.S.INV(RAND())</f>
        <v>1.1997182287343608</v>
      </c>
      <c r="AL695" s="24">
        <f ca="1">SQRT(Inputs!$B$38)*E695+SQRT(1-Inputs!$B$38)*_xlfn.NORM.S.INV(RAND())</f>
        <v>-0.77219415497943888</v>
      </c>
      <c r="AM695" s="24">
        <f ca="1">SQRT(Inputs!$B$38)*F695+SQRT(1-Inputs!$B$38)*_xlfn.NORM.S.INV(RAND())</f>
        <v>-1.0819516411175238</v>
      </c>
      <c r="AN695" s="24">
        <f ca="1">SQRT(Inputs!$B$38)*G695+SQRT(1-Inputs!$B$38)*_xlfn.NORM.S.INV(RAND())</f>
        <v>0.96798586787982988</v>
      </c>
      <c r="AO695" s="24">
        <f ca="1">SQRT(Inputs!$B$38)*H695+SQRT(1-Inputs!$B$38)*_xlfn.NORM.S.INV(RAND())</f>
        <v>-0.31271552032488742</v>
      </c>
      <c r="AP695" s="24">
        <f ca="1">SQRT(Inputs!$B$38)*I695+SQRT(1-Inputs!$B$38)*_xlfn.NORM.S.INV(RAND())</f>
        <v>0.66454361381316152</v>
      </c>
      <c r="AQ695" s="24">
        <f ca="1">SQRT(Inputs!$B$38)*J695+SQRT(1-Inputs!$B$38)*_xlfn.NORM.S.INV(RAND())</f>
        <v>0.16919488298733998</v>
      </c>
      <c r="AR695" s="24">
        <f ca="1">SQRT(Inputs!$B$38)*K695+SQRT(1-Inputs!$B$38)*_xlfn.NORM.S.INV(RAND())</f>
        <v>0.68539616121820779</v>
      </c>
      <c r="AS695" s="24">
        <f ca="1">SQRT(Inputs!$B$38)*L695+SQRT(1-Inputs!$B$38)*_xlfn.NORM.S.INV(RAND())</f>
        <v>-1.653869735580165</v>
      </c>
      <c r="AT695" s="24">
        <f ca="1">SQRT(Inputs!$B$38)*M695+SQRT(1-Inputs!$B$38)*_xlfn.NORM.S.INV(RAND())</f>
        <v>1.0418536483039946</v>
      </c>
      <c r="AU695" s="15">
        <f ca="1">Inputs!$B$6*EXP($B$8-0.5*C$5^2+C$5*N695)</f>
        <v>5052.8480524789566</v>
      </c>
      <c r="AV695" s="15">
        <f t="shared" ca="1" si="365"/>
        <v>6139.2833133152108</v>
      </c>
      <c r="AW695" s="15">
        <f t="shared" ca="1" si="366"/>
        <v>10063.037805516107</v>
      </c>
      <c r="AX695" s="15">
        <f t="shared" ca="1" si="367"/>
        <v>11240.31893307188</v>
      </c>
      <c r="AY695" s="15">
        <f t="shared" ca="1" si="368"/>
        <v>13255.040682621153</v>
      </c>
      <c r="AZ695" s="15">
        <f t="shared" ca="1" si="369"/>
        <v>16479.587688010226</v>
      </c>
      <c r="BA695" s="15">
        <f t="shared" ca="1" si="370"/>
        <v>17493.072520822596</v>
      </c>
      <c r="BB695" s="15">
        <f t="shared" ca="1" si="371"/>
        <v>19823.969520234074</v>
      </c>
      <c r="BC695" s="15">
        <f t="shared" ca="1" si="372"/>
        <v>20449.095286522566</v>
      </c>
      <c r="BD695" s="15">
        <f t="shared" ca="1" si="373"/>
        <v>22969.32347462418</v>
      </c>
      <c r="BE695" s="15">
        <f t="shared" ca="1" si="374"/>
        <v>28552.172756055363</v>
      </c>
      <c r="BF695" s="15">
        <f ca="1">Inputs!$B$13*EXP($B$9-0.5*C$6^2+C$6*Y695)</f>
        <v>12748.910624440383</v>
      </c>
      <c r="BG695" s="15">
        <f t="shared" ca="1" si="375"/>
        <v>13868.174095832259</v>
      </c>
      <c r="BH695" s="15">
        <f t="shared" ca="1" si="376"/>
        <v>18365.530254054946</v>
      </c>
      <c r="BI695" s="15">
        <f t="shared" ca="1" si="377"/>
        <v>20838.382985711509</v>
      </c>
      <c r="BJ695" s="15">
        <f t="shared" ca="1" si="378"/>
        <v>27518.429097311222</v>
      </c>
      <c r="BK695" s="15">
        <f t="shared" ca="1" si="379"/>
        <v>37408.182119005127</v>
      </c>
      <c r="BL695" s="15">
        <f t="shared" ca="1" si="380"/>
        <v>39801.901800112821</v>
      </c>
      <c r="BM695" s="15">
        <f t="shared" ca="1" si="381"/>
        <v>55119.936722173145</v>
      </c>
      <c r="BN695" s="15">
        <f t="shared" ca="1" si="382"/>
        <v>73906.676253370504</v>
      </c>
      <c r="BO695" s="15">
        <f t="shared" ca="1" si="383"/>
        <v>76452.791102449235</v>
      </c>
      <c r="BP695" s="15">
        <f t="shared" ca="1" si="384"/>
        <v>97375.097941143351</v>
      </c>
      <c r="BQ695" s="15">
        <f ca="1">Inputs!$B$20*EXP($B$10-0.5*C$7^2+C$7*AJ695)</f>
        <v>6281.1168349340815</v>
      </c>
      <c r="BR695" s="15">
        <f t="shared" ca="1" si="385"/>
        <v>12475.114900374518</v>
      </c>
      <c r="BS695" s="15">
        <f t="shared" ca="1" si="386"/>
        <v>13685.361245284725</v>
      </c>
      <c r="BT695" s="15">
        <f t="shared" ca="1" si="387"/>
        <v>14206.461391156379</v>
      </c>
      <c r="BU695" s="15">
        <f t="shared" ca="1" si="388"/>
        <v>24884.76173489448</v>
      </c>
      <c r="BV695" s="15">
        <f t="shared" ca="1" si="389"/>
        <v>32266.56693631989</v>
      </c>
      <c r="BW695" s="15">
        <f t="shared" ca="1" si="390"/>
        <v>51826.112058149934</v>
      </c>
      <c r="BX695" s="15">
        <f t="shared" ca="1" si="391"/>
        <v>74988.024316661249</v>
      </c>
      <c r="BY695" s="15">
        <f t="shared" ca="1" si="392"/>
        <v>119793.4645038539</v>
      </c>
      <c r="BZ695" s="15">
        <f t="shared" ca="1" si="393"/>
        <v>124020.21192783448</v>
      </c>
      <c r="CA695" s="15">
        <f t="shared" ca="1" si="394"/>
        <v>209642.56995541236</v>
      </c>
      <c r="CB695" s="15">
        <f ca="1">(AU695*DCF!C$10-DCF!C$5*MAX(AU695*DCF!C$10,0)-MAX(AU695-Inputs!$B$6,0)/Inputs!$B$10)*DCF!C$6</f>
        <v>1042.4282478923503</v>
      </c>
      <c r="CC695" s="15">
        <f ca="1">(AV695*DCF!D$10-DCF!D$5*MAX(AV695*DCF!D$10,0)-MAX(AV695-AU695,0)/Inputs!$B$10)*DCF!D$6</f>
        <v>1231.5099110171789</v>
      </c>
      <c r="CD695" s="15">
        <f ca="1">(AW695*DCF!E$10-DCF!E$5*MAX(AW695*DCF!E$10,0)-MAX(AW695-AV695,0)/Inputs!$B$10)*DCF!E$6</f>
        <v>1439.6032383150568</v>
      </c>
      <c r="CE695" s="15">
        <f ca="1">(AX695*DCF!F$10-DCF!F$5*MAX(AX695*DCF!F$10,0)-MAX(AX695-AW695,0)/Inputs!$B$10)*DCF!F$6</f>
        <v>2208.7806951598077</v>
      </c>
      <c r="CF695" s="15">
        <f ca="1">(AY695*DCF!G$10-DCF!G$5*MAX(AY695*DCF!G$10,0)-MAX(AY695-AX695,0)/Inputs!$B$10)*DCF!G$6</f>
        <v>2343.8022364458825</v>
      </c>
      <c r="CG695" s="15">
        <f ca="1">(AZ695*DCF!H$10-DCF!H$5*MAX(AZ695*DCF!H$10,0)-MAX(AZ695-AY695,0)/Inputs!$B$10)*DCF!H$6</f>
        <v>2626.9476416821894</v>
      </c>
      <c r="CH695" s="15">
        <f ca="1">(BA695*DCF!I$10-DCF!I$5*MAX(BA695*DCF!I$10,0)-MAX(BA695-AZ695,0)/Inputs!$B$10)*DCF!I$6</f>
        <v>3029.0991784410244</v>
      </c>
      <c r="CI695" s="15">
        <f ca="1">(BB695*DCF!J$10-DCF!J$5*MAX(BB695*DCF!J$10,0)-MAX(BB695-BA695,0)/Inputs!$B$10)*DCF!J$6</f>
        <v>3048.6301375500552</v>
      </c>
      <c r="CJ695" s="15">
        <f ca="1">(BC695*DCF!K$10-DCF!K$5*MAX(BC695*DCF!K$10,0)-MAX(BC695-BB695,0)/Inputs!$B$10)*DCF!K$6</f>
        <v>3204.4678356542126</v>
      </c>
      <c r="CK695" s="15">
        <f ca="1">(BD695*DCF!L$10-DCF!L$5*MAX(BD695*DCF!L$10,0)-MAX(BD695-BC695,0)/Inputs!$B$10)*DCF!L$6</f>
        <v>3138.3044531053906</v>
      </c>
      <c r="CL695" s="15">
        <f ca="1">(BE695*DCF!M$10-DCF!M$5*MAX(BE695*DCF!M$10,0)-MAX(BE695-BD695,0)/Inputs!$B$10)*DCF!M$6</f>
        <v>3362.1498721175622</v>
      </c>
      <c r="CM695" s="15">
        <f ca="1">(BF695*DCF!C$28-DCF!C$5*MAX(BF695*DCF!C$28,0)-MAX(BF695-Inputs!$B$13,0)/Inputs!$B$17)*DCF!C$6</f>
        <v>3576.3549010187057</v>
      </c>
      <c r="CN695" s="15">
        <f ca="1">(BG695*DCF!D$28-DCF!D$5*MAX(BG695*DCF!D$28,0)-MAX(BG695-BF695,0)/Inputs!$B$17)*DCF!D$6</f>
        <v>3845.7069079039375</v>
      </c>
      <c r="CO695" s="15">
        <f ca="1">(BH695*DCF!E$28-DCF!E$5*MAX(BH695*DCF!E$28,0)-MAX(BH695-BG695,0)/Inputs!$B$17)*DCF!E$6</f>
        <v>4315.0781990667938</v>
      </c>
      <c r="CP695" s="15">
        <f ca="1">(BI695*DCF!F$28-DCF!F$5*MAX(BI695*DCF!F$28,0)-MAX(BI695-BH695,0)/Inputs!$B$17)*DCF!F$6</f>
        <v>5206.8501534230436</v>
      </c>
      <c r="CQ695" s="15">
        <f ca="1">(BJ695*DCF!G$28-DCF!G$5*MAX(BJ695*DCF!G$28,0)-MAX(BJ695-BI695,0)/Inputs!$B$17)*DCF!G$6</f>
        <v>6016.347445844186</v>
      </c>
      <c r="CR695" s="15">
        <f ca="1">(BK695*DCF!H$28-DCF!H$5*MAX(BK695*DCF!H$28,0)-MAX(BK695-BJ695,0)/Inputs!$B$17)*DCF!H$6</f>
        <v>7714.8660743505943</v>
      </c>
      <c r="CS695" s="15">
        <f ca="1">(BL695*DCF!I$28-DCF!I$5*MAX(BL695*DCF!I$28,0)-MAX(BL695-BK695,0)/Inputs!$B$17)*DCF!I$6</f>
        <v>9015.9659315227054</v>
      </c>
      <c r="CT695" s="15">
        <f ca="1">(BM695*DCF!J$28-DCF!J$5*MAX(BM695*DCF!J$28,0)-MAX(BM695-BL695,0)/Inputs!$B$17)*DCF!J$6</f>
        <v>10265.275448904704</v>
      </c>
      <c r="CU695" s="15">
        <f ca="1">(BN695*DCF!K$28-DCF!K$5*MAX(BN695*DCF!K$28,0)-MAX(BN695-BM695,0)/Inputs!$B$17)*DCF!K$6</f>
        <v>13306.725477066262</v>
      </c>
      <c r="CV695" s="15">
        <f ca="1">(BO695*DCF!L$28-DCF!L$5*MAX(BO695*DCF!L$28,0)-MAX(BO695-BN695,0)/Inputs!$B$17)*DCF!L$6</f>
        <v>14965.839418572994</v>
      </c>
      <c r="CW695" s="15">
        <f ca="1">(BP695*DCF!M$28-DCF!M$5*MAX(BP695*DCF!M$28,0)-MAX(BP695-BO695,0)/Inputs!$B$17)*DCF!M$6</f>
        <v>16134.212064702551</v>
      </c>
      <c r="CX695" s="15">
        <f ca="1">(BQ695*DCF!C$46-DCF!C$5*MAX(BQ695*DCF!C$46,0)-MAX(BQ695-Inputs!$B$20,0)/Inputs!$B$24)*DCF!C$6</f>
        <v>-2873.2911096540979</v>
      </c>
      <c r="CY695" s="15">
        <f ca="1">(BR695*DCF!D$46-DCF!D$5*MAX(BR695*DCF!D$46,0)-MAX(BR695-BQ695,0)/Inputs!$B$24)*DCF!D$6</f>
        <v>-4772.1387497251544</v>
      </c>
      <c r="CZ695" s="15">
        <f ca="1">(BS695*DCF!E$46-DCF!E$5*MAX(BS695*DCF!E$46,0)-MAX(BS695-BR695,0)/Inputs!$B$24)*DCF!E$6</f>
        <v>-2095.3635868652709</v>
      </c>
      <c r="DA695" s="15">
        <f ca="1">(BT695*DCF!F$46-DCF!F$5*MAX(BT695*DCF!F$46,0)-MAX(BT695-BS695,0)/Inputs!$B$24)*DCF!F$6</f>
        <v>-1224.3533749487619</v>
      </c>
      <c r="DB695" s="15">
        <f ca="1">(BU695*DCF!G$46-DCF!G$5*MAX(BU695*DCF!G$46,0)-MAX(BU695-BT695,0)/Inputs!$B$24)*DCF!G$6</f>
        <v>-4429.0434766556546</v>
      </c>
      <c r="DC695" s="15">
        <f ca="1">(BV695*DCF!H$46-DCF!H$5*MAX(BV695*DCF!H$46,0)-MAX(BV695-BU695,0)/Inputs!$B$24)*DCF!H$6</f>
        <v>-2293.8507372720724</v>
      </c>
      <c r="DD695" s="15">
        <f ca="1">(BW695*DCF!I$46-DCF!I$5*MAX(BW695*DCF!I$46,0)-MAX(BW695-BV695,0)/Inputs!$B$24)*DCF!I$6</f>
        <v>-4417.8445884898256</v>
      </c>
      <c r="DE695" s="15">
        <f ca="1">(BX695*DCF!J$46-DCF!J$5*MAX(BX695*DCF!J$46,0)-MAX(BX695-BW695,0)/Inputs!$B$24)*DCF!J$6</f>
        <v>-2996.6205264353011</v>
      </c>
      <c r="DF695" s="15">
        <f ca="1">(BY695*DCF!K$46-DCF!K$5*MAX(BY695*DCF!K$46,0)-MAX(BY695-BX695,0)/Inputs!$B$24)*DCF!K$6</f>
        <v>-4133.1372078394779</v>
      </c>
      <c r="DG695" s="15">
        <f ca="1">(BZ695*DCF!L$46-DCF!L$5*MAX(BZ695*DCF!L$46,0)-MAX(BZ695-BY695,0)/Inputs!$B$24)*DCF!L$6</f>
        <v>7616.4175265930171</v>
      </c>
      <c r="DH695" s="15">
        <f ca="1">(CA695*DCF!M$46-DCF!M$5*MAX(CA695*DCF!M$46,0)-MAX(CA695-BZ695,0)/Inputs!$B$24)*DCF!M$6</f>
        <v>-1464.7301569708677</v>
      </c>
      <c r="DI695" s="15">
        <f ca="1">SUM(CB695:CL695)+BE695*DCF!M$10*(1+Inputs!$B$30)*(1-Inputs!$B$33)*(1-Inputs!$B$30/Inputs!$B$31)/(Inputs!$B$29-Inputs!$B$30)*DCF!M$6</f>
        <v>106136.79779088029</v>
      </c>
      <c r="DJ695" s="15">
        <f ca="1">SUM(CM695:CW695)+BP695*DCF!M$28*(1+Inputs!$B$30)*(1-Inputs!$B$33)*(1-Inputs!$B$30/Inputs!$B$31)/(Inputs!$B$29-Inputs!$B$30)*DCF!M$6</f>
        <v>455691.46898580069</v>
      </c>
      <c r="DK695" s="15">
        <f ca="1">SUM(CX695:DH695)+CA695*DCF!M$46*(1+Inputs!$B$30)*(1-Inputs!$B$33)*(1-Inputs!$B$30/Inputs!$B$31)/(Inputs!$B$29-Inputs!$B$30)*DCF!M$6</f>
        <v>301048.29091279494</v>
      </c>
      <c r="DM695" s="15">
        <f ca="1">DI695+DJ695+DK695+Inputs!$B$34+Inputs!$B$36-Inputs!$B$35</f>
        <v>939727.55768947583</v>
      </c>
    </row>
    <row r="696" spans="1:117" x14ac:dyDescent="0.75">
      <c r="A696" s="11">
        <v>683</v>
      </c>
      <c r="C696" s="24">
        <f t="shared" ca="1" si="398"/>
        <v>0.46097016198372009</v>
      </c>
      <c r="D696" s="24">
        <f t="shared" ca="1" si="398"/>
        <v>-0.17925802902936169</v>
      </c>
      <c r="E696" s="24">
        <f t="shared" ca="1" si="398"/>
        <v>-0.92065204163845837</v>
      </c>
      <c r="F696" s="24">
        <f t="shared" ca="1" si="398"/>
        <v>-1.1040960808226858</v>
      </c>
      <c r="G696" s="24">
        <f t="shared" ca="1" si="398"/>
        <v>0.55974931082238788</v>
      </c>
      <c r="H696" s="24">
        <f t="shared" ca="1" si="398"/>
        <v>0.16039468944074195</v>
      </c>
      <c r="I696" s="24">
        <f t="shared" ca="1" si="398"/>
        <v>-0.84975345108976474</v>
      </c>
      <c r="J696" s="24">
        <f t="shared" ca="1" si="398"/>
        <v>1.0542730857561542</v>
      </c>
      <c r="K696" s="24">
        <f t="shared" ca="1" si="398"/>
        <v>0.79572768856314335</v>
      </c>
      <c r="L696" s="24">
        <f t="shared" ca="1" si="398"/>
        <v>-0.21839726958292552</v>
      </c>
      <c r="M696" s="24">
        <f t="shared" ca="1" si="398"/>
        <v>-1.1349604676736524</v>
      </c>
      <c r="N696" s="24">
        <f ca="1">SQRT(Inputs!$B$38)*C696+SQRT(1-Inputs!$B$38)*_xlfn.NORM.S.INV(RAND())</f>
        <v>0.61763332879123967</v>
      </c>
      <c r="O696" s="24">
        <f ca="1">SQRT(Inputs!$B$38)*D696+SQRT(1-Inputs!$B$38)*_xlfn.NORM.S.INV(RAND())</f>
        <v>0.7015647747063225</v>
      </c>
      <c r="P696" s="24">
        <f ca="1">SQRT(Inputs!$B$38)*E696+SQRT(1-Inputs!$B$38)*_xlfn.NORM.S.INV(RAND())</f>
        <v>-0.52341978226436647</v>
      </c>
      <c r="Q696" s="24">
        <f ca="1">SQRT(Inputs!$B$38)*F696+SQRT(1-Inputs!$B$38)*_xlfn.NORM.S.INV(RAND())</f>
        <v>1.3185155621799605</v>
      </c>
      <c r="R696" s="24">
        <f ca="1">SQRT(Inputs!$B$38)*G696+SQRT(1-Inputs!$B$38)*_xlfn.NORM.S.INV(RAND())</f>
        <v>1.597623513301289</v>
      </c>
      <c r="S696" s="24">
        <f ca="1">SQRT(Inputs!$B$38)*H696+SQRT(1-Inputs!$B$38)*_xlfn.NORM.S.INV(RAND())</f>
        <v>8.6807650148657656E-2</v>
      </c>
      <c r="T696" s="24">
        <f ca="1">SQRT(Inputs!$B$38)*I696+SQRT(1-Inputs!$B$38)*_xlfn.NORM.S.INV(RAND())</f>
        <v>-0.86475677436733656</v>
      </c>
      <c r="U696" s="24">
        <f ca="1">SQRT(Inputs!$B$38)*J696+SQRT(1-Inputs!$B$38)*_xlfn.NORM.S.INV(RAND())</f>
        <v>0.19650488933637572</v>
      </c>
      <c r="V696" s="24">
        <f ca="1">SQRT(Inputs!$B$38)*K696+SQRT(1-Inputs!$B$38)*_xlfn.NORM.S.INV(RAND())</f>
        <v>0.90775491128474672</v>
      </c>
      <c r="W696" s="24">
        <f ca="1">SQRT(Inputs!$B$38)*L696+SQRT(1-Inputs!$B$38)*_xlfn.NORM.S.INV(RAND())</f>
        <v>6.608003927332641E-2</v>
      </c>
      <c r="X696" s="24">
        <f ca="1">SQRT(Inputs!$B$38)*M696+SQRT(1-Inputs!$B$38)*_xlfn.NORM.S.INV(RAND())</f>
        <v>-1.0159665423425228</v>
      </c>
      <c r="Y696" s="24">
        <f ca="1">SQRT(Inputs!$B$38)*C696+SQRT(1-Inputs!$B$38)*_xlfn.NORM.S.INV(RAND())</f>
        <v>-0.51031213748705606</v>
      </c>
      <c r="Z696" s="24">
        <f ca="1">SQRT(Inputs!$B$38)*D696+SQRT(1-Inputs!$B$38)*_xlfn.NORM.S.INV(RAND())</f>
        <v>-0.44723910912255282</v>
      </c>
      <c r="AA696" s="24">
        <f ca="1">SQRT(Inputs!$B$38)*E696+SQRT(1-Inputs!$B$38)*_xlfn.NORM.S.INV(RAND())</f>
        <v>-2.4680263926738624</v>
      </c>
      <c r="AB696" s="24">
        <f ca="1">SQRT(Inputs!$B$38)*F696+SQRT(1-Inputs!$B$38)*_xlfn.NORM.S.INV(RAND())</f>
        <v>-0.64863333030137516</v>
      </c>
      <c r="AC696" s="24">
        <f ca="1">SQRT(Inputs!$B$38)*G696+SQRT(1-Inputs!$B$38)*_xlfn.NORM.S.INV(RAND())</f>
        <v>1.7259859182681738</v>
      </c>
      <c r="AD696" s="24">
        <f ca="1">SQRT(Inputs!$B$38)*H696+SQRT(1-Inputs!$B$38)*_xlfn.NORM.S.INV(RAND())</f>
        <v>0.65454868711859404</v>
      </c>
      <c r="AE696" s="24">
        <f ca="1">SQRT(Inputs!$B$38)*I696+SQRT(1-Inputs!$B$38)*_xlfn.NORM.S.INV(RAND())</f>
        <v>0.27834025123645306</v>
      </c>
      <c r="AF696" s="24">
        <f ca="1">SQRT(Inputs!$B$38)*J696+SQRT(1-Inputs!$B$38)*_xlfn.NORM.S.INV(RAND())</f>
        <v>-5.0351298288356161E-2</v>
      </c>
      <c r="AG696" s="24">
        <f ca="1">SQRT(Inputs!$B$38)*K696+SQRT(1-Inputs!$B$38)*_xlfn.NORM.S.INV(RAND())</f>
        <v>0.66028267448030609</v>
      </c>
      <c r="AH696" s="24">
        <f ca="1">SQRT(Inputs!$B$38)*L696+SQRT(1-Inputs!$B$38)*_xlfn.NORM.S.INV(RAND())</f>
        <v>-0.33763094976776797</v>
      </c>
      <c r="AI696" s="24">
        <f ca="1">SQRT(Inputs!$B$38)*M696+SQRT(1-Inputs!$B$38)*_xlfn.NORM.S.INV(RAND())</f>
        <v>-1.68361624133384</v>
      </c>
      <c r="AJ696" s="24">
        <f ca="1">SQRT(Inputs!$B$38)*C696+SQRT(1-Inputs!$B$38)*_xlfn.NORM.S.INV(RAND())</f>
        <v>6.4560405000220561E-2</v>
      </c>
      <c r="AK696" s="24">
        <f ca="1">SQRT(Inputs!$B$38)*D696+SQRT(1-Inputs!$B$38)*_xlfn.NORM.S.INV(RAND())</f>
        <v>0.44529966100176388</v>
      </c>
      <c r="AL696" s="24">
        <f ca="1">SQRT(Inputs!$B$38)*E696+SQRT(1-Inputs!$B$38)*_xlfn.NORM.S.INV(RAND())</f>
        <v>1.2511418689481086</v>
      </c>
      <c r="AM696" s="24">
        <f ca="1">SQRT(Inputs!$B$38)*F696+SQRT(1-Inputs!$B$38)*_xlfn.NORM.S.INV(RAND())</f>
        <v>-0.70308482767859903</v>
      </c>
      <c r="AN696" s="24">
        <f ca="1">SQRT(Inputs!$B$38)*G696+SQRT(1-Inputs!$B$38)*_xlfn.NORM.S.INV(RAND())</f>
        <v>-0.69561324608467334</v>
      </c>
      <c r="AO696" s="24">
        <f ca="1">SQRT(Inputs!$B$38)*H696+SQRT(1-Inputs!$B$38)*_xlfn.NORM.S.INV(RAND())</f>
        <v>0.9436500532067178</v>
      </c>
      <c r="AP696" s="24">
        <f ca="1">SQRT(Inputs!$B$38)*I696+SQRT(1-Inputs!$B$38)*_xlfn.NORM.S.INV(RAND())</f>
        <v>-2.316557561644621</v>
      </c>
      <c r="AQ696" s="24">
        <f ca="1">SQRT(Inputs!$B$38)*J696+SQRT(1-Inputs!$B$38)*_xlfn.NORM.S.INV(RAND())</f>
        <v>0.672150893337079</v>
      </c>
      <c r="AR696" s="24">
        <f ca="1">SQRT(Inputs!$B$38)*K696+SQRT(1-Inputs!$B$38)*_xlfn.NORM.S.INV(RAND())</f>
        <v>0.58059454952420553</v>
      </c>
      <c r="AS696" s="24">
        <f ca="1">SQRT(Inputs!$B$38)*L696+SQRT(1-Inputs!$B$38)*_xlfn.NORM.S.INV(RAND())</f>
        <v>-0.26726982094701057</v>
      </c>
      <c r="AT696" s="24">
        <f ca="1">SQRT(Inputs!$B$38)*M696+SQRT(1-Inputs!$B$38)*_xlfn.NORM.S.INV(RAND())</f>
        <v>-1.3006789535173546</v>
      </c>
      <c r="AU696" s="15">
        <f ca="1">Inputs!$B$6*EXP($B$8-0.5*C$5^2+C$5*N696)</f>
        <v>5484.0031908658311</v>
      </c>
      <c r="AV696" s="15">
        <f t="shared" ca="1" si="365"/>
        <v>7400.6712134037825</v>
      </c>
      <c r="AW696" s="15">
        <f t="shared" ca="1" si="366"/>
        <v>8408.6997484685271</v>
      </c>
      <c r="AX696" s="15">
        <f t="shared" ca="1" si="367"/>
        <v>12104.542497255989</v>
      </c>
      <c r="AY696" s="15">
        <f t="shared" ca="1" si="368"/>
        <v>17827.395298336363</v>
      </c>
      <c r="AZ696" s="15">
        <f t="shared" ca="1" si="369"/>
        <v>22012.808481621905</v>
      </c>
      <c r="BA696" s="15">
        <f t="shared" ca="1" si="370"/>
        <v>24607.088878867704</v>
      </c>
      <c r="BB696" s="15">
        <f t="shared" ca="1" si="371"/>
        <v>30725.576778893785</v>
      </c>
      <c r="BC696" s="15">
        <f t="shared" ca="1" si="372"/>
        <v>41077.231322919652</v>
      </c>
      <c r="BD696" s="15">
        <f t="shared" ca="1" si="373"/>
        <v>50635.479750277103</v>
      </c>
      <c r="BE696" s="15">
        <f t="shared" ca="1" si="374"/>
        <v>56563.405657700132</v>
      </c>
      <c r="BF696" s="15">
        <f ca="1">Inputs!$B$13*EXP($B$9-0.5*C$6^2+C$6*Y696)</f>
        <v>12500.213817461366</v>
      </c>
      <c r="BG696" s="15">
        <f t="shared" ca="1" si="375"/>
        <v>14053.342958249354</v>
      </c>
      <c r="BH696" s="15">
        <f t="shared" ca="1" si="376"/>
        <v>11402.791600366636</v>
      </c>
      <c r="BI696" s="15">
        <f t="shared" ca="1" si="377"/>
        <v>12632.4382470657</v>
      </c>
      <c r="BJ696" s="15">
        <f t="shared" ca="1" si="378"/>
        <v>19861.135539159612</v>
      </c>
      <c r="BK696" s="15">
        <f t="shared" ca="1" si="379"/>
        <v>26647.688940636912</v>
      </c>
      <c r="BL696" s="15">
        <f t="shared" ca="1" si="380"/>
        <v>33935.73781962123</v>
      </c>
      <c r="BM696" s="15">
        <f t="shared" ca="1" si="381"/>
        <v>41454.236243749845</v>
      </c>
      <c r="BN696" s="15">
        <f t="shared" ca="1" si="382"/>
        <v>55181.512483446051</v>
      </c>
      <c r="BO696" s="15">
        <f t="shared" ca="1" si="383"/>
        <v>65282.137489724257</v>
      </c>
      <c r="BP696" s="15">
        <f t="shared" ca="1" si="384"/>
        <v>66396.574528761499</v>
      </c>
      <c r="BQ696" s="15">
        <f ca="1">Inputs!$B$20*EXP($B$10-0.5*C$7^2+C$7*AJ696)</f>
        <v>4388.8703244771395</v>
      </c>
      <c r="BR696" s="15">
        <f t="shared" ca="1" si="385"/>
        <v>6859.7545052641744</v>
      </c>
      <c r="BS696" s="15">
        <f t="shared" ca="1" si="386"/>
        <v>13455.265736010442</v>
      </c>
      <c r="BT696" s="15">
        <f t="shared" ca="1" si="387"/>
        <v>15427.161097317701</v>
      </c>
      <c r="BU696" s="15">
        <f t="shared" ca="1" si="388"/>
        <v>18068.093041537337</v>
      </c>
      <c r="BV696" s="15">
        <f t="shared" ca="1" si="389"/>
        <v>31092.943309392675</v>
      </c>
      <c r="BW696" s="15">
        <f t="shared" ca="1" si="390"/>
        <v>26572.998077967823</v>
      </c>
      <c r="BX696" s="15">
        <f t="shared" ca="1" si="391"/>
        <v>42527.867532011282</v>
      </c>
      <c r="BY696" s="15">
        <f t="shared" ca="1" si="392"/>
        <v>66589.648281042435</v>
      </c>
      <c r="BZ696" s="15">
        <f t="shared" ca="1" si="393"/>
        <v>88954.812442230817</v>
      </c>
      <c r="CA696" s="15">
        <f t="shared" ca="1" si="394"/>
        <v>99168.269921185085</v>
      </c>
      <c r="CB696" s="15">
        <f ca="1">(AU696*DCF!C$10-DCF!C$5*MAX(AU696*DCF!C$10,0)-MAX(AU696-Inputs!$B$6,0)/Inputs!$B$10)*DCF!C$6</f>
        <v>1039.3540349062057</v>
      </c>
      <c r="CC696" s="15">
        <f ca="1">(AV696*DCF!D$10-DCF!D$5*MAX(AV696*DCF!D$10,0)-MAX(AV696-AU696,0)/Inputs!$B$10)*DCF!D$6</f>
        <v>1336.5341358352587</v>
      </c>
      <c r="CD696" s="15">
        <f ca="1">(AW696*DCF!E$10-DCF!E$5*MAX(AW696*DCF!E$10,0)-MAX(AW696-AV696,0)/Inputs!$B$10)*DCF!E$6</f>
        <v>1714.3851464379748</v>
      </c>
      <c r="CE696" s="15">
        <f ca="1">(AX696*DCF!F$10-DCF!F$5*MAX(AX696*DCF!F$10,0)-MAX(AX696-AW696,0)/Inputs!$B$10)*DCF!F$6</f>
        <v>1873.3890910101518</v>
      </c>
      <c r="CF696" s="15">
        <f ca="1">(AY696*DCF!G$10-DCF!G$5*MAX(AY696*DCF!G$10,0)-MAX(AY696-AX696,0)/Inputs!$B$10)*DCF!G$6</f>
        <v>2573.1226189560566</v>
      </c>
      <c r="CG696" s="15">
        <f ca="1">(AZ696*DCF!H$10-DCF!H$5*MAX(AZ696*DCF!H$10,0)-MAX(AZ696-AY696,0)/Inputs!$B$10)*DCF!H$6</f>
        <v>3530.6074119517716</v>
      </c>
      <c r="CH696" s="15">
        <f ca="1">(BA696*DCF!I$10-DCF!I$5*MAX(BA696*DCF!I$10,0)-MAX(BA696-AZ696,0)/Inputs!$B$10)*DCF!I$6</f>
        <v>4069.2645883111227</v>
      </c>
      <c r="CI696" s="15">
        <f ca="1">(BB696*DCF!J$10-DCF!J$5*MAX(BB696*DCF!J$10,0)-MAX(BB696-BA696,0)/Inputs!$B$10)*DCF!J$6</f>
        <v>4345.4242519008349</v>
      </c>
      <c r="CJ696" s="15">
        <f ca="1">(BC696*DCF!K$10-DCF!K$5*MAX(BC696*DCF!K$10,0)-MAX(BC696-BB696,0)/Inputs!$B$10)*DCF!K$6</f>
        <v>5163.7004838308185</v>
      </c>
      <c r="CK696" s="15">
        <f ca="1">(BD696*DCF!L$10-DCF!L$5*MAX(BD696*DCF!L$10,0)-MAX(BD696-BC696,0)/Inputs!$B$10)*DCF!L$6</f>
        <v>6400.7569457788659</v>
      </c>
      <c r="CL696" s="15">
        <f ca="1">(BE696*DCF!M$10-DCF!M$5*MAX(BE696*DCF!M$10,0)-MAX(BE696-BD696,0)/Inputs!$B$10)*DCF!M$6</f>
        <v>7273.6740430431128</v>
      </c>
      <c r="CM696" s="15">
        <f ca="1">(BF696*DCF!C$28-DCF!C$5*MAX(BF696*DCF!C$28,0)-MAX(BF696-Inputs!$B$13,0)/Inputs!$B$17)*DCF!C$6</f>
        <v>3557.890018703351</v>
      </c>
      <c r="CN696" s="15">
        <f ca="1">(BG696*DCF!D$28-DCF!D$5*MAX(BG696*DCF!D$28,0)-MAX(BG696-BF696,0)/Inputs!$B$17)*DCF!D$6</f>
        <v>3807.6799687256594</v>
      </c>
      <c r="CO696" s="15">
        <f ca="1">(BH696*DCF!E$28-DCF!E$5*MAX(BH696*DCF!E$28,0)-MAX(BH696-BG696,0)/Inputs!$B$17)*DCF!E$6</f>
        <v>3229.4736243875464</v>
      </c>
      <c r="CP696" s="15">
        <f ca="1">(BI696*DCF!F$28-DCF!F$5*MAX(BI696*DCF!F$28,0)-MAX(BI696-BH696,0)/Inputs!$B$17)*DCF!F$6</f>
        <v>3205.4976266802478</v>
      </c>
      <c r="CQ696" s="15">
        <f ca="1">(BJ696*DCF!G$28-DCF!G$5*MAX(BJ696*DCF!G$28,0)-MAX(BJ696-BI696,0)/Inputs!$B$17)*DCF!G$6</f>
        <v>3937.3268279156723</v>
      </c>
      <c r="CR696" s="15">
        <f ca="1">(BK696*DCF!H$28-DCF!H$5*MAX(BK696*DCF!H$28,0)-MAX(BK696-BJ696,0)/Inputs!$B$17)*DCF!H$6</f>
        <v>5535.8275279251375</v>
      </c>
      <c r="CS696" s="15">
        <f ca="1">(BL696*DCF!I$28-DCF!I$5*MAX(BL696*DCF!I$28,0)-MAX(BL696-BK696,0)/Inputs!$B$17)*DCF!I$6</f>
        <v>6934.0333689346371</v>
      </c>
      <c r="CT696" s="15">
        <f ca="1">(BM696*DCF!J$28-DCF!J$5*MAX(BM696*DCF!J$28,0)-MAX(BM696-BL696,0)/Inputs!$B$17)*DCF!J$6</f>
        <v>8250.8445911027356</v>
      </c>
      <c r="CU696" s="15">
        <f ca="1">(BN696*DCF!K$28-DCF!K$5*MAX(BN696*DCF!K$28,0)-MAX(BN696-BM696,0)/Inputs!$B$17)*DCF!K$6</f>
        <v>9972.0017151578595</v>
      </c>
      <c r="CV696" s="15">
        <f ca="1">(BO696*DCF!L$28-DCF!L$5*MAX(BO696*DCF!L$28,0)-MAX(BO696-BN696,0)/Inputs!$B$17)*DCF!L$6</f>
        <v>11882.254130904663</v>
      </c>
      <c r="CW696" s="15">
        <f ca="1">(BP696*DCF!M$28-DCF!M$5*MAX(BP696*DCF!M$28,0)-MAX(BP696-BO696,0)/Inputs!$B$17)*DCF!M$6</f>
        <v>12376.063937717669</v>
      </c>
      <c r="CX696" s="15">
        <f ca="1">(BQ696*DCF!C$46-DCF!C$5*MAX(BQ696*DCF!C$46,0)-MAX(BQ696-Inputs!$B$20,0)/Inputs!$B$24)*DCF!C$6</f>
        <v>-1562.2658137255007</v>
      </c>
      <c r="CY696" s="15">
        <f ca="1">(BR696*DCF!D$46-DCF!D$5*MAX(BR696*DCF!D$46,0)-MAX(BR696-BQ696,0)/Inputs!$B$24)*DCF!D$6</f>
        <v>-2225.1058922465659</v>
      </c>
      <c r="CZ696" s="15">
        <f ca="1">(BS696*DCF!E$46-DCF!E$5*MAX(BS696*DCF!E$46,0)-MAX(BS696-BR696,0)/Inputs!$B$24)*DCF!E$6</f>
        <v>-4190.8775562664359</v>
      </c>
      <c r="DA696" s="15">
        <f ca="1">(BT696*DCF!F$46-DCF!F$5*MAX(BT696*DCF!F$46,0)-MAX(BT696-BS696,0)/Inputs!$B$24)*DCF!F$6</f>
        <v>-1841.5328464791462</v>
      </c>
      <c r="DB696" s="15">
        <f ca="1">(BU696*DCF!G$46-DCF!G$5*MAX(BU696*DCF!G$46,0)-MAX(BU696-BT696,0)/Inputs!$B$24)*DCF!G$6</f>
        <v>-1496.1322793157196</v>
      </c>
      <c r="DC696" s="15">
        <f ca="1">(BV696*DCF!H$46-DCF!H$5*MAX(BV696*DCF!H$46,0)-MAX(BV696-BU696,0)/Inputs!$B$24)*DCF!H$6</f>
        <v>-4047.3924161544014</v>
      </c>
      <c r="DD696" s="15">
        <f ca="1">(BW696*DCF!I$46-DCF!I$5*MAX(BW696*DCF!I$46,0)-MAX(BW696-BV696,0)/Inputs!$B$24)*DCF!I$6</f>
        <v>613.71368956390199</v>
      </c>
      <c r="DE696" s="15">
        <f ca="1">(BX696*DCF!J$46-DCF!J$5*MAX(BX696*DCF!J$46,0)-MAX(BX696-BW696,0)/Inputs!$B$24)*DCF!J$6</f>
        <v>-2447.0443087698545</v>
      </c>
      <c r="DF696" s="15">
        <f ca="1">(BY696*DCF!K$46-DCF!K$5*MAX(BY696*DCF!K$46,0)-MAX(BY696-BX696,0)/Inputs!$B$24)*DCF!K$6</f>
        <v>-2090.672592778029</v>
      </c>
      <c r="DG696" s="15">
        <f ca="1">(BZ696*DCF!L$46-DCF!L$5*MAX(BZ696*DCF!L$46,0)-MAX(BZ696-BY696,0)/Inputs!$B$24)*DCF!L$6</f>
        <v>1087.7241822808953</v>
      </c>
      <c r="DH696" s="15">
        <f ca="1">(CA696*DCF!M$46-DCF!M$5*MAX(CA696*DCF!M$46,0)-MAX(CA696-BZ696,0)/Inputs!$B$24)*DCF!M$6</f>
        <v>5639.2164788469945</v>
      </c>
      <c r="DI696" s="15">
        <f ca="1">SUM(CB696:CL696)+BE696*DCF!M$10*(1+Inputs!$B$30)*(1-Inputs!$B$33)*(1-Inputs!$B$30/Inputs!$B$31)/(Inputs!$B$29-Inputs!$B$30)*DCF!M$6</f>
        <v>196736.91867094761</v>
      </c>
      <c r="DJ696" s="15">
        <f ca="1">SUM(CM696:CW696)+BP696*DCF!M$28*(1+Inputs!$B$30)*(1-Inputs!$B$33)*(1-Inputs!$B$30/Inputs!$B$31)/(Inputs!$B$29-Inputs!$B$30)*DCF!M$6</f>
        <v>319065.61989461677</v>
      </c>
      <c r="DK696" s="15">
        <f ca="1">SUM(CX696:DH696)+CA696*DCF!M$46*(1+Inputs!$B$30)*(1-Inputs!$B$33)*(1-Inputs!$B$30/Inputs!$B$31)/(Inputs!$B$29-Inputs!$B$30)*DCF!M$6</f>
        <v>140765.52317566116</v>
      </c>
      <c r="DM696" s="15">
        <f ca="1">DI696+DJ696+DK696+Inputs!$B$34+Inputs!$B$36-Inputs!$B$35</f>
        <v>733419.06174122554</v>
      </c>
    </row>
    <row r="697" spans="1:117" x14ac:dyDescent="0.75">
      <c r="A697" s="11">
        <v>684</v>
      </c>
      <c r="C697" s="24">
        <f t="shared" ca="1" si="398"/>
        <v>-0.52938813744720759</v>
      </c>
      <c r="D697" s="24">
        <f t="shared" ca="1" si="398"/>
        <v>-1.3846576291359256</v>
      </c>
      <c r="E697" s="24">
        <f t="shared" ca="1" si="398"/>
        <v>0.60505286701768202</v>
      </c>
      <c r="F697" s="24">
        <f t="shared" ca="1" si="398"/>
        <v>-1.0868201753894904</v>
      </c>
      <c r="G697" s="24">
        <f t="shared" ca="1" si="398"/>
        <v>1.2553803675069273</v>
      </c>
      <c r="H697" s="24">
        <f t="shared" ca="1" si="398"/>
        <v>1.4333647414995585</v>
      </c>
      <c r="I697" s="24">
        <f t="shared" ca="1" si="398"/>
        <v>0.84742522325046299</v>
      </c>
      <c r="J697" s="24">
        <f t="shared" ca="1" si="398"/>
        <v>-0.7278307940127734</v>
      </c>
      <c r="K697" s="24">
        <f t="shared" ca="1" si="398"/>
        <v>-9.6198856746267949E-2</v>
      </c>
      <c r="L697" s="24">
        <f t="shared" ca="1" si="398"/>
        <v>0.83045555538820426</v>
      </c>
      <c r="M697" s="24">
        <f t="shared" ca="1" si="398"/>
        <v>0.82404280992498868</v>
      </c>
      <c r="N697" s="24">
        <f ca="1">SQRT(Inputs!$B$38)*C697+SQRT(1-Inputs!$B$38)*_xlfn.NORM.S.INV(RAND())</f>
        <v>0.55023166598985906</v>
      </c>
      <c r="O697" s="24">
        <f ca="1">SQRT(Inputs!$B$38)*D697+SQRT(1-Inputs!$B$38)*_xlfn.NORM.S.INV(RAND())</f>
        <v>-0.55342508043872507</v>
      </c>
      <c r="P697" s="24">
        <f ca="1">SQRT(Inputs!$B$38)*E697+SQRT(1-Inputs!$B$38)*_xlfn.NORM.S.INV(RAND())</f>
        <v>0.48832340448498829</v>
      </c>
      <c r="Q697" s="24">
        <f ca="1">SQRT(Inputs!$B$38)*F697+SQRT(1-Inputs!$B$38)*_xlfn.NORM.S.INV(RAND())</f>
        <v>0.87386518154339532</v>
      </c>
      <c r="R697" s="24">
        <f ca="1">SQRT(Inputs!$B$38)*G697+SQRT(1-Inputs!$B$38)*_xlfn.NORM.S.INV(RAND())</f>
        <v>0.28885715355355224</v>
      </c>
      <c r="S697" s="24">
        <f ca="1">SQRT(Inputs!$B$38)*H697+SQRT(1-Inputs!$B$38)*_xlfn.NORM.S.INV(RAND())</f>
        <v>-1.4433059046832579</v>
      </c>
      <c r="T697" s="24">
        <f ca="1">SQRT(Inputs!$B$38)*I697+SQRT(1-Inputs!$B$38)*_xlfn.NORM.S.INV(RAND())</f>
        <v>1.0341344727171182</v>
      </c>
      <c r="U697" s="24">
        <f ca="1">SQRT(Inputs!$B$38)*J697+SQRT(1-Inputs!$B$38)*_xlfn.NORM.S.INV(RAND())</f>
        <v>0.37878102802622488</v>
      </c>
      <c r="V697" s="24">
        <f ca="1">SQRT(Inputs!$B$38)*K697+SQRT(1-Inputs!$B$38)*_xlfn.NORM.S.INV(RAND())</f>
        <v>-0.17918340334844213</v>
      </c>
      <c r="W697" s="24">
        <f ca="1">SQRT(Inputs!$B$38)*L697+SQRT(1-Inputs!$B$38)*_xlfn.NORM.S.INV(RAND())</f>
        <v>-1.3870941710413698E-2</v>
      </c>
      <c r="X697" s="24">
        <f ca="1">SQRT(Inputs!$B$38)*M697+SQRT(1-Inputs!$B$38)*_xlfn.NORM.S.INV(RAND())</f>
        <v>1.2135802437031264</v>
      </c>
      <c r="Y697" s="24">
        <f ca="1">SQRT(Inputs!$B$38)*C697+SQRT(1-Inputs!$B$38)*_xlfn.NORM.S.INV(RAND())</f>
        <v>0.20465910604917359</v>
      </c>
      <c r="Z697" s="24">
        <f ca="1">SQRT(Inputs!$B$38)*D697+SQRT(1-Inputs!$B$38)*_xlfn.NORM.S.INV(RAND())</f>
        <v>-2.7657486951431709</v>
      </c>
      <c r="AA697" s="24">
        <f ca="1">SQRT(Inputs!$B$38)*E697+SQRT(1-Inputs!$B$38)*_xlfn.NORM.S.INV(RAND())</f>
        <v>0.80704931652106116</v>
      </c>
      <c r="AB697" s="24">
        <f ca="1">SQRT(Inputs!$B$38)*F697+SQRT(1-Inputs!$B$38)*_xlfn.NORM.S.INV(RAND())</f>
        <v>-1.9169234074376007</v>
      </c>
      <c r="AC697" s="24">
        <f ca="1">SQRT(Inputs!$B$38)*G697+SQRT(1-Inputs!$B$38)*_xlfn.NORM.S.INV(RAND())</f>
        <v>1.1111374139414705</v>
      </c>
      <c r="AD697" s="24">
        <f ca="1">SQRT(Inputs!$B$38)*H697+SQRT(1-Inputs!$B$38)*_xlfn.NORM.S.INV(RAND())</f>
        <v>-8.1293155114597559E-2</v>
      </c>
      <c r="AE697" s="24">
        <f ca="1">SQRT(Inputs!$B$38)*I697+SQRT(1-Inputs!$B$38)*_xlfn.NORM.S.INV(RAND())</f>
        <v>0.31582242559488466</v>
      </c>
      <c r="AF697" s="24">
        <f ca="1">SQRT(Inputs!$B$38)*J697+SQRT(1-Inputs!$B$38)*_xlfn.NORM.S.INV(RAND())</f>
        <v>-0.21880431255733082</v>
      </c>
      <c r="AG697" s="24">
        <f ca="1">SQRT(Inputs!$B$38)*K697+SQRT(1-Inputs!$B$38)*_xlfn.NORM.S.INV(RAND())</f>
        <v>-1.8963664983247879</v>
      </c>
      <c r="AH697" s="24">
        <f ca="1">SQRT(Inputs!$B$38)*L697+SQRT(1-Inputs!$B$38)*_xlfn.NORM.S.INV(RAND())</f>
        <v>1.1790619276880872</v>
      </c>
      <c r="AI697" s="24">
        <f ca="1">SQRT(Inputs!$B$38)*M697+SQRT(1-Inputs!$B$38)*_xlfn.NORM.S.INV(RAND())</f>
        <v>-1.0670908277485309</v>
      </c>
      <c r="AJ697" s="24">
        <f ca="1">SQRT(Inputs!$B$38)*C697+SQRT(1-Inputs!$B$38)*_xlfn.NORM.S.INV(RAND())</f>
        <v>-1.0819281495858488</v>
      </c>
      <c r="AK697" s="24">
        <f ca="1">SQRT(Inputs!$B$38)*D697+SQRT(1-Inputs!$B$38)*_xlfn.NORM.S.INV(RAND())</f>
        <v>-2.2669638711708138</v>
      </c>
      <c r="AL697" s="24">
        <f ca="1">SQRT(Inputs!$B$38)*E697+SQRT(1-Inputs!$B$38)*_xlfn.NORM.S.INV(RAND())</f>
        <v>1.2553526560977009</v>
      </c>
      <c r="AM697" s="24">
        <f ca="1">SQRT(Inputs!$B$38)*F697+SQRT(1-Inputs!$B$38)*_xlfn.NORM.S.INV(RAND())</f>
        <v>0.32682793902076213</v>
      </c>
      <c r="AN697" s="24">
        <f ca="1">SQRT(Inputs!$B$38)*G697+SQRT(1-Inputs!$B$38)*_xlfn.NORM.S.INV(RAND())</f>
        <v>0.14105886253776845</v>
      </c>
      <c r="AO697" s="24">
        <f ca="1">SQRT(Inputs!$B$38)*H697+SQRT(1-Inputs!$B$38)*_xlfn.NORM.S.INV(RAND())</f>
        <v>1.1350208112353268</v>
      </c>
      <c r="AP697" s="24">
        <f ca="1">SQRT(Inputs!$B$38)*I697+SQRT(1-Inputs!$B$38)*_xlfn.NORM.S.INV(RAND())</f>
        <v>-0.4178240675155962</v>
      </c>
      <c r="AQ697" s="24">
        <f ca="1">SQRT(Inputs!$B$38)*J697+SQRT(1-Inputs!$B$38)*_xlfn.NORM.S.INV(RAND())</f>
        <v>-0.31984196527799036</v>
      </c>
      <c r="AR697" s="24">
        <f ca="1">SQRT(Inputs!$B$38)*K697+SQRT(1-Inputs!$B$38)*_xlfn.NORM.S.INV(RAND())</f>
        <v>-0.82632916315378191</v>
      </c>
      <c r="AS697" s="24">
        <f ca="1">SQRT(Inputs!$B$38)*L697+SQRT(1-Inputs!$B$38)*_xlfn.NORM.S.INV(RAND())</f>
        <v>1.7152044458658331</v>
      </c>
      <c r="AT697" s="24">
        <f ca="1">SQRT(Inputs!$B$38)*M697+SQRT(1-Inputs!$B$38)*_xlfn.NORM.S.INV(RAND())</f>
        <v>1.4572375233444621</v>
      </c>
      <c r="AU697" s="15">
        <f ca="1">Inputs!$B$6*EXP($B$8-0.5*C$5^2+C$5*N697)</f>
        <v>5424.4951170359473</v>
      </c>
      <c r="AV697" s="15">
        <f t="shared" ca="1" si="365"/>
        <v>6086.8853372255444</v>
      </c>
      <c r="AW697" s="15">
        <f t="shared" ca="1" si="366"/>
        <v>7927.183195798184</v>
      </c>
      <c r="AX697" s="15">
        <f t="shared" ca="1" si="367"/>
        <v>10794.75367110062</v>
      </c>
      <c r="AY697" s="15">
        <f t="shared" ca="1" si="368"/>
        <v>13644.924938751012</v>
      </c>
      <c r="AZ697" s="15">
        <f t="shared" ca="1" si="369"/>
        <v>14235.809498931991</v>
      </c>
      <c r="BA697" s="15">
        <f t="shared" ca="1" si="370"/>
        <v>19412.322540019384</v>
      </c>
      <c r="BB697" s="15">
        <f t="shared" ca="1" si="371"/>
        <v>24685.871850059022</v>
      </c>
      <c r="BC697" s="15">
        <f t="shared" ca="1" si="372"/>
        <v>29715.464883931232</v>
      </c>
      <c r="BD697" s="15">
        <f t="shared" ca="1" si="373"/>
        <v>36357.046692730517</v>
      </c>
      <c r="BE697" s="15">
        <f t="shared" ca="1" si="374"/>
        <v>49757.718083364394</v>
      </c>
      <c r="BF697" s="15">
        <f ca="1">Inputs!$B$13*EXP($B$9-0.5*C$6^2+C$6*Y697)</f>
        <v>14403.729228717793</v>
      </c>
      <c r="BG697" s="15">
        <f t="shared" ca="1" si="375"/>
        <v>10657.389755230633</v>
      </c>
      <c r="BH697" s="15">
        <f t="shared" ca="1" si="376"/>
        <v>14886.383817273025</v>
      </c>
      <c r="BI697" s="15">
        <f t="shared" ca="1" si="377"/>
        <v>13567.024519425839</v>
      </c>
      <c r="BJ697" s="15">
        <f t="shared" ca="1" si="378"/>
        <v>19521.401564713338</v>
      </c>
      <c r="BK697" s="15">
        <f t="shared" ca="1" si="379"/>
        <v>23695.117942845405</v>
      </c>
      <c r="BL697" s="15">
        <f t="shared" ca="1" si="380"/>
        <v>30322.580117234458</v>
      </c>
      <c r="BM697" s="15">
        <f t="shared" ca="1" si="381"/>
        <v>36273.503669763253</v>
      </c>
      <c r="BN697" s="15">
        <f t="shared" ca="1" si="382"/>
        <v>35543.140351337803</v>
      </c>
      <c r="BO697" s="15">
        <f t="shared" ca="1" si="383"/>
        <v>50156.012118665174</v>
      </c>
      <c r="BP697" s="15">
        <f t="shared" ca="1" si="384"/>
        <v>54702.833021557824</v>
      </c>
      <c r="BQ697" s="15">
        <f ca="1">Inputs!$B$20*EXP($B$10-0.5*C$7^2+C$7*AJ697)</f>
        <v>2922.4789806403896</v>
      </c>
      <c r="BR697" s="15">
        <f t="shared" ca="1" si="385"/>
        <v>1930.2920801261341</v>
      </c>
      <c r="BS697" s="15">
        <f t="shared" ca="1" si="386"/>
        <v>3790.8093985322976</v>
      </c>
      <c r="BT697" s="15">
        <f t="shared" ca="1" si="387"/>
        <v>5694.598031078388</v>
      </c>
      <c r="BU697" s="15">
        <f t="shared" ca="1" si="388"/>
        <v>8166.0502678850216</v>
      </c>
      <c r="BV697" s="15">
        <f t="shared" ca="1" si="389"/>
        <v>14671.901857682346</v>
      </c>
      <c r="BW697" s="15">
        <f t="shared" ca="1" si="390"/>
        <v>18741.014847544091</v>
      </c>
      <c r="BX697" s="15">
        <f t="shared" ca="1" si="391"/>
        <v>24584.336240641609</v>
      </c>
      <c r="BY697" s="15">
        <f t="shared" ca="1" si="392"/>
        <v>29409.559667006928</v>
      </c>
      <c r="BZ697" s="15">
        <f t="shared" ca="1" si="393"/>
        <v>56562.429810240326</v>
      </c>
      <c r="CA697" s="15">
        <f t="shared" ca="1" si="394"/>
        <v>102937.13932743456</v>
      </c>
      <c r="CB697" s="15">
        <f ca="1">(AU697*DCF!C$10-DCF!C$5*MAX(AU697*DCF!C$10,0)-MAX(AU697-Inputs!$B$6,0)/Inputs!$B$10)*DCF!C$6</f>
        <v>1039.7783380793805</v>
      </c>
      <c r="CC697" s="15">
        <f ca="1">(AV697*DCF!D$10-DCF!D$5*MAX(AV697*DCF!D$10,0)-MAX(AV697-AU697,0)/Inputs!$B$10)*DCF!D$6</f>
        <v>1322.1305444445366</v>
      </c>
      <c r="CD697" s="15">
        <f ca="1">(AW697*DCF!E$10-DCF!E$5*MAX(AW697*DCF!E$10,0)-MAX(AW697-AV697,0)/Inputs!$B$10)*DCF!E$6</f>
        <v>1415.7491222020885</v>
      </c>
      <c r="CE697" s="15">
        <f ca="1">(AX697*DCF!F$10-DCF!F$5*MAX(AX697*DCF!F$10,0)-MAX(AX697-AW697,0)/Inputs!$B$10)*DCF!F$6</f>
        <v>1759.8072024831099</v>
      </c>
      <c r="CF697" s="15">
        <f ca="1">(AY697*DCF!G$10-DCF!G$5*MAX(AY697*DCF!G$10,0)-MAX(AY697-AX697,0)/Inputs!$B$10)*DCF!G$6</f>
        <v>2263.5460944062306</v>
      </c>
      <c r="CG697" s="15">
        <f ca="1">(AZ697*DCF!H$10-DCF!H$5*MAX(AZ697*DCF!H$10,0)-MAX(AZ697-AY697,0)/Inputs!$B$10)*DCF!H$6</f>
        <v>2658.9704786401535</v>
      </c>
      <c r="CH697" s="15">
        <f ca="1">(BA697*DCF!I$10-DCF!I$5*MAX(BA697*DCF!I$10,0)-MAX(BA697-AZ697,0)/Inputs!$B$10)*DCF!I$6</f>
        <v>2696.7936570173224</v>
      </c>
      <c r="CI697" s="15">
        <f ca="1">(BB697*DCF!J$10-DCF!J$5*MAX(BB697*DCF!J$10,0)-MAX(BB697-BA697,0)/Inputs!$B$10)*DCF!J$6</f>
        <v>3437.0333918804536</v>
      </c>
      <c r="CJ697" s="15">
        <f ca="1">(BC697*DCF!K$10-DCF!K$5*MAX(BC697*DCF!K$10,0)-MAX(BC697-BB697,0)/Inputs!$B$10)*DCF!K$6</f>
        <v>4079.6461529333519</v>
      </c>
      <c r="CK697" s="15">
        <f ca="1">(BD697*DCF!L$10-DCF!L$5*MAX(BD697*DCF!L$10,0)-MAX(BD697-BC697,0)/Inputs!$B$10)*DCF!L$6</f>
        <v>4624.4699412136133</v>
      </c>
      <c r="CL697" s="15">
        <f ca="1">(BE697*DCF!M$10-DCF!M$5*MAX(BE697*DCF!M$10,0)-MAX(BE697-BD697,0)/Inputs!$B$10)*DCF!M$6</f>
        <v>5420.6042076635767</v>
      </c>
      <c r="CM697" s="15">
        <f ca="1">(BF697*DCF!C$28-DCF!C$5*MAX(BF697*DCF!C$28,0)-MAX(BF697-Inputs!$B$13,0)/Inputs!$B$17)*DCF!C$6</f>
        <v>3699.2194892392522</v>
      </c>
      <c r="CN697" s="15">
        <f ca="1">(BG697*DCF!D$28-DCF!D$5*MAX(BG697*DCF!D$28,0)-MAX(BG697-BF697,0)/Inputs!$B$17)*DCF!D$6</f>
        <v>3138.8470829318512</v>
      </c>
      <c r="CO697" s="15">
        <f ca="1">(BH697*DCF!E$28-DCF!E$5*MAX(BH697*DCF!E$28,0)-MAX(BH697-BG697,0)/Inputs!$B$17)*DCF!E$6</f>
        <v>3382.6124521572092</v>
      </c>
      <c r="CP697" s="15">
        <f ca="1">(BI697*DCF!F$28-DCF!F$5*MAX(BI697*DCF!F$28,0)-MAX(BI697-BH697,0)/Inputs!$B$17)*DCF!F$6</f>
        <v>3683.0897898970038</v>
      </c>
      <c r="CQ697" s="15">
        <f ca="1">(BJ697*DCF!G$28-DCF!G$5*MAX(BJ697*DCF!G$28,0)-MAX(BJ697-BI697,0)/Inputs!$B$17)*DCF!G$6</f>
        <v>4063.5083474572716</v>
      </c>
      <c r="CR697" s="15">
        <f ca="1">(BK697*DCF!H$28-DCF!H$5*MAX(BK697*DCF!H$28,0)-MAX(BK697-BJ697,0)/Inputs!$B$17)*DCF!H$6</f>
        <v>5211.5856932012675</v>
      </c>
      <c r="CS697" s="15">
        <f ca="1">(BL697*DCF!I$28-DCF!I$5*MAX(BL697*DCF!I$28,0)-MAX(BL697-BK697,0)/Inputs!$B$17)*DCF!I$6</f>
        <v>6179.2028055710443</v>
      </c>
      <c r="CT697" s="15">
        <f ca="1">(BM697*DCF!J$28-DCF!J$5*MAX(BM697*DCF!J$28,0)-MAX(BM697-BL697,0)/Inputs!$B$17)*DCF!J$6</f>
        <v>7302.9587639255751</v>
      </c>
      <c r="CU697" s="15">
        <f ca="1">(BN697*DCF!K$28-DCF!K$5*MAX(BN697*DCF!K$28,0)-MAX(BN697-BM697,0)/Inputs!$B$17)*DCF!K$6</f>
        <v>7506.1152902683561</v>
      </c>
      <c r="CV697" s="15">
        <f ca="1">(BO697*DCF!L$28-DCF!L$5*MAX(BO697*DCF!L$28,0)-MAX(BO697-BN697,0)/Inputs!$B$17)*DCF!L$6</f>
        <v>8353.706378801071</v>
      </c>
      <c r="CW697" s="15">
        <f ca="1">(BP697*DCF!M$28-DCF!M$5*MAX(BP697*DCF!M$28,0)-MAX(BP697-BO697,0)/Inputs!$B$17)*DCF!M$6</f>
        <v>9817.0991442980176</v>
      </c>
      <c r="CX697" s="15">
        <f ca="1">(BQ697*DCF!C$46-DCF!C$5*MAX(BQ697*DCF!C$46,0)-MAX(BQ697-Inputs!$B$20,0)/Inputs!$B$24)*DCF!C$6</f>
        <v>-674.93740892387746</v>
      </c>
      <c r="CY697" s="15">
        <f ca="1">(BR697*DCF!D$46-DCF!D$5*MAX(BR697*DCF!D$46,0)-MAX(BR697-BQ697,0)/Inputs!$B$24)*DCF!D$6</f>
        <v>-329.45584308432115</v>
      </c>
      <c r="CZ697" s="15">
        <f ca="1">(BS697*DCF!E$46-DCF!E$5*MAX(BS697*DCF!E$46,0)-MAX(BS697-BR697,0)/Inputs!$B$24)*DCF!E$6</f>
        <v>-1181.6345193548634</v>
      </c>
      <c r="DA697" s="15">
        <f ca="1">(BT697*DCF!F$46-DCF!F$5*MAX(BT697*DCF!F$46,0)-MAX(BT697-BS697,0)/Inputs!$B$24)*DCF!F$6</f>
        <v>-1107.9462570780324</v>
      </c>
      <c r="DB697" s="15">
        <f ca="1">(BU697*DCF!G$46-DCF!G$5*MAX(BU697*DCF!G$46,0)-MAX(BU697-BT697,0)/Inputs!$B$24)*DCF!G$6</f>
        <v>-1106.037499394173</v>
      </c>
      <c r="DC697" s="15">
        <f ca="1">(BV697*DCF!H$46-DCF!H$5*MAX(BV697*DCF!H$46,0)-MAX(BV697-BU697,0)/Inputs!$B$24)*DCF!H$6</f>
        <v>-2021.653519515469</v>
      </c>
      <c r="DD697" s="15">
        <f ca="1">(BW697*DCF!I$46-DCF!I$5*MAX(BW697*DCF!I$46,0)-MAX(BW697-BV697,0)/Inputs!$B$24)*DCF!I$6</f>
        <v>-735.25392213974851</v>
      </c>
      <c r="DE697" s="15">
        <f ca="1">(BX697*DCF!J$46-DCF!J$5*MAX(BX697*DCF!J$46,0)-MAX(BX697-BW697,0)/Inputs!$B$24)*DCF!J$6</f>
        <v>-518.30846559697727</v>
      </c>
      <c r="DF697" s="15">
        <f ca="1">(BY697*DCF!K$46-DCF!K$5*MAX(BY697*DCF!K$46,0)-MAX(BY697-BX697,0)/Inputs!$B$24)*DCF!K$6</f>
        <v>497.92088938731013</v>
      </c>
      <c r="DG697" s="15">
        <f ca="1">(BZ697*DCF!L$46-DCF!L$5*MAX(BZ697*DCF!L$46,0)-MAX(BZ697-BY697,0)/Inputs!$B$24)*DCF!L$6</f>
        <v>-2234.8854819561429</v>
      </c>
      <c r="DH697" s="15">
        <f ca="1">(CA697*DCF!M$46-DCF!M$5*MAX(CA697*DCF!M$46,0)-MAX(CA697-BZ697,0)/Inputs!$B$24)*DCF!M$6</f>
        <v>-1625.0528417893902</v>
      </c>
      <c r="DI697" s="15">
        <f ca="1">SUM(CB697:CL697)+BE697*DCF!M$10*(1+Inputs!$B$30)*(1-Inputs!$B$33)*(1-Inputs!$B$30/Inputs!$B$31)/(Inputs!$B$29-Inputs!$B$30)*DCF!M$6</f>
        <v>169194.9165346715</v>
      </c>
      <c r="DJ697" s="15">
        <f ca="1">SUM(CM697:CW697)+BP697*DCF!M$28*(1+Inputs!$B$30)*(1-Inputs!$B$33)*(1-Inputs!$B$30/Inputs!$B$31)/(Inputs!$B$29-Inputs!$B$30)*DCF!M$6</f>
        <v>265322.88879651495</v>
      </c>
      <c r="DK697" s="15">
        <f ca="1">SUM(CX697:DH697)+CA697*DCF!M$46*(1+Inputs!$B$30)*(1-Inputs!$B$33)*(1-Inputs!$B$30/Inputs!$B$31)/(Inputs!$B$29-Inputs!$B$30)*DCF!M$6</f>
        <v>148115.76621444305</v>
      </c>
      <c r="DM697" s="15">
        <f ca="1">DI697+DJ697+DK697+Inputs!$B$34+Inputs!$B$36-Inputs!$B$35</f>
        <v>659484.57154562953</v>
      </c>
    </row>
    <row r="698" spans="1:117" x14ac:dyDescent="0.75">
      <c r="A698" s="11">
        <v>685</v>
      </c>
      <c r="C698" s="24">
        <f t="shared" ca="1" si="398"/>
        <v>-0.63960817446549201</v>
      </c>
      <c r="D698" s="24">
        <f t="shared" ca="1" si="398"/>
        <v>2.5136099803039995</v>
      </c>
      <c r="E698" s="24">
        <f t="shared" ca="1" si="398"/>
        <v>-0.33475284407278399</v>
      </c>
      <c r="F698" s="24">
        <f t="shared" ca="1" si="398"/>
        <v>1.0027753126160612</v>
      </c>
      <c r="G698" s="24">
        <f t="shared" ca="1" si="398"/>
        <v>0.4505385458733871</v>
      </c>
      <c r="H698" s="24">
        <f t="shared" ca="1" si="398"/>
        <v>-1.1936968547539715</v>
      </c>
      <c r="I698" s="24">
        <f t="shared" ca="1" si="398"/>
        <v>-0.81273736372301009</v>
      </c>
      <c r="J698" s="24">
        <f t="shared" ca="1" si="398"/>
        <v>-0.60636647599048354</v>
      </c>
      <c r="K698" s="24">
        <f t="shared" ca="1" si="398"/>
        <v>0.51075205319184114</v>
      </c>
      <c r="L698" s="24">
        <f t="shared" ca="1" si="398"/>
        <v>-1.3280337139248601</v>
      </c>
      <c r="M698" s="24">
        <f t="shared" ca="1" si="398"/>
        <v>2.691891155439681E-2</v>
      </c>
      <c r="N698" s="24">
        <f ca="1">SQRT(Inputs!$B$38)*C698+SQRT(1-Inputs!$B$38)*_xlfn.NORM.S.INV(RAND())</f>
        <v>-0.65668830510659659</v>
      </c>
      <c r="O698" s="24">
        <f ca="1">SQRT(Inputs!$B$38)*D698+SQRT(1-Inputs!$B$38)*_xlfn.NORM.S.INV(RAND())</f>
        <v>1.8667172478134655</v>
      </c>
      <c r="P698" s="24">
        <f ca="1">SQRT(Inputs!$B$38)*E698+SQRT(1-Inputs!$B$38)*_xlfn.NORM.S.INV(RAND())</f>
        <v>-0.47455056877468743</v>
      </c>
      <c r="Q698" s="24">
        <f ca="1">SQRT(Inputs!$B$38)*F698+SQRT(1-Inputs!$B$38)*_xlfn.NORM.S.INV(RAND())</f>
        <v>0.34732766963480721</v>
      </c>
      <c r="R698" s="24">
        <f ca="1">SQRT(Inputs!$B$38)*G698+SQRT(1-Inputs!$B$38)*_xlfn.NORM.S.INV(RAND())</f>
        <v>3.0694849717293138E-2</v>
      </c>
      <c r="S698" s="24">
        <f ca="1">SQRT(Inputs!$B$38)*H698+SQRT(1-Inputs!$B$38)*_xlfn.NORM.S.INV(RAND())</f>
        <v>-0.72778739595518671</v>
      </c>
      <c r="T698" s="24">
        <f ca="1">SQRT(Inputs!$B$38)*I698+SQRT(1-Inputs!$B$38)*_xlfn.NORM.S.INV(RAND())</f>
        <v>-2.2827849132505937</v>
      </c>
      <c r="U698" s="24">
        <f ca="1">SQRT(Inputs!$B$38)*J698+SQRT(1-Inputs!$B$38)*_xlfn.NORM.S.INV(RAND())</f>
        <v>-0.3360842725236905</v>
      </c>
      <c r="V698" s="24">
        <f ca="1">SQRT(Inputs!$B$38)*K698+SQRT(1-Inputs!$B$38)*_xlfn.NORM.S.INV(RAND())</f>
        <v>-1.0449884333166999</v>
      </c>
      <c r="W698" s="24">
        <f ca="1">SQRT(Inputs!$B$38)*L698+SQRT(1-Inputs!$B$38)*_xlfn.NORM.S.INV(RAND())</f>
        <v>-1.2815216939051557</v>
      </c>
      <c r="X698" s="24">
        <f ca="1">SQRT(Inputs!$B$38)*M698+SQRT(1-Inputs!$B$38)*_xlfn.NORM.S.INV(RAND())</f>
        <v>-0.43891010003364822</v>
      </c>
      <c r="Y698" s="24">
        <f ca="1">SQRT(Inputs!$B$38)*C698+SQRT(1-Inputs!$B$38)*_xlfn.NORM.S.INV(RAND())</f>
        <v>-0.51737295723919696</v>
      </c>
      <c r="Z698" s="24">
        <f ca="1">SQRT(Inputs!$B$38)*D698+SQRT(1-Inputs!$B$38)*_xlfn.NORM.S.INV(RAND())</f>
        <v>1.6311963212026916</v>
      </c>
      <c r="AA698" s="24">
        <f ca="1">SQRT(Inputs!$B$38)*E698+SQRT(1-Inputs!$B$38)*_xlfn.NORM.S.INV(RAND())</f>
        <v>-0.27168581786679236</v>
      </c>
      <c r="AB698" s="24">
        <f ca="1">SQRT(Inputs!$B$38)*F698+SQRT(1-Inputs!$B$38)*_xlfn.NORM.S.INV(RAND())</f>
        <v>-0.28226771919450688</v>
      </c>
      <c r="AC698" s="24">
        <f ca="1">SQRT(Inputs!$B$38)*G698+SQRT(1-Inputs!$B$38)*_xlfn.NORM.S.INV(RAND())</f>
        <v>1.4463678420635517</v>
      </c>
      <c r="AD698" s="24">
        <f ca="1">SQRT(Inputs!$B$38)*H698+SQRT(1-Inputs!$B$38)*_xlfn.NORM.S.INV(RAND())</f>
        <v>-1.8004176686638951</v>
      </c>
      <c r="AE698" s="24">
        <f ca="1">SQRT(Inputs!$B$38)*I698+SQRT(1-Inputs!$B$38)*_xlfn.NORM.S.INV(RAND())</f>
        <v>-0.43942935080113338</v>
      </c>
      <c r="AF698" s="24">
        <f ca="1">SQRT(Inputs!$B$38)*J698+SQRT(1-Inputs!$B$38)*_xlfn.NORM.S.INV(RAND())</f>
        <v>-0.38030040417578653</v>
      </c>
      <c r="AG698" s="24">
        <f ca="1">SQRT(Inputs!$B$38)*K698+SQRT(1-Inputs!$B$38)*_xlfn.NORM.S.INV(RAND())</f>
        <v>1.6534289818898726</v>
      </c>
      <c r="AH698" s="24">
        <f ca="1">SQRT(Inputs!$B$38)*L698+SQRT(1-Inputs!$B$38)*_xlfn.NORM.S.INV(RAND())</f>
        <v>9.7930360778166192E-2</v>
      </c>
      <c r="AI698" s="24">
        <f ca="1">SQRT(Inputs!$B$38)*M698+SQRT(1-Inputs!$B$38)*_xlfn.NORM.S.INV(RAND())</f>
        <v>-0.30438769484721878</v>
      </c>
      <c r="AJ698" s="24">
        <f ca="1">SQRT(Inputs!$B$38)*C698+SQRT(1-Inputs!$B$38)*_xlfn.NORM.S.INV(RAND())</f>
        <v>0.6269532244494409</v>
      </c>
      <c r="AK698" s="24">
        <f ca="1">SQRT(Inputs!$B$38)*D698+SQRT(1-Inputs!$B$38)*_xlfn.NORM.S.INV(RAND())</f>
        <v>1.8957159429097354</v>
      </c>
      <c r="AL698" s="24">
        <f ca="1">SQRT(Inputs!$B$38)*E698+SQRT(1-Inputs!$B$38)*_xlfn.NORM.S.INV(RAND())</f>
        <v>0.59093613349683705</v>
      </c>
      <c r="AM698" s="24">
        <f ca="1">SQRT(Inputs!$B$38)*F698+SQRT(1-Inputs!$B$38)*_xlfn.NORM.S.INV(RAND())</f>
        <v>0.98169113860169399</v>
      </c>
      <c r="AN698" s="24">
        <f ca="1">SQRT(Inputs!$B$38)*G698+SQRT(1-Inputs!$B$38)*_xlfn.NORM.S.INV(RAND())</f>
        <v>-0.20000081787327098</v>
      </c>
      <c r="AO698" s="24">
        <f ca="1">SQRT(Inputs!$B$38)*H698+SQRT(1-Inputs!$B$38)*_xlfn.NORM.S.INV(RAND())</f>
        <v>-2.0419838103519901</v>
      </c>
      <c r="AP698" s="24">
        <f ca="1">SQRT(Inputs!$B$38)*I698+SQRT(1-Inputs!$B$38)*_xlfn.NORM.S.INV(RAND())</f>
        <v>-1.3971462939216592</v>
      </c>
      <c r="AQ698" s="24">
        <f ca="1">SQRT(Inputs!$B$38)*J698+SQRT(1-Inputs!$B$38)*_xlfn.NORM.S.INV(RAND())</f>
        <v>-0.11782459884259824</v>
      </c>
      <c r="AR698" s="24">
        <f ca="1">SQRT(Inputs!$B$38)*K698+SQRT(1-Inputs!$B$38)*_xlfn.NORM.S.INV(RAND())</f>
        <v>-0.73420775246758563</v>
      </c>
      <c r="AS698" s="24">
        <f ca="1">SQRT(Inputs!$B$38)*L698+SQRT(1-Inputs!$B$38)*_xlfn.NORM.S.INV(RAND())</f>
        <v>-0.24505602244665259</v>
      </c>
      <c r="AT698" s="24">
        <f ca="1">SQRT(Inputs!$B$38)*M698+SQRT(1-Inputs!$B$38)*_xlfn.NORM.S.INV(RAND())</f>
        <v>0.10395694824701257</v>
      </c>
      <c r="AU698" s="15">
        <f ca="1">Inputs!$B$6*EXP($B$8-0.5*C$5^2+C$5*N698)</f>
        <v>4461.8210137142714</v>
      </c>
      <c r="AV698" s="15">
        <f t="shared" ca="1" si="365"/>
        <v>7146.387916767706</v>
      </c>
      <c r="AW698" s="15">
        <f t="shared" ca="1" si="366"/>
        <v>8173.4797206744643</v>
      </c>
      <c r="AX698" s="15">
        <f t="shared" ca="1" si="367"/>
        <v>10421.545617439662</v>
      </c>
      <c r="AY698" s="15">
        <f t="shared" ca="1" si="368"/>
        <v>12781.930842132011</v>
      </c>
      <c r="AZ698" s="15">
        <f t="shared" ca="1" si="369"/>
        <v>14428.68064852617</v>
      </c>
      <c r="BA698" s="15">
        <f t="shared" ca="1" si="370"/>
        <v>13904.570826822153</v>
      </c>
      <c r="BB698" s="15">
        <f t="shared" ca="1" si="371"/>
        <v>16459.759108953836</v>
      </c>
      <c r="BC698" s="15">
        <f t="shared" ca="1" si="372"/>
        <v>18224.72193181351</v>
      </c>
      <c r="BD698" s="15">
        <f t="shared" ca="1" si="373"/>
        <v>19804.943954731723</v>
      </c>
      <c r="BE698" s="15">
        <f t="shared" ca="1" si="374"/>
        <v>23317.398666110596</v>
      </c>
      <c r="BF698" s="15">
        <f ca="1">Inputs!$B$13*EXP($B$9-0.5*C$6^2+C$6*Y698)</f>
        <v>12482.728368905544</v>
      </c>
      <c r="BG698" s="15">
        <f t="shared" ca="1" si="375"/>
        <v>20419.495051054069</v>
      </c>
      <c r="BH698" s="15">
        <f t="shared" ca="1" si="376"/>
        <v>23849.596898649514</v>
      </c>
      <c r="BI698" s="15">
        <f t="shared" ca="1" si="377"/>
        <v>27954.211989542928</v>
      </c>
      <c r="BJ698" s="15">
        <f t="shared" ca="1" si="378"/>
        <v>42214.301146518679</v>
      </c>
      <c r="BK698" s="15">
        <f t="shared" ca="1" si="379"/>
        <v>40547.308872954469</v>
      </c>
      <c r="BL698" s="15">
        <f t="shared" ca="1" si="380"/>
        <v>47050.369534554287</v>
      </c>
      <c r="BM698" s="15">
        <f t="shared" ca="1" si="381"/>
        <v>55166.249600902964</v>
      </c>
      <c r="BN698" s="15">
        <f t="shared" ca="1" si="382"/>
        <v>82715.234175090794</v>
      </c>
      <c r="BO698" s="15">
        <f t="shared" ca="1" si="383"/>
        <v>102937.70700758848</v>
      </c>
      <c r="BP698" s="15">
        <f t="shared" ca="1" si="384"/>
        <v>122402.23531323654</v>
      </c>
      <c r="BQ698" s="15">
        <f ca="1">Inputs!$B$20*EXP($B$10-0.5*C$7^2+C$7*AJ698)</f>
        <v>5357.7433077940568</v>
      </c>
      <c r="BR698" s="15">
        <f t="shared" ca="1" si="385"/>
        <v>13273.450952731897</v>
      </c>
      <c r="BS698" s="15">
        <f t="shared" ca="1" si="386"/>
        <v>21538.709168642843</v>
      </c>
      <c r="BT698" s="15">
        <f t="shared" ca="1" si="387"/>
        <v>38420.144837873311</v>
      </c>
      <c r="BU698" s="15">
        <f t="shared" ca="1" si="388"/>
        <v>50730.286594493075</v>
      </c>
      <c r="BV698" s="15">
        <f t="shared" ca="1" si="389"/>
        <v>44553.799420595897</v>
      </c>
      <c r="BW698" s="15">
        <f t="shared" ca="1" si="390"/>
        <v>46256.631238953734</v>
      </c>
      <c r="BX698" s="15">
        <f t="shared" ca="1" si="391"/>
        <v>63187.036410178618</v>
      </c>
      <c r="BY698" s="15">
        <f t="shared" ca="1" si="392"/>
        <v>76932.971411650637</v>
      </c>
      <c r="BZ698" s="15">
        <f t="shared" ca="1" si="393"/>
        <v>103192.64387551064</v>
      </c>
      <c r="CA698" s="15">
        <f t="shared" ca="1" si="394"/>
        <v>147657.00747335202</v>
      </c>
      <c r="CB698" s="15">
        <f ca="1">(AU698*DCF!C$10-DCF!C$5*MAX(AU698*DCF!C$10,0)-MAX(AU698-Inputs!$B$6,0)/Inputs!$B$10)*DCF!C$6</f>
        <v>1046.6423760238886</v>
      </c>
      <c r="CC698" s="15">
        <f ca="1">(AV698*DCF!D$10-DCF!D$5*MAX(AV698*DCF!D$10,0)-MAX(AV698-AU698,0)/Inputs!$B$10)*DCF!D$6</f>
        <v>1087.3222603207014</v>
      </c>
      <c r="CD698" s="15">
        <f ca="1">(AW698*DCF!E$10-DCF!E$5*MAX(AW698*DCF!E$10,0)-MAX(AW698-AV698,0)/Inputs!$B$10)*DCF!E$6</f>
        <v>1655.7827488228681</v>
      </c>
      <c r="CE698" s="15">
        <f ca="1">(AX698*DCF!F$10-DCF!F$5*MAX(AX698*DCF!F$10,0)-MAX(AX698-AW698,0)/Inputs!$B$10)*DCF!F$6</f>
        <v>1807.2400226180894</v>
      </c>
      <c r="CF698" s="15">
        <f ca="1">(AY698*DCF!G$10-DCF!G$5*MAX(AY698*DCF!G$10,0)-MAX(AY698-AX698,0)/Inputs!$B$10)*DCF!G$6</f>
        <v>2179.8802631319909</v>
      </c>
      <c r="CG698" s="15">
        <f ca="1">(AZ698*DCF!H$10-DCF!H$5*MAX(AZ698*DCF!H$10,0)-MAX(AZ698-AY698,0)/Inputs!$B$10)*DCF!H$6</f>
        <v>2508.928747324258</v>
      </c>
      <c r="CH698" s="15">
        <f ca="1">(BA698*DCF!I$10-DCF!I$5*MAX(BA698*DCF!I$10,0)-MAX(BA698-AZ698,0)/Inputs!$B$10)*DCF!I$6</f>
        <v>2539.8578497676172</v>
      </c>
      <c r="CI698" s="15">
        <f ca="1">(BB698*DCF!J$10-DCF!J$5*MAX(BB698*DCF!J$10,0)-MAX(BB698-BA698,0)/Inputs!$B$10)*DCF!J$6</f>
        <v>2437.336177042429</v>
      </c>
      <c r="CJ698" s="15">
        <f ca="1">(BC698*DCF!K$10-DCF!K$5*MAX(BC698*DCF!K$10,0)-MAX(BC698-BB698,0)/Inputs!$B$10)*DCF!K$6</f>
        <v>2686.8196127751094</v>
      </c>
      <c r="CK698" s="15">
        <f ca="1">(BD698*DCF!L$10-DCF!L$5*MAX(BD698*DCF!L$10,0)-MAX(BD698-BC698,0)/Inputs!$B$10)*DCF!L$6</f>
        <v>2782.6138649530899</v>
      </c>
      <c r="CL698" s="15">
        <f ca="1">(BE698*DCF!M$10-DCF!M$5*MAX(BE698*DCF!M$10,0)-MAX(BE698-BD698,0)/Inputs!$B$10)*DCF!M$6</f>
        <v>2870.7862945811012</v>
      </c>
      <c r="CM698" s="15">
        <f ca="1">(BF698*DCF!C$28-DCF!C$5*MAX(BF698*DCF!C$28,0)-MAX(BF698-Inputs!$B$13,0)/Inputs!$B$17)*DCF!C$6</f>
        <v>3556.5917843040584</v>
      </c>
      <c r="CN698" s="15">
        <f ca="1">(BG698*DCF!D$28-DCF!D$5*MAX(BG698*DCF!D$28,0)-MAX(BG698-BF698,0)/Inputs!$B$17)*DCF!D$6</f>
        <v>4320.7360128333703</v>
      </c>
      <c r="CO698" s="15">
        <f ca="1">(BH698*DCF!E$28-DCF!E$5*MAX(BH698*DCF!E$28,0)-MAX(BH698-BG698,0)/Inputs!$B$17)*DCF!E$6</f>
        <v>6078.6046586399179</v>
      </c>
      <c r="CP698" s="15">
        <f ca="1">(BI698*DCF!F$28-DCF!F$5*MAX(BI698*DCF!F$28,0)-MAX(BI698-BH698,0)/Inputs!$B$17)*DCF!F$6</f>
        <v>6841.5221614194206</v>
      </c>
      <c r="CQ698" s="15">
        <f ca="1">(BJ698*DCF!G$28-DCF!G$5*MAX(BJ698*DCF!G$28,0)-MAX(BJ698-BI698,0)/Inputs!$B$17)*DCF!G$6</f>
        <v>8554.4145877207848</v>
      </c>
      <c r="CR698" s="15">
        <f ca="1">(BK698*DCF!H$28-DCF!H$5*MAX(BK698*DCF!H$28,0)-MAX(BK698-BJ698,0)/Inputs!$B$17)*DCF!H$6</f>
        <v>10027.796831719117</v>
      </c>
      <c r="CS698" s="15">
        <f ca="1">(BL698*DCF!I$28-DCF!I$5*MAX(BL698*DCF!I$28,0)-MAX(BL698-BK698,0)/Inputs!$B$17)*DCF!I$6</f>
        <v>10130.648721879739</v>
      </c>
      <c r="CT698" s="15">
        <f ca="1">(BM698*DCF!J$28-DCF!J$5*MAX(BM698*DCF!J$28,0)-MAX(BM698-BL698,0)/Inputs!$B$17)*DCF!J$6</f>
        <v>11230.553966188803</v>
      </c>
      <c r="CU698" s="15">
        <f ca="1">(BN698*DCF!K$28-DCF!K$5*MAX(BN698*DCF!K$28,0)-MAX(BN698-BM698,0)/Inputs!$B$17)*DCF!K$6</f>
        <v>14093.686911891267</v>
      </c>
      <c r="CV698" s="15">
        <f ca="1">(BO698*DCF!L$28-DCF!L$5*MAX(BO698*DCF!L$28,0)-MAX(BO698-BN698,0)/Inputs!$B$17)*DCF!L$6</f>
        <v>18250.026675790039</v>
      </c>
      <c r="CW698" s="15">
        <f ca="1">(BP698*DCF!M$28-DCF!M$5*MAX(BP698*DCF!M$28,0)-MAX(BP698-BO698,0)/Inputs!$B$17)*DCF!M$6</f>
        <v>20995.461264435453</v>
      </c>
      <c r="CX698" s="15">
        <f ca="1">(BQ698*DCF!C$46-DCF!C$5*MAX(BQ698*DCF!C$46,0)-MAX(BQ698-Inputs!$B$20,0)/Inputs!$B$24)*DCF!C$6</f>
        <v>-2233.540398009739</v>
      </c>
      <c r="CY698" s="15">
        <f ca="1">(BR698*DCF!D$46-DCF!D$5*MAX(BR698*DCF!D$46,0)-MAX(BR698-BQ698,0)/Inputs!$B$24)*DCF!D$6</f>
        <v>-5643.0352825096297</v>
      </c>
      <c r="CZ698" s="15">
        <f ca="1">(BS698*DCF!E$46-DCF!E$5*MAX(BS698*DCF!E$46,0)-MAX(BS698-BR698,0)/Inputs!$B$24)*DCF!E$6</f>
        <v>-5804.9271106506485</v>
      </c>
      <c r="DA698" s="15">
        <f ca="1">(BT698*DCF!F$46-DCF!F$5*MAX(BT698*DCF!F$46,0)-MAX(BT698-BS698,0)/Inputs!$B$24)*DCF!F$6</f>
        <v>-8945.0622478371697</v>
      </c>
      <c r="DB698" s="15">
        <f ca="1">(BU698*DCF!G$46-DCF!G$5*MAX(BU698*DCF!G$46,0)-MAX(BU698-BT698,0)/Inputs!$B$24)*DCF!G$6</f>
        <v>-5847.3550784543722</v>
      </c>
      <c r="DC698" s="15">
        <f ca="1">(BV698*DCF!H$46-DCF!H$5*MAX(BV698*DCF!H$46,0)-MAX(BV698-BU698,0)/Inputs!$B$24)*DCF!H$6</f>
        <v>0</v>
      </c>
      <c r="DD698" s="15">
        <f ca="1">(BW698*DCF!I$46-DCF!I$5*MAX(BW698*DCF!I$46,0)-MAX(BW698-BV698,0)/Inputs!$B$24)*DCF!I$6</f>
        <v>579.49768616946392</v>
      </c>
      <c r="DE698" s="15">
        <f ca="1">(BX698*DCF!J$46-DCF!J$5*MAX(BX698*DCF!J$46,0)-MAX(BX698-BW698,0)/Inputs!$B$24)*DCF!J$6</f>
        <v>-1839.1454547458204</v>
      </c>
      <c r="DF698" s="15">
        <f ca="1">(BY698*DCF!K$46-DCF!K$5*MAX(BY698*DCF!K$46,0)-MAX(BY698-BX698,0)/Inputs!$B$24)*DCF!K$6</f>
        <v>1027.2798991867148</v>
      </c>
      <c r="DG698" s="15">
        <f ca="1">(BZ698*DCF!L$46-DCF!L$5*MAX(BZ698*DCF!L$46,0)-MAX(BZ698-BY698,0)/Inputs!$B$24)*DCF!L$6</f>
        <v>1190.5795065246346</v>
      </c>
      <c r="DH698" s="15">
        <f ca="1">(CA698*DCF!M$46-DCF!M$5*MAX(CA698*DCF!M$46,0)-MAX(CA698-BZ698,0)/Inputs!$B$24)*DCF!M$6</f>
        <v>2280.1789275668448</v>
      </c>
      <c r="DI698" s="15">
        <f ca="1">SUM(CB698:CL698)+BE698*DCF!M$10*(1+Inputs!$B$30)*(1-Inputs!$B$33)*(1-Inputs!$B$30/Inputs!$B$31)/(Inputs!$B$29-Inputs!$B$30)*DCF!M$6</f>
        <v>88495.839045823348</v>
      </c>
      <c r="DJ698" s="15">
        <f ca="1">SUM(CM698:CW698)+BP698*DCF!M$28*(1+Inputs!$B$30)*(1-Inputs!$B$33)*(1-Inputs!$B$30/Inputs!$B$31)/(Inputs!$B$29-Inputs!$B$30)*DCF!M$6</f>
        <v>568276.09621513356</v>
      </c>
      <c r="DK698" s="15">
        <f ca="1">SUM(CX698:DH698)+CA698*DCF!M$46*(1+Inputs!$B$30)*(1-Inputs!$B$33)*(1-Inputs!$B$30/Inputs!$B$31)/(Inputs!$B$29-Inputs!$B$30)*DCF!M$6</f>
        <v>203059.69509175353</v>
      </c>
      <c r="DM698" s="15">
        <f ca="1">DI698+DJ698+DK698+Inputs!$B$34+Inputs!$B$36-Inputs!$B$35</f>
        <v>936682.63035271037</v>
      </c>
    </row>
    <row r="699" spans="1:117" x14ac:dyDescent="0.75">
      <c r="A699" s="11">
        <v>686</v>
      </c>
      <c r="C699" s="24">
        <f t="shared" ca="1" si="398"/>
        <v>1.6233686842211283</v>
      </c>
      <c r="D699" s="24">
        <f t="shared" ca="1" si="398"/>
        <v>0.88711326030474524</v>
      </c>
      <c r="E699" s="24">
        <f t="shared" ca="1" si="398"/>
        <v>0.74187761896328563</v>
      </c>
      <c r="F699" s="24">
        <f t="shared" ca="1" si="398"/>
        <v>2.804409186542101</v>
      </c>
      <c r="G699" s="24">
        <f t="shared" ca="1" si="398"/>
        <v>-0.41232226218603568</v>
      </c>
      <c r="H699" s="24">
        <f t="shared" ca="1" si="398"/>
        <v>-0.44825192081564175</v>
      </c>
      <c r="I699" s="24">
        <f t="shared" ca="1" si="398"/>
        <v>-1.009968032979337</v>
      </c>
      <c r="J699" s="24">
        <f t="shared" ca="1" si="398"/>
        <v>0.73331129765769432</v>
      </c>
      <c r="K699" s="24">
        <f t="shared" ca="1" si="398"/>
        <v>-0.2206705814573548</v>
      </c>
      <c r="L699" s="24">
        <f t="shared" ca="1" si="398"/>
        <v>0.99991807861947524</v>
      </c>
      <c r="M699" s="24">
        <f t="shared" ca="1" si="398"/>
        <v>-1.6376242643973402</v>
      </c>
      <c r="N699" s="24">
        <f ca="1">SQRT(Inputs!$B$38)*C699+SQRT(1-Inputs!$B$38)*_xlfn.NORM.S.INV(RAND())</f>
        <v>2.407126446257668E-2</v>
      </c>
      <c r="O699" s="24">
        <f ca="1">SQRT(Inputs!$B$38)*D699+SQRT(1-Inputs!$B$38)*_xlfn.NORM.S.INV(RAND())</f>
        <v>-1.0504952630707485</v>
      </c>
      <c r="P699" s="24">
        <f ca="1">SQRT(Inputs!$B$38)*E699+SQRT(1-Inputs!$B$38)*_xlfn.NORM.S.INV(RAND())</f>
        <v>-6.9033707481822026E-3</v>
      </c>
      <c r="Q699" s="24">
        <f ca="1">SQRT(Inputs!$B$38)*F699+SQRT(1-Inputs!$B$38)*_xlfn.NORM.S.INV(RAND())</f>
        <v>2.1501288717719533</v>
      </c>
      <c r="R699" s="24">
        <f ca="1">SQRT(Inputs!$B$38)*G699+SQRT(1-Inputs!$B$38)*_xlfn.NORM.S.INV(RAND())</f>
        <v>-0.64157576000296457</v>
      </c>
      <c r="S699" s="24">
        <f ca="1">SQRT(Inputs!$B$38)*H699+SQRT(1-Inputs!$B$38)*_xlfn.NORM.S.INV(RAND())</f>
        <v>-0.96738661088290301</v>
      </c>
      <c r="T699" s="24">
        <f ca="1">SQRT(Inputs!$B$38)*I699+SQRT(1-Inputs!$B$38)*_xlfn.NORM.S.INV(RAND())</f>
        <v>0.40239140908041438</v>
      </c>
      <c r="U699" s="24">
        <f ca="1">SQRT(Inputs!$B$38)*J699+SQRT(1-Inputs!$B$38)*_xlfn.NORM.S.INV(RAND())</f>
        <v>0.3974560059575542</v>
      </c>
      <c r="V699" s="24">
        <f ca="1">SQRT(Inputs!$B$38)*K699+SQRT(1-Inputs!$B$38)*_xlfn.NORM.S.INV(RAND())</f>
        <v>9.6805654947036163E-2</v>
      </c>
      <c r="W699" s="24">
        <f ca="1">SQRT(Inputs!$B$38)*L699+SQRT(1-Inputs!$B$38)*_xlfn.NORM.S.INV(RAND())</f>
        <v>-0.20721842236130694</v>
      </c>
      <c r="X699" s="24">
        <f ca="1">SQRT(Inputs!$B$38)*M699+SQRT(1-Inputs!$B$38)*_xlfn.NORM.S.INV(RAND())</f>
        <v>-0.41987336963440025</v>
      </c>
      <c r="Y699" s="24">
        <f ca="1">SQRT(Inputs!$B$38)*C699+SQRT(1-Inputs!$B$38)*_xlfn.NORM.S.INV(RAND())</f>
        <v>0.54977920971026606</v>
      </c>
      <c r="Z699" s="24">
        <f ca="1">SQRT(Inputs!$B$38)*D699+SQRT(1-Inputs!$B$38)*_xlfn.NORM.S.INV(RAND())</f>
        <v>-0.50536565125155353</v>
      </c>
      <c r="AA699" s="24">
        <f ca="1">SQRT(Inputs!$B$38)*E699+SQRT(1-Inputs!$B$38)*_xlfn.NORM.S.INV(RAND())</f>
        <v>0.76710802704957093</v>
      </c>
      <c r="AB699" s="24">
        <f ca="1">SQRT(Inputs!$B$38)*F699+SQRT(1-Inputs!$B$38)*_xlfn.NORM.S.INV(RAND())</f>
        <v>1.7485052470716043</v>
      </c>
      <c r="AC699" s="24">
        <f ca="1">SQRT(Inputs!$B$38)*G699+SQRT(1-Inputs!$B$38)*_xlfn.NORM.S.INV(RAND())</f>
        <v>-0.40913755312804656</v>
      </c>
      <c r="AD699" s="24">
        <f ca="1">SQRT(Inputs!$B$38)*H699+SQRT(1-Inputs!$B$38)*_xlfn.NORM.S.INV(RAND())</f>
        <v>5.2929285495386919E-2</v>
      </c>
      <c r="AE699" s="24">
        <f ca="1">SQRT(Inputs!$B$38)*I699+SQRT(1-Inputs!$B$38)*_xlfn.NORM.S.INV(RAND())</f>
        <v>0.16900011459119091</v>
      </c>
      <c r="AF699" s="24">
        <f ca="1">SQRT(Inputs!$B$38)*J699+SQRT(1-Inputs!$B$38)*_xlfn.NORM.S.INV(RAND())</f>
        <v>0.15041977916276328</v>
      </c>
      <c r="AG699" s="24">
        <f ca="1">SQRT(Inputs!$B$38)*K699+SQRT(1-Inputs!$B$38)*_xlfn.NORM.S.INV(RAND())</f>
        <v>-1.4226831794936196E-2</v>
      </c>
      <c r="AH699" s="24">
        <f ca="1">SQRT(Inputs!$B$38)*L699+SQRT(1-Inputs!$B$38)*_xlfn.NORM.S.INV(RAND())</f>
        <v>0.41520405679417532</v>
      </c>
      <c r="AI699" s="24">
        <f ca="1">SQRT(Inputs!$B$38)*M699+SQRT(1-Inputs!$B$38)*_xlfn.NORM.S.INV(RAND())</f>
        <v>-1.6383847700812004</v>
      </c>
      <c r="AJ699" s="24">
        <f ca="1">SQRT(Inputs!$B$38)*C699+SQRT(1-Inputs!$B$38)*_xlfn.NORM.S.INV(RAND())</f>
        <v>1.3386963931407994</v>
      </c>
      <c r="AK699" s="24">
        <f ca="1">SQRT(Inputs!$B$38)*D699+SQRT(1-Inputs!$B$38)*_xlfn.NORM.S.INV(RAND())</f>
        <v>1.433101157505023</v>
      </c>
      <c r="AL699" s="24">
        <f ca="1">SQRT(Inputs!$B$38)*E699+SQRT(1-Inputs!$B$38)*_xlfn.NORM.S.INV(RAND())</f>
        <v>0.75628493471000136</v>
      </c>
      <c r="AM699" s="24">
        <f ca="1">SQRT(Inputs!$B$38)*F699+SQRT(1-Inputs!$B$38)*_xlfn.NORM.S.INV(RAND())</f>
        <v>2.0088255010867626</v>
      </c>
      <c r="AN699" s="24">
        <f ca="1">SQRT(Inputs!$B$38)*G699+SQRT(1-Inputs!$B$38)*_xlfn.NORM.S.INV(RAND())</f>
        <v>-0.14443292524351536</v>
      </c>
      <c r="AO699" s="24">
        <f ca="1">SQRT(Inputs!$B$38)*H699+SQRT(1-Inputs!$B$38)*_xlfn.NORM.S.INV(RAND())</f>
        <v>-1.4065470291100093</v>
      </c>
      <c r="AP699" s="24">
        <f ca="1">SQRT(Inputs!$B$38)*I699+SQRT(1-Inputs!$B$38)*_xlfn.NORM.S.INV(RAND())</f>
        <v>-0.65865472868816621</v>
      </c>
      <c r="AQ699" s="24">
        <f ca="1">SQRT(Inputs!$B$38)*J699+SQRT(1-Inputs!$B$38)*_xlfn.NORM.S.INV(RAND())</f>
        <v>1.4513627304276628</v>
      </c>
      <c r="AR699" s="24">
        <f ca="1">SQRT(Inputs!$B$38)*K699+SQRT(1-Inputs!$B$38)*_xlfn.NORM.S.INV(RAND())</f>
        <v>1.1594461116543859</v>
      </c>
      <c r="AS699" s="24">
        <f ca="1">SQRT(Inputs!$B$38)*L699+SQRT(1-Inputs!$B$38)*_xlfn.NORM.S.INV(RAND())</f>
        <v>1.6446983858097626</v>
      </c>
      <c r="AT699" s="24">
        <f ca="1">SQRT(Inputs!$B$38)*M699+SQRT(1-Inputs!$B$38)*_xlfn.NORM.S.INV(RAND())</f>
        <v>-1.0158291705684914</v>
      </c>
      <c r="AU699" s="15">
        <f ca="1">Inputs!$B$6*EXP($B$8-0.5*C$5^2+C$5*N699)</f>
        <v>4981.6124651492037</v>
      </c>
      <c r="AV699" s="15">
        <f t="shared" ca="1" si="365"/>
        <v>5195.9531609902097</v>
      </c>
      <c r="AW699" s="15">
        <f t="shared" ca="1" si="366"/>
        <v>6329.6476593021562</v>
      </c>
      <c r="AX699" s="15">
        <f t="shared" ca="1" si="367"/>
        <v>10109.285651711047</v>
      </c>
      <c r="AY699" s="15">
        <f t="shared" ca="1" si="368"/>
        <v>11462.701701331565</v>
      </c>
      <c r="AZ699" s="15">
        <f t="shared" ca="1" si="369"/>
        <v>12602.551884910019</v>
      </c>
      <c r="BA699" s="15">
        <f t="shared" ca="1" si="370"/>
        <v>16085.668941688409</v>
      </c>
      <c r="BB699" s="15">
        <f t="shared" ca="1" si="371"/>
        <v>20493.808794174984</v>
      </c>
      <c r="BC699" s="15">
        <f t="shared" ca="1" si="372"/>
        <v>25335.347295034917</v>
      </c>
      <c r="BD699" s="15">
        <f t="shared" ca="1" si="373"/>
        <v>30442.403953316512</v>
      </c>
      <c r="BE699" s="15">
        <f t="shared" ca="1" si="374"/>
        <v>35903.636274776938</v>
      </c>
      <c r="BF699" s="15">
        <f ca="1">Inputs!$B$13*EXP($B$9-0.5*C$6^2+C$6*Y699)</f>
        <v>15423.717324676374</v>
      </c>
      <c r="BG699" s="15">
        <f t="shared" ca="1" si="375"/>
        <v>17159.16959573044</v>
      </c>
      <c r="BH699" s="15">
        <f t="shared" ca="1" si="376"/>
        <v>23809.902721309052</v>
      </c>
      <c r="BI699" s="15">
        <f t="shared" ca="1" si="377"/>
        <v>38148.164923778459</v>
      </c>
      <c r="BJ699" s="15">
        <f t="shared" ca="1" si="378"/>
        <v>44088.80999816829</v>
      </c>
      <c r="BK699" s="15">
        <f t="shared" ca="1" si="379"/>
        <v>54501.986389274054</v>
      </c>
      <c r="BL699" s="15">
        <f t="shared" ca="1" si="380"/>
        <v>68431.53972885439</v>
      </c>
      <c r="BM699" s="15">
        <f t="shared" ca="1" si="381"/>
        <v>85703.746115201706</v>
      </c>
      <c r="BN699" s="15">
        <f t="shared" ca="1" si="382"/>
        <v>105225.32530362037</v>
      </c>
      <c r="BO699" s="15">
        <f t="shared" ca="1" si="383"/>
        <v>135870.76798826756</v>
      </c>
      <c r="BP699" s="15">
        <f t="shared" ca="1" si="384"/>
        <v>138900.21167629882</v>
      </c>
      <c r="BQ699" s="15">
        <f ca="1">Inputs!$B$20*EXP($B$10-0.5*C$7^2+C$7*AJ699)</f>
        <v>6896.3055604553601</v>
      </c>
      <c r="BR699" s="15">
        <f t="shared" ca="1" si="385"/>
        <v>14750.716277827862</v>
      </c>
      <c r="BS699" s="15">
        <f t="shared" ca="1" si="386"/>
        <v>25099.957954706293</v>
      </c>
      <c r="BT699" s="15">
        <f t="shared" ca="1" si="387"/>
        <v>58618.292970797091</v>
      </c>
      <c r="BU699" s="15">
        <f t="shared" ca="1" si="388"/>
        <v>78447.824174335066</v>
      </c>
      <c r="BV699" s="15">
        <f t="shared" ca="1" si="389"/>
        <v>79501.116425460801</v>
      </c>
      <c r="BW699" s="15">
        <f t="shared" ca="1" si="390"/>
        <v>96503.53511906146</v>
      </c>
      <c r="BX699" s="15">
        <f t="shared" ca="1" si="391"/>
        <v>180558.60979789612</v>
      </c>
      <c r="BY699" s="15">
        <f t="shared" ca="1" si="392"/>
        <v>315826.69003901456</v>
      </c>
      <c r="BZ699" s="15">
        <f t="shared" ca="1" si="393"/>
        <v>599596.7918805395</v>
      </c>
      <c r="CA699" s="15">
        <f t="shared" ca="1" si="394"/>
        <v>703146.34000227833</v>
      </c>
      <c r="CB699" s="15">
        <f ca="1">(AU699*DCF!C$10-DCF!C$5*MAX(AU699*DCF!C$10,0)-MAX(AU699-Inputs!$B$6,0)/Inputs!$B$10)*DCF!C$6</f>
        <v>1042.9361703271013</v>
      </c>
      <c r="CC699" s="15">
        <f ca="1">(AV699*DCF!D$10-DCF!D$5*MAX(AV699*DCF!D$10,0)-MAX(AV699-AU699,0)/Inputs!$B$10)*DCF!D$6</f>
        <v>1214.217012577868</v>
      </c>
      <c r="CD699" s="15">
        <f ca="1">(AW699*DCF!E$10-DCF!E$5*MAX(AW699*DCF!E$10,0)-MAX(AW699-AV699,0)/Inputs!$B$10)*DCF!E$6</f>
        <v>1206.059935811684</v>
      </c>
      <c r="CE699" s="15">
        <f ca="1">(AX699*DCF!F$10-DCF!F$5*MAX(AX699*DCF!F$10,0)-MAX(AX699-AW699,0)/Inputs!$B$10)*DCF!F$6</f>
        <v>1420.3919887651889</v>
      </c>
      <c r="CF699" s="15">
        <f ca="1">(AY699*DCF!G$10-DCF!G$5*MAX(AY699*DCF!G$10,0)-MAX(AY699-AX699,0)/Inputs!$B$10)*DCF!G$6</f>
        <v>2101.6233681118915</v>
      </c>
      <c r="CG699" s="15">
        <f ca="1">(AZ699*DCF!H$10-DCF!H$5*MAX(AZ699*DCF!H$10,0)-MAX(AZ699-AY699,0)/Inputs!$B$10)*DCF!H$6</f>
        <v>2244.393653427263</v>
      </c>
      <c r="CH699" s="15">
        <f ca="1">(BA699*DCF!I$10-DCF!I$5*MAX(BA699*DCF!I$10,0)-MAX(BA699-AZ699,0)/Inputs!$B$10)*DCF!I$6</f>
        <v>2366.9116739531655</v>
      </c>
      <c r="CI699" s="15">
        <f ca="1">(BB699*DCF!J$10-DCF!J$5*MAX(BB699*DCF!J$10,0)-MAX(BB699-BA699,0)/Inputs!$B$10)*DCF!J$6</f>
        <v>2848.8041870337547</v>
      </c>
      <c r="CJ699" s="15">
        <f ca="1">(BC699*DCF!K$10-DCF!K$5*MAX(BC699*DCF!K$10,0)-MAX(BC699-BB699,0)/Inputs!$B$10)*DCF!K$6</f>
        <v>3400.8423381196585</v>
      </c>
      <c r="CK699" s="15">
        <f ca="1">(BD699*DCF!L$10-DCF!L$5*MAX(BD699*DCF!L$10,0)-MAX(BD699-BC699,0)/Inputs!$B$10)*DCF!L$6</f>
        <v>3930.8682915472677</v>
      </c>
      <c r="CL699" s="15">
        <f ca="1">(BE699*DCF!M$10-DCF!M$5*MAX(BE699*DCF!M$10,0)-MAX(BE699-BD699,0)/Inputs!$B$10)*DCF!M$6</f>
        <v>4414.0649041148681</v>
      </c>
      <c r="CM699" s="15">
        <f ca="1">(BF699*DCF!C$28-DCF!C$5*MAX(BF699*DCF!C$28,0)-MAX(BF699-Inputs!$B$13,0)/Inputs!$B$17)*DCF!C$6</f>
        <v>3774.9500962531451</v>
      </c>
      <c r="CN699" s="15">
        <f ca="1">(BG699*DCF!D$28-DCF!D$5*MAX(BG699*DCF!D$28,0)-MAX(BG699-BF699,0)/Inputs!$B$17)*DCF!D$6</f>
        <v>4683.5196625278968</v>
      </c>
      <c r="CO699" s="15">
        <f ca="1">(BH699*DCF!E$28-DCF!E$5*MAX(BH699*DCF!E$28,0)-MAX(BH699-BG699,0)/Inputs!$B$17)*DCF!E$6</f>
        <v>5432.6204672028516</v>
      </c>
      <c r="CP699" s="15">
        <f ca="1">(BI699*DCF!F$28-DCF!F$5*MAX(BI699*DCF!F$28,0)-MAX(BI699-BH699,0)/Inputs!$B$17)*DCF!F$6</f>
        <v>7745.7146537578592</v>
      </c>
      <c r="CQ699" s="15">
        <f ca="1">(BJ699*DCF!G$28-DCF!G$5*MAX(BJ699*DCF!G$28,0)-MAX(BJ699-BI699,0)/Inputs!$B$17)*DCF!G$6</f>
        <v>10440.018439757519</v>
      </c>
      <c r="CR699" s="15">
        <f ca="1">(BK699*DCF!H$28-DCF!H$5*MAX(BK699*DCF!H$28,0)-MAX(BK699-BJ699,0)/Inputs!$B$17)*DCF!H$6</f>
        <v>11861.02715919601</v>
      </c>
      <c r="CS699" s="15">
        <f ca="1">(BL699*DCF!I$28-DCF!I$5*MAX(BL699*DCF!I$28,0)-MAX(BL699-BK699,0)/Inputs!$B$17)*DCF!I$6</f>
        <v>14092.566454809308</v>
      </c>
      <c r="CT699" s="15">
        <f ca="1">(BM699*DCF!J$28-DCF!J$5*MAX(BM699*DCF!J$28,0)-MAX(BM699-BL699,0)/Inputs!$B$17)*DCF!J$6</f>
        <v>16828.896729121334</v>
      </c>
      <c r="CU699" s="15">
        <f ca="1">(BN699*DCF!K$28-DCF!K$5*MAX(BN699*DCF!K$28,0)-MAX(BN699-BM699,0)/Inputs!$B$17)*DCF!K$6</f>
        <v>19830.690966618033</v>
      </c>
      <c r="CV699" s="15">
        <f ca="1">(BO699*DCF!L$28-DCF!L$5*MAX(BO699*DCF!L$28,0)-MAX(BO699-BN699,0)/Inputs!$B$17)*DCF!L$6</f>
        <v>23641.487183299396</v>
      </c>
      <c r="CW699" s="15">
        <f ca="1">(BP699*DCF!M$28-DCF!M$5*MAX(BP699*DCF!M$28,0)-MAX(BP699-BO699,0)/Inputs!$B$17)*DCF!M$6</f>
        <v>25817.493221809404</v>
      </c>
      <c r="CX699" s="15">
        <f ca="1">(BQ699*DCF!C$46-DCF!C$5*MAX(BQ699*DCF!C$46,0)-MAX(BQ699-Inputs!$B$20,0)/Inputs!$B$24)*DCF!C$6</f>
        <v>-3299.5188640568317</v>
      </c>
      <c r="CY699" s="15">
        <f ca="1">(BR699*DCF!D$46-DCF!D$5*MAX(BR699*DCF!D$46,0)-MAX(BR699-BQ699,0)/Inputs!$B$24)*DCF!D$6</f>
        <v>-5869.0151330493618</v>
      </c>
      <c r="CZ699" s="15">
        <f ca="1">(BS699*DCF!E$46-DCF!E$5*MAX(BS699*DCF!E$46,0)-MAX(BS699-BR699,0)/Inputs!$B$24)*DCF!E$6</f>
        <v>-7047.4998893581296</v>
      </c>
      <c r="DA699" s="15">
        <f ca="1">(BT699*DCF!F$46-DCF!F$5*MAX(BT699*DCF!F$46,0)-MAX(BT699-BS699,0)/Inputs!$B$24)*DCF!F$6</f>
        <v>-16474.040082010517</v>
      </c>
      <c r="DB699" s="15">
        <f ca="1">(BU699*DCF!G$46-DCF!G$5*MAX(BU699*DCF!G$46,0)-MAX(BU699-BT699,0)/Inputs!$B$24)*DCF!G$6</f>
        <v>-9309.092324420757</v>
      </c>
      <c r="DC699" s="15">
        <f ca="1">(BV699*DCF!H$46-DCF!H$5*MAX(BV699*DCF!H$46,0)-MAX(BV699-BU699,0)/Inputs!$B$24)*DCF!H$6</f>
        <v>-327.30411340862599</v>
      </c>
      <c r="DD699" s="15">
        <f ca="1">(BW699*DCF!I$46-DCF!I$5*MAX(BW699*DCF!I$46,0)-MAX(BW699-BV699,0)/Inputs!$B$24)*DCF!I$6</f>
        <v>-2651.9501134573911</v>
      </c>
      <c r="DE699" s="15">
        <f ca="1">(BX699*DCF!J$46-DCF!J$5*MAX(BX699*DCF!J$46,0)-MAX(BX699-BW699,0)/Inputs!$B$24)*DCF!J$6</f>
        <v>-14716.098309376554</v>
      </c>
      <c r="DF699" s="15">
        <f ca="1">(BY699*DCF!K$46-DCF!K$5*MAX(BY699*DCF!K$46,0)-MAX(BY699-BX699,0)/Inputs!$B$24)*DCF!K$6</f>
        <v>-15096.002783521597</v>
      </c>
      <c r="DG699" s="15">
        <f ca="1">(BZ699*DCF!L$46-DCF!L$5*MAX(BZ699*DCF!L$46,0)-MAX(BZ699-BY699,0)/Inputs!$B$24)*DCF!L$6</f>
        <v>-22770.762936152943</v>
      </c>
      <c r="DH699" s="15">
        <f ca="1">(CA699*DCF!M$46-DCF!M$5*MAX(CA699*DCF!M$46,0)-MAX(CA699-BZ699,0)/Inputs!$B$24)*DCF!M$6</f>
        <v>33476.237938556034</v>
      </c>
      <c r="DI699" s="15">
        <f ca="1">SUM(CB699:CL699)+BE699*DCF!M$10*(1+Inputs!$B$30)*(1-Inputs!$B$33)*(1-Inputs!$B$30/Inputs!$B$31)/(Inputs!$B$29-Inputs!$B$30)*DCF!M$6</f>
        <v>126111.40805293249</v>
      </c>
      <c r="DJ699" s="15">
        <f ca="1">SUM(CM699:CW699)+BP699*DCF!M$28*(1+Inputs!$B$30)*(1-Inputs!$B$33)*(1-Inputs!$B$30/Inputs!$B$31)/(Inputs!$B$29-Inputs!$B$30)*DCF!M$6</f>
        <v>659563.819514737</v>
      </c>
      <c r="DK699" s="15">
        <f ca="1">SUM(CX699:DH699)+CA699*DCF!M$46*(1+Inputs!$B$30)*(1-Inputs!$B$33)*(1-Inputs!$B$30/Inputs!$B$31)/(Inputs!$B$29-Inputs!$B$30)*DCF!M$6</f>
        <v>1023062.48804202</v>
      </c>
      <c r="DM699" s="15">
        <f ca="1">DI699+DJ699+DK699+Inputs!$B$34+Inputs!$B$36-Inputs!$B$35</f>
        <v>1885588.7156096895</v>
      </c>
    </row>
    <row r="700" spans="1:117" x14ac:dyDescent="0.75">
      <c r="A700" s="11">
        <v>687</v>
      </c>
      <c r="C700" s="24">
        <f t="shared" ca="1" si="398"/>
        <v>-1.3502156986037093</v>
      </c>
      <c r="D700" s="24">
        <f t="shared" ca="1" si="398"/>
        <v>-2.1939467547772766</v>
      </c>
      <c r="E700" s="24">
        <f t="shared" ca="1" si="398"/>
        <v>-0.68812346793547219</v>
      </c>
      <c r="F700" s="24">
        <f t="shared" ca="1" si="398"/>
        <v>-2.7258899402200729</v>
      </c>
      <c r="G700" s="24">
        <f t="shared" ca="1" si="398"/>
        <v>-0.24653633366464411</v>
      </c>
      <c r="H700" s="24">
        <f t="shared" ca="1" si="398"/>
        <v>1.4632176430550838</v>
      </c>
      <c r="I700" s="24">
        <f t="shared" ca="1" si="398"/>
        <v>1.6633543037452856</v>
      </c>
      <c r="J700" s="24">
        <f t="shared" ca="1" si="398"/>
        <v>-3.3546531873036051E-2</v>
      </c>
      <c r="K700" s="24">
        <f t="shared" ca="1" si="398"/>
        <v>1.4845386655527097</v>
      </c>
      <c r="L700" s="24">
        <f t="shared" ca="1" si="398"/>
        <v>9.5997541385412125E-2</v>
      </c>
      <c r="M700" s="24">
        <f t="shared" ca="1" si="398"/>
        <v>-0.34749541264018335</v>
      </c>
      <c r="N700" s="24">
        <f ca="1">SQRT(Inputs!$B$38)*C700+SQRT(1-Inputs!$B$38)*_xlfn.NORM.S.INV(RAND())</f>
        <v>-1.8611210295800902</v>
      </c>
      <c r="O700" s="24">
        <f ca="1">SQRT(Inputs!$B$38)*D700+SQRT(1-Inputs!$B$38)*_xlfn.NORM.S.INV(RAND())</f>
        <v>-2.352619707792396</v>
      </c>
      <c r="P700" s="24">
        <f ca="1">SQRT(Inputs!$B$38)*E700+SQRT(1-Inputs!$B$38)*_xlfn.NORM.S.INV(RAND())</f>
        <v>-0.9389029893751728</v>
      </c>
      <c r="Q700" s="24">
        <f ca="1">SQRT(Inputs!$B$38)*F700+SQRT(1-Inputs!$B$38)*_xlfn.NORM.S.INV(RAND())</f>
        <v>-2.6888917748724537</v>
      </c>
      <c r="R700" s="24">
        <f ca="1">SQRT(Inputs!$B$38)*G700+SQRT(1-Inputs!$B$38)*_xlfn.NORM.S.INV(RAND())</f>
        <v>0.28215057479606509</v>
      </c>
      <c r="S700" s="24">
        <f ca="1">SQRT(Inputs!$B$38)*H700+SQRT(1-Inputs!$B$38)*_xlfn.NORM.S.INV(RAND())</f>
        <v>-0.4258821764009203</v>
      </c>
      <c r="T700" s="24">
        <f ca="1">SQRT(Inputs!$B$38)*I700+SQRT(1-Inputs!$B$38)*_xlfn.NORM.S.INV(RAND())</f>
        <v>3.5704582747439026</v>
      </c>
      <c r="U700" s="24">
        <f ca="1">SQRT(Inputs!$B$38)*J700+SQRT(1-Inputs!$B$38)*_xlfn.NORM.S.INV(RAND())</f>
        <v>3.3971046883177362E-2</v>
      </c>
      <c r="V700" s="24">
        <f ca="1">SQRT(Inputs!$B$38)*K700+SQRT(1-Inputs!$B$38)*_xlfn.NORM.S.INV(RAND())</f>
        <v>7.9931960438716088E-3</v>
      </c>
      <c r="W700" s="24">
        <f ca="1">SQRT(Inputs!$B$38)*L700+SQRT(1-Inputs!$B$38)*_xlfn.NORM.S.INV(RAND())</f>
        <v>0.71373847327843487</v>
      </c>
      <c r="X700" s="24">
        <f ca="1">SQRT(Inputs!$B$38)*M700+SQRT(1-Inputs!$B$38)*_xlfn.NORM.S.INV(RAND())</f>
        <v>0.21918465518631405</v>
      </c>
      <c r="Y700" s="24">
        <f ca="1">SQRT(Inputs!$B$38)*C700+SQRT(1-Inputs!$B$38)*_xlfn.NORM.S.INV(RAND())</f>
        <v>0.71297648342158715</v>
      </c>
      <c r="Z700" s="24">
        <f ca="1">SQRT(Inputs!$B$38)*D700+SQRT(1-Inputs!$B$38)*_xlfn.NORM.S.INV(RAND())</f>
        <v>-0.96997246507334911</v>
      </c>
      <c r="AA700" s="24">
        <f ca="1">SQRT(Inputs!$B$38)*E700+SQRT(1-Inputs!$B$38)*_xlfn.NORM.S.INV(RAND())</f>
        <v>-0.39003316844609565</v>
      </c>
      <c r="AB700" s="24">
        <f ca="1">SQRT(Inputs!$B$38)*F700+SQRT(1-Inputs!$B$38)*_xlfn.NORM.S.INV(RAND())</f>
        <v>-0.70258057600973911</v>
      </c>
      <c r="AC700" s="24">
        <f ca="1">SQRT(Inputs!$B$38)*G700+SQRT(1-Inputs!$B$38)*_xlfn.NORM.S.INV(RAND())</f>
        <v>0.10349436097965034</v>
      </c>
      <c r="AD700" s="24">
        <f ca="1">SQRT(Inputs!$B$38)*H700+SQRT(1-Inputs!$B$38)*_xlfn.NORM.S.INV(RAND())</f>
        <v>0.48906130432969019</v>
      </c>
      <c r="AE700" s="24">
        <f ca="1">SQRT(Inputs!$B$38)*I700+SQRT(1-Inputs!$B$38)*_xlfn.NORM.S.INV(RAND())</f>
        <v>0.14582297986904913</v>
      </c>
      <c r="AF700" s="24">
        <f ca="1">SQRT(Inputs!$B$38)*J700+SQRT(1-Inputs!$B$38)*_xlfn.NORM.S.INV(RAND())</f>
        <v>-0.1617610877571807</v>
      </c>
      <c r="AG700" s="24">
        <f ca="1">SQRT(Inputs!$B$38)*K700+SQRT(1-Inputs!$B$38)*_xlfn.NORM.S.INV(RAND())</f>
        <v>0.85555507401383735</v>
      </c>
      <c r="AH700" s="24">
        <f ca="1">SQRT(Inputs!$B$38)*L700+SQRT(1-Inputs!$B$38)*_xlfn.NORM.S.INV(RAND())</f>
        <v>-3.0665385262887979E-2</v>
      </c>
      <c r="AI700" s="24">
        <f ca="1">SQRT(Inputs!$B$38)*M700+SQRT(1-Inputs!$B$38)*_xlfn.NORM.S.INV(RAND())</f>
        <v>-1.9737983480145049E-2</v>
      </c>
      <c r="AJ700" s="24">
        <f ca="1">SQRT(Inputs!$B$38)*C700+SQRT(1-Inputs!$B$38)*_xlfn.NORM.S.INV(RAND())</f>
        <v>0.3687672195185131</v>
      </c>
      <c r="AK700" s="24">
        <f ca="1">SQRT(Inputs!$B$38)*D700+SQRT(1-Inputs!$B$38)*_xlfn.NORM.S.INV(RAND())</f>
        <v>-1.1745965929698512</v>
      </c>
      <c r="AL700" s="24">
        <f ca="1">SQRT(Inputs!$B$38)*E700+SQRT(1-Inputs!$B$38)*_xlfn.NORM.S.INV(RAND())</f>
        <v>-0.71648574755975858</v>
      </c>
      <c r="AM700" s="24">
        <f ca="1">SQRT(Inputs!$B$38)*F700+SQRT(1-Inputs!$B$38)*_xlfn.NORM.S.INV(RAND())</f>
        <v>-1.6434327506751358</v>
      </c>
      <c r="AN700" s="24">
        <f ca="1">SQRT(Inputs!$B$38)*G700+SQRT(1-Inputs!$B$38)*_xlfn.NORM.S.INV(RAND())</f>
        <v>-1.0187674693651478</v>
      </c>
      <c r="AO700" s="24">
        <f ca="1">SQRT(Inputs!$B$38)*H700+SQRT(1-Inputs!$B$38)*_xlfn.NORM.S.INV(RAND())</f>
        <v>1.9007029760833203</v>
      </c>
      <c r="AP700" s="24">
        <f ca="1">SQRT(Inputs!$B$38)*I700+SQRT(1-Inputs!$B$38)*_xlfn.NORM.S.INV(RAND())</f>
        <v>-0.55543738099546669</v>
      </c>
      <c r="AQ700" s="24">
        <f ca="1">SQRT(Inputs!$B$38)*J700+SQRT(1-Inputs!$B$38)*_xlfn.NORM.S.INV(RAND())</f>
        <v>-2.7719912071796839E-2</v>
      </c>
      <c r="AR700" s="24">
        <f ca="1">SQRT(Inputs!$B$38)*K700+SQRT(1-Inputs!$B$38)*_xlfn.NORM.S.INV(RAND())</f>
        <v>1.8945216025326372</v>
      </c>
      <c r="AS700" s="24">
        <f ca="1">SQRT(Inputs!$B$38)*L700+SQRT(1-Inputs!$B$38)*_xlfn.NORM.S.INV(RAND())</f>
        <v>1.6705456414414694</v>
      </c>
      <c r="AT700" s="24">
        <f ca="1">SQRT(Inputs!$B$38)*M700+SQRT(1-Inputs!$B$38)*_xlfn.NORM.S.INV(RAND())</f>
        <v>0.67952285839789017</v>
      </c>
      <c r="AU700" s="15">
        <f ca="1">Inputs!$B$6*EXP($B$8-0.5*C$5^2+C$5*N700)</f>
        <v>3671.4686261321922</v>
      </c>
      <c r="AV700" s="15">
        <f t="shared" ca="1" si="365"/>
        <v>3162.188157278893</v>
      </c>
      <c r="AW700" s="15">
        <f t="shared" ca="1" si="366"/>
        <v>3397.0912066420528</v>
      </c>
      <c r="AX700" s="15">
        <f t="shared" ca="1" si="367"/>
        <v>2964.1089756789033</v>
      </c>
      <c r="AY700" s="15">
        <f t="shared" ca="1" si="368"/>
        <v>3743.7981111707472</v>
      </c>
      <c r="AZ700" s="15">
        <f t="shared" ca="1" si="369"/>
        <v>4368.9892030625388</v>
      </c>
      <c r="BA700" s="15">
        <f t="shared" ca="1" si="370"/>
        <v>7768.9111449072288</v>
      </c>
      <c r="BB700" s="15">
        <f t="shared" ca="1" si="371"/>
        <v>9543.9425952400816</v>
      </c>
      <c r="BC700" s="15">
        <f t="shared" ca="1" si="372"/>
        <v>11697.923292732967</v>
      </c>
      <c r="BD700" s="15">
        <f t="shared" ca="1" si="373"/>
        <v>15320.436162018368</v>
      </c>
      <c r="BE700" s="15">
        <f t="shared" ca="1" si="374"/>
        <v>19151.773393285657</v>
      </c>
      <c r="BF700" s="15">
        <f ca="1">Inputs!$B$13*EXP($B$9-0.5*C$6^2+C$6*Y700)</f>
        <v>15930.888431110976</v>
      </c>
      <c r="BG700" s="15">
        <f t="shared" ca="1" si="375"/>
        <v>16298.17716087137</v>
      </c>
      <c r="BH700" s="15">
        <f t="shared" ca="1" si="376"/>
        <v>18665.963260814358</v>
      </c>
      <c r="BI700" s="15">
        <f t="shared" ca="1" si="377"/>
        <v>20507.854400095668</v>
      </c>
      <c r="BJ700" s="15">
        <f t="shared" ca="1" si="378"/>
        <v>25519.169336634928</v>
      </c>
      <c r="BK700" s="15">
        <f t="shared" ca="1" si="379"/>
        <v>33476.292538562659</v>
      </c>
      <c r="BL700" s="15">
        <f t="shared" ca="1" si="380"/>
        <v>41906.067146260895</v>
      </c>
      <c r="BM700" s="15">
        <f t="shared" ca="1" si="381"/>
        <v>50486.796865566779</v>
      </c>
      <c r="BN700" s="15">
        <f t="shared" ca="1" si="382"/>
        <v>68796.329406129327</v>
      </c>
      <c r="BO700" s="15">
        <f t="shared" ca="1" si="383"/>
        <v>84345.597638279753</v>
      </c>
      <c r="BP700" s="15">
        <f t="shared" ca="1" si="384"/>
        <v>103581.73497428805</v>
      </c>
      <c r="BQ700" s="15">
        <f ca="1">Inputs!$B$20*EXP($B$10-0.5*C$7^2+C$7*AJ700)</f>
        <v>4888.9069723217262</v>
      </c>
      <c r="BR700" s="15">
        <f t="shared" ca="1" si="385"/>
        <v>4568.2119698148326</v>
      </c>
      <c r="BS700" s="15">
        <f t="shared" ca="1" si="386"/>
        <v>5092.2123292095475</v>
      </c>
      <c r="BT700" s="15">
        <f t="shared" ca="1" si="387"/>
        <v>4562.1222912050898</v>
      </c>
      <c r="BU700" s="15">
        <f t="shared" ca="1" si="388"/>
        <v>4941.2199368909523</v>
      </c>
      <c r="BV700" s="15">
        <f t="shared" ca="1" si="389"/>
        <v>10549.391843047939</v>
      </c>
      <c r="BW700" s="15">
        <f t="shared" ca="1" si="390"/>
        <v>13088.351847731356</v>
      </c>
      <c r="BX700" s="15">
        <f t="shared" ca="1" si="391"/>
        <v>18204.715420707929</v>
      </c>
      <c r="BY700" s="15">
        <f t="shared" ca="1" si="392"/>
        <v>36651.594897051757</v>
      </c>
      <c r="BZ700" s="15">
        <f t="shared" ca="1" si="393"/>
        <v>69914.449597545507</v>
      </c>
      <c r="CA700" s="15">
        <f t="shared" ca="1" si="394"/>
        <v>110813.14002530491</v>
      </c>
      <c r="CB700" s="15">
        <f ca="1">(AU700*DCF!C$10-DCF!C$5*MAX(AU700*DCF!C$10,0)-MAX(AU700-Inputs!$B$6,0)/Inputs!$B$10)*DCF!C$6</f>
        <v>942.8666112764804</v>
      </c>
      <c r="CC700" s="15">
        <f ca="1">(AV700*DCF!D$10-DCF!D$5*MAX(AV700*DCF!D$10,0)-MAX(AV700-AU700,0)/Inputs!$B$10)*DCF!D$6</f>
        <v>770.76194021517551</v>
      </c>
      <c r="CD700" s="15">
        <f ca="1">(AW700*DCF!E$10-DCF!E$5*MAX(AW700*DCF!E$10,0)-MAX(AW700-AV700,0)/Inputs!$B$10)*DCF!E$6</f>
        <v>731.42438802705442</v>
      </c>
      <c r="CE700" s="15">
        <f ca="1">(AX700*DCF!F$10-DCF!F$5*MAX(AX700*DCF!F$10,0)-MAX(AX700-AW700,0)/Inputs!$B$10)*DCF!F$6</f>
        <v>647.06026553993718</v>
      </c>
      <c r="CF700" s="15">
        <f ca="1">(AY700*DCF!G$10-DCF!G$5*MAX(AY700*DCF!G$10,0)-MAX(AY700-AX700,0)/Inputs!$B$10)*DCF!G$6</f>
        <v>621.50186963057774</v>
      </c>
      <c r="CG700" s="15">
        <f ca="1">(AZ700*DCF!H$10-DCF!H$5*MAX(AZ700*DCF!H$10,0)-MAX(AZ700-AY700,0)/Inputs!$B$10)*DCF!H$6</f>
        <v>737.2285011739317</v>
      </c>
      <c r="CH700" s="15">
        <f ca="1">(BA700*DCF!I$10-DCF!I$5*MAX(BA700*DCF!I$10,0)-MAX(BA700-AZ700,0)/Inputs!$B$10)*DCF!I$6</f>
        <v>861.39033447457166</v>
      </c>
      <c r="CI700" s="15">
        <f ca="1">(BB700*DCF!J$10-DCF!J$5*MAX(BB700*DCF!J$10,0)-MAX(BB700-BA700,0)/Inputs!$B$10)*DCF!J$6</f>
        <v>1368.7859282581173</v>
      </c>
      <c r="CJ700" s="15">
        <f ca="1">(BC700*DCF!K$10-DCF!K$5*MAX(BC700*DCF!K$10,0)-MAX(BC700-BB700,0)/Inputs!$B$10)*DCF!K$6</f>
        <v>1581.6532723630655</v>
      </c>
      <c r="CK700" s="15">
        <f ca="1">(BD700*DCF!L$10-DCF!L$5*MAX(BD700*DCF!L$10,0)-MAX(BD700-BC700,0)/Inputs!$B$10)*DCF!L$6</f>
        <v>1842.1635385502084</v>
      </c>
      <c r="CL700" s="15">
        <f ca="1">(BE700*DCF!M$10-DCF!M$5*MAX(BE700*DCF!M$10,0)-MAX(BE700-BD700,0)/Inputs!$B$10)*DCF!M$6</f>
        <v>2244.8687659635907</v>
      </c>
      <c r="CM700" s="15">
        <f ca="1">(BF700*DCF!C$28-DCF!C$5*MAX(BF700*DCF!C$28,0)-MAX(BF700-Inputs!$B$13,0)/Inputs!$B$17)*DCF!C$6</f>
        <v>3812.6058060622918</v>
      </c>
      <c r="CN700" s="15">
        <f ca="1">(BG700*DCF!D$28-DCF!D$5*MAX(BG700*DCF!D$28,0)-MAX(BG700-BF700,0)/Inputs!$B$17)*DCF!D$6</f>
        <v>4721.8295458364018</v>
      </c>
      <c r="CO700" s="15">
        <f ca="1">(BH700*DCF!E$28-DCF!E$5*MAX(BH700*DCF!E$28,0)-MAX(BH700-BG700,0)/Inputs!$B$17)*DCF!E$6</f>
        <v>4819.875121643121</v>
      </c>
      <c r="CP700" s="15">
        <f ca="1">(BI700*DCF!F$28-DCF!F$5*MAX(BI700*DCF!F$28,0)-MAX(BI700-BH700,0)/Inputs!$B$17)*DCF!F$6</f>
        <v>5231.996879837021</v>
      </c>
      <c r="CQ700" s="15">
        <f ca="1">(BJ700*DCF!G$28-DCF!G$5*MAX(BJ700*DCF!G$28,0)-MAX(BJ700-BI700,0)/Inputs!$B$17)*DCF!G$6</f>
        <v>5778.2884311906555</v>
      </c>
      <c r="CR700" s="15">
        <f ca="1">(BK700*DCF!H$28-DCF!H$5*MAX(BK700*DCF!H$28,0)-MAX(BK700-BJ700,0)/Inputs!$B$17)*DCF!H$6</f>
        <v>7042.742839174658</v>
      </c>
      <c r="CS700" s="15">
        <f ca="1">(BL700*DCF!I$28-DCF!I$5*MAX(BL700*DCF!I$28,0)-MAX(BL700-BK700,0)/Inputs!$B$17)*DCF!I$6</f>
        <v>8644.4078725486306</v>
      </c>
      <c r="CT700" s="15">
        <f ca="1">(BM700*DCF!J$28-DCF!J$5*MAX(BM700*DCF!J$28,0)-MAX(BM700-BL700,0)/Inputs!$B$17)*DCF!J$6</f>
        <v>10125.01226808894</v>
      </c>
      <c r="CU700" s="15">
        <f ca="1">(BN700*DCF!K$28-DCF!K$5*MAX(BN700*DCF!K$28,0)-MAX(BN700-BM700,0)/Inputs!$B$17)*DCF!K$6</f>
        <v>12285.957408109827</v>
      </c>
      <c r="CV700" s="15">
        <f ca="1">(BO700*DCF!L$28-DCF!L$5*MAX(BO700*DCF!L$28,0)-MAX(BO700-BN700,0)/Inputs!$B$17)*DCF!L$6</f>
        <v>15069.291503618451</v>
      </c>
      <c r="CW700" s="15">
        <f ca="1">(BP700*DCF!M$28-DCF!M$5*MAX(BP700*DCF!M$28,0)-MAX(BP700-BO700,0)/Inputs!$B$17)*DCF!M$6</f>
        <v>17478.246507650605</v>
      </c>
      <c r="CX700" s="15">
        <f ca="1">(BQ700*DCF!C$46-DCF!C$5*MAX(BQ700*DCF!C$46,0)-MAX(BQ700-Inputs!$B$20,0)/Inputs!$B$24)*DCF!C$6</f>
        <v>-1908.7115281674778</v>
      </c>
      <c r="CY700" s="15">
        <f ca="1">(BR700*DCF!D$46-DCF!D$5*MAX(BR700*DCF!D$46,0)-MAX(BR700-BQ700,0)/Inputs!$B$24)*DCF!D$6</f>
        <v>-779.68725116713324</v>
      </c>
      <c r="CZ700" s="15">
        <f ca="1">(BS700*DCF!E$46-DCF!E$5*MAX(BS700*DCF!E$46,0)-MAX(BS700-BR700,0)/Inputs!$B$24)*DCF!E$6</f>
        <v>-808.70949030755787</v>
      </c>
      <c r="DA700" s="15">
        <f ca="1">(BT700*DCF!F$46-DCF!F$5*MAX(BT700*DCF!F$46,0)-MAX(BT700-BS700,0)/Inputs!$B$24)*DCF!F$6</f>
        <v>-332.24258918297755</v>
      </c>
      <c r="DB700" s="15">
        <f ca="1">(BU700*DCF!G$46-DCF!G$5*MAX(BU700*DCF!G$46,0)-MAX(BU700-BT700,0)/Inputs!$B$24)*DCF!G$6</f>
        <v>-293.73383397226689</v>
      </c>
      <c r="DC700" s="15">
        <f ca="1">(BV700*DCF!H$46-DCF!H$5*MAX(BV700*DCF!H$46,0)-MAX(BV700-BU700,0)/Inputs!$B$24)*DCF!H$6</f>
        <v>-1742.7050579989104</v>
      </c>
      <c r="DD700" s="15">
        <f ca="1">(BW700*DCF!I$46-DCF!I$5*MAX(BW700*DCF!I$46,0)-MAX(BW700-BV700,0)/Inputs!$B$24)*DCF!I$6</f>
        <v>-426.55663769134026</v>
      </c>
      <c r="DE700" s="15">
        <f ca="1">(BX700*DCF!J$46-DCF!J$5*MAX(BX700*DCF!J$46,0)-MAX(BX700-BW700,0)/Inputs!$B$24)*DCF!J$6</f>
        <v>-593.1385749620955</v>
      </c>
      <c r="DF700" s="15">
        <f ca="1">(BY700*DCF!K$46-DCF!K$5*MAX(BY700*DCF!K$46,0)-MAX(BY700-BX700,0)/Inputs!$B$24)*DCF!K$6</f>
        <v>-2425.332769606724</v>
      </c>
      <c r="DG700" s="15">
        <f ca="1">(BZ700*DCF!L$46-DCF!L$5*MAX(BZ700*DCF!L$46,0)-MAX(BZ700-BY700,0)/Inputs!$B$24)*DCF!L$6</f>
        <v>-2694.6318913648151</v>
      </c>
      <c r="DH700" s="15">
        <f ca="1">(CA700*DCF!M$46-DCF!M$5*MAX(CA700*DCF!M$46,0)-MAX(CA700-BZ700,0)/Inputs!$B$24)*DCF!M$6</f>
        <v>137.19042967859323</v>
      </c>
      <c r="DI700" s="15">
        <f ca="1">SUM(CB700:CL700)+BE700*DCF!M$10*(1+Inputs!$B$30)*(1-Inputs!$B$33)*(1-Inputs!$B$30/Inputs!$B$31)/(Inputs!$B$29-Inputs!$B$30)*DCF!M$6</f>
        <v>65649.344024971535</v>
      </c>
      <c r="DJ700" s="15">
        <f ca="1">SUM(CM700:CW700)+BP700*DCF!M$28*(1+Inputs!$B$30)*(1-Inputs!$B$33)*(1-Inputs!$B$30/Inputs!$B$31)/(Inputs!$B$29-Inputs!$B$30)*DCF!M$6</f>
        <v>479369.37173054443</v>
      </c>
      <c r="DK700" s="15">
        <f ca="1">SUM(CX700:DH700)+CA700*DCF!M$46*(1+Inputs!$B$30)*(1-Inputs!$B$33)*(1-Inputs!$B$30/Inputs!$B$31)/(Inputs!$B$29-Inputs!$B$30)*DCF!M$6</f>
        <v>159461.98193997954</v>
      </c>
      <c r="DM700" s="15">
        <f ca="1">DI700+DJ700+DK700+Inputs!$B$34+Inputs!$B$36-Inputs!$B$35</f>
        <v>781331.69769549556</v>
      </c>
    </row>
    <row r="701" spans="1:117" x14ac:dyDescent="0.75">
      <c r="A701" s="11">
        <v>688</v>
      </c>
      <c r="C701" s="24">
        <f t="shared" ca="1" si="398"/>
        <v>-0.22512607137024152</v>
      </c>
      <c r="D701" s="24">
        <f t="shared" ca="1" si="398"/>
        <v>0.31799908246225939</v>
      </c>
      <c r="E701" s="24">
        <f t="shared" ca="1" si="398"/>
        <v>1.1298900668315242</v>
      </c>
      <c r="F701" s="24">
        <f t="shared" ca="1" si="398"/>
        <v>3.6020878063722256E-2</v>
      </c>
      <c r="G701" s="24">
        <f t="shared" ca="1" si="398"/>
        <v>0.65864253607548529</v>
      </c>
      <c r="H701" s="24">
        <f t="shared" ca="1" si="398"/>
        <v>1.5088778066383699</v>
      </c>
      <c r="I701" s="24">
        <f t="shared" ca="1" si="398"/>
        <v>-1.6914281878137909</v>
      </c>
      <c r="J701" s="24">
        <f t="shared" ca="1" si="398"/>
        <v>-0.29769336444905281</v>
      </c>
      <c r="K701" s="24">
        <f t="shared" ca="1" si="398"/>
        <v>0.39107141950310914</v>
      </c>
      <c r="L701" s="24">
        <f t="shared" ca="1" si="398"/>
        <v>1.3172834372719298</v>
      </c>
      <c r="M701" s="24">
        <f t="shared" ca="1" si="398"/>
        <v>0.57452461285780665</v>
      </c>
      <c r="N701" s="24">
        <f ca="1">SQRT(Inputs!$B$38)*C701+SQRT(1-Inputs!$B$38)*_xlfn.NORM.S.INV(RAND())</f>
        <v>0.78220837696513956</v>
      </c>
      <c r="O701" s="24">
        <f ca="1">SQRT(Inputs!$B$38)*D701+SQRT(1-Inputs!$B$38)*_xlfn.NORM.S.INV(RAND())</f>
        <v>-0.50341932094517627</v>
      </c>
      <c r="P701" s="24">
        <f ca="1">SQRT(Inputs!$B$38)*E701+SQRT(1-Inputs!$B$38)*_xlfn.NORM.S.INV(RAND())</f>
        <v>0.97379589109616216</v>
      </c>
      <c r="Q701" s="24">
        <f ca="1">SQRT(Inputs!$B$38)*F701+SQRT(1-Inputs!$B$38)*_xlfn.NORM.S.INV(RAND())</f>
        <v>0.34471200300359556</v>
      </c>
      <c r="R701" s="24">
        <f ca="1">SQRT(Inputs!$B$38)*G701+SQRT(1-Inputs!$B$38)*_xlfn.NORM.S.INV(RAND())</f>
        <v>-0.28828938887016414</v>
      </c>
      <c r="S701" s="24">
        <f ca="1">SQRT(Inputs!$B$38)*H701+SQRT(1-Inputs!$B$38)*_xlfn.NORM.S.INV(RAND())</f>
        <v>0.61806613814303035</v>
      </c>
      <c r="T701" s="24">
        <f ca="1">SQRT(Inputs!$B$38)*I701+SQRT(1-Inputs!$B$38)*_xlfn.NORM.S.INV(RAND())</f>
        <v>-0.52964160973563912</v>
      </c>
      <c r="U701" s="24">
        <f ca="1">SQRT(Inputs!$B$38)*J701+SQRT(1-Inputs!$B$38)*_xlfn.NORM.S.INV(RAND())</f>
        <v>0.46267404757338981</v>
      </c>
      <c r="V701" s="24">
        <f ca="1">SQRT(Inputs!$B$38)*K701+SQRT(1-Inputs!$B$38)*_xlfn.NORM.S.INV(RAND())</f>
        <v>0.86425759640872779</v>
      </c>
      <c r="W701" s="24">
        <f ca="1">SQRT(Inputs!$B$38)*L701+SQRT(1-Inputs!$B$38)*_xlfn.NORM.S.INV(RAND())</f>
        <v>2.9878909531070534</v>
      </c>
      <c r="X701" s="24">
        <f ca="1">SQRT(Inputs!$B$38)*M701+SQRT(1-Inputs!$B$38)*_xlfn.NORM.S.INV(RAND())</f>
        <v>0.84911017324572091</v>
      </c>
      <c r="Y701" s="24">
        <f ca="1">SQRT(Inputs!$B$38)*C701+SQRT(1-Inputs!$B$38)*_xlfn.NORM.S.INV(RAND())</f>
        <v>-0.2402828346311518</v>
      </c>
      <c r="Z701" s="24">
        <f ca="1">SQRT(Inputs!$B$38)*D701+SQRT(1-Inputs!$B$38)*_xlfn.NORM.S.INV(RAND())</f>
        <v>-8.7946763150090201E-2</v>
      </c>
      <c r="AA701" s="24">
        <f ca="1">SQRT(Inputs!$B$38)*E701+SQRT(1-Inputs!$B$38)*_xlfn.NORM.S.INV(RAND())</f>
        <v>-7.2692779982425959E-2</v>
      </c>
      <c r="AB701" s="24">
        <f ca="1">SQRT(Inputs!$B$38)*F701+SQRT(1-Inputs!$B$38)*_xlfn.NORM.S.INV(RAND())</f>
        <v>-1.8371094209034597</v>
      </c>
      <c r="AC701" s="24">
        <f ca="1">SQRT(Inputs!$B$38)*G701+SQRT(1-Inputs!$B$38)*_xlfn.NORM.S.INV(RAND())</f>
        <v>-1.1046927011122736</v>
      </c>
      <c r="AD701" s="24">
        <f ca="1">SQRT(Inputs!$B$38)*H701+SQRT(1-Inputs!$B$38)*_xlfn.NORM.S.INV(RAND())</f>
        <v>-0.8107972313798808</v>
      </c>
      <c r="AE701" s="24">
        <f ca="1">SQRT(Inputs!$B$38)*I701+SQRT(1-Inputs!$B$38)*_xlfn.NORM.S.INV(RAND())</f>
        <v>-2.1731049367803301</v>
      </c>
      <c r="AF701" s="24">
        <f ca="1">SQRT(Inputs!$B$38)*J701+SQRT(1-Inputs!$B$38)*_xlfn.NORM.S.INV(RAND())</f>
        <v>0.60933819440615355</v>
      </c>
      <c r="AG701" s="24">
        <f ca="1">SQRT(Inputs!$B$38)*K701+SQRT(1-Inputs!$B$38)*_xlfn.NORM.S.INV(RAND())</f>
        <v>0.76320393587746826</v>
      </c>
      <c r="AH701" s="24">
        <f ca="1">SQRT(Inputs!$B$38)*L701+SQRT(1-Inputs!$B$38)*_xlfn.NORM.S.INV(RAND())</f>
        <v>0.20008768791778353</v>
      </c>
      <c r="AI701" s="24">
        <f ca="1">SQRT(Inputs!$B$38)*M701+SQRT(1-Inputs!$B$38)*_xlfn.NORM.S.INV(RAND())</f>
        <v>0.10649857001940483</v>
      </c>
      <c r="AJ701" s="24">
        <f ca="1">SQRT(Inputs!$B$38)*C701+SQRT(1-Inputs!$B$38)*_xlfn.NORM.S.INV(RAND())</f>
        <v>0.35106369698244333</v>
      </c>
      <c r="AK701" s="24">
        <f ca="1">SQRT(Inputs!$B$38)*D701+SQRT(1-Inputs!$B$38)*_xlfn.NORM.S.INV(RAND())</f>
        <v>-0.85401591068003269</v>
      </c>
      <c r="AL701" s="24">
        <f ca="1">SQRT(Inputs!$B$38)*E701+SQRT(1-Inputs!$B$38)*_xlfn.NORM.S.INV(RAND())</f>
        <v>0.33039135400988867</v>
      </c>
      <c r="AM701" s="24">
        <f ca="1">SQRT(Inputs!$B$38)*F701+SQRT(1-Inputs!$B$38)*_xlfn.NORM.S.INV(RAND())</f>
        <v>-0.82250733036678192</v>
      </c>
      <c r="AN701" s="24">
        <f ca="1">SQRT(Inputs!$B$38)*G701+SQRT(1-Inputs!$B$38)*_xlfn.NORM.S.INV(RAND())</f>
        <v>0.3386513860495004</v>
      </c>
      <c r="AO701" s="24">
        <f ca="1">SQRT(Inputs!$B$38)*H701+SQRT(1-Inputs!$B$38)*_xlfn.NORM.S.INV(RAND())</f>
        <v>1.1080656484427311</v>
      </c>
      <c r="AP701" s="24">
        <f ca="1">SQRT(Inputs!$B$38)*I701+SQRT(1-Inputs!$B$38)*_xlfn.NORM.S.INV(RAND())</f>
        <v>-0.41063645292969086</v>
      </c>
      <c r="AQ701" s="24">
        <f ca="1">SQRT(Inputs!$B$38)*J701+SQRT(1-Inputs!$B$38)*_xlfn.NORM.S.INV(RAND())</f>
        <v>0.81554117177771968</v>
      </c>
      <c r="AR701" s="24">
        <f ca="1">SQRT(Inputs!$B$38)*K701+SQRT(1-Inputs!$B$38)*_xlfn.NORM.S.INV(RAND())</f>
        <v>1.4907825764468026</v>
      </c>
      <c r="AS701" s="24">
        <f ca="1">SQRT(Inputs!$B$38)*L701+SQRT(1-Inputs!$B$38)*_xlfn.NORM.S.INV(RAND())</f>
        <v>0.690220282387072</v>
      </c>
      <c r="AT701" s="24">
        <f ca="1">SQRT(Inputs!$B$38)*M701+SQRT(1-Inputs!$B$38)*_xlfn.NORM.S.INV(RAND())</f>
        <v>0.80440439134665542</v>
      </c>
      <c r="AU701" s="15">
        <f ca="1">Inputs!$B$6*EXP($B$8-0.5*C$5^2+C$5*N701)</f>
        <v>5632.0619177659273</v>
      </c>
      <c r="AV701" s="15">
        <f t="shared" ca="1" si="365"/>
        <v>6366.4355372675982</v>
      </c>
      <c r="AW701" s="15">
        <f t="shared" ca="1" si="366"/>
        <v>8852.3422808451123</v>
      </c>
      <c r="AX701" s="15">
        <f t="shared" ca="1" si="367"/>
        <v>11283.437360955859</v>
      </c>
      <c r="AY701" s="15">
        <f t="shared" ca="1" si="368"/>
        <v>13332.965536635227</v>
      </c>
      <c r="AZ701" s="15">
        <f t="shared" ca="1" si="369"/>
        <v>17455.060547132427</v>
      </c>
      <c r="BA701" s="15">
        <f t="shared" ca="1" si="370"/>
        <v>20208.690613464492</v>
      </c>
      <c r="BB701" s="15">
        <f t="shared" ca="1" si="371"/>
        <v>25915.493536635724</v>
      </c>
      <c r="BC701" s="15">
        <f t="shared" ca="1" si="372"/>
        <v>34501.429671821053</v>
      </c>
      <c r="BD701" s="15">
        <f t="shared" ca="1" si="373"/>
        <v>55895.650728614644</v>
      </c>
      <c r="BE701" s="15">
        <f t="shared" ca="1" si="374"/>
        <v>74000.220319846136</v>
      </c>
      <c r="BF701" s="15">
        <f ca="1">Inputs!$B$13*EXP($B$9-0.5*C$6^2+C$6*Y701)</f>
        <v>13187.619003822374</v>
      </c>
      <c r="BG701" s="15">
        <f t="shared" ca="1" si="375"/>
        <v>15819.179940263009</v>
      </c>
      <c r="BH701" s="15">
        <f t="shared" ca="1" si="376"/>
        <v>19096.495234541071</v>
      </c>
      <c r="BI701" s="15">
        <f t="shared" ca="1" si="377"/>
        <v>17619.125232754715</v>
      </c>
      <c r="BJ701" s="15">
        <f t="shared" ca="1" si="378"/>
        <v>18420.278667836028</v>
      </c>
      <c r="BK701" s="15">
        <f t="shared" ca="1" si="379"/>
        <v>20244.693626208566</v>
      </c>
      <c r="BL701" s="15">
        <f t="shared" ca="1" si="380"/>
        <v>18764.600984053213</v>
      </c>
      <c r="BM701" s="15">
        <f t="shared" ca="1" si="381"/>
        <v>24879.525714528034</v>
      </c>
      <c r="BN701" s="15">
        <f t="shared" ca="1" si="382"/>
        <v>33529.20211590598</v>
      </c>
      <c r="BO701" s="15">
        <f t="shared" ca="1" si="383"/>
        <v>42224.971150261503</v>
      </c>
      <c r="BP701" s="15">
        <f t="shared" ca="1" si="384"/>
        <v>52601.904103929577</v>
      </c>
      <c r="BQ701" s="15">
        <f ca="1">Inputs!$B$20*EXP($B$10-0.5*C$7^2+C$7*AJ701)</f>
        <v>4858.3050526968791</v>
      </c>
      <c r="BR701" s="15">
        <f t="shared" ca="1" si="385"/>
        <v>5026.1423341201253</v>
      </c>
      <c r="BS701" s="15">
        <f t="shared" ca="1" si="386"/>
        <v>7567.8530265625959</v>
      </c>
      <c r="BT701" s="15">
        <f t="shared" ca="1" si="387"/>
        <v>8409.316244354477</v>
      </c>
      <c r="BU701" s="15">
        <f t="shared" ca="1" si="388"/>
        <v>12649.515832093393</v>
      </c>
      <c r="BV701" s="15">
        <f t="shared" ca="1" si="389"/>
        <v>22589.718268678076</v>
      </c>
      <c r="BW701" s="15">
        <f t="shared" ca="1" si="390"/>
        <v>28898.691436913683</v>
      </c>
      <c r="BX701" s="15">
        <f t="shared" ca="1" si="391"/>
        <v>47598.742064085731</v>
      </c>
      <c r="BY701" s="15">
        <f t="shared" ca="1" si="392"/>
        <v>88706.872935847554</v>
      </c>
      <c r="BZ701" s="15">
        <f t="shared" ca="1" si="393"/>
        <v>141307.13965509157</v>
      </c>
      <c r="CA701" s="15">
        <f t="shared" ca="1" si="394"/>
        <v>228995.04764738656</v>
      </c>
      <c r="CB701" s="15">
        <f ca="1">(AU701*DCF!C$10-DCF!C$5*MAX(AU701*DCF!C$10,0)-MAX(AU701-Inputs!$B$6,0)/Inputs!$B$10)*DCF!C$6</f>
        <v>1038.2983497932987</v>
      </c>
      <c r="CC701" s="15">
        <f ca="1">(AV701*DCF!D$10-DCF!D$5*MAX(AV701*DCF!D$10,0)-MAX(AV701-AU701,0)/Inputs!$B$10)*DCF!D$6</f>
        <v>1372.7177438314927</v>
      </c>
      <c r="CD701" s="15">
        <f ca="1">(AW701*DCF!E$10-DCF!E$5*MAX(AW701*DCF!E$10,0)-MAX(AW701-AV701,0)/Inputs!$B$10)*DCF!E$6</f>
        <v>1483.9357709963199</v>
      </c>
      <c r="CE701" s="15">
        <f ca="1">(AX701*DCF!F$10-DCF!F$5*MAX(AX701*DCF!F$10,0)-MAX(AX701-AW701,0)/Inputs!$B$10)*DCF!F$6</f>
        <v>1957.3057814167016</v>
      </c>
      <c r="CF701" s="15">
        <f ca="1">(AY701*DCF!G$10-DCF!G$5*MAX(AY701*DCF!G$10,0)-MAX(AY701-AX701,0)/Inputs!$B$10)*DCF!G$6</f>
        <v>2353.1674649547435</v>
      </c>
      <c r="CG701" s="15">
        <f ca="1">(AZ701*DCF!H$10-DCF!H$5*MAX(AZ701*DCF!H$10,0)-MAX(AZ701-AY701,0)/Inputs!$B$10)*DCF!H$6</f>
        <v>2656.9606579872684</v>
      </c>
      <c r="CH701" s="15">
        <f ca="1">(BA701*DCF!I$10-DCF!I$5*MAX(BA701*DCF!I$10,0)-MAX(BA701-AZ701,0)/Inputs!$B$10)*DCF!I$6</f>
        <v>3239.6987504429685</v>
      </c>
      <c r="CI701" s="15">
        <f ca="1">(BB701*DCF!J$10-DCF!J$5*MAX(BB701*DCF!J$10,0)-MAX(BB701-BA701,0)/Inputs!$B$10)*DCF!J$6</f>
        <v>3582.3868807945373</v>
      </c>
      <c r="CJ701" s="15">
        <f ca="1">(BC701*DCF!K$10-DCF!K$5*MAX(BC701*DCF!K$10,0)-MAX(BC701-BB701,0)/Inputs!$B$10)*DCF!K$6</f>
        <v>4352.2757240510164</v>
      </c>
      <c r="CK701" s="15">
        <f ca="1">(BD701*DCF!L$10-DCF!L$5*MAX(BD701*DCF!L$10,0)-MAX(BD701-BC701,0)/Inputs!$B$10)*DCF!L$6</f>
        <v>5663.5078544571534</v>
      </c>
      <c r="CL701" s="15">
        <f ca="1">(BE701*DCF!M$10-DCF!M$5*MAX(BE701*DCF!M$10,0)-MAX(BE701-BD701,0)/Inputs!$B$10)*DCF!M$6</f>
        <v>8279.6039261064761</v>
      </c>
      <c r="CM701" s="15">
        <f ca="1">(BF701*DCF!C$28-DCF!C$5*MAX(BF701*DCF!C$28,0)-MAX(BF701-Inputs!$B$13,0)/Inputs!$B$17)*DCF!C$6</f>
        <v>3608.9274888796022</v>
      </c>
      <c r="CN701" s="15">
        <f ca="1">(BG701*DCF!D$28-DCF!D$5*MAX(BG701*DCF!D$28,0)-MAX(BG701-BF701,0)/Inputs!$B$17)*DCF!D$6</f>
        <v>4097.6807391538277</v>
      </c>
      <c r="CO701" s="15">
        <f ca="1">(BH701*DCF!E$28-DCF!E$5*MAX(BH701*DCF!E$28,0)-MAX(BH701-BG701,0)/Inputs!$B$17)*DCF!E$6</f>
        <v>4762.5537581136641</v>
      </c>
      <c r="CP701" s="15">
        <f ca="1">(BI701*DCF!F$28-DCF!F$5*MAX(BI701*DCF!F$28,0)-MAX(BI701-BH701,0)/Inputs!$B$17)*DCF!F$6</f>
        <v>4783.1283977381536</v>
      </c>
      <c r="CQ701" s="15">
        <f ca="1">(BJ701*DCF!G$28-DCF!G$5*MAX(BJ701*DCF!G$28,0)-MAX(BJ701-BI701,0)/Inputs!$B$17)*DCF!G$6</f>
        <v>4644.5349612704858</v>
      </c>
      <c r="CR701" s="15">
        <f ca="1">(BK701*DCF!H$28-DCF!H$5*MAX(BK701*DCF!H$28,0)-MAX(BK701-BJ701,0)/Inputs!$B$17)*DCF!H$6</f>
        <v>4723.2732029941926</v>
      </c>
      <c r="CS701" s="15">
        <f ca="1">(BL701*DCF!I$28-DCF!I$5*MAX(BL701*DCF!I$28,0)-MAX(BL701-BK701,0)/Inputs!$B$17)*DCF!I$6</f>
        <v>4412.552911331526</v>
      </c>
      <c r="CT701" s="15">
        <f ca="1">(BM701*DCF!J$28-DCF!J$5*MAX(BM701*DCF!J$28,0)-MAX(BM701-BL701,0)/Inputs!$B$17)*DCF!J$6</f>
        <v>4739.4105761339551</v>
      </c>
      <c r="CU701" s="15">
        <f ca="1">(BN701*DCF!K$28-DCF!K$5*MAX(BN701*DCF!K$28,0)-MAX(BN701-BM701,0)/Inputs!$B$17)*DCF!K$6</f>
        <v>6021.3351567155205</v>
      </c>
      <c r="CV701" s="15">
        <f ca="1">(BO701*DCF!L$28-DCF!L$5*MAX(BO701*DCF!L$28,0)-MAX(BO701-BN701,0)/Inputs!$B$17)*DCF!L$6</f>
        <v>7440.8272749761181</v>
      </c>
      <c r="CW701" s="15">
        <f ca="1">(BP701*DCF!M$28-DCF!M$5*MAX(BP701*DCF!M$28,0)-MAX(BP701-BO701,0)/Inputs!$B$17)*DCF!M$6</f>
        <v>8812.3976212413381</v>
      </c>
      <c r="CX701" s="15">
        <f ca="1">(BQ701*DCF!C$46-DCF!C$5*MAX(BQ701*DCF!C$46,0)-MAX(BQ701-Inputs!$B$20,0)/Inputs!$B$24)*DCF!C$6</f>
        <v>-1887.5092743858283</v>
      </c>
      <c r="CY701" s="15">
        <f ca="1">(BR701*DCF!D$46-DCF!D$5*MAX(BR701*DCF!D$46,0)-MAX(BR701-BQ701,0)/Inputs!$B$24)*DCF!D$6</f>
        <v>-929.46006008727818</v>
      </c>
      <c r="CZ701" s="15">
        <f ca="1">(BS701*DCF!E$46-DCF!E$5*MAX(BS701*DCF!E$46,0)-MAX(BS701-BR701,0)/Inputs!$B$24)*DCF!E$6</f>
        <v>-1896.7841797839355</v>
      </c>
      <c r="DA701" s="15">
        <f ca="1">(BT701*DCF!F$46-DCF!F$5*MAX(BT701*DCF!F$46,0)-MAX(BT701-BS701,0)/Inputs!$B$24)*DCF!F$6</f>
        <v>-918.82293494649218</v>
      </c>
      <c r="DB701" s="15">
        <f ca="1">(BU701*DCF!G$46-DCF!G$5*MAX(BU701*DCF!G$46,0)-MAX(BU701-BT701,0)/Inputs!$B$24)*DCF!G$6</f>
        <v>-1851.8240854007979</v>
      </c>
      <c r="DC701" s="15">
        <f ca="1">(BV701*DCF!H$46-DCF!H$5*MAX(BV701*DCF!H$46,0)-MAX(BV701-BU701,0)/Inputs!$B$24)*DCF!H$6</f>
        <v>-3088.8570025378804</v>
      </c>
      <c r="DD701" s="15">
        <f ca="1">(BW701*DCF!I$46-DCF!I$5*MAX(BW701*DCF!I$46,0)-MAX(BW701-BV701,0)/Inputs!$B$24)*DCF!I$6</f>
        <v>-1143.6356514770744</v>
      </c>
      <c r="DE701" s="15">
        <f ca="1">(BX701*DCF!J$46-DCF!J$5*MAX(BX701*DCF!J$46,0)-MAX(BX701-BW701,0)/Inputs!$B$24)*DCF!J$6</f>
        <v>-2962.312346120907</v>
      </c>
      <c r="DF701" s="15">
        <f ca="1">(BY701*DCF!K$46-DCF!K$5*MAX(BY701*DCF!K$46,0)-MAX(BY701-BX701,0)/Inputs!$B$24)*DCF!K$6</f>
        <v>-5003.1646594905606</v>
      </c>
      <c r="DG701" s="15">
        <f ca="1">(BZ701*DCF!L$46-DCF!L$5*MAX(BZ701*DCF!L$46,0)-MAX(BZ701-BY701,0)/Inputs!$B$24)*DCF!L$6</f>
        <v>-2135.7057259485318</v>
      </c>
      <c r="DH701" s="15">
        <f ca="1">(CA701*DCF!M$46-DCF!M$5*MAX(CA701*DCF!M$46,0)-MAX(CA701-BZ701,0)/Inputs!$B$24)*DCF!M$6</f>
        <v>-379.38789826229828</v>
      </c>
      <c r="DI701" s="15">
        <f ca="1">SUM(CB701:CL701)+BE701*DCF!M$10*(1+Inputs!$B$30)*(1-Inputs!$B$33)*(1-Inputs!$B$30/Inputs!$B$31)/(Inputs!$B$29-Inputs!$B$30)*DCF!M$6</f>
        <v>241923.45060657308</v>
      </c>
      <c r="DJ701" s="15">
        <f ca="1">SUM(CM701:CW701)+BP701*DCF!M$28*(1+Inputs!$B$30)*(1-Inputs!$B$33)*(1-Inputs!$B$30/Inputs!$B$31)/(Inputs!$B$29-Inputs!$B$30)*DCF!M$6</f>
        <v>253235.68170109118</v>
      </c>
      <c r="DK701" s="15">
        <f ca="1">SUM(CX701:DH701)+CA701*DCF!M$46*(1+Inputs!$B$30)*(1-Inputs!$B$33)*(1-Inputs!$B$30/Inputs!$B$31)/(Inputs!$B$29-Inputs!$B$30)*DCF!M$6</f>
        <v>331856.00604194374</v>
      </c>
      <c r="DM701" s="15">
        <f ca="1">DI701+DJ701+DK701+Inputs!$B$34+Inputs!$B$36-Inputs!$B$35</f>
        <v>903866.13834960805</v>
      </c>
    </row>
    <row r="702" spans="1:117" x14ac:dyDescent="0.75">
      <c r="A702" s="11">
        <v>689</v>
      </c>
      <c r="C702" s="24">
        <f t="shared" ca="1" si="398"/>
        <v>0.66246644370548657</v>
      </c>
      <c r="D702" s="24">
        <f t="shared" ca="1" si="398"/>
        <v>0.81800049161054589</v>
      </c>
      <c r="E702" s="24">
        <f t="shared" ca="1" si="398"/>
        <v>-1.3591682515133581</v>
      </c>
      <c r="F702" s="24">
        <f t="shared" ca="1" si="398"/>
        <v>-1.8023506917528049</v>
      </c>
      <c r="G702" s="24">
        <f t="shared" ca="1" si="398"/>
        <v>1.9173869460317483</v>
      </c>
      <c r="H702" s="24">
        <f t="shared" ca="1" si="398"/>
        <v>-0.40692251451721939</v>
      </c>
      <c r="I702" s="24">
        <f t="shared" ca="1" si="398"/>
        <v>-0.98056084256555054</v>
      </c>
      <c r="J702" s="24">
        <f t="shared" ca="1" si="398"/>
        <v>1.88271014778821</v>
      </c>
      <c r="K702" s="24">
        <f t="shared" ca="1" si="398"/>
        <v>-0.57092669777781735</v>
      </c>
      <c r="L702" s="24">
        <f t="shared" ca="1" si="398"/>
        <v>-1.4218343943751548</v>
      </c>
      <c r="M702" s="24">
        <f t="shared" ca="1" si="398"/>
        <v>2.4526715782418509</v>
      </c>
      <c r="N702" s="24">
        <f ca="1">SQRT(Inputs!$B$38)*C702+SQRT(1-Inputs!$B$38)*_xlfn.NORM.S.INV(RAND())</f>
        <v>1.8339030421228708</v>
      </c>
      <c r="O702" s="24">
        <f ca="1">SQRT(Inputs!$B$38)*D702+SQRT(1-Inputs!$B$38)*_xlfn.NORM.S.INV(RAND())</f>
        <v>-9.6212293363384715E-2</v>
      </c>
      <c r="P702" s="24">
        <f ca="1">SQRT(Inputs!$B$38)*E702+SQRT(1-Inputs!$B$38)*_xlfn.NORM.S.INV(RAND())</f>
        <v>-2.3037235835381358</v>
      </c>
      <c r="Q702" s="24">
        <f ca="1">SQRT(Inputs!$B$38)*F702+SQRT(1-Inputs!$B$38)*_xlfn.NORM.S.INV(RAND())</f>
        <v>-1.556223390557002</v>
      </c>
      <c r="R702" s="24">
        <f ca="1">SQRT(Inputs!$B$38)*G702+SQRT(1-Inputs!$B$38)*_xlfn.NORM.S.INV(RAND())</f>
        <v>0.34668031930039633</v>
      </c>
      <c r="S702" s="24">
        <f ca="1">SQRT(Inputs!$B$38)*H702+SQRT(1-Inputs!$B$38)*_xlfn.NORM.S.INV(RAND())</f>
        <v>1.6133269389236178</v>
      </c>
      <c r="T702" s="24">
        <f ca="1">SQRT(Inputs!$B$38)*I702+SQRT(1-Inputs!$B$38)*_xlfn.NORM.S.INV(RAND())</f>
        <v>0.48653376978249441</v>
      </c>
      <c r="U702" s="24">
        <f ca="1">SQRT(Inputs!$B$38)*J702+SQRT(1-Inputs!$B$38)*_xlfn.NORM.S.INV(RAND())</f>
        <v>1.6763735510290632</v>
      </c>
      <c r="V702" s="24">
        <f ca="1">SQRT(Inputs!$B$38)*K702+SQRT(1-Inputs!$B$38)*_xlfn.NORM.S.INV(RAND())</f>
        <v>-0.32838962675920191</v>
      </c>
      <c r="W702" s="24">
        <f ca="1">SQRT(Inputs!$B$38)*L702+SQRT(1-Inputs!$B$38)*_xlfn.NORM.S.INV(RAND())</f>
        <v>-0.67728977446079242</v>
      </c>
      <c r="X702" s="24">
        <f ca="1">SQRT(Inputs!$B$38)*M702+SQRT(1-Inputs!$B$38)*_xlfn.NORM.S.INV(RAND())</f>
        <v>1.2267795514389204</v>
      </c>
      <c r="Y702" s="24">
        <f ca="1">SQRT(Inputs!$B$38)*C702+SQRT(1-Inputs!$B$38)*_xlfn.NORM.S.INV(RAND())</f>
        <v>1.1216271269064155</v>
      </c>
      <c r="Z702" s="24">
        <f ca="1">SQRT(Inputs!$B$38)*D702+SQRT(1-Inputs!$B$38)*_xlfn.NORM.S.INV(RAND())</f>
        <v>0.19425949577343021</v>
      </c>
      <c r="AA702" s="24">
        <f ca="1">SQRT(Inputs!$B$38)*E702+SQRT(1-Inputs!$B$38)*_xlfn.NORM.S.INV(RAND())</f>
        <v>0.62209169564142675</v>
      </c>
      <c r="AB702" s="24">
        <f ca="1">SQRT(Inputs!$B$38)*F702+SQRT(1-Inputs!$B$38)*_xlfn.NORM.S.INV(RAND())</f>
        <v>-1.4833006002859204</v>
      </c>
      <c r="AC702" s="24">
        <f ca="1">SQRT(Inputs!$B$38)*G702+SQRT(1-Inputs!$B$38)*_xlfn.NORM.S.INV(RAND())</f>
        <v>1.2371940057141337</v>
      </c>
      <c r="AD702" s="24">
        <f ca="1">SQRT(Inputs!$B$38)*H702+SQRT(1-Inputs!$B$38)*_xlfn.NORM.S.INV(RAND())</f>
        <v>-0.17103976405400051</v>
      </c>
      <c r="AE702" s="24">
        <f ca="1">SQRT(Inputs!$B$38)*I702+SQRT(1-Inputs!$B$38)*_xlfn.NORM.S.INV(RAND())</f>
        <v>0.54096455626374251</v>
      </c>
      <c r="AF702" s="24">
        <f ca="1">SQRT(Inputs!$B$38)*J702+SQRT(1-Inputs!$B$38)*_xlfn.NORM.S.INV(RAND())</f>
        <v>2.2525713567362113</v>
      </c>
      <c r="AG702" s="24">
        <f ca="1">SQRT(Inputs!$B$38)*K702+SQRT(1-Inputs!$B$38)*_xlfn.NORM.S.INV(RAND())</f>
        <v>-2.8200756211762046E-2</v>
      </c>
      <c r="AH702" s="24">
        <f ca="1">SQRT(Inputs!$B$38)*L702+SQRT(1-Inputs!$B$38)*_xlfn.NORM.S.INV(RAND())</f>
        <v>-0.15601635621946996</v>
      </c>
      <c r="AI702" s="24">
        <f ca="1">SQRT(Inputs!$B$38)*M702+SQRT(1-Inputs!$B$38)*_xlfn.NORM.S.INV(RAND())</f>
        <v>1.2962855867331788</v>
      </c>
      <c r="AJ702" s="24">
        <f ca="1">SQRT(Inputs!$B$38)*C702+SQRT(1-Inputs!$B$38)*_xlfn.NORM.S.INV(RAND())</f>
        <v>1.4569433993352785</v>
      </c>
      <c r="AK702" s="24">
        <f ca="1">SQRT(Inputs!$B$38)*D702+SQRT(1-Inputs!$B$38)*_xlfn.NORM.S.INV(RAND())</f>
        <v>-0.28712700262792284</v>
      </c>
      <c r="AL702" s="24">
        <f ca="1">SQRT(Inputs!$B$38)*E702+SQRT(1-Inputs!$B$38)*_xlfn.NORM.S.INV(RAND())</f>
        <v>-1.5339459271867</v>
      </c>
      <c r="AM702" s="24">
        <f ca="1">SQRT(Inputs!$B$38)*F702+SQRT(1-Inputs!$B$38)*_xlfn.NORM.S.INV(RAND())</f>
        <v>-0.93224333060630349</v>
      </c>
      <c r="AN702" s="24">
        <f ca="1">SQRT(Inputs!$B$38)*G702+SQRT(1-Inputs!$B$38)*_xlfn.NORM.S.INV(RAND())</f>
        <v>-0.25359627339083368</v>
      </c>
      <c r="AO702" s="24">
        <f ca="1">SQRT(Inputs!$B$38)*H702+SQRT(1-Inputs!$B$38)*_xlfn.NORM.S.INV(RAND())</f>
        <v>1.4767757509163373</v>
      </c>
      <c r="AP702" s="24">
        <f ca="1">SQRT(Inputs!$B$38)*I702+SQRT(1-Inputs!$B$38)*_xlfn.NORM.S.INV(RAND())</f>
        <v>-0.62524658429481805</v>
      </c>
      <c r="AQ702" s="24">
        <f ca="1">SQRT(Inputs!$B$38)*J702+SQRT(1-Inputs!$B$38)*_xlfn.NORM.S.INV(RAND())</f>
        <v>2.2102619982749387</v>
      </c>
      <c r="AR702" s="24">
        <f ca="1">SQRT(Inputs!$B$38)*K702+SQRT(1-Inputs!$B$38)*_xlfn.NORM.S.INV(RAND())</f>
        <v>-0.31150987118961521</v>
      </c>
      <c r="AS702" s="24">
        <f ca="1">SQRT(Inputs!$B$38)*L702+SQRT(1-Inputs!$B$38)*_xlfn.NORM.S.INV(RAND())</f>
        <v>-1.1323359583334163</v>
      </c>
      <c r="AT702" s="24">
        <f ca="1">SQRT(Inputs!$B$38)*M702+SQRT(1-Inputs!$B$38)*_xlfn.NORM.S.INV(RAND())</f>
        <v>3.5337605244598995</v>
      </c>
      <c r="AU702" s="15">
        <f ca="1">Inputs!$B$6*EXP($B$8-0.5*C$5^2+C$5*N702)</f>
        <v>6677.3196862209197</v>
      </c>
      <c r="AV702" s="15">
        <f t="shared" ca="1" si="365"/>
        <v>8013.7054568732037</v>
      </c>
      <c r="AW702" s="15">
        <f t="shared" ca="1" si="366"/>
        <v>7161.5036313369019</v>
      </c>
      <c r="AX702" s="15">
        <f t="shared" ca="1" si="367"/>
        <v>7198.5847227660634</v>
      </c>
      <c r="AY702" s="15">
        <f t="shared" ca="1" si="368"/>
        <v>9160.9043070893531</v>
      </c>
      <c r="AZ702" s="15">
        <f t="shared" ca="1" si="369"/>
        <v>13382.293728006587</v>
      </c>
      <c r="BA702" s="15">
        <f t="shared" ca="1" si="370"/>
        <v>17232.001496809189</v>
      </c>
      <c r="BB702" s="15">
        <f t="shared" ca="1" si="371"/>
        <v>24955.558764166319</v>
      </c>
      <c r="BC702" s="15">
        <f t="shared" ca="1" si="372"/>
        <v>29610.536378564269</v>
      </c>
      <c r="BD702" s="15">
        <f t="shared" ca="1" si="373"/>
        <v>34048.935900792218</v>
      </c>
      <c r="BE702" s="15">
        <f t="shared" ca="1" si="374"/>
        <v>46654.926399395146</v>
      </c>
      <c r="BF702" s="15">
        <f ca="1">Inputs!$B$13*EXP($B$9-0.5*C$6^2+C$6*Y702)</f>
        <v>17275.234421513011</v>
      </c>
      <c r="BG702" s="15">
        <f t="shared" ca="1" si="375"/>
        <v>21805.003806226672</v>
      </c>
      <c r="BH702" s="15">
        <f t="shared" ca="1" si="376"/>
        <v>29537.372280768934</v>
      </c>
      <c r="BI702" s="15">
        <f t="shared" ca="1" si="377"/>
        <v>28777.520295600614</v>
      </c>
      <c r="BJ702" s="15">
        <f t="shared" ca="1" si="378"/>
        <v>42166.844241876985</v>
      </c>
      <c r="BK702" s="15">
        <f t="shared" ca="1" si="379"/>
        <v>50560.64383514136</v>
      </c>
      <c r="BL702" s="15">
        <f t="shared" ca="1" si="380"/>
        <v>66617.922052365262</v>
      </c>
      <c r="BM702" s="15">
        <f t="shared" ca="1" si="381"/>
        <v>108329.93892362714</v>
      </c>
      <c r="BN702" s="15">
        <f t="shared" ca="1" si="382"/>
        <v>132782.76571282331</v>
      </c>
      <c r="BO702" s="15">
        <f t="shared" ca="1" si="383"/>
        <v>160439.32766655047</v>
      </c>
      <c r="BP702" s="15">
        <f t="shared" ca="1" si="384"/>
        <v>228710.02858016547</v>
      </c>
      <c r="BQ702" s="15">
        <f ca="1">Inputs!$B$20*EXP($B$10-0.5*C$7^2+C$7*AJ702)</f>
        <v>7191.6886726685043</v>
      </c>
      <c r="BR702" s="15">
        <f t="shared" ca="1" si="385"/>
        <v>8907.7504063628658</v>
      </c>
      <c r="BS702" s="15">
        <f t="shared" ca="1" si="386"/>
        <v>7851.7410129812533</v>
      </c>
      <c r="BT702" s="15">
        <f t="shared" ca="1" si="387"/>
        <v>8477.1877219563739</v>
      </c>
      <c r="BU702" s="15">
        <f t="shared" ca="1" si="388"/>
        <v>11049.127296320026</v>
      </c>
      <c r="BV702" s="15">
        <f t="shared" ca="1" si="389"/>
        <v>21440.833648156335</v>
      </c>
      <c r="BW702" s="15">
        <f t="shared" ca="1" si="390"/>
        <v>26210.932718865384</v>
      </c>
      <c r="BX702" s="15">
        <f t="shared" ca="1" si="391"/>
        <v>57099.311867454104</v>
      </c>
      <c r="BY702" s="15">
        <f t="shared" ca="1" si="392"/>
        <v>75376.835133165063</v>
      </c>
      <c r="BZ702" s="15">
        <f t="shared" ca="1" si="393"/>
        <v>85888.588114923608</v>
      </c>
      <c r="CA702" s="15">
        <f t="shared" ca="1" si="394"/>
        <v>226065.38460589349</v>
      </c>
      <c r="CB702" s="15">
        <f ca="1">(AU702*DCF!C$10-DCF!C$5*MAX(AU702*DCF!C$10,0)-MAX(AU702-Inputs!$B$6,0)/Inputs!$B$10)*DCF!C$6</f>
        <v>1030.8454755966095</v>
      </c>
      <c r="CC702" s="15">
        <f ca="1">(AV702*DCF!D$10-DCF!D$5*MAX(AV702*DCF!D$10,0)-MAX(AV702-AU702,0)/Inputs!$B$10)*DCF!D$6</f>
        <v>1627.4437195671703</v>
      </c>
      <c r="CD702" s="15">
        <f ca="1">(AW702*DCF!E$10-DCF!E$5*MAX(AW702*DCF!E$10,0)-MAX(AW702-AV702,0)/Inputs!$B$10)*DCF!E$6</f>
        <v>1653.4771869325953</v>
      </c>
      <c r="CE702" s="15">
        <f ca="1">(AX702*DCF!F$10-DCF!F$5*MAX(AX702*DCF!F$10,0)-MAX(AX702-AW702,0)/Inputs!$B$10)*DCF!F$6</f>
        <v>1563.7239169377465</v>
      </c>
      <c r="CF702" s="15">
        <f ca="1">(AY702*DCF!G$10-DCF!G$5*MAX(AY702*DCF!G$10,0)-MAX(AY702-AX702,0)/Inputs!$B$10)*DCF!G$6</f>
        <v>1510.3195997021387</v>
      </c>
      <c r="CG702" s="15">
        <f ca="1">(AZ702*DCF!H$10-DCF!H$5*MAX(AZ702*DCF!H$10,0)-MAX(AZ702-AY702,0)/Inputs!$B$10)*DCF!H$6</f>
        <v>1848.5985560741399</v>
      </c>
      <c r="CH702" s="15">
        <f ca="1">(BA702*DCF!I$10-DCF!I$5*MAX(BA702*DCF!I$10,0)-MAX(BA702-AZ702,0)/Inputs!$B$10)*DCF!I$6</f>
        <v>2516.1710924853069</v>
      </c>
      <c r="CI702" s="15">
        <f ca="1">(BB702*DCF!J$10-DCF!J$5*MAX(BB702*DCF!J$10,0)-MAX(BB702-BA702,0)/Inputs!$B$10)*DCF!J$6</f>
        <v>3112.0539590613548</v>
      </c>
      <c r="CJ702" s="15">
        <f ca="1">(BC702*DCF!K$10-DCF!K$5*MAX(BC702*DCF!K$10,0)-MAX(BC702-BB702,0)/Inputs!$B$10)*DCF!K$6</f>
        <v>4115.1948047628312</v>
      </c>
      <c r="CK702" s="15">
        <f ca="1">(BD702*DCF!L$10-DCF!L$5*MAX(BD702*DCF!L$10,0)-MAX(BD702-BC702,0)/Inputs!$B$10)*DCF!L$6</f>
        <v>4561.2700851154341</v>
      </c>
      <c r="CL702" s="15">
        <f ca="1">(BE702*DCF!M$10-DCF!M$5*MAX(BE702*DCF!M$10,0)-MAX(BE702-BD702,0)/Inputs!$B$10)*DCF!M$6</f>
        <v>5077.6932930481025</v>
      </c>
      <c r="CM702" s="15">
        <f ca="1">(BF702*DCF!C$28-DCF!C$5*MAX(BF702*DCF!C$28,0)-MAX(BF702-Inputs!$B$13,0)/Inputs!$B$17)*DCF!C$6</f>
        <v>3912.4188708355236</v>
      </c>
      <c r="CN702" s="15">
        <f ca="1">(BG702*DCF!D$28-DCF!D$5*MAX(BG702*DCF!D$28,0)-MAX(BG702-BF702,0)/Inputs!$B$17)*DCF!D$6</f>
        <v>5455.6690294280197</v>
      </c>
      <c r="CO702" s="15">
        <f ca="1">(BH702*DCF!E$28-DCF!E$5*MAX(BH702*DCF!E$28,0)-MAX(BH702-BG702,0)/Inputs!$B$17)*DCF!E$6</f>
        <v>6841.5663934990216</v>
      </c>
      <c r="CP702" s="15">
        <f ca="1">(BI702*DCF!F$28-DCF!F$5*MAX(BI702*DCF!F$28,0)-MAX(BI702-BH702,0)/Inputs!$B$17)*DCF!F$6</f>
        <v>7812.3387355509822</v>
      </c>
      <c r="CQ702" s="15">
        <f ca="1">(BJ702*DCF!G$28-DCF!G$5*MAX(BJ702*DCF!G$28,0)-MAX(BJ702-BI702,0)/Inputs!$B$17)*DCF!G$6</f>
        <v>8688.5556400866935</v>
      </c>
      <c r="CR702" s="15">
        <f ca="1">(BK702*DCF!H$28-DCF!H$5*MAX(BK702*DCF!H$28,0)-MAX(BK702-BJ702,0)/Inputs!$B$17)*DCF!H$6</f>
        <v>11200.044145299053</v>
      </c>
      <c r="CS702" s="15">
        <f ca="1">(BL702*DCF!I$28-DCF!I$5*MAX(BL702*DCF!I$28,0)-MAX(BL702-BK702,0)/Inputs!$B$17)*DCF!I$6</f>
        <v>13360.694999960066</v>
      </c>
      <c r="CT702" s="15">
        <f ca="1">(BM702*DCF!J$28-DCF!J$5*MAX(BM702*DCF!J$28,0)-MAX(BM702-BL702,0)/Inputs!$B$17)*DCF!J$6</f>
        <v>18635.896845628635</v>
      </c>
      <c r="CU702" s="15">
        <f ca="1">(BN702*DCF!K$28-DCF!K$5*MAX(BN702*DCF!K$28,0)-MAX(BN702-BM702,0)/Inputs!$B$17)*DCF!K$6</f>
        <v>25046.348178222263</v>
      </c>
      <c r="CV702" s="15">
        <f ca="1">(BO702*DCF!L$28-DCF!L$5*MAX(BO702*DCF!L$28,0)-MAX(BO702-BN702,0)/Inputs!$B$17)*DCF!L$6</f>
        <v>28881.627368696354</v>
      </c>
      <c r="CW702" s="15">
        <f ca="1">(BP702*DCF!M$28-DCF!M$5*MAX(BP702*DCF!M$28,0)-MAX(BP702-BO702,0)/Inputs!$B$17)*DCF!M$6</f>
        <v>35895.717634468245</v>
      </c>
      <c r="CX702" s="15">
        <f ca="1">(BQ702*DCF!C$46-DCF!C$5*MAX(BQ702*DCF!C$46,0)-MAX(BQ702-Inputs!$B$20,0)/Inputs!$B$24)*DCF!C$6</f>
        <v>-3504.1722905324509</v>
      </c>
      <c r="CY702" s="15">
        <f ca="1">(BR702*DCF!D$46-DCF!D$5*MAX(BR702*DCF!D$46,0)-MAX(BR702-BQ702,0)/Inputs!$B$24)*DCF!D$6</f>
        <v>-2252.5745601030494</v>
      </c>
      <c r="CZ702" s="15">
        <f ca="1">(BS702*DCF!E$46-DCF!E$5*MAX(BS702*DCF!E$46,0)-MAX(BS702-BR702,0)/Inputs!$B$24)*DCF!E$6</f>
        <v>-928.48204569180768</v>
      </c>
      <c r="DA702" s="15">
        <f ca="1">(BT702*DCF!F$46-DCF!F$5*MAX(BT702*DCF!F$46,0)-MAX(BT702-BS702,0)/Inputs!$B$24)*DCF!F$6</f>
        <v>-845.10732539873118</v>
      </c>
      <c r="DB702" s="15">
        <f ca="1">(BU702*DCF!G$46-DCF!G$5*MAX(BU702*DCF!G$46,0)-MAX(BU702-BT702,0)/Inputs!$B$24)*DCF!G$6</f>
        <v>-1236.8204693328607</v>
      </c>
      <c r="DC702" s="15">
        <f ca="1">(BV702*DCF!H$46-DCF!H$5*MAX(BV702*DCF!H$46,0)-MAX(BV702-BU702,0)/Inputs!$B$24)*DCF!H$6</f>
        <v>-3229.1590777919364</v>
      </c>
      <c r="DD702" s="15">
        <f ca="1">(BW702*DCF!I$46-DCF!I$5*MAX(BW702*DCF!I$46,0)-MAX(BW702-BV702,0)/Inputs!$B$24)*DCF!I$6</f>
        <v>-763.95925955287601</v>
      </c>
      <c r="DE702" s="15">
        <f ca="1">(BX702*DCF!J$46-DCF!J$5*MAX(BX702*DCF!J$46,0)-MAX(BX702-BW702,0)/Inputs!$B$24)*DCF!J$6</f>
        <v>-5795.9353176085606</v>
      </c>
      <c r="DF702" s="15">
        <f ca="1">(BY702*DCF!K$46-DCF!K$5*MAX(BY702*DCF!K$46,0)-MAX(BY702-BX702,0)/Inputs!$B$24)*DCF!K$6</f>
        <v>-171.73019615265301</v>
      </c>
      <c r="DG702" s="15">
        <f ca="1">(BZ702*DCF!L$46-DCF!L$5*MAX(BZ702*DCF!L$46,0)-MAX(BZ702-BY702,0)/Inputs!$B$24)*DCF!L$6</f>
        <v>3558.2367340684732</v>
      </c>
      <c r="DH702" s="15">
        <f ca="1">(CA702*DCF!M$46-DCF!M$5*MAX(CA702*DCF!M$46,0)-MAX(CA702-BZ702,0)/Inputs!$B$24)*DCF!M$6</f>
        <v>-11582.189477850181</v>
      </c>
      <c r="DI702" s="15">
        <f ca="1">SUM(CB702:CL702)+BE702*DCF!M$10*(1+Inputs!$B$30)*(1-Inputs!$B$33)*(1-Inputs!$B$30/Inputs!$B$31)/(Inputs!$B$29-Inputs!$B$30)*DCF!M$6</f>
        <v>158458.06880633236</v>
      </c>
      <c r="DJ702" s="15">
        <f ca="1">SUM(CM702:CW702)+BP702*DCF!M$28*(1+Inputs!$B$30)*(1-Inputs!$B$33)*(1-Inputs!$B$30/Inputs!$B$31)/(Inputs!$B$29-Inputs!$B$30)*DCF!M$6</f>
        <v>1014401.5897291817</v>
      </c>
      <c r="DK702" s="15">
        <f ca="1">SUM(CX702:DH702)+CA702*DCF!M$46*(1+Inputs!$B$30)*(1-Inputs!$B$33)*(1-Inputs!$B$30/Inputs!$B$31)/(Inputs!$B$29-Inputs!$B$30)*DCF!M$6</f>
        <v>322771.97047151742</v>
      </c>
      <c r="DM702" s="15">
        <f ca="1">DI702+DJ702+DK702+Inputs!$B$34+Inputs!$B$36-Inputs!$B$35</f>
        <v>1572482.6290070314</v>
      </c>
    </row>
    <row r="703" spans="1:117" x14ac:dyDescent="0.75">
      <c r="A703" s="11">
        <v>690</v>
      </c>
      <c r="C703" s="24">
        <f t="shared" ca="1" si="398"/>
        <v>0.83571607720884866</v>
      </c>
      <c r="D703" s="24">
        <f t="shared" ca="1" si="398"/>
        <v>0.14165241786308219</v>
      </c>
      <c r="E703" s="24">
        <f t="shared" ca="1" si="398"/>
        <v>-1.4059263306383984</v>
      </c>
      <c r="F703" s="24">
        <f t="shared" ca="1" si="398"/>
        <v>0.73195741588274343</v>
      </c>
      <c r="G703" s="24">
        <f t="shared" ca="1" si="398"/>
        <v>0.63904446144596161</v>
      </c>
      <c r="H703" s="24">
        <f t="shared" ca="1" si="398"/>
        <v>-1.1802255423630446</v>
      </c>
      <c r="I703" s="24">
        <f t="shared" ca="1" si="398"/>
        <v>-0.86546480437115236</v>
      </c>
      <c r="J703" s="24">
        <f t="shared" ca="1" si="398"/>
        <v>-1.1478629431799248</v>
      </c>
      <c r="K703" s="24">
        <f t="shared" ca="1" si="398"/>
        <v>-0.94550318855552606</v>
      </c>
      <c r="L703" s="24">
        <f t="shared" ca="1" si="398"/>
        <v>0.69643353697319399</v>
      </c>
      <c r="M703" s="24">
        <f t="shared" ca="1" si="398"/>
        <v>2.6164524746148974</v>
      </c>
      <c r="N703" s="24">
        <f ca="1">SQRT(Inputs!$B$38)*C703+SQRT(1-Inputs!$B$38)*_xlfn.NORM.S.INV(RAND())</f>
        <v>1.0777609459101902</v>
      </c>
      <c r="O703" s="24">
        <f ca="1">SQRT(Inputs!$B$38)*D703+SQRT(1-Inputs!$B$38)*_xlfn.NORM.S.INV(RAND())</f>
        <v>-0.31995387313136714</v>
      </c>
      <c r="P703" s="24">
        <f ca="1">SQRT(Inputs!$B$38)*E703+SQRT(1-Inputs!$B$38)*_xlfn.NORM.S.INV(RAND())</f>
        <v>-1.1462136525844613</v>
      </c>
      <c r="Q703" s="24">
        <f ca="1">SQRT(Inputs!$B$38)*F703+SQRT(1-Inputs!$B$38)*_xlfn.NORM.S.INV(RAND())</f>
        <v>-1.2731045399572012</v>
      </c>
      <c r="R703" s="24">
        <f ca="1">SQRT(Inputs!$B$38)*G703+SQRT(1-Inputs!$B$38)*_xlfn.NORM.S.INV(RAND())</f>
        <v>0.41745996194973811</v>
      </c>
      <c r="S703" s="24">
        <f ca="1">SQRT(Inputs!$B$38)*H703+SQRT(1-Inputs!$B$38)*_xlfn.NORM.S.INV(RAND())</f>
        <v>0.43553143799370009</v>
      </c>
      <c r="T703" s="24">
        <f ca="1">SQRT(Inputs!$B$38)*I703+SQRT(1-Inputs!$B$38)*_xlfn.NORM.S.INV(RAND())</f>
        <v>-0.33067180693326359</v>
      </c>
      <c r="U703" s="24">
        <f ca="1">SQRT(Inputs!$B$38)*J703+SQRT(1-Inputs!$B$38)*_xlfn.NORM.S.INV(RAND())</f>
        <v>0.69855807457031738</v>
      </c>
      <c r="V703" s="24">
        <f ca="1">SQRT(Inputs!$B$38)*K703+SQRT(1-Inputs!$B$38)*_xlfn.NORM.S.INV(RAND())</f>
        <v>0.216274513190849</v>
      </c>
      <c r="W703" s="24">
        <f ca="1">SQRT(Inputs!$B$38)*L703+SQRT(1-Inputs!$B$38)*_xlfn.NORM.S.INV(RAND())</f>
        <v>0.34564332621850563</v>
      </c>
      <c r="X703" s="24">
        <f ca="1">SQRT(Inputs!$B$38)*M703+SQRT(1-Inputs!$B$38)*_xlfn.NORM.S.INV(RAND())</f>
        <v>1.5311077507805275</v>
      </c>
      <c r="Y703" s="24">
        <f ca="1">SQRT(Inputs!$B$38)*C703+SQRT(1-Inputs!$B$38)*_xlfn.NORM.S.INV(RAND())</f>
        <v>1.0440942506658901</v>
      </c>
      <c r="Z703" s="24">
        <f ca="1">SQRT(Inputs!$B$38)*D703+SQRT(1-Inputs!$B$38)*_xlfn.NORM.S.INV(RAND())</f>
        <v>4.5385870262775511E-2</v>
      </c>
      <c r="AA703" s="24">
        <f ca="1">SQRT(Inputs!$B$38)*E703+SQRT(1-Inputs!$B$38)*_xlfn.NORM.S.INV(RAND())</f>
        <v>-8.939114193000508E-2</v>
      </c>
      <c r="AB703" s="24">
        <f ca="1">SQRT(Inputs!$B$38)*F703+SQRT(1-Inputs!$B$38)*_xlfn.NORM.S.INV(RAND())</f>
        <v>0.3396187408123934</v>
      </c>
      <c r="AC703" s="24">
        <f ca="1">SQRT(Inputs!$B$38)*G703+SQRT(1-Inputs!$B$38)*_xlfn.NORM.S.INV(RAND())</f>
        <v>0.77256420198399445</v>
      </c>
      <c r="AD703" s="24">
        <f ca="1">SQRT(Inputs!$B$38)*H703+SQRT(1-Inputs!$B$38)*_xlfn.NORM.S.INV(RAND())</f>
        <v>-2.2703184420739655</v>
      </c>
      <c r="AE703" s="24">
        <f ca="1">SQRT(Inputs!$B$38)*I703+SQRT(1-Inputs!$B$38)*_xlfn.NORM.S.INV(RAND())</f>
        <v>-0.82791017982160076</v>
      </c>
      <c r="AF703" s="24">
        <f ca="1">SQRT(Inputs!$B$38)*J703+SQRT(1-Inputs!$B$38)*_xlfn.NORM.S.INV(RAND())</f>
        <v>-1.3469525821320065</v>
      </c>
      <c r="AG703" s="24">
        <f ca="1">SQRT(Inputs!$B$38)*K703+SQRT(1-Inputs!$B$38)*_xlfn.NORM.S.INV(RAND())</f>
        <v>0.52833486296736487</v>
      </c>
      <c r="AH703" s="24">
        <f ca="1">SQRT(Inputs!$B$38)*L703+SQRT(1-Inputs!$B$38)*_xlfn.NORM.S.INV(RAND())</f>
        <v>0.95795320530073858</v>
      </c>
      <c r="AI703" s="24">
        <f ca="1">SQRT(Inputs!$B$38)*M703+SQRT(1-Inputs!$B$38)*_xlfn.NORM.S.INV(RAND())</f>
        <v>3.0411502075480419</v>
      </c>
      <c r="AJ703" s="24">
        <f ca="1">SQRT(Inputs!$B$38)*C703+SQRT(1-Inputs!$B$38)*_xlfn.NORM.S.INV(RAND())</f>
        <v>1.4212463796993386</v>
      </c>
      <c r="AK703" s="24">
        <f ca="1">SQRT(Inputs!$B$38)*D703+SQRT(1-Inputs!$B$38)*_xlfn.NORM.S.INV(RAND())</f>
        <v>0.61813379320357131</v>
      </c>
      <c r="AL703" s="24">
        <f ca="1">SQRT(Inputs!$B$38)*E703+SQRT(1-Inputs!$B$38)*_xlfn.NORM.S.INV(RAND())</f>
        <v>0.2778104654849668</v>
      </c>
      <c r="AM703" s="24">
        <f ca="1">SQRT(Inputs!$B$38)*F703+SQRT(1-Inputs!$B$38)*_xlfn.NORM.S.INV(RAND())</f>
        <v>1.4959198984668167</v>
      </c>
      <c r="AN703" s="24">
        <f ca="1">SQRT(Inputs!$B$38)*G703+SQRT(1-Inputs!$B$38)*_xlfn.NORM.S.INV(RAND())</f>
        <v>-1.6356958870102836</v>
      </c>
      <c r="AO703" s="24">
        <f ca="1">SQRT(Inputs!$B$38)*H703+SQRT(1-Inputs!$B$38)*_xlfn.NORM.S.INV(RAND())</f>
        <v>-0.95356896451852813</v>
      </c>
      <c r="AP703" s="24">
        <f ca="1">SQRT(Inputs!$B$38)*I703+SQRT(1-Inputs!$B$38)*_xlfn.NORM.S.INV(RAND())</f>
        <v>-0.97971269709974029</v>
      </c>
      <c r="AQ703" s="24">
        <f ca="1">SQRT(Inputs!$B$38)*J703+SQRT(1-Inputs!$B$38)*_xlfn.NORM.S.INV(RAND())</f>
        <v>0.3270570999796989</v>
      </c>
      <c r="AR703" s="24">
        <f ca="1">SQRT(Inputs!$B$38)*K703+SQRT(1-Inputs!$B$38)*_xlfn.NORM.S.INV(RAND())</f>
        <v>0.34416689694834057</v>
      </c>
      <c r="AS703" s="24">
        <f ca="1">SQRT(Inputs!$B$38)*L703+SQRT(1-Inputs!$B$38)*_xlfn.NORM.S.INV(RAND())</f>
        <v>0.69075970432743239</v>
      </c>
      <c r="AT703" s="24">
        <f ca="1">SQRT(Inputs!$B$38)*M703+SQRT(1-Inputs!$B$38)*_xlfn.NORM.S.INV(RAND())</f>
        <v>2.5657638174530062</v>
      </c>
      <c r="AU703" s="15">
        <f ca="1">Inputs!$B$6*EXP($B$8-0.5*C$5^2+C$5*N703)</f>
        <v>5908.0605649786494</v>
      </c>
      <c r="AV703" s="15">
        <f t="shared" ca="1" si="365"/>
        <v>6861.0263105280701</v>
      </c>
      <c r="AW703" s="15">
        <f t="shared" ca="1" si="366"/>
        <v>7167.4506263616468</v>
      </c>
      <c r="AX703" s="15">
        <f t="shared" ca="1" si="367"/>
        <v>7463.9544832737583</v>
      </c>
      <c r="AY703" s="15">
        <f t="shared" ca="1" si="368"/>
        <v>9577.4562653352641</v>
      </c>
      <c r="AZ703" s="15">
        <f t="shared" ca="1" si="369"/>
        <v>12288.96179784804</v>
      </c>
      <c r="BA703" s="15">
        <f t="shared" ca="1" si="370"/>
        <v>14526.995756398001</v>
      </c>
      <c r="BB703" s="15">
        <f t="shared" ca="1" si="371"/>
        <v>19074.838087438511</v>
      </c>
      <c r="BC703" s="15">
        <f t="shared" ca="1" si="372"/>
        <v>23854.67275981815</v>
      </c>
      <c r="BD703" s="15">
        <f t="shared" ca="1" si="373"/>
        <v>30184.458944363952</v>
      </c>
      <c r="BE703" s="15">
        <f t="shared" ca="1" si="374"/>
        <v>42522.155248035495</v>
      </c>
      <c r="BF703" s="15">
        <f ca="1">Inputs!$B$13*EXP($B$9-0.5*C$6^2+C$6*Y703)</f>
        <v>17011.732037833623</v>
      </c>
      <c r="BG703" s="15">
        <f t="shared" ca="1" si="375"/>
        <v>20903.283305681205</v>
      </c>
      <c r="BH703" s="15">
        <f t="shared" ca="1" si="376"/>
        <v>25164.100469958699</v>
      </c>
      <c r="BI703" s="15">
        <f t="shared" ca="1" si="377"/>
        <v>32457.755142925158</v>
      </c>
      <c r="BJ703" s="15">
        <f t="shared" ca="1" si="378"/>
        <v>44478.449237421446</v>
      </c>
      <c r="BK703" s="15">
        <f t="shared" ca="1" si="379"/>
        <v>40074.543204002352</v>
      </c>
      <c r="BL703" s="15">
        <f t="shared" ca="1" si="380"/>
        <v>44218.654219496108</v>
      </c>
      <c r="BM703" s="15">
        <f t="shared" ca="1" si="381"/>
        <v>45979.447551608282</v>
      </c>
      <c r="BN703" s="15">
        <f t="shared" ca="1" si="382"/>
        <v>60245.044781959201</v>
      </c>
      <c r="BO703" s="15">
        <f t="shared" ca="1" si="383"/>
        <v>82856.467630426239</v>
      </c>
      <c r="BP703" s="15">
        <f t="shared" ca="1" si="384"/>
        <v>143931.24908547167</v>
      </c>
      <c r="BQ703" s="15">
        <f ca="1">Inputs!$B$20*EXP($B$10-0.5*C$7^2+C$7*AJ703)</f>
        <v>7101.2078787093697</v>
      </c>
      <c r="BR703" s="15">
        <f t="shared" ca="1" si="385"/>
        <v>11725.352162123145</v>
      </c>
      <c r="BS703" s="15">
        <f t="shared" ca="1" si="386"/>
        <v>17390.231104530023</v>
      </c>
      <c r="BT703" s="15">
        <f t="shared" ca="1" si="387"/>
        <v>35500.173549739891</v>
      </c>
      <c r="BU703" s="15">
        <f t="shared" ca="1" si="388"/>
        <v>33118.227933884227</v>
      </c>
      <c r="BV703" s="15">
        <f t="shared" ca="1" si="389"/>
        <v>37169.050797852171</v>
      </c>
      <c r="BW703" s="15">
        <f t="shared" ca="1" si="390"/>
        <v>42154.158884775738</v>
      </c>
      <c r="BX703" s="15">
        <f t="shared" ca="1" si="391"/>
        <v>62954.670261862542</v>
      </c>
      <c r="BY703" s="15">
        <f t="shared" ca="1" si="392"/>
        <v>94214.11954950045</v>
      </c>
      <c r="BZ703" s="15">
        <f t="shared" ca="1" si="393"/>
        <v>150094.88618432439</v>
      </c>
      <c r="CA703" s="15">
        <f t="shared" ca="1" si="394"/>
        <v>332628.81214031286</v>
      </c>
      <c r="CB703" s="15">
        <f ca="1">(AU703*DCF!C$10-DCF!C$5*MAX(AU703*DCF!C$10,0)-MAX(AU703-Inputs!$B$6,0)/Inputs!$B$10)*DCF!C$6</f>
        <v>1036.3304302444458</v>
      </c>
      <c r="CC703" s="15">
        <f ca="1">(AV703*DCF!D$10-DCF!D$5*MAX(AV703*DCF!D$10,0)-MAX(AV703-AU703,0)/Inputs!$B$10)*DCF!D$6</f>
        <v>1439.9729250968387</v>
      </c>
      <c r="CD703" s="15">
        <f ca="1">(AW703*DCF!E$10-DCF!E$5*MAX(AW703*DCF!E$10,0)-MAX(AW703-AV703,0)/Inputs!$B$10)*DCF!E$6</f>
        <v>1585.8308079449821</v>
      </c>
      <c r="CE703" s="15">
        <f ca="1">(AX703*DCF!F$10-DCF!F$5*MAX(AX703*DCF!F$10,0)-MAX(AX703-AW703,0)/Inputs!$B$10)*DCF!F$6</f>
        <v>1567.674267088923</v>
      </c>
      <c r="CF703" s="15">
        <f ca="1">(AY703*DCF!G$10-DCF!G$5*MAX(AY703*DCF!G$10,0)-MAX(AY703-AX703,0)/Inputs!$B$10)*DCF!G$6</f>
        <v>1567.0860710221991</v>
      </c>
      <c r="CG703" s="15">
        <f ca="1">(AZ703*DCF!H$10-DCF!H$5*MAX(AZ703*DCF!H$10,0)-MAX(AZ703-AY703,0)/Inputs!$B$10)*DCF!H$6</f>
        <v>1904.4343302406733</v>
      </c>
      <c r="CH703" s="15">
        <f ca="1">(BA703*DCF!I$10-DCF!I$5*MAX(BA703*DCF!I$10,0)-MAX(BA703-AZ703,0)/Inputs!$B$10)*DCF!I$6</f>
        <v>2286.436195448669</v>
      </c>
      <c r="CI703" s="15">
        <f ca="1">(BB703*DCF!J$10-DCF!J$5*MAX(BB703*DCF!J$10,0)-MAX(BB703-BA703,0)/Inputs!$B$10)*DCF!J$6</f>
        <v>2584.1359127726946</v>
      </c>
      <c r="CJ703" s="15">
        <f ca="1">(BC703*DCF!K$10-DCF!K$5*MAX(BC703*DCF!K$10,0)-MAX(BC703-BB703,0)/Inputs!$B$10)*DCF!K$6</f>
        <v>3171.115114401885</v>
      </c>
      <c r="CK703" s="15">
        <f ca="1">(BD703*DCF!L$10-DCF!L$5*MAX(BD703*DCF!L$10,0)-MAX(BD703-BC703,0)/Inputs!$B$10)*DCF!L$6</f>
        <v>3733.8465536599042</v>
      </c>
      <c r="CL703" s="15">
        <f ca="1">(BE703*DCF!M$10-DCF!M$5*MAX(BE703*DCF!M$10,0)-MAX(BE703-BD703,0)/Inputs!$B$10)*DCF!M$6</f>
        <v>4526.556438419967</v>
      </c>
      <c r="CM703" s="15">
        <f ca="1">(BF703*DCF!C$28-DCF!C$5*MAX(BF703*DCF!C$28,0)-MAX(BF703-Inputs!$B$13,0)/Inputs!$B$17)*DCF!C$6</f>
        <v>3892.854725386459</v>
      </c>
      <c r="CN703" s="15">
        <f ca="1">(BG703*DCF!D$28-DCF!D$5*MAX(BG703*DCF!D$28,0)-MAX(BG703-BF703,0)/Inputs!$B$17)*DCF!D$6</f>
        <v>5326.2527312944394</v>
      </c>
      <c r="CO703" s="15">
        <f ca="1">(BH703*DCF!E$28-DCF!E$5*MAX(BH703*DCF!E$28,0)-MAX(BH703-BG703,0)/Inputs!$B$17)*DCF!E$6</f>
        <v>6287.1729223656184</v>
      </c>
      <c r="CP703" s="15">
        <f ca="1">(BI703*DCF!F$28-DCF!F$5*MAX(BI703*DCF!F$28,0)-MAX(BI703-BH703,0)/Inputs!$B$17)*DCF!F$6</f>
        <v>7483.5004378196736</v>
      </c>
      <c r="CQ703" s="15">
        <f ca="1">(BJ703*DCF!G$28-DCF!G$5*MAX(BJ703*DCF!G$28,0)-MAX(BJ703-BI703,0)/Inputs!$B$17)*DCF!G$6</f>
        <v>9518.5091149346263</v>
      </c>
      <c r="CR703" s="15">
        <f ca="1">(BK703*DCF!H$28-DCF!H$5*MAX(BK703*DCF!H$28,0)-MAX(BK703-BJ703,0)/Inputs!$B$17)*DCF!H$6</f>
        <v>9910.8766658921377</v>
      </c>
      <c r="CS703" s="15">
        <f ca="1">(BL703*DCF!I$28-DCF!I$5*MAX(BL703*DCF!I$28,0)-MAX(BL703-BK703,0)/Inputs!$B$17)*DCF!I$6</f>
        <v>9803.3438584200539</v>
      </c>
      <c r="CT703" s="15">
        <f ca="1">(BM703*DCF!J$28-DCF!J$5*MAX(BM703*DCF!J$28,0)-MAX(BM703-BL703,0)/Inputs!$B$17)*DCF!J$6</f>
        <v>10023.767041019888</v>
      </c>
      <c r="CU703" s="15">
        <f ca="1">(BN703*DCF!K$28-DCF!K$5*MAX(BN703*DCF!K$28,0)-MAX(BN703-BM703,0)/Inputs!$B$17)*DCF!K$6</f>
        <v>10975.397685395408</v>
      </c>
      <c r="CV703" s="15">
        <f ca="1">(BO703*DCF!L$28-DCF!L$5*MAX(BO703*DCF!L$28,0)-MAX(BO703-BN703,0)/Inputs!$B$17)*DCF!L$6</f>
        <v>13973.084239524729</v>
      </c>
      <c r="CW703" s="15">
        <f ca="1">(BP703*DCF!M$28-DCF!M$5*MAX(BP703*DCF!M$28,0)-MAX(BP703-BO703,0)/Inputs!$B$17)*DCF!M$6</f>
        <v>20696.716992302492</v>
      </c>
      <c r="CX703" s="15">
        <f ca="1">(BQ703*DCF!C$46-DCF!C$5*MAX(BQ703*DCF!C$46,0)-MAX(BQ703-Inputs!$B$20,0)/Inputs!$B$24)*DCF!C$6</f>
        <v>-3441.4835187362833</v>
      </c>
      <c r="CY703" s="15">
        <f ca="1">(BR703*DCF!D$46-DCF!D$5*MAX(BR703*DCF!D$46,0)-MAX(BR703-BQ703,0)/Inputs!$B$24)*DCF!D$6</f>
        <v>-3974.3281571774482</v>
      </c>
      <c r="CZ703" s="15">
        <f ca="1">(BS703*DCF!E$46-DCF!E$5*MAX(BS703*DCF!E$46,0)-MAX(BS703-BR703,0)/Inputs!$B$24)*DCF!E$6</f>
        <v>-4289.3644342208891</v>
      </c>
      <c r="DA703" s="15">
        <f ca="1">(BT703*DCF!F$46-DCF!F$5*MAX(BT703*DCF!F$46,0)-MAX(BT703-BS703,0)/Inputs!$B$24)*DCF!F$6</f>
        <v>-9179.7496303643311</v>
      </c>
      <c r="DB703" s="15">
        <f ca="1">(BU703*DCF!G$46-DCF!G$5*MAX(BU703*DCF!G$46,0)-MAX(BU703-BT703,0)/Inputs!$B$24)*DCF!G$6</f>
        <v>-1114.0317540670992</v>
      </c>
      <c r="DC703" s="15">
        <f ca="1">(BV703*DCF!H$46-DCF!H$5*MAX(BV703*DCF!H$46,0)-MAX(BV703-BU703,0)/Inputs!$B$24)*DCF!H$6</f>
        <v>-1258.7683851745608</v>
      </c>
      <c r="DD703" s="15">
        <f ca="1">(BW703*DCF!I$46-DCF!I$5*MAX(BW703*DCF!I$46,0)-MAX(BW703-BV703,0)/Inputs!$B$24)*DCF!I$6</f>
        <v>-457.46504291556607</v>
      </c>
      <c r="DE703" s="15">
        <f ca="1">(BX703*DCF!J$46-DCF!J$5*MAX(BX703*DCF!J$46,0)-MAX(BX703-BW703,0)/Inputs!$B$24)*DCF!J$6</f>
        <v>-2875.181509127307</v>
      </c>
      <c r="DF703" s="15">
        <f ca="1">(BY703*DCF!K$46-DCF!K$5*MAX(BY703*DCF!K$46,0)-MAX(BY703-BX703,0)/Inputs!$B$24)*DCF!K$6</f>
        <v>-2275.9077541488246</v>
      </c>
      <c r="DG703" s="15">
        <f ca="1">(BZ703*DCF!L$46-DCF!L$5*MAX(BZ703*DCF!L$46,0)-MAX(BZ703-BY703,0)/Inputs!$B$24)*DCF!L$6</f>
        <v>-2270.6374586657698</v>
      </c>
      <c r="DH703" s="15">
        <f ca="1">(CA703*DCF!M$46-DCF!M$5*MAX(CA703*DCF!M$46,0)-MAX(CA703-BZ703,0)/Inputs!$B$24)*DCF!M$6</f>
        <v>-12083.055546085372</v>
      </c>
      <c r="DI703" s="15">
        <f ca="1">SUM(CB703:CL703)+BE703*DCF!M$10*(1+Inputs!$B$30)*(1-Inputs!$B$33)*(1-Inputs!$B$30/Inputs!$B$31)/(Inputs!$B$29-Inputs!$B$30)*DCF!M$6</f>
        <v>143743.13939891534</v>
      </c>
      <c r="DJ703" s="15">
        <f ca="1">SUM(CM703:CW703)+BP703*DCF!M$28*(1+Inputs!$B$30)*(1-Inputs!$B$33)*(1-Inputs!$B$30/Inputs!$B$31)/(Inputs!$B$29-Inputs!$B$30)*DCF!M$6</f>
        <v>641974.90241248696</v>
      </c>
      <c r="DK703" s="15">
        <f ca="1">SUM(CX703:DH703)+CA703*DCF!M$46*(1+Inputs!$B$30)*(1-Inputs!$B$33)*(1-Inputs!$B$30/Inputs!$B$31)/(Inputs!$B$29-Inputs!$B$30)*DCF!M$6</f>
        <v>471063.5727799671</v>
      </c>
      <c r="DM703" s="15">
        <f ca="1">DI703+DJ703+DK703+Inputs!$B$34+Inputs!$B$36-Inputs!$B$35</f>
        <v>1333632.6145913694</v>
      </c>
    </row>
    <row r="704" spans="1:117" x14ac:dyDescent="0.75">
      <c r="A704" s="11">
        <v>691</v>
      </c>
      <c r="C704" s="24">
        <f t="shared" ref="C704:M713" ca="1" si="399">_xlfn.NORM.S.INV(RAND())</f>
        <v>1.1892825960685365</v>
      </c>
      <c r="D704" s="24">
        <f t="shared" ca="1" si="399"/>
        <v>-1.6542690456149369</v>
      </c>
      <c r="E704" s="24">
        <f t="shared" ca="1" si="399"/>
        <v>-0.201995464244596</v>
      </c>
      <c r="F704" s="24">
        <f t="shared" ca="1" si="399"/>
        <v>0.11123057691503054</v>
      </c>
      <c r="G704" s="24">
        <f t="shared" ca="1" si="399"/>
        <v>0.91237675951248876</v>
      </c>
      <c r="H704" s="24">
        <f t="shared" ca="1" si="399"/>
        <v>1.3643599305927023</v>
      </c>
      <c r="I704" s="24">
        <f t="shared" ca="1" si="399"/>
        <v>0.67036258112927805</v>
      </c>
      <c r="J704" s="24">
        <f t="shared" ca="1" si="399"/>
        <v>-4.796956345133311E-2</v>
      </c>
      <c r="K704" s="24">
        <f t="shared" ca="1" si="399"/>
        <v>-1.1816244864480505</v>
      </c>
      <c r="L704" s="24">
        <f t="shared" ca="1" si="399"/>
        <v>6.7618222776470588E-3</v>
      </c>
      <c r="M704" s="24">
        <f t="shared" ca="1" si="399"/>
        <v>-0.90666775101955033</v>
      </c>
      <c r="N704" s="24">
        <f ca="1">SQRT(Inputs!$B$38)*C704+SQRT(1-Inputs!$B$38)*_xlfn.NORM.S.INV(RAND())</f>
        <v>5.4958187324681607E-2</v>
      </c>
      <c r="O704" s="24">
        <f ca="1">SQRT(Inputs!$B$38)*D704+SQRT(1-Inputs!$B$38)*_xlfn.NORM.S.INV(RAND())</f>
        <v>-1.0843165950394726</v>
      </c>
      <c r="P704" s="24">
        <f ca="1">SQRT(Inputs!$B$38)*E704+SQRT(1-Inputs!$B$38)*_xlfn.NORM.S.INV(RAND())</f>
        <v>0.65649551961896424</v>
      </c>
      <c r="Q704" s="24">
        <f ca="1">SQRT(Inputs!$B$38)*F704+SQRT(1-Inputs!$B$38)*_xlfn.NORM.S.INV(RAND())</f>
        <v>1.1738357870318548</v>
      </c>
      <c r="R704" s="24">
        <f ca="1">SQRT(Inputs!$B$38)*G704+SQRT(1-Inputs!$B$38)*_xlfn.NORM.S.INV(RAND())</f>
        <v>1.5456778265817366</v>
      </c>
      <c r="S704" s="24">
        <f ca="1">SQRT(Inputs!$B$38)*H704+SQRT(1-Inputs!$B$38)*_xlfn.NORM.S.INV(RAND())</f>
        <v>1.6214066624928516</v>
      </c>
      <c r="T704" s="24">
        <f ca="1">SQRT(Inputs!$B$38)*I704+SQRT(1-Inputs!$B$38)*_xlfn.NORM.S.INV(RAND())</f>
        <v>-0.41142727943160895</v>
      </c>
      <c r="U704" s="24">
        <f ca="1">SQRT(Inputs!$B$38)*J704+SQRT(1-Inputs!$B$38)*_xlfn.NORM.S.INV(RAND())</f>
        <v>-0.2480815105295838</v>
      </c>
      <c r="V704" s="24">
        <f ca="1">SQRT(Inputs!$B$38)*K704+SQRT(1-Inputs!$B$38)*_xlfn.NORM.S.INV(RAND())</f>
        <v>-1.0315778152360939</v>
      </c>
      <c r="W704" s="24">
        <f ca="1">SQRT(Inputs!$B$38)*L704+SQRT(1-Inputs!$B$38)*_xlfn.NORM.S.INV(RAND())</f>
        <v>-0.75269833789596352</v>
      </c>
      <c r="X704" s="24">
        <f ca="1">SQRT(Inputs!$B$38)*M704+SQRT(1-Inputs!$B$38)*_xlfn.NORM.S.INV(RAND())</f>
        <v>-0.64557239633408237</v>
      </c>
      <c r="Y704" s="24">
        <f ca="1">SQRT(Inputs!$B$38)*C704+SQRT(1-Inputs!$B$38)*_xlfn.NORM.S.INV(RAND())</f>
        <v>-0.71543336395048818</v>
      </c>
      <c r="Z704" s="24">
        <f ca="1">SQRT(Inputs!$B$38)*D704+SQRT(1-Inputs!$B$38)*_xlfn.NORM.S.INV(RAND())</f>
        <v>-1.6861566662851262</v>
      </c>
      <c r="AA704" s="24">
        <f ca="1">SQRT(Inputs!$B$38)*E704+SQRT(1-Inputs!$B$38)*_xlfn.NORM.S.INV(RAND())</f>
        <v>0.80000875247993031</v>
      </c>
      <c r="AB704" s="24">
        <f ca="1">SQRT(Inputs!$B$38)*F704+SQRT(1-Inputs!$B$38)*_xlfn.NORM.S.INV(RAND())</f>
        <v>0.18041252760087495</v>
      </c>
      <c r="AC704" s="24">
        <f ca="1">SQRT(Inputs!$B$38)*G704+SQRT(1-Inputs!$B$38)*_xlfn.NORM.S.INV(RAND())</f>
        <v>-0.26588815827830498</v>
      </c>
      <c r="AD704" s="24">
        <f ca="1">SQRT(Inputs!$B$38)*H704+SQRT(1-Inputs!$B$38)*_xlfn.NORM.S.INV(RAND())</f>
        <v>-0.54409041157339644</v>
      </c>
      <c r="AE704" s="24">
        <f ca="1">SQRT(Inputs!$B$38)*I704+SQRT(1-Inputs!$B$38)*_xlfn.NORM.S.INV(RAND())</f>
        <v>-2.1408967847597373</v>
      </c>
      <c r="AF704" s="24">
        <f ca="1">SQRT(Inputs!$B$38)*J704+SQRT(1-Inputs!$B$38)*_xlfn.NORM.S.INV(RAND())</f>
        <v>0.2632564175065033</v>
      </c>
      <c r="AG704" s="24">
        <f ca="1">SQRT(Inputs!$B$38)*K704+SQRT(1-Inputs!$B$38)*_xlfn.NORM.S.INV(RAND())</f>
        <v>-1.3644651685193248</v>
      </c>
      <c r="AH704" s="24">
        <f ca="1">SQRT(Inputs!$B$38)*L704+SQRT(1-Inputs!$B$38)*_xlfn.NORM.S.INV(RAND())</f>
        <v>0.78653164314390134</v>
      </c>
      <c r="AI704" s="24">
        <f ca="1">SQRT(Inputs!$B$38)*M704+SQRT(1-Inputs!$B$38)*_xlfn.NORM.S.INV(RAND())</f>
        <v>1.0390040166946446E-2</v>
      </c>
      <c r="AJ704" s="24">
        <f ca="1">SQRT(Inputs!$B$38)*C704+SQRT(1-Inputs!$B$38)*_xlfn.NORM.S.INV(RAND())</f>
        <v>1.6432004739753121</v>
      </c>
      <c r="AK704" s="24">
        <f ca="1">SQRT(Inputs!$B$38)*D704+SQRT(1-Inputs!$B$38)*_xlfn.NORM.S.INV(RAND())</f>
        <v>0.14227815860208348</v>
      </c>
      <c r="AL704" s="24">
        <f ca="1">SQRT(Inputs!$B$38)*E704+SQRT(1-Inputs!$B$38)*_xlfn.NORM.S.INV(RAND())</f>
        <v>-0.3689813683787484</v>
      </c>
      <c r="AM704" s="24">
        <f ca="1">SQRT(Inputs!$B$38)*F704+SQRT(1-Inputs!$B$38)*_xlfn.NORM.S.INV(RAND())</f>
        <v>1.8197959670051733</v>
      </c>
      <c r="AN704" s="24">
        <f ca="1">SQRT(Inputs!$B$38)*G704+SQRT(1-Inputs!$B$38)*_xlfn.NORM.S.INV(RAND())</f>
        <v>0.91977501905002235</v>
      </c>
      <c r="AO704" s="24">
        <f ca="1">SQRT(Inputs!$B$38)*H704+SQRT(1-Inputs!$B$38)*_xlfn.NORM.S.INV(RAND())</f>
        <v>0.72824778227107945</v>
      </c>
      <c r="AP704" s="24">
        <f ca="1">SQRT(Inputs!$B$38)*I704+SQRT(1-Inputs!$B$38)*_xlfn.NORM.S.INV(RAND())</f>
        <v>0.39123226443631837</v>
      </c>
      <c r="AQ704" s="24">
        <f ca="1">SQRT(Inputs!$B$38)*J704+SQRT(1-Inputs!$B$38)*_xlfn.NORM.S.INV(RAND())</f>
        <v>-0.27203306264978472</v>
      </c>
      <c r="AR704" s="24">
        <f ca="1">SQRT(Inputs!$B$38)*K704+SQRT(1-Inputs!$B$38)*_xlfn.NORM.S.INV(RAND())</f>
        <v>-0.58862619497171642</v>
      </c>
      <c r="AS704" s="24">
        <f ca="1">SQRT(Inputs!$B$38)*L704+SQRT(1-Inputs!$B$38)*_xlfn.NORM.S.INV(RAND())</f>
        <v>0.24648226052377964</v>
      </c>
      <c r="AT704" s="24">
        <f ca="1">SQRT(Inputs!$B$38)*M704+SQRT(1-Inputs!$B$38)*_xlfn.NORM.S.INV(RAND())</f>
        <v>-0.79685533962193911</v>
      </c>
      <c r="AU704" s="15">
        <f ca="1">Inputs!$B$6*EXP($B$8-0.5*C$5^2+C$5*N704)</f>
        <v>5006.5817059247183</v>
      </c>
      <c r="AV704" s="15">
        <f t="shared" ca="1" si="365"/>
        <v>5196.0931571967139</v>
      </c>
      <c r="AW704" s="15">
        <f t="shared" ca="1" si="366"/>
        <v>6922.3238504302481</v>
      </c>
      <c r="AX704" s="15">
        <f t="shared" ca="1" si="367"/>
        <v>9786.3661448831499</v>
      </c>
      <c r="AY704" s="15">
        <f t="shared" ca="1" si="368"/>
        <v>14326.043692954954</v>
      </c>
      <c r="AZ704" s="15">
        <f t="shared" ca="1" si="369"/>
        <v>20946.182807759265</v>
      </c>
      <c r="BA704" s="15">
        <f t="shared" ca="1" si="370"/>
        <v>24552.454571137463</v>
      </c>
      <c r="BB704" s="15">
        <f t="shared" ca="1" si="371"/>
        <v>29321.755103714444</v>
      </c>
      <c r="BC704" s="15">
        <f t="shared" ca="1" si="372"/>
        <v>32507.951503220112</v>
      </c>
      <c r="BD704" s="15">
        <f t="shared" ca="1" si="373"/>
        <v>37117.925362850263</v>
      </c>
      <c r="BE704" s="15">
        <f t="shared" ca="1" si="374"/>
        <v>42885.99662681367</v>
      </c>
      <c r="BF704" s="15">
        <f ca="1">Inputs!$B$13*EXP($B$9-0.5*C$6^2+C$6*Y704)</f>
        <v>12002.091666818565</v>
      </c>
      <c r="BG704" s="15">
        <f t="shared" ca="1" si="375"/>
        <v>10790.295684547858</v>
      </c>
      <c r="BH704" s="15">
        <f t="shared" ca="1" si="376"/>
        <v>15054.438805618489</v>
      </c>
      <c r="BI704" s="15">
        <f t="shared" ca="1" si="377"/>
        <v>18947.821335970195</v>
      </c>
      <c r="BJ704" s="15">
        <f t="shared" ca="1" si="378"/>
        <v>22355.359030152471</v>
      </c>
      <c r="BK704" s="15">
        <f t="shared" ca="1" si="379"/>
        <v>25478.04178644397</v>
      </c>
      <c r="BL704" s="15">
        <f t="shared" ca="1" si="380"/>
        <v>23714.112483125384</v>
      </c>
      <c r="BM704" s="15">
        <f t="shared" ca="1" si="381"/>
        <v>30118.827309293305</v>
      </c>
      <c r="BN704" s="15">
        <f t="shared" ca="1" si="382"/>
        <v>31454.779927856292</v>
      </c>
      <c r="BO704" s="15">
        <f t="shared" ca="1" si="383"/>
        <v>42407.038658109734</v>
      </c>
      <c r="BP704" s="15">
        <f t="shared" ca="1" si="384"/>
        <v>52256.597219672614</v>
      </c>
      <c r="BQ704" s="15">
        <f ca="1">Inputs!$B$20*EXP($B$10-0.5*C$7^2+C$7*AJ704)</f>
        <v>7682.8315312086743</v>
      </c>
      <c r="BR704" s="15">
        <f t="shared" ca="1" si="385"/>
        <v>10906.450311966504</v>
      </c>
      <c r="BS704" s="15">
        <f t="shared" ca="1" si="386"/>
        <v>13433.46737447725</v>
      </c>
      <c r="BT704" s="15">
        <f t="shared" ca="1" si="387"/>
        <v>29854.669529954117</v>
      </c>
      <c r="BU704" s="15">
        <f t="shared" ca="1" si="388"/>
        <v>51688.454397096735</v>
      </c>
      <c r="BV704" s="15">
        <f t="shared" ca="1" si="389"/>
        <v>84735.779640040404</v>
      </c>
      <c r="BW704" s="15">
        <f t="shared" ca="1" si="390"/>
        <v>128451.87260479013</v>
      </c>
      <c r="BX704" s="15">
        <f t="shared" ca="1" si="391"/>
        <v>170125.06151853685</v>
      </c>
      <c r="BY704" s="15">
        <f t="shared" ca="1" si="392"/>
        <v>212985.17347395167</v>
      </c>
      <c r="BZ704" s="15">
        <f t="shared" ca="1" si="393"/>
        <v>312700.8380316465</v>
      </c>
      <c r="CA704" s="15">
        <f t="shared" ca="1" si="394"/>
        <v>381254.21609924349</v>
      </c>
      <c r="CB704" s="15">
        <f ca="1">(AU704*DCF!C$10-DCF!C$5*MAX(AU704*DCF!C$10,0)-MAX(AU704-Inputs!$B$6,0)/Inputs!$B$10)*DCF!C$6</f>
        <v>1042.7581351898339</v>
      </c>
      <c r="CC704" s="15">
        <f ca="1">(AV704*DCF!D$10-DCF!D$5*MAX(AV704*DCF!D$10,0)-MAX(AV704-AU704,0)/Inputs!$B$10)*DCF!D$6</f>
        <v>1220.3050971654202</v>
      </c>
      <c r="CD704" s="15">
        <f ca="1">(AW704*DCF!E$10-DCF!E$5*MAX(AW704*DCF!E$10,0)-MAX(AW704-AV704,0)/Inputs!$B$10)*DCF!E$6</f>
        <v>1209.4357447181555</v>
      </c>
      <c r="CE704" s="15">
        <f ca="1">(AX704*DCF!F$10-DCF!F$5*MAX(AX704*DCF!F$10,0)-MAX(AX704-AW704,0)/Inputs!$B$10)*DCF!F$6</f>
        <v>1540.4119395210525</v>
      </c>
      <c r="CF704" s="15">
        <f ca="1">(AY704*DCF!G$10-DCF!G$5*MAX(AY704*DCF!G$10,0)-MAX(AY704-AX704,0)/Inputs!$B$10)*DCF!G$6</f>
        <v>2079.1313952265091</v>
      </c>
      <c r="CG704" s="15">
        <f ca="1">(AZ704*DCF!H$10-DCF!H$5*MAX(AZ704*DCF!H$10,0)-MAX(AZ704-AY704,0)/Inputs!$B$10)*DCF!H$6</f>
        <v>2891.1920349250527</v>
      </c>
      <c r="CH704" s="15">
        <f ca="1">(BA704*DCF!I$10-DCF!I$5*MAX(BA704*DCF!I$10,0)-MAX(BA704-AZ704,0)/Inputs!$B$10)*DCF!I$6</f>
        <v>3893.2828523373946</v>
      </c>
      <c r="CI704" s="15">
        <f ca="1">(BB704*DCF!J$10-DCF!J$5*MAX(BB704*DCF!J$10,0)-MAX(BB704-BA704,0)/Inputs!$B$10)*DCF!J$6</f>
        <v>4308.9723078321422</v>
      </c>
      <c r="CJ704" s="15">
        <f ca="1">(BC704*DCF!K$10-DCF!K$5*MAX(BC704*DCF!K$10,0)-MAX(BC704-BB704,0)/Inputs!$B$10)*DCF!K$6</f>
        <v>4787.2391182053707</v>
      </c>
      <c r="CK704" s="15">
        <f ca="1">(BD704*DCF!L$10-DCF!L$5*MAX(BD704*DCF!L$10,0)-MAX(BD704-BC704,0)/Inputs!$B$10)*DCF!L$6</f>
        <v>5001.9447159404708</v>
      </c>
      <c r="CL704" s="15">
        <f ca="1">(BE704*DCF!M$10-DCF!M$5*MAX(BE704*DCF!M$10,0)-MAX(BE704-BD704,0)/Inputs!$B$10)*DCF!M$6</f>
        <v>5362.7110697333983</v>
      </c>
      <c r="CM704" s="15">
        <f ca="1">(BF704*DCF!C$28-DCF!C$5*MAX(BF704*DCF!C$28,0)-MAX(BF704-Inputs!$B$13,0)/Inputs!$B$17)*DCF!C$6</f>
        <v>3520.9061627302158</v>
      </c>
      <c r="CN704" s="15">
        <f ca="1">(BG704*DCF!D$28-DCF!D$5*MAX(BG704*DCF!D$28,0)-MAX(BG704-BF704,0)/Inputs!$B$17)*DCF!D$6</f>
        <v>3177.990944432926</v>
      </c>
      <c r="CO704" s="15">
        <f ca="1">(BH704*DCF!E$28-DCF!E$5*MAX(BH704*DCF!E$28,0)-MAX(BH704-BG704,0)/Inputs!$B$17)*DCF!E$6</f>
        <v>3423.2812216029697</v>
      </c>
      <c r="CP704" s="15">
        <f ca="1">(BI704*DCF!F$28-DCF!F$5*MAX(BI704*DCF!F$28,0)-MAX(BI704-BH704,0)/Inputs!$B$17)*DCF!F$6</f>
        <v>4434.9825615039881</v>
      </c>
      <c r="CQ704" s="15">
        <f ca="1">(BJ704*DCF!G$28-DCF!G$5*MAX(BJ704*DCF!G$28,0)-MAX(BJ704-BI704,0)/Inputs!$B$17)*DCF!G$6</f>
        <v>5227.1533321939678</v>
      </c>
      <c r="CR704" s="15">
        <f ca="1">(BK704*DCF!H$28-DCF!H$5*MAX(BK704*DCF!H$28,0)-MAX(BK704-BJ704,0)/Inputs!$B$17)*DCF!H$6</f>
        <v>5815.8235593358913</v>
      </c>
      <c r="CS704" s="15">
        <f ca="1">(BL704*DCF!I$28-DCF!I$5*MAX(BL704*DCF!I$28,0)-MAX(BL704-BK704,0)/Inputs!$B$17)*DCF!I$6</f>
        <v>5576.4455724896361</v>
      </c>
      <c r="CT704" s="15">
        <f ca="1">(BM704*DCF!J$28-DCF!J$5*MAX(BM704*DCF!J$28,0)-MAX(BM704-BL704,0)/Inputs!$B$17)*DCF!J$6</f>
        <v>5869.7859803977908</v>
      </c>
      <c r="CU704" s="15">
        <f ca="1">(BN704*DCF!K$28-DCF!K$5*MAX(BN704*DCF!K$28,0)-MAX(BN704-BM704,0)/Inputs!$B$17)*DCF!K$6</f>
        <v>6479.0857174238636</v>
      </c>
      <c r="CV704" s="15">
        <f ca="1">(BO704*DCF!L$28-DCF!L$5*MAX(BO704*DCF!L$28,0)-MAX(BO704-BN704,0)/Inputs!$B$17)*DCF!L$6</f>
        <v>7221.82799261119</v>
      </c>
      <c r="CW704" s="15">
        <f ca="1">(BP704*DCF!M$28-DCF!M$5*MAX(BP704*DCF!M$28,0)-MAX(BP704-BO704,0)/Inputs!$B$17)*DCF!M$6</f>
        <v>8802.5533739523253</v>
      </c>
      <c r="CX704" s="15">
        <f ca="1">(BQ704*DCF!C$46-DCF!C$5*MAX(BQ704*DCF!C$46,0)-MAX(BQ704-Inputs!$B$20,0)/Inputs!$B$24)*DCF!C$6</f>
        <v>-3844.4560262415757</v>
      </c>
      <c r="CY704" s="15">
        <f ca="1">(BR704*DCF!D$46-DCF!D$5*MAX(BR704*DCF!D$46,0)-MAX(BR704-BQ704,0)/Inputs!$B$24)*DCF!D$6</f>
        <v>-3236.9681018275978</v>
      </c>
      <c r="CZ704" s="15">
        <f ca="1">(BS704*DCF!E$46-DCF!E$5*MAX(BS704*DCF!E$46,0)-MAX(BS704-BR704,0)/Inputs!$B$24)*DCF!E$6</f>
        <v>-2584.611464815795</v>
      </c>
      <c r="DA704" s="15">
        <f ca="1">(BT704*DCF!F$46-DCF!F$5*MAX(BT704*DCF!F$46,0)-MAX(BT704-BS704,0)/Inputs!$B$24)*DCF!F$6</f>
        <v>-8153.684609399591</v>
      </c>
      <c r="DB704" s="15">
        <f ca="1">(BU704*DCF!G$46-DCF!G$5*MAX(BU704*DCF!G$46,0)-MAX(BU704-BT704,0)/Inputs!$B$24)*DCF!G$6</f>
        <v>-9083.1513283929417</v>
      </c>
      <c r="DC704" s="15">
        <f ca="1">(BV704*DCF!H$46-DCF!H$5*MAX(BV704*DCF!H$46,0)-MAX(BV704-BU704,0)/Inputs!$B$24)*DCF!H$6</f>
        <v>-10269.253834923524</v>
      </c>
      <c r="DD704" s="15">
        <f ca="1">(BW704*DCF!I$46-DCF!I$5*MAX(BW704*DCF!I$46,0)-MAX(BW704-BV704,0)/Inputs!$B$24)*DCF!I$6</f>
        <v>-9582.5533271582226</v>
      </c>
      <c r="DE704" s="15">
        <f ca="1">(BX704*DCF!J$46-DCF!J$5*MAX(BX704*DCF!J$46,0)-MAX(BX704-BW704,0)/Inputs!$B$24)*DCF!J$6</f>
        <v>-3914.7731160173157</v>
      </c>
      <c r="DF704" s="15">
        <f ca="1">(BY704*DCF!K$46-DCF!K$5*MAX(BY704*DCF!K$46,0)-MAX(BY704-BX704,0)/Inputs!$B$24)*DCF!K$6</f>
        <v>1666.8374579989656</v>
      </c>
      <c r="DG704" s="15">
        <f ca="1">(BZ704*DCF!L$46-DCF!L$5*MAX(BZ704*DCF!L$46,0)-MAX(BZ704-BY704,0)/Inputs!$B$24)*DCF!L$6</f>
        <v>-950.42245802939215</v>
      </c>
      <c r="DH704" s="15">
        <f ca="1">(CA704*DCF!M$46-DCF!M$5*MAX(CA704*DCF!M$46,0)-MAX(CA704-BZ704,0)/Inputs!$B$24)*DCF!M$6</f>
        <v>15557.325298290532</v>
      </c>
      <c r="DI704" s="15">
        <f ca="1">SUM(CB704:CL704)+BE704*DCF!M$10*(1+Inputs!$B$30)*(1-Inputs!$B$33)*(1-Inputs!$B$30/Inputs!$B$31)/(Inputs!$B$29-Inputs!$B$30)*DCF!M$6</f>
        <v>152689.68013181278</v>
      </c>
      <c r="DJ704" s="15">
        <f ca="1">SUM(CM704:CW704)+BP704*DCF!M$28*(1+Inputs!$B$30)*(1-Inputs!$B$33)*(1-Inputs!$B$30/Inputs!$B$31)/(Inputs!$B$29-Inputs!$B$30)*DCF!M$6</f>
        <v>253457.57119775363</v>
      </c>
      <c r="DK704" s="15">
        <f ca="1">SUM(CX704:DH704)+CA704*DCF!M$46*(1+Inputs!$B$30)*(1-Inputs!$B$33)*(1-Inputs!$B$30/Inputs!$B$31)/(Inputs!$B$29-Inputs!$B$30)*DCF!M$6</f>
        <v>555068.46902796975</v>
      </c>
      <c r="DM704" s="15">
        <f ca="1">DI704+DJ704+DK704+Inputs!$B$34+Inputs!$B$36-Inputs!$B$35</f>
        <v>1038066.7203575361</v>
      </c>
    </row>
    <row r="705" spans="1:117" x14ac:dyDescent="0.75">
      <c r="A705" s="11">
        <v>692</v>
      </c>
      <c r="C705" s="24">
        <f t="shared" ca="1" si="399"/>
        <v>0.46407467966215982</v>
      </c>
      <c r="D705" s="24">
        <f t="shared" ca="1" si="399"/>
        <v>1.6112104672946641</v>
      </c>
      <c r="E705" s="24">
        <f t="shared" ca="1" si="399"/>
        <v>0.35656476020797262</v>
      </c>
      <c r="F705" s="24">
        <f t="shared" ca="1" si="399"/>
        <v>0.6394872943562605</v>
      </c>
      <c r="G705" s="24">
        <f t="shared" ca="1" si="399"/>
        <v>-1.1429554987345247</v>
      </c>
      <c r="H705" s="24">
        <f t="shared" ca="1" si="399"/>
        <v>1.3289391933913461</v>
      </c>
      <c r="I705" s="24">
        <f t="shared" ca="1" si="399"/>
        <v>0.70455001504024473</v>
      </c>
      <c r="J705" s="24">
        <f t="shared" ca="1" si="399"/>
        <v>1.7948331869400922</v>
      </c>
      <c r="K705" s="24">
        <f t="shared" ca="1" si="399"/>
        <v>-2.01736926628646</v>
      </c>
      <c r="L705" s="24">
        <f t="shared" ca="1" si="399"/>
        <v>0.47805006492647811</v>
      </c>
      <c r="M705" s="24">
        <f t="shared" ca="1" si="399"/>
        <v>-0.41354774627877439</v>
      </c>
      <c r="N705" s="24">
        <f ca="1">SQRT(Inputs!$B$38)*C705+SQRT(1-Inputs!$B$38)*_xlfn.NORM.S.INV(RAND())</f>
        <v>1.5610191498082902</v>
      </c>
      <c r="O705" s="24">
        <f ca="1">SQRT(Inputs!$B$38)*D705+SQRT(1-Inputs!$B$38)*_xlfn.NORM.S.INV(RAND())</f>
        <v>1.3355633024587616</v>
      </c>
      <c r="P705" s="24">
        <f ca="1">SQRT(Inputs!$B$38)*E705+SQRT(1-Inputs!$B$38)*_xlfn.NORM.S.INV(RAND())</f>
        <v>-0.45063114198539689</v>
      </c>
      <c r="Q705" s="24">
        <f ca="1">SQRT(Inputs!$B$38)*F705+SQRT(1-Inputs!$B$38)*_xlfn.NORM.S.INV(RAND())</f>
        <v>1.0757758530487362</v>
      </c>
      <c r="R705" s="24">
        <f ca="1">SQRT(Inputs!$B$38)*G705+SQRT(1-Inputs!$B$38)*_xlfn.NORM.S.INV(RAND())</f>
        <v>0.21859558943928226</v>
      </c>
      <c r="S705" s="24">
        <f ca="1">SQRT(Inputs!$B$38)*H705+SQRT(1-Inputs!$B$38)*_xlfn.NORM.S.INV(RAND())</f>
        <v>0.64157527421167848</v>
      </c>
      <c r="T705" s="24">
        <f ca="1">SQRT(Inputs!$B$38)*I705+SQRT(1-Inputs!$B$38)*_xlfn.NORM.S.INV(RAND())</f>
        <v>2.3003758817626565</v>
      </c>
      <c r="U705" s="24">
        <f ca="1">SQRT(Inputs!$B$38)*J705+SQRT(1-Inputs!$B$38)*_xlfn.NORM.S.INV(RAND())</f>
        <v>0.9102539032119904</v>
      </c>
      <c r="V705" s="24">
        <f ca="1">SQRT(Inputs!$B$38)*K705+SQRT(1-Inputs!$B$38)*_xlfn.NORM.S.INV(RAND())</f>
        <v>-1.574408624311062</v>
      </c>
      <c r="W705" s="24">
        <f ca="1">SQRT(Inputs!$B$38)*L705+SQRT(1-Inputs!$B$38)*_xlfn.NORM.S.INV(RAND())</f>
        <v>0.8271178391104812</v>
      </c>
      <c r="X705" s="24">
        <f ca="1">SQRT(Inputs!$B$38)*M705+SQRT(1-Inputs!$B$38)*_xlfn.NORM.S.INV(RAND())</f>
        <v>0.57405345679994269</v>
      </c>
      <c r="Y705" s="24">
        <f ca="1">SQRT(Inputs!$B$38)*C705+SQRT(1-Inputs!$B$38)*_xlfn.NORM.S.INV(RAND())</f>
        <v>0.39543789725011325</v>
      </c>
      <c r="Z705" s="24">
        <f ca="1">SQRT(Inputs!$B$38)*D705+SQRT(1-Inputs!$B$38)*_xlfn.NORM.S.INV(RAND())</f>
        <v>1.6800030726428583</v>
      </c>
      <c r="AA705" s="24">
        <f ca="1">SQRT(Inputs!$B$38)*E705+SQRT(1-Inputs!$B$38)*_xlfn.NORM.S.INV(RAND())</f>
        <v>0.75294743886347082</v>
      </c>
      <c r="AB705" s="24">
        <f ca="1">SQRT(Inputs!$B$38)*F705+SQRT(1-Inputs!$B$38)*_xlfn.NORM.S.INV(RAND())</f>
        <v>0.51507146278995064</v>
      </c>
      <c r="AC705" s="24">
        <f ca="1">SQRT(Inputs!$B$38)*G705+SQRT(1-Inputs!$B$38)*_xlfn.NORM.S.INV(RAND())</f>
        <v>0.29486188272063607</v>
      </c>
      <c r="AD705" s="24">
        <f ca="1">SQRT(Inputs!$B$38)*H705+SQRT(1-Inputs!$B$38)*_xlfn.NORM.S.INV(RAND())</f>
        <v>0.928438934061111</v>
      </c>
      <c r="AE705" s="24">
        <f ca="1">SQRT(Inputs!$B$38)*I705+SQRT(1-Inputs!$B$38)*_xlfn.NORM.S.INV(RAND())</f>
        <v>0.31273985270900695</v>
      </c>
      <c r="AF705" s="24">
        <f ca="1">SQRT(Inputs!$B$38)*J705+SQRT(1-Inputs!$B$38)*_xlfn.NORM.S.INV(RAND())</f>
        <v>1.7692446788299425</v>
      </c>
      <c r="AG705" s="24">
        <f ca="1">SQRT(Inputs!$B$38)*K705+SQRT(1-Inputs!$B$38)*_xlfn.NORM.S.INV(RAND())</f>
        <v>-0.40419028197398121</v>
      </c>
      <c r="AH705" s="24">
        <f ca="1">SQRT(Inputs!$B$38)*L705+SQRT(1-Inputs!$B$38)*_xlfn.NORM.S.INV(RAND())</f>
        <v>0.86367181934345538</v>
      </c>
      <c r="AI705" s="24">
        <f ca="1">SQRT(Inputs!$B$38)*M705+SQRT(1-Inputs!$B$38)*_xlfn.NORM.S.INV(RAND())</f>
        <v>0.5352446459085145</v>
      </c>
      <c r="AJ705" s="24">
        <f ca="1">SQRT(Inputs!$B$38)*C705+SQRT(1-Inputs!$B$38)*_xlfn.NORM.S.INV(RAND())</f>
        <v>1.3013249486119394</v>
      </c>
      <c r="AK705" s="24">
        <f ca="1">SQRT(Inputs!$B$38)*D705+SQRT(1-Inputs!$B$38)*_xlfn.NORM.S.INV(RAND())</f>
        <v>1.1538944211374802</v>
      </c>
      <c r="AL705" s="24">
        <f ca="1">SQRT(Inputs!$B$38)*E705+SQRT(1-Inputs!$B$38)*_xlfn.NORM.S.INV(RAND())</f>
        <v>-1.0829390422084348</v>
      </c>
      <c r="AM705" s="24">
        <f ca="1">SQRT(Inputs!$B$38)*F705+SQRT(1-Inputs!$B$38)*_xlfn.NORM.S.INV(RAND())</f>
        <v>-0.29137037203140698</v>
      </c>
      <c r="AN705" s="24">
        <f ca="1">SQRT(Inputs!$B$38)*G705+SQRT(1-Inputs!$B$38)*_xlfn.NORM.S.INV(RAND())</f>
        <v>-1.2030366375739492</v>
      </c>
      <c r="AO705" s="24">
        <f ca="1">SQRT(Inputs!$B$38)*H705+SQRT(1-Inputs!$B$38)*_xlfn.NORM.S.INV(RAND())</f>
        <v>2.0540069217239427</v>
      </c>
      <c r="AP705" s="24">
        <f ca="1">SQRT(Inputs!$B$38)*I705+SQRT(1-Inputs!$B$38)*_xlfn.NORM.S.INV(RAND())</f>
        <v>-0.53341168690320728</v>
      </c>
      <c r="AQ705" s="24">
        <f ca="1">SQRT(Inputs!$B$38)*J705+SQRT(1-Inputs!$B$38)*_xlfn.NORM.S.INV(RAND())</f>
        <v>1.8751382839814585</v>
      </c>
      <c r="AR705" s="24">
        <f ca="1">SQRT(Inputs!$B$38)*K705+SQRT(1-Inputs!$B$38)*_xlfn.NORM.S.INV(RAND())</f>
        <v>-1.0404608596810192</v>
      </c>
      <c r="AS705" s="24">
        <f ca="1">SQRT(Inputs!$B$38)*L705+SQRT(1-Inputs!$B$38)*_xlfn.NORM.S.INV(RAND())</f>
        <v>-0.66294691786104254</v>
      </c>
      <c r="AT705" s="24">
        <f ca="1">SQRT(Inputs!$B$38)*M705+SQRT(1-Inputs!$B$38)*_xlfn.NORM.S.INV(RAND())</f>
        <v>-0.25293123492569736</v>
      </c>
      <c r="AU705" s="15">
        <f ca="1">Inputs!$B$6*EXP($B$8-0.5*C$5^2+C$5*N705)</f>
        <v>6388.7849880815202</v>
      </c>
      <c r="AV705" s="15">
        <f t="shared" ca="1" si="365"/>
        <v>9464.0228313181397</v>
      </c>
      <c r="AW705" s="15">
        <f t="shared" ca="1" si="366"/>
        <v>10859.187645188074</v>
      </c>
      <c r="AX705" s="15">
        <f t="shared" ca="1" si="367"/>
        <v>15165.138518836144</v>
      </c>
      <c r="AY705" s="15">
        <f t="shared" ca="1" si="368"/>
        <v>19012.582176588676</v>
      </c>
      <c r="AZ705" s="15">
        <f t="shared" ca="1" si="369"/>
        <v>24955.140206190736</v>
      </c>
      <c r="BA705" s="15">
        <f t="shared" ca="1" si="370"/>
        <v>38851.695717952272</v>
      </c>
      <c r="BB705" s="15">
        <f t="shared" ca="1" si="371"/>
        <v>52108.227262394772</v>
      </c>
      <c r="BC705" s="15">
        <f t="shared" ca="1" si="372"/>
        <v>54821.279853926186</v>
      </c>
      <c r="BD705" s="15">
        <f t="shared" ca="1" si="373"/>
        <v>72563.316627213135</v>
      </c>
      <c r="BE705" s="15">
        <f t="shared" ca="1" si="374"/>
        <v>93689.746925345855</v>
      </c>
      <c r="BF705" s="15">
        <f ca="1">Inputs!$B$13*EXP($B$9-0.5*C$6^2+C$6*Y705)</f>
        <v>14958.932334689545</v>
      </c>
      <c r="BG705" s="15">
        <f t="shared" ca="1" si="375"/>
        <v>24686.569241241577</v>
      </c>
      <c r="BH705" s="15">
        <f t="shared" ca="1" si="376"/>
        <v>34174.493983692737</v>
      </c>
      <c r="BI705" s="15">
        <f t="shared" ca="1" si="377"/>
        <v>45286.373187601865</v>
      </c>
      <c r="BJ705" s="15">
        <f t="shared" ca="1" si="378"/>
        <v>57928.697580815169</v>
      </c>
      <c r="BK705" s="15">
        <f t="shared" ca="1" si="379"/>
        <v>80675.813334701117</v>
      </c>
      <c r="BL705" s="15">
        <f t="shared" ca="1" si="380"/>
        <v>103199.39227942312</v>
      </c>
      <c r="BM705" s="15">
        <f t="shared" ca="1" si="381"/>
        <v>158036.87290285833</v>
      </c>
      <c r="BN705" s="15">
        <f t="shared" ca="1" si="382"/>
        <v>185175.54001920717</v>
      </c>
      <c r="BO705" s="15">
        <f t="shared" ca="1" si="383"/>
        <v>251900.56599336758</v>
      </c>
      <c r="BP705" s="15">
        <f t="shared" ca="1" si="384"/>
        <v>329425.53928880481</v>
      </c>
      <c r="BQ705" s="15">
        <f ca="1">Inputs!$B$20*EXP($B$10-0.5*C$7^2+C$7*AJ705)</f>
        <v>6805.4981556454495</v>
      </c>
      <c r="BR705" s="15">
        <f t="shared" ca="1" si="385"/>
        <v>13321.325335923859</v>
      </c>
      <c r="BS705" s="15">
        <f t="shared" ca="1" si="386"/>
        <v>13365.947103630593</v>
      </c>
      <c r="BT705" s="15">
        <f t="shared" ca="1" si="387"/>
        <v>17072.60815592634</v>
      </c>
      <c r="BU705" s="15">
        <f t="shared" ca="1" si="388"/>
        <v>17684.915658518436</v>
      </c>
      <c r="BV705" s="15">
        <f t="shared" ca="1" si="389"/>
        <v>39083.765345731656</v>
      </c>
      <c r="BW705" s="15">
        <f t="shared" ca="1" si="390"/>
        <v>48716.770942149626</v>
      </c>
      <c r="BX705" s="15">
        <f t="shared" ca="1" si="391"/>
        <v>99231.466894810423</v>
      </c>
      <c r="BY705" s="15">
        <f t="shared" ca="1" si="392"/>
        <v>113942.82204427831</v>
      </c>
      <c r="BZ705" s="15">
        <f t="shared" ca="1" si="393"/>
        <v>141533.62342033122</v>
      </c>
      <c r="CA705" s="15">
        <f t="shared" ca="1" si="394"/>
        <v>190073.81469664993</v>
      </c>
      <c r="CB705" s="15">
        <f ca="1">(AU705*DCF!C$10-DCF!C$5*MAX(AU705*DCF!C$10,0)-MAX(AU705-Inputs!$B$6,0)/Inputs!$B$10)*DCF!C$6</f>
        <v>1032.9027794230053</v>
      </c>
      <c r="CC705" s="15">
        <f ca="1">(AV705*DCF!D$10-DCF!D$5*MAX(AV705*DCF!D$10,0)-MAX(AV705-AU705,0)/Inputs!$B$10)*DCF!D$6</f>
        <v>1556.9751851024016</v>
      </c>
      <c r="CD705" s="15">
        <f ca="1">(AW705*DCF!E$10-DCF!E$5*MAX(AW705*DCF!E$10,0)-MAX(AW705-AV705,0)/Inputs!$B$10)*DCF!E$6</f>
        <v>2192.9646713566622</v>
      </c>
      <c r="CE705" s="15">
        <f ca="1">(AX705*DCF!F$10-DCF!F$5*MAX(AX705*DCF!F$10,0)-MAX(AX705-AW705,0)/Inputs!$B$10)*DCF!F$6</f>
        <v>2414.5639504714932</v>
      </c>
      <c r="CF705" s="15">
        <f ca="1">(AY705*DCF!G$10-DCF!G$5*MAX(AY705*DCF!G$10,0)-MAX(AY705-AX705,0)/Inputs!$B$10)*DCF!G$6</f>
        <v>3177.8043907777223</v>
      </c>
      <c r="CG705" s="15">
        <f ca="1">(AZ705*DCF!H$10-DCF!H$5*MAX(AZ705*DCF!H$10,0)-MAX(AZ705-AY705,0)/Inputs!$B$10)*DCF!H$6</f>
        <v>3789.8506583080716</v>
      </c>
      <c r="CH705" s="15">
        <f ca="1">(BA705*DCF!I$10-DCF!I$5*MAX(BA705*DCF!I$10,0)-MAX(BA705-AZ705,0)/Inputs!$B$10)*DCF!I$6</f>
        <v>4817.2654982741342</v>
      </c>
      <c r="CI705" s="15">
        <f ca="1">(BB705*DCF!J$10-DCF!J$5*MAX(BB705*DCF!J$10,0)-MAX(BB705-BA705,0)/Inputs!$B$10)*DCF!J$6</f>
        <v>6933.0838007605525</v>
      </c>
      <c r="CJ705" s="15">
        <f ca="1">(BC705*DCF!K$10-DCF!K$5*MAX(BC705*DCF!K$10,0)-MAX(BC705-BB705,0)/Inputs!$B$10)*DCF!K$6</f>
        <v>8445.5595591005276</v>
      </c>
      <c r="CK705" s="15">
        <f ca="1">(BD705*DCF!L$10-DCF!L$5*MAX(BD705*DCF!L$10,0)-MAX(BD705-BC705,0)/Inputs!$B$10)*DCF!L$6</f>
        <v>8649.5953856348824</v>
      </c>
      <c r="CL705" s="15">
        <f ca="1">(BE705*DCF!M$10-DCF!M$5*MAX(BE705*DCF!M$10,0)-MAX(BE705-BD705,0)/Inputs!$B$10)*DCF!M$6</f>
        <v>10697.057245655549</v>
      </c>
      <c r="CM705" s="15">
        <f ca="1">(BF705*DCF!C$28-DCF!C$5*MAX(BF705*DCF!C$28,0)-MAX(BF705-Inputs!$B$13,0)/Inputs!$B$17)*DCF!C$6</f>
        <v>3740.4414097673798</v>
      </c>
      <c r="CN705" s="15">
        <f ca="1">(BG705*DCF!D$28-DCF!D$5*MAX(BG705*DCF!D$28,0)-MAX(BG705-BF705,0)/Inputs!$B$17)*DCF!D$6</f>
        <v>5195.4130472433608</v>
      </c>
      <c r="CO705" s="15">
        <f ca="1">(BH705*DCF!E$28-DCF!E$5*MAX(BH705*DCF!E$28,0)-MAX(BH705-BG705,0)/Inputs!$B$17)*DCF!E$6</f>
        <v>7808.8858548573517</v>
      </c>
      <c r="CP705" s="15">
        <f ca="1">(BI705*DCF!F$28-DCF!F$5*MAX(BI705*DCF!F$28,0)-MAX(BI705-BH705,0)/Inputs!$B$17)*DCF!F$6</f>
        <v>10270.964192585072</v>
      </c>
      <c r="CQ705" s="15">
        <f ca="1">(BJ705*DCF!G$28-DCF!G$5*MAX(BJ705*DCF!G$28,0)-MAX(BJ705-BI705,0)/Inputs!$B$17)*DCF!G$6</f>
        <v>12903.726019081572</v>
      </c>
      <c r="CR705" s="15">
        <f ca="1">(BK705*DCF!H$28-DCF!H$5*MAX(BK705*DCF!H$28,0)-MAX(BK705-BJ705,0)/Inputs!$B$17)*DCF!H$6</f>
        <v>16417.755288676577</v>
      </c>
      <c r="CS705" s="15">
        <f ca="1">(BL705*DCF!I$28-DCF!I$5*MAX(BL705*DCF!I$28,0)-MAX(BL705-BK705,0)/Inputs!$B$17)*DCF!I$6</f>
        <v>21034.826432110538</v>
      </c>
      <c r="CT705" s="15">
        <f ca="1">(BM705*DCF!J$28-DCF!J$5*MAX(BM705*DCF!J$28,0)-MAX(BM705-BL705,0)/Inputs!$B$17)*DCF!J$6</f>
        <v>27984.340341097326</v>
      </c>
      <c r="CU705" s="15">
        <f ca="1">(BN705*DCF!K$28-DCF!K$5*MAX(BN705*DCF!K$28,0)-MAX(BN705-BM705,0)/Inputs!$B$17)*DCF!K$6</f>
        <v>35781.843977111006</v>
      </c>
      <c r="CV705" s="15">
        <f ca="1">(BO705*DCF!L$28-DCF!L$5*MAX(BO705*DCF!L$28,0)-MAX(BO705-BN705,0)/Inputs!$B$17)*DCF!L$6</f>
        <v>42709.402324714923</v>
      </c>
      <c r="CW705" s="15">
        <f ca="1">(BP705*DCF!M$28-DCF!M$5*MAX(BP705*DCF!M$28,0)-MAX(BP705-BO705,0)/Inputs!$B$17)*DCF!M$6</f>
        <v>53878.06775883853</v>
      </c>
      <c r="CX705" s="15">
        <f ca="1">(BQ705*DCF!C$46-DCF!C$5*MAX(BQ705*DCF!C$46,0)-MAX(BQ705-Inputs!$B$20,0)/Inputs!$B$24)*DCF!C$6</f>
        <v>-3236.603802987609</v>
      </c>
      <c r="CY705" s="15">
        <f ca="1">(BR705*DCF!D$46-DCF!D$5*MAX(BR705*DCF!D$46,0)-MAX(BR705-BQ705,0)/Inputs!$B$24)*DCF!D$6</f>
        <v>-5053.8889490681386</v>
      </c>
      <c r="CZ705" s="15">
        <f ca="1">(BS705*DCF!E$46-DCF!E$5*MAX(BS705*DCF!E$46,0)-MAX(BS705-BR705,0)/Inputs!$B$24)*DCF!E$6</f>
        <v>-1598.1351892763748</v>
      </c>
      <c r="DA705" s="15">
        <f ca="1">(BT705*DCF!F$46-DCF!F$5*MAX(BT705*DCF!F$46,0)-MAX(BT705-BS705,0)/Inputs!$B$24)*DCF!F$6</f>
        <v>-2593.0477328126881</v>
      </c>
      <c r="DB705" s="15">
        <f ca="1">(BU705*DCF!G$46-DCF!G$5*MAX(BU705*DCF!G$46,0)-MAX(BU705-BT705,0)/Inputs!$B$24)*DCF!G$6</f>
        <v>-800.85376777852468</v>
      </c>
      <c r="DC705" s="15">
        <f ca="1">(BV705*DCF!H$46-DCF!H$5*MAX(BV705*DCF!H$46,0)-MAX(BV705-BU705,0)/Inputs!$B$24)*DCF!H$6</f>
        <v>-6649.5614273741539</v>
      </c>
      <c r="DD705" s="15">
        <f ca="1">(BW705*DCF!I$46-DCF!I$5*MAX(BW705*DCF!I$46,0)-MAX(BW705-BV705,0)/Inputs!$B$24)*DCF!I$6</f>
        <v>-1640.1305424960872</v>
      </c>
      <c r="DE705" s="15">
        <f ca="1">(BX705*DCF!J$46-DCF!J$5*MAX(BX705*DCF!J$46,0)-MAX(BX705-BW705,0)/Inputs!$B$24)*DCF!J$6</f>
        <v>-9233.1865256278106</v>
      </c>
      <c r="DF705" s="15">
        <f ca="1">(BY705*DCF!K$46-DCF!K$5*MAX(BY705*DCF!K$46,0)-MAX(BY705-BX705,0)/Inputs!$B$24)*DCF!K$6</f>
        <v>2904.9037226694609</v>
      </c>
      <c r="DG705" s="15">
        <f ca="1">(BZ705*DCF!L$46-DCF!L$5*MAX(BZ705*DCF!L$46,0)-MAX(BZ705-BY705,0)/Inputs!$B$24)*DCF!L$6</f>
        <v>3539.6754639165383</v>
      </c>
      <c r="DH705" s="15">
        <f ca="1">(CA705*DCF!M$46-DCF!M$5*MAX(CA705*DCF!M$46,0)-MAX(CA705-BZ705,0)/Inputs!$B$24)*DCF!M$6</f>
        <v>4753.413064876755</v>
      </c>
      <c r="DI705" s="15">
        <f ca="1">SUM(CB705:CL705)+BE705*DCF!M$10*(1+Inputs!$B$30)*(1-Inputs!$B$33)*(1-Inputs!$B$30/Inputs!$B$31)/(Inputs!$B$29-Inputs!$B$30)*DCF!M$6</f>
        <v>314447.42773674673</v>
      </c>
      <c r="DJ705" s="15">
        <f ca="1">SUM(CM705:CW705)+BP705*DCF!M$28*(1+Inputs!$B$30)*(1-Inputs!$B$33)*(1-Inputs!$B$30/Inputs!$B$31)/(Inputs!$B$29-Inputs!$B$30)*DCF!M$6</f>
        <v>1460119.8427027846</v>
      </c>
      <c r="DK705" s="15">
        <f ca="1">SUM(CX705:DH705)+CA705*DCF!M$46*(1+Inputs!$B$30)*(1-Inputs!$B$33)*(1-Inputs!$B$30/Inputs!$B$31)/(Inputs!$B$29-Inputs!$B$30)*DCF!M$6</f>
        <v>274269.21751780249</v>
      </c>
      <c r="DM705" s="15">
        <f ca="1">DI705+DJ705+DK705+Inputs!$B$34+Inputs!$B$36-Inputs!$B$35</f>
        <v>2125687.4879573337</v>
      </c>
    </row>
    <row r="706" spans="1:117" x14ac:dyDescent="0.75">
      <c r="A706" s="11">
        <v>693</v>
      </c>
      <c r="C706" s="24">
        <f t="shared" ca="1" si="399"/>
        <v>-2.2985264263375087</v>
      </c>
      <c r="D706" s="24">
        <f t="shared" ca="1" si="399"/>
        <v>-1.6909071961448297E-2</v>
      </c>
      <c r="E706" s="24">
        <f t="shared" ca="1" si="399"/>
        <v>-0.19891648831363987</v>
      </c>
      <c r="F706" s="24">
        <f t="shared" ca="1" si="399"/>
        <v>0.75486612155610044</v>
      </c>
      <c r="G706" s="24">
        <f t="shared" ca="1" si="399"/>
        <v>3.0739752944777765E-2</v>
      </c>
      <c r="H706" s="24">
        <f t="shared" ca="1" si="399"/>
        <v>0.33088434370039377</v>
      </c>
      <c r="I706" s="24">
        <f t="shared" ca="1" si="399"/>
        <v>-2.2075462930571539</v>
      </c>
      <c r="J706" s="24">
        <f t="shared" ca="1" si="399"/>
        <v>0.52119620010428136</v>
      </c>
      <c r="K706" s="24">
        <f t="shared" ca="1" si="399"/>
        <v>0.11802844209985289</v>
      </c>
      <c r="L706" s="24">
        <f t="shared" ca="1" si="399"/>
        <v>-6.1501798865649104E-2</v>
      </c>
      <c r="M706" s="24">
        <f t="shared" ca="1" si="399"/>
        <v>0.1203837087006113</v>
      </c>
      <c r="N706" s="24">
        <f ca="1">SQRT(Inputs!$B$38)*C706+SQRT(1-Inputs!$B$38)*_xlfn.NORM.S.INV(RAND())</f>
        <v>-2.6224459095821868</v>
      </c>
      <c r="O706" s="24">
        <f ca="1">SQRT(Inputs!$B$38)*D706+SQRT(1-Inputs!$B$38)*_xlfn.NORM.S.INV(RAND())</f>
        <v>0.88350170045579968</v>
      </c>
      <c r="P706" s="24">
        <f ca="1">SQRT(Inputs!$B$38)*E706+SQRT(1-Inputs!$B$38)*_xlfn.NORM.S.INV(RAND())</f>
        <v>0.88354312156570236</v>
      </c>
      <c r="Q706" s="24">
        <f ca="1">SQRT(Inputs!$B$38)*F706+SQRT(1-Inputs!$B$38)*_xlfn.NORM.S.INV(RAND())</f>
        <v>-0.32450411891900588</v>
      </c>
      <c r="R706" s="24">
        <f ca="1">SQRT(Inputs!$B$38)*G706+SQRT(1-Inputs!$B$38)*_xlfn.NORM.S.INV(RAND())</f>
        <v>0.10669422812696809</v>
      </c>
      <c r="S706" s="24">
        <f ca="1">SQRT(Inputs!$B$38)*H706+SQRT(1-Inputs!$B$38)*_xlfn.NORM.S.INV(RAND())</f>
        <v>1.0022866059912392</v>
      </c>
      <c r="T706" s="24">
        <f ca="1">SQRT(Inputs!$B$38)*I706+SQRT(1-Inputs!$B$38)*_xlfn.NORM.S.INV(RAND())</f>
        <v>-1.5303006754655519</v>
      </c>
      <c r="U706" s="24">
        <f ca="1">SQRT(Inputs!$B$38)*J706+SQRT(1-Inputs!$B$38)*_xlfn.NORM.S.INV(RAND())</f>
        <v>0.77766021732793245</v>
      </c>
      <c r="V706" s="24">
        <f ca="1">SQRT(Inputs!$B$38)*K706+SQRT(1-Inputs!$B$38)*_xlfn.NORM.S.INV(RAND())</f>
        <v>2.6350932470893124E-3</v>
      </c>
      <c r="W706" s="24">
        <f ca="1">SQRT(Inputs!$B$38)*L706+SQRT(1-Inputs!$B$38)*_xlfn.NORM.S.INV(RAND())</f>
        <v>0.33139700513909959</v>
      </c>
      <c r="X706" s="24">
        <f ca="1">SQRT(Inputs!$B$38)*M706+SQRT(1-Inputs!$B$38)*_xlfn.NORM.S.INV(RAND())</f>
        <v>-0.10701309487716833</v>
      </c>
      <c r="Y706" s="24">
        <f ca="1">SQRT(Inputs!$B$38)*C706+SQRT(1-Inputs!$B$38)*_xlfn.NORM.S.INV(RAND())</f>
        <v>-1.9795222784141935</v>
      </c>
      <c r="Z706" s="24">
        <f ca="1">SQRT(Inputs!$B$38)*D706+SQRT(1-Inputs!$B$38)*_xlfn.NORM.S.INV(RAND())</f>
        <v>0.72719633603176337</v>
      </c>
      <c r="AA706" s="24">
        <f ca="1">SQRT(Inputs!$B$38)*E706+SQRT(1-Inputs!$B$38)*_xlfn.NORM.S.INV(RAND())</f>
        <v>-0.18603921895734149</v>
      </c>
      <c r="AB706" s="24">
        <f ca="1">SQRT(Inputs!$B$38)*F706+SQRT(1-Inputs!$B$38)*_xlfn.NORM.S.INV(RAND())</f>
        <v>1.6322681025142565</v>
      </c>
      <c r="AC706" s="24">
        <f ca="1">SQRT(Inputs!$B$38)*G706+SQRT(1-Inputs!$B$38)*_xlfn.NORM.S.INV(RAND())</f>
        <v>-0.69296419913590801</v>
      </c>
      <c r="AD706" s="24">
        <f ca="1">SQRT(Inputs!$B$38)*H706+SQRT(1-Inputs!$B$38)*_xlfn.NORM.S.INV(RAND())</f>
        <v>-0.40364479631326533</v>
      </c>
      <c r="AE706" s="24">
        <f ca="1">SQRT(Inputs!$B$38)*I706+SQRT(1-Inputs!$B$38)*_xlfn.NORM.S.INV(RAND())</f>
        <v>-2.7235808397884753</v>
      </c>
      <c r="AF706" s="24">
        <f ca="1">SQRT(Inputs!$B$38)*J706+SQRT(1-Inputs!$B$38)*_xlfn.NORM.S.INV(RAND())</f>
        <v>-6.5407225093167765E-2</v>
      </c>
      <c r="AG706" s="24">
        <f ca="1">SQRT(Inputs!$B$38)*K706+SQRT(1-Inputs!$B$38)*_xlfn.NORM.S.INV(RAND())</f>
        <v>-1.3964556819632787</v>
      </c>
      <c r="AH706" s="24">
        <f ca="1">SQRT(Inputs!$B$38)*L706+SQRT(1-Inputs!$B$38)*_xlfn.NORM.S.INV(RAND())</f>
        <v>-0.13943932741700216</v>
      </c>
      <c r="AI706" s="24">
        <f ca="1">SQRT(Inputs!$B$38)*M706+SQRT(1-Inputs!$B$38)*_xlfn.NORM.S.INV(RAND())</f>
        <v>-0.16844262644334684</v>
      </c>
      <c r="AJ706" s="24">
        <f ca="1">SQRT(Inputs!$B$38)*C706+SQRT(1-Inputs!$B$38)*_xlfn.NORM.S.INV(RAND())</f>
        <v>-2.119077153322749</v>
      </c>
      <c r="AK706" s="24">
        <f ca="1">SQRT(Inputs!$B$38)*D706+SQRT(1-Inputs!$B$38)*_xlfn.NORM.S.INV(RAND())</f>
        <v>0.53868947813217605</v>
      </c>
      <c r="AL706" s="24">
        <f ca="1">SQRT(Inputs!$B$38)*E706+SQRT(1-Inputs!$B$38)*_xlfn.NORM.S.INV(RAND())</f>
        <v>0.77669314923298716</v>
      </c>
      <c r="AM706" s="24">
        <f ca="1">SQRT(Inputs!$B$38)*F706+SQRT(1-Inputs!$B$38)*_xlfn.NORM.S.INV(RAND())</f>
        <v>-0.26333462688820064</v>
      </c>
      <c r="AN706" s="24">
        <f ca="1">SQRT(Inputs!$B$38)*G706+SQRT(1-Inputs!$B$38)*_xlfn.NORM.S.INV(RAND())</f>
        <v>1.3643830337404763</v>
      </c>
      <c r="AO706" s="24">
        <f ca="1">SQRT(Inputs!$B$38)*H706+SQRT(1-Inputs!$B$38)*_xlfn.NORM.S.INV(RAND())</f>
        <v>0.27393553001244531</v>
      </c>
      <c r="AP706" s="24">
        <f ca="1">SQRT(Inputs!$B$38)*I706+SQRT(1-Inputs!$B$38)*_xlfn.NORM.S.INV(RAND())</f>
        <v>-1.8163935642236111</v>
      </c>
      <c r="AQ706" s="24">
        <f ca="1">SQRT(Inputs!$B$38)*J706+SQRT(1-Inputs!$B$38)*_xlfn.NORM.S.INV(RAND())</f>
        <v>-0.20171973651312758</v>
      </c>
      <c r="AR706" s="24">
        <f ca="1">SQRT(Inputs!$B$38)*K706+SQRT(1-Inputs!$B$38)*_xlfn.NORM.S.INV(RAND())</f>
        <v>0.61559329199915713</v>
      </c>
      <c r="AS706" s="24">
        <f ca="1">SQRT(Inputs!$B$38)*L706+SQRT(1-Inputs!$B$38)*_xlfn.NORM.S.INV(RAND())</f>
        <v>0.56599760568870761</v>
      </c>
      <c r="AT706" s="24">
        <f ca="1">SQRT(Inputs!$B$38)*M706+SQRT(1-Inputs!$B$38)*_xlfn.NORM.S.INV(RAND())</f>
        <v>0.30668462144271447</v>
      </c>
      <c r="AU706" s="15">
        <f ca="1">Inputs!$B$6*EXP($B$8-0.5*C$5^2+C$5*N706)</f>
        <v>3245.7737094311842</v>
      </c>
      <c r="AV706" s="15">
        <f t="shared" ca="1" si="365"/>
        <v>4498.9303159768033</v>
      </c>
      <c r="AW706" s="15">
        <f t="shared" ca="1" si="366"/>
        <v>6179.9402813535753</v>
      </c>
      <c r="AX706" s="15">
        <f t="shared" ca="1" si="367"/>
        <v>7245.3170896322799</v>
      </c>
      <c r="AY706" s="15">
        <f t="shared" ca="1" si="368"/>
        <v>8965.5397909625644</v>
      </c>
      <c r="AZ706" s="15">
        <f t="shared" ca="1" si="369"/>
        <v>12244.642332332425</v>
      </c>
      <c r="BA706" s="15">
        <f t="shared" ca="1" si="370"/>
        <v>12766.734714852797</v>
      </c>
      <c r="BB706" s="15">
        <f t="shared" ca="1" si="371"/>
        <v>16896.889435936355</v>
      </c>
      <c r="BC706" s="15">
        <f t="shared" ca="1" si="372"/>
        <v>20699.65411163263</v>
      </c>
      <c r="BD706" s="15">
        <f t="shared" ca="1" si="373"/>
        <v>26157.384699229362</v>
      </c>
      <c r="BE706" s="15">
        <f t="shared" ca="1" si="374"/>
        <v>31741.628997031527</v>
      </c>
      <c r="BF706" s="15">
        <f ca="1">Inputs!$B$13*EXP($B$9-0.5*C$6^2+C$6*Y706)</f>
        <v>9341.606433314184</v>
      </c>
      <c r="BG706" s="15">
        <f t="shared" ca="1" si="375"/>
        <v>12981.250438976404</v>
      </c>
      <c r="BH706" s="15">
        <f t="shared" ca="1" si="376"/>
        <v>15378.776287821322</v>
      </c>
      <c r="BI706" s="15">
        <f t="shared" ca="1" si="377"/>
        <v>24202.920688945669</v>
      </c>
      <c r="BJ706" s="15">
        <f t="shared" ca="1" si="378"/>
        <v>26850.631120633625</v>
      </c>
      <c r="BK706" s="15">
        <f t="shared" ca="1" si="379"/>
        <v>31191.978463467083</v>
      </c>
      <c r="BL706" s="15">
        <f t="shared" ca="1" si="380"/>
        <v>26920.91088704616</v>
      </c>
      <c r="BM706" s="15">
        <f t="shared" ca="1" si="381"/>
        <v>32823.817173720257</v>
      </c>
      <c r="BN706" s="15">
        <f t="shared" ca="1" si="382"/>
        <v>34148.588837645977</v>
      </c>
      <c r="BO706" s="15">
        <f t="shared" ca="1" si="383"/>
        <v>41340.786464492317</v>
      </c>
      <c r="BP706" s="15">
        <f t="shared" ca="1" si="384"/>
        <v>49920.926106426232</v>
      </c>
      <c r="BQ706" s="15">
        <f ca="1">Inputs!$B$20*EXP($B$10-0.5*C$7^2+C$7*AJ706)</f>
        <v>2022.9835472468333</v>
      </c>
      <c r="BR706" s="15">
        <f t="shared" ca="1" si="385"/>
        <v>3257.0828207185373</v>
      </c>
      <c r="BS706" s="15">
        <f t="shared" ca="1" si="386"/>
        <v>5574.8632131550739</v>
      </c>
      <c r="BT706" s="15">
        <f t="shared" ca="1" si="387"/>
        <v>7173.4561410969291</v>
      </c>
      <c r="BU706" s="15">
        <f t="shared" ca="1" si="388"/>
        <v>13830.308919246612</v>
      </c>
      <c r="BV706" s="15">
        <f t="shared" ca="1" si="389"/>
        <v>20466.923438093505</v>
      </c>
      <c r="BW706" s="15">
        <f t="shared" ca="1" si="390"/>
        <v>19444.886348511744</v>
      </c>
      <c r="BX706" s="15">
        <f t="shared" ca="1" si="391"/>
        <v>26118.911913677759</v>
      </c>
      <c r="BY706" s="15">
        <f t="shared" ca="1" si="392"/>
        <v>41171.461634679479</v>
      </c>
      <c r="BZ706" s="15">
        <f t="shared" ca="1" si="393"/>
        <v>64104.044172092246</v>
      </c>
      <c r="CA706" s="15">
        <f t="shared" ca="1" si="394"/>
        <v>95090.285884187528</v>
      </c>
      <c r="CB706" s="15">
        <f ca="1">(AU706*DCF!C$10-DCF!C$5*MAX(AU706*DCF!C$10,0)-MAX(AU706-Inputs!$B$6,0)/Inputs!$B$10)*DCF!C$6</f>
        <v>833.54427615132897</v>
      </c>
      <c r="CC706" s="15">
        <f ca="1">(AV706*DCF!D$10-DCF!D$5*MAX(AV706*DCF!D$10,0)-MAX(AV706-AU706,0)/Inputs!$B$10)*DCF!D$6</f>
        <v>791.0343441990766</v>
      </c>
      <c r="CD706" s="15">
        <f ca="1">(AW706*DCF!E$10-DCF!E$5*MAX(AW706*DCF!E$10,0)-MAX(AW706-AV706,0)/Inputs!$B$10)*DCF!E$6</f>
        <v>1048.2167769496898</v>
      </c>
      <c r="CE706" s="15">
        <f ca="1">(AX706*DCF!F$10-DCF!F$5*MAX(AX706*DCF!F$10,0)-MAX(AX706-AW706,0)/Inputs!$B$10)*DCF!F$6</f>
        <v>1359.9626739124819</v>
      </c>
      <c r="CF706" s="15">
        <f ca="1">(AY706*DCF!G$10-DCF!G$5*MAX(AY706*DCF!G$10,0)-MAX(AY706-AX706,0)/Inputs!$B$10)*DCF!G$6</f>
        <v>1516.6019290796271</v>
      </c>
      <c r="CG706" s="15">
        <f ca="1">(AZ706*DCF!H$10-DCF!H$5*MAX(AZ706*DCF!H$10,0)-MAX(AZ706-AY706,0)/Inputs!$B$10)*DCF!H$6</f>
        <v>1795.0426497768274</v>
      </c>
      <c r="CH706" s="15">
        <f ca="1">(BA706*DCF!I$10-DCF!I$5*MAX(BA706*DCF!I$10,0)-MAX(BA706-AZ706,0)/Inputs!$B$10)*DCF!I$6</f>
        <v>2246.3752573025804</v>
      </c>
      <c r="CI706" s="15">
        <f ca="1">(BB706*DCF!J$10-DCF!J$5*MAX(BB706*DCF!J$10,0)-MAX(BB706-BA706,0)/Inputs!$B$10)*DCF!J$6</f>
        <v>2273.6885449772767</v>
      </c>
      <c r="CJ706" s="15">
        <f ca="1">(BC706*DCF!K$10-DCF!K$5*MAX(BC706*DCF!K$10,0)-MAX(BC706-BB706,0)/Inputs!$B$10)*DCF!K$6</f>
        <v>2799.9827077326272</v>
      </c>
      <c r="CK706" s="15">
        <f ca="1">(BD706*DCF!L$10-DCF!L$5*MAX(BD706*DCF!L$10,0)-MAX(BD706-BC706,0)/Inputs!$B$10)*DCF!L$6</f>
        <v>3239.2580872779754</v>
      </c>
      <c r="CL706" s="15">
        <f ca="1">(BE706*DCF!M$10-DCF!M$5*MAX(BE706*DCF!M$10,0)-MAX(BE706-BD706,0)/Inputs!$B$10)*DCF!M$6</f>
        <v>3812.0567506836128</v>
      </c>
      <c r="CM706" s="15">
        <f ca="1">(BF706*DCF!C$28-DCF!C$5*MAX(BF706*DCF!C$28,0)-MAX(BF706-Inputs!$B$13,0)/Inputs!$B$17)*DCF!C$6</f>
        <v>2850.9970199968275</v>
      </c>
      <c r="CN706" s="15">
        <f ca="1">(BG706*DCF!D$28-DCF!D$5*MAX(BG706*DCF!D$28,0)-MAX(BG706-BF706,0)/Inputs!$B$17)*DCF!D$6</f>
        <v>3046.7747086632216</v>
      </c>
      <c r="CO706" s="15">
        <f ca="1">(BH706*DCF!E$28-DCF!E$5*MAX(BH706*DCF!E$28,0)-MAX(BH706-BG706,0)/Inputs!$B$17)*DCF!E$6</f>
        <v>3883.0239426351732</v>
      </c>
      <c r="CP706" s="15">
        <f ca="1">(BI706*DCF!F$28-DCF!F$5*MAX(BI706*DCF!F$28,0)-MAX(BI706-BH706,0)/Inputs!$B$17)*DCF!F$6</f>
        <v>4963.8804767767033</v>
      </c>
      <c r="CQ706" s="15">
        <f ca="1">(BJ706*DCF!G$28-DCF!G$5*MAX(BJ706*DCF!G$28,0)-MAX(BJ706-BI706,0)/Inputs!$B$17)*DCF!G$6</f>
        <v>6521.2812209750928</v>
      </c>
      <c r="CR706" s="15">
        <f ca="1">(BK706*DCF!H$28-DCF!H$5*MAX(BK706*DCF!H$28,0)-MAX(BK706-BJ706,0)/Inputs!$B$17)*DCF!H$6</f>
        <v>7039.5968631808855</v>
      </c>
      <c r="CS706" s="15">
        <f ca="1">(BL706*DCF!I$28-DCF!I$5*MAX(BL706*DCF!I$28,0)-MAX(BL706-BK706,0)/Inputs!$B$17)*DCF!I$6</f>
        <v>6330.5339565325048</v>
      </c>
      <c r="CT706" s="15">
        <f ca="1">(BM706*DCF!J$28-DCF!J$5*MAX(BM706*DCF!J$28,0)-MAX(BM706-BL706,0)/Inputs!$B$17)*DCF!J$6</f>
        <v>6539.7589918860776</v>
      </c>
      <c r="CU706" s="15">
        <f ca="1">(BN706*DCF!K$28-DCF!K$5*MAX(BN706*DCF!K$28,0)-MAX(BN706-BM706,0)/Inputs!$B$17)*DCF!K$6</f>
        <v>7049.3425100832246</v>
      </c>
      <c r="CV706" s="15">
        <f ca="1">(BO706*DCF!L$28-DCF!L$5*MAX(BO706*DCF!L$28,0)-MAX(BO706-BN706,0)/Inputs!$B$17)*DCF!L$6</f>
        <v>7434.5454831835541</v>
      </c>
      <c r="CW706" s="15">
        <f ca="1">(BP706*DCF!M$28-DCF!M$5*MAX(BP706*DCF!M$28,0)-MAX(BP706-BO706,0)/Inputs!$B$17)*DCF!M$6</f>
        <v>8495.7854491513917</v>
      </c>
      <c r="CX706" s="15">
        <f ca="1">(BQ706*DCF!C$46-DCF!C$5*MAX(BQ706*DCF!C$46,0)-MAX(BQ706-Inputs!$B$20,0)/Inputs!$B$24)*DCF!C$6</f>
        <v>-467.20174301312545</v>
      </c>
      <c r="CY706" s="15">
        <f ca="1">(BR706*DCF!D$46-DCF!D$5*MAX(BR706*DCF!D$46,0)-MAX(BR706-BQ706,0)/Inputs!$B$24)*DCF!D$6</f>
        <v>-1082.487997379737</v>
      </c>
      <c r="CZ706" s="15">
        <f ca="1">(BS706*DCF!E$46-DCF!E$5*MAX(BS706*DCF!E$46,0)-MAX(BS706-BR706,0)/Inputs!$B$24)*DCF!E$6</f>
        <v>-1572.8425047342005</v>
      </c>
      <c r="DA706" s="15">
        <f ca="1">(BT706*DCF!F$46-DCF!F$5*MAX(BT706*DCF!F$46,0)-MAX(BT706-BS706,0)/Inputs!$B$24)*DCF!F$6</f>
        <v>-1104.5146506852034</v>
      </c>
      <c r="DB706" s="15">
        <f ca="1">(BU706*DCF!G$46-DCF!G$5*MAX(BU706*DCF!G$46,0)-MAX(BU706-BT706,0)/Inputs!$B$24)*DCF!G$6</f>
        <v>-2704.4580179075656</v>
      </c>
      <c r="DC706" s="15">
        <f ca="1">(BV706*DCF!H$46-DCF!H$5*MAX(BV706*DCF!H$46,0)-MAX(BV706-BU706,0)/Inputs!$B$24)*DCF!H$6</f>
        <v>-2062.2872985198637</v>
      </c>
      <c r="DD706" s="15">
        <f ca="1">(BW706*DCF!I$46-DCF!I$5*MAX(BW706*DCF!I$46,0)-MAX(BW706-BV706,0)/Inputs!$B$24)*DCF!I$6</f>
        <v>449.08718651472981</v>
      </c>
      <c r="DE706" s="15">
        <f ca="1">(BX706*DCF!J$46-DCF!J$5*MAX(BX706*DCF!J$46,0)-MAX(BX706-BW706,0)/Inputs!$B$24)*DCF!J$6</f>
        <v>-674.22643561805592</v>
      </c>
      <c r="DF706" s="15">
        <f ca="1">(BY706*DCF!K$46-DCF!K$5*MAX(BY706*DCF!K$46,0)-MAX(BY706-BX706,0)/Inputs!$B$24)*DCF!K$6</f>
        <v>-1335.6225490329687</v>
      </c>
      <c r="DG706" s="15">
        <f ca="1">(BZ706*DCF!L$46-DCF!L$5*MAX(BZ706*DCF!L$46,0)-MAX(BZ706-BY706,0)/Inputs!$B$24)*DCF!L$6</f>
        <v>-758.50334616157159</v>
      </c>
      <c r="DH706" s="15">
        <f ca="1">(CA706*DCF!M$46-DCF!M$5*MAX(CA706*DCF!M$46,0)-MAX(CA706-BZ706,0)/Inputs!$B$24)*DCF!M$6</f>
        <v>976.83923273582525</v>
      </c>
      <c r="DI706" s="15">
        <f ca="1">SUM(CB706:CL706)+BE706*DCF!M$10*(1+Inputs!$B$30)*(1-Inputs!$B$33)*(1-Inputs!$B$30/Inputs!$B$31)/(Inputs!$B$29-Inputs!$B$30)*DCF!M$6</f>
        <v>110053.13723637184</v>
      </c>
      <c r="DJ706" s="15">
        <f ca="1">SUM(CM706:CW706)+BP706*DCF!M$28*(1+Inputs!$B$30)*(1-Inputs!$B$33)*(1-Inputs!$B$30/Inputs!$B$31)/(Inputs!$B$29-Inputs!$B$30)*DCF!M$6</f>
        <v>249396.31727651996</v>
      </c>
      <c r="DK706" s="15">
        <f ca="1">SUM(CX706:DH706)+CA706*DCF!M$46*(1+Inputs!$B$30)*(1-Inputs!$B$33)*(1-Inputs!$B$30/Inputs!$B$31)/(Inputs!$B$29-Inputs!$B$30)*DCF!M$6</f>
        <v>136684.6280176141</v>
      </c>
      <c r="DM706" s="15">
        <f ca="1">DI706+DJ706+DK706+Inputs!$B$34+Inputs!$B$36-Inputs!$B$35</f>
        <v>572985.08253050596</v>
      </c>
    </row>
    <row r="707" spans="1:117" x14ac:dyDescent="0.75">
      <c r="A707" s="11">
        <v>694</v>
      </c>
      <c r="C707" s="24">
        <f t="shared" ca="1" si="399"/>
        <v>0.42707216009530113</v>
      </c>
      <c r="D707" s="24">
        <f t="shared" ca="1" si="399"/>
        <v>-0.88133490793825509</v>
      </c>
      <c r="E707" s="24">
        <f t="shared" ca="1" si="399"/>
        <v>1.4390735231629544E-2</v>
      </c>
      <c r="F707" s="24">
        <f t="shared" ca="1" si="399"/>
        <v>-0.16699846559884873</v>
      </c>
      <c r="G707" s="24">
        <f t="shared" ca="1" si="399"/>
        <v>-2.0719097672399318</v>
      </c>
      <c r="H707" s="24">
        <f t="shared" ca="1" si="399"/>
        <v>1.0340565151876502</v>
      </c>
      <c r="I707" s="24">
        <f t="shared" ca="1" si="399"/>
        <v>7.2960590277800247E-2</v>
      </c>
      <c r="J707" s="24">
        <f t="shared" ca="1" si="399"/>
        <v>1.7679253521802649</v>
      </c>
      <c r="K707" s="24">
        <f t="shared" ca="1" si="399"/>
        <v>-2.1800703209817507</v>
      </c>
      <c r="L707" s="24">
        <f t="shared" ca="1" si="399"/>
        <v>0.71108511737460989</v>
      </c>
      <c r="M707" s="24">
        <f t="shared" ca="1" si="399"/>
        <v>-0.44142215630366838</v>
      </c>
      <c r="N707" s="24">
        <f ca="1">SQRT(Inputs!$B$38)*C707+SQRT(1-Inputs!$B$38)*_xlfn.NORM.S.INV(RAND())</f>
        <v>1.8741906777495521</v>
      </c>
      <c r="O707" s="24">
        <f ca="1">SQRT(Inputs!$B$38)*D707+SQRT(1-Inputs!$B$38)*_xlfn.NORM.S.INV(RAND())</f>
        <v>-1.1805241132906343</v>
      </c>
      <c r="P707" s="24">
        <f ca="1">SQRT(Inputs!$B$38)*E707+SQRT(1-Inputs!$B$38)*_xlfn.NORM.S.INV(RAND())</f>
        <v>0.89169652507941433</v>
      </c>
      <c r="Q707" s="24">
        <f ca="1">SQRT(Inputs!$B$38)*F707+SQRT(1-Inputs!$B$38)*_xlfn.NORM.S.INV(RAND())</f>
        <v>-4.5019551441894741E-2</v>
      </c>
      <c r="R707" s="24">
        <f ca="1">SQRT(Inputs!$B$38)*G707+SQRT(1-Inputs!$B$38)*_xlfn.NORM.S.INV(RAND())</f>
        <v>-2.0659780763007545</v>
      </c>
      <c r="S707" s="24">
        <f ca="1">SQRT(Inputs!$B$38)*H707+SQRT(1-Inputs!$B$38)*_xlfn.NORM.S.INV(RAND())</f>
        <v>-0.35063348840008135</v>
      </c>
      <c r="T707" s="24">
        <f ca="1">SQRT(Inputs!$B$38)*I707+SQRT(1-Inputs!$B$38)*_xlfn.NORM.S.INV(RAND())</f>
        <v>1.8618269466500941</v>
      </c>
      <c r="U707" s="24">
        <f ca="1">SQRT(Inputs!$B$38)*J707+SQRT(1-Inputs!$B$38)*_xlfn.NORM.S.INV(RAND())</f>
        <v>0.31953890810178798</v>
      </c>
      <c r="V707" s="24">
        <f ca="1">SQRT(Inputs!$B$38)*K707+SQRT(1-Inputs!$B$38)*_xlfn.NORM.S.INV(RAND())</f>
        <v>-2.5052721840879579</v>
      </c>
      <c r="W707" s="24">
        <f ca="1">SQRT(Inputs!$B$38)*L707+SQRT(1-Inputs!$B$38)*_xlfn.NORM.S.INV(RAND())</f>
        <v>-4.543015423163016E-2</v>
      </c>
      <c r="X707" s="24">
        <f ca="1">SQRT(Inputs!$B$38)*M707+SQRT(1-Inputs!$B$38)*_xlfn.NORM.S.INV(RAND())</f>
        <v>0.88023606355258521</v>
      </c>
      <c r="Y707" s="24">
        <f ca="1">SQRT(Inputs!$B$38)*C707+SQRT(1-Inputs!$B$38)*_xlfn.NORM.S.INV(RAND())</f>
        <v>-1.6910745552012274E-2</v>
      </c>
      <c r="Z707" s="24">
        <f ca="1">SQRT(Inputs!$B$38)*D707+SQRT(1-Inputs!$B$38)*_xlfn.NORM.S.INV(RAND())</f>
        <v>-0.38158066970633897</v>
      </c>
      <c r="AA707" s="24">
        <f ca="1">SQRT(Inputs!$B$38)*E707+SQRT(1-Inputs!$B$38)*_xlfn.NORM.S.INV(RAND())</f>
        <v>0.61552782378106763</v>
      </c>
      <c r="AB707" s="24">
        <f ca="1">SQRT(Inputs!$B$38)*F707+SQRT(1-Inputs!$B$38)*_xlfn.NORM.S.INV(RAND())</f>
        <v>-1.0826590059933552</v>
      </c>
      <c r="AC707" s="24">
        <f ca="1">SQRT(Inputs!$B$38)*G707+SQRT(1-Inputs!$B$38)*_xlfn.NORM.S.INV(RAND())</f>
        <v>-1.1879715009121232</v>
      </c>
      <c r="AD707" s="24">
        <f ca="1">SQRT(Inputs!$B$38)*H707+SQRT(1-Inputs!$B$38)*_xlfn.NORM.S.INV(RAND())</f>
        <v>-0.34998912143049121</v>
      </c>
      <c r="AE707" s="24">
        <f ca="1">SQRT(Inputs!$B$38)*I707+SQRT(1-Inputs!$B$38)*_xlfn.NORM.S.INV(RAND())</f>
        <v>0.46898417118062974</v>
      </c>
      <c r="AF707" s="24">
        <f ca="1">SQRT(Inputs!$B$38)*J707+SQRT(1-Inputs!$B$38)*_xlfn.NORM.S.INV(RAND())</f>
        <v>1.2126569126887923</v>
      </c>
      <c r="AG707" s="24">
        <f ca="1">SQRT(Inputs!$B$38)*K707+SQRT(1-Inputs!$B$38)*_xlfn.NORM.S.INV(RAND())</f>
        <v>-1.4701630556300662</v>
      </c>
      <c r="AH707" s="24">
        <f ca="1">SQRT(Inputs!$B$38)*L707+SQRT(1-Inputs!$B$38)*_xlfn.NORM.S.INV(RAND())</f>
        <v>0.23254604222215608</v>
      </c>
      <c r="AI707" s="24">
        <f ca="1">SQRT(Inputs!$B$38)*M707+SQRT(1-Inputs!$B$38)*_xlfn.NORM.S.INV(RAND())</f>
        <v>0.24064776341295221</v>
      </c>
      <c r="AJ707" s="24">
        <f ca="1">SQRT(Inputs!$B$38)*C707+SQRT(1-Inputs!$B$38)*_xlfn.NORM.S.INV(RAND())</f>
        <v>0.4471966815189079</v>
      </c>
      <c r="AK707" s="24">
        <f ca="1">SQRT(Inputs!$B$38)*D707+SQRT(1-Inputs!$B$38)*_xlfn.NORM.S.INV(RAND())</f>
        <v>-1.1655183028106326</v>
      </c>
      <c r="AL707" s="24">
        <f ca="1">SQRT(Inputs!$B$38)*E707+SQRT(1-Inputs!$B$38)*_xlfn.NORM.S.INV(RAND())</f>
        <v>-0.1358646620173985</v>
      </c>
      <c r="AM707" s="24">
        <f ca="1">SQRT(Inputs!$B$38)*F707+SQRT(1-Inputs!$B$38)*_xlfn.NORM.S.INV(RAND())</f>
        <v>8.8996962349938688E-2</v>
      </c>
      <c r="AN707" s="24">
        <f ca="1">SQRT(Inputs!$B$38)*G707+SQRT(1-Inputs!$B$38)*_xlfn.NORM.S.INV(RAND())</f>
        <v>-0.96099921036903357</v>
      </c>
      <c r="AO707" s="24">
        <f ca="1">SQRT(Inputs!$B$38)*H707+SQRT(1-Inputs!$B$38)*_xlfn.NORM.S.INV(RAND())</f>
        <v>0.86028986919040518</v>
      </c>
      <c r="AP707" s="24">
        <f ca="1">SQRT(Inputs!$B$38)*I707+SQRT(1-Inputs!$B$38)*_xlfn.NORM.S.INV(RAND())</f>
        <v>-7.7619022048881048E-2</v>
      </c>
      <c r="AQ707" s="24">
        <f ca="1">SQRT(Inputs!$B$38)*J707+SQRT(1-Inputs!$B$38)*_xlfn.NORM.S.INV(RAND())</f>
        <v>0.82806464367981902</v>
      </c>
      <c r="AR707" s="24">
        <f ca="1">SQRT(Inputs!$B$38)*K707+SQRT(1-Inputs!$B$38)*_xlfn.NORM.S.INV(RAND())</f>
        <v>-1.8606682270328911</v>
      </c>
      <c r="AS707" s="24">
        <f ca="1">SQRT(Inputs!$B$38)*L707+SQRT(1-Inputs!$B$38)*_xlfn.NORM.S.INV(RAND())</f>
        <v>-0.21097210510613684</v>
      </c>
      <c r="AT707" s="24">
        <f ca="1">SQRT(Inputs!$B$38)*M707+SQRT(1-Inputs!$B$38)*_xlfn.NORM.S.INV(RAND())</f>
        <v>-0.65365708314263626</v>
      </c>
      <c r="AU707" s="15">
        <f ca="1">Inputs!$B$6*EXP($B$8-0.5*C$5^2+C$5*N707)</f>
        <v>6721.0080177454129</v>
      </c>
      <c r="AV707" s="15">
        <f t="shared" ca="1" si="365"/>
        <v>6877.4380142408872</v>
      </c>
      <c r="AW707" s="15">
        <f t="shared" ca="1" si="366"/>
        <v>9457.5644173711589</v>
      </c>
      <c r="AX707" s="15">
        <f t="shared" ca="1" si="367"/>
        <v>11481.97527709102</v>
      </c>
      <c r="AY707" s="15">
        <f t="shared" ca="1" si="368"/>
        <v>11023.942314656124</v>
      </c>
      <c r="AZ707" s="15">
        <f t="shared" ca="1" si="369"/>
        <v>12971.918016153815</v>
      </c>
      <c r="BA707" s="15">
        <f t="shared" ca="1" si="370"/>
        <v>19289.489698689522</v>
      </c>
      <c r="BB707" s="15">
        <f t="shared" ca="1" si="371"/>
        <v>24384.506917291008</v>
      </c>
      <c r="BC707" s="15">
        <f t="shared" ca="1" si="372"/>
        <v>23449.458434947981</v>
      </c>
      <c r="BD707" s="15">
        <f t="shared" ca="1" si="373"/>
        <v>28605.985643275821</v>
      </c>
      <c r="BE707" s="15">
        <f t="shared" ca="1" si="374"/>
        <v>37978.964396295494</v>
      </c>
      <c r="BF707" s="15">
        <f ca="1">Inputs!$B$13*EXP($B$9-0.5*C$6^2+C$6*Y707)</f>
        <v>13784.72969891598</v>
      </c>
      <c r="BG707" s="15">
        <f t="shared" ca="1" si="375"/>
        <v>15682.152635759154</v>
      </c>
      <c r="BH707" s="15">
        <f t="shared" ca="1" si="376"/>
        <v>21220.155622605791</v>
      </c>
      <c r="BI707" s="15">
        <f t="shared" ca="1" si="377"/>
        <v>21989.305677342876</v>
      </c>
      <c r="BJ707" s="15">
        <f t="shared" ca="1" si="378"/>
        <v>22714.855752405605</v>
      </c>
      <c r="BK707" s="15">
        <f t="shared" ca="1" si="379"/>
        <v>26580.972623673679</v>
      </c>
      <c r="BL707" s="15">
        <f t="shared" ca="1" si="380"/>
        <v>34697.50375542968</v>
      </c>
      <c r="BM707" s="15">
        <f t="shared" ca="1" si="381"/>
        <v>49585.061472240275</v>
      </c>
      <c r="BN707" s="15">
        <f t="shared" ca="1" si="382"/>
        <v>51132.673644704933</v>
      </c>
      <c r="BO707" s="15">
        <f t="shared" ca="1" si="383"/>
        <v>64637.302416555503</v>
      </c>
      <c r="BP707" s="15">
        <f t="shared" ca="1" si="384"/>
        <v>81755.316239064399</v>
      </c>
      <c r="BQ707" s="15">
        <f ca="1">Inputs!$B$20*EXP($B$10-0.5*C$7^2+C$7*AJ707)</f>
        <v>5026.8137187700368</v>
      </c>
      <c r="BR707" s="15">
        <f t="shared" ca="1" si="385"/>
        <v>4710.6341140129525</v>
      </c>
      <c r="BS707" s="15">
        <f t="shared" ca="1" si="386"/>
        <v>6203.8439950770489</v>
      </c>
      <c r="BT707" s="15">
        <f t="shared" ca="1" si="387"/>
        <v>8755.8042188925501</v>
      </c>
      <c r="BU707" s="15">
        <f t="shared" ca="1" si="388"/>
        <v>9616.8745287360707</v>
      </c>
      <c r="BV707" s="15">
        <f t="shared" ca="1" si="389"/>
        <v>16241.532773670206</v>
      </c>
      <c r="BW707" s="15">
        <f t="shared" ca="1" si="390"/>
        <v>22294.857702482383</v>
      </c>
      <c r="BX707" s="15">
        <f t="shared" ca="1" si="391"/>
        <v>36813.944729714705</v>
      </c>
      <c r="BY707" s="15">
        <f t="shared" ca="1" si="392"/>
        <v>36132.486027804312</v>
      </c>
      <c r="BZ707" s="15">
        <f t="shared" ca="1" si="393"/>
        <v>48770.282199110043</v>
      </c>
      <c r="CA707" s="15">
        <f t="shared" ca="1" si="394"/>
        <v>60994.704035281102</v>
      </c>
      <c r="CB707" s="15">
        <f ca="1">(AU707*DCF!C$10-DCF!C$5*MAX(AU707*DCF!C$10,0)-MAX(AU707-Inputs!$B$6,0)/Inputs!$B$10)*DCF!C$6</f>
        <v>1030.5339700057959</v>
      </c>
      <c r="CC707" s="15">
        <f ca="1">(AV707*DCF!D$10-DCF!D$5*MAX(AV707*DCF!D$10,0)-MAX(AV707-AU707,0)/Inputs!$B$10)*DCF!D$6</f>
        <v>1638.1875622765076</v>
      </c>
      <c r="CD707" s="15">
        <f ca="1">(AW707*DCF!E$10-DCF!E$5*MAX(AW707*DCF!E$10,0)-MAX(AW707-AV707,0)/Inputs!$B$10)*DCF!E$6</f>
        <v>1602.4497588691986</v>
      </c>
      <c r="CE707" s="15">
        <f ca="1">(AX707*DCF!F$10-DCF!F$5*MAX(AX707*DCF!F$10,0)-MAX(AX707-AW707,0)/Inputs!$B$10)*DCF!F$6</f>
        <v>2085.2671954814541</v>
      </c>
      <c r="CF707" s="15">
        <f ca="1">(AY707*DCF!G$10-DCF!G$5*MAX(AY707*DCF!G$10,0)-MAX(AY707-AX707,0)/Inputs!$B$10)*DCF!G$6</f>
        <v>2271.3714041930966</v>
      </c>
      <c r="CG707" s="15">
        <f ca="1">(AZ707*DCF!H$10-DCF!H$5*MAX(AZ707*DCF!H$10,0)-MAX(AZ707-AY707,0)/Inputs!$B$10)*DCF!H$6</f>
        <v>2172.6091794757849</v>
      </c>
      <c r="CH707" s="15">
        <f ca="1">(BA707*DCF!I$10-DCF!I$5*MAX(BA707*DCF!I$10,0)-MAX(BA707-AZ707,0)/Inputs!$B$10)*DCF!I$6</f>
        <v>2487.1829815848123</v>
      </c>
      <c r="CI707" s="15">
        <f ca="1">(BB707*DCF!J$10-DCF!J$5*MAX(BB707*DCF!J$10,0)-MAX(BB707-BA707,0)/Inputs!$B$10)*DCF!J$6</f>
        <v>3412.372066637804</v>
      </c>
      <c r="CJ707" s="15">
        <f ca="1">(BC707*DCF!K$10-DCF!K$5*MAX(BC707*DCF!K$10,0)-MAX(BC707-BB707,0)/Inputs!$B$10)*DCF!K$6</f>
        <v>3774.9862075596143</v>
      </c>
      <c r="CK707" s="15">
        <f ca="1">(BD707*DCF!L$10-DCF!L$5*MAX(BD707*DCF!L$10,0)-MAX(BD707-BC707,0)/Inputs!$B$10)*DCF!L$6</f>
        <v>3647.5041460033767</v>
      </c>
      <c r="CL707" s="15">
        <f ca="1">(BE707*DCF!M$10-DCF!M$5*MAX(BE707*DCF!M$10,0)-MAX(BE707-BD707,0)/Inputs!$B$10)*DCF!M$6</f>
        <v>4239.6206365545859</v>
      </c>
      <c r="CM707" s="15">
        <f ca="1">(BF707*DCF!C$28-DCF!C$5*MAX(BF707*DCF!C$28,0)-MAX(BF707-Inputs!$B$13,0)/Inputs!$B$17)*DCF!C$6</f>
        <v>3653.2609037234583</v>
      </c>
      <c r="CN707" s="15">
        <f ca="1">(BG707*DCF!D$28-DCF!D$5*MAX(BG707*DCF!D$28,0)-MAX(BG707-BF707,0)/Inputs!$B$17)*DCF!D$6</f>
        <v>4213.9483328704555</v>
      </c>
      <c r="CO707" s="15">
        <f ca="1">(BH707*DCF!E$28-DCF!E$5*MAX(BH707*DCF!E$28,0)-MAX(BH707-BG707,0)/Inputs!$B$17)*DCF!E$6</f>
        <v>4918.4617685208168</v>
      </c>
      <c r="CP707" s="15">
        <f ca="1">(BI707*DCF!F$28-DCF!F$5*MAX(BI707*DCF!F$28,0)-MAX(BI707-BH707,0)/Inputs!$B$17)*DCF!F$6</f>
        <v>5829.4813493128422</v>
      </c>
      <c r="CQ707" s="15">
        <f ca="1">(BJ707*DCF!G$28-DCF!G$5*MAX(BJ707*DCF!G$28,0)-MAX(BJ707-BI707,0)/Inputs!$B$17)*DCF!G$6</f>
        <v>5771.5113070096377</v>
      </c>
      <c r="CR707" s="15">
        <f ca="1">(BK707*DCF!H$28-DCF!H$5*MAX(BK707*DCF!H$28,0)-MAX(BK707-BJ707,0)/Inputs!$B$17)*DCF!H$6</f>
        <v>5973.081725652647</v>
      </c>
      <c r="CS707" s="15">
        <f ca="1">(BL707*DCF!I$28-DCF!I$5*MAX(BL707*DCF!I$28,0)-MAX(BL707-BK707,0)/Inputs!$B$17)*DCF!I$6</f>
        <v>6994.2523400558184</v>
      </c>
      <c r="CT707" s="15">
        <f ca="1">(BM707*DCF!J$28-DCF!J$5*MAX(BM707*DCF!J$28,0)-MAX(BM707-BL707,0)/Inputs!$B$17)*DCF!J$6</f>
        <v>9087.6165435476578</v>
      </c>
      <c r="CU707" s="15">
        <f ca="1">(BN707*DCF!K$28-DCF!K$5*MAX(BN707*DCF!K$28,0)-MAX(BN707-BM707,0)/Inputs!$B$17)*DCF!K$6</f>
        <v>10608.801455064113</v>
      </c>
      <c r="CV707" s="15">
        <f ca="1">(BO707*DCF!L$28-DCF!L$5*MAX(BO707*DCF!L$28,0)-MAX(BO707-BN707,0)/Inputs!$B$17)*DCF!L$6</f>
        <v>11368.427296599546</v>
      </c>
      <c r="CW707" s="15">
        <f ca="1">(BP707*DCF!M$28-DCF!M$5*MAX(BP707*DCF!M$28,0)-MAX(BP707-BO707,0)/Inputs!$B$17)*DCF!M$6</f>
        <v>13592.996615978451</v>
      </c>
      <c r="CX707" s="15">
        <f ca="1">(BQ707*DCF!C$46-DCF!C$5*MAX(BQ707*DCF!C$46,0)-MAX(BQ707-Inputs!$B$20,0)/Inputs!$B$24)*DCF!C$6</f>
        <v>-2004.2589275542978</v>
      </c>
      <c r="CY707" s="15">
        <f ca="1">(BR707*DCF!D$46-DCF!D$5*MAX(BR707*DCF!D$46,0)-MAX(BR707-BQ707,0)/Inputs!$B$24)*DCF!D$6</f>
        <v>-803.99538985441541</v>
      </c>
      <c r="CZ707" s="15">
        <f ca="1">(BS707*DCF!E$46-DCF!E$5*MAX(BS707*DCF!E$46,0)-MAX(BS707-BR707,0)/Inputs!$B$24)*DCF!E$6</f>
        <v>-1322.1975818182964</v>
      </c>
      <c r="DA707" s="15">
        <f ca="1">(BT707*DCF!F$46-DCF!F$5*MAX(BT707*DCF!F$46,0)-MAX(BT707-BS707,0)/Inputs!$B$24)*DCF!F$6</f>
        <v>-1566.9024127448386</v>
      </c>
      <c r="DB707" s="15">
        <f ca="1">(BU707*DCF!G$46-DCF!G$5*MAX(BU707*DCF!G$46,0)-MAX(BU707-BT707,0)/Inputs!$B$24)*DCF!G$6</f>
        <v>-613.13969808197578</v>
      </c>
      <c r="DC707" s="15">
        <f ca="1">(BV707*DCF!H$46-DCF!H$5*MAX(BV707*DCF!H$46,0)-MAX(BV707-BU707,0)/Inputs!$B$24)*DCF!H$6</f>
        <v>-2058.5719596587796</v>
      </c>
      <c r="DD707" s="15">
        <f ca="1">(BW707*DCF!I$46-DCF!I$5*MAX(BW707*DCF!I$46,0)-MAX(BW707-BV707,0)/Inputs!$B$24)*DCF!I$6</f>
        <v>-1222.7670313884278</v>
      </c>
      <c r="DE707" s="15">
        <f ca="1">(BX707*DCF!J$46-DCF!J$5*MAX(BX707*DCF!J$46,0)-MAX(BX707-BW707,0)/Inputs!$B$24)*DCF!J$6</f>
        <v>-2305.981522570029</v>
      </c>
      <c r="DF707" s="15">
        <f ca="1">(BY707*DCF!K$46-DCF!K$5*MAX(BY707*DCF!K$46,0)-MAX(BY707-BX707,0)/Inputs!$B$24)*DCF!K$6</f>
        <v>2064.0080501152174</v>
      </c>
      <c r="DG707" s="15">
        <f ca="1">(BZ707*DCF!L$46-DCF!L$5*MAX(BZ707*DCF!L$46,0)-MAX(BZ707-BY707,0)/Inputs!$B$24)*DCF!L$6</f>
        <v>511.28898254006265</v>
      </c>
      <c r="DH707" s="15">
        <f ca="1">(CA707*DCF!M$46-DCF!M$5*MAX(CA707*DCF!M$46,0)-MAX(CA707-BZ707,0)/Inputs!$B$24)*DCF!M$6</f>
        <v>2226.154200844212</v>
      </c>
      <c r="DI707" s="15">
        <f ca="1">SUM(CB707:CL707)+BE707*DCF!M$10*(1+Inputs!$B$30)*(1-Inputs!$B$33)*(1-Inputs!$B$30/Inputs!$B$31)/(Inputs!$B$29-Inputs!$B$30)*DCF!M$6</f>
        <v>134058.04524334427</v>
      </c>
      <c r="DJ707" s="15">
        <f ca="1">SUM(CM707:CW707)+BP707*DCF!M$28*(1+Inputs!$B$30)*(1-Inputs!$B$33)*(1-Inputs!$B$30/Inputs!$B$31)/(Inputs!$B$29-Inputs!$B$30)*DCF!M$6</f>
        <v>385380.00789893878</v>
      </c>
      <c r="DK707" s="15">
        <f ca="1">SUM(CX707:DH707)+CA707*DCF!M$46*(1+Inputs!$B$30)*(1-Inputs!$B$33)*(1-Inputs!$B$30/Inputs!$B$31)/(Inputs!$B$29-Inputs!$B$30)*DCF!M$6</f>
        <v>87208.674432966218</v>
      </c>
      <c r="DM707" s="15">
        <f ca="1">DI707+DJ707+DK707+Inputs!$B$34+Inputs!$B$36-Inputs!$B$35</f>
        <v>683497.72757524927</v>
      </c>
    </row>
    <row r="708" spans="1:117" x14ac:dyDescent="0.75">
      <c r="A708" s="11">
        <v>695</v>
      </c>
      <c r="C708" s="24">
        <f t="shared" ca="1" si="399"/>
        <v>0.4694011664673457</v>
      </c>
      <c r="D708" s="24">
        <f t="shared" ca="1" si="399"/>
        <v>1.0398298769774994</v>
      </c>
      <c r="E708" s="24">
        <f t="shared" ca="1" si="399"/>
        <v>0.94473743273028898</v>
      </c>
      <c r="F708" s="24">
        <f t="shared" ca="1" si="399"/>
        <v>0.24699333664311074</v>
      </c>
      <c r="G708" s="24">
        <f t="shared" ca="1" si="399"/>
        <v>-0.39246577995459675</v>
      </c>
      <c r="H708" s="24">
        <f t="shared" ca="1" si="399"/>
        <v>-1.2397652927569742</v>
      </c>
      <c r="I708" s="24">
        <f t="shared" ca="1" si="399"/>
        <v>0.67634155531766282</v>
      </c>
      <c r="J708" s="24">
        <f t="shared" ca="1" si="399"/>
        <v>1.5700992045743292</v>
      </c>
      <c r="K708" s="24">
        <f t="shared" ca="1" si="399"/>
        <v>-0.11906224051588243</v>
      </c>
      <c r="L708" s="24">
        <f t="shared" ca="1" si="399"/>
        <v>-0.50453604375828198</v>
      </c>
      <c r="M708" s="24">
        <f t="shared" ca="1" si="399"/>
        <v>1.2086263544907718</v>
      </c>
      <c r="N708" s="24">
        <f ca="1">SQRT(Inputs!$B$38)*C708+SQRT(1-Inputs!$B$38)*_xlfn.NORM.S.INV(RAND())</f>
        <v>0.58339368843217643</v>
      </c>
      <c r="O708" s="24">
        <f ca="1">SQRT(Inputs!$B$38)*D708+SQRT(1-Inputs!$B$38)*_xlfn.NORM.S.INV(RAND())</f>
        <v>0.76707923703601455</v>
      </c>
      <c r="P708" s="24">
        <f ca="1">SQRT(Inputs!$B$38)*E708+SQRT(1-Inputs!$B$38)*_xlfn.NORM.S.INV(RAND())</f>
        <v>2.3357000058153821</v>
      </c>
      <c r="Q708" s="24">
        <f ca="1">SQRT(Inputs!$B$38)*F708+SQRT(1-Inputs!$B$38)*_xlfn.NORM.S.INV(RAND())</f>
        <v>-0.30917797769464805</v>
      </c>
      <c r="R708" s="24">
        <f ca="1">SQRT(Inputs!$B$38)*G708+SQRT(1-Inputs!$B$38)*_xlfn.NORM.S.INV(RAND())</f>
        <v>0.9578169803326082</v>
      </c>
      <c r="S708" s="24">
        <f ca="1">SQRT(Inputs!$B$38)*H708+SQRT(1-Inputs!$B$38)*_xlfn.NORM.S.INV(RAND())</f>
        <v>0.75242399088904122</v>
      </c>
      <c r="T708" s="24">
        <f ca="1">SQRT(Inputs!$B$38)*I708+SQRT(1-Inputs!$B$38)*_xlfn.NORM.S.INV(RAND())</f>
        <v>-2.0342051822674345E-2</v>
      </c>
      <c r="U708" s="24">
        <f ca="1">SQRT(Inputs!$B$38)*J708+SQRT(1-Inputs!$B$38)*_xlfn.NORM.S.INV(RAND())</f>
        <v>0.45548387718829758</v>
      </c>
      <c r="V708" s="24">
        <f ca="1">SQRT(Inputs!$B$38)*K708+SQRT(1-Inputs!$B$38)*_xlfn.NORM.S.INV(RAND())</f>
        <v>1.5738128336346717</v>
      </c>
      <c r="W708" s="24">
        <f ca="1">SQRT(Inputs!$B$38)*L708+SQRT(1-Inputs!$B$38)*_xlfn.NORM.S.INV(RAND())</f>
        <v>0.55903591500836303</v>
      </c>
      <c r="X708" s="24">
        <f ca="1">SQRT(Inputs!$B$38)*M708+SQRT(1-Inputs!$B$38)*_xlfn.NORM.S.INV(RAND())</f>
        <v>-0.57556320051322118</v>
      </c>
      <c r="Y708" s="24">
        <f ca="1">SQRT(Inputs!$B$38)*C708+SQRT(1-Inputs!$B$38)*_xlfn.NORM.S.INV(RAND())</f>
        <v>-1.0671582129776584</v>
      </c>
      <c r="Z708" s="24">
        <f ca="1">SQRT(Inputs!$B$38)*D708+SQRT(1-Inputs!$B$38)*_xlfn.NORM.S.INV(RAND())</f>
        <v>1.4129545706167659</v>
      </c>
      <c r="AA708" s="24">
        <f ca="1">SQRT(Inputs!$B$38)*E708+SQRT(1-Inputs!$B$38)*_xlfn.NORM.S.INV(RAND())</f>
        <v>0.21262559623432231</v>
      </c>
      <c r="AB708" s="24">
        <f ca="1">SQRT(Inputs!$B$38)*F708+SQRT(1-Inputs!$B$38)*_xlfn.NORM.S.INV(RAND())</f>
        <v>0.95102785747329754</v>
      </c>
      <c r="AC708" s="24">
        <f ca="1">SQRT(Inputs!$B$38)*G708+SQRT(1-Inputs!$B$38)*_xlfn.NORM.S.INV(RAND())</f>
        <v>-0.34081584467777531</v>
      </c>
      <c r="AD708" s="24">
        <f ca="1">SQRT(Inputs!$B$38)*H708+SQRT(1-Inputs!$B$38)*_xlfn.NORM.S.INV(RAND())</f>
        <v>-1.0487502242555049</v>
      </c>
      <c r="AE708" s="24">
        <f ca="1">SQRT(Inputs!$B$38)*I708+SQRT(1-Inputs!$B$38)*_xlfn.NORM.S.INV(RAND())</f>
        <v>-3.8808121691785824E-2</v>
      </c>
      <c r="AF708" s="24">
        <f ca="1">SQRT(Inputs!$B$38)*J708+SQRT(1-Inputs!$B$38)*_xlfn.NORM.S.INV(RAND())</f>
        <v>2.2208587273186353</v>
      </c>
      <c r="AG708" s="24">
        <f ca="1">SQRT(Inputs!$B$38)*K708+SQRT(1-Inputs!$B$38)*_xlfn.NORM.S.INV(RAND())</f>
        <v>-0.42946856797053251</v>
      </c>
      <c r="AH708" s="24">
        <f ca="1">SQRT(Inputs!$B$38)*L708+SQRT(1-Inputs!$B$38)*_xlfn.NORM.S.INV(RAND())</f>
        <v>-5.8284605811901452E-2</v>
      </c>
      <c r="AI708" s="24">
        <f ca="1">SQRT(Inputs!$B$38)*M708+SQRT(1-Inputs!$B$38)*_xlfn.NORM.S.INV(RAND())</f>
        <v>1.2375240150806128</v>
      </c>
      <c r="AJ708" s="24">
        <f ca="1">SQRT(Inputs!$B$38)*C708+SQRT(1-Inputs!$B$38)*_xlfn.NORM.S.INV(RAND())</f>
        <v>-1.6609223492715419</v>
      </c>
      <c r="AK708" s="24">
        <f ca="1">SQRT(Inputs!$B$38)*D708+SQRT(1-Inputs!$B$38)*_xlfn.NORM.S.INV(RAND())</f>
        <v>-1.2104348715488924</v>
      </c>
      <c r="AL708" s="24">
        <f ca="1">SQRT(Inputs!$B$38)*E708+SQRT(1-Inputs!$B$38)*_xlfn.NORM.S.INV(RAND())</f>
        <v>8.5404070035586033E-2</v>
      </c>
      <c r="AM708" s="24">
        <f ca="1">SQRT(Inputs!$B$38)*F708+SQRT(1-Inputs!$B$38)*_xlfn.NORM.S.INV(RAND())</f>
        <v>-1.5189054540170874</v>
      </c>
      <c r="AN708" s="24">
        <f ca="1">SQRT(Inputs!$B$38)*G708+SQRT(1-Inputs!$B$38)*_xlfn.NORM.S.INV(RAND())</f>
        <v>0.39148655788741255</v>
      </c>
      <c r="AO708" s="24">
        <f ca="1">SQRT(Inputs!$B$38)*H708+SQRT(1-Inputs!$B$38)*_xlfn.NORM.S.INV(RAND())</f>
        <v>-0.85787652711046047</v>
      </c>
      <c r="AP708" s="24">
        <f ca="1">SQRT(Inputs!$B$38)*I708+SQRT(1-Inputs!$B$38)*_xlfn.NORM.S.INV(RAND())</f>
        <v>-0.21988215427678809</v>
      </c>
      <c r="AQ708" s="24">
        <f ca="1">SQRT(Inputs!$B$38)*J708+SQRT(1-Inputs!$B$38)*_xlfn.NORM.S.INV(RAND())</f>
        <v>1.5151140290223317</v>
      </c>
      <c r="AR708" s="24">
        <f ca="1">SQRT(Inputs!$B$38)*K708+SQRT(1-Inputs!$B$38)*_xlfn.NORM.S.INV(RAND())</f>
        <v>-0.50818568874331482</v>
      </c>
      <c r="AS708" s="24">
        <f ca="1">SQRT(Inputs!$B$38)*L708+SQRT(1-Inputs!$B$38)*_xlfn.NORM.S.INV(RAND())</f>
        <v>-0.62523620878347264</v>
      </c>
      <c r="AT708" s="24">
        <f ca="1">SQRT(Inputs!$B$38)*M708+SQRT(1-Inputs!$B$38)*_xlfn.NORM.S.INV(RAND())</f>
        <v>1.1919386380395185</v>
      </c>
      <c r="AU708" s="15">
        <f ca="1">Inputs!$B$6*EXP($B$8-0.5*C$5^2+C$5*N708)</f>
        <v>5453.6923116934786</v>
      </c>
      <c r="AV708" s="15">
        <f t="shared" ca="1" si="365"/>
        <v>7431.0037770290137</v>
      </c>
      <c r="AW708" s="15">
        <f t="shared" ca="1" si="366"/>
        <v>12416.155716963791</v>
      </c>
      <c r="AX708" s="15">
        <f t="shared" ca="1" si="367"/>
        <v>14584.509575686068</v>
      </c>
      <c r="AY708" s="15">
        <f t="shared" ca="1" si="368"/>
        <v>19933.342429039814</v>
      </c>
      <c r="AZ708" s="15">
        <f t="shared" ca="1" si="369"/>
        <v>26485.019375609154</v>
      </c>
      <c r="BA708" s="15">
        <f t="shared" ca="1" si="370"/>
        <v>32341.962466564561</v>
      </c>
      <c r="BB708" s="15">
        <f t="shared" ca="1" si="371"/>
        <v>41445.255407754245</v>
      </c>
      <c r="BC708" s="15">
        <f t="shared" ca="1" si="372"/>
        <v>59087.917672169307</v>
      </c>
      <c r="BD708" s="15">
        <f t="shared" ca="1" si="373"/>
        <v>76274.058954835695</v>
      </c>
      <c r="BE708" s="15">
        <f t="shared" ca="1" si="374"/>
        <v>88690.66931224252</v>
      </c>
      <c r="BF708" s="15">
        <f ca="1">Inputs!$B$13*EXP($B$9-0.5*C$6^2+C$6*Y708)</f>
        <v>11193.713221592569</v>
      </c>
      <c r="BG708" s="15">
        <f t="shared" ca="1" si="375"/>
        <v>17603.843055442947</v>
      </c>
      <c r="BH708" s="15">
        <f t="shared" ca="1" si="376"/>
        <v>22280.705844272197</v>
      </c>
      <c r="BI708" s="15">
        <f t="shared" ca="1" si="377"/>
        <v>31574.501288185678</v>
      </c>
      <c r="BJ708" s="15">
        <f t="shared" ca="1" si="378"/>
        <v>36852.611938954957</v>
      </c>
      <c r="BK708" s="15">
        <f t="shared" ca="1" si="379"/>
        <v>39211.549999303985</v>
      </c>
      <c r="BL708" s="15">
        <f t="shared" ca="1" si="380"/>
        <v>47925.025162684513</v>
      </c>
      <c r="BM708" s="15">
        <f t="shared" ca="1" si="381"/>
        <v>77626.289313183835</v>
      </c>
      <c r="BN708" s="15">
        <f t="shared" ca="1" si="382"/>
        <v>90681.44547196824</v>
      </c>
      <c r="BO708" s="15">
        <f t="shared" ca="1" si="383"/>
        <v>110820.80477124115</v>
      </c>
      <c r="BP708" s="15">
        <f t="shared" ca="1" si="384"/>
        <v>156929.42032418822</v>
      </c>
      <c r="BQ708" s="15">
        <f ca="1">Inputs!$B$20*EXP($B$10-0.5*C$7^2+C$7*AJ708)</f>
        <v>2379.9345869911549</v>
      </c>
      <c r="BR708" s="15">
        <f t="shared" ca="1" si="385"/>
        <v>2198.652342207974</v>
      </c>
      <c r="BS708" s="15">
        <f t="shared" ca="1" si="386"/>
        <v>3085.5816879345166</v>
      </c>
      <c r="BT708" s="15">
        <f t="shared" ca="1" si="387"/>
        <v>2856.1748642723082</v>
      </c>
      <c r="BU708" s="15">
        <f t="shared" ca="1" si="388"/>
        <v>4351.6129133218401</v>
      </c>
      <c r="BV708" s="15">
        <f t="shared" ca="1" si="389"/>
        <v>4990.3125958278106</v>
      </c>
      <c r="BW708" s="15">
        <f t="shared" ca="1" si="390"/>
        <v>6647.0490943823397</v>
      </c>
      <c r="BX708" s="15">
        <f t="shared" ca="1" si="391"/>
        <v>12596.629637951806</v>
      </c>
      <c r="BY708" s="15">
        <f t="shared" ca="1" si="392"/>
        <v>16014.71967850647</v>
      </c>
      <c r="BZ708" s="15">
        <f t="shared" ca="1" si="393"/>
        <v>20031.00516921885</v>
      </c>
      <c r="CA708" s="15">
        <f t="shared" ca="1" si="394"/>
        <v>34775.427595814901</v>
      </c>
      <c r="CB708" s="15">
        <f ca="1">(AU708*DCF!C$10-DCF!C$5*MAX(AU708*DCF!C$10,0)-MAX(AU708-Inputs!$B$6,0)/Inputs!$B$10)*DCF!C$6</f>
        <v>1039.5701568773402</v>
      </c>
      <c r="CC708" s="15">
        <f ca="1">(AV708*DCF!D$10-DCF!D$5*MAX(AV708*DCF!D$10,0)-MAX(AV708-AU708,0)/Inputs!$B$10)*DCF!D$6</f>
        <v>1329.1411763479928</v>
      </c>
      <c r="CD708" s="15">
        <f ca="1">(AW708*DCF!E$10-DCF!E$5*MAX(AW708*DCF!E$10,0)-MAX(AW708-AV708,0)/Inputs!$B$10)*DCF!E$6</f>
        <v>1743.830046105438</v>
      </c>
      <c r="CE708" s="15">
        <f ca="1">(AX708*DCF!F$10-DCF!F$5*MAX(AX708*DCF!F$10,0)-MAX(AX708-AW708,0)/Inputs!$B$10)*DCF!F$6</f>
        <v>2732.5945190809593</v>
      </c>
      <c r="CF708" s="15">
        <f ca="1">(AY708*DCF!G$10-DCF!G$5*MAX(AY708*DCF!G$10,0)-MAX(AY708-AX708,0)/Inputs!$B$10)*DCF!G$6</f>
        <v>3078.9247442120027</v>
      </c>
      <c r="CG708" s="15">
        <f ca="1">(AZ708*DCF!H$10-DCF!H$5*MAX(AZ708*DCF!H$10,0)-MAX(AZ708-AY708,0)/Inputs!$B$10)*DCF!H$6</f>
        <v>3978.7178127973225</v>
      </c>
      <c r="CH708" s="15">
        <f ca="1">(BA708*DCF!I$10-DCF!I$5*MAX(BA708*DCF!I$10,0)-MAX(BA708-AZ708,0)/Inputs!$B$10)*DCF!I$6</f>
        <v>4946.9528286005898</v>
      </c>
      <c r="CI708" s="15">
        <f ca="1">(BB708*DCF!J$10-DCF!J$5*MAX(BB708*DCF!J$10,0)-MAX(BB708-BA708,0)/Inputs!$B$10)*DCF!J$6</f>
        <v>5732.6479593953372</v>
      </c>
      <c r="CJ708" s="15">
        <f ca="1">(BC708*DCF!K$10-DCF!K$5*MAX(BC708*DCF!K$10,0)-MAX(BC708-BB708,0)/Inputs!$B$10)*DCF!K$6</f>
        <v>7042.5016414474567</v>
      </c>
      <c r="CK708" s="15">
        <f ca="1">(BD708*DCF!L$10-DCF!L$5*MAX(BD708*DCF!L$10,0)-MAX(BD708-BC708,0)/Inputs!$B$10)*DCF!L$6</f>
        <v>9281.1321796656339</v>
      </c>
      <c r="CL708" s="15">
        <f ca="1">(BE708*DCF!M$10-DCF!M$5*MAX(BE708*DCF!M$10,0)-MAX(BE708-BD708,0)/Inputs!$B$10)*DCF!M$6</f>
        <v>11032.103791680995</v>
      </c>
      <c r="CM708" s="15">
        <f ca="1">(BF708*DCF!C$28-DCF!C$5*MAX(BF708*DCF!C$28,0)-MAX(BF708-Inputs!$B$13,0)/Inputs!$B$17)*DCF!C$6</f>
        <v>3416.2478654260135</v>
      </c>
      <c r="CN708" s="15">
        <f ca="1">(BG708*DCF!D$28-DCF!D$5*MAX(BG708*DCF!D$28,0)-MAX(BG708-BF708,0)/Inputs!$B$17)*DCF!D$6</f>
        <v>3817.1631959283991</v>
      </c>
      <c r="CO708" s="15">
        <f ca="1">(BH708*DCF!E$28-DCF!E$5*MAX(BH708*DCF!E$28,0)-MAX(BH708-BG708,0)/Inputs!$B$17)*DCF!E$6</f>
        <v>5388.5473555461685</v>
      </c>
      <c r="CP708" s="15">
        <f ca="1">(BI708*DCF!F$28-DCF!F$5*MAX(BI708*DCF!F$28,0)-MAX(BI708-BH708,0)/Inputs!$B$17)*DCF!F$6</f>
        <v>6879.5630399387801</v>
      </c>
      <c r="CQ708" s="15">
        <f ca="1">(BJ708*DCF!G$28-DCF!G$5*MAX(BJ708*DCF!G$28,0)-MAX(BJ708-BI708,0)/Inputs!$B$17)*DCF!G$6</f>
        <v>8673.9636974301866</v>
      </c>
      <c r="CR708" s="15">
        <f ca="1">(BK708*DCF!H$28-DCF!H$5*MAX(BK708*DCF!H$28,0)-MAX(BK708-BJ708,0)/Inputs!$B$17)*DCF!H$6</f>
        <v>9330.936150800695</v>
      </c>
      <c r="CS708" s="15">
        <f ca="1">(BL708*DCF!I$28-DCF!I$5*MAX(BL708*DCF!I$28,0)-MAX(BL708-BK708,0)/Inputs!$B$17)*DCF!I$6</f>
        <v>10019.064403062779</v>
      </c>
      <c r="CT708" s="15">
        <f ca="1">(BM708*DCF!J$28-DCF!J$5*MAX(BM708*DCF!J$28,0)-MAX(BM708-BL708,0)/Inputs!$B$17)*DCF!J$6</f>
        <v>13378.961772201657</v>
      </c>
      <c r="CU708" s="15">
        <f ca="1">(BN708*DCF!K$28-DCF!K$5*MAX(BN708*DCF!K$28,0)-MAX(BN708-BM708,0)/Inputs!$B$17)*DCF!K$6</f>
        <v>17551.31809216538</v>
      </c>
      <c r="CV708" s="15">
        <f ca="1">(BO708*DCF!L$28-DCF!L$5*MAX(BO708*DCF!L$28,0)-MAX(BO708-BN708,0)/Inputs!$B$17)*DCF!L$6</f>
        <v>19832.274579738907</v>
      </c>
      <c r="CW708" s="15">
        <f ca="1">(BP708*DCF!M$28-DCF!M$5*MAX(BP708*DCF!M$28,0)-MAX(BP708-BO708,0)/Inputs!$B$17)*DCF!M$6</f>
        <v>24706.715308742943</v>
      </c>
      <c r="CX708" s="15">
        <f ca="1">(BQ708*DCF!C$46-DCF!C$5*MAX(BQ708*DCF!C$46,0)-MAX(BQ708-Inputs!$B$20,0)/Inputs!$B$24)*DCF!C$6</f>
        <v>-549.63847274622515</v>
      </c>
      <c r="CY708" s="15">
        <f ca="1">(BR708*DCF!D$46-DCF!D$5*MAX(BR708*DCF!D$46,0)-MAX(BR708-BQ708,0)/Inputs!$B$24)*DCF!D$6</f>
        <v>-375.25868157948025</v>
      </c>
      <c r="CZ708" s="15">
        <f ca="1">(BS708*DCF!E$46-DCF!E$5*MAX(BS708*DCF!E$46,0)-MAX(BS708-BR708,0)/Inputs!$B$24)*DCF!E$6</f>
        <v>-714.47853830575718</v>
      </c>
      <c r="DA708" s="15">
        <f ca="1">(BT708*DCF!F$46-DCF!F$5*MAX(BT708*DCF!F$46,0)-MAX(BT708-BS708,0)/Inputs!$B$24)*DCF!F$6</f>
        <v>-208.00471173132598</v>
      </c>
      <c r="DB708" s="15">
        <f ca="1">(BU708*DCF!G$46-DCF!G$5*MAX(BU708*DCF!G$46,0)-MAX(BU708-BT708,0)/Inputs!$B$24)*DCF!G$6</f>
        <v>-649.41547411893191</v>
      </c>
      <c r="DC708" s="15">
        <f ca="1">(BV708*DCF!H$46-DCF!H$5*MAX(BV708*DCF!H$46,0)-MAX(BV708-BU708,0)/Inputs!$B$24)*DCF!H$6</f>
        <v>-198.47201296084799</v>
      </c>
      <c r="DD708" s="15">
        <f ca="1">(BW708*DCF!I$46-DCF!I$5*MAX(BW708*DCF!I$46,0)-MAX(BW708-BV708,0)/Inputs!$B$24)*DCF!I$6</f>
        <v>-322.06878193619343</v>
      </c>
      <c r="DE708" s="15">
        <f ca="1">(BX708*DCF!J$46-DCF!J$5*MAX(BX708*DCF!J$46,0)-MAX(BX708-BW708,0)/Inputs!$B$24)*DCF!J$6</f>
        <v>-1049.337788546492</v>
      </c>
      <c r="DF708" s="15">
        <f ca="1">(BY708*DCF!K$46-DCF!K$5*MAX(BY708*DCF!K$46,0)-MAX(BY708-BX708,0)/Inputs!$B$24)*DCF!K$6</f>
        <v>77.473170975069181</v>
      </c>
      <c r="DG708" s="15">
        <f ca="1">(BZ708*DCF!L$46-DCF!L$5*MAX(BZ708*DCF!L$46,0)-MAX(BZ708-BY708,0)/Inputs!$B$24)*DCF!L$6</f>
        <v>475.7520898003873</v>
      </c>
      <c r="DH708" s="15">
        <f ca="1">(CA708*DCF!M$46-DCF!M$5*MAX(CA708*DCF!M$46,0)-MAX(CA708-BZ708,0)/Inputs!$B$24)*DCF!M$6</f>
        <v>-356.15589133392143</v>
      </c>
      <c r="DI708" s="15">
        <f ca="1">SUM(CB708:CL708)+BE708*DCF!M$10*(1+Inputs!$B$30)*(1-Inputs!$B$33)*(1-Inputs!$B$30/Inputs!$B$31)/(Inputs!$B$29-Inputs!$B$30)*DCF!M$6</f>
        <v>298765.42236486834</v>
      </c>
      <c r="DJ708" s="15">
        <f ca="1">SUM(CM708:CW708)+BP708*DCF!M$28*(1+Inputs!$B$30)*(1-Inputs!$B$33)*(1-Inputs!$B$30/Inputs!$B$31)/(Inputs!$B$29-Inputs!$B$30)*DCF!M$6</f>
        <v>705310.29137960472</v>
      </c>
      <c r="DK708" s="15">
        <f ca="1">SUM(CX708:DH708)+CA708*DCF!M$46*(1+Inputs!$B$30)*(1-Inputs!$B$33)*(1-Inputs!$B$30/Inputs!$B$31)/(Inputs!$B$29-Inputs!$B$30)*DCF!M$6</f>
        <v>49897.325383391915</v>
      </c>
      <c r="DM708" s="15">
        <f ca="1">DI708+DJ708+DK708+Inputs!$B$34+Inputs!$B$36-Inputs!$B$35</f>
        <v>1130824.0391278649</v>
      </c>
    </row>
    <row r="709" spans="1:117" x14ac:dyDescent="0.75">
      <c r="A709" s="11">
        <v>696</v>
      </c>
      <c r="C709" s="24">
        <f t="shared" ca="1" si="399"/>
        <v>-0.13708557132141427</v>
      </c>
      <c r="D709" s="24">
        <f t="shared" ca="1" si="399"/>
        <v>-2.370558701268767</v>
      </c>
      <c r="E709" s="24">
        <f t="shared" ca="1" si="399"/>
        <v>-0.12994901160034739</v>
      </c>
      <c r="F709" s="24">
        <f t="shared" ca="1" si="399"/>
        <v>-0.53248385955516175</v>
      </c>
      <c r="G709" s="24">
        <f t="shared" ca="1" si="399"/>
        <v>0.62887970597720977</v>
      </c>
      <c r="H709" s="24">
        <f t="shared" ca="1" si="399"/>
        <v>0.27083479417695949</v>
      </c>
      <c r="I709" s="24">
        <f t="shared" ca="1" si="399"/>
        <v>0.24829200956697459</v>
      </c>
      <c r="J709" s="24">
        <f t="shared" ca="1" si="399"/>
        <v>-0.75623338879092372</v>
      </c>
      <c r="K709" s="24">
        <f t="shared" ca="1" si="399"/>
        <v>0.410350836479417</v>
      </c>
      <c r="L709" s="24">
        <f t="shared" ca="1" si="399"/>
        <v>-0.22309035026031535</v>
      </c>
      <c r="M709" s="24">
        <f t="shared" ca="1" si="399"/>
        <v>0.74517567461964473</v>
      </c>
      <c r="N709" s="24">
        <f ca="1">SQRT(Inputs!$B$38)*C709+SQRT(1-Inputs!$B$38)*_xlfn.NORM.S.INV(RAND())</f>
        <v>-0.20345003974004466</v>
      </c>
      <c r="O709" s="24">
        <f ca="1">SQRT(Inputs!$B$38)*D709+SQRT(1-Inputs!$B$38)*_xlfn.NORM.S.INV(RAND())</f>
        <v>-1.1228235015416945</v>
      </c>
      <c r="P709" s="24">
        <f ca="1">SQRT(Inputs!$B$38)*E709+SQRT(1-Inputs!$B$38)*_xlfn.NORM.S.INV(RAND())</f>
        <v>0.53131301829979205</v>
      </c>
      <c r="Q709" s="24">
        <f ca="1">SQRT(Inputs!$B$38)*F709+SQRT(1-Inputs!$B$38)*_xlfn.NORM.S.INV(RAND())</f>
        <v>0.4667140686550042</v>
      </c>
      <c r="R709" s="24">
        <f ca="1">SQRT(Inputs!$B$38)*G709+SQRT(1-Inputs!$B$38)*_xlfn.NORM.S.INV(RAND())</f>
        <v>1.4926434918945282</v>
      </c>
      <c r="S709" s="24">
        <f ca="1">SQRT(Inputs!$B$38)*H709+SQRT(1-Inputs!$B$38)*_xlfn.NORM.S.INV(RAND())</f>
        <v>-0.89984887545386583</v>
      </c>
      <c r="T709" s="24">
        <f ca="1">SQRT(Inputs!$B$38)*I709+SQRT(1-Inputs!$B$38)*_xlfn.NORM.S.INV(RAND())</f>
        <v>-0.3418146055682415</v>
      </c>
      <c r="U709" s="24">
        <f ca="1">SQRT(Inputs!$B$38)*J709+SQRT(1-Inputs!$B$38)*_xlfn.NORM.S.INV(RAND())</f>
        <v>0.45804713685409704</v>
      </c>
      <c r="V709" s="24">
        <f ca="1">SQRT(Inputs!$B$38)*K709+SQRT(1-Inputs!$B$38)*_xlfn.NORM.S.INV(RAND())</f>
        <v>-0.75138356110726079</v>
      </c>
      <c r="W709" s="24">
        <f ca="1">SQRT(Inputs!$B$38)*L709+SQRT(1-Inputs!$B$38)*_xlfn.NORM.S.INV(RAND())</f>
        <v>-1.2066094893476598</v>
      </c>
      <c r="X709" s="24">
        <f ca="1">SQRT(Inputs!$B$38)*M709+SQRT(1-Inputs!$B$38)*_xlfn.NORM.S.INV(RAND())</f>
        <v>0.34188887292182724</v>
      </c>
      <c r="Y709" s="24">
        <f ca="1">SQRT(Inputs!$B$38)*C709+SQRT(1-Inputs!$B$38)*_xlfn.NORM.S.INV(RAND())</f>
        <v>0.35597107022844937</v>
      </c>
      <c r="Z709" s="24">
        <f ca="1">SQRT(Inputs!$B$38)*D709+SQRT(1-Inputs!$B$38)*_xlfn.NORM.S.INV(RAND())</f>
        <v>-1.5169519847511659</v>
      </c>
      <c r="AA709" s="24">
        <f ca="1">SQRT(Inputs!$B$38)*E709+SQRT(1-Inputs!$B$38)*_xlfn.NORM.S.INV(RAND())</f>
        <v>-1.1116892743297273</v>
      </c>
      <c r="AB709" s="24">
        <f ca="1">SQRT(Inputs!$B$38)*F709+SQRT(1-Inputs!$B$38)*_xlfn.NORM.S.INV(RAND())</f>
        <v>-0.24007026332353959</v>
      </c>
      <c r="AC709" s="24">
        <f ca="1">SQRT(Inputs!$B$38)*G709+SQRT(1-Inputs!$B$38)*_xlfn.NORM.S.INV(RAND())</f>
        <v>0.97258266862959553</v>
      </c>
      <c r="AD709" s="24">
        <f ca="1">SQRT(Inputs!$B$38)*H709+SQRT(1-Inputs!$B$38)*_xlfn.NORM.S.INV(RAND())</f>
        <v>-1.1195953948190398</v>
      </c>
      <c r="AE709" s="24">
        <f ca="1">SQRT(Inputs!$B$38)*I709+SQRT(1-Inputs!$B$38)*_xlfn.NORM.S.INV(RAND())</f>
        <v>0.10877782594660564</v>
      </c>
      <c r="AF709" s="24">
        <f ca="1">SQRT(Inputs!$B$38)*J709+SQRT(1-Inputs!$B$38)*_xlfn.NORM.S.INV(RAND())</f>
        <v>-1.165034823381097</v>
      </c>
      <c r="AG709" s="24">
        <f ca="1">SQRT(Inputs!$B$38)*K709+SQRT(1-Inputs!$B$38)*_xlfn.NORM.S.INV(RAND())</f>
        <v>1.1063180153758343</v>
      </c>
      <c r="AH709" s="24">
        <f ca="1">SQRT(Inputs!$B$38)*L709+SQRT(1-Inputs!$B$38)*_xlfn.NORM.S.INV(RAND())</f>
        <v>-1.7816561816388854</v>
      </c>
      <c r="AI709" s="24">
        <f ca="1">SQRT(Inputs!$B$38)*M709+SQRT(1-Inputs!$B$38)*_xlfn.NORM.S.INV(RAND())</f>
        <v>0.26119248908682657</v>
      </c>
      <c r="AJ709" s="24">
        <f ca="1">SQRT(Inputs!$B$38)*C709+SQRT(1-Inputs!$B$38)*_xlfn.NORM.S.INV(RAND())</f>
        <v>-0.78577442570892475</v>
      </c>
      <c r="AK709" s="24">
        <f ca="1">SQRT(Inputs!$B$38)*D709+SQRT(1-Inputs!$B$38)*_xlfn.NORM.S.INV(RAND())</f>
        <v>1.6042758114827915E-2</v>
      </c>
      <c r="AL709" s="24">
        <f ca="1">SQRT(Inputs!$B$38)*E709+SQRT(1-Inputs!$B$38)*_xlfn.NORM.S.INV(RAND())</f>
        <v>-5.8943363352589401E-2</v>
      </c>
      <c r="AM709" s="24">
        <f ca="1">SQRT(Inputs!$B$38)*F709+SQRT(1-Inputs!$B$38)*_xlfn.NORM.S.INV(RAND())</f>
        <v>0.923861718659301</v>
      </c>
      <c r="AN709" s="24">
        <f ca="1">SQRT(Inputs!$B$38)*G709+SQRT(1-Inputs!$B$38)*_xlfn.NORM.S.INV(RAND())</f>
        <v>0.57238846896202311</v>
      </c>
      <c r="AO709" s="24">
        <f ca="1">SQRT(Inputs!$B$38)*H709+SQRT(1-Inputs!$B$38)*_xlfn.NORM.S.INV(RAND())</f>
        <v>9.1395687465254172E-2</v>
      </c>
      <c r="AP709" s="24">
        <f ca="1">SQRT(Inputs!$B$38)*I709+SQRT(1-Inputs!$B$38)*_xlfn.NORM.S.INV(RAND())</f>
        <v>-0.40489567601960486</v>
      </c>
      <c r="AQ709" s="24">
        <f ca="1">SQRT(Inputs!$B$38)*J709+SQRT(1-Inputs!$B$38)*_xlfn.NORM.S.INV(RAND())</f>
        <v>0.52786432742955458</v>
      </c>
      <c r="AR709" s="24">
        <f ca="1">SQRT(Inputs!$B$38)*K709+SQRT(1-Inputs!$B$38)*_xlfn.NORM.S.INV(RAND())</f>
        <v>-0.1208127548618543</v>
      </c>
      <c r="AS709" s="24">
        <f ca="1">SQRT(Inputs!$B$38)*L709+SQRT(1-Inputs!$B$38)*_xlfn.NORM.S.INV(RAND())</f>
        <v>-1.1772633200591409</v>
      </c>
      <c r="AT709" s="24">
        <f ca="1">SQRT(Inputs!$B$38)*M709+SQRT(1-Inputs!$B$38)*_xlfn.NORM.S.INV(RAND())</f>
        <v>0.16716484530984121</v>
      </c>
      <c r="AU709" s="15">
        <f ca="1">Inputs!$B$6*EXP($B$8-0.5*C$5^2+C$5*N709)</f>
        <v>4801.4792791995096</v>
      </c>
      <c r="AV709" s="15">
        <f t="shared" ca="1" si="365"/>
        <v>4955.0930431311681</v>
      </c>
      <c r="AW709" s="15">
        <f t="shared" ca="1" si="366"/>
        <v>6490.7344212693588</v>
      </c>
      <c r="AX709" s="15">
        <f t="shared" ca="1" si="367"/>
        <v>8400.3351129489583</v>
      </c>
      <c r="AY709" s="15">
        <f t="shared" ca="1" si="368"/>
        <v>12221.133891984317</v>
      </c>
      <c r="AZ709" s="15">
        <f t="shared" ca="1" si="369"/>
        <v>13536.704468390148</v>
      </c>
      <c r="BA709" s="15">
        <f t="shared" ca="1" si="370"/>
        <v>15983.323441357497</v>
      </c>
      <c r="BB709" s="15">
        <f t="shared" ca="1" si="371"/>
        <v>20487.410608083017</v>
      </c>
      <c r="BC709" s="15">
        <f t="shared" ca="1" si="372"/>
        <v>23336.360636957423</v>
      </c>
      <c r="BD709" s="15">
        <f t="shared" ca="1" si="373"/>
        <v>25538.115720714522</v>
      </c>
      <c r="BE709" s="15">
        <f t="shared" ca="1" si="374"/>
        <v>32283.481538306445</v>
      </c>
      <c r="BF709" s="15">
        <f ca="1">Inputs!$B$13*EXP($B$9-0.5*C$6^2+C$6*Y709)</f>
        <v>14842.34723482295</v>
      </c>
      <c r="BG709" s="15">
        <f t="shared" ca="1" si="375"/>
        <v>13757.46601882496</v>
      </c>
      <c r="BH709" s="15">
        <f t="shared" ca="1" si="376"/>
        <v>13978.747005360294</v>
      </c>
      <c r="BI709" s="15">
        <f t="shared" ca="1" si="377"/>
        <v>16491.311810639705</v>
      </c>
      <c r="BJ709" s="15">
        <f t="shared" ca="1" si="378"/>
        <v>23259.899742483958</v>
      </c>
      <c r="BK709" s="15">
        <f t="shared" ca="1" si="379"/>
        <v>24511.210661300316</v>
      </c>
      <c r="BL709" s="15">
        <f t="shared" ca="1" si="380"/>
        <v>30536.508354042377</v>
      </c>
      <c r="BM709" s="15">
        <f t="shared" ca="1" si="381"/>
        <v>32478.22709852425</v>
      </c>
      <c r="BN709" s="15">
        <f t="shared" ca="1" si="382"/>
        <v>45606.892743560195</v>
      </c>
      <c r="BO709" s="15">
        <f t="shared" ca="1" si="383"/>
        <v>45617.686631128177</v>
      </c>
      <c r="BP709" s="15">
        <f t="shared" ca="1" si="384"/>
        <v>57833.159575138925</v>
      </c>
      <c r="BQ709" s="15">
        <f ca="1">Inputs!$B$20*EXP($B$10-0.5*C$7^2+C$7*AJ709)</f>
        <v>3246.1602002803106</v>
      </c>
      <c r="BR709" s="15">
        <f t="shared" ca="1" si="385"/>
        <v>4427.1197302704823</v>
      </c>
      <c r="BS709" s="15">
        <f t="shared" ca="1" si="386"/>
        <v>5960.6991922733796</v>
      </c>
      <c r="BT709" s="15">
        <f t="shared" ca="1" si="387"/>
        <v>10472.444261299977</v>
      </c>
      <c r="BU709" s="15">
        <f t="shared" ca="1" si="388"/>
        <v>16669.54752039364</v>
      </c>
      <c r="BV709" s="15">
        <f t="shared" ca="1" si="389"/>
        <v>23674.658171165502</v>
      </c>
      <c r="BW709" s="15">
        <f t="shared" ca="1" si="390"/>
        <v>30323.460530505774</v>
      </c>
      <c r="BX709" s="15">
        <f t="shared" ca="1" si="391"/>
        <v>47146.507841780331</v>
      </c>
      <c r="BY709" s="15">
        <f t="shared" ca="1" si="392"/>
        <v>64550.828387659538</v>
      </c>
      <c r="BZ709" s="15">
        <f t="shared" ca="1" si="393"/>
        <v>72947.846171169163</v>
      </c>
      <c r="CA709" s="15">
        <f t="shared" ca="1" si="394"/>
        <v>105559.13739355837</v>
      </c>
      <c r="CB709" s="15">
        <f ca="1">(AU709*DCF!C$10-DCF!C$5*MAX(AU709*DCF!C$10,0)-MAX(AU709-Inputs!$B$6,0)/Inputs!$B$10)*DCF!C$6</f>
        <v>1044.2205520500099</v>
      </c>
      <c r="CC709" s="15">
        <f ca="1">(AV709*DCF!D$10-DCF!D$5*MAX(AV709*DCF!D$10,0)-MAX(AV709-AU709,0)/Inputs!$B$10)*DCF!D$6</f>
        <v>1170.3156636328438</v>
      </c>
      <c r="CD709" s="15">
        <f ca="1">(AW709*DCF!E$10-DCF!E$5*MAX(AW709*DCF!E$10,0)-MAX(AW709-AV709,0)/Inputs!$B$10)*DCF!E$6</f>
        <v>1152.7172222330933</v>
      </c>
      <c r="CE709" s="15">
        <f ca="1">(AX709*DCF!F$10-DCF!F$5*MAX(AX709*DCF!F$10,0)-MAX(AX709-AW709,0)/Inputs!$B$10)*DCF!F$6</f>
        <v>1436.4392082987706</v>
      </c>
      <c r="CF709" s="15">
        <f ca="1">(AY709*DCF!G$10-DCF!G$5*MAX(AY709*DCF!G$10,0)-MAX(AY709-AX709,0)/Inputs!$B$10)*DCF!G$6</f>
        <v>1783.6170213898397</v>
      </c>
      <c r="CG709" s="15">
        <f ca="1">(AZ709*DCF!H$10-DCF!H$5*MAX(AZ709*DCF!H$10,0)-MAX(AZ709-AY709,0)/Inputs!$B$10)*DCF!H$6</f>
        <v>2394.5577416096226</v>
      </c>
      <c r="CH709" s="15">
        <f ca="1">(BA709*DCF!I$10-DCF!I$5*MAX(BA709*DCF!I$10,0)-MAX(BA709-AZ709,0)/Inputs!$B$10)*DCF!I$6</f>
        <v>2518.2388859720518</v>
      </c>
      <c r="CI709" s="15">
        <f ca="1">(BB709*DCF!J$10-DCF!J$5*MAX(BB709*DCF!J$10,0)-MAX(BB709-BA709,0)/Inputs!$B$10)*DCF!J$6</f>
        <v>2833.1670090664206</v>
      </c>
      <c r="CJ709" s="15">
        <f ca="1">(BC709*DCF!K$10-DCF!K$5*MAX(BC709*DCF!K$10,0)-MAX(BC709-BB709,0)/Inputs!$B$10)*DCF!K$6</f>
        <v>3357.9696433884774</v>
      </c>
      <c r="CK709" s="15">
        <f ca="1">(BD709*DCF!L$10-DCF!L$5*MAX(BD709*DCF!L$10,0)-MAX(BD709-BC709,0)/Inputs!$B$10)*DCF!L$6</f>
        <v>3566.9109008064033</v>
      </c>
      <c r="CL709" s="15">
        <f ca="1">(BE709*DCF!M$10-DCF!M$5*MAX(BE709*DCF!M$10,0)-MAX(BE709-BD709,0)/Inputs!$B$10)*DCF!M$6</f>
        <v>3749.8107805890063</v>
      </c>
      <c r="CM709" s="15">
        <f ca="1">(BF709*DCF!C$28-DCF!C$5*MAX(BF709*DCF!C$28,0)-MAX(BF709-Inputs!$B$13,0)/Inputs!$B$17)*DCF!C$6</f>
        <v>3731.7853671952589</v>
      </c>
      <c r="CN709" s="15">
        <f ca="1">(BG709*DCF!D$28-DCF!D$5*MAX(BG709*DCF!D$28,0)-MAX(BG709-BF709,0)/Inputs!$B$17)*DCF!D$6</f>
        <v>4051.8910421314786</v>
      </c>
      <c r="CO709" s="15">
        <f ca="1">(BH709*DCF!E$28-DCF!E$5*MAX(BH709*DCF!E$28,0)-MAX(BH709-BG709,0)/Inputs!$B$17)*DCF!E$6</f>
        <v>3915.418627124468</v>
      </c>
      <c r="CP709" s="15">
        <f ca="1">(BI709*DCF!F$28-DCF!F$5*MAX(BI709*DCF!F$28,0)-MAX(BI709-BH709,0)/Inputs!$B$17)*DCF!F$6</f>
        <v>4019.504624294811</v>
      </c>
      <c r="CQ709" s="15">
        <f ca="1">(BJ709*DCF!G$28-DCF!G$5*MAX(BJ709*DCF!G$28,0)-MAX(BJ709-BI709,0)/Inputs!$B$17)*DCF!G$6</f>
        <v>4896.5478358863902</v>
      </c>
      <c r="CR709" s="15">
        <f ca="1">(BK709*DCF!H$28-DCF!H$5*MAX(BK709*DCF!H$28,0)-MAX(BK709-BJ709,0)/Inputs!$B$17)*DCF!H$6</f>
        <v>5867.4742215078186</v>
      </c>
      <c r="CS709" s="15">
        <f ca="1">(BL709*DCF!I$28-DCF!I$5*MAX(BL709*DCF!I$28,0)-MAX(BL709-BK709,0)/Inputs!$B$17)*DCF!I$6</f>
        <v>6315.9377439875134</v>
      </c>
      <c r="CT709" s="15">
        <f ca="1">(BM709*DCF!J$28-DCF!J$5*MAX(BM709*DCF!J$28,0)-MAX(BM709-BL709,0)/Inputs!$B$17)*DCF!J$6</f>
        <v>6987.8848252430635</v>
      </c>
      <c r="CU709" s="15">
        <f ca="1">(BN709*DCF!K$28-DCF!K$5*MAX(BN709*DCF!K$28,0)-MAX(BN709-BM709,0)/Inputs!$B$17)*DCF!K$6</f>
        <v>8023.3243881545559</v>
      </c>
      <c r="CV709" s="15">
        <f ca="1">(BO709*DCF!L$28-DCF!L$5*MAX(BO709*DCF!L$28,0)-MAX(BO709-BN709,0)/Inputs!$B$17)*DCF!L$6</f>
        <v>9100.4646460067434</v>
      </c>
      <c r="CW709" s="15">
        <f ca="1">(BP709*DCF!M$28-DCF!M$5*MAX(BP709*DCF!M$28,0)-MAX(BP709-BO709,0)/Inputs!$B$17)*DCF!M$6</f>
        <v>9604.482274961103</v>
      </c>
      <c r="CX709" s="15">
        <f ca="1">(BQ709*DCF!C$46-DCF!C$5*MAX(BQ709*DCF!C$46,0)-MAX(BQ709-Inputs!$B$20,0)/Inputs!$B$24)*DCF!C$6</f>
        <v>-770.54979234201653</v>
      </c>
      <c r="CY709" s="15">
        <f ca="1">(BR709*DCF!D$46-DCF!D$5*MAX(BR709*DCF!D$46,0)-MAX(BR709-BQ709,0)/Inputs!$B$24)*DCF!D$6</f>
        <v>-1259.5117247831561</v>
      </c>
      <c r="CZ709" s="15">
        <f ca="1">(BS709*DCF!E$46-DCF!E$5*MAX(BS709*DCF!E$46,0)-MAX(BS709-BR709,0)/Inputs!$B$24)*DCF!E$6</f>
        <v>-1309.3578629889892</v>
      </c>
      <c r="DA709" s="15">
        <f ca="1">(BT709*DCF!F$46-DCF!F$5*MAX(BT709*DCF!F$46,0)-MAX(BT709-BS709,0)/Inputs!$B$24)*DCF!F$6</f>
        <v>-2405.538609725535</v>
      </c>
      <c r="DB709" s="15">
        <f ca="1">(BU709*DCF!G$46-DCF!G$5*MAX(BU709*DCF!G$46,0)-MAX(BU709-BT709,0)/Inputs!$B$24)*DCF!G$6</f>
        <v>-2645.3137401305548</v>
      </c>
      <c r="DC709" s="15">
        <f ca="1">(BV709*DCF!H$46-DCF!H$5*MAX(BV709*DCF!H$46,0)-MAX(BV709-BU709,0)/Inputs!$B$24)*DCF!H$6</f>
        <v>-2176.7952137022876</v>
      </c>
      <c r="DD709" s="15">
        <f ca="1">(BW709*DCF!I$46-DCF!I$5*MAX(BW709*DCF!I$46,0)-MAX(BW709-BV709,0)/Inputs!$B$24)*DCF!I$6</f>
        <v>-1208.2818713487229</v>
      </c>
      <c r="DE709" s="15">
        <f ca="1">(BX709*DCF!J$46-DCF!J$5*MAX(BX709*DCF!J$46,0)-MAX(BX709-BW709,0)/Inputs!$B$24)*DCF!J$6</f>
        <v>-2483.5317073154442</v>
      </c>
      <c r="DF709" s="15">
        <f ca="1">(BY709*DCF!K$46-DCF!K$5*MAX(BY709*DCF!K$46,0)-MAX(BY709-BX709,0)/Inputs!$B$24)*DCF!K$6</f>
        <v>-576.23638578775115</v>
      </c>
      <c r="DG709" s="15">
        <f ca="1">(BZ709*DCF!L$46-DCF!L$5*MAX(BZ709*DCF!L$46,0)-MAX(BZ709-BY709,0)/Inputs!$B$24)*DCF!L$6</f>
        <v>3142.2746276669272</v>
      </c>
      <c r="DH709" s="15">
        <f ca="1">(CA709*DCF!M$46-DCF!M$5*MAX(CA709*DCF!M$46,0)-MAX(CA709-BZ709,0)/Inputs!$B$24)*DCF!M$6</f>
        <v>1457.8294221444921</v>
      </c>
      <c r="DI709" s="15">
        <f ca="1">SUM(CB709:CL709)+BE709*DCF!M$10*(1+Inputs!$B$30)*(1-Inputs!$B$33)*(1-Inputs!$B$30/Inputs!$B$31)/(Inputs!$B$29-Inputs!$B$30)*DCF!M$6</f>
        <v>114853.32065499146</v>
      </c>
      <c r="DJ709" s="15">
        <f ca="1">SUM(CM709:CW709)+BP709*DCF!M$28*(1+Inputs!$B$30)*(1-Inputs!$B$33)*(1-Inputs!$B$30/Inputs!$B$31)/(Inputs!$B$29-Inputs!$B$30)*DCF!M$6</f>
        <v>281115.31274579302</v>
      </c>
      <c r="DK709" s="15">
        <f ca="1">SUM(CX709:DH709)+CA709*DCF!M$46*(1+Inputs!$B$30)*(1-Inputs!$B$33)*(1-Inputs!$B$30/Inputs!$B$31)/(Inputs!$B$29-Inputs!$B$30)*DCF!M$6</f>
        <v>152971.91783132989</v>
      </c>
      <c r="DM709" s="15">
        <f ca="1">DI709+DJ709+DK709+Inputs!$B$34+Inputs!$B$36-Inputs!$B$35</f>
        <v>625791.55123211432</v>
      </c>
    </row>
    <row r="710" spans="1:117" x14ac:dyDescent="0.75">
      <c r="A710" s="11">
        <v>697</v>
      </c>
      <c r="C710" s="24">
        <f t="shared" ca="1" si="399"/>
        <v>0.49849427237243282</v>
      </c>
      <c r="D710" s="24">
        <f t="shared" ca="1" si="399"/>
        <v>0.26099520967505507</v>
      </c>
      <c r="E710" s="24">
        <f t="shared" ca="1" si="399"/>
        <v>-1.760084073392205</v>
      </c>
      <c r="F710" s="24">
        <f t="shared" ca="1" si="399"/>
        <v>-1.0314615033965735</v>
      </c>
      <c r="G710" s="24">
        <f t="shared" ca="1" si="399"/>
        <v>1.4446506972868316</v>
      </c>
      <c r="H710" s="24">
        <f t="shared" ca="1" si="399"/>
        <v>-1.1999627337629049</v>
      </c>
      <c r="I710" s="24">
        <f t="shared" ca="1" si="399"/>
        <v>-0.79980415640039182</v>
      </c>
      <c r="J710" s="24">
        <f t="shared" ca="1" si="399"/>
        <v>-0.75819795942178014</v>
      </c>
      <c r="K710" s="24">
        <f t="shared" ca="1" si="399"/>
        <v>-0.33549989568954364</v>
      </c>
      <c r="L710" s="24">
        <f t="shared" ca="1" si="399"/>
        <v>-0.66923181026756418</v>
      </c>
      <c r="M710" s="24">
        <f t="shared" ca="1" si="399"/>
        <v>1.2356793606746654</v>
      </c>
      <c r="N710" s="24">
        <f ca="1">SQRT(Inputs!$B$38)*C710+SQRT(1-Inputs!$B$38)*_xlfn.NORM.S.INV(RAND())</f>
        <v>0.56751746907898315</v>
      </c>
      <c r="O710" s="24">
        <f ca="1">SQRT(Inputs!$B$38)*D710+SQRT(1-Inputs!$B$38)*_xlfn.NORM.S.INV(RAND())</f>
        <v>-0.33665624098643998</v>
      </c>
      <c r="P710" s="24">
        <f ca="1">SQRT(Inputs!$B$38)*E710+SQRT(1-Inputs!$B$38)*_xlfn.NORM.S.INV(RAND())</f>
        <v>-2.5079060139750307</v>
      </c>
      <c r="Q710" s="24">
        <f ca="1">SQRT(Inputs!$B$38)*F710+SQRT(1-Inputs!$B$38)*_xlfn.NORM.S.INV(RAND())</f>
        <v>0.68874433274028901</v>
      </c>
      <c r="R710" s="24">
        <f ca="1">SQRT(Inputs!$B$38)*G710+SQRT(1-Inputs!$B$38)*_xlfn.NORM.S.INV(RAND())</f>
        <v>0.84178938918430779</v>
      </c>
      <c r="S710" s="24">
        <f ca="1">SQRT(Inputs!$B$38)*H710+SQRT(1-Inputs!$B$38)*_xlfn.NORM.S.INV(RAND())</f>
        <v>-0.60969671540279302</v>
      </c>
      <c r="T710" s="24">
        <f ca="1">SQRT(Inputs!$B$38)*I710+SQRT(1-Inputs!$B$38)*_xlfn.NORM.S.INV(RAND())</f>
        <v>-0.29140474006379269</v>
      </c>
      <c r="U710" s="24">
        <f ca="1">SQRT(Inputs!$B$38)*J710+SQRT(1-Inputs!$B$38)*_xlfn.NORM.S.INV(RAND())</f>
        <v>-0.80853645661510376</v>
      </c>
      <c r="V710" s="24">
        <f ca="1">SQRT(Inputs!$B$38)*K710+SQRT(1-Inputs!$B$38)*_xlfn.NORM.S.INV(RAND())</f>
        <v>7.0643226068266424E-2</v>
      </c>
      <c r="W710" s="24">
        <f ca="1">SQRT(Inputs!$B$38)*L710+SQRT(1-Inputs!$B$38)*_xlfn.NORM.S.INV(RAND())</f>
        <v>1.0151069456957218</v>
      </c>
      <c r="X710" s="24">
        <f ca="1">SQRT(Inputs!$B$38)*M710+SQRT(1-Inputs!$B$38)*_xlfn.NORM.S.INV(RAND())</f>
        <v>0.37140805859925202</v>
      </c>
      <c r="Y710" s="24">
        <f ca="1">SQRT(Inputs!$B$38)*C710+SQRT(1-Inputs!$B$38)*_xlfn.NORM.S.INV(RAND())</f>
        <v>0.39448809558649883</v>
      </c>
      <c r="Z710" s="24">
        <f ca="1">SQRT(Inputs!$B$38)*D710+SQRT(1-Inputs!$B$38)*_xlfn.NORM.S.INV(RAND())</f>
        <v>0.98232190220236948</v>
      </c>
      <c r="AA710" s="24">
        <f ca="1">SQRT(Inputs!$B$38)*E710+SQRT(1-Inputs!$B$38)*_xlfn.NORM.S.INV(RAND())</f>
        <v>-1.3445481441950695</v>
      </c>
      <c r="AB710" s="24">
        <f ca="1">SQRT(Inputs!$B$38)*F710+SQRT(1-Inputs!$B$38)*_xlfn.NORM.S.INV(RAND())</f>
        <v>0.4774853251216965</v>
      </c>
      <c r="AC710" s="24">
        <f ca="1">SQRT(Inputs!$B$38)*G710+SQRT(1-Inputs!$B$38)*_xlfn.NORM.S.INV(RAND())</f>
        <v>-0.16639780028168261</v>
      </c>
      <c r="AD710" s="24">
        <f ca="1">SQRT(Inputs!$B$38)*H710+SQRT(1-Inputs!$B$38)*_xlfn.NORM.S.INV(RAND())</f>
        <v>-0.61198304115375746</v>
      </c>
      <c r="AE710" s="24">
        <f ca="1">SQRT(Inputs!$B$38)*I710+SQRT(1-Inputs!$B$38)*_xlfn.NORM.S.INV(RAND())</f>
        <v>0.52533562083522289</v>
      </c>
      <c r="AF710" s="24">
        <f ca="1">SQRT(Inputs!$B$38)*J710+SQRT(1-Inputs!$B$38)*_xlfn.NORM.S.INV(RAND())</f>
        <v>-0.6047108975508273</v>
      </c>
      <c r="AG710" s="24">
        <f ca="1">SQRT(Inputs!$B$38)*K710+SQRT(1-Inputs!$B$38)*_xlfn.NORM.S.INV(RAND())</f>
        <v>-0.39409814144500432</v>
      </c>
      <c r="AH710" s="24">
        <f ca="1">SQRT(Inputs!$B$38)*L710+SQRT(1-Inputs!$B$38)*_xlfn.NORM.S.INV(RAND())</f>
        <v>-0.31064538147899273</v>
      </c>
      <c r="AI710" s="24">
        <f ca="1">SQRT(Inputs!$B$38)*M710+SQRT(1-Inputs!$B$38)*_xlfn.NORM.S.INV(RAND())</f>
        <v>0.71560471075161292</v>
      </c>
      <c r="AJ710" s="24">
        <f ca="1">SQRT(Inputs!$B$38)*C710+SQRT(1-Inputs!$B$38)*_xlfn.NORM.S.INV(RAND())</f>
        <v>1.8140843201440702</v>
      </c>
      <c r="AK710" s="24">
        <f ca="1">SQRT(Inputs!$B$38)*D710+SQRT(1-Inputs!$B$38)*_xlfn.NORM.S.INV(RAND())</f>
        <v>-1.0006626153978566</v>
      </c>
      <c r="AL710" s="24">
        <f ca="1">SQRT(Inputs!$B$38)*E710+SQRT(1-Inputs!$B$38)*_xlfn.NORM.S.INV(RAND())</f>
        <v>-1.8921338404409469</v>
      </c>
      <c r="AM710" s="24">
        <f ca="1">SQRT(Inputs!$B$38)*F710+SQRT(1-Inputs!$B$38)*_xlfn.NORM.S.INV(RAND())</f>
        <v>-0.85174219700070453</v>
      </c>
      <c r="AN710" s="24">
        <f ca="1">SQRT(Inputs!$B$38)*G710+SQRT(1-Inputs!$B$38)*_xlfn.NORM.S.INV(RAND())</f>
        <v>-0.95758962154704674</v>
      </c>
      <c r="AO710" s="24">
        <f ca="1">SQRT(Inputs!$B$38)*H710+SQRT(1-Inputs!$B$38)*_xlfn.NORM.S.INV(RAND())</f>
        <v>-0.79135241918880483</v>
      </c>
      <c r="AP710" s="24">
        <f ca="1">SQRT(Inputs!$B$38)*I710+SQRT(1-Inputs!$B$38)*_xlfn.NORM.S.INV(RAND())</f>
        <v>0.68939918131723066</v>
      </c>
      <c r="AQ710" s="24">
        <f ca="1">SQRT(Inputs!$B$38)*J710+SQRT(1-Inputs!$B$38)*_xlfn.NORM.S.INV(RAND())</f>
        <v>-2.6545004886800809</v>
      </c>
      <c r="AR710" s="24">
        <f ca="1">SQRT(Inputs!$B$38)*K710+SQRT(1-Inputs!$B$38)*_xlfn.NORM.S.INV(RAND())</f>
        <v>-1.5912563678665212</v>
      </c>
      <c r="AS710" s="24">
        <f ca="1">SQRT(Inputs!$B$38)*L710+SQRT(1-Inputs!$B$38)*_xlfn.NORM.S.INV(RAND())</f>
        <v>-1.0325344428558281</v>
      </c>
      <c r="AT710" s="24">
        <f ca="1">SQRT(Inputs!$B$38)*M710+SQRT(1-Inputs!$B$38)*_xlfn.NORM.S.INV(RAND())</f>
        <v>8.2075722720233557E-2</v>
      </c>
      <c r="AU710" s="15">
        <f ca="1">Inputs!$B$6*EXP($B$8-0.5*C$5^2+C$5*N710)</f>
        <v>5439.6946850256018</v>
      </c>
      <c r="AV710" s="15">
        <f t="shared" ca="1" si="365"/>
        <v>6301.6189408206428</v>
      </c>
      <c r="AW710" s="15">
        <f t="shared" ca="1" si="366"/>
        <v>5478.5086329410597</v>
      </c>
      <c r="AX710" s="15">
        <f t="shared" ca="1" si="367"/>
        <v>7289.7387876929815</v>
      </c>
      <c r="AY710" s="15">
        <f t="shared" ca="1" si="368"/>
        <v>9829.1350657791281</v>
      </c>
      <c r="AZ710" s="15">
        <f t="shared" ca="1" si="369"/>
        <v>11240.692301735326</v>
      </c>
      <c r="BA710" s="15">
        <f t="shared" ca="1" si="370"/>
        <v>13342.539166188013</v>
      </c>
      <c r="BB710" s="15">
        <f t="shared" ca="1" si="371"/>
        <v>15064.236373470851</v>
      </c>
      <c r="BC710" s="15">
        <f t="shared" ca="1" si="372"/>
        <v>18576.098781186265</v>
      </c>
      <c r="BD710" s="15">
        <f t="shared" ca="1" si="373"/>
        <v>25024.118591975857</v>
      </c>
      <c r="BE710" s="15">
        <f t="shared" ca="1" si="374"/>
        <v>31718.888077894448</v>
      </c>
      <c r="BF710" s="15">
        <f ca="1">Inputs!$B$13*EXP($B$9-0.5*C$6^2+C$6*Y710)</f>
        <v>14956.115892944936</v>
      </c>
      <c r="BG710" s="15">
        <f t="shared" ca="1" si="375"/>
        <v>21762.375111703768</v>
      </c>
      <c r="BH710" s="15">
        <f t="shared" ca="1" si="376"/>
        <v>21274.680265784111</v>
      </c>
      <c r="BI710" s="15">
        <f t="shared" ca="1" si="377"/>
        <v>28029.54145125276</v>
      </c>
      <c r="BJ710" s="15">
        <f t="shared" ca="1" si="378"/>
        <v>33547.998708248495</v>
      </c>
      <c r="BK710" s="15">
        <f t="shared" ca="1" si="379"/>
        <v>37882.338030549865</v>
      </c>
      <c r="BL710" s="15">
        <f t="shared" ca="1" si="380"/>
        <v>49812.191660598226</v>
      </c>
      <c r="BM710" s="15">
        <f t="shared" ca="1" si="381"/>
        <v>56798.75573771698</v>
      </c>
      <c r="BN710" s="15">
        <f t="shared" ca="1" si="382"/>
        <v>66632.982082330098</v>
      </c>
      <c r="BO710" s="15">
        <f t="shared" ca="1" si="383"/>
        <v>79077.387794680486</v>
      </c>
      <c r="BP710" s="15">
        <f t="shared" ca="1" si="384"/>
        <v>105549.18204601426</v>
      </c>
      <c r="BQ710" s="15">
        <f ca="1">Inputs!$B$20*EXP($B$10-0.5*C$7^2+C$7*AJ710)</f>
        <v>8162.8854056856962</v>
      </c>
      <c r="BR710" s="15">
        <f t="shared" ca="1" si="385"/>
        <v>8060.6063541099784</v>
      </c>
      <c r="BS710" s="15">
        <f t="shared" ca="1" si="386"/>
        <v>6410.4516931573589</v>
      </c>
      <c r="BT710" s="15">
        <f t="shared" ca="1" si="387"/>
        <v>7068.8036042641752</v>
      </c>
      <c r="BU710" s="15">
        <f t="shared" ca="1" si="388"/>
        <v>7770.3776043276494</v>
      </c>
      <c r="BV710" s="15">
        <f t="shared" ca="1" si="389"/>
        <v>9045.4198654129686</v>
      </c>
      <c r="BW710" s="15">
        <f t="shared" ca="1" si="390"/>
        <v>14605.2594570273</v>
      </c>
      <c r="BX710" s="15">
        <f t="shared" ca="1" si="391"/>
        <v>11997.978028818896</v>
      </c>
      <c r="BY710" s="15">
        <f t="shared" ca="1" si="392"/>
        <v>12398.790548497815</v>
      </c>
      <c r="BZ710" s="15">
        <f t="shared" ca="1" si="393"/>
        <v>14389.471498755516</v>
      </c>
      <c r="CA710" s="15">
        <f t="shared" ca="1" si="394"/>
        <v>20509.803247886746</v>
      </c>
      <c r="CB710" s="15">
        <f ca="1">(AU710*DCF!C$10-DCF!C$5*MAX(AU710*DCF!C$10,0)-MAX(AU710-Inputs!$B$6,0)/Inputs!$B$10)*DCF!C$6</f>
        <v>1039.6699624504306</v>
      </c>
      <c r="CC710" s="15">
        <f ca="1">(AV710*DCF!D$10-DCF!D$5*MAX(AV710*DCF!D$10,0)-MAX(AV710-AU710,0)/Inputs!$B$10)*DCF!D$6</f>
        <v>1325.8192531427333</v>
      </c>
      <c r="CD710" s="15">
        <f ca="1">(AW710*DCF!E$10-DCF!E$5*MAX(AW710*DCF!E$10,0)-MAX(AW710-AV710,0)/Inputs!$B$10)*DCF!E$6</f>
        <v>1264.9004328285555</v>
      </c>
      <c r="CE710" s="15">
        <f ca="1">(AX710*DCF!F$10-DCF!F$5*MAX(AX710*DCF!F$10,0)-MAX(AX710-AW710,0)/Inputs!$B$10)*DCF!F$6</f>
        <v>1214.466270277135</v>
      </c>
      <c r="CF710" s="15">
        <f ca="1">(AY710*DCF!G$10-DCF!G$5*MAX(AY710*DCF!G$10,0)-MAX(AY710-AX710,0)/Inputs!$B$10)*DCF!G$6</f>
        <v>1537.0776507520022</v>
      </c>
      <c r="CG710" s="15">
        <f ca="1">(AZ710*DCF!H$10-DCF!H$5*MAX(AZ710*DCF!H$10,0)-MAX(AZ710-AY710,0)/Inputs!$B$10)*DCF!H$6</f>
        <v>1931.7411803739521</v>
      </c>
      <c r="CH710" s="15">
        <f ca="1">(BA710*DCF!I$10-DCF!I$5*MAX(BA710*DCF!I$10,0)-MAX(BA710-AZ710,0)/Inputs!$B$10)*DCF!I$6</f>
        <v>2092.418640521938</v>
      </c>
      <c r="CI710" s="15">
        <f ca="1">(BB710*DCF!J$10-DCF!J$5*MAX(BB710*DCF!J$10,0)-MAX(BB710-BA710,0)/Inputs!$B$10)*DCF!J$6</f>
        <v>2324.1630751310695</v>
      </c>
      <c r="CJ710" s="15">
        <f ca="1">(BC710*DCF!K$10-DCF!K$5*MAX(BC710*DCF!K$10,0)-MAX(BC710-BB710,0)/Inputs!$B$10)*DCF!K$6</f>
        <v>2498.8462931966656</v>
      </c>
      <c r="CK710" s="15">
        <f ca="1">(BD710*DCF!L$10-DCF!L$5*MAX(BD710*DCF!L$10,0)-MAX(BD710-BC710,0)/Inputs!$B$10)*DCF!L$6</f>
        <v>2940.2795774131873</v>
      </c>
      <c r="CL710" s="15">
        <f ca="1">(BE710*DCF!M$10-DCF!M$5*MAX(BE710*DCF!M$10,0)-MAX(BE710-BD710,0)/Inputs!$B$10)*DCF!M$6</f>
        <v>3676.1836132822664</v>
      </c>
      <c r="CM710" s="15">
        <f ca="1">(BF710*DCF!C$28-DCF!C$5*MAX(BF710*DCF!C$28,0)-MAX(BF710-Inputs!$B$13,0)/Inputs!$B$17)*DCF!C$6</f>
        <v>3740.232298657374</v>
      </c>
      <c r="CN710" s="15">
        <f ca="1">(BG710*DCF!D$28-DCF!D$5*MAX(BG710*DCF!D$28,0)-MAX(BG710-BF710,0)/Inputs!$B$17)*DCF!D$6</f>
        <v>4957.4342379080026</v>
      </c>
      <c r="CO710" s="15">
        <f ca="1">(BH710*DCF!E$28-DCF!E$5*MAX(BH710*DCF!E$28,0)-MAX(BH710-BG710,0)/Inputs!$B$17)*DCF!E$6</f>
        <v>6025.368277660963</v>
      </c>
      <c r="CP710" s="15">
        <f ca="1">(BI710*DCF!F$28-DCF!F$5*MAX(BI710*DCF!F$28,0)-MAX(BI710-BH710,0)/Inputs!$B$17)*DCF!F$6</f>
        <v>6379.4529341781872</v>
      </c>
      <c r="CQ710" s="15">
        <f ca="1">(BJ710*DCF!G$28-DCF!G$5*MAX(BJ710*DCF!G$28,0)-MAX(BJ710-BI710,0)/Inputs!$B$17)*DCF!G$6</f>
        <v>7776.1327978623258</v>
      </c>
      <c r="CR710" s="15">
        <f ca="1">(BK710*DCF!H$28-DCF!H$5*MAX(BK710*DCF!H$28,0)-MAX(BK710-BJ710,0)/Inputs!$B$17)*DCF!H$6</f>
        <v>8695.2854467597754</v>
      </c>
      <c r="CS710" s="15">
        <f ca="1">(BL710*DCF!I$28-DCF!I$5*MAX(BL710*DCF!I$28,0)-MAX(BL710-BK710,0)/Inputs!$B$17)*DCF!I$6</f>
        <v>10001.188421342302</v>
      </c>
      <c r="CT710" s="15">
        <f ca="1">(BM710*DCF!J$28-DCF!J$5*MAX(BM710*DCF!J$28,0)-MAX(BM710-BL710,0)/Inputs!$B$17)*DCF!J$6</f>
        <v>11744.476434483458</v>
      </c>
      <c r="CU710" s="15">
        <f ca="1">(BN710*DCF!K$28-DCF!K$5*MAX(BN710*DCF!K$28,0)-MAX(BN710-BM710,0)/Inputs!$B$17)*DCF!K$6</f>
        <v>12867.206844548675</v>
      </c>
      <c r="CV710" s="15">
        <f ca="1">(BO710*DCF!L$28-DCF!L$5*MAX(BO710*DCF!L$28,0)-MAX(BO710-BN710,0)/Inputs!$B$17)*DCF!L$6</f>
        <v>14369.493432190478</v>
      </c>
      <c r="CW710" s="15">
        <f ca="1">(BP710*DCF!M$28-DCF!M$5*MAX(BP710*DCF!M$28,0)-MAX(BP710-BO710,0)/Inputs!$B$17)*DCF!M$6</f>
        <v>17092.093348313498</v>
      </c>
      <c r="CX710" s="15">
        <f ca="1">(BQ710*DCF!C$46-DCF!C$5*MAX(BQ710*DCF!C$46,0)-MAX(BQ710-Inputs!$B$20,0)/Inputs!$B$24)*DCF!C$6</f>
        <v>-4177.0568630616835</v>
      </c>
      <c r="CY710" s="15">
        <f ca="1">(BR710*DCF!D$46-DCF!D$5*MAX(BR710*DCF!D$46,0)-MAX(BR710-BQ710,0)/Inputs!$B$24)*DCF!D$6</f>
        <v>-1375.7575288764635</v>
      </c>
      <c r="CZ710" s="15">
        <f ca="1">(BS710*DCF!E$46-DCF!E$5*MAX(BS710*DCF!E$46,0)-MAX(BS710-BR710,0)/Inputs!$B$24)*DCF!E$6</f>
        <v>-758.04707414965117</v>
      </c>
      <c r="DA710" s="15">
        <f ca="1">(BT710*DCF!F$46-DCF!F$5*MAX(BT710*DCF!F$46,0)-MAX(BT710-BS710,0)/Inputs!$B$24)*DCF!F$6</f>
        <v>-754.52171377367392</v>
      </c>
      <c r="DB710" s="15">
        <f ca="1">(BU710*DCF!G$46-DCF!G$5*MAX(BU710*DCF!G$46,0)-MAX(BU710-BT710,0)/Inputs!$B$24)*DCF!G$6</f>
        <v>-497.37578242963525</v>
      </c>
      <c r="DC710" s="15">
        <f ca="1">(BV710*DCF!H$46-DCF!H$5*MAX(BV710*DCF!H$46,0)-MAX(BV710-BU710,0)/Inputs!$B$24)*DCF!H$6</f>
        <v>-396.21157031871365</v>
      </c>
      <c r="DD710" s="15">
        <f ca="1">(BW710*DCF!I$46-DCF!I$5*MAX(BW710*DCF!I$46,0)-MAX(BW710-BV710,0)/Inputs!$B$24)*DCF!I$6</f>
        <v>-1258.7007335804667</v>
      </c>
      <c r="DE710" s="15">
        <f ca="1">(BX710*DCF!J$46-DCF!J$5*MAX(BX710*DCF!J$46,0)-MAX(BX710-BW710,0)/Inputs!$B$24)*DCF!J$6</f>
        <v>503.28199018678913</v>
      </c>
      <c r="DF710" s="15">
        <f ca="1">(BY710*DCF!K$46-DCF!K$5*MAX(BY710*DCF!K$46,0)-MAX(BY710-BX710,0)/Inputs!$B$24)*DCF!K$6</f>
        <v>610.07185797401121</v>
      </c>
      <c r="DG710" s="15">
        <f ca="1">(BZ710*DCF!L$46-DCF!L$5*MAX(BZ710*DCF!L$46,0)-MAX(BZ710-BY710,0)/Inputs!$B$24)*DCF!L$6</f>
        <v>544.17998080467237</v>
      </c>
      <c r="DH710" s="15">
        <f ca="1">(CA710*DCF!M$46-DCF!M$5*MAX(CA710*DCF!M$46,0)-MAX(CA710-BZ710,0)/Inputs!$B$24)*DCF!M$6</f>
        <v>328.3947732249668</v>
      </c>
      <c r="DI710" s="15">
        <f ca="1">SUM(CB710:CL710)+BE710*DCF!M$10*(1+Inputs!$B$30)*(1-Inputs!$B$33)*(1-Inputs!$B$30/Inputs!$B$31)/(Inputs!$B$29-Inputs!$B$30)*DCF!M$6</f>
        <v>110119.65090902266</v>
      </c>
      <c r="DJ710" s="15">
        <f ca="1">SUM(CM710:CW710)+BP710*DCF!M$28*(1+Inputs!$B$30)*(1-Inputs!$B$33)*(1-Inputs!$B$30/Inputs!$B$31)/(Inputs!$B$29-Inputs!$B$30)*DCF!M$6</f>
        <v>495308.05697723321</v>
      </c>
      <c r="DK710" s="15">
        <f ca="1">SUM(CX710:DH710)+CA710*DCF!M$46*(1+Inputs!$B$30)*(1-Inputs!$B$33)*(1-Inputs!$B$30/Inputs!$B$31)/(Inputs!$B$29-Inputs!$B$30)*DCF!M$6</f>
        <v>24478.842698744244</v>
      </c>
      <c r="DM710" s="15">
        <f ca="1">DI710+DJ710+DK710+Inputs!$B$34+Inputs!$B$36-Inputs!$B$35</f>
        <v>706757.55058500008</v>
      </c>
    </row>
    <row r="711" spans="1:117" x14ac:dyDescent="0.75">
      <c r="A711" s="11">
        <v>698</v>
      </c>
      <c r="C711" s="24">
        <f t="shared" ca="1" si="399"/>
        <v>-0.6950954570477953</v>
      </c>
      <c r="D711" s="24">
        <f t="shared" ca="1" si="399"/>
        <v>1.3799451146644168</v>
      </c>
      <c r="E711" s="24">
        <f t="shared" ca="1" si="399"/>
        <v>-0.58543314757677478</v>
      </c>
      <c r="F711" s="24">
        <f t="shared" ca="1" si="399"/>
        <v>3.1829269680933338E-2</v>
      </c>
      <c r="G711" s="24">
        <f t="shared" ca="1" si="399"/>
        <v>-1.3580466416055992</v>
      </c>
      <c r="H711" s="24">
        <f t="shared" ca="1" si="399"/>
        <v>-0.21597891540651962</v>
      </c>
      <c r="I711" s="24">
        <f t="shared" ca="1" si="399"/>
        <v>-1.13784512082941</v>
      </c>
      <c r="J711" s="24">
        <f t="shared" ca="1" si="399"/>
        <v>-1.9788656788108678</v>
      </c>
      <c r="K711" s="24">
        <f t="shared" ca="1" si="399"/>
        <v>-1.8215971027462345</v>
      </c>
      <c r="L711" s="24">
        <f t="shared" ca="1" si="399"/>
        <v>0.19055145808981033</v>
      </c>
      <c r="M711" s="24">
        <f t="shared" ca="1" si="399"/>
        <v>2.0914059240826228</v>
      </c>
      <c r="N711" s="24">
        <f ca="1">SQRT(Inputs!$B$38)*C711+SQRT(1-Inputs!$B$38)*_xlfn.NORM.S.INV(RAND())</f>
        <v>0.22640573702578465</v>
      </c>
      <c r="O711" s="24">
        <f ca="1">SQRT(Inputs!$B$38)*D711+SQRT(1-Inputs!$B$38)*_xlfn.NORM.S.INV(RAND())</f>
        <v>-0.21276658281167526</v>
      </c>
      <c r="P711" s="24">
        <f ca="1">SQRT(Inputs!$B$38)*E711+SQRT(1-Inputs!$B$38)*_xlfn.NORM.S.INV(RAND())</f>
        <v>0.11385834542501105</v>
      </c>
      <c r="Q711" s="24">
        <f ca="1">SQRT(Inputs!$B$38)*F711+SQRT(1-Inputs!$B$38)*_xlfn.NORM.S.INV(RAND())</f>
        <v>-0.42231942700325031</v>
      </c>
      <c r="R711" s="24">
        <f ca="1">SQRT(Inputs!$B$38)*G711+SQRT(1-Inputs!$B$38)*_xlfn.NORM.S.INV(RAND())</f>
        <v>0.18593373598810958</v>
      </c>
      <c r="S711" s="24">
        <f ca="1">SQRT(Inputs!$B$38)*H711+SQRT(1-Inputs!$B$38)*_xlfn.NORM.S.INV(RAND())</f>
        <v>2.6324146727376513E-2</v>
      </c>
      <c r="T711" s="24">
        <f ca="1">SQRT(Inputs!$B$38)*I711+SQRT(1-Inputs!$B$38)*_xlfn.NORM.S.INV(RAND())</f>
        <v>-0.22519534164261912</v>
      </c>
      <c r="U711" s="24">
        <f ca="1">SQRT(Inputs!$B$38)*J711+SQRT(1-Inputs!$B$38)*_xlfn.NORM.S.INV(RAND())</f>
        <v>-1.0058127076384475</v>
      </c>
      <c r="V711" s="24">
        <f ca="1">SQRT(Inputs!$B$38)*K711+SQRT(1-Inputs!$B$38)*_xlfn.NORM.S.INV(RAND())</f>
        <v>-1.5319192642756869</v>
      </c>
      <c r="W711" s="24">
        <f ca="1">SQRT(Inputs!$B$38)*L711+SQRT(1-Inputs!$B$38)*_xlfn.NORM.S.INV(RAND())</f>
        <v>-0.52698993505322556</v>
      </c>
      <c r="X711" s="24">
        <f ca="1">SQRT(Inputs!$B$38)*M711+SQRT(1-Inputs!$B$38)*_xlfn.NORM.S.INV(RAND())</f>
        <v>1.7160624259529635</v>
      </c>
      <c r="Y711" s="24">
        <f ca="1">SQRT(Inputs!$B$38)*C711+SQRT(1-Inputs!$B$38)*_xlfn.NORM.S.INV(RAND())</f>
        <v>1.7678288152886157</v>
      </c>
      <c r="Z711" s="24">
        <f ca="1">SQRT(Inputs!$B$38)*D711+SQRT(1-Inputs!$B$38)*_xlfn.NORM.S.INV(RAND())</f>
        <v>0.84955915714859531</v>
      </c>
      <c r="AA711" s="24">
        <f ca="1">SQRT(Inputs!$B$38)*E711+SQRT(1-Inputs!$B$38)*_xlfn.NORM.S.INV(RAND())</f>
        <v>-1.1302012003647435</v>
      </c>
      <c r="AB711" s="24">
        <f ca="1">SQRT(Inputs!$B$38)*F711+SQRT(1-Inputs!$B$38)*_xlfn.NORM.S.INV(RAND())</f>
        <v>-0.79425148585585492</v>
      </c>
      <c r="AC711" s="24">
        <f ca="1">SQRT(Inputs!$B$38)*G711+SQRT(1-Inputs!$B$38)*_xlfn.NORM.S.INV(RAND())</f>
        <v>0.33245324727167591</v>
      </c>
      <c r="AD711" s="24">
        <f ca="1">SQRT(Inputs!$B$38)*H711+SQRT(1-Inputs!$B$38)*_xlfn.NORM.S.INV(RAND())</f>
        <v>-0.50255507263732502</v>
      </c>
      <c r="AE711" s="24">
        <f ca="1">SQRT(Inputs!$B$38)*I711+SQRT(1-Inputs!$B$38)*_xlfn.NORM.S.INV(RAND())</f>
        <v>1.2165746956651784</v>
      </c>
      <c r="AF711" s="24">
        <f ca="1">SQRT(Inputs!$B$38)*J711+SQRT(1-Inputs!$B$38)*_xlfn.NORM.S.INV(RAND())</f>
        <v>-0.42364340870376549</v>
      </c>
      <c r="AG711" s="24">
        <f ca="1">SQRT(Inputs!$B$38)*K711+SQRT(1-Inputs!$B$38)*_xlfn.NORM.S.INV(RAND())</f>
        <v>-1.1727746514702058</v>
      </c>
      <c r="AH711" s="24">
        <f ca="1">SQRT(Inputs!$B$38)*L711+SQRT(1-Inputs!$B$38)*_xlfn.NORM.S.INV(RAND())</f>
        <v>-0.46251295498098488</v>
      </c>
      <c r="AI711" s="24">
        <f ca="1">SQRT(Inputs!$B$38)*M711+SQRT(1-Inputs!$B$38)*_xlfn.NORM.S.INV(RAND())</f>
        <v>0.7400983031817262</v>
      </c>
      <c r="AJ711" s="24">
        <f ca="1">SQRT(Inputs!$B$38)*C711+SQRT(1-Inputs!$B$38)*_xlfn.NORM.S.INV(RAND())</f>
        <v>-1.2375481471095302</v>
      </c>
      <c r="AK711" s="24">
        <f ca="1">SQRT(Inputs!$B$38)*D711+SQRT(1-Inputs!$B$38)*_xlfn.NORM.S.INV(RAND())</f>
        <v>-0.57074770695080879</v>
      </c>
      <c r="AL711" s="24">
        <f ca="1">SQRT(Inputs!$B$38)*E711+SQRT(1-Inputs!$B$38)*_xlfn.NORM.S.INV(RAND())</f>
        <v>-0.93640558759249215</v>
      </c>
      <c r="AM711" s="24">
        <f ca="1">SQRT(Inputs!$B$38)*F711+SQRT(1-Inputs!$B$38)*_xlfn.NORM.S.INV(RAND())</f>
        <v>0.68905411623230017</v>
      </c>
      <c r="AN711" s="24">
        <f ca="1">SQRT(Inputs!$B$38)*G711+SQRT(1-Inputs!$B$38)*_xlfn.NORM.S.INV(RAND())</f>
        <v>-0.70840273776639262</v>
      </c>
      <c r="AO711" s="24">
        <f ca="1">SQRT(Inputs!$B$38)*H711+SQRT(1-Inputs!$B$38)*_xlfn.NORM.S.INV(RAND())</f>
        <v>1.7940820118857852</v>
      </c>
      <c r="AP711" s="24">
        <f ca="1">SQRT(Inputs!$B$38)*I711+SQRT(1-Inputs!$B$38)*_xlfn.NORM.S.INV(RAND())</f>
        <v>-1.581562661591621</v>
      </c>
      <c r="AQ711" s="24">
        <f ca="1">SQRT(Inputs!$B$38)*J711+SQRT(1-Inputs!$B$38)*_xlfn.NORM.S.INV(RAND())</f>
        <v>-2.2951531664839551</v>
      </c>
      <c r="AR711" s="24">
        <f ca="1">SQRT(Inputs!$B$38)*K711+SQRT(1-Inputs!$B$38)*_xlfn.NORM.S.INV(RAND())</f>
        <v>-2.4256308613775062</v>
      </c>
      <c r="AS711" s="24">
        <f ca="1">SQRT(Inputs!$B$38)*L711+SQRT(1-Inputs!$B$38)*_xlfn.NORM.S.INV(RAND())</f>
        <v>-0.43216861126476758</v>
      </c>
      <c r="AT711" s="24">
        <f ca="1">SQRT(Inputs!$B$38)*M711+SQRT(1-Inputs!$B$38)*_xlfn.NORM.S.INV(RAND())</f>
        <v>-0.33188921981175468</v>
      </c>
      <c r="AU711" s="15">
        <f ca="1">Inputs!$B$6*EXP($B$8-0.5*C$5^2+C$5*N711)</f>
        <v>5147.474109199632</v>
      </c>
      <c r="AV711" s="15">
        <f t="shared" ca="1" si="365"/>
        <v>6072.71334843145</v>
      </c>
      <c r="AW711" s="15">
        <f t="shared" ca="1" si="366"/>
        <v>7519.1904846783837</v>
      </c>
      <c r="AX711" s="15">
        <f t="shared" ca="1" si="367"/>
        <v>8708.3720486864659</v>
      </c>
      <c r="AY711" s="15">
        <f t="shared" ca="1" si="368"/>
        <v>10876.147202291802</v>
      </c>
      <c r="AZ711" s="15">
        <f t="shared" ca="1" si="369"/>
        <v>13340.437081509082</v>
      </c>
      <c r="BA711" s="15">
        <f t="shared" ca="1" si="370"/>
        <v>15945.014177893458</v>
      </c>
      <c r="BB711" s="15">
        <f t="shared" ca="1" si="371"/>
        <v>17650.202715030515</v>
      </c>
      <c r="BC711" s="15">
        <f t="shared" ca="1" si="372"/>
        <v>18645.491041851114</v>
      </c>
      <c r="BD711" s="15">
        <f t="shared" ca="1" si="373"/>
        <v>21743.849767875814</v>
      </c>
      <c r="BE711" s="15">
        <f t="shared" ca="1" si="374"/>
        <v>31151.884191857825</v>
      </c>
      <c r="BF711" s="15">
        <f ca="1">Inputs!$B$13*EXP($B$9-0.5*C$6^2+C$6*Y711)</f>
        <v>19636.340011803957</v>
      </c>
      <c r="BG711" s="15">
        <f t="shared" ca="1" si="375"/>
        <v>27896.150213462024</v>
      </c>
      <c r="BH711" s="15">
        <f t="shared" ca="1" si="376"/>
        <v>28257.949026102979</v>
      </c>
      <c r="BI711" s="15">
        <f t="shared" ca="1" si="377"/>
        <v>30611.357383457416</v>
      </c>
      <c r="BJ711" s="15">
        <f t="shared" ca="1" si="378"/>
        <v>39369.698677300992</v>
      </c>
      <c r="BK711" s="15">
        <f t="shared" ca="1" si="379"/>
        <v>45123.452141066919</v>
      </c>
      <c r="BL711" s="15">
        <f t="shared" ca="1" si="380"/>
        <v>64894.034095503128</v>
      </c>
      <c r="BM711" s="15">
        <f t="shared" ca="1" si="381"/>
        <v>75679.243162163068</v>
      </c>
      <c r="BN711" s="15">
        <f t="shared" ca="1" si="382"/>
        <v>80872.659427716222</v>
      </c>
      <c r="BO711" s="15">
        <f t="shared" ca="1" si="383"/>
        <v>94297.056354688582</v>
      </c>
      <c r="BP711" s="15">
        <f t="shared" ca="1" si="384"/>
        <v>126213.51903163984</v>
      </c>
      <c r="BQ711" s="15">
        <f ca="1">Inputs!$B$20*EXP($B$10-0.5*C$7^2+C$7*AJ711)</f>
        <v>2765.541628174512</v>
      </c>
      <c r="BR711" s="15">
        <f t="shared" ca="1" si="385"/>
        <v>3130.3973901546092</v>
      </c>
      <c r="BS711" s="15">
        <f t="shared" ca="1" si="386"/>
        <v>3275.8875641740224</v>
      </c>
      <c r="BT711" s="15">
        <f t="shared" ca="1" si="387"/>
        <v>5411.6330386252821</v>
      </c>
      <c r="BU711" s="15">
        <f t="shared" ca="1" si="388"/>
        <v>6318.4513282356111</v>
      </c>
      <c r="BV711" s="15">
        <f t="shared" ca="1" si="389"/>
        <v>13169.565818277921</v>
      </c>
      <c r="BW711" s="15">
        <f t="shared" ca="1" si="390"/>
        <v>13149.508225385605</v>
      </c>
      <c r="BX711" s="15">
        <f t="shared" ca="1" si="391"/>
        <v>11608.99977048324</v>
      </c>
      <c r="BY711" s="15">
        <f t="shared" ca="1" si="392"/>
        <v>10226.730861122775</v>
      </c>
      <c r="BZ711" s="15">
        <f t="shared" ca="1" si="393"/>
        <v>13253.615345544824</v>
      </c>
      <c r="CA711" s="15">
        <f t="shared" ca="1" si="394"/>
        <v>17551.065496838881</v>
      </c>
      <c r="CB711" s="15">
        <f ca="1">(AU711*DCF!C$10-DCF!C$5*MAX(AU711*DCF!C$10,0)-MAX(AU711-Inputs!$B$6,0)/Inputs!$B$10)*DCF!C$6</f>
        <v>1041.753547241706</v>
      </c>
      <c r="CC711" s="15">
        <f ca="1">(AV711*DCF!D$10-DCF!D$5*MAX(AV711*DCF!D$10,0)-MAX(AV711-AU711,0)/Inputs!$B$10)*DCF!D$6</f>
        <v>1254.5873641421269</v>
      </c>
      <c r="CD711" s="15">
        <f ca="1">(AW711*DCF!E$10-DCF!E$5*MAX(AW711*DCF!E$10,0)-MAX(AW711-AV711,0)/Inputs!$B$10)*DCF!E$6</f>
        <v>1410.2548353463253</v>
      </c>
      <c r="CE711" s="15">
        <f ca="1">(AX711*DCF!F$10-DCF!F$5*MAX(AX711*DCF!F$10,0)-MAX(AX711-AW711,0)/Inputs!$B$10)*DCF!F$6</f>
        <v>1653.5845396404582</v>
      </c>
      <c r="CF711" s="15">
        <f ca="1">(AY711*DCF!G$10-DCF!G$5*MAX(AY711*DCF!G$10,0)-MAX(AY711-AX711,0)/Inputs!$B$10)*DCF!G$6</f>
        <v>1824.2358749690975</v>
      </c>
      <c r="CG711" s="15">
        <f ca="1">(AZ711*DCF!H$10-DCF!H$5*MAX(AZ711*DCF!H$10,0)-MAX(AZ711-AY711,0)/Inputs!$B$10)*DCF!H$6</f>
        <v>2152.4765819369177</v>
      </c>
      <c r="CH711" s="15">
        <f ca="1">(BA711*DCF!I$10-DCF!I$5*MAX(BA711*DCF!I$10,0)-MAX(BA711-AZ711,0)/Inputs!$B$10)*DCF!I$6</f>
        <v>2485.3305144707679</v>
      </c>
      <c r="CI711" s="15">
        <f ca="1">(BB711*DCF!J$10-DCF!J$5*MAX(BB711*DCF!J$10,0)-MAX(BB711-BA711,0)/Inputs!$B$10)*DCF!J$6</f>
        <v>2770.422516542937</v>
      </c>
      <c r="CJ711" s="15">
        <f ca="1">(BC711*DCF!K$10-DCF!K$5*MAX(BC711*DCF!K$10,0)-MAX(BC711-BB711,0)/Inputs!$B$10)*DCF!K$6</f>
        <v>2862.2993947476198</v>
      </c>
      <c r="CK711" s="15">
        <f ca="1">(BD711*DCF!L$10-DCF!L$5*MAX(BD711*DCF!L$10,0)-MAX(BD711-BC711,0)/Inputs!$B$10)*DCF!L$6</f>
        <v>2878.7180752565182</v>
      </c>
      <c r="CL711" s="15">
        <f ca="1">(BE711*DCF!M$10-DCF!M$5*MAX(BE711*DCF!M$10,0)-MAX(BE711-BD711,0)/Inputs!$B$10)*DCF!M$6</f>
        <v>3272.0435434723172</v>
      </c>
      <c r="CM711" s="15">
        <f ca="1">(BF711*DCF!C$28-DCF!C$5*MAX(BF711*DCF!C$28,0)-MAX(BF711-Inputs!$B$13,0)/Inputs!$B$17)*DCF!C$6</f>
        <v>4087.7228378966151</v>
      </c>
      <c r="CN711" s="15">
        <f ca="1">(BG711*DCF!D$28-DCF!D$5*MAX(BG711*DCF!D$28,0)-MAX(BG711-BF711,0)/Inputs!$B$17)*DCF!D$6</f>
        <v>6453.8634041844089</v>
      </c>
      <c r="CO711" s="15">
        <f ca="1">(BH711*DCF!E$28-DCF!E$5*MAX(BH711*DCF!E$28,0)-MAX(BH711-BG711,0)/Inputs!$B$17)*DCF!E$6</f>
        <v>7931.8487718738425</v>
      </c>
      <c r="CP711" s="15">
        <f ca="1">(BI711*DCF!F$28-DCF!F$5*MAX(BI711*DCF!F$28,0)-MAX(BI711-BH711,0)/Inputs!$B$17)*DCF!F$6</f>
        <v>7881.702010140496</v>
      </c>
      <c r="CQ711" s="15">
        <f ca="1">(BJ711*DCF!G$28-DCF!G$5*MAX(BJ711*DCF!G$28,0)-MAX(BJ711-BI711,0)/Inputs!$B$17)*DCF!G$6</f>
        <v>8741.7005350918207</v>
      </c>
      <c r="CR711" s="15">
        <f ca="1">(BK711*DCF!H$28-DCF!H$5*MAX(BK711*DCF!H$28,0)-MAX(BK711-BJ711,0)/Inputs!$B$17)*DCF!H$6</f>
        <v>10265.555731751701</v>
      </c>
      <c r="CS711" s="15">
        <f ca="1">(BL711*DCF!I$28-DCF!I$5*MAX(BL711*DCF!I$28,0)-MAX(BL711-BK711,0)/Inputs!$B$17)*DCF!I$6</f>
        <v>12422.344585398538</v>
      </c>
      <c r="CT711" s="15">
        <f ca="1">(BM711*DCF!J$28-DCF!J$5*MAX(BM711*DCF!J$28,0)-MAX(BM711-BL711,0)/Inputs!$B$17)*DCF!J$6</f>
        <v>15452.723225560041</v>
      </c>
      <c r="CU711" s="15">
        <f ca="1">(BN711*DCF!K$28-DCF!K$5*MAX(BN711*DCF!K$28,0)-MAX(BN711-BM711,0)/Inputs!$B$17)*DCF!K$6</f>
        <v>16442.825362524771</v>
      </c>
      <c r="CV711" s="15">
        <f ca="1">(BO711*DCF!L$28-DCF!L$5*MAX(BO711*DCF!L$28,0)-MAX(BO711-BN711,0)/Inputs!$B$17)*DCF!L$6</f>
        <v>17295.249128774933</v>
      </c>
      <c r="CW711" s="15">
        <f ca="1">(BP711*DCF!M$28-DCF!M$5*MAX(BP711*DCF!M$28,0)-MAX(BP711-BO711,0)/Inputs!$B$17)*DCF!M$6</f>
        <v>20410.979469389764</v>
      </c>
      <c r="CX711" s="15">
        <f ca="1">(BQ711*DCF!C$46-DCF!C$5*MAX(BQ711*DCF!C$46,0)-MAX(BQ711-Inputs!$B$20,0)/Inputs!$B$24)*DCF!C$6</f>
        <v>-638.6932166684785</v>
      </c>
      <c r="CY711" s="15">
        <f ca="1">(BR711*DCF!D$46-DCF!D$5*MAX(BR711*DCF!D$46,0)-MAX(BR711-BQ711,0)/Inputs!$B$24)*DCF!D$6</f>
        <v>-689.96675774768266</v>
      </c>
      <c r="CZ711" s="15">
        <f ca="1">(BS711*DCF!E$46-DCF!E$5*MAX(BS711*DCF!E$46,0)-MAX(BS711-BR711,0)/Inputs!$B$24)*DCF!E$6</f>
        <v>-444.72762952906879</v>
      </c>
      <c r="DA711" s="15">
        <f ca="1">(BT711*DCF!F$46-DCF!F$5*MAX(BT711*DCF!F$46,0)-MAX(BT711-BS711,0)/Inputs!$B$24)*DCF!F$6</f>
        <v>-1171.8017761392473</v>
      </c>
      <c r="DB711" s="15">
        <f ca="1">(BU711*DCF!G$46-DCF!G$5*MAX(BU711*DCF!G$46,0)-MAX(BU711-BT711,0)/Inputs!$B$24)*DCF!G$6</f>
        <v>-517.57597502949329</v>
      </c>
      <c r="DC711" s="15">
        <f ca="1">(BV711*DCF!H$46-DCF!H$5*MAX(BV711*DCF!H$46,0)-MAX(BV711-BU711,0)/Inputs!$B$24)*DCF!H$6</f>
        <v>-2128.9418503057104</v>
      </c>
      <c r="DD711" s="15">
        <f ca="1">(BW711*DCF!I$46-DCF!I$5*MAX(BW711*DCF!I$46,0)-MAX(BW711-BV711,0)/Inputs!$B$24)*DCF!I$6</f>
        <v>303.69298884807785</v>
      </c>
      <c r="DE711" s="15">
        <f ca="1">(BX711*DCF!J$46-DCF!J$5*MAX(BX711*DCF!J$46,0)-MAX(BX711-BW711,0)/Inputs!$B$24)*DCF!J$6</f>
        <v>486.96542821906974</v>
      </c>
      <c r="DF711" s="15">
        <f ca="1">(BY711*DCF!K$46-DCF!K$5*MAX(BY711*DCF!K$46,0)-MAX(BY711-BX711,0)/Inputs!$B$24)*DCF!K$6</f>
        <v>584.18495775453357</v>
      </c>
      <c r="DG711" s="15">
        <f ca="1">(BZ711*DCF!L$46-DCF!L$5*MAX(BZ711*DCF!L$46,0)-MAX(BZ711-BY711,0)/Inputs!$B$24)*DCF!L$6</f>
        <v>231.16717446523182</v>
      </c>
      <c r="DH711" s="15">
        <f ca="1">(CA711*DCF!M$46-DCF!M$5*MAX(CA711*DCF!M$46,0)-MAX(CA711-BZ711,0)/Inputs!$B$24)*DCF!M$6</f>
        <v>477.52604547461351</v>
      </c>
      <c r="DI711" s="15">
        <f ca="1">SUM(CB711:CL711)+BE711*DCF!M$10*(1+Inputs!$B$30)*(1-Inputs!$B$33)*(1-Inputs!$B$30/Inputs!$B$31)/(Inputs!$B$29-Inputs!$B$30)*DCF!M$6</f>
        <v>110301.81243472942</v>
      </c>
      <c r="DJ711" s="15">
        <f ca="1">SUM(CM711:CW711)+BP711*DCF!M$28*(1+Inputs!$B$30)*(1-Inputs!$B$33)*(1-Inputs!$B$30/Inputs!$B$31)/(Inputs!$B$29-Inputs!$B$30)*DCF!M$6</f>
        <v>595725.03835066664</v>
      </c>
      <c r="DK711" s="15">
        <f ca="1">SUM(CX711:DH711)+CA711*DCF!M$46*(1+Inputs!$B$30)*(1-Inputs!$B$33)*(1-Inputs!$B$30/Inputs!$B$31)/(Inputs!$B$29-Inputs!$B$30)*DCF!M$6</f>
        <v>23627.855704073423</v>
      </c>
      <c r="DM711" s="15">
        <f ca="1">DI711+DJ711+DK711+Inputs!$B$34+Inputs!$B$36-Inputs!$B$35</f>
        <v>806505.70648946951</v>
      </c>
    </row>
    <row r="712" spans="1:117" x14ac:dyDescent="0.75">
      <c r="A712" s="11">
        <v>699</v>
      </c>
      <c r="C712" s="24">
        <f t="shared" ca="1" si="399"/>
        <v>-1.0391695214285455</v>
      </c>
      <c r="D712" s="24">
        <f t="shared" ca="1" si="399"/>
        <v>-1.316585764163553</v>
      </c>
      <c r="E712" s="24">
        <f t="shared" ca="1" si="399"/>
        <v>-0.4391076456744793</v>
      </c>
      <c r="F712" s="24">
        <f t="shared" ca="1" si="399"/>
        <v>-0.46822860219911722</v>
      </c>
      <c r="G712" s="24">
        <f t="shared" ca="1" si="399"/>
        <v>-0.62027837831720178</v>
      </c>
      <c r="H712" s="24">
        <f t="shared" ca="1" si="399"/>
        <v>0.87232551071847131</v>
      </c>
      <c r="I712" s="24">
        <f t="shared" ca="1" si="399"/>
        <v>-0.95743697730539901</v>
      </c>
      <c r="J712" s="24">
        <f t="shared" ca="1" si="399"/>
        <v>-0.537707668691494</v>
      </c>
      <c r="K712" s="24">
        <f t="shared" ca="1" si="399"/>
        <v>-9.9882928750220118E-2</v>
      </c>
      <c r="L712" s="24">
        <f t="shared" ca="1" si="399"/>
        <v>1.3667349376874363</v>
      </c>
      <c r="M712" s="24">
        <f t="shared" ca="1" si="399"/>
        <v>-0.32716691315399865</v>
      </c>
      <c r="N712" s="24">
        <f ca="1">SQRT(Inputs!$B$38)*C712+SQRT(1-Inputs!$B$38)*_xlfn.NORM.S.INV(RAND())</f>
        <v>0.10415139919390959</v>
      </c>
      <c r="O712" s="24">
        <f ca="1">SQRT(Inputs!$B$38)*D712+SQRT(1-Inputs!$B$38)*_xlfn.NORM.S.INV(RAND())</f>
        <v>-1.4031601166025687</v>
      </c>
      <c r="P712" s="24">
        <f ca="1">SQRT(Inputs!$B$38)*E712+SQRT(1-Inputs!$B$38)*_xlfn.NORM.S.INV(RAND())</f>
        <v>-1.4771488562527861</v>
      </c>
      <c r="Q712" s="24">
        <f ca="1">SQRT(Inputs!$B$38)*F712+SQRT(1-Inputs!$B$38)*_xlfn.NORM.S.INV(RAND())</f>
        <v>-0.5087885590066874</v>
      </c>
      <c r="R712" s="24">
        <f ca="1">SQRT(Inputs!$B$38)*G712+SQRT(1-Inputs!$B$38)*_xlfn.NORM.S.INV(RAND())</f>
        <v>-0.33106270094371237</v>
      </c>
      <c r="S712" s="24">
        <f ca="1">SQRT(Inputs!$B$38)*H712+SQRT(1-Inputs!$B$38)*_xlfn.NORM.S.INV(RAND())</f>
        <v>1.0418877502038462</v>
      </c>
      <c r="T712" s="24">
        <f ca="1">SQRT(Inputs!$B$38)*I712+SQRT(1-Inputs!$B$38)*_xlfn.NORM.S.INV(RAND())</f>
        <v>-2.1405644028414312</v>
      </c>
      <c r="U712" s="24">
        <f ca="1">SQRT(Inputs!$B$38)*J712+SQRT(1-Inputs!$B$38)*_xlfn.NORM.S.INV(RAND())</f>
        <v>-0.32949127297093916</v>
      </c>
      <c r="V712" s="24">
        <f ca="1">SQRT(Inputs!$B$38)*K712+SQRT(1-Inputs!$B$38)*_xlfn.NORM.S.INV(RAND())</f>
        <v>1.5513163588076262</v>
      </c>
      <c r="W712" s="24">
        <f ca="1">SQRT(Inputs!$B$38)*L712+SQRT(1-Inputs!$B$38)*_xlfn.NORM.S.INV(RAND())</f>
        <v>1.6268190145726762</v>
      </c>
      <c r="X712" s="24">
        <f ca="1">SQRT(Inputs!$B$38)*M712+SQRT(1-Inputs!$B$38)*_xlfn.NORM.S.INV(RAND())</f>
        <v>1.2431520714895308</v>
      </c>
      <c r="Y712" s="24">
        <f ca="1">SQRT(Inputs!$B$38)*C712+SQRT(1-Inputs!$B$38)*_xlfn.NORM.S.INV(RAND())</f>
        <v>0.15806356923095888</v>
      </c>
      <c r="Z712" s="24">
        <f ca="1">SQRT(Inputs!$B$38)*D712+SQRT(1-Inputs!$B$38)*_xlfn.NORM.S.INV(RAND())</f>
        <v>-0.89765043343155826</v>
      </c>
      <c r="AA712" s="24">
        <f ca="1">SQRT(Inputs!$B$38)*E712+SQRT(1-Inputs!$B$38)*_xlfn.NORM.S.INV(RAND())</f>
        <v>-1.5271548066477463</v>
      </c>
      <c r="AB712" s="24">
        <f ca="1">SQRT(Inputs!$B$38)*F712+SQRT(1-Inputs!$B$38)*_xlfn.NORM.S.INV(RAND())</f>
        <v>0.37657129776693216</v>
      </c>
      <c r="AC712" s="24">
        <f ca="1">SQRT(Inputs!$B$38)*G712+SQRT(1-Inputs!$B$38)*_xlfn.NORM.S.INV(RAND())</f>
        <v>0.4481601219885557</v>
      </c>
      <c r="AD712" s="24">
        <f ca="1">SQRT(Inputs!$B$38)*H712+SQRT(1-Inputs!$B$38)*_xlfn.NORM.S.INV(RAND())</f>
        <v>1.5630116970861652</v>
      </c>
      <c r="AE712" s="24">
        <f ca="1">SQRT(Inputs!$B$38)*I712+SQRT(1-Inputs!$B$38)*_xlfn.NORM.S.INV(RAND())</f>
        <v>-2.2182922633473598</v>
      </c>
      <c r="AF712" s="24">
        <f ca="1">SQRT(Inputs!$B$38)*J712+SQRT(1-Inputs!$B$38)*_xlfn.NORM.S.INV(RAND())</f>
        <v>-2.3268037771245105</v>
      </c>
      <c r="AG712" s="24">
        <f ca="1">SQRT(Inputs!$B$38)*K712+SQRT(1-Inputs!$B$38)*_xlfn.NORM.S.INV(RAND())</f>
        <v>4.839302949697058E-2</v>
      </c>
      <c r="AH712" s="24">
        <f ca="1">SQRT(Inputs!$B$38)*L712+SQRT(1-Inputs!$B$38)*_xlfn.NORM.S.INV(RAND())</f>
        <v>0.14543331680224314</v>
      </c>
      <c r="AI712" s="24">
        <f ca="1">SQRT(Inputs!$B$38)*M712+SQRT(1-Inputs!$B$38)*_xlfn.NORM.S.INV(RAND())</f>
        <v>-0.11996634721938756</v>
      </c>
      <c r="AJ712" s="24">
        <f ca="1">SQRT(Inputs!$B$38)*C712+SQRT(1-Inputs!$B$38)*_xlfn.NORM.S.INV(RAND())</f>
        <v>-1.1412114175384018</v>
      </c>
      <c r="AK712" s="24">
        <f ca="1">SQRT(Inputs!$B$38)*D712+SQRT(1-Inputs!$B$38)*_xlfn.NORM.S.INV(RAND())</f>
        <v>1.9610829202952762E-2</v>
      </c>
      <c r="AL712" s="24">
        <f ca="1">SQRT(Inputs!$B$38)*E712+SQRT(1-Inputs!$B$38)*_xlfn.NORM.S.INV(RAND())</f>
        <v>0.2579001472617457</v>
      </c>
      <c r="AM712" s="24">
        <f ca="1">SQRT(Inputs!$B$38)*F712+SQRT(1-Inputs!$B$38)*_xlfn.NORM.S.INV(RAND())</f>
        <v>-1.400816124435418</v>
      </c>
      <c r="AN712" s="24">
        <f ca="1">SQRT(Inputs!$B$38)*G712+SQRT(1-Inputs!$B$38)*_xlfn.NORM.S.INV(RAND())</f>
        <v>-0.56134714949109532</v>
      </c>
      <c r="AO712" s="24">
        <f ca="1">SQRT(Inputs!$B$38)*H712+SQRT(1-Inputs!$B$38)*_xlfn.NORM.S.INV(RAND())</f>
        <v>0.73573973458743613</v>
      </c>
      <c r="AP712" s="24">
        <f ca="1">SQRT(Inputs!$B$38)*I712+SQRT(1-Inputs!$B$38)*_xlfn.NORM.S.INV(RAND())</f>
        <v>-0.28619817072205789</v>
      </c>
      <c r="AQ712" s="24">
        <f ca="1">SQRT(Inputs!$B$38)*J712+SQRT(1-Inputs!$B$38)*_xlfn.NORM.S.INV(RAND())</f>
        <v>0.61219464798020695</v>
      </c>
      <c r="AR712" s="24">
        <f ca="1">SQRT(Inputs!$B$38)*K712+SQRT(1-Inputs!$B$38)*_xlfn.NORM.S.INV(RAND())</f>
        <v>-1.7505199012622308</v>
      </c>
      <c r="AS712" s="24">
        <f ca="1">SQRT(Inputs!$B$38)*L712+SQRT(1-Inputs!$B$38)*_xlfn.NORM.S.INV(RAND())</f>
        <v>0.55139681472502944</v>
      </c>
      <c r="AT712" s="24">
        <f ca="1">SQRT(Inputs!$B$38)*M712+SQRT(1-Inputs!$B$38)*_xlfn.NORM.S.INV(RAND())</f>
        <v>0.93049327026712225</v>
      </c>
      <c r="AU712" s="15">
        <f ca="1">Inputs!$B$6*EXP($B$8-0.5*C$5^2+C$5*N712)</f>
        <v>5046.608555390977</v>
      </c>
      <c r="AV712" s="15">
        <f t="shared" ca="1" si="365"/>
        <v>4997.7603478019164</v>
      </c>
      <c r="AW712" s="15">
        <f t="shared" ca="1" si="366"/>
        <v>4993.0450195202302</v>
      </c>
      <c r="AX712" s="15">
        <f t="shared" ca="1" si="367"/>
        <v>5720.5759588518495</v>
      </c>
      <c r="AY712" s="15">
        <f t="shared" ca="1" si="368"/>
        <v>6725.9806426951245</v>
      </c>
      <c r="AZ712" s="15">
        <f t="shared" ca="1" si="369"/>
        <v>9226.1215053643591</v>
      </c>
      <c r="BA712" s="15">
        <f t="shared" ca="1" si="370"/>
        <v>9024.3203640566826</v>
      </c>
      <c r="BB712" s="15">
        <f t="shared" ca="1" si="371"/>
        <v>10689.742998558646</v>
      </c>
      <c r="BC712" s="15">
        <f t="shared" ca="1" si="372"/>
        <v>15207.156758910822</v>
      </c>
      <c r="BD712" s="15">
        <f t="shared" ca="1" si="373"/>
        <v>21692.055888367704</v>
      </c>
      <c r="BE712" s="15">
        <f t="shared" ca="1" si="374"/>
        <v>29767.496114912861</v>
      </c>
      <c r="BF712" s="15">
        <f ca="1">Inputs!$B$13*EXP($B$9-0.5*C$6^2+C$6*Y712)</f>
        <v>14271.288043011782</v>
      </c>
      <c r="BG712" s="15">
        <f t="shared" ca="1" si="375"/>
        <v>14792.092381243763</v>
      </c>
      <c r="BH712" s="15">
        <f t="shared" ca="1" si="376"/>
        <v>14029.203946936936</v>
      </c>
      <c r="BI712" s="15">
        <f t="shared" ca="1" si="377"/>
        <v>18198.694833999463</v>
      </c>
      <c r="BJ712" s="15">
        <f t="shared" ca="1" si="378"/>
        <v>23799.245133869455</v>
      </c>
      <c r="BK712" s="15">
        <f t="shared" ca="1" si="379"/>
        <v>36135.386254782505</v>
      </c>
      <c r="BL712" s="15">
        <f t="shared" ca="1" si="380"/>
        <v>33297.961096871652</v>
      </c>
      <c r="BM712" s="15">
        <f t="shared" ca="1" si="381"/>
        <v>30655.723583705356</v>
      </c>
      <c r="BN712" s="15">
        <f t="shared" ca="1" si="382"/>
        <v>37921.982605713791</v>
      </c>
      <c r="BO712" s="15">
        <f t="shared" ca="1" si="383"/>
        <v>47454.575034907422</v>
      </c>
      <c r="BP712" s="15">
        <f t="shared" ca="1" si="384"/>
        <v>57619.198684337069</v>
      </c>
      <c r="BQ712" s="15">
        <f ca="1">Inputs!$B$20*EXP($B$10-0.5*C$7^2+C$7*AJ712)</f>
        <v>2861.6702939945976</v>
      </c>
      <c r="BR712" s="15">
        <f t="shared" ca="1" si="385"/>
        <v>3907.1765342050685</v>
      </c>
      <c r="BS712" s="15">
        <f t="shared" ca="1" si="386"/>
        <v>5761.8117580300441</v>
      </c>
      <c r="BT712" s="15">
        <f t="shared" ca="1" si="387"/>
        <v>5501.2408804902361</v>
      </c>
      <c r="BU712" s="15">
        <f t="shared" ca="1" si="388"/>
        <v>6655.7419539437906</v>
      </c>
      <c r="BV712" s="15">
        <f t="shared" ca="1" si="389"/>
        <v>10929.563471186933</v>
      </c>
      <c r="BW712" s="15">
        <f t="shared" ca="1" si="390"/>
        <v>14355.169008181336</v>
      </c>
      <c r="BX712" s="15">
        <f t="shared" ca="1" si="391"/>
        <v>22699.760827526472</v>
      </c>
      <c r="BY712" s="15">
        <f t="shared" ca="1" si="392"/>
        <v>22754.072273003243</v>
      </c>
      <c r="BZ712" s="15">
        <f t="shared" ca="1" si="393"/>
        <v>35333.168034762784</v>
      </c>
      <c r="CA712" s="15">
        <f t="shared" ca="1" si="394"/>
        <v>58556.539875520117</v>
      </c>
      <c r="CB712" s="15">
        <f ca="1">(AU712*DCF!C$10-DCF!C$5*MAX(AU712*DCF!C$10,0)-MAX(AU712-Inputs!$B$6,0)/Inputs!$B$10)*DCF!C$6</f>
        <v>1042.472736618721</v>
      </c>
      <c r="CC712" s="15">
        <f ca="1">(AV712*DCF!D$10-DCF!D$5*MAX(AV712*DCF!D$10,0)-MAX(AV712-AU712,0)/Inputs!$B$10)*DCF!D$6</f>
        <v>1218.1702260617683</v>
      </c>
      <c r="CD712" s="15">
        <f ca="1">(AW712*DCF!E$10-DCF!E$5*MAX(AW712*DCF!E$10,0)-MAX(AW712-AV712,0)/Inputs!$B$10)*DCF!E$6</f>
        <v>1152.8146124200057</v>
      </c>
      <c r="CE712" s="15">
        <f ca="1">(AX712*DCF!F$10-DCF!F$5*MAX(AX712*DCF!F$10,0)-MAX(AX712-AW712,0)/Inputs!$B$10)*DCF!F$6</f>
        <v>1097.4114641639198</v>
      </c>
      <c r="CF712" s="15">
        <f ca="1">(AY712*DCF!G$10-DCF!G$5*MAX(AY712*DCF!G$10,0)-MAX(AY712-AX712,0)/Inputs!$B$10)*DCF!G$6</f>
        <v>1192.5638775044522</v>
      </c>
      <c r="CG712" s="15">
        <f ca="1">(AZ712*DCF!H$10-DCF!H$5*MAX(AZ712*DCF!H$10,0)-MAX(AZ712-AY712,0)/Inputs!$B$10)*DCF!H$6</f>
        <v>1347.3132768784023</v>
      </c>
      <c r="CH712" s="15">
        <f ca="1">(BA712*DCF!I$10-DCF!I$5*MAX(BA712*DCF!I$10,0)-MAX(BA712-AZ712,0)/Inputs!$B$10)*DCF!I$6</f>
        <v>1648.4141223009281</v>
      </c>
      <c r="CI712" s="15">
        <f ca="1">(BB712*DCF!J$10-DCF!J$5*MAX(BB712*DCF!J$10,0)-MAX(BB712-BA712,0)/Inputs!$B$10)*DCF!J$6</f>
        <v>1582.0173459270338</v>
      </c>
      <c r="CJ712" s="15">
        <f ca="1">(BC712*DCF!K$10-DCF!K$5*MAX(BC712*DCF!K$10,0)-MAX(BC712-BB712,0)/Inputs!$B$10)*DCF!K$6</f>
        <v>1815.7388510646933</v>
      </c>
      <c r="CK712" s="15">
        <f ca="1">(BD712*DCF!L$10-DCF!L$5*MAX(BD712*DCF!L$10,0)-MAX(BD712-BC712,0)/Inputs!$B$10)*DCF!L$6</f>
        <v>2432.9720662814038</v>
      </c>
      <c r="CL712" s="15">
        <f ca="1">(BE712*DCF!M$10-DCF!M$5*MAX(BE712*DCF!M$10,0)-MAX(BE712-BD712,0)/Inputs!$B$10)*DCF!M$6</f>
        <v>3235.8810956046332</v>
      </c>
      <c r="CM712" s="15">
        <f ca="1">(BF712*DCF!C$28-DCF!C$5*MAX(BF712*DCF!C$28,0)-MAX(BF712-Inputs!$B$13,0)/Inputs!$B$17)*DCF!C$6</f>
        <v>3689.3861868439635</v>
      </c>
      <c r="CN712" s="15">
        <f ca="1">(BG712*DCF!D$28-DCF!D$5*MAX(BG712*DCF!D$28,0)-MAX(BG712-BF712,0)/Inputs!$B$17)*DCF!D$6</f>
        <v>4245.5009242625119</v>
      </c>
      <c r="CO712" s="15">
        <f ca="1">(BH712*DCF!E$28-DCF!E$5*MAX(BH712*DCF!E$28,0)-MAX(BH712-BG712,0)/Inputs!$B$17)*DCF!E$6</f>
        <v>3973.3203679991598</v>
      </c>
      <c r="CP712" s="15">
        <f ca="1">(BI712*DCF!F$28-DCF!F$5*MAX(BI712*DCF!F$28,0)-MAX(BI712-BH712,0)/Inputs!$B$17)*DCF!F$6</f>
        <v>4181.3445582924041</v>
      </c>
      <c r="CQ712" s="15">
        <f ca="1">(BJ712*DCF!G$28-DCF!G$5*MAX(BJ712*DCF!G$28,0)-MAX(BJ712-BI712,0)/Inputs!$B$17)*DCF!G$6</f>
        <v>5232.9374805782381</v>
      </c>
      <c r="CR712" s="15">
        <f ca="1">(BK712*DCF!H$28-DCF!H$5*MAX(BK712*DCF!H$28,0)-MAX(BK712-BJ712,0)/Inputs!$B$17)*DCF!H$6</f>
        <v>7019.9895584356454</v>
      </c>
      <c r="CS712" s="15">
        <f ca="1">(BL712*DCF!I$28-DCF!I$5*MAX(BL712*DCF!I$28,0)-MAX(BL712-BK712,0)/Inputs!$B$17)*DCF!I$6</f>
        <v>7830.1166810991681</v>
      </c>
      <c r="CT712" s="15">
        <f ca="1">(BM712*DCF!J$28-DCF!J$5*MAX(BM712*DCF!J$28,0)-MAX(BM712-BL712,0)/Inputs!$B$17)*DCF!J$6</f>
        <v>6838.7712876416608</v>
      </c>
      <c r="CU712" s="15">
        <f ca="1">(BN712*DCF!K$28-DCF!K$5*MAX(BN712*DCF!K$28,0)-MAX(BN712-BM712,0)/Inputs!$B$17)*DCF!K$6</f>
        <v>7118.466944326723</v>
      </c>
      <c r="CV712" s="15">
        <f ca="1">(BO712*DCF!L$28-DCF!L$5*MAX(BO712*DCF!L$28,0)-MAX(BO712-BN712,0)/Inputs!$B$17)*DCF!L$6</f>
        <v>8389.5550561704113</v>
      </c>
      <c r="CW712" s="15">
        <f ca="1">(BP712*DCF!M$28-DCF!M$5*MAX(BP712*DCF!M$28,0)-MAX(BP712-BO712,0)/Inputs!$B$17)*DCF!M$6</f>
        <v>9778.596788231871</v>
      </c>
      <c r="CX712" s="15">
        <f ca="1">(BQ712*DCF!C$46-DCF!C$5*MAX(BQ712*DCF!C$46,0)-MAX(BQ712-Inputs!$B$20,0)/Inputs!$B$24)*DCF!C$6</f>
        <v>-660.89383233131582</v>
      </c>
      <c r="CY712" s="15">
        <f ca="1">(BR712*DCF!D$46-DCF!D$5*MAX(BR712*DCF!D$46,0)-MAX(BR712-BQ712,0)/Inputs!$B$24)*DCF!D$6</f>
        <v>-1112.9727520622534</v>
      </c>
      <c r="CZ712" s="15">
        <f ca="1">(BS712*DCF!E$46-DCF!E$5*MAX(BS712*DCF!E$46,0)-MAX(BS712-BR712,0)/Inputs!$B$24)*DCF!E$6</f>
        <v>-1412.3904203856496</v>
      </c>
      <c r="DA712" s="15">
        <f ca="1">(BT712*DCF!F$46-DCF!F$5*MAX(BT712*DCF!F$46,0)-MAX(BT712-BS712,0)/Inputs!$B$24)*DCF!F$6</f>
        <v>-400.63514241537746</v>
      </c>
      <c r="DB712" s="15">
        <f ca="1">(BU712*DCF!G$46-DCF!G$5*MAX(BU712*DCF!G$46,0)-MAX(BU712-BT712,0)/Inputs!$B$24)*DCF!G$6</f>
        <v>-612.23736014398639</v>
      </c>
      <c r="DC712" s="15">
        <f ca="1">(BV712*DCF!H$46-DCF!H$5*MAX(BV712*DCF!H$46,0)-MAX(BV712-BU712,0)/Inputs!$B$24)*DCF!H$6</f>
        <v>-1328.0638503444111</v>
      </c>
      <c r="DD712" s="15">
        <f ca="1">(BW712*DCF!I$46-DCF!I$5*MAX(BW712*DCF!I$46,0)-MAX(BW712-BV712,0)/Inputs!$B$24)*DCF!I$6</f>
        <v>-651.82063634923907</v>
      </c>
      <c r="DE712" s="15">
        <f ca="1">(BX712*DCF!J$46-DCF!J$5*MAX(BX712*DCF!J$46,0)-MAX(BX712-BW712,0)/Inputs!$B$24)*DCF!J$6</f>
        <v>-1260.6572432441765</v>
      </c>
      <c r="DF712" s="15">
        <f ca="1">(BY712*DCF!K$46-DCF!K$5*MAX(BY712*DCF!K$46,0)-MAX(BY712-BX712,0)/Inputs!$B$24)*DCF!K$6</f>
        <v>1286.4836019989229</v>
      </c>
      <c r="DG712" s="15">
        <f ca="1">(BZ712*DCF!L$46-DCF!L$5*MAX(BZ712*DCF!L$46,0)-MAX(BZ712-BY712,0)/Inputs!$B$24)*DCF!L$6</f>
        <v>-404.27257288186439</v>
      </c>
      <c r="DH712" s="15">
        <f ca="1">(CA712*DCF!M$46-DCF!M$5*MAX(CA712*DCF!M$46,0)-MAX(CA712-BZ712,0)/Inputs!$B$24)*DCF!M$6</f>
        <v>-264.38697460757214</v>
      </c>
      <c r="DI712" s="15">
        <f ca="1">SUM(CB712:CL712)+BE712*DCF!M$10*(1+Inputs!$B$30)*(1-Inputs!$B$33)*(1-Inputs!$B$30/Inputs!$B$31)/(Inputs!$B$29-Inputs!$B$30)*DCF!M$6</f>
        <v>100609.10499701362</v>
      </c>
      <c r="DJ712" s="15">
        <f ca="1">SUM(CM712:CW712)+BP712*DCF!M$28*(1+Inputs!$B$30)*(1-Inputs!$B$33)*(1-Inputs!$B$30/Inputs!$B$31)/(Inputs!$B$29-Inputs!$B$30)*DCF!M$6</f>
        <v>282104.64166525967</v>
      </c>
      <c r="DK712" s="15">
        <f ca="1">SUM(CX712:DH712)+CA712*DCF!M$46*(1+Inputs!$B$30)*(1-Inputs!$B$33)*(1-Inputs!$B$30/Inputs!$B$31)/(Inputs!$B$29-Inputs!$B$30)*DCF!M$6</f>
        <v>83713.499930371938</v>
      </c>
      <c r="DM712" s="15">
        <f ca="1">DI712+DJ712+DK712+Inputs!$B$34+Inputs!$B$36-Inputs!$B$35</f>
        <v>543278.2465926453</v>
      </c>
    </row>
    <row r="713" spans="1:117" x14ac:dyDescent="0.75">
      <c r="A713" s="11">
        <v>700</v>
      </c>
      <c r="C713" s="24">
        <f t="shared" ca="1" si="399"/>
        <v>-0.55703865579937351</v>
      </c>
      <c r="D713" s="24">
        <f t="shared" ca="1" si="399"/>
        <v>-1.6163911852057895</v>
      </c>
      <c r="E713" s="24">
        <f t="shared" ca="1" si="399"/>
        <v>-2.1557799067154391</v>
      </c>
      <c r="F713" s="24">
        <f t="shared" ca="1" si="399"/>
        <v>2.0084826423862925</v>
      </c>
      <c r="G713" s="24">
        <f t="shared" ca="1" si="399"/>
        <v>-0.37227235553034177</v>
      </c>
      <c r="H713" s="24">
        <f t="shared" ca="1" si="399"/>
        <v>-1.6748482424194508</v>
      </c>
      <c r="I713" s="24">
        <f t="shared" ca="1" si="399"/>
        <v>1.8724327496374369</v>
      </c>
      <c r="J713" s="24">
        <f t="shared" ca="1" si="399"/>
        <v>1.3118853212871275</v>
      </c>
      <c r="K713" s="24">
        <f t="shared" ca="1" si="399"/>
        <v>-0.82892213025314343</v>
      </c>
      <c r="L713" s="24">
        <f t="shared" ca="1" si="399"/>
        <v>0.23589383484796472</v>
      </c>
      <c r="M713" s="24">
        <f t="shared" ca="1" si="399"/>
        <v>-0.5382736370738449</v>
      </c>
      <c r="N713" s="24">
        <f ca="1">SQRT(Inputs!$B$38)*C713+SQRT(1-Inputs!$B$38)*_xlfn.NORM.S.INV(RAND())</f>
        <v>-0.2886717028288413</v>
      </c>
      <c r="O713" s="24">
        <f ca="1">SQRT(Inputs!$B$38)*D713+SQRT(1-Inputs!$B$38)*_xlfn.NORM.S.INV(RAND())</f>
        <v>-1.2701566439669538</v>
      </c>
      <c r="P713" s="24">
        <f ca="1">SQRT(Inputs!$B$38)*E713+SQRT(1-Inputs!$B$38)*_xlfn.NORM.S.INV(RAND())</f>
        <v>-1.516498308809521</v>
      </c>
      <c r="Q713" s="24">
        <f ca="1">SQRT(Inputs!$B$38)*F713+SQRT(1-Inputs!$B$38)*_xlfn.NORM.S.INV(RAND())</f>
        <v>1.7189352069953134</v>
      </c>
      <c r="R713" s="24">
        <f ca="1">SQRT(Inputs!$B$38)*G713+SQRT(1-Inputs!$B$38)*_xlfn.NORM.S.INV(RAND())</f>
        <v>0.13615858256628555</v>
      </c>
      <c r="S713" s="24">
        <f ca="1">SQRT(Inputs!$B$38)*H713+SQRT(1-Inputs!$B$38)*_xlfn.NORM.S.INV(RAND())</f>
        <v>-1.8089610346814988</v>
      </c>
      <c r="T713" s="24">
        <f ca="1">SQRT(Inputs!$B$38)*I713+SQRT(1-Inputs!$B$38)*_xlfn.NORM.S.INV(RAND())</f>
        <v>1.7591019134405448</v>
      </c>
      <c r="U713" s="24">
        <f ca="1">SQRT(Inputs!$B$38)*J713+SQRT(1-Inputs!$B$38)*_xlfn.NORM.S.INV(RAND())</f>
        <v>0.42642828404946503</v>
      </c>
      <c r="V713" s="24">
        <f ca="1">SQRT(Inputs!$B$38)*K713+SQRT(1-Inputs!$B$38)*_xlfn.NORM.S.INV(RAND())</f>
        <v>0.46977554702160257</v>
      </c>
      <c r="W713" s="24">
        <f ca="1">SQRT(Inputs!$B$38)*L713+SQRT(1-Inputs!$B$38)*_xlfn.NORM.S.INV(RAND())</f>
        <v>0.63755398238191585</v>
      </c>
      <c r="X713" s="24">
        <f ca="1">SQRT(Inputs!$B$38)*M713+SQRT(1-Inputs!$B$38)*_xlfn.NORM.S.INV(RAND())</f>
        <v>-1.3245453616375711</v>
      </c>
      <c r="Y713" s="24">
        <f ca="1">SQRT(Inputs!$B$38)*C713+SQRT(1-Inputs!$B$38)*_xlfn.NORM.S.INV(RAND())</f>
        <v>-0.43076171238635697</v>
      </c>
      <c r="Z713" s="24">
        <f ca="1">SQRT(Inputs!$B$38)*D713+SQRT(1-Inputs!$B$38)*_xlfn.NORM.S.INV(RAND())</f>
        <v>-1.7662633729413773</v>
      </c>
      <c r="AA713" s="24">
        <f ca="1">SQRT(Inputs!$B$38)*E713+SQRT(1-Inputs!$B$38)*_xlfn.NORM.S.INV(RAND())</f>
        <v>-0.36808376662328524</v>
      </c>
      <c r="AB713" s="24">
        <f ca="1">SQRT(Inputs!$B$38)*F713+SQRT(1-Inputs!$B$38)*_xlfn.NORM.S.INV(RAND())</f>
        <v>-7.0524949425831984E-3</v>
      </c>
      <c r="AC713" s="24">
        <f ca="1">SQRT(Inputs!$B$38)*G713+SQRT(1-Inputs!$B$38)*_xlfn.NORM.S.INV(RAND())</f>
        <v>-1.4412428225023552</v>
      </c>
      <c r="AD713" s="24">
        <f ca="1">SQRT(Inputs!$B$38)*H713+SQRT(1-Inputs!$B$38)*_xlfn.NORM.S.INV(RAND())</f>
        <v>-1.1003352172070529</v>
      </c>
      <c r="AE713" s="24">
        <f ca="1">SQRT(Inputs!$B$38)*I713+SQRT(1-Inputs!$B$38)*_xlfn.NORM.S.INV(RAND())</f>
        <v>0.37836994015711956</v>
      </c>
      <c r="AF713" s="24">
        <f ca="1">SQRT(Inputs!$B$38)*J713+SQRT(1-Inputs!$B$38)*_xlfn.NORM.S.INV(RAND())</f>
        <v>0.95993350023711566</v>
      </c>
      <c r="AG713" s="24">
        <f ca="1">SQRT(Inputs!$B$38)*K713+SQRT(1-Inputs!$B$38)*_xlfn.NORM.S.INV(RAND())</f>
        <v>-0.63087061177180015</v>
      </c>
      <c r="AH713" s="24">
        <f ca="1">SQRT(Inputs!$B$38)*L713+SQRT(1-Inputs!$B$38)*_xlfn.NORM.S.INV(RAND())</f>
        <v>-0.38648753965810717</v>
      </c>
      <c r="AI713" s="24">
        <f ca="1">SQRT(Inputs!$B$38)*M713+SQRT(1-Inputs!$B$38)*_xlfn.NORM.S.INV(RAND())</f>
        <v>-0.49156880252027157</v>
      </c>
      <c r="AJ713" s="24">
        <f ca="1">SQRT(Inputs!$B$38)*C713+SQRT(1-Inputs!$B$38)*_xlfn.NORM.S.INV(RAND())</f>
        <v>-0.64163712822390584</v>
      </c>
      <c r="AK713" s="24">
        <f ca="1">SQRT(Inputs!$B$38)*D713+SQRT(1-Inputs!$B$38)*_xlfn.NORM.S.INV(RAND())</f>
        <v>0.58945714816679851</v>
      </c>
      <c r="AL713" s="24">
        <f ca="1">SQRT(Inputs!$B$38)*E713+SQRT(1-Inputs!$B$38)*_xlfn.NORM.S.INV(RAND())</f>
        <v>-2.029868933024515</v>
      </c>
      <c r="AM713" s="24">
        <f ca="1">SQRT(Inputs!$B$38)*F713+SQRT(1-Inputs!$B$38)*_xlfn.NORM.S.INV(RAND())</f>
        <v>2.56088090870497</v>
      </c>
      <c r="AN713" s="24">
        <f ca="1">SQRT(Inputs!$B$38)*G713+SQRT(1-Inputs!$B$38)*_xlfn.NORM.S.INV(RAND())</f>
        <v>5.0828647223907175E-2</v>
      </c>
      <c r="AO713" s="24">
        <f ca="1">SQRT(Inputs!$B$38)*H713+SQRT(1-Inputs!$B$38)*_xlfn.NORM.S.INV(RAND())</f>
        <v>-1.7661175213815761</v>
      </c>
      <c r="AP713" s="24">
        <f ca="1">SQRT(Inputs!$B$38)*I713+SQRT(1-Inputs!$B$38)*_xlfn.NORM.S.INV(RAND())</f>
        <v>0.21123782500640376</v>
      </c>
      <c r="AQ713" s="24">
        <f ca="1">SQRT(Inputs!$B$38)*J713+SQRT(1-Inputs!$B$38)*_xlfn.NORM.S.INV(RAND())</f>
        <v>0.15325547645788951</v>
      </c>
      <c r="AR713" s="24">
        <f ca="1">SQRT(Inputs!$B$38)*K713+SQRT(1-Inputs!$B$38)*_xlfn.NORM.S.INV(RAND())</f>
        <v>-0.55682573877532948</v>
      </c>
      <c r="AS713" s="24">
        <f ca="1">SQRT(Inputs!$B$38)*L713+SQRT(1-Inputs!$B$38)*_xlfn.NORM.S.INV(RAND())</f>
        <v>0.84999627013164947</v>
      </c>
      <c r="AT713" s="24">
        <f ca="1">SQRT(Inputs!$B$38)*M713+SQRT(1-Inputs!$B$38)*_xlfn.NORM.S.INV(RAND())</f>
        <v>-0.85127162982290971</v>
      </c>
      <c r="AU713" s="15">
        <f ca="1">Inputs!$B$6*EXP($B$8-0.5*C$5^2+C$5*N713)</f>
        <v>4735.6972056250179</v>
      </c>
      <c r="AV713" s="15">
        <f t="shared" ca="1" si="365"/>
        <v>4782.4748581569493</v>
      </c>
      <c r="AW713" s="15">
        <f t="shared" ca="1" si="366"/>
        <v>4752.6707903382885</v>
      </c>
      <c r="AX713" s="15">
        <f t="shared" ca="1" si="367"/>
        <v>7192.5535278924726</v>
      </c>
      <c r="AY713" s="15">
        <f t="shared" ca="1" si="368"/>
        <v>8930.9280516848594</v>
      </c>
      <c r="AZ713" s="15">
        <f t="shared" ca="1" si="369"/>
        <v>8949.9461557935756</v>
      </c>
      <c r="BA713" s="15">
        <f t="shared" ca="1" si="370"/>
        <v>13166.422639837025</v>
      </c>
      <c r="BB713" s="15">
        <f t="shared" ca="1" si="371"/>
        <v>16823.330690349507</v>
      </c>
      <c r="BC713" s="15">
        <f t="shared" ca="1" si="372"/>
        <v>21560.158837711559</v>
      </c>
      <c r="BD713" s="15">
        <f t="shared" ca="1" si="373"/>
        <v>28036.230308004324</v>
      </c>
      <c r="BE713" s="15">
        <f t="shared" ca="1" si="374"/>
        <v>30450.48368364029</v>
      </c>
      <c r="BF713" s="15">
        <f ca="1">Inputs!$B$13*EXP($B$9-0.5*C$6^2+C$6*Y713)</f>
        <v>12698.913487037598</v>
      </c>
      <c r="BG713" s="15">
        <f t="shared" ca="1" si="375"/>
        <v>11252.92791030166</v>
      </c>
      <c r="BH713" s="15">
        <f t="shared" ca="1" si="376"/>
        <v>12934.747206582515</v>
      </c>
      <c r="BI713" s="15">
        <f t="shared" ca="1" si="377"/>
        <v>15816.897411294945</v>
      </c>
      <c r="BJ713" s="15">
        <f t="shared" ca="1" si="378"/>
        <v>15753.047122056663</v>
      </c>
      <c r="BK713" s="15">
        <f t="shared" ca="1" si="379"/>
        <v>16644.098563911281</v>
      </c>
      <c r="BL713" s="15">
        <f t="shared" ca="1" si="380"/>
        <v>21472.755985347725</v>
      </c>
      <c r="BM713" s="15">
        <f t="shared" ca="1" si="381"/>
        <v>29737.581359191336</v>
      </c>
      <c r="BN713" s="15">
        <f t="shared" ca="1" si="382"/>
        <v>33910.44365411756</v>
      </c>
      <c r="BO713" s="15">
        <f t="shared" ca="1" si="383"/>
        <v>39890.348923270816</v>
      </c>
      <c r="BP713" s="15">
        <f t="shared" ca="1" si="384"/>
        <v>46437.906894413769</v>
      </c>
      <c r="BQ713" s="15">
        <f ca="1">Inputs!$B$20*EXP($B$10-0.5*C$7^2+C$7*AJ713)</f>
        <v>3416.428903115208</v>
      </c>
      <c r="BR713" s="15">
        <f t="shared" ca="1" si="385"/>
        <v>5589.9880621515495</v>
      </c>
      <c r="BS713" s="15">
        <f t="shared" ca="1" si="386"/>
        <v>4273.1881329644775</v>
      </c>
      <c r="BT713" s="15">
        <f t="shared" ca="1" si="387"/>
        <v>11534.733177888409</v>
      </c>
      <c r="BU713" s="15">
        <f t="shared" ca="1" si="388"/>
        <v>16183.579292335668</v>
      </c>
      <c r="BV713" s="15">
        <f t="shared" ca="1" si="389"/>
        <v>15124.617490107395</v>
      </c>
      <c r="BW713" s="15">
        <f t="shared" ca="1" si="390"/>
        <v>22070.555476433728</v>
      </c>
      <c r="BX713" s="15">
        <f t="shared" ca="1" si="391"/>
        <v>31832.356074555239</v>
      </c>
      <c r="BY713" s="15">
        <f t="shared" ca="1" si="392"/>
        <v>40095.1831105327</v>
      </c>
      <c r="BZ713" s="15">
        <f t="shared" ca="1" si="393"/>
        <v>65774.148469226173</v>
      </c>
      <c r="CA713" s="15">
        <f t="shared" ca="1" si="394"/>
        <v>79422.087131288397</v>
      </c>
      <c r="CB713" s="15">
        <f ca="1">(AU713*DCF!C$10-DCF!C$5*MAX(AU713*DCF!C$10,0)-MAX(AU713-Inputs!$B$6,0)/Inputs!$B$10)*DCF!C$6</f>
        <v>1044.6895899596473</v>
      </c>
      <c r="CC713" s="15">
        <f ca="1">(AV713*DCF!D$10-DCF!D$5*MAX(AV713*DCF!D$10,0)-MAX(AV713-AU713,0)/Inputs!$B$10)*DCF!D$6</f>
        <v>1154.2903401603498</v>
      </c>
      <c r="CD713" s="15">
        <f ca="1">(AW713*DCF!E$10-DCF!E$5*MAX(AW713*DCF!E$10,0)-MAX(AW713-AV713,0)/Inputs!$B$10)*DCF!E$6</f>
        <v>1097.3160293375795</v>
      </c>
      <c r="CE713" s="15">
        <f ca="1">(AX713*DCF!F$10-DCF!F$5*MAX(AX713*DCF!F$10,0)-MAX(AX713-AW713,0)/Inputs!$B$10)*DCF!F$6</f>
        <v>1062.4438665895273</v>
      </c>
      <c r="CF713" s="15">
        <f ca="1">(AY713*DCF!G$10-DCF!G$5*MAX(AY713*DCF!G$10,0)-MAX(AY713-AX713,0)/Inputs!$B$10)*DCF!G$6</f>
        <v>1505.981437597397</v>
      </c>
      <c r="CG713" s="15">
        <f ca="1">(AZ713*DCF!H$10-DCF!H$5*MAX(AZ713*DCF!H$10,0)-MAX(AZ713-AY713,0)/Inputs!$B$10)*DCF!H$6</f>
        <v>1734.2614604529688</v>
      </c>
      <c r="CH713" s="15">
        <f ca="1">(BA713*DCF!I$10-DCF!I$5*MAX(BA713*DCF!I$10,0)-MAX(BA713-AZ713,0)/Inputs!$B$10)*DCF!I$6</f>
        <v>1713.3752283728134</v>
      </c>
      <c r="CI713" s="15">
        <f ca="1">(BB713*DCF!J$10-DCF!J$5*MAX(BB713*DCF!J$10,0)-MAX(BB713-BA713,0)/Inputs!$B$10)*DCF!J$6</f>
        <v>2332.7784280003175</v>
      </c>
      <c r="CJ713" s="15">
        <f ca="1">(BC713*DCF!K$10-DCF!K$5*MAX(BC713*DCF!K$10,0)-MAX(BC713-BB713,0)/Inputs!$B$10)*DCF!K$6</f>
        <v>2807.7554818709928</v>
      </c>
      <c r="CK713" s="15">
        <f ca="1">(BD713*DCF!L$10-DCF!L$5*MAX(BD713*DCF!L$10,0)-MAX(BD713-BC713,0)/Inputs!$B$10)*DCF!L$6</f>
        <v>3390.9357686387452</v>
      </c>
      <c r="CL713" s="15">
        <f ca="1">(BE713*DCF!M$10-DCF!M$5*MAX(BE713*DCF!M$10,0)-MAX(BE713-BD713,0)/Inputs!$B$10)*DCF!M$6</f>
        <v>4008.5487339418705</v>
      </c>
      <c r="CM713" s="15">
        <f ca="1">(BF713*DCF!C$28-DCF!C$5*MAX(BF713*DCF!C$28,0)-MAX(BF713-Inputs!$B$13,0)/Inputs!$B$17)*DCF!C$6</f>
        <v>3572.6427855739544</v>
      </c>
      <c r="CN713" s="15">
        <f ca="1">(BG713*DCF!D$28-DCF!D$5*MAX(BG713*DCF!D$28,0)-MAX(BG713-BF713,0)/Inputs!$B$17)*DCF!D$6</f>
        <v>3314.2468049793497</v>
      </c>
      <c r="CO713" s="15">
        <f ca="1">(BH713*DCF!E$28-DCF!E$5*MAX(BH713*DCF!E$28,0)-MAX(BH713-BG713,0)/Inputs!$B$17)*DCF!E$6</f>
        <v>3331.8872973282391</v>
      </c>
      <c r="CP713" s="15">
        <f ca="1">(BI713*DCF!F$28-DCF!F$5*MAX(BI713*DCF!F$28,0)-MAX(BI713-BH713,0)/Inputs!$B$17)*DCF!F$6</f>
        <v>3769.1300158200115</v>
      </c>
      <c r="CQ713" s="15">
        <f ca="1">(BJ713*DCF!G$28-DCF!G$5*MAX(BJ713*DCF!G$28,0)-MAX(BJ713-BI713,0)/Inputs!$B$17)*DCF!G$6</f>
        <v>4087.2475938417169</v>
      </c>
      <c r="CR713" s="15">
        <f ca="1">(BK713*DCF!H$28-DCF!H$5*MAX(BK713*DCF!H$28,0)-MAX(BK713-BJ713,0)/Inputs!$B$17)*DCF!H$6</f>
        <v>3977.8248166738413</v>
      </c>
      <c r="CS713" s="15">
        <f ca="1">(BL713*DCF!I$28-DCF!I$5*MAX(BL713*DCF!I$28,0)-MAX(BL713-BK713,0)/Inputs!$B$17)*DCF!I$6</f>
        <v>4356.3234115909499</v>
      </c>
      <c r="CT713" s="15">
        <f ca="1">(BM713*DCF!J$28-DCF!J$5*MAX(BM713*DCF!J$28,0)-MAX(BM713-BL713,0)/Inputs!$B$17)*DCF!J$6</f>
        <v>5538.1010201790104</v>
      </c>
      <c r="CU713" s="15">
        <f ca="1">(BN713*DCF!K$28-DCF!K$5*MAX(BN713*DCF!K$28,0)-MAX(BN713-BM713,0)/Inputs!$B$17)*DCF!K$6</f>
        <v>6650.1970744216378</v>
      </c>
      <c r="CV713" s="15">
        <f ca="1">(BO713*DCF!L$28-DCF!L$5*MAX(BO713*DCF!L$28,0)-MAX(BO713-BN713,0)/Inputs!$B$17)*DCF!L$6</f>
        <v>7282.3256509621506</v>
      </c>
      <c r="CW713" s="15">
        <f ca="1">(BP713*DCF!M$28-DCF!M$5*MAX(BP713*DCF!M$28,0)-MAX(BP713-BO713,0)/Inputs!$B$17)*DCF!M$6</f>
        <v>8052.9152673950666</v>
      </c>
      <c r="CX713" s="15">
        <f ca="1">(BQ713*DCF!C$46-DCF!C$5*MAX(BQ713*DCF!C$46,0)-MAX(BQ713-Inputs!$B$20,0)/Inputs!$B$24)*DCF!C$6</f>
        <v>-888.51887051861979</v>
      </c>
      <c r="CY713" s="15">
        <f ca="1">(BR713*DCF!D$46-DCF!D$5*MAX(BR713*DCF!D$46,0)-MAX(BR713-BQ713,0)/Inputs!$B$24)*DCF!D$6</f>
        <v>-1881.5202529842118</v>
      </c>
      <c r="CZ713" s="15">
        <f ca="1">(BS713*DCF!E$46-DCF!E$5*MAX(BS713*DCF!E$46,0)-MAX(BS713-BR713,0)/Inputs!$B$24)*DCF!E$6</f>
        <v>-505.31193690179447</v>
      </c>
      <c r="DA713" s="15">
        <f ca="1">(BT713*DCF!F$46-DCF!F$5*MAX(BT713*DCF!F$46,0)-MAX(BT713-BS713,0)/Inputs!$B$24)*DCF!F$6</f>
        <v>-3484.1903039669332</v>
      </c>
      <c r="DB713" s="15">
        <f ca="1">(BU713*DCF!G$46-DCF!G$5*MAX(BU713*DCF!G$46,0)-MAX(BU713-BT713,0)/Inputs!$B$24)*DCF!G$6</f>
        <v>-2108.163615461689</v>
      </c>
      <c r="DC713" s="15">
        <f ca="1">(BV713*DCF!H$46-DCF!H$5*MAX(BV713*DCF!H$46,0)-MAX(BV713-BU713,0)/Inputs!$B$24)*DCF!H$6</f>
        <v>0</v>
      </c>
      <c r="DD713" s="15">
        <f ca="1">(BW713*DCF!I$46-DCF!I$5*MAX(BW713*DCF!I$46,0)-MAX(BW713-BV713,0)/Inputs!$B$24)*DCF!I$6</f>
        <v>-1484.1820558226864</v>
      </c>
      <c r="DE713" s="15">
        <f ca="1">(BX713*DCF!J$46-DCF!J$5*MAX(BX713*DCF!J$46,0)-MAX(BX713-BW713,0)/Inputs!$B$24)*DCF!J$6</f>
        <v>-1253.3907489157145</v>
      </c>
      <c r="DF713" s="15">
        <f ca="1">(BY713*DCF!K$46-DCF!K$5*MAX(BY713*DCF!K$46,0)-MAX(BY713-BX713,0)/Inputs!$B$24)*DCF!K$6</f>
        <v>266.19801421500097</v>
      </c>
      <c r="DG713" s="15">
        <f ca="1">(BZ713*DCF!L$46-DCF!L$5*MAX(BZ713*DCF!L$46,0)-MAX(BZ713-BY713,0)/Inputs!$B$24)*DCF!L$6</f>
        <v>-1264.5723396732872</v>
      </c>
      <c r="DH713" s="15">
        <f ca="1">(CA713*DCF!M$46-DCF!M$5*MAX(CA713*DCF!M$46,0)-MAX(CA713-BZ713,0)/Inputs!$B$24)*DCF!M$6</f>
        <v>3373.1936820854157</v>
      </c>
      <c r="DI713" s="15">
        <f ca="1">SUM(CB713:CL713)+BE713*DCF!M$10*(1+Inputs!$B$30)*(1-Inputs!$B$33)*(1-Inputs!$B$30/Inputs!$B$31)/(Inputs!$B$29-Inputs!$B$30)*DCF!M$6</f>
        <v>106596.47512245391</v>
      </c>
      <c r="DJ713" s="15">
        <f ca="1">SUM(CM713:CW713)+BP713*DCF!M$28*(1+Inputs!$B$30)*(1-Inputs!$B$33)*(1-Inputs!$B$30/Inputs!$B$31)/(Inputs!$B$29-Inputs!$B$30)*DCF!M$6</f>
        <v>226249.25369196577</v>
      </c>
      <c r="DK713" s="15">
        <f ca="1">SUM(CX713:DH713)+CA713*DCF!M$46*(1+Inputs!$B$30)*(1-Inputs!$B$33)*(1-Inputs!$B$30/Inputs!$B$31)/(Inputs!$B$29-Inputs!$B$30)*DCF!M$6</f>
        <v>113565.49642469498</v>
      </c>
      <c r="DM713" s="15">
        <f ca="1">DI713+DJ713+DK713+Inputs!$B$34+Inputs!$B$36-Inputs!$B$35</f>
        <v>523262.22523911472</v>
      </c>
    </row>
    <row r="714" spans="1:117" x14ac:dyDescent="0.75">
      <c r="A714" s="11">
        <v>701</v>
      </c>
      <c r="C714" s="24">
        <f t="shared" ref="C714:M723" ca="1" si="400">_xlfn.NORM.S.INV(RAND())</f>
        <v>2.0341777076431753</v>
      </c>
      <c r="D714" s="24">
        <f t="shared" ca="1" si="400"/>
        <v>-0.88393595674677861</v>
      </c>
      <c r="E714" s="24">
        <f t="shared" ca="1" si="400"/>
        <v>0.79133663751361005</v>
      </c>
      <c r="F714" s="24">
        <f t="shared" ca="1" si="400"/>
        <v>0.6593785059827697</v>
      </c>
      <c r="G714" s="24">
        <f t="shared" ca="1" si="400"/>
        <v>2.8426720735056112</v>
      </c>
      <c r="H714" s="24">
        <f t="shared" ca="1" si="400"/>
        <v>-1.2664153416027719</v>
      </c>
      <c r="I714" s="24">
        <f t="shared" ca="1" si="400"/>
        <v>-0.40226505573224103</v>
      </c>
      <c r="J714" s="24">
        <f t="shared" ca="1" si="400"/>
        <v>1.6395561033214727</v>
      </c>
      <c r="K714" s="24">
        <f t="shared" ca="1" si="400"/>
        <v>0.62317602844211983</v>
      </c>
      <c r="L714" s="24">
        <f t="shared" ca="1" si="400"/>
        <v>3.8848068802994481E-3</v>
      </c>
      <c r="M714" s="24">
        <f t="shared" ca="1" si="400"/>
        <v>2.1045118856463394</v>
      </c>
      <c r="N714" s="24">
        <f ca="1">SQRT(Inputs!$B$38)*C714+SQRT(1-Inputs!$B$38)*_xlfn.NORM.S.INV(RAND())</f>
        <v>0.30508102513245994</v>
      </c>
      <c r="O714" s="24">
        <f ca="1">SQRT(Inputs!$B$38)*D714+SQRT(1-Inputs!$B$38)*_xlfn.NORM.S.INV(RAND())</f>
        <v>-0.53777955929471954</v>
      </c>
      <c r="P714" s="24">
        <f ca="1">SQRT(Inputs!$B$38)*E714+SQRT(1-Inputs!$B$38)*_xlfn.NORM.S.INV(RAND())</f>
        <v>0.76098668377488754</v>
      </c>
      <c r="Q714" s="24">
        <f ca="1">SQRT(Inputs!$B$38)*F714+SQRT(1-Inputs!$B$38)*_xlfn.NORM.S.INV(RAND())</f>
        <v>0.98377099174740956</v>
      </c>
      <c r="R714" s="24">
        <f ca="1">SQRT(Inputs!$B$38)*G714+SQRT(1-Inputs!$B$38)*_xlfn.NORM.S.INV(RAND())</f>
        <v>0.38775489194750157</v>
      </c>
      <c r="S714" s="24">
        <f ca="1">SQRT(Inputs!$B$38)*H714+SQRT(1-Inputs!$B$38)*_xlfn.NORM.S.INV(RAND())</f>
        <v>-1.16051280938265</v>
      </c>
      <c r="T714" s="24">
        <f ca="1">SQRT(Inputs!$B$38)*I714+SQRT(1-Inputs!$B$38)*_xlfn.NORM.S.INV(RAND())</f>
        <v>0.43843252844956504</v>
      </c>
      <c r="U714" s="24">
        <f ca="1">SQRT(Inputs!$B$38)*J714+SQRT(1-Inputs!$B$38)*_xlfn.NORM.S.INV(RAND())</f>
        <v>1.1229163634934107</v>
      </c>
      <c r="V714" s="24">
        <f ca="1">SQRT(Inputs!$B$38)*K714+SQRT(1-Inputs!$B$38)*_xlfn.NORM.S.INV(RAND())</f>
        <v>1.9488006294517348</v>
      </c>
      <c r="W714" s="24">
        <f ca="1">SQRT(Inputs!$B$38)*L714+SQRT(1-Inputs!$B$38)*_xlfn.NORM.S.INV(RAND())</f>
        <v>9.3417542661992536E-2</v>
      </c>
      <c r="X714" s="24">
        <f ca="1">SQRT(Inputs!$B$38)*M714+SQRT(1-Inputs!$B$38)*_xlfn.NORM.S.INV(RAND())</f>
        <v>0.35384017500606302</v>
      </c>
      <c r="Y714" s="24">
        <f ca="1">SQRT(Inputs!$B$38)*C714+SQRT(1-Inputs!$B$38)*_xlfn.NORM.S.INV(RAND())</f>
        <v>1.8354040871637096</v>
      </c>
      <c r="Z714" s="24">
        <f ca="1">SQRT(Inputs!$B$38)*D714+SQRT(1-Inputs!$B$38)*_xlfn.NORM.S.INV(RAND())</f>
        <v>-0.97432628249597419</v>
      </c>
      <c r="AA714" s="24">
        <f ca="1">SQRT(Inputs!$B$38)*E714+SQRT(1-Inputs!$B$38)*_xlfn.NORM.S.INV(RAND())</f>
        <v>-0.53539228553968421</v>
      </c>
      <c r="AB714" s="24">
        <f ca="1">SQRT(Inputs!$B$38)*F714+SQRT(1-Inputs!$B$38)*_xlfn.NORM.S.INV(RAND())</f>
        <v>-1.6545013576964505</v>
      </c>
      <c r="AC714" s="24">
        <f ca="1">SQRT(Inputs!$B$38)*G714+SQRT(1-Inputs!$B$38)*_xlfn.NORM.S.INV(RAND())</f>
        <v>1.2655969449024038</v>
      </c>
      <c r="AD714" s="24">
        <f ca="1">SQRT(Inputs!$B$38)*H714+SQRT(1-Inputs!$B$38)*_xlfn.NORM.S.INV(RAND())</f>
        <v>-0.97684267551054615</v>
      </c>
      <c r="AE714" s="24">
        <f ca="1">SQRT(Inputs!$B$38)*I714+SQRT(1-Inputs!$B$38)*_xlfn.NORM.S.INV(RAND())</f>
        <v>-0.20168325965245229</v>
      </c>
      <c r="AF714" s="24">
        <f ca="1">SQRT(Inputs!$B$38)*J714+SQRT(1-Inputs!$B$38)*_xlfn.NORM.S.INV(RAND())</f>
        <v>1.089631942565813</v>
      </c>
      <c r="AG714" s="24">
        <f ca="1">SQRT(Inputs!$B$38)*K714+SQRT(1-Inputs!$B$38)*_xlfn.NORM.S.INV(RAND())</f>
        <v>1.2636972830616722</v>
      </c>
      <c r="AH714" s="24">
        <f ca="1">SQRT(Inputs!$B$38)*L714+SQRT(1-Inputs!$B$38)*_xlfn.NORM.S.INV(RAND())</f>
        <v>-0.19248950567942116</v>
      </c>
      <c r="AI714" s="24">
        <f ca="1">SQRT(Inputs!$B$38)*M714+SQRT(1-Inputs!$B$38)*_xlfn.NORM.S.INV(RAND())</f>
        <v>1.8071744154971354</v>
      </c>
      <c r="AJ714" s="24">
        <f ca="1">SQRT(Inputs!$B$38)*C714+SQRT(1-Inputs!$B$38)*_xlfn.NORM.S.INV(RAND())</f>
        <v>0.97158429129615498</v>
      </c>
      <c r="AK714" s="24">
        <f ca="1">SQRT(Inputs!$B$38)*D714+SQRT(1-Inputs!$B$38)*_xlfn.NORM.S.INV(RAND())</f>
        <v>-0.46224473453505155</v>
      </c>
      <c r="AL714" s="24">
        <f ca="1">SQRT(Inputs!$B$38)*E714+SQRT(1-Inputs!$B$38)*_xlfn.NORM.S.INV(RAND())</f>
        <v>-0.36136258964487922</v>
      </c>
      <c r="AM714" s="24">
        <f ca="1">SQRT(Inputs!$B$38)*F714+SQRT(1-Inputs!$B$38)*_xlfn.NORM.S.INV(RAND())</f>
        <v>-0.22947720010861489</v>
      </c>
      <c r="AN714" s="24">
        <f ca="1">SQRT(Inputs!$B$38)*G714+SQRT(1-Inputs!$B$38)*_xlfn.NORM.S.INV(RAND())</f>
        <v>0.57957367514407965</v>
      </c>
      <c r="AO714" s="24">
        <f ca="1">SQRT(Inputs!$B$38)*H714+SQRT(1-Inputs!$B$38)*_xlfn.NORM.S.INV(RAND())</f>
        <v>-0.60819768516576844</v>
      </c>
      <c r="AP714" s="24">
        <f ca="1">SQRT(Inputs!$B$38)*I714+SQRT(1-Inputs!$B$38)*_xlfn.NORM.S.INV(RAND())</f>
        <v>-0.26531753723766605</v>
      </c>
      <c r="AQ714" s="24">
        <f ca="1">SQRT(Inputs!$B$38)*J714+SQRT(1-Inputs!$B$38)*_xlfn.NORM.S.INV(RAND())</f>
        <v>0.85321672281725391</v>
      </c>
      <c r="AR714" s="24">
        <f ca="1">SQRT(Inputs!$B$38)*K714+SQRT(1-Inputs!$B$38)*_xlfn.NORM.S.INV(RAND())</f>
        <v>1.6134139360245925</v>
      </c>
      <c r="AS714" s="24">
        <f ca="1">SQRT(Inputs!$B$38)*L714+SQRT(1-Inputs!$B$38)*_xlfn.NORM.S.INV(RAND())</f>
        <v>1.995650091069596</v>
      </c>
      <c r="AT714" s="24">
        <f ca="1">SQRT(Inputs!$B$38)*M714+SQRT(1-Inputs!$B$38)*_xlfn.NORM.S.INV(RAND())</f>
        <v>0.24233073717226317</v>
      </c>
      <c r="AU714" s="15">
        <f ca="1">Inputs!$B$6*EXP($B$8-0.5*C$5^2+C$5*N714)</f>
        <v>5213.4485206676609</v>
      </c>
      <c r="AV714" s="15">
        <f t="shared" ca="1" si="365"/>
        <v>5863.5405830758982</v>
      </c>
      <c r="AW714" s="15">
        <f t="shared" ca="1" si="366"/>
        <v>7922.3827156521029</v>
      </c>
      <c r="AX714" s="15">
        <f t="shared" ca="1" si="367"/>
        <v>10937.369724213921</v>
      </c>
      <c r="AY714" s="15">
        <f t="shared" ca="1" si="368"/>
        <v>13985.803962042506</v>
      </c>
      <c r="AZ714" s="15">
        <f t="shared" ca="1" si="369"/>
        <v>15052.991725766402</v>
      </c>
      <c r="BA714" s="15">
        <f t="shared" ca="1" si="370"/>
        <v>19285.976653812486</v>
      </c>
      <c r="BB714" s="15">
        <f t="shared" ca="1" si="371"/>
        <v>26423.557370887531</v>
      </c>
      <c r="BC714" s="15">
        <f t="shared" ca="1" si="372"/>
        <v>39060.296736761382</v>
      </c>
      <c r="BD714" s="15">
        <f t="shared" ca="1" si="373"/>
        <v>48272.499083300398</v>
      </c>
      <c r="BE714" s="15">
        <f t="shared" ca="1" si="374"/>
        <v>61089.143809904752</v>
      </c>
      <c r="BF714" s="15">
        <f ca="1">Inputs!$B$13*EXP($B$9-0.5*C$6^2+C$6*Y714)</f>
        <v>19901.17098283552</v>
      </c>
      <c r="BG714" s="15">
        <f t="shared" ca="1" si="375"/>
        <v>20344.006652346798</v>
      </c>
      <c r="BH714" s="15">
        <f t="shared" ca="1" si="376"/>
        <v>22744.558236333007</v>
      </c>
      <c r="BI714" s="15">
        <f t="shared" ca="1" si="377"/>
        <v>21583.15190853053</v>
      </c>
      <c r="BJ714" s="15">
        <f t="shared" ca="1" si="378"/>
        <v>31754.894044522938</v>
      </c>
      <c r="BK714" s="15">
        <f t="shared" ca="1" si="379"/>
        <v>34119.9220413082</v>
      </c>
      <c r="BL714" s="15">
        <f t="shared" ca="1" si="380"/>
        <v>40830.96133935418</v>
      </c>
      <c r="BM714" s="15">
        <f t="shared" ca="1" si="381"/>
        <v>57465.192534922513</v>
      </c>
      <c r="BN714" s="15">
        <f t="shared" ca="1" si="382"/>
        <v>82230.643993899925</v>
      </c>
      <c r="BO714" s="15">
        <f t="shared" ca="1" si="383"/>
        <v>98937.642813618848</v>
      </c>
      <c r="BP714" s="15">
        <f t="shared" ca="1" si="384"/>
        <v>149442.35535909471</v>
      </c>
      <c r="BQ714" s="15">
        <f ca="1">Inputs!$B$20*EXP($B$10-0.5*C$7^2+C$7*AJ714)</f>
        <v>6054.3531062905522</v>
      </c>
      <c r="BR714" s="15">
        <f t="shared" ca="1" si="385"/>
        <v>7093.3616331236217</v>
      </c>
      <c r="BS714" s="15">
        <f t="shared" ca="1" si="386"/>
        <v>8756.0270886612107</v>
      </c>
      <c r="BT714" s="15">
        <f t="shared" ca="1" si="387"/>
        <v>11367.335701469918</v>
      </c>
      <c r="BU714" s="15">
        <f t="shared" ca="1" si="388"/>
        <v>18125.479547811752</v>
      </c>
      <c r="BV714" s="15">
        <f t="shared" ca="1" si="389"/>
        <v>21988.573481106094</v>
      </c>
      <c r="BW714" s="15">
        <f t="shared" ca="1" si="390"/>
        <v>29008.271852640773</v>
      </c>
      <c r="BX714" s="15">
        <f t="shared" ca="1" si="391"/>
        <v>48141.472390421703</v>
      </c>
      <c r="BY714" s="15">
        <f t="shared" ca="1" si="392"/>
        <v>91848.223127498233</v>
      </c>
      <c r="BZ714" s="15">
        <f t="shared" ca="1" si="393"/>
        <v>185994.6780910079</v>
      </c>
      <c r="CA714" s="15">
        <f t="shared" ca="1" si="394"/>
        <v>272762.56440624525</v>
      </c>
      <c r="CB714" s="15">
        <f ca="1">(AU714*DCF!C$10-DCF!C$5*MAX(AU714*DCF!C$10,0)-MAX(AU714-Inputs!$B$6,0)/Inputs!$B$10)*DCF!C$6</f>
        <v>1041.2831379286056</v>
      </c>
      <c r="CC714" s="15">
        <f ca="1">(AV714*DCF!D$10-DCF!D$5*MAX(AV714*DCF!D$10,0)-MAX(AV714-AU714,0)/Inputs!$B$10)*DCF!D$6</f>
        <v>1270.6903576409325</v>
      </c>
      <c r="CD714" s="15">
        <f ca="1">(AW714*DCF!E$10-DCF!E$5*MAX(AW714*DCF!E$10,0)-MAX(AW714-AV714,0)/Inputs!$B$10)*DCF!E$6</f>
        <v>1365.4155469629975</v>
      </c>
      <c r="CE714" s="15">
        <f ca="1">(AX714*DCF!F$10-DCF!F$5*MAX(AX714*DCF!F$10,0)-MAX(AX714-AW714,0)/Inputs!$B$10)*DCF!F$6</f>
        <v>1760.2663339061601</v>
      </c>
      <c r="CF714" s="15">
        <f ca="1">(AY714*DCF!G$10-DCF!G$5*MAX(AY714*DCF!G$10,0)-MAX(AY714-AX714,0)/Inputs!$B$10)*DCF!G$6</f>
        <v>2295.6711875904316</v>
      </c>
      <c r="CG714" s="15">
        <f ca="1">(AZ714*DCF!H$10-DCF!H$5*MAX(AZ714*DCF!H$10,0)-MAX(AZ714-AY714,0)/Inputs!$B$10)*DCF!H$6</f>
        <v>2733.0508214770716</v>
      </c>
      <c r="CH714" s="15">
        <f ca="1">(BA714*DCF!I$10-DCF!I$5*MAX(BA714*DCF!I$10,0)-MAX(BA714-AZ714,0)/Inputs!$B$10)*DCF!I$6</f>
        <v>2828.4865414939472</v>
      </c>
      <c r="CI714" s="15">
        <f ca="1">(BB714*DCF!J$10-DCF!J$5*MAX(BB714*DCF!J$10,0)-MAX(BB714-BA714,0)/Inputs!$B$10)*DCF!J$6</f>
        <v>3452.7610162844244</v>
      </c>
      <c r="CJ714" s="15">
        <f ca="1">(BC714*DCF!K$10-DCF!K$5*MAX(BC714*DCF!K$10,0)-MAX(BC714-BB714,0)/Inputs!$B$10)*DCF!K$6</f>
        <v>4519.1293179376034</v>
      </c>
      <c r="CK714" s="15">
        <f ca="1">(BD714*DCF!L$10-DCF!L$5*MAX(BD714*DCF!L$10,0)-MAX(BD714-BC714,0)/Inputs!$B$10)*DCF!L$6</f>
        <v>6089.1238880599203</v>
      </c>
      <c r="CL714" s="15">
        <f ca="1">(BE714*DCF!M$10-DCF!M$5*MAX(BE714*DCF!M$10,0)-MAX(BE714-BD714,0)/Inputs!$B$10)*DCF!M$6</f>
        <v>7089.3831641550833</v>
      </c>
      <c r="CM714" s="15">
        <f ca="1">(BF714*DCF!C$28-DCF!C$5*MAX(BF714*DCF!C$28,0)-MAX(BF714-Inputs!$B$13,0)/Inputs!$B$17)*DCF!C$6</f>
        <v>4107.3856263857788</v>
      </c>
      <c r="CN714" s="15">
        <f ca="1">(BG714*DCF!D$28-DCF!D$5*MAX(BG714*DCF!D$28,0)-MAX(BG714-BF714,0)/Inputs!$B$17)*DCF!D$6</f>
        <v>5897.3020172725401</v>
      </c>
      <c r="CO714" s="15">
        <f ca="1">(BH714*DCF!E$28-DCF!E$5*MAX(BH714*DCF!E$28,0)-MAX(BH714-BG714,0)/Inputs!$B$17)*DCF!E$6</f>
        <v>5968.5482180855934</v>
      </c>
      <c r="CP714" s="15">
        <f ca="1">(BI714*DCF!F$28-DCF!F$5*MAX(BI714*DCF!F$28,0)-MAX(BI714-BH714,0)/Inputs!$B$17)*DCF!F$6</f>
        <v>5859.2572243297582</v>
      </c>
      <c r="CQ714" s="15">
        <f ca="1">(BJ714*DCF!G$28-DCF!G$5*MAX(BJ714*DCF!G$28,0)-MAX(BJ714-BI714,0)/Inputs!$B$17)*DCF!G$6</f>
        <v>6528.2616408072863</v>
      </c>
      <c r="CR714" s="15">
        <f ca="1">(BK714*DCF!H$28-DCF!H$5*MAX(BK714*DCF!H$28,0)-MAX(BK714-BJ714,0)/Inputs!$B$17)*DCF!H$6</f>
        <v>8070.7741770241009</v>
      </c>
      <c r="CS714" s="15">
        <f ca="1">(BL714*DCF!I$28-DCF!I$5*MAX(BL714*DCF!I$28,0)-MAX(BL714-BK714,0)/Inputs!$B$17)*DCF!I$6</f>
        <v>8638.2846854479994</v>
      </c>
      <c r="CT714" s="15">
        <f ca="1">(BM714*DCF!J$28-DCF!J$5*MAX(BM714*DCF!J$28,0)-MAX(BM714-BL714,0)/Inputs!$B$17)*DCF!J$6</f>
        <v>10613.945315826313</v>
      </c>
      <c r="CU714" s="15">
        <f ca="1">(BN714*DCF!K$28-DCF!K$5*MAX(BN714*DCF!K$28,0)-MAX(BN714-BM714,0)/Inputs!$B$17)*DCF!K$6</f>
        <v>14332.295320848432</v>
      </c>
      <c r="CV714" s="15">
        <f ca="1">(BO714*DCF!L$28-DCF!L$5*MAX(BO714*DCF!L$28,0)-MAX(BO714-BN714,0)/Inputs!$B$17)*DCF!L$6</f>
        <v>17849.711654799237</v>
      </c>
      <c r="CW714" s="15">
        <f ca="1">(BP714*DCF!M$28-DCF!M$5*MAX(BP714*DCF!M$28,0)-MAX(BP714-BO714,0)/Inputs!$B$17)*DCF!M$6</f>
        <v>22838.50403964119</v>
      </c>
      <c r="CX714" s="15">
        <f ca="1">(BQ714*DCF!C$46-DCF!C$5*MAX(BQ714*DCF!C$46,0)-MAX(BQ714-Inputs!$B$20,0)/Inputs!$B$24)*DCF!C$6</f>
        <v>-2716.1799812636618</v>
      </c>
      <c r="CY714" s="15">
        <f ca="1">(BR714*DCF!D$46-DCF!D$5*MAX(BR714*DCF!D$46,0)-MAX(BR714-BQ714,0)/Inputs!$B$24)*DCF!D$6</f>
        <v>-1654.0077252884248</v>
      </c>
      <c r="CZ714" s="15">
        <f ca="1">(BS714*DCF!E$46-DCF!E$5*MAX(BS714*DCF!E$46,0)-MAX(BS714-BR714,0)/Inputs!$B$24)*DCF!E$6</f>
        <v>-1690.7923987380525</v>
      </c>
      <c r="DA714" s="15">
        <f ca="1">(BT714*DCF!F$46-DCF!F$5*MAX(BT714*DCF!F$46,0)-MAX(BT714-BS714,0)/Inputs!$B$24)*DCF!F$6</f>
        <v>-1778.701271245809</v>
      </c>
      <c r="DB714" s="15">
        <f ca="1">(BU714*DCF!G$46-DCF!G$5*MAX(BU714*DCF!G$46,0)-MAX(BU714-BT714,0)/Inputs!$B$24)*DCF!G$6</f>
        <v>-2883.0113857042193</v>
      </c>
      <c r="DC714" s="15">
        <f ca="1">(BV714*DCF!H$46-DCF!H$5*MAX(BV714*DCF!H$46,0)-MAX(BV714-BU714,0)/Inputs!$B$24)*DCF!H$6</f>
        <v>-1200.4327702019809</v>
      </c>
      <c r="DD714" s="15">
        <f ca="1">(BW714*DCF!I$46-DCF!I$5*MAX(BW714*DCF!I$46,0)-MAX(BW714-BV714,0)/Inputs!$B$24)*DCF!I$6</f>
        <v>-1345.1265603814018</v>
      </c>
      <c r="DE714" s="15">
        <f ca="1">(BX714*DCF!J$46-DCF!J$5*MAX(BX714*DCF!J$46,0)-MAX(BX714-BW714,0)/Inputs!$B$24)*DCF!J$6</f>
        <v>-3054.4105898273519</v>
      </c>
      <c r="DF714" s="15">
        <f ca="1">(BY714*DCF!K$46-DCF!K$5*MAX(BY714*DCF!K$46,0)-MAX(BY714-BX714,0)/Inputs!$B$24)*DCF!K$6</f>
        <v>-5460.3129048479195</v>
      </c>
      <c r="DG714" s="15">
        <f ca="1">(BZ714*DCF!L$46-DCF!L$5*MAX(BZ714*DCF!L$46,0)-MAX(BZ714-BY714,0)/Inputs!$B$24)*DCF!L$6</f>
        <v>-8448.7035017052112</v>
      </c>
      <c r="DH714" s="15">
        <f ca="1">(CA714*DCF!M$46-DCF!M$5*MAX(CA714*DCF!M$46,0)-MAX(CA714-BZ714,0)/Inputs!$B$24)*DCF!M$6</f>
        <v>3244.1498393689394</v>
      </c>
      <c r="DI714" s="15">
        <f ca="1">SUM(CB714:CL714)+BE714*DCF!M$10*(1+Inputs!$B$30)*(1-Inputs!$B$33)*(1-Inputs!$B$30/Inputs!$B$31)/(Inputs!$B$29-Inputs!$B$30)*DCF!M$6</f>
        <v>204457.15635669947</v>
      </c>
      <c r="DJ714" s="15">
        <f ca="1">SUM(CM714:CW714)+BP714*DCF!M$28*(1+Inputs!$B$30)*(1-Inputs!$B$33)*(1-Inputs!$B$30/Inputs!$B$31)/(Inputs!$B$29-Inputs!$B$30)*DCF!M$6</f>
        <v>665237.67143370467</v>
      </c>
      <c r="DK714" s="15">
        <f ca="1">SUM(CX714:DH714)+CA714*DCF!M$46*(1+Inputs!$B$30)*(1-Inputs!$B$33)*(1-Inputs!$B$30/Inputs!$B$31)/(Inputs!$B$29-Inputs!$B$30)*DCF!M$6</f>
        <v>394735.70611354819</v>
      </c>
      <c r="DM714" s="15">
        <f ca="1">DI714+DJ714+DK714+Inputs!$B$34+Inputs!$B$36-Inputs!$B$35</f>
        <v>1341281.5339039525</v>
      </c>
    </row>
    <row r="715" spans="1:117" x14ac:dyDescent="0.75">
      <c r="A715" s="11">
        <v>702</v>
      </c>
      <c r="C715" s="24">
        <f t="shared" ca="1" si="400"/>
        <v>-0.82188403458783188</v>
      </c>
      <c r="D715" s="24">
        <f t="shared" ca="1" si="400"/>
        <v>-0.2088201104131468</v>
      </c>
      <c r="E715" s="24">
        <f t="shared" ca="1" si="400"/>
        <v>0.33761226327883409</v>
      </c>
      <c r="F715" s="24">
        <f t="shared" ca="1" si="400"/>
        <v>-0.48178050953044821</v>
      </c>
      <c r="G715" s="24">
        <f t="shared" ca="1" si="400"/>
        <v>0.3386762584159041</v>
      </c>
      <c r="H715" s="24">
        <f t="shared" ca="1" si="400"/>
        <v>0.50444399312571453</v>
      </c>
      <c r="I715" s="24">
        <f t="shared" ca="1" si="400"/>
        <v>-0.34118579694261242</v>
      </c>
      <c r="J715" s="24">
        <f t="shared" ca="1" si="400"/>
        <v>5.9229090504855177E-2</v>
      </c>
      <c r="K715" s="24">
        <f t="shared" ca="1" si="400"/>
        <v>0.4426163994124177</v>
      </c>
      <c r="L715" s="24">
        <f t="shared" ca="1" si="400"/>
        <v>-1.0175886364843802</v>
      </c>
      <c r="M715" s="24">
        <f t="shared" ca="1" si="400"/>
        <v>-0.54376529139882979</v>
      </c>
      <c r="N715" s="24">
        <f ca="1">SQRT(Inputs!$B$38)*C715+SQRT(1-Inputs!$B$38)*_xlfn.NORM.S.INV(RAND())</f>
        <v>-1.1943133693040009</v>
      </c>
      <c r="O715" s="24">
        <f ca="1">SQRT(Inputs!$B$38)*D715+SQRT(1-Inputs!$B$38)*_xlfn.NORM.S.INV(RAND())</f>
        <v>-0.32627544093772393</v>
      </c>
      <c r="P715" s="24">
        <f ca="1">SQRT(Inputs!$B$38)*E715+SQRT(1-Inputs!$B$38)*_xlfn.NORM.S.INV(RAND())</f>
        <v>1.3924181759561165</v>
      </c>
      <c r="Q715" s="24">
        <f ca="1">SQRT(Inputs!$B$38)*F715+SQRT(1-Inputs!$B$38)*_xlfn.NORM.S.INV(RAND())</f>
        <v>-0.30084896854555954</v>
      </c>
      <c r="R715" s="24">
        <f ca="1">SQRT(Inputs!$B$38)*G715+SQRT(1-Inputs!$B$38)*_xlfn.NORM.S.INV(RAND())</f>
        <v>0.49038355738505757</v>
      </c>
      <c r="S715" s="24">
        <f ca="1">SQRT(Inputs!$B$38)*H715+SQRT(1-Inputs!$B$38)*_xlfn.NORM.S.INV(RAND())</f>
        <v>1.0365292929074819</v>
      </c>
      <c r="T715" s="24">
        <f ca="1">SQRT(Inputs!$B$38)*I715+SQRT(1-Inputs!$B$38)*_xlfn.NORM.S.INV(RAND())</f>
        <v>1.0257259526024824</v>
      </c>
      <c r="U715" s="24">
        <f ca="1">SQRT(Inputs!$B$38)*J715+SQRT(1-Inputs!$B$38)*_xlfn.NORM.S.INV(RAND())</f>
        <v>0.16448251045471135</v>
      </c>
      <c r="V715" s="24">
        <f ca="1">SQRT(Inputs!$B$38)*K715+SQRT(1-Inputs!$B$38)*_xlfn.NORM.S.INV(RAND())</f>
        <v>0.62089984719152946</v>
      </c>
      <c r="W715" s="24">
        <f ca="1">SQRT(Inputs!$B$38)*L715+SQRT(1-Inputs!$B$38)*_xlfn.NORM.S.INV(RAND())</f>
        <v>-0.15502563109039319</v>
      </c>
      <c r="X715" s="24">
        <f ca="1">SQRT(Inputs!$B$38)*M715+SQRT(1-Inputs!$B$38)*_xlfn.NORM.S.INV(RAND())</f>
        <v>-0.9348520983845916</v>
      </c>
      <c r="Y715" s="24">
        <f ca="1">SQRT(Inputs!$B$38)*C715+SQRT(1-Inputs!$B$38)*_xlfn.NORM.S.INV(RAND())</f>
        <v>6.8034772875183447E-2</v>
      </c>
      <c r="Z715" s="24">
        <f ca="1">SQRT(Inputs!$B$38)*D715+SQRT(1-Inputs!$B$38)*_xlfn.NORM.S.INV(RAND())</f>
        <v>0.54860637735768902</v>
      </c>
      <c r="AA715" s="24">
        <f ca="1">SQRT(Inputs!$B$38)*E715+SQRT(1-Inputs!$B$38)*_xlfn.NORM.S.INV(RAND())</f>
        <v>5.7231618462380174E-2</v>
      </c>
      <c r="AB715" s="24">
        <f ca="1">SQRT(Inputs!$B$38)*F715+SQRT(1-Inputs!$B$38)*_xlfn.NORM.S.INV(RAND())</f>
        <v>-0.45643951459173859</v>
      </c>
      <c r="AC715" s="24">
        <f ca="1">SQRT(Inputs!$B$38)*G715+SQRT(1-Inputs!$B$38)*_xlfn.NORM.S.INV(RAND())</f>
        <v>-1.0266417565782628</v>
      </c>
      <c r="AD715" s="24">
        <f ca="1">SQRT(Inputs!$B$38)*H715+SQRT(1-Inputs!$B$38)*_xlfn.NORM.S.INV(RAND())</f>
        <v>-0.71121518111081872</v>
      </c>
      <c r="AE715" s="24">
        <f ca="1">SQRT(Inputs!$B$38)*I715+SQRT(1-Inputs!$B$38)*_xlfn.NORM.S.INV(RAND())</f>
        <v>-0.30555415922881785</v>
      </c>
      <c r="AF715" s="24">
        <f ca="1">SQRT(Inputs!$B$38)*J715+SQRT(1-Inputs!$B$38)*_xlfn.NORM.S.INV(RAND())</f>
        <v>0.35248578554576226</v>
      </c>
      <c r="AG715" s="24">
        <f ca="1">SQRT(Inputs!$B$38)*K715+SQRT(1-Inputs!$B$38)*_xlfn.NORM.S.INV(RAND())</f>
        <v>0.10285394236749712</v>
      </c>
      <c r="AH715" s="24">
        <f ca="1">SQRT(Inputs!$B$38)*L715+SQRT(1-Inputs!$B$38)*_xlfn.NORM.S.INV(RAND())</f>
        <v>-1.2738898613224734</v>
      </c>
      <c r="AI715" s="24">
        <f ca="1">SQRT(Inputs!$B$38)*M715+SQRT(1-Inputs!$B$38)*_xlfn.NORM.S.INV(RAND())</f>
        <v>-0.83127845520505272</v>
      </c>
      <c r="AJ715" s="24">
        <f ca="1">SQRT(Inputs!$B$38)*C715+SQRT(1-Inputs!$B$38)*_xlfn.NORM.S.INV(RAND())</f>
        <v>-1.2894651438576301</v>
      </c>
      <c r="AK715" s="24">
        <f ca="1">SQRT(Inputs!$B$38)*D715+SQRT(1-Inputs!$B$38)*_xlfn.NORM.S.INV(RAND())</f>
        <v>5.3914492714394607E-3</v>
      </c>
      <c r="AL715" s="24">
        <f ca="1">SQRT(Inputs!$B$38)*E715+SQRT(1-Inputs!$B$38)*_xlfn.NORM.S.INV(RAND())</f>
        <v>0.86277699321053802</v>
      </c>
      <c r="AM715" s="24">
        <f ca="1">SQRT(Inputs!$B$38)*F715+SQRT(1-Inputs!$B$38)*_xlfn.NORM.S.INV(RAND())</f>
        <v>-0.12810462923809415</v>
      </c>
      <c r="AN715" s="24">
        <f ca="1">SQRT(Inputs!$B$38)*G715+SQRT(1-Inputs!$B$38)*_xlfn.NORM.S.INV(RAND())</f>
        <v>0.62213165248989344</v>
      </c>
      <c r="AO715" s="24">
        <f ca="1">SQRT(Inputs!$B$38)*H715+SQRT(1-Inputs!$B$38)*_xlfn.NORM.S.INV(RAND())</f>
        <v>-2.6281361908510326E-2</v>
      </c>
      <c r="AP715" s="24">
        <f ca="1">SQRT(Inputs!$B$38)*I715+SQRT(1-Inputs!$B$38)*_xlfn.NORM.S.INV(RAND())</f>
        <v>1.2846152904091275</v>
      </c>
      <c r="AQ715" s="24">
        <f ca="1">SQRT(Inputs!$B$38)*J715+SQRT(1-Inputs!$B$38)*_xlfn.NORM.S.INV(RAND())</f>
        <v>-2.3437088801744661</v>
      </c>
      <c r="AR715" s="24">
        <f ca="1">SQRT(Inputs!$B$38)*K715+SQRT(1-Inputs!$B$38)*_xlfn.NORM.S.INV(RAND())</f>
        <v>-0.82494729301066649</v>
      </c>
      <c r="AS715" s="24">
        <f ca="1">SQRT(Inputs!$B$38)*L715+SQRT(1-Inputs!$B$38)*_xlfn.NORM.S.INV(RAND())</f>
        <v>0.57899346344720226</v>
      </c>
      <c r="AT715" s="24">
        <f ca="1">SQRT(Inputs!$B$38)*M715+SQRT(1-Inputs!$B$38)*_xlfn.NORM.S.INV(RAND())</f>
        <v>-1.0912686265306839</v>
      </c>
      <c r="AU715" s="15">
        <f ca="1">Inputs!$B$6*EXP($B$8-0.5*C$5^2+C$5*N715)</f>
        <v>4089.9386062101757</v>
      </c>
      <c r="AV715" s="15">
        <f t="shared" ca="1" si="365"/>
        <v>4745.2300285422025</v>
      </c>
      <c r="AW715" s="15">
        <f t="shared" ca="1" si="366"/>
        <v>6981.3793767703419</v>
      </c>
      <c r="AX715" s="15">
        <f t="shared" ca="1" si="367"/>
        <v>8209.1431832194194</v>
      </c>
      <c r="AY715" s="15">
        <f t="shared" ca="1" si="368"/>
        <v>10623.747420800815</v>
      </c>
      <c r="AZ715" s="15">
        <f t="shared" ca="1" si="369"/>
        <v>14564.146181452013</v>
      </c>
      <c r="BA715" s="15">
        <f t="shared" ca="1" si="370"/>
        <v>19842.58122109433</v>
      </c>
      <c r="BB715" s="15">
        <f t="shared" ca="1" si="371"/>
        <v>24697.02385354527</v>
      </c>
      <c r="BC715" s="15">
        <f t="shared" ca="1" si="372"/>
        <v>32115.89937619746</v>
      </c>
      <c r="BD715" s="15">
        <f t="shared" ca="1" si="373"/>
        <v>38778.615490114884</v>
      </c>
      <c r="BE715" s="15">
        <f t="shared" ca="1" si="374"/>
        <v>43639.669964270004</v>
      </c>
      <c r="BF715" s="15">
        <f ca="1">Inputs!$B$13*EXP($B$9-0.5*C$6^2+C$6*Y715)</f>
        <v>14018.833684954383</v>
      </c>
      <c r="BG715" s="15">
        <f t="shared" ca="1" si="375"/>
        <v>18863.050553411413</v>
      </c>
      <c r="BH715" s="15">
        <f t="shared" ca="1" si="376"/>
        <v>23266.990338037886</v>
      </c>
      <c r="BI715" s="15">
        <f t="shared" ca="1" si="377"/>
        <v>26549.947514540032</v>
      </c>
      <c r="BJ715" s="15">
        <f t="shared" ca="1" si="378"/>
        <v>28071.242453622843</v>
      </c>
      <c r="BK715" s="15">
        <f t="shared" ca="1" si="379"/>
        <v>31272.641391510671</v>
      </c>
      <c r="BL715" s="15">
        <f t="shared" ca="1" si="380"/>
        <v>36923.272776625279</v>
      </c>
      <c r="BM715" s="15">
        <f t="shared" ca="1" si="381"/>
        <v>47418.238506725967</v>
      </c>
      <c r="BN715" s="15">
        <f t="shared" ca="1" si="382"/>
        <v>59041.753431478122</v>
      </c>
      <c r="BO715" s="15">
        <f t="shared" ca="1" si="383"/>
        <v>62646.286075271048</v>
      </c>
      <c r="BP715" s="15">
        <f t="shared" ca="1" si="384"/>
        <v>70175.426305411194</v>
      </c>
      <c r="BQ715" s="15">
        <f ca="1">Inputs!$B$20*EXP($B$10-0.5*C$7^2+C$7*AJ715)</f>
        <v>2715.0827806768225</v>
      </c>
      <c r="BR715" s="15">
        <f t="shared" ca="1" si="385"/>
        <v>3690.3310818060186</v>
      </c>
      <c r="BS715" s="15">
        <f t="shared" ca="1" si="386"/>
        <v>6474.5268741917562</v>
      </c>
      <c r="BT715" s="15">
        <f t="shared" ca="1" si="387"/>
        <v>8631.9506329319538</v>
      </c>
      <c r="BU715" s="15">
        <f t="shared" ca="1" si="388"/>
        <v>13906.313722396351</v>
      </c>
      <c r="BV715" s="15">
        <f t="shared" ca="1" si="389"/>
        <v>19233.472879086959</v>
      </c>
      <c r="BW715" s="15">
        <f t="shared" ca="1" si="390"/>
        <v>35224.869083049642</v>
      </c>
      <c r="BX715" s="15">
        <f t="shared" ca="1" si="391"/>
        <v>30796.912939571117</v>
      </c>
      <c r="BY715" s="15">
        <f t="shared" ca="1" si="392"/>
        <v>36851.234543282037</v>
      </c>
      <c r="BZ715" s="15">
        <f t="shared" ca="1" si="393"/>
        <v>57514.685436230822</v>
      </c>
      <c r="CA715" s="15">
        <f t="shared" ca="1" si="394"/>
        <v>66549.250500147173</v>
      </c>
      <c r="CB715" s="15">
        <f ca="1">(AU715*DCF!C$10-DCF!C$5*MAX(AU715*DCF!C$10,0)-MAX(AU715-Inputs!$B$6,0)/Inputs!$B$10)*DCF!C$6</f>
        <v>1049.293963874019</v>
      </c>
      <c r="CC715" s="15">
        <f ca="1">(AV715*DCF!D$10-DCF!D$5*MAX(AV715*DCF!D$10,0)-MAX(AV715-AU715,0)/Inputs!$B$10)*DCF!D$6</f>
        <v>996.84200843815995</v>
      </c>
      <c r="CD715" s="15">
        <f ca="1">(AW715*DCF!E$10-DCF!E$5*MAX(AW715*DCF!E$10,0)-MAX(AW715-AV715,0)/Inputs!$B$10)*DCF!E$6</f>
        <v>1108.2159279736034</v>
      </c>
      <c r="CE715" s="15">
        <f ca="1">(AX715*DCF!F$10-DCF!F$5*MAX(AX715*DCF!F$10,0)-MAX(AX715-AW715,0)/Inputs!$B$10)*DCF!F$6</f>
        <v>1536.5756658356784</v>
      </c>
      <c r="CF715" s="15">
        <f ca="1">(AY715*DCF!G$10-DCF!G$5*MAX(AY715*DCF!G$10,0)-MAX(AY715-AX715,0)/Inputs!$B$10)*DCF!G$6</f>
        <v>1724.7866467466079</v>
      </c>
      <c r="CG715" s="15">
        <f ca="1">(AZ715*DCF!H$10-DCF!H$5*MAX(AZ715*DCF!H$10,0)-MAX(AZ715-AY715,0)/Inputs!$B$10)*DCF!H$6</f>
        <v>2127.9509867858942</v>
      </c>
      <c r="CH715" s="15">
        <f ca="1">(BA715*DCF!I$10-DCF!I$5*MAX(BA715*DCF!I$10,0)-MAX(BA715-AZ715,0)/Inputs!$B$10)*DCF!I$6</f>
        <v>2758.6674433781636</v>
      </c>
      <c r="CI715" s="15">
        <f ca="1">(BB715*DCF!J$10-DCF!J$5*MAX(BB715*DCF!J$10,0)-MAX(BB715-BA715,0)/Inputs!$B$10)*DCF!J$6</f>
        <v>3502.4558122198432</v>
      </c>
      <c r="CJ715" s="15">
        <f ca="1">(BC715*DCF!K$10-DCF!K$5*MAX(BC715*DCF!K$10,0)-MAX(BC715-BB715,0)/Inputs!$B$10)*DCF!K$6</f>
        <v>4131.6143781207329</v>
      </c>
      <c r="CK715" s="15">
        <f ca="1">(BD715*DCF!L$10-DCF!L$5*MAX(BD715*DCF!L$10,0)-MAX(BD715-BC715,0)/Inputs!$B$10)*DCF!L$6</f>
        <v>4986.9555564864695</v>
      </c>
      <c r="CL715" s="15">
        <f ca="1">(BE715*DCF!M$10-DCF!M$5*MAX(BE715*DCF!M$10,0)-MAX(BE715-BD715,0)/Inputs!$B$10)*DCF!M$6</f>
        <v>5577.4169726272621</v>
      </c>
      <c r="CM715" s="15">
        <f ca="1">(BF715*DCF!C$28-DCF!C$5*MAX(BF715*DCF!C$28,0)-MAX(BF715-Inputs!$B$13,0)/Inputs!$B$17)*DCF!C$6</f>
        <v>3670.6423192883112</v>
      </c>
      <c r="CN715" s="15">
        <f ca="1">(BG715*DCF!D$28-DCF!D$5*MAX(BG715*DCF!D$28,0)-MAX(BG715-BF715,0)/Inputs!$B$17)*DCF!D$6</f>
        <v>4522.1098782408635</v>
      </c>
      <c r="CO715" s="15">
        <f ca="1">(BH715*DCF!E$28-DCF!E$5*MAX(BH715*DCF!E$28,0)-MAX(BH715-BG715,0)/Inputs!$B$17)*DCF!E$6</f>
        <v>5721.6700538023015</v>
      </c>
      <c r="CP715" s="15">
        <f ca="1">(BI715*DCF!F$28-DCF!F$5*MAX(BI715*DCF!F$28,0)-MAX(BI715-BH715,0)/Inputs!$B$17)*DCF!F$6</f>
        <v>6609.8971566025293</v>
      </c>
      <c r="CQ715" s="15">
        <f ca="1">(BJ715*DCF!G$28-DCF!G$5*MAX(BJ715*DCF!G$28,0)-MAX(BJ715-BI715,0)/Inputs!$B$17)*DCF!G$6</f>
        <v>7027.430050300477</v>
      </c>
      <c r="CR715" s="15">
        <f ca="1">(BK715*DCF!H$28-DCF!H$5*MAX(BK715*DCF!H$28,0)-MAX(BK715-BJ715,0)/Inputs!$B$17)*DCF!H$6</f>
        <v>7236.6616863467698</v>
      </c>
      <c r="CS715" s="15">
        <f ca="1">(BL715*DCF!I$28-DCF!I$5*MAX(BL715*DCF!I$28,0)-MAX(BL715-BK715,0)/Inputs!$B$17)*DCF!I$6</f>
        <v>7871.5808965620054</v>
      </c>
      <c r="CT715" s="15">
        <f ca="1">(BM715*DCF!J$28-DCF!J$5*MAX(BM715*DCF!J$28,0)-MAX(BM715-BL715,0)/Inputs!$B$17)*DCF!J$6</f>
        <v>9186.6569553941317</v>
      </c>
      <c r="CU715" s="15">
        <f ca="1">(BN715*DCF!K$28-DCF!K$5*MAX(BN715*DCF!K$28,0)-MAX(BN715-BM715,0)/Inputs!$B$17)*DCF!K$6</f>
        <v>11044.902617802865</v>
      </c>
      <c r="CV715" s="15">
        <f ca="1">(BO715*DCF!L$28-DCF!L$5*MAX(BO715*DCF!L$28,0)-MAX(BO715-BN715,0)/Inputs!$B$17)*DCF!L$6</f>
        <v>12091.390130488178</v>
      </c>
      <c r="CW715" s="15">
        <f ca="1">(BP715*DCF!M$28-DCF!M$5*MAX(BP715*DCF!M$28,0)-MAX(BP715-BO715,0)/Inputs!$B$17)*DCF!M$6</f>
        <v>12416.540354324925</v>
      </c>
      <c r="CX715" s="15">
        <f ca="1">(BQ715*DCF!C$46-DCF!C$5*MAX(BQ715*DCF!C$46,0)-MAX(BQ715-Inputs!$B$20,0)/Inputs!$B$24)*DCF!C$6</f>
        <v>-627.0399031586195</v>
      </c>
      <c r="CY715" s="15">
        <f ca="1">(BR715*DCF!D$46-DCF!D$5*MAX(BR715*DCF!D$46,0)-MAX(BR715-BQ715,0)/Inputs!$B$24)*DCF!D$6</f>
        <v>-1045.9838108269194</v>
      </c>
      <c r="CZ715" s="15">
        <f ca="1">(BS715*DCF!E$46-DCF!E$5*MAX(BS715*DCF!E$46,0)-MAX(BS715-BR715,0)/Inputs!$B$24)*DCF!E$6</f>
        <v>-1863.0774095308516</v>
      </c>
      <c r="DA715" s="15">
        <f ca="1">(BT715*DCF!F$46-DCF!F$5*MAX(BT715*DCF!F$46,0)-MAX(BT715-BS715,0)/Inputs!$B$24)*DCF!F$6</f>
        <v>-1414.2194123700854</v>
      </c>
      <c r="DB715" s="15">
        <f ca="1">(BU715*DCF!G$46-DCF!G$5*MAX(BU715*DCF!G$46,0)-MAX(BU715-BT715,0)/Inputs!$B$24)*DCF!G$6</f>
        <v>-2241.9724527056887</v>
      </c>
      <c r="DC715" s="15">
        <f ca="1">(BV715*DCF!H$46-DCF!H$5*MAX(BV715*DCF!H$46,0)-MAX(BV715-BU715,0)/Inputs!$B$24)*DCF!H$6</f>
        <v>-1655.382067895916</v>
      </c>
      <c r="DD715" s="15">
        <f ca="1">(BW715*DCF!I$46-DCF!I$5*MAX(BW715*DCF!I$46,0)-MAX(BW715-BV715,0)/Inputs!$B$24)*DCF!I$6</f>
        <v>-3776.979210641874</v>
      </c>
      <c r="DE715" s="15">
        <f ca="1">(BX715*DCF!J$46-DCF!J$5*MAX(BX715*DCF!J$46,0)-MAX(BX715-BW715,0)/Inputs!$B$24)*DCF!J$6</f>
        <v>1291.8453091518481</v>
      </c>
      <c r="DF715" s="15">
        <f ca="1">(BY715*DCF!K$46-DCF!K$5*MAX(BY715*DCF!K$46,0)-MAX(BY715-BX715,0)/Inputs!$B$24)*DCF!K$6</f>
        <v>621.91785485513344</v>
      </c>
      <c r="DG715" s="15">
        <f ca="1">(BZ715*DCF!L$46-DCF!L$5*MAX(BZ715*DCF!L$46,0)-MAX(BZ715-BY715,0)/Inputs!$B$24)*DCF!L$6</f>
        <v>-700.48322938076751</v>
      </c>
      <c r="DH715" s="15">
        <f ca="1">(CA715*DCF!M$46-DCF!M$5*MAX(CA715*DCF!M$46,0)-MAX(CA715-BZ715,0)/Inputs!$B$24)*DCF!M$6</f>
        <v>3328.4681699986236</v>
      </c>
      <c r="DI715" s="15">
        <f ca="1">SUM(CB715:CL715)+BE715*DCF!M$10*(1+Inputs!$B$30)*(1-Inputs!$B$33)*(1-Inputs!$B$30/Inputs!$B$31)/(Inputs!$B$29-Inputs!$B$30)*DCF!M$6</f>
        <v>150950.55394794352</v>
      </c>
      <c r="DJ715" s="15">
        <f ca="1">SUM(CM715:CW715)+BP715*DCF!M$28*(1+Inputs!$B$30)*(1-Inputs!$B$33)*(1-Inputs!$B$30/Inputs!$B$31)/(Inputs!$B$29-Inputs!$B$30)*DCF!M$6</f>
        <v>347798.33460835845</v>
      </c>
      <c r="DK715" s="15">
        <f ca="1">SUM(CX715:DH715)+CA715*DCF!M$46*(1+Inputs!$B$30)*(1-Inputs!$B$33)*(1-Inputs!$B$30/Inputs!$B$31)/(Inputs!$B$29-Inputs!$B$30)*DCF!M$6</f>
        <v>94810.118373407808</v>
      </c>
      <c r="DM715" s="15">
        <f ca="1">DI715+DJ715+DK715+Inputs!$B$34+Inputs!$B$36-Inputs!$B$35</f>
        <v>670410.00692970981</v>
      </c>
    </row>
    <row r="716" spans="1:117" x14ac:dyDescent="0.75">
      <c r="A716" s="11">
        <v>703</v>
      </c>
      <c r="C716" s="24">
        <f t="shared" ca="1" si="400"/>
        <v>1.2586966883207147</v>
      </c>
      <c r="D716" s="24">
        <f t="shared" ca="1" si="400"/>
        <v>5.0645452164879467E-3</v>
      </c>
      <c r="E716" s="24">
        <f t="shared" ca="1" si="400"/>
        <v>-0.50298688442639561</v>
      </c>
      <c r="F716" s="24">
        <f t="shared" ca="1" si="400"/>
        <v>0.82732985429827788</v>
      </c>
      <c r="G716" s="24">
        <f t="shared" ca="1" si="400"/>
        <v>1.0982057707271329</v>
      </c>
      <c r="H716" s="24">
        <f t="shared" ca="1" si="400"/>
        <v>-0.75294127908209052</v>
      </c>
      <c r="I716" s="24">
        <f t="shared" ca="1" si="400"/>
        <v>-5.1658727268694749E-2</v>
      </c>
      <c r="J716" s="24">
        <f t="shared" ca="1" si="400"/>
        <v>-0.17062130615541771</v>
      </c>
      <c r="K716" s="24">
        <f t="shared" ca="1" si="400"/>
        <v>-0.3648170426631695</v>
      </c>
      <c r="L716" s="24">
        <f t="shared" ca="1" si="400"/>
        <v>-1.8586826554635318</v>
      </c>
      <c r="M716" s="24">
        <f t="shared" ca="1" si="400"/>
        <v>-0.44386607649298915</v>
      </c>
      <c r="N716" s="24">
        <f ca="1">SQRT(Inputs!$B$38)*C716+SQRT(1-Inputs!$B$38)*_xlfn.NORM.S.INV(RAND())</f>
        <v>0.93984143310480572</v>
      </c>
      <c r="O716" s="24">
        <f ca="1">SQRT(Inputs!$B$38)*D716+SQRT(1-Inputs!$B$38)*_xlfn.NORM.S.INV(RAND())</f>
        <v>0.38183646573123414</v>
      </c>
      <c r="P716" s="24">
        <f ca="1">SQRT(Inputs!$B$38)*E716+SQRT(1-Inputs!$B$38)*_xlfn.NORM.S.INV(RAND())</f>
        <v>0.45352243709480494</v>
      </c>
      <c r="Q716" s="24">
        <f ca="1">SQRT(Inputs!$B$38)*F716+SQRT(1-Inputs!$B$38)*_xlfn.NORM.S.INV(RAND())</f>
        <v>0.4929505448221812</v>
      </c>
      <c r="R716" s="24">
        <f ca="1">SQRT(Inputs!$B$38)*G716+SQRT(1-Inputs!$B$38)*_xlfn.NORM.S.INV(RAND())</f>
        <v>0.78458776151413168</v>
      </c>
      <c r="S716" s="24">
        <f ca="1">SQRT(Inputs!$B$38)*H716+SQRT(1-Inputs!$B$38)*_xlfn.NORM.S.INV(RAND())</f>
        <v>0.30849216861616297</v>
      </c>
      <c r="T716" s="24">
        <f ca="1">SQRT(Inputs!$B$38)*I716+SQRT(1-Inputs!$B$38)*_xlfn.NORM.S.INV(RAND())</f>
        <v>-0.46581790563935827</v>
      </c>
      <c r="U716" s="24">
        <f ca="1">SQRT(Inputs!$B$38)*J716+SQRT(1-Inputs!$B$38)*_xlfn.NORM.S.INV(RAND())</f>
        <v>-1.0650220163820936</v>
      </c>
      <c r="V716" s="24">
        <f ca="1">SQRT(Inputs!$B$38)*K716+SQRT(1-Inputs!$B$38)*_xlfn.NORM.S.INV(RAND())</f>
        <v>0.3071375457863692</v>
      </c>
      <c r="W716" s="24">
        <f ca="1">SQRT(Inputs!$B$38)*L716+SQRT(1-Inputs!$B$38)*_xlfn.NORM.S.INV(RAND())</f>
        <v>-0.92412991081248186</v>
      </c>
      <c r="X716" s="24">
        <f ca="1">SQRT(Inputs!$B$38)*M716+SQRT(1-Inputs!$B$38)*_xlfn.NORM.S.INV(RAND())</f>
        <v>-8.3132511877924808E-2</v>
      </c>
      <c r="Y716" s="24">
        <f ca="1">SQRT(Inputs!$B$38)*C716+SQRT(1-Inputs!$B$38)*_xlfn.NORM.S.INV(RAND())</f>
        <v>-0.48429566171534244</v>
      </c>
      <c r="Z716" s="24">
        <f ca="1">SQRT(Inputs!$B$38)*D716+SQRT(1-Inputs!$B$38)*_xlfn.NORM.S.INV(RAND())</f>
        <v>0.50112847018790785</v>
      </c>
      <c r="AA716" s="24">
        <f ca="1">SQRT(Inputs!$B$38)*E716+SQRT(1-Inputs!$B$38)*_xlfn.NORM.S.INV(RAND())</f>
        <v>-0.58947991455743276</v>
      </c>
      <c r="AB716" s="24">
        <f ca="1">SQRT(Inputs!$B$38)*F716+SQRT(1-Inputs!$B$38)*_xlfn.NORM.S.INV(RAND())</f>
        <v>-0.19912432731001339</v>
      </c>
      <c r="AC716" s="24">
        <f ca="1">SQRT(Inputs!$B$38)*G716+SQRT(1-Inputs!$B$38)*_xlfn.NORM.S.INV(RAND())</f>
        <v>0.42430819452765245</v>
      </c>
      <c r="AD716" s="24">
        <f ca="1">SQRT(Inputs!$B$38)*H716+SQRT(1-Inputs!$B$38)*_xlfn.NORM.S.INV(RAND())</f>
        <v>-2.2627074778883389</v>
      </c>
      <c r="AE716" s="24">
        <f ca="1">SQRT(Inputs!$B$38)*I716+SQRT(1-Inputs!$B$38)*_xlfn.NORM.S.INV(RAND())</f>
        <v>-1.6519379599901016</v>
      </c>
      <c r="AF716" s="24">
        <f ca="1">SQRT(Inputs!$B$38)*J716+SQRT(1-Inputs!$B$38)*_xlfn.NORM.S.INV(RAND())</f>
        <v>1.0624752934029227</v>
      </c>
      <c r="AG716" s="24">
        <f ca="1">SQRT(Inputs!$B$38)*K716+SQRT(1-Inputs!$B$38)*_xlfn.NORM.S.INV(RAND())</f>
        <v>-0.73420798461427017</v>
      </c>
      <c r="AH716" s="24">
        <f ca="1">SQRT(Inputs!$B$38)*L716+SQRT(1-Inputs!$B$38)*_xlfn.NORM.S.INV(RAND())</f>
        <v>-0.93295423437821612</v>
      </c>
      <c r="AI716" s="24">
        <f ca="1">SQRT(Inputs!$B$38)*M716+SQRT(1-Inputs!$B$38)*_xlfn.NORM.S.INV(RAND())</f>
        <v>-0.54552147207075075</v>
      </c>
      <c r="AJ716" s="24">
        <f ca="1">SQRT(Inputs!$B$38)*C716+SQRT(1-Inputs!$B$38)*_xlfn.NORM.S.INV(RAND())</f>
        <v>1.0610460106648079</v>
      </c>
      <c r="AK716" s="24">
        <f ca="1">SQRT(Inputs!$B$38)*D716+SQRT(1-Inputs!$B$38)*_xlfn.NORM.S.INV(RAND())</f>
        <v>-0.10002035664016351</v>
      </c>
      <c r="AL716" s="24">
        <f ca="1">SQRT(Inputs!$B$38)*E716+SQRT(1-Inputs!$B$38)*_xlfn.NORM.S.INV(RAND())</f>
        <v>0.53428651492271806</v>
      </c>
      <c r="AM716" s="24">
        <f ca="1">SQRT(Inputs!$B$38)*F716+SQRT(1-Inputs!$B$38)*_xlfn.NORM.S.INV(RAND())</f>
        <v>0.57153882527733946</v>
      </c>
      <c r="AN716" s="24">
        <f ca="1">SQRT(Inputs!$B$38)*G716+SQRT(1-Inputs!$B$38)*_xlfn.NORM.S.INV(RAND())</f>
        <v>0.48373725775050752</v>
      </c>
      <c r="AO716" s="24">
        <f ca="1">SQRT(Inputs!$B$38)*H716+SQRT(1-Inputs!$B$38)*_xlfn.NORM.S.INV(RAND())</f>
        <v>0.49151273320196914</v>
      </c>
      <c r="AP716" s="24">
        <f ca="1">SQRT(Inputs!$B$38)*I716+SQRT(1-Inputs!$B$38)*_xlfn.NORM.S.INV(RAND())</f>
        <v>-0.62764849223198882</v>
      </c>
      <c r="AQ716" s="24">
        <f ca="1">SQRT(Inputs!$B$38)*J716+SQRT(1-Inputs!$B$38)*_xlfn.NORM.S.INV(RAND())</f>
        <v>-1.2688211891049965</v>
      </c>
      <c r="AR716" s="24">
        <f ca="1">SQRT(Inputs!$B$38)*K716+SQRT(1-Inputs!$B$38)*_xlfn.NORM.S.INV(RAND())</f>
        <v>-0.90321574646142688</v>
      </c>
      <c r="AS716" s="24">
        <f ca="1">SQRT(Inputs!$B$38)*L716+SQRT(1-Inputs!$B$38)*_xlfn.NORM.S.INV(RAND())</f>
        <v>0.81733297511470404</v>
      </c>
      <c r="AT716" s="24">
        <f ca="1">SQRT(Inputs!$B$38)*M716+SQRT(1-Inputs!$B$38)*_xlfn.NORM.S.INV(RAND())</f>
        <v>-1.3306410924036289</v>
      </c>
      <c r="AU716" s="15">
        <f ca="1">Inputs!$B$6*EXP($B$8-0.5*C$5^2+C$5*N716)</f>
        <v>5777.6218898844909</v>
      </c>
      <c r="AV716" s="15">
        <f t="shared" ca="1" si="365"/>
        <v>7438.8571126047091</v>
      </c>
      <c r="AW716" s="15">
        <f t="shared" ca="1" si="366"/>
        <v>9642.5392354416363</v>
      </c>
      <c r="AX716" s="15">
        <f t="shared" ca="1" si="367"/>
        <v>12520.385954306115</v>
      </c>
      <c r="AY716" s="15">
        <f t="shared" ca="1" si="368"/>
        <v>16769.486563275706</v>
      </c>
      <c r="AZ716" s="15">
        <f t="shared" ca="1" si="369"/>
        <v>21218.23347569197</v>
      </c>
      <c r="BA716" s="15">
        <f t="shared" ca="1" si="370"/>
        <v>24730.165705559819</v>
      </c>
      <c r="BB716" s="15">
        <f t="shared" ca="1" si="371"/>
        <v>27212.942872355867</v>
      </c>
      <c r="BC716" s="15">
        <f t="shared" ca="1" si="372"/>
        <v>34331.858128803637</v>
      </c>
      <c r="BD716" s="15">
        <f t="shared" ca="1" si="373"/>
        <v>38576.929904768855</v>
      </c>
      <c r="BE716" s="15">
        <f t="shared" ca="1" si="374"/>
        <v>46914.507998042682</v>
      </c>
      <c r="BF716" s="15">
        <f ca="1">Inputs!$B$13*EXP($B$9-0.5*C$6^2+C$6*Y716)</f>
        <v>12564.8527993316</v>
      </c>
      <c r="BG716" s="15">
        <f t="shared" ca="1" si="375"/>
        <v>16762.427786247365</v>
      </c>
      <c r="BH716" s="15">
        <f t="shared" ca="1" si="376"/>
        <v>18572.995492064831</v>
      </c>
      <c r="BI716" s="15">
        <f t="shared" ca="1" si="377"/>
        <v>22049.86826850029</v>
      </c>
      <c r="BJ716" s="15">
        <f t="shared" ca="1" si="378"/>
        <v>28736.625611325639</v>
      </c>
      <c r="BK716" s="15">
        <f t="shared" ca="1" si="379"/>
        <v>25918.193129261115</v>
      </c>
      <c r="BL716" s="15">
        <f t="shared" ca="1" si="380"/>
        <v>25701.863345129197</v>
      </c>
      <c r="BM716" s="15">
        <f t="shared" ca="1" si="381"/>
        <v>36050.785598820119</v>
      </c>
      <c r="BN716" s="15">
        <f t="shared" ca="1" si="382"/>
        <v>40603.592973980281</v>
      </c>
      <c r="BO716" s="15">
        <f t="shared" ca="1" si="383"/>
        <v>44824.125800739675</v>
      </c>
      <c r="BP716" s="15">
        <f t="shared" ca="1" si="384"/>
        <v>51863.514475165277</v>
      </c>
      <c r="BQ716" s="15">
        <f ca="1">Inputs!$B$20*EXP($B$10-0.5*C$7^2+C$7*AJ716)</f>
        <v>6249.5412317545679</v>
      </c>
      <c r="BR716" s="15">
        <f t="shared" ca="1" si="385"/>
        <v>8214.6990010449517</v>
      </c>
      <c r="BS716" s="15">
        <f t="shared" ca="1" si="386"/>
        <v>13114.795848020061</v>
      </c>
      <c r="BT716" s="15">
        <f t="shared" ca="1" si="387"/>
        <v>21007.406285654557</v>
      </c>
      <c r="BU716" s="15">
        <f t="shared" ca="1" si="388"/>
        <v>32728.95749147256</v>
      </c>
      <c r="BV716" s="15">
        <f t="shared" ca="1" si="389"/>
        <v>50867.676126209393</v>
      </c>
      <c r="BW716" s="15">
        <f t="shared" ca="1" si="390"/>
        <v>62152.97581513632</v>
      </c>
      <c r="BX716" s="15">
        <f t="shared" ca="1" si="391"/>
        <v>67406.940453128933</v>
      </c>
      <c r="BY716" s="15">
        <f t="shared" ca="1" si="392"/>
        <v>79459.539960971582</v>
      </c>
      <c r="BZ716" s="15">
        <f t="shared" ca="1" si="393"/>
        <v>129569.05963612213</v>
      </c>
      <c r="CA716" s="15">
        <f t="shared" ca="1" si="394"/>
        <v>143678.66461268035</v>
      </c>
      <c r="CB716" s="15">
        <f ca="1">(AU716*DCF!C$10-DCF!C$5*MAX(AU716*DCF!C$10,0)-MAX(AU716-Inputs!$B$6,0)/Inputs!$B$10)*DCF!C$6</f>
        <v>1037.2604812473642</v>
      </c>
      <c r="CC716" s="15">
        <f ca="1">(AV716*DCF!D$10-DCF!D$5*MAX(AV716*DCF!D$10,0)-MAX(AV716-AU716,0)/Inputs!$B$10)*DCF!D$6</f>
        <v>1408.1222931487848</v>
      </c>
      <c r="CD716" s="15">
        <f ca="1">(AW716*DCF!E$10-DCF!E$5*MAX(AW716*DCF!E$10,0)-MAX(AW716-AV716,0)/Inputs!$B$10)*DCF!E$6</f>
        <v>1729.9483409215425</v>
      </c>
      <c r="CE716" s="15">
        <f ca="1">(AX716*DCF!F$10-DCF!F$5*MAX(AX716*DCF!F$10,0)-MAX(AX716-AW716,0)/Inputs!$B$10)*DCF!F$6</f>
        <v>2134.3717482883358</v>
      </c>
      <c r="CF716" s="15">
        <f ca="1">(AY716*DCF!G$10-DCF!G$5*MAX(AY716*DCF!G$10,0)-MAX(AY716-AX716,0)/Inputs!$B$10)*DCF!G$6</f>
        <v>2638.4319032689077</v>
      </c>
      <c r="CG716" s="15">
        <f ca="1">(AZ716*DCF!H$10-DCF!H$5*MAX(AZ716*DCF!H$10,0)-MAX(AZ716-AY716,0)/Inputs!$B$10)*DCF!H$6</f>
        <v>3329.5804801276904</v>
      </c>
      <c r="CH716" s="15">
        <f ca="1">(BA716*DCF!I$10-DCF!I$5*MAX(BA716*DCF!I$10,0)-MAX(BA716-AZ716,0)/Inputs!$B$10)*DCF!I$6</f>
        <v>3941.2191825284463</v>
      </c>
      <c r="CI716" s="15">
        <f ca="1">(BB716*DCF!J$10-DCF!J$5*MAX(BB716*DCF!J$10,0)-MAX(BB716-BA716,0)/Inputs!$B$10)*DCF!J$6</f>
        <v>4293.580173006113</v>
      </c>
      <c r="CJ716" s="15">
        <f ca="1">(BC716*DCF!K$10-DCF!K$5*MAX(BC716*DCF!K$10,0)-MAX(BC716-BB716,0)/Inputs!$B$10)*DCF!K$6</f>
        <v>4530.3380198227242</v>
      </c>
      <c r="CK716" s="15">
        <f ca="1">(BD716*DCF!L$10-DCF!L$5*MAX(BD716*DCF!L$10,0)-MAX(BD716-BC716,0)/Inputs!$B$10)*DCF!L$6</f>
        <v>5269.1780929424376</v>
      </c>
      <c r="CL716" s="15">
        <f ca="1">(BE716*DCF!M$10-DCF!M$5*MAX(BE716*DCF!M$10,0)-MAX(BE716-BD716,0)/Inputs!$B$10)*DCF!M$6</f>
        <v>5624.2310834644122</v>
      </c>
      <c r="CM716" s="15">
        <f ca="1">(BF716*DCF!C$28-DCF!C$5*MAX(BF716*DCF!C$28,0)-MAX(BF716-Inputs!$B$13,0)/Inputs!$B$17)*DCF!C$6</f>
        <v>3562.6892407268124</v>
      </c>
      <c r="CN716" s="15">
        <f ca="1">(BG716*DCF!D$28-DCF!D$5*MAX(BG716*DCF!D$28,0)-MAX(BG716-BF716,0)/Inputs!$B$17)*DCF!D$6</f>
        <v>4041.3863865652279</v>
      </c>
      <c r="CO716" s="15">
        <f ca="1">(BH716*DCF!E$28-DCF!E$5*MAX(BH716*DCF!E$28,0)-MAX(BH716-BG716,0)/Inputs!$B$17)*DCF!E$6</f>
        <v>4903.3650696001996</v>
      </c>
      <c r="CP716" s="15">
        <f ca="1">(BI716*DCF!F$28-DCF!F$5*MAX(BI716*DCF!F$28,0)-MAX(BI716-BH716,0)/Inputs!$B$17)*DCF!F$6</f>
        <v>5352.9387772335749</v>
      </c>
      <c r="CQ716" s="15">
        <f ca="1">(BJ716*DCF!G$28-DCF!G$5*MAX(BJ716*DCF!G$28,0)-MAX(BJ716-BI716,0)/Inputs!$B$17)*DCF!G$6</f>
        <v>6331.2890110422613</v>
      </c>
      <c r="CR716" s="15">
        <f ca="1">(BK716*DCF!H$28-DCF!H$5*MAX(BK716*DCF!H$28,0)-MAX(BK716-BJ716,0)/Inputs!$B$17)*DCF!H$6</f>
        <v>6409.8551092461457</v>
      </c>
      <c r="CS716" s="15">
        <f ca="1">(BL716*DCF!I$28-DCF!I$5*MAX(BL716*DCF!I$28,0)-MAX(BL716-BK716,0)/Inputs!$B$17)*DCF!I$6</f>
        <v>6043.8712246839259</v>
      </c>
      <c r="CT716" s="15">
        <f ca="1">(BM716*DCF!J$28-DCF!J$5*MAX(BM716*DCF!J$28,0)-MAX(BM716-BL716,0)/Inputs!$B$17)*DCF!J$6</f>
        <v>6670.1354436330676</v>
      </c>
      <c r="CU716" s="15">
        <f ca="1">(BN716*DCF!K$28-DCF!K$5*MAX(BN716*DCF!K$28,0)-MAX(BN716-BM716,0)/Inputs!$B$17)*DCF!K$6</f>
        <v>8017.139775242852</v>
      </c>
      <c r="CV716" s="15">
        <f ca="1">(BO716*DCF!L$28-DCF!L$5*MAX(BO716*DCF!L$28,0)-MAX(BO716-BN716,0)/Inputs!$B$17)*DCF!L$6</f>
        <v>8465.7936229547668</v>
      </c>
      <c r="CW716" s="15">
        <f ca="1">(BP716*DCF!M$28-DCF!M$5*MAX(BP716*DCF!M$28,0)-MAX(BP716-BO716,0)/Inputs!$B$17)*DCF!M$6</f>
        <v>9022.3363450799334</v>
      </c>
      <c r="CX716" s="15">
        <f ca="1">(BQ716*DCF!C$46-DCF!C$5*MAX(BQ716*DCF!C$46,0)-MAX(BQ716-Inputs!$B$20,0)/Inputs!$B$24)*DCF!C$6</f>
        <v>-2851.4142483288001</v>
      </c>
      <c r="CY716" s="15">
        <f ca="1">(BR716*DCF!D$46-DCF!D$5*MAX(BR716*DCF!D$46,0)-MAX(BR716-BQ716,0)/Inputs!$B$24)*DCF!D$6</f>
        <v>-2240.5740580869765</v>
      </c>
      <c r="CZ716" s="15">
        <f ca="1">(BS716*DCF!E$46-DCF!E$5*MAX(BS716*DCF!E$46,0)-MAX(BS716-BR716,0)/Inputs!$B$24)*DCF!E$6</f>
        <v>-3482.330723146179</v>
      </c>
      <c r="DA716" s="15">
        <f ca="1">(BT716*DCF!F$46-DCF!F$5*MAX(BT716*DCF!F$46,0)-MAX(BT716-BS716,0)/Inputs!$B$24)*DCF!F$6</f>
        <v>-4403.8411094672783</v>
      </c>
      <c r="DB716" s="15">
        <f ca="1">(BU716*DCF!G$46-DCF!G$5*MAX(BU716*DCF!G$46,0)-MAX(BU716-BT716,0)/Inputs!$B$24)*DCF!G$6</f>
        <v>-5043.8357015519477</v>
      </c>
      <c r="DC716" s="15">
        <f ca="1">(BV716*DCF!H$46-DCF!H$5*MAX(BV716*DCF!H$46,0)-MAX(BV716-BU716,0)/Inputs!$B$24)*DCF!H$6</f>
        <v>-5636.4956779714876</v>
      </c>
      <c r="DD716" s="15">
        <f ca="1">(BW716*DCF!I$46-DCF!I$5*MAX(BW716*DCF!I$46,0)-MAX(BW716-BV716,0)/Inputs!$B$24)*DCF!I$6</f>
        <v>-1804.1258975191176</v>
      </c>
      <c r="DE716" s="15">
        <f ca="1">(BX716*DCF!J$46-DCF!J$5*MAX(BX716*DCF!J$46,0)-MAX(BX716-BW716,0)/Inputs!$B$24)*DCF!J$6</f>
        <v>1434.2691104014191</v>
      </c>
      <c r="DF716" s="15">
        <f ca="1">(BY716*DCF!K$46-DCF!K$5*MAX(BY716*DCF!K$46,0)-MAX(BY716-BX716,0)/Inputs!$B$24)*DCF!K$6</f>
        <v>1586.4280027408715</v>
      </c>
      <c r="DG716" s="15">
        <f ca="1">(BZ716*DCF!L$46-DCF!L$5*MAX(BZ716*DCF!L$46,0)-MAX(BZ716-BY716,0)/Inputs!$B$24)*DCF!L$6</f>
        <v>-2383.440632296345</v>
      </c>
      <c r="DH716" s="15">
        <f ca="1">(CA716*DCF!M$46-DCF!M$5*MAX(CA716*DCF!M$46,0)-MAX(CA716-BZ716,0)/Inputs!$B$24)*DCF!M$6</f>
        <v>8314.1429107986842</v>
      </c>
      <c r="DI716" s="15">
        <f ca="1">SUM(CB716:CL716)+BE716*DCF!M$10*(1+Inputs!$B$30)*(1-Inputs!$B$33)*(1-Inputs!$B$30/Inputs!$B$31)/(Inputs!$B$29-Inputs!$B$30)*DCF!M$6</f>
        <v>166499.95793746301</v>
      </c>
      <c r="DJ716" s="15">
        <f ca="1">SUM(CM716:CW716)+BP716*DCF!M$28*(1+Inputs!$B$30)*(1-Inputs!$B$33)*(1-Inputs!$B$30/Inputs!$B$31)/(Inputs!$B$29-Inputs!$B$30)*DCF!M$6</f>
        <v>261269.92881716081</v>
      </c>
      <c r="DK716" s="15">
        <f ca="1">SUM(CX716:DH716)+CA716*DCF!M$46*(1+Inputs!$B$30)*(1-Inputs!$B$33)*(1-Inputs!$B$30/Inputs!$B$31)/(Inputs!$B$29-Inputs!$B$30)*DCF!M$6</f>
        <v>205633.01729264873</v>
      </c>
      <c r="DM716" s="15">
        <f ca="1">DI716+DJ716+DK716+Inputs!$B$34+Inputs!$B$36-Inputs!$B$35</f>
        <v>710253.90404727263</v>
      </c>
    </row>
    <row r="717" spans="1:117" x14ac:dyDescent="0.75">
      <c r="A717" s="11">
        <v>704</v>
      </c>
      <c r="C717" s="24">
        <f t="shared" ca="1" si="400"/>
        <v>-0.92765384837011344</v>
      </c>
      <c r="D717" s="24">
        <f t="shared" ca="1" si="400"/>
        <v>-0.29377808244640097</v>
      </c>
      <c r="E717" s="24">
        <f t="shared" ca="1" si="400"/>
        <v>-0.40640208645974424</v>
      </c>
      <c r="F717" s="24">
        <f t="shared" ca="1" si="400"/>
        <v>-0.86128765334319901</v>
      </c>
      <c r="G717" s="24">
        <f t="shared" ca="1" si="400"/>
        <v>-1.335450836921215</v>
      </c>
      <c r="H717" s="24">
        <f t="shared" ca="1" si="400"/>
        <v>0.35549030174047874</v>
      </c>
      <c r="I717" s="24">
        <f t="shared" ca="1" si="400"/>
        <v>-0.70271110338479426</v>
      </c>
      <c r="J717" s="24">
        <f t="shared" ca="1" si="400"/>
        <v>0.651905105625047</v>
      </c>
      <c r="K717" s="24">
        <f t="shared" ca="1" si="400"/>
        <v>1.8180912351369269</v>
      </c>
      <c r="L717" s="24">
        <f t="shared" ca="1" si="400"/>
        <v>0.20290017209342007</v>
      </c>
      <c r="M717" s="24">
        <f t="shared" ca="1" si="400"/>
        <v>3.1681469981127058E-2</v>
      </c>
      <c r="N717" s="24">
        <f ca="1">SQRT(Inputs!$B$38)*C717+SQRT(1-Inputs!$B$38)*_xlfn.NORM.S.INV(RAND())</f>
        <v>-0.90698945446589407</v>
      </c>
      <c r="O717" s="24">
        <f ca="1">SQRT(Inputs!$B$38)*D717+SQRT(1-Inputs!$B$38)*_xlfn.NORM.S.INV(RAND())</f>
        <v>-0.47645903335626105</v>
      </c>
      <c r="P717" s="24">
        <f ca="1">SQRT(Inputs!$B$38)*E717+SQRT(1-Inputs!$B$38)*_xlfn.NORM.S.INV(RAND())</f>
        <v>0.65643409423976462</v>
      </c>
      <c r="Q717" s="24">
        <f ca="1">SQRT(Inputs!$B$38)*F717+SQRT(1-Inputs!$B$38)*_xlfn.NORM.S.INV(RAND())</f>
        <v>-0.91918142786475054</v>
      </c>
      <c r="R717" s="24">
        <f ca="1">SQRT(Inputs!$B$38)*G717+SQRT(1-Inputs!$B$38)*_xlfn.NORM.S.INV(RAND())</f>
        <v>-0.76545045882415619</v>
      </c>
      <c r="S717" s="24">
        <f ca="1">SQRT(Inputs!$B$38)*H717+SQRT(1-Inputs!$B$38)*_xlfn.NORM.S.INV(RAND())</f>
        <v>1.4671057693313794</v>
      </c>
      <c r="T717" s="24">
        <f ca="1">SQRT(Inputs!$B$38)*I717+SQRT(1-Inputs!$B$38)*_xlfn.NORM.S.INV(RAND())</f>
        <v>-1.4282120648661571</v>
      </c>
      <c r="U717" s="24">
        <f ca="1">SQRT(Inputs!$B$38)*J717+SQRT(1-Inputs!$B$38)*_xlfn.NORM.S.INV(RAND())</f>
        <v>0.54182277917410981</v>
      </c>
      <c r="V717" s="24">
        <f ca="1">SQRT(Inputs!$B$38)*K717+SQRT(1-Inputs!$B$38)*_xlfn.NORM.S.INV(RAND())</f>
        <v>0.34174798914337734</v>
      </c>
      <c r="W717" s="24">
        <f ca="1">SQRT(Inputs!$B$38)*L717+SQRT(1-Inputs!$B$38)*_xlfn.NORM.S.INV(RAND())</f>
        <v>9.9760343791667011E-2</v>
      </c>
      <c r="X717" s="24">
        <f ca="1">SQRT(Inputs!$B$38)*M717+SQRT(1-Inputs!$B$38)*_xlfn.NORM.S.INV(RAND())</f>
        <v>0.25626747453567561</v>
      </c>
      <c r="Y717" s="24">
        <f ca="1">SQRT(Inputs!$B$38)*C717+SQRT(1-Inputs!$B$38)*_xlfn.NORM.S.INV(RAND())</f>
        <v>-0.31519602518017398</v>
      </c>
      <c r="Z717" s="24">
        <f ca="1">SQRT(Inputs!$B$38)*D717+SQRT(1-Inputs!$B$38)*_xlfn.NORM.S.INV(RAND())</f>
        <v>-0.4289811704506663</v>
      </c>
      <c r="AA717" s="24">
        <f ca="1">SQRT(Inputs!$B$38)*E717+SQRT(1-Inputs!$B$38)*_xlfn.NORM.S.INV(RAND())</f>
        <v>-0.28723967336360623</v>
      </c>
      <c r="AB717" s="24">
        <f ca="1">SQRT(Inputs!$B$38)*F717+SQRT(1-Inputs!$B$38)*_xlfn.NORM.S.INV(RAND())</f>
        <v>0.27241295733194898</v>
      </c>
      <c r="AC717" s="24">
        <f ca="1">SQRT(Inputs!$B$38)*G717+SQRT(1-Inputs!$B$38)*_xlfn.NORM.S.INV(RAND())</f>
        <v>-0.17210069606153733</v>
      </c>
      <c r="AD717" s="24">
        <f ca="1">SQRT(Inputs!$B$38)*H717+SQRT(1-Inputs!$B$38)*_xlfn.NORM.S.INV(RAND())</f>
        <v>1.1358782963721155</v>
      </c>
      <c r="AE717" s="24">
        <f ca="1">SQRT(Inputs!$B$38)*I717+SQRT(1-Inputs!$B$38)*_xlfn.NORM.S.INV(RAND())</f>
        <v>-0.74212220877660573</v>
      </c>
      <c r="AF717" s="24">
        <f ca="1">SQRT(Inputs!$B$38)*J717+SQRT(1-Inputs!$B$38)*_xlfn.NORM.S.INV(RAND())</f>
        <v>0.48578754597015028</v>
      </c>
      <c r="AG717" s="24">
        <f ca="1">SQRT(Inputs!$B$38)*K717+SQRT(1-Inputs!$B$38)*_xlfn.NORM.S.INV(RAND())</f>
        <v>1.9774951660295224</v>
      </c>
      <c r="AH717" s="24">
        <f ca="1">SQRT(Inputs!$B$38)*L717+SQRT(1-Inputs!$B$38)*_xlfn.NORM.S.INV(RAND())</f>
        <v>0.10441255489191462</v>
      </c>
      <c r="AI717" s="24">
        <f ca="1">SQRT(Inputs!$B$38)*M717+SQRT(1-Inputs!$B$38)*_xlfn.NORM.S.INV(RAND())</f>
        <v>2.8830148056784397E-2</v>
      </c>
      <c r="AJ717" s="24">
        <f ca="1">SQRT(Inputs!$B$38)*C717+SQRT(1-Inputs!$B$38)*_xlfn.NORM.S.INV(RAND())</f>
        <v>-1.9715063079138513</v>
      </c>
      <c r="AK717" s="24">
        <f ca="1">SQRT(Inputs!$B$38)*D717+SQRT(1-Inputs!$B$38)*_xlfn.NORM.S.INV(RAND())</f>
        <v>0.41333566980790937</v>
      </c>
      <c r="AL717" s="24">
        <f ca="1">SQRT(Inputs!$B$38)*E717+SQRT(1-Inputs!$B$38)*_xlfn.NORM.S.INV(RAND())</f>
        <v>-1.3494437480188017</v>
      </c>
      <c r="AM717" s="24">
        <f ca="1">SQRT(Inputs!$B$38)*F717+SQRT(1-Inputs!$B$38)*_xlfn.NORM.S.INV(RAND())</f>
        <v>-1.9998901204012147</v>
      </c>
      <c r="AN717" s="24">
        <f ca="1">SQRT(Inputs!$B$38)*G717+SQRT(1-Inputs!$B$38)*_xlfn.NORM.S.INV(RAND())</f>
        <v>-2.1758313415884296</v>
      </c>
      <c r="AO717" s="24">
        <f ca="1">SQRT(Inputs!$B$38)*H717+SQRT(1-Inputs!$B$38)*_xlfn.NORM.S.INV(RAND())</f>
        <v>3.258053313734624E-2</v>
      </c>
      <c r="AP717" s="24">
        <f ca="1">SQRT(Inputs!$B$38)*I717+SQRT(1-Inputs!$B$38)*_xlfn.NORM.S.INV(RAND())</f>
        <v>-1.1411558394514829</v>
      </c>
      <c r="AQ717" s="24">
        <f ca="1">SQRT(Inputs!$B$38)*J717+SQRT(1-Inputs!$B$38)*_xlfn.NORM.S.INV(RAND())</f>
        <v>-0.5063222630151698</v>
      </c>
      <c r="AR717" s="24">
        <f ca="1">SQRT(Inputs!$B$38)*K717+SQRT(1-Inputs!$B$38)*_xlfn.NORM.S.INV(RAND())</f>
        <v>2.1967150763202294</v>
      </c>
      <c r="AS717" s="24">
        <f ca="1">SQRT(Inputs!$B$38)*L717+SQRT(1-Inputs!$B$38)*_xlfn.NORM.S.INV(RAND())</f>
        <v>-0.18196247432875631</v>
      </c>
      <c r="AT717" s="24">
        <f ca="1">SQRT(Inputs!$B$38)*M717+SQRT(1-Inputs!$B$38)*_xlfn.NORM.S.INV(RAND())</f>
        <v>0.10914015891562265</v>
      </c>
      <c r="AU717" s="15">
        <f ca="1">Inputs!$B$6*EXP($B$8-0.5*C$5^2+C$5*N717)</f>
        <v>4284.654698147564</v>
      </c>
      <c r="AV717" s="15">
        <f t="shared" ca="1" si="365"/>
        <v>4862.5749369823534</v>
      </c>
      <c r="AW717" s="15">
        <f t="shared" ca="1" si="366"/>
        <v>6477.951523119259</v>
      </c>
      <c r="AX717" s="15">
        <f t="shared" ca="1" si="367"/>
        <v>7050.9073598172099</v>
      </c>
      <c r="AY717" s="15">
        <f t="shared" ca="1" si="368"/>
        <v>7880.0425355915431</v>
      </c>
      <c r="AZ717" s="15">
        <f t="shared" ca="1" si="369"/>
        <v>11327.337858899724</v>
      </c>
      <c r="BA717" s="15">
        <f t="shared" ca="1" si="370"/>
        <v>11937.18243879038</v>
      </c>
      <c r="BB717" s="15">
        <f t="shared" ca="1" si="371"/>
        <v>15430.039756614828</v>
      </c>
      <c r="BC717" s="15">
        <f t="shared" ca="1" si="372"/>
        <v>19531.688847872483</v>
      </c>
      <c r="BD717" s="15">
        <f t="shared" ca="1" si="373"/>
        <v>24152.477896424465</v>
      </c>
      <c r="BE717" s="15">
        <f t="shared" ca="1" si="374"/>
        <v>30294.681736432449</v>
      </c>
      <c r="BF717" s="15">
        <f ca="1">Inputs!$B$13*EXP($B$9-0.5*C$6^2+C$6*Y717)</f>
        <v>12993.212012109232</v>
      </c>
      <c r="BG717" s="15">
        <f t="shared" ca="1" si="375"/>
        <v>14655.798400466487</v>
      </c>
      <c r="BH717" s="15">
        <f t="shared" ca="1" si="376"/>
        <v>17073.602577214675</v>
      </c>
      <c r="BI717" s="15">
        <f t="shared" ca="1" si="377"/>
        <v>21795.647428478776</v>
      </c>
      <c r="BJ717" s="15">
        <f t="shared" ca="1" si="378"/>
        <v>26065.339635230135</v>
      </c>
      <c r="BK717" s="15">
        <f t="shared" ca="1" si="379"/>
        <v>37340.325161473302</v>
      </c>
      <c r="BL717" s="15">
        <f t="shared" ca="1" si="380"/>
        <v>41662.30199399557</v>
      </c>
      <c r="BM717" s="15">
        <f t="shared" ca="1" si="381"/>
        <v>54397.670373080611</v>
      </c>
      <c r="BN717" s="15">
        <f t="shared" ca="1" si="382"/>
        <v>84792.621642144339</v>
      </c>
      <c r="BO717" s="15">
        <f t="shared" ca="1" si="383"/>
        <v>105602.52116033589</v>
      </c>
      <c r="BP717" s="15">
        <f t="shared" ca="1" si="384"/>
        <v>130402.16263352225</v>
      </c>
      <c r="BQ717" s="15">
        <f ca="1">Inputs!$B$20*EXP($B$10-0.5*C$7^2+C$7*AJ717)</f>
        <v>2131.6882032187677</v>
      </c>
      <c r="BR717" s="15">
        <f t="shared" ca="1" si="385"/>
        <v>3298.1539892985302</v>
      </c>
      <c r="BS717" s="15">
        <f t="shared" ca="1" si="386"/>
        <v>3065.3631329690779</v>
      </c>
      <c r="BT717" s="15">
        <f t="shared" ca="1" si="387"/>
        <v>2501.1017395890826</v>
      </c>
      <c r="BU717" s="15">
        <f t="shared" ca="1" si="388"/>
        <v>2047.4212380448876</v>
      </c>
      <c r="BV717" s="15">
        <f t="shared" ca="1" si="389"/>
        <v>2869.5400253038483</v>
      </c>
      <c r="BW717" s="15">
        <f t="shared" ca="1" si="390"/>
        <v>3145.080007807233</v>
      </c>
      <c r="BX717" s="15">
        <f t="shared" ca="1" si="391"/>
        <v>3974.3051455551881</v>
      </c>
      <c r="BY717" s="15">
        <f t="shared" ca="1" si="392"/>
        <v>8477.73490479053</v>
      </c>
      <c r="BZ717" s="15">
        <f t="shared" ca="1" si="393"/>
        <v>11504.118026011934</v>
      </c>
      <c r="CA717" s="15">
        <f t="shared" ca="1" si="394"/>
        <v>16476.261005071854</v>
      </c>
      <c r="CB717" s="15">
        <f ca="1">(AU717*DCF!C$10-DCF!C$5*MAX(AU717*DCF!C$10,0)-MAX(AU717-Inputs!$B$6,0)/Inputs!$B$10)*DCF!C$6</f>
        <v>1047.9056034321491</v>
      </c>
      <c r="CC717" s="15">
        <f ca="1">(AV717*DCF!D$10-DCF!D$5*MAX(AV717*DCF!D$10,0)-MAX(AV717-AU717,0)/Inputs!$B$10)*DCF!D$6</f>
        <v>1044.3089730328661</v>
      </c>
      <c r="CD717" s="15">
        <f ca="1">(AW717*DCF!E$10-DCF!E$5*MAX(AW717*DCF!E$10,0)-MAX(AW717-AV717,0)/Inputs!$B$10)*DCF!E$6</f>
        <v>1131.8061837268267</v>
      </c>
      <c r="CE717" s="15">
        <f ca="1">(AX717*DCF!F$10-DCF!F$5*MAX(AX717*DCF!F$10,0)-MAX(AX717-AW717,0)/Inputs!$B$10)*DCF!F$6</f>
        <v>1419.983935359624</v>
      </c>
      <c r="CF717" s="15">
        <f ca="1">(AY717*DCF!G$10-DCF!G$5*MAX(AY717*DCF!G$10,0)-MAX(AY717-AX717,0)/Inputs!$B$10)*DCF!G$6</f>
        <v>1464.2286606873633</v>
      </c>
      <c r="CG717" s="15">
        <f ca="1">(AZ717*DCF!H$10-DCF!H$5*MAX(AZ717*DCF!H$10,0)-MAX(AZ717-AY717,0)/Inputs!$B$10)*DCF!H$6</f>
        <v>1587.0816846064724</v>
      </c>
      <c r="CH717" s="15">
        <f ca="1">(BA717*DCF!I$10-DCF!I$5*MAX(BA717*DCF!I$10,0)-MAX(BA717-AZ717,0)/Inputs!$B$10)*DCF!I$6</f>
        <v>2080.4518836977122</v>
      </c>
      <c r="CI717" s="15">
        <f ca="1">(BB717*DCF!J$10-DCF!J$5*MAX(BB717*DCF!J$10,0)-MAX(BB717-BA717,0)/Inputs!$B$10)*DCF!J$6</f>
        <v>2118.5456560843504</v>
      </c>
      <c r="CJ717" s="15">
        <f ca="1">(BC717*DCF!K$10-DCF!K$5*MAX(BC717*DCF!K$10,0)-MAX(BC717-BB717,0)/Inputs!$B$10)*DCF!K$6</f>
        <v>2570.1197895752489</v>
      </c>
      <c r="CK717" s="15">
        <f ca="1">(BD717*DCF!L$10-DCF!L$5*MAX(BD717*DCF!L$10,0)-MAX(BD717-BC717,0)/Inputs!$B$10)*DCF!L$6</f>
        <v>3045.1101084363222</v>
      </c>
      <c r="CL717" s="15">
        <f ca="1">(BE717*DCF!M$10-DCF!M$5*MAX(BE717*DCF!M$10,0)-MAX(BE717-BD717,0)/Inputs!$B$10)*DCF!M$6</f>
        <v>3541.2195482675074</v>
      </c>
      <c r="CM717" s="15">
        <f ca="1">(BF717*DCF!C$28-DCF!C$5*MAX(BF717*DCF!C$28,0)-MAX(BF717-Inputs!$B$13,0)/Inputs!$B$17)*DCF!C$6</f>
        <v>3594.4934385720394</v>
      </c>
      <c r="CN717" s="15">
        <f ca="1">(BG717*DCF!D$28-DCF!D$5*MAX(BG717*DCF!D$28,0)-MAX(BG717-BF717,0)/Inputs!$B$17)*DCF!D$6</f>
        <v>3961.7647418966048</v>
      </c>
      <c r="CO717" s="15">
        <f ca="1">(BH717*DCF!E$28-DCF!E$5*MAX(BH717*DCF!E$28,0)-MAX(BH717-BG717,0)/Inputs!$B$17)*DCF!E$6</f>
        <v>4359.032347316871</v>
      </c>
      <c r="CP717" s="15">
        <f ca="1">(BI717*DCF!F$28-DCF!F$5*MAX(BI717*DCF!F$28,0)-MAX(BI717-BH717,0)/Inputs!$B$17)*DCF!F$6</f>
        <v>5057.2212578953649</v>
      </c>
      <c r="CQ717" s="15">
        <f ca="1">(BJ717*DCF!G$28-DCF!G$5*MAX(BJ717*DCF!G$28,0)-MAX(BJ717-BI717,0)/Inputs!$B$17)*DCF!G$6</f>
        <v>6044.7300757556195</v>
      </c>
      <c r="CR717" s="15">
        <f ca="1">(BK717*DCF!H$28-DCF!H$5*MAX(BK717*DCF!H$28,0)-MAX(BK717-BJ717,0)/Inputs!$B$17)*DCF!H$6</f>
        <v>7482.8580434414498</v>
      </c>
      <c r="CS717" s="15">
        <f ca="1">(BL717*DCF!I$28-DCF!I$5*MAX(BL717*DCF!I$28,0)-MAX(BL717-BK717,0)/Inputs!$B$17)*DCF!I$6</f>
        <v>9176.6806710849924</v>
      </c>
      <c r="CT717" s="15">
        <f ca="1">(BM717*DCF!J$28-DCF!J$5*MAX(BM717*DCF!J$28,0)-MAX(BM717-BL717,0)/Inputs!$B$17)*DCF!J$6</f>
        <v>10446.590579291294</v>
      </c>
      <c r="CU717" s="15">
        <f ca="1">(BN717*DCF!K$28-DCF!K$5*MAX(BN717*DCF!K$28,0)-MAX(BN717-BM717,0)/Inputs!$B$17)*DCF!K$6</f>
        <v>14183.803301374675</v>
      </c>
      <c r="CV717" s="15">
        <f ca="1">(BO717*DCF!L$28-DCF!L$5*MAX(BO717*DCF!L$28,0)-MAX(BO717-BN717,0)/Inputs!$B$17)*DCF!L$6</f>
        <v>18715.2447243635</v>
      </c>
      <c r="CW717" s="15">
        <f ca="1">(BP717*DCF!M$28-DCF!M$5*MAX(BP717*DCF!M$28,0)-MAX(BP717-BO717,0)/Inputs!$B$17)*DCF!M$6</f>
        <v>21942.982980615136</v>
      </c>
      <c r="CX717" s="15">
        <f ca="1">(BQ717*DCF!C$46-DCF!C$5*MAX(BQ717*DCF!C$46,0)-MAX(BQ717-Inputs!$B$20,0)/Inputs!$B$24)*DCF!C$6</f>
        <v>-492.30674439232507</v>
      </c>
      <c r="CY717" s="15">
        <f ca="1">(BR717*DCF!D$46-DCF!D$5*MAX(BR717*DCF!D$46,0)-MAX(BR717-BQ717,0)/Inputs!$B$24)*DCF!D$6</f>
        <v>-1060.6392404030848</v>
      </c>
      <c r="CZ717" s="15">
        <f ca="1">(BS717*DCF!E$46-DCF!E$5*MAX(BS717*DCF!E$46,0)-MAX(BS717-BR717,0)/Inputs!$B$24)*DCF!E$6</f>
        <v>-362.48452767123558</v>
      </c>
      <c r="DA717" s="15">
        <f ca="1">(BT717*DCF!F$46-DCF!F$5*MAX(BT717*DCF!F$46,0)-MAX(BT717-BS717,0)/Inputs!$B$24)*DCF!F$6</f>
        <v>-182.14604184834857</v>
      </c>
      <c r="DB717" s="15">
        <f ca="1">(BU717*DCF!G$46-DCF!G$5*MAX(BU717*DCF!G$46,0)-MAX(BU717-BT717,0)/Inputs!$B$24)*DCF!G$6</f>
        <v>-68.871205237395273</v>
      </c>
      <c r="DC717" s="15">
        <f ca="1">(BV717*DCF!H$46-DCF!H$5*MAX(BV717*DCF!H$46,0)-MAX(BV717-BU717,0)/Inputs!$B$24)*DCF!H$6</f>
        <v>-255.46837593533925</v>
      </c>
      <c r="DD717" s="15">
        <f ca="1">(BW717*DCF!I$46-DCF!I$5*MAX(BW717*DCF!I$46,0)-MAX(BW717-BV717,0)/Inputs!$B$24)*DCF!I$6</f>
        <v>-6.4600278368961659</v>
      </c>
      <c r="DE717" s="15">
        <f ca="1">(BX717*DCF!J$46-DCF!J$5*MAX(BX717*DCF!J$46,0)-MAX(BX717-BW717,0)/Inputs!$B$24)*DCF!J$6</f>
        <v>-53.185851551538811</v>
      </c>
      <c r="DF717" s="15">
        <f ca="1">(BY717*DCF!K$46-DCF!K$5*MAX(BY717*DCF!K$46,0)-MAX(BY717-BX717,0)/Inputs!$B$24)*DCF!K$6</f>
        <v>-618.94384169789225</v>
      </c>
      <c r="DG717" s="15">
        <f ca="1">(BZ717*DCF!L$46-DCF!L$5*MAX(BZ717*DCF!L$46,0)-MAX(BZ717-BY717,0)/Inputs!$B$24)*DCF!L$6</f>
        <v>110.34596355185597</v>
      </c>
      <c r="DH717" s="15">
        <f ca="1">(CA717*DCF!M$46-DCF!M$5*MAX(CA717*DCF!M$46,0)-MAX(CA717-BZ717,0)/Inputs!$B$24)*DCF!M$6</f>
        <v>252.21687471007854</v>
      </c>
      <c r="DI717" s="15">
        <f ca="1">SUM(CB717:CL717)+BE717*DCF!M$10*(1+Inputs!$B$30)*(1-Inputs!$B$33)*(1-Inputs!$B$30/Inputs!$B$31)/(Inputs!$B$29-Inputs!$B$30)*DCF!M$6</f>
        <v>105361.26190509128</v>
      </c>
      <c r="DJ717" s="15">
        <f ca="1">SUM(CM717:CW717)+BP717*DCF!M$28*(1+Inputs!$B$30)*(1-Inputs!$B$33)*(1-Inputs!$B$30/Inputs!$B$31)/(Inputs!$B$29-Inputs!$B$30)*DCF!M$6</f>
        <v>588846.65949384216</v>
      </c>
      <c r="DK717" s="15">
        <f ca="1">SUM(CX717:DH717)+CA717*DCF!M$46*(1+Inputs!$B$30)*(1-Inputs!$B$33)*(1-Inputs!$B$30/Inputs!$B$31)/(Inputs!$B$29-Inputs!$B$30)*DCF!M$6</f>
        <v>22736.308233416315</v>
      </c>
      <c r="DM717" s="15">
        <f ca="1">DI717+DJ717+DK717+Inputs!$B$34+Inputs!$B$36-Inputs!$B$35</f>
        <v>793795.22963234968</v>
      </c>
    </row>
    <row r="718" spans="1:117" x14ac:dyDescent="0.75">
      <c r="A718" s="11">
        <v>705</v>
      </c>
      <c r="C718" s="24">
        <f t="shared" ca="1" si="400"/>
        <v>5.3643510124791509E-2</v>
      </c>
      <c r="D718" s="24">
        <f t="shared" ca="1" si="400"/>
        <v>1.6273025240345664</v>
      </c>
      <c r="E718" s="24">
        <f t="shared" ca="1" si="400"/>
        <v>0.83444922319116122</v>
      </c>
      <c r="F718" s="24">
        <f t="shared" ca="1" si="400"/>
        <v>-0.51081871956582325</v>
      </c>
      <c r="G718" s="24">
        <f t="shared" ca="1" si="400"/>
        <v>0.817105444288728</v>
      </c>
      <c r="H718" s="24">
        <f t="shared" ca="1" si="400"/>
        <v>-1.3491087780926894</v>
      </c>
      <c r="I718" s="24">
        <f t="shared" ca="1" si="400"/>
        <v>1.3174032692406374</v>
      </c>
      <c r="J718" s="24">
        <f t="shared" ca="1" si="400"/>
        <v>-0.48252784732279669</v>
      </c>
      <c r="K718" s="24">
        <f t="shared" ca="1" si="400"/>
        <v>-0.28075542416406285</v>
      </c>
      <c r="L718" s="24">
        <f t="shared" ca="1" si="400"/>
        <v>-0.42499618994185323</v>
      </c>
      <c r="M718" s="24">
        <f t="shared" ca="1" si="400"/>
        <v>1.2394186011544666</v>
      </c>
      <c r="N718" s="24">
        <f ca="1">SQRT(Inputs!$B$38)*C718+SQRT(1-Inputs!$B$38)*_xlfn.NORM.S.INV(RAND())</f>
        <v>1.0548089952943194</v>
      </c>
      <c r="O718" s="24">
        <f ca="1">SQRT(Inputs!$B$38)*D718+SQRT(1-Inputs!$B$38)*_xlfn.NORM.S.INV(RAND())</f>
        <v>1.3529363018829301</v>
      </c>
      <c r="P718" s="24">
        <f ca="1">SQRT(Inputs!$B$38)*E718+SQRT(1-Inputs!$B$38)*_xlfn.NORM.S.INV(RAND())</f>
        <v>1.4897280373212496</v>
      </c>
      <c r="Q718" s="24">
        <f ca="1">SQRT(Inputs!$B$38)*F718+SQRT(1-Inputs!$B$38)*_xlfn.NORM.S.INV(RAND())</f>
        <v>-0.123414111132922</v>
      </c>
      <c r="R718" s="24">
        <f ca="1">SQRT(Inputs!$B$38)*G718+SQRT(1-Inputs!$B$38)*_xlfn.NORM.S.INV(RAND())</f>
        <v>-0.72101700118215128</v>
      </c>
      <c r="S718" s="24">
        <f ca="1">SQRT(Inputs!$B$38)*H718+SQRT(1-Inputs!$B$38)*_xlfn.NORM.S.INV(RAND())</f>
        <v>-1.08523840775821</v>
      </c>
      <c r="T718" s="24">
        <f ca="1">SQRT(Inputs!$B$38)*I718+SQRT(1-Inputs!$B$38)*_xlfn.NORM.S.INV(RAND())</f>
        <v>-0.36847856198131201</v>
      </c>
      <c r="U718" s="24">
        <f ca="1">SQRT(Inputs!$B$38)*J718+SQRT(1-Inputs!$B$38)*_xlfn.NORM.S.INV(RAND())</f>
        <v>-1.1515767718193997</v>
      </c>
      <c r="V718" s="24">
        <f ca="1">SQRT(Inputs!$B$38)*K718+SQRT(1-Inputs!$B$38)*_xlfn.NORM.S.INV(RAND())</f>
        <v>0.34427054254104827</v>
      </c>
      <c r="W718" s="24">
        <f ca="1">SQRT(Inputs!$B$38)*L718+SQRT(1-Inputs!$B$38)*_xlfn.NORM.S.INV(RAND())</f>
        <v>-1.6030868804698952</v>
      </c>
      <c r="X718" s="24">
        <f ca="1">SQRT(Inputs!$B$38)*M718+SQRT(1-Inputs!$B$38)*_xlfn.NORM.S.INV(RAND())</f>
        <v>1.0029021490080465</v>
      </c>
      <c r="Y718" s="24">
        <f ca="1">SQRT(Inputs!$B$38)*C718+SQRT(1-Inputs!$B$38)*_xlfn.NORM.S.INV(RAND())</f>
        <v>-0.6740651942815723</v>
      </c>
      <c r="Z718" s="24">
        <f ca="1">SQRT(Inputs!$B$38)*D718+SQRT(1-Inputs!$B$38)*_xlfn.NORM.S.INV(RAND())</f>
        <v>1.6847818570507145</v>
      </c>
      <c r="AA718" s="24">
        <f ca="1">SQRT(Inputs!$B$38)*E718+SQRT(1-Inputs!$B$38)*_xlfn.NORM.S.INV(RAND())</f>
        <v>-1.1621421043846891E-2</v>
      </c>
      <c r="AB718" s="24">
        <f ca="1">SQRT(Inputs!$B$38)*F718+SQRT(1-Inputs!$B$38)*_xlfn.NORM.S.INV(RAND())</f>
        <v>-0.7788225866692069</v>
      </c>
      <c r="AC718" s="24">
        <f ca="1">SQRT(Inputs!$B$38)*G718+SQRT(1-Inputs!$B$38)*_xlfn.NORM.S.INV(RAND())</f>
        <v>-0.21502247553912379</v>
      </c>
      <c r="AD718" s="24">
        <f ca="1">SQRT(Inputs!$B$38)*H718+SQRT(1-Inputs!$B$38)*_xlfn.NORM.S.INV(RAND())</f>
        <v>0.17436483453374529</v>
      </c>
      <c r="AE718" s="24">
        <f ca="1">SQRT(Inputs!$B$38)*I718+SQRT(1-Inputs!$B$38)*_xlfn.NORM.S.INV(RAND())</f>
        <v>1.6389083048643118</v>
      </c>
      <c r="AF718" s="24">
        <f ca="1">SQRT(Inputs!$B$38)*J718+SQRT(1-Inputs!$B$38)*_xlfn.NORM.S.INV(RAND())</f>
        <v>0.12530603401798485</v>
      </c>
      <c r="AG718" s="24">
        <f ca="1">SQRT(Inputs!$B$38)*K718+SQRT(1-Inputs!$B$38)*_xlfn.NORM.S.INV(RAND())</f>
        <v>7.168509167796025E-2</v>
      </c>
      <c r="AH718" s="24">
        <f ca="1">SQRT(Inputs!$B$38)*L718+SQRT(1-Inputs!$B$38)*_xlfn.NORM.S.INV(RAND())</f>
        <v>0.31299152479003478</v>
      </c>
      <c r="AI718" s="24">
        <f ca="1">SQRT(Inputs!$B$38)*M718+SQRT(1-Inputs!$B$38)*_xlfn.NORM.S.INV(RAND())</f>
        <v>-0.49308569672011016</v>
      </c>
      <c r="AJ718" s="24">
        <f ca="1">SQRT(Inputs!$B$38)*C718+SQRT(1-Inputs!$B$38)*_xlfn.NORM.S.INV(RAND())</f>
        <v>0.70223235410149876</v>
      </c>
      <c r="AK718" s="24">
        <f ca="1">SQRT(Inputs!$B$38)*D718+SQRT(1-Inputs!$B$38)*_xlfn.NORM.S.INV(RAND())</f>
        <v>-0.47680150258650267</v>
      </c>
      <c r="AL718" s="24">
        <f ca="1">SQRT(Inputs!$B$38)*E718+SQRT(1-Inputs!$B$38)*_xlfn.NORM.S.INV(RAND())</f>
        <v>0.55919588436623768</v>
      </c>
      <c r="AM718" s="24">
        <f ca="1">SQRT(Inputs!$B$38)*F718+SQRT(1-Inputs!$B$38)*_xlfn.NORM.S.INV(RAND())</f>
        <v>1.400585951969336</v>
      </c>
      <c r="AN718" s="24">
        <f ca="1">SQRT(Inputs!$B$38)*G718+SQRT(1-Inputs!$B$38)*_xlfn.NORM.S.INV(RAND())</f>
        <v>1.1885087015661677</v>
      </c>
      <c r="AO718" s="24">
        <f ca="1">SQRT(Inputs!$B$38)*H718+SQRT(1-Inputs!$B$38)*_xlfn.NORM.S.INV(RAND())</f>
        <v>-0.97076519396498251</v>
      </c>
      <c r="AP718" s="24">
        <f ca="1">SQRT(Inputs!$B$38)*I718+SQRT(1-Inputs!$B$38)*_xlfn.NORM.S.INV(RAND())</f>
        <v>-0.7552327857547636</v>
      </c>
      <c r="AQ718" s="24">
        <f ca="1">SQRT(Inputs!$B$38)*J718+SQRT(1-Inputs!$B$38)*_xlfn.NORM.S.INV(RAND())</f>
        <v>-1.131834018742728</v>
      </c>
      <c r="AR718" s="24">
        <f ca="1">SQRT(Inputs!$B$38)*K718+SQRT(1-Inputs!$B$38)*_xlfn.NORM.S.INV(RAND())</f>
        <v>-0.12167799743270891</v>
      </c>
      <c r="AS718" s="24">
        <f ca="1">SQRT(Inputs!$B$38)*L718+SQRT(1-Inputs!$B$38)*_xlfn.NORM.S.INV(RAND())</f>
        <v>-0.79836677661367716</v>
      </c>
      <c r="AT718" s="24">
        <f ca="1">SQRT(Inputs!$B$38)*M718+SQRT(1-Inputs!$B$38)*_xlfn.NORM.S.INV(RAND())</f>
        <v>-3.235205223863058E-2</v>
      </c>
      <c r="AU718" s="15">
        <f ca="1">Inputs!$B$6*EXP($B$8-0.5*C$5^2+C$5*N718)</f>
        <v>5886.15105627093</v>
      </c>
      <c r="AV718" s="15">
        <f t="shared" ref="AV718:AV781" ca="1" si="401">AU718*EXP($B$8-0.5*D$5^2+D$5*O718)</f>
        <v>8741.747667024063</v>
      </c>
      <c r="AW718" s="15">
        <f t="shared" ref="AW718:AW781" ca="1" si="402">AV718*EXP($B$8-0.5*E$5^2+E$5*P718)</f>
        <v>13031.141666888761</v>
      </c>
      <c r="AX718" s="15">
        <f t="shared" ref="AX718:AX781" ca="1" si="403">AW718*EXP($B$8-0.5*F$5^2+F$5*Q718)</f>
        <v>15666.293537965741</v>
      </c>
      <c r="AY718" s="15">
        <f t="shared" ref="AY718:AY781" ca="1" si="404">AX718*EXP($B$8-0.5*G$5^2+G$5*R718)</f>
        <v>17599.62821918284</v>
      </c>
      <c r="AZ718" s="15">
        <f t="shared" ref="AZ718:AZ781" ca="1" si="405">AY718*EXP($B$8-0.5*H$5^2+H$5*S718)</f>
        <v>19100.239919378269</v>
      </c>
      <c r="BA718" s="15">
        <f t="shared" ref="BA718:BA781" ca="1" si="406">AZ718*EXP($B$8-0.5*I$5^2+I$5*T718)</f>
        <v>22489.562277845322</v>
      </c>
      <c r="BB718" s="15">
        <f t="shared" ref="BB718:BB781" ca="1" si="407">BA718*EXP($B$8-0.5*J$5^2+J$5*U718)</f>
        <v>24533.715905667686</v>
      </c>
      <c r="BC718" s="15">
        <f t="shared" ref="BC718:BC781" ca="1" si="408">BB718*EXP($B$8-0.5*K$5^2+K$5*V718)</f>
        <v>31062.888333776533</v>
      </c>
      <c r="BD718" s="15">
        <f t="shared" ref="BD718:BD781" ca="1" si="409">BC718*EXP($B$8-0.5*L$5^2+L$5*W718)</f>
        <v>32756.101823069213</v>
      </c>
      <c r="BE718" s="15">
        <f t="shared" ref="BE718:BE781" ca="1" si="410">BD718*EXP($B$8-0.5*M$5^2+M$5*X718)</f>
        <v>43977.501760306324</v>
      </c>
      <c r="BF718" s="15">
        <f ca="1">Inputs!$B$13*EXP($B$9-0.5*C$6^2+C$6*Y718)</f>
        <v>12100.927278563429</v>
      </c>
      <c r="BG718" s="15">
        <f t="shared" ref="BG718:BG781" ca="1" si="411">BF718*EXP($B$9-0.5*D$6^2+D$6*Z718)</f>
        <v>19987.260564571832</v>
      </c>
      <c r="BH718" s="15">
        <f t="shared" ref="BH718:BH781" ca="1" si="412">BG718*EXP($B$9-0.5*E$6^2+E$6*AA718)</f>
        <v>24373.73051174128</v>
      </c>
      <c r="BI718" s="15">
        <f t="shared" ref="BI718:BI781" ca="1" si="413">BH718*EXP($B$9-0.5*F$6^2+F$6*AB718)</f>
        <v>26466.427393156948</v>
      </c>
      <c r="BJ718" s="15">
        <f t="shared" ref="BJ718:BJ781" ca="1" si="414">BI718*EXP($B$9-0.5*G$6^2+G$6*AC718)</f>
        <v>31455.888962951958</v>
      </c>
      <c r="BK718" s="15">
        <f t="shared" ref="BK718:BK781" ca="1" si="415">BJ718*EXP($B$9-0.5*H$6^2+H$6*AD718)</f>
        <v>39533.562350090244</v>
      </c>
      <c r="BL718" s="15">
        <f t="shared" ref="BL718:BL781" ca="1" si="416">BK718*EXP($B$9-0.5*I$6^2+I$6*AE718)</f>
        <v>60053.418504019261</v>
      </c>
      <c r="BM718" s="15">
        <f t="shared" ref="BM718:BM781" ca="1" si="417">BL718*EXP($B$9-0.5*J$6^2+J$6*AF718)</f>
        <v>74976.697541118323</v>
      </c>
      <c r="BN718" s="15">
        <f t="shared" ref="BN718:BN781" ca="1" si="418">BM718*EXP($B$9-0.5*K$6^2+K$6*AG718)</f>
        <v>93007.502798588335</v>
      </c>
      <c r="BO718" s="15">
        <f t="shared" ref="BO718:BO781" ca="1" si="419">BN718*EXP($B$9-0.5*L$6^2+L$6*AH718)</f>
        <v>118676.24425665257</v>
      </c>
      <c r="BP718" s="15">
        <f t="shared" ref="BP718:BP781" ca="1" si="420">BO718*EXP($B$9-0.5*M$6^2+M$6*AI718)</f>
        <v>138131.89118416925</v>
      </c>
      <c r="BQ718" s="15">
        <f ca="1">Inputs!$B$20*EXP($B$10-0.5*C$7^2+C$7*AJ718)</f>
        <v>5502.7230286514941</v>
      </c>
      <c r="BR718" s="15">
        <f t="shared" ref="BR718:BR781" ca="1" si="421">BQ718*EXP($B$10-0.5*D$7^2+D$7*AK718)</f>
        <v>6417.3288085797376</v>
      </c>
      <c r="BS718" s="15">
        <f t="shared" ref="BS718:BS781" ca="1" si="422">BR718*EXP($B$10-0.5*E$7^2+E$7*AL718)</f>
        <v>10318.846053741179</v>
      </c>
      <c r="BT718" s="15">
        <f t="shared" ref="BT718:BT781" ca="1" si="423">BS718*EXP($B$10-0.5*F$7^2+F$7*AM718)</f>
        <v>20544.468601134922</v>
      </c>
      <c r="BU718" s="15">
        <f t="shared" ref="BU718:BU781" ca="1" si="424">BT718*EXP($B$10-0.5*G$7^2+G$7*AN718)</f>
        <v>37959.14178557993</v>
      </c>
      <c r="BV718" s="15">
        <f t="shared" ref="BV718:BV781" ca="1" si="425">BU718*EXP($B$10-0.5*H$7^2+H$7*AO718)</f>
        <v>42437.342883772224</v>
      </c>
      <c r="BW718" s="15">
        <f t="shared" ref="BW718:BW781" ca="1" si="426">BV718*EXP($B$10-0.5*I$7^2+I$7*AP718)</f>
        <v>50470.883564412441</v>
      </c>
      <c r="BX718" s="15">
        <f t="shared" ref="BX718:BX781" ca="1" si="427">BW718*EXP($B$10-0.5*J$7^2+J$7*AQ718)</f>
        <v>56261.377053755838</v>
      </c>
      <c r="BY718" s="15">
        <f t="shared" ref="BY718:BY781" ca="1" si="428">BX718*EXP($B$10-0.5*K$7^2+K$7*AR718)</f>
        <v>77017.737007869742</v>
      </c>
      <c r="BZ718" s="15">
        <f t="shared" ref="BZ718:BZ781" ca="1" si="429">BY718*EXP($B$10-0.5*L$7^2+L$7*AS718)</f>
        <v>93315.063271405117</v>
      </c>
      <c r="CA718" s="15">
        <f t="shared" ref="CA718:CA781" ca="1" si="430">BZ718*EXP($B$10-0.5*M$7^2+M$7*AT718)</f>
        <v>130327.93154652149</v>
      </c>
      <c r="CB718" s="15">
        <f ca="1">(AU718*DCF!C$10-DCF!C$5*MAX(AU718*DCF!C$10,0)-MAX(AU718-Inputs!$B$6,0)/Inputs!$B$10)*DCF!C$6</f>
        <v>1036.4866489467008</v>
      </c>
      <c r="CC718" s="15">
        <f ca="1">(AV718*DCF!D$10-DCF!D$5*MAX(AV718*DCF!D$10,0)-MAX(AV718-AU718,0)/Inputs!$B$10)*DCF!D$6</f>
        <v>1434.4792731810201</v>
      </c>
      <c r="CD718" s="15">
        <f ca="1">(AW718*DCF!E$10-DCF!E$5*MAX(AW718*DCF!E$10,0)-MAX(AW718-AV718,0)/Inputs!$B$10)*DCF!E$6</f>
        <v>2042.5340127978639</v>
      </c>
      <c r="CE718" s="15">
        <f ca="1">(AX718*DCF!F$10-DCF!F$5*MAX(AX718*DCF!F$10,0)-MAX(AX718-AW718,0)/Inputs!$B$10)*DCF!F$6</f>
        <v>2871.6171409346839</v>
      </c>
      <c r="CF718" s="15">
        <f ca="1">(AY718*DCF!G$10-DCF!G$5*MAX(AY718*DCF!G$10,0)-MAX(AY718-AX718,0)/Inputs!$B$10)*DCF!G$6</f>
        <v>3254.6043952127934</v>
      </c>
      <c r="CG718" s="15">
        <f ca="1">(AZ718*DCF!H$10-DCF!H$5*MAX(AZ718*DCF!H$10,0)-MAX(AZ718-AY718,0)/Inputs!$B$10)*DCF!H$6</f>
        <v>3441.8647712128477</v>
      </c>
      <c r="CH718" s="15">
        <f ca="1">(BA718*DCF!I$10-DCF!I$5*MAX(BA718*DCF!I$10,0)-MAX(BA718-AZ718,0)/Inputs!$B$10)*DCF!I$6</f>
        <v>3552.0549885188416</v>
      </c>
      <c r="CI718" s="15">
        <f ca="1">(BB718*DCF!J$10-DCF!J$5*MAX(BB718*DCF!J$10,0)-MAX(BB718-BA718,0)/Inputs!$B$10)*DCF!J$6</f>
        <v>3900.2847782425574</v>
      </c>
      <c r="CJ718" s="15">
        <f ca="1">(BC718*DCF!K$10-DCF!K$5*MAX(BC718*DCF!K$10,0)-MAX(BC718-BB718,0)/Inputs!$B$10)*DCF!K$6</f>
        <v>4086.6414012123714</v>
      </c>
      <c r="CK718" s="15">
        <f ca="1">(BD718*DCF!L$10-DCF!L$5*MAX(BD718*DCF!L$10,0)-MAX(BD718-BC718,0)/Inputs!$B$10)*DCF!L$6</f>
        <v>4721.2831242006196</v>
      </c>
      <c r="CL718" s="15">
        <f ca="1">(BE718*DCF!M$10-DCF!M$5*MAX(BE718*DCF!M$10,0)-MAX(BE718-BD718,0)/Inputs!$B$10)*DCF!M$6</f>
        <v>4865.2781833144845</v>
      </c>
      <c r="CM718" s="15">
        <f ca="1">(BF718*DCF!C$28-DCF!C$5*MAX(BF718*DCF!C$28,0)-MAX(BF718-Inputs!$B$13,0)/Inputs!$B$17)*DCF!C$6</f>
        <v>3528.244366873661</v>
      </c>
      <c r="CN718" s="15">
        <f ca="1">(BG718*DCF!D$28-DCF!D$5*MAX(BG718*DCF!D$28,0)-MAX(BG718-BF718,0)/Inputs!$B$17)*DCF!D$6</f>
        <v>4204.1927433390138</v>
      </c>
      <c r="CO718" s="15">
        <f ca="1">(BH718*DCF!E$28-DCF!E$5*MAX(BH718*DCF!E$28,0)-MAX(BH718-BG718,0)/Inputs!$B$17)*DCF!E$6</f>
        <v>6038.5616425956814</v>
      </c>
      <c r="CP718" s="15">
        <f ca="1">(BI718*DCF!F$28-DCF!F$5*MAX(BI718*DCF!F$28,0)-MAX(BI718-BH718,0)/Inputs!$B$17)*DCF!F$6</f>
        <v>6803.9293438586583</v>
      </c>
      <c r="CQ718" s="15">
        <f ca="1">(BJ718*DCF!G$28-DCF!G$5*MAX(BJ718*DCF!G$28,0)-MAX(BJ718-BI718,0)/Inputs!$B$17)*DCF!G$6</f>
        <v>7322.2909004021039</v>
      </c>
      <c r="CR718" s="15">
        <f ca="1">(BK718*DCF!H$28-DCF!H$5*MAX(BK718*DCF!H$28,0)-MAX(BK718-BJ718,0)/Inputs!$B$17)*DCF!H$6</f>
        <v>8522.0423760613394</v>
      </c>
      <c r="CS718" s="15">
        <f ca="1">(BL718*DCF!I$28-DCF!I$5*MAX(BL718*DCF!I$28,0)-MAX(BL718-BK718,0)/Inputs!$B$17)*DCF!I$6</f>
        <v>11176.515309340266</v>
      </c>
      <c r="CT718" s="15">
        <f ca="1">(BM718*DCF!J$28-DCF!J$5*MAX(BM718*DCF!J$28,0)-MAX(BM718-BL718,0)/Inputs!$B$17)*DCF!J$6</f>
        <v>14747.322954405627</v>
      </c>
      <c r="CU718" s="15">
        <f ca="1">(BN718*DCF!K$28-DCF!K$5*MAX(BN718*DCF!K$28,0)-MAX(BN718-BM718,0)/Inputs!$B$17)*DCF!K$6</f>
        <v>17433.091659331036</v>
      </c>
      <c r="CV718" s="15">
        <f ca="1">(BO718*DCF!L$28-DCF!L$5*MAX(BO718*DCF!L$28,0)-MAX(BO718-BN718,0)/Inputs!$B$17)*DCF!L$6</f>
        <v>20773.940830328287</v>
      </c>
      <c r="CW718" s="15">
        <f ca="1">(BP718*DCF!M$28-DCF!M$5*MAX(BP718*DCF!M$28,0)-MAX(BP718-BO718,0)/Inputs!$B$17)*DCF!M$6</f>
        <v>23955.933473330162</v>
      </c>
      <c r="CX718" s="15">
        <f ca="1">(BQ718*DCF!C$46-DCF!C$5*MAX(BQ718*DCF!C$46,0)-MAX(BQ718-Inputs!$B$20,0)/Inputs!$B$24)*DCF!C$6</f>
        <v>-2333.9882415599268</v>
      </c>
      <c r="CY718" s="15">
        <f ca="1">(BR718*DCF!D$46-DCF!D$5*MAX(BR718*DCF!D$46,0)-MAX(BR718-BQ718,0)/Inputs!$B$24)*DCF!D$6</f>
        <v>-1485.5430679603128</v>
      </c>
      <c r="CZ718" s="15">
        <f ca="1">(BS718*DCF!E$46-DCF!E$5*MAX(BS718*DCF!E$46,0)-MAX(BS718-BR718,0)/Inputs!$B$24)*DCF!E$6</f>
        <v>-2758.0922032855506</v>
      </c>
      <c r="DA718" s="15">
        <f ca="1">(BT718*DCF!F$46-DCF!F$5*MAX(BT718*DCF!F$46,0)-MAX(BT718-BS718,0)/Inputs!$B$24)*DCF!F$6</f>
        <v>-5219.6505216673986</v>
      </c>
      <c r="DB718" s="15">
        <f ca="1">(BU718*DCF!G$46-DCF!G$5*MAX(BU718*DCF!G$46,0)-MAX(BU718-BT718,0)/Inputs!$B$24)*DCF!G$6</f>
        <v>-7134.822518877555</v>
      </c>
      <c r="DC718" s="15">
        <f ca="1">(BV718*DCF!H$46-DCF!H$5*MAX(BV718*DCF!H$46,0)-MAX(BV718-BU718,0)/Inputs!$B$24)*DCF!H$6</f>
        <v>-1391.5735528698908</v>
      </c>
      <c r="DD718" s="15">
        <f ca="1">(BW718*DCF!I$46-DCF!I$5*MAX(BW718*DCF!I$46,0)-MAX(BW718-BV718,0)/Inputs!$B$24)*DCF!I$6</f>
        <v>-1140.4741304907679</v>
      </c>
      <c r="DE718" s="15">
        <f ca="1">(BX718*DCF!J$46-DCF!J$5*MAX(BX718*DCF!J$46,0)-MAX(BX718-BW718,0)/Inputs!$B$24)*DCF!J$6</f>
        <v>824.46487028043532</v>
      </c>
      <c r="DF718" s="15">
        <f ca="1">(BY718*DCF!K$46-DCF!K$5*MAX(BY718*DCF!K$46,0)-MAX(BY718-BX718,0)/Inputs!$B$24)*DCF!K$6</f>
        <v>-685.24536380964059</v>
      </c>
      <c r="DG718" s="15">
        <f ca="1">(BZ718*DCF!L$46-DCF!L$5*MAX(BZ718*DCF!L$46,0)-MAX(BZ718-BY718,0)/Inputs!$B$24)*DCF!L$6</f>
        <v>2762.3001401535116</v>
      </c>
      <c r="DH718" s="15">
        <f ca="1">(CA718*DCF!M$46-DCF!M$5*MAX(CA718*DCF!M$46,0)-MAX(CA718-BZ718,0)/Inputs!$B$24)*DCF!M$6</f>
        <v>2479.4286866667294</v>
      </c>
      <c r="DI718" s="15">
        <f ca="1">SUM(CB718:CL718)+BE718*DCF!M$10*(1+Inputs!$B$30)*(1-Inputs!$B$33)*(1-Inputs!$B$30/Inputs!$B$31)/(Inputs!$B$29-Inputs!$B$30)*DCF!M$6</f>
        <v>157597.09765896396</v>
      </c>
      <c r="DJ718" s="15">
        <f ca="1">SUM(CM718:CW718)+BP718*DCF!M$28*(1+Inputs!$B$30)*(1-Inputs!$B$33)*(1-Inputs!$B$30/Inputs!$B$31)/(Inputs!$B$29-Inputs!$B$30)*DCF!M$6</f>
        <v>637069.90529413894</v>
      </c>
      <c r="DK718" s="15">
        <f ca="1">SUM(CX718:DH718)+CA718*DCF!M$46*(1+Inputs!$B$30)*(1-Inputs!$B$33)*(1-Inputs!$B$30/Inputs!$B$31)/(Inputs!$B$29-Inputs!$B$30)*DCF!M$6</f>
        <v>185419.22459793984</v>
      </c>
      <c r="DM718" s="15">
        <f ca="1">DI718+DJ718+DK718+Inputs!$B$34+Inputs!$B$36-Inputs!$B$35</f>
        <v>1056937.2275510428</v>
      </c>
    </row>
    <row r="719" spans="1:117" x14ac:dyDescent="0.75">
      <c r="A719" s="11">
        <v>706</v>
      </c>
      <c r="C719" s="24">
        <f t="shared" ca="1" si="400"/>
        <v>1.0787802583903323</v>
      </c>
      <c r="D719" s="24">
        <f t="shared" ca="1" si="400"/>
        <v>-0.92161094652411235</v>
      </c>
      <c r="E719" s="24">
        <f t="shared" ca="1" si="400"/>
        <v>2.5446944355874543</v>
      </c>
      <c r="F719" s="24">
        <f t="shared" ca="1" si="400"/>
        <v>-0.31332150764821082</v>
      </c>
      <c r="G719" s="24">
        <f t="shared" ca="1" si="400"/>
        <v>0.69283036996686165</v>
      </c>
      <c r="H719" s="24">
        <f t="shared" ca="1" si="400"/>
        <v>0.11369068415524815</v>
      </c>
      <c r="I719" s="24">
        <f t="shared" ca="1" si="400"/>
        <v>0.6736702839198927</v>
      </c>
      <c r="J719" s="24">
        <f t="shared" ca="1" si="400"/>
        <v>0.346778475892634</v>
      </c>
      <c r="K719" s="24">
        <f t="shared" ca="1" si="400"/>
        <v>1.396622547862403</v>
      </c>
      <c r="L719" s="24">
        <f t="shared" ca="1" si="400"/>
        <v>-0.36522542703098759</v>
      </c>
      <c r="M719" s="24">
        <f t="shared" ca="1" si="400"/>
        <v>1.6724768634476412</v>
      </c>
      <c r="N719" s="24">
        <f ca="1">SQRT(Inputs!$B$38)*C719+SQRT(1-Inputs!$B$38)*_xlfn.NORM.S.INV(RAND())</f>
        <v>0.92767996936967834</v>
      </c>
      <c r="O719" s="24">
        <f ca="1">SQRT(Inputs!$B$38)*D719+SQRT(1-Inputs!$B$38)*_xlfn.NORM.S.INV(RAND())</f>
        <v>-0.3301056843233845</v>
      </c>
      <c r="P719" s="24">
        <f ca="1">SQRT(Inputs!$B$38)*E719+SQRT(1-Inputs!$B$38)*_xlfn.NORM.S.INV(RAND())</f>
        <v>1.5324475307455765</v>
      </c>
      <c r="Q719" s="24">
        <f ca="1">SQRT(Inputs!$B$38)*F719+SQRT(1-Inputs!$B$38)*_xlfn.NORM.S.INV(RAND())</f>
        <v>0.92263186789950025</v>
      </c>
      <c r="R719" s="24">
        <f ca="1">SQRT(Inputs!$B$38)*G719+SQRT(1-Inputs!$B$38)*_xlfn.NORM.S.INV(RAND())</f>
        <v>-0.37579318472969414</v>
      </c>
      <c r="S719" s="24">
        <f ca="1">SQRT(Inputs!$B$38)*H719+SQRT(1-Inputs!$B$38)*_xlfn.NORM.S.INV(RAND())</f>
        <v>-0.56688255479990923</v>
      </c>
      <c r="T719" s="24">
        <f ca="1">SQRT(Inputs!$B$38)*I719+SQRT(1-Inputs!$B$38)*_xlfn.NORM.S.INV(RAND())</f>
        <v>1.7827935192435058</v>
      </c>
      <c r="U719" s="24">
        <f ca="1">SQRT(Inputs!$B$38)*J719+SQRT(1-Inputs!$B$38)*_xlfn.NORM.S.INV(RAND())</f>
        <v>0.71708643360210123</v>
      </c>
      <c r="V719" s="24">
        <f ca="1">SQRT(Inputs!$B$38)*K719+SQRT(1-Inputs!$B$38)*_xlfn.NORM.S.INV(RAND())</f>
        <v>1.1769190390935576</v>
      </c>
      <c r="W719" s="24">
        <f ca="1">SQRT(Inputs!$B$38)*L719+SQRT(1-Inputs!$B$38)*_xlfn.NORM.S.INV(RAND())</f>
        <v>-0.28831880758879658</v>
      </c>
      <c r="X719" s="24">
        <f ca="1">SQRT(Inputs!$B$38)*M719+SQRT(1-Inputs!$B$38)*_xlfn.NORM.S.INV(RAND())</f>
        <v>0.69374399638221274</v>
      </c>
      <c r="Y719" s="24">
        <f ca="1">SQRT(Inputs!$B$38)*C719+SQRT(1-Inputs!$B$38)*_xlfn.NORM.S.INV(RAND())</f>
        <v>1.8390981429580417</v>
      </c>
      <c r="Z719" s="24">
        <f ca="1">SQRT(Inputs!$B$38)*D719+SQRT(1-Inputs!$B$38)*_xlfn.NORM.S.INV(RAND())</f>
        <v>-0.78533175381427955</v>
      </c>
      <c r="AA719" s="24">
        <f ca="1">SQRT(Inputs!$B$38)*E719+SQRT(1-Inputs!$B$38)*_xlfn.NORM.S.INV(RAND())</f>
        <v>1.8644959718825298</v>
      </c>
      <c r="AB719" s="24">
        <f ca="1">SQRT(Inputs!$B$38)*F719+SQRT(1-Inputs!$B$38)*_xlfn.NORM.S.INV(RAND())</f>
        <v>-1.3255961417076476</v>
      </c>
      <c r="AC719" s="24">
        <f ca="1">SQRT(Inputs!$B$38)*G719+SQRT(1-Inputs!$B$38)*_xlfn.NORM.S.INV(RAND())</f>
        <v>0.56148037129005191</v>
      </c>
      <c r="AD719" s="24">
        <f ca="1">SQRT(Inputs!$B$38)*H719+SQRT(1-Inputs!$B$38)*_xlfn.NORM.S.INV(RAND())</f>
        <v>-0.66861922242327743</v>
      </c>
      <c r="AE719" s="24">
        <f ca="1">SQRT(Inputs!$B$38)*I719+SQRT(1-Inputs!$B$38)*_xlfn.NORM.S.INV(RAND())</f>
        <v>-0.18526279192795231</v>
      </c>
      <c r="AF719" s="24">
        <f ca="1">SQRT(Inputs!$B$38)*J719+SQRT(1-Inputs!$B$38)*_xlfn.NORM.S.INV(RAND())</f>
        <v>-7.1146678756551174E-2</v>
      </c>
      <c r="AG719" s="24">
        <f ca="1">SQRT(Inputs!$B$38)*K719+SQRT(1-Inputs!$B$38)*_xlfn.NORM.S.INV(RAND())</f>
        <v>0.5011049852197722</v>
      </c>
      <c r="AH719" s="24">
        <f ca="1">SQRT(Inputs!$B$38)*L719+SQRT(1-Inputs!$B$38)*_xlfn.NORM.S.INV(RAND())</f>
        <v>-0.19416765006336073</v>
      </c>
      <c r="AI719" s="24">
        <f ca="1">SQRT(Inputs!$B$38)*M719+SQRT(1-Inputs!$B$38)*_xlfn.NORM.S.INV(RAND())</f>
        <v>0.63915902100589783</v>
      </c>
      <c r="AJ719" s="24">
        <f ca="1">SQRT(Inputs!$B$38)*C719+SQRT(1-Inputs!$B$38)*_xlfn.NORM.S.INV(RAND())</f>
        <v>-0.66175946850985745</v>
      </c>
      <c r="AK719" s="24">
        <f ca="1">SQRT(Inputs!$B$38)*D719+SQRT(1-Inputs!$B$38)*_xlfn.NORM.S.INV(RAND())</f>
        <v>-0.69606630286147664</v>
      </c>
      <c r="AL719" s="24">
        <f ca="1">SQRT(Inputs!$B$38)*E719+SQRT(1-Inputs!$B$38)*_xlfn.NORM.S.INV(RAND())</f>
        <v>0.587998125124364</v>
      </c>
      <c r="AM719" s="24">
        <f ca="1">SQRT(Inputs!$B$38)*F719+SQRT(1-Inputs!$B$38)*_xlfn.NORM.S.INV(RAND())</f>
        <v>-3.0606748683629503E-3</v>
      </c>
      <c r="AN719" s="24">
        <f ca="1">SQRT(Inputs!$B$38)*G719+SQRT(1-Inputs!$B$38)*_xlfn.NORM.S.INV(RAND())</f>
        <v>0.80465716816383659</v>
      </c>
      <c r="AO719" s="24">
        <f ca="1">SQRT(Inputs!$B$38)*H719+SQRT(1-Inputs!$B$38)*_xlfn.NORM.S.INV(RAND())</f>
        <v>-7.5273661980408968E-2</v>
      </c>
      <c r="AP719" s="24">
        <f ca="1">SQRT(Inputs!$B$38)*I719+SQRT(1-Inputs!$B$38)*_xlfn.NORM.S.INV(RAND())</f>
        <v>0.70235038864199795</v>
      </c>
      <c r="AQ719" s="24">
        <f ca="1">SQRT(Inputs!$B$38)*J719+SQRT(1-Inputs!$B$38)*_xlfn.NORM.S.INV(RAND())</f>
        <v>0.84402193950970028</v>
      </c>
      <c r="AR719" s="24">
        <f ca="1">SQRT(Inputs!$B$38)*K719+SQRT(1-Inputs!$B$38)*_xlfn.NORM.S.INV(RAND())</f>
        <v>1.2822613381031824</v>
      </c>
      <c r="AS719" s="24">
        <f ca="1">SQRT(Inputs!$B$38)*L719+SQRT(1-Inputs!$B$38)*_xlfn.NORM.S.INV(RAND())</f>
        <v>-0.64349174367284023</v>
      </c>
      <c r="AT719" s="24">
        <f ca="1">SQRT(Inputs!$B$38)*M719+SQRT(1-Inputs!$B$38)*_xlfn.NORM.S.INV(RAND())</f>
        <v>0.53173975361393699</v>
      </c>
      <c r="AU719" s="15">
        <f ca="1">Inputs!$B$6*EXP($B$8-0.5*C$5^2+C$5*N719)</f>
        <v>5766.2591733001245</v>
      </c>
      <c r="AV719" s="15">
        <f t="shared" ca="1" si="401"/>
        <v>6686.3646652582338</v>
      </c>
      <c r="AW719" s="15">
        <f t="shared" ca="1" si="402"/>
        <v>10024.822398375474</v>
      </c>
      <c r="AX719" s="15">
        <f t="shared" ca="1" si="403"/>
        <v>13734.615177564179</v>
      </c>
      <c r="AY719" s="15">
        <f t="shared" ca="1" si="404"/>
        <v>16064.366579143225</v>
      </c>
      <c r="AZ719" s="15">
        <f t="shared" ca="1" si="405"/>
        <v>18458.181758813542</v>
      </c>
      <c r="BA719" s="15">
        <f t="shared" ca="1" si="406"/>
        <v>27221.568467743997</v>
      </c>
      <c r="BB719" s="15">
        <f t="shared" ca="1" si="407"/>
        <v>35810.00635388869</v>
      </c>
      <c r="BC719" s="15">
        <f t="shared" ca="1" si="408"/>
        <v>49134.837411226858</v>
      </c>
      <c r="BD719" s="15">
        <f t="shared" ca="1" si="409"/>
        <v>58593.200301312492</v>
      </c>
      <c r="BE719" s="15">
        <f t="shared" ca="1" si="410"/>
        <v>76481.535939726324</v>
      </c>
      <c r="BF719" s="15">
        <f ca="1">Inputs!$B$13*EXP($B$9-0.5*C$6^2+C$6*Y719)</f>
        <v>19915.750705165236</v>
      </c>
      <c r="BG719" s="15">
        <f t="shared" ca="1" si="411"/>
        <v>21065.161550617609</v>
      </c>
      <c r="BH719" s="15">
        <f t="shared" ca="1" si="412"/>
        <v>35064.854960665842</v>
      </c>
      <c r="BI719" s="15">
        <f t="shared" ca="1" si="413"/>
        <v>35002.215230670357</v>
      </c>
      <c r="BJ719" s="15">
        <f t="shared" ca="1" si="414"/>
        <v>46527.798144540779</v>
      </c>
      <c r="BK719" s="15">
        <f t="shared" ca="1" si="415"/>
        <v>52135.551392938993</v>
      </c>
      <c r="BL719" s="15">
        <f t="shared" ca="1" si="416"/>
        <v>62522.985173360939</v>
      </c>
      <c r="BM719" s="15">
        <f t="shared" ca="1" si="417"/>
        <v>76177.968810440245</v>
      </c>
      <c r="BN719" s="15">
        <f t="shared" ca="1" si="418"/>
        <v>99487.797861179046</v>
      </c>
      <c r="BO719" s="15">
        <f t="shared" ca="1" si="419"/>
        <v>119677.62682956851</v>
      </c>
      <c r="BP719" s="15">
        <f t="shared" ca="1" si="420"/>
        <v>158363.13590047642</v>
      </c>
      <c r="BQ719" s="15">
        <f ca="1">Inputs!$B$20*EXP($B$10-0.5*C$7^2+C$7*AJ719)</f>
        <v>3392.1324991488846</v>
      </c>
      <c r="BR719" s="15">
        <f t="shared" ca="1" si="421"/>
        <v>3689.8416854985785</v>
      </c>
      <c r="BS719" s="15">
        <f t="shared" ca="1" si="422"/>
        <v>5982.4227043202909</v>
      </c>
      <c r="BT719" s="15">
        <f t="shared" ca="1" si="423"/>
        <v>8241.8402868336343</v>
      </c>
      <c r="BU719" s="15">
        <f t="shared" ca="1" si="424"/>
        <v>13877.402267903944</v>
      </c>
      <c r="BV719" s="15">
        <f t="shared" ca="1" si="425"/>
        <v>18982.795431575069</v>
      </c>
      <c r="BW719" s="15">
        <f t="shared" ca="1" si="426"/>
        <v>30734.854667841708</v>
      </c>
      <c r="BX719" s="15">
        <f t="shared" ca="1" si="427"/>
        <v>50912.935023993079</v>
      </c>
      <c r="BY719" s="15">
        <f t="shared" ca="1" si="428"/>
        <v>91172.451753756803</v>
      </c>
      <c r="BZ719" s="15">
        <f t="shared" ca="1" si="429"/>
        <v>113655.26265082405</v>
      </c>
      <c r="CA719" s="15">
        <f t="shared" ca="1" si="430"/>
        <v>175472.38746515699</v>
      </c>
      <c r="CB719" s="15">
        <f ca="1">(AU719*DCF!C$10-DCF!C$5*MAX(AU719*DCF!C$10,0)-MAX(AU719-Inputs!$B$6,0)/Inputs!$B$10)*DCF!C$6</f>
        <v>1037.3414994419102</v>
      </c>
      <c r="CC719" s="15">
        <f ca="1">(AV719*DCF!D$10-DCF!D$5*MAX(AV719*DCF!D$10,0)-MAX(AV719-AU719,0)/Inputs!$B$10)*DCF!D$6</f>
        <v>1405.4124451804314</v>
      </c>
      <c r="CD719" s="15">
        <f ca="1">(AW719*DCF!E$10-DCF!E$5*MAX(AW719*DCF!E$10,0)-MAX(AW719-AV719,0)/Inputs!$B$10)*DCF!E$6</f>
        <v>1562.6129774105707</v>
      </c>
      <c r="CE719" s="15">
        <f ca="1">(AX719*DCF!F$10-DCF!F$5*MAX(AX719*DCF!F$10,0)-MAX(AX719-AW719,0)/Inputs!$B$10)*DCF!F$6</f>
        <v>2226.3287038372528</v>
      </c>
      <c r="CF719" s="15">
        <f ca="1">(AY719*DCF!G$10-DCF!G$5*MAX(AY719*DCF!G$10,0)-MAX(AY719-AX719,0)/Inputs!$B$10)*DCF!G$6</f>
        <v>2862.0811752368509</v>
      </c>
      <c r="CG719" s="15">
        <f ca="1">(AZ719*DCF!H$10-DCF!H$5*MAX(AZ719*DCF!H$10,0)-MAX(AZ719-AY719,0)/Inputs!$B$10)*DCF!H$6</f>
        <v>3158.604428232024</v>
      </c>
      <c r="CH719" s="15">
        <f ca="1">(BA719*DCF!I$10-DCF!I$5*MAX(BA719*DCF!I$10,0)-MAX(BA719-AZ719,0)/Inputs!$B$10)*DCF!I$6</f>
        <v>3534.8850516353377</v>
      </c>
      <c r="CI719" s="15">
        <f ca="1">(BB719*DCF!J$10-DCF!J$5*MAX(BB719*DCF!J$10,0)-MAX(BB719-BA719,0)/Inputs!$B$10)*DCF!J$6</f>
        <v>4843.6439456081562</v>
      </c>
      <c r="CJ719" s="15">
        <f ca="1">(BC719*DCF!K$10-DCF!K$5*MAX(BC719*DCF!K$10,0)-MAX(BC719-BB719,0)/Inputs!$B$10)*DCF!K$6</f>
        <v>6044.6462063481913</v>
      </c>
      <c r="CK719" s="15">
        <f ca="1">(BD719*DCF!L$10-DCF!L$5*MAX(BD719*DCF!L$10,0)-MAX(BD719-BC719,0)/Inputs!$B$10)*DCF!L$6</f>
        <v>7613.8493458867197</v>
      </c>
      <c r="CL719" s="15">
        <f ca="1">(BE719*DCF!M$10-DCF!M$5*MAX(BE719*DCF!M$10,0)-MAX(BE719-BD719,0)/Inputs!$B$10)*DCF!M$6</f>
        <v>8655.5811096270427</v>
      </c>
      <c r="CM719" s="15">
        <f ca="1">(BF719*DCF!C$28-DCF!C$5*MAX(BF719*DCF!C$28,0)-MAX(BF719-Inputs!$B$13,0)/Inputs!$B$17)*DCF!C$6</f>
        <v>4108.4681206094847</v>
      </c>
      <c r="CN719" s="15">
        <f ca="1">(BG719*DCF!D$28-DCF!D$5*MAX(BG719*DCF!D$28,0)-MAX(BG719-BF719,0)/Inputs!$B$17)*DCF!D$6</f>
        <v>5958.9538861593219</v>
      </c>
      <c r="CO719" s="15">
        <f ca="1">(BH719*DCF!E$28-DCF!E$5*MAX(BH719*DCF!E$28,0)-MAX(BH719-BG719,0)/Inputs!$B$17)*DCF!E$6</f>
        <v>7171.8444368285536</v>
      </c>
      <c r="CP719" s="15">
        <f ca="1">(BI719*DCF!F$28-DCF!F$5*MAX(BI719*DCF!F$28,0)-MAX(BI719-BH719,0)/Inputs!$B$17)*DCF!F$6</f>
        <v>9502.1794465891599</v>
      </c>
      <c r="CQ719" s="15">
        <f ca="1">(BJ719*DCF!G$28-DCF!G$5*MAX(BJ719*DCF!G$28,0)-MAX(BJ719-BI719,0)/Inputs!$B$17)*DCF!G$6</f>
        <v>10133.501046732114</v>
      </c>
      <c r="CR719" s="15">
        <f ca="1">(BK719*DCF!H$28-DCF!H$5*MAX(BK719*DCF!H$28,0)-MAX(BK719-BJ719,0)/Inputs!$B$17)*DCF!H$6</f>
        <v>12022.409575508404</v>
      </c>
      <c r="CS719" s="15">
        <f ca="1">(BL719*DCF!I$28-DCF!I$5*MAX(BL719*DCF!I$28,0)-MAX(BL719-BK719,0)/Inputs!$B$17)*DCF!I$6</f>
        <v>13211.55465453173</v>
      </c>
      <c r="CT719" s="15">
        <f ca="1">(BM719*DCF!J$28-DCF!J$5*MAX(BM719*DCF!J$28,0)-MAX(BM719-BL719,0)/Inputs!$B$17)*DCF!J$6</f>
        <v>15183.471782243751</v>
      </c>
      <c r="CU719" s="15">
        <f ca="1">(BN719*DCF!K$28-DCF!K$5*MAX(BN719*DCF!K$28,0)-MAX(BN719-BM719,0)/Inputs!$B$17)*DCF!K$6</f>
        <v>18155.0112230663</v>
      </c>
      <c r="CV719" s="15">
        <f ca="1">(BO719*DCF!L$28-DCF!L$5*MAX(BO719*DCF!L$28,0)-MAX(BO719-BN719,0)/Inputs!$B$17)*DCF!L$6</f>
        <v>21593.685756732226</v>
      </c>
      <c r="CW719" s="15">
        <f ca="1">(BP719*DCF!M$28-DCF!M$5*MAX(BP719*DCF!M$28,0)-MAX(BP719-BO719,0)/Inputs!$B$17)*DCF!M$6</f>
        <v>25752.39293557647</v>
      </c>
      <c r="CX719" s="15">
        <f ca="1">(BQ719*DCF!C$46-DCF!C$5*MAX(BQ719*DCF!C$46,0)-MAX(BQ719-Inputs!$B$20,0)/Inputs!$B$24)*DCF!C$6</f>
        <v>-871.68533428329181</v>
      </c>
      <c r="CY719" s="15">
        <f ca="1">(BR719*DCF!D$46-DCF!D$5*MAX(BR719*DCF!D$46,0)-MAX(BR719-BQ719,0)/Inputs!$B$24)*DCF!D$6</f>
        <v>-756.79996609897125</v>
      </c>
      <c r="CZ719" s="15">
        <f ca="1">(BS719*DCF!E$46-DCF!E$5*MAX(BS719*DCF!E$46,0)-MAX(BS719-BR719,0)/Inputs!$B$24)*DCF!E$6</f>
        <v>-1611.1042248276203</v>
      </c>
      <c r="DA719" s="15">
        <f ca="1">(BT719*DCF!F$46-DCF!F$5*MAX(BT719*DCF!F$46,0)-MAX(BT719-BS719,0)/Inputs!$B$24)*DCF!F$6</f>
        <v>-1422.948286007977</v>
      </c>
      <c r="DB719" s="15">
        <f ca="1">(BU719*DCF!G$46-DCF!G$5*MAX(BU719*DCF!G$46,0)-MAX(BU719-BT719,0)/Inputs!$B$24)*DCF!G$6</f>
        <v>-2362.5000992161313</v>
      </c>
      <c r="DC719" s="15">
        <f ca="1">(BV719*DCF!H$46-DCF!H$5*MAX(BV719*DCF!H$46,0)-MAX(BV719-BU719,0)/Inputs!$B$24)*DCF!H$6</f>
        <v>-1586.4696443478942</v>
      </c>
      <c r="DD719" s="15">
        <f ca="1">(BW719*DCF!I$46-DCF!I$5*MAX(BW719*DCF!I$46,0)-MAX(BW719-BV719,0)/Inputs!$B$24)*DCF!I$6</f>
        <v>-2663.7281913978541</v>
      </c>
      <c r="DE719" s="15">
        <f ca="1">(BX719*DCF!J$46-DCF!J$5*MAX(BX719*DCF!J$46,0)-MAX(BX719-BW719,0)/Inputs!$B$24)*DCF!J$6</f>
        <v>-3215.2404555250896</v>
      </c>
      <c r="DF719" s="15">
        <f ca="1">(BY719*DCF!K$46-DCF!K$5*MAX(BY719*DCF!K$46,0)-MAX(BY719-BX719,0)/Inputs!$B$24)*DCF!K$6</f>
        <v>-4654.4347205672802</v>
      </c>
      <c r="DG719" s="15">
        <f ca="1">(BZ719*DCF!L$46-DCF!L$5*MAX(BZ719*DCF!L$46,0)-MAX(BZ719-BY719,0)/Inputs!$B$24)*DCF!L$6</f>
        <v>2768.5283977084864</v>
      </c>
      <c r="DH719" s="15">
        <f ca="1">(CA719*DCF!M$46-DCF!M$5*MAX(CA719*DCF!M$46,0)-MAX(CA719-BZ719,0)/Inputs!$B$24)*DCF!M$6</f>
        <v>833.09323390836335</v>
      </c>
      <c r="DI719" s="15">
        <f ca="1">SUM(CB719:CL719)+BE719*DCF!M$10*(1+Inputs!$B$30)*(1-Inputs!$B$33)*(1-Inputs!$B$30/Inputs!$B$31)/(Inputs!$B$29-Inputs!$B$30)*DCF!M$6</f>
        <v>255794.1127723144</v>
      </c>
      <c r="DJ719" s="15">
        <f ca="1">SUM(CM719:CW719)+BP719*DCF!M$28*(1+Inputs!$B$30)*(1-Inputs!$B$33)*(1-Inputs!$B$30/Inputs!$B$31)/(Inputs!$B$29-Inputs!$B$30)*DCF!M$6</f>
        <v>730429.07466018153</v>
      </c>
      <c r="DK719" s="15">
        <f ca="1">SUM(CX719:DH719)+CA719*DCF!M$46*(1+Inputs!$B$30)*(1-Inputs!$B$33)*(1-Inputs!$B$30/Inputs!$B$31)/(Inputs!$B$29-Inputs!$B$30)*DCF!M$6</f>
        <v>255757.80776358859</v>
      </c>
      <c r="DM719" s="15">
        <f ca="1">DI719+DJ719+DK719+Inputs!$B$34+Inputs!$B$36-Inputs!$B$35</f>
        <v>1318831.9951960845</v>
      </c>
    </row>
    <row r="720" spans="1:117" x14ac:dyDescent="0.75">
      <c r="A720" s="11">
        <v>707</v>
      </c>
      <c r="C720" s="24">
        <f t="shared" ca="1" si="400"/>
        <v>0.41221038599758347</v>
      </c>
      <c r="D720" s="24">
        <f t="shared" ca="1" si="400"/>
        <v>1.981043810999525</v>
      </c>
      <c r="E720" s="24">
        <f t="shared" ca="1" si="400"/>
        <v>-1.1250821977021648</v>
      </c>
      <c r="F720" s="24">
        <f t="shared" ca="1" si="400"/>
        <v>1.3890227089230724</v>
      </c>
      <c r="G720" s="24">
        <f t="shared" ca="1" si="400"/>
        <v>-0.38288811982677834</v>
      </c>
      <c r="H720" s="24">
        <f t="shared" ca="1" si="400"/>
        <v>0.8266955404476064</v>
      </c>
      <c r="I720" s="24">
        <f t="shared" ca="1" si="400"/>
        <v>1.6076067065109423</v>
      </c>
      <c r="J720" s="24">
        <f t="shared" ca="1" si="400"/>
        <v>-0.79163881719914819</v>
      </c>
      <c r="K720" s="24">
        <f t="shared" ca="1" si="400"/>
        <v>-1.7977164748374006</v>
      </c>
      <c r="L720" s="24">
        <f t="shared" ca="1" si="400"/>
        <v>1.1670097865766393</v>
      </c>
      <c r="M720" s="24">
        <f t="shared" ca="1" si="400"/>
        <v>-0.46965788307302719</v>
      </c>
      <c r="N720" s="24">
        <f ca="1">SQRT(Inputs!$B$38)*C720+SQRT(1-Inputs!$B$38)*_xlfn.NORM.S.INV(RAND())</f>
        <v>-1.3475965251332662</v>
      </c>
      <c r="O720" s="24">
        <f ca="1">SQRT(Inputs!$B$38)*D720+SQRT(1-Inputs!$B$38)*_xlfn.NORM.S.INV(RAND())</f>
        <v>1.220332971442055</v>
      </c>
      <c r="P720" s="24">
        <f ca="1">SQRT(Inputs!$B$38)*E720+SQRT(1-Inputs!$B$38)*_xlfn.NORM.S.INV(RAND())</f>
        <v>-0.21205528069583141</v>
      </c>
      <c r="Q720" s="24">
        <f ca="1">SQRT(Inputs!$B$38)*F720+SQRT(1-Inputs!$B$38)*_xlfn.NORM.S.INV(RAND())</f>
        <v>1.4988077353226759</v>
      </c>
      <c r="R720" s="24">
        <f ca="1">SQRT(Inputs!$B$38)*G720+SQRT(1-Inputs!$B$38)*_xlfn.NORM.S.INV(RAND())</f>
        <v>0.16637385535893945</v>
      </c>
      <c r="S720" s="24">
        <f ca="1">SQRT(Inputs!$B$38)*H720+SQRT(1-Inputs!$B$38)*_xlfn.NORM.S.INV(RAND())</f>
        <v>-3.8318191649052979E-2</v>
      </c>
      <c r="T720" s="24">
        <f ca="1">SQRT(Inputs!$B$38)*I720+SQRT(1-Inputs!$B$38)*_xlfn.NORM.S.INV(RAND())</f>
        <v>1.0756906716423644</v>
      </c>
      <c r="U720" s="24">
        <f ca="1">SQRT(Inputs!$B$38)*J720+SQRT(1-Inputs!$B$38)*_xlfn.NORM.S.INV(RAND())</f>
        <v>0.58550613748365787</v>
      </c>
      <c r="V720" s="24">
        <f ca="1">SQRT(Inputs!$B$38)*K720+SQRT(1-Inputs!$B$38)*_xlfn.NORM.S.INV(RAND())</f>
        <v>-1.3987962754024565</v>
      </c>
      <c r="W720" s="24">
        <f ca="1">SQRT(Inputs!$B$38)*L720+SQRT(1-Inputs!$B$38)*_xlfn.NORM.S.INV(RAND())</f>
        <v>1.7101899826789544</v>
      </c>
      <c r="X720" s="24">
        <f ca="1">SQRT(Inputs!$B$38)*M720+SQRT(1-Inputs!$B$38)*_xlfn.NORM.S.INV(RAND())</f>
        <v>-9.1939711995202761E-2</v>
      </c>
      <c r="Y720" s="24">
        <f ca="1">SQRT(Inputs!$B$38)*C720+SQRT(1-Inputs!$B$38)*_xlfn.NORM.S.INV(RAND())</f>
        <v>1.0009268538491072</v>
      </c>
      <c r="Z720" s="24">
        <f ca="1">SQRT(Inputs!$B$38)*D720+SQRT(1-Inputs!$B$38)*_xlfn.NORM.S.INV(RAND())</f>
        <v>-0.37523678058551657</v>
      </c>
      <c r="AA720" s="24">
        <f ca="1">SQRT(Inputs!$B$38)*E720+SQRT(1-Inputs!$B$38)*_xlfn.NORM.S.INV(RAND())</f>
        <v>-1.3537423232168151</v>
      </c>
      <c r="AB720" s="24">
        <f ca="1">SQRT(Inputs!$B$38)*F720+SQRT(1-Inputs!$B$38)*_xlfn.NORM.S.INV(RAND())</f>
        <v>1.2476149381082737</v>
      </c>
      <c r="AC720" s="24">
        <f ca="1">SQRT(Inputs!$B$38)*G720+SQRT(1-Inputs!$B$38)*_xlfn.NORM.S.INV(RAND())</f>
        <v>2.3569661277136555</v>
      </c>
      <c r="AD720" s="24">
        <f ca="1">SQRT(Inputs!$B$38)*H720+SQRT(1-Inputs!$B$38)*_xlfn.NORM.S.INV(RAND())</f>
        <v>1.1857127093442497</v>
      </c>
      <c r="AE720" s="24">
        <f ca="1">SQRT(Inputs!$B$38)*I720+SQRT(1-Inputs!$B$38)*_xlfn.NORM.S.INV(RAND())</f>
        <v>1.0502790534434239</v>
      </c>
      <c r="AF720" s="24">
        <f ca="1">SQRT(Inputs!$B$38)*J720+SQRT(1-Inputs!$B$38)*_xlfn.NORM.S.INV(RAND())</f>
        <v>-0.84515273939230617</v>
      </c>
      <c r="AG720" s="24">
        <f ca="1">SQRT(Inputs!$B$38)*K720+SQRT(1-Inputs!$B$38)*_xlfn.NORM.S.INV(RAND())</f>
        <v>1.0818997600784086E-2</v>
      </c>
      <c r="AH720" s="24">
        <f ca="1">SQRT(Inputs!$B$38)*L720+SQRT(1-Inputs!$B$38)*_xlfn.NORM.S.INV(RAND())</f>
        <v>-1.2043435622583343</v>
      </c>
      <c r="AI720" s="24">
        <f ca="1">SQRT(Inputs!$B$38)*M720+SQRT(1-Inputs!$B$38)*_xlfn.NORM.S.INV(RAND())</f>
        <v>-1.0095380567754382</v>
      </c>
      <c r="AJ720" s="24">
        <f ca="1">SQRT(Inputs!$B$38)*C720+SQRT(1-Inputs!$B$38)*_xlfn.NORM.S.INV(RAND())</f>
        <v>-5.9867664348101618E-2</v>
      </c>
      <c r="AK720" s="24">
        <f ca="1">SQRT(Inputs!$B$38)*D720+SQRT(1-Inputs!$B$38)*_xlfn.NORM.S.INV(RAND())</f>
        <v>0.2687817645345516</v>
      </c>
      <c r="AL720" s="24">
        <f ca="1">SQRT(Inputs!$B$38)*E720+SQRT(1-Inputs!$B$38)*_xlfn.NORM.S.INV(RAND())</f>
        <v>-2.6113566901713781</v>
      </c>
      <c r="AM720" s="24">
        <f ca="1">SQRT(Inputs!$B$38)*F720+SQRT(1-Inputs!$B$38)*_xlfn.NORM.S.INV(RAND())</f>
        <v>0.71621741593621513</v>
      </c>
      <c r="AN720" s="24">
        <f ca="1">SQRT(Inputs!$B$38)*G720+SQRT(1-Inputs!$B$38)*_xlfn.NORM.S.INV(RAND())</f>
        <v>-0.14567001414978087</v>
      </c>
      <c r="AO720" s="24">
        <f ca="1">SQRT(Inputs!$B$38)*H720+SQRT(1-Inputs!$B$38)*_xlfn.NORM.S.INV(RAND())</f>
        <v>1.1139110327970929</v>
      </c>
      <c r="AP720" s="24">
        <f ca="1">SQRT(Inputs!$B$38)*I720+SQRT(1-Inputs!$B$38)*_xlfn.NORM.S.INV(RAND())</f>
        <v>2.11392006093023E-2</v>
      </c>
      <c r="AQ720" s="24">
        <f ca="1">SQRT(Inputs!$B$38)*J720+SQRT(1-Inputs!$B$38)*_xlfn.NORM.S.INV(RAND())</f>
        <v>0.17236717821660147</v>
      </c>
      <c r="AR720" s="24">
        <f ca="1">SQRT(Inputs!$B$38)*K720+SQRT(1-Inputs!$B$38)*_xlfn.NORM.S.INV(RAND())</f>
        <v>-1.0708798628837699</v>
      </c>
      <c r="AS720" s="24">
        <f ca="1">SQRT(Inputs!$B$38)*L720+SQRT(1-Inputs!$B$38)*_xlfn.NORM.S.INV(RAND())</f>
        <v>-8.9555700482312872E-2</v>
      </c>
      <c r="AT720" s="24">
        <f ca="1">SQRT(Inputs!$B$38)*M720+SQRT(1-Inputs!$B$38)*_xlfn.NORM.S.INV(RAND())</f>
        <v>-2.0910497968015243</v>
      </c>
      <c r="AU720" s="15">
        <f ca="1">Inputs!$B$6*EXP($B$8-0.5*C$5^2+C$5*N720)</f>
        <v>3989.7059977342124</v>
      </c>
      <c r="AV720" s="15">
        <f t="shared" ca="1" si="401"/>
        <v>5810.8591155641088</v>
      </c>
      <c r="AW720" s="15">
        <f t="shared" ca="1" si="402"/>
        <v>6885.5277973849697</v>
      </c>
      <c r="AX720" s="15">
        <f t="shared" ca="1" si="403"/>
        <v>10137.689908845481</v>
      </c>
      <c r="AY720" s="15">
        <f t="shared" ca="1" si="404"/>
        <v>12632.375318165803</v>
      </c>
      <c r="AZ720" s="15">
        <f t="shared" ca="1" si="405"/>
        <v>15384.682240780334</v>
      </c>
      <c r="BA720" s="15">
        <f t="shared" ca="1" si="406"/>
        <v>21070.397111306112</v>
      </c>
      <c r="BB720" s="15">
        <f t="shared" ca="1" si="407"/>
        <v>27355.123297556293</v>
      </c>
      <c r="BC720" s="15">
        <f t="shared" ca="1" si="408"/>
        <v>29271.409750704774</v>
      </c>
      <c r="BD720" s="15">
        <f t="shared" ca="1" si="409"/>
        <v>42080.699567977237</v>
      </c>
      <c r="BE720" s="15">
        <f t="shared" ca="1" si="410"/>
        <v>51134.507870949972</v>
      </c>
      <c r="BF720" s="15">
        <f ca="1">Inputs!$B$13*EXP($B$9-0.5*C$6^2+C$6*Y720)</f>
        <v>16866.769579994234</v>
      </c>
      <c r="BG720" s="15">
        <f t="shared" ca="1" si="411"/>
        <v>19210.402427838959</v>
      </c>
      <c r="BH720" s="15">
        <f t="shared" ca="1" si="412"/>
        <v>18751.281226565861</v>
      </c>
      <c r="BI720" s="15">
        <f t="shared" ca="1" si="413"/>
        <v>27814.052776413548</v>
      </c>
      <c r="BJ720" s="15">
        <f t="shared" ca="1" si="414"/>
        <v>47894.047698248709</v>
      </c>
      <c r="BK720" s="15">
        <f t="shared" ca="1" si="415"/>
        <v>69078.480097895372</v>
      </c>
      <c r="BL720" s="15">
        <f t="shared" ca="1" si="416"/>
        <v>97226.791590447159</v>
      </c>
      <c r="BM720" s="15">
        <f t="shared" ca="1" si="417"/>
        <v>107601.16248157161</v>
      </c>
      <c r="BN720" s="15">
        <f t="shared" ca="1" si="418"/>
        <v>132507.64072560173</v>
      </c>
      <c r="BO720" s="15">
        <f t="shared" ca="1" si="419"/>
        <v>141738.51379019325</v>
      </c>
      <c r="BP720" s="15">
        <f t="shared" ca="1" si="420"/>
        <v>155598.89941310068</v>
      </c>
      <c r="BQ720" s="15">
        <f ca="1">Inputs!$B$20*EXP($B$10-0.5*C$7^2+C$7*AJ720)</f>
        <v>4199.3904447880141</v>
      </c>
      <c r="BR720" s="15">
        <f t="shared" ca="1" si="421"/>
        <v>6205.7769041585125</v>
      </c>
      <c r="BS720" s="15">
        <f t="shared" ca="1" si="422"/>
        <v>4014.2826902419229</v>
      </c>
      <c r="BT720" s="15">
        <f t="shared" ca="1" si="423"/>
        <v>6678.8548405329648</v>
      </c>
      <c r="BU720" s="15">
        <f t="shared" ca="1" si="424"/>
        <v>8935.5181016272491</v>
      </c>
      <c r="BV720" s="15">
        <f t="shared" ca="1" si="425"/>
        <v>15978.227396320119</v>
      </c>
      <c r="BW720" s="15">
        <f t="shared" ca="1" si="426"/>
        <v>22396.696120062479</v>
      </c>
      <c r="BX720" s="15">
        <f t="shared" ca="1" si="427"/>
        <v>32426.750842731075</v>
      </c>
      <c r="BY720" s="15">
        <f t="shared" ca="1" si="428"/>
        <v>37018.041764925372</v>
      </c>
      <c r="BZ720" s="15">
        <f t="shared" ca="1" si="429"/>
        <v>51093.365545994064</v>
      </c>
      <c r="CA720" s="15">
        <f t="shared" ca="1" si="430"/>
        <v>49496.141702457047</v>
      </c>
      <c r="CB720" s="15">
        <f ca="1">(AU720*DCF!C$10-DCF!C$5*MAX(AU720*DCF!C$10,0)-MAX(AU720-Inputs!$B$6,0)/Inputs!$B$10)*DCF!C$6</f>
        <v>1024.5928692671505</v>
      </c>
      <c r="CC720" s="15">
        <f ca="1">(AV720*DCF!D$10-DCF!D$5*MAX(AV720*DCF!D$10,0)-MAX(AV720-AU720,0)/Inputs!$B$10)*DCF!D$6</f>
        <v>972.31701732067586</v>
      </c>
      <c r="CD720" s="15">
        <f ca="1">(AW720*DCF!E$10-DCF!E$5*MAX(AW720*DCF!E$10,0)-MAX(AW720-AV720,0)/Inputs!$B$10)*DCF!E$6</f>
        <v>1347.6988690598175</v>
      </c>
      <c r="CE720" s="15">
        <f ca="1">(AX720*DCF!F$10-DCF!F$5*MAX(AX720*DCF!F$10,0)-MAX(AX720-AW720,0)/Inputs!$B$10)*DCF!F$6</f>
        <v>1536.3472459947634</v>
      </c>
      <c r="CF720" s="15">
        <f ca="1">(AY720*DCF!G$10-DCF!G$5*MAX(AY720*DCF!G$10,0)-MAX(AY720-AX720,0)/Inputs!$B$10)*DCF!G$6</f>
        <v>2123.2510492564265</v>
      </c>
      <c r="CG720" s="15">
        <f ca="1">(AZ720*DCF!H$10-DCF!H$5*MAX(AZ720*DCF!H$10,0)-MAX(AZ720-AY720,0)/Inputs!$B$10)*DCF!H$6</f>
        <v>2498.225656466142</v>
      </c>
      <c r="CH720" s="15">
        <f ca="1">(BA720*DCF!I$10-DCF!I$5*MAX(BA720*DCF!I$10,0)-MAX(BA720-AZ720,0)/Inputs!$B$10)*DCF!I$6</f>
        <v>2916.1364535995576</v>
      </c>
      <c r="CI720" s="15">
        <f ca="1">(BB720*DCF!J$10-DCF!J$5*MAX(BB720*DCF!J$10,0)-MAX(BB720-BA720,0)/Inputs!$B$10)*DCF!J$6</f>
        <v>3741.8559410678281</v>
      </c>
      <c r="CJ720" s="15">
        <f ca="1">(BC720*DCF!K$10-DCF!K$5*MAX(BC720*DCF!K$10,0)-MAX(BC720-BB720,0)/Inputs!$B$10)*DCF!K$6</f>
        <v>4443.9759361189499</v>
      </c>
      <c r="CK720" s="15">
        <f ca="1">(BD720*DCF!L$10-DCF!L$5*MAX(BD720*DCF!L$10,0)-MAX(BD720-BC720,0)/Inputs!$B$10)*DCF!L$6</f>
        <v>4690.1211262005245</v>
      </c>
      <c r="CL720" s="15">
        <f ca="1">(BE720*DCF!M$10-DCF!M$5*MAX(BE720*DCF!M$10,0)-MAX(BE720-BD720,0)/Inputs!$B$10)*DCF!M$6</f>
        <v>6134.166295804569</v>
      </c>
      <c r="CM720" s="15">
        <f ca="1">(BF720*DCF!C$28-DCF!C$5*MAX(BF720*DCF!C$28,0)-MAX(BF720-Inputs!$B$13,0)/Inputs!$B$17)*DCF!C$6</f>
        <v>3882.091761612764</v>
      </c>
      <c r="CN720" s="15">
        <f ca="1">(BG720*DCF!D$28-DCF!D$5*MAX(BG720*DCF!D$28,0)-MAX(BG720-BF720,0)/Inputs!$B$17)*DCF!D$6</f>
        <v>5157.9022389492175</v>
      </c>
      <c r="CO720" s="15">
        <f ca="1">(BH720*DCF!E$28-DCF!E$5*MAX(BH720*DCF!E$28,0)-MAX(BH720-BG720,0)/Inputs!$B$17)*DCF!E$6</f>
        <v>5310.6967369920822</v>
      </c>
      <c r="CP720" s="15">
        <f ca="1">(BI720*DCF!F$28-DCF!F$5*MAX(BI720*DCF!F$28,0)-MAX(BI720-BH720,0)/Inputs!$B$17)*DCF!F$6</f>
        <v>5900.7618739756326</v>
      </c>
      <c r="CQ720" s="15">
        <f ca="1">(BJ720*DCF!G$28-DCF!G$5*MAX(BJ720*DCF!G$28,0)-MAX(BJ720-BI720,0)/Inputs!$B$17)*DCF!G$6</f>
        <v>9049.217266679525</v>
      </c>
      <c r="CR720" s="15">
        <f ca="1">(BK720*DCF!H$28-DCF!H$5*MAX(BK720*DCF!H$28,0)-MAX(BK720-BJ720,0)/Inputs!$B$17)*DCF!H$6</f>
        <v>13792.403967794276</v>
      </c>
      <c r="CS720" s="15">
        <f ca="1">(BL720*DCF!I$28-DCF!I$5*MAX(BL720*DCF!I$28,0)-MAX(BL720-BK720,0)/Inputs!$B$17)*DCF!I$6</f>
        <v>18823.029681403445</v>
      </c>
      <c r="CT720" s="15">
        <f ca="1">(BM720*DCF!J$28-DCF!J$5*MAX(BM720*DCF!J$28,0)-MAX(BM720-BL720,0)/Inputs!$B$17)*DCF!J$6</f>
        <v>22628.43506330622</v>
      </c>
      <c r="CU720" s="15">
        <f ca="1">(BN720*DCF!K$28-DCF!K$5*MAX(BN720*DCF!K$28,0)-MAX(BN720-BM720,0)/Inputs!$B$17)*DCF!K$6</f>
        <v>24932.680133338657</v>
      </c>
      <c r="CV720" s="15">
        <f ca="1">(BO720*DCF!L$28-DCF!L$5*MAX(BO720*DCF!L$28,0)-MAX(BO720-BN720,0)/Inputs!$B$17)*DCF!L$6</f>
        <v>27235.319895018773</v>
      </c>
      <c r="CW720" s="15">
        <f ca="1">(BP720*DCF!M$28-DCF!M$5*MAX(BP720*DCF!M$28,0)-MAX(BP720-BO720,0)/Inputs!$B$17)*DCF!M$6</f>
        <v>27827.223209485412</v>
      </c>
      <c r="CX720" s="15">
        <f ca="1">(BQ720*DCF!C$46-DCF!C$5*MAX(BQ720*DCF!C$46,0)-MAX(BQ720-Inputs!$B$20,0)/Inputs!$B$24)*DCF!C$6</f>
        <v>-1430.9864513542823</v>
      </c>
      <c r="CY720" s="15">
        <f ca="1">(BR720*DCF!D$46-DCF!D$5*MAX(BR720*DCF!D$46,0)-MAX(BR720-BQ720,0)/Inputs!$B$24)*DCF!D$6</f>
        <v>-1915.2898446453512</v>
      </c>
      <c r="CZ720" s="15">
        <f ca="1">(BS720*DCF!E$46-DCF!E$5*MAX(BS720*DCF!E$46,0)-MAX(BS720-BR720,0)/Inputs!$B$24)*DCF!E$6</f>
        <v>-474.69591751165581</v>
      </c>
      <c r="DA720" s="15">
        <f ca="1">(BT720*DCF!F$46-DCF!F$5*MAX(BT720*DCF!F$46,0)-MAX(BT720-BS720,0)/Inputs!$B$24)*DCF!F$6</f>
        <v>-1456.6513899013191</v>
      </c>
      <c r="DB720" s="15">
        <f ca="1">(BU720*DCF!G$46-DCF!G$5*MAX(BU720*DCF!G$46,0)-MAX(BU720-BT720,0)/Inputs!$B$24)*DCF!G$6</f>
        <v>-1059.6701093208096</v>
      </c>
      <c r="DC720" s="15">
        <f ca="1">(BV720*DCF!H$46-DCF!H$5*MAX(BV720*DCF!H$46,0)-MAX(BV720-BU720,0)/Inputs!$B$24)*DCF!H$6</f>
        <v>-2188.4787619300273</v>
      </c>
      <c r="DD720" s="15">
        <f ca="1">(BW720*DCF!I$46-DCF!I$5*MAX(BW720*DCF!I$46,0)-MAX(BW720-BV720,0)/Inputs!$B$24)*DCF!I$6</f>
        <v>-1325.2336914027017</v>
      </c>
      <c r="DE720" s="15">
        <f ca="1">(BX720*DCF!J$46-DCF!J$5*MAX(BX720*DCF!J$46,0)-MAX(BX720-BW720,0)/Inputs!$B$24)*DCF!J$6</f>
        <v>-1299.5941437500671</v>
      </c>
      <c r="DF720" s="15">
        <f ca="1">(BY720*DCF!K$46-DCF!K$5*MAX(BY720*DCF!K$46,0)-MAX(BY720-BX720,0)/Inputs!$B$24)*DCF!K$6</f>
        <v>989.84998139922186</v>
      </c>
      <c r="DG720" s="15">
        <f ca="1">(BZ720*DCF!L$46-DCF!L$5*MAX(BZ720*DCF!L$46,0)-MAX(BZ720-BY720,0)/Inputs!$B$24)*DCF!L$6</f>
        <v>346.5557148487672</v>
      </c>
      <c r="DH720" s="15">
        <f ca="1">(CA720*DCF!M$46-DCF!M$5*MAX(CA720*DCF!M$46,0)-MAX(CA720-BZ720,0)/Inputs!$B$24)*DCF!M$6</f>
        <v>3880.3032108982516</v>
      </c>
      <c r="DI720" s="15">
        <f ca="1">SUM(CB720:CL720)+BE720*DCF!M$10*(1+Inputs!$B$30)*(1-Inputs!$B$33)*(1-Inputs!$B$30/Inputs!$B$31)/(Inputs!$B$29-Inputs!$B$30)*DCF!M$6</f>
        <v>173736.70004887495</v>
      </c>
      <c r="DJ720" s="15">
        <f ca="1">SUM(CM720:CW720)+BP720*DCF!M$28*(1+Inputs!$B$30)*(1-Inputs!$B$33)*(1-Inputs!$B$30/Inputs!$B$31)/(Inputs!$B$29-Inputs!$B$30)*DCF!M$6</f>
        <v>741918.1546940133</v>
      </c>
      <c r="DK720" s="15">
        <f ca="1">SUM(CX720:DH720)+CA720*DCF!M$46*(1+Inputs!$B$30)*(1-Inputs!$B$33)*(1-Inputs!$B$30/Inputs!$B$31)/(Inputs!$B$29-Inputs!$B$30)*DCF!M$6</f>
        <v>70593.006862137277</v>
      </c>
      <c r="DM720" s="15">
        <f ca="1">DI720+DJ720+DK720+Inputs!$B$34+Inputs!$B$36-Inputs!$B$35</f>
        <v>1063098.8616050254</v>
      </c>
    </row>
    <row r="721" spans="1:117" x14ac:dyDescent="0.75">
      <c r="A721" s="11">
        <v>708</v>
      </c>
      <c r="C721" s="24">
        <f t="shared" ca="1" si="400"/>
        <v>0.39725379876025146</v>
      </c>
      <c r="D721" s="24">
        <f t="shared" ca="1" si="400"/>
        <v>0.5703530718626354</v>
      </c>
      <c r="E721" s="24">
        <f t="shared" ca="1" si="400"/>
        <v>-0.56613864356933885</v>
      </c>
      <c r="F721" s="24">
        <f t="shared" ca="1" si="400"/>
        <v>1.5408041253682485</v>
      </c>
      <c r="G721" s="24">
        <f t="shared" ca="1" si="400"/>
        <v>-1.2222217198700593</v>
      </c>
      <c r="H721" s="24">
        <f t="shared" ca="1" si="400"/>
        <v>1.322232603218886</v>
      </c>
      <c r="I721" s="24">
        <f t="shared" ca="1" si="400"/>
        <v>-0.11885778318370777</v>
      </c>
      <c r="J721" s="24">
        <f t="shared" ca="1" si="400"/>
        <v>0.82802530239580263</v>
      </c>
      <c r="K721" s="24">
        <f t="shared" ca="1" si="400"/>
        <v>0.85004257558309415</v>
      </c>
      <c r="L721" s="24">
        <f t="shared" ca="1" si="400"/>
        <v>-0.50989286338067241</v>
      </c>
      <c r="M721" s="24">
        <f t="shared" ca="1" si="400"/>
        <v>0.74978701850642449</v>
      </c>
      <c r="N721" s="24">
        <f ca="1">SQRT(Inputs!$B$38)*C721+SQRT(1-Inputs!$B$38)*_xlfn.NORM.S.INV(RAND())</f>
        <v>-0.39092369317902853</v>
      </c>
      <c r="O721" s="24">
        <f ca="1">SQRT(Inputs!$B$38)*D721+SQRT(1-Inputs!$B$38)*_xlfn.NORM.S.INV(RAND())</f>
        <v>-0.63018356926137353</v>
      </c>
      <c r="P721" s="24">
        <f ca="1">SQRT(Inputs!$B$38)*E721+SQRT(1-Inputs!$B$38)*_xlfn.NORM.S.INV(RAND())</f>
        <v>-0.47853040132498603</v>
      </c>
      <c r="Q721" s="24">
        <f ca="1">SQRT(Inputs!$B$38)*F721+SQRT(1-Inputs!$B$38)*_xlfn.NORM.S.INV(RAND())</f>
        <v>0.92236958934925106</v>
      </c>
      <c r="R721" s="24">
        <f ca="1">SQRT(Inputs!$B$38)*G721+SQRT(1-Inputs!$B$38)*_xlfn.NORM.S.INV(RAND())</f>
        <v>-0.92580243139509777</v>
      </c>
      <c r="S721" s="24">
        <f ca="1">SQRT(Inputs!$B$38)*H721+SQRT(1-Inputs!$B$38)*_xlfn.NORM.S.INV(RAND())</f>
        <v>1.4436622023089141</v>
      </c>
      <c r="T721" s="24">
        <f ca="1">SQRT(Inputs!$B$38)*I721+SQRT(1-Inputs!$B$38)*_xlfn.NORM.S.INV(RAND())</f>
        <v>1.8097745818013695</v>
      </c>
      <c r="U721" s="24">
        <f ca="1">SQRT(Inputs!$B$38)*J721+SQRT(1-Inputs!$B$38)*_xlfn.NORM.S.INV(RAND())</f>
        <v>1.081561637659322</v>
      </c>
      <c r="V721" s="24">
        <f ca="1">SQRT(Inputs!$B$38)*K721+SQRT(1-Inputs!$B$38)*_xlfn.NORM.S.INV(RAND())</f>
        <v>0.10325671807325626</v>
      </c>
      <c r="W721" s="24">
        <f ca="1">SQRT(Inputs!$B$38)*L721+SQRT(1-Inputs!$B$38)*_xlfn.NORM.S.INV(RAND())</f>
        <v>-0.1100605656691783</v>
      </c>
      <c r="X721" s="24">
        <f ca="1">SQRT(Inputs!$B$38)*M721+SQRT(1-Inputs!$B$38)*_xlfn.NORM.S.INV(RAND())</f>
        <v>1.399006758205831</v>
      </c>
      <c r="Y721" s="24">
        <f ca="1">SQRT(Inputs!$B$38)*C721+SQRT(1-Inputs!$B$38)*_xlfn.NORM.S.INV(RAND())</f>
        <v>0.13300803043955728</v>
      </c>
      <c r="Z721" s="24">
        <f ca="1">SQRT(Inputs!$B$38)*D721+SQRT(1-Inputs!$B$38)*_xlfn.NORM.S.INV(RAND())</f>
        <v>1.9936008868130135</v>
      </c>
      <c r="AA721" s="24">
        <f ca="1">SQRT(Inputs!$B$38)*E721+SQRT(1-Inputs!$B$38)*_xlfn.NORM.S.INV(RAND())</f>
        <v>0.74503367282033794</v>
      </c>
      <c r="AB721" s="24">
        <f ca="1">SQRT(Inputs!$B$38)*F721+SQRT(1-Inputs!$B$38)*_xlfn.NORM.S.INV(RAND())</f>
        <v>1.8745156128391107</v>
      </c>
      <c r="AC721" s="24">
        <f ca="1">SQRT(Inputs!$B$38)*G721+SQRT(1-Inputs!$B$38)*_xlfn.NORM.S.INV(RAND())</f>
        <v>0.85155009423158678</v>
      </c>
      <c r="AD721" s="24">
        <f ca="1">SQRT(Inputs!$B$38)*H721+SQRT(1-Inputs!$B$38)*_xlfn.NORM.S.INV(RAND())</f>
        <v>5.0667783517897025E-2</v>
      </c>
      <c r="AE721" s="24">
        <f ca="1">SQRT(Inputs!$B$38)*I721+SQRT(1-Inputs!$B$38)*_xlfn.NORM.S.INV(RAND())</f>
        <v>0.49784512547399795</v>
      </c>
      <c r="AF721" s="24">
        <f ca="1">SQRT(Inputs!$B$38)*J721+SQRT(1-Inputs!$B$38)*_xlfn.NORM.S.INV(RAND())</f>
        <v>1.5905754602883708</v>
      </c>
      <c r="AG721" s="24">
        <f ca="1">SQRT(Inputs!$B$38)*K721+SQRT(1-Inputs!$B$38)*_xlfn.NORM.S.INV(RAND())</f>
        <v>-0.8641250900815115</v>
      </c>
      <c r="AH721" s="24">
        <f ca="1">SQRT(Inputs!$B$38)*L721+SQRT(1-Inputs!$B$38)*_xlfn.NORM.S.INV(RAND())</f>
        <v>-0.77858378560090269</v>
      </c>
      <c r="AI721" s="24">
        <f ca="1">SQRT(Inputs!$B$38)*M721+SQRT(1-Inputs!$B$38)*_xlfn.NORM.S.INV(RAND())</f>
        <v>1.4634867338796891</v>
      </c>
      <c r="AJ721" s="24">
        <f ca="1">SQRT(Inputs!$B$38)*C721+SQRT(1-Inputs!$B$38)*_xlfn.NORM.S.INV(RAND())</f>
        <v>0.71149705471539593</v>
      </c>
      <c r="AK721" s="24">
        <f ca="1">SQRT(Inputs!$B$38)*D721+SQRT(1-Inputs!$B$38)*_xlfn.NORM.S.INV(RAND())</f>
        <v>1.8148173747576082</v>
      </c>
      <c r="AL721" s="24">
        <f ca="1">SQRT(Inputs!$B$38)*E721+SQRT(1-Inputs!$B$38)*_xlfn.NORM.S.INV(RAND())</f>
        <v>-0.93355874190287635</v>
      </c>
      <c r="AM721" s="24">
        <f ca="1">SQRT(Inputs!$B$38)*F721+SQRT(1-Inputs!$B$38)*_xlfn.NORM.S.INV(RAND())</f>
        <v>1.3538872415690903</v>
      </c>
      <c r="AN721" s="24">
        <f ca="1">SQRT(Inputs!$B$38)*G721+SQRT(1-Inputs!$B$38)*_xlfn.NORM.S.INV(RAND())</f>
        <v>-0.6694544513456101</v>
      </c>
      <c r="AO721" s="24">
        <f ca="1">SQRT(Inputs!$B$38)*H721+SQRT(1-Inputs!$B$38)*_xlfn.NORM.S.INV(RAND())</f>
        <v>1.3758928921620219</v>
      </c>
      <c r="AP721" s="24">
        <f ca="1">SQRT(Inputs!$B$38)*I721+SQRT(1-Inputs!$B$38)*_xlfn.NORM.S.INV(RAND())</f>
        <v>0.3190682607389328</v>
      </c>
      <c r="AQ721" s="24">
        <f ca="1">SQRT(Inputs!$B$38)*J721+SQRT(1-Inputs!$B$38)*_xlfn.NORM.S.INV(RAND())</f>
        <v>0.7546230771385315</v>
      </c>
      <c r="AR721" s="24">
        <f ca="1">SQRT(Inputs!$B$38)*K721+SQRT(1-Inputs!$B$38)*_xlfn.NORM.S.INV(RAND())</f>
        <v>1.7765220074037167</v>
      </c>
      <c r="AS721" s="24">
        <f ca="1">SQRT(Inputs!$B$38)*L721+SQRT(1-Inputs!$B$38)*_xlfn.NORM.S.INV(RAND())</f>
        <v>2.0555965809213428E-2</v>
      </c>
      <c r="AT721" s="24">
        <f ca="1">SQRT(Inputs!$B$38)*M721+SQRT(1-Inputs!$B$38)*_xlfn.NORM.S.INV(RAND())</f>
        <v>-6.7872031203969785E-2</v>
      </c>
      <c r="AU721" s="15">
        <f ca="1">Inputs!$B$6*EXP($B$8-0.5*C$5^2+C$5*N721)</f>
        <v>4657.9578234832452</v>
      </c>
      <c r="AV721" s="15">
        <f t="shared" ca="1" si="401"/>
        <v>5168.0882635776052</v>
      </c>
      <c r="AW721" s="15">
        <f t="shared" ca="1" si="402"/>
        <v>5907.683139385259</v>
      </c>
      <c r="AX721" s="15">
        <f t="shared" ca="1" si="403"/>
        <v>8093.6192787860818</v>
      </c>
      <c r="AY721" s="15">
        <f t="shared" ca="1" si="404"/>
        <v>8877.551796361473</v>
      </c>
      <c r="AZ721" s="15">
        <f t="shared" ca="1" si="405"/>
        <v>12728.327356485202</v>
      </c>
      <c r="BA721" s="15">
        <f t="shared" ca="1" si="406"/>
        <v>18824.434425107131</v>
      </c>
      <c r="BB721" s="15">
        <f t="shared" ca="1" si="407"/>
        <v>25684.562158590201</v>
      </c>
      <c r="BC721" s="15">
        <f t="shared" ca="1" si="408"/>
        <v>31772.16379416949</v>
      </c>
      <c r="BD721" s="15">
        <f t="shared" ca="1" si="409"/>
        <v>38525.256054157056</v>
      </c>
      <c r="BE721" s="15">
        <f t="shared" ca="1" si="410"/>
        <v>53623.117949467836</v>
      </c>
      <c r="BF721" s="15">
        <f ca="1">Inputs!$B$13*EXP($B$9-0.5*C$6^2+C$6*Y721)</f>
        <v>14200.575429896908</v>
      </c>
      <c r="BG721" s="15">
        <f t="shared" ca="1" si="411"/>
        <v>24799.371619230034</v>
      </c>
      <c r="BH721" s="15">
        <f t="shared" ca="1" si="412"/>
        <v>34285.618956003811</v>
      </c>
      <c r="BI721" s="15">
        <f t="shared" ca="1" si="413"/>
        <v>56008.167222811535</v>
      </c>
      <c r="BJ721" s="15">
        <f t="shared" ca="1" si="414"/>
        <v>77629.56678670313</v>
      </c>
      <c r="BK721" s="15">
        <f t="shared" ca="1" si="415"/>
        <v>95935.071236284013</v>
      </c>
      <c r="BL721" s="15">
        <f t="shared" ca="1" si="416"/>
        <v>125698.20823316056</v>
      </c>
      <c r="BM721" s="15">
        <f t="shared" ca="1" si="417"/>
        <v>188265.5809331472</v>
      </c>
      <c r="BN721" s="15">
        <f t="shared" ca="1" si="418"/>
        <v>208765.74911549216</v>
      </c>
      <c r="BO721" s="15">
        <f t="shared" ca="1" si="419"/>
        <v>234638.68493728573</v>
      </c>
      <c r="BP721" s="15">
        <f t="shared" ca="1" si="420"/>
        <v>340879.55532509729</v>
      </c>
      <c r="BQ721" s="15">
        <f ca="1">Inputs!$B$20*EXP($B$10-0.5*C$7^2+C$7*AJ721)</f>
        <v>5520.8348773927673</v>
      </c>
      <c r="BR721" s="15">
        <f t="shared" ca="1" si="421"/>
        <v>13330.575893226407</v>
      </c>
      <c r="BS721" s="15">
        <f t="shared" ca="1" si="422"/>
        <v>13961.546116625701</v>
      </c>
      <c r="BT721" s="15">
        <f t="shared" ca="1" si="423"/>
        <v>27458.508040637775</v>
      </c>
      <c r="BU721" s="15">
        <f t="shared" ca="1" si="424"/>
        <v>32363.252934175856</v>
      </c>
      <c r="BV721" s="15">
        <f t="shared" ca="1" si="425"/>
        <v>61389.611037903742</v>
      </c>
      <c r="BW721" s="15">
        <f t="shared" ca="1" si="426"/>
        <v>91650.600328092827</v>
      </c>
      <c r="BX721" s="15">
        <f t="shared" ca="1" si="427"/>
        <v>149124.42745753925</v>
      </c>
      <c r="BY721" s="15">
        <f t="shared" ca="1" si="428"/>
        <v>293530.36615320889</v>
      </c>
      <c r="BZ721" s="15">
        <f t="shared" ca="1" si="429"/>
        <v>413423.54137966194</v>
      </c>
      <c r="CA721" s="15">
        <f t="shared" ca="1" si="430"/>
        <v>573772.48085871304</v>
      </c>
      <c r="CB721" s="15">
        <f ca="1">(AU721*DCF!C$10-DCF!C$5*MAX(AU721*DCF!C$10,0)-MAX(AU721-Inputs!$B$6,0)/Inputs!$B$10)*DCF!C$6</f>
        <v>1045.2438856106494</v>
      </c>
      <c r="CC721" s="15">
        <f ca="1">(AV721*DCF!D$10-DCF!D$5*MAX(AV721*DCF!D$10,0)-MAX(AV721-AU721,0)/Inputs!$B$10)*DCF!D$6</f>
        <v>1135.3045448433957</v>
      </c>
      <c r="CD721" s="15">
        <f ca="1">(AW721*DCF!E$10-DCF!E$5*MAX(AW721*DCF!E$10,0)-MAX(AW721-AV721,0)/Inputs!$B$10)*DCF!E$6</f>
        <v>1197.4026005870908</v>
      </c>
      <c r="CE721" s="15">
        <f ca="1">(AX721*DCF!F$10-DCF!F$5*MAX(AX721*DCF!F$10,0)-MAX(AX721-AW721,0)/Inputs!$B$10)*DCF!F$6</f>
        <v>1311.9850749973655</v>
      </c>
      <c r="CF721" s="15">
        <f ca="1">(AY721*DCF!G$10-DCF!G$5*MAX(AY721*DCF!G$10,0)-MAX(AY721-AX721,0)/Inputs!$B$10)*DCF!G$6</f>
        <v>1678.4440497065129</v>
      </c>
      <c r="CG721" s="15">
        <f ca="1">(AZ721*DCF!H$10-DCF!H$5*MAX(AZ721*DCF!H$10,0)-MAX(AZ721-AY721,0)/Inputs!$B$10)*DCF!H$6</f>
        <v>1787.4396510808699</v>
      </c>
      <c r="CH721" s="15">
        <f ca="1">(BA721*DCF!I$10-DCF!I$5*MAX(BA721*DCF!I$10,0)-MAX(BA721-AZ721,0)/Inputs!$B$10)*DCF!I$6</f>
        <v>2438.5623044697982</v>
      </c>
      <c r="CI721" s="15">
        <f ca="1">(BB721*DCF!J$10-DCF!J$5*MAX(BB721*DCF!J$10,0)-MAX(BB721-BA721,0)/Inputs!$B$10)*DCF!J$6</f>
        <v>3367.9911507508023</v>
      </c>
      <c r="CJ721" s="15">
        <f ca="1">(BC721*DCF!K$10-DCF!K$5*MAX(BC721*DCF!K$10,0)-MAX(BC721-BB721,0)/Inputs!$B$10)*DCF!K$6</f>
        <v>4262.6365483180707</v>
      </c>
      <c r="CK721" s="15">
        <f ca="1">(BD721*DCF!L$10-DCF!L$5*MAX(BD721*DCF!L$10,0)-MAX(BD721-BC721,0)/Inputs!$B$10)*DCF!L$6</f>
        <v>4937.0570366649727</v>
      </c>
      <c r="CL721" s="15">
        <f ca="1">(BE721*DCF!M$10-DCF!M$5*MAX(BE721*DCF!M$10,0)-MAX(BE721-BD721,0)/Inputs!$B$10)*DCF!M$6</f>
        <v>5763.3145839259587</v>
      </c>
      <c r="CM721" s="15">
        <f ca="1">(BF721*DCF!C$28-DCF!C$5*MAX(BF721*DCF!C$28,0)-MAX(BF721-Inputs!$B$13,0)/Inputs!$B$17)*DCF!C$6</f>
        <v>3684.1360185959747</v>
      </c>
      <c r="CN721" s="15">
        <f ca="1">(BG721*DCF!D$28-DCF!D$5*MAX(BG721*DCF!D$28,0)-MAX(BG721-BF721,0)/Inputs!$B$17)*DCF!D$6</f>
        <v>5042.777731871568</v>
      </c>
      <c r="CO721" s="15">
        <f ca="1">(BH721*DCF!E$28-DCF!E$5*MAX(BH721*DCF!E$28,0)-MAX(BH721-BG721,0)/Inputs!$B$17)*DCF!E$6</f>
        <v>7840.6890193262689</v>
      </c>
      <c r="CP721" s="15">
        <f ca="1">(BI721*DCF!F$28-DCF!F$5*MAX(BI721*DCF!F$28,0)-MAX(BI721-BH721,0)/Inputs!$B$17)*DCF!F$6</f>
        <v>11249.808834523326</v>
      </c>
      <c r="CQ721" s="15">
        <f ca="1">(BJ721*DCF!G$28-DCF!G$5*MAX(BJ721*DCF!G$28,0)-MAX(BJ721-BI721,0)/Inputs!$B$17)*DCF!G$6</f>
        <v>16505.074263336941</v>
      </c>
      <c r="CR721" s="15">
        <f ca="1">(BK721*DCF!H$28-DCF!H$5*MAX(BK721*DCF!H$28,0)-MAX(BK721-BJ721,0)/Inputs!$B$17)*DCF!H$6</f>
        <v>20881.639868287195</v>
      </c>
      <c r="CS721" s="15">
        <f ca="1">(BL721*DCF!I$28-DCF!I$5*MAX(BL721*DCF!I$28,0)-MAX(BL721-BK721,0)/Inputs!$B$17)*DCF!I$6</f>
        <v>25286.392809474906</v>
      </c>
      <c r="CT721" s="15">
        <f ca="1">(BM721*DCF!J$28-DCF!J$5*MAX(BM721*DCF!J$28,0)-MAX(BM721-BL721,0)/Inputs!$B$17)*DCF!J$6</f>
        <v>33702.931165944938</v>
      </c>
      <c r="CU721" s="15">
        <f ca="1">(BN721*DCF!K$28-DCF!K$5*MAX(BN721*DCF!K$28,0)-MAX(BN721-BM721,0)/Inputs!$B$17)*DCF!K$6</f>
        <v>41576.828296105785</v>
      </c>
      <c r="CV721" s="15">
        <f ca="1">(BO721*DCF!L$28-DCF!L$5*MAX(BO721*DCF!L$28,0)-MAX(BO721-BN721,0)/Inputs!$B$17)*DCF!L$6</f>
        <v>43887.776850332943</v>
      </c>
      <c r="CW721" s="15">
        <f ca="1">(BP721*DCF!M$28-DCF!M$5*MAX(BP721*DCF!M$28,0)-MAX(BP721-BO721,0)/Inputs!$B$17)*DCF!M$6</f>
        <v>53031.529362254689</v>
      </c>
      <c r="CX721" s="15">
        <f ca="1">(BQ721*DCF!C$46-DCF!C$5*MAX(BQ721*DCF!C$46,0)-MAX(BQ721-Inputs!$B$20,0)/Inputs!$B$24)*DCF!C$6</f>
        <v>-2346.5368665538799</v>
      </c>
      <c r="CY721" s="15">
        <f ca="1">(BR721*DCF!D$46-DCF!D$5*MAX(BR721*DCF!D$46,0)-MAX(BR721-BQ721,0)/Inputs!$B$24)*DCF!D$6</f>
        <v>-5607.5700966453287</v>
      </c>
      <c r="CZ721" s="15">
        <f ca="1">(BS721*DCF!E$46-DCF!E$5*MAX(BS721*DCF!E$46,0)-MAX(BS721-BR721,0)/Inputs!$B$24)*DCF!E$6</f>
        <v>-1899.6882288950681</v>
      </c>
      <c r="DA721" s="15">
        <f ca="1">(BT721*DCF!F$46-DCF!F$5*MAX(BT721*DCF!F$46,0)-MAX(BT721-BS721,0)/Inputs!$B$24)*DCF!F$6</f>
        <v>-6914.3726694971692</v>
      </c>
      <c r="DB721" s="15">
        <f ca="1">(BU721*DCF!G$46-DCF!G$5*MAX(BU721*DCF!G$46,0)-MAX(BU721-BT721,0)/Inputs!$B$24)*DCF!G$6</f>
        <v>-2738.495162984977</v>
      </c>
      <c r="DC721" s="15">
        <f ca="1">(BV721*DCF!H$46-DCF!H$5*MAX(BV721*DCF!H$46,0)-MAX(BV721-BU721,0)/Inputs!$B$24)*DCF!H$6</f>
        <v>-9019.7629332866363</v>
      </c>
      <c r="DD721" s="15">
        <f ca="1">(BW721*DCF!I$46-DCF!I$5*MAX(BW721*DCF!I$46,0)-MAX(BW721-BV721,0)/Inputs!$B$24)*DCF!I$6</f>
        <v>-6570.0532265780084</v>
      </c>
      <c r="DE721" s="15">
        <f ca="1">(BX721*DCF!J$46-DCF!J$5*MAX(BX721*DCF!J$46,0)-MAX(BX721-BW721,0)/Inputs!$B$24)*DCF!J$6</f>
        <v>-8985.7627330706728</v>
      </c>
      <c r="DF721" s="15">
        <f ca="1">(BY721*DCF!K$46-DCF!K$5*MAX(BY721*DCF!K$46,0)-MAX(BY721-BX721,0)/Inputs!$B$24)*DCF!K$6</f>
        <v>-18608.175018807739</v>
      </c>
      <c r="DG721" s="15">
        <f ca="1">(BZ721*DCF!L$46-DCF!L$5*MAX(BZ721*DCF!L$46,0)-MAX(BZ721-BY721,0)/Inputs!$B$24)*DCF!L$6</f>
        <v>1445.8349632927413</v>
      </c>
      <c r="DH721" s="15">
        <f ca="1">(CA721*DCF!M$46-DCF!M$5*MAX(CA721*DCF!M$46,0)-MAX(CA721-BZ721,0)/Inputs!$B$24)*DCF!M$6</f>
        <v>11459.570403386002</v>
      </c>
      <c r="DI721" s="15">
        <f ca="1">SUM(CB721:CL721)+BE721*DCF!M$10*(1+Inputs!$B$30)*(1-Inputs!$B$33)*(1-Inputs!$B$30/Inputs!$B$31)/(Inputs!$B$29-Inputs!$B$30)*DCF!M$6</f>
        <v>178159.22777665066</v>
      </c>
      <c r="DJ721" s="15">
        <f ca="1">SUM(CM721:CW721)+BP721*DCF!M$28*(1+Inputs!$B$30)*(1-Inputs!$B$33)*(1-Inputs!$B$30/Inputs!$B$31)/(Inputs!$B$29-Inputs!$B$30)*DCF!M$6</f>
        <v>1527585.997733667</v>
      </c>
      <c r="DK721" s="15">
        <f ca="1">SUM(CX721:DH721)+CA721*DCF!M$46*(1+Inputs!$B$30)*(1-Inputs!$B$33)*(1-Inputs!$B$30/Inputs!$B$31)/(Inputs!$B$29-Inputs!$B$30)*DCF!M$6</f>
        <v>837335.21153334691</v>
      </c>
      <c r="DM721" s="15">
        <f ca="1">DI721+DJ721+DK721+Inputs!$B$34+Inputs!$B$36-Inputs!$B$35</f>
        <v>2619931.4370436645</v>
      </c>
    </row>
    <row r="722" spans="1:117" x14ac:dyDescent="0.75">
      <c r="A722" s="11">
        <v>709</v>
      </c>
      <c r="C722" s="24">
        <f t="shared" ca="1" si="400"/>
        <v>-0.18105198016744864</v>
      </c>
      <c r="D722" s="24">
        <f t="shared" ca="1" si="400"/>
        <v>0.22971461312287195</v>
      </c>
      <c r="E722" s="24">
        <f t="shared" ca="1" si="400"/>
        <v>1.2062930351808236</v>
      </c>
      <c r="F722" s="24">
        <f t="shared" ca="1" si="400"/>
        <v>-1.0583078066155387</v>
      </c>
      <c r="G722" s="24">
        <f t="shared" ca="1" si="400"/>
        <v>0.41412907753932643</v>
      </c>
      <c r="H722" s="24">
        <f t="shared" ca="1" si="400"/>
        <v>6.9428342182327227E-2</v>
      </c>
      <c r="I722" s="24">
        <f t="shared" ca="1" si="400"/>
        <v>-0.93606662426929177</v>
      </c>
      <c r="J722" s="24">
        <f t="shared" ca="1" si="400"/>
        <v>0.56030236713364889</v>
      </c>
      <c r="K722" s="24">
        <f t="shared" ca="1" si="400"/>
        <v>0.49518775768860007</v>
      </c>
      <c r="L722" s="24">
        <f t="shared" ca="1" si="400"/>
        <v>-1.5363387562892479</v>
      </c>
      <c r="M722" s="24">
        <f t="shared" ca="1" si="400"/>
        <v>-0.35929394605205189</v>
      </c>
      <c r="N722" s="24">
        <f ca="1">SQRT(Inputs!$B$38)*C722+SQRT(1-Inputs!$B$38)*_xlfn.NORM.S.INV(RAND())</f>
        <v>0.99115802132558828</v>
      </c>
      <c r="O722" s="24">
        <f ca="1">SQRT(Inputs!$B$38)*D722+SQRT(1-Inputs!$B$38)*_xlfn.NORM.S.INV(RAND())</f>
        <v>4.2182817503152698E-2</v>
      </c>
      <c r="P722" s="24">
        <f ca="1">SQRT(Inputs!$B$38)*E722+SQRT(1-Inputs!$B$38)*_xlfn.NORM.S.INV(RAND())</f>
        <v>2.4302170674245205</v>
      </c>
      <c r="Q722" s="24">
        <f ca="1">SQRT(Inputs!$B$38)*F722+SQRT(1-Inputs!$B$38)*_xlfn.NORM.S.INV(RAND())</f>
        <v>0.84951233162549744</v>
      </c>
      <c r="R722" s="24">
        <f ca="1">SQRT(Inputs!$B$38)*G722+SQRT(1-Inputs!$B$38)*_xlfn.NORM.S.INV(RAND())</f>
        <v>-0.52124138405061304</v>
      </c>
      <c r="S722" s="24">
        <f ca="1">SQRT(Inputs!$B$38)*H722+SQRT(1-Inputs!$B$38)*_xlfn.NORM.S.INV(RAND())</f>
        <v>-0.48725482511739798</v>
      </c>
      <c r="T722" s="24">
        <f ca="1">SQRT(Inputs!$B$38)*I722+SQRT(1-Inputs!$B$38)*_xlfn.NORM.S.INV(RAND())</f>
        <v>-9.5162675830047394E-2</v>
      </c>
      <c r="U722" s="24">
        <f ca="1">SQRT(Inputs!$B$38)*J722+SQRT(1-Inputs!$B$38)*_xlfn.NORM.S.INV(RAND())</f>
        <v>0.14939919328813736</v>
      </c>
      <c r="V722" s="24">
        <f ca="1">SQRT(Inputs!$B$38)*K722+SQRT(1-Inputs!$B$38)*_xlfn.NORM.S.INV(RAND())</f>
        <v>0.87460863797688115</v>
      </c>
      <c r="W722" s="24">
        <f ca="1">SQRT(Inputs!$B$38)*L722+SQRT(1-Inputs!$B$38)*_xlfn.NORM.S.INV(RAND())</f>
        <v>-0.57454917752937351</v>
      </c>
      <c r="X722" s="24">
        <f ca="1">SQRT(Inputs!$B$38)*M722+SQRT(1-Inputs!$B$38)*_xlfn.NORM.S.INV(RAND())</f>
        <v>1.8836550365797575</v>
      </c>
      <c r="Y722" s="24">
        <f ca="1">SQRT(Inputs!$B$38)*C722+SQRT(1-Inputs!$B$38)*_xlfn.NORM.S.INV(RAND())</f>
        <v>-0.68587047252476063</v>
      </c>
      <c r="Z722" s="24">
        <f ca="1">SQRT(Inputs!$B$38)*D722+SQRT(1-Inputs!$B$38)*_xlfn.NORM.S.INV(RAND())</f>
        <v>0.96109576669914454</v>
      </c>
      <c r="AA722" s="24">
        <f ca="1">SQRT(Inputs!$B$38)*E722+SQRT(1-Inputs!$B$38)*_xlfn.NORM.S.INV(RAND())</f>
        <v>1.707857657167327</v>
      </c>
      <c r="AB722" s="24">
        <f ca="1">SQRT(Inputs!$B$38)*F722+SQRT(1-Inputs!$B$38)*_xlfn.NORM.S.INV(RAND())</f>
        <v>0.11908660060377274</v>
      </c>
      <c r="AC722" s="24">
        <f ca="1">SQRT(Inputs!$B$38)*G722+SQRT(1-Inputs!$B$38)*_xlfn.NORM.S.INV(RAND())</f>
        <v>0.94085263656535834</v>
      </c>
      <c r="AD722" s="24">
        <f ca="1">SQRT(Inputs!$B$38)*H722+SQRT(1-Inputs!$B$38)*_xlfn.NORM.S.INV(RAND())</f>
        <v>0.58507131903141618</v>
      </c>
      <c r="AE722" s="24">
        <f ca="1">SQRT(Inputs!$B$38)*I722+SQRT(1-Inputs!$B$38)*_xlfn.NORM.S.INV(RAND())</f>
        <v>-0.88705776811911419</v>
      </c>
      <c r="AF722" s="24">
        <f ca="1">SQRT(Inputs!$B$38)*J722+SQRT(1-Inputs!$B$38)*_xlfn.NORM.S.INV(RAND())</f>
        <v>2.2122835441080615</v>
      </c>
      <c r="AG722" s="24">
        <f ca="1">SQRT(Inputs!$B$38)*K722+SQRT(1-Inputs!$B$38)*_xlfn.NORM.S.INV(RAND())</f>
        <v>-0.79931588152264244</v>
      </c>
      <c r="AH722" s="24">
        <f ca="1">SQRT(Inputs!$B$38)*L722+SQRT(1-Inputs!$B$38)*_xlfn.NORM.S.INV(RAND())</f>
        <v>-0.53904613674011281</v>
      </c>
      <c r="AI722" s="24">
        <f ca="1">SQRT(Inputs!$B$38)*M722+SQRT(1-Inputs!$B$38)*_xlfn.NORM.S.INV(RAND())</f>
        <v>-0.15562858385901146</v>
      </c>
      <c r="AJ722" s="24">
        <f ca="1">SQRT(Inputs!$B$38)*C722+SQRT(1-Inputs!$B$38)*_xlfn.NORM.S.INV(RAND())</f>
        <v>0.21966075789435396</v>
      </c>
      <c r="AK722" s="24">
        <f ca="1">SQRT(Inputs!$B$38)*D722+SQRT(1-Inputs!$B$38)*_xlfn.NORM.S.INV(RAND())</f>
        <v>0.18335669275831373</v>
      </c>
      <c r="AL722" s="24">
        <f ca="1">SQRT(Inputs!$B$38)*E722+SQRT(1-Inputs!$B$38)*_xlfn.NORM.S.INV(RAND())</f>
        <v>0.44938866445160841</v>
      </c>
      <c r="AM722" s="24">
        <f ca="1">SQRT(Inputs!$B$38)*F722+SQRT(1-Inputs!$B$38)*_xlfn.NORM.S.INV(RAND())</f>
        <v>-1.233560107394214</v>
      </c>
      <c r="AN722" s="24">
        <f ca="1">SQRT(Inputs!$B$38)*G722+SQRT(1-Inputs!$B$38)*_xlfn.NORM.S.INV(RAND())</f>
        <v>1.0004217073216137</v>
      </c>
      <c r="AO722" s="24">
        <f ca="1">SQRT(Inputs!$B$38)*H722+SQRT(1-Inputs!$B$38)*_xlfn.NORM.S.INV(RAND())</f>
        <v>-0.23658494397506141</v>
      </c>
      <c r="AP722" s="24">
        <f ca="1">SQRT(Inputs!$B$38)*I722+SQRT(1-Inputs!$B$38)*_xlfn.NORM.S.INV(RAND())</f>
        <v>0.31733485760368008</v>
      </c>
      <c r="AQ722" s="24">
        <f ca="1">SQRT(Inputs!$B$38)*J722+SQRT(1-Inputs!$B$38)*_xlfn.NORM.S.INV(RAND())</f>
        <v>0.93658538065000885</v>
      </c>
      <c r="AR722" s="24">
        <f ca="1">SQRT(Inputs!$B$38)*K722+SQRT(1-Inputs!$B$38)*_xlfn.NORM.S.INV(RAND())</f>
        <v>-0.54442126033077853</v>
      </c>
      <c r="AS722" s="24">
        <f ca="1">SQRT(Inputs!$B$38)*L722+SQRT(1-Inputs!$B$38)*_xlfn.NORM.S.INV(RAND())</f>
        <v>-0.29908610155984405</v>
      </c>
      <c r="AT722" s="24">
        <f ca="1">SQRT(Inputs!$B$38)*M722+SQRT(1-Inputs!$B$38)*_xlfn.NORM.S.INV(RAND())</f>
        <v>0.20391571698204428</v>
      </c>
      <c r="AU722" s="15">
        <f ca="1">Inputs!$B$6*EXP($B$8-0.5*C$5^2+C$5*N722)</f>
        <v>5825.8151771404982</v>
      </c>
      <c r="AV722" s="15">
        <f t="shared" ca="1" si="401"/>
        <v>7135.5122357472983</v>
      </c>
      <c r="AW722" s="15">
        <f t="shared" ca="1" si="402"/>
        <v>12075.398114285885</v>
      </c>
      <c r="AX722" s="15">
        <f t="shared" ca="1" si="403"/>
        <v>16393.586282651751</v>
      </c>
      <c r="AY722" s="15">
        <f t="shared" ca="1" si="404"/>
        <v>18851.412475988385</v>
      </c>
      <c r="AZ722" s="15">
        <f t="shared" ca="1" si="405"/>
        <v>21851.303309372342</v>
      </c>
      <c r="BA722" s="15">
        <f t="shared" ca="1" si="406"/>
        <v>26475.403497474774</v>
      </c>
      <c r="BB722" s="15">
        <f t="shared" ca="1" si="407"/>
        <v>32902.791069928542</v>
      </c>
      <c r="BC722" s="15">
        <f t="shared" ca="1" si="408"/>
        <v>43847.444594739245</v>
      </c>
      <c r="BD722" s="15">
        <f t="shared" ca="1" si="409"/>
        <v>50906.70561767411</v>
      </c>
      <c r="BE722" s="15">
        <f t="shared" ca="1" si="410"/>
        <v>74054.612417343844</v>
      </c>
      <c r="BF722" s="15">
        <f ca="1">Inputs!$B$13*EXP($B$9-0.5*C$6^2+C$6*Y722)</f>
        <v>12072.63975625802</v>
      </c>
      <c r="BG722" s="15">
        <f t="shared" ca="1" si="411"/>
        <v>17499.528985288194</v>
      </c>
      <c r="BH722" s="15">
        <f t="shared" ca="1" si="412"/>
        <v>28382.510372973578</v>
      </c>
      <c r="BI722" s="15">
        <f t="shared" ca="1" si="413"/>
        <v>35387.191756415472</v>
      </c>
      <c r="BJ722" s="15">
        <f t="shared" ca="1" si="414"/>
        <v>49683.52300123233</v>
      </c>
      <c r="BK722" s="15">
        <f t="shared" ca="1" si="415"/>
        <v>66032.831425734927</v>
      </c>
      <c r="BL722" s="15">
        <f t="shared" ca="1" si="416"/>
        <v>72304.941412499276</v>
      </c>
      <c r="BM722" s="15">
        <f t="shared" ca="1" si="417"/>
        <v>116990.8274846651</v>
      </c>
      <c r="BN722" s="15">
        <f t="shared" ca="1" si="418"/>
        <v>130741.38047748723</v>
      </c>
      <c r="BO722" s="15">
        <f t="shared" ca="1" si="419"/>
        <v>151093.53826536902</v>
      </c>
      <c r="BP722" s="15">
        <f t="shared" ca="1" si="420"/>
        <v>182717.56239034879</v>
      </c>
      <c r="BQ722" s="15">
        <f ca="1">Inputs!$B$20*EXP($B$10-0.5*C$7^2+C$7*AJ722)</f>
        <v>4637.0726595893884</v>
      </c>
      <c r="BR722" s="15">
        <f t="shared" ca="1" si="421"/>
        <v>6669.1686630717195</v>
      </c>
      <c r="BS722" s="15">
        <f t="shared" ca="1" si="422"/>
        <v>10390.877321375889</v>
      </c>
      <c r="BT722" s="15">
        <f t="shared" ca="1" si="423"/>
        <v>10365.95212393122</v>
      </c>
      <c r="BU722" s="15">
        <f t="shared" ca="1" si="424"/>
        <v>18300.599990664567</v>
      </c>
      <c r="BV722" s="15">
        <f t="shared" ca="1" si="425"/>
        <v>24139.800022187799</v>
      </c>
      <c r="BW722" s="15">
        <f t="shared" ca="1" si="426"/>
        <v>36025.894194671251</v>
      </c>
      <c r="BX722" s="15">
        <f t="shared" ca="1" si="427"/>
        <v>60795.405218673674</v>
      </c>
      <c r="BY722" s="15">
        <f t="shared" ca="1" si="428"/>
        <v>76758.217066523706</v>
      </c>
      <c r="BZ722" s="15">
        <f t="shared" ca="1" si="429"/>
        <v>101940.66376707138</v>
      </c>
      <c r="CA722" s="15">
        <f t="shared" ca="1" si="430"/>
        <v>148479.68762757158</v>
      </c>
      <c r="CB722" s="15">
        <f ca="1">(AU722*DCF!C$10-DCF!C$5*MAX(AU722*DCF!C$10,0)-MAX(AU722-Inputs!$B$6,0)/Inputs!$B$10)*DCF!C$6</f>
        <v>1036.9168545192176</v>
      </c>
      <c r="CC722" s="15">
        <f ca="1">(AV722*DCF!D$10-DCF!D$5*MAX(AV722*DCF!D$10,0)-MAX(AV722-AU722,0)/Inputs!$B$10)*DCF!D$6</f>
        <v>1419.8974154205871</v>
      </c>
      <c r="CD722" s="15">
        <f ca="1">(AW722*DCF!E$10-DCF!E$5*MAX(AW722*DCF!E$10,0)-MAX(AW722-AV722,0)/Inputs!$B$10)*DCF!E$6</f>
        <v>1675.3503316215631</v>
      </c>
      <c r="CE722" s="15">
        <f ca="1">(AX722*DCF!F$10-DCF!F$5*MAX(AX722*DCF!F$10,0)-MAX(AX722-AW722,0)/Inputs!$B$10)*DCF!F$6</f>
        <v>2680.1858619231843</v>
      </c>
      <c r="CF722" s="15">
        <f ca="1">(AY722*DCF!G$10-DCF!G$5*MAX(AY722*DCF!G$10,0)-MAX(AY722-AX722,0)/Inputs!$B$10)*DCF!G$6</f>
        <v>3411.7055012522201</v>
      </c>
      <c r="CG722" s="15">
        <f ca="1">(AZ722*DCF!H$10-DCF!H$5*MAX(AZ722*DCF!H$10,0)-MAX(AZ722-AY722,0)/Inputs!$B$10)*DCF!H$6</f>
        <v>3709.7618134381842</v>
      </c>
      <c r="CH722" s="15">
        <f ca="1">(BA722*DCF!I$10-DCF!I$5*MAX(BA722*DCF!I$10,0)-MAX(BA722-AZ722,0)/Inputs!$B$10)*DCF!I$6</f>
        <v>4077.5759486500151</v>
      </c>
      <c r="CI722" s="15">
        <f ca="1">(BB722*DCF!J$10-DCF!J$5*MAX(BB722*DCF!J$10,0)-MAX(BB722-BA722,0)/Inputs!$B$10)*DCF!J$6</f>
        <v>4672.2306209873404</v>
      </c>
      <c r="CJ722" s="15">
        <f ca="1">(BC722*DCF!K$10-DCF!K$5*MAX(BC722*DCF!K$10,0)-MAX(BC722-BB722,0)/Inputs!$B$10)*DCF!K$6</f>
        <v>5526.6495005058832</v>
      </c>
      <c r="CK722" s="15">
        <f ca="1">(BD722*DCF!L$10-DCF!L$5*MAX(BD722*DCF!L$10,0)-MAX(BD722-BC722,0)/Inputs!$B$10)*DCF!L$6</f>
        <v>6764.8224977309728</v>
      </c>
      <c r="CL722" s="15">
        <f ca="1">(BE722*DCF!M$10-DCF!M$5*MAX(BE722*DCF!M$10,0)-MAX(BE722-BD722,0)/Inputs!$B$10)*DCF!M$6</f>
        <v>7684.7988374357237</v>
      </c>
      <c r="CM722" s="15">
        <f ca="1">(BF722*DCF!C$28-DCF!C$5*MAX(BF722*DCF!C$28,0)-MAX(BF722-Inputs!$B$13,0)/Inputs!$B$17)*DCF!C$6</f>
        <v>3526.1441156613232</v>
      </c>
      <c r="CN722" s="15">
        <f ca="1">(BG722*DCF!D$28-DCF!D$5*MAX(BG722*DCF!D$28,0)-MAX(BG722-BF722,0)/Inputs!$B$17)*DCF!D$6</f>
        <v>3996.2105986072643</v>
      </c>
      <c r="CO722" s="15">
        <f ca="1">(BH722*DCF!E$28-DCF!E$5*MAX(BH722*DCF!E$28,0)-MAX(BH722-BG722,0)/Inputs!$B$17)*DCF!E$6</f>
        <v>5893.5464995484317</v>
      </c>
      <c r="CP722" s="15">
        <f ca="1">(BI722*DCF!F$28-DCF!F$5*MAX(BI722*DCF!F$28,0)-MAX(BI722-BH722,0)/Inputs!$B$17)*DCF!F$6</f>
        <v>8331.377469424533</v>
      </c>
      <c r="CQ722" s="15">
        <f ca="1">(BJ722*DCF!G$28-DCF!G$5*MAX(BJ722*DCF!G$28,0)-MAX(BJ722-BI722,0)/Inputs!$B$17)*DCF!G$6</f>
        <v>10486.265305602394</v>
      </c>
      <c r="CR722" s="15">
        <f ca="1">(BK722*DCF!H$28-DCF!H$5*MAX(BK722*DCF!H$28,0)-MAX(BK722-BJ722,0)/Inputs!$B$17)*DCF!H$6</f>
        <v>13790.424024345</v>
      </c>
      <c r="CS722" s="15">
        <f ca="1">(BL722*DCF!I$28-DCF!I$5*MAX(BL722*DCF!I$28,0)-MAX(BL722-BK722,0)/Inputs!$B$17)*DCF!I$6</f>
        <v>16102.486501733651</v>
      </c>
      <c r="CT722" s="15">
        <f ca="1">(BM722*DCF!J$28-DCF!J$5*MAX(BM722*DCF!J$28,0)-MAX(BM722-BL722,0)/Inputs!$B$17)*DCF!J$6</f>
        <v>20173.683227746435</v>
      </c>
      <c r="CU722" s="15">
        <f ca="1">(BN722*DCF!K$28-DCF!K$5*MAX(BN722*DCF!K$28,0)-MAX(BN722-BM722,0)/Inputs!$B$17)*DCF!K$6</f>
        <v>25926.127830767477</v>
      </c>
      <c r="CV722" s="15">
        <f ca="1">(BO722*DCF!L$28-DCF!L$5*MAX(BO722*DCF!L$28,0)-MAX(BO722-BN722,0)/Inputs!$B$17)*DCF!L$6</f>
        <v>27843.45172757615</v>
      </c>
      <c r="CW722" s="15">
        <f ca="1">(BP722*DCF!M$28-DCF!M$5*MAX(BP722*DCF!M$28,0)-MAX(BP722-BO722,0)/Inputs!$B$17)*DCF!M$6</f>
        <v>31072.815973841072</v>
      </c>
      <c r="CX722" s="15">
        <f ca="1">(BQ722*DCF!C$46-DCF!C$5*MAX(BQ722*DCF!C$46,0)-MAX(BQ722-Inputs!$B$20,0)/Inputs!$B$24)*DCF!C$6</f>
        <v>-1734.2304800850266</v>
      </c>
      <c r="CY722" s="15">
        <f ca="1">(BR722*DCF!D$46-DCF!D$5*MAX(BR722*DCF!D$46,0)-MAX(BR722-BQ722,0)/Inputs!$B$24)*DCF!D$6</f>
        <v>-2005.3500605202519</v>
      </c>
      <c r="CZ722" s="15">
        <f ca="1">(BS722*DCF!E$46-DCF!E$5*MAX(BS722*DCF!E$46,0)-MAX(BS722-BR722,0)/Inputs!$B$24)*DCF!E$6</f>
        <v>-2695.7344312121668</v>
      </c>
      <c r="DA722" s="15">
        <f ca="1">(BT722*DCF!F$46-DCF!F$5*MAX(BT722*DCF!F$46,0)-MAX(BT722-BS722,0)/Inputs!$B$24)*DCF!F$6</f>
        <v>-754.9141722134666</v>
      </c>
      <c r="DB722" s="15">
        <f ca="1">(BU722*DCF!G$46-DCF!G$5*MAX(BU722*DCF!G$46,0)-MAX(BU722-BT722,0)/Inputs!$B$24)*DCF!G$6</f>
        <v>-3284.6547989845672</v>
      </c>
      <c r="DC722" s="15">
        <f ca="1">(BV722*DCF!H$46-DCF!H$5*MAX(BV722*DCF!H$46,0)-MAX(BV722-BU722,0)/Inputs!$B$24)*DCF!H$6</f>
        <v>-1814.4956324236618</v>
      </c>
      <c r="DD722" s="15">
        <f ca="1">(BW722*DCF!I$46-DCF!I$5*MAX(BW722*DCF!I$46,0)-MAX(BW722-BV722,0)/Inputs!$B$24)*DCF!I$6</f>
        <v>-2580.0058278397032</v>
      </c>
      <c r="DE722" s="15">
        <f ca="1">(BX722*DCF!J$46-DCF!J$5*MAX(BX722*DCF!J$46,0)-MAX(BX722-BW722,0)/Inputs!$B$24)*DCF!J$6</f>
        <v>-4018.2705669484722</v>
      </c>
      <c r="DF722" s="15">
        <f ca="1">(BY722*DCF!K$46-DCF!K$5*MAX(BY722*DCF!K$46,0)-MAX(BY722-BX722,0)/Inputs!$B$24)*DCF!K$6</f>
        <v>474.22157844824449</v>
      </c>
      <c r="DG722" s="15">
        <f ca="1">(BZ722*DCF!L$46-DCF!L$5*MAX(BZ722*DCF!L$46,0)-MAX(BZ722-BY722,0)/Inputs!$B$24)*DCF!L$6</f>
        <v>1347.8156856279304</v>
      </c>
      <c r="DH722" s="15">
        <f ca="1">(CA722*DCF!M$46-DCF!M$5*MAX(CA722*DCF!M$46,0)-MAX(CA722-BZ722,0)/Inputs!$B$24)*DCF!M$6</f>
        <v>1910.9532343303601</v>
      </c>
      <c r="DI722" s="15">
        <f ca="1">SUM(CB722:CL722)+BE722*DCF!M$10*(1+Inputs!$B$30)*(1-Inputs!$B$33)*(1-Inputs!$B$30/Inputs!$B$31)/(Inputs!$B$29-Inputs!$B$30)*DCF!M$6</f>
        <v>248754.86081182308</v>
      </c>
      <c r="DJ722" s="15">
        <f ca="1">SUM(CM722:CW722)+BP722*DCF!M$28*(1+Inputs!$B$30)*(1-Inputs!$B$33)*(1-Inputs!$B$30/Inputs!$B$31)/(Inputs!$B$29-Inputs!$B$30)*DCF!M$6</f>
        <v>845149.72303747712</v>
      </c>
      <c r="DK722" s="15">
        <f ca="1">SUM(CX722:DH722)+CA722*DCF!M$46*(1+Inputs!$B$30)*(1-Inputs!$B$33)*(1-Inputs!$B$30/Inputs!$B$31)/(Inputs!$B$29-Inputs!$B$30)*DCF!M$6</f>
        <v>214412.52014381016</v>
      </c>
      <c r="DM722" s="15">
        <f ca="1">DI722+DJ722+DK722+Inputs!$B$34+Inputs!$B$36-Inputs!$B$35</f>
        <v>1385168.1039931104</v>
      </c>
    </row>
    <row r="723" spans="1:117" x14ac:dyDescent="0.75">
      <c r="A723" s="11">
        <v>710</v>
      </c>
      <c r="C723" s="24">
        <f t="shared" ca="1" si="400"/>
        <v>0.91808747638061949</v>
      </c>
      <c r="D723" s="24">
        <f t="shared" ca="1" si="400"/>
        <v>-0.59236476828046625</v>
      </c>
      <c r="E723" s="24">
        <f t="shared" ca="1" si="400"/>
        <v>0.64040767090386586</v>
      </c>
      <c r="F723" s="24">
        <f t="shared" ca="1" si="400"/>
        <v>-0.37649670264394552</v>
      </c>
      <c r="G723" s="24">
        <f t="shared" ca="1" si="400"/>
        <v>-0.8880235509458011</v>
      </c>
      <c r="H723" s="24">
        <f t="shared" ca="1" si="400"/>
        <v>1.4740072690480659</v>
      </c>
      <c r="I723" s="24">
        <f t="shared" ca="1" si="400"/>
        <v>-1.8822676602226451</v>
      </c>
      <c r="J723" s="24">
        <f t="shared" ca="1" si="400"/>
        <v>-0.80161805479003456</v>
      </c>
      <c r="K723" s="24">
        <f t="shared" ca="1" si="400"/>
        <v>-4.6453837870337598E-2</v>
      </c>
      <c r="L723" s="24">
        <f t="shared" ca="1" si="400"/>
        <v>1.7000802905800547</v>
      </c>
      <c r="M723" s="24">
        <f t="shared" ca="1" si="400"/>
        <v>-0.52945907723944385</v>
      </c>
      <c r="N723" s="24">
        <f ca="1">SQRT(Inputs!$B$38)*C723+SQRT(1-Inputs!$B$38)*_xlfn.NORM.S.INV(RAND())</f>
        <v>0.89733194316429299</v>
      </c>
      <c r="O723" s="24">
        <f ca="1">SQRT(Inputs!$B$38)*D723+SQRT(1-Inputs!$B$38)*_xlfn.NORM.S.INV(RAND())</f>
        <v>-0.69710602609255612</v>
      </c>
      <c r="P723" s="24">
        <f ca="1">SQRT(Inputs!$B$38)*E723+SQRT(1-Inputs!$B$38)*_xlfn.NORM.S.INV(RAND())</f>
        <v>0.37337194239263616</v>
      </c>
      <c r="Q723" s="24">
        <f ca="1">SQRT(Inputs!$B$38)*F723+SQRT(1-Inputs!$B$38)*_xlfn.NORM.S.INV(RAND())</f>
        <v>1.4548895772101487</v>
      </c>
      <c r="R723" s="24">
        <f ca="1">SQRT(Inputs!$B$38)*G723+SQRT(1-Inputs!$B$38)*_xlfn.NORM.S.INV(RAND())</f>
        <v>-2.1472276891971336</v>
      </c>
      <c r="S723" s="24">
        <f ca="1">SQRT(Inputs!$B$38)*H723+SQRT(1-Inputs!$B$38)*_xlfn.NORM.S.INV(RAND())</f>
        <v>-0.3555810753496097</v>
      </c>
      <c r="T723" s="24">
        <f ca="1">SQRT(Inputs!$B$38)*I723+SQRT(1-Inputs!$B$38)*_xlfn.NORM.S.INV(RAND())</f>
        <v>-0.87067630705163279</v>
      </c>
      <c r="U723" s="24">
        <f ca="1">SQRT(Inputs!$B$38)*J723+SQRT(1-Inputs!$B$38)*_xlfn.NORM.S.INV(RAND())</f>
        <v>-1.1829830483737749</v>
      </c>
      <c r="V723" s="24">
        <f ca="1">SQRT(Inputs!$B$38)*K723+SQRT(1-Inputs!$B$38)*_xlfn.NORM.S.INV(RAND())</f>
        <v>0.24721265451874716</v>
      </c>
      <c r="W723" s="24">
        <f ca="1">SQRT(Inputs!$B$38)*L723+SQRT(1-Inputs!$B$38)*_xlfn.NORM.S.INV(RAND())</f>
        <v>0.84810868962046471</v>
      </c>
      <c r="X723" s="24">
        <f ca="1">SQRT(Inputs!$B$38)*M723+SQRT(1-Inputs!$B$38)*_xlfn.NORM.S.INV(RAND())</f>
        <v>-0.36141304462993257</v>
      </c>
      <c r="Y723" s="24">
        <f ca="1">SQRT(Inputs!$B$38)*C723+SQRT(1-Inputs!$B$38)*_xlfn.NORM.S.INV(RAND())</f>
        <v>-1.2351487963522656</v>
      </c>
      <c r="Z723" s="24">
        <f ca="1">SQRT(Inputs!$B$38)*D723+SQRT(1-Inputs!$B$38)*_xlfn.NORM.S.INV(RAND())</f>
        <v>-6.8482043729093722E-2</v>
      </c>
      <c r="AA723" s="24">
        <f ca="1">SQRT(Inputs!$B$38)*E723+SQRT(1-Inputs!$B$38)*_xlfn.NORM.S.INV(RAND())</f>
        <v>0.45318110584084847</v>
      </c>
      <c r="AB723" s="24">
        <f ca="1">SQRT(Inputs!$B$38)*F723+SQRT(1-Inputs!$B$38)*_xlfn.NORM.S.INV(RAND())</f>
        <v>1.0504969681831047</v>
      </c>
      <c r="AC723" s="24">
        <f ca="1">SQRT(Inputs!$B$38)*G723+SQRT(1-Inputs!$B$38)*_xlfn.NORM.S.INV(RAND())</f>
        <v>-0.41023975941035529</v>
      </c>
      <c r="AD723" s="24">
        <f ca="1">SQRT(Inputs!$B$38)*H723+SQRT(1-Inputs!$B$38)*_xlfn.NORM.S.INV(RAND())</f>
        <v>-0.28387515944374864</v>
      </c>
      <c r="AE723" s="24">
        <f ca="1">SQRT(Inputs!$B$38)*I723+SQRT(1-Inputs!$B$38)*_xlfn.NORM.S.INV(RAND())</f>
        <v>-0.72372776277632989</v>
      </c>
      <c r="AF723" s="24">
        <f ca="1">SQRT(Inputs!$B$38)*J723+SQRT(1-Inputs!$B$38)*_xlfn.NORM.S.INV(RAND())</f>
        <v>-1.5062168364596227</v>
      </c>
      <c r="AG723" s="24">
        <f ca="1">SQRT(Inputs!$B$38)*K723+SQRT(1-Inputs!$B$38)*_xlfn.NORM.S.INV(RAND())</f>
        <v>-0.10752610371939979</v>
      </c>
      <c r="AH723" s="24">
        <f ca="1">SQRT(Inputs!$B$38)*L723+SQRT(1-Inputs!$B$38)*_xlfn.NORM.S.INV(RAND())</f>
        <v>1.1029180584245424</v>
      </c>
      <c r="AI723" s="24">
        <f ca="1">SQRT(Inputs!$B$38)*M723+SQRT(1-Inputs!$B$38)*_xlfn.NORM.S.INV(RAND())</f>
        <v>0.63271513323992012</v>
      </c>
      <c r="AJ723" s="24">
        <f ca="1">SQRT(Inputs!$B$38)*C723+SQRT(1-Inputs!$B$38)*_xlfn.NORM.S.INV(RAND())</f>
        <v>1.3001074622709332</v>
      </c>
      <c r="AK723" s="24">
        <f ca="1">SQRT(Inputs!$B$38)*D723+SQRT(1-Inputs!$B$38)*_xlfn.NORM.S.INV(RAND())</f>
        <v>-1.3942344789141941</v>
      </c>
      <c r="AL723" s="24">
        <f ca="1">SQRT(Inputs!$B$38)*E723+SQRT(1-Inputs!$B$38)*_xlfn.NORM.S.INV(RAND())</f>
        <v>-1.501791503052361</v>
      </c>
      <c r="AM723" s="24">
        <f ca="1">SQRT(Inputs!$B$38)*F723+SQRT(1-Inputs!$B$38)*_xlfn.NORM.S.INV(RAND())</f>
        <v>-0.13889288764202593</v>
      </c>
      <c r="AN723" s="24">
        <f ca="1">SQRT(Inputs!$B$38)*G723+SQRT(1-Inputs!$B$38)*_xlfn.NORM.S.INV(RAND())</f>
        <v>-0.58185056521521816</v>
      </c>
      <c r="AO723" s="24">
        <f ca="1">SQRT(Inputs!$B$38)*H723+SQRT(1-Inputs!$B$38)*_xlfn.NORM.S.INV(RAND())</f>
        <v>7.5266502014930792E-2</v>
      </c>
      <c r="AP723" s="24">
        <f ca="1">SQRT(Inputs!$B$38)*I723+SQRT(1-Inputs!$B$38)*_xlfn.NORM.S.INV(RAND())</f>
        <v>-2.1019020524136147</v>
      </c>
      <c r="AQ723" s="24">
        <f ca="1">SQRT(Inputs!$B$38)*J723+SQRT(1-Inputs!$B$38)*_xlfn.NORM.S.INV(RAND())</f>
        <v>0.84202728476147204</v>
      </c>
      <c r="AR723" s="24">
        <f ca="1">SQRT(Inputs!$B$38)*K723+SQRT(1-Inputs!$B$38)*_xlfn.NORM.S.INV(RAND())</f>
        <v>-0.47892007426292876</v>
      </c>
      <c r="AS723" s="24">
        <f ca="1">SQRT(Inputs!$B$38)*L723+SQRT(1-Inputs!$B$38)*_xlfn.NORM.S.INV(RAND())</f>
        <v>0.7075008676034773</v>
      </c>
      <c r="AT723" s="24">
        <f ca="1">SQRT(Inputs!$B$38)*M723+SQRT(1-Inputs!$B$38)*_xlfn.NORM.S.INV(RAND())</f>
        <v>-0.73940622558256042</v>
      </c>
      <c r="AU723" s="15">
        <f ca="1">Inputs!$B$6*EXP($B$8-0.5*C$5^2+C$5*N723)</f>
        <v>5738.0017263274822</v>
      </c>
      <c r="AV723" s="15">
        <f t="shared" ca="1" si="401"/>
        <v>6304.0797543068202</v>
      </c>
      <c r="AW723" s="15">
        <f t="shared" ca="1" si="402"/>
        <v>8083.730558960875</v>
      </c>
      <c r="AX723" s="15">
        <f t="shared" ca="1" si="403"/>
        <v>11836.701610195794</v>
      </c>
      <c r="AY723" s="15">
        <f t="shared" ca="1" si="404"/>
        <v>11257.190479052506</v>
      </c>
      <c r="AZ723" s="15">
        <f t="shared" ca="1" si="405"/>
        <v>13239.167085393025</v>
      </c>
      <c r="BA723" s="15">
        <f t="shared" ca="1" si="406"/>
        <v>14790.279621438433</v>
      </c>
      <c r="BB723" s="15">
        <f t="shared" ca="1" si="407"/>
        <v>16083.929838914724</v>
      </c>
      <c r="BC723" s="15">
        <f t="shared" ca="1" si="408"/>
        <v>20174.453267056466</v>
      </c>
      <c r="BD723" s="15">
        <f t="shared" ca="1" si="409"/>
        <v>26756.074696260159</v>
      </c>
      <c r="BE723" s="15">
        <f t="shared" ca="1" si="410"/>
        <v>31724.466588451422</v>
      </c>
      <c r="BF723" s="15">
        <f ca="1">Inputs!$B$13*EXP($B$9-0.5*C$6^2+C$6*Y723)</f>
        <v>10827.060000314968</v>
      </c>
      <c r="BG723" s="15">
        <f t="shared" ca="1" si="411"/>
        <v>13033.271419569423</v>
      </c>
      <c r="BH723" s="15">
        <f t="shared" ca="1" si="412"/>
        <v>17167.313534975612</v>
      </c>
      <c r="BI723" s="15">
        <f t="shared" ca="1" si="413"/>
        <v>24703.53156431227</v>
      </c>
      <c r="BJ723" s="15">
        <f t="shared" ca="1" si="414"/>
        <v>28545.967633257318</v>
      </c>
      <c r="BK723" s="15">
        <f t="shared" ca="1" si="415"/>
        <v>33706.582906102303</v>
      </c>
      <c r="BL723" s="15">
        <f t="shared" ca="1" si="416"/>
        <v>37697.725757023371</v>
      </c>
      <c r="BM723" s="15">
        <f t="shared" ca="1" si="417"/>
        <v>38430.926679434277</v>
      </c>
      <c r="BN723" s="15">
        <f t="shared" ca="1" si="418"/>
        <v>46660.098992744774</v>
      </c>
      <c r="BO723" s="15">
        <f t="shared" ca="1" si="419"/>
        <v>65263.284351370086</v>
      </c>
      <c r="BP723" s="15">
        <f t="shared" ca="1" si="420"/>
        <v>86296.460866035864</v>
      </c>
      <c r="BQ723" s="15">
        <f ca="1">Inputs!$B$20*EXP($B$10-0.5*C$7^2+C$7*AJ723)</f>
        <v>6802.560030809871</v>
      </c>
      <c r="BR723" s="15">
        <f t="shared" ca="1" si="421"/>
        <v>5928.0749608029146</v>
      </c>
      <c r="BS723" s="15">
        <f t="shared" ca="1" si="422"/>
        <v>5273.782988221039</v>
      </c>
      <c r="BT723" s="15">
        <f t="shared" ca="1" si="423"/>
        <v>7011.2275874254601</v>
      </c>
      <c r="BU723" s="15">
        <f t="shared" ca="1" si="424"/>
        <v>8440.6375844922841</v>
      </c>
      <c r="BV723" s="15">
        <f t="shared" ca="1" si="425"/>
        <v>11944.19772374383</v>
      </c>
      <c r="BW723" s="15">
        <f t="shared" ca="1" si="426"/>
        <v>10682.340848575921</v>
      </c>
      <c r="BX723" s="15">
        <f t="shared" ca="1" si="427"/>
        <v>17688.448317808452</v>
      </c>
      <c r="BY723" s="15">
        <f t="shared" ca="1" si="428"/>
        <v>22614.471082803007</v>
      </c>
      <c r="BZ723" s="15">
        <f t="shared" ca="1" si="429"/>
        <v>36138.732623722644</v>
      </c>
      <c r="CA723" s="15">
        <f t="shared" ca="1" si="430"/>
        <v>44513.53993042068</v>
      </c>
      <c r="CB723" s="15">
        <f ca="1">(AU723*DCF!C$10-DCF!C$5*MAX(AU723*DCF!C$10,0)-MAX(AU723-Inputs!$B$6,0)/Inputs!$B$10)*DCF!C$6</f>
        <v>1037.5429800754559</v>
      </c>
      <c r="CC723" s="15">
        <f ca="1">(AV723*DCF!D$10-DCF!D$5*MAX(AV723*DCF!D$10,0)-MAX(AV723-AU723,0)/Inputs!$B$10)*DCF!D$6</f>
        <v>1398.5534195655575</v>
      </c>
      <c r="CD723" s="15">
        <f ca="1">(AW723*DCF!E$10-DCF!E$5*MAX(AW723*DCF!E$10,0)-MAX(AW723-AV723,0)/Inputs!$B$10)*DCF!E$6</f>
        <v>1465.5536443707656</v>
      </c>
      <c r="CE723" s="15">
        <f ca="1">(AX723*DCF!F$10-DCF!F$5*MAX(AX723*DCF!F$10,0)-MAX(AX723-AW723,0)/Inputs!$B$10)*DCF!F$6</f>
        <v>1803.0328688558563</v>
      </c>
      <c r="CF723" s="15">
        <f ca="1">(AY723*DCF!G$10-DCF!G$5*MAX(AY723*DCF!G$10,0)-MAX(AY723-AX723,0)/Inputs!$B$10)*DCF!G$6</f>
        <v>2319.4298206441808</v>
      </c>
      <c r="CG723" s="15">
        <f ca="1">(AZ723*DCF!H$10-DCF!H$5*MAX(AZ723*DCF!H$10,0)-MAX(AZ723-AY723,0)/Inputs!$B$10)*DCF!H$6</f>
        <v>2218.4583077598463</v>
      </c>
      <c r="CH723" s="15">
        <f ca="1">(BA723*DCF!I$10-DCF!I$5*MAX(BA723*DCF!I$10,0)-MAX(BA723-AZ723,0)/Inputs!$B$10)*DCF!I$6</f>
        <v>2447.2077338079525</v>
      </c>
      <c r="CI723" s="15">
        <f ca="1">(BB723*DCF!J$10-DCF!J$5*MAX(BB723*DCF!J$10,0)-MAX(BB723-BA723,0)/Inputs!$B$10)*DCF!J$6</f>
        <v>2564.0083074778013</v>
      </c>
      <c r="CJ723" s="15">
        <f ca="1">(BC723*DCF!K$10-DCF!K$5*MAX(BC723*DCF!K$10,0)-MAX(BC723-BB723,0)/Inputs!$B$10)*DCF!K$6</f>
        <v>2675.1519616804881</v>
      </c>
      <c r="CK723" s="15">
        <f ca="1">(BD723*DCF!L$10-DCF!L$5*MAX(BD723*DCF!L$10,0)-MAX(BD723-BC723,0)/Inputs!$B$10)*DCF!L$6</f>
        <v>3184.2146403002935</v>
      </c>
      <c r="CL723" s="15">
        <f ca="1">(BE723*DCF!M$10-DCF!M$5*MAX(BE723*DCF!M$10,0)-MAX(BE723-BD723,0)/Inputs!$B$10)*DCF!M$6</f>
        <v>3883.2050630295448</v>
      </c>
      <c r="CM723" s="15">
        <f ca="1">(BF723*DCF!C$28-DCF!C$5*MAX(BF723*DCF!C$28,0)-MAX(BF723-Inputs!$B$13,0)/Inputs!$B$17)*DCF!C$6</f>
        <v>3304.347706850845</v>
      </c>
      <c r="CN723" s="15">
        <f ca="1">(BG723*DCF!D$28-DCF!D$5*MAX(BG723*DCF!D$28,0)-MAX(BG723-BF723,0)/Inputs!$B$17)*DCF!D$6</f>
        <v>3367.9129802746115</v>
      </c>
      <c r="CO723" s="15">
        <f ca="1">(BH723*DCF!E$28-DCF!E$5*MAX(BH723*DCF!E$28,0)-MAX(BH723-BG723,0)/Inputs!$B$17)*DCF!E$6</f>
        <v>4047.3260851457189</v>
      </c>
      <c r="CP723" s="15">
        <f ca="1">(BI723*DCF!F$28-DCF!F$5*MAX(BI723*DCF!F$28,0)-MAX(BI723-BH723,0)/Inputs!$B$17)*DCF!F$6</f>
        <v>5334.2704961296758</v>
      </c>
      <c r="CQ723" s="15">
        <f ca="1">(BJ723*DCF!G$28-DCF!G$5*MAX(BJ723*DCF!G$28,0)-MAX(BJ723-BI723,0)/Inputs!$B$17)*DCF!G$6</f>
        <v>6760.2080919179089</v>
      </c>
      <c r="CR723" s="15">
        <f ca="1">(BK723*DCF!H$28-DCF!H$5*MAX(BK723*DCF!H$28,0)-MAX(BK723-BJ723,0)/Inputs!$B$17)*DCF!H$6</f>
        <v>7534.1950400352907</v>
      </c>
      <c r="CS723" s="15">
        <f ca="1">(BL723*DCF!I$28-DCF!I$5*MAX(BL723*DCF!I$28,0)-MAX(BL723-BK723,0)/Inputs!$B$17)*DCF!I$6</f>
        <v>8291.8833469671026</v>
      </c>
      <c r="CT723" s="15">
        <f ca="1">(BM723*DCF!J$28-DCF!J$5*MAX(BM723*DCF!J$28,0)-MAX(BM723-BL723,0)/Inputs!$B$17)*DCF!J$6</f>
        <v>8476.0705946191611</v>
      </c>
      <c r="CU723" s="15">
        <f ca="1">(BN723*DCF!K$28-DCF!K$5*MAX(BN723*DCF!K$28,0)-MAX(BN723-BM723,0)/Inputs!$B$17)*DCF!K$6</f>
        <v>8845.8665610151311</v>
      </c>
      <c r="CV723" s="15">
        <f ca="1">(BO723*DCF!L$28-DCF!L$5*MAX(BO723*DCF!L$28,0)-MAX(BO723-BN723,0)/Inputs!$B$17)*DCF!L$6</f>
        <v>10916.413652314151</v>
      </c>
      <c r="CW723" s="15">
        <f ca="1">(BP723*DCF!M$28-DCF!M$5*MAX(BP723*DCF!M$28,0)-MAX(BP723-BO723,0)/Inputs!$B$17)*DCF!M$6</f>
        <v>14038.171090997042</v>
      </c>
      <c r="CX723" s="15">
        <f ca="1">(BQ723*DCF!C$46-DCF!C$5*MAX(BQ723*DCF!C$46,0)-MAX(BQ723-Inputs!$B$20,0)/Inputs!$B$24)*DCF!C$6</f>
        <v>-3234.568150676585</v>
      </c>
      <c r="CY723" s="15">
        <f ca="1">(BR723*DCF!D$46-DCF!D$5*MAX(BR723*DCF!D$46,0)-MAX(BR723-BQ723,0)/Inputs!$B$24)*DCF!D$6</f>
        <v>-1011.7841513139078</v>
      </c>
      <c r="CZ723" s="15">
        <f ca="1">(BS723*DCF!E$46-DCF!E$5*MAX(BS723*DCF!E$46,0)-MAX(BS723-BR723,0)/Inputs!$B$24)*DCF!E$6</f>
        <v>-623.63402070223333</v>
      </c>
      <c r="DA723" s="15">
        <f ca="1">(BT723*DCF!F$46-DCF!F$5*MAX(BT723*DCF!F$46,0)-MAX(BT723-BS723,0)/Inputs!$B$24)*DCF!F$6</f>
        <v>-1143.2604246625563</v>
      </c>
      <c r="DB723" s="15">
        <f ca="1">(BU723*DCF!G$46-DCF!G$5*MAX(BU723*DCF!G$46,0)-MAX(BU723-BT723,0)/Inputs!$B$24)*DCF!G$6</f>
        <v>-764.75165299884952</v>
      </c>
      <c r="DC723" s="15">
        <f ca="1">(BV723*DCF!H$46-DCF!H$5*MAX(BV723*DCF!H$46,0)-MAX(BV723-BU723,0)/Inputs!$B$24)*DCF!H$6</f>
        <v>-1088.7098466032869</v>
      </c>
      <c r="DD723" s="15">
        <f ca="1">(BW723*DCF!I$46-DCF!I$5*MAX(BW723*DCF!I$46,0)-MAX(BW723-BV723,0)/Inputs!$B$24)*DCF!I$6</f>
        <v>246.71280207536432</v>
      </c>
      <c r="DE723" s="15">
        <f ca="1">(BX723*DCF!J$46-DCF!J$5*MAX(BX723*DCF!J$46,0)-MAX(BX723-BW723,0)/Inputs!$B$24)*DCF!J$6</f>
        <v>-1115.9237591062779</v>
      </c>
      <c r="DF723" s="15">
        <f ca="1">(BY723*DCF!K$46-DCF!K$5*MAX(BY723*DCF!K$46,0)-MAX(BY723-BX723,0)/Inputs!$B$24)*DCF!K$6</f>
        <v>85.069625243089305</v>
      </c>
      <c r="DG723" s="15">
        <f ca="1">(BZ723*DCF!L$46-DCF!L$5*MAX(BZ723*DCF!L$46,0)-MAX(BZ723-BY723,0)/Inputs!$B$24)*DCF!L$6</f>
        <v>-562.48178061217993</v>
      </c>
      <c r="DH723" s="15">
        <f ca="1">(CA723*DCF!M$46-DCF!M$5*MAX(CA723*DCF!M$46,0)-MAX(CA723-BZ723,0)/Inputs!$B$24)*DCF!M$6</f>
        <v>1738.8814118810594</v>
      </c>
      <c r="DI723" s="15">
        <f ca="1">SUM(CB723:CL723)+BE723*DCF!M$10*(1+Inputs!$B$30)*(1-Inputs!$B$33)*(1-Inputs!$B$30/Inputs!$B$31)/(Inputs!$B$29-Inputs!$B$30)*DCF!M$6</f>
        <v>113285.96877586868</v>
      </c>
      <c r="DJ723" s="15">
        <f ca="1">SUM(CM723:CW723)+BP723*DCF!M$28*(1+Inputs!$B$30)*(1-Inputs!$B$33)*(1-Inputs!$B$30/Inputs!$B$31)/(Inputs!$B$29-Inputs!$B$30)*DCF!M$6</f>
        <v>401135.58796991344</v>
      </c>
      <c r="DK723" s="15">
        <f ca="1">SUM(CX723:DH723)+CA723*DCF!M$46*(1+Inputs!$B$30)*(1-Inputs!$B$33)*(1-Inputs!$B$30/Inputs!$B$31)/(Inputs!$B$29-Inputs!$B$30)*DCF!M$6</f>
        <v>61348.755750850549</v>
      </c>
      <c r="DM723" s="15">
        <f ca="1">DI723+DJ723+DK723+Inputs!$B$34+Inputs!$B$36-Inputs!$B$35</f>
        <v>652621.31249663269</v>
      </c>
    </row>
    <row r="724" spans="1:117" x14ac:dyDescent="0.75">
      <c r="A724" s="11">
        <v>711</v>
      </c>
      <c r="C724" s="24">
        <f t="shared" ref="C724:M733" ca="1" si="431">_xlfn.NORM.S.INV(RAND())</f>
        <v>-0.21110033093924646</v>
      </c>
      <c r="D724" s="24">
        <f t="shared" ca="1" si="431"/>
        <v>1.3390150367860785</v>
      </c>
      <c r="E724" s="24">
        <f t="shared" ca="1" si="431"/>
        <v>-1.0116004597808654</v>
      </c>
      <c r="F724" s="24">
        <f t="shared" ca="1" si="431"/>
        <v>-1.6305480823721437</v>
      </c>
      <c r="G724" s="24">
        <f t="shared" ca="1" si="431"/>
        <v>-0.9069404264472618</v>
      </c>
      <c r="H724" s="24">
        <f t="shared" ca="1" si="431"/>
        <v>0.49287416030582176</v>
      </c>
      <c r="I724" s="24">
        <f t="shared" ca="1" si="431"/>
        <v>-0.33563143536454004</v>
      </c>
      <c r="J724" s="24">
        <f t="shared" ca="1" si="431"/>
        <v>-1.3998697161521176</v>
      </c>
      <c r="K724" s="24">
        <f t="shared" ca="1" si="431"/>
        <v>-0.18658688016193953</v>
      </c>
      <c r="L724" s="24">
        <f t="shared" ca="1" si="431"/>
        <v>-1.1118900969501928</v>
      </c>
      <c r="M724" s="24">
        <f t="shared" ca="1" si="431"/>
        <v>-0.5688028687712523</v>
      </c>
      <c r="N724" s="24">
        <f ca="1">SQRT(Inputs!$B$38)*C724+SQRT(1-Inputs!$B$38)*_xlfn.NORM.S.INV(RAND())</f>
        <v>-0.74084801966398228</v>
      </c>
      <c r="O724" s="24">
        <f ca="1">SQRT(Inputs!$B$38)*D724+SQRT(1-Inputs!$B$38)*_xlfn.NORM.S.INV(RAND())</f>
        <v>1.7326830500666222</v>
      </c>
      <c r="P724" s="24">
        <f ca="1">SQRT(Inputs!$B$38)*E724+SQRT(1-Inputs!$B$38)*_xlfn.NORM.S.INV(RAND())</f>
        <v>-2.5010997908545578</v>
      </c>
      <c r="Q724" s="24">
        <f ca="1">SQRT(Inputs!$B$38)*F724+SQRT(1-Inputs!$B$38)*_xlfn.NORM.S.INV(RAND())</f>
        <v>-0.12337891933323863</v>
      </c>
      <c r="R724" s="24">
        <f ca="1">SQRT(Inputs!$B$38)*G724+SQRT(1-Inputs!$B$38)*_xlfn.NORM.S.INV(RAND())</f>
        <v>0.16579527441764902</v>
      </c>
      <c r="S724" s="24">
        <f ca="1">SQRT(Inputs!$B$38)*H724+SQRT(1-Inputs!$B$38)*_xlfn.NORM.S.INV(RAND())</f>
        <v>1.0555237935070774</v>
      </c>
      <c r="T724" s="24">
        <f ca="1">SQRT(Inputs!$B$38)*I724+SQRT(1-Inputs!$B$38)*_xlfn.NORM.S.INV(RAND())</f>
        <v>1.1833423261132663</v>
      </c>
      <c r="U724" s="24">
        <f ca="1">SQRT(Inputs!$B$38)*J724+SQRT(1-Inputs!$B$38)*_xlfn.NORM.S.INV(RAND())</f>
        <v>-1.5267503372323867</v>
      </c>
      <c r="V724" s="24">
        <f ca="1">SQRT(Inputs!$B$38)*K724+SQRT(1-Inputs!$B$38)*_xlfn.NORM.S.INV(RAND())</f>
        <v>0.81137597370662873</v>
      </c>
      <c r="W724" s="24">
        <f ca="1">SQRT(Inputs!$B$38)*L724+SQRT(1-Inputs!$B$38)*_xlfn.NORM.S.INV(RAND())</f>
        <v>-1.1708150561023367</v>
      </c>
      <c r="X724" s="24">
        <f ca="1">SQRT(Inputs!$B$38)*M724+SQRT(1-Inputs!$B$38)*_xlfn.NORM.S.INV(RAND())</f>
        <v>-0.58794494995231406</v>
      </c>
      <c r="Y724" s="24">
        <f ca="1">SQRT(Inputs!$B$38)*C724+SQRT(1-Inputs!$B$38)*_xlfn.NORM.S.INV(RAND())</f>
        <v>-0.84212816582270589</v>
      </c>
      <c r="Z724" s="24">
        <f ca="1">SQRT(Inputs!$B$38)*D724+SQRT(1-Inputs!$B$38)*_xlfn.NORM.S.INV(RAND())</f>
        <v>0.97365475937397195</v>
      </c>
      <c r="AA724" s="24">
        <f ca="1">SQRT(Inputs!$B$38)*E724+SQRT(1-Inputs!$B$38)*_xlfn.NORM.S.INV(RAND())</f>
        <v>-2.5895269401598253</v>
      </c>
      <c r="AB724" s="24">
        <f ca="1">SQRT(Inputs!$B$38)*F724+SQRT(1-Inputs!$B$38)*_xlfn.NORM.S.INV(RAND())</f>
        <v>-0.31182947936908711</v>
      </c>
      <c r="AC724" s="24">
        <f ca="1">SQRT(Inputs!$B$38)*G724+SQRT(1-Inputs!$B$38)*_xlfn.NORM.S.INV(RAND())</f>
        <v>-0.69744263358004366</v>
      </c>
      <c r="AD724" s="24">
        <f ca="1">SQRT(Inputs!$B$38)*H724+SQRT(1-Inputs!$B$38)*_xlfn.NORM.S.INV(RAND())</f>
        <v>-0.27706106778895701</v>
      </c>
      <c r="AE724" s="24">
        <f ca="1">SQRT(Inputs!$B$38)*I724+SQRT(1-Inputs!$B$38)*_xlfn.NORM.S.INV(RAND())</f>
        <v>-2.2033061140887371</v>
      </c>
      <c r="AF724" s="24">
        <f ca="1">SQRT(Inputs!$B$38)*J724+SQRT(1-Inputs!$B$38)*_xlfn.NORM.S.INV(RAND())</f>
        <v>-0.97517637070657881</v>
      </c>
      <c r="AG724" s="24">
        <f ca="1">SQRT(Inputs!$B$38)*K724+SQRT(1-Inputs!$B$38)*_xlfn.NORM.S.INV(RAND())</f>
        <v>-0.28568434153446814</v>
      </c>
      <c r="AH724" s="24">
        <f ca="1">SQRT(Inputs!$B$38)*L724+SQRT(1-Inputs!$B$38)*_xlfn.NORM.S.INV(RAND())</f>
        <v>-1.3709515794565208</v>
      </c>
      <c r="AI724" s="24">
        <f ca="1">SQRT(Inputs!$B$38)*M724+SQRT(1-Inputs!$B$38)*_xlfn.NORM.S.INV(RAND())</f>
        <v>-0.69605379860887906</v>
      </c>
      <c r="AJ724" s="24">
        <f ca="1">SQRT(Inputs!$B$38)*C724+SQRT(1-Inputs!$B$38)*_xlfn.NORM.S.INV(RAND())</f>
        <v>-0.32824062102248253</v>
      </c>
      <c r="AK724" s="24">
        <f ca="1">SQRT(Inputs!$B$38)*D724+SQRT(1-Inputs!$B$38)*_xlfn.NORM.S.INV(RAND())</f>
        <v>1.5189270086243618</v>
      </c>
      <c r="AL724" s="24">
        <f ca="1">SQRT(Inputs!$B$38)*E724+SQRT(1-Inputs!$B$38)*_xlfn.NORM.S.INV(RAND())</f>
        <v>1.372126325306712</v>
      </c>
      <c r="AM724" s="24">
        <f ca="1">SQRT(Inputs!$B$38)*F724+SQRT(1-Inputs!$B$38)*_xlfn.NORM.S.INV(RAND())</f>
        <v>-0.57176051988357179</v>
      </c>
      <c r="AN724" s="24">
        <f ca="1">SQRT(Inputs!$B$38)*G724+SQRT(1-Inputs!$B$38)*_xlfn.NORM.S.INV(RAND())</f>
        <v>0.68472295558216234</v>
      </c>
      <c r="AO724" s="24">
        <f ca="1">SQRT(Inputs!$B$38)*H724+SQRT(1-Inputs!$B$38)*_xlfn.NORM.S.INV(RAND())</f>
        <v>-0.41668224286706412</v>
      </c>
      <c r="AP724" s="24">
        <f ca="1">SQRT(Inputs!$B$38)*I724+SQRT(1-Inputs!$B$38)*_xlfn.NORM.S.INV(RAND())</f>
        <v>0.38647877706031286</v>
      </c>
      <c r="AQ724" s="24">
        <f ca="1">SQRT(Inputs!$B$38)*J724+SQRT(1-Inputs!$B$38)*_xlfn.NORM.S.INV(RAND())</f>
        <v>-2.2767308764742098</v>
      </c>
      <c r="AR724" s="24">
        <f ca="1">SQRT(Inputs!$B$38)*K724+SQRT(1-Inputs!$B$38)*_xlfn.NORM.S.INV(RAND())</f>
        <v>0.14966763589544063</v>
      </c>
      <c r="AS724" s="24">
        <f ca="1">SQRT(Inputs!$B$38)*L724+SQRT(1-Inputs!$B$38)*_xlfn.NORM.S.INV(RAND())</f>
        <v>-1.412293134516132</v>
      </c>
      <c r="AT724" s="24">
        <f ca="1">SQRT(Inputs!$B$38)*M724+SQRT(1-Inputs!$B$38)*_xlfn.NORM.S.INV(RAND())</f>
        <v>0.25923371662684436</v>
      </c>
      <c r="AU724" s="15">
        <f ca="1">Inputs!$B$6*EXP($B$8-0.5*C$5^2+C$5*N724)</f>
        <v>4401.4489341303033</v>
      </c>
      <c r="AV724" s="15">
        <f t="shared" ca="1" si="401"/>
        <v>6912.1209783100348</v>
      </c>
      <c r="AW724" s="15">
        <f t="shared" ca="1" si="402"/>
        <v>6014.7868165044638</v>
      </c>
      <c r="AX724" s="15">
        <f t="shared" ca="1" si="403"/>
        <v>7231.1262156182447</v>
      </c>
      <c r="AY724" s="15">
        <f t="shared" ca="1" si="404"/>
        <v>9009.9548291806987</v>
      </c>
      <c r="AZ724" s="15">
        <f t="shared" ca="1" si="405"/>
        <v>12377.653020796186</v>
      </c>
      <c r="BA724" s="15">
        <f t="shared" ca="1" si="406"/>
        <v>17144.135822971184</v>
      </c>
      <c r="BB724" s="15">
        <f t="shared" ca="1" si="407"/>
        <v>18012.477277645099</v>
      </c>
      <c r="BC724" s="15">
        <f t="shared" ca="1" si="408"/>
        <v>23858.005221806936</v>
      </c>
      <c r="BD724" s="15">
        <f t="shared" ca="1" si="409"/>
        <v>26196.535602799755</v>
      </c>
      <c r="BE724" s="15">
        <f t="shared" ca="1" si="410"/>
        <v>30426.722031094479</v>
      </c>
      <c r="BF724" s="15">
        <f ca="1">Inputs!$B$13*EXP($B$9-0.5*C$6^2+C$6*Y724)</f>
        <v>11704.39003757012</v>
      </c>
      <c r="BG724" s="15">
        <f t="shared" ca="1" si="411"/>
        <v>17004.233853518581</v>
      </c>
      <c r="BH724" s="15">
        <f t="shared" ca="1" si="412"/>
        <v>13521.87170828596</v>
      </c>
      <c r="BI724" s="15">
        <f t="shared" ca="1" si="413"/>
        <v>15777.090828027531</v>
      </c>
      <c r="BJ724" s="15">
        <f t="shared" ca="1" si="414"/>
        <v>17491.751107659438</v>
      </c>
      <c r="BK724" s="15">
        <f t="shared" ca="1" si="415"/>
        <v>20673.125399159191</v>
      </c>
      <c r="BL724" s="15">
        <f t="shared" ca="1" si="416"/>
        <v>19086.861129432662</v>
      </c>
      <c r="BM724" s="15">
        <f t="shared" ca="1" si="417"/>
        <v>20785.025972557087</v>
      </c>
      <c r="BN724" s="15">
        <f t="shared" ca="1" si="418"/>
        <v>24702.635686842186</v>
      </c>
      <c r="BO724" s="15">
        <f t="shared" ca="1" si="419"/>
        <v>25916.685504476289</v>
      </c>
      <c r="BP724" s="15">
        <f t="shared" ca="1" si="420"/>
        <v>29479.68114404134</v>
      </c>
      <c r="BQ724" s="15">
        <f ca="1">Inputs!$B$20*EXP($B$10-0.5*C$7^2+C$7*AJ724)</f>
        <v>3818.0970377176513</v>
      </c>
      <c r="BR724" s="15">
        <f t="shared" ca="1" si="421"/>
        <v>8392.29913941616</v>
      </c>
      <c r="BS724" s="15">
        <f t="shared" ca="1" si="422"/>
        <v>17043.356561786106</v>
      </c>
      <c r="BT724" s="15">
        <f t="shared" ca="1" si="423"/>
        <v>20226.026443075763</v>
      </c>
      <c r="BU724" s="15">
        <f t="shared" ca="1" si="424"/>
        <v>33081.951921367232</v>
      </c>
      <c r="BV724" s="15">
        <f t="shared" ca="1" si="425"/>
        <v>41902.282464243486</v>
      </c>
      <c r="BW724" s="15">
        <f t="shared" ca="1" si="426"/>
        <v>63456.243468254099</v>
      </c>
      <c r="BX724" s="15">
        <f t="shared" ca="1" si="427"/>
        <v>56229.417367619521</v>
      </c>
      <c r="BY724" s="15">
        <f t="shared" ca="1" si="428"/>
        <v>81075.64885016247</v>
      </c>
      <c r="BZ724" s="15">
        <f t="shared" ca="1" si="429"/>
        <v>87747.908365883035</v>
      </c>
      <c r="CA724" s="15">
        <f t="shared" ca="1" si="430"/>
        <v>129070.05603408758</v>
      </c>
      <c r="CB724" s="15">
        <f ca="1">(AU724*DCF!C$10-DCF!C$5*MAX(AU724*DCF!C$10,0)-MAX(AU724-Inputs!$B$6,0)/Inputs!$B$10)*DCF!C$6</f>
        <v>1047.0728397120913</v>
      </c>
      <c r="CC724" s="15">
        <f ca="1">(AV724*DCF!D$10-DCF!D$5*MAX(AV724*DCF!D$10,0)-MAX(AV724-AU724,0)/Inputs!$B$10)*DCF!D$6</f>
        <v>1072.6209913626417</v>
      </c>
      <c r="CD724" s="15">
        <f ca="1">(AW724*DCF!E$10-DCF!E$5*MAX(AW724*DCF!E$10,0)-MAX(AW724-AV724,0)/Inputs!$B$10)*DCF!E$6</f>
        <v>1388.7185285831488</v>
      </c>
      <c r="CE724" s="15">
        <f ca="1">(AX724*DCF!F$10-DCF!F$5*MAX(AX724*DCF!F$10,0)-MAX(AX724-AW724,0)/Inputs!$B$10)*DCF!F$6</f>
        <v>1325.4532563797807</v>
      </c>
      <c r="CF724" s="15">
        <f ca="1">(AY724*DCF!G$10-DCF!G$5*MAX(AY724*DCF!G$10,0)-MAX(AY724-AX724,0)/Inputs!$B$10)*DCF!G$6</f>
        <v>1514.4881277024649</v>
      </c>
      <c r="CG724" s="15">
        <f ca="1">(AZ724*DCF!H$10-DCF!H$5*MAX(AZ724*DCF!H$10,0)-MAX(AZ724-AY724,0)/Inputs!$B$10)*DCF!H$6</f>
        <v>1805.1350243600748</v>
      </c>
      <c r="CH724" s="15">
        <f ca="1">(BA724*DCF!I$10-DCF!I$5*MAX(BA724*DCF!I$10,0)-MAX(BA724-AZ724,0)/Inputs!$B$10)*DCF!I$6</f>
        <v>2349.7380128589084</v>
      </c>
      <c r="CI724" s="15">
        <f ca="1">(BB724*DCF!J$10-DCF!J$5*MAX(BB724*DCF!J$10,0)-MAX(BB724-BA724,0)/Inputs!$B$10)*DCF!J$6</f>
        <v>2959.4000572963823</v>
      </c>
      <c r="CJ724" s="15">
        <f ca="1">(BC724*DCF!K$10-DCF!K$5*MAX(BC724*DCF!K$10,0)-MAX(BC724-BB724,0)/Inputs!$B$10)*DCF!K$6</f>
        <v>3022.4707520447905</v>
      </c>
      <c r="CK724" s="15">
        <f ca="1">(BD724*DCF!L$10-DCF!L$5*MAX(BD724*DCF!L$10,0)-MAX(BD724-BC724,0)/Inputs!$B$10)*DCF!L$6</f>
        <v>3648.5258789981085</v>
      </c>
      <c r="CL724" s="15">
        <f ca="1">(BE724*DCF!M$10-DCF!M$5*MAX(BE724*DCF!M$10,0)-MAX(BE724-BD724,0)/Inputs!$B$10)*DCF!M$6</f>
        <v>3788.2630512172427</v>
      </c>
      <c r="CM724" s="15">
        <f ca="1">(BF724*DCF!C$28-DCF!C$5*MAX(BF724*DCF!C$28,0)-MAX(BF724-Inputs!$B$13,0)/Inputs!$B$17)*DCF!C$6</f>
        <v>3498.8028409548556</v>
      </c>
      <c r="CN724" s="15">
        <f ca="1">(BG724*DCF!D$28-DCF!D$5*MAX(BG724*DCF!D$28,0)-MAX(BG724-BF724,0)/Inputs!$B$17)*DCF!D$6</f>
        <v>3877.4393705027583</v>
      </c>
      <c r="CO724" s="15">
        <f ca="1">(BH724*DCF!E$28-DCF!E$5*MAX(BH724*DCF!E$28,0)-MAX(BH724-BG724,0)/Inputs!$B$17)*DCF!E$6</f>
        <v>3829.6348442303902</v>
      </c>
      <c r="CP724" s="15">
        <f ca="1">(BI724*DCF!F$28-DCF!F$5*MAX(BI724*DCF!F$28,0)-MAX(BI724-BH724,0)/Inputs!$B$17)*DCF!F$6</f>
        <v>3872.4662904233051</v>
      </c>
      <c r="CQ724" s="15">
        <f ca="1">(BJ724*DCF!G$28-DCF!G$5*MAX(BJ724*DCF!G$28,0)-MAX(BJ724-BI724,0)/Inputs!$B$17)*DCF!G$6</f>
        <v>4249.9786141566865</v>
      </c>
      <c r="CR724" s="15">
        <f ca="1">(BK724*DCF!H$28-DCF!H$5*MAX(BK724*DCF!H$28,0)-MAX(BK724-BJ724,0)/Inputs!$B$17)*DCF!H$6</f>
        <v>4618.3957079454267</v>
      </c>
      <c r="CS724" s="15">
        <f ca="1">(BL724*DCF!I$28-DCF!I$5*MAX(BL724*DCF!I$28,0)-MAX(BL724-BK724,0)/Inputs!$B$17)*DCF!I$6</f>
        <v>4488.3333632531348</v>
      </c>
      <c r="CT724" s="15">
        <f ca="1">(BM724*DCF!J$28-DCF!J$5*MAX(BM724*DCF!J$28,0)-MAX(BM724-BL724,0)/Inputs!$B$17)*DCF!J$6</f>
        <v>4411.6235042036487</v>
      </c>
      <c r="CU724" s="15">
        <f ca="1">(BN724*DCF!K$28-DCF!K$5*MAX(BN724*DCF!K$28,0)-MAX(BN724-BM724,0)/Inputs!$B$17)*DCF!K$6</f>
        <v>4736.9274602528458</v>
      </c>
      <c r="CV724" s="15">
        <f ca="1">(BO724*DCF!L$28-DCF!L$5*MAX(BO724*DCF!L$28,0)-MAX(BO724-BN724,0)/Inputs!$B$17)*DCF!L$6</f>
        <v>5033.5509848186502</v>
      </c>
      <c r="CW724" s="15">
        <f ca="1">(BP724*DCF!M$28-DCF!M$5*MAX(BP724*DCF!M$28,0)-MAX(BP724-BO724,0)/Inputs!$B$17)*DCF!M$6</f>
        <v>5174.1859059937933</v>
      </c>
      <c r="CX724" s="15">
        <f ca="1">(BQ724*DCF!C$46-DCF!C$5*MAX(BQ724*DCF!C$46,0)-MAX(BQ724-Inputs!$B$20,0)/Inputs!$B$24)*DCF!C$6</f>
        <v>-1166.8108806357861</v>
      </c>
      <c r="CY724" s="15">
        <f ca="1">(BR724*DCF!D$46-DCF!D$5*MAX(BR724*DCF!D$46,0)-MAX(BR724-BQ724,0)/Inputs!$B$24)*DCF!D$6</f>
        <v>-3384.1438196224731</v>
      </c>
      <c r="CZ724" s="15">
        <f ca="1">(BS724*DCF!E$46-DCF!E$5*MAX(BS724*DCF!E$46,0)-MAX(BS724-BR724,0)/Inputs!$B$24)*DCF!E$6</f>
        <v>-5425.4152641956971</v>
      </c>
      <c r="DA724" s="15">
        <f ca="1">(BT724*DCF!F$46-DCF!F$5*MAX(BT724*DCF!F$46,0)-MAX(BT724-BS724,0)/Inputs!$B$24)*DCF!F$6</f>
        <v>-2631.8978399263751</v>
      </c>
      <c r="DB724" s="15">
        <f ca="1">(BU724*DCF!G$46-DCF!G$5*MAX(BU724*DCF!G$46,0)-MAX(BU724-BT724,0)/Inputs!$B$24)*DCF!G$6</f>
        <v>-5437.2908295028483</v>
      </c>
      <c r="DC724" s="15">
        <f ca="1">(BV724*DCF!H$46-DCF!H$5*MAX(BV724*DCF!H$46,0)-MAX(BV724-BU724,0)/Inputs!$B$24)*DCF!H$6</f>
        <v>-2740.8636731369206</v>
      </c>
      <c r="DD724" s="15">
        <f ca="1">(BW724*DCF!I$46-DCF!I$5*MAX(BW724*DCF!I$46,0)-MAX(BW724-BV724,0)/Inputs!$B$24)*DCF!I$6</f>
        <v>-4721.7618407689361</v>
      </c>
      <c r="DE724" s="15">
        <f ca="1">(BX724*DCF!J$46-DCF!J$5*MAX(BX724*DCF!J$46,0)-MAX(BX724-BW724,0)/Inputs!$B$24)*DCF!J$6</f>
        <v>2358.6685199660251</v>
      </c>
      <c r="DF724" s="15">
        <f ca="1">(BY724*DCF!K$46-DCF!K$5*MAX(BY724*DCF!K$46,0)-MAX(BY724-BX724,0)/Inputs!$B$24)*DCF!K$6</f>
        <v>-1455.3534829865578</v>
      </c>
      <c r="DG724" s="15">
        <f ca="1">(BZ724*DCF!L$46-DCF!L$5*MAX(BZ724*DCF!L$46,0)-MAX(BZ724-BY724,0)/Inputs!$B$24)*DCF!L$6</f>
        <v>4555.6531332318518</v>
      </c>
      <c r="DH724" s="15">
        <f ca="1">(CA724*DCF!M$46-DCF!M$5*MAX(CA724*DCF!M$46,0)-MAX(CA724-BZ724,0)/Inputs!$B$24)*DCF!M$6</f>
        <v>1479.9346157492982</v>
      </c>
      <c r="DI724" s="15">
        <f ca="1">SUM(CB724:CL724)+BE724*DCF!M$10*(1+Inputs!$B$30)*(1-Inputs!$B$33)*(1-Inputs!$B$30/Inputs!$B$31)/(Inputs!$B$29-Inputs!$B$30)*DCF!M$6</f>
        <v>108599.85628479702</v>
      </c>
      <c r="DJ724" s="15">
        <f ca="1">SUM(CM724:CW724)+BP724*DCF!M$28*(1+Inputs!$B$30)*(1-Inputs!$B$33)*(1-Inputs!$B$30/Inputs!$B$31)/(Inputs!$B$29-Inputs!$B$30)*DCF!M$6</f>
        <v>157181.12882312649</v>
      </c>
      <c r="DK724" s="15">
        <f ca="1">SUM(CX724:DH724)+CA724*DCF!M$46*(1+Inputs!$B$30)*(1-Inputs!$B$33)*(1-Inputs!$B$30/Inputs!$B$31)/(Inputs!$B$29-Inputs!$B$30)*DCF!M$6</f>
        <v>180988.31459242897</v>
      </c>
      <c r="DM724" s="15">
        <f ca="1">DI724+DJ724+DK724+Inputs!$B$34+Inputs!$B$36-Inputs!$B$35</f>
        <v>523620.29970035248</v>
      </c>
    </row>
    <row r="725" spans="1:117" x14ac:dyDescent="0.75">
      <c r="A725" s="11">
        <v>712</v>
      </c>
      <c r="C725" s="24">
        <f t="shared" ca="1" si="431"/>
        <v>-1.0499765784837607</v>
      </c>
      <c r="D725" s="24">
        <f t="shared" ca="1" si="431"/>
        <v>0.36271879314330102</v>
      </c>
      <c r="E725" s="24">
        <f t="shared" ca="1" si="431"/>
        <v>-2.0550706383187434</v>
      </c>
      <c r="F725" s="24">
        <f t="shared" ca="1" si="431"/>
        <v>-0.29176281541559129</v>
      </c>
      <c r="G725" s="24">
        <f t="shared" ca="1" si="431"/>
        <v>-0.29602884838647398</v>
      </c>
      <c r="H725" s="24">
        <f t="shared" ca="1" si="431"/>
        <v>-0.19845335449960952</v>
      </c>
      <c r="I725" s="24">
        <f t="shared" ca="1" si="431"/>
        <v>0.13917364817700129</v>
      </c>
      <c r="J725" s="24">
        <f t="shared" ca="1" si="431"/>
        <v>-0.78054726422020226</v>
      </c>
      <c r="K725" s="24">
        <f t="shared" ca="1" si="431"/>
        <v>-0.12814421156042766</v>
      </c>
      <c r="L725" s="24">
        <f t="shared" ca="1" si="431"/>
        <v>0.11686414012474801</v>
      </c>
      <c r="M725" s="24">
        <f t="shared" ca="1" si="431"/>
        <v>-0.13531803515558685</v>
      </c>
      <c r="N725" s="24">
        <f ca="1">SQRT(Inputs!$B$38)*C725+SQRT(1-Inputs!$B$38)*_xlfn.NORM.S.INV(RAND())</f>
        <v>-1.100099729106651</v>
      </c>
      <c r="O725" s="24">
        <f ca="1">SQRT(Inputs!$B$38)*D725+SQRT(1-Inputs!$B$38)*_xlfn.NORM.S.INV(RAND())</f>
        <v>-0.89954154512113882</v>
      </c>
      <c r="P725" s="24">
        <f ca="1">SQRT(Inputs!$B$38)*E725+SQRT(1-Inputs!$B$38)*_xlfn.NORM.S.INV(RAND())</f>
        <v>-0.54882936010172245</v>
      </c>
      <c r="Q725" s="24">
        <f ca="1">SQRT(Inputs!$B$38)*F725+SQRT(1-Inputs!$B$38)*_xlfn.NORM.S.INV(RAND())</f>
        <v>-0.60656359609828492</v>
      </c>
      <c r="R725" s="24">
        <f ca="1">SQRT(Inputs!$B$38)*G725+SQRT(1-Inputs!$B$38)*_xlfn.NORM.S.INV(RAND())</f>
        <v>-0.24235411842475071</v>
      </c>
      <c r="S725" s="24">
        <f ca="1">SQRT(Inputs!$B$38)*H725+SQRT(1-Inputs!$B$38)*_xlfn.NORM.S.INV(RAND())</f>
        <v>-1.208657102130489</v>
      </c>
      <c r="T725" s="24">
        <f ca="1">SQRT(Inputs!$B$38)*I725+SQRT(1-Inputs!$B$38)*_xlfn.NORM.S.INV(RAND())</f>
        <v>-1.7332862438501622</v>
      </c>
      <c r="U725" s="24">
        <f ca="1">SQRT(Inputs!$B$38)*J725+SQRT(1-Inputs!$B$38)*_xlfn.NORM.S.INV(RAND())</f>
        <v>1.577038502749452</v>
      </c>
      <c r="V725" s="24">
        <f ca="1">SQRT(Inputs!$B$38)*K725+SQRT(1-Inputs!$B$38)*_xlfn.NORM.S.INV(RAND())</f>
        <v>-0.22117949670391002</v>
      </c>
      <c r="W725" s="24">
        <f ca="1">SQRT(Inputs!$B$38)*L725+SQRT(1-Inputs!$B$38)*_xlfn.NORM.S.INV(RAND())</f>
        <v>0.68570748109685131</v>
      </c>
      <c r="X725" s="24">
        <f ca="1">SQRT(Inputs!$B$38)*M725+SQRT(1-Inputs!$B$38)*_xlfn.NORM.S.INV(RAND())</f>
        <v>-3.3171436681454756</v>
      </c>
      <c r="Y725" s="24">
        <f ca="1">SQRT(Inputs!$B$38)*C725+SQRT(1-Inputs!$B$38)*_xlfn.NORM.S.INV(RAND())</f>
        <v>-0.86780076647943982</v>
      </c>
      <c r="Z725" s="24">
        <f ca="1">SQRT(Inputs!$B$38)*D725+SQRT(1-Inputs!$B$38)*_xlfn.NORM.S.INV(RAND())</f>
        <v>0.73218377809041679</v>
      </c>
      <c r="AA725" s="24">
        <f ca="1">SQRT(Inputs!$B$38)*E725+SQRT(1-Inputs!$B$38)*_xlfn.NORM.S.INV(RAND())</f>
        <v>-0.87312896732820322</v>
      </c>
      <c r="AB725" s="24">
        <f ca="1">SQRT(Inputs!$B$38)*F725+SQRT(1-Inputs!$B$38)*_xlfn.NORM.S.INV(RAND())</f>
        <v>-0.75125802803898156</v>
      </c>
      <c r="AC725" s="24">
        <f ca="1">SQRT(Inputs!$B$38)*G725+SQRT(1-Inputs!$B$38)*_xlfn.NORM.S.INV(RAND())</f>
        <v>0.85906538407122157</v>
      </c>
      <c r="AD725" s="24">
        <f ca="1">SQRT(Inputs!$B$38)*H725+SQRT(1-Inputs!$B$38)*_xlfn.NORM.S.INV(RAND())</f>
        <v>-2.5583732349863331E-2</v>
      </c>
      <c r="AE725" s="24">
        <f ca="1">SQRT(Inputs!$B$38)*I725+SQRT(1-Inputs!$B$38)*_xlfn.NORM.S.INV(RAND())</f>
        <v>6.6311911062347517E-2</v>
      </c>
      <c r="AF725" s="24">
        <f ca="1">SQRT(Inputs!$B$38)*J725+SQRT(1-Inputs!$B$38)*_xlfn.NORM.S.INV(RAND())</f>
        <v>-0.6130289197854315</v>
      </c>
      <c r="AG725" s="24">
        <f ca="1">SQRT(Inputs!$B$38)*K725+SQRT(1-Inputs!$B$38)*_xlfn.NORM.S.INV(RAND())</f>
        <v>-0.751693029655913</v>
      </c>
      <c r="AH725" s="24">
        <f ca="1">SQRT(Inputs!$B$38)*L725+SQRT(1-Inputs!$B$38)*_xlfn.NORM.S.INV(RAND())</f>
        <v>0.6436215817340103</v>
      </c>
      <c r="AI725" s="24">
        <f ca="1">SQRT(Inputs!$B$38)*M725+SQRT(1-Inputs!$B$38)*_xlfn.NORM.S.INV(RAND())</f>
        <v>-0.78504014903271446</v>
      </c>
      <c r="AJ725" s="24">
        <f ca="1">SQRT(Inputs!$B$38)*C725+SQRT(1-Inputs!$B$38)*_xlfn.NORM.S.INV(RAND())</f>
        <v>-1.5403891468225064</v>
      </c>
      <c r="AK725" s="24">
        <f ca="1">SQRT(Inputs!$B$38)*D725+SQRT(1-Inputs!$B$38)*_xlfn.NORM.S.INV(RAND())</f>
        <v>-0.28319793171849178</v>
      </c>
      <c r="AL725" s="24">
        <f ca="1">SQRT(Inputs!$B$38)*E725+SQRT(1-Inputs!$B$38)*_xlfn.NORM.S.INV(RAND())</f>
        <v>-2.0357466856646802</v>
      </c>
      <c r="AM725" s="24">
        <f ca="1">SQRT(Inputs!$B$38)*F725+SQRT(1-Inputs!$B$38)*_xlfn.NORM.S.INV(RAND())</f>
        <v>-0.50224674618812015</v>
      </c>
      <c r="AN725" s="24">
        <f ca="1">SQRT(Inputs!$B$38)*G725+SQRT(1-Inputs!$B$38)*_xlfn.NORM.S.INV(RAND())</f>
        <v>-0.65709311252388247</v>
      </c>
      <c r="AO725" s="24">
        <f ca="1">SQRT(Inputs!$B$38)*H725+SQRT(1-Inputs!$B$38)*_xlfn.NORM.S.INV(RAND())</f>
        <v>0.42215893007569116</v>
      </c>
      <c r="AP725" s="24">
        <f ca="1">SQRT(Inputs!$B$38)*I725+SQRT(1-Inputs!$B$38)*_xlfn.NORM.S.INV(RAND())</f>
        <v>-0.16769318836076275</v>
      </c>
      <c r="AQ725" s="24">
        <f ca="1">SQRT(Inputs!$B$38)*J725+SQRT(1-Inputs!$B$38)*_xlfn.NORM.S.INV(RAND())</f>
        <v>-1.1764698833843283</v>
      </c>
      <c r="AR725" s="24">
        <f ca="1">SQRT(Inputs!$B$38)*K725+SQRT(1-Inputs!$B$38)*_xlfn.NORM.S.INV(RAND())</f>
        <v>0.84007488860096113</v>
      </c>
      <c r="AS725" s="24">
        <f ca="1">SQRT(Inputs!$B$38)*L725+SQRT(1-Inputs!$B$38)*_xlfn.NORM.S.INV(RAND())</f>
        <v>-0.24515829582185161</v>
      </c>
      <c r="AT725" s="24">
        <f ca="1">SQRT(Inputs!$B$38)*M725+SQRT(1-Inputs!$B$38)*_xlfn.NORM.S.INV(RAND())</f>
        <v>0.54887485035313077</v>
      </c>
      <c r="AU725" s="15">
        <f ca="1">Inputs!$B$6*EXP($B$8-0.5*C$5^2+C$5*N725)</f>
        <v>4152.7908861891383</v>
      </c>
      <c r="AV725" s="15">
        <f t="shared" ca="1" si="401"/>
        <v>4428.682324725135</v>
      </c>
      <c r="AW725" s="15">
        <f t="shared" ca="1" si="402"/>
        <v>5014.6868479663826</v>
      </c>
      <c r="AX725" s="15">
        <f t="shared" ca="1" si="403"/>
        <v>5675.6165590393621</v>
      </c>
      <c r="AY725" s="15">
        <f t="shared" ca="1" si="404"/>
        <v>6742.6130192686715</v>
      </c>
      <c r="AZ725" s="15">
        <f t="shared" ca="1" si="405"/>
        <v>7218.7359486269352</v>
      </c>
      <c r="BA725" s="15">
        <f t="shared" ca="1" si="406"/>
        <v>7368.3213347096671</v>
      </c>
      <c r="BB725" s="15">
        <f t="shared" ca="1" si="407"/>
        <v>10565.203922347324</v>
      </c>
      <c r="BC725" s="15">
        <f t="shared" ca="1" si="408"/>
        <v>12666.34654140296</v>
      </c>
      <c r="BD725" s="15">
        <f t="shared" ca="1" si="409"/>
        <v>16545.31639352507</v>
      </c>
      <c r="BE725" s="15">
        <f t="shared" ca="1" si="410"/>
        <v>14987.564838734432</v>
      </c>
      <c r="BF725" s="15">
        <f ca="1">Inputs!$B$13*EXP($B$9-0.5*C$6^2+C$6*Y725)</f>
        <v>11644.971483660123</v>
      </c>
      <c r="BG725" s="15">
        <f t="shared" ca="1" si="411"/>
        <v>16196.613717849194</v>
      </c>
      <c r="BH725" s="15">
        <f t="shared" ca="1" si="412"/>
        <v>17121.339803605213</v>
      </c>
      <c r="BI725" s="15">
        <f t="shared" ca="1" si="413"/>
        <v>18670.401355013968</v>
      </c>
      <c r="BJ725" s="15">
        <f t="shared" ca="1" si="414"/>
        <v>25905.973952685345</v>
      </c>
      <c r="BK725" s="15">
        <f t="shared" ca="1" si="415"/>
        <v>31684.123348577767</v>
      </c>
      <c r="BL725" s="15">
        <f t="shared" ca="1" si="416"/>
        <v>39256.022007632993</v>
      </c>
      <c r="BM725" s="15">
        <f t="shared" ca="1" si="417"/>
        <v>44715.767707129868</v>
      </c>
      <c r="BN725" s="15">
        <f t="shared" ca="1" si="418"/>
        <v>50257.447916123929</v>
      </c>
      <c r="BO725" s="15">
        <f t="shared" ca="1" si="419"/>
        <v>66640.350148722151</v>
      </c>
      <c r="BP725" s="15">
        <f t="shared" ca="1" si="420"/>
        <v>75041.604237052394</v>
      </c>
      <c r="BQ725" s="15">
        <f ca="1">Inputs!$B$20*EXP($B$10-0.5*C$7^2+C$7*AJ725)</f>
        <v>2483.885438195372</v>
      </c>
      <c r="BR725" s="15">
        <f t="shared" ca="1" si="421"/>
        <v>3080.4249530418456</v>
      </c>
      <c r="BS725" s="15">
        <f t="shared" ca="1" si="422"/>
        <v>2350.8159578278269</v>
      </c>
      <c r="BT725" s="15">
        <f t="shared" ca="1" si="423"/>
        <v>2841.1472093266925</v>
      </c>
      <c r="BU725" s="15">
        <f t="shared" ca="1" si="424"/>
        <v>3358.6749385233989</v>
      </c>
      <c r="BV725" s="15">
        <f t="shared" ca="1" si="425"/>
        <v>5139.1549540827764</v>
      </c>
      <c r="BW725" s="15">
        <f t="shared" ca="1" si="426"/>
        <v>6921.3364104189677</v>
      </c>
      <c r="BX725" s="15">
        <f t="shared" ca="1" si="427"/>
        <v>7646.6849206396082</v>
      </c>
      <c r="BY725" s="15">
        <f t="shared" ca="1" si="428"/>
        <v>12582.497745981545</v>
      </c>
      <c r="BZ725" s="15">
        <f t="shared" ca="1" si="429"/>
        <v>16876.98750427768</v>
      </c>
      <c r="CA725" s="15">
        <f t="shared" ca="1" si="430"/>
        <v>26135.845613154819</v>
      </c>
      <c r="CB725" s="15">
        <f ca="1">(AU725*DCF!C$10-DCF!C$5*MAX(AU725*DCF!C$10,0)-MAX(AU725-Inputs!$B$6,0)/Inputs!$B$10)*DCF!C$6</f>
        <v>1048.8458159149268</v>
      </c>
      <c r="CC725" s="15">
        <f ca="1">(AV725*DCF!D$10-DCF!D$5*MAX(AV725*DCF!D$10,0)-MAX(AV725-AU725,0)/Inputs!$B$10)*DCF!D$6</f>
        <v>1012.1924066187451</v>
      </c>
      <c r="CD725" s="15">
        <f ca="1">(AW725*DCF!E$10-DCF!E$5*MAX(AW725*DCF!E$10,0)-MAX(AW725-AV725,0)/Inputs!$B$10)*DCF!E$6</f>
        <v>1025.8188800351136</v>
      </c>
      <c r="CE725" s="15">
        <f ca="1">(AX725*DCF!F$10-DCF!F$5*MAX(AX725*DCF!F$10,0)-MAX(AX725-AW725,0)/Inputs!$B$10)*DCF!F$6</f>
        <v>1101.4549631984116</v>
      </c>
      <c r="CF725" s="15">
        <f ca="1">(AY725*DCF!G$10-DCF!G$5*MAX(AY725*DCF!G$10,0)-MAX(AY725-AX725,0)/Inputs!$B$10)*DCF!G$6</f>
        <v>1184.151806041373</v>
      </c>
      <c r="CG725" s="15">
        <f ca="1">(AZ725*DCF!H$10-DCF!H$5*MAX(AZ725*DCF!H$10,0)-MAX(AZ725-AY725,0)/Inputs!$B$10)*DCF!H$6</f>
        <v>1316.9786005551398</v>
      </c>
      <c r="CH725" s="15">
        <f ca="1">(BA725*DCF!I$10-DCF!I$5*MAX(BA725*DCF!I$10,0)-MAX(BA725-AZ725,0)/Inputs!$B$10)*DCF!I$6</f>
        <v>1321.3862663527159</v>
      </c>
      <c r="CI725" s="15">
        <f ca="1">(BB725*DCF!J$10-DCF!J$5*MAX(BB725*DCF!J$10,0)-MAX(BB725-BA725,0)/Inputs!$B$10)*DCF!J$6</f>
        <v>1328.5786320147263</v>
      </c>
      <c r="CJ725" s="15">
        <f ca="1">(BC725*DCF!K$10-DCF!K$5*MAX(BC725*DCF!K$10,0)-MAX(BC725-BB725,0)/Inputs!$B$10)*DCF!K$6</f>
        <v>1744.9503890700653</v>
      </c>
      <c r="CK725" s="15">
        <f ca="1">(BD725*DCF!L$10-DCF!L$5*MAX(BD725*DCF!L$10,0)-MAX(BD725-BC725,0)/Inputs!$B$10)*DCF!L$6</f>
        <v>1993.734729462527</v>
      </c>
      <c r="CL725" s="15">
        <f ca="1">(BE725*DCF!M$10-DCF!M$5*MAX(BE725*DCF!M$10,0)-MAX(BE725-BD725,0)/Inputs!$B$10)*DCF!M$6</f>
        <v>2114.9392486065231</v>
      </c>
      <c r="CM725" s="15">
        <f ca="1">(BF725*DCF!C$28-DCF!C$5*MAX(BF725*DCF!C$28,0)-MAX(BF725-Inputs!$B$13,0)/Inputs!$B$17)*DCF!C$6</f>
        <v>3494.3912177473676</v>
      </c>
      <c r="CN725" s="15">
        <f ca="1">(BG725*DCF!D$28-DCF!D$5*MAX(BG725*DCF!D$28,0)-MAX(BG725-BF725,0)/Inputs!$B$17)*DCF!D$6</f>
        <v>3799.2023159003206</v>
      </c>
      <c r="CO725" s="15">
        <f ca="1">(BH725*DCF!E$28-DCF!E$5*MAX(BH725*DCF!E$28,0)-MAX(BH725-BG725,0)/Inputs!$B$17)*DCF!E$6</f>
        <v>4666.8175197005958</v>
      </c>
      <c r="CP725" s="15">
        <f ca="1">(BI725*DCF!F$28-DCF!F$5*MAX(BI725*DCF!F$28,0)-MAX(BI725-BH725,0)/Inputs!$B$17)*DCF!F$6</f>
        <v>4786.4910331922238</v>
      </c>
      <c r="CQ725" s="15">
        <f ca="1">(BJ725*DCF!G$28-DCF!G$5*MAX(BJ725*DCF!G$28,0)-MAX(BJ725-BI725,0)/Inputs!$B$17)*DCF!G$6</f>
        <v>5504.5496578834081</v>
      </c>
      <c r="CR725" s="15">
        <f ca="1">(BK725*DCF!H$28-DCF!H$5*MAX(BK725*DCF!H$28,0)-MAX(BK725-BJ725,0)/Inputs!$B$17)*DCF!H$6</f>
        <v>6938.0710056915859</v>
      </c>
      <c r="CS725" s="15">
        <f ca="1">(BL725*DCF!I$28-DCF!I$5*MAX(BL725*DCF!I$28,0)-MAX(BL725-BK725,0)/Inputs!$B$17)*DCF!I$6</f>
        <v>8144.373208482305</v>
      </c>
      <c r="CT725" s="15">
        <f ca="1">(BM725*DCF!J$28-DCF!J$5*MAX(BM725*DCF!J$28,0)-MAX(BM725-BL725,0)/Inputs!$B$17)*DCF!J$6</f>
        <v>9251.4106617668931</v>
      </c>
      <c r="CU725" s="15">
        <f ca="1">(BN725*DCF!K$28-DCF!K$5*MAX(BN725*DCF!K$28,0)-MAX(BN725-BM725,0)/Inputs!$B$17)*DCF!K$6</f>
        <v>9934.7483223997078</v>
      </c>
      <c r="CV725" s="15">
        <f ca="1">(BO725*DCF!L$28-DCF!L$5*MAX(BO725*DCF!L$28,0)-MAX(BO725-BN725,0)/Inputs!$B$17)*DCF!L$6</f>
        <v>11442.395921322632</v>
      </c>
      <c r="CW725" s="15">
        <f ca="1">(BP725*DCF!M$28-DCF!M$5*MAX(BP725*DCF!M$28,0)-MAX(BP725-BO725,0)/Inputs!$B$17)*DCF!M$6</f>
        <v>13240.95414439579</v>
      </c>
      <c r="CX725" s="15">
        <f ca="1">(BQ725*DCF!C$46-DCF!C$5*MAX(BQ725*DCF!C$46,0)-MAX(BQ725-Inputs!$B$20,0)/Inputs!$B$24)*DCF!C$6</f>
        <v>-573.64559773565168</v>
      </c>
      <c r="CY725" s="15">
        <f ca="1">(BR725*DCF!D$46-DCF!D$5*MAX(BR725*DCF!D$46,0)-MAX(BR725-BQ725,0)/Inputs!$B$24)*DCF!D$6</f>
        <v>-780.2951623031588</v>
      </c>
      <c r="CZ725" s="15">
        <f ca="1">(BS725*DCF!E$46-DCF!E$5*MAX(BS725*DCF!E$46,0)-MAX(BS725-BR725,0)/Inputs!$B$24)*DCF!E$6</f>
        <v>-277.9880800908096</v>
      </c>
      <c r="DA725" s="15">
        <f ca="1">(BT725*DCF!F$46-DCF!F$5*MAX(BT725*DCF!F$46,0)-MAX(BT725-BS725,0)/Inputs!$B$24)*DCF!F$6</f>
        <v>-385.45541211012721</v>
      </c>
      <c r="DB725" s="15">
        <f ca="1">(BU725*DCF!G$46-DCF!G$5*MAX(BU725*DCF!G$46,0)-MAX(BU725-BT725,0)/Inputs!$B$24)*DCF!G$6</f>
        <v>-287.06529200287127</v>
      </c>
      <c r="DC725" s="15">
        <f ca="1">(BV725*DCF!H$46-DCF!H$5*MAX(BV725*DCF!H$46,0)-MAX(BV725-BU725,0)/Inputs!$B$24)*DCF!H$6</f>
        <v>-553.27325565302488</v>
      </c>
      <c r="DD725" s="15">
        <f ca="1">(BW725*DCF!I$46-DCF!I$5*MAX(BW725*DCF!I$46,0)-MAX(BW725-BV725,0)/Inputs!$B$24)*DCF!I$6</f>
        <v>-351.74440453886001</v>
      </c>
      <c r="DE725" s="15">
        <f ca="1">(BX725*DCF!J$46-DCF!J$5*MAX(BX725*DCF!J$46,0)-MAX(BX725-BW725,0)/Inputs!$B$24)*DCF!J$6</f>
        <v>128.40670620248281</v>
      </c>
      <c r="DF725" s="15">
        <f ca="1">(BY725*DCF!K$46-DCF!K$5*MAX(BY725*DCF!K$46,0)-MAX(BY725-BX725,0)/Inputs!$B$24)*DCF!K$6</f>
        <v>-490.38843747504018</v>
      </c>
      <c r="DG725" s="15">
        <f ca="1">(BZ725*DCF!L$46-DCF!L$5*MAX(BZ725*DCF!L$46,0)-MAX(BZ725-BY725,0)/Inputs!$B$24)*DCF!L$6</f>
        <v>194.77085931501799</v>
      </c>
      <c r="DH725" s="15">
        <f ca="1">(CA725*DCF!M$46-DCF!M$5*MAX(CA725*DCF!M$46,0)-MAX(CA725-BZ725,0)/Inputs!$B$24)*DCF!M$6</f>
        <v>113.32601953055131</v>
      </c>
      <c r="DI725" s="15">
        <f ca="1">SUM(CB725:CL725)+BE725*DCF!M$10*(1+Inputs!$B$30)*(1-Inputs!$B$33)*(1-Inputs!$B$30/Inputs!$B$31)/(Inputs!$B$29-Inputs!$B$30)*DCF!M$6</f>
        <v>56903.622874095585</v>
      </c>
      <c r="DJ725" s="15">
        <f ca="1">SUM(CM725:CW725)+BP725*DCF!M$28*(1+Inputs!$B$30)*(1-Inputs!$B$33)*(1-Inputs!$B$30/Inputs!$B$31)/(Inputs!$B$29-Inputs!$B$30)*DCF!M$6</f>
        <v>359659.10756075324</v>
      </c>
      <c r="DK725" s="15">
        <f ca="1">SUM(CX725:DH725)+CA725*DCF!M$46*(1+Inputs!$B$30)*(1-Inputs!$B$33)*(1-Inputs!$B$30/Inputs!$B$31)/(Inputs!$B$29-Inputs!$B$30)*DCF!M$6</f>
        <v>37145.761249910065</v>
      </c>
      <c r="DM725" s="15">
        <f ca="1">DI725+DJ725+DK725+Inputs!$B$34+Inputs!$B$36-Inputs!$B$35</f>
        <v>530559.4916847588</v>
      </c>
    </row>
    <row r="726" spans="1:117" x14ac:dyDescent="0.75">
      <c r="A726" s="11">
        <v>713</v>
      </c>
      <c r="C726" s="24">
        <f t="shared" ca="1" si="431"/>
        <v>-1.7896883489071722</v>
      </c>
      <c r="D726" s="24">
        <f t="shared" ca="1" si="431"/>
        <v>-1.227568846925764</v>
      </c>
      <c r="E726" s="24">
        <f t="shared" ca="1" si="431"/>
        <v>-0.68386534352773876</v>
      </c>
      <c r="F726" s="24">
        <f t="shared" ca="1" si="431"/>
        <v>0.537058068205294</v>
      </c>
      <c r="G726" s="24">
        <f t="shared" ca="1" si="431"/>
        <v>6.6261562499470669E-2</v>
      </c>
      <c r="H726" s="24">
        <f t="shared" ca="1" si="431"/>
        <v>0.77798829713897777</v>
      </c>
      <c r="I726" s="24">
        <f t="shared" ca="1" si="431"/>
        <v>0.69574042017037863</v>
      </c>
      <c r="J726" s="24">
        <f t="shared" ca="1" si="431"/>
        <v>-0.15208264439554364</v>
      </c>
      <c r="K726" s="24">
        <f t="shared" ca="1" si="431"/>
        <v>-0.26504432811105511</v>
      </c>
      <c r="L726" s="24">
        <f t="shared" ca="1" si="431"/>
        <v>-0.42684434231854662</v>
      </c>
      <c r="M726" s="24">
        <f t="shared" ca="1" si="431"/>
        <v>-1.4317918077441705</v>
      </c>
      <c r="N726" s="24">
        <f ca="1">SQRT(Inputs!$B$38)*C726+SQRT(1-Inputs!$B$38)*_xlfn.NORM.S.INV(RAND())</f>
        <v>-3.3331658557493631</v>
      </c>
      <c r="O726" s="24">
        <f ca="1">SQRT(Inputs!$B$38)*D726+SQRT(1-Inputs!$B$38)*_xlfn.NORM.S.INV(RAND())</f>
        <v>-1.5692277297222219</v>
      </c>
      <c r="P726" s="24">
        <f ca="1">SQRT(Inputs!$B$38)*E726+SQRT(1-Inputs!$B$38)*_xlfn.NORM.S.INV(RAND())</f>
        <v>-1.1358816803032317</v>
      </c>
      <c r="Q726" s="24">
        <f ca="1">SQRT(Inputs!$B$38)*F726+SQRT(1-Inputs!$B$38)*_xlfn.NORM.S.INV(RAND())</f>
        <v>-1.0636538700440967</v>
      </c>
      <c r="R726" s="24">
        <f ca="1">SQRT(Inputs!$B$38)*G726+SQRT(1-Inputs!$B$38)*_xlfn.NORM.S.INV(RAND())</f>
        <v>-0.34952726870940382</v>
      </c>
      <c r="S726" s="24">
        <f ca="1">SQRT(Inputs!$B$38)*H726+SQRT(1-Inputs!$B$38)*_xlfn.NORM.S.INV(RAND())</f>
        <v>0.88178007598982788</v>
      </c>
      <c r="T726" s="24">
        <f ca="1">SQRT(Inputs!$B$38)*I726+SQRT(1-Inputs!$B$38)*_xlfn.NORM.S.INV(RAND())</f>
        <v>0.34245625556841391</v>
      </c>
      <c r="U726" s="24">
        <f ca="1">SQRT(Inputs!$B$38)*J726+SQRT(1-Inputs!$B$38)*_xlfn.NORM.S.INV(RAND())</f>
        <v>-1.7902694206120739</v>
      </c>
      <c r="V726" s="24">
        <f ca="1">SQRT(Inputs!$B$38)*K726+SQRT(1-Inputs!$B$38)*_xlfn.NORM.S.INV(RAND())</f>
        <v>-0.19310817636887423</v>
      </c>
      <c r="W726" s="24">
        <f ca="1">SQRT(Inputs!$B$38)*L726+SQRT(1-Inputs!$B$38)*_xlfn.NORM.S.INV(RAND())</f>
        <v>-1.2076675722983308</v>
      </c>
      <c r="X726" s="24">
        <f ca="1">SQRT(Inputs!$B$38)*M726+SQRT(1-Inputs!$B$38)*_xlfn.NORM.S.INV(RAND())</f>
        <v>-1.0727456006148706</v>
      </c>
      <c r="Y726" s="24">
        <f ca="1">SQRT(Inputs!$B$38)*C726+SQRT(1-Inputs!$B$38)*_xlfn.NORM.S.INV(RAND())</f>
        <v>-3.7981870818086501</v>
      </c>
      <c r="Z726" s="24">
        <f ca="1">SQRT(Inputs!$B$38)*D726+SQRT(1-Inputs!$B$38)*_xlfn.NORM.S.INV(RAND())</f>
        <v>-1.2566362295135143</v>
      </c>
      <c r="AA726" s="24">
        <f ca="1">SQRT(Inputs!$B$38)*E726+SQRT(1-Inputs!$B$38)*_xlfn.NORM.S.INV(RAND())</f>
        <v>-0.50528708573629944</v>
      </c>
      <c r="AB726" s="24">
        <f ca="1">SQRT(Inputs!$B$38)*F726+SQRT(1-Inputs!$B$38)*_xlfn.NORM.S.INV(RAND())</f>
        <v>0.27543456840852765</v>
      </c>
      <c r="AC726" s="24">
        <f ca="1">SQRT(Inputs!$B$38)*G726+SQRT(1-Inputs!$B$38)*_xlfn.NORM.S.INV(RAND())</f>
        <v>2.6375433538515305E-2</v>
      </c>
      <c r="AD726" s="24">
        <f ca="1">SQRT(Inputs!$B$38)*H726+SQRT(1-Inputs!$B$38)*_xlfn.NORM.S.INV(RAND())</f>
        <v>0.10652394388756548</v>
      </c>
      <c r="AE726" s="24">
        <f ca="1">SQRT(Inputs!$B$38)*I726+SQRT(1-Inputs!$B$38)*_xlfn.NORM.S.INV(RAND())</f>
        <v>1.2413070674907074</v>
      </c>
      <c r="AF726" s="24">
        <f ca="1">SQRT(Inputs!$B$38)*J726+SQRT(1-Inputs!$B$38)*_xlfn.NORM.S.INV(RAND())</f>
        <v>-0.24605972295818748</v>
      </c>
      <c r="AG726" s="24">
        <f ca="1">SQRT(Inputs!$B$38)*K726+SQRT(1-Inputs!$B$38)*_xlfn.NORM.S.INV(RAND())</f>
        <v>-0.27580957325777439</v>
      </c>
      <c r="AH726" s="24">
        <f ca="1">SQRT(Inputs!$B$38)*L726+SQRT(1-Inputs!$B$38)*_xlfn.NORM.S.INV(RAND())</f>
        <v>-1.2975437625067114</v>
      </c>
      <c r="AI726" s="24">
        <f ca="1">SQRT(Inputs!$B$38)*M726+SQRT(1-Inputs!$B$38)*_xlfn.NORM.S.INV(RAND())</f>
        <v>-0.97574286262820342</v>
      </c>
      <c r="AJ726" s="24">
        <f ca="1">SQRT(Inputs!$B$38)*C726+SQRT(1-Inputs!$B$38)*_xlfn.NORM.S.INV(RAND())</f>
        <v>-1.3783813016777087</v>
      </c>
      <c r="AK726" s="24">
        <f ca="1">SQRT(Inputs!$B$38)*D726+SQRT(1-Inputs!$B$38)*_xlfn.NORM.S.INV(RAND())</f>
        <v>-0.15234654334871167</v>
      </c>
      <c r="AL726" s="24">
        <f ca="1">SQRT(Inputs!$B$38)*E726+SQRT(1-Inputs!$B$38)*_xlfn.NORM.S.INV(RAND())</f>
        <v>-0.8691528604608707</v>
      </c>
      <c r="AM726" s="24">
        <f ca="1">SQRT(Inputs!$B$38)*F726+SQRT(1-Inputs!$B$38)*_xlfn.NORM.S.INV(RAND())</f>
        <v>0.91073917024502471</v>
      </c>
      <c r="AN726" s="24">
        <f ca="1">SQRT(Inputs!$B$38)*G726+SQRT(1-Inputs!$B$38)*_xlfn.NORM.S.INV(RAND())</f>
        <v>-0.56042941553751568</v>
      </c>
      <c r="AO726" s="24">
        <f ca="1">SQRT(Inputs!$B$38)*H726+SQRT(1-Inputs!$B$38)*_xlfn.NORM.S.INV(RAND())</f>
        <v>1.5518302499215852</v>
      </c>
      <c r="AP726" s="24">
        <f ca="1">SQRT(Inputs!$B$38)*I726+SQRT(1-Inputs!$B$38)*_xlfn.NORM.S.INV(RAND())</f>
        <v>1.6578234327864239</v>
      </c>
      <c r="AQ726" s="24">
        <f ca="1">SQRT(Inputs!$B$38)*J726+SQRT(1-Inputs!$B$38)*_xlfn.NORM.S.INV(RAND())</f>
        <v>-2.0904014487124568E-2</v>
      </c>
      <c r="AR726" s="24">
        <f ca="1">SQRT(Inputs!$B$38)*K726+SQRT(1-Inputs!$B$38)*_xlfn.NORM.S.INV(RAND())</f>
        <v>-1.3289200657757207</v>
      </c>
      <c r="AS726" s="24">
        <f ca="1">SQRT(Inputs!$B$38)*L726+SQRT(1-Inputs!$B$38)*_xlfn.NORM.S.INV(RAND())</f>
        <v>9.64810370596553E-2</v>
      </c>
      <c r="AT726" s="24">
        <f ca="1">SQRT(Inputs!$B$38)*M726+SQRT(1-Inputs!$B$38)*_xlfn.NORM.S.INV(RAND())</f>
        <v>-0.24763397571299184</v>
      </c>
      <c r="AU726" s="15">
        <f ca="1">Inputs!$B$6*EXP($B$8-0.5*C$5^2+C$5*N726)</f>
        <v>2893.0384876600633</v>
      </c>
      <c r="AV726" s="15">
        <f t="shared" ca="1" si="401"/>
        <v>2795.926433592123</v>
      </c>
      <c r="AW726" s="15">
        <f t="shared" ca="1" si="402"/>
        <v>2924.8701685431479</v>
      </c>
      <c r="AX726" s="15">
        <f t="shared" ca="1" si="403"/>
        <v>3126.6204940328771</v>
      </c>
      <c r="AY726" s="15">
        <f t="shared" ca="1" si="404"/>
        <v>3668.2125905077864</v>
      </c>
      <c r="AZ726" s="15">
        <f t="shared" ca="1" si="405"/>
        <v>4943.8014821278766</v>
      </c>
      <c r="BA726" s="15">
        <f t="shared" ca="1" si="406"/>
        <v>6270.7200893370991</v>
      </c>
      <c r="BB726" s="15">
        <f t="shared" ca="1" si="407"/>
        <v>6416.6606144188299</v>
      </c>
      <c r="BC726" s="15">
        <f t="shared" ca="1" si="408"/>
        <v>7713.6400393985659</v>
      </c>
      <c r="BD726" s="15">
        <f t="shared" ca="1" si="409"/>
        <v>8440.5765082132093</v>
      </c>
      <c r="BE726" s="15">
        <f t="shared" ca="1" si="410"/>
        <v>9380.0855169141123</v>
      </c>
      <c r="BF726" s="15">
        <f ca="1">Inputs!$B$13*EXP($B$9-0.5*C$6^2+C$6*Y726)</f>
        <v>6513.8594865219447</v>
      </c>
      <c r="BG726" s="15">
        <f t="shared" ca="1" si="411"/>
        <v>6328.1020727921232</v>
      </c>
      <c r="BH726" s="15">
        <f t="shared" ca="1" si="412"/>
        <v>7110.2193481939503</v>
      </c>
      <c r="BI726" s="15">
        <f t="shared" ca="1" si="413"/>
        <v>9080.9145379607926</v>
      </c>
      <c r="BJ726" s="15">
        <f t="shared" ca="1" si="414"/>
        <v>11175.015336524886</v>
      </c>
      <c r="BK726" s="15">
        <f t="shared" ca="1" si="415"/>
        <v>13915.567905857701</v>
      </c>
      <c r="BL726" s="15">
        <f t="shared" ca="1" si="416"/>
        <v>20076.839672168691</v>
      </c>
      <c r="BM726" s="15">
        <f t="shared" ca="1" si="417"/>
        <v>23935.816052289254</v>
      </c>
      <c r="BN726" s="15">
        <f t="shared" ca="1" si="418"/>
        <v>28480.97703102135</v>
      </c>
      <c r="BO726" s="15">
        <f t="shared" ca="1" si="419"/>
        <v>30136.78073112038</v>
      </c>
      <c r="BP726" s="15">
        <f t="shared" ca="1" si="420"/>
        <v>33210.725493412276</v>
      </c>
      <c r="BQ726" s="15">
        <f ca="1">Inputs!$B$20*EXP($B$10-0.5*C$7^2+C$7*AJ726)</f>
        <v>2630.7932617673764</v>
      </c>
      <c r="BR726" s="15">
        <f t="shared" ca="1" si="421"/>
        <v>3401.0517522923824</v>
      </c>
      <c r="BS726" s="15">
        <f t="shared" ca="1" si="422"/>
        <v>3628.5342820845626</v>
      </c>
      <c r="BT726" s="15">
        <f t="shared" ca="1" si="423"/>
        <v>6353.1196978698563</v>
      </c>
      <c r="BU726" s="15">
        <f t="shared" ca="1" si="424"/>
        <v>7688.104772433011</v>
      </c>
      <c r="BV726" s="15">
        <f t="shared" ca="1" si="425"/>
        <v>15173.185236967613</v>
      </c>
      <c r="BW726" s="15">
        <f t="shared" ca="1" si="426"/>
        <v>30072.741450941627</v>
      </c>
      <c r="BX726" s="15">
        <f t="shared" ca="1" si="427"/>
        <v>41885.661461060685</v>
      </c>
      <c r="BY726" s="15">
        <f t="shared" ca="1" si="428"/>
        <v>45512.898683331521</v>
      </c>
      <c r="BZ726" s="15">
        <f t="shared" ca="1" si="429"/>
        <v>65003.74376068866</v>
      </c>
      <c r="CA726" s="15">
        <f t="shared" ca="1" si="430"/>
        <v>87379.559002451424</v>
      </c>
      <c r="CB726" s="15">
        <f ca="1">(AU726*DCF!C$10-DCF!C$5*MAX(AU726*DCF!C$10,0)-MAX(AU726-Inputs!$B$6,0)/Inputs!$B$10)*DCF!C$6</f>
        <v>742.95865576443691</v>
      </c>
      <c r="CC726" s="15">
        <f ca="1">(AV726*DCF!D$10-DCF!D$5*MAX(AV726*DCF!D$10,0)-MAX(AV726-AU726,0)/Inputs!$B$10)*DCF!D$6</f>
        <v>681.48812640825361</v>
      </c>
      <c r="CD726" s="15">
        <f ca="1">(AW726*DCF!E$10-DCF!E$5*MAX(AW726*DCF!E$10,0)-MAX(AW726-AV726,0)/Inputs!$B$10)*DCF!E$6</f>
        <v>646.26249301483745</v>
      </c>
      <c r="CE726" s="15">
        <f ca="1">(AX726*DCF!F$10-DCF!F$5*MAX(AX726*DCF!F$10,0)-MAX(AX726-AW726,0)/Inputs!$B$10)*DCF!F$6</f>
        <v>640.55703024751847</v>
      </c>
      <c r="CF726" s="15">
        <f ca="1">(AY726*DCF!G$10-DCF!G$5*MAX(AY726*DCF!G$10,0)-MAX(AY726-AX726,0)/Inputs!$B$10)*DCF!G$6</f>
        <v>651.69460594981706</v>
      </c>
      <c r="CG726" s="15">
        <f ca="1">(AZ726*DCF!H$10-DCF!H$5*MAX(AZ726*DCF!H$10,0)-MAX(AZ726-AY726,0)/Inputs!$B$10)*DCF!H$6</f>
        <v>733.33892819285802</v>
      </c>
      <c r="CH726" s="15">
        <f ca="1">(BA726*DCF!I$10-DCF!I$5*MAX(BA726*DCF!I$10,0)-MAX(BA726-AZ726,0)/Inputs!$B$10)*DCF!I$6</f>
        <v>927.77066114800664</v>
      </c>
      <c r="CI726" s="15">
        <f ca="1">(BB726*DCF!J$10-DCF!J$5*MAX(BB726*DCF!J$10,0)-MAX(BB726-BA726,0)/Inputs!$B$10)*DCF!J$6</f>
        <v>1078.9989684988504</v>
      </c>
      <c r="CJ726" s="15">
        <f ca="1">(BC726*DCF!K$10-DCF!K$5*MAX(BC726*DCF!K$10,0)-MAX(BC726-BB726,0)/Inputs!$B$10)*DCF!K$6</f>
        <v>1060.2147887288741</v>
      </c>
      <c r="CK726" s="15">
        <f ca="1">(BD726*DCF!L$10-DCF!L$5*MAX(BD726*DCF!L$10,0)-MAX(BD726-BC726,0)/Inputs!$B$10)*DCF!L$6</f>
        <v>1178.9947876207139</v>
      </c>
      <c r="CL726" s="15">
        <f ca="1">(BE726*DCF!M$10-DCF!M$5*MAX(BE726*DCF!M$10,0)-MAX(BE726-BD726,0)/Inputs!$B$10)*DCF!M$6</f>
        <v>1211.4169992433542</v>
      </c>
      <c r="CM726" s="15">
        <f ca="1">(BF726*DCF!C$28-DCF!C$5*MAX(BF726*DCF!C$28,0)-MAX(BF726-Inputs!$B$13,0)/Inputs!$B$17)*DCF!C$6</f>
        <v>1987.9871965622483</v>
      </c>
      <c r="CN726" s="15">
        <f ca="1">(BG726*DCF!D$28-DCF!D$5*MAX(BG726*DCF!D$28,0)-MAX(BG726-BF726,0)/Inputs!$B$17)*DCF!D$6</f>
        <v>1863.7720105835344</v>
      </c>
      <c r="CO726" s="15">
        <f ca="1">(BH726*DCF!E$28-DCF!E$5*MAX(BH726*DCF!E$28,0)-MAX(BH726-BG726,0)/Inputs!$B$17)*DCF!E$6</f>
        <v>1859.5961778195278</v>
      </c>
      <c r="CP726" s="15">
        <f ca="1">(BI726*DCF!F$28-DCF!F$5*MAX(BI726*DCF!F$28,0)-MAX(BI726-BH726,0)/Inputs!$B$17)*DCF!F$6</f>
        <v>2106.432889424651</v>
      </c>
      <c r="CQ726" s="15">
        <f ca="1">(BJ726*DCF!G$28-DCF!G$5*MAX(BJ726*DCF!G$28,0)-MAX(BJ726-BI726,0)/Inputs!$B$17)*DCF!G$6</f>
        <v>2547.2354465298718</v>
      </c>
      <c r="CR726" s="15">
        <f ca="1">(BK726*DCF!H$28-DCF!H$5*MAX(BK726*DCF!H$28,0)-MAX(BK726-BJ726,0)/Inputs!$B$17)*DCF!H$6</f>
        <v>3015.6685101588778</v>
      </c>
      <c r="CS726" s="15">
        <f ca="1">(BL726*DCF!I$28-DCF!I$5*MAX(BL726*DCF!I$28,0)-MAX(BL726-BK726,0)/Inputs!$B$17)*DCF!I$6</f>
        <v>3836.7984382611749</v>
      </c>
      <c r="CT726" s="15">
        <f ca="1">(BM726*DCF!J$28-DCF!J$5*MAX(BM726*DCF!J$28,0)-MAX(BM726-BL726,0)/Inputs!$B$17)*DCF!J$6</f>
        <v>4828.0053008254199</v>
      </c>
      <c r="CU726" s="15">
        <f ca="1">(BN726*DCF!K$28-DCF!K$5*MAX(BN726*DCF!K$28,0)-MAX(BN726-BM726,0)/Inputs!$B$17)*DCF!K$6</f>
        <v>5457.9831297383625</v>
      </c>
      <c r="CV726" s="15">
        <f ca="1">(BO726*DCF!L$28-DCF!L$5*MAX(BO726*DCF!L$28,0)-MAX(BO726-BN726,0)/Inputs!$B$17)*DCF!L$6</f>
        <v>5825.5633733802024</v>
      </c>
      <c r="CW726" s="15">
        <f ca="1">(BP726*DCF!M$28-DCF!M$5*MAX(BP726*DCF!M$28,0)-MAX(BP726-BO726,0)/Inputs!$B$17)*DCF!M$6</f>
        <v>5927.3036182497335</v>
      </c>
      <c r="CX726" s="15">
        <f ca="1">(BQ726*DCF!C$46-DCF!C$5*MAX(BQ726*DCF!C$46,0)-MAX(BQ726-Inputs!$B$20,0)/Inputs!$B$24)*DCF!C$6</f>
        <v>-607.57350156290443</v>
      </c>
      <c r="CY726" s="15">
        <f ca="1">(BR726*DCF!D$46-DCF!D$5*MAX(BR726*DCF!D$46,0)-MAX(BR726-BQ726,0)/Inputs!$B$24)*DCF!D$6</f>
        <v>-909.14312474522103</v>
      </c>
      <c r="CZ726" s="15">
        <f ca="1">(BS726*DCF!E$46-DCF!E$5*MAX(BS726*DCF!E$46,0)-MAX(BS726-BR726,0)/Inputs!$B$24)*DCF!E$6</f>
        <v>-518.74784735776473</v>
      </c>
      <c r="DA726" s="15">
        <f ca="1">(BT726*DCF!F$46-DCF!F$5*MAX(BT726*DCF!F$46,0)-MAX(BT726-BS726,0)/Inputs!$B$24)*DCF!F$6</f>
        <v>-1454.7820244884192</v>
      </c>
      <c r="DB726" s="15">
        <f ca="1">(BU726*DCF!G$46-DCF!G$5*MAX(BU726*DCF!G$46,0)-MAX(BU726-BT726,0)/Inputs!$B$24)*DCF!G$6</f>
        <v>-707.67525770290501</v>
      </c>
      <c r="DC726" s="15">
        <f ca="1">(BV726*DCF!H$46-DCF!H$5*MAX(BV726*DCF!H$46,0)-MAX(BV726-BU726,0)/Inputs!$B$24)*DCF!H$6</f>
        <v>-2325.9428925052184</v>
      </c>
      <c r="DD726" s="15">
        <f ca="1">(BW726*DCF!I$46-DCF!I$5*MAX(BW726*DCF!I$46,0)-MAX(BW726-BV726,0)/Inputs!$B$24)*DCF!I$6</f>
        <v>-3582.5445724249498</v>
      </c>
      <c r="DE726" s="15">
        <f ca="1">(BX726*DCF!J$46-DCF!J$5*MAX(BX726*DCF!J$46,0)-MAX(BX726-BW726,0)/Inputs!$B$24)*DCF!J$6</f>
        <v>-1375.6057543499232</v>
      </c>
      <c r="DF726" s="15">
        <f ca="1">(BY726*DCF!K$46-DCF!K$5*MAX(BY726*DCF!K$46,0)-MAX(BY726-BX726,0)/Inputs!$B$24)*DCF!K$6</f>
        <v>1711.2720005098183</v>
      </c>
      <c r="DG726" s="15">
        <f ca="1">(BZ726*DCF!L$46-DCF!L$5*MAX(BZ726*DCF!L$46,0)-MAX(BZ726-BY726,0)/Inputs!$B$24)*DCF!L$6</f>
        <v>82.565397176812866</v>
      </c>
      <c r="DH726" s="15">
        <f ca="1">(CA726*DCF!M$46-DCF!M$5*MAX(CA726*DCF!M$46,0)-MAX(CA726-BZ726,0)/Inputs!$B$24)*DCF!M$6</f>
        <v>2172.411539999684</v>
      </c>
      <c r="DI726" s="15">
        <f ca="1">SUM(CB726:CL726)+BE726*DCF!M$10*(1+Inputs!$B$30)*(1-Inputs!$B$33)*(1-Inputs!$B$30/Inputs!$B$31)/(Inputs!$B$29-Inputs!$B$30)*DCF!M$6</f>
        <v>35658.598077179355</v>
      </c>
      <c r="DJ726" s="15">
        <f ca="1">SUM(CM726:CW726)+BP726*DCF!M$28*(1+Inputs!$B$30)*(1-Inputs!$B$33)*(1-Inputs!$B$30/Inputs!$B$31)/(Inputs!$B$29-Inputs!$B$30)*DCF!M$6</f>
        <v>162490.8637109288</v>
      </c>
      <c r="DK726" s="15">
        <f ca="1">SUM(CX726:DH726)+CA726*DCF!M$46*(1+Inputs!$B$30)*(1-Inputs!$B$33)*(1-Inputs!$B$30/Inputs!$B$31)/(Inputs!$B$29-Inputs!$B$30)*DCF!M$6</f>
        <v>127583.38295080999</v>
      </c>
      <c r="DM726" s="15">
        <f ca="1">DI726+DJ726+DK726+Inputs!$B$34+Inputs!$B$36-Inputs!$B$35</f>
        <v>402583.84473891812</v>
      </c>
    </row>
    <row r="727" spans="1:117" x14ac:dyDescent="0.75">
      <c r="A727" s="11">
        <v>714</v>
      </c>
      <c r="C727" s="24">
        <f t="shared" ca="1" si="431"/>
        <v>-0.4196483218246575</v>
      </c>
      <c r="D727" s="24">
        <f t="shared" ca="1" si="431"/>
        <v>0.13225799291371276</v>
      </c>
      <c r="E727" s="24">
        <f t="shared" ca="1" si="431"/>
        <v>1.2677874859645391</v>
      </c>
      <c r="F727" s="24">
        <f t="shared" ca="1" si="431"/>
        <v>0.87060264046295688</v>
      </c>
      <c r="G727" s="24">
        <f t="shared" ca="1" si="431"/>
        <v>-0.21931827370006921</v>
      </c>
      <c r="H727" s="24">
        <f t="shared" ca="1" si="431"/>
        <v>0.11810652644084366</v>
      </c>
      <c r="I727" s="24">
        <f t="shared" ca="1" si="431"/>
        <v>-1.2778456017818103</v>
      </c>
      <c r="J727" s="24">
        <f t="shared" ca="1" si="431"/>
        <v>7.0562411587456547E-2</v>
      </c>
      <c r="K727" s="24">
        <f t="shared" ca="1" si="431"/>
        <v>1.3309018185856283</v>
      </c>
      <c r="L727" s="24">
        <f t="shared" ca="1" si="431"/>
        <v>0.30396972055884564</v>
      </c>
      <c r="M727" s="24">
        <f t="shared" ca="1" si="431"/>
        <v>-1.3653172195743312E-2</v>
      </c>
      <c r="N727" s="24">
        <f ca="1">SQRT(Inputs!$B$38)*C727+SQRT(1-Inputs!$B$38)*_xlfn.NORM.S.INV(RAND())</f>
        <v>-1.0620942987153321</v>
      </c>
      <c r="O727" s="24">
        <f ca="1">SQRT(Inputs!$B$38)*D727+SQRT(1-Inputs!$B$38)*_xlfn.NORM.S.INV(RAND())</f>
        <v>1.8832507835356134</v>
      </c>
      <c r="P727" s="24">
        <f ca="1">SQRT(Inputs!$B$38)*E727+SQRT(1-Inputs!$B$38)*_xlfn.NORM.S.INV(RAND())</f>
        <v>0.45657539820222148</v>
      </c>
      <c r="Q727" s="24">
        <f ca="1">SQRT(Inputs!$B$38)*F727+SQRT(1-Inputs!$B$38)*_xlfn.NORM.S.INV(RAND())</f>
        <v>0.2405403324602321</v>
      </c>
      <c r="R727" s="24">
        <f ca="1">SQRT(Inputs!$B$38)*G727+SQRT(1-Inputs!$B$38)*_xlfn.NORM.S.INV(RAND())</f>
        <v>-1.2978435548490661</v>
      </c>
      <c r="S727" s="24">
        <f ca="1">SQRT(Inputs!$B$38)*H727+SQRT(1-Inputs!$B$38)*_xlfn.NORM.S.INV(RAND())</f>
        <v>-0.80459895975287488</v>
      </c>
      <c r="T727" s="24">
        <f ca="1">SQRT(Inputs!$B$38)*I727+SQRT(1-Inputs!$B$38)*_xlfn.NORM.S.INV(RAND())</f>
        <v>0.20478933191652626</v>
      </c>
      <c r="U727" s="24">
        <f ca="1">SQRT(Inputs!$B$38)*J727+SQRT(1-Inputs!$B$38)*_xlfn.NORM.S.INV(RAND())</f>
        <v>-0.12322900045174714</v>
      </c>
      <c r="V727" s="24">
        <f ca="1">SQRT(Inputs!$B$38)*K727+SQRT(1-Inputs!$B$38)*_xlfn.NORM.S.INV(RAND())</f>
        <v>0.397416318722495</v>
      </c>
      <c r="W727" s="24">
        <f ca="1">SQRT(Inputs!$B$38)*L727+SQRT(1-Inputs!$B$38)*_xlfn.NORM.S.INV(RAND())</f>
        <v>-1.3658550795744226</v>
      </c>
      <c r="X727" s="24">
        <f ca="1">SQRT(Inputs!$B$38)*M727+SQRT(1-Inputs!$B$38)*_xlfn.NORM.S.INV(RAND())</f>
        <v>0.73304017839328584</v>
      </c>
      <c r="Y727" s="24">
        <f ca="1">SQRT(Inputs!$B$38)*C727+SQRT(1-Inputs!$B$38)*_xlfn.NORM.S.INV(RAND())</f>
        <v>-0.53327647314478732</v>
      </c>
      <c r="Z727" s="24">
        <f ca="1">SQRT(Inputs!$B$38)*D727+SQRT(1-Inputs!$B$38)*_xlfn.NORM.S.INV(RAND())</f>
        <v>-0.44829522353565149</v>
      </c>
      <c r="AA727" s="24">
        <f ca="1">SQRT(Inputs!$B$38)*E727+SQRT(1-Inputs!$B$38)*_xlfn.NORM.S.INV(RAND())</f>
        <v>0.64197645860431884</v>
      </c>
      <c r="AB727" s="24">
        <f ca="1">SQRT(Inputs!$B$38)*F727+SQRT(1-Inputs!$B$38)*_xlfn.NORM.S.INV(RAND())</f>
        <v>2.1456784002666449</v>
      </c>
      <c r="AC727" s="24">
        <f ca="1">SQRT(Inputs!$B$38)*G727+SQRT(1-Inputs!$B$38)*_xlfn.NORM.S.INV(RAND())</f>
        <v>-0.26310924093033855</v>
      </c>
      <c r="AD727" s="24">
        <f ca="1">SQRT(Inputs!$B$38)*H727+SQRT(1-Inputs!$B$38)*_xlfn.NORM.S.INV(RAND())</f>
        <v>-1.2741560161197023</v>
      </c>
      <c r="AE727" s="24">
        <f ca="1">SQRT(Inputs!$B$38)*I727+SQRT(1-Inputs!$B$38)*_xlfn.NORM.S.INV(RAND())</f>
        <v>0.40211334886349992</v>
      </c>
      <c r="AF727" s="24">
        <f ca="1">SQRT(Inputs!$B$38)*J727+SQRT(1-Inputs!$B$38)*_xlfn.NORM.S.INV(RAND())</f>
        <v>-0.86115034709109461</v>
      </c>
      <c r="AG727" s="24">
        <f ca="1">SQRT(Inputs!$B$38)*K727+SQRT(1-Inputs!$B$38)*_xlfn.NORM.S.INV(RAND())</f>
        <v>1.5832331535040638</v>
      </c>
      <c r="AH727" s="24">
        <f ca="1">SQRT(Inputs!$B$38)*L727+SQRT(1-Inputs!$B$38)*_xlfn.NORM.S.INV(RAND())</f>
        <v>-0.43386182789145922</v>
      </c>
      <c r="AI727" s="24">
        <f ca="1">SQRT(Inputs!$B$38)*M727+SQRT(1-Inputs!$B$38)*_xlfn.NORM.S.INV(RAND())</f>
        <v>1.1045205441248194</v>
      </c>
      <c r="AJ727" s="24">
        <f ca="1">SQRT(Inputs!$B$38)*C727+SQRT(1-Inputs!$B$38)*_xlfn.NORM.S.INV(RAND())</f>
        <v>-0.39493510350213068</v>
      </c>
      <c r="AK727" s="24">
        <f ca="1">SQRT(Inputs!$B$38)*D727+SQRT(1-Inputs!$B$38)*_xlfn.NORM.S.INV(RAND())</f>
        <v>0.70309619705932302</v>
      </c>
      <c r="AL727" s="24">
        <f ca="1">SQRT(Inputs!$B$38)*E727+SQRT(1-Inputs!$B$38)*_xlfn.NORM.S.INV(RAND())</f>
        <v>-0.27814683746032387</v>
      </c>
      <c r="AM727" s="24">
        <f ca="1">SQRT(Inputs!$B$38)*F727+SQRT(1-Inputs!$B$38)*_xlfn.NORM.S.INV(RAND())</f>
        <v>-5.5385145090042442E-2</v>
      </c>
      <c r="AN727" s="24">
        <f ca="1">SQRT(Inputs!$B$38)*G727+SQRT(1-Inputs!$B$38)*_xlfn.NORM.S.INV(RAND())</f>
        <v>-1.1581786680966444</v>
      </c>
      <c r="AO727" s="24">
        <f ca="1">SQRT(Inputs!$B$38)*H727+SQRT(1-Inputs!$B$38)*_xlfn.NORM.S.INV(RAND())</f>
        <v>1.5696677562862038</v>
      </c>
      <c r="AP727" s="24">
        <f ca="1">SQRT(Inputs!$B$38)*I727+SQRT(1-Inputs!$B$38)*_xlfn.NORM.S.INV(RAND())</f>
        <v>0.40887079405083571</v>
      </c>
      <c r="AQ727" s="24">
        <f ca="1">SQRT(Inputs!$B$38)*J727+SQRT(1-Inputs!$B$38)*_xlfn.NORM.S.INV(RAND())</f>
        <v>0.16802562979124391</v>
      </c>
      <c r="AR727" s="24">
        <f ca="1">SQRT(Inputs!$B$38)*K727+SQRT(1-Inputs!$B$38)*_xlfn.NORM.S.INV(RAND())</f>
        <v>0.69102589624248545</v>
      </c>
      <c r="AS727" s="24">
        <f ca="1">SQRT(Inputs!$B$38)*L727+SQRT(1-Inputs!$B$38)*_xlfn.NORM.S.INV(RAND())</f>
        <v>0.34662674829789553</v>
      </c>
      <c r="AT727" s="24">
        <f ca="1">SQRT(Inputs!$B$38)*M727+SQRT(1-Inputs!$B$38)*_xlfn.NORM.S.INV(RAND())</f>
        <v>-0.31897945205683648</v>
      </c>
      <c r="AU727" s="15">
        <f ca="1">Inputs!$B$6*EXP($B$8-0.5*C$5^2+C$5*N727)</f>
        <v>4178.4178362323546</v>
      </c>
      <c r="AV727" s="15">
        <f t="shared" ca="1" si="401"/>
        <v>6708.756990843407</v>
      </c>
      <c r="AW727" s="15">
        <f t="shared" ca="1" si="402"/>
        <v>8699.7364357380084</v>
      </c>
      <c r="AX727" s="15">
        <f t="shared" ca="1" si="403"/>
        <v>10945.540397372857</v>
      </c>
      <c r="AY727" s="15">
        <f t="shared" ca="1" si="404"/>
        <v>11495.228063148581</v>
      </c>
      <c r="AZ727" s="15">
        <f t="shared" ca="1" si="405"/>
        <v>12866.91090771199</v>
      </c>
      <c r="BA727" s="15">
        <f t="shared" ca="1" si="406"/>
        <v>16086.934494236291</v>
      </c>
      <c r="BB727" s="15">
        <f t="shared" ca="1" si="407"/>
        <v>19453.641062194085</v>
      </c>
      <c r="BC727" s="15">
        <f t="shared" ca="1" si="408"/>
        <v>24757.534924983629</v>
      </c>
      <c r="BD727" s="15">
        <f t="shared" ca="1" si="409"/>
        <v>26692.816010602884</v>
      </c>
      <c r="BE727" s="15">
        <f t="shared" ca="1" si="410"/>
        <v>34966.982950770922</v>
      </c>
      <c r="BF727" s="15">
        <f ca="1">Inputs!$B$13*EXP($B$9-0.5*C$6^2+C$6*Y727)</f>
        <v>12443.434358621787</v>
      </c>
      <c r="BG727" s="15">
        <f t="shared" ca="1" si="411"/>
        <v>13986.84311634822</v>
      </c>
      <c r="BH727" s="15">
        <f t="shared" ca="1" si="412"/>
        <v>19009.369477990829</v>
      </c>
      <c r="BI727" s="15">
        <f t="shared" ca="1" si="413"/>
        <v>32376.755796296249</v>
      </c>
      <c r="BJ727" s="15">
        <f t="shared" ca="1" si="414"/>
        <v>38214.630293779264</v>
      </c>
      <c r="BK727" s="15">
        <f t="shared" ca="1" si="415"/>
        <v>39431.926069783112</v>
      </c>
      <c r="BL727" s="15">
        <f t="shared" ca="1" si="416"/>
        <v>51028.382464283954</v>
      </c>
      <c r="BM727" s="15">
        <f t="shared" ca="1" si="417"/>
        <v>56361.133407942245</v>
      </c>
      <c r="BN727" s="15">
        <f t="shared" ca="1" si="418"/>
        <v>83798.932454281618</v>
      </c>
      <c r="BO727" s="15">
        <f t="shared" ca="1" si="419"/>
        <v>98035.028014675496</v>
      </c>
      <c r="BP727" s="15">
        <f t="shared" ca="1" si="420"/>
        <v>136747.70499692074</v>
      </c>
      <c r="BQ727" s="15">
        <f ca="1">Inputs!$B$20*EXP($B$10-0.5*C$7^2+C$7*AJ727)</f>
        <v>3728.8383934742938</v>
      </c>
      <c r="BR727" s="15">
        <f t="shared" ca="1" si="421"/>
        <v>6325.3639811045887</v>
      </c>
      <c r="BS727" s="15">
        <f t="shared" ca="1" si="422"/>
        <v>7996.8706262500946</v>
      </c>
      <c r="BT727" s="15">
        <f t="shared" ca="1" si="423"/>
        <v>10866.905002903464</v>
      </c>
      <c r="BU727" s="15">
        <f t="shared" ca="1" si="424"/>
        <v>11379.493792167503</v>
      </c>
      <c r="BV727" s="15">
        <f t="shared" ca="1" si="425"/>
        <v>22548.91954425618</v>
      </c>
      <c r="BW727" s="15">
        <f t="shared" ca="1" si="426"/>
        <v>34309.994412731277</v>
      </c>
      <c r="BX727" s="15">
        <f t="shared" ca="1" si="427"/>
        <v>49632.040250690436</v>
      </c>
      <c r="BY727" s="15">
        <f t="shared" ca="1" si="428"/>
        <v>79372.694510922185</v>
      </c>
      <c r="BZ727" s="15">
        <f t="shared" ca="1" si="429"/>
        <v>118698.74685834929</v>
      </c>
      <c r="CA727" s="15">
        <f t="shared" ca="1" si="430"/>
        <v>157547.51714522863</v>
      </c>
      <c r="CB727" s="15">
        <f ca="1">(AU727*DCF!C$10-DCF!C$5*MAX(AU727*DCF!C$10,0)-MAX(AU727-Inputs!$B$6,0)/Inputs!$B$10)*DCF!C$6</f>
        <v>1048.6630911933503</v>
      </c>
      <c r="CC727" s="15">
        <f ca="1">(AV727*DCF!D$10-DCF!D$5*MAX(AV727*DCF!D$10,0)-MAX(AV727-AU727,0)/Inputs!$B$10)*DCF!D$6</f>
        <v>1018.2570870096096</v>
      </c>
      <c r="CD727" s="15">
        <f ca="1">(AW727*DCF!E$10-DCF!E$5*MAX(AW727*DCF!E$10,0)-MAX(AW727-AV727,0)/Inputs!$B$10)*DCF!E$6</f>
        <v>1560.1796340747048</v>
      </c>
      <c r="CE727" s="15">
        <f ca="1">(AX727*DCF!F$10-DCF!F$5*MAX(AX727*DCF!F$10,0)-MAX(AX727-AW727,0)/Inputs!$B$10)*DCF!F$6</f>
        <v>1922.0979006164891</v>
      </c>
      <c r="CF727" s="15">
        <f ca="1">(AY727*DCF!G$10-DCF!G$5*MAX(AY727*DCF!G$10,0)-MAX(AY727-AX727,0)/Inputs!$B$10)*DCF!G$6</f>
        <v>2262.8155796817805</v>
      </c>
      <c r="CG727" s="15">
        <f ca="1">(AZ727*DCF!H$10-DCF!H$5*MAX(AZ727*DCF!H$10,0)-MAX(AZ727-AY727,0)/Inputs!$B$10)*DCF!H$6</f>
        <v>2254.5531022163359</v>
      </c>
      <c r="CH727" s="15">
        <f ca="1">(BA727*DCF!I$10-DCF!I$5*MAX(BA727*DCF!I$10,0)-MAX(BA727-AZ727,0)/Inputs!$B$10)*DCF!I$6</f>
        <v>2410.2993913195151</v>
      </c>
      <c r="CI727" s="15">
        <f ca="1">(BB727*DCF!J$10-DCF!J$5*MAX(BB727*DCF!J$10,0)-MAX(BB727-BA727,0)/Inputs!$B$10)*DCF!J$6</f>
        <v>2828.1210435266521</v>
      </c>
      <c r="CJ727" s="15">
        <f ca="1">(BC727*DCF!K$10-DCF!K$5*MAX(BC727*DCF!K$10,0)-MAX(BC727-BB727,0)/Inputs!$B$10)*DCF!K$6</f>
        <v>3243.1011139328652</v>
      </c>
      <c r="CK727" s="15">
        <f ca="1">(BD727*DCF!L$10-DCF!L$5*MAX(BD727*DCF!L$10,0)-MAX(BD727-BC727,0)/Inputs!$B$10)*DCF!L$6</f>
        <v>3775.5210648141419</v>
      </c>
      <c r="CL727" s="15">
        <f ca="1">(BE727*DCF!M$10-DCF!M$5*MAX(BE727*DCF!M$10,0)-MAX(BE727-BD727,0)/Inputs!$B$10)*DCF!M$6</f>
        <v>3945.8559092301762</v>
      </c>
      <c r="CM727" s="15">
        <f ca="1">(BF727*DCF!C$28-DCF!C$5*MAX(BF727*DCF!C$28,0)-MAX(BF727-Inputs!$B$13,0)/Inputs!$B$17)*DCF!C$6</f>
        <v>3553.6743392254443</v>
      </c>
      <c r="CN727" s="15">
        <f ca="1">(BG727*DCF!D$28-DCF!D$5*MAX(BG727*DCF!D$28,0)-MAX(BG727-BF727,0)/Inputs!$B$17)*DCF!D$6</f>
        <v>3790.1680349289618</v>
      </c>
      <c r="CO727" s="15">
        <f ca="1">(BH727*DCF!E$28-DCF!E$5*MAX(BH727*DCF!E$28,0)-MAX(BH727-BG727,0)/Inputs!$B$17)*DCF!E$6</f>
        <v>4393.9211135316091</v>
      </c>
      <c r="CP727" s="15">
        <f ca="1">(BI727*DCF!F$28-DCF!F$5*MAX(BI727*DCF!F$28,0)-MAX(BI727-BH727,0)/Inputs!$B$17)*DCF!F$6</f>
        <v>6355.6924001166044</v>
      </c>
      <c r="CQ727" s="15">
        <f ca="1">(BJ727*DCF!G$28-DCF!G$5*MAX(BJ727*DCF!G$28,0)-MAX(BJ727-BI727,0)/Inputs!$B$17)*DCF!G$6</f>
        <v>8933.2029439671842</v>
      </c>
      <c r="CR727" s="15">
        <f ca="1">(BK727*DCF!H$28-DCF!H$5*MAX(BK727*DCF!H$28,0)-MAX(BK727-BJ727,0)/Inputs!$B$17)*DCF!H$6</f>
        <v>9562.8167568304325</v>
      </c>
      <c r="CS727" s="15">
        <f ca="1">(BL727*DCF!I$28-DCF!I$5*MAX(BL727*DCF!I$28,0)-MAX(BL727-BK727,0)/Inputs!$B$17)*DCF!I$6</f>
        <v>10335.032106855706</v>
      </c>
      <c r="CT727" s="15">
        <f ca="1">(BM727*DCF!J$28-DCF!J$5*MAX(BM727*DCF!J$28,0)-MAX(BM727-BL727,0)/Inputs!$B$17)*DCF!J$6</f>
        <v>11866.132436861499</v>
      </c>
      <c r="CU727" s="15">
        <f ca="1">(BN727*DCF!K$28-DCF!K$5*MAX(BN727*DCF!K$28,0)-MAX(BN727-BM727,0)/Inputs!$B$17)*DCF!K$6</f>
        <v>14336.164564260374</v>
      </c>
      <c r="CV727" s="15">
        <f ca="1">(BO727*DCF!L$28-DCF!L$5*MAX(BO727*DCF!L$28,0)-MAX(BO727-BN727,0)/Inputs!$B$17)*DCF!L$6</f>
        <v>17949.207880627448</v>
      </c>
      <c r="CW727" s="15">
        <f ca="1">(BP727*DCF!M$28-DCF!M$5*MAX(BP727*DCF!M$28,0)-MAX(BP727-BO727,0)/Inputs!$B$17)*DCF!M$6</f>
        <v>21682.597291468031</v>
      </c>
      <c r="CX727" s="15">
        <f ca="1">(BQ727*DCF!C$46-DCF!C$5*MAX(BQ727*DCF!C$46,0)-MAX(BQ727-Inputs!$B$20,0)/Inputs!$B$24)*DCF!C$6</f>
        <v>-1104.9688638390026</v>
      </c>
      <c r="CY727" s="15">
        <f ca="1">(BR727*DCF!D$46-DCF!D$5*MAX(BR727*DCF!D$46,0)-MAX(BR727-BQ727,0)/Inputs!$B$24)*DCF!D$6</f>
        <v>-2187.508037302297</v>
      </c>
      <c r="CZ727" s="15">
        <f ca="1">(BS727*DCF!E$46-DCF!E$5*MAX(BS727*DCF!E$46,0)-MAX(BS727-BR727,0)/Inputs!$B$24)*DCF!E$6</f>
        <v>-1604.5057788167092</v>
      </c>
      <c r="DA727" s="15">
        <f ca="1">(BT727*DCF!F$46-DCF!F$5*MAX(BT727*DCF!F$46,0)-MAX(BT727-BS727,0)/Inputs!$B$24)*DCF!F$6</f>
        <v>-1836.4669733731173</v>
      </c>
      <c r="DB727" s="15">
        <f ca="1">(BU727*DCF!G$46-DCF!G$5*MAX(BU727*DCF!G$46,0)-MAX(BU727-BT727,0)/Inputs!$B$24)*DCF!G$6</f>
        <v>-555.2084292245811</v>
      </c>
      <c r="DC727" s="15">
        <f ca="1">(BV727*DCF!H$46-DCF!H$5*MAX(BV727*DCF!H$46,0)-MAX(BV727-BU727,0)/Inputs!$B$24)*DCF!H$6</f>
        <v>-3470.8306162545346</v>
      </c>
      <c r="DD727" s="15">
        <f ca="1">(BW727*DCF!I$46-DCF!I$5*MAX(BW727*DCF!I$46,0)-MAX(BW727-BV727,0)/Inputs!$B$24)*DCF!I$6</f>
        <v>-2583.7469925975447</v>
      </c>
      <c r="DE727" s="15">
        <f ca="1">(BX727*DCF!J$46-DCF!J$5*MAX(BX727*DCF!J$46,0)-MAX(BX727-BW727,0)/Inputs!$B$24)*DCF!J$6</f>
        <v>-1981.2294302659272</v>
      </c>
      <c r="DF727" s="15">
        <f ca="1">(BY727*DCF!K$46-DCF!K$5*MAX(BY727*DCF!K$46,0)-MAX(BY727-BX727,0)/Inputs!$B$24)*DCF!K$6</f>
        <v>-2751.6351052987825</v>
      </c>
      <c r="DG727" s="15">
        <f ca="1">(BZ727*DCF!L$46-DCF!L$5*MAX(BZ727*DCF!L$46,0)-MAX(BZ727-BY727,0)/Inputs!$B$24)*DCF!L$6</f>
        <v>-694.52054016655086</v>
      </c>
      <c r="DH727" s="15">
        <f ca="1">(CA727*DCF!M$46-DCF!M$5*MAX(CA727*DCF!M$46,0)-MAX(CA727-BZ727,0)/Inputs!$B$24)*DCF!M$6</f>
        <v>4229.5306507553869</v>
      </c>
      <c r="DI727" s="15">
        <f ca="1">SUM(CB727:CL727)+BE727*DCF!M$10*(1+Inputs!$B$30)*(1-Inputs!$B$33)*(1-Inputs!$B$30/Inputs!$B$31)/(Inputs!$B$29-Inputs!$B$30)*DCF!M$6</f>
        <v>123583.0408600917</v>
      </c>
      <c r="DJ727" s="15">
        <f ca="1">SUM(CM727:CW727)+BP727*DCF!M$28*(1+Inputs!$B$30)*(1-Inputs!$B$33)*(1-Inputs!$B$30/Inputs!$B$31)/(Inputs!$B$29-Inputs!$B$30)*DCF!M$6</f>
        <v>620186.17161217309</v>
      </c>
      <c r="DK727" s="15">
        <f ca="1">SUM(CX727:DH727)+CA727*DCF!M$46*(1+Inputs!$B$30)*(1-Inputs!$B$33)*(1-Inputs!$B$30/Inputs!$B$31)/(Inputs!$B$29-Inputs!$B$30)*DCF!M$6</f>
        <v>229046.03408662026</v>
      </c>
      <c r="DM727" s="15">
        <f ca="1">DI727+DJ727+DK727+Inputs!$B$34+Inputs!$B$36-Inputs!$B$35</f>
        <v>1049666.2465588851</v>
      </c>
    </row>
    <row r="728" spans="1:117" x14ac:dyDescent="0.75">
      <c r="A728" s="11">
        <v>715</v>
      </c>
      <c r="C728" s="24">
        <f t="shared" ca="1" si="431"/>
        <v>8.9293317820284906E-2</v>
      </c>
      <c r="D728" s="24">
        <f t="shared" ca="1" si="431"/>
        <v>0.21839700797246123</v>
      </c>
      <c r="E728" s="24">
        <f t="shared" ca="1" si="431"/>
        <v>-0.25679571961798553</v>
      </c>
      <c r="F728" s="24">
        <f t="shared" ca="1" si="431"/>
        <v>-0.63478320173694491</v>
      </c>
      <c r="G728" s="24">
        <f t="shared" ca="1" si="431"/>
        <v>-1.4740862630450744</v>
      </c>
      <c r="H728" s="24">
        <f t="shared" ca="1" si="431"/>
        <v>-0.68838182787251656</v>
      </c>
      <c r="I728" s="24">
        <f t="shared" ca="1" si="431"/>
        <v>0.35104154168546731</v>
      </c>
      <c r="J728" s="24">
        <f t="shared" ca="1" si="431"/>
        <v>-0.53936893952609255</v>
      </c>
      <c r="K728" s="24">
        <f t="shared" ca="1" si="431"/>
        <v>-0.66554881120673148</v>
      </c>
      <c r="L728" s="24">
        <f t="shared" ca="1" si="431"/>
        <v>-1.7112309291476655</v>
      </c>
      <c r="M728" s="24">
        <f t="shared" ca="1" si="431"/>
        <v>0.77002608988624688</v>
      </c>
      <c r="N728" s="24">
        <f ca="1">SQRT(Inputs!$B$38)*C728+SQRT(1-Inputs!$B$38)*_xlfn.NORM.S.INV(RAND())</f>
        <v>0.77173859070085704</v>
      </c>
      <c r="O728" s="24">
        <f ca="1">SQRT(Inputs!$B$38)*D728+SQRT(1-Inputs!$B$38)*_xlfn.NORM.S.INV(RAND())</f>
        <v>-1.0278406663073594</v>
      </c>
      <c r="P728" s="24">
        <f ca="1">SQRT(Inputs!$B$38)*E728+SQRT(1-Inputs!$B$38)*_xlfn.NORM.S.INV(RAND())</f>
        <v>0.13436460900987743</v>
      </c>
      <c r="Q728" s="24">
        <f ca="1">SQRT(Inputs!$B$38)*F728+SQRT(1-Inputs!$B$38)*_xlfn.NORM.S.INV(RAND())</f>
        <v>0.5058450511804331</v>
      </c>
      <c r="R728" s="24">
        <f ca="1">SQRT(Inputs!$B$38)*G728+SQRT(1-Inputs!$B$38)*_xlfn.NORM.S.INV(RAND())</f>
        <v>-0.80913334425421402</v>
      </c>
      <c r="S728" s="24">
        <f ca="1">SQRT(Inputs!$B$38)*H728+SQRT(1-Inputs!$B$38)*_xlfn.NORM.S.INV(RAND())</f>
        <v>-1.5379560070417551</v>
      </c>
      <c r="T728" s="24">
        <f ca="1">SQRT(Inputs!$B$38)*I728+SQRT(1-Inputs!$B$38)*_xlfn.NORM.S.INV(RAND())</f>
        <v>0.78952195699123073</v>
      </c>
      <c r="U728" s="24">
        <f ca="1">SQRT(Inputs!$B$38)*J728+SQRT(1-Inputs!$B$38)*_xlfn.NORM.S.INV(RAND())</f>
        <v>-0.5157466515313619</v>
      </c>
      <c r="V728" s="24">
        <f ca="1">SQRT(Inputs!$B$38)*K728+SQRT(1-Inputs!$B$38)*_xlfn.NORM.S.INV(RAND())</f>
        <v>-0.62544406278106779</v>
      </c>
      <c r="W728" s="24">
        <f ca="1">SQRT(Inputs!$B$38)*L728+SQRT(1-Inputs!$B$38)*_xlfn.NORM.S.INV(RAND())</f>
        <v>-0.40247589710305554</v>
      </c>
      <c r="X728" s="24">
        <f ca="1">SQRT(Inputs!$B$38)*M728+SQRT(1-Inputs!$B$38)*_xlfn.NORM.S.INV(RAND())</f>
        <v>1.1784076424690175</v>
      </c>
      <c r="Y728" s="24">
        <f ca="1">SQRT(Inputs!$B$38)*C728+SQRT(1-Inputs!$B$38)*_xlfn.NORM.S.INV(RAND())</f>
        <v>0.49576454832544331</v>
      </c>
      <c r="Z728" s="24">
        <f ca="1">SQRT(Inputs!$B$38)*D728+SQRT(1-Inputs!$B$38)*_xlfn.NORM.S.INV(RAND())</f>
        <v>2.4500752864603137</v>
      </c>
      <c r="AA728" s="24">
        <f ca="1">SQRT(Inputs!$B$38)*E728+SQRT(1-Inputs!$B$38)*_xlfn.NORM.S.INV(RAND())</f>
        <v>1.8389019016261474</v>
      </c>
      <c r="AB728" s="24">
        <f ca="1">SQRT(Inputs!$B$38)*F728+SQRT(1-Inputs!$B$38)*_xlfn.NORM.S.INV(RAND())</f>
        <v>-0.7117066508771992</v>
      </c>
      <c r="AC728" s="24">
        <f ca="1">SQRT(Inputs!$B$38)*G728+SQRT(1-Inputs!$B$38)*_xlfn.NORM.S.INV(RAND())</f>
        <v>-1.2816713937341937</v>
      </c>
      <c r="AD728" s="24">
        <f ca="1">SQRT(Inputs!$B$38)*H728+SQRT(1-Inputs!$B$38)*_xlfn.NORM.S.INV(RAND())</f>
        <v>-0.62835554397145488</v>
      </c>
      <c r="AE728" s="24">
        <f ca="1">SQRT(Inputs!$B$38)*I728+SQRT(1-Inputs!$B$38)*_xlfn.NORM.S.INV(RAND())</f>
        <v>1.086422794328576</v>
      </c>
      <c r="AF728" s="24">
        <f ca="1">SQRT(Inputs!$B$38)*J728+SQRT(1-Inputs!$B$38)*_xlfn.NORM.S.INV(RAND())</f>
        <v>-0.93173558025005243</v>
      </c>
      <c r="AG728" s="24">
        <f ca="1">SQRT(Inputs!$B$38)*K728+SQRT(1-Inputs!$B$38)*_xlfn.NORM.S.INV(RAND())</f>
        <v>-1.2551049148235887</v>
      </c>
      <c r="AH728" s="24">
        <f ca="1">SQRT(Inputs!$B$38)*L728+SQRT(1-Inputs!$B$38)*_xlfn.NORM.S.INV(RAND())</f>
        <v>-0.59424598078684487</v>
      </c>
      <c r="AI728" s="24">
        <f ca="1">SQRT(Inputs!$B$38)*M728+SQRT(1-Inputs!$B$38)*_xlfn.NORM.S.INV(RAND())</f>
        <v>1.0700848310169535</v>
      </c>
      <c r="AJ728" s="24">
        <f ca="1">SQRT(Inputs!$B$38)*C728+SQRT(1-Inputs!$B$38)*_xlfn.NORM.S.INV(RAND())</f>
        <v>0.8353537917174636</v>
      </c>
      <c r="AK728" s="24">
        <f ca="1">SQRT(Inputs!$B$38)*D728+SQRT(1-Inputs!$B$38)*_xlfn.NORM.S.INV(RAND())</f>
        <v>1.4676400179438869</v>
      </c>
      <c r="AL728" s="24">
        <f ca="1">SQRT(Inputs!$B$38)*E728+SQRT(1-Inputs!$B$38)*_xlfn.NORM.S.INV(RAND())</f>
        <v>-1.2610697901677306</v>
      </c>
      <c r="AM728" s="24">
        <f ca="1">SQRT(Inputs!$B$38)*F728+SQRT(1-Inputs!$B$38)*_xlfn.NORM.S.INV(RAND())</f>
        <v>0.16249198064399922</v>
      </c>
      <c r="AN728" s="24">
        <f ca="1">SQRT(Inputs!$B$38)*G728+SQRT(1-Inputs!$B$38)*_xlfn.NORM.S.INV(RAND())</f>
        <v>-1.1021235789067663</v>
      </c>
      <c r="AO728" s="24">
        <f ca="1">SQRT(Inputs!$B$38)*H728+SQRT(1-Inputs!$B$38)*_xlfn.NORM.S.INV(RAND())</f>
        <v>-0.69454337282698875</v>
      </c>
      <c r="AP728" s="24">
        <f ca="1">SQRT(Inputs!$B$38)*I728+SQRT(1-Inputs!$B$38)*_xlfn.NORM.S.INV(RAND())</f>
        <v>-1.1927312332816058</v>
      </c>
      <c r="AQ728" s="24">
        <f ca="1">SQRT(Inputs!$B$38)*J728+SQRT(1-Inputs!$B$38)*_xlfn.NORM.S.INV(RAND())</f>
        <v>-0.47015250557065325</v>
      </c>
      <c r="AR728" s="24">
        <f ca="1">SQRT(Inputs!$B$38)*K728+SQRT(1-Inputs!$B$38)*_xlfn.NORM.S.INV(RAND())</f>
        <v>-9.4576411880182287E-2</v>
      </c>
      <c r="AS728" s="24">
        <f ca="1">SQRT(Inputs!$B$38)*L728+SQRT(1-Inputs!$B$38)*_xlfn.NORM.S.INV(RAND())</f>
        <v>-0.82666654528498551</v>
      </c>
      <c r="AT728" s="24">
        <f ca="1">SQRT(Inputs!$B$38)*M728+SQRT(1-Inputs!$B$38)*_xlfn.NORM.S.INV(RAND())</f>
        <v>-0.44310724846678518</v>
      </c>
      <c r="AU728" s="15">
        <f ca="1">Inputs!$B$6*EXP($B$8-0.5*C$5^2+C$5*N728)</f>
        <v>5622.5249154052945</v>
      </c>
      <c r="AV728" s="15">
        <f t="shared" ca="1" si="401"/>
        <v>5884.0084834009376</v>
      </c>
      <c r="AW728" s="15">
        <f t="shared" ca="1" si="402"/>
        <v>7305.7164878984822</v>
      </c>
      <c r="AX728" s="15">
        <f t="shared" ca="1" si="403"/>
        <v>9501.4249527312586</v>
      </c>
      <c r="AY728" s="15">
        <f t="shared" ca="1" si="404"/>
        <v>10564.688195977897</v>
      </c>
      <c r="AZ728" s="15">
        <f t="shared" ca="1" si="405"/>
        <v>10907.89954888281</v>
      </c>
      <c r="BA728" s="15">
        <f t="shared" ca="1" si="406"/>
        <v>14498.332536874095</v>
      </c>
      <c r="BB728" s="15">
        <f t="shared" ca="1" si="407"/>
        <v>16856.465153178597</v>
      </c>
      <c r="BC728" s="15">
        <f t="shared" ca="1" si="408"/>
        <v>19435.344760970722</v>
      </c>
      <c r="BD728" s="15">
        <f t="shared" ca="1" si="409"/>
        <v>22930.459575487359</v>
      </c>
      <c r="BE728" s="15">
        <f t="shared" ca="1" si="410"/>
        <v>31281.915611216042</v>
      </c>
      <c r="BF728" s="15">
        <f ca="1">Inputs!$B$13*EXP($B$9-0.5*C$6^2+C$6*Y728)</f>
        <v>15259.43696215726</v>
      </c>
      <c r="BG728" s="15">
        <f t="shared" ca="1" si="411"/>
        <v>28936.375445246682</v>
      </c>
      <c r="BH728" s="15">
        <f t="shared" ca="1" si="412"/>
        <v>47963.163291975892</v>
      </c>
      <c r="BI728" s="15">
        <f t="shared" ca="1" si="413"/>
        <v>52622.029272883949</v>
      </c>
      <c r="BJ728" s="15">
        <f t="shared" ca="1" si="414"/>
        <v>53629.073540524092</v>
      </c>
      <c r="BK728" s="15">
        <f t="shared" ca="1" si="415"/>
        <v>60423.017029567898</v>
      </c>
      <c r="BL728" s="15">
        <f t="shared" ca="1" si="416"/>
        <v>85443.649770620701</v>
      </c>
      <c r="BM728" s="15">
        <f t="shared" ca="1" si="417"/>
        <v>93549.083796775216</v>
      </c>
      <c r="BN728" s="15">
        <f t="shared" ca="1" si="418"/>
        <v>98987.346425539086</v>
      </c>
      <c r="BO728" s="15">
        <f t="shared" ca="1" si="419"/>
        <v>113664.7711018621</v>
      </c>
      <c r="BP728" s="15">
        <f t="shared" ca="1" si="420"/>
        <v>157932.05130724015</v>
      </c>
      <c r="BQ728" s="15">
        <f ca="1">Inputs!$B$20*EXP($B$10-0.5*C$7^2+C$7*AJ728)</f>
        <v>5768.7702825461029</v>
      </c>
      <c r="BR728" s="15">
        <f t="shared" ca="1" si="421"/>
        <v>12475.086650155761</v>
      </c>
      <c r="BS728" s="15">
        <f t="shared" ca="1" si="422"/>
        <v>11892.619173981742</v>
      </c>
      <c r="BT728" s="15">
        <f t="shared" ca="1" si="423"/>
        <v>17111.415325562892</v>
      </c>
      <c r="BU728" s="15">
        <f t="shared" ca="1" si="424"/>
        <v>18163.252490088304</v>
      </c>
      <c r="BV728" s="15">
        <f t="shared" ca="1" si="425"/>
        <v>21609.892015428872</v>
      </c>
      <c r="BW728" s="15">
        <f t="shared" ca="1" si="426"/>
        <v>23427.788560068246</v>
      </c>
      <c r="BX728" s="15">
        <f t="shared" ca="1" si="427"/>
        <v>29820.156601809638</v>
      </c>
      <c r="BY728" s="15">
        <f t="shared" ca="1" si="428"/>
        <v>41033.845695370859</v>
      </c>
      <c r="BZ728" s="15">
        <f t="shared" ca="1" si="429"/>
        <v>49458.828446399923</v>
      </c>
      <c r="CA728" s="15">
        <f t="shared" ca="1" si="430"/>
        <v>64214.004919669205</v>
      </c>
      <c r="CB728" s="15">
        <f ca="1">(AU728*DCF!C$10-DCF!C$5*MAX(AU728*DCF!C$10,0)-MAX(AU728-Inputs!$B$6,0)/Inputs!$B$10)*DCF!C$6</f>
        <v>1038.3663503200132</v>
      </c>
      <c r="CC728" s="15">
        <f ca="1">(AV728*DCF!D$10-DCF!D$5*MAX(AV728*DCF!D$10,0)-MAX(AV728-AU728,0)/Inputs!$B$10)*DCF!D$6</f>
        <v>1370.4312804353895</v>
      </c>
      <c r="CD728" s="15">
        <f ca="1">(AW728*DCF!E$10-DCF!E$5*MAX(AW728*DCF!E$10,0)-MAX(AW728-AV728,0)/Inputs!$B$10)*DCF!E$6</f>
        <v>1366.5461219111264</v>
      </c>
      <c r="CE728" s="15">
        <f ca="1">(AX728*DCF!F$10-DCF!F$5*MAX(AX728*DCF!F$10,0)-MAX(AX728-AW728,0)/Inputs!$B$10)*DCF!F$6</f>
        <v>1617.2734313852766</v>
      </c>
      <c r="CF728" s="15">
        <f ca="1">(AY728*DCF!G$10-DCF!G$5*MAX(AY728*DCF!G$10,0)-MAX(AY728-AX728,0)/Inputs!$B$10)*DCF!G$6</f>
        <v>1972.3691851590013</v>
      </c>
      <c r="CG728" s="15">
        <f ca="1">(AZ728*DCF!H$10-DCF!H$5*MAX(AZ728*DCF!H$10,0)-MAX(AZ728-AY728,0)/Inputs!$B$10)*DCF!H$6</f>
        <v>2056.8331928696089</v>
      </c>
      <c r="CH728" s="15">
        <f ca="1">(BA728*DCF!I$10-DCF!I$5*MAX(BA728*DCF!I$10,0)-MAX(BA728-AZ728,0)/Inputs!$B$10)*DCF!I$6</f>
        <v>2059.3596462733217</v>
      </c>
      <c r="CI728" s="15">
        <f ca="1">(BB728*DCF!J$10-DCF!J$5*MAX(BB728*DCF!J$10,0)-MAX(BB728-BA728,0)/Inputs!$B$10)*DCF!J$6</f>
        <v>2535.2723936574816</v>
      </c>
      <c r="CJ728" s="15">
        <f ca="1">(BC728*DCF!K$10-DCF!K$5*MAX(BC728*DCF!K$10,0)-MAX(BC728-BB728,0)/Inputs!$B$10)*DCF!K$6</f>
        <v>2767.7744857541215</v>
      </c>
      <c r="CK728" s="15">
        <f ca="1">(BD728*DCF!L$10-DCF!L$5*MAX(BD728*DCF!L$10,0)-MAX(BD728-BC728,0)/Inputs!$B$10)*DCF!L$6</f>
        <v>3006.374412494476</v>
      </c>
      <c r="CL728" s="15">
        <f ca="1">(BE728*DCF!M$10-DCF!M$5*MAX(BE728*DCF!M$10,0)-MAX(BE728-BD728,0)/Inputs!$B$10)*DCF!M$6</f>
        <v>3416.6122364949961</v>
      </c>
      <c r="CM728" s="15">
        <f ca="1">(BF728*DCF!C$28-DCF!C$5*MAX(BF728*DCF!C$28,0)-MAX(BF728-Inputs!$B$13,0)/Inputs!$B$17)*DCF!C$6</f>
        <v>3762.7528445172388</v>
      </c>
      <c r="CN728" s="15">
        <f ca="1">(BG728*DCF!D$28-DCF!D$5*MAX(BG728*DCF!D$28,0)-MAX(BG728-BF728,0)/Inputs!$B$17)*DCF!D$6</f>
        <v>5604.5118907827691</v>
      </c>
      <c r="CO728" s="15">
        <f ca="1">(BH728*DCF!E$28-DCF!E$5*MAX(BH728*DCF!E$28,0)-MAX(BH728-BG728,0)/Inputs!$B$17)*DCF!E$6</f>
        <v>9834.1039126439828</v>
      </c>
      <c r="CP728" s="15">
        <f ca="1">(BI728*DCF!F$28-DCF!F$5*MAX(BI728*DCF!F$28,0)-MAX(BI728-BH728,0)/Inputs!$B$17)*DCF!F$6</f>
        <v>13437.27464713303</v>
      </c>
      <c r="CQ728" s="15">
        <f ca="1">(BJ728*DCF!G$28-DCF!G$5*MAX(BJ728*DCF!G$28,0)-MAX(BJ728-BI728,0)/Inputs!$B$17)*DCF!G$6</f>
        <v>13745.095115263033</v>
      </c>
      <c r="CR728" s="15">
        <f ca="1">(BK728*DCF!H$28-DCF!H$5*MAX(BK728*DCF!H$28,0)-MAX(BK728-BJ728,0)/Inputs!$B$17)*DCF!H$6</f>
        <v>13887.69058611624</v>
      </c>
      <c r="CS728" s="15">
        <f ca="1">(BL728*DCF!I$28-DCF!I$5*MAX(BL728*DCF!I$28,0)-MAX(BL728-BK728,0)/Inputs!$B$17)*DCF!I$6</f>
        <v>16501.105882715539</v>
      </c>
      <c r="CT728" s="15">
        <f ca="1">(BM728*DCF!J$28-DCF!J$5*MAX(BM728*DCF!J$28,0)-MAX(BM728-BL728,0)/Inputs!$B$17)*DCF!J$6</f>
        <v>19794.497457014179</v>
      </c>
      <c r="CU728" s="15">
        <f ca="1">(BN728*DCF!K$28-DCF!K$5*MAX(BN728*DCF!K$28,0)-MAX(BN728-BM728,0)/Inputs!$B$17)*DCF!K$6</f>
        <v>20238.353109304404</v>
      </c>
      <c r="CV728" s="15">
        <f ca="1">(BO728*DCF!L$28-DCF!L$5*MAX(BO728*DCF!L$28,0)-MAX(BO728-BN728,0)/Inputs!$B$17)*DCF!L$6</f>
        <v>21017.732567474795</v>
      </c>
      <c r="CW728" s="15">
        <f ca="1">(BP728*DCF!M$28-DCF!M$5*MAX(BP728*DCF!M$28,0)-MAX(BP728-BO728,0)/Inputs!$B$17)*DCF!M$6</f>
        <v>25087.83219249926</v>
      </c>
      <c r="CX728" s="15">
        <f ca="1">(BQ728*DCF!C$46-DCF!C$5*MAX(BQ728*DCF!C$46,0)-MAX(BQ728-Inputs!$B$20,0)/Inputs!$B$24)*DCF!C$6</f>
        <v>-2518.316592988062</v>
      </c>
      <c r="CY728" s="15">
        <f ca="1">(BR728*DCF!D$46-DCF!D$5*MAX(BR728*DCF!D$46,0)-MAX(BR728-BQ728,0)/Inputs!$B$24)*DCF!D$6</f>
        <v>-4990.7358949792097</v>
      </c>
      <c r="CZ728" s="15">
        <f ca="1">(BS728*DCF!E$46-DCF!E$5*MAX(BS728*DCF!E$46,0)-MAX(BS728-BR728,0)/Inputs!$B$24)*DCF!E$6</f>
        <v>-1406.3229239268528</v>
      </c>
      <c r="DA728" s="15">
        <f ca="1">(BT728*DCF!F$46-DCF!F$5*MAX(BT728*DCF!F$46,0)-MAX(BT728-BS728,0)/Inputs!$B$24)*DCF!F$6</f>
        <v>-3146.4901081500602</v>
      </c>
      <c r="DB728" s="15">
        <f ca="1">(BU728*DCF!G$46-DCF!G$5*MAX(BU728*DCF!G$46,0)-MAX(BU728-BT728,0)/Inputs!$B$24)*DCF!G$6</f>
        <v>-964.79316794294709</v>
      </c>
      <c r="DC728" s="15">
        <f ca="1">(BV728*DCF!H$46-DCF!H$5*MAX(BV728*DCF!H$46,0)-MAX(BV728-BU728,0)/Inputs!$B$24)*DCF!H$6</f>
        <v>-1071.0221145888383</v>
      </c>
      <c r="DD728" s="15">
        <f ca="1">(BW728*DCF!I$46-DCF!I$5*MAX(BW728*DCF!I$46,0)-MAX(BW728-BV728,0)/Inputs!$B$24)*DCF!I$6</f>
        <v>19.226085103750599</v>
      </c>
      <c r="DE728" s="15">
        <f ca="1">(BX728*DCF!J$46-DCF!J$5*MAX(BX728*DCF!J$46,0)-MAX(BX728-BW728,0)/Inputs!$B$24)*DCF!J$6</f>
        <v>-444.27848554251847</v>
      </c>
      <c r="DF728" s="15">
        <f ca="1">(BY728*DCF!K$46-DCF!K$5*MAX(BY728*DCF!K$46,0)-MAX(BY728-BX728,0)/Inputs!$B$24)*DCF!K$6</f>
        <v>-403.06504334832556</v>
      </c>
      <c r="DG728" s="15">
        <f ca="1">(BZ728*DCF!L$46-DCF!L$5*MAX(BZ728*DCF!L$46,0)-MAX(BZ728-BY728,0)/Inputs!$B$24)*DCF!L$6</f>
        <v>1512.2587317467583</v>
      </c>
      <c r="DH728" s="15">
        <f ca="1">(CA728*DCF!M$46-DCF!M$5*MAX(CA728*DCF!M$46,0)-MAX(CA728-BZ728,0)/Inputs!$B$24)*DCF!M$6</f>
        <v>1949.4648087296528</v>
      </c>
      <c r="DI728" s="15">
        <f ca="1">SUM(CB728:CL728)+BE728*DCF!M$10*(1+Inputs!$B$30)*(1-Inputs!$B$33)*(1-Inputs!$B$30/Inputs!$B$31)/(Inputs!$B$29-Inputs!$B$30)*DCF!M$6</f>
        <v>110265.19754327886</v>
      </c>
      <c r="DJ728" s="15">
        <f ca="1">SUM(CM728:CW728)+BP728*DCF!M$28*(1+Inputs!$B$30)*(1-Inputs!$B$33)*(1-Inputs!$B$30/Inputs!$B$31)/(Inputs!$B$29-Inputs!$B$30)*DCF!M$6</f>
        <v>748946.93316976167</v>
      </c>
      <c r="DK728" s="15">
        <f ca="1">SUM(CX728:DH728)+CA728*DCF!M$46*(1+Inputs!$B$30)*(1-Inputs!$B$33)*(1-Inputs!$B$30/Inputs!$B$31)/(Inputs!$B$29-Inputs!$B$30)*DCF!M$6</f>
        <v>87818.383535083995</v>
      </c>
      <c r="DM728" s="15">
        <f ca="1">DI728+DJ728+DK728+Inputs!$B$34+Inputs!$B$36-Inputs!$B$35</f>
        <v>1023881.5142481244</v>
      </c>
    </row>
    <row r="729" spans="1:117" x14ac:dyDescent="0.75">
      <c r="A729" s="11">
        <v>716</v>
      </c>
      <c r="C729" s="24">
        <f t="shared" ca="1" si="431"/>
        <v>-8.0957121936565332E-2</v>
      </c>
      <c r="D729" s="24">
        <f t="shared" ca="1" si="431"/>
        <v>2.9266194210312548</v>
      </c>
      <c r="E729" s="24">
        <f t="shared" ca="1" si="431"/>
        <v>0.32608691053096561</v>
      </c>
      <c r="F729" s="24">
        <f t="shared" ca="1" si="431"/>
        <v>0.30155887546567323</v>
      </c>
      <c r="G729" s="24">
        <f t="shared" ca="1" si="431"/>
        <v>-1.5533717224729198</v>
      </c>
      <c r="H729" s="24">
        <f t="shared" ca="1" si="431"/>
        <v>0.81617986273768994</v>
      </c>
      <c r="I729" s="24">
        <f t="shared" ca="1" si="431"/>
        <v>-9.9948521289727851E-2</v>
      </c>
      <c r="J729" s="24">
        <f t="shared" ca="1" si="431"/>
        <v>1.0058550751191104</v>
      </c>
      <c r="K729" s="24">
        <f t="shared" ca="1" si="431"/>
        <v>1.9774177983841159</v>
      </c>
      <c r="L729" s="24">
        <f t="shared" ca="1" si="431"/>
        <v>-0.13599230898934958</v>
      </c>
      <c r="M729" s="24">
        <f t="shared" ca="1" si="431"/>
        <v>-0.97194248324748034</v>
      </c>
      <c r="N729" s="24">
        <f ca="1">SQRT(Inputs!$B$38)*C729+SQRT(1-Inputs!$B$38)*_xlfn.NORM.S.INV(RAND())</f>
        <v>-7.1782741418298893E-2</v>
      </c>
      <c r="O729" s="24">
        <f ca="1">SQRT(Inputs!$B$38)*D729+SQRT(1-Inputs!$B$38)*_xlfn.NORM.S.INV(RAND())</f>
        <v>2.103942411390431</v>
      </c>
      <c r="P729" s="24">
        <f ca="1">SQRT(Inputs!$B$38)*E729+SQRT(1-Inputs!$B$38)*_xlfn.NORM.S.INV(RAND())</f>
        <v>-0.38389027328560477</v>
      </c>
      <c r="Q729" s="24">
        <f ca="1">SQRT(Inputs!$B$38)*F729+SQRT(1-Inputs!$B$38)*_xlfn.NORM.S.INV(RAND())</f>
        <v>-1.0086198999422142</v>
      </c>
      <c r="R729" s="24">
        <f ca="1">SQRT(Inputs!$B$38)*G729+SQRT(1-Inputs!$B$38)*_xlfn.NORM.S.INV(RAND())</f>
        <v>-1.983048759120682</v>
      </c>
      <c r="S729" s="24">
        <f ca="1">SQRT(Inputs!$B$38)*H729+SQRT(1-Inputs!$B$38)*_xlfn.NORM.S.INV(RAND())</f>
        <v>-1.6974080466839803</v>
      </c>
      <c r="T729" s="24">
        <f ca="1">SQRT(Inputs!$B$38)*I729+SQRT(1-Inputs!$B$38)*_xlfn.NORM.S.INV(RAND())</f>
        <v>1.0869472828769262</v>
      </c>
      <c r="U729" s="24">
        <f ca="1">SQRT(Inputs!$B$38)*J729+SQRT(1-Inputs!$B$38)*_xlfn.NORM.S.INV(RAND())</f>
        <v>1.2869145340229162</v>
      </c>
      <c r="V729" s="24">
        <f ca="1">SQRT(Inputs!$B$38)*K729+SQRT(1-Inputs!$B$38)*_xlfn.NORM.S.INV(RAND())</f>
        <v>6.5853627281004412E-2</v>
      </c>
      <c r="W729" s="24">
        <f ca="1">SQRT(Inputs!$B$38)*L729+SQRT(1-Inputs!$B$38)*_xlfn.NORM.S.INV(RAND())</f>
        <v>-0.96170906736816175</v>
      </c>
      <c r="X729" s="24">
        <f ca="1">SQRT(Inputs!$B$38)*M729+SQRT(1-Inputs!$B$38)*_xlfn.NORM.S.INV(RAND())</f>
        <v>-0.35485211067571154</v>
      </c>
      <c r="Y729" s="24">
        <f ca="1">SQRT(Inputs!$B$38)*C729+SQRT(1-Inputs!$B$38)*_xlfn.NORM.S.INV(RAND())</f>
        <v>-0.18056125082941529</v>
      </c>
      <c r="Z729" s="24">
        <f ca="1">SQRT(Inputs!$B$38)*D729+SQRT(1-Inputs!$B$38)*_xlfn.NORM.S.INV(RAND())</f>
        <v>1.7065099455919808</v>
      </c>
      <c r="AA729" s="24">
        <f ca="1">SQRT(Inputs!$B$38)*E729+SQRT(1-Inputs!$B$38)*_xlfn.NORM.S.INV(RAND())</f>
        <v>0.22756133821511082</v>
      </c>
      <c r="AB729" s="24">
        <f ca="1">SQRT(Inputs!$B$38)*F729+SQRT(1-Inputs!$B$38)*_xlfn.NORM.S.INV(RAND())</f>
        <v>-0.30627249124443501</v>
      </c>
      <c r="AC729" s="24">
        <f ca="1">SQRT(Inputs!$B$38)*G729+SQRT(1-Inputs!$B$38)*_xlfn.NORM.S.INV(RAND())</f>
        <v>-0.42754259424250979</v>
      </c>
      <c r="AD729" s="24">
        <f ca="1">SQRT(Inputs!$B$38)*H729+SQRT(1-Inputs!$B$38)*_xlfn.NORM.S.INV(RAND())</f>
        <v>2.4109868265998675</v>
      </c>
      <c r="AE729" s="24">
        <f ca="1">SQRT(Inputs!$B$38)*I729+SQRT(1-Inputs!$B$38)*_xlfn.NORM.S.INV(RAND())</f>
        <v>-1.0380407646655829</v>
      </c>
      <c r="AF729" s="24">
        <f ca="1">SQRT(Inputs!$B$38)*J729+SQRT(1-Inputs!$B$38)*_xlfn.NORM.S.INV(RAND())</f>
        <v>-1.0210727830715016</v>
      </c>
      <c r="AG729" s="24">
        <f ca="1">SQRT(Inputs!$B$38)*K729+SQRT(1-Inputs!$B$38)*_xlfn.NORM.S.INV(RAND())</f>
        <v>2.1974443390327241</v>
      </c>
      <c r="AH729" s="24">
        <f ca="1">SQRT(Inputs!$B$38)*L729+SQRT(1-Inputs!$B$38)*_xlfn.NORM.S.INV(RAND())</f>
        <v>-1.5648967639767928</v>
      </c>
      <c r="AI729" s="24">
        <f ca="1">SQRT(Inputs!$B$38)*M729+SQRT(1-Inputs!$B$38)*_xlfn.NORM.S.INV(RAND())</f>
        <v>-0.59204498266138372</v>
      </c>
      <c r="AJ729" s="24">
        <f ca="1">SQRT(Inputs!$B$38)*C729+SQRT(1-Inputs!$B$38)*_xlfn.NORM.S.INV(RAND())</f>
        <v>-0.16067391771046718</v>
      </c>
      <c r="AK729" s="24">
        <f ca="1">SQRT(Inputs!$B$38)*D729+SQRT(1-Inputs!$B$38)*_xlfn.NORM.S.INV(RAND())</f>
        <v>2.3298167975830699</v>
      </c>
      <c r="AL729" s="24">
        <f ca="1">SQRT(Inputs!$B$38)*E729+SQRT(1-Inputs!$B$38)*_xlfn.NORM.S.INV(RAND())</f>
        <v>1.181223523070531</v>
      </c>
      <c r="AM729" s="24">
        <f ca="1">SQRT(Inputs!$B$38)*F729+SQRT(1-Inputs!$B$38)*_xlfn.NORM.S.INV(RAND())</f>
        <v>9.7919791623385044E-2</v>
      </c>
      <c r="AN729" s="24">
        <f ca="1">SQRT(Inputs!$B$38)*G729+SQRT(1-Inputs!$B$38)*_xlfn.NORM.S.INV(RAND())</f>
        <v>-0.96750926667042791</v>
      </c>
      <c r="AO729" s="24">
        <f ca="1">SQRT(Inputs!$B$38)*H729+SQRT(1-Inputs!$B$38)*_xlfn.NORM.S.INV(RAND())</f>
        <v>1.1917413018439542</v>
      </c>
      <c r="AP729" s="24">
        <f ca="1">SQRT(Inputs!$B$38)*I729+SQRT(1-Inputs!$B$38)*_xlfn.NORM.S.INV(RAND())</f>
        <v>-6.9048884637749219E-2</v>
      </c>
      <c r="AQ729" s="24">
        <f ca="1">SQRT(Inputs!$B$38)*J729+SQRT(1-Inputs!$B$38)*_xlfn.NORM.S.INV(RAND())</f>
        <v>1.6248161076330647E-2</v>
      </c>
      <c r="AR729" s="24">
        <f ca="1">SQRT(Inputs!$B$38)*K729+SQRT(1-Inputs!$B$38)*_xlfn.NORM.S.INV(RAND())</f>
        <v>1.2053860283816873</v>
      </c>
      <c r="AS729" s="24">
        <f ca="1">SQRT(Inputs!$B$38)*L729+SQRT(1-Inputs!$B$38)*_xlfn.NORM.S.INV(RAND())</f>
        <v>-0.58019213290734561</v>
      </c>
      <c r="AT729" s="24">
        <f ca="1">SQRT(Inputs!$B$38)*M729+SQRT(1-Inputs!$B$38)*_xlfn.NORM.S.INV(RAND())</f>
        <v>1.2245642515996757</v>
      </c>
      <c r="AU729" s="15">
        <f ca="1">Inputs!$B$6*EXP($B$8-0.5*C$5^2+C$5*N729)</f>
        <v>4904.913432817275</v>
      </c>
      <c r="AV729" s="15">
        <f t="shared" ca="1" si="401"/>
        <v>8134.9304917752506</v>
      </c>
      <c r="AW729" s="15">
        <f t="shared" ca="1" si="402"/>
        <v>9418.5698121581991</v>
      </c>
      <c r="AX729" s="15">
        <f t="shared" ca="1" si="403"/>
        <v>10137.702754994683</v>
      </c>
      <c r="AY729" s="15">
        <f t="shared" ca="1" si="404"/>
        <v>9828.02115511995</v>
      </c>
      <c r="AZ729" s="15">
        <f t="shared" ca="1" si="405"/>
        <v>9970.6817240092714</v>
      </c>
      <c r="BA729" s="15">
        <f t="shared" ca="1" si="406"/>
        <v>13671.642441124388</v>
      </c>
      <c r="BB729" s="15">
        <f t="shared" ca="1" si="407"/>
        <v>19041.721035411476</v>
      </c>
      <c r="BC729" s="15">
        <f t="shared" ca="1" si="408"/>
        <v>23469.984195258035</v>
      </c>
      <c r="BD729" s="15">
        <f t="shared" ca="1" si="409"/>
        <v>26279.472490996119</v>
      </c>
      <c r="BE729" s="15">
        <f t="shared" ca="1" si="410"/>
        <v>31177.988640825613</v>
      </c>
      <c r="BF729" s="15">
        <f ca="1">Inputs!$B$13*EXP($B$9-0.5*C$6^2+C$6*Y729)</f>
        <v>13344.683972516556</v>
      </c>
      <c r="BG729" s="15">
        <f t="shared" ca="1" si="411"/>
        <v>22128.175310582348</v>
      </c>
      <c r="BH729" s="15">
        <f t="shared" ca="1" si="412"/>
        <v>28076.495360943216</v>
      </c>
      <c r="BI729" s="15">
        <f t="shared" ca="1" si="413"/>
        <v>32787.210980914591</v>
      </c>
      <c r="BJ729" s="15">
        <f t="shared" ca="1" si="414"/>
        <v>37792.621287075286</v>
      </c>
      <c r="BK729" s="15">
        <f t="shared" ca="1" si="415"/>
        <v>64404.194782403269</v>
      </c>
      <c r="BL729" s="15">
        <f t="shared" ca="1" si="416"/>
        <v>69155.185363426019</v>
      </c>
      <c r="BM729" s="15">
        <f t="shared" ca="1" si="417"/>
        <v>74879.792799672345</v>
      </c>
      <c r="BN729" s="15">
        <f t="shared" ca="1" si="418"/>
        <v>119836.59014569067</v>
      </c>
      <c r="BO729" s="15">
        <f t="shared" ca="1" si="419"/>
        <v>122923.45882364988</v>
      </c>
      <c r="BP729" s="15">
        <f t="shared" ca="1" si="420"/>
        <v>141480.2257429735</v>
      </c>
      <c r="BQ729" s="15">
        <f ca="1">Inputs!$B$20*EXP($B$10-0.5*C$7^2+C$7*AJ729)</f>
        <v>4051.8969315590248</v>
      </c>
      <c r="BR729" s="15">
        <f t="shared" ca="1" si="421"/>
        <v>11522.134373081228</v>
      </c>
      <c r="BS729" s="15">
        <f t="shared" ca="1" si="422"/>
        <v>22151.119577880068</v>
      </c>
      <c r="BT729" s="15">
        <f t="shared" ca="1" si="423"/>
        <v>31336.279222206318</v>
      </c>
      <c r="BU729" s="15">
        <f t="shared" ca="1" si="424"/>
        <v>34363.802881421812</v>
      </c>
      <c r="BV729" s="15">
        <f t="shared" ca="1" si="425"/>
        <v>62535.330860609021</v>
      </c>
      <c r="BW729" s="15">
        <f t="shared" ca="1" si="426"/>
        <v>85998.503638555951</v>
      </c>
      <c r="BX729" s="15">
        <f t="shared" ca="1" si="427"/>
        <v>120675.16448478542</v>
      </c>
      <c r="BY729" s="15">
        <f t="shared" ca="1" si="428"/>
        <v>212944.15903551455</v>
      </c>
      <c r="BZ729" s="15">
        <f t="shared" ca="1" si="429"/>
        <v>268562.49532815727</v>
      </c>
      <c r="CA729" s="15">
        <f t="shared" ca="1" si="430"/>
        <v>468956.93613770022</v>
      </c>
      <c r="CB729" s="15">
        <f ca="1">(AU729*DCF!C$10-DCF!C$5*MAX(AU729*DCF!C$10,0)-MAX(AU729-Inputs!$B$6,0)/Inputs!$B$10)*DCF!C$6</f>
        <v>1043.4830480985268</v>
      </c>
      <c r="CC729" s="15">
        <f ca="1">(AV729*DCF!D$10-DCF!D$5*MAX(AV729*DCF!D$10,0)-MAX(AV729-AU729,0)/Inputs!$B$10)*DCF!D$6</f>
        <v>1195.2790707500503</v>
      </c>
      <c r="CD729" s="15">
        <f ca="1">(AW729*DCF!E$10-DCF!E$5*MAX(AW729*DCF!E$10,0)-MAX(AW729-AV729,0)/Inputs!$B$10)*DCF!E$6</f>
        <v>1885.469106006906</v>
      </c>
      <c r="CE729" s="15">
        <f ca="1">(AX729*DCF!F$10-DCF!F$5*MAX(AX729*DCF!F$10,0)-MAX(AX729-AW729,0)/Inputs!$B$10)*DCF!F$6</f>
        <v>2063.4106191208843</v>
      </c>
      <c r="CF729" s="15">
        <f ca="1">(AY729*DCF!G$10-DCF!G$5*MAX(AY729*DCF!G$10,0)-MAX(AY729-AX729,0)/Inputs!$B$10)*DCF!G$6</f>
        <v>2024.963989685082</v>
      </c>
      <c r="CG729" s="15">
        <f ca="1">(AZ729*DCF!H$10-DCF!H$5*MAX(AZ729*DCF!H$10,0)-MAX(AZ729-AY729,0)/Inputs!$B$10)*DCF!H$6</f>
        <v>1910.4830669711655</v>
      </c>
      <c r="CH729" s="15">
        <f ca="1">(BA729*DCF!I$10-DCF!I$5*MAX(BA729*DCF!I$10,0)-MAX(BA729-AZ729,0)/Inputs!$B$10)*DCF!I$6</f>
        <v>1890.2231034088711</v>
      </c>
      <c r="CI729" s="15">
        <f ca="1">(BB729*DCF!J$10-DCF!J$5*MAX(BB729*DCF!J$10,0)-MAX(BB729-BA729,0)/Inputs!$B$10)*DCF!J$6</f>
        <v>2453.8565934735575</v>
      </c>
      <c r="CJ729" s="15">
        <f ca="1">(BC729*DCF!K$10-DCF!K$5*MAX(BC729*DCF!K$10,0)-MAX(BC729-BB729,0)/Inputs!$B$10)*DCF!K$6</f>
        <v>3158.4010934945832</v>
      </c>
      <c r="CK729" s="15">
        <f ca="1">(BD729*DCF!L$10-DCF!L$5*MAX(BD729*DCF!L$10,0)-MAX(BD729-BC729,0)/Inputs!$B$10)*DCF!L$6</f>
        <v>3600.1318550131068</v>
      </c>
      <c r="CL729" s="15">
        <f ca="1">(BE729*DCF!M$10-DCF!M$5*MAX(BE729*DCF!M$10,0)-MAX(BE729-BD729,0)/Inputs!$B$10)*DCF!M$6</f>
        <v>3814.437360489268</v>
      </c>
      <c r="CM729" s="15">
        <f ca="1">(BF729*DCF!C$28-DCF!C$5*MAX(BF729*DCF!C$28,0)-MAX(BF729-Inputs!$B$13,0)/Inputs!$B$17)*DCF!C$6</f>
        <v>3620.5890224474524</v>
      </c>
      <c r="CN729" s="15">
        <f ca="1">(BG729*DCF!D$28-DCF!D$5*MAX(BG729*DCF!D$28,0)-MAX(BG729-BF729,0)/Inputs!$B$17)*DCF!D$6</f>
        <v>4643.3365668283877</v>
      </c>
      <c r="CO729" s="15">
        <f ca="1">(BH729*DCF!E$28-DCF!E$5*MAX(BH729*DCF!E$28,0)-MAX(BH729-BG729,0)/Inputs!$B$17)*DCF!E$6</f>
        <v>6779.4314241501388</v>
      </c>
      <c r="CP729" s="15">
        <f ca="1">(BI729*DCF!F$28-DCF!F$5*MAX(BI729*DCF!F$28,0)-MAX(BI729-BH729,0)/Inputs!$B$17)*DCF!F$6</f>
        <v>8043.2039007467283</v>
      </c>
      <c r="CQ729" s="15">
        <f ca="1">(BJ729*DCF!G$28-DCF!G$5*MAX(BJ729*DCF!G$28,0)-MAX(BJ729-BI729,0)/Inputs!$B$17)*DCF!G$6</f>
        <v>8963.7217586430761</v>
      </c>
      <c r="CR729" s="15">
        <f ca="1">(BK729*DCF!H$28-DCF!H$5*MAX(BK729*DCF!H$28,0)-MAX(BK729-BJ729,0)/Inputs!$B$17)*DCF!H$6</f>
        <v>11793.176217734843</v>
      </c>
      <c r="CS729" s="15">
        <f ca="1">(BL729*DCF!I$28-DCF!I$5*MAX(BL729*DCF!I$28,0)-MAX(BL729-BK729,0)/Inputs!$B$17)*DCF!I$6</f>
        <v>15580.139068704555</v>
      </c>
      <c r="CT729" s="15">
        <f ca="1">(BM729*DCF!J$28-DCF!J$5*MAX(BM729*DCF!J$28,0)-MAX(BM729-BL729,0)/Inputs!$B$17)*DCF!J$6</f>
        <v>15945.373864150821</v>
      </c>
      <c r="CU729" s="15">
        <f ca="1">(BN729*DCF!K$28-DCF!K$5*MAX(BN729*DCF!K$28,0)-MAX(BN729-BM729,0)/Inputs!$B$17)*DCF!K$6</f>
        <v>19800.86968559607</v>
      </c>
      <c r="CV729" s="15">
        <f ca="1">(BO729*DCF!L$28-DCF!L$5*MAX(BO729*DCF!L$28,0)-MAX(BO729-BN729,0)/Inputs!$B$17)*DCF!L$6</f>
        <v>24176.525844954402</v>
      </c>
      <c r="CW729" s="15">
        <f ca="1">(BP729*DCF!M$28-DCF!M$5*MAX(BP729*DCF!M$28,0)-MAX(BP729-BO729,0)/Inputs!$B$17)*DCF!M$6</f>
        <v>24679.882777096092</v>
      </c>
      <c r="CX729" s="15">
        <f ca="1">(BQ729*DCF!C$46-DCF!C$5*MAX(BQ729*DCF!C$46,0)-MAX(BQ729-Inputs!$B$20,0)/Inputs!$B$24)*DCF!C$6</f>
        <v>-1328.7969502718415</v>
      </c>
      <c r="CY729" s="15">
        <f ca="1">(BR729*DCF!D$46-DCF!D$5*MAX(BR729*DCF!D$46,0)-MAX(BR729-BQ729,0)/Inputs!$B$24)*DCF!D$6</f>
        <v>-5154.0479455348077</v>
      </c>
      <c r="CZ729" s="15">
        <f ca="1">(BS729*DCF!E$46-DCF!E$5*MAX(BS729*DCF!E$46,0)-MAX(BS729-BR729,0)/Inputs!$B$24)*DCF!E$6</f>
        <v>-6809.0618144743194</v>
      </c>
      <c r="DA729" s="15">
        <f ca="1">(BT729*DCF!F$46-DCF!F$5*MAX(BT729*DCF!F$46,0)-MAX(BT729-BS729,0)/Inputs!$B$24)*DCF!F$6</f>
        <v>-5626.7129675771212</v>
      </c>
      <c r="DB729" s="15">
        <f ca="1">(BU729*DCF!G$46-DCF!G$5*MAX(BU729*DCF!G$46,0)-MAX(BU729-BT729,0)/Inputs!$B$24)*DCF!G$6</f>
        <v>-2174.329576743015</v>
      </c>
      <c r="DC729" s="15">
        <f ca="1">(BV729*DCF!H$46-DCF!H$5*MAX(BV729*DCF!H$46,0)-MAX(BV729-BU729,0)/Inputs!$B$24)*DCF!H$6</f>
        <v>-8754.1297097166935</v>
      </c>
      <c r="DD729" s="15">
        <f ca="1">(BW729*DCF!I$46-DCF!I$5*MAX(BW729*DCF!I$46,0)-MAX(BW729-BV729,0)/Inputs!$B$24)*DCF!I$6</f>
        <v>-4749.2004467847646</v>
      </c>
      <c r="DE729" s="15">
        <f ca="1">(BX729*DCF!J$46-DCF!J$5*MAX(BX729*DCF!J$46,0)-MAX(BX729-BW729,0)/Inputs!$B$24)*DCF!J$6</f>
        <v>-4133.6945746675028</v>
      </c>
      <c r="DF729" s="15">
        <f ca="1">(BY729*DCF!K$46-DCF!K$5*MAX(BY729*DCF!K$46,0)-MAX(BY729-BX729,0)/Inputs!$B$24)*DCF!K$6</f>
        <v>-10439.365411905261</v>
      </c>
      <c r="DG729" s="15">
        <f ca="1">(BZ729*DCF!L$46-DCF!L$5*MAX(BZ729*DCF!L$46,0)-MAX(BZ729-BY729,0)/Inputs!$B$24)*DCF!L$6</f>
        <v>5977.8701773807152</v>
      </c>
      <c r="DH729" s="15">
        <f ca="1">(CA729*DCF!M$46-DCF!M$5*MAX(CA729*DCF!M$46,0)-MAX(CA729-BZ729,0)/Inputs!$B$24)*DCF!M$6</f>
        <v>-5129.3171248891485</v>
      </c>
      <c r="DI729" s="15">
        <f ca="1">SUM(CB729:CL729)+BE729*DCF!M$10*(1+Inputs!$B$30)*(1-Inputs!$B$33)*(1-Inputs!$B$30/Inputs!$B$31)/(Inputs!$B$29-Inputs!$B$30)*DCF!M$6</f>
        <v>111808.89358014759</v>
      </c>
      <c r="DJ729" s="15">
        <f ca="1">SUM(CM729:CW729)+BP729*DCF!M$28*(1+Inputs!$B$30)*(1-Inputs!$B$33)*(1-Inputs!$B$30/Inputs!$B$31)/(Inputs!$B$29-Inputs!$B$30)*DCF!M$6</f>
        <v>669014.70229771629</v>
      </c>
      <c r="DK729" s="15">
        <f ca="1">SUM(CX729:DH729)+CA729*DCF!M$46*(1+Inputs!$B$30)*(1-Inputs!$B$33)*(1-Inputs!$B$30/Inputs!$B$31)/(Inputs!$B$29-Inputs!$B$30)*DCF!M$6</f>
        <v>676742.18842409982</v>
      </c>
      <c r="DM729" s="15">
        <f ca="1">DI729+DJ729+DK729+Inputs!$B$34+Inputs!$B$36-Inputs!$B$35</f>
        <v>1534416.7843019636</v>
      </c>
    </row>
    <row r="730" spans="1:117" x14ac:dyDescent="0.75">
      <c r="A730" s="11">
        <v>717</v>
      </c>
      <c r="C730" s="24">
        <f t="shared" ca="1" si="431"/>
        <v>1.5164193214716086</v>
      </c>
      <c r="D730" s="24">
        <f t="shared" ca="1" si="431"/>
        <v>0.37388968220634089</v>
      </c>
      <c r="E730" s="24">
        <f t="shared" ca="1" si="431"/>
        <v>-0.54591401705401899</v>
      </c>
      <c r="F730" s="24">
        <f t="shared" ca="1" si="431"/>
        <v>0.85089047999358236</v>
      </c>
      <c r="G730" s="24">
        <f t="shared" ca="1" si="431"/>
        <v>0.35379340894308353</v>
      </c>
      <c r="H730" s="24">
        <f t="shared" ca="1" si="431"/>
        <v>-0.23480123309056108</v>
      </c>
      <c r="I730" s="24">
        <f t="shared" ca="1" si="431"/>
        <v>-2.0177715220605554</v>
      </c>
      <c r="J730" s="24">
        <f t="shared" ca="1" si="431"/>
        <v>-0.85886009399341723</v>
      </c>
      <c r="K730" s="24">
        <f t="shared" ca="1" si="431"/>
        <v>1.2010201909151457</v>
      </c>
      <c r="L730" s="24">
        <f t="shared" ca="1" si="431"/>
        <v>0.77961114611316162</v>
      </c>
      <c r="M730" s="24">
        <f t="shared" ca="1" si="431"/>
        <v>1.250899065748122</v>
      </c>
      <c r="N730" s="24">
        <f ca="1">SQRT(Inputs!$B$38)*C730+SQRT(1-Inputs!$B$38)*_xlfn.NORM.S.INV(RAND())</f>
        <v>1.4294681202666746</v>
      </c>
      <c r="O730" s="24">
        <f ca="1">SQRT(Inputs!$B$38)*D730+SQRT(1-Inputs!$B$38)*_xlfn.NORM.S.INV(RAND())</f>
        <v>-0.66737101801547283</v>
      </c>
      <c r="P730" s="24">
        <f ca="1">SQRT(Inputs!$B$38)*E730+SQRT(1-Inputs!$B$38)*_xlfn.NORM.S.INV(RAND())</f>
        <v>-0.60307708887278544</v>
      </c>
      <c r="Q730" s="24">
        <f ca="1">SQRT(Inputs!$B$38)*F730+SQRT(1-Inputs!$B$38)*_xlfn.NORM.S.INV(RAND())</f>
        <v>0.43533710886719068</v>
      </c>
      <c r="R730" s="24">
        <f ca="1">SQRT(Inputs!$B$38)*G730+SQRT(1-Inputs!$B$38)*_xlfn.NORM.S.INV(RAND())</f>
        <v>0.60187463464940749</v>
      </c>
      <c r="S730" s="24">
        <f ca="1">SQRT(Inputs!$B$38)*H730+SQRT(1-Inputs!$B$38)*_xlfn.NORM.S.INV(RAND())</f>
        <v>0.33994455776748667</v>
      </c>
      <c r="T730" s="24">
        <f ca="1">SQRT(Inputs!$B$38)*I730+SQRT(1-Inputs!$B$38)*_xlfn.NORM.S.INV(RAND())</f>
        <v>-1.1130694636039271</v>
      </c>
      <c r="U730" s="24">
        <f ca="1">SQRT(Inputs!$B$38)*J730+SQRT(1-Inputs!$B$38)*_xlfn.NORM.S.INV(RAND())</f>
        <v>-0.61544030751135692</v>
      </c>
      <c r="V730" s="24">
        <f ca="1">SQRT(Inputs!$B$38)*K730+SQRT(1-Inputs!$B$38)*_xlfn.NORM.S.INV(RAND())</f>
        <v>0.90944407166433994</v>
      </c>
      <c r="W730" s="24">
        <f ca="1">SQRT(Inputs!$B$38)*L730+SQRT(1-Inputs!$B$38)*_xlfn.NORM.S.INV(RAND())</f>
        <v>-9.9002347424507919E-2</v>
      </c>
      <c r="X730" s="24">
        <f ca="1">SQRT(Inputs!$B$38)*M730+SQRT(1-Inputs!$B$38)*_xlfn.NORM.S.INV(RAND())</f>
        <v>-1.2118603893628661</v>
      </c>
      <c r="Y730" s="24">
        <f ca="1">SQRT(Inputs!$B$38)*C730+SQRT(1-Inputs!$B$38)*_xlfn.NORM.S.INV(RAND())</f>
        <v>-2.1650783386467198E-2</v>
      </c>
      <c r="Z730" s="24">
        <f ca="1">SQRT(Inputs!$B$38)*D730+SQRT(1-Inputs!$B$38)*_xlfn.NORM.S.INV(RAND())</f>
        <v>-0.91782371782036831</v>
      </c>
      <c r="AA730" s="24">
        <f ca="1">SQRT(Inputs!$B$38)*E730+SQRT(1-Inputs!$B$38)*_xlfn.NORM.S.INV(RAND())</f>
        <v>6.8692382750016545E-2</v>
      </c>
      <c r="AB730" s="24">
        <f ca="1">SQRT(Inputs!$B$38)*F730+SQRT(1-Inputs!$B$38)*_xlfn.NORM.S.INV(RAND())</f>
        <v>0.32800970910801691</v>
      </c>
      <c r="AC730" s="24">
        <f ca="1">SQRT(Inputs!$B$38)*G730+SQRT(1-Inputs!$B$38)*_xlfn.NORM.S.INV(RAND())</f>
        <v>-0.91305307376046019</v>
      </c>
      <c r="AD730" s="24">
        <f ca="1">SQRT(Inputs!$B$38)*H730+SQRT(1-Inputs!$B$38)*_xlfn.NORM.S.INV(RAND())</f>
        <v>5.8002487176014E-2</v>
      </c>
      <c r="AE730" s="24">
        <f ca="1">SQRT(Inputs!$B$38)*I730+SQRT(1-Inputs!$B$38)*_xlfn.NORM.S.INV(RAND())</f>
        <v>-1.162768782308147</v>
      </c>
      <c r="AF730" s="24">
        <f ca="1">SQRT(Inputs!$B$38)*J730+SQRT(1-Inputs!$B$38)*_xlfn.NORM.S.INV(RAND())</f>
        <v>0.29216042176054269</v>
      </c>
      <c r="AG730" s="24">
        <f ca="1">SQRT(Inputs!$B$38)*K730+SQRT(1-Inputs!$B$38)*_xlfn.NORM.S.INV(RAND())</f>
        <v>0.68776418172539222</v>
      </c>
      <c r="AH730" s="24">
        <f ca="1">SQRT(Inputs!$B$38)*L730+SQRT(1-Inputs!$B$38)*_xlfn.NORM.S.INV(RAND())</f>
        <v>0.71032601263315376</v>
      </c>
      <c r="AI730" s="24">
        <f ca="1">SQRT(Inputs!$B$38)*M730+SQRT(1-Inputs!$B$38)*_xlfn.NORM.S.INV(RAND())</f>
        <v>-0.59593596239467106</v>
      </c>
      <c r="AJ730" s="24">
        <f ca="1">SQRT(Inputs!$B$38)*C730+SQRT(1-Inputs!$B$38)*_xlfn.NORM.S.INV(RAND())</f>
        <v>1.2476126569972732</v>
      </c>
      <c r="AK730" s="24">
        <f ca="1">SQRT(Inputs!$B$38)*D730+SQRT(1-Inputs!$B$38)*_xlfn.NORM.S.INV(RAND())</f>
        <v>-7.6719171015433629E-2</v>
      </c>
      <c r="AL730" s="24">
        <f ca="1">SQRT(Inputs!$B$38)*E730+SQRT(1-Inputs!$B$38)*_xlfn.NORM.S.INV(RAND())</f>
        <v>-0.38478928048236061</v>
      </c>
      <c r="AM730" s="24">
        <f ca="1">SQRT(Inputs!$B$38)*F730+SQRT(1-Inputs!$B$38)*_xlfn.NORM.S.INV(RAND())</f>
        <v>0.29372768003949212</v>
      </c>
      <c r="AN730" s="24">
        <f ca="1">SQRT(Inputs!$B$38)*G730+SQRT(1-Inputs!$B$38)*_xlfn.NORM.S.INV(RAND())</f>
        <v>1.0687766448659026</v>
      </c>
      <c r="AO730" s="24">
        <f ca="1">SQRT(Inputs!$B$38)*H730+SQRT(1-Inputs!$B$38)*_xlfn.NORM.S.INV(RAND())</f>
        <v>-0.93056329982408637</v>
      </c>
      <c r="AP730" s="24">
        <f ca="1">SQRT(Inputs!$B$38)*I730+SQRT(1-Inputs!$B$38)*_xlfn.NORM.S.INV(RAND())</f>
        <v>-0.87209555238177516</v>
      </c>
      <c r="AQ730" s="24">
        <f ca="1">SQRT(Inputs!$B$38)*J730+SQRT(1-Inputs!$B$38)*_xlfn.NORM.S.INV(RAND())</f>
        <v>0.31853134287177143</v>
      </c>
      <c r="AR730" s="24">
        <f ca="1">SQRT(Inputs!$B$38)*K730+SQRT(1-Inputs!$B$38)*_xlfn.NORM.S.INV(RAND())</f>
        <v>1.8298528894067108</v>
      </c>
      <c r="AS730" s="24">
        <f ca="1">SQRT(Inputs!$B$38)*L730+SQRT(1-Inputs!$B$38)*_xlfn.NORM.S.INV(RAND())</f>
        <v>0.20198025026858454</v>
      </c>
      <c r="AT730" s="24">
        <f ca="1">SQRT(Inputs!$B$38)*M730+SQRT(1-Inputs!$B$38)*_xlfn.NORM.S.INV(RAND())</f>
        <v>1.1848765756736617</v>
      </c>
      <c r="AU730" s="15">
        <f ca="1">Inputs!$B$6*EXP($B$8-0.5*C$5^2+C$5*N730)</f>
        <v>6254.1768584430838</v>
      </c>
      <c r="AV730" s="15">
        <f t="shared" ca="1" si="401"/>
        <v>6901.2842755239481</v>
      </c>
      <c r="AW730" s="15">
        <f t="shared" ca="1" si="402"/>
        <v>7757.4944708791982</v>
      </c>
      <c r="AX730" s="15">
        <f t="shared" ca="1" si="403"/>
        <v>10000.502115501584</v>
      </c>
      <c r="AY730" s="15">
        <f t="shared" ca="1" si="404"/>
        <v>13111.626813649566</v>
      </c>
      <c r="AZ730" s="15">
        <f t="shared" ca="1" si="405"/>
        <v>16647.546049375451</v>
      </c>
      <c r="BA730" s="15">
        <f t="shared" ca="1" si="406"/>
        <v>18132.113089238948</v>
      </c>
      <c r="BB730" s="15">
        <f t="shared" ca="1" si="407"/>
        <v>20871.757385507321</v>
      </c>
      <c r="BC730" s="15">
        <f t="shared" ca="1" si="408"/>
        <v>27908.143733359266</v>
      </c>
      <c r="BD730" s="15">
        <f t="shared" ca="1" si="409"/>
        <v>33874.967644594988</v>
      </c>
      <c r="BE730" s="15">
        <f t="shared" ca="1" si="410"/>
        <v>37171.560720609261</v>
      </c>
      <c r="BF730" s="15">
        <f ca="1">Inputs!$B$13*EXP($B$9-0.5*C$6^2+C$6*Y730)</f>
        <v>13771.782251332055</v>
      </c>
      <c r="BG730" s="15">
        <f t="shared" ca="1" si="411"/>
        <v>14222.493332102706</v>
      </c>
      <c r="BH730" s="15">
        <f t="shared" ca="1" si="412"/>
        <v>17576.38469447623</v>
      </c>
      <c r="BI730" s="15">
        <f t="shared" ca="1" si="413"/>
        <v>22630.314884093179</v>
      </c>
      <c r="BJ730" s="15">
        <f t="shared" ca="1" si="414"/>
        <v>24322.006467543113</v>
      </c>
      <c r="BK730" s="15">
        <f t="shared" ca="1" si="415"/>
        <v>30087.306706683576</v>
      </c>
      <c r="BL730" s="15">
        <f t="shared" ca="1" si="416"/>
        <v>31788.797441668175</v>
      </c>
      <c r="BM730" s="15">
        <f t="shared" ca="1" si="417"/>
        <v>40519.55732416398</v>
      </c>
      <c r="BN730" s="15">
        <f t="shared" ca="1" si="418"/>
        <v>54115.244258787738</v>
      </c>
      <c r="BO730" s="15">
        <f t="shared" ca="1" si="419"/>
        <v>72314.246955308801</v>
      </c>
      <c r="BP730" s="15">
        <f t="shared" ca="1" si="420"/>
        <v>83194.264852851673</v>
      </c>
      <c r="BQ730" s="15">
        <f ca="1">Inputs!$B$20*EXP($B$10-0.5*C$7^2+C$7*AJ730)</f>
        <v>6677.0750026401483</v>
      </c>
      <c r="BR730" s="15">
        <f t="shared" ca="1" si="421"/>
        <v>8841.8582259485174</v>
      </c>
      <c r="BS730" s="15">
        <f t="shared" ca="1" si="422"/>
        <v>10841.179014899701</v>
      </c>
      <c r="BT730" s="15">
        <f t="shared" ca="1" si="423"/>
        <v>16144.944133557734</v>
      </c>
      <c r="BU730" s="15">
        <f t="shared" ca="1" si="424"/>
        <v>28978.495577166952</v>
      </c>
      <c r="BV730" s="15">
        <f t="shared" ca="1" si="425"/>
        <v>32691.980055735286</v>
      </c>
      <c r="BW730" s="15">
        <f t="shared" ca="1" si="426"/>
        <v>37930.812542891072</v>
      </c>
      <c r="BX730" s="15">
        <f t="shared" ca="1" si="427"/>
        <v>56550.62097024628</v>
      </c>
      <c r="BY730" s="15">
        <f t="shared" ca="1" si="428"/>
        <v>112453.49457545733</v>
      </c>
      <c r="BZ730" s="15">
        <f t="shared" ca="1" si="429"/>
        <v>163756.92591933231</v>
      </c>
      <c r="CA730" s="15">
        <f t="shared" ca="1" si="430"/>
        <v>283938.5772415903</v>
      </c>
      <c r="CB730" s="15">
        <f ca="1">(AU730*DCF!C$10-DCF!C$5*MAX(AU730*DCF!C$10,0)-MAX(AU730-Inputs!$B$6,0)/Inputs!$B$10)*DCF!C$6</f>
        <v>1033.8625593799914</v>
      </c>
      <c r="CC730" s="15">
        <f ca="1">(AV730*DCF!D$10-DCF!D$5*MAX(AV730*DCF!D$10,0)-MAX(AV730-AU730,0)/Inputs!$B$10)*DCF!D$6</f>
        <v>1524.3610798417653</v>
      </c>
      <c r="CD730" s="15">
        <f ca="1">(AW730*DCF!E$10-DCF!E$5*MAX(AW730*DCF!E$10,0)-MAX(AW730-AV730,0)/Inputs!$B$10)*DCF!E$6</f>
        <v>1598.2279913128414</v>
      </c>
      <c r="CE730" s="15">
        <f ca="1">(AX730*DCF!F$10-DCF!F$5*MAX(AX730*DCF!F$10,0)-MAX(AX730-AW730,0)/Inputs!$B$10)*DCF!F$6</f>
        <v>1716.3793940171154</v>
      </c>
      <c r="CF730" s="15">
        <f ca="1">(AY730*DCF!G$10-DCF!G$5*MAX(AY730*DCF!G$10,0)-MAX(AY730-AX730,0)/Inputs!$B$10)*DCF!G$6</f>
        <v>2103.5056705376014</v>
      </c>
      <c r="CG730" s="15">
        <f ca="1">(AZ730*DCF!H$10-DCF!H$5*MAX(AZ730*DCF!H$10,0)-MAX(AZ730-AY730,0)/Inputs!$B$10)*DCF!H$6</f>
        <v>2604.2671564331149</v>
      </c>
      <c r="CH730" s="15">
        <f ca="1">(BA730*DCF!I$10-DCF!I$5*MAX(BA730*DCF!I$10,0)-MAX(BA730-AZ730,0)/Inputs!$B$10)*DCF!I$6</f>
        <v>3068.554590835101</v>
      </c>
      <c r="CI730" s="15">
        <f ca="1">(BB730*DCF!J$10-DCF!J$5*MAX(BB730*DCF!J$10,0)-MAX(BB730-BA730,0)/Inputs!$B$10)*DCF!J$6</f>
        <v>3166.4940492147748</v>
      </c>
      <c r="CJ730" s="15">
        <f ca="1">(BC730*DCF!K$10-DCF!K$5*MAX(BC730*DCF!K$10,0)-MAX(BC730-BB730,0)/Inputs!$B$10)*DCF!K$6</f>
        <v>3507.775958484955</v>
      </c>
      <c r="CK730" s="15">
        <f ca="1">(BD730*DCF!L$10-DCF!L$5*MAX(BD730*DCF!L$10,0)-MAX(BD730-BC730,0)/Inputs!$B$10)*DCF!L$6</f>
        <v>4337.3823430585689</v>
      </c>
      <c r="CL730" s="15">
        <f ca="1">(BE730*DCF!M$10-DCF!M$5*MAX(BE730*DCF!M$10,0)-MAX(BE730-BD730,0)/Inputs!$B$10)*DCF!M$6</f>
        <v>4851.5747296534273</v>
      </c>
      <c r="CM730" s="15">
        <f ca="1">(BF730*DCF!C$28-DCF!C$5*MAX(BF730*DCF!C$28,0)-MAX(BF730-Inputs!$B$13,0)/Inputs!$B$17)*DCF!C$6</f>
        <v>3652.2996002840387</v>
      </c>
      <c r="CN730" s="15">
        <f ca="1">(BG730*DCF!D$28-DCF!D$5*MAX(BG730*DCF!D$28,0)-MAX(BG730-BF730,0)/Inputs!$B$17)*DCF!D$6</f>
        <v>4092.6949727319529</v>
      </c>
      <c r="CO730" s="15">
        <f ca="1">(BH730*DCF!E$28-DCF!E$5*MAX(BH730*DCF!E$28,0)-MAX(BH730-BG730,0)/Inputs!$B$17)*DCF!E$6</f>
        <v>4316.9392964362332</v>
      </c>
      <c r="CP730" s="15">
        <f ca="1">(BI730*DCF!F$28-DCF!F$5*MAX(BI730*DCF!F$28,0)-MAX(BI730-BH730,0)/Inputs!$B$17)*DCF!F$6</f>
        <v>5223.3865145389345</v>
      </c>
      <c r="CQ730" s="15">
        <f ca="1">(BJ730*DCF!G$28-DCF!G$5*MAX(BJ730*DCF!G$28,0)-MAX(BJ730-BI730,0)/Inputs!$B$17)*DCF!G$6</f>
        <v>6026.0032960713907</v>
      </c>
      <c r="CR730" s="15">
        <f ca="1">(BK730*DCF!H$28-DCF!H$5*MAX(BK730*DCF!H$28,0)-MAX(BK730-BJ730,0)/Inputs!$B$17)*DCF!H$6</f>
        <v>6545.1570312734684</v>
      </c>
      <c r="CS730" s="15">
        <f ca="1">(BL730*DCF!I$28-DCF!I$5*MAX(BL730*DCF!I$28,0)-MAX(BL730-BK730,0)/Inputs!$B$17)*DCF!I$6</f>
        <v>7231.0161806407323</v>
      </c>
      <c r="CT730" s="15">
        <f ca="1">(BM730*DCF!J$28-DCF!J$5*MAX(BM730*DCF!J$28,0)-MAX(BM730-BL730,0)/Inputs!$B$17)*DCF!J$6</f>
        <v>7881.5976317293516</v>
      </c>
      <c r="CU730" s="15">
        <f ca="1">(BN730*DCF!K$28-DCF!K$5*MAX(BN730*DCF!K$28,0)-MAX(BN730-BM730,0)/Inputs!$B$17)*DCF!K$6</f>
        <v>9762.9416813411517</v>
      </c>
      <c r="CV730" s="15">
        <f ca="1">(BO730*DCF!L$28-DCF!L$5*MAX(BO730*DCF!L$28,0)-MAX(BO730-BN730,0)/Inputs!$B$17)*DCF!L$6</f>
        <v>12368.962632799135</v>
      </c>
      <c r="CW730" s="15">
        <f ca="1">(BP730*DCF!M$28-DCF!M$5*MAX(BP730*DCF!M$28,0)-MAX(BP730-BO730,0)/Inputs!$B$17)*DCF!M$6</f>
        <v>14515.781487862145</v>
      </c>
      <c r="CX730" s="15">
        <f ca="1">(BQ730*DCF!C$46-DCF!C$5*MAX(BQ730*DCF!C$46,0)-MAX(BQ730-Inputs!$B$20,0)/Inputs!$B$24)*DCF!C$6</f>
        <v>-3147.6270226144215</v>
      </c>
      <c r="CY730" s="15">
        <f ca="1">(BR730*DCF!D$46-DCF!D$5*MAX(BR730*DCF!D$46,0)-MAX(BR730-BQ730,0)/Inputs!$B$24)*DCF!D$6</f>
        <v>-2432.7940364235878</v>
      </c>
      <c r="CZ730" s="15">
        <f ca="1">(BS730*DCF!E$46-DCF!E$5*MAX(BS730*DCF!E$46,0)-MAX(BS730-BR730,0)/Inputs!$B$24)*DCF!E$6</f>
        <v>-2070.0655089945412</v>
      </c>
      <c r="DA730" s="15">
        <f ca="1">(BT730*DCF!F$46-DCF!F$5*MAX(BT730*DCF!F$46,0)-MAX(BT730-BS730,0)/Inputs!$B$24)*DCF!F$6</f>
        <v>-3107.0454524378861</v>
      </c>
      <c r="DB730" s="15">
        <f ca="1">(BU730*DCF!G$46-DCF!G$5*MAX(BU730*DCF!G$46,0)-MAX(BU730-BT730,0)/Inputs!$B$24)*DCF!G$6</f>
        <v>-5291.732482313585</v>
      </c>
      <c r="DC730" s="15">
        <f ca="1">(BV730*DCF!H$46-DCF!H$5*MAX(BV730*DCF!H$46,0)-MAX(BV730-BU730,0)/Inputs!$B$24)*DCF!H$6</f>
        <v>-1153.9425488182119</v>
      </c>
      <c r="DD730" s="15">
        <f ca="1">(BW730*DCF!I$46-DCF!I$5*MAX(BW730*DCF!I$46,0)-MAX(BW730-BV730,0)/Inputs!$B$24)*DCF!I$6</f>
        <v>-627.83932337284966</v>
      </c>
      <c r="DE730" s="15">
        <f ca="1">(BX730*DCF!J$46-DCF!J$5*MAX(BX730*DCF!J$46,0)-MAX(BX730-BW730,0)/Inputs!$B$24)*DCF!J$6</f>
        <v>-2565.526867764444</v>
      </c>
      <c r="DF730" s="15">
        <f ca="1">(BY730*DCF!K$46-DCF!K$5*MAX(BY730*DCF!K$46,0)-MAX(BY730-BX730,0)/Inputs!$B$24)*DCF!K$6</f>
        <v>-7270.9963110188892</v>
      </c>
      <c r="DG730" s="15">
        <f ca="1">(BZ730*DCF!L$46-DCF!L$5*MAX(BZ730*DCF!L$46,0)-MAX(BZ730-BY730,0)/Inputs!$B$24)*DCF!L$6</f>
        <v>-290.37749711241258</v>
      </c>
      <c r="DH730" s="15">
        <f ca="1">(CA730*DCF!M$46-DCF!M$5*MAX(CA730*DCF!M$46,0)-MAX(CA730-BZ730,0)/Inputs!$B$24)*DCF!M$6</f>
        <v>-2865.0493189728277</v>
      </c>
      <c r="DI730" s="15">
        <f ca="1">SUM(CB730:CL730)+BE730*DCF!M$10*(1+Inputs!$B$30)*(1-Inputs!$B$33)*(1-Inputs!$B$30/Inputs!$B$31)/(Inputs!$B$29-Inputs!$B$30)*DCF!M$6</f>
        <v>132961.33055122846</v>
      </c>
      <c r="DJ730" s="15">
        <f ca="1">SUM(CM730:CW730)+BP730*DCF!M$28*(1+Inputs!$B$30)*(1-Inputs!$B$33)*(1-Inputs!$B$30/Inputs!$B$31)/(Inputs!$B$29-Inputs!$B$30)*DCF!M$6</f>
        <v>390324.43261337257</v>
      </c>
      <c r="DK730" s="15">
        <f ca="1">SUM(CX730:DH730)+CA730*DCF!M$46*(1+Inputs!$B$30)*(1-Inputs!$B$33)*(1-Inputs!$B$30/Inputs!$B$31)/(Inputs!$B$29-Inputs!$B$30)*DCF!M$6</f>
        <v>408179.67872033693</v>
      </c>
      <c r="DM730" s="15">
        <f ca="1">DI730+DJ730+DK730+Inputs!$B$34+Inputs!$B$36-Inputs!$B$35</f>
        <v>1008316.4418849379</v>
      </c>
    </row>
    <row r="731" spans="1:117" x14ac:dyDescent="0.75">
      <c r="A731" s="11">
        <v>718</v>
      </c>
      <c r="C731" s="24">
        <f t="shared" ca="1" si="431"/>
        <v>-0.53240248170084348</v>
      </c>
      <c r="D731" s="24">
        <f t="shared" ca="1" si="431"/>
        <v>0.89346196031017566</v>
      </c>
      <c r="E731" s="24">
        <f t="shared" ca="1" si="431"/>
        <v>0.65084685011550725</v>
      </c>
      <c r="F731" s="24">
        <f t="shared" ca="1" si="431"/>
        <v>5.3670656862569263E-2</v>
      </c>
      <c r="G731" s="24">
        <f t="shared" ca="1" si="431"/>
        <v>0.63637101316323286</v>
      </c>
      <c r="H731" s="24">
        <f t="shared" ca="1" si="431"/>
        <v>1.4118364606702138</v>
      </c>
      <c r="I731" s="24">
        <f t="shared" ca="1" si="431"/>
        <v>-0.19971475807261668</v>
      </c>
      <c r="J731" s="24">
        <f t="shared" ca="1" si="431"/>
        <v>0.97856978847151588</v>
      </c>
      <c r="K731" s="24">
        <f t="shared" ca="1" si="431"/>
        <v>0.60743627120085719</v>
      </c>
      <c r="L731" s="24">
        <f t="shared" ca="1" si="431"/>
        <v>-0.45566366298276778</v>
      </c>
      <c r="M731" s="24">
        <f t="shared" ca="1" si="431"/>
        <v>-0.23592441615793414</v>
      </c>
      <c r="N731" s="24">
        <f ca="1">SQRT(Inputs!$B$38)*C731+SQRT(1-Inputs!$B$38)*_xlfn.NORM.S.INV(RAND())</f>
        <v>-0.33547413436374945</v>
      </c>
      <c r="O731" s="24">
        <f ca="1">SQRT(Inputs!$B$38)*D731+SQRT(1-Inputs!$B$38)*_xlfn.NORM.S.INV(RAND())</f>
        <v>-0.10520166273154291</v>
      </c>
      <c r="P731" s="24">
        <f ca="1">SQRT(Inputs!$B$38)*E731+SQRT(1-Inputs!$B$38)*_xlfn.NORM.S.INV(RAND())</f>
        <v>1.7379379801907728</v>
      </c>
      <c r="Q731" s="24">
        <f ca="1">SQRT(Inputs!$B$38)*F731+SQRT(1-Inputs!$B$38)*_xlfn.NORM.S.INV(RAND())</f>
        <v>0.25637155179015103</v>
      </c>
      <c r="R731" s="24">
        <f ca="1">SQRT(Inputs!$B$38)*G731+SQRT(1-Inputs!$B$38)*_xlfn.NORM.S.INV(RAND())</f>
        <v>1.1974620009276147</v>
      </c>
      <c r="S731" s="24">
        <f ca="1">SQRT(Inputs!$B$38)*H731+SQRT(1-Inputs!$B$38)*_xlfn.NORM.S.INV(RAND())</f>
        <v>2.4631914310231569</v>
      </c>
      <c r="T731" s="24">
        <f ca="1">SQRT(Inputs!$B$38)*I731+SQRT(1-Inputs!$B$38)*_xlfn.NORM.S.INV(RAND())</f>
        <v>0.76520218145235397</v>
      </c>
      <c r="U731" s="24">
        <f ca="1">SQRT(Inputs!$B$38)*J731+SQRT(1-Inputs!$B$38)*_xlfn.NORM.S.INV(RAND())</f>
        <v>0.52810106571849558</v>
      </c>
      <c r="V731" s="24">
        <f ca="1">SQRT(Inputs!$B$38)*K731+SQRT(1-Inputs!$B$38)*_xlfn.NORM.S.INV(RAND())</f>
        <v>1.0087744644174139</v>
      </c>
      <c r="W731" s="24">
        <f ca="1">SQRT(Inputs!$B$38)*L731+SQRT(1-Inputs!$B$38)*_xlfn.NORM.S.INV(RAND())</f>
        <v>0.14759040229043471</v>
      </c>
      <c r="X731" s="24">
        <f ca="1">SQRT(Inputs!$B$38)*M731+SQRT(1-Inputs!$B$38)*_xlfn.NORM.S.INV(RAND())</f>
        <v>-0.28980021185767685</v>
      </c>
      <c r="Y731" s="24">
        <f ca="1">SQRT(Inputs!$B$38)*C731+SQRT(1-Inputs!$B$38)*_xlfn.NORM.S.INV(RAND())</f>
        <v>0.2726769593745158</v>
      </c>
      <c r="Z731" s="24">
        <f ca="1">SQRT(Inputs!$B$38)*D731+SQRT(1-Inputs!$B$38)*_xlfn.NORM.S.INV(RAND())</f>
        <v>0.84878314514165276</v>
      </c>
      <c r="AA731" s="24">
        <f ca="1">SQRT(Inputs!$B$38)*E731+SQRT(1-Inputs!$B$38)*_xlfn.NORM.S.INV(RAND())</f>
        <v>1.7892269247717489</v>
      </c>
      <c r="AB731" s="24">
        <f ca="1">SQRT(Inputs!$B$38)*F731+SQRT(1-Inputs!$B$38)*_xlfn.NORM.S.INV(RAND())</f>
        <v>-1.1193319610991026</v>
      </c>
      <c r="AC731" s="24">
        <f ca="1">SQRT(Inputs!$B$38)*G731+SQRT(1-Inputs!$B$38)*_xlfn.NORM.S.INV(RAND())</f>
        <v>1.4455217087783701</v>
      </c>
      <c r="AD731" s="24">
        <f ca="1">SQRT(Inputs!$B$38)*H731+SQRT(1-Inputs!$B$38)*_xlfn.NORM.S.INV(RAND())</f>
        <v>0.26732322293299149</v>
      </c>
      <c r="AE731" s="24">
        <f ca="1">SQRT(Inputs!$B$38)*I731+SQRT(1-Inputs!$B$38)*_xlfn.NORM.S.INV(RAND())</f>
        <v>5.6145913019179178E-2</v>
      </c>
      <c r="AF731" s="24">
        <f ca="1">SQRT(Inputs!$B$38)*J731+SQRT(1-Inputs!$B$38)*_xlfn.NORM.S.INV(RAND())</f>
        <v>1.2844148820792667</v>
      </c>
      <c r="AG731" s="24">
        <f ca="1">SQRT(Inputs!$B$38)*K731+SQRT(1-Inputs!$B$38)*_xlfn.NORM.S.INV(RAND())</f>
        <v>-0.3394023401966163</v>
      </c>
      <c r="AH731" s="24">
        <f ca="1">SQRT(Inputs!$B$38)*L731+SQRT(1-Inputs!$B$38)*_xlfn.NORM.S.INV(RAND())</f>
        <v>0.58354398816272679</v>
      </c>
      <c r="AI731" s="24">
        <f ca="1">SQRT(Inputs!$B$38)*M731+SQRT(1-Inputs!$B$38)*_xlfn.NORM.S.INV(RAND())</f>
        <v>-0.50124221633065646</v>
      </c>
      <c r="AJ731" s="24">
        <f ca="1">SQRT(Inputs!$B$38)*C731+SQRT(1-Inputs!$B$38)*_xlfn.NORM.S.INV(RAND())</f>
        <v>8.4193906802499607E-2</v>
      </c>
      <c r="AK731" s="24">
        <f ca="1">SQRT(Inputs!$B$38)*D731+SQRT(1-Inputs!$B$38)*_xlfn.NORM.S.INV(RAND())</f>
        <v>0.75817314155835125</v>
      </c>
      <c r="AL731" s="24">
        <f ca="1">SQRT(Inputs!$B$38)*E731+SQRT(1-Inputs!$B$38)*_xlfn.NORM.S.INV(RAND())</f>
        <v>0.33045736927322722</v>
      </c>
      <c r="AM731" s="24">
        <f ca="1">SQRT(Inputs!$B$38)*F731+SQRT(1-Inputs!$B$38)*_xlfn.NORM.S.INV(RAND())</f>
        <v>-0.49152096447346183</v>
      </c>
      <c r="AN731" s="24">
        <f ca="1">SQRT(Inputs!$B$38)*G731+SQRT(1-Inputs!$B$38)*_xlfn.NORM.S.INV(RAND())</f>
        <v>-0.43657018734483205</v>
      </c>
      <c r="AO731" s="24">
        <f ca="1">SQRT(Inputs!$B$38)*H731+SQRT(1-Inputs!$B$38)*_xlfn.NORM.S.INV(RAND())</f>
        <v>0.13439090182950286</v>
      </c>
      <c r="AP731" s="24">
        <f ca="1">SQRT(Inputs!$B$38)*I731+SQRT(1-Inputs!$B$38)*_xlfn.NORM.S.INV(RAND())</f>
        <v>-0.61108687690634311</v>
      </c>
      <c r="AQ731" s="24">
        <f ca="1">SQRT(Inputs!$B$38)*J731+SQRT(1-Inputs!$B$38)*_xlfn.NORM.S.INV(RAND())</f>
        <v>2.5777791902528269E-2</v>
      </c>
      <c r="AR731" s="24">
        <f ca="1">SQRT(Inputs!$B$38)*K731+SQRT(1-Inputs!$B$38)*_xlfn.NORM.S.INV(RAND())</f>
        <v>0.45883879662199289</v>
      </c>
      <c r="AS731" s="24">
        <f ca="1">SQRT(Inputs!$B$38)*L731+SQRT(1-Inputs!$B$38)*_xlfn.NORM.S.INV(RAND())</f>
        <v>0.23247081632868163</v>
      </c>
      <c r="AT731" s="24">
        <f ca="1">SQRT(Inputs!$B$38)*M731+SQRT(1-Inputs!$B$38)*_xlfn.NORM.S.INV(RAND())</f>
        <v>0.94754971461261495</v>
      </c>
      <c r="AU731" s="15">
        <f ca="1">Inputs!$B$6*EXP($B$8-0.5*C$5^2+C$5*N731)</f>
        <v>4699.9548739856209</v>
      </c>
      <c r="AV731" s="15">
        <f t="shared" ca="1" si="401"/>
        <v>5633.1443080147692</v>
      </c>
      <c r="AW731" s="15">
        <f t="shared" ca="1" si="402"/>
        <v>8683.0990457682219</v>
      </c>
      <c r="AX731" s="15">
        <f t="shared" ca="1" si="403"/>
        <v>10946.236637971127</v>
      </c>
      <c r="AY731" s="15">
        <f t="shared" ca="1" si="404"/>
        <v>15385.372363836286</v>
      </c>
      <c r="AZ731" s="15">
        <f t="shared" ca="1" si="405"/>
        <v>24679.954854379066</v>
      </c>
      <c r="BA731" s="15">
        <f t="shared" ca="1" si="406"/>
        <v>32720.19458947736</v>
      </c>
      <c r="BB731" s="15">
        <f t="shared" ca="1" si="407"/>
        <v>42236.121921759855</v>
      </c>
      <c r="BC731" s="15">
        <f t="shared" ca="1" si="408"/>
        <v>57019.070888245573</v>
      </c>
      <c r="BD731" s="15">
        <f t="shared" ca="1" si="409"/>
        <v>70824.732340383314</v>
      </c>
      <c r="BE731" s="15">
        <f t="shared" ca="1" si="410"/>
        <v>84525.853556387417</v>
      </c>
      <c r="BF731" s="15">
        <f ca="1">Inputs!$B$13*EXP($B$9-0.5*C$6^2+C$6*Y731)</f>
        <v>14599.270031122956</v>
      </c>
      <c r="BG731" s="15">
        <f t="shared" ca="1" si="411"/>
        <v>20737.388309239876</v>
      </c>
      <c r="BH731" s="15">
        <f t="shared" ca="1" si="412"/>
        <v>34090.989864330018</v>
      </c>
      <c r="BI731" s="15">
        <f t="shared" ca="1" si="413"/>
        <v>35127.812765013055</v>
      </c>
      <c r="BJ731" s="15">
        <f t="shared" ca="1" si="414"/>
        <v>53040.851763900413</v>
      </c>
      <c r="BK731" s="15">
        <f t="shared" ca="1" si="415"/>
        <v>67510.412399362307</v>
      </c>
      <c r="BL731" s="15">
        <f t="shared" ca="1" si="416"/>
        <v>83533.985427635984</v>
      </c>
      <c r="BM731" s="15">
        <f t="shared" ca="1" si="417"/>
        <v>120444.58132059695</v>
      </c>
      <c r="BN731" s="15">
        <f t="shared" ca="1" si="418"/>
        <v>142227.73233282665</v>
      </c>
      <c r="BO731" s="15">
        <f t="shared" ca="1" si="419"/>
        <v>187278.64485810767</v>
      </c>
      <c r="BP731" s="15">
        <f t="shared" ca="1" si="420"/>
        <v>217779.54640533894</v>
      </c>
      <c r="BQ731" s="15">
        <f ca="1">Inputs!$B$20*EXP($B$10-0.5*C$7^2+C$7*AJ731)</f>
        <v>4419.5396005611537</v>
      </c>
      <c r="BR731" s="15">
        <f t="shared" ca="1" si="421"/>
        <v>7629.3120808514986</v>
      </c>
      <c r="BS731" s="15">
        <f t="shared" ca="1" si="422"/>
        <v>11487.658602575784</v>
      </c>
      <c r="BT731" s="15">
        <f t="shared" ca="1" si="423"/>
        <v>13922.864907399402</v>
      </c>
      <c r="BU731" s="15">
        <f t="shared" ca="1" si="424"/>
        <v>17361.080751133974</v>
      </c>
      <c r="BV731" s="15">
        <f t="shared" ca="1" si="425"/>
        <v>24896.802203438874</v>
      </c>
      <c r="BW731" s="15">
        <f t="shared" ca="1" si="426"/>
        <v>30527.125400611007</v>
      </c>
      <c r="BX731" s="15">
        <f t="shared" ca="1" si="427"/>
        <v>42918.309864405848</v>
      </c>
      <c r="BY731" s="15">
        <f t="shared" ca="1" si="428"/>
        <v>65653.65145474064</v>
      </c>
      <c r="BZ731" s="15">
        <f t="shared" ca="1" si="429"/>
        <v>96143.496550828509</v>
      </c>
      <c r="CA731" s="15">
        <f t="shared" ca="1" si="430"/>
        <v>159819.2403393719</v>
      </c>
      <c r="CB731" s="15">
        <f ca="1">(AU731*DCF!C$10-DCF!C$5*MAX(AU731*DCF!C$10,0)-MAX(AU731-Inputs!$B$6,0)/Inputs!$B$10)*DCF!C$6</f>
        <v>1044.9444391549787</v>
      </c>
      <c r="CC731" s="15">
        <f ca="1">(AV731*DCF!D$10-DCF!D$5*MAX(AV731*DCF!D$10,0)-MAX(AV731-AU731,0)/Inputs!$B$10)*DCF!D$6</f>
        <v>1145.5069415931082</v>
      </c>
      <c r="CD731" s="15">
        <f ca="1">(AW731*DCF!E$10-DCF!E$5*MAX(AW731*DCF!E$10,0)-MAX(AW731-AV731,0)/Inputs!$B$10)*DCF!E$6</f>
        <v>1317.8132356806341</v>
      </c>
      <c r="CE731" s="15">
        <f ca="1">(AX731*DCF!F$10-DCF!F$5*MAX(AX731*DCF!F$10,0)-MAX(AX731-AW731,0)/Inputs!$B$10)*DCF!F$6</f>
        <v>1918.643190059395</v>
      </c>
      <c r="CF731" s="15">
        <f ca="1">(AY731*DCF!G$10-DCF!G$5*MAX(AY731*DCF!G$10,0)-MAX(AY731-AX731,0)/Inputs!$B$10)*DCF!G$6</f>
        <v>2316.7211897976208</v>
      </c>
      <c r="CG731" s="15">
        <f ca="1">(AZ731*DCF!H$10-DCF!H$5*MAX(AZ731*DCF!H$10,0)-MAX(AZ731-AY731,0)/Inputs!$B$10)*DCF!H$6</f>
        <v>3141.2111888439499</v>
      </c>
      <c r="CH731" s="15">
        <f ca="1">(BA731*DCF!I$10-DCF!I$5*MAX(BA731*DCF!I$10,0)-MAX(BA731-AZ731,0)/Inputs!$B$10)*DCF!I$6</f>
        <v>4657.9048940699349</v>
      </c>
      <c r="CI731" s="15">
        <f ca="1">(BB731*DCF!J$10-DCF!J$5*MAX(BB731*DCF!J$10,0)-MAX(BB731-BA731,0)/Inputs!$B$10)*DCF!J$6</f>
        <v>5805.8345459643815</v>
      </c>
      <c r="CJ731" s="15">
        <f ca="1">(BC731*DCF!K$10-DCF!K$5*MAX(BC731*DCF!K$10,0)-MAX(BC731-BB731,0)/Inputs!$B$10)*DCF!K$6</f>
        <v>7109.7668639824205</v>
      </c>
      <c r="CK731" s="15">
        <f ca="1">(BD731*DCF!L$10-DCF!L$5*MAX(BD731*DCF!L$10,0)-MAX(BD731-BC731,0)/Inputs!$B$10)*DCF!L$6</f>
        <v>8896.4208788178621</v>
      </c>
      <c r="CL731" s="15">
        <f ca="1">(BE731*DCF!M$10-DCF!M$5*MAX(BE731*DCF!M$10,0)-MAX(BE731-BD731,0)/Inputs!$B$10)*DCF!M$6</f>
        <v>10290.945873670373</v>
      </c>
      <c r="CM731" s="15">
        <f ca="1">(BF731*DCF!C$28-DCF!C$5*MAX(BF731*DCF!C$28,0)-MAX(BF731-Inputs!$B$13,0)/Inputs!$B$17)*DCF!C$6</f>
        <v>3713.7377210899976</v>
      </c>
      <c r="CN731" s="15">
        <f ca="1">(BG731*DCF!D$28-DCF!D$5*MAX(BG731*DCF!D$28,0)-MAX(BG731-BF731,0)/Inputs!$B$17)*DCF!D$6</f>
        <v>4798.0970811304123</v>
      </c>
      <c r="CO731" s="15">
        <f ca="1">(BH731*DCF!E$28-DCF!E$5*MAX(BH731*DCF!E$28,0)-MAX(BH731-BG731,0)/Inputs!$B$17)*DCF!E$6</f>
        <v>7023.3643117710108</v>
      </c>
      <c r="CP731" s="15">
        <f ca="1">(BI731*DCF!F$28-DCF!F$5*MAX(BI731*DCF!F$28,0)-MAX(BI731-BH731,0)/Inputs!$B$17)*DCF!F$6</f>
        <v>9347.5058715103896</v>
      </c>
      <c r="CQ731" s="15">
        <f ca="1">(BJ731*DCF!G$28-DCF!G$5*MAX(BJ731*DCF!G$28,0)-MAX(BJ731-BI731,0)/Inputs!$B$17)*DCF!G$6</f>
        <v>10749.055209531927</v>
      </c>
      <c r="CR731" s="15">
        <f ca="1">(BK731*DCF!H$28-DCF!H$5*MAX(BK731*DCF!H$28,0)-MAX(BK731-BJ731,0)/Inputs!$B$17)*DCF!H$6</f>
        <v>14447.906154891612</v>
      </c>
      <c r="CS731" s="15">
        <f ca="1">(BL731*DCF!I$28-DCF!I$5*MAX(BL731*DCF!I$28,0)-MAX(BL731-BK731,0)/Inputs!$B$17)*DCF!I$6</f>
        <v>17343.396406318599</v>
      </c>
      <c r="CT731" s="15">
        <f ca="1">(BM731*DCF!J$28-DCF!J$5*MAX(BM731*DCF!J$28,0)-MAX(BM731-BL731,0)/Inputs!$B$17)*DCF!J$6</f>
        <v>21975.097014084826</v>
      </c>
      <c r="CU731" s="15">
        <f ca="1">(BN731*DCF!K$28-DCF!K$5*MAX(BN731*DCF!K$28,0)-MAX(BN731-BM731,0)/Inputs!$B$17)*DCF!K$6</f>
        <v>27367.966487323665</v>
      </c>
      <c r="CV731" s="15">
        <f ca="1">(BO731*DCF!L$28-DCF!L$5*MAX(BO731*DCF!L$28,0)-MAX(BO731-BN731,0)/Inputs!$B$17)*DCF!L$6</f>
        <v>32268.434730287761</v>
      </c>
      <c r="CW731" s="15">
        <f ca="1">(BP731*DCF!M$28-DCF!M$5*MAX(BP731*DCF!M$28,0)-MAX(BP731-BO731,0)/Inputs!$B$17)*DCF!M$6</f>
        <v>37787.146425964369</v>
      </c>
      <c r="CX731" s="15">
        <f ca="1">(BQ731*DCF!C$46-DCF!C$5*MAX(BQ731*DCF!C$46,0)-MAX(BQ731-Inputs!$B$20,0)/Inputs!$B$24)*DCF!C$6</f>
        <v>-1583.5147347998754</v>
      </c>
      <c r="CY731" s="15">
        <f ca="1">(BR731*DCF!D$46-DCF!D$5*MAX(BR731*DCF!D$46,0)-MAX(BR731-BQ731,0)/Inputs!$B$24)*DCF!D$6</f>
        <v>-2671.7289281529879</v>
      </c>
      <c r="CZ731" s="15">
        <f ca="1">(BS731*DCF!E$46-DCF!E$5*MAX(BS731*DCF!E$46,0)-MAX(BS731-BR731,0)/Inputs!$B$24)*DCF!E$6</f>
        <v>-2879.2896115328635</v>
      </c>
      <c r="DA731" s="15">
        <f ca="1">(BT731*DCF!F$46-DCF!F$5*MAX(BT731*DCF!F$46,0)-MAX(BT731-BS731,0)/Inputs!$B$24)*DCF!F$6</f>
        <v>-1900.6866479537634</v>
      </c>
      <c r="DB731" s="15">
        <f ca="1">(BU731*DCF!G$46-DCF!G$5*MAX(BU731*DCF!G$46,0)-MAX(BU731-BT731,0)/Inputs!$B$24)*DCF!G$6</f>
        <v>-1740.5403341426561</v>
      </c>
      <c r="DC731" s="15">
        <f ca="1">(BV731*DCF!H$46-DCF!H$5*MAX(BV731*DCF!H$46,0)-MAX(BV731-BU731,0)/Inputs!$B$24)*DCF!H$6</f>
        <v>-2341.6792691723585</v>
      </c>
      <c r="DD731" s="15">
        <f ca="1">(BW731*DCF!I$46-DCF!I$5*MAX(BW731*DCF!I$46,0)-MAX(BW731-BV731,0)/Inputs!$B$24)*DCF!I$6</f>
        <v>-911.21218520104469</v>
      </c>
      <c r="DE731" s="15">
        <f ca="1">(BX731*DCF!J$46-DCF!J$5*MAX(BX731*DCF!J$46,0)-MAX(BX731-BW731,0)/Inputs!$B$24)*DCF!J$6</f>
        <v>-1485.6352958948767</v>
      </c>
      <c r="DF731" s="15">
        <f ca="1">(BY731*DCF!K$46-DCF!K$5*MAX(BY731*DCF!K$46,0)-MAX(BY731-BX731,0)/Inputs!$B$24)*DCF!K$6</f>
        <v>-1819.1975939743786</v>
      </c>
      <c r="DG731" s="15">
        <f ca="1">(BZ731*DCF!L$46-DCF!L$5*MAX(BZ731*DCF!L$46,0)-MAX(BZ731-BY731,0)/Inputs!$B$24)*DCF!L$6</f>
        <v>-253.99767148860141</v>
      </c>
      <c r="DH731" s="15">
        <f ca="1">(CA731*DCF!M$46-DCF!M$5*MAX(CA731*DCF!M$46,0)-MAX(CA731-BZ731,0)/Inputs!$B$24)*DCF!M$6</f>
        <v>-782.60787123018042</v>
      </c>
      <c r="DI731" s="15">
        <f ca="1">SUM(CB731:CL731)+BE731*DCF!M$10*(1+Inputs!$B$30)*(1-Inputs!$B$33)*(1-Inputs!$B$30/Inputs!$B$31)/(Inputs!$B$29-Inputs!$B$30)*DCF!M$6</f>
        <v>282882.28142776038</v>
      </c>
      <c r="DJ731" s="15">
        <f ca="1">SUM(CM731:CW731)+BP731*DCF!M$28*(1+Inputs!$B$30)*(1-Inputs!$B$33)*(1-Inputs!$B$30/Inputs!$B$31)/(Inputs!$B$29-Inputs!$B$30)*DCF!M$6</f>
        <v>994932.85072380421</v>
      </c>
      <c r="DK731" s="15">
        <f ca="1">SUM(CX731:DH731)+CA731*DCF!M$46*(1+Inputs!$B$30)*(1-Inputs!$B$33)*(1-Inputs!$B$30/Inputs!$B$31)/(Inputs!$B$29-Inputs!$B$30)*DCF!M$6</f>
        <v>228729.38722042146</v>
      </c>
      <c r="DM731" s="15">
        <f ca="1">DI731+DJ731+DK731+Inputs!$B$34+Inputs!$B$36-Inputs!$B$35</f>
        <v>1583395.5193719859</v>
      </c>
    </row>
    <row r="732" spans="1:117" x14ac:dyDescent="0.75">
      <c r="A732" s="11">
        <v>719</v>
      </c>
      <c r="C732" s="24">
        <f t="shared" ca="1" si="431"/>
        <v>-1.0523571793062836</v>
      </c>
      <c r="D732" s="24">
        <f t="shared" ca="1" si="431"/>
        <v>0.77133546221353899</v>
      </c>
      <c r="E732" s="24">
        <f t="shared" ca="1" si="431"/>
        <v>0.37250707666368982</v>
      </c>
      <c r="F732" s="24">
        <f t="shared" ca="1" si="431"/>
        <v>1.4450374508731678</v>
      </c>
      <c r="G732" s="24">
        <f t="shared" ca="1" si="431"/>
        <v>1.8562789505177404</v>
      </c>
      <c r="H732" s="24">
        <f t="shared" ca="1" si="431"/>
        <v>0.73720775086152412</v>
      </c>
      <c r="I732" s="24">
        <f t="shared" ca="1" si="431"/>
        <v>3.199092976236698</v>
      </c>
      <c r="J732" s="24">
        <f t="shared" ca="1" si="431"/>
        <v>-0.87671454614383793</v>
      </c>
      <c r="K732" s="24">
        <f t="shared" ca="1" si="431"/>
        <v>-0.68675301027386737</v>
      </c>
      <c r="L732" s="24">
        <f t="shared" ca="1" si="431"/>
        <v>-2.5248191911890059</v>
      </c>
      <c r="M732" s="24">
        <f t="shared" ca="1" si="431"/>
        <v>1.2060316361047012</v>
      </c>
      <c r="N732" s="24">
        <f ca="1">SQRT(Inputs!$B$38)*C732+SQRT(1-Inputs!$B$38)*_xlfn.NORM.S.INV(RAND())</f>
        <v>-0.8299825346997316</v>
      </c>
      <c r="O732" s="24">
        <f ca="1">SQRT(Inputs!$B$38)*D732+SQRT(1-Inputs!$B$38)*_xlfn.NORM.S.INV(RAND())</f>
        <v>1.1011316313011339</v>
      </c>
      <c r="P732" s="24">
        <f ca="1">SQRT(Inputs!$B$38)*E732+SQRT(1-Inputs!$B$38)*_xlfn.NORM.S.INV(RAND())</f>
        <v>-0.59694662196452386</v>
      </c>
      <c r="Q732" s="24">
        <f ca="1">SQRT(Inputs!$B$38)*F732+SQRT(1-Inputs!$B$38)*_xlfn.NORM.S.INV(RAND())</f>
        <v>1.1618097321899614</v>
      </c>
      <c r="R732" s="24">
        <f ca="1">SQRT(Inputs!$B$38)*G732+SQRT(1-Inputs!$B$38)*_xlfn.NORM.S.INV(RAND())</f>
        <v>1.6087833561623801</v>
      </c>
      <c r="S732" s="24">
        <f ca="1">SQRT(Inputs!$B$38)*H732+SQRT(1-Inputs!$B$38)*_xlfn.NORM.S.INV(RAND())</f>
        <v>1.4344888599525003</v>
      </c>
      <c r="T732" s="24">
        <f ca="1">SQRT(Inputs!$B$38)*I732+SQRT(1-Inputs!$B$38)*_xlfn.NORM.S.INV(RAND())</f>
        <v>2.6969027651819797</v>
      </c>
      <c r="U732" s="24">
        <f ca="1">SQRT(Inputs!$B$38)*J732+SQRT(1-Inputs!$B$38)*_xlfn.NORM.S.INV(RAND())</f>
        <v>8.9086057008360142E-2</v>
      </c>
      <c r="V732" s="24">
        <f ca="1">SQRT(Inputs!$B$38)*K732+SQRT(1-Inputs!$B$38)*_xlfn.NORM.S.INV(RAND())</f>
        <v>-0.79888127565272349</v>
      </c>
      <c r="W732" s="24">
        <f ca="1">SQRT(Inputs!$B$38)*L732+SQRT(1-Inputs!$B$38)*_xlfn.NORM.S.INV(RAND())</f>
        <v>-1.9031301307142359</v>
      </c>
      <c r="X732" s="24">
        <f ca="1">SQRT(Inputs!$B$38)*M732+SQRT(1-Inputs!$B$38)*_xlfn.NORM.S.INV(RAND())</f>
        <v>2.8482113340996928E-2</v>
      </c>
      <c r="Y732" s="24">
        <f ca="1">SQRT(Inputs!$B$38)*C732+SQRT(1-Inputs!$B$38)*_xlfn.NORM.S.INV(RAND())</f>
        <v>-0.54594438301734804</v>
      </c>
      <c r="Z732" s="24">
        <f ca="1">SQRT(Inputs!$B$38)*D732+SQRT(1-Inputs!$B$38)*_xlfn.NORM.S.INV(RAND())</f>
        <v>0.21516710206379625</v>
      </c>
      <c r="AA732" s="24">
        <f ca="1">SQRT(Inputs!$B$38)*E732+SQRT(1-Inputs!$B$38)*_xlfn.NORM.S.INV(RAND())</f>
        <v>1.0065985260513335</v>
      </c>
      <c r="AB732" s="24">
        <f ca="1">SQRT(Inputs!$B$38)*F732+SQRT(1-Inputs!$B$38)*_xlfn.NORM.S.INV(RAND())</f>
        <v>-0.5002538471889163</v>
      </c>
      <c r="AC732" s="24">
        <f ca="1">SQRT(Inputs!$B$38)*G732+SQRT(1-Inputs!$B$38)*_xlfn.NORM.S.INV(RAND())</f>
        <v>0.668929941870676</v>
      </c>
      <c r="AD732" s="24">
        <f ca="1">SQRT(Inputs!$B$38)*H732+SQRT(1-Inputs!$B$38)*_xlfn.NORM.S.INV(RAND())</f>
        <v>1.051687370781345</v>
      </c>
      <c r="AE732" s="24">
        <f ca="1">SQRT(Inputs!$B$38)*I732+SQRT(1-Inputs!$B$38)*_xlfn.NORM.S.INV(RAND())</f>
        <v>1.5967243065612855</v>
      </c>
      <c r="AF732" s="24">
        <f ca="1">SQRT(Inputs!$B$38)*J732+SQRT(1-Inputs!$B$38)*_xlfn.NORM.S.INV(RAND())</f>
        <v>-0.93942248649115889</v>
      </c>
      <c r="AG732" s="24">
        <f ca="1">SQRT(Inputs!$B$38)*K732+SQRT(1-Inputs!$B$38)*_xlfn.NORM.S.INV(RAND())</f>
        <v>6.5823761203099296E-2</v>
      </c>
      <c r="AH732" s="24">
        <f ca="1">SQRT(Inputs!$B$38)*L732+SQRT(1-Inputs!$B$38)*_xlfn.NORM.S.INV(RAND())</f>
        <v>-0.94993453482904378</v>
      </c>
      <c r="AI732" s="24">
        <f ca="1">SQRT(Inputs!$B$38)*M732+SQRT(1-Inputs!$B$38)*_xlfn.NORM.S.INV(RAND())</f>
        <v>0.31324693357877059</v>
      </c>
      <c r="AJ732" s="24">
        <f ca="1">SQRT(Inputs!$B$38)*C732+SQRT(1-Inputs!$B$38)*_xlfn.NORM.S.INV(RAND())</f>
        <v>-1.1265411041654181</v>
      </c>
      <c r="AK732" s="24">
        <f ca="1">SQRT(Inputs!$B$38)*D732+SQRT(1-Inputs!$B$38)*_xlfn.NORM.S.INV(RAND())</f>
        <v>0.86949937453168702</v>
      </c>
      <c r="AL732" s="24">
        <f ca="1">SQRT(Inputs!$B$38)*E732+SQRT(1-Inputs!$B$38)*_xlfn.NORM.S.INV(RAND())</f>
        <v>-0.11893381446206328</v>
      </c>
      <c r="AM732" s="24">
        <f ca="1">SQRT(Inputs!$B$38)*F732+SQRT(1-Inputs!$B$38)*_xlfn.NORM.S.INV(RAND())</f>
        <v>1.3141696205853108</v>
      </c>
      <c r="AN732" s="24">
        <f ca="1">SQRT(Inputs!$B$38)*G732+SQRT(1-Inputs!$B$38)*_xlfn.NORM.S.INV(RAND())</f>
        <v>1.9127120470166603</v>
      </c>
      <c r="AO732" s="24">
        <f ca="1">SQRT(Inputs!$B$38)*H732+SQRT(1-Inputs!$B$38)*_xlfn.NORM.S.INV(RAND())</f>
        <v>0.75089774533731313</v>
      </c>
      <c r="AP732" s="24">
        <f ca="1">SQRT(Inputs!$B$38)*I732+SQRT(1-Inputs!$B$38)*_xlfn.NORM.S.INV(RAND())</f>
        <v>3.0548777839030841</v>
      </c>
      <c r="AQ732" s="24">
        <f ca="1">SQRT(Inputs!$B$38)*J732+SQRT(1-Inputs!$B$38)*_xlfn.NORM.S.INV(RAND())</f>
        <v>-0.21620972883474021</v>
      </c>
      <c r="AR732" s="24">
        <f ca="1">SQRT(Inputs!$B$38)*K732+SQRT(1-Inputs!$B$38)*_xlfn.NORM.S.INV(RAND())</f>
        <v>-0.94071977988698552</v>
      </c>
      <c r="AS732" s="24">
        <f ca="1">SQRT(Inputs!$B$38)*L732+SQRT(1-Inputs!$B$38)*_xlfn.NORM.S.INV(RAND())</f>
        <v>-0.9703982941484155</v>
      </c>
      <c r="AT732" s="24">
        <f ca="1">SQRT(Inputs!$B$38)*M732+SQRT(1-Inputs!$B$38)*_xlfn.NORM.S.INV(RAND())</f>
        <v>0.21028881072277866</v>
      </c>
      <c r="AU732" s="15">
        <f ca="1">Inputs!$B$6*EXP($B$8-0.5*C$5^2+C$5*N732)</f>
        <v>4338.3986781661906</v>
      </c>
      <c r="AV732" s="15">
        <f t="shared" ca="1" si="401"/>
        <v>6208.9374908261116</v>
      </c>
      <c r="AW732" s="15">
        <f t="shared" ca="1" si="402"/>
        <v>6985.0248669668927</v>
      </c>
      <c r="AX732" s="15">
        <f t="shared" ca="1" si="403"/>
        <v>9860.1835143002572</v>
      </c>
      <c r="AY732" s="15">
        <f t="shared" ca="1" si="404"/>
        <v>14540.87510387174</v>
      </c>
      <c r="AZ732" s="15">
        <f t="shared" ca="1" si="405"/>
        <v>20827.155390099942</v>
      </c>
      <c r="BA732" s="15">
        <f t="shared" ca="1" si="406"/>
        <v>33798.957826265309</v>
      </c>
      <c r="BB732" s="15">
        <f t="shared" ca="1" si="407"/>
        <v>41751.215865697464</v>
      </c>
      <c r="BC732" s="15">
        <f t="shared" ca="1" si="408"/>
        <v>47339.532564548666</v>
      </c>
      <c r="BD732" s="15">
        <f t="shared" ca="1" si="409"/>
        <v>48538.489475823138</v>
      </c>
      <c r="BE732" s="15">
        <f t="shared" ca="1" si="410"/>
        <v>59632.189206191601</v>
      </c>
      <c r="BF732" s="15">
        <f ca="1">Inputs!$B$13*EXP($B$9-0.5*C$6^2+C$6*Y732)</f>
        <v>12412.22332608187</v>
      </c>
      <c r="BG732" s="15">
        <f t="shared" ca="1" si="411"/>
        <v>15726.069462794027</v>
      </c>
      <c r="BH732" s="15">
        <f t="shared" ca="1" si="412"/>
        <v>22705.562875790096</v>
      </c>
      <c r="BI732" s="15">
        <f t="shared" ca="1" si="413"/>
        <v>25735.161650239625</v>
      </c>
      <c r="BJ732" s="15">
        <f t="shared" ca="1" si="414"/>
        <v>34743.245596127264</v>
      </c>
      <c r="BK732" s="15">
        <f t="shared" ca="1" si="415"/>
        <v>49204.768947927543</v>
      </c>
      <c r="BL732" s="15">
        <f t="shared" ca="1" si="416"/>
        <v>74336.9650629588</v>
      </c>
      <c r="BM732" s="15">
        <f t="shared" ca="1" si="417"/>
        <v>81311.103403989444</v>
      </c>
      <c r="BN732" s="15">
        <f t="shared" ca="1" si="418"/>
        <v>100794.41851123412</v>
      </c>
      <c r="BO732" s="15">
        <f t="shared" ca="1" si="419"/>
        <v>111052.06499099763</v>
      </c>
      <c r="BP732" s="15">
        <f t="shared" ca="1" si="420"/>
        <v>141622.2817111738</v>
      </c>
      <c r="BQ732" s="15">
        <f ca="1">Inputs!$B$20*EXP($B$10-0.5*C$7^2+C$7*AJ732)</f>
        <v>2876.5992470085366</v>
      </c>
      <c r="BR732" s="15">
        <f t="shared" ca="1" si="421"/>
        <v>5144.4883553924947</v>
      </c>
      <c r="BS732" s="15">
        <f t="shared" ca="1" si="422"/>
        <v>6808.2497592567843</v>
      </c>
      <c r="BT732" s="15">
        <f t="shared" ca="1" si="423"/>
        <v>13251.159876439535</v>
      </c>
      <c r="BU732" s="15">
        <f t="shared" ca="1" si="424"/>
        <v>29172.867934216487</v>
      </c>
      <c r="BV732" s="15">
        <f t="shared" ca="1" si="425"/>
        <v>48069.390569310148</v>
      </c>
      <c r="BW732" s="15">
        <f t="shared" ca="1" si="426"/>
        <v>128049.9622564235</v>
      </c>
      <c r="BX732" s="15">
        <f t="shared" ca="1" si="427"/>
        <v>171501.35591738121</v>
      </c>
      <c r="BY732" s="15">
        <f t="shared" ca="1" si="428"/>
        <v>200720.96267002111</v>
      </c>
      <c r="BZ732" s="15">
        <f t="shared" ca="1" si="429"/>
        <v>235623.7576369966</v>
      </c>
      <c r="CA732" s="15">
        <f t="shared" ca="1" si="430"/>
        <v>343582.08112014667</v>
      </c>
      <c r="CB732" s="15">
        <f ca="1">(AU732*DCF!C$10-DCF!C$5*MAX(AU732*DCF!C$10,0)-MAX(AU732-Inputs!$B$6,0)/Inputs!$B$10)*DCF!C$6</f>
        <v>1047.5223992752451</v>
      </c>
      <c r="CC732" s="15">
        <f ca="1">(AV732*DCF!D$10-DCF!D$5*MAX(AV732*DCF!D$10,0)-MAX(AV732-AU732,0)/Inputs!$B$10)*DCF!D$6</f>
        <v>1057.3045152294733</v>
      </c>
      <c r="CD732" s="15">
        <f ca="1">(AW732*DCF!E$10-DCF!E$5*MAX(AW732*DCF!E$10,0)-MAX(AW732-AV732,0)/Inputs!$B$10)*DCF!E$6</f>
        <v>1437.9240333580979</v>
      </c>
      <c r="CE732" s="15">
        <f ca="1">(AX732*DCF!F$10-DCF!F$5*MAX(AX732*DCF!F$10,0)-MAX(AX732-AW732,0)/Inputs!$B$10)*DCF!F$6</f>
        <v>1554.2131161955901</v>
      </c>
      <c r="CF732" s="15">
        <f ca="1">(AY732*DCF!G$10-DCF!G$5*MAX(AY732*DCF!G$10,0)-MAX(AY732-AX732,0)/Inputs!$B$10)*DCF!G$6</f>
        <v>2096.2898908878456</v>
      </c>
      <c r="CG732" s="15">
        <f ca="1">(AZ732*DCF!H$10-DCF!H$5*MAX(AZ732*DCF!H$10,0)-MAX(AZ732-AY732,0)/Inputs!$B$10)*DCF!H$6</f>
        <v>2927.3653966348747</v>
      </c>
      <c r="CH732" s="15">
        <f ca="1">(BA732*DCF!I$10-DCF!I$5*MAX(BA732*DCF!I$10,0)-MAX(BA732-AZ732,0)/Inputs!$B$10)*DCF!I$6</f>
        <v>4046.0065147199002</v>
      </c>
      <c r="CI732" s="15">
        <f ca="1">(BB732*DCF!J$10-DCF!J$5*MAX(BB732*DCF!J$10,0)-MAX(BB732-BA732,0)/Inputs!$B$10)*DCF!J$6</f>
        <v>5959.5718557345772</v>
      </c>
      <c r="CJ732" s="15">
        <f ca="1">(BC732*DCF!K$10-DCF!K$5*MAX(BC732*DCF!K$10,0)-MAX(BC732-BB732,0)/Inputs!$B$10)*DCF!K$6</f>
        <v>6838.6251975986088</v>
      </c>
      <c r="CK732" s="15">
        <f ca="1">(BD732*DCF!L$10-DCF!L$5*MAX(BD732*DCF!L$10,0)-MAX(BD732-BC732,0)/Inputs!$B$10)*DCF!L$6</f>
        <v>7165.4826778546549</v>
      </c>
      <c r="CL732" s="15">
        <f ca="1">(BE732*DCF!M$10-DCF!M$5*MAX(BE732*DCF!M$10,0)-MAX(BE732-BD732,0)/Inputs!$B$10)*DCF!M$6</f>
        <v>7089.6122145601485</v>
      </c>
      <c r="CM732" s="15">
        <f ca="1">(BF732*DCF!C$28-DCF!C$5*MAX(BF732*DCF!C$28,0)-MAX(BF732-Inputs!$B$13,0)/Inputs!$B$17)*DCF!C$6</f>
        <v>3551.3570274360782</v>
      </c>
      <c r="CN732" s="15">
        <f ca="1">(BG732*DCF!D$28-DCF!D$5*MAX(BG732*DCF!D$28,0)-MAX(BG732-BF732,0)/Inputs!$B$17)*DCF!D$6</f>
        <v>3924.6948403195679</v>
      </c>
      <c r="CO732" s="15">
        <f ca="1">(BH732*DCF!E$28-DCF!E$5*MAX(BH732*DCF!E$28,0)-MAX(BH732-BG732,0)/Inputs!$B$17)*DCF!E$6</f>
        <v>5055.057631250681</v>
      </c>
      <c r="CP732" s="15">
        <f ca="1">(BI732*DCF!F$28-DCF!F$5*MAX(BI732*DCF!F$28,0)-MAX(BI732-BH732,0)/Inputs!$B$17)*DCF!F$6</f>
        <v>6434.8321583360785</v>
      </c>
      <c r="CQ732" s="15">
        <f ca="1">(BJ732*DCF!G$28-DCF!G$5*MAX(BJ732*DCF!G$28,0)-MAX(BJ732-BI732,0)/Inputs!$B$17)*DCF!G$6</f>
        <v>7499.3279354652605</v>
      </c>
      <c r="CR732" s="15">
        <f ca="1">(BK732*DCF!H$28-DCF!H$5*MAX(BK732*DCF!H$28,0)-MAX(BK732-BJ732,0)/Inputs!$B$17)*DCF!H$6</f>
        <v>9921.9673364896171</v>
      </c>
      <c r="CS732" s="15">
        <f ca="1">(BL732*DCF!I$28-DCF!I$5*MAX(BL732*DCF!I$28,0)-MAX(BL732-BK732,0)/Inputs!$B$17)*DCF!I$6</f>
        <v>13873.322477229662</v>
      </c>
      <c r="CT732" s="15">
        <f ca="1">(BM732*DCF!J$28-DCF!J$5*MAX(BM732*DCF!J$28,0)-MAX(BM732-BL732,0)/Inputs!$B$17)*DCF!J$6</f>
        <v>17214.412442553403</v>
      </c>
      <c r="CU732" s="15">
        <f ca="1">(BN732*DCF!K$28-DCF!K$5*MAX(BN732*DCF!K$28,0)-MAX(BN732-BM732,0)/Inputs!$B$17)*DCF!K$6</f>
        <v>18899.64458536098</v>
      </c>
      <c r="CV732" s="15">
        <f ca="1">(BO732*DCF!L$28-DCF!L$5*MAX(BO732*DCF!L$28,0)-MAX(BO732-BN732,0)/Inputs!$B$17)*DCF!L$6</f>
        <v>20996.548130843068</v>
      </c>
      <c r="CW732" s="15">
        <f ca="1">(BP732*DCF!M$28-DCF!M$5*MAX(BP732*DCF!M$28,0)-MAX(BP732-BO732,0)/Inputs!$B$17)*DCF!M$6</f>
        <v>23450.867616081079</v>
      </c>
      <c r="CX732" s="15">
        <f ca="1">(BQ732*DCF!C$46-DCF!C$5*MAX(BQ732*DCF!C$46,0)-MAX(BQ732-Inputs!$B$20,0)/Inputs!$B$24)*DCF!C$6</f>
        <v>-664.34162748465042</v>
      </c>
      <c r="CY732" s="15">
        <f ca="1">(BR732*DCF!D$46-DCF!D$5*MAX(BR732*DCF!D$46,0)-MAX(BR732-BQ732,0)/Inputs!$B$24)*DCF!D$6</f>
        <v>-1845.7336486048591</v>
      </c>
      <c r="CZ732" s="15">
        <f ca="1">(BS732*DCF!E$46-DCF!E$5*MAX(BS732*DCF!E$46,0)-MAX(BS732-BR732,0)/Inputs!$B$24)*DCF!E$6</f>
        <v>-1460.896330860616</v>
      </c>
      <c r="DA732" s="15">
        <f ca="1">(BT732*DCF!F$46-DCF!F$5*MAX(BT732*DCF!F$46,0)-MAX(BT732-BS732,0)/Inputs!$B$24)*DCF!F$6</f>
        <v>-3311.1004920180862</v>
      </c>
      <c r="DB732" s="15">
        <f ca="1">(BU732*DCF!G$46-DCF!G$5*MAX(BU732*DCF!G$46,0)-MAX(BU732-BT732,0)/Inputs!$B$24)*DCF!G$6</f>
        <v>-6337.0656548532215</v>
      </c>
      <c r="DC732" s="15">
        <f ca="1">(BV732*DCF!H$46-DCF!H$5*MAX(BV732*DCF!H$46,0)-MAX(BV732-BU732,0)/Inputs!$B$24)*DCF!H$6</f>
        <v>-5871.978627940226</v>
      </c>
      <c r="DD732" s="15">
        <f ca="1">(BW732*DCF!I$46-DCF!I$5*MAX(BW732*DCF!I$46,0)-MAX(BW732-BV732,0)/Inputs!$B$24)*DCF!I$6</f>
        <v>-20001.9645325171</v>
      </c>
      <c r="DE732" s="15">
        <f ca="1">(BX732*DCF!J$46-DCF!J$5*MAX(BX732*DCF!J$46,0)-MAX(BX732-BW732,0)/Inputs!$B$24)*DCF!J$6</f>
        <v>-4328.5922202237525</v>
      </c>
      <c r="DF732" s="15">
        <f ca="1">(BY732*DCF!K$46-DCF!K$5*MAX(BY732*DCF!K$46,0)-MAX(BY732-BX732,0)/Inputs!$B$24)*DCF!K$6</f>
        <v>4307.8252470075477</v>
      </c>
      <c r="DG732" s="15">
        <f ca="1">(BZ732*DCF!L$46-DCF!L$5*MAX(BZ732*DCF!L$46,0)-MAX(BZ732-BY732,0)/Inputs!$B$24)*DCF!L$6</f>
        <v>8388.963429120553</v>
      </c>
      <c r="DH732" s="15">
        <f ca="1">(CA732*DCF!M$46-DCF!M$5*MAX(CA732*DCF!M$46,0)-MAX(CA732-BZ732,0)/Inputs!$B$24)*DCF!M$6</f>
        <v>4366.129704892187</v>
      </c>
      <c r="DI732" s="15">
        <f ca="1">SUM(CB732:CL732)+BE732*DCF!M$10*(1+Inputs!$B$30)*(1-Inputs!$B$33)*(1-Inputs!$B$30/Inputs!$B$31)/(Inputs!$B$29-Inputs!$B$30)*DCF!M$6</f>
        <v>207177.08892694753</v>
      </c>
      <c r="DJ732" s="15">
        <f ca="1">SUM(CM732:CW732)+BP732*DCF!M$28*(1+Inputs!$B$30)*(1-Inputs!$B$33)*(1-Inputs!$B$30/Inputs!$B$31)/(Inputs!$B$29-Inputs!$B$30)*DCF!M$6</f>
        <v>656337.60919869202</v>
      </c>
      <c r="DK732" s="15">
        <f ca="1">SUM(CX732:DH732)+CA732*DCF!M$46*(1+Inputs!$B$30)*(1-Inputs!$B$33)*(1-Inputs!$B$30/Inputs!$B$31)/(Inputs!$B$29-Inputs!$B$30)*DCF!M$6</f>
        <v>504459.84255764884</v>
      </c>
      <c r="DM732" s="15">
        <f ca="1">DI732+DJ732+DK732+Inputs!$B$34+Inputs!$B$36-Inputs!$B$35</f>
        <v>1444825.5406832884</v>
      </c>
    </row>
    <row r="733" spans="1:117" x14ac:dyDescent="0.75">
      <c r="A733" s="11">
        <v>720</v>
      </c>
      <c r="C733" s="24">
        <f t="shared" ca="1" si="431"/>
        <v>1.4081118904343803</v>
      </c>
      <c r="D733" s="24">
        <f t="shared" ca="1" si="431"/>
        <v>-1.5065661448853638</v>
      </c>
      <c r="E733" s="24">
        <f t="shared" ca="1" si="431"/>
        <v>-1.0614959689160837</v>
      </c>
      <c r="F733" s="24">
        <f t="shared" ca="1" si="431"/>
        <v>1.5187889034810398</v>
      </c>
      <c r="G733" s="24">
        <f t="shared" ca="1" si="431"/>
        <v>1.8116404272443065</v>
      </c>
      <c r="H733" s="24">
        <f t="shared" ca="1" si="431"/>
        <v>-7.4102013013007159E-2</v>
      </c>
      <c r="I733" s="24">
        <f t="shared" ca="1" si="431"/>
        <v>0.94244917453178334</v>
      </c>
      <c r="J733" s="24">
        <f t="shared" ca="1" si="431"/>
        <v>-0.71732698722078014</v>
      </c>
      <c r="K733" s="24">
        <f t="shared" ca="1" si="431"/>
        <v>-0.16366047565167205</v>
      </c>
      <c r="L733" s="24">
        <f t="shared" ca="1" si="431"/>
        <v>0.8621199454014884</v>
      </c>
      <c r="M733" s="24">
        <f t="shared" ca="1" si="431"/>
        <v>-1.0442935601146803</v>
      </c>
      <c r="N733" s="24">
        <f ca="1">SQRT(Inputs!$B$38)*C733+SQRT(1-Inputs!$B$38)*_xlfn.NORM.S.INV(RAND())</f>
        <v>1.2952005933445143</v>
      </c>
      <c r="O733" s="24">
        <f ca="1">SQRT(Inputs!$B$38)*D733+SQRT(1-Inputs!$B$38)*_xlfn.NORM.S.INV(RAND())</f>
        <v>-1.8281610851968892</v>
      </c>
      <c r="P733" s="24">
        <f ca="1">SQRT(Inputs!$B$38)*E733+SQRT(1-Inputs!$B$38)*_xlfn.NORM.S.INV(RAND())</f>
        <v>0.16058535843840427</v>
      </c>
      <c r="Q733" s="24">
        <f ca="1">SQRT(Inputs!$B$38)*F733+SQRT(1-Inputs!$B$38)*_xlfn.NORM.S.INV(RAND())</f>
        <v>0.75965937671221118</v>
      </c>
      <c r="R733" s="24">
        <f ca="1">SQRT(Inputs!$B$38)*G733+SQRT(1-Inputs!$B$38)*_xlfn.NORM.S.INV(RAND())</f>
        <v>1.0787412509025227</v>
      </c>
      <c r="S733" s="24">
        <f ca="1">SQRT(Inputs!$B$38)*H733+SQRT(1-Inputs!$B$38)*_xlfn.NORM.S.INV(RAND())</f>
        <v>0.88338896300434555</v>
      </c>
      <c r="T733" s="24">
        <f ca="1">SQRT(Inputs!$B$38)*I733+SQRT(1-Inputs!$B$38)*_xlfn.NORM.S.INV(RAND())</f>
        <v>-0.84140879984082917</v>
      </c>
      <c r="U733" s="24">
        <f ca="1">SQRT(Inputs!$B$38)*J733+SQRT(1-Inputs!$B$38)*_xlfn.NORM.S.INV(RAND())</f>
        <v>1.2546771504991765</v>
      </c>
      <c r="V733" s="24">
        <f ca="1">SQRT(Inputs!$B$38)*K733+SQRT(1-Inputs!$B$38)*_xlfn.NORM.S.INV(RAND())</f>
        <v>-0.3479718217519111</v>
      </c>
      <c r="W733" s="24">
        <f ca="1">SQRT(Inputs!$B$38)*L733+SQRT(1-Inputs!$B$38)*_xlfn.NORM.S.INV(RAND())</f>
        <v>1.5407525667112474</v>
      </c>
      <c r="X733" s="24">
        <f ca="1">SQRT(Inputs!$B$38)*M733+SQRT(1-Inputs!$B$38)*_xlfn.NORM.S.INV(RAND())</f>
        <v>-0.76126267106280598</v>
      </c>
      <c r="Y733" s="24">
        <f ca="1">SQRT(Inputs!$B$38)*C733+SQRT(1-Inputs!$B$38)*_xlfn.NORM.S.INV(RAND())</f>
        <v>2.4453567921893837</v>
      </c>
      <c r="Z733" s="24">
        <f ca="1">SQRT(Inputs!$B$38)*D733+SQRT(1-Inputs!$B$38)*_xlfn.NORM.S.INV(RAND())</f>
        <v>-2.3745510739464972</v>
      </c>
      <c r="AA733" s="24">
        <f ca="1">SQRT(Inputs!$B$38)*E733+SQRT(1-Inputs!$B$38)*_xlfn.NORM.S.INV(RAND())</f>
        <v>1.6945669099471519</v>
      </c>
      <c r="AB733" s="24">
        <f ca="1">SQRT(Inputs!$B$38)*F733+SQRT(1-Inputs!$B$38)*_xlfn.NORM.S.INV(RAND())</f>
        <v>1.7445800394778725</v>
      </c>
      <c r="AC733" s="24">
        <f ca="1">SQRT(Inputs!$B$38)*G733+SQRT(1-Inputs!$B$38)*_xlfn.NORM.S.INV(RAND())</f>
        <v>0.29551666899670559</v>
      </c>
      <c r="AD733" s="24">
        <f ca="1">SQRT(Inputs!$B$38)*H733+SQRT(1-Inputs!$B$38)*_xlfn.NORM.S.INV(RAND())</f>
        <v>0.16467616040172842</v>
      </c>
      <c r="AE733" s="24">
        <f ca="1">SQRT(Inputs!$B$38)*I733+SQRT(1-Inputs!$B$38)*_xlfn.NORM.S.INV(RAND())</f>
        <v>0.24463131766446261</v>
      </c>
      <c r="AF733" s="24">
        <f ca="1">SQRT(Inputs!$B$38)*J733+SQRT(1-Inputs!$B$38)*_xlfn.NORM.S.INV(RAND())</f>
        <v>0.96861612773295991</v>
      </c>
      <c r="AG733" s="24">
        <f ca="1">SQRT(Inputs!$B$38)*K733+SQRT(1-Inputs!$B$38)*_xlfn.NORM.S.INV(RAND())</f>
        <v>-1.25803843368512E-2</v>
      </c>
      <c r="AH733" s="24">
        <f ca="1">SQRT(Inputs!$B$38)*L733+SQRT(1-Inputs!$B$38)*_xlfn.NORM.S.INV(RAND())</f>
        <v>1.95965027566786</v>
      </c>
      <c r="AI733" s="24">
        <f ca="1">SQRT(Inputs!$B$38)*M733+SQRT(1-Inputs!$B$38)*_xlfn.NORM.S.INV(RAND())</f>
        <v>-8.0283529313443902E-2</v>
      </c>
      <c r="AJ733" s="24">
        <f ca="1">SQRT(Inputs!$B$38)*C733+SQRT(1-Inputs!$B$38)*_xlfn.NORM.S.INV(RAND())</f>
        <v>1.4540316548291659</v>
      </c>
      <c r="AK733" s="24">
        <f ca="1">SQRT(Inputs!$B$38)*D733+SQRT(1-Inputs!$B$38)*_xlfn.NORM.S.INV(RAND())</f>
        <v>-1.0483239748683131</v>
      </c>
      <c r="AL733" s="24">
        <f ca="1">SQRT(Inputs!$B$38)*E733+SQRT(1-Inputs!$B$38)*_xlfn.NORM.S.INV(RAND())</f>
        <v>-1.9693624517301389</v>
      </c>
      <c r="AM733" s="24">
        <f ca="1">SQRT(Inputs!$B$38)*F733+SQRT(1-Inputs!$B$38)*_xlfn.NORM.S.INV(RAND())</f>
        <v>1.4080308474859169</v>
      </c>
      <c r="AN733" s="24">
        <f ca="1">SQRT(Inputs!$B$38)*G733+SQRT(1-Inputs!$B$38)*_xlfn.NORM.S.INV(RAND())</f>
        <v>1.4468352809402758</v>
      </c>
      <c r="AO733" s="24">
        <f ca="1">SQRT(Inputs!$B$38)*H733+SQRT(1-Inputs!$B$38)*_xlfn.NORM.S.INV(RAND())</f>
        <v>0.18991367990411337</v>
      </c>
      <c r="AP733" s="24">
        <f ca="1">SQRT(Inputs!$B$38)*I733+SQRT(1-Inputs!$B$38)*_xlfn.NORM.S.INV(RAND())</f>
        <v>0.15415540311830944</v>
      </c>
      <c r="AQ733" s="24">
        <f ca="1">SQRT(Inputs!$B$38)*J733+SQRT(1-Inputs!$B$38)*_xlfn.NORM.S.INV(RAND())</f>
        <v>-0.25276359766309875</v>
      </c>
      <c r="AR733" s="24">
        <f ca="1">SQRT(Inputs!$B$38)*K733+SQRT(1-Inputs!$B$38)*_xlfn.NORM.S.INV(RAND())</f>
        <v>0.44128752396375481</v>
      </c>
      <c r="AS733" s="24">
        <f ca="1">SQRT(Inputs!$B$38)*L733+SQRT(1-Inputs!$B$38)*_xlfn.NORM.S.INV(RAND())</f>
        <v>-0.65762528317250779</v>
      </c>
      <c r="AT733" s="24">
        <f ca="1">SQRT(Inputs!$B$38)*M733+SQRT(1-Inputs!$B$38)*_xlfn.NORM.S.INV(RAND())</f>
        <v>-0.71726492798047592</v>
      </c>
      <c r="AU733" s="15">
        <f ca="1">Inputs!$B$6*EXP($B$8-0.5*C$5^2+C$5*N733)</f>
        <v>6119.7132471833829</v>
      </c>
      <c r="AV733" s="15">
        <f t="shared" ca="1" si="401"/>
        <v>5693.356297328718</v>
      </c>
      <c r="AW733" s="15">
        <f t="shared" ca="1" si="402"/>
        <v>7094.0435554720452</v>
      </c>
      <c r="AX733" s="15">
        <f t="shared" ca="1" si="403"/>
        <v>9523.3808310906497</v>
      </c>
      <c r="AY733" s="15">
        <f t="shared" ca="1" si="404"/>
        <v>13201.180575396351</v>
      </c>
      <c r="AZ733" s="15">
        <f t="shared" ca="1" si="405"/>
        <v>17794.928269517855</v>
      </c>
      <c r="BA733" s="15">
        <f t="shared" ca="1" si="406"/>
        <v>19940.785551606408</v>
      </c>
      <c r="BB733" s="15">
        <f t="shared" ca="1" si="407"/>
        <v>27683.759185584175</v>
      </c>
      <c r="BC733" s="15">
        <f t="shared" ca="1" si="408"/>
        <v>32785.597761922989</v>
      </c>
      <c r="BD733" s="15">
        <f t="shared" ca="1" si="409"/>
        <v>46391.635648195712</v>
      </c>
      <c r="BE733" s="15">
        <f t="shared" ca="1" si="410"/>
        <v>53038.995510739245</v>
      </c>
      <c r="BF733" s="15">
        <f ca="1">Inputs!$B$13*EXP($B$9-0.5*C$6^2+C$6*Y733)</f>
        <v>22459.199069420374</v>
      </c>
      <c r="BG733" s="15">
        <f t="shared" ca="1" si="411"/>
        <v>17833.054710005876</v>
      </c>
      <c r="BH733" s="15">
        <f t="shared" ca="1" si="412"/>
        <v>28859.768468266346</v>
      </c>
      <c r="BI733" s="15">
        <f t="shared" ca="1" si="413"/>
        <v>46211.119222324312</v>
      </c>
      <c r="BJ733" s="15">
        <f t="shared" ca="1" si="414"/>
        <v>59117.178886504807</v>
      </c>
      <c r="BK733" s="15">
        <f t="shared" ca="1" si="415"/>
        <v>74200.158463058862</v>
      </c>
      <c r="BL733" s="15">
        <f t="shared" ca="1" si="416"/>
        <v>94081.754602651461</v>
      </c>
      <c r="BM733" s="15">
        <f t="shared" ca="1" si="417"/>
        <v>130434.26707873498</v>
      </c>
      <c r="BN733" s="15">
        <f t="shared" ca="1" si="418"/>
        <v>160176.15403229409</v>
      </c>
      <c r="BO733" s="15">
        <f t="shared" ca="1" si="419"/>
        <v>247497.66673326437</v>
      </c>
      <c r="BP733" s="15">
        <f t="shared" ca="1" si="420"/>
        <v>301865.01837463706</v>
      </c>
      <c r="BQ733" s="15">
        <f ca="1">Inputs!$B$20*EXP($B$10-0.5*C$7^2+C$7*AJ733)</f>
        <v>7184.2653233712381</v>
      </c>
      <c r="BR733" s="15">
        <f t="shared" ca="1" si="421"/>
        <v>6987.676107514365</v>
      </c>
      <c r="BS733" s="15">
        <f t="shared" ca="1" si="422"/>
        <v>5435.2673578356626</v>
      </c>
      <c r="BT733" s="15">
        <f t="shared" ca="1" si="423"/>
        <v>10842.586200534135</v>
      </c>
      <c r="BU733" s="15">
        <f t="shared" ca="1" si="424"/>
        <v>21325.582779698274</v>
      </c>
      <c r="BV733" s="15">
        <f t="shared" ca="1" si="425"/>
        <v>30967.090076742803</v>
      </c>
      <c r="BW733" s="15">
        <f t="shared" ca="1" si="426"/>
        <v>44645.979299966362</v>
      </c>
      <c r="BX733" s="15">
        <f t="shared" ca="1" si="427"/>
        <v>59359.181135175852</v>
      </c>
      <c r="BY733" s="15">
        <f t="shared" ca="1" si="428"/>
        <v>90499.424583426604</v>
      </c>
      <c r="BZ733" s="15">
        <f t="shared" ca="1" si="429"/>
        <v>112523.52800208726</v>
      </c>
      <c r="CA733" s="15">
        <f t="shared" ca="1" si="430"/>
        <v>139146.18325555653</v>
      </c>
      <c r="CB733" s="15">
        <f ca="1">(AU733*DCF!C$10-DCF!C$5*MAX(AU733*DCF!C$10,0)-MAX(AU733-Inputs!$B$6,0)/Inputs!$B$10)*DCF!C$6</f>
        <v>1034.8213088951779</v>
      </c>
      <c r="CC733" s="15">
        <f ca="1">(AV733*DCF!D$10-DCF!D$5*MAX(AV733*DCF!D$10,0)-MAX(AV733-AU733,0)/Inputs!$B$10)*DCF!D$6</f>
        <v>1387.7170262510554</v>
      </c>
      <c r="CD733" s="15">
        <f ca="1">(AW733*DCF!E$10-DCF!E$5*MAX(AW733*DCF!E$10,0)-MAX(AW733-AV733,0)/Inputs!$B$10)*DCF!E$6</f>
        <v>1322.4089539466909</v>
      </c>
      <c r="CE733" s="15">
        <f ca="1">(AX733*DCF!F$10-DCF!F$5*MAX(AX733*DCF!F$10,0)-MAX(AX733-AW733,0)/Inputs!$B$10)*DCF!F$6</f>
        <v>1573.4540014534327</v>
      </c>
      <c r="CF733" s="15">
        <f ca="1">(AY733*DCF!G$10-DCF!G$5*MAX(AY733*DCF!G$10,0)-MAX(AY733-AX733,0)/Inputs!$B$10)*DCF!G$6</f>
        <v>2013.032577241459</v>
      </c>
      <c r="CG733" s="15">
        <f ca="1">(AZ733*DCF!H$10-DCF!H$5*MAX(AZ733*DCF!H$10,0)-MAX(AZ733-AY733,0)/Inputs!$B$10)*DCF!H$6</f>
        <v>2639.1958305994863</v>
      </c>
      <c r="CH733" s="15">
        <f ca="1">(BA733*DCF!I$10-DCF!I$5*MAX(BA733*DCF!I$10,0)-MAX(BA733-AZ733,0)/Inputs!$B$10)*DCF!I$6</f>
        <v>3290.4582998967821</v>
      </c>
      <c r="CI733" s="15">
        <f ca="1">(BB733*DCF!J$10-DCF!J$5*MAX(BB733*DCF!J$10,0)-MAX(BB733-BA733,0)/Inputs!$B$10)*DCF!J$6</f>
        <v>3577.2772512812239</v>
      </c>
      <c r="CJ733" s="15">
        <f ca="1">(BC733*DCF!K$10-DCF!K$5*MAX(BC733*DCF!K$10,0)-MAX(BC733-BB733,0)/Inputs!$B$10)*DCF!K$6</f>
        <v>4563.7749635064802</v>
      </c>
      <c r="CK733" s="15">
        <f ca="1">(BD733*DCF!L$10-DCF!L$5*MAX(BD733*DCF!L$10,0)-MAX(BD733-BC733,0)/Inputs!$B$10)*DCF!L$6</f>
        <v>5237.2598379194969</v>
      </c>
      <c r="CL733" s="15">
        <f ca="1">(BE733*DCF!M$10-DCF!M$5*MAX(BE733*DCF!M$10,0)-MAX(BE733-BD733,0)/Inputs!$B$10)*DCF!M$6</f>
        <v>6690.3901133979425</v>
      </c>
      <c r="CM733" s="15">
        <f ca="1">(BF733*DCF!C$28-DCF!C$5*MAX(BF733*DCF!C$28,0)-MAX(BF733-Inputs!$B$13,0)/Inputs!$B$17)*DCF!C$6</f>
        <v>4297.3104113153504</v>
      </c>
      <c r="CN733" s="15">
        <f ca="1">(BG733*DCF!D$28-DCF!D$5*MAX(BG733*DCF!D$28,0)-MAX(BG733-BF733,0)/Inputs!$B$17)*DCF!D$6</f>
        <v>5252.245910289007</v>
      </c>
      <c r="CO733" s="15">
        <f ca="1">(BH733*DCF!E$28-DCF!E$5*MAX(BH733*DCF!E$28,0)-MAX(BH733-BG733,0)/Inputs!$B$17)*DCF!E$6</f>
        <v>6000.3868186090631</v>
      </c>
      <c r="CP733" s="15">
        <f ca="1">(BI733*DCF!F$28-DCF!F$5*MAX(BI733*DCF!F$28,0)-MAX(BI733-BH733,0)/Inputs!$B$17)*DCF!F$6</f>
        <v>9386.0139643284456</v>
      </c>
      <c r="CQ733" s="15">
        <f ca="1">(BJ733*DCF!G$28-DCF!G$5*MAX(BJ733*DCF!G$28,0)-MAX(BJ733-BI733,0)/Inputs!$B$17)*DCF!G$6</f>
        <v>13167.728843634102</v>
      </c>
      <c r="CR733" s="15">
        <f ca="1">(BK733*DCF!H$28-DCF!H$5*MAX(BK733*DCF!H$28,0)-MAX(BK733-BJ733,0)/Inputs!$B$17)*DCF!H$6</f>
        <v>16007.046073861638</v>
      </c>
      <c r="CS733" s="15">
        <f ca="1">(BL733*DCF!I$28-DCF!I$5*MAX(BL733*DCF!I$28,0)-MAX(BL733-BK733,0)/Inputs!$B$17)*DCF!I$6</f>
        <v>19269.991769663833</v>
      </c>
      <c r="CT733" s="15">
        <f ca="1">(BM733*DCF!J$28-DCF!J$5*MAX(BM733*DCF!J$28,0)-MAX(BM733-BL733,0)/Inputs!$B$17)*DCF!J$6</f>
        <v>24277.623548297124</v>
      </c>
      <c r="CU733" s="15">
        <f ca="1">(BN733*DCF!K$28-DCF!K$5*MAX(BN733*DCF!K$28,0)-MAX(BN733-BM733,0)/Inputs!$B$17)*DCF!K$6</f>
        <v>30183.533066142063</v>
      </c>
      <c r="CV733" s="15">
        <f ca="1">(BO733*DCF!L$28-DCF!L$5*MAX(BO733*DCF!L$28,0)-MAX(BO733-BN733,0)/Inputs!$B$17)*DCF!L$6</f>
        <v>39500.404688544892</v>
      </c>
      <c r="CW733" s="15">
        <f ca="1">(BP733*DCF!M$28-DCF!M$5*MAX(BP733*DCF!M$28,0)-MAX(BP733-BO733,0)/Inputs!$B$17)*DCF!M$6</f>
        <v>51113.161974435716</v>
      </c>
      <c r="CX733" s="15">
        <f ca="1">(BQ733*DCF!C$46-DCF!C$5*MAX(BQ733*DCF!C$46,0)-MAX(BQ733-Inputs!$B$20,0)/Inputs!$B$24)*DCF!C$6</f>
        <v>-3499.029092405015</v>
      </c>
      <c r="CY733" s="15">
        <f ca="1">(BR733*DCF!D$46-DCF!D$5*MAX(BR733*DCF!D$46,0)-MAX(BR733-BQ733,0)/Inputs!$B$24)*DCF!D$6</f>
        <v>-1192.6333568393861</v>
      </c>
      <c r="CZ733" s="15">
        <f ca="1">(BS733*DCF!E$46-DCF!E$5*MAX(BS733*DCF!E$46,0)-MAX(BS733-BR733,0)/Inputs!$B$24)*DCF!E$6</f>
        <v>-642.72982857454474</v>
      </c>
      <c r="DA733" s="15">
        <f ca="1">(BT733*DCF!F$46-DCF!F$5*MAX(BT733*DCF!F$46,0)-MAX(BT733-BS733,0)/Inputs!$B$24)*DCF!F$6</f>
        <v>-2758.6014081970029</v>
      </c>
      <c r="DB733" s="15">
        <f ca="1">(BU733*DCF!G$46-DCF!G$5*MAX(BU733*DCF!G$46,0)-MAX(BU733-BT733,0)/Inputs!$B$24)*DCF!G$6</f>
        <v>-4243.6234010103781</v>
      </c>
      <c r="DC733" s="15">
        <f ca="1">(BV733*DCF!H$46-DCF!H$5*MAX(BV733*DCF!H$46,0)-MAX(BV733-BU733,0)/Inputs!$B$24)*DCF!H$6</f>
        <v>-2996.0393180612618</v>
      </c>
      <c r="DD733" s="15">
        <f ca="1">(BW733*DCF!I$46-DCF!I$5*MAX(BW733*DCF!I$46,0)-MAX(BW733-BV733,0)/Inputs!$B$24)*DCF!I$6</f>
        <v>-2895.5637252434512</v>
      </c>
      <c r="DE733" s="15">
        <f ca="1">(BX733*DCF!J$46-DCF!J$5*MAX(BX733*DCF!J$46,0)-MAX(BX733-BW733,0)/Inputs!$B$24)*DCF!J$6</f>
        <v>-1411.7472943962584</v>
      </c>
      <c r="DF733" s="15">
        <f ca="1">(BY733*DCF!K$46-DCF!K$5*MAX(BY733*DCF!K$46,0)-MAX(BY733-BX733,0)/Inputs!$B$24)*DCF!K$6</f>
        <v>-2458.9012585857731</v>
      </c>
      <c r="DG733" s="15">
        <f ca="1">(BZ733*DCF!L$46-DCF!L$5*MAX(BZ733*DCF!L$46,0)-MAX(BZ733-BY733,0)/Inputs!$B$24)*DCF!L$6</f>
        <v>2794.1038395710993</v>
      </c>
      <c r="DH733" s="15">
        <f ca="1">(CA733*DCF!M$46-DCF!M$5*MAX(CA733*DCF!M$46,0)-MAX(CA733-BZ733,0)/Inputs!$B$24)*DCF!M$6</f>
        <v>5342.8834411655589</v>
      </c>
      <c r="DI733" s="15">
        <f ca="1">SUM(CB733:CL733)+BE733*DCF!M$10*(1+Inputs!$B$30)*(1-Inputs!$B$33)*(1-Inputs!$B$30/Inputs!$B$31)/(Inputs!$B$29-Inputs!$B$30)*DCF!M$6</f>
        <v>180938.01603888313</v>
      </c>
      <c r="DJ733" s="15">
        <f ca="1">SUM(CM733:CW733)+BP733*DCF!M$28*(1+Inputs!$B$30)*(1-Inputs!$B$33)*(1-Inputs!$B$30/Inputs!$B$31)/(Inputs!$B$29-Inputs!$B$30)*DCF!M$6</f>
        <v>1338581.2309201045</v>
      </c>
      <c r="DK733" s="15">
        <f ca="1">SUM(CX733:DH733)+CA733*DCF!M$46*(1+Inputs!$B$30)*(1-Inputs!$B$33)*(1-Inputs!$B$30/Inputs!$B$31)/(Inputs!$B$29-Inputs!$B$30)*DCF!M$6</f>
        <v>201174.6008296457</v>
      </c>
      <c r="DM733" s="15">
        <f ca="1">DI733+DJ733+DK733+Inputs!$B$34+Inputs!$B$36-Inputs!$B$35</f>
        <v>1797544.8477886335</v>
      </c>
    </row>
    <row r="734" spans="1:117" x14ac:dyDescent="0.75">
      <c r="A734" s="11">
        <v>721</v>
      </c>
      <c r="C734" s="24">
        <f t="shared" ref="C734:M743" ca="1" si="432">_xlfn.NORM.S.INV(RAND())</f>
        <v>-0.87945189653734213</v>
      </c>
      <c r="D734" s="24">
        <f t="shared" ca="1" si="432"/>
        <v>0.41231404912775799</v>
      </c>
      <c r="E734" s="24">
        <f t="shared" ca="1" si="432"/>
        <v>1.3883464026125676</v>
      </c>
      <c r="F734" s="24">
        <f t="shared" ca="1" si="432"/>
        <v>0.52104386996985697</v>
      </c>
      <c r="G734" s="24">
        <f t="shared" ca="1" si="432"/>
        <v>-0.31480986952373519</v>
      </c>
      <c r="H734" s="24">
        <f t="shared" ca="1" si="432"/>
        <v>-0.11338501417659518</v>
      </c>
      <c r="I734" s="24">
        <f t="shared" ca="1" si="432"/>
        <v>-0.78355034011253255</v>
      </c>
      <c r="J734" s="24">
        <f t="shared" ca="1" si="432"/>
        <v>-0.97906604714377565</v>
      </c>
      <c r="K734" s="24">
        <f t="shared" ca="1" si="432"/>
        <v>0.19015817599660867</v>
      </c>
      <c r="L734" s="24">
        <f t="shared" ca="1" si="432"/>
        <v>1.3085916574742775</v>
      </c>
      <c r="M734" s="24">
        <f t="shared" ca="1" si="432"/>
        <v>-0.57570628865152118</v>
      </c>
      <c r="N734" s="24">
        <f ca="1">SQRT(Inputs!$B$38)*C734+SQRT(1-Inputs!$B$38)*_xlfn.NORM.S.INV(RAND())</f>
        <v>-1.2640417874615197</v>
      </c>
      <c r="O734" s="24">
        <f ca="1">SQRT(Inputs!$B$38)*D734+SQRT(1-Inputs!$B$38)*_xlfn.NORM.S.INV(RAND())</f>
        <v>-1.0450657715101714</v>
      </c>
      <c r="P734" s="24">
        <f ca="1">SQRT(Inputs!$B$38)*E734+SQRT(1-Inputs!$B$38)*_xlfn.NORM.S.INV(RAND())</f>
        <v>1.0964987289511798</v>
      </c>
      <c r="Q734" s="24">
        <f ca="1">SQRT(Inputs!$B$38)*F734+SQRT(1-Inputs!$B$38)*_xlfn.NORM.S.INV(RAND())</f>
        <v>1.8978479286258245</v>
      </c>
      <c r="R734" s="24">
        <f ca="1">SQRT(Inputs!$B$38)*G734+SQRT(1-Inputs!$B$38)*_xlfn.NORM.S.INV(RAND())</f>
        <v>-0.18913835738357851</v>
      </c>
      <c r="S734" s="24">
        <f ca="1">SQRT(Inputs!$B$38)*H734+SQRT(1-Inputs!$B$38)*_xlfn.NORM.S.INV(RAND())</f>
        <v>2.0625466516836728E-2</v>
      </c>
      <c r="T734" s="24">
        <f ca="1">SQRT(Inputs!$B$38)*I734+SQRT(1-Inputs!$B$38)*_xlfn.NORM.S.INV(RAND())</f>
        <v>-0.66155324077379618</v>
      </c>
      <c r="U734" s="24">
        <f ca="1">SQRT(Inputs!$B$38)*J734+SQRT(1-Inputs!$B$38)*_xlfn.NORM.S.INV(RAND())</f>
        <v>-1.3510546004149062</v>
      </c>
      <c r="V734" s="24">
        <f ca="1">SQRT(Inputs!$B$38)*K734+SQRT(1-Inputs!$B$38)*_xlfn.NORM.S.INV(RAND())</f>
        <v>-0.61388908547009402</v>
      </c>
      <c r="W734" s="24">
        <f ca="1">SQRT(Inputs!$B$38)*L734+SQRT(1-Inputs!$B$38)*_xlfn.NORM.S.INV(RAND())</f>
        <v>0.90058534661403145</v>
      </c>
      <c r="X734" s="24">
        <f ca="1">SQRT(Inputs!$B$38)*M734+SQRT(1-Inputs!$B$38)*_xlfn.NORM.S.INV(RAND())</f>
        <v>-1.2549257746094828</v>
      </c>
      <c r="Y734" s="24">
        <f ca="1">SQRT(Inputs!$B$38)*C734+SQRT(1-Inputs!$B$38)*_xlfn.NORM.S.INV(RAND())</f>
        <v>3.3679269301630177E-2</v>
      </c>
      <c r="Z734" s="24">
        <f ca="1">SQRT(Inputs!$B$38)*D734+SQRT(1-Inputs!$B$38)*_xlfn.NORM.S.INV(RAND())</f>
        <v>0.2213121280340323</v>
      </c>
      <c r="AA734" s="24">
        <f ca="1">SQRT(Inputs!$B$38)*E734+SQRT(1-Inputs!$B$38)*_xlfn.NORM.S.INV(RAND())</f>
        <v>-3.0608048225167606E-2</v>
      </c>
      <c r="AB734" s="24">
        <f ca="1">SQRT(Inputs!$B$38)*F734+SQRT(1-Inputs!$B$38)*_xlfn.NORM.S.INV(RAND())</f>
        <v>-0.29387007069620424</v>
      </c>
      <c r="AC734" s="24">
        <f ca="1">SQRT(Inputs!$B$38)*G734+SQRT(1-Inputs!$B$38)*_xlfn.NORM.S.INV(RAND())</f>
        <v>0.22230681050654036</v>
      </c>
      <c r="AD734" s="24">
        <f ca="1">SQRT(Inputs!$B$38)*H734+SQRT(1-Inputs!$B$38)*_xlfn.NORM.S.INV(RAND())</f>
        <v>-1.2429409017561011</v>
      </c>
      <c r="AE734" s="24">
        <f ca="1">SQRT(Inputs!$B$38)*I734+SQRT(1-Inputs!$B$38)*_xlfn.NORM.S.INV(RAND())</f>
        <v>0.81677976872362867</v>
      </c>
      <c r="AF734" s="24">
        <f ca="1">SQRT(Inputs!$B$38)*J734+SQRT(1-Inputs!$B$38)*_xlfn.NORM.S.INV(RAND())</f>
        <v>0.63998553837214589</v>
      </c>
      <c r="AG734" s="24">
        <f ca="1">SQRT(Inputs!$B$38)*K734+SQRT(1-Inputs!$B$38)*_xlfn.NORM.S.INV(RAND())</f>
        <v>0.78226081406625825</v>
      </c>
      <c r="AH734" s="24">
        <f ca="1">SQRT(Inputs!$B$38)*L734+SQRT(1-Inputs!$B$38)*_xlfn.NORM.S.INV(RAND())</f>
        <v>0.88606320278820239</v>
      </c>
      <c r="AI734" s="24">
        <f ca="1">SQRT(Inputs!$B$38)*M734+SQRT(1-Inputs!$B$38)*_xlfn.NORM.S.INV(RAND())</f>
        <v>-0.11912088435138529</v>
      </c>
      <c r="AJ734" s="24">
        <f ca="1">SQRT(Inputs!$B$38)*C734+SQRT(1-Inputs!$B$38)*_xlfn.NORM.S.INV(RAND())</f>
        <v>0.31852431978368029</v>
      </c>
      <c r="AK734" s="24">
        <f ca="1">SQRT(Inputs!$B$38)*D734+SQRT(1-Inputs!$B$38)*_xlfn.NORM.S.INV(RAND())</f>
        <v>2.2292772148163293</v>
      </c>
      <c r="AL734" s="24">
        <f ca="1">SQRT(Inputs!$B$38)*E734+SQRT(1-Inputs!$B$38)*_xlfn.NORM.S.INV(RAND())</f>
        <v>2.2872354051010304</v>
      </c>
      <c r="AM734" s="24">
        <f ca="1">SQRT(Inputs!$B$38)*F734+SQRT(1-Inputs!$B$38)*_xlfn.NORM.S.INV(RAND())</f>
        <v>-0.40452955989321443</v>
      </c>
      <c r="AN734" s="24">
        <f ca="1">SQRT(Inputs!$B$38)*G734+SQRT(1-Inputs!$B$38)*_xlfn.NORM.S.INV(RAND())</f>
        <v>0.49089867057074144</v>
      </c>
      <c r="AO734" s="24">
        <f ca="1">SQRT(Inputs!$B$38)*H734+SQRT(1-Inputs!$B$38)*_xlfn.NORM.S.INV(RAND())</f>
        <v>6.1501946734178074E-2</v>
      </c>
      <c r="AP734" s="24">
        <f ca="1">SQRT(Inputs!$B$38)*I734+SQRT(1-Inputs!$B$38)*_xlfn.NORM.S.INV(RAND())</f>
        <v>-0.38673882873077581</v>
      </c>
      <c r="AQ734" s="24">
        <f ca="1">SQRT(Inputs!$B$38)*J734+SQRT(1-Inputs!$B$38)*_xlfn.NORM.S.INV(RAND())</f>
        <v>0.78994608631598473</v>
      </c>
      <c r="AR734" s="24">
        <f ca="1">SQRT(Inputs!$B$38)*K734+SQRT(1-Inputs!$B$38)*_xlfn.NORM.S.INV(RAND())</f>
        <v>0.26095356575148199</v>
      </c>
      <c r="AS734" s="24">
        <f ca="1">SQRT(Inputs!$B$38)*L734+SQRT(1-Inputs!$B$38)*_xlfn.NORM.S.INV(RAND())</f>
        <v>0.10159183282194773</v>
      </c>
      <c r="AT734" s="24">
        <f ca="1">SQRT(Inputs!$B$38)*M734+SQRT(1-Inputs!$B$38)*_xlfn.NORM.S.INV(RAND())</f>
        <v>0.21839071179745917</v>
      </c>
      <c r="AU734" s="15">
        <f ca="1">Inputs!$B$6*EXP($B$8-0.5*C$5^2+C$5*N734)</f>
        <v>4044.0343927234112</v>
      </c>
      <c r="AV734" s="15">
        <f t="shared" ca="1" si="401"/>
        <v>4221.4031479681362</v>
      </c>
      <c r="AW734" s="15">
        <f t="shared" ca="1" si="402"/>
        <v>5967.691801182109</v>
      </c>
      <c r="AX734" s="15">
        <f t="shared" ca="1" si="403"/>
        <v>9235.4730053404455</v>
      </c>
      <c r="AY734" s="15">
        <f t="shared" ca="1" si="404"/>
        <v>11040.111344126048</v>
      </c>
      <c r="AZ734" s="15">
        <f t="shared" ca="1" si="405"/>
        <v>13533.056666316241</v>
      </c>
      <c r="BA734" s="15">
        <f t="shared" ca="1" si="406"/>
        <v>15453.146415026891</v>
      </c>
      <c r="BB734" s="15">
        <f t="shared" ca="1" si="407"/>
        <v>16524.168189679065</v>
      </c>
      <c r="BC734" s="15">
        <f t="shared" ca="1" si="408"/>
        <v>19073.472210887074</v>
      </c>
      <c r="BD734" s="15">
        <f t="shared" ca="1" si="409"/>
        <v>25420.38043954075</v>
      </c>
      <c r="BE734" s="15">
        <f t="shared" ca="1" si="410"/>
        <v>27785.004564080606</v>
      </c>
      <c r="BF734" s="15">
        <f ca="1">Inputs!$B$13*EXP($B$9-0.5*C$6^2+C$6*Y734)</f>
        <v>13923.677239660674</v>
      </c>
      <c r="BG734" s="15">
        <f t="shared" ca="1" si="411"/>
        <v>17660.626314075515</v>
      </c>
      <c r="BH734" s="15">
        <f t="shared" ca="1" si="412"/>
        <v>21468.772173500118</v>
      </c>
      <c r="BI734" s="15">
        <f t="shared" ca="1" si="413"/>
        <v>25118.739577073564</v>
      </c>
      <c r="BJ734" s="15">
        <f t="shared" ca="1" si="414"/>
        <v>31796.696550672739</v>
      </c>
      <c r="BK734" s="15">
        <f t="shared" ca="1" si="415"/>
        <v>32949.282702290111</v>
      </c>
      <c r="BL734" s="15">
        <f t="shared" ca="1" si="416"/>
        <v>44993.273164003665</v>
      </c>
      <c r="BM734" s="15">
        <f t="shared" ca="1" si="417"/>
        <v>59883.03692042402</v>
      </c>
      <c r="BN734" s="15">
        <f t="shared" ca="1" si="418"/>
        <v>80886.628965144613</v>
      </c>
      <c r="BO734" s="15">
        <f t="shared" ca="1" si="419"/>
        <v>110319.5882989097</v>
      </c>
      <c r="BP734" s="15">
        <f t="shared" ca="1" si="420"/>
        <v>133962.5353222804</v>
      </c>
      <c r="BQ734" s="15">
        <f ca="1">Inputs!$B$20*EXP($B$10-0.5*C$7^2+C$7*AJ734)</f>
        <v>4802.5569246302111</v>
      </c>
      <c r="BR734" s="15">
        <f t="shared" ca="1" si="421"/>
        <v>13227.577711626298</v>
      </c>
      <c r="BS734" s="15">
        <f t="shared" ca="1" si="422"/>
        <v>34937.886995928697</v>
      </c>
      <c r="BT734" s="15">
        <f t="shared" ca="1" si="423"/>
        <v>43321.611861599296</v>
      </c>
      <c r="BU734" s="15">
        <f t="shared" ca="1" si="424"/>
        <v>67610.929986659365</v>
      </c>
      <c r="BV734" s="15">
        <f t="shared" ca="1" si="425"/>
        <v>95378.79576888679</v>
      </c>
      <c r="BW734" s="15">
        <f t="shared" ca="1" si="426"/>
        <v>122635.39162282477</v>
      </c>
      <c r="BX734" s="15">
        <f t="shared" ca="1" si="427"/>
        <v>200957.71714930388</v>
      </c>
      <c r="BY734" s="15">
        <f t="shared" ca="1" si="428"/>
        <v>295990.94649078354</v>
      </c>
      <c r="BZ734" s="15">
        <f t="shared" ca="1" si="429"/>
        <v>423146.09430138773</v>
      </c>
      <c r="CA734" s="15">
        <f t="shared" ca="1" si="430"/>
        <v>617912.56262214831</v>
      </c>
      <c r="CB734" s="15">
        <f ca="1">(AU734*DCF!C$10-DCF!C$5*MAX(AU734*DCF!C$10,0)-MAX(AU734-Inputs!$B$6,0)/Inputs!$B$10)*DCF!C$6</f>
        <v>1038.5448963428985</v>
      </c>
      <c r="CC734" s="15">
        <f ca="1">(AV734*DCF!D$10-DCF!D$5*MAX(AV734*DCF!D$10,0)-MAX(AV734-AU734,0)/Inputs!$B$10)*DCF!D$6</f>
        <v>985.691689353333</v>
      </c>
      <c r="CD734" s="15">
        <f ca="1">(AW734*DCF!E$10-DCF!E$5*MAX(AW734*DCF!E$10,0)-MAX(AW734-AV734,0)/Inputs!$B$10)*DCF!E$6</f>
        <v>984.50851778864137</v>
      </c>
      <c r="CE734" s="15">
        <f ca="1">(AX734*DCF!F$10-DCF!F$5*MAX(AX734*DCF!F$10,0)-MAX(AX734-AW734,0)/Inputs!$B$10)*DCF!F$6</f>
        <v>1336.1447878598699</v>
      </c>
      <c r="CF734" s="15">
        <f ca="1">(AY734*DCF!G$10-DCF!G$5*MAX(AY734*DCF!G$10,0)-MAX(AY734-AX734,0)/Inputs!$B$10)*DCF!G$6</f>
        <v>1927.8201932223255</v>
      </c>
      <c r="CG734" s="15">
        <f ca="1">(AZ734*DCF!H$10-DCF!H$5*MAX(AZ734*DCF!H$10,0)-MAX(AZ734-AY734,0)/Inputs!$B$10)*DCF!H$6</f>
        <v>2184.7855248731939</v>
      </c>
      <c r="CH734" s="15">
        <f ca="1">(BA734*DCF!I$10-DCF!I$5*MAX(BA734*DCF!I$10,0)-MAX(BA734-AZ734,0)/Inputs!$B$10)*DCF!I$6</f>
        <v>2507.7641248724294</v>
      </c>
      <c r="CI734" s="15">
        <f ca="1">(BB734*DCF!J$10-DCF!J$5*MAX(BB734*DCF!J$10,0)-MAX(BB734-BA734,0)/Inputs!$B$10)*DCF!J$6</f>
        <v>2673.2899018524636</v>
      </c>
      <c r="CJ734" s="15">
        <f ca="1">(BC734*DCF!K$10-DCF!K$5*MAX(BC734*DCF!K$10,0)-MAX(BC734-BB734,0)/Inputs!$B$10)*DCF!K$6</f>
        <v>2713.6589487958508</v>
      </c>
      <c r="CK734" s="15">
        <f ca="1">(BD734*DCF!L$10-DCF!L$5*MAX(BD734*DCF!L$10,0)-MAX(BD734-BC734,0)/Inputs!$B$10)*DCF!L$6</f>
        <v>3013.1187640378021</v>
      </c>
      <c r="CL734" s="15">
        <f ca="1">(BE734*DCF!M$10-DCF!M$5*MAX(BE734*DCF!M$10,0)-MAX(BE734-BD734,0)/Inputs!$B$10)*DCF!M$6</f>
        <v>3638.3438990683931</v>
      </c>
      <c r="CM734" s="15">
        <f ca="1">(BF734*DCF!C$28-DCF!C$5*MAX(BF734*DCF!C$28,0)-MAX(BF734-Inputs!$B$13,0)/Inputs!$B$17)*DCF!C$6</f>
        <v>3663.5772805962624</v>
      </c>
      <c r="CN734" s="15">
        <f ca="1">(BG734*DCF!D$28-DCF!D$5*MAX(BG734*DCF!D$28,0)-MAX(BG734-BF734,0)/Inputs!$B$17)*DCF!D$6</f>
        <v>4404.1991955521062</v>
      </c>
      <c r="CO734" s="15">
        <f ca="1">(BH734*DCF!E$28-DCF!E$5*MAX(BH734*DCF!E$28,0)-MAX(BH734-BG734,0)/Inputs!$B$17)*DCF!E$6</f>
        <v>5329.8054314187848</v>
      </c>
      <c r="CP734" s="15">
        <f ca="1">(BI734*DCF!F$28-DCF!F$5*MAX(BI734*DCF!F$28,0)-MAX(BI734-BH734,0)/Inputs!$B$17)*DCF!F$6</f>
        <v>6154.5418879543531</v>
      </c>
      <c r="CQ734" s="15">
        <f ca="1">(BJ734*DCF!G$28-DCF!G$5*MAX(BJ734*DCF!G$28,0)-MAX(BJ734-BI734,0)/Inputs!$B$17)*DCF!G$6</f>
        <v>7126.7277681139949</v>
      </c>
      <c r="CR734" s="15">
        <f ca="1">(BK734*DCF!H$28-DCF!H$5*MAX(BK734*DCF!H$28,0)-MAX(BK734-BJ734,0)/Inputs!$B$17)*DCF!H$6</f>
        <v>7969.6415904550386</v>
      </c>
      <c r="CS734" s="15">
        <f ca="1">(BL734*DCF!I$28-DCF!I$5*MAX(BL734*DCF!I$28,0)-MAX(BL734-BK734,0)/Inputs!$B$17)*DCF!I$6</f>
        <v>8851.6229668777341</v>
      </c>
      <c r="CT734" s="15">
        <f ca="1">(BM734*DCF!J$28-DCF!J$5*MAX(BM734*DCF!J$28,0)-MAX(BM734-BL734,0)/Inputs!$B$17)*DCF!J$6</f>
        <v>11384.627466733236</v>
      </c>
      <c r="CU734" s="15">
        <f ca="1">(BN734*DCF!K$28-DCF!K$5*MAX(BN734*DCF!K$28,0)-MAX(BN734-BM734,0)/Inputs!$B$17)*DCF!K$6</f>
        <v>14509.239552357571</v>
      </c>
      <c r="CV734" s="15">
        <f ca="1">(BO734*DCF!L$28-DCF!L$5*MAX(BO734*DCF!L$28,0)-MAX(BO734-BN734,0)/Inputs!$B$17)*DCF!L$6</f>
        <v>18680.685032192661</v>
      </c>
      <c r="CW734" s="15">
        <f ca="1">(BP734*DCF!M$28-DCF!M$5*MAX(BP734*DCF!M$28,0)-MAX(BP734-BO734,0)/Inputs!$B$17)*DCF!M$6</f>
        <v>22733.77623479773</v>
      </c>
      <c r="CX734" s="15">
        <f ca="1">(BQ734*DCF!C$46-DCF!C$5*MAX(BQ734*DCF!C$46,0)-MAX(BQ734-Inputs!$B$20,0)/Inputs!$B$24)*DCF!C$6</f>
        <v>-1848.8847052865203</v>
      </c>
      <c r="CY734" s="15">
        <f ca="1">(BR734*DCF!D$46-DCF!D$5*MAX(BR734*DCF!D$46,0)-MAX(BR734-BQ734,0)/Inputs!$B$24)*DCF!D$6</f>
        <v>-5852.5254800640496</v>
      </c>
      <c r="CZ734" s="15">
        <f ca="1">(BS734*DCF!E$46-DCF!E$5*MAX(BS734*DCF!E$46,0)-MAX(BS734-BR734,0)/Inputs!$B$24)*DCF!E$6</f>
        <v>-12689.072213204539</v>
      </c>
      <c r="DA734" s="15">
        <f ca="1">(BT734*DCF!F$46-DCF!F$5*MAX(BT734*DCF!F$46,0)-MAX(BT734-BS734,0)/Inputs!$B$24)*DCF!F$6</f>
        <v>-6207.7329292366303</v>
      </c>
      <c r="DB734" s="15">
        <f ca="1">(BU734*DCF!G$46-DCF!G$5*MAX(BU734*DCF!G$46,0)-MAX(BU734-BT734,0)/Inputs!$B$24)*DCF!G$6</f>
        <v>-10444.744820805417</v>
      </c>
      <c r="DC734" s="15">
        <f ca="1">(BV734*DCF!H$46-DCF!H$5*MAX(BV734*DCF!H$46,0)-MAX(BV734-BU734,0)/Inputs!$B$24)*DCF!H$6</f>
        <v>-8628.6941552907556</v>
      </c>
      <c r="DD734" s="15">
        <f ca="1">(BW734*DCF!I$46-DCF!I$5*MAX(BW734*DCF!I$46,0)-MAX(BW734-BV734,0)/Inputs!$B$24)*DCF!I$6</f>
        <v>-4992.0023338324281</v>
      </c>
      <c r="DE734" s="15">
        <f ca="1">(BX734*DCF!J$46-DCF!J$5*MAX(BX734*DCF!J$46,0)-MAX(BX734-BW734,0)/Inputs!$B$24)*DCF!J$6</f>
        <v>-12340.180767478112</v>
      </c>
      <c r="DF734" s="15">
        <f ca="1">(BY734*DCF!K$46-DCF!K$5*MAX(BY734*DCF!K$46,0)-MAX(BY734-BX734,0)/Inputs!$B$24)*DCF!K$6</f>
        <v>-6372.6199595081798</v>
      </c>
      <c r="DG734" s="15">
        <f ca="1">(BZ734*DCF!L$46-DCF!L$5*MAX(BZ734*DCF!L$46,0)-MAX(BZ734-BY734,0)/Inputs!$B$24)*DCF!L$6</f>
        <v>474.50153685699473</v>
      </c>
      <c r="DH734" s="15">
        <f ca="1">(CA734*DCF!M$46-DCF!M$5*MAX(CA734*DCF!M$46,0)-MAX(CA734-BZ734,0)/Inputs!$B$24)*DCF!M$6</f>
        <v>7724.7817960152106</v>
      </c>
      <c r="DI734" s="15">
        <f ca="1">SUM(CB734:CL734)+BE734*DCF!M$10*(1+Inputs!$B$30)*(1-Inputs!$B$33)*(1-Inputs!$B$30/Inputs!$B$31)/(Inputs!$B$29-Inputs!$B$30)*DCF!M$6</f>
        <v>100329.70636855191</v>
      </c>
      <c r="DJ734" s="15">
        <f ca="1">SUM(CM734:CW734)+BP734*DCF!M$28*(1+Inputs!$B$30)*(1-Inputs!$B$33)*(1-Inputs!$B$30/Inputs!$B$31)/(Inputs!$B$29-Inputs!$B$30)*DCF!M$6</f>
        <v>607901.12077110889</v>
      </c>
      <c r="DK734" s="15">
        <f ca="1">SUM(CX734:DH734)+CA734*DCF!M$46*(1+Inputs!$B$30)*(1-Inputs!$B$33)*(1-Inputs!$B$30/Inputs!$B$31)/(Inputs!$B$29-Inputs!$B$30)*DCF!M$6</f>
        <v>894188.84420437273</v>
      </c>
      <c r="DM734" s="15">
        <f ca="1">DI734+DJ734+DK734+Inputs!$B$34+Inputs!$B$36-Inputs!$B$35</f>
        <v>1679270.6713440334</v>
      </c>
    </row>
    <row r="735" spans="1:117" x14ac:dyDescent="0.75">
      <c r="A735" s="11">
        <v>722</v>
      </c>
      <c r="C735" s="24">
        <f t="shared" ca="1" si="432"/>
        <v>-1.0027445865640499</v>
      </c>
      <c r="D735" s="24">
        <f t="shared" ca="1" si="432"/>
        <v>0.263068154202725</v>
      </c>
      <c r="E735" s="24">
        <f t="shared" ca="1" si="432"/>
        <v>0.42350008623746466</v>
      </c>
      <c r="F735" s="24">
        <f t="shared" ca="1" si="432"/>
        <v>-0.58748021016527374</v>
      </c>
      <c r="G735" s="24">
        <f t="shared" ca="1" si="432"/>
        <v>0.22189749036203818</v>
      </c>
      <c r="H735" s="24">
        <f t="shared" ca="1" si="432"/>
        <v>-0.35527145964608381</v>
      </c>
      <c r="I735" s="24">
        <f t="shared" ca="1" si="432"/>
        <v>-1.1714324540681578</v>
      </c>
      <c r="J735" s="24">
        <f t="shared" ca="1" si="432"/>
        <v>-4.1174164946004864E-2</v>
      </c>
      <c r="K735" s="24">
        <f t="shared" ca="1" si="432"/>
        <v>0.622436838441073</v>
      </c>
      <c r="L735" s="24">
        <f t="shared" ca="1" si="432"/>
        <v>0.69012614539171291</v>
      </c>
      <c r="M735" s="24">
        <f t="shared" ca="1" si="432"/>
        <v>0.1086550006199094</v>
      </c>
      <c r="N735" s="24">
        <f ca="1">SQRT(Inputs!$B$38)*C735+SQRT(1-Inputs!$B$38)*_xlfn.NORM.S.INV(RAND())</f>
        <v>-1.4076683000732202</v>
      </c>
      <c r="O735" s="24">
        <f ca="1">SQRT(Inputs!$B$38)*D735+SQRT(1-Inputs!$B$38)*_xlfn.NORM.S.INV(RAND())</f>
        <v>-1.7324236686520078</v>
      </c>
      <c r="P735" s="24">
        <f ca="1">SQRT(Inputs!$B$38)*E735+SQRT(1-Inputs!$B$38)*_xlfn.NORM.S.INV(RAND())</f>
        <v>-0.82426658459039781</v>
      </c>
      <c r="Q735" s="24">
        <f ca="1">SQRT(Inputs!$B$38)*F735+SQRT(1-Inputs!$B$38)*_xlfn.NORM.S.INV(RAND())</f>
        <v>-0.20865386001755715</v>
      </c>
      <c r="R735" s="24">
        <f ca="1">SQRT(Inputs!$B$38)*G735+SQRT(1-Inputs!$B$38)*_xlfn.NORM.S.INV(RAND())</f>
        <v>-0.80033951977405238</v>
      </c>
      <c r="S735" s="24">
        <f ca="1">SQRT(Inputs!$B$38)*H735+SQRT(1-Inputs!$B$38)*_xlfn.NORM.S.INV(RAND())</f>
        <v>0.30029332596268798</v>
      </c>
      <c r="T735" s="24">
        <f ca="1">SQRT(Inputs!$B$38)*I735+SQRT(1-Inputs!$B$38)*_xlfn.NORM.S.INV(RAND())</f>
        <v>0.18699143964879528</v>
      </c>
      <c r="U735" s="24">
        <f ca="1">SQRT(Inputs!$B$38)*J735+SQRT(1-Inputs!$B$38)*_xlfn.NORM.S.INV(RAND())</f>
        <v>0.16981185272439403</v>
      </c>
      <c r="V735" s="24">
        <f ca="1">SQRT(Inputs!$B$38)*K735+SQRT(1-Inputs!$B$38)*_xlfn.NORM.S.INV(RAND())</f>
        <v>0.92193866616504327</v>
      </c>
      <c r="W735" s="24">
        <f ca="1">SQRT(Inputs!$B$38)*L735+SQRT(1-Inputs!$B$38)*_xlfn.NORM.S.INV(RAND())</f>
        <v>1.2847903011683357</v>
      </c>
      <c r="X735" s="24">
        <f ca="1">SQRT(Inputs!$B$38)*M735+SQRT(1-Inputs!$B$38)*_xlfn.NORM.S.INV(RAND())</f>
        <v>0.62493885530234239</v>
      </c>
      <c r="Y735" s="24">
        <f ca="1">SQRT(Inputs!$B$38)*C735+SQRT(1-Inputs!$B$38)*_xlfn.NORM.S.INV(RAND())</f>
        <v>-0.54361030816395051</v>
      </c>
      <c r="Z735" s="24">
        <f ca="1">SQRT(Inputs!$B$38)*D735+SQRT(1-Inputs!$B$38)*_xlfn.NORM.S.INV(RAND())</f>
        <v>1.5931391564493171</v>
      </c>
      <c r="AA735" s="24">
        <f ca="1">SQRT(Inputs!$B$38)*E735+SQRT(1-Inputs!$B$38)*_xlfn.NORM.S.INV(RAND())</f>
        <v>0.27988668711329345</v>
      </c>
      <c r="AB735" s="24">
        <f ca="1">SQRT(Inputs!$B$38)*F735+SQRT(1-Inputs!$B$38)*_xlfn.NORM.S.INV(RAND())</f>
        <v>0.27526903859727364</v>
      </c>
      <c r="AC735" s="24">
        <f ca="1">SQRT(Inputs!$B$38)*G735+SQRT(1-Inputs!$B$38)*_xlfn.NORM.S.INV(RAND())</f>
        <v>-0.35331981324956724</v>
      </c>
      <c r="AD735" s="24">
        <f ca="1">SQRT(Inputs!$B$38)*H735+SQRT(1-Inputs!$B$38)*_xlfn.NORM.S.INV(RAND())</f>
        <v>-0.13634027605162152</v>
      </c>
      <c r="AE735" s="24">
        <f ca="1">SQRT(Inputs!$B$38)*I735+SQRT(1-Inputs!$B$38)*_xlfn.NORM.S.INV(RAND())</f>
        <v>-0.72965826939110279</v>
      </c>
      <c r="AF735" s="24">
        <f ca="1">SQRT(Inputs!$B$38)*J735+SQRT(1-Inputs!$B$38)*_xlfn.NORM.S.INV(RAND())</f>
        <v>-0.55403788067573778</v>
      </c>
      <c r="AG735" s="24">
        <f ca="1">SQRT(Inputs!$B$38)*K735+SQRT(1-Inputs!$B$38)*_xlfn.NORM.S.INV(RAND())</f>
        <v>1.4503108732330749</v>
      </c>
      <c r="AH735" s="24">
        <f ca="1">SQRT(Inputs!$B$38)*L735+SQRT(1-Inputs!$B$38)*_xlfn.NORM.S.INV(RAND())</f>
        <v>5.1935110950593277E-2</v>
      </c>
      <c r="AI735" s="24">
        <f ca="1">SQRT(Inputs!$B$38)*M735+SQRT(1-Inputs!$B$38)*_xlfn.NORM.S.INV(RAND())</f>
        <v>0.78462429647302423</v>
      </c>
      <c r="AJ735" s="24">
        <f ca="1">SQRT(Inputs!$B$38)*C735+SQRT(1-Inputs!$B$38)*_xlfn.NORM.S.INV(RAND())</f>
        <v>-1.4049820426566677</v>
      </c>
      <c r="AK735" s="24">
        <f ca="1">SQRT(Inputs!$B$38)*D735+SQRT(1-Inputs!$B$38)*_xlfn.NORM.S.INV(RAND())</f>
        <v>-0.63307004931176369</v>
      </c>
      <c r="AL735" s="24">
        <f ca="1">SQRT(Inputs!$B$38)*E735+SQRT(1-Inputs!$B$38)*_xlfn.NORM.S.INV(RAND())</f>
        <v>1.1515611395701184</v>
      </c>
      <c r="AM735" s="24">
        <f ca="1">SQRT(Inputs!$B$38)*F735+SQRT(1-Inputs!$B$38)*_xlfn.NORM.S.INV(RAND())</f>
        <v>0.41521367751169697</v>
      </c>
      <c r="AN735" s="24">
        <f ca="1">SQRT(Inputs!$B$38)*G735+SQRT(1-Inputs!$B$38)*_xlfn.NORM.S.INV(RAND())</f>
        <v>-0.47990994478701687</v>
      </c>
      <c r="AO735" s="24">
        <f ca="1">SQRT(Inputs!$B$38)*H735+SQRT(1-Inputs!$B$38)*_xlfn.NORM.S.INV(RAND())</f>
        <v>-1.0146228647540008</v>
      </c>
      <c r="AP735" s="24">
        <f ca="1">SQRT(Inputs!$B$38)*I735+SQRT(1-Inputs!$B$38)*_xlfn.NORM.S.INV(RAND())</f>
        <v>-1.6240625172667122</v>
      </c>
      <c r="AQ735" s="24">
        <f ca="1">SQRT(Inputs!$B$38)*J735+SQRT(1-Inputs!$B$38)*_xlfn.NORM.S.INV(RAND())</f>
        <v>1.4782687508302246</v>
      </c>
      <c r="AR735" s="24">
        <f ca="1">SQRT(Inputs!$B$38)*K735+SQRT(1-Inputs!$B$38)*_xlfn.NORM.S.INV(RAND())</f>
        <v>0.75018258855530662</v>
      </c>
      <c r="AS735" s="24">
        <f ca="1">SQRT(Inputs!$B$38)*L735+SQRT(1-Inputs!$B$38)*_xlfn.NORM.S.INV(RAND())</f>
        <v>0.30547807401356508</v>
      </c>
      <c r="AT735" s="24">
        <f ca="1">SQRT(Inputs!$B$38)*M735+SQRT(1-Inputs!$B$38)*_xlfn.NORM.S.INV(RAND())</f>
        <v>-0.50540541090333602</v>
      </c>
      <c r="AU735" s="15">
        <f ca="1">Inputs!$B$6*EXP($B$8-0.5*C$5^2+C$5*N735)</f>
        <v>3951.0981007175337</v>
      </c>
      <c r="AV735" s="15">
        <f t="shared" ca="1" si="401"/>
        <v>3727.9358815174996</v>
      </c>
      <c r="AW735" s="15">
        <f t="shared" ca="1" si="402"/>
        <v>4067.271104883383</v>
      </c>
      <c r="AX735" s="15">
        <f t="shared" ca="1" si="403"/>
        <v>4837.9570090934603</v>
      </c>
      <c r="AY735" s="15">
        <f t="shared" ca="1" si="404"/>
        <v>5384.8792882797288</v>
      </c>
      <c r="AZ735" s="15">
        <f t="shared" ca="1" si="405"/>
        <v>6807.2754879121276</v>
      </c>
      <c r="BA735" s="15">
        <f t="shared" ca="1" si="406"/>
        <v>8494.9994744334381</v>
      </c>
      <c r="BB735" s="15">
        <f t="shared" ca="1" si="407"/>
        <v>10578.928946901913</v>
      </c>
      <c r="BC735" s="15">
        <f t="shared" ca="1" si="408"/>
        <v>14162.418926893659</v>
      </c>
      <c r="BD735" s="15">
        <f t="shared" ca="1" si="409"/>
        <v>19565.752148102587</v>
      </c>
      <c r="BE735" s="15">
        <f t="shared" ca="1" si="410"/>
        <v>25379.5720868526</v>
      </c>
      <c r="BF735" s="15">
        <f ca="1">Inputs!$B$13*EXP($B$9-0.5*C$6^2+C$6*Y735)</f>
        <v>12417.968100508087</v>
      </c>
      <c r="BG735" s="15">
        <f t="shared" ca="1" si="411"/>
        <v>20174.54408585362</v>
      </c>
      <c r="BH735" s="15">
        <f t="shared" ca="1" si="412"/>
        <v>25820.822159681953</v>
      </c>
      <c r="BI735" s="15">
        <f t="shared" ca="1" si="413"/>
        <v>32976.578339936081</v>
      </c>
      <c r="BJ735" s="15">
        <f t="shared" ca="1" si="414"/>
        <v>38419.755514029748</v>
      </c>
      <c r="BK735" s="15">
        <f t="shared" ca="1" si="415"/>
        <v>46285.796820016803</v>
      </c>
      <c r="BL735" s="15">
        <f t="shared" ca="1" si="416"/>
        <v>51726.654882214883</v>
      </c>
      <c r="BM735" s="15">
        <f t="shared" ca="1" si="417"/>
        <v>59354.198283659382</v>
      </c>
      <c r="BN735" s="15">
        <f t="shared" ca="1" si="418"/>
        <v>86854.514420781241</v>
      </c>
      <c r="BO735" s="15">
        <f t="shared" ca="1" si="419"/>
        <v>107512.615699192</v>
      </c>
      <c r="BP735" s="15">
        <f t="shared" ca="1" si="420"/>
        <v>144629.87960739827</v>
      </c>
      <c r="BQ735" s="15">
        <f ca="1">Inputs!$B$20*EXP($B$10-0.5*C$7^2+C$7*AJ735)</f>
        <v>2606.0889185814872</v>
      </c>
      <c r="BR735" s="15">
        <f t="shared" ca="1" si="421"/>
        <v>2892.0966508754577</v>
      </c>
      <c r="BS735" s="15">
        <f t="shared" ca="1" si="422"/>
        <v>5512.8444712303672</v>
      </c>
      <c r="BT735" s="15">
        <f t="shared" ca="1" si="423"/>
        <v>8475.7200431790316</v>
      </c>
      <c r="BU735" s="15">
        <f t="shared" ca="1" si="424"/>
        <v>10458.52266401719</v>
      </c>
      <c r="BV735" s="15">
        <f t="shared" ca="1" si="425"/>
        <v>11577.394885240483</v>
      </c>
      <c r="BW735" s="15">
        <f t="shared" ca="1" si="426"/>
        <v>11456.247687976904</v>
      </c>
      <c r="BX735" s="15">
        <f t="shared" ca="1" si="427"/>
        <v>21550.628564858827</v>
      </c>
      <c r="BY735" s="15">
        <f t="shared" ca="1" si="428"/>
        <v>34856.545362966986</v>
      </c>
      <c r="BZ735" s="15">
        <f t="shared" ca="1" si="429"/>
        <v>51733.769491264691</v>
      </c>
      <c r="CA735" s="15">
        <f t="shared" ca="1" si="430"/>
        <v>66428.160761493651</v>
      </c>
      <c r="CB735" s="15">
        <f ca="1">(AU735*DCF!C$10-DCF!C$5*MAX(AU735*DCF!C$10,0)-MAX(AU735-Inputs!$B$6,0)/Inputs!$B$10)*DCF!C$6</f>
        <v>1014.6780093744279</v>
      </c>
      <c r="CC735" s="15">
        <f ca="1">(AV735*DCF!D$10-DCF!D$5*MAX(AV735*DCF!D$10,0)-MAX(AV735-AU735,0)/Inputs!$B$10)*DCF!D$6</f>
        <v>908.65911518331563</v>
      </c>
      <c r="CD735" s="15">
        <f ca="1">(AW735*DCF!E$10-DCF!E$5*MAX(AW735*DCF!E$10,0)-MAX(AW735-AV735,0)/Inputs!$B$10)*DCF!E$6</f>
        <v>862.6358078679674</v>
      </c>
      <c r="CE735" s="15">
        <f ca="1">(AX735*DCF!F$10-DCF!F$5*MAX(AX735*DCF!F$10,0)-MAX(AX735-AW735,0)/Inputs!$B$10)*DCF!F$6</f>
        <v>895.75767579253727</v>
      </c>
      <c r="CF735" s="15">
        <f ca="1">(AY735*DCF!G$10-DCF!G$5*MAX(AY735*DCF!G$10,0)-MAX(AY735-AX735,0)/Inputs!$B$10)*DCF!G$6</f>
        <v>1004.3717990239112</v>
      </c>
      <c r="CG735" s="15">
        <f ca="1">(AZ735*DCF!H$10-DCF!H$5*MAX(AZ735*DCF!H$10,0)-MAX(AZ735-AY735,0)/Inputs!$B$10)*DCF!H$6</f>
        <v>1069.0654736455358</v>
      </c>
      <c r="CH735" s="15">
        <f ca="1">(BA735*DCF!I$10-DCF!I$5*MAX(BA735*DCF!I$10,0)-MAX(BA735-AZ735,0)/Inputs!$B$10)*DCF!I$6</f>
        <v>1274.8806391607561</v>
      </c>
      <c r="CI735" s="15">
        <f ca="1">(BB735*DCF!J$10-DCF!J$5*MAX(BB735*DCF!J$10,0)-MAX(BB735-BA735,0)/Inputs!$B$10)*DCF!J$6</f>
        <v>1499.5835826834893</v>
      </c>
      <c r="CJ735" s="15">
        <f ca="1">(BC735*DCF!K$10-DCF!K$5*MAX(BC735*DCF!K$10,0)-MAX(BC735-BB735,0)/Inputs!$B$10)*DCF!K$6</f>
        <v>1778.2879510147027</v>
      </c>
      <c r="CK735" s="15">
        <f ca="1">(BD735*DCF!L$10-DCF!L$5*MAX(BD735*DCF!L$10,0)-MAX(BD735-BC735,0)/Inputs!$B$10)*DCF!L$6</f>
        <v>2252.1490125424548</v>
      </c>
      <c r="CL735" s="15">
        <f ca="1">(BE735*DCF!M$10-DCF!M$5*MAX(BE735*DCF!M$10,0)-MAX(BE735-BD735,0)/Inputs!$B$10)*DCF!M$6</f>
        <v>2886.8629702115995</v>
      </c>
      <c r="CM735" s="15">
        <f ca="1">(BF735*DCF!C$28-DCF!C$5*MAX(BF735*DCF!C$28,0)-MAX(BF735-Inputs!$B$13,0)/Inputs!$B$17)*DCF!C$6</f>
        <v>3551.7835571732185</v>
      </c>
      <c r="CN735" s="15">
        <f ca="1">(BG735*DCF!D$28-DCF!D$5*MAX(BG735*DCF!D$28,0)-MAX(BG735-BF735,0)/Inputs!$B$17)*DCF!D$6</f>
        <v>4287.0352413828523</v>
      </c>
      <c r="CO735" s="15">
        <f ca="1">(BH735*DCF!E$28-DCF!E$5*MAX(BH735*DCF!E$28,0)-MAX(BH735-BG735,0)/Inputs!$B$17)*DCF!E$6</f>
        <v>6200.1129240681821</v>
      </c>
      <c r="CP735" s="15">
        <f ca="1">(BI735*DCF!F$28-DCF!F$5*MAX(BI735*DCF!F$28,0)-MAX(BI735-BH735,0)/Inputs!$B$17)*DCF!F$6</f>
        <v>7649.4538698078813</v>
      </c>
      <c r="CQ735" s="15">
        <f ca="1">(BJ735*DCF!G$28-DCF!G$5*MAX(BJ735*DCF!G$28,0)-MAX(BJ735-BI735,0)/Inputs!$B$17)*DCF!G$6</f>
        <v>9052.8084293023621</v>
      </c>
      <c r="CR735" s="15">
        <f ca="1">(BK735*DCF!H$28-DCF!H$5*MAX(BK735*DCF!H$28,0)-MAX(BK735-BJ735,0)/Inputs!$B$17)*DCF!H$6</f>
        <v>10224.826142304968</v>
      </c>
      <c r="CS735" s="15">
        <f ca="1">(BL735*DCF!I$28-DCF!I$5*MAX(BL735*DCF!I$28,0)-MAX(BL735-BK735,0)/Inputs!$B$17)*DCF!I$6</f>
        <v>11382.750060920114</v>
      </c>
      <c r="CT735" s="15">
        <f ca="1">(BM735*DCF!J$28-DCF!J$5*MAX(BM735*DCF!J$28,0)-MAX(BM735-BL735,0)/Inputs!$B$17)*DCF!J$6</f>
        <v>12229.563643578167</v>
      </c>
      <c r="CU735" s="15">
        <f ca="1">(BN735*DCF!K$28-DCF!K$5*MAX(BN735*DCF!K$28,0)-MAX(BN735-BM735,0)/Inputs!$B$17)*DCF!K$6</f>
        <v>14973.794731737153</v>
      </c>
      <c r="CV735" s="15">
        <f ca="1">(BO735*DCF!L$28-DCF!L$5*MAX(BO735*DCF!L$28,0)-MAX(BO735-BN735,0)/Inputs!$B$17)*DCF!L$6</f>
        <v>19113.524901460674</v>
      </c>
      <c r="CW735" s="15">
        <f ca="1">(BP735*DCF!M$28-DCF!M$5*MAX(BP735*DCF!M$28,0)-MAX(BP735-BO735,0)/Inputs!$B$17)*DCF!M$6</f>
        <v>23332.39850228783</v>
      </c>
      <c r="CX735" s="15">
        <f ca="1">(BQ735*DCF!C$46-DCF!C$5*MAX(BQ735*DCF!C$46,0)-MAX(BQ735-Inputs!$B$20,0)/Inputs!$B$24)*DCF!C$6</f>
        <v>-601.86811052690234</v>
      </c>
      <c r="CY735" s="15">
        <f ca="1">(BR735*DCF!D$46-DCF!D$5*MAX(BR735*DCF!D$46,0)-MAX(BR735-BQ735,0)/Inputs!$B$24)*DCF!D$6</f>
        <v>-615.65057902880858</v>
      </c>
      <c r="CZ735" s="15">
        <f ca="1">(BS735*DCF!E$46-DCF!E$5*MAX(BS735*DCF!E$46,0)-MAX(BS735-BR735,0)/Inputs!$B$24)*DCF!E$6</f>
        <v>-1684.9301000429266</v>
      </c>
      <c r="DA735" s="15">
        <f ca="1">(BT735*DCF!F$46-DCF!F$5*MAX(BT735*DCF!F$46,0)-MAX(BT735-BS735,0)/Inputs!$B$24)*DCF!F$6</f>
        <v>-1696.1321805224929</v>
      </c>
      <c r="DB735" s="15">
        <f ca="1">(BU735*DCF!G$46-DCF!G$5*MAX(BU735*DCF!G$46,0)-MAX(BU735-BT735,0)/Inputs!$B$24)*DCF!G$6</f>
        <v>-1018.7796651534235</v>
      </c>
      <c r="DC735" s="15">
        <f ca="1">(BV735*DCF!H$46-DCF!H$5*MAX(BV735*DCF!H$46,0)-MAX(BV735-BU735,0)/Inputs!$B$24)*DCF!H$6</f>
        <v>-347.68268730129893</v>
      </c>
      <c r="DD735" s="15">
        <f ca="1">(BW735*DCF!I$46-DCF!I$5*MAX(BW735*DCF!I$46,0)-MAX(BW735-BV735,0)/Inputs!$B$24)*DCF!I$6</f>
        <v>264.58648047604544</v>
      </c>
      <c r="DE735" s="15">
        <f ca="1">(BX735*DCF!J$46-DCF!J$5*MAX(BX735*DCF!J$46,0)-MAX(BX735-BW735,0)/Inputs!$B$24)*DCF!J$6</f>
        <v>-1772.8756335549197</v>
      </c>
      <c r="DF735" s="15">
        <f ca="1">(BY735*DCF!K$46-DCF!K$5*MAX(BY735*DCF!K$46,0)-MAX(BY735-BX735,0)/Inputs!$B$24)*DCF!K$6</f>
        <v>-1268.4730813522501</v>
      </c>
      <c r="DG735" s="15">
        <f ca="1">(BZ735*DCF!L$46-DCF!L$5*MAX(BZ735*DCF!L$46,0)-MAX(BZ735-BY735,0)/Inputs!$B$24)*DCF!L$6</f>
        <v>-243.25551043031817</v>
      </c>
      <c r="DH735" s="15">
        <f ca="1">(CA735*DCF!M$46-DCF!M$5*MAX(CA735*DCF!M$46,0)-MAX(CA735-BZ735,0)/Inputs!$B$24)*DCF!M$6</f>
        <v>2135.7534584721443</v>
      </c>
      <c r="DI735" s="15">
        <f ca="1">SUM(CB735:CL735)+BE735*DCF!M$10*(1+Inputs!$B$30)*(1-Inputs!$B$33)*(1-Inputs!$B$30/Inputs!$B$31)/(Inputs!$B$29-Inputs!$B$30)*DCF!M$6</f>
        <v>86078.616764308346</v>
      </c>
      <c r="DJ735" s="15">
        <f ca="1">SUM(CM735:CW735)+BP735*DCF!M$28*(1+Inputs!$B$30)*(1-Inputs!$B$33)*(1-Inputs!$B$30/Inputs!$B$31)/(Inputs!$B$29-Inputs!$B$30)*DCF!M$6</f>
        <v>658673.87531009351</v>
      </c>
      <c r="DK735" s="15">
        <f ca="1">SUM(CX735:DH735)+CA735*DCF!M$46*(1+Inputs!$B$30)*(1-Inputs!$B$33)*(1-Inputs!$B$30/Inputs!$B$31)/(Inputs!$B$29-Inputs!$B$30)*DCF!M$6</f>
        <v>95856.49784699289</v>
      </c>
      <c r="DM735" s="15">
        <f ca="1">DI735+DJ735+DK735+Inputs!$B$34+Inputs!$B$36-Inputs!$B$35</f>
        <v>917459.98992139474</v>
      </c>
    </row>
    <row r="736" spans="1:117" x14ac:dyDescent="0.75">
      <c r="A736" s="11">
        <v>723</v>
      </c>
      <c r="C736" s="24">
        <f t="shared" ca="1" si="432"/>
        <v>2.0689737673144748</v>
      </c>
      <c r="D736" s="24">
        <f t="shared" ca="1" si="432"/>
        <v>-2.0729808777788201</v>
      </c>
      <c r="E736" s="24">
        <f t="shared" ca="1" si="432"/>
        <v>0.94343612357874562</v>
      </c>
      <c r="F736" s="24">
        <f t="shared" ca="1" si="432"/>
        <v>0.41669345954071918</v>
      </c>
      <c r="G736" s="24">
        <f t="shared" ca="1" si="432"/>
        <v>-0.8307972040844297</v>
      </c>
      <c r="H736" s="24">
        <f t="shared" ca="1" si="432"/>
        <v>-1.0570389729832146</v>
      </c>
      <c r="I736" s="24">
        <f t="shared" ca="1" si="432"/>
        <v>1.1101195581261616</v>
      </c>
      <c r="J736" s="24">
        <f t="shared" ca="1" si="432"/>
        <v>0.4329012408192941</v>
      </c>
      <c r="K736" s="24">
        <f t="shared" ca="1" si="432"/>
        <v>-0.33023296099681382</v>
      </c>
      <c r="L736" s="24">
        <f t="shared" ca="1" si="432"/>
        <v>0.32173041359973298</v>
      </c>
      <c r="M736" s="24">
        <f t="shared" ca="1" si="432"/>
        <v>-6.2068972089355176E-2</v>
      </c>
      <c r="N736" s="24">
        <f ca="1">SQRT(Inputs!$B$38)*C736+SQRT(1-Inputs!$B$38)*_xlfn.NORM.S.INV(RAND())</f>
        <v>1.1174017639079348</v>
      </c>
      <c r="O736" s="24">
        <f ca="1">SQRT(Inputs!$B$38)*D736+SQRT(1-Inputs!$B$38)*_xlfn.NORM.S.INV(RAND())</f>
        <v>-1.059360147625694</v>
      </c>
      <c r="P736" s="24">
        <f ca="1">SQRT(Inputs!$B$38)*E736+SQRT(1-Inputs!$B$38)*_xlfn.NORM.S.INV(RAND())</f>
        <v>0.46560160498857195</v>
      </c>
      <c r="Q736" s="24">
        <f ca="1">SQRT(Inputs!$B$38)*F736+SQRT(1-Inputs!$B$38)*_xlfn.NORM.S.INV(RAND())</f>
        <v>0.78086249748783065</v>
      </c>
      <c r="R736" s="24">
        <f ca="1">SQRT(Inputs!$B$38)*G736+SQRT(1-Inputs!$B$38)*_xlfn.NORM.S.INV(RAND())</f>
        <v>-0.10230683869257223</v>
      </c>
      <c r="S736" s="24">
        <f ca="1">SQRT(Inputs!$B$38)*H736+SQRT(1-Inputs!$B$38)*_xlfn.NORM.S.INV(RAND())</f>
        <v>-1.2509776644755219</v>
      </c>
      <c r="T736" s="24">
        <f ca="1">SQRT(Inputs!$B$38)*I736+SQRT(1-Inputs!$B$38)*_xlfn.NORM.S.INV(RAND())</f>
        <v>0.24397267604489392</v>
      </c>
      <c r="U736" s="24">
        <f ca="1">SQRT(Inputs!$B$38)*J736+SQRT(1-Inputs!$B$38)*_xlfn.NORM.S.INV(RAND())</f>
        <v>2.0200309340549598</v>
      </c>
      <c r="V736" s="24">
        <f ca="1">SQRT(Inputs!$B$38)*K736+SQRT(1-Inputs!$B$38)*_xlfn.NORM.S.INV(RAND())</f>
        <v>-0.87569751745194924</v>
      </c>
      <c r="W736" s="24">
        <f ca="1">SQRT(Inputs!$B$38)*L736+SQRT(1-Inputs!$B$38)*_xlfn.NORM.S.INV(RAND())</f>
        <v>5.2904712031005482E-2</v>
      </c>
      <c r="X736" s="24">
        <f ca="1">SQRT(Inputs!$B$38)*M736+SQRT(1-Inputs!$B$38)*_xlfn.NORM.S.INV(RAND())</f>
        <v>0.93649232920456105</v>
      </c>
      <c r="Y736" s="24">
        <f ca="1">SQRT(Inputs!$B$38)*C736+SQRT(1-Inputs!$B$38)*_xlfn.NORM.S.INV(RAND())</f>
        <v>-6.0247400530291539E-2</v>
      </c>
      <c r="Z736" s="24">
        <f ca="1">SQRT(Inputs!$B$38)*D736+SQRT(1-Inputs!$B$38)*_xlfn.NORM.S.INV(RAND())</f>
        <v>-0.88126863233000363</v>
      </c>
      <c r="AA736" s="24">
        <f ca="1">SQRT(Inputs!$B$38)*E736+SQRT(1-Inputs!$B$38)*_xlfn.NORM.S.INV(RAND())</f>
        <v>-0.36717744245516448</v>
      </c>
      <c r="AB736" s="24">
        <f ca="1">SQRT(Inputs!$B$38)*F736+SQRT(1-Inputs!$B$38)*_xlfn.NORM.S.INV(RAND())</f>
        <v>2.0959951825389327</v>
      </c>
      <c r="AC736" s="24">
        <f ca="1">SQRT(Inputs!$B$38)*G736+SQRT(1-Inputs!$B$38)*_xlfn.NORM.S.INV(RAND())</f>
        <v>-0.91385774162690891</v>
      </c>
      <c r="AD736" s="24">
        <f ca="1">SQRT(Inputs!$B$38)*H736+SQRT(1-Inputs!$B$38)*_xlfn.NORM.S.INV(RAND())</f>
        <v>-0.85955105065294846</v>
      </c>
      <c r="AE736" s="24">
        <f ca="1">SQRT(Inputs!$B$38)*I736+SQRT(1-Inputs!$B$38)*_xlfn.NORM.S.INV(RAND())</f>
        <v>-1.0390320355190665</v>
      </c>
      <c r="AF736" s="24">
        <f ca="1">SQRT(Inputs!$B$38)*J736+SQRT(1-Inputs!$B$38)*_xlfn.NORM.S.INV(RAND())</f>
        <v>-3.7559808248737808E-2</v>
      </c>
      <c r="AG736" s="24">
        <f ca="1">SQRT(Inputs!$B$38)*K736+SQRT(1-Inputs!$B$38)*_xlfn.NORM.S.INV(RAND())</f>
        <v>0.25659799251018289</v>
      </c>
      <c r="AH736" s="24">
        <f ca="1">SQRT(Inputs!$B$38)*L736+SQRT(1-Inputs!$B$38)*_xlfn.NORM.S.INV(RAND())</f>
        <v>0.90092174839345895</v>
      </c>
      <c r="AI736" s="24">
        <f ca="1">SQRT(Inputs!$B$38)*M736+SQRT(1-Inputs!$B$38)*_xlfn.NORM.S.INV(RAND())</f>
        <v>0.41760967518469727</v>
      </c>
      <c r="AJ736" s="24">
        <f ca="1">SQRT(Inputs!$B$38)*C736+SQRT(1-Inputs!$B$38)*_xlfn.NORM.S.INV(RAND())</f>
        <v>0.79411482868497663</v>
      </c>
      <c r="AK736" s="24">
        <f ca="1">SQRT(Inputs!$B$38)*D736+SQRT(1-Inputs!$B$38)*_xlfn.NORM.S.INV(RAND())</f>
        <v>-0.4722161927761851</v>
      </c>
      <c r="AL736" s="24">
        <f ca="1">SQRT(Inputs!$B$38)*E736+SQRT(1-Inputs!$B$38)*_xlfn.NORM.S.INV(RAND())</f>
        <v>-0.16135886549934886</v>
      </c>
      <c r="AM736" s="24">
        <f ca="1">SQRT(Inputs!$B$38)*F736+SQRT(1-Inputs!$B$38)*_xlfn.NORM.S.INV(RAND())</f>
        <v>0.29065981888904796</v>
      </c>
      <c r="AN736" s="24">
        <f ca="1">SQRT(Inputs!$B$38)*G736+SQRT(1-Inputs!$B$38)*_xlfn.NORM.S.INV(RAND())</f>
        <v>7.2355018684027383E-2</v>
      </c>
      <c r="AO736" s="24">
        <f ca="1">SQRT(Inputs!$B$38)*H736+SQRT(1-Inputs!$B$38)*_xlfn.NORM.S.INV(RAND())</f>
        <v>-0.14635860675008289</v>
      </c>
      <c r="AP736" s="24">
        <f ca="1">SQRT(Inputs!$B$38)*I736+SQRT(1-Inputs!$B$38)*_xlfn.NORM.S.INV(RAND())</f>
        <v>1.3804058164397781</v>
      </c>
      <c r="AQ736" s="24">
        <f ca="1">SQRT(Inputs!$B$38)*J736+SQRT(1-Inputs!$B$38)*_xlfn.NORM.S.INV(RAND())</f>
        <v>0.28356839309602139</v>
      </c>
      <c r="AR736" s="24">
        <f ca="1">SQRT(Inputs!$B$38)*K736+SQRT(1-Inputs!$B$38)*_xlfn.NORM.S.INV(RAND())</f>
        <v>1.014217801141581</v>
      </c>
      <c r="AS736" s="24">
        <f ca="1">SQRT(Inputs!$B$38)*L736+SQRT(1-Inputs!$B$38)*_xlfn.NORM.S.INV(RAND())</f>
        <v>0.36025395354580525</v>
      </c>
      <c r="AT736" s="24">
        <f ca="1">SQRT(Inputs!$B$38)*M736+SQRT(1-Inputs!$B$38)*_xlfn.NORM.S.INV(RAND())</f>
        <v>1.0654490157202852</v>
      </c>
      <c r="AU736" s="15">
        <f ca="1">Inputs!$B$6*EXP($B$8-0.5*C$5^2+C$5*N736)</f>
        <v>5946.0931894638725</v>
      </c>
      <c r="AV736" s="15">
        <f t="shared" ca="1" si="401"/>
        <v>6193.8535217274866</v>
      </c>
      <c r="AW736" s="15">
        <f t="shared" ca="1" si="402"/>
        <v>8041.8080683733288</v>
      </c>
      <c r="AX736" s="15">
        <f t="shared" ca="1" si="403"/>
        <v>10824.340284184564</v>
      </c>
      <c r="AY736" s="15">
        <f t="shared" ca="1" si="404"/>
        <v>13071.332821482587</v>
      </c>
      <c r="AZ736" s="15">
        <f t="shared" ca="1" si="405"/>
        <v>13929.285653698169</v>
      </c>
      <c r="BA736" s="15">
        <f t="shared" ca="1" si="406"/>
        <v>17486.739880146495</v>
      </c>
      <c r="BB736" s="15">
        <f t="shared" ca="1" si="407"/>
        <v>26211.602922938899</v>
      </c>
      <c r="BC736" s="15">
        <f t="shared" ca="1" si="408"/>
        <v>29500.413073334214</v>
      </c>
      <c r="BD736" s="15">
        <f t="shared" ca="1" si="409"/>
        <v>36320.069116544248</v>
      </c>
      <c r="BE736" s="15">
        <f t="shared" ca="1" si="410"/>
        <v>48468.337463096308</v>
      </c>
      <c r="BF736" s="15">
        <f ca="1">Inputs!$B$13*EXP($B$9-0.5*C$6^2+C$6*Y736)</f>
        <v>13666.806971314436</v>
      </c>
      <c r="BG736" s="15">
        <f t="shared" ca="1" si="411"/>
        <v>14207.48587435495</v>
      </c>
      <c r="BH736" s="15">
        <f t="shared" ca="1" si="412"/>
        <v>16333.337084683631</v>
      </c>
      <c r="BI736" s="15">
        <f t="shared" ca="1" si="413"/>
        <v>27607.011709240396</v>
      </c>
      <c r="BJ736" s="15">
        <f t="shared" ca="1" si="414"/>
        <v>29667.286707124578</v>
      </c>
      <c r="BK736" s="15">
        <f t="shared" ca="1" si="415"/>
        <v>32389.944891626408</v>
      </c>
      <c r="BL736" s="15">
        <f t="shared" ca="1" si="416"/>
        <v>34774.829904649239</v>
      </c>
      <c r="BM736" s="15">
        <f t="shared" ca="1" si="417"/>
        <v>42546.785594027133</v>
      </c>
      <c r="BN736" s="15">
        <f t="shared" ca="1" si="418"/>
        <v>53961.2558623683</v>
      </c>
      <c r="BO736" s="15">
        <f t="shared" ca="1" si="419"/>
        <v>73723.855861798133</v>
      </c>
      <c r="BP736" s="15">
        <f t="shared" ca="1" si="420"/>
        <v>95136.693522740301</v>
      </c>
      <c r="BQ736" s="15">
        <f ca="1">Inputs!$B$20*EXP($B$10-0.5*C$7^2+C$7*AJ736)</f>
        <v>5685.0060359090057</v>
      </c>
      <c r="BR736" s="15">
        <f t="shared" ca="1" si="421"/>
        <v>6639.5705389111354</v>
      </c>
      <c r="BS736" s="15">
        <f t="shared" ca="1" si="422"/>
        <v>8680.436738170336</v>
      </c>
      <c r="BT736" s="15">
        <f t="shared" ca="1" si="423"/>
        <v>12916.715303733688</v>
      </c>
      <c r="BU736" s="15">
        <f t="shared" ca="1" si="424"/>
        <v>18217.183738120759</v>
      </c>
      <c r="BV736" s="15">
        <f t="shared" ca="1" si="425"/>
        <v>24523.240485328595</v>
      </c>
      <c r="BW736" s="15">
        <f t="shared" ca="1" si="426"/>
        <v>45832.591930355353</v>
      </c>
      <c r="BX736" s="15">
        <f t="shared" ca="1" si="427"/>
        <v>67854.023950539762</v>
      </c>
      <c r="BY736" s="15">
        <f t="shared" ca="1" si="428"/>
        <v>115435.40457300698</v>
      </c>
      <c r="BZ736" s="15">
        <f t="shared" ca="1" si="429"/>
        <v>173062.11564717267</v>
      </c>
      <c r="CA736" s="15">
        <f t="shared" ca="1" si="430"/>
        <v>293771.71216376551</v>
      </c>
      <c r="CB736" s="15">
        <f ca="1">(AU736*DCF!C$10-DCF!C$5*MAX(AU736*DCF!C$10,0)-MAX(AU736-Inputs!$B$6,0)/Inputs!$B$10)*DCF!C$6</f>
        <v>1036.0592508529003</v>
      </c>
      <c r="CC736" s="15">
        <f ca="1">(AV736*DCF!D$10-DCF!D$5*MAX(AV736*DCF!D$10,0)-MAX(AV736-AU736,0)/Inputs!$B$10)*DCF!D$6</f>
        <v>1449.2999612669162</v>
      </c>
      <c r="CD736" s="15">
        <f ca="1">(AW736*DCF!E$10-DCF!E$5*MAX(AW736*DCF!E$10,0)-MAX(AW736-AV736,0)/Inputs!$B$10)*DCF!E$6</f>
        <v>1440.4895773749063</v>
      </c>
      <c r="CE736" s="15">
        <f ca="1">(AX736*DCF!F$10-DCF!F$5*MAX(AX736*DCF!F$10,0)-MAX(AX736-AW736,0)/Inputs!$B$10)*DCF!F$6</f>
        <v>1783.9602664220442</v>
      </c>
      <c r="CF736" s="15">
        <f ca="1">(AY736*DCF!G$10-DCF!G$5*MAX(AY736*DCF!G$10,0)-MAX(AY736-AX736,0)/Inputs!$B$10)*DCF!G$6</f>
        <v>2261.3046372071044</v>
      </c>
      <c r="CG736" s="15">
        <f ca="1">(AZ736*DCF!H$10-DCF!H$5*MAX(AZ736*DCF!H$10,0)-MAX(AZ736-AY736,0)/Inputs!$B$10)*DCF!H$6</f>
        <v>2552.035894692388</v>
      </c>
      <c r="CH736" s="15">
        <f ca="1">(BA736*DCF!I$10-DCF!I$5*MAX(BA736*DCF!I$10,0)-MAX(BA736-AZ736,0)/Inputs!$B$10)*DCF!I$6</f>
        <v>2610.6423228207532</v>
      </c>
      <c r="CI736" s="15">
        <f ca="1">(BB736*DCF!J$10-DCF!J$5*MAX(BB736*DCF!J$10,0)-MAX(BB736-BA736,0)/Inputs!$B$10)*DCF!J$6</f>
        <v>3175.862661064089</v>
      </c>
      <c r="CJ736" s="15">
        <f ca="1">(BC736*DCF!K$10-DCF!K$5*MAX(BC736*DCF!K$10,0)-MAX(BC736-BB736,0)/Inputs!$B$10)*DCF!K$6</f>
        <v>4288.7093692822436</v>
      </c>
      <c r="CK736" s="15">
        <f ca="1">(BD736*DCF!L$10-DCF!L$5*MAX(BD736*DCF!L$10,0)-MAX(BD736-BC736,0)/Inputs!$B$10)*DCF!L$6</f>
        <v>4595.8651377777423</v>
      </c>
      <c r="CL736" s="15">
        <f ca="1">(BE736*DCF!M$10-DCF!M$5*MAX(BE736*DCF!M$10,0)-MAX(BE736-BD736,0)/Inputs!$B$10)*DCF!M$6</f>
        <v>5388.2688506605818</v>
      </c>
      <c r="CM736" s="15">
        <f ca="1">(BF736*DCF!C$28-DCF!C$5*MAX(BF736*DCF!C$28,0)-MAX(BF736-Inputs!$B$13,0)/Inputs!$B$17)*DCF!C$6</f>
        <v>3644.5055468939195</v>
      </c>
      <c r="CN736" s="15">
        <f ca="1">(BG736*DCF!D$28-DCF!D$5*MAX(BG736*DCF!D$28,0)-MAX(BG736-BF736,0)/Inputs!$B$17)*DCF!D$6</f>
        <v>4069.0806688151692</v>
      </c>
      <c r="CO736" s="15">
        <f ca="1">(BH736*DCF!E$28-DCF!E$5*MAX(BH736*DCF!E$28,0)-MAX(BH736-BG736,0)/Inputs!$B$17)*DCF!E$6</f>
        <v>4206.9158893487202</v>
      </c>
      <c r="CP736" s="15">
        <f ca="1">(BI736*DCF!F$28-DCF!F$5*MAX(BI736*DCF!F$28,0)-MAX(BI736-BH736,0)/Inputs!$B$17)*DCF!F$6</f>
        <v>5442.0258271387365</v>
      </c>
      <c r="CQ736" s="15">
        <f ca="1">(BJ736*DCF!G$28-DCF!G$5*MAX(BJ736*DCF!G$28,0)-MAX(BJ736-BI736,0)/Inputs!$B$17)*DCF!G$6</f>
        <v>7350.8847196068173</v>
      </c>
      <c r="CR736" s="15">
        <f ca="1">(BK736*DCF!H$28-DCF!H$5*MAX(BK736*DCF!H$28,0)-MAX(BK736-BJ736,0)/Inputs!$B$17)*DCF!H$6</f>
        <v>7587.3660467419295</v>
      </c>
      <c r="CS736" s="15">
        <f ca="1">(BL736*DCF!I$28-DCF!I$5*MAX(BL736*DCF!I$28,0)-MAX(BL736-BK736,0)/Inputs!$B$17)*DCF!I$6</f>
        <v>7835.1027533112447</v>
      </c>
      <c r="CT736" s="15">
        <f ca="1">(BM736*DCF!J$28-DCF!J$5*MAX(BM736*DCF!J$28,0)-MAX(BM736-BL736,0)/Inputs!$B$17)*DCF!J$6</f>
        <v>8460.9674328325746</v>
      </c>
      <c r="CU736" s="15">
        <f ca="1">(BN736*DCF!K$28-DCF!K$5*MAX(BN736*DCF!K$28,0)-MAX(BN736-BM736,0)/Inputs!$B$17)*DCF!K$6</f>
        <v>9997.591901870499</v>
      </c>
      <c r="CV736" s="15">
        <f ca="1">(BO736*DCF!L$28-DCF!L$5*MAX(BO736*DCF!L$28,0)-MAX(BO736-BN736,0)/Inputs!$B$17)*DCF!L$6</f>
        <v>12473.285555056545</v>
      </c>
      <c r="CW736" s="15">
        <f ca="1">(BP736*DCF!M$28-DCF!M$5*MAX(BP736*DCF!M$28,0)-MAX(BP736-BO736,0)/Inputs!$B$17)*DCF!M$6</f>
        <v>15661.780723456524</v>
      </c>
      <c r="CX736" s="15">
        <f ca="1">(BQ736*DCF!C$46-DCF!C$5*MAX(BQ736*DCF!C$46,0)-MAX(BQ736-Inputs!$B$20,0)/Inputs!$B$24)*DCF!C$6</f>
        <v>-2460.2813181817592</v>
      </c>
      <c r="CY736" s="15">
        <f ca="1">(BR736*DCF!D$46-DCF!D$5*MAX(BR736*DCF!D$46,0)-MAX(BR736-BQ736,0)/Inputs!$B$24)*DCF!D$6</f>
        <v>-1540.5246040318455</v>
      </c>
      <c r="CZ736" s="15">
        <f ca="1">(BS736*DCF!E$46-DCF!E$5*MAX(BS736*DCF!E$46,0)-MAX(BS736-BR736,0)/Inputs!$B$24)*DCF!E$6</f>
        <v>-1830.9300296530976</v>
      </c>
      <c r="DA736" s="15">
        <f ca="1">(BT736*DCF!F$46-DCF!F$5*MAX(BT736*DCF!F$46,0)-MAX(BT736-BS736,0)/Inputs!$B$24)*DCF!F$6</f>
        <v>-2483.2398188245274</v>
      </c>
      <c r="DB736" s="15">
        <f ca="1">(BU736*DCF!G$46-DCF!G$5*MAX(BU736*DCF!G$46,0)-MAX(BU736-BT736,0)/Inputs!$B$24)*DCF!G$6</f>
        <v>-2395.7629250488349</v>
      </c>
      <c r="DC736" s="15">
        <f ca="1">(BV736*DCF!H$46-DCF!H$5*MAX(BV736*DCF!H$46,0)-MAX(BV736-BU736,0)/Inputs!$B$24)*DCF!H$6</f>
        <v>-1959.5684963440967</v>
      </c>
      <c r="DD736" s="15">
        <f ca="1">(BW736*DCF!I$46-DCF!I$5*MAX(BW736*DCF!I$46,0)-MAX(BW736-BV736,0)/Inputs!$B$24)*DCF!I$6</f>
        <v>-5058.5689619423747</v>
      </c>
      <c r="DE736" s="15">
        <f ca="1">(BX736*DCF!J$46-DCF!J$5*MAX(BX736*DCF!J$46,0)-MAX(BX736-BW736,0)/Inputs!$B$24)*DCF!J$6</f>
        <v>-2993.4353817322262</v>
      </c>
      <c r="DF736" s="15">
        <f ca="1">(BY736*DCF!K$46-DCF!K$5*MAX(BY736*DCF!K$46,0)-MAX(BY736-BX736,0)/Inputs!$B$24)*DCF!K$6</f>
        <v>-5062.1155746337654</v>
      </c>
      <c r="DG736" s="15">
        <f ca="1">(BZ736*DCF!L$46-DCF!L$5*MAX(BZ736*DCF!L$46,0)-MAX(BZ736-BY736,0)/Inputs!$B$24)*DCF!L$6</f>
        <v>-1078.1319905491232</v>
      </c>
      <c r="DH736" s="15">
        <f ca="1">(CA736*DCF!M$46-DCF!M$5*MAX(CA736*DCF!M$46,0)-MAX(CA736-BZ736,0)/Inputs!$B$24)*DCF!M$6</f>
        <v>-2204.5403567276517</v>
      </c>
      <c r="DI736" s="15">
        <f ca="1">SUM(CB736:CL736)+BE736*DCF!M$10*(1+Inputs!$B$30)*(1-Inputs!$B$33)*(1-Inputs!$B$30/Inputs!$B$31)/(Inputs!$B$29-Inputs!$B$30)*DCF!M$6</f>
        <v>165470.52201662972</v>
      </c>
      <c r="DJ736" s="15">
        <f ca="1">SUM(CM736:CW736)+BP736*DCF!M$28*(1+Inputs!$B$30)*(1-Inputs!$B$33)*(1-Inputs!$B$30/Inputs!$B$31)/(Inputs!$B$29-Inputs!$B$30)*DCF!M$6</f>
        <v>439751.74190016382</v>
      </c>
      <c r="DK736" s="15">
        <f ca="1">SUM(CX736:DH736)+CA736*DCF!M$46*(1+Inputs!$B$30)*(1-Inputs!$B$33)*(1-Inputs!$B$30/Inputs!$B$31)/(Inputs!$B$29-Inputs!$B$30)*DCF!M$6</f>
        <v>425138.76703149005</v>
      </c>
      <c r="DM736" s="15">
        <f ca="1">DI736+DJ736+DK736+Inputs!$B$34+Inputs!$B$36-Inputs!$B$35</f>
        <v>1107212.0309482836</v>
      </c>
    </row>
    <row r="737" spans="1:117" x14ac:dyDescent="0.75">
      <c r="A737" s="11">
        <v>724</v>
      </c>
      <c r="C737" s="24">
        <f t="shared" ca="1" si="432"/>
        <v>-1.1123304724156695</v>
      </c>
      <c r="D737" s="24">
        <f t="shared" ca="1" si="432"/>
        <v>-2.5561522617929038E-2</v>
      </c>
      <c r="E737" s="24">
        <f t="shared" ca="1" si="432"/>
        <v>-0.55330469681290895</v>
      </c>
      <c r="F737" s="24">
        <f t="shared" ca="1" si="432"/>
        <v>-0.68931548110255736</v>
      </c>
      <c r="G737" s="24">
        <f t="shared" ca="1" si="432"/>
        <v>2.0926469453977949</v>
      </c>
      <c r="H737" s="24">
        <f t="shared" ca="1" si="432"/>
        <v>0.95902084901664419</v>
      </c>
      <c r="I737" s="24">
        <f t="shared" ca="1" si="432"/>
        <v>-0.47273040580728148</v>
      </c>
      <c r="J737" s="24">
        <f t="shared" ca="1" si="432"/>
        <v>0.9757537960985817</v>
      </c>
      <c r="K737" s="24">
        <f t="shared" ca="1" si="432"/>
        <v>2.1838778901321581</v>
      </c>
      <c r="L737" s="24">
        <f t="shared" ca="1" si="432"/>
        <v>1.3723703007043586</v>
      </c>
      <c r="M737" s="24">
        <f t="shared" ca="1" si="432"/>
        <v>-1.4278778322898837</v>
      </c>
      <c r="N737" s="24">
        <f ca="1">SQRT(Inputs!$B$38)*C737+SQRT(1-Inputs!$B$38)*_xlfn.NORM.S.INV(RAND())</f>
        <v>-0.28670159594045291</v>
      </c>
      <c r="O737" s="24">
        <f ca="1">SQRT(Inputs!$B$38)*D737+SQRT(1-Inputs!$B$38)*_xlfn.NORM.S.INV(RAND())</f>
        <v>-1.0196268806754702</v>
      </c>
      <c r="P737" s="24">
        <f ca="1">SQRT(Inputs!$B$38)*E737+SQRT(1-Inputs!$B$38)*_xlfn.NORM.S.INV(RAND())</f>
        <v>-0.72131567723301337</v>
      </c>
      <c r="Q737" s="24">
        <f ca="1">SQRT(Inputs!$B$38)*F737+SQRT(1-Inputs!$B$38)*_xlfn.NORM.S.INV(RAND())</f>
        <v>0.74499177951482021</v>
      </c>
      <c r="R737" s="24">
        <f ca="1">SQRT(Inputs!$B$38)*G737+SQRT(1-Inputs!$B$38)*_xlfn.NORM.S.INV(RAND())</f>
        <v>-9.5697478921066725E-2</v>
      </c>
      <c r="S737" s="24">
        <f ca="1">SQRT(Inputs!$B$38)*H737+SQRT(1-Inputs!$B$38)*_xlfn.NORM.S.INV(RAND())</f>
        <v>-0.4510564592997014</v>
      </c>
      <c r="T737" s="24">
        <f ca="1">SQRT(Inputs!$B$38)*I737+SQRT(1-Inputs!$B$38)*_xlfn.NORM.S.INV(RAND())</f>
        <v>1.5311289933218564E-2</v>
      </c>
      <c r="U737" s="24">
        <f ca="1">SQRT(Inputs!$B$38)*J737+SQRT(1-Inputs!$B$38)*_xlfn.NORM.S.INV(RAND())</f>
        <v>0.24949209491958135</v>
      </c>
      <c r="V737" s="24">
        <f ca="1">SQRT(Inputs!$B$38)*K737+SQRT(1-Inputs!$B$38)*_xlfn.NORM.S.INV(RAND())</f>
        <v>0.28602445234329721</v>
      </c>
      <c r="W737" s="24">
        <f ca="1">SQRT(Inputs!$B$38)*L737+SQRT(1-Inputs!$B$38)*_xlfn.NORM.S.INV(RAND())</f>
        <v>0.75608171134318658</v>
      </c>
      <c r="X737" s="24">
        <f ca="1">SQRT(Inputs!$B$38)*M737+SQRT(1-Inputs!$B$38)*_xlfn.NORM.S.INV(RAND())</f>
        <v>-5.44513211224118E-2</v>
      </c>
      <c r="Y737" s="24">
        <f ca="1">SQRT(Inputs!$B$38)*C737+SQRT(1-Inputs!$B$38)*_xlfn.NORM.S.INV(RAND())</f>
        <v>0.74930669787701332</v>
      </c>
      <c r="Z737" s="24">
        <f ca="1">SQRT(Inputs!$B$38)*D737+SQRT(1-Inputs!$B$38)*_xlfn.NORM.S.INV(RAND())</f>
        <v>-0.64885167750609052</v>
      </c>
      <c r="AA737" s="24">
        <f ca="1">SQRT(Inputs!$B$38)*E737+SQRT(1-Inputs!$B$38)*_xlfn.NORM.S.INV(RAND())</f>
        <v>-0.3467413577611248</v>
      </c>
      <c r="AB737" s="24">
        <f ca="1">SQRT(Inputs!$B$38)*F737+SQRT(1-Inputs!$B$38)*_xlfn.NORM.S.INV(RAND())</f>
        <v>-1.6048756087219751</v>
      </c>
      <c r="AC737" s="24">
        <f ca="1">SQRT(Inputs!$B$38)*G737+SQRT(1-Inputs!$B$38)*_xlfn.NORM.S.INV(RAND())</f>
        <v>1.0555716286783583</v>
      </c>
      <c r="AD737" s="24">
        <f ca="1">SQRT(Inputs!$B$38)*H737+SQRT(1-Inputs!$B$38)*_xlfn.NORM.S.INV(RAND())</f>
        <v>1.0208385062358931</v>
      </c>
      <c r="AE737" s="24">
        <f ca="1">SQRT(Inputs!$B$38)*I737+SQRT(1-Inputs!$B$38)*_xlfn.NORM.S.INV(RAND())</f>
        <v>-0.54944588710545617</v>
      </c>
      <c r="AF737" s="24">
        <f ca="1">SQRT(Inputs!$B$38)*J737+SQRT(1-Inputs!$B$38)*_xlfn.NORM.S.INV(RAND())</f>
        <v>0.62463923784736852</v>
      </c>
      <c r="AG737" s="24">
        <f ca="1">SQRT(Inputs!$B$38)*K737+SQRT(1-Inputs!$B$38)*_xlfn.NORM.S.INV(RAND())</f>
        <v>0.48072821545345901</v>
      </c>
      <c r="AH737" s="24">
        <f ca="1">SQRT(Inputs!$B$38)*L737+SQRT(1-Inputs!$B$38)*_xlfn.NORM.S.INV(RAND())</f>
        <v>2.1753409617519259</v>
      </c>
      <c r="AI737" s="24">
        <f ca="1">SQRT(Inputs!$B$38)*M737+SQRT(1-Inputs!$B$38)*_xlfn.NORM.S.INV(RAND())</f>
        <v>-0.52316530716550391</v>
      </c>
      <c r="AJ737" s="24">
        <f ca="1">SQRT(Inputs!$B$38)*C737+SQRT(1-Inputs!$B$38)*_xlfn.NORM.S.INV(RAND())</f>
        <v>-0.60725739659313682</v>
      </c>
      <c r="AK737" s="24">
        <f ca="1">SQRT(Inputs!$B$38)*D737+SQRT(1-Inputs!$B$38)*_xlfn.NORM.S.INV(RAND())</f>
        <v>1.3261895665352454</v>
      </c>
      <c r="AL737" s="24">
        <f ca="1">SQRT(Inputs!$B$38)*E737+SQRT(1-Inputs!$B$38)*_xlfn.NORM.S.INV(RAND())</f>
        <v>-6.3595997126595444E-2</v>
      </c>
      <c r="AM737" s="24">
        <f ca="1">SQRT(Inputs!$B$38)*F737+SQRT(1-Inputs!$B$38)*_xlfn.NORM.S.INV(RAND())</f>
        <v>0.36816731318666601</v>
      </c>
      <c r="AN737" s="24">
        <f ca="1">SQRT(Inputs!$B$38)*G737+SQRT(1-Inputs!$B$38)*_xlfn.NORM.S.INV(RAND())</f>
        <v>0.58759990303932763</v>
      </c>
      <c r="AO737" s="24">
        <f ca="1">SQRT(Inputs!$B$38)*H737+SQRT(1-Inputs!$B$38)*_xlfn.NORM.S.INV(RAND())</f>
        <v>-0.14183837604407046</v>
      </c>
      <c r="AP737" s="24">
        <f ca="1">SQRT(Inputs!$B$38)*I737+SQRT(1-Inputs!$B$38)*_xlfn.NORM.S.INV(RAND())</f>
        <v>-0.77030229631743941</v>
      </c>
      <c r="AQ737" s="24">
        <f ca="1">SQRT(Inputs!$B$38)*J737+SQRT(1-Inputs!$B$38)*_xlfn.NORM.S.INV(RAND())</f>
        <v>0.36900215646878282</v>
      </c>
      <c r="AR737" s="24">
        <f ca="1">SQRT(Inputs!$B$38)*K737+SQRT(1-Inputs!$B$38)*_xlfn.NORM.S.INV(RAND())</f>
        <v>0.63303734046604199</v>
      </c>
      <c r="AS737" s="24">
        <f ca="1">SQRT(Inputs!$B$38)*L737+SQRT(1-Inputs!$B$38)*_xlfn.NORM.S.INV(RAND())</f>
        <v>1.7573343338136671</v>
      </c>
      <c r="AT737" s="24">
        <f ca="1">SQRT(Inputs!$B$38)*M737+SQRT(1-Inputs!$B$38)*_xlfn.NORM.S.INV(RAND())</f>
        <v>-0.46164409466627809</v>
      </c>
      <c r="AU737" s="15">
        <f ca="1">Inputs!$B$6*EXP($B$8-0.5*C$5^2+C$5*N737)</f>
        <v>4737.2076946885727</v>
      </c>
      <c r="AV737" s="15">
        <f t="shared" ca="1" si="401"/>
        <v>4963.5090772115691</v>
      </c>
      <c r="AW737" s="15">
        <f t="shared" ca="1" si="402"/>
        <v>5491.0346075969401</v>
      </c>
      <c r="AX737" s="15">
        <f t="shared" ca="1" si="403"/>
        <v>7357.9300094042392</v>
      </c>
      <c r="AY737" s="15">
        <f t="shared" ca="1" si="404"/>
        <v>8892.2019543573915</v>
      </c>
      <c r="AZ737" s="15">
        <f t="shared" ca="1" si="405"/>
        <v>10348.417144744273</v>
      </c>
      <c r="BA737" s="15">
        <f t="shared" ca="1" si="406"/>
        <v>12684.126263016538</v>
      </c>
      <c r="BB737" s="15">
        <f t="shared" ca="1" si="407"/>
        <v>15922.304757786793</v>
      </c>
      <c r="BC737" s="15">
        <f t="shared" ca="1" si="408"/>
        <v>20046.687479042856</v>
      </c>
      <c r="BD737" s="15">
        <f t="shared" ca="1" si="409"/>
        <v>26358.762011155304</v>
      </c>
      <c r="BE737" s="15">
        <f t="shared" ca="1" si="410"/>
        <v>32139.492677960709</v>
      </c>
      <c r="BF737" s="15">
        <f ca="1">Inputs!$B$13*EXP($B$9-0.5*C$6^2+C$6*Y737)</f>
        <v>16046.042956548519</v>
      </c>
      <c r="BG737" s="15">
        <f t="shared" ca="1" si="411"/>
        <v>17395.267299358147</v>
      </c>
      <c r="BH737" s="15">
        <f t="shared" ca="1" si="412"/>
        <v>20066.000991173485</v>
      </c>
      <c r="BI737" s="15">
        <f t="shared" ca="1" si="413"/>
        <v>19187.371857228642</v>
      </c>
      <c r="BJ737" s="15">
        <f t="shared" ca="1" si="414"/>
        <v>27388.192400777545</v>
      </c>
      <c r="BK737" s="15">
        <f t="shared" ca="1" si="415"/>
        <v>38625.685657159702</v>
      </c>
      <c r="BL737" s="15">
        <f t="shared" ca="1" si="416"/>
        <v>44186.069564471516</v>
      </c>
      <c r="BM737" s="15">
        <f t="shared" ca="1" si="417"/>
        <v>58696.694826787949</v>
      </c>
      <c r="BN737" s="15">
        <f t="shared" ca="1" si="418"/>
        <v>76470.43959359538</v>
      </c>
      <c r="BO737" s="15">
        <f t="shared" ca="1" si="419"/>
        <v>121158.93229180299</v>
      </c>
      <c r="BP737" s="15">
        <f t="shared" ca="1" si="420"/>
        <v>140541.81719781496</v>
      </c>
      <c r="BQ737" s="15">
        <f ca="1">Inputs!$B$20*EXP($B$10-0.5*C$7^2+C$7*AJ737)</f>
        <v>3458.3435124366902</v>
      </c>
      <c r="BR737" s="15">
        <f t="shared" ca="1" si="421"/>
        <v>7150.2157933155559</v>
      </c>
      <c r="BS737" s="15">
        <f t="shared" ca="1" si="422"/>
        <v>9614.2356150620253</v>
      </c>
      <c r="BT737" s="15">
        <f t="shared" ca="1" si="423"/>
        <v>14600.094204453044</v>
      </c>
      <c r="BU737" s="15">
        <f t="shared" ca="1" si="424"/>
        <v>23325.444217363289</v>
      </c>
      <c r="BV737" s="15">
        <f t="shared" ca="1" si="425"/>
        <v>31431.769274379552</v>
      </c>
      <c r="BW737" s="15">
        <f t="shared" ca="1" si="426"/>
        <v>37262.877701780817</v>
      </c>
      <c r="BX737" s="15">
        <f t="shared" ca="1" si="427"/>
        <v>56119.766437483748</v>
      </c>
      <c r="BY737" s="15">
        <f t="shared" ca="1" si="428"/>
        <v>88757.795609469671</v>
      </c>
      <c r="BZ737" s="15">
        <f t="shared" ca="1" si="429"/>
        <v>172032.14707091617</v>
      </c>
      <c r="CA737" s="15">
        <f t="shared" ca="1" si="430"/>
        <v>222620.40601538678</v>
      </c>
      <c r="CB737" s="15">
        <f ca="1">(AU737*DCF!C$10-DCF!C$5*MAX(AU737*DCF!C$10,0)-MAX(AU737-Inputs!$B$6,0)/Inputs!$B$10)*DCF!C$6</f>
        <v>1044.6788199033931</v>
      </c>
      <c r="CC737" s="15">
        <f ca="1">(AV737*DCF!D$10-DCF!D$5*MAX(AV737*DCF!D$10,0)-MAX(AV737-AU737,0)/Inputs!$B$10)*DCF!D$6</f>
        <v>1154.6440414998056</v>
      </c>
      <c r="CD737" s="15">
        <f ca="1">(AW737*DCF!E$10-DCF!E$5*MAX(AW737*DCF!E$10,0)-MAX(AW737-AV737,0)/Inputs!$B$10)*DCF!E$6</f>
        <v>1148.9718858199985</v>
      </c>
      <c r="CE737" s="15">
        <f ca="1">(AX737*DCF!F$10-DCF!F$5*MAX(AX737*DCF!F$10,0)-MAX(AX737-AW737,0)/Inputs!$B$10)*DCF!F$6</f>
        <v>1217.7697474926058</v>
      </c>
      <c r="CF737" s="15">
        <f ca="1">(AY737*DCF!G$10-DCF!G$5*MAX(AY737*DCF!G$10,0)-MAX(AY737-AX737,0)/Inputs!$B$10)*DCF!G$6</f>
        <v>1537.2343611985495</v>
      </c>
      <c r="CG737" s="15">
        <f ca="1">(AZ737*DCF!H$10-DCF!H$5*MAX(AZ737*DCF!H$10,0)-MAX(AZ737-AY737,0)/Inputs!$B$10)*DCF!H$6</f>
        <v>1750.5754982224212</v>
      </c>
      <c r="CH737" s="15">
        <f ca="1">(BA737*DCF!I$10-DCF!I$5*MAX(BA737*DCF!I$10,0)-MAX(BA737-AZ737,0)/Inputs!$B$10)*DCF!I$6</f>
        <v>1933.7890186696927</v>
      </c>
      <c r="CI737" s="15">
        <f ca="1">(BB737*DCF!J$10-DCF!J$5*MAX(BB737*DCF!J$10,0)-MAX(BB737-BA737,0)/Inputs!$B$10)*DCF!J$6</f>
        <v>2241.6118513636616</v>
      </c>
      <c r="CJ737" s="15">
        <f ca="1">(BC737*DCF!K$10-DCF!K$5*MAX(BC737*DCF!K$10,0)-MAX(BC737-BB737,0)/Inputs!$B$10)*DCF!K$6</f>
        <v>2649.8439361377718</v>
      </c>
      <c r="CK737" s="15">
        <f ca="1">(BD737*DCF!L$10-DCF!L$5*MAX(BD737*DCF!L$10,0)-MAX(BD737-BC737,0)/Inputs!$B$10)*DCF!L$6</f>
        <v>3159.1491102401651</v>
      </c>
      <c r="CL737" s="15">
        <f ca="1">(BE737*DCF!M$10-DCF!M$5*MAX(BE737*DCF!M$10,0)-MAX(BE737-BD737,0)/Inputs!$B$10)*DCF!M$6</f>
        <v>3844.7280658340437</v>
      </c>
      <c r="CM737" s="15">
        <f ca="1">(BF737*DCF!C$28-DCF!C$5*MAX(BF737*DCF!C$28,0)-MAX(BF737-Inputs!$B$13,0)/Inputs!$B$17)*DCF!C$6</f>
        <v>3821.155633404725</v>
      </c>
      <c r="CN737" s="15">
        <f ca="1">(BG737*DCF!D$28-DCF!D$5*MAX(BG737*DCF!D$28,0)-MAX(BG737-BF737,0)/Inputs!$B$17)*DCF!D$6</f>
        <v>4835.4560070584321</v>
      </c>
      <c r="CO737" s="15">
        <f ca="1">(BH737*DCF!E$28-DCF!E$5*MAX(BH737*DCF!E$28,0)-MAX(BH737-BG737,0)/Inputs!$B$17)*DCF!E$6</f>
        <v>5156.683936223094</v>
      </c>
      <c r="CP737" s="15">
        <f ca="1">(BI737*DCF!F$28-DCF!F$5*MAX(BI737*DCF!F$28,0)-MAX(BI737-BH737,0)/Inputs!$B$17)*DCF!F$6</f>
        <v>5208.8660473141563</v>
      </c>
      <c r="CQ737" s="15">
        <f ca="1">(BJ737*DCF!G$28-DCF!G$5*MAX(BJ737*DCF!G$28,0)-MAX(BJ737-BI737,0)/Inputs!$B$17)*DCF!G$6</f>
        <v>5726.7773107886878</v>
      </c>
      <c r="CR737" s="15">
        <f ca="1">(BK737*DCF!H$28-DCF!H$5*MAX(BK737*DCF!H$28,0)-MAX(BK737-BJ737,0)/Inputs!$B$17)*DCF!H$6</f>
        <v>7806.5671216278479</v>
      </c>
      <c r="CS737" s="15">
        <f ca="1">(BL737*DCF!I$28-DCF!I$5*MAX(BL737*DCF!I$28,0)-MAX(BL737-BK737,0)/Inputs!$B$17)*DCF!I$6</f>
        <v>9592.4028988515656</v>
      </c>
      <c r="CT737" s="15">
        <f ca="1">(BM737*DCF!J$28-DCF!J$5*MAX(BM737*DCF!J$28,0)-MAX(BM737-BL737,0)/Inputs!$B$17)*DCF!J$6</f>
        <v>11170.245361172405</v>
      </c>
      <c r="CU737" s="15">
        <f ca="1">(BN737*DCF!K$28-DCF!K$5*MAX(BN737*DCF!K$28,0)-MAX(BN737-BM737,0)/Inputs!$B$17)*DCF!K$6</f>
        <v>13972.227673495832</v>
      </c>
      <c r="CV737" s="15">
        <f ca="1">(BO737*DCF!L$28-DCF!L$5*MAX(BO737*DCF!L$28,0)-MAX(BO737-BN737,0)/Inputs!$B$17)*DCF!L$6</f>
        <v>19117.172636667765</v>
      </c>
      <c r="CW737" s="15">
        <f ca="1">(BP737*DCF!M$28-DCF!M$5*MAX(BP737*DCF!M$28,0)-MAX(BP737-BO737,0)/Inputs!$B$17)*DCF!M$6</f>
        <v>24416.968123299648</v>
      </c>
      <c r="CX737" s="15">
        <f ca="1">(BQ737*DCF!C$46-DCF!C$5*MAX(BQ737*DCF!C$46,0)-MAX(BQ737-Inputs!$B$20,0)/Inputs!$B$24)*DCF!C$6</f>
        <v>-917.5590155450509</v>
      </c>
      <c r="CY737" s="15">
        <f ca="1">(BR737*DCF!D$46-DCF!D$5*MAX(BR737*DCF!D$46,0)-MAX(BR737-BQ737,0)/Inputs!$B$24)*DCF!D$6</f>
        <v>-2795.6663476599001</v>
      </c>
      <c r="CZ737" s="15">
        <f ca="1">(BS737*DCF!E$46-DCF!E$5*MAX(BS737*DCF!E$46,0)-MAX(BS737-BR737,0)/Inputs!$B$24)*DCF!E$6</f>
        <v>-2108.1488814608756</v>
      </c>
      <c r="DA737" s="15">
        <f ca="1">(BT737*DCF!F$46-DCF!F$5*MAX(BT737*DCF!F$46,0)-MAX(BT737-BS737,0)/Inputs!$B$24)*DCF!F$6</f>
        <v>-2878.7798962160173</v>
      </c>
      <c r="DB737" s="15">
        <f ca="1">(BU737*DCF!G$46-DCF!G$5*MAX(BU737*DCF!G$46,0)-MAX(BU737-BT737,0)/Inputs!$B$24)*DCF!G$6</f>
        <v>-3719.6572104977777</v>
      </c>
      <c r="DC737" s="15">
        <f ca="1">(BV737*DCF!H$46-DCF!H$5*MAX(BV737*DCF!H$46,0)-MAX(BV737-BU737,0)/Inputs!$B$24)*DCF!H$6</f>
        <v>-2518.9908431901235</v>
      </c>
      <c r="DD737" s="15">
        <f ca="1">(BW737*DCF!I$46-DCF!I$5*MAX(BW737*DCF!I$46,0)-MAX(BW737-BV737,0)/Inputs!$B$24)*DCF!I$6</f>
        <v>-813.28504732859392</v>
      </c>
      <c r="DE737" s="15">
        <f ca="1">(BX737*DCF!J$46-DCF!J$5*MAX(BX737*DCF!J$46,0)-MAX(BX737-BW737,0)/Inputs!$B$24)*DCF!J$6</f>
        <v>-2646.4698480389752</v>
      </c>
      <c r="DF737" s="15">
        <f ca="1">(BY737*DCF!K$46-DCF!K$5*MAX(BY737*DCF!K$46,0)-MAX(BY737-BX737,0)/Inputs!$B$24)*DCF!K$6</f>
        <v>-2925.306512787849</v>
      </c>
      <c r="DG737" s="15">
        <f ca="1">(BZ737*DCF!L$46-DCF!L$5*MAX(BZ737*DCF!L$46,0)-MAX(BZ737-BY737,0)/Inputs!$B$24)*DCF!L$6</f>
        <v>-6953.4755159354718</v>
      </c>
      <c r="DH737" s="15">
        <f ca="1">(CA737*DCF!M$46-DCF!M$5*MAX(CA737*DCF!M$46,0)-MAX(CA737-BZ737,0)/Inputs!$B$24)*DCF!M$6</f>
        <v>6876.7768205010889</v>
      </c>
      <c r="DI737" s="15">
        <f ca="1">SUM(CB737:CL737)+BE737*DCF!M$10*(1+Inputs!$B$30)*(1-Inputs!$B$33)*(1-Inputs!$B$30/Inputs!$B$31)/(Inputs!$B$29-Inputs!$B$30)*DCF!M$6</f>
        <v>111127.62945993926</v>
      </c>
      <c r="DJ737" s="15">
        <f ca="1">SUM(CM737:CW737)+BP737*DCF!M$28*(1+Inputs!$B$30)*(1-Inputs!$B$33)*(1-Inputs!$B$30/Inputs!$B$31)/(Inputs!$B$29-Inputs!$B$30)*DCF!M$6</f>
        <v>632330.83706277516</v>
      </c>
      <c r="DK737" s="15">
        <f ca="1">SUM(CX737:DH737)+CA737*DCF!M$46*(1+Inputs!$B$30)*(1-Inputs!$B$33)*(1-Inputs!$B$30/Inputs!$B$31)/(Inputs!$B$29-Inputs!$B$30)*DCF!M$6</f>
        <v>322796.95647457906</v>
      </c>
      <c r="DM737" s="15">
        <f ca="1">DI737+DJ737+DK737+Inputs!$B$34+Inputs!$B$36-Inputs!$B$35</f>
        <v>1143106.4229972935</v>
      </c>
    </row>
    <row r="738" spans="1:117" x14ac:dyDescent="0.75">
      <c r="A738" s="11">
        <v>725</v>
      </c>
      <c r="C738" s="24">
        <f t="shared" ca="1" si="432"/>
        <v>0.49167353044819695</v>
      </c>
      <c r="D738" s="24">
        <f t="shared" ca="1" si="432"/>
        <v>-0.98061781669117531</v>
      </c>
      <c r="E738" s="24">
        <f t="shared" ca="1" si="432"/>
        <v>1.5808797926483383E-2</v>
      </c>
      <c r="F738" s="24">
        <f t="shared" ca="1" si="432"/>
        <v>1.2892102283568831</v>
      </c>
      <c r="G738" s="24">
        <f t="shared" ca="1" si="432"/>
        <v>-0.31564228262975297</v>
      </c>
      <c r="H738" s="24">
        <f t="shared" ca="1" si="432"/>
        <v>-1.2430598776997768</v>
      </c>
      <c r="I738" s="24">
        <f t="shared" ca="1" si="432"/>
        <v>-0.62845774057127368</v>
      </c>
      <c r="J738" s="24">
        <f t="shared" ca="1" si="432"/>
        <v>-2.7375251320301983E-2</v>
      </c>
      <c r="K738" s="24">
        <f t="shared" ca="1" si="432"/>
        <v>-1.2360845822185964</v>
      </c>
      <c r="L738" s="24">
        <f t="shared" ca="1" si="432"/>
        <v>-1.2736558906443074</v>
      </c>
      <c r="M738" s="24">
        <f t="shared" ca="1" si="432"/>
        <v>-2.1520262741009977</v>
      </c>
      <c r="N738" s="24">
        <f ca="1">SQRT(Inputs!$B$38)*C738+SQRT(1-Inputs!$B$38)*_xlfn.NORM.S.INV(RAND())</f>
        <v>-1.0440421514351297</v>
      </c>
      <c r="O738" s="24">
        <f ca="1">SQRT(Inputs!$B$38)*D738+SQRT(1-Inputs!$B$38)*_xlfn.NORM.S.INV(RAND())</f>
        <v>1.2334789545192439</v>
      </c>
      <c r="P738" s="24">
        <f ca="1">SQRT(Inputs!$B$38)*E738+SQRT(1-Inputs!$B$38)*_xlfn.NORM.S.INV(RAND())</f>
        <v>1.946703428161545</v>
      </c>
      <c r="Q738" s="24">
        <f ca="1">SQRT(Inputs!$B$38)*F738+SQRT(1-Inputs!$B$38)*_xlfn.NORM.S.INV(RAND())</f>
        <v>1.5839567654158104</v>
      </c>
      <c r="R738" s="24">
        <f ca="1">SQRT(Inputs!$B$38)*G738+SQRT(1-Inputs!$B$38)*_xlfn.NORM.S.INV(RAND())</f>
        <v>-1.24500280099918</v>
      </c>
      <c r="S738" s="24">
        <f ca="1">SQRT(Inputs!$B$38)*H738+SQRT(1-Inputs!$B$38)*_xlfn.NORM.S.INV(RAND())</f>
        <v>-1.850893658723813</v>
      </c>
      <c r="T738" s="24">
        <f ca="1">SQRT(Inputs!$B$38)*I738+SQRT(1-Inputs!$B$38)*_xlfn.NORM.S.INV(RAND())</f>
        <v>0.43080669919730619</v>
      </c>
      <c r="U738" s="24">
        <f ca="1">SQRT(Inputs!$B$38)*J738+SQRT(1-Inputs!$B$38)*_xlfn.NORM.S.INV(RAND())</f>
        <v>0.44685121898883107</v>
      </c>
      <c r="V738" s="24">
        <f ca="1">SQRT(Inputs!$B$38)*K738+SQRT(1-Inputs!$B$38)*_xlfn.NORM.S.INV(RAND())</f>
        <v>-0.94232760573613206</v>
      </c>
      <c r="W738" s="24">
        <f ca="1">SQRT(Inputs!$B$38)*L738+SQRT(1-Inputs!$B$38)*_xlfn.NORM.S.INV(RAND())</f>
        <v>1.6896196883366903</v>
      </c>
      <c r="X738" s="24">
        <f ca="1">SQRT(Inputs!$B$38)*M738+SQRT(1-Inputs!$B$38)*_xlfn.NORM.S.INV(RAND())</f>
        <v>-1.1387277147692529</v>
      </c>
      <c r="Y738" s="24">
        <f ca="1">SQRT(Inputs!$B$38)*C738+SQRT(1-Inputs!$B$38)*_xlfn.NORM.S.INV(RAND())</f>
        <v>1.0810628593529514</v>
      </c>
      <c r="Z738" s="24">
        <f ca="1">SQRT(Inputs!$B$38)*D738+SQRT(1-Inputs!$B$38)*_xlfn.NORM.S.INV(RAND())</f>
        <v>-0.73761441693992147</v>
      </c>
      <c r="AA738" s="24">
        <f ca="1">SQRT(Inputs!$B$38)*E738+SQRT(1-Inputs!$B$38)*_xlfn.NORM.S.INV(RAND())</f>
        <v>-0.10643438370623905</v>
      </c>
      <c r="AB738" s="24">
        <f ca="1">SQRT(Inputs!$B$38)*F738+SQRT(1-Inputs!$B$38)*_xlfn.NORM.S.INV(RAND())</f>
        <v>1.3350922664570954</v>
      </c>
      <c r="AC738" s="24">
        <f ca="1">SQRT(Inputs!$B$38)*G738+SQRT(1-Inputs!$B$38)*_xlfn.NORM.S.INV(RAND())</f>
        <v>0.41029667690913546</v>
      </c>
      <c r="AD738" s="24">
        <f ca="1">SQRT(Inputs!$B$38)*H738+SQRT(1-Inputs!$B$38)*_xlfn.NORM.S.INV(RAND())</f>
        <v>-2.2161315977381069</v>
      </c>
      <c r="AE738" s="24">
        <f ca="1">SQRT(Inputs!$B$38)*I738+SQRT(1-Inputs!$B$38)*_xlfn.NORM.S.INV(RAND())</f>
        <v>-0.28556341035650712</v>
      </c>
      <c r="AF738" s="24">
        <f ca="1">SQRT(Inputs!$B$38)*J738+SQRT(1-Inputs!$B$38)*_xlfn.NORM.S.INV(RAND())</f>
        <v>0.52637551674163119</v>
      </c>
      <c r="AG738" s="24">
        <f ca="1">SQRT(Inputs!$B$38)*K738+SQRT(1-Inputs!$B$38)*_xlfn.NORM.S.INV(RAND())</f>
        <v>3.9310986294134431E-2</v>
      </c>
      <c r="AH738" s="24">
        <f ca="1">SQRT(Inputs!$B$38)*L738+SQRT(1-Inputs!$B$38)*_xlfn.NORM.S.INV(RAND())</f>
        <v>-0.7578004917804243</v>
      </c>
      <c r="AI738" s="24">
        <f ca="1">SQRT(Inputs!$B$38)*M738+SQRT(1-Inputs!$B$38)*_xlfn.NORM.S.INV(RAND())</f>
        <v>-1.3154328483450601</v>
      </c>
      <c r="AJ738" s="24">
        <f ca="1">SQRT(Inputs!$B$38)*C738+SQRT(1-Inputs!$B$38)*_xlfn.NORM.S.INV(RAND())</f>
        <v>-0.74618295258557499</v>
      </c>
      <c r="AK738" s="24">
        <f ca="1">SQRT(Inputs!$B$38)*D738+SQRT(1-Inputs!$B$38)*_xlfn.NORM.S.INV(RAND())</f>
        <v>-1.5709783271645668</v>
      </c>
      <c r="AL738" s="24">
        <f ca="1">SQRT(Inputs!$B$38)*E738+SQRT(1-Inputs!$B$38)*_xlfn.NORM.S.INV(RAND())</f>
        <v>-0.73635658980509466</v>
      </c>
      <c r="AM738" s="24">
        <f ca="1">SQRT(Inputs!$B$38)*F738+SQRT(1-Inputs!$B$38)*_xlfn.NORM.S.INV(RAND())</f>
        <v>1.0072257442046664</v>
      </c>
      <c r="AN738" s="24">
        <f ca="1">SQRT(Inputs!$B$38)*G738+SQRT(1-Inputs!$B$38)*_xlfn.NORM.S.INV(RAND())</f>
        <v>-0.74434211381099935</v>
      </c>
      <c r="AO738" s="24">
        <f ca="1">SQRT(Inputs!$B$38)*H738+SQRT(1-Inputs!$B$38)*_xlfn.NORM.S.INV(RAND())</f>
        <v>-0.79595651093734987</v>
      </c>
      <c r="AP738" s="24">
        <f ca="1">SQRT(Inputs!$B$38)*I738+SQRT(1-Inputs!$B$38)*_xlfn.NORM.S.INV(RAND())</f>
        <v>1.5388481366113815E-2</v>
      </c>
      <c r="AQ738" s="24">
        <f ca="1">SQRT(Inputs!$B$38)*J738+SQRT(1-Inputs!$B$38)*_xlfn.NORM.S.INV(RAND())</f>
        <v>-1.2424954590384232</v>
      </c>
      <c r="AR738" s="24">
        <f ca="1">SQRT(Inputs!$B$38)*K738+SQRT(1-Inputs!$B$38)*_xlfn.NORM.S.INV(RAND())</f>
        <v>7.8328789750294003E-2</v>
      </c>
      <c r="AS738" s="24">
        <f ca="1">SQRT(Inputs!$B$38)*L738+SQRT(1-Inputs!$B$38)*_xlfn.NORM.S.INV(RAND())</f>
        <v>-0.42665328384526291</v>
      </c>
      <c r="AT738" s="24">
        <f ca="1">SQRT(Inputs!$B$38)*M738+SQRT(1-Inputs!$B$38)*_xlfn.NORM.S.INV(RAND())</f>
        <v>-3.2021504408618799</v>
      </c>
      <c r="AU738" s="15">
        <f ca="1">Inputs!$B$6*EXP($B$8-0.5*C$5^2+C$5*N738)</f>
        <v>4190.6456846167703</v>
      </c>
      <c r="AV738" s="15">
        <f t="shared" ca="1" si="401"/>
        <v>6115.3291148466105</v>
      </c>
      <c r="AW738" s="15">
        <f t="shared" ca="1" si="402"/>
        <v>9695.5579285284875</v>
      </c>
      <c r="AX738" s="15">
        <f t="shared" ca="1" si="403"/>
        <v>14427.615518014052</v>
      </c>
      <c r="AY738" s="15">
        <f t="shared" ca="1" si="404"/>
        <v>15245.969483170255</v>
      </c>
      <c r="AZ738" s="15">
        <f t="shared" ca="1" si="405"/>
        <v>15208.04823936207</v>
      </c>
      <c r="BA738" s="15">
        <f t="shared" ca="1" si="406"/>
        <v>19469.091106183783</v>
      </c>
      <c r="BB738" s="15">
        <f t="shared" ca="1" si="407"/>
        <v>24927.487455348866</v>
      </c>
      <c r="BC738" s="15">
        <f t="shared" ca="1" si="408"/>
        <v>27875.311561354683</v>
      </c>
      <c r="BD738" s="15">
        <f t="shared" ca="1" si="409"/>
        <v>39996.634952475382</v>
      </c>
      <c r="BE738" s="15">
        <f t="shared" ca="1" si="410"/>
        <v>44182.285118555956</v>
      </c>
      <c r="BF738" s="15">
        <f ca="1">Inputs!$B$13*EXP($B$9-0.5*C$6^2+C$6*Y738)</f>
        <v>17136.868020163762</v>
      </c>
      <c r="BG738" s="15">
        <f t="shared" ca="1" si="411"/>
        <v>18282.637894001895</v>
      </c>
      <c r="BH738" s="15">
        <f t="shared" ca="1" si="412"/>
        <v>21947.14942929976</v>
      </c>
      <c r="BI738" s="15">
        <f t="shared" ca="1" si="413"/>
        <v>32995.824904648587</v>
      </c>
      <c r="BJ738" s="15">
        <f t="shared" ca="1" si="414"/>
        <v>42915.247096602565</v>
      </c>
      <c r="BK738" s="15">
        <f t="shared" ca="1" si="415"/>
        <v>38952.418542315485</v>
      </c>
      <c r="BL738" s="15">
        <f t="shared" ca="1" si="416"/>
        <v>46110.002948799483</v>
      </c>
      <c r="BM738" s="15">
        <f t="shared" ca="1" si="417"/>
        <v>60509.277086928691</v>
      </c>
      <c r="BN738" s="15">
        <f t="shared" ca="1" si="418"/>
        <v>74770.237688306195</v>
      </c>
      <c r="BO738" s="15">
        <f t="shared" ca="1" si="419"/>
        <v>84239.992869110603</v>
      </c>
      <c r="BP738" s="15">
        <f t="shared" ca="1" si="420"/>
        <v>89327.611695931686</v>
      </c>
      <c r="BQ738" s="15">
        <f ca="1">Inputs!$B$20*EXP($B$10-0.5*C$7^2+C$7*AJ738)</f>
        <v>3292.0656705111214</v>
      </c>
      <c r="BR738" s="15">
        <f t="shared" ca="1" si="421"/>
        <v>2712.268675858887</v>
      </c>
      <c r="BS738" s="15">
        <f t="shared" ca="1" si="422"/>
        <v>3006.1764073243503</v>
      </c>
      <c r="BT738" s="15">
        <f t="shared" ca="1" si="423"/>
        <v>5398.3735266059412</v>
      </c>
      <c r="BU738" s="15">
        <f t="shared" ca="1" si="424"/>
        <v>6248.395406811399</v>
      </c>
      <c r="BV738" s="15">
        <f t="shared" ca="1" si="425"/>
        <v>7266.1543556639508</v>
      </c>
      <c r="BW738" s="15">
        <f t="shared" ca="1" si="426"/>
        <v>10172.58632843265</v>
      </c>
      <c r="BX738" s="15">
        <f t="shared" ca="1" si="427"/>
        <v>11090.882826612669</v>
      </c>
      <c r="BY738" s="15">
        <f t="shared" ca="1" si="428"/>
        <v>15774.853373502019</v>
      </c>
      <c r="BZ738" s="15">
        <f t="shared" ca="1" si="429"/>
        <v>20464.59712575698</v>
      </c>
      <c r="CA738" s="15">
        <f t="shared" ca="1" si="430"/>
        <v>16272.767857648136</v>
      </c>
      <c r="CB738" s="15">
        <f ca="1">(AU738*DCF!C$10-DCF!C$5*MAX(AU738*DCF!C$10,0)-MAX(AU738-Inputs!$B$6,0)/Inputs!$B$10)*DCF!C$6</f>
        <v>1048.5759044548674</v>
      </c>
      <c r="CC738" s="15">
        <f ca="1">(AV738*DCF!D$10-DCF!D$5*MAX(AV738*DCF!D$10,0)-MAX(AV738-AU738,0)/Inputs!$B$10)*DCF!D$6</f>
        <v>1021.2863598312844</v>
      </c>
      <c r="CD738" s="15">
        <f ca="1">(AW738*DCF!E$10-DCF!E$5*MAX(AW738*DCF!E$10,0)-MAX(AW738-AV738,0)/Inputs!$B$10)*DCF!E$6</f>
        <v>1432.1341932829787</v>
      </c>
      <c r="CE738" s="15">
        <f ca="1">(AX738*DCF!F$10-DCF!F$5*MAX(AX738*DCF!F$10,0)-MAX(AX738-AW738,0)/Inputs!$B$10)*DCF!F$6</f>
        <v>2164.9016116287717</v>
      </c>
      <c r="CF738" s="15">
        <f ca="1">(AY738*DCF!G$10-DCF!G$5*MAX(AY738*DCF!G$10,0)-MAX(AY738-AX738,0)/Inputs!$B$10)*DCF!G$6</f>
        <v>2983.9754678956524</v>
      </c>
      <c r="CG738" s="15">
        <f ca="1">(AZ738*DCF!H$10-DCF!H$5*MAX(AZ738*DCF!H$10,0)-MAX(AZ738-AY738,0)/Inputs!$B$10)*DCF!H$6</f>
        <v>2952.6534741304999</v>
      </c>
      <c r="CH738" s="15">
        <f ca="1">(BA738*DCF!I$10-DCF!I$5*MAX(BA738*DCF!I$10,0)-MAX(BA738-AZ738,0)/Inputs!$B$10)*DCF!I$6</f>
        <v>2857.3323868860753</v>
      </c>
      <c r="CI738" s="15">
        <f ca="1">(BB738*DCF!J$10-DCF!J$5*MAX(BB738*DCF!J$10,0)-MAX(BB738-BA738,0)/Inputs!$B$10)*DCF!J$6</f>
        <v>3450.4846676300053</v>
      </c>
      <c r="CJ738" s="15">
        <f ca="1">(BC738*DCF!K$10-DCF!K$5*MAX(BC738*DCF!K$10,0)-MAX(BC738-BB738,0)/Inputs!$B$10)*DCF!K$6</f>
        <v>4074.8269805871787</v>
      </c>
      <c r="CK738" s="15">
        <f ca="1">(BD738*DCF!L$10-DCF!L$5*MAX(BD738*DCF!L$10,0)-MAX(BD738-BC738,0)/Inputs!$B$10)*DCF!L$6</f>
        <v>4464.7697497272975</v>
      </c>
      <c r="CL738" s="15">
        <f ca="1">(BE738*DCF!M$10-DCF!M$5*MAX(BE738*DCF!M$10,0)-MAX(BE738-BD738,0)/Inputs!$B$10)*DCF!M$6</f>
        <v>5734.6712503384724</v>
      </c>
      <c r="CM738" s="15">
        <f ca="1">(BF738*DCF!C$28-DCF!C$5*MAX(BF738*DCF!C$28,0)-MAX(BF738-Inputs!$B$13,0)/Inputs!$B$17)*DCF!C$6</f>
        <v>3902.1456415635103</v>
      </c>
      <c r="CN738" s="15">
        <f ca="1">(BG738*DCF!D$28-DCF!D$5*MAX(BG738*DCF!D$28,0)-MAX(BG738-BF738,0)/Inputs!$B$17)*DCF!D$6</f>
        <v>5140.2132798705015</v>
      </c>
      <c r="CO738" s="15">
        <f ca="1">(BH738*DCF!E$28-DCF!E$5*MAX(BH738*DCF!E$28,0)-MAX(BH738-BG738,0)/Inputs!$B$17)*DCF!E$6</f>
        <v>5493.5987366489735</v>
      </c>
      <c r="CP738" s="15">
        <f ca="1">(BI738*DCF!F$28-DCF!F$5*MAX(BI738*DCF!F$28,0)-MAX(BI738-BH738,0)/Inputs!$B$17)*DCF!F$6</f>
        <v>6945.911315200904</v>
      </c>
      <c r="CQ738" s="15">
        <f ca="1">(BJ738*DCF!G$28-DCF!G$5*MAX(BJ738*DCF!G$28,0)-MAX(BJ738-BI738,0)/Inputs!$B$17)*DCF!G$6</f>
        <v>9466.3376354945322</v>
      </c>
      <c r="CR738" s="15">
        <f ca="1">(BK738*DCF!H$28-DCF!H$5*MAX(BK738*DCF!H$28,0)-MAX(BK738-BJ738,0)/Inputs!$B$17)*DCF!H$6</f>
        <v>9633.3628569605917</v>
      </c>
      <c r="CS738" s="15">
        <f ca="1">(BL738*DCF!I$28-DCF!I$5*MAX(BL738*DCF!I$28,0)-MAX(BL738-BK738,0)/Inputs!$B$17)*DCF!I$6</f>
        <v>9815.5744399795803</v>
      </c>
      <c r="CT738" s="15">
        <f ca="1">(BM738*DCF!J$28-DCF!J$5*MAX(BM738*DCF!J$28,0)-MAX(BM738-BL738,0)/Inputs!$B$17)*DCF!J$6</f>
        <v>11589.365928734414</v>
      </c>
      <c r="CU738" s="15">
        <f ca="1">(BN738*DCF!K$28-DCF!K$5*MAX(BN738*DCF!K$28,0)-MAX(BN738-BM738,0)/Inputs!$B$17)*DCF!K$6</f>
        <v>14043.44280855519</v>
      </c>
      <c r="CV738" s="15">
        <f ca="1">(BO738*DCF!L$28-DCF!L$5*MAX(BO738*DCF!L$28,0)-MAX(BO738-BN738,0)/Inputs!$B$17)*DCF!L$6</f>
        <v>15736.12817479789</v>
      </c>
      <c r="CW738" s="15">
        <f ca="1">(BP738*DCF!M$28-DCF!M$5*MAX(BP738*DCF!M$28,0)-MAX(BP738-BO738,0)/Inputs!$B$17)*DCF!M$6</f>
        <v>16275.242711144912</v>
      </c>
      <c r="CX738" s="15">
        <f ca="1">(BQ738*DCF!C$46-DCF!C$5*MAX(BQ738*DCF!C$46,0)-MAX(BQ738-Inputs!$B$20,0)/Inputs!$B$24)*DCF!C$6</f>
        <v>-802.35496802156217</v>
      </c>
      <c r="CY738" s="15">
        <f ca="1">(BR738*DCF!D$46-DCF!D$5*MAX(BR738*DCF!D$46,0)-MAX(BR738-BQ738,0)/Inputs!$B$24)*DCF!D$6</f>
        <v>-462.92101204595673</v>
      </c>
      <c r="CZ738" s="15">
        <f ca="1">(BS738*DCF!E$46-DCF!E$5*MAX(BS738*DCF!E$46,0)-MAX(BS738-BR738,0)/Inputs!$B$24)*DCF!E$6</f>
        <v>-471.33593090374103</v>
      </c>
      <c r="DA738" s="15">
        <f ca="1">(BT738*DCF!F$46-DCF!F$5*MAX(BT738*DCF!F$46,0)-MAX(BT738-BS738,0)/Inputs!$B$24)*DCF!F$6</f>
        <v>-1264.2182855786148</v>
      </c>
      <c r="DB738" s="15">
        <f ca="1">(BU738*DCF!G$46-DCF!G$5*MAX(BU738*DCF!G$46,0)-MAX(BU738-BT738,0)/Inputs!$B$24)*DCF!G$6</f>
        <v>-496.11424228261501</v>
      </c>
      <c r="DC738" s="15">
        <f ca="1">(BV738*DCF!H$46-DCF!H$5*MAX(BV738*DCF!H$46,0)-MAX(BV738-BU738,0)/Inputs!$B$24)*DCF!H$6</f>
        <v>-316.26235744338959</v>
      </c>
      <c r="DD738" s="15">
        <f ca="1">(BW738*DCF!I$46-DCF!I$5*MAX(BW738*DCF!I$46,0)-MAX(BW738-BV738,0)/Inputs!$B$24)*DCF!I$6</f>
        <v>-599.38435861317225</v>
      </c>
      <c r="DE738" s="15">
        <f ca="1">(BX738*DCF!J$46-DCF!J$5*MAX(BX738*DCF!J$46,0)-MAX(BX738-BW738,0)/Inputs!$B$24)*DCF!J$6</f>
        <v>221.71462713101155</v>
      </c>
      <c r="DF738" s="15">
        <f ca="1">(BY738*DCF!K$46-DCF!K$5*MAX(BY738*DCF!K$46,0)-MAX(BY738-BX738,0)/Inputs!$B$24)*DCF!K$6</f>
        <v>-246.33579309439168</v>
      </c>
      <c r="DG738" s="15">
        <f ca="1">(BZ738*DCF!L$46-DCF!L$5*MAX(BZ738*DCF!L$46,0)-MAX(BZ738-BY738,0)/Inputs!$B$24)*DCF!L$6</f>
        <v>353.31844901545628</v>
      </c>
      <c r="DH738" s="15">
        <f ca="1">(CA738*DCF!M$46-DCF!M$5*MAX(CA738*DCF!M$46,0)-MAX(CA738-BZ738,0)/Inputs!$B$24)*DCF!M$6</f>
        <v>1275.7211208060569</v>
      </c>
      <c r="DI738" s="15">
        <f ca="1">SUM(CB738:CL738)+BE738*DCF!M$10*(1+Inputs!$B$30)*(1-Inputs!$B$33)*(1-Inputs!$B$30/Inputs!$B$31)/(Inputs!$B$29-Inputs!$B$30)*DCF!M$6</f>
        <v>155145.49578157056</v>
      </c>
      <c r="DJ738" s="15">
        <f ca="1">SUM(CM738:CW738)+BP738*DCF!M$28*(1+Inputs!$B$30)*(1-Inputs!$B$33)*(1-Inputs!$B$30/Inputs!$B$31)/(Inputs!$B$29-Inputs!$B$30)*DCF!M$6</f>
        <v>439507.88964249135</v>
      </c>
      <c r="DK738" s="15">
        <f ca="1">SUM(CX738:DH738)+CA738*DCF!M$46*(1+Inputs!$B$30)*(1-Inputs!$B$33)*(1-Inputs!$B$30/Inputs!$B$31)/(Inputs!$B$29-Inputs!$B$30)*DCF!M$6</f>
        <v>22351.453989476126</v>
      </c>
      <c r="DM738" s="15">
        <f ca="1">DI738+DJ738+DK738+Inputs!$B$34+Inputs!$B$36-Inputs!$B$35</f>
        <v>693855.83941353799</v>
      </c>
    </row>
    <row r="739" spans="1:117" x14ac:dyDescent="0.75">
      <c r="A739" s="11">
        <v>726</v>
      </c>
      <c r="C739" s="24">
        <f t="shared" ca="1" si="432"/>
        <v>-2.3328068876567865</v>
      </c>
      <c r="D739" s="24">
        <f t="shared" ca="1" si="432"/>
        <v>0.45646629509253628</v>
      </c>
      <c r="E739" s="24">
        <f t="shared" ca="1" si="432"/>
        <v>-1.6999522127879798</v>
      </c>
      <c r="F739" s="24">
        <f t="shared" ca="1" si="432"/>
        <v>1.5545664854946466</v>
      </c>
      <c r="G739" s="24">
        <f t="shared" ca="1" si="432"/>
        <v>1.7686899771693152</v>
      </c>
      <c r="H739" s="24">
        <f t="shared" ca="1" si="432"/>
        <v>-1.2106103699829611</v>
      </c>
      <c r="I739" s="24">
        <f t="shared" ca="1" si="432"/>
        <v>-5.2417955206505384E-2</v>
      </c>
      <c r="J739" s="24">
        <f t="shared" ca="1" si="432"/>
        <v>-1.7764410744713242</v>
      </c>
      <c r="K739" s="24">
        <f t="shared" ca="1" si="432"/>
        <v>0.6137966573145377</v>
      </c>
      <c r="L739" s="24">
        <f t="shared" ca="1" si="432"/>
        <v>-0.4239356916648705</v>
      </c>
      <c r="M739" s="24">
        <f t="shared" ca="1" si="432"/>
        <v>0.31780365311073638</v>
      </c>
      <c r="N739" s="24">
        <f ca="1">SQRT(Inputs!$B$38)*C739+SQRT(1-Inputs!$B$38)*_xlfn.NORM.S.INV(RAND())</f>
        <v>-0.66808818259328917</v>
      </c>
      <c r="O739" s="24">
        <f ca="1">SQRT(Inputs!$B$38)*D739+SQRT(1-Inputs!$B$38)*_xlfn.NORM.S.INV(RAND())</f>
        <v>1.5935792829647353</v>
      </c>
      <c r="P739" s="24">
        <f ca="1">SQRT(Inputs!$B$38)*E739+SQRT(1-Inputs!$B$38)*_xlfn.NORM.S.INV(RAND())</f>
        <v>-0.67471505737296877</v>
      </c>
      <c r="Q739" s="24">
        <f ca="1">SQRT(Inputs!$B$38)*F739+SQRT(1-Inputs!$B$38)*_xlfn.NORM.S.INV(RAND())</f>
        <v>1.2300320556669933</v>
      </c>
      <c r="R739" s="24">
        <f ca="1">SQRT(Inputs!$B$38)*G739+SQRT(1-Inputs!$B$38)*_xlfn.NORM.S.INV(RAND())</f>
        <v>1.5869066360425794</v>
      </c>
      <c r="S739" s="24">
        <f ca="1">SQRT(Inputs!$B$38)*H739+SQRT(1-Inputs!$B$38)*_xlfn.NORM.S.INV(RAND())</f>
        <v>-1.7364180231292665</v>
      </c>
      <c r="T739" s="24">
        <f ca="1">SQRT(Inputs!$B$38)*I739+SQRT(1-Inputs!$B$38)*_xlfn.NORM.S.INV(RAND())</f>
        <v>0.52978552389732925</v>
      </c>
      <c r="U739" s="24">
        <f ca="1">SQRT(Inputs!$B$38)*J739+SQRT(1-Inputs!$B$38)*_xlfn.NORM.S.INV(RAND())</f>
        <v>-1.5572728581148541</v>
      </c>
      <c r="V739" s="24">
        <f ca="1">SQRT(Inputs!$B$38)*K739+SQRT(1-Inputs!$B$38)*_xlfn.NORM.S.INV(RAND())</f>
        <v>1.0544956658901679</v>
      </c>
      <c r="W739" s="24">
        <f ca="1">SQRT(Inputs!$B$38)*L739+SQRT(1-Inputs!$B$38)*_xlfn.NORM.S.INV(RAND())</f>
        <v>0.95638056285657691</v>
      </c>
      <c r="X739" s="24">
        <f ca="1">SQRT(Inputs!$B$38)*M739+SQRT(1-Inputs!$B$38)*_xlfn.NORM.S.INV(RAND())</f>
        <v>-0.73105713798449501</v>
      </c>
      <c r="Y739" s="24">
        <f ca="1">SQRT(Inputs!$B$38)*C739+SQRT(1-Inputs!$B$38)*_xlfn.NORM.S.INV(RAND())</f>
        <v>-0.55721115231413432</v>
      </c>
      <c r="Z739" s="24">
        <f ca="1">SQRT(Inputs!$B$38)*D739+SQRT(1-Inputs!$B$38)*_xlfn.NORM.S.INV(RAND())</f>
        <v>1.9852058612269963E-3</v>
      </c>
      <c r="AA739" s="24">
        <f ca="1">SQRT(Inputs!$B$38)*E739+SQRT(1-Inputs!$B$38)*_xlfn.NORM.S.INV(RAND())</f>
        <v>-1.6014174174517568</v>
      </c>
      <c r="AB739" s="24">
        <f ca="1">SQRT(Inputs!$B$38)*F739+SQRT(1-Inputs!$B$38)*_xlfn.NORM.S.INV(RAND())</f>
        <v>1.3641509650466372</v>
      </c>
      <c r="AC739" s="24">
        <f ca="1">SQRT(Inputs!$B$38)*G739+SQRT(1-Inputs!$B$38)*_xlfn.NORM.S.INV(RAND())</f>
        <v>2.1166855891959693</v>
      </c>
      <c r="AD739" s="24">
        <f ca="1">SQRT(Inputs!$B$38)*H739+SQRT(1-Inputs!$B$38)*_xlfn.NORM.S.INV(RAND())</f>
        <v>7.0217444761754289E-3</v>
      </c>
      <c r="AE739" s="24">
        <f ca="1">SQRT(Inputs!$B$38)*I739+SQRT(1-Inputs!$B$38)*_xlfn.NORM.S.INV(RAND())</f>
        <v>-4.2035966660773631E-2</v>
      </c>
      <c r="AF739" s="24">
        <f ca="1">SQRT(Inputs!$B$38)*J739+SQRT(1-Inputs!$B$38)*_xlfn.NORM.S.INV(RAND())</f>
        <v>-1.7586254369574927</v>
      </c>
      <c r="AG739" s="24">
        <f ca="1">SQRT(Inputs!$B$38)*K739+SQRT(1-Inputs!$B$38)*_xlfn.NORM.S.INV(RAND())</f>
        <v>1.1886285169545943</v>
      </c>
      <c r="AH739" s="24">
        <f ca="1">SQRT(Inputs!$B$38)*L739+SQRT(1-Inputs!$B$38)*_xlfn.NORM.S.INV(RAND())</f>
        <v>-0.78183190794593016</v>
      </c>
      <c r="AI739" s="24">
        <f ca="1">SQRT(Inputs!$B$38)*M739+SQRT(1-Inputs!$B$38)*_xlfn.NORM.S.INV(RAND())</f>
        <v>-0.28730018505295729</v>
      </c>
      <c r="AJ739" s="24">
        <f ca="1">SQRT(Inputs!$B$38)*C739+SQRT(1-Inputs!$B$38)*_xlfn.NORM.S.INV(RAND())</f>
        <v>-1.7969024792995767</v>
      </c>
      <c r="AK739" s="24">
        <f ca="1">SQRT(Inputs!$B$38)*D739+SQRT(1-Inputs!$B$38)*_xlfn.NORM.S.INV(RAND())</f>
        <v>1.0942865819463132</v>
      </c>
      <c r="AL739" s="24">
        <f ca="1">SQRT(Inputs!$B$38)*E739+SQRT(1-Inputs!$B$38)*_xlfn.NORM.S.INV(RAND())</f>
        <v>-1.7358023949395895</v>
      </c>
      <c r="AM739" s="24">
        <f ca="1">SQRT(Inputs!$B$38)*F739+SQRT(1-Inputs!$B$38)*_xlfn.NORM.S.INV(RAND())</f>
        <v>-0.39745214856279143</v>
      </c>
      <c r="AN739" s="24">
        <f ca="1">SQRT(Inputs!$B$38)*G739+SQRT(1-Inputs!$B$38)*_xlfn.NORM.S.INV(RAND())</f>
        <v>0.75606462422438314</v>
      </c>
      <c r="AO739" s="24">
        <f ca="1">SQRT(Inputs!$B$38)*H739+SQRT(1-Inputs!$B$38)*_xlfn.NORM.S.INV(RAND())</f>
        <v>-0.7277643697523265</v>
      </c>
      <c r="AP739" s="24">
        <f ca="1">SQRT(Inputs!$B$38)*I739+SQRT(1-Inputs!$B$38)*_xlfn.NORM.S.INV(RAND())</f>
        <v>-0.88631955491938152</v>
      </c>
      <c r="AQ739" s="24">
        <f ca="1">SQRT(Inputs!$B$38)*J739+SQRT(1-Inputs!$B$38)*_xlfn.NORM.S.INV(RAND())</f>
        <v>-0.76804490727043939</v>
      </c>
      <c r="AR739" s="24">
        <f ca="1">SQRT(Inputs!$B$38)*K739+SQRT(1-Inputs!$B$38)*_xlfn.NORM.S.INV(RAND())</f>
        <v>9.0989021137757004E-2</v>
      </c>
      <c r="AS739" s="24">
        <f ca="1">SQRT(Inputs!$B$38)*L739+SQRT(1-Inputs!$B$38)*_xlfn.NORM.S.INV(RAND())</f>
        <v>-0.41946781646022629</v>
      </c>
      <c r="AT739" s="24">
        <f ca="1">SQRT(Inputs!$B$38)*M739+SQRT(1-Inputs!$B$38)*_xlfn.NORM.S.INV(RAND())</f>
        <v>0.70694662499464855</v>
      </c>
      <c r="AU739" s="15">
        <f ca="1">Inputs!$B$6*EXP($B$8-0.5*C$5^2+C$5*N739)</f>
        <v>4453.5950592929685</v>
      </c>
      <c r="AV739" s="15">
        <f t="shared" ca="1" si="401"/>
        <v>6852.4187138207917</v>
      </c>
      <c r="AW739" s="15">
        <f t="shared" ca="1" si="402"/>
        <v>7628.4978957614931</v>
      </c>
      <c r="AX739" s="15">
        <f t="shared" ca="1" si="403"/>
        <v>10860.695967832078</v>
      </c>
      <c r="AY739" s="15">
        <f t="shared" ca="1" si="404"/>
        <v>15975.468653844557</v>
      </c>
      <c r="AZ739" s="15">
        <f t="shared" ca="1" si="405"/>
        <v>16137.890149999261</v>
      </c>
      <c r="BA739" s="15">
        <f t="shared" ca="1" si="406"/>
        <v>20874.584902176241</v>
      </c>
      <c r="BB739" s="15">
        <f t="shared" ca="1" si="407"/>
        <v>21864.905526760947</v>
      </c>
      <c r="BC739" s="15">
        <f t="shared" ca="1" si="408"/>
        <v>29648.344550299647</v>
      </c>
      <c r="BD739" s="15">
        <f t="shared" ca="1" si="409"/>
        <v>39720.910660353271</v>
      </c>
      <c r="BE739" s="15">
        <f t="shared" ca="1" si="410"/>
        <v>45537.543882425663</v>
      </c>
      <c r="BF739" s="15">
        <f ca="1">Inputs!$B$13*EXP($B$9-0.5*C$6^2+C$6*Y739)</f>
        <v>12384.530187001214</v>
      </c>
      <c r="BG739" s="15">
        <f t="shared" ca="1" si="411"/>
        <v>15098.871383274953</v>
      </c>
      <c r="BH739" s="15">
        <f t="shared" ca="1" si="412"/>
        <v>14144.861434993156</v>
      </c>
      <c r="BI739" s="15">
        <f t="shared" ca="1" si="413"/>
        <v>21361.022423083708</v>
      </c>
      <c r="BJ739" s="15">
        <f t="shared" ca="1" si="414"/>
        <v>35530.175727363327</v>
      </c>
      <c r="BK739" s="15">
        <f t="shared" ca="1" si="415"/>
        <v>43648.263159209717</v>
      </c>
      <c r="BL739" s="15">
        <f t="shared" ca="1" si="416"/>
        <v>53325.340907692975</v>
      </c>
      <c r="BM739" s="15">
        <f t="shared" ca="1" si="417"/>
        <v>52684.342073034568</v>
      </c>
      <c r="BN739" s="15">
        <f t="shared" ca="1" si="418"/>
        <v>74714.260660227446</v>
      </c>
      <c r="BO739" s="15">
        <f t="shared" ca="1" si="419"/>
        <v>83942.11309669503</v>
      </c>
      <c r="BP739" s="15">
        <f t="shared" ca="1" si="420"/>
        <v>100008.18151634361</v>
      </c>
      <c r="BQ739" s="15">
        <f ca="1">Inputs!$B$20*EXP($B$10-0.5*C$7^2+C$7*AJ739)</f>
        <v>2267.8748527478147</v>
      </c>
      <c r="BR739" s="15">
        <f t="shared" ca="1" si="421"/>
        <v>4355.9741408023419</v>
      </c>
      <c r="BS739" s="15">
        <f t="shared" ca="1" si="422"/>
        <v>3623.3103387429469</v>
      </c>
      <c r="BT739" s="15">
        <f t="shared" ca="1" si="423"/>
        <v>4501.1121082121426</v>
      </c>
      <c r="BU739" s="15">
        <f t="shared" ca="1" si="424"/>
        <v>7490.2688891559756</v>
      </c>
      <c r="BV739" s="15">
        <f t="shared" ca="1" si="425"/>
        <v>8845.1631122518047</v>
      </c>
      <c r="BW739" s="15">
        <f t="shared" ca="1" si="426"/>
        <v>10231.735946784735</v>
      </c>
      <c r="BX739" s="15">
        <f t="shared" ca="1" si="427"/>
        <v>12268.515131490054</v>
      </c>
      <c r="BY739" s="15">
        <f t="shared" ca="1" si="428"/>
        <v>17492.149147942535</v>
      </c>
      <c r="BZ739" s="15">
        <f t="shared" ca="1" si="429"/>
        <v>22722.426817398682</v>
      </c>
      <c r="CA739" s="15">
        <f t="shared" ca="1" si="430"/>
        <v>36190.571924300981</v>
      </c>
      <c r="CB739" s="15">
        <f ca="1">(AU739*DCF!C$10-DCF!C$5*MAX(AU739*DCF!C$10,0)-MAX(AU739-Inputs!$B$6,0)/Inputs!$B$10)*DCF!C$6</f>
        <v>1046.7010285451131</v>
      </c>
      <c r="CC739" s="15">
        <f ca="1">(AV739*DCF!D$10-DCF!D$5*MAX(AV739*DCF!D$10,0)-MAX(AV739-AU739,0)/Inputs!$B$10)*DCF!D$6</f>
        <v>1085.340271399263</v>
      </c>
      <c r="CD739" s="15">
        <f ca="1">(AW739*DCF!E$10-DCF!E$5*MAX(AW739*DCF!E$10,0)-MAX(AW739-AV739,0)/Inputs!$B$10)*DCF!E$6</f>
        <v>1586.4935581514471</v>
      </c>
      <c r="CE739" s="15">
        <f ca="1">(AX739*DCF!F$10-DCF!F$5*MAX(AX739*DCF!F$10,0)-MAX(AX739-AW739,0)/Inputs!$B$10)*DCF!F$6</f>
        <v>1698.3323380593631</v>
      </c>
      <c r="CF739" s="15">
        <f ca="1">(AY739*DCF!G$10-DCF!G$5*MAX(AY739*DCF!G$10,0)-MAX(AY739-AX739,0)/Inputs!$B$10)*DCF!G$6</f>
        <v>2308.4354403027082</v>
      </c>
      <c r="CG739" s="15">
        <f ca="1">(AZ739*DCF!H$10-DCF!H$5*MAX(AZ739*DCF!H$10,0)-MAX(AZ739-AY739,0)/Inputs!$B$10)*DCF!H$6</f>
        <v>3104.3420996069167</v>
      </c>
      <c r="CH739" s="15">
        <f ca="1">(BA739*DCF!I$10-DCF!I$5*MAX(BA739*DCF!I$10,0)-MAX(BA739-AZ739,0)/Inputs!$B$10)*DCF!I$6</f>
        <v>3036.0412563102495</v>
      </c>
      <c r="CI739" s="15">
        <f ca="1">(BB739*DCF!J$10-DCF!J$5*MAX(BB739*DCF!J$10,0)-MAX(BB739-BA739,0)/Inputs!$B$10)*DCF!J$6</f>
        <v>3602.0017505831493</v>
      </c>
      <c r="CJ739" s="15">
        <f ca="1">(BC739*DCF!K$10-DCF!K$5*MAX(BC739*DCF!K$10,0)-MAX(BC739-BB739,0)/Inputs!$B$10)*DCF!K$6</f>
        <v>3683.3443398613567</v>
      </c>
      <c r="CK739" s="15">
        <f ca="1">(BD739*DCF!L$10-DCF!L$5*MAX(BD739*DCF!L$10,0)-MAX(BD739-BC739,0)/Inputs!$B$10)*DCF!L$6</f>
        <v>4688.122772026245</v>
      </c>
      <c r="CL739" s="15">
        <f ca="1">(BE739*DCF!M$10-DCF!M$5*MAX(BE739*DCF!M$10,0)-MAX(BE739-BD739,0)/Inputs!$B$10)*DCF!M$6</f>
        <v>5731.0774379597178</v>
      </c>
      <c r="CM739" s="15">
        <f ca="1">(BF739*DCF!C$28-DCF!C$5*MAX(BF739*DCF!C$28,0)-MAX(BF739-Inputs!$B$13,0)/Inputs!$B$17)*DCF!C$6</f>
        <v>3549.3009071332945</v>
      </c>
      <c r="CN739" s="15">
        <f ca="1">(BG739*DCF!D$28-DCF!D$5*MAX(BG739*DCF!D$28,0)-MAX(BG739-BF739,0)/Inputs!$B$17)*DCF!D$6</f>
        <v>3867.8724311947517</v>
      </c>
      <c r="CO739" s="15">
        <f ca="1">(BH739*DCF!E$28-DCF!E$5*MAX(BH739*DCF!E$28,0)-MAX(BH739-BG739,0)/Inputs!$B$17)*DCF!E$6</f>
        <v>4006.0766280652015</v>
      </c>
      <c r="CP739" s="15">
        <f ca="1">(BI739*DCF!F$28-DCF!F$5*MAX(BI739*DCF!F$28,0)-MAX(BI739-BH739,0)/Inputs!$B$17)*DCF!F$6</f>
        <v>4485.1387521060415</v>
      </c>
      <c r="CQ739" s="15">
        <f ca="1">(BJ739*DCF!G$28-DCF!G$5*MAX(BJ739*DCF!G$28,0)-MAX(BJ739-BI739,0)/Inputs!$B$17)*DCF!G$6</f>
        <v>6835.4620474944586</v>
      </c>
      <c r="CR739" s="15">
        <f ca="1">(BK739*DCF!H$28-DCF!H$5*MAX(BK739*DCF!H$28,0)-MAX(BK739-BJ739,0)/Inputs!$B$17)*DCF!H$6</f>
        <v>9533.3740741461388</v>
      </c>
      <c r="CS739" s="15">
        <f ca="1">(BL739*DCF!I$28-DCF!I$5*MAX(BL739*DCF!I$28,0)-MAX(BL739-BK739,0)/Inputs!$B$17)*DCF!I$6</f>
        <v>11150.658539443193</v>
      </c>
      <c r="CT739" s="15">
        <f ca="1">(BM739*DCF!J$28-DCF!J$5*MAX(BM739*DCF!J$28,0)-MAX(BM739-BL739,0)/Inputs!$B$17)*DCF!J$6</f>
        <v>11752.981947843207</v>
      </c>
      <c r="CU739" s="15">
        <f ca="1">(BN739*DCF!K$28-DCF!K$5*MAX(BN739*DCF!K$28,0)-MAX(BN739-BM739,0)/Inputs!$B$17)*DCF!K$6</f>
        <v>13080.027527638067</v>
      </c>
      <c r="CV739" s="15">
        <f ca="1">(BO739*DCF!L$28-DCF!L$5*MAX(BO739*DCF!L$28,0)-MAX(BO739-BN739,0)/Inputs!$B$17)*DCF!L$6</f>
        <v>15704.066606633256</v>
      </c>
      <c r="CW739" s="15">
        <f ca="1">(BP739*DCF!M$28-DCF!M$5*MAX(BP739*DCF!M$28,0)-MAX(BP739-BO739,0)/Inputs!$B$17)*DCF!M$6</f>
        <v>17137.241634877577</v>
      </c>
      <c r="CX739" s="15">
        <f ca="1">(BQ739*DCF!C$46-DCF!C$5*MAX(BQ739*DCF!C$46,0)-MAX(BQ739-Inputs!$B$20,0)/Inputs!$B$24)*DCF!C$6</f>
        <v>-523.75862650065005</v>
      </c>
      <c r="CY739" s="15">
        <f ca="1">(BR739*DCF!D$46-DCF!D$5*MAX(BR739*DCF!D$46,0)-MAX(BR739-BQ739,0)/Inputs!$B$24)*DCF!D$6</f>
        <v>-1634.4378366199462</v>
      </c>
      <c r="CZ739" s="15">
        <f ca="1">(BS739*DCF!E$46-DCF!E$5*MAX(BS739*DCF!E$46,0)-MAX(BS739-BR739,0)/Inputs!$B$24)*DCF!E$6</f>
        <v>-428.46275621296536</v>
      </c>
      <c r="DA739" s="15">
        <f ca="1">(BT739*DCF!F$46-DCF!F$5*MAX(BT739*DCF!F$46,0)-MAX(BT739-BS739,0)/Inputs!$B$24)*DCF!F$6</f>
        <v>-647.43481561610224</v>
      </c>
      <c r="DB739" s="15">
        <f ca="1">(BU739*DCF!G$46-DCF!G$5*MAX(BU739*DCF!G$46,0)-MAX(BU739-BT739,0)/Inputs!$B$24)*DCF!G$6</f>
        <v>-1257.4511290496048</v>
      </c>
      <c r="DC739" s="15">
        <f ca="1">(BV739*DCF!H$46-DCF!H$5*MAX(BV739*DCF!H$46,0)-MAX(BV739-BU739,0)/Inputs!$B$24)*DCF!H$6</f>
        <v>-421.02507825239093</v>
      </c>
      <c r="DD739" s="15">
        <f ca="1">(BW739*DCF!I$46-DCF!I$5*MAX(BW739*DCF!I$46,0)-MAX(BW739-BV739,0)/Inputs!$B$24)*DCF!I$6</f>
        <v>-161.72551324305192</v>
      </c>
      <c r="DE739" s="15">
        <f ca="1">(BX739*DCF!J$46-DCF!J$5*MAX(BX739*DCF!J$46,0)-MAX(BX739-BW739,0)/Inputs!$B$24)*DCF!J$6</f>
        <v>-25.490290227111533</v>
      </c>
      <c r="DF739" s="15">
        <f ca="1">(BY739*DCF!K$46-DCF!K$5*MAX(BY739*DCF!K$46,0)-MAX(BY739-BX739,0)/Inputs!$B$24)*DCF!K$6</f>
        <v>-280.44130729139647</v>
      </c>
      <c r="DG739" s="15">
        <f ca="1">(BZ739*DCF!L$46-DCF!L$5*MAX(BZ739*DCF!L$46,0)-MAX(BZ739-BY739,0)/Inputs!$B$24)*DCF!L$6</f>
        <v>387.06716153247913</v>
      </c>
      <c r="DH739" s="15">
        <f ca="1">(CA739*DCF!M$46-DCF!M$5*MAX(CA739*DCF!M$46,0)-MAX(CA739-BZ739,0)/Inputs!$B$24)*DCF!M$6</f>
        <v>21.599553626863862</v>
      </c>
      <c r="DI739" s="15">
        <f ca="1">SUM(CB739:CL739)+BE739*DCF!M$10*(1+Inputs!$B$30)*(1-Inputs!$B$33)*(1-Inputs!$B$30/Inputs!$B$31)/(Inputs!$B$29-Inputs!$B$30)*DCF!M$6</f>
        <v>158301.81908927424</v>
      </c>
      <c r="DJ739" s="15">
        <f ca="1">SUM(CM739:CW739)+BP739*DCF!M$28*(1+Inputs!$B$30)*(1-Inputs!$B$33)*(1-Inputs!$B$30/Inputs!$B$31)/(Inputs!$B$29-Inputs!$B$30)*DCF!M$6</f>
        <v>472200.98993827676</v>
      </c>
      <c r="DK739" s="15">
        <f ca="1">SUM(CX739:DH739)+CA739*DCF!M$46*(1+Inputs!$B$30)*(1-Inputs!$B$33)*(1-Inputs!$B$30/Inputs!$B$31)/(Inputs!$B$29-Inputs!$B$30)*DCF!M$6</f>
        <v>50983.35060442354</v>
      </c>
      <c r="DM739" s="15">
        <f ca="1">DI739+DJ739+DK739+Inputs!$B$34+Inputs!$B$36-Inputs!$B$35</f>
        <v>758337.15963197453</v>
      </c>
    </row>
    <row r="740" spans="1:117" x14ac:dyDescent="0.75">
      <c r="A740" s="11">
        <v>727</v>
      </c>
      <c r="C740" s="24">
        <f t="shared" ca="1" si="432"/>
        <v>-8.5781703324014608E-2</v>
      </c>
      <c r="D740" s="24">
        <f t="shared" ca="1" si="432"/>
        <v>0.37735122240132091</v>
      </c>
      <c r="E740" s="24">
        <f t="shared" ca="1" si="432"/>
        <v>0.90325873471037621</v>
      </c>
      <c r="F740" s="24">
        <f t="shared" ca="1" si="432"/>
        <v>1.3668812865738649</v>
      </c>
      <c r="G740" s="24">
        <f t="shared" ca="1" si="432"/>
        <v>0.94214792497026278</v>
      </c>
      <c r="H740" s="24">
        <f t="shared" ca="1" si="432"/>
        <v>0.62278623661043475</v>
      </c>
      <c r="I740" s="24">
        <f t="shared" ca="1" si="432"/>
        <v>0.27801532853060917</v>
      </c>
      <c r="J740" s="24">
        <f t="shared" ca="1" si="432"/>
        <v>0.26017890772827373</v>
      </c>
      <c r="K740" s="24">
        <f t="shared" ca="1" si="432"/>
        <v>-1.8017169439020924</v>
      </c>
      <c r="L740" s="24">
        <f t="shared" ca="1" si="432"/>
        <v>-0.96472986885313461</v>
      </c>
      <c r="M740" s="24">
        <f t="shared" ca="1" si="432"/>
        <v>-0.21674976061749587</v>
      </c>
      <c r="N740" s="24">
        <f ca="1">SQRT(Inputs!$B$38)*C740+SQRT(1-Inputs!$B$38)*_xlfn.NORM.S.INV(RAND())</f>
        <v>0.24829469003865978</v>
      </c>
      <c r="O740" s="24">
        <f ca="1">SQRT(Inputs!$B$38)*D740+SQRT(1-Inputs!$B$38)*_xlfn.NORM.S.INV(RAND())</f>
        <v>0.43013674030917692</v>
      </c>
      <c r="P740" s="24">
        <f ca="1">SQRT(Inputs!$B$38)*E740+SQRT(1-Inputs!$B$38)*_xlfn.NORM.S.INV(RAND())</f>
        <v>0.83313677688463539</v>
      </c>
      <c r="Q740" s="24">
        <f ca="1">SQRT(Inputs!$B$38)*F740+SQRT(1-Inputs!$B$38)*_xlfn.NORM.S.INV(RAND())</f>
        <v>0.96599111274338723</v>
      </c>
      <c r="R740" s="24">
        <f ca="1">SQRT(Inputs!$B$38)*G740+SQRT(1-Inputs!$B$38)*_xlfn.NORM.S.INV(RAND())</f>
        <v>-5.6429861275981152E-2</v>
      </c>
      <c r="S740" s="24">
        <f ca="1">SQRT(Inputs!$B$38)*H740+SQRT(1-Inputs!$B$38)*_xlfn.NORM.S.INV(RAND())</f>
        <v>-0.70287598945051011</v>
      </c>
      <c r="T740" s="24">
        <f ca="1">SQRT(Inputs!$B$38)*I740+SQRT(1-Inputs!$B$38)*_xlfn.NORM.S.INV(RAND())</f>
        <v>0.32516875237378118</v>
      </c>
      <c r="U740" s="24">
        <f ca="1">SQRT(Inputs!$B$38)*J740+SQRT(1-Inputs!$B$38)*_xlfn.NORM.S.INV(RAND())</f>
        <v>0.80482519101659244</v>
      </c>
      <c r="V740" s="24">
        <f ca="1">SQRT(Inputs!$B$38)*K740+SQRT(1-Inputs!$B$38)*_xlfn.NORM.S.INV(RAND())</f>
        <v>-1.8272582368222046</v>
      </c>
      <c r="W740" s="24">
        <f ca="1">SQRT(Inputs!$B$38)*L740+SQRT(1-Inputs!$B$38)*_xlfn.NORM.S.INV(RAND())</f>
        <v>0.60827724364220848</v>
      </c>
      <c r="X740" s="24">
        <f ca="1">SQRT(Inputs!$B$38)*M740+SQRT(1-Inputs!$B$38)*_xlfn.NORM.S.INV(RAND())</f>
        <v>-0.17009377813944418</v>
      </c>
      <c r="Y740" s="24">
        <f ca="1">SQRT(Inputs!$B$38)*C740+SQRT(1-Inputs!$B$38)*_xlfn.NORM.S.INV(RAND())</f>
        <v>0.36304322136987227</v>
      </c>
      <c r="Z740" s="24">
        <f ca="1">SQRT(Inputs!$B$38)*D740+SQRT(1-Inputs!$B$38)*_xlfn.NORM.S.INV(RAND())</f>
        <v>-0.27231552639703571</v>
      </c>
      <c r="AA740" s="24">
        <f ca="1">SQRT(Inputs!$B$38)*E740+SQRT(1-Inputs!$B$38)*_xlfn.NORM.S.INV(RAND())</f>
        <v>1.039149469662646</v>
      </c>
      <c r="AB740" s="24">
        <f ca="1">SQRT(Inputs!$B$38)*F740+SQRT(1-Inputs!$B$38)*_xlfn.NORM.S.INV(RAND())</f>
        <v>-0.80219546790067398</v>
      </c>
      <c r="AC740" s="24">
        <f ca="1">SQRT(Inputs!$B$38)*G740+SQRT(1-Inputs!$B$38)*_xlfn.NORM.S.INV(RAND())</f>
        <v>0.23681589405638465</v>
      </c>
      <c r="AD740" s="24">
        <f ca="1">SQRT(Inputs!$B$38)*H740+SQRT(1-Inputs!$B$38)*_xlfn.NORM.S.INV(RAND())</f>
        <v>-0.18389197858274225</v>
      </c>
      <c r="AE740" s="24">
        <f ca="1">SQRT(Inputs!$B$38)*I740+SQRT(1-Inputs!$B$38)*_xlfn.NORM.S.INV(RAND())</f>
        <v>-7.264226151330927E-2</v>
      </c>
      <c r="AF740" s="24">
        <f ca="1">SQRT(Inputs!$B$38)*J740+SQRT(1-Inputs!$B$38)*_xlfn.NORM.S.INV(RAND())</f>
        <v>-0.19899628990184789</v>
      </c>
      <c r="AG740" s="24">
        <f ca="1">SQRT(Inputs!$B$38)*K740+SQRT(1-Inputs!$B$38)*_xlfn.NORM.S.INV(RAND())</f>
        <v>-0.54199426975463516</v>
      </c>
      <c r="AH740" s="24">
        <f ca="1">SQRT(Inputs!$B$38)*L740+SQRT(1-Inputs!$B$38)*_xlfn.NORM.S.INV(RAND())</f>
        <v>-1.0829116499953655</v>
      </c>
      <c r="AI740" s="24">
        <f ca="1">SQRT(Inputs!$B$38)*M740+SQRT(1-Inputs!$B$38)*_xlfn.NORM.S.INV(RAND())</f>
        <v>9.2058661757481994E-2</v>
      </c>
      <c r="AJ740" s="24">
        <f ca="1">SQRT(Inputs!$B$38)*C740+SQRT(1-Inputs!$B$38)*_xlfn.NORM.S.INV(RAND())</f>
        <v>1.5736702443434525</v>
      </c>
      <c r="AK740" s="24">
        <f ca="1">SQRT(Inputs!$B$38)*D740+SQRT(1-Inputs!$B$38)*_xlfn.NORM.S.INV(RAND())</f>
        <v>0.19910242293770997</v>
      </c>
      <c r="AL740" s="24">
        <f ca="1">SQRT(Inputs!$B$38)*E740+SQRT(1-Inputs!$B$38)*_xlfn.NORM.S.INV(RAND())</f>
        <v>-0.25604908045301228</v>
      </c>
      <c r="AM740" s="24">
        <f ca="1">SQRT(Inputs!$B$38)*F740+SQRT(1-Inputs!$B$38)*_xlfn.NORM.S.INV(RAND())</f>
        <v>0.46082040541599578</v>
      </c>
      <c r="AN740" s="24">
        <f ca="1">SQRT(Inputs!$B$38)*G740+SQRT(1-Inputs!$B$38)*_xlfn.NORM.S.INV(RAND())</f>
        <v>-0.30901723595172914</v>
      </c>
      <c r="AO740" s="24">
        <f ca="1">SQRT(Inputs!$B$38)*H740+SQRT(1-Inputs!$B$38)*_xlfn.NORM.S.INV(RAND())</f>
        <v>2.0063658306953216</v>
      </c>
      <c r="AP740" s="24">
        <f ca="1">SQRT(Inputs!$B$38)*I740+SQRT(1-Inputs!$B$38)*_xlfn.NORM.S.INV(RAND())</f>
        <v>-0.68100704514995813</v>
      </c>
      <c r="AQ740" s="24">
        <f ca="1">SQRT(Inputs!$B$38)*J740+SQRT(1-Inputs!$B$38)*_xlfn.NORM.S.INV(RAND())</f>
        <v>-5.0817268052103154E-2</v>
      </c>
      <c r="AR740" s="24">
        <f ca="1">SQRT(Inputs!$B$38)*K740+SQRT(1-Inputs!$B$38)*_xlfn.NORM.S.INV(RAND())</f>
        <v>-0.81060894424624785</v>
      </c>
      <c r="AS740" s="24">
        <f ca="1">SQRT(Inputs!$B$38)*L740+SQRT(1-Inputs!$B$38)*_xlfn.NORM.S.INV(RAND())</f>
        <v>-2.4708756608586548</v>
      </c>
      <c r="AT740" s="24">
        <f ca="1">SQRT(Inputs!$B$38)*M740+SQRT(1-Inputs!$B$38)*_xlfn.NORM.S.INV(RAND())</f>
        <v>0.81747682785129216</v>
      </c>
      <c r="AU740" s="15">
        <f ca="1">Inputs!$B$6*EXP($B$8-0.5*C$5^2+C$5*N740)</f>
        <v>5165.7451550635533</v>
      </c>
      <c r="AV740" s="15">
        <f t="shared" ca="1" si="401"/>
        <v>6698.4496983922254</v>
      </c>
      <c r="AW740" s="15">
        <f t="shared" ca="1" si="402"/>
        <v>9138.9563326991065</v>
      </c>
      <c r="AX740" s="15">
        <f t="shared" ca="1" si="403"/>
        <v>12588.934735685465</v>
      </c>
      <c r="AY740" s="15">
        <f t="shared" ca="1" si="404"/>
        <v>15283.904484272247</v>
      </c>
      <c r="AZ740" s="15">
        <f t="shared" ca="1" si="405"/>
        <v>17300.387959343523</v>
      </c>
      <c r="BA740" s="15">
        <f t="shared" ca="1" si="406"/>
        <v>21904.152935198115</v>
      </c>
      <c r="BB740" s="15">
        <f t="shared" ca="1" si="407"/>
        <v>29069.35452429633</v>
      </c>
      <c r="BC740" s="15">
        <f t="shared" ca="1" si="408"/>
        <v>29845.454585029835</v>
      </c>
      <c r="BD740" s="15">
        <f t="shared" ca="1" si="409"/>
        <v>38704.067444462555</v>
      </c>
      <c r="BE740" s="15">
        <f t="shared" ca="1" si="410"/>
        <v>46697.78702472525</v>
      </c>
      <c r="BF740" s="15">
        <f ca="1">Inputs!$B$13*EXP($B$9-0.5*C$6^2+C$6*Y740)</f>
        <v>14863.171358851256</v>
      </c>
      <c r="BG740" s="15">
        <f t="shared" ca="1" si="411"/>
        <v>17245.718600007433</v>
      </c>
      <c r="BH740" s="15">
        <f t="shared" ca="1" si="412"/>
        <v>25034.449961804137</v>
      </c>
      <c r="BI740" s="15">
        <f t="shared" ca="1" si="413"/>
        <v>27086.255935178106</v>
      </c>
      <c r="BJ740" s="15">
        <f t="shared" ca="1" si="414"/>
        <v>34359.072247982323</v>
      </c>
      <c r="BK740" s="15">
        <f t="shared" ca="1" si="415"/>
        <v>41126.62022714004</v>
      </c>
      <c r="BL740" s="15">
        <f t="shared" ca="1" si="416"/>
        <v>50045.743247599094</v>
      </c>
      <c r="BM740" s="15">
        <f t="shared" ca="1" si="417"/>
        <v>60014.911109102344</v>
      </c>
      <c r="BN740" s="15">
        <f t="shared" ca="1" si="418"/>
        <v>69169.156717757607</v>
      </c>
      <c r="BO740" s="15">
        <f t="shared" ca="1" si="419"/>
        <v>75039.446096934946</v>
      </c>
      <c r="BP740" s="15">
        <f t="shared" ca="1" si="420"/>
        <v>93327.841644025015</v>
      </c>
      <c r="BQ740" s="15">
        <f ca="1">Inputs!$B$20*EXP($B$10-0.5*C$7^2+C$7*AJ740)</f>
        <v>7495.681085506546</v>
      </c>
      <c r="BR740" s="15">
        <f t="shared" ca="1" si="421"/>
        <v>10834.543127141282</v>
      </c>
      <c r="BS740" s="15">
        <f t="shared" ca="1" si="422"/>
        <v>13784.830133767588</v>
      </c>
      <c r="BT740" s="15">
        <f t="shared" ca="1" si="423"/>
        <v>21448.564489488741</v>
      </c>
      <c r="BU740" s="15">
        <f t="shared" ca="1" si="424"/>
        <v>27583.567249491178</v>
      </c>
      <c r="BV740" s="15">
        <f t="shared" ca="1" si="425"/>
        <v>60309.030719555529</v>
      </c>
      <c r="BW740" s="15">
        <f t="shared" ca="1" si="426"/>
        <v>72861.441890753253</v>
      </c>
      <c r="BX740" s="15">
        <f t="shared" ca="1" si="427"/>
        <v>100875.50631170394</v>
      </c>
      <c r="BY740" s="15">
        <f t="shared" ca="1" si="428"/>
        <v>121038.06592868859</v>
      </c>
      <c r="BZ740" s="15">
        <f t="shared" ca="1" si="429"/>
        <v>107833.37273249008</v>
      </c>
      <c r="CA740" s="15">
        <f t="shared" ca="1" si="430"/>
        <v>175155.60206209964</v>
      </c>
      <c r="CB740" s="15">
        <f ca="1">(AU740*DCF!C$10-DCF!C$5*MAX(AU740*DCF!C$10,0)-MAX(AU740-Inputs!$B$6,0)/Inputs!$B$10)*DCF!C$6</f>
        <v>1041.62327142805</v>
      </c>
      <c r="CC740" s="15">
        <f ca="1">(AV740*DCF!D$10-DCF!D$5*MAX(AV740*DCF!D$10,0)-MAX(AV740-AU740,0)/Inputs!$B$10)*DCF!D$6</f>
        <v>1258.991844312852</v>
      </c>
      <c r="CD740" s="15">
        <f ca="1">(AW740*DCF!E$10-DCF!E$5*MAX(AW740*DCF!E$10,0)-MAX(AW740-AV740,0)/Inputs!$B$10)*DCF!E$6</f>
        <v>1560.3363777601219</v>
      </c>
      <c r="CE740" s="15">
        <f ca="1">(AX740*DCF!F$10-DCF!F$5*MAX(AX740*DCF!F$10,0)-MAX(AX740-AW740,0)/Inputs!$B$10)*DCF!F$6</f>
        <v>2030.2894193606905</v>
      </c>
      <c r="CF740" s="15">
        <f ca="1">(AY740*DCF!G$10-DCF!G$5*MAX(AY740*DCF!G$10,0)-MAX(AY740-AX740,0)/Inputs!$B$10)*DCF!G$6</f>
        <v>2631.0736056917976</v>
      </c>
      <c r="CG740" s="15">
        <f ca="1">(AZ740*DCF!H$10-DCF!H$5*MAX(AZ740*DCF!H$10,0)-MAX(AZ740-AY740,0)/Inputs!$B$10)*DCF!H$6</f>
        <v>3000.8199403171598</v>
      </c>
      <c r="CH740" s="15">
        <f ca="1">(BA740*DCF!I$10-DCF!I$5*MAX(BA740*DCF!I$10,0)-MAX(BA740-AZ740,0)/Inputs!$B$10)*DCF!I$6</f>
        <v>3245.9109179418956</v>
      </c>
      <c r="CI740" s="15">
        <f ca="1">(BB740*DCF!J$10-DCF!J$5*MAX(BB740*DCF!J$10,0)-MAX(BB740-BA740,0)/Inputs!$B$10)*DCF!J$6</f>
        <v>3902.6004589172721</v>
      </c>
      <c r="CJ740" s="15">
        <f ca="1">(BC740*DCF!K$10-DCF!K$5*MAX(BC740*DCF!K$10,0)-MAX(BC740-BB740,0)/Inputs!$B$10)*DCF!K$6</f>
        <v>4695.9966733448682</v>
      </c>
      <c r="CK740" s="15">
        <f ca="1">(BD740*DCF!L$10-DCF!L$5*MAX(BD740*DCF!L$10,0)-MAX(BD740-BC740,0)/Inputs!$B$10)*DCF!L$6</f>
        <v>4691.7472897349417</v>
      </c>
      <c r="CL740" s="15">
        <f ca="1">(BE740*DCF!M$10-DCF!M$5*MAX(BE740*DCF!M$10,0)-MAX(BE740-BD740,0)/Inputs!$B$10)*DCF!M$6</f>
        <v>5634.7265245256222</v>
      </c>
      <c r="CM740" s="15">
        <f ca="1">(BF740*DCF!C$28-DCF!C$5*MAX(BF740*DCF!C$28,0)-MAX(BF740-Inputs!$B$13,0)/Inputs!$B$17)*DCF!C$6</f>
        <v>3733.3314867621884</v>
      </c>
      <c r="CN740" s="15">
        <f ca="1">(BG740*DCF!D$28-DCF!D$5*MAX(BG740*DCF!D$28,0)-MAX(BG740-BF740,0)/Inputs!$B$17)*DCF!D$6</f>
        <v>4570.9553142539735</v>
      </c>
      <c r="CO740" s="15">
        <f ca="1">(BH740*DCF!E$28-DCF!E$5*MAX(BH740*DCF!E$28,0)-MAX(BH740-BG740,0)/Inputs!$B$17)*DCF!E$6</f>
        <v>5555.1502624816139</v>
      </c>
      <c r="CP740" s="15">
        <f ca="1">(BI740*DCF!F$28-DCF!F$5*MAX(BI740*DCF!F$28,0)-MAX(BI740-BH740,0)/Inputs!$B$17)*DCF!F$6</f>
        <v>6979.6413023381147</v>
      </c>
      <c r="CQ740" s="15">
        <f ca="1">(BJ740*DCF!G$28-DCF!G$5*MAX(BJ740*DCF!G$28,0)-MAX(BJ740-BI740,0)/Inputs!$B$17)*DCF!G$6</f>
        <v>7691.5061191078075</v>
      </c>
      <c r="CR740" s="15">
        <f ca="1">(BK740*DCF!H$28-DCF!H$5*MAX(BK740*DCF!H$28,0)-MAX(BK740-BJ740,0)/Inputs!$B$17)*DCF!H$6</f>
        <v>9119.5798864594999</v>
      </c>
      <c r="CS740" s="15">
        <f ca="1">(BL740*DCF!I$28-DCF!I$5*MAX(BL740*DCF!I$28,0)-MAX(BL740-BK740,0)/Inputs!$B$17)*DCF!I$6</f>
        <v>10488.240929475032</v>
      </c>
      <c r="CT740" s="15">
        <f ca="1">(BM740*DCF!J$28-DCF!J$5*MAX(BM740*DCF!J$28,0)-MAX(BM740-BL740,0)/Inputs!$B$17)*DCF!J$6</f>
        <v>12066.477178624342</v>
      </c>
      <c r="CU740" s="15">
        <f ca="1">(BN740*DCF!K$28-DCF!K$5*MAX(BN740*DCF!K$28,0)-MAX(BN740-BM740,0)/Inputs!$B$17)*DCF!K$6</f>
        <v>13486.092986351208</v>
      </c>
      <c r="CV740" s="15">
        <f ca="1">(BO740*DCF!L$28-DCF!L$5*MAX(BO740*DCF!L$28,0)-MAX(BO740-BN740,0)/Inputs!$B$17)*DCF!L$6</f>
        <v>14307.711532946594</v>
      </c>
      <c r="CW740" s="15">
        <f ca="1">(BP740*DCF!M$28-DCF!M$5*MAX(BP740*DCF!M$28,0)-MAX(BP740-BO740,0)/Inputs!$B$17)*DCF!M$6</f>
        <v>15648.036191155963</v>
      </c>
      <c r="CX740" s="15">
        <f ca="1">(BQ740*DCF!C$46-DCF!C$5*MAX(BQ740*DCF!C$46,0)-MAX(BQ740-Inputs!$B$20,0)/Inputs!$B$24)*DCF!C$6</f>
        <v>-3714.7905904202398</v>
      </c>
      <c r="CY740" s="15">
        <f ca="1">(BR740*DCF!D$46-DCF!D$5*MAX(BR740*DCF!D$46,0)-MAX(BR740-BQ740,0)/Inputs!$B$24)*DCF!D$6</f>
        <v>-3273.8685650854177</v>
      </c>
      <c r="CZ740" s="15">
        <f ca="1">(BS740*DCF!E$46-DCF!E$5*MAX(BS740*DCF!E$46,0)-MAX(BS740-BR740,0)/Inputs!$B$24)*DCF!E$6</f>
        <v>-2793.0020824034373</v>
      </c>
      <c r="DA740" s="15">
        <f ca="1">(BT740*DCF!F$46-DCF!F$5*MAX(BT740*DCF!F$46,0)-MAX(BT740-BS740,0)/Inputs!$B$24)*DCF!F$6</f>
        <v>-4352.628022335889</v>
      </c>
      <c r="DB740" s="15">
        <f ca="1">(BU740*DCF!G$46-DCF!G$5*MAX(BU740*DCF!G$46,0)-MAX(BU740-BT740,0)/Inputs!$B$24)*DCF!G$6</f>
        <v>-2991.5504194091309</v>
      </c>
      <c r="DC740" s="15">
        <f ca="1">(BV740*DCF!H$46-DCF!H$5*MAX(BV740*DCF!H$46,0)-MAX(BV740-BU740,0)/Inputs!$B$24)*DCF!H$6</f>
        <v>-10169.237261081078</v>
      </c>
      <c r="DD740" s="15">
        <f ca="1">(BW740*DCF!I$46-DCF!I$5*MAX(BW740*DCF!I$46,0)-MAX(BW740-BV740,0)/Inputs!$B$24)*DCF!I$6</f>
        <v>-1920.5484108624539</v>
      </c>
      <c r="DE740" s="15">
        <f ca="1">(BX740*DCF!J$46-DCF!J$5*MAX(BX740*DCF!J$46,0)-MAX(BX740-BW740,0)/Inputs!$B$24)*DCF!J$6</f>
        <v>-3197.4237457629292</v>
      </c>
      <c r="DF740" s="15">
        <f ca="1">(BY740*DCF!K$46-DCF!K$5*MAX(BY740*DCF!K$46,0)-MAX(BY740-BX740,0)/Inputs!$B$24)*DCF!K$6</f>
        <v>1974.8078304208082</v>
      </c>
      <c r="DG740" s="15">
        <f ca="1">(BZ740*DCF!L$46-DCF!L$5*MAX(BZ740*DCF!L$46,0)-MAX(BZ740-BY740,0)/Inputs!$B$24)*DCF!L$6</f>
        <v>7454.0231168150785</v>
      </c>
      <c r="DH740" s="15">
        <f ca="1">(CA740*DCF!M$46-DCF!M$5*MAX(CA740*DCF!M$46,0)-MAX(CA740-BZ740,0)/Inputs!$B$24)*DCF!M$6</f>
        <v>-342.61772093122113</v>
      </c>
      <c r="DI740" s="15">
        <f ca="1">SUM(CB740:CL740)+BE740*DCF!M$10*(1+Inputs!$B$30)*(1-Inputs!$B$33)*(1-Inputs!$B$30/Inputs!$B$31)/(Inputs!$B$29-Inputs!$B$30)*DCF!M$6</f>
        <v>163654.67512745096</v>
      </c>
      <c r="DJ740" s="15">
        <f ca="1">SUM(CM740:CW740)+BP740*DCF!M$28*(1+Inputs!$B$30)*(1-Inputs!$B$33)*(1-Inputs!$B$30/Inputs!$B$31)/(Inputs!$B$29-Inputs!$B$30)*DCF!M$6</f>
        <v>449956.87976097484</v>
      </c>
      <c r="DK740" s="15">
        <f ca="1">SUM(CX740:DH740)+CA740*DCF!M$46*(1+Inputs!$B$30)*(1-Inputs!$B$33)*(1-Inputs!$B$30/Inputs!$B$31)/(Inputs!$B$29-Inputs!$B$30)*DCF!M$6</f>
        <v>247484.47342443129</v>
      </c>
      <c r="DM740" s="15">
        <f ca="1">DI740+DJ740+DK740+Inputs!$B$34+Inputs!$B$36-Inputs!$B$35</f>
        <v>937947.02831285715</v>
      </c>
    </row>
    <row r="741" spans="1:117" x14ac:dyDescent="0.75">
      <c r="A741" s="11">
        <v>728</v>
      </c>
      <c r="C741" s="24">
        <f t="shared" ca="1" si="432"/>
        <v>0.38741355317681664</v>
      </c>
      <c r="D741" s="24">
        <f t="shared" ca="1" si="432"/>
        <v>-3.6271052712332698E-2</v>
      </c>
      <c r="E741" s="24">
        <f t="shared" ca="1" si="432"/>
        <v>-1.5407976597081816</v>
      </c>
      <c r="F741" s="24">
        <f t="shared" ca="1" si="432"/>
        <v>1.1666070878467836</v>
      </c>
      <c r="G741" s="24">
        <f t="shared" ca="1" si="432"/>
        <v>-0.88915373985312707</v>
      </c>
      <c r="H741" s="24">
        <f t="shared" ca="1" si="432"/>
        <v>0.55660639257352218</v>
      </c>
      <c r="I741" s="24">
        <f t="shared" ca="1" si="432"/>
        <v>0.20599181254429674</v>
      </c>
      <c r="J741" s="24">
        <f t="shared" ca="1" si="432"/>
        <v>0.50867755110788326</v>
      </c>
      <c r="K741" s="24">
        <f t="shared" ca="1" si="432"/>
        <v>0.14930961390793063</v>
      </c>
      <c r="L741" s="24">
        <f t="shared" ca="1" si="432"/>
        <v>1.1372940593067631</v>
      </c>
      <c r="M741" s="24">
        <f t="shared" ca="1" si="432"/>
        <v>0.29954046826453934</v>
      </c>
      <c r="N741" s="24">
        <f ca="1">SQRT(Inputs!$B$38)*C741+SQRT(1-Inputs!$B$38)*_xlfn.NORM.S.INV(RAND())</f>
        <v>-0.62315481508039294</v>
      </c>
      <c r="O741" s="24">
        <f ca="1">SQRT(Inputs!$B$38)*D741+SQRT(1-Inputs!$B$38)*_xlfn.NORM.S.INV(RAND())</f>
        <v>-0.89571645868665706</v>
      </c>
      <c r="P741" s="24">
        <f ca="1">SQRT(Inputs!$B$38)*E741+SQRT(1-Inputs!$B$38)*_xlfn.NORM.S.INV(RAND())</f>
        <v>-0.6703645587229301</v>
      </c>
      <c r="Q741" s="24">
        <f ca="1">SQRT(Inputs!$B$38)*F741+SQRT(1-Inputs!$B$38)*_xlfn.NORM.S.INV(RAND())</f>
        <v>-1.1642643312021352</v>
      </c>
      <c r="R741" s="24">
        <f ca="1">SQRT(Inputs!$B$38)*G741+SQRT(1-Inputs!$B$38)*_xlfn.NORM.S.INV(RAND())</f>
        <v>-0.53927620905776052</v>
      </c>
      <c r="S741" s="24">
        <f ca="1">SQRT(Inputs!$B$38)*H741+SQRT(1-Inputs!$B$38)*_xlfn.NORM.S.INV(RAND())</f>
        <v>2.2348178966871881</v>
      </c>
      <c r="T741" s="24">
        <f ca="1">SQRT(Inputs!$B$38)*I741+SQRT(1-Inputs!$B$38)*_xlfn.NORM.S.INV(RAND())</f>
        <v>0.98481438904964569</v>
      </c>
      <c r="U741" s="24">
        <f ca="1">SQRT(Inputs!$B$38)*J741+SQRT(1-Inputs!$B$38)*_xlfn.NORM.S.INV(RAND())</f>
        <v>1.592632361905383</v>
      </c>
      <c r="V741" s="24">
        <f ca="1">SQRT(Inputs!$B$38)*K741+SQRT(1-Inputs!$B$38)*_xlfn.NORM.S.INV(RAND())</f>
        <v>-2.7282820351368855</v>
      </c>
      <c r="W741" s="24">
        <f ca="1">SQRT(Inputs!$B$38)*L741+SQRT(1-Inputs!$B$38)*_xlfn.NORM.S.INV(RAND())</f>
        <v>0.37447603852503819</v>
      </c>
      <c r="X741" s="24">
        <f ca="1">SQRT(Inputs!$B$38)*M741+SQRT(1-Inputs!$B$38)*_xlfn.NORM.S.INV(RAND())</f>
        <v>1.2939723976700168</v>
      </c>
      <c r="Y741" s="24">
        <f ca="1">SQRT(Inputs!$B$38)*C741+SQRT(1-Inputs!$B$38)*_xlfn.NORM.S.INV(RAND())</f>
        <v>-0.91819893321779855</v>
      </c>
      <c r="Z741" s="24">
        <f ca="1">SQRT(Inputs!$B$38)*D741+SQRT(1-Inputs!$B$38)*_xlfn.NORM.S.INV(RAND())</f>
        <v>0.39239452160759447</v>
      </c>
      <c r="AA741" s="24">
        <f ca="1">SQRT(Inputs!$B$38)*E741+SQRT(1-Inputs!$B$38)*_xlfn.NORM.S.INV(RAND())</f>
        <v>-1.2820701768597464</v>
      </c>
      <c r="AB741" s="24">
        <f ca="1">SQRT(Inputs!$B$38)*F741+SQRT(1-Inputs!$B$38)*_xlfn.NORM.S.INV(RAND())</f>
        <v>1.7104606139060587</v>
      </c>
      <c r="AC741" s="24">
        <f ca="1">SQRT(Inputs!$B$38)*G741+SQRT(1-Inputs!$B$38)*_xlfn.NORM.S.INV(RAND())</f>
        <v>0.2291453235344294</v>
      </c>
      <c r="AD741" s="24">
        <f ca="1">SQRT(Inputs!$B$38)*H741+SQRT(1-Inputs!$B$38)*_xlfn.NORM.S.INV(RAND())</f>
        <v>0.93806756757974241</v>
      </c>
      <c r="AE741" s="24">
        <f ca="1">SQRT(Inputs!$B$38)*I741+SQRT(1-Inputs!$B$38)*_xlfn.NORM.S.INV(RAND())</f>
        <v>-1.9174407556106957E-2</v>
      </c>
      <c r="AF741" s="24">
        <f ca="1">SQRT(Inputs!$B$38)*J741+SQRT(1-Inputs!$B$38)*_xlfn.NORM.S.INV(RAND())</f>
        <v>0.87606060675729847</v>
      </c>
      <c r="AG741" s="24">
        <f ca="1">SQRT(Inputs!$B$38)*K741+SQRT(1-Inputs!$B$38)*_xlfn.NORM.S.INV(RAND())</f>
        <v>-0.70057382269806256</v>
      </c>
      <c r="AH741" s="24">
        <f ca="1">SQRT(Inputs!$B$38)*L741+SQRT(1-Inputs!$B$38)*_xlfn.NORM.S.INV(RAND())</f>
        <v>-1.1503009956706234</v>
      </c>
      <c r="AI741" s="24">
        <f ca="1">SQRT(Inputs!$B$38)*M741+SQRT(1-Inputs!$B$38)*_xlfn.NORM.S.INV(RAND())</f>
        <v>-0.2814328507180448</v>
      </c>
      <c r="AJ741" s="24">
        <f ca="1">SQRT(Inputs!$B$38)*C741+SQRT(1-Inputs!$B$38)*_xlfn.NORM.S.INV(RAND())</f>
        <v>-1.0515452773015588</v>
      </c>
      <c r="AK741" s="24">
        <f ca="1">SQRT(Inputs!$B$38)*D741+SQRT(1-Inputs!$B$38)*_xlfn.NORM.S.INV(RAND())</f>
        <v>1.4889433788467594</v>
      </c>
      <c r="AL741" s="24">
        <f ca="1">SQRT(Inputs!$B$38)*E741+SQRT(1-Inputs!$B$38)*_xlfn.NORM.S.INV(RAND())</f>
        <v>-0.60959926197771708</v>
      </c>
      <c r="AM741" s="24">
        <f ca="1">SQRT(Inputs!$B$38)*F741+SQRT(1-Inputs!$B$38)*_xlfn.NORM.S.INV(RAND())</f>
        <v>1.0329468569737046</v>
      </c>
      <c r="AN741" s="24">
        <f ca="1">SQRT(Inputs!$B$38)*G741+SQRT(1-Inputs!$B$38)*_xlfn.NORM.S.INV(RAND())</f>
        <v>6.4638963516406411E-2</v>
      </c>
      <c r="AO741" s="24">
        <f ca="1">SQRT(Inputs!$B$38)*H741+SQRT(1-Inputs!$B$38)*_xlfn.NORM.S.INV(RAND())</f>
        <v>-0.91784697018397565</v>
      </c>
      <c r="AP741" s="24">
        <f ca="1">SQRT(Inputs!$B$38)*I741+SQRT(1-Inputs!$B$38)*_xlfn.NORM.S.INV(RAND())</f>
        <v>1.1652848327703996E-2</v>
      </c>
      <c r="AQ741" s="24">
        <f ca="1">SQRT(Inputs!$B$38)*J741+SQRT(1-Inputs!$B$38)*_xlfn.NORM.S.INV(RAND())</f>
        <v>1.5919650921850335</v>
      </c>
      <c r="AR741" s="24">
        <f ca="1">SQRT(Inputs!$B$38)*K741+SQRT(1-Inputs!$B$38)*_xlfn.NORM.S.INV(RAND())</f>
        <v>-0.29743989098740375</v>
      </c>
      <c r="AS741" s="24">
        <f ca="1">SQRT(Inputs!$B$38)*L741+SQRT(1-Inputs!$B$38)*_xlfn.NORM.S.INV(RAND())</f>
        <v>0.58240192491162313</v>
      </c>
      <c r="AT741" s="24">
        <f ca="1">SQRT(Inputs!$B$38)*M741+SQRT(1-Inputs!$B$38)*_xlfn.NORM.S.INV(RAND())</f>
        <v>1.4290594969366799E-2</v>
      </c>
      <c r="AU741" s="15">
        <f ca="1">Inputs!$B$6*EXP($B$8-0.5*C$5^2+C$5*N741)</f>
        <v>4486.1063858453035</v>
      </c>
      <c r="AV741" s="15">
        <f t="shared" ca="1" si="401"/>
        <v>4786.8331083907387</v>
      </c>
      <c r="AW741" s="15">
        <f t="shared" ca="1" si="402"/>
        <v>5332.0997902354547</v>
      </c>
      <c r="AX741" s="15">
        <f t="shared" ca="1" si="403"/>
        <v>5628.6981174169023</v>
      </c>
      <c r="AY741" s="15">
        <f t="shared" ca="1" si="404"/>
        <v>6458.9682441983323</v>
      </c>
      <c r="AZ741" s="15">
        <f t="shared" ca="1" si="405"/>
        <v>10103.636286035879</v>
      </c>
      <c r="BA741" s="15">
        <f t="shared" ca="1" si="406"/>
        <v>13706.648723244754</v>
      </c>
      <c r="BB741" s="15">
        <f t="shared" ca="1" si="407"/>
        <v>19684.26152449803</v>
      </c>
      <c r="BC741" s="15">
        <f t="shared" ca="1" si="408"/>
        <v>18526.30705338925</v>
      </c>
      <c r="BD741" s="15">
        <f t="shared" ca="1" si="409"/>
        <v>23505.527744094197</v>
      </c>
      <c r="BE741" s="15">
        <f t="shared" ca="1" si="410"/>
        <v>32405.731535733412</v>
      </c>
      <c r="BF741" s="15">
        <f ca="1">Inputs!$B$13*EXP($B$9-0.5*C$6^2+C$6*Y741)</f>
        <v>11529.202152667986</v>
      </c>
      <c r="BG741" s="15">
        <f t="shared" ca="1" si="411"/>
        <v>15081.967710029887</v>
      </c>
      <c r="BH741" s="15">
        <f t="shared" ca="1" si="412"/>
        <v>14897.55865894162</v>
      </c>
      <c r="BI741" s="15">
        <f t="shared" ca="1" si="413"/>
        <v>23729.467286411393</v>
      </c>
      <c r="BJ741" s="15">
        <f t="shared" ca="1" si="414"/>
        <v>30067.702842480958</v>
      </c>
      <c r="BK741" s="15">
        <f t="shared" ca="1" si="415"/>
        <v>41929.447807218567</v>
      </c>
      <c r="BL741" s="15">
        <f t="shared" ca="1" si="416"/>
        <v>51377.443029239919</v>
      </c>
      <c r="BM741" s="15">
        <f t="shared" ca="1" si="417"/>
        <v>70415.016375528226</v>
      </c>
      <c r="BN741" s="15">
        <f t="shared" ca="1" si="418"/>
        <v>79627.939046983432</v>
      </c>
      <c r="BO741" s="15">
        <f t="shared" ca="1" si="419"/>
        <v>85711.803206418117</v>
      </c>
      <c r="BP741" s="15">
        <f t="shared" ca="1" si="420"/>
        <v>102184.4851161729</v>
      </c>
      <c r="BQ741" s="15">
        <f ca="1">Inputs!$B$20*EXP($B$10-0.5*C$7^2+C$7*AJ741)</f>
        <v>2954.1427312608566</v>
      </c>
      <c r="BR741" s="15">
        <f t="shared" ca="1" si="421"/>
        <v>6431.7629398160316</v>
      </c>
      <c r="BS741" s="15">
        <f t="shared" ca="1" si="422"/>
        <v>7393.0272194662648</v>
      </c>
      <c r="BT741" s="15">
        <f t="shared" ca="1" si="423"/>
        <v>13365.99106037713</v>
      </c>
      <c r="BU741" s="15">
        <f t="shared" ca="1" si="424"/>
        <v>18815.660435450653</v>
      </c>
      <c r="BV741" s="15">
        <f t="shared" ca="1" si="425"/>
        <v>21287.717477202201</v>
      </c>
      <c r="BW741" s="15">
        <f t="shared" ca="1" si="426"/>
        <v>29779.163228256373</v>
      </c>
      <c r="BX741" s="15">
        <f t="shared" ca="1" si="427"/>
        <v>57309.812481164852</v>
      </c>
      <c r="BY741" s="15">
        <f t="shared" ca="1" si="428"/>
        <v>75858.649064409445</v>
      </c>
      <c r="BZ741" s="15">
        <f t="shared" ca="1" si="429"/>
        <v>118468.78551279464</v>
      </c>
      <c r="CA741" s="15">
        <f t="shared" ca="1" si="430"/>
        <v>166835.82208476067</v>
      </c>
      <c r="CB741" s="15">
        <f ca="1">(AU741*DCF!C$10-DCF!C$5*MAX(AU741*DCF!C$10,0)-MAX(AU741-Inputs!$B$6,0)/Inputs!$B$10)*DCF!C$6</f>
        <v>1046.4692169919495</v>
      </c>
      <c r="CC741" s="15">
        <f ca="1">(AV741*DCF!D$10-DCF!D$5*MAX(AV741*DCF!D$10,0)-MAX(AV741-AU741,0)/Inputs!$B$10)*DCF!D$6</f>
        <v>1093.4337997251778</v>
      </c>
      <c r="CD741" s="15">
        <f ca="1">(AW741*DCF!E$10-DCF!E$5*MAX(AW741*DCF!E$10,0)-MAX(AW741-AV741,0)/Inputs!$B$10)*DCF!E$6</f>
        <v>1108.2803245211041</v>
      </c>
      <c r="CE741" s="15">
        <f ca="1">(AX741*DCF!F$10-DCF!F$5*MAX(AX741*DCF!F$10,0)-MAX(AX741-AW741,0)/Inputs!$B$10)*DCF!F$6</f>
        <v>1167.0210703188088</v>
      </c>
      <c r="CF741" s="15">
        <f ca="1">(AY741*DCF!G$10-DCF!G$5*MAX(AY741*DCF!G$10,0)-MAX(AY741-AX741,0)/Inputs!$B$10)*DCF!G$6</f>
        <v>1171.2125718090513</v>
      </c>
      <c r="CG741" s="15">
        <f ca="1">(AZ741*DCF!H$10-DCF!H$5*MAX(AZ741*DCF!H$10,0)-MAX(AZ741-AY741,0)/Inputs!$B$10)*DCF!H$6</f>
        <v>1314.4520819471807</v>
      </c>
      <c r="CH741" s="15">
        <f ca="1">(BA741*DCF!I$10-DCF!I$5*MAX(BA741*DCF!I$10,0)-MAX(BA741-AZ741,0)/Inputs!$B$10)*DCF!I$6</f>
        <v>1912.6844238212273</v>
      </c>
      <c r="CI741" s="15">
        <f ca="1">(BB741*DCF!J$10-DCF!J$5*MAX(BB741*DCF!J$10,0)-MAX(BB741-BA741,0)/Inputs!$B$10)*DCF!J$6</f>
        <v>2472.0562345975568</v>
      </c>
      <c r="CJ741" s="15">
        <f ca="1">(BC741*DCF!K$10-DCF!K$5*MAX(BC741*DCF!K$10,0)-MAX(BC741-BB741,0)/Inputs!$B$10)*DCF!K$6</f>
        <v>2982.4379013942867</v>
      </c>
      <c r="CK741" s="15">
        <f ca="1">(BD741*DCF!L$10-DCF!L$5*MAX(BD741*DCF!L$10,0)-MAX(BD741-BC741,0)/Inputs!$B$10)*DCF!L$6</f>
        <v>2901.186708237155</v>
      </c>
      <c r="CL741" s="15">
        <f ca="1">(BE741*DCF!M$10-DCF!M$5*MAX(BE741*DCF!M$10,0)-MAX(BE741-BD741,0)/Inputs!$B$10)*DCF!M$6</f>
        <v>3509.6434161695456</v>
      </c>
      <c r="CM741" s="15">
        <f ca="1">(BF741*DCF!C$28-DCF!C$5*MAX(BF741*DCF!C$28,0)-MAX(BF741-Inputs!$B$13,0)/Inputs!$B$17)*DCF!C$6</f>
        <v>3485.79574320765</v>
      </c>
      <c r="CN741" s="15">
        <f ca="1">(BG741*DCF!D$28-DCF!D$5*MAX(BG741*DCF!D$28,0)-MAX(BG741-BF741,0)/Inputs!$B$17)*DCF!D$6</f>
        <v>3684.0195518998421</v>
      </c>
      <c r="CO741" s="15">
        <f ca="1">(BH741*DCF!E$28-DCF!E$5*MAX(BH741*DCF!E$28,0)-MAX(BH741-BG741,0)/Inputs!$B$17)*DCF!E$6</f>
        <v>4219.2538847479536</v>
      </c>
      <c r="CP741" s="15">
        <f ca="1">(BI741*DCF!F$28-DCF!F$5*MAX(BI741*DCF!F$28,0)-MAX(BI741-BH741,0)/Inputs!$B$17)*DCF!F$6</f>
        <v>4833.9367490304712</v>
      </c>
      <c r="CQ741" s="15">
        <f ca="1">(BJ741*DCF!G$28-DCF!G$5*MAX(BJ741*DCF!G$28,0)-MAX(BJ741-BI741,0)/Inputs!$B$17)*DCF!G$6</f>
        <v>6735.265019076829</v>
      </c>
      <c r="CR741" s="15">
        <f ca="1">(BK741*DCF!H$28-DCF!H$5*MAX(BK741*DCF!H$28,0)-MAX(BK741-BJ741,0)/Inputs!$B$17)*DCF!H$6</f>
        <v>8526.6327540883067</v>
      </c>
      <c r="CS741" s="15">
        <f ca="1">(BL741*DCF!I$28-DCF!I$5*MAX(BL741*DCF!I$28,0)-MAX(BL741-BK741,0)/Inputs!$B$17)*DCF!I$6</f>
        <v>10725.484802950776</v>
      </c>
      <c r="CT741" s="15">
        <f ca="1">(BM741*DCF!J$28-DCF!J$5*MAX(BM741*DCF!J$28,0)-MAX(BM741-BL741,0)/Inputs!$B$17)*DCF!J$6</f>
        <v>13184.167543656084</v>
      </c>
      <c r="CU741" s="15">
        <f ca="1">(BN741*DCF!K$28-DCF!K$5*MAX(BN741*DCF!K$28,0)-MAX(BN741-BM741,0)/Inputs!$B$17)*DCF!K$6</f>
        <v>15687.625293233359</v>
      </c>
      <c r="CV741" s="15">
        <f ca="1">(BO741*DCF!L$28-DCF!L$5*MAX(BO741*DCF!L$28,0)-MAX(BO741-BN741,0)/Inputs!$B$17)*DCF!L$6</f>
        <v>16412.904445195643</v>
      </c>
      <c r="CW741" s="15">
        <f ca="1">(BP741*DCF!M$28-DCF!M$5*MAX(BP741*DCF!M$28,0)-MAX(BP741-BO741,0)/Inputs!$B$17)*DCF!M$6</f>
        <v>17504.211881406853</v>
      </c>
      <c r="CX741" s="15">
        <f ca="1">(BQ741*DCF!C$46-DCF!C$5*MAX(BQ741*DCF!C$46,0)-MAX(BQ741-Inputs!$B$20,0)/Inputs!$B$24)*DCF!C$6</f>
        <v>-682.25005340897383</v>
      </c>
      <c r="CY741" s="15">
        <f ca="1">(BR741*DCF!D$46-DCF!D$5*MAX(BR741*DCF!D$46,0)-MAX(BR741-BQ741,0)/Inputs!$B$24)*DCF!D$6</f>
        <v>-2581.6236192978095</v>
      </c>
      <c r="CZ741" s="15">
        <f ca="1">(BS741*DCF!E$46-DCF!E$5*MAX(BS741*DCF!E$46,0)-MAX(BS741-BR741,0)/Inputs!$B$24)*DCF!E$6</f>
        <v>-1253.1422567790933</v>
      </c>
      <c r="DA741" s="15">
        <f ca="1">(BT741*DCF!F$46-DCF!F$5*MAX(BT741*DCF!F$46,0)-MAX(BT741-BS741,0)/Inputs!$B$24)*DCF!F$6</f>
        <v>-3148.3409295248944</v>
      </c>
      <c r="DB741" s="15">
        <f ca="1">(BU741*DCF!G$46-DCF!G$5*MAX(BU741*DCF!G$46,0)-MAX(BU741-BT741,0)/Inputs!$B$24)*DCF!G$6</f>
        <v>-2466.0827472977139</v>
      </c>
      <c r="DC741" s="15">
        <f ca="1">(BV741*DCF!H$46-DCF!H$5*MAX(BV741*DCF!H$46,0)-MAX(BV741-BU741,0)/Inputs!$B$24)*DCF!H$6</f>
        <v>-768.17657917949953</v>
      </c>
      <c r="DD741" s="15">
        <f ca="1">(BW741*DCF!I$46-DCF!I$5*MAX(BW741*DCF!I$46,0)-MAX(BW741-BV741,0)/Inputs!$B$24)*DCF!I$6</f>
        <v>-1749.8042625972175</v>
      </c>
      <c r="DE741" s="15">
        <f ca="1">(BX741*DCF!J$46-DCF!J$5*MAX(BX741*DCF!J$46,0)-MAX(BX741-BW741,0)/Inputs!$B$24)*DCF!J$6</f>
        <v>-4896.6902883378834</v>
      </c>
      <c r="DF741" s="15">
        <f ca="1">(BY741*DCF!K$46-DCF!K$5*MAX(BY741*DCF!K$46,0)-MAX(BY741-BX741,0)/Inputs!$B$24)*DCF!K$6</f>
        <v>-210.67191330342879</v>
      </c>
      <c r="DG741" s="15">
        <f ca="1">(BZ741*DCF!L$46-DCF!L$5*MAX(BZ741*DCF!L$46,0)-MAX(BZ741-BY741,0)/Inputs!$B$24)*DCF!L$6</f>
        <v>-1453.6158904682827</v>
      </c>
      <c r="DH741" s="15">
        <f ca="1">(CA741*DCF!M$46-DCF!M$5*MAX(CA741*DCF!M$46,0)-MAX(CA741-BZ741,0)/Inputs!$B$24)*DCF!M$6</f>
        <v>2967.8447297943558</v>
      </c>
      <c r="DI741" s="15">
        <f ca="1">SUM(CB741:CL741)+BE741*DCF!M$10*(1+Inputs!$B$30)*(1-Inputs!$B$33)*(1-Inputs!$B$30/Inputs!$B$31)/(Inputs!$B$29-Inputs!$B$30)*DCF!M$6</f>
        <v>110864.45713491607</v>
      </c>
      <c r="DJ741" s="15">
        <f ca="1">SUM(CM741:CW741)+BP741*DCF!M$28*(1+Inputs!$B$30)*(1-Inputs!$B$33)*(1-Inputs!$B$30/Inputs!$B$31)/(Inputs!$B$29-Inputs!$B$30)*DCF!M$6</f>
        <v>484173.66210614285</v>
      </c>
      <c r="DK741" s="15">
        <f ca="1">SUM(CX741:DH741)+CA741*DCF!M$46*(1+Inputs!$B$30)*(1-Inputs!$B$33)*(1-Inputs!$B$30/Inputs!$B$31)/(Inputs!$B$29-Inputs!$B$30)*DCF!M$6</f>
        <v>241705.39009917848</v>
      </c>
      <c r="DM741" s="15">
        <f ca="1">DI741+DJ741+DK741+Inputs!$B$34+Inputs!$B$36-Inputs!$B$35</f>
        <v>913594.50934023736</v>
      </c>
    </row>
    <row r="742" spans="1:117" x14ac:dyDescent="0.75">
      <c r="A742" s="11">
        <v>729</v>
      </c>
      <c r="C742" s="24">
        <f t="shared" ca="1" si="432"/>
        <v>-2.315756050114552</v>
      </c>
      <c r="D742" s="24">
        <f t="shared" ca="1" si="432"/>
        <v>0.10528959439987887</v>
      </c>
      <c r="E742" s="24">
        <f t="shared" ca="1" si="432"/>
        <v>0.71933829471126831</v>
      </c>
      <c r="F742" s="24">
        <f t="shared" ca="1" si="432"/>
        <v>-0.18680162925349916</v>
      </c>
      <c r="G742" s="24">
        <f t="shared" ca="1" si="432"/>
        <v>1.3482575796983445</v>
      </c>
      <c r="H742" s="24">
        <f t="shared" ca="1" si="432"/>
        <v>-1.9487426921842629E-2</v>
      </c>
      <c r="I742" s="24">
        <f t="shared" ca="1" si="432"/>
        <v>-0.63973267397001243</v>
      </c>
      <c r="J742" s="24">
        <f t="shared" ca="1" si="432"/>
        <v>-0.43551143302200818</v>
      </c>
      <c r="K742" s="24">
        <f t="shared" ca="1" si="432"/>
        <v>-1.2166014051189036</v>
      </c>
      <c r="L742" s="24">
        <f t="shared" ca="1" si="432"/>
        <v>-1.1990410060837065</v>
      </c>
      <c r="M742" s="24">
        <f t="shared" ca="1" si="432"/>
        <v>0.53411433986729451</v>
      </c>
      <c r="N742" s="24">
        <f ca="1">SQRT(Inputs!$B$38)*C742+SQRT(1-Inputs!$B$38)*_xlfn.NORM.S.INV(RAND())</f>
        <v>-0.79551157200827227</v>
      </c>
      <c r="O742" s="24">
        <f ca="1">SQRT(Inputs!$B$38)*D742+SQRT(1-Inputs!$B$38)*_xlfn.NORM.S.INV(RAND())</f>
        <v>0.98447550788727323</v>
      </c>
      <c r="P742" s="24">
        <f ca="1">SQRT(Inputs!$B$38)*E742+SQRT(1-Inputs!$B$38)*_xlfn.NORM.S.INV(RAND())</f>
        <v>8.7130866369096283E-2</v>
      </c>
      <c r="Q742" s="24">
        <f ca="1">SQRT(Inputs!$B$38)*F742+SQRT(1-Inputs!$B$38)*_xlfn.NORM.S.INV(RAND())</f>
        <v>-0.68536114235394774</v>
      </c>
      <c r="R742" s="24">
        <f ca="1">SQRT(Inputs!$B$38)*G742+SQRT(1-Inputs!$B$38)*_xlfn.NORM.S.INV(RAND())</f>
        <v>0.20231763509020939</v>
      </c>
      <c r="S742" s="24">
        <f ca="1">SQRT(Inputs!$B$38)*H742+SQRT(1-Inputs!$B$38)*_xlfn.NORM.S.INV(RAND())</f>
        <v>-1.2414638897034305</v>
      </c>
      <c r="T742" s="24">
        <f ca="1">SQRT(Inputs!$B$38)*I742+SQRT(1-Inputs!$B$38)*_xlfn.NORM.S.INV(RAND())</f>
        <v>-0.63554546681503366</v>
      </c>
      <c r="U742" s="24">
        <f ca="1">SQRT(Inputs!$B$38)*J742+SQRT(1-Inputs!$B$38)*_xlfn.NORM.S.INV(RAND())</f>
        <v>0.14229351478041158</v>
      </c>
      <c r="V742" s="24">
        <f ca="1">SQRT(Inputs!$B$38)*K742+SQRT(1-Inputs!$B$38)*_xlfn.NORM.S.INV(RAND())</f>
        <v>-1.2877251800645118</v>
      </c>
      <c r="W742" s="24">
        <f ca="1">SQRT(Inputs!$B$38)*L742+SQRT(1-Inputs!$B$38)*_xlfn.NORM.S.INV(RAND())</f>
        <v>-1.1345834506915331</v>
      </c>
      <c r="X742" s="24">
        <f ca="1">SQRT(Inputs!$B$38)*M742+SQRT(1-Inputs!$B$38)*_xlfn.NORM.S.INV(RAND())</f>
        <v>1.3451520353571214</v>
      </c>
      <c r="Y742" s="24">
        <f ca="1">SQRT(Inputs!$B$38)*C742+SQRT(1-Inputs!$B$38)*_xlfn.NORM.S.INV(RAND())</f>
        <v>-1.190322953913646</v>
      </c>
      <c r="Z742" s="24">
        <f ca="1">SQRT(Inputs!$B$38)*D742+SQRT(1-Inputs!$B$38)*_xlfn.NORM.S.INV(RAND())</f>
        <v>-0.62923507563220493</v>
      </c>
      <c r="AA742" s="24">
        <f ca="1">SQRT(Inputs!$B$38)*E742+SQRT(1-Inputs!$B$38)*_xlfn.NORM.S.INV(RAND())</f>
        <v>1.3754471168266962</v>
      </c>
      <c r="AB742" s="24">
        <f ca="1">SQRT(Inputs!$B$38)*F742+SQRT(1-Inputs!$B$38)*_xlfn.NORM.S.INV(RAND())</f>
        <v>0.57429163986771337</v>
      </c>
      <c r="AC742" s="24">
        <f ca="1">SQRT(Inputs!$B$38)*G742+SQRT(1-Inputs!$B$38)*_xlfn.NORM.S.INV(RAND())</f>
        <v>1.6027337884629287</v>
      </c>
      <c r="AD742" s="24">
        <f ca="1">SQRT(Inputs!$B$38)*H742+SQRT(1-Inputs!$B$38)*_xlfn.NORM.S.INV(RAND())</f>
        <v>-0.42901457737584742</v>
      </c>
      <c r="AE742" s="24">
        <f ca="1">SQRT(Inputs!$B$38)*I742+SQRT(1-Inputs!$B$38)*_xlfn.NORM.S.INV(RAND())</f>
        <v>-0.41836778100478744</v>
      </c>
      <c r="AF742" s="24">
        <f ca="1">SQRT(Inputs!$B$38)*J742+SQRT(1-Inputs!$B$38)*_xlfn.NORM.S.INV(RAND())</f>
        <v>8.8174530821174046E-2</v>
      </c>
      <c r="AG742" s="24">
        <f ca="1">SQRT(Inputs!$B$38)*K742+SQRT(1-Inputs!$B$38)*_xlfn.NORM.S.INV(RAND())</f>
        <v>5.4691650099620626E-2</v>
      </c>
      <c r="AH742" s="24">
        <f ca="1">SQRT(Inputs!$B$38)*L742+SQRT(1-Inputs!$B$38)*_xlfn.NORM.S.INV(RAND())</f>
        <v>-0.93241455473543711</v>
      </c>
      <c r="AI742" s="24">
        <f ca="1">SQRT(Inputs!$B$38)*M742+SQRT(1-Inputs!$B$38)*_xlfn.NORM.S.INV(RAND())</f>
        <v>-0.14417652660203123</v>
      </c>
      <c r="AJ742" s="24">
        <f ca="1">SQRT(Inputs!$B$38)*C742+SQRT(1-Inputs!$B$38)*_xlfn.NORM.S.INV(RAND())</f>
        <v>-0.83354510705602203</v>
      </c>
      <c r="AK742" s="24">
        <f ca="1">SQRT(Inputs!$B$38)*D742+SQRT(1-Inputs!$B$38)*_xlfn.NORM.S.INV(RAND())</f>
        <v>-1.0285352389512497</v>
      </c>
      <c r="AL742" s="24">
        <f ca="1">SQRT(Inputs!$B$38)*E742+SQRT(1-Inputs!$B$38)*_xlfn.NORM.S.INV(RAND())</f>
        <v>7.6874978532757099E-2</v>
      </c>
      <c r="AM742" s="24">
        <f ca="1">SQRT(Inputs!$B$38)*F742+SQRT(1-Inputs!$B$38)*_xlfn.NORM.S.INV(RAND())</f>
        <v>0.42739535650640137</v>
      </c>
      <c r="AN742" s="24">
        <f ca="1">SQRT(Inputs!$B$38)*G742+SQRT(1-Inputs!$B$38)*_xlfn.NORM.S.INV(RAND())</f>
        <v>1.5900098629871975</v>
      </c>
      <c r="AO742" s="24">
        <f ca="1">SQRT(Inputs!$B$38)*H742+SQRT(1-Inputs!$B$38)*_xlfn.NORM.S.INV(RAND())</f>
        <v>-0.65236096154456846</v>
      </c>
      <c r="AP742" s="24">
        <f ca="1">SQRT(Inputs!$B$38)*I742+SQRT(1-Inputs!$B$38)*_xlfn.NORM.S.INV(RAND())</f>
        <v>-0.89992527050481297</v>
      </c>
      <c r="AQ742" s="24">
        <f ca="1">SQRT(Inputs!$B$38)*J742+SQRT(1-Inputs!$B$38)*_xlfn.NORM.S.INV(RAND())</f>
        <v>-0.23389440515592255</v>
      </c>
      <c r="AR742" s="24">
        <f ca="1">SQRT(Inputs!$B$38)*K742+SQRT(1-Inputs!$B$38)*_xlfn.NORM.S.INV(RAND())</f>
        <v>-0.93628113972971483</v>
      </c>
      <c r="AS742" s="24">
        <f ca="1">SQRT(Inputs!$B$38)*L742+SQRT(1-Inputs!$B$38)*_xlfn.NORM.S.INV(RAND())</f>
        <v>-0.10632224309598703</v>
      </c>
      <c r="AT742" s="24">
        <f ca="1">SQRT(Inputs!$B$38)*M742+SQRT(1-Inputs!$B$38)*_xlfn.NORM.S.INV(RAND())</f>
        <v>1.0313377028943767</v>
      </c>
      <c r="AU742" s="15">
        <f ca="1">Inputs!$B$6*EXP($B$8-0.5*C$5^2+C$5*N742)</f>
        <v>4362.6742638635305</v>
      </c>
      <c r="AV742" s="15">
        <f t="shared" ca="1" si="401"/>
        <v>6137.5001765489505</v>
      </c>
      <c r="AW742" s="15">
        <f t="shared" ca="1" si="402"/>
        <v>7572.0622731286985</v>
      </c>
      <c r="AX742" s="15">
        <f t="shared" ca="1" si="403"/>
        <v>8486.0978511482008</v>
      </c>
      <c r="AY742" s="15">
        <f t="shared" ca="1" si="404"/>
        <v>10618.841395422238</v>
      </c>
      <c r="AZ742" s="15">
        <f t="shared" ca="1" si="405"/>
        <v>11327.683217751743</v>
      </c>
      <c r="BA742" s="15">
        <f t="shared" ca="1" si="406"/>
        <v>12970.127614227984</v>
      </c>
      <c r="BB742" s="15">
        <f t="shared" ca="1" si="407"/>
        <v>16107.391710202308</v>
      </c>
      <c r="BC742" s="15">
        <f t="shared" ca="1" si="408"/>
        <v>17421.540283928283</v>
      </c>
      <c r="BD742" s="15">
        <f t="shared" ca="1" si="409"/>
        <v>19194.113072885648</v>
      </c>
      <c r="BE742" s="15">
        <f t="shared" ca="1" si="410"/>
        <v>26585.468474430454</v>
      </c>
      <c r="BF742" s="15">
        <f ca="1">Inputs!$B$13*EXP($B$9-0.5*C$6^2+C$6*Y742)</f>
        <v>10923.704751916697</v>
      </c>
      <c r="BG742" s="15">
        <f t="shared" ca="1" si="411"/>
        <v>11884.210432536931</v>
      </c>
      <c r="BH742" s="15">
        <f t="shared" ca="1" si="412"/>
        <v>18241.096099417406</v>
      </c>
      <c r="BI742" s="15">
        <f t="shared" ca="1" si="413"/>
        <v>24393.551469631606</v>
      </c>
      <c r="BJ742" s="15">
        <f t="shared" ca="1" si="414"/>
        <v>37676.985122257269</v>
      </c>
      <c r="BK742" s="15">
        <f t="shared" ca="1" si="415"/>
        <v>43617.879348767994</v>
      </c>
      <c r="BL742" s="15">
        <f t="shared" ca="1" si="416"/>
        <v>50751.73749825394</v>
      </c>
      <c r="BM742" s="15">
        <f t="shared" ca="1" si="417"/>
        <v>63071.940535415546</v>
      </c>
      <c r="BN742" s="15">
        <f t="shared" ca="1" si="418"/>
        <v>78080.657561901055</v>
      </c>
      <c r="BO742" s="15">
        <f t="shared" ca="1" si="419"/>
        <v>86202.144316364691</v>
      </c>
      <c r="BP742" s="15">
        <f t="shared" ca="1" si="420"/>
        <v>104379.67911330367</v>
      </c>
      <c r="BQ742" s="15">
        <f ca="1">Inputs!$B$20*EXP($B$10-0.5*C$7^2+C$7*AJ742)</f>
        <v>3191.622433446485</v>
      </c>
      <c r="BR742" s="15">
        <f t="shared" ca="1" si="421"/>
        <v>3123.8576764896566</v>
      </c>
      <c r="BS742" s="15">
        <f t="shared" ca="1" si="422"/>
        <v>4373.2860594555186</v>
      </c>
      <c r="BT742" s="15">
        <f t="shared" ca="1" si="423"/>
        <v>6745.2274808231587</v>
      </c>
      <c r="BU742" s="15">
        <f t="shared" ca="1" si="424"/>
        <v>13734.419070418531</v>
      </c>
      <c r="BV742" s="15">
        <f t="shared" ca="1" si="425"/>
        <v>16496.683716574247</v>
      </c>
      <c r="BW742" s="15">
        <f t="shared" ca="1" si="426"/>
        <v>19027.841014053596</v>
      </c>
      <c r="BX742" s="15">
        <f t="shared" ca="1" si="427"/>
        <v>25394.396970692887</v>
      </c>
      <c r="BY742" s="15">
        <f t="shared" ca="1" si="428"/>
        <v>29746.227133644996</v>
      </c>
      <c r="BZ742" s="15">
        <f t="shared" ca="1" si="429"/>
        <v>40930.245735125565</v>
      </c>
      <c r="CA742" s="15">
        <f t="shared" ca="1" si="430"/>
        <v>69058.922087390121</v>
      </c>
      <c r="CB742" s="15">
        <f ca="1">(AU742*DCF!C$10-DCF!C$5*MAX(AU742*DCF!C$10,0)-MAX(AU742-Inputs!$B$6,0)/Inputs!$B$10)*DCF!C$6</f>
        <v>1047.3493100223225</v>
      </c>
      <c r="CC742" s="15">
        <f ca="1">(AV742*DCF!D$10-DCF!D$5*MAX(AV742*DCF!D$10,0)-MAX(AV742-AU742,0)/Inputs!$B$10)*DCF!D$6</f>
        <v>1063.2292395205709</v>
      </c>
      <c r="CD742" s="15">
        <f ca="1">(AW742*DCF!E$10-DCF!E$5*MAX(AW742*DCF!E$10,0)-MAX(AW742-AV742,0)/Inputs!$B$10)*DCF!E$6</f>
        <v>1425.1458500062961</v>
      </c>
      <c r="CE742" s="15">
        <f ca="1">(AX742*DCF!F$10-DCF!F$5*MAX(AX742*DCF!F$10,0)-MAX(AX742-AW742,0)/Inputs!$B$10)*DCF!F$6</f>
        <v>1662.3134945676986</v>
      </c>
      <c r="CF742" s="15">
        <f ca="1">(AY742*DCF!G$10-DCF!G$5*MAX(AY742*DCF!G$10,0)-MAX(AY742-AX742,0)/Inputs!$B$10)*DCF!G$6</f>
        <v>1777.9543062159669</v>
      </c>
      <c r="CG742" s="15">
        <f ca="1">(AZ742*DCF!H$10-DCF!H$5*MAX(AZ742*DCF!H$10,0)-MAX(AZ742-AY742,0)/Inputs!$B$10)*DCF!H$6</f>
        <v>2073.4102486445354</v>
      </c>
      <c r="CH742" s="15">
        <f ca="1">(BA742*DCF!I$10-DCF!I$5*MAX(BA742*DCF!I$10,0)-MAX(BA742-AZ742,0)/Inputs!$B$10)*DCF!I$6</f>
        <v>2099.7507363489058</v>
      </c>
      <c r="CI742" s="15">
        <f ca="1">(BB742*DCF!J$10-DCF!J$5*MAX(BB742*DCF!J$10,0)-MAX(BB742-BA742,0)/Inputs!$B$10)*DCF!J$6</f>
        <v>2288.6651160616407</v>
      </c>
      <c r="CJ742" s="15">
        <f ca="1">(BC742*DCF!K$10-DCF!K$5*MAX(BC742*DCF!K$10,0)-MAX(BC742-BB742,0)/Inputs!$B$10)*DCF!K$6</f>
        <v>2620.6273988621106</v>
      </c>
      <c r="CK742" s="15">
        <f ca="1">(BD742*DCF!L$10-DCF!L$5*MAX(BD742*DCF!L$10,0)-MAX(BD742-BC742,0)/Inputs!$B$10)*DCF!L$6</f>
        <v>2665.6148839512089</v>
      </c>
      <c r="CL742" s="15">
        <f ca="1">(BE742*DCF!M$10-DCF!M$5*MAX(BE742*DCF!M$10,0)-MAX(BE742-BD742,0)/Inputs!$B$10)*DCF!M$6</f>
        <v>2868.5770807680929</v>
      </c>
      <c r="CM742" s="15">
        <f ca="1">(BF742*DCF!C$28-DCF!C$5*MAX(BF742*DCF!C$28,0)-MAX(BF742-Inputs!$B$13,0)/Inputs!$B$17)*DCF!C$6</f>
        <v>3333.8430512310415</v>
      </c>
      <c r="CN742" s="15">
        <f ca="1">(BG742*DCF!D$28-DCF!D$5*MAX(BG742*DCF!D$28,0)-MAX(BG742-BF742,0)/Inputs!$B$17)*DCF!D$6</f>
        <v>3295.2541670582123</v>
      </c>
      <c r="CO742" s="15">
        <f ca="1">(BH742*DCF!E$28-DCF!E$5*MAX(BH742*DCF!E$28,0)-MAX(BH742-BG742,0)/Inputs!$B$17)*DCF!E$6</f>
        <v>3913.3485606060926</v>
      </c>
      <c r="CP742" s="15">
        <f ca="1">(BI742*DCF!F$28-DCF!F$5*MAX(BI742*DCF!F$28,0)-MAX(BI742-BH742,0)/Inputs!$B$17)*DCF!F$6</f>
        <v>5502.0549296974523</v>
      </c>
      <c r="CQ742" s="15">
        <f ca="1">(BJ742*DCF!G$28-DCF!G$5*MAX(BJ742*DCF!G$28,0)-MAX(BJ742-BI742,0)/Inputs!$B$17)*DCF!G$6</f>
        <v>7541.4373283620544</v>
      </c>
      <c r="CR742" s="15">
        <f ca="1">(BK742*DCF!H$28-DCF!H$5*MAX(BK742*DCF!H$28,0)-MAX(BK742-BJ742,0)/Inputs!$B$17)*DCF!H$6</f>
        <v>9864.1345469445623</v>
      </c>
      <c r="CS742" s="15">
        <f ca="1">(BL742*DCF!I$28-DCF!I$5*MAX(BL742*DCF!I$28,0)-MAX(BL742-BK742,0)/Inputs!$B$17)*DCF!I$6</f>
        <v>10910.497861946826</v>
      </c>
      <c r="CT742" s="15">
        <f ca="1">(BM742*DCF!J$28-DCF!J$5*MAX(BM742*DCF!J$28,0)-MAX(BM742-BL742,0)/Inputs!$B$17)*DCF!J$6</f>
        <v>12436.720465280101</v>
      </c>
      <c r="CU742" s="15">
        <f ca="1">(BN742*DCF!K$28-DCF!K$5*MAX(BN742*DCF!K$28,0)-MAX(BN742-BM742,0)/Inputs!$B$17)*DCF!K$6</f>
        <v>14650.957778039308</v>
      </c>
      <c r="CV742" s="15">
        <f ca="1">(BO742*DCF!L$28-DCF!L$5*MAX(BO742*DCF!L$28,0)-MAX(BO742-BN742,0)/Inputs!$B$17)*DCF!L$6</f>
        <v>16280.177394494291</v>
      </c>
      <c r="CW742" s="15">
        <f ca="1">(BP742*DCF!M$28-DCF!M$5*MAX(BP742*DCF!M$28,0)-MAX(BP742-BO742,0)/Inputs!$B$17)*DCF!M$6</f>
        <v>17739.033870516017</v>
      </c>
      <c r="CX742" s="15">
        <f ca="1">(BQ742*DCF!C$46-DCF!C$5*MAX(BQ742*DCF!C$46,0)-MAX(BQ742-Inputs!$B$20,0)/Inputs!$B$24)*DCF!C$6</f>
        <v>-737.09525021858769</v>
      </c>
      <c r="CY742" s="15">
        <f ca="1">(BR742*DCF!D$46-DCF!D$5*MAX(BR742*DCF!D$46,0)-MAX(BR742-BQ742,0)/Inputs!$B$24)*DCF!D$6</f>
        <v>-533.16965607405768</v>
      </c>
      <c r="CZ742" s="15">
        <f ca="1">(BS742*DCF!E$46-DCF!E$5*MAX(BS742*DCF!E$46,0)-MAX(BS742-BR742,0)/Inputs!$B$24)*DCF!E$6</f>
        <v>-1009.6389633387274</v>
      </c>
      <c r="DA742" s="15">
        <f ca="1">(BT742*DCF!F$46-DCF!F$5*MAX(BT742*DCF!F$46,0)-MAX(BT742-BS742,0)/Inputs!$B$24)*DCF!F$6</f>
        <v>-1354.9289660430679</v>
      </c>
      <c r="DB742" s="15">
        <f ca="1">(BU742*DCF!G$46-DCF!G$5*MAX(BU742*DCF!G$46,0)-MAX(BU742-BT742,0)/Inputs!$B$24)*DCF!G$6</f>
        <v>-2813.024682805366</v>
      </c>
      <c r="DC742" s="15">
        <f ca="1">(BV742*DCF!H$46-DCF!H$5*MAX(BV742*DCF!H$46,0)-MAX(BV742-BU742,0)/Inputs!$B$24)*DCF!H$6</f>
        <v>-858.35681411660107</v>
      </c>
      <c r="DD742" s="15">
        <f ca="1">(BW742*DCF!I$46-DCF!I$5*MAX(BW742*DCF!I$46,0)-MAX(BW742-BV742,0)/Inputs!$B$24)*DCF!I$6</f>
        <v>-287.14197802839936</v>
      </c>
      <c r="DE742" s="15">
        <f ca="1">(BX742*DCF!J$46-DCF!J$5*MAX(BX742*DCF!J$46,0)-MAX(BX742-BW742,0)/Inputs!$B$24)*DCF!J$6</f>
        <v>-623.08191652477274</v>
      </c>
      <c r="DF742" s="15">
        <f ca="1">(BY742*DCF!K$46-DCF!K$5*MAX(BY742*DCF!K$46,0)-MAX(BY742-BX742,0)/Inputs!$B$24)*DCF!K$6</f>
        <v>633.12119575783242</v>
      </c>
      <c r="DG742" s="15">
        <f ca="1">(BZ742*DCF!L$46-DCF!L$5*MAX(BZ742*DCF!L$46,0)-MAX(BZ742-BY742,0)/Inputs!$B$24)*DCF!L$6</f>
        <v>298.33817693436282</v>
      </c>
      <c r="DH742" s="15">
        <f ca="1">(CA742*DCF!M$46-DCF!M$5*MAX(CA742*DCF!M$46,0)-MAX(CA742-BZ742,0)/Inputs!$B$24)*DCF!M$6</f>
        <v>-466.52575069990303</v>
      </c>
      <c r="DI742" s="15">
        <f ca="1">SUM(CB742:CL742)+BE742*DCF!M$10*(1+Inputs!$B$30)*(1-Inputs!$B$33)*(1-Inputs!$B$30/Inputs!$B$31)/(Inputs!$B$29-Inputs!$B$30)*DCF!M$6</f>
        <v>95580.347985735047</v>
      </c>
      <c r="DJ742" s="15">
        <f ca="1">SUM(CM742:CW742)+BP742*DCF!M$28*(1+Inputs!$B$30)*(1-Inputs!$B$33)*(1-Inputs!$B$30/Inputs!$B$31)/(Inputs!$B$29-Inputs!$B$30)*DCF!M$6</f>
        <v>492787.49628842564</v>
      </c>
      <c r="DK742" s="15">
        <f ca="1">SUM(CX742:DH742)+CA742*DCF!M$46*(1+Inputs!$B$30)*(1-Inputs!$B$33)*(1-Inputs!$B$30/Inputs!$B$31)/(Inputs!$B$29-Inputs!$B$30)*DCF!M$6</f>
        <v>99021.76949423796</v>
      </c>
      <c r="DM742" s="15">
        <f ca="1">DI742+DJ742+DK742+Inputs!$B$34+Inputs!$B$36-Inputs!$B$35</f>
        <v>764240.61376839865</v>
      </c>
    </row>
    <row r="743" spans="1:117" x14ac:dyDescent="0.75">
      <c r="A743" s="11">
        <v>730</v>
      </c>
      <c r="C743" s="24">
        <f t="shared" ca="1" si="432"/>
        <v>1.3231126965922184</v>
      </c>
      <c r="D743" s="24">
        <f t="shared" ca="1" si="432"/>
        <v>2.201469712120744</v>
      </c>
      <c r="E743" s="24">
        <f t="shared" ca="1" si="432"/>
        <v>5.6770389815456429E-2</v>
      </c>
      <c r="F743" s="24">
        <f t="shared" ca="1" si="432"/>
        <v>0.12718127478540053</v>
      </c>
      <c r="G743" s="24">
        <f t="shared" ca="1" si="432"/>
        <v>-2.1268948725536043E-3</v>
      </c>
      <c r="H743" s="24">
        <f t="shared" ca="1" si="432"/>
        <v>-0.79268979407608464</v>
      </c>
      <c r="I743" s="24">
        <f t="shared" ca="1" si="432"/>
        <v>0.28894219064342391</v>
      </c>
      <c r="J743" s="24">
        <f t="shared" ca="1" si="432"/>
        <v>0.31776939722863451</v>
      </c>
      <c r="K743" s="24">
        <f t="shared" ca="1" si="432"/>
        <v>-0.15670102944336498</v>
      </c>
      <c r="L743" s="24">
        <f t="shared" ca="1" si="432"/>
        <v>0.6665140307428562</v>
      </c>
      <c r="M743" s="24">
        <f t="shared" ca="1" si="432"/>
        <v>-1.8101003933965181</v>
      </c>
      <c r="N743" s="24">
        <f ca="1">SQRT(Inputs!$B$38)*C743+SQRT(1-Inputs!$B$38)*_xlfn.NORM.S.INV(RAND())</f>
        <v>0.38752537864269015</v>
      </c>
      <c r="O743" s="24">
        <f ca="1">SQRT(Inputs!$B$38)*D743+SQRT(1-Inputs!$B$38)*_xlfn.NORM.S.INV(RAND())</f>
        <v>-0.3971323009973049</v>
      </c>
      <c r="P743" s="24">
        <f ca="1">SQRT(Inputs!$B$38)*E743+SQRT(1-Inputs!$B$38)*_xlfn.NORM.S.INV(RAND())</f>
        <v>0.73710064576162437</v>
      </c>
      <c r="Q743" s="24">
        <f ca="1">SQRT(Inputs!$B$38)*F743+SQRT(1-Inputs!$B$38)*_xlfn.NORM.S.INV(RAND())</f>
        <v>0.82775630988659687</v>
      </c>
      <c r="R743" s="24">
        <f ca="1">SQRT(Inputs!$B$38)*G743+SQRT(1-Inputs!$B$38)*_xlfn.NORM.S.INV(RAND())</f>
        <v>0.73861817280450015</v>
      </c>
      <c r="S743" s="24">
        <f ca="1">SQRT(Inputs!$B$38)*H743+SQRT(1-Inputs!$B$38)*_xlfn.NORM.S.INV(RAND())</f>
        <v>1.7057889067355836E-2</v>
      </c>
      <c r="T743" s="24">
        <f ca="1">SQRT(Inputs!$B$38)*I743+SQRT(1-Inputs!$B$38)*_xlfn.NORM.S.INV(RAND())</f>
        <v>1.6402124697423068</v>
      </c>
      <c r="U743" s="24">
        <f ca="1">SQRT(Inputs!$B$38)*J743+SQRT(1-Inputs!$B$38)*_xlfn.NORM.S.INV(RAND())</f>
        <v>-0.37726562953198101</v>
      </c>
      <c r="V743" s="24">
        <f ca="1">SQRT(Inputs!$B$38)*K743+SQRT(1-Inputs!$B$38)*_xlfn.NORM.S.INV(RAND())</f>
        <v>-0.46327527425650955</v>
      </c>
      <c r="W743" s="24">
        <f ca="1">SQRT(Inputs!$B$38)*L743+SQRT(1-Inputs!$B$38)*_xlfn.NORM.S.INV(RAND())</f>
        <v>0.3510580594300462</v>
      </c>
      <c r="X743" s="24">
        <f ca="1">SQRT(Inputs!$B$38)*M743+SQRT(1-Inputs!$B$38)*_xlfn.NORM.S.INV(RAND())</f>
        <v>-1.5732785084469203</v>
      </c>
      <c r="Y743" s="24">
        <f ca="1">SQRT(Inputs!$B$38)*C743+SQRT(1-Inputs!$B$38)*_xlfn.NORM.S.INV(RAND())</f>
        <v>1.7652084541490156</v>
      </c>
      <c r="Z743" s="24">
        <f ca="1">SQRT(Inputs!$B$38)*D743+SQRT(1-Inputs!$B$38)*_xlfn.NORM.S.INV(RAND())</f>
        <v>2.5789258340509691</v>
      </c>
      <c r="AA743" s="24">
        <f ca="1">SQRT(Inputs!$B$38)*E743+SQRT(1-Inputs!$B$38)*_xlfn.NORM.S.INV(RAND())</f>
        <v>1.4943411235279873</v>
      </c>
      <c r="AB743" s="24">
        <f ca="1">SQRT(Inputs!$B$38)*F743+SQRT(1-Inputs!$B$38)*_xlfn.NORM.S.INV(RAND())</f>
        <v>0.96657483636692554</v>
      </c>
      <c r="AC743" s="24">
        <f ca="1">SQRT(Inputs!$B$38)*G743+SQRT(1-Inputs!$B$38)*_xlfn.NORM.S.INV(RAND())</f>
        <v>-0.74648832845572499</v>
      </c>
      <c r="AD743" s="24">
        <f ca="1">SQRT(Inputs!$B$38)*H743+SQRT(1-Inputs!$B$38)*_xlfn.NORM.S.INV(RAND())</f>
        <v>0.39627447929301801</v>
      </c>
      <c r="AE743" s="24">
        <f ca="1">SQRT(Inputs!$B$38)*I743+SQRT(1-Inputs!$B$38)*_xlfn.NORM.S.INV(RAND())</f>
        <v>3.8562045591357494E-2</v>
      </c>
      <c r="AF743" s="24">
        <f ca="1">SQRT(Inputs!$B$38)*J743+SQRT(1-Inputs!$B$38)*_xlfn.NORM.S.INV(RAND())</f>
        <v>-0.90982980575732797</v>
      </c>
      <c r="AG743" s="24">
        <f ca="1">SQRT(Inputs!$B$38)*K743+SQRT(1-Inputs!$B$38)*_xlfn.NORM.S.INV(RAND())</f>
        <v>-0.94601986580213659</v>
      </c>
      <c r="AH743" s="24">
        <f ca="1">SQRT(Inputs!$B$38)*L743+SQRT(1-Inputs!$B$38)*_xlfn.NORM.S.INV(RAND())</f>
        <v>0.23683272630603802</v>
      </c>
      <c r="AI743" s="24">
        <f ca="1">SQRT(Inputs!$B$38)*M743+SQRT(1-Inputs!$B$38)*_xlfn.NORM.S.INV(RAND())</f>
        <v>-1.1070208244278885</v>
      </c>
      <c r="AJ743" s="24">
        <f ca="1">SQRT(Inputs!$B$38)*C743+SQRT(1-Inputs!$B$38)*_xlfn.NORM.S.INV(RAND())</f>
        <v>0.81438032602411004</v>
      </c>
      <c r="AK743" s="24">
        <f ca="1">SQRT(Inputs!$B$38)*D743+SQRT(1-Inputs!$B$38)*_xlfn.NORM.S.INV(RAND())</f>
        <v>0.91485062719666899</v>
      </c>
      <c r="AL743" s="24">
        <f ca="1">SQRT(Inputs!$B$38)*E743+SQRT(1-Inputs!$B$38)*_xlfn.NORM.S.INV(RAND())</f>
        <v>-2.291480237835172</v>
      </c>
      <c r="AM743" s="24">
        <f ca="1">SQRT(Inputs!$B$38)*F743+SQRT(1-Inputs!$B$38)*_xlfn.NORM.S.INV(RAND())</f>
        <v>-1.5599363721902326</v>
      </c>
      <c r="AN743" s="24">
        <f ca="1">SQRT(Inputs!$B$38)*G743+SQRT(1-Inputs!$B$38)*_xlfn.NORM.S.INV(RAND())</f>
        <v>-1.1755454732951898</v>
      </c>
      <c r="AO743" s="24">
        <f ca="1">SQRT(Inputs!$B$38)*H743+SQRT(1-Inputs!$B$38)*_xlfn.NORM.S.INV(RAND())</f>
        <v>-0.81536428826456797</v>
      </c>
      <c r="AP743" s="24">
        <f ca="1">SQRT(Inputs!$B$38)*I743+SQRT(1-Inputs!$B$38)*_xlfn.NORM.S.INV(RAND())</f>
        <v>0.79369454481557677</v>
      </c>
      <c r="AQ743" s="24">
        <f ca="1">SQRT(Inputs!$B$38)*J743+SQRT(1-Inputs!$B$38)*_xlfn.NORM.S.INV(RAND())</f>
        <v>0.68013496475993995</v>
      </c>
      <c r="AR743" s="24">
        <f ca="1">SQRT(Inputs!$B$38)*K743+SQRT(1-Inputs!$B$38)*_xlfn.NORM.S.INV(RAND())</f>
        <v>-0.34413954128276225</v>
      </c>
      <c r="AS743" s="24">
        <f ca="1">SQRT(Inputs!$B$38)*L743+SQRT(1-Inputs!$B$38)*_xlfn.NORM.S.INV(RAND())</f>
        <v>0.27746587666177708</v>
      </c>
      <c r="AT743" s="24">
        <f ca="1">SQRT(Inputs!$B$38)*M743+SQRT(1-Inputs!$B$38)*_xlfn.NORM.S.INV(RAND())</f>
        <v>-0.61081828710104458</v>
      </c>
      <c r="AU743" s="15">
        <f ca="1">Inputs!$B$6*EXP($B$8-0.5*C$5^2+C$5*N743)</f>
        <v>5283.491045044173</v>
      </c>
      <c r="AV743" s="15">
        <f t="shared" ca="1" si="401"/>
        <v>6066.4815157961048</v>
      </c>
      <c r="AW743" s="15">
        <f t="shared" ca="1" si="402"/>
        <v>8170.216445916496</v>
      </c>
      <c r="AX743" s="15">
        <f t="shared" ca="1" si="403"/>
        <v>11061.795972100841</v>
      </c>
      <c r="AY743" s="15">
        <f t="shared" ca="1" si="404"/>
        <v>14736.559401925037</v>
      </c>
      <c r="AZ743" s="15">
        <f t="shared" ca="1" si="405"/>
        <v>18057.096923350542</v>
      </c>
      <c r="BA743" s="15">
        <f t="shared" ca="1" si="406"/>
        <v>26235.624186860536</v>
      </c>
      <c r="BB743" s="15">
        <f t="shared" ca="1" si="407"/>
        <v>30928.966774131935</v>
      </c>
      <c r="BC743" s="15">
        <f t="shared" ca="1" si="408"/>
        <v>36223.43726052963</v>
      </c>
      <c r="BD743" s="15">
        <f t="shared" ca="1" si="409"/>
        <v>45858.468099363199</v>
      </c>
      <c r="BE743" s="15">
        <f t="shared" ca="1" si="410"/>
        <v>48691.741890431636</v>
      </c>
      <c r="BF743" s="15">
        <f ca="1">Inputs!$B$13*EXP($B$9-0.5*C$6^2+C$6*Y743)</f>
        <v>19626.141964288188</v>
      </c>
      <c r="BG743" s="15">
        <f t="shared" ca="1" si="411"/>
        <v>38092.346372029402</v>
      </c>
      <c r="BH743" s="15">
        <f t="shared" ca="1" si="412"/>
        <v>59632.411362961895</v>
      </c>
      <c r="BI743" s="15">
        <f t="shared" ca="1" si="413"/>
        <v>84708.927907342877</v>
      </c>
      <c r="BJ743" s="15">
        <f t="shared" ca="1" si="414"/>
        <v>93253.514682584733</v>
      </c>
      <c r="BK743" s="15">
        <f t="shared" ca="1" si="415"/>
        <v>120795.25901481032</v>
      </c>
      <c r="BL743" s="15">
        <f t="shared" ca="1" si="416"/>
        <v>149125.7682961057</v>
      </c>
      <c r="BM743" s="15">
        <f t="shared" ca="1" si="417"/>
        <v>163717.19214435876</v>
      </c>
      <c r="BN743" s="15">
        <f t="shared" ca="1" si="418"/>
        <v>179771.34628512993</v>
      </c>
      <c r="BO743" s="15">
        <f t="shared" ca="1" si="419"/>
        <v>227363.94424335516</v>
      </c>
      <c r="BP743" s="15">
        <f t="shared" ca="1" si="420"/>
        <v>246856.00681949017</v>
      </c>
      <c r="BQ743" s="15">
        <f ca="1">Inputs!$B$20*EXP($B$10-0.5*C$7^2+C$7*AJ743)</f>
        <v>5726.0160518717175</v>
      </c>
      <c r="BR743" s="15">
        <f t="shared" ca="1" si="421"/>
        <v>10388.919456051053</v>
      </c>
      <c r="BS743" s="15">
        <f t="shared" ca="1" si="422"/>
        <v>7366.8286321739979</v>
      </c>
      <c r="BT743" s="15">
        <f t="shared" ca="1" si="423"/>
        <v>6746.1140954347875</v>
      </c>
      <c r="BU743" s="15">
        <f t="shared" ca="1" si="424"/>
        <v>7034.7026282510733</v>
      </c>
      <c r="BV743" s="15">
        <f t="shared" ca="1" si="425"/>
        <v>8144.8461782011454</v>
      </c>
      <c r="BW743" s="15">
        <f t="shared" ca="1" si="426"/>
        <v>13444.667435234638</v>
      </c>
      <c r="BX743" s="15">
        <f t="shared" ca="1" si="427"/>
        <v>21551.536887744882</v>
      </c>
      <c r="BY743" s="15">
        <f t="shared" ca="1" si="428"/>
        <v>28273.139084671777</v>
      </c>
      <c r="BZ743" s="15">
        <f t="shared" ca="1" si="429"/>
        <v>41747.201986801272</v>
      </c>
      <c r="CA743" s="15">
        <f t="shared" ca="1" si="430"/>
        <v>52610.241385195026</v>
      </c>
      <c r="CB743" s="15">
        <f ca="1">(AU743*DCF!C$10-DCF!C$5*MAX(AU743*DCF!C$10,0)-MAX(AU743-Inputs!$B$6,0)/Inputs!$B$10)*DCF!C$6</f>
        <v>1040.7837222453636</v>
      </c>
      <c r="CC743" s="15">
        <f ca="1">(AV743*DCF!D$10-DCF!D$5*MAX(AV743*DCF!D$10,0)-MAX(AV743-AU743,0)/Inputs!$B$10)*DCF!D$6</f>
        <v>1287.7520364356185</v>
      </c>
      <c r="CD743" s="15">
        <f ca="1">(AW743*DCF!E$10-DCF!E$5*MAX(AW743*DCF!E$10,0)-MAX(AW743-AV743,0)/Inputs!$B$10)*DCF!E$6</f>
        <v>1412.5246930070984</v>
      </c>
      <c r="CE743" s="15">
        <f ca="1">(AX743*DCF!F$10-DCF!F$5*MAX(AX743*DCF!F$10,0)-MAX(AX743-AW743,0)/Inputs!$B$10)*DCF!F$6</f>
        <v>1813.1064229762794</v>
      </c>
      <c r="CF743" s="15">
        <f ca="1">(AY743*DCF!G$10-DCF!G$5*MAX(AY743*DCF!G$10,0)-MAX(AY743-AX743,0)/Inputs!$B$10)*DCF!G$6</f>
        <v>2329.9654301379269</v>
      </c>
      <c r="CG743" s="15">
        <f ca="1">(AZ743*DCF!H$10-DCF!H$5*MAX(AZ743*DCF!H$10,0)-MAX(AZ743-AY743,0)/Inputs!$B$10)*DCF!H$6</f>
        <v>2916.1773542625847</v>
      </c>
      <c r="CH743" s="15">
        <f ca="1">(BA743*DCF!I$10-DCF!I$5*MAX(BA743*DCF!I$10,0)-MAX(BA743-AZ743,0)/Inputs!$B$10)*DCF!I$6</f>
        <v>3450.726439546137</v>
      </c>
      <c r="CI743" s="15">
        <f ca="1">(BB743*DCF!J$10-DCF!J$5*MAX(BB743*DCF!J$10,0)-MAX(BB743-BA743,0)/Inputs!$B$10)*DCF!J$6</f>
        <v>4596.2837346527622</v>
      </c>
      <c r="CJ743" s="15">
        <f ca="1">(BC743*DCF!K$10-DCF!K$5*MAX(BC743*DCF!K$10,0)-MAX(BC743-BB743,0)/Inputs!$B$10)*DCF!K$6</f>
        <v>5090.2463757505984</v>
      </c>
      <c r="CK743" s="15">
        <f ca="1">(BD743*DCF!L$10-DCF!L$5*MAX(BD743*DCF!L$10,0)-MAX(BD743-BC743,0)/Inputs!$B$10)*DCF!L$6</f>
        <v>5670.3635403037024</v>
      </c>
      <c r="CL743" s="15">
        <f ca="1">(BE743*DCF!M$10-DCF!M$5*MAX(BE743*DCF!M$10,0)-MAX(BE743-BD743,0)/Inputs!$B$10)*DCF!M$6</f>
        <v>6532.5697343850325</v>
      </c>
      <c r="CM743" s="15">
        <f ca="1">(BF743*DCF!C$28-DCF!C$5*MAX(BF743*DCF!C$28,0)-MAX(BF743-Inputs!$B$13,0)/Inputs!$B$17)*DCF!C$6</f>
        <v>4086.9656679533714</v>
      </c>
      <c r="CN743" s="15">
        <f ca="1">(BG743*DCF!D$28-DCF!D$5*MAX(BG743*DCF!D$28,0)-MAX(BG743-BF743,0)/Inputs!$B$17)*DCF!D$6</f>
        <v>7279.3864925313828</v>
      </c>
      <c r="CO743" s="15">
        <f ca="1">(BH743*DCF!E$28-DCF!E$5*MAX(BH743*DCF!E$28,0)-MAX(BH743-BG743,0)/Inputs!$B$17)*DCF!E$6</f>
        <v>12643.710423743249</v>
      </c>
      <c r="CP743" s="15">
        <f ca="1">(BI743*DCF!F$28-DCF!F$5*MAX(BI743*DCF!F$28,0)-MAX(BI743-BH743,0)/Inputs!$B$17)*DCF!F$6</f>
        <v>18430.666419138495</v>
      </c>
      <c r="CQ743" s="15">
        <f ca="1">(BJ743*DCF!G$28-DCF!G$5*MAX(BJ743*DCF!G$28,0)-MAX(BJ743-BI743,0)/Inputs!$B$17)*DCF!G$6</f>
        <v>22758.216811388691</v>
      </c>
      <c r="CR743" s="15">
        <f ca="1">(BK743*DCF!H$28-DCF!H$5*MAX(BK743*DCF!H$28,0)-MAX(BK743-BJ743,0)/Inputs!$B$17)*DCF!H$6</f>
        <v>25594.78610553559</v>
      </c>
      <c r="CS743" s="15">
        <f ca="1">(BL743*DCF!I$28-DCF!I$5*MAX(BL743*DCF!I$28,0)-MAX(BL743-BK743,0)/Inputs!$B$17)*DCF!I$6</f>
        <v>31001.080707651618</v>
      </c>
      <c r="CT743" s="15">
        <f ca="1">(BM743*DCF!J$28-DCF!J$5*MAX(BM743*DCF!J$28,0)-MAX(BM743-BL743,0)/Inputs!$B$17)*DCF!J$6</f>
        <v>34587.821456414858</v>
      </c>
      <c r="CU743" s="15">
        <f ca="1">(BN743*DCF!K$28-DCF!K$5*MAX(BN743*DCF!K$28,0)-MAX(BN743-BM743,0)/Inputs!$B$17)*DCF!K$6</f>
        <v>35998.274066988502</v>
      </c>
      <c r="CV743" s="15">
        <f ca="1">(BO743*DCF!L$28-DCF!L$5*MAX(BO743*DCF!L$28,0)-MAX(BO743-BN743,0)/Inputs!$B$17)*DCF!L$6</f>
        <v>39978.69739804844</v>
      </c>
      <c r="CW743" s="15">
        <f ca="1">(BP743*DCF!M$28-DCF!M$5*MAX(BP743*DCF!M$28,0)-MAX(BP743-BO743,0)/Inputs!$B$17)*DCF!M$6</f>
        <v>44408.632293348943</v>
      </c>
      <c r="CX743" s="15">
        <f ca="1">(BQ743*DCF!C$46-DCF!C$5*MAX(BQ743*DCF!C$46,0)-MAX(BQ743-Inputs!$B$20,0)/Inputs!$B$24)*DCF!C$6</f>
        <v>-2488.6947241605435</v>
      </c>
      <c r="CY743" s="15">
        <f ca="1">(BR743*DCF!D$46-DCF!D$5*MAX(BR743*DCF!D$46,0)-MAX(BR743-BQ743,0)/Inputs!$B$24)*DCF!D$6</f>
        <v>-3762.7684553652775</v>
      </c>
      <c r="CZ743" s="15">
        <f ca="1">(BS743*DCF!E$46-DCF!E$5*MAX(BS743*DCF!E$46,0)-MAX(BS743-BR743,0)/Inputs!$B$24)*DCF!E$6</f>
        <v>-871.14031236555093</v>
      </c>
      <c r="DA743" s="15">
        <f ca="1">(BT743*DCF!F$46-DCF!F$5*MAX(BT743*DCF!F$46,0)-MAX(BT743-BS743,0)/Inputs!$B$24)*DCF!F$6</f>
        <v>-491.29468061650317</v>
      </c>
      <c r="DB743" s="15">
        <f ca="1">(BU743*DCF!G$46-DCF!G$5*MAX(BU743*DCF!G$46,0)-MAX(BU743-BT743,0)/Inputs!$B$24)*DCF!G$6</f>
        <v>-333.70897816526229</v>
      </c>
      <c r="DC743" s="15">
        <f ca="1">(BV743*DCF!H$46-DCF!H$5*MAX(BV743*DCF!H$46,0)-MAX(BV743-BU743,0)/Inputs!$B$24)*DCF!H$6</f>
        <v>-344.97030618460167</v>
      </c>
      <c r="DD743" s="15">
        <f ca="1">(BW743*DCF!I$46-DCF!I$5*MAX(BW743*DCF!I$46,0)-MAX(BW743-BV743,0)/Inputs!$B$24)*DCF!I$6</f>
        <v>-1210.8638512295111</v>
      </c>
      <c r="DE743" s="15">
        <f ca="1">(BX743*DCF!J$46-DCF!J$5*MAX(BX743*DCF!J$46,0)-MAX(BX743-BW743,0)/Inputs!$B$24)*DCF!J$6</f>
        <v>-1245.7819735150615</v>
      </c>
      <c r="DF743" s="15">
        <f ca="1">(BY743*DCF!K$46-DCF!K$5*MAX(BY743*DCF!K$46,0)-MAX(BY743-BX743,0)/Inputs!$B$24)*DCF!K$6</f>
        <v>-31.557522009659674</v>
      </c>
      <c r="DG743" s="15">
        <f ca="1">(BZ743*DCF!L$46-DCF!L$5*MAX(BZ743*DCF!L$46,0)-MAX(BZ743-BY743,0)/Inputs!$B$24)*DCF!L$6</f>
        <v>-163.43407229916977</v>
      </c>
      <c r="DH743" s="15">
        <f ca="1">(CA743*DCF!M$46-DCF!M$5*MAX(CA743*DCF!M$46,0)-MAX(CA743-BZ743,0)/Inputs!$B$24)*DCF!M$6</f>
        <v>1853.4506798000855</v>
      </c>
      <c r="DI743" s="15">
        <f ca="1">SUM(CB743:CL743)+BE743*DCF!M$10*(1+Inputs!$B$30)*(1-Inputs!$B$33)*(1-Inputs!$B$30/Inputs!$B$31)/(Inputs!$B$29-Inputs!$B$30)*DCF!M$6</f>
        <v>171650.26104640309</v>
      </c>
      <c r="DJ743" s="15">
        <f ca="1">SUM(CM743:CW743)+BP743*DCF!M$28*(1+Inputs!$B$30)*(1-Inputs!$B$33)*(1-Inputs!$B$30/Inputs!$B$31)/(Inputs!$B$29-Inputs!$B$30)*DCF!M$6</f>
        <v>1192772.9462579321</v>
      </c>
      <c r="DK743" s="15">
        <f ca="1">SUM(CX743:DH743)+CA743*DCF!M$46*(1+Inputs!$B$30)*(1-Inputs!$B$33)*(1-Inputs!$B$30/Inputs!$B$31)/(Inputs!$B$29-Inputs!$B$30)*DCF!M$6</f>
        <v>72250.901066898965</v>
      </c>
      <c r="DM743" s="15">
        <f ca="1">DI743+DJ743+DK743+Inputs!$B$34+Inputs!$B$36-Inputs!$B$35</f>
        <v>1513525.1083712343</v>
      </c>
    </row>
    <row r="744" spans="1:117" x14ac:dyDescent="0.75">
      <c r="A744" s="11">
        <v>731</v>
      </c>
      <c r="C744" s="24">
        <f t="shared" ref="C744:M753" ca="1" si="433">_xlfn.NORM.S.INV(RAND())</f>
        <v>6.5288830027496011E-2</v>
      </c>
      <c r="D744" s="24">
        <f t="shared" ca="1" si="433"/>
        <v>-1.5203185546816407</v>
      </c>
      <c r="E744" s="24">
        <f t="shared" ca="1" si="433"/>
        <v>0.31719567520351177</v>
      </c>
      <c r="F744" s="24">
        <f t="shared" ca="1" si="433"/>
        <v>0.72220370025155267</v>
      </c>
      <c r="G744" s="24">
        <f t="shared" ca="1" si="433"/>
        <v>0.33069340251959883</v>
      </c>
      <c r="H744" s="24">
        <f t="shared" ca="1" si="433"/>
        <v>0.31046716316198181</v>
      </c>
      <c r="I744" s="24">
        <f t="shared" ca="1" si="433"/>
        <v>-0.23608787298364423</v>
      </c>
      <c r="J744" s="24">
        <f t="shared" ca="1" si="433"/>
        <v>-0.23339430550804063</v>
      </c>
      <c r="K744" s="24">
        <f t="shared" ca="1" si="433"/>
        <v>-0.19324496796169394</v>
      </c>
      <c r="L744" s="24">
        <f t="shared" ca="1" si="433"/>
        <v>-0.84819866931697308</v>
      </c>
      <c r="M744" s="24">
        <f t="shared" ca="1" si="433"/>
        <v>7.4807570070784646E-2</v>
      </c>
      <c r="N744" s="24">
        <f ca="1">SQRT(Inputs!$B$38)*C744+SQRT(1-Inputs!$B$38)*_xlfn.NORM.S.INV(RAND())</f>
        <v>1.3274000628060478</v>
      </c>
      <c r="O744" s="24">
        <f ca="1">SQRT(Inputs!$B$38)*D744+SQRT(1-Inputs!$B$38)*_xlfn.NORM.S.INV(RAND())</f>
        <v>-0.54603718949224955</v>
      </c>
      <c r="P744" s="24">
        <f ca="1">SQRT(Inputs!$B$38)*E744+SQRT(1-Inputs!$B$38)*_xlfn.NORM.S.INV(RAND())</f>
        <v>-0.96128868454254446</v>
      </c>
      <c r="Q744" s="24">
        <f ca="1">SQRT(Inputs!$B$38)*F744+SQRT(1-Inputs!$B$38)*_xlfn.NORM.S.INV(RAND())</f>
        <v>1.1099555540039392</v>
      </c>
      <c r="R744" s="24">
        <f ca="1">SQRT(Inputs!$B$38)*G744+SQRT(1-Inputs!$B$38)*_xlfn.NORM.S.INV(RAND())</f>
        <v>-0.9262406089464964</v>
      </c>
      <c r="S744" s="24">
        <f ca="1">SQRT(Inputs!$B$38)*H744+SQRT(1-Inputs!$B$38)*_xlfn.NORM.S.INV(RAND())</f>
        <v>-0.79581222352867276</v>
      </c>
      <c r="T744" s="24">
        <f ca="1">SQRT(Inputs!$B$38)*I744+SQRT(1-Inputs!$B$38)*_xlfn.NORM.S.INV(RAND())</f>
        <v>-0.29727918194544256</v>
      </c>
      <c r="U744" s="24">
        <f ca="1">SQRT(Inputs!$B$38)*J744+SQRT(1-Inputs!$B$38)*_xlfn.NORM.S.INV(RAND())</f>
        <v>-1.0673426984148382</v>
      </c>
      <c r="V744" s="24">
        <f ca="1">SQRT(Inputs!$B$38)*K744+SQRT(1-Inputs!$B$38)*_xlfn.NORM.S.INV(RAND())</f>
        <v>-0.5265855207696043</v>
      </c>
      <c r="W744" s="24">
        <f ca="1">SQRT(Inputs!$B$38)*L744+SQRT(1-Inputs!$B$38)*_xlfn.NORM.S.INV(RAND())</f>
        <v>-1.3933228328687122</v>
      </c>
      <c r="X744" s="24">
        <f ca="1">SQRT(Inputs!$B$38)*M744+SQRT(1-Inputs!$B$38)*_xlfn.NORM.S.INV(RAND())</f>
        <v>-0.23680356991179152</v>
      </c>
      <c r="Y744" s="24">
        <f ca="1">SQRT(Inputs!$B$38)*C744+SQRT(1-Inputs!$B$38)*_xlfn.NORM.S.INV(RAND())</f>
        <v>-1.0556668823296134</v>
      </c>
      <c r="Z744" s="24">
        <f ca="1">SQRT(Inputs!$B$38)*D744+SQRT(1-Inputs!$B$38)*_xlfn.NORM.S.INV(RAND())</f>
        <v>0.30517242401022238</v>
      </c>
      <c r="AA744" s="24">
        <f ca="1">SQRT(Inputs!$B$38)*E744+SQRT(1-Inputs!$B$38)*_xlfn.NORM.S.INV(RAND())</f>
        <v>-1.4818270415485644</v>
      </c>
      <c r="AB744" s="24">
        <f ca="1">SQRT(Inputs!$B$38)*F744+SQRT(1-Inputs!$B$38)*_xlfn.NORM.S.INV(RAND())</f>
        <v>0.72065690043755803</v>
      </c>
      <c r="AC744" s="24">
        <f ca="1">SQRT(Inputs!$B$38)*G744+SQRT(1-Inputs!$B$38)*_xlfn.NORM.S.INV(RAND())</f>
        <v>-0.30520912127426997</v>
      </c>
      <c r="AD744" s="24">
        <f ca="1">SQRT(Inputs!$B$38)*H744+SQRT(1-Inputs!$B$38)*_xlfn.NORM.S.INV(RAND())</f>
        <v>-2.5378108549191656</v>
      </c>
      <c r="AE744" s="24">
        <f ca="1">SQRT(Inputs!$B$38)*I744+SQRT(1-Inputs!$B$38)*_xlfn.NORM.S.INV(RAND())</f>
        <v>0.56798019775204023</v>
      </c>
      <c r="AF744" s="24">
        <f ca="1">SQRT(Inputs!$B$38)*J744+SQRT(1-Inputs!$B$38)*_xlfn.NORM.S.INV(RAND())</f>
        <v>0.4400676215101188</v>
      </c>
      <c r="AG744" s="24">
        <f ca="1">SQRT(Inputs!$B$38)*K744+SQRT(1-Inputs!$B$38)*_xlfn.NORM.S.INV(RAND())</f>
        <v>6.8830564383854959E-2</v>
      </c>
      <c r="AH744" s="24">
        <f ca="1">SQRT(Inputs!$B$38)*L744+SQRT(1-Inputs!$B$38)*_xlfn.NORM.S.INV(RAND())</f>
        <v>0.31188807126273932</v>
      </c>
      <c r="AI744" s="24">
        <f ca="1">SQRT(Inputs!$B$38)*M744+SQRT(1-Inputs!$B$38)*_xlfn.NORM.S.INV(RAND())</f>
        <v>1.0819799291175161</v>
      </c>
      <c r="AJ744" s="24">
        <f ca="1">SQRT(Inputs!$B$38)*C744+SQRT(1-Inputs!$B$38)*_xlfn.NORM.S.INV(RAND())</f>
        <v>0.71176361290579748</v>
      </c>
      <c r="AK744" s="24">
        <f ca="1">SQRT(Inputs!$B$38)*D744+SQRT(1-Inputs!$B$38)*_xlfn.NORM.S.INV(RAND())</f>
        <v>-1.0438164509672982</v>
      </c>
      <c r="AL744" s="24">
        <f ca="1">SQRT(Inputs!$B$38)*E744+SQRT(1-Inputs!$B$38)*_xlfn.NORM.S.INV(RAND())</f>
        <v>-1.0465141392303612</v>
      </c>
      <c r="AM744" s="24">
        <f ca="1">SQRT(Inputs!$B$38)*F744+SQRT(1-Inputs!$B$38)*_xlfn.NORM.S.INV(RAND())</f>
        <v>1.4702989923658947</v>
      </c>
      <c r="AN744" s="24">
        <f ca="1">SQRT(Inputs!$B$38)*G744+SQRT(1-Inputs!$B$38)*_xlfn.NORM.S.INV(RAND())</f>
        <v>-1.3017017258082637</v>
      </c>
      <c r="AO744" s="24">
        <f ca="1">SQRT(Inputs!$B$38)*H744+SQRT(1-Inputs!$B$38)*_xlfn.NORM.S.INV(RAND())</f>
        <v>0.47142958645814337</v>
      </c>
      <c r="AP744" s="24">
        <f ca="1">SQRT(Inputs!$B$38)*I744+SQRT(1-Inputs!$B$38)*_xlfn.NORM.S.INV(RAND())</f>
        <v>1.9113760462754079</v>
      </c>
      <c r="AQ744" s="24">
        <f ca="1">SQRT(Inputs!$B$38)*J744+SQRT(1-Inputs!$B$38)*_xlfn.NORM.S.INV(RAND())</f>
        <v>0.40727012613617597</v>
      </c>
      <c r="AR744" s="24">
        <f ca="1">SQRT(Inputs!$B$38)*K744+SQRT(1-Inputs!$B$38)*_xlfn.NORM.S.INV(RAND())</f>
        <v>-1.8229100479679461E-2</v>
      </c>
      <c r="AS744" s="24">
        <f ca="1">SQRT(Inputs!$B$38)*L744+SQRT(1-Inputs!$B$38)*_xlfn.NORM.S.INV(RAND())</f>
        <v>-1.4173621009268107</v>
      </c>
      <c r="AT744" s="24">
        <f ca="1">SQRT(Inputs!$B$38)*M744+SQRT(1-Inputs!$B$38)*_xlfn.NORM.S.INV(RAND())</f>
        <v>-0.48689694738980688</v>
      </c>
      <c r="AU744" s="15">
        <f ca="1">Inputs!$B$6*EXP($B$8-0.5*C$5^2+C$5*N744)</f>
        <v>6151.6938553849386</v>
      </c>
      <c r="AV744" s="15">
        <f t="shared" ca="1" si="401"/>
        <v>6910.3853750462331</v>
      </c>
      <c r="AW744" s="15">
        <f t="shared" ca="1" si="402"/>
        <v>7401.3416914786194</v>
      </c>
      <c r="AX744" s="15">
        <f t="shared" ca="1" si="403"/>
        <v>10380.398087997439</v>
      </c>
      <c r="AY744" s="15">
        <f t="shared" ca="1" si="404"/>
        <v>11385.240995387147</v>
      </c>
      <c r="AZ744" s="15">
        <f t="shared" ca="1" si="405"/>
        <v>12756.136236263774</v>
      </c>
      <c r="BA744" s="15">
        <f t="shared" ca="1" si="406"/>
        <v>15132.042893305723</v>
      </c>
      <c r="BB744" s="15">
        <f t="shared" ca="1" si="407"/>
        <v>16647.348457995562</v>
      </c>
      <c r="BC744" s="15">
        <f t="shared" ca="1" si="408"/>
        <v>19378.278765808314</v>
      </c>
      <c r="BD744" s="15">
        <f t="shared" ca="1" si="409"/>
        <v>20839.458096445025</v>
      </c>
      <c r="BE744" s="15">
        <f t="shared" ca="1" si="410"/>
        <v>24991.214538783533</v>
      </c>
      <c r="BF744" s="15">
        <f ca="1">Inputs!$B$13*EXP($B$9-0.5*C$6^2+C$6*Y744)</f>
        <v>11219.243021867849</v>
      </c>
      <c r="BG744" s="15">
        <f t="shared" ca="1" si="411"/>
        <v>14447.319840501108</v>
      </c>
      <c r="BH744" s="15">
        <f t="shared" ca="1" si="412"/>
        <v>13805.613406315657</v>
      </c>
      <c r="BI744" s="15">
        <f t="shared" ca="1" si="413"/>
        <v>18882.687170274687</v>
      </c>
      <c r="BJ744" s="15">
        <f t="shared" ca="1" si="414"/>
        <v>22152.595156922976</v>
      </c>
      <c r="BK744" s="15">
        <f t="shared" ca="1" si="415"/>
        <v>19245.434543652198</v>
      </c>
      <c r="BL744" s="15">
        <f t="shared" ca="1" si="416"/>
        <v>25446.418968855178</v>
      </c>
      <c r="BM744" s="15">
        <f t="shared" ca="1" si="417"/>
        <v>33036.730463770175</v>
      </c>
      <c r="BN744" s="15">
        <f t="shared" ca="1" si="418"/>
        <v>40967.567268839819</v>
      </c>
      <c r="BO744" s="15">
        <f t="shared" ca="1" si="419"/>
        <v>52267.325769152318</v>
      </c>
      <c r="BP744" s="15">
        <f t="shared" ca="1" si="420"/>
        <v>72721.019888972587</v>
      </c>
      <c r="BQ744" s="15">
        <f ca="1">Inputs!$B$20*EXP($B$10-0.5*C$7^2+C$7*AJ744)</f>
        <v>5521.3568615368422</v>
      </c>
      <c r="BR744" s="15">
        <f t="shared" ca="1" si="421"/>
        <v>5377.964282161116</v>
      </c>
      <c r="BS744" s="15">
        <f t="shared" ca="1" si="422"/>
        <v>5452.7240317291271</v>
      </c>
      <c r="BT744" s="15">
        <f t="shared" ca="1" si="423"/>
        <v>11056.550788377544</v>
      </c>
      <c r="BU744" s="15">
        <f t="shared" ca="1" si="424"/>
        <v>11182.900189867098</v>
      </c>
      <c r="BV744" s="15">
        <f t="shared" ca="1" si="425"/>
        <v>17302.112050553904</v>
      </c>
      <c r="BW744" s="15">
        <f t="shared" ca="1" si="426"/>
        <v>36182.740273676238</v>
      </c>
      <c r="BX744" s="15">
        <f t="shared" ca="1" si="427"/>
        <v>54912.689113766144</v>
      </c>
      <c r="BY744" s="15">
        <f t="shared" ca="1" si="428"/>
        <v>76674.121414987952</v>
      </c>
      <c r="BZ744" s="15">
        <f t="shared" ca="1" si="429"/>
        <v>82906.857133276077</v>
      </c>
      <c r="CA744" s="15">
        <f t="shared" ca="1" si="430"/>
        <v>106806.31644456375</v>
      </c>
      <c r="CB744" s="15">
        <f ca="1">(AU744*DCF!C$10-DCF!C$5*MAX(AU744*DCF!C$10,0)-MAX(AU744-Inputs!$B$6,0)/Inputs!$B$10)*DCF!C$6</f>
        <v>1034.593281458451</v>
      </c>
      <c r="CC744" s="15">
        <f ca="1">(AV744*DCF!D$10-DCF!D$5*MAX(AV744*DCF!D$10,0)-MAX(AV744-AU744,0)/Inputs!$B$10)*DCF!D$6</f>
        <v>1499.3725481415836</v>
      </c>
      <c r="CD744" s="15">
        <f ca="1">(AW744*DCF!E$10-DCF!E$5*MAX(AW744*DCF!E$10,0)-MAX(AW744-AV744,0)/Inputs!$B$10)*DCF!E$6</f>
        <v>1598.2682833335637</v>
      </c>
      <c r="CE744" s="15">
        <f ca="1">(AX744*DCF!F$10-DCF!F$5*MAX(AX744*DCF!F$10,0)-MAX(AX744-AW744,0)/Inputs!$B$10)*DCF!F$6</f>
        <v>1646.1565828982573</v>
      </c>
      <c r="CF744" s="15">
        <f ca="1">(AY744*DCF!G$10-DCF!G$5*MAX(AY744*DCF!G$10,0)-MAX(AY744-AX744,0)/Inputs!$B$10)*DCF!G$6</f>
        <v>2152.6651577569291</v>
      </c>
      <c r="CG744" s="15">
        <f ca="1">(AZ744*DCF!H$10-DCF!H$5*MAX(AZ744*DCF!H$10,0)-MAX(AZ744-AY744,0)/Inputs!$B$10)*DCF!H$6</f>
        <v>2233.1859734522445</v>
      </c>
      <c r="CH744" s="15">
        <f ca="1">(BA744*DCF!I$10-DCF!I$5*MAX(BA744*DCF!I$10,0)-MAX(BA744-AZ744,0)/Inputs!$B$10)*DCF!I$6</f>
        <v>2374.3402819995108</v>
      </c>
      <c r="CI744" s="15">
        <f ca="1">(BB744*DCF!J$10-DCF!J$5*MAX(BB744*DCF!J$10,0)-MAX(BB744-BA744,0)/Inputs!$B$10)*DCF!J$6</f>
        <v>2627.1040345427355</v>
      </c>
      <c r="CJ744" s="15">
        <f ca="1">(BC744*DCF!K$10-DCF!K$5*MAX(BC744*DCF!K$10,0)-MAX(BC744-BB744,0)/Inputs!$B$10)*DCF!K$6</f>
        <v>2737.3029936521084</v>
      </c>
      <c r="CK744" s="15">
        <f ca="1">(BD744*DCF!L$10-DCF!L$5*MAX(BD744*DCF!L$10,0)-MAX(BD744-BC744,0)/Inputs!$B$10)*DCF!L$6</f>
        <v>2954.0324173919203</v>
      </c>
      <c r="CL744" s="15">
        <f ca="1">(BE744*DCF!M$10-DCF!M$5*MAX(BE744*DCF!M$10,0)-MAX(BE744-BD744,0)/Inputs!$B$10)*DCF!M$6</f>
        <v>3030.6119407848973</v>
      </c>
      <c r="CM744" s="15">
        <f ca="1">(BF744*DCF!C$28-DCF!C$5*MAX(BF744*DCF!C$28,0)-MAX(BF744-Inputs!$B$13,0)/Inputs!$B$17)*DCF!C$6</f>
        <v>3424.039393042332</v>
      </c>
      <c r="CN744" s="15">
        <f ca="1">(BG744*DCF!D$28-DCF!D$5*MAX(BG744*DCF!D$28,0)-MAX(BG744-BF744,0)/Inputs!$B$17)*DCF!D$6</f>
        <v>3566.372111752637</v>
      </c>
      <c r="CO744" s="15">
        <f ca="1">(BH744*DCF!E$28-DCF!E$5*MAX(BH744*DCF!E$28,0)-MAX(BH744-BG744,0)/Inputs!$B$17)*DCF!E$6</f>
        <v>3909.9955455428985</v>
      </c>
      <c r="CP744" s="15">
        <f ca="1">(BI744*DCF!F$28-DCF!F$5*MAX(BI744*DCF!F$28,0)-MAX(BI744-BH744,0)/Inputs!$B$17)*DCF!F$6</f>
        <v>4201.7906524623713</v>
      </c>
      <c r="CQ744" s="15">
        <f ca="1">(BJ744*DCF!G$28-DCF!G$5*MAX(BJ744*DCF!G$28,0)-MAX(BJ744-BI744,0)/Inputs!$B$17)*DCF!G$6</f>
        <v>5197.6926641112213</v>
      </c>
      <c r="CR744" s="15">
        <f ca="1">(BK744*DCF!H$28-DCF!H$5*MAX(BK744*DCF!H$28,0)-MAX(BK744-BJ744,0)/Inputs!$B$17)*DCF!H$6</f>
        <v>4759.6082922933338</v>
      </c>
      <c r="CS744" s="15">
        <f ca="1">(BL744*DCF!I$28-DCF!I$5*MAX(BL744*DCF!I$28,0)-MAX(BL744-BK744,0)/Inputs!$B$17)*DCF!I$6</f>
        <v>5093.7713337843097</v>
      </c>
      <c r="CT744" s="15">
        <f ca="1">(BM744*DCF!J$28-DCF!J$5*MAX(BM744*DCF!J$28,0)-MAX(BM744-BL744,0)/Inputs!$B$17)*DCF!J$6</f>
        <v>6363.5201844014982</v>
      </c>
      <c r="CU744" s="15">
        <f ca="1">(BN744*DCF!K$28-DCF!K$5*MAX(BN744*DCF!K$28,0)-MAX(BN744-BM744,0)/Inputs!$B$17)*DCF!K$6</f>
        <v>7680.2414335681724</v>
      </c>
      <c r="CV744" s="15">
        <f ca="1">(BO744*DCF!L$28-DCF!L$5*MAX(BO744*DCF!L$28,0)-MAX(BO744-BN744,0)/Inputs!$B$17)*DCF!L$6</f>
        <v>9149.8420590107289</v>
      </c>
      <c r="CW744" s="15">
        <f ca="1">(BP744*DCF!M$28-DCF!M$5*MAX(BP744*DCF!M$28,0)-MAX(BP744-BO744,0)/Inputs!$B$17)*DCF!M$6</f>
        <v>11544.516207972449</v>
      </c>
      <c r="CX744" s="15">
        <f ca="1">(BQ744*DCF!C$46-DCF!C$5*MAX(BQ744*DCF!C$46,0)-MAX(BQ744-Inputs!$B$20,0)/Inputs!$B$24)*DCF!C$6</f>
        <v>-2346.8985183858026</v>
      </c>
      <c r="CY744" s="15">
        <f ca="1">(BR744*DCF!D$46-DCF!D$5*MAX(BR744*DCF!D$46,0)-MAX(BR744-BQ744,0)/Inputs!$B$24)*DCF!D$6</f>
        <v>-917.89308721661371</v>
      </c>
      <c r="CZ744" s="15">
        <f ca="1">(BS744*DCF!E$46-DCF!E$5*MAX(BS744*DCF!E$46,0)-MAX(BS744-BR744,0)/Inputs!$B$24)*DCF!E$6</f>
        <v>-674.26234583315374</v>
      </c>
      <c r="DA744" s="15">
        <f ca="1">(BT744*DCF!F$46-DCF!F$5*MAX(BT744*DCF!F$46,0)-MAX(BT744-BS744,0)/Inputs!$B$24)*DCF!F$6</f>
        <v>-2845.7384058292896</v>
      </c>
      <c r="DB744" s="15">
        <f ca="1">(BU744*DCF!G$46-DCF!G$5*MAX(BU744*DCF!G$46,0)-MAX(BU744-BT744,0)/Inputs!$B$24)*DCF!G$6</f>
        <v>-418.67210997590576</v>
      </c>
      <c r="DC744" s="15">
        <f ca="1">(BV744*DCF!H$46-DCF!H$5*MAX(BV744*DCF!H$46,0)-MAX(BV744-BU744,0)/Inputs!$B$24)*DCF!H$6</f>
        <v>-1901.5075926753002</v>
      </c>
      <c r="DD744" s="15">
        <f ca="1">(BW744*DCF!I$46-DCF!I$5*MAX(BW744*DCF!I$46,0)-MAX(BW744-BV744,0)/Inputs!$B$24)*DCF!I$6</f>
        <v>-4584.2435454377792</v>
      </c>
      <c r="DE744" s="15">
        <f ca="1">(BX744*DCF!J$46-DCF!J$5*MAX(BX744*DCF!J$46,0)-MAX(BX744-BW744,0)/Inputs!$B$24)*DCF!J$6</f>
        <v>-2663.4410164080005</v>
      </c>
      <c r="DF744" s="15">
        <f ca="1">(BY744*DCF!K$46-DCF!K$5*MAX(BY744*DCF!K$46,0)-MAX(BY744-BX744,0)/Inputs!$B$24)*DCF!K$6</f>
        <v>-951.08978194367467</v>
      </c>
      <c r="DG744" s="15">
        <f ca="1">(BZ744*DCF!L$46-DCF!L$5*MAX(BZ744*DCF!L$46,0)-MAX(BZ744-BY744,0)/Inputs!$B$24)*DCF!L$6</f>
        <v>4320.4793171130195</v>
      </c>
      <c r="DH744" s="15">
        <f ca="1">(CA744*DCF!M$46-DCF!M$5*MAX(CA744*DCF!M$46,0)-MAX(CA744-BZ744,0)/Inputs!$B$24)*DCF!M$6</f>
        <v>3376.8658259727326</v>
      </c>
      <c r="DI744" s="15">
        <f ca="1">SUM(CB744:CL744)+BE744*DCF!M$10*(1+Inputs!$B$30)*(1-Inputs!$B$33)*(1-Inputs!$B$30/Inputs!$B$31)/(Inputs!$B$29-Inputs!$B$30)*DCF!M$6</f>
        <v>93438.514031446699</v>
      </c>
      <c r="DJ744" s="15">
        <f ca="1">SUM(CM744:CW744)+BP744*DCF!M$28*(1+Inputs!$B$30)*(1-Inputs!$B$33)*(1-Inputs!$B$30/Inputs!$B$31)/(Inputs!$B$29-Inputs!$B$30)*DCF!M$6</f>
        <v>334736.13652720256</v>
      </c>
      <c r="DK744" s="15">
        <f ca="1">SUM(CX744:DH744)+CA744*DCF!M$46*(1+Inputs!$B$30)*(1-Inputs!$B$33)*(1-Inputs!$B$30/Inputs!$B$31)/(Inputs!$B$29-Inputs!$B$30)*DCF!M$6</f>
        <v>155528.81597968069</v>
      </c>
      <c r="DM744" s="15">
        <f ca="1">DI744+DJ744+DK744+Inputs!$B$34+Inputs!$B$36-Inputs!$B$35</f>
        <v>660554.46653832996</v>
      </c>
    </row>
    <row r="745" spans="1:117" x14ac:dyDescent="0.75">
      <c r="A745" s="11">
        <v>732</v>
      </c>
      <c r="C745" s="24">
        <f t="shared" ca="1" si="433"/>
        <v>-0.44925307357060518</v>
      </c>
      <c r="D745" s="24">
        <f t="shared" ca="1" si="433"/>
        <v>0.38435398598019899</v>
      </c>
      <c r="E745" s="24">
        <f t="shared" ca="1" si="433"/>
        <v>1.3362456588200757</v>
      </c>
      <c r="F745" s="24">
        <f t="shared" ca="1" si="433"/>
        <v>0.58072334834579253</v>
      </c>
      <c r="G745" s="24">
        <f t="shared" ca="1" si="433"/>
        <v>-0.18510769687234202</v>
      </c>
      <c r="H745" s="24">
        <f t="shared" ca="1" si="433"/>
        <v>1.4119744608411371</v>
      </c>
      <c r="I745" s="24">
        <f t="shared" ca="1" si="433"/>
        <v>-1.0177664732762799</v>
      </c>
      <c r="J745" s="24">
        <f t="shared" ca="1" si="433"/>
        <v>-0.72428833523370906</v>
      </c>
      <c r="K745" s="24">
        <f t="shared" ca="1" si="433"/>
        <v>-0.53054992280347524</v>
      </c>
      <c r="L745" s="24">
        <f t="shared" ca="1" si="433"/>
        <v>-0.28059768865435347</v>
      </c>
      <c r="M745" s="24">
        <f t="shared" ca="1" si="433"/>
        <v>0.73909334075835809</v>
      </c>
      <c r="N745" s="24">
        <f ca="1">SQRT(Inputs!$B$38)*C745+SQRT(1-Inputs!$B$38)*_xlfn.NORM.S.INV(RAND())</f>
        <v>0.46413782664601128</v>
      </c>
      <c r="O745" s="24">
        <f ca="1">SQRT(Inputs!$B$38)*D745+SQRT(1-Inputs!$B$38)*_xlfn.NORM.S.INV(RAND())</f>
        <v>-2.7863676470127672</v>
      </c>
      <c r="P745" s="24">
        <f ca="1">SQRT(Inputs!$B$38)*E745+SQRT(1-Inputs!$B$38)*_xlfn.NORM.S.INV(RAND())</f>
        <v>1.3276871723455268</v>
      </c>
      <c r="Q745" s="24">
        <f ca="1">SQRT(Inputs!$B$38)*F745+SQRT(1-Inputs!$B$38)*_xlfn.NORM.S.INV(RAND())</f>
        <v>0.92628110113950324</v>
      </c>
      <c r="R745" s="24">
        <f ca="1">SQRT(Inputs!$B$38)*G745+SQRT(1-Inputs!$B$38)*_xlfn.NORM.S.INV(RAND())</f>
        <v>-5.7520818297070536E-2</v>
      </c>
      <c r="S745" s="24">
        <f ca="1">SQRT(Inputs!$B$38)*H745+SQRT(1-Inputs!$B$38)*_xlfn.NORM.S.INV(RAND())</f>
        <v>2.1143832117909125</v>
      </c>
      <c r="T745" s="24">
        <f ca="1">SQRT(Inputs!$B$38)*I745+SQRT(1-Inputs!$B$38)*_xlfn.NORM.S.INV(RAND())</f>
        <v>0.28594400982396573</v>
      </c>
      <c r="U745" s="24">
        <f ca="1">SQRT(Inputs!$B$38)*J745+SQRT(1-Inputs!$B$38)*_xlfn.NORM.S.INV(RAND())</f>
        <v>1.3839829567225188</v>
      </c>
      <c r="V745" s="24">
        <f ca="1">SQRT(Inputs!$B$38)*K745+SQRT(1-Inputs!$B$38)*_xlfn.NORM.S.INV(RAND())</f>
        <v>-1.1457445414494736</v>
      </c>
      <c r="W745" s="24">
        <f ca="1">SQRT(Inputs!$B$38)*L745+SQRT(1-Inputs!$B$38)*_xlfn.NORM.S.INV(RAND())</f>
        <v>0.44045791480926566</v>
      </c>
      <c r="X745" s="24">
        <f ca="1">SQRT(Inputs!$B$38)*M745+SQRT(1-Inputs!$B$38)*_xlfn.NORM.S.INV(RAND())</f>
        <v>1.3630682039622792</v>
      </c>
      <c r="Y745" s="24">
        <f ca="1">SQRT(Inputs!$B$38)*C745+SQRT(1-Inputs!$B$38)*_xlfn.NORM.S.INV(RAND())</f>
        <v>-0.31157235094488966</v>
      </c>
      <c r="Z745" s="24">
        <f ca="1">SQRT(Inputs!$B$38)*D745+SQRT(1-Inputs!$B$38)*_xlfn.NORM.S.INV(RAND())</f>
        <v>-0.51019057602619111</v>
      </c>
      <c r="AA745" s="24">
        <f ca="1">SQRT(Inputs!$B$38)*E745+SQRT(1-Inputs!$B$38)*_xlfn.NORM.S.INV(RAND())</f>
        <v>0.1562043398903411</v>
      </c>
      <c r="AB745" s="24">
        <f ca="1">SQRT(Inputs!$B$38)*F745+SQRT(1-Inputs!$B$38)*_xlfn.NORM.S.INV(RAND())</f>
        <v>-0.29424644700400227</v>
      </c>
      <c r="AC745" s="24">
        <f ca="1">SQRT(Inputs!$B$38)*G745+SQRT(1-Inputs!$B$38)*_xlfn.NORM.S.INV(RAND())</f>
        <v>0.40996299995850033</v>
      </c>
      <c r="AD745" s="24">
        <f ca="1">SQRT(Inputs!$B$38)*H745+SQRT(1-Inputs!$B$38)*_xlfn.NORM.S.INV(RAND())</f>
        <v>1.0562035294663807</v>
      </c>
      <c r="AE745" s="24">
        <f ca="1">SQRT(Inputs!$B$38)*I745+SQRT(1-Inputs!$B$38)*_xlfn.NORM.S.INV(RAND())</f>
        <v>-1.2521243309197243</v>
      </c>
      <c r="AF745" s="24">
        <f ca="1">SQRT(Inputs!$B$38)*J745+SQRT(1-Inputs!$B$38)*_xlfn.NORM.S.INV(RAND())</f>
        <v>-1.7027683942251479</v>
      </c>
      <c r="AG745" s="24">
        <f ca="1">SQRT(Inputs!$B$38)*K745+SQRT(1-Inputs!$B$38)*_xlfn.NORM.S.INV(RAND())</f>
        <v>-0.60829224068719734</v>
      </c>
      <c r="AH745" s="24">
        <f ca="1">SQRT(Inputs!$B$38)*L745+SQRT(1-Inputs!$B$38)*_xlfn.NORM.S.INV(RAND())</f>
        <v>1.2184196013891404</v>
      </c>
      <c r="AI745" s="24">
        <f ca="1">SQRT(Inputs!$B$38)*M745+SQRT(1-Inputs!$B$38)*_xlfn.NORM.S.INV(RAND())</f>
        <v>0.48844321958091896</v>
      </c>
      <c r="AJ745" s="24">
        <f ca="1">SQRT(Inputs!$B$38)*C745+SQRT(1-Inputs!$B$38)*_xlfn.NORM.S.INV(RAND())</f>
        <v>-1.6549782451704946</v>
      </c>
      <c r="AK745" s="24">
        <f ca="1">SQRT(Inputs!$B$38)*D745+SQRT(1-Inputs!$B$38)*_xlfn.NORM.S.INV(RAND())</f>
        <v>0.69979845309692246</v>
      </c>
      <c r="AL745" s="24">
        <f ca="1">SQRT(Inputs!$B$38)*E745+SQRT(1-Inputs!$B$38)*_xlfn.NORM.S.INV(RAND())</f>
        <v>1.9752585419169839</v>
      </c>
      <c r="AM745" s="24">
        <f ca="1">SQRT(Inputs!$B$38)*F745+SQRT(1-Inputs!$B$38)*_xlfn.NORM.S.INV(RAND())</f>
        <v>1.1591051973973292</v>
      </c>
      <c r="AN745" s="24">
        <f ca="1">SQRT(Inputs!$B$38)*G745+SQRT(1-Inputs!$B$38)*_xlfn.NORM.S.INV(RAND())</f>
        <v>-0.43056775337528269</v>
      </c>
      <c r="AO745" s="24">
        <f ca="1">SQRT(Inputs!$B$38)*H745+SQRT(1-Inputs!$B$38)*_xlfn.NORM.S.INV(RAND())</f>
        <v>0.57072961050149718</v>
      </c>
      <c r="AP745" s="24">
        <f ca="1">SQRT(Inputs!$B$38)*I745+SQRT(1-Inputs!$B$38)*_xlfn.NORM.S.INV(RAND())</f>
        <v>-0.68807779260257329</v>
      </c>
      <c r="AQ745" s="24">
        <f ca="1">SQRT(Inputs!$B$38)*J745+SQRT(1-Inputs!$B$38)*_xlfn.NORM.S.INV(RAND())</f>
        <v>-0.7188722576960076</v>
      </c>
      <c r="AR745" s="24">
        <f ca="1">SQRT(Inputs!$B$38)*K745+SQRT(1-Inputs!$B$38)*_xlfn.NORM.S.INV(RAND())</f>
        <v>-0.45873759683059157</v>
      </c>
      <c r="AS745" s="24">
        <f ca="1">SQRT(Inputs!$B$38)*L745+SQRT(1-Inputs!$B$38)*_xlfn.NORM.S.INV(RAND())</f>
        <v>-1.5324530115173429</v>
      </c>
      <c r="AT745" s="24">
        <f ca="1">SQRT(Inputs!$B$38)*M745+SQRT(1-Inputs!$B$38)*_xlfn.NORM.S.INV(RAND())</f>
        <v>0.63281833981242119</v>
      </c>
      <c r="AU745" s="15">
        <f ca="1">Inputs!$B$6*EXP($B$8-0.5*C$5^2+C$5*N745)</f>
        <v>5349.4221973055992</v>
      </c>
      <c r="AV745" s="15">
        <f t="shared" ca="1" si="401"/>
        <v>4322.725973974565</v>
      </c>
      <c r="AW745" s="15">
        <f t="shared" ca="1" si="402"/>
        <v>6304.4884328075668</v>
      </c>
      <c r="AX745" s="15">
        <f t="shared" ca="1" si="403"/>
        <v>8641.4706547126862</v>
      </c>
      <c r="AY745" s="15">
        <f t="shared" ca="1" si="404"/>
        <v>10490.052424909047</v>
      </c>
      <c r="AZ745" s="15">
        <f t="shared" ca="1" si="405"/>
        <v>16193.193814770661</v>
      </c>
      <c r="BA745" s="15">
        <f t="shared" ca="1" si="406"/>
        <v>20418.331358529162</v>
      </c>
      <c r="BB745" s="15">
        <f t="shared" ca="1" si="407"/>
        <v>28716.359212944033</v>
      </c>
      <c r="BC745" s="15">
        <f t="shared" ca="1" si="408"/>
        <v>31487.840389793724</v>
      </c>
      <c r="BD745" s="15">
        <f t="shared" ca="1" si="409"/>
        <v>40197.98465429253</v>
      </c>
      <c r="BE745" s="15">
        <f t="shared" ca="1" si="410"/>
        <v>55768.534863888497</v>
      </c>
      <c r="BF745" s="15">
        <f ca="1">Inputs!$B$13*EXP($B$9-0.5*C$6^2+C$6*Y745)</f>
        <v>13002.549494894012</v>
      </c>
      <c r="BG745" s="15">
        <f t="shared" ca="1" si="411"/>
        <v>14452.987517468884</v>
      </c>
      <c r="BH745" s="15">
        <f t="shared" ca="1" si="412"/>
        <v>18122.370614579086</v>
      </c>
      <c r="BI745" s="15">
        <f t="shared" ca="1" si="413"/>
        <v>21202.17839866455</v>
      </c>
      <c r="BJ745" s="15">
        <f t="shared" ca="1" si="414"/>
        <v>27574.790580199799</v>
      </c>
      <c r="BK745" s="15">
        <f t="shared" ca="1" si="415"/>
        <v>39076.535907226469</v>
      </c>
      <c r="BL745" s="15">
        <f t="shared" ca="1" si="416"/>
        <v>40811.055701394485</v>
      </c>
      <c r="BM745" s="15">
        <f t="shared" ca="1" si="417"/>
        <v>40601.241413338605</v>
      </c>
      <c r="BN745" s="15">
        <f t="shared" ca="1" si="418"/>
        <v>46423.962972105321</v>
      </c>
      <c r="BO745" s="15">
        <f t="shared" ca="1" si="419"/>
        <v>65810.666138987945</v>
      </c>
      <c r="BP745" s="15">
        <f t="shared" ca="1" si="420"/>
        <v>85609.427349744918</v>
      </c>
      <c r="BQ745" s="15">
        <f ca="1">Inputs!$B$20*EXP($B$10-0.5*C$7^2+C$7*AJ745)</f>
        <v>2384.9574265315309</v>
      </c>
      <c r="BR745" s="15">
        <f t="shared" ca="1" si="421"/>
        <v>4041.4550700769728</v>
      </c>
      <c r="BS745" s="15">
        <f t="shared" ca="1" si="422"/>
        <v>9759.8017450533061</v>
      </c>
      <c r="BT745" s="15">
        <f t="shared" ca="1" si="423"/>
        <v>18238.663323865992</v>
      </c>
      <c r="BU745" s="15">
        <f t="shared" ca="1" si="424"/>
        <v>22775.710152474603</v>
      </c>
      <c r="BV745" s="15">
        <f t="shared" ca="1" si="425"/>
        <v>36035.678267910334</v>
      </c>
      <c r="BW745" s="15">
        <f t="shared" ca="1" si="426"/>
        <v>43470.855189902592</v>
      </c>
      <c r="BX745" s="15">
        <f t="shared" ca="1" si="427"/>
        <v>52640.75027801939</v>
      </c>
      <c r="BY745" s="15">
        <f t="shared" ca="1" si="428"/>
        <v>67560.951286562675</v>
      </c>
      <c r="BZ745" s="15">
        <f t="shared" ca="1" si="429"/>
        <v>71523.501906975172</v>
      </c>
      <c r="CA745" s="15">
        <f t="shared" ca="1" si="430"/>
        <v>112426.50029476719</v>
      </c>
      <c r="CB745" s="15">
        <f ca="1">(AU745*DCF!C$10-DCF!C$5*MAX(AU745*DCF!C$10,0)-MAX(AU745-Inputs!$B$6,0)/Inputs!$B$10)*DCF!C$6</f>
        <v>1040.313621378117</v>
      </c>
      <c r="CC745" s="15">
        <f ca="1">(AV745*DCF!D$10-DCF!D$5*MAX(AV745*DCF!D$10,0)-MAX(AV745-AU745,0)/Inputs!$B$10)*DCF!D$6</f>
        <v>1053.6351706491189</v>
      </c>
      <c r="CD745" s="15">
        <f ca="1">(AW745*DCF!E$10-DCF!E$5*MAX(AW745*DCF!E$10,0)-MAX(AW745-AV745,0)/Inputs!$B$10)*DCF!E$6</f>
        <v>1009.2310462891342</v>
      </c>
      <c r="CE745" s="15">
        <f ca="1">(AX745*DCF!F$10-DCF!F$5*MAX(AX745*DCF!F$10,0)-MAX(AX745-AW745,0)/Inputs!$B$10)*DCF!F$6</f>
        <v>1400.1512123630337</v>
      </c>
      <c r="CF745" s="15">
        <f ca="1">(AY745*DCF!G$10-DCF!G$5*MAX(AY745*DCF!G$10,0)-MAX(AY745-AX745,0)/Inputs!$B$10)*DCF!G$6</f>
        <v>1806.0394499301099</v>
      </c>
      <c r="CG745" s="15">
        <f ca="1">(AZ745*DCF!H$10-DCF!H$5*MAX(AZ745*DCF!H$10,0)-MAX(AZ745-AY745,0)/Inputs!$B$10)*DCF!H$6</f>
        <v>2131.2251981246691</v>
      </c>
      <c r="CH745" s="15">
        <f ca="1">(BA745*DCF!I$10-DCF!I$5*MAX(BA745*DCF!I$10,0)-MAX(BA745-AZ745,0)/Inputs!$B$10)*DCF!I$6</f>
        <v>3036.613683590554</v>
      </c>
      <c r="CI745" s="15">
        <f ca="1">(BB745*DCF!J$10-DCF!J$5*MAX(BB745*DCF!J$10,0)-MAX(BB745-BA745,0)/Inputs!$B$10)*DCF!J$6</f>
        <v>3670.3644913952912</v>
      </c>
      <c r="CJ745" s="15">
        <f ca="1">(BC745*DCF!K$10-DCF!K$5*MAX(BC745*DCF!K$10,0)-MAX(BC745-BB745,0)/Inputs!$B$10)*DCF!K$6</f>
        <v>4681.0714300687405</v>
      </c>
      <c r="CK745" s="15">
        <f ca="1">(BD745*DCF!L$10-DCF!L$5*MAX(BD745*DCF!L$10,0)-MAX(BD745-BC745,0)/Inputs!$B$10)*DCF!L$6</f>
        <v>4936.2578064994022</v>
      </c>
      <c r="CL745" s="15">
        <f ca="1">(BE745*DCF!M$10-DCF!M$5*MAX(BE745*DCF!M$10,0)-MAX(BE745-BD745,0)/Inputs!$B$10)*DCF!M$6</f>
        <v>6009.5929897008245</v>
      </c>
      <c r="CM745" s="15">
        <f ca="1">(BF745*DCF!C$28-DCF!C$5*MAX(BF745*DCF!C$28,0)-MAX(BF745-Inputs!$B$13,0)/Inputs!$B$17)*DCF!C$6</f>
        <v>3595.1867145446463</v>
      </c>
      <c r="CN745" s="15">
        <f ca="1">(BG745*DCF!D$28-DCF!D$5*MAX(BG745*DCF!D$28,0)-MAX(BG745-BF745,0)/Inputs!$B$17)*DCF!D$6</f>
        <v>3947.2932326060745</v>
      </c>
      <c r="CO745" s="15">
        <f ca="1">(BH745*DCF!E$28-DCF!E$5*MAX(BH745*DCF!E$28,0)-MAX(BH745-BG745,0)/Inputs!$B$17)*DCF!E$6</f>
        <v>4409.3931528352105</v>
      </c>
      <c r="CP745" s="15">
        <f ca="1">(BI745*DCF!F$28-DCF!F$5*MAX(BI745*DCF!F$28,0)-MAX(BI745-BH745,0)/Inputs!$B$17)*DCF!F$6</f>
        <v>5195.1052644037345</v>
      </c>
      <c r="CQ745" s="15">
        <f ca="1">(BJ745*DCF!G$28-DCF!G$5*MAX(BJ745*DCF!G$28,0)-MAX(BJ745-BI745,0)/Inputs!$B$17)*DCF!G$6</f>
        <v>6082.6782101534154</v>
      </c>
      <c r="CR745" s="15">
        <f ca="1">(BK745*DCF!H$28-DCF!H$5*MAX(BK745*DCF!H$28,0)-MAX(BK745-BJ745,0)/Inputs!$B$17)*DCF!H$6</f>
        <v>7877.0100066508794</v>
      </c>
      <c r="CS745" s="15">
        <f ca="1">(BL745*DCF!I$28-DCF!I$5*MAX(BL745*DCF!I$28,0)-MAX(BL745-BK745,0)/Inputs!$B$17)*DCF!I$6</f>
        <v>9347.8869293253374</v>
      </c>
      <c r="CT745" s="15">
        <f ca="1">(BM745*DCF!J$28-DCF!J$5*MAX(BM745*DCF!J$28,0)-MAX(BM745-BL745,0)/Inputs!$B$17)*DCF!J$6</f>
        <v>9057.447404951663</v>
      </c>
      <c r="CU745" s="15">
        <f ca="1">(BN745*DCF!K$28-DCF!K$5*MAX(BN745*DCF!K$28,0)-MAX(BN745-BM745,0)/Inputs!$B$17)*DCF!K$6</f>
        <v>9090.7567563845405</v>
      </c>
      <c r="CV745" s="15">
        <f ca="1">(BO745*DCF!L$28-DCF!L$5*MAX(BO745*DCF!L$28,0)-MAX(BO745-BN745,0)/Inputs!$B$17)*DCF!L$6</f>
        <v>10936.971461909545</v>
      </c>
      <c r="CW745" s="15">
        <f ca="1">(BP745*DCF!M$28-DCF!M$5*MAX(BP745*DCF!M$28,0)-MAX(BP745-BO745,0)/Inputs!$B$17)*DCF!M$6</f>
        <v>14037.936422757559</v>
      </c>
      <c r="CX745" s="15">
        <f ca="1">(BQ745*DCF!C$46-DCF!C$5*MAX(BQ745*DCF!C$46,0)-MAX(BQ745-Inputs!$B$20,0)/Inputs!$B$24)*DCF!C$6</f>
        <v>-550.79848187795164</v>
      </c>
      <c r="CY745" s="15">
        <f ca="1">(BR745*DCF!D$46-DCF!D$5*MAX(BR745*DCF!D$46,0)-MAX(BR745-BQ745,0)/Inputs!$B$24)*DCF!D$6</f>
        <v>-1396.5959268335662</v>
      </c>
      <c r="CZ745" s="15">
        <f ca="1">(BS745*DCF!E$46-DCF!E$5*MAX(BS745*DCF!E$46,0)-MAX(BS745-BR745,0)/Inputs!$B$24)*DCF!E$6</f>
        <v>-3408.1283851239755</v>
      </c>
      <c r="DA745" s="15">
        <f ca="1">(BT745*DCF!F$46-DCF!F$5*MAX(BT745*DCF!F$46,0)-MAX(BT745-BS745,0)/Inputs!$B$24)*DCF!F$6</f>
        <v>-4415.6763149767612</v>
      </c>
      <c r="DB745" s="15">
        <f ca="1">(BU745*DCF!G$46-DCF!G$5*MAX(BU745*DCF!G$46,0)-MAX(BU745-BT745,0)/Inputs!$B$24)*DCF!G$6</f>
        <v>-2292.3028022645631</v>
      </c>
      <c r="DC745" s="15">
        <f ca="1">(BV745*DCF!H$46-DCF!H$5*MAX(BV745*DCF!H$46,0)-MAX(BV745-BU745,0)/Inputs!$B$24)*DCF!H$6</f>
        <v>-4120.4538466990552</v>
      </c>
      <c r="DD745" s="15">
        <f ca="1">(BW745*DCF!I$46-DCF!I$5*MAX(BW745*DCF!I$46,0)-MAX(BW745-BV745,0)/Inputs!$B$24)*DCF!I$6</f>
        <v>-1130.3754117357557</v>
      </c>
      <c r="DE745" s="15">
        <f ca="1">(BX745*DCF!J$46-DCF!J$5*MAX(BX745*DCF!J$46,0)-MAX(BX745-BW745,0)/Inputs!$B$24)*DCF!J$6</f>
        <v>-223.57250018567186</v>
      </c>
      <c r="DF745" s="15">
        <f ca="1">(BY745*DCF!K$46-DCF!K$5*MAX(BY745*DCF!K$46,0)-MAX(BY745-BX745,0)/Inputs!$B$24)*DCF!K$6</f>
        <v>204.25497845555142</v>
      </c>
      <c r="DG745" s="15">
        <f ca="1">(BZ745*DCF!L$46-DCF!L$5*MAX(BZ745*DCF!L$46,0)-MAX(BZ745-BY745,0)/Inputs!$B$24)*DCF!L$6</f>
        <v>4047.3509936794558</v>
      </c>
      <c r="DH745" s="15">
        <f ca="1">(CA745*DCF!M$46-DCF!M$5*MAX(CA745*DCF!M$46,0)-MAX(CA745-BZ745,0)/Inputs!$B$24)*DCF!M$6</f>
        <v>262.77093576269306</v>
      </c>
      <c r="DI745" s="15">
        <f ca="1">SUM(CB745:CL745)+BE745*DCF!M$10*(1+Inputs!$B$30)*(1-Inputs!$B$33)*(1-Inputs!$B$30/Inputs!$B$31)/(Inputs!$B$29-Inputs!$B$30)*DCF!M$6</f>
        <v>185979.06608871854</v>
      </c>
      <c r="DJ745" s="15">
        <f ca="1">SUM(CM745:CW745)+BP745*DCF!M$28*(1+Inputs!$B$30)*(1-Inputs!$B$33)*(1-Inputs!$B$30/Inputs!$B$31)/(Inputs!$B$29-Inputs!$B$30)*DCF!M$6</f>
        <v>401247.22339894879</v>
      </c>
      <c r="DK745" s="15">
        <f ca="1">SUM(CX745:DH745)+CA745*DCF!M$46*(1+Inputs!$B$30)*(1-Inputs!$B$33)*(1-Inputs!$B$30/Inputs!$B$31)/(Inputs!$B$29-Inputs!$B$30)*DCF!M$6</f>
        <v>160801.16046425293</v>
      </c>
      <c r="DM745" s="15">
        <f ca="1">DI745+DJ745+DK745+Inputs!$B$34+Inputs!$B$36-Inputs!$B$35</f>
        <v>824878.44995192031</v>
      </c>
    </row>
    <row r="746" spans="1:117" x14ac:dyDescent="0.75">
      <c r="A746" s="11">
        <v>733</v>
      </c>
      <c r="C746" s="24">
        <f t="shared" ca="1" si="433"/>
        <v>1.3731124490008872</v>
      </c>
      <c r="D746" s="24">
        <f t="shared" ca="1" si="433"/>
        <v>1.0747946821799874</v>
      </c>
      <c r="E746" s="24">
        <f t="shared" ca="1" si="433"/>
        <v>0.30572017212534636</v>
      </c>
      <c r="F746" s="24">
        <f t="shared" ca="1" si="433"/>
        <v>-0.18115663756143741</v>
      </c>
      <c r="G746" s="24">
        <f t="shared" ca="1" si="433"/>
        <v>-1.8929052913635809</v>
      </c>
      <c r="H746" s="24">
        <f t="shared" ca="1" si="433"/>
        <v>0.49596050292791105</v>
      </c>
      <c r="I746" s="24">
        <f t="shared" ca="1" si="433"/>
        <v>2.1512986924698811</v>
      </c>
      <c r="J746" s="24">
        <f t="shared" ca="1" si="433"/>
        <v>-0.74999703478137369</v>
      </c>
      <c r="K746" s="24">
        <f t="shared" ca="1" si="433"/>
        <v>0.20496889244351962</v>
      </c>
      <c r="L746" s="24">
        <f t="shared" ca="1" si="433"/>
        <v>-6.4918043072318896E-2</v>
      </c>
      <c r="M746" s="24">
        <f t="shared" ca="1" si="433"/>
        <v>1.0209210038304406</v>
      </c>
      <c r="N746" s="24">
        <f ca="1">SQRT(Inputs!$B$38)*C746+SQRT(1-Inputs!$B$38)*_xlfn.NORM.S.INV(RAND())</f>
        <v>1.7334341157433095</v>
      </c>
      <c r="O746" s="24">
        <f ca="1">SQRT(Inputs!$B$38)*D746+SQRT(1-Inputs!$B$38)*_xlfn.NORM.S.INV(RAND())</f>
        <v>2.7072647749590697</v>
      </c>
      <c r="P746" s="24">
        <f ca="1">SQRT(Inputs!$B$38)*E746+SQRT(1-Inputs!$B$38)*_xlfn.NORM.S.INV(RAND())</f>
        <v>-0.7425774773848639</v>
      </c>
      <c r="Q746" s="24">
        <f ca="1">SQRT(Inputs!$B$38)*F746+SQRT(1-Inputs!$B$38)*_xlfn.NORM.S.INV(RAND())</f>
        <v>-3.5279293127196229E-2</v>
      </c>
      <c r="R746" s="24">
        <f ca="1">SQRT(Inputs!$B$38)*G746+SQRT(1-Inputs!$B$38)*_xlfn.NORM.S.INV(RAND())</f>
        <v>-1.0740662891710795</v>
      </c>
      <c r="S746" s="24">
        <f ca="1">SQRT(Inputs!$B$38)*H746+SQRT(1-Inputs!$B$38)*_xlfn.NORM.S.INV(RAND())</f>
        <v>3.4067784772393417E-2</v>
      </c>
      <c r="T746" s="24">
        <f ca="1">SQRT(Inputs!$B$38)*I746+SQRT(1-Inputs!$B$38)*_xlfn.NORM.S.INV(RAND())</f>
        <v>-0.11004583479476748</v>
      </c>
      <c r="U746" s="24">
        <f ca="1">SQRT(Inputs!$B$38)*J746+SQRT(1-Inputs!$B$38)*_xlfn.NORM.S.INV(RAND())</f>
        <v>-1.4759839856565946</v>
      </c>
      <c r="V746" s="24">
        <f ca="1">SQRT(Inputs!$B$38)*K746+SQRT(1-Inputs!$B$38)*_xlfn.NORM.S.INV(RAND())</f>
        <v>-1.5842285608905571</v>
      </c>
      <c r="W746" s="24">
        <f ca="1">SQRT(Inputs!$B$38)*L746+SQRT(1-Inputs!$B$38)*_xlfn.NORM.S.INV(RAND())</f>
        <v>0.15897055818468761</v>
      </c>
      <c r="X746" s="24">
        <f ca="1">SQRT(Inputs!$B$38)*M746+SQRT(1-Inputs!$B$38)*_xlfn.NORM.S.INV(RAND())</f>
        <v>1.7217620533700615</v>
      </c>
      <c r="Y746" s="24">
        <f ca="1">SQRT(Inputs!$B$38)*C746+SQRT(1-Inputs!$B$38)*_xlfn.NORM.S.INV(RAND())</f>
        <v>-0.67120798988245789</v>
      </c>
      <c r="Z746" s="24">
        <f ca="1">SQRT(Inputs!$B$38)*D746+SQRT(1-Inputs!$B$38)*_xlfn.NORM.S.INV(RAND())</f>
        <v>-8.6808564795732956E-2</v>
      </c>
      <c r="AA746" s="24">
        <f ca="1">SQRT(Inputs!$B$38)*E746+SQRT(1-Inputs!$B$38)*_xlfn.NORM.S.INV(RAND())</f>
        <v>1.1502578084407256</v>
      </c>
      <c r="AB746" s="24">
        <f ca="1">SQRT(Inputs!$B$38)*F746+SQRT(1-Inputs!$B$38)*_xlfn.NORM.S.INV(RAND())</f>
        <v>-0.56401684765839077</v>
      </c>
      <c r="AC746" s="24">
        <f ca="1">SQRT(Inputs!$B$38)*G746+SQRT(1-Inputs!$B$38)*_xlfn.NORM.S.INV(RAND())</f>
        <v>-1.0628168915748371</v>
      </c>
      <c r="AD746" s="24">
        <f ca="1">SQRT(Inputs!$B$38)*H746+SQRT(1-Inputs!$B$38)*_xlfn.NORM.S.INV(RAND())</f>
        <v>0.10638776270354669</v>
      </c>
      <c r="AE746" s="24">
        <f ca="1">SQRT(Inputs!$B$38)*I746+SQRT(1-Inputs!$B$38)*_xlfn.NORM.S.INV(RAND())</f>
        <v>2.2096779216815117</v>
      </c>
      <c r="AF746" s="24">
        <f ca="1">SQRT(Inputs!$B$38)*J746+SQRT(1-Inputs!$B$38)*_xlfn.NORM.S.INV(RAND())</f>
        <v>-0.58030521846911198</v>
      </c>
      <c r="AG746" s="24">
        <f ca="1">SQRT(Inputs!$B$38)*K746+SQRT(1-Inputs!$B$38)*_xlfn.NORM.S.INV(RAND())</f>
        <v>-0.72334972758215987</v>
      </c>
      <c r="AH746" s="24">
        <f ca="1">SQRT(Inputs!$B$38)*L746+SQRT(1-Inputs!$B$38)*_xlfn.NORM.S.INV(RAND())</f>
        <v>0.75980072203035831</v>
      </c>
      <c r="AI746" s="24">
        <f ca="1">SQRT(Inputs!$B$38)*M746+SQRT(1-Inputs!$B$38)*_xlfn.NORM.S.INV(RAND())</f>
        <v>-0.24037827717277327</v>
      </c>
      <c r="AJ746" s="24">
        <f ca="1">SQRT(Inputs!$B$38)*C746+SQRT(1-Inputs!$B$38)*_xlfn.NORM.S.INV(RAND())</f>
        <v>0.64733688589995886</v>
      </c>
      <c r="AK746" s="24">
        <f ca="1">SQRT(Inputs!$B$38)*D746+SQRT(1-Inputs!$B$38)*_xlfn.NORM.S.INV(RAND())</f>
        <v>1.559582918872604E-2</v>
      </c>
      <c r="AL746" s="24">
        <f ca="1">SQRT(Inputs!$B$38)*E746+SQRT(1-Inputs!$B$38)*_xlfn.NORM.S.INV(RAND())</f>
        <v>-0.57813071886656342</v>
      </c>
      <c r="AM746" s="24">
        <f ca="1">SQRT(Inputs!$B$38)*F746+SQRT(1-Inputs!$B$38)*_xlfn.NORM.S.INV(RAND())</f>
        <v>1.7889839153417657</v>
      </c>
      <c r="AN746" s="24">
        <f ca="1">SQRT(Inputs!$B$38)*G746+SQRT(1-Inputs!$B$38)*_xlfn.NORM.S.INV(RAND())</f>
        <v>-0.44708804727478113</v>
      </c>
      <c r="AO746" s="24">
        <f ca="1">SQRT(Inputs!$B$38)*H746+SQRT(1-Inputs!$B$38)*_xlfn.NORM.S.INV(RAND())</f>
        <v>0.94999954619636107</v>
      </c>
      <c r="AP746" s="24">
        <f ca="1">SQRT(Inputs!$B$38)*I746+SQRT(1-Inputs!$B$38)*_xlfn.NORM.S.INV(RAND())</f>
        <v>1.2608862284022464</v>
      </c>
      <c r="AQ746" s="24">
        <f ca="1">SQRT(Inputs!$B$38)*J746+SQRT(1-Inputs!$B$38)*_xlfn.NORM.S.INV(RAND())</f>
        <v>-1.0346345126978282</v>
      </c>
      <c r="AR746" s="24">
        <f ca="1">SQRT(Inputs!$B$38)*K746+SQRT(1-Inputs!$B$38)*_xlfn.NORM.S.INV(RAND())</f>
        <v>-1.0914633093942103</v>
      </c>
      <c r="AS746" s="24">
        <f ca="1">SQRT(Inputs!$B$38)*L746+SQRT(1-Inputs!$B$38)*_xlfn.NORM.S.INV(RAND())</f>
        <v>7.5795803778930582E-2</v>
      </c>
      <c r="AT746" s="24">
        <f ca="1">SQRT(Inputs!$B$38)*M746+SQRT(1-Inputs!$B$38)*_xlfn.NORM.S.INV(RAND())</f>
        <v>1.0244955911580824</v>
      </c>
      <c r="AU746" s="15">
        <f ca="1">Inputs!$B$6*EXP($B$8-0.5*C$5^2+C$5*N746)</f>
        <v>6569.6032882320778</v>
      </c>
      <c r="AV746" s="15">
        <f t="shared" ca="1" si="401"/>
        <v>11906.576530634489</v>
      </c>
      <c r="AW746" s="15">
        <f t="shared" ca="1" si="402"/>
        <v>13134.295755063486</v>
      </c>
      <c r="AX746" s="15">
        <f t="shared" ca="1" si="403"/>
        <v>15965.134236123336</v>
      </c>
      <c r="AY746" s="15">
        <f t="shared" ca="1" si="404"/>
        <v>17210.877825672349</v>
      </c>
      <c r="AZ746" s="15">
        <f t="shared" ca="1" si="405"/>
        <v>21128.48402674888</v>
      </c>
      <c r="BA746" s="15">
        <f t="shared" ca="1" si="406"/>
        <v>25559.778954500456</v>
      </c>
      <c r="BB746" s="15">
        <f t="shared" ca="1" si="407"/>
        <v>26991.304637889265</v>
      </c>
      <c r="BC746" s="15">
        <f t="shared" ca="1" si="408"/>
        <v>28369.721560066384</v>
      </c>
      <c r="BD746" s="15">
        <f t="shared" ca="1" si="409"/>
        <v>35276.229011395953</v>
      </c>
      <c r="BE746" s="15">
        <f t="shared" ca="1" si="410"/>
        <v>50565.637494883282</v>
      </c>
      <c r="BF746" s="15">
        <f ca="1">Inputs!$B$13*EXP($B$9-0.5*C$6^2+C$6*Y746)</f>
        <v>12107.783598943211</v>
      </c>
      <c r="BG746" s="15">
        <f t="shared" ca="1" si="411"/>
        <v>14526.848849561095</v>
      </c>
      <c r="BH746" s="15">
        <f t="shared" ca="1" si="412"/>
        <v>21479.8584769958</v>
      </c>
      <c r="BI746" s="15">
        <f t="shared" ca="1" si="413"/>
        <v>24108.140722514749</v>
      </c>
      <c r="BJ746" s="15">
        <f t="shared" ca="1" si="414"/>
        <v>25356.952934118006</v>
      </c>
      <c r="BK746" s="15">
        <f t="shared" ca="1" si="415"/>
        <v>31574.888075082592</v>
      </c>
      <c r="BL746" s="15">
        <f t="shared" ca="1" si="416"/>
        <v>51646.042719233315</v>
      </c>
      <c r="BM746" s="15">
        <f t="shared" ca="1" si="417"/>
        <v>59068.635823557226</v>
      </c>
      <c r="BN746" s="15">
        <f t="shared" ca="1" si="418"/>
        <v>66614.961511089816</v>
      </c>
      <c r="BO746" s="15">
        <f t="shared" ca="1" si="419"/>
        <v>89531.040740558165</v>
      </c>
      <c r="BP746" s="15">
        <f t="shared" ca="1" si="420"/>
        <v>107235.35921231427</v>
      </c>
      <c r="BQ746" s="15">
        <f ca="1">Inputs!$B$20*EXP($B$10-0.5*C$7^2+C$7*AJ746)</f>
        <v>5396.6187152311941</v>
      </c>
      <c r="BR746" s="15">
        <f t="shared" ca="1" si="421"/>
        <v>7358.8747641428308</v>
      </c>
      <c r="BS746" s="15">
        <f t="shared" ca="1" si="422"/>
        <v>8535.4963260073364</v>
      </c>
      <c r="BT746" s="15">
        <f t="shared" ca="1" si="423"/>
        <v>18816.659369481178</v>
      </c>
      <c r="BU746" s="15">
        <f t="shared" ca="1" si="424"/>
        <v>23403.746713929871</v>
      </c>
      <c r="BV746" s="15">
        <f t="shared" ca="1" si="425"/>
        <v>40332.596171148354</v>
      </c>
      <c r="BW746" s="15">
        <f t="shared" ca="1" si="426"/>
        <v>73496.511536549151</v>
      </c>
      <c r="BX746" s="15">
        <f t="shared" ca="1" si="427"/>
        <v>83540.838974724829</v>
      </c>
      <c r="BY746" s="15">
        <f t="shared" ca="1" si="428"/>
        <v>94994.515965646729</v>
      </c>
      <c r="BZ746" s="15">
        <f t="shared" ca="1" si="429"/>
        <v>135160.85788623936</v>
      </c>
      <c r="CA746" s="15">
        <f t="shared" ca="1" si="430"/>
        <v>227770.95702339636</v>
      </c>
      <c r="CB746" s="15">
        <f ca="1">(AU746*DCF!C$10-DCF!C$5*MAX(AU746*DCF!C$10,0)-MAX(AU746-Inputs!$B$6,0)/Inputs!$B$10)*DCF!C$6</f>
        <v>1031.6135127137297</v>
      </c>
      <c r="CC746" s="15">
        <f ca="1">(AV746*DCF!D$10-DCF!D$5*MAX(AV746*DCF!D$10,0)-MAX(AV746-AU746,0)/Inputs!$B$10)*DCF!D$6</f>
        <v>1600.8661182865203</v>
      </c>
      <c r="CD746" s="15">
        <f ca="1">(AW746*DCF!E$10-DCF!E$5*MAX(AW746*DCF!E$10,0)-MAX(AW746-AV746,0)/Inputs!$B$10)*DCF!E$6</f>
        <v>2755.9665981987196</v>
      </c>
      <c r="CE746" s="15">
        <f ca="1">(AX746*DCF!F$10-DCF!F$5*MAX(AX746*DCF!F$10,0)-MAX(AX746-AW746,0)/Inputs!$B$10)*DCF!F$6</f>
        <v>2896.1360571877062</v>
      </c>
      <c r="CF746" s="15">
        <f ca="1">(AY746*DCF!G$10-DCF!G$5*MAX(AY746*DCF!G$10,0)-MAX(AY746-AX746,0)/Inputs!$B$10)*DCF!G$6</f>
        <v>3306.6732133768728</v>
      </c>
      <c r="CG746" s="15">
        <f ca="1">(AZ746*DCF!H$10-DCF!H$5*MAX(AZ746*DCF!H$10,0)-MAX(AZ746-AY746,0)/Inputs!$B$10)*DCF!H$6</f>
        <v>3406.4691154944107</v>
      </c>
      <c r="CH746" s="15">
        <f ca="1">(BA746*DCF!I$10-DCF!I$5*MAX(BA746*DCF!I$10,0)-MAX(BA746-AZ746,0)/Inputs!$B$10)*DCF!I$6</f>
        <v>3941.9515647169674</v>
      </c>
      <c r="CI746" s="15">
        <f ca="1">(BB746*DCF!J$10-DCF!J$5*MAX(BB746*DCF!J$10,0)-MAX(BB746-BA746,0)/Inputs!$B$10)*DCF!J$6</f>
        <v>4414.846376775492</v>
      </c>
      <c r="CJ746" s="15">
        <f ca="1">(BC746*DCF!K$10-DCF!K$5*MAX(BC746*DCF!K$10,0)-MAX(BC746-BB746,0)/Inputs!$B$10)*DCF!K$6</f>
        <v>4374.1121650792911</v>
      </c>
      <c r="CK746" s="15">
        <f ca="1">(BD746*DCF!L$10-DCF!L$5*MAX(BD746*DCF!L$10,0)-MAX(BD746-BC746,0)/Inputs!$B$10)*DCF!L$6</f>
        <v>4427.2029069751834</v>
      </c>
      <c r="CL746" s="15">
        <f ca="1">(BE746*DCF!M$10-DCF!M$5*MAX(BE746*DCF!M$10,0)-MAX(BE746-BD746,0)/Inputs!$B$10)*DCF!M$6</f>
        <v>5308.9822595744026</v>
      </c>
      <c r="CM746" s="15">
        <f ca="1">(BF746*DCF!C$28-DCF!C$5*MAX(BF746*DCF!C$28,0)-MAX(BF746-Inputs!$B$13,0)/Inputs!$B$17)*DCF!C$6</f>
        <v>3528.7534250737517</v>
      </c>
      <c r="CN746" s="15">
        <f ca="1">(BG746*DCF!D$28-DCF!D$5*MAX(BG746*DCF!D$28,0)-MAX(BG746-BF746,0)/Inputs!$B$17)*DCF!D$6</f>
        <v>3762.3944994960088</v>
      </c>
      <c r="CO746" s="15">
        <f ca="1">(BH746*DCF!E$28-DCF!E$5*MAX(BH746*DCF!E$28,0)-MAX(BH746-BG746,0)/Inputs!$B$17)*DCF!E$6</f>
        <v>4713.1359096666856</v>
      </c>
      <c r="CP746" s="15">
        <f ca="1">(BI746*DCF!F$28-DCF!F$5*MAX(BI746*DCF!F$28,0)-MAX(BI746-BH746,0)/Inputs!$B$17)*DCF!F$6</f>
        <v>6066.2048509767164</v>
      </c>
      <c r="CQ746" s="15">
        <f ca="1">(BJ746*DCF!G$28-DCF!G$5*MAX(BJ746*DCF!G$28,0)-MAX(BJ746-BI746,0)/Inputs!$B$17)*DCF!G$6</f>
        <v>6369.015944171093</v>
      </c>
      <c r="CR746" s="15">
        <f ca="1">(BK746*DCF!H$28-DCF!H$5*MAX(BK746*DCF!H$28,0)-MAX(BK746-BJ746,0)/Inputs!$B$17)*DCF!H$6</f>
        <v>6842.7255545585431</v>
      </c>
      <c r="CS746" s="15">
        <f ca="1">(BL746*DCF!I$28-DCF!I$5*MAX(BL746*DCF!I$28,0)-MAX(BL746-BK746,0)/Inputs!$B$17)*DCF!I$6</f>
        <v>9263.8977821216013</v>
      </c>
      <c r="CT746" s="15">
        <f ca="1">(BM746*DCF!J$28-DCF!J$5*MAX(BM746*DCF!J$28,0)-MAX(BM746-BL746,0)/Inputs!$B$17)*DCF!J$6</f>
        <v>12193.034243793256</v>
      </c>
      <c r="CU746" s="15">
        <f ca="1">(BN746*DCF!K$28-DCF!K$5*MAX(BN746*DCF!K$28,0)-MAX(BN746-BM746,0)/Inputs!$B$17)*DCF!K$6</f>
        <v>13143.6385578306</v>
      </c>
      <c r="CV746" s="15">
        <f ca="1">(BO746*DCF!L$28-DCF!L$5*MAX(BO746*DCF!L$28,0)-MAX(BO746-BN746,0)/Inputs!$B$17)*DCF!L$6</f>
        <v>15270.329295921187</v>
      </c>
      <c r="CW746" s="15">
        <f ca="1">(BP746*DCF!M$28-DCF!M$5*MAX(BP746*DCF!M$28,0)-MAX(BP746-BO746,0)/Inputs!$B$17)*DCF!M$6</f>
        <v>18325.796136835062</v>
      </c>
      <c r="CX746" s="15">
        <f ca="1">(BQ746*DCF!C$46-DCF!C$5*MAX(BQ746*DCF!C$46,0)-MAX(BQ746-Inputs!$B$20,0)/Inputs!$B$24)*DCF!C$6</f>
        <v>-2260.4748604373167</v>
      </c>
      <c r="CY746" s="15">
        <f ca="1">(BR746*DCF!D$46-DCF!D$5*MAX(BR746*DCF!D$46,0)-MAX(BR746-BQ746,0)/Inputs!$B$24)*DCF!D$6</f>
        <v>-2093.2666789278383</v>
      </c>
      <c r="CZ746" s="15">
        <f ca="1">(BS746*DCF!E$46-DCF!E$5*MAX(BS746*DCF!E$46,0)-MAX(BS746-BR746,0)/Inputs!$B$24)*DCF!E$6</f>
        <v>-1473.12912977219</v>
      </c>
      <c r="DA746" s="15">
        <f ca="1">(BT746*DCF!F$46-DCF!F$5*MAX(BT746*DCF!F$46,0)-MAX(BT746-BS746,0)/Inputs!$B$24)*DCF!F$6</f>
        <v>-5114.0445797668735</v>
      </c>
      <c r="DB746" s="15">
        <f ca="1">(BU746*DCF!G$46-DCF!G$5*MAX(BU746*DCF!G$46,0)-MAX(BU746-BT746,0)/Inputs!$B$24)*DCF!G$6</f>
        <v>-2330.2613521919152</v>
      </c>
      <c r="DC746" s="15">
        <f ca="1">(BV746*DCF!H$46-DCF!H$5*MAX(BV746*DCF!H$46,0)-MAX(BV746-BU746,0)/Inputs!$B$24)*DCF!H$6</f>
        <v>-5260.5362440491008</v>
      </c>
      <c r="DD746" s="15">
        <f ca="1">(BW746*DCF!I$46-DCF!I$5*MAX(BW746*DCF!I$46,0)-MAX(BW746-BV746,0)/Inputs!$B$24)*DCF!I$6</f>
        <v>-7822.6467181555445</v>
      </c>
      <c r="DE746" s="15">
        <f ca="1">(BX746*DCF!J$46-DCF!J$5*MAX(BX746*DCF!J$46,0)-MAX(BX746-BW746,0)/Inputs!$B$24)*DCF!J$6</f>
        <v>840.7155735439402</v>
      </c>
      <c r="DF746" s="15">
        <f ca="1">(BY746*DCF!K$46-DCF!K$5*MAX(BY746*DCF!K$46,0)-MAX(BY746-BX746,0)/Inputs!$B$24)*DCF!K$6</f>
        <v>2620.5576796265218</v>
      </c>
      <c r="DG746" s="15">
        <f ca="1">(BZ746*DCF!L$46-DCF!L$5*MAX(BZ746*DCF!L$46,0)-MAX(BZ746-BY746,0)/Inputs!$B$24)*DCF!L$6</f>
        <v>253.26884565551748</v>
      </c>
      <c r="DH746" s="15">
        <f ca="1">(CA746*DCF!M$46-DCF!M$5*MAX(CA746*DCF!M$46,0)-MAX(CA746-BZ746,0)/Inputs!$B$24)*DCF!M$6</f>
        <v>-1504.3663674447453</v>
      </c>
      <c r="DI746" s="15">
        <f ca="1">SUM(CB746:CL746)+BE746*DCF!M$10*(1+Inputs!$B$30)*(1-Inputs!$B$33)*(1-Inputs!$B$30/Inputs!$B$31)/(Inputs!$B$29-Inputs!$B$30)*DCF!M$6</f>
        <v>178189.65769797226</v>
      </c>
      <c r="DJ746" s="15">
        <f ca="1">SUM(CM746:CW746)+BP746*DCF!M$28*(1+Inputs!$B$30)*(1-Inputs!$B$33)*(1-Inputs!$B$30/Inputs!$B$31)/(Inputs!$B$29-Inputs!$B$30)*DCF!M$6</f>
        <v>497395.48983870272</v>
      </c>
      <c r="DK746" s="15">
        <f ca="1">SUM(CX746:DH746)+CA746*DCF!M$46*(1+Inputs!$B$30)*(1-Inputs!$B$33)*(1-Inputs!$B$30/Inputs!$B$31)/(Inputs!$B$29-Inputs!$B$30)*DCF!M$6</f>
        <v>328016.69692097272</v>
      </c>
      <c r="DM746" s="15">
        <f ca="1">DI746+DJ746+DK746+Inputs!$B$34+Inputs!$B$36-Inputs!$B$35</f>
        <v>1080452.8444576478</v>
      </c>
    </row>
    <row r="747" spans="1:117" x14ac:dyDescent="0.75">
      <c r="A747" s="11">
        <v>734</v>
      </c>
      <c r="C747" s="24">
        <f t="shared" ca="1" si="433"/>
        <v>0.32710238685618492</v>
      </c>
      <c r="D747" s="24">
        <f t="shared" ca="1" si="433"/>
        <v>0.89224158385714747</v>
      </c>
      <c r="E747" s="24">
        <f t="shared" ca="1" si="433"/>
        <v>1.5093603651757377</v>
      </c>
      <c r="F747" s="24">
        <f t="shared" ca="1" si="433"/>
        <v>-8.4545396579575934E-3</v>
      </c>
      <c r="G747" s="24">
        <f t="shared" ca="1" si="433"/>
        <v>-0.57190514373640733</v>
      </c>
      <c r="H747" s="24">
        <f t="shared" ca="1" si="433"/>
        <v>-0.39429220308218332</v>
      </c>
      <c r="I747" s="24">
        <f t="shared" ca="1" si="433"/>
        <v>0.14388392545882583</v>
      </c>
      <c r="J747" s="24">
        <f t="shared" ca="1" si="433"/>
        <v>-0.74148232692114568</v>
      </c>
      <c r="K747" s="24">
        <f t="shared" ca="1" si="433"/>
        <v>-0.66682021186296725</v>
      </c>
      <c r="L747" s="24">
        <f t="shared" ca="1" si="433"/>
        <v>0.35517024732746044</v>
      </c>
      <c r="M747" s="24">
        <f t="shared" ca="1" si="433"/>
        <v>1.3965622361701664</v>
      </c>
      <c r="N747" s="24">
        <f ca="1">SQRT(Inputs!$B$38)*C747+SQRT(1-Inputs!$B$38)*_xlfn.NORM.S.INV(RAND())</f>
        <v>0.50835644804927971</v>
      </c>
      <c r="O747" s="24">
        <f ca="1">SQRT(Inputs!$B$38)*D747+SQRT(1-Inputs!$B$38)*_xlfn.NORM.S.INV(RAND())</f>
        <v>-1.5423956822228935</v>
      </c>
      <c r="P747" s="24">
        <f ca="1">SQRT(Inputs!$B$38)*E747+SQRT(1-Inputs!$B$38)*_xlfn.NORM.S.INV(RAND())</f>
        <v>0.52233579857146117</v>
      </c>
      <c r="Q747" s="24">
        <f ca="1">SQRT(Inputs!$B$38)*F747+SQRT(1-Inputs!$B$38)*_xlfn.NORM.S.INV(RAND())</f>
        <v>0.92532046054099892</v>
      </c>
      <c r="R747" s="24">
        <f ca="1">SQRT(Inputs!$B$38)*G747+SQRT(1-Inputs!$B$38)*_xlfn.NORM.S.INV(RAND())</f>
        <v>-0.13891816221020264</v>
      </c>
      <c r="S747" s="24">
        <f ca="1">SQRT(Inputs!$B$38)*H747+SQRT(1-Inputs!$B$38)*_xlfn.NORM.S.INV(RAND())</f>
        <v>-1.0940978461310136</v>
      </c>
      <c r="T747" s="24">
        <f ca="1">SQRT(Inputs!$B$38)*I747+SQRT(1-Inputs!$B$38)*_xlfn.NORM.S.INV(RAND())</f>
        <v>0.17447339715255772</v>
      </c>
      <c r="U747" s="24">
        <f ca="1">SQRT(Inputs!$B$38)*J747+SQRT(1-Inputs!$B$38)*_xlfn.NORM.S.INV(RAND())</f>
        <v>-1.6929474826129136</v>
      </c>
      <c r="V747" s="24">
        <f ca="1">SQRT(Inputs!$B$38)*K747+SQRT(1-Inputs!$B$38)*_xlfn.NORM.S.INV(RAND())</f>
        <v>0.85637587822186534</v>
      </c>
      <c r="W747" s="24">
        <f ca="1">SQRT(Inputs!$B$38)*L747+SQRT(1-Inputs!$B$38)*_xlfn.NORM.S.INV(RAND())</f>
        <v>0.82593873031695941</v>
      </c>
      <c r="X747" s="24">
        <f ca="1">SQRT(Inputs!$B$38)*M747+SQRT(1-Inputs!$B$38)*_xlfn.NORM.S.INV(RAND())</f>
        <v>-1.0837237824874513</v>
      </c>
      <c r="Y747" s="24">
        <f ca="1">SQRT(Inputs!$B$38)*C747+SQRT(1-Inputs!$B$38)*_xlfn.NORM.S.INV(RAND())</f>
        <v>6.3690927074964737E-2</v>
      </c>
      <c r="Z747" s="24">
        <f ca="1">SQRT(Inputs!$B$38)*D747+SQRT(1-Inputs!$B$38)*_xlfn.NORM.S.INV(RAND())</f>
        <v>0.97547814681593814</v>
      </c>
      <c r="AA747" s="24">
        <f ca="1">SQRT(Inputs!$B$38)*E747+SQRT(1-Inputs!$B$38)*_xlfn.NORM.S.INV(RAND())</f>
        <v>0.1190688423064914</v>
      </c>
      <c r="AB747" s="24">
        <f ca="1">SQRT(Inputs!$B$38)*F747+SQRT(1-Inputs!$B$38)*_xlfn.NORM.S.INV(RAND())</f>
        <v>-0.55512963163661011</v>
      </c>
      <c r="AC747" s="24">
        <f ca="1">SQRT(Inputs!$B$38)*G747+SQRT(1-Inputs!$B$38)*_xlfn.NORM.S.INV(RAND())</f>
        <v>-0.79251672032177289</v>
      </c>
      <c r="AD747" s="24">
        <f ca="1">SQRT(Inputs!$B$38)*H747+SQRT(1-Inputs!$B$38)*_xlfn.NORM.S.INV(RAND())</f>
        <v>-0.2921378040190612</v>
      </c>
      <c r="AE747" s="24">
        <f ca="1">SQRT(Inputs!$B$38)*I747+SQRT(1-Inputs!$B$38)*_xlfn.NORM.S.INV(RAND())</f>
        <v>0.55210702976485637</v>
      </c>
      <c r="AF747" s="24">
        <f ca="1">SQRT(Inputs!$B$38)*J747+SQRT(1-Inputs!$B$38)*_xlfn.NORM.S.INV(RAND())</f>
        <v>-1.4467589775141512</v>
      </c>
      <c r="AG747" s="24">
        <f ca="1">SQRT(Inputs!$B$38)*K747+SQRT(1-Inputs!$B$38)*_xlfn.NORM.S.INV(RAND())</f>
        <v>-0.97137216542827998</v>
      </c>
      <c r="AH747" s="24">
        <f ca="1">SQRT(Inputs!$B$38)*L747+SQRT(1-Inputs!$B$38)*_xlfn.NORM.S.INV(RAND())</f>
        <v>0.99459852817747252</v>
      </c>
      <c r="AI747" s="24">
        <f ca="1">SQRT(Inputs!$B$38)*M747+SQRT(1-Inputs!$B$38)*_xlfn.NORM.S.INV(RAND())</f>
        <v>2.3111620723443234</v>
      </c>
      <c r="AJ747" s="24">
        <f ca="1">SQRT(Inputs!$B$38)*C747+SQRT(1-Inputs!$B$38)*_xlfn.NORM.S.INV(RAND())</f>
        <v>0.54936972542820584</v>
      </c>
      <c r="AK747" s="24">
        <f ca="1">SQRT(Inputs!$B$38)*D747+SQRT(1-Inputs!$B$38)*_xlfn.NORM.S.INV(RAND())</f>
        <v>0.90794234494855675</v>
      </c>
      <c r="AL747" s="24">
        <f ca="1">SQRT(Inputs!$B$38)*E747+SQRT(1-Inputs!$B$38)*_xlfn.NORM.S.INV(RAND())</f>
        <v>2.2325733233350995</v>
      </c>
      <c r="AM747" s="24">
        <f ca="1">SQRT(Inputs!$B$38)*F747+SQRT(1-Inputs!$B$38)*_xlfn.NORM.S.INV(RAND())</f>
        <v>-8.6026210350068022E-2</v>
      </c>
      <c r="AN747" s="24">
        <f ca="1">SQRT(Inputs!$B$38)*G747+SQRT(1-Inputs!$B$38)*_xlfn.NORM.S.INV(RAND())</f>
        <v>-0.93383862660962191</v>
      </c>
      <c r="AO747" s="24">
        <f ca="1">SQRT(Inputs!$B$38)*H747+SQRT(1-Inputs!$B$38)*_xlfn.NORM.S.INV(RAND())</f>
        <v>0.61988572532470465</v>
      </c>
      <c r="AP747" s="24">
        <f ca="1">SQRT(Inputs!$B$38)*I747+SQRT(1-Inputs!$B$38)*_xlfn.NORM.S.INV(RAND())</f>
        <v>0.63470473390885007</v>
      </c>
      <c r="AQ747" s="24">
        <f ca="1">SQRT(Inputs!$B$38)*J747+SQRT(1-Inputs!$B$38)*_xlfn.NORM.S.INV(RAND())</f>
        <v>-1.3617895716993904</v>
      </c>
      <c r="AR747" s="24">
        <f ca="1">SQRT(Inputs!$B$38)*K747+SQRT(1-Inputs!$B$38)*_xlfn.NORM.S.INV(RAND())</f>
        <v>-1.5463041804916902</v>
      </c>
      <c r="AS747" s="24">
        <f ca="1">SQRT(Inputs!$B$38)*L747+SQRT(1-Inputs!$B$38)*_xlfn.NORM.S.INV(RAND())</f>
        <v>-0.39478233765939102</v>
      </c>
      <c r="AT747" s="24">
        <f ca="1">SQRT(Inputs!$B$38)*M747+SQRT(1-Inputs!$B$38)*_xlfn.NORM.S.INV(RAND())</f>
        <v>2.018501826483408</v>
      </c>
      <c r="AU747" s="15">
        <f ca="1">Inputs!$B$6*EXP($B$8-0.5*C$5^2+C$5*N747)</f>
        <v>5387.8496782769271</v>
      </c>
      <c r="AV747" s="15">
        <f t="shared" ca="1" si="401"/>
        <v>5227.5761093518568</v>
      </c>
      <c r="AW747" s="15">
        <f t="shared" ca="1" si="402"/>
        <v>6839.3766528320602</v>
      </c>
      <c r="AX747" s="15">
        <f t="shared" ca="1" si="403"/>
        <v>9373.5091279792177</v>
      </c>
      <c r="AY747" s="15">
        <f t="shared" ca="1" si="404"/>
        <v>11271.032529914843</v>
      </c>
      <c r="AZ747" s="15">
        <f t="shared" ca="1" si="405"/>
        <v>12220.116209500571</v>
      </c>
      <c r="BA747" s="15">
        <f t="shared" ca="1" si="406"/>
        <v>15229.876491075973</v>
      </c>
      <c r="BB747" s="15">
        <f t="shared" ca="1" si="407"/>
        <v>15737.026985481469</v>
      </c>
      <c r="BC747" s="15">
        <f t="shared" ca="1" si="408"/>
        <v>20934.851123108074</v>
      </c>
      <c r="BD747" s="15">
        <f t="shared" ca="1" si="409"/>
        <v>27707.027414425767</v>
      </c>
      <c r="BE747" s="15">
        <f t="shared" ca="1" si="410"/>
        <v>30760.286203523105</v>
      </c>
      <c r="BF747" s="15">
        <f ca="1">Inputs!$B$13*EXP($B$9-0.5*C$6^2+C$6*Y747)</f>
        <v>14006.766459262353</v>
      </c>
      <c r="BG747" s="15">
        <f t="shared" ca="1" si="411"/>
        <v>20355.841360424471</v>
      </c>
      <c r="BH747" s="15">
        <f t="shared" ca="1" si="412"/>
        <v>25367.14156482165</v>
      </c>
      <c r="BI747" s="15">
        <f t="shared" ca="1" si="413"/>
        <v>28510.045668109979</v>
      </c>
      <c r="BJ747" s="15">
        <f t="shared" ca="1" si="414"/>
        <v>31178.303869601295</v>
      </c>
      <c r="BK747" s="15">
        <f t="shared" ca="1" si="415"/>
        <v>36773.410003794292</v>
      </c>
      <c r="BL747" s="15">
        <f t="shared" ca="1" si="416"/>
        <v>48522.090017075578</v>
      </c>
      <c r="BM747" s="15">
        <f t="shared" ca="1" si="417"/>
        <v>49832.54150054475</v>
      </c>
      <c r="BN747" s="15">
        <f t="shared" ca="1" si="418"/>
        <v>54553.143871281536</v>
      </c>
      <c r="BO747" s="15">
        <f t="shared" ca="1" si="419"/>
        <v>75348.535191202332</v>
      </c>
      <c r="BP747" s="15">
        <f t="shared" ca="1" si="420"/>
        <v>120499.47738677169</v>
      </c>
      <c r="BQ747" s="15">
        <f ca="1">Inputs!$B$20*EXP($B$10-0.5*C$7^2+C$7*AJ747)</f>
        <v>5212.3214782604728</v>
      </c>
      <c r="BR747" s="15">
        <f t="shared" ca="1" si="421"/>
        <v>9436.1796169812187</v>
      </c>
      <c r="BS747" s="15">
        <f t="shared" ca="1" si="422"/>
        <v>24535.475372465935</v>
      </c>
      <c r="BT747" s="15">
        <f t="shared" ca="1" si="423"/>
        <v>33074.200723436654</v>
      </c>
      <c r="BU747" s="15">
        <f t="shared" ca="1" si="424"/>
        <v>36566.337832885503</v>
      </c>
      <c r="BV747" s="15">
        <f t="shared" ca="1" si="425"/>
        <v>58499.474668943018</v>
      </c>
      <c r="BW747" s="15">
        <f t="shared" ca="1" si="426"/>
        <v>93369.514911094273</v>
      </c>
      <c r="BX747" s="15">
        <f t="shared" ca="1" si="427"/>
        <v>99392.477555465826</v>
      </c>
      <c r="BY747" s="15">
        <f t="shared" ca="1" si="428"/>
        <v>103600.03736464102</v>
      </c>
      <c r="BZ747" s="15">
        <f t="shared" ca="1" si="429"/>
        <v>135189.2918957003</v>
      </c>
      <c r="CA747" s="15">
        <f t="shared" ca="1" si="430"/>
        <v>271832.64248500968</v>
      </c>
      <c r="CB747" s="15">
        <f ca="1">(AU747*DCF!C$10-DCF!C$5*MAX(AU747*DCF!C$10,0)-MAX(AU747-Inputs!$B$6,0)/Inputs!$B$10)*DCF!C$6</f>
        <v>1040.0396265894453</v>
      </c>
      <c r="CC747" s="15">
        <f ca="1">(AV747*DCF!D$10-DCF!D$5*MAX(AV747*DCF!D$10,0)-MAX(AV747-AU747,0)/Inputs!$B$10)*DCF!D$6</f>
        <v>1274.1862609888883</v>
      </c>
      <c r="CD747" s="15">
        <f ca="1">(AW747*DCF!E$10-DCF!E$5*MAX(AW747*DCF!E$10,0)-MAX(AW747-AV747,0)/Inputs!$B$10)*DCF!E$6</f>
        <v>1216.0589656698855</v>
      </c>
      <c r="CE747" s="15">
        <f ca="1">(AX747*DCF!F$10-DCF!F$5*MAX(AX747*DCF!F$10,0)-MAX(AX747-AW747,0)/Inputs!$B$10)*DCF!F$6</f>
        <v>1518.9319646680469</v>
      </c>
      <c r="CF747" s="15">
        <f ca="1">(AY747*DCF!G$10-DCF!G$5*MAX(AY747*DCF!G$10,0)-MAX(AY747-AX747,0)/Inputs!$B$10)*DCF!G$6</f>
        <v>1957.545045034308</v>
      </c>
      <c r="CG747" s="15">
        <f ca="1">(AZ747*DCF!H$10-DCF!H$5*MAX(AZ747*DCF!H$10,0)-MAX(AZ747-AY747,0)/Inputs!$B$10)*DCF!H$6</f>
        <v>2204.0175054580163</v>
      </c>
      <c r="CH747" s="15">
        <f ca="1">(BA747*DCF!I$10-DCF!I$5*MAX(BA747*DCF!I$10,0)-MAX(BA747-AZ747,0)/Inputs!$B$10)*DCF!I$6</f>
        <v>2288.23670868524</v>
      </c>
      <c r="CI747" s="15">
        <f ca="1">(BB747*DCF!J$10-DCF!J$5*MAX(BB747*DCF!J$10,0)-MAX(BB747-BA747,0)/Inputs!$B$10)*DCF!J$6</f>
        <v>2623.6600454577833</v>
      </c>
      <c r="CJ747" s="15">
        <f ca="1">(BC747*DCF!K$10-DCF!K$5*MAX(BC747*DCF!K$10,0)-MAX(BC747-BB747,0)/Inputs!$B$10)*DCF!K$6</f>
        <v>2642.5585613305839</v>
      </c>
      <c r="CK747" s="15">
        <f ca="1">(BD747*DCF!L$10-DCF!L$5*MAX(BD747*DCF!L$10,0)-MAX(BD747-BC747,0)/Inputs!$B$10)*DCF!L$6</f>
        <v>3302.9945644619429</v>
      </c>
      <c r="CL747" s="15">
        <f ca="1">(BE747*DCF!M$10-DCF!M$5*MAX(BE747*DCF!M$10,0)-MAX(BE747-BD747,0)/Inputs!$B$10)*DCF!M$6</f>
        <v>3975.929852146091</v>
      </c>
      <c r="CM747" s="15">
        <f ca="1">(BF747*DCF!C$28-DCF!C$5*MAX(BF747*DCF!C$28,0)-MAX(BF747-Inputs!$B$13,0)/Inputs!$B$17)*DCF!C$6</f>
        <v>3669.7463692960991</v>
      </c>
      <c r="CN747" s="15">
        <f ca="1">(BG747*DCF!D$28-DCF!D$5*MAX(BG747*DCF!D$28,0)-MAX(BG747-BF747,0)/Inputs!$B$17)*DCF!D$6</f>
        <v>4640.7159848005849</v>
      </c>
      <c r="CO747" s="15">
        <f ca="1">(BH747*DCF!E$28-DCF!E$5*MAX(BH747*DCF!E$28,0)-MAX(BH747-BG747,0)/Inputs!$B$17)*DCF!E$6</f>
        <v>6196.7678988986427</v>
      </c>
      <c r="CP747" s="15">
        <f ca="1">(BI747*DCF!F$28-DCF!F$5*MAX(BI747*DCF!F$28,0)-MAX(BI747-BH747,0)/Inputs!$B$17)*DCF!F$6</f>
        <v>7167.5110503071273</v>
      </c>
      <c r="CQ747" s="15">
        <f ca="1">(BJ747*DCF!G$28-DCF!G$5*MAX(BJ747*DCF!G$28,0)-MAX(BJ747-BI747,0)/Inputs!$B$17)*DCF!G$6</f>
        <v>7640.6728177595442</v>
      </c>
      <c r="CR747" s="15">
        <f ca="1">(BK747*DCF!H$28-DCF!H$5*MAX(BK747*DCF!H$28,0)-MAX(BK747-BJ747,0)/Inputs!$B$17)*DCF!H$6</f>
        <v>8225.1475302671734</v>
      </c>
      <c r="CS747" s="15">
        <f ca="1">(BL747*DCF!I$28-DCF!I$5*MAX(BL747*DCF!I$28,0)-MAX(BL747-BK747,0)/Inputs!$B$17)*DCF!I$6</f>
        <v>9723.8210699898082</v>
      </c>
      <c r="CT747" s="15">
        <f ca="1">(BM747*DCF!J$28-DCF!J$5*MAX(BM747*DCF!J$28,0)-MAX(BM747-BL747,0)/Inputs!$B$17)*DCF!J$6</f>
        <v>10943.038512063065</v>
      </c>
      <c r="CU747" s="15">
        <f ca="1">(BN747*DCF!K$28-DCF!K$5*MAX(BN747*DCF!K$28,0)-MAX(BN747-BM747,0)/Inputs!$B$17)*DCF!K$6</f>
        <v>10942.498380656078</v>
      </c>
      <c r="CV747" s="15">
        <f ca="1">(BO747*DCF!L$28-DCF!L$5*MAX(BO747*DCF!L$28,0)-MAX(BO747-BN747,0)/Inputs!$B$17)*DCF!L$6</f>
        <v>12680.581123008285</v>
      </c>
      <c r="CW747" s="15">
        <f ca="1">(BP747*DCF!M$28-DCF!M$5*MAX(BP747*DCF!M$28,0)-MAX(BP747-BO747,0)/Inputs!$B$17)*DCF!M$6</f>
        <v>17952.504237804886</v>
      </c>
      <c r="CX747" s="15">
        <f ca="1">(BQ747*DCF!C$46-DCF!C$5*MAX(BQ747*DCF!C$46,0)-MAX(BQ747-Inputs!$B$20,0)/Inputs!$B$24)*DCF!C$6</f>
        <v>-2132.7862435984798</v>
      </c>
      <c r="CY747" s="15">
        <f ca="1">(BR747*DCF!D$46-DCF!D$5*MAX(BR747*DCF!D$46,0)-MAX(BR747-BQ747,0)/Inputs!$B$24)*DCF!D$6</f>
        <v>-3412.821012651722</v>
      </c>
      <c r="CZ747" s="15">
        <f ca="1">(BS747*DCF!E$46-DCF!E$5*MAX(BS747*DCF!E$46,0)-MAX(BS747-BR747,0)/Inputs!$B$24)*DCF!E$6</f>
        <v>-8853.0893920364342</v>
      </c>
      <c r="DA747" s="15">
        <f ca="1">(BT747*DCF!F$46-DCF!F$5*MAX(BT747*DCF!F$46,0)-MAX(BT747-BS747,0)/Inputs!$B$24)*DCF!F$6</f>
        <v>-5517.8922377170102</v>
      </c>
      <c r="DB747" s="15">
        <f ca="1">(BU747*DCF!G$46-DCF!G$5*MAX(BU747*DCF!G$46,0)-MAX(BU747-BT747,0)/Inputs!$B$24)*DCF!G$6</f>
        <v>-2404.7052858501256</v>
      </c>
      <c r="DC747" s="15">
        <f ca="1">(BV747*DCF!H$46-DCF!H$5*MAX(BV747*DCF!H$46,0)-MAX(BV747-BU747,0)/Inputs!$B$24)*DCF!H$6</f>
        <v>-6815.5878852458436</v>
      </c>
      <c r="DD747" s="15">
        <f ca="1">(BW747*DCF!I$46-DCF!I$5*MAX(BW747*DCF!I$46,0)-MAX(BW747-BV747,0)/Inputs!$B$24)*DCF!I$6</f>
        <v>-7853.4344527439835</v>
      </c>
      <c r="DE747" s="15">
        <f ca="1">(BX747*DCF!J$46-DCF!J$5*MAX(BX747*DCF!J$46,0)-MAX(BX747-BW747,0)/Inputs!$B$24)*DCF!J$6</f>
        <v>2572.0482076326325</v>
      </c>
      <c r="DF747" s="15">
        <f ca="1">(BY747*DCF!K$46-DCF!K$5*MAX(BY747*DCF!K$46,0)-MAX(BY747-BX747,0)/Inputs!$B$24)*DCF!K$6</f>
        <v>4887.2394223117089</v>
      </c>
      <c r="DG747" s="15">
        <f ca="1">(BZ747*DCF!L$46-DCF!L$5*MAX(BZ747*DCF!L$46,0)-MAX(BZ747-BY747,0)/Inputs!$B$24)*DCF!L$6</f>
        <v>2196.2578380188302</v>
      </c>
      <c r="DH747" s="15">
        <f ca="1">(CA747*DCF!M$46-DCF!M$5*MAX(CA747*DCF!M$46,0)-MAX(CA747-BZ747,0)/Inputs!$B$24)*DCF!M$6</f>
        <v>-7255.5273527420586</v>
      </c>
      <c r="DI747" s="15">
        <f ca="1">SUM(CB747:CL747)+BE747*DCF!M$10*(1+Inputs!$B$30)*(1-Inputs!$B$33)*(1-Inputs!$B$30/Inputs!$B$31)/(Inputs!$B$29-Inputs!$B$30)*DCF!M$6</f>
        <v>109650.44236757001</v>
      </c>
      <c r="DJ747" s="15">
        <f ca="1">SUM(CM747:CW747)+BP747*DCF!M$28*(1+Inputs!$B$30)*(1-Inputs!$B$33)*(1-Inputs!$B$30/Inputs!$B$31)/(Inputs!$B$29-Inputs!$B$30)*DCF!M$6</f>
        <v>546918.52365220245</v>
      </c>
      <c r="DK747" s="15">
        <f ca="1">SUM(CX747:DH747)+CA747*DCF!M$46*(1+Inputs!$B$30)*(1-Inputs!$B$33)*(1-Inputs!$B$30/Inputs!$B$31)/(Inputs!$B$29-Inputs!$B$30)*DCF!M$6</f>
        <v>385695.16752223682</v>
      </c>
      <c r="DM747" s="15">
        <f ca="1">DI747+DJ747+DK747+Inputs!$B$34+Inputs!$B$36-Inputs!$B$35</f>
        <v>1119115.1335420092</v>
      </c>
    </row>
    <row r="748" spans="1:117" x14ac:dyDescent="0.75">
      <c r="A748" s="11">
        <v>735</v>
      </c>
      <c r="C748" s="24">
        <f t="shared" ca="1" si="433"/>
        <v>-1.4526764142182023</v>
      </c>
      <c r="D748" s="24">
        <f t="shared" ca="1" si="433"/>
        <v>1.8016090203919317</v>
      </c>
      <c r="E748" s="24">
        <f t="shared" ca="1" si="433"/>
        <v>-3.8547737181437447E-2</v>
      </c>
      <c r="F748" s="24">
        <f t="shared" ca="1" si="433"/>
        <v>0.24276599431159779</v>
      </c>
      <c r="G748" s="24">
        <f t="shared" ca="1" si="433"/>
        <v>-0.94403581537116743</v>
      </c>
      <c r="H748" s="24">
        <f t="shared" ca="1" si="433"/>
        <v>1.9006380974003396</v>
      </c>
      <c r="I748" s="24">
        <f t="shared" ca="1" si="433"/>
        <v>2.1606064332558534</v>
      </c>
      <c r="J748" s="24">
        <f t="shared" ca="1" si="433"/>
        <v>-0.16503481903173267</v>
      </c>
      <c r="K748" s="24">
        <f t="shared" ca="1" si="433"/>
        <v>0.55197542276451539</v>
      </c>
      <c r="L748" s="24">
        <f t="shared" ca="1" si="433"/>
        <v>-4.5883807880592264E-2</v>
      </c>
      <c r="M748" s="24">
        <f t="shared" ca="1" si="433"/>
        <v>-2.0001047706503137</v>
      </c>
      <c r="N748" s="24">
        <f ca="1">SQRT(Inputs!$B$38)*C748+SQRT(1-Inputs!$B$38)*_xlfn.NORM.S.INV(RAND())</f>
        <v>-0.96888858284122725</v>
      </c>
      <c r="O748" s="24">
        <f ca="1">SQRT(Inputs!$B$38)*D748+SQRT(1-Inputs!$B$38)*_xlfn.NORM.S.INV(RAND())</f>
        <v>-4.2364424572941539E-3</v>
      </c>
      <c r="P748" s="24">
        <f ca="1">SQRT(Inputs!$B$38)*E748+SQRT(1-Inputs!$B$38)*_xlfn.NORM.S.INV(RAND())</f>
        <v>-0.52140515592041337</v>
      </c>
      <c r="Q748" s="24">
        <f ca="1">SQRT(Inputs!$B$38)*F748+SQRT(1-Inputs!$B$38)*_xlfn.NORM.S.INV(RAND())</f>
        <v>-4.2117953433883693E-2</v>
      </c>
      <c r="R748" s="24">
        <f ca="1">SQRT(Inputs!$B$38)*G748+SQRT(1-Inputs!$B$38)*_xlfn.NORM.S.INV(RAND())</f>
        <v>-0.97763385726796503</v>
      </c>
      <c r="S748" s="24">
        <f ca="1">SQRT(Inputs!$B$38)*H748+SQRT(1-Inputs!$B$38)*_xlfn.NORM.S.INV(RAND())</f>
        <v>1.8169659992708862</v>
      </c>
      <c r="T748" s="24">
        <f ca="1">SQRT(Inputs!$B$38)*I748+SQRT(1-Inputs!$B$38)*_xlfn.NORM.S.INV(RAND())</f>
        <v>0.81696544519760628</v>
      </c>
      <c r="U748" s="24">
        <f ca="1">SQRT(Inputs!$B$38)*J748+SQRT(1-Inputs!$B$38)*_xlfn.NORM.S.INV(RAND())</f>
        <v>-1.7008838616233174E-2</v>
      </c>
      <c r="V748" s="24">
        <f ca="1">SQRT(Inputs!$B$38)*K748+SQRT(1-Inputs!$B$38)*_xlfn.NORM.S.INV(RAND())</f>
        <v>-0.93645174109802798</v>
      </c>
      <c r="W748" s="24">
        <f ca="1">SQRT(Inputs!$B$38)*L748+SQRT(1-Inputs!$B$38)*_xlfn.NORM.S.INV(RAND())</f>
        <v>-1.2806584422260448E-2</v>
      </c>
      <c r="X748" s="24">
        <f ca="1">SQRT(Inputs!$B$38)*M748+SQRT(1-Inputs!$B$38)*_xlfn.NORM.S.INV(RAND())</f>
        <v>-0.6725075374609164</v>
      </c>
      <c r="Y748" s="24">
        <f ca="1">SQRT(Inputs!$B$38)*C748+SQRT(1-Inputs!$B$38)*_xlfn.NORM.S.INV(RAND())</f>
        <v>-0.43001340815208422</v>
      </c>
      <c r="Z748" s="24">
        <f ca="1">SQRT(Inputs!$B$38)*D748+SQRT(1-Inputs!$B$38)*_xlfn.NORM.S.INV(RAND())</f>
        <v>0.99325793042095989</v>
      </c>
      <c r="AA748" s="24">
        <f ca="1">SQRT(Inputs!$B$38)*E748+SQRT(1-Inputs!$B$38)*_xlfn.NORM.S.INV(RAND())</f>
        <v>0.47438741566220394</v>
      </c>
      <c r="AB748" s="24">
        <f ca="1">SQRT(Inputs!$B$38)*F748+SQRT(1-Inputs!$B$38)*_xlfn.NORM.S.INV(RAND())</f>
        <v>-0.14388798182785717</v>
      </c>
      <c r="AC748" s="24">
        <f ca="1">SQRT(Inputs!$B$38)*G748+SQRT(1-Inputs!$B$38)*_xlfn.NORM.S.INV(RAND())</f>
        <v>-1.4739159667763801</v>
      </c>
      <c r="AD748" s="24">
        <f ca="1">SQRT(Inputs!$B$38)*H748+SQRT(1-Inputs!$B$38)*_xlfn.NORM.S.INV(RAND())</f>
        <v>1.3472100723929359</v>
      </c>
      <c r="AE748" s="24">
        <f ca="1">SQRT(Inputs!$B$38)*I748+SQRT(1-Inputs!$B$38)*_xlfn.NORM.S.INV(RAND())</f>
        <v>4.5384760329335361E-2</v>
      </c>
      <c r="AF748" s="24">
        <f ca="1">SQRT(Inputs!$B$38)*J748+SQRT(1-Inputs!$B$38)*_xlfn.NORM.S.INV(RAND())</f>
        <v>-0.28107897273400845</v>
      </c>
      <c r="AG748" s="24">
        <f ca="1">SQRT(Inputs!$B$38)*K748+SQRT(1-Inputs!$B$38)*_xlfn.NORM.S.INV(RAND())</f>
        <v>1.6313672398401979E-2</v>
      </c>
      <c r="AH748" s="24">
        <f ca="1">SQRT(Inputs!$B$38)*L748+SQRT(1-Inputs!$B$38)*_xlfn.NORM.S.INV(RAND())</f>
        <v>-0.3158154730324001</v>
      </c>
      <c r="AI748" s="24">
        <f ca="1">SQRT(Inputs!$B$38)*M748+SQRT(1-Inputs!$B$38)*_xlfn.NORM.S.INV(RAND())</f>
        <v>-1.7948032961572853</v>
      </c>
      <c r="AJ748" s="24">
        <f ca="1">SQRT(Inputs!$B$38)*C748+SQRT(1-Inputs!$B$38)*_xlfn.NORM.S.INV(RAND())</f>
        <v>0.36228478818738519</v>
      </c>
      <c r="AK748" s="24">
        <f ca="1">SQRT(Inputs!$B$38)*D748+SQRT(1-Inputs!$B$38)*_xlfn.NORM.S.INV(RAND())</f>
        <v>1.4505140522229774</v>
      </c>
      <c r="AL748" s="24">
        <f ca="1">SQRT(Inputs!$B$38)*E748+SQRT(1-Inputs!$B$38)*_xlfn.NORM.S.INV(RAND())</f>
        <v>1.2762982577710362</v>
      </c>
      <c r="AM748" s="24">
        <f ca="1">SQRT(Inputs!$B$38)*F748+SQRT(1-Inputs!$B$38)*_xlfn.NORM.S.INV(RAND())</f>
        <v>1.0540503139812287</v>
      </c>
      <c r="AN748" s="24">
        <f ca="1">SQRT(Inputs!$B$38)*G748+SQRT(1-Inputs!$B$38)*_xlfn.NORM.S.INV(RAND())</f>
        <v>-0.83244545060709263</v>
      </c>
      <c r="AO748" s="24">
        <f ca="1">SQRT(Inputs!$B$38)*H748+SQRT(1-Inputs!$B$38)*_xlfn.NORM.S.INV(RAND())</f>
        <v>1.0943248777446319</v>
      </c>
      <c r="AP748" s="24">
        <f ca="1">SQRT(Inputs!$B$38)*I748+SQRT(1-Inputs!$B$38)*_xlfn.NORM.S.INV(RAND())</f>
        <v>1.3671663563608174</v>
      </c>
      <c r="AQ748" s="24">
        <f ca="1">SQRT(Inputs!$B$38)*J748+SQRT(1-Inputs!$B$38)*_xlfn.NORM.S.INV(RAND())</f>
        <v>-1.1086062092498883</v>
      </c>
      <c r="AR748" s="24">
        <f ca="1">SQRT(Inputs!$B$38)*K748+SQRT(1-Inputs!$B$38)*_xlfn.NORM.S.INV(RAND())</f>
        <v>0.91470666363722763</v>
      </c>
      <c r="AS748" s="24">
        <f ca="1">SQRT(Inputs!$B$38)*L748+SQRT(1-Inputs!$B$38)*_xlfn.NORM.S.INV(RAND())</f>
        <v>-0.67442404400798672</v>
      </c>
      <c r="AT748" s="24">
        <f ca="1">SQRT(Inputs!$B$38)*M748+SQRT(1-Inputs!$B$38)*_xlfn.NORM.S.INV(RAND())</f>
        <v>-1.2750558004352515</v>
      </c>
      <c r="AU748" s="15">
        <f ca="1">Inputs!$B$6*EXP($B$8-0.5*C$5^2+C$5*N748)</f>
        <v>4241.9376707511037</v>
      </c>
      <c r="AV748" s="15">
        <f t="shared" ca="1" si="401"/>
        <v>5160.2248386212314</v>
      </c>
      <c r="AW748" s="15">
        <f t="shared" ca="1" si="402"/>
        <v>5864.6807098186027</v>
      </c>
      <c r="AX748" s="15">
        <f t="shared" ca="1" si="403"/>
        <v>7122.6090331611067</v>
      </c>
      <c r="AY748" s="15">
        <f t="shared" ca="1" si="404"/>
        <v>7765.342954803501</v>
      </c>
      <c r="AZ748" s="15">
        <f t="shared" ca="1" si="405"/>
        <v>11600.901494565596</v>
      </c>
      <c r="BA748" s="15">
        <f t="shared" ca="1" si="406"/>
        <v>15463.794094112131</v>
      </c>
      <c r="BB748" s="15">
        <f t="shared" ca="1" si="407"/>
        <v>18900.160629105962</v>
      </c>
      <c r="BC748" s="15">
        <f t="shared" ca="1" si="408"/>
        <v>21147.208602563678</v>
      </c>
      <c r="BD748" s="15">
        <f t="shared" ca="1" si="409"/>
        <v>25876.310493478519</v>
      </c>
      <c r="BE748" s="15">
        <f t="shared" ca="1" si="410"/>
        <v>29824.194902728737</v>
      </c>
      <c r="BF748" s="15">
        <f ca="1">Inputs!$B$13*EXP($B$9-0.5*C$6^2+C$6*Y748)</f>
        <v>12700.797505341017</v>
      </c>
      <c r="BG748" s="15">
        <f t="shared" ca="1" si="411"/>
        <v>18517.205502841971</v>
      </c>
      <c r="BH748" s="15">
        <f t="shared" ca="1" si="412"/>
        <v>24476.643160276384</v>
      </c>
      <c r="BI748" s="15">
        <f t="shared" ca="1" si="413"/>
        <v>29306.789975049218</v>
      </c>
      <c r="BJ748" s="15">
        <f t="shared" ca="1" si="414"/>
        <v>29051.337710367465</v>
      </c>
      <c r="BK748" s="15">
        <f t="shared" ca="1" si="415"/>
        <v>42832.764484747109</v>
      </c>
      <c r="BL748" s="15">
        <f t="shared" ca="1" si="416"/>
        <v>52925.247640722475</v>
      </c>
      <c r="BM748" s="15">
        <f t="shared" ca="1" si="417"/>
        <v>62824.125301657579</v>
      </c>
      <c r="BN748" s="15">
        <f t="shared" ca="1" si="418"/>
        <v>77417.006438609737</v>
      </c>
      <c r="BO748" s="15">
        <f t="shared" ca="1" si="419"/>
        <v>91820.243351807512</v>
      </c>
      <c r="BP748" s="15">
        <f t="shared" ca="1" si="420"/>
        <v>92218.679866317339</v>
      </c>
      <c r="BQ748" s="15">
        <f ca="1">Inputs!$B$20*EXP($B$10-0.5*C$7^2+C$7*AJ748)</f>
        <v>4877.6792795776382</v>
      </c>
      <c r="BR748" s="15">
        <f t="shared" ca="1" si="421"/>
        <v>10490.86981241401</v>
      </c>
      <c r="BS748" s="15">
        <f t="shared" ca="1" si="422"/>
        <v>20726.834316628865</v>
      </c>
      <c r="BT748" s="15">
        <f t="shared" ca="1" si="423"/>
        <v>37680.455324182942</v>
      </c>
      <c r="BU748" s="15">
        <f t="shared" ca="1" si="424"/>
        <v>42693.648750541564</v>
      </c>
      <c r="BV748" s="15">
        <f t="shared" ca="1" si="425"/>
        <v>76007.370117070386</v>
      </c>
      <c r="BW748" s="15">
        <f t="shared" ca="1" si="426"/>
        <v>141656.11317057299</v>
      </c>
      <c r="BX748" s="15">
        <f t="shared" ca="1" si="427"/>
        <v>158645.25826293087</v>
      </c>
      <c r="BY748" s="15">
        <f t="shared" ca="1" si="428"/>
        <v>264802.45720089902</v>
      </c>
      <c r="BZ748" s="15">
        <f t="shared" ca="1" si="429"/>
        <v>328230.06105616671</v>
      </c>
      <c r="CA748" s="15">
        <f t="shared" ca="1" si="430"/>
        <v>367586.11242907529</v>
      </c>
      <c r="CB748" s="15">
        <f ca="1">(AU748*DCF!C$10-DCF!C$5*MAX(AU748*DCF!C$10,0)-MAX(AU748-Inputs!$B$6,0)/Inputs!$B$10)*DCF!C$6</f>
        <v>1048.2101834514037</v>
      </c>
      <c r="CC748" s="15">
        <f ca="1">(AV748*DCF!D$10-DCF!D$5*MAX(AV748*DCF!D$10,0)-MAX(AV748-AU748,0)/Inputs!$B$10)*DCF!D$6</f>
        <v>1033.8695524355351</v>
      </c>
      <c r="CD748" s="15">
        <f ca="1">(AW748*DCF!E$10-DCF!E$5*MAX(AW748*DCF!E$10,0)-MAX(AW748-AV748,0)/Inputs!$B$10)*DCF!E$6</f>
        <v>1195.3887831445736</v>
      </c>
      <c r="CE748" s="15">
        <f ca="1">(AX748*DCF!F$10-DCF!F$5*MAX(AX748*DCF!F$10,0)-MAX(AX748-AW748,0)/Inputs!$B$10)*DCF!F$6</f>
        <v>1293.1105043697646</v>
      </c>
      <c r="CF748" s="15">
        <f ca="1">(AY748*DCF!G$10-DCF!G$5*MAX(AY748*DCF!G$10,0)-MAX(AY748-AX748,0)/Inputs!$B$10)*DCF!G$6</f>
        <v>1476.4255187555659</v>
      </c>
      <c r="CG748" s="15">
        <f ca="1">(AZ748*DCF!H$10-DCF!H$5*MAX(AZ748*DCF!H$10,0)-MAX(AZ748-AY748,0)/Inputs!$B$10)*DCF!H$6</f>
        <v>1571.2511660733383</v>
      </c>
      <c r="CH748" s="15">
        <f ca="1">(BA748*DCF!I$10-DCF!I$5*MAX(BA748*DCF!I$10,0)-MAX(BA748-AZ748,0)/Inputs!$B$10)*DCF!I$6</f>
        <v>2191.0213302188881</v>
      </c>
      <c r="CI748" s="15">
        <f ca="1">(BB748*DCF!J$10-DCF!J$5*MAX(BB748*DCF!J$10,0)-MAX(BB748-BA748,0)/Inputs!$B$10)*DCF!J$6</f>
        <v>2722.5866968544055</v>
      </c>
      <c r="CJ748" s="15">
        <f ca="1">(BC748*DCF!K$10-DCF!K$5*MAX(BC748*DCF!K$10,0)-MAX(BC748-BB748,0)/Inputs!$B$10)*DCF!K$6</f>
        <v>3089.8084489606317</v>
      </c>
      <c r="CK748" s="15">
        <f ca="1">(BD748*DCF!L$10-DCF!L$5*MAX(BD748*DCF!L$10,0)-MAX(BD748-BC748,0)/Inputs!$B$10)*DCF!L$6</f>
        <v>3291.0902401611752</v>
      </c>
      <c r="CL748" s="15">
        <f ca="1">(BE748*DCF!M$10-DCF!M$5*MAX(BE748*DCF!M$10,0)-MAX(BE748-BD748,0)/Inputs!$B$10)*DCF!M$6</f>
        <v>3736.9626728366375</v>
      </c>
      <c r="CM748" s="15">
        <f ca="1">(BF748*DCF!C$28-DCF!C$5*MAX(BF748*DCF!C$28,0)-MAX(BF748-Inputs!$B$13,0)/Inputs!$B$17)*DCF!C$6</f>
        <v>3572.7826674513103</v>
      </c>
      <c r="CN748" s="15">
        <f ca="1">(BG748*DCF!D$28-DCF!D$5*MAX(BG748*DCF!D$28,0)-MAX(BG748-BF748,0)/Inputs!$B$17)*DCF!D$6</f>
        <v>4212.837591921505</v>
      </c>
      <c r="CO748" s="15">
        <f ca="1">(BH748*DCF!E$28-DCF!E$5*MAX(BH748*DCF!E$28,0)-MAX(BH748-BG748,0)/Inputs!$B$17)*DCF!E$6</f>
        <v>5757.698053033926</v>
      </c>
      <c r="CP748" s="15">
        <f ca="1">(BI748*DCF!F$28-DCF!F$5*MAX(BI748*DCF!F$28,0)-MAX(BI748-BH748,0)/Inputs!$B$17)*DCF!F$6</f>
        <v>7076.6169381777199</v>
      </c>
      <c r="CQ748" s="15">
        <f ca="1">(BJ748*DCF!G$28-DCF!G$5*MAX(BJ748*DCF!G$28,0)-MAX(BJ748-BI748,0)/Inputs!$B$17)*DCF!G$6</f>
        <v>7537.5899808189142</v>
      </c>
      <c r="CR748" s="15">
        <f ca="1">(BK748*DCF!H$28-DCF!H$5*MAX(BK748*DCF!H$28,0)-MAX(BK748-BJ748,0)/Inputs!$B$17)*DCF!H$6</f>
        <v>8451.7682543581523</v>
      </c>
      <c r="CS748" s="15">
        <f ca="1">(BL748*DCF!I$28-DCF!I$5*MAX(BL748*DCF!I$28,0)-MAX(BL748-BK748,0)/Inputs!$B$17)*DCF!I$6</f>
        <v>10996.951981439282</v>
      </c>
      <c r="CT748" s="15">
        <f ca="1">(BM748*DCF!J$28-DCF!J$5*MAX(BM748*DCF!J$28,0)-MAX(BM748-BL748,0)/Inputs!$B$17)*DCF!J$6</f>
        <v>12702.485060879853</v>
      </c>
      <c r="CU748" s="15">
        <f ca="1">(BN748*DCF!K$28-DCF!K$5*MAX(BN748*DCF!K$28,0)-MAX(BN748-BM748,0)/Inputs!$B$17)*DCF!K$6</f>
        <v>14561.740145796264</v>
      </c>
      <c r="CV748" s="15">
        <f ca="1">(BO748*DCF!L$28-DCF!L$5*MAX(BO748*DCF!L$28,0)-MAX(BO748-BN748,0)/Inputs!$B$17)*DCF!L$6</f>
        <v>16690.315570065584</v>
      </c>
      <c r="CW748" s="15">
        <f ca="1">(BP748*DCF!M$28-DCF!M$5*MAX(BP748*DCF!M$28,0)-MAX(BP748-BO748,0)/Inputs!$B$17)*DCF!M$6</f>
        <v>17309.350174894818</v>
      </c>
      <c r="CX748" s="15">
        <f ca="1">(BQ748*DCF!C$46-DCF!C$5*MAX(BQ748*DCF!C$46,0)-MAX(BQ748-Inputs!$B$20,0)/Inputs!$B$24)*DCF!C$6</f>
        <v>-1900.9325262662619</v>
      </c>
      <c r="CY748" s="15">
        <f ca="1">(BR748*DCF!D$46-DCF!D$5*MAX(BR748*DCF!D$46,0)-MAX(BR748-BQ748,0)/Inputs!$B$24)*DCF!D$6</f>
        <v>-4185.6486333820021</v>
      </c>
      <c r="CZ748" s="15">
        <f ca="1">(BS748*DCF!E$46-DCF!E$5*MAX(BS748*DCF!E$46,0)-MAX(BS748-BR748,0)/Inputs!$B$24)*DCF!E$6</f>
        <v>-6485.7196619832166</v>
      </c>
      <c r="DA748" s="15">
        <f ca="1">(BT748*DCF!F$46-DCF!F$5*MAX(BT748*DCF!F$46,0)-MAX(BT748-BS748,0)/Inputs!$B$24)*DCF!F$6</f>
        <v>-8917.4783444126242</v>
      </c>
      <c r="DB748" s="15">
        <f ca="1">(BU748*DCF!G$46-DCF!G$5*MAX(BU748*DCF!G$46,0)-MAX(BU748-BT748,0)/Inputs!$B$24)*DCF!G$6</f>
        <v>-3122.4692116369988</v>
      </c>
      <c r="DC748" s="15">
        <f ca="1">(BV748*DCF!H$46-DCF!H$5*MAX(BV748*DCF!H$46,0)-MAX(BV748-BU748,0)/Inputs!$B$24)*DCF!H$6</f>
        <v>-10352.034798091481</v>
      </c>
      <c r="DD748" s="15">
        <f ca="1">(BW748*DCF!I$46-DCF!I$5*MAX(BW748*DCF!I$46,0)-MAX(BW748-BV748,0)/Inputs!$B$24)*DCF!I$6</f>
        <v>-15573.611637671258</v>
      </c>
      <c r="DE748" s="15">
        <f ca="1">(BX748*DCF!J$46-DCF!J$5*MAX(BX748*DCF!J$46,0)-MAX(BX748-BW748,0)/Inputs!$B$24)*DCF!J$6</f>
        <v>2149.4860334810023</v>
      </c>
      <c r="DF748" s="15">
        <f ca="1">(BY748*DCF!K$46-DCF!K$5*MAX(BY748*DCF!K$46,0)-MAX(BY748-BX748,0)/Inputs!$B$24)*DCF!K$6</f>
        <v>-10879.286644832093</v>
      </c>
      <c r="DG748" s="15">
        <f ca="1">(BZ748*DCF!L$46-DCF!L$5*MAX(BZ748*DCF!L$46,0)-MAX(BZ748-BY748,0)/Inputs!$B$24)*DCF!L$6</f>
        <v>8335.1501772348583</v>
      </c>
      <c r="DH748" s="15">
        <f ca="1">(CA748*DCF!M$46-DCF!M$5*MAX(CA748*DCF!M$46,0)-MAX(CA748-BZ748,0)/Inputs!$B$24)*DCF!M$6</f>
        <v>20589.681752804045</v>
      </c>
      <c r="DI748" s="15">
        <f ca="1">SUM(CB748:CL748)+BE748*DCF!M$10*(1+Inputs!$B$30)*(1-Inputs!$B$33)*(1-Inputs!$B$30/Inputs!$B$31)/(Inputs!$B$29-Inputs!$B$30)*DCF!M$6</f>
        <v>105650.85389570502</v>
      </c>
      <c r="DJ748" s="15">
        <f ca="1">SUM(CM748:CW748)+BP748*DCF!M$28*(1+Inputs!$B$30)*(1-Inputs!$B$33)*(1-Inputs!$B$30/Inputs!$B$31)/(Inputs!$B$29-Inputs!$B$30)*DCF!M$6</f>
        <v>451064.54379718041</v>
      </c>
      <c r="DK748" s="15">
        <f ca="1">SUM(CX748:DH748)+CA748*DCF!M$46*(1+Inputs!$B$30)*(1-Inputs!$B$33)*(1-Inputs!$B$30/Inputs!$B$31)/(Inputs!$B$29-Inputs!$B$30)*DCF!M$6</f>
        <v>537988.80967926467</v>
      </c>
      <c r="DM748" s="15">
        <f ca="1">DI748+DJ748+DK748+Inputs!$B$34+Inputs!$B$36-Inputs!$B$35</f>
        <v>1171555.2073721502</v>
      </c>
    </row>
    <row r="749" spans="1:117" x14ac:dyDescent="0.75">
      <c r="A749" s="11">
        <v>736</v>
      </c>
      <c r="C749" s="24">
        <f t="shared" ca="1" si="433"/>
        <v>1.6036049952976772</v>
      </c>
      <c r="D749" s="24">
        <f t="shared" ca="1" si="433"/>
        <v>1.2418209782188159</v>
      </c>
      <c r="E749" s="24">
        <f t="shared" ca="1" si="433"/>
        <v>-0.26100070133212877</v>
      </c>
      <c r="F749" s="24">
        <f t="shared" ca="1" si="433"/>
        <v>-1.8277461543501505</v>
      </c>
      <c r="G749" s="24">
        <f t="shared" ca="1" si="433"/>
        <v>-1.0446053359729341</v>
      </c>
      <c r="H749" s="24">
        <f t="shared" ca="1" si="433"/>
        <v>2.6545139537325175</v>
      </c>
      <c r="I749" s="24">
        <f t="shared" ca="1" si="433"/>
        <v>-1.392038554943922</v>
      </c>
      <c r="J749" s="24">
        <f t="shared" ca="1" si="433"/>
        <v>-3.3236760958979414E-2</v>
      </c>
      <c r="K749" s="24">
        <f t="shared" ca="1" si="433"/>
        <v>1.7208754434285976</v>
      </c>
      <c r="L749" s="24">
        <f t="shared" ca="1" si="433"/>
        <v>-1.4120304680139686</v>
      </c>
      <c r="M749" s="24">
        <f t="shared" ca="1" si="433"/>
        <v>-2.168843178009114</v>
      </c>
      <c r="N749" s="24">
        <f ca="1">SQRT(Inputs!$B$38)*C749+SQRT(1-Inputs!$B$38)*_xlfn.NORM.S.INV(RAND())</f>
        <v>0.18579985970182555</v>
      </c>
      <c r="O749" s="24">
        <f ca="1">SQRT(Inputs!$B$38)*D749+SQRT(1-Inputs!$B$38)*_xlfn.NORM.S.INV(RAND())</f>
        <v>-1.0848121515360578</v>
      </c>
      <c r="P749" s="24">
        <f ca="1">SQRT(Inputs!$B$38)*E749+SQRT(1-Inputs!$B$38)*_xlfn.NORM.S.INV(RAND())</f>
        <v>1.0231468751388102</v>
      </c>
      <c r="Q749" s="24">
        <f ca="1">SQRT(Inputs!$B$38)*F749+SQRT(1-Inputs!$B$38)*_xlfn.NORM.S.INV(RAND())</f>
        <v>-1.308934950861145</v>
      </c>
      <c r="R749" s="24">
        <f ca="1">SQRT(Inputs!$B$38)*G749+SQRT(1-Inputs!$B$38)*_xlfn.NORM.S.INV(RAND())</f>
        <v>-0.49621819364352926</v>
      </c>
      <c r="S749" s="24">
        <f ca="1">SQRT(Inputs!$B$38)*H749+SQRT(1-Inputs!$B$38)*_xlfn.NORM.S.INV(RAND())</f>
        <v>1.8390224842538754</v>
      </c>
      <c r="T749" s="24">
        <f ca="1">SQRT(Inputs!$B$38)*I749+SQRT(1-Inputs!$B$38)*_xlfn.NORM.S.INV(RAND())</f>
        <v>-2.0442389035533135</v>
      </c>
      <c r="U749" s="24">
        <f ca="1">SQRT(Inputs!$B$38)*J749+SQRT(1-Inputs!$B$38)*_xlfn.NORM.S.INV(RAND())</f>
        <v>1.8784767262616433</v>
      </c>
      <c r="V749" s="24">
        <f ca="1">SQRT(Inputs!$B$38)*K749+SQRT(1-Inputs!$B$38)*_xlfn.NORM.S.INV(RAND())</f>
        <v>1.6685999008112036</v>
      </c>
      <c r="W749" s="24">
        <f ca="1">SQRT(Inputs!$B$38)*L749+SQRT(1-Inputs!$B$38)*_xlfn.NORM.S.INV(RAND())</f>
        <v>-0.6477968113931869</v>
      </c>
      <c r="X749" s="24">
        <f ca="1">SQRT(Inputs!$B$38)*M749+SQRT(1-Inputs!$B$38)*_xlfn.NORM.S.INV(RAND())</f>
        <v>-0.88867989358782218</v>
      </c>
      <c r="Y749" s="24">
        <f ca="1">SQRT(Inputs!$B$38)*C749+SQRT(1-Inputs!$B$38)*_xlfn.NORM.S.INV(RAND())</f>
        <v>0.70877034012710016</v>
      </c>
      <c r="Z749" s="24">
        <f ca="1">SQRT(Inputs!$B$38)*D749+SQRT(1-Inputs!$B$38)*_xlfn.NORM.S.INV(RAND())</f>
        <v>0.4125187617481717</v>
      </c>
      <c r="AA749" s="24">
        <f ca="1">SQRT(Inputs!$B$38)*E749+SQRT(1-Inputs!$B$38)*_xlfn.NORM.S.INV(RAND())</f>
        <v>0.39802413159998884</v>
      </c>
      <c r="AB749" s="24">
        <f ca="1">SQRT(Inputs!$B$38)*F749+SQRT(1-Inputs!$B$38)*_xlfn.NORM.S.INV(RAND())</f>
        <v>-0.61406431482125434</v>
      </c>
      <c r="AC749" s="24">
        <f ca="1">SQRT(Inputs!$B$38)*G749+SQRT(1-Inputs!$B$38)*_xlfn.NORM.S.INV(RAND())</f>
        <v>0.69383927074990759</v>
      </c>
      <c r="AD749" s="24">
        <f ca="1">SQRT(Inputs!$B$38)*H749+SQRT(1-Inputs!$B$38)*_xlfn.NORM.S.INV(RAND())</f>
        <v>1.3283746899056847</v>
      </c>
      <c r="AE749" s="24">
        <f ca="1">SQRT(Inputs!$B$38)*I749+SQRT(1-Inputs!$B$38)*_xlfn.NORM.S.INV(RAND())</f>
        <v>-0.68487213279807557</v>
      </c>
      <c r="AF749" s="24">
        <f ca="1">SQRT(Inputs!$B$38)*J749+SQRT(1-Inputs!$B$38)*_xlfn.NORM.S.INV(RAND())</f>
        <v>0.27703680121615692</v>
      </c>
      <c r="AG749" s="24">
        <f ca="1">SQRT(Inputs!$B$38)*K749+SQRT(1-Inputs!$B$38)*_xlfn.NORM.S.INV(RAND())</f>
        <v>1.3518288476684686</v>
      </c>
      <c r="AH749" s="24">
        <f ca="1">SQRT(Inputs!$B$38)*L749+SQRT(1-Inputs!$B$38)*_xlfn.NORM.S.INV(RAND())</f>
        <v>-3.076349417609245</v>
      </c>
      <c r="AI749" s="24">
        <f ca="1">SQRT(Inputs!$B$38)*M749+SQRT(1-Inputs!$B$38)*_xlfn.NORM.S.INV(RAND())</f>
        <v>-2.8160705677457045</v>
      </c>
      <c r="AJ749" s="24">
        <f ca="1">SQRT(Inputs!$B$38)*C749+SQRT(1-Inputs!$B$38)*_xlfn.NORM.S.INV(RAND())</f>
        <v>0.61724883504546502</v>
      </c>
      <c r="AK749" s="24">
        <f ca="1">SQRT(Inputs!$B$38)*D749+SQRT(1-Inputs!$B$38)*_xlfn.NORM.S.INV(RAND())</f>
        <v>1.6491186412407073</v>
      </c>
      <c r="AL749" s="24">
        <f ca="1">SQRT(Inputs!$B$38)*E749+SQRT(1-Inputs!$B$38)*_xlfn.NORM.S.INV(RAND())</f>
        <v>-1.3967786471076222</v>
      </c>
      <c r="AM749" s="24">
        <f ca="1">SQRT(Inputs!$B$38)*F749+SQRT(1-Inputs!$B$38)*_xlfn.NORM.S.INV(RAND())</f>
        <v>-2.5379172919501678</v>
      </c>
      <c r="AN749" s="24">
        <f ca="1">SQRT(Inputs!$B$38)*G749+SQRT(1-Inputs!$B$38)*_xlfn.NORM.S.INV(RAND())</f>
        <v>0.87118380551732966</v>
      </c>
      <c r="AO749" s="24">
        <f ca="1">SQRT(Inputs!$B$38)*H749+SQRT(1-Inputs!$B$38)*_xlfn.NORM.S.INV(RAND())</f>
        <v>1.7523166665822356</v>
      </c>
      <c r="AP749" s="24">
        <f ca="1">SQRT(Inputs!$B$38)*I749+SQRT(1-Inputs!$B$38)*_xlfn.NORM.S.INV(RAND())</f>
        <v>-1.8702473572848204</v>
      </c>
      <c r="AQ749" s="24">
        <f ca="1">SQRT(Inputs!$B$38)*J749+SQRT(1-Inputs!$B$38)*_xlfn.NORM.S.INV(RAND())</f>
        <v>0.5692300968170203</v>
      </c>
      <c r="AR749" s="24">
        <f ca="1">SQRT(Inputs!$B$38)*K749+SQRT(1-Inputs!$B$38)*_xlfn.NORM.S.INV(RAND())</f>
        <v>0.17042227184266567</v>
      </c>
      <c r="AS749" s="24">
        <f ca="1">SQRT(Inputs!$B$38)*L749+SQRT(1-Inputs!$B$38)*_xlfn.NORM.S.INV(RAND())</f>
        <v>0.72423712513312544</v>
      </c>
      <c r="AT749" s="24">
        <f ca="1">SQRT(Inputs!$B$38)*M749+SQRT(1-Inputs!$B$38)*_xlfn.NORM.S.INV(RAND())</f>
        <v>-1.0179726768187556</v>
      </c>
      <c r="AU749" s="15">
        <f ca="1">Inputs!$B$6*EXP($B$8-0.5*C$5^2+C$5*N749)</f>
        <v>5113.7507242408656</v>
      </c>
      <c r="AV749" s="15">
        <f t="shared" ca="1" si="401"/>
        <v>5306.9320955633348</v>
      </c>
      <c r="AW749" s="15">
        <f t="shared" ca="1" si="402"/>
        <v>7428.4169378686784</v>
      </c>
      <c r="AX749" s="15">
        <f t="shared" ca="1" si="403"/>
        <v>7701.1657277973518</v>
      </c>
      <c r="AY749" s="15">
        <f t="shared" ca="1" si="404"/>
        <v>8881.6893681579968</v>
      </c>
      <c r="AZ749" s="15">
        <f t="shared" ca="1" si="405"/>
        <v>13300.914844982562</v>
      </c>
      <c r="BA749" s="15">
        <f t="shared" ca="1" si="406"/>
        <v>13141.80875586792</v>
      </c>
      <c r="BB749" s="15">
        <f t="shared" ca="1" si="407"/>
        <v>19421.402687199643</v>
      </c>
      <c r="BC749" s="15">
        <f t="shared" ca="1" si="408"/>
        <v>27943.329967151771</v>
      </c>
      <c r="BD749" s="15">
        <f t="shared" ca="1" si="409"/>
        <v>32220.588244840492</v>
      </c>
      <c r="BE749" s="15">
        <f t="shared" ca="1" si="410"/>
        <v>36412.374091025318</v>
      </c>
      <c r="BF749" s="15">
        <f ca="1">Inputs!$B$13*EXP($B$9-0.5*C$6^2+C$6*Y749)</f>
        <v>15917.6098662525</v>
      </c>
      <c r="BG749" s="15">
        <f t="shared" ca="1" si="411"/>
        <v>20898.427676750489</v>
      </c>
      <c r="BH749" s="15">
        <f t="shared" ca="1" si="412"/>
        <v>27276.553997912844</v>
      </c>
      <c r="BI749" s="15">
        <f t="shared" ca="1" si="413"/>
        <v>30379.198584602655</v>
      </c>
      <c r="BJ749" s="15">
        <f t="shared" ca="1" si="414"/>
        <v>41160.359822177452</v>
      </c>
      <c r="BK749" s="15">
        <f t="shared" ca="1" si="415"/>
        <v>60530.668019332028</v>
      </c>
      <c r="BL749" s="15">
        <f t="shared" ca="1" si="416"/>
        <v>68039.751945194294</v>
      </c>
      <c r="BM749" s="15">
        <f t="shared" ca="1" si="417"/>
        <v>86564.011657757248</v>
      </c>
      <c r="BN749" s="15">
        <f t="shared" ca="1" si="418"/>
        <v>125185.18176144877</v>
      </c>
      <c r="BO749" s="15">
        <f t="shared" ca="1" si="419"/>
        <v>107720.00288379593</v>
      </c>
      <c r="BP749" s="15">
        <f t="shared" ca="1" si="420"/>
        <v>96366.567697376799</v>
      </c>
      <c r="BQ749" s="15">
        <f ca="1">Inputs!$B$20*EXP($B$10-0.5*C$7^2+C$7*AJ749)</f>
        <v>5339.3337690574226</v>
      </c>
      <c r="BR749" s="15">
        <f t="shared" ca="1" si="421"/>
        <v>12231.437950175306</v>
      </c>
      <c r="BS749" s="15">
        <f t="shared" ca="1" si="422"/>
        <v>11214.615945115527</v>
      </c>
      <c r="BT749" s="15">
        <f t="shared" ca="1" si="423"/>
        <v>7945.7829384450197</v>
      </c>
      <c r="BU749" s="15">
        <f t="shared" ca="1" si="424"/>
        <v>13596.017342417301</v>
      </c>
      <c r="BV749" s="15">
        <f t="shared" ca="1" si="425"/>
        <v>28072.8143761631</v>
      </c>
      <c r="BW749" s="15">
        <f t="shared" ca="1" si="426"/>
        <v>26368.696402712547</v>
      </c>
      <c r="BX749" s="15">
        <f t="shared" ca="1" si="427"/>
        <v>41339.091780893636</v>
      </c>
      <c r="BY749" s="15">
        <f t="shared" ca="1" si="428"/>
        <v>59842.855656286032</v>
      </c>
      <c r="BZ749" s="15">
        <f t="shared" ca="1" si="429"/>
        <v>95925.701152712951</v>
      </c>
      <c r="CA749" s="15">
        <f t="shared" ca="1" si="430"/>
        <v>112449.09857165029</v>
      </c>
      <c r="CB749" s="15">
        <f ca="1">(AU749*DCF!C$10-DCF!C$5*MAX(AU749*DCF!C$10,0)-MAX(AU749-Inputs!$B$6,0)/Inputs!$B$10)*DCF!C$6</f>
        <v>1041.9940009873458</v>
      </c>
      <c r="CC749" s="15">
        <f ca="1">(AV749*DCF!D$10-DCF!D$5*MAX(AV749*DCF!D$10,0)-MAX(AV749-AU749,0)/Inputs!$B$10)*DCF!D$6</f>
        <v>1246.4265235274479</v>
      </c>
      <c r="CD749" s="15">
        <f ca="1">(AW749*DCF!E$10-DCF!E$5*MAX(AW749*DCF!E$10,0)-MAX(AW749-AV749,0)/Inputs!$B$10)*DCF!E$6</f>
        <v>1237.256979775502</v>
      </c>
      <c r="CE749" s="15">
        <f ca="1">(AX749*DCF!F$10-DCF!F$5*MAX(AX749*DCF!F$10,0)-MAX(AX749-AW749,0)/Inputs!$B$10)*DCF!F$6</f>
        <v>1624.3999442109109</v>
      </c>
      <c r="CF749" s="15">
        <f ca="1">(AY749*DCF!G$10-DCF!G$5*MAX(AY749*DCF!G$10,0)-MAX(AY749-AX749,0)/Inputs!$B$10)*DCF!G$6</f>
        <v>1603.0648869319077</v>
      </c>
      <c r="CG749" s="15">
        <f ca="1">(AZ749*DCF!H$10-DCF!H$5*MAX(AZ749*DCF!H$10,0)-MAX(AZ749-AY749,0)/Inputs!$B$10)*DCF!H$6</f>
        <v>1797.6694491568066</v>
      </c>
      <c r="CH749" s="15">
        <f ca="1">(BA749*DCF!I$10-DCF!I$5*MAX(BA749*DCF!I$10,0)-MAX(BA749-AZ749,0)/Inputs!$B$10)*DCF!I$6</f>
        <v>2400.5290450496022</v>
      </c>
      <c r="CI749" s="15">
        <f ca="1">(BB749*DCF!J$10-DCF!J$5*MAX(BB749*DCF!J$10,0)-MAX(BB749-BA749,0)/Inputs!$B$10)*DCF!J$6</f>
        <v>2381.1887841855878</v>
      </c>
      <c r="CJ749" s="15">
        <f ca="1">(BC749*DCF!K$10-DCF!K$5*MAX(BC749*DCF!K$10,0)-MAX(BC749-BB749,0)/Inputs!$B$10)*DCF!K$6</f>
        <v>3305.4872606247436</v>
      </c>
      <c r="CK749" s="15">
        <f ca="1">(BD749*DCF!L$10-DCF!L$5*MAX(BD749*DCF!L$10,0)-MAX(BD749-BC749,0)/Inputs!$B$10)*DCF!L$6</f>
        <v>4306.3586628216863</v>
      </c>
      <c r="CL749" s="15">
        <f ca="1">(BE749*DCF!M$10-DCF!M$5*MAX(BE749*DCF!M$10,0)-MAX(BE749-BD749,0)/Inputs!$B$10)*DCF!M$6</f>
        <v>4637.5033354154584</v>
      </c>
      <c r="CM749" s="15">
        <f ca="1">(BF749*DCF!C$28-DCF!C$5*MAX(BF749*DCF!C$28,0)-MAX(BF749-Inputs!$B$13,0)/Inputs!$B$17)*DCF!C$6</f>
        <v>3811.6199183043955</v>
      </c>
      <c r="CN749" s="15">
        <f ca="1">(BG749*DCF!D$28-DCF!D$5*MAX(BG749*DCF!D$28,0)-MAX(BG749-BF749,0)/Inputs!$B$17)*DCF!D$6</f>
        <v>5092.4321405771861</v>
      </c>
      <c r="CO749" s="15">
        <f ca="1">(BH749*DCF!E$28-DCF!E$5*MAX(BH749*DCF!E$28,0)-MAX(BH749-BG749,0)/Inputs!$B$17)*DCF!E$6</f>
        <v>6468.1648862440697</v>
      </c>
      <c r="CP749" s="15">
        <f ca="1">(BI749*DCF!F$28-DCF!F$5*MAX(BI749*DCF!F$28,0)-MAX(BI749-BH749,0)/Inputs!$B$17)*DCF!F$6</f>
        <v>7682.2667133819268</v>
      </c>
      <c r="CQ749" s="15">
        <f ca="1">(BJ749*DCF!G$28-DCF!G$5*MAX(BJ749*DCF!G$28,0)-MAX(BJ749-BI749,0)/Inputs!$B$17)*DCF!G$6</f>
        <v>8866.0828233224474</v>
      </c>
      <c r="CR749" s="15">
        <f ca="1">(BK749*DCF!H$28-DCF!H$5*MAX(BK749*DCF!H$28,0)-MAX(BK749-BJ749,0)/Inputs!$B$17)*DCF!H$6</f>
        <v>11960.29972537882</v>
      </c>
      <c r="CS749" s="15">
        <f ca="1">(BL749*DCF!I$28-DCF!I$5*MAX(BL749*DCF!I$28,0)-MAX(BL749-BK749,0)/Inputs!$B$17)*DCF!I$6</f>
        <v>14921.970562246168</v>
      </c>
      <c r="CT749" s="15">
        <f ca="1">(BM749*DCF!J$28-DCF!J$5*MAX(BM749*DCF!J$28,0)-MAX(BM749-BL749,0)/Inputs!$B$17)*DCF!J$6</f>
        <v>16854.795318048611</v>
      </c>
      <c r="CU749" s="15">
        <f ca="1">(BN749*DCF!K$28-DCF!K$5*MAX(BN749*DCF!K$28,0)-MAX(BN749-BM749,0)/Inputs!$B$17)*DCF!K$6</f>
        <v>21706.432501959567</v>
      </c>
      <c r="CV749" s="15">
        <f ca="1">(BO749*DCF!L$28-DCF!L$5*MAX(BO749*DCF!L$28,0)-MAX(BO749-BN749,0)/Inputs!$B$17)*DCF!L$6</f>
        <v>21492.4016045557</v>
      </c>
      <c r="CW749" s="15">
        <f ca="1">(BP749*DCF!M$28-DCF!M$5*MAX(BP749*DCF!M$28,0)-MAX(BP749-BO749,0)/Inputs!$B$17)*DCF!M$6</f>
        <v>18131.425482361385</v>
      </c>
      <c r="CX749" s="15">
        <f ca="1">(BQ749*DCF!C$46-DCF!C$5*MAX(BQ749*DCF!C$46,0)-MAX(BQ749-Inputs!$B$20,0)/Inputs!$B$24)*DCF!C$6</f>
        <v>-2220.7855212868976</v>
      </c>
      <c r="CY749" s="15">
        <f ca="1">(BR749*DCF!D$46-DCF!D$5*MAX(BR749*DCF!D$46,0)-MAX(BR749-BQ749,0)/Inputs!$B$24)*DCF!D$6</f>
        <v>-5028.4248616987688</v>
      </c>
      <c r="CZ749" s="15">
        <f ca="1">(BS749*DCF!E$46-DCF!E$5*MAX(BS749*DCF!E$46,0)-MAX(BS749-BR749,0)/Inputs!$B$24)*DCF!E$6</f>
        <v>-1326.1478616212339</v>
      </c>
      <c r="DA749" s="15">
        <f ca="1">(BT749*DCF!F$46-DCF!F$5*MAX(BT749*DCF!F$46,0)-MAX(BT749-BS749,0)/Inputs!$B$24)*DCF!F$6</f>
        <v>-578.66215064953053</v>
      </c>
      <c r="DB749" s="15">
        <f ca="1">(BU749*DCF!G$46-DCF!G$5*MAX(BU749*DCF!G$46,0)-MAX(BU749-BT749,0)/Inputs!$B$24)*DCF!G$6</f>
        <v>-2357.9703794440334</v>
      </c>
      <c r="DC749" s="15">
        <f ca="1">(BV749*DCF!H$46-DCF!H$5*MAX(BV749*DCF!H$46,0)-MAX(BV749-BU749,0)/Inputs!$B$24)*DCF!H$6</f>
        <v>-4498.5759774294283</v>
      </c>
      <c r="DD749" s="15">
        <f ca="1">(BW749*DCF!I$46-DCF!I$5*MAX(BW749*DCF!I$46,0)-MAX(BW749-BV749,0)/Inputs!$B$24)*DCF!I$6</f>
        <v>608.99526319224776</v>
      </c>
      <c r="DE749" s="15">
        <f ca="1">(BX749*DCF!J$46-DCF!J$5*MAX(BX749*DCF!J$46,0)-MAX(BX749-BW749,0)/Inputs!$B$24)*DCF!J$6</f>
        <v>-2235.8437223144565</v>
      </c>
      <c r="DF749" s="15">
        <f ca="1">(BY749*DCF!K$46-DCF!K$5*MAX(BY749*DCF!K$46,0)-MAX(BY749-BX749,0)/Inputs!$B$24)*DCF!K$6</f>
        <v>-1114.5058089815109</v>
      </c>
      <c r="DG749" s="15">
        <f ca="1">(BZ749*DCF!L$46-DCF!L$5*MAX(BZ749*DCF!L$46,0)-MAX(BZ749-BY749,0)/Inputs!$B$24)*DCF!L$6</f>
        <v>-1534.7675047409841</v>
      </c>
      <c r="DH749" s="15">
        <f ca="1">(CA749*DCF!M$46-DCF!M$5*MAX(CA749*DCF!M$46,0)-MAX(CA749-BZ749,0)/Inputs!$B$24)*DCF!M$6</f>
        <v>5361.2492535880756</v>
      </c>
      <c r="DI749" s="15">
        <f ca="1">SUM(CB749:CL749)+BE749*DCF!M$10*(1+Inputs!$B$30)*(1-Inputs!$B$33)*(1-Inputs!$B$30/Inputs!$B$31)/(Inputs!$B$29-Inputs!$B$30)*DCF!M$6</f>
        <v>126917.99747181017</v>
      </c>
      <c r="DJ749" s="15">
        <f ca="1">SUM(CM749:CW749)+BP749*DCF!M$28*(1+Inputs!$B$30)*(1-Inputs!$B$33)*(1-Inputs!$B$30/Inputs!$B$31)/(Inputs!$B$29-Inputs!$B$30)*DCF!M$6</f>
        <v>494573.80130002566</v>
      </c>
      <c r="DK749" s="15">
        <f ca="1">SUM(CX749:DH749)+CA749*DCF!M$46*(1+Inputs!$B$30)*(1-Inputs!$B$33)*(1-Inputs!$B$30/Inputs!$B$31)/(Inputs!$B$29-Inputs!$B$30)*DCF!M$6</f>
        <v>158934.18756766431</v>
      </c>
      <c r="DM749" s="15">
        <f ca="1">DI749+DJ749+DK749+Inputs!$B$34+Inputs!$B$36-Inputs!$B$35</f>
        <v>857276.98633950017</v>
      </c>
    </row>
    <row r="750" spans="1:117" x14ac:dyDescent="0.75">
      <c r="A750" s="11">
        <v>737</v>
      </c>
      <c r="C750" s="24">
        <f t="shared" ca="1" si="433"/>
        <v>0.22813419502641605</v>
      </c>
      <c r="D750" s="24">
        <f t="shared" ca="1" si="433"/>
        <v>0.66531058781927066</v>
      </c>
      <c r="E750" s="24">
        <f t="shared" ca="1" si="433"/>
        <v>-0.25799783756019923</v>
      </c>
      <c r="F750" s="24">
        <f t="shared" ca="1" si="433"/>
        <v>6.685981390687909E-2</v>
      </c>
      <c r="G750" s="24">
        <f t="shared" ca="1" si="433"/>
        <v>8.7825610345890176E-2</v>
      </c>
      <c r="H750" s="24">
        <f t="shared" ca="1" si="433"/>
        <v>0.90591168668691024</v>
      </c>
      <c r="I750" s="24">
        <f t="shared" ca="1" si="433"/>
        <v>-1.536896191080467</v>
      </c>
      <c r="J750" s="24">
        <f t="shared" ca="1" si="433"/>
        <v>-0.71015108027298735</v>
      </c>
      <c r="K750" s="24">
        <f t="shared" ca="1" si="433"/>
        <v>-0.42655144203593581</v>
      </c>
      <c r="L750" s="24">
        <f t="shared" ca="1" si="433"/>
        <v>1.8572228294604141</v>
      </c>
      <c r="M750" s="24">
        <f t="shared" ca="1" si="433"/>
        <v>1.2112389622023969</v>
      </c>
      <c r="N750" s="24">
        <f ca="1">SQRT(Inputs!$B$38)*C750+SQRT(1-Inputs!$B$38)*_xlfn.NORM.S.INV(RAND())</f>
        <v>-0.69943681786506073</v>
      </c>
      <c r="O750" s="24">
        <f ca="1">SQRT(Inputs!$B$38)*D750+SQRT(1-Inputs!$B$38)*_xlfn.NORM.S.INV(RAND())</f>
        <v>-0.35641956433605593</v>
      </c>
      <c r="P750" s="24">
        <f ca="1">SQRT(Inputs!$B$38)*E750+SQRT(1-Inputs!$B$38)*_xlfn.NORM.S.INV(RAND())</f>
        <v>-0.22611213357457952</v>
      </c>
      <c r="Q750" s="24">
        <f ca="1">SQRT(Inputs!$B$38)*F750+SQRT(1-Inputs!$B$38)*_xlfn.NORM.S.INV(RAND())</f>
        <v>0.64580234771411948</v>
      </c>
      <c r="R750" s="24">
        <f ca="1">SQRT(Inputs!$B$38)*G750+SQRT(1-Inputs!$B$38)*_xlfn.NORM.S.INV(RAND())</f>
        <v>1.0900015607331965</v>
      </c>
      <c r="S750" s="24">
        <f ca="1">SQRT(Inputs!$B$38)*H750+SQRT(1-Inputs!$B$38)*_xlfn.NORM.S.INV(RAND())</f>
        <v>1.7446645024249183</v>
      </c>
      <c r="T750" s="24">
        <f ca="1">SQRT(Inputs!$B$38)*I750+SQRT(1-Inputs!$B$38)*_xlfn.NORM.S.INV(RAND())</f>
        <v>-1.1001632591678283</v>
      </c>
      <c r="U750" s="24">
        <f ca="1">SQRT(Inputs!$B$38)*J750+SQRT(1-Inputs!$B$38)*_xlfn.NORM.S.INV(RAND())</f>
        <v>0.22136439816140441</v>
      </c>
      <c r="V750" s="24">
        <f ca="1">SQRT(Inputs!$B$38)*K750+SQRT(1-Inputs!$B$38)*_xlfn.NORM.S.INV(RAND())</f>
        <v>-1.7896959235515626</v>
      </c>
      <c r="W750" s="24">
        <f ca="1">SQRT(Inputs!$B$38)*L750+SQRT(1-Inputs!$B$38)*_xlfn.NORM.S.INV(RAND())</f>
        <v>0.1800289408271355</v>
      </c>
      <c r="X750" s="24">
        <f ca="1">SQRT(Inputs!$B$38)*M750+SQRT(1-Inputs!$B$38)*_xlfn.NORM.S.INV(RAND())</f>
        <v>-0.37134095556605007</v>
      </c>
      <c r="Y750" s="24">
        <f ca="1">SQRT(Inputs!$B$38)*C750+SQRT(1-Inputs!$B$38)*_xlfn.NORM.S.INV(RAND())</f>
        <v>0.80943354363427478</v>
      </c>
      <c r="Z750" s="24">
        <f ca="1">SQRT(Inputs!$B$38)*D750+SQRT(1-Inputs!$B$38)*_xlfn.NORM.S.INV(RAND())</f>
        <v>-0.47548480409250093</v>
      </c>
      <c r="AA750" s="24">
        <f ca="1">SQRT(Inputs!$B$38)*E750+SQRT(1-Inputs!$B$38)*_xlfn.NORM.S.INV(RAND())</f>
        <v>-0.40126119261514681</v>
      </c>
      <c r="AB750" s="24">
        <f ca="1">SQRT(Inputs!$B$38)*F750+SQRT(1-Inputs!$B$38)*_xlfn.NORM.S.INV(RAND())</f>
        <v>0.31880835599288498</v>
      </c>
      <c r="AC750" s="24">
        <f ca="1">SQRT(Inputs!$B$38)*G750+SQRT(1-Inputs!$B$38)*_xlfn.NORM.S.INV(RAND())</f>
        <v>-0.3803082751984031</v>
      </c>
      <c r="AD750" s="24">
        <f ca="1">SQRT(Inputs!$B$38)*H750+SQRT(1-Inputs!$B$38)*_xlfn.NORM.S.INV(RAND())</f>
        <v>0.3267612889864609</v>
      </c>
      <c r="AE750" s="24">
        <f ca="1">SQRT(Inputs!$B$38)*I750+SQRT(1-Inputs!$B$38)*_xlfn.NORM.S.INV(RAND())</f>
        <v>0.5608237426488849</v>
      </c>
      <c r="AF750" s="24">
        <f ca="1">SQRT(Inputs!$B$38)*J750+SQRT(1-Inputs!$B$38)*_xlfn.NORM.S.INV(RAND())</f>
        <v>0.32450506315769756</v>
      </c>
      <c r="AG750" s="24">
        <f ca="1">SQRT(Inputs!$B$38)*K750+SQRT(1-Inputs!$B$38)*_xlfn.NORM.S.INV(RAND())</f>
        <v>-1.4971269414378425</v>
      </c>
      <c r="AH750" s="24">
        <f ca="1">SQRT(Inputs!$B$38)*L750+SQRT(1-Inputs!$B$38)*_xlfn.NORM.S.INV(RAND())</f>
        <v>1.0058799264438258</v>
      </c>
      <c r="AI750" s="24">
        <f ca="1">SQRT(Inputs!$B$38)*M750+SQRT(1-Inputs!$B$38)*_xlfn.NORM.S.INV(RAND())</f>
        <v>1.6181514954224017</v>
      </c>
      <c r="AJ750" s="24">
        <f ca="1">SQRT(Inputs!$B$38)*C750+SQRT(1-Inputs!$B$38)*_xlfn.NORM.S.INV(RAND())</f>
        <v>1.1397052692364262</v>
      </c>
      <c r="AK750" s="24">
        <f ca="1">SQRT(Inputs!$B$38)*D750+SQRT(1-Inputs!$B$38)*_xlfn.NORM.S.INV(RAND())</f>
        <v>1.0223011884087043</v>
      </c>
      <c r="AL750" s="24">
        <f ca="1">SQRT(Inputs!$B$38)*E750+SQRT(1-Inputs!$B$38)*_xlfn.NORM.S.INV(RAND())</f>
        <v>0.73273261590794136</v>
      </c>
      <c r="AM750" s="24">
        <f ca="1">SQRT(Inputs!$B$38)*F750+SQRT(1-Inputs!$B$38)*_xlfn.NORM.S.INV(RAND())</f>
        <v>1.3018356271325959</v>
      </c>
      <c r="AN750" s="24">
        <f ca="1">SQRT(Inputs!$B$38)*G750+SQRT(1-Inputs!$B$38)*_xlfn.NORM.S.INV(RAND())</f>
        <v>-0.1670353374847813</v>
      </c>
      <c r="AO750" s="24">
        <f ca="1">SQRT(Inputs!$B$38)*H750+SQRT(1-Inputs!$B$38)*_xlfn.NORM.S.INV(RAND())</f>
        <v>-0.73355759196864534</v>
      </c>
      <c r="AP750" s="24">
        <f ca="1">SQRT(Inputs!$B$38)*I750+SQRT(1-Inputs!$B$38)*_xlfn.NORM.S.INV(RAND())</f>
        <v>-0.93631535609502947</v>
      </c>
      <c r="AQ750" s="24">
        <f ca="1">SQRT(Inputs!$B$38)*J750+SQRT(1-Inputs!$B$38)*_xlfn.NORM.S.INV(RAND())</f>
        <v>-0.31482135697357216</v>
      </c>
      <c r="AR750" s="24">
        <f ca="1">SQRT(Inputs!$B$38)*K750+SQRT(1-Inputs!$B$38)*_xlfn.NORM.S.INV(RAND())</f>
        <v>0.3645604989069402</v>
      </c>
      <c r="AS750" s="24">
        <f ca="1">SQRT(Inputs!$B$38)*L750+SQRT(1-Inputs!$B$38)*_xlfn.NORM.S.INV(RAND())</f>
        <v>2.5411602069923682</v>
      </c>
      <c r="AT750" s="24">
        <f ca="1">SQRT(Inputs!$B$38)*M750+SQRT(1-Inputs!$B$38)*_xlfn.NORM.S.INV(RAND())</f>
        <v>0.53469538322196897</v>
      </c>
      <c r="AU750" s="15">
        <f ca="1">Inputs!$B$6*EXP($B$8-0.5*C$5^2+C$5*N750)</f>
        <v>4431.0525355646714</v>
      </c>
      <c r="AV750" s="15">
        <f t="shared" ca="1" si="401"/>
        <v>5118.2620975932532</v>
      </c>
      <c r="AW750" s="15">
        <f t="shared" ca="1" si="402"/>
        <v>6053.3528135727156</v>
      </c>
      <c r="AX750" s="15">
        <f t="shared" ca="1" si="403"/>
        <v>8011.5338383009248</v>
      </c>
      <c r="AY750" s="15">
        <f t="shared" ca="1" si="404"/>
        <v>11120.09297284871</v>
      </c>
      <c r="AZ750" s="15">
        <f t="shared" ca="1" si="405"/>
        <v>16480.931376334313</v>
      </c>
      <c r="BA750" s="15">
        <f t="shared" ca="1" si="406"/>
        <v>17974.903711484592</v>
      </c>
      <c r="BB750" s="15">
        <f t="shared" ca="1" si="407"/>
        <v>22500.28717955844</v>
      </c>
      <c r="BC750" s="15">
        <f t="shared" ca="1" si="408"/>
        <v>23184.918473402453</v>
      </c>
      <c r="BD750" s="15">
        <f t="shared" ca="1" si="409"/>
        <v>28886.043948586113</v>
      </c>
      <c r="BE750" s="15">
        <f t="shared" ca="1" si="410"/>
        <v>34218.998232586462</v>
      </c>
      <c r="BF750" s="15">
        <f ca="1">Inputs!$B$13*EXP($B$9-0.5*C$6^2+C$6*Y750)</f>
        <v>16238.456428597985</v>
      </c>
      <c r="BG750" s="15">
        <f t="shared" ca="1" si="411"/>
        <v>18163.248247701271</v>
      </c>
      <c r="BH750" s="15">
        <f t="shared" ca="1" si="412"/>
        <v>20763.287902252367</v>
      </c>
      <c r="BI750" s="15">
        <f t="shared" ca="1" si="413"/>
        <v>26695.748133188732</v>
      </c>
      <c r="BJ750" s="15">
        <f t="shared" ca="1" si="414"/>
        <v>30981.438656868548</v>
      </c>
      <c r="BK750" s="15">
        <f t="shared" ca="1" si="415"/>
        <v>39753.576267304765</v>
      </c>
      <c r="BL750" s="15">
        <f t="shared" ca="1" si="416"/>
        <v>52513.671639708991</v>
      </c>
      <c r="BM750" s="15">
        <f t="shared" ca="1" si="417"/>
        <v>67205.994869259564</v>
      </c>
      <c r="BN750" s="15">
        <f t="shared" ca="1" si="418"/>
        <v>69080.00341815631</v>
      </c>
      <c r="BO750" s="15">
        <f t="shared" ca="1" si="419"/>
        <v>95538.164554366158</v>
      </c>
      <c r="BP750" s="15">
        <f t="shared" ca="1" si="420"/>
        <v>141249.96730870174</v>
      </c>
      <c r="BQ750" s="15">
        <f ca="1">Inputs!$B$20*EXP($B$10-0.5*C$7^2+C$7*AJ750)</f>
        <v>6426.3526346820008</v>
      </c>
      <c r="BR750" s="15">
        <f t="shared" ca="1" si="421"/>
        <v>12064.304811284605</v>
      </c>
      <c r="BS750" s="15">
        <f t="shared" ca="1" si="422"/>
        <v>20390.341051759107</v>
      </c>
      <c r="BT750" s="15">
        <f t="shared" ca="1" si="423"/>
        <v>39558.307251017075</v>
      </c>
      <c r="BU750" s="15">
        <f t="shared" ca="1" si="424"/>
        <v>52651.437591902759</v>
      </c>
      <c r="BV750" s="15">
        <f t="shared" ca="1" si="425"/>
        <v>62094.313226835111</v>
      </c>
      <c r="BW750" s="15">
        <f t="shared" ca="1" si="426"/>
        <v>71072.204540378414</v>
      </c>
      <c r="BX750" s="15">
        <f t="shared" ca="1" si="427"/>
        <v>93325.921629912482</v>
      </c>
      <c r="BY750" s="15">
        <f t="shared" ca="1" si="428"/>
        <v>140211.8947243389</v>
      </c>
      <c r="BZ750" s="15">
        <f t="shared" ca="1" si="429"/>
        <v>313882.46978908463</v>
      </c>
      <c r="CA750" s="15">
        <f t="shared" ca="1" si="430"/>
        <v>484857.80998773244</v>
      </c>
      <c r="CB750" s="15">
        <f ca="1">(AU750*DCF!C$10-DCF!C$5*MAX(AU750*DCF!C$10,0)-MAX(AU750-Inputs!$B$6,0)/Inputs!$B$10)*DCF!C$6</f>
        <v>1046.8617607572937</v>
      </c>
      <c r="CC750" s="15">
        <f ca="1">(AV750*DCF!D$10-DCF!D$5*MAX(AV750*DCF!D$10,0)-MAX(AV750-AU750,0)/Inputs!$B$10)*DCF!D$6</f>
        <v>1079.9836450520947</v>
      </c>
      <c r="CD750" s="15">
        <f ca="1">(AW750*DCF!E$10-DCF!E$5*MAX(AW750*DCF!E$10,0)-MAX(AW750-AV750,0)/Inputs!$B$10)*DCF!E$6</f>
        <v>1187.0016504735686</v>
      </c>
      <c r="CE750" s="15">
        <f ca="1">(AX750*DCF!F$10-DCF!F$5*MAX(AX750*DCF!F$10,0)-MAX(AX750-AW750,0)/Inputs!$B$10)*DCF!F$6</f>
        <v>1341.4561468094751</v>
      </c>
      <c r="CF750" s="15">
        <f ca="1">(AY750*DCF!G$10-DCF!G$5*MAX(AY750*DCF!G$10,0)-MAX(AY750-AX750,0)/Inputs!$B$10)*DCF!G$6</f>
        <v>1693.6634853913788</v>
      </c>
      <c r="CG750" s="15">
        <f ca="1">(AZ750*DCF!H$10-DCF!H$5*MAX(AZ750*DCF!H$10,0)-MAX(AZ750-AY750,0)/Inputs!$B$10)*DCF!H$6</f>
        <v>2247.8716839147232</v>
      </c>
      <c r="CH750" s="15">
        <f ca="1">(BA750*DCF!I$10-DCF!I$5*MAX(BA750*DCF!I$10,0)-MAX(BA750-AZ750,0)/Inputs!$B$10)*DCF!I$6</f>
        <v>3038.2953745762129</v>
      </c>
      <c r="CI750" s="15">
        <f ca="1">(BB750*DCF!J$10-DCF!J$5*MAX(BB750*DCF!J$10,0)-MAX(BB750-BA750,0)/Inputs!$B$10)*DCF!J$6</f>
        <v>3175.354195723673</v>
      </c>
      <c r="CJ750" s="15">
        <f ca="1">(BC750*DCF!K$10-DCF!K$5*MAX(BC750*DCF!K$10,0)-MAX(BC750-BB750,0)/Inputs!$B$10)*DCF!K$6</f>
        <v>3636.5615631517244</v>
      </c>
      <c r="CK750" s="15">
        <f ca="1">(BD750*DCF!L$10-DCF!L$5*MAX(BD750*DCF!L$10,0)-MAX(BD750-BC750,0)/Inputs!$B$10)*DCF!L$6</f>
        <v>3619.3168903044252</v>
      </c>
      <c r="CL750" s="15">
        <f ca="1">(BE750*DCF!M$10-DCF!M$5*MAX(BE750*DCF!M$10,0)-MAX(BE750-BD750,0)/Inputs!$B$10)*DCF!M$6</f>
        <v>4191.664869388479</v>
      </c>
      <c r="CM750" s="15">
        <f ca="1">(BF750*DCF!C$28-DCF!C$5*MAX(BF750*DCF!C$28,0)-MAX(BF750-Inputs!$B$13,0)/Inputs!$B$17)*DCF!C$6</f>
        <v>3835.4416717356535</v>
      </c>
      <c r="CN750" s="15">
        <f ca="1">(BG750*DCF!D$28-DCF!D$5*MAX(BG750*DCF!D$28,0)-MAX(BG750-BF750,0)/Inputs!$B$17)*DCF!D$6</f>
        <v>4938.8491766671095</v>
      </c>
      <c r="CO750" s="15">
        <f ca="1">(BH750*DCF!E$28-DCF!E$5*MAX(BH750*DCF!E$28,0)-MAX(BH750-BG750,0)/Inputs!$B$17)*DCF!E$6</f>
        <v>5368.1008272973295</v>
      </c>
      <c r="CP750" s="15">
        <f ca="1">(BI750*DCF!F$28-DCF!F$5*MAX(BI750*DCF!F$28,0)-MAX(BI750-BH750,0)/Inputs!$B$17)*DCF!F$6</f>
        <v>6167.0942744014628</v>
      </c>
      <c r="CQ750" s="15">
        <f ca="1">(BJ750*DCF!G$28-DCF!G$5*MAX(BJ750*DCF!G$28,0)-MAX(BJ750-BI750,0)/Inputs!$B$17)*DCF!G$6</f>
        <v>7317.5585063922108</v>
      </c>
      <c r="CR750" s="15">
        <f ca="1">(BK750*DCF!H$28-DCF!H$5*MAX(BK750*DCF!H$28,0)-MAX(BK750-BJ750,0)/Inputs!$B$17)*DCF!H$6</f>
        <v>8468.5539939737664</v>
      </c>
      <c r="CS750" s="15">
        <f ca="1">(BL750*DCF!I$28-DCF!I$5*MAX(BL750*DCF!I$28,0)-MAX(BL750-BK750,0)/Inputs!$B$17)*DCF!I$6</f>
        <v>10517.284500151192</v>
      </c>
      <c r="CT750" s="15">
        <f ca="1">(BM750*DCF!J$28-DCF!J$5*MAX(BM750*DCF!J$28,0)-MAX(BM750-BL750,0)/Inputs!$B$17)*DCF!J$6</f>
        <v>13044.434016090796</v>
      </c>
      <c r="CU750" s="15">
        <f ca="1">(BN750*DCF!K$28-DCF!K$5*MAX(BN750*DCF!K$28,0)-MAX(BN750-BM750,0)/Inputs!$B$17)*DCF!K$6</f>
        <v>14358.99737175778</v>
      </c>
      <c r="CV750" s="15">
        <f ca="1">(BO750*DCF!L$28-DCF!L$5*MAX(BO750*DCF!L$28,0)-MAX(BO750-BN750,0)/Inputs!$B$17)*DCF!L$6</f>
        <v>16068.084111427192</v>
      </c>
      <c r="CW750" s="15">
        <f ca="1">(BP750*DCF!M$28-DCF!M$5*MAX(BP750*DCF!M$28,0)-MAX(BP750-BO750,0)/Inputs!$B$17)*DCF!M$6</f>
        <v>21798.095237343743</v>
      </c>
      <c r="CX750" s="15">
        <f ca="1">(BQ750*DCF!C$46-DCF!C$5*MAX(BQ750*DCF!C$46,0)-MAX(BQ750-Inputs!$B$20,0)/Inputs!$B$24)*DCF!C$6</f>
        <v>-2973.916375068361</v>
      </c>
      <c r="CY750" s="15">
        <f ca="1">(BR750*DCF!D$46-DCF!D$5*MAX(BR750*DCF!D$46,0)-MAX(BR750-BQ750,0)/Inputs!$B$24)*DCF!D$6</f>
        <v>-4464.7628825654601</v>
      </c>
      <c r="CZ750" s="15">
        <f ca="1">(BS750*DCF!E$46-DCF!E$5*MAX(BS750*DCF!E$46,0)-MAX(BS750-BR750,0)/Inputs!$B$24)*DCF!E$6</f>
        <v>-5693.087605460647</v>
      </c>
      <c r="DA750" s="15">
        <f ca="1">(BT750*DCF!F$46-DCF!F$5*MAX(BT750*DCF!F$46,0)-MAX(BT750-BS750,0)/Inputs!$B$24)*DCF!F$6</f>
        <v>-9860.548479501007</v>
      </c>
      <c r="DB750" s="15">
        <f ca="1">(BU750*DCF!G$46-DCF!G$5*MAX(BU750*DCF!G$46,0)-MAX(BU750-BT750,0)/Inputs!$B$24)*DCF!G$6</f>
        <v>-6175.3606920578895</v>
      </c>
      <c r="DC750" s="15">
        <f ca="1">(BV750*DCF!H$46-DCF!H$5*MAX(BV750*DCF!H$46,0)-MAX(BV750-BU750,0)/Inputs!$B$24)*DCF!H$6</f>
        <v>-2934.3157460962884</v>
      </c>
      <c r="DD750" s="15">
        <f ca="1">(BW750*DCF!I$46-DCF!I$5*MAX(BW750*DCF!I$46,0)-MAX(BW750-BV750,0)/Inputs!$B$24)*DCF!I$6</f>
        <v>-935.76517204143556</v>
      </c>
      <c r="DE750" s="15">
        <f ca="1">(BX750*DCF!J$46-DCF!J$5*MAX(BX750*DCF!J$46,0)-MAX(BX750-BW750,0)/Inputs!$B$24)*DCF!J$6</f>
        <v>-1986.557938383542</v>
      </c>
      <c r="DF750" s="15">
        <f ca="1">(BY750*DCF!K$46-DCF!K$5*MAX(BY750*DCF!K$46,0)-MAX(BY750-BX750,0)/Inputs!$B$24)*DCF!K$6</f>
        <v>-3476.4435455852513</v>
      </c>
      <c r="DG750" s="15">
        <f ca="1">(BZ750*DCF!L$46-DCF!L$5*MAX(BZ750*DCF!L$46,0)-MAX(BZ750-BY750,0)/Inputs!$B$24)*DCF!L$6</f>
        <v>-17604.984596259012</v>
      </c>
      <c r="DH750" s="15">
        <f ca="1">(CA750*DCF!M$46-DCF!M$5*MAX(CA750*DCF!M$46,0)-MAX(CA750-BZ750,0)/Inputs!$B$24)*DCF!M$6</f>
        <v>2267.4943051766013</v>
      </c>
      <c r="DI750" s="15">
        <f ca="1">SUM(CB750:CL750)+BE750*DCF!M$10*(1+Inputs!$B$30)*(1-Inputs!$B$33)*(1-Inputs!$B$30/Inputs!$B$31)/(Inputs!$B$29-Inputs!$B$30)*DCF!M$6</f>
        <v>121489.95584623786</v>
      </c>
      <c r="DJ750" s="15">
        <f ca="1">SUM(CM750:CW750)+BP750*DCF!M$28*(1+Inputs!$B$30)*(1-Inputs!$B$33)*(1-Inputs!$B$30/Inputs!$B$31)/(Inputs!$B$29-Inputs!$B$30)*DCF!M$6</f>
        <v>636016.52949732752</v>
      </c>
      <c r="DK750" s="15">
        <f ca="1">SUM(CX750:DH750)+CA750*DCF!M$46*(1+Inputs!$B$30)*(1-Inputs!$B$33)*(1-Inputs!$B$30/Inputs!$B$31)/(Inputs!$B$29-Inputs!$B$30)*DCF!M$6</f>
        <v>695809.36059251265</v>
      </c>
      <c r="DM750" s="15">
        <f ca="1">DI750+DJ750+DK750+Inputs!$B$34+Inputs!$B$36-Inputs!$B$35</f>
        <v>1530166.8459360781</v>
      </c>
    </row>
    <row r="751" spans="1:117" x14ac:dyDescent="0.75">
      <c r="A751" s="11">
        <v>738</v>
      </c>
      <c r="C751" s="24">
        <f t="shared" ca="1" si="433"/>
        <v>1.2682896516504225</v>
      </c>
      <c r="D751" s="24">
        <f t="shared" ca="1" si="433"/>
        <v>0.30990619576833084</v>
      </c>
      <c r="E751" s="24">
        <f t="shared" ca="1" si="433"/>
        <v>1.2781999392306551</v>
      </c>
      <c r="F751" s="24">
        <f t="shared" ca="1" si="433"/>
        <v>0.86981675179157281</v>
      </c>
      <c r="G751" s="24">
        <f t="shared" ca="1" si="433"/>
        <v>-8.618163281683168E-2</v>
      </c>
      <c r="H751" s="24">
        <f t="shared" ca="1" si="433"/>
        <v>-1.2566257193451129</v>
      </c>
      <c r="I751" s="24">
        <f t="shared" ca="1" si="433"/>
        <v>-0.85041490023344612</v>
      </c>
      <c r="J751" s="24">
        <f t="shared" ca="1" si="433"/>
        <v>1.7515868328023989</v>
      </c>
      <c r="K751" s="24">
        <f t="shared" ca="1" si="433"/>
        <v>0.77032724196926761</v>
      </c>
      <c r="L751" s="24">
        <f t="shared" ca="1" si="433"/>
        <v>-2.4167853571364462</v>
      </c>
      <c r="M751" s="24">
        <f t="shared" ca="1" si="433"/>
        <v>2.4592267721862879</v>
      </c>
      <c r="N751" s="24">
        <f ca="1">SQRT(Inputs!$B$38)*C751+SQRT(1-Inputs!$B$38)*_xlfn.NORM.S.INV(RAND())</f>
        <v>0.31347044809852231</v>
      </c>
      <c r="O751" s="24">
        <f ca="1">SQRT(Inputs!$B$38)*D751+SQRT(1-Inputs!$B$38)*_xlfn.NORM.S.INV(RAND())</f>
        <v>0.525265332755253</v>
      </c>
      <c r="P751" s="24">
        <f ca="1">SQRT(Inputs!$B$38)*E751+SQRT(1-Inputs!$B$38)*_xlfn.NORM.S.INV(RAND())</f>
        <v>1.5104789431133523</v>
      </c>
      <c r="Q751" s="24">
        <f ca="1">SQRT(Inputs!$B$38)*F751+SQRT(1-Inputs!$B$38)*_xlfn.NORM.S.INV(RAND())</f>
        <v>0.33486897908117874</v>
      </c>
      <c r="R751" s="24">
        <f ca="1">SQRT(Inputs!$B$38)*G751+SQRT(1-Inputs!$B$38)*_xlfn.NORM.S.INV(RAND())</f>
        <v>0.18592085026692073</v>
      </c>
      <c r="S751" s="24">
        <f ca="1">SQRT(Inputs!$B$38)*H751+SQRT(1-Inputs!$B$38)*_xlfn.NORM.S.INV(RAND())</f>
        <v>-1.6186049353981418</v>
      </c>
      <c r="T751" s="24">
        <f ca="1">SQRT(Inputs!$B$38)*I751+SQRT(1-Inputs!$B$38)*_xlfn.NORM.S.INV(RAND())</f>
        <v>0.63325472878594946</v>
      </c>
      <c r="U751" s="24">
        <f ca="1">SQRT(Inputs!$B$38)*J751+SQRT(1-Inputs!$B$38)*_xlfn.NORM.S.INV(RAND())</f>
        <v>-0.18630617662673055</v>
      </c>
      <c r="V751" s="24">
        <f ca="1">SQRT(Inputs!$B$38)*K751+SQRT(1-Inputs!$B$38)*_xlfn.NORM.S.INV(RAND())</f>
        <v>-0.23176894101537521</v>
      </c>
      <c r="W751" s="24">
        <f ca="1">SQRT(Inputs!$B$38)*L751+SQRT(1-Inputs!$B$38)*_xlfn.NORM.S.INV(RAND())</f>
        <v>-1.438592907089272</v>
      </c>
      <c r="X751" s="24">
        <f ca="1">SQRT(Inputs!$B$38)*M751+SQRT(1-Inputs!$B$38)*_xlfn.NORM.S.INV(RAND())</f>
        <v>1.7735831494659657</v>
      </c>
      <c r="Y751" s="24">
        <f ca="1">SQRT(Inputs!$B$38)*C751+SQRT(1-Inputs!$B$38)*_xlfn.NORM.S.INV(RAND())</f>
        <v>0.59896526741772127</v>
      </c>
      <c r="Z751" s="24">
        <f ca="1">SQRT(Inputs!$B$38)*D751+SQRT(1-Inputs!$B$38)*_xlfn.NORM.S.INV(RAND())</f>
        <v>1.2744653622002444E-2</v>
      </c>
      <c r="AA751" s="24">
        <f ca="1">SQRT(Inputs!$B$38)*E751+SQRT(1-Inputs!$B$38)*_xlfn.NORM.S.INV(RAND())</f>
        <v>0.35599226372380971</v>
      </c>
      <c r="AB751" s="24">
        <f ca="1">SQRT(Inputs!$B$38)*F751+SQRT(1-Inputs!$B$38)*_xlfn.NORM.S.INV(RAND())</f>
        <v>0.29268618719055195</v>
      </c>
      <c r="AC751" s="24">
        <f ca="1">SQRT(Inputs!$B$38)*G751+SQRT(1-Inputs!$B$38)*_xlfn.NORM.S.INV(RAND())</f>
        <v>0.13900694621814474</v>
      </c>
      <c r="AD751" s="24">
        <f ca="1">SQRT(Inputs!$B$38)*H751+SQRT(1-Inputs!$B$38)*_xlfn.NORM.S.INV(RAND())</f>
        <v>-0.86357005702173273</v>
      </c>
      <c r="AE751" s="24">
        <f ca="1">SQRT(Inputs!$B$38)*I751+SQRT(1-Inputs!$B$38)*_xlfn.NORM.S.INV(RAND())</f>
        <v>-0.49639779532228728</v>
      </c>
      <c r="AF751" s="24">
        <f ca="1">SQRT(Inputs!$B$38)*J751+SQRT(1-Inputs!$B$38)*_xlfn.NORM.S.INV(RAND())</f>
        <v>0.50281758201394755</v>
      </c>
      <c r="AG751" s="24">
        <f ca="1">SQRT(Inputs!$B$38)*K751+SQRT(1-Inputs!$B$38)*_xlfn.NORM.S.INV(RAND())</f>
        <v>0.60203595082230765</v>
      </c>
      <c r="AH751" s="24">
        <f ca="1">SQRT(Inputs!$B$38)*L751+SQRT(1-Inputs!$B$38)*_xlfn.NORM.S.INV(RAND())</f>
        <v>-1.2489892738483483</v>
      </c>
      <c r="AI751" s="24">
        <f ca="1">SQRT(Inputs!$B$38)*M751+SQRT(1-Inputs!$B$38)*_xlfn.NORM.S.INV(RAND())</f>
        <v>1.2141816688969185</v>
      </c>
      <c r="AJ751" s="24">
        <f ca="1">SQRT(Inputs!$B$38)*C751+SQRT(1-Inputs!$B$38)*_xlfn.NORM.S.INV(RAND())</f>
        <v>0.87155852008457013</v>
      </c>
      <c r="AK751" s="24">
        <f ca="1">SQRT(Inputs!$B$38)*D751+SQRT(1-Inputs!$B$38)*_xlfn.NORM.S.INV(RAND())</f>
        <v>-0.15456528846402912</v>
      </c>
      <c r="AL751" s="24">
        <f ca="1">SQRT(Inputs!$B$38)*E751+SQRT(1-Inputs!$B$38)*_xlfn.NORM.S.INV(RAND())</f>
        <v>5.6161961761244328E-2</v>
      </c>
      <c r="AM751" s="24">
        <f ca="1">SQRT(Inputs!$B$38)*F751+SQRT(1-Inputs!$B$38)*_xlfn.NORM.S.INV(RAND())</f>
        <v>0.88425815254212681</v>
      </c>
      <c r="AN751" s="24">
        <f ca="1">SQRT(Inputs!$B$38)*G751+SQRT(1-Inputs!$B$38)*_xlfn.NORM.S.INV(RAND())</f>
        <v>-1.5775074106676501</v>
      </c>
      <c r="AO751" s="24">
        <f ca="1">SQRT(Inputs!$B$38)*H751+SQRT(1-Inputs!$B$38)*_xlfn.NORM.S.INV(RAND())</f>
        <v>-0.73814880379647285</v>
      </c>
      <c r="AP751" s="24">
        <f ca="1">SQRT(Inputs!$B$38)*I751+SQRT(1-Inputs!$B$38)*_xlfn.NORM.S.INV(RAND())</f>
        <v>-1.302519928000841</v>
      </c>
      <c r="AQ751" s="24">
        <f ca="1">SQRT(Inputs!$B$38)*J751+SQRT(1-Inputs!$B$38)*_xlfn.NORM.S.INV(RAND())</f>
        <v>1.0631656795484883</v>
      </c>
      <c r="AR751" s="24">
        <f ca="1">SQRT(Inputs!$B$38)*K751+SQRT(1-Inputs!$B$38)*_xlfn.NORM.S.INV(RAND())</f>
        <v>0.32335973963650505</v>
      </c>
      <c r="AS751" s="24">
        <f ca="1">SQRT(Inputs!$B$38)*L751+SQRT(1-Inputs!$B$38)*_xlfn.NORM.S.INV(RAND())</f>
        <v>-0.84510893708523005</v>
      </c>
      <c r="AT751" s="24">
        <f ca="1">SQRT(Inputs!$B$38)*M751+SQRT(1-Inputs!$B$38)*_xlfn.NORM.S.INV(RAND())</f>
        <v>1.6479961928169828</v>
      </c>
      <c r="AU751" s="15">
        <f ca="1">Inputs!$B$6*EXP($B$8-0.5*C$5^2+C$5*N751)</f>
        <v>5220.5333064250453</v>
      </c>
      <c r="AV751" s="15">
        <f t="shared" ca="1" si="401"/>
        <v>6864.84361802886</v>
      </c>
      <c r="AW751" s="15">
        <f t="shared" ca="1" si="402"/>
        <v>10261.961899418113</v>
      </c>
      <c r="AX751" s="15">
        <f t="shared" ca="1" si="403"/>
        <v>13064.10200801515</v>
      </c>
      <c r="AY751" s="15">
        <f t="shared" ca="1" si="404"/>
        <v>16316.124516073276</v>
      </c>
      <c r="AZ751" s="15">
        <f t="shared" ca="1" si="405"/>
        <v>16697.232012629487</v>
      </c>
      <c r="BA751" s="15">
        <f t="shared" ca="1" si="406"/>
        <v>21833.25937655193</v>
      </c>
      <c r="BB751" s="15">
        <f t="shared" ca="1" si="407"/>
        <v>26236.238909764186</v>
      </c>
      <c r="BC751" s="15">
        <f t="shared" ca="1" si="408"/>
        <v>31421.804627543661</v>
      </c>
      <c r="BD751" s="15">
        <f t="shared" ca="1" si="409"/>
        <v>33648.323158049454</v>
      </c>
      <c r="BE751" s="15">
        <f t="shared" ca="1" si="410"/>
        <v>48460.35357121221</v>
      </c>
      <c r="BF751" s="15">
        <f ca="1">Inputs!$B$13*EXP($B$9-0.5*C$6^2+C$6*Y751)</f>
        <v>15574.849988344336</v>
      </c>
      <c r="BG751" s="15">
        <f t="shared" ca="1" si="411"/>
        <v>19025.319944591349</v>
      </c>
      <c r="BH751" s="15">
        <f t="shared" ca="1" si="412"/>
        <v>24659.272705230094</v>
      </c>
      <c r="BI751" s="15">
        <f t="shared" ca="1" si="413"/>
        <v>31577.668511898693</v>
      </c>
      <c r="BJ751" s="15">
        <f t="shared" ca="1" si="414"/>
        <v>39495.67265395281</v>
      </c>
      <c r="BK751" s="15">
        <f t="shared" ca="1" si="415"/>
        <v>43096.724766461448</v>
      </c>
      <c r="BL751" s="15">
        <f t="shared" ca="1" si="416"/>
        <v>49640.829781875698</v>
      </c>
      <c r="BM751" s="15">
        <f t="shared" ca="1" si="417"/>
        <v>64952.349361411601</v>
      </c>
      <c r="BN751" s="15">
        <f t="shared" ca="1" si="418"/>
        <v>85859.459569502607</v>
      </c>
      <c r="BO751" s="15">
        <f t="shared" ca="1" si="419"/>
        <v>91365.298378569598</v>
      </c>
      <c r="BP751" s="15">
        <f t="shared" ca="1" si="420"/>
        <v>129037.46160614786</v>
      </c>
      <c r="BQ751" s="15">
        <f ca="1">Inputs!$B$20*EXP($B$10-0.5*C$7^2+C$7*AJ751)</f>
        <v>5843.3258265097429</v>
      </c>
      <c r="BR751" s="15">
        <f t="shared" ca="1" si="421"/>
        <v>7548.8467105561804</v>
      </c>
      <c r="BS751" s="15">
        <f t="shared" ca="1" si="422"/>
        <v>10505.426904894743</v>
      </c>
      <c r="BT751" s="15">
        <f t="shared" ca="1" si="423"/>
        <v>18266.382390078419</v>
      </c>
      <c r="BU751" s="15">
        <f t="shared" ca="1" si="424"/>
        <v>17282.396473144985</v>
      </c>
      <c r="BV751" s="15">
        <f t="shared" ca="1" si="425"/>
        <v>20360.869815847134</v>
      </c>
      <c r="BW751" s="15">
        <f t="shared" ca="1" si="426"/>
        <v>21566.688133757933</v>
      </c>
      <c r="BX751" s="15">
        <f t="shared" ca="1" si="427"/>
        <v>37330.184466721112</v>
      </c>
      <c r="BY751" s="15">
        <f t="shared" ca="1" si="428"/>
        <v>55644.120596934197</v>
      </c>
      <c r="BZ751" s="15">
        <f t="shared" ca="1" si="429"/>
        <v>66841.853325596996</v>
      </c>
      <c r="CA751" s="15">
        <f t="shared" ca="1" si="430"/>
        <v>125838.69909366392</v>
      </c>
      <c r="CB751" s="15">
        <f ca="1">(AU751*DCF!C$10-DCF!C$5*MAX(AU751*DCF!C$10,0)-MAX(AU751-Inputs!$B$6,0)/Inputs!$B$10)*DCF!C$6</f>
        <v>1041.2326221433573</v>
      </c>
      <c r="CC751" s="15">
        <f ca="1">(AV751*DCF!D$10-DCF!D$5*MAX(AV751*DCF!D$10,0)-MAX(AV751-AU751,0)/Inputs!$B$10)*DCF!D$6</f>
        <v>1272.3370892790417</v>
      </c>
      <c r="CD751" s="15">
        <f ca="1">(AW751*DCF!E$10-DCF!E$5*MAX(AW751*DCF!E$10,0)-MAX(AW751-AV751,0)/Inputs!$B$10)*DCF!E$6</f>
        <v>1604.1519285556124</v>
      </c>
      <c r="CE751" s="15">
        <f ca="1">(AX751*DCF!F$10-DCF!F$5*MAX(AX751*DCF!F$10,0)-MAX(AX751-AW751,0)/Inputs!$B$10)*DCF!F$6</f>
        <v>2268.8167649115135</v>
      </c>
      <c r="CF751" s="15">
        <f ca="1">(AY751*DCF!G$10-DCF!G$5*MAX(AY751*DCF!G$10,0)-MAX(AY751-AX751,0)/Inputs!$B$10)*DCF!G$6</f>
        <v>2736.6768976348271</v>
      </c>
      <c r="CG751" s="15">
        <f ca="1">(AZ751*DCF!H$10-DCF!H$5*MAX(AZ751*DCF!H$10,0)-MAX(AZ751-AY751,0)/Inputs!$B$10)*DCF!H$6</f>
        <v>3174.1071036061558</v>
      </c>
      <c r="CH751" s="15">
        <f ca="1">(BA751*DCF!I$10-DCF!I$5*MAX(BA751*DCF!I$10,0)-MAX(BA751-AZ751,0)/Inputs!$B$10)*DCF!I$6</f>
        <v>3145.6515705512347</v>
      </c>
      <c r="CI751" s="15">
        <f ca="1">(BB751*DCF!J$10-DCF!J$5*MAX(BB751*DCF!J$10,0)-MAX(BB751-BA751,0)/Inputs!$B$10)*DCF!J$6</f>
        <v>3835.0004805201033</v>
      </c>
      <c r="CJ751" s="15">
        <f ca="1">(BC751*DCF!K$10-DCF!K$5*MAX(BC751*DCF!K$10,0)-MAX(BC751-BB751,0)/Inputs!$B$10)*DCF!K$6</f>
        <v>4332.5056462745806</v>
      </c>
      <c r="CK751" s="15">
        <f ca="1">(BD751*DCF!L$10-DCF!L$5*MAX(BD751*DCF!L$10,0)-MAX(BD751-BC751,0)/Inputs!$B$10)*DCF!L$6</f>
        <v>4786.8820911769844</v>
      </c>
      <c r="CL751" s="15">
        <f ca="1">(BE751*DCF!M$10-DCF!M$5*MAX(BE751*DCF!M$10,0)-MAX(BE751-BD751,0)/Inputs!$B$10)*DCF!M$6</f>
        <v>5068.9273793447855</v>
      </c>
      <c r="CM751" s="15">
        <f ca="1">(BF751*DCF!C$28-DCF!C$5*MAX(BF751*DCF!C$28,0)-MAX(BF751-Inputs!$B$13,0)/Inputs!$B$17)*DCF!C$6</f>
        <v>3786.171176581975</v>
      </c>
      <c r="CN751" s="15">
        <f ca="1">(BG751*DCF!D$28-DCF!D$5*MAX(BG751*DCF!D$28,0)-MAX(BG751-BF751,0)/Inputs!$B$17)*DCF!D$6</f>
        <v>4867.2520756389504</v>
      </c>
      <c r="CO751" s="15">
        <f ca="1">(BH751*DCF!E$28-DCF!E$5*MAX(BH751*DCF!E$28,0)-MAX(BH751-BG751,0)/Inputs!$B$17)*DCF!E$6</f>
        <v>5873.5705850771637</v>
      </c>
      <c r="CP751" s="15">
        <f ca="1">(BI751*DCF!F$28-DCF!F$5*MAX(BI751*DCF!F$28,0)-MAX(BI751-BH751,0)/Inputs!$B$17)*DCF!F$6</f>
        <v>7312.9019077652765</v>
      </c>
      <c r="CQ751" s="15">
        <f ca="1">(BJ751*DCF!G$28-DCF!G$5*MAX(BJ751*DCF!G$28,0)-MAX(BJ751-BI751,0)/Inputs!$B$17)*DCF!G$6</f>
        <v>8915.7218465095084</v>
      </c>
      <c r="CR751" s="15">
        <f ca="1">(BK751*DCF!H$28-DCF!H$5*MAX(BK751*DCF!H$28,0)-MAX(BK751-BJ751,0)/Inputs!$B$17)*DCF!H$6</f>
        <v>10098.79306922113</v>
      </c>
      <c r="CS751" s="15">
        <f ca="1">(BL751*DCF!I$28-DCF!I$5*MAX(BL751*DCF!I$28,0)-MAX(BL751-BK751,0)/Inputs!$B$17)*DCF!I$6</f>
        <v>10733.912193440428</v>
      </c>
      <c r="CT751" s="15">
        <f ca="1">(BM751*DCF!J$28-DCF!J$5*MAX(BM751*DCF!J$28,0)-MAX(BM751-BL751,0)/Inputs!$B$17)*DCF!J$6</f>
        <v>12459.58360036442</v>
      </c>
      <c r="CU751" s="15">
        <f ca="1">(BN751*DCF!K$28-DCF!K$5*MAX(BN751*DCF!K$28,0)-MAX(BN751-BM751,0)/Inputs!$B$17)*DCF!K$6</f>
        <v>15571.235736387434</v>
      </c>
      <c r="CV751" s="15">
        <f ca="1">(BO751*DCF!L$28-DCF!L$5*MAX(BO751*DCF!L$28,0)-MAX(BO751-BN751,0)/Inputs!$B$17)*DCF!L$6</f>
        <v>17606.299930431567</v>
      </c>
      <c r="CW751" s="15">
        <f ca="1">(BP751*DCF!M$28-DCF!M$5*MAX(BP751*DCF!M$28,0)-MAX(BP751-BO751,0)/Inputs!$B$17)*DCF!M$6</f>
        <v>20340.673460419184</v>
      </c>
      <c r="CX751" s="15">
        <f ca="1">(BQ751*DCF!C$46-DCF!C$5*MAX(BQ751*DCF!C$46,0)-MAX(BQ751-Inputs!$B$20,0)/Inputs!$B$24)*DCF!C$6</f>
        <v>-2569.9717042792677</v>
      </c>
      <c r="CY751" s="15">
        <f ca="1">(BR751*DCF!D$46-DCF!D$5*MAX(BR751*DCF!D$46,0)-MAX(BR751-BQ751,0)/Inputs!$B$24)*DCF!D$6</f>
        <v>-2016.1436962249131</v>
      </c>
      <c r="CZ751" s="15">
        <f ca="1">(BS751*DCF!E$46-DCF!E$5*MAX(BS751*DCF!E$46,0)-MAX(BS751-BR751,0)/Inputs!$B$24)*DCF!E$6</f>
        <v>-2407.6875420672686</v>
      </c>
      <c r="DA751" s="15">
        <f ca="1">(BT751*DCF!F$46-DCF!F$5*MAX(BT751*DCF!F$46,0)-MAX(BT751-BS751,0)/Inputs!$B$24)*DCF!F$6</f>
        <v>-4156.2826891984942</v>
      </c>
      <c r="DB751" s="15">
        <f ca="1">(BU751*DCF!G$46-DCF!G$5*MAX(BU751*DCF!G$46,0)-MAX(BU751-BT751,0)/Inputs!$B$24)*DCF!G$6</f>
        <v>-581.34567151047077</v>
      </c>
      <c r="DC751" s="15">
        <f ca="1">(BV751*DCF!H$46-DCF!H$5*MAX(BV751*DCF!H$46,0)-MAX(BV751-BU751,0)/Inputs!$B$24)*DCF!H$6</f>
        <v>-956.61672912557697</v>
      </c>
      <c r="DD751" s="15">
        <f ca="1">(BW751*DCF!I$46-DCF!I$5*MAX(BW751*DCF!I$46,0)-MAX(BW751-BV751,0)/Inputs!$B$24)*DCF!I$6</f>
        <v>151.94722976192025</v>
      </c>
      <c r="DE751" s="15">
        <f ca="1">(BX751*DCF!J$46-DCF!J$5*MAX(BX751*DCF!J$46,0)-MAX(BX751-BW751,0)/Inputs!$B$24)*DCF!J$6</f>
        <v>-2614.3237107078085</v>
      </c>
      <c r="DF751" s="15">
        <f ca="1">(BY751*DCF!K$46-DCF!K$5*MAX(BY751*DCF!K$46,0)-MAX(BY751-BX751,0)/Inputs!$B$24)*DCF!K$6</f>
        <v>-1307.8488115427208</v>
      </c>
      <c r="DG751" s="15">
        <f ca="1">(BZ751*DCF!L$46-DCF!L$5*MAX(BZ751*DCF!L$46,0)-MAX(BZ751-BY751,0)/Inputs!$B$24)*DCF!L$6</f>
        <v>2086.3844053923031</v>
      </c>
      <c r="DH751" s="15">
        <f ca="1">(CA751*DCF!M$46-DCF!M$5*MAX(CA751*DCF!M$46,0)-MAX(CA751-BZ751,0)/Inputs!$B$24)*DCF!M$6</f>
        <v>-2468.3962795305297</v>
      </c>
      <c r="DI751" s="15">
        <f ca="1">SUM(CB751:CL751)+BE751*DCF!M$10*(1+Inputs!$B$30)*(1-Inputs!$B$33)*(1-Inputs!$B$30/Inputs!$B$31)/(Inputs!$B$29-Inputs!$B$30)*DCF!M$6</f>
        <v>168132.09438451676</v>
      </c>
      <c r="DJ751" s="15">
        <f ca="1">SUM(CM751:CW751)+BP751*DCF!M$28*(1+Inputs!$B$30)*(1-Inputs!$B$33)*(1-Inputs!$B$30/Inputs!$B$31)/(Inputs!$B$29-Inputs!$B$30)*DCF!M$6</f>
        <v>596383.39824009058</v>
      </c>
      <c r="DK751" s="15">
        <f ca="1">SUM(CX751:DH751)+CA751*DCF!M$46*(1+Inputs!$B$30)*(1-Inputs!$B$33)*(1-Inputs!$B$30/Inputs!$B$31)/(Inputs!$B$29-Inputs!$B$30)*DCF!M$6</f>
        <v>177721.25014662952</v>
      </c>
      <c r="DM751" s="15">
        <f ca="1">DI751+DJ751+DK751+Inputs!$B$34+Inputs!$B$36-Inputs!$B$35</f>
        <v>1019087.7427712369</v>
      </c>
    </row>
    <row r="752" spans="1:117" x14ac:dyDescent="0.75">
      <c r="A752" s="11">
        <v>739</v>
      </c>
      <c r="C752" s="24">
        <f t="shared" ca="1" si="433"/>
        <v>0.24627348499375445</v>
      </c>
      <c r="D752" s="24">
        <f t="shared" ca="1" si="433"/>
        <v>1.5734706954757092</v>
      </c>
      <c r="E752" s="24">
        <f t="shared" ca="1" si="433"/>
        <v>-0.28422767421020095</v>
      </c>
      <c r="F752" s="24">
        <f t="shared" ca="1" si="433"/>
        <v>1.2144433027915742</v>
      </c>
      <c r="G752" s="24">
        <f t="shared" ca="1" si="433"/>
        <v>-1.8683279925453986</v>
      </c>
      <c r="H752" s="24">
        <f t="shared" ca="1" si="433"/>
        <v>1.2896626105833469</v>
      </c>
      <c r="I752" s="24">
        <f t="shared" ca="1" si="433"/>
        <v>-0.40324283841006348</v>
      </c>
      <c r="J752" s="24">
        <f t="shared" ca="1" si="433"/>
        <v>-4.3134439740796351E-2</v>
      </c>
      <c r="K752" s="24">
        <f t="shared" ca="1" si="433"/>
        <v>1.4596393905802754</v>
      </c>
      <c r="L752" s="24">
        <f t="shared" ca="1" si="433"/>
        <v>-0.5800544240540757</v>
      </c>
      <c r="M752" s="24">
        <f t="shared" ca="1" si="433"/>
        <v>7.7490503098338437E-2</v>
      </c>
      <c r="N752" s="24">
        <f ca="1">SQRT(Inputs!$B$38)*C752+SQRT(1-Inputs!$B$38)*_xlfn.NORM.S.INV(RAND())</f>
        <v>-0.71324331191722712</v>
      </c>
      <c r="O752" s="24">
        <f ca="1">SQRT(Inputs!$B$38)*D752+SQRT(1-Inputs!$B$38)*_xlfn.NORM.S.INV(RAND())</f>
        <v>8.8110978002160167E-2</v>
      </c>
      <c r="P752" s="24">
        <f ca="1">SQRT(Inputs!$B$38)*E752+SQRT(1-Inputs!$B$38)*_xlfn.NORM.S.INV(RAND())</f>
        <v>0.56792070971873909</v>
      </c>
      <c r="Q752" s="24">
        <f ca="1">SQRT(Inputs!$B$38)*F752+SQRT(1-Inputs!$B$38)*_xlfn.NORM.S.INV(RAND())</f>
        <v>-1.6960063769369411</v>
      </c>
      <c r="R752" s="24">
        <f ca="1">SQRT(Inputs!$B$38)*G752+SQRT(1-Inputs!$B$38)*_xlfn.NORM.S.INV(RAND())</f>
        <v>-1.012630235111418</v>
      </c>
      <c r="S752" s="24">
        <f ca="1">SQRT(Inputs!$B$38)*H752+SQRT(1-Inputs!$B$38)*_xlfn.NORM.S.INV(RAND())</f>
        <v>0.13247178209121568</v>
      </c>
      <c r="T752" s="24">
        <f ca="1">SQRT(Inputs!$B$38)*I752+SQRT(1-Inputs!$B$38)*_xlfn.NORM.S.INV(RAND())</f>
        <v>-0.38876654011186929</v>
      </c>
      <c r="U752" s="24">
        <f ca="1">SQRT(Inputs!$B$38)*J752+SQRT(1-Inputs!$B$38)*_xlfn.NORM.S.INV(RAND())</f>
        <v>0.66491954788072138</v>
      </c>
      <c r="V752" s="24">
        <f ca="1">SQRT(Inputs!$B$38)*K752+SQRT(1-Inputs!$B$38)*_xlfn.NORM.S.INV(RAND())</f>
        <v>1.1062466315559347</v>
      </c>
      <c r="W752" s="24">
        <f ca="1">SQRT(Inputs!$B$38)*L752+SQRT(1-Inputs!$B$38)*_xlfn.NORM.S.INV(RAND())</f>
        <v>-0.75245996694243411</v>
      </c>
      <c r="X752" s="24">
        <f ca="1">SQRT(Inputs!$B$38)*M752+SQRT(1-Inputs!$B$38)*_xlfn.NORM.S.INV(RAND())</f>
        <v>-1.1934484567062895</v>
      </c>
      <c r="Y752" s="24">
        <f ca="1">SQRT(Inputs!$B$38)*C752+SQRT(1-Inputs!$B$38)*_xlfn.NORM.S.INV(RAND())</f>
        <v>-0.94640772368759229</v>
      </c>
      <c r="Z752" s="24">
        <f ca="1">SQRT(Inputs!$B$38)*D752+SQRT(1-Inputs!$B$38)*_xlfn.NORM.S.INV(RAND())</f>
        <v>0.4735068461536438</v>
      </c>
      <c r="AA752" s="24">
        <f ca="1">SQRT(Inputs!$B$38)*E752+SQRT(1-Inputs!$B$38)*_xlfn.NORM.S.INV(RAND())</f>
        <v>2.8997840223574711E-2</v>
      </c>
      <c r="AB752" s="24">
        <f ca="1">SQRT(Inputs!$B$38)*F752+SQRT(1-Inputs!$B$38)*_xlfn.NORM.S.INV(RAND())</f>
        <v>1.2150965673751197</v>
      </c>
      <c r="AC752" s="24">
        <f ca="1">SQRT(Inputs!$B$38)*G752+SQRT(1-Inputs!$B$38)*_xlfn.NORM.S.INV(RAND())</f>
        <v>-0.12570281335410938</v>
      </c>
      <c r="AD752" s="24">
        <f ca="1">SQRT(Inputs!$B$38)*H752+SQRT(1-Inputs!$B$38)*_xlfn.NORM.S.INV(RAND())</f>
        <v>1.5636983670615174</v>
      </c>
      <c r="AE752" s="24">
        <f ca="1">SQRT(Inputs!$B$38)*I752+SQRT(1-Inputs!$B$38)*_xlfn.NORM.S.INV(RAND())</f>
        <v>-0.50168675364356197</v>
      </c>
      <c r="AF752" s="24">
        <f ca="1">SQRT(Inputs!$B$38)*J752+SQRT(1-Inputs!$B$38)*_xlfn.NORM.S.INV(RAND())</f>
        <v>0.48369800509650374</v>
      </c>
      <c r="AG752" s="24">
        <f ca="1">SQRT(Inputs!$B$38)*K752+SQRT(1-Inputs!$B$38)*_xlfn.NORM.S.INV(RAND())</f>
        <v>0.79165416801572597</v>
      </c>
      <c r="AH752" s="24">
        <f ca="1">SQRT(Inputs!$B$38)*L752+SQRT(1-Inputs!$B$38)*_xlfn.NORM.S.INV(RAND())</f>
        <v>-0.39095664775032257</v>
      </c>
      <c r="AI752" s="24">
        <f ca="1">SQRT(Inputs!$B$38)*M752+SQRT(1-Inputs!$B$38)*_xlfn.NORM.S.INV(RAND())</f>
        <v>0.720729412950041</v>
      </c>
      <c r="AJ752" s="24">
        <f ca="1">SQRT(Inputs!$B$38)*C752+SQRT(1-Inputs!$B$38)*_xlfn.NORM.S.INV(RAND())</f>
        <v>0.5760964259329</v>
      </c>
      <c r="AK752" s="24">
        <f ca="1">SQRT(Inputs!$B$38)*D752+SQRT(1-Inputs!$B$38)*_xlfn.NORM.S.INV(RAND())</f>
        <v>1.5442239984048478</v>
      </c>
      <c r="AL752" s="24">
        <f ca="1">SQRT(Inputs!$B$38)*E752+SQRT(1-Inputs!$B$38)*_xlfn.NORM.S.INV(RAND())</f>
        <v>0.17431536199358913</v>
      </c>
      <c r="AM752" s="24">
        <f ca="1">SQRT(Inputs!$B$38)*F752+SQRT(1-Inputs!$B$38)*_xlfn.NORM.S.INV(RAND())</f>
        <v>1.3537251966705668</v>
      </c>
      <c r="AN752" s="24">
        <f ca="1">SQRT(Inputs!$B$38)*G752+SQRT(1-Inputs!$B$38)*_xlfn.NORM.S.INV(RAND())</f>
        <v>-1.1313865815753867</v>
      </c>
      <c r="AO752" s="24">
        <f ca="1">SQRT(Inputs!$B$38)*H752+SQRT(1-Inputs!$B$38)*_xlfn.NORM.S.INV(RAND())</f>
        <v>1.2296149643343166</v>
      </c>
      <c r="AP752" s="24">
        <f ca="1">SQRT(Inputs!$B$38)*I752+SQRT(1-Inputs!$B$38)*_xlfn.NORM.S.INV(RAND())</f>
        <v>-0.76431411382424941</v>
      </c>
      <c r="AQ752" s="24">
        <f ca="1">SQRT(Inputs!$B$38)*J752+SQRT(1-Inputs!$B$38)*_xlfn.NORM.S.INV(RAND())</f>
        <v>9.0809061099010033E-2</v>
      </c>
      <c r="AR752" s="24">
        <f ca="1">SQRT(Inputs!$B$38)*K752+SQRT(1-Inputs!$B$38)*_xlfn.NORM.S.INV(RAND())</f>
        <v>0.19896214148803648</v>
      </c>
      <c r="AS752" s="24">
        <f ca="1">SQRT(Inputs!$B$38)*L752+SQRT(1-Inputs!$B$38)*_xlfn.NORM.S.INV(RAND())</f>
        <v>-0.51319642051170589</v>
      </c>
      <c r="AT752" s="24">
        <f ca="1">SQRT(Inputs!$B$38)*M752+SQRT(1-Inputs!$B$38)*_xlfn.NORM.S.INV(RAND())</f>
        <v>-1.6517806628139884</v>
      </c>
      <c r="AU752" s="15">
        <f ca="1">Inputs!$B$6*EXP($B$8-0.5*C$5^2+C$5*N752)</f>
        <v>4421.1606356166039</v>
      </c>
      <c r="AV752" s="15">
        <f t="shared" ca="1" si="401"/>
        <v>5451.7696612929158</v>
      </c>
      <c r="AW752" s="15">
        <f t="shared" ca="1" si="402"/>
        <v>7176.6858343952326</v>
      </c>
      <c r="AX752" s="15">
        <f t="shared" ca="1" si="403"/>
        <v>7088.9602338745017</v>
      </c>
      <c r="AY752" s="15">
        <f t="shared" ca="1" si="404"/>
        <v>7697.1339794707219</v>
      </c>
      <c r="AZ752" s="15">
        <f t="shared" ca="1" si="405"/>
        <v>9552.1351811964469</v>
      </c>
      <c r="BA752" s="15">
        <f t="shared" ca="1" si="406"/>
        <v>11223.29783583666</v>
      </c>
      <c r="BB752" s="15">
        <f t="shared" ca="1" si="407"/>
        <v>14687.296603674826</v>
      </c>
      <c r="BC752" s="15">
        <f t="shared" ca="1" si="408"/>
        <v>20015.398158448439</v>
      </c>
      <c r="BD752" s="15">
        <f t="shared" ca="1" si="409"/>
        <v>22854.304405865922</v>
      </c>
      <c r="BE752" s="15">
        <f t="shared" ca="1" si="410"/>
        <v>25120.496058373286</v>
      </c>
      <c r="BF752" s="15">
        <f ca="1">Inputs!$B$13*EXP($B$9-0.5*C$6^2+C$6*Y752)</f>
        <v>11464.907025010783</v>
      </c>
      <c r="BG752" s="15">
        <f t="shared" ca="1" si="411"/>
        <v>15218.979340456694</v>
      </c>
      <c r="BH752" s="15">
        <f t="shared" ca="1" si="412"/>
        <v>18684.440707902759</v>
      </c>
      <c r="BI752" s="15">
        <f t="shared" ca="1" si="413"/>
        <v>27576.534879997809</v>
      </c>
      <c r="BJ752" s="15">
        <f t="shared" ca="1" si="414"/>
        <v>33199.98522757359</v>
      </c>
      <c r="BK752" s="15">
        <f t="shared" ca="1" si="415"/>
        <v>50413.634650590815</v>
      </c>
      <c r="BL752" s="15">
        <f t="shared" ca="1" si="416"/>
        <v>58029.002924035696</v>
      </c>
      <c r="BM752" s="15">
        <f t="shared" ca="1" si="417"/>
        <v>75747.693515390478</v>
      </c>
      <c r="BN752" s="15">
        <f t="shared" ca="1" si="418"/>
        <v>102430.94997705697</v>
      </c>
      <c r="BO752" s="15">
        <f t="shared" ca="1" si="419"/>
        <v>120431.46022814645</v>
      </c>
      <c r="BP752" s="15">
        <f t="shared" ca="1" si="420"/>
        <v>160840.22260163556</v>
      </c>
      <c r="BQ752" s="15">
        <f ca="1">Inputs!$B$20*EXP($B$10-0.5*C$7^2+C$7*AJ752)</f>
        <v>5261.9666028703896</v>
      </c>
      <c r="BR752" s="15">
        <f t="shared" ca="1" si="421"/>
        <v>11659.263677243318</v>
      </c>
      <c r="BS752" s="15">
        <f t="shared" ca="1" si="422"/>
        <v>16785.781745909204</v>
      </c>
      <c r="BT752" s="15">
        <f t="shared" ca="1" si="423"/>
        <v>33011.59673844558</v>
      </c>
      <c r="BU752" s="15">
        <f t="shared" ca="1" si="424"/>
        <v>34793.577206350965</v>
      </c>
      <c r="BV752" s="15">
        <f t="shared" ca="1" si="425"/>
        <v>63860.027013279607</v>
      </c>
      <c r="BW752" s="15">
        <f t="shared" ca="1" si="426"/>
        <v>75803.120398655665</v>
      </c>
      <c r="BX752" s="15">
        <f t="shared" ca="1" si="427"/>
        <v>107970.65071690112</v>
      </c>
      <c r="BY752" s="15">
        <f t="shared" ca="1" si="428"/>
        <v>157155.11162243161</v>
      </c>
      <c r="BZ752" s="15">
        <f t="shared" ca="1" si="429"/>
        <v>200658.21633840131</v>
      </c>
      <c r="CA752" s="15">
        <f t="shared" ca="1" si="430"/>
        <v>210166.8168958849</v>
      </c>
      <c r="CB752" s="15">
        <f ca="1">(AU752*DCF!C$10-DCF!C$5*MAX(AU752*DCF!C$10,0)-MAX(AU752-Inputs!$B$6,0)/Inputs!$B$10)*DCF!C$6</f>
        <v>1046.932291767064</v>
      </c>
      <c r="CC752" s="15">
        <f ca="1">(AV752*DCF!D$10-DCF!D$5*MAX(AV752*DCF!D$10,0)-MAX(AV752-AU752,0)/Inputs!$B$10)*DCF!D$6</f>
        <v>1077.5448824562313</v>
      </c>
      <c r="CD752" s="15">
        <f ca="1">(AW752*DCF!E$10-DCF!E$5*MAX(AW752*DCF!E$10,0)-MAX(AW752-AV752,0)/Inputs!$B$10)*DCF!E$6</f>
        <v>1268.4599620837043</v>
      </c>
      <c r="CE752" s="15">
        <f ca="1">(AX752*DCF!F$10-DCF!F$5*MAX(AX752*DCF!F$10,0)-MAX(AX752-AW752,0)/Inputs!$B$10)*DCF!F$6</f>
        <v>1547.5087214977586</v>
      </c>
      <c r="CF752" s="15">
        <f ca="1">(AY752*DCF!G$10-DCF!G$5*MAX(AY752*DCF!G$10,0)-MAX(AY752-AX752,0)/Inputs!$B$10)*DCF!G$6</f>
        <v>1469.0148148964033</v>
      </c>
      <c r="CG752" s="15">
        <f ca="1">(AZ752*DCF!H$10-DCF!H$5*MAX(AZ752*DCF!H$10,0)-MAX(AZ752-AY752,0)/Inputs!$B$10)*DCF!H$6</f>
        <v>1525.1651783431589</v>
      </c>
      <c r="CH752" s="15">
        <f ca="1">(BA752*DCF!I$10-DCF!I$5*MAX(BA752*DCF!I$10,0)-MAX(BA752-AZ752,0)/Inputs!$B$10)*DCF!I$6</f>
        <v>1775.9578598460569</v>
      </c>
      <c r="CI752" s="15">
        <f ca="1">(BB752*DCF!J$10-DCF!J$5*MAX(BB752*DCF!J$10,0)-MAX(BB752-BA752,0)/Inputs!$B$10)*DCF!J$6</f>
        <v>1995.4622453345078</v>
      </c>
      <c r="CJ752" s="15">
        <f ca="1">(BC752*DCF!K$10-DCF!K$5*MAX(BC752*DCF!K$10,0)-MAX(BC752-BB752,0)/Inputs!$B$10)*DCF!K$6</f>
        <v>2476.3045453059026</v>
      </c>
      <c r="CK752" s="15">
        <f ca="1">(BD752*DCF!L$10-DCF!L$5*MAX(BD752*DCF!L$10,0)-MAX(BD752-BC752,0)/Inputs!$B$10)*DCF!L$6</f>
        <v>3079.747157420501</v>
      </c>
      <c r="CL752" s="15">
        <f ca="1">(BE752*DCF!M$10-DCF!M$5*MAX(BE752*DCF!M$10,0)-MAX(BE752-BD752,0)/Inputs!$B$10)*DCF!M$6</f>
        <v>3274.1060965621828</v>
      </c>
      <c r="CM752" s="15">
        <f ca="1">(BF752*DCF!C$28-DCF!C$5*MAX(BF752*DCF!C$28,0)-MAX(BF752-Inputs!$B$13,0)/Inputs!$B$17)*DCF!C$6</f>
        <v>3481.0220511765297</v>
      </c>
      <c r="CN752" s="15">
        <f ca="1">(BG752*DCF!D$28-DCF!D$5*MAX(BG752*DCF!D$28,0)-MAX(BG752-BF752,0)/Inputs!$B$17)*DCF!D$6</f>
        <v>3681.4246757324795</v>
      </c>
      <c r="CO752" s="15">
        <f ca="1">(BH752*DCF!E$28-DCF!E$5*MAX(BH752*DCF!E$28,0)-MAX(BH752-BG752,0)/Inputs!$B$17)*DCF!E$6</f>
        <v>4608.7715777123913</v>
      </c>
      <c r="CP752" s="15">
        <f ca="1">(BI752*DCF!F$28-DCF!F$5*MAX(BI752*DCF!F$28,0)-MAX(BI752-BH752,0)/Inputs!$B$17)*DCF!F$6</f>
        <v>5867.3565359066215</v>
      </c>
      <c r="CQ752" s="15">
        <f ca="1">(BJ752*DCF!G$28-DCF!G$5*MAX(BJ752*DCF!G$28,0)-MAX(BJ752-BI752,0)/Inputs!$B$17)*DCF!G$6</f>
        <v>7668.1792593000782</v>
      </c>
      <c r="CR752" s="15">
        <f ca="1">(BK752*DCF!H$28-DCF!H$5*MAX(BK752*DCF!H$28,0)-MAX(BK752-BJ752,0)/Inputs!$B$17)*DCF!H$6</f>
        <v>9793.3300048077253</v>
      </c>
      <c r="CS752" s="15">
        <f ca="1">(BL752*DCF!I$28-DCF!I$5*MAX(BL752*DCF!I$28,0)-MAX(BL752-BK752,0)/Inputs!$B$17)*DCF!I$6</f>
        <v>12552.6574640337</v>
      </c>
      <c r="CT752" s="15">
        <f ca="1">(BM752*DCF!J$28-DCF!J$5*MAX(BM752*DCF!J$28,0)-MAX(BM752-BL752,0)/Inputs!$B$17)*DCF!J$6</f>
        <v>14548.670325177931</v>
      </c>
      <c r="CU752" s="15">
        <f ca="1">(BN752*DCF!K$28-DCF!K$5*MAX(BN752*DCF!K$28,0)-MAX(BN752-BM752,0)/Inputs!$B$17)*DCF!K$6</f>
        <v>18363.355678135547</v>
      </c>
      <c r="CV752" s="15">
        <f ca="1">(BO752*DCF!L$28-DCF!L$5*MAX(BO752*DCF!L$28,0)-MAX(BO752-BN752,0)/Inputs!$B$17)*DCF!L$6</f>
        <v>21991.816406135858</v>
      </c>
      <c r="CW752" s="15">
        <f ca="1">(BP752*DCF!M$28-DCF!M$5*MAX(BP752*DCF!M$28,0)-MAX(BP752-BO752,0)/Inputs!$B$17)*DCF!M$6</f>
        <v>26038.329839640308</v>
      </c>
      <c r="CX752" s="15">
        <f ca="1">(BQ752*DCF!C$46-DCF!C$5*MAX(BQ752*DCF!C$46,0)-MAX(BQ752-Inputs!$B$20,0)/Inputs!$B$24)*DCF!C$6</f>
        <v>-2167.1824038362975</v>
      </c>
      <c r="CY752" s="15">
        <f ca="1">(BR752*DCF!D$46-DCF!D$5*MAX(BR752*DCF!D$46,0)-MAX(BR752-BQ752,0)/Inputs!$B$24)*DCF!D$6</f>
        <v>-4719.6379714096311</v>
      </c>
      <c r="CZ752" s="15">
        <f ca="1">(BS752*DCF!E$46-DCF!E$5*MAX(BS752*DCF!E$46,0)-MAX(BS752-BR752,0)/Inputs!$B$24)*DCF!E$6</f>
        <v>-4005.6802095504204</v>
      </c>
      <c r="DA752" s="15">
        <f ca="1">(BT752*DCF!F$46-DCF!F$5*MAX(BT752*DCF!F$46,0)-MAX(BT752-BS752,0)/Inputs!$B$24)*DCF!F$6</f>
        <v>-8312.4453656523019</v>
      </c>
      <c r="DB752" s="15">
        <f ca="1">(BU752*DCF!G$46-DCF!G$5*MAX(BU752*DCF!G$46,0)-MAX(BU752-BT752,0)/Inputs!$B$24)*DCF!G$6</f>
        <v>-1769.8102152751665</v>
      </c>
      <c r="DC752" s="15">
        <f ca="1">(BV752*DCF!H$46-DCF!H$5*MAX(BV752*DCF!H$46,0)-MAX(BV752-BU752,0)/Inputs!$B$24)*DCF!H$6</f>
        <v>-9032.2211844103313</v>
      </c>
      <c r="DD752" s="15">
        <f ca="1">(BW752*DCF!I$46-DCF!I$5*MAX(BW752*DCF!I$46,0)-MAX(BW752-BV752,0)/Inputs!$B$24)*DCF!I$6</f>
        <v>-1677.6976410906368</v>
      </c>
      <c r="DE752" s="15">
        <f ca="1">(BX752*DCF!J$46-DCF!J$5*MAX(BX752*DCF!J$46,0)-MAX(BX752-BW752,0)/Inputs!$B$24)*DCF!J$6</f>
        <v>-4001.2333620926333</v>
      </c>
      <c r="DF752" s="15">
        <f ca="1">(BY752*DCF!K$46-DCF!K$5*MAX(BY752*DCF!K$46,0)-MAX(BY752-BX752,0)/Inputs!$B$24)*DCF!K$6</f>
        <v>-3071.6587981367088</v>
      </c>
      <c r="DG752" s="15">
        <f ca="1">(BZ752*DCF!L$46-DCF!L$5*MAX(BZ752*DCF!L$46,0)-MAX(BZ752-BY752,0)/Inputs!$B$24)*DCF!L$6</f>
        <v>4025.6782409052507</v>
      </c>
      <c r="DH752" s="15">
        <f ca="1">(CA752*DCF!M$46-DCF!M$5*MAX(CA752*DCF!M$46,0)-MAX(CA752-BZ752,0)/Inputs!$B$24)*DCF!M$6</f>
        <v>14488.421542121168</v>
      </c>
      <c r="DI752" s="15">
        <f ca="1">SUM(CB752:CL752)+BE752*DCF!M$10*(1+Inputs!$B$30)*(1-Inputs!$B$33)*(1-Inputs!$B$30/Inputs!$B$31)/(Inputs!$B$29-Inputs!$B$30)*DCF!M$6</f>
        <v>90446.876470137373</v>
      </c>
      <c r="DJ752" s="15">
        <f ca="1">SUM(CM752:CW752)+BP752*DCF!M$28*(1+Inputs!$B$30)*(1-Inputs!$B$33)*(1-Inputs!$B$30/Inputs!$B$31)/(Inputs!$B$29-Inputs!$B$30)*DCF!M$6</f>
        <v>725422.20234057168</v>
      </c>
      <c r="DK752" s="15">
        <f ca="1">SUM(CX752:DH752)+CA752*DCF!M$46*(1+Inputs!$B$30)*(1-Inputs!$B$33)*(1-Inputs!$B$30/Inputs!$B$31)/(Inputs!$B$29-Inputs!$B$30)*DCF!M$6</f>
        <v>304699.32740362128</v>
      </c>
      <c r="DM752" s="15">
        <f ca="1">DI752+DJ752+DK752+Inputs!$B$34+Inputs!$B$36-Inputs!$B$35</f>
        <v>1197419.4062143303</v>
      </c>
    </row>
    <row r="753" spans="1:117" x14ac:dyDescent="0.75">
      <c r="A753" s="11">
        <v>740</v>
      </c>
      <c r="C753" s="24">
        <f t="shared" ca="1" si="433"/>
        <v>-1.3223647642081304</v>
      </c>
      <c r="D753" s="24">
        <f t="shared" ca="1" si="433"/>
        <v>-1.7577324584053484</v>
      </c>
      <c r="E753" s="24">
        <f t="shared" ca="1" si="433"/>
        <v>-0.15658854828181873</v>
      </c>
      <c r="F753" s="24">
        <f t="shared" ca="1" si="433"/>
        <v>-1.298862904458183</v>
      </c>
      <c r="G753" s="24">
        <f t="shared" ca="1" si="433"/>
        <v>1.6008442723109511</v>
      </c>
      <c r="H753" s="24">
        <f t="shared" ca="1" si="433"/>
        <v>0.52408876622398692</v>
      </c>
      <c r="I753" s="24">
        <f t="shared" ca="1" si="433"/>
        <v>-0.27379974357699727</v>
      </c>
      <c r="J753" s="24">
        <f t="shared" ca="1" si="433"/>
        <v>-0.12306564468495274</v>
      </c>
      <c r="K753" s="24">
        <f t="shared" ca="1" si="433"/>
        <v>-0.44974661452019998</v>
      </c>
      <c r="L753" s="24">
        <f t="shared" ca="1" si="433"/>
        <v>-0.95689658935672262</v>
      </c>
      <c r="M753" s="24">
        <f t="shared" ca="1" si="433"/>
        <v>-0.67137304068710679</v>
      </c>
      <c r="N753" s="24">
        <f ca="1">SQRT(Inputs!$B$38)*C753+SQRT(1-Inputs!$B$38)*_xlfn.NORM.S.INV(RAND())</f>
        <v>7.881592726664155E-2</v>
      </c>
      <c r="O753" s="24">
        <f ca="1">SQRT(Inputs!$B$38)*D753+SQRT(1-Inputs!$B$38)*_xlfn.NORM.S.INV(RAND())</f>
        <v>0.73097519506823871</v>
      </c>
      <c r="P753" s="24">
        <f ca="1">SQRT(Inputs!$B$38)*E753+SQRT(1-Inputs!$B$38)*_xlfn.NORM.S.INV(RAND())</f>
        <v>-0.71940068764792919</v>
      </c>
      <c r="Q753" s="24">
        <f ca="1">SQRT(Inputs!$B$38)*F753+SQRT(1-Inputs!$B$38)*_xlfn.NORM.S.INV(RAND())</f>
        <v>0.94000397998378937</v>
      </c>
      <c r="R753" s="24">
        <f ca="1">SQRT(Inputs!$B$38)*G753+SQRT(1-Inputs!$B$38)*_xlfn.NORM.S.INV(RAND())</f>
        <v>2.1169768856442484</v>
      </c>
      <c r="S753" s="24">
        <f ca="1">SQRT(Inputs!$B$38)*H753+SQRT(1-Inputs!$B$38)*_xlfn.NORM.S.INV(RAND())</f>
        <v>-0.27246486583772128</v>
      </c>
      <c r="T753" s="24">
        <f ca="1">SQRT(Inputs!$B$38)*I753+SQRT(1-Inputs!$B$38)*_xlfn.NORM.S.INV(RAND())</f>
        <v>0.56341432543031056</v>
      </c>
      <c r="U753" s="24">
        <f ca="1">SQRT(Inputs!$B$38)*J753+SQRT(1-Inputs!$B$38)*_xlfn.NORM.S.INV(RAND())</f>
        <v>0.37536965152653878</v>
      </c>
      <c r="V753" s="24">
        <f ca="1">SQRT(Inputs!$B$38)*K753+SQRT(1-Inputs!$B$38)*_xlfn.NORM.S.INV(RAND())</f>
        <v>-1.7746446974400354</v>
      </c>
      <c r="W753" s="24">
        <f ca="1">SQRT(Inputs!$B$38)*L753+SQRT(1-Inputs!$B$38)*_xlfn.NORM.S.INV(RAND())</f>
        <v>-0.76124675749738824</v>
      </c>
      <c r="X753" s="24">
        <f ca="1">SQRT(Inputs!$B$38)*M753+SQRT(1-Inputs!$B$38)*_xlfn.NORM.S.INV(RAND())</f>
        <v>0.69885139166626131</v>
      </c>
      <c r="Y753" s="24">
        <f ca="1">SQRT(Inputs!$B$38)*C753+SQRT(1-Inputs!$B$38)*_xlfn.NORM.S.INV(RAND())</f>
        <v>-0.39117389462911739</v>
      </c>
      <c r="Z753" s="24">
        <f ca="1">SQRT(Inputs!$B$38)*D753+SQRT(1-Inputs!$B$38)*_xlfn.NORM.S.INV(RAND())</f>
        <v>-0.77519972529474468</v>
      </c>
      <c r="AA753" s="24">
        <f ca="1">SQRT(Inputs!$B$38)*E753+SQRT(1-Inputs!$B$38)*_xlfn.NORM.S.INV(RAND())</f>
        <v>1.2398237742998377</v>
      </c>
      <c r="AB753" s="24">
        <f ca="1">SQRT(Inputs!$B$38)*F753+SQRT(1-Inputs!$B$38)*_xlfn.NORM.S.INV(RAND())</f>
        <v>-1.2203172990616675</v>
      </c>
      <c r="AC753" s="24">
        <f ca="1">SQRT(Inputs!$B$38)*G753+SQRT(1-Inputs!$B$38)*_xlfn.NORM.S.INV(RAND())</f>
        <v>0.5114131314957806</v>
      </c>
      <c r="AD753" s="24">
        <f ca="1">SQRT(Inputs!$B$38)*H753+SQRT(1-Inputs!$B$38)*_xlfn.NORM.S.INV(RAND())</f>
        <v>-2.2922333224997158</v>
      </c>
      <c r="AE753" s="24">
        <f ca="1">SQRT(Inputs!$B$38)*I753+SQRT(1-Inputs!$B$38)*_xlfn.NORM.S.INV(RAND())</f>
        <v>-5.7140571852752536E-2</v>
      </c>
      <c r="AF753" s="24">
        <f ca="1">SQRT(Inputs!$B$38)*J753+SQRT(1-Inputs!$B$38)*_xlfn.NORM.S.INV(RAND())</f>
        <v>-0.67194066129896246</v>
      </c>
      <c r="AG753" s="24">
        <f ca="1">SQRT(Inputs!$B$38)*K753+SQRT(1-Inputs!$B$38)*_xlfn.NORM.S.INV(RAND())</f>
        <v>1.0744004550879482</v>
      </c>
      <c r="AH753" s="24">
        <f ca="1">SQRT(Inputs!$B$38)*L753+SQRT(1-Inputs!$B$38)*_xlfn.NORM.S.INV(RAND())</f>
        <v>0.11527215513705968</v>
      </c>
      <c r="AI753" s="24">
        <f ca="1">SQRT(Inputs!$B$38)*M753+SQRT(1-Inputs!$B$38)*_xlfn.NORM.S.INV(RAND())</f>
        <v>0.19631900637035232</v>
      </c>
      <c r="AJ753" s="24">
        <f ca="1">SQRT(Inputs!$B$38)*C753+SQRT(1-Inputs!$B$38)*_xlfn.NORM.S.INV(RAND())</f>
        <v>-1.1641587199054146</v>
      </c>
      <c r="AK753" s="24">
        <f ca="1">SQRT(Inputs!$B$38)*D753+SQRT(1-Inputs!$B$38)*_xlfn.NORM.S.INV(RAND())</f>
        <v>-0.99761920908531421</v>
      </c>
      <c r="AL753" s="24">
        <f ca="1">SQRT(Inputs!$B$38)*E753+SQRT(1-Inputs!$B$38)*_xlfn.NORM.S.INV(RAND())</f>
        <v>-0.28897169094725789</v>
      </c>
      <c r="AM753" s="24">
        <f ca="1">SQRT(Inputs!$B$38)*F753+SQRT(1-Inputs!$B$38)*_xlfn.NORM.S.INV(RAND())</f>
        <v>-0.99991069346884676</v>
      </c>
      <c r="AN753" s="24">
        <f ca="1">SQRT(Inputs!$B$38)*G753+SQRT(1-Inputs!$B$38)*_xlfn.NORM.S.INV(RAND())</f>
        <v>1.6345667446409</v>
      </c>
      <c r="AO753" s="24">
        <f ca="1">SQRT(Inputs!$B$38)*H753+SQRT(1-Inputs!$B$38)*_xlfn.NORM.S.INV(RAND())</f>
        <v>-0.22054664625807946</v>
      </c>
      <c r="AP753" s="24">
        <f ca="1">SQRT(Inputs!$B$38)*I753+SQRT(1-Inputs!$B$38)*_xlfn.NORM.S.INV(RAND())</f>
        <v>2.2174087517460001E-2</v>
      </c>
      <c r="AQ753" s="24">
        <f ca="1">SQRT(Inputs!$B$38)*J753+SQRT(1-Inputs!$B$38)*_xlfn.NORM.S.INV(RAND())</f>
        <v>1.015737424733403</v>
      </c>
      <c r="AR753" s="24">
        <f ca="1">SQRT(Inputs!$B$38)*K753+SQRT(1-Inputs!$B$38)*_xlfn.NORM.S.INV(RAND())</f>
        <v>-0.31583953986746988</v>
      </c>
      <c r="AS753" s="24">
        <f ca="1">SQRT(Inputs!$B$38)*L753+SQRT(1-Inputs!$B$38)*_xlfn.NORM.S.INV(RAND())</f>
        <v>-0.35240454777619484</v>
      </c>
      <c r="AT753" s="24">
        <f ca="1">SQRT(Inputs!$B$38)*M753+SQRT(1-Inputs!$B$38)*_xlfn.NORM.S.INV(RAND())</f>
        <v>-0.82754899554562977</v>
      </c>
      <c r="AU753" s="15">
        <f ca="1">Inputs!$B$6*EXP($B$8-0.5*C$5^2+C$5*N753)</f>
        <v>5025.9541360214062</v>
      </c>
      <c r="AV753" s="15">
        <f t="shared" ca="1" si="401"/>
        <v>6811.9263017671528</v>
      </c>
      <c r="AW753" s="15">
        <f t="shared" ca="1" si="402"/>
        <v>7537.8497697551848</v>
      </c>
      <c r="AX753" s="15">
        <f t="shared" ca="1" si="403"/>
        <v>10349.749924595275</v>
      </c>
      <c r="AY753" s="15">
        <f t="shared" ca="1" si="404"/>
        <v>16196.126535183972</v>
      </c>
      <c r="AZ753" s="15">
        <f t="shared" ca="1" si="405"/>
        <v>19222.805894702757</v>
      </c>
      <c r="BA753" s="15">
        <f t="shared" ca="1" si="406"/>
        <v>24952.634665776688</v>
      </c>
      <c r="BB753" s="15">
        <f t="shared" ca="1" si="407"/>
        <v>31720.42112597025</v>
      </c>
      <c r="BC753" s="15">
        <f t="shared" ca="1" si="408"/>
        <v>32733.122804518734</v>
      </c>
      <c r="BD753" s="15">
        <f t="shared" ca="1" si="409"/>
        <v>37345.156575964895</v>
      </c>
      <c r="BE753" s="15">
        <f t="shared" ca="1" si="410"/>
        <v>48769.20687659816</v>
      </c>
      <c r="BF753" s="15">
        <f ca="1">Inputs!$B$13*EXP($B$9-0.5*C$6^2+C$6*Y753)</f>
        <v>12798.969130979804</v>
      </c>
      <c r="BG753" s="15">
        <f t="shared" ca="1" si="411"/>
        <v>13562.416726144627</v>
      </c>
      <c r="BH753" s="15">
        <f t="shared" ca="1" si="412"/>
        <v>20353.945357388518</v>
      </c>
      <c r="BI753" s="15">
        <f t="shared" ca="1" si="413"/>
        <v>20649.502735779835</v>
      </c>
      <c r="BJ753" s="15">
        <f t="shared" ca="1" si="414"/>
        <v>27251.617068374406</v>
      </c>
      <c r="BK753" s="15">
        <f t="shared" ca="1" si="415"/>
        <v>24480.228992839424</v>
      </c>
      <c r="BL753" s="15">
        <f t="shared" ca="1" si="416"/>
        <v>29849.155483197312</v>
      </c>
      <c r="BM753" s="15">
        <f t="shared" ca="1" si="417"/>
        <v>33752.666086324294</v>
      </c>
      <c r="BN753" s="15">
        <f t="shared" ca="1" si="418"/>
        <v>47215.558768901275</v>
      </c>
      <c r="BO753" s="15">
        <f t="shared" ca="1" si="419"/>
        <v>58877.529258463845</v>
      </c>
      <c r="BP753" s="15">
        <f t="shared" ca="1" si="420"/>
        <v>74097.098926386025</v>
      </c>
      <c r="BQ753" s="15">
        <f ca="1">Inputs!$B$20*EXP($B$10-0.5*C$7^2+C$7*AJ753)</f>
        <v>2838.4736552022387</v>
      </c>
      <c r="BR753" s="15">
        <f t="shared" ca="1" si="421"/>
        <v>2805.6186324179503</v>
      </c>
      <c r="BS753" s="15">
        <f t="shared" ca="1" si="422"/>
        <v>3536.0060141887616</v>
      </c>
      <c r="BT753" s="15">
        <f t="shared" ca="1" si="423"/>
        <v>3750.5030611183402</v>
      </c>
      <c r="BU753" s="15">
        <f t="shared" ca="1" si="424"/>
        <v>7719.4352807384685</v>
      </c>
      <c r="BV753" s="15">
        <f t="shared" ca="1" si="425"/>
        <v>10219.34714226552</v>
      </c>
      <c r="BW753" s="15">
        <f t="shared" ca="1" si="426"/>
        <v>14327.606216750322</v>
      </c>
      <c r="BX753" s="15">
        <f t="shared" ca="1" si="427"/>
        <v>24565.238365011985</v>
      </c>
      <c r="BY753" s="15">
        <f t="shared" ca="1" si="428"/>
        <v>32401.733763503344</v>
      </c>
      <c r="BZ753" s="15">
        <f t="shared" ca="1" si="429"/>
        <v>42612.20317015567</v>
      </c>
      <c r="CA753" s="15">
        <f t="shared" ca="1" si="430"/>
        <v>51671.471814559984</v>
      </c>
      <c r="CB753" s="15">
        <f ca="1">(AU753*DCF!C$10-DCF!C$5*MAX(AU753*DCF!C$10,0)-MAX(AU753-Inputs!$B$6,0)/Inputs!$B$10)*DCF!C$6</f>
        <v>1042.6200063102865</v>
      </c>
      <c r="CC753" s="15">
        <f ca="1">(AV753*DCF!D$10-DCF!D$5*MAX(AV753*DCF!D$10,0)-MAX(AV753-AU753,0)/Inputs!$B$10)*DCF!D$6</f>
        <v>1224.8983163648945</v>
      </c>
      <c r="CD753" s="15">
        <f ca="1">(AW753*DCF!E$10-DCF!E$5*MAX(AW753*DCF!E$10,0)-MAX(AW753-AV753,0)/Inputs!$B$10)*DCF!E$6</f>
        <v>1576.8614926676962</v>
      </c>
      <c r="CE753" s="15">
        <f ca="1">(AX753*DCF!F$10-DCF!F$5*MAX(AX753*DCF!F$10,0)-MAX(AX753-AW753,0)/Inputs!$B$10)*DCF!F$6</f>
        <v>1674.2472072750975</v>
      </c>
      <c r="CF753" s="15">
        <f ca="1">(AY753*DCF!G$10-DCF!G$5*MAX(AY753*DCF!G$10,0)-MAX(AY753-AX753,0)/Inputs!$B$10)*DCF!G$6</f>
        <v>2213.2728393124653</v>
      </c>
      <c r="CG753" s="15">
        <f ca="1">(AZ753*DCF!H$10-DCF!H$5*MAX(AZ753*DCF!H$10,0)-MAX(AZ753-AY753,0)/Inputs!$B$10)*DCF!H$6</f>
        <v>3194.6803719432864</v>
      </c>
      <c r="CH753" s="15">
        <f ca="1">(BA753*DCF!I$10-DCF!I$5*MAX(BA753*DCF!I$10,0)-MAX(BA753-AZ753,0)/Inputs!$B$10)*DCF!I$6</f>
        <v>3618.0434050416338</v>
      </c>
      <c r="CI753" s="15">
        <f ca="1">(BB753*DCF!J$10-DCF!J$5*MAX(BB753*DCF!J$10,0)-MAX(BB753-BA753,0)/Inputs!$B$10)*DCF!J$6</f>
        <v>4417.751353008769</v>
      </c>
      <c r="CJ753" s="15">
        <f ca="1">(BC753*DCF!K$10-DCF!K$5*MAX(BC753*DCF!K$10,0)-MAX(BC753-BB753,0)/Inputs!$B$10)*DCF!K$6</f>
        <v>5127.7442557086206</v>
      </c>
      <c r="CK753" s="15">
        <f ca="1">(BD753*DCF!L$10-DCF!L$5*MAX(BD753*DCF!L$10,0)-MAX(BD753-BC753,0)/Inputs!$B$10)*DCF!L$6</f>
        <v>5035.9491239488079</v>
      </c>
      <c r="CL753" s="15">
        <f ca="1">(BE753*DCF!M$10-DCF!M$5*MAX(BE753*DCF!M$10,0)-MAX(BE753-BD753,0)/Inputs!$B$10)*DCF!M$6</f>
        <v>5517.2410001522449</v>
      </c>
      <c r="CM753" s="15">
        <f ca="1">(BF753*DCF!C$28-DCF!C$5*MAX(BF753*DCF!C$28,0)-MAX(BF753-Inputs!$B$13,0)/Inputs!$B$17)*DCF!C$6</f>
        <v>3580.071572910721</v>
      </c>
      <c r="CN753" s="15">
        <f ca="1">(BG753*DCF!D$28-DCF!D$5*MAX(BG753*DCF!D$28,0)-MAX(BG753-BF753,0)/Inputs!$B$17)*DCF!D$6</f>
        <v>3831.5661510240088</v>
      </c>
      <c r="CO753" s="15">
        <f ca="1">(BH753*DCF!E$28-DCF!E$5*MAX(BH753*DCF!E$28,0)-MAX(BH753-BG753,0)/Inputs!$B$17)*DCF!E$6</f>
        <v>4426.0829472840724</v>
      </c>
      <c r="CP753" s="15">
        <f ca="1">(BI753*DCF!F$28-DCF!F$5*MAX(BI753*DCF!F$28,0)-MAX(BI753-BH753,0)/Inputs!$B$17)*DCF!F$6</f>
        <v>5551.9851746755357</v>
      </c>
      <c r="CQ753" s="15">
        <f ca="1">(BJ753*DCF!G$28-DCF!G$5*MAX(BJ753*DCF!G$28,0)-MAX(BJ753-BI753,0)/Inputs!$B$17)*DCF!G$6</f>
        <v>5960.2283959961915</v>
      </c>
      <c r="CR753" s="15">
        <f ca="1">(BK753*DCF!H$28-DCF!H$5*MAX(BK753*DCF!H$28,0)-MAX(BK753-BJ753,0)/Inputs!$B$17)*DCF!H$6</f>
        <v>6054.2307136416039</v>
      </c>
      <c r="CS753" s="15">
        <f ca="1">(BL753*DCF!I$28-DCF!I$5*MAX(BL753*DCF!I$28,0)-MAX(BL753-BK753,0)/Inputs!$B$17)*DCF!I$6</f>
        <v>6248.514018913942</v>
      </c>
      <c r="CT753" s="15">
        <f ca="1">(BM753*DCF!J$28-DCF!J$5*MAX(BM753*DCF!J$28,0)-MAX(BM753-BL753,0)/Inputs!$B$17)*DCF!J$6</f>
        <v>7012.0729439994566</v>
      </c>
      <c r="CU753" s="15">
        <f ca="1">(BN753*DCF!K$28-DCF!K$5*MAX(BN753*DCF!K$28,0)-MAX(BN753-BM753,0)/Inputs!$B$17)*DCF!K$6</f>
        <v>8322.1093199864681</v>
      </c>
      <c r="CV753" s="15">
        <f ca="1">(BO753*DCF!L$28-DCF!L$5*MAX(BO753*DCF!L$28,0)-MAX(BO753-BN753,0)/Inputs!$B$17)*DCF!L$6</f>
        <v>10427.731511896833</v>
      </c>
      <c r="CW753" s="15">
        <f ca="1">(BP753*DCF!M$28-DCF!M$5*MAX(BP753*DCF!M$28,0)-MAX(BP753-BO753,0)/Inputs!$B$17)*DCF!M$6</f>
        <v>12350.539355661989</v>
      </c>
      <c r="CX753" s="15">
        <f ca="1">(BQ753*DCF!C$46-DCF!C$5*MAX(BQ753*DCF!C$46,0)-MAX(BQ753-Inputs!$B$20,0)/Inputs!$B$24)*DCF!C$6</f>
        <v>-655.53664092430449</v>
      </c>
      <c r="CY753" s="15">
        <f ca="1">(BR753*DCF!D$46-DCF!D$5*MAX(BR753*DCF!D$46,0)-MAX(BR753-BQ753,0)/Inputs!$B$24)*DCF!D$6</f>
        <v>-478.85367268146075</v>
      </c>
      <c r="CZ753" s="15">
        <f ca="1">(BS753*DCF!E$46-DCF!E$5*MAX(BS753*DCF!E$46,0)-MAX(BS753-BR753,0)/Inputs!$B$24)*DCF!E$6</f>
        <v>-706.03746647366745</v>
      </c>
      <c r="DA753" s="15">
        <f ca="1">(BT753*DCF!F$46-DCF!F$5*MAX(BT753*DCF!F$46,0)-MAX(BT753-BS753,0)/Inputs!$B$24)*DCF!F$6</f>
        <v>-351.24050095581578</v>
      </c>
      <c r="DB753" s="15">
        <f ca="1">(BU753*DCF!G$46-DCF!G$5*MAX(BU753*DCF!G$46,0)-MAX(BU753-BT753,0)/Inputs!$B$24)*DCF!G$6</f>
        <v>-1594.7369332566398</v>
      </c>
      <c r="DC753" s="15">
        <f ca="1">(BV753*DCF!H$46-DCF!H$5*MAX(BV753*DCF!H$46,0)-MAX(BV753-BU753,0)/Inputs!$B$24)*DCF!H$6</f>
        <v>-776.83229375542487</v>
      </c>
      <c r="DD753" s="15">
        <f ca="1">(BW753*DCF!I$46-DCF!I$5*MAX(BW753*DCF!I$46,0)-MAX(BW753-BV753,0)/Inputs!$B$24)*DCF!I$6</f>
        <v>-848.42063148976627</v>
      </c>
      <c r="DE753" s="15">
        <f ca="1">(BX753*DCF!J$46-DCF!J$5*MAX(BX753*DCF!J$46,0)-MAX(BX753-BW753,0)/Inputs!$B$24)*DCF!J$6</f>
        <v>-1684.4089880558233</v>
      </c>
      <c r="DF753" s="15">
        <f ca="1">(BY753*DCF!K$46-DCF!K$5*MAX(BY753*DCF!K$46,0)-MAX(BY753-BX753,0)/Inputs!$B$24)*DCF!K$6</f>
        <v>-68.837564966510328</v>
      </c>
      <c r="DG753" s="15">
        <f ca="1">(BZ753*DCF!L$46-DCF!L$5*MAX(BZ753*DCF!L$46,0)-MAX(BZ753-BY753,0)/Inputs!$B$24)*DCF!L$6</f>
        <v>634.92155722197367</v>
      </c>
      <c r="DH753" s="15">
        <f ca="1">(CA753*DCF!M$46-DCF!M$5*MAX(CA753*DCF!M$46,0)-MAX(CA753-BZ753,0)/Inputs!$B$24)*DCF!M$6</f>
        <v>2156.9442875824029</v>
      </c>
      <c r="DI753" s="15">
        <f ca="1">SUM(CB753:CL753)+BE753*DCF!M$10*(1+Inputs!$B$30)*(1-Inputs!$B$33)*(1-Inputs!$B$30/Inputs!$B$31)/(Inputs!$B$29-Inputs!$B$30)*DCF!M$6</f>
        <v>170368.65701530362</v>
      </c>
      <c r="DJ753" s="15">
        <f ca="1">SUM(CM753:CW753)+BP753*DCF!M$28*(1+Inputs!$B$30)*(1-Inputs!$B$33)*(1-Inputs!$B$30/Inputs!$B$31)/(Inputs!$B$29-Inputs!$B$30)*DCF!M$6</f>
        <v>348716.07363242889</v>
      </c>
      <c r="DK753" s="15">
        <f ca="1">SUM(CX753:DH753)+CA753*DCF!M$46*(1+Inputs!$B$30)*(1-Inputs!$B$33)*(1-Inputs!$B$30/Inputs!$B$31)/(Inputs!$B$29-Inputs!$B$30)*DCF!M$6</f>
        <v>75517.177454688441</v>
      </c>
      <c r="DM753" s="15">
        <f ca="1">DI753+DJ753+DK753+Inputs!$B$34+Inputs!$B$36-Inputs!$B$35</f>
        <v>671452.90810242097</v>
      </c>
    </row>
    <row r="754" spans="1:117" x14ac:dyDescent="0.75">
      <c r="A754" s="11">
        <v>741</v>
      </c>
      <c r="C754" s="24">
        <f t="shared" ref="C754:M763" ca="1" si="434">_xlfn.NORM.S.INV(RAND())</f>
        <v>1.3764929729308701</v>
      </c>
      <c r="D754" s="24">
        <f t="shared" ca="1" si="434"/>
        <v>-2.3721562316675828</v>
      </c>
      <c r="E754" s="24">
        <f t="shared" ca="1" si="434"/>
        <v>0.2449108259858182</v>
      </c>
      <c r="F754" s="24">
        <f t="shared" ca="1" si="434"/>
        <v>-0.57829078863079486</v>
      </c>
      <c r="G754" s="24">
        <f t="shared" ca="1" si="434"/>
        <v>-0.63596778015507638</v>
      </c>
      <c r="H754" s="24">
        <f t="shared" ca="1" si="434"/>
        <v>0.38753592843275814</v>
      </c>
      <c r="I754" s="24">
        <f t="shared" ca="1" si="434"/>
        <v>0.26712774570701997</v>
      </c>
      <c r="J754" s="24">
        <f t="shared" ca="1" si="434"/>
        <v>1.1558891509194751</v>
      </c>
      <c r="K754" s="24">
        <f t="shared" ca="1" si="434"/>
        <v>0.6222795673283148</v>
      </c>
      <c r="L754" s="24">
        <f t="shared" ca="1" si="434"/>
        <v>0.43806221374112703</v>
      </c>
      <c r="M754" s="24">
        <f t="shared" ca="1" si="434"/>
        <v>0.66611585780890514</v>
      </c>
      <c r="N754" s="24">
        <f ca="1">SQRT(Inputs!$B$38)*C754+SQRT(1-Inputs!$B$38)*_xlfn.NORM.S.INV(RAND())</f>
        <v>0.76727058072132637</v>
      </c>
      <c r="O754" s="24">
        <f ca="1">SQRT(Inputs!$B$38)*D754+SQRT(1-Inputs!$B$38)*_xlfn.NORM.S.INV(RAND())</f>
        <v>-1.2286065872382146</v>
      </c>
      <c r="P754" s="24">
        <f ca="1">SQRT(Inputs!$B$38)*E754+SQRT(1-Inputs!$B$38)*_xlfn.NORM.S.INV(RAND())</f>
        <v>0.2857178194316124</v>
      </c>
      <c r="Q754" s="24">
        <f ca="1">SQRT(Inputs!$B$38)*F754+SQRT(1-Inputs!$B$38)*_xlfn.NORM.S.INV(RAND())</f>
        <v>0.51417349355247044</v>
      </c>
      <c r="R754" s="24">
        <f ca="1">SQRT(Inputs!$B$38)*G754+SQRT(1-Inputs!$B$38)*_xlfn.NORM.S.INV(RAND())</f>
        <v>-0.36975694862357761</v>
      </c>
      <c r="S754" s="24">
        <f ca="1">SQRT(Inputs!$B$38)*H754+SQRT(1-Inputs!$B$38)*_xlfn.NORM.S.INV(RAND())</f>
        <v>0.23045924584154182</v>
      </c>
      <c r="T754" s="24">
        <f ca="1">SQRT(Inputs!$B$38)*I754+SQRT(1-Inputs!$B$38)*_xlfn.NORM.S.INV(RAND())</f>
        <v>0.65905298209684138</v>
      </c>
      <c r="U754" s="24">
        <f ca="1">SQRT(Inputs!$B$38)*J754+SQRT(1-Inputs!$B$38)*_xlfn.NORM.S.INV(RAND())</f>
        <v>0.55897848255155813</v>
      </c>
      <c r="V754" s="24">
        <f ca="1">SQRT(Inputs!$B$38)*K754+SQRT(1-Inputs!$B$38)*_xlfn.NORM.S.INV(RAND())</f>
        <v>-0.65679777242521298</v>
      </c>
      <c r="W754" s="24">
        <f ca="1">SQRT(Inputs!$B$38)*L754+SQRT(1-Inputs!$B$38)*_xlfn.NORM.S.INV(RAND())</f>
        <v>2.2238337512511337</v>
      </c>
      <c r="X754" s="24">
        <f ca="1">SQRT(Inputs!$B$38)*M754+SQRT(1-Inputs!$B$38)*_xlfn.NORM.S.INV(RAND())</f>
        <v>-1.2687426845002994</v>
      </c>
      <c r="Y754" s="24">
        <f ca="1">SQRT(Inputs!$B$38)*C754+SQRT(1-Inputs!$B$38)*_xlfn.NORM.S.INV(RAND())</f>
        <v>-0.70056584975468406</v>
      </c>
      <c r="Z754" s="24">
        <f ca="1">SQRT(Inputs!$B$38)*D754+SQRT(1-Inputs!$B$38)*_xlfn.NORM.S.INV(RAND())</f>
        <v>-1.9938425430005546</v>
      </c>
      <c r="AA754" s="24">
        <f ca="1">SQRT(Inputs!$B$38)*E754+SQRT(1-Inputs!$B$38)*_xlfn.NORM.S.INV(RAND())</f>
        <v>3.1705428536060343E-2</v>
      </c>
      <c r="AB754" s="24">
        <f ca="1">SQRT(Inputs!$B$38)*F754+SQRT(1-Inputs!$B$38)*_xlfn.NORM.S.INV(RAND())</f>
        <v>-0.89083492047380131</v>
      </c>
      <c r="AC754" s="24">
        <f ca="1">SQRT(Inputs!$B$38)*G754+SQRT(1-Inputs!$B$38)*_xlfn.NORM.S.INV(RAND())</f>
        <v>-1.2899365710603057</v>
      </c>
      <c r="AD754" s="24">
        <f ca="1">SQRT(Inputs!$B$38)*H754+SQRT(1-Inputs!$B$38)*_xlfn.NORM.S.INV(RAND())</f>
        <v>0.914895547291391</v>
      </c>
      <c r="AE754" s="24">
        <f ca="1">SQRT(Inputs!$B$38)*I754+SQRT(1-Inputs!$B$38)*_xlfn.NORM.S.INV(RAND())</f>
        <v>-1.8098100435516726</v>
      </c>
      <c r="AF754" s="24">
        <f ca="1">SQRT(Inputs!$B$38)*J754+SQRT(1-Inputs!$B$38)*_xlfn.NORM.S.INV(RAND())</f>
        <v>0.5960091612745928</v>
      </c>
      <c r="AG754" s="24">
        <f ca="1">SQRT(Inputs!$B$38)*K754+SQRT(1-Inputs!$B$38)*_xlfn.NORM.S.INV(RAND())</f>
        <v>-0.53534143861786521</v>
      </c>
      <c r="AH754" s="24">
        <f ca="1">SQRT(Inputs!$B$38)*L754+SQRT(1-Inputs!$B$38)*_xlfn.NORM.S.INV(RAND())</f>
        <v>-0.32122404479442696</v>
      </c>
      <c r="AI754" s="24">
        <f ca="1">SQRT(Inputs!$B$38)*M754+SQRT(1-Inputs!$B$38)*_xlfn.NORM.S.INV(RAND())</f>
        <v>0.66853690439158808</v>
      </c>
      <c r="AJ754" s="24">
        <f ca="1">SQRT(Inputs!$B$38)*C754+SQRT(1-Inputs!$B$38)*_xlfn.NORM.S.INV(RAND())</f>
        <v>0.18776230178147657</v>
      </c>
      <c r="AK754" s="24">
        <f ca="1">SQRT(Inputs!$B$38)*D754+SQRT(1-Inputs!$B$38)*_xlfn.NORM.S.INV(RAND())</f>
        <v>-1.4808323982335689</v>
      </c>
      <c r="AL754" s="24">
        <f ca="1">SQRT(Inputs!$B$38)*E754+SQRT(1-Inputs!$B$38)*_xlfn.NORM.S.INV(RAND())</f>
        <v>-1.8256142735998224</v>
      </c>
      <c r="AM754" s="24">
        <f ca="1">SQRT(Inputs!$B$38)*F754+SQRT(1-Inputs!$B$38)*_xlfn.NORM.S.INV(RAND())</f>
        <v>-0.5650290141264922</v>
      </c>
      <c r="AN754" s="24">
        <f ca="1">SQRT(Inputs!$B$38)*G754+SQRT(1-Inputs!$B$38)*_xlfn.NORM.S.INV(RAND())</f>
        <v>-2.6250664633703846E-2</v>
      </c>
      <c r="AO754" s="24">
        <f ca="1">SQRT(Inputs!$B$38)*H754+SQRT(1-Inputs!$B$38)*_xlfn.NORM.S.INV(RAND())</f>
        <v>0.18119465685839309</v>
      </c>
      <c r="AP754" s="24">
        <f ca="1">SQRT(Inputs!$B$38)*I754+SQRT(1-Inputs!$B$38)*_xlfn.NORM.S.INV(RAND())</f>
        <v>1.0392651173661629</v>
      </c>
      <c r="AQ754" s="24">
        <f ca="1">SQRT(Inputs!$B$38)*J754+SQRT(1-Inputs!$B$38)*_xlfn.NORM.S.INV(RAND())</f>
        <v>-0.33960928740259766</v>
      </c>
      <c r="AR754" s="24">
        <f ca="1">SQRT(Inputs!$B$38)*K754+SQRT(1-Inputs!$B$38)*_xlfn.NORM.S.INV(RAND())</f>
        <v>0.7243704362690746</v>
      </c>
      <c r="AS754" s="24">
        <f ca="1">SQRT(Inputs!$B$38)*L754+SQRT(1-Inputs!$B$38)*_xlfn.NORM.S.INV(RAND())</f>
        <v>0.40111928873656594</v>
      </c>
      <c r="AT754" s="24">
        <f ca="1">SQRT(Inputs!$B$38)*M754+SQRT(1-Inputs!$B$38)*_xlfn.NORM.S.INV(RAND())</f>
        <v>1.0874372456862353</v>
      </c>
      <c r="AU754" s="15">
        <f ca="1">Inputs!$B$6*EXP($B$8-0.5*C$5^2+C$5*N754)</f>
        <v>5618.4598915521055</v>
      </c>
      <c r="AV754" s="15">
        <f t="shared" ca="1" si="401"/>
        <v>5708.7265523229107</v>
      </c>
      <c r="AW754" s="15">
        <f t="shared" ca="1" si="402"/>
        <v>7234.2706978879214</v>
      </c>
      <c r="AX754" s="15">
        <f t="shared" ca="1" si="403"/>
        <v>9418.3009833768101</v>
      </c>
      <c r="AY754" s="15">
        <f t="shared" ca="1" si="404"/>
        <v>11023.6606492178</v>
      </c>
      <c r="AZ754" s="15">
        <f t="shared" ca="1" si="405"/>
        <v>13828.765970637965</v>
      </c>
      <c r="BA754" s="15">
        <f t="shared" ca="1" si="406"/>
        <v>18131.349548449336</v>
      </c>
      <c r="BB754" s="15">
        <f t="shared" ca="1" si="407"/>
        <v>23476.957841351814</v>
      </c>
      <c r="BC754" s="15">
        <f t="shared" ca="1" si="408"/>
        <v>26986.908664332659</v>
      </c>
      <c r="BD754" s="15">
        <f t="shared" ca="1" si="409"/>
        <v>40705.887088620941</v>
      </c>
      <c r="BE754" s="15">
        <f t="shared" ca="1" si="410"/>
        <v>44436.425115052516</v>
      </c>
      <c r="BF754" s="15">
        <f ca="1">Inputs!$B$13*EXP($B$9-0.5*C$6^2+C$6*Y754)</f>
        <v>12037.519421238378</v>
      </c>
      <c r="BG754" s="15">
        <f t="shared" ca="1" si="411"/>
        <v>10237.692821462506</v>
      </c>
      <c r="BH754" s="15">
        <f t="shared" ca="1" si="412"/>
        <v>12574.528212782641</v>
      </c>
      <c r="BI754" s="15">
        <f t="shared" ca="1" si="413"/>
        <v>13420.768869969839</v>
      </c>
      <c r="BJ754" s="15">
        <f t="shared" ca="1" si="414"/>
        <v>13661.320692131636</v>
      </c>
      <c r="BK754" s="15">
        <f t="shared" ca="1" si="415"/>
        <v>18990.723222559467</v>
      </c>
      <c r="BL754" s="15">
        <f t="shared" ca="1" si="416"/>
        <v>18450.842629001363</v>
      </c>
      <c r="BM754" s="15">
        <f t="shared" ca="1" si="417"/>
        <v>24423.047180903151</v>
      </c>
      <c r="BN754" s="15">
        <f t="shared" ca="1" si="418"/>
        <v>28170.814413196105</v>
      </c>
      <c r="BO754" s="15">
        <f t="shared" ca="1" si="419"/>
        <v>33390.923438796352</v>
      </c>
      <c r="BP754" s="15">
        <f t="shared" ca="1" si="420"/>
        <v>44331.769176349095</v>
      </c>
      <c r="BQ754" s="15">
        <f ca="1">Inputs!$B$20*EXP($B$10-0.5*C$7^2+C$7*AJ754)</f>
        <v>4584.9052700083876</v>
      </c>
      <c r="BR754" s="15">
        <f t="shared" ca="1" si="421"/>
        <v>3887.1187155869193</v>
      </c>
      <c r="BS754" s="15">
        <f t="shared" ca="1" si="422"/>
        <v>3150.9807635371885</v>
      </c>
      <c r="BT754" s="15">
        <f t="shared" ca="1" si="423"/>
        <v>3746.0029008322344</v>
      </c>
      <c r="BU754" s="15">
        <f t="shared" ca="1" si="424"/>
        <v>5158.6393480892166</v>
      </c>
      <c r="BV754" s="15">
        <f t="shared" ca="1" si="425"/>
        <v>7476.2107386488706</v>
      </c>
      <c r="BW754" s="15">
        <f t="shared" ca="1" si="426"/>
        <v>12999.333682305331</v>
      </c>
      <c r="BX754" s="15">
        <f t="shared" ca="1" si="427"/>
        <v>16984.99550157944</v>
      </c>
      <c r="BY754" s="15">
        <f t="shared" ca="1" si="428"/>
        <v>27336.636118537961</v>
      </c>
      <c r="BZ754" s="15">
        <f t="shared" ca="1" si="429"/>
        <v>41292.450634281973</v>
      </c>
      <c r="CA754" s="15">
        <f t="shared" ca="1" si="430"/>
        <v>70368.056138994143</v>
      </c>
      <c r="CB754" s="15">
        <f ca="1">(AU754*DCF!C$10-DCF!C$5*MAX(AU754*DCF!C$10,0)-MAX(AU754-Inputs!$B$6,0)/Inputs!$B$10)*DCF!C$6</f>
        <v>1038.3953346646394</v>
      </c>
      <c r="CC754" s="15">
        <f ca="1">(AV754*DCF!D$10-DCF!D$5*MAX(AV754*DCF!D$10,0)-MAX(AV754-AU754,0)/Inputs!$B$10)*DCF!D$6</f>
        <v>1369.454258993208</v>
      </c>
      <c r="CD754" s="15">
        <f ca="1">(AW754*DCF!E$10-DCF!E$5*MAX(AW754*DCF!E$10,0)-MAX(AW754-AV754,0)/Inputs!$B$10)*DCF!E$6</f>
        <v>1326.6622273217756</v>
      </c>
      <c r="CE754" s="15">
        <f ca="1">(AX754*DCF!F$10-DCF!F$5*MAX(AX754*DCF!F$10,0)-MAX(AX754-AW754,0)/Inputs!$B$10)*DCF!F$6</f>
        <v>1601.5575409339165</v>
      </c>
      <c r="CF754" s="15">
        <f ca="1">(AY754*DCF!G$10-DCF!G$5*MAX(AY754*DCF!G$10,0)-MAX(AY754-AX754,0)/Inputs!$B$10)*DCF!G$6</f>
        <v>1962.735499286134</v>
      </c>
      <c r="CG754" s="15">
        <f ca="1">(AZ754*DCF!H$10-DCF!H$5*MAX(AZ754*DCF!H$10,0)-MAX(AZ754-AY754,0)/Inputs!$B$10)*DCF!H$6</f>
        <v>2186.7680943429632</v>
      </c>
      <c r="CH754" s="15">
        <f ca="1">(BA754*DCF!I$10-DCF!I$5*MAX(BA754*DCF!I$10,0)-MAX(BA754-AZ754,0)/Inputs!$B$10)*DCF!I$6</f>
        <v>2606.1616731918375</v>
      </c>
      <c r="CI754" s="15">
        <f ca="1">(BB754*DCF!J$10-DCF!J$5*MAX(BB754*DCF!J$10,0)-MAX(BB754-BA754,0)/Inputs!$B$10)*DCF!J$6</f>
        <v>3218.6615914975387</v>
      </c>
      <c r="CJ754" s="15">
        <f ca="1">(BC754*DCF!K$10-DCF!K$5*MAX(BC754*DCF!K$10,0)-MAX(BC754-BB754,0)/Inputs!$B$10)*DCF!K$6</f>
        <v>3853.1191987633106</v>
      </c>
      <c r="CK754" s="15">
        <f ca="1">(BD754*DCF!L$10-DCF!L$5*MAX(BD754*DCF!L$10,0)-MAX(BD754-BC754,0)/Inputs!$B$10)*DCF!L$6</f>
        <v>4365.1357948941695</v>
      </c>
      <c r="CL754" s="15">
        <f ca="1">(BE754*DCF!M$10-DCF!M$5*MAX(BE754*DCF!M$10,0)-MAX(BE754-BD754,0)/Inputs!$B$10)*DCF!M$6</f>
        <v>5824.9016988146941</v>
      </c>
      <c r="CM754" s="15">
        <f ca="1">(BF754*DCF!C$28-DCF!C$5*MAX(BF754*DCF!C$28,0)-MAX(BF754-Inputs!$B$13,0)/Inputs!$B$17)*DCF!C$6</f>
        <v>3523.536551612186</v>
      </c>
      <c r="CN754" s="15">
        <f ca="1">(BG754*DCF!D$28-DCF!D$5*MAX(BG754*DCF!D$28,0)-MAX(BG754-BF754,0)/Inputs!$B$17)*DCF!D$6</f>
        <v>3015.2366561266417</v>
      </c>
      <c r="CO754" s="15">
        <f ca="1">(BH754*DCF!E$28-DCF!E$5*MAX(BH754*DCF!E$28,0)-MAX(BH754-BG754,0)/Inputs!$B$17)*DCF!E$6</f>
        <v>3100.7722078866736</v>
      </c>
      <c r="CP754" s="15">
        <f ca="1">(BI754*DCF!F$28-DCF!F$5*MAX(BI754*DCF!F$28,0)-MAX(BI754-BH754,0)/Inputs!$B$17)*DCF!F$6</f>
        <v>3489.3137460747844</v>
      </c>
      <c r="CQ754" s="15">
        <f ca="1">(BJ754*DCF!G$28-DCF!G$5*MAX(BJ754*DCF!G$28,0)-MAX(BJ754-BI754,0)/Inputs!$B$17)*DCF!G$6</f>
        <v>3504.0748615892026</v>
      </c>
      <c r="CR754" s="15">
        <f ca="1">(BK754*DCF!H$28-DCF!H$5*MAX(BK754*DCF!H$28,0)-MAX(BK754-BJ754,0)/Inputs!$B$17)*DCF!H$6</f>
        <v>3868.57578115664</v>
      </c>
      <c r="CS754" s="15">
        <f ca="1">(BL754*DCF!I$28-DCF!I$5*MAX(BL754*DCF!I$28,0)-MAX(BL754-BK754,0)/Inputs!$B$17)*DCF!I$6</f>
        <v>4338.7716812262233</v>
      </c>
      <c r="CT754" s="15">
        <f ca="1">(BM754*DCF!J$28-DCF!J$5*MAX(BM754*DCF!J$28,0)-MAX(BM754-BL754,0)/Inputs!$B$17)*DCF!J$6</f>
        <v>4656.5014977412884</v>
      </c>
      <c r="CU754" s="15">
        <f ca="1">(BN754*DCF!K$28-DCF!K$5*MAX(BN754*DCF!K$28,0)-MAX(BN754-BM754,0)/Inputs!$B$17)*DCF!K$6</f>
        <v>5490.1520980475207</v>
      </c>
      <c r="CV754" s="15">
        <f ca="1">(BO754*DCF!L$28-DCF!L$5*MAX(BO754*DCF!L$28,0)-MAX(BO754-BN754,0)/Inputs!$B$17)*DCF!L$6</f>
        <v>6071.5260565976969</v>
      </c>
      <c r="CW754" s="15">
        <f ca="1">(BP754*DCF!M$28-DCF!M$5*MAX(BP754*DCF!M$28,0)-MAX(BP754-BO754,0)/Inputs!$B$17)*DCF!M$6</f>
        <v>7197.4222169856075</v>
      </c>
      <c r="CX754" s="15">
        <f ca="1">(BQ754*DCF!C$46-DCF!C$5*MAX(BQ754*DCF!C$46,0)-MAX(BQ754-Inputs!$B$20,0)/Inputs!$B$24)*DCF!C$6</f>
        <v>-1698.0867921536171</v>
      </c>
      <c r="CY754" s="15">
        <f ca="1">(BR754*DCF!D$46-DCF!D$5*MAX(BR754*DCF!D$46,0)-MAX(BR754-BQ754,0)/Inputs!$B$24)*DCF!D$6</f>
        <v>-663.44051597043779</v>
      </c>
      <c r="CZ754" s="15">
        <f ca="1">(BS754*DCF!E$46-DCF!E$5*MAX(BS754*DCF!E$46,0)-MAX(BS754-BR754,0)/Inputs!$B$24)*DCF!E$6</f>
        <v>-372.60896155739368</v>
      </c>
      <c r="DA754" s="15">
        <f ca="1">(BT754*DCF!F$46-DCF!F$5*MAX(BT754*DCF!F$46,0)-MAX(BT754-BS754,0)/Inputs!$B$24)*DCF!F$6</f>
        <v>-489.47398554940156</v>
      </c>
      <c r="DB754" s="15">
        <f ca="1">(BU754*DCF!G$46-DCF!G$5*MAX(BU754*DCF!G$46,0)-MAX(BU754-BT754,0)/Inputs!$B$24)*DCF!G$6</f>
        <v>-648.70942601184538</v>
      </c>
      <c r="DC754" s="15">
        <f ca="1">(BV754*DCF!H$46-DCF!H$5*MAX(BV754*DCF!H$46,0)-MAX(BV754-BU754,0)/Inputs!$B$24)*DCF!H$6</f>
        <v>-720.1711096209076</v>
      </c>
      <c r="DD754" s="15">
        <f ca="1">(BW754*DCF!I$46-DCF!I$5*MAX(BW754*DCF!I$46,0)-MAX(BW754-BV754,0)/Inputs!$B$24)*DCF!I$6</f>
        <v>-1285.2502825345348</v>
      </c>
      <c r="DE754" s="15">
        <f ca="1">(BX754*DCF!J$46-DCF!J$5*MAX(BX754*DCF!J$46,0)-MAX(BX754-BW754,0)/Inputs!$B$24)*DCF!J$6</f>
        <v>-344.45881961733869</v>
      </c>
      <c r="DF754" s="15">
        <f ca="1">(BY754*DCF!K$46-DCF!K$5*MAX(BY754*DCF!K$46,0)-MAX(BY754-BX754,0)/Inputs!$B$24)*DCF!K$6</f>
        <v>-974.31640235162774</v>
      </c>
      <c r="DG754" s="15">
        <f ca="1">(BZ754*DCF!L$46-DCF!L$5*MAX(BZ754*DCF!L$46,0)-MAX(BZ754-BY754,0)/Inputs!$B$24)*DCF!L$6</f>
        <v>-303.89093019046265</v>
      </c>
      <c r="DH754" s="15">
        <f ca="1">(CA754*DCF!M$46-DCF!M$5*MAX(CA754*DCF!M$46,0)-MAX(CA754-BZ754,0)/Inputs!$B$24)*DCF!M$6</f>
        <v>-561.85618904109617</v>
      </c>
      <c r="DI754" s="15">
        <f ca="1">SUM(CB754:CL754)+BE754*DCF!M$10*(1+Inputs!$B$30)*(1-Inputs!$B$33)*(1-Inputs!$B$30/Inputs!$B$31)/(Inputs!$B$29-Inputs!$B$30)*DCF!M$6</f>
        <v>153020.71161878516</v>
      </c>
      <c r="DJ754" s="15">
        <f ca="1">SUM(CM754:CW754)+BP754*DCF!M$28*(1+Inputs!$B$30)*(1-Inputs!$B$33)*(1-Inputs!$B$30/Inputs!$B$31)/(Inputs!$B$29-Inputs!$B$30)*DCF!M$6</f>
        <v>212757.08314802824</v>
      </c>
      <c r="DK754" s="15">
        <f ca="1">SUM(CX754:DH754)+CA754*DCF!M$46*(1+Inputs!$B$30)*(1-Inputs!$B$33)*(1-Inputs!$B$30/Inputs!$B$31)/(Inputs!$B$29-Inputs!$B$30)*DCF!M$6</f>
        <v>100735.08700541861</v>
      </c>
      <c r="DM754" s="15">
        <f ca="1">DI754+DJ754+DK754+Inputs!$B$34+Inputs!$B$36-Inputs!$B$35</f>
        <v>543363.88177223201</v>
      </c>
    </row>
    <row r="755" spans="1:117" x14ac:dyDescent="0.75">
      <c r="A755" s="11">
        <v>742</v>
      </c>
      <c r="C755" s="24">
        <f t="shared" ca="1" si="434"/>
        <v>1.175717016859513</v>
      </c>
      <c r="D755" s="24">
        <f t="shared" ca="1" si="434"/>
        <v>-0.5980911825837264</v>
      </c>
      <c r="E755" s="24">
        <f t="shared" ca="1" si="434"/>
        <v>-0.17045624014314709</v>
      </c>
      <c r="F755" s="24">
        <f t="shared" ca="1" si="434"/>
        <v>-1.9244714320734106</v>
      </c>
      <c r="G755" s="24">
        <f t="shared" ca="1" si="434"/>
        <v>0.56409070900295488</v>
      </c>
      <c r="H755" s="24">
        <f t="shared" ca="1" si="434"/>
        <v>-0.26445522367996227</v>
      </c>
      <c r="I755" s="24">
        <f t="shared" ca="1" si="434"/>
        <v>0.84568061436837594</v>
      </c>
      <c r="J755" s="24">
        <f t="shared" ca="1" si="434"/>
        <v>-1.6675743840627884</v>
      </c>
      <c r="K755" s="24">
        <f t="shared" ca="1" si="434"/>
        <v>1.280235636016426</v>
      </c>
      <c r="L755" s="24">
        <f t="shared" ca="1" si="434"/>
        <v>-0.48948077775006177</v>
      </c>
      <c r="M755" s="24">
        <f t="shared" ca="1" si="434"/>
        <v>-0.46780191872102528</v>
      </c>
      <c r="N755" s="24">
        <f ca="1">SQRT(Inputs!$B$38)*C755+SQRT(1-Inputs!$B$38)*_xlfn.NORM.S.INV(RAND())</f>
        <v>0.9717321165860352</v>
      </c>
      <c r="O755" s="24">
        <f ca="1">SQRT(Inputs!$B$38)*D755+SQRT(1-Inputs!$B$38)*_xlfn.NORM.S.INV(RAND())</f>
        <v>5.8169059334694739E-2</v>
      </c>
      <c r="P755" s="24">
        <f ca="1">SQRT(Inputs!$B$38)*E755+SQRT(1-Inputs!$B$38)*_xlfn.NORM.S.INV(RAND())</f>
        <v>0.58764859683421</v>
      </c>
      <c r="Q755" s="24">
        <f ca="1">SQRT(Inputs!$B$38)*F755+SQRT(1-Inputs!$B$38)*_xlfn.NORM.S.INV(RAND())</f>
        <v>-1.2116936937534581</v>
      </c>
      <c r="R755" s="24">
        <f ca="1">SQRT(Inputs!$B$38)*G755+SQRT(1-Inputs!$B$38)*_xlfn.NORM.S.INV(RAND())</f>
        <v>-1.0790315428489992</v>
      </c>
      <c r="S755" s="24">
        <f ca="1">SQRT(Inputs!$B$38)*H755+SQRT(1-Inputs!$B$38)*_xlfn.NORM.S.INV(RAND())</f>
        <v>-0.67522060038854959</v>
      </c>
      <c r="T755" s="24">
        <f ca="1">SQRT(Inputs!$B$38)*I755+SQRT(1-Inputs!$B$38)*_xlfn.NORM.S.INV(RAND())</f>
        <v>0.23334004272096084</v>
      </c>
      <c r="U755" s="24">
        <f ca="1">SQRT(Inputs!$B$38)*J755+SQRT(1-Inputs!$B$38)*_xlfn.NORM.S.INV(RAND())</f>
        <v>-0.53810557033686601</v>
      </c>
      <c r="V755" s="24">
        <f ca="1">SQRT(Inputs!$B$38)*K755+SQRT(1-Inputs!$B$38)*_xlfn.NORM.S.INV(RAND())</f>
        <v>1.8247848588330342</v>
      </c>
      <c r="W755" s="24">
        <f ca="1">SQRT(Inputs!$B$38)*L755+SQRT(1-Inputs!$B$38)*_xlfn.NORM.S.INV(RAND())</f>
        <v>0.81124474390011359</v>
      </c>
      <c r="X755" s="24">
        <f ca="1">SQRT(Inputs!$B$38)*M755+SQRT(1-Inputs!$B$38)*_xlfn.NORM.S.INV(RAND())</f>
        <v>-1.9308124139387681</v>
      </c>
      <c r="Y755" s="24">
        <f ca="1">SQRT(Inputs!$B$38)*C755+SQRT(1-Inputs!$B$38)*_xlfn.NORM.S.INV(RAND())</f>
        <v>-0.5625957638558049</v>
      </c>
      <c r="Z755" s="24">
        <f ca="1">SQRT(Inputs!$B$38)*D755+SQRT(1-Inputs!$B$38)*_xlfn.NORM.S.INV(RAND())</f>
        <v>-1.1202625678735745</v>
      </c>
      <c r="AA755" s="24">
        <f ca="1">SQRT(Inputs!$B$38)*E755+SQRT(1-Inputs!$B$38)*_xlfn.NORM.S.INV(RAND())</f>
        <v>-1.7789253815878618</v>
      </c>
      <c r="AB755" s="24">
        <f ca="1">SQRT(Inputs!$B$38)*F755+SQRT(1-Inputs!$B$38)*_xlfn.NORM.S.INV(RAND())</f>
        <v>-1.0153809026806484</v>
      </c>
      <c r="AC755" s="24">
        <f ca="1">SQRT(Inputs!$B$38)*G755+SQRT(1-Inputs!$B$38)*_xlfn.NORM.S.INV(RAND())</f>
        <v>-0.94815515492489932</v>
      </c>
      <c r="AD755" s="24">
        <f ca="1">SQRT(Inputs!$B$38)*H755+SQRT(1-Inputs!$B$38)*_xlfn.NORM.S.INV(RAND())</f>
        <v>-0.91528751762869553</v>
      </c>
      <c r="AE755" s="24">
        <f ca="1">SQRT(Inputs!$B$38)*I755+SQRT(1-Inputs!$B$38)*_xlfn.NORM.S.INV(RAND())</f>
        <v>0.30673269709044892</v>
      </c>
      <c r="AF755" s="24">
        <f ca="1">SQRT(Inputs!$B$38)*J755+SQRT(1-Inputs!$B$38)*_xlfn.NORM.S.INV(RAND())</f>
        <v>-1.694599776850906</v>
      </c>
      <c r="AG755" s="24">
        <f ca="1">SQRT(Inputs!$B$38)*K755+SQRT(1-Inputs!$B$38)*_xlfn.NORM.S.INV(RAND())</f>
        <v>-1.0036647501633333</v>
      </c>
      <c r="AH755" s="24">
        <f ca="1">SQRT(Inputs!$B$38)*L755+SQRT(1-Inputs!$B$38)*_xlfn.NORM.S.INV(RAND())</f>
        <v>-0.30997017032732982</v>
      </c>
      <c r="AI755" s="24">
        <f ca="1">SQRT(Inputs!$B$38)*M755+SQRT(1-Inputs!$B$38)*_xlfn.NORM.S.INV(RAND())</f>
        <v>-0.76267125684655768</v>
      </c>
      <c r="AJ755" s="24">
        <f ca="1">SQRT(Inputs!$B$38)*C755+SQRT(1-Inputs!$B$38)*_xlfn.NORM.S.INV(RAND())</f>
        <v>0.77805526045644369</v>
      </c>
      <c r="AK755" s="24">
        <f ca="1">SQRT(Inputs!$B$38)*D755+SQRT(1-Inputs!$B$38)*_xlfn.NORM.S.INV(RAND())</f>
        <v>-1.5857294476411168</v>
      </c>
      <c r="AL755" s="24">
        <f ca="1">SQRT(Inputs!$B$38)*E755+SQRT(1-Inputs!$B$38)*_xlfn.NORM.S.INV(RAND())</f>
        <v>0.71195580874812492</v>
      </c>
      <c r="AM755" s="24">
        <f ca="1">SQRT(Inputs!$B$38)*F755+SQRT(1-Inputs!$B$38)*_xlfn.NORM.S.INV(RAND())</f>
        <v>-1.8052869587909157</v>
      </c>
      <c r="AN755" s="24">
        <f ca="1">SQRT(Inputs!$B$38)*G755+SQRT(1-Inputs!$B$38)*_xlfn.NORM.S.INV(RAND())</f>
        <v>1.1715139598648663</v>
      </c>
      <c r="AO755" s="24">
        <f ca="1">SQRT(Inputs!$B$38)*H755+SQRT(1-Inputs!$B$38)*_xlfn.NORM.S.INV(RAND())</f>
        <v>-1.5598799333481861</v>
      </c>
      <c r="AP755" s="24">
        <f ca="1">SQRT(Inputs!$B$38)*I755+SQRT(1-Inputs!$B$38)*_xlfn.NORM.S.INV(RAND())</f>
        <v>1.4684306035282886</v>
      </c>
      <c r="AQ755" s="24">
        <f ca="1">SQRT(Inputs!$B$38)*J755+SQRT(1-Inputs!$B$38)*_xlfn.NORM.S.INV(RAND())</f>
        <v>-0.4825968039304212</v>
      </c>
      <c r="AR755" s="24">
        <f ca="1">SQRT(Inputs!$B$38)*K755+SQRT(1-Inputs!$B$38)*_xlfn.NORM.S.INV(RAND())</f>
        <v>1.4169536900340767</v>
      </c>
      <c r="AS755" s="24">
        <f ca="1">SQRT(Inputs!$B$38)*L755+SQRT(1-Inputs!$B$38)*_xlfn.NORM.S.INV(RAND())</f>
        <v>-0.30425152063392774</v>
      </c>
      <c r="AT755" s="24">
        <f ca="1">SQRT(Inputs!$B$38)*M755+SQRT(1-Inputs!$B$38)*_xlfn.NORM.S.INV(RAND())</f>
        <v>-0.49506162922592134</v>
      </c>
      <c r="AU755" s="15">
        <f ca="1">Inputs!$B$6*EXP($B$8-0.5*C$5^2+C$5*N755)</f>
        <v>5807.5244939416943</v>
      </c>
      <c r="AV755" s="15">
        <f t="shared" ca="1" si="401"/>
        <v>7129.8485899487605</v>
      </c>
      <c r="AW755" s="15">
        <f t="shared" ca="1" si="402"/>
        <v>9410.7094882711262</v>
      </c>
      <c r="AX755" s="15">
        <f t="shared" ca="1" si="403"/>
        <v>9875.4898839582074</v>
      </c>
      <c r="AY755" s="15">
        <f t="shared" ca="1" si="404"/>
        <v>10639.892895513545</v>
      </c>
      <c r="AZ755" s="15">
        <f t="shared" ca="1" si="405"/>
        <v>12080.401872738286</v>
      </c>
      <c r="BA755" s="15">
        <f t="shared" ca="1" si="406"/>
        <v>15148.795421049606</v>
      </c>
      <c r="BB755" s="15">
        <f t="shared" ca="1" si="407"/>
        <v>17573.314200982652</v>
      </c>
      <c r="BC755" s="15">
        <f t="shared" ca="1" si="408"/>
        <v>25668.405296226469</v>
      </c>
      <c r="BD755" s="15">
        <f t="shared" ca="1" si="409"/>
        <v>33925.172129796272</v>
      </c>
      <c r="BE755" s="15">
        <f t="shared" ca="1" si="410"/>
        <v>34867.060215772042</v>
      </c>
      <c r="BF755" s="15">
        <f ca="1">Inputs!$B$13*EXP($B$9-0.5*C$6^2+C$6*Y755)</f>
        <v>12371.316918231425</v>
      </c>
      <c r="BG755" s="15">
        <f t="shared" ca="1" si="411"/>
        <v>12317.929852092104</v>
      </c>
      <c r="BH755" s="15">
        <f t="shared" ca="1" si="412"/>
        <v>11204.845449984763</v>
      </c>
      <c r="BI755" s="15">
        <f t="shared" ca="1" si="413"/>
        <v>11731.839696752277</v>
      </c>
      <c r="BJ755" s="15">
        <f t="shared" ca="1" si="414"/>
        <v>12545.196728655266</v>
      </c>
      <c r="BK755" s="15">
        <f t="shared" ca="1" si="415"/>
        <v>13592.970245339488</v>
      </c>
      <c r="BL755" s="15">
        <f t="shared" ca="1" si="416"/>
        <v>17374.409982221976</v>
      </c>
      <c r="BM755" s="15">
        <f t="shared" ca="1" si="417"/>
        <v>17302.635408426922</v>
      </c>
      <c r="BN755" s="15">
        <f t="shared" ca="1" si="418"/>
        <v>18868.543017373839</v>
      </c>
      <c r="BO755" s="15">
        <f t="shared" ca="1" si="419"/>
        <v>22394.198178181443</v>
      </c>
      <c r="BP755" s="15">
        <f t="shared" ca="1" si="420"/>
        <v>25281.392747325746</v>
      </c>
      <c r="BQ755" s="15">
        <f ca="1">Inputs!$B$20*EXP($B$10-0.5*C$7^2+C$7*AJ755)</f>
        <v>5652.7160026891061</v>
      </c>
      <c r="BR755" s="15">
        <f t="shared" ca="1" si="421"/>
        <v>4635.396223116627</v>
      </c>
      <c r="BS755" s="15">
        <f t="shared" ca="1" si="422"/>
        <v>7787.8494373259582</v>
      </c>
      <c r="BT755" s="15">
        <f t="shared" ca="1" si="423"/>
        <v>6687.1028872774214</v>
      </c>
      <c r="BU755" s="15">
        <f t="shared" ca="1" si="424"/>
        <v>12304.771845448853</v>
      </c>
      <c r="BV755" s="15">
        <f t="shared" ca="1" si="425"/>
        <v>12046.555659048809</v>
      </c>
      <c r="BW755" s="15">
        <f t="shared" ca="1" si="426"/>
        <v>22937.734612759883</v>
      </c>
      <c r="BX755" s="15">
        <f t="shared" ca="1" si="427"/>
        <v>29123.642228399636</v>
      </c>
      <c r="BY755" s="15">
        <f t="shared" ca="1" si="428"/>
        <v>53514.681600493517</v>
      </c>
      <c r="BZ755" s="15">
        <f t="shared" ca="1" si="429"/>
        <v>71004.051068638379</v>
      </c>
      <c r="CA755" s="15">
        <f t="shared" ca="1" si="430"/>
        <v>91339.684660842584</v>
      </c>
      <c r="CB755" s="15">
        <f ca="1">(AU755*DCF!C$10-DCF!C$5*MAX(AU755*DCF!C$10,0)-MAX(AU755-Inputs!$B$6,0)/Inputs!$B$10)*DCF!C$6</f>
        <v>1037.0472703505714</v>
      </c>
      <c r="CC755" s="15">
        <f ca="1">(AV755*DCF!D$10-DCF!D$5*MAX(AV755*DCF!D$10,0)-MAX(AV755-AU755,0)/Inputs!$B$10)*DCF!D$6</f>
        <v>1415.4381675301249</v>
      </c>
      <c r="CD755" s="15">
        <f ca="1">(AW755*DCF!E$10-DCF!E$5*MAX(AW755*DCF!E$10,0)-MAX(AW755-AV755,0)/Inputs!$B$10)*DCF!E$6</f>
        <v>1659.038686376977</v>
      </c>
      <c r="CE755" s="15">
        <f ca="1">(AX755*DCF!F$10-DCF!F$5*MAX(AX755*DCF!F$10,0)-MAX(AX755-AW755,0)/Inputs!$B$10)*DCF!F$6</f>
        <v>2059.094426180437</v>
      </c>
      <c r="CF755" s="15">
        <f ca="1">(AY755*DCF!G$10-DCF!G$5*MAX(AY755*DCF!G$10,0)-MAX(AY755-AX755,0)/Inputs!$B$10)*DCF!G$6</f>
        <v>2045.3104513043736</v>
      </c>
      <c r="CG755" s="15">
        <f ca="1">(AZ755*DCF!H$10-DCF!H$5*MAX(AZ755*DCF!H$10,0)-MAX(AZ755-AY755,0)/Inputs!$B$10)*DCF!H$6</f>
        <v>2089.6304952018663</v>
      </c>
      <c r="CH755" s="15">
        <f ca="1">(BA755*DCF!I$10-DCF!I$5*MAX(BA755*DCF!I$10,0)-MAX(BA755-AZ755,0)/Inputs!$B$10)*DCF!I$6</f>
        <v>2263.808244969292</v>
      </c>
      <c r="CI755" s="15">
        <f ca="1">(BB755*DCF!J$10-DCF!J$5*MAX(BB755*DCF!J$10,0)-MAX(BB755-BA755,0)/Inputs!$B$10)*DCF!J$6</f>
        <v>2648.2256244412224</v>
      </c>
      <c r="CJ755" s="15">
        <f ca="1">(BC755*DCF!K$10-DCF!K$5*MAX(BC755*DCF!K$10,0)-MAX(BC755-BB755,0)/Inputs!$B$10)*DCF!K$6</f>
        <v>2999.0114923247379</v>
      </c>
      <c r="CK755" s="15">
        <f ca="1">(BD755*DCF!L$10-DCF!L$5*MAX(BD755*DCF!L$10,0)-MAX(BD755-BC755,0)/Inputs!$B$10)*DCF!L$6</f>
        <v>4048.8274368467628</v>
      </c>
      <c r="CL755" s="15">
        <f ca="1">(BE755*DCF!M$10-DCF!M$5*MAX(BE755*DCF!M$10,0)-MAX(BE755-BD755,0)/Inputs!$B$10)*DCF!M$6</f>
        <v>4807.6745727683374</v>
      </c>
      <c r="CM755" s="15">
        <f ca="1">(BF755*DCF!C$28-DCF!C$5*MAX(BF755*DCF!C$28,0)-MAX(BF755-Inputs!$B$13,0)/Inputs!$B$17)*DCF!C$6</f>
        <v>3548.3198673853412</v>
      </c>
      <c r="CN755" s="15">
        <f ca="1">(BG755*DCF!D$28-DCF!D$5*MAX(BG755*DCF!D$28,0)-MAX(BG755-BF755,0)/Inputs!$B$17)*DCF!D$6</f>
        <v>3627.9144398394724</v>
      </c>
      <c r="CO755" s="15">
        <f ca="1">(BH755*DCF!E$28-DCF!E$5*MAX(BH755*DCF!E$28,0)-MAX(BH755-BG755,0)/Inputs!$B$17)*DCF!E$6</f>
        <v>3173.4117498824685</v>
      </c>
      <c r="CP755" s="15">
        <f ca="1">(BI755*DCF!F$28-DCF!F$5*MAX(BI755*DCF!F$28,0)-MAX(BI755-BH755,0)/Inputs!$B$17)*DCF!F$6</f>
        <v>3088.9378184886527</v>
      </c>
      <c r="CQ755" s="15">
        <f ca="1">(BJ755*DCF!G$28-DCF!G$5*MAX(BJ755*DCF!G$28,0)-MAX(BJ755-BI755,0)/Inputs!$B$17)*DCF!G$6</f>
        <v>3118.1478536032187</v>
      </c>
      <c r="CR755" s="15">
        <f ca="1">(BK755*DCF!H$28-DCF!H$5*MAX(BK755*DCF!H$28,0)-MAX(BK755-BJ755,0)/Inputs!$B$17)*DCF!H$6</f>
        <v>3198.8969089710286</v>
      </c>
      <c r="CS755" s="15">
        <f ca="1">(BL755*DCF!I$28-DCF!I$5*MAX(BL755*DCF!I$28,0)-MAX(BL755-BK755,0)/Inputs!$B$17)*DCF!I$6</f>
        <v>3542.8927444023157</v>
      </c>
      <c r="CT755" s="15">
        <f ca="1">(BM755*DCF!J$28-DCF!J$5*MAX(BM755*DCF!J$28,0)-MAX(BM755-BL755,0)/Inputs!$B$17)*DCF!J$6</f>
        <v>3859.9240989561263</v>
      </c>
      <c r="CU755" s="15">
        <f ca="1">(BN755*DCF!K$28-DCF!K$5*MAX(BN755*DCF!K$28,0)-MAX(BN755-BM755,0)/Inputs!$B$17)*DCF!K$6</f>
        <v>3792.9170920658789</v>
      </c>
      <c r="CV755" s="15">
        <f ca="1">(BO755*DCF!L$28-DCF!L$5*MAX(BO755*DCF!L$28,0)-MAX(BO755-BN755,0)/Inputs!$B$17)*DCF!L$6</f>
        <v>4069.1788275109088</v>
      </c>
      <c r="CW755" s="15">
        <f ca="1">(BP755*DCF!M$28-DCF!M$5*MAX(BP755*DCF!M$28,0)-MAX(BP755-BO755,0)/Inputs!$B$17)*DCF!M$6</f>
        <v>4454.9157158734524</v>
      </c>
      <c r="CX755" s="15">
        <f ca="1">(BQ755*DCF!C$46-DCF!C$5*MAX(BQ755*DCF!C$46,0)-MAX(BQ755-Inputs!$B$20,0)/Inputs!$B$24)*DCF!C$6</f>
        <v>-2437.9094706852925</v>
      </c>
      <c r="CY755" s="15">
        <f ca="1">(BR755*DCF!D$46-DCF!D$5*MAX(BR755*DCF!D$46,0)-MAX(BR755-BQ755,0)/Inputs!$B$24)*DCF!D$6</f>
        <v>-791.15403644870923</v>
      </c>
      <c r="CZ755" s="15">
        <f ca="1">(BS755*DCF!E$46-DCF!E$5*MAX(BS755*DCF!E$46,0)-MAX(BS755-BR755,0)/Inputs!$B$24)*DCF!E$6</f>
        <v>-2163.5370270040021</v>
      </c>
      <c r="DA755" s="15">
        <f ca="1">(BT755*DCF!F$46-DCF!F$5*MAX(BT755*DCF!F$46,0)-MAX(BT755-BS755,0)/Inputs!$B$24)*DCF!F$6</f>
        <v>-486.9971113411649</v>
      </c>
      <c r="DB755" s="15">
        <f ca="1">(BU755*DCF!G$46-DCF!G$5*MAX(BU755*DCF!G$46,0)-MAX(BU755-BT755,0)/Inputs!$B$24)*DCF!G$6</f>
        <v>-2303.5810595628495</v>
      </c>
      <c r="DC755" s="15">
        <f ca="1">(BV755*DCF!H$46-DCF!H$5*MAX(BV755*DCF!H$46,0)-MAX(BV755-BU755,0)/Inputs!$B$24)*DCF!H$6</f>
        <v>0</v>
      </c>
      <c r="DD755" s="15">
        <f ca="1">(BW755*DCF!I$46-DCF!I$5*MAX(BW755*DCF!I$46,0)-MAX(BW755-BV755,0)/Inputs!$B$24)*DCF!I$6</f>
        <v>-2596.6802755168956</v>
      </c>
      <c r="DE755" s="15">
        <f ca="1">(BX755*DCF!J$46-DCF!J$5*MAX(BX755*DCF!J$46,0)-MAX(BX755-BW755,0)/Inputs!$B$24)*DCF!J$6</f>
        <v>-418.74540493205262</v>
      </c>
      <c r="DF755" s="15">
        <f ca="1">(BY755*DCF!K$46-DCF!K$5*MAX(BY755*DCF!K$46,0)-MAX(BY755-BX755,0)/Inputs!$B$24)*DCF!K$6</f>
        <v>-2918.2178664123744</v>
      </c>
      <c r="DG755" s="15">
        <f ca="1">(BZ755*DCF!L$46-DCF!L$5*MAX(BZ755*DCF!L$46,0)-MAX(BZ755-BY755,0)/Inputs!$B$24)*DCF!L$6</f>
        <v>950.27953909438691</v>
      </c>
      <c r="DH755" s="15">
        <f ca="1">(CA755*DCF!M$46-DCF!M$5*MAX(CA755*DCF!M$46,0)-MAX(CA755-BZ755,0)/Inputs!$B$24)*DCF!M$6</f>
        <v>2909.3824661112649</v>
      </c>
      <c r="DI755" s="15">
        <f ca="1">SUM(CB755:CL755)+BE755*DCF!M$10*(1+Inputs!$B$30)*(1-Inputs!$B$33)*(1-Inputs!$B$30/Inputs!$B$31)/(Inputs!$B$29-Inputs!$B$30)*DCF!M$6</f>
        <v>124108.59651792754</v>
      </c>
      <c r="DJ755" s="15">
        <f ca="1">SUM(CM755:CW755)+BP755*DCF!M$28*(1+Inputs!$B$30)*(1-Inputs!$B$33)*(1-Inputs!$B$30/Inputs!$B$31)/(Inputs!$B$29-Inputs!$B$30)*DCF!M$6</f>
        <v>133286.72422046826</v>
      </c>
      <c r="DK755" s="15">
        <f ca="1">SUM(CX755:DH755)+CA755*DCF!M$46*(1+Inputs!$B$30)*(1-Inputs!$B$33)*(1-Inputs!$B$30/Inputs!$B$31)/(Inputs!$B$29-Inputs!$B$30)*DCF!M$6</f>
        <v>130964.81211630945</v>
      </c>
      <c r="DM755" s="15">
        <f ca="1">DI755+DJ755+DK755+Inputs!$B$34+Inputs!$B$36-Inputs!$B$35</f>
        <v>465211.13285470521</v>
      </c>
    </row>
    <row r="756" spans="1:117" x14ac:dyDescent="0.75">
      <c r="A756" s="11">
        <v>743</v>
      </c>
      <c r="C756" s="24">
        <f t="shared" ca="1" si="434"/>
        <v>-0.19459417676650026</v>
      </c>
      <c r="D756" s="24">
        <f t="shared" ca="1" si="434"/>
        <v>0.96623793545495162</v>
      </c>
      <c r="E756" s="24">
        <f t="shared" ca="1" si="434"/>
        <v>-0.16528045006437683</v>
      </c>
      <c r="F756" s="24">
        <f t="shared" ca="1" si="434"/>
        <v>-0.55087713650988757</v>
      </c>
      <c r="G756" s="24">
        <f t="shared" ca="1" si="434"/>
        <v>0.6105711521610645</v>
      </c>
      <c r="H756" s="24">
        <f t="shared" ca="1" si="434"/>
        <v>0.54711799042145437</v>
      </c>
      <c r="I756" s="24">
        <f t="shared" ca="1" si="434"/>
        <v>0.32857417122063465</v>
      </c>
      <c r="J756" s="24">
        <f t="shared" ca="1" si="434"/>
        <v>0.15002788995205291</v>
      </c>
      <c r="K756" s="24">
        <f t="shared" ca="1" si="434"/>
        <v>1.3495399494346516</v>
      </c>
      <c r="L756" s="24">
        <f t="shared" ca="1" si="434"/>
        <v>0.87639284602484524</v>
      </c>
      <c r="M756" s="24">
        <f t="shared" ca="1" si="434"/>
        <v>-0.96584034604099178</v>
      </c>
      <c r="N756" s="24">
        <f ca="1">SQRT(Inputs!$B$38)*C756+SQRT(1-Inputs!$B$38)*_xlfn.NORM.S.INV(RAND())</f>
        <v>-0.77516123555075467</v>
      </c>
      <c r="O756" s="24">
        <f ca="1">SQRT(Inputs!$B$38)*D756+SQRT(1-Inputs!$B$38)*_xlfn.NORM.S.INV(RAND())</f>
        <v>2.4128944738091911</v>
      </c>
      <c r="P756" s="24">
        <f ca="1">SQRT(Inputs!$B$38)*E756+SQRT(1-Inputs!$B$38)*_xlfn.NORM.S.INV(RAND())</f>
        <v>-2.0866115355665453</v>
      </c>
      <c r="Q756" s="24">
        <f ca="1">SQRT(Inputs!$B$38)*F756+SQRT(1-Inputs!$B$38)*_xlfn.NORM.S.INV(RAND())</f>
        <v>0.54921180350834486</v>
      </c>
      <c r="R756" s="24">
        <f ca="1">SQRT(Inputs!$B$38)*G756+SQRT(1-Inputs!$B$38)*_xlfn.NORM.S.INV(RAND())</f>
        <v>-0.42262739438519348</v>
      </c>
      <c r="S756" s="24">
        <f ca="1">SQRT(Inputs!$B$38)*H756+SQRT(1-Inputs!$B$38)*_xlfn.NORM.S.INV(RAND())</f>
        <v>-0.68605287494125244</v>
      </c>
      <c r="T756" s="24">
        <f ca="1">SQRT(Inputs!$B$38)*I756+SQRT(1-Inputs!$B$38)*_xlfn.NORM.S.INV(RAND())</f>
        <v>-0.21737400475444363</v>
      </c>
      <c r="U756" s="24">
        <f ca="1">SQRT(Inputs!$B$38)*J756+SQRT(1-Inputs!$B$38)*_xlfn.NORM.S.INV(RAND())</f>
        <v>0.59107611054323128</v>
      </c>
      <c r="V756" s="24">
        <f ca="1">SQRT(Inputs!$B$38)*K756+SQRT(1-Inputs!$B$38)*_xlfn.NORM.S.INV(RAND())</f>
        <v>2.0485181289699899</v>
      </c>
      <c r="W756" s="24">
        <f ca="1">SQRT(Inputs!$B$38)*L756+SQRT(1-Inputs!$B$38)*_xlfn.NORM.S.INV(RAND())</f>
        <v>0.11233513173643433</v>
      </c>
      <c r="X756" s="24">
        <f ca="1">SQRT(Inputs!$B$38)*M756+SQRT(1-Inputs!$B$38)*_xlfn.NORM.S.INV(RAND())</f>
        <v>0.25953407460352496</v>
      </c>
      <c r="Y756" s="24">
        <f ca="1">SQRT(Inputs!$B$38)*C756+SQRT(1-Inputs!$B$38)*_xlfn.NORM.S.INV(RAND())</f>
        <v>0.45977484561260962</v>
      </c>
      <c r="Z756" s="24">
        <f ca="1">SQRT(Inputs!$B$38)*D756+SQRT(1-Inputs!$B$38)*_xlfn.NORM.S.INV(RAND())</f>
        <v>0.72709309276801781</v>
      </c>
      <c r="AA756" s="24">
        <f ca="1">SQRT(Inputs!$B$38)*E756+SQRT(1-Inputs!$B$38)*_xlfn.NORM.S.INV(RAND())</f>
        <v>-0.30542762573476689</v>
      </c>
      <c r="AB756" s="24">
        <f ca="1">SQRT(Inputs!$B$38)*F756+SQRT(1-Inputs!$B$38)*_xlfn.NORM.S.INV(RAND())</f>
        <v>-0.56338227189425094</v>
      </c>
      <c r="AC756" s="24">
        <f ca="1">SQRT(Inputs!$B$38)*G756+SQRT(1-Inputs!$B$38)*_xlfn.NORM.S.INV(RAND())</f>
        <v>-0.24000288593379393</v>
      </c>
      <c r="AD756" s="24">
        <f ca="1">SQRT(Inputs!$B$38)*H756+SQRT(1-Inputs!$B$38)*_xlfn.NORM.S.INV(RAND())</f>
        <v>1.4085673562505847</v>
      </c>
      <c r="AE756" s="24">
        <f ca="1">SQRT(Inputs!$B$38)*I756+SQRT(1-Inputs!$B$38)*_xlfn.NORM.S.INV(RAND())</f>
        <v>-0.97248340860685945</v>
      </c>
      <c r="AF756" s="24">
        <f ca="1">SQRT(Inputs!$B$38)*J756+SQRT(1-Inputs!$B$38)*_xlfn.NORM.S.INV(RAND())</f>
        <v>0.38851171359284464</v>
      </c>
      <c r="AG756" s="24">
        <f ca="1">SQRT(Inputs!$B$38)*K756+SQRT(1-Inputs!$B$38)*_xlfn.NORM.S.INV(RAND())</f>
        <v>1.8890719856248144</v>
      </c>
      <c r="AH756" s="24">
        <f ca="1">SQRT(Inputs!$B$38)*L756+SQRT(1-Inputs!$B$38)*_xlfn.NORM.S.INV(RAND())</f>
        <v>1.3681321133611528</v>
      </c>
      <c r="AI756" s="24">
        <f ca="1">SQRT(Inputs!$B$38)*M756+SQRT(1-Inputs!$B$38)*_xlfn.NORM.S.INV(RAND())</f>
        <v>-2.1394433727884468</v>
      </c>
      <c r="AJ756" s="24">
        <f ca="1">SQRT(Inputs!$B$38)*C756+SQRT(1-Inputs!$B$38)*_xlfn.NORM.S.INV(RAND())</f>
        <v>0.57407335258669157</v>
      </c>
      <c r="AK756" s="24">
        <f ca="1">SQRT(Inputs!$B$38)*D756+SQRT(1-Inputs!$B$38)*_xlfn.NORM.S.INV(RAND())</f>
        <v>2.6228838288946079</v>
      </c>
      <c r="AL756" s="24">
        <f ca="1">SQRT(Inputs!$B$38)*E756+SQRT(1-Inputs!$B$38)*_xlfn.NORM.S.INV(RAND())</f>
        <v>0.17263191000649242</v>
      </c>
      <c r="AM756" s="24">
        <f ca="1">SQRT(Inputs!$B$38)*F756+SQRT(1-Inputs!$B$38)*_xlfn.NORM.S.INV(RAND())</f>
        <v>0.43609305453659564</v>
      </c>
      <c r="AN756" s="24">
        <f ca="1">SQRT(Inputs!$B$38)*G756+SQRT(1-Inputs!$B$38)*_xlfn.NORM.S.INV(RAND())</f>
        <v>-0.50278352490518419</v>
      </c>
      <c r="AO756" s="24">
        <f ca="1">SQRT(Inputs!$B$38)*H756+SQRT(1-Inputs!$B$38)*_xlfn.NORM.S.INV(RAND())</f>
        <v>0.97911951343355708</v>
      </c>
      <c r="AP756" s="24">
        <f ca="1">SQRT(Inputs!$B$38)*I756+SQRT(1-Inputs!$B$38)*_xlfn.NORM.S.INV(RAND())</f>
        <v>2.0375333331392032</v>
      </c>
      <c r="AQ756" s="24">
        <f ca="1">SQRT(Inputs!$B$38)*J756+SQRT(1-Inputs!$B$38)*_xlfn.NORM.S.INV(RAND())</f>
        <v>-0.6758800930783212</v>
      </c>
      <c r="AR756" s="24">
        <f ca="1">SQRT(Inputs!$B$38)*K756+SQRT(1-Inputs!$B$38)*_xlfn.NORM.S.INV(RAND())</f>
        <v>2.1173901220255198</v>
      </c>
      <c r="AS756" s="24">
        <f ca="1">SQRT(Inputs!$B$38)*L756+SQRT(1-Inputs!$B$38)*_xlfn.NORM.S.INV(RAND())</f>
        <v>0.84654159563333231</v>
      </c>
      <c r="AT756" s="24">
        <f ca="1">SQRT(Inputs!$B$38)*M756+SQRT(1-Inputs!$B$38)*_xlfn.NORM.S.INV(RAND())</f>
        <v>0.70780171005772774</v>
      </c>
      <c r="AU756" s="15">
        <f ca="1">Inputs!$B$6*EXP($B$8-0.5*C$5^2+C$5*N756)</f>
        <v>4377.0693582253798</v>
      </c>
      <c r="AV756" s="15">
        <f t="shared" ca="1" si="401"/>
        <v>7596.8599497172827</v>
      </c>
      <c r="AW756" s="15">
        <f t="shared" ca="1" si="402"/>
        <v>6990.7372892703506</v>
      </c>
      <c r="AX756" s="15">
        <f t="shared" ca="1" si="403"/>
        <v>9141.1721618527135</v>
      </c>
      <c r="AY756" s="15">
        <f t="shared" ca="1" si="404"/>
        <v>10633.434265432228</v>
      </c>
      <c r="AZ756" s="15">
        <f t="shared" ca="1" si="405"/>
        <v>12058.67612507278</v>
      </c>
      <c r="BA756" s="15">
        <f t="shared" ca="1" si="406"/>
        <v>14424.806165912139</v>
      </c>
      <c r="BB756" s="15">
        <f t="shared" ca="1" si="407"/>
        <v>18737.787156395898</v>
      </c>
      <c r="BC756" s="15">
        <f t="shared" ca="1" si="408"/>
        <v>27966.8112076611</v>
      </c>
      <c r="BD756" s="15">
        <f t="shared" ca="1" si="409"/>
        <v>34623.8731977895</v>
      </c>
      <c r="BE756" s="15">
        <f t="shared" ca="1" si="410"/>
        <v>43441.975084125792</v>
      </c>
      <c r="BF756" s="15">
        <f ca="1">Inputs!$B$13*EXP($B$9-0.5*C$6^2+C$6*Y756)</f>
        <v>15150.950259925259</v>
      </c>
      <c r="BG756" s="15">
        <f t="shared" ca="1" si="411"/>
        <v>21053.618263752</v>
      </c>
      <c r="BH756" s="15">
        <f t="shared" ca="1" si="412"/>
        <v>24453.010504600868</v>
      </c>
      <c r="BI756" s="15">
        <f t="shared" ca="1" si="413"/>
        <v>27447.769358891604</v>
      </c>
      <c r="BJ756" s="15">
        <f t="shared" ca="1" si="414"/>
        <v>32504.978530958488</v>
      </c>
      <c r="BK756" s="15">
        <f t="shared" ca="1" si="415"/>
        <v>48326.760308553159</v>
      </c>
      <c r="BL756" s="15">
        <f t="shared" ca="1" si="416"/>
        <v>52334.479148979044</v>
      </c>
      <c r="BM756" s="15">
        <f t="shared" ca="1" si="417"/>
        <v>67511.348350993328</v>
      </c>
      <c r="BN756" s="15">
        <f t="shared" ca="1" si="418"/>
        <v>104124.43144607193</v>
      </c>
      <c r="BO756" s="15">
        <f t="shared" ca="1" si="419"/>
        <v>150198.1485784082</v>
      </c>
      <c r="BP756" s="15">
        <f t="shared" ca="1" si="420"/>
        <v>145073.26093219212</v>
      </c>
      <c r="BQ756" s="15">
        <f ca="1">Inputs!$B$20*EXP($B$10-0.5*C$7^2+C$7*AJ756)</f>
        <v>5258.1922378151612</v>
      </c>
      <c r="BR756" s="15">
        <f t="shared" ca="1" si="421"/>
        <v>16410.875934202195</v>
      </c>
      <c r="BS756" s="15">
        <f t="shared" ca="1" si="422"/>
        <v>23615.232846422678</v>
      </c>
      <c r="BT756" s="15">
        <f t="shared" ca="1" si="423"/>
        <v>36506.640653207789</v>
      </c>
      <c r="BU756" s="15">
        <f t="shared" ca="1" si="424"/>
        <v>44798.33906118547</v>
      </c>
      <c r="BV756" s="15">
        <f t="shared" ca="1" si="425"/>
        <v>77710.905789430224</v>
      </c>
      <c r="BW756" s="15">
        <f t="shared" ca="1" si="426"/>
        <v>166909.2644971688</v>
      </c>
      <c r="BX756" s="15">
        <f t="shared" ca="1" si="427"/>
        <v>203867.2358207856</v>
      </c>
      <c r="BY756" s="15">
        <f t="shared" ca="1" si="428"/>
        <v>428326.40331935673</v>
      </c>
      <c r="BZ756" s="15">
        <f t="shared" ca="1" si="429"/>
        <v>702202.0050110633</v>
      </c>
      <c r="CA756" s="15">
        <f t="shared" ca="1" si="430"/>
        <v>1118584.4789696611</v>
      </c>
      <c r="CB756" s="15">
        <f ca="1">(AU756*DCF!C$10-DCF!C$5*MAX(AU756*DCF!C$10,0)-MAX(AU756-Inputs!$B$6,0)/Inputs!$B$10)*DCF!C$6</f>
        <v>1047.2466704337292</v>
      </c>
      <c r="CC756" s="15">
        <f ca="1">(AV756*DCF!D$10-DCF!D$5*MAX(AV756*DCF!D$10,0)-MAX(AV756-AU756,0)/Inputs!$B$10)*DCF!D$6</f>
        <v>1066.6214778776209</v>
      </c>
      <c r="CD756" s="15">
        <f ca="1">(AW756*DCF!E$10-DCF!E$5*MAX(AW756*DCF!E$10,0)-MAX(AW756-AV756,0)/Inputs!$B$10)*DCF!E$6</f>
        <v>1614.0499569208075</v>
      </c>
      <c r="CE756" s="15">
        <f ca="1">(AX756*DCF!F$10-DCF!F$5*MAX(AX756*DCF!F$10,0)-MAX(AX756-AW756,0)/Inputs!$B$10)*DCF!F$6</f>
        <v>1548.0511333486377</v>
      </c>
      <c r="CF756" s="15">
        <f ca="1">(AY756*DCF!G$10-DCF!G$5*MAX(AY756*DCF!G$10,0)-MAX(AY756-AX756,0)/Inputs!$B$10)*DCF!G$6</f>
        <v>1904.0726202454682</v>
      </c>
      <c r="CG756" s="15">
        <f ca="1">(AZ756*DCF!H$10-DCF!H$5*MAX(AZ756*DCF!H$10,0)-MAX(AZ756-AY756,0)/Inputs!$B$10)*DCF!H$6</f>
        <v>2088.1233761354679</v>
      </c>
      <c r="CH756" s="15">
        <f ca="1">(BA756*DCF!I$10-DCF!I$5*MAX(BA756*DCF!I$10,0)-MAX(BA756-AZ756,0)/Inputs!$B$10)*DCF!I$6</f>
        <v>2246.7576395781894</v>
      </c>
      <c r="CI756" s="15">
        <f ca="1">(BB756*DCF!J$10-DCF!J$5*MAX(BB756*DCF!J$10,0)-MAX(BB756-BA756,0)/Inputs!$B$10)*DCF!J$6</f>
        <v>2561.8865568954393</v>
      </c>
      <c r="CJ756" s="15">
        <f ca="1">(BC756*DCF!K$10-DCF!K$5*MAX(BC756*DCF!K$10,0)-MAX(BC756-BB756,0)/Inputs!$B$10)*DCF!K$6</f>
        <v>3210.2845792423195</v>
      </c>
      <c r="CK756" s="15">
        <f ca="1">(BD756*DCF!L$10-DCF!L$5*MAX(BD756*DCF!L$10,0)-MAX(BD756-BC756,0)/Inputs!$B$10)*DCF!L$6</f>
        <v>4361.0725821139795</v>
      </c>
      <c r="CL756" s="15">
        <f ca="1">(BE756*DCF!M$10-DCF!M$5*MAX(BE756*DCF!M$10,0)-MAX(BE756-BD756,0)/Inputs!$B$10)*DCF!M$6</f>
        <v>5076.8080739750212</v>
      </c>
      <c r="CM756" s="15">
        <f ca="1">(BF756*DCF!C$28-DCF!C$5*MAX(BF756*DCF!C$28,0)-MAX(BF756-Inputs!$B$13,0)/Inputs!$B$17)*DCF!C$6</f>
        <v>3754.6980801082054</v>
      </c>
      <c r="CN756" s="15">
        <f ca="1">(BG756*DCF!D$28-DCF!D$5*MAX(BG756*DCF!D$28,0)-MAX(BG756-BF756,0)/Inputs!$B$17)*DCF!D$6</f>
        <v>4941.4664350143885</v>
      </c>
      <c r="CO756" s="15">
        <f ca="1">(BH756*DCF!E$28-DCF!E$5*MAX(BH756*DCF!E$28,0)-MAX(BH756-BG756,0)/Inputs!$B$17)*DCF!E$6</f>
        <v>6255.5545772742871</v>
      </c>
      <c r="CP756" s="15">
        <f ca="1">(BI756*DCF!F$28-DCF!F$5*MAX(BI756*DCF!F$28,0)-MAX(BI756-BH756,0)/Inputs!$B$17)*DCF!F$6</f>
        <v>6906.1031978228102</v>
      </c>
      <c r="CQ756" s="15">
        <f ca="1">(BJ756*DCF!G$28-DCF!G$5*MAX(BJ756*DCF!G$28,0)-MAX(BJ756-BI756,0)/Inputs!$B$17)*DCF!G$6</f>
        <v>7583.0906708034763</v>
      </c>
      <c r="CR756" s="15">
        <f ca="1">(BK756*DCF!H$28-DCF!H$5*MAX(BK756*DCF!H$28,0)-MAX(BK756-BJ756,0)/Inputs!$B$17)*DCF!H$6</f>
        <v>9493.4801274546917</v>
      </c>
      <c r="CS756" s="15">
        <f ca="1">(BL756*DCF!I$28-DCF!I$5*MAX(BL756*DCF!I$28,0)-MAX(BL756-BK756,0)/Inputs!$B$17)*DCF!I$6</f>
        <v>11731.381197671553</v>
      </c>
      <c r="CT756" s="15">
        <f ca="1">(BM756*DCF!J$28-DCF!J$5*MAX(BM756*DCF!J$28,0)-MAX(BM756-BL756,0)/Inputs!$B$17)*DCF!J$6</f>
        <v>13048.306354101918</v>
      </c>
      <c r="CU756" s="15">
        <f ca="1">(BN756*DCF!K$28-DCF!K$5*MAX(BN756*DCF!K$28,0)-MAX(BN756-BM756,0)/Inputs!$B$17)*DCF!K$6</f>
        <v>17504.719071954307</v>
      </c>
      <c r="CV756" s="15">
        <f ca="1">(BO756*DCF!L$28-DCF!L$5*MAX(BO756*DCF!L$28,0)-MAX(BO756-BN756,0)/Inputs!$B$17)*DCF!L$6</f>
        <v>24754.365360759832</v>
      </c>
      <c r="CW756" s="15">
        <f ca="1">(BP756*DCF!M$28-DCF!M$5*MAX(BP756*DCF!M$28,0)-MAX(BP756-BO756,0)/Inputs!$B$17)*DCF!M$6</f>
        <v>27295.618002453895</v>
      </c>
      <c r="CX756" s="15">
        <f ca="1">(BQ756*DCF!C$46-DCF!C$5*MAX(BQ756*DCF!C$46,0)-MAX(BQ756-Inputs!$B$20,0)/Inputs!$B$24)*DCF!C$6</f>
        <v>-2164.567370310735</v>
      </c>
      <c r="CY756" s="15">
        <f ca="1">(BR756*DCF!D$46-DCF!D$5*MAX(BR756*DCF!D$46,0)-MAX(BR756-BQ756,0)/Inputs!$B$24)*DCF!D$6</f>
        <v>-7559.7113729628563</v>
      </c>
      <c r="CZ756" s="15">
        <f ca="1">(BS756*DCF!E$46-DCF!E$5*MAX(BS756*DCF!E$46,0)-MAX(BS756-BR756,0)/Inputs!$B$24)*DCF!E$6</f>
        <v>-5632.3015632832512</v>
      </c>
      <c r="DA756" s="15">
        <f ca="1">(BT756*DCF!F$46-DCF!F$5*MAX(BT756*DCF!F$46,0)-MAX(BT756-BS756,0)/Inputs!$B$24)*DCF!F$6</f>
        <v>-7352.8134958945138</v>
      </c>
      <c r="DB756" s="15">
        <f ca="1">(BU756*DCF!G$46-DCF!G$5*MAX(BU756*DCF!G$46,0)-MAX(BU756-BT756,0)/Inputs!$B$24)*DCF!G$6</f>
        <v>-4296.0911357942223</v>
      </c>
      <c r="DC756" s="15">
        <f ca="1">(BV756*DCF!H$46-DCF!H$5*MAX(BV756*DCF!H$46,0)-MAX(BV756-BU756,0)/Inputs!$B$24)*DCF!H$6</f>
        <v>-10227.378452159955</v>
      </c>
      <c r="DD756" s="15">
        <f ca="1">(BW756*DCF!I$46-DCF!I$5*MAX(BW756*DCF!I$46,0)-MAX(BW756-BV756,0)/Inputs!$B$24)*DCF!I$6</f>
        <v>-21750.563944998667</v>
      </c>
      <c r="DE756" s="15">
        <f ca="1">(BX756*DCF!J$46-DCF!J$5*MAX(BX756*DCF!J$46,0)-MAX(BX756-BW756,0)/Inputs!$B$24)*DCF!J$6</f>
        <v>-1248.9835705533458</v>
      </c>
      <c r="DF756" s="15">
        <f ca="1">(BY756*DCF!K$46-DCF!K$5*MAX(BY756*DCF!K$46,0)-MAX(BY756-BX756,0)/Inputs!$B$24)*DCF!K$6</f>
        <v>-30519.0844783637</v>
      </c>
      <c r="DG756" s="15">
        <f ca="1">(BZ756*DCF!L$46-DCF!L$5*MAX(BZ756*DCF!L$46,0)-MAX(BZ756-BY756,0)/Inputs!$B$24)*DCF!L$6</f>
        <v>-13438.97996887113</v>
      </c>
      <c r="DH756" s="15">
        <f ca="1">(CA756*DCF!M$46-DCF!M$5*MAX(CA756*DCF!M$46,0)-MAX(CA756-BZ756,0)/Inputs!$B$24)*DCF!M$6</f>
        <v>645.2949503979894</v>
      </c>
      <c r="DI756" s="15">
        <f ca="1">SUM(CB756:CL756)+BE756*DCF!M$10*(1+Inputs!$B$30)*(1-Inputs!$B$33)*(1-Inputs!$B$30/Inputs!$B$31)/(Inputs!$B$29-Inputs!$B$30)*DCF!M$6</f>
        <v>147624.56578653824</v>
      </c>
      <c r="DJ756" s="15">
        <f ca="1">SUM(CM756:CW756)+BP756*DCF!M$28*(1+Inputs!$B$30)*(1-Inputs!$B$33)*(1-Inputs!$B$30/Inputs!$B$31)/(Inputs!$B$29-Inputs!$B$30)*DCF!M$6</f>
        <v>671589.85450150585</v>
      </c>
      <c r="DK756" s="15">
        <f ca="1">SUM(CX756:DH756)+CA756*DCF!M$46*(1+Inputs!$B$30)*(1-Inputs!$B$33)*(1-Inputs!$B$30/Inputs!$B$31)/(Inputs!$B$29-Inputs!$B$30)*DCF!M$6</f>
        <v>1625918.9288866429</v>
      </c>
      <c r="DM756" s="15">
        <f ca="1">DI756+DJ756+DK756+Inputs!$B$34+Inputs!$B$36-Inputs!$B$35</f>
        <v>2521984.3491746867</v>
      </c>
    </row>
    <row r="757" spans="1:117" x14ac:dyDescent="0.75">
      <c r="A757" s="11">
        <v>744</v>
      </c>
      <c r="C757" s="24">
        <f t="shared" ca="1" si="434"/>
        <v>-0.60470565498163498</v>
      </c>
      <c r="D757" s="24">
        <f t="shared" ca="1" si="434"/>
        <v>0.42359972430143839</v>
      </c>
      <c r="E757" s="24">
        <f t="shared" ca="1" si="434"/>
        <v>0.87367301288105126</v>
      </c>
      <c r="F757" s="24">
        <f t="shared" ca="1" si="434"/>
        <v>-2.1393575302768979</v>
      </c>
      <c r="G757" s="24">
        <f t="shared" ca="1" si="434"/>
        <v>1.0567144895918694</v>
      </c>
      <c r="H757" s="24">
        <f t="shared" ca="1" si="434"/>
        <v>-0.55984664382682892</v>
      </c>
      <c r="I757" s="24">
        <f t="shared" ca="1" si="434"/>
        <v>-0.9345467130578019</v>
      </c>
      <c r="J757" s="24">
        <f t="shared" ca="1" si="434"/>
        <v>0.60632719027381132</v>
      </c>
      <c r="K757" s="24">
        <f t="shared" ca="1" si="434"/>
        <v>-1.330984716401123</v>
      </c>
      <c r="L757" s="24">
        <f t="shared" ca="1" si="434"/>
        <v>1.5166328432791607</v>
      </c>
      <c r="M757" s="24">
        <f t="shared" ca="1" si="434"/>
        <v>-1.2955396306272806</v>
      </c>
      <c r="N757" s="24">
        <f ca="1">SQRT(Inputs!$B$38)*C757+SQRT(1-Inputs!$B$38)*_xlfn.NORM.S.INV(RAND())</f>
        <v>-2.0332653016483913</v>
      </c>
      <c r="O757" s="24">
        <f ca="1">SQRT(Inputs!$B$38)*D757+SQRT(1-Inputs!$B$38)*_xlfn.NORM.S.INV(RAND())</f>
        <v>0.32534147278387682</v>
      </c>
      <c r="P757" s="24">
        <f ca="1">SQRT(Inputs!$B$38)*E757+SQRT(1-Inputs!$B$38)*_xlfn.NORM.S.INV(RAND())</f>
        <v>0.2685248318788106</v>
      </c>
      <c r="Q757" s="24">
        <f ca="1">SQRT(Inputs!$B$38)*F757+SQRT(1-Inputs!$B$38)*_xlfn.NORM.S.INV(RAND())</f>
        <v>-2.4249807724065615</v>
      </c>
      <c r="R757" s="24">
        <f ca="1">SQRT(Inputs!$B$38)*G757+SQRT(1-Inputs!$B$38)*_xlfn.NORM.S.INV(RAND())</f>
        <v>0.50296048867075049</v>
      </c>
      <c r="S757" s="24">
        <f ca="1">SQRT(Inputs!$B$38)*H757+SQRT(1-Inputs!$B$38)*_xlfn.NORM.S.INV(RAND())</f>
        <v>-1.4467602539263997</v>
      </c>
      <c r="T757" s="24">
        <f ca="1">SQRT(Inputs!$B$38)*I757+SQRT(1-Inputs!$B$38)*_xlfn.NORM.S.INV(RAND())</f>
        <v>4.5515966662492136E-2</v>
      </c>
      <c r="U757" s="24">
        <f ca="1">SQRT(Inputs!$B$38)*J757+SQRT(1-Inputs!$B$38)*_xlfn.NORM.S.INV(RAND())</f>
        <v>-0.50507817122198784</v>
      </c>
      <c r="V757" s="24">
        <f ca="1">SQRT(Inputs!$B$38)*K757+SQRT(1-Inputs!$B$38)*_xlfn.NORM.S.INV(RAND())</f>
        <v>0.80321708371376233</v>
      </c>
      <c r="W757" s="24">
        <f ca="1">SQRT(Inputs!$B$38)*L757+SQRT(1-Inputs!$B$38)*_xlfn.NORM.S.INV(RAND())</f>
        <v>0.34771355351942057</v>
      </c>
      <c r="X757" s="24">
        <f ca="1">SQRT(Inputs!$B$38)*M757+SQRT(1-Inputs!$B$38)*_xlfn.NORM.S.INV(RAND())</f>
        <v>-1.951784712334639</v>
      </c>
      <c r="Y757" s="24">
        <f ca="1">SQRT(Inputs!$B$38)*C757+SQRT(1-Inputs!$B$38)*_xlfn.NORM.S.INV(RAND())</f>
        <v>-1.0304876025077325</v>
      </c>
      <c r="Z757" s="24">
        <f ca="1">SQRT(Inputs!$B$38)*D757+SQRT(1-Inputs!$B$38)*_xlfn.NORM.S.INV(RAND())</f>
        <v>0.46617822283778076</v>
      </c>
      <c r="AA757" s="24">
        <f ca="1">SQRT(Inputs!$B$38)*E757+SQRT(1-Inputs!$B$38)*_xlfn.NORM.S.INV(RAND())</f>
        <v>1.3411517616654758</v>
      </c>
      <c r="AB757" s="24">
        <f ca="1">SQRT(Inputs!$B$38)*F757+SQRT(1-Inputs!$B$38)*_xlfn.NORM.S.INV(RAND())</f>
        <v>-3.4656829614057676</v>
      </c>
      <c r="AC757" s="24">
        <f ca="1">SQRT(Inputs!$B$38)*G757+SQRT(1-Inputs!$B$38)*_xlfn.NORM.S.INV(RAND())</f>
        <v>0.16680716418814651</v>
      </c>
      <c r="AD757" s="24">
        <f ca="1">SQRT(Inputs!$B$38)*H757+SQRT(1-Inputs!$B$38)*_xlfn.NORM.S.INV(RAND())</f>
        <v>-0.24638505948482373</v>
      </c>
      <c r="AE757" s="24">
        <f ca="1">SQRT(Inputs!$B$38)*I757+SQRT(1-Inputs!$B$38)*_xlfn.NORM.S.INV(RAND())</f>
        <v>-0.564200389372019</v>
      </c>
      <c r="AF757" s="24">
        <f ca="1">SQRT(Inputs!$B$38)*J757+SQRT(1-Inputs!$B$38)*_xlfn.NORM.S.INV(RAND())</f>
        <v>0.91607718118162618</v>
      </c>
      <c r="AG757" s="24">
        <f ca="1">SQRT(Inputs!$B$38)*K757+SQRT(1-Inputs!$B$38)*_xlfn.NORM.S.INV(RAND())</f>
        <v>-1.4734775073550861</v>
      </c>
      <c r="AH757" s="24">
        <f ca="1">SQRT(Inputs!$B$38)*L757+SQRT(1-Inputs!$B$38)*_xlfn.NORM.S.INV(RAND())</f>
        <v>1.0048488995286255</v>
      </c>
      <c r="AI757" s="24">
        <f ca="1">SQRT(Inputs!$B$38)*M757+SQRT(1-Inputs!$B$38)*_xlfn.NORM.S.INV(RAND())</f>
        <v>-1.5857975547532228</v>
      </c>
      <c r="AJ757" s="24">
        <f ca="1">SQRT(Inputs!$B$38)*C757+SQRT(1-Inputs!$B$38)*_xlfn.NORM.S.INV(RAND())</f>
        <v>-1.2424047330032635</v>
      </c>
      <c r="AK757" s="24">
        <f ca="1">SQRT(Inputs!$B$38)*D757+SQRT(1-Inputs!$B$38)*_xlfn.NORM.S.INV(RAND())</f>
        <v>-0.57482422439558978</v>
      </c>
      <c r="AL757" s="24">
        <f ca="1">SQRT(Inputs!$B$38)*E757+SQRT(1-Inputs!$B$38)*_xlfn.NORM.S.INV(RAND())</f>
        <v>0.73786569129758961</v>
      </c>
      <c r="AM757" s="24">
        <f ca="1">SQRT(Inputs!$B$38)*F757+SQRT(1-Inputs!$B$38)*_xlfn.NORM.S.INV(RAND())</f>
        <v>2.4963749881688369E-2</v>
      </c>
      <c r="AN757" s="24">
        <f ca="1">SQRT(Inputs!$B$38)*G757+SQRT(1-Inputs!$B$38)*_xlfn.NORM.S.INV(RAND())</f>
        <v>0.29638265293387694</v>
      </c>
      <c r="AO757" s="24">
        <f ca="1">SQRT(Inputs!$B$38)*H757+SQRT(1-Inputs!$B$38)*_xlfn.NORM.S.INV(RAND())</f>
        <v>7.9021739849511108E-2</v>
      </c>
      <c r="AP757" s="24">
        <f ca="1">SQRT(Inputs!$B$38)*I757+SQRT(1-Inputs!$B$38)*_xlfn.NORM.S.INV(RAND())</f>
        <v>0.32100623130332329</v>
      </c>
      <c r="AQ757" s="24">
        <f ca="1">SQRT(Inputs!$B$38)*J757+SQRT(1-Inputs!$B$38)*_xlfn.NORM.S.INV(RAND())</f>
        <v>0.6672427334800044</v>
      </c>
      <c r="AR757" s="24">
        <f ca="1">SQRT(Inputs!$B$38)*K757+SQRT(1-Inputs!$B$38)*_xlfn.NORM.S.INV(RAND())</f>
        <v>-0.88119726559112777</v>
      </c>
      <c r="AS757" s="24">
        <f ca="1">SQRT(Inputs!$B$38)*L757+SQRT(1-Inputs!$B$38)*_xlfn.NORM.S.INV(RAND())</f>
        <v>-0.38159102629429797</v>
      </c>
      <c r="AT757" s="24">
        <f ca="1">SQRT(Inputs!$B$38)*M757+SQRT(1-Inputs!$B$38)*_xlfn.NORM.S.INV(RAND())</f>
        <v>0.35032774073649131</v>
      </c>
      <c r="AU757" s="15">
        <f ca="1">Inputs!$B$6*EXP($B$8-0.5*C$5^2+C$5*N757)</f>
        <v>3570.5735098695654</v>
      </c>
      <c r="AV757" s="15">
        <f t="shared" ca="1" si="401"/>
        <v>4559.1888353232889</v>
      </c>
      <c r="AW757" s="15">
        <f t="shared" ca="1" si="402"/>
        <v>5764.1591305215061</v>
      </c>
      <c r="AX757" s="15">
        <f t="shared" ca="1" si="403"/>
        <v>5198.0699152048646</v>
      </c>
      <c r="AY757" s="15">
        <f t="shared" ca="1" si="404"/>
        <v>6736.8973364411622</v>
      </c>
      <c r="AZ757" s="15">
        <f t="shared" ca="1" si="405"/>
        <v>7025.9611540043888</v>
      </c>
      <c r="BA757" s="15">
        <f t="shared" ca="1" si="406"/>
        <v>8639.0357469790015</v>
      </c>
      <c r="BB757" s="15">
        <f t="shared" ca="1" si="407"/>
        <v>10054.903953083171</v>
      </c>
      <c r="BC757" s="15">
        <f t="shared" ca="1" si="408"/>
        <v>13307.502902334712</v>
      </c>
      <c r="BD757" s="15">
        <f t="shared" ca="1" si="409"/>
        <v>16841.881090278428</v>
      </c>
      <c r="BE757" s="15">
        <f t="shared" ca="1" si="410"/>
        <v>17276.441549636336</v>
      </c>
      <c r="BF757" s="15">
        <f ca="1">Inputs!$B$13*EXP($B$9-0.5*C$6^2+C$6*Y757)</f>
        <v>11275.38650959917</v>
      </c>
      <c r="BG757" s="15">
        <f t="shared" ca="1" si="411"/>
        <v>14947.622885498451</v>
      </c>
      <c r="BH757" s="15">
        <f t="shared" ca="1" si="412"/>
        <v>22813.0001598747</v>
      </c>
      <c r="BI757" s="15">
        <f t="shared" ca="1" si="413"/>
        <v>16381.317699126037</v>
      </c>
      <c r="BJ757" s="15">
        <f t="shared" ca="1" si="414"/>
        <v>20571.152551008003</v>
      </c>
      <c r="BK757" s="15">
        <f t="shared" ca="1" si="415"/>
        <v>24414.353762239705</v>
      </c>
      <c r="BL757" s="15">
        <f t="shared" ca="1" si="416"/>
        <v>27875.586019485392</v>
      </c>
      <c r="BM757" s="15">
        <f t="shared" ca="1" si="417"/>
        <v>38395.095558569075</v>
      </c>
      <c r="BN757" s="15">
        <f t="shared" ca="1" si="418"/>
        <v>39577.731802736613</v>
      </c>
      <c r="BO757" s="15">
        <f t="shared" ca="1" si="419"/>
        <v>54729.741327666292</v>
      </c>
      <c r="BP757" s="15">
        <f t="shared" ca="1" si="420"/>
        <v>56284.365400999639</v>
      </c>
      <c r="BQ757" s="15">
        <f ca="1">Inputs!$B$20*EXP($B$10-0.5*C$7^2+C$7*AJ757)</f>
        <v>2760.7819534622481</v>
      </c>
      <c r="BR757" s="15">
        <f t="shared" ca="1" si="421"/>
        <v>3120.9666913600804</v>
      </c>
      <c r="BS757" s="15">
        <f t="shared" ca="1" si="422"/>
        <v>5282.6467932994119</v>
      </c>
      <c r="BT757" s="15">
        <f t="shared" ca="1" si="423"/>
        <v>7331.477050871903</v>
      </c>
      <c r="BU757" s="15">
        <f t="shared" ca="1" si="424"/>
        <v>10915.982678935778</v>
      </c>
      <c r="BV757" s="15">
        <f t="shared" ca="1" si="425"/>
        <v>15460.08948223179</v>
      </c>
      <c r="BW757" s="15">
        <f t="shared" ca="1" si="426"/>
        <v>23090.352881351511</v>
      </c>
      <c r="BX757" s="15">
        <f t="shared" ca="1" si="427"/>
        <v>36917.840786807581</v>
      </c>
      <c r="BY757" s="15">
        <f t="shared" ca="1" si="428"/>
        <v>43702.59918262971</v>
      </c>
      <c r="BZ757" s="15">
        <f t="shared" ca="1" si="429"/>
        <v>57166.659661320737</v>
      </c>
      <c r="CA757" s="15">
        <f t="shared" ca="1" si="430"/>
        <v>85459.761259218896</v>
      </c>
      <c r="CB757" s="15">
        <f ca="1">(AU757*DCF!C$10-DCF!C$5*MAX(AU757*DCF!C$10,0)-MAX(AU757-Inputs!$B$6,0)/Inputs!$B$10)*DCF!C$6</f>
        <v>916.95582568845066</v>
      </c>
      <c r="CC757" s="15">
        <f ca="1">(AV757*DCF!D$10-DCF!D$5*MAX(AV757*DCF!D$10,0)-MAX(AV757-AU757,0)/Inputs!$B$10)*DCF!D$6</f>
        <v>870.22341790880489</v>
      </c>
      <c r="CD757" s="15">
        <f ca="1">(AW757*DCF!E$10-DCF!E$5*MAX(AW757*DCF!E$10,0)-MAX(AW757-AV757,0)/Inputs!$B$10)*DCF!E$6</f>
        <v>1059.4433752268949</v>
      </c>
      <c r="CE757" s="15">
        <f ca="1">(AX757*DCF!F$10-DCF!F$5*MAX(AX757*DCF!F$10,0)-MAX(AX757-AW757,0)/Inputs!$B$10)*DCF!F$6</f>
        <v>1134.7303784123681</v>
      </c>
      <c r="CF757" s="15">
        <f ca="1">(AY757*DCF!G$10-DCF!G$5*MAX(AY757*DCF!G$10,0)-MAX(AY757-AX757,0)/Inputs!$B$10)*DCF!G$6</f>
        <v>1092.2800830226277</v>
      </c>
      <c r="CG757" s="15">
        <f ca="1">(AZ757*DCF!H$10-DCF!H$5*MAX(AZ757*DCF!H$10,0)-MAX(AZ757-AY757,0)/Inputs!$B$10)*DCF!H$6</f>
        <v>1312.7669346825019</v>
      </c>
      <c r="CH757" s="15">
        <f ca="1">(BA757*DCF!I$10-DCF!I$5*MAX(BA757*DCF!I$10,0)-MAX(BA757-AZ757,0)/Inputs!$B$10)*DCF!I$6</f>
        <v>1313.4359277154699</v>
      </c>
      <c r="CI757" s="15">
        <f ca="1">(BB757*DCF!J$10-DCF!J$5*MAX(BB757*DCF!J$10,0)-MAX(BB757-BA757,0)/Inputs!$B$10)*DCF!J$6</f>
        <v>1510.8933539877421</v>
      </c>
      <c r="CJ757" s="15">
        <f ca="1">(BC757*DCF!K$10-DCF!K$5*MAX(BC757*DCF!K$10,0)-MAX(BC757-BB757,0)/Inputs!$B$10)*DCF!K$6</f>
        <v>1686.9799083077673</v>
      </c>
      <c r="CK757" s="15">
        <f ca="1">(BD757*DCF!L$10-DCF!L$5*MAX(BD757*DCF!L$10,0)-MAX(BD757-BC757,0)/Inputs!$B$10)*DCF!L$6</f>
        <v>2083.0236068013983</v>
      </c>
      <c r="CL757" s="15">
        <f ca="1">(BE757*DCF!M$10-DCF!M$5*MAX(BE757*DCF!M$10,0)-MAX(BE757-BD757,0)/Inputs!$B$10)*DCF!M$6</f>
        <v>2386.0164668442285</v>
      </c>
      <c r="CM757" s="15">
        <f ca="1">(BF757*DCF!C$28-DCF!C$5*MAX(BF757*DCF!C$28,0)-MAX(BF757-Inputs!$B$13,0)/Inputs!$B$17)*DCF!C$6</f>
        <v>3441.174017301752</v>
      </c>
      <c r="CN757" s="15">
        <f ca="1">(BG757*DCF!D$28-DCF!D$5*MAX(BG757*DCF!D$28,0)-MAX(BG757-BF757,0)/Inputs!$B$17)*DCF!D$6</f>
        <v>3618.9632992857423</v>
      </c>
      <c r="CO757" s="15">
        <f ca="1">(BH757*DCF!E$28-DCF!E$5*MAX(BH757*DCF!E$28,0)-MAX(BH757-BG757,0)/Inputs!$B$17)*DCF!E$6</f>
        <v>4910.8902680998108</v>
      </c>
      <c r="CP757" s="15">
        <f ca="1">(BI757*DCF!F$28-DCF!F$5*MAX(BI757*DCF!F$28,0)-MAX(BI757-BH757,0)/Inputs!$B$17)*DCF!F$6</f>
        <v>4447.0962572759863</v>
      </c>
      <c r="CQ757" s="15">
        <f ca="1">(BJ757*DCF!G$28-DCF!G$5*MAX(BJ757*DCF!G$28,0)-MAX(BJ757-BI757,0)/Inputs!$B$17)*DCF!G$6</f>
        <v>4632.6527706715869</v>
      </c>
      <c r="CR757" s="15">
        <f ca="1">(BK757*DCF!H$28-DCF!H$5*MAX(BK757*DCF!H$28,0)-MAX(BK757-BJ757,0)/Inputs!$B$17)*DCF!H$6</f>
        <v>5440.813427977906</v>
      </c>
      <c r="CS757" s="15">
        <f ca="1">(BL757*DCF!I$28-DCF!I$5*MAX(BL757*DCF!I$28,0)-MAX(BL757-BK757,0)/Inputs!$B$17)*DCF!I$6</f>
        <v>6058.2357726667042</v>
      </c>
      <c r="CT757" s="15">
        <f ca="1">(BM757*DCF!J$28-DCF!J$5*MAX(BM757*DCF!J$28,0)-MAX(BM757-BL757,0)/Inputs!$B$17)*DCF!J$6</f>
        <v>7170.4927003388138</v>
      </c>
      <c r="CU757" s="15">
        <f ca="1">(BN757*DCF!K$28-DCF!K$5*MAX(BN757*DCF!K$28,0)-MAX(BN757-BM757,0)/Inputs!$B$17)*DCF!K$6</f>
        <v>8213.2961695391314</v>
      </c>
      <c r="CV757" s="15">
        <f ca="1">(BO757*DCF!L$28-DCF!L$5*MAX(BO757*DCF!L$28,0)-MAX(BO757-BN757,0)/Inputs!$B$17)*DCF!L$6</f>
        <v>9205.2570217174271</v>
      </c>
      <c r="CW757" s="15">
        <f ca="1">(BP757*DCF!M$28-DCF!M$5*MAX(BP757*DCF!M$28,0)-MAX(BP757-BO757,0)/Inputs!$B$17)*DCF!M$6</f>
        <v>10427.434024074759</v>
      </c>
      <c r="CX757" s="15">
        <f ca="1">(BQ757*DCF!C$46-DCF!C$5*MAX(BQ757*DCF!C$46,0)-MAX(BQ757-Inputs!$B$20,0)/Inputs!$B$24)*DCF!C$6</f>
        <v>-637.59398463331365</v>
      </c>
      <c r="CY757" s="15">
        <f ca="1">(BR757*DCF!D$46-DCF!D$5*MAX(BR757*DCF!D$46,0)-MAX(BR757-BQ757,0)/Inputs!$B$24)*DCF!D$6</f>
        <v>-686.36407018731313</v>
      </c>
      <c r="CZ757" s="15">
        <f ca="1">(BS757*DCF!E$46-DCF!E$5*MAX(BS757*DCF!E$46,0)-MAX(BS757-BR757,0)/Inputs!$B$24)*DCF!E$6</f>
        <v>-1476.7569671583374</v>
      </c>
      <c r="DA757" s="15">
        <f ca="1">(BT757*DCF!F$46-DCF!F$5*MAX(BT757*DCF!F$46,0)-MAX(BT757-BS757,0)/Inputs!$B$24)*DCF!F$6</f>
        <v>-1279.9683772256665</v>
      </c>
      <c r="DB757" s="15">
        <f ca="1">(BU757*DCF!G$46-DCF!G$5*MAX(BU757*DCF!G$46,0)-MAX(BU757-BT757,0)/Inputs!$B$24)*DCF!G$6</f>
        <v>-1572.9489620680044</v>
      </c>
      <c r="DC757" s="15">
        <f ca="1">(BV757*DCF!H$46-DCF!H$5*MAX(BV757*DCF!H$46,0)-MAX(BV757-BU757,0)/Inputs!$B$24)*DCF!H$6</f>
        <v>-1412.0533469199163</v>
      </c>
      <c r="DD757" s="15">
        <f ca="1">(BW757*DCF!I$46-DCF!I$5*MAX(BW757*DCF!I$46,0)-MAX(BW757-BV757,0)/Inputs!$B$24)*DCF!I$6</f>
        <v>-1657.0727920230072</v>
      </c>
      <c r="DE757" s="15">
        <f ca="1">(BX757*DCF!J$46-DCF!J$5*MAX(BX757*DCF!J$46,0)-MAX(BX757-BW757,0)/Inputs!$B$24)*DCF!J$6</f>
        <v>-2118.2225824000179</v>
      </c>
      <c r="DF757" s="15">
        <f ca="1">(BY757*DCF!K$46-DCF!K$5*MAX(BY757*DCF!K$46,0)-MAX(BY757-BX757,0)/Inputs!$B$24)*DCF!K$6</f>
        <v>834.35308687725365</v>
      </c>
      <c r="DG757" s="15">
        <f ca="1">(BZ757*DCF!L$46-DCF!L$5*MAX(BZ757*DCF!L$46,0)-MAX(BZ757-BY757,0)/Inputs!$B$24)*DCF!L$6</f>
        <v>904.70541637617362</v>
      </c>
      <c r="DH757" s="15">
        <f ca="1">(CA757*DCF!M$46-DCF!M$5*MAX(CA757*DCF!M$46,0)-MAX(CA757-BZ757,0)/Inputs!$B$24)*DCF!M$6</f>
        <v>784.86154158619763</v>
      </c>
      <c r="DI757" s="15">
        <f ca="1">SUM(CB757:CL757)+BE757*DCF!M$10*(1+Inputs!$B$30)*(1-Inputs!$B$33)*(1-Inputs!$B$30/Inputs!$B$31)/(Inputs!$B$29-Inputs!$B$30)*DCF!M$6</f>
        <v>63447.314568524656</v>
      </c>
      <c r="DJ757" s="15">
        <f ca="1">SUM(CM757:CW757)+BP757*DCF!M$28*(1+Inputs!$B$30)*(1-Inputs!$B$33)*(1-Inputs!$B$30/Inputs!$B$31)/(Inputs!$B$29-Inputs!$B$30)*DCF!M$6</f>
        <v>276419.81665516627</v>
      </c>
      <c r="DK757" s="15">
        <f ca="1">SUM(CX757:DH757)+CA757*DCF!M$46*(1+Inputs!$B$30)*(1-Inputs!$B$33)*(1-Inputs!$B$30/Inputs!$B$31)/(Inputs!$B$29-Inputs!$B$30)*DCF!M$6</f>
        <v>123813.85322486665</v>
      </c>
      <c r="DM757" s="15">
        <f ca="1">DI757+DJ757+DK757+Inputs!$B$34+Inputs!$B$36-Inputs!$B$35</f>
        <v>540531.9844485576</v>
      </c>
    </row>
    <row r="758" spans="1:117" x14ac:dyDescent="0.75">
      <c r="A758" s="11">
        <v>745</v>
      </c>
      <c r="C758" s="24">
        <f t="shared" ca="1" si="434"/>
        <v>-0.12153087085652783</v>
      </c>
      <c r="D758" s="24">
        <f t="shared" ca="1" si="434"/>
        <v>0.36180796093766066</v>
      </c>
      <c r="E758" s="24">
        <f t="shared" ca="1" si="434"/>
        <v>-2.1569318779973887</v>
      </c>
      <c r="F758" s="24">
        <f t="shared" ca="1" si="434"/>
        <v>-0.6113643298761805</v>
      </c>
      <c r="G758" s="24">
        <f t="shared" ca="1" si="434"/>
        <v>1.6232679736104503</v>
      </c>
      <c r="H758" s="24">
        <f t="shared" ca="1" si="434"/>
        <v>-0.49820767949013145</v>
      </c>
      <c r="I758" s="24">
        <f t="shared" ca="1" si="434"/>
        <v>1.0904389031925963</v>
      </c>
      <c r="J758" s="24">
        <f t="shared" ca="1" si="434"/>
        <v>-0.93741884760787586</v>
      </c>
      <c r="K758" s="24">
        <f t="shared" ca="1" si="434"/>
        <v>-0.98875801282024511</v>
      </c>
      <c r="L758" s="24">
        <f t="shared" ca="1" si="434"/>
        <v>0.9318867374621187</v>
      </c>
      <c r="M758" s="24">
        <f t="shared" ca="1" si="434"/>
        <v>-1.2780967121910121</v>
      </c>
      <c r="N758" s="24">
        <f ca="1">SQRT(Inputs!$B$38)*C758+SQRT(1-Inputs!$B$38)*_xlfn.NORM.S.INV(RAND())</f>
        <v>0.13108166864866222</v>
      </c>
      <c r="O758" s="24">
        <f ca="1">SQRT(Inputs!$B$38)*D758+SQRT(1-Inputs!$B$38)*_xlfn.NORM.S.INV(RAND())</f>
        <v>-1.4981502836577743</v>
      </c>
      <c r="P758" s="24">
        <f ca="1">SQRT(Inputs!$B$38)*E758+SQRT(1-Inputs!$B$38)*_xlfn.NORM.S.INV(RAND())</f>
        <v>-1.0212674819320213</v>
      </c>
      <c r="Q758" s="24">
        <f ca="1">SQRT(Inputs!$B$38)*F758+SQRT(1-Inputs!$B$38)*_xlfn.NORM.S.INV(RAND())</f>
        <v>4.2321344083121937E-2</v>
      </c>
      <c r="R758" s="24">
        <f ca="1">SQRT(Inputs!$B$38)*G758+SQRT(1-Inputs!$B$38)*_xlfn.NORM.S.INV(RAND())</f>
        <v>0.24010370765136357</v>
      </c>
      <c r="S758" s="24">
        <f ca="1">SQRT(Inputs!$B$38)*H758+SQRT(1-Inputs!$B$38)*_xlfn.NORM.S.INV(RAND())</f>
        <v>-0.17446638990397506</v>
      </c>
      <c r="T758" s="24">
        <f ca="1">SQRT(Inputs!$B$38)*I758+SQRT(1-Inputs!$B$38)*_xlfn.NORM.S.INV(RAND())</f>
        <v>0.26077891852020457</v>
      </c>
      <c r="U758" s="24">
        <f ca="1">SQRT(Inputs!$B$38)*J758+SQRT(1-Inputs!$B$38)*_xlfn.NORM.S.INV(RAND())</f>
        <v>-0.59324009188854965</v>
      </c>
      <c r="V758" s="24">
        <f ca="1">SQRT(Inputs!$B$38)*K758+SQRT(1-Inputs!$B$38)*_xlfn.NORM.S.INV(RAND())</f>
        <v>-0.38806250006877696</v>
      </c>
      <c r="W758" s="24">
        <f ca="1">SQRT(Inputs!$B$38)*L758+SQRT(1-Inputs!$B$38)*_xlfn.NORM.S.INV(RAND())</f>
        <v>-0.52952870741758495</v>
      </c>
      <c r="X758" s="24">
        <f ca="1">SQRT(Inputs!$B$38)*M758+SQRT(1-Inputs!$B$38)*_xlfn.NORM.S.INV(RAND())</f>
        <v>0.13631466310851703</v>
      </c>
      <c r="Y758" s="24">
        <f ca="1">SQRT(Inputs!$B$38)*C758+SQRT(1-Inputs!$B$38)*_xlfn.NORM.S.INV(RAND())</f>
        <v>1.3884602568360565</v>
      </c>
      <c r="Z758" s="24">
        <f ca="1">SQRT(Inputs!$B$38)*D758+SQRT(1-Inputs!$B$38)*_xlfn.NORM.S.INV(RAND())</f>
        <v>0.12156059869543068</v>
      </c>
      <c r="AA758" s="24">
        <f ca="1">SQRT(Inputs!$B$38)*E758+SQRT(1-Inputs!$B$38)*_xlfn.NORM.S.INV(RAND())</f>
        <v>-0.55136991377170741</v>
      </c>
      <c r="AB758" s="24">
        <f ca="1">SQRT(Inputs!$B$38)*F758+SQRT(1-Inputs!$B$38)*_xlfn.NORM.S.INV(RAND())</f>
        <v>0.26389803282745228</v>
      </c>
      <c r="AC758" s="24">
        <f ca="1">SQRT(Inputs!$B$38)*G758+SQRT(1-Inputs!$B$38)*_xlfn.NORM.S.INV(RAND())</f>
        <v>0.77926123475829234</v>
      </c>
      <c r="AD758" s="24">
        <f ca="1">SQRT(Inputs!$B$38)*H758+SQRT(1-Inputs!$B$38)*_xlfn.NORM.S.INV(RAND())</f>
        <v>0.42768344799314179</v>
      </c>
      <c r="AE758" s="24">
        <f ca="1">SQRT(Inputs!$B$38)*I758+SQRT(1-Inputs!$B$38)*_xlfn.NORM.S.INV(RAND())</f>
        <v>1.2300553453822547</v>
      </c>
      <c r="AF758" s="24">
        <f ca="1">SQRT(Inputs!$B$38)*J758+SQRT(1-Inputs!$B$38)*_xlfn.NORM.S.INV(RAND())</f>
        <v>-0.84730883178643857</v>
      </c>
      <c r="AG758" s="24">
        <f ca="1">SQRT(Inputs!$B$38)*K758+SQRT(1-Inputs!$B$38)*_xlfn.NORM.S.INV(RAND())</f>
        <v>-1.7777518485597752</v>
      </c>
      <c r="AH758" s="24">
        <f ca="1">SQRT(Inputs!$B$38)*L758+SQRT(1-Inputs!$B$38)*_xlfn.NORM.S.INV(RAND())</f>
        <v>0.22582231655150076</v>
      </c>
      <c r="AI758" s="24">
        <f ca="1">SQRT(Inputs!$B$38)*M758+SQRT(1-Inputs!$B$38)*_xlfn.NORM.S.INV(RAND())</f>
        <v>-1.0414467977596442</v>
      </c>
      <c r="AJ758" s="24">
        <f ca="1">SQRT(Inputs!$B$38)*C758+SQRT(1-Inputs!$B$38)*_xlfn.NORM.S.INV(RAND())</f>
        <v>0.36343079441762327</v>
      </c>
      <c r="AK758" s="24">
        <f ca="1">SQRT(Inputs!$B$38)*D758+SQRT(1-Inputs!$B$38)*_xlfn.NORM.S.INV(RAND())</f>
        <v>-5.1831394984123202E-2</v>
      </c>
      <c r="AL758" s="24">
        <f ca="1">SQRT(Inputs!$B$38)*E758+SQRT(1-Inputs!$B$38)*_xlfn.NORM.S.INV(RAND())</f>
        <v>-1.4301780437167371</v>
      </c>
      <c r="AM758" s="24">
        <f ca="1">SQRT(Inputs!$B$38)*F758+SQRT(1-Inputs!$B$38)*_xlfn.NORM.S.INV(RAND())</f>
        <v>0.81927646365995943</v>
      </c>
      <c r="AN758" s="24">
        <f ca="1">SQRT(Inputs!$B$38)*G758+SQRT(1-Inputs!$B$38)*_xlfn.NORM.S.INV(RAND())</f>
        <v>2.7195658365769004</v>
      </c>
      <c r="AO758" s="24">
        <f ca="1">SQRT(Inputs!$B$38)*H758+SQRT(1-Inputs!$B$38)*_xlfn.NORM.S.INV(RAND())</f>
        <v>-0.85621225751749774</v>
      </c>
      <c r="AP758" s="24">
        <f ca="1">SQRT(Inputs!$B$38)*I758+SQRT(1-Inputs!$B$38)*_xlfn.NORM.S.INV(RAND())</f>
        <v>-0.19124824567056264</v>
      </c>
      <c r="AQ758" s="24">
        <f ca="1">SQRT(Inputs!$B$38)*J758+SQRT(1-Inputs!$B$38)*_xlfn.NORM.S.INV(RAND())</f>
        <v>-1.6421242895926949</v>
      </c>
      <c r="AR758" s="24">
        <f ca="1">SQRT(Inputs!$B$38)*K758+SQRT(1-Inputs!$B$38)*_xlfn.NORM.S.INV(RAND())</f>
        <v>0.13078189274376628</v>
      </c>
      <c r="AS758" s="24">
        <f ca="1">SQRT(Inputs!$B$38)*L758+SQRT(1-Inputs!$B$38)*_xlfn.NORM.S.INV(RAND())</f>
        <v>0.45802371338319431</v>
      </c>
      <c r="AT758" s="24">
        <f ca="1">SQRT(Inputs!$B$38)*M758+SQRT(1-Inputs!$B$38)*_xlfn.NORM.S.INV(RAND())</f>
        <v>-2.747185393275565</v>
      </c>
      <c r="AU758" s="15">
        <f ca="1">Inputs!$B$6*EXP($B$8-0.5*C$5^2+C$5*N758)</f>
        <v>5068.6561841094226</v>
      </c>
      <c r="AV758" s="15">
        <f t="shared" ca="1" si="401"/>
        <v>4949.9752298601943</v>
      </c>
      <c r="AW758" s="15">
        <f t="shared" ca="1" si="402"/>
        <v>5258.9345494691079</v>
      </c>
      <c r="AX758" s="15">
        <f t="shared" ca="1" si="403"/>
        <v>6454.6690326020052</v>
      </c>
      <c r="AY758" s="15">
        <f t="shared" ca="1" si="404"/>
        <v>8112.5913589205538</v>
      </c>
      <c r="AZ758" s="15">
        <f t="shared" ca="1" si="405"/>
        <v>9733.1165606988852</v>
      </c>
      <c r="BA758" s="15">
        <f t="shared" ca="1" si="406"/>
        <v>12240.406075980096</v>
      </c>
      <c r="BB758" s="15">
        <f t="shared" ca="1" si="407"/>
        <v>14121.225757770151</v>
      </c>
      <c r="BC758" s="15">
        <f t="shared" ca="1" si="408"/>
        <v>16659.03123181843</v>
      </c>
      <c r="BD758" s="15">
        <f t="shared" ca="1" si="409"/>
        <v>19422.683273641869</v>
      </c>
      <c r="BE758" s="15">
        <f t="shared" ca="1" si="410"/>
        <v>24097.340497749356</v>
      </c>
      <c r="BF758" s="15">
        <f ca="1">Inputs!$B$13*EXP($B$9-0.5*C$6^2+C$6*Y758)</f>
        <v>18213.680567943924</v>
      </c>
      <c r="BG758" s="15">
        <f t="shared" ca="1" si="411"/>
        <v>22689.92184921564</v>
      </c>
      <c r="BH758" s="15">
        <f t="shared" ca="1" si="412"/>
        <v>25300.152160218124</v>
      </c>
      <c r="BI758" s="15">
        <f t="shared" ca="1" si="413"/>
        <v>32255.111474847854</v>
      </c>
      <c r="BJ758" s="15">
        <f t="shared" ca="1" si="414"/>
        <v>44243.446394249819</v>
      </c>
      <c r="BK758" s="15">
        <f t="shared" ca="1" si="415"/>
        <v>57556.016098599845</v>
      </c>
      <c r="BL758" s="15">
        <f t="shared" ca="1" si="416"/>
        <v>82918.585307152185</v>
      </c>
      <c r="BM758" s="15">
        <f t="shared" ca="1" si="417"/>
        <v>91741.654586183169</v>
      </c>
      <c r="BN758" s="15">
        <f t="shared" ca="1" si="418"/>
        <v>91181.355924008851</v>
      </c>
      <c r="BO758" s="15">
        <f t="shared" ca="1" si="419"/>
        <v>115173.17441489571</v>
      </c>
      <c r="BP758" s="15">
        <f t="shared" ca="1" si="420"/>
        <v>125979.51898840808</v>
      </c>
      <c r="BQ758" s="15">
        <f ca="1">Inputs!$B$20*EXP($B$10-0.5*C$7^2+C$7*AJ758)</f>
        <v>4879.6623058934692</v>
      </c>
      <c r="BR758" s="15">
        <f t="shared" ca="1" si="421"/>
        <v>6512.9787794419444</v>
      </c>
      <c r="BS758" s="15">
        <f t="shared" ca="1" si="422"/>
        <v>5914.5352428578253</v>
      </c>
      <c r="BT758" s="15">
        <f t="shared" ca="1" si="423"/>
        <v>10110.115936621663</v>
      </c>
      <c r="BU758" s="15">
        <f t="shared" ca="1" si="424"/>
        <v>27056.433375779288</v>
      </c>
      <c r="BV758" s="15">
        <f t="shared" ca="1" si="425"/>
        <v>31039.225970882108</v>
      </c>
      <c r="BW758" s="15">
        <f t="shared" ca="1" si="426"/>
        <v>41595.274299479548</v>
      </c>
      <c r="BX758" s="15">
        <f t="shared" ca="1" si="427"/>
        <v>41858.640402102486</v>
      </c>
      <c r="BY758" s="15">
        <f t="shared" ca="1" si="428"/>
        <v>60137.134055472394</v>
      </c>
      <c r="BZ758" s="15">
        <f t="shared" ca="1" si="429"/>
        <v>91793.398628741736</v>
      </c>
      <c r="CA758" s="15">
        <f t="shared" ca="1" si="430"/>
        <v>79137.325133771054</v>
      </c>
      <c r="CB758" s="15">
        <f ca="1">(AU758*DCF!C$10-DCF!C$5*MAX(AU758*DCF!C$10,0)-MAX(AU758-Inputs!$B$6,0)/Inputs!$B$10)*DCF!C$6</f>
        <v>1042.3155330961708</v>
      </c>
      <c r="CC758" s="15">
        <f ca="1">(AV758*DCF!D$10-DCF!D$5*MAX(AV758*DCF!D$10,0)-MAX(AV758-AU758,0)/Inputs!$B$10)*DCF!D$6</f>
        <v>1206.5229272970209</v>
      </c>
      <c r="CD758" s="15">
        <f ca="1">(AW758*DCF!E$10-DCF!E$5*MAX(AW758*DCF!E$10,0)-MAX(AW758-AV758,0)/Inputs!$B$10)*DCF!E$6</f>
        <v>1144.613838980516</v>
      </c>
      <c r="CE758" s="15">
        <f ca="1">(AX758*DCF!F$10-DCF!F$5*MAX(AX758*DCF!F$10,0)-MAX(AX758-AW758,0)/Inputs!$B$10)*DCF!F$6</f>
        <v>1160.2412629139685</v>
      </c>
      <c r="CF758" s="15">
        <f ca="1">(AY758*DCF!G$10-DCF!G$5*MAX(AY758*DCF!G$10,0)-MAX(AY758-AX758,0)/Inputs!$B$10)*DCF!G$6</f>
        <v>1352.835772091807</v>
      </c>
      <c r="CG758" s="15">
        <f ca="1">(AZ758*DCF!H$10-DCF!H$5*MAX(AZ758*DCF!H$10,0)-MAX(AZ758-AY758,0)/Inputs!$B$10)*DCF!H$6</f>
        <v>1601.938260317012</v>
      </c>
      <c r="CH758" s="15">
        <f ca="1">(BA758*DCF!I$10-DCF!I$5*MAX(BA758*DCF!I$10,0)-MAX(BA758-AZ758,0)/Inputs!$B$10)*DCF!I$6</f>
        <v>1824.5923307170037</v>
      </c>
      <c r="CI758" s="15">
        <f ca="1">(BB758*DCF!J$10-DCF!J$5*MAX(BB758*DCF!J$10,0)-MAX(BB758-BA758,0)/Inputs!$B$10)*DCF!J$6</f>
        <v>2138.2278765026654</v>
      </c>
      <c r="CJ758" s="15">
        <f ca="1">(BC758*DCF!K$10-DCF!K$5*MAX(BC758*DCF!K$10,0)-MAX(BC758-BB758,0)/Inputs!$B$10)*DCF!K$6</f>
        <v>2326.5823488731098</v>
      </c>
      <c r="CK758" s="15">
        <f ca="1">(BD758*DCF!L$10-DCF!L$5*MAX(BD758*DCF!L$10,0)-MAX(BD758-BC758,0)/Inputs!$B$10)*DCF!L$6</f>
        <v>2571.9250223406839</v>
      </c>
      <c r="CL758" s="15">
        <f ca="1">(BE758*DCF!M$10-DCF!M$5*MAX(BE758*DCF!M$10,0)-MAX(BE758-BD758,0)/Inputs!$B$10)*DCF!M$6</f>
        <v>2842.0086666579391</v>
      </c>
      <c r="CM758" s="15">
        <f ca="1">(BF758*DCF!C$28-DCF!C$5*MAX(BF758*DCF!C$28,0)-MAX(BF758-Inputs!$B$13,0)/Inputs!$B$17)*DCF!C$6</f>
        <v>3982.0952686294313</v>
      </c>
      <c r="CN758" s="15">
        <f ca="1">(BG758*DCF!D$28-DCF!D$5*MAX(BG758*DCF!D$28,0)-MAX(BG758-BF758,0)/Inputs!$B$17)*DCF!D$6</f>
        <v>5727.717801377752</v>
      </c>
      <c r="CO758" s="15">
        <f ca="1">(BH758*DCF!E$28-DCF!E$5*MAX(BH758*DCF!E$28,0)-MAX(BH758-BG758,0)/Inputs!$B$17)*DCF!E$6</f>
        <v>6651.0131324556432</v>
      </c>
      <c r="CP758" s="15">
        <f ca="1">(BI758*DCF!F$28-DCF!F$5*MAX(BI758*DCF!F$28,0)-MAX(BI758-BH758,0)/Inputs!$B$17)*DCF!F$6</f>
        <v>7490.1528632193967</v>
      </c>
      <c r="CQ758" s="15">
        <f ca="1">(BJ758*DCF!G$28-DCF!G$5*MAX(BJ758*DCF!G$28,0)-MAX(BJ758-BI758,0)/Inputs!$B$17)*DCF!G$6</f>
        <v>9462.978337893559</v>
      </c>
      <c r="CR758" s="15">
        <f ca="1">(BK758*DCF!H$28-DCF!H$5*MAX(BK758*DCF!H$28,0)-MAX(BK758-BJ758,0)/Inputs!$B$17)*DCF!H$6</f>
        <v>12165.838046985393</v>
      </c>
      <c r="CS758" s="15">
        <f ca="1">(BL758*DCF!I$28-DCF!I$5*MAX(BL758*DCF!I$28,0)-MAX(BL758-BK758,0)/Inputs!$B$17)*DCF!I$6</f>
        <v>15858.250939352396</v>
      </c>
      <c r="CT758" s="15">
        <f ca="1">(BM758*DCF!J$28-DCF!J$5*MAX(BM758*DCF!J$28,0)-MAX(BM758-BL758,0)/Inputs!$B$17)*DCF!J$6</f>
        <v>19296.138124464691</v>
      </c>
      <c r="CU758" s="15">
        <f ca="1">(BN758*DCF!K$28-DCF!K$5*MAX(BN758*DCF!K$28,0)-MAX(BN758-BM758,0)/Inputs!$B$17)*DCF!K$6</f>
        <v>19255.973533099572</v>
      </c>
      <c r="CV758" s="15">
        <f ca="1">(BO758*DCF!L$28-DCF!L$5*MAX(BO758*DCF!L$28,0)-MAX(BO758-BN758,0)/Inputs!$B$17)*DCF!L$6</f>
        <v>20264.751497885598</v>
      </c>
      <c r="CW758" s="15">
        <f ca="1">(BP758*DCF!M$28-DCF!M$5*MAX(BP758*DCF!M$28,0)-MAX(BP758-BO758,0)/Inputs!$B$17)*DCF!M$6</f>
        <v>22573.552747051803</v>
      </c>
      <c r="CX758" s="15">
        <f ca="1">(BQ758*DCF!C$46-DCF!C$5*MAX(BQ758*DCF!C$46,0)-MAX(BQ758-Inputs!$B$20,0)/Inputs!$B$24)*DCF!C$6</f>
        <v>-1902.3064475012488</v>
      </c>
      <c r="CY758" s="15">
        <f ca="1">(BR758*DCF!D$46-DCF!D$5*MAX(BR758*DCF!D$46,0)-MAX(BR758-BQ758,0)/Inputs!$B$24)*DCF!D$6</f>
        <v>-1808.5361745276803</v>
      </c>
      <c r="CZ758" s="15">
        <f ca="1">(BS758*DCF!E$46-DCF!E$5*MAX(BS758*DCF!E$46,0)-MAX(BS758-BR758,0)/Inputs!$B$24)*DCF!E$6</f>
        <v>-699.4040904464099</v>
      </c>
      <c r="DA758" s="15">
        <f ca="1">(BT758*DCF!F$46-DCF!F$5*MAX(BT758*DCF!F$46,0)-MAX(BT758-BS758,0)/Inputs!$B$24)*DCF!F$6</f>
        <v>-2264.0261265565432</v>
      </c>
      <c r="DB758" s="15">
        <f ca="1">(BU758*DCF!G$46-DCF!G$5*MAX(BU758*DCF!G$46,0)-MAX(BU758-BT758,0)/Inputs!$B$24)*DCF!G$6</f>
        <v>-6610.5313299584095</v>
      </c>
      <c r="DC758" s="15">
        <f ca="1">(BV758*DCF!H$46-DCF!H$5*MAX(BV758*DCF!H$46,0)-MAX(BV758-BU758,0)/Inputs!$B$24)*DCF!H$6</f>
        <v>-1237.6283959530963</v>
      </c>
      <c r="DD758" s="15">
        <f ca="1">(BW758*DCF!I$46-DCF!I$5*MAX(BW758*DCF!I$46,0)-MAX(BW758-BV758,0)/Inputs!$B$24)*DCF!I$6</f>
        <v>-2069.5741275503742</v>
      </c>
      <c r="DE758" s="15">
        <f ca="1">(BX758*DCF!J$46-DCF!J$5*MAX(BX758*DCF!J$46,0)-MAX(BX758-BW758,0)/Inputs!$B$24)*DCF!J$6</f>
        <v>1686.0137902626454</v>
      </c>
      <c r="DF758" s="15">
        <f ca="1">(BY758*DCF!K$46-DCF!K$5*MAX(BY758*DCF!K$46,0)-MAX(BY758-BX758,0)/Inputs!$B$24)*DCF!K$6</f>
        <v>-1042.5104426176613</v>
      </c>
      <c r="DG758" s="15">
        <f ca="1">(BZ758*DCF!L$46-DCF!L$5*MAX(BZ758*DCF!L$46,0)-MAX(BZ758-BY758,0)/Inputs!$B$24)*DCF!L$6</f>
        <v>-818.66447113650645</v>
      </c>
      <c r="DH758" s="15">
        <f ca="1">(CA758*DCF!M$46-DCF!M$5*MAX(CA758*DCF!M$46,0)-MAX(CA758-BZ758,0)/Inputs!$B$24)*DCF!M$6</f>
        <v>6204.0556345673112</v>
      </c>
      <c r="DI758" s="15">
        <f ca="1">SUM(CB758:CL758)+BE758*DCF!M$10*(1+Inputs!$B$30)*(1-Inputs!$B$33)*(1-Inputs!$B$30/Inputs!$B$31)/(Inputs!$B$29-Inputs!$B$30)*DCF!M$6</f>
        <v>86275.021099363774</v>
      </c>
      <c r="DJ758" s="15">
        <f ca="1">SUM(CM758:CW758)+BP758*DCF!M$28*(1+Inputs!$B$30)*(1-Inputs!$B$33)*(1-Inputs!$B$30/Inputs!$B$31)/(Inputs!$B$29-Inputs!$B$30)*DCF!M$6</f>
        <v>610198.68529430253</v>
      </c>
      <c r="DK758" s="15">
        <f ca="1">SUM(CX758:DH758)+CA758*DCF!M$46*(1+Inputs!$B$30)*(1-Inputs!$B$33)*(1-Inputs!$B$30/Inputs!$B$31)/(Inputs!$B$29-Inputs!$B$30)*DCF!M$6</f>
        <v>111792.56689084468</v>
      </c>
      <c r="DM758" s="15">
        <f ca="1">DI758+DJ758+DK758+Inputs!$B$34+Inputs!$B$36-Inputs!$B$35</f>
        <v>885117.27328451106</v>
      </c>
    </row>
    <row r="759" spans="1:117" x14ac:dyDescent="0.75">
      <c r="A759" s="11">
        <v>746</v>
      </c>
      <c r="C759" s="24">
        <f t="shared" ca="1" si="434"/>
        <v>-2.6705176635293451</v>
      </c>
      <c r="D759" s="24">
        <f t="shared" ca="1" si="434"/>
        <v>-0.28437952320842358</v>
      </c>
      <c r="E759" s="24">
        <f t="shared" ca="1" si="434"/>
        <v>-1.4835725498320731</v>
      </c>
      <c r="F759" s="24">
        <f t="shared" ca="1" si="434"/>
        <v>1.1690842724100112</v>
      </c>
      <c r="G759" s="24">
        <f t="shared" ca="1" si="434"/>
        <v>-0.23158805522739256</v>
      </c>
      <c r="H759" s="24">
        <f t="shared" ca="1" si="434"/>
        <v>0.46267364463538585</v>
      </c>
      <c r="I759" s="24">
        <f t="shared" ca="1" si="434"/>
        <v>-0.43343028170427439</v>
      </c>
      <c r="J759" s="24">
        <f t="shared" ca="1" si="434"/>
        <v>0.91904164595751747</v>
      </c>
      <c r="K759" s="24">
        <f t="shared" ca="1" si="434"/>
        <v>-0.43357186503052608</v>
      </c>
      <c r="L759" s="24">
        <f t="shared" ca="1" si="434"/>
        <v>-0.2736400198600365</v>
      </c>
      <c r="M759" s="24">
        <f t="shared" ca="1" si="434"/>
        <v>9.105286838567983E-2</v>
      </c>
      <c r="N759" s="24">
        <f ca="1">SQRT(Inputs!$B$38)*C759+SQRT(1-Inputs!$B$38)*_xlfn.NORM.S.INV(RAND())</f>
        <v>-1.4772679183882926</v>
      </c>
      <c r="O759" s="24">
        <f ca="1">SQRT(Inputs!$B$38)*D759+SQRT(1-Inputs!$B$38)*_xlfn.NORM.S.INV(RAND())</f>
        <v>0.16566900467777704</v>
      </c>
      <c r="P759" s="24">
        <f ca="1">SQRT(Inputs!$B$38)*E759+SQRT(1-Inputs!$B$38)*_xlfn.NORM.S.INV(RAND())</f>
        <v>-0.18510785526004381</v>
      </c>
      <c r="Q759" s="24">
        <f ca="1">SQRT(Inputs!$B$38)*F759+SQRT(1-Inputs!$B$38)*_xlfn.NORM.S.INV(RAND())</f>
        <v>-0.90915244009801066</v>
      </c>
      <c r="R759" s="24">
        <f ca="1">SQRT(Inputs!$B$38)*G759+SQRT(1-Inputs!$B$38)*_xlfn.NORM.S.INV(RAND())</f>
        <v>0.51399480886376814</v>
      </c>
      <c r="S759" s="24">
        <f ca="1">SQRT(Inputs!$B$38)*H759+SQRT(1-Inputs!$B$38)*_xlfn.NORM.S.INV(RAND())</f>
        <v>1.2489613938809572</v>
      </c>
      <c r="T759" s="24">
        <f ca="1">SQRT(Inputs!$B$38)*I759+SQRT(1-Inputs!$B$38)*_xlfn.NORM.S.INV(RAND())</f>
        <v>0.46512961717994894</v>
      </c>
      <c r="U759" s="24">
        <f ca="1">SQRT(Inputs!$B$38)*J759+SQRT(1-Inputs!$B$38)*_xlfn.NORM.S.INV(RAND())</f>
        <v>1.4629062792693088</v>
      </c>
      <c r="V759" s="24">
        <f ca="1">SQRT(Inputs!$B$38)*K759+SQRT(1-Inputs!$B$38)*_xlfn.NORM.S.INV(RAND())</f>
        <v>1.4029087652453729</v>
      </c>
      <c r="W759" s="24">
        <f ca="1">SQRT(Inputs!$B$38)*L759+SQRT(1-Inputs!$B$38)*_xlfn.NORM.S.INV(RAND())</f>
        <v>0.52486300823035448</v>
      </c>
      <c r="X759" s="24">
        <f ca="1">SQRT(Inputs!$B$38)*M759+SQRT(1-Inputs!$B$38)*_xlfn.NORM.S.INV(RAND())</f>
        <v>0.86392535182360497</v>
      </c>
      <c r="Y759" s="24">
        <f ca="1">SQRT(Inputs!$B$38)*C759+SQRT(1-Inputs!$B$38)*_xlfn.NORM.S.INV(RAND())</f>
        <v>-1.4078736952864259</v>
      </c>
      <c r="Z759" s="24">
        <f ca="1">SQRT(Inputs!$B$38)*D759+SQRT(1-Inputs!$B$38)*_xlfn.NORM.S.INV(RAND())</f>
        <v>0.11875781628070606</v>
      </c>
      <c r="AA759" s="24">
        <f ca="1">SQRT(Inputs!$B$38)*E759+SQRT(1-Inputs!$B$38)*_xlfn.NORM.S.INV(RAND())</f>
        <v>-0.26549789793532097</v>
      </c>
      <c r="AB759" s="24">
        <f ca="1">SQRT(Inputs!$B$38)*F759+SQRT(1-Inputs!$B$38)*_xlfn.NORM.S.INV(RAND())</f>
        <v>0.34303033454159032</v>
      </c>
      <c r="AC759" s="24">
        <f ca="1">SQRT(Inputs!$B$38)*G759+SQRT(1-Inputs!$B$38)*_xlfn.NORM.S.INV(RAND())</f>
        <v>0.71394392568271614</v>
      </c>
      <c r="AD759" s="24">
        <f ca="1">SQRT(Inputs!$B$38)*H759+SQRT(1-Inputs!$B$38)*_xlfn.NORM.S.INV(RAND())</f>
        <v>0.11803468087635272</v>
      </c>
      <c r="AE759" s="24">
        <f ca="1">SQRT(Inputs!$B$38)*I759+SQRT(1-Inputs!$B$38)*_xlfn.NORM.S.INV(RAND())</f>
        <v>-1.8333356293024472</v>
      </c>
      <c r="AF759" s="24">
        <f ca="1">SQRT(Inputs!$B$38)*J759+SQRT(1-Inputs!$B$38)*_xlfn.NORM.S.INV(RAND())</f>
        <v>-9.7480396742467557E-2</v>
      </c>
      <c r="AG759" s="24">
        <f ca="1">SQRT(Inputs!$B$38)*K759+SQRT(1-Inputs!$B$38)*_xlfn.NORM.S.INV(RAND())</f>
        <v>0.41475564929087883</v>
      </c>
      <c r="AH759" s="24">
        <f ca="1">SQRT(Inputs!$B$38)*L759+SQRT(1-Inputs!$B$38)*_xlfn.NORM.S.INV(RAND())</f>
        <v>1.6370017303696487</v>
      </c>
      <c r="AI759" s="24">
        <f ca="1">SQRT(Inputs!$B$38)*M759+SQRT(1-Inputs!$B$38)*_xlfn.NORM.S.INV(RAND())</f>
        <v>2.0621848746199909</v>
      </c>
      <c r="AJ759" s="24">
        <f ca="1">SQRT(Inputs!$B$38)*C759+SQRT(1-Inputs!$B$38)*_xlfn.NORM.S.INV(RAND())</f>
        <v>-1.6424483435129542</v>
      </c>
      <c r="AK759" s="24">
        <f ca="1">SQRT(Inputs!$B$38)*D759+SQRT(1-Inputs!$B$38)*_xlfn.NORM.S.INV(RAND())</f>
        <v>-1.4310588537871498</v>
      </c>
      <c r="AL759" s="24">
        <f ca="1">SQRT(Inputs!$B$38)*E759+SQRT(1-Inputs!$B$38)*_xlfn.NORM.S.INV(RAND())</f>
        <v>-1.0005419624112337</v>
      </c>
      <c r="AM759" s="24">
        <f ca="1">SQRT(Inputs!$B$38)*F759+SQRT(1-Inputs!$B$38)*_xlfn.NORM.S.INV(RAND())</f>
        <v>0.79840531681762505</v>
      </c>
      <c r="AN759" s="24">
        <f ca="1">SQRT(Inputs!$B$38)*G759+SQRT(1-Inputs!$B$38)*_xlfn.NORM.S.INV(RAND())</f>
        <v>-0.61996869145598477</v>
      </c>
      <c r="AO759" s="24">
        <f ca="1">SQRT(Inputs!$B$38)*H759+SQRT(1-Inputs!$B$38)*_xlfn.NORM.S.INV(RAND())</f>
        <v>1.6933088201178954</v>
      </c>
      <c r="AP759" s="24">
        <f ca="1">SQRT(Inputs!$B$38)*I759+SQRT(1-Inputs!$B$38)*_xlfn.NORM.S.INV(RAND())</f>
        <v>1.4925116856809335</v>
      </c>
      <c r="AQ759" s="24">
        <f ca="1">SQRT(Inputs!$B$38)*J759+SQRT(1-Inputs!$B$38)*_xlfn.NORM.S.INV(RAND())</f>
        <v>1.1760587933225277</v>
      </c>
      <c r="AR759" s="24">
        <f ca="1">SQRT(Inputs!$B$38)*K759+SQRT(1-Inputs!$B$38)*_xlfn.NORM.S.INV(RAND())</f>
        <v>0.71873799635046443</v>
      </c>
      <c r="AS759" s="24">
        <f ca="1">SQRT(Inputs!$B$38)*L759+SQRT(1-Inputs!$B$38)*_xlfn.NORM.S.INV(RAND())</f>
        <v>-0.2146246739719504</v>
      </c>
      <c r="AT759" s="24">
        <f ca="1">SQRT(Inputs!$B$38)*M759+SQRT(1-Inputs!$B$38)*_xlfn.NORM.S.INV(RAND())</f>
        <v>-0.40623147350323707</v>
      </c>
      <c r="AU759" s="15">
        <f ca="1">Inputs!$B$6*EXP($B$8-0.5*C$5^2+C$5*N759)</f>
        <v>3906.8336439894524</v>
      </c>
      <c r="AV759" s="15">
        <f t="shared" ca="1" si="401"/>
        <v>4872.8002114680485</v>
      </c>
      <c r="AW759" s="15">
        <f t="shared" ca="1" si="402"/>
        <v>5795.0078067531695</v>
      </c>
      <c r="AX759" s="15">
        <f t="shared" ca="1" si="403"/>
        <v>6315.4672848686159</v>
      </c>
      <c r="AY759" s="15">
        <f t="shared" ca="1" si="404"/>
        <v>8195.6417675737594</v>
      </c>
      <c r="AZ759" s="15">
        <f t="shared" ca="1" si="405"/>
        <v>11501.372437123346</v>
      </c>
      <c r="BA759" s="15">
        <f t="shared" ca="1" si="406"/>
        <v>14776.852795867335</v>
      </c>
      <c r="BB759" s="15">
        <f t="shared" ca="1" si="407"/>
        <v>20947.161141256351</v>
      </c>
      <c r="BC759" s="15">
        <f t="shared" ca="1" si="408"/>
        <v>29375.436598644792</v>
      </c>
      <c r="BD759" s="15">
        <f t="shared" ca="1" si="409"/>
        <v>37798.482296672635</v>
      </c>
      <c r="BE759" s="15">
        <f t="shared" ca="1" si="410"/>
        <v>50108.959274618544</v>
      </c>
      <c r="BF759" s="15">
        <f ca="1">Inputs!$B$13*EXP($B$9-0.5*C$6^2+C$6*Y759)</f>
        <v>10462.592153532783</v>
      </c>
      <c r="BG759" s="15">
        <f t="shared" ca="1" si="411"/>
        <v>13027.315917538097</v>
      </c>
      <c r="BH759" s="15">
        <f t="shared" ca="1" si="412"/>
        <v>15231.290860820032</v>
      </c>
      <c r="BI759" s="15">
        <f t="shared" ca="1" si="413"/>
        <v>19656.302789827303</v>
      </c>
      <c r="BJ759" s="15">
        <f t="shared" ca="1" si="414"/>
        <v>26709.346800864801</v>
      </c>
      <c r="BK759" s="15">
        <f t="shared" ca="1" si="415"/>
        <v>33311.689623171696</v>
      </c>
      <c r="BL759" s="15">
        <f t="shared" ca="1" si="416"/>
        <v>32266.162738604202</v>
      </c>
      <c r="BM759" s="15">
        <f t="shared" ca="1" si="417"/>
        <v>39184.676295055848</v>
      </c>
      <c r="BN759" s="15">
        <f t="shared" ca="1" si="418"/>
        <v>50648.049290953808</v>
      </c>
      <c r="BO759" s="15">
        <f t="shared" ca="1" si="419"/>
        <v>75378.565419970531</v>
      </c>
      <c r="BP759" s="15">
        <f t="shared" ca="1" si="420"/>
        <v>117194.58493568472</v>
      </c>
      <c r="BQ759" s="15">
        <f ca="1">Inputs!$B$20*EXP($B$10-0.5*C$7^2+C$7*AJ759)</f>
        <v>2395.5800961576115</v>
      </c>
      <c r="BR759" s="15">
        <f t="shared" ca="1" si="421"/>
        <v>2063.3507605693212</v>
      </c>
      <c r="BS759" s="15">
        <f t="shared" ca="1" si="422"/>
        <v>2119.8386490625594</v>
      </c>
      <c r="BT759" s="15">
        <f t="shared" ca="1" si="423"/>
        <v>3603.7983299955681</v>
      </c>
      <c r="BU759" s="15">
        <f t="shared" ca="1" si="424"/>
        <v>4298.6885464916986</v>
      </c>
      <c r="BV759" s="15">
        <f t="shared" ca="1" si="425"/>
        <v>8758.637403548646</v>
      </c>
      <c r="BW759" s="15">
        <f t="shared" ca="1" si="426"/>
        <v>16762.456617348274</v>
      </c>
      <c r="BX759" s="15">
        <f t="shared" ca="1" si="427"/>
        <v>29678.596678042755</v>
      </c>
      <c r="BY759" s="15">
        <f t="shared" ca="1" si="428"/>
        <v>47715.006904774644</v>
      </c>
      <c r="BZ759" s="15">
        <f t="shared" ca="1" si="429"/>
        <v>64360.706428690406</v>
      </c>
      <c r="CA759" s="15">
        <f t="shared" ca="1" si="430"/>
        <v>84110.962541347122</v>
      </c>
      <c r="CB759" s="15">
        <f ca="1">(AU759*DCF!C$10-DCF!C$5*MAX(AU759*DCF!C$10,0)-MAX(AU759-Inputs!$B$6,0)/Inputs!$B$10)*DCF!C$6</f>
        <v>1003.3104933841939</v>
      </c>
      <c r="CC759" s="15">
        <f ca="1">(AV759*DCF!D$10-DCF!D$5*MAX(AV759*DCF!D$10,0)-MAX(AV759-AU759,0)/Inputs!$B$10)*DCF!D$6</f>
        <v>952.18637306888741</v>
      </c>
      <c r="CD759" s="15">
        <f ca="1">(AW759*DCF!E$10-DCF!E$5*MAX(AW759*DCF!E$10,0)-MAX(AW759-AV759,0)/Inputs!$B$10)*DCF!E$6</f>
        <v>1130.2557131973265</v>
      </c>
      <c r="CE759" s="15">
        <f ca="1">(AX759*DCF!F$10-DCF!F$5*MAX(AX759*DCF!F$10,0)-MAX(AX759-AW759,0)/Inputs!$B$10)*DCF!F$6</f>
        <v>1270.3617297405053</v>
      </c>
      <c r="CF759" s="15">
        <f ca="1">(AY759*DCF!G$10-DCF!G$5*MAX(AY759*DCF!G$10,0)-MAX(AY759-AX759,0)/Inputs!$B$10)*DCF!G$6</f>
        <v>1327.2267604259837</v>
      </c>
      <c r="CG759" s="15">
        <f ca="1">(AZ759*DCF!H$10-DCF!H$5*MAX(AZ759*DCF!H$10,0)-MAX(AZ759-AY759,0)/Inputs!$B$10)*DCF!H$6</f>
        <v>1646.007964957282</v>
      </c>
      <c r="CH759" s="15">
        <f ca="1">(BA759*DCF!I$10-DCF!I$5*MAX(BA759*DCF!I$10,0)-MAX(BA759-AZ759,0)/Inputs!$B$10)*DCF!I$6</f>
        <v>2161.8984032801795</v>
      </c>
      <c r="CI759" s="15">
        <f ca="1">(BB759*DCF!J$10-DCF!J$5*MAX(BB759*DCF!J$10,0)-MAX(BB759-BA759,0)/Inputs!$B$10)*DCF!J$6</f>
        <v>2659.5729048239364</v>
      </c>
      <c r="CJ759" s="15">
        <f ca="1">(BC759*DCF!K$10-DCF!K$5*MAX(BC759*DCF!K$10,0)-MAX(BC759-BB759,0)/Inputs!$B$10)*DCF!K$6</f>
        <v>3549.1432580466994</v>
      </c>
      <c r="CK759" s="15">
        <f ca="1">(BD759*DCF!L$10-DCF!L$5*MAX(BD759*DCF!L$10,0)-MAX(BD759-BC759,0)/Inputs!$B$10)*DCF!L$6</f>
        <v>4611.4937152875691</v>
      </c>
      <c r="CL759" s="15">
        <f ca="1">(BE759*DCF!M$10-DCF!M$5*MAX(BE759*DCF!M$10,0)-MAX(BE759-BD759,0)/Inputs!$B$10)*DCF!M$6</f>
        <v>5600.404253941073</v>
      </c>
      <c r="CM759" s="15">
        <f ca="1">(BF759*DCF!C$28-DCF!C$5*MAX(BF759*DCF!C$28,0)-MAX(BF759-Inputs!$B$13,0)/Inputs!$B$17)*DCF!C$6</f>
        <v>3193.1145102397109</v>
      </c>
      <c r="CN759" s="15">
        <f ca="1">(BG759*DCF!D$28-DCF!D$5*MAX(BG759*DCF!D$28,0)-MAX(BG759-BF759,0)/Inputs!$B$17)*DCF!D$6</f>
        <v>3289.6718267785468</v>
      </c>
      <c r="CO759" s="15">
        <f ca="1">(BH759*DCF!E$28-DCF!E$5*MAX(BH759*DCF!E$28,0)-MAX(BH759-BG759,0)/Inputs!$B$17)*DCF!E$6</f>
        <v>3879.3996628178816</v>
      </c>
      <c r="CP759" s="15">
        <f ca="1">(BI759*DCF!F$28-DCF!F$5*MAX(BI759*DCF!F$28,0)-MAX(BI759-BH759,0)/Inputs!$B$17)*DCF!F$6</f>
        <v>4530.5250791447497</v>
      </c>
      <c r="CQ759" s="15">
        <f ca="1">(BJ759*DCF!G$28-DCF!G$5*MAX(BJ759*DCF!G$28,0)-MAX(BJ759-BI759,0)/Inputs!$B$17)*DCF!G$6</f>
        <v>5743.6903436253579</v>
      </c>
      <c r="CR759" s="15">
        <f ca="1">(BK759*DCF!H$28-DCF!H$5*MAX(BK759*DCF!H$28,0)-MAX(BK759-BJ759,0)/Inputs!$B$17)*DCF!H$6</f>
        <v>7212.5295732242812</v>
      </c>
      <c r="CS759" s="15">
        <f ca="1">(BL759*DCF!I$28-DCF!I$5*MAX(BL759*DCF!I$28,0)-MAX(BL759-BK759,0)/Inputs!$B$17)*DCF!I$6</f>
        <v>7587.4861634798845</v>
      </c>
      <c r="CT759" s="15">
        <f ca="1">(BM759*DCF!J$28-DCF!J$5*MAX(BM759*DCF!J$28,0)-MAX(BM759-BL759,0)/Inputs!$B$17)*DCF!J$6</f>
        <v>7824.0974040703013</v>
      </c>
      <c r="CU759" s="15">
        <f ca="1">(BN759*DCF!K$28-DCF!K$5*MAX(BN759*DCF!K$28,0)-MAX(BN759-BM759,0)/Inputs!$B$17)*DCF!K$6</f>
        <v>9291.9082937876865</v>
      </c>
      <c r="CV759" s="15">
        <f ca="1">(BO759*DCF!L$28-DCF!L$5*MAX(BO759*DCF!L$28,0)-MAX(BO759-BN759,0)/Inputs!$B$17)*DCF!L$6</f>
        <v>12241.306850065626</v>
      </c>
      <c r="CW759" s="15">
        <f ca="1">(BP759*DCF!M$28-DCF!M$5*MAX(BP759*DCF!M$28,0)-MAX(BP759-BO759,0)/Inputs!$B$17)*DCF!M$6</f>
        <v>17679.279939513519</v>
      </c>
      <c r="CX759" s="15">
        <f ca="1">(BQ759*DCF!C$46-DCF!C$5*MAX(BQ759*DCF!C$46,0)-MAX(BQ759-Inputs!$B$20,0)/Inputs!$B$24)*DCF!C$6</f>
        <v>-553.25175430891716</v>
      </c>
      <c r="CY759" s="15">
        <f ca="1">(BR759*DCF!D$46-DCF!D$5*MAX(BR759*DCF!D$46,0)-MAX(BR759-BQ759,0)/Inputs!$B$24)*DCF!D$6</f>
        <v>-352.16585686743372</v>
      </c>
      <c r="CZ759" s="15">
        <f ca="1">(BS759*DCF!E$46-DCF!E$5*MAX(BS759*DCF!E$46,0)-MAX(BS759-BR759,0)/Inputs!$B$24)*DCF!E$6</f>
        <v>-272.94058172471057</v>
      </c>
      <c r="DA759" s="15">
        <f ca="1">(BT759*DCF!F$46-DCF!F$5*MAX(BT759*DCF!F$46,0)-MAX(BT759-BS759,0)/Inputs!$B$24)*DCF!F$6</f>
        <v>-802.80801071319013</v>
      </c>
      <c r="DB759" s="15">
        <f ca="1">(BU759*DCF!G$46-DCF!G$5*MAX(BU759*DCF!G$46,0)-MAX(BU759-BT759,0)/Inputs!$B$24)*DCF!G$6</f>
        <v>-378.34672900746654</v>
      </c>
      <c r="DC759" s="15">
        <f ca="1">(BV759*DCF!H$46-DCF!H$5*MAX(BV759*DCF!H$46,0)-MAX(BV759-BU759,0)/Inputs!$B$24)*DCF!H$6</f>
        <v>-1385.9017807704188</v>
      </c>
      <c r="DD759" s="15">
        <f ca="1">(BW759*DCF!I$46-DCF!I$5*MAX(BW759*DCF!I$46,0)-MAX(BW759-BV759,0)/Inputs!$B$24)*DCF!I$6</f>
        <v>-1910.4514319409411</v>
      </c>
      <c r="DE759" s="15">
        <f ca="1">(BX759*DCF!J$46-DCF!J$5*MAX(BX759*DCF!J$46,0)-MAX(BX759-BW759,0)/Inputs!$B$24)*DCF!J$6</f>
        <v>-2180.2142888621966</v>
      </c>
      <c r="DF759" s="15">
        <f ca="1">(BY759*DCF!K$46-DCF!K$5*MAX(BY759*DCF!K$46,0)-MAX(BY759-BX759,0)/Inputs!$B$24)*DCF!K$6</f>
        <v>-1692.7997643710735</v>
      </c>
      <c r="DG759" s="15">
        <f ca="1">(BZ759*DCF!L$46-DCF!L$5*MAX(BZ759*DCF!L$46,0)-MAX(BZ759-BY759,0)/Inputs!$B$24)*DCF!L$6</f>
        <v>681.98112297892192</v>
      </c>
      <c r="DH759" s="15">
        <f ca="1">(CA759*DCF!M$46-DCF!M$5*MAX(CA759*DCF!M$46,0)-MAX(CA759-BZ759,0)/Inputs!$B$24)*DCF!M$6</f>
        <v>2465.0558191191149</v>
      </c>
      <c r="DI759" s="15">
        <f ca="1">SUM(CB759:CL759)+BE759*DCF!M$10*(1+Inputs!$B$30)*(1-Inputs!$B$33)*(1-Inputs!$B$30/Inputs!$B$31)/(Inputs!$B$29-Inputs!$B$30)*DCF!M$6</f>
        <v>165365.75785380555</v>
      </c>
      <c r="DJ759" s="15">
        <f ca="1">SUM(CM759:CW759)+BP759*DCF!M$28*(1+Inputs!$B$30)*(1-Inputs!$B$33)*(1-Inputs!$B$30/Inputs!$B$31)/(Inputs!$B$29-Inputs!$B$30)*DCF!M$6</f>
        <v>517345.11579869408</v>
      </c>
      <c r="DK759" s="15">
        <f ca="1">SUM(CX759:DH759)+CA759*DCF!M$46*(1+Inputs!$B$30)*(1-Inputs!$B$33)*(1-Inputs!$B$30/Inputs!$B$31)/(Inputs!$B$29-Inputs!$B$30)*DCF!M$6</f>
        <v>123663.6684129222</v>
      </c>
      <c r="DM759" s="15">
        <f ca="1">DI759+DJ759+DK759+Inputs!$B$34+Inputs!$B$36-Inputs!$B$35</f>
        <v>883225.54206542182</v>
      </c>
    </row>
    <row r="760" spans="1:117" x14ac:dyDescent="0.75">
      <c r="A760" s="11">
        <v>747</v>
      </c>
      <c r="C760" s="24">
        <f t="shared" ca="1" si="434"/>
        <v>-1.6636833423367996</v>
      </c>
      <c r="D760" s="24">
        <f t="shared" ca="1" si="434"/>
        <v>-1.7716898079876646</v>
      </c>
      <c r="E760" s="24">
        <f t="shared" ca="1" si="434"/>
        <v>0.44763614017406739</v>
      </c>
      <c r="F760" s="24">
        <f t="shared" ca="1" si="434"/>
        <v>-1.4831421432351513</v>
      </c>
      <c r="G760" s="24">
        <f t="shared" ca="1" si="434"/>
        <v>0.73240913920828288</v>
      </c>
      <c r="H760" s="24">
        <f t="shared" ca="1" si="434"/>
        <v>-1.3171378372899232</v>
      </c>
      <c r="I760" s="24">
        <f t="shared" ca="1" si="434"/>
        <v>0.64077680695206662</v>
      </c>
      <c r="J760" s="24">
        <f t="shared" ca="1" si="434"/>
        <v>1.1689989536256387</v>
      </c>
      <c r="K760" s="24">
        <f t="shared" ca="1" si="434"/>
        <v>-0.33051906788144747</v>
      </c>
      <c r="L760" s="24">
        <f t="shared" ca="1" si="434"/>
        <v>1.4357754160367313</v>
      </c>
      <c r="M760" s="24">
        <f t="shared" ca="1" si="434"/>
        <v>-1.0451079780671912</v>
      </c>
      <c r="N760" s="24">
        <f ca="1">SQRT(Inputs!$B$38)*C760+SQRT(1-Inputs!$B$38)*_xlfn.NORM.S.INV(RAND())</f>
        <v>0.35402144257235379</v>
      </c>
      <c r="O760" s="24">
        <f ca="1">SQRT(Inputs!$B$38)*D760+SQRT(1-Inputs!$B$38)*_xlfn.NORM.S.INV(RAND())</f>
        <v>-1.9631350197554651</v>
      </c>
      <c r="P760" s="24">
        <f ca="1">SQRT(Inputs!$B$38)*E760+SQRT(1-Inputs!$B$38)*_xlfn.NORM.S.INV(RAND())</f>
        <v>1.2900458929702425</v>
      </c>
      <c r="Q760" s="24">
        <f ca="1">SQRT(Inputs!$B$38)*F760+SQRT(1-Inputs!$B$38)*_xlfn.NORM.S.INV(RAND())</f>
        <v>-0.49939136955723357</v>
      </c>
      <c r="R760" s="24">
        <f ca="1">SQRT(Inputs!$B$38)*G760+SQRT(1-Inputs!$B$38)*_xlfn.NORM.S.INV(RAND())</f>
        <v>0.88991907574816098</v>
      </c>
      <c r="S760" s="24">
        <f ca="1">SQRT(Inputs!$B$38)*H760+SQRT(1-Inputs!$B$38)*_xlfn.NORM.S.INV(RAND())</f>
        <v>-2.0548862005391602</v>
      </c>
      <c r="T760" s="24">
        <f ca="1">SQRT(Inputs!$B$38)*I760+SQRT(1-Inputs!$B$38)*_xlfn.NORM.S.INV(RAND())</f>
        <v>-0.27929583417587234</v>
      </c>
      <c r="U760" s="24">
        <f ca="1">SQRT(Inputs!$B$38)*J760+SQRT(1-Inputs!$B$38)*_xlfn.NORM.S.INV(RAND())</f>
        <v>0.41190584977560935</v>
      </c>
      <c r="V760" s="24">
        <f ca="1">SQRT(Inputs!$B$38)*K760+SQRT(1-Inputs!$B$38)*_xlfn.NORM.S.INV(RAND())</f>
        <v>-0.33844906702472422</v>
      </c>
      <c r="W760" s="24">
        <f ca="1">SQRT(Inputs!$B$38)*L760+SQRT(1-Inputs!$B$38)*_xlfn.NORM.S.INV(RAND())</f>
        <v>0.39518506164071093</v>
      </c>
      <c r="X760" s="24">
        <f ca="1">SQRT(Inputs!$B$38)*M760+SQRT(1-Inputs!$B$38)*_xlfn.NORM.S.INV(RAND())</f>
        <v>-0.19882146790001359</v>
      </c>
      <c r="Y760" s="24">
        <f ca="1">SQRT(Inputs!$B$38)*C760+SQRT(1-Inputs!$B$38)*_xlfn.NORM.S.INV(RAND())</f>
        <v>-1.0500938656264089</v>
      </c>
      <c r="Z760" s="24">
        <f ca="1">SQRT(Inputs!$B$38)*D760+SQRT(1-Inputs!$B$38)*_xlfn.NORM.S.INV(RAND())</f>
        <v>9.5164916456592419E-2</v>
      </c>
      <c r="AA760" s="24">
        <f ca="1">SQRT(Inputs!$B$38)*E760+SQRT(1-Inputs!$B$38)*_xlfn.NORM.S.INV(RAND())</f>
        <v>-0.87301022907439874</v>
      </c>
      <c r="AB760" s="24">
        <f ca="1">SQRT(Inputs!$B$38)*F760+SQRT(1-Inputs!$B$38)*_xlfn.NORM.S.INV(RAND())</f>
        <v>-0.31583940316390618</v>
      </c>
      <c r="AC760" s="24">
        <f ca="1">SQRT(Inputs!$B$38)*G760+SQRT(1-Inputs!$B$38)*_xlfn.NORM.S.INV(RAND())</f>
        <v>-0.40505058453359088</v>
      </c>
      <c r="AD760" s="24">
        <f ca="1">SQRT(Inputs!$B$38)*H760+SQRT(1-Inputs!$B$38)*_xlfn.NORM.S.INV(RAND())</f>
        <v>7.833827374971547E-2</v>
      </c>
      <c r="AE760" s="24">
        <f ca="1">SQRT(Inputs!$B$38)*I760+SQRT(1-Inputs!$B$38)*_xlfn.NORM.S.INV(RAND())</f>
        <v>0.4870804596257875</v>
      </c>
      <c r="AF760" s="24">
        <f ca="1">SQRT(Inputs!$B$38)*J760+SQRT(1-Inputs!$B$38)*_xlfn.NORM.S.INV(RAND())</f>
        <v>1.016363109205487E-2</v>
      </c>
      <c r="AG760" s="24">
        <f ca="1">SQRT(Inputs!$B$38)*K760+SQRT(1-Inputs!$B$38)*_xlfn.NORM.S.INV(RAND())</f>
        <v>-0.22639101714852272</v>
      </c>
      <c r="AH760" s="24">
        <f ca="1">SQRT(Inputs!$B$38)*L760+SQRT(1-Inputs!$B$38)*_xlfn.NORM.S.INV(RAND())</f>
        <v>1.9588489320703339</v>
      </c>
      <c r="AI760" s="24">
        <f ca="1">SQRT(Inputs!$B$38)*M760+SQRT(1-Inputs!$B$38)*_xlfn.NORM.S.INV(RAND())</f>
        <v>-5.0445617678735344E-2</v>
      </c>
      <c r="AJ760" s="24">
        <f ca="1">SQRT(Inputs!$B$38)*C760+SQRT(1-Inputs!$B$38)*_xlfn.NORM.S.INV(RAND())</f>
        <v>-0.5679435807483928</v>
      </c>
      <c r="AK760" s="24">
        <f ca="1">SQRT(Inputs!$B$38)*D760+SQRT(1-Inputs!$B$38)*_xlfn.NORM.S.INV(RAND())</f>
        <v>-1.5950523970006745</v>
      </c>
      <c r="AL760" s="24">
        <f ca="1">SQRT(Inputs!$B$38)*E760+SQRT(1-Inputs!$B$38)*_xlfn.NORM.S.INV(RAND())</f>
        <v>-3.1481395713498256E-2</v>
      </c>
      <c r="AM760" s="24">
        <f ca="1">SQRT(Inputs!$B$38)*F760+SQRT(1-Inputs!$B$38)*_xlfn.NORM.S.INV(RAND())</f>
        <v>-0.19356550557087571</v>
      </c>
      <c r="AN760" s="24">
        <f ca="1">SQRT(Inputs!$B$38)*G760+SQRT(1-Inputs!$B$38)*_xlfn.NORM.S.INV(RAND())</f>
        <v>-0.87838405281546417</v>
      </c>
      <c r="AO760" s="24">
        <f ca="1">SQRT(Inputs!$B$38)*H760+SQRT(1-Inputs!$B$38)*_xlfn.NORM.S.INV(RAND())</f>
        <v>-0.75396851598166048</v>
      </c>
      <c r="AP760" s="24">
        <f ca="1">SQRT(Inputs!$B$38)*I760+SQRT(1-Inputs!$B$38)*_xlfn.NORM.S.INV(RAND())</f>
        <v>0.34161695107998652</v>
      </c>
      <c r="AQ760" s="24">
        <f ca="1">SQRT(Inputs!$B$38)*J760+SQRT(1-Inputs!$B$38)*_xlfn.NORM.S.INV(RAND())</f>
        <v>0.93614005429446512</v>
      </c>
      <c r="AR760" s="24">
        <f ca="1">SQRT(Inputs!$B$38)*K760+SQRT(1-Inputs!$B$38)*_xlfn.NORM.S.INV(RAND())</f>
        <v>-0.28363970683184186</v>
      </c>
      <c r="AS760" s="24">
        <f ca="1">SQRT(Inputs!$B$38)*L760+SQRT(1-Inputs!$B$38)*_xlfn.NORM.S.INV(RAND())</f>
        <v>3.1309802100908275</v>
      </c>
      <c r="AT760" s="24">
        <f ca="1">SQRT(Inputs!$B$38)*M760+SQRT(1-Inputs!$B$38)*_xlfn.NORM.S.INV(RAND())</f>
        <v>-0.1467709756515802</v>
      </c>
      <c r="AU760" s="15">
        <f ca="1">Inputs!$B$6*EXP($B$8-0.5*C$5^2+C$5*N760)</f>
        <v>5254.9141997464012</v>
      </c>
      <c r="AV760" s="15">
        <f t="shared" ca="1" si="401"/>
        <v>4792.7429164949963</v>
      </c>
      <c r="AW760" s="15">
        <f t="shared" ca="1" si="402"/>
        <v>6954.5866776706071</v>
      </c>
      <c r="AX760" s="15">
        <f t="shared" ca="1" si="403"/>
        <v>7977.2916214475672</v>
      </c>
      <c r="AY760" s="15">
        <f t="shared" ca="1" si="404"/>
        <v>10816.828895929506</v>
      </c>
      <c r="AZ760" s="15">
        <f t="shared" ca="1" si="405"/>
        <v>10550.246420458701</v>
      </c>
      <c r="BA760" s="15">
        <f t="shared" ca="1" si="406"/>
        <v>12538.870518716409</v>
      </c>
      <c r="BB760" s="15">
        <f t="shared" ca="1" si="407"/>
        <v>15998.18484209463</v>
      </c>
      <c r="BC760" s="15">
        <f t="shared" ca="1" si="408"/>
        <v>18963.913712680842</v>
      </c>
      <c r="BD760" s="15">
        <f t="shared" ca="1" si="409"/>
        <v>24107.398250392074</v>
      </c>
      <c r="BE760" s="15">
        <f t="shared" ca="1" si="410"/>
        <v>29010.398298597971</v>
      </c>
      <c r="BF760" s="15">
        <f ca="1">Inputs!$B$13*EXP($B$9-0.5*C$6^2+C$6*Y760)</f>
        <v>11231.645314407968</v>
      </c>
      <c r="BG760" s="15">
        <f t="shared" ca="1" si="411"/>
        <v>13925.48113453179</v>
      </c>
      <c r="BH760" s="15">
        <f t="shared" ca="1" si="412"/>
        <v>14720.829553760848</v>
      </c>
      <c r="BI760" s="15">
        <f t="shared" ca="1" si="413"/>
        <v>17165.416672440591</v>
      </c>
      <c r="BJ760" s="15">
        <f t="shared" ca="1" si="414"/>
        <v>19850.201796796609</v>
      </c>
      <c r="BK760" s="15">
        <f t="shared" ca="1" si="415"/>
        <v>24623.58138366053</v>
      </c>
      <c r="BL760" s="15">
        <f t="shared" ca="1" si="416"/>
        <v>32217.887340606459</v>
      </c>
      <c r="BM760" s="15">
        <f t="shared" ca="1" si="417"/>
        <v>39652.771102883395</v>
      </c>
      <c r="BN760" s="15">
        <f t="shared" ca="1" si="418"/>
        <v>47462.666105651115</v>
      </c>
      <c r="BO760" s="15">
        <f t="shared" ca="1" si="419"/>
        <v>73330.546831628424</v>
      </c>
      <c r="BP760" s="15">
        <f t="shared" ca="1" si="420"/>
        <v>89741.793904355844</v>
      </c>
      <c r="BQ760" s="15">
        <f ca="1">Inputs!$B$20*EXP($B$10-0.5*C$7^2+C$7*AJ760)</f>
        <v>3506.9041884254793</v>
      </c>
      <c r="BR760" s="15">
        <f t="shared" ca="1" si="421"/>
        <v>2867.264417604842</v>
      </c>
      <c r="BS760" s="15">
        <f t="shared" ca="1" si="422"/>
        <v>3891.069895059391</v>
      </c>
      <c r="BT760" s="15">
        <f t="shared" ca="1" si="423"/>
        <v>5099.3171177606109</v>
      </c>
      <c r="BU760" s="15">
        <f t="shared" ca="1" si="424"/>
        <v>5713.8868963514269</v>
      </c>
      <c r="BV760" s="15">
        <f t="shared" ca="1" si="425"/>
        <v>6707.7382675381214</v>
      </c>
      <c r="BW760" s="15">
        <f t="shared" ca="1" si="426"/>
        <v>10062.112608070891</v>
      </c>
      <c r="BX760" s="15">
        <f t="shared" ca="1" si="427"/>
        <v>16978.776416113709</v>
      </c>
      <c r="BY760" s="15">
        <f t="shared" ca="1" si="428"/>
        <v>22533.527375104397</v>
      </c>
      <c r="BZ760" s="15">
        <f t="shared" ca="1" si="429"/>
        <v>56221.3722701933</v>
      </c>
      <c r="CA760" s="15">
        <f t="shared" ca="1" si="430"/>
        <v>76940.848160626105</v>
      </c>
      <c r="CB760" s="15">
        <f ca="1">(AU760*DCF!C$10-DCF!C$5*MAX(AU760*DCF!C$10,0)-MAX(AU760-Inputs!$B$6,0)/Inputs!$B$10)*DCF!C$6</f>
        <v>1040.9874802458974</v>
      </c>
      <c r="CC760" s="15">
        <f ca="1">(AV760*DCF!D$10-DCF!D$5*MAX(AV760*DCF!D$10,0)-MAX(AV760-AU760,0)/Inputs!$B$10)*DCF!D$6</f>
        <v>1168.1986161282116</v>
      </c>
      <c r="CD760" s="15">
        <f ca="1">(AW760*DCF!E$10-DCF!E$5*MAX(AW760*DCF!E$10,0)-MAX(AW760-AV760,0)/Inputs!$B$10)*DCF!E$6</f>
        <v>1118.7666155785773</v>
      </c>
      <c r="CE760" s="15">
        <f ca="1">(AX760*DCF!F$10-DCF!F$5*MAX(AX760*DCF!F$10,0)-MAX(AX760-AW760,0)/Inputs!$B$10)*DCF!F$6</f>
        <v>1528.6305047154367</v>
      </c>
      <c r="CF760" s="15">
        <f ca="1">(AY760*DCF!G$10-DCF!G$5*MAX(AY760*DCF!G$10,0)-MAX(AY760-AX760,0)/Inputs!$B$10)*DCF!G$6</f>
        <v>1682.8896515059753</v>
      </c>
      <c r="CG760" s="15">
        <f ca="1">(AZ760*DCF!H$10-DCF!H$5*MAX(AZ760*DCF!H$10,0)-MAX(AZ760-AY760,0)/Inputs!$B$10)*DCF!H$6</f>
        <v>2048.3379100332827</v>
      </c>
      <c r="CH760" s="15">
        <f ca="1">(BA760*DCF!I$10-DCF!I$5*MAX(BA760*DCF!I$10,0)-MAX(BA760-AZ760,0)/Inputs!$B$10)*DCF!I$6</f>
        <v>1964.1901971736659</v>
      </c>
      <c r="CI760" s="15">
        <f ca="1">(BB760*DCF!J$10-DCF!J$5*MAX(BB760*DCF!J$10,0)-MAX(BB760-BA760,0)/Inputs!$B$10)*DCF!J$6</f>
        <v>2221.1235590977085</v>
      </c>
      <c r="CJ760" s="15">
        <f ca="1">(BC760*DCF!K$10-DCF!K$5*MAX(BC760*DCF!K$10,0)-MAX(BC760-BB760,0)/Inputs!$B$10)*DCF!K$6</f>
        <v>2637.7286503420555</v>
      </c>
      <c r="CK760" s="15">
        <f ca="1">(BD760*DCF!L$10-DCF!L$5*MAX(BD760*DCF!L$10,0)-MAX(BD760-BC760,0)/Inputs!$B$10)*DCF!L$6</f>
        <v>2970.7182506552731</v>
      </c>
      <c r="CL760" s="15">
        <f ca="1">(BE760*DCF!M$10-DCF!M$5*MAX(BE760*DCF!M$10,0)-MAX(BE760-BD760,0)/Inputs!$B$10)*DCF!M$6</f>
        <v>3508.0266779154895</v>
      </c>
      <c r="CM760" s="15">
        <f ca="1">(BF760*DCF!C$28-DCF!C$5*MAX(BF760*DCF!C$28,0)-MAX(BF760-Inputs!$B$13,0)/Inputs!$B$17)*DCF!C$6</f>
        <v>3427.8244913897543</v>
      </c>
      <c r="CN760" s="15">
        <f ca="1">(BG760*DCF!D$28-DCF!D$5*MAX(BG760*DCF!D$28,0)-MAX(BG760-BF760,0)/Inputs!$B$17)*DCF!D$6</f>
        <v>3526.6566769862434</v>
      </c>
      <c r="CO760" s="15">
        <f ca="1">(BH760*DCF!E$28-DCF!E$5*MAX(BH760*DCF!E$28,0)-MAX(BH760-BG760,0)/Inputs!$B$17)*DCF!E$6</f>
        <v>4012.4488296117265</v>
      </c>
      <c r="CP760" s="15">
        <f ca="1">(BI760*DCF!F$28-DCF!F$5*MAX(BI760*DCF!F$28,0)-MAX(BI760-BH760,0)/Inputs!$B$17)*DCF!F$6</f>
        <v>4214.8827500850612</v>
      </c>
      <c r="CQ760" s="15">
        <f ca="1">(BJ760*DCF!G$28-DCF!G$5*MAX(BJ760*DCF!G$28,0)-MAX(BJ760-BI760,0)/Inputs!$B$17)*DCF!G$6</f>
        <v>4698.7311237478207</v>
      </c>
      <c r="CR760" s="15">
        <f ca="1">(BK760*DCF!H$28-DCF!H$5*MAX(BK760*DCF!H$28,0)-MAX(BK760-BJ760,0)/Inputs!$B$17)*DCF!H$6</f>
        <v>5348.0341116416303</v>
      </c>
      <c r="CS760" s="15">
        <f ca="1">(BL760*DCF!I$28-DCF!I$5*MAX(BL760*DCF!I$28,0)-MAX(BL760-BK760,0)/Inputs!$B$17)*DCF!I$6</f>
        <v>6486.118331833607</v>
      </c>
      <c r="CT760" s="15">
        <f ca="1">(BM760*DCF!J$28-DCF!J$5*MAX(BM760*DCF!J$28,0)-MAX(BM760-BL760,0)/Inputs!$B$17)*DCF!J$6</f>
        <v>7860.0549346262951</v>
      </c>
      <c r="CU760" s="15">
        <f ca="1">(BN760*DCF!K$28-DCF!K$5*MAX(BN760*DCF!K$28,0)-MAX(BN760-BM760,0)/Inputs!$B$17)*DCF!K$6</f>
        <v>9066.7111644058532</v>
      </c>
      <c r="CV760" s="15">
        <f ca="1">(BO760*DCF!L$28-DCF!L$5*MAX(BO760*DCF!L$28,0)-MAX(BO760-BN760,0)/Inputs!$B$17)*DCF!L$6</f>
        <v>11703.989453355172</v>
      </c>
      <c r="CW760" s="15">
        <f ca="1">(BP760*DCF!M$28-DCF!M$5*MAX(BP760*DCF!M$28,0)-MAX(BP760-BO760,0)/Inputs!$B$17)*DCF!M$6</f>
        <v>15169.53399570566</v>
      </c>
      <c r="CX760" s="15">
        <f ca="1">(BQ760*DCF!C$46-DCF!C$5*MAX(BQ760*DCF!C$46,0)-MAX(BQ760-Inputs!$B$20,0)/Inputs!$B$24)*DCF!C$6</f>
        <v>-951.20382569894639</v>
      </c>
      <c r="CY760" s="15">
        <f ca="1">(BR760*DCF!D$46-DCF!D$5*MAX(BR760*DCF!D$46,0)-MAX(BR760-BQ760,0)/Inputs!$B$24)*DCF!D$6</f>
        <v>-489.37517061456907</v>
      </c>
      <c r="CZ760" s="15">
        <f ca="1">(BS760*DCF!E$46-DCF!E$5*MAX(BS760*DCF!E$46,0)-MAX(BS760-BR760,0)/Inputs!$B$24)*DCF!E$6</f>
        <v>-863.68172424533691</v>
      </c>
      <c r="DA760" s="15">
        <f ca="1">(BT760*DCF!F$46-DCF!F$5*MAX(BT760*DCF!F$46,0)-MAX(BT760-BS760,0)/Inputs!$B$24)*DCF!F$6</f>
        <v>-811.32552225142547</v>
      </c>
      <c r="DB760" s="15">
        <f ca="1">(BU760*DCF!G$46-DCF!G$5*MAX(BU760*DCF!G$46,0)-MAX(BU760-BT760,0)/Inputs!$B$24)*DCF!G$6</f>
        <v>-398.93299703295457</v>
      </c>
      <c r="DC760" s="15">
        <f ca="1">(BV760*DCF!H$46-DCF!H$5*MAX(BV760*DCF!H$46,0)-MAX(BV760-BU760,0)/Inputs!$B$24)*DCF!H$6</f>
        <v>-308.83322416788315</v>
      </c>
      <c r="DD760" s="15">
        <f ca="1">(BW760*DCF!I$46-DCF!I$5*MAX(BW760*DCF!I$46,0)-MAX(BW760-BV760,0)/Inputs!$B$24)*DCF!I$6</f>
        <v>-730.52271689223403</v>
      </c>
      <c r="DE760" s="15">
        <f ca="1">(BX760*DCF!J$46-DCF!J$5*MAX(BX760*DCF!J$46,0)-MAX(BX760-BW760,0)/Inputs!$B$24)*DCF!J$6</f>
        <v>-1121.9735346833252</v>
      </c>
      <c r="DF760" s="15">
        <f ca="1">(BY760*DCF!K$46-DCF!K$5*MAX(BY760*DCF!K$46,0)-MAX(BY760-BX760,0)/Inputs!$B$24)*DCF!K$6</f>
        <v>-73.575807444397768</v>
      </c>
      <c r="DG760" s="15">
        <f ca="1">(BZ760*DCF!L$46-DCF!L$5*MAX(BZ760*DCF!L$46,0)-MAX(BZ760-BY760,0)/Inputs!$B$24)*DCF!L$6</f>
        <v>-3737.3477951001714</v>
      </c>
      <c r="DH760" s="15">
        <f ca="1">(CA760*DCF!M$46-DCF!M$5*MAX(CA760*DCF!M$46,0)-MAX(CA760-BZ760,0)/Inputs!$B$24)*DCF!M$6</f>
        <v>1700.3255958299005</v>
      </c>
      <c r="DI760" s="15">
        <f ca="1">SUM(CB760:CL760)+BE760*DCF!M$10*(1+Inputs!$B$30)*(1-Inputs!$B$33)*(1-Inputs!$B$30/Inputs!$B$31)/(Inputs!$B$29-Inputs!$B$30)*DCF!M$6</f>
        <v>102625.92020119273</v>
      </c>
      <c r="DJ760" s="15">
        <f ca="1">SUM(CM760:CW760)+BP760*DCF!M$28*(1+Inputs!$B$30)*(1-Inputs!$B$33)*(1-Inputs!$B$30/Inputs!$B$31)/(Inputs!$B$29-Inputs!$B$30)*DCF!M$6</f>
        <v>408518.45139431203</v>
      </c>
      <c r="DK760" s="15">
        <f ca="1">SUM(CX760:DH760)+CA760*DCF!M$46*(1+Inputs!$B$30)*(1-Inputs!$B$33)*(1-Inputs!$B$30/Inputs!$B$31)/(Inputs!$B$29-Inputs!$B$30)*DCF!M$6</f>
        <v>111173.21876014829</v>
      </c>
      <c r="DM760" s="15">
        <f ca="1">DI760+DJ760+DK760+Inputs!$B$34+Inputs!$B$36-Inputs!$B$35</f>
        <v>699168.59035565308</v>
      </c>
    </row>
    <row r="761" spans="1:117" x14ac:dyDescent="0.75">
      <c r="A761" s="11">
        <v>748</v>
      </c>
      <c r="C761" s="24">
        <f t="shared" ca="1" si="434"/>
        <v>-0.45560448425588851</v>
      </c>
      <c r="D761" s="24">
        <f t="shared" ca="1" si="434"/>
        <v>0.72389723707078479</v>
      </c>
      <c r="E761" s="24">
        <f t="shared" ca="1" si="434"/>
        <v>-0.7780646754137962</v>
      </c>
      <c r="F761" s="24">
        <f t="shared" ca="1" si="434"/>
        <v>1.9669103993225561</v>
      </c>
      <c r="G761" s="24">
        <f t="shared" ca="1" si="434"/>
        <v>-1.4751305218708883</v>
      </c>
      <c r="H761" s="24">
        <f t="shared" ca="1" si="434"/>
        <v>1.3246504747984418</v>
      </c>
      <c r="I761" s="24">
        <f t="shared" ca="1" si="434"/>
        <v>0.23024828111086043</v>
      </c>
      <c r="J761" s="24">
        <f t="shared" ca="1" si="434"/>
        <v>-0.30775348407633352</v>
      </c>
      <c r="K761" s="24">
        <f t="shared" ca="1" si="434"/>
        <v>1.8946360061047629</v>
      </c>
      <c r="L761" s="24">
        <f t="shared" ca="1" si="434"/>
        <v>-2.4280408592351095</v>
      </c>
      <c r="M761" s="24">
        <f t="shared" ca="1" si="434"/>
        <v>0.82455992842405446</v>
      </c>
      <c r="N761" s="24">
        <f ca="1">SQRT(Inputs!$B$38)*C761+SQRT(1-Inputs!$B$38)*_xlfn.NORM.S.INV(RAND())</f>
        <v>-0.49041867010153356</v>
      </c>
      <c r="O761" s="24">
        <f ca="1">SQRT(Inputs!$B$38)*D761+SQRT(1-Inputs!$B$38)*_xlfn.NORM.S.INV(RAND())</f>
        <v>0.24786738080641793</v>
      </c>
      <c r="P761" s="24">
        <f ca="1">SQRT(Inputs!$B$38)*E761+SQRT(1-Inputs!$B$38)*_xlfn.NORM.S.INV(RAND())</f>
        <v>0.88389232977872478</v>
      </c>
      <c r="Q761" s="24">
        <f ca="1">SQRT(Inputs!$B$38)*F761+SQRT(1-Inputs!$B$38)*_xlfn.NORM.S.INV(RAND())</f>
        <v>1.2935289566667973</v>
      </c>
      <c r="R761" s="24">
        <f ca="1">SQRT(Inputs!$B$38)*G761+SQRT(1-Inputs!$B$38)*_xlfn.NORM.S.INV(RAND())</f>
        <v>-1.196129205818981</v>
      </c>
      <c r="S761" s="24">
        <f ca="1">SQRT(Inputs!$B$38)*H761+SQRT(1-Inputs!$B$38)*_xlfn.NORM.S.INV(RAND())</f>
        <v>0.27536933322725021</v>
      </c>
      <c r="T761" s="24">
        <f ca="1">SQRT(Inputs!$B$38)*I761+SQRT(1-Inputs!$B$38)*_xlfn.NORM.S.INV(RAND())</f>
        <v>0.97657080769962001</v>
      </c>
      <c r="U761" s="24">
        <f ca="1">SQRT(Inputs!$B$38)*J761+SQRT(1-Inputs!$B$38)*_xlfn.NORM.S.INV(RAND())</f>
        <v>1.2531421865272496</v>
      </c>
      <c r="V761" s="24">
        <f ca="1">SQRT(Inputs!$B$38)*K761+SQRT(1-Inputs!$B$38)*_xlfn.NORM.S.INV(RAND())</f>
        <v>2.2419693612591223</v>
      </c>
      <c r="W761" s="24">
        <f ca="1">SQRT(Inputs!$B$38)*L761+SQRT(1-Inputs!$B$38)*_xlfn.NORM.S.INV(RAND())</f>
        <v>-1.0668176640130456</v>
      </c>
      <c r="X761" s="24">
        <f ca="1">SQRT(Inputs!$B$38)*M761+SQRT(1-Inputs!$B$38)*_xlfn.NORM.S.INV(RAND())</f>
        <v>0.89897993001799703</v>
      </c>
      <c r="Y761" s="24">
        <f ca="1">SQRT(Inputs!$B$38)*C761+SQRT(1-Inputs!$B$38)*_xlfn.NORM.S.INV(RAND())</f>
        <v>-0.60335768782300758</v>
      </c>
      <c r="Z761" s="24">
        <f ca="1">SQRT(Inputs!$B$38)*D761+SQRT(1-Inputs!$B$38)*_xlfn.NORM.S.INV(RAND())</f>
        <v>1.2589059479649536</v>
      </c>
      <c r="AA761" s="24">
        <f ca="1">SQRT(Inputs!$B$38)*E761+SQRT(1-Inputs!$B$38)*_xlfn.NORM.S.INV(RAND())</f>
        <v>-1.1983217948873475</v>
      </c>
      <c r="AB761" s="24">
        <f ca="1">SQRT(Inputs!$B$38)*F761+SQRT(1-Inputs!$B$38)*_xlfn.NORM.S.INV(RAND())</f>
        <v>-0.67429990900661418</v>
      </c>
      <c r="AC761" s="24">
        <f ca="1">SQRT(Inputs!$B$38)*G761+SQRT(1-Inputs!$B$38)*_xlfn.NORM.S.INV(RAND())</f>
        <v>-0.95481568247202808</v>
      </c>
      <c r="AD761" s="24">
        <f ca="1">SQRT(Inputs!$B$38)*H761+SQRT(1-Inputs!$B$38)*_xlfn.NORM.S.INV(RAND())</f>
        <v>1.5619730370782641</v>
      </c>
      <c r="AE761" s="24">
        <f ca="1">SQRT(Inputs!$B$38)*I761+SQRT(1-Inputs!$B$38)*_xlfn.NORM.S.INV(RAND())</f>
        <v>0.93325996523604071</v>
      </c>
      <c r="AF761" s="24">
        <f ca="1">SQRT(Inputs!$B$38)*J761+SQRT(1-Inputs!$B$38)*_xlfn.NORM.S.INV(RAND())</f>
        <v>-7.9405861927824062E-2</v>
      </c>
      <c r="AG761" s="24">
        <f ca="1">SQRT(Inputs!$B$38)*K761+SQRT(1-Inputs!$B$38)*_xlfn.NORM.S.INV(RAND())</f>
        <v>1.5092790722455738</v>
      </c>
      <c r="AH761" s="24">
        <f ca="1">SQRT(Inputs!$B$38)*L761+SQRT(1-Inputs!$B$38)*_xlfn.NORM.S.INV(RAND())</f>
        <v>-0.41257700454289103</v>
      </c>
      <c r="AI761" s="24">
        <f ca="1">SQRT(Inputs!$B$38)*M761+SQRT(1-Inputs!$B$38)*_xlfn.NORM.S.INV(RAND())</f>
        <v>0.17493501041725024</v>
      </c>
      <c r="AJ761" s="24">
        <f ca="1">SQRT(Inputs!$B$38)*C761+SQRT(1-Inputs!$B$38)*_xlfn.NORM.S.INV(RAND())</f>
        <v>0.50294757135205914</v>
      </c>
      <c r="AK761" s="24">
        <f ca="1">SQRT(Inputs!$B$38)*D761+SQRT(1-Inputs!$B$38)*_xlfn.NORM.S.INV(RAND())</f>
        <v>2.8785667218643396E-2</v>
      </c>
      <c r="AL761" s="24">
        <f ca="1">SQRT(Inputs!$B$38)*E761+SQRT(1-Inputs!$B$38)*_xlfn.NORM.S.INV(RAND())</f>
        <v>-0.86137854345547071</v>
      </c>
      <c r="AM761" s="24">
        <f ca="1">SQRT(Inputs!$B$38)*F761+SQRT(1-Inputs!$B$38)*_xlfn.NORM.S.INV(RAND())</f>
        <v>1.7657957359465195</v>
      </c>
      <c r="AN761" s="24">
        <f ca="1">SQRT(Inputs!$B$38)*G761+SQRT(1-Inputs!$B$38)*_xlfn.NORM.S.INV(RAND())</f>
        <v>-1.0940322231791602</v>
      </c>
      <c r="AO761" s="24">
        <f ca="1">SQRT(Inputs!$B$38)*H761+SQRT(1-Inputs!$B$38)*_xlfn.NORM.S.INV(RAND())</f>
        <v>1.339226678465165</v>
      </c>
      <c r="AP761" s="24">
        <f ca="1">SQRT(Inputs!$B$38)*I761+SQRT(1-Inputs!$B$38)*_xlfn.NORM.S.INV(RAND())</f>
        <v>0.58554842201227952</v>
      </c>
      <c r="AQ761" s="24">
        <f ca="1">SQRT(Inputs!$B$38)*J761+SQRT(1-Inputs!$B$38)*_xlfn.NORM.S.INV(RAND())</f>
        <v>-0.20020556346672996</v>
      </c>
      <c r="AR761" s="24">
        <f ca="1">SQRT(Inputs!$B$38)*K761+SQRT(1-Inputs!$B$38)*_xlfn.NORM.S.INV(RAND())</f>
        <v>3.5389145361847678</v>
      </c>
      <c r="AS761" s="24">
        <f ca="1">SQRT(Inputs!$B$38)*L761+SQRT(1-Inputs!$B$38)*_xlfn.NORM.S.INV(RAND())</f>
        <v>-0.81861323444549428</v>
      </c>
      <c r="AT761" s="24">
        <f ca="1">SQRT(Inputs!$B$38)*M761+SQRT(1-Inputs!$B$38)*_xlfn.NORM.S.INV(RAND())</f>
        <v>0.35898601989075846</v>
      </c>
      <c r="AU761" s="15">
        <f ca="1">Inputs!$B$6*EXP($B$8-0.5*C$5^2+C$5*N761)</f>
        <v>4583.5396954295256</v>
      </c>
      <c r="AV761" s="15">
        <f t="shared" ca="1" si="401"/>
        <v>5786.3337003153283</v>
      </c>
      <c r="AW761" s="15">
        <f t="shared" ca="1" si="402"/>
        <v>7948.7519387322081</v>
      </c>
      <c r="AX761" s="15">
        <f t="shared" ca="1" si="403"/>
        <v>11406.772060405034</v>
      </c>
      <c r="AY761" s="15">
        <f t="shared" ca="1" si="404"/>
        <v>12122.777531946402</v>
      </c>
      <c r="AZ761" s="15">
        <f t="shared" ca="1" si="405"/>
        <v>15282.961476726505</v>
      </c>
      <c r="BA761" s="15">
        <f t="shared" ca="1" si="406"/>
        <v>20715.069781356582</v>
      </c>
      <c r="BB761" s="15">
        <f t="shared" ca="1" si="407"/>
        <v>28754.274296845892</v>
      </c>
      <c r="BC761" s="15">
        <f t="shared" ca="1" si="408"/>
        <v>43725.723086968683</v>
      </c>
      <c r="BD761" s="15">
        <f t="shared" ca="1" si="409"/>
        <v>48480.961007749793</v>
      </c>
      <c r="BE761" s="15">
        <f t="shared" ca="1" si="410"/>
        <v>64476.113081486561</v>
      </c>
      <c r="BF761" s="15">
        <f ca="1">Inputs!$B$13*EXP($B$9-0.5*C$6^2+C$6*Y761)</f>
        <v>12271.747683901287</v>
      </c>
      <c r="BG761" s="15">
        <f t="shared" ca="1" si="411"/>
        <v>18770.159134461581</v>
      </c>
      <c r="BH761" s="15">
        <f t="shared" ca="1" si="412"/>
        <v>18799.986083335862</v>
      </c>
      <c r="BI761" s="15">
        <f t="shared" ca="1" si="413"/>
        <v>20745.208624633822</v>
      </c>
      <c r="BJ761" s="15">
        <f t="shared" ca="1" si="414"/>
        <v>22162.165967902973</v>
      </c>
      <c r="BK761" s="15">
        <f t="shared" ca="1" si="415"/>
        <v>33644.982735819125</v>
      </c>
      <c r="BL761" s="15">
        <f t="shared" ca="1" si="416"/>
        <v>46642.041131306753</v>
      </c>
      <c r="BM761" s="15">
        <f t="shared" ca="1" si="417"/>
        <v>56770.358494578395</v>
      </c>
      <c r="BN761" s="15">
        <f t="shared" ca="1" si="418"/>
        <v>83662.634144714219</v>
      </c>
      <c r="BO761" s="15">
        <f t="shared" ca="1" si="419"/>
        <v>98118.033755366021</v>
      </c>
      <c r="BP761" s="15">
        <f t="shared" ca="1" si="420"/>
        <v>123182.29362854834</v>
      </c>
      <c r="BQ761" s="15">
        <f ca="1">Inputs!$B$20*EXP($B$10-0.5*C$7^2+C$7*AJ761)</f>
        <v>5127.2025746373511</v>
      </c>
      <c r="BR761" s="15">
        <f t="shared" ca="1" si="421"/>
        <v>7020.8442505522107</v>
      </c>
      <c r="BS761" s="15">
        <f t="shared" ca="1" si="422"/>
        <v>7507.1833778800346</v>
      </c>
      <c r="BT761" s="15">
        <f t="shared" ca="1" si="423"/>
        <v>16449.357957863223</v>
      </c>
      <c r="BU761" s="15">
        <f t="shared" ca="1" si="424"/>
        <v>17494.717287550764</v>
      </c>
      <c r="BV761" s="15">
        <f t="shared" ca="1" si="425"/>
        <v>32912.585750975537</v>
      </c>
      <c r="BW761" s="15">
        <f t="shared" ca="1" si="426"/>
        <v>51987.242872176001</v>
      </c>
      <c r="BX761" s="15">
        <f t="shared" ca="1" si="427"/>
        <v>69851.910383750233</v>
      </c>
      <c r="BY761" s="15">
        <f t="shared" ca="1" si="428"/>
        <v>192629.13324836188</v>
      </c>
      <c r="BZ761" s="15">
        <f t="shared" ca="1" si="429"/>
        <v>232523.330398477</v>
      </c>
      <c r="CA761" s="15">
        <f t="shared" ca="1" si="430"/>
        <v>348139.73274363083</v>
      </c>
      <c r="CB761" s="15">
        <f ca="1">(AU761*DCF!C$10-DCF!C$5*MAX(AU761*DCF!C$10,0)-MAX(AU761-Inputs!$B$6,0)/Inputs!$B$10)*DCF!C$6</f>
        <v>1045.7745001280207</v>
      </c>
      <c r="CC761" s="15">
        <f ca="1">(AV761*DCF!D$10-DCF!D$5*MAX(AV761*DCF!D$10,0)-MAX(AV761-AU761,0)/Inputs!$B$10)*DCF!D$6</f>
        <v>1117.1097995917828</v>
      </c>
      <c r="CD761" s="15">
        <f ca="1">(AW761*DCF!E$10-DCF!E$5*MAX(AW761*DCF!E$10,0)-MAX(AW761-AV761,0)/Inputs!$B$10)*DCF!E$6</f>
        <v>1348.1741525138902</v>
      </c>
      <c r="CE761" s="15">
        <f ca="1">(AX761*DCF!F$10-DCF!F$5*MAX(AX761*DCF!F$10,0)-MAX(AX761-AW761,0)/Inputs!$B$10)*DCF!F$6</f>
        <v>1770.5519090587393</v>
      </c>
      <c r="CF761" s="15">
        <f ca="1">(AY761*DCF!G$10-DCF!G$5*MAX(AY761*DCF!G$10,0)-MAX(AY761-AX761,0)/Inputs!$B$10)*DCF!G$6</f>
        <v>2360.1466206791265</v>
      </c>
      <c r="CG761" s="15">
        <f ca="1">(AZ761*DCF!H$10-DCF!H$5*MAX(AZ761*DCF!H$10,0)-MAX(AZ761-AY761,0)/Inputs!$B$10)*DCF!H$6</f>
        <v>2406.0506197146392</v>
      </c>
      <c r="CH761" s="15">
        <f ca="1">(BA761*DCF!I$10-DCF!I$5*MAX(BA761*DCF!I$10,0)-MAX(BA761-AZ761,0)/Inputs!$B$10)*DCF!I$6</f>
        <v>2892.8314751758612</v>
      </c>
      <c r="CI761" s="15">
        <f ca="1">(BB761*DCF!J$10-DCF!J$5*MAX(BB761*DCF!J$10,0)-MAX(BB761-BA761,0)/Inputs!$B$10)*DCF!J$6</f>
        <v>3716.0912197160392</v>
      </c>
      <c r="CJ761" s="15">
        <f ca="1">(BC761*DCF!K$10-DCF!K$5*MAX(BC761*DCF!K$10,0)-MAX(BC761-BB761,0)/Inputs!$B$10)*DCF!K$6</f>
        <v>4943.3642545548728</v>
      </c>
      <c r="CK761" s="15">
        <f ca="1">(BD761*DCF!L$10-DCF!L$5*MAX(BD761*DCF!L$10,0)-MAX(BD761-BC761,0)/Inputs!$B$10)*DCF!L$6</f>
        <v>6696.9215751696474</v>
      </c>
      <c r="CL761" s="15">
        <f ca="1">(BE761*DCF!M$10-DCF!M$5*MAX(BE761*DCF!M$10,0)-MAX(BE761-BD761,0)/Inputs!$B$10)*DCF!M$6</f>
        <v>7187.6216709227001</v>
      </c>
      <c r="CM761" s="15">
        <f ca="1">(BF761*DCF!C$28-DCF!C$5*MAX(BF761*DCF!C$28,0)-MAX(BF761-Inputs!$B$13,0)/Inputs!$B$17)*DCF!C$6</f>
        <v>3540.9271942888549</v>
      </c>
      <c r="CN761" s="15">
        <f ca="1">(BG761*DCF!D$28-DCF!D$5*MAX(BG761*DCF!D$28,0)-MAX(BG761-BF761,0)/Inputs!$B$17)*DCF!D$6</f>
        <v>4141.8356643691877</v>
      </c>
      <c r="CO761" s="15">
        <f ca="1">(BH761*DCF!E$28-DCF!E$5*MAX(BH761*DCF!E$28,0)-MAX(BH761-BG761,0)/Inputs!$B$17)*DCF!E$6</f>
        <v>5318.6123386279596</v>
      </c>
      <c r="CP761" s="15">
        <f ca="1">(BI761*DCF!F$28-DCF!F$5*MAX(BI761*DCF!F$28,0)-MAX(BI761-BH761,0)/Inputs!$B$17)*DCF!F$6</f>
        <v>5277.6191846696129</v>
      </c>
      <c r="CQ761" s="15">
        <f ca="1">(BJ761*DCF!G$28-DCF!G$5*MAX(BJ761*DCF!G$28,0)-MAX(BJ761-BI761,0)/Inputs!$B$17)*DCF!G$6</f>
        <v>5511.8238769326117</v>
      </c>
      <c r="CR761" s="15">
        <f ca="1">(BK761*DCF!H$28-DCF!H$5*MAX(BK761*DCF!H$28,0)-MAX(BK761-BJ761,0)/Inputs!$B$17)*DCF!H$6</f>
        <v>6536.667949395267</v>
      </c>
      <c r="CS761" s="15">
        <f ca="1">(BL761*DCF!I$28-DCF!I$5*MAX(BL761*DCF!I$28,0)-MAX(BL761-BK761,0)/Inputs!$B$17)*DCF!I$6</f>
        <v>9102.5412949414858</v>
      </c>
      <c r="CT761" s="15">
        <f ca="1">(BM761*DCF!J$28-DCF!J$5*MAX(BM761*DCF!J$28,0)-MAX(BM761-BL761,0)/Inputs!$B$17)*DCF!J$6</f>
        <v>11321.570670570294</v>
      </c>
      <c r="CU761" s="15">
        <f ca="1">(BN761*DCF!K$28-DCF!K$5*MAX(BN761*DCF!K$28,0)-MAX(BN761-BM761,0)/Inputs!$B$17)*DCF!K$6</f>
        <v>14374.199996286095</v>
      </c>
      <c r="CV761" s="15">
        <f ca="1">(BO761*DCF!L$28-DCF!L$5*MAX(BO761*DCF!L$28,0)-MAX(BO761-BN761,0)/Inputs!$B$17)*DCF!L$6</f>
        <v>17940.954649202205</v>
      </c>
      <c r="CW761" s="15">
        <f ca="1">(BP761*DCF!M$28-DCF!M$5*MAX(BP761*DCF!M$28,0)-MAX(BP761-BO761,0)/Inputs!$B$17)*DCF!M$6</f>
        <v>20556.900390594055</v>
      </c>
      <c r="CX761" s="15">
        <f ca="1">(BQ761*DCF!C$46-DCF!C$5*MAX(BQ761*DCF!C$46,0)-MAX(BQ761-Inputs!$B$20,0)/Inputs!$B$24)*DCF!C$6</f>
        <v>-2073.8124073699892</v>
      </c>
      <c r="CY761" s="15">
        <f ca="1">(BR761*DCF!D$46-DCF!D$5*MAX(BR761*DCF!D$46,0)-MAX(BR761-BQ761,0)/Inputs!$B$24)*DCF!D$6</f>
        <v>-2006.2955698246803</v>
      </c>
      <c r="CZ761" s="15">
        <f ca="1">(BS761*DCF!E$46-DCF!E$5*MAX(BS761*DCF!E$46,0)-MAX(BS761-BR761,0)/Inputs!$B$24)*DCF!E$6</f>
        <v>-1079.4390007094571</v>
      </c>
      <c r="DA761" s="15">
        <f ca="1">(BT761*DCF!F$46-DCF!F$5*MAX(BT761*DCF!F$46,0)-MAX(BT761-BS761,0)/Inputs!$B$24)*DCF!F$6</f>
        <v>-4454.0746955403583</v>
      </c>
      <c r="DB761" s="15">
        <f ca="1">(BU761*DCF!G$46-DCF!G$5*MAX(BU761*DCF!G$46,0)-MAX(BU761-BT761,0)/Inputs!$B$24)*DCF!G$6</f>
        <v>-940.12594894079211</v>
      </c>
      <c r="DC761" s="15">
        <f ca="1">(BV761*DCF!H$46-DCF!H$5*MAX(BV761*DCF!H$46,0)-MAX(BV761-BU761,0)/Inputs!$B$24)*DCF!H$6</f>
        <v>-4791.0081581618542</v>
      </c>
      <c r="DD761" s="15">
        <f ca="1">(BW761*DCF!I$46-DCF!I$5*MAX(BW761*DCF!I$46,0)-MAX(BW761-BV761,0)/Inputs!$B$24)*DCF!I$6</f>
        <v>-4274.9306230655366</v>
      </c>
      <c r="DE761" s="15">
        <f ca="1">(BX761*DCF!J$46-DCF!J$5*MAX(BX761*DCF!J$46,0)-MAX(BX761-BW761,0)/Inputs!$B$24)*DCF!J$6</f>
        <v>-1807.3235365251626</v>
      </c>
      <c r="DF761" s="15">
        <f ca="1">(BY761*DCF!K$46-DCF!K$5*MAX(BY761*DCF!K$46,0)-MAX(BY761-BX761,0)/Inputs!$B$24)*DCF!K$6</f>
        <v>-19073.530606257151</v>
      </c>
      <c r="DG761" s="15">
        <f ca="1">(BZ761*DCF!L$46-DCF!L$5*MAX(BZ761*DCF!L$46,0)-MAX(BZ761-BY761,0)/Inputs!$B$24)*DCF!L$6</f>
        <v>7045.0742506818633</v>
      </c>
      <c r="DH761" s="15">
        <f ca="1">(CA761*DCF!M$46-DCF!M$5*MAX(CA761*DCF!M$46,0)-MAX(CA761-BZ761,0)/Inputs!$B$24)*DCF!M$6</f>
        <v>3122.4628456030264</v>
      </c>
      <c r="DI761" s="15">
        <f ca="1">SUM(CB761:CL761)+BE761*DCF!M$10*(1+Inputs!$B$30)*(1-Inputs!$B$33)*(1-Inputs!$B$30/Inputs!$B$31)/(Inputs!$B$29-Inputs!$B$30)*DCF!M$6</f>
        <v>214922.51311133179</v>
      </c>
      <c r="DJ761" s="15">
        <f ca="1">SUM(CM761:CW761)+BP761*DCF!M$28*(1+Inputs!$B$30)*(1-Inputs!$B$33)*(1-Inputs!$B$30/Inputs!$B$31)/(Inputs!$B$29-Inputs!$B$30)*DCF!M$6</f>
        <v>560714.2559904774</v>
      </c>
      <c r="DK761" s="15">
        <f ca="1">SUM(CX761:DH761)+CA761*DCF!M$46*(1+Inputs!$B$30)*(1-Inputs!$B$33)*(1-Inputs!$B$30/Inputs!$B$31)/(Inputs!$B$29-Inputs!$B$30)*DCF!M$6</f>
        <v>507932.26315927634</v>
      </c>
      <c r="DM761" s="15">
        <f ca="1">DI761+DJ761+DK761+Inputs!$B$34+Inputs!$B$36-Inputs!$B$35</f>
        <v>1360420.0322610857</v>
      </c>
    </row>
    <row r="762" spans="1:117" x14ac:dyDescent="0.75">
      <c r="A762" s="11">
        <v>749</v>
      </c>
      <c r="C762" s="24">
        <f t="shared" ca="1" si="434"/>
        <v>-0.74958736920581415</v>
      </c>
      <c r="D762" s="24">
        <f t="shared" ca="1" si="434"/>
        <v>0.67241560874909023</v>
      </c>
      <c r="E762" s="24">
        <f t="shared" ca="1" si="434"/>
        <v>1.2704195875261253</v>
      </c>
      <c r="F762" s="24">
        <f t="shared" ca="1" si="434"/>
        <v>-0.24047214649568369</v>
      </c>
      <c r="G762" s="24">
        <f t="shared" ca="1" si="434"/>
        <v>1.0525841860127696</v>
      </c>
      <c r="H762" s="24">
        <f t="shared" ca="1" si="434"/>
        <v>-0.697162441442439</v>
      </c>
      <c r="I762" s="24">
        <f t="shared" ca="1" si="434"/>
        <v>-0.46601313054338489</v>
      </c>
      <c r="J762" s="24">
        <f t="shared" ca="1" si="434"/>
        <v>-1.3689069103946208</v>
      </c>
      <c r="K762" s="24">
        <f t="shared" ca="1" si="434"/>
        <v>6.2170815705865443E-3</v>
      </c>
      <c r="L762" s="24">
        <f t="shared" ca="1" si="434"/>
        <v>2.3836669397787307</v>
      </c>
      <c r="M762" s="24">
        <f t="shared" ca="1" si="434"/>
        <v>-0.75510862359272224</v>
      </c>
      <c r="N762" s="24">
        <f ca="1">SQRT(Inputs!$B$38)*C762+SQRT(1-Inputs!$B$38)*_xlfn.NORM.S.INV(RAND())</f>
        <v>0.67354821416043786</v>
      </c>
      <c r="O762" s="24">
        <f ca="1">SQRT(Inputs!$B$38)*D762+SQRT(1-Inputs!$B$38)*_xlfn.NORM.S.INV(RAND())</f>
        <v>0.29533457138384683</v>
      </c>
      <c r="P762" s="24">
        <f ca="1">SQRT(Inputs!$B$38)*E762+SQRT(1-Inputs!$B$38)*_xlfn.NORM.S.INV(RAND())</f>
        <v>0.44431475777776741</v>
      </c>
      <c r="Q762" s="24">
        <f ca="1">SQRT(Inputs!$B$38)*F762+SQRT(1-Inputs!$B$38)*_xlfn.NORM.S.INV(RAND())</f>
        <v>-1.0463407623525347</v>
      </c>
      <c r="R762" s="24">
        <f ca="1">SQRT(Inputs!$B$38)*G762+SQRT(1-Inputs!$B$38)*_xlfn.NORM.S.INV(RAND())</f>
        <v>-0.99726362230993482</v>
      </c>
      <c r="S762" s="24">
        <f ca="1">SQRT(Inputs!$B$38)*H762+SQRT(1-Inputs!$B$38)*_xlfn.NORM.S.INV(RAND())</f>
        <v>0.34018217027348402</v>
      </c>
      <c r="T762" s="24">
        <f ca="1">SQRT(Inputs!$B$38)*I762+SQRT(1-Inputs!$B$38)*_xlfn.NORM.S.INV(RAND())</f>
        <v>-1.1728120474087422</v>
      </c>
      <c r="U762" s="24">
        <f ca="1">SQRT(Inputs!$B$38)*J762+SQRT(1-Inputs!$B$38)*_xlfn.NORM.S.INV(RAND())</f>
        <v>-1.1858616721547723</v>
      </c>
      <c r="V762" s="24">
        <f ca="1">SQRT(Inputs!$B$38)*K762+SQRT(1-Inputs!$B$38)*_xlfn.NORM.S.INV(RAND())</f>
        <v>-2.3851412265379728</v>
      </c>
      <c r="W762" s="24">
        <f ca="1">SQRT(Inputs!$B$38)*L762+SQRT(1-Inputs!$B$38)*_xlfn.NORM.S.INV(RAND())</f>
        <v>1.1647606181708545</v>
      </c>
      <c r="X762" s="24">
        <f ca="1">SQRT(Inputs!$B$38)*M762+SQRT(1-Inputs!$B$38)*_xlfn.NORM.S.INV(RAND())</f>
        <v>-0.33754173757311245</v>
      </c>
      <c r="Y762" s="24">
        <f ca="1">SQRT(Inputs!$B$38)*C762+SQRT(1-Inputs!$B$38)*_xlfn.NORM.S.INV(RAND())</f>
        <v>-1.2894962296171069</v>
      </c>
      <c r="Z762" s="24">
        <f ca="1">SQRT(Inputs!$B$38)*D762+SQRT(1-Inputs!$B$38)*_xlfn.NORM.S.INV(RAND())</f>
        <v>0.82836349858083813</v>
      </c>
      <c r="AA762" s="24">
        <f ca="1">SQRT(Inputs!$B$38)*E762+SQRT(1-Inputs!$B$38)*_xlfn.NORM.S.INV(RAND())</f>
        <v>1.3622820549314301</v>
      </c>
      <c r="AB762" s="24">
        <f ca="1">SQRT(Inputs!$B$38)*F762+SQRT(1-Inputs!$B$38)*_xlfn.NORM.S.INV(RAND())</f>
        <v>-0.50296196345447397</v>
      </c>
      <c r="AC762" s="24">
        <f ca="1">SQRT(Inputs!$B$38)*G762+SQRT(1-Inputs!$B$38)*_xlfn.NORM.S.INV(RAND())</f>
        <v>1.4090034703789931</v>
      </c>
      <c r="AD762" s="24">
        <f ca="1">SQRT(Inputs!$B$38)*H762+SQRT(1-Inputs!$B$38)*_xlfn.NORM.S.INV(RAND())</f>
        <v>-1.2000732893964785</v>
      </c>
      <c r="AE762" s="24">
        <f ca="1">SQRT(Inputs!$B$38)*I762+SQRT(1-Inputs!$B$38)*_xlfn.NORM.S.INV(RAND())</f>
        <v>-8.8902661672552702E-2</v>
      </c>
      <c r="AF762" s="24">
        <f ca="1">SQRT(Inputs!$B$38)*J762+SQRT(1-Inputs!$B$38)*_xlfn.NORM.S.INV(RAND())</f>
        <v>0.3205921543864414</v>
      </c>
      <c r="AG762" s="24">
        <f ca="1">SQRT(Inputs!$B$38)*K762+SQRT(1-Inputs!$B$38)*_xlfn.NORM.S.INV(RAND())</f>
        <v>1.4748489869260224</v>
      </c>
      <c r="AH762" s="24">
        <f ca="1">SQRT(Inputs!$B$38)*L762+SQRT(1-Inputs!$B$38)*_xlfn.NORM.S.INV(RAND())</f>
        <v>1.4930262656961029</v>
      </c>
      <c r="AI762" s="24">
        <f ca="1">SQRT(Inputs!$B$38)*M762+SQRT(1-Inputs!$B$38)*_xlfn.NORM.S.INV(RAND())</f>
        <v>1.2536148055357808</v>
      </c>
      <c r="AJ762" s="24">
        <f ca="1">SQRT(Inputs!$B$38)*C762+SQRT(1-Inputs!$B$38)*_xlfn.NORM.S.INV(RAND())</f>
        <v>1.166984667575409</v>
      </c>
      <c r="AK762" s="24">
        <f ca="1">SQRT(Inputs!$B$38)*D762+SQRT(1-Inputs!$B$38)*_xlfn.NORM.S.INV(RAND())</f>
        <v>0.47858188504457611</v>
      </c>
      <c r="AL762" s="24">
        <f ca="1">SQRT(Inputs!$B$38)*E762+SQRT(1-Inputs!$B$38)*_xlfn.NORM.S.INV(RAND())</f>
        <v>0.46325754581613765</v>
      </c>
      <c r="AM762" s="24">
        <f ca="1">SQRT(Inputs!$B$38)*F762+SQRT(1-Inputs!$B$38)*_xlfn.NORM.S.INV(RAND())</f>
        <v>-0.82971246829704415</v>
      </c>
      <c r="AN762" s="24">
        <f ca="1">SQRT(Inputs!$B$38)*G762+SQRT(1-Inputs!$B$38)*_xlfn.NORM.S.INV(RAND())</f>
        <v>-0.43293991869515935</v>
      </c>
      <c r="AO762" s="24">
        <f ca="1">SQRT(Inputs!$B$38)*H762+SQRT(1-Inputs!$B$38)*_xlfn.NORM.S.INV(RAND())</f>
        <v>0.22597522907942763</v>
      </c>
      <c r="AP762" s="24">
        <f ca="1">SQRT(Inputs!$B$38)*I762+SQRT(1-Inputs!$B$38)*_xlfn.NORM.S.INV(RAND())</f>
        <v>-0.24162376026399049</v>
      </c>
      <c r="AQ762" s="24">
        <f ca="1">SQRT(Inputs!$B$38)*J762+SQRT(1-Inputs!$B$38)*_xlfn.NORM.S.INV(RAND())</f>
        <v>-0.29623372687773442</v>
      </c>
      <c r="AR762" s="24">
        <f ca="1">SQRT(Inputs!$B$38)*K762+SQRT(1-Inputs!$B$38)*_xlfn.NORM.S.INV(RAND())</f>
        <v>-2.0101685653185855</v>
      </c>
      <c r="AS762" s="24">
        <f ca="1">SQRT(Inputs!$B$38)*L762+SQRT(1-Inputs!$B$38)*_xlfn.NORM.S.INV(RAND())</f>
        <v>2.8457933251768002</v>
      </c>
      <c r="AT762" s="24">
        <f ca="1">SQRT(Inputs!$B$38)*M762+SQRT(1-Inputs!$B$38)*_xlfn.NORM.S.INV(RAND())</f>
        <v>-0.97595734417885283</v>
      </c>
      <c r="AU762" s="15">
        <f ca="1">Inputs!$B$6*EXP($B$8-0.5*C$5^2+C$5*N762)</f>
        <v>5533.8648427510198</v>
      </c>
      <c r="AV762" s="15">
        <f t="shared" ca="1" si="401"/>
        <v>7034.9668185831697</v>
      </c>
      <c r="AW762" s="15">
        <f t="shared" ca="1" si="402"/>
        <v>9107.6825023783913</v>
      </c>
      <c r="AX762" s="15">
        <f t="shared" ca="1" si="403"/>
        <v>9756.9892961189253</v>
      </c>
      <c r="AY762" s="15">
        <f t="shared" ca="1" si="404"/>
        <v>10613.087252236173</v>
      </c>
      <c r="AZ762" s="15">
        <f t="shared" ca="1" si="405"/>
        <v>13475.557559937726</v>
      </c>
      <c r="BA762" s="15">
        <f t="shared" ca="1" si="406"/>
        <v>14585.772999400875</v>
      </c>
      <c r="BB762" s="15">
        <f t="shared" ca="1" si="407"/>
        <v>15856.961851431941</v>
      </c>
      <c r="BC762" s="15">
        <f t="shared" ca="1" si="408"/>
        <v>15426.769773982505</v>
      </c>
      <c r="BD762" s="15">
        <f t="shared" ca="1" si="409"/>
        <v>21074.553010919579</v>
      </c>
      <c r="BE762" s="15">
        <f t="shared" ca="1" si="410"/>
        <v>25042.319187436067</v>
      </c>
      <c r="BF762" s="15">
        <f ca="1">Inputs!$B$13*EXP($B$9-0.5*C$6^2+C$6*Y762)</f>
        <v>10711.032691511244</v>
      </c>
      <c r="BG762" s="15">
        <f t="shared" ca="1" si="411"/>
        <v>15158.426082803389</v>
      </c>
      <c r="BH762" s="15">
        <f t="shared" ca="1" si="412"/>
        <v>23215.947688631124</v>
      </c>
      <c r="BI762" s="15">
        <f t="shared" ca="1" si="413"/>
        <v>26302.680927831068</v>
      </c>
      <c r="BJ762" s="15">
        <f t="shared" ca="1" si="414"/>
        <v>39506.931240274855</v>
      </c>
      <c r="BK762" s="15">
        <f t="shared" ca="1" si="415"/>
        <v>41178.626953675019</v>
      </c>
      <c r="BL762" s="15">
        <f t="shared" ca="1" si="416"/>
        <v>50003.549497274777</v>
      </c>
      <c r="BM762" s="15">
        <f t="shared" ca="1" si="417"/>
        <v>63962.48929011506</v>
      </c>
      <c r="BN762" s="15">
        <f t="shared" ca="1" si="418"/>
        <v>93873.578490010899</v>
      </c>
      <c r="BO762" s="15">
        <f t="shared" ca="1" si="419"/>
        <v>137391.6306435322</v>
      </c>
      <c r="BP762" s="15">
        <f t="shared" ca="1" si="420"/>
        <v>194910.43019282594</v>
      </c>
      <c r="BQ762" s="15">
        <f ca="1">Inputs!$B$20*EXP($B$10-0.5*C$7^2+C$7*AJ762)</f>
        <v>6488.8327814071545</v>
      </c>
      <c r="BR762" s="15">
        <f t="shared" ca="1" si="421"/>
        <v>10249.738825810442</v>
      </c>
      <c r="BS762" s="15">
        <f t="shared" ca="1" si="422"/>
        <v>16033.310022537529</v>
      </c>
      <c r="BT762" s="15">
        <f t="shared" ca="1" si="423"/>
        <v>17782.397284081024</v>
      </c>
      <c r="BU762" s="15">
        <f t="shared" ca="1" si="424"/>
        <v>22193.201061305877</v>
      </c>
      <c r="BV762" s="15">
        <f t="shared" ca="1" si="425"/>
        <v>32489.86540428927</v>
      </c>
      <c r="BW762" s="15">
        <f t="shared" ca="1" si="426"/>
        <v>43077.510867308934</v>
      </c>
      <c r="BX762" s="15">
        <f t="shared" ca="1" si="427"/>
        <v>56776.867751073558</v>
      </c>
      <c r="BY762" s="15">
        <f t="shared" ca="1" si="428"/>
        <v>54154.524157859014</v>
      </c>
      <c r="BZ762" s="15">
        <f t="shared" ca="1" si="429"/>
        <v>128214.8269106557</v>
      </c>
      <c r="CA762" s="15">
        <f t="shared" ca="1" si="430"/>
        <v>151426.45578719064</v>
      </c>
      <c r="CB762" s="15">
        <f ca="1">(AU762*DCF!C$10-DCF!C$5*MAX(AU762*DCF!C$10,0)-MAX(AU762-Inputs!$B$6,0)/Inputs!$B$10)*DCF!C$6</f>
        <v>1038.998512440882</v>
      </c>
      <c r="CC762" s="15">
        <f ca="1">(AV762*DCF!D$10-DCF!D$5*MAX(AV762*DCF!D$10,0)-MAX(AV762-AU762,0)/Inputs!$B$10)*DCF!D$6</f>
        <v>1348.7210715168201</v>
      </c>
      <c r="CD762" s="15">
        <f ca="1">(AW762*DCF!E$10-DCF!E$5*MAX(AW762*DCF!E$10,0)-MAX(AW762-AV762,0)/Inputs!$B$10)*DCF!E$6</f>
        <v>1635.9575010719632</v>
      </c>
      <c r="CE762" s="15">
        <f ca="1">(AX762*DCF!F$10-DCF!F$5*MAX(AX762*DCF!F$10,0)-MAX(AX762-AW762,0)/Inputs!$B$10)*DCF!F$6</f>
        <v>1994.8305682185576</v>
      </c>
      <c r="CF762" s="15">
        <f ca="1">(AY762*DCF!G$10-DCF!G$5*MAX(AY762*DCF!G$10,0)-MAX(AY762-AX762,0)/Inputs!$B$10)*DCF!G$6</f>
        <v>2022.1620676651769</v>
      </c>
      <c r="CG762" s="15">
        <f ca="1">(AZ762*DCF!H$10-DCF!H$5*MAX(AZ762*DCF!H$10,0)-MAX(AZ762-AY762,0)/Inputs!$B$10)*DCF!H$6</f>
        <v>2108.0062463378749</v>
      </c>
      <c r="CH762" s="15">
        <f ca="1">(BA762*DCF!I$10-DCF!I$5*MAX(BA762*DCF!I$10,0)-MAX(BA762-AZ762,0)/Inputs!$B$10)*DCF!I$6</f>
        <v>2482.1744058629738</v>
      </c>
      <c r="CI762" s="15">
        <f ca="1">(BB762*DCF!J$10-DCF!J$5*MAX(BB762*DCF!J$10,0)-MAX(BB762-BA762,0)/Inputs!$B$10)*DCF!J$6</f>
        <v>2528.4637239860376</v>
      </c>
      <c r="CJ762" s="15">
        <f ca="1">(BC762*DCF!K$10-DCF!K$5*MAX(BC762*DCF!K$10,0)-MAX(BC762-BB762,0)/Inputs!$B$10)*DCF!K$6</f>
        <v>2483.4621782646163</v>
      </c>
      <c r="CK762" s="15">
        <f ca="1">(BD762*DCF!L$10-DCF!L$5*MAX(BD762*DCF!L$10,0)-MAX(BD762-BC762,0)/Inputs!$B$10)*DCF!L$6</f>
        <v>2448.093528938723</v>
      </c>
      <c r="CL762" s="15">
        <f ca="1">(BE762*DCF!M$10-DCF!M$5*MAX(BE762*DCF!M$10,0)-MAX(BE762-BD762,0)/Inputs!$B$10)*DCF!M$6</f>
        <v>3059.8030708710157</v>
      </c>
      <c r="CM762" s="15">
        <f ca="1">(BF762*DCF!C$28-DCF!C$5*MAX(BF762*DCF!C$28,0)-MAX(BF762-Inputs!$B$13,0)/Inputs!$B$17)*DCF!C$6</f>
        <v>3268.9369331258904</v>
      </c>
      <c r="CN762" s="15">
        <f ca="1">(BG762*DCF!D$28-DCF!D$5*MAX(BG762*DCF!D$28,0)-MAX(BG762-BF762,0)/Inputs!$B$17)*DCF!D$6</f>
        <v>3515.6731707766589</v>
      </c>
      <c r="CO762" s="15">
        <f ca="1">(BH762*DCF!E$28-DCF!E$5*MAX(BH762*DCF!E$28,0)-MAX(BH762-BG762,0)/Inputs!$B$17)*DCF!E$6</f>
        <v>4987.1431804018139</v>
      </c>
      <c r="CP762" s="15">
        <f ca="1">(BI762*DCF!F$28-DCF!F$5*MAX(BI762*DCF!F$28,0)-MAX(BI762-BH762,0)/Inputs!$B$17)*DCF!F$6</f>
        <v>6578.496460867992</v>
      </c>
      <c r="CQ762" s="15">
        <f ca="1">(BJ762*DCF!G$28-DCF!G$5*MAX(BJ762*DCF!G$28,0)-MAX(BJ762-BI762,0)/Inputs!$B$17)*DCF!G$6</f>
        <v>8029.5485880256101</v>
      </c>
      <c r="CR762" s="15">
        <f ca="1">(BK762*DCF!H$28-DCF!H$5*MAX(BK762*DCF!H$28,0)-MAX(BK762-BJ762,0)/Inputs!$B$17)*DCF!H$6</f>
        <v>9924.1941580973307</v>
      </c>
      <c r="CS762" s="15">
        <f ca="1">(BL762*DCF!I$28-DCF!I$5*MAX(BL762*DCF!I$28,0)-MAX(BL762-BK762,0)/Inputs!$B$17)*DCF!I$6</f>
        <v>10491.839597294513</v>
      </c>
      <c r="CT762" s="15">
        <f ca="1">(BM762*DCF!J$28-DCF!J$5*MAX(BM762*DCF!J$28,0)-MAX(BM762-BL762,0)/Inputs!$B$17)*DCF!J$6</f>
        <v>12418.103660528666</v>
      </c>
      <c r="CU762" s="15">
        <f ca="1">(BN762*DCF!K$28-DCF!K$5*MAX(BN762*DCF!K$28,0)-MAX(BN762-BM762,0)/Inputs!$B$17)*DCF!K$6</f>
        <v>16160.815785671055</v>
      </c>
      <c r="CV762" s="15">
        <f ca="1">(BO762*DCF!L$28-DCF!L$5*MAX(BO762*DCF!L$28,0)-MAX(BO762-BN762,0)/Inputs!$B$17)*DCF!L$6</f>
        <v>22488.373979447224</v>
      </c>
      <c r="CW762" s="15">
        <f ca="1">(BP762*DCF!M$28-DCF!M$5*MAX(BP762*DCF!M$28,0)-MAX(BP762-BO762,0)/Inputs!$B$17)*DCF!M$6</f>
        <v>30660.179450498323</v>
      </c>
      <c r="CX762" s="15">
        <f ca="1">(BQ762*DCF!C$46-DCF!C$5*MAX(BQ762*DCF!C$46,0)-MAX(BQ762-Inputs!$B$20,0)/Inputs!$B$24)*DCF!C$6</f>
        <v>-3017.2051603282825</v>
      </c>
      <c r="CY762" s="15">
        <f ca="1">(BR762*DCF!D$46-DCF!D$5*MAX(BR762*DCF!D$46,0)-MAX(BR762-BQ762,0)/Inputs!$B$24)*DCF!D$6</f>
        <v>-3354.1387813588913</v>
      </c>
      <c r="CZ762" s="15">
        <f ca="1">(BS762*DCF!E$46-DCF!E$5*MAX(BS762*DCF!E$46,0)-MAX(BS762-BR762,0)/Inputs!$B$24)*DCF!E$6</f>
        <v>-4175.6913728053669</v>
      </c>
      <c r="DA762" s="15">
        <f ca="1">(BT762*DCF!F$46-DCF!F$5*MAX(BT762*DCF!F$46,0)-MAX(BT762-BS762,0)/Inputs!$B$24)*DCF!F$6</f>
        <v>-1931.9245639130286</v>
      </c>
      <c r="DB762" s="15">
        <f ca="1">(BU762*DCF!G$46-DCF!G$5*MAX(BU762*DCF!G$46,0)-MAX(BU762-BT762,0)/Inputs!$B$24)*DCF!G$6</f>
        <v>-2230.2426791077264</v>
      </c>
      <c r="DC762" s="15">
        <f ca="1">(BV762*DCF!H$46-DCF!H$5*MAX(BV762*DCF!H$46,0)-MAX(BV762-BU762,0)/Inputs!$B$24)*DCF!H$6</f>
        <v>-3199.6253558729427</v>
      </c>
      <c r="DD762" s="15">
        <f ca="1">(BW762*DCF!I$46-DCF!I$5*MAX(BW762*DCF!I$46,0)-MAX(BW762-BV762,0)/Inputs!$B$24)*DCF!I$6</f>
        <v>-2044.4116144830623</v>
      </c>
      <c r="DE762" s="15">
        <f ca="1">(BX762*DCF!J$46-DCF!J$5*MAX(BX762*DCF!J$46,0)-MAX(BX762-BW762,0)/Inputs!$B$24)*DCF!J$6</f>
        <v>-1251.2130805679292</v>
      </c>
      <c r="DF762" s="15">
        <f ca="1">(BY762*DCF!K$46-DCF!K$5*MAX(BY762*DCF!K$46,0)-MAX(BY762-BX762,0)/Inputs!$B$24)*DCF!K$6</f>
        <v>3093.486944849788</v>
      </c>
      <c r="DG762" s="15">
        <f ca="1">(BZ762*DCF!L$46-DCF!L$5*MAX(BZ762*DCF!L$46,0)-MAX(BZ762-BY762,0)/Inputs!$B$24)*DCF!L$6</f>
        <v>-7897.1945728288583</v>
      </c>
      <c r="DH762" s="15">
        <f ca="1">(CA762*DCF!M$46-DCF!M$5*MAX(CA762*DCF!M$46,0)-MAX(CA762-BZ762,0)/Inputs!$B$24)*DCF!M$6</f>
        <v>7018.7048087145549</v>
      </c>
      <c r="DI762" s="15">
        <f ca="1">SUM(CB762:CL762)+BE762*DCF!M$10*(1+Inputs!$B$30)*(1-Inputs!$B$33)*(1-Inputs!$B$30/Inputs!$B$31)/(Inputs!$B$29-Inputs!$B$30)*DCF!M$6</f>
        <v>92843.778324198167</v>
      </c>
      <c r="DJ762" s="15">
        <f ca="1">SUM(CM762:CW762)+BP762*DCF!M$28*(1+Inputs!$B$30)*(1-Inputs!$B$33)*(1-Inputs!$B$30/Inputs!$B$31)/(Inputs!$B$29-Inputs!$B$30)*DCF!M$6</f>
        <v>851774.37783173018</v>
      </c>
      <c r="DK762" s="15">
        <f ca="1">SUM(CX762:DH762)+CA762*DCF!M$46*(1+Inputs!$B$30)*(1-Inputs!$B$33)*(1-Inputs!$B$30/Inputs!$B$31)/(Inputs!$B$29-Inputs!$B$30)*DCF!M$6</f>
        <v>215133.782829704</v>
      </c>
      <c r="DM762" s="15">
        <f ca="1">DI762+DJ762+DK762+Inputs!$B$34+Inputs!$B$36-Inputs!$B$35</f>
        <v>1236602.9389856323</v>
      </c>
    </row>
    <row r="763" spans="1:117" x14ac:dyDescent="0.75">
      <c r="A763" s="11">
        <v>750</v>
      </c>
      <c r="C763" s="24">
        <f t="shared" ca="1" si="434"/>
        <v>-1.9792259487175328</v>
      </c>
      <c r="D763" s="24">
        <f t="shared" ca="1" si="434"/>
        <v>0.13414995054329026</v>
      </c>
      <c r="E763" s="24">
        <f t="shared" ca="1" si="434"/>
        <v>0.68354163067359908</v>
      </c>
      <c r="F763" s="24">
        <f t="shared" ca="1" si="434"/>
        <v>-1.3412987553478759</v>
      </c>
      <c r="G763" s="24">
        <f t="shared" ca="1" si="434"/>
        <v>-1.2892101430408129</v>
      </c>
      <c r="H763" s="24">
        <f t="shared" ca="1" si="434"/>
        <v>0.39138541872775334</v>
      </c>
      <c r="I763" s="24">
        <f t="shared" ca="1" si="434"/>
        <v>-1.1825550341372226</v>
      </c>
      <c r="J763" s="24">
        <f t="shared" ca="1" si="434"/>
        <v>0.4491083719937653</v>
      </c>
      <c r="K763" s="24">
        <f t="shared" ca="1" si="434"/>
        <v>-0.20452483562712109</v>
      </c>
      <c r="L763" s="24">
        <f t="shared" ca="1" si="434"/>
        <v>-2.237222901533757</v>
      </c>
      <c r="M763" s="24">
        <f t="shared" ca="1" si="434"/>
        <v>-0.31498562864128776</v>
      </c>
      <c r="N763" s="24">
        <f ca="1">SQRT(Inputs!$B$38)*C763+SQRT(1-Inputs!$B$38)*_xlfn.NORM.S.INV(RAND())</f>
        <v>-2.2853380522726514</v>
      </c>
      <c r="O763" s="24">
        <f ca="1">SQRT(Inputs!$B$38)*D763+SQRT(1-Inputs!$B$38)*_xlfn.NORM.S.INV(RAND())</f>
        <v>-1.3530822674911502</v>
      </c>
      <c r="P763" s="24">
        <f ca="1">SQRT(Inputs!$B$38)*E763+SQRT(1-Inputs!$B$38)*_xlfn.NORM.S.INV(RAND())</f>
        <v>0.83293239852095868</v>
      </c>
      <c r="Q763" s="24">
        <f ca="1">SQRT(Inputs!$B$38)*F763+SQRT(1-Inputs!$B$38)*_xlfn.NORM.S.INV(RAND())</f>
        <v>-1.1593642130271113</v>
      </c>
      <c r="R763" s="24">
        <f ca="1">SQRT(Inputs!$B$38)*G763+SQRT(1-Inputs!$B$38)*_xlfn.NORM.S.INV(RAND())</f>
        <v>-0.36937838410959389</v>
      </c>
      <c r="S763" s="24">
        <f ca="1">SQRT(Inputs!$B$38)*H763+SQRT(1-Inputs!$B$38)*_xlfn.NORM.S.INV(RAND())</f>
        <v>2.7177511398552512E-2</v>
      </c>
      <c r="T763" s="24">
        <f ca="1">SQRT(Inputs!$B$38)*I763+SQRT(1-Inputs!$B$38)*_xlfn.NORM.S.INV(RAND())</f>
        <v>-0.77041795945465674</v>
      </c>
      <c r="U763" s="24">
        <f ca="1">SQRT(Inputs!$B$38)*J763+SQRT(1-Inputs!$B$38)*_xlfn.NORM.S.INV(RAND())</f>
        <v>-0.38880772974014627</v>
      </c>
      <c r="V763" s="24">
        <f ca="1">SQRT(Inputs!$B$38)*K763+SQRT(1-Inputs!$B$38)*_xlfn.NORM.S.INV(RAND())</f>
        <v>-1.2922446188261971</v>
      </c>
      <c r="W763" s="24">
        <f ca="1">SQRT(Inputs!$B$38)*L763+SQRT(1-Inputs!$B$38)*_xlfn.NORM.S.INV(RAND())</f>
        <v>0.6705306951356087</v>
      </c>
      <c r="X763" s="24">
        <f ca="1">SQRT(Inputs!$B$38)*M763+SQRT(1-Inputs!$B$38)*_xlfn.NORM.S.INV(RAND())</f>
        <v>-0.5081312141610842</v>
      </c>
      <c r="Y763" s="24">
        <f ca="1">SQRT(Inputs!$B$38)*C763+SQRT(1-Inputs!$B$38)*_xlfn.NORM.S.INV(RAND())</f>
        <v>-2.4036204922656479</v>
      </c>
      <c r="Z763" s="24">
        <f ca="1">SQRT(Inputs!$B$38)*D763+SQRT(1-Inputs!$B$38)*_xlfn.NORM.S.INV(RAND())</f>
        <v>0.47968187774497378</v>
      </c>
      <c r="AA763" s="24">
        <f ca="1">SQRT(Inputs!$B$38)*E763+SQRT(1-Inputs!$B$38)*_xlfn.NORM.S.INV(RAND())</f>
        <v>0.85412788596492795</v>
      </c>
      <c r="AB763" s="24">
        <f ca="1">SQRT(Inputs!$B$38)*F763+SQRT(1-Inputs!$B$38)*_xlfn.NORM.S.INV(RAND())</f>
        <v>-8.6784500003203924E-2</v>
      </c>
      <c r="AC763" s="24">
        <f ca="1">SQRT(Inputs!$B$38)*G763+SQRT(1-Inputs!$B$38)*_xlfn.NORM.S.INV(RAND())</f>
        <v>-0.62161014716630936</v>
      </c>
      <c r="AD763" s="24">
        <f ca="1">SQRT(Inputs!$B$38)*H763+SQRT(1-Inputs!$B$38)*_xlfn.NORM.S.INV(RAND())</f>
        <v>-1.4510497970115406</v>
      </c>
      <c r="AE763" s="24">
        <f ca="1">SQRT(Inputs!$B$38)*I763+SQRT(1-Inputs!$B$38)*_xlfn.NORM.S.INV(RAND())</f>
        <v>-0.45323543670908562</v>
      </c>
      <c r="AF763" s="24">
        <f ca="1">SQRT(Inputs!$B$38)*J763+SQRT(1-Inputs!$B$38)*_xlfn.NORM.S.INV(RAND())</f>
        <v>0.66364650705868955</v>
      </c>
      <c r="AG763" s="24">
        <f ca="1">SQRT(Inputs!$B$38)*K763+SQRT(1-Inputs!$B$38)*_xlfn.NORM.S.INV(RAND())</f>
        <v>0.27115143400765007</v>
      </c>
      <c r="AH763" s="24">
        <f ca="1">SQRT(Inputs!$B$38)*L763+SQRT(1-Inputs!$B$38)*_xlfn.NORM.S.INV(RAND())</f>
        <v>1.0559116267789825E-2</v>
      </c>
      <c r="AI763" s="24">
        <f ca="1">SQRT(Inputs!$B$38)*M763+SQRT(1-Inputs!$B$38)*_xlfn.NORM.S.INV(RAND())</f>
        <v>1.57221180878297</v>
      </c>
      <c r="AJ763" s="24">
        <f ca="1">SQRT(Inputs!$B$38)*C763+SQRT(1-Inputs!$B$38)*_xlfn.NORM.S.INV(RAND())</f>
        <v>-0.63383144055254914</v>
      </c>
      <c r="AK763" s="24">
        <f ca="1">SQRT(Inputs!$B$38)*D763+SQRT(1-Inputs!$B$38)*_xlfn.NORM.S.INV(RAND())</f>
        <v>0.90720920928966586</v>
      </c>
      <c r="AL763" s="24">
        <f ca="1">SQRT(Inputs!$B$38)*E763+SQRT(1-Inputs!$B$38)*_xlfn.NORM.S.INV(RAND())</f>
        <v>0.305683698570338</v>
      </c>
      <c r="AM763" s="24">
        <f ca="1">SQRT(Inputs!$B$38)*F763+SQRT(1-Inputs!$B$38)*_xlfn.NORM.S.INV(RAND())</f>
        <v>-1.123503037845214</v>
      </c>
      <c r="AN763" s="24">
        <f ca="1">SQRT(Inputs!$B$38)*G763+SQRT(1-Inputs!$B$38)*_xlfn.NORM.S.INV(RAND())</f>
        <v>-0.20408796718289501</v>
      </c>
      <c r="AO763" s="24">
        <f ca="1">SQRT(Inputs!$B$38)*H763+SQRT(1-Inputs!$B$38)*_xlfn.NORM.S.INV(RAND())</f>
        <v>0.74675443972696864</v>
      </c>
      <c r="AP763" s="24">
        <f ca="1">SQRT(Inputs!$B$38)*I763+SQRT(1-Inputs!$B$38)*_xlfn.NORM.S.INV(RAND())</f>
        <v>-1.2040869859277503</v>
      </c>
      <c r="AQ763" s="24">
        <f ca="1">SQRT(Inputs!$B$38)*J763+SQRT(1-Inputs!$B$38)*_xlfn.NORM.S.INV(RAND())</f>
        <v>0.65769683460737371</v>
      </c>
      <c r="AR763" s="24">
        <f ca="1">SQRT(Inputs!$B$38)*K763+SQRT(1-Inputs!$B$38)*_xlfn.NORM.S.INV(RAND())</f>
        <v>0.57381600686802547</v>
      </c>
      <c r="AS763" s="24">
        <f ca="1">SQRT(Inputs!$B$38)*L763+SQRT(1-Inputs!$B$38)*_xlfn.NORM.S.INV(RAND())</f>
        <v>-1.6662450721929813</v>
      </c>
      <c r="AT763" s="24">
        <f ca="1">SQRT(Inputs!$B$38)*M763+SQRT(1-Inputs!$B$38)*_xlfn.NORM.S.INV(RAND())</f>
        <v>-2.6197621560953039</v>
      </c>
      <c r="AU763" s="15">
        <f ca="1">Inputs!$B$6*EXP($B$8-0.5*C$5^2+C$5*N763)</f>
        <v>3427.8129659875676</v>
      </c>
      <c r="AV763" s="15">
        <f t="shared" ca="1" si="401"/>
        <v>3419.7208408493516</v>
      </c>
      <c r="AW763" s="15">
        <f t="shared" ca="1" si="402"/>
        <v>4665.5299834260341</v>
      </c>
      <c r="AX763" s="15">
        <f t="shared" ca="1" si="403"/>
        <v>4928.0663002767578</v>
      </c>
      <c r="AY763" s="15">
        <f t="shared" ca="1" si="404"/>
        <v>5768.315593138349</v>
      </c>
      <c r="AZ763" s="15">
        <f t="shared" ca="1" si="405"/>
        <v>7075.9508368275383</v>
      </c>
      <c r="BA763" s="15">
        <f t="shared" ca="1" si="406"/>
        <v>7988.359181714025</v>
      </c>
      <c r="BB763" s="15">
        <f t="shared" ca="1" si="407"/>
        <v>9406.5285288052564</v>
      </c>
      <c r="BC763" s="15">
        <f t="shared" ca="1" si="408"/>
        <v>10169.538398722425</v>
      </c>
      <c r="BD763" s="15">
        <f t="shared" ca="1" si="409"/>
        <v>13265.036628537742</v>
      </c>
      <c r="BE763" s="15">
        <f t="shared" ca="1" si="410"/>
        <v>15519.468569373066</v>
      </c>
      <c r="BF763" s="15">
        <f ca="1">Inputs!$B$13*EXP($B$9-0.5*C$6^2+C$6*Y763)</f>
        <v>8588.3079802236498</v>
      </c>
      <c r="BG763" s="15">
        <f t="shared" ca="1" si="411"/>
        <v>11413.175536756218</v>
      </c>
      <c r="BH763" s="15">
        <f t="shared" ca="1" si="412"/>
        <v>16067.043684275812</v>
      </c>
      <c r="BI763" s="15">
        <f t="shared" ca="1" si="413"/>
        <v>19407.497149561361</v>
      </c>
      <c r="BJ763" s="15">
        <f t="shared" ca="1" si="414"/>
        <v>21753.198862750032</v>
      </c>
      <c r="BK763" s="15">
        <f t="shared" ca="1" si="415"/>
        <v>21912.018518222892</v>
      </c>
      <c r="BL763" s="15">
        <f t="shared" ca="1" si="416"/>
        <v>25380.862145548639</v>
      </c>
      <c r="BM763" s="15">
        <f t="shared" ca="1" si="417"/>
        <v>33879.667572089907</v>
      </c>
      <c r="BN763" s="15">
        <f t="shared" ca="1" si="418"/>
        <v>43043.923847012607</v>
      </c>
      <c r="BO763" s="15">
        <f t="shared" ca="1" si="419"/>
        <v>53026.153230271433</v>
      </c>
      <c r="BP763" s="15">
        <f t="shared" ca="1" si="420"/>
        <v>77990.403802983274</v>
      </c>
      <c r="BQ763" s="15">
        <f ca="1">Inputs!$B$20*EXP($B$10-0.5*C$7^2+C$7*AJ763)</f>
        <v>3425.9005362628263</v>
      </c>
      <c r="BR763" s="15">
        <f t="shared" ca="1" si="421"/>
        <v>6200.6702875832179</v>
      </c>
      <c r="BS763" s="15">
        <f t="shared" ca="1" si="422"/>
        <v>9270.3203759103853</v>
      </c>
      <c r="BT763" s="15">
        <f t="shared" ca="1" si="423"/>
        <v>9518.9811194881131</v>
      </c>
      <c r="BU763" s="15">
        <f t="shared" ca="1" si="424"/>
        <v>12556.519649179476</v>
      </c>
      <c r="BV763" s="15">
        <f t="shared" ca="1" si="425"/>
        <v>20670.613433763039</v>
      </c>
      <c r="BW763" s="15">
        <f t="shared" ca="1" si="426"/>
        <v>22355.699592534518</v>
      </c>
      <c r="BX763" s="15">
        <f t="shared" ca="1" si="427"/>
        <v>35674.909135553637</v>
      </c>
      <c r="BY763" s="15">
        <f t="shared" ca="1" si="428"/>
        <v>55786.967241639715</v>
      </c>
      <c r="BZ763" s="15">
        <f t="shared" ca="1" si="429"/>
        <v>57624.089205840268</v>
      </c>
      <c r="CA763" s="15">
        <f t="shared" ca="1" si="430"/>
        <v>50816.858361976221</v>
      </c>
      <c r="CB763" s="15">
        <f ca="1">(AU763*DCF!C$10-DCF!C$5*MAX(AU763*DCF!C$10,0)-MAX(AU763-Inputs!$B$6,0)/Inputs!$B$10)*DCF!C$6</f>
        <v>880.29361665418503</v>
      </c>
      <c r="CC763" s="15">
        <f ca="1">(AV763*DCF!D$10-DCF!D$5*MAX(AV763*DCF!D$10,0)-MAX(AV763-AU763,0)/Inputs!$B$10)*DCF!D$6</f>
        <v>833.53378710881395</v>
      </c>
      <c r="CD763" s="15">
        <f ca="1">(AW763*DCF!E$10-DCF!E$5*MAX(AW763*DCF!E$10,0)-MAX(AW763-AV763,0)/Inputs!$B$10)*DCF!E$6</f>
        <v>796.58879423186715</v>
      </c>
      <c r="CE763" s="15">
        <f ca="1">(AX763*DCF!F$10-DCF!F$5*MAX(AX763*DCF!F$10,0)-MAX(AX763-AW763,0)/Inputs!$B$10)*DCF!F$6</f>
        <v>1021.1617210758375</v>
      </c>
      <c r="CF763" s="15">
        <f ca="1">(AY763*DCF!G$10-DCF!G$5*MAX(AY763*DCF!G$10,0)-MAX(AY763-AX763,0)/Inputs!$B$10)*DCF!G$6</f>
        <v>1026.9924360561656</v>
      </c>
      <c r="CG763" s="15">
        <f ca="1">(AZ763*DCF!H$10-DCF!H$5*MAX(AZ763*DCF!H$10,0)-MAX(AZ763-AY763,0)/Inputs!$B$10)*DCF!H$6</f>
        <v>1141.6068504433294</v>
      </c>
      <c r="CH763" s="15">
        <f ca="1">(BA763*DCF!I$10-DCF!I$5*MAX(BA763*DCF!I$10,0)-MAX(BA763-AZ763,0)/Inputs!$B$10)*DCF!I$6</f>
        <v>1309.5148698071205</v>
      </c>
      <c r="CI763" s="15">
        <f ca="1">(BB763*DCF!J$10-DCF!J$5*MAX(BB763*DCF!J$10,0)-MAX(BB763-BA763,0)/Inputs!$B$10)*DCF!J$6</f>
        <v>1399.2819267435345</v>
      </c>
      <c r="CJ763" s="15">
        <f ca="1">(BC763*DCF!K$10-DCF!K$5*MAX(BC763*DCF!K$10,0)-MAX(BC763-BB763,0)/Inputs!$B$10)*DCF!K$6</f>
        <v>1530.3225918245246</v>
      </c>
      <c r="CK763" s="15">
        <f ca="1">(BD763*DCF!L$10-DCF!L$5*MAX(BD763*DCF!L$10,0)-MAX(BD763-BC763,0)/Inputs!$B$10)*DCF!L$6</f>
        <v>1600.3217294854223</v>
      </c>
      <c r="CL763" s="15">
        <f ca="1">(BE763*DCF!M$10-DCF!M$5*MAX(BE763*DCF!M$10,0)-MAX(BE763-BD763,0)/Inputs!$B$10)*DCF!M$6</f>
        <v>1920.6817609385616</v>
      </c>
      <c r="CM763" s="15">
        <f ca="1">(BF763*DCF!C$28-DCF!C$5*MAX(BF763*DCF!C$28,0)-MAX(BF763-Inputs!$B$13,0)/Inputs!$B$17)*DCF!C$6</f>
        <v>2621.0952723412697</v>
      </c>
      <c r="CN763" s="15">
        <f ca="1">(BG763*DCF!D$28-DCF!D$5*MAX(BG763*DCF!D$28,0)-MAX(BG763-BF763,0)/Inputs!$B$17)*DCF!D$6</f>
        <v>2758.7696579696963</v>
      </c>
      <c r="CO763" s="15">
        <f ca="1">(BH763*DCF!E$28-DCF!E$5*MAX(BH763*DCF!E$28,0)-MAX(BH763-BG763,0)/Inputs!$B$17)*DCF!E$6</f>
        <v>3633.259515897274</v>
      </c>
      <c r="CP763" s="15">
        <f ca="1">(BI763*DCF!F$28-DCF!F$5*MAX(BI763*DCF!F$28,0)-MAX(BI763-BH763,0)/Inputs!$B$17)*DCF!F$6</f>
        <v>4660.4419126424564</v>
      </c>
      <c r="CQ763" s="15">
        <f ca="1">(BJ763*DCF!G$28-DCF!G$5*MAX(BJ763*DCF!G$28,0)-MAX(BJ763-BI763,0)/Inputs!$B$17)*DCF!G$6</f>
        <v>5249.5086305298282</v>
      </c>
      <c r="CR763" s="15">
        <f ca="1">(BK763*DCF!H$28-DCF!H$5*MAX(BK763*DCF!H$28,0)-MAX(BK763-BJ763,0)/Inputs!$B$17)*DCF!H$6</f>
        <v>5394.4078114838348</v>
      </c>
      <c r="CS763" s="15">
        <f ca="1">(BL763*DCF!I$28-DCF!I$5*MAX(BL763*DCF!I$28,0)-MAX(BL763-BK763,0)/Inputs!$B$17)*DCF!I$6</f>
        <v>5470.5014120396872</v>
      </c>
      <c r="CT763" s="15">
        <f ca="1">(BM763*DCF!J$28-DCF!J$5*MAX(BM763*DCF!J$28,0)-MAX(BM763-BL763,0)/Inputs!$B$17)*DCF!J$6</f>
        <v>6431.1062631895147</v>
      </c>
      <c r="CU763" s="15">
        <f ca="1">(BN763*DCF!K$28-DCF!K$5*MAX(BN763*DCF!K$28,0)-MAX(BN763-BM763,0)/Inputs!$B$17)*DCF!K$6</f>
        <v>7967.6556726266317</v>
      </c>
      <c r="CV763" s="15">
        <f ca="1">(BO763*DCF!L$28-DCF!L$5*MAX(BO763*DCF!L$28,0)-MAX(BO763-BN763,0)/Inputs!$B$17)*DCF!L$6</f>
        <v>9450.3246817517156</v>
      </c>
      <c r="CW763" s="15">
        <f ca="1">(BP763*DCF!M$28-DCF!M$5*MAX(BP763*DCF!M$28,0)-MAX(BP763-BO763,0)/Inputs!$B$17)*DCF!M$6</f>
        <v>12064.473948159517</v>
      </c>
      <c r="CX763" s="15">
        <f ca="1">(BQ763*DCF!C$46-DCF!C$5*MAX(BQ763*DCF!C$46,0)-MAX(BQ763-Inputs!$B$20,0)/Inputs!$B$24)*DCF!C$6</f>
        <v>-895.0812029534593</v>
      </c>
      <c r="CY763" s="15">
        <f ca="1">(BR763*DCF!D$46-DCF!D$5*MAX(BR763*DCF!D$46,0)-MAX(BR763-BQ763,0)/Inputs!$B$24)*DCF!D$6</f>
        <v>-2242.2810367983952</v>
      </c>
      <c r="CZ763" s="15">
        <f ca="1">(BS763*DCF!E$46-DCF!E$5*MAX(BS763*DCF!E$46,0)-MAX(BS763-BR763,0)/Inputs!$B$24)*DCF!E$6</f>
        <v>-2306.2030839784206</v>
      </c>
      <c r="DA763" s="15">
        <f ca="1">(BT763*DCF!F$46-DCF!F$5*MAX(BT763*DCF!F$46,0)-MAX(BT763-BS763,0)/Inputs!$B$24)*DCF!F$6</f>
        <v>-783.77762621313479</v>
      </c>
      <c r="DB763" s="15">
        <f ca="1">(BU763*DCF!G$46-DCF!G$5*MAX(BU763*DCF!G$46,0)-MAX(BU763-BT763,0)/Inputs!$B$24)*DCF!G$6</f>
        <v>-1444.1444592995376</v>
      </c>
      <c r="DC763" s="15">
        <f ca="1">(BV763*DCF!H$46-DCF!H$5*MAX(BV763*DCF!H$46,0)-MAX(BV763-BU763,0)/Inputs!$B$24)*DCF!H$6</f>
        <v>-2521.4049276818782</v>
      </c>
      <c r="DD763" s="15">
        <f ca="1">(BW763*DCF!I$46-DCF!I$5*MAX(BW763*DCF!I$46,0)-MAX(BW763-BV763,0)/Inputs!$B$24)*DCF!I$6</f>
        <v>32.590498827376507</v>
      </c>
      <c r="DE763" s="15">
        <f ca="1">(BX763*DCF!J$46-DCF!J$5*MAX(BX763*DCF!J$46,0)-MAX(BX763-BW763,0)/Inputs!$B$24)*DCF!J$6</f>
        <v>-2035.5730094171265</v>
      </c>
      <c r="DF763" s="15">
        <f ca="1">(BY763*DCF!K$46-DCF!K$5*MAX(BY763*DCF!K$46,0)-MAX(BY763-BX763,0)/Inputs!$B$24)*DCF!K$6</f>
        <v>-1740.1809173257163</v>
      </c>
      <c r="DG763" s="15">
        <f ca="1">(BZ763*DCF!L$46-DCF!L$5*MAX(BZ763*DCF!L$46,0)-MAX(BZ763-BY763,0)/Inputs!$B$24)*DCF!L$6</f>
        <v>3567.5403698559271</v>
      </c>
      <c r="DH763" s="15">
        <f ca="1">(CA763*DCF!M$46-DCF!M$5*MAX(CA763*DCF!M$46,0)-MAX(CA763-BZ763,0)/Inputs!$B$24)*DCF!M$6</f>
        <v>3983.8422124920808</v>
      </c>
      <c r="DI763" s="15">
        <f ca="1">SUM(CB763:CL763)+BE763*DCF!M$10*(1+Inputs!$B$30)*(1-Inputs!$B$33)*(1-Inputs!$B$30/Inputs!$B$31)/(Inputs!$B$29-Inputs!$B$30)*DCF!M$6</f>
        <v>56651.18633666067</v>
      </c>
      <c r="DJ763" s="15">
        <f ca="1">SUM(CM763:CW763)+BP763*DCF!M$28*(1+Inputs!$B$30)*(1-Inputs!$B$33)*(1-Inputs!$B$30/Inputs!$B$31)/(Inputs!$B$29-Inputs!$B$30)*DCF!M$6</f>
        <v>355099.31157866592</v>
      </c>
      <c r="DK763" s="15">
        <f ca="1">SUM(CX763:DH763)+CA763*DCF!M$46*(1+Inputs!$B$30)*(1-Inputs!$B$33)*(1-Inputs!$B$30/Inputs!$B$31)/(Inputs!$B$29-Inputs!$B$30)*DCF!M$6</f>
        <v>72184.209486821434</v>
      </c>
      <c r="DM763" s="15">
        <f ca="1">DI763+DJ763+DK763+Inputs!$B$34+Inputs!$B$36-Inputs!$B$35</f>
        <v>560785.70740214805</v>
      </c>
    </row>
    <row r="764" spans="1:117" x14ac:dyDescent="0.75">
      <c r="A764" s="11">
        <v>751</v>
      </c>
      <c r="C764" s="24">
        <f t="shared" ref="C764:M773" ca="1" si="435">_xlfn.NORM.S.INV(RAND())</f>
        <v>-1.7897533596231565</v>
      </c>
      <c r="D764" s="24">
        <f t="shared" ca="1" si="435"/>
        <v>0.11170748385695954</v>
      </c>
      <c r="E764" s="24">
        <f t="shared" ca="1" si="435"/>
        <v>1.1657368532582837</v>
      </c>
      <c r="F764" s="24">
        <f t="shared" ca="1" si="435"/>
        <v>0.77683234255907374</v>
      </c>
      <c r="G764" s="24">
        <f t="shared" ca="1" si="435"/>
        <v>-0.43364330868123296</v>
      </c>
      <c r="H764" s="24">
        <f t="shared" ca="1" si="435"/>
        <v>-6.7507137749238957E-2</v>
      </c>
      <c r="I764" s="24">
        <f t="shared" ca="1" si="435"/>
        <v>2.0069866277414718E-2</v>
      </c>
      <c r="J764" s="24">
        <f t="shared" ca="1" si="435"/>
        <v>-1.466247249789461</v>
      </c>
      <c r="K764" s="24">
        <f t="shared" ca="1" si="435"/>
        <v>-0.90931330556481338</v>
      </c>
      <c r="L764" s="24">
        <f t="shared" ca="1" si="435"/>
        <v>-1.0727055676485571</v>
      </c>
      <c r="M764" s="24">
        <f t="shared" ca="1" si="435"/>
        <v>-0.34083637535014266</v>
      </c>
      <c r="N764" s="24">
        <f ca="1">SQRT(Inputs!$B$38)*C764+SQRT(1-Inputs!$B$38)*_xlfn.NORM.S.INV(RAND())</f>
        <v>-1.1671932564143783</v>
      </c>
      <c r="O764" s="24">
        <f ca="1">SQRT(Inputs!$B$38)*D764+SQRT(1-Inputs!$B$38)*_xlfn.NORM.S.INV(RAND())</f>
        <v>-1.1484320005932214</v>
      </c>
      <c r="P764" s="24">
        <f ca="1">SQRT(Inputs!$B$38)*E764+SQRT(1-Inputs!$B$38)*_xlfn.NORM.S.INV(RAND())</f>
        <v>1.9822377939097096</v>
      </c>
      <c r="Q764" s="24">
        <f ca="1">SQRT(Inputs!$B$38)*F764+SQRT(1-Inputs!$B$38)*_xlfn.NORM.S.INV(RAND())</f>
        <v>2.1686170853180848</v>
      </c>
      <c r="R764" s="24">
        <f ca="1">SQRT(Inputs!$B$38)*G764+SQRT(1-Inputs!$B$38)*_xlfn.NORM.S.INV(RAND())</f>
        <v>1.05661387792484</v>
      </c>
      <c r="S764" s="24">
        <f ca="1">SQRT(Inputs!$B$38)*H764+SQRT(1-Inputs!$B$38)*_xlfn.NORM.S.INV(RAND())</f>
        <v>0.87144982349443123</v>
      </c>
      <c r="T764" s="24">
        <f ca="1">SQRT(Inputs!$B$38)*I764+SQRT(1-Inputs!$B$38)*_xlfn.NORM.S.INV(RAND())</f>
        <v>8.4768302123704939E-2</v>
      </c>
      <c r="U764" s="24">
        <f ca="1">SQRT(Inputs!$B$38)*J764+SQRT(1-Inputs!$B$38)*_xlfn.NORM.S.INV(RAND())</f>
        <v>0.27511671283771333</v>
      </c>
      <c r="V764" s="24">
        <f ca="1">SQRT(Inputs!$B$38)*K764+SQRT(1-Inputs!$B$38)*_xlfn.NORM.S.INV(RAND())</f>
        <v>0.63076067827089988</v>
      </c>
      <c r="W764" s="24">
        <f ca="1">SQRT(Inputs!$B$38)*L764+SQRT(1-Inputs!$B$38)*_xlfn.NORM.S.INV(RAND())</f>
        <v>-0.7117831663879326</v>
      </c>
      <c r="X764" s="24">
        <f ca="1">SQRT(Inputs!$B$38)*M764+SQRT(1-Inputs!$B$38)*_xlfn.NORM.S.INV(RAND())</f>
        <v>-1.2562654181016863</v>
      </c>
      <c r="Y764" s="24">
        <f ca="1">SQRT(Inputs!$B$38)*C764+SQRT(1-Inputs!$B$38)*_xlfn.NORM.S.INV(RAND())</f>
        <v>-1.7023288922455553</v>
      </c>
      <c r="Z764" s="24">
        <f ca="1">SQRT(Inputs!$B$38)*D764+SQRT(1-Inputs!$B$38)*_xlfn.NORM.S.INV(RAND())</f>
        <v>0.8374324580298097</v>
      </c>
      <c r="AA764" s="24">
        <f ca="1">SQRT(Inputs!$B$38)*E764+SQRT(1-Inputs!$B$38)*_xlfn.NORM.S.INV(RAND())</f>
        <v>1.0067703839589854</v>
      </c>
      <c r="AB764" s="24">
        <f ca="1">SQRT(Inputs!$B$38)*F764+SQRT(1-Inputs!$B$38)*_xlfn.NORM.S.INV(RAND())</f>
        <v>0.11242884941579723</v>
      </c>
      <c r="AC764" s="24">
        <f ca="1">SQRT(Inputs!$B$38)*G764+SQRT(1-Inputs!$B$38)*_xlfn.NORM.S.INV(RAND())</f>
        <v>0.81530595861536281</v>
      </c>
      <c r="AD764" s="24">
        <f ca="1">SQRT(Inputs!$B$38)*H764+SQRT(1-Inputs!$B$38)*_xlfn.NORM.S.INV(RAND())</f>
        <v>-1.0315178535433727</v>
      </c>
      <c r="AE764" s="24">
        <f ca="1">SQRT(Inputs!$B$38)*I764+SQRT(1-Inputs!$B$38)*_xlfn.NORM.S.INV(RAND())</f>
        <v>-1.0380411572171282</v>
      </c>
      <c r="AF764" s="24">
        <f ca="1">SQRT(Inputs!$B$38)*J764+SQRT(1-Inputs!$B$38)*_xlfn.NORM.S.INV(RAND())</f>
        <v>-1.347432267117469</v>
      </c>
      <c r="AG764" s="24">
        <f ca="1">SQRT(Inputs!$B$38)*K764+SQRT(1-Inputs!$B$38)*_xlfn.NORM.S.INV(RAND())</f>
        <v>-0.47168694065432215</v>
      </c>
      <c r="AH764" s="24">
        <f ca="1">SQRT(Inputs!$B$38)*L764+SQRT(1-Inputs!$B$38)*_xlfn.NORM.S.INV(RAND())</f>
        <v>-1.0908814367039361</v>
      </c>
      <c r="AI764" s="24">
        <f ca="1">SQRT(Inputs!$B$38)*M764+SQRT(1-Inputs!$B$38)*_xlfn.NORM.S.INV(RAND())</f>
        <v>-0.26955073098946813</v>
      </c>
      <c r="AJ764" s="24">
        <f ca="1">SQRT(Inputs!$B$38)*C764+SQRT(1-Inputs!$B$38)*_xlfn.NORM.S.INV(RAND())</f>
        <v>0.23033369006750049</v>
      </c>
      <c r="AK764" s="24">
        <f ca="1">SQRT(Inputs!$B$38)*D764+SQRT(1-Inputs!$B$38)*_xlfn.NORM.S.INV(RAND())</f>
        <v>0.66653520591598203</v>
      </c>
      <c r="AL764" s="24">
        <f ca="1">SQRT(Inputs!$B$38)*E764+SQRT(1-Inputs!$B$38)*_xlfn.NORM.S.INV(RAND())</f>
        <v>0.40810606438913694</v>
      </c>
      <c r="AM764" s="24">
        <f ca="1">SQRT(Inputs!$B$38)*F764+SQRT(1-Inputs!$B$38)*_xlfn.NORM.S.INV(RAND())</f>
        <v>-1.3606328425088632E-2</v>
      </c>
      <c r="AN764" s="24">
        <f ca="1">SQRT(Inputs!$B$38)*G764+SQRT(1-Inputs!$B$38)*_xlfn.NORM.S.INV(RAND())</f>
        <v>-0.85254674706702616</v>
      </c>
      <c r="AO764" s="24">
        <f ca="1">SQRT(Inputs!$B$38)*H764+SQRT(1-Inputs!$B$38)*_xlfn.NORM.S.INV(RAND())</f>
        <v>-0.54457893531557133</v>
      </c>
      <c r="AP764" s="24">
        <f ca="1">SQRT(Inputs!$B$38)*I764+SQRT(1-Inputs!$B$38)*_xlfn.NORM.S.INV(RAND())</f>
        <v>0.49284110725747027</v>
      </c>
      <c r="AQ764" s="24">
        <f ca="1">SQRT(Inputs!$B$38)*J764+SQRT(1-Inputs!$B$38)*_xlfn.NORM.S.INV(RAND())</f>
        <v>-1.1179554724002014</v>
      </c>
      <c r="AR764" s="24">
        <f ca="1">SQRT(Inputs!$B$38)*K764+SQRT(1-Inputs!$B$38)*_xlfn.NORM.S.INV(RAND())</f>
        <v>-0.75264183555664999</v>
      </c>
      <c r="AS764" s="24">
        <f ca="1">SQRT(Inputs!$B$38)*L764+SQRT(1-Inputs!$B$38)*_xlfn.NORM.S.INV(RAND())</f>
        <v>-1.8242552424007752</v>
      </c>
      <c r="AT764" s="24">
        <f ca="1">SQRT(Inputs!$B$38)*M764+SQRT(1-Inputs!$B$38)*_xlfn.NORM.S.INV(RAND())</f>
        <v>6.5384096664356434E-2</v>
      </c>
      <c r="AU764" s="15">
        <f ca="1">Inputs!$B$6*EXP($B$8-0.5*C$5^2+C$5*N764)</f>
        <v>4107.9329713186053</v>
      </c>
      <c r="AV764" s="15">
        <f t="shared" ca="1" si="401"/>
        <v>4223.4257929314708</v>
      </c>
      <c r="AW764" s="15">
        <f t="shared" ca="1" si="402"/>
        <v>6728.2074841522835</v>
      </c>
      <c r="AX764" s="15">
        <f t="shared" ca="1" si="403"/>
        <v>10770.687755073135</v>
      </c>
      <c r="AY764" s="15">
        <f t="shared" ca="1" si="404"/>
        <v>14891.647498275552</v>
      </c>
      <c r="AZ764" s="15">
        <f t="shared" ca="1" si="405"/>
        <v>20047.269881127668</v>
      </c>
      <c r="BA764" s="15">
        <f t="shared" ca="1" si="406"/>
        <v>24751.350786461742</v>
      </c>
      <c r="BB764" s="15">
        <f t="shared" ca="1" si="407"/>
        <v>31150.086319499133</v>
      </c>
      <c r="BC764" s="15">
        <f t="shared" ca="1" si="408"/>
        <v>40546.008910765973</v>
      </c>
      <c r="BD764" s="15">
        <f t="shared" ca="1" si="409"/>
        <v>46473.375906479727</v>
      </c>
      <c r="BE764" s="15">
        <f t="shared" ca="1" si="410"/>
        <v>50790.168963248041</v>
      </c>
      <c r="BF764" s="15">
        <f ca="1">Inputs!$B$13*EXP($B$9-0.5*C$6^2+C$6*Y764)</f>
        <v>9869.322226694585</v>
      </c>
      <c r="BG764" s="15">
        <f t="shared" ca="1" si="411"/>
        <v>13990.098384449944</v>
      </c>
      <c r="BH764" s="15">
        <f t="shared" ca="1" si="412"/>
        <v>20199.714476643141</v>
      </c>
      <c r="BI764" s="15">
        <f t="shared" ca="1" si="413"/>
        <v>25159.121841615688</v>
      </c>
      <c r="BJ764" s="15">
        <f t="shared" ca="1" si="414"/>
        <v>34689.84332605399</v>
      </c>
      <c r="BK764" s="15">
        <f t="shared" ca="1" si="415"/>
        <v>36997.038403654056</v>
      </c>
      <c r="BL764" s="15">
        <f t="shared" ca="1" si="416"/>
        <v>39726.246515315324</v>
      </c>
      <c r="BM764" s="15">
        <f t="shared" ca="1" si="417"/>
        <v>41305.690026350712</v>
      </c>
      <c r="BN764" s="15">
        <f t="shared" ca="1" si="418"/>
        <v>48008.957327325035</v>
      </c>
      <c r="BO764" s="15">
        <f t="shared" ca="1" si="419"/>
        <v>52035.182001186273</v>
      </c>
      <c r="BP764" s="15">
        <f t="shared" ca="1" si="420"/>
        <v>62119.228702268556</v>
      </c>
      <c r="BQ764" s="15">
        <f ca="1">Inputs!$B$20*EXP($B$10-0.5*C$7^2+C$7*AJ764)</f>
        <v>4654.6595846534665</v>
      </c>
      <c r="BR764" s="15">
        <f t="shared" ca="1" si="421"/>
        <v>7804.7190407948301</v>
      </c>
      <c r="BS764" s="15">
        <f t="shared" ca="1" si="422"/>
        <v>12016.793139310244</v>
      </c>
      <c r="BT764" s="15">
        <f t="shared" ca="1" si="423"/>
        <v>16509.511497146283</v>
      </c>
      <c r="BU764" s="15">
        <f t="shared" ca="1" si="424"/>
        <v>18615.254809976268</v>
      </c>
      <c r="BV764" s="15">
        <f t="shared" ca="1" si="425"/>
        <v>22908.748792552367</v>
      </c>
      <c r="BW764" s="15">
        <f t="shared" ca="1" si="426"/>
        <v>35482.537604744211</v>
      </c>
      <c r="BX764" s="15">
        <f t="shared" ca="1" si="427"/>
        <v>39663.629684666092</v>
      </c>
      <c r="BY764" s="15">
        <f t="shared" ca="1" si="428"/>
        <v>48122.176689605069</v>
      </c>
      <c r="BZ764" s="15">
        <f t="shared" ca="1" si="429"/>
        <v>48283.791609883549</v>
      </c>
      <c r="CA764" s="15">
        <f t="shared" ca="1" si="430"/>
        <v>68616.703584931747</v>
      </c>
      <c r="CB764" s="15">
        <f ca="1">(AU764*DCF!C$10-DCF!C$5*MAX(AU764*DCF!C$10,0)-MAX(AU764-Inputs!$B$6,0)/Inputs!$B$10)*DCF!C$6</f>
        <v>1049.1656608434655</v>
      </c>
      <c r="CC764" s="15">
        <f ca="1">(AV764*DCF!D$10-DCF!D$5*MAX(AV764*DCF!D$10,0)-MAX(AV764-AU764,0)/Inputs!$B$10)*DCF!D$6</f>
        <v>1001.2715223680805</v>
      </c>
      <c r="CD764" s="15">
        <f ca="1">(AW764*DCF!E$10-DCF!E$5*MAX(AW764*DCF!E$10,0)-MAX(AW764-AV764,0)/Inputs!$B$10)*DCF!E$6</f>
        <v>989.25543996755925</v>
      </c>
      <c r="CE764" s="15">
        <f ca="1">(AX764*DCF!F$10-DCF!F$5*MAX(AX764*DCF!F$10,0)-MAX(AX764-AW764,0)/Inputs!$B$10)*DCF!F$6</f>
        <v>1510.0840523297099</v>
      </c>
      <c r="CF764" s="15">
        <f ca="1">(AY764*DCF!G$10-DCF!G$5*MAX(AY764*DCF!G$10,0)-MAX(AY764-AX764,0)/Inputs!$B$10)*DCF!G$6</f>
        <v>2276.1531156927558</v>
      </c>
      <c r="CG764" s="15">
        <f ca="1">(AZ764*DCF!H$10-DCF!H$5*MAX(AZ764*DCF!H$10,0)-MAX(AZ764-AY764,0)/Inputs!$B$10)*DCF!H$6</f>
        <v>2976.7186461376632</v>
      </c>
      <c r="CH764" s="15">
        <f ca="1">(BA764*DCF!I$10-DCF!I$5*MAX(BA764*DCF!I$10,0)-MAX(BA764-AZ764,0)/Inputs!$B$10)*DCF!I$6</f>
        <v>3749.5347720859681</v>
      </c>
      <c r="CI764" s="15">
        <f ca="1">(BB764*DCF!J$10-DCF!J$5*MAX(BB764*DCF!J$10,0)-MAX(BB764-BA764,0)/Inputs!$B$10)*DCF!J$6</f>
        <v>4375.8041633959765</v>
      </c>
      <c r="CJ764" s="15">
        <f ca="1">(BC764*DCF!K$10-DCF!K$5*MAX(BC764*DCF!K$10,0)-MAX(BC764-BB764,0)/Inputs!$B$10)*DCF!K$6</f>
        <v>5211.9701314282365</v>
      </c>
      <c r="CK764" s="15">
        <f ca="1">(BD764*DCF!L$10-DCF!L$5*MAX(BD764*DCF!L$10,0)-MAX(BD764-BC764,0)/Inputs!$B$10)*DCF!L$6</f>
        <v>6242.5642979117692</v>
      </c>
      <c r="CL764" s="15">
        <f ca="1">(BE764*DCF!M$10-DCF!M$5*MAX(BE764*DCF!M$10,0)-MAX(BE764-BD764,0)/Inputs!$B$10)*DCF!M$6</f>
        <v>6651.4627079594247</v>
      </c>
      <c r="CM764" s="15">
        <f ca="1">(BF764*DCF!C$28-DCF!C$5*MAX(BF764*DCF!C$28,0)-MAX(BF764-Inputs!$B$13,0)/Inputs!$B$17)*DCF!C$6</f>
        <v>3012.0524193088086</v>
      </c>
      <c r="CN764" s="15">
        <f ca="1">(BG764*DCF!D$28-DCF!D$5*MAX(BG764*DCF!D$28,0)-MAX(BG764-BF764,0)/Inputs!$B$17)*DCF!D$6</f>
        <v>3241.256148713554</v>
      </c>
      <c r="CO764" s="15">
        <f ca="1">(BH764*DCF!E$28-DCF!E$5*MAX(BH764*DCF!E$28,0)-MAX(BH764-BG764,0)/Inputs!$B$17)*DCF!E$6</f>
        <v>4497.08896710101</v>
      </c>
      <c r="CP764" s="15">
        <f ca="1">(BI764*DCF!F$28-DCF!F$5*MAX(BI764*DCF!F$28,0)-MAX(BI764-BH764,0)/Inputs!$B$17)*DCF!F$6</f>
        <v>5927.1003668237199</v>
      </c>
      <c r="CQ764" s="15">
        <f ca="1">(BJ764*DCF!G$28-DCF!G$5*MAX(BJ764*DCF!G$28,0)-MAX(BJ764-BI764,0)/Inputs!$B$17)*DCF!G$6</f>
        <v>7397.569840377133</v>
      </c>
      <c r="CR764" s="15">
        <f ca="1">(BK764*DCF!H$28-DCF!H$5*MAX(BK764*DCF!H$28,0)-MAX(BK764-BJ764,0)/Inputs!$B$17)*DCF!H$6</f>
        <v>8791.3024085193301</v>
      </c>
      <c r="CS764" s="15">
        <f ca="1">(BL764*DCF!I$28-DCF!I$5*MAX(BL764*DCF!I$28,0)-MAX(BL764-BK764,0)/Inputs!$B$17)*DCF!I$6</f>
        <v>8950.0224866003609</v>
      </c>
      <c r="CT764" s="15">
        <f ca="1">(BM764*DCF!J$28-DCF!J$5*MAX(BM764*DCF!J$28,0)-MAX(BM764-BL764,0)/Inputs!$B$17)*DCF!J$6</f>
        <v>9005.1766191186234</v>
      </c>
      <c r="CU764" s="15">
        <f ca="1">(BN764*DCF!K$28-DCF!K$5*MAX(BN764*DCF!K$28,0)-MAX(BN764-BM764,0)/Inputs!$B$17)*DCF!K$6</f>
        <v>9317.6258640043052</v>
      </c>
      <c r="CV764" s="15">
        <f ca="1">(BO764*DCF!L$28-DCF!L$5*MAX(BO764*DCF!L$28,0)-MAX(BO764-BN764,0)/Inputs!$B$17)*DCF!L$6</f>
        <v>9926.5369856080561</v>
      </c>
      <c r="CW764" s="15">
        <f ca="1">(BP764*DCF!M$28-DCF!M$5*MAX(BP764*DCF!M$28,0)-MAX(BP764-BO764,0)/Inputs!$B$17)*DCF!M$6</f>
        <v>10633.702595659914</v>
      </c>
      <c r="CX764" s="15">
        <f ca="1">(BQ764*DCF!C$46-DCF!C$5*MAX(BQ764*DCF!C$46,0)-MAX(BQ764-Inputs!$B$20,0)/Inputs!$B$24)*DCF!C$6</f>
        <v>-1746.4154166190299</v>
      </c>
      <c r="CY764" s="15">
        <f ca="1">(BR764*DCF!D$46-DCF!D$5*MAX(BR764*DCF!D$46,0)-MAX(BR764-BQ764,0)/Inputs!$B$24)*DCF!D$6</f>
        <v>-2676.1877539308634</v>
      </c>
      <c r="CZ764" s="15">
        <f ca="1">(BS764*DCF!E$46-DCF!E$5*MAX(BS764*DCF!E$46,0)-MAX(BS764-BR764,0)/Inputs!$B$24)*DCF!E$6</f>
        <v>-3081.2903645989609</v>
      </c>
      <c r="DA764" s="15">
        <f ca="1">(BT764*DCF!F$46-DCF!F$5*MAX(BT764*DCF!F$46,0)-MAX(BT764-BS764,0)/Inputs!$B$24)*DCF!F$6</f>
        <v>-2838.2677880658812</v>
      </c>
      <c r="DB764" s="15">
        <f ca="1">(BU764*DCF!G$46-DCF!G$5*MAX(BU764*DCF!G$46,0)-MAX(BU764-BT764,0)/Inputs!$B$24)*DCF!G$6</f>
        <v>-1334.5108385831095</v>
      </c>
      <c r="DC764" s="15">
        <f ca="1">(BV764*DCF!H$46-DCF!H$5*MAX(BV764*DCF!H$46,0)-MAX(BV764-BU764,0)/Inputs!$B$24)*DCF!H$6</f>
        <v>-1334.1769484114325</v>
      </c>
      <c r="DD764" s="15">
        <f ca="1">(BW764*DCF!I$46-DCF!I$5*MAX(BW764*DCF!I$46,0)-MAX(BW764-BV764,0)/Inputs!$B$24)*DCF!I$6</f>
        <v>-2789.9653860927951</v>
      </c>
      <c r="DE764" s="15">
        <f ca="1">(BX764*DCF!J$46-DCF!J$5*MAX(BX764*DCF!J$46,0)-MAX(BX764-BW764,0)/Inputs!$B$24)*DCF!J$6</f>
        <v>555.0222397737092</v>
      </c>
      <c r="DF764" s="15">
        <f ca="1">(BY764*DCF!K$46-DCF!K$5*MAX(BY764*DCF!K$46,0)-MAX(BY764-BX764,0)/Inputs!$B$24)*DCF!K$6</f>
        <v>676.78046712384696</v>
      </c>
      <c r="DG764" s="15">
        <f ca="1">(BZ764*DCF!L$46-DCF!L$5*MAX(BZ764*DCF!L$46,0)-MAX(BZ764-BY764,0)/Inputs!$B$24)*DCF!L$6</f>
        <v>3301.0615593747025</v>
      </c>
      <c r="DH764" s="15">
        <f ca="1">(CA764*DCF!M$46-DCF!M$5*MAX(CA764*DCF!M$46,0)-MAX(CA764-BZ764,0)/Inputs!$B$24)*DCF!M$6</f>
        <v>1128.5589204336288</v>
      </c>
      <c r="DI764" s="15">
        <f ca="1">SUM(CB764:CL764)+BE764*DCF!M$10*(1+Inputs!$B$30)*(1-Inputs!$B$33)*(1-Inputs!$B$30/Inputs!$B$31)/(Inputs!$B$29-Inputs!$B$30)*DCF!M$6</f>
        <v>177383.69636529402</v>
      </c>
      <c r="DJ764" s="15">
        <f ca="1">SUM(CM764:CW764)+BP764*DCF!M$28*(1+Inputs!$B$30)*(1-Inputs!$B$33)*(1-Inputs!$B$30/Inputs!$B$31)/(Inputs!$B$29-Inputs!$B$30)*DCF!M$6</f>
        <v>311204.28126206587</v>
      </c>
      <c r="DK764" s="15">
        <f ca="1">SUM(CX764:DH764)+CA764*DCF!M$46*(1+Inputs!$B$30)*(1-Inputs!$B$33)*(1-Inputs!$B$30/Inputs!$B$31)/(Inputs!$B$29-Inputs!$B$30)*DCF!M$6</f>
        <v>95950.160600867966</v>
      </c>
      <c r="DM764" s="15">
        <f ca="1">DI764+DJ764+DK764+Inputs!$B$34+Inputs!$B$36-Inputs!$B$35</f>
        <v>661389.13822822785</v>
      </c>
    </row>
    <row r="765" spans="1:117" x14ac:dyDescent="0.75">
      <c r="A765" s="11">
        <v>752</v>
      </c>
      <c r="C765" s="24">
        <f t="shared" ca="1" si="435"/>
        <v>0.11892758676382069</v>
      </c>
      <c r="D765" s="24">
        <f t="shared" ca="1" si="435"/>
        <v>0.76361758801491886</v>
      </c>
      <c r="E765" s="24">
        <f t="shared" ca="1" si="435"/>
        <v>-0.59234924438059489</v>
      </c>
      <c r="F765" s="24">
        <f t="shared" ca="1" si="435"/>
        <v>-0.30389362531952546</v>
      </c>
      <c r="G765" s="24">
        <f t="shared" ca="1" si="435"/>
        <v>-2.0934045305161089E-2</v>
      </c>
      <c r="H765" s="24">
        <f t="shared" ca="1" si="435"/>
        <v>1.830198418343314</v>
      </c>
      <c r="I765" s="24">
        <f t="shared" ca="1" si="435"/>
        <v>0.10241889402996963</v>
      </c>
      <c r="J765" s="24">
        <f t="shared" ca="1" si="435"/>
        <v>0.4879206670222041</v>
      </c>
      <c r="K765" s="24">
        <f t="shared" ca="1" si="435"/>
        <v>1.2277434889525487</v>
      </c>
      <c r="L765" s="24">
        <f t="shared" ca="1" si="435"/>
        <v>1.257794332637818</v>
      </c>
      <c r="M765" s="24">
        <f t="shared" ca="1" si="435"/>
        <v>-1.1393836673047553</v>
      </c>
      <c r="N765" s="24">
        <f ca="1">SQRT(Inputs!$B$38)*C765+SQRT(1-Inputs!$B$38)*_xlfn.NORM.S.INV(RAND())</f>
        <v>1.9596640004027517</v>
      </c>
      <c r="O765" s="24">
        <f ca="1">SQRT(Inputs!$B$38)*D765+SQRT(1-Inputs!$B$38)*_xlfn.NORM.S.INV(RAND())</f>
        <v>-1.3702619410196681</v>
      </c>
      <c r="P765" s="24">
        <f ca="1">SQRT(Inputs!$B$38)*E765+SQRT(1-Inputs!$B$38)*_xlfn.NORM.S.INV(RAND())</f>
        <v>-0.83323206611961709</v>
      </c>
      <c r="Q765" s="24">
        <f ca="1">SQRT(Inputs!$B$38)*F765+SQRT(1-Inputs!$B$38)*_xlfn.NORM.S.INV(RAND())</f>
        <v>-0.76959010131092531</v>
      </c>
      <c r="R765" s="24">
        <f ca="1">SQRT(Inputs!$B$38)*G765+SQRT(1-Inputs!$B$38)*_xlfn.NORM.S.INV(RAND())</f>
        <v>0.41061975022957398</v>
      </c>
      <c r="S765" s="24">
        <f ca="1">SQRT(Inputs!$B$38)*H765+SQRT(1-Inputs!$B$38)*_xlfn.NORM.S.INV(RAND())</f>
        <v>-0.18189078427847694</v>
      </c>
      <c r="T765" s="24">
        <f ca="1">SQRT(Inputs!$B$38)*I765+SQRT(1-Inputs!$B$38)*_xlfn.NORM.S.INV(RAND())</f>
        <v>-0.8022157781951198</v>
      </c>
      <c r="U765" s="24">
        <f ca="1">SQRT(Inputs!$B$38)*J765+SQRT(1-Inputs!$B$38)*_xlfn.NORM.S.INV(RAND())</f>
        <v>-0.35679974950558607</v>
      </c>
      <c r="V765" s="24">
        <f ca="1">SQRT(Inputs!$B$38)*K765+SQRT(1-Inputs!$B$38)*_xlfn.NORM.S.INV(RAND())</f>
        <v>-0.23375919372035514</v>
      </c>
      <c r="W765" s="24">
        <f ca="1">SQRT(Inputs!$B$38)*L765+SQRT(1-Inputs!$B$38)*_xlfn.NORM.S.INV(RAND())</f>
        <v>0.48531292655550456</v>
      </c>
      <c r="X765" s="24">
        <f ca="1">SQRT(Inputs!$B$38)*M765+SQRT(1-Inputs!$B$38)*_xlfn.NORM.S.INV(RAND())</f>
        <v>0.44064947484863404</v>
      </c>
      <c r="Y765" s="24">
        <f ca="1">SQRT(Inputs!$B$38)*C765+SQRT(1-Inputs!$B$38)*_xlfn.NORM.S.INV(RAND())</f>
        <v>-0.83130652610501421</v>
      </c>
      <c r="Z765" s="24">
        <f ca="1">SQRT(Inputs!$B$38)*D765+SQRT(1-Inputs!$B$38)*_xlfn.NORM.S.INV(RAND())</f>
        <v>-1.4772582484807728E-3</v>
      </c>
      <c r="AA765" s="24">
        <f ca="1">SQRT(Inputs!$B$38)*E765+SQRT(1-Inputs!$B$38)*_xlfn.NORM.S.INV(RAND())</f>
        <v>-1.2320501293598645</v>
      </c>
      <c r="AB765" s="24">
        <f ca="1">SQRT(Inputs!$B$38)*F765+SQRT(1-Inputs!$B$38)*_xlfn.NORM.S.INV(RAND())</f>
        <v>-0.59522739206460984</v>
      </c>
      <c r="AC765" s="24">
        <f ca="1">SQRT(Inputs!$B$38)*G765+SQRT(1-Inputs!$B$38)*_xlfn.NORM.S.INV(RAND())</f>
        <v>0.13978823209470448</v>
      </c>
      <c r="AD765" s="24">
        <f ca="1">SQRT(Inputs!$B$38)*H765+SQRT(1-Inputs!$B$38)*_xlfn.NORM.S.INV(RAND())</f>
        <v>1.1661021814405168</v>
      </c>
      <c r="AE765" s="24">
        <f ca="1">SQRT(Inputs!$B$38)*I765+SQRT(1-Inputs!$B$38)*_xlfn.NORM.S.INV(RAND())</f>
        <v>0.70466184301093837</v>
      </c>
      <c r="AF765" s="24">
        <f ca="1">SQRT(Inputs!$B$38)*J765+SQRT(1-Inputs!$B$38)*_xlfn.NORM.S.INV(RAND())</f>
        <v>1.03139526255952</v>
      </c>
      <c r="AG765" s="24">
        <f ca="1">SQRT(Inputs!$B$38)*K765+SQRT(1-Inputs!$B$38)*_xlfn.NORM.S.INV(RAND())</f>
        <v>-0.26950293511203249</v>
      </c>
      <c r="AH765" s="24">
        <f ca="1">SQRT(Inputs!$B$38)*L765+SQRT(1-Inputs!$B$38)*_xlfn.NORM.S.INV(RAND())</f>
        <v>0.45748618755710757</v>
      </c>
      <c r="AI765" s="24">
        <f ca="1">SQRT(Inputs!$B$38)*M765+SQRT(1-Inputs!$B$38)*_xlfn.NORM.S.INV(RAND())</f>
        <v>-0.42375528842598742</v>
      </c>
      <c r="AJ765" s="24">
        <f ca="1">SQRT(Inputs!$B$38)*C765+SQRT(1-Inputs!$B$38)*_xlfn.NORM.S.INV(RAND())</f>
        <v>-8.3278687470148036E-2</v>
      </c>
      <c r="AK765" s="24">
        <f ca="1">SQRT(Inputs!$B$38)*D765+SQRT(1-Inputs!$B$38)*_xlfn.NORM.S.INV(RAND())</f>
        <v>0.60358640050407286</v>
      </c>
      <c r="AL765" s="24">
        <f ca="1">SQRT(Inputs!$B$38)*E765+SQRT(1-Inputs!$B$38)*_xlfn.NORM.S.INV(RAND())</f>
        <v>0.72334973522249779</v>
      </c>
      <c r="AM765" s="24">
        <f ca="1">SQRT(Inputs!$B$38)*F765+SQRT(1-Inputs!$B$38)*_xlfn.NORM.S.INV(RAND())</f>
        <v>0.10858053108730234</v>
      </c>
      <c r="AN765" s="24">
        <f ca="1">SQRT(Inputs!$B$38)*G765+SQRT(1-Inputs!$B$38)*_xlfn.NORM.S.INV(RAND())</f>
        <v>-5.623311284739603E-2</v>
      </c>
      <c r="AO765" s="24">
        <f ca="1">SQRT(Inputs!$B$38)*H765+SQRT(1-Inputs!$B$38)*_xlfn.NORM.S.INV(RAND())</f>
        <v>0.87827409536033207</v>
      </c>
      <c r="AP765" s="24">
        <f ca="1">SQRT(Inputs!$B$38)*I765+SQRT(1-Inputs!$B$38)*_xlfn.NORM.S.INV(RAND())</f>
        <v>-0.35133634466002583</v>
      </c>
      <c r="AQ765" s="24">
        <f ca="1">SQRT(Inputs!$B$38)*J765+SQRT(1-Inputs!$B$38)*_xlfn.NORM.S.INV(RAND())</f>
        <v>-0.9296518080457401</v>
      </c>
      <c r="AR765" s="24">
        <f ca="1">SQRT(Inputs!$B$38)*K765+SQRT(1-Inputs!$B$38)*_xlfn.NORM.S.INV(RAND())</f>
        <v>1.9890702699908271</v>
      </c>
      <c r="AS765" s="24">
        <f ca="1">SQRT(Inputs!$B$38)*L765+SQRT(1-Inputs!$B$38)*_xlfn.NORM.S.INV(RAND())</f>
        <v>2.0755698732162573</v>
      </c>
      <c r="AT765" s="24">
        <f ca="1">SQRT(Inputs!$B$38)*M765+SQRT(1-Inputs!$B$38)*_xlfn.NORM.S.INV(RAND())</f>
        <v>0.12133747860325639</v>
      </c>
      <c r="AU765" s="15">
        <f ca="1">Inputs!$B$6*EXP($B$8-0.5*C$5^2+C$5*N765)</f>
        <v>6814.6450184349596</v>
      </c>
      <c r="AV765" s="15">
        <f t="shared" ca="1" si="401"/>
        <v>6781.4062868063611</v>
      </c>
      <c r="AW765" s="15">
        <f t="shared" ca="1" si="402"/>
        <v>7389.7419065362692</v>
      </c>
      <c r="AX765" s="15">
        <f t="shared" ca="1" si="403"/>
        <v>8195.0774416379572</v>
      </c>
      <c r="AY765" s="15">
        <f t="shared" ca="1" si="404"/>
        <v>10507.207745110527</v>
      </c>
      <c r="AZ765" s="15">
        <f t="shared" ca="1" si="405"/>
        <v>12595.765792889655</v>
      </c>
      <c r="BA765" s="15">
        <f t="shared" ca="1" si="406"/>
        <v>14172.682023306674</v>
      </c>
      <c r="BB765" s="15">
        <f t="shared" ca="1" si="407"/>
        <v>16742.355596287023</v>
      </c>
      <c r="BC765" s="15">
        <f t="shared" ca="1" si="408"/>
        <v>20047.613117396224</v>
      </c>
      <c r="BD765" s="15">
        <f t="shared" ca="1" si="409"/>
        <v>25700.770117633248</v>
      </c>
      <c r="BE765" s="15">
        <f t="shared" ca="1" si="410"/>
        <v>32782.660278513133</v>
      </c>
      <c r="BF765" s="15">
        <f ca="1">Inputs!$B$13*EXP($B$9-0.5*C$6^2+C$6*Y765)</f>
        <v>11729.527181774271</v>
      </c>
      <c r="BG765" s="15">
        <f t="shared" ca="1" si="411"/>
        <v>14291.378622198512</v>
      </c>
      <c r="BH765" s="15">
        <f t="shared" ca="1" si="412"/>
        <v>14234.237712371825</v>
      </c>
      <c r="BI765" s="15">
        <f t="shared" ca="1" si="413"/>
        <v>15899.380563193487</v>
      </c>
      <c r="BJ765" s="15">
        <f t="shared" ca="1" si="414"/>
        <v>19888.341460262243</v>
      </c>
      <c r="BK765" s="15">
        <f t="shared" ca="1" si="415"/>
        <v>28608.843437966763</v>
      </c>
      <c r="BL765" s="15">
        <f t="shared" ca="1" si="416"/>
        <v>38502.756559727066</v>
      </c>
      <c r="BM765" s="15">
        <f t="shared" ca="1" si="417"/>
        <v>53797.876871900393</v>
      </c>
      <c r="BN765" s="15">
        <f t="shared" ca="1" si="418"/>
        <v>64061.927936904081</v>
      </c>
      <c r="BO765" s="15">
        <f t="shared" ca="1" si="419"/>
        <v>83126.647367935191</v>
      </c>
      <c r="BP765" s="15">
        <f t="shared" ca="1" si="420"/>
        <v>97517.321043414529</v>
      </c>
      <c r="BQ765" s="15">
        <f ca="1">Inputs!$B$20*EXP($B$10-0.5*C$7^2+C$7*AJ765)</f>
        <v>4164.6652404516626</v>
      </c>
      <c r="BR765" s="15">
        <f t="shared" ca="1" si="421"/>
        <v>6844.9037172406324</v>
      </c>
      <c r="BS765" s="15">
        <f t="shared" ca="1" si="422"/>
        <v>11537.698859473405</v>
      </c>
      <c r="BT765" s="15">
        <f t="shared" ca="1" si="423"/>
        <v>16367.619423737464</v>
      </c>
      <c r="BU765" s="15">
        <f t="shared" ca="1" si="424"/>
        <v>22376.998597886388</v>
      </c>
      <c r="BV765" s="15">
        <f t="shared" ca="1" si="425"/>
        <v>37945.002061489664</v>
      </c>
      <c r="BW765" s="15">
        <f t="shared" ca="1" si="426"/>
        <v>49155.565554563946</v>
      </c>
      <c r="BX765" s="15">
        <f t="shared" ca="1" si="427"/>
        <v>57061.75209038797</v>
      </c>
      <c r="BY765" s="15">
        <f t="shared" ca="1" si="428"/>
        <v>116979.63311743704</v>
      </c>
      <c r="BZ765" s="15">
        <f t="shared" ca="1" si="429"/>
        <v>240392.35414272756</v>
      </c>
      <c r="CA765" s="15">
        <f t="shared" ca="1" si="430"/>
        <v>345038.30099793366</v>
      </c>
      <c r="CB765" s="15">
        <f ca="1">(AU765*DCF!C$10-DCF!C$5*MAX(AU765*DCF!C$10,0)-MAX(AU765-Inputs!$B$6,0)/Inputs!$B$10)*DCF!C$6</f>
        <v>1029.8663215009431</v>
      </c>
      <c r="CC765" s="15">
        <f ca="1">(AV765*DCF!D$10-DCF!D$5*MAX(AV765*DCF!D$10,0)-MAX(AV765-AU765,0)/Inputs!$B$10)*DCF!D$6</f>
        <v>1652.9218398895141</v>
      </c>
      <c r="CD765" s="15">
        <f ca="1">(AW765*DCF!E$10-DCF!E$5*MAX(AW765*DCF!E$10,0)-MAX(AW765-AV765,0)/Inputs!$B$10)*DCF!E$6</f>
        <v>1569.1513976669683</v>
      </c>
      <c r="CE765" s="15">
        <f ca="1">(AX765*DCF!F$10-DCF!F$5*MAX(AX765*DCF!F$10,0)-MAX(AX765-AW765,0)/Inputs!$B$10)*DCF!F$6</f>
        <v>1621.4019869070225</v>
      </c>
      <c r="CF765" s="15">
        <f ca="1">(AY765*DCF!G$10-DCF!G$5*MAX(AY765*DCF!G$10,0)-MAX(AY765-AX765,0)/Inputs!$B$10)*DCF!G$6</f>
        <v>1720.472090651728</v>
      </c>
      <c r="CG765" s="15">
        <f ca="1">(AZ765*DCF!H$10-DCF!H$5*MAX(AZ765*DCF!H$10,0)-MAX(AZ765-AY765,0)/Inputs!$B$10)*DCF!H$6</f>
        <v>2074.6160396677774</v>
      </c>
      <c r="CH765" s="15">
        <f ca="1">(BA765*DCF!I$10-DCF!I$5*MAX(BA765*DCF!I$10,0)-MAX(BA765-AZ765,0)/Inputs!$B$10)*DCF!I$6</f>
        <v>2330.1624727018179</v>
      </c>
      <c r="CI765" s="15">
        <f ca="1">(BB765*DCF!J$10-DCF!J$5*MAX(BB765*DCF!J$10,0)-MAX(BB765-BA765,0)/Inputs!$B$10)*DCF!J$6</f>
        <v>2483.6353828546335</v>
      </c>
      <c r="CJ765" s="15">
        <f ca="1">(BC765*DCF!K$10-DCF!K$5*MAX(BC765*DCF!K$10,0)-MAX(BC765-BB765,0)/Inputs!$B$10)*DCF!K$6</f>
        <v>2764.6580076911118</v>
      </c>
      <c r="CK765" s="15">
        <f ca="1">(BD765*DCF!L$10-DCF!L$5*MAX(BD765*DCF!L$10,0)-MAX(BD765-BC765,0)/Inputs!$B$10)*DCF!L$6</f>
        <v>3145.1201260213379</v>
      </c>
      <c r="CL765" s="15">
        <f ca="1">(BE765*DCF!M$10-DCF!M$5*MAX(BE765*DCF!M$10,0)-MAX(BE765-BD765,0)/Inputs!$B$10)*DCF!M$6</f>
        <v>3780.0499286961267</v>
      </c>
      <c r="CM765" s="15">
        <f ca="1">(BF765*DCF!C$28-DCF!C$5*MAX(BF765*DCF!C$28,0)-MAX(BF765-Inputs!$B$13,0)/Inputs!$B$17)*DCF!C$6</f>
        <v>3500.6691874315625</v>
      </c>
      <c r="CN765" s="15">
        <f ca="1">(BG765*DCF!D$28-DCF!D$5*MAX(BG765*DCF!D$28,0)-MAX(BG765-BF765,0)/Inputs!$B$17)*DCF!D$6</f>
        <v>3662.5802457183604</v>
      </c>
      <c r="CO765" s="15">
        <f ca="1">(BH765*DCF!E$28-DCF!E$5*MAX(BH765*DCF!E$28,0)-MAX(BH765-BG765,0)/Inputs!$B$17)*DCF!E$6</f>
        <v>4031.3895812924693</v>
      </c>
      <c r="CP765" s="15">
        <f ca="1">(BI765*DCF!F$28-DCF!F$5*MAX(BI765*DCF!F$28,0)-MAX(BI765-BH765,0)/Inputs!$B$17)*DCF!F$6</f>
        <v>4013.0974439275456</v>
      </c>
      <c r="CQ765" s="15">
        <f ca="1">(BJ765*DCF!G$28-DCF!G$5*MAX(BJ765*DCF!G$28,0)-MAX(BJ765-BI765,0)/Inputs!$B$17)*DCF!G$6</f>
        <v>4489.2772675119904</v>
      </c>
      <c r="CR765" s="15">
        <f ca="1">(BK765*DCF!H$28-DCF!H$5*MAX(BK765*DCF!H$28,0)-MAX(BK765-BJ765,0)/Inputs!$B$17)*DCF!H$6</f>
        <v>5720.3613367177668</v>
      </c>
      <c r="CS765" s="15">
        <f ca="1">(BL765*DCF!I$28-DCF!I$5*MAX(BL765*DCF!I$28,0)-MAX(BL765-BK765,0)/Inputs!$B$17)*DCF!I$6</f>
        <v>7633.960288741584</v>
      </c>
      <c r="CT765" s="15">
        <f ca="1">(BM765*DCF!J$28-DCF!J$5*MAX(BM765*DCF!J$28,0)-MAX(BM765-BL765,0)/Inputs!$B$17)*DCF!J$6</f>
        <v>9973.384639701062</v>
      </c>
      <c r="CU765" s="15">
        <f ca="1">(BN765*DCF!K$28-DCF!K$5*MAX(BN765*DCF!K$28,0)-MAX(BN765-BM765,0)/Inputs!$B$17)*DCF!K$6</f>
        <v>12271.59551490143</v>
      </c>
      <c r="CV765" s="15">
        <f ca="1">(BO765*DCF!L$28-DCF!L$5*MAX(BO765*DCF!L$28,0)-MAX(BO765-BN765,0)/Inputs!$B$17)*DCF!L$6</f>
        <v>14428.306173955558</v>
      </c>
      <c r="CW765" s="15">
        <f ca="1">(BP765*DCF!M$28-DCF!M$5*MAX(BP765*DCF!M$28,0)-MAX(BP765-BO765,0)/Inputs!$B$17)*DCF!M$6</f>
        <v>16843.710623538205</v>
      </c>
      <c r="CX765" s="15">
        <f ca="1">(BQ765*DCF!C$46-DCF!C$5*MAX(BQ765*DCF!C$46,0)-MAX(BQ765-Inputs!$B$20,0)/Inputs!$B$24)*DCF!C$6</f>
        <v>-1406.9274183267869</v>
      </c>
      <c r="CY765" s="15">
        <f ca="1">(BR765*DCF!D$46-DCF!D$5*MAX(BR765*DCF!D$46,0)-MAX(BR765-BQ765,0)/Inputs!$B$24)*DCF!D$6</f>
        <v>-2311.9009493613908</v>
      </c>
      <c r="CZ765" s="15">
        <f ca="1">(BS765*DCF!E$46-DCF!E$5*MAX(BS765*DCF!E$46,0)-MAX(BS765-BR765,0)/Inputs!$B$24)*DCF!E$6</f>
        <v>-3214.1236332349004</v>
      </c>
      <c r="DA765" s="15">
        <f ca="1">(BT765*DCF!F$46-DCF!F$5*MAX(BT765*DCF!F$46,0)-MAX(BT765-BS765,0)/Inputs!$B$24)*DCF!F$6</f>
        <v>-2950.7202933054746</v>
      </c>
      <c r="DB765" s="15">
        <f ca="1">(BU765*DCF!G$46-DCF!G$5*MAX(BU765*DCF!G$46,0)-MAX(BU765-BT765,0)/Inputs!$B$24)*DCF!G$6</f>
        <v>-2774.154444630612</v>
      </c>
      <c r="DC765" s="15">
        <f ca="1">(BV765*DCF!H$46-DCF!H$5*MAX(BV765*DCF!H$46,0)-MAX(BV765-BU765,0)/Inputs!$B$24)*DCF!H$6</f>
        <v>-4837.6616895749166</v>
      </c>
      <c r="DD765" s="15">
        <f ca="1">(BW765*DCF!I$46-DCF!I$5*MAX(BW765*DCF!I$46,0)-MAX(BW765-BV765,0)/Inputs!$B$24)*DCF!I$6</f>
        <v>-2082.8522543020208</v>
      </c>
      <c r="DE765" s="15">
        <f ca="1">(BX765*DCF!J$46-DCF!J$5*MAX(BX765*DCF!J$46,0)-MAX(BX765-BW765,0)/Inputs!$B$24)*DCF!J$6</f>
        <v>296.99115871576089</v>
      </c>
      <c r="DF765" s="15">
        <f ca="1">(BY765*DCF!K$46-DCF!K$5*MAX(BY765*DCF!K$46,0)-MAX(BY765-BX765,0)/Inputs!$B$24)*DCF!K$6</f>
        <v>-7996.0180485257251</v>
      </c>
      <c r="DG765" s="15">
        <f ca="1">(BZ765*DCF!L$46-DCF!L$5*MAX(BZ765*DCF!L$46,0)-MAX(BZ765-BY765,0)/Inputs!$B$24)*DCF!L$6</f>
        <v>-11311.496959325508</v>
      </c>
      <c r="DH765" s="15">
        <f ca="1">(CA765*DCF!M$46-DCF!M$5*MAX(CA765*DCF!M$46,0)-MAX(CA765-BZ765,0)/Inputs!$B$24)*DCF!M$6</f>
        <v>5172.7644930042252</v>
      </c>
      <c r="DI765" s="15">
        <f ca="1">SUM(CB765:CL765)+BE765*DCF!M$10*(1+Inputs!$B$30)*(1-Inputs!$B$33)*(1-Inputs!$B$30/Inputs!$B$31)/(Inputs!$B$29-Inputs!$B$30)*DCF!M$6</f>
        <v>115406.63265515458</v>
      </c>
      <c r="DJ765" s="15">
        <f ca="1">SUM(CM765:CW765)+BP765*DCF!M$28*(1+Inputs!$B$30)*(1-Inputs!$B$33)*(1-Inputs!$B$30/Inputs!$B$31)/(Inputs!$B$29-Inputs!$B$30)*DCF!M$6</f>
        <v>448424.32429929706</v>
      </c>
      <c r="DK765" s="15">
        <f ca="1">SUM(CX765:DH765)+CA765*DCF!M$46*(1+Inputs!$B$30)*(1-Inputs!$B$33)*(1-Inputs!$B$30/Inputs!$B$31)/(Inputs!$B$29-Inputs!$B$30)*DCF!M$6</f>
        <v>500053.98570359463</v>
      </c>
      <c r="DM765" s="15">
        <f ca="1">DI765+DJ765+DK765+Inputs!$B$34+Inputs!$B$36-Inputs!$B$35</f>
        <v>1140735.9426580463</v>
      </c>
    </row>
    <row r="766" spans="1:117" x14ac:dyDescent="0.75">
      <c r="A766" s="11">
        <v>753</v>
      </c>
      <c r="C766" s="24">
        <f t="shared" ca="1" si="435"/>
        <v>-0.66949646275454877</v>
      </c>
      <c r="D766" s="24">
        <f t="shared" ca="1" si="435"/>
        <v>3.2005689031166983E-2</v>
      </c>
      <c r="E766" s="24">
        <f t="shared" ca="1" si="435"/>
        <v>-0.26413434592673252</v>
      </c>
      <c r="F766" s="24">
        <f t="shared" ca="1" si="435"/>
        <v>-0.51266862862851292</v>
      </c>
      <c r="G766" s="24">
        <f t="shared" ca="1" si="435"/>
        <v>0.17542926511901735</v>
      </c>
      <c r="H766" s="24">
        <f t="shared" ca="1" si="435"/>
        <v>-0.83155536641713967</v>
      </c>
      <c r="I766" s="24">
        <f t="shared" ca="1" si="435"/>
        <v>-0.11553546588821917</v>
      </c>
      <c r="J766" s="24">
        <f t="shared" ca="1" si="435"/>
        <v>0.40987150835408931</v>
      </c>
      <c r="K766" s="24">
        <f t="shared" ca="1" si="435"/>
        <v>-0.34509104112968314</v>
      </c>
      <c r="L766" s="24">
        <f t="shared" ca="1" si="435"/>
        <v>-0.96422208790681463</v>
      </c>
      <c r="M766" s="24">
        <f t="shared" ca="1" si="435"/>
        <v>-2.063071340284492</v>
      </c>
      <c r="N766" s="24">
        <f ca="1">SQRT(Inputs!$B$38)*C766+SQRT(1-Inputs!$B$38)*_xlfn.NORM.S.INV(RAND())</f>
        <v>0.67352049501219846</v>
      </c>
      <c r="O766" s="24">
        <f ca="1">SQRT(Inputs!$B$38)*D766+SQRT(1-Inputs!$B$38)*_xlfn.NORM.S.INV(RAND())</f>
        <v>-0.9709974561267688</v>
      </c>
      <c r="P766" s="24">
        <f ca="1">SQRT(Inputs!$B$38)*E766+SQRT(1-Inputs!$B$38)*_xlfn.NORM.S.INV(RAND())</f>
        <v>-0.60479736761928971</v>
      </c>
      <c r="Q766" s="24">
        <f ca="1">SQRT(Inputs!$B$38)*F766+SQRT(1-Inputs!$B$38)*_xlfn.NORM.S.INV(RAND())</f>
        <v>0.82318720953118629</v>
      </c>
      <c r="R766" s="24">
        <f ca="1">SQRT(Inputs!$B$38)*G766+SQRT(1-Inputs!$B$38)*_xlfn.NORM.S.INV(RAND())</f>
        <v>-0.2741774397071598</v>
      </c>
      <c r="S766" s="24">
        <f ca="1">SQRT(Inputs!$B$38)*H766+SQRT(1-Inputs!$B$38)*_xlfn.NORM.S.INV(RAND())</f>
        <v>-0.73717050245068649</v>
      </c>
      <c r="T766" s="24">
        <f ca="1">SQRT(Inputs!$B$38)*I766+SQRT(1-Inputs!$B$38)*_xlfn.NORM.S.INV(RAND())</f>
        <v>0.65621294065400171</v>
      </c>
      <c r="U766" s="24">
        <f ca="1">SQRT(Inputs!$B$38)*J766+SQRT(1-Inputs!$B$38)*_xlfn.NORM.S.INV(RAND())</f>
        <v>0.56350733894915161</v>
      </c>
      <c r="V766" s="24">
        <f ca="1">SQRT(Inputs!$B$38)*K766+SQRT(1-Inputs!$B$38)*_xlfn.NORM.S.INV(RAND())</f>
        <v>-0.2375424548363966</v>
      </c>
      <c r="W766" s="24">
        <f ca="1">SQRT(Inputs!$B$38)*L766+SQRT(1-Inputs!$B$38)*_xlfn.NORM.S.INV(RAND())</f>
        <v>-0.17096321575203688</v>
      </c>
      <c r="X766" s="24">
        <f ca="1">SQRT(Inputs!$B$38)*M766+SQRT(1-Inputs!$B$38)*_xlfn.NORM.S.INV(RAND())</f>
        <v>0.30260692459820948</v>
      </c>
      <c r="Y766" s="24">
        <f ca="1">SQRT(Inputs!$B$38)*C766+SQRT(1-Inputs!$B$38)*_xlfn.NORM.S.INV(RAND())</f>
        <v>-0.26254263148620183</v>
      </c>
      <c r="Z766" s="24">
        <f ca="1">SQRT(Inputs!$B$38)*D766+SQRT(1-Inputs!$B$38)*_xlfn.NORM.S.INV(RAND())</f>
        <v>-0.55089399646246817</v>
      </c>
      <c r="AA766" s="24">
        <f ca="1">SQRT(Inputs!$B$38)*E766+SQRT(1-Inputs!$B$38)*_xlfn.NORM.S.INV(RAND())</f>
        <v>1.033351982241419</v>
      </c>
      <c r="AB766" s="24">
        <f ca="1">SQRT(Inputs!$B$38)*F766+SQRT(1-Inputs!$B$38)*_xlfn.NORM.S.INV(RAND())</f>
        <v>5.3145375559171537E-2</v>
      </c>
      <c r="AC766" s="24">
        <f ca="1">SQRT(Inputs!$B$38)*G766+SQRT(1-Inputs!$B$38)*_xlfn.NORM.S.INV(RAND())</f>
        <v>-0.64883766502452067</v>
      </c>
      <c r="AD766" s="24">
        <f ca="1">SQRT(Inputs!$B$38)*H766+SQRT(1-Inputs!$B$38)*_xlfn.NORM.S.INV(RAND())</f>
        <v>-0.53028605039428889</v>
      </c>
      <c r="AE766" s="24">
        <f ca="1">SQRT(Inputs!$B$38)*I766+SQRT(1-Inputs!$B$38)*_xlfn.NORM.S.INV(RAND())</f>
        <v>0.91699301207747497</v>
      </c>
      <c r="AF766" s="24">
        <f ca="1">SQRT(Inputs!$B$38)*J766+SQRT(1-Inputs!$B$38)*_xlfn.NORM.S.INV(RAND())</f>
        <v>0.15885218658648859</v>
      </c>
      <c r="AG766" s="24">
        <f ca="1">SQRT(Inputs!$B$38)*K766+SQRT(1-Inputs!$B$38)*_xlfn.NORM.S.INV(RAND())</f>
        <v>-2.0782439532291632</v>
      </c>
      <c r="AH766" s="24">
        <f ca="1">SQRT(Inputs!$B$38)*L766+SQRT(1-Inputs!$B$38)*_xlfn.NORM.S.INV(RAND())</f>
        <v>0.41136263328470013</v>
      </c>
      <c r="AI766" s="24">
        <f ca="1">SQRT(Inputs!$B$38)*M766+SQRT(1-Inputs!$B$38)*_xlfn.NORM.S.INV(RAND())</f>
        <v>-2.1576927414842881</v>
      </c>
      <c r="AJ766" s="24">
        <f ca="1">SQRT(Inputs!$B$38)*C766+SQRT(1-Inputs!$B$38)*_xlfn.NORM.S.INV(RAND())</f>
        <v>0.22171339912259341</v>
      </c>
      <c r="AK766" s="24">
        <f ca="1">SQRT(Inputs!$B$38)*D766+SQRT(1-Inputs!$B$38)*_xlfn.NORM.S.INV(RAND())</f>
        <v>-1.1000523926921222</v>
      </c>
      <c r="AL766" s="24">
        <f ca="1">SQRT(Inputs!$B$38)*E766+SQRT(1-Inputs!$B$38)*_xlfn.NORM.S.INV(RAND())</f>
        <v>1.089177535796918</v>
      </c>
      <c r="AM766" s="24">
        <f ca="1">SQRT(Inputs!$B$38)*F766+SQRT(1-Inputs!$B$38)*_xlfn.NORM.S.INV(RAND())</f>
        <v>2.2106398509963043E-2</v>
      </c>
      <c r="AN766" s="24">
        <f ca="1">SQRT(Inputs!$B$38)*G766+SQRT(1-Inputs!$B$38)*_xlfn.NORM.S.INV(RAND())</f>
        <v>-1.4212293258625859</v>
      </c>
      <c r="AO766" s="24">
        <f ca="1">SQRT(Inputs!$B$38)*H766+SQRT(1-Inputs!$B$38)*_xlfn.NORM.S.INV(RAND())</f>
        <v>-0.18008401607788421</v>
      </c>
      <c r="AP766" s="24">
        <f ca="1">SQRT(Inputs!$B$38)*I766+SQRT(1-Inputs!$B$38)*_xlfn.NORM.S.INV(RAND())</f>
        <v>-0.9831604269261488</v>
      </c>
      <c r="AQ766" s="24">
        <f ca="1">SQRT(Inputs!$B$38)*J766+SQRT(1-Inputs!$B$38)*_xlfn.NORM.S.INV(RAND())</f>
        <v>-5.5518487792066057E-2</v>
      </c>
      <c r="AR766" s="24">
        <f ca="1">SQRT(Inputs!$B$38)*K766+SQRT(1-Inputs!$B$38)*_xlfn.NORM.S.INV(RAND())</f>
        <v>1.5532310488074708</v>
      </c>
      <c r="AS766" s="24">
        <f ca="1">SQRT(Inputs!$B$38)*L766+SQRT(1-Inputs!$B$38)*_xlfn.NORM.S.INV(RAND())</f>
        <v>-0.31987509538998615</v>
      </c>
      <c r="AT766" s="24">
        <f ca="1">SQRT(Inputs!$B$38)*M766+SQRT(1-Inputs!$B$38)*_xlfn.NORM.S.INV(RAND())</f>
        <v>-0.16235030508237114</v>
      </c>
      <c r="AU766" s="15">
        <f ca="1">Inputs!$B$6*EXP($B$8-0.5*C$5^2+C$5*N766)</f>
        <v>5533.840012444989</v>
      </c>
      <c r="AV766" s="15">
        <f t="shared" ca="1" si="401"/>
        <v>5839.8035084080884</v>
      </c>
      <c r="AW766" s="15">
        <f t="shared" ca="1" si="402"/>
        <v>6562.797765495553</v>
      </c>
      <c r="AX766" s="15">
        <f t="shared" ca="1" si="403"/>
        <v>8880.413629486553</v>
      </c>
      <c r="AY766" s="15">
        <f t="shared" ca="1" si="404"/>
        <v>10510.76417352164</v>
      </c>
      <c r="AZ766" s="15">
        <f t="shared" ca="1" si="405"/>
        <v>11852.656811861845</v>
      </c>
      <c r="BA766" s="15">
        <f t="shared" ca="1" si="406"/>
        <v>15535.789373884892</v>
      </c>
      <c r="BB766" s="15">
        <f t="shared" ca="1" si="407"/>
        <v>20125.286558613774</v>
      </c>
      <c r="BC766" s="15">
        <f t="shared" ca="1" si="408"/>
        <v>24089.599533703276</v>
      </c>
      <c r="BD766" s="15">
        <f t="shared" ca="1" si="409"/>
        <v>29043.863639789426</v>
      </c>
      <c r="BE766" s="15">
        <f t="shared" ca="1" si="410"/>
        <v>36584.074981323138</v>
      </c>
      <c r="BF766" s="15">
        <f ca="1">Inputs!$B$13*EXP($B$9-0.5*C$6^2+C$6*Y766)</f>
        <v>13129.550877029631</v>
      </c>
      <c r="BG766" s="15">
        <f t="shared" ca="1" si="411"/>
        <v>14487.362391077155</v>
      </c>
      <c r="BH766" s="15">
        <f t="shared" ca="1" si="412"/>
        <v>21010.117621399513</v>
      </c>
      <c r="BI766" s="15">
        <f t="shared" ca="1" si="413"/>
        <v>25930.795835275461</v>
      </c>
      <c r="BJ766" s="15">
        <f t="shared" ca="1" si="414"/>
        <v>28951.092596914859</v>
      </c>
      <c r="BK766" s="15">
        <f t="shared" ca="1" si="415"/>
        <v>33057.161191342078</v>
      </c>
      <c r="BL766" s="15">
        <f t="shared" ca="1" si="416"/>
        <v>45730.639433169206</v>
      </c>
      <c r="BM766" s="15">
        <f t="shared" ca="1" si="417"/>
        <v>57333.137306397482</v>
      </c>
      <c r="BN766" s="15">
        <f t="shared" ca="1" si="418"/>
        <v>54967.547092231507</v>
      </c>
      <c r="BO766" s="15">
        <f t="shared" ca="1" si="419"/>
        <v>70944.410713858582</v>
      </c>
      <c r="BP766" s="15">
        <f t="shared" ca="1" si="420"/>
        <v>68382.195090503315</v>
      </c>
      <c r="BQ766" s="15">
        <f ca="1">Inputs!$B$20*EXP($B$10-0.5*C$7^2+C$7*AJ766)</f>
        <v>4640.4498460605237</v>
      </c>
      <c r="BR766" s="15">
        <f t="shared" ca="1" si="421"/>
        <v>4439.9280800247079</v>
      </c>
      <c r="BS766" s="15">
        <f t="shared" ca="1" si="422"/>
        <v>8312.9989625834951</v>
      </c>
      <c r="BT766" s="15">
        <f t="shared" ca="1" si="423"/>
        <v>11528.481190649887</v>
      </c>
      <c r="BU766" s="15">
        <f t="shared" ca="1" si="424"/>
        <v>11327.815856105095</v>
      </c>
      <c r="BV766" s="15">
        <f t="shared" ca="1" si="425"/>
        <v>15133.622805923605</v>
      </c>
      <c r="BW766" s="15">
        <f t="shared" ca="1" si="426"/>
        <v>17150.822574618498</v>
      </c>
      <c r="BX766" s="15">
        <f t="shared" ca="1" si="427"/>
        <v>23722.67229017476</v>
      </c>
      <c r="BY766" s="15">
        <f t="shared" ca="1" si="428"/>
        <v>44741.890124272286</v>
      </c>
      <c r="BZ766" s="15">
        <f t="shared" ca="1" si="429"/>
        <v>59193.927144310583</v>
      </c>
      <c r="CA766" s="15">
        <f t="shared" ca="1" si="430"/>
        <v>80784.930326968926</v>
      </c>
      <c r="CB766" s="15">
        <f ca="1">(AU766*DCF!C$10-DCF!C$5*MAX(AU766*DCF!C$10,0)-MAX(AU766-Inputs!$B$6,0)/Inputs!$B$10)*DCF!C$6</f>
        <v>1038.9986894853901</v>
      </c>
      <c r="CC766" s="15">
        <f ca="1">(AV766*DCF!D$10-DCF!D$5*MAX(AV766*DCF!D$10,0)-MAX(AV766-AU766,0)/Inputs!$B$10)*DCF!D$6</f>
        <v>1348.8113509473064</v>
      </c>
      <c r="CD766" s="15">
        <f ca="1">(AW766*DCF!E$10-DCF!E$5*MAX(AW766*DCF!E$10,0)-MAX(AW766-AV766,0)/Inputs!$B$10)*DCF!E$6</f>
        <v>1352.3972860040615</v>
      </c>
      <c r="CE766" s="15">
        <f ca="1">(AX766*DCF!F$10-DCF!F$5*MAX(AX766*DCF!F$10,0)-MAX(AX766-AW766,0)/Inputs!$B$10)*DCF!F$6</f>
        <v>1456.3417418903605</v>
      </c>
      <c r="CF766" s="15">
        <f ca="1">(AY766*DCF!G$10-DCF!G$5*MAX(AY766*DCF!G$10,0)-MAX(AY766-AX766,0)/Inputs!$B$10)*DCF!G$6</f>
        <v>1852.2547084806858</v>
      </c>
      <c r="CG766" s="15">
        <f ca="1">(AZ766*DCF!H$10-DCF!H$5*MAX(AZ766*DCF!H$10,0)-MAX(AZ766-AY766,0)/Inputs!$B$10)*DCF!H$6</f>
        <v>2062.9247271758777</v>
      </c>
      <c r="CH766" s="15">
        <f ca="1">(BA766*DCF!I$10-DCF!I$5*MAX(BA766*DCF!I$10,0)-MAX(BA766-AZ766,0)/Inputs!$B$10)*DCF!I$6</f>
        <v>2233.6591858136053</v>
      </c>
      <c r="CI766" s="15">
        <f ca="1">(BB766*DCF!J$10-DCF!J$5*MAX(BB766*DCF!J$10,0)-MAX(BB766-BA766,0)/Inputs!$B$10)*DCF!J$6</f>
        <v>2758.0832011479597</v>
      </c>
      <c r="CJ766" s="15">
        <f ca="1">(BC766*DCF!K$10-DCF!K$5*MAX(BC766*DCF!K$10,0)-MAX(BC766-BB766,0)/Inputs!$B$10)*DCF!K$6</f>
        <v>3323.0951751514517</v>
      </c>
      <c r="CK766" s="15">
        <f ca="1">(BD766*DCF!L$10-DCF!L$5*MAX(BD766*DCF!L$10,0)-MAX(BD766-BC766,0)/Inputs!$B$10)*DCF!L$6</f>
        <v>3739.7003685963982</v>
      </c>
      <c r="CL766" s="15">
        <f ca="1">(BE766*DCF!M$10-DCF!M$5*MAX(BE766*DCF!M$10,0)-MAX(BE766-BD766,0)/Inputs!$B$10)*DCF!M$6</f>
        <v>4261.7273487889433</v>
      </c>
      <c r="CM766" s="15">
        <f ca="1">(BF766*DCF!C$28-DCF!C$5*MAX(BF766*DCF!C$28,0)-MAX(BF766-Inputs!$B$13,0)/Inputs!$B$17)*DCF!C$6</f>
        <v>3604.6161302396358</v>
      </c>
      <c r="CN766" s="15">
        <f ca="1">(BG766*DCF!D$28-DCF!D$5*MAX(BG766*DCF!D$28,0)-MAX(BG766-BF766,0)/Inputs!$B$17)*DCF!D$6</f>
        <v>3977.1789068586722</v>
      </c>
      <c r="CO766" s="15">
        <f ca="1">(BH766*DCF!E$28-DCF!E$5*MAX(BH766*DCF!E$28,0)-MAX(BH766-BG766,0)/Inputs!$B$17)*DCF!E$6</f>
        <v>4664.8941542605808</v>
      </c>
      <c r="CP766" s="15">
        <f ca="1">(BI766*DCF!F$28-DCF!F$5*MAX(BI766*DCF!F$28,0)-MAX(BI766-BH766,0)/Inputs!$B$17)*DCF!F$6</f>
        <v>6143.6407836618682</v>
      </c>
      <c r="CQ766" s="15">
        <f ca="1">(BJ766*DCF!G$28-DCF!G$5*MAX(BJ766*DCF!G$28,0)-MAX(BJ766-BI766,0)/Inputs!$B$17)*DCF!G$6</f>
        <v>7003.5965471572408</v>
      </c>
      <c r="CR766" s="15">
        <f ca="1">(BK766*DCF!H$28-DCF!H$5*MAX(BK766*DCF!H$28,0)-MAX(BK766-BJ766,0)/Inputs!$B$17)*DCF!H$6</f>
        <v>7537.43284458364</v>
      </c>
      <c r="CS766" s="15">
        <f ca="1">(BL766*DCF!I$28-DCF!I$5*MAX(BL766*DCF!I$28,0)-MAX(BL766-BK766,0)/Inputs!$B$17)*DCF!I$6</f>
        <v>8934.6660897289894</v>
      </c>
      <c r="CT766" s="15">
        <f ca="1">(BM766*DCF!J$28-DCF!J$5*MAX(BM766*DCF!J$28,0)-MAX(BM766-BL766,0)/Inputs!$B$17)*DCF!J$6</f>
        <v>11251.652772217412</v>
      </c>
      <c r="CU766" s="15">
        <f ca="1">(BN766*DCF!K$28-DCF!K$5*MAX(BN766*DCF!K$28,0)-MAX(BN766-BM766,0)/Inputs!$B$17)*DCF!K$6</f>
        <v>11608.224304862679</v>
      </c>
      <c r="CV766" s="15">
        <f ca="1">(BO766*DCF!L$28-DCF!L$5*MAX(BO766*DCF!L$28,0)-MAX(BO766-BN766,0)/Inputs!$B$17)*DCF!L$6</f>
        <v>12347.090291649198</v>
      </c>
      <c r="CW766" s="15">
        <f ca="1">(BP766*DCF!M$28-DCF!M$5*MAX(BP766*DCF!M$28,0)-MAX(BP766-BO766,0)/Inputs!$B$17)*DCF!M$6</f>
        <v>12866.149581018124</v>
      </c>
      <c r="CX766" s="15">
        <f ca="1">(BQ766*DCF!C$46-DCF!C$5*MAX(BQ766*DCF!C$46,0)-MAX(BQ766-Inputs!$B$20,0)/Inputs!$B$24)*DCF!C$6</f>
        <v>-1736.5703321435499</v>
      </c>
      <c r="CY766" s="15">
        <f ca="1">(BR766*DCF!D$46-DCF!D$5*MAX(BR766*DCF!D$46,0)-MAX(BR766-BQ766,0)/Inputs!$B$24)*DCF!D$6</f>
        <v>-757.79218279894098</v>
      </c>
      <c r="CZ766" s="15">
        <f ca="1">(BS766*DCF!E$46-DCF!E$5*MAX(BS766*DCF!E$46,0)-MAX(BS766-BR766,0)/Inputs!$B$24)*DCF!E$6</f>
        <v>-2509.6845192923556</v>
      </c>
      <c r="DA766" s="15">
        <f ca="1">(BT766*DCF!F$46-DCF!F$5*MAX(BT766*DCF!F$46,0)-MAX(BT766-BS766,0)/Inputs!$B$24)*DCF!F$6</f>
        <v>-2010.435617307654</v>
      </c>
      <c r="DB766" s="15">
        <f ca="1">(BU766*DCF!G$46-DCF!G$5*MAX(BU766*DCF!G$46,0)-MAX(BU766-BT766,0)/Inputs!$B$24)*DCF!G$6</f>
        <v>-381.04534436803095</v>
      </c>
      <c r="DC766" s="15">
        <f ca="1">(BV766*DCF!H$46-DCF!H$5*MAX(BV766*DCF!H$46,0)-MAX(BV766-BU766,0)/Inputs!$B$24)*DCF!H$6</f>
        <v>-1182.6311910900376</v>
      </c>
      <c r="DD766" s="15">
        <f ca="1">(BW766*DCF!I$46-DCF!I$5*MAX(BW766*DCF!I$46,0)-MAX(BW766-BV766,0)/Inputs!$B$24)*DCF!I$6</f>
        <v>-182.9551225798788</v>
      </c>
      <c r="DE766" s="15">
        <f ca="1">(BX766*DCF!J$46-DCF!J$5*MAX(BX766*DCF!J$46,0)-MAX(BX766-BW766,0)/Inputs!$B$24)*DCF!J$6</f>
        <v>-747.64669348306222</v>
      </c>
      <c r="DF766" s="15">
        <f ca="1">(BY766*DCF!K$46-DCF!K$5*MAX(BY766*DCF!K$46,0)-MAX(BY766-BX766,0)/Inputs!$B$24)*DCF!K$6</f>
        <v>-2593.3425079308186</v>
      </c>
      <c r="DG766" s="15">
        <f ca="1">(BZ766*DCF!L$46-DCF!L$5*MAX(BZ766*DCF!L$46,0)-MAX(BZ766-BY766,0)/Inputs!$B$24)*DCF!L$6</f>
        <v>821.25867001956169</v>
      </c>
      <c r="DH766" s="15">
        <f ca="1">(CA766*DCF!M$46-DCF!M$5*MAX(CA766*DCF!M$46,0)-MAX(CA766-BZ766,0)/Inputs!$B$24)*DCF!M$6</f>
        <v>1819.4883649345622</v>
      </c>
      <c r="DI766" s="15">
        <f ca="1">SUM(CB766:CL766)+BE766*DCF!M$10*(1+Inputs!$B$30)*(1-Inputs!$B$33)*(1-Inputs!$B$30/Inputs!$B$31)/(Inputs!$B$29-Inputs!$B$30)*DCF!M$6</f>
        <v>127241.9582308133</v>
      </c>
      <c r="DJ766" s="15">
        <f ca="1">SUM(CM766:CW766)+BP766*DCF!M$28*(1+Inputs!$B$30)*(1-Inputs!$B$33)*(1-Inputs!$B$30/Inputs!$B$31)/(Inputs!$B$29-Inputs!$B$30)*DCF!M$6</f>
        <v>343683.88000328781</v>
      </c>
      <c r="DK766" s="15">
        <f ca="1">SUM(CX766:DH766)+CA766*DCF!M$46*(1+Inputs!$B$30)*(1-Inputs!$B$33)*(1-Inputs!$B$30/Inputs!$B$31)/(Inputs!$B$29-Inputs!$B$30)*DCF!M$6</f>
        <v>115441.71539621847</v>
      </c>
      <c r="DM766" s="15">
        <f ca="1">DI766+DJ766+DK766+Inputs!$B$34+Inputs!$B$36-Inputs!$B$35</f>
        <v>663218.55363031954</v>
      </c>
    </row>
    <row r="767" spans="1:117" x14ac:dyDescent="0.75">
      <c r="A767" s="11">
        <v>754</v>
      </c>
      <c r="C767" s="24">
        <f t="shared" ca="1" si="435"/>
        <v>-0.11226122684507721</v>
      </c>
      <c r="D767" s="24">
        <f t="shared" ca="1" si="435"/>
        <v>0.12204794785892048</v>
      </c>
      <c r="E767" s="24">
        <f t="shared" ca="1" si="435"/>
        <v>-1.8977566954859044</v>
      </c>
      <c r="F767" s="24">
        <f t="shared" ca="1" si="435"/>
        <v>-0.17763349360563341</v>
      </c>
      <c r="G767" s="24">
        <f t="shared" ca="1" si="435"/>
        <v>1.1705239573694397</v>
      </c>
      <c r="H767" s="24">
        <f t="shared" ca="1" si="435"/>
        <v>0.38086569731775416</v>
      </c>
      <c r="I767" s="24">
        <f t="shared" ca="1" si="435"/>
        <v>1.0333238178161319</v>
      </c>
      <c r="J767" s="24">
        <f t="shared" ca="1" si="435"/>
        <v>0.67023453124046473</v>
      </c>
      <c r="K767" s="24">
        <f t="shared" ca="1" si="435"/>
        <v>1.8065663288696097</v>
      </c>
      <c r="L767" s="24">
        <f t="shared" ca="1" si="435"/>
        <v>-0.60097799883194059</v>
      </c>
      <c r="M767" s="24">
        <f t="shared" ca="1" si="435"/>
        <v>1.65232668888678</v>
      </c>
      <c r="N767" s="24">
        <f ca="1">SQRT(Inputs!$B$38)*C767+SQRT(1-Inputs!$B$38)*_xlfn.NORM.S.INV(RAND())</f>
        <v>-1.0339295347168627</v>
      </c>
      <c r="O767" s="24">
        <f ca="1">SQRT(Inputs!$B$38)*D767+SQRT(1-Inputs!$B$38)*_xlfn.NORM.S.INV(RAND())</f>
        <v>-0.2317685544914842</v>
      </c>
      <c r="P767" s="24">
        <f ca="1">SQRT(Inputs!$B$38)*E767+SQRT(1-Inputs!$B$38)*_xlfn.NORM.S.INV(RAND())</f>
        <v>3.5169892142109749E-2</v>
      </c>
      <c r="Q767" s="24">
        <f ca="1">SQRT(Inputs!$B$38)*F767+SQRT(1-Inputs!$B$38)*_xlfn.NORM.S.INV(RAND())</f>
        <v>8.3530937069802108E-2</v>
      </c>
      <c r="R767" s="24">
        <f ca="1">SQRT(Inputs!$B$38)*G767+SQRT(1-Inputs!$B$38)*_xlfn.NORM.S.INV(RAND())</f>
        <v>1.7149251327497808</v>
      </c>
      <c r="S767" s="24">
        <f ca="1">SQRT(Inputs!$B$38)*H767+SQRT(1-Inputs!$B$38)*_xlfn.NORM.S.INV(RAND())</f>
        <v>-0.6505964529644751</v>
      </c>
      <c r="T767" s="24">
        <f ca="1">SQRT(Inputs!$B$38)*I767+SQRT(1-Inputs!$B$38)*_xlfn.NORM.S.INV(RAND())</f>
        <v>-2.517372189382483E-2</v>
      </c>
      <c r="U767" s="24">
        <f ca="1">SQRT(Inputs!$B$38)*J767+SQRT(1-Inputs!$B$38)*_xlfn.NORM.S.INV(RAND())</f>
        <v>0.49118233051788857</v>
      </c>
      <c r="V767" s="24">
        <f ca="1">SQRT(Inputs!$B$38)*K767+SQRT(1-Inputs!$B$38)*_xlfn.NORM.S.INV(RAND())</f>
        <v>1.1094353073297194</v>
      </c>
      <c r="W767" s="24">
        <f ca="1">SQRT(Inputs!$B$38)*L767+SQRT(1-Inputs!$B$38)*_xlfn.NORM.S.INV(RAND())</f>
        <v>0.27686145811595347</v>
      </c>
      <c r="X767" s="24">
        <f ca="1">SQRT(Inputs!$B$38)*M767+SQRT(1-Inputs!$B$38)*_xlfn.NORM.S.INV(RAND())</f>
        <v>1.0419988397923878</v>
      </c>
      <c r="Y767" s="24">
        <f ca="1">SQRT(Inputs!$B$38)*C767+SQRT(1-Inputs!$B$38)*_xlfn.NORM.S.INV(RAND())</f>
        <v>-0.31667370001204131</v>
      </c>
      <c r="Z767" s="24">
        <f ca="1">SQRT(Inputs!$B$38)*D767+SQRT(1-Inputs!$B$38)*_xlfn.NORM.S.INV(RAND())</f>
        <v>0.48795362374942564</v>
      </c>
      <c r="AA767" s="24">
        <f ca="1">SQRT(Inputs!$B$38)*E767+SQRT(1-Inputs!$B$38)*_xlfn.NORM.S.INV(RAND())</f>
        <v>-2.5665172641736316</v>
      </c>
      <c r="AB767" s="24">
        <f ca="1">SQRT(Inputs!$B$38)*F767+SQRT(1-Inputs!$B$38)*_xlfn.NORM.S.INV(RAND())</f>
        <v>1.202052259878482</v>
      </c>
      <c r="AC767" s="24">
        <f ca="1">SQRT(Inputs!$B$38)*G767+SQRT(1-Inputs!$B$38)*_xlfn.NORM.S.INV(RAND())</f>
        <v>0.65552981850797776</v>
      </c>
      <c r="AD767" s="24">
        <f ca="1">SQRT(Inputs!$B$38)*H767+SQRT(1-Inputs!$B$38)*_xlfn.NORM.S.INV(RAND())</f>
        <v>0.61409208109958469</v>
      </c>
      <c r="AE767" s="24">
        <f ca="1">SQRT(Inputs!$B$38)*I767+SQRT(1-Inputs!$B$38)*_xlfn.NORM.S.INV(RAND())</f>
        <v>0.74993018190453153</v>
      </c>
      <c r="AF767" s="24">
        <f ca="1">SQRT(Inputs!$B$38)*J767+SQRT(1-Inputs!$B$38)*_xlfn.NORM.S.INV(RAND())</f>
        <v>0.70476529061052062</v>
      </c>
      <c r="AG767" s="24">
        <f ca="1">SQRT(Inputs!$B$38)*K767+SQRT(1-Inputs!$B$38)*_xlfn.NORM.S.INV(RAND())</f>
        <v>1.3178725793105279</v>
      </c>
      <c r="AH767" s="24">
        <f ca="1">SQRT(Inputs!$B$38)*L767+SQRT(1-Inputs!$B$38)*_xlfn.NORM.S.INV(RAND())</f>
        <v>0.14905001351418395</v>
      </c>
      <c r="AI767" s="24">
        <f ca="1">SQRT(Inputs!$B$38)*M767+SQRT(1-Inputs!$B$38)*_xlfn.NORM.S.INV(RAND())</f>
        <v>0.72186099253287839</v>
      </c>
      <c r="AJ767" s="24">
        <f ca="1">SQRT(Inputs!$B$38)*C767+SQRT(1-Inputs!$B$38)*_xlfn.NORM.S.INV(RAND())</f>
        <v>-1.521143804556921</v>
      </c>
      <c r="AK767" s="24">
        <f ca="1">SQRT(Inputs!$B$38)*D767+SQRT(1-Inputs!$B$38)*_xlfn.NORM.S.INV(RAND())</f>
        <v>-0.92890489541397381</v>
      </c>
      <c r="AL767" s="24">
        <f ca="1">SQRT(Inputs!$B$38)*E767+SQRT(1-Inputs!$B$38)*_xlfn.NORM.S.INV(RAND())</f>
        <v>-3.157625327840857</v>
      </c>
      <c r="AM767" s="24">
        <f ca="1">SQRT(Inputs!$B$38)*F767+SQRT(1-Inputs!$B$38)*_xlfn.NORM.S.INV(RAND())</f>
        <v>-1.0032103075890124</v>
      </c>
      <c r="AN767" s="24">
        <f ca="1">SQRT(Inputs!$B$38)*G767+SQRT(1-Inputs!$B$38)*_xlfn.NORM.S.INV(RAND())</f>
        <v>1.1711705836164061</v>
      </c>
      <c r="AO767" s="24">
        <f ca="1">SQRT(Inputs!$B$38)*H767+SQRT(1-Inputs!$B$38)*_xlfn.NORM.S.INV(RAND())</f>
        <v>-0.93494015805170416</v>
      </c>
      <c r="AP767" s="24">
        <f ca="1">SQRT(Inputs!$B$38)*I767+SQRT(1-Inputs!$B$38)*_xlfn.NORM.S.INV(RAND())</f>
        <v>1.2979159877541895</v>
      </c>
      <c r="AQ767" s="24">
        <f ca="1">SQRT(Inputs!$B$38)*J767+SQRT(1-Inputs!$B$38)*_xlfn.NORM.S.INV(RAND())</f>
        <v>-1.4918766490168989E-3</v>
      </c>
      <c r="AR767" s="24">
        <f ca="1">SQRT(Inputs!$B$38)*K767+SQRT(1-Inputs!$B$38)*_xlfn.NORM.S.INV(RAND())</f>
        <v>0.72220947838347183</v>
      </c>
      <c r="AS767" s="24">
        <f ca="1">SQRT(Inputs!$B$38)*L767+SQRT(1-Inputs!$B$38)*_xlfn.NORM.S.INV(RAND())</f>
        <v>-0.20455514113177925</v>
      </c>
      <c r="AT767" s="24">
        <f ca="1">SQRT(Inputs!$B$38)*M767+SQRT(1-Inputs!$B$38)*_xlfn.NORM.S.INV(RAND())</f>
        <v>2.4406054752535633</v>
      </c>
      <c r="AU767" s="15">
        <f ca="1">Inputs!$B$6*EXP($B$8-0.5*C$5^2+C$5*N767)</f>
        <v>4197.5112232913807</v>
      </c>
      <c r="AV767" s="15">
        <f t="shared" ca="1" si="401"/>
        <v>4938.1821145872609</v>
      </c>
      <c r="AW767" s="15">
        <f t="shared" ca="1" si="402"/>
        <v>6049.8691842345543</v>
      </c>
      <c r="AX767" s="15">
        <f t="shared" ca="1" si="403"/>
        <v>7463.7680261712503</v>
      </c>
      <c r="AY767" s="15">
        <f t="shared" ca="1" si="404"/>
        <v>11144.157167724752</v>
      </c>
      <c r="AZ767" s="15">
        <f t="shared" ca="1" si="405"/>
        <v>12687.293470742445</v>
      </c>
      <c r="BA767" s="15">
        <f t="shared" ca="1" si="406"/>
        <v>15485.151010865242</v>
      </c>
      <c r="BB767" s="15">
        <f t="shared" ca="1" si="407"/>
        <v>19914.857396844367</v>
      </c>
      <c r="BC767" s="15">
        <f t="shared" ca="1" si="408"/>
        <v>27147.712813561146</v>
      </c>
      <c r="BD767" s="15">
        <f t="shared" ca="1" si="409"/>
        <v>34131.013435691835</v>
      </c>
      <c r="BE767" s="15">
        <f t="shared" ca="1" si="410"/>
        <v>45986.88809318182</v>
      </c>
      <c r="BF767" s="15">
        <f ca="1">Inputs!$B$13*EXP($B$9-0.5*C$6^2+C$6*Y767)</f>
        <v>12989.406264993315</v>
      </c>
      <c r="BG767" s="15">
        <f t="shared" ca="1" si="411"/>
        <v>17287.667033189726</v>
      </c>
      <c r="BH767" s="15">
        <f t="shared" ca="1" si="412"/>
        <v>13799.823768901655</v>
      </c>
      <c r="BI767" s="15">
        <f t="shared" ca="1" si="413"/>
        <v>20326.432741448069</v>
      </c>
      <c r="BJ767" s="15">
        <f t="shared" ca="1" si="414"/>
        <v>27388.344617477924</v>
      </c>
      <c r="BK767" s="15">
        <f t="shared" ca="1" si="415"/>
        <v>36545.10465456354</v>
      </c>
      <c r="BL767" s="15">
        <f t="shared" ca="1" si="416"/>
        <v>49473.026223151908</v>
      </c>
      <c r="BM767" s="15">
        <f t="shared" ca="1" si="417"/>
        <v>66377.311906941468</v>
      </c>
      <c r="BN767" s="15">
        <f t="shared" ca="1" si="418"/>
        <v>95602.22241446453</v>
      </c>
      <c r="BO767" s="15">
        <f t="shared" ca="1" si="419"/>
        <v>119684.42067131776</v>
      </c>
      <c r="BP767" s="15">
        <f t="shared" ca="1" si="420"/>
        <v>159863.02015909064</v>
      </c>
      <c r="BQ767" s="15">
        <f ca="1">Inputs!$B$20*EXP($B$10-0.5*C$7^2+C$7*AJ767)</f>
        <v>2500.8984138303308</v>
      </c>
      <c r="BR767" s="15">
        <f t="shared" ca="1" si="421"/>
        <v>2526.4873125928389</v>
      </c>
      <c r="BS767" s="15">
        <f t="shared" ca="1" si="422"/>
        <v>1396.9873696095531</v>
      </c>
      <c r="BT767" s="15">
        <f t="shared" ca="1" si="423"/>
        <v>1480.4477547045849</v>
      </c>
      <c r="BU767" s="15">
        <f t="shared" ca="1" si="424"/>
        <v>2723.9087936550013</v>
      </c>
      <c r="BV767" s="15">
        <f t="shared" ca="1" si="425"/>
        <v>3069.9386322067071</v>
      </c>
      <c r="BW767" s="15">
        <f t="shared" ca="1" si="426"/>
        <v>5638.2450477477287</v>
      </c>
      <c r="BX767" s="15">
        <f t="shared" ca="1" si="427"/>
        <v>7883.6333667800945</v>
      </c>
      <c r="BY767" s="15">
        <f t="shared" ca="1" si="428"/>
        <v>12683.131575900423</v>
      </c>
      <c r="BZ767" s="15">
        <f t="shared" ca="1" si="429"/>
        <v>17139.42471317574</v>
      </c>
      <c r="CA767" s="15">
        <f t="shared" ca="1" si="430"/>
        <v>37147.635944237307</v>
      </c>
      <c r="CB767" s="15">
        <f ca="1">(AU767*DCF!C$10-DCF!C$5*MAX(AU767*DCF!C$10,0)-MAX(AU767-Inputs!$B$6,0)/Inputs!$B$10)*DCF!C$6</f>
        <v>1048.5269519403982</v>
      </c>
      <c r="CC767" s="15">
        <f ca="1">(AV767*DCF!D$10-DCF!D$5*MAX(AV767*DCF!D$10,0)-MAX(AV767-AU767,0)/Inputs!$B$10)*DCF!D$6</f>
        <v>1023.0552232367756</v>
      </c>
      <c r="CD767" s="15">
        <f ca="1">(AW767*DCF!E$10-DCF!E$5*MAX(AW767*DCF!E$10,0)-MAX(AW767-AV767,0)/Inputs!$B$10)*DCF!E$6</f>
        <v>1146.4205239168771</v>
      </c>
      <c r="CE767" s="15">
        <f ca="1">(AX767*DCF!F$10-DCF!F$5*MAX(AX767*DCF!F$10,0)-MAX(AX767-AW767,0)/Inputs!$B$10)*DCF!F$6</f>
        <v>1335.1313708877367</v>
      </c>
      <c r="CF767" s="15">
        <f ca="1">(AY767*DCF!G$10-DCF!G$5*MAX(AY767*DCF!G$10,0)-MAX(AY767-AX767,0)/Inputs!$B$10)*DCF!G$6</f>
        <v>1588.7060591001807</v>
      </c>
      <c r="CG767" s="15">
        <f ca="1">(AZ767*DCF!H$10-DCF!H$5*MAX(AZ767*DCF!H$10,0)-MAX(AZ767-AY767,0)/Inputs!$B$10)*DCF!H$6</f>
        <v>2189.2356127341268</v>
      </c>
      <c r="CH767" s="15">
        <f ca="1">(BA767*DCF!I$10-DCF!I$5*MAX(BA767*DCF!I$10,0)-MAX(BA767-AZ767,0)/Inputs!$B$10)*DCF!I$6</f>
        <v>2369.6255250067679</v>
      </c>
      <c r="CI767" s="15">
        <f ca="1">(BB767*DCF!J$10-DCF!J$5*MAX(BB767*DCF!J$10,0)-MAX(BB767-BA767,0)/Inputs!$B$10)*DCF!J$6</f>
        <v>2746.186731133942</v>
      </c>
      <c r="CJ767" s="15">
        <f ca="1">(BC767*DCF!K$10-DCF!K$5*MAX(BC767*DCF!K$10,0)-MAX(BC767-BB767,0)/Inputs!$B$10)*DCF!K$6</f>
        <v>3357.8561141558102</v>
      </c>
      <c r="CK767" s="15">
        <f ca="1">(BD767*DCF!L$10-DCF!L$5*MAX(BD767*DCF!L$10,0)-MAX(BD767-BC767,0)/Inputs!$B$10)*DCF!L$6</f>
        <v>4244.5520204024988</v>
      </c>
      <c r="CL767" s="15">
        <f ca="1">(BE767*DCF!M$10-DCF!M$5*MAX(BE767*DCF!M$10,0)-MAX(BE767-BD767,0)/Inputs!$B$10)*DCF!M$6</f>
        <v>5073.0337997418937</v>
      </c>
      <c r="CM767" s="15">
        <f ca="1">(BF767*DCF!C$28-DCF!C$5*MAX(BF767*DCF!C$28,0)-MAX(BF767-Inputs!$B$13,0)/Inputs!$B$17)*DCF!C$6</f>
        <v>3594.2108749417662</v>
      </c>
      <c r="CN767" s="15">
        <f ca="1">(BG767*DCF!D$28-DCF!D$5*MAX(BG767*DCF!D$28,0)-MAX(BG767-BF767,0)/Inputs!$B$17)*DCF!D$6</f>
        <v>4174.6005652558551</v>
      </c>
      <c r="CO767" s="15">
        <f ca="1">(BH767*DCF!E$28-DCF!E$5*MAX(BH767*DCF!E$28,0)-MAX(BH767-BG767,0)/Inputs!$B$17)*DCF!E$6</f>
        <v>3908.3558171344016</v>
      </c>
      <c r="CP767" s="15">
        <f ca="1">(BI767*DCF!F$28-DCF!F$5*MAX(BI767*DCF!F$28,0)-MAX(BI767-BH767,0)/Inputs!$B$17)*DCF!F$6</f>
        <v>4329.8187491573299</v>
      </c>
      <c r="CQ767" s="15">
        <f ca="1">(BJ767*DCF!G$28-DCF!G$5*MAX(BJ767*DCF!G$28,0)-MAX(BJ767-BI767,0)/Inputs!$B$17)*DCF!G$6</f>
        <v>5918.3699913993187</v>
      </c>
      <c r="CR767" s="15">
        <f ca="1">(BK767*DCF!H$28-DCF!H$5*MAX(BK767*DCF!H$28,0)-MAX(BK767-BJ767,0)/Inputs!$B$17)*DCF!H$6</f>
        <v>7615.3040347173683</v>
      </c>
      <c r="CS767" s="15">
        <f ca="1">(BL767*DCF!I$28-DCF!I$5*MAX(BL767*DCF!I$28,0)-MAX(BL767-BK767,0)/Inputs!$B$17)*DCF!I$6</f>
        <v>9778.1792914714297</v>
      </c>
      <c r="CT767" s="15">
        <f ca="1">(BM767*DCF!J$28-DCF!J$5*MAX(BM767*DCF!J$28,0)-MAX(BM767-BL767,0)/Inputs!$B$17)*DCF!J$6</f>
        <v>12566.280768940704</v>
      </c>
      <c r="CU767" s="15">
        <f ca="1">(BN767*DCF!K$28-DCF!K$5*MAX(BN767*DCF!K$28,0)-MAX(BN767-BM767,0)/Inputs!$B$17)*DCF!K$6</f>
        <v>16609.924148289978</v>
      </c>
      <c r="CV767" s="15">
        <f ca="1">(BO767*DCF!L$28-DCF!L$5*MAX(BO767*DCF!L$28,0)-MAX(BO767-BN767,0)/Inputs!$B$17)*DCF!L$6</f>
        <v>21154.613195304195</v>
      </c>
      <c r="CW767" s="15">
        <f ca="1">(BP767*DCF!M$28-DCF!M$5*MAX(BP767*DCF!M$28,0)-MAX(BP767-BO767,0)/Inputs!$B$17)*DCF!M$6</f>
        <v>25878.527123512249</v>
      </c>
      <c r="CX767" s="15">
        <f ca="1">(BQ767*DCF!C$46-DCF!C$5*MAX(BQ767*DCF!C$46,0)-MAX(BQ767-Inputs!$B$20,0)/Inputs!$B$24)*DCF!C$6</f>
        <v>-577.57469141578076</v>
      </c>
      <c r="CY767" s="15">
        <f ca="1">(BR767*DCF!D$46-DCF!D$5*MAX(BR767*DCF!D$46,0)-MAX(BR767-BQ767,0)/Inputs!$B$24)*DCF!D$6</f>
        <v>-442.13103650865645</v>
      </c>
      <c r="CZ767" s="15">
        <f ca="1">(BS767*DCF!E$46-DCF!E$5*MAX(BS767*DCF!E$46,0)-MAX(BS767-BR767,0)/Inputs!$B$24)*DCF!E$6</f>
        <v>-165.19618879382824</v>
      </c>
      <c r="DA767" s="15">
        <f ca="1">(BT767*DCF!F$46-DCF!F$5*MAX(BT767*DCF!F$46,0)-MAX(BT767-BS767,0)/Inputs!$B$24)*DCF!F$6</f>
        <v>-138.20613019944605</v>
      </c>
      <c r="DB767" s="15">
        <f ca="1">(BU767*DCF!G$46-DCF!G$5*MAX(BU767*DCF!G$46,0)-MAX(BU767-BT767,0)/Inputs!$B$24)*DCF!G$6</f>
        <v>-509.90263574449654</v>
      </c>
      <c r="DC767" s="15">
        <f ca="1">(BV767*DCF!H$46-DCF!H$5*MAX(BV767*DCF!H$46,0)-MAX(BV767-BU767,0)/Inputs!$B$24)*DCF!H$6</f>
        <v>-107.52665216994578</v>
      </c>
      <c r="DD767" s="15">
        <f ca="1">(BW767*DCF!I$46-DCF!I$5*MAX(BW767*DCF!I$46,0)-MAX(BW767-BV767,0)/Inputs!$B$24)*DCF!I$6</f>
        <v>-607.04396096600124</v>
      </c>
      <c r="DE767" s="15">
        <f ca="1">(BX767*DCF!J$46-DCF!J$5*MAX(BX767*DCF!J$46,0)-MAX(BX767-BW767,0)/Inputs!$B$24)*DCF!J$6</f>
        <v>-264.74368528013946</v>
      </c>
      <c r="DF767" s="15">
        <f ca="1">(BY767*DCF!K$46-DCF!K$5*MAX(BY767*DCF!K$46,0)-MAX(BY767-BX767,0)/Inputs!$B$24)*DCF!K$6</f>
        <v>-451.24644807825734</v>
      </c>
      <c r="DG767" s="15">
        <f ca="1">(BZ767*DCF!L$46-DCF!L$5*MAX(BZ767*DCF!L$46,0)-MAX(BZ767-BY767,0)/Inputs!$B$24)*DCF!L$6</f>
        <v>176.29528744211427</v>
      </c>
      <c r="DH767" s="15">
        <f ca="1">(CA767*DCF!M$46-DCF!M$5*MAX(CA767*DCF!M$46,0)-MAX(CA767-BZ767,0)/Inputs!$B$24)*DCF!M$6</f>
        <v>-1270.6117466207359</v>
      </c>
      <c r="DI767" s="15">
        <f ca="1">SUM(CB767:CL767)+BE767*DCF!M$10*(1+Inputs!$B$30)*(1-Inputs!$B$33)*(1-Inputs!$B$30/Inputs!$B$31)/(Inputs!$B$29-Inputs!$B$30)*DCF!M$6</f>
        <v>154104.44760922214</v>
      </c>
      <c r="DJ767" s="15">
        <f ca="1">SUM(CM767:CW767)+BP767*DCF!M$28*(1+Inputs!$B$30)*(1-Inputs!$B$33)*(1-Inputs!$B$30/Inputs!$B$31)/(Inputs!$B$29-Inputs!$B$30)*DCF!M$6</f>
        <v>708729.38332324778</v>
      </c>
      <c r="DK767" s="15">
        <f ca="1">SUM(CX767:DH767)+CA767*DCF!M$46*(1+Inputs!$B$30)*(1-Inputs!$B$33)*(1-Inputs!$B$30/Inputs!$B$31)/(Inputs!$B$29-Inputs!$B$30)*DCF!M$6</f>
        <v>53076.757700244634</v>
      </c>
      <c r="DM767" s="15">
        <f ca="1">DI767+DJ767+DK767+Inputs!$B$34+Inputs!$B$36-Inputs!$B$35</f>
        <v>992761.58863271459</v>
      </c>
    </row>
    <row r="768" spans="1:117" x14ac:dyDescent="0.75">
      <c r="A768" s="11">
        <v>755</v>
      </c>
      <c r="C768" s="24">
        <f t="shared" ca="1" si="435"/>
        <v>1.7534564100367804</v>
      </c>
      <c r="D768" s="24">
        <f t="shared" ca="1" si="435"/>
        <v>0.80962940148564355</v>
      </c>
      <c r="E768" s="24">
        <f t="shared" ca="1" si="435"/>
        <v>-1.2791919393900535</v>
      </c>
      <c r="F768" s="24">
        <f t="shared" ca="1" si="435"/>
        <v>-0.7115550158890338</v>
      </c>
      <c r="G768" s="24">
        <f t="shared" ca="1" si="435"/>
        <v>0.4857348820692709</v>
      </c>
      <c r="H768" s="24">
        <f t="shared" ca="1" si="435"/>
        <v>-0.11004247578539161</v>
      </c>
      <c r="I768" s="24">
        <f t="shared" ca="1" si="435"/>
        <v>0.5176555825008553</v>
      </c>
      <c r="J768" s="24">
        <f t="shared" ca="1" si="435"/>
        <v>0.22228475979278872</v>
      </c>
      <c r="K768" s="24">
        <f t="shared" ca="1" si="435"/>
        <v>-1.4394528013377232</v>
      </c>
      <c r="L768" s="24">
        <f t="shared" ca="1" si="435"/>
        <v>-0.48253207593435843</v>
      </c>
      <c r="M768" s="24">
        <f t="shared" ca="1" si="435"/>
        <v>0.8162209355892206</v>
      </c>
      <c r="N768" s="24">
        <f ca="1">SQRT(Inputs!$B$38)*C768+SQRT(1-Inputs!$B$38)*_xlfn.NORM.S.INV(RAND())</f>
        <v>1.0349133082366055</v>
      </c>
      <c r="O768" s="24">
        <f ca="1">SQRT(Inputs!$B$38)*D768+SQRT(1-Inputs!$B$38)*_xlfn.NORM.S.INV(RAND())</f>
        <v>9.9791148074557801E-2</v>
      </c>
      <c r="P768" s="24">
        <f ca="1">SQRT(Inputs!$B$38)*E768+SQRT(1-Inputs!$B$38)*_xlfn.NORM.S.INV(RAND())</f>
        <v>-1.2559658427421097</v>
      </c>
      <c r="Q768" s="24">
        <f ca="1">SQRT(Inputs!$B$38)*F768+SQRT(1-Inputs!$B$38)*_xlfn.NORM.S.INV(RAND())</f>
        <v>-0.13375878112063139</v>
      </c>
      <c r="R768" s="24">
        <f ca="1">SQRT(Inputs!$B$38)*G768+SQRT(1-Inputs!$B$38)*_xlfn.NORM.S.INV(RAND())</f>
        <v>2.1529956755156876</v>
      </c>
      <c r="S768" s="24">
        <f ca="1">SQRT(Inputs!$B$38)*H768+SQRT(1-Inputs!$B$38)*_xlfn.NORM.S.INV(RAND())</f>
        <v>0.5403754066580555</v>
      </c>
      <c r="T768" s="24">
        <f ca="1">SQRT(Inputs!$B$38)*I768+SQRT(1-Inputs!$B$38)*_xlfn.NORM.S.INV(RAND())</f>
        <v>1.5802180674108159</v>
      </c>
      <c r="U768" s="24">
        <f ca="1">SQRT(Inputs!$B$38)*J768+SQRT(1-Inputs!$B$38)*_xlfn.NORM.S.INV(RAND())</f>
        <v>0.74349628398552192</v>
      </c>
      <c r="V768" s="24">
        <f ca="1">SQRT(Inputs!$B$38)*K768+SQRT(1-Inputs!$B$38)*_xlfn.NORM.S.INV(RAND())</f>
        <v>0.53463800041962706</v>
      </c>
      <c r="W768" s="24">
        <f ca="1">SQRT(Inputs!$B$38)*L768+SQRT(1-Inputs!$B$38)*_xlfn.NORM.S.INV(RAND())</f>
        <v>-0.57630083927368414</v>
      </c>
      <c r="X768" s="24">
        <f ca="1">SQRT(Inputs!$B$38)*M768+SQRT(1-Inputs!$B$38)*_xlfn.NORM.S.INV(RAND())</f>
        <v>0.1661629751262102</v>
      </c>
      <c r="Y768" s="24">
        <f ca="1">SQRT(Inputs!$B$38)*C768+SQRT(1-Inputs!$B$38)*_xlfn.NORM.S.INV(RAND())</f>
        <v>2.4660964974708341</v>
      </c>
      <c r="Z768" s="24">
        <f ca="1">SQRT(Inputs!$B$38)*D768+SQRT(1-Inputs!$B$38)*_xlfn.NORM.S.INV(RAND())</f>
        <v>0.81164153290933383</v>
      </c>
      <c r="AA768" s="24">
        <f ca="1">SQRT(Inputs!$B$38)*E768+SQRT(1-Inputs!$B$38)*_xlfn.NORM.S.INV(RAND())</f>
        <v>-1.9574233334572873</v>
      </c>
      <c r="AB768" s="24">
        <f ca="1">SQRT(Inputs!$B$38)*F768+SQRT(1-Inputs!$B$38)*_xlfn.NORM.S.INV(RAND())</f>
        <v>-1.1207023593105689</v>
      </c>
      <c r="AC768" s="24">
        <f ca="1">SQRT(Inputs!$B$38)*G768+SQRT(1-Inputs!$B$38)*_xlfn.NORM.S.INV(RAND())</f>
        <v>6.2584059006977361E-2</v>
      </c>
      <c r="AD768" s="24">
        <f ca="1">SQRT(Inputs!$B$38)*H768+SQRT(1-Inputs!$B$38)*_xlfn.NORM.S.INV(RAND())</f>
        <v>0.13844918811448098</v>
      </c>
      <c r="AE768" s="24">
        <f ca="1">SQRT(Inputs!$B$38)*I768+SQRT(1-Inputs!$B$38)*_xlfn.NORM.S.INV(RAND())</f>
        <v>-0.52251819579626835</v>
      </c>
      <c r="AF768" s="24">
        <f ca="1">SQRT(Inputs!$B$38)*J768+SQRT(1-Inputs!$B$38)*_xlfn.NORM.S.INV(RAND())</f>
        <v>1.5798840760082582</v>
      </c>
      <c r="AG768" s="24">
        <f ca="1">SQRT(Inputs!$B$38)*K768+SQRT(1-Inputs!$B$38)*_xlfn.NORM.S.INV(RAND())</f>
        <v>-0.70219005822619984</v>
      </c>
      <c r="AH768" s="24">
        <f ca="1">SQRT(Inputs!$B$38)*L768+SQRT(1-Inputs!$B$38)*_xlfn.NORM.S.INV(RAND())</f>
        <v>-8.7241755794476572E-3</v>
      </c>
      <c r="AI768" s="24">
        <f ca="1">SQRT(Inputs!$B$38)*M768+SQRT(1-Inputs!$B$38)*_xlfn.NORM.S.INV(RAND())</f>
        <v>0.62213396866202486</v>
      </c>
      <c r="AJ768" s="24">
        <f ca="1">SQRT(Inputs!$B$38)*C768+SQRT(1-Inputs!$B$38)*_xlfn.NORM.S.INV(RAND())</f>
        <v>-0.14458016368831883</v>
      </c>
      <c r="AK768" s="24">
        <f ca="1">SQRT(Inputs!$B$38)*D768+SQRT(1-Inputs!$B$38)*_xlfn.NORM.S.INV(RAND())</f>
        <v>-0.76582965976153439</v>
      </c>
      <c r="AL768" s="24">
        <f ca="1">SQRT(Inputs!$B$38)*E768+SQRT(1-Inputs!$B$38)*_xlfn.NORM.S.INV(RAND())</f>
        <v>-1.0449095831754183</v>
      </c>
      <c r="AM768" s="24">
        <f ca="1">SQRT(Inputs!$B$38)*F768+SQRT(1-Inputs!$B$38)*_xlfn.NORM.S.INV(RAND())</f>
        <v>-0.86211434747804339</v>
      </c>
      <c r="AN768" s="24">
        <f ca="1">SQRT(Inputs!$B$38)*G768+SQRT(1-Inputs!$B$38)*_xlfn.NORM.S.INV(RAND())</f>
        <v>-1.7213308591457193</v>
      </c>
      <c r="AO768" s="24">
        <f ca="1">SQRT(Inputs!$B$38)*H768+SQRT(1-Inputs!$B$38)*_xlfn.NORM.S.INV(RAND())</f>
        <v>-0.79045925844752285</v>
      </c>
      <c r="AP768" s="24">
        <f ca="1">SQRT(Inputs!$B$38)*I768+SQRT(1-Inputs!$B$38)*_xlfn.NORM.S.INV(RAND())</f>
        <v>0.65827263282775483</v>
      </c>
      <c r="AQ768" s="24">
        <f ca="1">SQRT(Inputs!$B$38)*J768+SQRT(1-Inputs!$B$38)*_xlfn.NORM.S.INV(RAND())</f>
        <v>-1.0105805123262486</v>
      </c>
      <c r="AR768" s="24">
        <f ca="1">SQRT(Inputs!$B$38)*K768+SQRT(1-Inputs!$B$38)*_xlfn.NORM.S.INV(RAND())</f>
        <v>-1.5083086940821022</v>
      </c>
      <c r="AS768" s="24">
        <f ca="1">SQRT(Inputs!$B$38)*L768+SQRT(1-Inputs!$B$38)*_xlfn.NORM.S.INV(RAND())</f>
        <v>-0.30516152825761922</v>
      </c>
      <c r="AT768" s="24">
        <f ca="1">SQRT(Inputs!$B$38)*M768+SQRT(1-Inputs!$B$38)*_xlfn.NORM.S.INV(RAND())</f>
        <v>0.32976555604050162</v>
      </c>
      <c r="AU768" s="15">
        <f ca="1">Inputs!$B$6*EXP($B$8-0.5*C$5^2+C$5*N768)</f>
        <v>5867.2247523154074</v>
      </c>
      <c r="AV768" s="15">
        <f t="shared" ca="1" si="401"/>
        <v>7247.3588903240416</v>
      </c>
      <c r="AW768" s="15">
        <f t="shared" ca="1" si="402"/>
        <v>7459.7850498013795</v>
      </c>
      <c r="AX768" s="15">
        <f t="shared" ca="1" si="403"/>
        <v>8956.7165281945363</v>
      </c>
      <c r="AY768" s="15">
        <f t="shared" ca="1" si="404"/>
        <v>14075.279259892272</v>
      </c>
      <c r="AZ768" s="15">
        <f t="shared" ca="1" si="405"/>
        <v>18269.897960410435</v>
      </c>
      <c r="BA768" s="15">
        <f t="shared" ca="1" si="406"/>
        <v>26378.655767692988</v>
      </c>
      <c r="BB768" s="15">
        <f t="shared" ca="1" si="407"/>
        <v>34793.094292056514</v>
      </c>
      <c r="BC768" s="15">
        <f t="shared" ca="1" si="408"/>
        <v>44869.602063429891</v>
      </c>
      <c r="BD768" s="15">
        <f t="shared" ca="1" si="409"/>
        <v>52084.89205856037</v>
      </c>
      <c r="BE768" s="15">
        <f t="shared" ca="1" si="410"/>
        <v>64796.61590968971</v>
      </c>
      <c r="BF768" s="15">
        <f ca="1">Inputs!$B$13*EXP($B$9-0.5*C$6^2+C$6*Y768)</f>
        <v>22551.732382030106</v>
      </c>
      <c r="BG768" s="15">
        <f t="shared" ca="1" si="411"/>
        <v>31819.421861609313</v>
      </c>
      <c r="BH768" s="15">
        <f t="shared" ca="1" si="412"/>
        <v>28099.788507220284</v>
      </c>
      <c r="BI768" s="15">
        <f t="shared" ca="1" si="413"/>
        <v>28948.291870953704</v>
      </c>
      <c r="BJ768" s="15">
        <f t="shared" ca="1" si="414"/>
        <v>35810.319873047833</v>
      </c>
      <c r="BK768" s="15">
        <f t="shared" ca="1" si="415"/>
        <v>44786.655130565152</v>
      </c>
      <c r="BL768" s="15">
        <f t="shared" ca="1" si="416"/>
        <v>51413.043586372049</v>
      </c>
      <c r="BM768" s="15">
        <f t="shared" ca="1" si="417"/>
        <v>76902.125124042577</v>
      </c>
      <c r="BN768" s="15">
        <f t="shared" ca="1" si="418"/>
        <v>86946.962920778431</v>
      </c>
      <c r="BO768" s="15">
        <f t="shared" ca="1" si="419"/>
        <v>106870.83830612701</v>
      </c>
      <c r="BP768" s="15">
        <f t="shared" ca="1" si="420"/>
        <v>141144.07109808238</v>
      </c>
      <c r="BQ768" s="15">
        <f ca="1">Inputs!$B$20*EXP($B$10-0.5*C$7^2+C$7*AJ768)</f>
        <v>4075.0920099521386</v>
      </c>
      <c r="BR768" s="15">
        <f t="shared" ca="1" si="421"/>
        <v>4335.6114589101244</v>
      </c>
      <c r="BS768" s="15">
        <f t="shared" ca="1" si="422"/>
        <v>4397.9075671520022</v>
      </c>
      <c r="BT768" s="15">
        <f t="shared" ca="1" si="423"/>
        <v>4836.3941567712463</v>
      </c>
      <c r="BU768" s="15">
        <f t="shared" ca="1" si="424"/>
        <v>4419.3586792747283</v>
      </c>
      <c r="BV768" s="15">
        <f t="shared" ca="1" si="425"/>
        <v>5145.56714079622</v>
      </c>
      <c r="BW768" s="15">
        <f t="shared" ca="1" si="426"/>
        <v>8253.7764534119979</v>
      </c>
      <c r="BX768" s="15">
        <f t="shared" ca="1" si="427"/>
        <v>9427.1206542566924</v>
      </c>
      <c r="BY768" s="15">
        <f t="shared" ca="1" si="428"/>
        <v>9897.8884371168497</v>
      </c>
      <c r="BZ768" s="15">
        <f t="shared" ca="1" si="429"/>
        <v>13130.464294753363</v>
      </c>
      <c r="CA768" s="15">
        <f t="shared" ca="1" si="430"/>
        <v>19557.44268181155</v>
      </c>
      <c r="CB768" s="15">
        <f ca="1">(AU768*DCF!C$10-DCF!C$5*MAX(AU768*DCF!C$10,0)-MAX(AU768-Inputs!$B$6,0)/Inputs!$B$10)*DCF!C$6</f>
        <v>1036.6215968673437</v>
      </c>
      <c r="CC768" s="15">
        <f ca="1">(AV768*DCF!D$10-DCF!D$5*MAX(AV768*DCF!D$10,0)-MAX(AV768-AU768,0)/Inputs!$B$10)*DCF!D$6</f>
        <v>1429.9850413946451</v>
      </c>
      <c r="CD768" s="15">
        <f ca="1">(AW768*DCF!E$10-DCF!E$5*MAX(AW768*DCF!E$10,0)-MAX(AW768-AV768,0)/Inputs!$B$10)*DCF!E$6</f>
        <v>1674.498450177605</v>
      </c>
      <c r="CE768" s="15">
        <f ca="1">(AX768*DCF!F$10-DCF!F$5*MAX(AX768*DCF!F$10,0)-MAX(AX768-AW768,0)/Inputs!$B$10)*DCF!F$6</f>
        <v>1643.7626165663328</v>
      </c>
      <c r="CF768" s="15">
        <f ca="1">(AY768*DCF!G$10-DCF!G$5*MAX(AY768*DCF!G$10,0)-MAX(AY768-AX768,0)/Inputs!$B$10)*DCF!G$6</f>
        <v>1916.1921932065418</v>
      </c>
      <c r="CG768" s="15">
        <f ca="1">(AZ768*DCF!H$10-DCF!H$5*MAX(AZ768*DCF!H$10,0)-MAX(AZ768-AY768,0)/Inputs!$B$10)*DCF!H$6</f>
        <v>2802.284044921073</v>
      </c>
      <c r="CH768" s="15">
        <f ca="1">(BA768*DCF!I$10-DCF!I$5*MAX(BA768*DCF!I$10,0)-MAX(BA768-AZ768,0)/Inputs!$B$10)*DCF!I$6</f>
        <v>3488.2977268782306</v>
      </c>
      <c r="CI768" s="15">
        <f ca="1">(BB768*DCF!J$10-DCF!J$5*MAX(BB768*DCF!J$10,0)-MAX(BB768-BA768,0)/Inputs!$B$10)*DCF!J$6</f>
        <v>4695.5062122305389</v>
      </c>
      <c r="CJ768" s="15">
        <f ca="1">(BC768*DCF!K$10-DCF!K$5*MAX(BC768*DCF!K$10,0)-MAX(BC768-BB768,0)/Inputs!$B$10)*DCF!K$6</f>
        <v>5812.727626896818</v>
      </c>
      <c r="CK768" s="15">
        <f ca="1">(BD768*DCF!L$10-DCF!L$5*MAX(BD768*DCF!L$10,0)-MAX(BD768-BC768,0)/Inputs!$B$10)*DCF!L$6</f>
        <v>6922.338344937315</v>
      </c>
      <c r="CL768" s="15">
        <f ca="1">(BE768*DCF!M$10-DCF!M$5*MAX(BE768*DCF!M$10,0)-MAX(BE768-BD768,0)/Inputs!$B$10)*DCF!M$6</f>
        <v>7625.0893496967119</v>
      </c>
      <c r="CM768" s="15">
        <f ca="1">(BF768*DCF!C$28-DCF!C$5*MAX(BF768*DCF!C$28,0)-MAX(BF768-Inputs!$B$13,0)/Inputs!$B$17)*DCF!C$6</f>
        <v>4304.180691430096</v>
      </c>
      <c r="CN768" s="15">
        <f ca="1">(BG768*DCF!D$28-DCF!D$5*MAX(BG768*DCF!D$28,0)-MAX(BG768-BF768,0)/Inputs!$B$17)*DCF!D$6</f>
        <v>7394.3305292914565</v>
      </c>
      <c r="CO768" s="15">
        <f ca="1">(BH768*DCF!E$28-DCF!E$5*MAX(BH768*DCF!E$28,0)-MAX(BH768-BG768,0)/Inputs!$B$17)*DCF!E$6</f>
        <v>7958.3604625395765</v>
      </c>
      <c r="CP768" s="15">
        <f ca="1">(BI768*DCF!F$28-DCF!F$5*MAX(BI768*DCF!F$28,0)-MAX(BI768-BH768,0)/Inputs!$B$17)*DCF!F$6</f>
        <v>7704.2152710023538</v>
      </c>
      <c r="CQ768" s="15">
        <f ca="1">(BJ768*DCF!G$28-DCF!G$5*MAX(BJ768*DCF!G$28,0)-MAX(BJ768-BI768,0)/Inputs!$B$17)*DCF!G$6</f>
        <v>8137.1338617834908</v>
      </c>
      <c r="CR768" s="15">
        <f ca="1">(BK768*DCF!H$28-DCF!H$5*MAX(BK768*DCF!H$28,0)-MAX(BK768-BJ768,0)/Inputs!$B$17)*DCF!H$6</f>
        <v>9681.5633416037435</v>
      </c>
      <c r="CS768" s="15">
        <f ca="1">(BL768*DCF!I$28-DCF!I$5*MAX(BL768*DCF!I$28,0)-MAX(BL768-BK768,0)/Inputs!$B$17)*DCF!I$6</f>
        <v>11138.843455676153</v>
      </c>
      <c r="CT768" s="15">
        <f ca="1">(BM768*DCF!J$28-DCF!J$5*MAX(BM768*DCF!J$28,0)-MAX(BM768-BL768,0)/Inputs!$B$17)*DCF!J$6</f>
        <v>13775.914046307758</v>
      </c>
      <c r="CU768" s="15">
        <f ca="1">(BN768*DCF!K$28-DCF!K$5*MAX(BN768*DCF!K$28,0)-MAX(BN768-BM768,0)/Inputs!$B$17)*DCF!K$6</f>
        <v>17131.38189550348</v>
      </c>
      <c r="CV768" s="15">
        <f ca="1">(BO768*DCF!L$28-DCF!L$5*MAX(BO768*DCF!L$28,0)-MAX(BO768-BN768,0)/Inputs!$B$17)*DCF!L$6</f>
        <v>19068.555724828879</v>
      </c>
      <c r="CW768" s="15">
        <f ca="1">(BP768*DCF!M$28-DCF!M$5*MAX(BP768*DCF!M$28,0)-MAX(BP768-BO768,0)/Inputs!$B$17)*DCF!M$6</f>
        <v>22973.822780836505</v>
      </c>
      <c r="CX768" s="15">
        <f ca="1">(BQ768*DCF!C$46-DCF!C$5*MAX(BQ768*DCF!C$46,0)-MAX(BQ768-Inputs!$B$20,0)/Inputs!$B$24)*DCF!C$6</f>
        <v>-1344.8674433848535</v>
      </c>
      <c r="CY768" s="15">
        <f ca="1">(BR768*DCF!D$46-DCF!D$5*MAX(BR768*DCF!D$46,0)-MAX(BR768-BQ768,0)/Inputs!$B$24)*DCF!D$6</f>
        <v>-851.14925463234022</v>
      </c>
      <c r="CZ768" s="15">
        <f ca="1">(BS768*DCF!E$46-DCF!E$5*MAX(BS768*DCF!E$46,0)-MAX(BS768-BR768,0)/Inputs!$B$24)*DCF!E$6</f>
        <v>-544.61563803151034</v>
      </c>
      <c r="DA768" s="15">
        <f ca="1">(BT768*DCF!F$46-DCF!F$5*MAX(BT768*DCF!F$46,0)-MAX(BT768-BS768,0)/Inputs!$B$24)*DCF!F$6</f>
        <v>-511.88362941138826</v>
      </c>
      <c r="DB768" s="15">
        <f ca="1">(BU768*DCF!G$46-DCF!G$5*MAX(BU768*DCF!G$46,0)-MAX(BU768-BT768,0)/Inputs!$B$24)*DCF!G$6</f>
        <v>-148.65849438420304</v>
      </c>
      <c r="DC768" s="15">
        <f ca="1">(BV768*DCF!H$46-DCF!H$5*MAX(BV768*DCF!H$46,0)-MAX(BV768-BU768,0)/Inputs!$B$24)*DCF!H$6</f>
        <v>-225.66482986473639</v>
      </c>
      <c r="DD768" s="15">
        <f ca="1">(BW768*DCF!I$46-DCF!I$5*MAX(BW768*DCF!I$46,0)-MAX(BW768-BV768,0)/Inputs!$B$24)*DCF!I$6</f>
        <v>-701.62248475787396</v>
      </c>
      <c r="DE768" s="15">
        <f ca="1">(BX768*DCF!J$46-DCF!J$5*MAX(BX768*DCF!J$46,0)-MAX(BX768-BW768,0)/Inputs!$B$24)*DCF!J$6</f>
        <v>84.289922347068952</v>
      </c>
      <c r="DF768" s="15">
        <f ca="1">(BY768*DCF!K$46-DCF!K$5*MAX(BY768*DCF!K$46,0)-MAX(BY768-BX768,0)/Inputs!$B$24)*DCF!K$6</f>
        <v>450.07481669703594</v>
      </c>
      <c r="DG768" s="15">
        <f ca="1">(BZ768*DCF!L$46-DCF!L$5*MAX(BZ768*DCF!L$46,0)-MAX(BZ768-BY768,0)/Inputs!$B$24)*DCF!L$6</f>
        <v>176.10566726317762</v>
      </c>
      <c r="DH768" s="15">
        <f ca="1">(CA768*DCF!M$46-DCF!M$5*MAX(CA768*DCF!M$46,0)-MAX(CA768-BZ768,0)/Inputs!$B$24)*DCF!M$6</f>
        <v>189.62706292972521</v>
      </c>
      <c r="DI768" s="15">
        <f ca="1">SUM(CB768:CL768)+BE768*DCF!M$10*(1+Inputs!$B$30)*(1-Inputs!$B$33)*(1-Inputs!$B$30/Inputs!$B$31)/(Inputs!$B$29-Inputs!$B$30)*DCF!M$6</f>
        <v>219377.14212698009</v>
      </c>
      <c r="DJ768" s="15">
        <f ca="1">SUM(CM768:CW768)+BP768*DCF!M$28*(1+Inputs!$B$30)*(1-Inputs!$B$33)*(1-Inputs!$B$30/Inputs!$B$31)/(Inputs!$B$29-Inputs!$B$30)*DCF!M$6</f>
        <v>653009.39046491124</v>
      </c>
      <c r="DK768" s="15">
        <f ca="1">SUM(CX768:DH768)+CA768*DCF!M$46*(1+Inputs!$B$30)*(1-Inputs!$B$33)*(1-Inputs!$B$30/Inputs!$B$31)/(Inputs!$B$29-Inputs!$B$30)*DCF!M$6</f>
        <v>26809.758808040857</v>
      </c>
      <c r="DM768" s="15">
        <f ca="1">DI768+DJ768+DK768+Inputs!$B$34+Inputs!$B$36-Inputs!$B$35</f>
        <v>976047.29139993223</v>
      </c>
    </row>
    <row r="769" spans="1:117" x14ac:dyDescent="0.75">
      <c r="A769" s="11">
        <v>756</v>
      </c>
      <c r="C769" s="24">
        <f t="shared" ca="1" si="435"/>
        <v>-0.63633087703112479</v>
      </c>
      <c r="D769" s="24">
        <f t="shared" ca="1" si="435"/>
        <v>-0.61924986697387197</v>
      </c>
      <c r="E769" s="24">
        <f t="shared" ca="1" si="435"/>
        <v>1.4157714759658542</v>
      </c>
      <c r="F769" s="24">
        <f t="shared" ca="1" si="435"/>
        <v>-1.026565385304776</v>
      </c>
      <c r="G769" s="24">
        <f t="shared" ca="1" si="435"/>
        <v>-0.6212220948003121</v>
      </c>
      <c r="H769" s="24">
        <f t="shared" ca="1" si="435"/>
        <v>-0.58781990087279057</v>
      </c>
      <c r="I769" s="24">
        <f t="shared" ca="1" si="435"/>
        <v>-2.5107515766982731E-2</v>
      </c>
      <c r="J769" s="24">
        <f t="shared" ca="1" si="435"/>
        <v>0.2804520817986963</v>
      </c>
      <c r="K769" s="24">
        <f t="shared" ca="1" si="435"/>
        <v>1.0556606082667419</v>
      </c>
      <c r="L769" s="24">
        <f t="shared" ca="1" si="435"/>
        <v>-0.44860264954406248</v>
      </c>
      <c r="M769" s="24">
        <f t="shared" ca="1" si="435"/>
        <v>-0.23988771551287197</v>
      </c>
      <c r="N769" s="24">
        <f ca="1">SQRT(Inputs!$B$38)*C769+SQRT(1-Inputs!$B$38)*_xlfn.NORM.S.INV(RAND())</f>
        <v>-1.9512102745849478</v>
      </c>
      <c r="O769" s="24">
        <f ca="1">SQRT(Inputs!$B$38)*D769+SQRT(1-Inputs!$B$38)*_xlfn.NORM.S.INV(RAND())</f>
        <v>0.95971104332777746</v>
      </c>
      <c r="P769" s="24">
        <f ca="1">SQRT(Inputs!$B$38)*E769+SQRT(1-Inputs!$B$38)*_xlfn.NORM.S.INV(RAND())</f>
        <v>1.1608233844868012</v>
      </c>
      <c r="Q769" s="24">
        <f ca="1">SQRT(Inputs!$B$38)*F769+SQRT(1-Inputs!$B$38)*_xlfn.NORM.S.INV(RAND())</f>
        <v>-2.3731044813949538</v>
      </c>
      <c r="R769" s="24">
        <f ca="1">SQRT(Inputs!$B$38)*G769+SQRT(1-Inputs!$B$38)*_xlfn.NORM.S.INV(RAND())</f>
        <v>0.83042235046547863</v>
      </c>
      <c r="S769" s="24">
        <f ca="1">SQRT(Inputs!$B$38)*H769+SQRT(1-Inputs!$B$38)*_xlfn.NORM.S.INV(RAND())</f>
        <v>-6.9372404669471921E-2</v>
      </c>
      <c r="T769" s="24">
        <f ca="1">SQRT(Inputs!$B$38)*I769+SQRT(1-Inputs!$B$38)*_xlfn.NORM.S.INV(RAND())</f>
        <v>1.0917550534197613</v>
      </c>
      <c r="U769" s="24">
        <f ca="1">SQRT(Inputs!$B$38)*J769+SQRT(1-Inputs!$B$38)*_xlfn.NORM.S.INV(RAND())</f>
        <v>0.32170042881779526</v>
      </c>
      <c r="V769" s="24">
        <f ca="1">SQRT(Inputs!$B$38)*K769+SQRT(1-Inputs!$B$38)*_xlfn.NORM.S.INV(RAND())</f>
        <v>0.8961632497523212</v>
      </c>
      <c r="W769" s="24">
        <f ca="1">SQRT(Inputs!$B$38)*L769+SQRT(1-Inputs!$B$38)*_xlfn.NORM.S.INV(RAND())</f>
        <v>-0.16075170021827667</v>
      </c>
      <c r="X769" s="24">
        <f ca="1">SQRT(Inputs!$B$38)*M769+SQRT(1-Inputs!$B$38)*_xlfn.NORM.S.INV(RAND())</f>
        <v>0.79455918705257922</v>
      </c>
      <c r="Y769" s="24">
        <f ca="1">SQRT(Inputs!$B$38)*C769+SQRT(1-Inputs!$B$38)*_xlfn.NORM.S.INV(RAND())</f>
        <v>0.87513930030213116</v>
      </c>
      <c r="Z769" s="24">
        <f ca="1">SQRT(Inputs!$B$38)*D769+SQRT(1-Inputs!$B$38)*_xlfn.NORM.S.INV(RAND())</f>
        <v>0.55780911401876609</v>
      </c>
      <c r="AA769" s="24">
        <f ca="1">SQRT(Inputs!$B$38)*E769+SQRT(1-Inputs!$B$38)*_xlfn.NORM.S.INV(RAND())</f>
        <v>1.6992676693161484</v>
      </c>
      <c r="AB769" s="24">
        <f ca="1">SQRT(Inputs!$B$38)*F769+SQRT(1-Inputs!$B$38)*_xlfn.NORM.S.INV(RAND())</f>
        <v>-1.387971872593502</v>
      </c>
      <c r="AC769" s="24">
        <f ca="1">SQRT(Inputs!$B$38)*G769+SQRT(1-Inputs!$B$38)*_xlfn.NORM.S.INV(RAND())</f>
        <v>-0.49197326280355658</v>
      </c>
      <c r="AD769" s="24">
        <f ca="1">SQRT(Inputs!$B$38)*H769+SQRT(1-Inputs!$B$38)*_xlfn.NORM.S.INV(RAND())</f>
        <v>-1.447597962841396E-2</v>
      </c>
      <c r="AE769" s="24">
        <f ca="1">SQRT(Inputs!$B$38)*I769+SQRT(1-Inputs!$B$38)*_xlfn.NORM.S.INV(RAND())</f>
        <v>-1.2151680166235863</v>
      </c>
      <c r="AF769" s="24">
        <f ca="1">SQRT(Inputs!$B$38)*J769+SQRT(1-Inputs!$B$38)*_xlfn.NORM.S.INV(RAND())</f>
        <v>1.1249372787427554</v>
      </c>
      <c r="AG769" s="24">
        <f ca="1">SQRT(Inputs!$B$38)*K769+SQRT(1-Inputs!$B$38)*_xlfn.NORM.S.INV(RAND())</f>
        <v>0.28512971765562561</v>
      </c>
      <c r="AH769" s="24">
        <f ca="1">SQRT(Inputs!$B$38)*L769+SQRT(1-Inputs!$B$38)*_xlfn.NORM.S.INV(RAND())</f>
        <v>-2.1173528659395919</v>
      </c>
      <c r="AI769" s="24">
        <f ca="1">SQRT(Inputs!$B$38)*M769+SQRT(1-Inputs!$B$38)*_xlfn.NORM.S.INV(RAND())</f>
        <v>0.41887283878446979</v>
      </c>
      <c r="AJ769" s="24">
        <f ca="1">SQRT(Inputs!$B$38)*C769+SQRT(1-Inputs!$B$38)*_xlfn.NORM.S.INV(RAND())</f>
        <v>1.2584784656665229</v>
      </c>
      <c r="AK769" s="24">
        <f ca="1">SQRT(Inputs!$B$38)*D769+SQRT(1-Inputs!$B$38)*_xlfn.NORM.S.INV(RAND())</f>
        <v>-0.70026513041936833</v>
      </c>
      <c r="AL769" s="24">
        <f ca="1">SQRT(Inputs!$B$38)*E769+SQRT(1-Inputs!$B$38)*_xlfn.NORM.S.INV(RAND())</f>
        <v>0.29094576188606974</v>
      </c>
      <c r="AM769" s="24">
        <f ca="1">SQRT(Inputs!$B$38)*F769+SQRT(1-Inputs!$B$38)*_xlfn.NORM.S.INV(RAND())</f>
        <v>0.79162253657441017</v>
      </c>
      <c r="AN769" s="24">
        <f ca="1">SQRT(Inputs!$B$38)*G769+SQRT(1-Inputs!$B$38)*_xlfn.NORM.S.INV(RAND())</f>
        <v>-0.44006515560245335</v>
      </c>
      <c r="AO769" s="24">
        <f ca="1">SQRT(Inputs!$B$38)*H769+SQRT(1-Inputs!$B$38)*_xlfn.NORM.S.INV(RAND())</f>
        <v>1.4911732843638061</v>
      </c>
      <c r="AP769" s="24">
        <f ca="1">SQRT(Inputs!$B$38)*I769+SQRT(1-Inputs!$B$38)*_xlfn.NORM.S.INV(RAND())</f>
        <v>4.6674867827298447E-2</v>
      </c>
      <c r="AQ769" s="24">
        <f ca="1">SQRT(Inputs!$B$38)*J769+SQRT(1-Inputs!$B$38)*_xlfn.NORM.S.INV(RAND())</f>
        <v>-0.15816250933301526</v>
      </c>
      <c r="AR769" s="24">
        <f ca="1">SQRT(Inputs!$B$38)*K769+SQRT(1-Inputs!$B$38)*_xlfn.NORM.S.INV(RAND())</f>
        <v>0.75121709139740445</v>
      </c>
      <c r="AS769" s="24">
        <f ca="1">SQRT(Inputs!$B$38)*L769+SQRT(1-Inputs!$B$38)*_xlfn.NORM.S.INV(RAND())</f>
        <v>-0.32310679459864133</v>
      </c>
      <c r="AT769" s="24">
        <f ca="1">SQRT(Inputs!$B$38)*M769+SQRT(1-Inputs!$B$38)*_xlfn.NORM.S.INV(RAND())</f>
        <v>-0.67208638594540449</v>
      </c>
      <c r="AU769" s="15">
        <f ca="1">Inputs!$B$6*EXP($B$8-0.5*C$5^2+C$5*N769)</f>
        <v>3618.3160190149683</v>
      </c>
      <c r="AV769" s="15">
        <f t="shared" ca="1" si="401"/>
        <v>5071.8206205759134</v>
      </c>
      <c r="AW769" s="15">
        <f t="shared" ca="1" si="402"/>
        <v>7232.3837297982291</v>
      </c>
      <c r="AX769" s="15">
        <f t="shared" ca="1" si="403"/>
        <v>6564.509811883273</v>
      </c>
      <c r="AY769" s="15">
        <f t="shared" ca="1" si="404"/>
        <v>8839.5284481654708</v>
      </c>
      <c r="AZ769" s="15">
        <f t="shared" ca="1" si="405"/>
        <v>10728.708938614916</v>
      </c>
      <c r="BA769" s="15">
        <f t="shared" ca="1" si="406"/>
        <v>14718.44163166253</v>
      </c>
      <c r="BB769" s="15">
        <f t="shared" ca="1" si="407"/>
        <v>18610.117754709343</v>
      </c>
      <c r="BC769" s="15">
        <f t="shared" ca="1" si="408"/>
        <v>24852.168550353887</v>
      </c>
      <c r="BD769" s="15">
        <f t="shared" ca="1" si="409"/>
        <v>29991.894662550909</v>
      </c>
      <c r="BE769" s="15">
        <f t="shared" ca="1" si="410"/>
        <v>39509.46028228959</v>
      </c>
      <c r="BF769" s="15">
        <f ca="1">Inputs!$B$13*EXP($B$9-0.5*C$6^2+C$6*Y769)</f>
        <v>16451.362445551353</v>
      </c>
      <c r="BG769" s="15">
        <f t="shared" ca="1" si="411"/>
        <v>22172.929367977955</v>
      </c>
      <c r="BH769" s="15">
        <f t="shared" ca="1" si="412"/>
        <v>35911.105463193635</v>
      </c>
      <c r="BI769" s="15">
        <f t="shared" ca="1" si="413"/>
        <v>35504.439974042973</v>
      </c>
      <c r="BJ769" s="15">
        <f t="shared" ca="1" si="414"/>
        <v>40546.34798901897</v>
      </c>
      <c r="BK769" s="15">
        <f t="shared" ca="1" si="415"/>
        <v>49664.981083383915</v>
      </c>
      <c r="BL769" s="15">
        <f t="shared" ca="1" si="416"/>
        <v>52118.508937940926</v>
      </c>
      <c r="BM769" s="15">
        <f t="shared" ca="1" si="417"/>
        <v>73673.620730707407</v>
      </c>
      <c r="BN769" s="15">
        <f t="shared" ca="1" si="418"/>
        <v>93758.837635666205</v>
      </c>
      <c r="BO769" s="15">
        <f t="shared" ca="1" si="419"/>
        <v>90192.034303046908</v>
      </c>
      <c r="BP769" s="15">
        <f t="shared" ca="1" si="420"/>
        <v>116404.65484153701</v>
      </c>
      <c r="BQ769" s="15">
        <f ca="1">Inputs!$B$20*EXP($B$10-0.5*C$7^2+C$7*AJ769)</f>
        <v>6702.857526908133</v>
      </c>
      <c r="BR769" s="15">
        <f t="shared" ca="1" si="421"/>
        <v>7281.4152251871046</v>
      </c>
      <c r="BS769" s="15">
        <f t="shared" ca="1" si="422"/>
        <v>10840.108513931424</v>
      </c>
      <c r="BT769" s="15">
        <f t="shared" ca="1" si="423"/>
        <v>18395.794313765749</v>
      </c>
      <c r="BU769" s="15">
        <f t="shared" ca="1" si="424"/>
        <v>22919.19818666641</v>
      </c>
      <c r="BV769" s="15">
        <f t="shared" ca="1" si="425"/>
        <v>44619.207275012137</v>
      </c>
      <c r="BW769" s="15">
        <f t="shared" ca="1" si="426"/>
        <v>62881.718201838536</v>
      </c>
      <c r="BX769" s="15">
        <f t="shared" ca="1" si="427"/>
        <v>85205.25356961794</v>
      </c>
      <c r="BY769" s="15">
        <f t="shared" ca="1" si="428"/>
        <v>137840.4656650968</v>
      </c>
      <c r="BZ769" s="15">
        <f t="shared" ca="1" si="429"/>
        <v>182255.87885938687</v>
      </c>
      <c r="CA769" s="15">
        <f t="shared" ca="1" si="430"/>
        <v>227193.62128081848</v>
      </c>
      <c r="CB769" s="15">
        <f ca="1">(AU769*DCF!C$10-DCF!C$5*MAX(AU769*DCF!C$10,0)-MAX(AU769-Inputs!$B$6,0)/Inputs!$B$10)*DCF!C$6</f>
        <v>929.21653724441035</v>
      </c>
      <c r="CC769" s="15">
        <f ca="1">(AV769*DCF!D$10-DCF!D$5*MAX(AV769*DCF!D$10,0)-MAX(AV769-AU769,0)/Inputs!$B$10)*DCF!D$6</f>
        <v>881.82285963573031</v>
      </c>
      <c r="CD769" s="15">
        <f ca="1">(AW769*DCF!E$10-DCF!E$5*MAX(AW769*DCF!E$10,0)-MAX(AW769-AV769,0)/Inputs!$B$10)*DCF!E$6</f>
        <v>1183.193988611785</v>
      </c>
      <c r="CE769" s="15">
        <f ca="1">(AX769*DCF!F$10-DCF!F$5*MAX(AX769*DCF!F$10,0)-MAX(AX769-AW769,0)/Inputs!$B$10)*DCF!F$6</f>
        <v>1433.0220301849158</v>
      </c>
      <c r="CF769" s="15">
        <f ca="1">(AY769*DCF!G$10-DCF!G$5*MAX(AY769*DCF!G$10,0)-MAX(AY769-AX769,0)/Inputs!$B$10)*DCF!G$6</f>
        <v>1383.9972047662939</v>
      </c>
      <c r="CG769" s="15">
        <f ca="1">(AZ769*DCF!H$10-DCF!H$5*MAX(AZ769*DCF!H$10,0)-MAX(AZ769-AY769,0)/Inputs!$B$10)*DCF!H$6</f>
        <v>1747.5286718233945</v>
      </c>
      <c r="CH769" s="15">
        <f ca="1">(BA769*DCF!I$10-DCF!I$5*MAX(BA769*DCF!I$10,0)-MAX(BA769-AZ769,0)/Inputs!$B$10)*DCF!I$6</f>
        <v>2034.0664064610064</v>
      </c>
      <c r="CI769" s="15">
        <f ca="1">(BB769*DCF!J$10-DCF!J$5*MAX(BB769*DCF!J$10,0)-MAX(BB769-BA769,0)/Inputs!$B$10)*DCF!J$6</f>
        <v>2603.8200014447307</v>
      </c>
      <c r="CJ769" s="15">
        <f ca="1">(BC769*DCF!K$10-DCF!K$5*MAX(BC769*DCF!K$10,0)-MAX(BC769-BB769,0)/Inputs!$B$10)*DCF!K$6</f>
        <v>3127.0079185651443</v>
      </c>
      <c r="CK769" s="15">
        <f ca="1">(BD769*DCF!L$10-DCF!L$5*MAX(BD769*DCF!L$10,0)-MAX(BD769-BC769,0)/Inputs!$B$10)*DCF!L$6</f>
        <v>3858.6982342739757</v>
      </c>
      <c r="CL769" s="15">
        <f ca="1">(BE769*DCF!M$10-DCF!M$5*MAX(BE769*DCF!M$10,0)-MAX(BE769-BD769,0)/Inputs!$B$10)*DCF!M$6</f>
        <v>4438.3209554465384</v>
      </c>
      <c r="CM769" s="15">
        <f ca="1">(BF769*DCF!C$28-DCF!C$5*MAX(BF769*DCF!C$28,0)-MAX(BF769-Inputs!$B$13,0)/Inputs!$B$17)*DCF!C$6</f>
        <v>3851.2492110242724</v>
      </c>
      <c r="CN769" s="15">
        <f ca="1">(BG769*DCF!D$28-DCF!D$5*MAX(BG769*DCF!D$28,0)-MAX(BG769-BF769,0)/Inputs!$B$17)*DCF!D$6</f>
        <v>5309.7665348669816</v>
      </c>
      <c r="CO769" s="15">
        <f ca="1">(BH769*DCF!E$28-DCF!E$5*MAX(BH769*DCF!E$28,0)-MAX(BH769-BG769,0)/Inputs!$B$17)*DCF!E$6</f>
        <v>7463.0591108807293</v>
      </c>
      <c r="CP769" s="15">
        <f ca="1">(BI769*DCF!F$28-DCF!F$5*MAX(BI769*DCF!F$28,0)-MAX(BI769-BH769,0)/Inputs!$B$17)*DCF!F$6</f>
        <v>9638.5202353819259</v>
      </c>
      <c r="CQ769" s="15">
        <f ca="1">(BJ769*DCF!G$28-DCF!G$5*MAX(BJ769*DCF!G$28,0)-MAX(BJ769-BI769,0)/Inputs!$B$17)*DCF!G$6</f>
        <v>9672.0584898572542</v>
      </c>
      <c r="CR769" s="15">
        <f ca="1">(BK769*DCF!H$28-DCF!H$5*MAX(BK769*DCF!H$28,0)-MAX(BK769-BJ769,0)/Inputs!$B$17)*DCF!H$6</f>
        <v>10865.91808051652</v>
      </c>
      <c r="CS769" s="15">
        <f ca="1">(BL769*DCF!I$28-DCF!I$5*MAX(BL769*DCF!I$28,0)-MAX(BL769-BK769,0)/Inputs!$B$17)*DCF!I$6</f>
        <v>11903.669200282649</v>
      </c>
      <c r="CT769" s="15">
        <f ca="1">(BM769*DCF!J$28-DCF!J$5*MAX(BM769*DCF!J$28,0)-MAX(BM769-BL769,0)/Inputs!$B$17)*DCF!J$6</f>
        <v>13577.301799906552</v>
      </c>
      <c r="CU769" s="15">
        <f ca="1">(BN769*DCF!K$28-DCF!K$5*MAX(BN769*DCF!K$28,0)-MAX(BN769-BM769,0)/Inputs!$B$17)*DCF!K$6</f>
        <v>17340.122917125416</v>
      </c>
      <c r="CV769" s="15">
        <f ca="1">(BO769*DCF!L$28-DCF!L$5*MAX(BO769*DCF!L$28,0)-MAX(BO769-BN769,0)/Inputs!$B$17)*DCF!L$6</f>
        <v>17995.203962852327</v>
      </c>
      <c r="CW769" s="15">
        <f ca="1">(BP769*DCF!M$28-DCF!M$5*MAX(BP769*DCF!M$28,0)-MAX(BP769-BO769,0)/Inputs!$B$17)*DCF!M$6</f>
        <v>19161.647772755376</v>
      </c>
      <c r="CX769" s="15">
        <f ca="1">(BQ769*DCF!C$46-DCF!C$5*MAX(BQ769*DCF!C$46,0)-MAX(BQ769-Inputs!$B$20,0)/Inputs!$B$24)*DCF!C$6</f>
        <v>-3165.4902034005536</v>
      </c>
      <c r="CY769" s="15">
        <f ca="1">(BR769*DCF!D$46-DCF!D$5*MAX(BR769*DCF!D$46,0)-MAX(BR769-BQ769,0)/Inputs!$B$24)*DCF!D$6</f>
        <v>-1489.6335415320636</v>
      </c>
      <c r="CZ769" s="15">
        <f ca="1">(BS769*DCF!E$46-DCF!E$5*MAX(BS769*DCF!E$46,0)-MAX(BS769-BR769,0)/Inputs!$B$24)*DCF!E$6</f>
        <v>-2684.6006309636969</v>
      </c>
      <c r="DA769" s="15">
        <f ca="1">(BT769*DCF!F$46-DCF!F$5*MAX(BT769*DCF!F$46,0)-MAX(BT769-BS769,0)/Inputs!$B$24)*DCF!F$6</f>
        <v>-4090.9621021805447</v>
      </c>
      <c r="DB769" s="15">
        <f ca="1">(BU769*DCF!G$46-DCF!G$5*MAX(BU769*DCF!G$46,0)-MAX(BU769-BT769,0)/Inputs!$B$24)*DCF!G$6</f>
        <v>-2292.5402354887724</v>
      </c>
      <c r="DC769" s="15">
        <f ca="1">(BV769*DCF!H$46-DCF!H$5*MAX(BV769*DCF!H$46,0)-MAX(BV769-BU769,0)/Inputs!$B$24)*DCF!H$6</f>
        <v>-6743.1448660418155</v>
      </c>
      <c r="DD769" s="15">
        <f ca="1">(BW769*DCF!I$46-DCF!I$5*MAX(BW769*DCF!I$46,0)-MAX(BW769-BV769,0)/Inputs!$B$24)*DCF!I$6</f>
        <v>-3790.1827388448155</v>
      </c>
      <c r="DE769" s="15">
        <f ca="1">(BX769*DCF!J$46-DCF!J$5*MAX(BX769*DCF!J$46,0)-MAX(BX769-BW769,0)/Inputs!$B$24)*DCF!J$6</f>
        <v>-2345.7121673059232</v>
      </c>
      <c r="DF769" s="15">
        <f ca="1">(BY769*DCF!K$46-DCF!K$5*MAX(BY769*DCF!K$46,0)-MAX(BY769-BX769,0)/Inputs!$B$24)*DCF!K$6</f>
        <v>-5020.3178747854472</v>
      </c>
      <c r="DG769" s="15">
        <f ca="1">(BZ769*DCF!L$46-DCF!L$5*MAX(BZ769*DCF!L$46,0)-MAX(BZ769-BY769,0)/Inputs!$B$24)*DCF!L$6</f>
        <v>2547.1511759501459</v>
      </c>
      <c r="DH769" s="15">
        <f ca="1">(CA769*DCF!M$46-DCF!M$5*MAX(CA769*DCF!M$46,0)-MAX(CA769-BZ769,0)/Inputs!$B$24)*DCF!M$6</f>
        <v>8416.5744493807506</v>
      </c>
      <c r="DI769" s="15">
        <f ca="1">SUM(CB769:CL769)+BE769*DCF!M$10*(1+Inputs!$B$30)*(1-Inputs!$B$33)*(1-Inputs!$B$30/Inputs!$B$31)/(Inputs!$B$29-Inputs!$B$30)*DCF!M$6</f>
        <v>133576.04523259465</v>
      </c>
      <c r="DJ769" s="15">
        <f ca="1">SUM(CM769:CW769)+BP769*DCF!M$28*(1+Inputs!$B$30)*(1-Inputs!$B$33)*(1-Inputs!$B$30/Inputs!$B$31)/(Inputs!$B$29-Inputs!$B$30)*DCF!M$6</f>
        <v>558719.44227038696</v>
      </c>
      <c r="DK769" s="15">
        <f ca="1">SUM(CX769:DH769)+CA769*DCF!M$46*(1+Inputs!$B$30)*(1-Inputs!$B$33)*(1-Inputs!$B$30/Inputs!$B$31)/(Inputs!$B$29-Inputs!$B$30)*DCF!M$6</f>
        <v>330609.39256986335</v>
      </c>
      <c r="DM769" s="15">
        <f ca="1">DI769+DJ769+DK769+Inputs!$B$34+Inputs!$B$36-Inputs!$B$35</f>
        <v>1099755.8800728451</v>
      </c>
    </row>
    <row r="770" spans="1:117" x14ac:dyDescent="0.75">
      <c r="A770" s="11">
        <v>757</v>
      </c>
      <c r="C770" s="24">
        <f t="shared" ca="1" si="435"/>
        <v>-0.87676584552126757</v>
      </c>
      <c r="D770" s="24">
        <f t="shared" ca="1" si="435"/>
        <v>-9.7431988627327951E-2</v>
      </c>
      <c r="E770" s="24">
        <f t="shared" ca="1" si="435"/>
        <v>-0.70818057973065718</v>
      </c>
      <c r="F770" s="24">
        <f t="shared" ca="1" si="435"/>
        <v>0.40799517841139477</v>
      </c>
      <c r="G770" s="24">
        <f t="shared" ca="1" si="435"/>
        <v>-0.64294943299134399</v>
      </c>
      <c r="H770" s="24">
        <f t="shared" ca="1" si="435"/>
        <v>1.0378522234285248</v>
      </c>
      <c r="I770" s="24">
        <f t="shared" ca="1" si="435"/>
        <v>-1.1689436881385509</v>
      </c>
      <c r="J770" s="24">
        <f t="shared" ca="1" si="435"/>
        <v>0.87513583635957537</v>
      </c>
      <c r="K770" s="24">
        <f t="shared" ca="1" si="435"/>
        <v>-1.2468502119922285</v>
      </c>
      <c r="L770" s="24">
        <f t="shared" ca="1" si="435"/>
        <v>0.9446201534106794</v>
      </c>
      <c r="M770" s="24">
        <f t="shared" ca="1" si="435"/>
        <v>-0.37099785133560959</v>
      </c>
      <c r="N770" s="24">
        <f ca="1">SQRT(Inputs!$B$38)*C770+SQRT(1-Inputs!$B$38)*_xlfn.NORM.S.INV(RAND())</f>
        <v>-1.2675950822489064</v>
      </c>
      <c r="O770" s="24">
        <f ca="1">SQRT(Inputs!$B$38)*D770+SQRT(1-Inputs!$B$38)*_xlfn.NORM.S.INV(RAND())</f>
        <v>-1.2756038539086398</v>
      </c>
      <c r="P770" s="24">
        <f ca="1">SQRT(Inputs!$B$38)*E770+SQRT(1-Inputs!$B$38)*_xlfn.NORM.S.INV(RAND())</f>
        <v>-1.9825554698150374</v>
      </c>
      <c r="Q770" s="24">
        <f ca="1">SQRT(Inputs!$B$38)*F770+SQRT(1-Inputs!$B$38)*_xlfn.NORM.S.INV(RAND())</f>
        <v>0.19617809877177961</v>
      </c>
      <c r="R770" s="24">
        <f ca="1">SQRT(Inputs!$B$38)*G770+SQRT(1-Inputs!$B$38)*_xlfn.NORM.S.INV(RAND())</f>
        <v>-0.91179392431180073</v>
      </c>
      <c r="S770" s="24">
        <f ca="1">SQRT(Inputs!$B$38)*H770+SQRT(1-Inputs!$B$38)*_xlfn.NORM.S.INV(RAND())</f>
        <v>1.3270485593838144E-2</v>
      </c>
      <c r="T770" s="24">
        <f ca="1">SQRT(Inputs!$B$38)*I770+SQRT(1-Inputs!$B$38)*_xlfn.NORM.S.INV(RAND())</f>
        <v>-2.0678296790788684</v>
      </c>
      <c r="U770" s="24">
        <f ca="1">SQRT(Inputs!$B$38)*J770+SQRT(1-Inputs!$B$38)*_xlfn.NORM.S.INV(RAND())</f>
        <v>1.7855119489383409</v>
      </c>
      <c r="V770" s="24">
        <f ca="1">SQRT(Inputs!$B$38)*K770+SQRT(1-Inputs!$B$38)*_xlfn.NORM.S.INV(RAND())</f>
        <v>-2.243068331165663</v>
      </c>
      <c r="W770" s="24">
        <f ca="1">SQRT(Inputs!$B$38)*L770+SQRT(1-Inputs!$B$38)*_xlfn.NORM.S.INV(RAND())</f>
        <v>0.24138180779672919</v>
      </c>
      <c r="X770" s="24">
        <f ca="1">SQRT(Inputs!$B$38)*M770+SQRT(1-Inputs!$B$38)*_xlfn.NORM.S.INV(RAND())</f>
        <v>-1.6823787285354843</v>
      </c>
      <c r="Y770" s="24">
        <f ca="1">SQRT(Inputs!$B$38)*C770+SQRT(1-Inputs!$B$38)*_xlfn.NORM.S.INV(RAND())</f>
        <v>1.010835973955424</v>
      </c>
      <c r="Z770" s="24">
        <f ca="1">SQRT(Inputs!$B$38)*D770+SQRT(1-Inputs!$B$38)*_xlfn.NORM.S.INV(RAND())</f>
        <v>-0.44544619362539778</v>
      </c>
      <c r="AA770" s="24">
        <f ca="1">SQRT(Inputs!$B$38)*E770+SQRT(1-Inputs!$B$38)*_xlfn.NORM.S.INV(RAND())</f>
        <v>-0.48670633665680924</v>
      </c>
      <c r="AB770" s="24">
        <f ca="1">SQRT(Inputs!$B$38)*F770+SQRT(1-Inputs!$B$38)*_xlfn.NORM.S.INV(RAND())</f>
        <v>1.8937975945366134</v>
      </c>
      <c r="AC770" s="24">
        <f ca="1">SQRT(Inputs!$B$38)*G770+SQRT(1-Inputs!$B$38)*_xlfn.NORM.S.INV(RAND())</f>
        <v>-0.71465572227968144</v>
      </c>
      <c r="AD770" s="24">
        <f ca="1">SQRT(Inputs!$B$38)*H770+SQRT(1-Inputs!$B$38)*_xlfn.NORM.S.INV(RAND())</f>
        <v>1.2236750428191652</v>
      </c>
      <c r="AE770" s="24">
        <f ca="1">SQRT(Inputs!$B$38)*I770+SQRT(1-Inputs!$B$38)*_xlfn.NORM.S.INV(RAND())</f>
        <v>-1.1370706501892953</v>
      </c>
      <c r="AF770" s="24">
        <f ca="1">SQRT(Inputs!$B$38)*J770+SQRT(1-Inputs!$B$38)*_xlfn.NORM.S.INV(RAND())</f>
        <v>0.79870824165115994</v>
      </c>
      <c r="AG770" s="24">
        <f ca="1">SQRT(Inputs!$B$38)*K770+SQRT(1-Inputs!$B$38)*_xlfn.NORM.S.INV(RAND())</f>
        <v>-0.46317886991652296</v>
      </c>
      <c r="AH770" s="24">
        <f ca="1">SQRT(Inputs!$B$38)*L770+SQRT(1-Inputs!$B$38)*_xlfn.NORM.S.INV(RAND())</f>
        <v>-0.5272837447102644</v>
      </c>
      <c r="AI770" s="24">
        <f ca="1">SQRT(Inputs!$B$38)*M770+SQRT(1-Inputs!$B$38)*_xlfn.NORM.S.INV(RAND())</f>
        <v>6.1276942125732758E-2</v>
      </c>
      <c r="AJ770" s="24">
        <f ca="1">SQRT(Inputs!$B$38)*C770+SQRT(1-Inputs!$B$38)*_xlfn.NORM.S.INV(RAND())</f>
        <v>-0.116121895995553</v>
      </c>
      <c r="AK770" s="24">
        <f ca="1">SQRT(Inputs!$B$38)*D770+SQRT(1-Inputs!$B$38)*_xlfn.NORM.S.INV(RAND())</f>
        <v>0.88396149107678312</v>
      </c>
      <c r="AL770" s="24">
        <f ca="1">SQRT(Inputs!$B$38)*E770+SQRT(1-Inputs!$B$38)*_xlfn.NORM.S.INV(RAND())</f>
        <v>-1.5304147598335898</v>
      </c>
      <c r="AM770" s="24">
        <f ca="1">SQRT(Inputs!$B$38)*F770+SQRT(1-Inputs!$B$38)*_xlfn.NORM.S.INV(RAND())</f>
        <v>-0.15317572433883686</v>
      </c>
      <c r="AN770" s="24">
        <f ca="1">SQRT(Inputs!$B$38)*G770+SQRT(1-Inputs!$B$38)*_xlfn.NORM.S.INV(RAND())</f>
        <v>1.3449144875844437</v>
      </c>
      <c r="AO770" s="24">
        <f ca="1">SQRT(Inputs!$B$38)*H770+SQRT(1-Inputs!$B$38)*_xlfn.NORM.S.INV(RAND())</f>
        <v>2.0346636758363701</v>
      </c>
      <c r="AP770" s="24">
        <f ca="1">SQRT(Inputs!$B$38)*I770+SQRT(1-Inputs!$B$38)*_xlfn.NORM.S.INV(RAND())</f>
        <v>0.75679396949076583</v>
      </c>
      <c r="AQ770" s="24">
        <f ca="1">SQRT(Inputs!$B$38)*J770+SQRT(1-Inputs!$B$38)*_xlfn.NORM.S.INV(RAND())</f>
        <v>-0.47567182543194442</v>
      </c>
      <c r="AR770" s="24">
        <f ca="1">SQRT(Inputs!$B$38)*K770+SQRT(1-Inputs!$B$38)*_xlfn.NORM.S.INV(RAND())</f>
        <v>0.20430618592017002</v>
      </c>
      <c r="AS770" s="24">
        <f ca="1">SQRT(Inputs!$B$38)*L770+SQRT(1-Inputs!$B$38)*_xlfn.NORM.S.INV(RAND())</f>
        <v>1.2090993429823778</v>
      </c>
      <c r="AT770" s="24">
        <f ca="1">SQRT(Inputs!$B$38)*M770+SQRT(1-Inputs!$B$38)*_xlfn.NORM.S.INV(RAND())</f>
        <v>-1.3233860001949784</v>
      </c>
      <c r="AU770" s="15">
        <f ca="1">Inputs!$B$6*EXP($B$8-0.5*C$5^2+C$5*N770)</f>
        <v>4041.7090027074928</v>
      </c>
      <c r="AV770" s="15">
        <f t="shared" ca="1" si="401"/>
        <v>4078.3639410420465</v>
      </c>
      <c r="AW770" s="15">
        <f t="shared" ca="1" si="402"/>
        <v>3806.0128586220767</v>
      </c>
      <c r="AX770" s="15">
        <f t="shared" ca="1" si="403"/>
        <v>4762.0546212699901</v>
      </c>
      <c r="AY770" s="15">
        <f t="shared" ca="1" si="404"/>
        <v>5231.8505831311759</v>
      </c>
      <c r="AZ770" s="15">
        <f t="shared" ca="1" si="405"/>
        <v>6408.0520812771611</v>
      </c>
      <c r="BA770" s="15">
        <f t="shared" ca="1" si="406"/>
        <v>6315.7857365757554</v>
      </c>
      <c r="BB770" s="15">
        <f t="shared" ca="1" si="407"/>
        <v>9247.1472287664928</v>
      </c>
      <c r="BC770" s="15">
        <f t="shared" ca="1" si="408"/>
        <v>9120.5037378601119</v>
      </c>
      <c r="BD770" s="15">
        <f t="shared" ca="1" si="409"/>
        <v>11428.6133728558</v>
      </c>
      <c r="BE770" s="15">
        <f t="shared" ca="1" si="410"/>
        <v>12014.723366172291</v>
      </c>
      <c r="BF770" s="15">
        <f ca="1">Inputs!$B$13*EXP($B$9-0.5*C$6^2+C$6*Y770)</f>
        <v>16899.936243738361</v>
      </c>
      <c r="BG770" s="15">
        <f t="shared" ca="1" si="411"/>
        <v>19005.870612862469</v>
      </c>
      <c r="BH770" s="15">
        <f t="shared" ca="1" si="412"/>
        <v>21420.799709960495</v>
      </c>
      <c r="BI770" s="15">
        <f t="shared" ca="1" si="413"/>
        <v>35096.513712217464</v>
      </c>
      <c r="BJ770" s="15">
        <f t="shared" ca="1" si="414"/>
        <v>38814.390829578129</v>
      </c>
      <c r="BK770" s="15">
        <f t="shared" ca="1" si="415"/>
        <v>56272.806767260161</v>
      </c>
      <c r="BL770" s="15">
        <f t="shared" ca="1" si="416"/>
        <v>59653.46542432667</v>
      </c>
      <c r="BM770" s="15">
        <f t="shared" ca="1" si="417"/>
        <v>80975.793325177525</v>
      </c>
      <c r="BN770" s="15">
        <f t="shared" ca="1" si="418"/>
        <v>94212.905680214157</v>
      </c>
      <c r="BO770" s="15">
        <f t="shared" ca="1" si="419"/>
        <v>109027.74215550383</v>
      </c>
      <c r="BP770" s="15">
        <f t="shared" ca="1" si="420"/>
        <v>135127.59195329272</v>
      </c>
      <c r="BQ770" s="15">
        <f ca="1">Inputs!$B$20*EXP($B$10-0.5*C$7^2+C$7*AJ770)</f>
        <v>4116.4328715456586</v>
      </c>
      <c r="BR770" s="15">
        <f t="shared" ca="1" si="421"/>
        <v>7395.6870520683224</v>
      </c>
      <c r="BS770" s="15">
        <f t="shared" ca="1" si="422"/>
        <v>6525.5466231981909</v>
      </c>
      <c r="BT770" s="15">
        <f t="shared" ca="1" si="423"/>
        <v>8642.9394612419801</v>
      </c>
      <c r="BU770" s="15">
        <f t="shared" ca="1" si="424"/>
        <v>16585.135705425651</v>
      </c>
      <c r="BV770" s="15">
        <f t="shared" ca="1" si="425"/>
        <v>36493.857842736557</v>
      </c>
      <c r="BW770" s="15">
        <f t="shared" ca="1" si="426"/>
        <v>59771.633196735493</v>
      </c>
      <c r="BX770" s="15">
        <f t="shared" ca="1" si="427"/>
        <v>75996.432934270968</v>
      </c>
      <c r="BY770" s="15">
        <f t="shared" ca="1" si="428"/>
        <v>110728.65999639472</v>
      </c>
      <c r="BZ770" s="15">
        <f t="shared" ca="1" si="429"/>
        <v>194040.84334366061</v>
      </c>
      <c r="CA770" s="15">
        <f t="shared" ca="1" si="430"/>
        <v>215448.77914516308</v>
      </c>
      <c r="CB770" s="15">
        <f ca="1">(AU770*DCF!C$10-DCF!C$5*MAX(AU770*DCF!C$10,0)-MAX(AU770-Inputs!$B$6,0)/Inputs!$B$10)*DCF!C$6</f>
        <v>1037.947714989203</v>
      </c>
      <c r="CC770" s="15">
        <f ca="1">(AV770*DCF!D$10-DCF!D$5*MAX(AV770*DCF!D$10,0)-MAX(AV770-AU770,0)/Inputs!$B$10)*DCF!D$6</f>
        <v>985.13623323525439</v>
      </c>
      <c r="CD770" s="15">
        <f ca="1">(AW770*DCF!E$10-DCF!E$5*MAX(AW770*DCF!E$10,0)-MAX(AW770-AV770,0)/Inputs!$B$10)*DCF!E$6</f>
        <v>878.74778243028209</v>
      </c>
      <c r="CE770" s="15">
        <f ca="1">(AX770*DCF!F$10-DCF!F$5*MAX(AX770*DCF!F$10,0)-MAX(AX770-AW770,0)/Inputs!$B$10)*DCF!F$6</f>
        <v>840.62034686481661</v>
      </c>
      <c r="CF770" s="15">
        <f ca="1">(AY770*DCF!G$10-DCF!G$5*MAX(AY770*DCF!G$10,0)-MAX(AY770-AX770,0)/Inputs!$B$10)*DCF!G$6</f>
        <v>987.66679884057544</v>
      </c>
      <c r="CG770" s="15">
        <f ca="1">(AZ770*DCF!H$10-DCF!H$5*MAX(AZ770*DCF!H$10,0)-MAX(AZ770-AY770,0)/Inputs!$B$10)*DCF!H$6</f>
        <v>1035.2722457641541</v>
      </c>
      <c r="CH770" s="15">
        <f ca="1">(BA770*DCF!I$10-DCF!I$5*MAX(BA770*DCF!I$10,0)-MAX(BA770-AZ770,0)/Inputs!$B$10)*DCF!I$6</f>
        <v>1153.6636535051152</v>
      </c>
      <c r="CI770" s="15">
        <f ca="1">(BB770*DCF!J$10-DCF!J$5*MAX(BB770*DCF!J$10,0)-MAX(BB770-BA770,0)/Inputs!$B$10)*DCF!J$6</f>
        <v>1142.6323916557481</v>
      </c>
      <c r="CJ770" s="15">
        <f ca="1">(BC770*DCF!K$10-DCF!K$5*MAX(BC770*DCF!K$10,0)-MAX(BC770-BB770,0)/Inputs!$B$10)*DCF!K$6</f>
        <v>1468.254625663563</v>
      </c>
      <c r="CK770" s="15">
        <f ca="1">(BD770*DCF!L$10-DCF!L$5*MAX(BD770*DCF!L$10,0)-MAX(BD770-BC770,0)/Inputs!$B$10)*DCF!L$6</f>
        <v>1425.1762754071081</v>
      </c>
      <c r="CL770" s="15">
        <f ca="1">(BE770*DCF!M$10-DCF!M$5*MAX(BE770*DCF!M$10,0)-MAX(BE770-BD770,0)/Inputs!$B$10)*DCF!M$6</f>
        <v>1625.4157647255565</v>
      </c>
      <c r="CM770" s="15">
        <f ca="1">(BF770*DCF!C$28-DCF!C$5*MAX(BF770*DCF!C$28,0)-MAX(BF770-Inputs!$B$13,0)/Inputs!$B$17)*DCF!C$6</f>
        <v>3884.5542722909963</v>
      </c>
      <c r="CN770" s="15">
        <f ca="1">(BG770*DCF!D$28-DCF!D$5*MAX(BG770*DCF!D$28,0)-MAX(BG770-BF770,0)/Inputs!$B$17)*DCF!D$6</f>
        <v>5148.3748860524311</v>
      </c>
      <c r="CO770" s="15">
        <f ca="1">(BH770*DCF!E$28-DCF!E$5*MAX(BH770*DCF!E$28,0)-MAX(BH770-BG770,0)/Inputs!$B$17)*DCF!E$6</f>
        <v>5590.8026220545653</v>
      </c>
      <c r="CP770" s="15">
        <f ca="1">(BI770*DCF!F$28-DCF!F$5*MAX(BI770*DCF!F$28,0)-MAX(BI770-BH770,0)/Inputs!$B$17)*DCF!F$6</f>
        <v>7037.8991051657877</v>
      </c>
      <c r="CQ770" s="15">
        <f ca="1">(BJ770*DCF!G$28-DCF!G$5*MAX(BJ770*DCF!G$28,0)-MAX(BJ770-BI770,0)/Inputs!$B$17)*DCF!G$6</f>
        <v>9445.3779816699389</v>
      </c>
      <c r="CR770" s="15">
        <f ca="1">(BK770*DCF!H$28-DCF!H$5*MAX(BK770*DCF!H$28,0)-MAX(BK770-BJ770,0)/Inputs!$B$17)*DCF!H$6</f>
        <v>11204.33806455203</v>
      </c>
      <c r="CS770" s="15">
        <f ca="1">(BL770*DCF!I$28-DCF!I$5*MAX(BL770*DCF!I$28,0)-MAX(BL770-BK770,0)/Inputs!$B$17)*DCF!I$6</f>
        <v>13542.465409036853</v>
      </c>
      <c r="CT770" s="15">
        <f ca="1">(BM770*DCF!J$28-DCF!J$5*MAX(BM770*DCF!J$28,0)-MAX(BM770-BL770,0)/Inputs!$B$17)*DCF!J$6</f>
        <v>15237.157731205572</v>
      </c>
      <c r="CU770" s="15">
        <f ca="1">(BN770*DCF!K$28-DCF!K$5*MAX(BN770*DCF!K$28,0)-MAX(BN770-BM770,0)/Inputs!$B$17)*DCF!K$6</f>
        <v>18274.816065749674</v>
      </c>
      <c r="CV770" s="15">
        <f ca="1">(BO770*DCF!L$28-DCF!L$5*MAX(BO770*DCF!L$28,0)-MAX(BO770-BN770,0)/Inputs!$B$17)*DCF!L$6</f>
        <v>20076.999587839873</v>
      </c>
      <c r="CW770" s="15">
        <f ca="1">(BP770*DCF!M$28-DCF!M$5*MAX(BP770*DCF!M$28,0)-MAX(BP770-BO770,0)/Inputs!$B$17)*DCF!M$6</f>
        <v>22696.166937015005</v>
      </c>
      <c r="CX770" s="15">
        <f ca="1">(BQ770*DCF!C$46-DCF!C$5*MAX(BQ770*DCF!C$46,0)-MAX(BQ770-Inputs!$B$20,0)/Inputs!$B$24)*DCF!C$6</f>
        <v>-1373.5100726644284</v>
      </c>
      <c r="CY770" s="15">
        <f ca="1">(BR770*DCF!D$46-DCF!D$5*MAX(BR770*DCF!D$46,0)-MAX(BR770-BQ770,0)/Inputs!$B$24)*DCF!D$6</f>
        <v>-2661.5018486844533</v>
      </c>
      <c r="CZ770" s="15">
        <f ca="1">(BS770*DCF!E$46-DCF!E$5*MAX(BS770*DCF!E$46,0)-MAX(BS770-BR770,0)/Inputs!$B$24)*DCF!E$6</f>
        <v>-771.6572500222876</v>
      </c>
      <c r="DA770" s="15">
        <f ca="1">(BT770*DCF!F$46-DCF!F$5*MAX(BT770*DCF!F$46,0)-MAX(BT770-BS770,0)/Inputs!$B$24)*DCF!F$6</f>
        <v>-1400.4431646247945</v>
      </c>
      <c r="DB770" s="15">
        <f ca="1">(BU770*DCF!G$46-DCF!G$5*MAX(BU770*DCF!G$46,0)-MAX(BU770-BT770,0)/Inputs!$B$24)*DCF!G$6</f>
        <v>-3229.4890948092707</v>
      </c>
      <c r="DC770" s="15">
        <f ca="1">(BV770*DCF!H$46-DCF!H$5*MAX(BV770*DCF!H$46,0)-MAX(BV770-BU770,0)/Inputs!$B$24)*DCF!H$6</f>
        <v>-6186.5134214049885</v>
      </c>
      <c r="DD770" s="15">
        <f ca="1">(BW770*DCF!I$46-DCF!I$5*MAX(BW770*DCF!I$46,0)-MAX(BW770-BV770,0)/Inputs!$B$24)*DCF!I$6</f>
        <v>-5301.6997562272018</v>
      </c>
      <c r="DE770" s="15">
        <f ca="1">(BX770*DCF!J$46-DCF!J$5*MAX(BX770*DCF!J$46,0)-MAX(BX770-BW770,0)/Inputs!$B$24)*DCF!J$6</f>
        <v>-1114.7116701268851</v>
      </c>
      <c r="DF770" s="15">
        <f ca="1">(BY770*DCF!K$46-DCF!K$5*MAX(BY770*DCF!K$46,0)-MAX(BY770-BX770,0)/Inputs!$B$24)*DCF!K$6</f>
        <v>-2183.2801926608049</v>
      </c>
      <c r="DG770" s="15">
        <f ca="1">(BZ770*DCF!L$46-DCF!L$5*MAX(BZ770*DCF!L$46,0)-MAX(BZ770-BY770,0)/Inputs!$B$24)*DCF!L$6</f>
        <v>-5440.6774536818039</v>
      </c>
      <c r="DH770" s="15">
        <f ca="1">(CA770*DCF!M$46-DCF!M$5*MAX(CA770*DCF!M$46,0)-MAX(CA770-BZ770,0)/Inputs!$B$24)*DCF!M$6</f>
        <v>12414.876856132492</v>
      </c>
      <c r="DI770" s="15">
        <f ca="1">SUM(CB770:CL770)+BE770*DCF!M$10*(1+Inputs!$B$30)*(1-Inputs!$B$33)*(1-Inputs!$B$30/Inputs!$B$31)/(Inputs!$B$29-Inputs!$B$30)*DCF!M$6</f>
        <v>46017.667839407528</v>
      </c>
      <c r="DJ770" s="15">
        <f ca="1">SUM(CM770:CW770)+BP770*DCF!M$28*(1+Inputs!$B$30)*(1-Inputs!$B$33)*(1-Inputs!$B$30/Inputs!$B$31)/(Inputs!$B$29-Inputs!$B$30)*DCF!M$6</f>
        <v>633554.78637387406</v>
      </c>
      <c r="DK770" s="15">
        <f ca="1">SUM(CX770:DH770)+CA770*DCF!M$46*(1+Inputs!$B$30)*(1-Inputs!$B$33)*(1-Inputs!$B$30/Inputs!$B$31)/(Inputs!$B$29-Inputs!$B$30)*DCF!M$6</f>
        <v>315860.72702908632</v>
      </c>
      <c r="DM770" s="15">
        <f ca="1">DI770+DJ770+DK770+Inputs!$B$34+Inputs!$B$36-Inputs!$B$35</f>
        <v>1072284.181242368</v>
      </c>
    </row>
    <row r="771" spans="1:117" x14ac:dyDescent="0.75">
      <c r="A771" s="11">
        <v>758</v>
      </c>
      <c r="C771" s="24">
        <f t="shared" ca="1" si="435"/>
        <v>0.56776132870514928</v>
      </c>
      <c r="D771" s="24">
        <f t="shared" ca="1" si="435"/>
        <v>1.1387116331396381</v>
      </c>
      <c r="E771" s="24">
        <f t="shared" ca="1" si="435"/>
        <v>-0.60226129282095087</v>
      </c>
      <c r="F771" s="24">
        <f t="shared" ca="1" si="435"/>
        <v>-0.46380416177444755</v>
      </c>
      <c r="G771" s="24">
        <f t="shared" ca="1" si="435"/>
        <v>-0.70363814870860231</v>
      </c>
      <c r="H771" s="24">
        <f t="shared" ca="1" si="435"/>
        <v>-1.2570962833189683</v>
      </c>
      <c r="I771" s="24">
        <f t="shared" ca="1" si="435"/>
        <v>-1.7559206941084182</v>
      </c>
      <c r="J771" s="24">
        <f t="shared" ca="1" si="435"/>
        <v>-0.88885417977982284</v>
      </c>
      <c r="K771" s="24">
        <f t="shared" ca="1" si="435"/>
        <v>-2.0425769188120282</v>
      </c>
      <c r="L771" s="24">
        <f t="shared" ca="1" si="435"/>
        <v>0.85695932088735138</v>
      </c>
      <c r="M771" s="24">
        <f t="shared" ca="1" si="435"/>
        <v>1.0016953813102922</v>
      </c>
      <c r="N771" s="24">
        <f ca="1">SQRT(Inputs!$B$38)*C771+SQRT(1-Inputs!$B$38)*_xlfn.NORM.S.INV(RAND())</f>
        <v>0.40733334442513874</v>
      </c>
      <c r="O771" s="24">
        <f ca="1">SQRT(Inputs!$B$38)*D771+SQRT(1-Inputs!$B$38)*_xlfn.NORM.S.INV(RAND())</f>
        <v>-0.54451345238158422</v>
      </c>
      <c r="P771" s="24">
        <f ca="1">SQRT(Inputs!$B$38)*E771+SQRT(1-Inputs!$B$38)*_xlfn.NORM.S.INV(RAND())</f>
        <v>-0.42034415714479578</v>
      </c>
      <c r="Q771" s="24">
        <f ca="1">SQRT(Inputs!$B$38)*F771+SQRT(1-Inputs!$B$38)*_xlfn.NORM.S.INV(RAND())</f>
        <v>-0.85806794835832023</v>
      </c>
      <c r="R771" s="24">
        <f ca="1">SQRT(Inputs!$B$38)*G771+SQRT(1-Inputs!$B$38)*_xlfn.NORM.S.INV(RAND())</f>
        <v>9.0727108413854951E-2</v>
      </c>
      <c r="S771" s="24">
        <f ca="1">SQRT(Inputs!$B$38)*H771+SQRT(1-Inputs!$B$38)*_xlfn.NORM.S.INV(RAND())</f>
        <v>-2.4851646446270896</v>
      </c>
      <c r="T771" s="24">
        <f ca="1">SQRT(Inputs!$B$38)*I771+SQRT(1-Inputs!$B$38)*_xlfn.NORM.S.INV(RAND())</f>
        <v>-1.5570421977257243</v>
      </c>
      <c r="U771" s="24">
        <f ca="1">SQRT(Inputs!$B$38)*J771+SQRT(1-Inputs!$B$38)*_xlfn.NORM.S.INV(RAND())</f>
        <v>-0.3249777346481415</v>
      </c>
      <c r="V771" s="24">
        <f ca="1">SQRT(Inputs!$B$38)*K771+SQRT(1-Inputs!$B$38)*_xlfn.NORM.S.INV(RAND())</f>
        <v>7.0252561616316767E-2</v>
      </c>
      <c r="W771" s="24">
        <f ca="1">SQRT(Inputs!$B$38)*L771+SQRT(1-Inputs!$B$38)*_xlfn.NORM.S.INV(RAND())</f>
        <v>0.34956054966123662</v>
      </c>
      <c r="X771" s="24">
        <f ca="1">SQRT(Inputs!$B$38)*M771+SQRT(1-Inputs!$B$38)*_xlfn.NORM.S.INV(RAND())</f>
        <v>0.32540494412996102</v>
      </c>
      <c r="Y771" s="24">
        <f ca="1">SQRT(Inputs!$B$38)*C771+SQRT(1-Inputs!$B$38)*_xlfn.NORM.S.INV(RAND())</f>
        <v>0.12426614837842889</v>
      </c>
      <c r="Z771" s="24">
        <f ca="1">SQRT(Inputs!$B$38)*D771+SQRT(1-Inputs!$B$38)*_xlfn.NORM.S.INV(RAND())</f>
        <v>0.22513793961028644</v>
      </c>
      <c r="AA771" s="24">
        <f ca="1">SQRT(Inputs!$B$38)*E771+SQRT(1-Inputs!$B$38)*_xlfn.NORM.S.INV(RAND())</f>
        <v>-1.6469530979229197</v>
      </c>
      <c r="AB771" s="24">
        <f ca="1">SQRT(Inputs!$B$38)*F771+SQRT(1-Inputs!$B$38)*_xlfn.NORM.S.INV(RAND())</f>
        <v>0.78117637178298738</v>
      </c>
      <c r="AC771" s="24">
        <f ca="1">SQRT(Inputs!$B$38)*G771+SQRT(1-Inputs!$B$38)*_xlfn.NORM.S.INV(RAND())</f>
        <v>-1.4912431287954275</v>
      </c>
      <c r="AD771" s="24">
        <f ca="1">SQRT(Inputs!$B$38)*H771+SQRT(1-Inputs!$B$38)*_xlfn.NORM.S.INV(RAND())</f>
        <v>0.31721484385561483</v>
      </c>
      <c r="AE771" s="24">
        <f ca="1">SQRT(Inputs!$B$38)*I771+SQRT(1-Inputs!$B$38)*_xlfn.NORM.S.INV(RAND())</f>
        <v>-1.7394246514395926</v>
      </c>
      <c r="AF771" s="24">
        <f ca="1">SQRT(Inputs!$B$38)*J771+SQRT(1-Inputs!$B$38)*_xlfn.NORM.S.INV(RAND())</f>
        <v>-0.54379016943332559</v>
      </c>
      <c r="AG771" s="24">
        <f ca="1">SQRT(Inputs!$B$38)*K771+SQRT(1-Inputs!$B$38)*_xlfn.NORM.S.INV(RAND())</f>
        <v>-0.49879912392385006</v>
      </c>
      <c r="AH771" s="24">
        <f ca="1">SQRT(Inputs!$B$38)*L771+SQRT(1-Inputs!$B$38)*_xlfn.NORM.S.INV(RAND())</f>
        <v>-2.3424369559649549E-2</v>
      </c>
      <c r="AI771" s="24">
        <f ca="1">SQRT(Inputs!$B$38)*M771+SQRT(1-Inputs!$B$38)*_xlfn.NORM.S.INV(RAND())</f>
        <v>0.93346981267720019</v>
      </c>
      <c r="AJ771" s="24">
        <f ca="1">SQRT(Inputs!$B$38)*C771+SQRT(1-Inputs!$B$38)*_xlfn.NORM.S.INV(RAND())</f>
        <v>0.16193820785972751</v>
      </c>
      <c r="AK771" s="24">
        <f ca="1">SQRT(Inputs!$B$38)*D771+SQRT(1-Inputs!$B$38)*_xlfn.NORM.S.INV(RAND())</f>
        <v>0.15617228192113725</v>
      </c>
      <c r="AL771" s="24">
        <f ca="1">SQRT(Inputs!$B$38)*E771+SQRT(1-Inputs!$B$38)*_xlfn.NORM.S.INV(RAND())</f>
        <v>-1.6905275808415392</v>
      </c>
      <c r="AM771" s="24">
        <f ca="1">SQRT(Inputs!$B$38)*F771+SQRT(1-Inputs!$B$38)*_xlfn.NORM.S.INV(RAND())</f>
        <v>-3.9003594216527881E-3</v>
      </c>
      <c r="AN771" s="24">
        <f ca="1">SQRT(Inputs!$B$38)*G771+SQRT(1-Inputs!$B$38)*_xlfn.NORM.S.INV(RAND())</f>
        <v>4.9463878550308482E-2</v>
      </c>
      <c r="AO771" s="24">
        <f ca="1">SQRT(Inputs!$B$38)*H771+SQRT(1-Inputs!$B$38)*_xlfn.NORM.S.INV(RAND())</f>
        <v>-1.0005019026507065</v>
      </c>
      <c r="AP771" s="24">
        <f ca="1">SQRT(Inputs!$B$38)*I771+SQRT(1-Inputs!$B$38)*_xlfn.NORM.S.INV(RAND())</f>
        <v>-1.6452654324616858</v>
      </c>
      <c r="AQ771" s="24">
        <f ca="1">SQRT(Inputs!$B$38)*J771+SQRT(1-Inputs!$B$38)*_xlfn.NORM.S.INV(RAND())</f>
        <v>-1.2994609545927958</v>
      </c>
      <c r="AR771" s="24">
        <f ca="1">SQRT(Inputs!$B$38)*K771+SQRT(1-Inputs!$B$38)*_xlfn.NORM.S.INV(RAND())</f>
        <v>-0.96390110422039588</v>
      </c>
      <c r="AS771" s="24">
        <f ca="1">SQRT(Inputs!$B$38)*L771+SQRT(1-Inputs!$B$38)*_xlfn.NORM.S.INV(RAND())</f>
        <v>0.97825492318133944</v>
      </c>
      <c r="AT771" s="24">
        <f ca="1">SQRT(Inputs!$B$38)*M771+SQRT(1-Inputs!$B$38)*_xlfn.NORM.S.INV(RAND())</f>
        <v>1.0306945264278358</v>
      </c>
      <c r="AU771" s="15">
        <f ca="1">Inputs!$B$6*EXP($B$8-0.5*C$5^2+C$5*N771)</f>
        <v>5300.4590941450779</v>
      </c>
      <c r="AV771" s="15">
        <f t="shared" ca="1" si="401"/>
        <v>5955.5015093848124</v>
      </c>
      <c r="AW771" s="15">
        <f t="shared" ca="1" si="402"/>
        <v>6861.420770305117</v>
      </c>
      <c r="AX771" s="15">
        <f t="shared" ca="1" si="403"/>
        <v>7525.5326209548157</v>
      </c>
      <c r="AY771" s="15">
        <f t="shared" ca="1" si="404"/>
        <v>9294.9365593985385</v>
      </c>
      <c r="AZ771" s="15">
        <f t="shared" ca="1" si="405"/>
        <v>8646.3204356679962</v>
      </c>
      <c r="BA771" s="15">
        <f t="shared" ca="1" si="406"/>
        <v>8989.790500858313</v>
      </c>
      <c r="BB771" s="15">
        <f t="shared" ca="1" si="407"/>
        <v>10653.657308589685</v>
      </c>
      <c r="BC771" s="15">
        <f t="shared" ca="1" si="408"/>
        <v>13136.804460933983</v>
      </c>
      <c r="BD771" s="15">
        <f t="shared" ca="1" si="409"/>
        <v>16628.718819998885</v>
      </c>
      <c r="BE771" s="15">
        <f t="shared" ca="1" si="410"/>
        <v>20989.315239722939</v>
      </c>
      <c r="BF771" s="15">
        <f ca="1">Inputs!$B$13*EXP($B$9-0.5*C$6^2+C$6*Y771)</f>
        <v>14175.986323391955</v>
      </c>
      <c r="BG771" s="15">
        <f t="shared" ca="1" si="411"/>
        <v>17993.068898840207</v>
      </c>
      <c r="BH771" s="15">
        <f t="shared" ca="1" si="412"/>
        <v>16729.365754797793</v>
      </c>
      <c r="BI771" s="15">
        <f t="shared" ca="1" si="413"/>
        <v>23095.80340910118</v>
      </c>
      <c r="BJ771" s="15">
        <f t="shared" ca="1" si="414"/>
        <v>22837.378449176402</v>
      </c>
      <c r="BK771" s="15">
        <f t="shared" ca="1" si="415"/>
        <v>29265.532212700826</v>
      </c>
      <c r="BL771" s="15">
        <f t="shared" ca="1" si="416"/>
        <v>28694.091731316908</v>
      </c>
      <c r="BM771" s="15">
        <f t="shared" ca="1" si="417"/>
        <v>32967.226322772665</v>
      </c>
      <c r="BN771" s="15">
        <f t="shared" ca="1" si="418"/>
        <v>38193.000095001626</v>
      </c>
      <c r="BO771" s="15">
        <f t="shared" ca="1" si="419"/>
        <v>46864.767951439571</v>
      </c>
      <c r="BP771" s="15">
        <f t="shared" ca="1" si="420"/>
        <v>64116.360375105003</v>
      </c>
      <c r="BQ771" s="15">
        <f ca="1">Inputs!$B$20*EXP($B$10-0.5*C$7^2+C$7*AJ771)</f>
        <v>4543.1022132648504</v>
      </c>
      <c r="BR771" s="15">
        <f t="shared" ca="1" si="421"/>
        <v>6477.8508682044067</v>
      </c>
      <c r="BS771" s="15">
        <f t="shared" ca="1" si="422"/>
        <v>5458.814573591093</v>
      </c>
      <c r="BT771" s="15">
        <f t="shared" ca="1" si="423"/>
        <v>7518.8215216707449</v>
      </c>
      <c r="BU771" s="15">
        <f t="shared" ca="1" si="424"/>
        <v>10545.650759725278</v>
      </c>
      <c r="BV771" s="15">
        <f t="shared" ca="1" si="425"/>
        <v>11711.042793015909</v>
      </c>
      <c r="BW771" s="15">
        <f t="shared" ca="1" si="426"/>
        <v>11536.609282766809</v>
      </c>
      <c r="BX771" s="15">
        <f t="shared" ca="1" si="427"/>
        <v>12435.212964426166</v>
      </c>
      <c r="BY771" s="15">
        <f t="shared" ca="1" si="428"/>
        <v>14489.461154216771</v>
      </c>
      <c r="BZ771" s="15">
        <f t="shared" ca="1" si="429"/>
        <v>24336.33551064209</v>
      </c>
      <c r="CA771" s="15">
        <f t="shared" ca="1" si="430"/>
        <v>41056.411786961209</v>
      </c>
      <c r="CB771" s="15">
        <f ca="1">(AU771*DCF!C$10-DCF!C$5*MAX(AU771*DCF!C$10,0)-MAX(AU771-Inputs!$B$6,0)/Inputs!$B$10)*DCF!C$6</f>
        <v>1040.6627370308754</v>
      </c>
      <c r="CC771" s="15">
        <f ca="1">(AV771*DCF!D$10-DCF!D$5*MAX(AV771*DCF!D$10,0)-MAX(AV771-AU771,0)/Inputs!$B$10)*DCF!D$6</f>
        <v>1291.8981964358818</v>
      </c>
      <c r="CD771" s="15">
        <f ca="1">(AW771*DCF!E$10-DCF!E$5*MAX(AW771*DCF!E$10,0)-MAX(AW771-AV771,0)/Inputs!$B$10)*DCF!E$6</f>
        <v>1380.1422980420364</v>
      </c>
      <c r="CE771" s="15">
        <f ca="1">(AX771*DCF!F$10-DCF!F$5*MAX(AX771*DCF!F$10,0)-MAX(AX771-AW771,0)/Inputs!$B$10)*DCF!F$6</f>
        <v>1504.6265669829277</v>
      </c>
      <c r="CF771" s="15">
        <f ca="1">(AY771*DCF!G$10-DCF!G$5*MAX(AY771*DCF!G$10,0)-MAX(AY771-AX771,0)/Inputs!$B$10)*DCF!G$6</f>
        <v>1575.0173056460671</v>
      </c>
      <c r="CG771" s="15">
        <f ca="1">(AZ771*DCF!H$10-DCF!H$5*MAX(AZ771*DCF!H$10,0)-MAX(AZ771-AY771,0)/Inputs!$B$10)*DCF!H$6</f>
        <v>1678.6893144344424</v>
      </c>
      <c r="CH771" s="15">
        <f ca="1">(BA771*DCF!I$10-DCF!I$5*MAX(BA771*DCF!I$10,0)-MAX(BA771-AZ771,0)/Inputs!$B$10)*DCF!I$6</f>
        <v>1585.7656511537091</v>
      </c>
      <c r="CI771" s="15">
        <f ca="1">(BB771*DCF!J$10-DCF!J$5*MAX(BB771*DCF!J$10,0)-MAX(BB771-BA771,0)/Inputs!$B$10)*DCF!J$6</f>
        <v>1576.060717706971</v>
      </c>
      <c r="CJ771" s="15">
        <f ca="1">(BC771*DCF!K$10-DCF!K$5*MAX(BC771*DCF!K$10,0)-MAX(BC771-BB771,0)/Inputs!$B$10)*DCF!K$6</f>
        <v>1767.211739033826</v>
      </c>
      <c r="CK771" s="15">
        <f ca="1">(BD771*DCF!L$10-DCF!L$5*MAX(BD771*DCF!L$10,0)-MAX(BD771-BC771,0)/Inputs!$B$10)*DCF!L$6</f>
        <v>2056.3659435798372</v>
      </c>
      <c r="CL771" s="15">
        <f ca="1">(BE771*DCF!M$10-DCF!M$5*MAX(BE771*DCF!M$10,0)-MAX(BE771-BD771,0)/Inputs!$B$10)*DCF!M$6</f>
        <v>2440.944022201214</v>
      </c>
      <c r="CM771" s="15">
        <f ca="1">(BF771*DCF!C$28-DCF!C$5*MAX(BF771*DCF!C$28,0)-MAX(BF771-Inputs!$B$13,0)/Inputs!$B$17)*DCF!C$6</f>
        <v>3682.3103620329944</v>
      </c>
      <c r="CN771" s="15">
        <f ca="1">(BG771*DCF!D$28-DCF!D$5*MAX(BG771*DCF!D$28,0)-MAX(BG771-BF771,0)/Inputs!$B$17)*DCF!D$6</f>
        <v>4485.0150542967913</v>
      </c>
      <c r="CO771" s="15">
        <f ca="1">(BH771*DCF!E$28-DCF!E$5*MAX(BH771*DCF!E$28,0)-MAX(BH771-BG771,0)/Inputs!$B$17)*DCF!E$6</f>
        <v>4738.054272263872</v>
      </c>
      <c r="CP771" s="15">
        <f ca="1">(BI771*DCF!F$28-DCF!F$5*MAX(BI771*DCF!F$28,0)-MAX(BI771-BH771,0)/Inputs!$B$17)*DCF!F$6</f>
        <v>5110.7916580001929</v>
      </c>
      <c r="CQ771" s="15">
        <f ca="1">(BJ771*DCF!G$28-DCF!G$5*MAX(BJ771*DCF!G$28,0)-MAX(BJ771-BI771,0)/Inputs!$B$17)*DCF!G$6</f>
        <v>5925.3311053298312</v>
      </c>
      <c r="CR771" s="15">
        <f ca="1">(BK771*DCF!H$28-DCF!H$5*MAX(BK771*DCF!H$28,0)-MAX(BK771-BJ771,0)/Inputs!$B$17)*DCF!H$6</f>
        <v>6238.9342968312185</v>
      </c>
      <c r="CS771" s="15">
        <f ca="1">(BL771*DCF!I$28-DCF!I$5*MAX(BL771*DCF!I$28,0)-MAX(BL771-BK771,0)/Inputs!$B$17)*DCF!I$6</f>
        <v>6747.5028173867004</v>
      </c>
      <c r="CT771" s="15">
        <f ca="1">(BM771*DCF!J$28-DCF!J$5*MAX(BM771*DCF!J$28,0)-MAX(BM771-BL771,0)/Inputs!$B$17)*DCF!J$6</f>
        <v>6787.8455508766319</v>
      </c>
      <c r="CU771" s="15">
        <f ca="1">(BN771*DCF!K$28-DCF!K$5*MAX(BN771*DCF!K$28,0)-MAX(BN771-BM771,0)/Inputs!$B$17)*DCF!K$6</f>
        <v>7425.633557855941</v>
      </c>
      <c r="CV771" s="15">
        <f ca="1">(BO771*DCF!L$28-DCF!L$5*MAX(BO771*DCF!L$28,0)-MAX(BO771-BN771,0)/Inputs!$B$17)*DCF!L$6</f>
        <v>8369.2798988622453</v>
      </c>
      <c r="CW771" s="15">
        <f ca="1">(BP771*DCF!M$28-DCF!M$5*MAX(BP771*DCF!M$28,0)-MAX(BP771-BO771,0)/Inputs!$B$17)*DCF!M$6</f>
        <v>10260.254144719012</v>
      </c>
      <c r="CX771" s="15">
        <f ca="1">(BQ771*DCF!C$46-DCF!C$5*MAX(BQ771*DCF!C$46,0)-MAX(BQ771-Inputs!$B$20,0)/Inputs!$B$24)*DCF!C$6</f>
        <v>-1669.1239352874252</v>
      </c>
      <c r="CY771" s="15">
        <f ca="1">(BR771*DCF!D$46-DCF!D$5*MAX(BR771*DCF!D$46,0)-MAX(BR771-BQ771,0)/Inputs!$B$24)*DCF!D$6</f>
        <v>-1931.159268958208</v>
      </c>
      <c r="CZ771" s="15">
        <f ca="1">(BS771*DCF!E$46-DCF!E$5*MAX(BS771*DCF!E$46,0)-MAX(BS771-BR771,0)/Inputs!$B$24)*DCF!E$6</f>
        <v>-645.51432783640291</v>
      </c>
      <c r="DA771" s="15">
        <f ca="1">(BT771*DCF!F$46-DCF!F$5*MAX(BT771*DCF!F$46,0)-MAX(BT771-BS771,0)/Inputs!$B$24)*DCF!F$6</f>
        <v>-1297.681772407135</v>
      </c>
      <c r="DB771" s="15">
        <f ca="1">(BU771*DCF!G$46-DCF!G$5*MAX(BU771*DCF!G$46,0)-MAX(BU771-BT771,0)/Inputs!$B$24)*DCF!G$6</f>
        <v>-1372.900408733248</v>
      </c>
      <c r="DC771" s="15">
        <f ca="1">(BV771*DCF!H$46-DCF!H$5*MAX(BV771*DCF!H$46,0)-MAX(BV771-BU771,0)/Inputs!$B$24)*DCF!H$6</f>
        <v>-362.13843386960656</v>
      </c>
      <c r="DD771" s="15">
        <f ca="1">(BW771*DCF!I$46-DCF!I$5*MAX(BW771*DCF!I$46,0)-MAX(BW771-BV771,0)/Inputs!$B$24)*DCF!I$6</f>
        <v>266.44246265363211</v>
      </c>
      <c r="DE771" s="15">
        <f ca="1">(BX771*DCF!J$46-DCF!J$5*MAX(BX771*DCF!J$46,0)-MAX(BX771-BW771,0)/Inputs!$B$24)*DCF!J$6</f>
        <v>283.32777100921641</v>
      </c>
      <c r="DF771" s="15">
        <f ca="1">(BY771*DCF!K$46-DCF!K$5*MAX(BY771*DCF!K$46,0)-MAX(BY771-BX771,0)/Inputs!$B$24)*DCF!K$6</f>
        <v>324.45024042940258</v>
      </c>
      <c r="DG771" s="15">
        <f ca="1">(BZ771*DCF!L$46-DCF!L$5*MAX(BZ771*DCF!L$46,0)-MAX(BZ771-BY771,0)/Inputs!$B$24)*DCF!L$6</f>
        <v>-546.12200949695057</v>
      </c>
      <c r="DH771" s="15">
        <f ca="1">(CA771*DCF!M$46-DCF!M$5*MAX(CA771*DCF!M$46,0)-MAX(CA771-BZ771,0)/Inputs!$B$24)*DCF!M$6</f>
        <v>-276.77407048583939</v>
      </c>
      <c r="DI771" s="15">
        <f ca="1">SUM(CB771:CL771)+BE771*DCF!M$10*(1+Inputs!$B$30)*(1-Inputs!$B$33)*(1-Inputs!$B$30/Inputs!$B$31)/(Inputs!$B$29-Inputs!$B$30)*DCF!M$6</f>
        <v>76310.926359356934</v>
      </c>
      <c r="DJ771" s="15">
        <f ca="1">SUM(CM771:CW771)+BP771*DCF!M$28*(1+Inputs!$B$30)*(1-Inputs!$B$33)*(1-Inputs!$B$30/Inputs!$B$31)/(Inputs!$B$29-Inputs!$B$30)*DCF!M$6</f>
        <v>307686.52441846812</v>
      </c>
      <c r="DK771" s="15">
        <f ca="1">SUM(CX771:DH771)+CA771*DCF!M$46*(1+Inputs!$B$30)*(1-Inputs!$B$33)*(1-Inputs!$B$30/Inputs!$B$31)/(Inputs!$B$29-Inputs!$B$30)*DCF!M$6</f>
        <v>56250.882312547292</v>
      </c>
      <c r="DM771" s="15">
        <f ca="1">DI771+DJ771+DK771+Inputs!$B$34+Inputs!$B$36-Inputs!$B$35</f>
        <v>517099.33309037238</v>
      </c>
    </row>
    <row r="772" spans="1:117" x14ac:dyDescent="0.75">
      <c r="A772" s="11">
        <v>759</v>
      </c>
      <c r="C772" s="24">
        <f t="shared" ca="1" si="435"/>
        <v>0.40377119085989494</v>
      </c>
      <c r="D772" s="24">
        <f t="shared" ca="1" si="435"/>
        <v>0.19761185496479411</v>
      </c>
      <c r="E772" s="24">
        <f t="shared" ca="1" si="435"/>
        <v>-0.10740175536214307</v>
      </c>
      <c r="F772" s="24">
        <f t="shared" ca="1" si="435"/>
        <v>1.0064091784315405</v>
      </c>
      <c r="G772" s="24">
        <f t="shared" ca="1" si="435"/>
        <v>0.11322963161398351</v>
      </c>
      <c r="H772" s="24">
        <f t="shared" ca="1" si="435"/>
        <v>9.2797154203800955E-2</v>
      </c>
      <c r="I772" s="24">
        <f t="shared" ca="1" si="435"/>
        <v>-0.55059835143274238</v>
      </c>
      <c r="J772" s="24">
        <f t="shared" ca="1" si="435"/>
        <v>-0.37478095736030276</v>
      </c>
      <c r="K772" s="24">
        <f t="shared" ca="1" si="435"/>
        <v>0.59681562113865438</v>
      </c>
      <c r="L772" s="24">
        <f t="shared" ca="1" si="435"/>
        <v>-0.38650946192910313</v>
      </c>
      <c r="M772" s="24">
        <f t="shared" ca="1" si="435"/>
        <v>-0.39127498617704509</v>
      </c>
      <c r="N772" s="24">
        <f ca="1">SQRT(Inputs!$B$38)*C772+SQRT(1-Inputs!$B$38)*_xlfn.NORM.S.INV(RAND())</f>
        <v>-0.85202405066188791</v>
      </c>
      <c r="O772" s="24">
        <f ca="1">SQRT(Inputs!$B$38)*D772+SQRT(1-Inputs!$B$38)*_xlfn.NORM.S.INV(RAND())</f>
        <v>2.7311317783253992</v>
      </c>
      <c r="P772" s="24">
        <f ca="1">SQRT(Inputs!$B$38)*E772+SQRT(1-Inputs!$B$38)*_xlfn.NORM.S.INV(RAND())</f>
        <v>0.12745744302563328</v>
      </c>
      <c r="Q772" s="24">
        <f ca="1">SQRT(Inputs!$B$38)*F772+SQRT(1-Inputs!$B$38)*_xlfn.NORM.S.INV(RAND())</f>
        <v>5.0132656790547681E-2</v>
      </c>
      <c r="R772" s="24">
        <f ca="1">SQRT(Inputs!$B$38)*G772+SQRT(1-Inputs!$B$38)*_xlfn.NORM.S.INV(RAND())</f>
        <v>1.043219633233619</v>
      </c>
      <c r="S772" s="24">
        <f ca="1">SQRT(Inputs!$B$38)*H772+SQRT(1-Inputs!$B$38)*_xlfn.NORM.S.INV(RAND())</f>
        <v>0.58330310478452152</v>
      </c>
      <c r="T772" s="24">
        <f ca="1">SQRT(Inputs!$B$38)*I772+SQRT(1-Inputs!$B$38)*_xlfn.NORM.S.INV(RAND())</f>
        <v>0.11838500464356527</v>
      </c>
      <c r="U772" s="24">
        <f ca="1">SQRT(Inputs!$B$38)*J772+SQRT(1-Inputs!$B$38)*_xlfn.NORM.S.INV(RAND())</f>
        <v>-1.1398295477317955</v>
      </c>
      <c r="V772" s="24">
        <f ca="1">SQRT(Inputs!$B$38)*K772+SQRT(1-Inputs!$B$38)*_xlfn.NORM.S.INV(RAND())</f>
        <v>1.6630405388684144</v>
      </c>
      <c r="W772" s="24">
        <f ca="1">SQRT(Inputs!$B$38)*L772+SQRT(1-Inputs!$B$38)*_xlfn.NORM.S.INV(RAND())</f>
        <v>-1.2593540779865471</v>
      </c>
      <c r="X772" s="24">
        <f ca="1">SQRT(Inputs!$B$38)*M772+SQRT(1-Inputs!$B$38)*_xlfn.NORM.S.INV(RAND())</f>
        <v>1.2619986073237168</v>
      </c>
      <c r="Y772" s="24">
        <f ca="1">SQRT(Inputs!$B$38)*C772+SQRT(1-Inputs!$B$38)*_xlfn.NORM.S.INV(RAND())</f>
        <v>-0.1894356903660652</v>
      </c>
      <c r="Z772" s="24">
        <f ca="1">SQRT(Inputs!$B$38)*D772+SQRT(1-Inputs!$B$38)*_xlfn.NORM.S.INV(RAND())</f>
        <v>0.26493261567013293</v>
      </c>
      <c r="AA772" s="24">
        <f ca="1">SQRT(Inputs!$B$38)*E772+SQRT(1-Inputs!$B$38)*_xlfn.NORM.S.INV(RAND())</f>
        <v>-1.0295907856724655</v>
      </c>
      <c r="AB772" s="24">
        <f ca="1">SQRT(Inputs!$B$38)*F772+SQRT(1-Inputs!$B$38)*_xlfn.NORM.S.INV(RAND())</f>
        <v>1.5395334378374907</v>
      </c>
      <c r="AC772" s="24">
        <f ca="1">SQRT(Inputs!$B$38)*G772+SQRT(1-Inputs!$B$38)*_xlfn.NORM.S.INV(RAND())</f>
        <v>0.17982615299620305</v>
      </c>
      <c r="AD772" s="24">
        <f ca="1">SQRT(Inputs!$B$38)*H772+SQRT(1-Inputs!$B$38)*_xlfn.NORM.S.INV(RAND())</f>
        <v>-0.58984757468609261</v>
      </c>
      <c r="AE772" s="24">
        <f ca="1">SQRT(Inputs!$B$38)*I772+SQRT(1-Inputs!$B$38)*_xlfn.NORM.S.INV(RAND())</f>
        <v>-0.22854707772685179</v>
      </c>
      <c r="AF772" s="24">
        <f ca="1">SQRT(Inputs!$B$38)*J772+SQRT(1-Inputs!$B$38)*_xlfn.NORM.S.INV(RAND())</f>
        <v>-0.44535475089096388</v>
      </c>
      <c r="AG772" s="24">
        <f ca="1">SQRT(Inputs!$B$38)*K772+SQRT(1-Inputs!$B$38)*_xlfn.NORM.S.INV(RAND())</f>
        <v>0.16626431775788614</v>
      </c>
      <c r="AH772" s="24">
        <f ca="1">SQRT(Inputs!$B$38)*L772+SQRT(1-Inputs!$B$38)*_xlfn.NORM.S.INV(RAND())</f>
        <v>0.21140240622962589</v>
      </c>
      <c r="AI772" s="24">
        <f ca="1">SQRT(Inputs!$B$38)*M772+SQRT(1-Inputs!$B$38)*_xlfn.NORM.S.INV(RAND())</f>
        <v>-2.1035750607380166</v>
      </c>
      <c r="AJ772" s="24">
        <f ca="1">SQRT(Inputs!$B$38)*C772+SQRT(1-Inputs!$B$38)*_xlfn.NORM.S.INV(RAND())</f>
        <v>-0.51511842721303647</v>
      </c>
      <c r="AK772" s="24">
        <f ca="1">SQRT(Inputs!$B$38)*D772+SQRT(1-Inputs!$B$38)*_xlfn.NORM.S.INV(RAND())</f>
        <v>6.0067420436470856E-2</v>
      </c>
      <c r="AL772" s="24">
        <f ca="1">SQRT(Inputs!$B$38)*E772+SQRT(1-Inputs!$B$38)*_xlfn.NORM.S.INV(RAND())</f>
        <v>-0.218635594023116</v>
      </c>
      <c r="AM772" s="24">
        <f ca="1">SQRT(Inputs!$B$38)*F772+SQRT(1-Inputs!$B$38)*_xlfn.NORM.S.INV(RAND())</f>
        <v>0.36657136715008865</v>
      </c>
      <c r="AN772" s="24">
        <f ca="1">SQRT(Inputs!$B$38)*G772+SQRT(1-Inputs!$B$38)*_xlfn.NORM.S.INV(RAND())</f>
        <v>7.6602057719834568E-2</v>
      </c>
      <c r="AO772" s="24">
        <f ca="1">SQRT(Inputs!$B$38)*H772+SQRT(1-Inputs!$B$38)*_xlfn.NORM.S.INV(RAND())</f>
        <v>0.97661284856395247</v>
      </c>
      <c r="AP772" s="24">
        <f ca="1">SQRT(Inputs!$B$38)*I772+SQRT(1-Inputs!$B$38)*_xlfn.NORM.S.INV(RAND())</f>
        <v>-0.23112022021004985</v>
      </c>
      <c r="AQ772" s="24">
        <f ca="1">SQRT(Inputs!$B$38)*J772+SQRT(1-Inputs!$B$38)*_xlfn.NORM.S.INV(RAND())</f>
        <v>-0.72769094671161993</v>
      </c>
      <c r="AR772" s="24">
        <f ca="1">SQRT(Inputs!$B$38)*K772+SQRT(1-Inputs!$B$38)*_xlfn.NORM.S.INV(RAND())</f>
        <v>0.51299849893266813</v>
      </c>
      <c r="AS772" s="24">
        <f ca="1">SQRT(Inputs!$B$38)*L772+SQRT(1-Inputs!$B$38)*_xlfn.NORM.S.INV(RAND())</f>
        <v>-1.0229075033710189</v>
      </c>
      <c r="AT772" s="24">
        <f ca="1">SQRT(Inputs!$B$38)*M772+SQRT(1-Inputs!$B$38)*_xlfn.NORM.S.INV(RAND())</f>
        <v>0.20405043422660585</v>
      </c>
      <c r="AU772" s="15">
        <f ca="1">Inputs!$B$6*EXP($B$8-0.5*C$5^2+C$5*N772)</f>
        <v>4322.9471654970521</v>
      </c>
      <c r="AV772" s="15">
        <f t="shared" ca="1" si="401"/>
        <v>7862.3382224136076</v>
      </c>
      <c r="AW772" s="15">
        <f t="shared" ca="1" si="402"/>
        <v>9752.9643735491645</v>
      </c>
      <c r="AX772" s="15">
        <f t="shared" ca="1" si="403"/>
        <v>11982.203027490415</v>
      </c>
      <c r="AY772" s="15">
        <f t="shared" ca="1" si="404"/>
        <v>16540.804353877411</v>
      </c>
      <c r="AZ772" s="15">
        <f t="shared" ca="1" si="405"/>
        <v>21571.915559732442</v>
      </c>
      <c r="BA772" s="15">
        <f t="shared" ca="1" si="406"/>
        <v>26727.624681413046</v>
      </c>
      <c r="BB772" s="15">
        <f t="shared" ca="1" si="407"/>
        <v>29191.326900817363</v>
      </c>
      <c r="BC772" s="15">
        <f t="shared" ca="1" si="408"/>
        <v>41977.67111863914</v>
      </c>
      <c r="BD772" s="15">
        <f t="shared" ca="1" si="409"/>
        <v>45712.136572757401</v>
      </c>
      <c r="BE772" s="15">
        <f t="shared" ca="1" si="410"/>
        <v>62837.45670388078</v>
      </c>
      <c r="BF772" s="15">
        <f ca="1">Inputs!$B$13*EXP($B$9-0.5*C$6^2+C$6*Y772)</f>
        <v>13321.22681493741</v>
      </c>
      <c r="BG772" s="15">
        <f t="shared" ca="1" si="411"/>
        <v>17029.999161984542</v>
      </c>
      <c r="BH772" s="15">
        <f t="shared" ca="1" si="412"/>
        <v>17541.149702033585</v>
      </c>
      <c r="BI772" s="15">
        <f t="shared" ca="1" si="413"/>
        <v>27214.795592592982</v>
      </c>
      <c r="BJ772" s="15">
        <f t="shared" ca="1" si="414"/>
        <v>34239.694265495491</v>
      </c>
      <c r="BK772" s="15">
        <f t="shared" ca="1" si="415"/>
        <v>38780.090964659736</v>
      </c>
      <c r="BL772" s="15">
        <f t="shared" ca="1" si="416"/>
        <v>46246.458198990847</v>
      </c>
      <c r="BM772" s="15">
        <f t="shared" ca="1" si="417"/>
        <v>53787.223807930684</v>
      </c>
      <c r="BN772" s="15">
        <f t="shared" ca="1" si="418"/>
        <v>67482.799699550451</v>
      </c>
      <c r="BO772" s="15">
        <f t="shared" ca="1" si="419"/>
        <v>85096.251551067049</v>
      </c>
      <c r="BP772" s="15">
        <f t="shared" ca="1" si="420"/>
        <v>82527.385743369698</v>
      </c>
      <c r="BQ772" s="15">
        <f ca="1">Inputs!$B$20*EXP($B$10-0.5*C$7^2+C$7*AJ772)</f>
        <v>3573.2295337208698</v>
      </c>
      <c r="BR772" s="15">
        <f t="shared" ca="1" si="421"/>
        <v>4941.7896788451153</v>
      </c>
      <c r="BS772" s="15">
        <f t="shared" ca="1" si="422"/>
        <v>6355.3823308897927</v>
      </c>
      <c r="BT772" s="15">
        <f t="shared" ca="1" si="423"/>
        <v>9647.188264454182</v>
      </c>
      <c r="BU772" s="15">
        <f t="shared" ca="1" si="424"/>
        <v>13619.971855102469</v>
      </c>
      <c r="BV772" s="15">
        <f t="shared" ca="1" si="425"/>
        <v>23612.991014125739</v>
      </c>
      <c r="BW772" s="15">
        <f t="shared" ca="1" si="426"/>
        <v>31377.559062722426</v>
      </c>
      <c r="BX772" s="15">
        <f t="shared" ca="1" si="427"/>
        <v>37929.336427203169</v>
      </c>
      <c r="BY772" s="15">
        <f t="shared" ca="1" si="428"/>
        <v>58626.196260408957</v>
      </c>
      <c r="BZ772" s="15">
        <f t="shared" ca="1" si="429"/>
        <v>68159.411659210542</v>
      </c>
      <c r="CA772" s="15">
        <f t="shared" ca="1" si="430"/>
        <v>99278.639692715748</v>
      </c>
      <c r="CB772" s="15">
        <f ca="1">(AU772*DCF!C$10-DCF!C$5*MAX(AU772*DCF!C$10,0)-MAX(AU772-Inputs!$B$6,0)/Inputs!$B$10)*DCF!C$6</f>
        <v>1047.6325713146662</v>
      </c>
      <c r="CC772" s="15">
        <f ca="1">(AV772*DCF!D$10-DCF!D$5*MAX(AV772*DCF!D$10,0)-MAX(AV772-AU772,0)/Inputs!$B$10)*DCF!D$6</f>
        <v>1053.4037993356781</v>
      </c>
      <c r="CD772" s="15">
        <f ca="1">(AW772*DCF!E$10-DCF!E$5*MAX(AW772*DCF!E$10,0)-MAX(AW772-AV772,0)/Inputs!$B$10)*DCF!E$6</f>
        <v>1825.9569164903694</v>
      </c>
      <c r="CE772" s="15">
        <f ca="1">(AX772*DCF!F$10-DCF!F$5*MAX(AX772*DCF!F$10,0)-MAX(AX772-AW772,0)/Inputs!$B$10)*DCF!F$6</f>
        <v>2151.8465304881952</v>
      </c>
      <c r="CF772" s="15">
        <f ca="1">(AY772*DCF!G$10-DCF!G$5*MAX(AY772*DCF!G$10,0)-MAX(AY772-AX772,0)/Inputs!$B$10)*DCF!G$6</f>
        <v>2531.8228690071246</v>
      </c>
      <c r="CG772" s="15">
        <f ca="1">(AZ772*DCF!H$10-DCF!H$5*MAX(AZ772*DCF!H$10,0)-MAX(AZ772-AY772,0)/Inputs!$B$10)*DCF!H$6</f>
        <v>3294.838889873422</v>
      </c>
      <c r="CH772" s="15">
        <f ca="1">(BA772*DCF!I$10-DCF!I$5*MAX(BA772*DCF!I$10,0)-MAX(BA772-AZ772,0)/Inputs!$B$10)*DCF!I$6</f>
        <v>4036.4450668990107</v>
      </c>
      <c r="CI772" s="15">
        <f ca="1">(BB772*DCF!J$10-DCF!J$5*MAX(BB772*DCF!J$10,0)-MAX(BB772-BA772,0)/Inputs!$B$10)*DCF!J$6</f>
        <v>4635.965956730065</v>
      </c>
      <c r="CJ772" s="15">
        <f ca="1">(BC772*DCF!K$10-DCF!K$5*MAX(BC772*DCF!K$10,0)-MAX(BC772-BB772,0)/Inputs!$B$10)*DCF!K$6</f>
        <v>4967.837338249572</v>
      </c>
      <c r="CK772" s="15">
        <f ca="1">(BD772*DCF!L$10-DCF!L$5*MAX(BD772*DCF!L$10,0)-MAX(BD772-BC772,0)/Inputs!$B$10)*DCF!L$6</f>
        <v>6411.3326061846301</v>
      </c>
      <c r="CL772" s="15">
        <f ca="1">(BE772*DCF!M$10-DCF!M$5*MAX(BE772*DCF!M$10,0)-MAX(BE772-BD772,0)/Inputs!$B$10)*DCF!M$6</f>
        <v>6821.3754113891237</v>
      </c>
      <c r="CM772" s="15">
        <f ca="1">(BF772*DCF!C$28-DCF!C$5*MAX(BF772*DCF!C$28,0)-MAX(BF772-Inputs!$B$13,0)/Inputs!$B$17)*DCF!C$6</f>
        <v>3618.8474091979174</v>
      </c>
      <c r="CN772" s="15">
        <f ca="1">(BG772*DCF!D$28-DCF!D$5*MAX(BG772*DCF!D$28,0)-MAX(BG772-BF772,0)/Inputs!$B$17)*DCF!D$6</f>
        <v>4224.4763424361245</v>
      </c>
      <c r="CO772" s="15">
        <f ca="1">(BH772*DCF!E$28-DCF!E$5*MAX(BH772*DCF!E$28,0)-MAX(BH772-BG772,0)/Inputs!$B$17)*DCF!E$6</f>
        <v>4867.2252055382232</v>
      </c>
      <c r="CP772" s="15">
        <f ca="1">(BI772*DCF!F$28-DCF!F$5*MAX(BI772*DCF!F$28,0)-MAX(BI772-BH772,0)/Inputs!$B$17)*DCF!F$6</f>
        <v>5626.8600041873387</v>
      </c>
      <c r="CQ772" s="15">
        <f ca="1">(BJ772*DCF!G$28-DCF!G$5*MAX(BJ772*DCF!G$28,0)-MAX(BJ772-BI772,0)/Inputs!$B$17)*DCF!G$6</f>
        <v>7702.2298937376863</v>
      </c>
      <c r="CR772" s="15">
        <f ca="1">(BK772*DCF!H$28-DCF!H$5*MAX(BK772*DCF!H$28,0)-MAX(BK772-BJ772,0)/Inputs!$B$17)*DCF!H$6</f>
        <v>8885.2941183664243</v>
      </c>
      <c r="CS772" s="15">
        <f ca="1">(BL772*DCF!I$28-DCF!I$5*MAX(BL772*DCF!I$28,0)-MAX(BL772-BK772,0)/Inputs!$B$17)*DCF!I$6</f>
        <v>9803.3425042684612</v>
      </c>
      <c r="CT772" s="15">
        <f ca="1">(BM772*DCF!J$28-DCF!J$5*MAX(BM772*DCF!J$28,0)-MAX(BM772-BL772,0)/Inputs!$B$17)*DCF!J$6</f>
        <v>10999.172211602197</v>
      </c>
      <c r="CU772" s="15">
        <f ca="1">(BN772*DCF!K$28-DCF!K$5*MAX(BN772*DCF!K$28,0)-MAX(BN772-BM772,0)/Inputs!$B$17)*DCF!K$6</f>
        <v>12573.710189874182</v>
      </c>
      <c r="CV772" s="15">
        <f ca="1">(BO772*DCF!L$28-DCF!L$5*MAX(BO772*DCF!L$28,0)-MAX(BO772-BN772,0)/Inputs!$B$17)*DCF!L$6</f>
        <v>14985.496896822755</v>
      </c>
      <c r="CW772" s="15">
        <f ca="1">(BP772*DCF!M$28-DCF!M$5*MAX(BP772*DCF!M$28,0)-MAX(BP772-BO772,0)/Inputs!$B$17)*DCF!M$6</f>
        <v>15527.575388582949</v>
      </c>
      <c r="CX772" s="15">
        <f ca="1">(BQ772*DCF!C$46-DCF!C$5*MAX(BQ772*DCF!C$46,0)-MAX(BQ772-Inputs!$B$20,0)/Inputs!$B$24)*DCF!C$6</f>
        <v>-997.15672082277342</v>
      </c>
      <c r="CY772" s="15">
        <f ca="1">(BR772*DCF!D$46-DCF!D$5*MAX(BR772*DCF!D$46,0)-MAX(BR772-BQ772,0)/Inputs!$B$24)*DCF!D$6</f>
        <v>-1427.4015079977137</v>
      </c>
      <c r="CZ772" s="15">
        <f ca="1">(BS772*DCF!E$46-DCF!E$5*MAX(BS772*DCF!E$46,0)-MAX(BS772-BR772,0)/Inputs!$B$24)*DCF!E$6</f>
        <v>-1308.7343340243833</v>
      </c>
      <c r="DA772" s="15">
        <f ca="1">(BT772*DCF!F$46-DCF!F$5*MAX(BT772*DCF!F$46,0)-MAX(BT772-BS772,0)/Inputs!$B$24)*DCF!F$6</f>
        <v>-1901.2198459290667</v>
      </c>
      <c r="DB772" s="15">
        <f ca="1">(BU772*DCF!G$46-DCF!G$5*MAX(BU772*DCF!G$46,0)-MAX(BU772-BT772,0)/Inputs!$B$24)*DCF!G$6</f>
        <v>-1794.5148507015251</v>
      </c>
      <c r="DC772" s="15">
        <f ca="1">(BV772*DCF!H$46-DCF!H$5*MAX(BV772*DCF!H$46,0)-MAX(BV772-BU772,0)/Inputs!$B$24)*DCF!H$6</f>
        <v>-3105.2694754222439</v>
      </c>
      <c r="DD772" s="15">
        <f ca="1">(BW772*DCF!I$46-DCF!I$5*MAX(BW772*DCF!I$46,0)-MAX(BW772-BV772,0)/Inputs!$B$24)*DCF!I$6</f>
        <v>-1504.2302225905421</v>
      </c>
      <c r="DE772" s="15">
        <f ca="1">(BX772*DCF!J$46-DCF!J$5*MAX(BX772*DCF!J$46,0)-MAX(BX772-BW772,0)/Inputs!$B$24)*DCF!J$6</f>
        <v>-146.39357102888474</v>
      </c>
      <c r="DF772" s="15">
        <f ca="1">(BY772*DCF!K$46-DCF!K$5*MAX(BY772*DCF!K$46,0)-MAX(BY772-BX772,0)/Inputs!$B$24)*DCF!K$6</f>
        <v>-1721.2555352476218</v>
      </c>
      <c r="DG772" s="15">
        <f ca="1">(BZ772*DCF!L$46-DCF!L$5*MAX(BZ772*DCF!L$46,0)-MAX(BZ772-BY772,0)/Inputs!$B$24)*DCF!L$6</f>
        <v>2554.1469517946189</v>
      </c>
      <c r="DH772" s="15">
        <f ca="1">(CA772*DCF!M$46-DCF!M$5*MAX(CA772*DCF!M$46,0)-MAX(CA772-BZ772,0)/Inputs!$B$24)*DCF!M$6</f>
        <v>1277.3881149990727</v>
      </c>
      <c r="DI772" s="15">
        <f ca="1">SUM(CB772:CL772)+BE772*DCF!M$10*(1+Inputs!$B$30)*(1-Inputs!$B$33)*(1-Inputs!$B$30/Inputs!$B$31)/(Inputs!$B$29-Inputs!$B$30)*DCF!M$6</f>
        <v>213655.93090220407</v>
      </c>
      <c r="DJ772" s="15">
        <f ca="1">SUM(CM772:CW772)+BP772*DCF!M$28*(1+Inputs!$B$30)*(1-Inputs!$B$33)*(1-Inputs!$B$30/Inputs!$B$31)/(Inputs!$B$29-Inputs!$B$30)*DCF!M$6</f>
        <v>405047.30461194279</v>
      </c>
      <c r="DK772" s="15">
        <f ca="1">SUM(CX772:DH772)+CA772*DCF!M$46*(1+Inputs!$B$30)*(1-Inputs!$B$33)*(1-Inputs!$B$30/Inputs!$B$31)/(Inputs!$B$29-Inputs!$B$30)*DCF!M$6</f>
        <v>143421.89627465562</v>
      </c>
      <c r="DM772" s="15">
        <f ca="1">DI772+DJ772+DK772+Inputs!$B$34+Inputs!$B$36-Inputs!$B$35</f>
        <v>838976.13178880245</v>
      </c>
    </row>
    <row r="773" spans="1:117" x14ac:dyDescent="0.75">
      <c r="A773" s="11">
        <v>760</v>
      </c>
      <c r="C773" s="24">
        <f t="shared" ca="1" si="435"/>
        <v>-0.62392073176806151</v>
      </c>
      <c r="D773" s="24">
        <f t="shared" ca="1" si="435"/>
        <v>0.28982539437860888</v>
      </c>
      <c r="E773" s="24">
        <f t="shared" ca="1" si="435"/>
        <v>-1.9441384394245922</v>
      </c>
      <c r="F773" s="24">
        <f t="shared" ca="1" si="435"/>
        <v>-1.7753580090092524</v>
      </c>
      <c r="G773" s="24">
        <f t="shared" ca="1" si="435"/>
        <v>1.5072496759033021</v>
      </c>
      <c r="H773" s="24">
        <f t="shared" ca="1" si="435"/>
        <v>-0.71694161500675779</v>
      </c>
      <c r="I773" s="24">
        <f t="shared" ca="1" si="435"/>
        <v>-1.5859139177295136</v>
      </c>
      <c r="J773" s="24">
        <f t="shared" ca="1" si="435"/>
        <v>0.25560443046335957</v>
      </c>
      <c r="K773" s="24">
        <f t="shared" ca="1" si="435"/>
        <v>0.75003640330505095</v>
      </c>
      <c r="L773" s="24">
        <f t="shared" ca="1" si="435"/>
        <v>-0.25791759336020226</v>
      </c>
      <c r="M773" s="24">
        <f t="shared" ca="1" si="435"/>
        <v>0.56719366067440258</v>
      </c>
      <c r="N773" s="24">
        <f ca="1">SQRT(Inputs!$B$38)*C773+SQRT(1-Inputs!$B$38)*_xlfn.NORM.S.INV(RAND())</f>
        <v>-0.65005588413415616</v>
      </c>
      <c r="O773" s="24">
        <f ca="1">SQRT(Inputs!$B$38)*D773+SQRT(1-Inputs!$B$38)*_xlfn.NORM.S.INV(RAND())</f>
        <v>0.76233435932365934</v>
      </c>
      <c r="P773" s="24">
        <f ca="1">SQRT(Inputs!$B$38)*E773+SQRT(1-Inputs!$B$38)*_xlfn.NORM.S.INV(RAND())</f>
        <v>-2.7144079046855794</v>
      </c>
      <c r="Q773" s="24">
        <f ca="1">SQRT(Inputs!$B$38)*F773+SQRT(1-Inputs!$B$38)*_xlfn.NORM.S.INV(RAND())</f>
        <v>-0.32281373667423952</v>
      </c>
      <c r="R773" s="24">
        <f ca="1">SQRT(Inputs!$B$38)*G773+SQRT(1-Inputs!$B$38)*_xlfn.NORM.S.INV(RAND())</f>
        <v>9.5448955722681084E-2</v>
      </c>
      <c r="S773" s="24">
        <f ca="1">SQRT(Inputs!$B$38)*H773+SQRT(1-Inputs!$B$38)*_xlfn.NORM.S.INV(RAND())</f>
        <v>-0.67390027719733026</v>
      </c>
      <c r="T773" s="24">
        <f ca="1">SQRT(Inputs!$B$38)*I773+SQRT(1-Inputs!$B$38)*_xlfn.NORM.S.INV(RAND())</f>
        <v>3.6764359316513562E-2</v>
      </c>
      <c r="U773" s="24">
        <f ca="1">SQRT(Inputs!$B$38)*J773+SQRT(1-Inputs!$B$38)*_xlfn.NORM.S.INV(RAND())</f>
        <v>-1.2508426907848897</v>
      </c>
      <c r="V773" s="24">
        <f ca="1">SQRT(Inputs!$B$38)*K773+SQRT(1-Inputs!$B$38)*_xlfn.NORM.S.INV(RAND())</f>
        <v>0.83795335974546603</v>
      </c>
      <c r="W773" s="24">
        <f ca="1">SQRT(Inputs!$B$38)*L773+SQRT(1-Inputs!$B$38)*_xlfn.NORM.S.INV(RAND())</f>
        <v>-0.60062422461331821</v>
      </c>
      <c r="X773" s="24">
        <f ca="1">SQRT(Inputs!$B$38)*M773+SQRT(1-Inputs!$B$38)*_xlfn.NORM.S.INV(RAND())</f>
        <v>0.29464379532275908</v>
      </c>
      <c r="Y773" s="24">
        <f ca="1">SQRT(Inputs!$B$38)*C773+SQRT(1-Inputs!$B$38)*_xlfn.NORM.S.INV(RAND())</f>
        <v>0.71179928301613193</v>
      </c>
      <c r="Z773" s="24">
        <f ca="1">SQRT(Inputs!$B$38)*D773+SQRT(1-Inputs!$B$38)*_xlfn.NORM.S.INV(RAND())</f>
        <v>1.4641500172027042</v>
      </c>
      <c r="AA773" s="24">
        <f ca="1">SQRT(Inputs!$B$38)*E773+SQRT(1-Inputs!$B$38)*_xlfn.NORM.S.INV(RAND())</f>
        <v>-1.7987182874920853</v>
      </c>
      <c r="AB773" s="24">
        <f ca="1">SQRT(Inputs!$B$38)*F773+SQRT(1-Inputs!$B$38)*_xlfn.NORM.S.INV(RAND())</f>
        <v>-1.6188207353373945</v>
      </c>
      <c r="AC773" s="24">
        <f ca="1">SQRT(Inputs!$B$38)*G773+SQRT(1-Inputs!$B$38)*_xlfn.NORM.S.INV(RAND())</f>
        <v>-0.88660709465727694</v>
      </c>
      <c r="AD773" s="24">
        <f ca="1">SQRT(Inputs!$B$38)*H773+SQRT(1-Inputs!$B$38)*_xlfn.NORM.S.INV(RAND())</f>
        <v>-0.49038119776986044</v>
      </c>
      <c r="AE773" s="24">
        <f ca="1">SQRT(Inputs!$B$38)*I773+SQRT(1-Inputs!$B$38)*_xlfn.NORM.S.INV(RAND())</f>
        <v>-0.56489173770092671</v>
      </c>
      <c r="AF773" s="24">
        <f ca="1">SQRT(Inputs!$B$38)*J773+SQRT(1-Inputs!$B$38)*_xlfn.NORM.S.INV(RAND())</f>
        <v>1.5174416192553377</v>
      </c>
      <c r="AG773" s="24">
        <f ca="1">SQRT(Inputs!$B$38)*K773+SQRT(1-Inputs!$B$38)*_xlfn.NORM.S.INV(RAND())</f>
        <v>-0.55357049927745394</v>
      </c>
      <c r="AH773" s="24">
        <f ca="1">SQRT(Inputs!$B$38)*L773+SQRT(1-Inputs!$B$38)*_xlfn.NORM.S.INV(RAND())</f>
        <v>-0.20427764831165568</v>
      </c>
      <c r="AI773" s="24">
        <f ca="1">SQRT(Inputs!$B$38)*M773+SQRT(1-Inputs!$B$38)*_xlfn.NORM.S.INV(RAND())</f>
        <v>0.69415925834193182</v>
      </c>
      <c r="AJ773" s="24">
        <f ca="1">SQRT(Inputs!$B$38)*C773+SQRT(1-Inputs!$B$38)*_xlfn.NORM.S.INV(RAND())</f>
        <v>-1.9837593110350997</v>
      </c>
      <c r="AK773" s="24">
        <f ca="1">SQRT(Inputs!$B$38)*D773+SQRT(1-Inputs!$B$38)*_xlfn.NORM.S.INV(RAND())</f>
        <v>0.31790200945575153</v>
      </c>
      <c r="AL773" s="24">
        <f ca="1">SQRT(Inputs!$B$38)*E773+SQRT(1-Inputs!$B$38)*_xlfn.NORM.S.INV(RAND())</f>
        <v>-0.63031289504869736</v>
      </c>
      <c r="AM773" s="24">
        <f ca="1">SQRT(Inputs!$B$38)*F773+SQRT(1-Inputs!$B$38)*_xlfn.NORM.S.INV(RAND())</f>
        <v>-1.8969808598589748</v>
      </c>
      <c r="AN773" s="24">
        <f ca="1">SQRT(Inputs!$B$38)*G773+SQRT(1-Inputs!$B$38)*_xlfn.NORM.S.INV(RAND())</f>
        <v>1.7420859308945653</v>
      </c>
      <c r="AO773" s="24">
        <f ca="1">SQRT(Inputs!$B$38)*H773+SQRT(1-Inputs!$B$38)*_xlfn.NORM.S.INV(RAND())</f>
        <v>0.22099626898644609</v>
      </c>
      <c r="AP773" s="24">
        <f ca="1">SQRT(Inputs!$B$38)*I773+SQRT(1-Inputs!$B$38)*_xlfn.NORM.S.INV(RAND())</f>
        <v>5.6854603331145115E-2</v>
      </c>
      <c r="AQ773" s="24">
        <f ca="1">SQRT(Inputs!$B$38)*J773+SQRT(1-Inputs!$B$38)*_xlfn.NORM.S.INV(RAND())</f>
        <v>9.7764100869728865E-3</v>
      </c>
      <c r="AR773" s="24">
        <f ca="1">SQRT(Inputs!$B$38)*K773+SQRT(1-Inputs!$B$38)*_xlfn.NORM.S.INV(RAND())</f>
        <v>0.32932031935727968</v>
      </c>
      <c r="AS773" s="24">
        <f ca="1">SQRT(Inputs!$B$38)*L773+SQRT(1-Inputs!$B$38)*_xlfn.NORM.S.INV(RAND())</f>
        <v>-1.454993135853933</v>
      </c>
      <c r="AT773" s="24">
        <f ca="1">SQRT(Inputs!$B$38)*M773+SQRT(1-Inputs!$B$38)*_xlfn.NORM.S.INV(RAND())</f>
        <v>0.79725109087234847</v>
      </c>
      <c r="AU773" s="15">
        <f ca="1">Inputs!$B$6*EXP($B$8-0.5*C$5^2+C$5*N773)</f>
        <v>4466.613843421761</v>
      </c>
      <c r="AV773" s="15">
        <f t="shared" ca="1" si="401"/>
        <v>6081.8019354144308</v>
      </c>
      <c r="AW773" s="15">
        <f t="shared" ca="1" si="402"/>
        <v>5142.1647543965273</v>
      </c>
      <c r="AX773" s="15">
        <f t="shared" ca="1" si="403"/>
        <v>6029.9098892382881</v>
      </c>
      <c r="AY773" s="15">
        <f t="shared" ca="1" si="404"/>
        <v>7451.7710525409775</v>
      </c>
      <c r="AZ773" s="15">
        <f t="shared" ca="1" si="405"/>
        <v>8461.8782509122357</v>
      </c>
      <c r="BA773" s="15">
        <f t="shared" ca="1" si="406"/>
        <v>10395.096163191449</v>
      </c>
      <c r="BB773" s="15">
        <f t="shared" ca="1" si="407"/>
        <v>11227.72069497852</v>
      </c>
      <c r="BC773" s="15">
        <f t="shared" ca="1" si="408"/>
        <v>14909.616454969075</v>
      </c>
      <c r="BD773" s="15">
        <f t="shared" ca="1" si="409"/>
        <v>17267.838552206915</v>
      </c>
      <c r="BE773" s="15">
        <f t="shared" ca="1" si="410"/>
        <v>21735.051918642162</v>
      </c>
      <c r="BF773" s="15">
        <f ca="1">Inputs!$B$13*EXP($B$9-0.5*C$6^2+C$6*Y773)</f>
        <v>15927.17095779967</v>
      </c>
      <c r="BG773" s="15">
        <f t="shared" ca="1" si="411"/>
        <v>25280.39194290352</v>
      </c>
      <c r="BH773" s="15">
        <f t="shared" ca="1" si="412"/>
        <v>22920.613880304772</v>
      </c>
      <c r="BI773" s="15">
        <f t="shared" ca="1" si="413"/>
        <v>21869.997174524513</v>
      </c>
      <c r="BJ773" s="15">
        <f t="shared" ca="1" si="414"/>
        <v>23594.625610195435</v>
      </c>
      <c r="BK773" s="15">
        <f t="shared" ca="1" si="415"/>
        <v>27087.761276045559</v>
      </c>
      <c r="BL773" s="15">
        <f t="shared" ca="1" si="416"/>
        <v>30925.232730272859</v>
      </c>
      <c r="BM773" s="15">
        <f t="shared" ca="1" si="417"/>
        <v>45899.626186672096</v>
      </c>
      <c r="BN773" s="15">
        <f t="shared" ca="1" si="418"/>
        <v>52827.49145558897</v>
      </c>
      <c r="BO773" s="15">
        <f t="shared" ca="1" si="419"/>
        <v>63473.546008306024</v>
      </c>
      <c r="BP773" s="15">
        <f t="shared" ca="1" si="420"/>
        <v>84516.230107723386</v>
      </c>
      <c r="BQ773" s="15">
        <f ca="1">Inputs!$B$20*EXP($B$10-0.5*C$7^2+C$7*AJ773)</f>
        <v>2122.4441411488515</v>
      </c>
      <c r="BR773" s="15">
        <f t="shared" ca="1" si="421"/>
        <v>3185.8182510270608</v>
      </c>
      <c r="BS773" s="15">
        <f t="shared" ca="1" si="422"/>
        <v>3640.2368986842289</v>
      </c>
      <c r="BT773" s="15">
        <f t="shared" ca="1" si="423"/>
        <v>3051.4304158288382</v>
      </c>
      <c r="BU773" s="15">
        <f t="shared" ca="1" si="424"/>
        <v>6446.1180862528581</v>
      </c>
      <c r="BV773" s="15">
        <f t="shared" ca="1" si="425"/>
        <v>9426.2521021757875</v>
      </c>
      <c r="BW773" s="15">
        <f t="shared" ca="1" si="426"/>
        <v>13313.042009511832</v>
      </c>
      <c r="BX773" s="15">
        <f t="shared" ca="1" si="427"/>
        <v>18656.958498840664</v>
      </c>
      <c r="BY773" s="15">
        <f t="shared" ca="1" si="428"/>
        <v>27841.66892473161</v>
      </c>
      <c r="BZ773" s="15">
        <f t="shared" ca="1" si="429"/>
        <v>29897.338014346486</v>
      </c>
      <c r="CA773" s="15">
        <f t="shared" ca="1" si="430"/>
        <v>48388.532810003286</v>
      </c>
      <c r="CB773" s="15">
        <f ca="1">(AU773*DCF!C$10-DCF!C$5*MAX(AU773*DCF!C$10,0)-MAX(AU773-Inputs!$B$6,0)/Inputs!$B$10)*DCF!C$6</f>
        <v>1046.608202293796</v>
      </c>
      <c r="CC773" s="15">
        <f ca="1">(AV773*DCF!D$10-DCF!D$5*MAX(AV773*DCF!D$10,0)-MAX(AV773-AU773,0)/Inputs!$B$10)*DCF!D$6</f>
        <v>1088.5766751445863</v>
      </c>
      <c r="CD773" s="15">
        <f ca="1">(AW773*DCF!E$10-DCF!E$5*MAX(AW773*DCF!E$10,0)-MAX(AW773-AV773,0)/Inputs!$B$10)*DCF!E$6</f>
        <v>1187.2439854165484</v>
      </c>
      <c r="CE773" s="15">
        <f ca="1">(AX773*DCF!F$10-DCF!F$5*MAX(AX773*DCF!F$10,0)-MAX(AX773-AW773,0)/Inputs!$B$10)*DCF!F$6</f>
        <v>1131.6019662770866</v>
      </c>
      <c r="CF773" s="15">
        <f ca="1">(AY773*DCF!G$10-DCF!G$5*MAX(AY773*DCF!G$10,0)-MAX(AY773-AX773,0)/Inputs!$B$10)*DCF!G$6</f>
        <v>1262.0554912850744</v>
      </c>
      <c r="CG773" s="15">
        <f ca="1">(AZ773*DCF!H$10-DCF!H$5*MAX(AZ773*DCF!H$10,0)-MAX(AZ773-AY773,0)/Inputs!$B$10)*DCF!H$6</f>
        <v>1463.5170903302746</v>
      </c>
      <c r="CH773" s="15">
        <f ca="1">(BA773*DCF!I$10-DCF!I$5*MAX(BA773*DCF!I$10,0)-MAX(BA773-AZ773,0)/Inputs!$B$10)*DCF!I$6</f>
        <v>1581.6893833042659</v>
      </c>
      <c r="CI773" s="15">
        <f ca="1">(BB773*DCF!J$10-DCF!J$5*MAX(BB773*DCF!J$10,0)-MAX(BB773-BA773,0)/Inputs!$B$10)*DCF!J$6</f>
        <v>1800.5323959707114</v>
      </c>
      <c r="CJ773" s="15">
        <f ca="1">(BC773*DCF!K$10-DCF!K$5*MAX(BC773*DCF!K$10,0)-MAX(BC773-BB773,0)/Inputs!$B$10)*DCF!K$6</f>
        <v>1884.7994417849081</v>
      </c>
      <c r="CK773" s="15">
        <f ca="1">(BD773*DCF!L$10-DCF!L$5*MAX(BD773*DCF!L$10,0)-MAX(BD773-BC773,0)/Inputs!$B$10)*DCF!L$6</f>
        <v>2299.3621182094862</v>
      </c>
      <c r="CL773" s="15">
        <f ca="1">(BE773*DCF!M$10-DCF!M$5*MAX(BE773*DCF!M$10,0)-MAX(BE773-BD773,0)/Inputs!$B$10)*DCF!M$6</f>
        <v>2533.4405795128005</v>
      </c>
      <c r="CM773" s="15">
        <f ca="1">(BF773*DCF!C$28-DCF!C$5*MAX(BF773*DCF!C$28,0)-MAX(BF773-Inputs!$B$13,0)/Inputs!$B$17)*DCF!C$6</f>
        <v>3812.329796458318</v>
      </c>
      <c r="CN773" s="15">
        <f ca="1">(BG773*DCF!D$28-DCF!D$5*MAX(BG773*DCF!D$28,0)-MAX(BG773-BF773,0)/Inputs!$B$17)*DCF!D$6</f>
        <v>5450.1876115707992</v>
      </c>
      <c r="CO773" s="15">
        <f ca="1">(BH773*DCF!E$28-DCF!E$5*MAX(BH773*DCF!E$28,0)-MAX(BH773-BG773,0)/Inputs!$B$17)*DCF!E$6</f>
        <v>6491.5259855170316</v>
      </c>
      <c r="CP773" s="15">
        <f ca="1">(BI773*DCF!F$28-DCF!F$5*MAX(BI773*DCF!F$28,0)-MAX(BI773-BH773,0)/Inputs!$B$17)*DCF!F$6</f>
        <v>5937.1281582954207</v>
      </c>
      <c r="CQ773" s="15">
        <f ca="1">(BJ773*DCF!G$28-DCF!G$5*MAX(BJ773*DCF!G$28,0)-MAX(BJ773-BI773,0)/Inputs!$B$17)*DCF!G$6</f>
        <v>5831.7391608426742</v>
      </c>
      <c r="CR773" s="15">
        <f ca="1">(BK773*DCF!H$28-DCF!H$5*MAX(BK773*DCF!H$28,0)-MAX(BK773-BJ773,0)/Inputs!$B$17)*DCF!H$6</f>
        <v>6156.3669627905965</v>
      </c>
      <c r="CS773" s="15">
        <f ca="1">(BL773*DCF!I$28-DCF!I$5*MAX(BL773*DCF!I$28,0)-MAX(BL773-BK773,0)/Inputs!$B$17)*DCF!I$6</f>
        <v>6721.367599566529</v>
      </c>
      <c r="CT773" s="15">
        <f ca="1">(BM773*DCF!J$28-DCF!J$5*MAX(BM773*DCF!J$28,0)-MAX(BM773-BL773,0)/Inputs!$B$17)*DCF!J$6</f>
        <v>8253.9448134943159</v>
      </c>
      <c r="CU773" s="15">
        <f ca="1">(BN773*DCF!K$28-DCF!K$5*MAX(BN773*DCF!K$28,0)-MAX(BN773-BM773,0)/Inputs!$B$17)*DCF!K$6</f>
        <v>10307.709220078439</v>
      </c>
      <c r="CV773" s="15">
        <f ca="1">(BO773*DCF!L$28-DCF!L$5*MAX(BO773*DCF!L$28,0)-MAX(BO773-BN773,0)/Inputs!$B$17)*DCF!L$6</f>
        <v>11459.685905579845</v>
      </c>
      <c r="CW773" s="15">
        <f ca="1">(BP773*DCF!M$28-DCF!M$5*MAX(BP773*DCF!M$28,0)-MAX(BP773-BO773,0)/Inputs!$B$17)*DCF!M$6</f>
        <v>13702.225833786933</v>
      </c>
      <c r="CX773" s="15">
        <f ca="1">(BQ773*DCF!C$46-DCF!C$5*MAX(BQ773*DCF!C$46,0)-MAX(BQ773-Inputs!$B$20,0)/Inputs!$B$24)*DCF!C$6</f>
        <v>-490.17185707825666</v>
      </c>
      <c r="CY773" s="15">
        <f ca="1">(BR773*DCF!D$46-DCF!D$5*MAX(BR773*DCF!D$46,0)-MAX(BR773-BQ773,0)/Inputs!$B$24)*DCF!D$6</f>
        <v>-997.47778708683006</v>
      </c>
      <c r="CZ773" s="15">
        <f ca="1">(BS773*DCF!E$46-DCF!E$5*MAX(BS773*DCF!E$46,0)-MAX(BS773-BR773,0)/Inputs!$B$24)*DCF!E$6</f>
        <v>-609.58367235632818</v>
      </c>
      <c r="DA773" s="15">
        <f ca="1">(BT773*DCF!F$46-DCF!F$5*MAX(BT773*DCF!F$46,0)-MAX(BT773-BS773,0)/Inputs!$B$24)*DCF!F$6</f>
        <v>-222.22445549544062</v>
      </c>
      <c r="DB773" s="15">
        <f ca="1">(BU773*DCF!G$46-DCF!G$5*MAX(BU773*DCF!G$46,0)-MAX(BU773-BT773,0)/Inputs!$B$24)*DCF!G$6</f>
        <v>-1358.7405379391184</v>
      </c>
      <c r="DC773" s="15">
        <f ca="1">(BV773*DCF!H$46-DCF!H$5*MAX(BV773*DCF!H$46,0)-MAX(BV773-BU773,0)/Inputs!$B$24)*DCF!H$6</f>
        <v>-926.05838586398636</v>
      </c>
      <c r="DD773" s="15">
        <f ca="1">(BW773*DCF!I$46-DCF!I$5*MAX(BW773*DCF!I$46,0)-MAX(BW773-BV773,0)/Inputs!$B$24)*DCF!I$6</f>
        <v>-808.27715483959969</v>
      </c>
      <c r="DE773" s="15">
        <f ca="1">(BX773*DCF!J$46-DCF!J$5*MAX(BX773*DCF!J$46,0)-MAX(BX773-BW773,0)/Inputs!$B$24)*DCF!J$6</f>
        <v>-634.51154453212268</v>
      </c>
      <c r="DF773" s="15">
        <f ca="1">(BY773*DCF!K$46-DCF!K$5*MAX(BY773*DCF!K$46,0)-MAX(BY773-BX773,0)/Inputs!$B$24)*DCF!K$6</f>
        <v>-659.60043501209816</v>
      </c>
      <c r="DG773" s="15">
        <f ca="1">(BZ773*DCF!L$46-DCF!L$5*MAX(BZ773*DCF!L$46,0)-MAX(BZ773-BY773,0)/Inputs!$B$24)*DCF!L$6</f>
        <v>1601.4601499674088</v>
      </c>
      <c r="DH773" s="15">
        <f ca="1">(CA773*DCF!M$46-DCF!M$5*MAX(CA773*DCF!M$46,0)-MAX(CA773-BZ773,0)/Inputs!$B$24)*DCF!M$6</f>
        <v>-72.227869638783304</v>
      </c>
      <c r="DI773" s="15">
        <f ca="1">SUM(CB773:CL773)+BE773*DCF!M$10*(1+Inputs!$B$30)*(1-Inputs!$B$33)*(1-Inputs!$B$30/Inputs!$B$31)/(Inputs!$B$29-Inputs!$B$30)*DCF!M$6</f>
        <v>77768.364235417568</v>
      </c>
      <c r="DJ773" s="15">
        <f ca="1">SUM(CM773:CW773)+BP773*DCF!M$28*(1+Inputs!$B$30)*(1-Inputs!$B$33)*(1-Inputs!$B$30/Inputs!$B$31)/(Inputs!$B$29-Inputs!$B$30)*DCF!M$6</f>
        <v>397737.25904963003</v>
      </c>
      <c r="DK773" s="15">
        <f ca="1">SUM(CX773:DH773)+CA773*DCF!M$46*(1+Inputs!$B$30)*(1-Inputs!$B$33)*(1-Inputs!$B$30/Inputs!$B$31)/(Inputs!$B$29-Inputs!$B$30)*DCF!M$6</f>
        <v>69636.99016253755</v>
      </c>
      <c r="DM773" s="15">
        <f ca="1">DI773+DJ773+DK773+Inputs!$B$34+Inputs!$B$36-Inputs!$B$35</f>
        <v>621993.61344758514</v>
      </c>
    </row>
    <row r="774" spans="1:117" x14ac:dyDescent="0.75">
      <c r="A774" s="11">
        <v>761</v>
      </c>
      <c r="C774" s="24">
        <f t="shared" ref="C774:M783" ca="1" si="436">_xlfn.NORM.S.INV(RAND())</f>
        <v>-7.9800070242021903E-2</v>
      </c>
      <c r="D774" s="24">
        <f t="shared" ca="1" si="436"/>
        <v>-0.30276466246919409</v>
      </c>
      <c r="E774" s="24">
        <f t="shared" ca="1" si="436"/>
        <v>0.66109904059466462</v>
      </c>
      <c r="F774" s="24">
        <f t="shared" ca="1" si="436"/>
        <v>0.33921420750725911</v>
      </c>
      <c r="G774" s="24">
        <f t="shared" ca="1" si="436"/>
        <v>0.31442655801622921</v>
      </c>
      <c r="H774" s="24">
        <f t="shared" ca="1" si="436"/>
        <v>-0.77513978344232703</v>
      </c>
      <c r="I774" s="24">
        <f t="shared" ca="1" si="436"/>
        <v>-1.8693195262240996</v>
      </c>
      <c r="J774" s="24">
        <f t="shared" ca="1" si="436"/>
        <v>-0.71331010765148684</v>
      </c>
      <c r="K774" s="24">
        <f t="shared" ca="1" si="436"/>
        <v>1.1043870781112226</v>
      </c>
      <c r="L774" s="24">
        <f t="shared" ca="1" si="436"/>
        <v>-0.70775612109273145</v>
      </c>
      <c r="M774" s="24">
        <f t="shared" ca="1" si="436"/>
        <v>-2.1864958618321033</v>
      </c>
      <c r="N774" s="24">
        <f ca="1">SQRT(Inputs!$B$38)*C774+SQRT(1-Inputs!$B$38)*_xlfn.NORM.S.INV(RAND())</f>
        <v>0.42199270304734415</v>
      </c>
      <c r="O774" s="24">
        <f ca="1">SQRT(Inputs!$B$38)*D774+SQRT(1-Inputs!$B$38)*_xlfn.NORM.S.INV(RAND())</f>
        <v>-0.73123266043758228</v>
      </c>
      <c r="P774" s="24">
        <f ca="1">SQRT(Inputs!$B$38)*E774+SQRT(1-Inputs!$B$38)*_xlfn.NORM.S.INV(RAND())</f>
        <v>-5.5260261484305406E-2</v>
      </c>
      <c r="Q774" s="24">
        <f ca="1">SQRT(Inputs!$B$38)*F774+SQRT(1-Inputs!$B$38)*_xlfn.NORM.S.INV(RAND())</f>
        <v>-4.080798157399787E-2</v>
      </c>
      <c r="R774" s="24">
        <f ca="1">SQRT(Inputs!$B$38)*G774+SQRT(1-Inputs!$B$38)*_xlfn.NORM.S.INV(RAND())</f>
        <v>1.2301579047872881</v>
      </c>
      <c r="S774" s="24">
        <f ca="1">SQRT(Inputs!$B$38)*H774+SQRT(1-Inputs!$B$38)*_xlfn.NORM.S.INV(RAND())</f>
        <v>6.0054640454478836E-2</v>
      </c>
      <c r="T774" s="24">
        <f ca="1">SQRT(Inputs!$B$38)*I774+SQRT(1-Inputs!$B$38)*_xlfn.NORM.S.INV(RAND())</f>
        <v>-0.48014134034791356</v>
      </c>
      <c r="U774" s="24">
        <f ca="1">SQRT(Inputs!$B$38)*J774+SQRT(1-Inputs!$B$38)*_xlfn.NORM.S.INV(RAND())</f>
        <v>0.38213501987139226</v>
      </c>
      <c r="V774" s="24">
        <f ca="1">SQRT(Inputs!$B$38)*K774+SQRT(1-Inputs!$B$38)*_xlfn.NORM.S.INV(RAND())</f>
        <v>0.16018820103758014</v>
      </c>
      <c r="W774" s="24">
        <f ca="1">SQRT(Inputs!$B$38)*L774+SQRT(1-Inputs!$B$38)*_xlfn.NORM.S.INV(RAND())</f>
        <v>-0.14105036596274947</v>
      </c>
      <c r="X774" s="24">
        <f ca="1">SQRT(Inputs!$B$38)*M774+SQRT(1-Inputs!$B$38)*_xlfn.NORM.S.INV(RAND())</f>
        <v>-0.85256212204672543</v>
      </c>
      <c r="Y774" s="24">
        <f ca="1">SQRT(Inputs!$B$38)*C774+SQRT(1-Inputs!$B$38)*_xlfn.NORM.S.INV(RAND())</f>
        <v>-0.63263914180175096</v>
      </c>
      <c r="Z774" s="24">
        <f ca="1">SQRT(Inputs!$B$38)*D774+SQRT(1-Inputs!$B$38)*_xlfn.NORM.S.INV(RAND())</f>
        <v>-0.40322570155442661</v>
      </c>
      <c r="AA774" s="24">
        <f ca="1">SQRT(Inputs!$B$38)*E774+SQRT(1-Inputs!$B$38)*_xlfn.NORM.S.INV(RAND())</f>
        <v>1.2603187726468008</v>
      </c>
      <c r="AB774" s="24">
        <f ca="1">SQRT(Inputs!$B$38)*F774+SQRT(1-Inputs!$B$38)*_xlfn.NORM.S.INV(RAND())</f>
        <v>-0.14208436764728261</v>
      </c>
      <c r="AC774" s="24">
        <f ca="1">SQRT(Inputs!$B$38)*G774+SQRT(1-Inputs!$B$38)*_xlfn.NORM.S.INV(RAND())</f>
        <v>-0.79417522261156004</v>
      </c>
      <c r="AD774" s="24">
        <f ca="1">SQRT(Inputs!$B$38)*H774+SQRT(1-Inputs!$B$38)*_xlfn.NORM.S.INV(RAND())</f>
        <v>-1.6329887039979736</v>
      </c>
      <c r="AE774" s="24">
        <f ca="1">SQRT(Inputs!$B$38)*I774+SQRT(1-Inputs!$B$38)*_xlfn.NORM.S.INV(RAND())</f>
        <v>-2.2061679601594806</v>
      </c>
      <c r="AF774" s="24">
        <f ca="1">SQRT(Inputs!$B$38)*J774+SQRT(1-Inputs!$B$38)*_xlfn.NORM.S.INV(RAND())</f>
        <v>0.61817043637499469</v>
      </c>
      <c r="AG774" s="24">
        <f ca="1">SQRT(Inputs!$B$38)*K774+SQRT(1-Inputs!$B$38)*_xlfn.NORM.S.INV(RAND())</f>
        <v>0.65146569126818676</v>
      </c>
      <c r="AH774" s="24">
        <f ca="1">SQRT(Inputs!$B$38)*L774+SQRT(1-Inputs!$B$38)*_xlfn.NORM.S.INV(RAND())</f>
        <v>-0.98603274463442947</v>
      </c>
      <c r="AI774" s="24">
        <f ca="1">SQRT(Inputs!$B$38)*M774+SQRT(1-Inputs!$B$38)*_xlfn.NORM.S.INV(RAND())</f>
        <v>-1.5500324788707687</v>
      </c>
      <c r="AJ774" s="24">
        <f ca="1">SQRT(Inputs!$B$38)*C774+SQRT(1-Inputs!$B$38)*_xlfn.NORM.S.INV(RAND())</f>
        <v>-0.52275685914132897</v>
      </c>
      <c r="AK774" s="24">
        <f ca="1">SQRT(Inputs!$B$38)*D774+SQRT(1-Inputs!$B$38)*_xlfn.NORM.S.INV(RAND())</f>
        <v>8.140484333213549E-2</v>
      </c>
      <c r="AL774" s="24">
        <f ca="1">SQRT(Inputs!$B$38)*E774+SQRT(1-Inputs!$B$38)*_xlfn.NORM.S.INV(RAND())</f>
        <v>1.7662322369888275</v>
      </c>
      <c r="AM774" s="24">
        <f ca="1">SQRT(Inputs!$B$38)*F774+SQRT(1-Inputs!$B$38)*_xlfn.NORM.S.INV(RAND())</f>
        <v>-0.89372803470042983</v>
      </c>
      <c r="AN774" s="24">
        <f ca="1">SQRT(Inputs!$B$38)*G774+SQRT(1-Inputs!$B$38)*_xlfn.NORM.S.INV(RAND())</f>
        <v>0.16265824356203246</v>
      </c>
      <c r="AO774" s="24">
        <f ca="1">SQRT(Inputs!$B$38)*H774+SQRT(1-Inputs!$B$38)*_xlfn.NORM.S.INV(RAND())</f>
        <v>-0.71293709963733576</v>
      </c>
      <c r="AP774" s="24">
        <f ca="1">SQRT(Inputs!$B$38)*I774+SQRT(1-Inputs!$B$38)*_xlfn.NORM.S.INV(RAND())</f>
        <v>-1.178191360748587</v>
      </c>
      <c r="AQ774" s="24">
        <f ca="1">SQRT(Inputs!$B$38)*J774+SQRT(1-Inputs!$B$38)*_xlfn.NORM.S.INV(RAND())</f>
        <v>-1.225355394833392</v>
      </c>
      <c r="AR774" s="24">
        <f ca="1">SQRT(Inputs!$B$38)*K774+SQRT(1-Inputs!$B$38)*_xlfn.NORM.S.INV(RAND())</f>
        <v>-9.7102605219349769E-2</v>
      </c>
      <c r="AS774" s="24">
        <f ca="1">SQRT(Inputs!$B$38)*L774+SQRT(1-Inputs!$B$38)*_xlfn.NORM.S.INV(RAND())</f>
        <v>-1.5508184220763646</v>
      </c>
      <c r="AT774" s="24">
        <f ca="1">SQRT(Inputs!$B$38)*M774+SQRT(1-Inputs!$B$38)*_xlfn.NORM.S.INV(RAND())</f>
        <v>-1.4820109058401314</v>
      </c>
      <c r="AU774" s="15">
        <f ca="1">Inputs!$B$6*EXP($B$8-0.5*C$5^2+C$5*N774)</f>
        <v>5313.0517825401075</v>
      </c>
      <c r="AV774" s="15">
        <f t="shared" ca="1" si="401"/>
        <v>5807.9906738921518</v>
      </c>
      <c r="AW774" s="15">
        <f t="shared" ca="1" si="402"/>
        <v>7029.2268867025623</v>
      </c>
      <c r="AX774" s="15">
        <f t="shared" ca="1" si="403"/>
        <v>8538.3385505778224</v>
      </c>
      <c r="AY774" s="15">
        <f t="shared" ca="1" si="404"/>
        <v>12046.888701115638</v>
      </c>
      <c r="AZ774" s="15">
        <f t="shared" ca="1" si="405"/>
        <v>14831.429639684518</v>
      </c>
      <c r="BA774" s="15">
        <f t="shared" ca="1" si="406"/>
        <v>17260.356972397396</v>
      </c>
      <c r="BB774" s="15">
        <f t="shared" ca="1" si="407"/>
        <v>21956.680543330644</v>
      </c>
      <c r="BC774" s="15">
        <f t="shared" ca="1" si="408"/>
        <v>27310.397010679048</v>
      </c>
      <c r="BD774" s="15">
        <f t="shared" ca="1" si="409"/>
        <v>33019.304021147502</v>
      </c>
      <c r="BE774" s="15">
        <f t="shared" ca="1" si="410"/>
        <v>37437.954218953666</v>
      </c>
      <c r="BF774" s="15">
        <f ca="1">Inputs!$B$13*EXP($B$9-0.5*C$6^2+C$6*Y774)</f>
        <v>12200.716792338699</v>
      </c>
      <c r="BG774" s="15">
        <f t="shared" ca="1" si="411"/>
        <v>13826.001188133179</v>
      </c>
      <c r="BH774" s="15">
        <f t="shared" ca="1" si="412"/>
        <v>20820.175392868863</v>
      </c>
      <c r="BI774" s="15">
        <f t="shared" ca="1" si="413"/>
        <v>24935.687374016859</v>
      </c>
      <c r="BJ774" s="15">
        <f t="shared" ca="1" si="414"/>
        <v>27262.902599282184</v>
      </c>
      <c r="BK774" s="15">
        <f t="shared" ca="1" si="415"/>
        <v>26790.077889328411</v>
      </c>
      <c r="BL774" s="15">
        <f t="shared" ca="1" si="416"/>
        <v>24725.283711731507</v>
      </c>
      <c r="BM774" s="15">
        <f t="shared" ca="1" si="417"/>
        <v>32818.638352164497</v>
      </c>
      <c r="BN774" s="15">
        <f t="shared" ca="1" si="418"/>
        <v>43640.16344991095</v>
      </c>
      <c r="BO774" s="15">
        <f t="shared" ca="1" si="419"/>
        <v>47880.005958703812</v>
      </c>
      <c r="BP774" s="15">
        <f t="shared" ca="1" si="420"/>
        <v>49439.98822204247</v>
      </c>
      <c r="BQ774" s="15">
        <f ca="1">Inputs!$B$20*EXP($B$10-0.5*C$7^2+C$7*AJ774)</f>
        <v>3563.5619720251516</v>
      </c>
      <c r="BR774" s="15">
        <f t="shared" ca="1" si="421"/>
        <v>4961.9294553844184</v>
      </c>
      <c r="BS774" s="15">
        <f t="shared" ca="1" si="422"/>
        <v>11284.487552015193</v>
      </c>
      <c r="BT774" s="15">
        <f t="shared" ca="1" si="423"/>
        <v>12307.099234465311</v>
      </c>
      <c r="BU774" s="15">
        <f t="shared" ca="1" si="424"/>
        <v>17740.852050330992</v>
      </c>
      <c r="BV774" s="15">
        <f t="shared" ca="1" si="425"/>
        <v>21020.047813412246</v>
      </c>
      <c r="BW774" s="15">
        <f t="shared" ca="1" si="426"/>
        <v>22858.560420496906</v>
      </c>
      <c r="BX774" s="15">
        <f t="shared" ca="1" si="427"/>
        <v>25007.82406819451</v>
      </c>
      <c r="BY774" s="15">
        <f t="shared" ca="1" si="428"/>
        <v>34395.23665396616</v>
      </c>
      <c r="BZ774" s="15">
        <f t="shared" ca="1" si="429"/>
        <v>36289.840391233498</v>
      </c>
      <c r="CA774" s="15">
        <f t="shared" ca="1" si="430"/>
        <v>39173.659914793927</v>
      </c>
      <c r="CB774" s="15">
        <f ca="1">(AU774*DCF!C$10-DCF!C$5*MAX(AU774*DCF!C$10,0)-MAX(AU774-Inputs!$B$6,0)/Inputs!$B$10)*DCF!C$6</f>
        <v>1040.5729489180874</v>
      </c>
      <c r="CC774" s="15">
        <f ca="1">(AV774*DCF!D$10-DCF!D$5*MAX(AV774*DCF!D$10,0)-MAX(AV774-AU774,0)/Inputs!$B$10)*DCF!D$6</f>
        <v>1294.9804837307772</v>
      </c>
      <c r="CD774" s="15">
        <f ca="1">(AW774*DCF!E$10-DCF!E$5*MAX(AW774*DCF!E$10,0)-MAX(AW774-AV774,0)/Inputs!$B$10)*DCF!E$6</f>
        <v>1347.8636237001147</v>
      </c>
      <c r="CE774" s="15">
        <f ca="1">(AX774*DCF!F$10-DCF!F$5*MAX(AX774*DCF!F$10,0)-MAX(AX774-AW774,0)/Inputs!$B$10)*DCF!F$6</f>
        <v>1549.8969761979597</v>
      </c>
      <c r="CF774" s="15">
        <f ca="1">(AY774*DCF!G$10-DCF!G$5*MAX(AY774*DCF!G$10,0)-MAX(AY774-AX774,0)/Inputs!$B$10)*DCF!G$6</f>
        <v>1807.7351511484067</v>
      </c>
      <c r="CG774" s="15">
        <f ca="1">(AZ774*DCF!H$10-DCF!H$5*MAX(AZ774*DCF!H$10,0)-MAX(AZ774-AY774,0)/Inputs!$B$10)*DCF!H$6</f>
        <v>2385.0875397214495</v>
      </c>
      <c r="CH774" s="15">
        <f ca="1">(BA774*DCF!I$10-DCF!I$5*MAX(BA774*DCF!I$10,0)-MAX(BA774-AZ774,0)/Inputs!$B$10)*DCF!I$6</f>
        <v>2754.40837462832</v>
      </c>
      <c r="CI774" s="15">
        <f ca="1">(BB774*DCF!J$10-DCF!J$5*MAX(BB774*DCF!J$10,0)-MAX(BB774-BA774,0)/Inputs!$B$10)*DCF!J$6</f>
        <v>3056.1668798817113</v>
      </c>
      <c r="CJ774" s="15">
        <f ca="1">(BC774*DCF!K$10-DCF!K$5*MAX(BC774*DCF!K$10,0)-MAX(BC774-BB774,0)/Inputs!$B$10)*DCF!K$6</f>
        <v>3647.0965043302181</v>
      </c>
      <c r="CK774" s="15">
        <f ca="1">(BD774*DCF!L$10-DCF!L$5*MAX(BD774*DCF!L$10,0)-MAX(BD774-BC774,0)/Inputs!$B$10)*DCF!L$6</f>
        <v>4241.6848286791164</v>
      </c>
      <c r="CL774" s="15">
        <f ca="1">(BE774*DCF!M$10-DCF!M$5*MAX(BE774*DCF!M$10,0)-MAX(BE774-BD774,0)/Inputs!$B$10)*DCF!M$6</f>
        <v>4755.1245855415555</v>
      </c>
      <c r="CM774" s="15">
        <f ca="1">(BF774*DCF!C$28-DCF!C$5*MAX(BF774*DCF!C$28,0)-MAX(BF774-Inputs!$B$13,0)/Inputs!$B$17)*DCF!C$6</f>
        <v>3535.6533949611116</v>
      </c>
      <c r="CN774" s="15">
        <f ca="1">(BG774*DCF!D$28-DCF!D$5*MAX(BG774*DCF!D$28,0)-MAX(BG774-BF774,0)/Inputs!$B$17)*DCF!D$6</f>
        <v>3725.3285498748323</v>
      </c>
      <c r="CO774" s="15">
        <f ca="1">(BH774*DCF!E$28-DCF!E$5*MAX(BH774*DCF!E$28,0)-MAX(BH774-BG774,0)/Inputs!$B$17)*DCF!E$6</f>
        <v>4518.1889420678308</v>
      </c>
      <c r="CP774" s="15">
        <f ca="1">(BI774*DCF!F$28-DCF!F$5*MAX(BI774*DCF!F$28,0)-MAX(BI774-BH774,0)/Inputs!$B$17)*DCF!F$6</f>
        <v>6020.088287736543</v>
      </c>
      <c r="CQ774" s="15">
        <f ca="1">(BJ774*DCF!G$28-DCF!G$5*MAX(BJ774*DCF!G$28,0)-MAX(BJ774-BI774,0)/Inputs!$B$17)*DCF!G$6</f>
        <v>6682.1523116193939</v>
      </c>
      <c r="CR774" s="15">
        <f ca="1">(BK774*DCF!H$28-DCF!H$5*MAX(BK774*DCF!H$28,0)-MAX(BK774-BJ774,0)/Inputs!$B$17)*DCF!H$6</f>
        <v>6625.4818296783551</v>
      </c>
      <c r="CS774" s="15">
        <f ca="1">(BL774*DCF!I$28-DCF!I$5*MAX(BL774*DCF!I$28,0)-MAX(BL774-BK774,0)/Inputs!$B$17)*DCF!I$6</f>
        <v>5814.2255579224438</v>
      </c>
      <c r="CT774" s="15">
        <f ca="1">(BM774*DCF!J$28-DCF!J$5*MAX(BM774*DCF!J$28,0)-MAX(BM774-BL774,0)/Inputs!$B$17)*DCF!J$6</f>
        <v>6248.1681264713307</v>
      </c>
      <c r="CU774" s="15">
        <f ca="1">(BN774*DCF!K$28-DCF!K$5*MAX(BN774*DCF!K$28,0)-MAX(BN774-BM774,0)/Inputs!$B$17)*DCF!K$6</f>
        <v>7890.5781235446148</v>
      </c>
      <c r="CV774" s="15">
        <f ca="1">(BO774*DCF!L$28-DCF!L$5*MAX(BO774*DCF!L$28,0)-MAX(BO774-BN774,0)/Inputs!$B$17)*DCF!L$6</f>
        <v>9073.3209342859827</v>
      </c>
      <c r="CW774" s="15">
        <f ca="1">(BP774*DCF!M$28-DCF!M$5*MAX(BP774*DCF!M$28,0)-MAX(BP774-BO774,0)/Inputs!$B$17)*DCF!M$6</f>
        <v>9139.1004153994436</v>
      </c>
      <c r="CX774" s="15">
        <f ca="1">(BQ774*DCF!C$46-DCF!C$5*MAX(BQ774*DCF!C$46,0)-MAX(BQ774-Inputs!$B$20,0)/Inputs!$B$24)*DCF!C$6</f>
        <v>-990.45864112597098</v>
      </c>
      <c r="CY774" s="15">
        <f ca="1">(BR774*DCF!D$46-DCF!D$5*MAX(BR774*DCF!D$46,0)-MAX(BR774-BQ774,0)/Inputs!$B$24)*DCF!D$6</f>
        <v>-1443.5574419888246</v>
      </c>
      <c r="CZ774" s="15">
        <f ca="1">(BS774*DCF!E$46-DCF!E$5*MAX(BS774*DCF!E$46,0)-MAX(BS774-BR774,0)/Inputs!$B$24)*DCF!E$6</f>
        <v>-3826.5886452132131</v>
      </c>
      <c r="DA774" s="15">
        <f ca="1">(BT774*DCF!F$46-DCF!F$5*MAX(BT774*DCF!F$46,0)-MAX(BT774-BS774,0)/Inputs!$B$24)*DCF!F$6</f>
        <v>-1268.6460184721848</v>
      </c>
      <c r="DB774" s="15">
        <f ca="1">(BU774*DCF!G$46-DCF!G$5*MAX(BU774*DCF!G$46,0)-MAX(BU774-BT774,0)/Inputs!$B$24)*DCF!G$6</f>
        <v>-2424.5743007396586</v>
      </c>
      <c r="DC774" s="15">
        <f ca="1">(BV774*DCF!H$46-DCF!H$5*MAX(BV774*DCF!H$46,0)-MAX(BV774-BU774,0)/Inputs!$B$24)*DCF!H$6</f>
        <v>-1018.9899914117095</v>
      </c>
      <c r="DD774" s="15">
        <f ca="1">(BW774*DCF!I$46-DCF!I$5*MAX(BW774*DCF!I$46,0)-MAX(BW774-BV774,0)/Inputs!$B$24)*DCF!I$6</f>
        <v>0.16146661894743813</v>
      </c>
      <c r="DE774" s="15">
        <f ca="1">(BX774*DCF!J$46-DCF!J$5*MAX(BX774*DCF!J$46,0)-MAX(BX774-BW774,0)/Inputs!$B$24)*DCF!J$6</f>
        <v>479.05943906841827</v>
      </c>
      <c r="DF774" s="15">
        <f ca="1">(BY774*DCF!K$46-DCF!K$5*MAX(BY774*DCF!K$46,0)-MAX(BY774-BX774,0)/Inputs!$B$24)*DCF!K$6</f>
        <v>-334.89542910446835</v>
      </c>
      <c r="DG774" s="15">
        <f ca="1">(BZ774*DCF!L$46-DCF!L$5*MAX(BZ774*DCF!L$46,0)-MAX(BZ774-BY774,0)/Inputs!$B$24)*DCF!L$6</f>
        <v>2079.7939471254704</v>
      </c>
      <c r="DH774" s="15">
        <f ca="1">(CA774*DCF!M$46-DCF!M$5*MAX(CA774*DCF!M$46,0)-MAX(CA774-BZ774,0)/Inputs!$B$24)*DCF!M$6</f>
        <v>2468.1808129464689</v>
      </c>
      <c r="DI774" s="15">
        <f ca="1">SUM(CB774:CL774)+BE774*DCF!M$10*(1+Inputs!$B$30)*(1-Inputs!$B$33)*(1-Inputs!$B$30/Inputs!$B$31)/(Inputs!$B$29-Inputs!$B$30)*DCF!M$6</f>
        <v>132070.93955351869</v>
      </c>
      <c r="DJ774" s="15">
        <f ca="1">SUM(CM774:CW774)+BP774*DCF!M$28*(1+Inputs!$B$30)*(1-Inputs!$B$33)*(1-Inputs!$B$30/Inputs!$B$31)/(Inputs!$B$29-Inputs!$B$30)*DCF!M$6</f>
        <v>252728.47447103701</v>
      </c>
      <c r="DK774" s="15">
        <f ca="1">SUM(CX774:DH774)+CA774*DCF!M$46*(1+Inputs!$B$30)*(1-Inputs!$B$33)*(1-Inputs!$B$30/Inputs!$B$31)/(Inputs!$B$29-Inputs!$B$30)*DCF!M$6</f>
        <v>54286.603842645585</v>
      </c>
      <c r="DM774" s="15">
        <f ca="1">DI774+DJ774+DK774+Inputs!$B$34+Inputs!$B$36-Inputs!$B$35</f>
        <v>515937.01786720124</v>
      </c>
    </row>
    <row r="775" spans="1:117" x14ac:dyDescent="0.75">
      <c r="A775" s="11">
        <v>762</v>
      </c>
      <c r="C775" s="24">
        <f t="shared" ca="1" si="436"/>
        <v>-0.80758937578904699</v>
      </c>
      <c r="D775" s="24">
        <f t="shared" ca="1" si="436"/>
        <v>-1.1512854762180058</v>
      </c>
      <c r="E775" s="24">
        <f t="shared" ca="1" si="436"/>
        <v>-0.58251589028239847</v>
      </c>
      <c r="F775" s="24">
        <f t="shared" ca="1" si="436"/>
        <v>-1.3271858652021049</v>
      </c>
      <c r="G775" s="24">
        <f t="shared" ca="1" si="436"/>
        <v>-0.35213635912361246</v>
      </c>
      <c r="H775" s="24">
        <f t="shared" ca="1" si="436"/>
        <v>6.1325808207595311E-2</v>
      </c>
      <c r="I775" s="24">
        <f t="shared" ca="1" si="436"/>
        <v>0.97764385721445768</v>
      </c>
      <c r="J775" s="24">
        <f t="shared" ca="1" si="436"/>
        <v>0.30651990032627663</v>
      </c>
      <c r="K775" s="24">
        <f t="shared" ca="1" si="436"/>
        <v>0.51895592381214595</v>
      </c>
      <c r="L775" s="24">
        <f t="shared" ca="1" si="436"/>
        <v>-1.095909287792036</v>
      </c>
      <c r="M775" s="24">
        <f t="shared" ca="1" si="436"/>
        <v>-0.28203510608217569</v>
      </c>
      <c r="N775" s="24">
        <f ca="1">SQRT(Inputs!$B$38)*C775+SQRT(1-Inputs!$B$38)*_xlfn.NORM.S.INV(RAND())</f>
        <v>-1.2416582075852181</v>
      </c>
      <c r="O775" s="24">
        <f ca="1">SQRT(Inputs!$B$38)*D775+SQRT(1-Inputs!$B$38)*_xlfn.NORM.S.INV(RAND())</f>
        <v>0.15393792401278772</v>
      </c>
      <c r="P775" s="24">
        <f ca="1">SQRT(Inputs!$B$38)*E775+SQRT(1-Inputs!$B$38)*_xlfn.NORM.S.INV(RAND())</f>
        <v>-1.3656535387420623</v>
      </c>
      <c r="Q775" s="24">
        <f ca="1">SQRT(Inputs!$B$38)*F775+SQRT(1-Inputs!$B$38)*_xlfn.NORM.S.INV(RAND())</f>
        <v>1.7780110119418491E-2</v>
      </c>
      <c r="R775" s="24">
        <f ca="1">SQRT(Inputs!$B$38)*G775+SQRT(1-Inputs!$B$38)*_xlfn.NORM.S.INV(RAND())</f>
        <v>0.28833154279189621</v>
      </c>
      <c r="S775" s="24">
        <f ca="1">SQRT(Inputs!$B$38)*H775+SQRT(1-Inputs!$B$38)*_xlfn.NORM.S.INV(RAND())</f>
        <v>0.82104024119977137</v>
      </c>
      <c r="T775" s="24">
        <f ca="1">SQRT(Inputs!$B$38)*I775+SQRT(1-Inputs!$B$38)*_xlfn.NORM.S.INV(RAND())</f>
        <v>0.67936021195129892</v>
      </c>
      <c r="U775" s="24">
        <f ca="1">SQRT(Inputs!$B$38)*J775+SQRT(1-Inputs!$B$38)*_xlfn.NORM.S.INV(RAND())</f>
        <v>0.37107002857772742</v>
      </c>
      <c r="V775" s="24">
        <f ca="1">SQRT(Inputs!$B$38)*K775+SQRT(1-Inputs!$B$38)*_xlfn.NORM.S.INV(RAND())</f>
        <v>0.20198692626020257</v>
      </c>
      <c r="W775" s="24">
        <f ca="1">SQRT(Inputs!$B$38)*L775+SQRT(1-Inputs!$B$38)*_xlfn.NORM.S.INV(RAND())</f>
        <v>0.87731631658347031</v>
      </c>
      <c r="X775" s="24">
        <f ca="1">SQRT(Inputs!$B$38)*M775+SQRT(1-Inputs!$B$38)*_xlfn.NORM.S.INV(RAND())</f>
        <v>0.33631089314735385</v>
      </c>
      <c r="Y775" s="24">
        <f ca="1">SQRT(Inputs!$B$38)*C775+SQRT(1-Inputs!$B$38)*_xlfn.NORM.S.INV(RAND())</f>
        <v>-0.20345784488304081</v>
      </c>
      <c r="Z775" s="24">
        <f ca="1">SQRT(Inputs!$B$38)*D775+SQRT(1-Inputs!$B$38)*_xlfn.NORM.S.INV(RAND())</f>
        <v>-1.5143199868257371</v>
      </c>
      <c r="AA775" s="24">
        <f ca="1">SQRT(Inputs!$B$38)*E775+SQRT(1-Inputs!$B$38)*_xlfn.NORM.S.INV(RAND())</f>
        <v>-1.56315764833398</v>
      </c>
      <c r="AB775" s="24">
        <f ca="1">SQRT(Inputs!$B$38)*F775+SQRT(1-Inputs!$B$38)*_xlfn.NORM.S.INV(RAND())</f>
        <v>-1.3515452191967856</v>
      </c>
      <c r="AC775" s="24">
        <f ca="1">SQRT(Inputs!$B$38)*G775+SQRT(1-Inputs!$B$38)*_xlfn.NORM.S.INV(RAND())</f>
        <v>-0.25254938051104386</v>
      </c>
      <c r="AD775" s="24">
        <f ca="1">SQRT(Inputs!$B$38)*H775+SQRT(1-Inputs!$B$38)*_xlfn.NORM.S.INV(RAND())</f>
        <v>0.50527141957824517</v>
      </c>
      <c r="AE775" s="24">
        <f ca="1">SQRT(Inputs!$B$38)*I775+SQRT(1-Inputs!$B$38)*_xlfn.NORM.S.INV(RAND())</f>
        <v>-0.51874797329715505</v>
      </c>
      <c r="AF775" s="24">
        <f ca="1">SQRT(Inputs!$B$38)*J775+SQRT(1-Inputs!$B$38)*_xlfn.NORM.S.INV(RAND())</f>
        <v>-1.033420384839864</v>
      </c>
      <c r="AG775" s="24">
        <f ca="1">SQRT(Inputs!$B$38)*K775+SQRT(1-Inputs!$B$38)*_xlfn.NORM.S.INV(RAND())</f>
        <v>0.38358223861227164</v>
      </c>
      <c r="AH775" s="24">
        <f ca="1">SQRT(Inputs!$B$38)*L775+SQRT(1-Inputs!$B$38)*_xlfn.NORM.S.INV(RAND())</f>
        <v>-0.88651455381182376</v>
      </c>
      <c r="AI775" s="24">
        <f ca="1">SQRT(Inputs!$B$38)*M775+SQRT(1-Inputs!$B$38)*_xlfn.NORM.S.INV(RAND())</f>
        <v>-0.54154403311736543</v>
      </c>
      <c r="AJ775" s="24">
        <f ca="1">SQRT(Inputs!$B$38)*C775+SQRT(1-Inputs!$B$38)*_xlfn.NORM.S.INV(RAND())</f>
        <v>-1.2582637327194788</v>
      </c>
      <c r="AK775" s="24">
        <f ca="1">SQRT(Inputs!$B$38)*D775+SQRT(1-Inputs!$B$38)*_xlfn.NORM.S.INV(RAND())</f>
        <v>3.9248736922018468E-3</v>
      </c>
      <c r="AL775" s="24">
        <f ca="1">SQRT(Inputs!$B$38)*E775+SQRT(1-Inputs!$B$38)*_xlfn.NORM.S.INV(RAND())</f>
        <v>-0.2151552096964589</v>
      </c>
      <c r="AM775" s="24">
        <f ca="1">SQRT(Inputs!$B$38)*F775+SQRT(1-Inputs!$B$38)*_xlfn.NORM.S.INV(RAND())</f>
        <v>-0.16850801914533498</v>
      </c>
      <c r="AN775" s="24">
        <f ca="1">SQRT(Inputs!$B$38)*G775+SQRT(1-Inputs!$B$38)*_xlfn.NORM.S.INV(RAND())</f>
        <v>-0.23152042262355066</v>
      </c>
      <c r="AO775" s="24">
        <f ca="1">SQRT(Inputs!$B$38)*H775+SQRT(1-Inputs!$B$38)*_xlfn.NORM.S.INV(RAND())</f>
        <v>0.12769234797768242</v>
      </c>
      <c r="AP775" s="24">
        <f ca="1">SQRT(Inputs!$B$38)*I775+SQRT(1-Inputs!$B$38)*_xlfn.NORM.S.INV(RAND())</f>
        <v>1.7204963328472673</v>
      </c>
      <c r="AQ775" s="24">
        <f ca="1">SQRT(Inputs!$B$38)*J775+SQRT(1-Inputs!$B$38)*_xlfn.NORM.S.INV(RAND())</f>
        <v>8.6045140992665858E-2</v>
      </c>
      <c r="AR775" s="24">
        <f ca="1">SQRT(Inputs!$B$38)*K775+SQRT(1-Inputs!$B$38)*_xlfn.NORM.S.INV(RAND())</f>
        <v>-0.34202340879159832</v>
      </c>
      <c r="AS775" s="24">
        <f ca="1">SQRT(Inputs!$B$38)*L775+SQRT(1-Inputs!$B$38)*_xlfn.NORM.S.INV(RAND())</f>
        <v>-1.322283550075444</v>
      </c>
      <c r="AT775" s="24">
        <f ca="1">SQRT(Inputs!$B$38)*M775+SQRT(1-Inputs!$B$38)*_xlfn.NORM.S.INV(RAND())</f>
        <v>-0.3973097820599803</v>
      </c>
      <c r="AU775" s="15">
        <f ca="1">Inputs!$B$6*EXP($B$8-0.5*C$5^2+C$5*N775)</f>
        <v>4058.7137158627456</v>
      </c>
      <c r="AV775" s="15">
        <f t="shared" ca="1" si="401"/>
        <v>5053.5086695845275</v>
      </c>
      <c r="AW775" s="15">
        <f t="shared" ca="1" si="402"/>
        <v>5125.2406120530541</v>
      </c>
      <c r="AX775" s="15">
        <f t="shared" ca="1" si="403"/>
        <v>6271.3194182145462</v>
      </c>
      <c r="AY775" s="15">
        <f t="shared" ca="1" si="404"/>
        <v>7926.6681463049263</v>
      </c>
      <c r="AZ775" s="15">
        <f t="shared" ca="1" si="405"/>
        <v>10611.880856816919</v>
      </c>
      <c r="BA775" s="15">
        <f t="shared" ca="1" si="406"/>
        <v>13943.188417946412</v>
      </c>
      <c r="BB775" s="15">
        <f t="shared" ca="1" si="407"/>
        <v>17717.300373108214</v>
      </c>
      <c r="BC775" s="15">
        <f t="shared" ca="1" si="408"/>
        <v>22126.421497527535</v>
      </c>
      <c r="BD775" s="15">
        <f t="shared" ca="1" si="409"/>
        <v>29425.120681311324</v>
      </c>
      <c r="BE775" s="15">
        <f t="shared" ca="1" si="410"/>
        <v>37178.26557968284</v>
      </c>
      <c r="BF775" s="15">
        <f ca="1">Inputs!$B$13*EXP($B$9-0.5*C$6^2+C$6*Y775)</f>
        <v>13284.247095764165</v>
      </c>
      <c r="BG775" s="15">
        <f t="shared" ca="1" si="411"/>
        <v>12319.102212649041</v>
      </c>
      <c r="BH775" s="15">
        <f t="shared" ca="1" si="412"/>
        <v>11614.196188903943</v>
      </c>
      <c r="BI775" s="15">
        <f t="shared" ca="1" si="413"/>
        <v>11547.235953751742</v>
      </c>
      <c r="BJ775" s="15">
        <f t="shared" ca="1" si="414"/>
        <v>13650.087560607286</v>
      </c>
      <c r="BK775" s="15">
        <f t="shared" ca="1" si="415"/>
        <v>17945.877618529463</v>
      </c>
      <c r="BL775" s="15">
        <f t="shared" ca="1" si="416"/>
        <v>20611.11939792737</v>
      </c>
      <c r="BM775" s="15">
        <f t="shared" ca="1" si="417"/>
        <v>22283.083800676995</v>
      </c>
      <c r="BN775" s="15">
        <f t="shared" ca="1" si="418"/>
        <v>28694.546316019496</v>
      </c>
      <c r="BO775" s="15">
        <f t="shared" ca="1" si="419"/>
        <v>31848.656449259553</v>
      </c>
      <c r="BP775" s="15">
        <f t="shared" ca="1" si="420"/>
        <v>36866.926797451211</v>
      </c>
      <c r="BQ775" s="15">
        <f ca="1">Inputs!$B$20*EXP($B$10-0.5*C$7^2+C$7*AJ775)</f>
        <v>2745.296389423449</v>
      </c>
      <c r="BR775" s="15">
        <f t="shared" ca="1" si="421"/>
        <v>3729.6598012055915</v>
      </c>
      <c r="BS775" s="15">
        <f t="shared" ca="1" si="422"/>
        <v>4801.3211334509042</v>
      </c>
      <c r="BT775" s="15">
        <f t="shared" ca="1" si="423"/>
        <v>6333.7151652398816</v>
      </c>
      <c r="BU775" s="15">
        <f t="shared" ca="1" si="424"/>
        <v>8299.5505053420693</v>
      </c>
      <c r="BV775" s="15">
        <f t="shared" ca="1" si="425"/>
        <v>11884.090703521168</v>
      </c>
      <c r="BW775" s="15">
        <f t="shared" ca="1" si="426"/>
        <v>23868.382680252354</v>
      </c>
      <c r="BX775" s="15">
        <f t="shared" ca="1" si="427"/>
        <v>33964.62764055669</v>
      </c>
      <c r="BY775" s="15">
        <f t="shared" ca="1" si="428"/>
        <v>44575.730943628565</v>
      </c>
      <c r="BZ775" s="15">
        <f t="shared" ca="1" si="429"/>
        <v>49049.09513451661</v>
      </c>
      <c r="CA775" s="15">
        <f t="shared" ca="1" si="430"/>
        <v>64202.409498076326</v>
      </c>
      <c r="CB775" s="15">
        <f ca="1">(AU775*DCF!C$10-DCF!C$5*MAX(AU775*DCF!C$10,0)-MAX(AU775-Inputs!$B$6,0)/Inputs!$B$10)*DCF!C$6</f>
        <v>1042.3146803377024</v>
      </c>
      <c r="CC775" s="15">
        <f ca="1">(AV775*DCF!D$10-DCF!D$5*MAX(AV775*DCF!D$10,0)-MAX(AV775-AU775,0)/Inputs!$B$10)*DCF!D$6</f>
        <v>989.20378798222714</v>
      </c>
      <c r="CD775" s="15">
        <f ca="1">(AW775*DCF!E$10-DCF!E$5*MAX(AW775*DCF!E$10,0)-MAX(AW775-AV775,0)/Inputs!$B$10)*DCF!E$6</f>
        <v>1167.17946637514</v>
      </c>
      <c r="CE775" s="15">
        <f ca="1">(AX775*DCF!F$10-DCF!F$5*MAX(AX775*DCF!F$10,0)-MAX(AX775-AW775,0)/Inputs!$B$10)*DCF!F$6</f>
        <v>1130.5484495635242</v>
      </c>
      <c r="CF775" s="15">
        <f ca="1">(AY775*DCF!G$10-DCF!G$5*MAX(AY775*DCF!G$10,0)-MAX(AY775-AX775,0)/Inputs!$B$10)*DCF!G$6</f>
        <v>1315.0228715898565</v>
      </c>
      <c r="CG775" s="15">
        <f ca="1">(AZ775*DCF!H$10-DCF!H$5*MAX(AZ775*DCF!H$10,0)-MAX(AZ775-AY775,0)/Inputs!$B$10)*DCF!H$6</f>
        <v>1583.4966245070093</v>
      </c>
      <c r="CH775" s="15">
        <f ca="1">(BA775*DCF!I$10-DCF!I$5*MAX(BA775*DCF!I$10,0)-MAX(BA775-AZ775,0)/Inputs!$B$10)*DCF!I$6</f>
        <v>2000.4607164038816</v>
      </c>
      <c r="CI775" s="15">
        <f ca="1">(BB775*DCF!J$10-DCF!J$5*MAX(BB775*DCF!J$10,0)-MAX(BB775-BA775,0)/Inputs!$B$10)*DCF!J$6</f>
        <v>2468.4253794770539</v>
      </c>
      <c r="CJ775" s="15">
        <f ca="1">(BC775*DCF!K$10-DCF!K$5*MAX(BC775*DCF!K$10,0)-MAX(BC775-BB775,0)/Inputs!$B$10)*DCF!K$6</f>
        <v>2944.7886704654211</v>
      </c>
      <c r="CK775" s="15">
        <f ca="1">(BD775*DCF!L$10-DCF!L$5*MAX(BD775*DCF!L$10,0)-MAX(BD775-BC775,0)/Inputs!$B$10)*DCF!L$6</f>
        <v>3494.0277651689166</v>
      </c>
      <c r="CL775" s="15">
        <f ca="1">(BE775*DCF!M$10-DCF!M$5*MAX(BE775*DCF!M$10,0)-MAX(BE775-BD775,0)/Inputs!$B$10)*DCF!M$6</f>
        <v>4320.1381389667949</v>
      </c>
      <c r="CM775" s="15">
        <f ca="1">(BF775*DCF!C$28-DCF!C$5*MAX(BF775*DCF!C$28,0)-MAX(BF775-Inputs!$B$13,0)/Inputs!$B$17)*DCF!C$6</f>
        <v>3616.101792272299</v>
      </c>
      <c r="CN775" s="15">
        <f ca="1">(BG775*DCF!D$28-DCF!D$5*MAX(BG775*DCF!D$28,0)-MAX(BG775-BF775,0)/Inputs!$B$17)*DCF!D$6</f>
        <v>3628.2597270625915</v>
      </c>
      <c r="CO775" s="15">
        <f ca="1">(BH775*DCF!E$28-DCF!E$5*MAX(BH775*DCF!E$28,0)-MAX(BH775-BG775,0)/Inputs!$B$17)*DCF!E$6</f>
        <v>3289.3471682251607</v>
      </c>
      <c r="CP775" s="15">
        <f ca="1">(BI775*DCF!F$28-DCF!F$5*MAX(BI775*DCF!F$28,0)-MAX(BI775-BH775,0)/Inputs!$B$17)*DCF!F$6</f>
        <v>3134.770397289331</v>
      </c>
      <c r="CQ775" s="15">
        <f ca="1">(BJ775*DCF!G$28-DCF!G$5*MAX(BJ775*DCF!G$28,0)-MAX(BJ775-BI775,0)/Inputs!$B$17)*DCF!G$6</f>
        <v>3187.9399138797121</v>
      </c>
      <c r="CR775" s="15">
        <f ca="1">(BK775*DCF!H$28-DCF!H$5*MAX(BK775*DCF!H$28,0)-MAX(BK775-BJ775,0)/Inputs!$B$17)*DCF!H$6</f>
        <v>3770.7683071736942</v>
      </c>
      <c r="CS775" s="15">
        <f ca="1">(BL775*DCF!I$28-DCF!I$5*MAX(BL775*DCF!I$28,0)-MAX(BL775-BK775,0)/Inputs!$B$17)*DCF!I$6</f>
        <v>4464.2234201431802</v>
      </c>
      <c r="CT775" s="15">
        <f ca="1">(BM775*DCF!J$28-DCF!J$5*MAX(BM775*DCF!J$28,0)-MAX(BM775-BL775,0)/Inputs!$B$17)*DCF!J$6</f>
        <v>4749.2887276411466</v>
      </c>
      <c r="CU775" s="15">
        <f ca="1">(BN775*DCF!K$28-DCF!K$5*MAX(BN775*DCF!K$28,0)-MAX(BN775-BM775,0)/Inputs!$B$17)*DCF!K$6</f>
        <v>5274.4883026159214</v>
      </c>
      <c r="CV775" s="15">
        <f ca="1">(BO775*DCF!L$28-DCF!L$5*MAX(BO775*DCF!L$28,0)-MAX(BO775-BN775,0)/Inputs!$B$17)*DCF!L$6</f>
        <v>5997.5826398897043</v>
      </c>
      <c r="CW775" s="15">
        <f ca="1">(BP775*DCF!M$28-DCF!M$5*MAX(BP775*DCF!M$28,0)-MAX(BP775-BO775,0)/Inputs!$B$17)*DCF!M$6</f>
        <v>6411.9833516510716</v>
      </c>
      <c r="CX775" s="15">
        <f ca="1">(BQ775*DCF!C$46-DCF!C$5*MAX(BQ775*DCF!C$46,0)-MAX(BQ775-Inputs!$B$20,0)/Inputs!$B$24)*DCF!C$6</f>
        <v>-634.01764189917992</v>
      </c>
      <c r="CY775" s="15">
        <f ca="1">(BR775*DCF!D$46-DCF!D$5*MAX(BR775*DCF!D$46,0)-MAX(BR775-BQ775,0)/Inputs!$B$24)*DCF!D$6</f>
        <v>-1056.5856481241583</v>
      </c>
      <c r="CZ775" s="15">
        <f ca="1">(BS775*DCF!E$46-DCF!E$5*MAX(BS775*DCF!E$46,0)-MAX(BS775-BR775,0)/Inputs!$B$24)*DCF!E$6</f>
        <v>-990.18397855911985</v>
      </c>
      <c r="DA775" s="15">
        <f ca="1">(BT775*DCF!F$46-DCF!F$5*MAX(BT775*DCF!F$46,0)-MAX(BT775-BS775,0)/Inputs!$B$24)*DCF!F$6</f>
        <v>-1019.2542927798316</v>
      </c>
      <c r="DB775" s="15">
        <f ca="1">(BU775*DCF!G$46-DCF!G$5*MAX(BU775*DCF!G$46,0)-MAX(BU775-BT775,0)/Inputs!$B$24)*DCF!G$6</f>
        <v>-940.4486493366893</v>
      </c>
      <c r="DC775" s="15">
        <f ca="1">(BV775*DCF!H$46-DCF!H$5*MAX(BV775*DCF!H$46,0)-MAX(BV775-BU775,0)/Inputs!$B$24)*DCF!H$6</f>
        <v>-1113.8739037419707</v>
      </c>
      <c r="DD775" s="15">
        <f ca="1">(BW775*DCF!I$46-DCF!I$5*MAX(BW775*DCF!I$46,0)-MAX(BW775-BV775,0)/Inputs!$B$24)*DCF!I$6</f>
        <v>-2888.9770589417576</v>
      </c>
      <c r="DE775" s="15">
        <f ca="1">(BX775*DCF!J$46-DCF!J$5*MAX(BX775*DCF!J$46,0)-MAX(BX775-BW775,0)/Inputs!$B$24)*DCF!J$6</f>
        <v>-1252.6370356940531</v>
      </c>
      <c r="DF775" s="15">
        <f ca="1">(BY775*DCF!K$46-DCF!K$5*MAX(BY775*DCF!K$46,0)-MAX(BY775-BX775,0)/Inputs!$B$24)*DCF!K$6</f>
        <v>-53.123285189677681</v>
      </c>
      <c r="DG775" s="15">
        <f ca="1">(BZ775*DCF!L$46-DCF!L$5*MAX(BZ775*DCF!L$46,0)-MAX(BZ775-BY775,0)/Inputs!$B$24)*DCF!L$6</f>
        <v>2378.2002186071686</v>
      </c>
      <c r="DH775" s="15">
        <f ca="1">(CA775*DCF!M$46-DCF!M$5*MAX(CA775*DCF!M$46,0)-MAX(CA775-BZ775,0)/Inputs!$B$24)*DCF!M$6</f>
        <v>1865.3225793371932</v>
      </c>
      <c r="DI775" s="15">
        <f ca="1">SUM(CB775:CL775)+BE775*DCF!M$10*(1+Inputs!$B$30)*(1-Inputs!$B$33)*(1-Inputs!$B$30/Inputs!$B$31)/(Inputs!$B$29-Inputs!$B$30)*DCF!M$6</f>
        <v>125923.21129076107</v>
      </c>
      <c r="DJ775" s="15">
        <f ca="1">SUM(CM775:CW775)+BP775*DCF!M$28*(1+Inputs!$B$30)*(1-Inputs!$B$33)*(1-Inputs!$B$30/Inputs!$B$31)/(Inputs!$B$29-Inputs!$B$30)*DCF!M$6</f>
        <v>184326.28013710212</v>
      </c>
      <c r="DK775" s="15">
        <f ca="1">SUM(CX775:DH775)+CA775*DCF!M$46*(1+Inputs!$B$30)*(1-Inputs!$B$33)*(1-Inputs!$B$30/Inputs!$B$31)/(Inputs!$B$29-Inputs!$B$30)*DCF!M$6</f>
        <v>93558.951649300478</v>
      </c>
      <c r="DM775" s="15">
        <f ca="1">DI775+DJ775+DK775+Inputs!$B$34+Inputs!$B$36-Inputs!$B$35</f>
        <v>480659.44307716365</v>
      </c>
    </row>
    <row r="776" spans="1:117" x14ac:dyDescent="0.75">
      <c r="A776" s="11">
        <v>763</v>
      </c>
      <c r="C776" s="24">
        <f t="shared" ca="1" si="436"/>
        <v>0.31340600077841002</v>
      </c>
      <c r="D776" s="24">
        <f t="shared" ca="1" si="436"/>
        <v>-6.8894335003215956E-2</v>
      </c>
      <c r="E776" s="24">
        <f t="shared" ca="1" si="436"/>
        <v>-0.65485465033835999</v>
      </c>
      <c r="F776" s="24">
        <f t="shared" ca="1" si="436"/>
        <v>-9.1274065366681617E-2</v>
      </c>
      <c r="G776" s="24">
        <f t="shared" ca="1" si="436"/>
        <v>-7.7178183597312738E-2</v>
      </c>
      <c r="H776" s="24">
        <f t="shared" ca="1" si="436"/>
        <v>0.56821739380782721</v>
      </c>
      <c r="I776" s="24">
        <f t="shared" ca="1" si="436"/>
        <v>-0.31802512623160506</v>
      </c>
      <c r="J776" s="24">
        <f t="shared" ca="1" si="436"/>
        <v>-3.0812366944452642E-2</v>
      </c>
      <c r="K776" s="24">
        <f t="shared" ca="1" si="436"/>
        <v>-0.84459033972825681</v>
      </c>
      <c r="L776" s="24">
        <f t="shared" ca="1" si="436"/>
        <v>-4.0070376386526309E-2</v>
      </c>
      <c r="M776" s="24">
        <f t="shared" ca="1" si="436"/>
        <v>2.3860625452480724</v>
      </c>
      <c r="N776" s="24">
        <f ca="1">SQRT(Inputs!$B$38)*C776+SQRT(1-Inputs!$B$38)*_xlfn.NORM.S.INV(RAND())</f>
        <v>0.10557635228823313</v>
      </c>
      <c r="O776" s="24">
        <f ca="1">SQRT(Inputs!$B$38)*D776+SQRT(1-Inputs!$B$38)*_xlfn.NORM.S.INV(RAND())</f>
        <v>6.1410279857717014E-2</v>
      </c>
      <c r="P776" s="24">
        <f ca="1">SQRT(Inputs!$B$38)*E776+SQRT(1-Inputs!$B$38)*_xlfn.NORM.S.INV(RAND())</f>
        <v>-1.3922947930516196</v>
      </c>
      <c r="Q776" s="24">
        <f ca="1">SQRT(Inputs!$B$38)*F776+SQRT(1-Inputs!$B$38)*_xlfn.NORM.S.INV(RAND())</f>
        <v>-0.49886899740531282</v>
      </c>
      <c r="R776" s="24">
        <f ca="1">SQRT(Inputs!$B$38)*G776+SQRT(1-Inputs!$B$38)*_xlfn.NORM.S.INV(RAND())</f>
        <v>0.70062785725324705</v>
      </c>
      <c r="S776" s="24">
        <f ca="1">SQRT(Inputs!$B$38)*H776+SQRT(1-Inputs!$B$38)*_xlfn.NORM.S.INV(RAND())</f>
        <v>1.0829772889532467</v>
      </c>
      <c r="T776" s="24">
        <f ca="1">SQRT(Inputs!$B$38)*I776+SQRT(1-Inputs!$B$38)*_xlfn.NORM.S.INV(RAND())</f>
        <v>-0.14582384669378951</v>
      </c>
      <c r="U776" s="24">
        <f ca="1">SQRT(Inputs!$B$38)*J776+SQRT(1-Inputs!$B$38)*_xlfn.NORM.S.INV(RAND())</f>
        <v>-0.98682869610886703</v>
      </c>
      <c r="V776" s="24">
        <f ca="1">SQRT(Inputs!$B$38)*K776+SQRT(1-Inputs!$B$38)*_xlfn.NORM.S.INV(RAND())</f>
        <v>0.18766000831440516</v>
      </c>
      <c r="W776" s="24">
        <f ca="1">SQRT(Inputs!$B$38)*L776+SQRT(1-Inputs!$B$38)*_xlfn.NORM.S.INV(RAND())</f>
        <v>1.9447135752090201</v>
      </c>
      <c r="X776" s="24">
        <f ca="1">SQRT(Inputs!$B$38)*M776+SQRT(1-Inputs!$B$38)*_xlfn.NORM.S.INV(RAND())</f>
        <v>1.0558548358356803</v>
      </c>
      <c r="Y776" s="24">
        <f ca="1">SQRT(Inputs!$B$38)*C776+SQRT(1-Inputs!$B$38)*_xlfn.NORM.S.INV(RAND())</f>
        <v>0.52566983240943821</v>
      </c>
      <c r="Z776" s="24">
        <f ca="1">SQRT(Inputs!$B$38)*D776+SQRT(1-Inputs!$B$38)*_xlfn.NORM.S.INV(RAND())</f>
        <v>-1.4967735319944582</v>
      </c>
      <c r="AA776" s="24">
        <f ca="1">SQRT(Inputs!$B$38)*E776+SQRT(1-Inputs!$B$38)*_xlfn.NORM.S.INV(RAND())</f>
        <v>0.8938433637130897</v>
      </c>
      <c r="AB776" s="24">
        <f ca="1">SQRT(Inputs!$B$38)*F776+SQRT(1-Inputs!$B$38)*_xlfn.NORM.S.INV(RAND())</f>
        <v>0.2549450051913153</v>
      </c>
      <c r="AC776" s="24">
        <f ca="1">SQRT(Inputs!$B$38)*G776+SQRT(1-Inputs!$B$38)*_xlfn.NORM.S.INV(RAND())</f>
        <v>0.26947295182958558</v>
      </c>
      <c r="AD776" s="24">
        <f ca="1">SQRT(Inputs!$B$38)*H776+SQRT(1-Inputs!$B$38)*_xlfn.NORM.S.INV(RAND())</f>
        <v>1.4732082727308184</v>
      </c>
      <c r="AE776" s="24">
        <f ca="1">SQRT(Inputs!$B$38)*I776+SQRT(1-Inputs!$B$38)*_xlfn.NORM.S.INV(RAND())</f>
        <v>-0.85163016883916787</v>
      </c>
      <c r="AF776" s="24">
        <f ca="1">SQRT(Inputs!$B$38)*J776+SQRT(1-Inputs!$B$38)*_xlfn.NORM.S.INV(RAND())</f>
        <v>-0.38963040815879135</v>
      </c>
      <c r="AG776" s="24">
        <f ca="1">SQRT(Inputs!$B$38)*K776+SQRT(1-Inputs!$B$38)*_xlfn.NORM.S.INV(RAND())</f>
        <v>0.88329820903972589</v>
      </c>
      <c r="AH776" s="24">
        <f ca="1">SQRT(Inputs!$B$38)*L776+SQRT(1-Inputs!$B$38)*_xlfn.NORM.S.INV(RAND())</f>
        <v>-0.16858682727590957</v>
      </c>
      <c r="AI776" s="24">
        <f ca="1">SQRT(Inputs!$B$38)*M776+SQRT(1-Inputs!$B$38)*_xlfn.NORM.S.INV(RAND())</f>
        <v>1.104036385751666</v>
      </c>
      <c r="AJ776" s="24">
        <f ca="1">SQRT(Inputs!$B$38)*C776+SQRT(1-Inputs!$B$38)*_xlfn.NORM.S.INV(RAND())</f>
        <v>-0.24315961740224312</v>
      </c>
      <c r="AK776" s="24">
        <f ca="1">SQRT(Inputs!$B$38)*D776+SQRT(1-Inputs!$B$38)*_xlfn.NORM.S.INV(RAND())</f>
        <v>0.59720103172017636</v>
      </c>
      <c r="AL776" s="24">
        <f ca="1">SQRT(Inputs!$B$38)*E776+SQRT(1-Inputs!$B$38)*_xlfn.NORM.S.INV(RAND())</f>
        <v>0.14958665244747138</v>
      </c>
      <c r="AM776" s="24">
        <f ca="1">SQRT(Inputs!$B$38)*F776+SQRT(1-Inputs!$B$38)*_xlfn.NORM.S.INV(RAND())</f>
        <v>0.43929611690822068</v>
      </c>
      <c r="AN776" s="24">
        <f ca="1">SQRT(Inputs!$B$38)*G776+SQRT(1-Inputs!$B$38)*_xlfn.NORM.S.INV(RAND())</f>
        <v>0.12700495786562982</v>
      </c>
      <c r="AO776" s="24">
        <f ca="1">SQRT(Inputs!$B$38)*H776+SQRT(1-Inputs!$B$38)*_xlfn.NORM.S.INV(RAND())</f>
        <v>0.38437998501622644</v>
      </c>
      <c r="AP776" s="24">
        <f ca="1">SQRT(Inputs!$B$38)*I776+SQRT(1-Inputs!$B$38)*_xlfn.NORM.S.INV(RAND())</f>
        <v>9.4698030161385394E-2</v>
      </c>
      <c r="AQ776" s="24">
        <f ca="1">SQRT(Inputs!$B$38)*J776+SQRT(1-Inputs!$B$38)*_xlfn.NORM.S.INV(RAND())</f>
        <v>-0.6841749496988957</v>
      </c>
      <c r="AR776" s="24">
        <f ca="1">SQRT(Inputs!$B$38)*K776+SQRT(1-Inputs!$B$38)*_xlfn.NORM.S.INV(RAND())</f>
        <v>0.39717285031547761</v>
      </c>
      <c r="AS776" s="24">
        <f ca="1">SQRT(Inputs!$B$38)*L776+SQRT(1-Inputs!$B$38)*_xlfn.NORM.S.INV(RAND())</f>
        <v>9.5724049731895522E-2</v>
      </c>
      <c r="AT776" s="24">
        <f ca="1">SQRT(Inputs!$B$38)*M776+SQRT(1-Inputs!$B$38)*_xlfn.NORM.S.INV(RAND())</f>
        <v>2.2098711087563849</v>
      </c>
      <c r="AU776" s="15">
        <f ca="1">Inputs!$B$6*EXP($B$8-0.5*C$5^2+C$5*N776)</f>
        <v>5047.7727481519423</v>
      </c>
      <c r="AV776" s="15">
        <f t="shared" ca="1" si="401"/>
        <v>6200.0618292302679</v>
      </c>
      <c r="AW776" s="15">
        <f t="shared" ca="1" si="402"/>
        <v>6265.5134832295589</v>
      </c>
      <c r="AX776" s="15">
        <f t="shared" ca="1" si="403"/>
        <v>7187.3559888387217</v>
      </c>
      <c r="AY776" s="15">
        <f t="shared" ca="1" si="404"/>
        <v>9532.6298239752778</v>
      </c>
      <c r="AZ776" s="15">
        <f t="shared" ca="1" si="405"/>
        <v>13135.341309996833</v>
      </c>
      <c r="BA776" s="15">
        <f t="shared" ca="1" si="406"/>
        <v>15830.837669761248</v>
      </c>
      <c r="BB776" s="15">
        <f t="shared" ca="1" si="407"/>
        <v>17557.178007065333</v>
      </c>
      <c r="BC776" s="15">
        <f t="shared" ca="1" si="408"/>
        <v>21896.148343544675</v>
      </c>
      <c r="BD776" s="15">
        <f t="shared" ca="1" si="409"/>
        <v>32176.117843966422</v>
      </c>
      <c r="BE776" s="15">
        <f t="shared" ca="1" si="410"/>
        <v>43407.679068972087</v>
      </c>
      <c r="BF776" s="15">
        <f ca="1">Inputs!$B$13*EXP($B$9-0.5*C$6^2+C$6*Y776)</f>
        <v>15350.173583723254</v>
      </c>
      <c r="BG776" s="15">
        <f t="shared" ca="1" si="411"/>
        <v>14280.072235972098</v>
      </c>
      <c r="BH776" s="15">
        <f t="shared" ca="1" si="412"/>
        <v>20235.811518888935</v>
      </c>
      <c r="BI776" s="15">
        <f t="shared" ca="1" si="413"/>
        <v>25763.066955781622</v>
      </c>
      <c r="BJ776" s="15">
        <f t="shared" ca="1" si="414"/>
        <v>32834.801676967989</v>
      </c>
      <c r="BK776" s="15">
        <f t="shared" ca="1" si="415"/>
        <v>49248.632236657242</v>
      </c>
      <c r="BL776" s="15">
        <f t="shared" ca="1" si="416"/>
        <v>54174.652040619629</v>
      </c>
      <c r="BM776" s="15">
        <f t="shared" ca="1" si="417"/>
        <v>63445.844951716084</v>
      </c>
      <c r="BN776" s="15">
        <f t="shared" ca="1" si="418"/>
        <v>86743.012429444338</v>
      </c>
      <c r="BO776" s="15">
        <f t="shared" ca="1" si="419"/>
        <v>104657.18151790902</v>
      </c>
      <c r="BP776" s="15">
        <f t="shared" ca="1" si="420"/>
        <v>145976.84780599771</v>
      </c>
      <c r="BQ776" s="15">
        <f ca="1">Inputs!$B$20*EXP($B$10-0.5*C$7^2+C$7*AJ776)</f>
        <v>3935.0709016518126</v>
      </c>
      <c r="BR776" s="15">
        <f t="shared" ca="1" si="421"/>
        <v>6454.4481512684633</v>
      </c>
      <c r="BS776" s="15">
        <f t="shared" ca="1" si="422"/>
        <v>9226.6731579665829</v>
      </c>
      <c r="BT776" s="15">
        <f t="shared" ca="1" si="423"/>
        <v>14275.446428258469</v>
      </c>
      <c r="BU776" s="15">
        <f t="shared" ca="1" si="424"/>
        <v>20401.486057204293</v>
      </c>
      <c r="BV776" s="15">
        <f t="shared" ca="1" si="425"/>
        <v>30952.022055075126</v>
      </c>
      <c r="BW776" s="15">
        <f t="shared" ca="1" si="426"/>
        <v>44066.21750594773</v>
      </c>
      <c r="BX776" s="15">
        <f t="shared" ca="1" si="427"/>
        <v>53734.173684087269</v>
      </c>
      <c r="BY776" s="15">
        <f t="shared" ca="1" si="428"/>
        <v>81234.955542388605</v>
      </c>
      <c r="BZ776" s="15">
        <f t="shared" ca="1" si="429"/>
        <v>116007.58453192435</v>
      </c>
      <c r="CA776" s="15">
        <f t="shared" ca="1" si="430"/>
        <v>241331.78280594165</v>
      </c>
      <c r="CB776" s="15">
        <f ca="1">(AU776*DCF!C$10-DCF!C$5*MAX(AU776*DCF!C$10,0)-MAX(AU776-Inputs!$B$6,0)/Inputs!$B$10)*DCF!C$6</f>
        <v>1042.4644357168286</v>
      </c>
      <c r="CC776" s="15">
        <f ca="1">(AV776*DCF!D$10-DCF!D$5*MAX(AV776*DCF!D$10,0)-MAX(AV776-AU776,0)/Inputs!$B$10)*DCF!D$6</f>
        <v>1230.2675319614284</v>
      </c>
      <c r="CD776" s="15">
        <f ca="1">(AW776*DCF!E$10-DCF!E$5*MAX(AW776*DCF!E$10,0)-MAX(AW776-AV776,0)/Inputs!$B$10)*DCF!E$6</f>
        <v>1431.8649017539326</v>
      </c>
      <c r="CE776" s="15">
        <f ca="1">(AX776*DCF!F$10-DCF!F$5*MAX(AX776*DCF!F$10,0)-MAX(AX776-AW776,0)/Inputs!$B$10)*DCF!F$6</f>
        <v>1377.1757877336929</v>
      </c>
      <c r="CF776" s="15">
        <f ca="1">(AY776*DCF!G$10-DCF!G$5*MAX(AY776*DCF!G$10,0)-MAX(AY776-AX776,0)/Inputs!$B$10)*DCF!G$6</f>
        <v>1513.299443894761</v>
      </c>
      <c r="CG776" s="15">
        <f ca="1">(AZ776*DCF!H$10-DCF!H$5*MAX(AZ776*DCF!H$10,0)-MAX(AZ776-AY776,0)/Inputs!$B$10)*DCF!H$6</f>
        <v>1910.5099255923126</v>
      </c>
      <c r="CH776" s="15">
        <f ca="1">(BA776*DCF!I$10-DCF!I$5*MAX(BA776*DCF!I$10,0)-MAX(BA776-AZ776,0)/Inputs!$B$10)*DCF!I$6</f>
        <v>2449.5606868894797</v>
      </c>
      <c r="CI776" s="15">
        <f ca="1">(BB776*DCF!J$10-DCF!J$5*MAX(BB776*DCF!J$10,0)-MAX(BB776-BA776,0)/Inputs!$B$10)*DCF!J$6</f>
        <v>2751.2540540469918</v>
      </c>
      <c r="CJ776" s="15">
        <f ca="1">(BC776*DCF!K$10-DCF!K$5*MAX(BC776*DCF!K$10,0)-MAX(BC776-BB776,0)/Inputs!$B$10)*DCF!K$6</f>
        <v>2917.5384333027137</v>
      </c>
      <c r="CK776" s="15">
        <f ca="1">(BD776*DCF!L$10-DCF!L$5*MAX(BD776*DCF!L$10,0)-MAX(BD776-BC776,0)/Inputs!$B$10)*DCF!L$6</f>
        <v>3523.4039272525279</v>
      </c>
      <c r="CL776" s="15">
        <f ca="1">(BE776*DCF!M$10-DCF!M$5*MAX(BE776*DCF!M$10,0)-MAX(BE776-BD776,0)/Inputs!$B$10)*DCF!M$6</f>
        <v>4783.6549570576462</v>
      </c>
      <c r="CM776" s="15">
        <f ca="1">(BF776*DCF!C$28-DCF!C$5*MAX(BF776*DCF!C$28,0)-MAX(BF776-Inputs!$B$13,0)/Inputs!$B$17)*DCF!C$6</f>
        <v>3769.4897265032246</v>
      </c>
      <c r="CN776" s="15">
        <f ca="1">(BG776*DCF!D$28-DCF!D$5*MAX(BG776*DCF!D$28,0)-MAX(BG776-BF776,0)/Inputs!$B$17)*DCF!D$6</f>
        <v>4205.8106263720056</v>
      </c>
      <c r="CO776" s="15">
        <f ca="1">(BH776*DCF!E$28-DCF!E$5*MAX(BH776*DCF!E$28,0)-MAX(BH776-BG776,0)/Inputs!$B$17)*DCF!E$6</f>
        <v>4557.3479167743235</v>
      </c>
      <c r="CP776" s="15">
        <f ca="1">(BI776*DCF!F$28-DCF!F$5*MAX(BI776*DCF!F$28,0)-MAX(BI776-BH776,0)/Inputs!$B$17)*DCF!F$6</f>
        <v>5987.6698398680564</v>
      </c>
      <c r="CQ776" s="15">
        <f ca="1">(BJ776*DCF!G$28-DCF!G$5*MAX(BJ776*DCF!G$28,0)-MAX(BJ776-BI776,0)/Inputs!$B$17)*DCF!G$6</f>
        <v>7329.84249211719</v>
      </c>
      <c r="CR776" s="15">
        <f ca="1">(BK776*DCF!H$28-DCF!H$5*MAX(BK776*DCF!H$28,0)-MAX(BK776-BJ776,0)/Inputs!$B$17)*DCF!H$6</f>
        <v>9629.4814602908264</v>
      </c>
      <c r="CS776" s="15">
        <f ca="1">(BL776*DCF!I$28-DCF!I$5*MAX(BL776*DCF!I$28,0)-MAX(BL776-BK776,0)/Inputs!$B$17)*DCF!I$6</f>
        <v>12032.299101096793</v>
      </c>
      <c r="CT776" s="15">
        <f ca="1">(BM776*DCF!J$28-DCF!J$5*MAX(BM776*DCF!J$28,0)-MAX(BM776-BL776,0)/Inputs!$B$17)*DCF!J$6</f>
        <v>12924.406026154202</v>
      </c>
      <c r="CU776" s="15">
        <f ca="1">(BN776*DCF!K$28-DCF!K$5*MAX(BN776*DCF!K$28,0)-MAX(BN776-BM776,0)/Inputs!$B$17)*DCF!K$6</f>
        <v>15465.077105779403</v>
      </c>
      <c r="CV776" s="15">
        <f ca="1">(BO776*DCF!L$28-DCF!L$5*MAX(BO776*DCF!L$28,0)-MAX(BO776-BN776,0)/Inputs!$B$17)*DCF!L$6</f>
        <v>18854.286349851784</v>
      </c>
      <c r="CW776" s="15">
        <f ca="1">(BP776*DCF!M$28-DCF!M$5*MAX(BP776*DCF!M$28,0)-MAX(BP776-BO776,0)/Inputs!$B$17)*DCF!M$6</f>
        <v>23146.562215146929</v>
      </c>
      <c r="CX776" s="15">
        <f ca="1">(BQ776*DCF!C$46-DCF!C$5*MAX(BQ776*DCF!C$46,0)-MAX(BQ776-Inputs!$B$20,0)/Inputs!$B$24)*DCF!C$6</f>
        <v>-1247.8551281652283</v>
      </c>
      <c r="CY776" s="15">
        <f ca="1">(BR776*DCF!D$46-DCF!D$5*MAX(BR776*DCF!D$46,0)-MAX(BR776-BQ776,0)/Inputs!$B$24)*DCF!D$6</f>
        <v>-2176.6211394264351</v>
      </c>
      <c r="CZ776" s="15">
        <f ca="1">(BS776*DCF!E$46-DCF!E$5*MAX(BS776*DCF!E$46,0)-MAX(BS776-BR776,0)/Inputs!$B$24)*DCF!E$6</f>
        <v>-2183.8049452658756</v>
      </c>
      <c r="DA776" s="15">
        <f ca="1">(BT776*DCF!F$46-DCF!F$5*MAX(BT776*DCF!F$46,0)-MAX(BT776-BS776,0)/Inputs!$B$24)*DCF!F$6</f>
        <v>-2878.0462167744972</v>
      </c>
      <c r="DB776" s="15">
        <f ca="1">(BU776*DCF!G$46-DCF!G$5*MAX(BU776*DCF!G$46,0)-MAX(BU776-BT776,0)/Inputs!$B$24)*DCF!G$6</f>
        <v>-2746.9443779627918</v>
      </c>
      <c r="DC776" s="15">
        <f ca="1">(BV776*DCF!H$46-DCF!H$5*MAX(BV776*DCF!H$46,0)-MAX(BV776-BU776,0)/Inputs!$B$24)*DCF!H$6</f>
        <v>-3278.5144171317775</v>
      </c>
      <c r="DD776" s="15">
        <f ca="1">(BW776*DCF!I$46-DCF!I$5*MAX(BW776*DCF!I$46,0)-MAX(BW776-BV776,0)/Inputs!$B$24)*DCF!I$6</f>
        <v>-2746.8518120197814</v>
      </c>
      <c r="DE776" s="15">
        <f ca="1">(BX776*DCF!J$46-DCF!J$5*MAX(BX776*DCF!J$46,0)-MAX(BX776-BW776,0)/Inputs!$B$24)*DCF!J$6</f>
        <v>-309.78407677527372</v>
      </c>
      <c r="DF776" s="15">
        <f ca="1">(BY776*DCF!K$46-DCF!K$5*MAX(BY776*DCF!K$46,0)-MAX(BY776-BX776,0)/Inputs!$B$24)*DCF!K$6</f>
        <v>-2096.547478795505</v>
      </c>
      <c r="DG776" s="15">
        <f ca="1">(BZ776*DCF!L$46-DCF!L$5*MAX(BZ776*DCF!L$46,0)-MAX(BZ776-BY776,0)/Inputs!$B$24)*DCF!L$6</f>
        <v>149.9067265638038</v>
      </c>
      <c r="DH776" s="15">
        <f ca="1">(CA776*DCF!M$46-DCF!M$5*MAX(CA776*DCF!M$46,0)-MAX(CA776-BZ776,0)/Inputs!$B$24)*DCF!M$6</f>
        <v>-7280.3360652829624</v>
      </c>
      <c r="DI776" s="15">
        <f ca="1">SUM(CB776:CL776)+BE776*DCF!M$10*(1+Inputs!$B$30)*(1-Inputs!$B$33)*(1-Inputs!$B$30/Inputs!$B$31)/(Inputs!$B$29-Inputs!$B$30)*DCF!M$6</f>
        <v>145735.13894128334</v>
      </c>
      <c r="DJ776" s="15">
        <f ca="1">SUM(CM776:CW776)+BP776*DCF!M$28*(1+Inputs!$B$30)*(1-Inputs!$B$33)*(1-Inputs!$B$30/Inputs!$B$31)/(Inputs!$B$29-Inputs!$B$30)*DCF!M$6</f>
        <v>659576.26991070842</v>
      </c>
      <c r="DK776" s="15">
        <f ca="1">SUM(CX776:DH776)+CA776*DCF!M$46*(1+Inputs!$B$30)*(1-Inputs!$B$33)*(1-Inputs!$B$30/Inputs!$B$31)/(Inputs!$B$29-Inputs!$B$30)*DCF!M$6</f>
        <v>346332.12486417824</v>
      </c>
      <c r="DM776" s="15">
        <f ca="1">DI776+DJ776+DK776+Inputs!$B$34+Inputs!$B$36-Inputs!$B$35</f>
        <v>1228494.5337161701</v>
      </c>
    </row>
    <row r="777" spans="1:117" x14ac:dyDescent="0.75">
      <c r="A777" s="11">
        <v>764</v>
      </c>
      <c r="C777" s="24">
        <f t="shared" ca="1" si="436"/>
        <v>0.45241119534375246</v>
      </c>
      <c r="D777" s="24">
        <f t="shared" ca="1" si="436"/>
        <v>0.94073468641567815</v>
      </c>
      <c r="E777" s="24">
        <f t="shared" ca="1" si="436"/>
        <v>2.4614916869068142</v>
      </c>
      <c r="F777" s="24">
        <f t="shared" ca="1" si="436"/>
        <v>-0.9629409502114028</v>
      </c>
      <c r="G777" s="24">
        <f t="shared" ca="1" si="436"/>
        <v>-0.19753835238697068</v>
      </c>
      <c r="H777" s="24">
        <f t="shared" ca="1" si="436"/>
        <v>-1.2908183804770037</v>
      </c>
      <c r="I777" s="24">
        <f t="shared" ca="1" si="436"/>
        <v>-2.0138297994131418</v>
      </c>
      <c r="J777" s="24">
        <f t="shared" ca="1" si="436"/>
        <v>-0.88874604705401428</v>
      </c>
      <c r="K777" s="24">
        <f t="shared" ca="1" si="436"/>
        <v>4.55070434127859E-2</v>
      </c>
      <c r="L777" s="24">
        <f t="shared" ca="1" si="436"/>
        <v>0.38136739556087035</v>
      </c>
      <c r="M777" s="24">
        <f t="shared" ca="1" si="436"/>
        <v>0.34310058016083961</v>
      </c>
      <c r="N777" s="24">
        <f ca="1">SQRT(Inputs!$B$38)*C777+SQRT(1-Inputs!$B$38)*_xlfn.NORM.S.INV(RAND())</f>
        <v>0.62504215641883032</v>
      </c>
      <c r="O777" s="24">
        <f ca="1">SQRT(Inputs!$B$38)*D777+SQRT(1-Inputs!$B$38)*_xlfn.NORM.S.INV(RAND())</f>
        <v>1.5542811765253308</v>
      </c>
      <c r="P777" s="24">
        <f ca="1">SQRT(Inputs!$B$38)*E777+SQRT(1-Inputs!$B$38)*_xlfn.NORM.S.INV(RAND())</f>
        <v>0.44444110453754027</v>
      </c>
      <c r="Q777" s="24">
        <f ca="1">SQRT(Inputs!$B$38)*F777+SQRT(1-Inputs!$B$38)*_xlfn.NORM.S.INV(RAND())</f>
        <v>9.6432193276507761E-3</v>
      </c>
      <c r="R777" s="24">
        <f ca="1">SQRT(Inputs!$B$38)*G777+SQRT(1-Inputs!$B$38)*_xlfn.NORM.S.INV(RAND())</f>
        <v>1.08420350324712</v>
      </c>
      <c r="S777" s="24">
        <f ca="1">SQRT(Inputs!$B$38)*H777+SQRT(1-Inputs!$B$38)*_xlfn.NORM.S.INV(RAND())</f>
        <v>-0.70811347435118188</v>
      </c>
      <c r="T777" s="24">
        <f ca="1">SQRT(Inputs!$B$38)*I777+SQRT(1-Inputs!$B$38)*_xlfn.NORM.S.INV(RAND())</f>
        <v>-2.7109780988498851</v>
      </c>
      <c r="U777" s="24">
        <f ca="1">SQRT(Inputs!$B$38)*J777+SQRT(1-Inputs!$B$38)*_xlfn.NORM.S.INV(RAND())</f>
        <v>0.22526006778360419</v>
      </c>
      <c r="V777" s="24">
        <f ca="1">SQRT(Inputs!$B$38)*K777+SQRT(1-Inputs!$B$38)*_xlfn.NORM.S.INV(RAND())</f>
        <v>-0.28060764443597314</v>
      </c>
      <c r="W777" s="24">
        <f ca="1">SQRT(Inputs!$B$38)*L777+SQRT(1-Inputs!$B$38)*_xlfn.NORM.S.INV(RAND())</f>
        <v>1.7562407473133044</v>
      </c>
      <c r="X777" s="24">
        <f ca="1">SQRT(Inputs!$B$38)*M777+SQRT(1-Inputs!$B$38)*_xlfn.NORM.S.INV(RAND())</f>
        <v>0.76476892565127974</v>
      </c>
      <c r="Y777" s="24">
        <f ca="1">SQRT(Inputs!$B$38)*C777+SQRT(1-Inputs!$B$38)*_xlfn.NORM.S.INV(RAND())</f>
        <v>1.495881466188187E-2</v>
      </c>
      <c r="Z777" s="24">
        <f ca="1">SQRT(Inputs!$B$38)*D777+SQRT(1-Inputs!$B$38)*_xlfn.NORM.S.INV(RAND())</f>
        <v>0.20837638597525471</v>
      </c>
      <c r="AA777" s="24">
        <f ca="1">SQRT(Inputs!$B$38)*E777+SQRT(1-Inputs!$B$38)*_xlfn.NORM.S.INV(RAND())</f>
        <v>2.9330500163911926</v>
      </c>
      <c r="AB777" s="24">
        <f ca="1">SQRT(Inputs!$B$38)*F777+SQRT(1-Inputs!$B$38)*_xlfn.NORM.S.INV(RAND())</f>
        <v>-1.4249287231128362</v>
      </c>
      <c r="AC777" s="24">
        <f ca="1">SQRT(Inputs!$B$38)*G777+SQRT(1-Inputs!$B$38)*_xlfn.NORM.S.INV(RAND())</f>
        <v>0.58473075324829737</v>
      </c>
      <c r="AD777" s="24">
        <f ca="1">SQRT(Inputs!$B$38)*H777+SQRT(1-Inputs!$B$38)*_xlfn.NORM.S.INV(RAND())</f>
        <v>-1.0859794895218824</v>
      </c>
      <c r="AE777" s="24">
        <f ca="1">SQRT(Inputs!$B$38)*I777+SQRT(1-Inputs!$B$38)*_xlfn.NORM.S.INV(RAND())</f>
        <v>-1.4676245871924514</v>
      </c>
      <c r="AF777" s="24">
        <f ca="1">SQRT(Inputs!$B$38)*J777+SQRT(1-Inputs!$B$38)*_xlfn.NORM.S.INV(RAND())</f>
        <v>-0.95539828077550948</v>
      </c>
      <c r="AG777" s="24">
        <f ca="1">SQRT(Inputs!$B$38)*K777+SQRT(1-Inputs!$B$38)*_xlfn.NORM.S.INV(RAND())</f>
        <v>-0.37730468719105331</v>
      </c>
      <c r="AH777" s="24">
        <f ca="1">SQRT(Inputs!$B$38)*L777+SQRT(1-Inputs!$B$38)*_xlfn.NORM.S.INV(RAND())</f>
        <v>-1.1005230285224874</v>
      </c>
      <c r="AI777" s="24">
        <f ca="1">SQRT(Inputs!$B$38)*M777+SQRT(1-Inputs!$B$38)*_xlfn.NORM.S.INV(RAND())</f>
        <v>-0.79644239092426206</v>
      </c>
      <c r="AJ777" s="24">
        <f ca="1">SQRT(Inputs!$B$38)*C777+SQRT(1-Inputs!$B$38)*_xlfn.NORM.S.INV(RAND())</f>
        <v>-3.9665702866533009E-2</v>
      </c>
      <c r="AK777" s="24">
        <f ca="1">SQRT(Inputs!$B$38)*D777+SQRT(1-Inputs!$B$38)*_xlfn.NORM.S.INV(RAND())</f>
        <v>0.23334270323410705</v>
      </c>
      <c r="AL777" s="24">
        <f ca="1">SQRT(Inputs!$B$38)*E777+SQRT(1-Inputs!$B$38)*_xlfn.NORM.S.INV(RAND())</f>
        <v>0.9748796832817237</v>
      </c>
      <c r="AM777" s="24">
        <f ca="1">SQRT(Inputs!$B$38)*F777+SQRT(1-Inputs!$B$38)*_xlfn.NORM.S.INV(RAND())</f>
        <v>-0.89600892643613639</v>
      </c>
      <c r="AN777" s="24">
        <f ca="1">SQRT(Inputs!$B$38)*G777+SQRT(1-Inputs!$B$38)*_xlfn.NORM.S.INV(RAND())</f>
        <v>-1.6592190128949047</v>
      </c>
      <c r="AO777" s="24">
        <f ca="1">SQRT(Inputs!$B$38)*H777+SQRT(1-Inputs!$B$38)*_xlfn.NORM.S.INV(RAND())</f>
        <v>-1.1448433097656097</v>
      </c>
      <c r="AP777" s="24">
        <f ca="1">SQRT(Inputs!$B$38)*I777+SQRT(1-Inputs!$B$38)*_xlfn.NORM.S.INV(RAND())</f>
        <v>-1.2629730476889534</v>
      </c>
      <c r="AQ777" s="24">
        <f ca="1">SQRT(Inputs!$B$38)*J777+SQRT(1-Inputs!$B$38)*_xlfn.NORM.S.INV(RAND())</f>
        <v>-0.97108466509609515</v>
      </c>
      <c r="AR777" s="24">
        <f ca="1">SQRT(Inputs!$B$38)*K777+SQRT(1-Inputs!$B$38)*_xlfn.NORM.S.INV(RAND())</f>
        <v>-1.7085689266695014</v>
      </c>
      <c r="AS777" s="24">
        <f ca="1">SQRT(Inputs!$B$38)*L777+SQRT(1-Inputs!$B$38)*_xlfn.NORM.S.INV(RAND())</f>
        <v>5.9877035594563727E-2</v>
      </c>
      <c r="AT777" s="24">
        <f ca="1">SQRT(Inputs!$B$38)*M777+SQRT(1-Inputs!$B$38)*_xlfn.NORM.S.INV(RAND())</f>
        <v>0.39373905388993546</v>
      </c>
      <c r="AU777" s="15">
        <f ca="1">Inputs!$B$6*EXP($B$8-0.5*C$5^2+C$5*N777)</f>
        <v>5490.584044862454</v>
      </c>
      <c r="AV777" s="15">
        <f t="shared" ca="1" si="401"/>
        <v>8399.2850761161371</v>
      </c>
      <c r="AW777" s="15">
        <f t="shared" ca="1" si="402"/>
        <v>10874.155823037405</v>
      </c>
      <c r="AX777" s="15">
        <f t="shared" ca="1" si="403"/>
        <v>13292.256884808183</v>
      </c>
      <c r="AY777" s="15">
        <f t="shared" ca="1" si="404"/>
        <v>18437.303010123225</v>
      </c>
      <c r="AZ777" s="15">
        <f t="shared" ca="1" si="405"/>
        <v>20857.797257419861</v>
      </c>
      <c r="BA777" s="15">
        <f t="shared" ca="1" si="406"/>
        <v>19219.261202363043</v>
      </c>
      <c r="BB777" s="15">
        <f t="shared" ca="1" si="407"/>
        <v>24067.317395454294</v>
      </c>
      <c r="BC777" s="15">
        <f t="shared" ca="1" si="408"/>
        <v>28688.629169793032</v>
      </c>
      <c r="BD777" s="15">
        <f t="shared" ca="1" si="409"/>
        <v>41420.920048000851</v>
      </c>
      <c r="BE777" s="15">
        <f t="shared" ca="1" si="410"/>
        <v>54417.497031730047</v>
      </c>
      <c r="BF777" s="15">
        <f ca="1">Inputs!$B$13*EXP($B$9-0.5*C$6^2+C$6*Y777)</f>
        <v>13872.098250207364</v>
      </c>
      <c r="BG777" s="15">
        <f t="shared" ca="1" si="411"/>
        <v>17554.182982688515</v>
      </c>
      <c r="BH777" s="15">
        <f t="shared" ca="1" si="412"/>
        <v>34886.454857101191</v>
      </c>
      <c r="BI777" s="15">
        <f t="shared" ca="1" si="413"/>
        <v>34295.749601067029</v>
      </c>
      <c r="BJ777" s="15">
        <f t="shared" ca="1" si="414"/>
        <v>45741.750503566451</v>
      </c>
      <c r="BK777" s="15">
        <f t="shared" ca="1" si="415"/>
        <v>48423.623969511529</v>
      </c>
      <c r="BL777" s="15">
        <f t="shared" ca="1" si="416"/>
        <v>49180.224324925955</v>
      </c>
      <c r="BM777" s="15">
        <f t="shared" ca="1" si="417"/>
        <v>53687.553985793187</v>
      </c>
      <c r="BN777" s="15">
        <f t="shared" ca="1" si="418"/>
        <v>63109.980423910398</v>
      </c>
      <c r="BO777" s="15">
        <f t="shared" ca="1" si="419"/>
        <v>68326.019073002419</v>
      </c>
      <c r="BP777" s="15">
        <f t="shared" ca="1" si="420"/>
        <v>76840.453886285497</v>
      </c>
      <c r="BQ777" s="15">
        <f ca="1">Inputs!$B$20*EXP($B$10-0.5*C$7^2+C$7*AJ777)</f>
        <v>4229.5883374472796</v>
      </c>
      <c r="BR777" s="15">
        <f t="shared" ca="1" si="421"/>
        <v>6180.4505014004953</v>
      </c>
      <c r="BS777" s="15">
        <f t="shared" ca="1" si="422"/>
        <v>11198.129342680084</v>
      </c>
      <c r="BT777" s="15">
        <f t="shared" ca="1" si="423"/>
        <v>12205.609727248708</v>
      </c>
      <c r="BU777" s="15">
        <f t="shared" ca="1" si="424"/>
        <v>11322.025759246153</v>
      </c>
      <c r="BV777" s="15">
        <f t="shared" ca="1" si="425"/>
        <v>12170.91149514035</v>
      </c>
      <c r="BW777" s="15">
        <f t="shared" ca="1" si="426"/>
        <v>13000.058584308848</v>
      </c>
      <c r="BX777" s="15">
        <f t="shared" ca="1" si="427"/>
        <v>14966.15956027225</v>
      </c>
      <c r="BY777" s="15">
        <f t="shared" ca="1" si="428"/>
        <v>15122.861777833406</v>
      </c>
      <c r="BZ777" s="15">
        <f t="shared" ca="1" si="429"/>
        <v>21454.355141059361</v>
      </c>
      <c r="CA777" s="15">
        <f t="shared" ca="1" si="430"/>
        <v>32320.983636531189</v>
      </c>
      <c r="CB777" s="15">
        <f ca="1">(AU777*DCF!C$10-DCF!C$5*MAX(AU777*DCF!C$10,0)-MAX(AU777-Inputs!$B$6,0)/Inputs!$B$10)*DCF!C$6</f>
        <v>1039.3071122442327</v>
      </c>
      <c r="CC777" s="15">
        <f ca="1">(AV777*DCF!D$10-DCF!D$5*MAX(AV777*DCF!D$10,0)-MAX(AV777-AU777,0)/Inputs!$B$10)*DCF!D$6</f>
        <v>1338.0582136574674</v>
      </c>
      <c r="CD777" s="15">
        <f ca="1">(AW777*DCF!E$10-DCF!E$5*MAX(AW777*DCF!E$10,0)-MAX(AW777-AV777,0)/Inputs!$B$10)*DCF!E$6</f>
        <v>1953.2260967917989</v>
      </c>
      <c r="CE777" s="15">
        <f ca="1">(AX777*DCF!F$10-DCF!F$5*MAX(AX777*DCF!F$10,0)-MAX(AX777-AW777,0)/Inputs!$B$10)*DCF!F$6</f>
        <v>2398.5316151087254</v>
      </c>
      <c r="CF777" s="15">
        <f ca="1">(AY777*DCF!G$10-DCF!G$5*MAX(AY777*DCF!G$10,0)-MAX(AY777-AX777,0)/Inputs!$B$10)*DCF!G$6</f>
        <v>2809.8523398590032</v>
      </c>
      <c r="CG777" s="15">
        <f ca="1">(AZ777*DCF!H$10-DCF!H$5*MAX(AZ777*DCF!H$10,0)-MAX(AZ777-AY777,0)/Inputs!$B$10)*DCF!H$6</f>
        <v>3619.7541517447198</v>
      </c>
      <c r="CH777" s="15">
        <f ca="1">(BA777*DCF!I$10-DCF!I$5*MAX(BA777*DCF!I$10,0)-MAX(BA777-AZ777,0)/Inputs!$B$10)*DCF!I$6</f>
        <v>3510.657900881959</v>
      </c>
      <c r="CI777" s="15">
        <f ca="1">(BB777*DCF!J$10-DCF!J$5*MAX(BB777*DCF!J$10,0)-MAX(BB777-BA777,0)/Inputs!$B$10)*DCF!J$6</f>
        <v>3395.3644825330894</v>
      </c>
      <c r="CJ777" s="15">
        <f ca="1">(BC777*DCF!K$10-DCF!K$5*MAX(BC777*DCF!K$10,0)-MAX(BC777-BB777,0)/Inputs!$B$10)*DCF!K$6</f>
        <v>3971.495255185589</v>
      </c>
      <c r="CK777" s="15">
        <f ca="1">(BD777*DCF!L$10-DCF!L$5*MAX(BD777*DCF!L$10,0)-MAX(BD777-BC777,0)/Inputs!$B$10)*DCF!L$6</f>
        <v>4600.5710377848427</v>
      </c>
      <c r="CL777" s="15">
        <f ca="1">(BE777*DCF!M$10-DCF!M$5*MAX(BE777*DCF!M$10,0)-MAX(BE777-BD777,0)/Inputs!$B$10)*DCF!M$6</f>
        <v>6126.4326816917101</v>
      </c>
      <c r="CM777" s="15">
        <f ca="1">(BF777*DCF!C$28-DCF!C$5*MAX(BF777*DCF!C$28,0)-MAX(BF777-Inputs!$B$13,0)/Inputs!$B$17)*DCF!C$6</f>
        <v>3659.7477180788765</v>
      </c>
      <c r="CN777" s="15">
        <f ca="1">(BG777*DCF!D$28-DCF!D$5*MAX(BG777*DCF!D$28,0)-MAX(BG777-BF777,0)/Inputs!$B$17)*DCF!D$6</f>
        <v>4384.5542591136837</v>
      </c>
      <c r="CO777" s="15">
        <f ca="1">(BH777*DCF!E$28-DCF!E$5*MAX(BH777*DCF!E$28,0)-MAX(BH777-BG777,0)/Inputs!$B$17)*DCF!E$6</f>
        <v>6464.513007718464</v>
      </c>
      <c r="CP777" s="15">
        <f ca="1">(BI777*DCF!F$28-DCF!F$5*MAX(BI777*DCF!F$28,0)-MAX(BI777-BH777,0)/Inputs!$B$17)*DCF!F$6</f>
        <v>9310.3926370658519</v>
      </c>
      <c r="CQ777" s="15">
        <f ca="1">(BJ777*DCF!G$28-DCF!G$5*MAX(BJ777*DCF!G$28,0)-MAX(BJ777-BI777,0)/Inputs!$B$17)*DCF!G$6</f>
        <v>9942.9399306933792</v>
      </c>
      <c r="CR777" s="15">
        <f ca="1">(BK777*DCF!H$28-DCF!H$5*MAX(BK777*DCF!H$28,0)-MAX(BK777-BJ777,0)/Inputs!$B$17)*DCF!H$6</f>
        <v>11559.00857862571</v>
      </c>
      <c r="CS777" s="15">
        <f ca="1">(BL777*DCF!I$28-DCF!I$5*MAX(BL777*DCF!I$28,0)-MAX(BL777-BK777,0)/Inputs!$B$17)*DCF!I$6</f>
        <v>11456.283768893949</v>
      </c>
      <c r="CT777" s="15">
        <f ca="1">(BM777*DCF!J$28-DCF!J$5*MAX(BM777*DCF!J$28,0)-MAX(BM777-BL777,0)/Inputs!$B$17)*DCF!J$6</f>
        <v>11379.146394087151</v>
      </c>
      <c r="CU777" s="15">
        <f ca="1">(BN777*DCF!K$28-DCF!K$5*MAX(BN777*DCF!K$28,0)-MAX(BN777-BM777,0)/Inputs!$B$17)*DCF!K$6</f>
        <v>12173.647967861971</v>
      </c>
      <c r="CV777" s="15">
        <f ca="1">(BO777*DCF!L$28-DCF!L$5*MAX(BO777*DCF!L$28,0)-MAX(BO777-BN777,0)/Inputs!$B$17)*DCF!L$6</f>
        <v>13042.271488750528</v>
      </c>
      <c r="CW777" s="15">
        <f ca="1">(BP777*DCF!M$28-DCF!M$5*MAX(BP777*DCF!M$28,0)-MAX(BP777-BO777,0)/Inputs!$B$17)*DCF!M$6</f>
        <v>13567.578180888937</v>
      </c>
      <c r="CX777" s="15">
        <f ca="1">(BQ777*DCF!C$46-DCF!C$5*MAX(BQ777*DCF!C$46,0)-MAX(BQ777-Inputs!$B$20,0)/Inputs!$B$24)*DCF!C$6</f>
        <v>-1451.9087788318334</v>
      </c>
      <c r="CY777" s="15">
        <f ca="1">(BR777*DCF!D$46-DCF!D$5*MAX(BR777*DCF!D$46,0)-MAX(BR777-BQ777,0)/Inputs!$B$24)*DCF!D$6</f>
        <v>-1887.2754623528481</v>
      </c>
      <c r="CZ777" s="15">
        <f ca="1">(BS777*DCF!E$46-DCF!E$5*MAX(BS777*DCF!E$46,0)-MAX(BS777-BR777,0)/Inputs!$B$24)*DCF!E$6</f>
        <v>-3302.0291568966886</v>
      </c>
      <c r="DA777" s="15">
        <f ca="1">(BT777*DCF!F$46-DCF!F$5*MAX(BT777*DCF!F$46,0)-MAX(BT777-BS777,0)/Inputs!$B$24)*DCF!F$6</f>
        <v>-1255.7451269955916</v>
      </c>
      <c r="DB777" s="15">
        <f ca="1">(BU777*DCF!G$46-DCF!G$5*MAX(BU777*DCF!G$46,0)-MAX(BU777-BT777,0)/Inputs!$B$24)*DCF!G$6</f>
        <v>-380.8505769495307</v>
      </c>
      <c r="DC777" s="15">
        <f ca="1">(BV777*DCF!H$46-DCF!H$5*MAX(BV777*DCF!H$46,0)-MAX(BV777-BU777,0)/Inputs!$B$24)*DCF!H$6</f>
        <v>-263.78604121992356</v>
      </c>
      <c r="DD777" s="15">
        <f ca="1">(BW777*DCF!I$46-DCF!I$5*MAX(BW777*DCF!I$46,0)-MAX(BW777-BV777,0)/Inputs!$B$24)*DCF!I$6</f>
        <v>62.225338171031765</v>
      </c>
      <c r="DE777" s="15">
        <f ca="1">(BX777*DCF!J$46-DCF!J$5*MAX(BX777*DCF!J$46,0)-MAX(BX777-BW777,0)/Inputs!$B$24)*DCF!J$6</f>
        <v>106.41113773025272</v>
      </c>
      <c r="DF777" s="15">
        <f ca="1">(BY777*DCF!K$46-DCF!K$5*MAX(BY777*DCF!K$46,0)-MAX(BY777-BX777,0)/Inputs!$B$24)*DCF!K$6</f>
        <v>825.48040827397483</v>
      </c>
      <c r="DG777" s="15">
        <f ca="1">(BZ777*DCF!L$46-DCF!L$5*MAX(BZ777*DCF!L$46,0)-MAX(BZ777-BY777,0)/Inputs!$B$24)*DCF!L$6</f>
        <v>50.202438075968495</v>
      </c>
      <c r="DH777" s="15">
        <f ca="1">(CA777*DCF!M$46-DCF!M$5*MAX(CA777*DCF!M$46,0)-MAX(CA777-BZ777,0)/Inputs!$B$24)*DCF!M$6</f>
        <v>262.10219539725847</v>
      </c>
      <c r="DI777" s="15">
        <f ca="1">SUM(CB777:CL777)+BE777*DCF!M$10*(1+Inputs!$B$30)*(1-Inputs!$B$33)*(1-Inputs!$B$30/Inputs!$B$31)/(Inputs!$B$29-Inputs!$B$30)*DCF!M$6</f>
        <v>186207.86472368991</v>
      </c>
      <c r="DJ777" s="15">
        <f ca="1">SUM(CM777:CW777)+BP777*DCF!M$28*(1+Inputs!$B$30)*(1-Inputs!$B$33)*(1-Inputs!$B$30/Inputs!$B$31)/(Inputs!$B$29-Inputs!$B$30)*DCF!M$6</f>
        <v>392070.74963223521</v>
      </c>
      <c r="DK777" s="15">
        <f ca="1">SUM(CX777:DH777)+CA777*DCF!M$46*(1+Inputs!$B$30)*(1-Inputs!$B$33)*(1-Inputs!$B$30/Inputs!$B$31)/(Inputs!$B$29-Inputs!$B$30)*DCF!M$6</f>
        <v>42736.895741751126</v>
      </c>
      <c r="DM777" s="15">
        <f ca="1">DI777+DJ777+DK777+Inputs!$B$34+Inputs!$B$36-Inputs!$B$35</f>
        <v>697866.51009767619</v>
      </c>
    </row>
    <row r="778" spans="1:117" x14ac:dyDescent="0.75">
      <c r="A778" s="11">
        <v>765</v>
      </c>
      <c r="C778" s="24">
        <f t="shared" ca="1" si="436"/>
        <v>1.0738694374501074</v>
      </c>
      <c r="D778" s="24">
        <f t="shared" ca="1" si="436"/>
        <v>1.8091670434658866</v>
      </c>
      <c r="E778" s="24">
        <f t="shared" ca="1" si="436"/>
        <v>-0.55454816716560529</v>
      </c>
      <c r="F778" s="24">
        <f t="shared" ca="1" si="436"/>
        <v>1.9791072486106669</v>
      </c>
      <c r="G778" s="24">
        <f t="shared" ca="1" si="436"/>
        <v>0.54776301132560257</v>
      </c>
      <c r="H778" s="24">
        <f t="shared" ca="1" si="436"/>
        <v>-0.51356618069711402</v>
      </c>
      <c r="I778" s="24">
        <f t="shared" ca="1" si="436"/>
        <v>-1.6921078393229343</v>
      </c>
      <c r="J778" s="24">
        <f t="shared" ca="1" si="436"/>
        <v>-1.7398270539831562</v>
      </c>
      <c r="K778" s="24">
        <f t="shared" ca="1" si="436"/>
        <v>-0.58779036889544534</v>
      </c>
      <c r="L778" s="24">
        <f t="shared" ca="1" si="436"/>
        <v>0.50320877221523619</v>
      </c>
      <c r="M778" s="24">
        <f t="shared" ca="1" si="436"/>
        <v>-0.80380213254256905</v>
      </c>
      <c r="N778" s="24">
        <f ca="1">SQRT(Inputs!$B$38)*C778+SQRT(1-Inputs!$B$38)*_xlfn.NORM.S.INV(RAND())</f>
        <v>1.1933842322653661</v>
      </c>
      <c r="O778" s="24">
        <f ca="1">SQRT(Inputs!$B$38)*D778+SQRT(1-Inputs!$B$38)*_xlfn.NORM.S.INV(RAND())</f>
        <v>0.9345364807264076</v>
      </c>
      <c r="P778" s="24">
        <f ca="1">SQRT(Inputs!$B$38)*E778+SQRT(1-Inputs!$B$38)*_xlfn.NORM.S.INV(RAND())</f>
        <v>-1.3866533320568242</v>
      </c>
      <c r="Q778" s="24">
        <f ca="1">SQRT(Inputs!$B$38)*F778+SQRT(1-Inputs!$B$38)*_xlfn.NORM.S.INV(RAND())</f>
        <v>0.94601272475776521</v>
      </c>
      <c r="R778" s="24">
        <f ca="1">SQRT(Inputs!$B$38)*G778+SQRT(1-Inputs!$B$38)*_xlfn.NORM.S.INV(RAND())</f>
        <v>-0.33774129575359413</v>
      </c>
      <c r="S778" s="24">
        <f ca="1">SQRT(Inputs!$B$38)*H778+SQRT(1-Inputs!$B$38)*_xlfn.NORM.S.INV(RAND())</f>
        <v>-0.86015090480248757</v>
      </c>
      <c r="T778" s="24">
        <f ca="1">SQRT(Inputs!$B$38)*I778+SQRT(1-Inputs!$B$38)*_xlfn.NORM.S.INV(RAND())</f>
        <v>-1.4757819610049507</v>
      </c>
      <c r="U778" s="24">
        <f ca="1">SQRT(Inputs!$B$38)*J778+SQRT(1-Inputs!$B$38)*_xlfn.NORM.S.INV(RAND())</f>
        <v>-1.6842738968959772</v>
      </c>
      <c r="V778" s="24">
        <f ca="1">SQRT(Inputs!$B$38)*K778+SQRT(1-Inputs!$B$38)*_xlfn.NORM.S.INV(RAND())</f>
        <v>-0.9575511123570466</v>
      </c>
      <c r="W778" s="24">
        <f ca="1">SQRT(Inputs!$B$38)*L778+SQRT(1-Inputs!$B$38)*_xlfn.NORM.S.INV(RAND())</f>
        <v>0.65226490221536526</v>
      </c>
      <c r="X778" s="24">
        <f ca="1">SQRT(Inputs!$B$38)*M778+SQRT(1-Inputs!$B$38)*_xlfn.NORM.S.INV(RAND())</f>
        <v>-1.0214419999049207</v>
      </c>
      <c r="Y778" s="24">
        <f ca="1">SQRT(Inputs!$B$38)*C778+SQRT(1-Inputs!$B$38)*_xlfn.NORM.S.INV(RAND())</f>
        <v>1.2870985537256616</v>
      </c>
      <c r="Z778" s="24">
        <f ca="1">SQRT(Inputs!$B$38)*D778+SQRT(1-Inputs!$B$38)*_xlfn.NORM.S.INV(RAND())</f>
        <v>-0.57501504791618285</v>
      </c>
      <c r="AA778" s="24">
        <f ca="1">SQRT(Inputs!$B$38)*E778+SQRT(1-Inputs!$B$38)*_xlfn.NORM.S.INV(RAND())</f>
        <v>0.27522156336497905</v>
      </c>
      <c r="AB778" s="24">
        <f ca="1">SQRT(Inputs!$B$38)*F778+SQRT(1-Inputs!$B$38)*_xlfn.NORM.S.INV(RAND())</f>
        <v>0.27889629522173609</v>
      </c>
      <c r="AC778" s="24">
        <f ca="1">SQRT(Inputs!$B$38)*G778+SQRT(1-Inputs!$B$38)*_xlfn.NORM.S.INV(RAND())</f>
        <v>-0.16039279213698021</v>
      </c>
      <c r="AD778" s="24">
        <f ca="1">SQRT(Inputs!$B$38)*H778+SQRT(1-Inputs!$B$38)*_xlfn.NORM.S.INV(RAND())</f>
        <v>-0.43281509158070541</v>
      </c>
      <c r="AE778" s="24">
        <f ca="1">SQRT(Inputs!$B$38)*I778+SQRT(1-Inputs!$B$38)*_xlfn.NORM.S.INV(RAND())</f>
        <v>-1.5149345579934548</v>
      </c>
      <c r="AF778" s="24">
        <f ca="1">SQRT(Inputs!$B$38)*J778+SQRT(1-Inputs!$B$38)*_xlfn.NORM.S.INV(RAND())</f>
        <v>0.59901630328783173</v>
      </c>
      <c r="AG778" s="24">
        <f ca="1">SQRT(Inputs!$B$38)*K778+SQRT(1-Inputs!$B$38)*_xlfn.NORM.S.INV(RAND())</f>
        <v>-0.30049385030569287</v>
      </c>
      <c r="AH778" s="24">
        <f ca="1">SQRT(Inputs!$B$38)*L778+SQRT(1-Inputs!$B$38)*_xlfn.NORM.S.INV(RAND())</f>
        <v>0.80337092436813862</v>
      </c>
      <c r="AI778" s="24">
        <f ca="1">SQRT(Inputs!$B$38)*M778+SQRT(1-Inputs!$B$38)*_xlfn.NORM.S.INV(RAND())</f>
        <v>-0.73882090476278184</v>
      </c>
      <c r="AJ778" s="24">
        <f ca="1">SQRT(Inputs!$B$38)*C778+SQRT(1-Inputs!$B$38)*_xlfn.NORM.S.INV(RAND())</f>
        <v>0.78021753195837507</v>
      </c>
      <c r="AK778" s="24">
        <f ca="1">SQRT(Inputs!$B$38)*D778+SQRT(1-Inputs!$B$38)*_xlfn.NORM.S.INV(RAND())</f>
        <v>1.1323159834594878</v>
      </c>
      <c r="AL778" s="24">
        <f ca="1">SQRT(Inputs!$B$38)*E778+SQRT(1-Inputs!$B$38)*_xlfn.NORM.S.INV(RAND())</f>
        <v>-0.57083710018232603</v>
      </c>
      <c r="AM778" s="24">
        <f ca="1">SQRT(Inputs!$B$38)*F778+SQRT(1-Inputs!$B$38)*_xlfn.NORM.S.INV(RAND())</f>
        <v>-0.10687758424992611</v>
      </c>
      <c r="AN778" s="24">
        <f ca="1">SQRT(Inputs!$B$38)*G778+SQRT(1-Inputs!$B$38)*_xlfn.NORM.S.INV(RAND())</f>
        <v>-0.28896709891168304</v>
      </c>
      <c r="AO778" s="24">
        <f ca="1">SQRT(Inputs!$B$38)*H778+SQRT(1-Inputs!$B$38)*_xlfn.NORM.S.INV(RAND())</f>
        <v>-0.77381005031658767</v>
      </c>
      <c r="AP778" s="24">
        <f ca="1">SQRT(Inputs!$B$38)*I778+SQRT(1-Inputs!$B$38)*_xlfn.NORM.S.INV(RAND())</f>
        <v>-1.0415579847010088</v>
      </c>
      <c r="AQ778" s="24">
        <f ca="1">SQRT(Inputs!$B$38)*J778+SQRT(1-Inputs!$B$38)*_xlfn.NORM.S.INV(RAND())</f>
        <v>0.1423666635842904</v>
      </c>
      <c r="AR778" s="24">
        <f ca="1">SQRT(Inputs!$B$38)*K778+SQRT(1-Inputs!$B$38)*_xlfn.NORM.S.INV(RAND())</f>
        <v>0.86409045918398109</v>
      </c>
      <c r="AS778" s="24">
        <f ca="1">SQRT(Inputs!$B$38)*L778+SQRT(1-Inputs!$B$38)*_xlfn.NORM.S.INV(RAND())</f>
        <v>-1.1418988643220453</v>
      </c>
      <c r="AT778" s="24">
        <f ca="1">SQRT(Inputs!$B$38)*M778+SQRT(1-Inputs!$B$38)*_xlfn.NORM.S.INV(RAND())</f>
        <v>5.530833891614223E-2</v>
      </c>
      <c r="AU778" s="15">
        <f ca="1">Inputs!$B$6*EXP($B$8-0.5*C$5^2+C$5*N778)</f>
        <v>6019.6788631526297</v>
      </c>
      <c r="AV778" s="15">
        <f t="shared" ca="1" si="401"/>
        <v>8406.6542672689029</v>
      </c>
      <c r="AW778" s="15">
        <f t="shared" ca="1" si="402"/>
        <v>8501.8669017992142</v>
      </c>
      <c r="AX778" s="15">
        <f t="shared" ca="1" si="403"/>
        <v>11682.147915807604</v>
      </c>
      <c r="AY778" s="15">
        <f t="shared" ca="1" si="404"/>
        <v>13724.603813611069</v>
      </c>
      <c r="AZ778" s="15">
        <f t="shared" ca="1" si="405"/>
        <v>15268.620044334399</v>
      </c>
      <c r="BA778" s="15">
        <f t="shared" ca="1" si="406"/>
        <v>16010.745872339474</v>
      </c>
      <c r="BB778" s="15">
        <f t="shared" ca="1" si="407"/>
        <v>16558.28204718724</v>
      </c>
      <c r="BC778" s="15">
        <f t="shared" ca="1" si="408"/>
        <v>18489.207387570365</v>
      </c>
      <c r="BD778" s="15">
        <f t="shared" ca="1" si="409"/>
        <v>24075.955411747909</v>
      </c>
      <c r="BE778" s="15">
        <f t="shared" ca="1" si="410"/>
        <v>26881.132779022973</v>
      </c>
      <c r="BF778" s="15">
        <f ca="1">Inputs!$B$13*EXP($B$9-0.5*C$6^2+C$6*Y778)</f>
        <v>17851.334507160231</v>
      </c>
      <c r="BG778" s="15">
        <f t="shared" ca="1" si="411"/>
        <v>19611.911906594865</v>
      </c>
      <c r="BH778" s="15">
        <f t="shared" ca="1" si="412"/>
        <v>25081.311263849788</v>
      </c>
      <c r="BI778" s="15">
        <f t="shared" ca="1" si="413"/>
        <v>32050.014583924756</v>
      </c>
      <c r="BJ778" s="15">
        <f t="shared" ca="1" si="414"/>
        <v>38393.241376806487</v>
      </c>
      <c r="BK778" s="15">
        <f t="shared" ca="1" si="415"/>
        <v>44424.083031202244</v>
      </c>
      <c r="BL778" s="15">
        <f t="shared" ca="1" si="416"/>
        <v>44842.419774834081</v>
      </c>
      <c r="BM778" s="15">
        <f t="shared" ca="1" si="417"/>
        <v>59379.279412078809</v>
      </c>
      <c r="BN778" s="15">
        <f t="shared" ca="1" si="418"/>
        <v>70446.090769559858</v>
      </c>
      <c r="BO778" s="15">
        <f t="shared" ca="1" si="419"/>
        <v>95160.843301303583</v>
      </c>
      <c r="BP778" s="15">
        <f t="shared" ca="1" si="420"/>
        <v>107720.23516554097</v>
      </c>
      <c r="BQ778" s="15">
        <f ca="1">Inputs!$B$20*EXP($B$10-0.5*C$7^2+C$7*AJ778)</f>
        <v>5657.0528479615914</v>
      </c>
      <c r="BR778" s="15">
        <f t="shared" ca="1" si="421"/>
        <v>10997.692740725846</v>
      </c>
      <c r="BS778" s="15">
        <f t="shared" ca="1" si="422"/>
        <v>12782.879276996613</v>
      </c>
      <c r="BT778" s="15">
        <f t="shared" ca="1" si="423"/>
        <v>17137.520326416361</v>
      </c>
      <c r="BU778" s="15">
        <f t="shared" ca="1" si="424"/>
        <v>22146.605765123652</v>
      </c>
      <c r="BV778" s="15">
        <f t="shared" ca="1" si="425"/>
        <v>25882.738852026047</v>
      </c>
      <c r="BW778" s="15">
        <f t="shared" ca="1" si="426"/>
        <v>28972.400960208757</v>
      </c>
      <c r="BX778" s="15">
        <f t="shared" ca="1" si="427"/>
        <v>41695.76775016998</v>
      </c>
      <c r="BY778" s="15">
        <f t="shared" ca="1" si="428"/>
        <v>68925.690399528175</v>
      </c>
      <c r="BZ778" s="15">
        <f t="shared" ca="1" si="429"/>
        <v>78399.845436488642</v>
      </c>
      <c r="CA778" s="15">
        <f t="shared" ca="1" si="430"/>
        <v>111215.69972773999</v>
      </c>
      <c r="CB778" s="15">
        <f ca="1">(AU778*DCF!C$10-DCF!C$5*MAX(AU778*DCF!C$10,0)-MAX(AU778-Inputs!$B$6,0)/Inputs!$B$10)*DCF!C$6</f>
        <v>1035.5345718835279</v>
      </c>
      <c r="CC778" s="15">
        <f ca="1">(AV778*DCF!D$10-DCF!D$5*MAX(AV778*DCF!D$10,0)-MAX(AV778-AU778,0)/Inputs!$B$10)*DCF!D$6</f>
        <v>1467.0635437241131</v>
      </c>
      <c r="CD778" s="15">
        <f ca="1">(AW778*DCF!E$10-DCF!E$5*MAX(AW778*DCF!E$10,0)-MAX(AW778-AV778,0)/Inputs!$B$10)*DCF!E$6</f>
        <v>1941.499901083715</v>
      </c>
      <c r="CE778" s="15">
        <f ca="1">(AX778*DCF!F$10-DCF!F$5*MAX(AX778*DCF!F$10,0)-MAX(AX778-AW778,0)/Inputs!$B$10)*DCF!F$6</f>
        <v>1888.4566417761396</v>
      </c>
      <c r="CF778" s="15">
        <f ca="1">(AY778*DCF!G$10-DCF!G$5*MAX(AY778*DCF!G$10,0)-MAX(AY778-AX778,0)/Inputs!$B$10)*DCF!G$6</f>
        <v>2435.2199702293083</v>
      </c>
      <c r="CG778" s="15">
        <f ca="1">(AZ778*DCF!H$10-DCF!H$5*MAX(AZ778*DCF!H$10,0)-MAX(AZ778-AY778,0)/Inputs!$B$10)*DCF!H$6</f>
        <v>2690.2457715970127</v>
      </c>
      <c r="CH778" s="15">
        <f ca="1">(BA778*DCF!I$10-DCF!I$5*MAX(BA778*DCF!I$10,0)-MAX(BA778-AZ778,0)/Inputs!$B$10)*DCF!I$6</f>
        <v>2802.8445595526518</v>
      </c>
      <c r="CI778" s="15">
        <f ca="1">(BB778*DCF!J$10-DCF!J$5*MAX(BB778*DCF!J$10,0)-MAX(BB778-BA778,0)/Inputs!$B$10)*DCF!J$6</f>
        <v>2758.4695352561835</v>
      </c>
      <c r="CJ778" s="15">
        <f ca="1">(BC778*DCF!K$10-DCF!K$5*MAX(BC778*DCF!K$10,0)-MAX(BC778-BB778,0)/Inputs!$B$10)*DCF!K$6</f>
        <v>2706.1652974514859</v>
      </c>
      <c r="CK778" s="15">
        <f ca="1">(BD778*DCF!L$10-DCF!L$5*MAX(BD778*DCF!L$10,0)-MAX(BD778-BC778,0)/Inputs!$B$10)*DCF!L$6</f>
        <v>2908.6549268099288</v>
      </c>
      <c r="CL778" s="15">
        <f ca="1">(BE778*DCF!M$10-DCF!M$5*MAX(BE778*DCF!M$10,0)-MAX(BE778-BD778,0)/Inputs!$B$10)*DCF!M$6</f>
        <v>3458.167107361829</v>
      </c>
      <c r="CM778" s="15">
        <f ca="1">(BF778*DCF!C$28-DCF!C$5*MAX(BF778*DCF!C$28,0)-MAX(BF778-Inputs!$B$13,0)/Inputs!$B$17)*DCF!C$6</f>
        <v>3955.1923202117314</v>
      </c>
      <c r="CN778" s="15">
        <f ca="1">(BG778*DCF!D$28-DCF!D$5*MAX(BG778*DCF!D$28,0)-MAX(BG778-BF778,0)/Inputs!$B$17)*DCF!D$6</f>
        <v>5400.5485007997877</v>
      </c>
      <c r="CO778" s="15">
        <f ca="1">(BH778*DCF!E$28-DCF!E$5*MAX(BH778*DCF!E$28,0)-MAX(BH778-BG778,0)/Inputs!$B$17)*DCF!E$6</f>
        <v>6025.5306306491666</v>
      </c>
      <c r="CP778" s="15">
        <f ca="1">(BI778*DCF!F$28-DCF!F$5*MAX(BI778*DCF!F$28,0)-MAX(BI778-BH778,0)/Inputs!$B$17)*DCF!F$6</f>
        <v>7431.9721463308888</v>
      </c>
      <c r="CQ778" s="15">
        <f ca="1">(BJ778*DCF!G$28-DCF!G$5*MAX(BJ778*DCF!G$28,0)-MAX(BJ778-BI778,0)/Inputs!$B$17)*DCF!G$6</f>
        <v>8894.5496807620257</v>
      </c>
      <c r="CR778" s="15">
        <f ca="1">(BK778*DCF!H$28-DCF!H$5*MAX(BK778*DCF!H$28,0)-MAX(BK778-BJ778,0)/Inputs!$B$17)*DCF!H$6</f>
        <v>10049.542306187523</v>
      </c>
      <c r="CS778" s="15">
        <f ca="1">(BL778*DCF!I$28-DCF!I$5*MAX(BL778*DCF!I$28,0)-MAX(BL778-BK778,0)/Inputs!$B$17)*DCF!I$6</f>
        <v>10484.787053117914</v>
      </c>
      <c r="CT778" s="15">
        <f ca="1">(BM778*DCF!J$28-DCF!J$5*MAX(BM778*DCF!J$28,0)-MAX(BM778-BL778,0)/Inputs!$B$17)*DCF!J$6</f>
        <v>11319.039925611007</v>
      </c>
      <c r="CU778" s="15">
        <f ca="1">(BN778*DCF!K$28-DCF!K$5*MAX(BN778*DCF!K$28,0)-MAX(BN778-BM778,0)/Inputs!$B$17)*DCF!K$6</f>
        <v>13521.496218778228</v>
      </c>
      <c r="CV778" s="15">
        <f ca="1">(BO778*DCF!L$28-DCF!L$5*MAX(BO778*DCF!L$28,0)-MAX(BO778-BN778,0)/Inputs!$B$17)*DCF!L$6</f>
        <v>16190.070192219669</v>
      </c>
      <c r="CW778" s="15">
        <f ca="1">(BP778*DCF!M$28-DCF!M$5*MAX(BP778*DCF!M$28,0)-MAX(BP778-BO778,0)/Inputs!$B$17)*DCF!M$6</f>
        <v>18954.815227335981</v>
      </c>
      <c r="CX778" s="15">
        <f ca="1">(BQ778*DCF!C$46-DCF!C$5*MAX(BQ778*DCF!C$46,0)-MAX(BQ778-Inputs!$B$20,0)/Inputs!$B$24)*DCF!C$6</f>
        <v>-2440.9142133683081</v>
      </c>
      <c r="CY778" s="15">
        <f ca="1">(BR778*DCF!D$46-DCF!D$5*MAX(BR778*DCF!D$46,0)-MAX(BR778-BQ778,0)/Inputs!$B$24)*DCF!D$6</f>
        <v>-4155.8563922383037</v>
      </c>
      <c r="CZ778" s="15">
        <f ca="1">(BS778*DCF!E$46-DCF!E$5*MAX(BS778*DCF!E$46,0)-MAX(BS778-BR778,0)/Inputs!$B$24)*DCF!E$6</f>
        <v>-2215.2691183574161</v>
      </c>
      <c r="DA778" s="15">
        <f ca="1">(BT778*DCF!F$46-DCF!F$5*MAX(BT778*DCF!F$46,0)-MAX(BT778-BS778,0)/Inputs!$B$24)*DCF!F$6</f>
        <v>-2833.7250486369721</v>
      </c>
      <c r="DB778" s="15">
        <f ca="1">(BU778*DCF!G$46-DCF!G$5*MAX(BU778*DCF!G$46,0)-MAX(BU778-BT778,0)/Inputs!$B$24)*DCF!G$6</f>
        <v>-2429.9254357256104</v>
      </c>
      <c r="DC778" s="15">
        <f ca="1">(BV778*DCF!H$46-DCF!H$5*MAX(BV778*DCF!H$46,0)-MAX(BV778-BU778,0)/Inputs!$B$24)*DCF!H$6</f>
        <v>-1160.9804650876956</v>
      </c>
      <c r="DD778" s="15">
        <f ca="1">(BW778*DCF!I$46-DCF!I$5*MAX(BW778*DCF!I$46,0)-MAX(BW778-BV778,0)/Inputs!$B$24)*DCF!I$6</f>
        <v>-217.79363692811592</v>
      </c>
      <c r="DE778" s="15">
        <f ca="1">(BX778*DCF!J$46-DCF!J$5*MAX(BX778*DCF!J$46,0)-MAX(BX778-BW778,0)/Inputs!$B$24)*DCF!J$6</f>
        <v>-1625.0068816698811</v>
      </c>
      <c r="DF778" s="15">
        <f ca="1">(BY778*DCF!K$46-DCF!K$5*MAX(BY778*DCF!K$46,0)-MAX(BY778-BX778,0)/Inputs!$B$24)*DCF!K$6</f>
        <v>-2733.3404463530164</v>
      </c>
      <c r="DG778" s="15">
        <f ca="1">(BZ778*DCF!L$46-DCF!L$5*MAX(BZ778*DCF!L$46,0)-MAX(BZ778-BY778,0)/Inputs!$B$24)*DCF!L$6</f>
        <v>3275.3864086043804</v>
      </c>
      <c r="DH778" s="15">
        <f ca="1">(CA778*DCF!M$46-DCF!M$5*MAX(CA778*DCF!M$46,0)-MAX(CA778-BZ778,0)/Inputs!$B$24)*DCF!M$6</f>
        <v>1858.5165265931728</v>
      </c>
      <c r="DI778" s="15">
        <f ca="1">SUM(CB778:CL778)+BE778*DCF!M$10*(1+Inputs!$B$30)*(1-Inputs!$B$33)*(1-Inputs!$B$30/Inputs!$B$31)/(Inputs!$B$29-Inputs!$B$30)*DCF!M$6</f>
        <v>100902.86981692826</v>
      </c>
      <c r="DJ778" s="15">
        <f ca="1">SUM(CM778:CW778)+BP778*DCF!M$28*(1+Inputs!$B$30)*(1-Inputs!$B$33)*(1-Inputs!$B$30/Inputs!$B$31)/(Inputs!$B$29-Inputs!$B$30)*DCF!M$6</f>
        <v>511943.32942646299</v>
      </c>
      <c r="DK778" s="15">
        <f ca="1">SUM(CX778:DH778)+CA778*DCF!M$46*(1+Inputs!$B$30)*(1-Inputs!$B$33)*(1-Inputs!$B$30/Inputs!$B$31)/(Inputs!$B$29-Inputs!$B$30)*DCF!M$6</f>
        <v>157273.73741776435</v>
      </c>
      <c r="DM778" s="15">
        <f ca="1">DI778+DJ778+DK778+Inputs!$B$34+Inputs!$B$36-Inputs!$B$35</f>
        <v>846970.93666115566</v>
      </c>
    </row>
    <row r="779" spans="1:117" x14ac:dyDescent="0.75">
      <c r="A779" s="11">
        <v>766</v>
      </c>
      <c r="C779" s="24">
        <f t="shared" ca="1" si="436"/>
        <v>-7.8858605857634823E-2</v>
      </c>
      <c r="D779" s="24">
        <f t="shared" ca="1" si="436"/>
        <v>-0.37047774626233676</v>
      </c>
      <c r="E779" s="24">
        <f t="shared" ca="1" si="436"/>
        <v>-0.96306205728721395</v>
      </c>
      <c r="F779" s="24">
        <f t="shared" ca="1" si="436"/>
        <v>1.0130867384822209</v>
      </c>
      <c r="G779" s="24">
        <f t="shared" ca="1" si="436"/>
        <v>-0.49126108752441489</v>
      </c>
      <c r="H779" s="24">
        <f t="shared" ca="1" si="436"/>
        <v>0.19009210779780569</v>
      </c>
      <c r="I779" s="24">
        <f t="shared" ca="1" si="436"/>
        <v>-1.3903200569118506</v>
      </c>
      <c r="J779" s="24">
        <f t="shared" ca="1" si="436"/>
        <v>-0.82146406323638022</v>
      </c>
      <c r="K779" s="24">
        <f t="shared" ca="1" si="436"/>
        <v>-1.85951730267094</v>
      </c>
      <c r="L779" s="24">
        <f t="shared" ca="1" si="436"/>
        <v>1.52297899471042</v>
      </c>
      <c r="M779" s="24">
        <f t="shared" ca="1" si="436"/>
        <v>-0.99790599434724048</v>
      </c>
      <c r="N779" s="24">
        <f ca="1">SQRT(Inputs!$B$38)*C779+SQRT(1-Inputs!$B$38)*_xlfn.NORM.S.INV(RAND())</f>
        <v>-0.68289209496844527</v>
      </c>
      <c r="O779" s="24">
        <f ca="1">SQRT(Inputs!$B$38)*D779+SQRT(1-Inputs!$B$38)*_xlfn.NORM.S.INV(RAND())</f>
        <v>0.89030570473856918</v>
      </c>
      <c r="P779" s="24">
        <f ca="1">SQRT(Inputs!$B$38)*E779+SQRT(1-Inputs!$B$38)*_xlfn.NORM.S.INV(RAND())</f>
        <v>-0.70431574347796033</v>
      </c>
      <c r="Q779" s="24">
        <f ca="1">SQRT(Inputs!$B$38)*F779+SQRT(1-Inputs!$B$38)*_xlfn.NORM.S.INV(RAND())</f>
        <v>0.29858633242792826</v>
      </c>
      <c r="R779" s="24">
        <f ca="1">SQRT(Inputs!$B$38)*G779+SQRT(1-Inputs!$B$38)*_xlfn.NORM.S.INV(RAND())</f>
        <v>0.28992934764934347</v>
      </c>
      <c r="S779" s="24">
        <f ca="1">SQRT(Inputs!$B$38)*H779+SQRT(1-Inputs!$B$38)*_xlfn.NORM.S.INV(RAND())</f>
        <v>1.7449768107768926</v>
      </c>
      <c r="T779" s="24">
        <f ca="1">SQRT(Inputs!$B$38)*I779+SQRT(1-Inputs!$B$38)*_xlfn.NORM.S.INV(RAND())</f>
        <v>-0.66761452820029388</v>
      </c>
      <c r="U779" s="24">
        <f ca="1">SQRT(Inputs!$B$38)*J779+SQRT(1-Inputs!$B$38)*_xlfn.NORM.S.INV(RAND())</f>
        <v>1.2377938453339585</v>
      </c>
      <c r="V779" s="24">
        <f ca="1">SQRT(Inputs!$B$38)*K779+SQRT(1-Inputs!$B$38)*_xlfn.NORM.S.INV(RAND())</f>
        <v>-1.6945514205836267</v>
      </c>
      <c r="W779" s="24">
        <f ca="1">SQRT(Inputs!$B$38)*L779+SQRT(1-Inputs!$B$38)*_xlfn.NORM.S.INV(RAND())</f>
        <v>2.4163505171089907</v>
      </c>
      <c r="X779" s="24">
        <f ca="1">SQRT(Inputs!$B$38)*M779+SQRT(1-Inputs!$B$38)*_xlfn.NORM.S.INV(RAND())</f>
        <v>-0.25766790371822151</v>
      </c>
      <c r="Y779" s="24">
        <f ca="1">SQRT(Inputs!$B$38)*C779+SQRT(1-Inputs!$B$38)*_xlfn.NORM.S.INV(RAND())</f>
        <v>-0.44515577764555542</v>
      </c>
      <c r="Z779" s="24">
        <f ca="1">SQRT(Inputs!$B$38)*D779+SQRT(1-Inputs!$B$38)*_xlfn.NORM.S.INV(RAND())</f>
        <v>1.0419086626023004</v>
      </c>
      <c r="AA779" s="24">
        <f ca="1">SQRT(Inputs!$B$38)*E779+SQRT(1-Inputs!$B$38)*_xlfn.NORM.S.INV(RAND())</f>
        <v>-0.97136180516493953</v>
      </c>
      <c r="AB779" s="24">
        <f ca="1">SQRT(Inputs!$B$38)*F779+SQRT(1-Inputs!$B$38)*_xlfn.NORM.S.INV(RAND())</f>
        <v>0.90542125892058767</v>
      </c>
      <c r="AC779" s="24">
        <f ca="1">SQRT(Inputs!$B$38)*G779+SQRT(1-Inputs!$B$38)*_xlfn.NORM.S.INV(RAND())</f>
        <v>-1.7777699080691287</v>
      </c>
      <c r="AD779" s="24">
        <f ca="1">SQRT(Inputs!$B$38)*H779+SQRT(1-Inputs!$B$38)*_xlfn.NORM.S.INV(RAND())</f>
        <v>0.8352797703216851</v>
      </c>
      <c r="AE779" s="24">
        <f ca="1">SQRT(Inputs!$B$38)*I779+SQRT(1-Inputs!$B$38)*_xlfn.NORM.S.INV(RAND())</f>
        <v>-0.84855628031896857</v>
      </c>
      <c r="AF779" s="24">
        <f ca="1">SQRT(Inputs!$B$38)*J779+SQRT(1-Inputs!$B$38)*_xlfn.NORM.S.INV(RAND())</f>
        <v>-0.75356823450544108</v>
      </c>
      <c r="AG779" s="24">
        <f ca="1">SQRT(Inputs!$B$38)*K779+SQRT(1-Inputs!$B$38)*_xlfn.NORM.S.INV(RAND())</f>
        <v>-1.6322060758961658</v>
      </c>
      <c r="AH779" s="24">
        <f ca="1">SQRT(Inputs!$B$38)*L779+SQRT(1-Inputs!$B$38)*_xlfn.NORM.S.INV(RAND())</f>
        <v>0.30942555159651608</v>
      </c>
      <c r="AI779" s="24">
        <f ca="1">SQRT(Inputs!$B$38)*M779+SQRT(1-Inputs!$B$38)*_xlfn.NORM.S.INV(RAND())</f>
        <v>0.70423117268048374</v>
      </c>
      <c r="AJ779" s="24">
        <f ca="1">SQRT(Inputs!$B$38)*C779+SQRT(1-Inputs!$B$38)*_xlfn.NORM.S.INV(RAND())</f>
        <v>0.93114123687605055</v>
      </c>
      <c r="AK779" s="24">
        <f ca="1">SQRT(Inputs!$B$38)*D779+SQRT(1-Inputs!$B$38)*_xlfn.NORM.S.INV(RAND())</f>
        <v>-1.2042405419272195</v>
      </c>
      <c r="AL779" s="24">
        <f ca="1">SQRT(Inputs!$B$38)*E779+SQRT(1-Inputs!$B$38)*_xlfn.NORM.S.INV(RAND())</f>
        <v>0.52379374256224143</v>
      </c>
      <c r="AM779" s="24">
        <f ca="1">SQRT(Inputs!$B$38)*F779+SQRT(1-Inputs!$B$38)*_xlfn.NORM.S.INV(RAND())</f>
        <v>1.2440103967523362</v>
      </c>
      <c r="AN779" s="24">
        <f ca="1">SQRT(Inputs!$B$38)*G779+SQRT(1-Inputs!$B$38)*_xlfn.NORM.S.INV(RAND())</f>
        <v>0.11383028282495811</v>
      </c>
      <c r="AO779" s="24">
        <f ca="1">SQRT(Inputs!$B$38)*H779+SQRT(1-Inputs!$B$38)*_xlfn.NORM.S.INV(RAND())</f>
        <v>-0.70570867166318141</v>
      </c>
      <c r="AP779" s="24">
        <f ca="1">SQRT(Inputs!$B$38)*I779+SQRT(1-Inputs!$B$38)*_xlfn.NORM.S.INV(RAND())</f>
        <v>0.15064126078430895</v>
      </c>
      <c r="AQ779" s="24">
        <f ca="1">SQRT(Inputs!$B$38)*J779+SQRT(1-Inputs!$B$38)*_xlfn.NORM.S.INV(RAND())</f>
        <v>-1.0868955734853656</v>
      </c>
      <c r="AR779" s="24">
        <f ca="1">SQRT(Inputs!$B$38)*K779+SQRT(1-Inputs!$B$38)*_xlfn.NORM.S.INV(RAND())</f>
        <v>-0.95278785420714085</v>
      </c>
      <c r="AS779" s="24">
        <f ca="1">SQRT(Inputs!$B$38)*L779+SQRT(1-Inputs!$B$38)*_xlfn.NORM.S.INV(RAND())</f>
        <v>0.70285083229333101</v>
      </c>
      <c r="AT779" s="24">
        <f ca="1">SQRT(Inputs!$B$38)*M779+SQRT(1-Inputs!$B$38)*_xlfn.NORM.S.INV(RAND())</f>
        <v>2.0839924350897654E-2</v>
      </c>
      <c r="AU779" s="15">
        <f ca="1">Inputs!$B$6*EXP($B$8-0.5*C$5^2+C$5*N779)</f>
        <v>4442.9354425071706</v>
      </c>
      <c r="AV779" s="15">
        <f t="shared" ca="1" si="401"/>
        <v>6164.4665744313661</v>
      </c>
      <c r="AW779" s="15">
        <f t="shared" ca="1" si="402"/>
        <v>6835.285939706816</v>
      </c>
      <c r="AX779" s="15">
        <f t="shared" ca="1" si="403"/>
        <v>8662.3801769534421</v>
      </c>
      <c r="AY779" s="15">
        <f t="shared" ca="1" si="404"/>
        <v>10950.905639049242</v>
      </c>
      <c r="AZ779" s="15">
        <f t="shared" ca="1" si="405"/>
        <v>16230.73942443148</v>
      </c>
      <c r="BA779" s="15">
        <f t="shared" ca="1" si="406"/>
        <v>18521.82685837974</v>
      </c>
      <c r="BB779" s="15">
        <f t="shared" ca="1" si="407"/>
        <v>25670.362211293064</v>
      </c>
      <c r="BC779" s="15">
        <f t="shared" ca="1" si="408"/>
        <v>26695.508284101412</v>
      </c>
      <c r="BD779" s="15">
        <f t="shared" ca="1" si="409"/>
        <v>40997.985786177458</v>
      </c>
      <c r="BE779" s="15">
        <f t="shared" ca="1" si="410"/>
        <v>49072.497200347607</v>
      </c>
      <c r="BF779" s="15">
        <f ca="1">Inputs!$B$13*EXP($B$9-0.5*C$6^2+C$6*Y779)</f>
        <v>12662.727646388556</v>
      </c>
      <c r="BG779" s="15">
        <f t="shared" ca="1" si="411"/>
        <v>18624.48006347991</v>
      </c>
      <c r="BH779" s="15">
        <f t="shared" ca="1" si="412"/>
        <v>19369.654524915906</v>
      </c>
      <c r="BI779" s="15">
        <f t="shared" ca="1" si="413"/>
        <v>27257.171924327256</v>
      </c>
      <c r="BJ779" s="15">
        <f t="shared" ca="1" si="414"/>
        <v>25861.691727731799</v>
      </c>
      <c r="BK779" s="15">
        <f t="shared" ca="1" si="415"/>
        <v>35562.997836863076</v>
      </c>
      <c r="BL779" s="15">
        <f t="shared" ca="1" si="416"/>
        <v>39135.719418942317</v>
      </c>
      <c r="BM779" s="15">
        <f t="shared" ca="1" si="417"/>
        <v>43807.194240804383</v>
      </c>
      <c r="BN779" s="15">
        <f t="shared" ca="1" si="418"/>
        <v>44305.710798714405</v>
      </c>
      <c r="BO779" s="15">
        <f t="shared" ca="1" si="419"/>
        <v>56510.024936712987</v>
      </c>
      <c r="BP779" s="15">
        <f t="shared" ca="1" si="420"/>
        <v>75330.080746660213</v>
      </c>
      <c r="BQ779" s="15">
        <f ca="1">Inputs!$B$20*EXP($B$10-0.5*C$7^2+C$7*AJ779)</f>
        <v>5968.1266473587821</v>
      </c>
      <c r="BR779" s="15">
        <f t="shared" ca="1" si="421"/>
        <v>5524.3847134158395</v>
      </c>
      <c r="BS779" s="15">
        <f t="shared" ca="1" si="422"/>
        <v>8793.1609856547075</v>
      </c>
      <c r="BT779" s="15">
        <f t="shared" ca="1" si="423"/>
        <v>16802.358137818072</v>
      </c>
      <c r="BU779" s="15">
        <f t="shared" ca="1" si="424"/>
        <v>23936.346631367251</v>
      </c>
      <c r="BV779" s="15">
        <f t="shared" ca="1" si="425"/>
        <v>28406.934052038054</v>
      </c>
      <c r="BW779" s="15">
        <f t="shared" ca="1" si="426"/>
        <v>40924.492826071437</v>
      </c>
      <c r="BX779" s="15">
        <f t="shared" ca="1" si="427"/>
        <v>46032.57962672435</v>
      </c>
      <c r="BY779" s="15">
        <f t="shared" ca="1" si="428"/>
        <v>53751.146817443019</v>
      </c>
      <c r="BZ779" s="15">
        <f t="shared" ca="1" si="429"/>
        <v>85822.857069505</v>
      </c>
      <c r="CA779" s="15">
        <f t="shared" ca="1" si="430"/>
        <v>121002.34269378612</v>
      </c>
      <c r="CB779" s="15">
        <f ca="1">(AU779*DCF!C$10-DCF!C$5*MAX(AU779*DCF!C$10,0)-MAX(AU779-Inputs!$B$6,0)/Inputs!$B$10)*DCF!C$6</f>
        <v>1046.777033512775</v>
      </c>
      <c r="CC779" s="15">
        <f ca="1">(AV779*DCF!D$10-DCF!D$5*MAX(AV779*DCF!D$10,0)-MAX(AV779-AU779,0)/Inputs!$B$10)*DCF!D$6</f>
        <v>1082.7966537781861</v>
      </c>
      <c r="CD779" s="15">
        <f ca="1">(AW779*DCF!E$10-DCF!E$5*MAX(AW779*DCF!E$10,0)-MAX(AW779-AV779,0)/Inputs!$B$10)*DCF!E$6</f>
        <v>1427.0624140686314</v>
      </c>
      <c r="CE779" s="15">
        <f ca="1">(AX779*DCF!F$10-DCF!F$5*MAX(AX779*DCF!F$10,0)-MAX(AX779-AW779,0)/Inputs!$B$10)*DCF!F$6</f>
        <v>1510.8107757467158</v>
      </c>
      <c r="CF779" s="15">
        <f ca="1">(AY779*DCF!G$10-DCF!G$5*MAX(AY779*DCF!G$10,0)-MAX(AY779-AX779,0)/Inputs!$B$10)*DCF!G$6</f>
        <v>1816.4287959277415</v>
      </c>
      <c r="CG779" s="15">
        <f ca="1">(AZ779*DCF!H$10-DCF!H$5*MAX(AZ779*DCF!H$10,0)-MAX(AZ779-AY779,0)/Inputs!$B$10)*DCF!H$6</f>
        <v>2213.6805591386719</v>
      </c>
      <c r="CH779" s="15">
        <f ca="1">(BA779*DCF!I$10-DCF!I$5*MAX(BA779*DCF!I$10,0)-MAX(BA779-AZ779,0)/Inputs!$B$10)*DCF!I$6</f>
        <v>3007.4434771060737</v>
      </c>
      <c r="CI779" s="15">
        <f ca="1">(BB779*DCF!J$10-DCF!J$5*MAX(BB779*DCF!J$10,0)-MAX(BB779-BA779,0)/Inputs!$B$10)*DCF!J$6</f>
        <v>3321.8509846975585</v>
      </c>
      <c r="CJ779" s="15">
        <f ca="1">(BC779*DCF!K$10-DCF!K$5*MAX(BC779*DCF!K$10,0)-MAX(BC779-BB779,0)/Inputs!$B$10)*DCF!K$6</f>
        <v>4154.0432568100432</v>
      </c>
      <c r="CK779" s="15">
        <f ca="1">(BD779*DCF!L$10-DCF!L$5*MAX(BD779*DCF!L$10,0)-MAX(BD779-BC779,0)/Inputs!$B$10)*DCF!L$6</f>
        <v>4333.733954593099</v>
      </c>
      <c r="CL779" s="15">
        <f ca="1">(BE779*DCF!M$10-DCF!M$5*MAX(BE779*DCF!M$10,0)-MAX(BE779-BD779,0)/Inputs!$B$10)*DCF!M$6</f>
        <v>5960.1773971043722</v>
      </c>
      <c r="CM779" s="15">
        <f ca="1">(BF779*DCF!C$28-DCF!C$5*MAX(BF779*DCF!C$28,0)-MAX(BF779-Inputs!$B$13,0)/Inputs!$B$17)*DCF!C$6</f>
        <v>3569.9561113975424</v>
      </c>
      <c r="CN779" s="15">
        <f ca="1">(BG779*DCF!D$28-DCF!D$5*MAX(BG779*DCF!D$28,0)-MAX(BG779-BF779,0)/Inputs!$B$17)*DCF!D$6</f>
        <v>4213.4237955040016</v>
      </c>
      <c r="CO779" s="15">
        <f ca="1">(BH779*DCF!E$28-DCF!E$5*MAX(BH779*DCF!E$28,0)-MAX(BH779-BG779,0)/Inputs!$B$17)*DCF!E$6</f>
        <v>5338.9674369291679</v>
      </c>
      <c r="CP779" s="15">
        <f ca="1">(BI779*DCF!F$28-DCF!F$5*MAX(BI779*DCF!F$28,0)-MAX(BI779-BH779,0)/Inputs!$B$17)*DCF!F$6</f>
        <v>5963.5569857519822</v>
      </c>
      <c r="CQ779" s="15">
        <f ca="1">(BJ779*DCF!G$28-DCF!G$5*MAX(BJ779*DCF!G$28,0)-MAX(BJ779-BI779,0)/Inputs!$B$17)*DCF!G$6</f>
        <v>6710.0121308497546</v>
      </c>
      <c r="CR779" s="15">
        <f ca="1">(BK779*DCF!H$28-DCF!H$5*MAX(BK779*DCF!H$28,0)-MAX(BK779-BJ779,0)/Inputs!$B$17)*DCF!H$6</f>
        <v>7287.8110056829501</v>
      </c>
      <c r="CS779" s="15">
        <f ca="1">(BL779*DCF!I$28-DCF!I$5*MAX(BL779*DCF!I$28,0)-MAX(BL779-BK779,0)/Inputs!$B$17)*DCF!I$6</f>
        <v>8690.0882036099501</v>
      </c>
      <c r="CT779" s="15">
        <f ca="1">(BM779*DCF!J$28-DCF!J$5*MAX(BM779*DCF!J$28,0)-MAX(BM779-BL779,0)/Inputs!$B$17)*DCF!J$6</f>
        <v>9153.2416313719586</v>
      </c>
      <c r="CU779" s="15">
        <f ca="1">(BN779*DCF!K$28-DCF!K$5*MAX(BN779*DCF!K$28,0)-MAX(BN779-BM779,0)/Inputs!$B$17)*DCF!K$6</f>
        <v>9295.5616085811162</v>
      </c>
      <c r="CV779" s="15">
        <f ca="1">(BO779*DCF!L$28-DCF!L$5*MAX(BO779*DCF!L$28,0)-MAX(BO779-BN779,0)/Inputs!$B$17)*DCF!L$6</f>
        <v>9893.997617920526</v>
      </c>
      <c r="CW779" s="15">
        <f ca="1">(BP779*DCF!M$28-DCF!M$5*MAX(BP779*DCF!M$28,0)-MAX(BP779-BO779,0)/Inputs!$B$17)*DCF!M$6</f>
        <v>12206.173625749267</v>
      </c>
      <c r="CX779" s="15">
        <f ca="1">(BQ779*DCF!C$46-DCF!C$5*MAX(BQ779*DCF!C$46,0)-MAX(BQ779-Inputs!$B$20,0)/Inputs!$B$24)*DCF!C$6</f>
        <v>-2656.4387856989251</v>
      </c>
      <c r="CY779" s="15">
        <f ca="1">(BR779*DCF!D$46-DCF!D$5*MAX(BR779*DCF!D$46,0)-MAX(BR779-BQ779,0)/Inputs!$B$24)*DCF!D$6</f>
        <v>-942.88364026319857</v>
      </c>
      <c r="CZ779" s="15">
        <f ca="1">(BS779*DCF!E$46-DCF!E$5*MAX(BS779*DCF!E$46,0)-MAX(BS779-BR779,0)/Inputs!$B$24)*DCF!E$6</f>
        <v>-2328.2682151247122</v>
      </c>
      <c r="DA779" s="15">
        <f ca="1">(BT779*DCF!F$46-DCF!F$5*MAX(BT779*DCF!F$46,0)-MAX(BT779-BS779,0)/Inputs!$B$24)*DCF!F$6</f>
        <v>-4140.0558253465069</v>
      </c>
      <c r="DB779" s="15">
        <f ca="1">(BU779*DCF!G$46-DCF!G$5*MAX(BU779*DCF!G$46,0)-MAX(BU779-BT779,0)/Inputs!$B$24)*DCF!G$6</f>
        <v>-3204.904187060547</v>
      </c>
      <c r="DC779" s="15">
        <f ca="1">(BV779*DCF!H$46-DCF!H$5*MAX(BV779*DCF!H$46,0)-MAX(BV779-BU779,0)/Inputs!$B$24)*DCF!H$6</f>
        <v>-1389.2076492298638</v>
      </c>
      <c r="DD779" s="15">
        <f ca="1">(BW779*DCF!I$46-DCF!I$5*MAX(BW779*DCF!I$46,0)-MAX(BW779-BV779,0)/Inputs!$B$24)*DCF!I$6</f>
        <v>-2648.1398524404494</v>
      </c>
      <c r="DE779" s="15">
        <f ca="1">(BX779*DCF!J$46-DCF!J$5*MAX(BX779*DCF!J$46,0)-MAX(BX779-BW779,0)/Inputs!$B$24)*DCF!J$6</f>
        <v>576.35821742724647</v>
      </c>
      <c r="DF779" s="15">
        <f ca="1">(BY779*DCF!K$46-DCF!K$5*MAX(BY779*DCF!K$46,0)-MAX(BY779-BX779,0)/Inputs!$B$24)*DCF!K$6</f>
        <v>1179.6013465860533</v>
      </c>
      <c r="DG779" s="15">
        <f ca="1">(BZ779*DCF!L$46-DCF!L$5*MAX(BZ779*DCF!L$46,0)-MAX(BZ779-BY779,0)/Inputs!$B$24)*DCF!L$6</f>
        <v>-1325.3971816766307</v>
      </c>
      <c r="DH779" s="15">
        <f ca="1">(CA779*DCF!M$46-DCF!M$5*MAX(CA779*DCF!M$46,0)-MAX(CA779-BZ779,0)/Inputs!$B$24)*DCF!M$6</f>
        <v>2131.6191360281264</v>
      </c>
      <c r="DI779" s="15">
        <f ca="1">SUM(CB779:CL779)+BE779*DCF!M$10*(1+Inputs!$B$30)*(1-Inputs!$B$33)*(1-Inputs!$B$30/Inputs!$B$31)/(Inputs!$B$29-Inputs!$B$30)*DCF!M$6</f>
        <v>166444.21392764774</v>
      </c>
      <c r="DJ779" s="15">
        <f ca="1">SUM(CM779:CW779)+BP779*DCF!M$28*(1+Inputs!$B$30)*(1-Inputs!$B$33)*(1-Inputs!$B$30/Inputs!$B$31)/(Inputs!$B$29-Inputs!$B$30)*DCF!M$6</f>
        <v>361848.93796021247</v>
      </c>
      <c r="DK779" s="15">
        <f ca="1">SUM(CX779:DH779)+CA779*DCF!M$46*(1+Inputs!$B$30)*(1-Inputs!$B$33)*(1-Inputs!$B$30/Inputs!$B$31)/(Inputs!$B$29-Inputs!$B$30)*DCF!M$6</f>
        <v>172336.23881161158</v>
      </c>
      <c r="DM779" s="15">
        <f ca="1">DI779+DJ779+DK779+Inputs!$B$34+Inputs!$B$36-Inputs!$B$35</f>
        <v>777480.3906994717</v>
      </c>
    </row>
    <row r="780" spans="1:117" x14ac:dyDescent="0.75">
      <c r="A780" s="11">
        <v>767</v>
      </c>
      <c r="C780" s="24">
        <f t="shared" ca="1" si="436"/>
        <v>0.57106470999765047</v>
      </c>
      <c r="D780" s="24">
        <f t="shared" ca="1" si="436"/>
        <v>0.67822151962096233</v>
      </c>
      <c r="E780" s="24">
        <f t="shared" ca="1" si="436"/>
        <v>0.36017004616562365</v>
      </c>
      <c r="F780" s="24">
        <f t="shared" ca="1" si="436"/>
        <v>0.13537769246695788</v>
      </c>
      <c r="G780" s="24">
        <f t="shared" ca="1" si="436"/>
        <v>-0.51193699643395929</v>
      </c>
      <c r="H780" s="24">
        <f t="shared" ca="1" si="436"/>
        <v>-0.80181675287223575</v>
      </c>
      <c r="I780" s="24">
        <f t="shared" ca="1" si="436"/>
        <v>1.4170755144992218</v>
      </c>
      <c r="J780" s="24">
        <f t="shared" ca="1" si="436"/>
        <v>1.7481611653952029</v>
      </c>
      <c r="K780" s="24">
        <f t="shared" ca="1" si="436"/>
        <v>-0.59312121989628874</v>
      </c>
      <c r="L780" s="24">
        <f t="shared" ca="1" si="436"/>
        <v>-0.53690376486425062</v>
      </c>
      <c r="M780" s="24">
        <f t="shared" ca="1" si="436"/>
        <v>-0.31769558746784327</v>
      </c>
      <c r="N780" s="24">
        <f ca="1">SQRT(Inputs!$B$38)*C780+SQRT(1-Inputs!$B$38)*_xlfn.NORM.S.INV(RAND())</f>
        <v>-1.1690208424582065</v>
      </c>
      <c r="O780" s="24">
        <f ca="1">SQRT(Inputs!$B$38)*D780+SQRT(1-Inputs!$B$38)*_xlfn.NORM.S.INV(RAND())</f>
        <v>-0.13178294135092739</v>
      </c>
      <c r="P780" s="24">
        <f ca="1">SQRT(Inputs!$B$38)*E780+SQRT(1-Inputs!$B$38)*_xlfn.NORM.S.INV(RAND())</f>
        <v>1.1201109508029023</v>
      </c>
      <c r="Q780" s="24">
        <f ca="1">SQRT(Inputs!$B$38)*F780+SQRT(1-Inputs!$B$38)*_xlfn.NORM.S.INV(RAND())</f>
        <v>-0.51062992722779921</v>
      </c>
      <c r="R780" s="24">
        <f ca="1">SQRT(Inputs!$B$38)*G780+SQRT(1-Inputs!$B$38)*_xlfn.NORM.S.INV(RAND())</f>
        <v>-1.3110838003356555</v>
      </c>
      <c r="S780" s="24">
        <f ca="1">SQRT(Inputs!$B$38)*H780+SQRT(1-Inputs!$B$38)*_xlfn.NORM.S.INV(RAND())</f>
        <v>-0.45950597915094382</v>
      </c>
      <c r="T780" s="24">
        <f ca="1">SQRT(Inputs!$B$38)*I780+SQRT(1-Inputs!$B$38)*_xlfn.NORM.S.INV(RAND())</f>
        <v>0.10395266818773186</v>
      </c>
      <c r="U780" s="24">
        <f ca="1">SQRT(Inputs!$B$38)*J780+SQRT(1-Inputs!$B$38)*_xlfn.NORM.S.INV(RAND())</f>
        <v>0.79722769176764241</v>
      </c>
      <c r="V780" s="24">
        <f ca="1">SQRT(Inputs!$B$38)*K780+SQRT(1-Inputs!$B$38)*_xlfn.NORM.S.INV(RAND())</f>
        <v>-0.4765484986320252</v>
      </c>
      <c r="W780" s="24">
        <f ca="1">SQRT(Inputs!$B$38)*L780+SQRT(1-Inputs!$B$38)*_xlfn.NORM.S.INV(RAND())</f>
        <v>9.061653819394283E-2</v>
      </c>
      <c r="X780" s="24">
        <f ca="1">SQRT(Inputs!$B$38)*M780+SQRT(1-Inputs!$B$38)*_xlfn.NORM.S.INV(RAND())</f>
        <v>-0.27686513100463528</v>
      </c>
      <c r="Y780" s="24">
        <f ca="1">SQRT(Inputs!$B$38)*C780+SQRT(1-Inputs!$B$38)*_xlfn.NORM.S.INV(RAND())</f>
        <v>-0.84935247527081348</v>
      </c>
      <c r="Z780" s="24">
        <f ca="1">SQRT(Inputs!$B$38)*D780+SQRT(1-Inputs!$B$38)*_xlfn.NORM.S.INV(RAND())</f>
        <v>-0.12433986579857798</v>
      </c>
      <c r="AA780" s="24">
        <f ca="1">SQRT(Inputs!$B$38)*E780+SQRT(1-Inputs!$B$38)*_xlfn.NORM.S.INV(RAND())</f>
        <v>0.82286432705577339</v>
      </c>
      <c r="AB780" s="24">
        <f ca="1">SQRT(Inputs!$B$38)*F780+SQRT(1-Inputs!$B$38)*_xlfn.NORM.S.INV(RAND())</f>
        <v>0.96655870626778295</v>
      </c>
      <c r="AC780" s="24">
        <f ca="1">SQRT(Inputs!$B$38)*G780+SQRT(1-Inputs!$B$38)*_xlfn.NORM.S.INV(RAND())</f>
        <v>-0.62289553833166611</v>
      </c>
      <c r="AD780" s="24">
        <f ca="1">SQRT(Inputs!$B$38)*H780+SQRT(1-Inputs!$B$38)*_xlfn.NORM.S.INV(RAND())</f>
        <v>0.83981951995956361</v>
      </c>
      <c r="AE780" s="24">
        <f ca="1">SQRT(Inputs!$B$38)*I780+SQRT(1-Inputs!$B$38)*_xlfn.NORM.S.INV(RAND())</f>
        <v>0.6494637486682765</v>
      </c>
      <c r="AF780" s="24">
        <f ca="1">SQRT(Inputs!$B$38)*J780+SQRT(1-Inputs!$B$38)*_xlfn.NORM.S.INV(RAND())</f>
        <v>1.5184345789330156</v>
      </c>
      <c r="AG780" s="24">
        <f ca="1">SQRT(Inputs!$B$38)*K780+SQRT(1-Inputs!$B$38)*_xlfn.NORM.S.INV(RAND())</f>
        <v>-2.5478907941052613</v>
      </c>
      <c r="AH780" s="24">
        <f ca="1">SQRT(Inputs!$B$38)*L780+SQRT(1-Inputs!$B$38)*_xlfn.NORM.S.INV(RAND())</f>
        <v>-0.78550116747534782</v>
      </c>
      <c r="AI780" s="24">
        <f ca="1">SQRT(Inputs!$B$38)*M780+SQRT(1-Inputs!$B$38)*_xlfn.NORM.S.INV(RAND())</f>
        <v>-1.5537487592072221</v>
      </c>
      <c r="AJ780" s="24">
        <f ca="1">SQRT(Inputs!$B$38)*C780+SQRT(1-Inputs!$B$38)*_xlfn.NORM.S.INV(RAND())</f>
        <v>1.1752568003658792</v>
      </c>
      <c r="AK780" s="24">
        <f ca="1">SQRT(Inputs!$B$38)*D780+SQRT(1-Inputs!$B$38)*_xlfn.NORM.S.INV(RAND())</f>
        <v>0.6116755166062906</v>
      </c>
      <c r="AL780" s="24">
        <f ca="1">SQRT(Inputs!$B$38)*E780+SQRT(1-Inputs!$B$38)*_xlfn.NORM.S.INV(RAND())</f>
        <v>1.0493861045087245</v>
      </c>
      <c r="AM780" s="24">
        <f ca="1">SQRT(Inputs!$B$38)*F780+SQRT(1-Inputs!$B$38)*_xlfn.NORM.S.INV(RAND())</f>
        <v>-1.0242579601947239</v>
      </c>
      <c r="AN780" s="24">
        <f ca="1">SQRT(Inputs!$B$38)*G780+SQRT(1-Inputs!$B$38)*_xlfn.NORM.S.INV(RAND())</f>
        <v>-0.76465045460138203</v>
      </c>
      <c r="AO780" s="24">
        <f ca="1">SQRT(Inputs!$B$38)*H780+SQRT(1-Inputs!$B$38)*_xlfn.NORM.S.INV(RAND())</f>
        <v>-1.9381865939107241</v>
      </c>
      <c r="AP780" s="24">
        <f ca="1">SQRT(Inputs!$B$38)*I780+SQRT(1-Inputs!$B$38)*_xlfn.NORM.S.INV(RAND())</f>
        <v>2.2316582161019043</v>
      </c>
      <c r="AQ780" s="24">
        <f ca="1">SQRT(Inputs!$B$38)*J780+SQRT(1-Inputs!$B$38)*_xlfn.NORM.S.INV(RAND())</f>
        <v>0.59079526179475839</v>
      </c>
      <c r="AR780" s="24">
        <f ca="1">SQRT(Inputs!$B$38)*K780+SQRT(1-Inputs!$B$38)*_xlfn.NORM.S.INV(RAND())</f>
        <v>-1.3249864461856333</v>
      </c>
      <c r="AS780" s="24">
        <f ca="1">SQRT(Inputs!$B$38)*L780+SQRT(1-Inputs!$B$38)*_xlfn.NORM.S.INV(RAND())</f>
        <v>0.35677380941022308</v>
      </c>
      <c r="AT780" s="24">
        <f ca="1">SQRT(Inputs!$B$38)*M780+SQRT(1-Inputs!$B$38)*_xlfn.NORM.S.INV(RAND())</f>
        <v>1.7618034095425579</v>
      </c>
      <c r="AU780" s="15">
        <f ca="1">Inputs!$B$6*EXP($B$8-0.5*C$5^2+C$5*N780)</f>
        <v>4106.7178726062602</v>
      </c>
      <c r="AV780" s="15">
        <f t="shared" ca="1" si="401"/>
        <v>4902.9188437950324</v>
      </c>
      <c r="AW780" s="15">
        <f t="shared" ca="1" si="402"/>
        <v>6953.2432229157093</v>
      </c>
      <c r="AX780" s="15">
        <f t="shared" ca="1" si="403"/>
        <v>7964.5599865708282</v>
      </c>
      <c r="AY780" s="15">
        <f t="shared" ca="1" si="404"/>
        <v>8351.6179952774219</v>
      </c>
      <c r="AZ780" s="15">
        <f t="shared" ca="1" si="405"/>
        <v>9710.2662598443858</v>
      </c>
      <c r="BA780" s="15">
        <f t="shared" ca="1" si="406"/>
        <v>12012.870526022978</v>
      </c>
      <c r="BB780" s="15">
        <f t="shared" ca="1" si="407"/>
        <v>15930.343513152373</v>
      </c>
      <c r="BC780" s="15">
        <f t="shared" ca="1" si="408"/>
        <v>18633.43581446385</v>
      </c>
      <c r="BD780" s="15">
        <f t="shared" ca="1" si="409"/>
        <v>23022.018924401826</v>
      </c>
      <c r="BE780" s="15">
        <f t="shared" ca="1" si="410"/>
        <v>27508.042433095339</v>
      </c>
      <c r="BF780" s="15">
        <f ca="1">Inputs!$B$13*EXP($B$9-0.5*C$6^2+C$6*Y780)</f>
        <v>11687.638977314062</v>
      </c>
      <c r="BG780" s="15">
        <f t="shared" ca="1" si="411"/>
        <v>13928.119205895517</v>
      </c>
      <c r="BH780" s="15">
        <f t="shared" ca="1" si="412"/>
        <v>19506.080349009011</v>
      </c>
      <c r="BI780" s="15">
        <f t="shared" ca="1" si="413"/>
        <v>27708.674091080666</v>
      </c>
      <c r="BJ780" s="15">
        <f t="shared" ca="1" si="414"/>
        <v>31051.949843713199</v>
      </c>
      <c r="BK780" s="15">
        <f t="shared" ca="1" si="415"/>
        <v>42726.638604944281</v>
      </c>
      <c r="BL780" s="15">
        <f t="shared" ca="1" si="416"/>
        <v>57093.103260594849</v>
      </c>
      <c r="BM780" s="15">
        <f t="shared" ca="1" si="417"/>
        <v>84748.767881737687</v>
      </c>
      <c r="BN780" s="15">
        <f t="shared" ca="1" si="418"/>
        <v>76805.393140329601</v>
      </c>
      <c r="BO780" s="15">
        <f t="shared" ca="1" si="419"/>
        <v>86254.721555723008</v>
      </c>
      <c r="BP780" s="15">
        <f t="shared" ca="1" si="420"/>
        <v>89027.501334992252</v>
      </c>
      <c r="BQ780" s="15">
        <f ca="1">Inputs!$B$20*EXP($B$10-0.5*C$7^2+C$7*AJ780)</f>
        <v>6507.8988579969619</v>
      </c>
      <c r="BR780" s="15">
        <f t="shared" ca="1" si="421"/>
        <v>10723.676824435814</v>
      </c>
      <c r="BS780" s="15">
        <f t="shared" ca="1" si="422"/>
        <v>19850.081660503456</v>
      </c>
      <c r="BT780" s="15">
        <f t="shared" ca="1" si="423"/>
        <v>20920.157816087434</v>
      </c>
      <c r="BU780" s="15">
        <f t="shared" ca="1" si="424"/>
        <v>24095.525588381101</v>
      </c>
      <c r="BV780" s="15">
        <f t="shared" ca="1" si="425"/>
        <v>21662.569414867448</v>
      </c>
      <c r="BW780" s="15">
        <f t="shared" ca="1" si="426"/>
        <v>48478.818799812288</v>
      </c>
      <c r="BX780" s="15">
        <f t="shared" ca="1" si="427"/>
        <v>76331.160901923984</v>
      </c>
      <c r="BY780" s="15">
        <f t="shared" ca="1" si="428"/>
        <v>83003.77319039905</v>
      </c>
      <c r="BZ780" s="15">
        <f t="shared" ca="1" si="429"/>
        <v>124360.64515597602</v>
      </c>
      <c r="CA780" s="15">
        <f t="shared" ca="1" si="430"/>
        <v>238908.56249888675</v>
      </c>
      <c r="CB780" s="15">
        <f ca="1">(AU780*DCF!C$10-DCF!C$5*MAX(AU780*DCF!C$10,0)-MAX(AU780-Inputs!$B$6,0)/Inputs!$B$10)*DCF!C$6</f>
        <v>1049.1743247138647</v>
      </c>
      <c r="CC780" s="15">
        <f ca="1">(AV780*DCF!D$10-DCF!D$5*MAX(AV780*DCF!D$10,0)-MAX(AV780-AU780,0)/Inputs!$B$10)*DCF!D$6</f>
        <v>1000.9204832255397</v>
      </c>
      <c r="CD780" s="15">
        <f ca="1">(AW780*DCF!E$10-DCF!E$5*MAX(AW780*DCF!E$10,0)-MAX(AW780-AV780,0)/Inputs!$B$10)*DCF!E$6</f>
        <v>1143.5752163051145</v>
      </c>
      <c r="CE780" s="15">
        <f ca="1">(AX780*DCF!F$10-DCF!F$5*MAX(AX780*DCF!F$10,0)-MAX(AX780-AW780,0)/Inputs!$B$10)*DCF!F$6</f>
        <v>1528.2208070492936</v>
      </c>
      <c r="CF780" s="15">
        <f ca="1">(AY780*DCF!G$10-DCF!G$5*MAX(AY780*DCF!G$10,0)-MAX(AY780-AX780,0)/Inputs!$B$10)*DCF!G$6</f>
        <v>1646.3668681624631</v>
      </c>
      <c r="CG780" s="15">
        <f ca="1">(AZ780*DCF!H$10-DCF!H$5*MAX(AZ780*DCF!H$10,0)-MAX(AZ780-AY780,0)/Inputs!$B$10)*DCF!H$6</f>
        <v>1644.0028029827554</v>
      </c>
      <c r="CH780" s="15">
        <f ca="1">(BA780*DCF!I$10-DCF!I$5*MAX(BA780*DCF!I$10,0)-MAX(BA780-AZ780,0)/Inputs!$B$10)*DCF!I$6</f>
        <v>1816.605438637534</v>
      </c>
      <c r="CI780" s="15">
        <f ca="1">(BB780*DCF!J$10-DCF!J$5*MAX(BB780*DCF!J$10,0)-MAX(BB780-BA780,0)/Inputs!$B$10)*DCF!J$6</f>
        <v>2140.0554339945988</v>
      </c>
      <c r="CJ780" s="15">
        <f ca="1">(BC780*DCF!K$10-DCF!K$5*MAX(BC780*DCF!K$10,0)-MAX(BC780-BB780,0)/Inputs!$B$10)*DCF!K$6</f>
        <v>2621.2921378700717</v>
      </c>
      <c r="CK780" s="15">
        <f ca="1">(BD780*DCF!L$10-DCF!L$5*MAX(BD780*DCF!L$10,0)-MAX(BD780-BC780,0)/Inputs!$B$10)*DCF!L$6</f>
        <v>2904.6433862891495</v>
      </c>
      <c r="CL780" s="15">
        <f ca="1">(BE780*DCF!M$10-DCF!M$5*MAX(BE780*DCF!M$10,0)-MAX(BE780-BD780,0)/Inputs!$B$10)*DCF!M$6</f>
        <v>3345.8371367527407</v>
      </c>
      <c r="CM780" s="15">
        <f ca="1">(BF780*DCF!C$28-DCF!C$5*MAX(BF780*DCF!C$28,0)-MAX(BF780-Inputs!$B$13,0)/Inputs!$B$17)*DCF!C$6</f>
        <v>3497.5591323602707</v>
      </c>
      <c r="CN780" s="15">
        <f ca="1">(BG780*DCF!D$28-DCF!D$5*MAX(BG780*DCF!D$28,0)-MAX(BG780-BF780,0)/Inputs!$B$17)*DCF!D$6</f>
        <v>3624.1551837058623</v>
      </c>
      <c r="CO780" s="15">
        <f ca="1">(BH780*DCF!E$28-DCF!E$5*MAX(BH780*DCF!E$28,0)-MAX(BH780-BG780,0)/Inputs!$B$17)*DCF!E$6</f>
        <v>4425.1299268689181</v>
      </c>
      <c r="CP780" s="15">
        <f ca="1">(BI780*DCF!F$28-DCF!F$5*MAX(BI780*DCF!F$28,0)-MAX(BI780-BH780,0)/Inputs!$B$17)*DCF!F$6</f>
        <v>6028.7633027262455</v>
      </c>
      <c r="CQ780" s="15">
        <f ca="1">(BJ780*DCF!G$28-DCF!G$5*MAX(BJ780*DCF!G$28,0)-MAX(BJ780-BI780,0)/Inputs!$B$17)*DCF!G$6</f>
        <v>7494.3580233548728</v>
      </c>
      <c r="CR780" s="15">
        <f ca="1">(BK780*DCF!H$28-DCF!H$5*MAX(BK780*DCF!H$28,0)-MAX(BK780-BJ780,0)/Inputs!$B$17)*DCF!H$6</f>
        <v>8752.8501181189004</v>
      </c>
      <c r="CS780" s="15">
        <f ca="1">(BL780*DCF!I$28-DCF!I$5*MAX(BL780*DCF!I$28,0)-MAX(BL780-BK780,0)/Inputs!$B$17)*DCF!I$6</f>
        <v>11363.588515009931</v>
      </c>
      <c r="CT780" s="15">
        <f ca="1">(BM780*DCF!J$28-DCF!J$5*MAX(BM780*DCF!J$28,0)-MAX(BM780-BL780,0)/Inputs!$B$17)*DCF!J$6</f>
        <v>15239.095563085355</v>
      </c>
      <c r="CU780" s="15">
        <f ca="1">(BN780*DCF!K$28-DCF!K$5*MAX(BN780*DCF!K$28,0)-MAX(BN780-BM780,0)/Inputs!$B$17)*DCF!K$6</f>
        <v>16220.011234994921</v>
      </c>
      <c r="CV780" s="15">
        <f ca="1">(BO780*DCF!L$28-DCF!L$5*MAX(BO780*DCF!L$28,0)-MAX(BO780-BN780,0)/Inputs!$B$17)*DCF!L$6</f>
        <v>16140.420159245006</v>
      </c>
      <c r="CW780" s="15">
        <f ca="1">(BP780*DCF!M$28-DCF!M$5*MAX(BP780*DCF!M$28,0)-MAX(BP780-BO780,0)/Inputs!$B$17)*DCF!M$6</f>
        <v>16460.742498863176</v>
      </c>
      <c r="CX780" s="15">
        <f ca="1">(BQ780*DCF!C$46-DCF!C$5*MAX(BQ780*DCF!C$46,0)-MAX(BQ780-Inputs!$B$20,0)/Inputs!$B$24)*DCF!C$6</f>
        <v>-3030.4149131618669</v>
      </c>
      <c r="CY780" s="15">
        <f ca="1">(BR780*DCF!D$46-DCF!D$5*MAX(BR780*DCF!D$46,0)-MAX(BR780-BQ780,0)/Inputs!$B$24)*DCF!D$6</f>
        <v>-3629.1190187000529</v>
      </c>
      <c r="CZ780" s="15">
        <f ca="1">(BS780*DCF!E$46-DCF!E$5*MAX(BS780*DCF!E$46,0)-MAX(BS780-BR780,0)/Inputs!$B$24)*DCF!E$6</f>
        <v>-5944.6842583663783</v>
      </c>
      <c r="DA780" s="15">
        <f ca="1">(BT780*DCF!F$46-DCF!F$5*MAX(BT780*DCF!F$46,0)-MAX(BT780-BS780,0)/Inputs!$B$24)*DCF!F$6</f>
        <v>-1913.186715430807</v>
      </c>
      <c r="DB780" s="15">
        <f ca="1">(BU780*DCF!G$46-DCF!G$5*MAX(BU780*DCF!G$46,0)-MAX(BU780-BT780,0)/Inputs!$B$24)*DCF!G$6</f>
        <v>-1878.6568548403686</v>
      </c>
      <c r="DC780" s="15">
        <f ca="1">(BV780*DCF!H$46-DCF!H$5*MAX(BV780*DCF!H$46,0)-MAX(BV780-BU780,0)/Inputs!$B$24)*DCF!H$6</f>
        <v>0</v>
      </c>
      <c r="DD780" s="15">
        <f ca="1">(BW780*DCF!I$46-DCF!I$5*MAX(BW780*DCF!I$46,0)-MAX(BW780-BV780,0)/Inputs!$B$24)*DCF!I$6</f>
        <v>-6578.2706879950247</v>
      </c>
      <c r="DE780" s="15">
        <f ca="1">(BX780*DCF!J$46-DCF!J$5*MAX(BX780*DCF!J$46,0)-MAX(BX780-BW780,0)/Inputs!$B$24)*DCF!J$6</f>
        <v>-4184.1050257477773</v>
      </c>
      <c r="DF780" s="15">
        <f ca="1">(BY780*DCF!K$46-DCF!K$5*MAX(BY780*DCF!K$46,0)-MAX(BY780-BX780,0)/Inputs!$B$24)*DCF!K$6</f>
        <v>3106.8399660186133</v>
      </c>
      <c r="DG780" s="15">
        <f ca="1">(BZ780*DCF!L$46-DCF!L$5*MAX(BZ780*DCF!L$46,0)-MAX(BZ780-BY780,0)/Inputs!$B$24)*DCF!L$6</f>
        <v>-762.72090800694912</v>
      </c>
      <c r="DH780" s="15">
        <f ca="1">(CA780*DCF!M$46-DCF!M$5*MAX(CA780*DCF!M$46,0)-MAX(CA780-BZ780,0)/Inputs!$B$24)*DCF!M$6</f>
        <v>-5217.4586985650858</v>
      </c>
      <c r="DI780" s="15">
        <f ca="1">SUM(CB780:CL780)+BE780*DCF!M$10*(1+Inputs!$B$30)*(1-Inputs!$B$33)*(1-Inputs!$B$30/Inputs!$B$31)/(Inputs!$B$29-Inputs!$B$30)*DCF!M$6</f>
        <v>97395.939883490821</v>
      </c>
      <c r="DJ780" s="15">
        <f ca="1">SUM(CM780:CW780)+BP780*DCF!M$28*(1+Inputs!$B$30)*(1-Inputs!$B$33)*(1-Inputs!$B$30/Inputs!$B$31)/(Inputs!$B$29-Inputs!$B$30)*DCF!M$6</f>
        <v>439599.6249678164</v>
      </c>
      <c r="DK780" s="15">
        <f ca="1">SUM(CX780:DH780)+CA780*DCF!M$46*(1+Inputs!$B$30)*(1-Inputs!$B$33)*(1-Inputs!$B$30/Inputs!$B$31)/(Inputs!$B$29-Inputs!$B$30)*DCF!M$6</f>
        <v>339349.16103691614</v>
      </c>
      <c r="DM780" s="15">
        <f ca="1">DI780+DJ780+DK780+Inputs!$B$34+Inputs!$B$36-Inputs!$B$35</f>
        <v>953195.72588822339</v>
      </c>
    </row>
    <row r="781" spans="1:117" x14ac:dyDescent="0.75">
      <c r="A781" s="11">
        <v>768</v>
      </c>
      <c r="C781" s="24">
        <f t="shared" ca="1" si="436"/>
        <v>-0.59685962649954405</v>
      </c>
      <c r="D781" s="24">
        <f t="shared" ca="1" si="436"/>
        <v>1.3474617586784745E-2</v>
      </c>
      <c r="E781" s="24">
        <f t="shared" ca="1" si="436"/>
        <v>-1.149765969578755</v>
      </c>
      <c r="F781" s="24">
        <f t="shared" ca="1" si="436"/>
        <v>0.75679276481600244</v>
      </c>
      <c r="G781" s="24">
        <f t="shared" ca="1" si="436"/>
        <v>-0.32268154634617757</v>
      </c>
      <c r="H781" s="24">
        <f t="shared" ca="1" si="436"/>
        <v>-0.46691514708500015</v>
      </c>
      <c r="I781" s="24">
        <f t="shared" ca="1" si="436"/>
        <v>-1.3986544457898229</v>
      </c>
      <c r="J781" s="24">
        <f t="shared" ca="1" si="436"/>
        <v>-0.4696279241382566</v>
      </c>
      <c r="K781" s="24">
        <f t="shared" ca="1" si="436"/>
        <v>6.4877799170082226E-2</v>
      </c>
      <c r="L781" s="24">
        <f t="shared" ca="1" si="436"/>
        <v>0.66440586532372903</v>
      </c>
      <c r="M781" s="24">
        <f t="shared" ca="1" si="436"/>
        <v>0.32585777110230923</v>
      </c>
      <c r="N781" s="24">
        <f ca="1">SQRT(Inputs!$B$38)*C781+SQRT(1-Inputs!$B$38)*_xlfn.NORM.S.INV(RAND())</f>
        <v>-0.41031899414489731</v>
      </c>
      <c r="O781" s="24">
        <f ca="1">SQRT(Inputs!$B$38)*D781+SQRT(1-Inputs!$B$38)*_xlfn.NORM.S.INV(RAND())</f>
        <v>-0.64409766253462264</v>
      </c>
      <c r="P781" s="24">
        <f ca="1">SQRT(Inputs!$B$38)*E781+SQRT(1-Inputs!$B$38)*_xlfn.NORM.S.INV(RAND())</f>
        <v>-0.13942788978185644</v>
      </c>
      <c r="Q781" s="24">
        <f ca="1">SQRT(Inputs!$B$38)*F781+SQRT(1-Inputs!$B$38)*_xlfn.NORM.S.INV(RAND())</f>
        <v>-1.1586432907957751</v>
      </c>
      <c r="R781" s="24">
        <f ca="1">SQRT(Inputs!$B$38)*G781+SQRT(1-Inputs!$B$38)*_xlfn.NORM.S.INV(RAND())</f>
        <v>-1.6486473327667912</v>
      </c>
      <c r="S781" s="24">
        <f ca="1">SQRT(Inputs!$B$38)*H781+SQRT(1-Inputs!$B$38)*_xlfn.NORM.S.INV(RAND())</f>
        <v>-3.6056867758146871E-3</v>
      </c>
      <c r="T781" s="24">
        <f ca="1">SQRT(Inputs!$B$38)*I781+SQRT(1-Inputs!$B$38)*_xlfn.NORM.S.INV(RAND())</f>
        <v>-0.42404509049378003</v>
      </c>
      <c r="U781" s="24">
        <f ca="1">SQRT(Inputs!$B$38)*J781+SQRT(1-Inputs!$B$38)*_xlfn.NORM.S.INV(RAND())</f>
        <v>-1.1518616834828435</v>
      </c>
      <c r="V781" s="24">
        <f ca="1">SQRT(Inputs!$B$38)*K781+SQRT(1-Inputs!$B$38)*_xlfn.NORM.S.INV(RAND())</f>
        <v>-0.512274296764482</v>
      </c>
      <c r="W781" s="24">
        <f ca="1">SQRT(Inputs!$B$38)*L781+SQRT(1-Inputs!$B$38)*_xlfn.NORM.S.INV(RAND())</f>
        <v>-0.21718394883613884</v>
      </c>
      <c r="X781" s="24">
        <f ca="1">SQRT(Inputs!$B$38)*M781+SQRT(1-Inputs!$B$38)*_xlfn.NORM.S.INV(RAND())</f>
        <v>0.68977773669973252</v>
      </c>
      <c r="Y781" s="24">
        <f ca="1">SQRT(Inputs!$B$38)*C781+SQRT(1-Inputs!$B$38)*_xlfn.NORM.S.INV(RAND())</f>
        <v>0.61578580959074336</v>
      </c>
      <c r="Z781" s="24">
        <f ca="1">SQRT(Inputs!$B$38)*D781+SQRT(1-Inputs!$B$38)*_xlfn.NORM.S.INV(RAND())</f>
        <v>-0.53730237432263439</v>
      </c>
      <c r="AA781" s="24">
        <f ca="1">SQRT(Inputs!$B$38)*E781+SQRT(1-Inputs!$B$38)*_xlfn.NORM.S.INV(RAND())</f>
        <v>-0.98597775391919251</v>
      </c>
      <c r="AB781" s="24">
        <f ca="1">SQRT(Inputs!$B$38)*F781+SQRT(1-Inputs!$B$38)*_xlfn.NORM.S.INV(RAND())</f>
        <v>0.83882306878449409</v>
      </c>
      <c r="AC781" s="24">
        <f ca="1">SQRT(Inputs!$B$38)*G781+SQRT(1-Inputs!$B$38)*_xlfn.NORM.S.INV(RAND())</f>
        <v>-1.3321400785945747</v>
      </c>
      <c r="AD781" s="24">
        <f ca="1">SQRT(Inputs!$B$38)*H781+SQRT(1-Inputs!$B$38)*_xlfn.NORM.S.INV(RAND())</f>
        <v>0.26642432758666323</v>
      </c>
      <c r="AE781" s="24">
        <f ca="1">SQRT(Inputs!$B$38)*I781+SQRT(1-Inputs!$B$38)*_xlfn.NORM.S.INV(RAND())</f>
        <v>-2.6229647161681591</v>
      </c>
      <c r="AF781" s="24">
        <f ca="1">SQRT(Inputs!$B$38)*J781+SQRT(1-Inputs!$B$38)*_xlfn.NORM.S.INV(RAND())</f>
        <v>-0.84011111871423749</v>
      </c>
      <c r="AG781" s="24">
        <f ca="1">SQRT(Inputs!$B$38)*K781+SQRT(1-Inputs!$B$38)*_xlfn.NORM.S.INV(RAND())</f>
        <v>0.36367926313727966</v>
      </c>
      <c r="AH781" s="24">
        <f ca="1">SQRT(Inputs!$B$38)*L781+SQRT(1-Inputs!$B$38)*_xlfn.NORM.S.INV(RAND())</f>
        <v>-6.8572413972473878E-2</v>
      </c>
      <c r="AI781" s="24">
        <f ca="1">SQRT(Inputs!$B$38)*M781+SQRT(1-Inputs!$B$38)*_xlfn.NORM.S.INV(RAND())</f>
        <v>-0.83207325428593504</v>
      </c>
      <c r="AJ781" s="24">
        <f ca="1">SQRT(Inputs!$B$38)*C781+SQRT(1-Inputs!$B$38)*_xlfn.NORM.S.INV(RAND())</f>
        <v>-0.30562377434167376</v>
      </c>
      <c r="AK781" s="24">
        <f ca="1">SQRT(Inputs!$B$38)*D781+SQRT(1-Inputs!$B$38)*_xlfn.NORM.S.INV(RAND())</f>
        <v>-0.49830544358187667</v>
      </c>
      <c r="AL781" s="24">
        <f ca="1">SQRT(Inputs!$B$38)*E781+SQRT(1-Inputs!$B$38)*_xlfn.NORM.S.INV(RAND())</f>
        <v>-1.2606115910649343</v>
      </c>
      <c r="AM781" s="24">
        <f ca="1">SQRT(Inputs!$B$38)*F781+SQRT(1-Inputs!$B$38)*_xlfn.NORM.S.INV(RAND())</f>
        <v>0.83403225771276435</v>
      </c>
      <c r="AN781" s="24">
        <f ca="1">SQRT(Inputs!$B$38)*G781+SQRT(1-Inputs!$B$38)*_xlfn.NORM.S.INV(RAND())</f>
        <v>0.62951864743999331</v>
      </c>
      <c r="AO781" s="24">
        <f ca="1">SQRT(Inputs!$B$38)*H781+SQRT(1-Inputs!$B$38)*_xlfn.NORM.S.INV(RAND())</f>
        <v>0.17187178032313949</v>
      </c>
      <c r="AP781" s="24">
        <f ca="1">SQRT(Inputs!$B$38)*I781+SQRT(1-Inputs!$B$38)*_xlfn.NORM.S.INV(RAND())</f>
        <v>-2.6455969755412965</v>
      </c>
      <c r="AQ781" s="24">
        <f ca="1">SQRT(Inputs!$B$38)*J781+SQRT(1-Inputs!$B$38)*_xlfn.NORM.S.INV(RAND())</f>
        <v>0.72689967385171672</v>
      </c>
      <c r="AR781" s="24">
        <f ca="1">SQRT(Inputs!$B$38)*K781+SQRT(1-Inputs!$B$38)*_xlfn.NORM.S.INV(RAND())</f>
        <v>0.39059484415782963</v>
      </c>
      <c r="AS781" s="24">
        <f ca="1">SQRT(Inputs!$B$38)*L781+SQRT(1-Inputs!$B$38)*_xlfn.NORM.S.INV(RAND())</f>
        <v>1.4892904080683804</v>
      </c>
      <c r="AT781" s="24">
        <f ca="1">SQRT(Inputs!$B$38)*M781+SQRT(1-Inputs!$B$38)*_xlfn.NORM.S.INV(RAND())</f>
        <v>-0.31890715940063846</v>
      </c>
      <c r="AU781" s="15">
        <f ca="1">Inputs!$B$6*EXP($B$8-0.5*C$5^2+C$5*N781)</f>
        <v>4643.3567387775465</v>
      </c>
      <c r="AV781" s="15">
        <f t="shared" ca="1" si="401"/>
        <v>5141.3590501410326</v>
      </c>
      <c r="AW781" s="15">
        <f t="shared" ca="1" si="402"/>
        <v>6152.1823840360457</v>
      </c>
      <c r="AX781" s="15">
        <f t="shared" ca="1" si="403"/>
        <v>6498.9601592160971</v>
      </c>
      <c r="AY781" s="15">
        <f t="shared" ca="1" si="404"/>
        <v>6551.3584897057845</v>
      </c>
      <c r="AZ781" s="15">
        <f t="shared" ca="1" si="405"/>
        <v>8009.307625766658</v>
      </c>
      <c r="BA781" s="15">
        <f t="shared" ca="1" si="406"/>
        <v>9375.8679530114987</v>
      </c>
      <c r="BB781" s="15">
        <f t="shared" ca="1" si="407"/>
        <v>10227.780864469694</v>
      </c>
      <c r="BC781" s="15">
        <f t="shared" ca="1" si="408"/>
        <v>11922.065520800586</v>
      </c>
      <c r="BD781" s="15">
        <f t="shared" ca="1" si="409"/>
        <v>14311.948876777658</v>
      </c>
      <c r="BE781" s="15">
        <f t="shared" ca="1" si="410"/>
        <v>18674.598348815292</v>
      </c>
      <c r="BF781" s="15">
        <f ca="1">Inputs!$B$13*EXP($B$9-0.5*C$6^2+C$6*Y781)</f>
        <v>15626.873097798081</v>
      </c>
      <c r="BG781" s="15">
        <f t="shared" ca="1" si="411"/>
        <v>17285.288182155877</v>
      </c>
      <c r="BH781" s="15">
        <f t="shared" ca="1" si="412"/>
        <v>17933.354813488259</v>
      </c>
      <c r="BI781" s="15">
        <f t="shared" ca="1" si="413"/>
        <v>24978.629828401758</v>
      </c>
      <c r="BJ781" s="15">
        <f t="shared" ca="1" si="414"/>
        <v>25272.132722775299</v>
      </c>
      <c r="BK781" s="15">
        <f t="shared" ca="1" si="415"/>
        <v>32162.442048719266</v>
      </c>
      <c r="BL781" s="15">
        <f t="shared" ca="1" si="416"/>
        <v>28122.803609838636</v>
      </c>
      <c r="BM781" s="15">
        <f t="shared" ca="1" si="417"/>
        <v>31143.08456391373</v>
      </c>
      <c r="BN781" s="15">
        <f t="shared" ca="1" si="418"/>
        <v>40008.278297492208</v>
      </c>
      <c r="BO781" s="15">
        <f t="shared" ca="1" si="419"/>
        <v>48835.245324116258</v>
      </c>
      <c r="BP781" s="15">
        <f t="shared" ca="1" si="420"/>
        <v>54699.580627026182</v>
      </c>
      <c r="BQ781" s="15">
        <f ca="1">Inputs!$B$20*EXP($B$10-0.5*C$7^2+C$7*AJ781)</f>
        <v>3848.8482388869179</v>
      </c>
      <c r="BR781" s="15">
        <f t="shared" ca="1" si="421"/>
        <v>4458.015067493815</v>
      </c>
      <c r="BS781" s="15">
        <f t="shared" ca="1" si="422"/>
        <v>4250.4276170147459</v>
      </c>
      <c r="BT781" s="15">
        <f t="shared" ca="1" si="423"/>
        <v>7293.7228373316248</v>
      </c>
      <c r="BU781" s="15">
        <f t="shared" ca="1" si="424"/>
        <v>11771.413127295036</v>
      </c>
      <c r="BV781" s="15">
        <f t="shared" ca="1" si="425"/>
        <v>17024.045241373398</v>
      </c>
      <c r="BW781" s="15">
        <f t="shared" ca="1" si="426"/>
        <v>13570.529983564218</v>
      </c>
      <c r="BX781" s="15">
        <f t="shared" ca="1" si="427"/>
        <v>21958.190645418199</v>
      </c>
      <c r="BY781" s="15">
        <f t="shared" ca="1" si="428"/>
        <v>33154.489780838165</v>
      </c>
      <c r="BZ781" s="15">
        <f t="shared" ca="1" si="429"/>
        <v>61170.968457311676</v>
      </c>
      <c r="CA781" s="15">
        <f t="shared" ca="1" si="430"/>
        <v>81192.58428029764</v>
      </c>
      <c r="CB781" s="15">
        <f ca="1">(AU781*DCF!C$10-DCF!C$5*MAX(AU781*DCF!C$10,0)-MAX(AU781-Inputs!$B$6,0)/Inputs!$B$10)*DCF!C$6</f>
        <v>1045.3479939471104</v>
      </c>
      <c r="CC781" s="15">
        <f ca="1">(AV781*DCF!D$10-DCF!D$5*MAX(AV781*DCF!D$10,0)-MAX(AV781-AU781,0)/Inputs!$B$10)*DCF!D$6</f>
        <v>1131.7466069280538</v>
      </c>
      <c r="CD781" s="15">
        <f ca="1">(AW781*DCF!E$10-DCF!E$5*MAX(AW781*DCF!E$10,0)-MAX(AW781-AV781,0)/Inputs!$B$10)*DCF!E$6</f>
        <v>1192.7617032898747</v>
      </c>
      <c r="CE781" s="15">
        <f ca="1">(AX781*DCF!F$10-DCF!F$5*MAX(AX781*DCF!F$10,0)-MAX(AX781-AW781,0)/Inputs!$B$10)*DCF!F$6</f>
        <v>1346.5567880874655</v>
      </c>
      <c r="CF781" s="15">
        <f ca="1">(AY781*DCF!G$10-DCF!G$5*MAX(AY781*DCF!G$10,0)-MAX(AY781-AX781,0)/Inputs!$B$10)*DCF!G$6</f>
        <v>1339.769045938926</v>
      </c>
      <c r="CG781" s="15">
        <f ca="1">(AZ781*DCF!H$10-DCF!H$5*MAX(AZ781*DCF!H$10,0)-MAX(AZ781-AY781,0)/Inputs!$B$10)*DCF!H$6</f>
        <v>1296.1278141723988</v>
      </c>
      <c r="CH781" s="15">
        <f ca="1">(BA781*DCF!I$10-DCF!I$5*MAX(BA781*DCF!I$10,0)-MAX(BA781-AZ781,0)/Inputs!$B$10)*DCF!I$6</f>
        <v>1488.4652686952054</v>
      </c>
      <c r="CI781" s="15">
        <f ca="1">(BB781*DCF!J$10-DCF!J$5*MAX(BB781*DCF!J$10,0)-MAX(BB781-BA781,0)/Inputs!$B$10)*DCF!J$6</f>
        <v>1626.0175647784793</v>
      </c>
      <c r="CJ781" s="15">
        <f ca="1">(BC781*DCF!K$10-DCF!K$5*MAX(BC781*DCF!K$10,0)-MAX(BC781-BB781,0)/Inputs!$B$10)*DCF!K$6</f>
        <v>1682.087019240447</v>
      </c>
      <c r="CK781" s="15">
        <f ca="1">(BD781*DCF!L$10-DCF!L$5*MAX(BD781*DCF!L$10,0)-MAX(BD781-BC781,0)/Inputs!$B$10)*DCF!L$6</f>
        <v>1849.4634326575776</v>
      </c>
      <c r="CL781" s="15">
        <f ca="1">(BE781*DCF!M$10-DCF!M$5*MAX(BE781*DCF!M$10,0)-MAX(BE781-BD781,0)/Inputs!$B$10)*DCF!M$6</f>
        <v>2114.0622712026284</v>
      </c>
      <c r="CM781" s="15">
        <f ca="1">(BF781*DCF!C$28-DCF!C$5*MAX(BF781*DCF!C$28,0)-MAX(BF781-Inputs!$B$13,0)/Inputs!$B$17)*DCF!C$6</f>
        <v>3790.0337134814672</v>
      </c>
      <c r="CN781" s="15">
        <f ca="1">(BG781*DCF!D$28-DCF!D$5*MAX(BG781*DCF!D$28,0)-MAX(BG781-BF781,0)/Inputs!$B$17)*DCF!D$6</f>
        <v>4737.1000590536451</v>
      </c>
      <c r="CO781" s="15">
        <f ca="1">(BH781*DCF!E$28-DCF!E$5*MAX(BH781*DCF!E$28,0)-MAX(BH781-BG781,0)/Inputs!$B$17)*DCF!E$6</f>
        <v>4951.3203999085626</v>
      </c>
      <c r="CP781" s="15">
        <f ca="1">(BI781*DCF!F$28-DCF!F$5*MAX(BI781*DCF!F$28,0)-MAX(BI781-BH781,0)/Inputs!$B$17)*DCF!F$6</f>
        <v>5498.3363642264594</v>
      </c>
      <c r="CQ781" s="15">
        <f ca="1">(BJ781*DCF!G$28-DCF!G$5*MAX(BJ781*DCF!G$28,0)-MAX(BJ781-BI781,0)/Inputs!$B$17)*DCF!G$6</f>
        <v>6507.6822866634448</v>
      </c>
      <c r="CR781" s="15">
        <f ca="1">(BK781*DCF!H$28-DCF!H$5*MAX(BK781*DCF!H$28,0)-MAX(BK781-BJ781,0)/Inputs!$B$17)*DCF!H$6</f>
        <v>6883.5660554234992</v>
      </c>
      <c r="CS781" s="15">
        <f ca="1">(BL781*DCF!I$28-DCF!I$5*MAX(BL781*DCF!I$28,0)-MAX(BL781-BK781,0)/Inputs!$B$17)*DCF!I$6</f>
        <v>6613.1626805630949</v>
      </c>
      <c r="CT781" s="15">
        <f ca="1">(BM781*DCF!J$28-DCF!J$5*MAX(BM781*DCF!J$28,0)-MAX(BM781-BL781,0)/Inputs!$B$17)*DCF!J$6</f>
        <v>6547.0286628821623</v>
      </c>
      <c r="CU781" s="15">
        <f ca="1">(BN781*DCF!K$28-DCF!K$5*MAX(BN781*DCF!K$28,0)-MAX(BN781-BM781,0)/Inputs!$B$17)*DCF!K$6</f>
        <v>7363.209409062857</v>
      </c>
      <c r="CV781" s="15">
        <f ca="1">(BO781*DCF!L$28-DCF!L$5*MAX(BO781*DCF!L$28,0)-MAX(BO781-BN781,0)/Inputs!$B$17)*DCF!L$6</f>
        <v>8744.8704498831958</v>
      </c>
      <c r="CW781" s="15">
        <f ca="1">(BP781*DCF!M$28-DCF!M$5*MAX(BP781*DCF!M$28,0)-MAX(BP781-BO781,0)/Inputs!$B$17)*DCF!M$6</f>
        <v>9678.7699283587081</v>
      </c>
      <c r="CX781" s="15">
        <f ca="1">(BQ781*DCF!C$46-DCF!C$5*MAX(BQ781*DCF!C$46,0)-MAX(BQ781-Inputs!$B$20,0)/Inputs!$B$24)*DCF!C$6</f>
        <v>-1188.116562739204</v>
      </c>
      <c r="CY781" s="15">
        <f ca="1">(BR781*DCF!D$46-DCF!D$5*MAX(BR781*DCF!D$46,0)-MAX(BR781-BQ781,0)/Inputs!$B$24)*DCF!D$6</f>
        <v>-1020.8056389887079</v>
      </c>
      <c r="CZ781" s="15">
        <f ca="1">(BS781*DCF!E$46-DCF!E$5*MAX(BS781*DCF!E$46,0)-MAX(BS781-BR781,0)/Inputs!$B$24)*DCF!E$6</f>
        <v>-502.62046626170718</v>
      </c>
      <c r="DA781" s="15">
        <f ca="1">(BT781*DCF!F$46-DCF!F$5*MAX(BT781*DCF!F$46,0)-MAX(BT781-BS781,0)/Inputs!$B$24)*DCF!F$6</f>
        <v>-1639.3350070661584</v>
      </c>
      <c r="DB781" s="15">
        <f ca="1">(BU781*DCF!G$46-DCF!G$5*MAX(BU781*DCF!G$46,0)-MAX(BU781-BT781,0)/Inputs!$B$24)*DCF!G$6</f>
        <v>-1902.1736253154677</v>
      </c>
      <c r="DC781" s="15">
        <f ca="1">(BV781*DCF!H$46-DCF!H$5*MAX(BV781*DCF!H$46,0)-MAX(BV781-BU781,0)/Inputs!$B$24)*DCF!H$6</f>
        <v>-1632.2232460389266</v>
      </c>
      <c r="DD781" s="15">
        <f ca="1">(BW781*DCF!I$46-DCF!I$5*MAX(BW781*DCF!I$46,0)-MAX(BW781-BV781,0)/Inputs!$B$24)*DCF!I$6</f>
        <v>313.41664952950896</v>
      </c>
      <c r="DE781" s="15">
        <f ca="1">(BX781*DCF!J$46-DCF!J$5*MAX(BX781*DCF!J$46,0)-MAX(BX781-BW781,0)/Inputs!$B$24)*DCF!J$6</f>
        <v>-1303.1852144826519</v>
      </c>
      <c r="DF781" s="15">
        <f ca="1">(BY781*DCF!K$46-DCF!K$5*MAX(BY781*DCF!K$46,0)-MAX(BY781-BX781,0)/Inputs!$B$24)*DCF!K$6</f>
        <v>-848.90004266458641</v>
      </c>
      <c r="DG781" s="15">
        <f ca="1">(BZ781*DCF!L$46-DCF!L$5*MAX(BZ781*DCF!L$46,0)-MAX(BZ781-BY781,0)/Inputs!$B$24)*DCF!L$6</f>
        <v>-2111.7559772298373</v>
      </c>
      <c r="DH781" s="15">
        <f ca="1">(CA781*DCF!M$46-DCF!M$5*MAX(CA781*DCF!M$46,0)-MAX(CA781-BZ781,0)/Inputs!$B$24)*DCF!M$6</f>
        <v>2179.5369901421527</v>
      </c>
      <c r="DI781" s="15">
        <f ca="1">SUM(CB781:CL781)+BE781*DCF!M$10*(1+Inputs!$B$30)*(1-Inputs!$B$33)*(1-Inputs!$B$30/Inputs!$B$31)/(Inputs!$B$29-Inputs!$B$30)*DCF!M$6</f>
        <v>68084.059659689243</v>
      </c>
      <c r="DJ781" s="15">
        <f ca="1">SUM(CM781:CW781)+BP781*DCF!M$28*(1+Inputs!$B$30)*(1-Inputs!$B$33)*(1-Inputs!$B$30/Inputs!$B$31)/(Inputs!$B$29-Inputs!$B$30)*DCF!M$6</f>
        <v>274287.95495895419</v>
      </c>
      <c r="DK781" s="15">
        <f ca="1">SUM(CX781:DH781)+CA781*DCF!M$46*(1+Inputs!$B$30)*(1-Inputs!$B$33)*(1-Inputs!$B$30/Inputs!$B$31)/(Inputs!$B$29-Inputs!$B$30)*DCF!M$6</f>
        <v>115877.19103268711</v>
      </c>
      <c r="DM781" s="15">
        <f ca="1">DI781+DJ781+DK781+Inputs!$B$34+Inputs!$B$36-Inputs!$B$35</f>
        <v>535100.20565133053</v>
      </c>
    </row>
    <row r="782" spans="1:117" x14ac:dyDescent="0.75">
      <c r="A782" s="11">
        <v>769</v>
      </c>
      <c r="C782" s="24">
        <f t="shared" ca="1" si="436"/>
        <v>0.11432131254251669</v>
      </c>
      <c r="D782" s="24">
        <f t="shared" ca="1" si="436"/>
        <v>-0.69025228318740095</v>
      </c>
      <c r="E782" s="24">
        <f t="shared" ca="1" si="436"/>
        <v>-0.40163586816403013</v>
      </c>
      <c r="F782" s="24">
        <f t="shared" ca="1" si="436"/>
        <v>1.8552019461574294</v>
      </c>
      <c r="G782" s="24">
        <f t="shared" ca="1" si="436"/>
        <v>1.0298715813312322</v>
      </c>
      <c r="H782" s="24">
        <f t="shared" ca="1" si="436"/>
        <v>0.35133975144613117</v>
      </c>
      <c r="I782" s="24">
        <f t="shared" ca="1" si="436"/>
        <v>0.93490531905082552</v>
      </c>
      <c r="J782" s="24">
        <f t="shared" ca="1" si="436"/>
        <v>0.47771900817501378</v>
      </c>
      <c r="K782" s="24">
        <f t="shared" ca="1" si="436"/>
        <v>0.28402698627522227</v>
      </c>
      <c r="L782" s="24">
        <f t="shared" ca="1" si="436"/>
        <v>0.14904924169726025</v>
      </c>
      <c r="M782" s="24">
        <f t="shared" ca="1" si="436"/>
        <v>-1.738183995452782</v>
      </c>
      <c r="N782" s="24">
        <f ca="1">SQRT(Inputs!$B$38)*C782+SQRT(1-Inputs!$B$38)*_xlfn.NORM.S.INV(RAND())</f>
        <v>-0.42213196646792955</v>
      </c>
      <c r="O782" s="24">
        <f ca="1">SQRT(Inputs!$B$38)*D782+SQRT(1-Inputs!$B$38)*_xlfn.NORM.S.INV(RAND())</f>
        <v>1.0872612944701154E-2</v>
      </c>
      <c r="P782" s="24">
        <f ca="1">SQRT(Inputs!$B$38)*E782+SQRT(1-Inputs!$B$38)*_xlfn.NORM.S.INV(RAND())</f>
        <v>0.54801232363080266</v>
      </c>
      <c r="Q782" s="24">
        <f ca="1">SQRT(Inputs!$B$38)*F782+SQRT(1-Inputs!$B$38)*_xlfn.NORM.S.INV(RAND())</f>
        <v>2.3410586264254594</v>
      </c>
      <c r="R782" s="24">
        <f ca="1">SQRT(Inputs!$B$38)*G782+SQRT(1-Inputs!$B$38)*_xlfn.NORM.S.INV(RAND())</f>
        <v>1.5073238474976811</v>
      </c>
      <c r="S782" s="24">
        <f ca="1">SQRT(Inputs!$B$38)*H782+SQRT(1-Inputs!$B$38)*_xlfn.NORM.S.INV(RAND())</f>
        <v>0.4318449591130239</v>
      </c>
      <c r="T782" s="24">
        <f ca="1">SQRT(Inputs!$B$38)*I782+SQRT(1-Inputs!$B$38)*_xlfn.NORM.S.INV(RAND())</f>
        <v>1.5807251786661689</v>
      </c>
      <c r="U782" s="24">
        <f ca="1">SQRT(Inputs!$B$38)*J782+SQRT(1-Inputs!$B$38)*_xlfn.NORM.S.INV(RAND())</f>
        <v>1.7989110391535637</v>
      </c>
      <c r="V782" s="24">
        <f ca="1">SQRT(Inputs!$B$38)*K782+SQRT(1-Inputs!$B$38)*_xlfn.NORM.S.INV(RAND())</f>
        <v>5.2280103455232693E-2</v>
      </c>
      <c r="W782" s="24">
        <f ca="1">SQRT(Inputs!$B$38)*L782+SQRT(1-Inputs!$B$38)*_xlfn.NORM.S.INV(RAND())</f>
        <v>0.33890262527325882</v>
      </c>
      <c r="X782" s="24">
        <f ca="1">SQRT(Inputs!$B$38)*M782+SQRT(1-Inputs!$B$38)*_xlfn.NORM.S.INV(RAND())</f>
        <v>-1.1148090371663104</v>
      </c>
      <c r="Y782" s="24">
        <f ca="1">SQRT(Inputs!$B$38)*C782+SQRT(1-Inputs!$B$38)*_xlfn.NORM.S.INV(RAND())</f>
        <v>-0.65096886263730869</v>
      </c>
      <c r="Z782" s="24">
        <f ca="1">SQRT(Inputs!$B$38)*D782+SQRT(1-Inputs!$B$38)*_xlfn.NORM.S.INV(RAND())</f>
        <v>0.1385959730170615</v>
      </c>
      <c r="AA782" s="24">
        <f ca="1">SQRT(Inputs!$B$38)*E782+SQRT(1-Inputs!$B$38)*_xlfn.NORM.S.INV(RAND())</f>
        <v>1.0433797574522414</v>
      </c>
      <c r="AB782" s="24">
        <f ca="1">SQRT(Inputs!$B$38)*F782+SQRT(1-Inputs!$B$38)*_xlfn.NORM.S.INV(RAND())</f>
        <v>1.6861987668512524</v>
      </c>
      <c r="AC782" s="24">
        <f ca="1">SQRT(Inputs!$B$38)*G782+SQRT(1-Inputs!$B$38)*_xlfn.NORM.S.INV(RAND())</f>
        <v>0.36586583611731638</v>
      </c>
      <c r="AD782" s="24">
        <f ca="1">SQRT(Inputs!$B$38)*H782+SQRT(1-Inputs!$B$38)*_xlfn.NORM.S.INV(RAND())</f>
        <v>-1.3059936060376265</v>
      </c>
      <c r="AE782" s="24">
        <f ca="1">SQRT(Inputs!$B$38)*I782+SQRT(1-Inputs!$B$38)*_xlfn.NORM.S.INV(RAND())</f>
        <v>-0.16682405661481237</v>
      </c>
      <c r="AF782" s="24">
        <f ca="1">SQRT(Inputs!$B$38)*J782+SQRT(1-Inputs!$B$38)*_xlfn.NORM.S.INV(RAND())</f>
        <v>0.64351312138848549</v>
      </c>
      <c r="AG782" s="24">
        <f ca="1">SQRT(Inputs!$B$38)*K782+SQRT(1-Inputs!$B$38)*_xlfn.NORM.S.INV(RAND())</f>
        <v>0.63329814818861618</v>
      </c>
      <c r="AH782" s="24">
        <f ca="1">SQRT(Inputs!$B$38)*L782+SQRT(1-Inputs!$B$38)*_xlfn.NORM.S.INV(RAND())</f>
        <v>-1.5659638465209331</v>
      </c>
      <c r="AI782" s="24">
        <f ca="1">SQRT(Inputs!$B$38)*M782+SQRT(1-Inputs!$B$38)*_xlfn.NORM.S.INV(RAND())</f>
        <v>-1.3489903766192297</v>
      </c>
      <c r="AJ782" s="24">
        <f ca="1">SQRT(Inputs!$B$38)*C782+SQRT(1-Inputs!$B$38)*_xlfn.NORM.S.INV(RAND())</f>
        <v>0.38715281931547901</v>
      </c>
      <c r="AK782" s="24">
        <f ca="1">SQRT(Inputs!$B$38)*D782+SQRT(1-Inputs!$B$38)*_xlfn.NORM.S.INV(RAND())</f>
        <v>-1.6563832106764043</v>
      </c>
      <c r="AL782" s="24">
        <f ca="1">SQRT(Inputs!$B$38)*E782+SQRT(1-Inputs!$B$38)*_xlfn.NORM.S.INV(RAND())</f>
        <v>-1.1848682899878735</v>
      </c>
      <c r="AM782" s="24">
        <f ca="1">SQRT(Inputs!$B$38)*F782+SQRT(1-Inputs!$B$38)*_xlfn.NORM.S.INV(RAND())</f>
        <v>2.1197603091822534</v>
      </c>
      <c r="AN782" s="24">
        <f ca="1">SQRT(Inputs!$B$38)*G782+SQRT(1-Inputs!$B$38)*_xlfn.NORM.S.INV(RAND())</f>
        <v>0.25794378337373342</v>
      </c>
      <c r="AO782" s="24">
        <f ca="1">SQRT(Inputs!$B$38)*H782+SQRT(1-Inputs!$B$38)*_xlfn.NORM.S.INV(RAND())</f>
        <v>2.4298416767829276</v>
      </c>
      <c r="AP782" s="24">
        <f ca="1">SQRT(Inputs!$B$38)*I782+SQRT(1-Inputs!$B$38)*_xlfn.NORM.S.INV(RAND())</f>
        <v>0.26868534717502557</v>
      </c>
      <c r="AQ782" s="24">
        <f ca="1">SQRT(Inputs!$B$38)*J782+SQRT(1-Inputs!$B$38)*_xlfn.NORM.S.INV(RAND())</f>
        <v>1.5140703207987212</v>
      </c>
      <c r="AR782" s="24">
        <f ca="1">SQRT(Inputs!$B$38)*K782+SQRT(1-Inputs!$B$38)*_xlfn.NORM.S.INV(RAND())</f>
        <v>0.18948770686453609</v>
      </c>
      <c r="AS782" s="24">
        <f ca="1">SQRT(Inputs!$B$38)*L782+SQRT(1-Inputs!$B$38)*_xlfn.NORM.S.INV(RAND())</f>
        <v>0.73857576509227263</v>
      </c>
      <c r="AT782" s="24">
        <f ca="1">SQRT(Inputs!$B$38)*M782+SQRT(1-Inputs!$B$38)*_xlfn.NORM.S.INV(RAND())</f>
        <v>-0.72712405332307894</v>
      </c>
      <c r="AU782" s="15">
        <f ca="1">Inputs!$B$6*EXP($B$8-0.5*C$5^2+C$5*N782)</f>
        <v>4634.4861858473523</v>
      </c>
      <c r="AV782" s="15">
        <f t="shared" ref="AV782:AV845" ca="1" si="437">AU782*EXP($B$8-0.5*D$5^2+D$5*O782)</f>
        <v>5650.2898321088114</v>
      </c>
      <c r="AW782" s="15">
        <f t="shared" ref="AW782:AW845" ca="1" si="438">AV782*EXP($B$8-0.5*E$5^2+E$5*P782)</f>
        <v>7418.0706589693582</v>
      </c>
      <c r="AX782" s="15">
        <f t="shared" ref="AX782:AX845" ca="1" si="439">AW782*EXP($B$8-0.5*F$5^2+F$5*Q782)</f>
        <v>12133.645479705818</v>
      </c>
      <c r="AY782" s="15">
        <f t="shared" ref="AY782:AY845" ca="1" si="440">AX782*EXP($B$8-0.5*G$5^2+G$5*R782)</f>
        <v>17682.789826556877</v>
      </c>
      <c r="AZ782" s="15">
        <f t="shared" ref="AZ782:AZ845" ca="1" si="441">AY782*EXP($B$8-0.5*H$5^2+H$5*S782)</f>
        <v>22679.81452523129</v>
      </c>
      <c r="BA782" s="15">
        <f t="shared" ref="BA782:BA845" ca="1" si="442">AZ782*EXP($B$8-0.5*I$5^2+I$5*T782)</f>
        <v>32747.570602345313</v>
      </c>
      <c r="BB782" s="15">
        <f t="shared" ref="BB782:BB845" ca="1" si="443">BA782*EXP($B$8-0.5*J$5^2+J$5*U782)</f>
        <v>48011.192162554769</v>
      </c>
      <c r="BC782" s="15">
        <f t="shared" ref="BC782:BC845" ca="1" si="444">BB782*EXP($B$8-0.5*K$5^2+K$5*V782)</f>
        <v>59098.989356716134</v>
      </c>
      <c r="BD782" s="15">
        <f t="shared" ref="BD782:BD845" ca="1" si="445">BC782*EXP($B$8-0.5*L$5^2+L$5*W782)</f>
        <v>74733.64621537528</v>
      </c>
      <c r="BE782" s="15">
        <f t="shared" ref="BE782:BE845" ca="1" si="446">BD782*EXP($B$8-0.5*M$5^2+M$5*X782)</f>
        <v>82734.569411818564</v>
      </c>
      <c r="BF782" s="15">
        <f ca="1">Inputs!$B$13*EXP($B$9-0.5*C$6^2+C$6*Y782)</f>
        <v>12156.461980641723</v>
      </c>
      <c r="BG782" s="15">
        <f t="shared" ref="BG782:BG845" ca="1" si="447">BF782*EXP($B$9-0.5*D$6^2+D$6*Z782)</f>
        <v>15190.68753117437</v>
      </c>
      <c r="BH782" s="15">
        <f t="shared" ref="BH782:BH845" ca="1" si="448">BG782*EXP($B$9-0.5*E$6^2+E$6*AA782)</f>
        <v>22066.776716061868</v>
      </c>
      <c r="BI782" s="15">
        <f t="shared" ref="BI782:BI845" ca="1" si="449">BH782*EXP($B$9-0.5*F$6^2+F$6*AB782)</f>
        <v>35017.889543765807</v>
      </c>
      <c r="BJ782" s="15">
        <f t="shared" ref="BJ782:BJ845" ca="1" si="450">BI782*EXP($B$9-0.5*G$6^2+G$6*AC782)</f>
        <v>45254.435663322394</v>
      </c>
      <c r="BK782" s="15">
        <f t="shared" ref="BK782:BK845" ca="1" si="451">BJ782*EXP($B$9-0.5*H$6^2+H$6*AD782)</f>
        <v>46494.014160277926</v>
      </c>
      <c r="BL782" s="15">
        <f t="shared" ref="BL782:BL845" ca="1" si="452">BK782*EXP($B$9-0.5*I$6^2+I$6*AE782)</f>
        <v>55890.82587184928</v>
      </c>
      <c r="BM782" s="15">
        <f t="shared" ref="BM782:BM845" ca="1" si="453">BL782*EXP($B$9-0.5*J$6^2+J$6*AF782)</f>
        <v>74419.555846963776</v>
      </c>
      <c r="BN782" s="15">
        <f t="shared" ref="BN782:BN845" ca="1" si="454">BM782*EXP($B$9-0.5*K$6^2+K$6*AG782)</f>
        <v>98743.239567796321</v>
      </c>
      <c r="BO782" s="15">
        <f t="shared" ref="BO782:BO845" ca="1" si="455">BN782*EXP($B$9-0.5*L$6^2+L$6*AH782)</f>
        <v>101274.20236765045</v>
      </c>
      <c r="BP782" s="15">
        <f t="shared" ref="BP782:BP845" ca="1" si="456">BO782*EXP($B$9-0.5*M$6^2+M$6*AI782)</f>
        <v>106983.0729422365</v>
      </c>
      <c r="BQ782" s="15">
        <f ca="1">Inputs!$B$20*EXP($B$10-0.5*C$7^2+C$7*AJ782)</f>
        <v>4920.8919731142478</v>
      </c>
      <c r="BR782" s="15">
        <f t="shared" ref="BR782:BR845" ca="1" si="457">BQ782*EXP($B$10-0.5*D$7^2+D$7*AK782)</f>
        <v>3945.7424184260917</v>
      </c>
      <c r="BS782" s="15">
        <f t="shared" ref="BS782:BS845" ca="1" si="458">BR782*EXP($B$10-0.5*E$7^2+E$7*AL782)</f>
        <v>3844.743166808651</v>
      </c>
      <c r="BT782" s="15">
        <f t="shared" ref="BT782:BT845" ca="1" si="459">BS782*EXP($B$10-0.5*F$7^2+F$7*AM782)</f>
        <v>9244.1343351793439</v>
      </c>
      <c r="BU782" s="15">
        <f t="shared" ref="BU782:BU845" ca="1" si="460">BT782*EXP($B$10-0.5*G$7^2+G$7*AN782)</f>
        <v>13636.352292608784</v>
      </c>
      <c r="BV782" s="15">
        <f t="shared" ref="BV782:BV845" ca="1" si="461">BU782*EXP($B$10-0.5*H$7^2+H$7*AO782)</f>
        <v>32799.370875007909</v>
      </c>
      <c r="BW782" s="15">
        <f t="shared" ref="BW782:BW845" ca="1" si="462">BV782*EXP($B$10-0.5*I$7^2+I$7*AP782)</f>
        <v>48447.887422763881</v>
      </c>
      <c r="BX782" s="15">
        <f t="shared" ref="BX782:BX845" ca="1" si="463">BW782*EXP($B$10-0.5*J$7^2+J$7*AQ782)</f>
        <v>91792.975564139735</v>
      </c>
      <c r="BY782" s="15">
        <f t="shared" ref="BY782:BY845" ca="1" si="464">BX782*EXP($B$10-0.5*K$7^2+K$7*AR782)</f>
        <v>133365.96078470579</v>
      </c>
      <c r="BZ782" s="15">
        <f t="shared" ref="BZ782:BZ845" ca="1" si="465">BY782*EXP($B$10-0.5*L$7^2+L$7*AS782)</f>
        <v>214344.54695153987</v>
      </c>
      <c r="CA782" s="15">
        <f t="shared" ref="CA782:CA845" ca="1" si="466">BZ782*EXP($B$10-0.5*M$7^2+M$7*AT782)</f>
        <v>264593.71523766662</v>
      </c>
      <c r="CB782" s="15">
        <f ca="1">(AU782*DCF!C$10-DCF!C$5*MAX(AU782*DCF!C$10,0)-MAX(AU782-Inputs!$B$6,0)/Inputs!$B$10)*DCF!C$6</f>
        <v>1045.4112425705973</v>
      </c>
      <c r="CC782" s="15">
        <f ca="1">(AV782*DCF!D$10-DCF!D$5*MAX(AV782*DCF!D$10,0)-MAX(AV782-AU782,0)/Inputs!$B$10)*DCF!D$6</f>
        <v>1129.5427334486017</v>
      </c>
      <c r="CD782" s="15">
        <f ca="1">(AW782*DCF!E$10-DCF!E$5*MAX(AW782*DCF!E$10,0)-MAX(AW782-AV782,0)/Inputs!$B$10)*DCF!E$6</f>
        <v>1314.5369804312948</v>
      </c>
      <c r="CE782" s="15">
        <f ca="1">(AX782*DCF!F$10-DCF!F$5*MAX(AX782*DCF!F$10,0)-MAX(AX782-AW782,0)/Inputs!$B$10)*DCF!F$6</f>
        <v>1667.5612636485898</v>
      </c>
      <c r="CF782" s="15">
        <f ca="1">(AY782*DCF!G$10-DCF!G$5*MAX(AY782*DCF!G$10,0)-MAX(AY782-AX782,0)/Inputs!$B$10)*DCF!G$6</f>
        <v>2576.7178962852795</v>
      </c>
      <c r="CG782" s="15">
        <f ca="1">(AZ782*DCF!H$10-DCF!H$5*MAX(AZ782*DCF!H$10,0)-MAX(AZ782-AY782,0)/Inputs!$B$10)*DCF!H$6</f>
        <v>3515.9909391323054</v>
      </c>
      <c r="CH782" s="15">
        <f ca="1">(BA782*DCF!I$10-DCF!I$5*MAX(BA782*DCF!I$10,0)-MAX(BA782-AZ782,0)/Inputs!$B$10)*DCF!I$6</f>
        <v>4330.3217751011734</v>
      </c>
      <c r="CI782" s="15">
        <f ca="1">(BB782*DCF!J$10-DCF!J$5*MAX(BB782*DCF!J$10,0)-MAX(BB782-BA782,0)/Inputs!$B$10)*DCF!J$6</f>
        <v>5925.8816534768221</v>
      </c>
      <c r="CJ782" s="15">
        <f ca="1">(BC782*DCF!K$10-DCF!K$5*MAX(BC782*DCF!K$10,0)-MAX(BC782-BB782,0)/Inputs!$B$10)*DCF!K$6</f>
        <v>7961.8653313053273</v>
      </c>
      <c r="CK782" s="15">
        <f ca="1">(BD782*DCF!L$10-DCF!L$5*MAX(BD782*DCF!L$10,0)-MAX(BD782-BC782,0)/Inputs!$B$10)*DCF!L$6</f>
        <v>9249.4407028641581</v>
      </c>
      <c r="CL782" s="15">
        <f ca="1">(BE782*DCF!M$10-DCF!M$5*MAX(BE782*DCF!M$10,0)-MAX(BE782-BD782,0)/Inputs!$B$10)*DCF!M$6</f>
        <v>10719.122071842172</v>
      </c>
      <c r="CM782" s="15">
        <f ca="1">(BF782*DCF!C$28-DCF!C$5*MAX(BF782*DCF!C$28,0)-MAX(BF782-Inputs!$B$13,0)/Inputs!$B$17)*DCF!C$6</f>
        <v>3532.3676274444351</v>
      </c>
      <c r="CN782" s="15">
        <f ca="1">(BG782*DCF!D$28-DCF!D$5*MAX(BG782*DCF!D$28,0)-MAX(BG782-BF782,0)/Inputs!$B$17)*DCF!D$6</f>
        <v>3826.6684050408271</v>
      </c>
      <c r="CO782" s="15">
        <f ca="1">(BH782*DCF!E$28-DCF!E$5*MAX(BH782*DCF!E$28,0)-MAX(BH782-BG782,0)/Inputs!$B$17)*DCF!E$6</f>
        <v>4894.5215663295348</v>
      </c>
      <c r="CP782" s="15">
        <f ca="1">(BI782*DCF!F$28-DCF!F$5*MAX(BI782*DCF!F$28,0)-MAX(BI782-BH782,0)/Inputs!$B$17)*DCF!F$6</f>
        <v>7148.479811482197</v>
      </c>
      <c r="CQ782" s="15">
        <f ca="1">(BJ782*DCF!G$28-DCF!G$5*MAX(BJ782*DCF!G$28,0)-MAX(BJ782-BI782,0)/Inputs!$B$17)*DCF!G$6</f>
        <v>10019.920744681631</v>
      </c>
      <c r="CR782" s="15">
        <f ca="1">(BK782*DCF!H$28-DCF!H$5*MAX(BK782*DCF!H$28,0)-MAX(BK782-BJ782,0)/Inputs!$B$17)*DCF!H$6</f>
        <v>11305.886946204513</v>
      </c>
      <c r="CS782" s="15">
        <f ca="1">(BL782*DCF!I$28-DCF!I$5*MAX(BL782*DCF!I$28,0)-MAX(BL782-BK782,0)/Inputs!$B$17)*DCF!I$6</f>
        <v>11794.166888870323</v>
      </c>
      <c r="CT782" s="15">
        <f ca="1">(BM782*DCF!J$28-DCF!J$5*MAX(BM782*DCF!J$28,0)-MAX(BM782-BL782,0)/Inputs!$B$17)*DCF!J$6</f>
        <v>14144.980762679765</v>
      </c>
      <c r="CU782" s="15">
        <f ca="1">(BN782*DCF!K$28-DCF!K$5*MAX(BN782*DCF!K$28,0)-MAX(BN782-BM782,0)/Inputs!$B$17)*DCF!K$6</f>
        <v>17873.589302918837</v>
      </c>
      <c r="CV782" s="15">
        <f ca="1">(BO782*DCF!L$28-DCF!L$5*MAX(BO782*DCF!L$28,0)-MAX(BO782-BN782,0)/Inputs!$B$17)*DCF!L$6</f>
        <v>19919.9464438998</v>
      </c>
      <c r="CW782" s="15">
        <f ca="1">(BP782*DCF!M$28-DCF!M$5*MAX(BP782*DCF!M$28,0)-MAX(BP782-BO782,0)/Inputs!$B$17)*DCF!M$6</f>
        <v>19532.189697982787</v>
      </c>
      <c r="CX782" s="15">
        <f ca="1">(BQ782*DCF!C$46-DCF!C$5*MAX(BQ782*DCF!C$46,0)-MAX(BQ782-Inputs!$B$20,0)/Inputs!$B$24)*DCF!C$6</f>
        <v>-1930.8720367997096</v>
      </c>
      <c r="CY782" s="15">
        <f ca="1">(BR782*DCF!D$46-DCF!D$5*MAX(BR782*DCF!D$46,0)-MAX(BR782-BQ782,0)/Inputs!$B$24)*DCF!D$6</f>
        <v>-673.44621492266174</v>
      </c>
      <c r="CZ782" s="15">
        <f ca="1">(BS782*DCF!E$46-DCF!E$5*MAX(BS782*DCF!E$46,0)-MAX(BS782-BR782,0)/Inputs!$B$24)*DCF!E$6</f>
        <v>-454.64757367521418</v>
      </c>
      <c r="DA782" s="15">
        <f ca="1">(BT782*DCF!F$46-DCF!F$5*MAX(BT782*DCF!F$46,0)-MAX(BT782-BS782,0)/Inputs!$B$24)*DCF!F$6</f>
        <v>-2639.305320342598</v>
      </c>
      <c r="DB782" s="15">
        <f ca="1">(BU782*DCF!G$46-DCF!G$5*MAX(BU782*DCF!G$46,0)-MAX(BU782-BT782,0)/Inputs!$B$24)*DCF!G$6</f>
        <v>-1936.1552902294047</v>
      </c>
      <c r="DC782" s="15">
        <f ca="1">(BV782*DCF!H$46-DCF!H$5*MAX(BV782*DCF!H$46,0)-MAX(BV782-BU782,0)/Inputs!$B$24)*DCF!H$6</f>
        <v>-5954.7906107176395</v>
      </c>
      <c r="DD782" s="15">
        <f ca="1">(BW782*DCF!I$46-DCF!I$5*MAX(BW782*DCF!I$46,0)-MAX(BW782-BV782,0)/Inputs!$B$24)*DCF!I$6</f>
        <v>-3373.1609924020727</v>
      </c>
      <c r="DE782" s="15">
        <f ca="1">(BX782*DCF!J$46-DCF!J$5*MAX(BX782*DCF!J$46,0)-MAX(BX782-BW782,0)/Inputs!$B$24)*DCF!J$6</f>
        <v>-7643.9478042620349</v>
      </c>
      <c r="DF782" s="15">
        <f ca="1">(BY782*DCF!K$46-DCF!K$5*MAX(BY782*DCF!K$46,0)-MAX(BY782-BX782,0)/Inputs!$B$24)*DCF!K$6</f>
        <v>-2565.9656215827481</v>
      </c>
      <c r="DG782" s="15">
        <f ca="1">(BZ782*DCF!L$46-DCF!L$5*MAX(BZ782*DCF!L$46,0)-MAX(BZ782-BY782,0)/Inputs!$B$24)*DCF!L$6</f>
        <v>-3509.0753548973594</v>
      </c>
      <c r="DH782" s="15">
        <f ca="1">(CA782*DCF!M$46-DCF!M$5*MAX(CA782*DCF!M$46,0)-MAX(CA782-BZ782,0)/Inputs!$B$24)*DCF!M$6</f>
        <v>10238.208500065679</v>
      </c>
      <c r="DI782" s="15">
        <f ca="1">SUM(CB782:CL782)+BE782*DCF!M$10*(1+Inputs!$B$30)*(1-Inputs!$B$33)*(1-Inputs!$B$30/Inputs!$B$31)/(Inputs!$B$29-Inputs!$B$30)*DCF!M$6</f>
        <v>279687.79331461637</v>
      </c>
      <c r="DJ782" s="15">
        <f ca="1">SUM(CM782:CW782)+BP782*DCF!M$28*(1+Inputs!$B$30)*(1-Inputs!$B$33)*(1-Inputs!$B$30/Inputs!$B$31)/(Inputs!$B$29-Inputs!$B$30)*DCF!M$6</f>
        <v>520973.12713477021</v>
      </c>
      <c r="DK782" s="15">
        <f ca="1">SUM(CX782:DH782)+CA782*DCF!M$46*(1+Inputs!$B$30)*(1-Inputs!$B$33)*(1-Inputs!$B$30/Inputs!$B$31)/(Inputs!$B$29-Inputs!$B$30)*DCF!M$6</f>
        <v>388650.06856694992</v>
      </c>
      <c r="DM782" s="15">
        <f ca="1">DI782+DJ782+DK782+Inputs!$B$34+Inputs!$B$36-Inputs!$B$35</f>
        <v>1266161.9890163364</v>
      </c>
    </row>
    <row r="783" spans="1:117" x14ac:dyDescent="0.75">
      <c r="A783" s="11">
        <v>770</v>
      </c>
      <c r="C783" s="24">
        <f t="shared" ca="1" si="436"/>
        <v>7.5613657150156513E-2</v>
      </c>
      <c r="D783" s="24">
        <f t="shared" ca="1" si="436"/>
        <v>0.31872095146357521</v>
      </c>
      <c r="E783" s="24">
        <f t="shared" ca="1" si="436"/>
        <v>-0.62538422676919869</v>
      </c>
      <c r="F783" s="24">
        <f t="shared" ca="1" si="436"/>
        <v>-1.8595453837844784</v>
      </c>
      <c r="G783" s="24">
        <f t="shared" ca="1" si="436"/>
        <v>-0.82463799393638004</v>
      </c>
      <c r="H783" s="24">
        <f t="shared" ca="1" si="436"/>
        <v>-6.4654334448989242E-2</v>
      </c>
      <c r="I783" s="24">
        <f t="shared" ca="1" si="436"/>
        <v>-0.20007949386458523</v>
      </c>
      <c r="J783" s="24">
        <f t="shared" ca="1" si="436"/>
        <v>-0.53331622476223695</v>
      </c>
      <c r="K783" s="24">
        <f t="shared" ca="1" si="436"/>
        <v>0.49493408553477203</v>
      </c>
      <c r="L783" s="24">
        <f t="shared" ca="1" si="436"/>
        <v>2.2280596072885825</v>
      </c>
      <c r="M783" s="24">
        <f t="shared" ca="1" si="436"/>
        <v>0.38950403340485223</v>
      </c>
      <c r="N783" s="24">
        <f ca="1">SQRT(Inputs!$B$38)*C783+SQRT(1-Inputs!$B$38)*_xlfn.NORM.S.INV(RAND())</f>
        <v>-1.5585777066649573</v>
      </c>
      <c r="O783" s="24">
        <f ca="1">SQRT(Inputs!$B$38)*D783+SQRT(1-Inputs!$B$38)*_xlfn.NORM.S.INV(RAND())</f>
        <v>-0.71474085528346498</v>
      </c>
      <c r="P783" s="24">
        <f ca="1">SQRT(Inputs!$B$38)*E783+SQRT(1-Inputs!$B$38)*_xlfn.NORM.S.INV(RAND())</f>
        <v>-3.5591288898356999E-2</v>
      </c>
      <c r="Q783" s="24">
        <f ca="1">SQRT(Inputs!$B$38)*F783+SQRT(1-Inputs!$B$38)*_xlfn.NORM.S.INV(RAND())</f>
        <v>-0.77577095695519493</v>
      </c>
      <c r="R783" s="24">
        <f ca="1">SQRT(Inputs!$B$38)*G783+SQRT(1-Inputs!$B$38)*_xlfn.NORM.S.INV(RAND())</f>
        <v>7.4112643011893631E-2</v>
      </c>
      <c r="S783" s="24">
        <f ca="1">SQRT(Inputs!$B$38)*H783+SQRT(1-Inputs!$B$38)*_xlfn.NORM.S.INV(RAND())</f>
        <v>0.419045795287596</v>
      </c>
      <c r="T783" s="24">
        <f ca="1">SQRT(Inputs!$B$38)*I783+SQRT(1-Inputs!$B$38)*_xlfn.NORM.S.INV(RAND())</f>
        <v>-1.7865429689647359</v>
      </c>
      <c r="U783" s="24">
        <f ca="1">SQRT(Inputs!$B$38)*J783+SQRT(1-Inputs!$B$38)*_xlfn.NORM.S.INV(RAND())</f>
        <v>-7.405811610233709E-2</v>
      </c>
      <c r="V783" s="24">
        <f ca="1">SQRT(Inputs!$B$38)*K783+SQRT(1-Inputs!$B$38)*_xlfn.NORM.S.INV(RAND())</f>
        <v>-0.75587111576304733</v>
      </c>
      <c r="W783" s="24">
        <f ca="1">SQRT(Inputs!$B$38)*L783+SQRT(1-Inputs!$B$38)*_xlfn.NORM.S.INV(RAND())</f>
        <v>2.3130643966936759E-2</v>
      </c>
      <c r="X783" s="24">
        <f ca="1">SQRT(Inputs!$B$38)*M783+SQRT(1-Inputs!$B$38)*_xlfn.NORM.S.INV(RAND())</f>
        <v>1.1103628128606187</v>
      </c>
      <c r="Y783" s="24">
        <f ca="1">SQRT(Inputs!$B$38)*C783+SQRT(1-Inputs!$B$38)*_xlfn.NORM.S.INV(RAND())</f>
        <v>0.82135020988485397</v>
      </c>
      <c r="Z783" s="24">
        <f ca="1">SQRT(Inputs!$B$38)*D783+SQRT(1-Inputs!$B$38)*_xlfn.NORM.S.INV(RAND())</f>
        <v>-0.25696796356097901</v>
      </c>
      <c r="AA783" s="24">
        <f ca="1">SQRT(Inputs!$B$38)*E783+SQRT(1-Inputs!$B$38)*_xlfn.NORM.S.INV(RAND())</f>
        <v>-1.452454613922332</v>
      </c>
      <c r="AB783" s="24">
        <f ca="1">SQRT(Inputs!$B$38)*F783+SQRT(1-Inputs!$B$38)*_xlfn.NORM.S.INV(RAND())</f>
        <v>-1.9036579300369849</v>
      </c>
      <c r="AC783" s="24">
        <f ca="1">SQRT(Inputs!$B$38)*G783+SQRT(1-Inputs!$B$38)*_xlfn.NORM.S.INV(RAND())</f>
        <v>0.78450303668519661</v>
      </c>
      <c r="AD783" s="24">
        <f ca="1">SQRT(Inputs!$B$38)*H783+SQRT(1-Inputs!$B$38)*_xlfn.NORM.S.INV(RAND())</f>
        <v>0.37487760361861666</v>
      </c>
      <c r="AE783" s="24">
        <f ca="1">SQRT(Inputs!$B$38)*I783+SQRT(1-Inputs!$B$38)*_xlfn.NORM.S.INV(RAND())</f>
        <v>-1.0351081286179435</v>
      </c>
      <c r="AF783" s="24">
        <f ca="1">SQRT(Inputs!$B$38)*J783+SQRT(1-Inputs!$B$38)*_xlfn.NORM.S.INV(RAND())</f>
        <v>-1.5564326047790278</v>
      </c>
      <c r="AG783" s="24">
        <f ca="1">SQRT(Inputs!$B$38)*K783+SQRT(1-Inputs!$B$38)*_xlfn.NORM.S.INV(RAND())</f>
        <v>-0.74193023581482609</v>
      </c>
      <c r="AH783" s="24">
        <f ca="1">SQRT(Inputs!$B$38)*L783+SQRT(1-Inputs!$B$38)*_xlfn.NORM.S.INV(RAND())</f>
        <v>0.32645694419751314</v>
      </c>
      <c r="AI783" s="24">
        <f ca="1">SQRT(Inputs!$B$38)*M783+SQRT(1-Inputs!$B$38)*_xlfn.NORM.S.INV(RAND())</f>
        <v>1.8304634989916306</v>
      </c>
      <c r="AJ783" s="24">
        <f ca="1">SQRT(Inputs!$B$38)*C783+SQRT(1-Inputs!$B$38)*_xlfn.NORM.S.INV(RAND())</f>
        <v>-0.54751526517833082</v>
      </c>
      <c r="AK783" s="24">
        <f ca="1">SQRT(Inputs!$B$38)*D783+SQRT(1-Inputs!$B$38)*_xlfn.NORM.S.INV(RAND())</f>
        <v>0.84112093025572376</v>
      </c>
      <c r="AL783" s="24">
        <f ca="1">SQRT(Inputs!$B$38)*E783+SQRT(1-Inputs!$B$38)*_xlfn.NORM.S.INV(RAND())</f>
        <v>-3.6735021019539515E-2</v>
      </c>
      <c r="AM783" s="24">
        <f ca="1">SQRT(Inputs!$B$38)*F783+SQRT(1-Inputs!$B$38)*_xlfn.NORM.S.INV(RAND())</f>
        <v>-1.0606790651317701</v>
      </c>
      <c r="AN783" s="24">
        <f ca="1">SQRT(Inputs!$B$38)*G783+SQRT(1-Inputs!$B$38)*_xlfn.NORM.S.INV(RAND())</f>
        <v>-0.9991280512609324</v>
      </c>
      <c r="AO783" s="24">
        <f ca="1">SQRT(Inputs!$B$38)*H783+SQRT(1-Inputs!$B$38)*_xlfn.NORM.S.INV(RAND())</f>
        <v>0.35322136591058695</v>
      </c>
      <c r="AP783" s="24">
        <f ca="1">SQRT(Inputs!$B$38)*I783+SQRT(1-Inputs!$B$38)*_xlfn.NORM.S.INV(RAND())</f>
        <v>-0.37838084964560431</v>
      </c>
      <c r="AQ783" s="24">
        <f ca="1">SQRT(Inputs!$B$38)*J783+SQRT(1-Inputs!$B$38)*_xlfn.NORM.S.INV(RAND())</f>
        <v>0.43477908482343108</v>
      </c>
      <c r="AR783" s="24">
        <f ca="1">SQRT(Inputs!$B$38)*K783+SQRT(1-Inputs!$B$38)*_xlfn.NORM.S.INV(RAND())</f>
        <v>-0.69285507453469442</v>
      </c>
      <c r="AS783" s="24">
        <f ca="1">SQRT(Inputs!$B$38)*L783+SQRT(1-Inputs!$B$38)*_xlfn.NORM.S.INV(RAND())</f>
        <v>2.4408430241833328</v>
      </c>
      <c r="AT783" s="24">
        <f ca="1">SQRT(Inputs!$B$38)*M783+SQRT(1-Inputs!$B$38)*_xlfn.NORM.S.INV(RAND())</f>
        <v>1.3889676162683373</v>
      </c>
      <c r="AU783" s="15">
        <f ca="1">Inputs!$B$6*EXP($B$8-0.5*C$5^2+C$5*N783)</f>
        <v>3855.7493449093963</v>
      </c>
      <c r="AV783" s="15">
        <f t="shared" ca="1" si="437"/>
        <v>4225.1656699969408</v>
      </c>
      <c r="AW783" s="15">
        <f t="shared" ca="1" si="438"/>
        <v>5127.1682069575336</v>
      </c>
      <c r="AX783" s="15">
        <f t="shared" ca="1" si="439"/>
        <v>5681.5390781276083</v>
      </c>
      <c r="AY783" s="15">
        <f t="shared" ca="1" si="440"/>
        <v>7003.7799685553946</v>
      </c>
      <c r="AZ783" s="15">
        <f t="shared" ca="1" si="441"/>
        <v>8970.3439772177935</v>
      </c>
      <c r="BA783" s="15">
        <f t="shared" ca="1" si="442"/>
        <v>9105.3325751716984</v>
      </c>
      <c r="BB783" s="15">
        <f t="shared" ca="1" si="443"/>
        <v>11065.293366895687</v>
      </c>
      <c r="BC783" s="15">
        <f t="shared" ca="1" si="444"/>
        <v>12598.55857722078</v>
      </c>
      <c r="BD783" s="15">
        <f t="shared" ca="1" si="445"/>
        <v>15467.850771375386</v>
      </c>
      <c r="BE783" s="15">
        <f t="shared" ca="1" si="446"/>
        <v>20970.992994970431</v>
      </c>
      <c r="BF783" s="15">
        <f ca="1">Inputs!$B$13*EXP($B$9-0.5*C$6^2+C$6*Y783)</f>
        <v>16276.864345895892</v>
      </c>
      <c r="BG783" s="15">
        <f t="shared" ca="1" si="447"/>
        <v>18938.398113690138</v>
      </c>
      <c r="BH783" s="15">
        <f t="shared" ca="1" si="448"/>
        <v>18185.589604739009</v>
      </c>
      <c r="BI783" s="15">
        <f t="shared" ca="1" si="449"/>
        <v>16607.701594264036</v>
      </c>
      <c r="BJ783" s="15">
        <f t="shared" ca="1" si="450"/>
        <v>22797.544936481001</v>
      </c>
      <c r="BK783" s="15">
        <f t="shared" ca="1" si="451"/>
        <v>29444.734511713701</v>
      </c>
      <c r="BL783" s="15">
        <f t="shared" ca="1" si="452"/>
        <v>31628.841820559934</v>
      </c>
      <c r="BM783" s="15">
        <f t="shared" ca="1" si="453"/>
        <v>32043.488202492732</v>
      </c>
      <c r="BN783" s="15">
        <f t="shared" ca="1" si="454"/>
        <v>36056.836603844167</v>
      </c>
      <c r="BO783" s="15">
        <f t="shared" ca="1" si="455"/>
        <v>46080.077365558638</v>
      </c>
      <c r="BP783" s="15">
        <f t="shared" ca="1" si="456"/>
        <v>69786.474689513328</v>
      </c>
      <c r="BQ783" s="15">
        <f ca="1">Inputs!$B$20*EXP($B$10-0.5*C$7^2+C$7*AJ783)</f>
        <v>3532.4059837499058</v>
      </c>
      <c r="BR783" s="15">
        <f t="shared" ca="1" si="457"/>
        <v>6260.6495005704974</v>
      </c>
      <c r="BS783" s="15">
        <f t="shared" ca="1" si="458"/>
        <v>8483.311017925691</v>
      </c>
      <c r="BT783" s="15">
        <f t="shared" ca="1" si="459"/>
        <v>8855.6126496359284</v>
      </c>
      <c r="BU783" s="15">
        <f t="shared" ca="1" si="460"/>
        <v>9637.1741189757304</v>
      </c>
      <c r="BV783" s="15">
        <f t="shared" ca="1" si="461"/>
        <v>14518.715168777961</v>
      </c>
      <c r="BW783" s="15">
        <f t="shared" ca="1" si="462"/>
        <v>18700.810190794382</v>
      </c>
      <c r="BX783" s="15">
        <f t="shared" ca="1" si="463"/>
        <v>28538.210804296537</v>
      </c>
      <c r="BY783" s="15">
        <f t="shared" ca="1" si="464"/>
        <v>35022.51325171435</v>
      </c>
      <c r="BZ783" s="15">
        <f t="shared" ca="1" si="465"/>
        <v>76969.805081369195</v>
      </c>
      <c r="CA783" s="15">
        <f t="shared" ca="1" si="466"/>
        <v>138387.13869313916</v>
      </c>
      <c r="CB783" s="15">
        <f ca="1">(AU783*DCF!C$10-DCF!C$5*MAX(AU783*DCF!C$10,0)-MAX(AU783-Inputs!$B$6,0)/Inputs!$B$10)*DCF!C$6</f>
        <v>990.19157971018876</v>
      </c>
      <c r="CC783" s="15">
        <f ca="1">(AV783*DCF!D$10-DCF!D$5*MAX(AV783*DCF!D$10,0)-MAX(AV783-AU783,0)/Inputs!$B$10)*DCF!D$6</f>
        <v>939.78300494339499</v>
      </c>
      <c r="CD783" s="15">
        <f ca="1">(AW783*DCF!E$10-DCF!E$5*MAX(AW783*DCF!E$10,0)-MAX(AW783-AV783,0)/Inputs!$B$10)*DCF!E$6</f>
        <v>980.61319657623733</v>
      </c>
      <c r="CE783" s="15">
        <f ca="1">(AX783*DCF!F$10-DCF!F$5*MAX(AX783*DCF!F$10,0)-MAX(AX783-AW783,0)/Inputs!$B$10)*DCF!F$6</f>
        <v>1124.9200923570663</v>
      </c>
      <c r="CF783" s="15">
        <f ca="1">(AY783*DCF!G$10-DCF!G$5*MAX(AY783*DCF!G$10,0)-MAX(AY783-AX783,0)/Inputs!$B$10)*DCF!G$6</f>
        <v>1188.9002142413149</v>
      </c>
      <c r="CG783" s="15">
        <f ca="1">(AZ783*DCF!H$10-DCF!H$5*MAX(AZ783*DCF!H$10,0)-MAX(AZ783-AY783,0)/Inputs!$B$10)*DCF!H$6</f>
        <v>1392.400022383001</v>
      </c>
      <c r="CH783" s="15">
        <f ca="1">(BA783*DCF!I$10-DCF!I$5*MAX(BA783*DCF!I$10,0)-MAX(BA783-AZ783,0)/Inputs!$B$10)*DCF!I$6</f>
        <v>1641.0692382999055</v>
      </c>
      <c r="CI783" s="15">
        <f ca="1">(BB783*DCF!J$10-DCF!J$5*MAX(BB783*DCF!J$10,0)-MAX(BB783-BA783,0)/Inputs!$B$10)*DCF!J$6</f>
        <v>1601.8302564045753</v>
      </c>
      <c r="CJ783" s="15">
        <f ca="1">(BC783*DCF!K$10-DCF!K$5*MAX(BC783*DCF!K$10,0)-MAX(BC783-BB783,0)/Inputs!$B$10)*DCF!K$6</f>
        <v>1813.5318080577108</v>
      </c>
      <c r="CK783" s="15">
        <f ca="1">(BD783*DCF!L$10-DCF!L$5*MAX(BD783*DCF!L$10,0)-MAX(BD783-BC783,0)/Inputs!$B$10)*DCF!L$6</f>
        <v>1961.8000938733112</v>
      </c>
      <c r="CL783" s="15">
        <f ca="1">(BE783*DCF!M$10-DCF!M$5*MAX(BE783*DCF!M$10,0)-MAX(BE783-BD783,0)/Inputs!$B$10)*DCF!M$6</f>
        <v>2301.8692122176831</v>
      </c>
      <c r="CM783" s="15">
        <f ca="1">(BF783*DCF!C$28-DCF!C$5*MAX(BF783*DCF!C$28,0)-MAX(BF783-Inputs!$B$13,0)/Inputs!$B$17)*DCF!C$6</f>
        <v>3838.2933274585348</v>
      </c>
      <c r="CN783" s="15">
        <f ca="1">(BG783*DCF!D$28-DCF!D$5*MAX(BG783*DCF!D$28,0)-MAX(BG783-BF783,0)/Inputs!$B$17)*DCF!D$6</f>
        <v>5009.9678531138452</v>
      </c>
      <c r="CO783" s="15">
        <f ca="1">(BH783*DCF!E$28-DCF!E$5*MAX(BH783*DCF!E$28,0)-MAX(BH783-BG783,0)/Inputs!$B$17)*DCF!E$6</f>
        <v>5150.4827967348474</v>
      </c>
      <c r="CP783" s="15">
        <f ca="1">(BI783*DCF!F$28-DCF!F$5*MAX(BI783*DCF!F$28,0)-MAX(BI783-BH783,0)/Inputs!$B$17)*DCF!F$6</f>
        <v>4508.5535216589033</v>
      </c>
      <c r="CQ783" s="15">
        <f ca="1">(BJ783*DCF!G$28-DCF!G$5*MAX(BJ783*DCF!G$28,0)-MAX(BJ783-BI783,0)/Inputs!$B$17)*DCF!G$6</f>
        <v>4873.9254962699806</v>
      </c>
      <c r="CR783" s="15">
        <f ca="1">(BK783*DCF!H$28-DCF!H$5*MAX(BK783*DCF!H$28,0)-MAX(BK783-BJ783,0)/Inputs!$B$17)*DCF!H$6</f>
        <v>6249.2209842505263</v>
      </c>
      <c r="CS783" s="15">
        <f ca="1">(BL783*DCF!I$28-DCF!I$5*MAX(BL783*DCF!I$28,0)-MAX(BL783-BK783,0)/Inputs!$B$17)*DCF!I$6</f>
        <v>7124.1318565008132</v>
      </c>
      <c r="CT783" s="15">
        <f ca="1">(BM783*DCF!J$28-DCF!J$5*MAX(BM783*DCF!J$28,0)-MAX(BM783-BL783,0)/Inputs!$B$17)*DCF!J$6</f>
        <v>7093.3792818207512</v>
      </c>
      <c r="CU783" s="15">
        <f ca="1">(BN783*DCF!K$28-DCF!K$5*MAX(BN783*DCF!K$28,0)-MAX(BN783-BM783,0)/Inputs!$B$17)*DCF!K$6</f>
        <v>7123.0176040735814</v>
      </c>
      <c r="CV783" s="15">
        <f ca="1">(BO783*DCF!L$28-DCF!L$5*MAX(BO783*DCF!L$28,0)-MAX(BO783-BN783,0)/Inputs!$B$17)*DCF!L$6</f>
        <v>8059.7962436293701</v>
      </c>
      <c r="CW783" s="15">
        <f ca="1">(BP783*DCF!M$28-DCF!M$5*MAX(BP783*DCF!M$28,0)-MAX(BP783-BO783,0)/Inputs!$B$17)*DCF!M$6</f>
        <v>10652.380946893818</v>
      </c>
      <c r="CX783" s="15">
        <f ca="1">(BQ783*DCF!C$46-DCF!C$5*MAX(BQ783*DCF!C$46,0)-MAX(BQ783-Inputs!$B$20,0)/Inputs!$B$24)*DCF!C$6</f>
        <v>-968.8725060622902</v>
      </c>
      <c r="CY783" s="15">
        <f ca="1">(BR783*DCF!D$46-DCF!D$5*MAX(BR783*DCF!D$46,0)-MAX(BR783-BQ783,0)/Inputs!$B$24)*DCF!D$6</f>
        <v>-2232.6657316637416</v>
      </c>
      <c r="CZ783" s="15">
        <f ca="1">(BS783*DCF!E$46-DCF!E$5*MAX(BS783*DCF!E$46,0)-MAX(BS783-BR783,0)/Inputs!$B$24)*DCF!E$6</f>
        <v>-1879.2782796600318</v>
      </c>
      <c r="DA783" s="15">
        <f ca="1">(BT783*DCF!F$46-DCF!F$5*MAX(BT783*DCF!F$46,0)-MAX(BT783-BS783,0)/Inputs!$B$24)*DCF!F$6</f>
        <v>-780.48849605877047</v>
      </c>
      <c r="DB783" s="15">
        <f ca="1">(BU783*DCF!G$46-DCF!G$5*MAX(BU783*DCF!G$46,0)-MAX(BU783-BT783,0)/Inputs!$B$24)*DCF!G$6</f>
        <v>-587.07733314797053</v>
      </c>
      <c r="DC783" s="15">
        <f ca="1">(BV783*DCF!H$46-DCF!H$5*MAX(BV783*DCF!H$46,0)-MAX(BV783-BU783,0)/Inputs!$B$24)*DCF!H$6</f>
        <v>-1516.9089715277933</v>
      </c>
      <c r="DD783" s="15">
        <f ca="1">(BW783*DCF!I$46-DCF!I$5*MAX(BW783*DCF!I$46,0)-MAX(BW783-BV783,0)/Inputs!$B$24)*DCF!I$6</f>
        <v>-768.61523492978961</v>
      </c>
      <c r="DE783" s="15">
        <f ca="1">(BX783*DCF!J$46-DCF!J$5*MAX(BX783*DCF!J$46,0)-MAX(BX783-BW783,0)/Inputs!$B$24)*DCF!J$6</f>
        <v>-1411.6189198760924</v>
      </c>
      <c r="DF783" s="15">
        <f ca="1">(BY783*DCF!K$46-DCF!K$5*MAX(BY783*DCF!K$46,0)-MAX(BY783-BX783,0)/Inputs!$B$24)*DCF!K$6</f>
        <v>412.12134654567018</v>
      </c>
      <c r="DG783" s="15">
        <f ca="1">(BZ783*DCF!L$46-DCF!L$5*MAX(BZ783*DCF!L$46,0)-MAX(BZ783-BY783,0)/Inputs!$B$24)*DCF!L$6</f>
        <v>-4172.2448308278372</v>
      </c>
      <c r="DH783" s="15">
        <f ca="1">(CA783*DCF!M$46-DCF!M$5*MAX(CA783*DCF!M$46,0)-MAX(CA783-BZ783,0)/Inputs!$B$24)*DCF!M$6</f>
        <v>-1990.6658615357508</v>
      </c>
      <c r="DI783" s="15">
        <f ca="1">SUM(CB783:CL783)+BE783*DCF!M$10*(1+Inputs!$B$30)*(1-Inputs!$B$33)*(1-Inputs!$B$30/Inputs!$B$31)/(Inputs!$B$29-Inputs!$B$30)*DCF!M$6</f>
        <v>74299.459536740687</v>
      </c>
      <c r="DJ783" s="15">
        <f ca="1">SUM(CM783:CW783)+BP783*DCF!M$28*(1+Inputs!$B$30)*(1-Inputs!$B$33)*(1-Inputs!$B$30/Inputs!$B$31)/(Inputs!$B$29-Inputs!$B$30)*DCF!M$6</f>
        <v>328638.7257677482</v>
      </c>
      <c r="DK783" s="15">
        <f ca="1">SUM(CX783:DH783)+CA783*DCF!M$46*(1+Inputs!$B$30)*(1-Inputs!$B$33)*(1-Inputs!$B$30/Inputs!$B$31)/(Inputs!$B$29-Inputs!$B$30)*DCF!M$6</f>
        <v>198066.59460540398</v>
      </c>
      <c r="DM783" s="15">
        <f ca="1">DI783+DJ783+DK783+Inputs!$B$34+Inputs!$B$36-Inputs!$B$35</f>
        <v>677855.77990989282</v>
      </c>
    </row>
    <row r="784" spans="1:117" x14ac:dyDescent="0.75">
      <c r="A784" s="11">
        <v>771</v>
      </c>
      <c r="C784" s="24">
        <f t="shared" ref="C784:M793" ca="1" si="467">_xlfn.NORM.S.INV(RAND())</f>
        <v>-0.70598689102380063</v>
      </c>
      <c r="D784" s="24">
        <f t="shared" ca="1" si="467"/>
        <v>-2.0165607029342127</v>
      </c>
      <c r="E784" s="24">
        <f t="shared" ca="1" si="467"/>
        <v>-0.3822708638142564</v>
      </c>
      <c r="F784" s="24">
        <f t="shared" ca="1" si="467"/>
        <v>1.3280223993541931</v>
      </c>
      <c r="G784" s="24">
        <f t="shared" ca="1" si="467"/>
        <v>1.082767315470512</v>
      </c>
      <c r="H784" s="24">
        <f t="shared" ca="1" si="467"/>
        <v>-1.0488640384443451</v>
      </c>
      <c r="I784" s="24">
        <f t="shared" ca="1" si="467"/>
        <v>-0.87512532752730654</v>
      </c>
      <c r="J784" s="24">
        <f t="shared" ca="1" si="467"/>
        <v>-0.5833394384587145</v>
      </c>
      <c r="K784" s="24">
        <f t="shared" ca="1" si="467"/>
        <v>-5.0376101595037637E-2</v>
      </c>
      <c r="L784" s="24">
        <f t="shared" ca="1" si="467"/>
        <v>0.56072997059145702</v>
      </c>
      <c r="M784" s="24">
        <f t="shared" ca="1" si="467"/>
        <v>1.0252687745032372</v>
      </c>
      <c r="N784" s="24">
        <f ca="1">SQRT(Inputs!$B$38)*C784+SQRT(1-Inputs!$B$38)*_xlfn.NORM.S.INV(RAND())</f>
        <v>1.1031483022661219</v>
      </c>
      <c r="O784" s="24">
        <f ca="1">SQRT(Inputs!$B$38)*D784+SQRT(1-Inputs!$B$38)*_xlfn.NORM.S.INV(RAND())</f>
        <v>0.25767338924758065</v>
      </c>
      <c r="P784" s="24">
        <f ca="1">SQRT(Inputs!$B$38)*E784+SQRT(1-Inputs!$B$38)*_xlfn.NORM.S.INV(RAND())</f>
        <v>0.20081066355585345</v>
      </c>
      <c r="Q784" s="24">
        <f ca="1">SQRT(Inputs!$B$38)*F784+SQRT(1-Inputs!$B$38)*_xlfn.NORM.S.INV(RAND())</f>
        <v>-0.75277463300908265</v>
      </c>
      <c r="R784" s="24">
        <f ca="1">SQRT(Inputs!$B$38)*G784+SQRT(1-Inputs!$B$38)*_xlfn.NORM.S.INV(RAND())</f>
        <v>3.5069422795505956E-2</v>
      </c>
      <c r="S784" s="24">
        <f ca="1">SQRT(Inputs!$B$38)*H784+SQRT(1-Inputs!$B$38)*_xlfn.NORM.S.INV(RAND())</f>
        <v>-0.7212548382967644</v>
      </c>
      <c r="T784" s="24">
        <f ca="1">SQRT(Inputs!$B$38)*I784+SQRT(1-Inputs!$B$38)*_xlfn.NORM.S.INV(RAND())</f>
        <v>-1.5111165103287687</v>
      </c>
      <c r="U784" s="24">
        <f ca="1">SQRT(Inputs!$B$38)*J784+SQRT(1-Inputs!$B$38)*_xlfn.NORM.S.INV(RAND())</f>
        <v>0.20568720723526762</v>
      </c>
      <c r="V784" s="24">
        <f ca="1">SQRT(Inputs!$B$38)*K784+SQRT(1-Inputs!$B$38)*_xlfn.NORM.S.INV(RAND())</f>
        <v>0.30393552894198411</v>
      </c>
      <c r="W784" s="24">
        <f ca="1">SQRT(Inputs!$B$38)*L784+SQRT(1-Inputs!$B$38)*_xlfn.NORM.S.INV(RAND())</f>
        <v>0.10701537142625972</v>
      </c>
      <c r="X784" s="24">
        <f ca="1">SQRT(Inputs!$B$38)*M784+SQRT(1-Inputs!$B$38)*_xlfn.NORM.S.INV(RAND())</f>
        <v>1.2437182444259025</v>
      </c>
      <c r="Y784" s="24">
        <f ca="1">SQRT(Inputs!$B$38)*C784+SQRT(1-Inputs!$B$38)*_xlfn.NORM.S.INV(RAND())</f>
        <v>-1.0070889678192303</v>
      </c>
      <c r="Z784" s="24">
        <f ca="1">SQRT(Inputs!$B$38)*D784+SQRT(1-Inputs!$B$38)*_xlfn.NORM.S.INV(RAND())</f>
        <v>-0.50775613908711392</v>
      </c>
      <c r="AA784" s="24">
        <f ca="1">SQRT(Inputs!$B$38)*E784+SQRT(1-Inputs!$B$38)*_xlfn.NORM.S.INV(RAND())</f>
        <v>1.0308504295268082</v>
      </c>
      <c r="AB784" s="24">
        <f ca="1">SQRT(Inputs!$B$38)*F784+SQRT(1-Inputs!$B$38)*_xlfn.NORM.S.INV(RAND())</f>
        <v>-0.59215766193213237</v>
      </c>
      <c r="AC784" s="24">
        <f ca="1">SQRT(Inputs!$B$38)*G784+SQRT(1-Inputs!$B$38)*_xlfn.NORM.S.INV(RAND())</f>
        <v>2.0801205657656912</v>
      </c>
      <c r="AD784" s="24">
        <f ca="1">SQRT(Inputs!$B$38)*H784+SQRT(1-Inputs!$B$38)*_xlfn.NORM.S.INV(RAND())</f>
        <v>0.14613251214355405</v>
      </c>
      <c r="AE784" s="24">
        <f ca="1">SQRT(Inputs!$B$38)*I784+SQRT(1-Inputs!$B$38)*_xlfn.NORM.S.INV(RAND())</f>
        <v>-1.0589673296666218</v>
      </c>
      <c r="AF784" s="24">
        <f ca="1">SQRT(Inputs!$B$38)*J784+SQRT(1-Inputs!$B$38)*_xlfn.NORM.S.INV(RAND())</f>
        <v>0.49727000477129396</v>
      </c>
      <c r="AG784" s="24">
        <f ca="1">SQRT(Inputs!$B$38)*K784+SQRT(1-Inputs!$B$38)*_xlfn.NORM.S.INV(RAND())</f>
        <v>-0.38843026935785585</v>
      </c>
      <c r="AH784" s="24">
        <f ca="1">SQRT(Inputs!$B$38)*L784+SQRT(1-Inputs!$B$38)*_xlfn.NORM.S.INV(RAND())</f>
        <v>0.70980995337770758</v>
      </c>
      <c r="AI784" s="24">
        <f ca="1">SQRT(Inputs!$B$38)*M784+SQRT(1-Inputs!$B$38)*_xlfn.NORM.S.INV(RAND())</f>
        <v>-1.1046019653036931</v>
      </c>
      <c r="AJ784" s="24">
        <f ca="1">SQRT(Inputs!$B$38)*C784+SQRT(1-Inputs!$B$38)*_xlfn.NORM.S.INV(RAND())</f>
        <v>-1.4053070578058597</v>
      </c>
      <c r="AK784" s="24">
        <f ca="1">SQRT(Inputs!$B$38)*D784+SQRT(1-Inputs!$B$38)*_xlfn.NORM.S.INV(RAND())</f>
        <v>-2.1962454248801246</v>
      </c>
      <c r="AL784" s="24">
        <f ca="1">SQRT(Inputs!$B$38)*E784+SQRT(1-Inputs!$B$38)*_xlfn.NORM.S.INV(RAND())</f>
        <v>-0.38242313187384214</v>
      </c>
      <c r="AM784" s="24">
        <f ca="1">SQRT(Inputs!$B$38)*F784+SQRT(1-Inputs!$B$38)*_xlfn.NORM.S.INV(RAND())</f>
        <v>1.2438423508256538</v>
      </c>
      <c r="AN784" s="24">
        <f ca="1">SQRT(Inputs!$B$38)*G784+SQRT(1-Inputs!$B$38)*_xlfn.NORM.S.INV(RAND())</f>
        <v>1.0106106483867612</v>
      </c>
      <c r="AO784" s="24">
        <f ca="1">SQRT(Inputs!$B$38)*H784+SQRT(1-Inputs!$B$38)*_xlfn.NORM.S.INV(RAND())</f>
        <v>-0.87582888548820703</v>
      </c>
      <c r="AP784" s="24">
        <f ca="1">SQRT(Inputs!$B$38)*I784+SQRT(1-Inputs!$B$38)*_xlfn.NORM.S.INV(RAND())</f>
        <v>-0.2738482508314603</v>
      </c>
      <c r="AQ784" s="24">
        <f ca="1">SQRT(Inputs!$B$38)*J784+SQRT(1-Inputs!$B$38)*_xlfn.NORM.S.INV(RAND())</f>
        <v>-0.82378373662934745</v>
      </c>
      <c r="AR784" s="24">
        <f ca="1">SQRT(Inputs!$B$38)*K784+SQRT(1-Inputs!$B$38)*_xlfn.NORM.S.INV(RAND())</f>
        <v>-4.9840998742402498E-2</v>
      </c>
      <c r="AS784" s="24">
        <f ca="1">SQRT(Inputs!$B$38)*L784+SQRT(1-Inputs!$B$38)*_xlfn.NORM.S.INV(RAND())</f>
        <v>0.74714542701282627</v>
      </c>
      <c r="AT784" s="24">
        <f ca="1">SQRT(Inputs!$B$38)*M784+SQRT(1-Inputs!$B$38)*_xlfn.NORM.S.INV(RAND())</f>
        <v>2.3167585951671885</v>
      </c>
      <c r="AU784" s="15">
        <f ca="1">Inputs!$B$6*EXP($B$8-0.5*C$5^2+C$5*N784)</f>
        <v>5932.3898706057307</v>
      </c>
      <c r="AV784" s="15">
        <f t="shared" ca="1" si="437"/>
        <v>7499.9493129407001</v>
      </c>
      <c r="AW784" s="15">
        <f t="shared" ca="1" si="438"/>
        <v>9395.9379333370325</v>
      </c>
      <c r="AX784" s="15">
        <f t="shared" ca="1" si="439"/>
        <v>10441.822316831012</v>
      </c>
      <c r="AY784" s="15">
        <f t="shared" ca="1" si="440"/>
        <v>12813.34466183961</v>
      </c>
      <c r="AZ784" s="15">
        <f t="shared" ca="1" si="441"/>
        <v>14474.550332020726</v>
      </c>
      <c r="BA784" s="15">
        <f t="shared" ca="1" si="442"/>
        <v>15122.05423588403</v>
      </c>
      <c r="BB784" s="15">
        <f t="shared" ca="1" si="443"/>
        <v>18899.492261967502</v>
      </c>
      <c r="BC784" s="15">
        <f t="shared" ca="1" si="444"/>
        <v>23836.237277573258</v>
      </c>
      <c r="BD784" s="15">
        <f t="shared" ca="1" si="445"/>
        <v>29495.400894283233</v>
      </c>
      <c r="BE784" s="15">
        <f t="shared" ca="1" si="446"/>
        <v>40477.929498379024</v>
      </c>
      <c r="BF784" s="15">
        <f ca="1">Inputs!$B$13*EXP($B$9-0.5*C$6^2+C$6*Y784)</f>
        <v>11327.811428489866</v>
      </c>
      <c r="BG784" s="15">
        <f t="shared" ca="1" si="447"/>
        <v>12596.964154572981</v>
      </c>
      <c r="BH784" s="15">
        <f t="shared" ca="1" si="448"/>
        <v>18261.012940589288</v>
      </c>
      <c r="BI784" s="15">
        <f t="shared" ca="1" si="449"/>
        <v>20406.853885387234</v>
      </c>
      <c r="BJ784" s="15">
        <f t="shared" ca="1" si="450"/>
        <v>33764.657222599977</v>
      </c>
      <c r="BK784" s="15">
        <f t="shared" ca="1" si="451"/>
        <v>42272.415025584654</v>
      </c>
      <c r="BL784" s="15">
        <f t="shared" ca="1" si="452"/>
        <v>45267.852086850544</v>
      </c>
      <c r="BM784" s="15">
        <f t="shared" ca="1" si="453"/>
        <v>59189.738434534411</v>
      </c>
      <c r="BN784" s="15">
        <f t="shared" ca="1" si="454"/>
        <v>69485.122571516229</v>
      </c>
      <c r="BO784" s="15">
        <f t="shared" ca="1" si="455"/>
        <v>92847.458630936439</v>
      </c>
      <c r="BP784" s="15">
        <f t="shared" ca="1" si="456"/>
        <v>100834.9630140654</v>
      </c>
      <c r="BQ784" s="15">
        <f ca="1">Inputs!$B$20*EXP($B$10-0.5*C$7^2+C$7*AJ784)</f>
        <v>2605.7885131412118</v>
      </c>
      <c r="BR784" s="15">
        <f t="shared" ca="1" si="457"/>
        <v>1760.2101279587837</v>
      </c>
      <c r="BS784" s="15">
        <f t="shared" ca="1" si="458"/>
        <v>2159.6959583545008</v>
      </c>
      <c r="BT784" s="15">
        <f t="shared" ca="1" si="459"/>
        <v>4126.6599509454491</v>
      </c>
      <c r="BU784" s="15">
        <f t="shared" ca="1" si="460"/>
        <v>7303.4074435044495</v>
      </c>
      <c r="BV784" s="15">
        <f t="shared" ca="1" si="461"/>
        <v>8341.5442672986901</v>
      </c>
      <c r="BW784" s="15">
        <f t="shared" ca="1" si="462"/>
        <v>10984.673010917517</v>
      </c>
      <c r="BX784" s="15">
        <f t="shared" ca="1" si="463"/>
        <v>13024.975714566899</v>
      </c>
      <c r="BY784" s="15">
        <f t="shared" ca="1" si="464"/>
        <v>18076.999487340428</v>
      </c>
      <c r="BZ784" s="15">
        <f t="shared" ca="1" si="465"/>
        <v>29098.993784580849</v>
      </c>
      <c r="CA784" s="15">
        <f t="shared" ca="1" si="466"/>
        <v>61695.728135294165</v>
      </c>
      <c r="CB784" s="15">
        <f ca="1">(AU784*DCF!C$10-DCF!C$5*MAX(AU784*DCF!C$10,0)-MAX(AU784-Inputs!$B$6,0)/Inputs!$B$10)*DCF!C$6</f>
        <v>1036.1569579588493</v>
      </c>
      <c r="CC784" s="15">
        <f ca="1">(AV784*DCF!D$10-DCF!D$5*MAX(AV784*DCF!D$10,0)-MAX(AV784-AU784,0)/Inputs!$B$10)*DCF!D$6</f>
        <v>1445.8534904722171</v>
      </c>
      <c r="CD784" s="15">
        <f ca="1">(AW784*DCF!E$10-DCF!E$5*MAX(AW784*DCF!E$10,0)-MAX(AW784-AV784,0)/Inputs!$B$10)*DCF!E$6</f>
        <v>1742.317344681612</v>
      </c>
      <c r="CE784" s="15">
        <f ca="1">(AX784*DCF!F$10-DCF!F$5*MAX(AX784*DCF!F$10,0)-MAX(AX784-AW784,0)/Inputs!$B$10)*DCF!F$6</f>
        <v>2061.8105611170013</v>
      </c>
      <c r="CF784" s="15">
        <f ca="1">(AY784*DCF!G$10-DCF!G$5*MAX(AY784*DCF!G$10,0)-MAX(AY784-AX784,0)/Inputs!$B$10)*DCF!G$6</f>
        <v>2184.2120147952305</v>
      </c>
      <c r="CG784" s="15">
        <f ca="1">(AZ784*DCF!H$10-DCF!H$5*MAX(AZ784*DCF!H$10,0)-MAX(AZ784-AY784,0)/Inputs!$B$10)*DCF!H$6</f>
        <v>2515.2674815052214</v>
      </c>
      <c r="CH784" s="15">
        <f ca="1">(BA784*DCF!I$10-DCF!I$5*MAX(BA784*DCF!I$10,0)-MAX(BA784-AZ784,0)/Inputs!$B$10)*DCF!I$6</f>
        <v>2656.0343279538401</v>
      </c>
      <c r="CI784" s="15">
        <f ca="1">(BB784*DCF!J$10-DCF!J$5*MAX(BB784*DCF!J$10,0)-MAX(BB784-BA784,0)/Inputs!$B$10)*DCF!J$6</f>
        <v>2670.7882394350104</v>
      </c>
      <c r="CJ784" s="15">
        <f ca="1">(BC784*DCF!K$10-DCF!K$5*MAX(BC784*DCF!K$10,0)-MAX(BC784-BB784,0)/Inputs!$B$10)*DCF!K$6</f>
        <v>3146.1822383985791</v>
      </c>
      <c r="CK784" s="15">
        <f ca="1">(BD784*DCF!L$10-DCF!L$5*MAX(BD784*DCF!L$10,0)-MAX(BD784-BC784,0)/Inputs!$B$10)*DCF!L$6</f>
        <v>3716.6458529497518</v>
      </c>
      <c r="CL784" s="15">
        <f ca="1">(BE784*DCF!M$10-DCF!M$5*MAX(BE784*DCF!M$10,0)-MAX(BE784-BD784,0)/Inputs!$B$10)*DCF!M$6</f>
        <v>4399.9790065877878</v>
      </c>
      <c r="CM784" s="15">
        <f ca="1">(BF784*DCF!C$28-DCF!C$5*MAX(BF784*DCF!C$28,0)-MAX(BF784-Inputs!$B$13,0)/Inputs!$B$17)*DCF!C$6</f>
        <v>3457.1737587378639</v>
      </c>
      <c r="CN784" s="15">
        <f ca="1">(BG784*DCF!D$28-DCF!D$5*MAX(BG784*DCF!D$28,0)-MAX(BG784-BF784,0)/Inputs!$B$17)*DCF!D$6</f>
        <v>3439.3280108665572</v>
      </c>
      <c r="CO784" s="15">
        <f ca="1">(BH784*DCF!E$28-DCF!E$5*MAX(BH784*DCF!E$28,0)-MAX(BH784-BG784,0)/Inputs!$B$17)*DCF!E$6</f>
        <v>4055.5379771435796</v>
      </c>
      <c r="CP784" s="15">
        <f ca="1">(BI784*DCF!F$28-DCF!F$5*MAX(BI784*DCF!F$28,0)-MAX(BI784-BH784,0)/Inputs!$B$17)*DCF!F$6</f>
        <v>5149.2390341468854</v>
      </c>
      <c r="CQ784" s="15">
        <f ca="1">(BJ784*DCF!G$28-DCF!G$5*MAX(BJ784*DCF!G$28,0)-MAX(BJ784-BI784,0)/Inputs!$B$17)*DCF!G$6</f>
        <v>6513.8459257849572</v>
      </c>
      <c r="CR784" s="15">
        <f ca="1">(BK784*DCF!H$28-DCF!H$5*MAX(BK784*DCF!H$28,0)-MAX(BK784-BJ784,0)/Inputs!$B$17)*DCF!H$6</f>
        <v>9132.5678112015539</v>
      </c>
      <c r="CS784" s="15">
        <f ca="1">(BL784*DCF!I$28-DCF!I$5*MAX(BL784*DCF!I$28,0)-MAX(BL784-BK784,0)/Inputs!$B$17)*DCF!I$6</f>
        <v>10214.935851036018</v>
      </c>
      <c r="CT784" s="15">
        <f ca="1">(BM784*DCF!J$28-DCF!J$5*MAX(BM784*DCF!J$28,0)-MAX(BM784-BL784,0)/Inputs!$B$17)*DCF!J$6</f>
        <v>11358.296987180649</v>
      </c>
      <c r="CU784" s="15">
        <f ca="1">(BN784*DCF!K$28-DCF!K$5*MAX(BN784*DCF!K$28,0)-MAX(BN784-BM784,0)/Inputs!$B$17)*DCF!K$6</f>
        <v>13413.045407049367</v>
      </c>
      <c r="CV784" s="15">
        <f ca="1">(BO784*DCF!L$28-DCF!L$5*MAX(BO784*DCF!L$28,0)-MAX(BO784-BN784,0)/Inputs!$B$17)*DCF!L$6</f>
        <v>15881.529571807956</v>
      </c>
      <c r="CW784" s="15">
        <f ca="1">(BP784*DCF!M$28-DCF!M$5*MAX(BP784*DCF!M$28,0)-MAX(BP784-BO784,0)/Inputs!$B$17)*DCF!M$6</f>
        <v>18137.23799591621</v>
      </c>
      <c r="CX784" s="15">
        <f ca="1">(BQ784*DCF!C$46-DCF!C$5*MAX(BQ784*DCF!C$46,0)-MAX(BQ784-Inputs!$B$20,0)/Inputs!$B$24)*DCF!C$6</f>
        <v>-601.79873282706967</v>
      </c>
      <c r="CY784" s="15">
        <f ca="1">(BR784*DCF!D$46-DCF!D$5*MAX(BR784*DCF!D$46,0)-MAX(BR784-BQ784,0)/Inputs!$B$24)*DCF!D$6</f>
        <v>-300.42682021175153</v>
      </c>
      <c r="CZ784" s="15">
        <f ca="1">(BS784*DCF!E$46-DCF!E$5*MAX(BS784*DCF!E$46,0)-MAX(BS784-BR784,0)/Inputs!$B$24)*DCF!E$6</f>
        <v>-412.85412405923381</v>
      </c>
      <c r="DA784" s="15">
        <f ca="1">(BT784*DCF!F$46-DCF!F$5*MAX(BT784*DCF!F$46,0)-MAX(BT784-BS784,0)/Inputs!$B$24)*DCF!F$6</f>
        <v>-1016.7632385398076</v>
      </c>
      <c r="DB784" s="15">
        <f ca="1">(BU784*DCF!G$46-DCF!G$5*MAX(BU784*DCF!G$46,0)-MAX(BU784-BT784,0)/Inputs!$B$24)*DCF!G$6</f>
        <v>-1314.26728825846</v>
      </c>
      <c r="DC784" s="15">
        <f ca="1">(BV784*DCF!H$46-DCF!H$5*MAX(BV784*DCF!H$46,0)-MAX(BV784-BU784,0)/Inputs!$B$24)*DCF!H$6</f>
        <v>-322.59465722420811</v>
      </c>
      <c r="DD784" s="15">
        <f ca="1">(BW784*DCF!I$46-DCF!I$5*MAX(BW784*DCF!I$46,0)-MAX(BW784-BV784,0)/Inputs!$B$24)*DCF!I$6</f>
        <v>-505.04473087882144</v>
      </c>
      <c r="DE784" s="15">
        <f ca="1">(BX784*DCF!J$46-DCF!J$5*MAX(BX784*DCF!J$46,0)-MAX(BX784-BW784,0)/Inputs!$B$24)*DCF!J$6</f>
        <v>5.306759097042363</v>
      </c>
      <c r="DF784" s="15">
        <f ca="1">(BY784*DCF!K$46-DCF!K$5*MAX(BY784*DCF!K$46,0)-MAX(BY784-BX784,0)/Inputs!$B$24)*DCF!K$6</f>
        <v>-204.99276827459238</v>
      </c>
      <c r="DG784" s="15">
        <f ca="1">(BZ784*DCF!L$46-DCF!L$5*MAX(BZ784*DCF!L$46,0)-MAX(BZ784-BY784,0)/Inputs!$B$24)*DCF!L$6</f>
        <v>-482.83499705637513</v>
      </c>
      <c r="DH784" s="15">
        <f ca="1">(CA784*DCF!M$46-DCF!M$5*MAX(CA784*DCF!M$46,0)-MAX(CA784-BZ784,0)/Inputs!$B$24)*DCF!M$6</f>
        <v>-1977.8464723316658</v>
      </c>
      <c r="DI784" s="15">
        <f ca="1">SUM(CB784:CL784)+BE784*DCF!M$10*(1+Inputs!$B$30)*(1-Inputs!$B$33)*(1-Inputs!$B$30/Inputs!$B$31)/(Inputs!$B$29-Inputs!$B$30)*DCF!M$6</f>
        <v>140225.86057504825</v>
      </c>
      <c r="DJ784" s="15">
        <f ca="1">SUM(CM784:CW784)+BP784*DCF!M$28*(1+Inputs!$B$30)*(1-Inputs!$B$33)*(1-Inputs!$B$30/Inputs!$B$31)/(Inputs!$B$29-Inputs!$B$30)*DCF!M$6</f>
        <v>474919.45229419065</v>
      </c>
      <c r="DK784" s="15">
        <f ca="1">SUM(CX784:DH784)+CA784*DCF!M$46*(1+Inputs!$B$30)*(1-Inputs!$B$33)*(1-Inputs!$B$30/Inputs!$B$31)/(Inputs!$B$29-Inputs!$B$30)*DCF!M$6</f>
        <v>88254.786952806404</v>
      </c>
      <c r="DM784" s="15">
        <f ca="1">DI784+DJ784+DK784+Inputs!$B$34+Inputs!$B$36-Inputs!$B$35</f>
        <v>780251.0998220453</v>
      </c>
    </row>
    <row r="785" spans="1:117" x14ac:dyDescent="0.75">
      <c r="A785" s="11">
        <v>772</v>
      </c>
      <c r="C785" s="24">
        <f t="shared" ca="1" si="467"/>
        <v>-0.58826177954114234</v>
      </c>
      <c r="D785" s="24">
        <f t="shared" ca="1" si="467"/>
        <v>0.16491712826328137</v>
      </c>
      <c r="E785" s="24">
        <f t="shared" ca="1" si="467"/>
        <v>-0.70961194538072536</v>
      </c>
      <c r="F785" s="24">
        <f t="shared" ca="1" si="467"/>
        <v>0.98079547037458548</v>
      </c>
      <c r="G785" s="24">
        <f t="shared" ca="1" si="467"/>
        <v>-1.556985246269708</v>
      </c>
      <c r="H785" s="24">
        <f t="shared" ca="1" si="467"/>
        <v>0.45865242678941393</v>
      </c>
      <c r="I785" s="24">
        <f t="shared" ca="1" si="467"/>
        <v>-0.5850135817982216</v>
      </c>
      <c r="J785" s="24">
        <f t="shared" ca="1" si="467"/>
        <v>0.15537741081672798</v>
      </c>
      <c r="K785" s="24">
        <f t="shared" ca="1" si="467"/>
        <v>-0.66930725114576173</v>
      </c>
      <c r="L785" s="24">
        <f t="shared" ca="1" si="467"/>
        <v>-0.33255703468103753</v>
      </c>
      <c r="M785" s="24">
        <f t="shared" ca="1" si="467"/>
        <v>0.77898737965754328</v>
      </c>
      <c r="N785" s="24">
        <f ca="1">SQRT(Inputs!$B$38)*C785+SQRT(1-Inputs!$B$38)*_xlfn.NORM.S.INV(RAND())</f>
        <v>0.22868076448440477</v>
      </c>
      <c r="O785" s="24">
        <f ca="1">SQRT(Inputs!$B$38)*D785+SQRT(1-Inputs!$B$38)*_xlfn.NORM.S.INV(RAND())</f>
        <v>0.15208902194563756</v>
      </c>
      <c r="P785" s="24">
        <f ca="1">SQRT(Inputs!$B$38)*E785+SQRT(1-Inputs!$B$38)*_xlfn.NORM.S.INV(RAND())</f>
        <v>0.84165376837797923</v>
      </c>
      <c r="Q785" s="24">
        <f ca="1">SQRT(Inputs!$B$38)*F785+SQRT(1-Inputs!$B$38)*_xlfn.NORM.S.INV(RAND())</f>
        <v>0.20766379106141414</v>
      </c>
      <c r="R785" s="24">
        <f ca="1">SQRT(Inputs!$B$38)*G785+SQRT(1-Inputs!$B$38)*_xlfn.NORM.S.INV(RAND())</f>
        <v>-0.91019321921107588</v>
      </c>
      <c r="S785" s="24">
        <f ca="1">SQRT(Inputs!$B$38)*H785+SQRT(1-Inputs!$B$38)*_xlfn.NORM.S.INV(RAND())</f>
        <v>0.15585309286975108</v>
      </c>
      <c r="T785" s="24">
        <f ca="1">SQRT(Inputs!$B$38)*I785+SQRT(1-Inputs!$B$38)*_xlfn.NORM.S.INV(RAND())</f>
        <v>0.61817040816330882</v>
      </c>
      <c r="U785" s="24">
        <f ca="1">SQRT(Inputs!$B$38)*J785+SQRT(1-Inputs!$B$38)*_xlfn.NORM.S.INV(RAND())</f>
        <v>-1.5517507693759023</v>
      </c>
      <c r="V785" s="24">
        <f ca="1">SQRT(Inputs!$B$38)*K785+SQRT(1-Inputs!$B$38)*_xlfn.NORM.S.INV(RAND())</f>
        <v>-0.5274796583877488</v>
      </c>
      <c r="W785" s="24">
        <f ca="1">SQRT(Inputs!$B$38)*L785+SQRT(1-Inputs!$B$38)*_xlfn.NORM.S.INV(RAND())</f>
        <v>0.58053941500416995</v>
      </c>
      <c r="X785" s="24">
        <f ca="1">SQRT(Inputs!$B$38)*M785+SQRT(1-Inputs!$B$38)*_xlfn.NORM.S.INV(RAND())</f>
        <v>1.5764440521335636</v>
      </c>
      <c r="Y785" s="24">
        <f ca="1">SQRT(Inputs!$B$38)*C785+SQRT(1-Inputs!$B$38)*_xlfn.NORM.S.INV(RAND())</f>
        <v>1.1792089022580932</v>
      </c>
      <c r="Z785" s="24">
        <f ca="1">SQRT(Inputs!$B$38)*D785+SQRT(1-Inputs!$B$38)*_xlfn.NORM.S.INV(RAND())</f>
        <v>-0.24355555988711328</v>
      </c>
      <c r="AA785" s="24">
        <f ca="1">SQRT(Inputs!$B$38)*E785+SQRT(1-Inputs!$B$38)*_xlfn.NORM.S.INV(RAND())</f>
        <v>0.20331466387744718</v>
      </c>
      <c r="AB785" s="24">
        <f ca="1">SQRT(Inputs!$B$38)*F785+SQRT(1-Inputs!$B$38)*_xlfn.NORM.S.INV(RAND())</f>
        <v>1.7494727564806261</v>
      </c>
      <c r="AC785" s="24">
        <f ca="1">SQRT(Inputs!$B$38)*G785+SQRT(1-Inputs!$B$38)*_xlfn.NORM.S.INV(RAND())</f>
        <v>0.13037388851341092</v>
      </c>
      <c r="AD785" s="24">
        <f ca="1">SQRT(Inputs!$B$38)*H785+SQRT(1-Inputs!$B$38)*_xlfn.NORM.S.INV(RAND())</f>
        <v>7.7699262419132609E-2</v>
      </c>
      <c r="AE785" s="24">
        <f ca="1">SQRT(Inputs!$B$38)*I785+SQRT(1-Inputs!$B$38)*_xlfn.NORM.S.INV(RAND())</f>
        <v>0.74412672811184488</v>
      </c>
      <c r="AF785" s="24">
        <f ca="1">SQRT(Inputs!$B$38)*J785+SQRT(1-Inputs!$B$38)*_xlfn.NORM.S.INV(RAND())</f>
        <v>-1.087433441506938</v>
      </c>
      <c r="AG785" s="24">
        <f ca="1">SQRT(Inputs!$B$38)*K785+SQRT(1-Inputs!$B$38)*_xlfn.NORM.S.INV(RAND())</f>
        <v>0.17076328208336011</v>
      </c>
      <c r="AH785" s="24">
        <f ca="1">SQRT(Inputs!$B$38)*L785+SQRT(1-Inputs!$B$38)*_xlfn.NORM.S.INV(RAND())</f>
        <v>1.1667198872922102</v>
      </c>
      <c r="AI785" s="24">
        <f ca="1">SQRT(Inputs!$B$38)*M785+SQRT(1-Inputs!$B$38)*_xlfn.NORM.S.INV(RAND())</f>
        <v>0.89840710404321922</v>
      </c>
      <c r="AJ785" s="24">
        <f ca="1">SQRT(Inputs!$B$38)*C785+SQRT(1-Inputs!$B$38)*_xlfn.NORM.S.INV(RAND())</f>
        <v>1.1816357382422567</v>
      </c>
      <c r="AK785" s="24">
        <f ca="1">SQRT(Inputs!$B$38)*D785+SQRT(1-Inputs!$B$38)*_xlfn.NORM.S.INV(RAND())</f>
        <v>-2.1093477574679818</v>
      </c>
      <c r="AL785" s="24">
        <f ca="1">SQRT(Inputs!$B$38)*E785+SQRT(1-Inputs!$B$38)*_xlfn.NORM.S.INV(RAND())</f>
        <v>0.11267099340147374</v>
      </c>
      <c r="AM785" s="24">
        <f ca="1">SQRT(Inputs!$B$38)*F785+SQRT(1-Inputs!$B$38)*_xlfn.NORM.S.INV(RAND())</f>
        <v>0.56759638760211306</v>
      </c>
      <c r="AN785" s="24">
        <f ca="1">SQRT(Inputs!$B$38)*G785+SQRT(1-Inputs!$B$38)*_xlfn.NORM.S.INV(RAND())</f>
        <v>0.19405595419187271</v>
      </c>
      <c r="AO785" s="24">
        <f ca="1">SQRT(Inputs!$B$38)*H785+SQRT(1-Inputs!$B$38)*_xlfn.NORM.S.INV(RAND())</f>
        <v>0.23798679289704827</v>
      </c>
      <c r="AP785" s="24">
        <f ca="1">SQRT(Inputs!$B$38)*I785+SQRT(1-Inputs!$B$38)*_xlfn.NORM.S.INV(RAND())</f>
        <v>-0.36992872245047498</v>
      </c>
      <c r="AQ785" s="24">
        <f ca="1">SQRT(Inputs!$B$38)*J785+SQRT(1-Inputs!$B$38)*_xlfn.NORM.S.INV(RAND())</f>
        <v>1.0255525929219711</v>
      </c>
      <c r="AR785" s="24">
        <f ca="1">SQRT(Inputs!$B$38)*K785+SQRT(1-Inputs!$B$38)*_xlfn.NORM.S.INV(RAND())</f>
        <v>-0.91252093609485829</v>
      </c>
      <c r="AS785" s="24">
        <f ca="1">SQRT(Inputs!$B$38)*L785+SQRT(1-Inputs!$B$38)*_xlfn.NORM.S.INV(RAND())</f>
        <v>0.78168951338081516</v>
      </c>
      <c r="AT785" s="24">
        <f ca="1">SQRT(Inputs!$B$38)*M785+SQRT(1-Inputs!$B$38)*_xlfn.NORM.S.INV(RAND())</f>
        <v>-0.34960708144123026</v>
      </c>
      <c r="AU785" s="15">
        <f ca="1">Inputs!$B$6*EXP($B$8-0.5*C$5^2+C$5*N785)</f>
        <v>5149.3700964021546</v>
      </c>
      <c r="AV785" s="15">
        <f t="shared" ca="1" si="437"/>
        <v>6409.7433521706553</v>
      </c>
      <c r="AW785" s="15">
        <f t="shared" ca="1" si="438"/>
        <v>8755.1149388663289</v>
      </c>
      <c r="AX785" s="15">
        <f t="shared" ca="1" si="439"/>
        <v>10970.063970562918</v>
      </c>
      <c r="AY785" s="15">
        <f t="shared" ca="1" si="440"/>
        <v>12054.558485818054</v>
      </c>
      <c r="AZ785" s="15">
        <f t="shared" ca="1" si="441"/>
        <v>14998.261313637664</v>
      </c>
      <c r="BA785" s="15">
        <f t="shared" ca="1" si="442"/>
        <v>19580.752535268079</v>
      </c>
      <c r="BB785" s="15">
        <f t="shared" ca="1" si="443"/>
        <v>20521.042125923344</v>
      </c>
      <c r="BC785" s="15">
        <f t="shared" ca="1" si="444"/>
        <v>23885.374581885637</v>
      </c>
      <c r="BD785" s="15">
        <f t="shared" ca="1" si="445"/>
        <v>30894.68170133726</v>
      </c>
      <c r="BE785" s="15">
        <f t="shared" ca="1" si="446"/>
        <v>43702.764157385333</v>
      </c>
      <c r="BF785" s="15">
        <f ca="1">Inputs!$B$13*EXP($B$9-0.5*C$6^2+C$6*Y785)</f>
        <v>17473.568950444318</v>
      </c>
      <c r="BG785" s="15">
        <f t="shared" ca="1" si="447"/>
        <v>20380.045885022075</v>
      </c>
      <c r="BH785" s="15">
        <f t="shared" ca="1" si="448"/>
        <v>25754.667010566729</v>
      </c>
      <c r="BI785" s="15">
        <f t="shared" ca="1" si="449"/>
        <v>41270.206709324993</v>
      </c>
      <c r="BJ785" s="15">
        <f t="shared" ca="1" si="450"/>
        <v>51554.39018630574</v>
      </c>
      <c r="BK785" s="15">
        <f t="shared" ca="1" si="451"/>
        <v>63946.11507853584</v>
      </c>
      <c r="BL785" s="15">
        <f t="shared" ca="1" si="452"/>
        <v>86502.131250644466</v>
      </c>
      <c r="BM785" s="15">
        <f t="shared" ca="1" si="453"/>
        <v>92893.739214650399</v>
      </c>
      <c r="BN785" s="15">
        <f t="shared" ca="1" si="454"/>
        <v>116609.66619631551</v>
      </c>
      <c r="BO785" s="15">
        <f t="shared" ca="1" si="455"/>
        <v>164315.56230337676</v>
      </c>
      <c r="BP785" s="15">
        <f t="shared" ca="1" si="456"/>
        <v>223911.22316020247</v>
      </c>
      <c r="BQ785" s="15">
        <f ca="1">Inputs!$B$20*EXP($B$10-0.5*C$7^2+C$7*AJ785)</f>
        <v>6522.6396407908005</v>
      </c>
      <c r="BR785" s="15">
        <f t="shared" ca="1" si="457"/>
        <v>4529.3297945556105</v>
      </c>
      <c r="BS785" s="15">
        <f t="shared" ca="1" si="458"/>
        <v>6406.4206389350111</v>
      </c>
      <c r="BT785" s="15">
        <f t="shared" ca="1" si="459"/>
        <v>10251.258645304106</v>
      </c>
      <c r="BU785" s="15">
        <f t="shared" ca="1" si="460"/>
        <v>14890.025043205451</v>
      </c>
      <c r="BV785" s="15">
        <f t="shared" ca="1" si="461"/>
        <v>21857.408810023</v>
      </c>
      <c r="BW785" s="15">
        <f t="shared" ca="1" si="462"/>
        <v>28203.812292877981</v>
      </c>
      <c r="BX785" s="15">
        <f t="shared" ca="1" si="463"/>
        <v>48451.777836034657</v>
      </c>
      <c r="BY785" s="15">
        <f t="shared" ca="1" si="464"/>
        <v>57013.534851892982</v>
      </c>
      <c r="BZ785" s="15">
        <f t="shared" ca="1" si="465"/>
        <v>92360.765869216964</v>
      </c>
      <c r="CA785" s="15">
        <f t="shared" ca="1" si="466"/>
        <v>121924.0228640795</v>
      </c>
      <c r="CB785" s="15">
        <f ca="1">(AU785*DCF!C$10-DCF!C$5*MAX(AU785*DCF!C$10,0)-MAX(AU785-Inputs!$B$6,0)/Inputs!$B$10)*DCF!C$6</f>
        <v>1041.7400285150095</v>
      </c>
      <c r="CC785" s="15">
        <f ca="1">(AV785*DCF!D$10-DCF!D$5*MAX(AV785*DCF!D$10,0)-MAX(AV785-AU785,0)/Inputs!$B$10)*DCF!D$6</f>
        <v>1255.0224853980644</v>
      </c>
      <c r="CD785" s="15">
        <f ca="1">(AW785*DCF!E$10-DCF!E$5*MAX(AW785*DCF!E$10,0)-MAX(AW785-AV785,0)/Inputs!$B$10)*DCF!E$6</f>
        <v>1493.1418625888111</v>
      </c>
      <c r="CE785" s="15">
        <f ca="1">(AX785*DCF!F$10-DCF!F$5*MAX(AX785*DCF!F$10,0)-MAX(AX785-AW785,0)/Inputs!$B$10)*DCF!F$6</f>
        <v>1933.8715034977931</v>
      </c>
      <c r="CF785" s="15">
        <f ca="1">(AY785*DCF!G$10-DCF!G$5*MAX(AY785*DCF!G$10,0)-MAX(AY785-AX785,0)/Inputs!$B$10)*DCF!G$6</f>
        <v>2275.2608165507709</v>
      </c>
      <c r="CG785" s="15">
        <f ca="1">(AZ785*DCF!H$10-DCF!H$5*MAX(AZ785*DCF!H$10,0)-MAX(AZ785-AY785,0)/Inputs!$B$10)*DCF!H$6</f>
        <v>2389.215982094177</v>
      </c>
      <c r="CH785" s="15">
        <f ca="1">(BA785*DCF!I$10-DCF!I$5*MAX(BA785*DCF!I$10,0)-MAX(BA785-AZ785,0)/Inputs!$B$10)*DCF!I$6</f>
        <v>2825.0000638378192</v>
      </c>
      <c r="CI785" s="15">
        <f ca="1">(BB785*DCF!J$10-DCF!J$5*MAX(BB785*DCF!J$10,0)-MAX(BB785-BA785,0)/Inputs!$B$10)*DCF!J$6</f>
        <v>3378.9730515471824</v>
      </c>
      <c r="CJ785" s="15">
        <f ca="1">(BC785*DCF!K$10-DCF!K$5*MAX(BC785*DCF!K$10,0)-MAX(BC785-BB785,0)/Inputs!$B$10)*DCF!K$6</f>
        <v>3374.2063770768186</v>
      </c>
      <c r="CK785" s="15">
        <f ca="1">(BD785*DCF!L$10-DCF!L$5*MAX(BD785*DCF!L$10,0)-MAX(BD785-BC785,0)/Inputs!$B$10)*DCF!L$6</f>
        <v>3753.0885916975585</v>
      </c>
      <c r="CL785" s="15">
        <f ca="1">(BE785*DCF!M$10-DCF!M$5*MAX(BE785*DCF!M$10,0)-MAX(BE785-BD785,0)/Inputs!$B$10)*DCF!M$6</f>
        <v>4636.9629736460784</v>
      </c>
      <c r="CM785" s="15">
        <f ca="1">(BF785*DCF!C$28-DCF!C$5*MAX(BF785*DCF!C$28,0)-MAX(BF785-Inputs!$B$13,0)/Inputs!$B$17)*DCF!C$6</f>
        <v>3927.1445272694509</v>
      </c>
      <c r="CN785" s="15">
        <f ca="1">(BG785*DCF!D$28-DCF!D$5*MAX(BG785*DCF!D$28,0)-MAX(BG785-BF785,0)/Inputs!$B$17)*DCF!D$6</f>
        <v>5382.3087636351102</v>
      </c>
      <c r="CO785" s="15">
        <f ca="1">(BH785*DCF!E$28-DCF!E$5*MAX(BH785*DCF!E$28,0)-MAX(BH785-BG785,0)/Inputs!$B$17)*DCF!E$6</f>
        <v>6234.9164530587932</v>
      </c>
      <c r="CP785" s="15">
        <f ca="1">(BI785*DCF!F$28-DCF!F$5*MAX(BI785*DCF!F$28,0)-MAX(BI785-BH785,0)/Inputs!$B$17)*DCF!F$6</f>
        <v>8378.9247847707084</v>
      </c>
      <c r="CQ785" s="15">
        <f ca="1">(BJ785*DCF!G$28-DCF!G$5*MAX(BJ785*DCF!G$28,0)-MAX(BJ785-BI785,0)/Inputs!$B$17)*DCF!G$6</f>
        <v>11646.479610367776</v>
      </c>
      <c r="CR785" s="15">
        <f ca="1">(BK785*DCF!H$28-DCF!H$5*MAX(BK785*DCF!H$28,0)-MAX(BK785-BJ785,0)/Inputs!$B$17)*DCF!H$6</f>
        <v>13889.253466576938</v>
      </c>
      <c r="CS785" s="15">
        <f ca="1">(BL785*DCF!I$28-DCF!I$5*MAX(BL785*DCF!I$28,0)-MAX(BL785-BK785,0)/Inputs!$B$17)*DCF!I$6</f>
        <v>17103.75905341034</v>
      </c>
      <c r="CT785" s="15">
        <f ca="1">(BM785*DCF!J$28-DCF!J$5*MAX(BM785*DCF!J$28,0)-MAX(BM785-BL785,0)/Inputs!$B$17)*DCF!J$6</f>
        <v>19875.540546703713</v>
      </c>
      <c r="CU785" s="15">
        <f ca="1">(BN785*DCF!K$28-DCF!K$5*MAX(BN785*DCF!K$28,0)-MAX(BN785-BM785,0)/Inputs!$B$17)*DCF!K$6</f>
        <v>21721.121145697052</v>
      </c>
      <c r="CV785" s="15">
        <f ca="1">(BO785*DCF!L$28-DCF!L$5*MAX(BO785*DCF!L$28,0)-MAX(BO785-BN785,0)/Inputs!$B$17)*DCF!L$6</f>
        <v>27386.401948995041</v>
      </c>
      <c r="CW785" s="15">
        <f ca="1">(BP785*DCF!M$28-DCF!M$5*MAX(BP785*DCF!M$28,0)-MAX(BP785-BO785,0)/Inputs!$B$17)*DCF!M$6</f>
        <v>35899.605065928859</v>
      </c>
      <c r="CX785" s="15">
        <f ca="1">(BQ785*DCF!C$46-DCF!C$5*MAX(BQ785*DCF!C$46,0)-MAX(BQ785-Inputs!$B$20,0)/Inputs!$B$24)*DCF!C$6</f>
        <v>-3040.6279266448964</v>
      </c>
      <c r="CY785" s="15">
        <f ca="1">(BR785*DCF!D$46-DCF!D$5*MAX(BR785*DCF!D$46,0)-MAX(BR785-BQ785,0)/Inputs!$B$24)*DCF!D$6</f>
        <v>-773.05097059443233</v>
      </c>
      <c r="CZ785" s="15">
        <f ca="1">(BS785*DCF!E$46-DCF!E$5*MAX(BS785*DCF!E$46,0)-MAX(BS785-BR785,0)/Inputs!$B$24)*DCF!E$6</f>
        <v>-1497.4679303300268</v>
      </c>
      <c r="DA785" s="15">
        <f ca="1">(BT785*DCF!F$46-DCF!F$5*MAX(BT785*DCF!F$46,0)-MAX(BT785-BS785,0)/Inputs!$B$24)*DCF!F$6</f>
        <v>-2146.5885306724904</v>
      </c>
      <c r="DB785" s="15">
        <f ca="1">(BU785*DCF!G$46-DCF!G$5*MAX(BU785*DCF!G$46,0)-MAX(BU785-BT785,0)/Inputs!$B$24)*DCF!G$6</f>
        <v>-2061.2603887769174</v>
      </c>
      <c r="DC785" s="15">
        <f ca="1">(BV785*DCF!H$46-DCF!H$5*MAX(BV785*DCF!H$46,0)-MAX(BV785-BU785,0)/Inputs!$B$24)*DCF!H$6</f>
        <v>-2165.0718156699381</v>
      </c>
      <c r="DD785" s="15">
        <f ca="1">(BW785*DCF!I$46-DCF!I$5*MAX(BW785*DCF!I$46,0)-MAX(BW785-BV785,0)/Inputs!$B$24)*DCF!I$6</f>
        <v>-1170.4289499394927</v>
      </c>
      <c r="DE785" s="15">
        <f ca="1">(BX785*DCF!J$46-DCF!J$5*MAX(BX785*DCF!J$46,0)-MAX(BX785-BW785,0)/Inputs!$B$24)*DCF!J$6</f>
        <v>-3337.0116014789969</v>
      </c>
      <c r="DF785" s="15">
        <f ca="1">(BY785*DCF!K$46-DCF!K$5*MAX(BY785*DCF!K$46,0)-MAX(BY785-BX785,0)/Inputs!$B$24)*DCF!K$6</f>
        <v>1159.4007816636731</v>
      </c>
      <c r="DG785" s="15">
        <f ca="1">(BZ785*DCF!L$46-DCF!L$5*MAX(BZ785*DCF!L$46,0)-MAX(BZ785-BY785,0)/Inputs!$B$24)*DCF!L$6</f>
        <v>-1614.7230092790739</v>
      </c>
      <c r="DH785" s="15">
        <f ca="1">(CA785*DCF!M$46-DCF!M$5*MAX(CA785*DCF!M$46,0)-MAX(CA785-BZ785,0)/Inputs!$B$24)*DCF!M$6</f>
        <v>3377.9826509605632</v>
      </c>
      <c r="DI785" s="15">
        <f ca="1">SUM(CB785:CL785)+BE785*DCF!M$10*(1+Inputs!$B$30)*(1-Inputs!$B$33)*(1-Inputs!$B$30/Inputs!$B$31)/(Inputs!$B$29-Inputs!$B$30)*DCF!M$6</f>
        <v>149981.85429568146</v>
      </c>
      <c r="DJ785" s="15">
        <f ca="1">SUM(CM785:CW785)+BP785*DCF!M$28*(1+Inputs!$B$30)*(1-Inputs!$B$33)*(1-Inputs!$B$30/Inputs!$B$31)/(Inputs!$B$29-Inputs!$B$30)*DCF!M$6</f>
        <v>1002309.3153320682</v>
      </c>
      <c r="DK785" s="15">
        <f ca="1">SUM(CX785:DH785)+CA785*DCF!M$46*(1+Inputs!$B$30)*(1-Inputs!$B$33)*(1-Inputs!$B$30/Inputs!$B$31)/(Inputs!$B$29-Inputs!$B$30)*DCF!M$6</f>
        <v>175240.13448091844</v>
      </c>
      <c r="DM785" s="15">
        <f ca="1">DI785+DJ785+DK785+Inputs!$B$34+Inputs!$B$36-Inputs!$B$35</f>
        <v>1404382.3041086684</v>
      </c>
    </row>
    <row r="786" spans="1:117" x14ac:dyDescent="0.75">
      <c r="A786" s="11">
        <v>773</v>
      </c>
      <c r="C786" s="24">
        <f t="shared" ca="1" si="467"/>
        <v>-0.88352440951677158</v>
      </c>
      <c r="D786" s="24">
        <f t="shared" ca="1" si="467"/>
        <v>0.14908033210389998</v>
      </c>
      <c r="E786" s="24">
        <f t="shared" ca="1" si="467"/>
        <v>-0.28681486902814346</v>
      </c>
      <c r="F786" s="24">
        <f t="shared" ca="1" si="467"/>
        <v>-0.54407872000445934</v>
      </c>
      <c r="G786" s="24">
        <f t="shared" ca="1" si="467"/>
        <v>2.2526497712764817</v>
      </c>
      <c r="H786" s="24">
        <f t="shared" ca="1" si="467"/>
        <v>1.0686865404850168</v>
      </c>
      <c r="I786" s="24">
        <f t="shared" ca="1" si="467"/>
        <v>-1.3673011610111501</v>
      </c>
      <c r="J786" s="24">
        <f t="shared" ca="1" si="467"/>
        <v>-1.3151090657656865</v>
      </c>
      <c r="K786" s="24">
        <f t="shared" ca="1" si="467"/>
        <v>-6.7837947939985528E-3</v>
      </c>
      <c r="L786" s="24">
        <f t="shared" ca="1" si="467"/>
        <v>-0.66627822656507352</v>
      </c>
      <c r="M786" s="24">
        <f t="shared" ca="1" si="467"/>
        <v>-1.3017920648054302</v>
      </c>
      <c r="N786" s="24">
        <f ca="1">SQRT(Inputs!$B$38)*C786+SQRT(1-Inputs!$B$38)*_xlfn.NORM.S.INV(RAND())</f>
        <v>0.22340749809389204</v>
      </c>
      <c r="O786" s="24">
        <f ca="1">SQRT(Inputs!$B$38)*D786+SQRT(1-Inputs!$B$38)*_xlfn.NORM.S.INV(RAND())</f>
        <v>1.3103855201369468</v>
      </c>
      <c r="P786" s="24">
        <f ca="1">SQRT(Inputs!$B$38)*E786+SQRT(1-Inputs!$B$38)*_xlfn.NORM.S.INV(RAND())</f>
        <v>0.94751629174046814</v>
      </c>
      <c r="Q786" s="24">
        <f ca="1">SQRT(Inputs!$B$38)*F786+SQRT(1-Inputs!$B$38)*_xlfn.NORM.S.INV(RAND())</f>
        <v>-1.517562464414433</v>
      </c>
      <c r="R786" s="24">
        <f ca="1">SQRT(Inputs!$B$38)*G786+SQRT(1-Inputs!$B$38)*_xlfn.NORM.S.INV(RAND())</f>
        <v>2.0196542561454356</v>
      </c>
      <c r="S786" s="24">
        <f ca="1">SQRT(Inputs!$B$38)*H786+SQRT(1-Inputs!$B$38)*_xlfn.NORM.S.INV(RAND())</f>
        <v>0.96322026186797272</v>
      </c>
      <c r="T786" s="24">
        <f ca="1">SQRT(Inputs!$B$38)*I786+SQRT(1-Inputs!$B$38)*_xlfn.NORM.S.INV(RAND())</f>
        <v>-1.2722111508005205</v>
      </c>
      <c r="U786" s="24">
        <f ca="1">SQRT(Inputs!$B$38)*J786+SQRT(1-Inputs!$B$38)*_xlfn.NORM.S.INV(RAND())</f>
        <v>-0.4326981158021253</v>
      </c>
      <c r="V786" s="24">
        <f ca="1">SQRT(Inputs!$B$38)*K786+SQRT(1-Inputs!$B$38)*_xlfn.NORM.S.INV(RAND())</f>
        <v>1.7142012026654253E-2</v>
      </c>
      <c r="W786" s="24">
        <f ca="1">SQRT(Inputs!$B$38)*L786+SQRT(1-Inputs!$B$38)*_xlfn.NORM.S.INV(RAND())</f>
        <v>-1.3212623848475451</v>
      </c>
      <c r="X786" s="24">
        <f ca="1">SQRT(Inputs!$B$38)*M786+SQRT(1-Inputs!$B$38)*_xlfn.NORM.S.INV(RAND())</f>
        <v>-1.6861864623356175</v>
      </c>
      <c r="Y786" s="24">
        <f ca="1">SQRT(Inputs!$B$38)*C786+SQRT(1-Inputs!$B$38)*_xlfn.NORM.S.INV(RAND())</f>
        <v>-0.35063191240172664</v>
      </c>
      <c r="Z786" s="24">
        <f ca="1">SQRT(Inputs!$B$38)*D786+SQRT(1-Inputs!$B$38)*_xlfn.NORM.S.INV(RAND())</f>
        <v>-0.24804214060459756</v>
      </c>
      <c r="AA786" s="24">
        <f ca="1">SQRT(Inputs!$B$38)*E786+SQRT(1-Inputs!$B$38)*_xlfn.NORM.S.INV(RAND())</f>
        <v>-0.24574066499269792</v>
      </c>
      <c r="AB786" s="24">
        <f ca="1">SQRT(Inputs!$B$38)*F786+SQRT(1-Inputs!$B$38)*_xlfn.NORM.S.INV(RAND())</f>
        <v>1.1489127000976866</v>
      </c>
      <c r="AC786" s="24">
        <f ca="1">SQRT(Inputs!$B$38)*G786+SQRT(1-Inputs!$B$38)*_xlfn.NORM.S.INV(RAND())</f>
        <v>5.8416198492569515E-2</v>
      </c>
      <c r="AD786" s="24">
        <f ca="1">SQRT(Inputs!$B$38)*H786+SQRT(1-Inputs!$B$38)*_xlfn.NORM.S.INV(RAND())</f>
        <v>-7.5440252357796278E-2</v>
      </c>
      <c r="AE786" s="24">
        <f ca="1">SQRT(Inputs!$B$38)*I786+SQRT(1-Inputs!$B$38)*_xlfn.NORM.S.INV(RAND())</f>
        <v>-0.22485732990482865</v>
      </c>
      <c r="AF786" s="24">
        <f ca="1">SQRT(Inputs!$B$38)*J786+SQRT(1-Inputs!$B$38)*_xlfn.NORM.S.INV(RAND())</f>
        <v>-0.54700153252139516</v>
      </c>
      <c r="AG786" s="24">
        <f ca="1">SQRT(Inputs!$B$38)*K786+SQRT(1-Inputs!$B$38)*_xlfn.NORM.S.INV(RAND())</f>
        <v>0.83508324476468776</v>
      </c>
      <c r="AH786" s="24">
        <f ca="1">SQRT(Inputs!$B$38)*L786+SQRT(1-Inputs!$B$38)*_xlfn.NORM.S.INV(RAND())</f>
        <v>-0.1352216776758226</v>
      </c>
      <c r="AI786" s="24">
        <f ca="1">SQRT(Inputs!$B$38)*M786+SQRT(1-Inputs!$B$38)*_xlfn.NORM.S.INV(RAND())</f>
        <v>-0.80372768604107026</v>
      </c>
      <c r="AJ786" s="24">
        <f ca="1">SQRT(Inputs!$B$38)*C786+SQRT(1-Inputs!$B$38)*_xlfn.NORM.S.INV(RAND())</f>
        <v>-0.84405766635784318</v>
      </c>
      <c r="AK786" s="24">
        <f ca="1">SQRT(Inputs!$B$38)*D786+SQRT(1-Inputs!$B$38)*_xlfn.NORM.S.INV(RAND())</f>
        <v>0.78680292207664349</v>
      </c>
      <c r="AL786" s="24">
        <f ca="1">SQRT(Inputs!$B$38)*E786+SQRT(1-Inputs!$B$38)*_xlfn.NORM.S.INV(RAND())</f>
        <v>0.24381894124802608</v>
      </c>
      <c r="AM786" s="24">
        <f ca="1">SQRT(Inputs!$B$38)*F786+SQRT(1-Inputs!$B$38)*_xlfn.NORM.S.INV(RAND())</f>
        <v>-1.157813298699232</v>
      </c>
      <c r="AN786" s="24">
        <f ca="1">SQRT(Inputs!$B$38)*G786+SQRT(1-Inputs!$B$38)*_xlfn.NORM.S.INV(RAND())</f>
        <v>0.60713118154988266</v>
      </c>
      <c r="AO786" s="24">
        <f ca="1">SQRT(Inputs!$B$38)*H786+SQRT(1-Inputs!$B$38)*_xlfn.NORM.S.INV(RAND())</f>
        <v>1.6932930247786278</v>
      </c>
      <c r="AP786" s="24">
        <f ca="1">SQRT(Inputs!$B$38)*I786+SQRT(1-Inputs!$B$38)*_xlfn.NORM.S.INV(RAND())</f>
        <v>-2.3427925438079993</v>
      </c>
      <c r="AQ786" s="24">
        <f ca="1">SQRT(Inputs!$B$38)*J786+SQRT(1-Inputs!$B$38)*_xlfn.NORM.S.INV(RAND())</f>
        <v>-0.15595317386418606</v>
      </c>
      <c r="AR786" s="24">
        <f ca="1">SQRT(Inputs!$B$38)*K786+SQRT(1-Inputs!$B$38)*_xlfn.NORM.S.INV(RAND())</f>
        <v>7.1007015679006805E-5</v>
      </c>
      <c r="AS786" s="24">
        <f ca="1">SQRT(Inputs!$B$38)*L786+SQRT(1-Inputs!$B$38)*_xlfn.NORM.S.INV(RAND())</f>
        <v>-1.8609874258460921</v>
      </c>
      <c r="AT786" s="24">
        <f ca="1">SQRT(Inputs!$B$38)*M786+SQRT(1-Inputs!$B$38)*_xlfn.NORM.S.INV(RAND())</f>
        <v>0.49288631244499914</v>
      </c>
      <c r="AU786" s="15">
        <f ca="1">Inputs!$B$6*EXP($B$8-0.5*C$5^2+C$5*N786)</f>
        <v>5144.9764703389374</v>
      </c>
      <c r="AV786" s="15">
        <f t="shared" ca="1" si="437"/>
        <v>7593.3456218165948</v>
      </c>
      <c r="AW786" s="15">
        <f t="shared" ca="1" si="438"/>
        <v>10520.965814533929</v>
      </c>
      <c r="AX786" s="15">
        <f t="shared" ca="1" si="439"/>
        <v>10626.644817244594</v>
      </c>
      <c r="AY786" s="15">
        <f t="shared" ca="1" si="440"/>
        <v>16441.492212301211</v>
      </c>
      <c r="AZ786" s="15">
        <f t="shared" ca="1" si="441"/>
        <v>22358.495350387897</v>
      </c>
      <c r="BA786" s="15">
        <f t="shared" ca="1" si="442"/>
        <v>23950.097198694446</v>
      </c>
      <c r="BB786" s="15">
        <f t="shared" ca="1" si="443"/>
        <v>28078.203876347718</v>
      </c>
      <c r="BC786" s="15">
        <f t="shared" ca="1" si="444"/>
        <v>34445.604770349353</v>
      </c>
      <c r="BD786" s="15">
        <f t="shared" ca="1" si="445"/>
        <v>37293.419880068664</v>
      </c>
      <c r="BE786" s="15">
        <f t="shared" ca="1" si="446"/>
        <v>39192.39723565938</v>
      </c>
      <c r="BF786" s="15">
        <f ca="1">Inputs!$B$13*EXP($B$9-0.5*C$6^2+C$6*Y786)</f>
        <v>12902.253491563159</v>
      </c>
      <c r="BG786" s="15">
        <f t="shared" ca="1" si="447"/>
        <v>15036.180342162153</v>
      </c>
      <c r="BH786" s="15">
        <f t="shared" ca="1" si="448"/>
        <v>17637.719224410543</v>
      </c>
      <c r="BI786" s="15">
        <f t="shared" ca="1" si="449"/>
        <v>25767.831069755721</v>
      </c>
      <c r="BJ786" s="15">
        <f t="shared" ca="1" si="450"/>
        <v>31856.80428891283</v>
      </c>
      <c r="BK786" s="15">
        <f t="shared" ca="1" si="451"/>
        <v>38698.679625286371</v>
      </c>
      <c r="BL786" s="15">
        <f t="shared" ca="1" si="452"/>
        <v>46171.444739827151</v>
      </c>
      <c r="BM786" s="15">
        <f t="shared" ca="1" si="453"/>
        <v>53026.154639295186</v>
      </c>
      <c r="BN786" s="15">
        <f t="shared" ca="1" si="454"/>
        <v>72079.563258537179</v>
      </c>
      <c r="BO786" s="15">
        <f t="shared" ca="1" si="455"/>
        <v>87303.3757455015</v>
      </c>
      <c r="BP786" s="15">
        <f t="shared" ca="1" si="456"/>
        <v>98101.664212151314</v>
      </c>
      <c r="BQ786" s="15">
        <f ca="1">Inputs!$B$20*EXP($B$10-0.5*C$7^2+C$7*AJ786)</f>
        <v>3179.7442357129721</v>
      </c>
      <c r="BR786" s="15">
        <f t="shared" ca="1" si="457"/>
        <v>5539.2281287716851</v>
      </c>
      <c r="BS786" s="15">
        <f t="shared" ca="1" si="458"/>
        <v>8135.5875923917647</v>
      </c>
      <c r="BT786" s="15">
        <f t="shared" ca="1" si="459"/>
        <v>8278.9583631407859</v>
      </c>
      <c r="BU786" s="15">
        <f t="shared" ca="1" si="460"/>
        <v>13289.30996290962</v>
      </c>
      <c r="BV786" s="15">
        <f t="shared" ca="1" si="461"/>
        <v>27077.0566033982</v>
      </c>
      <c r="BW786" s="15">
        <f t="shared" ca="1" si="462"/>
        <v>23012.759790468233</v>
      </c>
      <c r="BX786" s="15">
        <f t="shared" ca="1" si="463"/>
        <v>31196.296034084018</v>
      </c>
      <c r="BY786" s="15">
        <f t="shared" ca="1" si="464"/>
        <v>43711.902439828795</v>
      </c>
      <c r="BZ786" s="15">
        <f t="shared" ca="1" si="465"/>
        <v>43563.542381113824</v>
      </c>
      <c r="CA786" s="15">
        <f t="shared" ca="1" si="466"/>
        <v>66794.99607060659</v>
      </c>
      <c r="CB786" s="15">
        <f ca="1">(AU786*DCF!C$10-DCF!C$5*MAX(AU786*DCF!C$10,0)-MAX(AU786-Inputs!$B$6,0)/Inputs!$B$10)*DCF!C$6</f>
        <v>1041.771355851964</v>
      </c>
      <c r="CC786" s="15">
        <f ca="1">(AV786*DCF!D$10-DCF!D$5*MAX(AV786*DCF!D$10,0)-MAX(AV786-AU786,0)/Inputs!$B$10)*DCF!D$6</f>
        <v>1253.8558128747607</v>
      </c>
      <c r="CD786" s="15">
        <f ca="1">(AW786*DCF!E$10-DCF!E$5*MAX(AW786*DCF!E$10,0)-MAX(AW786-AV786,0)/Inputs!$B$10)*DCF!E$6</f>
        <v>1769.7022218328286</v>
      </c>
      <c r="CE786" s="15">
        <f ca="1">(AX786*DCF!F$10-DCF!F$5*MAX(AX786*DCF!F$10,0)-MAX(AX786-AW786,0)/Inputs!$B$10)*DCF!F$6</f>
        <v>2297.7904477245283</v>
      </c>
      <c r="CF786" s="15">
        <f ca="1">(AY786*DCF!G$10-DCF!G$5*MAX(AY786*DCF!G$10,0)-MAX(AY786-AX786,0)/Inputs!$B$10)*DCF!G$6</f>
        <v>2269.8884063421156</v>
      </c>
      <c r="CG786" s="15">
        <f ca="1">(AZ786*DCF!H$10-DCF!H$5*MAX(AZ786*DCF!H$10,0)-MAX(AZ786-AY786,0)/Inputs!$B$10)*DCF!H$6</f>
        <v>3290.2479261480507</v>
      </c>
      <c r="CH786" s="15">
        <f ca="1">(BA786*DCF!I$10-DCF!I$5*MAX(BA786*DCF!I$10,0)-MAX(BA786-AZ786,0)/Inputs!$B$10)*DCF!I$6</f>
        <v>4113.7305881789125</v>
      </c>
      <c r="CI786" s="15">
        <f ca="1">(BB786*DCF!J$10-DCF!J$5*MAX(BB786*DCF!J$10,0)-MAX(BB786-BA786,0)/Inputs!$B$10)*DCF!J$6</f>
        <v>4192.7383944608973</v>
      </c>
      <c r="CJ786" s="15">
        <f ca="1">(BC786*DCF!K$10-DCF!K$5*MAX(BC786*DCF!K$10,0)-MAX(BC786-BB786,0)/Inputs!$B$10)*DCF!K$6</f>
        <v>4653.849972922234</v>
      </c>
      <c r="CK786" s="15">
        <f ca="1">(BD786*DCF!L$10-DCF!L$5*MAX(BD786*DCF!L$10,0)-MAX(BD786-BC786,0)/Inputs!$B$10)*DCF!L$6</f>
        <v>5256.2882845367512</v>
      </c>
      <c r="CL786" s="15">
        <f ca="1">(BE786*DCF!M$10-DCF!M$5*MAX(BE786*DCF!M$10,0)-MAX(BE786-BD786,0)/Inputs!$B$10)*DCF!M$6</f>
        <v>5303.7010307192859</v>
      </c>
      <c r="CM786" s="15">
        <f ca="1">(BF786*DCF!C$28-DCF!C$5*MAX(BF786*DCF!C$28,0)-MAX(BF786-Inputs!$B$13,0)/Inputs!$B$17)*DCF!C$6</f>
        <v>3587.7400813501931</v>
      </c>
      <c r="CN786" s="15">
        <f ca="1">(BG786*DCF!D$28-DCF!D$5*MAX(BG786*DCF!D$28,0)-MAX(BG786-BF786,0)/Inputs!$B$17)*DCF!D$6</f>
        <v>3973.2374654042069</v>
      </c>
      <c r="CO786" s="15">
        <f ca="1">(BH786*DCF!E$28-DCF!E$5*MAX(BH786*DCF!E$28,0)-MAX(BH786-BG786,0)/Inputs!$B$17)*DCF!E$6</f>
        <v>4482.5886453280436</v>
      </c>
      <c r="CP786" s="15">
        <f ca="1">(BI786*DCF!F$28-DCF!F$5*MAX(BI786*DCF!F$28,0)-MAX(BI786-BH786,0)/Inputs!$B$17)*DCF!F$6</f>
        <v>5515.0720208784669</v>
      </c>
      <c r="CQ786" s="15">
        <f ca="1">(BJ786*DCF!G$28-DCF!G$5*MAX(BJ786*DCF!G$28,0)-MAX(BJ786-BI786,0)/Inputs!$B$17)*DCF!G$6</f>
        <v>7241.384425884592</v>
      </c>
      <c r="CR786" s="15">
        <f ca="1">(BK786*DCF!H$28-DCF!H$5*MAX(BK786*DCF!H$28,0)-MAX(BK786-BJ786,0)/Inputs!$B$17)*DCF!H$6</f>
        <v>8507.5750033906024</v>
      </c>
      <c r="CS786" s="15">
        <f ca="1">(BL786*DCF!I$28-DCF!I$5*MAX(BL786*DCF!I$28,0)-MAX(BL786-BK786,0)/Inputs!$B$17)*DCF!I$6</f>
        <v>9784.7845695715387</v>
      </c>
      <c r="CT786" s="15">
        <f ca="1">(BM786*DCF!J$28-DCF!J$5*MAX(BM786*DCF!J$28,0)-MAX(BM786-BL786,0)/Inputs!$B$17)*DCF!J$6</f>
        <v>10920.355988552312</v>
      </c>
      <c r="CU786" s="15">
        <f ca="1">(BN786*DCF!K$28-DCF!K$5*MAX(BN786*DCF!K$28,0)-MAX(BN786-BM786,0)/Inputs!$B$17)*DCF!K$6</f>
        <v>12888.206436498833</v>
      </c>
      <c r="CV786" s="15">
        <f ca="1">(BO786*DCF!L$28-DCF!L$5*MAX(BO786*DCF!L$28,0)-MAX(BO786-BN786,0)/Inputs!$B$17)*DCF!L$6</f>
        <v>15696.256179658149</v>
      </c>
      <c r="CW786" s="15">
        <f ca="1">(BP786*DCF!M$28-DCF!M$5*MAX(BP786*DCF!M$28,0)-MAX(BP786-BO786,0)/Inputs!$B$17)*DCF!M$6</f>
        <v>17329.160326722063</v>
      </c>
      <c r="CX786" s="15">
        <f ca="1">(BQ786*DCF!C$46-DCF!C$5*MAX(BQ786*DCF!C$46,0)-MAX(BQ786-Inputs!$B$20,0)/Inputs!$B$24)*DCF!C$6</f>
        <v>-734.35201748567488</v>
      </c>
      <c r="CY786" s="15">
        <f ca="1">(BR786*DCF!D$46-DCF!D$5*MAX(BR786*DCF!D$46,0)-MAX(BR786-BQ786,0)/Inputs!$B$24)*DCF!D$6</f>
        <v>-1952.1892567851501</v>
      </c>
      <c r="CZ786" s="15">
        <f ca="1">(BS786*DCF!E$46-DCF!E$5*MAX(BS786*DCF!E$46,0)-MAX(BS786-BR786,0)/Inputs!$B$24)*DCF!E$6</f>
        <v>-1985.4608218346157</v>
      </c>
      <c r="DA786" s="15">
        <f ca="1">(BT786*DCF!F$46-DCF!F$5*MAX(BT786*DCF!F$46,0)-MAX(BT786-BS786,0)/Inputs!$B$24)*DCF!F$6</f>
        <v>-655.13192149711915</v>
      </c>
      <c r="DB786" s="15">
        <f ca="1">(BU786*DCF!G$46-DCF!G$5*MAX(BU786*DCF!G$46,0)-MAX(BU786-BT786,0)/Inputs!$B$24)*DCF!G$6</f>
        <v>-2132.4094163836662</v>
      </c>
      <c r="DC786" s="15">
        <f ca="1">(BV786*DCF!H$46-DCF!H$5*MAX(BV786*DCF!H$46,0)-MAX(BV786-BU786,0)/Inputs!$B$24)*DCF!H$6</f>
        <v>-4284.457789606553</v>
      </c>
      <c r="DD786" s="15">
        <f ca="1">(BW786*DCF!I$46-DCF!I$5*MAX(BW786*DCF!I$46,0)-MAX(BW786-BV786,0)/Inputs!$B$24)*DCF!I$6</f>
        <v>531.48860646499338</v>
      </c>
      <c r="DE786" s="15">
        <f ca="1">(BX786*DCF!J$46-DCF!J$5*MAX(BX786*DCF!J$46,0)-MAX(BX786-BW786,0)/Inputs!$B$24)*DCF!J$6</f>
        <v>-861.54178655180033</v>
      </c>
      <c r="DF786" s="15">
        <f ca="1">(BY786*DCF!K$46-DCF!K$5*MAX(BY786*DCF!K$46,0)-MAX(BY786-BX786,0)/Inputs!$B$24)*DCF!K$6</f>
        <v>-569.02057330667935</v>
      </c>
      <c r="DG786" s="15">
        <f ca="1">(BZ786*DCF!L$46-DCF!L$5*MAX(BZ786*DCF!L$46,0)-MAX(BZ786-BY786,0)/Inputs!$B$24)*DCF!L$6</f>
        <v>3011.34652223798</v>
      </c>
      <c r="DH786" s="15">
        <f ca="1">(CA786*DCF!M$46-DCF!M$5*MAX(CA786*DCF!M$46,0)-MAX(CA786-BZ786,0)/Inputs!$B$24)*DCF!M$6</f>
        <v>379.78609020852724</v>
      </c>
      <c r="DI786" s="15">
        <f ca="1">SUM(CB786:CL786)+BE786*DCF!M$10*(1+Inputs!$B$30)*(1-Inputs!$B$33)*(1-Inputs!$B$30/Inputs!$B$31)/(Inputs!$B$29-Inputs!$B$30)*DCF!M$6</f>
        <v>144516.52421423246</v>
      </c>
      <c r="DJ786" s="15">
        <f ca="1">SUM(CM786:CW786)+BP786*DCF!M$28*(1+Inputs!$B$30)*(1-Inputs!$B$33)*(1-Inputs!$B$30/Inputs!$B$31)/(Inputs!$B$29-Inputs!$B$30)*DCF!M$6</f>
        <v>463950.66616007581</v>
      </c>
      <c r="DK786" s="15">
        <f ca="1">SUM(CX786:DH786)+CA786*DCF!M$46*(1+Inputs!$B$30)*(1-Inputs!$B$33)*(1-Inputs!$B$30/Inputs!$B$31)/(Inputs!$B$29-Inputs!$B$30)*DCF!M$6</f>
        <v>94021.033933727187</v>
      </c>
      <c r="DM786" s="15">
        <f ca="1">DI786+DJ786+DK786+Inputs!$B$34+Inputs!$B$36-Inputs!$B$35</f>
        <v>779339.22430803545</v>
      </c>
    </row>
    <row r="787" spans="1:117" x14ac:dyDescent="0.75">
      <c r="A787" s="11">
        <v>774</v>
      </c>
      <c r="C787" s="24">
        <f t="shared" ca="1" si="467"/>
        <v>-1.0722283170083027</v>
      </c>
      <c r="D787" s="24">
        <f t="shared" ca="1" si="467"/>
        <v>-1.86558958669788</v>
      </c>
      <c r="E787" s="24">
        <f t="shared" ca="1" si="467"/>
        <v>0.28096622948872102</v>
      </c>
      <c r="F787" s="24">
        <f t="shared" ca="1" si="467"/>
        <v>-0.26480641900323587</v>
      </c>
      <c r="G787" s="24">
        <f t="shared" ca="1" si="467"/>
        <v>-2.0259820783861335</v>
      </c>
      <c r="H787" s="24">
        <f t="shared" ca="1" si="467"/>
        <v>1.2885962915053821</v>
      </c>
      <c r="I787" s="24">
        <f t="shared" ca="1" si="467"/>
        <v>-0.84864360101703717</v>
      </c>
      <c r="J787" s="24">
        <f t="shared" ca="1" si="467"/>
        <v>-1.5551906309502099</v>
      </c>
      <c r="K787" s="24">
        <f t="shared" ca="1" si="467"/>
        <v>-0.92580769949305985</v>
      </c>
      <c r="L787" s="24">
        <f t="shared" ca="1" si="467"/>
        <v>9.8532653370184228E-2</v>
      </c>
      <c r="M787" s="24">
        <f t="shared" ca="1" si="467"/>
        <v>-1.7668541993674036</v>
      </c>
      <c r="N787" s="24">
        <f ca="1">SQRT(Inputs!$B$38)*C787+SQRT(1-Inputs!$B$38)*_xlfn.NORM.S.INV(RAND())</f>
        <v>-1.5638575702556663</v>
      </c>
      <c r="O787" s="24">
        <f ca="1">SQRT(Inputs!$B$38)*D787+SQRT(1-Inputs!$B$38)*_xlfn.NORM.S.INV(RAND())</f>
        <v>-2.593349269952927</v>
      </c>
      <c r="P787" s="24">
        <f ca="1">SQRT(Inputs!$B$38)*E787+SQRT(1-Inputs!$B$38)*_xlfn.NORM.S.INV(RAND())</f>
        <v>-0.38583740215451545</v>
      </c>
      <c r="Q787" s="24">
        <f ca="1">SQRT(Inputs!$B$38)*F787+SQRT(1-Inputs!$B$38)*_xlfn.NORM.S.INV(RAND())</f>
        <v>1.8701039247503182</v>
      </c>
      <c r="R787" s="24">
        <f ca="1">SQRT(Inputs!$B$38)*G787+SQRT(1-Inputs!$B$38)*_xlfn.NORM.S.INV(RAND())</f>
        <v>-1.0200332167594097</v>
      </c>
      <c r="S787" s="24">
        <f ca="1">SQRT(Inputs!$B$38)*H787+SQRT(1-Inputs!$B$38)*_xlfn.NORM.S.INV(RAND())</f>
        <v>1.7522273990513584</v>
      </c>
      <c r="T787" s="24">
        <f ca="1">SQRT(Inputs!$B$38)*I787+SQRT(1-Inputs!$B$38)*_xlfn.NORM.S.INV(RAND())</f>
        <v>-0.583161674955608</v>
      </c>
      <c r="U787" s="24">
        <f ca="1">SQRT(Inputs!$B$38)*J787+SQRT(1-Inputs!$B$38)*_xlfn.NORM.S.INV(RAND())</f>
        <v>0.53422315576787893</v>
      </c>
      <c r="V787" s="24">
        <f ca="1">SQRT(Inputs!$B$38)*K787+SQRT(1-Inputs!$B$38)*_xlfn.NORM.S.INV(RAND())</f>
        <v>-4.4468937606020942E-2</v>
      </c>
      <c r="W787" s="24">
        <f ca="1">SQRT(Inputs!$B$38)*L787+SQRT(1-Inputs!$B$38)*_xlfn.NORM.S.INV(RAND())</f>
        <v>-1.786000037739609</v>
      </c>
      <c r="X787" s="24">
        <f ca="1">SQRT(Inputs!$B$38)*M787+SQRT(1-Inputs!$B$38)*_xlfn.NORM.S.INV(RAND())</f>
        <v>-1.4520611066386642</v>
      </c>
      <c r="Y787" s="24">
        <f ca="1">SQRT(Inputs!$B$38)*C787+SQRT(1-Inputs!$B$38)*_xlfn.NORM.S.INV(RAND())</f>
        <v>-0.65119520248984142</v>
      </c>
      <c r="Z787" s="24">
        <f ca="1">SQRT(Inputs!$B$38)*D787+SQRT(1-Inputs!$B$38)*_xlfn.NORM.S.INV(RAND())</f>
        <v>-1.0810062292145333</v>
      </c>
      <c r="AA787" s="24">
        <f ca="1">SQRT(Inputs!$B$38)*E787+SQRT(1-Inputs!$B$38)*_xlfn.NORM.S.INV(RAND())</f>
        <v>-0.32546118647896605</v>
      </c>
      <c r="AB787" s="24">
        <f ca="1">SQRT(Inputs!$B$38)*F787+SQRT(1-Inputs!$B$38)*_xlfn.NORM.S.INV(RAND())</f>
        <v>1.2133829111550001</v>
      </c>
      <c r="AC787" s="24">
        <f ca="1">SQRT(Inputs!$B$38)*G787+SQRT(1-Inputs!$B$38)*_xlfn.NORM.S.INV(RAND())</f>
        <v>-0.70405284905562293</v>
      </c>
      <c r="AD787" s="24">
        <f ca="1">SQRT(Inputs!$B$38)*H787+SQRT(1-Inputs!$B$38)*_xlfn.NORM.S.INV(RAND())</f>
        <v>-0.38217739033560627</v>
      </c>
      <c r="AE787" s="24">
        <f ca="1">SQRT(Inputs!$B$38)*I787+SQRT(1-Inputs!$B$38)*_xlfn.NORM.S.INV(RAND())</f>
        <v>-0.7668531480220433</v>
      </c>
      <c r="AF787" s="24">
        <f ca="1">SQRT(Inputs!$B$38)*J787+SQRT(1-Inputs!$B$38)*_xlfn.NORM.S.INV(RAND())</f>
        <v>-1.9327775415397737</v>
      </c>
      <c r="AG787" s="24">
        <f ca="1">SQRT(Inputs!$B$38)*K787+SQRT(1-Inputs!$B$38)*_xlfn.NORM.S.INV(RAND())</f>
        <v>-1.2836531112346727</v>
      </c>
      <c r="AH787" s="24">
        <f ca="1">SQRT(Inputs!$B$38)*L787+SQRT(1-Inputs!$B$38)*_xlfn.NORM.S.INV(RAND())</f>
        <v>-0.49705891132226299</v>
      </c>
      <c r="AI787" s="24">
        <f ca="1">SQRT(Inputs!$B$38)*M787+SQRT(1-Inputs!$B$38)*_xlfn.NORM.S.INV(RAND())</f>
        <v>-1.1579962885288169</v>
      </c>
      <c r="AJ787" s="24">
        <f ca="1">SQRT(Inputs!$B$38)*C787+SQRT(1-Inputs!$B$38)*_xlfn.NORM.S.INV(RAND())</f>
        <v>-1.4453581453194706</v>
      </c>
      <c r="AK787" s="24">
        <f ca="1">SQRT(Inputs!$B$38)*D787+SQRT(1-Inputs!$B$38)*_xlfn.NORM.S.INV(RAND())</f>
        <v>-0.72461999640497354</v>
      </c>
      <c r="AL787" s="24">
        <f ca="1">SQRT(Inputs!$B$38)*E787+SQRT(1-Inputs!$B$38)*_xlfn.NORM.S.INV(RAND())</f>
        <v>-0.37207450477159232</v>
      </c>
      <c r="AM787" s="24">
        <f ca="1">SQRT(Inputs!$B$38)*F787+SQRT(1-Inputs!$B$38)*_xlfn.NORM.S.INV(RAND())</f>
        <v>-0.43857901803768895</v>
      </c>
      <c r="AN787" s="24">
        <f ca="1">SQRT(Inputs!$B$38)*G787+SQRT(1-Inputs!$B$38)*_xlfn.NORM.S.INV(RAND())</f>
        <v>-0.4614247762345044</v>
      </c>
      <c r="AO787" s="24">
        <f ca="1">SQRT(Inputs!$B$38)*H787+SQRT(1-Inputs!$B$38)*_xlfn.NORM.S.INV(RAND())</f>
        <v>0.72685961281715983</v>
      </c>
      <c r="AP787" s="24">
        <f ca="1">SQRT(Inputs!$B$38)*I787+SQRT(1-Inputs!$B$38)*_xlfn.NORM.S.INV(RAND())</f>
        <v>-1.0220076278259465</v>
      </c>
      <c r="AQ787" s="24">
        <f ca="1">SQRT(Inputs!$B$38)*J787+SQRT(1-Inputs!$B$38)*_xlfn.NORM.S.INV(RAND())</f>
        <v>0.54097479387004044</v>
      </c>
      <c r="AR787" s="24">
        <f ca="1">SQRT(Inputs!$B$38)*K787+SQRT(1-Inputs!$B$38)*_xlfn.NORM.S.INV(RAND())</f>
        <v>0.83404754067420972</v>
      </c>
      <c r="AS787" s="24">
        <f ca="1">SQRT(Inputs!$B$38)*L787+SQRT(1-Inputs!$B$38)*_xlfn.NORM.S.INV(RAND())</f>
        <v>-0.72938556933404319</v>
      </c>
      <c r="AT787" s="24">
        <f ca="1">SQRT(Inputs!$B$38)*M787+SQRT(1-Inputs!$B$38)*_xlfn.NORM.S.INV(RAND())</f>
        <v>-0.69017884730584633</v>
      </c>
      <c r="AU787" s="15">
        <f ca="1">Inputs!$B$6*EXP($B$8-0.5*C$5^2+C$5*N787)</f>
        <v>3852.4553680950366</v>
      </c>
      <c r="AV787" s="15">
        <f t="shared" ca="1" si="437"/>
        <v>3202.6809087449446</v>
      </c>
      <c r="AW787" s="15">
        <f t="shared" ca="1" si="438"/>
        <v>3707.0694847524069</v>
      </c>
      <c r="AX787" s="15">
        <f t="shared" ca="1" si="439"/>
        <v>5717.131198561824</v>
      </c>
      <c r="AY787" s="15">
        <f t="shared" ca="1" si="440"/>
        <v>6202.2487857605884</v>
      </c>
      <c r="AZ787" s="15">
        <f t="shared" ca="1" si="441"/>
        <v>9199.9232741312117</v>
      </c>
      <c r="BA787" s="15">
        <f t="shared" ca="1" si="442"/>
        <v>10591.765731364912</v>
      </c>
      <c r="BB787" s="15">
        <f t="shared" ca="1" si="443"/>
        <v>13680.529496146752</v>
      </c>
      <c r="BC787" s="15">
        <f t="shared" ca="1" si="444"/>
        <v>16683.398330977088</v>
      </c>
      <c r="BD787" s="15">
        <f t="shared" ca="1" si="445"/>
        <v>17294.370683550598</v>
      </c>
      <c r="BE787" s="15">
        <f t="shared" ca="1" si="446"/>
        <v>18566.727698460345</v>
      </c>
      <c r="BF787" s="15">
        <f ca="1">Inputs!$B$13*EXP($B$9-0.5*C$6^2+C$6*Y787)</f>
        <v>12155.916515982881</v>
      </c>
      <c r="BG787" s="15">
        <f t="shared" ca="1" si="447"/>
        <v>12189.49639377225</v>
      </c>
      <c r="BH787" s="15">
        <f t="shared" ca="1" si="448"/>
        <v>14110.692147479058</v>
      </c>
      <c r="BI787" s="15">
        <f t="shared" ca="1" si="449"/>
        <v>20820.605576908682</v>
      </c>
      <c r="BJ787" s="15">
        <f t="shared" ca="1" si="450"/>
        <v>23061.412825108804</v>
      </c>
      <c r="BK787" s="15">
        <f t="shared" ca="1" si="451"/>
        <v>26868.512421871776</v>
      </c>
      <c r="BL787" s="15">
        <f t="shared" ca="1" si="452"/>
        <v>29882.498691515179</v>
      </c>
      <c r="BM787" s="15">
        <f t="shared" ca="1" si="453"/>
        <v>28891.433306163017</v>
      </c>
      <c r="BN787" s="15">
        <f t="shared" ca="1" si="454"/>
        <v>30466.563301753657</v>
      </c>
      <c r="BO787" s="15">
        <f t="shared" ca="1" si="455"/>
        <v>35381.47325030878</v>
      </c>
      <c r="BP787" s="15">
        <f t="shared" ca="1" si="456"/>
        <v>38193.531897330591</v>
      </c>
      <c r="BQ787" s="15">
        <f ca="1">Inputs!$B$20*EXP($B$10-0.5*C$7^2+C$7*AJ787)</f>
        <v>2569.0338495540987</v>
      </c>
      <c r="BR787" s="15">
        <f t="shared" ca="1" si="457"/>
        <v>2769.2778602318363</v>
      </c>
      <c r="BS787" s="15">
        <f t="shared" ca="1" si="458"/>
        <v>3407.888872837847</v>
      </c>
      <c r="BT787" s="15">
        <f t="shared" ca="1" si="459"/>
        <v>4188.0721978298088</v>
      </c>
      <c r="BU787" s="15">
        <f t="shared" ca="1" si="460"/>
        <v>5190.992890041618</v>
      </c>
      <c r="BV787" s="15">
        <f t="shared" ca="1" si="461"/>
        <v>8507.2244479486035</v>
      </c>
      <c r="BW787" s="15">
        <f t="shared" ca="1" si="462"/>
        <v>9562.2298581861742</v>
      </c>
      <c r="BX787" s="15">
        <f t="shared" ca="1" si="463"/>
        <v>14906.353203918912</v>
      </c>
      <c r="BY787" s="15">
        <f t="shared" ca="1" si="464"/>
        <v>24499.896700843565</v>
      </c>
      <c r="BZ787" s="15">
        <f t="shared" ca="1" si="465"/>
        <v>30063.018007773011</v>
      </c>
      <c r="CA787" s="15">
        <f t="shared" ca="1" si="466"/>
        <v>37355.184768299536</v>
      </c>
      <c r="CB787" s="15">
        <f ca="1">(AU787*DCF!C$10-DCF!C$5*MAX(AU787*DCF!C$10,0)-MAX(AU787-Inputs!$B$6,0)/Inputs!$B$10)*DCF!C$6</f>
        <v>989.3456564372857</v>
      </c>
      <c r="CC787" s="15">
        <f ca="1">(AV787*DCF!D$10-DCF!D$5*MAX(AV787*DCF!D$10,0)-MAX(AV787-AU787,0)/Inputs!$B$10)*DCF!D$6</f>
        <v>780.6317740556392</v>
      </c>
      <c r="CD787" s="15">
        <f ca="1">(AW787*DCF!E$10-DCF!E$5*MAX(AW787*DCF!E$10,0)-MAX(AW787-AV787,0)/Inputs!$B$10)*DCF!E$6</f>
        <v>742.29413755585745</v>
      </c>
      <c r="CE787" s="15">
        <f ca="1">(AX787*DCF!F$10-DCF!F$5*MAX(AX787*DCF!F$10,0)-MAX(AX787-AW787,0)/Inputs!$B$10)*DCF!F$6</f>
        <v>829.79662198077745</v>
      </c>
      <c r="CF787" s="15">
        <f ca="1">(AY787*DCF!G$10-DCF!G$5*MAX(AY787*DCF!G$10,0)-MAX(AY787-AX787,0)/Inputs!$B$10)*DCF!G$6</f>
        <v>1184.6624163094746</v>
      </c>
      <c r="CG787" s="15">
        <f ca="1">(AZ787*DCF!H$10-DCF!H$5*MAX(AZ787*DCF!H$10,0)-MAX(AZ787-AY787,0)/Inputs!$B$10)*DCF!H$6</f>
        <v>1253.8808567800513</v>
      </c>
      <c r="CH787" s="15">
        <f ca="1">(BA787*DCF!I$10-DCF!I$5*MAX(BA787*DCF!I$10,0)-MAX(BA787-AZ787,0)/Inputs!$B$10)*DCF!I$6</f>
        <v>1706.4182815900531</v>
      </c>
      <c r="CI787" s="15">
        <f ca="1">(BB787*DCF!J$10-DCF!J$5*MAX(BB787*DCF!J$10,0)-MAX(BB787-BA787,0)/Inputs!$B$10)*DCF!J$6</f>
        <v>1879.5593549931211</v>
      </c>
      <c r="CJ787" s="15">
        <f ca="1">(BC787*DCF!K$10-DCF!K$5*MAX(BC787*DCF!K$10,0)-MAX(BC787-BB787,0)/Inputs!$B$10)*DCF!K$6</f>
        <v>2265.4032695552305</v>
      </c>
      <c r="CK787" s="15">
        <f ca="1">(BD787*DCF!L$10-DCF!L$5*MAX(BD787*DCF!L$10,0)-MAX(BD787-BC787,0)/Inputs!$B$10)*DCF!L$6</f>
        <v>2529.311350575766</v>
      </c>
      <c r="CL787" s="15">
        <f ca="1">(BE787*DCF!M$10-DCF!M$5*MAX(BE787*DCF!M$10,0)-MAX(BE787-BD787,0)/Inputs!$B$10)*DCF!M$6</f>
        <v>2468.0087807253408</v>
      </c>
      <c r="CM787" s="15">
        <f ca="1">(BF787*DCF!C$28-DCF!C$5*MAX(BF787*DCF!C$28,0)-MAX(BF787-Inputs!$B$13,0)/Inputs!$B$17)*DCF!C$6</f>
        <v>3532.3271285701026</v>
      </c>
      <c r="CN787" s="15">
        <f ca="1">(BG787*DCF!D$28-DCF!D$5*MAX(BG787*DCF!D$28,0)-MAX(BG787-BF787,0)/Inputs!$B$17)*DCF!D$6</f>
        <v>3582.9236966421308</v>
      </c>
      <c r="CO787" s="15">
        <f ca="1">(BH787*DCF!E$28-DCF!E$5*MAX(BH787*DCF!E$28,0)-MAX(BH787-BG787,0)/Inputs!$B$17)*DCF!E$6</f>
        <v>3617.7580391933857</v>
      </c>
      <c r="CP787" s="15">
        <f ca="1">(BI787*DCF!F$28-DCF!F$5*MAX(BI787*DCF!F$28,0)-MAX(BI787-BH787,0)/Inputs!$B$17)*DCF!F$6</f>
        <v>4430.6001833226383</v>
      </c>
      <c r="CQ787" s="15">
        <f ca="1">(BJ787*DCF!G$28-DCF!G$5*MAX(BJ787*DCF!G$28,0)-MAX(BJ787-BI787,0)/Inputs!$B$17)*DCF!G$6</f>
        <v>5606.5768812348315</v>
      </c>
      <c r="CR787" s="15">
        <f ca="1">(BK787*DCF!H$28-DCF!H$5*MAX(BK787*DCF!H$28,0)-MAX(BK787-BJ787,0)/Inputs!$B$17)*DCF!H$6</f>
        <v>6053.3631183192829</v>
      </c>
      <c r="CS787" s="15">
        <f ca="1">(BL787*DCF!I$28-DCF!I$5*MAX(BL787*DCF!I$28,0)-MAX(BL787-BK787,0)/Inputs!$B$17)*DCF!I$6</f>
        <v>6594.3608932279803</v>
      </c>
      <c r="CT787" s="15">
        <f ca="1">(BM787*DCF!J$28-DCF!J$5*MAX(BM787*DCF!J$28,0)-MAX(BM787-BL787,0)/Inputs!$B$17)*DCF!J$6</f>
        <v>6445.1880906841052</v>
      </c>
      <c r="CU787" s="15">
        <f ca="1">(BN787*DCF!K$28-DCF!K$5*MAX(BN787*DCF!K$28,0)-MAX(BN787-BM787,0)/Inputs!$B$17)*DCF!K$6</f>
        <v>6241.0948925660296</v>
      </c>
      <c r="CV787" s="15">
        <f ca="1">(BO787*DCF!L$28-DCF!L$5*MAX(BO787*DCF!L$28,0)-MAX(BO787-BN787,0)/Inputs!$B$17)*DCF!L$6</f>
        <v>6503.2163098659294</v>
      </c>
      <c r="CW787" s="15">
        <f ca="1">(BP787*DCF!M$28-DCF!M$5*MAX(BP787*DCF!M$28,0)-MAX(BP787-BO787,0)/Inputs!$B$17)*DCF!M$6</f>
        <v>6892.1959847007147</v>
      </c>
      <c r="CX787" s="15">
        <f ca="1">(BQ787*DCF!C$46-DCF!C$5*MAX(BQ787*DCF!C$46,0)-MAX(BQ787-Inputs!$B$20,0)/Inputs!$B$24)*DCF!C$6</f>
        <v>-593.31035786468794</v>
      </c>
      <c r="CY787" s="15">
        <f ca="1">(BR787*DCF!D$46-DCF!D$5*MAX(BR787*DCF!D$46,0)-MAX(BR787-BQ787,0)/Inputs!$B$24)*DCF!D$6</f>
        <v>-558.09360752704299</v>
      </c>
      <c r="CZ787" s="15">
        <f ca="1">(BS787*DCF!E$46-DCF!E$5*MAX(BS787*DCF!E$46,0)-MAX(BS787-BR787,0)/Inputs!$B$24)*DCF!E$6</f>
        <v>-654.7116732789591</v>
      </c>
      <c r="DA787" s="15">
        <f ca="1">(BT787*DCF!F$46-DCF!F$5*MAX(BT787*DCF!F$46,0)-MAX(BT787-BS787,0)/Inputs!$B$24)*DCF!F$6</f>
        <v>-589.09130856417289</v>
      </c>
      <c r="DB787" s="15">
        <f ca="1">(BU787*DCF!G$46-DCF!G$5*MAX(BU787*DCF!G$46,0)-MAX(BU787-BT787,0)/Inputs!$B$24)*DCF!G$6</f>
        <v>-511.97745023803213</v>
      </c>
      <c r="DC787" s="15">
        <f ca="1">(BV787*DCF!H$46-DCF!H$5*MAX(BV787*DCF!H$46,0)-MAX(BV787-BU787,0)/Inputs!$B$24)*DCF!H$6</f>
        <v>-1030.4986377317257</v>
      </c>
      <c r="DD787" s="15">
        <f ca="1">(BW787*DCF!I$46-DCF!I$5*MAX(BW787*DCF!I$46,0)-MAX(BW787-BV787,0)/Inputs!$B$24)*DCF!I$6</f>
        <v>-82.007835192199167</v>
      </c>
      <c r="DE787" s="15">
        <f ca="1">(BX787*DCF!J$46-DCF!J$5*MAX(BX787*DCF!J$46,0)-MAX(BX787-BW787,0)/Inputs!$B$24)*DCF!J$6</f>
        <v>-791.89391688251101</v>
      </c>
      <c r="DF787" s="15">
        <f ca="1">(BY787*DCF!K$46-DCF!K$5*MAX(BY787*DCF!K$46,0)-MAX(BY787-BX787,0)/Inputs!$B$24)*DCF!K$6</f>
        <v>-950.64681542412768</v>
      </c>
      <c r="DG787" s="15">
        <f ca="1">(BZ787*DCF!L$46-DCF!L$5*MAX(BZ787*DCF!L$46,0)-MAX(BZ787-BY787,0)/Inputs!$B$24)*DCF!L$6</f>
        <v>819.16470882606529</v>
      </c>
      <c r="DH787" s="15">
        <f ca="1">(CA787*DCF!M$46-DCF!M$5*MAX(CA787*DCF!M$46,0)-MAX(CA787-BZ787,0)/Inputs!$B$24)*DCF!M$6</f>
        <v>1404.0271845258367</v>
      </c>
      <c r="DI787" s="15">
        <f ca="1">SUM(CB787:CL787)+BE787*DCF!M$10*(1+Inputs!$B$30)*(1-Inputs!$B$33)*(1-Inputs!$B$30/Inputs!$B$31)/(Inputs!$B$29-Inputs!$B$30)*DCF!M$6</f>
        <v>68300.761204930168</v>
      </c>
      <c r="DJ787" s="15">
        <f ca="1">SUM(CM787:CW787)+BP787*DCF!M$28*(1+Inputs!$B$30)*(1-Inputs!$B$33)*(1-Inputs!$B$30/Inputs!$B$31)/(Inputs!$B$29-Inputs!$B$30)*DCF!M$6</f>
        <v>201223.74432158636</v>
      </c>
      <c r="DK787" s="15">
        <f ca="1">SUM(CX787:DH787)+CA787*DCF!M$46*(1+Inputs!$B$30)*(1-Inputs!$B$33)*(1-Inputs!$B$30/Inputs!$B$31)/(Inputs!$B$29-Inputs!$B$30)*DCF!M$6</f>
        <v>54216.500946958375</v>
      </c>
      <c r="DM787" s="15">
        <f ca="1">DI787+DJ787+DK787+Inputs!$B$34+Inputs!$B$36-Inputs!$B$35</f>
        <v>400592.0064734749</v>
      </c>
    </row>
    <row r="788" spans="1:117" x14ac:dyDescent="0.75">
      <c r="A788" s="11">
        <v>775</v>
      </c>
      <c r="C788" s="24">
        <f t="shared" ca="1" si="467"/>
        <v>-2.5715874731876323</v>
      </c>
      <c r="D788" s="24">
        <f t="shared" ca="1" si="467"/>
        <v>0.32981614378524393</v>
      </c>
      <c r="E788" s="24">
        <f t="shared" ca="1" si="467"/>
        <v>0.36135980765613268</v>
      </c>
      <c r="F788" s="24">
        <f t="shared" ca="1" si="467"/>
        <v>1.4416535249207953</v>
      </c>
      <c r="G788" s="24">
        <f t="shared" ca="1" si="467"/>
        <v>1.1119947421396255</v>
      </c>
      <c r="H788" s="24">
        <f t="shared" ca="1" si="467"/>
        <v>0.11228696416345289</v>
      </c>
      <c r="I788" s="24">
        <f t="shared" ca="1" si="467"/>
        <v>-0.49851594921669212</v>
      </c>
      <c r="J788" s="24">
        <f t="shared" ca="1" si="467"/>
        <v>2.1522388242272918</v>
      </c>
      <c r="K788" s="24">
        <f t="shared" ca="1" si="467"/>
        <v>-1.5320976362879706</v>
      </c>
      <c r="L788" s="24">
        <f t="shared" ca="1" si="467"/>
        <v>-2.1287192638667687</v>
      </c>
      <c r="M788" s="24">
        <f t="shared" ca="1" si="467"/>
        <v>-1.0395587854396027</v>
      </c>
      <c r="N788" s="24">
        <f ca="1">SQRT(Inputs!$B$38)*C788+SQRT(1-Inputs!$B$38)*_xlfn.NORM.S.INV(RAND())</f>
        <v>-0.75795455993208349</v>
      </c>
      <c r="O788" s="24">
        <f ca="1">SQRT(Inputs!$B$38)*D788+SQRT(1-Inputs!$B$38)*_xlfn.NORM.S.INV(RAND())</f>
        <v>-0.16494116387865881</v>
      </c>
      <c r="P788" s="24">
        <f ca="1">SQRT(Inputs!$B$38)*E788+SQRT(1-Inputs!$B$38)*_xlfn.NORM.S.INV(RAND())</f>
        <v>0.43576006329345596</v>
      </c>
      <c r="Q788" s="24">
        <f ca="1">SQRT(Inputs!$B$38)*F788+SQRT(1-Inputs!$B$38)*_xlfn.NORM.S.INV(RAND())</f>
        <v>-0.32455919241643583</v>
      </c>
      <c r="R788" s="24">
        <f ca="1">SQRT(Inputs!$B$38)*G788+SQRT(1-Inputs!$B$38)*_xlfn.NORM.S.INV(RAND())</f>
        <v>0.11437440503529883</v>
      </c>
      <c r="S788" s="24">
        <f ca="1">SQRT(Inputs!$B$38)*H788+SQRT(1-Inputs!$B$38)*_xlfn.NORM.S.INV(RAND())</f>
        <v>0.24970260991396565</v>
      </c>
      <c r="T788" s="24">
        <f ca="1">SQRT(Inputs!$B$38)*I788+SQRT(1-Inputs!$B$38)*_xlfn.NORM.S.INV(RAND())</f>
        <v>1.59260645934028</v>
      </c>
      <c r="U788" s="24">
        <f ca="1">SQRT(Inputs!$B$38)*J788+SQRT(1-Inputs!$B$38)*_xlfn.NORM.S.INV(RAND())</f>
        <v>1.3319354727055213</v>
      </c>
      <c r="V788" s="24">
        <f ca="1">SQRT(Inputs!$B$38)*K788+SQRT(1-Inputs!$B$38)*_xlfn.NORM.S.INV(RAND())</f>
        <v>-0.55491164275896221</v>
      </c>
      <c r="W788" s="24">
        <f ca="1">SQRT(Inputs!$B$38)*L788+SQRT(1-Inputs!$B$38)*_xlfn.NORM.S.INV(RAND())</f>
        <v>-1.6791312802678888</v>
      </c>
      <c r="X788" s="24">
        <f ca="1">SQRT(Inputs!$B$38)*M788+SQRT(1-Inputs!$B$38)*_xlfn.NORM.S.INV(RAND())</f>
        <v>-1.0108367363252562</v>
      </c>
      <c r="Y788" s="24">
        <f ca="1">SQRT(Inputs!$B$38)*C788+SQRT(1-Inputs!$B$38)*_xlfn.NORM.S.INV(RAND())</f>
        <v>-0.2772778357048542</v>
      </c>
      <c r="Z788" s="24">
        <f ca="1">SQRT(Inputs!$B$38)*D788+SQRT(1-Inputs!$B$38)*_xlfn.NORM.S.INV(RAND())</f>
        <v>1.1430786073323527</v>
      </c>
      <c r="AA788" s="24">
        <f ca="1">SQRT(Inputs!$B$38)*E788+SQRT(1-Inputs!$B$38)*_xlfn.NORM.S.INV(RAND())</f>
        <v>0.46044708942207502</v>
      </c>
      <c r="AB788" s="24">
        <f ca="1">SQRT(Inputs!$B$38)*F788+SQRT(1-Inputs!$B$38)*_xlfn.NORM.S.INV(RAND())</f>
        <v>0.54489986869120688</v>
      </c>
      <c r="AC788" s="24">
        <f ca="1">SQRT(Inputs!$B$38)*G788+SQRT(1-Inputs!$B$38)*_xlfn.NORM.S.INV(RAND())</f>
        <v>1.7241295658546085</v>
      </c>
      <c r="AD788" s="24">
        <f ca="1">SQRT(Inputs!$B$38)*H788+SQRT(1-Inputs!$B$38)*_xlfn.NORM.S.INV(RAND())</f>
        <v>-0.77480885863663862</v>
      </c>
      <c r="AE788" s="24">
        <f ca="1">SQRT(Inputs!$B$38)*I788+SQRT(1-Inputs!$B$38)*_xlfn.NORM.S.INV(RAND())</f>
        <v>-0.40688178436445194</v>
      </c>
      <c r="AF788" s="24">
        <f ca="1">SQRT(Inputs!$B$38)*J788+SQRT(1-Inputs!$B$38)*_xlfn.NORM.S.INV(RAND())</f>
        <v>0.86650132219946241</v>
      </c>
      <c r="AG788" s="24">
        <f ca="1">SQRT(Inputs!$B$38)*K788+SQRT(1-Inputs!$B$38)*_xlfn.NORM.S.INV(RAND())</f>
        <v>0.1282640888303902</v>
      </c>
      <c r="AH788" s="24">
        <f ca="1">SQRT(Inputs!$B$38)*L788+SQRT(1-Inputs!$B$38)*_xlfn.NORM.S.INV(RAND())</f>
        <v>-1.4126413370427056</v>
      </c>
      <c r="AI788" s="24">
        <f ca="1">SQRT(Inputs!$B$38)*M788+SQRT(1-Inputs!$B$38)*_xlfn.NORM.S.INV(RAND())</f>
        <v>-1.2392758134155588</v>
      </c>
      <c r="AJ788" s="24">
        <f ca="1">SQRT(Inputs!$B$38)*C788+SQRT(1-Inputs!$B$38)*_xlfn.NORM.S.INV(RAND())</f>
        <v>-0.92254131361567837</v>
      </c>
      <c r="AK788" s="24">
        <f ca="1">SQRT(Inputs!$B$38)*D788+SQRT(1-Inputs!$B$38)*_xlfn.NORM.S.INV(RAND())</f>
        <v>-0.55405572282820725</v>
      </c>
      <c r="AL788" s="24">
        <f ca="1">SQRT(Inputs!$B$38)*E788+SQRT(1-Inputs!$B$38)*_xlfn.NORM.S.INV(RAND())</f>
        <v>-1.1387102956505479</v>
      </c>
      <c r="AM788" s="24">
        <f ca="1">SQRT(Inputs!$B$38)*F788+SQRT(1-Inputs!$B$38)*_xlfn.NORM.S.INV(RAND())</f>
        <v>0.54830632680156655</v>
      </c>
      <c r="AN788" s="24">
        <f ca="1">SQRT(Inputs!$B$38)*G788+SQRT(1-Inputs!$B$38)*_xlfn.NORM.S.INV(RAND())</f>
        <v>0.59134864425886968</v>
      </c>
      <c r="AO788" s="24">
        <f ca="1">SQRT(Inputs!$B$38)*H788+SQRT(1-Inputs!$B$38)*_xlfn.NORM.S.INV(RAND())</f>
        <v>-0.37362942122395221</v>
      </c>
      <c r="AP788" s="24">
        <f ca="1">SQRT(Inputs!$B$38)*I788+SQRT(1-Inputs!$B$38)*_xlfn.NORM.S.INV(RAND())</f>
        <v>4.9128959399680261E-2</v>
      </c>
      <c r="AQ788" s="24">
        <f ca="1">SQRT(Inputs!$B$38)*J788+SQRT(1-Inputs!$B$38)*_xlfn.NORM.S.INV(RAND())</f>
        <v>2.9177682771450848</v>
      </c>
      <c r="AR788" s="24">
        <f ca="1">SQRT(Inputs!$B$38)*K788+SQRT(1-Inputs!$B$38)*_xlfn.NORM.S.INV(RAND())</f>
        <v>-0.33036163924612649</v>
      </c>
      <c r="AS788" s="24">
        <f ca="1">SQRT(Inputs!$B$38)*L788+SQRT(1-Inputs!$B$38)*_xlfn.NORM.S.INV(RAND())</f>
        <v>-1.1795970938354183</v>
      </c>
      <c r="AT788" s="24">
        <f ca="1">SQRT(Inputs!$B$38)*M788+SQRT(1-Inputs!$B$38)*_xlfn.NORM.S.INV(RAND())</f>
        <v>-1.3790816092010552</v>
      </c>
      <c r="AU788" s="15">
        <f ca="1">Inputs!$B$6*EXP($B$8-0.5*C$5^2+C$5*N788)</f>
        <v>4389.2777927267762</v>
      </c>
      <c r="AV788" s="15">
        <f t="shared" ca="1" si="437"/>
        <v>5214.7750563644695</v>
      </c>
      <c r="AW788" s="15">
        <f t="shared" ca="1" si="438"/>
        <v>6743.4212558661293</v>
      </c>
      <c r="AX788" s="15">
        <f t="shared" ca="1" si="439"/>
        <v>7905.8836940032115</v>
      </c>
      <c r="AY788" s="15">
        <f t="shared" ca="1" si="440"/>
        <v>9791.7204877722816</v>
      </c>
      <c r="AZ788" s="15">
        <f t="shared" ca="1" si="441"/>
        <v>12309.400402942023</v>
      </c>
      <c r="BA788" s="15">
        <f t="shared" ca="1" si="442"/>
        <v>17795.759532973447</v>
      </c>
      <c r="BB788" s="15">
        <f t="shared" ca="1" si="443"/>
        <v>24897.800234289953</v>
      </c>
      <c r="BC788" s="15">
        <f t="shared" ca="1" si="444"/>
        <v>28903.045602324597</v>
      </c>
      <c r="BD788" s="15">
        <f t="shared" ca="1" si="445"/>
        <v>30262.512253532932</v>
      </c>
      <c r="BE788" s="15">
        <f t="shared" ca="1" si="446"/>
        <v>33821.161046911235</v>
      </c>
      <c r="BF788" s="15">
        <f ca="1">Inputs!$B$13*EXP($B$9-0.5*C$6^2+C$6*Y788)</f>
        <v>13091.252533926992</v>
      </c>
      <c r="BG788" s="15">
        <f t="shared" ca="1" si="447"/>
        <v>19609.481623967349</v>
      </c>
      <c r="BH788" s="15">
        <f t="shared" ca="1" si="448"/>
        <v>25860.587582319196</v>
      </c>
      <c r="BI788" s="15">
        <f t="shared" ca="1" si="449"/>
        <v>34426.887280390874</v>
      </c>
      <c r="BJ788" s="15">
        <f t="shared" ca="1" si="450"/>
        <v>54112.604589936542</v>
      </c>
      <c r="BK788" s="15">
        <f t="shared" ca="1" si="451"/>
        <v>59764.227427969134</v>
      </c>
      <c r="BL788" s="15">
        <f t="shared" ca="1" si="452"/>
        <v>69642.46274092402</v>
      </c>
      <c r="BM788" s="15">
        <f t="shared" ca="1" si="453"/>
        <v>95334.739113850839</v>
      </c>
      <c r="BN788" s="15">
        <f t="shared" ca="1" si="454"/>
        <v>119065.91656783894</v>
      </c>
      <c r="BO788" s="15">
        <f t="shared" ca="1" si="455"/>
        <v>124313.70832868203</v>
      </c>
      <c r="BP788" s="15">
        <f t="shared" ca="1" si="456"/>
        <v>132963.87188861647</v>
      </c>
      <c r="BQ788" s="15">
        <f ca="1">Inputs!$B$20*EXP($B$10-0.5*C$7^2+C$7*AJ788)</f>
        <v>3092.4509788742694</v>
      </c>
      <c r="BR788" s="15">
        <f t="shared" ca="1" si="457"/>
        <v>3519.0408589978888</v>
      </c>
      <c r="BS788" s="15">
        <f t="shared" ca="1" si="458"/>
        <v>3474.7233165316015</v>
      </c>
      <c r="BT788" s="15">
        <f t="shared" ca="1" si="459"/>
        <v>5532.0266445383804</v>
      </c>
      <c r="BU788" s="15">
        <f t="shared" ca="1" si="460"/>
        <v>8846.1127284809445</v>
      </c>
      <c r="BV788" s="15">
        <f t="shared" ca="1" si="461"/>
        <v>11313.879951543771</v>
      </c>
      <c r="BW788" s="15">
        <f t="shared" ca="1" si="462"/>
        <v>15952.901788577497</v>
      </c>
      <c r="BX788" s="15">
        <f t="shared" ca="1" si="463"/>
        <v>40048.567718017111</v>
      </c>
      <c r="BY788" s="15">
        <f t="shared" ca="1" si="464"/>
        <v>52677.795946403327</v>
      </c>
      <c r="BZ788" s="15">
        <f t="shared" ca="1" si="465"/>
        <v>59504.789805668202</v>
      </c>
      <c r="CA788" s="15">
        <f t="shared" ca="1" si="466"/>
        <v>65419.094747036143</v>
      </c>
      <c r="CB788" s="15">
        <f ca="1">(AU788*DCF!C$10-DCF!C$5*MAX(AU788*DCF!C$10,0)-MAX(AU788-Inputs!$B$6,0)/Inputs!$B$10)*DCF!C$6</f>
        <v>1047.1596221196926</v>
      </c>
      <c r="CC788" s="15">
        <f ca="1">(AV788*DCF!D$10-DCF!D$5*MAX(AV788*DCF!D$10,0)-MAX(AV788-AU788,0)/Inputs!$B$10)*DCF!D$6</f>
        <v>1069.7901881076232</v>
      </c>
      <c r="CD788" s="15">
        <f ca="1">(AW788*DCF!E$10-DCF!E$5*MAX(AW788*DCF!E$10,0)-MAX(AW788-AV788,0)/Inputs!$B$10)*DCF!E$6</f>
        <v>1212.6341938166486</v>
      </c>
      <c r="CE788" s="15">
        <f ca="1">(AX788*DCF!F$10-DCF!F$5*MAX(AX788*DCF!F$10,0)-MAX(AX788-AW788,0)/Inputs!$B$10)*DCF!F$6</f>
        <v>1483.96219837427</v>
      </c>
      <c r="CF788" s="15">
        <f ca="1">(AY788*DCF!G$10-DCF!G$5*MAX(AY788*DCF!G$10,0)-MAX(AY788-AX788,0)/Inputs!$B$10)*DCF!G$6</f>
        <v>1654.9941840630233</v>
      </c>
      <c r="CG788" s="15">
        <f ca="1">(AZ788*DCF!H$10-DCF!H$5*MAX(AZ788*DCF!H$10,0)-MAX(AZ788-AY788,0)/Inputs!$B$10)*DCF!H$6</f>
        <v>1942.8197132228192</v>
      </c>
      <c r="CH788" s="15">
        <f ca="1">(BA788*DCF!I$10-DCF!I$5*MAX(BA788*DCF!I$10,0)-MAX(BA788-AZ788,0)/Inputs!$B$10)*DCF!I$6</f>
        <v>2350.6809534164786</v>
      </c>
      <c r="CI788" s="15">
        <f ca="1">(BB788*DCF!J$10-DCF!J$5*MAX(BB788*DCF!J$10,0)-MAX(BB788-BA788,0)/Inputs!$B$10)*DCF!J$6</f>
        <v>3196.3230551285924</v>
      </c>
      <c r="CJ788" s="15">
        <f ca="1">(BC788*DCF!K$10-DCF!K$5*MAX(BC788*DCF!K$10,0)-MAX(BC788-BB788,0)/Inputs!$B$10)*DCF!K$6</f>
        <v>4092.2527759044779</v>
      </c>
      <c r="CK788" s="15">
        <f ca="1">(BD788*DCF!L$10-DCF!L$5*MAX(BD788*DCF!L$10,0)-MAX(BD788-BC788,0)/Inputs!$B$10)*DCF!L$6</f>
        <v>4388.3612690934333</v>
      </c>
      <c r="CL788" s="15">
        <f ca="1">(BE788*DCF!M$10-DCF!M$5*MAX(BE788*DCF!M$10,0)-MAX(BE788-BD788,0)/Inputs!$B$10)*DCF!M$6</f>
        <v>4347.484645989206</v>
      </c>
      <c r="CM788" s="15">
        <f ca="1">(BF788*DCF!C$28-DCF!C$5*MAX(BF788*DCF!C$28,0)-MAX(BF788-Inputs!$B$13,0)/Inputs!$B$17)*DCF!C$6</f>
        <v>3601.772610023781</v>
      </c>
      <c r="CN788" s="15">
        <f ca="1">(BG788*DCF!D$28-DCF!D$5*MAX(BG788*DCF!D$28,0)-MAX(BG788-BF788,0)/Inputs!$B$17)*DCF!D$6</f>
        <v>4384.8074843709801</v>
      </c>
      <c r="CO788" s="15">
        <f ca="1">(BH788*DCF!E$28-DCF!E$5*MAX(BH788*DCF!E$28,0)-MAX(BH788-BG788,0)/Inputs!$B$17)*DCF!E$6</f>
        <v>6092.1719491243621</v>
      </c>
      <c r="CP788" s="15">
        <f ca="1">(BI788*DCF!F$28-DCF!F$5*MAX(BI788*DCF!F$28,0)-MAX(BI788-BH788,0)/Inputs!$B$17)*DCF!F$6</f>
        <v>7786.3628019932694</v>
      </c>
      <c r="CQ788" s="15">
        <f ca="1">(BJ788*DCF!G$28-DCF!G$5*MAX(BJ788*DCF!G$28,0)-MAX(BJ788-BI788,0)/Inputs!$B$17)*DCF!G$6</f>
        <v>10728.982631682989</v>
      </c>
      <c r="CR788" s="15">
        <f ca="1">(BK788*DCF!H$28-DCF!H$5*MAX(BK788*DCF!H$28,0)-MAX(BK788-BJ788,0)/Inputs!$B$17)*DCF!H$6</f>
        <v>13902.249220987749</v>
      </c>
      <c r="CS788" s="15">
        <f ca="1">(BL788*DCF!I$28-DCF!I$5*MAX(BL788*DCF!I$28,0)-MAX(BL788-BK788,0)/Inputs!$B$17)*DCF!I$6</f>
        <v>14958.807017789977</v>
      </c>
      <c r="CT788" s="15">
        <f ca="1">(BM788*DCF!J$28-DCF!J$5*MAX(BM788*DCF!J$28,0)-MAX(BM788-BL788,0)/Inputs!$B$17)*DCF!J$6</f>
        <v>17860.97520040195</v>
      </c>
      <c r="CU788" s="15">
        <f ca="1">(BN788*DCF!K$28-DCF!K$5*MAX(BN788*DCF!K$28,0)-MAX(BN788-BM788,0)/Inputs!$B$17)*DCF!K$6</f>
        <v>22237.972060481832</v>
      </c>
      <c r="CV788" s="15">
        <f ca="1">(BO788*DCF!L$28-DCF!L$5*MAX(BO788*DCF!L$28,0)-MAX(BO788-BN788,0)/Inputs!$B$17)*DCF!L$6</f>
        <v>24209.397752233483</v>
      </c>
      <c r="CW788" s="15">
        <f ca="1">(BP788*DCF!M$28-DCF!M$5*MAX(BP788*DCF!M$28,0)-MAX(BP788-BO788,0)/Inputs!$B$17)*DCF!M$6</f>
        <v>24113.04429035413</v>
      </c>
      <c r="CX788" s="15">
        <f ca="1">(BQ788*DCF!C$46-DCF!C$5*MAX(BQ788*DCF!C$46,0)-MAX(BQ788-Inputs!$B$20,0)/Inputs!$B$24)*DCF!C$6</f>
        <v>-714.19191198020076</v>
      </c>
      <c r="CY788" s="15">
        <f ca="1">(BR788*DCF!D$46-DCF!D$5*MAX(BR788*DCF!D$46,0)-MAX(BR788-BQ788,0)/Inputs!$B$24)*DCF!D$6</f>
        <v>-782.64057036851227</v>
      </c>
      <c r="CZ788" s="15">
        <f ca="1">(BS788*DCF!E$46-DCF!E$5*MAX(BS788*DCF!E$46,0)-MAX(BS788-BR788,0)/Inputs!$B$24)*DCF!E$6</f>
        <v>-410.89208212705819</v>
      </c>
      <c r="DA788" s="15">
        <f ca="1">(BT788*DCF!F$46-DCF!F$5*MAX(BT788*DCF!F$46,0)-MAX(BT788-BS788,0)/Inputs!$B$24)*DCF!F$6</f>
        <v>-1152.0063344424345</v>
      </c>
      <c r="DB788" s="15">
        <f ca="1">(BU788*DCF!G$46-DCF!G$5*MAX(BU788*DCF!G$46,0)-MAX(BU788-BT788,0)/Inputs!$B$24)*DCF!G$6</f>
        <v>-1412.3588346937856</v>
      </c>
      <c r="DC788" s="15">
        <f ca="1">(BV788*DCF!H$46-DCF!H$5*MAX(BV788*DCF!H$46,0)-MAX(BV788-BU788,0)/Inputs!$B$24)*DCF!H$6</f>
        <v>-766.8435443061345</v>
      </c>
      <c r="DD788" s="15">
        <f ca="1">(BW788*DCF!I$46-DCF!I$5*MAX(BW788*DCF!I$46,0)-MAX(BW788-BV788,0)/Inputs!$B$24)*DCF!I$6</f>
        <v>-963.24525662062172</v>
      </c>
      <c r="DE788" s="15">
        <f ca="1">(BX788*DCF!J$46-DCF!J$5*MAX(BX788*DCF!J$46,0)-MAX(BX788-BW788,0)/Inputs!$B$24)*DCF!J$6</f>
        <v>-4709.8503013740192</v>
      </c>
      <c r="DF788" s="15">
        <f ca="1">(BY788*DCF!K$46-DCF!K$5*MAX(BY788*DCF!K$46,0)-MAX(BY788-BX788,0)/Inputs!$B$24)*DCF!K$6</f>
        <v>-84.693167938818149</v>
      </c>
      <c r="DG788" s="15">
        <f ca="1">(BZ788*DCF!L$46-DCF!L$5*MAX(BZ788*DCF!L$46,0)-MAX(BZ788-BY788,0)/Inputs!$B$24)*DCF!L$6</f>
        <v>2568.3198669147055</v>
      </c>
      <c r="DH788" s="15">
        <f ca="1">(CA788*DCF!M$46-DCF!M$5*MAX(CA788*DCF!M$46,0)-MAX(CA788-BZ788,0)/Inputs!$B$24)*DCF!M$6</f>
        <v>3892.1781152387125</v>
      </c>
      <c r="DI788" s="15">
        <f ca="1">SUM(CB788:CL788)+BE788*DCF!M$10*(1+Inputs!$B$30)*(1-Inputs!$B$33)*(1-Inputs!$B$30/Inputs!$B$31)/(Inputs!$B$29-Inputs!$B$30)*DCF!M$6</f>
        <v>120911.20123134476</v>
      </c>
      <c r="DJ788" s="15">
        <f ca="1">SUM(CM788:CW788)+BP788*DCF!M$28*(1+Inputs!$B$30)*(1-Inputs!$B$33)*(1-Inputs!$B$30/Inputs!$B$31)/(Inputs!$B$29-Inputs!$B$30)*DCF!M$6</f>
        <v>643263.49466104608</v>
      </c>
      <c r="DK788" s="15">
        <f ca="1">SUM(CX788:DH788)+CA788*DCF!M$46*(1+Inputs!$B$30)*(1-Inputs!$B$33)*(1-Inputs!$B$30/Inputs!$B$31)/(Inputs!$B$29-Inputs!$B$30)*DCF!M$6</f>
        <v>96609.445844397706</v>
      </c>
      <c r="DM788" s="15">
        <f ca="1">DI788+DJ788+DK788+Inputs!$B$34+Inputs!$B$36-Inputs!$B$35</f>
        <v>937635.14173678844</v>
      </c>
    </row>
    <row r="789" spans="1:117" x14ac:dyDescent="0.75">
      <c r="A789" s="11">
        <v>776</v>
      </c>
      <c r="C789" s="24">
        <f t="shared" ca="1" si="467"/>
        <v>0.78429706344092709</v>
      </c>
      <c r="D789" s="24">
        <f t="shared" ca="1" si="467"/>
        <v>-1.1902773703221357</v>
      </c>
      <c r="E789" s="24">
        <f t="shared" ca="1" si="467"/>
        <v>-0.6656917161273177</v>
      </c>
      <c r="F789" s="24">
        <f t="shared" ca="1" si="467"/>
        <v>0.57582554740328973</v>
      </c>
      <c r="G789" s="24">
        <f t="shared" ca="1" si="467"/>
        <v>0.2243695940527175</v>
      </c>
      <c r="H789" s="24">
        <f t="shared" ca="1" si="467"/>
        <v>1.5268167316364936</v>
      </c>
      <c r="I789" s="24">
        <f t="shared" ca="1" si="467"/>
        <v>0.22762156117574883</v>
      </c>
      <c r="J789" s="24">
        <f t="shared" ca="1" si="467"/>
        <v>1.3674874351307633</v>
      </c>
      <c r="K789" s="24">
        <f t="shared" ca="1" si="467"/>
        <v>0.89384549386685652</v>
      </c>
      <c r="L789" s="24">
        <f t="shared" ca="1" si="467"/>
        <v>0.7063101805323444</v>
      </c>
      <c r="M789" s="24">
        <f t="shared" ca="1" si="467"/>
        <v>-0.97229499589496493</v>
      </c>
      <c r="N789" s="24">
        <f ca="1">SQRT(Inputs!$B$38)*C789+SQRT(1-Inputs!$B$38)*_xlfn.NORM.S.INV(RAND())</f>
        <v>0.91295571988462643</v>
      </c>
      <c r="O789" s="24">
        <f ca="1">SQRT(Inputs!$B$38)*D789+SQRT(1-Inputs!$B$38)*_xlfn.NORM.S.INV(RAND())</f>
        <v>-2.0392407323261348</v>
      </c>
      <c r="P789" s="24">
        <f ca="1">SQRT(Inputs!$B$38)*E789+SQRT(1-Inputs!$B$38)*_xlfn.NORM.S.INV(RAND())</f>
        <v>-0.69534442561267484</v>
      </c>
      <c r="Q789" s="24">
        <f ca="1">SQRT(Inputs!$B$38)*F789+SQRT(1-Inputs!$B$38)*_xlfn.NORM.S.INV(RAND())</f>
        <v>0.4114797625544222</v>
      </c>
      <c r="R789" s="24">
        <f ca="1">SQRT(Inputs!$B$38)*G789+SQRT(1-Inputs!$B$38)*_xlfn.NORM.S.INV(RAND())</f>
        <v>5.0269302623922998E-2</v>
      </c>
      <c r="S789" s="24">
        <f ca="1">SQRT(Inputs!$B$38)*H789+SQRT(1-Inputs!$B$38)*_xlfn.NORM.S.INV(RAND())</f>
        <v>1.5956251970602198</v>
      </c>
      <c r="T789" s="24">
        <f ca="1">SQRT(Inputs!$B$38)*I789+SQRT(1-Inputs!$B$38)*_xlfn.NORM.S.INV(RAND())</f>
        <v>-0.39356219159157552</v>
      </c>
      <c r="U789" s="24">
        <f ca="1">SQRT(Inputs!$B$38)*J789+SQRT(1-Inputs!$B$38)*_xlfn.NORM.S.INV(RAND())</f>
        <v>1.0523284683967766</v>
      </c>
      <c r="V789" s="24">
        <f ca="1">SQRT(Inputs!$B$38)*K789+SQRT(1-Inputs!$B$38)*_xlfn.NORM.S.INV(RAND())</f>
        <v>1.2668123505813282</v>
      </c>
      <c r="W789" s="24">
        <f ca="1">SQRT(Inputs!$B$38)*L789+SQRT(1-Inputs!$B$38)*_xlfn.NORM.S.INV(RAND())</f>
        <v>-1.3915703018214469</v>
      </c>
      <c r="X789" s="24">
        <f ca="1">SQRT(Inputs!$B$38)*M789+SQRT(1-Inputs!$B$38)*_xlfn.NORM.S.INV(RAND())</f>
        <v>-0.52815529904928427</v>
      </c>
      <c r="Y789" s="24">
        <f ca="1">SQRT(Inputs!$B$38)*C789+SQRT(1-Inputs!$B$38)*_xlfn.NORM.S.INV(RAND())</f>
        <v>-0.27679552717536998</v>
      </c>
      <c r="Z789" s="24">
        <f ca="1">SQRT(Inputs!$B$38)*D789+SQRT(1-Inputs!$B$38)*_xlfn.NORM.S.INV(RAND())</f>
        <v>-1.244164284685561</v>
      </c>
      <c r="AA789" s="24">
        <f ca="1">SQRT(Inputs!$B$38)*E789+SQRT(1-Inputs!$B$38)*_xlfn.NORM.S.INV(RAND())</f>
        <v>-1.9875323594516661</v>
      </c>
      <c r="AB789" s="24">
        <f ca="1">SQRT(Inputs!$B$38)*F789+SQRT(1-Inputs!$B$38)*_xlfn.NORM.S.INV(RAND())</f>
        <v>-0.28919203383967756</v>
      </c>
      <c r="AC789" s="24">
        <f ca="1">SQRT(Inputs!$B$38)*G789+SQRT(1-Inputs!$B$38)*_xlfn.NORM.S.INV(RAND())</f>
        <v>0.63490088309826453</v>
      </c>
      <c r="AD789" s="24">
        <f ca="1">SQRT(Inputs!$B$38)*H789+SQRT(1-Inputs!$B$38)*_xlfn.NORM.S.INV(RAND())</f>
        <v>-0.7150327229461132</v>
      </c>
      <c r="AE789" s="24">
        <f ca="1">SQRT(Inputs!$B$38)*I789+SQRT(1-Inputs!$B$38)*_xlfn.NORM.S.INV(RAND())</f>
        <v>1.2693755757249396</v>
      </c>
      <c r="AF789" s="24">
        <f ca="1">SQRT(Inputs!$B$38)*J789+SQRT(1-Inputs!$B$38)*_xlfn.NORM.S.INV(RAND())</f>
        <v>0.47471302972010759</v>
      </c>
      <c r="AG789" s="24">
        <f ca="1">SQRT(Inputs!$B$38)*K789+SQRT(1-Inputs!$B$38)*_xlfn.NORM.S.INV(RAND())</f>
        <v>0.82537949500748953</v>
      </c>
      <c r="AH789" s="24">
        <f ca="1">SQRT(Inputs!$B$38)*L789+SQRT(1-Inputs!$B$38)*_xlfn.NORM.S.INV(RAND())</f>
        <v>-0.38434949029858984</v>
      </c>
      <c r="AI789" s="24">
        <f ca="1">SQRT(Inputs!$B$38)*M789+SQRT(1-Inputs!$B$38)*_xlfn.NORM.S.INV(RAND())</f>
        <v>-0.65096267645679173</v>
      </c>
      <c r="AJ789" s="24">
        <f ca="1">SQRT(Inputs!$B$38)*C789+SQRT(1-Inputs!$B$38)*_xlfn.NORM.S.INV(RAND())</f>
        <v>1.7310385789192388</v>
      </c>
      <c r="AK789" s="24">
        <f ca="1">SQRT(Inputs!$B$38)*D789+SQRT(1-Inputs!$B$38)*_xlfn.NORM.S.INV(RAND())</f>
        <v>-1.1911228344484732</v>
      </c>
      <c r="AL789" s="24">
        <f ca="1">SQRT(Inputs!$B$38)*E789+SQRT(1-Inputs!$B$38)*_xlfn.NORM.S.INV(RAND())</f>
        <v>-1.3365496587581114</v>
      </c>
      <c r="AM789" s="24">
        <f ca="1">SQRT(Inputs!$B$38)*F789+SQRT(1-Inputs!$B$38)*_xlfn.NORM.S.INV(RAND())</f>
        <v>0.58262087505615323</v>
      </c>
      <c r="AN789" s="24">
        <f ca="1">SQRT(Inputs!$B$38)*G789+SQRT(1-Inputs!$B$38)*_xlfn.NORM.S.INV(RAND())</f>
        <v>0.99835397011288407</v>
      </c>
      <c r="AO789" s="24">
        <f ca="1">SQRT(Inputs!$B$38)*H789+SQRT(1-Inputs!$B$38)*_xlfn.NORM.S.INV(RAND())</f>
        <v>1.6922457077984818</v>
      </c>
      <c r="AP789" s="24">
        <f ca="1">SQRT(Inputs!$B$38)*I789+SQRT(1-Inputs!$B$38)*_xlfn.NORM.S.INV(RAND())</f>
        <v>-1.3746759438730136</v>
      </c>
      <c r="AQ789" s="24">
        <f ca="1">SQRT(Inputs!$B$38)*J789+SQRT(1-Inputs!$B$38)*_xlfn.NORM.S.INV(RAND())</f>
        <v>1.8400647013731182</v>
      </c>
      <c r="AR789" s="24">
        <f ca="1">SQRT(Inputs!$B$38)*K789+SQRT(1-Inputs!$B$38)*_xlfn.NORM.S.INV(RAND())</f>
        <v>-0.6761092645265343</v>
      </c>
      <c r="AS789" s="24">
        <f ca="1">SQRT(Inputs!$B$38)*L789+SQRT(1-Inputs!$B$38)*_xlfn.NORM.S.INV(RAND())</f>
        <v>0.23844913663739015</v>
      </c>
      <c r="AT789" s="24">
        <f ca="1">SQRT(Inputs!$B$38)*M789+SQRT(1-Inputs!$B$38)*_xlfn.NORM.S.INV(RAND())</f>
        <v>8.8536267112586109E-2</v>
      </c>
      <c r="AU789" s="15">
        <f ca="1">Inputs!$B$6*EXP($B$8-0.5*C$5^2+C$5*N789)</f>
        <v>5752.5318935368641</v>
      </c>
      <c r="AV789" s="15">
        <f t="shared" ca="1" si="437"/>
        <v>5188.2129711621965</v>
      </c>
      <c r="AW789" s="15">
        <f t="shared" ca="1" si="438"/>
        <v>5759.7615369622954</v>
      </c>
      <c r="AX789" s="15">
        <f t="shared" ca="1" si="439"/>
        <v>7403.0450242208681</v>
      </c>
      <c r="AY789" s="15">
        <f t="shared" ca="1" si="440"/>
        <v>9100.5479769440899</v>
      </c>
      <c r="AZ789" s="15">
        <f t="shared" ca="1" si="441"/>
        <v>13268.235835669026</v>
      </c>
      <c r="BA789" s="15">
        <f t="shared" ca="1" si="442"/>
        <v>15581.714156226237</v>
      </c>
      <c r="BB789" s="15">
        <f t="shared" ca="1" si="443"/>
        <v>21197.931029845837</v>
      </c>
      <c r="BC789" s="15">
        <f t="shared" ca="1" si="444"/>
        <v>29339.124037340898</v>
      </c>
      <c r="BD789" s="15">
        <f t="shared" ca="1" si="445"/>
        <v>31556.552797279812</v>
      </c>
      <c r="BE789" s="15">
        <f t="shared" ca="1" si="446"/>
        <v>36852.408892180945</v>
      </c>
      <c r="BF789" s="15">
        <f ca="1">Inputs!$B$13*EXP($B$9-0.5*C$6^2+C$6*Y789)</f>
        <v>13092.504334201314</v>
      </c>
      <c r="BG789" s="15">
        <f t="shared" ca="1" si="447"/>
        <v>12747.797621382811</v>
      </c>
      <c r="BH789" s="15">
        <f t="shared" ca="1" si="448"/>
        <v>11201.524808018561</v>
      </c>
      <c r="BI789" s="15">
        <f t="shared" ca="1" si="449"/>
        <v>13115.368304394025</v>
      </c>
      <c r="BJ789" s="15">
        <f t="shared" ca="1" si="450"/>
        <v>17619.504984476967</v>
      </c>
      <c r="BK789" s="15">
        <f t="shared" ca="1" si="451"/>
        <v>19618.731128194584</v>
      </c>
      <c r="BL789" s="15">
        <f t="shared" ca="1" si="452"/>
        <v>28408.28740195886</v>
      </c>
      <c r="BM789" s="15">
        <f t="shared" ca="1" si="453"/>
        <v>37041.162344149954</v>
      </c>
      <c r="BN789" s="15">
        <f t="shared" ca="1" si="454"/>
        <v>50292.311441520054</v>
      </c>
      <c r="BO789" s="15">
        <f t="shared" ca="1" si="455"/>
        <v>59175.766736361598</v>
      </c>
      <c r="BP789" s="15">
        <f t="shared" ca="1" si="456"/>
        <v>67655.931857052914</v>
      </c>
      <c r="BQ789" s="15">
        <f ca="1">Inputs!$B$20*EXP($B$10-0.5*C$7^2+C$7*AJ789)</f>
        <v>7925.9550485772788</v>
      </c>
      <c r="BR789" s="15">
        <f t="shared" ca="1" si="457"/>
        <v>7367.2723683411295</v>
      </c>
      <c r="BS789" s="15">
        <f t="shared" ca="1" si="458"/>
        <v>6872.678290257888</v>
      </c>
      <c r="BT789" s="15">
        <f t="shared" ca="1" si="459"/>
        <v>11040.773161607316</v>
      </c>
      <c r="BU789" s="15">
        <f t="shared" ca="1" si="460"/>
        <v>19482.214755443969</v>
      </c>
      <c r="BV789" s="15">
        <f t="shared" ca="1" si="461"/>
        <v>39685.775598103617</v>
      </c>
      <c r="BW789" s="15">
        <f t="shared" ca="1" si="462"/>
        <v>41398.972259438953</v>
      </c>
      <c r="BX789" s="15">
        <f t="shared" ca="1" si="463"/>
        <v>83734.95704406804</v>
      </c>
      <c r="BY789" s="15">
        <f t="shared" ca="1" si="464"/>
        <v>103090.53634939695</v>
      </c>
      <c r="BZ789" s="15">
        <f t="shared" ca="1" si="465"/>
        <v>151132.2415236473</v>
      </c>
      <c r="CA789" s="15">
        <f t="shared" ca="1" si="466"/>
        <v>215661.3719093386</v>
      </c>
      <c r="CB789" s="15">
        <f ca="1">(AU789*DCF!C$10-DCF!C$5*MAX(AU789*DCF!C$10,0)-MAX(AU789-Inputs!$B$6,0)/Inputs!$B$10)*DCF!C$6</f>
        <v>1037.4393773933841</v>
      </c>
      <c r="CC789" s="15">
        <f ca="1">(AV789*DCF!D$10-DCF!D$5*MAX(AV789*DCF!D$10,0)-MAX(AV789-AU789,0)/Inputs!$B$10)*DCF!D$6</f>
        <v>1264.5917627316662</v>
      </c>
      <c r="CD789" s="15">
        <f ca="1">(AW789*DCF!E$10-DCF!E$5*MAX(AW789*DCF!E$10,0)-MAX(AW789-AV789,0)/Inputs!$B$10)*DCF!E$6</f>
        <v>1201.100845394637</v>
      </c>
      <c r="CE789" s="15">
        <f ca="1">(AX789*DCF!F$10-DCF!F$5*MAX(AX789*DCF!F$10,0)-MAX(AX789-AW789,0)/Inputs!$B$10)*DCF!F$6</f>
        <v>1274.1463787560601</v>
      </c>
      <c r="CF789" s="15">
        <f ca="1">(AY789*DCF!G$10-DCF!G$5*MAX(AY789*DCF!G$10,0)-MAX(AY789-AX789,0)/Inputs!$B$10)*DCF!G$6</f>
        <v>1548.7861235740299</v>
      </c>
      <c r="CG789" s="15">
        <f ca="1">(AZ789*DCF!H$10-DCF!H$5*MAX(AZ789*DCF!H$10,0)-MAX(AZ789-AY789,0)/Inputs!$B$10)*DCF!H$6</f>
        <v>1835.9898095601798</v>
      </c>
      <c r="CH789" s="15">
        <f ca="1">(BA789*DCF!I$10-DCF!I$5*MAX(BA789*DCF!I$10,0)-MAX(BA789-AZ789,0)/Inputs!$B$10)*DCF!I$6</f>
        <v>2466.7192521519473</v>
      </c>
      <c r="CI789" s="15">
        <f ca="1">(BB789*DCF!J$10-DCF!J$5*MAX(BB789*DCF!J$10,0)-MAX(BB789-BA789,0)/Inputs!$B$10)*DCF!J$6</f>
        <v>2786.5690314254848</v>
      </c>
      <c r="CJ789" s="15">
        <f ca="1">(BC789*DCF!K$10-DCF!K$5*MAX(BC789*DCF!K$10,0)-MAX(BC789-BB789,0)/Inputs!$B$10)*DCF!K$6</f>
        <v>3583.4846916472025</v>
      </c>
      <c r="CK789" s="15">
        <f ca="1">(BD789*DCF!L$10-DCF!L$5*MAX(BD789*DCF!L$10,0)-MAX(BD789-BC789,0)/Inputs!$B$10)*DCF!L$6</f>
        <v>4472.5787982464462</v>
      </c>
      <c r="CL789" s="15">
        <f ca="1">(BE789*DCF!M$10-DCF!M$5*MAX(BE789*DCF!M$10,0)-MAX(BE789-BD789,0)/Inputs!$B$10)*DCF!M$6</f>
        <v>4567.7049491918888</v>
      </c>
      <c r="CM789" s="15">
        <f ca="1">(BF789*DCF!C$28-DCF!C$5*MAX(BF789*DCF!C$28,0)-MAX(BF789-Inputs!$B$13,0)/Inputs!$B$17)*DCF!C$6</f>
        <v>3601.8655518875244</v>
      </c>
      <c r="CN789" s="15">
        <f ca="1">(BG789*DCF!D$28-DCF!D$5*MAX(BG789*DCF!D$28,0)-MAX(BG789-BF789,0)/Inputs!$B$17)*DCF!D$6</f>
        <v>3754.5204122843038</v>
      </c>
      <c r="CO789" s="15">
        <f ca="1">(BH789*DCF!E$28-DCF!E$5*MAX(BH789*DCF!E$28,0)-MAX(BH789-BG789,0)/Inputs!$B$17)*DCF!E$6</f>
        <v>3172.4712849488169</v>
      </c>
      <c r="CP789" s="15">
        <f ca="1">(BI789*DCF!F$28-DCF!F$5*MAX(BI789*DCF!F$28,0)-MAX(BI789-BH789,0)/Inputs!$B$17)*DCF!F$6</f>
        <v>3212.0315654108986</v>
      </c>
      <c r="CQ789" s="15">
        <f ca="1">(BJ789*DCF!G$28-DCF!G$5*MAX(BJ789*DCF!G$28,0)-MAX(BJ789-BI789,0)/Inputs!$B$17)*DCF!G$6</f>
        <v>3813.9629528690912</v>
      </c>
      <c r="CR789" s="15">
        <f ca="1">(BK789*DCF!H$28-DCF!H$5*MAX(BK789*DCF!H$28,0)-MAX(BK789-BJ789,0)/Inputs!$B$17)*DCF!H$6</f>
        <v>4541.3050187811987</v>
      </c>
      <c r="CS789" s="15">
        <f ca="1">(BL789*DCF!I$28-DCF!I$5*MAX(BL789*DCF!I$28,0)-MAX(BL789-BK789,0)/Inputs!$B$17)*DCF!I$6</f>
        <v>5418.7242726076529</v>
      </c>
      <c r="CT789" s="15">
        <f ca="1">(BM789*DCF!J$28-DCF!J$5*MAX(BM789*DCF!J$28,0)-MAX(BM789-BL789,0)/Inputs!$B$17)*DCF!J$6</f>
        <v>7118.6055307595907</v>
      </c>
      <c r="CU789" s="15">
        <f ca="1">(BN789*DCF!K$28-DCF!K$5*MAX(BN789*DCF!K$28,0)-MAX(BN789-BM789,0)/Inputs!$B$17)*DCF!K$6</f>
        <v>8997.8036652973551</v>
      </c>
      <c r="CV789" s="15">
        <f ca="1">(BO789*DCF!L$28-DCF!L$5*MAX(BO789*DCF!L$28,0)-MAX(BO789-BN789,0)/Inputs!$B$17)*DCF!L$6</f>
        <v>10801.629776120762</v>
      </c>
      <c r="CW789" s="15">
        <f ca="1">(BP789*DCF!M$28-DCF!M$5*MAX(BP789*DCF!M$28,0)-MAX(BP789-BO789,0)/Inputs!$B$17)*DCF!M$6</f>
        <v>11843.087191572187</v>
      </c>
      <c r="CX789" s="15">
        <f ca="1">(BQ789*DCF!C$46-DCF!C$5*MAX(BQ789*DCF!C$46,0)-MAX(BQ789-Inputs!$B$20,0)/Inputs!$B$24)*DCF!C$6</f>
        <v>-4012.9018812313711</v>
      </c>
      <c r="CY789" s="15">
        <f ca="1">(BR789*DCF!D$46-DCF!D$5*MAX(BR789*DCF!D$46,0)-MAX(BR789-BQ789,0)/Inputs!$B$24)*DCF!D$6</f>
        <v>-1257.4215862632802</v>
      </c>
      <c r="CZ789" s="15">
        <f ca="1">(BS789*DCF!E$46-DCF!E$5*MAX(BS789*DCF!E$46,0)-MAX(BS789-BR789,0)/Inputs!$B$24)*DCF!E$6</f>
        <v>-812.70617405367477</v>
      </c>
      <c r="DA789" s="15">
        <f ca="1">(BT789*DCF!F$46-DCF!F$5*MAX(BT789*DCF!F$46,0)-MAX(BT789-BS789,0)/Inputs!$B$24)*DCF!F$6</f>
        <v>-2321.7940129096132</v>
      </c>
      <c r="DB789" s="15">
        <f ca="1">(BU789*DCF!G$46-DCF!G$5*MAX(BU789*DCF!G$46,0)-MAX(BU789-BT789,0)/Inputs!$B$24)*DCF!G$6</f>
        <v>-3494.8773818621535</v>
      </c>
      <c r="DC789" s="15">
        <f ca="1">(BV789*DCF!H$46-DCF!H$5*MAX(BV789*DCF!H$46,0)-MAX(BV789-BU789,0)/Inputs!$B$24)*DCF!H$6</f>
        <v>-6278.1327425853906</v>
      </c>
      <c r="DD789" s="15">
        <f ca="1">(BW789*DCF!I$46-DCF!I$5*MAX(BW789*DCF!I$46,0)-MAX(BW789-BV789,0)/Inputs!$B$24)*DCF!I$6</f>
        <v>464.33282389512641</v>
      </c>
      <c r="DE789" s="15">
        <f ca="1">(BX789*DCF!J$46-DCF!J$5*MAX(BX789*DCF!J$46,0)-MAX(BX789-BW789,0)/Inputs!$B$24)*DCF!J$6</f>
        <v>-7714.3616677517984</v>
      </c>
      <c r="DF789" s="15">
        <f ca="1">(BY789*DCF!K$46-DCF!K$5*MAX(BY789*DCF!K$46,0)-MAX(BY789-BX789,0)/Inputs!$B$24)*DCF!K$6</f>
        <v>1147.2737909669593</v>
      </c>
      <c r="DG789" s="15">
        <f ca="1">(BZ789*DCF!L$46-DCF!L$5*MAX(BZ789*DCF!L$46,0)-MAX(BZ789-BY789,0)/Inputs!$B$24)*DCF!L$6</f>
        <v>-424.92412266517812</v>
      </c>
      <c r="DH789" s="15">
        <f ca="1">(CA789*DCF!M$46-DCF!M$5*MAX(CA789*DCF!M$46,0)-MAX(CA789-BZ789,0)/Inputs!$B$24)*DCF!M$6</f>
        <v>3416.7902759838867</v>
      </c>
      <c r="DI789" s="15">
        <f ca="1">SUM(CB789:CL789)+BE789*DCF!M$10*(1+Inputs!$B$30)*(1-Inputs!$B$33)*(1-Inputs!$B$30/Inputs!$B$31)/(Inputs!$B$29-Inputs!$B$30)*DCF!M$6</f>
        <v>128599.85228967012</v>
      </c>
      <c r="DJ789" s="15">
        <f ca="1">SUM(CM789:CW789)+BP789*DCF!M$28*(1+Inputs!$B$30)*(1-Inputs!$B$33)*(1-Inputs!$B$30/Inputs!$B$31)/(Inputs!$B$29-Inputs!$B$30)*DCF!M$6</f>
        <v>317325.81124288309</v>
      </c>
      <c r="DK789" s="15">
        <f ca="1">SUM(CX789:DH789)+CA789*DCF!M$46*(1+Inputs!$B$30)*(1-Inputs!$B$33)*(1-Inputs!$B$30/Inputs!$B$31)/(Inputs!$B$29-Inputs!$B$30)*DCF!M$6</f>
        <v>312149.30501602241</v>
      </c>
      <c r="DM789" s="15">
        <f ca="1">DI789+DJ789+DK789+Inputs!$B$34+Inputs!$B$36-Inputs!$B$35</f>
        <v>834925.96854857565</v>
      </c>
    </row>
    <row r="790" spans="1:117" x14ac:dyDescent="0.75">
      <c r="A790" s="11">
        <v>777</v>
      </c>
      <c r="C790" s="24">
        <f t="shared" ca="1" si="467"/>
        <v>-1.452445939467409</v>
      </c>
      <c r="D790" s="24">
        <f t="shared" ca="1" si="467"/>
        <v>1.5427889816245599</v>
      </c>
      <c r="E790" s="24">
        <f t="shared" ca="1" si="467"/>
        <v>-1.0252000795093894</v>
      </c>
      <c r="F790" s="24">
        <f t="shared" ca="1" si="467"/>
        <v>1.3599203557182458</v>
      </c>
      <c r="G790" s="24">
        <f t="shared" ca="1" si="467"/>
        <v>-0.71231363090751343</v>
      </c>
      <c r="H790" s="24">
        <f t="shared" ca="1" si="467"/>
        <v>0.28010754719840147</v>
      </c>
      <c r="I790" s="24">
        <f t="shared" ca="1" si="467"/>
        <v>-0.53709586021630984</v>
      </c>
      <c r="J790" s="24">
        <f t="shared" ca="1" si="467"/>
        <v>0.70426336578236948</v>
      </c>
      <c r="K790" s="24">
        <f t="shared" ca="1" si="467"/>
        <v>1.078471288417971</v>
      </c>
      <c r="L790" s="24">
        <f t="shared" ca="1" si="467"/>
        <v>0.66359387925970859</v>
      </c>
      <c r="M790" s="24">
        <f t="shared" ca="1" si="467"/>
        <v>-1.0361590044557114</v>
      </c>
      <c r="N790" s="24">
        <f ca="1">SQRT(Inputs!$B$38)*C790+SQRT(1-Inputs!$B$38)*_xlfn.NORM.S.INV(RAND())</f>
        <v>-0.67063890817213678</v>
      </c>
      <c r="O790" s="24">
        <f ca="1">SQRT(Inputs!$B$38)*D790+SQRT(1-Inputs!$B$38)*_xlfn.NORM.S.INV(RAND())</f>
        <v>-0.84740908876772747</v>
      </c>
      <c r="P790" s="24">
        <f ca="1">SQRT(Inputs!$B$38)*E790+SQRT(1-Inputs!$B$38)*_xlfn.NORM.S.INV(RAND())</f>
        <v>-0.89995176249817566</v>
      </c>
      <c r="Q790" s="24">
        <f ca="1">SQRT(Inputs!$B$38)*F790+SQRT(1-Inputs!$B$38)*_xlfn.NORM.S.INV(RAND())</f>
        <v>-0.49317933322126917</v>
      </c>
      <c r="R790" s="24">
        <f ca="1">SQRT(Inputs!$B$38)*G790+SQRT(1-Inputs!$B$38)*_xlfn.NORM.S.INV(RAND())</f>
        <v>0.25582714424962089</v>
      </c>
      <c r="S790" s="24">
        <f ca="1">SQRT(Inputs!$B$38)*H790+SQRT(1-Inputs!$B$38)*_xlfn.NORM.S.INV(RAND())</f>
        <v>-4.0664056438069612E-2</v>
      </c>
      <c r="T790" s="24">
        <f ca="1">SQRT(Inputs!$B$38)*I790+SQRT(1-Inputs!$B$38)*_xlfn.NORM.S.INV(RAND())</f>
        <v>-1.4813747238106023</v>
      </c>
      <c r="U790" s="24">
        <f ca="1">SQRT(Inputs!$B$38)*J790+SQRT(1-Inputs!$B$38)*_xlfn.NORM.S.INV(RAND())</f>
        <v>0.76269297436568007</v>
      </c>
      <c r="V790" s="24">
        <f ca="1">SQRT(Inputs!$B$38)*K790+SQRT(1-Inputs!$B$38)*_xlfn.NORM.S.INV(RAND())</f>
        <v>0.69691707443084228</v>
      </c>
      <c r="W790" s="24">
        <f ca="1">SQRT(Inputs!$B$38)*L790+SQRT(1-Inputs!$B$38)*_xlfn.NORM.S.INV(RAND())</f>
        <v>0.76351875091878474</v>
      </c>
      <c r="X790" s="24">
        <f ca="1">SQRT(Inputs!$B$38)*M790+SQRT(1-Inputs!$B$38)*_xlfn.NORM.S.INV(RAND())</f>
        <v>-0.45596569360801648</v>
      </c>
      <c r="Y790" s="24">
        <f ca="1">SQRT(Inputs!$B$38)*C790+SQRT(1-Inputs!$B$38)*_xlfn.NORM.S.INV(RAND())</f>
        <v>-0.86593969321487507</v>
      </c>
      <c r="Z790" s="24">
        <f ca="1">SQRT(Inputs!$B$38)*D790+SQRT(1-Inputs!$B$38)*_xlfn.NORM.S.INV(RAND())</f>
        <v>1.0753319464588083</v>
      </c>
      <c r="AA790" s="24">
        <f ca="1">SQRT(Inputs!$B$38)*E790+SQRT(1-Inputs!$B$38)*_xlfn.NORM.S.INV(RAND())</f>
        <v>-0.69013393958681279</v>
      </c>
      <c r="AB790" s="24">
        <f ca="1">SQRT(Inputs!$B$38)*F790+SQRT(1-Inputs!$B$38)*_xlfn.NORM.S.INV(RAND())</f>
        <v>1.9817353432276184</v>
      </c>
      <c r="AC790" s="24">
        <f ca="1">SQRT(Inputs!$B$38)*G790+SQRT(1-Inputs!$B$38)*_xlfn.NORM.S.INV(RAND())</f>
        <v>-0.81205618232500809</v>
      </c>
      <c r="AD790" s="24">
        <f ca="1">SQRT(Inputs!$B$38)*H790+SQRT(1-Inputs!$B$38)*_xlfn.NORM.S.INV(RAND())</f>
        <v>-0.42203618372100127</v>
      </c>
      <c r="AE790" s="24">
        <f ca="1">SQRT(Inputs!$B$38)*I790+SQRT(1-Inputs!$B$38)*_xlfn.NORM.S.INV(RAND())</f>
        <v>4.1420682664185082E-2</v>
      </c>
      <c r="AF790" s="24">
        <f ca="1">SQRT(Inputs!$B$38)*J790+SQRT(1-Inputs!$B$38)*_xlfn.NORM.S.INV(RAND())</f>
        <v>1.6386710570251943</v>
      </c>
      <c r="AG790" s="24">
        <f ca="1">SQRT(Inputs!$B$38)*K790+SQRT(1-Inputs!$B$38)*_xlfn.NORM.S.INV(RAND())</f>
        <v>2.4120188441952717</v>
      </c>
      <c r="AH790" s="24">
        <f ca="1">SQRT(Inputs!$B$38)*L790+SQRT(1-Inputs!$B$38)*_xlfn.NORM.S.INV(RAND())</f>
        <v>1.3658769546461269</v>
      </c>
      <c r="AI790" s="24">
        <f ca="1">SQRT(Inputs!$B$38)*M790+SQRT(1-Inputs!$B$38)*_xlfn.NORM.S.INV(RAND())</f>
        <v>-0.67561757968465685</v>
      </c>
      <c r="AJ790" s="24">
        <f ca="1">SQRT(Inputs!$B$38)*C790+SQRT(1-Inputs!$B$38)*_xlfn.NORM.S.INV(RAND())</f>
        <v>0.21050969802787589</v>
      </c>
      <c r="AK790" s="24">
        <f ca="1">SQRT(Inputs!$B$38)*D790+SQRT(1-Inputs!$B$38)*_xlfn.NORM.S.INV(RAND())</f>
        <v>1.4722158863293573</v>
      </c>
      <c r="AL790" s="24">
        <f ca="1">SQRT(Inputs!$B$38)*E790+SQRT(1-Inputs!$B$38)*_xlfn.NORM.S.INV(RAND())</f>
        <v>0.74356038953908754</v>
      </c>
      <c r="AM790" s="24">
        <f ca="1">SQRT(Inputs!$B$38)*F790+SQRT(1-Inputs!$B$38)*_xlfn.NORM.S.INV(RAND())</f>
        <v>0.96587956532546648</v>
      </c>
      <c r="AN790" s="24">
        <f ca="1">SQRT(Inputs!$B$38)*G790+SQRT(1-Inputs!$B$38)*_xlfn.NORM.S.INV(RAND())</f>
        <v>0.69718189663295038</v>
      </c>
      <c r="AO790" s="24">
        <f ca="1">SQRT(Inputs!$B$38)*H790+SQRT(1-Inputs!$B$38)*_xlfn.NORM.S.INV(RAND())</f>
        <v>-0.17201662019867414</v>
      </c>
      <c r="AP790" s="24">
        <f ca="1">SQRT(Inputs!$B$38)*I790+SQRT(1-Inputs!$B$38)*_xlfn.NORM.S.INV(RAND())</f>
        <v>-1.2801727638656368</v>
      </c>
      <c r="AQ790" s="24">
        <f ca="1">SQRT(Inputs!$B$38)*J790+SQRT(1-Inputs!$B$38)*_xlfn.NORM.S.INV(RAND())</f>
        <v>1.0474391139347043</v>
      </c>
      <c r="AR790" s="24">
        <f ca="1">SQRT(Inputs!$B$38)*K790+SQRT(1-Inputs!$B$38)*_xlfn.NORM.S.INV(RAND())</f>
        <v>0.76394369094483683</v>
      </c>
      <c r="AS790" s="24">
        <f ca="1">SQRT(Inputs!$B$38)*L790+SQRT(1-Inputs!$B$38)*_xlfn.NORM.S.INV(RAND())</f>
        <v>0.75629463298287192</v>
      </c>
      <c r="AT790" s="24">
        <f ca="1">SQRT(Inputs!$B$38)*M790+SQRT(1-Inputs!$B$38)*_xlfn.NORM.S.INV(RAND())</f>
        <v>-1.6643819088902421</v>
      </c>
      <c r="AU790" s="15">
        <f ca="1">Inputs!$B$6*EXP($B$8-0.5*C$5^2+C$5*N790)</f>
        <v>4451.75657710833</v>
      </c>
      <c r="AV790" s="15">
        <f t="shared" ca="1" si="437"/>
        <v>4784.0400083114018</v>
      </c>
      <c r="AW790" s="15">
        <f t="shared" ca="1" si="438"/>
        <v>5166.4947553921775</v>
      </c>
      <c r="AX790" s="15">
        <f t="shared" ca="1" si="439"/>
        <v>5930.8533810257859</v>
      </c>
      <c r="AY790" s="15">
        <f t="shared" ca="1" si="440"/>
        <v>7467.9312008655097</v>
      </c>
      <c r="AZ790" s="15">
        <f t="shared" ca="1" si="441"/>
        <v>9092.6741819505314</v>
      </c>
      <c r="BA790" s="15">
        <f t="shared" ca="1" si="442"/>
        <v>9529.0410337944941</v>
      </c>
      <c r="BB790" s="15">
        <f t="shared" ca="1" si="443"/>
        <v>12592.874448008848</v>
      </c>
      <c r="BC790" s="15">
        <f t="shared" ca="1" si="444"/>
        <v>16496.32351904851</v>
      </c>
      <c r="BD790" s="15">
        <f t="shared" ca="1" si="445"/>
        <v>21705.592980449979</v>
      </c>
      <c r="BE790" s="15">
        <f t="shared" ca="1" si="446"/>
        <v>25515.465131721314</v>
      </c>
      <c r="BF790" s="15">
        <f ca="1">Inputs!$B$13*EXP($B$9-0.5*C$6^2+C$6*Y790)</f>
        <v>11649.268729063599</v>
      </c>
      <c r="BG790" s="15">
        <f t="shared" ca="1" si="447"/>
        <v>17237.517398542092</v>
      </c>
      <c r="BH790" s="15">
        <f t="shared" ca="1" si="448"/>
        <v>18783.198395632666</v>
      </c>
      <c r="BI790" s="15">
        <f t="shared" ca="1" si="449"/>
        <v>31194.366016145803</v>
      </c>
      <c r="BJ790" s="15">
        <f t="shared" ca="1" si="450"/>
        <v>34017.90267541811</v>
      </c>
      <c r="BK790" s="15">
        <f t="shared" ca="1" si="451"/>
        <v>39419.266969996948</v>
      </c>
      <c r="BL790" s="15">
        <f t="shared" ca="1" si="452"/>
        <v>48682.428597280901</v>
      </c>
      <c r="BM790" s="15">
        <f t="shared" ca="1" si="453"/>
        <v>73351.483174644367</v>
      </c>
      <c r="BN790" s="15">
        <f t="shared" ca="1" si="454"/>
        <v>120448.40025599541</v>
      </c>
      <c r="BO790" s="15">
        <f t="shared" ca="1" si="455"/>
        <v>173699.72327222792</v>
      </c>
      <c r="BP790" s="15">
        <f t="shared" ca="1" si="456"/>
        <v>198037.75448119943</v>
      </c>
      <c r="BQ790" s="15">
        <f ca="1">Inputs!$B$20*EXP($B$10-0.5*C$7^2+C$7*AJ790)</f>
        <v>4622.0464071736224</v>
      </c>
      <c r="BR790" s="15">
        <f t="shared" ca="1" si="457"/>
        <v>10009.8079662581</v>
      </c>
      <c r="BS790" s="15">
        <f t="shared" ca="1" si="458"/>
        <v>16970.650498488558</v>
      </c>
      <c r="BT790" s="15">
        <f t="shared" ca="1" si="459"/>
        <v>30146.466222522518</v>
      </c>
      <c r="BU790" s="15">
        <f t="shared" ca="1" si="460"/>
        <v>49456.824647707719</v>
      </c>
      <c r="BV790" s="15">
        <f t="shared" ca="1" si="461"/>
        <v>66193.038274877079</v>
      </c>
      <c r="BW790" s="15">
        <f t="shared" ca="1" si="462"/>
        <v>70445.548619040361</v>
      </c>
      <c r="BX790" s="15">
        <f t="shared" ca="1" si="463"/>
        <v>121551.69044098358</v>
      </c>
      <c r="BY790" s="15">
        <f t="shared" ca="1" si="464"/>
        <v>197119.15589036525</v>
      </c>
      <c r="BZ790" s="15">
        <f t="shared" ca="1" si="465"/>
        <v>317841.72657694179</v>
      </c>
      <c r="CA790" s="15">
        <f t="shared" ca="1" si="466"/>
        <v>332158.68759190483</v>
      </c>
      <c r="CB790" s="15">
        <f ca="1">(AU790*DCF!C$10-DCF!C$5*MAX(AU790*DCF!C$10,0)-MAX(AU790-Inputs!$B$6,0)/Inputs!$B$10)*DCF!C$6</f>
        <v>1046.7141372507822</v>
      </c>
      <c r="CC790" s="15">
        <f ca="1">(AV790*DCF!D$10-DCF!D$5*MAX(AV790*DCF!D$10,0)-MAX(AV790-AU790,0)/Inputs!$B$10)*DCF!D$6</f>
        <v>1085.0587229950431</v>
      </c>
      <c r="CD790" s="15">
        <f ca="1">(AW790*DCF!E$10-DCF!E$5*MAX(AW790*DCF!E$10,0)-MAX(AW790-AV790,0)/Inputs!$B$10)*DCF!E$6</f>
        <v>1106.7167482102316</v>
      </c>
      <c r="CE790" s="15">
        <f ca="1">(AX790*DCF!F$10-DCF!F$5*MAX(AX790*DCF!F$10,0)-MAX(AX790-AW790,0)/Inputs!$B$10)*DCF!F$6</f>
        <v>1135.6517618548728</v>
      </c>
      <c r="CF790" s="15">
        <f ca="1">(AY790*DCF!G$10-DCF!G$5*MAX(AY790*DCF!G$10,0)-MAX(AY790-AX790,0)/Inputs!$B$10)*DCF!G$6</f>
        <v>1243.2384933082435</v>
      </c>
      <c r="CG790" s="15">
        <f ca="1">(AZ790*DCF!H$10-DCF!H$5*MAX(AZ790*DCF!H$10,0)-MAX(AZ790-AY790,0)/Inputs!$B$10)*DCF!H$6</f>
        <v>1476.8469707756722</v>
      </c>
      <c r="CH790" s="15">
        <f ca="1">(BA790*DCF!I$10-DCF!I$5*MAX(BA790*DCF!I$10,0)-MAX(BA790-AZ790,0)/Inputs!$B$10)*DCF!I$6</f>
        <v>1669.0287237813411</v>
      </c>
      <c r="CI790" s="15">
        <f ca="1">(BB790*DCF!J$10-DCF!J$5*MAX(BB790*DCF!J$10,0)-MAX(BB790-BA790,0)/Inputs!$B$10)*DCF!J$6</f>
        <v>1696.6930088294598</v>
      </c>
      <c r="CJ790" s="15">
        <f ca="1">(BC790*DCF!K$10-DCF!K$5*MAX(BC790*DCF!K$10,0)-MAX(BC790-BB790,0)/Inputs!$B$10)*DCF!K$6</f>
        <v>2109.2197055538891</v>
      </c>
      <c r="CK790" s="15">
        <f ca="1">(BD790*DCF!L$10-DCF!L$5*MAX(BD790*DCF!L$10,0)-MAX(BD790-BC790,0)/Inputs!$B$10)*DCF!L$6</f>
        <v>2599.97328751334</v>
      </c>
      <c r="CL790" s="15">
        <f ca="1">(BE790*DCF!M$10-DCF!M$5*MAX(BE790*DCF!M$10,0)-MAX(BE790-BD790,0)/Inputs!$B$10)*DCF!M$6</f>
        <v>3145.4322116998542</v>
      </c>
      <c r="CM790" s="15">
        <f ca="1">(BF790*DCF!C$28-DCF!C$5*MAX(BF790*DCF!C$28,0)-MAX(BF790-Inputs!$B$13,0)/Inputs!$B$17)*DCF!C$6</f>
        <v>3494.710273434569</v>
      </c>
      <c r="CN790" s="15">
        <f ca="1">(BG790*DCF!D$28-DCF!D$5*MAX(BG790*DCF!D$28,0)-MAX(BG790-BF790,0)/Inputs!$B$17)*DCF!D$6</f>
        <v>3884.6167764078168</v>
      </c>
      <c r="CO790" s="15">
        <f ca="1">(BH790*DCF!E$28-DCF!E$5*MAX(BH790*DCF!E$28,0)-MAX(BH790-BG790,0)/Inputs!$B$17)*DCF!E$6</f>
        <v>5015.1037990389195</v>
      </c>
      <c r="CP790" s="15">
        <f ca="1">(BI790*DCF!F$28-DCF!F$5*MAX(BI790*DCF!F$28,0)-MAX(BI790-BH790,0)/Inputs!$B$17)*DCF!F$6</f>
        <v>6208.799448094911</v>
      </c>
      <c r="CQ790" s="15">
        <f ca="1">(BJ790*DCF!G$28-DCF!G$5*MAX(BJ790*DCF!G$28,0)-MAX(BJ790-BI790,0)/Inputs!$B$17)*DCF!G$6</f>
        <v>8351.3119692678738</v>
      </c>
      <c r="CR790" s="15">
        <f ca="1">(BK790*DCF!H$28-DCF!H$5*MAX(BK790*DCF!H$28,0)-MAX(BK790-BJ790,0)/Inputs!$B$17)*DCF!H$6</f>
        <v>8909.599193821894</v>
      </c>
      <c r="CS790" s="15">
        <f ca="1">(BL790*DCF!I$28-DCF!I$5*MAX(BL790*DCF!I$28,0)-MAX(BL790-BK790,0)/Inputs!$B$17)*DCF!I$6</f>
        <v>10118.273261583225</v>
      </c>
      <c r="CT790" s="15">
        <f ca="1">(BM790*DCF!J$28-DCF!J$5*MAX(BM790*DCF!J$28,0)-MAX(BM790-BL790,0)/Inputs!$B$17)*DCF!J$6</f>
        <v>13092.555006268256</v>
      </c>
      <c r="CU790" s="15">
        <f ca="1">(BN790*DCF!K$28-DCF!K$5*MAX(BN790*DCF!K$28,0)-MAX(BN790-BM790,0)/Inputs!$B$17)*DCF!K$6</f>
        <v>19667.937561373754</v>
      </c>
      <c r="CV790" s="15">
        <f ca="1">(BO790*DCF!L$28-DCF!L$5*MAX(BO790*DCF!L$28,0)-MAX(BO790-BN790,0)/Inputs!$B$17)*DCF!L$6</f>
        <v>28631.264732941378</v>
      </c>
      <c r="CW790" s="15">
        <f ca="1">(BP790*DCF!M$28-DCF!M$5*MAX(BP790*DCF!M$28,0)-MAX(BP790-BO790,0)/Inputs!$B$17)*DCF!M$6</f>
        <v>34716.909972947637</v>
      </c>
      <c r="CX790" s="15">
        <f ca="1">(BQ790*DCF!C$46-DCF!C$5*MAX(BQ790*DCF!C$46,0)-MAX(BQ790-Inputs!$B$20,0)/Inputs!$B$24)*DCF!C$6</f>
        <v>-1723.819681644542</v>
      </c>
      <c r="CY790" s="15">
        <f ca="1">(BR790*DCF!D$46-DCF!D$5*MAX(BR790*DCF!D$46,0)-MAX(BR790-BQ790,0)/Inputs!$B$24)*DCF!D$6</f>
        <v>-4007.3539228809022</v>
      </c>
      <c r="CZ790" s="15">
        <f ca="1">(BS790*DCF!E$46-DCF!E$5*MAX(BS790*DCF!E$46,0)-MAX(BS790-BR790,0)/Inputs!$B$24)*DCF!E$6</f>
        <v>-4750.5814668069734</v>
      </c>
      <c r="DA790" s="15">
        <f ca="1">(BT790*DCF!F$46-DCF!F$5*MAX(BT790*DCF!F$46,0)-MAX(BT790-BS790,0)/Inputs!$B$24)*DCF!F$6</f>
        <v>-6993.1872952521853</v>
      </c>
      <c r="DB790" s="15">
        <f ca="1">(BU790*DCF!G$46-DCF!G$5*MAX(BU790*DCF!G$46,0)-MAX(BU790-BT790,0)/Inputs!$B$24)*DCF!G$6</f>
        <v>-8159.2529145298677</v>
      </c>
      <c r="DC790" s="15">
        <f ca="1">(BV790*DCF!H$46-DCF!H$5*MAX(BV790*DCF!H$46,0)-MAX(BV790-BU790,0)/Inputs!$B$24)*DCF!H$6</f>
        <v>-5200.6758401606494</v>
      </c>
      <c r="DD790" s="15">
        <f ca="1">(BW790*DCF!I$46-DCF!I$5*MAX(BW790*DCF!I$46,0)-MAX(BW790-BV790,0)/Inputs!$B$24)*DCF!I$6</f>
        <v>406.23603895528885</v>
      </c>
      <c r="DE790" s="15">
        <f ca="1">(BX790*DCF!J$46-DCF!J$5*MAX(BX790*DCF!J$46,0)-MAX(BX790-BW790,0)/Inputs!$B$24)*DCF!J$6</f>
        <v>-8453.7566704717865</v>
      </c>
      <c r="DF790" s="15">
        <f ca="1">(BY790*DCF!K$46-DCF!K$5*MAX(BY790*DCF!K$46,0)-MAX(BY790-BX790,0)/Inputs!$B$24)*DCF!K$6</f>
        <v>-7251.9126415858573</v>
      </c>
      <c r="DG790" s="15">
        <f ca="1">(BZ790*DCF!L$46-DCF!L$5*MAX(BZ790*DCF!L$46,0)-MAX(BZ790-BY790,0)/Inputs!$B$24)*DCF!L$6</f>
        <v>-5348.9894862667516</v>
      </c>
      <c r="DH790" s="15">
        <f ca="1">(CA790*DCF!M$46-DCF!M$5*MAX(CA790*DCF!M$46,0)-MAX(CA790-BZ790,0)/Inputs!$B$24)*DCF!M$6</f>
        <v>23046.8877632984</v>
      </c>
      <c r="DI790" s="15">
        <f ca="1">SUM(CB790:CL790)+BE790*DCF!M$10*(1+Inputs!$B$30)*(1-Inputs!$B$33)*(1-Inputs!$B$30/Inputs!$B$31)/(Inputs!$B$29-Inputs!$B$30)*DCF!M$6</f>
        <v>89324.45064044949</v>
      </c>
      <c r="DJ790" s="15">
        <f ca="1">SUM(CM790:CW790)+BP790*DCF!M$28*(1+Inputs!$B$30)*(1-Inputs!$B$33)*(1-Inputs!$B$30/Inputs!$B$31)/(Inputs!$B$29-Inputs!$B$30)*DCF!M$6</f>
        <v>876946.66799434333</v>
      </c>
      <c r="DK790" s="15">
        <f ca="1">SUM(CX790:DH790)+CA790*DCF!M$46*(1+Inputs!$B$30)*(1-Inputs!$B$33)*(1-Inputs!$B$30/Inputs!$B$31)/(Inputs!$B$29-Inputs!$B$30)*DCF!M$6</f>
        <v>485120.27161165298</v>
      </c>
      <c r="DM790" s="15">
        <f ca="1">DI790+DJ790+DK790+Inputs!$B$34+Inputs!$B$36-Inputs!$B$35</f>
        <v>1528242.3902464458</v>
      </c>
    </row>
    <row r="791" spans="1:117" x14ac:dyDescent="0.75">
      <c r="A791" s="11">
        <v>778</v>
      </c>
      <c r="C791" s="24">
        <f t="shared" ca="1" si="467"/>
        <v>0.43482849054640882</v>
      </c>
      <c r="D791" s="24">
        <f t="shared" ca="1" si="467"/>
        <v>-8.4555086070134192E-2</v>
      </c>
      <c r="E791" s="24">
        <f t="shared" ca="1" si="467"/>
        <v>-4.6627435968461153E-2</v>
      </c>
      <c r="F791" s="24">
        <f t="shared" ca="1" si="467"/>
        <v>-1.7322499146995716E-2</v>
      </c>
      <c r="G791" s="24">
        <f t="shared" ca="1" si="467"/>
        <v>-0.57561571645493836</v>
      </c>
      <c r="H791" s="24">
        <f t="shared" ca="1" si="467"/>
        <v>-0.50662754403266064</v>
      </c>
      <c r="I791" s="24">
        <f t="shared" ca="1" si="467"/>
        <v>-0.25922906602138779</v>
      </c>
      <c r="J791" s="24">
        <f t="shared" ca="1" si="467"/>
        <v>0.18859171428535143</v>
      </c>
      <c r="K791" s="24">
        <f t="shared" ca="1" si="467"/>
        <v>-1.3545401381890365</v>
      </c>
      <c r="L791" s="24">
        <f t="shared" ca="1" si="467"/>
        <v>0.2421618465927331</v>
      </c>
      <c r="M791" s="24">
        <f t="shared" ca="1" si="467"/>
        <v>-0.91944691983788751</v>
      </c>
      <c r="N791" s="24">
        <f ca="1">SQRT(Inputs!$B$38)*C791+SQRT(1-Inputs!$B$38)*_xlfn.NORM.S.INV(RAND())</f>
        <v>0.90704814215523066</v>
      </c>
      <c r="O791" s="24">
        <f ca="1">SQRT(Inputs!$B$38)*D791+SQRT(1-Inputs!$B$38)*_xlfn.NORM.S.INV(RAND())</f>
        <v>0.10699099361052136</v>
      </c>
      <c r="P791" s="24">
        <f ca="1">SQRT(Inputs!$B$38)*E791+SQRT(1-Inputs!$B$38)*_xlfn.NORM.S.INV(RAND())</f>
        <v>-0.44401529647951965</v>
      </c>
      <c r="Q791" s="24">
        <f ca="1">SQRT(Inputs!$B$38)*F791+SQRT(1-Inputs!$B$38)*_xlfn.NORM.S.INV(RAND())</f>
        <v>0.985066482535217</v>
      </c>
      <c r="R791" s="24">
        <f ca="1">SQRT(Inputs!$B$38)*G791+SQRT(1-Inputs!$B$38)*_xlfn.NORM.S.INV(RAND())</f>
        <v>-0.28880811543565699</v>
      </c>
      <c r="S791" s="24">
        <f ca="1">SQRT(Inputs!$B$38)*H791+SQRT(1-Inputs!$B$38)*_xlfn.NORM.S.INV(RAND())</f>
        <v>0.91154685903293797</v>
      </c>
      <c r="T791" s="24">
        <f ca="1">SQRT(Inputs!$B$38)*I791+SQRT(1-Inputs!$B$38)*_xlfn.NORM.S.INV(RAND())</f>
        <v>-0.34490546996049631</v>
      </c>
      <c r="U791" s="24">
        <f ca="1">SQRT(Inputs!$B$38)*J791+SQRT(1-Inputs!$B$38)*_xlfn.NORM.S.INV(RAND())</f>
        <v>-2.3054112165591958</v>
      </c>
      <c r="V791" s="24">
        <f ca="1">SQRT(Inputs!$B$38)*K791+SQRT(1-Inputs!$B$38)*_xlfn.NORM.S.INV(RAND())</f>
        <v>-1.782264180303569</v>
      </c>
      <c r="W791" s="24">
        <f ca="1">SQRT(Inputs!$B$38)*L791+SQRT(1-Inputs!$B$38)*_xlfn.NORM.S.INV(RAND())</f>
        <v>0.47316201494276799</v>
      </c>
      <c r="X791" s="24">
        <f ca="1">SQRT(Inputs!$B$38)*M791+SQRT(1-Inputs!$B$38)*_xlfn.NORM.S.INV(RAND())</f>
        <v>-0.99665295106912777</v>
      </c>
      <c r="Y791" s="24">
        <f ca="1">SQRT(Inputs!$B$38)*C791+SQRT(1-Inputs!$B$38)*_xlfn.NORM.S.INV(RAND())</f>
        <v>1.574195470054879</v>
      </c>
      <c r="Z791" s="24">
        <f ca="1">SQRT(Inputs!$B$38)*D791+SQRT(1-Inputs!$B$38)*_xlfn.NORM.S.INV(RAND())</f>
        <v>0.69390045818447699</v>
      </c>
      <c r="AA791" s="24">
        <f ca="1">SQRT(Inputs!$B$38)*E791+SQRT(1-Inputs!$B$38)*_xlfn.NORM.S.INV(RAND())</f>
        <v>9.2968153055898714E-2</v>
      </c>
      <c r="AB791" s="24">
        <f ca="1">SQRT(Inputs!$B$38)*F791+SQRT(1-Inputs!$B$38)*_xlfn.NORM.S.INV(RAND())</f>
        <v>1.9169466985830823E-2</v>
      </c>
      <c r="AC791" s="24">
        <f ca="1">SQRT(Inputs!$B$38)*G791+SQRT(1-Inputs!$B$38)*_xlfn.NORM.S.INV(RAND())</f>
        <v>0.26290809683923605</v>
      </c>
      <c r="AD791" s="24">
        <f ca="1">SQRT(Inputs!$B$38)*H791+SQRT(1-Inputs!$B$38)*_xlfn.NORM.S.INV(RAND())</f>
        <v>0.45816785382538072</v>
      </c>
      <c r="AE791" s="24">
        <f ca="1">SQRT(Inputs!$B$38)*I791+SQRT(1-Inputs!$B$38)*_xlfn.NORM.S.INV(RAND())</f>
        <v>-0.90244946646815705</v>
      </c>
      <c r="AF791" s="24">
        <f ca="1">SQRT(Inputs!$B$38)*J791+SQRT(1-Inputs!$B$38)*_xlfn.NORM.S.INV(RAND())</f>
        <v>0.47554027630656726</v>
      </c>
      <c r="AG791" s="24">
        <f ca="1">SQRT(Inputs!$B$38)*K791+SQRT(1-Inputs!$B$38)*_xlfn.NORM.S.INV(RAND())</f>
        <v>-0.9742916821445825</v>
      </c>
      <c r="AH791" s="24">
        <f ca="1">SQRT(Inputs!$B$38)*L791+SQRT(1-Inputs!$B$38)*_xlfn.NORM.S.INV(RAND())</f>
        <v>-0.20858835090017983</v>
      </c>
      <c r="AI791" s="24">
        <f ca="1">SQRT(Inputs!$B$38)*M791+SQRT(1-Inputs!$B$38)*_xlfn.NORM.S.INV(RAND())</f>
        <v>-0.76321011206634215</v>
      </c>
      <c r="AJ791" s="24">
        <f ca="1">SQRT(Inputs!$B$38)*C791+SQRT(1-Inputs!$B$38)*_xlfn.NORM.S.INV(RAND())</f>
        <v>-0.56145416714664476</v>
      </c>
      <c r="AK791" s="24">
        <f ca="1">SQRT(Inputs!$B$38)*D791+SQRT(1-Inputs!$B$38)*_xlfn.NORM.S.INV(RAND())</f>
        <v>0.13243469068989491</v>
      </c>
      <c r="AL791" s="24">
        <f ca="1">SQRT(Inputs!$B$38)*E791+SQRT(1-Inputs!$B$38)*_xlfn.NORM.S.INV(RAND())</f>
        <v>-0.20198832682334694</v>
      </c>
      <c r="AM791" s="24">
        <f ca="1">SQRT(Inputs!$B$38)*F791+SQRT(1-Inputs!$B$38)*_xlfn.NORM.S.INV(RAND())</f>
        <v>0.14602979996108786</v>
      </c>
      <c r="AN791" s="24">
        <f ca="1">SQRT(Inputs!$B$38)*G791+SQRT(1-Inputs!$B$38)*_xlfn.NORM.S.INV(RAND())</f>
        <v>-0.66254208799029057</v>
      </c>
      <c r="AO791" s="24">
        <f ca="1">SQRT(Inputs!$B$38)*H791+SQRT(1-Inputs!$B$38)*_xlfn.NORM.S.INV(RAND())</f>
        <v>-9.4338374507876632E-2</v>
      </c>
      <c r="AP791" s="24">
        <f ca="1">SQRT(Inputs!$B$38)*I791+SQRT(1-Inputs!$B$38)*_xlfn.NORM.S.INV(RAND())</f>
        <v>1.5857073806301025</v>
      </c>
      <c r="AQ791" s="24">
        <f ca="1">SQRT(Inputs!$B$38)*J791+SQRT(1-Inputs!$B$38)*_xlfn.NORM.S.INV(RAND())</f>
        <v>0.63628917890817349</v>
      </c>
      <c r="AR791" s="24">
        <f ca="1">SQRT(Inputs!$B$38)*K791+SQRT(1-Inputs!$B$38)*_xlfn.NORM.S.INV(RAND())</f>
        <v>-0.80923543961568822</v>
      </c>
      <c r="AS791" s="24">
        <f ca="1">SQRT(Inputs!$B$38)*L791+SQRT(1-Inputs!$B$38)*_xlfn.NORM.S.INV(RAND())</f>
        <v>1.7506873516648835</v>
      </c>
      <c r="AT791" s="24">
        <f ca="1">SQRT(Inputs!$B$38)*M791+SQRT(1-Inputs!$B$38)*_xlfn.NORM.S.INV(RAND())</f>
        <v>0.71368221678531663</v>
      </c>
      <c r="AU791" s="15">
        <f ca="1">Inputs!$B$6*EXP($B$8-0.5*C$5^2+C$5*N791)</f>
        <v>5747.0335045515531</v>
      </c>
      <c r="AV791" s="15">
        <f t="shared" ca="1" si="437"/>
        <v>7106.4142490357081</v>
      </c>
      <c r="AW791" s="15">
        <f t="shared" ca="1" si="438"/>
        <v>8161.3052609831402</v>
      </c>
      <c r="AX791" s="15">
        <f t="shared" ca="1" si="439"/>
        <v>11269.041732015829</v>
      </c>
      <c r="AY791" s="15">
        <f t="shared" ca="1" si="440"/>
        <v>13315.148410206861</v>
      </c>
      <c r="AZ791" s="15">
        <f t="shared" ca="1" si="441"/>
        <v>18004.294655396934</v>
      </c>
      <c r="BA791" s="15">
        <f t="shared" ca="1" si="442"/>
        <v>21251.508491241377</v>
      </c>
      <c r="BB791" s="15">
        <f t="shared" ca="1" si="443"/>
        <v>20652.216238237826</v>
      </c>
      <c r="BC791" s="15">
        <f t="shared" ca="1" si="444"/>
        <v>21295.886919647382</v>
      </c>
      <c r="BD791" s="15">
        <f t="shared" ca="1" si="445"/>
        <v>27270.029838265651</v>
      </c>
      <c r="BE791" s="15">
        <f t="shared" ca="1" si="446"/>
        <v>30516.182008479194</v>
      </c>
      <c r="BF791" s="15">
        <f ca="1">Inputs!$B$13*EXP($B$9-0.5*C$6^2+C$6*Y791)</f>
        <v>18896.837278699961</v>
      </c>
      <c r="BG791" s="15">
        <f t="shared" ca="1" si="447"/>
        <v>26102.06743362347</v>
      </c>
      <c r="BH791" s="15">
        <f t="shared" ca="1" si="448"/>
        <v>32387.492450192021</v>
      </c>
      <c r="BI791" s="15">
        <f t="shared" ca="1" si="449"/>
        <v>39764.316362110854</v>
      </c>
      <c r="BJ791" s="15">
        <f t="shared" ca="1" si="450"/>
        <v>50631.335761192255</v>
      </c>
      <c r="BK791" s="15">
        <f t="shared" ca="1" si="451"/>
        <v>66139.908651360471</v>
      </c>
      <c r="BL791" s="15">
        <f t="shared" ca="1" si="452"/>
        <v>72277.877450981658</v>
      </c>
      <c r="BM791" s="15">
        <f t="shared" ca="1" si="453"/>
        <v>94251.783010130093</v>
      </c>
      <c r="BN791" s="15">
        <f t="shared" ca="1" si="454"/>
        <v>103144.09697034881</v>
      </c>
      <c r="BO791" s="15">
        <f t="shared" ca="1" si="455"/>
        <v>123868.11702873949</v>
      </c>
      <c r="BP791" s="15">
        <f t="shared" ca="1" si="456"/>
        <v>139829.4019579367</v>
      </c>
      <c r="BQ791" s="15">
        <f ca="1">Inputs!$B$20*EXP($B$10-0.5*C$7^2+C$7*AJ791)</f>
        <v>3514.9852654615602</v>
      </c>
      <c r="BR791" s="15">
        <f t="shared" ca="1" si="457"/>
        <v>4974.2542629255177</v>
      </c>
      <c r="BS791" s="15">
        <f t="shared" ca="1" si="458"/>
        <v>6427.7922147744548</v>
      </c>
      <c r="BT791" s="15">
        <f t="shared" ca="1" si="459"/>
        <v>9208.6236203829612</v>
      </c>
      <c r="BU791" s="15">
        <f t="shared" ca="1" si="460"/>
        <v>10871.67216501608</v>
      </c>
      <c r="BV791" s="15">
        <f t="shared" ca="1" si="461"/>
        <v>14807.540650986157</v>
      </c>
      <c r="BW791" s="15">
        <f t="shared" ca="1" si="462"/>
        <v>28903.499211709444</v>
      </c>
      <c r="BX791" s="15">
        <f t="shared" ca="1" si="463"/>
        <v>45926.27067118905</v>
      </c>
      <c r="BY791" s="15">
        <f t="shared" ca="1" si="464"/>
        <v>55120.297792151374</v>
      </c>
      <c r="BZ791" s="15">
        <f t="shared" ca="1" si="465"/>
        <v>106704.80475011899</v>
      </c>
      <c r="CA791" s="15">
        <f t="shared" ca="1" si="466"/>
        <v>170154.92511786148</v>
      </c>
      <c r="CB791" s="15">
        <f ca="1">(AU791*DCF!C$10-DCF!C$5*MAX(AU791*DCF!C$10,0)-MAX(AU791-Inputs!$B$6,0)/Inputs!$B$10)*DCF!C$6</f>
        <v>1037.4785818868868</v>
      </c>
      <c r="CC791" s="15">
        <f ca="1">(AV791*DCF!D$10-DCF!D$5*MAX(AV791*DCF!D$10,0)-MAX(AV791-AU791,0)/Inputs!$B$10)*DCF!D$6</f>
        <v>1400.6909118052658</v>
      </c>
      <c r="CD791" s="15">
        <f ca="1">(AW791*DCF!E$10-DCF!E$5*MAX(AW791*DCF!E$10,0)-MAX(AW791-AV791,0)/Inputs!$B$10)*DCF!E$6</f>
        <v>1646.7103270186337</v>
      </c>
      <c r="CE791" s="15">
        <f ca="1">(AX791*DCF!F$10-DCF!F$5*MAX(AX791*DCF!F$10,0)-MAX(AX791-AW791,0)/Inputs!$B$10)*DCF!F$6</f>
        <v>1813.3709410178758</v>
      </c>
      <c r="CF791" s="15">
        <f ca="1">(AY791*DCF!G$10-DCF!G$5*MAX(AY791*DCF!G$10,0)-MAX(AY791-AX791,0)/Inputs!$B$10)*DCF!G$6</f>
        <v>2350.1540978704988</v>
      </c>
      <c r="CG791" s="15">
        <f ca="1">(AZ791*DCF!H$10-DCF!H$5*MAX(AZ791*DCF!H$10,0)-MAX(AZ791-AY791,0)/Inputs!$B$10)*DCF!H$6</f>
        <v>2662.9047416052426</v>
      </c>
      <c r="CH791" s="15">
        <f ca="1">(BA791*DCF!I$10-DCF!I$5*MAX(BA791*DCF!I$10,0)-MAX(BA791-AZ791,0)/Inputs!$B$10)*DCF!I$6</f>
        <v>3349.2185027888813</v>
      </c>
      <c r="CI791" s="15">
        <f ca="1">(BB791*DCF!J$10-DCF!J$5*MAX(BB791*DCF!J$10,0)-MAX(BB791-BA791,0)/Inputs!$B$10)*DCF!J$6</f>
        <v>3543.9682263219356</v>
      </c>
      <c r="CJ791" s="15">
        <f ca="1">(BC791*DCF!K$10-DCF!K$5*MAX(BC791*DCF!K$10,0)-MAX(BC791-BB791,0)/Inputs!$B$10)*DCF!K$6</f>
        <v>3338.1916832240372</v>
      </c>
      <c r="CK791" s="15">
        <f ca="1">(BD791*DCF!L$10-DCF!L$5*MAX(BD791*DCF!L$10,0)-MAX(BD791-BC791,0)/Inputs!$B$10)*DCF!L$6</f>
        <v>3340.2856564224644</v>
      </c>
      <c r="CL791" s="15">
        <f ca="1">(BE791*DCF!M$10-DCF!M$5*MAX(BE791*DCF!M$10,0)-MAX(BE791-BD791,0)/Inputs!$B$10)*DCF!M$6</f>
        <v>3918.440417548185</v>
      </c>
      <c r="CM791" s="15">
        <f ca="1">(BF791*DCF!C$28-DCF!C$5*MAX(BF791*DCF!C$28,0)-MAX(BF791-Inputs!$B$13,0)/Inputs!$B$17)*DCF!C$6</f>
        <v>4032.8173041082359</v>
      </c>
      <c r="CN791" s="15">
        <f ca="1">(BG791*DCF!D$28-DCF!D$5*MAX(BG791*DCF!D$28,0)-MAX(BG791-BF791,0)/Inputs!$B$17)*DCF!D$6</f>
        <v>6150.4549232031541</v>
      </c>
      <c r="CO791" s="15">
        <f ca="1">(BH791*DCF!E$28-DCF!E$5*MAX(BH791*DCF!E$28,0)-MAX(BH791-BG791,0)/Inputs!$B$17)*DCF!E$6</f>
        <v>7933.9438146881803</v>
      </c>
      <c r="CP791" s="15">
        <f ca="1">(BI791*DCF!F$28-DCF!F$5*MAX(BI791*DCF!F$28,0)-MAX(BI791-BH791,0)/Inputs!$B$17)*DCF!F$6</f>
        <v>9451.8970731629397</v>
      </c>
      <c r="CQ791" s="15">
        <f ca="1">(BJ791*DCF!G$28-DCF!G$5*MAX(BJ791*DCF!G$28,0)-MAX(BJ791-BI791,0)/Inputs!$B$17)*DCF!G$6</f>
        <v>11308.958892196886</v>
      </c>
      <c r="CR791" s="15">
        <f ca="1">(BK791*DCF!H$28-DCF!H$5*MAX(BK791*DCF!H$28,0)-MAX(BK791-BJ791,0)/Inputs!$B$17)*DCF!H$6</f>
        <v>13947.532111607285</v>
      </c>
      <c r="CS791" s="15">
        <f ca="1">(BL791*DCF!I$28-DCF!I$5*MAX(BL791*DCF!I$28,0)-MAX(BL791-BK791,0)/Inputs!$B$17)*DCF!I$6</f>
        <v>16115.375701738863</v>
      </c>
      <c r="CT791" s="15">
        <f ca="1">(BM791*DCF!J$28-DCF!J$5*MAX(BM791*DCF!J$28,0)-MAX(BM791-BL791,0)/Inputs!$B$17)*DCF!J$6</f>
        <v>18112.411681252739</v>
      </c>
      <c r="CU791" s="15">
        <f ca="1">(BN791*DCF!K$28-DCF!K$5*MAX(BN791*DCF!K$28,0)-MAX(BN791-BM791,0)/Inputs!$B$17)*DCF!K$6</f>
        <v>20693.113847797555</v>
      </c>
      <c r="CV791" s="15">
        <f ca="1">(BO791*DCF!L$28-DCF!L$5*MAX(BO791*DCF!L$28,0)-MAX(BO791-BN791,0)/Inputs!$B$17)*DCF!L$6</f>
        <v>22369.331896736676</v>
      </c>
      <c r="CW791" s="15">
        <f ca="1">(BP791*DCF!M$28-DCF!M$5*MAX(BP791*DCF!M$28,0)-MAX(BP791-BO791,0)/Inputs!$B$17)*DCF!M$6</f>
        <v>24640.580125741315</v>
      </c>
      <c r="CX791" s="15">
        <f ca="1">(BQ791*DCF!C$46-DCF!C$5*MAX(BQ791*DCF!C$46,0)-MAX(BQ791-Inputs!$B$20,0)/Inputs!$B$24)*DCF!C$6</f>
        <v>-956.80272433826326</v>
      </c>
      <c r="CY791" s="15">
        <f ca="1">(BR791*DCF!D$46-DCF!D$5*MAX(BR791*DCF!D$46,0)-MAX(BR791-BQ791,0)/Inputs!$B$24)*DCF!D$6</f>
        <v>-1471.6471697578693</v>
      </c>
      <c r="CZ791" s="15">
        <f ca="1">(BS791*DCF!E$46-DCF!E$5*MAX(BS791*DCF!E$46,0)-MAX(BS791-BR791,0)/Inputs!$B$24)*DCF!E$6</f>
        <v>-1333.0422663749405</v>
      </c>
      <c r="DA791" s="15">
        <f ca="1">(BT791*DCF!F$46-DCF!F$5*MAX(BT791*DCF!F$46,0)-MAX(BT791-BS791,0)/Inputs!$B$24)*DCF!F$6</f>
        <v>-1683.2188169648289</v>
      </c>
      <c r="DB791" s="15">
        <f ca="1">(BU791*DCF!G$46-DCF!G$5*MAX(BU791*DCF!G$46,0)-MAX(BU791-BT791,0)/Inputs!$B$24)*DCF!G$6</f>
        <v>-925.1182444170604</v>
      </c>
      <c r="DC791" s="15">
        <f ca="1">(BV791*DCF!H$46-DCF!H$5*MAX(BV791*DCF!H$46,0)-MAX(BV791-BU791,0)/Inputs!$B$24)*DCF!H$6</f>
        <v>-1223.0470165488834</v>
      </c>
      <c r="DD791" s="15">
        <f ca="1">(BW791*DCF!I$46-DCF!I$5*MAX(BW791*DCF!I$46,0)-MAX(BW791-BV791,0)/Inputs!$B$24)*DCF!I$6</f>
        <v>-3378.8668764700064</v>
      </c>
      <c r="DE791" s="15">
        <f ca="1">(BX791*DCF!J$46-DCF!J$5*MAX(BX791*DCF!J$46,0)-MAX(BX791-BW791,0)/Inputs!$B$24)*DCF!J$6</f>
        <v>-2587.6808623450333</v>
      </c>
      <c r="DF791" s="15">
        <f ca="1">(BY791*DCF!K$46-DCF!K$5*MAX(BY791*DCF!K$46,0)-MAX(BY791-BX791,0)/Inputs!$B$24)*DCF!K$6</f>
        <v>896.36343753397796</v>
      </c>
      <c r="DG791" s="15">
        <f ca="1">(BZ791*DCF!L$46-DCF!L$5*MAX(BZ791*DCF!L$46,0)-MAX(BZ791-BY791,0)/Inputs!$B$24)*DCF!L$6</f>
        <v>-4297.7355338576899</v>
      </c>
      <c r="DH791" s="15">
        <f ca="1">(CA791*DCF!M$46-DCF!M$5*MAX(CA791*DCF!M$46,0)-MAX(CA791-BZ791,0)/Inputs!$B$24)*DCF!M$6</f>
        <v>74.837217030751688</v>
      </c>
      <c r="DI791" s="15">
        <f ca="1">SUM(CB791:CL791)+BE791*DCF!M$10*(1+Inputs!$B$30)*(1-Inputs!$B$33)*(1-Inputs!$B$30/Inputs!$B$31)/(Inputs!$B$29-Inputs!$B$30)*DCF!M$6</f>
        <v>113328.35215183868</v>
      </c>
      <c r="DJ791" s="15">
        <f ca="1">SUM(CM791:CW791)+BP791*DCF!M$28*(1+Inputs!$B$30)*(1-Inputs!$B$33)*(1-Inputs!$B$30/Inputs!$B$31)/(Inputs!$B$29-Inputs!$B$30)*DCF!M$6</f>
        <v>673619.18364070822</v>
      </c>
      <c r="DK791" s="15">
        <f ca="1">SUM(CX791:DH791)+CA791*DCF!M$46*(1+Inputs!$B$30)*(1-Inputs!$B$33)*(1-Inputs!$B$30/Inputs!$B$31)/(Inputs!$B$29-Inputs!$B$30)*DCF!M$6</f>
        <v>246193.71151513208</v>
      </c>
      <c r="DM791" s="15">
        <f ca="1">DI791+DJ791+DK791+Inputs!$B$34+Inputs!$B$36-Inputs!$B$35</f>
        <v>1109992.2473076792</v>
      </c>
    </row>
    <row r="792" spans="1:117" x14ac:dyDescent="0.75">
      <c r="A792" s="11">
        <v>779</v>
      </c>
      <c r="C792" s="24">
        <f t="shared" ca="1" si="467"/>
        <v>-1.8887480931320568</v>
      </c>
      <c r="D792" s="24">
        <f t="shared" ca="1" si="467"/>
        <v>-0.42427581464809699</v>
      </c>
      <c r="E792" s="24">
        <f t="shared" ca="1" si="467"/>
        <v>0.23694807552849428</v>
      </c>
      <c r="F792" s="24">
        <f t="shared" ca="1" si="467"/>
        <v>-1.0069163346214227</v>
      </c>
      <c r="G792" s="24">
        <f t="shared" ca="1" si="467"/>
        <v>0.21300650815237857</v>
      </c>
      <c r="H792" s="24">
        <f t="shared" ca="1" si="467"/>
        <v>-0.18389857290595146</v>
      </c>
      <c r="I792" s="24">
        <f t="shared" ca="1" si="467"/>
        <v>1.9979978379146046</v>
      </c>
      <c r="J792" s="24">
        <f t="shared" ca="1" si="467"/>
        <v>1.2886956406333037</v>
      </c>
      <c r="K792" s="24">
        <f t="shared" ca="1" si="467"/>
        <v>0.45449158226652459</v>
      </c>
      <c r="L792" s="24">
        <f t="shared" ca="1" si="467"/>
        <v>0.70868271252792148</v>
      </c>
      <c r="M792" s="24">
        <f t="shared" ca="1" si="467"/>
        <v>-0.67922574157259086</v>
      </c>
      <c r="N792" s="24">
        <f ca="1">SQRT(Inputs!$B$38)*C792+SQRT(1-Inputs!$B$38)*_xlfn.NORM.S.INV(RAND())</f>
        <v>-0.10398427869173588</v>
      </c>
      <c r="O792" s="24">
        <f ca="1">SQRT(Inputs!$B$38)*D792+SQRT(1-Inputs!$B$38)*_xlfn.NORM.S.INV(RAND())</f>
        <v>-0.42652310380547354</v>
      </c>
      <c r="P792" s="24">
        <f ca="1">SQRT(Inputs!$B$38)*E792+SQRT(1-Inputs!$B$38)*_xlfn.NORM.S.INV(RAND())</f>
        <v>0.80635526815990366</v>
      </c>
      <c r="Q792" s="24">
        <f ca="1">SQRT(Inputs!$B$38)*F792+SQRT(1-Inputs!$B$38)*_xlfn.NORM.S.INV(RAND())</f>
        <v>-0.81913565265389754</v>
      </c>
      <c r="R792" s="24">
        <f ca="1">SQRT(Inputs!$B$38)*G792+SQRT(1-Inputs!$B$38)*_xlfn.NORM.S.INV(RAND())</f>
        <v>-1.2274424798582129</v>
      </c>
      <c r="S792" s="24">
        <f ca="1">SQRT(Inputs!$B$38)*H792+SQRT(1-Inputs!$B$38)*_xlfn.NORM.S.INV(RAND())</f>
        <v>0.86377573964995746</v>
      </c>
      <c r="T792" s="24">
        <f ca="1">SQRT(Inputs!$B$38)*I792+SQRT(1-Inputs!$B$38)*_xlfn.NORM.S.INV(RAND())</f>
        <v>1.414300228170934</v>
      </c>
      <c r="U792" s="24">
        <f ca="1">SQRT(Inputs!$B$38)*J792+SQRT(1-Inputs!$B$38)*_xlfn.NORM.S.INV(RAND())</f>
        <v>0.22770918229526099</v>
      </c>
      <c r="V792" s="24">
        <f ca="1">SQRT(Inputs!$B$38)*K792+SQRT(1-Inputs!$B$38)*_xlfn.NORM.S.INV(RAND())</f>
        <v>0.59771553926098764</v>
      </c>
      <c r="W792" s="24">
        <f ca="1">SQRT(Inputs!$B$38)*L792+SQRT(1-Inputs!$B$38)*_xlfn.NORM.S.INV(RAND())</f>
        <v>-6.979010596711771E-2</v>
      </c>
      <c r="X792" s="24">
        <f ca="1">SQRT(Inputs!$B$38)*M792+SQRT(1-Inputs!$B$38)*_xlfn.NORM.S.INV(RAND())</f>
        <v>-1.2690508260603035</v>
      </c>
      <c r="Y792" s="24">
        <f ca="1">SQRT(Inputs!$B$38)*C792+SQRT(1-Inputs!$B$38)*_xlfn.NORM.S.INV(RAND())</f>
        <v>0.23846558224028547</v>
      </c>
      <c r="Z792" s="24">
        <f ca="1">SQRT(Inputs!$B$38)*D792+SQRT(1-Inputs!$B$38)*_xlfn.NORM.S.INV(RAND())</f>
        <v>-1.6351763702945163</v>
      </c>
      <c r="AA792" s="24">
        <f ca="1">SQRT(Inputs!$B$38)*E792+SQRT(1-Inputs!$B$38)*_xlfn.NORM.S.INV(RAND())</f>
        <v>1.838687284723302</v>
      </c>
      <c r="AB792" s="24">
        <f ca="1">SQRT(Inputs!$B$38)*F792+SQRT(1-Inputs!$B$38)*_xlfn.NORM.S.INV(RAND())</f>
        <v>1.0770134470227735</v>
      </c>
      <c r="AC792" s="24">
        <f ca="1">SQRT(Inputs!$B$38)*G792+SQRT(1-Inputs!$B$38)*_xlfn.NORM.S.INV(RAND())</f>
        <v>0.10905711835792442</v>
      </c>
      <c r="AD792" s="24">
        <f ca="1">SQRT(Inputs!$B$38)*H792+SQRT(1-Inputs!$B$38)*_xlfn.NORM.S.INV(RAND())</f>
        <v>-0.9385643888545756</v>
      </c>
      <c r="AE792" s="24">
        <f ca="1">SQRT(Inputs!$B$38)*I792+SQRT(1-Inputs!$B$38)*_xlfn.NORM.S.INV(RAND())</f>
        <v>1.5861007179675932</v>
      </c>
      <c r="AF792" s="24">
        <f ca="1">SQRT(Inputs!$B$38)*J792+SQRT(1-Inputs!$B$38)*_xlfn.NORM.S.INV(RAND())</f>
        <v>0.59022028464586873</v>
      </c>
      <c r="AG792" s="24">
        <f ca="1">SQRT(Inputs!$B$38)*K792+SQRT(1-Inputs!$B$38)*_xlfn.NORM.S.INV(RAND())</f>
        <v>-0.75624947384164509</v>
      </c>
      <c r="AH792" s="24">
        <f ca="1">SQRT(Inputs!$B$38)*L792+SQRT(1-Inputs!$B$38)*_xlfn.NORM.S.INV(RAND())</f>
        <v>-0.6917827124774969</v>
      </c>
      <c r="AI792" s="24">
        <f ca="1">SQRT(Inputs!$B$38)*M792+SQRT(1-Inputs!$B$38)*_xlfn.NORM.S.INV(RAND())</f>
        <v>-2.0109069550376271</v>
      </c>
      <c r="AJ792" s="24">
        <f ca="1">SQRT(Inputs!$B$38)*C792+SQRT(1-Inputs!$B$38)*_xlfn.NORM.S.INV(RAND())</f>
        <v>-0.75256034849077791</v>
      </c>
      <c r="AK792" s="24">
        <f ca="1">SQRT(Inputs!$B$38)*D792+SQRT(1-Inputs!$B$38)*_xlfn.NORM.S.INV(RAND())</f>
        <v>0.22294462777009716</v>
      </c>
      <c r="AL792" s="24">
        <f ca="1">SQRT(Inputs!$B$38)*E792+SQRT(1-Inputs!$B$38)*_xlfn.NORM.S.INV(RAND())</f>
        <v>-0.31456024238229846</v>
      </c>
      <c r="AM792" s="24">
        <f ca="1">SQRT(Inputs!$B$38)*F792+SQRT(1-Inputs!$B$38)*_xlfn.NORM.S.INV(RAND())</f>
        <v>-1.6091275385955295</v>
      </c>
      <c r="AN792" s="24">
        <f ca="1">SQRT(Inputs!$B$38)*G792+SQRT(1-Inputs!$B$38)*_xlfn.NORM.S.INV(RAND())</f>
        <v>0.77910228304593587</v>
      </c>
      <c r="AO792" s="24">
        <f ca="1">SQRT(Inputs!$B$38)*H792+SQRT(1-Inputs!$B$38)*_xlfn.NORM.S.INV(RAND())</f>
        <v>0.29413179723670146</v>
      </c>
      <c r="AP792" s="24">
        <f ca="1">SQRT(Inputs!$B$38)*I792+SQRT(1-Inputs!$B$38)*_xlfn.NORM.S.INV(RAND())</f>
        <v>-0.85853177123700797</v>
      </c>
      <c r="AQ792" s="24">
        <f ca="1">SQRT(Inputs!$B$38)*J792+SQRT(1-Inputs!$B$38)*_xlfn.NORM.S.INV(RAND())</f>
        <v>-0.68116803294448802</v>
      </c>
      <c r="AR792" s="24">
        <f ca="1">SQRT(Inputs!$B$38)*K792+SQRT(1-Inputs!$B$38)*_xlfn.NORM.S.INV(RAND())</f>
        <v>1.1803668196091062</v>
      </c>
      <c r="AS792" s="24">
        <f ca="1">SQRT(Inputs!$B$38)*L792+SQRT(1-Inputs!$B$38)*_xlfn.NORM.S.INV(RAND())</f>
        <v>-0.11512177046720989</v>
      </c>
      <c r="AT792" s="24">
        <f ca="1">SQRT(Inputs!$B$38)*M792+SQRT(1-Inputs!$B$38)*_xlfn.NORM.S.INV(RAND())</f>
        <v>-0.13677089779596563</v>
      </c>
      <c r="AU792" s="15">
        <f ca="1">Inputs!$B$6*EXP($B$8-0.5*C$5^2+C$5*N792)</f>
        <v>4879.4127876757157</v>
      </c>
      <c r="AV792" s="15">
        <f t="shared" ca="1" si="437"/>
        <v>5578.362179803361</v>
      </c>
      <c r="AW792" s="15">
        <f t="shared" ca="1" si="438"/>
        <v>7583.3342447346558</v>
      </c>
      <c r="AX792" s="15">
        <f t="shared" ca="1" si="439"/>
        <v>8357.872926018923</v>
      </c>
      <c r="AY792" s="15">
        <f t="shared" ca="1" si="440"/>
        <v>8850.0742729730591</v>
      </c>
      <c r="AZ792" s="15">
        <f t="shared" ca="1" si="441"/>
        <v>11903.985732029683</v>
      </c>
      <c r="BA792" s="15">
        <f t="shared" ca="1" si="442"/>
        <v>16891.470207000773</v>
      </c>
      <c r="BB792" s="15">
        <f t="shared" ca="1" si="443"/>
        <v>21157.532329955677</v>
      </c>
      <c r="BC792" s="15">
        <f t="shared" ca="1" si="444"/>
        <v>27451.655410253497</v>
      </c>
      <c r="BD792" s="15">
        <f t="shared" ca="1" si="445"/>
        <v>33412.049028129208</v>
      </c>
      <c r="BE792" s="15">
        <f t="shared" ca="1" si="446"/>
        <v>36473.111187883442</v>
      </c>
      <c r="BF792" s="15">
        <f ca="1">Inputs!$B$13*EXP($B$9-0.5*C$6^2+C$6*Y792)</f>
        <v>14500.588040114155</v>
      </c>
      <c r="BG792" s="15">
        <f t="shared" ca="1" si="447"/>
        <v>13157.00410936871</v>
      </c>
      <c r="BH792" s="15">
        <f t="shared" ca="1" si="448"/>
        <v>21807.467743841349</v>
      </c>
      <c r="BI792" s="15">
        <f t="shared" ca="1" si="449"/>
        <v>31508.989387431997</v>
      </c>
      <c r="BJ792" s="15">
        <f t="shared" ca="1" si="450"/>
        <v>39240.001908523685</v>
      </c>
      <c r="BK792" s="15">
        <f t="shared" ca="1" si="451"/>
        <v>42382.799043658051</v>
      </c>
      <c r="BL792" s="15">
        <f t="shared" ca="1" si="452"/>
        <v>63942.462725326084</v>
      </c>
      <c r="BM792" s="15">
        <f t="shared" ca="1" si="453"/>
        <v>84578.637560743053</v>
      </c>
      <c r="BN792" s="15">
        <f t="shared" ca="1" si="454"/>
        <v>95008.681043680452</v>
      </c>
      <c r="BO792" s="15">
        <f t="shared" ca="1" si="455"/>
        <v>107866.25263995859</v>
      </c>
      <c r="BP792" s="15">
        <f t="shared" ca="1" si="456"/>
        <v>105714.09347339006</v>
      </c>
      <c r="BQ792" s="15">
        <f ca="1">Inputs!$B$20*EXP($B$10-0.5*C$7^2+C$7*AJ792)</f>
        <v>3284.6275916940895</v>
      </c>
      <c r="BR792" s="15">
        <f t="shared" ca="1" si="457"/>
        <v>4783.8112201131407</v>
      </c>
      <c r="BS792" s="15">
        <f t="shared" ca="1" si="458"/>
        <v>5985.0352781837391</v>
      </c>
      <c r="BT792" s="15">
        <f t="shared" ca="1" si="459"/>
        <v>5410.4764002020765</v>
      </c>
      <c r="BU792" s="15">
        <f t="shared" ca="1" si="460"/>
        <v>9053.8652184341645</v>
      </c>
      <c r="BV792" s="15">
        <f t="shared" ca="1" si="461"/>
        <v>13459.559030388338</v>
      </c>
      <c r="BW792" s="15">
        <f t="shared" ca="1" si="462"/>
        <v>15661.325262706567</v>
      </c>
      <c r="BX792" s="15">
        <f t="shared" ca="1" si="463"/>
        <v>19108.874446848029</v>
      </c>
      <c r="BY792" s="15">
        <f t="shared" ca="1" si="464"/>
        <v>33558.617548019167</v>
      </c>
      <c r="BZ792" s="15">
        <f t="shared" ca="1" si="465"/>
        <v>46101.386521222681</v>
      </c>
      <c r="CA792" s="15">
        <f t="shared" ca="1" si="466"/>
        <v>63203.519916085665</v>
      </c>
      <c r="CB792" s="15">
        <f ca="1">(AU792*DCF!C$10-DCF!C$5*MAX(AU792*DCF!C$10,0)-MAX(AU792-Inputs!$B$6,0)/Inputs!$B$10)*DCF!C$6</f>
        <v>1043.6648722436419</v>
      </c>
      <c r="CC792" s="15">
        <f ca="1">(AV792*DCF!D$10-DCF!D$5*MAX(AV792*DCF!D$10,0)-MAX(AV792-AU792,0)/Inputs!$B$10)*DCF!D$6</f>
        <v>1189.2674726985933</v>
      </c>
      <c r="CD792" s="15">
        <f ca="1">(AW792*DCF!E$10-DCF!E$5*MAX(AW792*DCF!E$10,0)-MAX(AW792-AV792,0)/Inputs!$B$10)*DCF!E$6</f>
        <v>1299.2684223090675</v>
      </c>
      <c r="CE792" s="15">
        <f ca="1">(AX792*DCF!F$10-DCF!F$5*MAX(AX792*DCF!F$10,0)-MAX(AX792-AW792,0)/Inputs!$B$10)*DCF!F$6</f>
        <v>1663.3480434388043</v>
      </c>
      <c r="CF792" s="15">
        <f ca="1">(AY792*DCF!G$10-DCF!G$5*MAX(AY792*DCF!G$10,0)-MAX(AY792-AX792,0)/Inputs!$B$10)*DCF!G$6</f>
        <v>1728.8583574610848</v>
      </c>
      <c r="CG792" s="15">
        <f ca="1">(AZ792*DCF!H$10-DCF!H$5*MAX(AZ792*DCF!H$10,0)-MAX(AZ792-AY792,0)/Inputs!$B$10)*DCF!H$6</f>
        <v>1768.8906402298992</v>
      </c>
      <c r="CH792" s="15">
        <f ca="1">(BA792*DCF!I$10-DCF!I$5*MAX(BA792*DCF!I$10,0)-MAX(BA792-AZ792,0)/Inputs!$B$10)*DCF!I$6</f>
        <v>2267.333204553925</v>
      </c>
      <c r="CI792" s="15">
        <f ca="1">(BB792*DCF!J$10-DCF!J$5*MAX(BB792*DCF!J$10,0)-MAX(BB792-BA792,0)/Inputs!$B$10)*DCF!J$6</f>
        <v>2984.2302244850789</v>
      </c>
      <c r="CJ792" s="15">
        <f ca="1">(BC792*DCF!K$10-DCF!K$5*MAX(BC792*DCF!K$10,0)-MAX(BC792-BB792,0)/Inputs!$B$10)*DCF!K$6</f>
        <v>3538.1942278443976</v>
      </c>
      <c r="CK792" s="15">
        <f ca="1">(BD792*DCF!L$10-DCF!L$5*MAX(BD792*DCF!L$10,0)-MAX(BD792-BC792,0)/Inputs!$B$10)*DCF!L$6</f>
        <v>4268.3969538971869</v>
      </c>
      <c r="CL792" s="15">
        <f ca="1">(BE792*DCF!M$10-DCF!M$5*MAX(BE792*DCF!M$10,0)-MAX(BE792-BD792,0)/Inputs!$B$10)*DCF!M$6</f>
        <v>4781.1511513802816</v>
      </c>
      <c r="CM792" s="15">
        <f ca="1">(BF792*DCF!C$28-DCF!C$5*MAX(BF792*DCF!C$28,0)-MAX(BF792-Inputs!$B$13,0)/Inputs!$B$17)*DCF!C$6</f>
        <v>3706.4109227576969</v>
      </c>
      <c r="CN792" s="15">
        <f ca="1">(BG792*DCF!D$28-DCF!D$5*MAX(BG792*DCF!D$28,0)-MAX(BG792-BF792,0)/Inputs!$B$17)*DCF!D$6</f>
        <v>3875.0411608569948</v>
      </c>
      <c r="CO792" s="15">
        <f ca="1">(BH792*DCF!E$28-DCF!E$5*MAX(BH792*DCF!E$28,0)-MAX(BH792-BG792,0)/Inputs!$B$17)*DCF!E$6</f>
        <v>4471.3758678908935</v>
      </c>
      <c r="CP792" s="15">
        <f ca="1">(BI792*DCF!F$28-DCF!F$5*MAX(BI792*DCF!F$28,0)-MAX(BI792-BH792,0)/Inputs!$B$17)*DCF!F$6</f>
        <v>6787.5452852686976</v>
      </c>
      <c r="CQ792" s="15">
        <f ca="1">(BJ792*DCF!G$28-DCF!G$5*MAX(BJ792*DCF!G$28,0)-MAX(BJ792-BI792,0)/Inputs!$B$17)*DCF!G$6</f>
        <v>8880.8362752337871</v>
      </c>
      <c r="CR792" s="15">
        <f ca="1">(BK792*DCF!H$28-DCF!H$5*MAX(BK792*DCF!H$28,0)-MAX(BK792-BJ792,0)/Inputs!$B$17)*DCF!H$6</f>
        <v>9993.4313246455185</v>
      </c>
      <c r="CS792" s="15">
        <f ca="1">(BL792*DCF!I$28-DCF!I$5*MAX(BL792*DCF!I$28,0)-MAX(BL792-BK792,0)/Inputs!$B$17)*DCF!I$6</f>
        <v>11941.791611541976</v>
      </c>
      <c r="CT792" s="15">
        <f ca="1">(BM792*DCF!J$28-DCF!J$5*MAX(BM792*DCF!J$28,0)-MAX(BM792-BL792,0)/Inputs!$B$17)*DCF!J$6</f>
        <v>16131.869382373059</v>
      </c>
      <c r="CU792" s="15">
        <f ca="1">(BN792*DCF!K$28-DCF!K$5*MAX(BN792*DCF!K$28,0)-MAX(BN792-BM792,0)/Inputs!$B$17)*DCF!K$6</f>
        <v>18786.699026569593</v>
      </c>
      <c r="CV792" s="15">
        <f ca="1">(BO792*DCF!L$28-DCF!L$5*MAX(BO792*DCF!L$28,0)-MAX(BO792-BN792,0)/Inputs!$B$17)*DCF!L$6</f>
        <v>20066.725834741435</v>
      </c>
      <c r="CW792" s="15">
        <f ca="1">(BP792*DCF!M$28-DCF!M$5*MAX(BP792*DCF!M$28,0)-MAX(BP792-BO792,0)/Inputs!$B$17)*DCF!M$6</f>
        <v>19890.167866799864</v>
      </c>
      <c r="CX792" s="15">
        <f ca="1">(BQ792*DCF!C$46-DCF!C$5*MAX(BQ792*DCF!C$46,0)-MAX(BQ792-Inputs!$B$20,0)/Inputs!$B$24)*DCF!C$6</f>
        <v>-797.20156468412665</v>
      </c>
      <c r="CY792" s="15">
        <f ca="1">(BR792*DCF!D$46-DCF!D$5*MAX(BR792*DCF!D$46,0)-MAX(BR792-BQ792,0)/Inputs!$B$24)*DCF!D$6</f>
        <v>-1456.1742252459856</v>
      </c>
      <c r="CZ792" s="15">
        <f ca="1">(BS792*DCF!E$46-DCF!E$5*MAX(BS792*DCF!E$46,0)-MAX(BS792-BR792,0)/Inputs!$B$24)*DCF!E$6</f>
        <v>-1181.2302968896333</v>
      </c>
      <c r="DA792" s="15">
        <f ca="1">(BT792*DCF!F$46-DCF!F$5*MAX(BT792*DCF!F$46,0)-MAX(BT792-BS792,0)/Inputs!$B$24)*DCF!F$6</f>
        <v>-394.02509910397384</v>
      </c>
      <c r="DB792" s="15">
        <f ca="1">(BU792*DCF!G$46-DCF!G$5*MAX(BU792*DCF!G$46,0)-MAX(BU792-BT792,0)/Inputs!$B$24)*DCF!G$6</f>
        <v>-1530.1181515744065</v>
      </c>
      <c r="DC792" s="15">
        <f ca="1">(BV792*DCF!H$46-DCF!H$5*MAX(BV792*DCF!H$46,0)-MAX(BV792-BU792,0)/Inputs!$B$24)*DCF!H$6</f>
        <v>-1369.0423579309086</v>
      </c>
      <c r="DD792" s="15">
        <f ca="1">(BW792*DCF!I$46-DCF!I$5*MAX(BW792*DCF!I$46,0)-MAX(BW792-BV792,0)/Inputs!$B$24)*DCF!I$6</f>
        <v>-270.33753193828102</v>
      </c>
      <c r="DE792" s="15">
        <f ca="1">(BX792*DCF!J$46-DCF!J$5*MAX(BX792*DCF!J$46,0)-MAX(BX792-BW792,0)/Inputs!$B$24)*DCF!J$6</f>
        <v>-112.66929349373122</v>
      </c>
      <c r="DF792" s="15">
        <f ca="1">(BY792*DCF!K$46-DCF!K$5*MAX(BY792*DCF!K$46,0)-MAX(BY792-BX792,0)/Inputs!$B$24)*DCF!K$6</f>
        <v>-1622.8220176437258</v>
      </c>
      <c r="DG792" s="15">
        <f ca="1">(BZ792*DCF!L$46-DCF!L$5*MAX(BZ792*DCF!L$46,0)-MAX(BZ792-BY792,0)/Inputs!$B$24)*DCF!L$6</f>
        <v>348.30552028166835</v>
      </c>
      <c r="DH792" s="15">
        <f ca="1">(CA792*DCF!M$46-DCF!M$5*MAX(CA792*DCF!M$46,0)-MAX(CA792-BZ792,0)/Inputs!$B$24)*DCF!M$6</f>
        <v>1379.6008588606878</v>
      </c>
      <c r="DI792" s="15">
        <f ca="1">SUM(CB792:CL792)+BE792*DCF!M$10*(1+Inputs!$B$30)*(1-Inputs!$B$33)*(1-Inputs!$B$30/Inputs!$B$31)/(Inputs!$B$29-Inputs!$B$30)*DCF!M$6</f>
        <v>128037.75431338628</v>
      </c>
      <c r="DJ792" s="15">
        <f ca="1">SUM(CM792:CW792)+BP792*DCF!M$28*(1+Inputs!$B$30)*(1-Inputs!$B$33)*(1-Inputs!$B$30/Inputs!$B$31)/(Inputs!$B$29-Inputs!$B$30)*DCF!M$6</f>
        <v>516803.52130616049</v>
      </c>
      <c r="DK792" s="15">
        <f ca="1">SUM(CX792:DH792)+CA792*DCF!M$46*(1+Inputs!$B$30)*(1-Inputs!$B$33)*(1-Inputs!$B$30/Inputs!$B$31)/(Inputs!$B$29-Inputs!$B$30)*DCF!M$6</f>
        <v>90714.414566467196</v>
      </c>
      <c r="DM792" s="15">
        <f ca="1">DI792+DJ792+DK792+Inputs!$B$34+Inputs!$B$36-Inputs!$B$35</f>
        <v>812406.69018601393</v>
      </c>
    </row>
    <row r="793" spans="1:117" x14ac:dyDescent="0.75">
      <c r="A793" s="11">
        <v>780</v>
      </c>
      <c r="C793" s="24">
        <f t="shared" ca="1" si="467"/>
        <v>-0.30569615847031345</v>
      </c>
      <c r="D793" s="24">
        <f t="shared" ca="1" si="467"/>
        <v>-0.44236335794635379</v>
      </c>
      <c r="E793" s="24">
        <f t="shared" ca="1" si="467"/>
        <v>0.91927180505818207</v>
      </c>
      <c r="F793" s="24">
        <f t="shared" ca="1" si="467"/>
        <v>0.88135997313841363</v>
      </c>
      <c r="G793" s="24">
        <f t="shared" ca="1" si="467"/>
        <v>-2.8714971615116007</v>
      </c>
      <c r="H793" s="24">
        <f t="shared" ca="1" si="467"/>
        <v>2.1573596172187948</v>
      </c>
      <c r="I793" s="24">
        <f t="shared" ca="1" si="467"/>
        <v>-0.17962799815561095</v>
      </c>
      <c r="J793" s="24">
        <f t="shared" ca="1" si="467"/>
        <v>1.2550680834453338</v>
      </c>
      <c r="K793" s="24">
        <f t="shared" ca="1" si="467"/>
        <v>-0.3566611445022238</v>
      </c>
      <c r="L793" s="24">
        <f t="shared" ca="1" si="467"/>
        <v>0.39129528134767183</v>
      </c>
      <c r="M793" s="24">
        <f t="shared" ca="1" si="467"/>
        <v>1.5410628095410741</v>
      </c>
      <c r="N793" s="24">
        <f ca="1">SQRT(Inputs!$B$38)*C793+SQRT(1-Inputs!$B$38)*_xlfn.NORM.S.INV(RAND())</f>
        <v>0.42230282697942256</v>
      </c>
      <c r="O793" s="24">
        <f ca="1">SQRT(Inputs!$B$38)*D793+SQRT(1-Inputs!$B$38)*_xlfn.NORM.S.INV(RAND())</f>
        <v>-0.52670389770382808</v>
      </c>
      <c r="P793" s="24">
        <f ca="1">SQRT(Inputs!$B$38)*E793+SQRT(1-Inputs!$B$38)*_xlfn.NORM.S.INV(RAND())</f>
        <v>1.566022176554859</v>
      </c>
      <c r="Q793" s="24">
        <f ca="1">SQRT(Inputs!$B$38)*F793+SQRT(1-Inputs!$B$38)*_xlfn.NORM.S.INV(RAND())</f>
        <v>0.64010193850497976</v>
      </c>
      <c r="R793" s="24">
        <f ca="1">SQRT(Inputs!$B$38)*G793+SQRT(1-Inputs!$B$38)*_xlfn.NORM.S.INV(RAND())</f>
        <v>-1.8813794221506317</v>
      </c>
      <c r="S793" s="24">
        <f ca="1">SQRT(Inputs!$B$38)*H793+SQRT(1-Inputs!$B$38)*_xlfn.NORM.S.INV(RAND())</f>
        <v>-2.7617134158034018E-2</v>
      </c>
      <c r="T793" s="24">
        <f ca="1">SQRT(Inputs!$B$38)*I793+SQRT(1-Inputs!$B$38)*_xlfn.NORM.S.INV(RAND())</f>
        <v>0.267733854585404</v>
      </c>
      <c r="U793" s="24">
        <f ca="1">SQRT(Inputs!$B$38)*J793+SQRT(1-Inputs!$B$38)*_xlfn.NORM.S.INV(RAND())</f>
        <v>0.10738421515347951</v>
      </c>
      <c r="V793" s="24">
        <f ca="1">SQRT(Inputs!$B$38)*K793+SQRT(1-Inputs!$B$38)*_xlfn.NORM.S.INV(RAND())</f>
        <v>1.1887636247975883</v>
      </c>
      <c r="W793" s="24">
        <f ca="1">SQRT(Inputs!$B$38)*L793+SQRT(1-Inputs!$B$38)*_xlfn.NORM.S.INV(RAND())</f>
        <v>0.34495637641868793</v>
      </c>
      <c r="X793" s="24">
        <f ca="1">SQRT(Inputs!$B$38)*M793+SQRT(1-Inputs!$B$38)*_xlfn.NORM.S.INV(RAND())</f>
        <v>-7.4102779001280261E-2</v>
      </c>
      <c r="Y793" s="24">
        <f ca="1">SQRT(Inputs!$B$38)*C793+SQRT(1-Inputs!$B$38)*_xlfn.NORM.S.INV(RAND())</f>
        <v>-0.20012398239753407</v>
      </c>
      <c r="Z793" s="24">
        <f ca="1">SQRT(Inputs!$B$38)*D793+SQRT(1-Inputs!$B$38)*_xlfn.NORM.S.INV(RAND())</f>
        <v>-0.70928446433592263</v>
      </c>
      <c r="AA793" s="24">
        <f ca="1">SQRT(Inputs!$B$38)*E793+SQRT(1-Inputs!$B$38)*_xlfn.NORM.S.INV(RAND())</f>
        <v>2.0206682329742769</v>
      </c>
      <c r="AB793" s="24">
        <f ca="1">SQRT(Inputs!$B$38)*F793+SQRT(1-Inputs!$B$38)*_xlfn.NORM.S.INV(RAND())</f>
        <v>1.8295527452627776</v>
      </c>
      <c r="AC793" s="24">
        <f ca="1">SQRT(Inputs!$B$38)*G793+SQRT(1-Inputs!$B$38)*_xlfn.NORM.S.INV(RAND())</f>
        <v>-1.9795144904499444</v>
      </c>
      <c r="AD793" s="24">
        <f ca="1">SQRT(Inputs!$B$38)*H793+SQRT(1-Inputs!$B$38)*_xlfn.NORM.S.INV(RAND())</f>
        <v>1.4595773361009465</v>
      </c>
      <c r="AE793" s="24">
        <f ca="1">SQRT(Inputs!$B$38)*I793+SQRT(1-Inputs!$B$38)*_xlfn.NORM.S.INV(RAND())</f>
        <v>0.6239304747858585</v>
      </c>
      <c r="AF793" s="24">
        <f ca="1">SQRT(Inputs!$B$38)*J793+SQRT(1-Inputs!$B$38)*_xlfn.NORM.S.INV(RAND())</f>
        <v>2.2921735732289656</v>
      </c>
      <c r="AG793" s="24">
        <f ca="1">SQRT(Inputs!$B$38)*K793+SQRT(1-Inputs!$B$38)*_xlfn.NORM.S.INV(RAND())</f>
        <v>1.3213485120911972</v>
      </c>
      <c r="AH793" s="24">
        <f ca="1">SQRT(Inputs!$B$38)*L793+SQRT(1-Inputs!$B$38)*_xlfn.NORM.S.INV(RAND())</f>
        <v>-0.78409663595590462</v>
      </c>
      <c r="AI793" s="24">
        <f ca="1">SQRT(Inputs!$B$38)*M793+SQRT(1-Inputs!$B$38)*_xlfn.NORM.S.INV(RAND())</f>
        <v>0.92203547469672331</v>
      </c>
      <c r="AJ793" s="24">
        <f ca="1">SQRT(Inputs!$B$38)*C793+SQRT(1-Inputs!$B$38)*_xlfn.NORM.S.INV(RAND())</f>
        <v>-3.5604770535934444E-2</v>
      </c>
      <c r="AK793" s="24">
        <f ca="1">SQRT(Inputs!$B$38)*D793+SQRT(1-Inputs!$B$38)*_xlfn.NORM.S.INV(RAND())</f>
        <v>-0.25533223150664325</v>
      </c>
      <c r="AL793" s="24">
        <f ca="1">SQRT(Inputs!$B$38)*E793+SQRT(1-Inputs!$B$38)*_xlfn.NORM.S.INV(RAND())</f>
        <v>1.9378029207361318</v>
      </c>
      <c r="AM793" s="24">
        <f ca="1">SQRT(Inputs!$B$38)*F793+SQRT(1-Inputs!$B$38)*_xlfn.NORM.S.INV(RAND())</f>
        <v>0.37143657190026447</v>
      </c>
      <c r="AN793" s="24">
        <f ca="1">SQRT(Inputs!$B$38)*G793+SQRT(1-Inputs!$B$38)*_xlfn.NORM.S.INV(RAND())</f>
        <v>-0.94821568263795153</v>
      </c>
      <c r="AO793" s="24">
        <f ca="1">SQRT(Inputs!$B$38)*H793+SQRT(1-Inputs!$B$38)*_xlfn.NORM.S.INV(RAND())</f>
        <v>2.1675613214091105</v>
      </c>
      <c r="AP793" s="24">
        <f ca="1">SQRT(Inputs!$B$38)*I793+SQRT(1-Inputs!$B$38)*_xlfn.NORM.S.INV(RAND())</f>
        <v>0.29116894046232489</v>
      </c>
      <c r="AQ793" s="24">
        <f ca="1">SQRT(Inputs!$B$38)*J793+SQRT(1-Inputs!$B$38)*_xlfn.NORM.S.INV(RAND())</f>
        <v>0.71269981889360789</v>
      </c>
      <c r="AR793" s="24">
        <f ca="1">SQRT(Inputs!$B$38)*K793+SQRT(1-Inputs!$B$38)*_xlfn.NORM.S.INV(RAND())</f>
        <v>2.2547836083489625</v>
      </c>
      <c r="AS793" s="24">
        <f ca="1">SQRT(Inputs!$B$38)*L793+SQRT(1-Inputs!$B$38)*_xlfn.NORM.S.INV(RAND())</f>
        <v>1.3389053427355639</v>
      </c>
      <c r="AT793" s="24">
        <f ca="1">SQRT(Inputs!$B$38)*M793+SQRT(1-Inputs!$B$38)*_xlfn.NORM.S.INV(RAND())</f>
        <v>2.1446291203911594</v>
      </c>
      <c r="AU793" s="15">
        <f ca="1">Inputs!$B$6*EXP($B$8-0.5*C$5^2+C$5*N793)</f>
        <v>5313.3185082312157</v>
      </c>
      <c r="AV793" s="15">
        <f t="shared" ca="1" si="437"/>
        <v>5985.6033631484606</v>
      </c>
      <c r="AW793" s="15">
        <f t="shared" ca="1" si="438"/>
        <v>9014.9081029863646</v>
      </c>
      <c r="AX793" s="15">
        <f t="shared" ca="1" si="439"/>
        <v>11922.61986419584</v>
      </c>
      <c r="AY793" s="15">
        <f t="shared" ca="1" si="440"/>
        <v>11696.473253680044</v>
      </c>
      <c r="AZ793" s="15">
        <f t="shared" ca="1" si="441"/>
        <v>14261.664393756313</v>
      </c>
      <c r="BA793" s="15">
        <f t="shared" ca="1" si="442"/>
        <v>17948.585880601273</v>
      </c>
      <c r="BB793" s="15">
        <f t="shared" ca="1" si="443"/>
        <v>22212.234081351377</v>
      </c>
      <c r="BC793" s="15">
        <f t="shared" ca="1" si="444"/>
        <v>30512.227951705598</v>
      </c>
      <c r="BD793" s="15">
        <f t="shared" ca="1" si="445"/>
        <v>38606.101476803029</v>
      </c>
      <c r="BE793" s="15">
        <f t="shared" ca="1" si="446"/>
        <v>46988.613382905423</v>
      </c>
      <c r="BF793" s="15">
        <f ca="1">Inputs!$B$13*EXP($B$9-0.5*C$6^2+C$6*Y793)</f>
        <v>13293.0299624536</v>
      </c>
      <c r="BG793" s="15">
        <f t="shared" ca="1" si="447"/>
        <v>14254.481374640904</v>
      </c>
      <c r="BH793" s="15">
        <f t="shared" ca="1" si="448"/>
        <v>24350.501515630811</v>
      </c>
      <c r="BI793" s="15">
        <f t="shared" ca="1" si="449"/>
        <v>39504.054569588014</v>
      </c>
      <c r="BJ793" s="15">
        <f t="shared" ca="1" si="450"/>
        <v>36407.283368597491</v>
      </c>
      <c r="BK793" s="15">
        <f t="shared" ca="1" si="451"/>
        <v>54505.722826859492</v>
      </c>
      <c r="BL793" s="15">
        <f t="shared" ca="1" si="452"/>
        <v>72592.205124291577</v>
      </c>
      <c r="BM793" s="15">
        <f t="shared" ca="1" si="453"/>
        <v>118627.12319684845</v>
      </c>
      <c r="BN793" s="15">
        <f t="shared" ca="1" si="454"/>
        <v>170928.00653480508</v>
      </c>
      <c r="BO793" s="15">
        <f t="shared" ca="1" si="455"/>
        <v>191988.53423643473</v>
      </c>
      <c r="BP793" s="15">
        <f t="shared" ca="1" si="456"/>
        <v>262322.21340279141</v>
      </c>
      <c r="BQ793" s="15">
        <f ca="1">Inputs!$B$20*EXP($B$10-0.5*C$7^2+C$7*AJ793)</f>
        <v>4235.6847822769078</v>
      </c>
      <c r="BR793" s="15">
        <f t="shared" ca="1" si="457"/>
        <v>5299.6358808751111</v>
      </c>
      <c r="BS793" s="15">
        <f t="shared" ca="1" si="458"/>
        <v>12661.274047754623</v>
      </c>
      <c r="BT793" s="15">
        <f t="shared" ca="1" si="459"/>
        <v>19243.797166424873</v>
      </c>
      <c r="BU793" s="15">
        <f t="shared" ca="1" si="460"/>
        <v>21201.766658898316</v>
      </c>
      <c r="BV793" s="15">
        <f t="shared" ca="1" si="461"/>
        <v>48070.239863681622</v>
      </c>
      <c r="BW793" s="15">
        <f t="shared" ca="1" si="462"/>
        <v>71343.14808067173</v>
      </c>
      <c r="BX793" s="15">
        <f t="shared" ca="1" si="463"/>
        <v>115110.70237476293</v>
      </c>
      <c r="BY793" s="15">
        <f t="shared" ca="1" si="464"/>
        <v>248290.04959626042</v>
      </c>
      <c r="BZ793" s="15">
        <f t="shared" ca="1" si="465"/>
        <v>445610.97409803019</v>
      </c>
      <c r="CA793" s="15">
        <f t="shared" ca="1" si="466"/>
        <v>916323.86733742338</v>
      </c>
      <c r="CB793" s="15">
        <f ca="1">(AU793*DCF!C$10-DCF!C$5*MAX(AU793*DCF!C$10,0)-MAX(AU793-Inputs!$B$6,0)/Inputs!$B$10)*DCF!C$6</f>
        <v>1040.5710471163686</v>
      </c>
      <c r="CC793" s="15">
        <f ca="1">(AV793*DCF!D$10-DCF!D$5*MAX(AV793*DCF!D$10,0)-MAX(AV793-AU793,0)/Inputs!$B$10)*DCF!D$6</f>
        <v>1295.031201708749</v>
      </c>
      <c r="CD793" s="15">
        <f ca="1">(AW793*DCF!E$10-DCF!E$5*MAX(AW793*DCF!E$10,0)-MAX(AW793-AV793,0)/Inputs!$B$10)*DCF!E$6</f>
        <v>1399.0738997182912</v>
      </c>
      <c r="CE793" s="15">
        <f ca="1">(AX793*DCF!F$10-DCF!F$5*MAX(AX793*DCF!F$10,0)-MAX(AX793-AW793,0)/Inputs!$B$10)*DCF!F$6</f>
        <v>1997.6661885963013</v>
      </c>
      <c r="CF793" s="15">
        <f ca="1">(AY793*DCF!G$10-DCF!G$5*MAX(AY793*DCF!G$10,0)-MAX(AY793-AX793,0)/Inputs!$B$10)*DCF!G$6</f>
        <v>2409.939576969472</v>
      </c>
      <c r="CG793" s="15">
        <f ca="1">(AZ793*DCF!H$10-DCF!H$5*MAX(AZ793*DCF!H$10,0)-MAX(AZ793-AY793,0)/Inputs!$B$10)*DCF!H$6</f>
        <v>2313.4166976296324</v>
      </c>
      <c r="CH793" s="15">
        <f ca="1">(BA793*DCF!I$10-DCF!I$5*MAX(BA793*DCF!I$10,0)-MAX(BA793-AZ793,0)/Inputs!$B$10)*DCF!I$6</f>
        <v>2673.7675720826119</v>
      </c>
      <c r="CI793" s="15">
        <f ca="1">(BB793*DCF!J$10-DCF!J$5*MAX(BB793*DCF!J$10,0)-MAX(BB793-BA793,0)/Inputs!$B$10)*DCF!J$6</f>
        <v>3165.5852824066346</v>
      </c>
      <c r="CJ793" s="15">
        <f ca="1">(BC793*DCF!K$10-DCF!K$5*MAX(BC793*DCF!K$10,0)-MAX(BC793-BB793,0)/Inputs!$B$10)*DCF!K$6</f>
        <v>3750.1058782957152</v>
      </c>
      <c r="CK793" s="15">
        <f ca="1">(BD793*DCF!L$10-DCF!L$5*MAX(BD793*DCF!L$10,0)-MAX(BD793-BC793,0)/Inputs!$B$10)*DCF!L$6</f>
        <v>4775.8653370333932</v>
      </c>
      <c r="CL793" s="15">
        <f ca="1">(BE793*DCF!M$10-DCF!M$5*MAX(BE793*DCF!M$10,0)-MAX(BE793-BD793,0)/Inputs!$B$10)*DCF!M$6</f>
        <v>5629.3204876950531</v>
      </c>
      <c r="CM793" s="15">
        <f ca="1">(BF793*DCF!C$28-DCF!C$5*MAX(BF793*DCF!C$28,0)-MAX(BF793-Inputs!$B$13,0)/Inputs!$B$17)*DCF!C$6</f>
        <v>3616.7538899078982</v>
      </c>
      <c r="CN793" s="15">
        <f ca="1">(BG793*DCF!D$28-DCF!D$5*MAX(BG793*DCF!D$28,0)-MAX(BG793-BF793,0)/Inputs!$B$17)*DCF!D$6</f>
        <v>3993.1518590826913</v>
      </c>
      <c r="CO793" s="15">
        <f ca="1">(BH793*DCF!E$28-DCF!E$5*MAX(BH793*DCF!E$28,0)-MAX(BH793-BG793,0)/Inputs!$B$17)*DCF!E$6</f>
        <v>4906.7090247847345</v>
      </c>
      <c r="CP793" s="15">
        <f ca="1">(BI793*DCF!F$28-DCF!F$5*MAX(BI793*DCF!F$28,0)-MAX(BI793-BH793,0)/Inputs!$B$17)*DCF!F$6</f>
        <v>7965.3663911241629</v>
      </c>
      <c r="CQ793" s="15">
        <f ca="1">(BJ793*DCF!G$28-DCF!G$5*MAX(BJ793*DCF!G$28,0)-MAX(BJ793-BI793,0)/Inputs!$B$17)*DCF!G$6</f>
        <v>9446.1458912455855</v>
      </c>
      <c r="CR793" s="15">
        <f ca="1">(BK793*DCF!H$28-DCF!H$5*MAX(BK793*DCF!H$28,0)-MAX(BK793-BJ793,0)/Inputs!$B$17)*DCF!H$6</f>
        <v>10667.877016568622</v>
      </c>
      <c r="CS793" s="15">
        <f ca="1">(BL793*DCF!I$28-DCF!I$5*MAX(BL793*DCF!I$28,0)-MAX(BL793-BK793,0)/Inputs!$B$17)*DCF!I$6</f>
        <v>14474.312813524723</v>
      </c>
      <c r="CT793" s="15">
        <f ca="1">(BM793*DCF!J$28-DCF!J$5*MAX(BM793*DCF!J$28,0)-MAX(BM793-BL793,0)/Inputs!$B$17)*DCF!J$6</f>
        <v>20359.842387756362</v>
      </c>
      <c r="CU793" s="15">
        <f ca="1">(BN793*DCF!K$28-DCF!K$5*MAX(BN793*DCF!K$28,0)-MAX(BN793-BM793,0)/Inputs!$B$17)*DCF!K$6</f>
        <v>29690.967465878439</v>
      </c>
      <c r="CV793" s="15">
        <f ca="1">(BO793*DCF!L$28-DCF!L$5*MAX(BO793*DCF!L$28,0)-MAX(BO793-BN793,0)/Inputs!$B$17)*DCF!L$6</f>
        <v>35922.708567660564</v>
      </c>
      <c r="CW793" s="15">
        <f ca="1">(BP793*DCF!M$28-DCF!M$5*MAX(BP793*DCF!M$28,0)-MAX(BP793-BO793,0)/Inputs!$B$17)*DCF!M$6</f>
        <v>42004.230465538465</v>
      </c>
      <c r="CX793" s="15">
        <f ca="1">(BQ793*DCF!C$46-DCF!C$5*MAX(BQ793*DCF!C$46,0)-MAX(BQ793-Inputs!$B$20,0)/Inputs!$B$24)*DCF!C$6</f>
        <v>-1456.1326436098668</v>
      </c>
      <c r="CY793" s="15">
        <f ca="1">(BR793*DCF!D$46-DCF!D$5*MAX(BR793*DCF!D$46,0)-MAX(BR793-BQ793,0)/Inputs!$B$24)*DCF!D$6</f>
        <v>-1358.5033579349179</v>
      </c>
      <c r="CZ793" s="15">
        <f ca="1">(BS793*DCF!E$46-DCF!E$5*MAX(BS793*DCF!E$46,0)-MAX(BS793-BR793,0)/Inputs!$B$24)*DCF!E$6</f>
        <v>-4398.9728037697068</v>
      </c>
      <c r="DA793" s="15">
        <f ca="1">(BT793*DCF!F$46-DCF!F$5*MAX(BT793*DCF!F$46,0)-MAX(BT793-BS793,0)/Inputs!$B$24)*DCF!F$6</f>
        <v>-3798.3597351632466</v>
      </c>
      <c r="DB793" s="15">
        <f ca="1">(BU793*DCF!G$46-DCF!G$5*MAX(BU793*DCF!G$46,0)-MAX(BU793-BT793,0)/Inputs!$B$24)*DCF!G$6</f>
        <v>-1371.80779334367</v>
      </c>
      <c r="DC793" s="15">
        <f ca="1">(BV793*DCF!H$46-DCF!H$5*MAX(BV793*DCF!H$46,0)-MAX(BV793-BU793,0)/Inputs!$B$24)*DCF!H$6</f>
        <v>-8349.213422519746</v>
      </c>
      <c r="DD793" s="15">
        <f ca="1">(BW793*DCF!I$46-DCF!I$5*MAX(BW793*DCF!I$46,0)-MAX(BW793-BV793,0)/Inputs!$B$24)*DCF!I$6</f>
        <v>-5033.0539684387331</v>
      </c>
      <c r="DE793" s="15">
        <f ca="1">(BX793*DCF!J$46-DCF!J$5*MAX(BX793*DCF!J$46,0)-MAX(BX793-BW793,0)/Inputs!$B$24)*DCF!J$6</f>
        <v>-6777.8647863027663</v>
      </c>
      <c r="DF793" s="15">
        <f ca="1">(BY793*DCF!K$46-DCF!K$5*MAX(BY793*DCF!K$46,0)-MAX(BY793-BX793,0)/Inputs!$B$24)*DCF!K$6</f>
        <v>-18442.236873877479</v>
      </c>
      <c r="DG793" s="15">
        <f ca="1">(BZ793*DCF!L$46-DCF!L$5*MAX(BZ793*DCF!L$46,0)-MAX(BZ793-BY793,0)/Inputs!$B$24)*DCF!L$6</f>
        <v>-13851.354324499491</v>
      </c>
      <c r="DH793" s="15">
        <f ca="1">(CA793*DCF!M$46-DCF!M$5*MAX(CA793*DCF!M$46,0)-MAX(CA793-BZ793,0)/Inputs!$B$24)*DCF!M$6</f>
        <v>-26569.253944036973</v>
      </c>
      <c r="DI793" s="15">
        <f ca="1">SUM(CB793:CL793)+BE793*DCF!M$10*(1+Inputs!$B$30)*(1-Inputs!$B$33)*(1-Inputs!$B$30/Inputs!$B$31)/(Inputs!$B$29-Inputs!$B$30)*DCF!M$6</f>
        <v>161220.27557396379</v>
      </c>
      <c r="DJ793" s="15">
        <f ca="1">SUM(CM793:CW793)+BP793*DCF!M$28*(1+Inputs!$B$30)*(1-Inputs!$B$33)*(1-Inputs!$B$30/Inputs!$B$31)/(Inputs!$B$29-Inputs!$B$30)*DCF!M$6</f>
        <v>1156442.9841092429</v>
      </c>
      <c r="DK793" s="15">
        <f ca="1">SUM(CX793:DH793)+CA793*DCF!M$46*(1+Inputs!$B$30)*(1-Inputs!$B$33)*(1-Inputs!$B$30/Inputs!$B$31)/(Inputs!$B$29-Inputs!$B$30)*DCF!M$6</f>
        <v>1325338.4907513764</v>
      </c>
      <c r="DM793" s="15">
        <f ca="1">DI793+DJ793+DK793+Inputs!$B$34+Inputs!$B$36-Inputs!$B$35</f>
        <v>2719852.7504345831</v>
      </c>
    </row>
    <row r="794" spans="1:117" x14ac:dyDescent="0.75">
      <c r="A794" s="11">
        <v>781</v>
      </c>
      <c r="C794" s="24">
        <f t="shared" ref="C794:M803" ca="1" si="468">_xlfn.NORM.S.INV(RAND())</f>
        <v>-0.22777885226683811</v>
      </c>
      <c r="D794" s="24">
        <f t="shared" ca="1" si="468"/>
        <v>0.26296075143599751</v>
      </c>
      <c r="E794" s="24">
        <f t="shared" ca="1" si="468"/>
        <v>0.63331599336357913</v>
      </c>
      <c r="F794" s="24">
        <f t="shared" ca="1" si="468"/>
        <v>0.82989596250664721</v>
      </c>
      <c r="G794" s="24">
        <f t="shared" ca="1" si="468"/>
        <v>1.1627132074612005</v>
      </c>
      <c r="H794" s="24">
        <f t="shared" ca="1" si="468"/>
        <v>-1.9983025593344077</v>
      </c>
      <c r="I794" s="24">
        <f t="shared" ca="1" si="468"/>
        <v>0.91592087525275168</v>
      </c>
      <c r="J794" s="24">
        <f t="shared" ca="1" si="468"/>
        <v>-0.56982333654648509</v>
      </c>
      <c r="K794" s="24">
        <f t="shared" ca="1" si="468"/>
        <v>0.35985134293961984</v>
      </c>
      <c r="L794" s="24">
        <f t="shared" ca="1" si="468"/>
        <v>-0.39575919533471654</v>
      </c>
      <c r="M794" s="24">
        <f t="shared" ca="1" si="468"/>
        <v>-0.57736817303480259</v>
      </c>
      <c r="N794" s="24">
        <f ca="1">SQRT(Inputs!$B$38)*C794+SQRT(1-Inputs!$B$38)*_xlfn.NORM.S.INV(RAND())</f>
        <v>-0.84958066467164528</v>
      </c>
      <c r="O794" s="24">
        <f ca="1">SQRT(Inputs!$B$38)*D794+SQRT(1-Inputs!$B$38)*_xlfn.NORM.S.INV(RAND())</f>
        <v>1.0022071897994151</v>
      </c>
      <c r="P794" s="24">
        <f ca="1">SQRT(Inputs!$B$38)*E794+SQRT(1-Inputs!$B$38)*_xlfn.NORM.S.INV(RAND())</f>
        <v>-1.0772091641830017E-2</v>
      </c>
      <c r="Q794" s="24">
        <f ca="1">SQRT(Inputs!$B$38)*F794+SQRT(1-Inputs!$B$38)*_xlfn.NORM.S.INV(RAND())</f>
        <v>0.52845610685499866</v>
      </c>
      <c r="R794" s="24">
        <f ca="1">SQRT(Inputs!$B$38)*G794+SQRT(1-Inputs!$B$38)*_xlfn.NORM.S.INV(RAND())</f>
        <v>-0.17732611756645011</v>
      </c>
      <c r="S794" s="24">
        <f ca="1">SQRT(Inputs!$B$38)*H794+SQRT(1-Inputs!$B$38)*_xlfn.NORM.S.INV(RAND())</f>
        <v>-0.6177995045507545</v>
      </c>
      <c r="T794" s="24">
        <f ca="1">SQRT(Inputs!$B$38)*I794+SQRT(1-Inputs!$B$38)*_xlfn.NORM.S.INV(RAND())</f>
        <v>1.1729657052286566</v>
      </c>
      <c r="U794" s="24">
        <f ca="1">SQRT(Inputs!$B$38)*J794+SQRT(1-Inputs!$B$38)*_xlfn.NORM.S.INV(RAND())</f>
        <v>0.43446176455083363</v>
      </c>
      <c r="V794" s="24">
        <f ca="1">SQRT(Inputs!$B$38)*K794+SQRT(1-Inputs!$B$38)*_xlfn.NORM.S.INV(RAND())</f>
        <v>0.52339267986411386</v>
      </c>
      <c r="W794" s="24">
        <f ca="1">SQRT(Inputs!$B$38)*L794+SQRT(1-Inputs!$B$38)*_xlfn.NORM.S.INV(RAND())</f>
        <v>-0.14854636955229872</v>
      </c>
      <c r="X794" s="24">
        <f ca="1">SQRT(Inputs!$B$38)*M794+SQRT(1-Inputs!$B$38)*_xlfn.NORM.S.INV(RAND())</f>
        <v>-1.399383385587615</v>
      </c>
      <c r="Y794" s="24">
        <f ca="1">SQRT(Inputs!$B$38)*C794+SQRT(1-Inputs!$B$38)*_xlfn.NORM.S.INV(RAND())</f>
        <v>6.6182126568262029E-2</v>
      </c>
      <c r="Z794" s="24">
        <f ca="1">SQRT(Inputs!$B$38)*D794+SQRT(1-Inputs!$B$38)*_xlfn.NORM.S.INV(RAND())</f>
        <v>0.44482098385980101</v>
      </c>
      <c r="AA794" s="24">
        <f ca="1">SQRT(Inputs!$B$38)*E794+SQRT(1-Inputs!$B$38)*_xlfn.NORM.S.INV(RAND())</f>
        <v>0.36883438953794273</v>
      </c>
      <c r="AB794" s="24">
        <f ca="1">SQRT(Inputs!$B$38)*F794+SQRT(1-Inputs!$B$38)*_xlfn.NORM.S.INV(RAND())</f>
        <v>1.4198592029103725</v>
      </c>
      <c r="AC794" s="24">
        <f ca="1">SQRT(Inputs!$B$38)*G794+SQRT(1-Inputs!$B$38)*_xlfn.NORM.S.INV(RAND())</f>
        <v>1.5579319462717458</v>
      </c>
      <c r="AD794" s="24">
        <f ca="1">SQRT(Inputs!$B$38)*H794+SQRT(1-Inputs!$B$38)*_xlfn.NORM.S.INV(RAND())</f>
        <v>-0.19812869023118362</v>
      </c>
      <c r="AE794" s="24">
        <f ca="1">SQRT(Inputs!$B$38)*I794+SQRT(1-Inputs!$B$38)*_xlfn.NORM.S.INV(RAND())</f>
        <v>1.4873414821616229</v>
      </c>
      <c r="AF794" s="24">
        <f ca="1">SQRT(Inputs!$B$38)*J794+SQRT(1-Inputs!$B$38)*_xlfn.NORM.S.INV(RAND())</f>
        <v>-0.21879189416984207</v>
      </c>
      <c r="AG794" s="24">
        <f ca="1">SQRT(Inputs!$B$38)*K794+SQRT(1-Inputs!$B$38)*_xlfn.NORM.S.INV(RAND())</f>
        <v>1.3806587183630936</v>
      </c>
      <c r="AH794" s="24">
        <f ca="1">SQRT(Inputs!$B$38)*L794+SQRT(1-Inputs!$B$38)*_xlfn.NORM.S.INV(RAND())</f>
        <v>0.22295868944997774</v>
      </c>
      <c r="AI794" s="24">
        <f ca="1">SQRT(Inputs!$B$38)*M794+SQRT(1-Inputs!$B$38)*_xlfn.NORM.S.INV(RAND())</f>
        <v>1.0179500518687394</v>
      </c>
      <c r="AJ794" s="24">
        <f ca="1">SQRT(Inputs!$B$38)*C794+SQRT(1-Inputs!$B$38)*_xlfn.NORM.S.INV(RAND())</f>
        <v>8.3268321710924714E-2</v>
      </c>
      <c r="AK794" s="24">
        <f ca="1">SQRT(Inputs!$B$38)*D794+SQRT(1-Inputs!$B$38)*_xlfn.NORM.S.INV(RAND())</f>
        <v>-3.3612559745155868E-2</v>
      </c>
      <c r="AL794" s="24">
        <f ca="1">SQRT(Inputs!$B$38)*E794+SQRT(1-Inputs!$B$38)*_xlfn.NORM.S.INV(RAND())</f>
        <v>-0.84986785405154075</v>
      </c>
      <c r="AM794" s="24">
        <f ca="1">SQRT(Inputs!$B$38)*F794+SQRT(1-Inputs!$B$38)*_xlfn.NORM.S.INV(RAND())</f>
        <v>0.40436550432588131</v>
      </c>
      <c r="AN794" s="24">
        <f ca="1">SQRT(Inputs!$B$38)*G794+SQRT(1-Inputs!$B$38)*_xlfn.NORM.S.INV(RAND())</f>
        <v>0.67097326930938084</v>
      </c>
      <c r="AO794" s="24">
        <f ca="1">SQRT(Inputs!$B$38)*H794+SQRT(1-Inputs!$B$38)*_xlfn.NORM.S.INV(RAND())</f>
        <v>-1.4672634274286693</v>
      </c>
      <c r="AP794" s="24">
        <f ca="1">SQRT(Inputs!$B$38)*I794+SQRT(1-Inputs!$B$38)*_xlfn.NORM.S.INV(RAND())</f>
        <v>0.6368661148046677</v>
      </c>
      <c r="AQ794" s="24">
        <f ca="1">SQRT(Inputs!$B$38)*J794+SQRT(1-Inputs!$B$38)*_xlfn.NORM.S.INV(RAND())</f>
        <v>-0.20307576594912161</v>
      </c>
      <c r="AR794" s="24">
        <f ca="1">SQRT(Inputs!$B$38)*K794+SQRT(1-Inputs!$B$38)*_xlfn.NORM.S.INV(RAND())</f>
        <v>0.73152131513496921</v>
      </c>
      <c r="AS794" s="24">
        <f ca="1">SQRT(Inputs!$B$38)*L794+SQRT(1-Inputs!$B$38)*_xlfn.NORM.S.INV(RAND())</f>
        <v>-0.49435350399712863</v>
      </c>
      <c r="AT794" s="24">
        <f ca="1">SQRT(Inputs!$B$38)*M794+SQRT(1-Inputs!$B$38)*_xlfn.NORM.S.INV(RAND())</f>
        <v>0.71801344673927059</v>
      </c>
      <c r="AU794" s="15">
        <f ca="1">Inputs!$B$6*EXP($B$8-0.5*C$5^2+C$5*N794)</f>
        <v>4324.6573088365631</v>
      </c>
      <c r="AV794" s="15">
        <f t="shared" ca="1" si="437"/>
        <v>6099.8996261493139</v>
      </c>
      <c r="AW794" s="15">
        <f t="shared" ca="1" si="438"/>
        <v>7426.9478499351471</v>
      </c>
      <c r="AX794" s="15">
        <f t="shared" ca="1" si="439"/>
        <v>9686.4161951814476</v>
      </c>
      <c r="AY794" s="15">
        <f t="shared" ca="1" si="440"/>
        <v>11595.154950792168</v>
      </c>
      <c r="AZ794" s="15">
        <f t="shared" ca="1" si="441"/>
        <v>13248.502854772511</v>
      </c>
      <c r="BA794" s="15">
        <f t="shared" ca="1" si="442"/>
        <v>18330.421370017324</v>
      </c>
      <c r="BB794" s="15">
        <f t="shared" ca="1" si="443"/>
        <v>23440.463218575191</v>
      </c>
      <c r="BC794" s="15">
        <f t="shared" ca="1" si="444"/>
        <v>30196.313305226886</v>
      </c>
      <c r="BD794" s="15">
        <f t="shared" ca="1" si="445"/>
        <v>36482.897950522361</v>
      </c>
      <c r="BE794" s="15">
        <f t="shared" ca="1" si="446"/>
        <v>39355.337047634195</v>
      </c>
      <c r="BF794" s="15">
        <f ca="1">Inputs!$B$13*EXP($B$9-0.5*C$6^2+C$6*Y794)</f>
        <v>14013.685753176414</v>
      </c>
      <c r="BG794" s="15">
        <f t="shared" ca="1" si="447"/>
        <v>18506.293392610871</v>
      </c>
      <c r="BH794" s="15">
        <f t="shared" ca="1" si="448"/>
        <v>24037.692108344159</v>
      </c>
      <c r="BI794" s="15">
        <f t="shared" ca="1" si="449"/>
        <v>36613.394968768436</v>
      </c>
      <c r="BJ794" s="15">
        <f t="shared" ca="1" si="450"/>
        <v>56187.077417848137</v>
      </c>
      <c r="BK794" s="15">
        <f t="shared" ca="1" si="451"/>
        <v>67123.759244391651</v>
      </c>
      <c r="BL794" s="15">
        <f t="shared" ca="1" si="452"/>
        <v>99981.059153774651</v>
      </c>
      <c r="BM794" s="15">
        <f t="shared" ca="1" si="453"/>
        <v>119602.91297706749</v>
      </c>
      <c r="BN794" s="15">
        <f t="shared" ca="1" si="454"/>
        <v>173563.23250239564</v>
      </c>
      <c r="BO794" s="15">
        <f t="shared" ca="1" si="455"/>
        <v>219158.56992847216</v>
      </c>
      <c r="BP794" s="15">
        <f t="shared" ca="1" si="456"/>
        <v>302717.55930085963</v>
      </c>
      <c r="BQ794" s="15">
        <f ca="1">Inputs!$B$20*EXP($B$10-0.5*C$7^2+C$7*AJ794)</f>
        <v>4418.0889524165996</v>
      </c>
      <c r="BR794" s="15">
        <f t="shared" ca="1" si="457"/>
        <v>5931.1260199678691</v>
      </c>
      <c r="BS794" s="15">
        <f t="shared" ca="1" si="458"/>
        <v>6362.9802174479737</v>
      </c>
      <c r="BT794" s="15">
        <f t="shared" ca="1" si="459"/>
        <v>9754.9603768520974</v>
      </c>
      <c r="BU794" s="15">
        <f t="shared" ca="1" si="460"/>
        <v>15902.344707158343</v>
      </c>
      <c r="BV794" s="15">
        <f t="shared" ca="1" si="461"/>
        <v>15896.907104501161</v>
      </c>
      <c r="BW794" s="15">
        <f t="shared" ca="1" si="462"/>
        <v>25384.256224416415</v>
      </c>
      <c r="BX794" s="15">
        <f t="shared" ca="1" si="463"/>
        <v>34087.570720660988</v>
      </c>
      <c r="BY794" s="15">
        <f t="shared" ca="1" si="464"/>
        <v>54937.622810246758</v>
      </c>
      <c r="BZ794" s="15">
        <f t="shared" ca="1" si="465"/>
        <v>70388.657207829892</v>
      </c>
      <c r="CA794" s="15">
        <f t="shared" ca="1" si="466"/>
        <v>112330.44761573801</v>
      </c>
      <c r="CB794" s="15">
        <f ca="1">(AU794*DCF!C$10-DCF!C$5*MAX(AU794*DCF!C$10,0)-MAX(AU794-Inputs!$B$6,0)/Inputs!$B$10)*DCF!C$6</f>
        <v>1047.6203776878381</v>
      </c>
      <c r="CC794" s="15">
        <f ca="1">(AV794*DCF!D$10-DCF!D$5*MAX(AV794*DCF!D$10,0)-MAX(AV794-AU794,0)/Inputs!$B$10)*DCF!D$6</f>
        <v>1053.9628307257356</v>
      </c>
      <c r="CD794" s="15">
        <f ca="1">(AW794*DCF!E$10-DCF!E$5*MAX(AW794*DCF!E$10,0)-MAX(AW794-AV794,0)/Inputs!$B$10)*DCF!E$6</f>
        <v>1415.8578162011077</v>
      </c>
      <c r="CE794" s="15">
        <f ca="1">(AX794*DCF!F$10-DCF!F$5*MAX(AX794*DCF!F$10,0)-MAX(AX794-AW794,0)/Inputs!$B$10)*DCF!F$6</f>
        <v>1644.3898744734888</v>
      </c>
      <c r="CF794" s="15">
        <f ca="1">(AY794*DCF!G$10-DCF!G$5*MAX(AY794*DCF!G$10,0)-MAX(AY794-AX794,0)/Inputs!$B$10)*DCF!G$6</f>
        <v>2022.1713947285725</v>
      </c>
      <c r="CG794" s="15">
        <f ca="1">(AZ794*DCF!H$10-DCF!H$5*MAX(AZ794*DCF!H$10,0)-MAX(AZ794-AY794,0)/Inputs!$B$10)*DCF!H$6</f>
        <v>2278.6247716337994</v>
      </c>
      <c r="CH794" s="15">
        <f ca="1">(BA794*DCF!I$10-DCF!I$5*MAX(BA794*DCF!I$10,0)-MAX(BA794-AZ794,0)/Inputs!$B$10)*DCF!I$6</f>
        <v>2514.6865976638355</v>
      </c>
      <c r="CI794" s="15">
        <f ca="1">(BB794*DCF!J$10-DCF!J$5*MAX(BB794*DCF!J$10,0)-MAX(BB794-BA794,0)/Inputs!$B$10)*DCF!J$6</f>
        <v>3248.0952423667218</v>
      </c>
      <c r="CJ794" s="15">
        <f ca="1">(BC794*DCF!K$10-DCF!K$5*MAX(BC794*DCF!K$10,0)-MAX(BC794-BB794,0)/Inputs!$B$10)*DCF!K$6</f>
        <v>3915.4053173627085</v>
      </c>
      <c r="CK794" s="15">
        <f ca="1">(BD794*DCF!L$10-DCF!L$5*MAX(BD794*DCF!L$10,0)-MAX(BD794-BC794,0)/Inputs!$B$10)*DCF!L$6</f>
        <v>4689.3575852183985</v>
      </c>
      <c r="CL794" s="15">
        <f ca="1">(BE794*DCF!M$10-DCF!M$5*MAX(BE794*DCF!M$10,0)-MAX(BE794-BD794,0)/Inputs!$B$10)*DCF!M$6</f>
        <v>5210.403539287051</v>
      </c>
      <c r="CM794" s="15">
        <f ca="1">(BF794*DCF!C$28-DCF!C$5*MAX(BF794*DCF!C$28,0)-MAX(BF794-Inputs!$B$13,0)/Inputs!$B$17)*DCF!C$6</f>
        <v>3670.2601030644596</v>
      </c>
      <c r="CN794" s="15">
        <f ca="1">(BG794*DCF!D$28-DCF!D$5*MAX(BG794*DCF!D$28,0)-MAX(BG794-BF794,0)/Inputs!$B$17)*DCF!D$6</f>
        <v>4492.0510359067684</v>
      </c>
      <c r="CO794" s="15">
        <f ca="1">(BH794*DCF!E$28-DCF!E$5*MAX(BH794*DCF!E$28,0)-MAX(BH794-BG794,0)/Inputs!$B$17)*DCF!E$6</f>
        <v>5717.739882516089</v>
      </c>
      <c r="CP794" s="15">
        <f ca="1">(BI794*DCF!F$28-DCF!F$5*MAX(BI794*DCF!F$28,0)-MAX(BI794-BH794,0)/Inputs!$B$17)*DCF!F$6</f>
        <v>7649.9668257318699</v>
      </c>
      <c r="CQ794" s="15">
        <f ca="1">(BJ794*DCF!G$28-DCF!G$5*MAX(BJ794*DCF!G$28,0)-MAX(BJ794-BI794,0)/Inputs!$B$17)*DCF!G$6</f>
        <v>11286.063502625737</v>
      </c>
      <c r="CR794" s="15">
        <f ca="1">(BK794*DCF!H$28-DCF!H$5*MAX(BK794*DCF!H$28,0)-MAX(BK794-BJ794,0)/Inputs!$B$17)*DCF!H$6</f>
        <v>14901.192785610099</v>
      </c>
      <c r="CS794" s="15">
        <f ca="1">(BL794*DCF!I$28-DCF!I$5*MAX(BL794*DCF!I$28,0)-MAX(BL794-BK794,0)/Inputs!$B$17)*DCF!I$6</f>
        <v>18794.819861554086</v>
      </c>
      <c r="CT794" s="15">
        <f ca="1">(BM794*DCF!J$28-DCF!J$5*MAX(BM794*DCF!J$28,0)-MAX(BM794-BL794,0)/Inputs!$B$17)*DCF!J$6</f>
        <v>24079.681070608716</v>
      </c>
      <c r="CU794" s="15">
        <f ca="1">(BN794*DCF!K$28-DCF!K$5*MAX(BN794*DCF!K$28,0)-MAX(BN794-BM794,0)/Inputs!$B$17)*DCF!K$6</f>
        <v>30044.224176041396</v>
      </c>
      <c r="CV794" s="15">
        <f ca="1">(BO794*DCF!L$28-DCF!L$5*MAX(BO794*DCF!L$28,0)-MAX(BO794-BN794,0)/Inputs!$B$17)*DCF!L$6</f>
        <v>38567.546352075595</v>
      </c>
      <c r="CW794" s="15">
        <f ca="1">(BP794*DCF!M$28-DCF!M$5*MAX(BP794*DCF!M$28,0)-MAX(BP794-BO794,0)/Inputs!$B$17)*DCF!M$6</f>
        <v>48222.22163580027</v>
      </c>
      <c r="CX794" s="15">
        <f ca="1">(BQ794*DCF!C$46-DCF!C$5*MAX(BQ794*DCF!C$46,0)-MAX(BQ794-Inputs!$B$20,0)/Inputs!$B$24)*DCF!C$6</f>
        <v>-1582.5096668013391</v>
      </c>
      <c r="CY794" s="15">
        <f ca="1">(BR794*DCF!D$46-DCF!D$5*MAX(BR794*DCF!D$46,0)-MAX(BR794-BQ794,0)/Inputs!$B$24)*DCF!D$6</f>
        <v>-1657.9052533379206</v>
      </c>
      <c r="CZ794" s="15">
        <f ca="1">(BS794*DCF!E$46-DCF!E$5*MAX(BS794*DCF!E$46,0)-MAX(BS794-BR794,0)/Inputs!$B$24)*DCF!E$6</f>
        <v>-922.65852538161994</v>
      </c>
      <c r="DA794" s="15">
        <f ca="1">(BT794*DCF!F$46-DCF!F$5*MAX(BT794*DCF!F$46,0)-MAX(BT794-BS794,0)/Inputs!$B$24)*DCF!F$6</f>
        <v>-1945.5450949182502</v>
      </c>
      <c r="DB794" s="15">
        <f ca="1">(BU794*DCF!G$46-DCF!G$5*MAX(BU794*DCF!G$46,0)-MAX(BU794-BT794,0)/Inputs!$B$24)*DCF!G$6</f>
        <v>-2602.7820879829951</v>
      </c>
      <c r="DC794" s="15">
        <f ca="1">(BV794*DCF!H$46-DCF!H$5*MAX(BV794*DCF!H$46,0)-MAX(BV794-BU794,0)/Inputs!$B$24)*DCF!H$6</f>
        <v>0</v>
      </c>
      <c r="DD794" s="15">
        <f ca="1">(BW794*DCF!I$46-DCF!I$5*MAX(BW794*DCF!I$46,0)-MAX(BW794-BV794,0)/Inputs!$B$24)*DCF!I$6</f>
        <v>-2137.1916733304988</v>
      </c>
      <c r="DE794" s="15">
        <f ca="1">(BX794*DCF!J$46-DCF!J$5*MAX(BX794*DCF!J$46,0)-MAX(BX794-BW794,0)/Inputs!$B$24)*DCF!J$6</f>
        <v>-878.09751175262215</v>
      </c>
      <c r="DF794" s="15">
        <f ca="1">(BY794*DCF!K$46-DCF!K$5*MAX(BY794*DCF!K$46,0)-MAX(BY794-BX794,0)/Inputs!$B$24)*DCF!K$6</f>
        <v>-1969.4871684257746</v>
      </c>
      <c r="DG794" s="15">
        <f ca="1">(BZ794*DCF!L$46-DCF!L$5*MAX(BZ794*DCF!L$46,0)-MAX(BZ794-BY794,0)/Inputs!$B$24)*DCF!L$6</f>
        <v>1369.0222274459275</v>
      </c>
      <c r="DH794" s="15">
        <f ca="1">(CA794*DCF!M$46-DCF!M$5*MAX(CA794*DCF!M$46,0)-MAX(CA794-BZ794,0)/Inputs!$B$24)*DCF!M$6</f>
        <v>38.074871935987531</v>
      </c>
      <c r="DI794" s="15">
        <f ca="1">SUM(CB794:CL794)+BE794*DCF!M$10*(1+Inputs!$B$30)*(1-Inputs!$B$33)*(1-Inputs!$B$30/Inputs!$B$31)/(Inputs!$B$29-Inputs!$B$30)*DCF!M$6</f>
        <v>138566.99877137123</v>
      </c>
      <c r="DJ794" s="15">
        <f ca="1">SUM(CM794:CW794)+BP794*DCF!M$28*(1+Inputs!$B$30)*(1-Inputs!$B$33)*(1-Inputs!$B$30/Inputs!$B$31)/(Inputs!$B$29-Inputs!$B$30)*DCF!M$6</f>
        <v>1330715.0613110038</v>
      </c>
      <c r="DK794" s="15">
        <f ca="1">SUM(CX794:DH794)+CA794*DCF!M$46*(1+Inputs!$B$30)*(1-Inputs!$B$33)*(1-Inputs!$B$30/Inputs!$B$31)/(Inputs!$B$29-Inputs!$B$30)*DCF!M$6</f>
        <v>161387.0985235571</v>
      </c>
      <c r="DM794" s="15">
        <f ca="1">DI794+DJ794+DK794+Inputs!$B$34+Inputs!$B$36-Inputs!$B$35</f>
        <v>1707520.1586059323</v>
      </c>
    </row>
    <row r="795" spans="1:117" x14ac:dyDescent="0.75">
      <c r="A795" s="11">
        <v>782</v>
      </c>
      <c r="C795" s="24">
        <f t="shared" ca="1" si="468"/>
        <v>-1.02949298229068</v>
      </c>
      <c r="D795" s="24">
        <f t="shared" ca="1" si="468"/>
        <v>1.2830382150408761</v>
      </c>
      <c r="E795" s="24">
        <f t="shared" ca="1" si="468"/>
        <v>1.2632159816158317</v>
      </c>
      <c r="F795" s="24">
        <f t="shared" ca="1" si="468"/>
        <v>1.0809169082687404</v>
      </c>
      <c r="G795" s="24">
        <f t="shared" ca="1" si="468"/>
        <v>-0.22960740626318585</v>
      </c>
      <c r="H795" s="24">
        <f t="shared" ca="1" si="468"/>
        <v>1.2685838953046975</v>
      </c>
      <c r="I795" s="24">
        <f t="shared" ca="1" si="468"/>
        <v>0.37386270768934082</v>
      </c>
      <c r="J795" s="24">
        <f t="shared" ca="1" si="468"/>
        <v>-2.1281234571058572</v>
      </c>
      <c r="K795" s="24">
        <f t="shared" ca="1" si="468"/>
        <v>1.0112236945115511</v>
      </c>
      <c r="L795" s="24">
        <f t="shared" ca="1" si="468"/>
        <v>1.1206118742426034</v>
      </c>
      <c r="M795" s="24">
        <f t="shared" ca="1" si="468"/>
        <v>3.5555642761270358E-2</v>
      </c>
      <c r="N795" s="24">
        <f ca="1">SQRT(Inputs!$B$38)*C795+SQRT(1-Inputs!$B$38)*_xlfn.NORM.S.INV(RAND())</f>
        <v>-0.81346092272655168</v>
      </c>
      <c r="O795" s="24">
        <f ca="1">SQRT(Inputs!$B$38)*D795+SQRT(1-Inputs!$B$38)*_xlfn.NORM.S.INV(RAND())</f>
        <v>0.74349708684134574</v>
      </c>
      <c r="P795" s="24">
        <f ca="1">SQRT(Inputs!$B$38)*E795+SQRT(1-Inputs!$B$38)*_xlfn.NORM.S.INV(RAND())</f>
        <v>7.1604498011535678E-2</v>
      </c>
      <c r="Q795" s="24">
        <f ca="1">SQRT(Inputs!$B$38)*F795+SQRT(1-Inputs!$B$38)*_xlfn.NORM.S.INV(RAND())</f>
        <v>2.5810571506801683</v>
      </c>
      <c r="R795" s="24">
        <f ca="1">SQRT(Inputs!$B$38)*G795+SQRT(1-Inputs!$B$38)*_xlfn.NORM.S.INV(RAND())</f>
        <v>-2.0165393774840106</v>
      </c>
      <c r="S795" s="24">
        <f ca="1">SQRT(Inputs!$B$38)*H795+SQRT(1-Inputs!$B$38)*_xlfn.NORM.S.INV(RAND())</f>
        <v>1.9656387188468045</v>
      </c>
      <c r="T795" s="24">
        <f ca="1">SQRT(Inputs!$B$38)*I795+SQRT(1-Inputs!$B$38)*_xlfn.NORM.S.INV(RAND())</f>
        <v>-1.1245589732817625</v>
      </c>
      <c r="U795" s="24">
        <f ca="1">SQRT(Inputs!$B$38)*J795+SQRT(1-Inputs!$B$38)*_xlfn.NORM.S.INV(RAND())</f>
        <v>-1.1355131093537265</v>
      </c>
      <c r="V795" s="24">
        <f ca="1">SQRT(Inputs!$B$38)*K795+SQRT(1-Inputs!$B$38)*_xlfn.NORM.S.INV(RAND())</f>
        <v>1.3771102316078909</v>
      </c>
      <c r="W795" s="24">
        <f ca="1">SQRT(Inputs!$B$38)*L795+SQRT(1-Inputs!$B$38)*_xlfn.NORM.S.INV(RAND())</f>
        <v>0.6172843991090291</v>
      </c>
      <c r="X795" s="24">
        <f ca="1">SQRT(Inputs!$B$38)*M795+SQRT(1-Inputs!$B$38)*_xlfn.NORM.S.INV(RAND())</f>
        <v>0.40593577951965321</v>
      </c>
      <c r="Y795" s="24">
        <f ca="1">SQRT(Inputs!$B$38)*C795+SQRT(1-Inputs!$B$38)*_xlfn.NORM.S.INV(RAND())</f>
        <v>1.1238903970299476</v>
      </c>
      <c r="Z795" s="24">
        <f ca="1">SQRT(Inputs!$B$38)*D795+SQRT(1-Inputs!$B$38)*_xlfn.NORM.S.INV(RAND())</f>
        <v>1.4533310757569018</v>
      </c>
      <c r="AA795" s="24">
        <f ca="1">SQRT(Inputs!$B$38)*E795+SQRT(1-Inputs!$B$38)*_xlfn.NORM.S.INV(RAND())</f>
        <v>0.66344467235362747</v>
      </c>
      <c r="AB795" s="24">
        <f ca="1">SQRT(Inputs!$B$38)*F795+SQRT(1-Inputs!$B$38)*_xlfn.NORM.S.INV(RAND())</f>
        <v>-0.18123765763368282</v>
      </c>
      <c r="AC795" s="24">
        <f ca="1">SQRT(Inputs!$B$38)*G795+SQRT(1-Inputs!$B$38)*_xlfn.NORM.S.INV(RAND())</f>
        <v>-1.1261025025471409</v>
      </c>
      <c r="AD795" s="24">
        <f ca="1">SQRT(Inputs!$B$38)*H795+SQRT(1-Inputs!$B$38)*_xlfn.NORM.S.INV(RAND())</f>
        <v>1.5278782691405035</v>
      </c>
      <c r="AE795" s="24">
        <f ca="1">SQRT(Inputs!$B$38)*I795+SQRT(1-Inputs!$B$38)*_xlfn.NORM.S.INV(RAND())</f>
        <v>0.34211046101213766</v>
      </c>
      <c r="AF795" s="24">
        <f ca="1">SQRT(Inputs!$B$38)*J795+SQRT(1-Inputs!$B$38)*_xlfn.NORM.S.INV(RAND())</f>
        <v>-0.74313537093553483</v>
      </c>
      <c r="AG795" s="24">
        <f ca="1">SQRT(Inputs!$B$38)*K795+SQRT(1-Inputs!$B$38)*_xlfn.NORM.S.INV(RAND())</f>
        <v>0.38486583126611063</v>
      </c>
      <c r="AH795" s="24">
        <f ca="1">SQRT(Inputs!$B$38)*L795+SQRT(1-Inputs!$B$38)*_xlfn.NORM.S.INV(RAND())</f>
        <v>0.74444565717928668</v>
      </c>
      <c r="AI795" s="24">
        <f ca="1">SQRT(Inputs!$B$38)*M795+SQRT(1-Inputs!$B$38)*_xlfn.NORM.S.INV(RAND())</f>
        <v>-0.66709513019750211</v>
      </c>
      <c r="AJ795" s="24">
        <f ca="1">SQRT(Inputs!$B$38)*C795+SQRT(1-Inputs!$B$38)*_xlfn.NORM.S.INV(RAND())</f>
        <v>-0.89951190138464343</v>
      </c>
      <c r="AK795" s="24">
        <f ca="1">SQRT(Inputs!$B$38)*D795+SQRT(1-Inputs!$B$38)*_xlfn.NORM.S.INV(RAND())</f>
        <v>0.60695030838311459</v>
      </c>
      <c r="AL795" s="24">
        <f ca="1">SQRT(Inputs!$B$38)*E795+SQRT(1-Inputs!$B$38)*_xlfn.NORM.S.INV(RAND())</f>
        <v>-0.17792224135289691</v>
      </c>
      <c r="AM795" s="24">
        <f ca="1">SQRT(Inputs!$B$38)*F795+SQRT(1-Inputs!$B$38)*_xlfn.NORM.S.INV(RAND())</f>
        <v>1.8808995343620123</v>
      </c>
      <c r="AN795" s="24">
        <f ca="1">SQRT(Inputs!$B$38)*G795+SQRT(1-Inputs!$B$38)*_xlfn.NORM.S.INV(RAND())</f>
        <v>1.3420421917803391</v>
      </c>
      <c r="AO795" s="24">
        <f ca="1">SQRT(Inputs!$B$38)*H795+SQRT(1-Inputs!$B$38)*_xlfn.NORM.S.INV(RAND())</f>
        <v>1.0566382746315963</v>
      </c>
      <c r="AP795" s="24">
        <f ca="1">SQRT(Inputs!$B$38)*I795+SQRT(1-Inputs!$B$38)*_xlfn.NORM.S.INV(RAND())</f>
        <v>0.76347413973311185</v>
      </c>
      <c r="AQ795" s="24">
        <f ca="1">SQRT(Inputs!$B$38)*J795+SQRT(1-Inputs!$B$38)*_xlfn.NORM.S.INV(RAND())</f>
        <v>-1.0714921188368314</v>
      </c>
      <c r="AR795" s="24">
        <f ca="1">SQRT(Inputs!$B$38)*K795+SQRT(1-Inputs!$B$38)*_xlfn.NORM.S.INV(RAND())</f>
        <v>0.51328016389005682</v>
      </c>
      <c r="AS795" s="24">
        <f ca="1">SQRT(Inputs!$B$38)*L795+SQRT(1-Inputs!$B$38)*_xlfn.NORM.S.INV(RAND())</f>
        <v>0.94085697964311099</v>
      </c>
      <c r="AT795" s="24">
        <f ca="1">SQRT(Inputs!$B$38)*M795+SQRT(1-Inputs!$B$38)*_xlfn.NORM.S.INV(RAND())</f>
        <v>-1.2800934436225615</v>
      </c>
      <c r="AU795" s="15">
        <f ca="1">Inputs!$B$6*EXP($B$8-0.5*C$5^2+C$5*N795)</f>
        <v>4350.0168384514536</v>
      </c>
      <c r="AV795" s="15">
        <f t="shared" ca="1" si="437"/>
        <v>5906.6596286666363</v>
      </c>
      <c r="AW795" s="15">
        <f t="shared" ca="1" si="438"/>
        <v>7272.0205727091707</v>
      </c>
      <c r="AX795" s="15">
        <f t="shared" ca="1" si="439"/>
        <v>12256.802687711246</v>
      </c>
      <c r="AY795" s="15">
        <f t="shared" ca="1" si="440"/>
        <v>11836.003038974291</v>
      </c>
      <c r="AZ795" s="15">
        <f t="shared" ca="1" si="441"/>
        <v>17974.065850613402</v>
      </c>
      <c r="BA795" s="15">
        <f t="shared" ca="1" si="442"/>
        <v>19553.400173140719</v>
      </c>
      <c r="BB795" s="15">
        <f t="shared" ca="1" si="443"/>
        <v>21365.03343569778</v>
      </c>
      <c r="BC795" s="15">
        <f t="shared" ca="1" si="444"/>
        <v>29886.922465086795</v>
      </c>
      <c r="BD795" s="15">
        <f t="shared" ca="1" si="445"/>
        <v>38790.509779640211</v>
      </c>
      <c r="BE795" s="15">
        <f t="shared" ca="1" si="446"/>
        <v>49323.106232637772</v>
      </c>
      <c r="BF795" s="15">
        <f ca="1">Inputs!$B$13*EXP($B$9-0.5*C$6^2+C$6*Y795)</f>
        <v>17282.987352378856</v>
      </c>
      <c r="BG795" s="15">
        <f t="shared" ca="1" si="447"/>
        <v>27378.910637176898</v>
      </c>
      <c r="BH795" s="15">
        <f t="shared" ca="1" si="448"/>
        <v>37343.115550939154</v>
      </c>
      <c r="BI795" s="15">
        <f t="shared" ca="1" si="449"/>
        <v>44455.986663118048</v>
      </c>
      <c r="BJ795" s="15">
        <f t="shared" ca="1" si="450"/>
        <v>46334.216016180559</v>
      </c>
      <c r="BK795" s="15">
        <f t="shared" ca="1" si="451"/>
        <v>70015.473299735037</v>
      </c>
      <c r="BL795" s="15">
        <f t="shared" ca="1" si="452"/>
        <v>89904.374030144681</v>
      </c>
      <c r="BM795" s="15">
        <f t="shared" ca="1" si="453"/>
        <v>100766.41443412181</v>
      </c>
      <c r="BN795" s="15">
        <f t="shared" ca="1" si="454"/>
        <v>129779.67366321629</v>
      </c>
      <c r="BO795" s="15">
        <f t="shared" ca="1" si="455"/>
        <v>174113.86952969746</v>
      </c>
      <c r="BP795" s="15">
        <f t="shared" ca="1" si="456"/>
        <v>198701.69540968051</v>
      </c>
      <c r="BQ795" s="15">
        <f ca="1">Inputs!$B$20*EXP($B$10-0.5*C$7^2+C$7*AJ795)</f>
        <v>3117.8139755222542</v>
      </c>
      <c r="BR795" s="15">
        <f t="shared" ca="1" si="457"/>
        <v>5129.8114895641202</v>
      </c>
      <c r="BS795" s="15">
        <f t="shared" ca="1" si="458"/>
        <v>6674.7811781379714</v>
      </c>
      <c r="BT795" s="15">
        <f t="shared" ca="1" si="459"/>
        <v>15073.797317424367</v>
      </c>
      <c r="BU795" s="15">
        <f t="shared" ca="1" si="460"/>
        <v>28905.360573355592</v>
      </c>
      <c r="BV795" s="15">
        <f t="shared" ca="1" si="461"/>
        <v>51025.038875143313</v>
      </c>
      <c r="BW795" s="15">
        <f t="shared" ca="1" si="462"/>
        <v>83689.836511973277</v>
      </c>
      <c r="BX795" s="15">
        <f t="shared" ca="1" si="463"/>
        <v>94426.920269684939</v>
      </c>
      <c r="BY795" s="15">
        <f t="shared" ca="1" si="464"/>
        <v>145960.62087453916</v>
      </c>
      <c r="BZ795" s="15">
        <f t="shared" ca="1" si="465"/>
        <v>243474.15864797647</v>
      </c>
      <c r="CA795" s="15">
        <f t="shared" ca="1" si="466"/>
        <v>272423.6691453128</v>
      </c>
      <c r="CB795" s="15">
        <f ca="1">(AU795*DCF!C$10-DCF!C$5*MAX(AU795*DCF!C$10,0)-MAX(AU795-Inputs!$B$6,0)/Inputs!$B$10)*DCF!C$6</f>
        <v>1047.4395597215805</v>
      </c>
      <c r="CC795" s="15">
        <f ca="1">(AV795*DCF!D$10-DCF!D$5*MAX(AV795*DCF!D$10,0)-MAX(AV795-AU795,0)/Inputs!$B$10)*DCF!D$6</f>
        <v>1060.161664024035</v>
      </c>
      <c r="CD795" s="15">
        <f ca="1">(AW795*DCF!E$10-DCF!E$5*MAX(AW795*DCF!E$10,0)-MAX(AW795-AV795,0)/Inputs!$B$10)*DCF!E$6</f>
        <v>1371.457962928497</v>
      </c>
      <c r="CE795" s="15">
        <f ca="1">(AX795*DCF!F$10-DCF!F$5*MAX(AX795*DCF!F$10,0)-MAX(AX795-AW795,0)/Inputs!$B$10)*DCF!F$6</f>
        <v>1638.4309223775278</v>
      </c>
      <c r="CF795" s="15">
        <f ca="1">(AY795*DCF!G$10-DCF!G$5*MAX(AY795*DCF!G$10,0)-MAX(AY795-AX795,0)/Inputs!$B$10)*DCF!G$6</f>
        <v>2438.6882727903135</v>
      </c>
      <c r="CG795" s="15">
        <f ca="1">(AZ795*DCF!H$10-DCF!H$5*MAX(AZ795*DCF!H$10,0)-MAX(AZ795-AY795,0)/Inputs!$B$10)*DCF!H$6</f>
        <v>2399.7546858368332</v>
      </c>
      <c r="CH795" s="15">
        <f ca="1">(BA795*DCF!I$10-DCF!I$5*MAX(BA795*DCF!I$10,0)-MAX(BA795-AZ795,0)/Inputs!$B$10)*DCF!I$6</f>
        <v>3312.6267376505825</v>
      </c>
      <c r="CI795" s="15">
        <f ca="1">(BB795*DCF!J$10-DCF!J$5*MAX(BB795*DCF!J$10,0)-MAX(BB795-BA795,0)/Inputs!$B$10)*DCF!J$6</f>
        <v>3391.7661437525121</v>
      </c>
      <c r="CJ795" s="15">
        <f ca="1">(BC795*DCF!K$10-DCF!K$5*MAX(BC795*DCF!K$10,0)-MAX(BC795-BB795,0)/Inputs!$B$10)*DCF!K$6</f>
        <v>3618.3797930139135</v>
      </c>
      <c r="CK795" s="15">
        <f ca="1">(BD795*DCF!L$10-DCF!L$5*MAX(BD795*DCF!L$10,0)-MAX(BD795-BC795,0)/Inputs!$B$10)*DCF!L$6</f>
        <v>4698.9685124173238</v>
      </c>
      <c r="CL795" s="15">
        <f ca="1">(BE795*DCF!M$10-DCF!M$5*MAX(BE795*DCF!M$10,0)-MAX(BE795-BD795,0)/Inputs!$B$10)*DCF!M$6</f>
        <v>5701.8970506511314</v>
      </c>
      <c r="CM795" s="15">
        <f ca="1">(BF795*DCF!C$28-DCF!C$5*MAX(BF795*DCF!C$28,0)-MAX(BF795-Inputs!$B$13,0)/Inputs!$B$17)*DCF!C$6</f>
        <v>3912.994499279554</v>
      </c>
      <c r="CN795" s="15">
        <f ca="1">(BG795*DCF!D$28-DCF!D$5*MAX(BG795*DCF!D$28,0)-MAX(BG795-BF795,0)/Inputs!$B$17)*DCF!D$6</f>
        <v>5909.7973137262015</v>
      </c>
      <c r="CO795" s="15">
        <f ca="1">(BH795*DCF!E$28-DCF!E$5*MAX(BH795*DCF!E$28,0)-MAX(BH795-BG795,0)/Inputs!$B$17)*DCF!E$6</f>
        <v>8612.4276387097107</v>
      </c>
      <c r="CP795" s="15">
        <f ca="1">(BI795*DCF!F$28-DCF!F$5*MAX(BI795*DCF!F$28,0)-MAX(BI795-BH795,0)/Inputs!$B$17)*DCF!F$6</f>
        <v>10773.618756529113</v>
      </c>
      <c r="CQ795" s="15">
        <f ca="1">(BJ795*DCF!G$28-DCF!G$5*MAX(BJ795*DCF!G$28,0)-MAX(BJ795-BI795,0)/Inputs!$B$17)*DCF!G$6</f>
        <v>11705.864259537302</v>
      </c>
      <c r="CR795" s="15">
        <f ca="1">(BK795*DCF!H$28-DCF!H$5*MAX(BK795*DCF!H$28,0)-MAX(BK795-BJ795,0)/Inputs!$B$17)*DCF!H$6</f>
        <v>13636.196207013301</v>
      </c>
      <c r="CS795" s="15">
        <f ca="1">(BL795*DCF!I$28-DCF!I$5*MAX(BL795*DCF!I$28,0)-MAX(BL795-BK795,0)/Inputs!$B$17)*DCF!I$6</f>
        <v>18286.619608204084</v>
      </c>
      <c r="CT795" s="15">
        <f ca="1">(BM795*DCF!J$28-DCF!J$5*MAX(BM795*DCF!J$28,0)-MAX(BM795-BL795,0)/Inputs!$B$17)*DCF!J$6</f>
        <v>21039.057858690288</v>
      </c>
      <c r="CU795" s="15">
        <f ca="1">(BN795*DCF!K$28-DCF!K$5*MAX(BN795*DCF!K$28,0)-MAX(BN795-BM795,0)/Inputs!$B$17)*DCF!K$6</f>
        <v>23853.553261028879</v>
      </c>
      <c r="CV795" s="15">
        <f ca="1">(BO795*DCF!L$28-DCF!L$5*MAX(BO795*DCF!L$28,0)-MAX(BO795-BN795,0)/Inputs!$B$17)*DCF!L$6</f>
        <v>29722.883410358394</v>
      </c>
      <c r="CW795" s="15">
        <f ca="1">(BP795*DCF!M$28-DCF!M$5*MAX(BP795*DCF!M$28,0)-MAX(BP795-BO795,0)/Inputs!$B$17)*DCF!M$6</f>
        <v>34815.720280708505</v>
      </c>
      <c r="CX795" s="15">
        <f ca="1">(BQ795*DCF!C$46-DCF!C$5*MAX(BQ795*DCF!C$46,0)-MAX(BQ795-Inputs!$B$20,0)/Inputs!$B$24)*DCF!C$6</f>
        <v>-720.04941697973538</v>
      </c>
      <c r="CY795" s="15">
        <f ca="1">(BR795*DCF!D$46-DCF!D$5*MAX(BR795*DCF!D$46,0)-MAX(BR795-BQ795,0)/Inputs!$B$24)*DCF!D$6</f>
        <v>-1734.041830664205</v>
      </c>
      <c r="CZ795" s="15">
        <f ca="1">(BS795*DCF!E$46-DCF!E$5*MAX(BS795*DCF!E$46,0)-MAX(BS795-BR795,0)/Inputs!$B$24)*DCF!E$6</f>
        <v>-1398.2890148737872</v>
      </c>
      <c r="DA795" s="15">
        <f ca="1">(BT795*DCF!F$46-DCF!F$5*MAX(BT795*DCF!F$46,0)-MAX(BT795-BS795,0)/Inputs!$B$24)*DCF!F$6</f>
        <v>-4156.1165139399718</v>
      </c>
      <c r="DB795" s="15">
        <f ca="1">(BU795*DCF!G$46-DCF!G$5*MAX(BU795*DCF!G$46,0)-MAX(BU795-BT795,0)/Inputs!$B$24)*DCF!G$6</f>
        <v>-5624.9838206418681</v>
      </c>
      <c r="DC795" s="15">
        <f ca="1">(BV795*DCF!H$46-DCF!H$5*MAX(BV795*DCF!H$46,0)-MAX(BV795-BU795,0)/Inputs!$B$24)*DCF!H$6</f>
        <v>-6873.5545027629823</v>
      </c>
      <c r="DD795" s="15">
        <f ca="1">(BW795*DCF!I$46-DCF!I$5*MAX(BW795*DCF!I$46,0)-MAX(BW795-BV795,0)/Inputs!$B$24)*DCF!I$6</f>
        <v>-7443.9505359678315</v>
      </c>
      <c r="DE795" s="15">
        <f ca="1">(BX795*DCF!J$46-DCF!J$5*MAX(BX795*DCF!J$46,0)-MAX(BX795-BW795,0)/Inputs!$B$24)*DCF!J$6</f>
        <v>1113.648913504391</v>
      </c>
      <c r="DF795" s="15">
        <f ca="1">(BY795*DCF!K$46-DCF!K$5*MAX(BY795*DCF!K$46,0)-MAX(BY795-BX795,0)/Inputs!$B$24)*DCF!K$6</f>
        <v>-4286.6265695040483</v>
      </c>
      <c r="DG795" s="15">
        <f ca="1">(BZ795*DCF!L$46-DCF!L$5*MAX(BZ795*DCF!L$46,0)-MAX(BZ795-BY795,0)/Inputs!$B$24)*DCF!L$6</f>
        <v>-5237.3945017520673</v>
      </c>
      <c r="DH795" s="15">
        <f ca="1">(CA795*DCF!M$46-DCF!M$5*MAX(CA795*DCF!M$46,0)-MAX(CA795-BZ795,0)/Inputs!$B$24)*DCF!M$6</f>
        <v>15304.871638246852</v>
      </c>
      <c r="DI795" s="15">
        <f ca="1">SUM(CB795:CL795)+BE795*DCF!M$10*(1+Inputs!$B$30)*(1-Inputs!$B$33)*(1-Inputs!$B$30/Inputs!$B$31)/(Inputs!$B$29-Inputs!$B$30)*DCF!M$6</f>
        <v>167946.42818115305</v>
      </c>
      <c r="DJ795" s="15">
        <f ca="1">SUM(CM795:CW795)+BP795*DCF!M$28*(1+Inputs!$B$30)*(1-Inputs!$B$33)*(1-Inputs!$B$30/Inputs!$B$31)/(Inputs!$B$29-Inputs!$B$30)*DCF!M$6</f>
        <v>919587.99427117861</v>
      </c>
      <c r="DK795" s="15">
        <f ca="1">SUM(CX795:DH795)+CA795*DCF!M$46*(1+Inputs!$B$30)*(1-Inputs!$B$33)*(1-Inputs!$B$30/Inputs!$B$31)/(Inputs!$B$29-Inputs!$B$30)*DCF!M$6</f>
        <v>400142.77698993642</v>
      </c>
      <c r="DM795" s="15">
        <f ca="1">DI795+DJ795+DK795+Inputs!$B$34+Inputs!$B$36-Inputs!$B$35</f>
        <v>1564528.1994422681</v>
      </c>
    </row>
    <row r="796" spans="1:117" x14ac:dyDescent="0.75">
      <c r="A796" s="11">
        <v>783</v>
      </c>
      <c r="C796" s="24">
        <f t="shared" ca="1" si="468"/>
        <v>-0.73834555644717348</v>
      </c>
      <c r="D796" s="24">
        <f t="shared" ca="1" si="468"/>
        <v>1.0873225670462008</v>
      </c>
      <c r="E796" s="24">
        <f t="shared" ca="1" si="468"/>
        <v>0.27057863792979936</v>
      </c>
      <c r="F796" s="24">
        <f t="shared" ca="1" si="468"/>
        <v>-0.62872776599245372</v>
      </c>
      <c r="G796" s="24">
        <f t="shared" ca="1" si="468"/>
        <v>5.2227976491022621E-2</v>
      </c>
      <c r="H796" s="24">
        <f t="shared" ca="1" si="468"/>
        <v>0.98532355807976124</v>
      </c>
      <c r="I796" s="24">
        <f t="shared" ca="1" si="468"/>
        <v>4.5584969602000931E-2</v>
      </c>
      <c r="J796" s="24">
        <f t="shared" ca="1" si="468"/>
        <v>0.29288856494742405</v>
      </c>
      <c r="K796" s="24">
        <f t="shared" ca="1" si="468"/>
        <v>-0.80512601424893715</v>
      </c>
      <c r="L796" s="24">
        <f t="shared" ca="1" si="468"/>
        <v>-0.21913425712418233</v>
      </c>
      <c r="M796" s="24">
        <f t="shared" ca="1" si="468"/>
        <v>1.6842434410003051</v>
      </c>
      <c r="N796" s="24">
        <f ca="1">SQRT(Inputs!$B$38)*C796+SQRT(1-Inputs!$B$38)*_xlfn.NORM.S.INV(RAND())</f>
        <v>0.22922763866586487</v>
      </c>
      <c r="O796" s="24">
        <f ca="1">SQRT(Inputs!$B$38)*D796+SQRT(1-Inputs!$B$38)*_xlfn.NORM.S.INV(RAND())</f>
        <v>-0.76397880200427348</v>
      </c>
      <c r="P796" s="24">
        <f ca="1">SQRT(Inputs!$B$38)*E796+SQRT(1-Inputs!$B$38)*_xlfn.NORM.S.INV(RAND())</f>
        <v>1.1883949927533874</v>
      </c>
      <c r="Q796" s="24">
        <f ca="1">SQRT(Inputs!$B$38)*F796+SQRT(1-Inputs!$B$38)*_xlfn.NORM.S.INV(RAND())</f>
        <v>-1.13571959891216</v>
      </c>
      <c r="R796" s="24">
        <f ca="1">SQRT(Inputs!$B$38)*G796+SQRT(1-Inputs!$B$38)*_xlfn.NORM.S.INV(RAND())</f>
        <v>-0.16143854462869101</v>
      </c>
      <c r="S796" s="24">
        <f ca="1">SQRT(Inputs!$B$38)*H796+SQRT(1-Inputs!$B$38)*_xlfn.NORM.S.INV(RAND())</f>
        <v>1.2407703765118749</v>
      </c>
      <c r="T796" s="24">
        <f ca="1">SQRT(Inputs!$B$38)*I796+SQRT(1-Inputs!$B$38)*_xlfn.NORM.S.INV(RAND())</f>
        <v>1.7234576225842739</v>
      </c>
      <c r="U796" s="24">
        <f ca="1">SQRT(Inputs!$B$38)*J796+SQRT(1-Inputs!$B$38)*_xlfn.NORM.S.INV(RAND())</f>
        <v>0.16648780209317332</v>
      </c>
      <c r="V796" s="24">
        <f ca="1">SQRT(Inputs!$B$38)*K796+SQRT(1-Inputs!$B$38)*_xlfn.NORM.S.INV(RAND())</f>
        <v>-1.3059236856293426</v>
      </c>
      <c r="W796" s="24">
        <f ca="1">SQRT(Inputs!$B$38)*L796+SQRT(1-Inputs!$B$38)*_xlfn.NORM.S.INV(RAND())</f>
        <v>-1.2335795942391734</v>
      </c>
      <c r="X796" s="24">
        <f ca="1">SQRT(Inputs!$B$38)*M796+SQRT(1-Inputs!$B$38)*_xlfn.NORM.S.INV(RAND())</f>
        <v>0.61103541144222795</v>
      </c>
      <c r="Y796" s="24">
        <f ca="1">SQRT(Inputs!$B$38)*C796+SQRT(1-Inputs!$B$38)*_xlfn.NORM.S.INV(RAND())</f>
        <v>0.47495143195611306</v>
      </c>
      <c r="Z796" s="24">
        <f ca="1">SQRT(Inputs!$B$38)*D796+SQRT(1-Inputs!$B$38)*_xlfn.NORM.S.INV(RAND())</f>
        <v>-0.19850457656543685</v>
      </c>
      <c r="AA796" s="24">
        <f ca="1">SQRT(Inputs!$B$38)*E796+SQRT(1-Inputs!$B$38)*_xlfn.NORM.S.INV(RAND())</f>
        <v>0.96867257776497795</v>
      </c>
      <c r="AB796" s="24">
        <f ca="1">SQRT(Inputs!$B$38)*F796+SQRT(1-Inputs!$B$38)*_xlfn.NORM.S.INV(RAND())</f>
        <v>-0.24847964545476714</v>
      </c>
      <c r="AC796" s="24">
        <f ca="1">SQRT(Inputs!$B$38)*G796+SQRT(1-Inputs!$B$38)*_xlfn.NORM.S.INV(RAND())</f>
        <v>0.60985472841230859</v>
      </c>
      <c r="AD796" s="24">
        <f ca="1">SQRT(Inputs!$B$38)*H796+SQRT(1-Inputs!$B$38)*_xlfn.NORM.S.INV(RAND())</f>
        <v>0.30923956658380036</v>
      </c>
      <c r="AE796" s="24">
        <f ca="1">SQRT(Inputs!$B$38)*I796+SQRT(1-Inputs!$B$38)*_xlfn.NORM.S.INV(RAND())</f>
        <v>0.75948787448620025</v>
      </c>
      <c r="AF796" s="24">
        <f ca="1">SQRT(Inputs!$B$38)*J796+SQRT(1-Inputs!$B$38)*_xlfn.NORM.S.INV(RAND())</f>
        <v>-0.64667555753281203</v>
      </c>
      <c r="AG796" s="24">
        <f ca="1">SQRT(Inputs!$B$38)*K796+SQRT(1-Inputs!$B$38)*_xlfn.NORM.S.INV(RAND())</f>
        <v>-0.48543394920231264</v>
      </c>
      <c r="AH796" s="24">
        <f ca="1">SQRT(Inputs!$B$38)*L796+SQRT(1-Inputs!$B$38)*_xlfn.NORM.S.INV(RAND())</f>
        <v>-0.11635835347416633</v>
      </c>
      <c r="AI796" s="24">
        <f ca="1">SQRT(Inputs!$B$38)*M796+SQRT(1-Inputs!$B$38)*_xlfn.NORM.S.INV(RAND())</f>
        <v>0.72000241322849889</v>
      </c>
      <c r="AJ796" s="24">
        <f ca="1">SQRT(Inputs!$B$38)*C796+SQRT(1-Inputs!$B$38)*_xlfn.NORM.S.INV(RAND())</f>
        <v>-0.22916259900404892</v>
      </c>
      <c r="AK796" s="24">
        <f ca="1">SQRT(Inputs!$B$38)*D796+SQRT(1-Inputs!$B$38)*_xlfn.NORM.S.INV(RAND())</f>
        <v>0.55781327332532782</v>
      </c>
      <c r="AL796" s="24">
        <f ca="1">SQRT(Inputs!$B$38)*E796+SQRT(1-Inputs!$B$38)*_xlfn.NORM.S.INV(RAND())</f>
        <v>-0.33810067641324404</v>
      </c>
      <c r="AM796" s="24">
        <f ca="1">SQRT(Inputs!$B$38)*F796+SQRT(1-Inputs!$B$38)*_xlfn.NORM.S.INV(RAND())</f>
        <v>0.35834074709582242</v>
      </c>
      <c r="AN796" s="24">
        <f ca="1">SQRT(Inputs!$B$38)*G796+SQRT(1-Inputs!$B$38)*_xlfn.NORM.S.INV(RAND())</f>
        <v>0.547200663092412</v>
      </c>
      <c r="AO796" s="24">
        <f ca="1">SQRT(Inputs!$B$38)*H796+SQRT(1-Inputs!$B$38)*_xlfn.NORM.S.INV(RAND())</f>
        <v>0.2883444471263551</v>
      </c>
      <c r="AP796" s="24">
        <f ca="1">SQRT(Inputs!$B$38)*I796+SQRT(1-Inputs!$B$38)*_xlfn.NORM.S.INV(RAND())</f>
        <v>-0.11686649221889134</v>
      </c>
      <c r="AQ796" s="24">
        <f ca="1">SQRT(Inputs!$B$38)*J796+SQRT(1-Inputs!$B$38)*_xlfn.NORM.S.INV(RAND())</f>
        <v>0.46105888486316748</v>
      </c>
      <c r="AR796" s="24">
        <f ca="1">SQRT(Inputs!$B$38)*K796+SQRT(1-Inputs!$B$38)*_xlfn.NORM.S.INV(RAND())</f>
        <v>-1.0194850927820562</v>
      </c>
      <c r="AS796" s="24">
        <f ca="1">SQRT(Inputs!$B$38)*L796+SQRT(1-Inputs!$B$38)*_xlfn.NORM.S.INV(RAND())</f>
        <v>-1.0605626648180035</v>
      </c>
      <c r="AT796" s="24">
        <f ca="1">SQRT(Inputs!$B$38)*M796+SQRT(1-Inputs!$B$38)*_xlfn.NORM.S.INV(RAND())</f>
        <v>1.2066092080646247</v>
      </c>
      <c r="AU796" s="15">
        <f ca="1">Inputs!$B$6*EXP($B$8-0.5*C$5^2+C$5*N796)</f>
        <v>5149.8259604762752</v>
      </c>
      <c r="AV796" s="15">
        <f t="shared" ca="1" si="437"/>
        <v>5602.5198355324083</v>
      </c>
      <c r="AW796" s="15">
        <f t="shared" ca="1" si="438"/>
        <v>8018.9235288370219</v>
      </c>
      <c r="AX796" s="15">
        <f t="shared" ca="1" si="439"/>
        <v>8495.2180538813536</v>
      </c>
      <c r="AY796" s="15">
        <f t="shared" ca="1" si="440"/>
        <v>10188.113755416303</v>
      </c>
      <c r="AZ796" s="15">
        <f t="shared" ca="1" si="441"/>
        <v>14284.622113840058</v>
      </c>
      <c r="BA796" s="15">
        <f t="shared" ca="1" si="442"/>
        <v>20936.109481322732</v>
      </c>
      <c r="BB796" s="15">
        <f t="shared" ca="1" si="443"/>
        <v>26063.31717149762</v>
      </c>
      <c r="BC796" s="15">
        <f t="shared" ca="1" si="444"/>
        <v>28140.259194416845</v>
      </c>
      <c r="BD796" s="15">
        <f t="shared" ca="1" si="445"/>
        <v>30717.669329486536</v>
      </c>
      <c r="BE796" s="15">
        <f t="shared" ca="1" si="446"/>
        <v>39794.774535019766</v>
      </c>
      <c r="BF796" s="15">
        <f ca="1">Inputs!$B$13*EXP($B$9-0.5*C$6^2+C$6*Y796)</f>
        <v>15196.603920501233</v>
      </c>
      <c r="BG796" s="15">
        <f t="shared" ca="1" si="447"/>
        <v>17869.007541680308</v>
      </c>
      <c r="BH796" s="15">
        <f t="shared" ca="1" si="448"/>
        <v>25637.795139613252</v>
      </c>
      <c r="BI796" s="15">
        <f t="shared" ca="1" si="449"/>
        <v>30206.853865941066</v>
      </c>
      <c r="BJ796" s="15">
        <f t="shared" ca="1" si="450"/>
        <v>40434.378944208809</v>
      </c>
      <c r="BK796" s="15">
        <f t="shared" ca="1" si="451"/>
        <v>51759.420578830985</v>
      </c>
      <c r="BL796" s="15">
        <f t="shared" ca="1" si="452"/>
        <v>70156.285780083825</v>
      </c>
      <c r="BM796" s="15">
        <f t="shared" ca="1" si="453"/>
        <v>79580.325249534566</v>
      </c>
      <c r="BN796" s="15">
        <f t="shared" ca="1" si="454"/>
        <v>92342.717724155678</v>
      </c>
      <c r="BO796" s="15">
        <f t="shared" ca="1" si="455"/>
        <v>112091.79141575606</v>
      </c>
      <c r="BP796" s="15">
        <f t="shared" ca="1" si="456"/>
        <v>149689.98745403459</v>
      </c>
      <c r="BQ796" s="15">
        <f ca="1">Inputs!$B$20*EXP($B$10-0.5*C$7^2+C$7*AJ796)</f>
        <v>3954.6551343281376</v>
      </c>
      <c r="BR796" s="15">
        <f t="shared" ca="1" si="457"/>
        <v>6405.9373056537015</v>
      </c>
      <c r="BS796" s="15">
        <f t="shared" ca="1" si="458"/>
        <v>7960.478104437736</v>
      </c>
      <c r="BT796" s="15">
        <f t="shared" ca="1" si="459"/>
        <v>12057.590042673808</v>
      </c>
      <c r="BU796" s="15">
        <f t="shared" ca="1" si="460"/>
        <v>19076.090649591857</v>
      </c>
      <c r="BV796" s="15">
        <f t="shared" ca="1" si="461"/>
        <v>28321.738950042101</v>
      </c>
      <c r="BW796" s="15">
        <f t="shared" ca="1" si="462"/>
        <v>38555.829815281228</v>
      </c>
      <c r="BX796" s="15">
        <f t="shared" ca="1" si="463"/>
        <v>59148.59320513939</v>
      </c>
      <c r="BY796" s="15">
        <f t="shared" ca="1" si="464"/>
        <v>68190.658297841801</v>
      </c>
      <c r="BZ796" s="15">
        <f t="shared" ca="1" si="465"/>
        <v>78732.254059134153</v>
      </c>
      <c r="CA796" s="15">
        <f t="shared" ca="1" si="466"/>
        <v>137042.29229969249</v>
      </c>
      <c r="CB796" s="15">
        <f ca="1">(AU796*DCF!C$10-DCF!C$5*MAX(AU796*DCF!C$10,0)-MAX(AU796-Inputs!$B$6,0)/Inputs!$B$10)*DCF!C$6</f>
        <v>1041.7367781229073</v>
      </c>
      <c r="CC796" s="15">
        <f ca="1">(AV796*DCF!D$10-DCF!D$5*MAX(AV796*DCF!D$10,0)-MAX(AV796-AU796,0)/Inputs!$B$10)*DCF!D$6</f>
        <v>1255.1987004929654</v>
      </c>
      <c r="CD796" s="15">
        <f ca="1">(AW796*DCF!E$10-DCF!E$5*MAX(AW796*DCF!E$10,0)-MAX(AW796-AV796,0)/Inputs!$B$10)*DCF!E$6</f>
        <v>1307.1676132269533</v>
      </c>
      <c r="CE796" s="15">
        <f ca="1">(AX796*DCF!F$10-DCF!F$5*MAX(AX796*DCF!F$10,0)-MAX(AX796-AW796,0)/Inputs!$B$10)*DCF!F$6</f>
        <v>1755.3874805402318</v>
      </c>
      <c r="CF796" s="15">
        <f ca="1">(AY796*DCF!G$10-DCF!G$5*MAX(AY796*DCF!G$10,0)-MAX(AY796-AX796,0)/Inputs!$B$10)*DCF!G$6</f>
        <v>1773.7536050833853</v>
      </c>
      <c r="CG796" s="15">
        <f ca="1">(AZ796*DCF!H$10-DCF!H$5*MAX(AZ796*DCF!H$10,0)-MAX(AZ796-AY796,0)/Inputs!$B$10)*DCF!H$6</f>
        <v>2045.9611308423546</v>
      </c>
      <c r="CH796" s="15">
        <f ca="1">(BA796*DCF!I$10-DCF!I$5*MAX(BA796*DCF!I$10,0)-MAX(BA796-AZ796,0)/Inputs!$B$10)*DCF!I$6</f>
        <v>2733.1864753197797</v>
      </c>
      <c r="CI796" s="15">
        <f ca="1">(BB796*DCF!J$10-DCF!J$5*MAX(BB796*DCF!J$10,0)-MAX(BB796-BA796,0)/Inputs!$B$10)*DCF!J$6</f>
        <v>3695.5818661334224</v>
      </c>
      <c r="CJ796" s="15">
        <f ca="1">(BC796*DCF!K$10-DCF!K$5*MAX(BC796*DCF!K$10,0)-MAX(BC796-BB796,0)/Inputs!$B$10)*DCF!K$6</f>
        <v>4239.3895287980913</v>
      </c>
      <c r="CK796" s="15">
        <f ca="1">(BD796*DCF!L$10-DCF!L$5*MAX(BD796*DCF!L$10,0)-MAX(BD796-BC796,0)/Inputs!$B$10)*DCF!L$6</f>
        <v>4299.5077987113918</v>
      </c>
      <c r="CL796" s="15">
        <f ca="1">(BE796*DCF!M$10-DCF!M$5*MAX(BE796*DCF!M$10,0)-MAX(BE796-BD796,0)/Inputs!$B$10)*DCF!M$6</f>
        <v>4531.2001895300464</v>
      </c>
      <c r="CM796" s="15">
        <f ca="1">(BF796*DCF!C$28-DCF!C$5*MAX(BF796*DCF!C$28,0)-MAX(BF796-Inputs!$B$13,0)/Inputs!$B$17)*DCF!C$6</f>
        <v>3758.0877073416245</v>
      </c>
      <c r="CN796" s="15">
        <f ca="1">(BG796*DCF!D$28-DCF!D$5*MAX(BG796*DCF!D$28,0)-MAX(BG796-BF796,0)/Inputs!$B$17)*DCF!D$6</f>
        <v>4692.6886273299133</v>
      </c>
      <c r="CO796" s="15">
        <f ca="1">(BH796*DCF!E$28-DCF!E$5*MAX(BH796*DCF!E$28,0)-MAX(BH796-BG796,0)/Inputs!$B$17)*DCF!E$6</f>
        <v>5729.9590016049196</v>
      </c>
      <c r="CP796" s="15">
        <f ca="1">(BI796*DCF!F$28-DCF!F$5*MAX(BI796*DCF!F$28,0)-MAX(BI796-BH796,0)/Inputs!$B$17)*DCF!F$6</f>
        <v>7368.495789409144</v>
      </c>
      <c r="CQ796" s="15">
        <f ca="1">(BJ796*DCF!G$28-DCF!G$5*MAX(BJ796*DCF!G$28,0)-MAX(BJ796-BI796,0)/Inputs!$B$17)*DCF!G$6</f>
        <v>8770.8377092704359</v>
      </c>
      <c r="CR796" s="15">
        <f ca="1">(BK796*DCF!H$28-DCF!H$5*MAX(BK796*DCF!H$28,0)-MAX(BK796-BJ796,0)/Inputs!$B$17)*DCF!H$6</f>
        <v>11041.082107624481</v>
      </c>
      <c r="CS796" s="15">
        <f ca="1">(BL796*DCF!I$28-DCF!I$5*MAX(BL796*DCF!I$28,0)-MAX(BL796-BK796,0)/Inputs!$B$17)*DCF!I$6</f>
        <v>13856.949519430904</v>
      </c>
      <c r="CT796" s="15">
        <f ca="1">(BM796*DCF!J$28-DCF!J$5*MAX(BM796*DCF!J$28,0)-MAX(BM796-BL796,0)/Inputs!$B$17)*DCF!J$6</f>
        <v>16503.468354329114</v>
      </c>
      <c r="CU796" s="15">
        <f ca="1">(BN796*DCF!K$28-DCF!K$5*MAX(BN796*DCF!K$28,0)-MAX(BN796-BM796,0)/Inputs!$B$17)*DCF!K$6</f>
        <v>17938.0105889841</v>
      </c>
      <c r="CV796" s="15">
        <f ca="1">(BO796*DCF!L$28-DCF!L$5*MAX(BO796*DCF!L$28,0)-MAX(BO796-BN796,0)/Inputs!$B$17)*DCF!L$6</f>
        <v>20130.024560472299</v>
      </c>
      <c r="CW796" s="15">
        <f ca="1">(BP796*DCF!M$28-DCF!M$5*MAX(BP796*DCF!M$28,0)-MAX(BP796-BO796,0)/Inputs!$B$17)*DCF!M$6</f>
        <v>24234.189800616434</v>
      </c>
      <c r="CX796" s="15">
        <f ca="1">(BQ796*DCF!C$46-DCF!C$5*MAX(BQ796*DCF!C$46,0)-MAX(BQ796-Inputs!$B$20,0)/Inputs!$B$24)*DCF!C$6</f>
        <v>-1261.4238805968621</v>
      </c>
      <c r="CY796" s="15">
        <f ca="1">(BR796*DCF!D$46-DCF!D$5*MAX(BR796*DCF!D$46,0)-MAX(BR796-BQ796,0)/Inputs!$B$24)*DCF!D$6</f>
        <v>-2139.2858647012013</v>
      </c>
      <c r="CZ796" s="15">
        <f ca="1">(BS796*DCF!E$46-DCF!E$5*MAX(BS796*DCF!E$46,0)-MAX(BS796-BR796,0)/Inputs!$B$24)*DCF!E$6</f>
        <v>-1554.0975831313908</v>
      </c>
      <c r="DA796" s="15">
        <f ca="1">(BT796*DCF!F$46-DCF!F$5*MAX(BT796*DCF!F$46,0)-MAX(BT796-BS796,0)/Inputs!$B$24)*DCF!F$6</f>
        <v>-2369.9979171073419</v>
      </c>
      <c r="DB796" s="15">
        <f ca="1">(BU796*DCF!G$46-DCF!G$5*MAX(BU796*DCF!G$46,0)-MAX(BU796-BT796,0)/Inputs!$B$24)*DCF!G$6</f>
        <v>-3002.5669352262448</v>
      </c>
      <c r="DC796" s="15">
        <f ca="1">(BV796*DCF!H$46-DCF!H$5*MAX(BV796*DCF!H$46,0)-MAX(BV796-BU796,0)/Inputs!$B$24)*DCF!H$6</f>
        <v>-2873.0285603379011</v>
      </c>
      <c r="DD796" s="15">
        <f ca="1">(BW796*DCF!I$46-DCF!I$5*MAX(BW796*DCF!I$46,0)-MAX(BW796-BV796,0)/Inputs!$B$24)*DCF!I$6</f>
        <v>-2047.349743286406</v>
      </c>
      <c r="DE796" s="15">
        <f ca="1">(BX796*DCF!J$46-DCF!J$5*MAX(BX796*DCF!J$46,0)-MAX(BX796-BW796,0)/Inputs!$B$24)*DCF!J$6</f>
        <v>-2979.7445414118665</v>
      </c>
      <c r="DF796" s="15">
        <f ca="1">(BY796*DCF!K$46-DCF!K$5*MAX(BY796*DCF!K$46,0)-MAX(BY796-BX796,0)/Inputs!$B$24)*DCF!K$6</f>
        <v>1680.212648541449</v>
      </c>
      <c r="DG796" s="15">
        <f ca="1">(BZ796*DCF!L$46-DCF!L$5*MAX(BZ796*DCF!L$46,0)-MAX(BZ796-BY796,0)/Inputs!$B$24)*DCF!L$6</f>
        <v>3056.7988859305938</v>
      </c>
      <c r="DH796" s="15">
        <f ca="1">(CA796*DCF!M$46-DCF!M$5*MAX(CA796*DCF!M$46,0)-MAX(CA796-BZ796,0)/Inputs!$B$24)*DCF!M$6</f>
        <v>-1446.4971813535892</v>
      </c>
      <c r="DI796" s="15">
        <f ca="1">SUM(CB796:CL796)+BE796*DCF!M$10*(1+Inputs!$B$30)*(1-Inputs!$B$33)*(1-Inputs!$B$30/Inputs!$B$31)/(Inputs!$B$29-Inputs!$B$30)*DCF!M$6</f>
        <v>139427.45492917672</v>
      </c>
      <c r="DJ796" s="15">
        <f ca="1">SUM(CM796:CW796)+BP796*DCF!M$28*(1+Inputs!$B$30)*(1-Inputs!$B$33)*(1-Inputs!$B$30/Inputs!$B$31)/(Inputs!$B$29-Inputs!$B$30)*DCF!M$6</f>
        <v>689476.0798060674</v>
      </c>
      <c r="DK796" s="15">
        <f ca="1">SUM(CX796:DH796)+CA796*DCF!M$46*(1+Inputs!$B$30)*(1-Inputs!$B$33)*(1-Inputs!$B$30/Inputs!$B$31)/(Inputs!$B$29-Inputs!$B$30)*DCF!M$6</f>
        <v>196946.63691995948</v>
      </c>
      <c r="DM796" s="15">
        <f ca="1">DI796+DJ796+DK796+Inputs!$B$34+Inputs!$B$36-Inputs!$B$35</f>
        <v>1102701.1716552037</v>
      </c>
    </row>
    <row r="797" spans="1:117" x14ac:dyDescent="0.75">
      <c r="A797" s="11">
        <v>784</v>
      </c>
      <c r="C797" s="24">
        <f t="shared" ca="1" si="468"/>
        <v>-0.67761077269021797</v>
      </c>
      <c r="D797" s="24">
        <f t="shared" ca="1" si="468"/>
        <v>-0.15400294461006434</v>
      </c>
      <c r="E797" s="24">
        <f t="shared" ca="1" si="468"/>
        <v>-1.0795435918714948</v>
      </c>
      <c r="F797" s="24">
        <f t="shared" ca="1" si="468"/>
        <v>-1.0393205306492517</v>
      </c>
      <c r="G797" s="24">
        <f t="shared" ca="1" si="468"/>
        <v>0.84385835082336369</v>
      </c>
      <c r="H797" s="24">
        <f t="shared" ca="1" si="468"/>
        <v>-0.3394818572618224</v>
      </c>
      <c r="I797" s="24">
        <f t="shared" ca="1" si="468"/>
        <v>-0.5261703844060206</v>
      </c>
      <c r="J797" s="24">
        <f t="shared" ca="1" si="468"/>
        <v>0.38929849905983421</v>
      </c>
      <c r="K797" s="24">
        <f t="shared" ca="1" si="468"/>
        <v>-0.35970719159934655</v>
      </c>
      <c r="L797" s="24">
        <f t="shared" ca="1" si="468"/>
        <v>0.29480755778273199</v>
      </c>
      <c r="M797" s="24">
        <f t="shared" ca="1" si="468"/>
        <v>4.0359263486943034E-2</v>
      </c>
      <c r="N797" s="24">
        <f ca="1">SQRT(Inputs!$B$38)*C797+SQRT(1-Inputs!$B$38)*_xlfn.NORM.S.INV(RAND())</f>
        <v>-0.92292065568778425</v>
      </c>
      <c r="O797" s="24">
        <f ca="1">SQRT(Inputs!$B$38)*D797+SQRT(1-Inputs!$B$38)*_xlfn.NORM.S.INV(RAND())</f>
        <v>-1.0102663985117459</v>
      </c>
      <c r="P797" s="24">
        <f ca="1">SQRT(Inputs!$B$38)*E797+SQRT(1-Inputs!$B$38)*_xlfn.NORM.S.INV(RAND())</f>
        <v>-0.15951099692995552</v>
      </c>
      <c r="Q797" s="24">
        <f ca="1">SQRT(Inputs!$B$38)*F797+SQRT(1-Inputs!$B$38)*_xlfn.NORM.S.INV(RAND())</f>
        <v>-1.0469092796984552</v>
      </c>
      <c r="R797" s="24">
        <f ca="1">SQRT(Inputs!$B$38)*G797+SQRT(1-Inputs!$B$38)*_xlfn.NORM.S.INV(RAND())</f>
        <v>-0.35306138829212147</v>
      </c>
      <c r="S797" s="24">
        <f ca="1">SQRT(Inputs!$B$38)*H797+SQRT(1-Inputs!$B$38)*_xlfn.NORM.S.INV(RAND())</f>
        <v>-0.53650459445457155</v>
      </c>
      <c r="T797" s="24">
        <f ca="1">SQRT(Inputs!$B$38)*I797+SQRT(1-Inputs!$B$38)*_xlfn.NORM.S.INV(RAND())</f>
        <v>0.35773239063763679</v>
      </c>
      <c r="U797" s="24">
        <f ca="1">SQRT(Inputs!$B$38)*J797+SQRT(1-Inputs!$B$38)*_xlfn.NORM.S.INV(RAND())</f>
        <v>-0.73339266293399952</v>
      </c>
      <c r="V797" s="24">
        <f ca="1">SQRT(Inputs!$B$38)*K797+SQRT(1-Inputs!$B$38)*_xlfn.NORM.S.INV(RAND())</f>
        <v>-0.50611407967234068</v>
      </c>
      <c r="W797" s="24">
        <f ca="1">SQRT(Inputs!$B$38)*L797+SQRT(1-Inputs!$B$38)*_xlfn.NORM.S.INV(RAND())</f>
        <v>4.3729750644435558E-2</v>
      </c>
      <c r="X797" s="24">
        <f ca="1">SQRT(Inputs!$B$38)*M797+SQRT(1-Inputs!$B$38)*_xlfn.NORM.S.INV(RAND())</f>
        <v>0.39183577125982677</v>
      </c>
      <c r="Y797" s="24">
        <f ca="1">SQRT(Inputs!$B$38)*C797+SQRT(1-Inputs!$B$38)*_xlfn.NORM.S.INV(RAND())</f>
        <v>1.0307381045491952</v>
      </c>
      <c r="Z797" s="24">
        <f ca="1">SQRT(Inputs!$B$38)*D797+SQRT(1-Inputs!$B$38)*_xlfn.NORM.S.INV(RAND())</f>
        <v>-0.18465521590756467</v>
      </c>
      <c r="AA797" s="24">
        <f ca="1">SQRT(Inputs!$B$38)*E797+SQRT(1-Inputs!$B$38)*_xlfn.NORM.S.INV(RAND())</f>
        <v>-0.62399443363338025</v>
      </c>
      <c r="AB797" s="24">
        <f ca="1">SQRT(Inputs!$B$38)*F797+SQRT(1-Inputs!$B$38)*_xlfn.NORM.S.INV(RAND())</f>
        <v>-0.79654203802305978</v>
      </c>
      <c r="AC797" s="24">
        <f ca="1">SQRT(Inputs!$B$38)*G797+SQRT(1-Inputs!$B$38)*_xlfn.NORM.S.INV(RAND())</f>
        <v>1.0749152148167067</v>
      </c>
      <c r="AD797" s="24">
        <f ca="1">SQRT(Inputs!$B$38)*H797+SQRT(1-Inputs!$B$38)*_xlfn.NORM.S.INV(RAND())</f>
        <v>0.21679084423090644</v>
      </c>
      <c r="AE797" s="24">
        <f ca="1">SQRT(Inputs!$B$38)*I797+SQRT(1-Inputs!$B$38)*_xlfn.NORM.S.INV(RAND())</f>
        <v>-1.4279181997279626</v>
      </c>
      <c r="AF797" s="24">
        <f ca="1">SQRT(Inputs!$B$38)*J797+SQRT(1-Inputs!$B$38)*_xlfn.NORM.S.INV(RAND())</f>
        <v>0.16425827228994883</v>
      </c>
      <c r="AG797" s="24">
        <f ca="1">SQRT(Inputs!$B$38)*K797+SQRT(1-Inputs!$B$38)*_xlfn.NORM.S.INV(RAND())</f>
        <v>0.91625116477776869</v>
      </c>
      <c r="AH797" s="24">
        <f ca="1">SQRT(Inputs!$B$38)*L797+SQRT(1-Inputs!$B$38)*_xlfn.NORM.S.INV(RAND())</f>
        <v>1.3020161841568907</v>
      </c>
      <c r="AI797" s="24">
        <f ca="1">SQRT(Inputs!$B$38)*M797+SQRT(1-Inputs!$B$38)*_xlfn.NORM.S.INV(RAND())</f>
        <v>-0.10162857642391328</v>
      </c>
      <c r="AJ797" s="24">
        <f ca="1">SQRT(Inputs!$B$38)*C797+SQRT(1-Inputs!$B$38)*_xlfn.NORM.S.INV(RAND())</f>
        <v>0.1310404805861089</v>
      </c>
      <c r="AK797" s="24">
        <f ca="1">SQRT(Inputs!$B$38)*D797+SQRT(1-Inputs!$B$38)*_xlfn.NORM.S.INV(RAND())</f>
        <v>-0.28975290442219992</v>
      </c>
      <c r="AL797" s="24">
        <f ca="1">SQRT(Inputs!$B$38)*E797+SQRT(1-Inputs!$B$38)*_xlfn.NORM.S.INV(RAND())</f>
        <v>-0.68456873835392407</v>
      </c>
      <c r="AM797" s="24">
        <f ca="1">SQRT(Inputs!$B$38)*F797+SQRT(1-Inputs!$B$38)*_xlfn.NORM.S.INV(RAND())</f>
        <v>-0.24935893430374134</v>
      </c>
      <c r="AN797" s="24">
        <f ca="1">SQRT(Inputs!$B$38)*G797+SQRT(1-Inputs!$B$38)*_xlfn.NORM.S.INV(RAND())</f>
        <v>1.5372193531715213</v>
      </c>
      <c r="AO797" s="24">
        <f ca="1">SQRT(Inputs!$B$38)*H797+SQRT(1-Inputs!$B$38)*_xlfn.NORM.S.INV(RAND())</f>
        <v>0.33787227742643777</v>
      </c>
      <c r="AP797" s="24">
        <f ca="1">SQRT(Inputs!$B$38)*I797+SQRT(1-Inputs!$B$38)*_xlfn.NORM.S.INV(RAND())</f>
        <v>-0.96725250855476519</v>
      </c>
      <c r="AQ797" s="24">
        <f ca="1">SQRT(Inputs!$B$38)*J797+SQRT(1-Inputs!$B$38)*_xlfn.NORM.S.INV(RAND())</f>
        <v>0.64136493372577386</v>
      </c>
      <c r="AR797" s="24">
        <f ca="1">SQRT(Inputs!$B$38)*K797+SQRT(1-Inputs!$B$38)*_xlfn.NORM.S.INV(RAND())</f>
        <v>-0.14405968369680308</v>
      </c>
      <c r="AS797" s="24">
        <f ca="1">SQRT(Inputs!$B$38)*L797+SQRT(1-Inputs!$B$38)*_xlfn.NORM.S.INV(RAND())</f>
        <v>-0.14876597431197927</v>
      </c>
      <c r="AT797" s="24">
        <f ca="1">SQRT(Inputs!$B$38)*M797+SQRT(1-Inputs!$B$38)*_xlfn.NORM.S.INV(RAND())</f>
        <v>0.49195519189378334</v>
      </c>
      <c r="AU797" s="15">
        <f ca="1">Inputs!$B$6*EXP($B$8-0.5*C$5^2+C$5*N797)</f>
        <v>4273.6195262559868</v>
      </c>
      <c r="AV797" s="15">
        <f t="shared" ca="1" si="437"/>
        <v>4483.9417770477939</v>
      </c>
      <c r="AW797" s="15">
        <f t="shared" ca="1" si="438"/>
        <v>5350.9981551775054</v>
      </c>
      <c r="AX797" s="15">
        <f t="shared" ca="1" si="439"/>
        <v>5732.0754838887151</v>
      </c>
      <c r="AY797" s="15">
        <f t="shared" ca="1" si="440"/>
        <v>6722.2084582825701</v>
      </c>
      <c r="AZ797" s="15">
        <f t="shared" ca="1" si="441"/>
        <v>7749.7928065260103</v>
      </c>
      <c r="BA797" s="15">
        <f t="shared" ca="1" si="442"/>
        <v>9845.5692613486863</v>
      </c>
      <c r="BB797" s="15">
        <f t="shared" ca="1" si="443"/>
        <v>11200.028032179149</v>
      </c>
      <c r="BC797" s="15">
        <f t="shared" ca="1" si="444"/>
        <v>13063.136067161367</v>
      </c>
      <c r="BD797" s="15">
        <f t="shared" ca="1" si="445"/>
        <v>16069.165464825148</v>
      </c>
      <c r="BE797" s="15">
        <f t="shared" ca="1" si="446"/>
        <v>20406.123921929091</v>
      </c>
      <c r="BF797" s="15">
        <f ca="1">Inputs!$B$13*EXP($B$9-0.5*C$6^2+C$6*Y797)</f>
        <v>16966.747528250693</v>
      </c>
      <c r="BG797" s="15">
        <f t="shared" ca="1" si="447"/>
        <v>20000.357945814765</v>
      </c>
      <c r="BH797" s="15">
        <f t="shared" ca="1" si="448"/>
        <v>22034.169606116495</v>
      </c>
      <c r="BI797" s="15">
        <f t="shared" ca="1" si="449"/>
        <v>23860.828721214428</v>
      </c>
      <c r="BJ797" s="15">
        <f t="shared" ca="1" si="450"/>
        <v>34154.217566956795</v>
      </c>
      <c r="BK797" s="15">
        <f t="shared" ca="1" si="451"/>
        <v>43173.456505101152</v>
      </c>
      <c r="BL797" s="15">
        <f t="shared" ca="1" si="452"/>
        <v>44074.231601717991</v>
      </c>
      <c r="BM797" s="15">
        <f t="shared" ca="1" si="453"/>
        <v>55293.59770223729</v>
      </c>
      <c r="BN797" s="15">
        <f t="shared" ca="1" si="454"/>
        <v>75896.398638755156</v>
      </c>
      <c r="BO797" s="15">
        <f t="shared" ca="1" si="455"/>
        <v>108641.41366851173</v>
      </c>
      <c r="BP797" s="15">
        <f t="shared" ca="1" si="456"/>
        <v>132186.41529511902</v>
      </c>
      <c r="BQ797" s="15">
        <f ca="1">Inputs!$B$20*EXP($B$10-0.5*C$7^2+C$7*AJ797)</f>
        <v>4493.5866737322813</v>
      </c>
      <c r="BR797" s="15">
        <f t="shared" ca="1" si="457"/>
        <v>5561.1948398634631</v>
      </c>
      <c r="BS797" s="15">
        <f t="shared" ca="1" si="458"/>
        <v>6256.1823213672214</v>
      </c>
      <c r="BT797" s="15">
        <f t="shared" ca="1" si="459"/>
        <v>8079.7118215490591</v>
      </c>
      <c r="BU797" s="15">
        <f t="shared" ca="1" si="460"/>
        <v>16242.841718862608</v>
      </c>
      <c r="BV797" s="15">
        <f t="shared" ca="1" si="461"/>
        <v>24385.892008568073</v>
      </c>
      <c r="BW797" s="15">
        <f t="shared" ca="1" si="462"/>
        <v>27729.556312059569</v>
      </c>
      <c r="BX797" s="15">
        <f t="shared" ca="1" si="463"/>
        <v>44105.789194106161</v>
      </c>
      <c r="BY797" s="15">
        <f t="shared" ca="1" si="464"/>
        <v>60119.626054981192</v>
      </c>
      <c r="BZ797" s="15">
        <f t="shared" ca="1" si="465"/>
        <v>82080.521993617382</v>
      </c>
      <c r="CA797" s="15">
        <f t="shared" ca="1" si="466"/>
        <v>125831.38948392235</v>
      </c>
      <c r="CB797" s="15">
        <f ca="1">(AU797*DCF!C$10-DCF!C$5*MAX(AU797*DCF!C$10,0)-MAX(AU797-Inputs!$B$6,0)/Inputs!$B$10)*DCF!C$6</f>
        <v>1047.9842861746538</v>
      </c>
      <c r="CC797" s="15">
        <f ca="1">(AV797*DCF!D$10-DCF!D$5*MAX(AV797*DCF!D$10,0)-MAX(AV797-AU797,0)/Inputs!$B$10)*DCF!D$6</f>
        <v>1041.6488541157617</v>
      </c>
      <c r="CD797" s="15">
        <f ca="1">(AW797*DCF!E$10-DCF!E$5*MAX(AW797*DCF!E$10,0)-MAX(AW797-AV797,0)/Inputs!$B$10)*DCF!E$6</f>
        <v>1040.163290695102</v>
      </c>
      <c r="CE797" s="15">
        <f ca="1">(AX797*DCF!F$10-DCF!F$5*MAX(AX797*DCF!F$10,0)-MAX(AX797-AW797,0)/Inputs!$B$10)*DCF!F$6</f>
        <v>1172.0101989305761</v>
      </c>
      <c r="CF797" s="15">
        <f ca="1">(AY797*DCF!G$10-DCF!G$5*MAX(AY797*DCF!G$10,0)-MAX(AY797-AX797,0)/Inputs!$B$10)*DCF!G$6</f>
        <v>1194.7221436720115</v>
      </c>
      <c r="CG797" s="15">
        <f ca="1">(AZ797*DCF!H$10-DCF!H$5*MAX(AZ797*DCF!H$10,0)-MAX(AZ797-AY797,0)/Inputs!$B$10)*DCF!H$6</f>
        <v>1322.1618092575125</v>
      </c>
      <c r="CH797" s="15">
        <f ca="1">(BA797*DCF!I$10-DCF!I$5*MAX(BA797*DCF!I$10,0)-MAX(BA797-AZ797,0)/Inputs!$B$10)*DCF!I$6</f>
        <v>1454.6455686267425</v>
      </c>
      <c r="CI797" s="15">
        <f ca="1">(BB797*DCF!J$10-DCF!J$5*MAX(BB797*DCF!J$10,0)-MAX(BB797-BA797,0)/Inputs!$B$10)*DCF!J$6</f>
        <v>1716.7048909893672</v>
      </c>
      <c r="CJ797" s="15">
        <f ca="1">(BC797*DCF!K$10-DCF!K$5*MAX(BC797*DCF!K$10,0)-MAX(BC797-BB797,0)/Inputs!$B$10)*DCF!K$6</f>
        <v>1842.1483484589905</v>
      </c>
      <c r="CK797" s="15">
        <f ca="1">(BD797*DCF!L$10-DCF!L$5*MAX(BD797*DCF!L$10,0)-MAX(BD797-BC797,0)/Inputs!$B$10)*DCF!L$6</f>
        <v>2034.8074498440155</v>
      </c>
      <c r="CL797" s="15">
        <f ca="1">(BE797*DCF!M$10-DCF!M$5*MAX(BE797*DCF!M$10,0)-MAX(BE797-BD797,0)/Inputs!$B$10)*DCF!M$6</f>
        <v>2361.4719914412653</v>
      </c>
      <c r="CM797" s="15">
        <f ca="1">(BF797*DCF!C$28-DCF!C$5*MAX(BF797*DCF!C$28,0)-MAX(BF797-Inputs!$B$13,0)/Inputs!$B$17)*DCF!C$6</f>
        <v>3889.5147803121627</v>
      </c>
      <c r="CN797" s="15">
        <f ca="1">(BG797*DCF!D$28-DCF!D$5*MAX(BG797*DCF!D$28,0)-MAX(BG797-BF797,0)/Inputs!$B$17)*DCF!D$6</f>
        <v>5243.3585075446554</v>
      </c>
      <c r="CO797" s="15">
        <f ca="1">(BH797*DCF!E$28-DCF!E$5*MAX(BH797*DCF!E$28,0)-MAX(BH797-BG797,0)/Inputs!$B$17)*DCF!E$6</f>
        <v>5839.6328993763173</v>
      </c>
      <c r="CP797" s="15">
        <f ca="1">(BI797*DCF!F$28-DCF!F$5*MAX(BI797*DCF!F$28,0)-MAX(BI797-BH797,0)/Inputs!$B$17)*DCF!F$6</f>
        <v>6145.0143185483685</v>
      </c>
      <c r="CQ797" s="15">
        <f ca="1">(BJ797*DCF!G$28-DCF!G$5*MAX(BJ797*DCF!G$28,0)-MAX(BJ797-BI797,0)/Inputs!$B$17)*DCF!G$6</f>
        <v>7130.3245574606772</v>
      </c>
      <c r="CR797" s="15">
        <f ca="1">(BK797*DCF!H$28-DCF!H$5*MAX(BK797*DCF!H$28,0)-MAX(BK797-BJ797,0)/Inputs!$B$17)*DCF!H$6</f>
        <v>9275.93549560473</v>
      </c>
      <c r="CS797" s="15">
        <f ca="1">(BL797*DCF!I$28-DCF!I$5*MAX(BL797*DCF!I$28,0)-MAX(BL797-BK797,0)/Inputs!$B$17)*DCF!I$6</f>
        <v>10234.900577271061</v>
      </c>
      <c r="CT797" s="15">
        <f ca="1">(BM797*DCF!J$28-DCF!J$5*MAX(BM797*DCF!J$28,0)-MAX(BM797-BL797,0)/Inputs!$B$17)*DCF!J$6</f>
        <v>10847.466268527973</v>
      </c>
      <c r="CU797" s="15">
        <f ca="1">(BN797*DCF!K$28-DCF!K$5*MAX(BN797*DCF!K$28,0)-MAX(BN797-BM797,0)/Inputs!$B$17)*DCF!K$6</f>
        <v>13504.478150868552</v>
      </c>
      <c r="CV797" s="15">
        <f ca="1">(BO797*DCF!L$28-DCF!L$5*MAX(BO797*DCF!L$28,0)-MAX(BO797-BN797,0)/Inputs!$B$17)*DCF!L$6</f>
        <v>17971.089343948828</v>
      </c>
      <c r="CW797" s="15">
        <f ca="1">(BP797*DCF!M$28-DCF!M$5*MAX(BP797*DCF!M$28,0)-MAX(BP797-BO797,0)/Inputs!$B$17)*DCF!M$6</f>
        <v>22409.836269953907</v>
      </c>
      <c r="CX797" s="15">
        <f ca="1">(BQ797*DCF!C$46-DCF!C$5*MAX(BQ797*DCF!C$46,0)-MAX(BQ797-Inputs!$B$20,0)/Inputs!$B$24)*DCF!C$6</f>
        <v>-1634.8175568583933</v>
      </c>
      <c r="CY797" s="15">
        <f ca="1">(BR797*DCF!D$46-DCF!D$5*MAX(BR797*DCF!D$46,0)-MAX(BR797-BQ797,0)/Inputs!$B$24)*DCF!D$6</f>
        <v>-1404.7058129603622</v>
      </c>
      <c r="CZ797" s="15">
        <f ca="1">(BS797*DCF!E$46-DCF!E$5*MAX(BS797*DCF!E$46,0)-MAX(BS797-BR797,0)/Inputs!$B$24)*DCF!E$6</f>
        <v>-1013.7493848383749</v>
      </c>
      <c r="DA797" s="15">
        <f ca="1">(BT797*DCF!F$46-DCF!F$5*MAX(BT797*DCF!F$46,0)-MAX(BT797-BS797,0)/Inputs!$B$24)*DCF!F$6</f>
        <v>-1252.4204358612812</v>
      </c>
      <c r="DB797" s="15">
        <f ca="1">(BU797*DCF!G$46-DCF!G$5*MAX(BU797*DCF!G$46,0)-MAX(BU797-BT797,0)/Inputs!$B$24)*DCF!G$6</f>
        <v>-3292.2927171885281</v>
      </c>
      <c r="DC797" s="15">
        <f ca="1">(BV797*DCF!H$46-DCF!H$5*MAX(BV797*DCF!H$46,0)-MAX(BV797-BU797,0)/Inputs!$B$24)*DCF!H$6</f>
        <v>-2530.4029842290588</v>
      </c>
      <c r="DD797" s="15">
        <f ca="1">(BW797*DCF!I$46-DCF!I$5*MAX(BW797*DCF!I$46,0)-MAX(BW797-BV797,0)/Inputs!$B$24)*DCF!I$6</f>
        <v>-319.41181982904294</v>
      </c>
      <c r="DE797" s="15">
        <f ca="1">(BX797*DCF!J$46-DCF!J$5*MAX(BX797*DCF!J$46,0)-MAX(BX797-BW797,0)/Inputs!$B$24)*DCF!J$6</f>
        <v>-2492.5935568052118</v>
      </c>
      <c r="DF797" s="15">
        <f ca="1">(BY797*DCF!K$46-DCF!K$5*MAX(BY797*DCF!K$46,0)-MAX(BY797-BX797,0)/Inputs!$B$24)*DCF!K$6</f>
        <v>-488.72997402450142</v>
      </c>
      <c r="DG797" s="15">
        <f ca="1">(BZ797*DCF!L$46-DCF!L$5*MAX(BZ797*DCF!L$46,0)-MAX(BZ797-BY797,0)/Inputs!$B$24)*DCF!L$6</f>
        <v>704.02347383915026</v>
      </c>
      <c r="DH797" s="15">
        <f ca="1">(CA797*DCF!M$46-DCF!M$5*MAX(CA797*DCF!M$46,0)-MAX(CA797-BZ797,0)/Inputs!$B$24)*DCF!M$6</f>
        <v>718.29693825575055</v>
      </c>
      <c r="DI797" s="15">
        <f ca="1">SUM(CB797:CL797)+BE797*DCF!M$10*(1+Inputs!$B$30)*(1-Inputs!$B$33)*(1-Inputs!$B$30/Inputs!$B$31)/(Inputs!$B$29-Inputs!$B$30)*DCF!M$6</f>
        <v>73018.981549988035</v>
      </c>
      <c r="DJ797" s="15">
        <f ca="1">SUM(CM797:CW797)+BP797*DCF!M$28*(1+Inputs!$B$30)*(1-Inputs!$B$33)*(1-Inputs!$B$30/Inputs!$B$31)/(Inputs!$B$29-Inputs!$B$30)*DCF!M$6</f>
        <v>602993.60683701537</v>
      </c>
      <c r="DK797" s="15">
        <f ca="1">SUM(CX797:DH797)+CA797*DCF!M$46*(1+Inputs!$B$30)*(1-Inputs!$B$33)*(1-Inputs!$B$30/Inputs!$B$31)/(Inputs!$B$29-Inputs!$B$30)*DCF!M$6</f>
        <v>181543.42999262342</v>
      </c>
      <c r="DM797" s="15">
        <f ca="1">DI797+DJ797+DK797+Inputs!$B$34+Inputs!$B$36-Inputs!$B$35</f>
        <v>934407.0183796268</v>
      </c>
    </row>
    <row r="798" spans="1:117" x14ac:dyDescent="0.75">
      <c r="A798" s="11">
        <v>785</v>
      </c>
      <c r="C798" s="24">
        <f t="shared" ca="1" si="468"/>
        <v>-0.8273850414631736</v>
      </c>
      <c r="D798" s="24">
        <f t="shared" ca="1" si="468"/>
        <v>-0.72841720979619218</v>
      </c>
      <c r="E798" s="24">
        <f t="shared" ca="1" si="468"/>
        <v>-0.72726589433092526</v>
      </c>
      <c r="F798" s="24">
        <f t="shared" ca="1" si="468"/>
        <v>1.4334714644802389</v>
      </c>
      <c r="G798" s="24">
        <f t="shared" ca="1" si="468"/>
        <v>1.0339448358388983</v>
      </c>
      <c r="H798" s="24">
        <f t="shared" ca="1" si="468"/>
        <v>1.1826469010588994</v>
      </c>
      <c r="I798" s="24">
        <f t="shared" ca="1" si="468"/>
        <v>-0.49133566837562925</v>
      </c>
      <c r="J798" s="24">
        <f t="shared" ca="1" si="468"/>
        <v>0.7302027819370388</v>
      </c>
      <c r="K798" s="24">
        <f t="shared" ca="1" si="468"/>
        <v>-1.037242450752905</v>
      </c>
      <c r="L798" s="24">
        <f t="shared" ca="1" si="468"/>
        <v>-0.37457931452995991</v>
      </c>
      <c r="M798" s="24">
        <f t="shared" ca="1" si="468"/>
        <v>-0.76433613687800295</v>
      </c>
      <c r="N798" s="24">
        <f ca="1">SQRT(Inputs!$B$38)*C798+SQRT(1-Inputs!$B$38)*_xlfn.NORM.S.INV(RAND())</f>
        <v>0.20304151332541953</v>
      </c>
      <c r="O798" s="24">
        <f ca="1">SQRT(Inputs!$B$38)*D798+SQRT(1-Inputs!$B$38)*_xlfn.NORM.S.INV(RAND())</f>
        <v>-1.1012153689092026</v>
      </c>
      <c r="P798" s="24">
        <f ca="1">SQRT(Inputs!$B$38)*E798+SQRT(1-Inputs!$B$38)*_xlfn.NORM.S.INV(RAND())</f>
        <v>-0.6455026532425</v>
      </c>
      <c r="Q798" s="24">
        <f ca="1">SQRT(Inputs!$B$38)*F798+SQRT(1-Inputs!$B$38)*_xlfn.NORM.S.INV(RAND())</f>
        <v>0.70251338807673158</v>
      </c>
      <c r="R798" s="24">
        <f ca="1">SQRT(Inputs!$B$38)*G798+SQRT(1-Inputs!$B$38)*_xlfn.NORM.S.INV(RAND())</f>
        <v>1.0071114087828679</v>
      </c>
      <c r="S798" s="24">
        <f ca="1">SQRT(Inputs!$B$38)*H798+SQRT(1-Inputs!$B$38)*_xlfn.NORM.S.INV(RAND())</f>
        <v>-8.4972130684953351E-2</v>
      </c>
      <c r="T798" s="24">
        <f ca="1">SQRT(Inputs!$B$38)*I798+SQRT(1-Inputs!$B$38)*_xlfn.NORM.S.INV(RAND())</f>
        <v>0.17392812593971452</v>
      </c>
      <c r="U798" s="24">
        <f ca="1">SQRT(Inputs!$B$38)*J798+SQRT(1-Inputs!$B$38)*_xlfn.NORM.S.INV(RAND())</f>
        <v>0.75154007489158547</v>
      </c>
      <c r="V798" s="24">
        <f ca="1">SQRT(Inputs!$B$38)*K798+SQRT(1-Inputs!$B$38)*_xlfn.NORM.S.INV(RAND())</f>
        <v>0.56155694153734059</v>
      </c>
      <c r="W798" s="24">
        <f ca="1">SQRT(Inputs!$B$38)*L798+SQRT(1-Inputs!$B$38)*_xlfn.NORM.S.INV(RAND())</f>
        <v>-0.54146271099321652</v>
      </c>
      <c r="X798" s="24">
        <f ca="1">SQRT(Inputs!$B$38)*M798+SQRT(1-Inputs!$B$38)*_xlfn.NORM.S.INV(RAND())</f>
        <v>-1.6150805839587234</v>
      </c>
      <c r="Y798" s="24">
        <f ca="1">SQRT(Inputs!$B$38)*C798+SQRT(1-Inputs!$B$38)*_xlfn.NORM.S.INV(RAND())</f>
        <v>-1.571889580115565</v>
      </c>
      <c r="Z798" s="24">
        <f ca="1">SQRT(Inputs!$B$38)*D798+SQRT(1-Inputs!$B$38)*_xlfn.NORM.S.INV(RAND())</f>
        <v>-0.59313870058400409</v>
      </c>
      <c r="AA798" s="24">
        <f ca="1">SQRT(Inputs!$B$38)*E798+SQRT(1-Inputs!$B$38)*_xlfn.NORM.S.INV(RAND())</f>
        <v>-1.0463683700687796</v>
      </c>
      <c r="AB798" s="24">
        <f ca="1">SQRT(Inputs!$B$38)*F798+SQRT(1-Inputs!$B$38)*_xlfn.NORM.S.INV(RAND())</f>
        <v>0.48905511252641082</v>
      </c>
      <c r="AC798" s="24">
        <f ca="1">SQRT(Inputs!$B$38)*G798+SQRT(1-Inputs!$B$38)*_xlfn.NORM.S.INV(RAND())</f>
        <v>0.71459792403192279</v>
      </c>
      <c r="AD798" s="24">
        <f ca="1">SQRT(Inputs!$B$38)*H798+SQRT(1-Inputs!$B$38)*_xlfn.NORM.S.INV(RAND())</f>
        <v>-0.42038046021487019</v>
      </c>
      <c r="AE798" s="24">
        <f ca="1">SQRT(Inputs!$B$38)*I798+SQRT(1-Inputs!$B$38)*_xlfn.NORM.S.INV(RAND())</f>
        <v>-0.47797759923293037</v>
      </c>
      <c r="AF798" s="24">
        <f ca="1">SQRT(Inputs!$B$38)*J798+SQRT(1-Inputs!$B$38)*_xlfn.NORM.S.INV(RAND())</f>
        <v>-0.31771326710989933</v>
      </c>
      <c r="AG798" s="24">
        <f ca="1">SQRT(Inputs!$B$38)*K798+SQRT(1-Inputs!$B$38)*_xlfn.NORM.S.INV(RAND())</f>
        <v>-1.1847436234326758</v>
      </c>
      <c r="AH798" s="24">
        <f ca="1">SQRT(Inputs!$B$38)*L798+SQRT(1-Inputs!$B$38)*_xlfn.NORM.S.INV(RAND())</f>
        <v>-1.2185796611323443</v>
      </c>
      <c r="AI798" s="24">
        <f ca="1">SQRT(Inputs!$B$38)*M798+SQRT(1-Inputs!$B$38)*_xlfn.NORM.S.INV(RAND())</f>
        <v>-0.47377805666456363</v>
      </c>
      <c r="AJ798" s="24">
        <f ca="1">SQRT(Inputs!$B$38)*C798+SQRT(1-Inputs!$B$38)*_xlfn.NORM.S.INV(RAND())</f>
        <v>-0.46555435674103685</v>
      </c>
      <c r="AK798" s="24">
        <f ca="1">SQRT(Inputs!$B$38)*D798+SQRT(1-Inputs!$B$38)*_xlfn.NORM.S.INV(RAND())</f>
        <v>0.36261389031778568</v>
      </c>
      <c r="AL798" s="24">
        <f ca="1">SQRT(Inputs!$B$38)*E798+SQRT(1-Inputs!$B$38)*_xlfn.NORM.S.INV(RAND())</f>
        <v>0.45808368096714308</v>
      </c>
      <c r="AM798" s="24">
        <f ca="1">SQRT(Inputs!$B$38)*F798+SQRT(1-Inputs!$B$38)*_xlfn.NORM.S.INV(RAND())</f>
        <v>1.0192205283871083</v>
      </c>
      <c r="AN798" s="24">
        <f ca="1">SQRT(Inputs!$B$38)*G798+SQRT(1-Inputs!$B$38)*_xlfn.NORM.S.INV(RAND())</f>
        <v>0.5268282619182032</v>
      </c>
      <c r="AO798" s="24">
        <f ca="1">SQRT(Inputs!$B$38)*H798+SQRT(1-Inputs!$B$38)*_xlfn.NORM.S.INV(RAND())</f>
        <v>0.92145874975944864</v>
      </c>
      <c r="AP798" s="24">
        <f ca="1">SQRT(Inputs!$B$38)*I798+SQRT(1-Inputs!$B$38)*_xlfn.NORM.S.INV(RAND())</f>
        <v>-7.4949950862715359E-2</v>
      </c>
      <c r="AQ798" s="24">
        <f ca="1">SQRT(Inputs!$B$38)*J798+SQRT(1-Inputs!$B$38)*_xlfn.NORM.S.INV(RAND())</f>
        <v>-0.11269350003870426</v>
      </c>
      <c r="AR798" s="24">
        <f ca="1">SQRT(Inputs!$B$38)*K798+SQRT(1-Inputs!$B$38)*_xlfn.NORM.S.INV(RAND())</f>
        <v>1.0358218465479609</v>
      </c>
      <c r="AS798" s="24">
        <f ca="1">SQRT(Inputs!$B$38)*L798+SQRT(1-Inputs!$B$38)*_xlfn.NORM.S.INV(RAND())</f>
        <v>7.4823850067976122E-2</v>
      </c>
      <c r="AT798" s="24">
        <f ca="1">SQRT(Inputs!$B$38)*M798+SQRT(1-Inputs!$B$38)*_xlfn.NORM.S.INV(RAND())</f>
        <v>-1.2399195774470955</v>
      </c>
      <c r="AU798" s="15">
        <f ca="1">Inputs!$B$6*EXP($B$8-0.5*C$5^2+C$5*N798)</f>
        <v>5128.0429305891503</v>
      </c>
      <c r="AV798" s="15">
        <f t="shared" ca="1" si="437"/>
        <v>5308.9446617518288</v>
      </c>
      <c r="AW798" s="15">
        <f t="shared" ca="1" si="438"/>
        <v>5933.5491644738504</v>
      </c>
      <c r="AX798" s="15">
        <f t="shared" ca="1" si="439"/>
        <v>7908.8117488122407</v>
      </c>
      <c r="AY798" s="15">
        <f t="shared" ca="1" si="440"/>
        <v>10871.757756118335</v>
      </c>
      <c r="AZ798" s="15">
        <f t="shared" ca="1" si="441"/>
        <v>13172.617681116773</v>
      </c>
      <c r="BA798" s="15">
        <f t="shared" ca="1" si="442"/>
        <v>16416.037983668033</v>
      </c>
      <c r="BB798" s="15">
        <f t="shared" ca="1" si="443"/>
        <v>21669.991539503822</v>
      </c>
      <c r="BC798" s="15">
        <f t="shared" ca="1" si="444"/>
        <v>28018.598774344337</v>
      </c>
      <c r="BD798" s="15">
        <f t="shared" ca="1" si="445"/>
        <v>32630.304432464596</v>
      </c>
      <c r="BE798" s="15">
        <f t="shared" ca="1" si="446"/>
        <v>34514.642897600119</v>
      </c>
      <c r="BF798" s="15">
        <f ca="1">Inputs!$B$13*EXP($B$9-0.5*C$6^2+C$6*Y798)</f>
        <v>10127.864366810565</v>
      </c>
      <c r="BG798" s="15">
        <f t="shared" ca="1" si="447"/>
        <v>11090.391853088204</v>
      </c>
      <c r="BH798" s="15">
        <f t="shared" ca="1" si="448"/>
        <v>11391.523599733388</v>
      </c>
      <c r="BI798" s="15">
        <f t="shared" ca="1" si="449"/>
        <v>15035.163795801431</v>
      </c>
      <c r="BJ798" s="15">
        <f t="shared" ca="1" si="450"/>
        <v>20431.983948188405</v>
      </c>
      <c r="BK798" s="15">
        <f t="shared" ca="1" si="451"/>
        <v>23681.512967739734</v>
      </c>
      <c r="BL798" s="15">
        <f t="shared" ca="1" si="452"/>
        <v>27342.669763861344</v>
      </c>
      <c r="BM798" s="15">
        <f t="shared" ca="1" si="453"/>
        <v>32309.333509983677</v>
      </c>
      <c r="BN798" s="15">
        <f t="shared" ca="1" si="454"/>
        <v>34477.044546393772</v>
      </c>
      <c r="BO798" s="15">
        <f t="shared" ca="1" si="455"/>
        <v>36817.840278939599</v>
      </c>
      <c r="BP798" s="15">
        <f t="shared" ca="1" si="456"/>
        <v>42947.559142020873</v>
      </c>
      <c r="BQ798" s="15">
        <f ca="1">Inputs!$B$20*EXP($B$10-0.5*C$7^2+C$7*AJ798)</f>
        <v>3636.600569880914</v>
      </c>
      <c r="BR798" s="15">
        <f t="shared" ca="1" si="457"/>
        <v>5536.6508481255287</v>
      </c>
      <c r="BS798" s="15">
        <f t="shared" ca="1" si="458"/>
        <v>8647.9304550086708</v>
      </c>
      <c r="BT798" s="15">
        <f t="shared" ca="1" si="459"/>
        <v>15578.556602898188</v>
      </c>
      <c r="BU798" s="15">
        <f t="shared" ca="1" si="460"/>
        <v>24525.350492839265</v>
      </c>
      <c r="BV798" s="15">
        <f t="shared" ca="1" si="461"/>
        <v>41994.596319449338</v>
      </c>
      <c r="BW798" s="15">
        <f t="shared" ca="1" si="462"/>
        <v>57678.829542657906</v>
      </c>
      <c r="BX798" s="15">
        <f t="shared" ca="1" si="463"/>
        <v>78870.96646873471</v>
      </c>
      <c r="BY798" s="15">
        <f t="shared" ca="1" si="464"/>
        <v>134733.53107088065</v>
      </c>
      <c r="BZ798" s="15">
        <f t="shared" ca="1" si="465"/>
        <v>191668.39159540087</v>
      </c>
      <c r="CA798" s="15">
        <f t="shared" ca="1" si="466"/>
        <v>215994.58304000582</v>
      </c>
      <c r="CB798" s="15">
        <f ca="1">(AU798*DCF!C$10-DCF!C$5*MAX(AU798*DCF!C$10,0)-MAX(AU798-Inputs!$B$6,0)/Inputs!$B$10)*DCF!C$6</f>
        <v>1041.8920950086276</v>
      </c>
      <c r="CC798" s="15">
        <f ca="1">(AV798*DCF!D$10-DCF!D$5*MAX(AV798*DCF!D$10,0)-MAX(AV798-AU798,0)/Inputs!$B$10)*DCF!D$6</f>
        <v>1249.9111417731565</v>
      </c>
      <c r="CD798" s="15">
        <f ca="1">(AW798*DCF!E$10-DCF!E$5*MAX(AW798*DCF!E$10,0)-MAX(AW798-AV798,0)/Inputs!$B$10)*DCF!E$6</f>
        <v>1229.2752479906987</v>
      </c>
      <c r="CE798" s="15">
        <f ca="1">(AX798*DCF!F$10-DCF!F$5*MAX(AX798*DCF!F$10,0)-MAX(AX798-AW798,0)/Inputs!$B$10)*DCF!F$6</f>
        <v>1315.4778293272191</v>
      </c>
      <c r="CF798" s="15">
        <f ca="1">(AY798*DCF!G$10-DCF!G$5*MAX(AY798*DCF!G$10,0)-MAX(AY798-AX798,0)/Inputs!$B$10)*DCF!G$6</f>
        <v>1670.4858944147752</v>
      </c>
      <c r="CG798" s="15">
        <f ca="1">(AZ798*DCF!H$10-DCF!H$5*MAX(AZ798*DCF!H$10,0)-MAX(AZ798-AY798,0)/Inputs!$B$10)*DCF!H$6</f>
        <v>2148.9142432178178</v>
      </c>
      <c r="CH798" s="15">
        <f ca="1">(BA798*DCF!I$10-DCF!I$5*MAX(BA798*DCF!I$10,0)-MAX(BA798-AZ798,0)/Inputs!$B$10)*DCF!I$6</f>
        <v>2466.5767119315092</v>
      </c>
      <c r="CI798" s="15">
        <f ca="1">(BB798*DCF!J$10-DCF!J$5*MAX(BB798*DCF!J$10,0)-MAX(BB798-BA798,0)/Inputs!$B$10)*DCF!J$6</f>
        <v>2922.4707464061289</v>
      </c>
      <c r="CJ798" s="15">
        <f ca="1">(BC798*DCF!K$10-DCF!K$5*MAX(BC798*DCF!K$10,0)-MAX(BC798-BB798,0)/Inputs!$B$10)*DCF!K$6</f>
        <v>3621.8360520654846</v>
      </c>
      <c r="CK798" s="15">
        <f ca="1">(BD798*DCF!L$10-DCF!L$5*MAX(BD798*DCF!L$10,0)-MAX(BD798-BC798,0)/Inputs!$B$10)*DCF!L$6</f>
        <v>4324.9021935999563</v>
      </c>
      <c r="CL798" s="15">
        <f ca="1">(BE798*DCF!M$10-DCF!M$5*MAX(BE798*DCF!M$10,0)-MAX(BE798-BD798,0)/Inputs!$B$10)*DCF!M$6</f>
        <v>4645.3581632068863</v>
      </c>
      <c r="CM798" s="15">
        <f ca="1">(BF798*DCF!C$28-DCF!C$5*MAX(BF798*DCF!C$28,0)-MAX(BF798-Inputs!$B$13,0)/Inputs!$B$17)*DCF!C$6</f>
        <v>3090.9577849197585</v>
      </c>
      <c r="CN798" s="15">
        <f ca="1">(BG798*DCF!D$28-DCF!D$5*MAX(BG798*DCF!D$28,0)-MAX(BG798-BF798,0)/Inputs!$B$17)*DCF!D$6</f>
        <v>3061.0249430836193</v>
      </c>
      <c r="CO798" s="15">
        <f ca="1">(BH798*DCF!E$28-DCF!E$5*MAX(BH798*DCF!E$28,0)-MAX(BH798-BG798,0)/Inputs!$B$17)*DCF!E$6</f>
        <v>3166.9334037143599</v>
      </c>
      <c r="CP798" s="15">
        <f ca="1">(BI798*DCF!F$28-DCF!F$5*MAX(BI798*DCF!F$28,0)-MAX(BI798-BH798,0)/Inputs!$B$17)*DCF!F$6</f>
        <v>3418.2686415574194</v>
      </c>
      <c r="CQ798" s="15">
        <f ca="1">(BJ798*DCF!G$28-DCF!G$5*MAX(BJ798*DCF!G$28,0)-MAX(BJ798-BI798,0)/Inputs!$B$17)*DCF!G$6</f>
        <v>4393.5414168148209</v>
      </c>
      <c r="CR798" s="15">
        <f ca="1">(BK798*DCF!H$28-DCF!H$5*MAX(BK798*DCF!H$28,0)-MAX(BK798-BJ798,0)/Inputs!$B$17)*DCF!H$6</f>
        <v>5351.8138123021772</v>
      </c>
      <c r="CS798" s="15">
        <f ca="1">(BL798*DCF!I$28-DCF!I$5*MAX(BL798*DCF!I$28,0)-MAX(BL798-BK798,0)/Inputs!$B$17)*DCF!I$6</f>
        <v>5904.2235961769948</v>
      </c>
      <c r="CT798" s="15">
        <f ca="1">(BM798*DCF!J$28-DCF!J$5*MAX(BM798*DCF!J$28,0)-MAX(BM798-BL798,0)/Inputs!$B$17)*DCF!J$6</f>
        <v>6549.1245371392579</v>
      </c>
      <c r="CU798" s="15">
        <f ca="1">(BN798*DCF!K$28-DCF!K$5*MAX(BN798*DCF!K$28,0)-MAX(BN798-BM798,0)/Inputs!$B$17)*DCF!K$6</f>
        <v>7015.4580033313841</v>
      </c>
      <c r="CV798" s="15">
        <f ca="1">(BO798*DCF!L$28-DCF!L$5*MAX(BO798*DCF!L$28,0)-MAX(BO798-BN798,0)/Inputs!$B$17)*DCF!L$6</f>
        <v>7081.0669970795552</v>
      </c>
      <c r="CW798" s="15">
        <f ca="1">(BP798*DCF!M$28-DCF!M$5*MAX(BP798*DCF!M$28,0)-MAX(BP798-BO798,0)/Inputs!$B$17)*DCF!M$6</f>
        <v>7439.8802455941486</v>
      </c>
      <c r="CX798" s="15">
        <f ca="1">(BQ798*DCF!C$46-DCF!C$5*MAX(BQ798*DCF!C$46,0)-MAX(BQ798-Inputs!$B$20,0)/Inputs!$B$24)*DCF!C$6</f>
        <v>-1041.0627504948595</v>
      </c>
      <c r="CY798" s="15">
        <f ca="1">(BR798*DCF!D$46-DCF!D$5*MAX(BR798*DCF!D$46,0)-MAX(BR798-BQ798,0)/Inputs!$B$24)*DCF!D$6</f>
        <v>-1755.7128652858892</v>
      </c>
      <c r="CZ798" s="15">
        <f ca="1">(BS798*DCF!E$46-DCF!E$5*MAX(BS798*DCF!E$46,0)-MAX(BS798-BR798,0)/Inputs!$B$24)*DCF!E$6</f>
        <v>-2249.0136023418841</v>
      </c>
      <c r="DA798" s="15">
        <f ca="1">(BT798*DCF!F$46-DCF!F$5*MAX(BT798*DCF!F$46,0)-MAX(BT798-BS798,0)/Inputs!$B$24)*DCF!F$6</f>
        <v>-3658.1890612235911</v>
      </c>
      <c r="DB798" s="15">
        <f ca="1">(BU798*DCF!G$46-DCF!G$5*MAX(BU798*DCF!G$46,0)-MAX(BU798-BT798,0)/Inputs!$B$24)*DCF!G$6</f>
        <v>-3834.5090319158471</v>
      </c>
      <c r="DC798" s="15">
        <f ca="1">(BV798*DCF!H$46-DCF!H$5*MAX(BV798*DCF!H$46,0)-MAX(BV798-BU798,0)/Inputs!$B$24)*DCF!H$6</f>
        <v>-5428.4611047740473</v>
      </c>
      <c r="DD798" s="15">
        <f ca="1">(BW798*DCF!I$46-DCF!I$5*MAX(BW798*DCF!I$46,0)-MAX(BW798-BV798,0)/Inputs!$B$24)*DCF!I$6</f>
        <v>-3170.2216822907126</v>
      </c>
      <c r="DE798" s="15">
        <f ca="1">(BX798*DCF!J$46-DCF!J$5*MAX(BX798*DCF!J$46,0)-MAX(BX798-BW798,0)/Inputs!$B$24)*DCF!J$6</f>
        <v>-2311.3896073365331</v>
      </c>
      <c r="DF798" s="15">
        <f ca="1">(BY798*DCF!K$46-DCF!K$5*MAX(BY798*DCF!K$46,0)-MAX(BY798-BX798,0)/Inputs!$B$24)*DCF!K$6</f>
        <v>-5988.411723626964</v>
      </c>
      <c r="DG798" s="15">
        <f ca="1">(BZ798*DCF!L$46-DCF!L$5*MAX(BZ798*DCF!L$46,0)-MAX(BZ798-BY798,0)/Inputs!$B$24)*DCF!L$6</f>
        <v>364.60203457989695</v>
      </c>
      <c r="DH798" s="15">
        <f ca="1">(CA798*DCF!M$46-DCF!M$5*MAX(CA798*DCF!M$46,0)-MAX(CA798-BZ798,0)/Inputs!$B$24)*DCF!M$6</f>
        <v>11847.586307665348</v>
      </c>
      <c r="DI798" s="15">
        <f ca="1">SUM(CB798:CL798)+BE798*DCF!M$10*(1+Inputs!$B$30)*(1-Inputs!$B$33)*(1-Inputs!$B$30/Inputs!$B$31)/(Inputs!$B$29-Inputs!$B$30)*DCF!M$6</f>
        <v>122691.80791186604</v>
      </c>
      <c r="DJ798" s="15">
        <f ca="1">SUM(CM798:CW798)+BP798*DCF!M$28*(1+Inputs!$B$30)*(1-Inputs!$B$33)*(1-Inputs!$B$30/Inputs!$B$31)/(Inputs!$B$29-Inputs!$B$30)*DCF!M$6</f>
        <v>215837.12673493967</v>
      </c>
      <c r="DK798" s="15">
        <f ca="1">SUM(CX798:DH798)+CA798*DCF!M$46*(1+Inputs!$B$30)*(1-Inputs!$B$33)*(1-Inputs!$B$30/Inputs!$B$31)/(Inputs!$B$29-Inputs!$B$30)*DCF!M$6</f>
        <v>316728.42848684709</v>
      </c>
      <c r="DM798" s="15">
        <f ca="1">DI798+DJ798+DK798+Inputs!$B$34+Inputs!$B$36-Inputs!$B$35</f>
        <v>732108.36313365283</v>
      </c>
    </row>
    <row r="799" spans="1:117" x14ac:dyDescent="0.75">
      <c r="A799" s="11">
        <v>786</v>
      </c>
      <c r="C799" s="24">
        <f t="shared" ca="1" si="468"/>
        <v>0.96503399564346193</v>
      </c>
      <c r="D799" s="24">
        <f t="shared" ca="1" si="468"/>
        <v>0.16461865228264869</v>
      </c>
      <c r="E799" s="24">
        <f t="shared" ca="1" si="468"/>
        <v>-0.46049173705835694</v>
      </c>
      <c r="F799" s="24">
        <f t="shared" ca="1" si="468"/>
        <v>1.3627296886299791</v>
      </c>
      <c r="G799" s="24">
        <f t="shared" ca="1" si="468"/>
        <v>-4.7225782615428855E-2</v>
      </c>
      <c r="H799" s="24">
        <f t="shared" ca="1" si="468"/>
        <v>1.0717710675859453</v>
      </c>
      <c r="I799" s="24">
        <f t="shared" ca="1" si="468"/>
        <v>0.37432669397260981</v>
      </c>
      <c r="J799" s="24">
        <f t="shared" ca="1" si="468"/>
        <v>1.5314959168529618</v>
      </c>
      <c r="K799" s="24">
        <f t="shared" ca="1" si="468"/>
        <v>1.1989246627376111</v>
      </c>
      <c r="L799" s="24">
        <f t="shared" ca="1" si="468"/>
        <v>0.525020903750676</v>
      </c>
      <c r="M799" s="24">
        <f t="shared" ca="1" si="468"/>
        <v>0.22004022073996057</v>
      </c>
      <c r="N799" s="24">
        <f ca="1">SQRT(Inputs!$B$38)*C799+SQRT(1-Inputs!$B$38)*_xlfn.NORM.S.INV(RAND())</f>
        <v>0.66850629463024247</v>
      </c>
      <c r="O799" s="24">
        <f ca="1">SQRT(Inputs!$B$38)*D799+SQRT(1-Inputs!$B$38)*_xlfn.NORM.S.INV(RAND())</f>
        <v>0.3201423293848934</v>
      </c>
      <c r="P799" s="24">
        <f ca="1">SQRT(Inputs!$B$38)*E799+SQRT(1-Inputs!$B$38)*_xlfn.NORM.S.INV(RAND())</f>
        <v>-0.4561054191123125</v>
      </c>
      <c r="Q799" s="24">
        <f ca="1">SQRT(Inputs!$B$38)*F799+SQRT(1-Inputs!$B$38)*_xlfn.NORM.S.INV(RAND())</f>
        <v>1.8365415922337303</v>
      </c>
      <c r="R799" s="24">
        <f ca="1">SQRT(Inputs!$B$38)*G799+SQRT(1-Inputs!$B$38)*_xlfn.NORM.S.INV(RAND())</f>
        <v>-0.84154350767588926</v>
      </c>
      <c r="S799" s="24">
        <f ca="1">SQRT(Inputs!$B$38)*H799+SQRT(1-Inputs!$B$38)*_xlfn.NORM.S.INV(RAND())</f>
        <v>-0.12381498264784496</v>
      </c>
      <c r="T799" s="24">
        <f ca="1">SQRT(Inputs!$B$38)*I799+SQRT(1-Inputs!$B$38)*_xlfn.NORM.S.INV(RAND())</f>
        <v>0.5856770036409481</v>
      </c>
      <c r="U799" s="24">
        <f ca="1">SQRT(Inputs!$B$38)*J799+SQRT(1-Inputs!$B$38)*_xlfn.NORM.S.INV(RAND())</f>
        <v>-0.34496427255623763</v>
      </c>
      <c r="V799" s="24">
        <f ca="1">SQRT(Inputs!$B$38)*K799+SQRT(1-Inputs!$B$38)*_xlfn.NORM.S.INV(RAND())</f>
        <v>-1.3802447231856352</v>
      </c>
      <c r="W799" s="24">
        <f ca="1">SQRT(Inputs!$B$38)*L799+SQRT(1-Inputs!$B$38)*_xlfn.NORM.S.INV(RAND())</f>
        <v>1.3894122187753586</v>
      </c>
      <c r="X799" s="24">
        <f ca="1">SQRT(Inputs!$B$38)*M799+SQRT(1-Inputs!$B$38)*_xlfn.NORM.S.INV(RAND())</f>
        <v>3.4438753061554944E-2</v>
      </c>
      <c r="Y799" s="24">
        <f ca="1">SQRT(Inputs!$B$38)*C799+SQRT(1-Inputs!$B$38)*_xlfn.NORM.S.INV(RAND())</f>
        <v>0.71087618973135547</v>
      </c>
      <c r="Z799" s="24">
        <f ca="1">SQRT(Inputs!$B$38)*D799+SQRT(1-Inputs!$B$38)*_xlfn.NORM.S.INV(RAND())</f>
        <v>-8.5721445588310269E-3</v>
      </c>
      <c r="AA799" s="24">
        <f ca="1">SQRT(Inputs!$B$38)*E799+SQRT(1-Inputs!$B$38)*_xlfn.NORM.S.INV(RAND())</f>
        <v>0.38375176161986946</v>
      </c>
      <c r="AB799" s="24">
        <f ca="1">SQRT(Inputs!$B$38)*F799+SQRT(1-Inputs!$B$38)*_xlfn.NORM.S.INV(RAND())</f>
        <v>2.1309051601204327</v>
      </c>
      <c r="AC799" s="24">
        <f ca="1">SQRT(Inputs!$B$38)*G799+SQRT(1-Inputs!$B$38)*_xlfn.NORM.S.INV(RAND())</f>
        <v>-0.16131329628450997</v>
      </c>
      <c r="AD799" s="24">
        <f ca="1">SQRT(Inputs!$B$38)*H799+SQRT(1-Inputs!$B$38)*_xlfn.NORM.S.INV(RAND())</f>
        <v>0.61386474088434584</v>
      </c>
      <c r="AE799" s="24">
        <f ca="1">SQRT(Inputs!$B$38)*I799+SQRT(1-Inputs!$B$38)*_xlfn.NORM.S.INV(RAND())</f>
        <v>-0.33446443492108835</v>
      </c>
      <c r="AF799" s="24">
        <f ca="1">SQRT(Inputs!$B$38)*J799+SQRT(1-Inputs!$B$38)*_xlfn.NORM.S.INV(RAND())</f>
        <v>0.43693185237132043</v>
      </c>
      <c r="AG799" s="24">
        <f ca="1">SQRT(Inputs!$B$38)*K799+SQRT(1-Inputs!$B$38)*_xlfn.NORM.S.INV(RAND())</f>
        <v>0.84678256988794487</v>
      </c>
      <c r="AH799" s="24">
        <f ca="1">SQRT(Inputs!$B$38)*L799+SQRT(1-Inputs!$B$38)*_xlfn.NORM.S.INV(RAND())</f>
        <v>-0.57271720096434686</v>
      </c>
      <c r="AI799" s="24">
        <f ca="1">SQRT(Inputs!$B$38)*M799+SQRT(1-Inputs!$B$38)*_xlfn.NORM.S.INV(RAND())</f>
        <v>-4.7122846735603685E-2</v>
      </c>
      <c r="AJ799" s="24">
        <f ca="1">SQRT(Inputs!$B$38)*C799+SQRT(1-Inputs!$B$38)*_xlfn.NORM.S.INV(RAND())</f>
        <v>0.65767869861717809</v>
      </c>
      <c r="AK799" s="24">
        <f ca="1">SQRT(Inputs!$B$38)*D799+SQRT(1-Inputs!$B$38)*_xlfn.NORM.S.INV(RAND())</f>
        <v>-0.44579990041754697</v>
      </c>
      <c r="AL799" s="24">
        <f ca="1">SQRT(Inputs!$B$38)*E799+SQRT(1-Inputs!$B$38)*_xlfn.NORM.S.INV(RAND())</f>
        <v>0.98698122402072719</v>
      </c>
      <c r="AM799" s="24">
        <f ca="1">SQRT(Inputs!$B$38)*F799+SQRT(1-Inputs!$B$38)*_xlfn.NORM.S.INV(RAND())</f>
        <v>1.2316491894112953</v>
      </c>
      <c r="AN799" s="24">
        <f ca="1">SQRT(Inputs!$B$38)*G799+SQRT(1-Inputs!$B$38)*_xlfn.NORM.S.INV(RAND())</f>
        <v>1.2093216491885059</v>
      </c>
      <c r="AO799" s="24">
        <f ca="1">SQRT(Inputs!$B$38)*H799+SQRT(1-Inputs!$B$38)*_xlfn.NORM.S.INV(RAND())</f>
        <v>0.4369438559459623</v>
      </c>
      <c r="AP799" s="24">
        <f ca="1">SQRT(Inputs!$B$38)*I799+SQRT(1-Inputs!$B$38)*_xlfn.NORM.S.INV(RAND())</f>
        <v>0.51295886892839115</v>
      </c>
      <c r="AQ799" s="24">
        <f ca="1">SQRT(Inputs!$B$38)*J799+SQRT(1-Inputs!$B$38)*_xlfn.NORM.S.INV(RAND())</f>
        <v>-0.62407832774752348</v>
      </c>
      <c r="AR799" s="24">
        <f ca="1">SQRT(Inputs!$B$38)*K799+SQRT(1-Inputs!$B$38)*_xlfn.NORM.S.INV(RAND())</f>
        <v>-0.13121157446253229</v>
      </c>
      <c r="AS799" s="24">
        <f ca="1">SQRT(Inputs!$B$38)*L799+SQRT(1-Inputs!$B$38)*_xlfn.NORM.S.INV(RAND())</f>
        <v>1.2123054518785268</v>
      </c>
      <c r="AT799" s="24">
        <f ca="1">SQRT(Inputs!$B$38)*M799+SQRT(1-Inputs!$B$38)*_xlfn.NORM.S.INV(RAND())</f>
        <v>0.81625270042290876</v>
      </c>
      <c r="AU799" s="15">
        <f ca="1">Inputs!$B$6*EXP($B$8-0.5*C$5^2+C$5*N799)</f>
        <v>5529.3502158753981</v>
      </c>
      <c r="AV799" s="15">
        <f t="shared" ca="1" si="437"/>
        <v>7054.9137319870961</v>
      </c>
      <c r="AW799" s="15">
        <f t="shared" ca="1" si="438"/>
        <v>8088.9582327787375</v>
      </c>
      <c r="AX799" s="15">
        <f t="shared" ca="1" si="439"/>
        <v>12422.786209370659</v>
      </c>
      <c r="AY799" s="15">
        <f t="shared" ca="1" si="440"/>
        <v>13760.781456607874</v>
      </c>
      <c r="AZ799" s="15">
        <f t="shared" ca="1" si="441"/>
        <v>16601.899759817123</v>
      </c>
      <c r="BA799" s="15">
        <f t="shared" ca="1" si="442"/>
        <v>21600.774501616241</v>
      </c>
      <c r="BB799" s="15">
        <f t="shared" ca="1" si="443"/>
        <v>25547.524516674555</v>
      </c>
      <c r="BC799" s="15">
        <f t="shared" ca="1" si="444"/>
        <v>27386.183429719607</v>
      </c>
      <c r="BD799" s="15">
        <f t="shared" ca="1" si="445"/>
        <v>38206.783773824871</v>
      </c>
      <c r="BE799" s="15">
        <f t="shared" ca="1" si="446"/>
        <v>46964.596558601217</v>
      </c>
      <c r="BF799" s="15">
        <f ca="1">Inputs!$B$13*EXP($B$9-0.5*C$6^2+C$6*Y799)</f>
        <v>15924.256534487604</v>
      </c>
      <c r="BG799" s="15">
        <f t="shared" ca="1" si="447"/>
        <v>19377.458034102063</v>
      </c>
      <c r="BH799" s="15">
        <f t="shared" ca="1" si="448"/>
        <v>25231.591371878552</v>
      </c>
      <c r="BI799" s="15">
        <f t="shared" ca="1" si="449"/>
        <v>42876.835260360807</v>
      </c>
      <c r="BJ799" s="15">
        <f t="shared" ca="1" si="450"/>
        <v>51356.053824911301</v>
      </c>
      <c r="BK799" s="15">
        <f t="shared" ca="1" si="451"/>
        <v>68523.830112874479</v>
      </c>
      <c r="BL799" s="15">
        <f t="shared" ca="1" si="452"/>
        <v>80602.80514048101</v>
      </c>
      <c r="BM799" s="15">
        <f t="shared" ca="1" si="453"/>
        <v>104604.73992406024</v>
      </c>
      <c r="BN799" s="15">
        <f t="shared" ca="1" si="454"/>
        <v>142390.90715655411</v>
      </c>
      <c r="BO799" s="15">
        <f t="shared" ca="1" si="455"/>
        <v>163913.71100950014</v>
      </c>
      <c r="BP799" s="15">
        <f t="shared" ca="1" si="456"/>
        <v>200672.84115611267</v>
      </c>
      <c r="BQ799" s="15">
        <f ca="1">Inputs!$B$20*EXP($B$10-0.5*C$7^2+C$7*AJ799)</f>
        <v>5416.4501962391014</v>
      </c>
      <c r="BR799" s="15">
        <f t="shared" ca="1" si="457"/>
        <v>6379.2149204469933</v>
      </c>
      <c r="BS799" s="15">
        <f t="shared" ca="1" si="458"/>
        <v>11598.504996146907</v>
      </c>
      <c r="BT799" s="15">
        <f t="shared" ca="1" si="459"/>
        <v>22091.180362010826</v>
      </c>
      <c r="BU799" s="15">
        <f t="shared" ca="1" si="460"/>
        <v>41023.012284205157</v>
      </c>
      <c r="BV799" s="15">
        <f t="shared" ca="1" si="461"/>
        <v>62979.314697955808</v>
      </c>
      <c r="BW799" s="15">
        <f t="shared" ca="1" si="462"/>
        <v>97962.626079453054</v>
      </c>
      <c r="BX799" s="15">
        <f t="shared" ca="1" si="463"/>
        <v>120903.12341539314</v>
      </c>
      <c r="BY799" s="15">
        <f t="shared" ca="1" si="464"/>
        <v>165205.97847121221</v>
      </c>
      <c r="BZ799" s="15">
        <f t="shared" ca="1" si="465"/>
        <v>289677.54961410561</v>
      </c>
      <c r="CA799" s="15">
        <f t="shared" ca="1" si="466"/>
        <v>470425.88416293071</v>
      </c>
      <c r="CB799" s="15">
        <f ca="1">(AU799*DCF!C$10-DCF!C$5*MAX(AU799*DCF!C$10,0)-MAX(AU799-Inputs!$B$6,0)/Inputs!$B$10)*DCF!C$6</f>
        <v>1039.0307025351963</v>
      </c>
      <c r="CC799" s="15">
        <f ca="1">(AV799*DCF!D$10-DCF!D$5*MAX(AV799*DCF!D$10,0)-MAX(AV799-AU799,0)/Inputs!$B$10)*DCF!D$6</f>
        <v>1347.6186901299452</v>
      </c>
      <c r="CD799" s="15">
        <f ca="1">(AW799*DCF!E$10-DCF!E$5*MAX(AW799*DCF!E$10,0)-MAX(AW799-AV799,0)/Inputs!$B$10)*DCF!E$6</f>
        <v>1634.7020474752776</v>
      </c>
      <c r="CE799" s="15">
        <f ca="1">(AX799*DCF!F$10-DCF!F$5*MAX(AX799*DCF!F$10,0)-MAX(AX799-AW799,0)/Inputs!$B$10)*DCF!F$6</f>
        <v>1810.1122777878902</v>
      </c>
      <c r="CF799" s="15">
        <f ca="1">(AY799*DCF!G$10-DCF!G$5*MAX(AY799*DCF!G$10,0)-MAX(AY799-AX799,0)/Inputs!$B$10)*DCF!G$6</f>
        <v>2578.0835174008357</v>
      </c>
      <c r="CG799" s="15">
        <f ca="1">(AZ799*DCF!H$10-DCF!H$5*MAX(AZ799*DCF!H$10,0)-MAX(AZ799-AY799,0)/Inputs!$B$10)*DCF!H$6</f>
        <v>2718.7792580961636</v>
      </c>
      <c r="CH799" s="15">
        <f ca="1">(BA799*DCF!I$10-DCF!I$5*MAX(BA799*DCF!I$10,0)-MAX(BA799-AZ799,0)/Inputs!$B$10)*DCF!I$6</f>
        <v>3125.6829003962066</v>
      </c>
      <c r="CI799" s="15">
        <f ca="1">(BB799*DCF!J$10-DCF!J$5*MAX(BB799*DCF!J$10,0)-MAX(BB799-BA799,0)/Inputs!$B$10)*DCF!J$6</f>
        <v>3785.9495580423818</v>
      </c>
      <c r="CJ799" s="15">
        <f ca="1">(BC799*DCF!K$10-DCF!K$5*MAX(BC799*DCF!K$10,0)-MAX(BC799-BB799,0)/Inputs!$B$10)*DCF!K$6</f>
        <v>4151.351449255304</v>
      </c>
      <c r="CK799" s="15">
        <f ca="1">(BD799*DCF!L$10-DCF!L$5*MAX(BD799*DCF!L$10,0)-MAX(BD799-BC799,0)/Inputs!$B$10)*DCF!L$6</f>
        <v>4363.0307067569265</v>
      </c>
      <c r="CL799" s="15">
        <f ca="1">(BE799*DCF!M$10-DCF!M$5*MAX(BE799*DCF!M$10,0)-MAX(BE799-BD799,0)/Inputs!$B$10)*DCF!M$6</f>
        <v>5581.0977031383709</v>
      </c>
      <c r="CM799" s="15">
        <f ca="1">(BF799*DCF!C$28-DCF!C$5*MAX(BF799*DCF!C$28,0)-MAX(BF799-Inputs!$B$13,0)/Inputs!$B$17)*DCF!C$6</f>
        <v>3812.1134105540204</v>
      </c>
      <c r="CN799" s="15">
        <f ca="1">(BG799*DCF!D$28-DCF!D$5*MAX(BG799*DCF!D$28,0)-MAX(BG799-BF799,0)/Inputs!$B$17)*DCF!D$6</f>
        <v>4970.3821012054677</v>
      </c>
      <c r="CO799" s="15">
        <f ca="1">(BH799*DCF!E$28-DCF!E$5*MAX(BH799*DCF!E$28,0)-MAX(BH799-BG799,0)/Inputs!$B$17)*DCF!E$6</f>
        <v>5992.2668614158338</v>
      </c>
      <c r="CP799" s="15">
        <f ca="1">(BI799*DCF!F$28-DCF!F$5*MAX(BI799*DCF!F$28,0)-MAX(BI799-BH799,0)/Inputs!$B$17)*DCF!F$6</f>
        <v>8427.3358061133713</v>
      </c>
      <c r="CQ799" s="15">
        <f ca="1">(BJ799*DCF!G$28-DCF!G$5*MAX(BJ799*DCF!G$28,0)-MAX(BJ799-BI799,0)/Inputs!$B$17)*DCF!G$6</f>
        <v>11898.597004024987</v>
      </c>
      <c r="CR799" s="15">
        <f ca="1">(BK799*DCF!H$28-DCF!H$5*MAX(BK799*DCF!H$28,0)-MAX(BK799-BJ799,0)/Inputs!$B$17)*DCF!H$6</f>
        <v>14279.308545318754</v>
      </c>
      <c r="CS799" s="15">
        <f ca="1">(BL799*DCF!I$28-DCF!I$5*MAX(BL799*DCF!I$28,0)-MAX(BL799-BK799,0)/Inputs!$B$17)*DCF!I$6</f>
        <v>17220.291203047935</v>
      </c>
      <c r="CT799" s="15">
        <f ca="1">(BM799*DCF!J$28-DCF!J$5*MAX(BM799*DCF!J$28,0)-MAX(BM799-BL799,0)/Inputs!$B$17)*DCF!J$6</f>
        <v>20153.080429987796</v>
      </c>
      <c r="CU799" s="15">
        <f ca="1">(BN799*DCF!K$28-DCF!K$5*MAX(BN799*DCF!K$28,0)-MAX(BN799-BM799,0)/Inputs!$B$17)*DCF!K$6</f>
        <v>25442.269946487486</v>
      </c>
      <c r="CV799" s="15">
        <f ca="1">(BO799*DCF!L$28-DCF!L$5*MAX(BO799*DCF!L$28,0)-MAX(BO799-BN799,0)/Inputs!$B$17)*DCF!L$6</f>
        <v>30268.884729537673</v>
      </c>
      <c r="CW799" s="15">
        <f ca="1">(BP799*DCF!M$28-DCF!M$5*MAX(BP799*DCF!M$28,0)-MAX(BP799-BO799,0)/Inputs!$B$17)*DCF!M$6</f>
        <v>33914.349192741902</v>
      </c>
      <c r="CX799" s="15">
        <f ca="1">(BQ799*DCF!C$46-DCF!C$5*MAX(BQ799*DCF!C$46,0)-MAX(BQ799-Inputs!$B$20,0)/Inputs!$B$24)*DCF!C$6</f>
        <v>-2274.214916562888</v>
      </c>
      <c r="CY799" s="15">
        <f ca="1">(BR799*DCF!D$46-DCF!D$5*MAX(BR799*DCF!D$46,0)-MAX(BR799-BQ799,0)/Inputs!$B$24)*DCF!D$6</f>
        <v>-1499.5869378520081</v>
      </c>
      <c r="CZ799" s="15">
        <f ca="1">(BS799*DCF!E$46-DCF!E$5*MAX(BS799*DCF!E$46,0)-MAX(BS799-BR799,0)/Inputs!$B$24)*DCF!E$6</f>
        <v>-3428.8438733644507</v>
      </c>
      <c r="DA799" s="15">
        <f ca="1">(BT799*DCF!F$46-DCF!F$5*MAX(BT799*DCF!F$46,0)-MAX(BT799-BS799,0)/Inputs!$B$24)*DCF!F$6</f>
        <v>-5429.5342245406864</v>
      </c>
      <c r="DB799" s="15">
        <f ca="1">(BU799*DCF!G$46-DCF!G$5*MAX(BU799*DCF!G$46,0)-MAX(BU799-BT799,0)/Inputs!$B$24)*DCF!G$6</f>
        <v>-7748.2272929646424</v>
      </c>
      <c r="DC799" s="15">
        <f ca="1">(BV799*DCF!H$46-DCF!H$5*MAX(BV799*DCF!H$46,0)-MAX(BV799-BU799,0)/Inputs!$B$24)*DCF!H$6</f>
        <v>-6822.7864465761368</v>
      </c>
      <c r="DD799" s="15">
        <f ca="1">(BW799*DCF!I$46-DCF!I$5*MAX(BW799*DCF!I$46,0)-MAX(BW799-BV799,0)/Inputs!$B$24)*DCF!I$6</f>
        <v>-7779.8705322994574</v>
      </c>
      <c r="DE799" s="15">
        <f ca="1">(BX799*DCF!J$46-DCF!J$5*MAX(BX799*DCF!J$46,0)-MAX(BX799-BW799,0)/Inputs!$B$24)*DCF!J$6</f>
        <v>-1011.8935069119187</v>
      </c>
      <c r="DF799" s="15">
        <f ca="1">(BY799*DCF!K$46-DCF!K$5*MAX(BY799*DCF!K$46,0)-MAX(BY799-BX799,0)/Inputs!$B$24)*DCF!K$6</f>
        <v>-1415.903058326807</v>
      </c>
      <c r="DG799" s="15">
        <f ca="1">(BZ799*DCF!L$46-DCF!L$5*MAX(BZ799*DCF!L$46,0)-MAX(BZ799-BY799,0)/Inputs!$B$24)*DCF!L$6</f>
        <v>-8144.2602925776937</v>
      </c>
      <c r="DH799" s="15">
        <f ca="1">(CA799*DCF!M$46-DCF!M$5*MAX(CA799*DCF!M$46,0)-MAX(CA799-BZ799,0)/Inputs!$B$24)*DCF!M$6</f>
        <v>-907.01707419917375</v>
      </c>
      <c r="DI799" s="15">
        <f ca="1">SUM(CB799:CL799)+BE799*DCF!M$10*(1+Inputs!$B$30)*(1-Inputs!$B$33)*(1-Inputs!$B$30/Inputs!$B$31)/(Inputs!$B$29-Inputs!$B$30)*DCF!M$6</f>
        <v>162838.53207609785</v>
      </c>
      <c r="DJ799" s="15">
        <f ca="1">SUM(CM799:CW799)+BP799*DCF!M$28*(1+Inputs!$B$30)*(1-Inputs!$B$33)*(1-Inputs!$B$30/Inputs!$B$31)/(Inputs!$B$29-Inputs!$B$30)*DCF!M$6</f>
        <v>921012.43997852819</v>
      </c>
      <c r="DK799" s="15">
        <f ca="1">SUM(CX799:DH799)+CA799*DCF!M$46*(1+Inputs!$B$30)*(1-Inputs!$B$33)*(1-Inputs!$B$30/Inputs!$B$31)/(Inputs!$B$29-Inputs!$B$30)*DCF!M$6</f>
        <v>680872.00426813157</v>
      </c>
      <c r="DM799" s="15">
        <f ca="1">DI799+DJ799+DK799+Inputs!$B$34+Inputs!$B$36-Inputs!$B$35</f>
        <v>1841573.9763227575</v>
      </c>
    </row>
    <row r="800" spans="1:117" x14ac:dyDescent="0.75">
      <c r="A800" s="11">
        <v>787</v>
      </c>
      <c r="C800" s="24">
        <f t="shared" ca="1" si="468"/>
        <v>-0.9821940723777175</v>
      </c>
      <c r="D800" s="24">
        <f t="shared" ca="1" si="468"/>
        <v>-0.43769242612192988</v>
      </c>
      <c r="E800" s="24">
        <f t="shared" ca="1" si="468"/>
        <v>-0.62304336457109699</v>
      </c>
      <c r="F800" s="24">
        <f t="shared" ca="1" si="468"/>
        <v>-5.8258635417093731E-2</v>
      </c>
      <c r="G800" s="24">
        <f t="shared" ca="1" si="468"/>
        <v>1.5828028609772895</v>
      </c>
      <c r="H800" s="24">
        <f t="shared" ca="1" si="468"/>
        <v>0.1312366723577108</v>
      </c>
      <c r="I800" s="24">
        <f t="shared" ca="1" si="468"/>
        <v>-1.336486739973604</v>
      </c>
      <c r="J800" s="24">
        <f t="shared" ca="1" si="468"/>
        <v>-0.61431304940340647</v>
      </c>
      <c r="K800" s="24">
        <f t="shared" ca="1" si="468"/>
        <v>0.61907988147564119</v>
      </c>
      <c r="L800" s="24">
        <f t="shared" ca="1" si="468"/>
        <v>-0.79217876231082118</v>
      </c>
      <c r="M800" s="24">
        <f t="shared" ca="1" si="468"/>
        <v>2.26661060242373</v>
      </c>
      <c r="N800" s="24">
        <f ca="1">SQRT(Inputs!$B$38)*C800+SQRT(1-Inputs!$B$38)*_xlfn.NORM.S.INV(RAND())</f>
        <v>-1.7797480407076256</v>
      </c>
      <c r="O800" s="24">
        <f ca="1">SQRT(Inputs!$B$38)*D800+SQRT(1-Inputs!$B$38)*_xlfn.NORM.S.INV(RAND())</f>
        <v>0.81921876334385368</v>
      </c>
      <c r="P800" s="24">
        <f ca="1">SQRT(Inputs!$B$38)*E800+SQRT(1-Inputs!$B$38)*_xlfn.NORM.S.INV(RAND())</f>
        <v>-0.574244138382209</v>
      </c>
      <c r="Q800" s="24">
        <f ca="1">SQRT(Inputs!$B$38)*F800+SQRT(1-Inputs!$B$38)*_xlfn.NORM.S.INV(RAND())</f>
        <v>-0.94568883779408242</v>
      </c>
      <c r="R800" s="24">
        <f ca="1">SQRT(Inputs!$B$38)*G800+SQRT(1-Inputs!$B$38)*_xlfn.NORM.S.INV(RAND())</f>
        <v>1.5810847069494727</v>
      </c>
      <c r="S800" s="24">
        <f ca="1">SQRT(Inputs!$B$38)*H800+SQRT(1-Inputs!$B$38)*_xlfn.NORM.S.INV(RAND())</f>
        <v>-1.308524732486348</v>
      </c>
      <c r="T800" s="24">
        <f ca="1">SQRT(Inputs!$B$38)*I800+SQRT(1-Inputs!$B$38)*_xlfn.NORM.S.INV(RAND())</f>
        <v>-2.2658967249059594</v>
      </c>
      <c r="U800" s="24">
        <f ca="1">SQRT(Inputs!$B$38)*J800+SQRT(1-Inputs!$B$38)*_xlfn.NORM.S.INV(RAND())</f>
        <v>-0.18751940770389147</v>
      </c>
      <c r="V800" s="24">
        <f ca="1">SQRT(Inputs!$B$38)*K800+SQRT(1-Inputs!$B$38)*_xlfn.NORM.S.INV(RAND())</f>
        <v>7.1016370970614973E-2</v>
      </c>
      <c r="W800" s="24">
        <f ca="1">SQRT(Inputs!$B$38)*L800+SQRT(1-Inputs!$B$38)*_xlfn.NORM.S.INV(RAND())</f>
        <v>-2.3190976542709221</v>
      </c>
      <c r="X800" s="24">
        <f ca="1">SQRT(Inputs!$B$38)*M800+SQRT(1-Inputs!$B$38)*_xlfn.NORM.S.INV(RAND())</f>
        <v>1.2167554747151925</v>
      </c>
      <c r="Y800" s="24">
        <f ca="1">SQRT(Inputs!$B$38)*C800+SQRT(1-Inputs!$B$38)*_xlfn.NORM.S.INV(RAND())</f>
        <v>-0.27909941145965839</v>
      </c>
      <c r="Z800" s="24">
        <f ca="1">SQRT(Inputs!$B$38)*D800+SQRT(1-Inputs!$B$38)*_xlfn.NORM.S.INV(RAND())</f>
        <v>-1.0325999051349193</v>
      </c>
      <c r="AA800" s="24">
        <f ca="1">SQRT(Inputs!$B$38)*E800+SQRT(1-Inputs!$B$38)*_xlfn.NORM.S.INV(RAND())</f>
        <v>-5.4712648245464401E-2</v>
      </c>
      <c r="AB800" s="24">
        <f ca="1">SQRT(Inputs!$B$38)*F800+SQRT(1-Inputs!$B$38)*_xlfn.NORM.S.INV(RAND())</f>
        <v>2.3044478901060157E-2</v>
      </c>
      <c r="AC800" s="24">
        <f ca="1">SQRT(Inputs!$B$38)*G800+SQRT(1-Inputs!$B$38)*_xlfn.NORM.S.INV(RAND())</f>
        <v>-0.17636416789535381</v>
      </c>
      <c r="AD800" s="24">
        <f ca="1">SQRT(Inputs!$B$38)*H800+SQRT(1-Inputs!$B$38)*_xlfn.NORM.S.INV(RAND())</f>
        <v>-5.6224489827195329E-3</v>
      </c>
      <c r="AE800" s="24">
        <f ca="1">SQRT(Inputs!$B$38)*I800+SQRT(1-Inputs!$B$38)*_xlfn.NORM.S.INV(RAND())</f>
        <v>-1.4605959920814868</v>
      </c>
      <c r="AF800" s="24">
        <f ca="1">SQRT(Inputs!$B$38)*J800+SQRT(1-Inputs!$B$38)*_xlfn.NORM.S.INV(RAND())</f>
        <v>-0.83354741904954899</v>
      </c>
      <c r="AG800" s="24">
        <f ca="1">SQRT(Inputs!$B$38)*K800+SQRT(1-Inputs!$B$38)*_xlfn.NORM.S.INV(RAND())</f>
        <v>-0.90166647828627977</v>
      </c>
      <c r="AH800" s="24">
        <f ca="1">SQRT(Inputs!$B$38)*L800+SQRT(1-Inputs!$B$38)*_xlfn.NORM.S.INV(RAND())</f>
        <v>0.7572055576463439</v>
      </c>
      <c r="AI800" s="24">
        <f ca="1">SQRT(Inputs!$B$38)*M800+SQRT(1-Inputs!$B$38)*_xlfn.NORM.S.INV(RAND())</f>
        <v>0.69856918624738362</v>
      </c>
      <c r="AJ800" s="24">
        <f ca="1">SQRT(Inputs!$B$38)*C800+SQRT(1-Inputs!$B$38)*_xlfn.NORM.S.INV(RAND())</f>
        <v>-2.52194357553988</v>
      </c>
      <c r="AK800" s="24">
        <f ca="1">SQRT(Inputs!$B$38)*D800+SQRT(1-Inputs!$B$38)*_xlfn.NORM.S.INV(RAND())</f>
        <v>0.37888607146084924</v>
      </c>
      <c r="AL800" s="24">
        <f ca="1">SQRT(Inputs!$B$38)*E800+SQRT(1-Inputs!$B$38)*_xlfn.NORM.S.INV(RAND())</f>
        <v>1.9039340147414303</v>
      </c>
      <c r="AM800" s="24">
        <f ca="1">SQRT(Inputs!$B$38)*F800+SQRT(1-Inputs!$B$38)*_xlfn.NORM.S.INV(RAND())</f>
        <v>2.1759744085955863</v>
      </c>
      <c r="AN800" s="24">
        <f ca="1">SQRT(Inputs!$B$38)*G800+SQRT(1-Inputs!$B$38)*_xlfn.NORM.S.INV(RAND())</f>
        <v>0.28208131994528407</v>
      </c>
      <c r="AO800" s="24">
        <f ca="1">SQRT(Inputs!$B$38)*H800+SQRT(1-Inputs!$B$38)*_xlfn.NORM.S.INV(RAND())</f>
        <v>0.25069019084079602</v>
      </c>
      <c r="AP800" s="24">
        <f ca="1">SQRT(Inputs!$B$38)*I800+SQRT(1-Inputs!$B$38)*_xlfn.NORM.S.INV(RAND())</f>
        <v>-1.3320918730987088</v>
      </c>
      <c r="AQ800" s="24">
        <f ca="1">SQRT(Inputs!$B$38)*J800+SQRT(1-Inputs!$B$38)*_xlfn.NORM.S.INV(RAND())</f>
        <v>-1.9755613685117919</v>
      </c>
      <c r="AR800" s="24">
        <f ca="1">SQRT(Inputs!$B$38)*K800+SQRT(1-Inputs!$B$38)*_xlfn.NORM.S.INV(RAND())</f>
        <v>0.34548278019314155</v>
      </c>
      <c r="AS800" s="24">
        <f ca="1">SQRT(Inputs!$B$38)*L800+SQRT(1-Inputs!$B$38)*_xlfn.NORM.S.INV(RAND())</f>
        <v>-0.489660175173247</v>
      </c>
      <c r="AT800" s="24">
        <f ca="1">SQRT(Inputs!$B$38)*M800+SQRT(1-Inputs!$B$38)*_xlfn.NORM.S.INV(RAND())</f>
        <v>1.6862821484518753</v>
      </c>
      <c r="AU800" s="15">
        <f ca="1">Inputs!$B$6*EXP($B$8-0.5*C$5^2+C$5*N800)</f>
        <v>3720.1494737134235</v>
      </c>
      <c r="AV800" s="15">
        <f t="shared" ca="1" si="437"/>
        <v>5107.9497848934589</v>
      </c>
      <c r="AW800" s="15">
        <f t="shared" ca="1" si="438"/>
        <v>5764.0422770325722</v>
      </c>
      <c r="AX800" s="15">
        <f t="shared" ca="1" si="439"/>
        <v>6253.1125009038897</v>
      </c>
      <c r="AY800" s="15">
        <f t="shared" ca="1" si="440"/>
        <v>9191.7224692606251</v>
      </c>
      <c r="AZ800" s="15">
        <f t="shared" ca="1" si="441"/>
        <v>9733.1570087168184</v>
      </c>
      <c r="BA800" s="15">
        <f t="shared" ca="1" si="442"/>
        <v>9396.2014134434557</v>
      </c>
      <c r="BB800" s="15">
        <f t="shared" ca="1" si="443"/>
        <v>11289.703350421645</v>
      </c>
      <c r="BC800" s="15">
        <f t="shared" ca="1" si="444"/>
        <v>13922.126125313691</v>
      </c>
      <c r="BD800" s="15">
        <f t="shared" ca="1" si="445"/>
        <v>13730.00827678112</v>
      </c>
      <c r="BE800" s="15">
        <f t="shared" ca="1" si="446"/>
        <v>18796.121975066311</v>
      </c>
      <c r="BF800" s="15">
        <f ca="1">Inputs!$B$13*EXP($B$9-0.5*C$6^2+C$6*Y800)</f>
        <v>13086.52583261238</v>
      </c>
      <c r="BG800" s="15">
        <f t="shared" ca="1" si="447"/>
        <v>13237.796652418632</v>
      </c>
      <c r="BH800" s="15">
        <f t="shared" ca="1" si="448"/>
        <v>16028.044306030783</v>
      </c>
      <c r="BI800" s="15">
        <f t="shared" ca="1" si="449"/>
        <v>19690.455390518622</v>
      </c>
      <c r="BJ800" s="15">
        <f t="shared" ca="1" si="450"/>
        <v>23533.280665307058</v>
      </c>
      <c r="BK800" s="15">
        <f t="shared" ca="1" si="451"/>
        <v>28860.541926394595</v>
      </c>
      <c r="BL800" s="15">
        <f t="shared" ca="1" si="452"/>
        <v>29338.187144935204</v>
      </c>
      <c r="BM800" s="15">
        <f t="shared" ca="1" si="453"/>
        <v>32515.497704574595</v>
      </c>
      <c r="BN800" s="15">
        <f t="shared" ca="1" si="454"/>
        <v>35894.252981240526</v>
      </c>
      <c r="BO800" s="15">
        <f t="shared" ca="1" si="455"/>
        <v>48227.612260913964</v>
      </c>
      <c r="BP800" s="15">
        <f t="shared" ca="1" si="456"/>
        <v>64248.072400354853</v>
      </c>
      <c r="BQ800" s="15">
        <f ca="1">Inputs!$B$20*EXP($B$10-0.5*C$7^2+C$7*AJ800)</f>
        <v>1753.6225547495119</v>
      </c>
      <c r="BR800" s="15">
        <f t="shared" ca="1" si="457"/>
        <v>2683.6876596631278</v>
      </c>
      <c r="BS800" s="15">
        <f t="shared" ca="1" si="458"/>
        <v>6349.4901837450934</v>
      </c>
      <c r="BT800" s="15">
        <f t="shared" ca="1" si="459"/>
        <v>15493.238682604786</v>
      </c>
      <c r="BU800" s="15">
        <f t="shared" ca="1" si="460"/>
        <v>22988.50333706936</v>
      </c>
      <c r="BV800" s="15">
        <f t="shared" ca="1" si="461"/>
        <v>33842.07005452882</v>
      </c>
      <c r="BW800" s="15">
        <f t="shared" ca="1" si="462"/>
        <v>35622.619688966624</v>
      </c>
      <c r="BX800" s="15">
        <f t="shared" ca="1" si="463"/>
        <v>33530.215484368979</v>
      </c>
      <c r="BY800" s="15">
        <f t="shared" ca="1" si="464"/>
        <v>50191.910069558922</v>
      </c>
      <c r="BZ800" s="15">
        <f t="shared" ca="1" si="465"/>
        <v>64363.736222091546</v>
      </c>
      <c r="CA800" s="15">
        <f t="shared" ca="1" si="466"/>
        <v>122000.51996046194</v>
      </c>
      <c r="CB800" s="15">
        <f ca="1">(AU800*DCF!C$10-DCF!C$5*MAX(AU800*DCF!C$10,0)-MAX(AU800-Inputs!$B$6,0)/Inputs!$B$10)*DCF!C$6</f>
        <v>955.36829669639269</v>
      </c>
      <c r="CC800" s="15">
        <f ca="1">(AV800*DCF!D$10-DCF!D$5*MAX(AV800*DCF!D$10,0)-MAX(AV800-AU800,0)/Inputs!$B$10)*DCF!D$6</f>
        <v>906.64937027702467</v>
      </c>
      <c r="CD800" s="15">
        <f ca="1">(AW800*DCF!E$10-DCF!E$5*MAX(AW800*DCF!E$10,0)-MAX(AW800-AV800,0)/Inputs!$B$10)*DCF!E$6</f>
        <v>1183.0464068158683</v>
      </c>
      <c r="CE800" s="15">
        <f ca="1">(AX800*DCF!F$10-DCF!F$5*MAX(AX800*DCF!F$10,0)-MAX(AX800-AW800,0)/Inputs!$B$10)*DCF!F$6</f>
        <v>1263.2811053520984</v>
      </c>
      <c r="CF800" s="15">
        <f ca="1">(AY800*DCF!G$10-DCF!G$5*MAX(AY800*DCF!G$10,0)-MAX(AY800-AX800,0)/Inputs!$B$10)*DCF!G$6</f>
        <v>1329.0094857114946</v>
      </c>
      <c r="CG800" s="15">
        <f ca="1">(AZ800*DCF!H$10-DCF!H$5*MAX(AZ800*DCF!H$10,0)-MAX(AZ800-AY800,0)/Inputs!$B$10)*DCF!H$6</f>
        <v>1793.5580056820897</v>
      </c>
      <c r="CH800" s="15">
        <f ca="1">(BA800*DCF!I$10-DCF!I$5*MAX(BA800*DCF!I$10,0)-MAX(BA800-AZ800,0)/Inputs!$B$10)*DCF!I$6</f>
        <v>1716.3432237617808</v>
      </c>
      <c r="CI800" s="15">
        <f ca="1">(BB800*DCF!J$10-DCF!J$5*MAX(BB800*DCF!J$10,0)-MAX(BB800-BA800,0)/Inputs!$B$10)*DCF!J$6</f>
        <v>1650.4102745642867</v>
      </c>
      <c r="CJ800" s="15">
        <f ca="1">(BC800*DCF!K$10-DCF!K$5*MAX(BC800*DCF!K$10,0)-MAX(BC800-BB800,0)/Inputs!$B$10)*DCF!K$6</f>
        <v>1872.7395998962868</v>
      </c>
      <c r="CK800" s="15">
        <f ca="1">(BD800*DCF!L$10-DCF!L$5*MAX(BD800*DCF!L$10,0)-MAX(BD800-BC800,0)/Inputs!$B$10)*DCF!L$6</f>
        <v>2070.7463375284051</v>
      </c>
      <c r="CL800" s="15">
        <f ca="1">(BE800*DCF!M$10-DCF!M$5*MAX(BE800*DCF!M$10,0)-MAX(BE800-BD800,0)/Inputs!$B$10)*DCF!M$6</f>
        <v>2047.1745083836934</v>
      </c>
      <c r="CM800" s="15">
        <f ca="1">(BF800*DCF!C$28-DCF!C$5*MAX(BF800*DCF!C$28,0)-MAX(BF800-Inputs!$B$13,0)/Inputs!$B$17)*DCF!C$6</f>
        <v>3601.4216687126545</v>
      </c>
      <c r="CN800" s="15">
        <f ca="1">(BG800*DCF!D$28-DCF!D$5*MAX(BG800*DCF!D$28,0)-MAX(BG800-BF800,0)/Inputs!$B$17)*DCF!D$6</f>
        <v>3866.5634265943308</v>
      </c>
      <c r="CO800" s="15">
        <f ca="1">(BH800*DCF!E$28-DCF!E$5*MAX(BH800*DCF!E$28,0)-MAX(BH800-BG800,0)/Inputs!$B$17)*DCF!E$6</f>
        <v>3989.5081445568567</v>
      </c>
      <c r="CP800" s="15">
        <f ca="1">(BI800*DCF!F$28-DCF!F$5*MAX(BI800*DCF!F$28,0)-MAX(BI800-BH800,0)/Inputs!$B$17)*DCF!F$6</f>
        <v>4678.6401481940939</v>
      </c>
      <c r="CQ800" s="15">
        <f ca="1">(BJ800*DCF!G$28-DCF!G$5*MAX(BJ800*DCF!G$28,0)-MAX(BJ800-BI800,0)/Inputs!$B$17)*DCF!G$6</f>
        <v>5459.5629663588034</v>
      </c>
      <c r="CR800" s="15">
        <f ca="1">(BK800*DCF!H$28-DCF!H$5*MAX(BK800*DCF!H$28,0)-MAX(BK800-BJ800,0)/Inputs!$B$17)*DCF!H$6</f>
        <v>6309.8235308059348</v>
      </c>
      <c r="CS800" s="15">
        <f ca="1">(BL800*DCF!I$28-DCF!I$5*MAX(BL800*DCF!I$28,0)-MAX(BL800-BK800,0)/Inputs!$B$17)*DCF!I$6</f>
        <v>6830.4070779410258</v>
      </c>
      <c r="CT800" s="15">
        <f ca="1">(BM800*DCF!J$28-DCF!J$5*MAX(BM800*DCF!J$28,0)-MAX(BM800-BL800,0)/Inputs!$B$17)*DCF!J$6</f>
        <v>6832.3698831298225</v>
      </c>
      <c r="CU800" s="15">
        <f ca="1">(BN800*DCF!K$28-DCF!K$5*MAX(BN800*DCF!K$28,0)-MAX(BN800-BM800,0)/Inputs!$B$17)*DCF!K$6</f>
        <v>7166.4118740469457</v>
      </c>
      <c r="CV800" s="15">
        <f ca="1">(BO800*DCF!L$28-DCF!L$5*MAX(BO800*DCF!L$28,0)-MAX(BO800-BN800,0)/Inputs!$B$17)*DCF!L$6</f>
        <v>8226.8807693425333</v>
      </c>
      <c r="CW800" s="15">
        <f ca="1">(BP800*DCF!M$28-DCF!M$5*MAX(BP800*DCF!M$28,0)-MAX(BP800-BO800,0)/Inputs!$B$17)*DCF!M$6</f>
        <v>10413.723756144442</v>
      </c>
      <c r="CX800" s="15">
        <f ca="1">(BQ800*DCF!C$46-DCF!C$5*MAX(BQ800*DCF!C$46,0)-MAX(BQ800-Inputs!$B$20,0)/Inputs!$B$24)*DCF!C$6</f>
        <v>-404.99366160496811</v>
      </c>
      <c r="CY800" s="15">
        <f ca="1">(BR800*DCF!D$46-DCF!D$5*MAX(BR800*DCF!D$46,0)-MAX(BR800-BQ800,0)/Inputs!$B$24)*DCF!D$6</f>
        <v>-854.89395912458519</v>
      </c>
      <c r="CZ800" s="15">
        <f ca="1">(BS800*DCF!E$46-DCF!E$5*MAX(BS800*DCF!E$46,0)-MAX(BS800-BR800,0)/Inputs!$B$24)*DCF!E$6</f>
        <v>-2195.7967065655321</v>
      </c>
      <c r="DA800" s="15">
        <f ca="1">(BT800*DCF!F$46-DCF!F$5*MAX(BT800*DCF!F$46,0)-MAX(BT800-BS800,0)/Inputs!$B$24)*DCF!F$6</f>
        <v>-4457.8434809694509</v>
      </c>
      <c r="DB800" s="15">
        <f ca="1">(BU800*DCF!G$46-DCF!G$5*MAX(BU800*DCF!G$46,0)-MAX(BU800-BT800,0)/Inputs!$B$24)*DCF!G$6</f>
        <v>-3294.546773936615</v>
      </c>
      <c r="DC800" s="15">
        <f ca="1">(BV800*DCF!H$46-DCF!H$5*MAX(BV800*DCF!H$46,0)-MAX(BV800-BU800,0)/Inputs!$B$24)*DCF!H$6</f>
        <v>-3372.6793565439198</v>
      </c>
      <c r="DD800" s="15">
        <f ca="1">(BW800*DCF!I$46-DCF!I$5*MAX(BW800*DCF!I$46,0)-MAX(BW800-BV800,0)/Inputs!$B$24)*DCF!I$6</f>
        <v>311.59128953555177</v>
      </c>
      <c r="DE800" s="15">
        <f ca="1">(BX800*DCF!J$46-DCF!J$5*MAX(BX800*DCF!J$46,0)-MAX(BX800-BW800,0)/Inputs!$B$24)*DCF!J$6</f>
        <v>1406.4997902005941</v>
      </c>
      <c r="DF800" s="15">
        <f ca="1">(BY800*DCF!K$46-DCF!K$5*MAX(BY800*DCF!K$46,0)-MAX(BY800-BX800,0)/Inputs!$B$24)*DCF!K$6</f>
        <v>-1214.5420889043285</v>
      </c>
      <c r="DG800" s="15">
        <f ca="1">(BZ800*DCF!L$46-DCF!L$5*MAX(BZ800*DCF!L$46,0)-MAX(BZ800-BY800,0)/Inputs!$B$24)*DCF!L$6</f>
        <v>1242.0363528458965</v>
      </c>
      <c r="DH800" s="15">
        <f ca="1">(CA800*DCF!M$46-DCF!M$5*MAX(CA800*DCF!M$46,0)-MAX(CA800-BZ800,0)/Inputs!$B$24)*DCF!M$6</f>
        <v>-2484.9650589158737</v>
      </c>
      <c r="DI800" s="15">
        <f ca="1">SUM(CB800:CL800)+BE800*DCF!M$10*(1+Inputs!$B$30)*(1-Inputs!$B$33)*(1-Inputs!$B$30/Inputs!$B$31)/(Inputs!$B$29-Inputs!$B$30)*DCF!M$6</f>
        <v>69098.182624260677</v>
      </c>
      <c r="DJ800" s="15">
        <f ca="1">SUM(CM800:CW800)+BP800*DCF!M$28*(1+Inputs!$B$30)*(1-Inputs!$B$33)*(1-Inputs!$B$30/Inputs!$B$31)/(Inputs!$B$29-Inputs!$B$30)*DCF!M$6</f>
        <v>305779.62668981554</v>
      </c>
      <c r="DK800" s="15">
        <f ca="1">SUM(CX800:DH800)+CA800*DCF!M$46*(1+Inputs!$B$30)*(1-Inputs!$B$33)*(1-Inputs!$B$30/Inputs!$B$31)/(Inputs!$B$29-Inputs!$B$30)*DCF!M$6</f>
        <v>173307.12209036481</v>
      </c>
      <c r="DM800" s="15">
        <f ca="1">DI800+DJ800+DK800+Inputs!$B$34+Inputs!$B$36-Inputs!$B$35</f>
        <v>625035.93140444101</v>
      </c>
    </row>
    <row r="801" spans="1:117" x14ac:dyDescent="0.75">
      <c r="A801" s="11">
        <v>788</v>
      </c>
      <c r="C801" s="24">
        <f t="shared" ca="1" si="468"/>
        <v>-0.71117076050613259</v>
      </c>
      <c r="D801" s="24">
        <f t="shared" ca="1" si="468"/>
        <v>-0.67076076180038802</v>
      </c>
      <c r="E801" s="24">
        <f t="shared" ca="1" si="468"/>
        <v>-1.6073995451226585E-2</v>
      </c>
      <c r="F801" s="24">
        <f t="shared" ca="1" si="468"/>
        <v>0.27741408109682253</v>
      </c>
      <c r="G801" s="24">
        <f t="shared" ca="1" si="468"/>
        <v>-0.28220900483156047</v>
      </c>
      <c r="H801" s="24">
        <f t="shared" ca="1" si="468"/>
        <v>-1.27115169918919</v>
      </c>
      <c r="I801" s="24">
        <f t="shared" ca="1" si="468"/>
        <v>1.0058663532544914</v>
      </c>
      <c r="J801" s="24">
        <f t="shared" ca="1" si="468"/>
        <v>-0.14169646785607584</v>
      </c>
      <c r="K801" s="24">
        <f t="shared" ca="1" si="468"/>
        <v>-0.29738094652951058</v>
      </c>
      <c r="L801" s="24">
        <f t="shared" ca="1" si="468"/>
        <v>-0.39742086513311736</v>
      </c>
      <c r="M801" s="24">
        <f t="shared" ca="1" si="468"/>
        <v>0.41786525809477271</v>
      </c>
      <c r="N801" s="24">
        <f ca="1">SQRT(Inputs!$B$38)*C801+SQRT(1-Inputs!$B$38)*_xlfn.NORM.S.INV(RAND())</f>
        <v>-1.1307484678160973</v>
      </c>
      <c r="O801" s="24">
        <f ca="1">SQRT(Inputs!$B$38)*D801+SQRT(1-Inputs!$B$38)*_xlfn.NORM.S.INV(RAND())</f>
        <v>1.1722136162322594E-2</v>
      </c>
      <c r="P801" s="24">
        <f ca="1">SQRT(Inputs!$B$38)*E801+SQRT(1-Inputs!$B$38)*_xlfn.NORM.S.INV(RAND())</f>
        <v>0.52780856823624345</v>
      </c>
      <c r="Q801" s="24">
        <f ca="1">SQRT(Inputs!$B$38)*F801+SQRT(1-Inputs!$B$38)*_xlfn.NORM.S.INV(RAND())</f>
        <v>-1.0569986841415977</v>
      </c>
      <c r="R801" s="24">
        <f ca="1">SQRT(Inputs!$B$38)*G801+SQRT(1-Inputs!$B$38)*_xlfn.NORM.S.INV(RAND())</f>
        <v>-0.81516177786096389</v>
      </c>
      <c r="S801" s="24">
        <f ca="1">SQRT(Inputs!$B$38)*H801+SQRT(1-Inputs!$B$38)*_xlfn.NORM.S.INV(RAND())</f>
        <v>-0.15231229030267479</v>
      </c>
      <c r="T801" s="24">
        <f ca="1">SQRT(Inputs!$B$38)*I801+SQRT(1-Inputs!$B$38)*_xlfn.NORM.S.INV(RAND())</f>
        <v>0.58619936894294633</v>
      </c>
      <c r="U801" s="24">
        <f ca="1">SQRT(Inputs!$B$38)*J801+SQRT(1-Inputs!$B$38)*_xlfn.NORM.S.INV(RAND())</f>
        <v>-0.87083128644543284</v>
      </c>
      <c r="V801" s="24">
        <f ca="1">SQRT(Inputs!$B$38)*K801+SQRT(1-Inputs!$B$38)*_xlfn.NORM.S.INV(RAND())</f>
        <v>-2.1564769557765517</v>
      </c>
      <c r="W801" s="24">
        <f ca="1">SQRT(Inputs!$B$38)*L801+SQRT(1-Inputs!$B$38)*_xlfn.NORM.S.INV(RAND())</f>
        <v>-0.25262385393165021</v>
      </c>
      <c r="X801" s="24">
        <f ca="1">SQRT(Inputs!$B$38)*M801+SQRT(1-Inputs!$B$38)*_xlfn.NORM.S.INV(RAND())</f>
        <v>0.55986099884652818</v>
      </c>
      <c r="Y801" s="24">
        <f ca="1">SQRT(Inputs!$B$38)*C801+SQRT(1-Inputs!$B$38)*_xlfn.NORM.S.INV(RAND())</f>
        <v>0.21486124201255835</v>
      </c>
      <c r="Z801" s="24">
        <f ca="1">SQRT(Inputs!$B$38)*D801+SQRT(1-Inputs!$B$38)*_xlfn.NORM.S.INV(RAND())</f>
        <v>-0.81919849955313995</v>
      </c>
      <c r="AA801" s="24">
        <f ca="1">SQRT(Inputs!$B$38)*E801+SQRT(1-Inputs!$B$38)*_xlfn.NORM.S.INV(RAND())</f>
        <v>0.1918440291236975</v>
      </c>
      <c r="AB801" s="24">
        <f ca="1">SQRT(Inputs!$B$38)*F801+SQRT(1-Inputs!$B$38)*_xlfn.NORM.S.INV(RAND())</f>
        <v>-0.15086002905488111</v>
      </c>
      <c r="AC801" s="24">
        <f ca="1">SQRT(Inputs!$B$38)*G801+SQRT(1-Inputs!$B$38)*_xlfn.NORM.S.INV(RAND())</f>
        <v>-1.8166548535645328</v>
      </c>
      <c r="AD801" s="24">
        <f ca="1">SQRT(Inputs!$B$38)*H801+SQRT(1-Inputs!$B$38)*_xlfn.NORM.S.INV(RAND())</f>
        <v>-0.45150418728273906</v>
      </c>
      <c r="AE801" s="24">
        <f ca="1">SQRT(Inputs!$B$38)*I801+SQRT(1-Inputs!$B$38)*_xlfn.NORM.S.INV(RAND())</f>
        <v>0.96684906831786011</v>
      </c>
      <c r="AF801" s="24">
        <f ca="1">SQRT(Inputs!$B$38)*J801+SQRT(1-Inputs!$B$38)*_xlfn.NORM.S.INV(RAND())</f>
        <v>-1.1320363440913079</v>
      </c>
      <c r="AG801" s="24">
        <f ca="1">SQRT(Inputs!$B$38)*K801+SQRT(1-Inputs!$B$38)*_xlfn.NORM.S.INV(RAND())</f>
        <v>-0.63828074102472288</v>
      </c>
      <c r="AH801" s="24">
        <f ca="1">SQRT(Inputs!$B$38)*L801+SQRT(1-Inputs!$B$38)*_xlfn.NORM.S.INV(RAND())</f>
        <v>-1.0438027388875777</v>
      </c>
      <c r="AI801" s="24">
        <f ca="1">SQRT(Inputs!$B$38)*M801+SQRT(1-Inputs!$B$38)*_xlfn.NORM.S.INV(RAND())</f>
        <v>1.4088597810063082</v>
      </c>
      <c r="AJ801" s="24">
        <f ca="1">SQRT(Inputs!$B$38)*C801+SQRT(1-Inputs!$B$38)*_xlfn.NORM.S.INV(RAND())</f>
        <v>-2.1015862501591398</v>
      </c>
      <c r="AK801" s="24">
        <f ca="1">SQRT(Inputs!$B$38)*D801+SQRT(1-Inputs!$B$38)*_xlfn.NORM.S.INV(RAND())</f>
        <v>-0.12384291723155413</v>
      </c>
      <c r="AL801" s="24">
        <f ca="1">SQRT(Inputs!$B$38)*E801+SQRT(1-Inputs!$B$38)*_xlfn.NORM.S.INV(RAND())</f>
        <v>0.30654611488987621</v>
      </c>
      <c r="AM801" s="24">
        <f ca="1">SQRT(Inputs!$B$38)*F801+SQRT(1-Inputs!$B$38)*_xlfn.NORM.S.INV(RAND())</f>
        <v>0.10600660759782975</v>
      </c>
      <c r="AN801" s="24">
        <f ca="1">SQRT(Inputs!$B$38)*G801+SQRT(1-Inputs!$B$38)*_xlfn.NORM.S.INV(RAND())</f>
        <v>-0.5233126627123984</v>
      </c>
      <c r="AO801" s="24">
        <f ca="1">SQRT(Inputs!$B$38)*H801+SQRT(1-Inputs!$B$38)*_xlfn.NORM.S.INV(RAND())</f>
        <v>-1.7402659475329008</v>
      </c>
      <c r="AP801" s="24">
        <f ca="1">SQRT(Inputs!$B$38)*I801+SQRT(1-Inputs!$B$38)*_xlfn.NORM.S.INV(RAND())</f>
        <v>0.65336084558724083</v>
      </c>
      <c r="AQ801" s="24">
        <f ca="1">SQRT(Inputs!$B$38)*J801+SQRT(1-Inputs!$B$38)*_xlfn.NORM.S.INV(RAND())</f>
        <v>0.20551511456161878</v>
      </c>
      <c r="AR801" s="24">
        <f ca="1">SQRT(Inputs!$B$38)*K801+SQRT(1-Inputs!$B$38)*_xlfn.NORM.S.INV(RAND())</f>
        <v>-1.3175805241355731</v>
      </c>
      <c r="AS801" s="24">
        <f ca="1">SQRT(Inputs!$B$38)*L801+SQRT(1-Inputs!$B$38)*_xlfn.NORM.S.INV(RAND())</f>
        <v>5.8352121567581405E-4</v>
      </c>
      <c r="AT801" s="24">
        <f ca="1">SQRT(Inputs!$B$38)*M801+SQRT(1-Inputs!$B$38)*_xlfn.NORM.S.INV(RAND())</f>
        <v>-0.37270535132901372</v>
      </c>
      <c r="AU801" s="15">
        <f ca="1">Inputs!$B$6*EXP($B$8-0.5*C$5^2+C$5*N801)</f>
        <v>4132.239059905949</v>
      </c>
      <c r="AV801" s="15">
        <f t="shared" ca="1" si="437"/>
        <v>5038.5876587579805</v>
      </c>
      <c r="AW801" s="15">
        <f t="shared" ca="1" si="438"/>
        <v>6596.9859675269417</v>
      </c>
      <c r="AX801" s="15">
        <f t="shared" ca="1" si="439"/>
        <v>7057.8956379049014</v>
      </c>
      <c r="AY801" s="15">
        <f t="shared" ca="1" si="440"/>
        <v>7842.1908913377401</v>
      </c>
      <c r="AZ801" s="15">
        <f t="shared" ca="1" si="441"/>
        <v>9431.6838905827535</v>
      </c>
      <c r="BA801" s="15">
        <f t="shared" ca="1" si="442"/>
        <v>12272.259095334603</v>
      </c>
      <c r="BB801" s="15">
        <f t="shared" ca="1" si="443"/>
        <v>13769.640124661024</v>
      </c>
      <c r="BC801" s="15">
        <f t="shared" ca="1" si="444"/>
        <v>13695.05438986753</v>
      </c>
      <c r="BD801" s="15">
        <f t="shared" ca="1" si="445"/>
        <v>16385.942464075972</v>
      </c>
      <c r="BE801" s="15">
        <f t="shared" ca="1" si="446"/>
        <v>21129.293435141451</v>
      </c>
      <c r="BF801" s="15">
        <f ca="1">Inputs!$B$13*EXP($B$9-0.5*C$6^2+C$6*Y801)</f>
        <v>14432.890970305241</v>
      </c>
      <c r="BG801" s="15">
        <f t="shared" ca="1" si="447"/>
        <v>15172.862778749321</v>
      </c>
      <c r="BH801" s="15">
        <f t="shared" ca="1" si="448"/>
        <v>19137.802617484431</v>
      </c>
      <c r="BI801" s="15">
        <f t="shared" ca="1" si="449"/>
        <v>22889.82174125623</v>
      </c>
      <c r="BJ801" s="15">
        <f t="shared" ca="1" si="450"/>
        <v>21596.545442079529</v>
      </c>
      <c r="BK801" s="15">
        <f t="shared" ca="1" si="451"/>
        <v>24925.447464071582</v>
      </c>
      <c r="BL801" s="15">
        <f t="shared" ca="1" si="452"/>
        <v>34704.886418786591</v>
      </c>
      <c r="BM801" s="15">
        <f t="shared" ca="1" si="453"/>
        <v>37063.282285016416</v>
      </c>
      <c r="BN801" s="15">
        <f t="shared" ca="1" si="454"/>
        <v>42226.594005347055</v>
      </c>
      <c r="BO801" s="15">
        <f t="shared" ca="1" si="455"/>
        <v>46019.034913975316</v>
      </c>
      <c r="BP801" s="15">
        <f t="shared" ca="1" si="456"/>
        <v>66443.267421225479</v>
      </c>
      <c r="BQ801" s="15">
        <f ca="1">Inputs!$B$20*EXP($B$10-0.5*C$7^2+C$7*AJ801)</f>
        <v>2035.572580908143</v>
      </c>
      <c r="BR801" s="15">
        <f t="shared" ca="1" si="457"/>
        <v>2655.4884975382374</v>
      </c>
      <c r="BS801" s="15">
        <f t="shared" ca="1" si="458"/>
        <v>3971.0750844441604</v>
      </c>
      <c r="BT801" s="15">
        <f t="shared" ca="1" si="459"/>
        <v>5629.6471057340286</v>
      </c>
      <c r="BU801" s="15">
        <f t="shared" ca="1" si="460"/>
        <v>6874.068964248876</v>
      </c>
      <c r="BV801" s="15">
        <f t="shared" ca="1" si="461"/>
        <v>6461.7949977276294</v>
      </c>
      <c r="BW801" s="15">
        <f t="shared" ca="1" si="462"/>
        <v>10354.309599401642</v>
      </c>
      <c r="BX801" s="15">
        <f t="shared" ca="1" si="463"/>
        <v>15091.299643883585</v>
      </c>
      <c r="BY801" s="15">
        <f t="shared" ca="1" si="464"/>
        <v>16433.799242102708</v>
      </c>
      <c r="BZ801" s="15">
        <f t="shared" ca="1" si="465"/>
        <v>23061.395473572236</v>
      </c>
      <c r="CA801" s="15">
        <f t="shared" ca="1" si="466"/>
        <v>30318.292940929812</v>
      </c>
      <c r="CB801" s="15">
        <f ca="1">(AU801*DCF!C$10-DCF!C$5*MAX(AU801*DCF!C$10,0)-MAX(AU801-Inputs!$B$6,0)/Inputs!$B$10)*DCF!C$6</f>
        <v>1048.9923540995005</v>
      </c>
      <c r="CC801" s="15">
        <f ca="1">(AV801*DCF!D$10-DCF!D$5*MAX(AV801*DCF!D$10,0)-MAX(AV801-AU801,0)/Inputs!$B$10)*DCF!D$6</f>
        <v>1007.1322215092267</v>
      </c>
      <c r="CD801" s="15">
        <f ca="1">(AW801*DCF!E$10-DCF!E$5*MAX(AW801*DCF!E$10,0)-MAX(AW801-AV801,0)/Inputs!$B$10)*DCF!E$6</f>
        <v>1172.1232097009849</v>
      </c>
      <c r="CE801" s="15">
        <f ca="1">(AX801*DCF!F$10-DCF!F$5*MAX(AX801*DCF!F$10,0)-MAX(AX801-AW801,0)/Inputs!$B$10)*DCF!F$6</f>
        <v>1444.8234945899933</v>
      </c>
      <c r="CF801" s="15">
        <f ca="1">(AY801*DCF!G$10-DCF!G$5*MAX(AY801*DCF!G$10,0)-MAX(AY801-AX801,0)/Inputs!$B$10)*DCF!G$6</f>
        <v>1465.0487216101983</v>
      </c>
      <c r="CG801" s="15">
        <f ca="1">(AZ801*DCF!H$10-DCF!H$5*MAX(AZ801*DCF!H$10,0)-MAX(AZ801-AY801,0)/Inputs!$B$10)*DCF!H$6</f>
        <v>1548.9252150873369</v>
      </c>
      <c r="CH801" s="15">
        <f ca="1">(BA801*DCF!I$10-DCF!I$5*MAX(BA801*DCF!I$10,0)-MAX(BA801-AZ801,0)/Inputs!$B$10)*DCF!I$6</f>
        <v>1775.7401850035312</v>
      </c>
      <c r="CI801" s="15">
        <f ca="1">(BB801*DCF!J$10-DCF!J$5*MAX(BB801*DCF!J$10,0)-MAX(BB801-BA801,0)/Inputs!$B$10)*DCF!J$6</f>
        <v>2135.9987752874886</v>
      </c>
      <c r="CJ801" s="15">
        <f ca="1">(BC801*DCF!K$10-DCF!K$5*MAX(BC801*DCF!K$10,0)-MAX(BC801-BB801,0)/Inputs!$B$10)*DCF!K$6</f>
        <v>2204.683812931024</v>
      </c>
      <c r="CK801" s="15">
        <f ca="1">(BD801*DCF!L$10-DCF!L$5*MAX(BD801*DCF!L$10,0)-MAX(BD801-BC801,0)/Inputs!$B$10)*DCF!L$6</f>
        <v>2123.3363208578999</v>
      </c>
      <c r="CL801" s="15">
        <f ca="1">(BE801*DCF!M$10-DCF!M$5*MAX(BE801*DCF!M$10,0)-MAX(BE801-BD801,0)/Inputs!$B$10)*DCF!M$6</f>
        <v>2414.9726352046955</v>
      </c>
      <c r="CM801" s="15">
        <f ca="1">(BF801*DCF!C$28-DCF!C$5*MAX(BF801*DCF!C$28,0)-MAX(BF801-Inputs!$B$13,0)/Inputs!$B$17)*DCF!C$6</f>
        <v>3701.3846482256663</v>
      </c>
      <c r="CN801" s="15">
        <f ca="1">(BG801*DCF!D$28-DCF!D$5*MAX(BG801*DCF!D$28,0)-MAX(BG801-BF801,0)/Inputs!$B$17)*DCF!D$6</f>
        <v>4310.8881182019804</v>
      </c>
      <c r="CO801" s="15">
        <f ca="1">(BH801*DCF!E$28-DCF!E$5*MAX(BH801*DCF!E$28,0)-MAX(BH801-BG801,0)/Inputs!$B$17)*DCF!E$6</f>
        <v>4638.7314117904643</v>
      </c>
      <c r="CP801" s="15">
        <f ca="1">(BI801*DCF!F$28-DCF!F$5*MAX(BI801*DCF!F$28,0)-MAX(BI801-BH801,0)/Inputs!$B$17)*DCF!F$6</f>
        <v>5530.8692784355417</v>
      </c>
      <c r="CQ801" s="15">
        <f ca="1">(BJ801*DCF!G$28-DCF!G$5*MAX(BJ801*DCF!G$28,0)-MAX(BJ801-BI801,0)/Inputs!$B$17)*DCF!G$6</f>
        <v>5603.3875674656501</v>
      </c>
      <c r="CR801" s="15">
        <f ca="1">(BK801*DCF!H$28-DCF!H$5*MAX(BK801*DCF!H$28,0)-MAX(BK801-BJ801,0)/Inputs!$B$17)*DCF!H$6</f>
        <v>5647.1202001452239</v>
      </c>
      <c r="CS801" s="15">
        <f ca="1">(BL801*DCF!I$28-DCF!I$5*MAX(BL801*DCF!I$28,0)-MAX(BL801-BK801,0)/Inputs!$B$17)*DCF!I$6</f>
        <v>6757.31014302739</v>
      </c>
      <c r="CT801" s="15">
        <f ca="1">(BM801*DCF!J$28-DCF!J$5*MAX(BM801*DCF!J$28,0)-MAX(BM801-BL801,0)/Inputs!$B$17)*DCF!J$6</f>
        <v>7955.4847841315686</v>
      </c>
      <c r="CU801" s="15">
        <f ca="1">(BN801*DCF!K$28-DCF!K$5*MAX(BN801*DCF!K$28,0)-MAX(BN801-BM801,0)/Inputs!$B$17)*DCF!K$6</f>
        <v>8285.1117298067875</v>
      </c>
      <c r="CV801" s="15">
        <f ca="1">(BO801*DCF!L$28-DCF!L$5*MAX(BO801*DCF!L$28,0)-MAX(BO801-BN801,0)/Inputs!$B$17)*DCF!L$6</f>
        <v>8752.6423864100452</v>
      </c>
      <c r="CW801" s="15">
        <f ca="1">(BP801*DCF!M$28-DCF!M$5*MAX(BP801*DCF!M$28,0)-MAX(BP801-BO801,0)/Inputs!$B$17)*DCF!M$6</f>
        <v>10366.433014414291</v>
      </c>
      <c r="CX801" s="15">
        <f ca="1">(BQ801*DCF!C$46-DCF!C$5*MAX(BQ801*DCF!C$46,0)-MAX(BQ801-Inputs!$B$20,0)/Inputs!$B$24)*DCF!C$6</f>
        <v>-470.1091410873309</v>
      </c>
      <c r="CY801" s="15">
        <f ca="1">(BR801*DCF!D$46-DCF!D$5*MAX(BR801*DCF!D$46,0)-MAX(BR801-BQ801,0)/Inputs!$B$24)*DCF!D$6</f>
        <v>-717.74293559425439</v>
      </c>
      <c r="CZ801" s="15">
        <f ca="1">(BS801*DCF!E$46-DCF!E$5*MAX(BS801*DCF!E$46,0)-MAX(BS801-BR801,0)/Inputs!$B$24)*DCF!E$6</f>
        <v>-988.15455792841112</v>
      </c>
      <c r="DA801" s="15">
        <f ca="1">(BT801*DCF!F$46-DCF!F$5*MAX(BT801*DCF!F$46,0)-MAX(BT801-BS801,0)/Inputs!$B$24)*DCF!F$6</f>
        <v>-1013.9249999965721</v>
      </c>
      <c r="DB801" s="15">
        <f ca="1">(BU801*DCF!G$46-DCF!G$5*MAX(BU801*DCF!G$46,0)-MAX(BU801-BT801,0)/Inputs!$B$24)*DCF!G$6</f>
        <v>-649.82902488598381</v>
      </c>
      <c r="DC801" s="15">
        <f ca="1">(BV801*DCF!H$46-DCF!H$5*MAX(BV801*DCF!H$46,0)-MAX(BV801-BU801,0)/Inputs!$B$24)*DCF!H$6</f>
        <v>0</v>
      </c>
      <c r="DD801" s="15">
        <f ca="1">(BW801*DCF!I$46-DCF!I$5*MAX(BW801*DCF!I$46,0)-MAX(BW801-BV801,0)/Inputs!$B$24)*DCF!I$6</f>
        <v>-878.25356485480575</v>
      </c>
      <c r="DE801" s="15">
        <f ca="1">(BX801*DCF!J$46-DCF!J$5*MAX(BX801*DCF!J$46,0)-MAX(BX801-BW801,0)/Inputs!$B$24)*DCF!J$6</f>
        <v>-623.13409297533542</v>
      </c>
      <c r="DF801" s="15">
        <f ca="1">(BY801*DCF!K$46-DCF!K$5*MAX(BY801*DCF!K$46,0)-MAX(BY801-BX801,0)/Inputs!$B$24)*DCF!K$6</f>
        <v>609.87675751885877</v>
      </c>
      <c r="DG801" s="15">
        <f ca="1">(BZ801*DCF!L$46-DCF!L$5*MAX(BZ801*DCF!L$46,0)-MAX(BZ801-BY801,0)/Inputs!$B$24)*DCF!L$6</f>
        <v>94.280648884019442</v>
      </c>
      <c r="DH801" s="15">
        <f ca="1">(CA801*DCF!M$46-DCF!M$5*MAX(CA801*DCF!M$46,0)-MAX(CA801-BZ801,0)/Inputs!$B$24)*DCF!M$6</f>
        <v>859.73575314469485</v>
      </c>
      <c r="DI801" s="15">
        <f ca="1">SUM(CB801:CL801)+BE801*DCF!M$10*(1+Inputs!$B$30)*(1-Inputs!$B$33)*(1-Inputs!$B$30/Inputs!$B$31)/(Inputs!$B$29-Inputs!$B$30)*DCF!M$6</f>
        <v>77144.879981860751</v>
      </c>
      <c r="DJ801" s="15">
        <f ca="1">SUM(CM801:CW801)+BP801*DCF!M$28*(1+Inputs!$B$30)*(1-Inputs!$B$33)*(1-Inputs!$B$30/Inputs!$B$31)/(Inputs!$B$29-Inputs!$B$30)*DCF!M$6</f>
        <v>318099.35242141865</v>
      </c>
      <c r="DK801" s="15">
        <f ca="1">SUM(CX801:DH801)+CA801*DCF!M$46*(1+Inputs!$B$30)*(1-Inputs!$B$33)*(1-Inputs!$B$30/Inputs!$B$31)/(Inputs!$B$29-Inputs!$B$30)*DCF!M$6</f>
        <v>43098.417160295357</v>
      </c>
      <c r="DM801" s="15">
        <f ca="1">DI801+DJ801+DK801+Inputs!$B$34+Inputs!$B$36-Inputs!$B$35</f>
        <v>515193.6495635747</v>
      </c>
    </row>
    <row r="802" spans="1:117" x14ac:dyDescent="0.75">
      <c r="A802" s="11">
        <v>789</v>
      </c>
      <c r="C802" s="24">
        <f t="shared" ca="1" si="468"/>
        <v>0.69658671006073636</v>
      </c>
      <c r="D802" s="24">
        <f t="shared" ca="1" si="468"/>
        <v>1.6946924127214602</v>
      </c>
      <c r="E802" s="24">
        <f t="shared" ca="1" si="468"/>
        <v>-0.26744346194980212</v>
      </c>
      <c r="F802" s="24">
        <f t="shared" ca="1" si="468"/>
        <v>-0.12814410336590737</v>
      </c>
      <c r="G802" s="24">
        <f t="shared" ca="1" si="468"/>
        <v>0.42057420680186597</v>
      </c>
      <c r="H802" s="24">
        <f t="shared" ca="1" si="468"/>
        <v>0.69521883389534889</v>
      </c>
      <c r="I802" s="24">
        <f t="shared" ca="1" si="468"/>
        <v>-0.47716541072920182</v>
      </c>
      <c r="J802" s="24">
        <f t="shared" ca="1" si="468"/>
        <v>1.3348402272377116</v>
      </c>
      <c r="K802" s="24">
        <f t="shared" ca="1" si="468"/>
        <v>0.90867152908105187</v>
      </c>
      <c r="L802" s="24">
        <f t="shared" ca="1" si="468"/>
        <v>-0.71176743626106387</v>
      </c>
      <c r="M802" s="24">
        <f t="shared" ca="1" si="468"/>
        <v>0.69981586426931441</v>
      </c>
      <c r="N802" s="24">
        <f ca="1">SQRT(Inputs!$B$38)*C802+SQRT(1-Inputs!$B$38)*_xlfn.NORM.S.INV(RAND())</f>
        <v>0.49876541644872352</v>
      </c>
      <c r="O802" s="24">
        <f ca="1">SQRT(Inputs!$B$38)*D802+SQRT(1-Inputs!$B$38)*_xlfn.NORM.S.INV(RAND())</f>
        <v>0.74792054345809844</v>
      </c>
      <c r="P802" s="24">
        <f ca="1">SQRT(Inputs!$B$38)*E802+SQRT(1-Inputs!$B$38)*_xlfn.NORM.S.INV(RAND())</f>
        <v>-0.70301203042341076</v>
      </c>
      <c r="Q802" s="24">
        <f ca="1">SQRT(Inputs!$B$38)*F802+SQRT(1-Inputs!$B$38)*_xlfn.NORM.S.INV(RAND())</f>
        <v>0.40020291275788478</v>
      </c>
      <c r="R802" s="24">
        <f ca="1">SQRT(Inputs!$B$38)*G802+SQRT(1-Inputs!$B$38)*_xlfn.NORM.S.INV(RAND())</f>
        <v>0.57372758724860029</v>
      </c>
      <c r="S802" s="24">
        <f ca="1">SQRT(Inputs!$B$38)*H802+SQRT(1-Inputs!$B$38)*_xlfn.NORM.S.INV(RAND())</f>
        <v>1.0501884798667815</v>
      </c>
      <c r="T802" s="24">
        <f ca="1">SQRT(Inputs!$B$38)*I802+SQRT(1-Inputs!$B$38)*_xlfn.NORM.S.INV(RAND())</f>
        <v>-0.81717277168093005</v>
      </c>
      <c r="U802" s="24">
        <f ca="1">SQRT(Inputs!$B$38)*J802+SQRT(1-Inputs!$B$38)*_xlfn.NORM.S.INV(RAND())</f>
        <v>6.7699166507462993E-2</v>
      </c>
      <c r="V802" s="24">
        <f ca="1">SQRT(Inputs!$B$38)*K802+SQRT(1-Inputs!$B$38)*_xlfn.NORM.S.INV(RAND())</f>
        <v>-1.1026736689947609</v>
      </c>
      <c r="W802" s="24">
        <f ca="1">SQRT(Inputs!$B$38)*L802+SQRT(1-Inputs!$B$38)*_xlfn.NORM.S.INV(RAND())</f>
        <v>-0.71957007967963849</v>
      </c>
      <c r="X802" s="24">
        <f ca="1">SQRT(Inputs!$B$38)*M802+SQRT(1-Inputs!$B$38)*_xlfn.NORM.S.INV(RAND())</f>
        <v>2.2222313180762705</v>
      </c>
      <c r="Y802" s="24">
        <f ca="1">SQRT(Inputs!$B$38)*C802+SQRT(1-Inputs!$B$38)*_xlfn.NORM.S.INV(RAND())</f>
        <v>1.8290568612619333</v>
      </c>
      <c r="Z802" s="24">
        <f ca="1">SQRT(Inputs!$B$38)*D802+SQRT(1-Inputs!$B$38)*_xlfn.NORM.S.INV(RAND())</f>
        <v>1.0541543614226077</v>
      </c>
      <c r="AA802" s="24">
        <f ca="1">SQRT(Inputs!$B$38)*E802+SQRT(1-Inputs!$B$38)*_xlfn.NORM.S.INV(RAND())</f>
        <v>-1.1440562145068742</v>
      </c>
      <c r="AB802" s="24">
        <f ca="1">SQRT(Inputs!$B$38)*F802+SQRT(1-Inputs!$B$38)*_xlfn.NORM.S.INV(RAND())</f>
        <v>0.42307316295565001</v>
      </c>
      <c r="AC802" s="24">
        <f ca="1">SQRT(Inputs!$B$38)*G802+SQRT(1-Inputs!$B$38)*_xlfn.NORM.S.INV(RAND())</f>
        <v>0.51943453706925657</v>
      </c>
      <c r="AD802" s="24">
        <f ca="1">SQRT(Inputs!$B$38)*H802+SQRT(1-Inputs!$B$38)*_xlfn.NORM.S.INV(RAND())</f>
        <v>0.59931084285588854</v>
      </c>
      <c r="AE802" s="24">
        <f ca="1">SQRT(Inputs!$B$38)*I802+SQRT(1-Inputs!$B$38)*_xlfn.NORM.S.INV(RAND())</f>
        <v>-0.34178758893570477</v>
      </c>
      <c r="AF802" s="24">
        <f ca="1">SQRT(Inputs!$B$38)*J802+SQRT(1-Inputs!$B$38)*_xlfn.NORM.S.INV(RAND())</f>
        <v>-0.62329083033522814</v>
      </c>
      <c r="AG802" s="24">
        <f ca="1">SQRT(Inputs!$B$38)*K802+SQRT(1-Inputs!$B$38)*_xlfn.NORM.S.INV(RAND())</f>
        <v>-0.46693376116370661</v>
      </c>
      <c r="AH802" s="24">
        <f ca="1">SQRT(Inputs!$B$38)*L802+SQRT(1-Inputs!$B$38)*_xlfn.NORM.S.INV(RAND())</f>
        <v>-0.91815952949277158</v>
      </c>
      <c r="AI802" s="24">
        <f ca="1">SQRT(Inputs!$B$38)*M802+SQRT(1-Inputs!$B$38)*_xlfn.NORM.S.INV(RAND())</f>
        <v>1.4493504368502705</v>
      </c>
      <c r="AJ802" s="24">
        <f ca="1">SQRT(Inputs!$B$38)*C802+SQRT(1-Inputs!$B$38)*_xlfn.NORM.S.INV(RAND())</f>
        <v>0.86811494643796694</v>
      </c>
      <c r="AK802" s="24">
        <f ca="1">SQRT(Inputs!$B$38)*D802+SQRT(1-Inputs!$B$38)*_xlfn.NORM.S.INV(RAND())</f>
        <v>1.2715582446816192</v>
      </c>
      <c r="AL802" s="24">
        <f ca="1">SQRT(Inputs!$B$38)*E802+SQRT(1-Inputs!$B$38)*_xlfn.NORM.S.INV(RAND())</f>
        <v>0.37159074814919113</v>
      </c>
      <c r="AM802" s="24">
        <f ca="1">SQRT(Inputs!$B$38)*F802+SQRT(1-Inputs!$B$38)*_xlfn.NORM.S.INV(RAND())</f>
        <v>-0.85865304540652043</v>
      </c>
      <c r="AN802" s="24">
        <f ca="1">SQRT(Inputs!$B$38)*G802+SQRT(1-Inputs!$B$38)*_xlfn.NORM.S.INV(RAND())</f>
        <v>-0.80405110854168282</v>
      </c>
      <c r="AO802" s="24">
        <f ca="1">SQRT(Inputs!$B$38)*H802+SQRT(1-Inputs!$B$38)*_xlfn.NORM.S.INV(RAND())</f>
        <v>-0.34252873182517724</v>
      </c>
      <c r="AP802" s="24">
        <f ca="1">SQRT(Inputs!$B$38)*I802+SQRT(1-Inputs!$B$38)*_xlfn.NORM.S.INV(RAND())</f>
        <v>-0.59481473547358221</v>
      </c>
      <c r="AQ802" s="24">
        <f ca="1">SQRT(Inputs!$B$38)*J802+SQRT(1-Inputs!$B$38)*_xlfn.NORM.S.INV(RAND())</f>
        <v>1.3068256935736131</v>
      </c>
      <c r="AR802" s="24">
        <f ca="1">SQRT(Inputs!$B$38)*K802+SQRT(1-Inputs!$B$38)*_xlfn.NORM.S.INV(RAND())</f>
        <v>0.97693384751357248</v>
      </c>
      <c r="AS802" s="24">
        <f ca="1">SQRT(Inputs!$B$38)*L802+SQRT(1-Inputs!$B$38)*_xlfn.NORM.S.INV(RAND())</f>
        <v>-1.1133411967610582</v>
      </c>
      <c r="AT802" s="24">
        <f ca="1">SQRT(Inputs!$B$38)*M802+SQRT(1-Inputs!$B$38)*_xlfn.NORM.S.INV(RAND())</f>
        <v>-0.34834097004573861</v>
      </c>
      <c r="AU802" s="15">
        <f ca="1">Inputs!$B$6*EXP($B$8-0.5*C$5^2+C$5*N802)</f>
        <v>5379.4913711374857</v>
      </c>
      <c r="AV802" s="15">
        <f t="shared" ca="1" si="437"/>
        <v>7309.2814179293973</v>
      </c>
      <c r="AW802" s="15">
        <f t="shared" ca="1" si="438"/>
        <v>8106.1052303831575</v>
      </c>
      <c r="AX802" s="15">
        <f t="shared" ca="1" si="439"/>
        <v>10404.141954500008</v>
      </c>
      <c r="AY802" s="15">
        <f t="shared" ca="1" si="440"/>
        <v>13596.070704831056</v>
      </c>
      <c r="AZ802" s="15">
        <f t="shared" ca="1" si="441"/>
        <v>18666.975067106745</v>
      </c>
      <c r="BA802" s="15">
        <f t="shared" ca="1" si="442"/>
        <v>20971.117423011765</v>
      </c>
      <c r="BB802" s="15">
        <f t="shared" ca="1" si="443"/>
        <v>25849.777409301816</v>
      </c>
      <c r="BC802" s="15">
        <f t="shared" ca="1" si="444"/>
        <v>28462.689826748359</v>
      </c>
      <c r="BD802" s="15">
        <f t="shared" ca="1" si="445"/>
        <v>32599.860163724708</v>
      </c>
      <c r="BE802" s="15">
        <f t="shared" ca="1" si="446"/>
        <v>48908.627104141495</v>
      </c>
      <c r="BF802" s="15">
        <f ca="1">Inputs!$B$13*EXP($B$9-0.5*C$6^2+C$6*Y802)</f>
        <v>19876.14463305935</v>
      </c>
      <c r="BG802" s="15">
        <f t="shared" ca="1" si="447"/>
        <v>29298.720474672595</v>
      </c>
      <c r="BH802" s="15">
        <f t="shared" ca="1" si="448"/>
        <v>29610.587821156085</v>
      </c>
      <c r="BI802" s="15">
        <f t="shared" ca="1" si="449"/>
        <v>38686.792498527146</v>
      </c>
      <c r="BJ802" s="15">
        <f t="shared" ca="1" si="450"/>
        <v>51114.904876772816</v>
      </c>
      <c r="BK802" s="15">
        <f t="shared" ca="1" si="451"/>
        <v>68067.064804896159</v>
      </c>
      <c r="BL802" s="15">
        <f t="shared" ca="1" si="452"/>
        <v>79989.576248176425</v>
      </c>
      <c r="BM802" s="15">
        <f t="shared" ca="1" si="453"/>
        <v>90998.483549840923</v>
      </c>
      <c r="BN802" s="15">
        <f t="shared" ca="1" si="454"/>
        <v>105826.37552638855</v>
      </c>
      <c r="BO802" s="15">
        <f t="shared" ca="1" si="455"/>
        <v>117027.56222452596</v>
      </c>
      <c r="BP802" s="15">
        <f t="shared" ca="1" si="456"/>
        <v>169743.80569139723</v>
      </c>
      <c r="BQ802" s="15">
        <f ca="1">Inputs!$B$20*EXP($B$10-0.5*C$7^2+C$7*AJ802)</f>
        <v>5836.193285472872</v>
      </c>
      <c r="BR802" s="15">
        <f t="shared" ca="1" si="457"/>
        <v>11858.936876523449</v>
      </c>
      <c r="BS802" s="15">
        <f t="shared" ca="1" si="458"/>
        <v>18068.516229793106</v>
      </c>
      <c r="BT802" s="15">
        <f t="shared" ca="1" si="459"/>
        <v>19888.060151111924</v>
      </c>
      <c r="BU802" s="15">
        <f t="shared" ca="1" si="460"/>
        <v>22689.420727237553</v>
      </c>
      <c r="BV802" s="15">
        <f t="shared" ca="1" si="461"/>
        <v>29223.052657081673</v>
      </c>
      <c r="BW802" s="15">
        <f t="shared" ca="1" si="462"/>
        <v>35955.358771476509</v>
      </c>
      <c r="BX802" s="15">
        <f t="shared" ca="1" si="463"/>
        <v>65351.342968994504</v>
      </c>
      <c r="BY802" s="15">
        <f t="shared" ca="1" si="464"/>
        <v>110387.51766893857</v>
      </c>
      <c r="BZ802" s="15">
        <f t="shared" ca="1" si="465"/>
        <v>126221.70324767582</v>
      </c>
      <c r="CA802" s="15">
        <f t="shared" ca="1" si="466"/>
        <v>166660.81680929795</v>
      </c>
      <c r="CB802" s="15">
        <f ca="1">(AU802*DCF!C$10-DCF!C$5*MAX(AU802*DCF!C$10,0)-MAX(AU802-Inputs!$B$6,0)/Inputs!$B$10)*DCF!C$6</f>
        <v>1040.0992228091413</v>
      </c>
      <c r="CC802" s="15">
        <f ca="1">(AV802*DCF!D$10-DCF!D$5*MAX(AV802*DCF!D$10,0)-MAX(AV802-AU802,0)/Inputs!$B$10)*DCF!D$6</f>
        <v>1311.0590301473612</v>
      </c>
      <c r="CD802" s="15">
        <f ca="1">(AW802*DCF!E$10-DCF!E$5*MAX(AW802*DCF!E$10,0)-MAX(AW802-AV802,0)/Inputs!$B$10)*DCF!E$6</f>
        <v>1692.0929389852158</v>
      </c>
      <c r="CE802" s="15">
        <f ca="1">(AX802*DCF!F$10-DCF!F$5*MAX(AX802*DCF!F$10,0)-MAX(AX802-AW802,0)/Inputs!$B$10)*DCF!F$6</f>
        <v>1793.0431404845208</v>
      </c>
      <c r="CF802" s="15">
        <f ca="1">(AY802*DCF!G$10-DCF!G$5*MAX(AY802*DCF!G$10,0)-MAX(AY802-AX802,0)/Inputs!$B$10)*DCF!G$6</f>
        <v>2187.7884812399757</v>
      </c>
      <c r="CG802" s="15">
        <f ca="1">(AZ802*DCF!H$10-DCF!H$5*MAX(AZ802*DCF!H$10,0)-MAX(AZ802-AY802,0)/Inputs!$B$10)*DCF!H$6</f>
        <v>2723.7766212596439</v>
      </c>
      <c r="CH802" s="15">
        <f ca="1">(BA802*DCF!I$10-DCF!I$5*MAX(BA802*DCF!I$10,0)-MAX(BA802-AZ802,0)/Inputs!$B$10)*DCF!I$6</f>
        <v>3452.6980482676718</v>
      </c>
      <c r="CI802" s="15">
        <f ca="1">(BB802*DCF!J$10-DCF!J$5*MAX(BB802*DCF!J$10,0)-MAX(BB802-BA802,0)/Inputs!$B$10)*DCF!J$6</f>
        <v>3696.6012562454594</v>
      </c>
      <c r="CJ802" s="15">
        <f ca="1">(BC802*DCF!K$10-DCF!K$5*MAX(BC802*DCF!K$10,0)-MAX(BC802-BB802,0)/Inputs!$B$10)*DCF!K$6</f>
        <v>4216.2679860721983</v>
      </c>
      <c r="CK802" s="15">
        <f ca="1">(BD802*DCF!L$10-DCF!L$5*MAX(BD802*DCF!L$10,0)-MAX(BD802-BC802,0)/Inputs!$B$10)*DCF!L$6</f>
        <v>4381.6757193675394</v>
      </c>
      <c r="CL802" s="15">
        <f ca="1">(BE802*DCF!M$10-DCF!M$5*MAX(BE802*DCF!M$10,0)-MAX(BE802-BD802,0)/Inputs!$B$10)*DCF!M$6</f>
        <v>4953.3834021605708</v>
      </c>
      <c r="CM802" s="15">
        <f ca="1">(BF802*DCF!C$28-DCF!C$5*MAX(BF802*DCF!C$28,0)-MAX(BF802-Inputs!$B$13,0)/Inputs!$B$17)*DCF!C$6</f>
        <v>4105.5275060141785</v>
      </c>
      <c r="CN802" s="15">
        <f ca="1">(BG802*DCF!D$28-DCF!D$5*MAX(BG802*DCF!D$28,0)-MAX(BG802-BF802,0)/Inputs!$B$17)*DCF!D$6</f>
        <v>6618.8814713565916</v>
      </c>
      <c r="CO802" s="15">
        <f ca="1">(BH802*DCF!E$28-DCF!E$5*MAX(BH802*DCF!E$28,0)-MAX(BH802-BG802,0)/Inputs!$B$17)*DCF!E$6</f>
        <v>8324.7809690029626</v>
      </c>
      <c r="CP802" s="15">
        <f ca="1">(BI802*DCF!F$28-DCF!F$5*MAX(BI802*DCF!F$28,0)-MAX(BI802-BH802,0)/Inputs!$B$17)*DCF!F$6</f>
        <v>8849.9785979952794</v>
      </c>
      <c r="CQ802" s="15">
        <f ca="1">(BJ802*DCF!G$28-DCF!G$5*MAX(BJ802*DCF!G$28,0)-MAX(BJ802-BI802,0)/Inputs!$B$17)*DCF!G$6</f>
        <v>11171.864150682741</v>
      </c>
      <c r="CR802" s="15">
        <f ca="1">(BK802*DCF!H$28-DCF!H$5*MAX(BK802*DCF!H$28,0)-MAX(BK802-BJ802,0)/Inputs!$B$17)*DCF!H$6</f>
        <v>14199.846176646663</v>
      </c>
      <c r="CS802" s="15">
        <f ca="1">(BL802*DCF!I$28-DCF!I$5*MAX(BL802*DCF!I$28,0)-MAX(BL802-BK802,0)/Inputs!$B$17)*DCF!I$6</f>
        <v>17098.545887676872</v>
      </c>
      <c r="CT802" s="15">
        <f ca="1">(BM802*DCF!J$28-DCF!J$5*MAX(BM802*DCF!J$28,0)-MAX(BM802-BL802,0)/Inputs!$B$17)*DCF!J$6</f>
        <v>18840.525021925827</v>
      </c>
      <c r="CU802" s="15">
        <f ca="1">(BN802*DCF!K$28-DCF!K$5*MAX(BN802*DCF!K$28,0)-MAX(BN802-BM802,0)/Inputs!$B$17)*DCF!K$6</f>
        <v>20532.536859645272</v>
      </c>
      <c r="CV802" s="15">
        <f ca="1">(BO802*DCF!L$28-DCF!L$5*MAX(BO802*DCF!L$28,0)-MAX(BO802-BN802,0)/Inputs!$B$17)*DCF!L$6</f>
        <v>22082.022104814641</v>
      </c>
      <c r="CW802" s="15">
        <f ca="1">(BP802*DCF!M$28-DCF!M$5*MAX(BP802*DCF!M$28,0)-MAX(BP802-BO802,0)/Inputs!$B$17)*DCF!M$6</f>
        <v>26427.066544953406</v>
      </c>
      <c r="CX802" s="15">
        <f ca="1">(BQ802*DCF!C$46-DCF!C$5*MAX(BQ802*DCF!C$46,0)-MAX(BQ802-Inputs!$B$20,0)/Inputs!$B$24)*DCF!C$6</f>
        <v>-2565.0299899350148</v>
      </c>
      <c r="CY802" s="15">
        <f ca="1">(BR802*DCF!D$46-DCF!D$5*MAX(BR802*DCF!D$46,0)-MAX(BR802-BQ802,0)/Inputs!$B$24)*DCF!D$6</f>
        <v>-4593.8986678300944</v>
      </c>
      <c r="CZ802" s="15">
        <f ca="1">(BS802*DCF!E$46-DCF!E$5*MAX(BS802*DCF!E$46,0)-MAX(BS802-BR802,0)/Inputs!$B$24)*DCF!E$6</f>
        <v>-4584.2787378632329</v>
      </c>
      <c r="DA802" s="15">
        <f ca="1">(BT802*DCF!F$46-DCF!F$5*MAX(BT802*DCF!F$46,0)-MAX(BT802-BS802,0)/Inputs!$B$24)*DCF!F$6</f>
        <v>-2110.9277440355354</v>
      </c>
      <c r="DB802" s="15">
        <f ca="1">(BU802*DCF!G$46-DCF!G$5*MAX(BU802*DCF!G$46,0)-MAX(BU802-BT802,0)/Inputs!$B$24)*DCF!G$6</f>
        <v>-1705.5496341244807</v>
      </c>
      <c r="DC802" s="15">
        <f ca="1">(BV802*DCF!H$46-DCF!H$5*MAX(BV802*DCF!H$46,0)-MAX(BV802-BU802,0)/Inputs!$B$24)*DCF!H$6</f>
        <v>-2030.2860899720433</v>
      </c>
      <c r="DD802" s="15">
        <f ca="1">(BW802*DCF!I$46-DCF!I$5*MAX(BW802*DCF!I$46,0)-MAX(BW802-BV802,0)/Inputs!$B$24)*DCF!I$6</f>
        <v>-1102.181696394709</v>
      </c>
      <c r="DE802" s="15">
        <f ca="1">(BX802*DCF!J$46-DCF!J$5*MAX(BX802*DCF!J$46,0)-MAX(BX802-BW802,0)/Inputs!$B$24)*DCF!J$6</f>
        <v>-5054.0266804514595</v>
      </c>
      <c r="DF802" s="15">
        <f ca="1">(BY802*DCF!K$46-DCF!K$5*MAX(BY802*DCF!K$46,0)-MAX(BY802-BX802,0)/Inputs!$B$24)*DCF!K$6</f>
        <v>-4726.9600548018016</v>
      </c>
      <c r="DG802" s="15">
        <f ca="1">(BZ802*DCF!L$46-DCF!L$5*MAX(BZ802*DCF!L$46,0)-MAX(BZ802-BY802,0)/Inputs!$B$24)*DCF!L$6</f>
        <v>5141.7944908574518</v>
      </c>
      <c r="DH802" s="15">
        <f ca="1">(CA802*DCF!M$46-DCF!M$5*MAX(CA802*DCF!M$46,0)-MAX(CA802-BZ802,0)/Inputs!$B$24)*DCF!M$6</f>
        <v>4611.5064504230459</v>
      </c>
      <c r="DI802" s="15">
        <f ca="1">SUM(CB802:CL802)+BE802*DCF!M$10*(1+Inputs!$B$30)*(1-Inputs!$B$33)*(1-Inputs!$B$30/Inputs!$B$31)/(Inputs!$B$29-Inputs!$B$30)*DCF!M$6</f>
        <v>167561.84182750384</v>
      </c>
      <c r="DJ802" s="15">
        <f ca="1">SUM(CM802:CW802)+BP802*DCF!M$28*(1+Inputs!$B$30)*(1-Inputs!$B$33)*(1-Inputs!$B$30/Inputs!$B$31)/(Inputs!$B$29-Inputs!$B$30)*DCF!M$6</f>
        <v>788117.24978219927</v>
      </c>
      <c r="DK802" s="15">
        <f ca="1">SUM(CX802:DH802)+CA802*DCF!M$46*(1+Inputs!$B$30)*(1-Inputs!$B$33)*(1-Inputs!$B$30/Inputs!$B$31)/(Inputs!$B$29-Inputs!$B$30)*DCF!M$6</f>
        <v>238957.52666888549</v>
      </c>
      <c r="DM802" s="15">
        <f ca="1">DI802+DJ802+DK802+Inputs!$B$34+Inputs!$B$36-Inputs!$B$35</f>
        <v>1271487.6182785886</v>
      </c>
    </row>
    <row r="803" spans="1:117" x14ac:dyDescent="0.75">
      <c r="A803" s="11">
        <v>790</v>
      </c>
      <c r="C803" s="24">
        <f t="shared" ca="1" si="468"/>
        <v>9.0578605661508826E-2</v>
      </c>
      <c r="D803" s="24">
        <f t="shared" ca="1" si="468"/>
        <v>-0.50256607097805706</v>
      </c>
      <c r="E803" s="24">
        <f t="shared" ca="1" si="468"/>
        <v>-2.3482277027619083</v>
      </c>
      <c r="F803" s="24">
        <f t="shared" ca="1" si="468"/>
        <v>2.3152585197288764</v>
      </c>
      <c r="G803" s="24">
        <f t="shared" ca="1" si="468"/>
        <v>1.3387609115065771</v>
      </c>
      <c r="H803" s="24">
        <f t="shared" ca="1" si="468"/>
        <v>-2.2464163463830778E-2</v>
      </c>
      <c r="I803" s="24">
        <f t="shared" ca="1" si="468"/>
        <v>-0.34494552791136934</v>
      </c>
      <c r="J803" s="24">
        <f t="shared" ca="1" si="468"/>
        <v>-1.8347024771199161</v>
      </c>
      <c r="K803" s="24">
        <f t="shared" ca="1" si="468"/>
        <v>-1.5209926896361212</v>
      </c>
      <c r="L803" s="24">
        <f t="shared" ca="1" si="468"/>
        <v>-0.86623551778364238</v>
      </c>
      <c r="M803" s="24">
        <f t="shared" ca="1" si="468"/>
        <v>-0.16484800505632263</v>
      </c>
      <c r="N803" s="24">
        <f ca="1">SQRT(Inputs!$B$38)*C803+SQRT(1-Inputs!$B$38)*_xlfn.NORM.S.INV(RAND())</f>
        <v>-0.69037792253271424</v>
      </c>
      <c r="O803" s="24">
        <f ca="1">SQRT(Inputs!$B$38)*D803+SQRT(1-Inputs!$B$38)*_xlfn.NORM.S.INV(RAND())</f>
        <v>0.47755138747973441</v>
      </c>
      <c r="P803" s="24">
        <f ca="1">SQRT(Inputs!$B$38)*E803+SQRT(1-Inputs!$B$38)*_xlfn.NORM.S.INV(RAND())</f>
        <v>-1.7281916777550979</v>
      </c>
      <c r="Q803" s="24">
        <f ca="1">SQRT(Inputs!$B$38)*F803+SQRT(1-Inputs!$B$38)*_xlfn.NORM.S.INV(RAND())</f>
        <v>0.82474648701817088</v>
      </c>
      <c r="R803" s="24">
        <f ca="1">SQRT(Inputs!$B$38)*G803+SQRT(1-Inputs!$B$38)*_xlfn.NORM.S.INV(RAND())</f>
        <v>3.1277739341666573</v>
      </c>
      <c r="S803" s="24">
        <f ca="1">SQRT(Inputs!$B$38)*H803+SQRT(1-Inputs!$B$38)*_xlfn.NORM.S.INV(RAND())</f>
        <v>-0.86440735933063095</v>
      </c>
      <c r="T803" s="24">
        <f ca="1">SQRT(Inputs!$B$38)*I803+SQRT(1-Inputs!$B$38)*_xlfn.NORM.S.INV(RAND())</f>
        <v>0.1314950304924325</v>
      </c>
      <c r="U803" s="24">
        <f ca="1">SQRT(Inputs!$B$38)*J803+SQRT(1-Inputs!$B$38)*_xlfn.NORM.S.INV(RAND())</f>
        <v>-1.4286324813491553</v>
      </c>
      <c r="V803" s="24">
        <f ca="1">SQRT(Inputs!$B$38)*K803+SQRT(1-Inputs!$B$38)*_xlfn.NORM.S.INV(RAND())</f>
        <v>-1.6179276395634792</v>
      </c>
      <c r="W803" s="24">
        <f ca="1">SQRT(Inputs!$B$38)*L803+SQRT(1-Inputs!$B$38)*_xlfn.NORM.S.INV(RAND())</f>
        <v>-7.6411530107543979E-2</v>
      </c>
      <c r="X803" s="24">
        <f ca="1">SQRT(Inputs!$B$38)*M803+SQRT(1-Inputs!$B$38)*_xlfn.NORM.S.INV(RAND())</f>
        <v>-0.63305636076919225</v>
      </c>
      <c r="Y803" s="24">
        <f ca="1">SQRT(Inputs!$B$38)*C803+SQRT(1-Inputs!$B$38)*_xlfn.NORM.S.INV(RAND())</f>
        <v>0.21754692132944151</v>
      </c>
      <c r="Z803" s="24">
        <f ca="1">SQRT(Inputs!$B$38)*D803+SQRT(1-Inputs!$B$38)*_xlfn.NORM.S.INV(RAND())</f>
        <v>-0.8660931150779887</v>
      </c>
      <c r="AA803" s="24">
        <f ca="1">SQRT(Inputs!$B$38)*E803+SQRT(1-Inputs!$B$38)*_xlfn.NORM.S.INV(RAND())</f>
        <v>0.27396798800373778</v>
      </c>
      <c r="AB803" s="24">
        <f ca="1">SQRT(Inputs!$B$38)*F803+SQRT(1-Inputs!$B$38)*_xlfn.NORM.S.INV(RAND())</f>
        <v>2.1693857352271677</v>
      </c>
      <c r="AC803" s="24">
        <f ca="1">SQRT(Inputs!$B$38)*G803+SQRT(1-Inputs!$B$38)*_xlfn.NORM.S.INV(RAND())</f>
        <v>0.97240471675494256</v>
      </c>
      <c r="AD803" s="24">
        <f ca="1">SQRT(Inputs!$B$38)*H803+SQRT(1-Inputs!$B$38)*_xlfn.NORM.S.INV(RAND())</f>
        <v>-1.0192698686546429</v>
      </c>
      <c r="AE803" s="24">
        <f ca="1">SQRT(Inputs!$B$38)*I803+SQRT(1-Inputs!$B$38)*_xlfn.NORM.S.INV(RAND())</f>
        <v>-0.49123752607430371</v>
      </c>
      <c r="AF803" s="24">
        <f ca="1">SQRT(Inputs!$B$38)*J803+SQRT(1-Inputs!$B$38)*_xlfn.NORM.S.INV(RAND())</f>
        <v>-0.90430755056644208</v>
      </c>
      <c r="AG803" s="24">
        <f ca="1">SQRT(Inputs!$B$38)*K803+SQRT(1-Inputs!$B$38)*_xlfn.NORM.S.INV(RAND())</f>
        <v>-0.33755933148774531</v>
      </c>
      <c r="AH803" s="24">
        <f ca="1">SQRT(Inputs!$B$38)*L803+SQRT(1-Inputs!$B$38)*_xlfn.NORM.S.INV(RAND())</f>
        <v>0.49799360730885983</v>
      </c>
      <c r="AI803" s="24">
        <f ca="1">SQRT(Inputs!$B$38)*M803+SQRT(1-Inputs!$B$38)*_xlfn.NORM.S.INV(RAND())</f>
        <v>-1.4898891831277807</v>
      </c>
      <c r="AJ803" s="24">
        <f ca="1">SQRT(Inputs!$B$38)*C803+SQRT(1-Inputs!$B$38)*_xlfn.NORM.S.INV(RAND())</f>
        <v>-1.23704505195009</v>
      </c>
      <c r="AK803" s="24">
        <f ca="1">SQRT(Inputs!$B$38)*D803+SQRT(1-Inputs!$B$38)*_xlfn.NORM.S.INV(RAND())</f>
        <v>1.0151821848033999</v>
      </c>
      <c r="AL803" s="24">
        <f ca="1">SQRT(Inputs!$B$38)*E803+SQRT(1-Inputs!$B$38)*_xlfn.NORM.S.INV(RAND())</f>
        <v>-1.1106097148017815</v>
      </c>
      <c r="AM803" s="24">
        <f ca="1">SQRT(Inputs!$B$38)*F803+SQRT(1-Inputs!$B$38)*_xlfn.NORM.S.INV(RAND())</f>
        <v>1.5204916820617831</v>
      </c>
      <c r="AN803" s="24">
        <f ca="1">SQRT(Inputs!$B$38)*G803+SQRT(1-Inputs!$B$38)*_xlfn.NORM.S.INV(RAND())</f>
        <v>1.1330300223576946</v>
      </c>
      <c r="AO803" s="24">
        <f ca="1">SQRT(Inputs!$B$38)*H803+SQRT(1-Inputs!$B$38)*_xlfn.NORM.S.INV(RAND())</f>
        <v>0.59042794305150825</v>
      </c>
      <c r="AP803" s="24">
        <f ca="1">SQRT(Inputs!$B$38)*I803+SQRT(1-Inputs!$B$38)*_xlfn.NORM.S.INV(RAND())</f>
        <v>-8.9036728498918846E-2</v>
      </c>
      <c r="AQ803" s="24">
        <f ca="1">SQRT(Inputs!$B$38)*J803+SQRT(1-Inputs!$B$38)*_xlfn.NORM.S.INV(RAND())</f>
        <v>-1.1775235592177411</v>
      </c>
      <c r="AR803" s="24">
        <f ca="1">SQRT(Inputs!$B$38)*K803+SQRT(1-Inputs!$B$38)*_xlfn.NORM.S.INV(RAND())</f>
        <v>-0.43881074623110328</v>
      </c>
      <c r="AS803" s="24">
        <f ca="1">SQRT(Inputs!$B$38)*L803+SQRT(1-Inputs!$B$38)*_xlfn.NORM.S.INV(RAND())</f>
        <v>0.33735703506375886</v>
      </c>
      <c r="AT803" s="24">
        <f ca="1">SQRT(Inputs!$B$38)*M803+SQRT(1-Inputs!$B$38)*_xlfn.NORM.S.INV(RAND())</f>
        <v>0.775854386856902</v>
      </c>
      <c r="AU803" s="15">
        <f ca="1">Inputs!$B$6*EXP($B$8-0.5*C$5^2+C$5*N803)</f>
        <v>4437.5549585978151</v>
      </c>
      <c r="AV803" s="15">
        <f t="shared" ca="1" si="437"/>
        <v>5794.4569333932795</v>
      </c>
      <c r="AW803" s="15">
        <f t="shared" ca="1" si="438"/>
        <v>5596.250824596571</v>
      </c>
      <c r="AX803" s="15">
        <f t="shared" ca="1" si="439"/>
        <v>7574.0112749106675</v>
      </c>
      <c r="AY803" s="15">
        <f t="shared" ca="1" si="440"/>
        <v>13337.524861636322</v>
      </c>
      <c r="AZ803" s="15">
        <f t="shared" ca="1" si="441"/>
        <v>14831.041548024621</v>
      </c>
      <c r="BA803" s="15">
        <f t="shared" ca="1" si="442"/>
        <v>18400.90553377938</v>
      </c>
      <c r="BB803" s="15">
        <f t="shared" ca="1" si="443"/>
        <v>19523.888952043031</v>
      </c>
      <c r="BC803" s="15">
        <f t="shared" ca="1" si="444"/>
        <v>20454.30742666989</v>
      </c>
      <c r="BD803" s="15">
        <f t="shared" ca="1" si="445"/>
        <v>24880.000277123749</v>
      </c>
      <c r="BE803" s="15">
        <f t="shared" ca="1" si="446"/>
        <v>28779.104362149861</v>
      </c>
      <c r="BF803" s="15">
        <f ca="1">Inputs!$B$13*EXP($B$9-0.5*C$6^2+C$6*Y803)</f>
        <v>14440.57751651834</v>
      </c>
      <c r="BG803" s="15">
        <f t="shared" ca="1" si="447"/>
        <v>15053.030435902847</v>
      </c>
      <c r="BH803" s="15">
        <f t="shared" ca="1" si="448"/>
        <v>19247.039943186552</v>
      </c>
      <c r="BI803" s="15">
        <f t="shared" ca="1" si="449"/>
        <v>32901.395190999101</v>
      </c>
      <c r="BJ803" s="15">
        <f t="shared" ca="1" si="450"/>
        <v>46404.041856451135</v>
      </c>
      <c r="BK803" s="15">
        <f t="shared" ca="1" si="451"/>
        <v>49572.932412689799</v>
      </c>
      <c r="BL803" s="15">
        <f t="shared" ca="1" si="452"/>
        <v>57138.627038353552</v>
      </c>
      <c r="BM803" s="15">
        <f t="shared" ca="1" si="453"/>
        <v>62772.485820150367</v>
      </c>
      <c r="BN803" s="15">
        <f t="shared" ca="1" si="454"/>
        <v>74141.652978167374</v>
      </c>
      <c r="BO803" s="15">
        <f t="shared" ca="1" si="455"/>
        <v>96660.144563065929</v>
      </c>
      <c r="BP803" s="15">
        <f t="shared" ca="1" si="456"/>
        <v>100491.86203149795</v>
      </c>
      <c r="BQ803" s="15">
        <f ca="1">Inputs!$B$20*EXP($B$10-0.5*C$7^2+C$7*AJ803)</f>
        <v>2766.0351530850203</v>
      </c>
      <c r="BR803" s="15">
        <f t="shared" ca="1" si="457"/>
        <v>5180.9997035971937</v>
      </c>
      <c r="BS803" s="15">
        <f t="shared" ca="1" si="458"/>
        <v>5157.2061272622204</v>
      </c>
      <c r="BT803" s="15">
        <f t="shared" ca="1" si="459"/>
        <v>10595.929554938559</v>
      </c>
      <c r="BU803" s="15">
        <f t="shared" ca="1" si="460"/>
        <v>19316.591369659069</v>
      </c>
      <c r="BV803" s="15">
        <f t="shared" ca="1" si="461"/>
        <v>30698.606899073202</v>
      </c>
      <c r="BW803" s="15">
        <f t="shared" ca="1" si="462"/>
        <v>42038.466553762861</v>
      </c>
      <c r="BX803" s="15">
        <f t="shared" ca="1" si="463"/>
        <v>46434.242457152272</v>
      </c>
      <c r="BY803" s="15">
        <f t="shared" ca="1" si="464"/>
        <v>59822.946179917999</v>
      </c>
      <c r="BZ803" s="15">
        <f t="shared" ca="1" si="465"/>
        <v>89310.543482127294</v>
      </c>
      <c r="CA803" s="15">
        <f t="shared" ca="1" si="466"/>
        <v>143999.63304139837</v>
      </c>
      <c r="CB803" s="15">
        <f ca="1">(AU803*DCF!C$10-DCF!C$5*MAX(AU803*DCF!C$10,0)-MAX(AU803-Inputs!$B$6,0)/Inputs!$B$10)*DCF!C$6</f>
        <v>1046.8153973220706</v>
      </c>
      <c r="CC803" s="15">
        <f ca="1">(AV803*DCF!D$10-DCF!D$5*MAX(AV803*DCF!D$10,0)-MAX(AV803-AU803,0)/Inputs!$B$10)*DCF!D$6</f>
        <v>1081.5145874510588</v>
      </c>
      <c r="CD803" s="15">
        <f ca="1">(AW803*DCF!E$10-DCF!E$5*MAX(AW803*DCF!E$10,0)-MAX(AW803-AV803,0)/Inputs!$B$10)*DCF!E$6</f>
        <v>1292.0852305838685</v>
      </c>
      <c r="CE803" s="15">
        <f ca="1">(AX803*DCF!F$10-DCF!F$5*MAX(AX803*DCF!F$10,0)-MAX(AX803-AW803,0)/Inputs!$B$10)*DCF!F$6</f>
        <v>1241.8716754602226</v>
      </c>
      <c r="CF803" s="15">
        <f ca="1">(AY803*DCF!G$10-DCF!G$5*MAX(AY803*DCF!G$10,0)-MAX(AY803-AX803,0)/Inputs!$B$10)*DCF!G$6</f>
        <v>1640.2146887962497</v>
      </c>
      <c r="CG803" s="15">
        <f ca="1">(AZ803*DCF!H$10-DCF!H$5*MAX(AZ803*DCF!H$10,0)-MAX(AZ803-AY803,0)/Inputs!$B$10)*DCF!H$6</f>
        <v>2614.2566920920417</v>
      </c>
      <c r="CH803" s="15">
        <f ca="1">(BA803*DCF!I$10-DCF!I$5*MAX(BA803*DCF!I$10,0)-MAX(BA803-AZ803,0)/Inputs!$B$10)*DCF!I$6</f>
        <v>2775.5914035496903</v>
      </c>
      <c r="CI803" s="15">
        <f ca="1">(BB803*DCF!J$10-DCF!J$5*MAX(BB803*DCF!J$10,0)-MAX(BB803-BA803,0)/Inputs!$B$10)*DCF!J$6</f>
        <v>3180.1750141690995</v>
      </c>
      <c r="CJ803" s="15">
        <f ca="1">(BC803*DCF!K$10-DCF!K$5*MAX(BC803*DCF!K$10,0)-MAX(BC803-BB803,0)/Inputs!$B$10)*DCF!K$6</f>
        <v>3162.5705747518973</v>
      </c>
      <c r="CK803" s="15">
        <f ca="1">(BD803*DCF!L$10-DCF!L$5*MAX(BD803*DCF!L$10,0)-MAX(BD803-BC803,0)/Inputs!$B$10)*DCF!L$6</f>
        <v>3180.063415284651</v>
      </c>
      <c r="CL803" s="15">
        <f ca="1">(BE803*DCF!M$10-DCF!M$5*MAX(BE803*DCF!M$10,0)-MAX(BE803-BD803,0)/Inputs!$B$10)*DCF!M$6</f>
        <v>3595.3142112530754</v>
      </c>
      <c r="CM803" s="15">
        <f ca="1">(BF803*DCF!C$28-DCF!C$5*MAX(BF803*DCF!C$28,0)-MAX(BF803-Inputs!$B$13,0)/Inputs!$B$17)*DCF!C$6</f>
        <v>3701.9553478376179</v>
      </c>
      <c r="CN803" s="15">
        <f ca="1">(BG803*DCF!D$28-DCF!D$5*MAX(BG803*DCF!D$28,0)-MAX(BG803-BF803,0)/Inputs!$B$17)*DCF!D$6</f>
        <v>4302.8003551726806</v>
      </c>
      <c r="CO803" s="15">
        <f ca="1">(BH803*DCF!E$28-DCF!E$5*MAX(BH803*DCF!E$28,0)-MAX(BH803-BG803,0)/Inputs!$B$17)*DCF!E$6</f>
        <v>4624.5228889807549</v>
      </c>
      <c r="CP803" s="15">
        <f ca="1">(BI803*DCF!F$28-DCF!F$5*MAX(BI803*DCF!F$28,0)-MAX(BI803-BH803,0)/Inputs!$B$17)*DCF!F$6</f>
        <v>6445.8709468175675</v>
      </c>
      <c r="CQ803" s="15">
        <f ca="1">(BJ803*DCF!G$28-DCF!G$5*MAX(BJ803*DCF!G$28,0)-MAX(BJ803-BI803,0)/Inputs!$B$17)*DCF!G$6</f>
        <v>9768.8689468400498</v>
      </c>
      <c r="CR803" s="15">
        <f ca="1">(BK803*DCF!H$28-DCF!H$5*MAX(BK803*DCF!H$28,0)-MAX(BK803-BJ803,0)/Inputs!$B$17)*DCF!H$6</f>
        <v>11767.576448228594</v>
      </c>
      <c r="CS803" s="15">
        <f ca="1">(BL803*DCF!I$28-DCF!I$5*MAX(BL803*DCF!I$28,0)-MAX(BL803-BK803,0)/Inputs!$B$17)*DCF!I$6</f>
        <v>12350.412561669686</v>
      </c>
      <c r="CT803" s="15">
        <f ca="1">(BM803*DCF!J$28-DCF!J$5*MAX(BM803*DCF!J$28,0)-MAX(BM803-BL803,0)/Inputs!$B$17)*DCF!J$6</f>
        <v>13256.47183268455</v>
      </c>
      <c r="CU803" s="15">
        <f ca="1">(BN803*DCF!K$28-DCF!K$5*MAX(BN803*DCF!K$28,0)-MAX(BN803-BM803,0)/Inputs!$B$17)*DCF!K$6</f>
        <v>14264.902435531774</v>
      </c>
      <c r="CV803" s="15">
        <f ca="1">(BO803*DCF!L$28-DCF!L$5*MAX(BO803*DCF!L$28,0)-MAX(BO803-BN803,0)/Inputs!$B$17)*DCF!L$6</f>
        <v>16737.722852453873</v>
      </c>
      <c r="CW803" s="15">
        <f ca="1">(BP803*DCF!M$28-DCF!M$5*MAX(BP803*DCF!M$28,0)-MAX(BP803-BO803,0)/Inputs!$B$17)*DCF!M$6</f>
        <v>18507.079854746778</v>
      </c>
      <c r="CX803" s="15">
        <f ca="1">(BQ803*DCF!C$46-DCF!C$5*MAX(BQ803*DCF!C$46,0)-MAX(BQ803-Inputs!$B$20,0)/Inputs!$B$24)*DCF!C$6</f>
        <v>-638.80719470785687</v>
      </c>
      <c r="CY803" s="15">
        <f ca="1">(BR803*DCF!D$46-DCF!D$5*MAX(BR803*DCF!D$46,0)-MAX(BR803-BQ803,0)/Inputs!$B$24)*DCF!D$6</f>
        <v>-1914.7211546068522</v>
      </c>
      <c r="CZ803" s="15">
        <f ca="1">(BS803*DCF!E$46-DCF!E$5*MAX(BS803*DCF!E$46,0)-MAX(BS803-BR803,0)/Inputs!$B$24)*DCF!E$6</f>
        <v>-609.84860391830966</v>
      </c>
      <c r="DA803" s="15">
        <f ca="1">(BT803*DCF!F$46-DCF!F$5*MAX(BT803*DCF!F$46,0)-MAX(BT803-BS803,0)/Inputs!$B$24)*DCF!F$6</f>
        <v>-2752.0737139475614</v>
      </c>
      <c r="DB803" s="15">
        <f ca="1">(BU803*DCF!G$46-DCF!G$5*MAX(BU803*DCF!G$46,0)-MAX(BU803-BT803,0)/Inputs!$B$24)*DCF!G$6</f>
        <v>-3583.2303039835761</v>
      </c>
      <c r="DC803" s="15">
        <f ca="1">(BV803*DCF!H$46-DCF!H$5*MAX(BV803*DCF!H$46,0)-MAX(BV803-BU803,0)/Inputs!$B$24)*DCF!H$6</f>
        <v>-3536.8915869992434</v>
      </c>
      <c r="DD803" s="15">
        <f ca="1">(BW803*DCF!I$46-DCF!I$5*MAX(BW803*DCF!I$46,0)-MAX(BW803-BV803,0)/Inputs!$B$24)*DCF!I$6</f>
        <v>-2284.340340222072</v>
      </c>
      <c r="DE803" s="15">
        <f ca="1">(BX803*DCF!J$46-DCF!J$5*MAX(BX803*DCF!J$46,0)-MAX(BX803-BW803,0)/Inputs!$B$24)*DCF!J$6</f>
        <v>782.10007454995662</v>
      </c>
      <c r="DF803" s="15">
        <f ca="1">(BY803*DCF!K$46-DCF!K$5*MAX(BY803*DCF!K$46,0)-MAX(BY803-BX803,0)/Inputs!$B$24)*DCF!K$6</f>
        <v>137.41036809320738</v>
      </c>
      <c r="DG803" s="15">
        <f ca="1">(BZ803*DCF!L$46-DCF!L$5*MAX(BZ803*DCF!L$46,0)-MAX(BZ803-BY803,0)/Inputs!$B$24)*DCF!L$6</f>
        <v>-499.51614650422903</v>
      </c>
      <c r="DH803" s="15">
        <f ca="1">(CA803*DCF!M$46-DCF!M$5*MAX(CA803*DCF!M$46,0)-MAX(CA803-BZ803,0)/Inputs!$B$24)*DCF!M$6</f>
        <v>-144.08721186137797</v>
      </c>
      <c r="DI803" s="15">
        <f ca="1">SUM(CB803:CL803)+BE803*DCF!M$10*(1+Inputs!$B$30)*(1-Inputs!$B$33)*(1-Inputs!$B$30/Inputs!$B$31)/(Inputs!$B$29-Inputs!$B$30)*DCF!M$6</f>
        <v>104903.10089483431</v>
      </c>
      <c r="DJ803" s="15">
        <f ca="1">SUM(CM803:CW803)+BP803*DCF!M$28*(1+Inputs!$B$30)*(1-Inputs!$B$33)*(1-Inputs!$B$30/Inputs!$B$31)/(Inputs!$B$29-Inputs!$B$30)*DCF!M$6</f>
        <v>488621.75900558161</v>
      </c>
      <c r="DK803" s="15">
        <f ca="1">SUM(CX803:DH803)+CA803*DCF!M$46*(1+Inputs!$B$30)*(1-Inputs!$B$33)*(1-Inputs!$B$30/Inputs!$B$31)/(Inputs!$B$29-Inputs!$B$30)*DCF!M$6</f>
        <v>207596.48471490698</v>
      </c>
      <c r="DM803" s="15">
        <f ca="1">DI803+DJ803+DK803+Inputs!$B$34+Inputs!$B$36-Inputs!$B$35</f>
        <v>877972.34461532289</v>
      </c>
    </row>
    <row r="804" spans="1:117" x14ac:dyDescent="0.75">
      <c r="A804" s="11">
        <v>791</v>
      </c>
      <c r="C804" s="24">
        <f t="shared" ref="C804:M813" ca="1" si="469">_xlfn.NORM.S.INV(RAND())</f>
        <v>-9.5453363640829736E-2</v>
      </c>
      <c r="D804" s="24">
        <f t="shared" ca="1" si="469"/>
        <v>1.8146290479662677</v>
      </c>
      <c r="E804" s="24">
        <f t="shared" ca="1" si="469"/>
        <v>-0.60758012280534535</v>
      </c>
      <c r="F804" s="24">
        <f t="shared" ca="1" si="469"/>
        <v>-1.2874052886258072</v>
      </c>
      <c r="G804" s="24">
        <f t="shared" ca="1" si="469"/>
        <v>-0.21018818036340131</v>
      </c>
      <c r="H804" s="24">
        <f t="shared" ca="1" si="469"/>
        <v>0.35817356183626142</v>
      </c>
      <c r="I804" s="24">
        <f t="shared" ca="1" si="469"/>
        <v>0.89367286938805612</v>
      </c>
      <c r="J804" s="24">
        <f t="shared" ca="1" si="469"/>
        <v>-1.2854929634943459</v>
      </c>
      <c r="K804" s="24">
        <f t="shared" ca="1" si="469"/>
        <v>1.2417514029939261</v>
      </c>
      <c r="L804" s="24">
        <f t="shared" ca="1" si="469"/>
        <v>-0.31303542965613179</v>
      </c>
      <c r="M804" s="24">
        <f t="shared" ca="1" si="469"/>
        <v>-0.74138912372713661</v>
      </c>
      <c r="N804" s="24">
        <f ca="1">SQRT(Inputs!$B$38)*C804+SQRT(1-Inputs!$B$38)*_xlfn.NORM.S.INV(RAND())</f>
        <v>-1.009474958696392</v>
      </c>
      <c r="O804" s="24">
        <f ca="1">SQRT(Inputs!$B$38)*D804+SQRT(1-Inputs!$B$38)*_xlfn.NORM.S.INV(RAND())</f>
        <v>0.42446902912592399</v>
      </c>
      <c r="P804" s="24">
        <f ca="1">SQRT(Inputs!$B$38)*E804+SQRT(1-Inputs!$B$38)*_xlfn.NORM.S.INV(RAND())</f>
        <v>-6.6951511683805143E-2</v>
      </c>
      <c r="Q804" s="24">
        <f ca="1">SQRT(Inputs!$B$38)*F804+SQRT(1-Inputs!$B$38)*_xlfn.NORM.S.INV(RAND())</f>
        <v>0.50300736603785567</v>
      </c>
      <c r="R804" s="24">
        <f ca="1">SQRT(Inputs!$B$38)*G804+SQRT(1-Inputs!$B$38)*_xlfn.NORM.S.INV(RAND())</f>
        <v>-0.22193626361795854</v>
      </c>
      <c r="S804" s="24">
        <f ca="1">SQRT(Inputs!$B$38)*H804+SQRT(1-Inputs!$B$38)*_xlfn.NORM.S.INV(RAND())</f>
        <v>0.51582478174926538</v>
      </c>
      <c r="T804" s="24">
        <f ca="1">SQRT(Inputs!$B$38)*I804+SQRT(1-Inputs!$B$38)*_xlfn.NORM.S.INV(RAND())</f>
        <v>2.7078920648005869</v>
      </c>
      <c r="U804" s="24">
        <f ca="1">SQRT(Inputs!$B$38)*J804+SQRT(1-Inputs!$B$38)*_xlfn.NORM.S.INV(RAND())</f>
        <v>-0.20831895558646363</v>
      </c>
      <c r="V804" s="24">
        <f ca="1">SQRT(Inputs!$B$38)*K804+SQRT(1-Inputs!$B$38)*_xlfn.NORM.S.INV(RAND())</f>
        <v>9.7096241792571591E-2</v>
      </c>
      <c r="W804" s="24">
        <f ca="1">SQRT(Inputs!$B$38)*L804+SQRT(1-Inputs!$B$38)*_xlfn.NORM.S.INV(RAND())</f>
        <v>0.35205511684460988</v>
      </c>
      <c r="X804" s="24">
        <f ca="1">SQRT(Inputs!$B$38)*M804+SQRT(1-Inputs!$B$38)*_xlfn.NORM.S.INV(RAND())</f>
        <v>-0.23594929129255754</v>
      </c>
      <c r="Y804" s="24">
        <f ca="1">SQRT(Inputs!$B$38)*C804+SQRT(1-Inputs!$B$38)*_xlfn.NORM.S.INV(RAND())</f>
        <v>3.3143862805619845E-2</v>
      </c>
      <c r="Z804" s="24">
        <f ca="1">SQRT(Inputs!$B$38)*D804+SQRT(1-Inputs!$B$38)*_xlfn.NORM.S.INV(RAND())</f>
        <v>0.39413833454996405</v>
      </c>
      <c r="AA804" s="24">
        <f ca="1">SQRT(Inputs!$B$38)*E804+SQRT(1-Inputs!$B$38)*_xlfn.NORM.S.INV(RAND())</f>
        <v>-0.95508703618488022</v>
      </c>
      <c r="AB804" s="24">
        <f ca="1">SQRT(Inputs!$B$38)*F804+SQRT(1-Inputs!$B$38)*_xlfn.NORM.S.INV(RAND())</f>
        <v>-1.6853220039938852</v>
      </c>
      <c r="AC804" s="24">
        <f ca="1">SQRT(Inputs!$B$38)*G804+SQRT(1-Inputs!$B$38)*_xlfn.NORM.S.INV(RAND())</f>
        <v>0.68072746257123073</v>
      </c>
      <c r="AD804" s="24">
        <f ca="1">SQRT(Inputs!$B$38)*H804+SQRT(1-Inputs!$B$38)*_xlfn.NORM.S.INV(RAND())</f>
        <v>-0.11379020668860673</v>
      </c>
      <c r="AE804" s="24">
        <f ca="1">SQRT(Inputs!$B$38)*I804+SQRT(1-Inputs!$B$38)*_xlfn.NORM.S.INV(RAND())</f>
        <v>3.7468513028333261E-2</v>
      </c>
      <c r="AF804" s="24">
        <f ca="1">SQRT(Inputs!$B$38)*J804+SQRT(1-Inputs!$B$38)*_xlfn.NORM.S.INV(RAND())</f>
        <v>-1.8882532650890811</v>
      </c>
      <c r="AG804" s="24">
        <f ca="1">SQRT(Inputs!$B$38)*K804+SQRT(1-Inputs!$B$38)*_xlfn.NORM.S.INV(RAND())</f>
        <v>0.87866965340553804</v>
      </c>
      <c r="AH804" s="24">
        <f ca="1">SQRT(Inputs!$B$38)*L804+SQRT(1-Inputs!$B$38)*_xlfn.NORM.S.INV(RAND())</f>
        <v>-9.2588093698903737E-2</v>
      </c>
      <c r="AI804" s="24">
        <f ca="1">SQRT(Inputs!$B$38)*M804+SQRT(1-Inputs!$B$38)*_xlfn.NORM.S.INV(RAND())</f>
        <v>-2.204861934631785</v>
      </c>
      <c r="AJ804" s="24">
        <f ca="1">SQRT(Inputs!$B$38)*C804+SQRT(1-Inputs!$B$38)*_xlfn.NORM.S.INV(RAND())</f>
        <v>1.9332191044564184E-2</v>
      </c>
      <c r="AK804" s="24">
        <f ca="1">SQRT(Inputs!$B$38)*D804+SQRT(1-Inputs!$B$38)*_xlfn.NORM.S.INV(RAND())</f>
        <v>0.897295117617539</v>
      </c>
      <c r="AL804" s="24">
        <f ca="1">SQRT(Inputs!$B$38)*E804+SQRT(1-Inputs!$B$38)*_xlfn.NORM.S.INV(RAND())</f>
        <v>0.23067790150460504</v>
      </c>
      <c r="AM804" s="24">
        <f ca="1">SQRT(Inputs!$B$38)*F804+SQRT(1-Inputs!$B$38)*_xlfn.NORM.S.INV(RAND())</f>
        <v>-1.3729836935105575</v>
      </c>
      <c r="AN804" s="24">
        <f ca="1">SQRT(Inputs!$B$38)*G804+SQRT(1-Inputs!$B$38)*_xlfn.NORM.S.INV(RAND())</f>
        <v>0.3660705229750239</v>
      </c>
      <c r="AO804" s="24">
        <f ca="1">SQRT(Inputs!$B$38)*H804+SQRT(1-Inputs!$B$38)*_xlfn.NORM.S.INV(RAND())</f>
        <v>0.32746395765214775</v>
      </c>
      <c r="AP804" s="24">
        <f ca="1">SQRT(Inputs!$B$38)*I804+SQRT(1-Inputs!$B$38)*_xlfn.NORM.S.INV(RAND())</f>
        <v>0.10463195884231724</v>
      </c>
      <c r="AQ804" s="24">
        <f ca="1">SQRT(Inputs!$B$38)*J804+SQRT(1-Inputs!$B$38)*_xlfn.NORM.S.INV(RAND())</f>
        <v>0.16478298288895366</v>
      </c>
      <c r="AR804" s="24">
        <f ca="1">SQRT(Inputs!$B$38)*K804+SQRT(1-Inputs!$B$38)*_xlfn.NORM.S.INV(RAND())</f>
        <v>1.6470197558298096</v>
      </c>
      <c r="AS804" s="24">
        <f ca="1">SQRT(Inputs!$B$38)*L804+SQRT(1-Inputs!$B$38)*_xlfn.NORM.S.INV(RAND())</f>
        <v>-0.13315326662320723</v>
      </c>
      <c r="AT804" s="24">
        <f ca="1">SQRT(Inputs!$B$38)*M804+SQRT(1-Inputs!$B$38)*_xlfn.NORM.S.INV(RAND())</f>
        <v>-0.34328311411058127</v>
      </c>
      <c r="AU804" s="15">
        <f ca="1">Inputs!$B$6*EXP($B$8-0.5*C$5^2+C$5*N804)</f>
        <v>4214.160159541786</v>
      </c>
      <c r="AV804" s="15">
        <f t="shared" ca="1" si="437"/>
        <v>5459.972402825686</v>
      </c>
      <c r="AW804" s="15">
        <f t="shared" ca="1" si="438"/>
        <v>6597.6192247428926</v>
      </c>
      <c r="AX804" s="15">
        <f t="shared" ca="1" si="439"/>
        <v>8577.4700182561173</v>
      </c>
      <c r="AY804" s="15">
        <f t="shared" ca="1" si="440"/>
        <v>10214.332647731797</v>
      </c>
      <c r="AZ804" s="15">
        <f t="shared" ca="1" si="441"/>
        <v>13222.542861660277</v>
      </c>
      <c r="BA804" s="15">
        <f t="shared" ca="1" si="442"/>
        <v>21482.649040267803</v>
      </c>
      <c r="BB804" s="15">
        <f t="shared" ca="1" si="443"/>
        <v>25758.052282127323</v>
      </c>
      <c r="BC804" s="15">
        <f t="shared" ca="1" si="444"/>
        <v>31844.129725012699</v>
      </c>
      <c r="BD804" s="15">
        <f t="shared" ca="1" si="445"/>
        <v>40318.073357616107</v>
      </c>
      <c r="BE804" s="15">
        <f t="shared" ca="1" si="446"/>
        <v>48354.233520808746</v>
      </c>
      <c r="BF804" s="15">
        <f ca="1">Inputs!$B$13*EXP($B$9-0.5*C$6^2+C$6*Y804)</f>
        <v>13922.199415809544</v>
      </c>
      <c r="BG804" s="15">
        <f t="shared" ca="1" si="447"/>
        <v>18218.107220219612</v>
      </c>
      <c r="BH804" s="15">
        <f t="shared" ca="1" si="448"/>
        <v>18998.23511899709</v>
      </c>
      <c r="BI804" s="15">
        <f t="shared" ca="1" si="449"/>
        <v>17942.806389639201</v>
      </c>
      <c r="BJ804" s="15">
        <f t="shared" ca="1" si="450"/>
        <v>24264.558885333332</v>
      </c>
      <c r="BK804" s="15">
        <f t="shared" ca="1" si="451"/>
        <v>29322.355184740107</v>
      </c>
      <c r="BL804" s="15">
        <f t="shared" ca="1" si="452"/>
        <v>36194.294006863354</v>
      </c>
      <c r="BM804" s="15">
        <f t="shared" ca="1" si="453"/>
        <v>35187.987856955988</v>
      </c>
      <c r="BN804" s="15">
        <f t="shared" ca="1" si="454"/>
        <v>48082.258548296333</v>
      </c>
      <c r="BO804" s="15">
        <f t="shared" ca="1" si="455"/>
        <v>58526.964400771561</v>
      </c>
      <c r="BP804" s="15">
        <f t="shared" ca="1" si="456"/>
        <v>56112.541379669157</v>
      </c>
      <c r="BQ804" s="15">
        <f ca="1">Inputs!$B$20*EXP($B$10-0.5*C$7^2+C$7*AJ804)</f>
        <v>4319.0272365894143</v>
      </c>
      <c r="BR804" s="15">
        <f t="shared" ca="1" si="457"/>
        <v>7792.6011460287982</v>
      </c>
      <c r="BS804" s="15">
        <f t="shared" ca="1" si="458"/>
        <v>11402.05237128266</v>
      </c>
      <c r="BT804" s="15">
        <f t="shared" ca="1" si="459"/>
        <v>10966.18481826982</v>
      </c>
      <c r="BU804" s="15">
        <f t="shared" ca="1" si="460"/>
        <v>16605.430951968621</v>
      </c>
      <c r="BV804" s="15">
        <f t="shared" ca="1" si="461"/>
        <v>24871.866241000433</v>
      </c>
      <c r="BW804" s="15">
        <f t="shared" ca="1" si="462"/>
        <v>35484.46231133728</v>
      </c>
      <c r="BX804" s="15">
        <f t="shared" ca="1" si="463"/>
        <v>51297.64047286196</v>
      </c>
      <c r="BY804" s="15">
        <f t="shared" ca="1" si="464"/>
        <v>98501.111186239912</v>
      </c>
      <c r="BZ804" s="15">
        <f t="shared" ca="1" si="465"/>
        <v>134868.78852986975</v>
      </c>
      <c r="CA804" s="15">
        <f t="shared" ca="1" si="466"/>
        <v>178238.39529321031</v>
      </c>
      <c r="CB804" s="15">
        <f ca="1">(AU804*DCF!C$10-DCF!C$5*MAX(AU804*DCF!C$10,0)-MAX(AU804-Inputs!$B$6,0)/Inputs!$B$10)*DCF!C$6</f>
        <v>1048.4082420574127</v>
      </c>
      <c r="CC804" s="15">
        <f ca="1">(AV804*DCF!D$10-DCF!D$5*MAX(AV804*DCF!D$10,0)-MAX(AV804-AU804,0)/Inputs!$B$10)*DCF!D$6</f>
        <v>1027.0725727877996</v>
      </c>
      <c r="CD804" s="15">
        <f ca="1">(AW804*DCF!E$10-DCF!E$5*MAX(AW804*DCF!E$10,0)-MAX(AW804-AV804,0)/Inputs!$B$10)*DCF!E$6</f>
        <v>1267.0400775753917</v>
      </c>
      <c r="CE804" s="15">
        <f ca="1">(AX804*DCF!F$10-DCF!F$5*MAX(AX804*DCF!F$10,0)-MAX(AX804-AW804,0)/Inputs!$B$10)*DCF!F$6</f>
        <v>1460.49017134311</v>
      </c>
      <c r="CF804" s="15">
        <f ca="1">(AY804*DCF!G$10-DCF!G$5*MAX(AY804*DCF!G$10,0)-MAX(AY804-AX804,0)/Inputs!$B$10)*DCF!G$6</f>
        <v>1789.9262664619735</v>
      </c>
      <c r="CG804" s="15">
        <f ca="1">(AZ804*DCF!H$10-DCF!H$5*MAX(AZ804*DCF!H$10,0)-MAX(AZ804-AY804,0)/Inputs!$B$10)*DCF!H$6</f>
        <v>2033.0045281005505</v>
      </c>
      <c r="CH804" s="15">
        <f ca="1">(BA804*DCF!I$10-DCF!I$5*MAX(BA804*DCF!I$10,0)-MAX(BA804-AZ804,0)/Inputs!$B$10)*DCF!I$6</f>
        <v>2569.1494689837677</v>
      </c>
      <c r="CI804" s="15">
        <f ca="1">(BB804*DCF!J$10-DCF!J$5*MAX(BB804*DCF!J$10,0)-MAX(BB804-BA804,0)/Inputs!$B$10)*DCF!J$6</f>
        <v>3772.2746303355143</v>
      </c>
      <c r="CJ804" s="15">
        <f ca="1">(BC804*DCF!K$10-DCF!K$5*MAX(BC804*DCF!K$10,0)-MAX(BC804-BB804,0)/Inputs!$B$10)*DCF!K$6</f>
        <v>4274.435271179007</v>
      </c>
      <c r="CK804" s="15">
        <f ca="1">(BD804*DCF!L$10-DCF!L$5*MAX(BD804*DCF!L$10,0)-MAX(BD804-BC804,0)/Inputs!$B$10)*DCF!L$6</f>
        <v>4984.9140326892766</v>
      </c>
      <c r="CL804" s="15">
        <f ca="1">(BE804*DCF!M$10-DCF!M$5*MAX(BE804*DCF!M$10,0)-MAX(BE804-BD804,0)/Inputs!$B$10)*DCF!M$6</f>
        <v>5863.4025685744009</v>
      </c>
      <c r="CM804" s="15">
        <f ca="1">(BF804*DCF!C$28-DCF!C$5*MAX(BF804*DCF!C$28,0)-MAX(BF804-Inputs!$B$13,0)/Inputs!$B$17)*DCF!C$6</f>
        <v>3663.4675572595397</v>
      </c>
      <c r="CN804" s="15">
        <f ca="1">(BG804*DCF!D$28-DCF!D$5*MAX(BG804*DCF!D$28,0)-MAX(BG804-BF804,0)/Inputs!$B$17)*DCF!D$6</f>
        <v>4449.1386548903265</v>
      </c>
      <c r="CO804" s="15">
        <f ca="1">(BH804*DCF!E$28-DCF!E$5*MAX(BH804*DCF!E$28,0)-MAX(BH804-BG804,0)/Inputs!$B$17)*DCF!E$6</f>
        <v>5226.886006140764</v>
      </c>
      <c r="CP804" s="15">
        <f ca="1">(BI804*DCF!F$28-DCF!F$5*MAX(BI804*DCF!F$28,0)-MAX(BI804-BH804,0)/Inputs!$B$17)*DCF!F$6</f>
        <v>4870.9993057914517</v>
      </c>
      <c r="CQ804" s="15">
        <f ca="1">(BJ804*DCF!G$28-DCF!G$5*MAX(BJ804*DCF!G$28,0)-MAX(BJ804-BI804,0)/Inputs!$B$17)*DCF!G$6</f>
        <v>5232.3675789909403</v>
      </c>
      <c r="CR804" s="15">
        <f ca="1">(BK804*DCF!H$28-DCF!H$5*MAX(BK804*DCF!H$28,0)-MAX(BK804-BJ804,0)/Inputs!$B$17)*DCF!H$6</f>
        <v>6465.9023375564748</v>
      </c>
      <c r="CS804" s="15">
        <f ca="1">(BL804*DCF!I$28-DCF!I$5*MAX(BL804*DCF!I$28,0)-MAX(BL804-BK804,0)/Inputs!$B$17)*DCF!I$6</f>
        <v>7524.8642657614128</v>
      </c>
      <c r="CT804" s="15">
        <f ca="1">(BM804*DCF!J$28-DCF!J$5*MAX(BM804*DCF!J$28,0)-MAX(BM804-BL804,0)/Inputs!$B$17)*DCF!J$6</f>
        <v>7849.8424729385415</v>
      </c>
      <c r="CU804" s="15">
        <f ca="1">(BN804*DCF!K$28-DCF!K$5*MAX(BN804*DCF!K$28,0)-MAX(BN804-BM804,0)/Inputs!$B$17)*DCF!K$6</f>
        <v>8574.790401348775</v>
      </c>
      <c r="CV804" s="15">
        <f ca="1">(BO804*DCF!L$28-DCF!L$5*MAX(BO804*DCF!L$28,0)-MAX(BO804-BN804,0)/Inputs!$B$17)*DCF!L$6</f>
        <v>10495.521987932709</v>
      </c>
      <c r="CW804" s="15">
        <f ca="1">(BP804*DCF!M$28-DCF!M$5*MAX(BP804*DCF!M$28,0)-MAX(BP804-BO804,0)/Inputs!$B$17)*DCF!M$6</f>
        <v>10557.607134523745</v>
      </c>
      <c r="CX804" s="15">
        <f ca="1">(BQ804*DCF!C$46-DCF!C$5*MAX(BQ804*DCF!C$46,0)-MAX(BQ804-Inputs!$B$20,0)/Inputs!$B$24)*DCF!C$6</f>
        <v>-1513.8756835492477</v>
      </c>
      <c r="CY804" s="15">
        <f ca="1">(BR804*DCF!D$46-DCF!D$5*MAX(BR804*DCF!D$46,0)-MAX(BR804-BQ804,0)/Inputs!$B$24)*DCF!D$6</f>
        <v>-2812.1604436957491</v>
      </c>
      <c r="CZ804" s="15">
        <f ca="1">(BS804*DCF!E$46-DCF!E$5*MAX(BS804*DCF!E$46,0)-MAX(BS804-BR804,0)/Inputs!$B$24)*DCF!E$6</f>
        <v>-2771.0588517413139</v>
      </c>
      <c r="DA804" s="15">
        <f ca="1">(BT804*DCF!F$46-DCF!F$5*MAX(BT804*DCF!F$46,0)-MAX(BT804-BS804,0)/Inputs!$B$24)*DCF!F$6</f>
        <v>-798.62691197578749</v>
      </c>
      <c r="DB804" s="15">
        <f ca="1">(BU804*DCF!G$46-DCF!G$5*MAX(BU804*DCF!G$46,0)-MAX(BU804-BT804,0)/Inputs!$B$24)*DCF!G$6</f>
        <v>-2455.5048703757689</v>
      </c>
      <c r="DC804" s="15">
        <f ca="1">(BV804*DCF!H$46-DCF!H$5*MAX(BV804*DCF!H$46,0)-MAX(BV804-BU804,0)/Inputs!$B$24)*DCF!H$6</f>
        <v>-2568.7441167772872</v>
      </c>
      <c r="DD804" s="15">
        <f ca="1">(BW804*DCF!I$46-DCF!I$5*MAX(BW804*DCF!I$46,0)-MAX(BW804-BV804,0)/Inputs!$B$24)*DCF!I$6</f>
        <v>-2226.9383678701033</v>
      </c>
      <c r="DE804" s="15">
        <f ca="1">(BX804*DCF!J$46-DCF!J$5*MAX(BX804*DCF!J$46,0)-MAX(BX804-BW804,0)/Inputs!$B$24)*DCF!J$6</f>
        <v>-2041.6023764783902</v>
      </c>
      <c r="DF804" s="15">
        <f ca="1">(BY804*DCF!K$46-DCF!K$5*MAX(BY804*DCF!K$46,0)-MAX(BY804-BX804,0)/Inputs!$B$24)*DCF!K$6</f>
        <v>-5936.8810033706786</v>
      </c>
      <c r="DG804" s="15">
        <f ca="1">(BZ804*DCF!L$46-DCF!L$5*MAX(BZ804*DCF!L$46,0)-MAX(BZ804-BY804,0)/Inputs!$B$24)*DCF!L$6</f>
        <v>1092.7299019355876</v>
      </c>
      <c r="DH804" s="15">
        <f ca="1">(CA804*DCF!M$46-DCF!M$5*MAX(CA804*DCF!M$46,0)-MAX(CA804-BZ804,0)/Inputs!$B$24)*DCF!M$6</f>
        <v>4906.5053866959051</v>
      </c>
      <c r="DI804" s="15">
        <f ca="1">SUM(CB804:CL804)+BE804*DCF!M$10*(1+Inputs!$B$30)*(1-Inputs!$B$33)*(1-Inputs!$B$30/Inputs!$B$31)/(Inputs!$B$29-Inputs!$B$30)*DCF!M$6</f>
        <v>164660.58913704156</v>
      </c>
      <c r="DJ804" s="15">
        <f ca="1">SUM(CM804:CW804)+BP804*DCF!M$28*(1+Inputs!$B$30)*(1-Inputs!$B$33)*(1-Inputs!$B$30/Inputs!$B$31)/(Inputs!$B$29-Inputs!$B$30)*DCF!M$6</f>
        <v>283127.31393135112</v>
      </c>
      <c r="DK804" s="15">
        <f ca="1">SUM(CX804:DH804)+CA804*DCF!M$46*(1+Inputs!$B$30)*(1-Inputs!$B$33)*(1-Inputs!$B$30/Inputs!$B$31)/(Inputs!$B$29-Inputs!$B$30)*DCF!M$6</f>
        <v>258451.51547378514</v>
      </c>
      <c r="DM804" s="15">
        <f ca="1">DI804+DJ804+DK804+Inputs!$B$34+Inputs!$B$36-Inputs!$B$35</f>
        <v>783090.41854217777</v>
      </c>
    </row>
    <row r="805" spans="1:117" x14ac:dyDescent="0.75">
      <c r="A805" s="11">
        <v>792</v>
      </c>
      <c r="C805" s="24">
        <f t="shared" ca="1" si="469"/>
        <v>0.60972421974995428</v>
      </c>
      <c r="D805" s="24">
        <f t="shared" ca="1" si="469"/>
        <v>-0.792658160435605</v>
      </c>
      <c r="E805" s="24">
        <f t="shared" ca="1" si="469"/>
        <v>-0.46688563422349633</v>
      </c>
      <c r="F805" s="24">
        <f t="shared" ca="1" si="469"/>
        <v>-1.7353412111994349</v>
      </c>
      <c r="G805" s="24">
        <f t="shared" ca="1" si="469"/>
        <v>-0.11513145004492145</v>
      </c>
      <c r="H805" s="24">
        <f t="shared" ca="1" si="469"/>
        <v>-1.0673849515725238</v>
      </c>
      <c r="I805" s="24">
        <f t="shared" ca="1" si="469"/>
        <v>0.69816935026036164</v>
      </c>
      <c r="J805" s="24">
        <f t="shared" ca="1" si="469"/>
        <v>0.27561221031024152</v>
      </c>
      <c r="K805" s="24">
        <f t="shared" ca="1" si="469"/>
        <v>-5.6519923703128541E-2</v>
      </c>
      <c r="L805" s="24">
        <f t="shared" ca="1" si="469"/>
        <v>-0.81329417404469628</v>
      </c>
      <c r="M805" s="24">
        <f t="shared" ca="1" si="469"/>
        <v>1.1326795822361853</v>
      </c>
      <c r="N805" s="24">
        <f ca="1">SQRT(Inputs!$B$38)*C805+SQRT(1-Inputs!$B$38)*_xlfn.NORM.S.INV(RAND())</f>
        <v>-1.8787787125091078</v>
      </c>
      <c r="O805" s="24">
        <f ca="1">SQRT(Inputs!$B$38)*D805+SQRT(1-Inputs!$B$38)*_xlfn.NORM.S.INV(RAND())</f>
        <v>3.0040930495327967E-2</v>
      </c>
      <c r="P805" s="24">
        <f ca="1">SQRT(Inputs!$B$38)*E805+SQRT(1-Inputs!$B$38)*_xlfn.NORM.S.INV(RAND())</f>
        <v>-1.2741513375624769</v>
      </c>
      <c r="Q805" s="24">
        <f ca="1">SQRT(Inputs!$B$38)*F805+SQRT(1-Inputs!$B$38)*_xlfn.NORM.S.INV(RAND())</f>
        <v>-1.0083147868307976</v>
      </c>
      <c r="R805" s="24">
        <f ca="1">SQRT(Inputs!$B$38)*G805+SQRT(1-Inputs!$B$38)*_xlfn.NORM.S.INV(RAND())</f>
        <v>0.3092641005273542</v>
      </c>
      <c r="S805" s="24">
        <f ca="1">SQRT(Inputs!$B$38)*H805+SQRT(1-Inputs!$B$38)*_xlfn.NORM.S.INV(RAND())</f>
        <v>-1.4242951031842424</v>
      </c>
      <c r="T805" s="24">
        <f ca="1">SQRT(Inputs!$B$38)*I805+SQRT(1-Inputs!$B$38)*_xlfn.NORM.S.INV(RAND())</f>
        <v>0.71717455925269569</v>
      </c>
      <c r="U805" s="24">
        <f ca="1">SQRT(Inputs!$B$38)*J805+SQRT(1-Inputs!$B$38)*_xlfn.NORM.S.INV(RAND())</f>
        <v>-0.29474415435904022</v>
      </c>
      <c r="V805" s="24">
        <f ca="1">SQRT(Inputs!$B$38)*K805+SQRT(1-Inputs!$B$38)*_xlfn.NORM.S.INV(RAND())</f>
        <v>-0.9959006083758507</v>
      </c>
      <c r="W805" s="24">
        <f ca="1">SQRT(Inputs!$B$38)*L805+SQRT(1-Inputs!$B$38)*_xlfn.NORM.S.INV(RAND())</f>
        <v>0.99482324918738252</v>
      </c>
      <c r="X805" s="24">
        <f ca="1">SQRT(Inputs!$B$38)*M805+SQRT(1-Inputs!$B$38)*_xlfn.NORM.S.INV(RAND())</f>
        <v>0.97812428652953054</v>
      </c>
      <c r="Y805" s="24">
        <f ca="1">SQRT(Inputs!$B$38)*C805+SQRT(1-Inputs!$B$38)*_xlfn.NORM.S.INV(RAND())</f>
        <v>-0.80085126501325121</v>
      </c>
      <c r="Z805" s="24">
        <f ca="1">SQRT(Inputs!$B$38)*D805+SQRT(1-Inputs!$B$38)*_xlfn.NORM.S.INV(RAND())</f>
        <v>-1.5813220179969929</v>
      </c>
      <c r="AA805" s="24">
        <f ca="1">SQRT(Inputs!$B$38)*E805+SQRT(1-Inputs!$B$38)*_xlfn.NORM.S.INV(RAND())</f>
        <v>0.96600776284399936</v>
      </c>
      <c r="AB805" s="24">
        <f ca="1">SQRT(Inputs!$B$38)*F805+SQRT(1-Inputs!$B$38)*_xlfn.NORM.S.INV(RAND())</f>
        <v>-0.33750246327232614</v>
      </c>
      <c r="AC805" s="24">
        <f ca="1">SQRT(Inputs!$B$38)*G805+SQRT(1-Inputs!$B$38)*_xlfn.NORM.S.INV(RAND())</f>
        <v>0.26712369548854809</v>
      </c>
      <c r="AD805" s="24">
        <f ca="1">SQRT(Inputs!$B$38)*H805+SQRT(1-Inputs!$B$38)*_xlfn.NORM.S.INV(RAND())</f>
        <v>-7.0635160382029438E-2</v>
      </c>
      <c r="AE805" s="24">
        <f ca="1">SQRT(Inputs!$B$38)*I805+SQRT(1-Inputs!$B$38)*_xlfn.NORM.S.INV(RAND())</f>
        <v>1.4430157415107863</v>
      </c>
      <c r="AF805" s="24">
        <f ca="1">SQRT(Inputs!$B$38)*J805+SQRT(1-Inputs!$B$38)*_xlfn.NORM.S.INV(RAND())</f>
        <v>0.65008090355111003</v>
      </c>
      <c r="AG805" s="24">
        <f ca="1">SQRT(Inputs!$B$38)*K805+SQRT(1-Inputs!$B$38)*_xlfn.NORM.S.INV(RAND())</f>
        <v>0.343122719840743</v>
      </c>
      <c r="AH805" s="24">
        <f ca="1">SQRT(Inputs!$B$38)*L805+SQRT(1-Inputs!$B$38)*_xlfn.NORM.S.INV(RAND())</f>
        <v>-0.73431473231386457</v>
      </c>
      <c r="AI805" s="24">
        <f ca="1">SQRT(Inputs!$B$38)*M805+SQRT(1-Inputs!$B$38)*_xlfn.NORM.S.INV(RAND())</f>
        <v>0.682571040381724</v>
      </c>
      <c r="AJ805" s="24">
        <f ca="1">SQRT(Inputs!$B$38)*C805+SQRT(1-Inputs!$B$38)*_xlfn.NORM.S.INV(RAND())</f>
        <v>-0.33788282905540379</v>
      </c>
      <c r="AK805" s="24">
        <f ca="1">SQRT(Inputs!$B$38)*D805+SQRT(1-Inputs!$B$38)*_xlfn.NORM.S.INV(RAND())</f>
        <v>-0.80876076059993185</v>
      </c>
      <c r="AL805" s="24">
        <f ca="1">SQRT(Inputs!$B$38)*E805+SQRT(1-Inputs!$B$38)*_xlfn.NORM.S.INV(RAND())</f>
        <v>1.2548481538251419</v>
      </c>
      <c r="AM805" s="24">
        <f ca="1">SQRT(Inputs!$B$38)*F805+SQRT(1-Inputs!$B$38)*_xlfn.NORM.S.INV(RAND())</f>
        <v>0.73175192833490688</v>
      </c>
      <c r="AN805" s="24">
        <f ca="1">SQRT(Inputs!$B$38)*G805+SQRT(1-Inputs!$B$38)*_xlfn.NORM.S.INV(RAND())</f>
        <v>-0.10296996727220681</v>
      </c>
      <c r="AO805" s="24">
        <f ca="1">SQRT(Inputs!$B$38)*H805+SQRT(1-Inputs!$B$38)*_xlfn.NORM.S.INV(RAND())</f>
        <v>-0.45120139870609743</v>
      </c>
      <c r="AP805" s="24">
        <f ca="1">SQRT(Inputs!$B$38)*I805+SQRT(1-Inputs!$B$38)*_xlfn.NORM.S.INV(RAND())</f>
        <v>0.45796848206339491</v>
      </c>
      <c r="AQ805" s="24">
        <f ca="1">SQRT(Inputs!$B$38)*J805+SQRT(1-Inputs!$B$38)*_xlfn.NORM.S.INV(RAND())</f>
        <v>1.5537571506452581</v>
      </c>
      <c r="AR805" s="24">
        <f ca="1">SQRT(Inputs!$B$38)*K805+SQRT(1-Inputs!$B$38)*_xlfn.NORM.S.INV(RAND())</f>
        <v>-0.37898802294254164</v>
      </c>
      <c r="AS805" s="24">
        <f ca="1">SQRT(Inputs!$B$38)*L805+SQRT(1-Inputs!$B$38)*_xlfn.NORM.S.INV(RAND())</f>
        <v>0.32486525406391187</v>
      </c>
      <c r="AT805" s="24">
        <f ca="1">SQRT(Inputs!$B$38)*M805+SQRT(1-Inputs!$B$38)*_xlfn.NORM.S.INV(RAND())</f>
        <v>0.67485138386318921</v>
      </c>
      <c r="AU805" s="15">
        <f ca="1">Inputs!$B$6*EXP($B$8-0.5*C$5^2+C$5*N805)</f>
        <v>3660.9894382175789</v>
      </c>
      <c r="AV805" s="15">
        <f t="shared" ca="1" si="437"/>
        <v>4476.0157503865485</v>
      </c>
      <c r="AW805" s="15">
        <f t="shared" ca="1" si="438"/>
        <v>4595.9244295225917</v>
      </c>
      <c r="AX805" s="15">
        <f t="shared" ca="1" si="439"/>
        <v>4947.0240963614187</v>
      </c>
      <c r="AY805" s="15">
        <f t="shared" ca="1" si="440"/>
        <v>6268.1226800848108</v>
      </c>
      <c r="AZ805" s="15">
        <f t="shared" ca="1" si="441"/>
        <v>6553.2642742228845</v>
      </c>
      <c r="BA805" s="15">
        <f t="shared" ca="1" si="442"/>
        <v>8644.6256927526556</v>
      </c>
      <c r="BB805" s="15">
        <f t="shared" ca="1" si="443"/>
        <v>10275.686906506911</v>
      </c>
      <c r="BC805" s="15">
        <f t="shared" ca="1" si="444"/>
        <v>11431.57784778892</v>
      </c>
      <c r="BD805" s="15">
        <f t="shared" ca="1" si="445"/>
        <v>15370.447432051256</v>
      </c>
      <c r="BE805" s="15">
        <f t="shared" ca="1" si="446"/>
        <v>20589.45006633141</v>
      </c>
      <c r="BF805" s="15">
        <f ca="1">Inputs!$B$13*EXP($B$9-0.5*C$6^2+C$6*Y805)</f>
        <v>11800.560597016452</v>
      </c>
      <c r="BG805" s="15">
        <f t="shared" ca="1" si="447"/>
        <v>10811.706449879763</v>
      </c>
      <c r="BH805" s="15">
        <f t="shared" ca="1" si="448"/>
        <v>15505.384392923945</v>
      </c>
      <c r="BI805" s="15">
        <f t="shared" ca="1" si="449"/>
        <v>18020.071334885793</v>
      </c>
      <c r="BJ805" s="15">
        <f t="shared" ca="1" si="450"/>
        <v>22958.64611646931</v>
      </c>
      <c r="BK805" s="15">
        <f t="shared" ca="1" si="451"/>
        <v>27907.717692067406</v>
      </c>
      <c r="BL805" s="15">
        <f t="shared" ca="1" si="452"/>
        <v>41330.540921815817</v>
      </c>
      <c r="BM805" s="15">
        <f t="shared" ca="1" si="453"/>
        <v>55077.215608151593</v>
      </c>
      <c r="BN805" s="15">
        <f t="shared" ca="1" si="454"/>
        <v>70581.416223047432</v>
      </c>
      <c r="BO805" s="15">
        <f t="shared" ca="1" si="455"/>
        <v>79738.038500849972</v>
      </c>
      <c r="BP805" s="15">
        <f t="shared" ca="1" si="456"/>
        <v>106033.40725363386</v>
      </c>
      <c r="BQ805" s="15">
        <f ca="1">Inputs!$B$20*EXP($B$10-0.5*C$7^2+C$7*AJ805)</f>
        <v>3805.0617375830957</v>
      </c>
      <c r="BR805" s="15">
        <f t="shared" ca="1" si="457"/>
        <v>3993.4977798608011</v>
      </c>
      <c r="BS805" s="15">
        <f t="shared" ca="1" si="458"/>
        <v>7841.5053001986316</v>
      </c>
      <c r="BT805" s="15">
        <f t="shared" ca="1" si="459"/>
        <v>13099.759742744751</v>
      </c>
      <c r="BU805" s="15">
        <f t="shared" ca="1" si="460"/>
        <v>17707.948470968204</v>
      </c>
      <c r="BV805" s="15">
        <f t="shared" ca="1" si="461"/>
        <v>22255.494325475367</v>
      </c>
      <c r="BW805" s="15">
        <f t="shared" ca="1" si="462"/>
        <v>34217.251458903389</v>
      </c>
      <c r="BX805" s="15">
        <f t="shared" ca="1" si="463"/>
        <v>65348.413958716679</v>
      </c>
      <c r="BY805" s="15">
        <f t="shared" ca="1" si="464"/>
        <v>85159.917173345108</v>
      </c>
      <c r="BZ805" s="15">
        <f t="shared" ca="1" si="465"/>
        <v>126844.85200264271</v>
      </c>
      <c r="CA805" s="15">
        <f t="shared" ca="1" si="466"/>
        <v>200879.97506503339</v>
      </c>
      <c r="CB805" s="15">
        <f ca="1">(AU805*DCF!C$10-DCF!C$5*MAX(AU805*DCF!C$10,0)-MAX(AU805-Inputs!$B$6,0)/Inputs!$B$10)*DCF!C$6</f>
        <v>940.17546029464859</v>
      </c>
      <c r="CC805" s="15">
        <f ca="1">(AV805*DCF!D$10-DCF!D$5*MAX(AV805*DCF!D$10,0)-MAX(AV805-AU805,0)/Inputs!$B$10)*DCF!D$6</f>
        <v>892.27567967689743</v>
      </c>
      <c r="CD805" s="15">
        <f ca="1">(AW805*DCF!E$10-DCF!E$5*MAX(AW805*DCF!E$10,0)-MAX(AW805-AV805,0)/Inputs!$B$10)*DCF!E$6</f>
        <v>1034.1173896563228</v>
      </c>
      <c r="CE805" s="15">
        <f ca="1">(AX805*DCF!F$10-DCF!F$5*MAX(AX805*DCF!F$10,0)-MAX(AX805-AW805,0)/Inputs!$B$10)*DCF!F$6</f>
        <v>1006.8723403588369</v>
      </c>
      <c r="CF805" s="15">
        <f ca="1">(AY805*DCF!G$10-DCF!G$5*MAX(AY805*DCF!G$10,0)-MAX(AY805-AX805,0)/Inputs!$B$10)*DCF!G$6</f>
        <v>1037.5450690789064</v>
      </c>
      <c r="CG805" s="15">
        <f ca="1">(AZ805*DCF!H$10-DCF!H$5*MAX(AZ805*DCF!H$10,0)-MAX(AZ805-AY805,0)/Inputs!$B$10)*DCF!H$6</f>
        <v>1221.6889575002758</v>
      </c>
      <c r="CH805" s="15">
        <f ca="1">(BA805*DCF!I$10-DCF!I$5*MAX(BA805*DCF!I$10,0)-MAX(BA805-AZ805,0)/Inputs!$B$10)*DCF!I$6</f>
        <v>1236.0012098403408</v>
      </c>
      <c r="CI805" s="15">
        <f ca="1">(BB805*DCF!J$10-DCF!J$5*MAX(BB805*DCF!J$10,0)-MAX(BB805-BA805,0)/Inputs!$B$10)*DCF!J$6</f>
        <v>1516.1712668700734</v>
      </c>
      <c r="CJ805" s="15">
        <f ca="1">(BC805*DCF!K$10-DCF!K$5*MAX(BC805*DCF!K$10,0)-MAX(BC805-BB805,0)/Inputs!$B$10)*DCF!K$6</f>
        <v>1678.4933054117255</v>
      </c>
      <c r="CK805" s="15">
        <f ca="1">(BD805*DCF!L$10-DCF!L$5*MAX(BD805*DCF!L$10,0)-MAX(BD805-BC805,0)/Inputs!$B$10)*DCF!L$6</f>
        <v>1808.796143575433</v>
      </c>
      <c r="CL805" s="15">
        <f ca="1">(BE805*DCF!M$10-DCF!M$5*MAX(BE805*DCF!M$10,0)-MAX(BE805-BD805,0)/Inputs!$B$10)*DCF!M$6</f>
        <v>2281.9720800415075</v>
      </c>
      <c r="CM805" s="15">
        <f ca="1">(BF805*DCF!C$28-DCF!C$5*MAX(BF805*DCF!C$28,0)-MAX(BF805-Inputs!$B$13,0)/Inputs!$B$17)*DCF!C$6</f>
        <v>3505.9431741338344</v>
      </c>
      <c r="CN805" s="15">
        <f ca="1">(BG805*DCF!D$28-DCF!D$5*MAX(BG805*DCF!D$28,0)-MAX(BG805-BF805,0)/Inputs!$B$17)*DCF!D$6</f>
        <v>3184.2969086370035</v>
      </c>
      <c r="CO805" s="15">
        <f ca="1">(BH805*DCF!E$28-DCF!E$5*MAX(BH805*DCF!E$28,0)-MAX(BH805-BG805,0)/Inputs!$B$17)*DCF!E$6</f>
        <v>3466.3416407072905</v>
      </c>
      <c r="CP805" s="15">
        <f ca="1">(BI805*DCF!F$28-DCF!F$5*MAX(BI805*DCF!F$28,0)-MAX(BI805-BH805,0)/Inputs!$B$17)*DCF!F$6</f>
        <v>4434.136197757266</v>
      </c>
      <c r="CQ805" s="15">
        <f ca="1">(BJ805*DCF!G$28-DCF!G$5*MAX(BJ805*DCF!G$28,0)-MAX(BJ805-BI805,0)/Inputs!$B$17)*DCF!G$6</f>
        <v>5126.1754305635613</v>
      </c>
      <c r="CR805" s="15">
        <f ca="1">(BK805*DCF!H$28-DCF!H$5*MAX(BK805*DCF!H$28,0)-MAX(BK805-BJ805,0)/Inputs!$B$17)*DCF!H$6</f>
        <v>6132.9396491856323</v>
      </c>
      <c r="CS805" s="15">
        <f ca="1">(BL805*DCF!I$28-DCF!I$5*MAX(BL805*DCF!I$28,0)-MAX(BL805-BK805,0)/Inputs!$B$17)*DCF!I$6</f>
        <v>7792.4155826472643</v>
      </c>
      <c r="CT805" s="15">
        <f ca="1">(BM805*DCF!J$28-DCF!J$5*MAX(BM805*DCF!J$28,0)-MAX(BM805-BL805,0)/Inputs!$B$17)*DCF!J$6</f>
        <v>10464.094624986503</v>
      </c>
      <c r="CU805" s="15">
        <f ca="1">(BN805*DCF!K$28-DCF!K$5*MAX(BN805*DCF!K$28,0)-MAX(BN805-BM805,0)/Inputs!$B$17)*DCF!K$6</f>
        <v>13006.553607308899</v>
      </c>
      <c r="CV805" s="15">
        <f ca="1">(BO805*DCF!L$28-DCF!L$5*MAX(BO805*DCF!L$28,0)-MAX(BO805-BN805,0)/Inputs!$B$17)*DCF!L$6</f>
        <v>14873.325292996244</v>
      </c>
      <c r="CW805" s="15">
        <f ca="1">(BP805*DCF!M$28-DCF!M$5*MAX(BP805*DCF!M$28,0)-MAX(BP805-BO805,0)/Inputs!$B$17)*DCF!M$6</f>
        <v>17201.642023392527</v>
      </c>
      <c r="CX805" s="15">
        <f ca="1">(BQ805*DCF!C$46-DCF!C$5*MAX(BQ805*DCF!C$46,0)-MAX(BQ805-Inputs!$B$20,0)/Inputs!$B$24)*DCF!C$6</f>
        <v>-1157.7794948612673</v>
      </c>
      <c r="CY805" s="15">
        <f ca="1">(BR805*DCF!D$46-DCF!D$5*MAX(BR805*DCF!D$46,0)-MAX(BR805-BQ805,0)/Inputs!$B$24)*DCF!D$6</f>
        <v>-762.00103652887401</v>
      </c>
      <c r="CZ805" s="15">
        <f ca="1">(BS805*DCF!E$46-DCF!E$5*MAX(BS805*DCF!E$46,0)-MAX(BS805-BR805,0)/Inputs!$B$24)*DCF!E$6</f>
        <v>-2444.0502853792354</v>
      </c>
      <c r="DA805" s="15">
        <f ca="1">(BT805*DCF!F$46-DCF!F$5*MAX(BT805*DCF!F$46,0)-MAX(BT805-BS805,0)/Inputs!$B$24)*DCF!F$6</f>
        <v>-2868.7039960999145</v>
      </c>
      <c r="DB805" s="15">
        <f ca="1">(BU805*DCF!G$46-DCF!G$5*MAX(BU805*DCF!G$46,0)-MAX(BU805-BT805,0)/Inputs!$B$24)*DCF!G$6</f>
        <v>-2145.7640414113175</v>
      </c>
      <c r="DC805" s="15">
        <f ca="1">(BV805*DCF!H$46-DCF!H$5*MAX(BV805*DCF!H$46,0)-MAX(BV805-BU805,0)/Inputs!$B$24)*DCF!H$6</f>
        <v>-1413.1220110123652</v>
      </c>
      <c r="DD805" s="15">
        <f ca="1">(BW805*DCF!I$46-DCF!I$5*MAX(BW805*DCF!I$46,0)-MAX(BW805-BV805,0)/Inputs!$B$24)*DCF!I$6</f>
        <v>-2643.4970418261255</v>
      </c>
      <c r="DE805" s="15">
        <f ca="1">(BX805*DCF!J$46-DCF!J$5*MAX(BX805*DCF!J$46,0)-MAX(BX805-BW805,0)/Inputs!$B$24)*DCF!J$6</f>
        <v>-5514.2904813023551</v>
      </c>
      <c r="DF805" s="15">
        <f ca="1">(BY805*DCF!K$46-DCF!K$5*MAX(BY805*DCF!K$46,0)-MAX(BY805-BX805,0)/Inputs!$B$24)*DCF!K$6</f>
        <v>11.327839617765608</v>
      </c>
      <c r="DG805" s="15">
        <f ca="1">(BZ805*DCF!L$46-DCF!L$5*MAX(BZ805*DCF!L$46,0)-MAX(BZ805-BY805,0)/Inputs!$B$24)*DCF!L$6</f>
        <v>-665.24088011323749</v>
      </c>
      <c r="DH805" s="15">
        <f ca="1">(CA805*DCF!M$46-DCF!M$5*MAX(CA805*DCF!M$46,0)-MAX(CA805-BZ805,0)/Inputs!$B$24)*DCF!M$6</f>
        <v>270.70009541168531</v>
      </c>
      <c r="DI805" s="15">
        <f ca="1">SUM(CB805:CL805)+BE805*DCF!M$10*(1+Inputs!$B$30)*(1-Inputs!$B$33)*(1-Inputs!$B$30/Inputs!$B$31)/(Inputs!$B$29-Inputs!$B$30)*DCF!M$6</f>
        <v>71954.820704195969</v>
      </c>
      <c r="DJ805" s="15">
        <f ca="1">SUM(CM805:CW805)+BP805*DCF!M$28*(1+Inputs!$B$30)*(1-Inputs!$B$33)*(1-Inputs!$B$30/Inputs!$B$31)/(Inputs!$B$29-Inputs!$B$30)*DCF!M$6</f>
        <v>482644.36351033859</v>
      </c>
      <c r="DK805" s="15">
        <f ca="1">SUM(CX805:DH805)+CA805*DCF!M$46*(1+Inputs!$B$30)*(1-Inputs!$B$33)*(1-Inputs!$B$30/Inputs!$B$31)/(Inputs!$B$29-Inputs!$B$30)*DCF!M$6</f>
        <v>291251.81587130512</v>
      </c>
      <c r="DM805" s="15">
        <f ca="1">DI805+DJ805+DK805+Inputs!$B$34+Inputs!$B$36-Inputs!$B$35</f>
        <v>922702.00008583977</v>
      </c>
    </row>
    <row r="806" spans="1:117" x14ac:dyDescent="0.75">
      <c r="A806" s="11">
        <v>793</v>
      </c>
      <c r="C806" s="24">
        <f t="shared" ca="1" si="469"/>
        <v>-2.2265068631795351E-2</v>
      </c>
      <c r="D806" s="24">
        <f t="shared" ca="1" si="469"/>
        <v>0.36347589677590825</v>
      </c>
      <c r="E806" s="24">
        <f t="shared" ca="1" si="469"/>
        <v>-0.632416641814884</v>
      </c>
      <c r="F806" s="24">
        <f t="shared" ca="1" si="469"/>
        <v>0.52441443711417657</v>
      </c>
      <c r="G806" s="24">
        <f t="shared" ca="1" si="469"/>
        <v>1.1551003123267509</v>
      </c>
      <c r="H806" s="24">
        <f t="shared" ca="1" si="469"/>
        <v>-1.6533363663633829</v>
      </c>
      <c r="I806" s="24">
        <f t="shared" ca="1" si="469"/>
        <v>-2.2122167496477569</v>
      </c>
      <c r="J806" s="24">
        <f t="shared" ca="1" si="469"/>
        <v>1.4296971079934959</v>
      </c>
      <c r="K806" s="24">
        <f t="shared" ca="1" si="469"/>
        <v>0.13134770004534677</v>
      </c>
      <c r="L806" s="24">
        <f t="shared" ca="1" si="469"/>
        <v>-0.41917543954193603</v>
      </c>
      <c r="M806" s="24">
        <f t="shared" ca="1" si="469"/>
        <v>-1.1913054005845058</v>
      </c>
      <c r="N806" s="24">
        <f ca="1">SQRT(Inputs!$B$38)*C806+SQRT(1-Inputs!$B$38)*_xlfn.NORM.S.INV(RAND())</f>
        <v>0.63053151013279918</v>
      </c>
      <c r="O806" s="24">
        <f ca="1">SQRT(Inputs!$B$38)*D806+SQRT(1-Inputs!$B$38)*_xlfn.NORM.S.INV(RAND())</f>
        <v>-0.32871395808428983</v>
      </c>
      <c r="P806" s="24">
        <f ca="1">SQRT(Inputs!$B$38)*E806+SQRT(1-Inputs!$B$38)*_xlfn.NORM.S.INV(RAND())</f>
        <v>-0.77021196106329126</v>
      </c>
      <c r="Q806" s="24">
        <f ca="1">SQRT(Inputs!$B$38)*F806+SQRT(1-Inputs!$B$38)*_xlfn.NORM.S.INV(RAND())</f>
        <v>1.4654820132052531</v>
      </c>
      <c r="R806" s="24">
        <f ca="1">SQRT(Inputs!$B$38)*G806+SQRT(1-Inputs!$B$38)*_xlfn.NORM.S.INV(RAND())</f>
        <v>1.0985360169348759</v>
      </c>
      <c r="S806" s="24">
        <f ca="1">SQRT(Inputs!$B$38)*H806+SQRT(1-Inputs!$B$38)*_xlfn.NORM.S.INV(RAND())</f>
        <v>-2.9446722733918129E-2</v>
      </c>
      <c r="T806" s="24">
        <f ca="1">SQRT(Inputs!$B$38)*I806+SQRT(1-Inputs!$B$38)*_xlfn.NORM.S.INV(RAND())</f>
        <v>-0.17169995271873528</v>
      </c>
      <c r="U806" s="24">
        <f ca="1">SQRT(Inputs!$B$38)*J806+SQRT(1-Inputs!$B$38)*_xlfn.NORM.S.INV(RAND())</f>
        <v>0.22830935189139856</v>
      </c>
      <c r="V806" s="24">
        <f ca="1">SQRT(Inputs!$B$38)*K806+SQRT(1-Inputs!$B$38)*_xlfn.NORM.S.INV(RAND())</f>
        <v>-0.56577650846820582</v>
      </c>
      <c r="W806" s="24">
        <f ca="1">SQRT(Inputs!$B$38)*L806+SQRT(1-Inputs!$B$38)*_xlfn.NORM.S.INV(RAND())</f>
        <v>1.3881214107362576</v>
      </c>
      <c r="X806" s="24">
        <f ca="1">SQRT(Inputs!$B$38)*M806+SQRT(1-Inputs!$B$38)*_xlfn.NORM.S.INV(RAND())</f>
        <v>-0.95604584726690511</v>
      </c>
      <c r="Y806" s="24">
        <f ca="1">SQRT(Inputs!$B$38)*C806+SQRT(1-Inputs!$B$38)*_xlfn.NORM.S.INV(RAND())</f>
        <v>-1.3504854054182411</v>
      </c>
      <c r="Z806" s="24">
        <f ca="1">SQRT(Inputs!$B$38)*D806+SQRT(1-Inputs!$B$38)*_xlfn.NORM.S.INV(RAND())</f>
        <v>1.953694809061896</v>
      </c>
      <c r="AA806" s="24">
        <f ca="1">SQRT(Inputs!$B$38)*E806+SQRT(1-Inputs!$B$38)*_xlfn.NORM.S.INV(RAND())</f>
        <v>-0.68936580484017007</v>
      </c>
      <c r="AB806" s="24">
        <f ca="1">SQRT(Inputs!$B$38)*F806+SQRT(1-Inputs!$B$38)*_xlfn.NORM.S.INV(RAND())</f>
        <v>1.5175754442789124E-2</v>
      </c>
      <c r="AC806" s="24">
        <f ca="1">SQRT(Inputs!$B$38)*G806+SQRT(1-Inputs!$B$38)*_xlfn.NORM.S.INV(RAND())</f>
        <v>1.8444056601203456</v>
      </c>
      <c r="AD806" s="24">
        <f ca="1">SQRT(Inputs!$B$38)*H806+SQRT(1-Inputs!$B$38)*_xlfn.NORM.S.INV(RAND())</f>
        <v>-0.46284290884718293</v>
      </c>
      <c r="AE806" s="24">
        <f ca="1">SQRT(Inputs!$B$38)*I806+SQRT(1-Inputs!$B$38)*_xlfn.NORM.S.INV(RAND())</f>
        <v>-0.16757485372484004</v>
      </c>
      <c r="AF806" s="24">
        <f ca="1">SQRT(Inputs!$B$38)*J806+SQRT(1-Inputs!$B$38)*_xlfn.NORM.S.INV(RAND())</f>
        <v>1.1456686807518772</v>
      </c>
      <c r="AG806" s="24">
        <f ca="1">SQRT(Inputs!$B$38)*K806+SQRT(1-Inputs!$B$38)*_xlfn.NORM.S.INV(RAND())</f>
        <v>-0.62712673730275237</v>
      </c>
      <c r="AH806" s="24">
        <f ca="1">SQRT(Inputs!$B$38)*L806+SQRT(1-Inputs!$B$38)*_xlfn.NORM.S.INV(RAND())</f>
        <v>0.89816472726917851</v>
      </c>
      <c r="AI806" s="24">
        <f ca="1">SQRT(Inputs!$B$38)*M806+SQRT(1-Inputs!$B$38)*_xlfn.NORM.S.INV(RAND())</f>
        <v>-1.6847828805166953</v>
      </c>
      <c r="AJ806" s="24">
        <f ca="1">SQRT(Inputs!$B$38)*C806+SQRT(1-Inputs!$B$38)*_xlfn.NORM.S.INV(RAND())</f>
        <v>0.63552430049518571</v>
      </c>
      <c r="AK806" s="24">
        <f ca="1">SQRT(Inputs!$B$38)*D806+SQRT(1-Inputs!$B$38)*_xlfn.NORM.S.INV(RAND())</f>
        <v>-7.9026841157336741E-2</v>
      </c>
      <c r="AL806" s="24">
        <f ca="1">SQRT(Inputs!$B$38)*E806+SQRT(1-Inputs!$B$38)*_xlfn.NORM.S.INV(RAND())</f>
        <v>0.13715687586078962</v>
      </c>
      <c r="AM806" s="24">
        <f ca="1">SQRT(Inputs!$B$38)*F806+SQRT(1-Inputs!$B$38)*_xlfn.NORM.S.INV(RAND())</f>
        <v>0.71507332883081687</v>
      </c>
      <c r="AN806" s="24">
        <f ca="1">SQRT(Inputs!$B$38)*G806+SQRT(1-Inputs!$B$38)*_xlfn.NORM.S.INV(RAND())</f>
        <v>0.77927080962638684</v>
      </c>
      <c r="AO806" s="24">
        <f ca="1">SQRT(Inputs!$B$38)*H806+SQRT(1-Inputs!$B$38)*_xlfn.NORM.S.INV(RAND())</f>
        <v>-1.4852343828019143</v>
      </c>
      <c r="AP806" s="24">
        <f ca="1">SQRT(Inputs!$B$38)*I806+SQRT(1-Inputs!$B$38)*_xlfn.NORM.S.INV(RAND())</f>
        <v>-1.4155844224979204</v>
      </c>
      <c r="AQ806" s="24">
        <f ca="1">SQRT(Inputs!$B$38)*J806+SQRT(1-Inputs!$B$38)*_xlfn.NORM.S.INV(RAND())</f>
        <v>0.43565452171297997</v>
      </c>
      <c r="AR806" s="24">
        <f ca="1">SQRT(Inputs!$B$38)*K806+SQRT(1-Inputs!$B$38)*_xlfn.NORM.S.INV(RAND())</f>
        <v>1.904896298786972</v>
      </c>
      <c r="AS806" s="24">
        <f ca="1">SQRT(Inputs!$B$38)*L806+SQRT(1-Inputs!$B$38)*_xlfn.NORM.S.INV(RAND())</f>
        <v>-1.1552101659493703</v>
      </c>
      <c r="AT806" s="24">
        <f ca="1">SQRT(Inputs!$B$38)*M806+SQRT(1-Inputs!$B$38)*_xlfn.NORM.S.INV(RAND())</f>
        <v>0.46885718426977829</v>
      </c>
      <c r="AU806" s="15">
        <f ca="1">Inputs!$B$6*EXP($B$8-0.5*C$5^2+C$5*N806)</f>
        <v>5495.4650284132858</v>
      </c>
      <c r="AV806" s="15">
        <f t="shared" ca="1" si="437"/>
        <v>6373.6647715530444</v>
      </c>
      <c r="AW806" s="15">
        <f t="shared" ca="1" si="438"/>
        <v>7004.7126545009933</v>
      </c>
      <c r="AX806" s="15">
        <f t="shared" ca="1" si="439"/>
        <v>10270.318583028067</v>
      </c>
      <c r="AY806" s="15">
        <f t="shared" ca="1" si="440"/>
        <v>14269.525541654824</v>
      </c>
      <c r="AZ806" s="15">
        <f t="shared" ca="1" si="441"/>
        <v>17395.515964478978</v>
      </c>
      <c r="BA806" s="15">
        <f t="shared" ca="1" si="442"/>
        <v>20908.539539699421</v>
      </c>
      <c r="BB806" s="15">
        <f t="shared" ca="1" si="443"/>
        <v>26190.716195956098</v>
      </c>
      <c r="BC806" s="15">
        <f t="shared" ca="1" si="444"/>
        <v>30372.079175120554</v>
      </c>
      <c r="BD806" s="15">
        <f t="shared" ca="1" si="445"/>
        <v>42367.326259744412</v>
      </c>
      <c r="BE806" s="15">
        <f t="shared" ca="1" si="446"/>
        <v>47586.293850777998</v>
      </c>
      <c r="BF806" s="15">
        <f ca="1">Inputs!$B$13*EXP($B$9-0.5*C$6^2+C$6*Y806)</f>
        <v>10582.305773418739</v>
      </c>
      <c r="BG806" s="15">
        <f t="shared" ca="1" si="447"/>
        <v>18347.963337130481</v>
      </c>
      <c r="BH806" s="15">
        <f t="shared" ca="1" si="448"/>
        <v>19995.764873233922</v>
      </c>
      <c r="BI806" s="15">
        <f t="shared" ca="1" si="449"/>
        <v>24535.067192660274</v>
      </c>
      <c r="BJ806" s="15">
        <f t="shared" ca="1" si="450"/>
        <v>39238.95288329044</v>
      </c>
      <c r="BK806" s="15">
        <f t="shared" ca="1" si="451"/>
        <v>45217.408559976262</v>
      </c>
      <c r="BL806" s="15">
        <f t="shared" ca="1" si="452"/>
        <v>54350.919640587301</v>
      </c>
      <c r="BM806" s="15">
        <f t="shared" ca="1" si="453"/>
        <v>77027.431367567246</v>
      </c>
      <c r="BN806" s="15">
        <f t="shared" ca="1" si="454"/>
        <v>87875.556957528344</v>
      </c>
      <c r="BO806" s="15">
        <f t="shared" ca="1" si="455"/>
        <v>120020.35362711753</v>
      </c>
      <c r="BP806" s="15">
        <f t="shared" ca="1" si="456"/>
        <v>122053.09795213693</v>
      </c>
      <c r="BQ806" s="15">
        <f ca="1">Inputs!$B$20*EXP($B$10-0.5*C$7^2+C$7*AJ806)</f>
        <v>5374.0556956809605</v>
      </c>
      <c r="BR806" s="15">
        <f t="shared" ca="1" si="457"/>
        <v>7111.171850486724</v>
      </c>
      <c r="BS806" s="15">
        <f t="shared" ca="1" si="458"/>
        <v>10129.239041214425</v>
      </c>
      <c r="BT806" s="15">
        <f t="shared" ca="1" si="459"/>
        <v>16847.696361624436</v>
      </c>
      <c r="BU806" s="15">
        <f t="shared" ca="1" si="460"/>
        <v>28194.00384386447</v>
      </c>
      <c r="BV806" s="15">
        <f t="shared" ca="1" si="461"/>
        <v>28070.480265855782</v>
      </c>
      <c r="BW806" s="15">
        <f t="shared" ca="1" si="462"/>
        <v>29029.81719801675</v>
      </c>
      <c r="BX806" s="15">
        <f t="shared" ca="1" si="463"/>
        <v>44308.478814727423</v>
      </c>
      <c r="BY806" s="15">
        <f t="shared" ca="1" si="464"/>
        <v>89383.605774489057</v>
      </c>
      <c r="BZ806" s="15">
        <f t="shared" ca="1" si="465"/>
        <v>101421.30724154266</v>
      </c>
      <c r="CA806" s="15">
        <f t="shared" ca="1" si="466"/>
        <v>154844.40230095462</v>
      </c>
      <c r="CB806" s="15">
        <f ca="1">(AU806*DCF!C$10-DCF!C$5*MAX(AU806*DCF!C$10,0)-MAX(AU806-Inputs!$B$6,0)/Inputs!$B$10)*DCF!C$6</f>
        <v>1039.2723099615246</v>
      </c>
      <c r="CC806" s="15">
        <f ca="1">(AV806*DCF!D$10-DCF!D$5*MAX(AV806*DCF!D$10,0)-MAX(AV806-AU806,0)/Inputs!$B$10)*DCF!D$6</f>
        <v>1339.4115846600287</v>
      </c>
      <c r="CD806" s="15">
        <f ca="1">(AW806*DCF!E$10-DCF!E$5*MAX(AW806*DCF!E$10,0)-MAX(AW806-AV806,0)/Inputs!$B$10)*DCF!E$6</f>
        <v>1475.1385302922479</v>
      </c>
      <c r="CE806" s="15">
        <f ca="1">(AX806*DCF!F$10-DCF!F$5*MAX(AX806*DCF!F$10,0)-MAX(AX806-AW806,0)/Inputs!$B$10)*DCF!F$6</f>
        <v>1562.5025491804918</v>
      </c>
      <c r="CF806" s="15">
        <f ca="1">(AY806*DCF!G$10-DCF!G$5*MAX(AY806*DCF!G$10,0)-MAX(AY806-AX806,0)/Inputs!$B$10)*DCF!G$6</f>
        <v>2171.3741912643</v>
      </c>
      <c r="CG806" s="15">
        <f ca="1">(AZ806*DCF!H$10-DCF!H$5*MAX(AZ806*DCF!H$10,0)-MAX(AZ806-AY806,0)/Inputs!$B$10)*DCF!H$6</f>
        <v>2822.2762616321793</v>
      </c>
      <c r="CH806" s="15">
        <f ca="1">(BA806*DCF!I$10-DCF!I$5*MAX(BA806*DCF!I$10,0)-MAX(BA806-AZ806,0)/Inputs!$B$10)*DCF!I$6</f>
        <v>3242.9684764989192</v>
      </c>
      <c r="CI806" s="15">
        <f ca="1">(BB806*DCF!J$10-DCF!J$5*MAX(BB806*DCF!J$10,0)-MAX(BB806-BA806,0)/Inputs!$B$10)*DCF!J$6</f>
        <v>3693.9608412114399</v>
      </c>
      <c r="CJ806" s="15">
        <f ca="1">(BC806*DCF!K$10-DCF!K$5*MAX(BC806*DCF!K$10,0)-MAX(BC806-BB806,0)/Inputs!$B$10)*DCF!K$6</f>
        <v>4304.0898037542365</v>
      </c>
      <c r="CK806" s="15">
        <f ca="1">(BD806*DCF!L$10-DCF!L$5*MAX(BD806*DCF!L$10,0)-MAX(BD806-BC806,0)/Inputs!$B$10)*DCF!L$6</f>
        <v>4838.6187876355425</v>
      </c>
      <c r="CL806" s="15">
        <f ca="1">(BE806*DCF!M$10-DCF!M$5*MAX(BE806*DCF!M$10,0)-MAX(BE806-BD806,0)/Inputs!$B$10)*DCF!M$6</f>
        <v>6091.580102751007</v>
      </c>
      <c r="CM806" s="15">
        <f ca="1">(BF806*DCF!C$28-DCF!C$5*MAX(BF806*DCF!C$28,0)-MAX(BF806-Inputs!$B$13,0)/Inputs!$B$17)*DCF!C$6</f>
        <v>3229.6503219316628</v>
      </c>
      <c r="CN806" s="15">
        <f ca="1">(BG806*DCF!D$28-DCF!D$5*MAX(BG806*DCF!D$28,0)-MAX(BG806-BF806,0)/Inputs!$B$17)*DCF!D$6</f>
        <v>3747.1275659194021</v>
      </c>
      <c r="CO806" s="15">
        <f ca="1">(BH806*DCF!E$28-DCF!E$5*MAX(BH806*DCF!E$28,0)-MAX(BH806-BG806,0)/Inputs!$B$17)*DCF!E$6</f>
        <v>5338.3976644195491</v>
      </c>
      <c r="CP806" s="15">
        <f ca="1">(BI806*DCF!F$28-DCF!F$5*MAX(BI806*DCF!F$28,0)-MAX(BI806-BH806,0)/Inputs!$B$17)*DCF!F$6</f>
        <v>5834.172731578481</v>
      </c>
      <c r="CQ806" s="15">
        <f ca="1">(BJ806*DCF!G$28-DCF!G$5*MAX(BJ806*DCF!G$28,0)-MAX(BJ806-BI806,0)/Inputs!$B$17)*DCF!G$6</f>
        <v>7707.7957141377528</v>
      </c>
      <c r="CR806" s="15">
        <f ca="1">(BK806*DCF!H$28-DCF!H$5*MAX(BK806*DCF!H$28,0)-MAX(BK806-BJ806,0)/Inputs!$B$17)*DCF!H$6</f>
        <v>10253.879772797834</v>
      </c>
      <c r="CS806" s="15">
        <f ca="1">(BL806*DCF!I$28-DCF!I$5*MAX(BL806*DCF!I$28,0)-MAX(BL806-BK806,0)/Inputs!$B$17)*DCF!I$6</f>
        <v>11469.84497435324</v>
      </c>
      <c r="CT806" s="15">
        <f ca="1">(BM806*DCF!J$28-DCF!J$5*MAX(BM806*DCF!J$28,0)-MAX(BM806-BL806,0)/Inputs!$B$17)*DCF!J$6</f>
        <v>14176.791522547161</v>
      </c>
      <c r="CU806" s="15">
        <f ca="1">(BN806*DCF!K$28-DCF!K$5*MAX(BN806*DCF!K$28,0)-MAX(BN806-BM806,0)/Inputs!$B$17)*DCF!K$6</f>
        <v>17229.093331406966</v>
      </c>
      <c r="CV806" s="15">
        <f ca="1">(BO806*DCF!L$28-DCF!L$5*MAX(BO806*DCF!L$28,0)-MAX(BO806-BN806,0)/Inputs!$B$17)*DCF!L$6</f>
        <v>20309.342416509786</v>
      </c>
      <c r="CW806" s="15">
        <f ca="1">(BP806*DCF!M$28-DCF!M$5*MAX(BP806*DCF!M$28,0)-MAX(BP806-BO806,0)/Inputs!$B$17)*DCF!M$6</f>
        <v>22751.882114682765</v>
      </c>
      <c r="CX806" s="15">
        <f ca="1">(BQ806*DCF!C$46-DCF!C$5*MAX(BQ806*DCF!C$46,0)-MAX(BQ806-Inputs!$B$20,0)/Inputs!$B$24)*DCF!C$6</f>
        <v>-2244.8422833817281</v>
      </c>
      <c r="CY806" s="15">
        <f ca="1">(BR806*DCF!D$46-DCF!D$5*MAX(BR806*DCF!D$46,0)-MAX(BR806-BQ806,0)/Inputs!$B$24)*DCF!D$6</f>
        <v>-1954.9242440891799</v>
      </c>
      <c r="CZ806" s="15">
        <f ca="1">(BS806*DCF!E$46-DCF!E$5*MAX(BS806*DCF!E$46,0)-MAX(BS806-BR806,0)/Inputs!$B$24)*DCF!E$6</f>
        <v>-2387.4391534612205</v>
      </c>
      <c r="DA806" s="15">
        <f ca="1">(BT806*DCF!F$46-DCF!F$5*MAX(BT806*DCF!F$46,0)-MAX(BT806-BS806,0)/Inputs!$B$24)*DCF!F$6</f>
        <v>-3673.3584653141261</v>
      </c>
      <c r="DB806" s="15">
        <f ca="1">(BU806*DCF!G$46-DCF!G$5*MAX(BU806*DCF!G$46,0)-MAX(BU806-BT806,0)/Inputs!$B$24)*DCF!G$6</f>
        <v>-4765.0642461198704</v>
      </c>
      <c r="DC806" s="15">
        <f ca="1">(BV806*DCF!H$46-DCF!H$5*MAX(BV806*DCF!H$46,0)-MAX(BV806-BU806,0)/Inputs!$B$24)*DCF!H$6</f>
        <v>0</v>
      </c>
      <c r="DD806" s="15">
        <f ca="1">(BW806*DCF!I$46-DCF!I$5*MAX(BW806*DCF!I$46,0)-MAX(BW806-BV806,0)/Inputs!$B$24)*DCF!I$6</f>
        <v>395.06635858396061</v>
      </c>
      <c r="DE806" s="15">
        <f ca="1">(BX806*DCF!J$46-DCF!J$5*MAX(BX806*DCF!J$46,0)-MAX(BX806-BW806,0)/Inputs!$B$24)*DCF!J$6</f>
        <v>-2193.0333200953705</v>
      </c>
      <c r="DF806" s="15">
        <f ca="1">(BY806*DCF!K$46-DCF!K$5*MAX(BY806*DCF!K$46,0)-MAX(BY806-BX806,0)/Inputs!$B$24)*DCF!K$6</f>
        <v>-5936.315785052645</v>
      </c>
      <c r="DG806" s="15">
        <f ca="1">(BZ806*DCF!L$46-DCF!L$5*MAX(BZ806*DCF!L$46,0)-MAX(BZ806-BY806,0)/Inputs!$B$24)*DCF!L$6</f>
        <v>4286.6146509241153</v>
      </c>
      <c r="DH806" s="15">
        <f ca="1">(CA806*DCF!M$46-DCF!M$5*MAX(CA806*DCF!M$46,0)-MAX(CA806-BZ806,0)/Inputs!$B$24)*DCF!M$6</f>
        <v>970.76412419717246</v>
      </c>
      <c r="DI806" s="15">
        <f ca="1">SUM(CB806:CL806)+BE806*DCF!M$10*(1+Inputs!$B$30)*(1-Inputs!$B$33)*(1-Inputs!$B$30/Inputs!$B$31)/(Inputs!$B$29-Inputs!$B$30)*DCF!M$6</f>
        <v>165014.47848914884</v>
      </c>
      <c r="DJ806" s="15">
        <f ca="1">SUM(CM806:CW806)+BP806*DCF!M$28*(1+Inputs!$B$30)*(1-Inputs!$B$33)*(1-Inputs!$B$30/Inputs!$B$31)/(Inputs!$B$29-Inputs!$B$30)*DCF!M$6</f>
        <v>574948.49224485795</v>
      </c>
      <c r="DK806" s="15">
        <f ca="1">SUM(CX806:DH806)+CA806*DCF!M$46*(1+Inputs!$B$30)*(1-Inputs!$B$33)*(1-Inputs!$B$30/Inputs!$B$31)/(Inputs!$B$29-Inputs!$B$30)*DCF!M$6</f>
        <v>221905.25608552396</v>
      </c>
      <c r="DM806" s="15">
        <f ca="1">DI806+DJ806+DK806+Inputs!$B$34+Inputs!$B$36-Inputs!$B$35</f>
        <v>1038719.2268195306</v>
      </c>
    </row>
    <row r="807" spans="1:117" x14ac:dyDescent="0.75">
      <c r="A807" s="11">
        <v>794</v>
      </c>
      <c r="C807" s="24">
        <f t="shared" ca="1" si="469"/>
        <v>-2.2832423008995621</v>
      </c>
      <c r="D807" s="24">
        <f t="shared" ca="1" si="469"/>
        <v>0.20849562620726952</v>
      </c>
      <c r="E807" s="24">
        <f t="shared" ca="1" si="469"/>
        <v>-0.68581130490297948</v>
      </c>
      <c r="F807" s="24">
        <f t="shared" ca="1" si="469"/>
        <v>1.4237896874971654</v>
      </c>
      <c r="G807" s="24">
        <f t="shared" ca="1" si="469"/>
        <v>1.0536317297113558</v>
      </c>
      <c r="H807" s="24">
        <f t="shared" ca="1" si="469"/>
        <v>-1.0902378517010378</v>
      </c>
      <c r="I807" s="24">
        <f t="shared" ca="1" si="469"/>
        <v>1.0129097062608623</v>
      </c>
      <c r="J807" s="24">
        <f t="shared" ca="1" si="469"/>
        <v>-3.8916345670228829E-2</v>
      </c>
      <c r="K807" s="24">
        <f t="shared" ca="1" si="469"/>
        <v>-1.5755855647122918</v>
      </c>
      <c r="L807" s="24">
        <f t="shared" ca="1" si="469"/>
        <v>-0.75976829239621102</v>
      </c>
      <c r="M807" s="24">
        <f t="shared" ca="1" si="469"/>
        <v>4.7917196980851812E-2</v>
      </c>
      <c r="N807" s="24">
        <f ca="1">SQRT(Inputs!$B$38)*C807+SQRT(1-Inputs!$B$38)*_xlfn.NORM.S.INV(RAND())</f>
        <v>-0.45071956070200303</v>
      </c>
      <c r="O807" s="24">
        <f ca="1">SQRT(Inputs!$B$38)*D807+SQRT(1-Inputs!$B$38)*_xlfn.NORM.S.INV(RAND())</f>
        <v>1.7841947790600978</v>
      </c>
      <c r="P807" s="24">
        <f ca="1">SQRT(Inputs!$B$38)*E807+SQRT(1-Inputs!$B$38)*_xlfn.NORM.S.INV(RAND())</f>
        <v>-0.46009139693443007</v>
      </c>
      <c r="Q807" s="24">
        <f ca="1">SQRT(Inputs!$B$38)*F807+SQRT(1-Inputs!$B$38)*_xlfn.NORM.S.INV(RAND())</f>
        <v>-0.31870553779831468</v>
      </c>
      <c r="R807" s="24">
        <f ca="1">SQRT(Inputs!$B$38)*G807+SQRT(1-Inputs!$B$38)*_xlfn.NORM.S.INV(RAND())</f>
        <v>1.6189518835345071</v>
      </c>
      <c r="S807" s="24">
        <f ca="1">SQRT(Inputs!$B$38)*H807+SQRT(1-Inputs!$B$38)*_xlfn.NORM.S.INV(RAND())</f>
        <v>-1.2034241711132543</v>
      </c>
      <c r="T807" s="24">
        <f ca="1">SQRT(Inputs!$B$38)*I807+SQRT(1-Inputs!$B$38)*_xlfn.NORM.S.INV(RAND())</f>
        <v>-0.30316216223158532</v>
      </c>
      <c r="U807" s="24">
        <f ca="1">SQRT(Inputs!$B$38)*J807+SQRT(1-Inputs!$B$38)*_xlfn.NORM.S.INV(RAND())</f>
        <v>-1.5061061056555594</v>
      </c>
      <c r="V807" s="24">
        <f ca="1">SQRT(Inputs!$B$38)*K807+SQRT(1-Inputs!$B$38)*_xlfn.NORM.S.INV(RAND())</f>
        <v>-0.11796207568663108</v>
      </c>
      <c r="W807" s="24">
        <f ca="1">SQRT(Inputs!$B$38)*L807+SQRT(1-Inputs!$B$38)*_xlfn.NORM.S.INV(RAND())</f>
        <v>-0.14442872398968537</v>
      </c>
      <c r="X807" s="24">
        <f ca="1">SQRT(Inputs!$B$38)*M807+SQRT(1-Inputs!$B$38)*_xlfn.NORM.S.INV(RAND())</f>
        <v>-0.74753815789278755</v>
      </c>
      <c r="Y807" s="24">
        <f ca="1">SQRT(Inputs!$B$38)*C807+SQRT(1-Inputs!$B$38)*_xlfn.NORM.S.INV(RAND())</f>
        <v>-0.2830644982502093</v>
      </c>
      <c r="Z807" s="24">
        <f ca="1">SQRT(Inputs!$B$38)*D807+SQRT(1-Inputs!$B$38)*_xlfn.NORM.S.INV(RAND())</f>
        <v>-0.62120057467199807</v>
      </c>
      <c r="AA807" s="24">
        <f ca="1">SQRT(Inputs!$B$38)*E807+SQRT(1-Inputs!$B$38)*_xlfn.NORM.S.INV(RAND())</f>
        <v>-1.1972219725976008E-2</v>
      </c>
      <c r="AB807" s="24">
        <f ca="1">SQRT(Inputs!$B$38)*F807+SQRT(1-Inputs!$B$38)*_xlfn.NORM.S.INV(RAND())</f>
        <v>2.1952454312606098</v>
      </c>
      <c r="AC807" s="24">
        <f ca="1">SQRT(Inputs!$B$38)*G807+SQRT(1-Inputs!$B$38)*_xlfn.NORM.S.INV(RAND())</f>
        <v>0.99340728093486907</v>
      </c>
      <c r="AD807" s="24">
        <f ca="1">SQRT(Inputs!$B$38)*H807+SQRT(1-Inputs!$B$38)*_xlfn.NORM.S.INV(RAND())</f>
        <v>-1.9172777955077496</v>
      </c>
      <c r="AE807" s="24">
        <f ca="1">SQRT(Inputs!$B$38)*I807+SQRT(1-Inputs!$B$38)*_xlfn.NORM.S.INV(RAND())</f>
        <v>-1.2841250229229528</v>
      </c>
      <c r="AF807" s="24">
        <f ca="1">SQRT(Inputs!$B$38)*J807+SQRT(1-Inputs!$B$38)*_xlfn.NORM.S.INV(RAND())</f>
        <v>0.13031116995182007</v>
      </c>
      <c r="AG807" s="24">
        <f ca="1">SQRT(Inputs!$B$38)*K807+SQRT(1-Inputs!$B$38)*_xlfn.NORM.S.INV(RAND())</f>
        <v>-0.49414403933926493</v>
      </c>
      <c r="AH807" s="24">
        <f ca="1">SQRT(Inputs!$B$38)*L807+SQRT(1-Inputs!$B$38)*_xlfn.NORM.S.INV(RAND())</f>
        <v>-1.8211647744220438</v>
      </c>
      <c r="AI807" s="24">
        <f ca="1">SQRT(Inputs!$B$38)*M807+SQRT(1-Inputs!$B$38)*_xlfn.NORM.S.INV(RAND())</f>
        <v>0.16760445963304005</v>
      </c>
      <c r="AJ807" s="24">
        <f ca="1">SQRT(Inputs!$B$38)*C807+SQRT(1-Inputs!$B$38)*_xlfn.NORM.S.INV(RAND())</f>
        <v>-1.7751355178022599</v>
      </c>
      <c r="AK807" s="24">
        <f ca="1">SQRT(Inputs!$B$38)*D807+SQRT(1-Inputs!$B$38)*_xlfn.NORM.S.INV(RAND())</f>
        <v>0.90553298133807525</v>
      </c>
      <c r="AL807" s="24">
        <f ca="1">SQRT(Inputs!$B$38)*E807+SQRT(1-Inputs!$B$38)*_xlfn.NORM.S.INV(RAND())</f>
        <v>-0.69964305107280489</v>
      </c>
      <c r="AM807" s="24">
        <f ca="1">SQRT(Inputs!$B$38)*F807+SQRT(1-Inputs!$B$38)*_xlfn.NORM.S.INV(RAND())</f>
        <v>0.13661775659474185</v>
      </c>
      <c r="AN807" s="24">
        <f ca="1">SQRT(Inputs!$B$38)*G807+SQRT(1-Inputs!$B$38)*_xlfn.NORM.S.INV(RAND())</f>
        <v>0.86042105049571393</v>
      </c>
      <c r="AO807" s="24">
        <f ca="1">SQRT(Inputs!$B$38)*H807+SQRT(1-Inputs!$B$38)*_xlfn.NORM.S.INV(RAND())</f>
        <v>0.2623132992415983</v>
      </c>
      <c r="AP807" s="24">
        <f ca="1">SQRT(Inputs!$B$38)*I807+SQRT(1-Inputs!$B$38)*_xlfn.NORM.S.INV(RAND())</f>
        <v>0.52378231177960766</v>
      </c>
      <c r="AQ807" s="24">
        <f ca="1">SQRT(Inputs!$B$38)*J807+SQRT(1-Inputs!$B$38)*_xlfn.NORM.S.INV(RAND())</f>
        <v>0.26540651685189098</v>
      </c>
      <c r="AR807" s="24">
        <f ca="1">SQRT(Inputs!$B$38)*K807+SQRT(1-Inputs!$B$38)*_xlfn.NORM.S.INV(RAND())</f>
        <v>-0.73156730726067598</v>
      </c>
      <c r="AS807" s="24">
        <f ca="1">SQRT(Inputs!$B$38)*L807+SQRT(1-Inputs!$B$38)*_xlfn.NORM.S.INV(RAND())</f>
        <v>-1.6732638235413071</v>
      </c>
      <c r="AT807" s="24">
        <f ca="1">SQRT(Inputs!$B$38)*M807+SQRT(1-Inputs!$B$38)*_xlfn.NORM.S.INV(RAND())</f>
        <v>-0.21609862617013123</v>
      </c>
      <c r="AU807" s="15">
        <f ca="1">Inputs!$B$6*EXP($B$8-0.5*C$5^2+C$5*N807)</f>
        <v>4613.0893603866343</v>
      </c>
      <c r="AV807" s="15">
        <f t="shared" ca="1" si="437"/>
        <v>7299.562338001313</v>
      </c>
      <c r="AW807" s="15">
        <f t="shared" ca="1" si="438"/>
        <v>8364.966691904674</v>
      </c>
      <c r="AX807" s="15">
        <f t="shared" ca="1" si="439"/>
        <v>9814.1332921556168</v>
      </c>
      <c r="AY807" s="15">
        <f t="shared" ca="1" si="440"/>
        <v>14490.162293298894</v>
      </c>
      <c r="AZ807" s="15">
        <f t="shared" ca="1" si="441"/>
        <v>15522.312843423035</v>
      </c>
      <c r="BA807" s="15">
        <f t="shared" ca="1" si="442"/>
        <v>18402.102571041924</v>
      </c>
      <c r="BB807" s="15">
        <f t="shared" ca="1" si="443"/>
        <v>19374.190347589054</v>
      </c>
      <c r="BC807" s="15">
        <f t="shared" ca="1" si="444"/>
        <v>23459.792472008547</v>
      </c>
      <c r="BD807" s="15">
        <f t="shared" ca="1" si="445"/>
        <v>28354.816094141373</v>
      </c>
      <c r="BE807" s="15">
        <f t="shared" ca="1" si="446"/>
        <v>32458.26658820466</v>
      </c>
      <c r="BF807" s="15">
        <f ca="1">Inputs!$B$13*EXP($B$9-0.5*C$6^2+C$6*Y807)</f>
        <v>13076.24295848873</v>
      </c>
      <c r="BG807" s="15">
        <f t="shared" ca="1" si="447"/>
        <v>14246.657112584122</v>
      </c>
      <c r="BH807" s="15">
        <f t="shared" ca="1" si="448"/>
        <v>17372.264551575227</v>
      </c>
      <c r="BI807" s="15">
        <f t="shared" ca="1" si="449"/>
        <v>29815.042206871585</v>
      </c>
      <c r="BJ807" s="15">
        <f t="shared" ca="1" si="450"/>
        <v>42178.557024777852</v>
      </c>
      <c r="BK807" s="15">
        <f t="shared" ca="1" si="451"/>
        <v>39873.526200624685</v>
      </c>
      <c r="BL807" s="15">
        <f t="shared" ca="1" si="452"/>
        <v>41471.084009006394</v>
      </c>
      <c r="BM807" s="15">
        <f t="shared" ca="1" si="453"/>
        <v>51808.855006209444</v>
      </c>
      <c r="BN807" s="15">
        <f t="shared" ca="1" si="454"/>
        <v>60054.786613261989</v>
      </c>
      <c r="BO807" s="15">
        <f t="shared" ca="1" si="455"/>
        <v>59793.766238862539</v>
      </c>
      <c r="BP807" s="15">
        <f t="shared" ca="1" si="456"/>
        <v>75005.768760290186</v>
      </c>
      <c r="BQ807" s="15">
        <f ca="1">Inputs!$B$20*EXP($B$10-0.5*C$7^2+C$7*AJ807)</f>
        <v>2285.4514345740931</v>
      </c>
      <c r="BR807" s="15">
        <f t="shared" ca="1" si="457"/>
        <v>4134.3257766012202</v>
      </c>
      <c r="BS807" s="15">
        <f t="shared" ca="1" si="458"/>
        <v>4630.9037235731485</v>
      </c>
      <c r="BT807" s="15">
        <f t="shared" ca="1" si="459"/>
        <v>6617.9935046001292</v>
      </c>
      <c r="BU807" s="15">
        <f t="shared" ca="1" si="460"/>
        <v>11294.586421116976</v>
      </c>
      <c r="BV807" s="15">
        <f t="shared" ca="1" si="461"/>
        <v>16670.699730082881</v>
      </c>
      <c r="BW807" s="15">
        <f t="shared" ca="1" si="462"/>
        <v>25990.293718525969</v>
      </c>
      <c r="BX807" s="15">
        <f t="shared" ca="1" si="463"/>
        <v>38338.146869425851</v>
      </c>
      <c r="BY807" s="15">
        <f t="shared" ca="1" si="464"/>
        <v>46701.952178720458</v>
      </c>
      <c r="BZ807" s="15">
        <f t="shared" ca="1" si="465"/>
        <v>48177.692271941305</v>
      </c>
      <c r="CA807" s="15">
        <f t="shared" ca="1" si="466"/>
        <v>65125.518819820507</v>
      </c>
      <c r="CB807" s="15">
        <f ca="1">(AU807*DCF!C$10-DCF!C$5*MAX(AU807*DCF!C$10,0)-MAX(AU807-Inputs!$B$6,0)/Inputs!$B$10)*DCF!C$6</f>
        <v>1045.5638057499202</v>
      </c>
      <c r="CC807" s="15">
        <f ca="1">(AV807*DCF!D$10-DCF!D$5*MAX(AV807*DCF!D$10,0)-MAX(AV807-AU807,0)/Inputs!$B$10)*DCF!D$6</f>
        <v>1124.1927413775079</v>
      </c>
      <c r="CD807" s="15">
        <f ca="1">(AW807*DCF!E$10-DCF!E$5*MAX(AW807*DCF!E$10,0)-MAX(AW807-AV807,0)/Inputs!$B$10)*DCF!E$6</f>
        <v>1691.3644694176935</v>
      </c>
      <c r="CE807" s="15">
        <f ca="1">(AX807*DCF!F$10-DCF!F$5*MAX(AX807*DCF!F$10,0)-MAX(AX807-AW807,0)/Inputs!$B$10)*DCF!F$6</f>
        <v>1840.8740165994971</v>
      </c>
      <c r="CF807" s="15">
        <f ca="1">(AY807*DCF!G$10-DCF!G$5*MAX(AY807*DCF!G$10,0)-MAX(AY807-AX807,0)/Inputs!$B$10)*DCF!G$6</f>
        <v>2086.7372611531441</v>
      </c>
      <c r="CG807" s="15">
        <f ca="1">(AZ807*DCF!H$10-DCF!H$5*MAX(AZ807*DCF!H$10,0)-MAX(AZ807-AY807,0)/Inputs!$B$10)*DCF!H$6</f>
        <v>2830.3913385054143</v>
      </c>
      <c r="CH807" s="15">
        <f ca="1">(BA807*DCF!I$10-DCF!I$5*MAX(BA807*DCF!I$10,0)-MAX(BA807-AZ807,0)/Inputs!$B$10)*DCF!I$6</f>
        <v>2889.0064149395357</v>
      </c>
      <c r="CI807" s="15">
        <f ca="1">(BB807*DCF!J$10-DCF!J$5*MAX(BB807*DCF!J$10,0)-MAX(BB807-BA807,0)/Inputs!$B$10)*DCF!J$6</f>
        <v>3177.3521342370368</v>
      </c>
      <c r="CJ807" s="15">
        <f ca="1">(BC807*DCF!K$10-DCF!K$5*MAX(BC807*DCF!K$10,0)-MAX(BC807-BB807,0)/Inputs!$B$10)*DCF!K$6</f>
        <v>3204.7277184319919</v>
      </c>
      <c r="CK807" s="15">
        <f ca="1">(BD807*DCF!L$10-DCF!L$5*MAX(BD807*DCF!L$10,0)-MAX(BD807-BC807,0)/Inputs!$B$10)*DCF!L$6</f>
        <v>3643.4396495692513</v>
      </c>
      <c r="CL807" s="15">
        <f ca="1">(BE807*DCF!M$10-DCF!M$5*MAX(BE807*DCF!M$10,0)-MAX(BE807-BD807,0)/Inputs!$B$10)*DCF!M$6</f>
        <v>4090.0802258229633</v>
      </c>
      <c r="CM807" s="15">
        <f ca="1">(BF807*DCF!C$28-DCF!C$5*MAX(BF807*DCF!C$28,0)-MAX(BF807-Inputs!$B$13,0)/Inputs!$B$17)*DCF!C$6</f>
        <v>3600.6582006856097</v>
      </c>
      <c r="CN807" s="15">
        <f ca="1">(BG807*DCF!D$28-DCF!D$5*MAX(BG807*DCF!D$28,0)-MAX(BG807-BF807,0)/Inputs!$B$17)*DCF!D$6</f>
        <v>3946.2660997377016</v>
      </c>
      <c r="CO807" s="15">
        <f ca="1">(BH807*DCF!E$28-DCF!E$5*MAX(BH807*DCF!E$28,0)-MAX(BH807-BG807,0)/Inputs!$B$17)*DCF!E$6</f>
        <v>4304.1204563330593</v>
      </c>
      <c r="CP807" s="15">
        <f ca="1">(BI807*DCF!F$28-DCF!F$5*MAX(BI807*DCF!F$28,0)-MAX(BI807-BH807,0)/Inputs!$B$17)*DCF!F$6</f>
        <v>5828.5942599887358</v>
      </c>
      <c r="CQ807" s="15">
        <f ca="1">(BJ807*DCF!G$28-DCF!G$5*MAX(BJ807*DCF!G$28,0)-MAX(BJ807-BI807,0)/Inputs!$B$17)*DCF!G$6</f>
        <v>8864.1255721099769</v>
      </c>
      <c r="CR807" s="15">
        <f ca="1">(BK807*DCF!H$28-DCF!H$5*MAX(BK807*DCF!H$28,0)-MAX(BK807-BJ807,0)/Inputs!$B$17)*DCF!H$6</f>
        <v>9861.1629431908823</v>
      </c>
      <c r="CS807" s="15">
        <f ca="1">(BL807*DCF!I$28-DCF!I$5*MAX(BL807*DCF!I$28,0)-MAX(BL807-BK807,0)/Inputs!$B$17)*DCF!I$6</f>
        <v>9522.752834266048</v>
      </c>
      <c r="CT807" s="15">
        <f ca="1">(BM807*DCF!J$28-DCF!J$5*MAX(BM807*DCF!J$28,0)-MAX(BM807-BL807,0)/Inputs!$B$17)*DCF!J$6</f>
        <v>10186.971665532817</v>
      </c>
      <c r="CU807" s="15">
        <f ca="1">(BN807*DCF!K$28-DCF!K$5*MAX(BN807*DCF!K$28,0)-MAX(BN807-BM807,0)/Inputs!$B$17)*DCF!K$6</f>
        <v>11672.547207452881</v>
      </c>
      <c r="CV807" s="15">
        <f ca="1">(BO807*DCF!L$28-DCF!L$5*MAX(BO807*DCF!L$28,0)-MAX(BO807-BN807,0)/Inputs!$B$17)*DCF!L$6</f>
        <v>11930.111428244996</v>
      </c>
      <c r="CW807" s="15">
        <f ca="1">(BP807*DCF!M$28-DCF!M$5*MAX(BP807*DCF!M$28,0)-MAX(BP807-BO807,0)/Inputs!$B$17)*DCF!M$6</f>
        <v>12522.297090224532</v>
      </c>
      <c r="CX807" s="15">
        <f ca="1">(BQ807*DCF!C$46-DCF!C$5*MAX(BQ807*DCF!C$46,0)-MAX(BQ807-Inputs!$B$20,0)/Inputs!$B$24)*DCF!C$6</f>
        <v>-527.8178832734626</v>
      </c>
      <c r="CY807" s="15">
        <f ca="1">(BR807*DCF!D$46-DCF!D$5*MAX(BR807*DCF!D$46,0)-MAX(BR807-BQ807,0)/Inputs!$B$24)*DCF!D$6</f>
        <v>-1494.5323310349365</v>
      </c>
      <c r="CZ807" s="15">
        <f ca="1">(BS807*DCF!E$46-DCF!E$5*MAX(BS807*DCF!E$46,0)-MAX(BS807-BR807,0)/Inputs!$B$24)*DCF!E$6</f>
        <v>-743.34978444252147</v>
      </c>
      <c r="DA807" s="15">
        <f ca="1">(BT807*DCF!F$46-DCF!F$5*MAX(BT807*DCF!F$46,0)-MAX(BT807-BS807,0)/Inputs!$B$24)*DCF!F$6</f>
        <v>-1205.5263351234953</v>
      </c>
      <c r="DB807" s="15">
        <f ca="1">(BU807*DCF!G$46-DCF!G$5*MAX(BU807*DCF!G$46,0)-MAX(BU807-BT807,0)/Inputs!$B$24)*DCF!G$6</f>
        <v>-1953.0410307506957</v>
      </c>
      <c r="DC807" s="15">
        <f ca="1">(BV807*DCF!H$46-DCF!H$5*MAX(BV807*DCF!H$46,0)-MAX(BV807-BU807,0)/Inputs!$B$24)*DCF!H$6</f>
        <v>-1670.5942707683971</v>
      </c>
      <c r="DD807" s="15">
        <f ca="1">(BW807*DCF!I$46-DCF!I$5*MAX(BW807*DCF!I$46,0)-MAX(BW807-BV807,0)/Inputs!$B$24)*DCF!I$6</f>
        <v>-2075.0389939737047</v>
      </c>
      <c r="DE807" s="15">
        <f ca="1">(BX807*DCF!J$46-DCF!J$5*MAX(BX807*DCF!J$46,0)-MAX(BX807-BW807,0)/Inputs!$B$24)*DCF!J$6</f>
        <v>-1666.2697079023833</v>
      </c>
      <c r="DF807" s="15">
        <f ca="1">(BY807*DCF!K$46-DCF!K$5*MAX(BY807*DCF!K$46,0)-MAX(BY807-BX807,0)/Inputs!$B$24)*DCF!K$6</f>
        <v>618.8617002456524</v>
      </c>
      <c r="DG807" s="15">
        <f ca="1">(BZ807*DCF!L$46-DCF!L$5*MAX(BZ807*DCF!L$46,0)-MAX(BZ807-BY807,0)/Inputs!$B$24)*DCF!L$6</f>
        <v>2996.3364928696128</v>
      </c>
      <c r="DH807" s="15">
        <f ca="1">(CA807*DCF!M$46-DCF!M$5*MAX(CA807*DCF!M$46,0)-MAX(CA807-BZ807,0)/Inputs!$B$24)*DCF!M$6</f>
        <v>1562.5368308961622</v>
      </c>
      <c r="DI807" s="15">
        <f ca="1">SUM(CB807:CL807)+BE807*DCF!M$10*(1+Inputs!$B$30)*(1-Inputs!$B$33)*(1-Inputs!$B$30/Inputs!$B$31)/(Inputs!$B$29-Inputs!$B$30)*DCF!M$6</f>
        <v>117955.51490691863</v>
      </c>
      <c r="DJ807" s="15">
        <f ca="1">SUM(CM807:CW807)+BP807*DCF!M$28*(1+Inputs!$B$30)*(1-Inputs!$B$33)*(1-Inputs!$B$30/Inputs!$B$31)/(Inputs!$B$29-Inputs!$B$30)*DCF!M$6</f>
        <v>370562.3361690985</v>
      </c>
      <c r="DK807" s="15">
        <f ca="1">SUM(CX807:DH807)+CA807*DCF!M$46*(1+Inputs!$B$30)*(1-Inputs!$B$33)*(1-Inputs!$B$30/Inputs!$B$31)/(Inputs!$B$29-Inputs!$B$30)*DCF!M$6</f>
        <v>94533.331393070548</v>
      </c>
      <c r="DM807" s="15">
        <f ca="1">DI807+DJ807+DK807+Inputs!$B$34+Inputs!$B$36-Inputs!$B$35</f>
        <v>659902.18246908765</v>
      </c>
    </row>
    <row r="808" spans="1:117" x14ac:dyDescent="0.75">
      <c r="A808" s="11">
        <v>795</v>
      </c>
      <c r="C808" s="24">
        <f t="shared" ca="1" si="469"/>
        <v>-7.6643105942586082E-2</v>
      </c>
      <c r="D808" s="24">
        <f t="shared" ca="1" si="469"/>
        <v>0.3079710648165731</v>
      </c>
      <c r="E808" s="24">
        <f t="shared" ca="1" si="469"/>
        <v>-0.49163169081656211</v>
      </c>
      <c r="F808" s="24">
        <f t="shared" ca="1" si="469"/>
        <v>6.1677995470628716E-2</v>
      </c>
      <c r="G808" s="24">
        <f t="shared" ca="1" si="469"/>
        <v>-1.2698536073217579</v>
      </c>
      <c r="H808" s="24">
        <f t="shared" ca="1" si="469"/>
        <v>-0.37698888158633298</v>
      </c>
      <c r="I808" s="24">
        <f t="shared" ca="1" si="469"/>
        <v>0.98668484435304349</v>
      </c>
      <c r="J808" s="24">
        <f t="shared" ca="1" si="469"/>
        <v>1.217773362014082</v>
      </c>
      <c r="K808" s="24">
        <f t="shared" ca="1" si="469"/>
        <v>0.1576441713674521</v>
      </c>
      <c r="L808" s="24">
        <f t="shared" ca="1" si="469"/>
        <v>1.4804746944536145</v>
      </c>
      <c r="M808" s="24">
        <f t="shared" ca="1" si="469"/>
        <v>1.9897812587200228</v>
      </c>
      <c r="N808" s="24">
        <f ca="1">SQRT(Inputs!$B$38)*C808+SQRT(1-Inputs!$B$38)*_xlfn.NORM.S.INV(RAND())</f>
        <v>-0.36876499148680775</v>
      </c>
      <c r="O808" s="24">
        <f ca="1">SQRT(Inputs!$B$38)*D808+SQRT(1-Inputs!$B$38)*_xlfn.NORM.S.INV(RAND())</f>
        <v>1.107078411685009</v>
      </c>
      <c r="P808" s="24">
        <f ca="1">SQRT(Inputs!$B$38)*E808+SQRT(1-Inputs!$B$38)*_xlfn.NORM.S.INV(RAND())</f>
        <v>-0.32410198466318196</v>
      </c>
      <c r="Q808" s="24">
        <f ca="1">SQRT(Inputs!$B$38)*F808+SQRT(1-Inputs!$B$38)*_xlfn.NORM.S.INV(RAND())</f>
        <v>-0.52070170470026689</v>
      </c>
      <c r="R808" s="24">
        <f ca="1">SQRT(Inputs!$B$38)*G808+SQRT(1-Inputs!$B$38)*_xlfn.NORM.S.INV(RAND())</f>
        <v>-1.0724767938762296</v>
      </c>
      <c r="S808" s="24">
        <f ca="1">SQRT(Inputs!$B$38)*H808+SQRT(1-Inputs!$B$38)*_xlfn.NORM.S.INV(RAND())</f>
        <v>-1.5039384513192027</v>
      </c>
      <c r="T808" s="24">
        <f ca="1">SQRT(Inputs!$B$38)*I808+SQRT(1-Inputs!$B$38)*_xlfn.NORM.S.INV(RAND())</f>
        <v>2.6892131296038775</v>
      </c>
      <c r="U808" s="24">
        <f ca="1">SQRT(Inputs!$B$38)*J808+SQRT(1-Inputs!$B$38)*_xlfn.NORM.S.INV(RAND())</f>
        <v>0.71057076272591513</v>
      </c>
      <c r="V808" s="24">
        <f ca="1">SQRT(Inputs!$B$38)*K808+SQRT(1-Inputs!$B$38)*_xlfn.NORM.S.INV(RAND())</f>
        <v>-0.94927204083367878</v>
      </c>
      <c r="W808" s="24">
        <f ca="1">SQRT(Inputs!$B$38)*L808+SQRT(1-Inputs!$B$38)*_xlfn.NORM.S.INV(RAND())</f>
        <v>-0.39549885385638106</v>
      </c>
      <c r="X808" s="24">
        <f ca="1">SQRT(Inputs!$B$38)*M808+SQRT(1-Inputs!$B$38)*_xlfn.NORM.S.INV(RAND())</f>
        <v>0.39299617287714894</v>
      </c>
      <c r="Y808" s="24">
        <f ca="1">SQRT(Inputs!$B$38)*C808+SQRT(1-Inputs!$B$38)*_xlfn.NORM.S.INV(RAND())</f>
        <v>-0.4407680345197279</v>
      </c>
      <c r="Z808" s="24">
        <f ca="1">SQRT(Inputs!$B$38)*D808+SQRT(1-Inputs!$B$38)*_xlfn.NORM.S.INV(RAND())</f>
        <v>0.11517265654006083</v>
      </c>
      <c r="AA808" s="24">
        <f ca="1">SQRT(Inputs!$B$38)*E808+SQRT(1-Inputs!$B$38)*_xlfn.NORM.S.INV(RAND())</f>
        <v>-1.3502288294884606</v>
      </c>
      <c r="AB808" s="24">
        <f ca="1">SQRT(Inputs!$B$38)*F808+SQRT(1-Inputs!$B$38)*_xlfn.NORM.S.INV(RAND())</f>
        <v>0.30519086267816925</v>
      </c>
      <c r="AC808" s="24">
        <f ca="1">SQRT(Inputs!$B$38)*G808+SQRT(1-Inputs!$B$38)*_xlfn.NORM.S.INV(RAND())</f>
        <v>-1.9614110686944779</v>
      </c>
      <c r="AD808" s="24">
        <f ca="1">SQRT(Inputs!$B$38)*H808+SQRT(1-Inputs!$B$38)*_xlfn.NORM.S.INV(RAND())</f>
        <v>0.76204972851187036</v>
      </c>
      <c r="AE808" s="24">
        <f ca="1">SQRT(Inputs!$B$38)*I808+SQRT(1-Inputs!$B$38)*_xlfn.NORM.S.INV(RAND())</f>
        <v>-0.59733050437643453</v>
      </c>
      <c r="AF808" s="24">
        <f ca="1">SQRT(Inputs!$B$38)*J808+SQRT(1-Inputs!$B$38)*_xlfn.NORM.S.INV(RAND())</f>
        <v>0.3912092312219238</v>
      </c>
      <c r="AG808" s="24">
        <f ca="1">SQRT(Inputs!$B$38)*K808+SQRT(1-Inputs!$B$38)*_xlfn.NORM.S.INV(RAND())</f>
        <v>-0.27370426547219878</v>
      </c>
      <c r="AH808" s="24">
        <f ca="1">SQRT(Inputs!$B$38)*L808+SQRT(1-Inputs!$B$38)*_xlfn.NORM.S.INV(RAND())</f>
        <v>1.6372775706927767</v>
      </c>
      <c r="AI808" s="24">
        <f ca="1">SQRT(Inputs!$B$38)*M808+SQRT(1-Inputs!$B$38)*_xlfn.NORM.S.INV(RAND())</f>
        <v>2.017370750792745</v>
      </c>
      <c r="AJ808" s="24">
        <f ca="1">SQRT(Inputs!$B$38)*C808+SQRT(1-Inputs!$B$38)*_xlfn.NORM.S.INV(RAND())</f>
        <v>0.41742538419181147</v>
      </c>
      <c r="AK808" s="24">
        <f ca="1">SQRT(Inputs!$B$38)*D808+SQRT(1-Inputs!$B$38)*_xlfn.NORM.S.INV(RAND())</f>
        <v>1.2105929502345205</v>
      </c>
      <c r="AL808" s="24">
        <f ca="1">SQRT(Inputs!$B$38)*E808+SQRT(1-Inputs!$B$38)*_xlfn.NORM.S.INV(RAND())</f>
        <v>0.43885649151884409</v>
      </c>
      <c r="AM808" s="24">
        <f ca="1">SQRT(Inputs!$B$38)*F808+SQRT(1-Inputs!$B$38)*_xlfn.NORM.S.INV(RAND())</f>
        <v>0.33752659942073021</v>
      </c>
      <c r="AN808" s="24">
        <f ca="1">SQRT(Inputs!$B$38)*G808+SQRT(1-Inputs!$B$38)*_xlfn.NORM.S.INV(RAND())</f>
        <v>-0.39459497887248157</v>
      </c>
      <c r="AO808" s="24">
        <f ca="1">SQRT(Inputs!$B$38)*H808+SQRT(1-Inputs!$B$38)*_xlfn.NORM.S.INV(RAND())</f>
        <v>-0.92488219211494704</v>
      </c>
      <c r="AP808" s="24">
        <f ca="1">SQRT(Inputs!$B$38)*I808+SQRT(1-Inputs!$B$38)*_xlfn.NORM.S.INV(RAND())</f>
        <v>-0.27989189055439578</v>
      </c>
      <c r="AQ808" s="24">
        <f ca="1">SQRT(Inputs!$B$38)*J808+SQRT(1-Inputs!$B$38)*_xlfn.NORM.S.INV(RAND())</f>
        <v>1.6175613117850851</v>
      </c>
      <c r="AR808" s="24">
        <f ca="1">SQRT(Inputs!$B$38)*K808+SQRT(1-Inputs!$B$38)*_xlfn.NORM.S.INV(RAND())</f>
        <v>0.11085875227525326</v>
      </c>
      <c r="AS808" s="24">
        <f ca="1">SQRT(Inputs!$B$38)*L808+SQRT(1-Inputs!$B$38)*_xlfn.NORM.S.INV(RAND())</f>
        <v>1.3988413661607271</v>
      </c>
      <c r="AT808" s="24">
        <f ca="1">SQRT(Inputs!$B$38)*M808+SQRT(1-Inputs!$B$38)*_xlfn.NORM.S.INV(RAND())</f>
        <v>-0.24069058221352702</v>
      </c>
      <c r="AU808" s="15">
        <f ca="1">Inputs!$B$6*EXP($B$8-0.5*C$5^2+C$5*N808)</f>
        <v>4674.6954394094182</v>
      </c>
      <c r="AV808" s="15">
        <f t="shared" ca="1" si="437"/>
        <v>6696.0838396729241</v>
      </c>
      <c r="AW808" s="15">
        <f t="shared" ca="1" si="438"/>
        <v>7815.4553166639726</v>
      </c>
      <c r="AX808" s="15">
        <f t="shared" ca="1" si="439"/>
        <v>8940.919396711568</v>
      </c>
      <c r="AY808" s="15">
        <f t="shared" ca="1" si="440"/>
        <v>9640.3598806451264</v>
      </c>
      <c r="AZ808" s="15">
        <f t="shared" ca="1" si="441"/>
        <v>9990.8987320265933</v>
      </c>
      <c r="BA808" s="15">
        <f t="shared" ca="1" si="442"/>
        <v>16200.498971988505</v>
      </c>
      <c r="BB808" s="15">
        <f t="shared" ca="1" si="443"/>
        <v>21297.868210698929</v>
      </c>
      <c r="BC808" s="15">
        <f t="shared" ca="1" si="444"/>
        <v>23800.508273660485</v>
      </c>
      <c r="BD808" s="15">
        <f t="shared" ca="1" si="445"/>
        <v>28098.954235857102</v>
      </c>
      <c r="BE808" s="15">
        <f t="shared" ca="1" si="446"/>
        <v>35686.44234780968</v>
      </c>
      <c r="BF808" s="15">
        <f ca="1">Inputs!$B$13*EXP($B$9-0.5*C$6^2+C$6*Y808)</f>
        <v>12673.747237963049</v>
      </c>
      <c r="BG808" s="15">
        <f t="shared" ca="1" si="447"/>
        <v>15770.292370799747</v>
      </c>
      <c r="BH808" s="15">
        <f t="shared" ca="1" si="448"/>
        <v>15402.361412520215</v>
      </c>
      <c r="BI808" s="15">
        <f t="shared" ca="1" si="449"/>
        <v>19761.640753051743</v>
      </c>
      <c r="BJ808" s="15">
        <f t="shared" ca="1" si="450"/>
        <v>18260.089626586378</v>
      </c>
      <c r="BK808" s="15">
        <f t="shared" ca="1" si="451"/>
        <v>24860.766651615595</v>
      </c>
      <c r="BL808" s="15">
        <f t="shared" ca="1" si="452"/>
        <v>28263.679287872481</v>
      </c>
      <c r="BM808" s="15">
        <f t="shared" ca="1" si="453"/>
        <v>36472.296249200605</v>
      </c>
      <c r="BN808" s="15">
        <f t="shared" ca="1" si="454"/>
        <v>43408.95394601686</v>
      </c>
      <c r="BO808" s="15">
        <f t="shared" ca="1" si="455"/>
        <v>64606.823722714391</v>
      </c>
      <c r="BP808" s="15">
        <f t="shared" ca="1" si="456"/>
        <v>99938.547664916288</v>
      </c>
      <c r="BQ808" s="15">
        <f ca="1">Inputs!$B$20*EXP($B$10-0.5*C$7^2+C$7*AJ808)</f>
        <v>4974.0130255828753</v>
      </c>
      <c r="BR808" s="15">
        <f t="shared" ca="1" si="457"/>
        <v>9913.2139115656155</v>
      </c>
      <c r="BS808" s="15">
        <f t="shared" ca="1" si="458"/>
        <v>15398.602547436276</v>
      </c>
      <c r="BT808" s="15">
        <f t="shared" ca="1" si="459"/>
        <v>23196.973530854313</v>
      </c>
      <c r="BU808" s="15">
        <f t="shared" ca="1" si="460"/>
        <v>29220.691482382867</v>
      </c>
      <c r="BV808" s="15">
        <f t="shared" ca="1" si="461"/>
        <v>33007.433133688784</v>
      </c>
      <c r="BW808" s="15">
        <f t="shared" ca="1" si="462"/>
        <v>43410.711793249095</v>
      </c>
      <c r="BX808" s="15">
        <f t="shared" ca="1" si="463"/>
        <v>83973.437965694393</v>
      </c>
      <c r="BY808" s="15">
        <f t="shared" ca="1" si="464"/>
        <v>120183.2942936857</v>
      </c>
      <c r="BZ808" s="15">
        <f t="shared" ca="1" si="465"/>
        <v>218085.02211503492</v>
      </c>
      <c r="CA808" s="15">
        <f t="shared" ca="1" si="466"/>
        <v>293516.94006382482</v>
      </c>
      <c r="CB808" s="15">
        <f ca="1">(AU808*DCF!C$10-DCF!C$5*MAX(AU808*DCF!C$10,0)-MAX(AU808-Inputs!$B$6,0)/Inputs!$B$10)*DCF!C$6</f>
        <v>1045.1245434257694</v>
      </c>
      <c r="CC808" s="15">
        <f ca="1">(AV808*DCF!D$10-DCF!D$5*MAX(AV808*DCF!D$10,0)-MAX(AV808-AU808,0)/Inputs!$B$10)*DCF!D$6</f>
        <v>1139.2624135297394</v>
      </c>
      <c r="CD808" s="15">
        <f ca="1">(AW808*DCF!E$10-DCF!E$5*MAX(AW808*DCF!E$10,0)-MAX(AW808-AV808,0)/Inputs!$B$10)*DCF!E$6</f>
        <v>1552.3354093710566</v>
      </c>
      <c r="CE808" s="15">
        <f ca="1">(AX808*DCF!F$10-DCF!F$5*MAX(AX808*DCF!F$10,0)-MAX(AX808-AW808,0)/Inputs!$B$10)*DCF!F$6</f>
        <v>1717.6072837780061</v>
      </c>
      <c r="CF808" s="15">
        <f ca="1">(AY808*DCF!G$10-DCF!G$5*MAX(AY808*DCF!G$10,0)-MAX(AY808-AX808,0)/Inputs!$B$10)*DCF!G$6</f>
        <v>1851.8537408184263</v>
      </c>
      <c r="CG808" s="15">
        <f ca="1">(AZ808*DCF!H$10-DCF!H$5*MAX(AZ808*DCF!H$10,0)-MAX(AZ808-AY808,0)/Inputs!$B$10)*DCF!H$6</f>
        <v>1877.4956978115572</v>
      </c>
      <c r="CH808" s="15">
        <f ca="1">(BA808*DCF!I$10-DCF!I$5*MAX(BA808*DCF!I$10,0)-MAX(BA808-AZ808,0)/Inputs!$B$10)*DCF!I$6</f>
        <v>1940.6481621017545</v>
      </c>
      <c r="CI808" s="15">
        <f ca="1">(BB808*DCF!J$10-DCF!J$5*MAX(BB808*DCF!J$10,0)-MAX(BB808-BA808,0)/Inputs!$B$10)*DCF!J$6</f>
        <v>2882.3412926943074</v>
      </c>
      <c r="CJ808" s="15">
        <f ca="1">(BC808*DCF!K$10-DCF!K$5*MAX(BC808*DCF!K$10,0)-MAX(BC808-BB808,0)/Inputs!$B$10)*DCF!K$6</f>
        <v>3481.1680820654242</v>
      </c>
      <c r="CK808" s="15">
        <f ca="1">(BD808*DCF!L$10-DCF!L$5*MAX(BD808*DCF!L$10,0)-MAX(BD808-BC808,0)/Inputs!$B$10)*DCF!L$6</f>
        <v>3681.9979667436364</v>
      </c>
      <c r="CL808" s="15">
        <f ca="1">(BE808*DCF!M$10-DCF!M$5*MAX(BE808*DCF!M$10,0)-MAX(BE808-BD808,0)/Inputs!$B$10)*DCF!M$6</f>
        <v>4129.4120588035057</v>
      </c>
      <c r="CM808" s="15">
        <f ca="1">(BF808*DCF!C$28-DCF!C$5*MAX(BF808*DCF!C$28,0)-MAX(BF808-Inputs!$B$13,0)/Inputs!$B$17)*DCF!C$6</f>
        <v>3570.7742781607512</v>
      </c>
      <c r="CN808" s="15">
        <f ca="1">(BG808*DCF!D$28-DCF!D$5*MAX(BG808*DCF!D$28,0)-MAX(BG808-BF808,0)/Inputs!$B$17)*DCF!D$6</f>
        <v>3984.0797739717964</v>
      </c>
      <c r="CO808" s="15">
        <f ca="1">(BH808*DCF!E$28-DCF!E$5*MAX(BH808*DCF!E$28,0)-MAX(BH808-BG808,0)/Inputs!$B$17)*DCF!E$6</f>
        <v>4362.2230133030935</v>
      </c>
      <c r="CP808" s="15">
        <f ca="1">(BI808*DCF!F$28-DCF!F$5*MAX(BI808*DCF!F$28,0)-MAX(BI808-BH808,0)/Inputs!$B$17)*DCF!F$6</f>
        <v>4571.0892181822073</v>
      </c>
      <c r="CQ808" s="15">
        <f ca="1">(BJ808*DCF!G$28-DCF!G$5*MAX(BJ808*DCF!G$28,0)-MAX(BJ808-BI808,0)/Inputs!$B$17)*DCF!G$6</f>
        <v>4737.7187925186226</v>
      </c>
      <c r="CR808" s="15">
        <f ca="1">(BK808*DCF!H$28-DCF!H$5*MAX(BK808*DCF!H$28,0)-MAX(BK808-BJ808,0)/Inputs!$B$17)*DCF!H$6</f>
        <v>5122.7819037711542</v>
      </c>
      <c r="CS808" s="15">
        <f ca="1">(BL808*DCF!I$28-DCF!I$5*MAX(BL808*DCF!I$28,0)-MAX(BL808-BK808,0)/Inputs!$B$17)*DCF!I$6</f>
        <v>6157.8677369350044</v>
      </c>
      <c r="CT808" s="15">
        <f ca="1">(BM808*DCF!J$28-DCF!J$5*MAX(BM808*DCF!J$28,0)-MAX(BM808-BL808,0)/Inputs!$B$17)*DCF!J$6</f>
        <v>7047.9543089240342</v>
      </c>
      <c r="CU808" s="15">
        <f ca="1">(BN808*DCF!K$28-DCF!K$5*MAX(BN808*DCF!K$28,0)-MAX(BN808-BM808,0)/Inputs!$B$17)*DCF!K$6</f>
        <v>8317.5950633987086</v>
      </c>
      <c r="CV808" s="15">
        <f ca="1">(BO808*DCF!L$28-DCF!L$5*MAX(BO808*DCF!L$28,0)-MAX(BO808-BN808,0)/Inputs!$B$17)*DCF!L$6</f>
        <v>10491.843109368334</v>
      </c>
      <c r="CW808" s="15">
        <f ca="1">(BP808*DCF!M$28-DCF!M$5*MAX(BP808*DCF!M$28,0)-MAX(BP808-BO808,0)/Inputs!$B$17)*DCF!M$6</f>
        <v>15110.33763201215</v>
      </c>
      <c r="CX808" s="15">
        <f ca="1">(BQ808*DCF!C$46-DCF!C$5*MAX(BQ808*DCF!C$46,0)-MAX(BQ808-Inputs!$B$20,0)/Inputs!$B$24)*DCF!C$6</f>
        <v>-1967.6764611428696</v>
      </c>
      <c r="CY808" s="15">
        <f ca="1">(BR808*DCF!D$46-DCF!D$5*MAX(BR808*DCF!D$46,0)-MAX(BR808-BQ808,0)/Inputs!$B$24)*DCF!D$6</f>
        <v>-3799.4704545265004</v>
      </c>
      <c r="CZ808" s="15">
        <f ca="1">(BS808*DCF!E$46-DCF!E$5*MAX(BS808*DCF!E$46,0)-MAX(BS808-BR808,0)/Inputs!$B$24)*DCF!E$6</f>
        <v>-3983.1007521124757</v>
      </c>
      <c r="DA808" s="15">
        <f ca="1">(BT808*DCF!F$46-DCF!F$5*MAX(BT808*DCF!F$46,0)-MAX(BT808-BS808,0)/Inputs!$B$24)*DCF!F$6</f>
        <v>-4528.9836753462523</v>
      </c>
      <c r="DB808" s="15">
        <f ca="1">(BU808*DCF!G$46-DCF!G$5*MAX(BU808*DCF!G$46,0)-MAX(BU808-BT808,0)/Inputs!$B$24)*DCF!G$6</f>
        <v>-3009.1860331898038</v>
      </c>
      <c r="DC808" s="15">
        <f ca="1">(BV808*DCF!H$46-DCF!H$5*MAX(BV808*DCF!H$46,0)-MAX(BV808-BU808,0)/Inputs!$B$24)*DCF!H$6</f>
        <v>-1176.7067663922717</v>
      </c>
      <c r="DD808" s="15">
        <f ca="1">(BW808*DCF!I$46-DCF!I$5*MAX(BW808*DCF!I$46,0)-MAX(BW808-BV808,0)/Inputs!$B$24)*DCF!I$6</f>
        <v>-1983.7916330160385</v>
      </c>
      <c r="DE808" s="15">
        <f ca="1">(BX808*DCF!J$46-DCF!J$5*MAX(BX808*DCF!J$46,0)-MAX(BX808-BW808,0)/Inputs!$B$24)*DCF!J$6</f>
        <v>-7234.1188397517744</v>
      </c>
      <c r="DF808" s="15">
        <f ca="1">(BY808*DCF!K$46-DCF!K$5*MAX(BY808*DCF!K$46,0)-MAX(BY808-BX808,0)/Inputs!$B$24)*DCF!K$6</f>
        <v>-2005.1797706788882</v>
      </c>
      <c r="DG808" s="15">
        <f ca="1">(BZ808*DCF!L$46-DCF!L$5*MAX(BZ808*DCF!L$46,0)-MAX(BZ808-BY808,0)/Inputs!$B$24)*DCF!L$6</f>
        <v>-7080.276973770503</v>
      </c>
      <c r="DH808" s="15">
        <f ca="1">(CA808*DCF!M$46-DCF!M$5*MAX(CA808*DCF!M$46,0)-MAX(CA808-BZ808,0)/Inputs!$B$24)*DCF!M$6</f>
        <v>7241.0658730023106</v>
      </c>
      <c r="DI808" s="15">
        <f ca="1">SUM(CB808:CL808)+BE808*DCF!M$10*(1+Inputs!$B$30)*(1-Inputs!$B$33)*(1-Inputs!$B$30/Inputs!$B$31)/(Inputs!$B$29-Inputs!$B$30)*DCF!M$6</f>
        <v>124615.08760944373</v>
      </c>
      <c r="DJ808" s="15">
        <f ca="1">SUM(CM808:CW808)+BP808*DCF!M$28*(1+Inputs!$B$30)*(1-Inputs!$B$33)*(1-Inputs!$B$30/Inputs!$B$31)/(Inputs!$B$29-Inputs!$B$30)*DCF!M$6</f>
        <v>444314.6644331346</v>
      </c>
      <c r="DK808" s="15">
        <f ca="1">SUM(CX808:DH808)+CA808*DCF!M$46*(1+Inputs!$B$30)*(1-Inputs!$B$33)*(1-Inputs!$B$30/Inputs!$B$31)/(Inputs!$B$29-Inputs!$B$30)*DCF!M$6</f>
        <v>424284.53315604146</v>
      </c>
      <c r="DM808" s="15">
        <f ca="1">DI808+DJ808+DK808+Inputs!$B$34+Inputs!$B$36-Inputs!$B$35</f>
        <v>1070065.2851986198</v>
      </c>
    </row>
    <row r="809" spans="1:117" x14ac:dyDescent="0.75">
      <c r="A809" s="11">
        <v>796</v>
      </c>
      <c r="C809" s="24">
        <f t="shared" ca="1" si="469"/>
        <v>-0.13234429790145832</v>
      </c>
      <c r="D809" s="24">
        <f t="shared" ca="1" si="469"/>
        <v>-2.664077468652946</v>
      </c>
      <c r="E809" s="24">
        <f t="shared" ca="1" si="469"/>
        <v>0.25567823203275514</v>
      </c>
      <c r="F809" s="24">
        <f t="shared" ca="1" si="469"/>
        <v>-1.1523849590940456</v>
      </c>
      <c r="G809" s="24">
        <f t="shared" ca="1" si="469"/>
        <v>0.41156709742630598</v>
      </c>
      <c r="H809" s="24">
        <f t="shared" ca="1" si="469"/>
        <v>0.13815224401253584</v>
      </c>
      <c r="I809" s="24">
        <f t="shared" ca="1" si="469"/>
        <v>-1.9201369508255766</v>
      </c>
      <c r="J809" s="24">
        <f t="shared" ca="1" si="469"/>
        <v>-0.30572988968790249</v>
      </c>
      <c r="K809" s="24">
        <f t="shared" ca="1" si="469"/>
        <v>-1.7991707771587666</v>
      </c>
      <c r="L809" s="24">
        <f t="shared" ca="1" si="469"/>
        <v>0.32472747098045557</v>
      </c>
      <c r="M809" s="24">
        <f t="shared" ca="1" si="469"/>
        <v>-2.0414252493175309</v>
      </c>
      <c r="N809" s="24">
        <f ca="1">SQRT(Inputs!$B$38)*C809+SQRT(1-Inputs!$B$38)*_xlfn.NORM.S.INV(RAND())</f>
        <v>-0.52748863042059446</v>
      </c>
      <c r="O809" s="24">
        <f ca="1">SQRT(Inputs!$B$38)*D809+SQRT(1-Inputs!$B$38)*_xlfn.NORM.S.INV(RAND())</f>
        <v>0.15512359680550958</v>
      </c>
      <c r="P809" s="24">
        <f ca="1">SQRT(Inputs!$B$38)*E809+SQRT(1-Inputs!$B$38)*_xlfn.NORM.S.INV(RAND())</f>
        <v>-0.25469801430605821</v>
      </c>
      <c r="Q809" s="24">
        <f ca="1">SQRT(Inputs!$B$38)*F809+SQRT(1-Inputs!$B$38)*_xlfn.NORM.S.INV(RAND())</f>
        <v>-1.3275040183152294</v>
      </c>
      <c r="R809" s="24">
        <f ca="1">SQRT(Inputs!$B$38)*G809+SQRT(1-Inputs!$B$38)*_xlfn.NORM.S.INV(RAND())</f>
        <v>-0.28428041242320179</v>
      </c>
      <c r="S809" s="24">
        <f ca="1">SQRT(Inputs!$B$38)*H809+SQRT(1-Inputs!$B$38)*_xlfn.NORM.S.INV(RAND())</f>
        <v>9.3298511377399668E-2</v>
      </c>
      <c r="T809" s="24">
        <f ca="1">SQRT(Inputs!$B$38)*I809+SQRT(1-Inputs!$B$38)*_xlfn.NORM.S.INV(RAND())</f>
        <v>-1.9917562213326523E-2</v>
      </c>
      <c r="U809" s="24">
        <f ca="1">SQRT(Inputs!$B$38)*J809+SQRT(1-Inputs!$B$38)*_xlfn.NORM.S.INV(RAND())</f>
        <v>0.24167342894738764</v>
      </c>
      <c r="V809" s="24">
        <f ca="1">SQRT(Inputs!$B$38)*K809+SQRT(1-Inputs!$B$38)*_xlfn.NORM.S.INV(RAND())</f>
        <v>-2.5095298105794543</v>
      </c>
      <c r="W809" s="24">
        <f ca="1">SQRT(Inputs!$B$38)*L809+SQRT(1-Inputs!$B$38)*_xlfn.NORM.S.INV(RAND())</f>
        <v>1.0054820242353399</v>
      </c>
      <c r="X809" s="24">
        <f ca="1">SQRT(Inputs!$B$38)*M809+SQRT(1-Inputs!$B$38)*_xlfn.NORM.S.INV(RAND())</f>
        <v>-1.1942625109495595</v>
      </c>
      <c r="Y809" s="24">
        <f ca="1">SQRT(Inputs!$B$38)*C809+SQRT(1-Inputs!$B$38)*_xlfn.NORM.S.INV(RAND())</f>
        <v>0.87344559241643682</v>
      </c>
      <c r="Z809" s="24">
        <f ca="1">SQRT(Inputs!$B$38)*D809+SQRT(1-Inputs!$B$38)*_xlfn.NORM.S.INV(RAND())</f>
        <v>-0.4688033163605676</v>
      </c>
      <c r="AA809" s="24">
        <f ca="1">SQRT(Inputs!$B$38)*E809+SQRT(1-Inputs!$B$38)*_xlfn.NORM.S.INV(RAND())</f>
        <v>-2.6841209148060041E-2</v>
      </c>
      <c r="AB809" s="24">
        <f ca="1">SQRT(Inputs!$B$38)*F809+SQRT(1-Inputs!$B$38)*_xlfn.NORM.S.INV(RAND())</f>
        <v>0.29271385583510001</v>
      </c>
      <c r="AC809" s="24">
        <f ca="1">SQRT(Inputs!$B$38)*G809+SQRT(1-Inputs!$B$38)*_xlfn.NORM.S.INV(RAND())</f>
        <v>0.17784974875820483</v>
      </c>
      <c r="AD809" s="24">
        <f ca="1">SQRT(Inputs!$B$38)*H809+SQRT(1-Inputs!$B$38)*_xlfn.NORM.S.INV(RAND())</f>
        <v>2.5936840007555993E-2</v>
      </c>
      <c r="AE809" s="24">
        <f ca="1">SQRT(Inputs!$B$38)*I809+SQRT(1-Inputs!$B$38)*_xlfn.NORM.S.INV(RAND())</f>
        <v>-0.11045819001918411</v>
      </c>
      <c r="AF809" s="24">
        <f ca="1">SQRT(Inputs!$B$38)*J809+SQRT(1-Inputs!$B$38)*_xlfn.NORM.S.INV(RAND())</f>
        <v>0.21422697485984482</v>
      </c>
      <c r="AG809" s="24">
        <f ca="1">SQRT(Inputs!$B$38)*K809+SQRT(1-Inputs!$B$38)*_xlfn.NORM.S.INV(RAND())</f>
        <v>-0.58114769324708582</v>
      </c>
      <c r="AH809" s="24">
        <f ca="1">SQRT(Inputs!$B$38)*L809+SQRT(1-Inputs!$B$38)*_xlfn.NORM.S.INV(RAND())</f>
        <v>0.25385665443061695</v>
      </c>
      <c r="AI809" s="24">
        <f ca="1">SQRT(Inputs!$B$38)*M809+SQRT(1-Inputs!$B$38)*_xlfn.NORM.S.INV(RAND())</f>
        <v>-0.74699085524317232</v>
      </c>
      <c r="AJ809" s="24">
        <f ca="1">SQRT(Inputs!$B$38)*C809+SQRT(1-Inputs!$B$38)*_xlfn.NORM.S.INV(RAND())</f>
        <v>0.47024755165361132</v>
      </c>
      <c r="AK809" s="24">
        <f ca="1">SQRT(Inputs!$B$38)*D809+SQRT(1-Inputs!$B$38)*_xlfn.NORM.S.INV(RAND())</f>
        <v>-1.4243779922653017</v>
      </c>
      <c r="AL809" s="24">
        <f ca="1">SQRT(Inputs!$B$38)*E809+SQRT(1-Inputs!$B$38)*_xlfn.NORM.S.INV(RAND())</f>
        <v>-0.21362111610581275</v>
      </c>
      <c r="AM809" s="24">
        <f ca="1">SQRT(Inputs!$B$38)*F809+SQRT(1-Inputs!$B$38)*_xlfn.NORM.S.INV(RAND())</f>
        <v>-0.54512757628839104</v>
      </c>
      <c r="AN809" s="24">
        <f ca="1">SQRT(Inputs!$B$38)*G809+SQRT(1-Inputs!$B$38)*_xlfn.NORM.S.INV(RAND())</f>
        <v>0.34354176451676643</v>
      </c>
      <c r="AO809" s="24">
        <f ca="1">SQRT(Inputs!$B$38)*H809+SQRT(1-Inputs!$B$38)*_xlfn.NORM.S.INV(RAND())</f>
        <v>0.84276028123112812</v>
      </c>
      <c r="AP809" s="24">
        <f ca="1">SQRT(Inputs!$B$38)*I809+SQRT(1-Inputs!$B$38)*_xlfn.NORM.S.INV(RAND())</f>
        <v>-1.3304609398761946</v>
      </c>
      <c r="AQ809" s="24">
        <f ca="1">SQRT(Inputs!$B$38)*J809+SQRT(1-Inputs!$B$38)*_xlfn.NORM.S.INV(RAND())</f>
        <v>-0.80888030483948858</v>
      </c>
      <c r="AR809" s="24">
        <f ca="1">SQRT(Inputs!$B$38)*K809+SQRT(1-Inputs!$B$38)*_xlfn.NORM.S.INV(RAND())</f>
        <v>-0.89705522829342299</v>
      </c>
      <c r="AS809" s="24">
        <f ca="1">SQRT(Inputs!$B$38)*L809+SQRT(1-Inputs!$B$38)*_xlfn.NORM.S.INV(RAND())</f>
        <v>1.1453010620105084</v>
      </c>
      <c r="AT809" s="24">
        <f ca="1">SQRT(Inputs!$B$38)*M809+SQRT(1-Inputs!$B$38)*_xlfn.NORM.S.INV(RAND())</f>
        <v>-0.73544734549996638</v>
      </c>
      <c r="AU809" s="15">
        <f ca="1">Inputs!$B$6*EXP($B$8-0.5*C$5^2+C$5*N809)</f>
        <v>4556.1179327887139</v>
      </c>
      <c r="AV809" s="15">
        <f t="shared" ca="1" si="437"/>
        <v>5673.8162181405623</v>
      </c>
      <c r="AW809" s="15">
        <f t="shared" ca="1" si="438"/>
        <v>6684.5814887181668</v>
      </c>
      <c r="AX809" s="15">
        <f t="shared" ca="1" si="439"/>
        <v>6913.9606824131633</v>
      </c>
      <c r="AY809" s="15">
        <f t="shared" ca="1" si="440"/>
        <v>8173.6413317555325</v>
      </c>
      <c r="AZ809" s="15">
        <f t="shared" ca="1" si="441"/>
        <v>10099.818230398003</v>
      </c>
      <c r="BA809" s="15">
        <f t="shared" ca="1" si="442"/>
        <v>12333.857483330235</v>
      </c>
      <c r="BB809" s="15">
        <f t="shared" ca="1" si="443"/>
        <v>15470.490990526914</v>
      </c>
      <c r="BC809" s="15">
        <f t="shared" ca="1" si="444"/>
        <v>14871.146306792767</v>
      </c>
      <c r="BD809" s="15">
        <f t="shared" ca="1" si="445"/>
        <v>20015.099306825214</v>
      </c>
      <c r="BE809" s="15">
        <f t="shared" ca="1" si="446"/>
        <v>21998.129399823014</v>
      </c>
      <c r="BF809" s="15">
        <f ca="1">Inputs!$B$13*EXP($B$9-0.5*C$6^2+C$6*Y809)</f>
        <v>16445.839438391689</v>
      </c>
      <c r="BG809" s="15">
        <f t="shared" ca="1" si="447"/>
        <v>18417.403560486138</v>
      </c>
      <c r="BH809" s="15">
        <f t="shared" ca="1" si="448"/>
        <v>22402.724567988433</v>
      </c>
      <c r="BI809" s="15">
        <f t="shared" ca="1" si="449"/>
        <v>28688.146296082105</v>
      </c>
      <c r="BJ809" s="15">
        <f t="shared" ca="1" si="450"/>
        <v>36083.076760086777</v>
      </c>
      <c r="BK809" s="15">
        <f t="shared" ca="1" si="451"/>
        <v>44441.791052094479</v>
      </c>
      <c r="BL809" s="15">
        <f t="shared" ca="1" si="452"/>
        <v>53815.497582905729</v>
      </c>
      <c r="BM809" s="15">
        <f t="shared" ca="1" si="453"/>
        <v>67934.962223450668</v>
      </c>
      <c r="BN809" s="15">
        <f t="shared" ca="1" si="454"/>
        <v>77930.766724260204</v>
      </c>
      <c r="BO809" s="15">
        <f t="shared" ca="1" si="455"/>
        <v>98757.362609179399</v>
      </c>
      <c r="BP809" s="15">
        <f t="shared" ca="1" si="456"/>
        <v>111687.99634901402</v>
      </c>
      <c r="BQ809" s="15">
        <f ca="1">Inputs!$B$20*EXP($B$10-0.5*C$7^2+C$7*AJ809)</f>
        <v>5068.0801257562471</v>
      </c>
      <c r="BR809" s="15">
        <f t="shared" ca="1" si="457"/>
        <v>4374.4885574495011</v>
      </c>
      <c r="BS809" s="15">
        <f t="shared" ca="1" si="458"/>
        <v>5633.9134134282331</v>
      </c>
      <c r="BT809" s="15">
        <f t="shared" ca="1" si="459"/>
        <v>6732.8646714536162</v>
      </c>
      <c r="BU809" s="15">
        <f t="shared" ca="1" si="460"/>
        <v>10139.744560494384</v>
      </c>
      <c r="BV809" s="15">
        <f t="shared" ca="1" si="461"/>
        <v>17057.087556910235</v>
      </c>
      <c r="BW809" s="15">
        <f t="shared" ca="1" si="462"/>
        <v>17960.71928837863</v>
      </c>
      <c r="BX809" s="15">
        <f t="shared" ca="1" si="463"/>
        <v>21360.483479458911</v>
      </c>
      <c r="BY809" s="15">
        <f t="shared" ca="1" si="464"/>
        <v>25209.509442671304</v>
      </c>
      <c r="BZ809" s="15">
        <f t="shared" ca="1" si="465"/>
        <v>43662.03524983715</v>
      </c>
      <c r="CA809" s="15">
        <f t="shared" ca="1" si="466"/>
        <v>53818.143872034459</v>
      </c>
      <c r="CB809" s="15">
        <f ca="1">(AU809*DCF!C$10-DCF!C$5*MAX(AU809*DCF!C$10,0)-MAX(AU809-Inputs!$B$6,0)/Inputs!$B$10)*DCF!C$6</f>
        <v>1045.970022183327</v>
      </c>
      <c r="CC809" s="15">
        <f ca="1">(AV809*DCF!D$10-DCF!D$5*MAX(AV809*DCF!D$10,0)-MAX(AV809-AU809,0)/Inputs!$B$10)*DCF!D$6</f>
        <v>1110.432789687766</v>
      </c>
      <c r="CD809" s="15">
        <f ca="1">(AW809*DCF!E$10-DCF!E$5*MAX(AW809*DCF!E$10,0)-MAX(AW809-AV809,0)/Inputs!$B$10)*DCF!E$6</f>
        <v>1315.6972597440983</v>
      </c>
      <c r="CE809" s="15">
        <f ca="1">(AX809*DCF!F$10-DCF!F$5*MAX(AX809*DCF!F$10,0)-MAX(AX809-AW809,0)/Inputs!$B$10)*DCF!F$6</f>
        <v>1461.578475076853</v>
      </c>
      <c r="CF809" s="15">
        <f ca="1">(AY809*DCF!G$10-DCF!G$5*MAX(AY809*DCF!G$10,0)-MAX(AY809-AX809,0)/Inputs!$B$10)*DCF!G$6</f>
        <v>1441.96343172459</v>
      </c>
      <c r="CG809" s="15">
        <f ca="1">(AZ809*DCF!H$10-DCF!H$5*MAX(AZ809*DCF!H$10,0)-MAX(AZ809-AY809,0)/Inputs!$B$10)*DCF!H$6</f>
        <v>1618.8597142081451</v>
      </c>
      <c r="CH809" s="15">
        <f ca="1">(BA809*DCF!I$10-DCF!I$5*MAX(BA809*DCF!I$10,0)-MAX(BA809-AZ809,0)/Inputs!$B$10)*DCF!I$6</f>
        <v>1886.4851105708515</v>
      </c>
      <c r="CI809" s="15">
        <f ca="1">(BB809*DCF!J$10-DCF!J$5*MAX(BB809*DCF!J$10,0)-MAX(BB809-BA809,0)/Inputs!$B$10)*DCF!J$6</f>
        <v>2179.4670300870744</v>
      </c>
      <c r="CJ809" s="15">
        <f ca="1">(BC809*DCF!K$10-DCF!K$5*MAX(BC809*DCF!K$10,0)-MAX(BC809-BB809,0)/Inputs!$B$10)*DCF!K$6</f>
        <v>2394.0157234112394</v>
      </c>
      <c r="CK809" s="15">
        <f ca="1">(BD809*DCF!L$10-DCF!L$5*MAX(BD809*DCF!L$10,0)-MAX(BD809-BC809,0)/Inputs!$B$10)*DCF!L$6</f>
        <v>2353.4611711788834</v>
      </c>
      <c r="CL809" s="15">
        <f ca="1">(BE809*DCF!M$10-DCF!M$5*MAX(BE809*DCF!M$10,0)-MAX(BE809-BD809,0)/Inputs!$B$10)*DCF!M$6</f>
        <v>2867.3264500434534</v>
      </c>
      <c r="CM809" s="15">
        <f ca="1">(BF809*DCF!C$28-DCF!C$5*MAX(BF809*DCF!C$28,0)-MAX(BF809-Inputs!$B$13,0)/Inputs!$B$17)*DCF!C$6</f>
        <v>3850.8391467437186</v>
      </c>
      <c r="CN809" s="15">
        <f ca="1">(BG809*DCF!D$28-DCF!D$5*MAX(BG809*DCF!D$28,0)-MAX(BG809-BF809,0)/Inputs!$B$17)*DCF!D$6</f>
        <v>5003.7251013517116</v>
      </c>
      <c r="CO809" s="15">
        <f ca="1">(BH809*DCF!E$28-DCF!E$5*MAX(BH809*DCF!E$28,0)-MAX(BH809-BG809,0)/Inputs!$B$17)*DCF!E$6</f>
        <v>5559.3985969995911</v>
      </c>
      <c r="CP809" s="15">
        <f ca="1">(BI809*DCF!F$28-DCF!F$5*MAX(BI809*DCF!F$28,0)-MAX(BI809-BH809,0)/Inputs!$B$17)*DCF!F$6</f>
        <v>6643.7156746014716</v>
      </c>
      <c r="CQ809" s="15">
        <f ca="1">(BJ809*DCF!G$28-DCF!G$5*MAX(BJ809*DCF!G$28,0)-MAX(BJ809-BI809,0)/Inputs!$B$17)*DCF!G$6</f>
        <v>8118.2737758664498</v>
      </c>
      <c r="CR809" s="15">
        <f ca="1">(BK809*DCF!H$28-DCF!H$5*MAX(BK809*DCF!H$28,0)-MAX(BK809-BJ809,0)/Inputs!$B$17)*DCF!H$6</f>
        <v>9692.235615609141</v>
      </c>
      <c r="CS809" s="15">
        <f ca="1">(BL809*DCF!I$28-DCF!I$5*MAX(BL809*DCF!I$28,0)-MAX(BL809-BK809,0)/Inputs!$B$17)*DCF!I$6</f>
        <v>11309.463440529795</v>
      </c>
      <c r="CT809" s="15">
        <f ca="1">(BM809*DCF!J$28-DCF!J$5*MAX(BM809*DCF!J$28,0)-MAX(BM809-BL809,0)/Inputs!$B$17)*DCF!J$6</f>
        <v>13283.010621647161</v>
      </c>
      <c r="CU809" s="15">
        <f ca="1">(BN809*DCF!K$28-DCF!K$5*MAX(BN809*DCF!K$28,0)-MAX(BN809-BM809,0)/Inputs!$B$17)*DCF!K$6</f>
        <v>15233.318359015879</v>
      </c>
      <c r="CV809" s="15">
        <f ca="1">(BO809*DCF!L$28-DCF!L$5*MAX(BO809*DCF!L$28,0)-MAX(BO809-BN809,0)/Inputs!$B$17)*DCF!L$6</f>
        <v>17347.602692659239</v>
      </c>
      <c r="CW809" s="15">
        <f ca="1">(BP809*DCF!M$28-DCF!M$5*MAX(BP809*DCF!M$28,0)-MAX(BP809-BO809,0)/Inputs!$B$17)*DCF!M$6</f>
        <v>19662.546582629351</v>
      </c>
      <c r="CX809" s="15">
        <f ca="1">(BQ809*DCF!C$46-DCF!C$5*MAX(BQ809*DCF!C$46,0)-MAX(BQ809-Inputs!$B$20,0)/Inputs!$B$24)*DCF!C$6</f>
        <v>-2032.8499716555984</v>
      </c>
      <c r="CY809" s="15">
        <f ca="1">(BR809*DCF!D$46-DCF!D$5*MAX(BR809*DCF!D$46,0)-MAX(BR809-BQ809,0)/Inputs!$B$24)*DCF!D$6</f>
        <v>-746.62318236474698</v>
      </c>
      <c r="CZ809" s="15">
        <f ca="1">(BS809*DCF!E$46-DCF!E$5*MAX(BS809*DCF!E$46,0)-MAX(BS809-BR809,0)/Inputs!$B$24)*DCF!E$6</f>
        <v>-1162.6506773260237</v>
      </c>
      <c r="DA809" s="15">
        <f ca="1">(BT809*DCF!F$46-DCF!F$5*MAX(BT809*DCF!F$46,0)-MAX(BT809-BS809,0)/Inputs!$B$24)*DCF!F$6</f>
        <v>-890.49266733935849</v>
      </c>
      <c r="DB809" s="15">
        <f ca="1">(BU809*DCF!G$46-DCF!G$5*MAX(BU809*DCF!G$46,0)-MAX(BU809-BT809,0)/Inputs!$B$24)*DCF!G$6</f>
        <v>-1487.088056271609</v>
      </c>
      <c r="DC809" s="15">
        <f ca="1">(BV809*DCF!H$46-DCF!H$5*MAX(BV809*DCF!H$46,0)-MAX(BV809-BU809,0)/Inputs!$B$24)*DCF!H$6</f>
        <v>-2149.5219528724974</v>
      </c>
      <c r="DD809" s="15">
        <f ca="1">(BW809*DCF!I$46-DCF!I$5*MAX(BW809*DCF!I$46,0)-MAX(BW809-BV809,0)/Inputs!$B$24)*DCF!I$6</f>
        <v>155.41206041994141</v>
      </c>
      <c r="DE809" s="15">
        <f ca="1">(BX809*DCF!J$46-DCF!J$5*MAX(BX809*DCF!J$46,0)-MAX(BX809-BW809,0)/Inputs!$B$24)*DCF!J$6</f>
        <v>-5.5487233844734689</v>
      </c>
      <c r="DF809" s="15">
        <f ca="1">(BY809*DCF!K$46-DCF!K$5*MAX(BY809*DCF!K$46,0)-MAX(BY809-BX809,0)/Inputs!$B$24)*DCF!K$6</f>
        <v>497.14239231573049</v>
      </c>
      <c r="DG809" s="15">
        <f ca="1">(BZ809*DCF!L$46-DCF!L$5*MAX(BZ809*DCF!L$46,0)-MAX(BZ809-BY809,0)/Inputs!$B$24)*DCF!L$6</f>
        <v>-1157.7132493546164</v>
      </c>
      <c r="DH809" s="15">
        <f ca="1">(CA809*DCF!M$46-DCF!M$5*MAX(CA809*DCF!M$46,0)-MAX(CA809-BZ809,0)/Inputs!$B$24)*DCF!M$6</f>
        <v>2095.9337538473205</v>
      </c>
      <c r="DI809" s="15">
        <f ca="1">SUM(CB809:CL809)+BE809*DCF!M$10*(1+Inputs!$B$30)*(1-Inputs!$B$33)*(1-Inputs!$B$30/Inputs!$B$31)/(Inputs!$B$29-Inputs!$B$30)*DCF!M$6</f>
        <v>80896.342192770157</v>
      </c>
      <c r="DJ809" s="15">
        <f ca="1">SUM(CM809:CW809)+BP809*DCF!M$28*(1+Inputs!$B$30)*(1-Inputs!$B$33)*(1-Inputs!$B$30/Inputs!$B$31)/(Inputs!$B$29-Inputs!$B$30)*DCF!M$6</f>
        <v>530143.02395453304</v>
      </c>
      <c r="DK809" s="15">
        <f ca="1">SUM(CX809:DH809)+CA809*DCF!M$46*(1+Inputs!$B$30)*(1-Inputs!$B$33)*(1-Inputs!$B$30/Inputs!$B$31)/(Inputs!$B$29-Inputs!$B$30)*DCF!M$6</f>
        <v>76325.225318874596</v>
      </c>
      <c r="DM809" s="15">
        <f ca="1">DI809+DJ809+DK809+Inputs!$B$34+Inputs!$B$36-Inputs!$B$35</f>
        <v>764215.59146617784</v>
      </c>
    </row>
    <row r="810" spans="1:117" x14ac:dyDescent="0.75">
      <c r="A810" s="11">
        <v>797</v>
      </c>
      <c r="C810" s="24">
        <f t="shared" ca="1" si="469"/>
        <v>1.8790698081838477</v>
      </c>
      <c r="D810" s="24">
        <f t="shared" ca="1" si="469"/>
        <v>-0.56009792810214765</v>
      </c>
      <c r="E810" s="24">
        <f t="shared" ca="1" si="469"/>
        <v>0.74099602580220103</v>
      </c>
      <c r="F810" s="24">
        <f t="shared" ca="1" si="469"/>
        <v>0.59935630583117105</v>
      </c>
      <c r="G810" s="24">
        <f t="shared" ca="1" si="469"/>
        <v>1.0307318225539182</v>
      </c>
      <c r="H810" s="24">
        <f t="shared" ca="1" si="469"/>
        <v>1.9818592213795725</v>
      </c>
      <c r="I810" s="24">
        <f t="shared" ca="1" si="469"/>
        <v>-0.11551397013032873</v>
      </c>
      <c r="J810" s="24">
        <f t="shared" ca="1" si="469"/>
        <v>-3.0257369754187504</v>
      </c>
      <c r="K810" s="24">
        <f t="shared" ca="1" si="469"/>
        <v>-0.11358307500903447</v>
      </c>
      <c r="L810" s="24">
        <f t="shared" ca="1" si="469"/>
        <v>0.46859535567662219</v>
      </c>
      <c r="M810" s="24">
        <f t="shared" ca="1" si="469"/>
        <v>2.6722752514564188</v>
      </c>
      <c r="N810" s="24">
        <f ca="1">SQRT(Inputs!$B$38)*C810+SQRT(1-Inputs!$B$38)*_xlfn.NORM.S.INV(RAND())</f>
        <v>1.7094294116122013</v>
      </c>
      <c r="O810" s="24">
        <f ca="1">SQRT(Inputs!$B$38)*D810+SQRT(1-Inputs!$B$38)*_xlfn.NORM.S.INV(RAND())</f>
        <v>-0.73899641109049408</v>
      </c>
      <c r="P810" s="24">
        <f ca="1">SQRT(Inputs!$B$38)*E810+SQRT(1-Inputs!$B$38)*_xlfn.NORM.S.INV(RAND())</f>
        <v>-0.50147558294376493</v>
      </c>
      <c r="Q810" s="24">
        <f ca="1">SQRT(Inputs!$B$38)*F810+SQRT(1-Inputs!$B$38)*_xlfn.NORM.S.INV(RAND())</f>
        <v>9.2212542544346743E-2</v>
      </c>
      <c r="R810" s="24">
        <f ca="1">SQRT(Inputs!$B$38)*G810+SQRT(1-Inputs!$B$38)*_xlfn.NORM.S.INV(RAND())</f>
        <v>0.62571146628106955</v>
      </c>
      <c r="S810" s="24">
        <f ca="1">SQRT(Inputs!$B$38)*H810+SQRT(1-Inputs!$B$38)*_xlfn.NORM.S.INV(RAND())</f>
        <v>0.93186685471356223</v>
      </c>
      <c r="T810" s="24">
        <f ca="1">SQRT(Inputs!$B$38)*I810+SQRT(1-Inputs!$B$38)*_xlfn.NORM.S.INV(RAND())</f>
        <v>0.3226074470987233</v>
      </c>
      <c r="U810" s="24">
        <f ca="1">SQRT(Inputs!$B$38)*J810+SQRT(1-Inputs!$B$38)*_xlfn.NORM.S.INV(RAND())</f>
        <v>-1.6805378688355799</v>
      </c>
      <c r="V810" s="24">
        <f ca="1">SQRT(Inputs!$B$38)*K810+SQRT(1-Inputs!$B$38)*_xlfn.NORM.S.INV(RAND())</f>
        <v>0.48226660337745819</v>
      </c>
      <c r="W810" s="24">
        <f ca="1">SQRT(Inputs!$B$38)*L810+SQRT(1-Inputs!$B$38)*_xlfn.NORM.S.INV(RAND())</f>
        <v>0.71338541584121984</v>
      </c>
      <c r="X810" s="24">
        <f ca="1">SQRT(Inputs!$B$38)*M810+SQRT(1-Inputs!$B$38)*_xlfn.NORM.S.INV(RAND())</f>
        <v>2.8244721616825936</v>
      </c>
      <c r="Y810" s="24">
        <f ca="1">SQRT(Inputs!$B$38)*C810+SQRT(1-Inputs!$B$38)*_xlfn.NORM.S.INV(RAND())</f>
        <v>0.38949709912900488</v>
      </c>
      <c r="Z810" s="24">
        <f ca="1">SQRT(Inputs!$B$38)*D810+SQRT(1-Inputs!$B$38)*_xlfn.NORM.S.INV(RAND())</f>
        <v>-1.4170064301463901</v>
      </c>
      <c r="AA810" s="24">
        <f ca="1">SQRT(Inputs!$B$38)*E810+SQRT(1-Inputs!$B$38)*_xlfn.NORM.S.INV(RAND())</f>
        <v>1.5269336626472017</v>
      </c>
      <c r="AB810" s="24">
        <f ca="1">SQRT(Inputs!$B$38)*F810+SQRT(1-Inputs!$B$38)*_xlfn.NORM.S.INV(RAND())</f>
        <v>0.26561277009619183</v>
      </c>
      <c r="AC810" s="24">
        <f ca="1">SQRT(Inputs!$B$38)*G810+SQRT(1-Inputs!$B$38)*_xlfn.NORM.S.INV(RAND())</f>
        <v>0.42400178397548366</v>
      </c>
      <c r="AD810" s="24">
        <f ca="1">SQRT(Inputs!$B$38)*H810+SQRT(1-Inputs!$B$38)*_xlfn.NORM.S.INV(RAND())</f>
        <v>1.9150693878497016</v>
      </c>
      <c r="AE810" s="24">
        <f ca="1">SQRT(Inputs!$B$38)*I810+SQRT(1-Inputs!$B$38)*_xlfn.NORM.S.INV(RAND())</f>
        <v>0.45650787069480242</v>
      </c>
      <c r="AF810" s="24">
        <f ca="1">SQRT(Inputs!$B$38)*J810+SQRT(1-Inputs!$B$38)*_xlfn.NORM.S.INV(RAND())</f>
        <v>-2.1073946379183273</v>
      </c>
      <c r="AG810" s="24">
        <f ca="1">SQRT(Inputs!$B$38)*K810+SQRT(1-Inputs!$B$38)*_xlfn.NORM.S.INV(RAND())</f>
        <v>1.5526655436655612</v>
      </c>
      <c r="AH810" s="24">
        <f ca="1">SQRT(Inputs!$B$38)*L810+SQRT(1-Inputs!$B$38)*_xlfn.NORM.S.INV(RAND())</f>
        <v>-0.23408962934554178</v>
      </c>
      <c r="AI810" s="24">
        <f ca="1">SQRT(Inputs!$B$38)*M810+SQRT(1-Inputs!$B$38)*_xlfn.NORM.S.INV(RAND())</f>
        <v>1.8176168103592631</v>
      </c>
      <c r="AJ810" s="24">
        <f ca="1">SQRT(Inputs!$B$38)*C810+SQRT(1-Inputs!$B$38)*_xlfn.NORM.S.INV(RAND())</f>
        <v>0.85544121569332754</v>
      </c>
      <c r="AK810" s="24">
        <f ca="1">SQRT(Inputs!$B$38)*D810+SQRT(1-Inputs!$B$38)*_xlfn.NORM.S.INV(RAND())</f>
        <v>0.1724821989309886</v>
      </c>
      <c r="AL810" s="24">
        <f ca="1">SQRT(Inputs!$B$38)*E810+SQRT(1-Inputs!$B$38)*_xlfn.NORM.S.INV(RAND())</f>
        <v>0.57975856182751617</v>
      </c>
      <c r="AM810" s="24">
        <f ca="1">SQRT(Inputs!$B$38)*F810+SQRT(1-Inputs!$B$38)*_xlfn.NORM.S.INV(RAND())</f>
        <v>-0.79562411086995821</v>
      </c>
      <c r="AN810" s="24">
        <f ca="1">SQRT(Inputs!$B$38)*G810+SQRT(1-Inputs!$B$38)*_xlfn.NORM.S.INV(RAND())</f>
        <v>0.53333136366911027</v>
      </c>
      <c r="AO810" s="24">
        <f ca="1">SQRT(Inputs!$B$38)*H810+SQRT(1-Inputs!$B$38)*_xlfn.NORM.S.INV(RAND())</f>
        <v>1.9102946288462468</v>
      </c>
      <c r="AP810" s="24">
        <f ca="1">SQRT(Inputs!$B$38)*I810+SQRT(1-Inputs!$B$38)*_xlfn.NORM.S.INV(RAND())</f>
        <v>0.98580951430062158</v>
      </c>
      <c r="AQ810" s="24">
        <f ca="1">SQRT(Inputs!$B$38)*J810+SQRT(1-Inputs!$B$38)*_xlfn.NORM.S.INV(RAND())</f>
        <v>-1.8478445299661219</v>
      </c>
      <c r="AR810" s="24">
        <f ca="1">SQRT(Inputs!$B$38)*K810+SQRT(1-Inputs!$B$38)*_xlfn.NORM.S.INV(RAND())</f>
        <v>-0.83793107802498357</v>
      </c>
      <c r="AS810" s="24">
        <f ca="1">SQRT(Inputs!$B$38)*L810+SQRT(1-Inputs!$B$38)*_xlfn.NORM.S.INV(RAND())</f>
        <v>0.79412726320520044</v>
      </c>
      <c r="AT810" s="24">
        <f ca="1">SQRT(Inputs!$B$38)*M810+SQRT(1-Inputs!$B$38)*_xlfn.NORM.S.INV(RAND())</f>
        <v>2.0621114806934049</v>
      </c>
      <c r="AU810" s="15">
        <f ca="1">Inputs!$B$6*EXP($B$8-0.5*C$5^2+C$5*N810)</f>
        <v>6544.1252126854133</v>
      </c>
      <c r="AV810" s="15">
        <f t="shared" ca="1" si="437"/>
        <v>7145.5836264514719</v>
      </c>
      <c r="AW810" s="15">
        <f t="shared" ca="1" si="438"/>
        <v>8142.9335658256814</v>
      </c>
      <c r="AX810" s="15">
        <f t="shared" ca="1" si="439"/>
        <v>10056.898900882925</v>
      </c>
      <c r="AY810" s="15">
        <f t="shared" ca="1" si="440"/>
        <v>13222.326306668647</v>
      </c>
      <c r="AZ810" s="15">
        <f t="shared" ca="1" si="441"/>
        <v>17918.83456414962</v>
      </c>
      <c r="BA810" s="15">
        <f t="shared" ca="1" si="442"/>
        <v>22681.092059176244</v>
      </c>
      <c r="BB810" s="15">
        <f t="shared" ca="1" si="443"/>
        <v>23465.522787211885</v>
      </c>
      <c r="BC810" s="15">
        <f t="shared" ca="1" si="444"/>
        <v>30108.828891465513</v>
      </c>
      <c r="BD810" s="15">
        <f t="shared" ca="1" si="445"/>
        <v>39431.371443111209</v>
      </c>
      <c r="BE810" s="15">
        <f t="shared" ca="1" si="446"/>
        <v>62493.329350703658</v>
      </c>
      <c r="BF810" s="15">
        <f ca="1">Inputs!$B$13*EXP($B$9-0.5*C$6^2+C$6*Y810)</f>
        <v>14941.324830165346</v>
      </c>
      <c r="BG810" s="15">
        <f t="shared" ca="1" si="447"/>
        <v>14101.23150353991</v>
      </c>
      <c r="BH810" s="15">
        <f t="shared" ca="1" si="448"/>
        <v>22194.704173298298</v>
      </c>
      <c r="BI810" s="15">
        <f t="shared" ca="1" si="449"/>
        <v>28303.45146772861</v>
      </c>
      <c r="BJ810" s="15">
        <f t="shared" ca="1" si="450"/>
        <v>36885.016980951019</v>
      </c>
      <c r="BK810" s="15">
        <f t="shared" ca="1" si="451"/>
        <v>58753.720179087701</v>
      </c>
      <c r="BL810" s="15">
        <f t="shared" ca="1" si="452"/>
        <v>76570.336560920012</v>
      </c>
      <c r="BM810" s="15">
        <f t="shared" ca="1" si="453"/>
        <v>72442.245869068574</v>
      </c>
      <c r="BN810" s="15">
        <f t="shared" ca="1" si="454"/>
        <v>107314.84719108822</v>
      </c>
      <c r="BO810" s="15">
        <f t="shared" ca="1" si="455"/>
        <v>128495.40607906129</v>
      </c>
      <c r="BP810" s="15">
        <f t="shared" ca="1" si="456"/>
        <v>194318.23337685197</v>
      </c>
      <c r="BQ810" s="15">
        <f ca="1">Inputs!$B$20*EXP($B$10-0.5*C$7^2+C$7*AJ810)</f>
        <v>5810.0175803284628</v>
      </c>
      <c r="BR810" s="15">
        <f t="shared" ca="1" si="457"/>
        <v>8327.3228168366368</v>
      </c>
      <c r="BS810" s="15">
        <f t="shared" ca="1" si="458"/>
        <v>13469.362398659399</v>
      </c>
      <c r="BT810" s="15">
        <f t="shared" ca="1" si="459"/>
        <v>15072.934923649593</v>
      </c>
      <c r="BU810" s="15">
        <f t="shared" ca="1" si="460"/>
        <v>23766.718167965621</v>
      </c>
      <c r="BV810" s="15">
        <f t="shared" ca="1" si="461"/>
        <v>50851.171101703316</v>
      </c>
      <c r="BW810" s="15">
        <f t="shared" ca="1" si="462"/>
        <v>87423.256328763528</v>
      </c>
      <c r="BX810" s="15">
        <f t="shared" ca="1" si="463"/>
        <v>84422.286641425948</v>
      </c>
      <c r="BY810" s="15">
        <f t="shared" ca="1" si="464"/>
        <v>100768.1135358442</v>
      </c>
      <c r="BZ810" s="15">
        <f t="shared" ca="1" si="465"/>
        <v>163615.96977666332</v>
      </c>
      <c r="CA810" s="15">
        <f t="shared" ca="1" si="466"/>
        <v>331551.16366960615</v>
      </c>
      <c r="CB810" s="15">
        <f ca="1">(AU810*DCF!C$10-DCF!C$5*MAX(AU810*DCF!C$10,0)-MAX(AU810-Inputs!$B$6,0)/Inputs!$B$10)*DCF!C$6</f>
        <v>1031.7951759336106</v>
      </c>
      <c r="CC810" s="15">
        <f ca="1">(AV810*DCF!D$10-DCF!D$5*MAX(AV810*DCF!D$10,0)-MAX(AV810-AU810,0)/Inputs!$B$10)*DCF!D$6</f>
        <v>1595.0377062956013</v>
      </c>
      <c r="CD810" s="15">
        <f ca="1">(AW810*DCF!E$10-DCF!E$5*MAX(AW810*DCF!E$10,0)-MAX(AW810-AV810,0)/Inputs!$B$10)*DCF!E$6</f>
        <v>1655.4292274753736</v>
      </c>
      <c r="CE810" s="15">
        <f ca="1">(AX810*DCF!F$10-DCF!F$5*MAX(AX810*DCF!F$10,0)-MAX(AX810-AW810,0)/Inputs!$B$10)*DCF!F$6</f>
        <v>1797.1562690921394</v>
      </c>
      <c r="CF810" s="15">
        <f ca="1">(AY810*DCF!G$10-DCF!G$5*MAX(AY810*DCF!G$10,0)-MAX(AY810-AX810,0)/Inputs!$B$10)*DCF!G$6</f>
        <v>2115.8762584727369</v>
      </c>
      <c r="CG810" s="15">
        <f ca="1">(AZ810*DCF!H$10-DCF!H$5*MAX(AZ810*DCF!H$10,0)-MAX(AZ810-AY810,0)/Inputs!$B$10)*DCF!H$6</f>
        <v>2645.0053463268255</v>
      </c>
      <c r="CH810" s="15">
        <f ca="1">(BA810*DCF!I$10-DCF!I$5*MAX(BA810*DCF!I$10,0)-MAX(BA810-AZ810,0)/Inputs!$B$10)*DCF!I$6</f>
        <v>3361.8310268469459</v>
      </c>
      <c r="CI810" s="15">
        <f ca="1">(BB810*DCF!J$10-DCF!J$5*MAX(BB810*DCF!J$10,0)-MAX(BB810-BA810,0)/Inputs!$B$10)*DCF!J$6</f>
        <v>3907.8706074565953</v>
      </c>
      <c r="CJ810" s="15">
        <f ca="1">(BC810*DCF!K$10-DCF!K$5*MAX(BC810*DCF!K$10,0)-MAX(BC810-BB810,0)/Inputs!$B$10)*DCF!K$6</f>
        <v>3917.0761760564696</v>
      </c>
      <c r="CK810" s="15">
        <f ca="1">(BD810*DCF!L$10-DCF!L$5*MAX(BD810*DCF!L$10,0)-MAX(BD810-BC810,0)/Inputs!$B$10)*DCF!L$6</f>
        <v>4741.4449422403841</v>
      </c>
      <c r="CL810" s="15">
        <f ca="1">(BE810*DCF!M$10-DCF!M$5*MAX(BE810*DCF!M$10,0)-MAX(BE810-BD810,0)/Inputs!$B$10)*DCF!M$6</f>
        <v>6063.6197760741479</v>
      </c>
      <c r="CM810" s="15">
        <f ca="1">(BF810*DCF!C$28-DCF!C$5*MAX(BF810*DCF!C$28,0)-MAX(BF810-Inputs!$B$13,0)/Inputs!$B$17)*DCF!C$6</f>
        <v>3739.1341131323484</v>
      </c>
      <c r="CN810" s="15">
        <f ca="1">(BG810*DCF!D$28-DCF!D$5*MAX(BG810*DCF!D$28,0)-MAX(BG810-BF810,0)/Inputs!$B$17)*DCF!D$6</f>
        <v>4153.1379059219853</v>
      </c>
      <c r="CO810" s="15">
        <f ca="1">(BH810*DCF!E$28-DCF!E$5*MAX(BH810*DCF!E$28,0)-MAX(BH810-BG810,0)/Inputs!$B$17)*DCF!E$6</f>
        <v>4690.8233723024969</v>
      </c>
      <c r="CP810" s="15">
        <f ca="1">(BI810*DCF!F$28-DCF!F$5*MAX(BI810*DCF!F$28,0)-MAX(BI810-BH810,0)/Inputs!$B$17)*DCF!F$6</f>
        <v>6571.4475350979292</v>
      </c>
      <c r="CQ810" s="15">
        <f ca="1">(BJ810*DCF!G$28-DCF!G$5*MAX(BJ810*DCF!G$28,0)-MAX(BJ810-BI810,0)/Inputs!$B$17)*DCF!G$6</f>
        <v>8126.762957717111</v>
      </c>
      <c r="CR810" s="15">
        <f ca="1">(BK810*DCF!H$28-DCF!H$5*MAX(BK810*DCF!H$28,0)-MAX(BK810-BJ810,0)/Inputs!$B$17)*DCF!H$6</f>
        <v>11132.660450586354</v>
      </c>
      <c r="CS810" s="15">
        <f ca="1">(BL810*DCF!I$28-DCF!I$5*MAX(BL810*DCF!I$28,0)-MAX(BL810-BK810,0)/Inputs!$B$17)*DCF!I$6</f>
        <v>15448.516535052215</v>
      </c>
      <c r="CT810" s="15">
        <f ca="1">(BM810*DCF!J$28-DCF!J$5*MAX(BM810*DCF!J$28,0)-MAX(BM810-BL810,0)/Inputs!$B$17)*DCF!J$6</f>
        <v>16160.634724831472</v>
      </c>
      <c r="CU810" s="15">
        <f ca="1">(BN810*DCF!K$28-DCF!K$5*MAX(BN810*DCF!K$28,0)-MAX(BN810-BM810,0)/Inputs!$B$17)*DCF!K$6</f>
        <v>18391.667217666756</v>
      </c>
      <c r="CV810" s="15">
        <f ca="1">(BO810*DCF!L$28-DCF!L$5*MAX(BO810*DCF!L$28,0)-MAX(BO810-BN810,0)/Inputs!$B$17)*DCF!L$6</f>
        <v>23240.915058648774</v>
      </c>
      <c r="CW810" s="15">
        <f ca="1">(BP810*DCF!M$28-DCF!M$5*MAX(BP810*DCF!M$28,0)-MAX(BP810-BO810,0)/Inputs!$B$17)*DCF!M$6</f>
        <v>29680.753039818734</v>
      </c>
      <c r="CX810" s="15">
        <f ca="1">(BQ810*DCF!C$46-DCF!C$5*MAX(BQ810*DCF!C$46,0)-MAX(BQ810-Inputs!$B$20,0)/Inputs!$B$24)*DCF!C$6</f>
        <v>-2546.8943974562098</v>
      </c>
      <c r="CY810" s="15">
        <f ca="1">(BR810*DCF!D$46-DCF!D$5*MAX(BR810*DCF!D$46,0)-MAX(BR810-BQ810,0)/Inputs!$B$24)*DCF!D$6</f>
        <v>-2495.3930580430119</v>
      </c>
      <c r="CZ810" s="15">
        <f ca="1">(BS810*DCF!E$46-DCF!E$5*MAX(BS810*DCF!E$46,0)-MAX(BS810-BR810,0)/Inputs!$B$24)*DCF!E$6</f>
        <v>-3619.6260006047664</v>
      </c>
      <c r="DA810" s="15">
        <f ca="1">(BT810*DCF!F$46-DCF!F$5*MAX(BT810*DCF!F$46,0)-MAX(BT810-BS810,0)/Inputs!$B$24)*DCF!F$6</f>
        <v>-1681.6178686478179</v>
      </c>
      <c r="DB810" s="15">
        <f ca="1">(BU810*DCF!G$46-DCF!G$5*MAX(BU810*DCF!G$46,0)-MAX(BU810-BT810,0)/Inputs!$B$24)*DCF!G$6</f>
        <v>-3723.8823570732684</v>
      </c>
      <c r="DC810" s="15">
        <f ca="1">(BV810*DCF!H$46-DCF!H$5*MAX(BV810*DCF!H$46,0)-MAX(BV810-BU810,0)/Inputs!$B$24)*DCF!H$6</f>
        <v>-8416.327799962568</v>
      </c>
      <c r="DD810" s="15">
        <f ca="1">(BW810*DCF!I$46-DCF!I$5*MAX(BW810*DCF!I$46,0)-MAX(BW810-BV810,0)/Inputs!$B$24)*DCF!I$6</f>
        <v>-8479.3568699377374</v>
      </c>
      <c r="DE810" s="15">
        <f ca="1">(BX810*DCF!J$46-DCF!J$5*MAX(BX810*DCF!J$46,0)-MAX(BX810-BW810,0)/Inputs!$B$24)*DCF!J$6</f>
        <v>3541.2814004960346</v>
      </c>
      <c r="DF810" s="15">
        <f ca="1">(BY810*DCF!K$46-DCF!K$5*MAX(BY810*DCF!K$46,0)-MAX(BY810-BX810,0)/Inputs!$B$24)*DCF!K$6</f>
        <v>1751.9184192120765</v>
      </c>
      <c r="DG810" s="15">
        <f ca="1">(BZ810*DCF!L$46-DCF!L$5*MAX(BZ810*DCF!L$46,0)-MAX(BZ810-BY810,0)/Inputs!$B$24)*DCF!L$6</f>
        <v>-2912.6629988643931</v>
      </c>
      <c r="DH810" s="15">
        <f ca="1">(CA810*DCF!M$46-DCF!M$5*MAX(CA810*DCF!M$46,0)-MAX(CA810-BZ810,0)/Inputs!$B$24)*DCF!M$6</f>
        <v>-9115.5835265504847</v>
      </c>
      <c r="DI810" s="15">
        <f ca="1">SUM(CB810:CL810)+BE810*DCF!M$10*(1+Inputs!$B$30)*(1-Inputs!$B$33)*(1-Inputs!$B$30/Inputs!$B$31)/(Inputs!$B$29-Inputs!$B$30)*DCF!M$6</f>
        <v>206751.90448400797</v>
      </c>
      <c r="DJ810" s="15">
        <f ca="1">SUM(CM810:CW810)+BP810*DCF!M$28*(1+Inputs!$B$30)*(1-Inputs!$B$33)*(1-Inputs!$B$30/Inputs!$B$31)/(Inputs!$B$29-Inputs!$B$30)*DCF!M$6</f>
        <v>862390.07035130775</v>
      </c>
      <c r="DK810" s="15">
        <f ca="1">SUM(CX810:DH810)+CA810*DCF!M$46*(1+Inputs!$B$30)*(1-Inputs!$B$33)*(1-Inputs!$B$30/Inputs!$B$31)/(Inputs!$B$29-Inputs!$B$30)*DCF!M$6</f>
        <v>474919.22872188361</v>
      </c>
      <c r="DM810" s="15">
        <f ca="1">DI810+DJ810+DK810+Inputs!$B$34+Inputs!$B$36-Inputs!$B$35</f>
        <v>1620912.2035571993</v>
      </c>
    </row>
    <row r="811" spans="1:117" x14ac:dyDescent="0.75">
      <c r="A811" s="11">
        <v>798</v>
      </c>
      <c r="C811" s="24">
        <f t="shared" ca="1" si="469"/>
        <v>0.80013503397583841</v>
      </c>
      <c r="D811" s="24">
        <f t="shared" ca="1" si="469"/>
        <v>-1.1078413112938501</v>
      </c>
      <c r="E811" s="24">
        <f t="shared" ca="1" si="469"/>
        <v>-0.20102367494469647</v>
      </c>
      <c r="F811" s="24">
        <f t="shared" ca="1" si="469"/>
        <v>-0.5684403436043155</v>
      </c>
      <c r="G811" s="24">
        <f t="shared" ca="1" si="469"/>
        <v>-0.34858390116279558</v>
      </c>
      <c r="H811" s="24">
        <f t="shared" ca="1" si="469"/>
        <v>1.0358758424173964</v>
      </c>
      <c r="I811" s="24">
        <f t="shared" ca="1" si="469"/>
        <v>-0.5102612076532409</v>
      </c>
      <c r="J811" s="24">
        <f t="shared" ca="1" si="469"/>
        <v>1.5410955117291976</v>
      </c>
      <c r="K811" s="24">
        <f t="shared" ca="1" si="469"/>
        <v>0.12646068726488069</v>
      </c>
      <c r="L811" s="24">
        <f t="shared" ca="1" si="469"/>
        <v>0.67181214008033285</v>
      </c>
      <c r="M811" s="24">
        <f t="shared" ca="1" si="469"/>
        <v>-0.41706924820968388</v>
      </c>
      <c r="N811" s="24">
        <f ca="1">SQRT(Inputs!$B$38)*C811+SQRT(1-Inputs!$B$38)*_xlfn.NORM.S.INV(RAND())</f>
        <v>0.71597732980886342</v>
      </c>
      <c r="O811" s="24">
        <f ca="1">SQRT(Inputs!$B$38)*D811+SQRT(1-Inputs!$B$38)*_xlfn.NORM.S.INV(RAND())</f>
        <v>3.7360173326896784E-2</v>
      </c>
      <c r="P811" s="24">
        <f ca="1">SQRT(Inputs!$B$38)*E811+SQRT(1-Inputs!$B$38)*_xlfn.NORM.S.INV(RAND())</f>
        <v>-0.86929509929233384</v>
      </c>
      <c r="Q811" s="24">
        <f ca="1">SQRT(Inputs!$B$38)*F811+SQRT(1-Inputs!$B$38)*_xlfn.NORM.S.INV(RAND())</f>
        <v>-0.61010801130077907</v>
      </c>
      <c r="R811" s="24">
        <f ca="1">SQRT(Inputs!$B$38)*G811+SQRT(1-Inputs!$B$38)*_xlfn.NORM.S.INV(RAND())</f>
        <v>-0.38246734981213876</v>
      </c>
      <c r="S811" s="24">
        <f ca="1">SQRT(Inputs!$B$38)*H811+SQRT(1-Inputs!$B$38)*_xlfn.NORM.S.INV(RAND())</f>
        <v>0.90027397754996874</v>
      </c>
      <c r="T811" s="24">
        <f ca="1">SQRT(Inputs!$B$38)*I811+SQRT(1-Inputs!$B$38)*_xlfn.NORM.S.INV(RAND())</f>
        <v>0.41212012927553265</v>
      </c>
      <c r="U811" s="24">
        <f ca="1">SQRT(Inputs!$B$38)*J811+SQRT(1-Inputs!$B$38)*_xlfn.NORM.S.INV(RAND())</f>
        <v>-7.9501552867418335E-2</v>
      </c>
      <c r="V811" s="24">
        <f ca="1">SQRT(Inputs!$B$38)*K811+SQRT(1-Inputs!$B$38)*_xlfn.NORM.S.INV(RAND())</f>
        <v>-2.1229684951447374</v>
      </c>
      <c r="W811" s="24">
        <f ca="1">SQRT(Inputs!$B$38)*L811+SQRT(1-Inputs!$B$38)*_xlfn.NORM.S.INV(RAND())</f>
        <v>0.37427242191822035</v>
      </c>
      <c r="X811" s="24">
        <f ca="1">SQRT(Inputs!$B$38)*M811+SQRT(1-Inputs!$B$38)*_xlfn.NORM.S.INV(RAND())</f>
        <v>-0.22682844667080942</v>
      </c>
      <c r="Y811" s="24">
        <f ca="1">SQRT(Inputs!$B$38)*C811+SQRT(1-Inputs!$B$38)*_xlfn.NORM.S.INV(RAND())</f>
        <v>1.8095717220310727</v>
      </c>
      <c r="Z811" s="24">
        <f ca="1">SQRT(Inputs!$B$38)*D811+SQRT(1-Inputs!$B$38)*_xlfn.NORM.S.INV(RAND())</f>
        <v>-1.371954833222194</v>
      </c>
      <c r="AA811" s="24">
        <f ca="1">SQRT(Inputs!$B$38)*E811+SQRT(1-Inputs!$B$38)*_xlfn.NORM.S.INV(RAND())</f>
        <v>-1.5808090380420232</v>
      </c>
      <c r="AB811" s="24">
        <f ca="1">SQRT(Inputs!$B$38)*F811+SQRT(1-Inputs!$B$38)*_xlfn.NORM.S.INV(RAND())</f>
        <v>1.0027909029177731</v>
      </c>
      <c r="AC811" s="24">
        <f ca="1">SQRT(Inputs!$B$38)*G811+SQRT(1-Inputs!$B$38)*_xlfn.NORM.S.INV(RAND())</f>
        <v>0.55138154263898587</v>
      </c>
      <c r="AD811" s="24">
        <f ca="1">SQRT(Inputs!$B$38)*H811+SQRT(1-Inputs!$B$38)*_xlfn.NORM.S.INV(RAND())</f>
        <v>1.1701932011664447</v>
      </c>
      <c r="AE811" s="24">
        <f ca="1">SQRT(Inputs!$B$38)*I811+SQRT(1-Inputs!$B$38)*_xlfn.NORM.S.INV(RAND())</f>
        <v>-1.4272549967050652</v>
      </c>
      <c r="AF811" s="24">
        <f ca="1">SQRT(Inputs!$B$38)*J811+SQRT(1-Inputs!$B$38)*_xlfn.NORM.S.INV(RAND())</f>
        <v>1.1914217895214709</v>
      </c>
      <c r="AG811" s="24">
        <f ca="1">SQRT(Inputs!$B$38)*K811+SQRT(1-Inputs!$B$38)*_xlfn.NORM.S.INV(RAND())</f>
        <v>-0.37849936215699298</v>
      </c>
      <c r="AH811" s="24">
        <f ca="1">SQRT(Inputs!$B$38)*L811+SQRT(1-Inputs!$B$38)*_xlfn.NORM.S.INV(RAND())</f>
        <v>0.75078008845083843</v>
      </c>
      <c r="AI811" s="24">
        <f ca="1">SQRT(Inputs!$B$38)*M811+SQRT(1-Inputs!$B$38)*_xlfn.NORM.S.INV(RAND())</f>
        <v>0.17747042127842405</v>
      </c>
      <c r="AJ811" s="24">
        <f ca="1">SQRT(Inputs!$B$38)*C811+SQRT(1-Inputs!$B$38)*_xlfn.NORM.S.INV(RAND())</f>
        <v>0.39053959874302946</v>
      </c>
      <c r="AK811" s="24">
        <f ca="1">SQRT(Inputs!$B$38)*D811+SQRT(1-Inputs!$B$38)*_xlfn.NORM.S.INV(RAND())</f>
        <v>-0.467034250433079</v>
      </c>
      <c r="AL811" s="24">
        <f ca="1">SQRT(Inputs!$B$38)*E811+SQRT(1-Inputs!$B$38)*_xlfn.NORM.S.INV(RAND())</f>
        <v>-0.22372213459663853</v>
      </c>
      <c r="AM811" s="24">
        <f ca="1">SQRT(Inputs!$B$38)*F811+SQRT(1-Inputs!$B$38)*_xlfn.NORM.S.INV(RAND())</f>
        <v>4.1408578127088036E-2</v>
      </c>
      <c r="AN811" s="24">
        <f ca="1">SQRT(Inputs!$B$38)*G811+SQRT(1-Inputs!$B$38)*_xlfn.NORM.S.INV(RAND())</f>
        <v>-0.45403220950029777</v>
      </c>
      <c r="AO811" s="24">
        <f ca="1">SQRT(Inputs!$B$38)*H811+SQRT(1-Inputs!$B$38)*_xlfn.NORM.S.INV(RAND())</f>
        <v>1.2156353206547532</v>
      </c>
      <c r="AP811" s="24">
        <f ca="1">SQRT(Inputs!$B$38)*I811+SQRT(1-Inputs!$B$38)*_xlfn.NORM.S.INV(RAND())</f>
        <v>7.2958663478201957E-2</v>
      </c>
      <c r="AQ811" s="24">
        <f ca="1">SQRT(Inputs!$B$38)*J811+SQRT(1-Inputs!$B$38)*_xlfn.NORM.S.INV(RAND())</f>
        <v>0.44577480364519168</v>
      </c>
      <c r="AR811" s="24">
        <f ca="1">SQRT(Inputs!$B$38)*K811+SQRT(1-Inputs!$B$38)*_xlfn.NORM.S.INV(RAND())</f>
        <v>-0.20241780551710123</v>
      </c>
      <c r="AS811" s="24">
        <f ca="1">SQRT(Inputs!$B$38)*L811+SQRT(1-Inputs!$B$38)*_xlfn.NORM.S.INV(RAND())</f>
        <v>-6.0657250846396837E-2</v>
      </c>
      <c r="AT811" s="24">
        <f ca="1">SQRT(Inputs!$B$38)*M811+SQRT(1-Inputs!$B$38)*_xlfn.NORM.S.INV(RAND())</f>
        <v>-0.10849417485228736</v>
      </c>
      <c r="AU811" s="15">
        <f ca="1">Inputs!$B$6*EXP($B$8-0.5*C$5^2+C$5*N811)</f>
        <v>5572.0029727475658</v>
      </c>
      <c r="AV811" s="15">
        <f t="shared" ca="1" si="437"/>
        <v>6819.8031819396383</v>
      </c>
      <c r="AW811" s="15">
        <f t="shared" ca="1" si="438"/>
        <v>7395.5221403928208</v>
      </c>
      <c r="AX811" s="15">
        <f t="shared" ca="1" si="439"/>
        <v>8366.5374462322379</v>
      </c>
      <c r="AY811" s="15">
        <f t="shared" ca="1" si="440"/>
        <v>9778.0972736288822</v>
      </c>
      <c r="AZ811" s="15">
        <f t="shared" ca="1" si="441"/>
        <v>13205.210746826264</v>
      </c>
      <c r="BA811" s="15">
        <f t="shared" ca="1" si="442"/>
        <v>16872.062269895043</v>
      </c>
      <c r="BB811" s="15">
        <f t="shared" ca="1" si="443"/>
        <v>20492.664747057745</v>
      </c>
      <c r="BC811" s="15">
        <f t="shared" ca="1" si="444"/>
        <v>20447.695147922041</v>
      </c>
      <c r="BD811" s="15">
        <f t="shared" ca="1" si="445"/>
        <v>25942.823393899511</v>
      </c>
      <c r="BE811" s="15">
        <f t="shared" ca="1" si="446"/>
        <v>31139.580184084563</v>
      </c>
      <c r="BF811" s="15">
        <f ca="1">Inputs!$B$13*EXP($B$9-0.5*C$6^2+C$6*Y811)</f>
        <v>19799.51349885036</v>
      </c>
      <c r="BG811" s="15">
        <f t="shared" ca="1" si="447"/>
        <v>18838.783306049954</v>
      </c>
      <c r="BH811" s="15">
        <f t="shared" ca="1" si="448"/>
        <v>17708.896657579979</v>
      </c>
      <c r="BI811" s="15">
        <f t="shared" ca="1" si="449"/>
        <v>25296.429734297177</v>
      </c>
      <c r="BJ811" s="15">
        <f t="shared" ca="1" si="450"/>
        <v>33577.162865458566</v>
      </c>
      <c r="BK811" s="15">
        <f t="shared" ca="1" si="451"/>
        <v>48326.753092739462</v>
      </c>
      <c r="BL811" s="15">
        <f t="shared" ca="1" si="452"/>
        <v>49339.287369444224</v>
      </c>
      <c r="BM811" s="15">
        <f t="shared" ca="1" si="453"/>
        <v>70323.395711058387</v>
      </c>
      <c r="BN811" s="15">
        <f t="shared" ca="1" si="454"/>
        <v>82653.659206978366</v>
      </c>
      <c r="BO811" s="15">
        <f t="shared" ca="1" si="455"/>
        <v>110970.75805871625</v>
      </c>
      <c r="BP811" s="15">
        <f t="shared" ca="1" si="456"/>
        <v>139358.2727376408</v>
      </c>
      <c r="BQ811" s="15">
        <f ca="1">Inputs!$B$20*EXP($B$10-0.5*C$7^2+C$7*AJ811)</f>
        <v>4926.8066579212709</v>
      </c>
      <c r="BR811" s="15">
        <f t="shared" ca="1" si="457"/>
        <v>5763.5397008367945</v>
      </c>
      <c r="BS811" s="15">
        <f t="shared" ca="1" si="458"/>
        <v>7401.3725622603033</v>
      </c>
      <c r="BT811" s="15">
        <f t="shared" ca="1" si="459"/>
        <v>10316.341769791728</v>
      </c>
      <c r="BU811" s="15">
        <f t="shared" ca="1" si="460"/>
        <v>12809.696855838136</v>
      </c>
      <c r="BV811" s="15">
        <f t="shared" ca="1" si="461"/>
        <v>23436.945881704221</v>
      </c>
      <c r="BW811" s="15">
        <f t="shared" ca="1" si="462"/>
        <v>33213.873216279135</v>
      </c>
      <c r="BX811" s="15">
        <f t="shared" ca="1" si="463"/>
        <v>50797.598731397949</v>
      </c>
      <c r="BY811" s="15">
        <f t="shared" ca="1" si="464"/>
        <v>68472.282597710742</v>
      </c>
      <c r="BZ811" s="15">
        <f t="shared" ca="1" si="465"/>
        <v>95010.820882315063</v>
      </c>
      <c r="CA811" s="15">
        <f t="shared" ca="1" si="466"/>
        <v>130912.94413152857</v>
      </c>
      <c r="CB811" s="15">
        <f ca="1">(AU811*DCF!C$10-DCF!C$5*MAX(AU811*DCF!C$10,0)-MAX(AU811-Inputs!$B$6,0)/Inputs!$B$10)*DCF!C$6</f>
        <v>1038.7265807762351</v>
      </c>
      <c r="CC811" s="15">
        <f ca="1">(AV811*DCF!D$10-DCF!D$5*MAX(AV811*DCF!D$10,0)-MAX(AV811-AU811,0)/Inputs!$B$10)*DCF!D$6</f>
        <v>1358.0373991877541</v>
      </c>
      <c r="CD811" s="15">
        <f ca="1">(AW811*DCF!E$10-DCF!E$5*MAX(AW811*DCF!E$10,0)-MAX(AW811-AV811,0)/Inputs!$B$10)*DCF!E$6</f>
        <v>1577.8325844810402</v>
      </c>
      <c r="CE811" s="15">
        <f ca="1">(AX811*DCF!F$10-DCF!F$5*MAX(AX811*DCF!F$10,0)-MAX(AX811-AW811,0)/Inputs!$B$10)*DCF!F$6</f>
        <v>1624.3575800497661</v>
      </c>
      <c r="CF811" s="15">
        <f ca="1">(AY811*DCF!G$10-DCF!G$5*MAX(AY811*DCF!G$10,0)-MAX(AY811-AX811,0)/Inputs!$B$10)*DCF!G$6</f>
        <v>1743.3514881816432</v>
      </c>
      <c r="CG811" s="15">
        <f ca="1">(AZ811*DCF!H$10-DCF!H$5*MAX(AZ811*DCF!H$10,0)-MAX(AZ811-AY811,0)/Inputs!$B$10)*DCF!H$6</f>
        <v>1955.2557020563956</v>
      </c>
      <c r="CH811" s="15">
        <f ca="1">(BA811*DCF!I$10-DCF!I$5*MAX(BA811*DCF!I$10,0)-MAX(BA811-AZ811,0)/Inputs!$B$10)*DCF!I$6</f>
        <v>2480.4181573550718</v>
      </c>
      <c r="CI811" s="15">
        <f ca="1">(BB811*DCF!J$10-DCF!J$5*MAX(BB811*DCF!J$10,0)-MAX(BB811-BA811,0)/Inputs!$B$10)*DCF!J$6</f>
        <v>2967.9461775499617</v>
      </c>
      <c r="CJ811" s="15">
        <f ca="1">(BC811*DCF!K$10-DCF!K$5*MAX(BC811*DCF!K$10,0)-MAX(BC811-BB811,0)/Inputs!$B$10)*DCF!K$6</f>
        <v>3291.7505269439107</v>
      </c>
      <c r="CK811" s="15">
        <f ca="1">(BD811*DCF!L$10-DCF!L$5*MAX(BD811*DCF!L$10,0)-MAX(BD811-BC811,0)/Inputs!$B$10)*DCF!L$6</f>
        <v>3202.0620395939231</v>
      </c>
      <c r="CL811" s="15">
        <f ca="1">(BE811*DCF!M$10-DCF!M$5*MAX(BE811*DCF!M$10,0)-MAX(BE811-BD811,0)/Inputs!$B$10)*DCF!M$6</f>
        <v>3773.3893993023257</v>
      </c>
      <c r="CM811" s="15">
        <f ca="1">(BF811*DCF!C$28-DCF!C$5*MAX(BF811*DCF!C$28,0)-MAX(BF811-Inputs!$B$13,0)/Inputs!$B$17)*DCF!C$6</f>
        <v>4099.8379079367069</v>
      </c>
      <c r="CN811" s="15">
        <f ca="1">(BG811*DCF!D$28-DCF!D$5*MAX(BG811*DCF!D$28,0)-MAX(BG811-BF811,0)/Inputs!$B$17)*DCF!D$6</f>
        <v>5548.4561777576182</v>
      </c>
      <c r="CO811" s="15">
        <f ca="1">(BH811*DCF!E$28-DCF!E$5*MAX(BH811*DCF!E$28,0)-MAX(BH811-BG811,0)/Inputs!$B$17)*DCF!E$6</f>
        <v>5015.4748658934068</v>
      </c>
      <c r="CP811" s="15">
        <f ca="1">(BI811*DCF!F$28-DCF!F$5*MAX(BI811*DCF!F$28,0)-MAX(BI811-BH811,0)/Inputs!$B$17)*DCF!F$6</f>
        <v>5485.8840163595951</v>
      </c>
      <c r="CQ811" s="15">
        <f ca="1">(BJ811*DCF!G$28-DCF!G$5*MAX(BJ811*DCF!G$28,0)-MAX(BJ811-BI811,0)/Inputs!$B$17)*DCF!G$6</f>
        <v>7319.1121456373403</v>
      </c>
      <c r="CR811" s="15">
        <f ca="1">(BK811*DCF!H$28-DCF!H$5*MAX(BK811*DCF!H$28,0)-MAX(BK811-BJ811,0)/Inputs!$B$17)*DCF!H$6</f>
        <v>9660.0668203210462</v>
      </c>
      <c r="CS811" s="15">
        <f ca="1">(BL811*DCF!I$28-DCF!I$5*MAX(BL811*DCF!I$28,0)-MAX(BL811-BK811,0)/Inputs!$B$17)*DCF!I$6</f>
        <v>11456.953562972762</v>
      </c>
      <c r="CT811" s="15">
        <f ca="1">(BM811*DCF!J$28-DCF!J$5*MAX(BM811*DCF!J$28,0)-MAX(BM811-BL811,0)/Inputs!$B$17)*DCF!J$6</f>
        <v>12905.6338900174</v>
      </c>
      <c r="CU811" s="15">
        <f ca="1">(BN811*DCF!K$28-DCF!K$5*MAX(BN811*DCF!K$28,0)-MAX(BN811-BM811,0)/Inputs!$B$17)*DCF!K$6</f>
        <v>15944.773930583446</v>
      </c>
      <c r="CV811" s="15">
        <f ca="1">(BO811*DCF!L$28-DCF!L$5*MAX(BO811*DCF!L$28,0)-MAX(BO811-BN811,0)/Inputs!$B$17)*DCF!L$6</f>
        <v>18936.868541467491</v>
      </c>
      <c r="CW811" s="15">
        <f ca="1">(BP811*DCF!M$28-DCF!M$5*MAX(BP811*DCF!M$28,0)-MAX(BP811-BO811,0)/Inputs!$B$17)*DCF!M$6</f>
        <v>23253.046713160424</v>
      </c>
      <c r="CX811" s="15">
        <f ca="1">(BQ811*DCF!C$46-DCF!C$5*MAX(BQ811*DCF!C$46,0)-MAX(BQ811-Inputs!$B$20,0)/Inputs!$B$24)*DCF!C$6</f>
        <v>-1934.9699708461458</v>
      </c>
      <c r="CY811" s="15">
        <f ca="1">(BR811*DCF!D$46-DCF!D$5*MAX(BR811*DCF!D$46,0)-MAX(BR811-BQ811,0)/Inputs!$B$24)*DCF!D$6</f>
        <v>-1340.7288633467526</v>
      </c>
      <c r="CZ811" s="15">
        <f ca="1">(BS811*DCF!E$46-DCF!E$5*MAX(BS811*DCF!E$46,0)-MAX(BS811-BR811,0)/Inputs!$B$24)*DCF!E$6</f>
        <v>-1520.8138173913892</v>
      </c>
      <c r="DA811" s="15">
        <f ca="1">(BT811*DCF!F$46-DCF!F$5*MAX(BT811*DCF!F$46,0)-MAX(BT811-BS811,0)/Inputs!$B$24)*DCF!F$6</f>
        <v>-1812.7336702326897</v>
      </c>
      <c r="DB811" s="15">
        <f ca="1">(BU811*DCF!G$46-DCF!G$5*MAX(BU811*DCF!G$46,0)-MAX(BU811-BT811,0)/Inputs!$B$24)*DCF!G$6</f>
        <v>-1269.6082816243165</v>
      </c>
      <c r="DC811" s="15">
        <f ca="1">(BV811*DCF!H$46-DCF!H$5*MAX(BV811*DCF!H$46,0)-MAX(BV811-BU811,0)/Inputs!$B$24)*DCF!H$6</f>
        <v>-3302.3525205527812</v>
      </c>
      <c r="DD811" s="15">
        <f ca="1">(BW811*DCF!I$46-DCF!I$5*MAX(BW811*DCF!I$46,0)-MAX(BW811-BV811,0)/Inputs!$B$24)*DCF!I$6</f>
        <v>-2039.4903373001121</v>
      </c>
      <c r="DE811" s="15">
        <f ca="1">(BX811*DCF!J$46-DCF!J$5*MAX(BX811*DCF!J$46,0)-MAX(BX811-BW811,0)/Inputs!$B$24)*DCF!J$6</f>
        <v>-2532.0979758737026</v>
      </c>
      <c r="DF811" s="15">
        <f ca="1">(BY811*DCF!K$46-DCF!K$5*MAX(BY811*DCF!K$46,0)-MAX(BY811-BX811,0)/Inputs!$B$24)*DCF!K$6</f>
        <v>-418.46166013675094</v>
      </c>
      <c r="DG811" s="15">
        <f ca="1">(BZ811*DCF!L$46-DCF!L$5*MAX(BZ811*DCF!L$46,0)-MAX(BZ811-BY811,0)/Inputs!$B$24)*DCF!L$6</f>
        <v>561.89959881473374</v>
      </c>
      <c r="DH811" s="15">
        <f ca="1">(CA811*DCF!M$46-DCF!M$5*MAX(CA811*DCF!M$46,0)-MAX(CA811-BZ811,0)/Inputs!$B$24)*DCF!M$6</f>
        <v>2757.4995095621903</v>
      </c>
      <c r="DI811" s="15">
        <f ca="1">SUM(CB811:CL811)+BE811*DCF!M$10*(1+Inputs!$B$30)*(1-Inputs!$B$33)*(1-Inputs!$B$30/Inputs!$B$31)/(Inputs!$B$29-Inputs!$B$30)*DCF!M$6</f>
        <v>111674.99106610399</v>
      </c>
      <c r="DJ811" s="15">
        <f ca="1">SUM(CM811:CW811)+BP811*DCF!M$28*(1+Inputs!$B$30)*(1-Inputs!$B$33)*(1-Inputs!$B$30/Inputs!$B$31)/(Inputs!$B$29-Inputs!$B$30)*DCF!M$6</f>
        <v>636740.66304041829</v>
      </c>
      <c r="DK811" s="15">
        <f ca="1">SUM(CX811:DH811)+CA811*DCF!M$46*(1+Inputs!$B$30)*(1-Inputs!$B$33)*(1-Inputs!$B$30/Inputs!$B$31)/(Inputs!$B$29-Inputs!$B$30)*DCF!M$6</f>
        <v>189555.06126802435</v>
      </c>
      <c r="DM811" s="15">
        <f ca="1">DI811+DJ811+DK811+Inputs!$B$34+Inputs!$B$36-Inputs!$B$35</f>
        <v>1014821.7153745467</v>
      </c>
    </row>
    <row r="812" spans="1:117" x14ac:dyDescent="0.75">
      <c r="A812" s="11">
        <v>799</v>
      </c>
      <c r="C812" s="24">
        <f t="shared" ca="1" si="469"/>
        <v>0.21383705109675705</v>
      </c>
      <c r="D812" s="24">
        <f t="shared" ca="1" si="469"/>
        <v>-2.7145520481327212</v>
      </c>
      <c r="E812" s="24">
        <f t="shared" ca="1" si="469"/>
        <v>-0.23534478271388498</v>
      </c>
      <c r="F812" s="24">
        <f t="shared" ca="1" si="469"/>
        <v>-0.95238131569826423</v>
      </c>
      <c r="G812" s="24">
        <f t="shared" ca="1" si="469"/>
        <v>0.34390164326098066</v>
      </c>
      <c r="H812" s="24">
        <f t="shared" ca="1" si="469"/>
        <v>-0.828875921872957</v>
      </c>
      <c r="I812" s="24">
        <f t="shared" ca="1" si="469"/>
        <v>1.2675502077885461</v>
      </c>
      <c r="J812" s="24">
        <f t="shared" ca="1" si="469"/>
        <v>0.88439441849293055</v>
      </c>
      <c r="K812" s="24">
        <f t="shared" ca="1" si="469"/>
        <v>-0.60681176983271679</v>
      </c>
      <c r="L812" s="24">
        <f t="shared" ca="1" si="469"/>
        <v>-0.55614674910606432</v>
      </c>
      <c r="M812" s="24">
        <f t="shared" ca="1" si="469"/>
        <v>1.7423230242455023</v>
      </c>
      <c r="N812" s="24">
        <f ca="1">SQRT(Inputs!$B$38)*C812+SQRT(1-Inputs!$B$38)*_xlfn.NORM.S.INV(RAND())</f>
        <v>-0.54284932812761699</v>
      </c>
      <c r="O812" s="24">
        <f ca="1">SQRT(Inputs!$B$38)*D812+SQRT(1-Inputs!$B$38)*_xlfn.NORM.S.INV(RAND())</f>
        <v>-2.0454531960737987</v>
      </c>
      <c r="P812" s="24">
        <f ca="1">SQRT(Inputs!$B$38)*E812+SQRT(1-Inputs!$B$38)*_xlfn.NORM.S.INV(RAND())</f>
        <v>-0.79805803213927706</v>
      </c>
      <c r="Q812" s="24">
        <f ca="1">SQRT(Inputs!$B$38)*F812+SQRT(1-Inputs!$B$38)*_xlfn.NORM.S.INV(RAND())</f>
        <v>-1.6814514802303826</v>
      </c>
      <c r="R812" s="24">
        <f ca="1">SQRT(Inputs!$B$38)*G812+SQRT(1-Inputs!$B$38)*_xlfn.NORM.S.INV(RAND())</f>
        <v>-0.3687557180833072</v>
      </c>
      <c r="S812" s="24">
        <f ca="1">SQRT(Inputs!$B$38)*H812+SQRT(1-Inputs!$B$38)*_xlfn.NORM.S.INV(RAND())</f>
        <v>1.1951603052439315</v>
      </c>
      <c r="T812" s="24">
        <f ca="1">SQRT(Inputs!$B$38)*I812+SQRT(1-Inputs!$B$38)*_xlfn.NORM.S.INV(RAND())</f>
        <v>2.5131754403641482</v>
      </c>
      <c r="U812" s="24">
        <f ca="1">SQRT(Inputs!$B$38)*J812+SQRT(1-Inputs!$B$38)*_xlfn.NORM.S.INV(RAND())</f>
        <v>-5.3004514897616761E-2</v>
      </c>
      <c r="V812" s="24">
        <f ca="1">SQRT(Inputs!$B$38)*K812+SQRT(1-Inputs!$B$38)*_xlfn.NORM.S.INV(RAND())</f>
        <v>0.8453198245065181</v>
      </c>
      <c r="W812" s="24">
        <f ca="1">SQRT(Inputs!$B$38)*L812+SQRT(1-Inputs!$B$38)*_xlfn.NORM.S.INV(RAND())</f>
        <v>-0.85259122699212675</v>
      </c>
      <c r="X812" s="24">
        <f ca="1">SQRT(Inputs!$B$38)*M812+SQRT(1-Inputs!$B$38)*_xlfn.NORM.S.INV(RAND())</f>
        <v>-2.0072047230791368E-3</v>
      </c>
      <c r="Y812" s="24">
        <f ca="1">SQRT(Inputs!$B$38)*C812+SQRT(1-Inputs!$B$38)*_xlfn.NORM.S.INV(RAND())</f>
        <v>1.434285023363687</v>
      </c>
      <c r="Z812" s="24">
        <f ca="1">SQRT(Inputs!$B$38)*D812+SQRT(1-Inputs!$B$38)*_xlfn.NORM.S.INV(RAND())</f>
        <v>-1.3524478646589952</v>
      </c>
      <c r="AA812" s="24">
        <f ca="1">SQRT(Inputs!$B$38)*E812+SQRT(1-Inputs!$B$38)*_xlfn.NORM.S.INV(RAND())</f>
        <v>0.44548950151430766</v>
      </c>
      <c r="AB812" s="24">
        <f ca="1">SQRT(Inputs!$B$38)*F812+SQRT(1-Inputs!$B$38)*_xlfn.NORM.S.INV(RAND())</f>
        <v>-0.72359597721288738</v>
      </c>
      <c r="AC812" s="24">
        <f ca="1">SQRT(Inputs!$B$38)*G812+SQRT(1-Inputs!$B$38)*_xlfn.NORM.S.INV(RAND())</f>
        <v>0.47209766380793877</v>
      </c>
      <c r="AD812" s="24">
        <f ca="1">SQRT(Inputs!$B$38)*H812+SQRT(1-Inputs!$B$38)*_xlfn.NORM.S.INV(RAND())</f>
        <v>-1.7386047398853601</v>
      </c>
      <c r="AE812" s="24">
        <f ca="1">SQRT(Inputs!$B$38)*I812+SQRT(1-Inputs!$B$38)*_xlfn.NORM.S.INV(RAND())</f>
        <v>0.36753619199029064</v>
      </c>
      <c r="AF812" s="24">
        <f ca="1">SQRT(Inputs!$B$38)*J812+SQRT(1-Inputs!$B$38)*_xlfn.NORM.S.INV(RAND())</f>
        <v>0.60678301400247414</v>
      </c>
      <c r="AG812" s="24">
        <f ca="1">SQRT(Inputs!$B$38)*K812+SQRT(1-Inputs!$B$38)*_xlfn.NORM.S.INV(RAND())</f>
        <v>-1.3608491799313167</v>
      </c>
      <c r="AH812" s="24">
        <f ca="1">SQRT(Inputs!$B$38)*L812+SQRT(1-Inputs!$B$38)*_xlfn.NORM.S.INV(RAND())</f>
        <v>-1.5306935401332262</v>
      </c>
      <c r="AI812" s="24">
        <f ca="1">SQRT(Inputs!$B$38)*M812+SQRT(1-Inputs!$B$38)*_xlfn.NORM.S.INV(RAND())</f>
        <v>2.0827554553740741</v>
      </c>
      <c r="AJ812" s="24">
        <f ca="1">SQRT(Inputs!$B$38)*C812+SQRT(1-Inputs!$B$38)*_xlfn.NORM.S.INV(RAND())</f>
        <v>0.7449862518981879</v>
      </c>
      <c r="AK812" s="24">
        <f ca="1">SQRT(Inputs!$B$38)*D812+SQRT(1-Inputs!$B$38)*_xlfn.NORM.S.INV(RAND())</f>
        <v>-1.9952449332114617</v>
      </c>
      <c r="AL812" s="24">
        <f ca="1">SQRT(Inputs!$B$38)*E812+SQRT(1-Inputs!$B$38)*_xlfn.NORM.S.INV(RAND())</f>
        <v>-1.5857906609676782</v>
      </c>
      <c r="AM812" s="24">
        <f ca="1">SQRT(Inputs!$B$38)*F812+SQRT(1-Inputs!$B$38)*_xlfn.NORM.S.INV(RAND())</f>
        <v>0.13773793069840512</v>
      </c>
      <c r="AN812" s="24">
        <f ca="1">SQRT(Inputs!$B$38)*G812+SQRT(1-Inputs!$B$38)*_xlfn.NORM.S.INV(RAND())</f>
        <v>-4.5842768841448667E-3</v>
      </c>
      <c r="AO812" s="24">
        <f ca="1">SQRT(Inputs!$B$38)*H812+SQRT(1-Inputs!$B$38)*_xlfn.NORM.S.INV(RAND())</f>
        <v>0.86921424974535322</v>
      </c>
      <c r="AP812" s="24">
        <f ca="1">SQRT(Inputs!$B$38)*I812+SQRT(1-Inputs!$B$38)*_xlfn.NORM.S.INV(RAND())</f>
        <v>0.88196094513428869</v>
      </c>
      <c r="AQ812" s="24">
        <f ca="1">SQRT(Inputs!$B$38)*J812+SQRT(1-Inputs!$B$38)*_xlfn.NORM.S.INV(RAND())</f>
        <v>-0.65607863093418106</v>
      </c>
      <c r="AR812" s="24">
        <f ca="1">SQRT(Inputs!$B$38)*K812+SQRT(1-Inputs!$B$38)*_xlfn.NORM.S.INV(RAND())</f>
        <v>-0.55626359432205397</v>
      </c>
      <c r="AS812" s="24">
        <f ca="1">SQRT(Inputs!$B$38)*L812+SQRT(1-Inputs!$B$38)*_xlfn.NORM.S.INV(RAND())</f>
        <v>-0.9537185121775501</v>
      </c>
      <c r="AT812" s="24">
        <f ca="1">SQRT(Inputs!$B$38)*M812+SQRT(1-Inputs!$B$38)*_xlfn.NORM.S.INV(RAND())</f>
        <v>1.8006925008283852</v>
      </c>
      <c r="AU812" s="15">
        <f ca="1">Inputs!$B$6*EXP($B$8-0.5*C$5^2+C$5*N812)</f>
        <v>4544.8032939466939</v>
      </c>
      <c r="AV812" s="15">
        <f t="shared" ca="1" si="437"/>
        <v>4095.2192024659589</v>
      </c>
      <c r="AW812" s="15">
        <f t="shared" ca="1" si="438"/>
        <v>4483.8088371309123</v>
      </c>
      <c r="AX812" s="15">
        <f t="shared" ca="1" si="439"/>
        <v>4437.0610927947846</v>
      </c>
      <c r="AY812" s="15">
        <f t="shared" ca="1" si="440"/>
        <v>5193.970295217714</v>
      </c>
      <c r="AZ812" s="15">
        <f t="shared" ca="1" si="441"/>
        <v>7245.9138190668627</v>
      </c>
      <c r="BA812" s="15">
        <f t="shared" ca="1" si="442"/>
        <v>11534.945172010202</v>
      </c>
      <c r="BB812" s="15">
        <f t="shared" ca="1" si="443"/>
        <v>14047.490088582119</v>
      </c>
      <c r="BC812" s="15">
        <f t="shared" ca="1" si="444"/>
        <v>18667.339470229574</v>
      </c>
      <c r="BD812" s="15">
        <f t="shared" ca="1" si="445"/>
        <v>21116.345427449171</v>
      </c>
      <c r="BE812" s="15">
        <f t="shared" ca="1" si="446"/>
        <v>25870.643329007205</v>
      </c>
      <c r="BF812" s="15">
        <f ca="1">Inputs!$B$13*EXP($B$9-0.5*C$6^2+C$6*Y812)</f>
        <v>18379.899433531646</v>
      </c>
      <c r="BG812" s="15">
        <f t="shared" ca="1" si="447"/>
        <v>17549.716075933789</v>
      </c>
      <c r="BH812" s="15">
        <f t="shared" ca="1" si="448"/>
        <v>23086.864844470798</v>
      </c>
      <c r="BI812" s="15">
        <f t="shared" ca="1" si="449"/>
        <v>25283.07981913902</v>
      </c>
      <c r="BJ812" s="15">
        <f t="shared" ca="1" si="450"/>
        <v>33178.094830030073</v>
      </c>
      <c r="BK812" s="15">
        <f t="shared" ca="1" si="451"/>
        <v>32137.245057029155</v>
      </c>
      <c r="BL812" s="15">
        <f t="shared" ca="1" si="452"/>
        <v>41402.486179503758</v>
      </c>
      <c r="BM812" s="15">
        <f t="shared" ca="1" si="453"/>
        <v>54877.122202222912</v>
      </c>
      <c r="BN812" s="15">
        <f t="shared" ca="1" si="454"/>
        <v>57336.095111157236</v>
      </c>
      <c r="BO812" s="15">
        <f t="shared" ca="1" si="455"/>
        <v>59047.30828716929</v>
      </c>
      <c r="BP812" s="15">
        <f t="shared" ca="1" si="456"/>
        <v>92017.819305966812</v>
      </c>
      <c r="BQ812" s="15">
        <f ca="1">Inputs!$B$20*EXP($B$10-0.5*C$7^2+C$7*AJ812)</f>
        <v>5586.8025743549188</v>
      </c>
      <c r="BR812" s="15">
        <f t="shared" ca="1" si="457"/>
        <v>4022.6413653462196</v>
      </c>
      <c r="BS812" s="15">
        <f t="shared" ca="1" si="458"/>
        <v>3493.354142041735</v>
      </c>
      <c r="BT812" s="15">
        <f t="shared" ca="1" si="459"/>
        <v>4993.7962645368561</v>
      </c>
      <c r="BU812" s="15">
        <f t="shared" ca="1" si="460"/>
        <v>6913.1298613586878</v>
      </c>
      <c r="BV812" s="15">
        <f t="shared" ca="1" si="461"/>
        <v>11698.791267254981</v>
      </c>
      <c r="BW812" s="15">
        <f t="shared" ca="1" si="462"/>
        <v>19675.303903772739</v>
      </c>
      <c r="BX812" s="15">
        <f t="shared" ca="1" si="463"/>
        <v>24127.507026940304</v>
      </c>
      <c r="BY812" s="15">
        <f t="shared" ca="1" si="464"/>
        <v>30393.630341534983</v>
      </c>
      <c r="BZ812" s="15">
        <f t="shared" ca="1" si="465"/>
        <v>35788.261683280849</v>
      </c>
      <c r="CA812" s="15">
        <f t="shared" ca="1" si="466"/>
        <v>69229.404852393636</v>
      </c>
      <c r="CB812" s="15">
        <f ca="1">(AU812*DCF!C$10-DCF!C$5*MAX(AU812*DCF!C$10,0)-MAX(AU812-Inputs!$B$6,0)/Inputs!$B$10)*DCF!C$6</f>
        <v>1046.0506975750013</v>
      </c>
      <c r="CC812" s="15">
        <f ca="1">(AV812*DCF!D$10-DCF!D$5*MAX(AV812*DCF!D$10,0)-MAX(AV812-AU812,0)/Inputs!$B$10)*DCF!D$6</f>
        <v>998.1819364016801</v>
      </c>
      <c r="CD812" s="15">
        <f ca="1">(AW812*DCF!E$10-DCF!E$5*MAX(AW812*DCF!E$10,0)-MAX(AW812-AV812,0)/Inputs!$B$10)*DCF!E$6</f>
        <v>947.71360638894487</v>
      </c>
      <c r="CE812" s="15">
        <f ca="1">(AX812*DCF!F$10-DCF!F$5*MAX(AX812*DCF!F$10,0)-MAX(AX812-AW812,0)/Inputs!$B$10)*DCF!F$6</f>
        <v>968.60336528724599</v>
      </c>
      <c r="CF812" s="15">
        <f ca="1">(AY812*DCF!G$10-DCF!G$5*MAX(AY812*DCF!G$10,0)-MAX(AY812-AX812,0)/Inputs!$B$10)*DCF!G$6</f>
        <v>924.67382350984394</v>
      </c>
      <c r="CG812" s="15">
        <f ca="1">(AZ812*DCF!H$10-DCF!H$5*MAX(AZ812*DCF!H$10,0)-MAX(AZ812-AY812,0)/Inputs!$B$10)*DCF!H$6</f>
        <v>1042.4400067237798</v>
      </c>
      <c r="CH812" s="15">
        <f ca="1">(BA812*DCF!I$10-DCF!I$5*MAX(BA812*DCF!I$10,0)-MAX(BA812-AZ812,0)/Inputs!$B$10)*DCF!I$6</f>
        <v>1403.4622708883091</v>
      </c>
      <c r="CI812" s="15">
        <f ca="1">(BB812*DCF!J$10-DCF!J$5*MAX(BB812*DCF!J$10,0)-MAX(BB812-BA812,0)/Inputs!$B$10)*DCF!J$6</f>
        <v>2029.8471152444067</v>
      </c>
      <c r="CJ812" s="15">
        <f ca="1">(BC812*DCF!K$10-DCF!K$5*MAX(BC812*DCF!K$10,0)-MAX(BC812-BB812,0)/Inputs!$B$10)*DCF!K$6</f>
        <v>2358.4332691085542</v>
      </c>
      <c r="CK812" s="15">
        <f ca="1">(BD812*DCF!L$10-DCF!L$5*MAX(BD812*DCF!L$10,0)-MAX(BD812-BC812,0)/Inputs!$B$10)*DCF!L$6</f>
        <v>2868.0503150627846</v>
      </c>
      <c r="CL812" s="15">
        <f ca="1">(BE812*DCF!M$10-DCF!M$5*MAX(BE812*DCF!M$10,0)-MAX(BE812-BD812,0)/Inputs!$B$10)*DCF!M$6</f>
        <v>3082.7307022550549</v>
      </c>
      <c r="CM812" s="15">
        <f ca="1">(BF812*DCF!C$28-DCF!C$5*MAX(BF812*DCF!C$28,0)-MAX(BF812-Inputs!$B$13,0)/Inputs!$B$17)*DCF!C$6</f>
        <v>3994.4364475490624</v>
      </c>
      <c r="CN812" s="15">
        <f ca="1">(BG812*DCF!D$28-DCF!D$5*MAX(BG812*DCF!D$28,0)-MAX(BG812-BF812,0)/Inputs!$B$17)*DCF!D$6</f>
        <v>5168.7961476862492</v>
      </c>
      <c r="CO812" s="15">
        <f ca="1">(BH812*DCF!E$28-DCF!E$5*MAX(BH812*DCF!E$28,0)-MAX(BH812-BG812,0)/Inputs!$B$17)*DCF!E$6</f>
        <v>5447.3154142758676</v>
      </c>
      <c r="CP812" s="15">
        <f ca="1">(BI812*DCF!F$28-DCF!F$5*MAX(BI812*DCF!F$28,0)-MAX(BI812-BH812,0)/Inputs!$B$17)*DCF!F$6</f>
        <v>6463.8345428035946</v>
      </c>
      <c r="CQ812" s="15">
        <f ca="1">(BJ812*DCF!G$28-DCF!G$5*MAX(BJ812*DCF!G$28,0)-MAX(BJ812-BI812,0)/Inputs!$B$17)*DCF!G$6</f>
        <v>7280.4448935246637</v>
      </c>
      <c r="CR812" s="15">
        <f ca="1">(BK812*DCF!H$28-DCF!H$5*MAX(BK812*DCF!H$28,0)-MAX(BK812-BJ812,0)/Inputs!$B$17)*DCF!H$6</f>
        <v>7947.8952640926773</v>
      </c>
      <c r="CS812" s="15">
        <f ca="1">(BL812*DCF!I$28-DCF!I$5*MAX(BL812*DCF!I$28,0)-MAX(BL812-BK812,0)/Inputs!$B$17)*DCF!I$6</f>
        <v>8406.0742208332322</v>
      </c>
      <c r="CT812" s="15">
        <f ca="1">(BM812*DCF!J$28-DCF!J$5*MAX(BM812*DCF!J$28,0)-MAX(BM812-BL812,0)/Inputs!$B$17)*DCF!J$6</f>
        <v>10455.527288980385</v>
      </c>
      <c r="CU812" s="15">
        <f ca="1">(BN812*DCF!K$28-DCF!K$5*MAX(BN812*DCF!K$28,0)-MAX(BN812-BM812,0)/Inputs!$B$17)*DCF!K$6</f>
        <v>11807.230505052832</v>
      </c>
      <c r="CV812" s="15">
        <f ca="1">(BO812*DCF!L$28-DCF!L$5*MAX(BO812*DCF!L$28,0)-MAX(BO812-BN812,0)/Inputs!$B$17)*DCF!L$6</f>
        <v>11587.550774535322</v>
      </c>
      <c r="CW812" s="15">
        <f ca="1">(BP812*DCF!M$28-DCF!M$5*MAX(BP812*DCF!M$28,0)-MAX(BP812-BO812,0)/Inputs!$B$17)*DCF!M$6</f>
        <v>13866.86110623411</v>
      </c>
      <c r="CX812" s="15">
        <f ca="1">(BQ812*DCF!C$46-DCF!C$5*MAX(BQ812*DCF!C$46,0)-MAX(BQ812-Inputs!$B$20,0)/Inputs!$B$24)*DCF!C$6</f>
        <v>-2392.2419683752323</v>
      </c>
      <c r="CY812" s="15">
        <f ca="1">(BR812*DCF!D$46-DCF!D$5*MAX(BR812*DCF!D$46,0)-MAX(BR812-BQ812,0)/Inputs!$B$24)*DCF!D$6</f>
        <v>-686.57107185530356</v>
      </c>
      <c r="CZ812" s="15">
        <f ca="1">(BS812*DCF!E$46-DCF!E$5*MAX(BS812*DCF!E$46,0)-MAX(BS812-BR812,0)/Inputs!$B$24)*DCF!E$6</f>
        <v>-413.09520968233244</v>
      </c>
      <c r="DA812" s="15">
        <f ca="1">(BT812*DCF!F$46-DCF!F$5*MAX(BT812*DCF!F$46,0)-MAX(BT812-BS812,0)/Inputs!$B$24)*DCF!F$6</f>
        <v>-910.03822656631075</v>
      </c>
      <c r="DB812" s="15">
        <f ca="1">(BU812*DCF!G$46-DCF!G$5*MAX(BU812*DCF!G$46,0)-MAX(BU812-BT812,0)/Inputs!$B$24)*DCF!G$6</f>
        <v>-878.16993042856473</v>
      </c>
      <c r="DC812" s="15">
        <f ca="1">(BV812*DCF!H$46-DCF!H$5*MAX(BV812*DCF!H$46,0)-MAX(BV812-BU812,0)/Inputs!$B$24)*DCF!H$6</f>
        <v>-1487.1149596483483</v>
      </c>
      <c r="DD812" s="15">
        <f ca="1">(BW812*DCF!I$46-DCF!I$5*MAX(BW812*DCF!I$46,0)-MAX(BW812-BV812,0)/Inputs!$B$24)*DCF!I$6</f>
        <v>-1835.3394329547452</v>
      </c>
      <c r="DE812" s="15">
        <f ca="1">(BX812*DCF!J$46-DCF!J$5*MAX(BX812*DCF!J$46,0)-MAX(BX812-BW812,0)/Inputs!$B$24)*DCF!J$6</f>
        <v>-168.56934992382469</v>
      </c>
      <c r="DF812" s="15">
        <f ca="1">(BY812*DCF!K$46-DCF!K$5*MAX(BY812*DCF!K$46,0)-MAX(BY812-BX812,0)/Inputs!$B$24)*DCF!K$6</f>
        <v>201.15219953538295</v>
      </c>
      <c r="DG812" s="15">
        <f ca="1">(BZ812*DCF!L$46-DCF!L$5*MAX(BZ812*DCF!L$46,0)-MAX(BZ812-BY812,0)/Inputs!$B$24)*DCF!L$6</f>
        <v>1253.0542077916821</v>
      </c>
      <c r="DH812" s="15">
        <f ca="1">(CA812*DCF!M$46-DCF!M$5*MAX(CA812*DCF!M$46,0)-MAX(CA812-BZ812,0)/Inputs!$B$24)*DCF!M$6</f>
        <v>-1563.7646890111091</v>
      </c>
      <c r="DI812" s="15">
        <f ca="1">SUM(CB812:CL812)+BE812*DCF!M$10*(1+Inputs!$B$30)*(1-Inputs!$B$33)*(1-Inputs!$B$30/Inputs!$B$31)/(Inputs!$B$29-Inputs!$B$30)*DCF!M$6</f>
        <v>89668.529596914421</v>
      </c>
      <c r="DJ812" s="15">
        <f ca="1">SUM(CM812:CW812)+BP812*DCF!M$28*(1+Inputs!$B$30)*(1-Inputs!$B$33)*(1-Inputs!$B$30/Inputs!$B$31)/(Inputs!$B$29-Inputs!$B$30)*DCF!M$6</f>
        <v>433875.04385649582</v>
      </c>
      <c r="DK812" s="15">
        <f ca="1">SUM(CX812:DH812)+CA812*DCF!M$46*(1+Inputs!$B$30)*(1-Inputs!$B$33)*(1-Inputs!$B$30/Inputs!$B$31)/(Inputs!$B$29-Inputs!$B$30)*DCF!M$6</f>
        <v>98156.162217946519</v>
      </c>
      <c r="DM812" s="15">
        <f ca="1">DI812+DJ812+DK812+Inputs!$B$34+Inputs!$B$36-Inputs!$B$35</f>
        <v>698550.73567135679</v>
      </c>
    </row>
    <row r="813" spans="1:117" x14ac:dyDescent="0.75">
      <c r="A813" s="11">
        <v>800</v>
      </c>
      <c r="C813" s="24">
        <f t="shared" ca="1" si="469"/>
        <v>-0.52114332787305295</v>
      </c>
      <c r="D813" s="24">
        <f t="shared" ca="1" si="469"/>
        <v>0.75919780827811501</v>
      </c>
      <c r="E813" s="24">
        <f t="shared" ca="1" si="469"/>
        <v>-1.553315854389173</v>
      </c>
      <c r="F813" s="24">
        <f t="shared" ca="1" si="469"/>
        <v>-0.7172595018471507</v>
      </c>
      <c r="G813" s="24">
        <f t="shared" ca="1" si="469"/>
        <v>-0.18884581395645889</v>
      </c>
      <c r="H813" s="24">
        <f t="shared" ca="1" si="469"/>
        <v>0.34448712292346884</v>
      </c>
      <c r="I813" s="24">
        <f t="shared" ca="1" si="469"/>
        <v>-0.62044896738374622</v>
      </c>
      <c r="J813" s="24">
        <f t="shared" ca="1" si="469"/>
        <v>-0.71955438384343717</v>
      </c>
      <c r="K813" s="24">
        <f t="shared" ca="1" si="469"/>
        <v>-1.9401619817844435</v>
      </c>
      <c r="L813" s="24">
        <f t="shared" ca="1" si="469"/>
        <v>0.18574888285995905</v>
      </c>
      <c r="M813" s="24">
        <f t="shared" ca="1" si="469"/>
        <v>-6.3491035058988218E-2</v>
      </c>
      <c r="N813" s="24">
        <f ca="1">SQRT(Inputs!$B$38)*C813+SQRT(1-Inputs!$B$38)*_xlfn.NORM.S.INV(RAND())</f>
        <v>-0.1287497463474308</v>
      </c>
      <c r="O813" s="24">
        <f ca="1">SQRT(Inputs!$B$38)*D813+SQRT(1-Inputs!$B$38)*_xlfn.NORM.S.INV(RAND())</f>
        <v>-0.51331079223712683</v>
      </c>
      <c r="P813" s="24">
        <f ca="1">SQRT(Inputs!$B$38)*E813+SQRT(1-Inputs!$B$38)*_xlfn.NORM.S.INV(RAND())</f>
        <v>-0.50601712808249033</v>
      </c>
      <c r="Q813" s="24">
        <f ca="1">SQRT(Inputs!$B$38)*F813+SQRT(1-Inputs!$B$38)*_xlfn.NORM.S.INV(RAND())</f>
        <v>-0.48109958125433755</v>
      </c>
      <c r="R813" s="24">
        <f ca="1">SQRT(Inputs!$B$38)*G813+SQRT(1-Inputs!$B$38)*_xlfn.NORM.S.INV(RAND())</f>
        <v>-5.5067680352104652E-2</v>
      </c>
      <c r="S813" s="24">
        <f ca="1">SQRT(Inputs!$B$38)*H813+SQRT(1-Inputs!$B$38)*_xlfn.NORM.S.INV(RAND())</f>
        <v>0.93030267786470833</v>
      </c>
      <c r="T813" s="24">
        <f ca="1">SQRT(Inputs!$B$38)*I813+SQRT(1-Inputs!$B$38)*_xlfn.NORM.S.INV(RAND())</f>
        <v>-0.22660354102577485</v>
      </c>
      <c r="U813" s="24">
        <f ca="1">SQRT(Inputs!$B$38)*J813+SQRT(1-Inputs!$B$38)*_xlfn.NORM.S.INV(RAND())</f>
        <v>-0.91732176945178789</v>
      </c>
      <c r="V813" s="24">
        <f ca="1">SQRT(Inputs!$B$38)*K813+SQRT(1-Inputs!$B$38)*_xlfn.NORM.S.INV(RAND())</f>
        <v>-0.99547633967941074</v>
      </c>
      <c r="W813" s="24">
        <f ca="1">SQRT(Inputs!$B$38)*L813+SQRT(1-Inputs!$B$38)*_xlfn.NORM.S.INV(RAND())</f>
        <v>1.0973919949834103</v>
      </c>
      <c r="X813" s="24">
        <f ca="1">SQRT(Inputs!$B$38)*M813+SQRT(1-Inputs!$B$38)*_xlfn.NORM.S.INV(RAND())</f>
        <v>1.8303384249710231E-2</v>
      </c>
      <c r="Y813" s="24">
        <f ca="1">SQRT(Inputs!$B$38)*C813+SQRT(1-Inputs!$B$38)*_xlfn.NORM.S.INV(RAND())</f>
        <v>1.1731535335093652</v>
      </c>
      <c r="Z813" s="24">
        <f ca="1">SQRT(Inputs!$B$38)*D813+SQRT(1-Inputs!$B$38)*_xlfn.NORM.S.INV(RAND())</f>
        <v>-0.20687731568338696</v>
      </c>
      <c r="AA813" s="24">
        <f ca="1">SQRT(Inputs!$B$38)*E813+SQRT(1-Inputs!$B$38)*_xlfn.NORM.S.INV(RAND())</f>
        <v>-1.1575109420060734</v>
      </c>
      <c r="AB813" s="24">
        <f ca="1">SQRT(Inputs!$B$38)*F813+SQRT(1-Inputs!$B$38)*_xlfn.NORM.S.INV(RAND())</f>
        <v>-1.0027449207356669</v>
      </c>
      <c r="AC813" s="24">
        <f ca="1">SQRT(Inputs!$B$38)*G813+SQRT(1-Inputs!$B$38)*_xlfn.NORM.S.INV(RAND())</f>
        <v>-0.45332615750973831</v>
      </c>
      <c r="AD813" s="24">
        <f ca="1">SQRT(Inputs!$B$38)*H813+SQRT(1-Inputs!$B$38)*_xlfn.NORM.S.INV(RAND())</f>
        <v>0.76636647702022775</v>
      </c>
      <c r="AE813" s="24">
        <f ca="1">SQRT(Inputs!$B$38)*I813+SQRT(1-Inputs!$B$38)*_xlfn.NORM.S.INV(RAND())</f>
        <v>-1.1690919978082102</v>
      </c>
      <c r="AF813" s="24">
        <f ca="1">SQRT(Inputs!$B$38)*J813+SQRT(1-Inputs!$B$38)*_xlfn.NORM.S.INV(RAND())</f>
        <v>-0.33781939685921569</v>
      </c>
      <c r="AG813" s="24">
        <f ca="1">SQRT(Inputs!$B$38)*K813+SQRT(1-Inputs!$B$38)*_xlfn.NORM.S.INV(RAND())</f>
        <v>-1.9217676750565338</v>
      </c>
      <c r="AH813" s="24">
        <f ca="1">SQRT(Inputs!$B$38)*L813+SQRT(1-Inputs!$B$38)*_xlfn.NORM.S.INV(RAND())</f>
        <v>0.50215585952117558</v>
      </c>
      <c r="AI813" s="24">
        <f ca="1">SQRT(Inputs!$B$38)*M813+SQRT(1-Inputs!$B$38)*_xlfn.NORM.S.INV(RAND())</f>
        <v>0.71028508521873612</v>
      </c>
      <c r="AJ813" s="24">
        <f ca="1">SQRT(Inputs!$B$38)*C813+SQRT(1-Inputs!$B$38)*_xlfn.NORM.S.INV(RAND())</f>
        <v>-0.54007826076383736</v>
      </c>
      <c r="AK813" s="24">
        <f ca="1">SQRT(Inputs!$B$38)*D813+SQRT(1-Inputs!$B$38)*_xlfn.NORM.S.INV(RAND())</f>
        <v>1.10906625895477</v>
      </c>
      <c r="AL813" s="24">
        <f ca="1">SQRT(Inputs!$B$38)*E813+SQRT(1-Inputs!$B$38)*_xlfn.NORM.S.INV(RAND())</f>
        <v>-0.16681488826034629</v>
      </c>
      <c r="AM813" s="24">
        <f ca="1">SQRT(Inputs!$B$38)*F813+SQRT(1-Inputs!$B$38)*_xlfn.NORM.S.INV(RAND())</f>
        <v>-0.86135321337347404</v>
      </c>
      <c r="AN813" s="24">
        <f ca="1">SQRT(Inputs!$B$38)*G813+SQRT(1-Inputs!$B$38)*_xlfn.NORM.S.INV(RAND())</f>
        <v>0.89772353810694727</v>
      </c>
      <c r="AO813" s="24">
        <f ca="1">SQRT(Inputs!$B$38)*H813+SQRT(1-Inputs!$B$38)*_xlfn.NORM.S.INV(RAND())</f>
        <v>-1.1410518733654413</v>
      </c>
      <c r="AP813" s="24">
        <f ca="1">SQRT(Inputs!$B$38)*I813+SQRT(1-Inputs!$B$38)*_xlfn.NORM.S.INV(RAND())</f>
        <v>-0.59953605799064802</v>
      </c>
      <c r="AQ813" s="24">
        <f ca="1">SQRT(Inputs!$B$38)*J813+SQRT(1-Inputs!$B$38)*_xlfn.NORM.S.INV(RAND())</f>
        <v>-2.7299746395734332</v>
      </c>
      <c r="AR813" s="24">
        <f ca="1">SQRT(Inputs!$B$38)*K813+SQRT(1-Inputs!$B$38)*_xlfn.NORM.S.INV(RAND())</f>
        <v>-0.92164167721200085</v>
      </c>
      <c r="AS813" s="24">
        <f ca="1">SQRT(Inputs!$B$38)*L813+SQRT(1-Inputs!$B$38)*_xlfn.NORM.S.INV(RAND())</f>
        <v>-1.7705954427402535</v>
      </c>
      <c r="AT813" s="24">
        <f ca="1">SQRT(Inputs!$B$38)*M813+SQRT(1-Inputs!$B$38)*_xlfn.NORM.S.INV(RAND())</f>
        <v>-0.71430061929646194</v>
      </c>
      <c r="AU813" s="15">
        <f ca="1">Inputs!$B$6*EXP($B$8-0.5*C$5^2+C$5*N813)</f>
        <v>4859.8910492901659</v>
      </c>
      <c r="AV813" s="15">
        <f t="shared" ca="1" si="437"/>
        <v>5485.5962146122883</v>
      </c>
      <c r="AW813" s="15">
        <f t="shared" ca="1" si="438"/>
        <v>6247.4240750733452</v>
      </c>
      <c r="AX813" s="15">
        <f t="shared" ca="1" si="439"/>
        <v>7182.5325191745442</v>
      </c>
      <c r="AY813" s="15">
        <f t="shared" ca="1" si="440"/>
        <v>8721.5168489569296</v>
      </c>
      <c r="AZ813" s="15">
        <f t="shared" ca="1" si="441"/>
        <v>11817.323042524275</v>
      </c>
      <c r="BA813" s="15">
        <f t="shared" ca="1" si="442"/>
        <v>14122.446933424146</v>
      </c>
      <c r="BB813" s="15">
        <f t="shared" ca="1" si="443"/>
        <v>15771.940884069447</v>
      </c>
      <c r="BC813" s="15">
        <f t="shared" ca="1" si="444"/>
        <v>17546.812768813666</v>
      </c>
      <c r="BD813" s="15">
        <f t="shared" ca="1" si="445"/>
        <v>23820.1794302376</v>
      </c>
      <c r="BE813" s="15">
        <f t="shared" ca="1" si="446"/>
        <v>29237.275394332268</v>
      </c>
      <c r="BF813" s="15">
        <f ca="1">Inputs!$B$13*EXP($B$9-0.5*C$6^2+C$6*Y813)</f>
        <v>17452.605165374793</v>
      </c>
      <c r="BG813" s="15">
        <f t="shared" ca="1" si="447"/>
        <v>20490.758513824974</v>
      </c>
      <c r="BH813" s="15">
        <f t="shared" ca="1" si="448"/>
        <v>20662.708689180825</v>
      </c>
      <c r="BI813" s="15">
        <f t="shared" ca="1" si="449"/>
        <v>21676.650334444868</v>
      </c>
      <c r="BJ813" s="15">
        <f t="shared" ca="1" si="450"/>
        <v>24893.193771235114</v>
      </c>
      <c r="BK813" s="15">
        <f t="shared" ca="1" si="451"/>
        <v>33911.536317715443</v>
      </c>
      <c r="BL813" s="15">
        <f t="shared" ca="1" si="452"/>
        <v>35799.946260782839</v>
      </c>
      <c r="BM813" s="15">
        <f t="shared" ca="1" si="453"/>
        <v>42197.30392931815</v>
      </c>
      <c r="BN813" s="15">
        <f t="shared" ca="1" si="454"/>
        <v>41221.995720883177</v>
      </c>
      <c r="BO813" s="15">
        <f t="shared" ca="1" si="455"/>
        <v>53768.053030351031</v>
      </c>
      <c r="BP813" s="15">
        <f t="shared" ca="1" si="456"/>
        <v>71724.102314991367</v>
      </c>
      <c r="BQ813" s="15">
        <f ca="1">Inputs!$B$20*EXP($B$10-0.5*C$7^2+C$7*AJ813)</f>
        <v>3541.7359818299137</v>
      </c>
      <c r="BR813" s="15">
        <f t="shared" ca="1" si="457"/>
        <v>6834.7219642059772</v>
      </c>
      <c r="BS813" s="15">
        <f t="shared" ca="1" si="458"/>
        <v>8921.5827111562667</v>
      </c>
      <c r="BT813" s="15">
        <f t="shared" ca="1" si="459"/>
        <v>9813.0545297792833</v>
      </c>
      <c r="BU813" s="15">
        <f t="shared" ca="1" si="460"/>
        <v>16899.279315035586</v>
      </c>
      <c r="BV813" s="15">
        <f t="shared" ca="1" si="461"/>
        <v>18181.852339054309</v>
      </c>
      <c r="BW813" s="15">
        <f t="shared" ca="1" si="462"/>
        <v>22348.181890286363</v>
      </c>
      <c r="BX813" s="15">
        <f t="shared" ca="1" si="463"/>
        <v>18082.973288211393</v>
      </c>
      <c r="BY813" s="15">
        <f t="shared" ca="1" si="464"/>
        <v>21241.25818601207</v>
      </c>
      <c r="BZ813" s="15">
        <f t="shared" ca="1" si="465"/>
        <v>21523.873607673457</v>
      </c>
      <c r="CA813" s="15">
        <f t="shared" ca="1" si="466"/>
        <v>26630.367513782141</v>
      </c>
      <c r="CB813" s="15">
        <f ca="1">(AU813*DCF!C$10-DCF!C$5*MAX(AU813*DCF!C$10,0)-MAX(AU813-Inputs!$B$6,0)/Inputs!$B$10)*DCF!C$6</f>
        <v>1043.8040657179019</v>
      </c>
      <c r="CC813" s="15">
        <f ca="1">(AV813*DCF!D$10-DCF!D$5*MAX(AV813*DCF!D$10,0)-MAX(AV813-AU813,0)/Inputs!$B$10)*DCF!D$6</f>
        <v>1184.5150849209881</v>
      </c>
      <c r="CD813" s="15">
        <f ca="1">(AW813*DCF!E$10-DCF!E$5*MAX(AW813*DCF!E$10,0)-MAX(AW813-AV813,0)/Inputs!$B$10)*DCF!E$6</f>
        <v>1270.8355855678117</v>
      </c>
      <c r="CE813" s="15">
        <f ca="1">(AX813*DCF!F$10-DCF!F$5*MAX(AX813*DCF!F$10,0)-MAX(AX813-AW813,0)/Inputs!$B$10)*DCF!F$6</f>
        <v>1373.3625190940818</v>
      </c>
      <c r="CF813" s="15">
        <f ca="1">(AY813*DCF!G$10-DCF!G$5*MAX(AY813*DCF!G$10,0)-MAX(AY813-AX813,0)/Inputs!$B$10)*DCF!G$6</f>
        <v>1501.1606261429104</v>
      </c>
      <c r="CG813" s="15">
        <f ca="1">(AZ813*DCF!H$10-DCF!H$5*MAX(AZ813*DCF!H$10,0)-MAX(AZ813-AY813,0)/Inputs!$B$10)*DCF!H$6</f>
        <v>1744.6258557260373</v>
      </c>
      <c r="CH813" s="15">
        <f ca="1">(BA813*DCF!I$10-DCF!I$5*MAX(BA813*DCF!I$10,0)-MAX(BA813-AZ813,0)/Inputs!$B$10)*DCF!I$6</f>
        <v>2201.534783953412</v>
      </c>
      <c r="CI813" s="15">
        <f ca="1">(BB813*DCF!J$10-DCF!J$5*MAX(BB813*DCF!J$10,0)-MAX(BB813-BA813,0)/Inputs!$B$10)*DCF!J$6</f>
        <v>2456.5480249830557</v>
      </c>
      <c r="CJ813" s="15">
        <f ca="1">(BC813*DCF!K$10-DCF!K$5*MAX(BC813*DCF!K$10,0)-MAX(BC813-BB813,0)/Inputs!$B$10)*DCF!K$6</f>
        <v>2576.3000069956643</v>
      </c>
      <c r="CK813" s="15">
        <f ca="1">(BD813*DCF!L$10-DCF!L$5*MAX(BD813*DCF!L$10,0)-MAX(BD813-BC813,0)/Inputs!$B$10)*DCF!L$6</f>
        <v>2781.2881378492752</v>
      </c>
      <c r="CL813" s="15">
        <f ca="1">(BE813*DCF!M$10-DCF!M$5*MAX(BE813*DCF!M$10,0)-MAX(BE813-BD813,0)/Inputs!$B$10)*DCF!M$6</f>
        <v>3478.627720342487</v>
      </c>
      <c r="CM813" s="15">
        <f ca="1">(BF813*DCF!C$28-DCF!C$5*MAX(BF813*DCF!C$28,0)-MAX(BF813-Inputs!$B$13,0)/Inputs!$B$17)*DCF!C$6</f>
        <v>3925.5880383506938</v>
      </c>
      <c r="CN813" s="15">
        <f ca="1">(BG813*DCF!D$28-DCF!D$5*MAX(BG813*DCF!D$28,0)-MAX(BG813-BF813,0)/Inputs!$B$17)*DCF!D$6</f>
        <v>5386.8235698796943</v>
      </c>
      <c r="CO813" s="15">
        <f ca="1">(BH813*DCF!E$28-DCF!E$5*MAX(BH813*DCF!E$28,0)-MAX(BH813-BG813,0)/Inputs!$B$17)*DCF!E$6</f>
        <v>5818.1580174237351</v>
      </c>
      <c r="CP813" s="15">
        <f ca="1">(BI813*DCF!F$28-DCF!F$5*MAX(BI813*DCF!F$28,0)-MAX(BI813-BH813,0)/Inputs!$B$17)*DCF!F$6</f>
        <v>5700.0354810457475</v>
      </c>
      <c r="CQ813" s="15">
        <f ca="1">(BJ813*DCF!G$28-DCF!G$5*MAX(BJ813*DCF!G$28,0)-MAX(BJ813-BI813,0)/Inputs!$B$17)*DCF!G$6</f>
        <v>5917.7371575650159</v>
      </c>
      <c r="CR813" s="15">
        <f ca="1">(BK813*DCF!H$28-DCF!H$5*MAX(BK813*DCF!H$28,0)-MAX(BK813-BJ813,0)/Inputs!$B$17)*DCF!H$6</f>
        <v>6985.4997231249936</v>
      </c>
      <c r="CS813" s="15">
        <f ca="1">(BL813*DCF!I$28-DCF!I$5*MAX(BL813*DCF!I$28,0)-MAX(BL813-BK813,0)/Inputs!$B$17)*DCF!I$6</f>
        <v>8147.4213709228134</v>
      </c>
      <c r="CT813" s="15">
        <f ca="1">(BM813*DCF!J$28-DCF!J$5*MAX(BM813*DCF!J$28,0)-MAX(BM813-BL813,0)/Inputs!$B$17)*DCF!J$6</f>
        <v>8565.2644775740719</v>
      </c>
      <c r="CU813" s="15">
        <f ca="1">(BN813*DCF!K$28-DCF!K$5*MAX(BN813*DCF!K$28,0)-MAX(BN813-BM813,0)/Inputs!$B$17)*DCF!K$6</f>
        <v>8705.3943269323936</v>
      </c>
      <c r="CV813" s="15">
        <f ca="1">(BO813*DCF!L$28-DCF!L$5*MAX(BO813*DCF!L$28,0)-MAX(BO813-BN813,0)/Inputs!$B$17)*DCF!L$6</f>
        <v>9308.2478592542302</v>
      </c>
      <c r="CW813" s="15">
        <f ca="1">(BP813*DCF!M$28-DCF!M$5*MAX(BP813*DCF!M$28,0)-MAX(BP813-BO813,0)/Inputs!$B$17)*DCF!M$6</f>
        <v>11618.019656815215</v>
      </c>
      <c r="CX813" s="15">
        <f ca="1">(BQ813*DCF!C$46-DCF!C$5*MAX(BQ813*DCF!C$46,0)-MAX(BQ813-Inputs!$B$20,0)/Inputs!$B$24)*DCF!C$6</f>
        <v>-975.33670796529816</v>
      </c>
      <c r="CY813" s="15">
        <f ca="1">(BR813*DCF!D$46-DCF!D$5*MAX(BR813*DCF!D$46,0)-MAX(BR813-BQ813,0)/Inputs!$B$24)*DCF!D$6</f>
        <v>-2571.6174359278484</v>
      </c>
      <c r="CZ813" s="15">
        <f ca="1">(BS813*DCF!E$46-DCF!E$5*MAX(BS813*DCF!E$46,0)-MAX(BS813-BR813,0)/Inputs!$B$24)*DCF!E$6</f>
        <v>-1877.5757453152803</v>
      </c>
      <c r="DA813" s="15">
        <f ca="1">(BT813*DCF!F$46-DCF!F$5*MAX(BT813*DCF!F$46,0)-MAX(BT813-BS813,0)/Inputs!$B$24)*DCF!F$6</f>
        <v>-1039.2617444566695</v>
      </c>
      <c r="DB813" s="15">
        <f ca="1">(BU813*DCF!G$46-DCF!G$5*MAX(BU813*DCF!G$46,0)-MAX(BU813-BT813,0)/Inputs!$B$24)*DCF!G$6</f>
        <v>-2952.1243783124287</v>
      </c>
      <c r="DC813" s="15">
        <f ca="1">(BV813*DCF!H$46-DCF!H$5*MAX(BV813*DCF!H$46,0)-MAX(BV813-BU813,0)/Inputs!$B$24)*DCF!H$6</f>
        <v>-398.5517087585186</v>
      </c>
      <c r="DD813" s="15">
        <f ca="1">(BW813*DCF!I$46-DCF!I$5*MAX(BW813*DCF!I$46,0)-MAX(BW813-BV813,0)/Inputs!$B$24)*DCF!I$6</f>
        <v>-679.85211514406149</v>
      </c>
      <c r="DE813" s="15">
        <f ca="1">(BX813*DCF!J$46-DCF!J$5*MAX(BX813*DCF!J$46,0)-MAX(BX813-BW813,0)/Inputs!$B$24)*DCF!J$6</f>
        <v>758.53070935165567</v>
      </c>
      <c r="DF813" s="15">
        <f ca="1">(BY813*DCF!K$46-DCF!K$5*MAX(BY813*DCF!K$46,0)-MAX(BY813-BX813,0)/Inputs!$B$24)*DCF!K$6</f>
        <v>439.67581206488131</v>
      </c>
      <c r="DG813" s="15">
        <f ca="1">(BZ813*DCF!L$46-DCF!L$5*MAX(BZ813*DCF!L$46,0)-MAX(BZ813-BY813,0)/Inputs!$B$24)*DCF!L$6</f>
        <v>1423.889179666995</v>
      </c>
      <c r="DH813" s="15">
        <f ca="1">(CA813*DCF!M$46-DCF!M$5*MAX(CA813*DCF!M$46,0)-MAX(CA813-BZ813,0)/Inputs!$B$24)*DCF!M$6</f>
        <v>1020.1720706607533</v>
      </c>
      <c r="DI813" s="15">
        <f ca="1">SUM(CB813:CL813)+BE813*DCF!M$10*(1+Inputs!$B$30)*(1-Inputs!$B$33)*(1-Inputs!$B$30/Inputs!$B$31)/(Inputs!$B$29-Inputs!$B$30)*DCF!M$6</f>
        <v>102980.32645666233</v>
      </c>
      <c r="DJ813" s="15">
        <f ca="1">SUM(CM813:CW813)+BP813*DCF!M$28*(1+Inputs!$B$30)*(1-Inputs!$B$33)*(1-Inputs!$B$30/Inputs!$B$31)/(Inputs!$B$29-Inputs!$B$30)*DCF!M$6</f>
        <v>346223.68993980263</v>
      </c>
      <c r="DK813" s="15">
        <f ca="1">SUM(CX813:DH813)+CA813*DCF!M$46*(1+Inputs!$B$30)*(1-Inputs!$B$33)*(1-Inputs!$B$30/Inputs!$B$31)/(Inputs!$B$29-Inputs!$B$30)*DCF!M$6</f>
        <v>34321.650680869614</v>
      </c>
      <c r="DM813" s="15">
        <f ca="1">DI813+DJ813+DK813+Inputs!$B$34+Inputs!$B$36-Inputs!$B$35</f>
        <v>560376.6670773346</v>
      </c>
    </row>
    <row r="814" spans="1:117" x14ac:dyDescent="0.75">
      <c r="A814" s="11">
        <v>801</v>
      </c>
      <c r="C814" s="24">
        <f t="shared" ref="C814:M823" ca="1" si="470">_xlfn.NORM.S.INV(RAND())</f>
        <v>0.16269081845707295</v>
      </c>
      <c r="D814" s="24">
        <f t="shared" ca="1" si="470"/>
        <v>-0.15350043998215354</v>
      </c>
      <c r="E814" s="24">
        <f t="shared" ca="1" si="470"/>
        <v>-1.5032432490202454</v>
      </c>
      <c r="F814" s="24">
        <f t="shared" ca="1" si="470"/>
        <v>2.6088426488450878E-2</v>
      </c>
      <c r="G814" s="24">
        <f t="shared" ca="1" si="470"/>
        <v>-0.52035243973242551</v>
      </c>
      <c r="H814" s="24">
        <f t="shared" ca="1" si="470"/>
        <v>-1.2865768747892561</v>
      </c>
      <c r="I814" s="24">
        <f t="shared" ca="1" si="470"/>
        <v>0.12199046873939445</v>
      </c>
      <c r="J814" s="24">
        <f t="shared" ca="1" si="470"/>
        <v>0.47201617683436892</v>
      </c>
      <c r="K814" s="24">
        <f t="shared" ca="1" si="470"/>
        <v>-0.79863654584277899</v>
      </c>
      <c r="L814" s="24">
        <f t="shared" ca="1" si="470"/>
        <v>0.78166204285240803</v>
      </c>
      <c r="M814" s="24">
        <f t="shared" ca="1" si="470"/>
        <v>-3.1736728837266803E-2</v>
      </c>
      <c r="N814" s="24">
        <f ca="1">SQRT(Inputs!$B$38)*C814+SQRT(1-Inputs!$B$38)*_xlfn.NORM.S.INV(RAND())</f>
        <v>0.40332192037824599</v>
      </c>
      <c r="O814" s="24">
        <f ca="1">SQRT(Inputs!$B$38)*D814+SQRT(1-Inputs!$B$38)*_xlfn.NORM.S.INV(RAND())</f>
        <v>0.9637306991245107</v>
      </c>
      <c r="P814" s="24">
        <f ca="1">SQRT(Inputs!$B$38)*E814+SQRT(1-Inputs!$B$38)*_xlfn.NORM.S.INV(RAND())</f>
        <v>-1.640617862275132</v>
      </c>
      <c r="Q814" s="24">
        <f ca="1">SQRT(Inputs!$B$38)*F814+SQRT(1-Inputs!$B$38)*_xlfn.NORM.S.INV(RAND())</f>
        <v>-3.5307646707366809E-2</v>
      </c>
      <c r="R814" s="24">
        <f ca="1">SQRT(Inputs!$B$38)*G814+SQRT(1-Inputs!$B$38)*_xlfn.NORM.S.INV(RAND())</f>
        <v>-1.4254454624140427</v>
      </c>
      <c r="S814" s="24">
        <f ca="1">SQRT(Inputs!$B$38)*H814+SQRT(1-Inputs!$B$38)*_xlfn.NORM.S.INV(RAND())</f>
        <v>-0.49311150738744736</v>
      </c>
      <c r="T814" s="24">
        <f ca="1">SQRT(Inputs!$B$38)*I814+SQRT(1-Inputs!$B$38)*_xlfn.NORM.S.INV(RAND())</f>
        <v>0.35738674498934303</v>
      </c>
      <c r="U814" s="24">
        <f ca="1">SQRT(Inputs!$B$38)*J814+SQRT(1-Inputs!$B$38)*_xlfn.NORM.S.INV(RAND())</f>
        <v>-1.0688980497599418</v>
      </c>
      <c r="V814" s="24">
        <f ca="1">SQRT(Inputs!$B$38)*K814+SQRT(1-Inputs!$B$38)*_xlfn.NORM.S.INV(RAND())</f>
        <v>-1.2800820494571732</v>
      </c>
      <c r="W814" s="24">
        <f ca="1">SQRT(Inputs!$B$38)*L814+SQRT(1-Inputs!$B$38)*_xlfn.NORM.S.INV(RAND())</f>
        <v>2.1291315943104103</v>
      </c>
      <c r="X814" s="24">
        <f ca="1">SQRT(Inputs!$B$38)*M814+SQRT(1-Inputs!$B$38)*_xlfn.NORM.S.INV(RAND())</f>
        <v>-0.39321535310011108</v>
      </c>
      <c r="Y814" s="24">
        <f ca="1">SQRT(Inputs!$B$38)*C814+SQRT(1-Inputs!$B$38)*_xlfn.NORM.S.INV(RAND())</f>
        <v>-1.5517978117572067</v>
      </c>
      <c r="Z814" s="24">
        <f ca="1">SQRT(Inputs!$B$38)*D814+SQRT(1-Inputs!$B$38)*_xlfn.NORM.S.INV(RAND())</f>
        <v>0.70647879347139264</v>
      </c>
      <c r="AA814" s="24">
        <f ca="1">SQRT(Inputs!$B$38)*E814+SQRT(1-Inputs!$B$38)*_xlfn.NORM.S.INV(RAND())</f>
        <v>-0.73230929900148334</v>
      </c>
      <c r="AB814" s="24">
        <f ca="1">SQRT(Inputs!$B$38)*F814+SQRT(1-Inputs!$B$38)*_xlfn.NORM.S.INV(RAND())</f>
        <v>-3.1283237214233067E-2</v>
      </c>
      <c r="AC814" s="24">
        <f ca="1">SQRT(Inputs!$B$38)*G814+SQRT(1-Inputs!$B$38)*_xlfn.NORM.S.INV(RAND())</f>
        <v>-0.72016082904664813</v>
      </c>
      <c r="AD814" s="24">
        <f ca="1">SQRT(Inputs!$B$38)*H814+SQRT(1-Inputs!$B$38)*_xlfn.NORM.S.INV(RAND())</f>
        <v>-0.71297810887836044</v>
      </c>
      <c r="AE814" s="24">
        <f ca="1">SQRT(Inputs!$B$38)*I814+SQRT(1-Inputs!$B$38)*_xlfn.NORM.S.INV(RAND())</f>
        <v>-0.36347466733715411</v>
      </c>
      <c r="AF814" s="24">
        <f ca="1">SQRT(Inputs!$B$38)*J814+SQRT(1-Inputs!$B$38)*_xlfn.NORM.S.INV(RAND())</f>
        <v>-0.2352089858840416</v>
      </c>
      <c r="AG814" s="24">
        <f ca="1">SQRT(Inputs!$B$38)*K814+SQRT(1-Inputs!$B$38)*_xlfn.NORM.S.INV(RAND())</f>
        <v>-0.61618636165570106</v>
      </c>
      <c r="AH814" s="24">
        <f ca="1">SQRT(Inputs!$B$38)*L814+SQRT(1-Inputs!$B$38)*_xlfn.NORM.S.INV(RAND())</f>
        <v>0.32463403155960235</v>
      </c>
      <c r="AI814" s="24">
        <f ca="1">SQRT(Inputs!$B$38)*M814+SQRT(1-Inputs!$B$38)*_xlfn.NORM.S.INV(RAND())</f>
        <v>-1.5937383809385302</v>
      </c>
      <c r="AJ814" s="24">
        <f ca="1">SQRT(Inputs!$B$38)*C814+SQRT(1-Inputs!$B$38)*_xlfn.NORM.S.INV(RAND())</f>
        <v>0.38785747801049131</v>
      </c>
      <c r="AK814" s="24">
        <f ca="1">SQRT(Inputs!$B$38)*D814+SQRT(1-Inputs!$B$38)*_xlfn.NORM.S.INV(RAND())</f>
        <v>-0.4599546640626252</v>
      </c>
      <c r="AL814" s="24">
        <f ca="1">SQRT(Inputs!$B$38)*E814+SQRT(1-Inputs!$B$38)*_xlfn.NORM.S.INV(RAND())</f>
        <v>-0.46219554791487016</v>
      </c>
      <c r="AM814" s="24">
        <f ca="1">SQRT(Inputs!$B$38)*F814+SQRT(1-Inputs!$B$38)*_xlfn.NORM.S.INV(RAND())</f>
        <v>-0.35599758843851276</v>
      </c>
      <c r="AN814" s="24">
        <f ca="1">SQRT(Inputs!$B$38)*G814+SQRT(1-Inputs!$B$38)*_xlfn.NORM.S.INV(RAND())</f>
        <v>0.40991576219856835</v>
      </c>
      <c r="AO814" s="24">
        <f ca="1">SQRT(Inputs!$B$38)*H814+SQRT(1-Inputs!$B$38)*_xlfn.NORM.S.INV(RAND())</f>
        <v>0.75524510859289595</v>
      </c>
      <c r="AP814" s="24">
        <f ca="1">SQRT(Inputs!$B$38)*I814+SQRT(1-Inputs!$B$38)*_xlfn.NORM.S.INV(RAND())</f>
        <v>2.1882115844327208</v>
      </c>
      <c r="AQ814" s="24">
        <f ca="1">SQRT(Inputs!$B$38)*J814+SQRT(1-Inputs!$B$38)*_xlfn.NORM.S.INV(RAND())</f>
        <v>1.8130971730701213</v>
      </c>
      <c r="AR814" s="24">
        <f ca="1">SQRT(Inputs!$B$38)*K814+SQRT(1-Inputs!$B$38)*_xlfn.NORM.S.INV(RAND())</f>
        <v>-0.61315187422042894</v>
      </c>
      <c r="AS814" s="24">
        <f ca="1">SQRT(Inputs!$B$38)*L814+SQRT(1-Inputs!$B$38)*_xlfn.NORM.S.INV(RAND())</f>
        <v>-0.26574450998688909</v>
      </c>
      <c r="AT814" s="24">
        <f ca="1">SQRT(Inputs!$B$38)*M814+SQRT(1-Inputs!$B$38)*_xlfn.NORM.S.INV(RAND())</f>
        <v>-0.3606985996522511</v>
      </c>
      <c r="AU814" s="15">
        <f ca="1">Inputs!$B$6*EXP($B$8-0.5*C$5^2+C$5*N814)</f>
        <v>5297.0184030506889</v>
      </c>
      <c r="AV814" s="15">
        <f t="shared" ca="1" si="437"/>
        <v>7429.2598345147135</v>
      </c>
      <c r="AW814" s="15">
        <f t="shared" ca="1" si="438"/>
        <v>7260.3890233044422</v>
      </c>
      <c r="AX814" s="15">
        <f t="shared" ca="1" si="439"/>
        <v>8825.1914626821435</v>
      </c>
      <c r="AY814" s="15">
        <f t="shared" ca="1" si="440"/>
        <v>9131.2977717981539</v>
      </c>
      <c r="AZ814" s="15">
        <f t="shared" ca="1" si="441"/>
        <v>10577.568906297287</v>
      </c>
      <c r="BA814" s="15">
        <f t="shared" ca="1" si="442"/>
        <v>13437.574731404646</v>
      </c>
      <c r="BB814" s="15">
        <f t="shared" ca="1" si="443"/>
        <v>14780.894693676168</v>
      </c>
      <c r="BC814" s="15">
        <f t="shared" ca="1" si="444"/>
        <v>15998.618058985128</v>
      </c>
      <c r="BD814" s="15">
        <f t="shared" ca="1" si="445"/>
        <v>23918.814434579628</v>
      </c>
      <c r="BE814" s="15">
        <f t="shared" ca="1" si="446"/>
        <v>28278.320772169718</v>
      </c>
      <c r="BF814" s="15">
        <f ca="1">Inputs!$B$13*EXP($B$9-0.5*C$6^2+C$6*Y814)</f>
        <v>10168.285584440067</v>
      </c>
      <c r="BG814" s="15">
        <f t="shared" ca="1" si="447"/>
        <v>14077.294633227668</v>
      </c>
      <c r="BH814" s="15">
        <f t="shared" ca="1" si="448"/>
        <v>15232.672230643706</v>
      </c>
      <c r="BI814" s="15">
        <f t="shared" ca="1" si="449"/>
        <v>18557.510384942972</v>
      </c>
      <c r="BJ814" s="15">
        <f t="shared" ca="1" si="450"/>
        <v>20507.082566035235</v>
      </c>
      <c r="BK814" s="15">
        <f t="shared" ca="1" si="451"/>
        <v>22840.340505580723</v>
      </c>
      <c r="BL814" s="15">
        <f t="shared" ca="1" si="452"/>
        <v>26765.685946777248</v>
      </c>
      <c r="BM814" s="15">
        <f t="shared" ca="1" si="453"/>
        <v>31953.37068592518</v>
      </c>
      <c r="BN814" s="15">
        <f t="shared" ca="1" si="454"/>
        <v>36501.33377387689</v>
      </c>
      <c r="BO814" s="15">
        <f t="shared" ca="1" si="455"/>
        <v>46638.254350728428</v>
      </c>
      <c r="BP814" s="15">
        <f t="shared" ca="1" si="456"/>
        <v>47919.904577629946</v>
      </c>
      <c r="BQ814" s="15">
        <f ca="1">Inputs!$B$20*EXP($B$10-0.5*C$7^2+C$7*AJ814)</f>
        <v>4922.1220065322505</v>
      </c>
      <c r="BR814" s="15">
        <f t="shared" ca="1" si="457"/>
        <v>5771.020054008688</v>
      </c>
      <c r="BS814" s="15">
        <f t="shared" ca="1" si="458"/>
        <v>6920.3907838979803</v>
      </c>
      <c r="BT814" s="15">
        <f t="shared" ca="1" si="459"/>
        <v>8690.9611957235174</v>
      </c>
      <c r="BU814" s="15">
        <f t="shared" ca="1" si="460"/>
        <v>13300.560085287842</v>
      </c>
      <c r="BV814" s="15">
        <f t="shared" ca="1" si="461"/>
        <v>21937.381676013658</v>
      </c>
      <c r="BW814" s="15">
        <f t="shared" ca="1" si="462"/>
        <v>48644.452739043722</v>
      </c>
      <c r="BX814" s="15">
        <f t="shared" ca="1" si="463"/>
        <v>97859.420862416126</v>
      </c>
      <c r="BY814" s="15">
        <f t="shared" ca="1" si="464"/>
        <v>121939.90381139418</v>
      </c>
      <c r="BZ814" s="15">
        <f t="shared" ca="1" si="465"/>
        <v>162940.99095474556</v>
      </c>
      <c r="CA814" s="15">
        <f t="shared" ca="1" si="466"/>
        <v>214672.35932785782</v>
      </c>
      <c r="CB814" s="15">
        <f ca="1">(AU814*DCF!C$10-DCF!C$5*MAX(AU814*DCF!C$10,0)-MAX(AU814-Inputs!$B$6,0)/Inputs!$B$10)*DCF!C$6</f>
        <v>1040.6872697716499</v>
      </c>
      <c r="CC814" s="15">
        <f ca="1">(AV814*DCF!D$10-DCF!D$5*MAX(AV814*DCF!D$10,0)-MAX(AV814-AU814,0)/Inputs!$B$10)*DCF!D$6</f>
        <v>1290.9404847397857</v>
      </c>
      <c r="CD814" s="15">
        <f ca="1">(AW814*DCF!E$10-DCF!E$5*MAX(AW814*DCF!E$10,0)-MAX(AW814-AV814,0)/Inputs!$B$10)*DCF!E$6</f>
        <v>1676.3082498149429</v>
      </c>
      <c r="CE814" s="15">
        <f ca="1">(AX814*DCF!F$10-DCF!F$5*MAX(AX814*DCF!F$10,0)-MAX(AX814-AW814,0)/Inputs!$B$10)*DCF!F$6</f>
        <v>1600.9286401118577</v>
      </c>
      <c r="CF814" s="15">
        <f ca="1">(AY814*DCF!G$10-DCF!G$5*MAX(AY814*DCF!G$10,0)-MAX(AY814-AX814,0)/Inputs!$B$10)*DCF!G$6</f>
        <v>1822.5722868000471</v>
      </c>
      <c r="CG814" s="15">
        <f ca="1">(AZ814*DCF!H$10-DCF!H$5*MAX(AZ814*DCF!H$10,0)-MAX(AZ814-AY814,0)/Inputs!$B$10)*DCF!H$6</f>
        <v>1796.8312224880028</v>
      </c>
      <c r="CH814" s="15">
        <f ca="1">(BA814*DCF!I$10-DCF!I$5*MAX(BA814*DCF!I$10,0)-MAX(BA814-AZ814,0)/Inputs!$B$10)*DCF!I$6</f>
        <v>1985.4135383436214</v>
      </c>
      <c r="CI814" s="15">
        <f ca="1">(BB814*DCF!J$10-DCF!J$5*MAX(BB814*DCF!J$10,0)-MAX(BB814-BA814,0)/Inputs!$B$10)*DCF!J$6</f>
        <v>2332.8778217586587</v>
      </c>
      <c r="CJ814" s="15">
        <f ca="1">(BC814*DCF!K$10-DCF!K$5*MAX(BC814*DCF!K$10,0)-MAX(BC814-BB814,0)/Inputs!$B$10)*DCF!K$6</f>
        <v>2405.0578342255922</v>
      </c>
      <c r="CK814" s="15">
        <f ca="1">(BD814*DCF!L$10-DCF!L$5*MAX(BD814*DCF!L$10,0)-MAX(BD814-BC814,0)/Inputs!$B$10)*DCF!L$6</f>
        <v>2583.2024256034993</v>
      </c>
      <c r="CL814" s="15">
        <f ca="1">(BE814*DCF!M$10-DCF!M$5*MAX(BE814*DCF!M$10,0)-MAX(BE814-BD814,0)/Inputs!$B$10)*DCF!M$6</f>
        <v>3469.6472011245451</v>
      </c>
      <c r="CM814" s="15">
        <f ca="1">(BF814*DCF!C$28-DCF!C$5*MAX(BF814*DCF!C$28,0)-MAX(BF814-Inputs!$B$13,0)/Inputs!$B$17)*DCF!C$6</f>
        <v>3103.294075452764</v>
      </c>
      <c r="CN814" s="15">
        <f ca="1">(BG814*DCF!D$28-DCF!D$5*MAX(BG814*DCF!D$28,0)-MAX(BG814-BF814,0)/Inputs!$B$17)*DCF!D$6</f>
        <v>3312.1170888413117</v>
      </c>
      <c r="CO814" s="15">
        <f ca="1">(BH814*DCF!E$28-DCF!E$5*MAX(BH814*DCF!E$28,0)-MAX(BH814-BG814,0)/Inputs!$B$17)*DCF!E$6</f>
        <v>4086.454994505229</v>
      </c>
      <c r="CP814" s="15">
        <f ca="1">(BI814*DCF!F$28-DCF!F$5*MAX(BI814*DCF!F$28,0)-MAX(BI814-BH814,0)/Inputs!$B$17)*DCF!F$6</f>
        <v>4432.5359096169113</v>
      </c>
      <c r="CQ814" s="15">
        <f ca="1">(BJ814*DCF!G$28-DCF!G$5*MAX(BJ814*DCF!G$28,0)-MAX(BJ814-BI814,0)/Inputs!$B$17)*DCF!G$6</f>
        <v>4992.8193771067363</v>
      </c>
      <c r="CR814" s="15">
        <f ca="1">(BK814*DCF!H$28-DCF!H$5*MAX(BK814*DCF!H$28,0)-MAX(BK814-BJ814,0)/Inputs!$B$17)*DCF!H$6</f>
        <v>5286.1453939960038</v>
      </c>
      <c r="CS814" s="15">
        <f ca="1">(BL814*DCF!I$28-DCF!I$5*MAX(BL814*DCF!I$28,0)-MAX(BL814-BK814,0)/Inputs!$B$17)*DCF!I$6</f>
        <v>5730.6249293735509</v>
      </c>
      <c r="CT814" s="15">
        <f ca="1">(BM814*DCF!J$28-DCF!J$5*MAX(BM814*DCF!J$28,0)-MAX(BM814-BL814,0)/Inputs!$B$17)*DCF!J$6</f>
        <v>6440.4096984248245</v>
      </c>
      <c r="CU814" s="15">
        <f ca="1">(BN814*DCF!K$28-DCF!K$5*MAX(BN814*DCF!K$28,0)-MAX(BN814-BM814,0)/Inputs!$B$17)*DCF!K$6</f>
        <v>7151.4047754299418</v>
      </c>
      <c r="CV814" s="15">
        <f ca="1">(BO814*DCF!L$28-DCF!L$5*MAX(BO814*DCF!L$28,0)-MAX(BO814-BN814,0)/Inputs!$B$17)*DCF!L$6</f>
        <v>8158.3012075928755</v>
      </c>
      <c r="CW814" s="15">
        <f ca="1">(BP814*DCF!M$28-DCF!M$5*MAX(BP814*DCF!M$28,0)-MAX(BP814-BO814,0)/Inputs!$B$17)*DCF!M$6</f>
        <v>8882.1893167285016</v>
      </c>
      <c r="CX814" s="15">
        <f ca="1">(BQ814*DCF!C$46-DCF!C$5*MAX(BQ814*DCF!C$46,0)-MAX(BQ814-Inputs!$B$20,0)/Inputs!$B$24)*DCF!C$6</f>
        <v>-1931.7242539484414</v>
      </c>
      <c r="CY814" s="15">
        <f ca="1">(BR814*DCF!D$46-DCF!D$5*MAX(BR814*DCF!D$46,0)-MAX(BR814-BQ814,0)/Inputs!$B$24)*DCF!D$6</f>
        <v>-1347.1962916565399</v>
      </c>
      <c r="CZ814" s="15">
        <f ca="1">(BS814*DCF!E$46-DCF!E$5*MAX(BS814*DCF!E$46,0)-MAX(BS814-BR814,0)/Inputs!$B$24)*DCF!E$6</f>
        <v>-1271.3985595469385</v>
      </c>
      <c r="DA814" s="15">
        <f ca="1">(BT814*DCF!F$46-DCF!F$5*MAX(BT814*DCF!F$46,0)-MAX(BT814-BS814,0)/Inputs!$B$24)*DCF!F$6</f>
        <v>-1277.6514016669905</v>
      </c>
      <c r="DB814" s="15">
        <f ca="1">(BU814*DCF!G$46-DCF!G$5*MAX(BU814*DCF!G$46,0)-MAX(BU814-BT814,0)/Inputs!$B$24)*DCF!G$6</f>
        <v>-1997.9825544668995</v>
      </c>
      <c r="DC814" s="15">
        <f ca="1">(BV814*DCF!H$46-DCF!H$5*MAX(BV814*DCF!H$46,0)-MAX(BV814-BU814,0)/Inputs!$B$24)*DCF!H$6</f>
        <v>-2683.8393906341767</v>
      </c>
      <c r="DD814" s="15">
        <f ca="1">(BW814*DCF!I$46-DCF!I$5*MAX(BW814*DCF!I$46,0)-MAX(BW814-BV814,0)/Inputs!$B$24)*DCF!I$6</f>
        <v>-6543.1044353744492</v>
      </c>
      <c r="DE814" s="15">
        <f ca="1">(BX814*DCF!J$46-DCF!J$5*MAX(BX814*DCF!J$46,0)-MAX(BX814-BW814,0)/Inputs!$B$24)*DCF!J$6</f>
        <v>-8946.0734756281818</v>
      </c>
      <c r="DF814" s="15">
        <f ca="1">(BY814*DCF!K$46-DCF!K$5*MAX(BY814*DCF!K$46,0)-MAX(BY814-BX814,0)/Inputs!$B$24)*DCF!K$6</f>
        <v>1066.5369732954009</v>
      </c>
      <c r="DG814" s="15">
        <f ca="1">(BZ814*DCF!L$46-DCF!L$5*MAX(BZ814*DCF!L$46,0)-MAX(BZ814-BY814,0)/Inputs!$B$24)*DCF!L$6</f>
        <v>1984.6755371104657</v>
      </c>
      <c r="DH814" s="15">
        <f ca="1">(CA814*DCF!M$46-DCF!M$5*MAX(CA814*DCF!M$46,0)-MAX(CA814-BZ814,0)/Inputs!$B$24)*DCF!M$6</f>
        <v>6014.7070487708543</v>
      </c>
      <c r="DI814" s="15">
        <f ca="1">SUM(CB814:CL814)+BE814*DCF!M$10*(1+Inputs!$B$30)*(1-Inputs!$B$33)*(1-Inputs!$B$30/Inputs!$B$31)/(Inputs!$B$29-Inputs!$B$30)*DCF!M$6</f>
        <v>100703.40762581043</v>
      </c>
      <c r="DJ814" s="15">
        <f ca="1">SUM(CM814:CW814)+BP814*DCF!M$28*(1+Inputs!$B$30)*(1-Inputs!$B$33)*(1-Inputs!$B$30/Inputs!$B$31)/(Inputs!$B$29-Inputs!$B$30)*DCF!M$6</f>
        <v>239391.93425331003</v>
      </c>
      <c r="DK814" s="15">
        <f ca="1">SUM(CX814:DH814)+CA814*DCF!M$46*(1+Inputs!$B$30)*(1-Inputs!$B$33)*(1-Inputs!$B$30/Inputs!$B$31)/(Inputs!$B$29-Inputs!$B$30)*DCF!M$6</f>
        <v>314975.84628375387</v>
      </c>
      <c r="DM814" s="15">
        <f ca="1">DI814+DJ814+DK814+Inputs!$B$34+Inputs!$B$36-Inputs!$B$35</f>
        <v>731922.18816287431</v>
      </c>
    </row>
    <row r="815" spans="1:117" x14ac:dyDescent="0.75">
      <c r="A815" s="11">
        <v>802</v>
      </c>
      <c r="C815" s="24">
        <f t="shared" ca="1" si="470"/>
        <v>-1.4503513596308593</v>
      </c>
      <c r="D815" s="24">
        <f t="shared" ca="1" si="470"/>
        <v>6.1814070751396638E-2</v>
      </c>
      <c r="E815" s="24">
        <f t="shared" ca="1" si="470"/>
        <v>0.46968257856741752</v>
      </c>
      <c r="F815" s="24">
        <f t="shared" ca="1" si="470"/>
        <v>0.82141313425938789</v>
      </c>
      <c r="G815" s="24">
        <f t="shared" ca="1" si="470"/>
        <v>1.107777702461848</v>
      </c>
      <c r="H815" s="24">
        <f t="shared" ca="1" si="470"/>
        <v>-0.75369036758610986</v>
      </c>
      <c r="I815" s="24">
        <f t="shared" ca="1" si="470"/>
        <v>0.41308398861845214</v>
      </c>
      <c r="J815" s="24">
        <f t="shared" ca="1" si="470"/>
        <v>0.2392824121980722</v>
      </c>
      <c r="K815" s="24">
        <f t="shared" ca="1" si="470"/>
        <v>2.346052619590553E-2</v>
      </c>
      <c r="L815" s="24">
        <f t="shared" ca="1" si="470"/>
        <v>1.480145603984949</v>
      </c>
      <c r="M815" s="24">
        <f t="shared" ca="1" si="470"/>
        <v>1.578268649978538E-2</v>
      </c>
      <c r="N815" s="24">
        <f ca="1">SQRT(Inputs!$B$38)*C815+SQRT(1-Inputs!$B$38)*_xlfn.NORM.S.INV(RAND())</f>
        <v>-0.29332186219324574</v>
      </c>
      <c r="O815" s="24">
        <f ca="1">SQRT(Inputs!$B$38)*D815+SQRT(1-Inputs!$B$38)*_xlfn.NORM.S.INV(RAND())</f>
        <v>-4.1182001998755026E-2</v>
      </c>
      <c r="P815" s="24">
        <f ca="1">SQRT(Inputs!$B$38)*E815+SQRT(1-Inputs!$B$38)*_xlfn.NORM.S.INV(RAND())</f>
        <v>0.90202742840000727</v>
      </c>
      <c r="Q815" s="24">
        <f ca="1">SQRT(Inputs!$B$38)*F815+SQRT(1-Inputs!$B$38)*_xlfn.NORM.S.INV(RAND())</f>
        <v>-9.3954213217564475E-2</v>
      </c>
      <c r="R815" s="24">
        <f ca="1">SQRT(Inputs!$B$38)*G815+SQRT(1-Inputs!$B$38)*_xlfn.NORM.S.INV(RAND())</f>
        <v>0.61504480299818531</v>
      </c>
      <c r="S815" s="24">
        <f ca="1">SQRT(Inputs!$B$38)*H815+SQRT(1-Inputs!$B$38)*_xlfn.NORM.S.INV(RAND())</f>
        <v>-0.81368836926847177</v>
      </c>
      <c r="T815" s="24">
        <f ca="1">SQRT(Inputs!$B$38)*I815+SQRT(1-Inputs!$B$38)*_xlfn.NORM.S.INV(RAND())</f>
        <v>0.50478914301728584</v>
      </c>
      <c r="U815" s="24">
        <f ca="1">SQRT(Inputs!$B$38)*J815+SQRT(1-Inputs!$B$38)*_xlfn.NORM.S.INV(RAND())</f>
        <v>0.7820560090675801</v>
      </c>
      <c r="V815" s="24">
        <f ca="1">SQRT(Inputs!$B$38)*K815+SQRT(1-Inputs!$B$38)*_xlfn.NORM.S.INV(RAND())</f>
        <v>0.24627783391521307</v>
      </c>
      <c r="W815" s="24">
        <f ca="1">SQRT(Inputs!$B$38)*L815+SQRT(1-Inputs!$B$38)*_xlfn.NORM.S.INV(RAND())</f>
        <v>0.32303457161519461</v>
      </c>
      <c r="X815" s="24">
        <f ca="1">SQRT(Inputs!$B$38)*M815+SQRT(1-Inputs!$B$38)*_xlfn.NORM.S.INV(RAND())</f>
        <v>-0.33563228221655483</v>
      </c>
      <c r="Y815" s="24">
        <f ca="1">SQRT(Inputs!$B$38)*C815+SQRT(1-Inputs!$B$38)*_xlfn.NORM.S.INV(RAND())</f>
        <v>-1.0713603391910271</v>
      </c>
      <c r="Z815" s="24">
        <f ca="1">SQRT(Inputs!$B$38)*D815+SQRT(1-Inputs!$B$38)*_xlfn.NORM.S.INV(RAND())</f>
        <v>-0.84655682829669587</v>
      </c>
      <c r="AA815" s="24">
        <f ca="1">SQRT(Inputs!$B$38)*E815+SQRT(1-Inputs!$B$38)*_xlfn.NORM.S.INV(RAND())</f>
        <v>-0.27353797318021411</v>
      </c>
      <c r="AB815" s="24">
        <f ca="1">SQRT(Inputs!$B$38)*F815+SQRT(1-Inputs!$B$38)*_xlfn.NORM.S.INV(RAND())</f>
        <v>1.3657027227671583</v>
      </c>
      <c r="AC815" s="24">
        <f ca="1">SQRT(Inputs!$B$38)*G815+SQRT(1-Inputs!$B$38)*_xlfn.NORM.S.INV(RAND())</f>
        <v>0.21666642290169774</v>
      </c>
      <c r="AD815" s="24">
        <f ca="1">SQRT(Inputs!$B$38)*H815+SQRT(1-Inputs!$B$38)*_xlfn.NORM.S.INV(RAND())</f>
        <v>-0.67734051177592636</v>
      </c>
      <c r="AE815" s="24">
        <f ca="1">SQRT(Inputs!$B$38)*I815+SQRT(1-Inputs!$B$38)*_xlfn.NORM.S.INV(RAND())</f>
        <v>-0.53299770891513876</v>
      </c>
      <c r="AF815" s="24">
        <f ca="1">SQRT(Inputs!$B$38)*J815+SQRT(1-Inputs!$B$38)*_xlfn.NORM.S.INV(RAND())</f>
        <v>1.2128551336850584</v>
      </c>
      <c r="AG815" s="24">
        <f ca="1">SQRT(Inputs!$B$38)*K815+SQRT(1-Inputs!$B$38)*_xlfn.NORM.S.INV(RAND())</f>
        <v>0.50960678160743134</v>
      </c>
      <c r="AH815" s="24">
        <f ca="1">SQRT(Inputs!$B$38)*L815+SQRT(1-Inputs!$B$38)*_xlfn.NORM.S.INV(RAND())</f>
        <v>1.7313053662619511</v>
      </c>
      <c r="AI815" s="24">
        <f ca="1">SQRT(Inputs!$B$38)*M815+SQRT(1-Inputs!$B$38)*_xlfn.NORM.S.INV(RAND())</f>
        <v>-1.5182974150290673</v>
      </c>
      <c r="AJ815" s="24">
        <f ca="1">SQRT(Inputs!$B$38)*C815+SQRT(1-Inputs!$B$38)*_xlfn.NORM.S.INV(RAND())</f>
        <v>-0.62930976038643505</v>
      </c>
      <c r="AK815" s="24">
        <f ca="1">SQRT(Inputs!$B$38)*D815+SQRT(1-Inputs!$B$38)*_xlfn.NORM.S.INV(RAND())</f>
        <v>-0.64965102322217783</v>
      </c>
      <c r="AL815" s="24">
        <f ca="1">SQRT(Inputs!$B$38)*E815+SQRT(1-Inputs!$B$38)*_xlfn.NORM.S.INV(RAND())</f>
        <v>0.75142734491157814</v>
      </c>
      <c r="AM815" s="24">
        <f ca="1">SQRT(Inputs!$B$38)*F815+SQRT(1-Inputs!$B$38)*_xlfn.NORM.S.INV(RAND())</f>
        <v>-8.1882809703062609E-2</v>
      </c>
      <c r="AN815" s="24">
        <f ca="1">SQRT(Inputs!$B$38)*G815+SQRT(1-Inputs!$B$38)*_xlfn.NORM.S.INV(RAND())</f>
        <v>0.86096424458033116</v>
      </c>
      <c r="AO815" s="24">
        <f ca="1">SQRT(Inputs!$B$38)*H815+SQRT(1-Inputs!$B$38)*_xlfn.NORM.S.INV(RAND())</f>
        <v>-1.2110717048536701</v>
      </c>
      <c r="AP815" s="24">
        <f ca="1">SQRT(Inputs!$B$38)*I815+SQRT(1-Inputs!$B$38)*_xlfn.NORM.S.INV(RAND())</f>
        <v>0.33296474313299668</v>
      </c>
      <c r="AQ815" s="24">
        <f ca="1">SQRT(Inputs!$B$38)*J815+SQRT(1-Inputs!$B$38)*_xlfn.NORM.S.INV(RAND())</f>
        <v>0.92423666146958383</v>
      </c>
      <c r="AR815" s="24">
        <f ca="1">SQRT(Inputs!$B$38)*K815+SQRT(1-Inputs!$B$38)*_xlfn.NORM.S.INV(RAND())</f>
        <v>1.0432287056964487</v>
      </c>
      <c r="AS815" s="24">
        <f ca="1">SQRT(Inputs!$B$38)*L815+SQRT(1-Inputs!$B$38)*_xlfn.NORM.S.INV(RAND())</f>
        <v>1.5819934036421248</v>
      </c>
      <c r="AT815" s="24">
        <f ca="1">SQRT(Inputs!$B$38)*M815+SQRT(1-Inputs!$B$38)*_xlfn.NORM.S.INV(RAND())</f>
        <v>-0.35135288958361871</v>
      </c>
      <c r="AU815" s="15">
        <f ca="1">Inputs!$B$6*EXP($B$8-0.5*C$5^2+C$5*N815)</f>
        <v>4732.1338190739953</v>
      </c>
      <c r="AV815" s="15">
        <f t="shared" ca="1" si="437"/>
        <v>5725.3520150024015</v>
      </c>
      <c r="AW815" s="15">
        <f t="shared" ca="1" si="438"/>
        <v>7884.2426548325611</v>
      </c>
      <c r="AX815" s="15">
        <f t="shared" ca="1" si="439"/>
        <v>9513.5411481705723</v>
      </c>
      <c r="AY815" s="15">
        <f t="shared" ca="1" si="440"/>
        <v>12492.373785094636</v>
      </c>
      <c r="AZ815" s="15">
        <f t="shared" ca="1" si="441"/>
        <v>13969.053411063798</v>
      </c>
      <c r="BA815" s="15">
        <f t="shared" ca="1" si="442"/>
        <v>18021.955268723006</v>
      </c>
      <c r="BB815" s="15">
        <f t="shared" ca="1" si="443"/>
        <v>23862.728743637326</v>
      </c>
      <c r="BC815" s="15">
        <f t="shared" ca="1" si="444"/>
        <v>29928.88370125397</v>
      </c>
      <c r="BD815" s="15">
        <f t="shared" ca="1" si="445"/>
        <v>37790.449578280808</v>
      </c>
      <c r="BE815" s="15">
        <f t="shared" ca="1" si="446"/>
        <v>44913.175598370537</v>
      </c>
      <c r="BF815" s="15">
        <f ca="1">Inputs!$B$13*EXP($B$9-0.5*C$6^2+C$6*Y815)</f>
        <v>11184.392049618766</v>
      </c>
      <c r="BG815" s="15">
        <f t="shared" ca="1" si="447"/>
        <v>11699.914542656836</v>
      </c>
      <c r="BH815" s="15">
        <f t="shared" ca="1" si="448"/>
        <v>13661.089036677462</v>
      </c>
      <c r="BI815" s="15">
        <f t="shared" ca="1" si="449"/>
        <v>20635.376149086685</v>
      </c>
      <c r="BJ815" s="15">
        <f t="shared" ca="1" si="450"/>
        <v>26100.176927077729</v>
      </c>
      <c r="BK815" s="15">
        <f t="shared" ca="1" si="451"/>
        <v>29211.190987930353</v>
      </c>
      <c r="BL815" s="15">
        <f t="shared" ca="1" si="452"/>
        <v>33487.609999543172</v>
      </c>
      <c r="BM815" s="15">
        <f t="shared" ca="1" si="453"/>
        <v>47857.220543487412</v>
      </c>
      <c r="BN815" s="15">
        <f t="shared" ca="1" si="454"/>
        <v>62564.844482577508</v>
      </c>
      <c r="BO815" s="15">
        <f t="shared" ca="1" si="455"/>
        <v>94140.434104184998</v>
      </c>
      <c r="BP815" s="15">
        <f t="shared" ca="1" si="456"/>
        <v>97557.767021416948</v>
      </c>
      <c r="BQ815" s="15">
        <f ca="1">Inputs!$B$20*EXP($B$10-0.5*C$7^2+C$7*AJ815)</f>
        <v>3431.3992724040168</v>
      </c>
      <c r="BR815" s="15">
        <f t="shared" ca="1" si="457"/>
        <v>3787.9821695551491</v>
      </c>
      <c r="BS815" s="15">
        <f t="shared" ca="1" si="458"/>
        <v>6436.6800211049194</v>
      </c>
      <c r="BT815" s="15">
        <f t="shared" ca="1" si="459"/>
        <v>8686.1806313744455</v>
      </c>
      <c r="BU815" s="15">
        <f t="shared" ca="1" si="460"/>
        <v>14826.202748008809</v>
      </c>
      <c r="BV815" s="15">
        <f t="shared" ca="1" si="461"/>
        <v>15701.774007036702</v>
      </c>
      <c r="BW815" s="15">
        <f t="shared" ca="1" si="462"/>
        <v>23510.750508493147</v>
      </c>
      <c r="BX815" s="15">
        <f t="shared" ca="1" si="463"/>
        <v>39577.407478591085</v>
      </c>
      <c r="BY815" s="15">
        <f t="shared" ca="1" si="464"/>
        <v>67705.08955411354</v>
      </c>
      <c r="BZ815" s="15">
        <f t="shared" ca="1" si="465"/>
        <v>127064.88488278959</v>
      </c>
      <c r="CA815" s="15">
        <f t="shared" ca="1" si="466"/>
        <v>167684.36621247928</v>
      </c>
      <c r="CB815" s="15">
        <f ca="1">(AU815*DCF!C$10-DCF!C$5*MAX(AU815*DCF!C$10,0)-MAX(AU815-Inputs!$B$6,0)/Inputs!$B$10)*DCF!C$6</f>
        <v>1044.714997540897</v>
      </c>
      <c r="CC815" s="15">
        <f ca="1">(AV815*DCF!D$10-DCF!D$5*MAX(AV815*DCF!D$10,0)-MAX(AV815-AU815,0)/Inputs!$B$10)*DCF!D$6</f>
        <v>1153.3455029598058</v>
      </c>
      <c r="CD815" s="15">
        <f ca="1">(AW815*DCF!E$10-DCF!E$5*MAX(AW815*DCF!E$10,0)-MAX(AW815-AV815,0)/Inputs!$B$10)*DCF!E$6</f>
        <v>1334.0745470483382</v>
      </c>
      <c r="CE815" s="15">
        <f ca="1">(AX815*DCF!F$10-DCF!F$5*MAX(AX815*DCF!F$10,0)-MAX(AX815-AW815,0)/Inputs!$B$10)*DCF!F$6</f>
        <v>1737.774249658205</v>
      </c>
      <c r="CF815" s="15">
        <f ca="1">(AY815*DCF!G$10-DCF!G$5*MAX(AY815*DCF!G$10,0)-MAX(AY815-AX815,0)/Inputs!$B$10)*DCF!G$6</f>
        <v>2001.3436907181544</v>
      </c>
      <c r="CG815" s="15">
        <f ca="1">(AZ815*DCF!H$10-DCF!H$5*MAX(AZ815*DCF!H$10,0)-MAX(AZ815-AY815,0)/Inputs!$B$10)*DCF!H$6</f>
        <v>2449.8907989342119</v>
      </c>
      <c r="CH815" s="15">
        <f ca="1">(BA815*DCF!I$10-DCF!I$5*MAX(BA815*DCF!I$10,0)-MAX(BA815-AZ815,0)/Inputs!$B$10)*DCF!I$6</f>
        <v>2627.1358791627495</v>
      </c>
      <c r="CI815" s="15">
        <f ca="1">(BB815*DCF!J$10-DCF!J$5*MAX(BB815*DCF!J$10,0)-MAX(BB815-BA815,0)/Inputs!$B$10)*DCF!J$6</f>
        <v>3209.8266497766881</v>
      </c>
      <c r="CJ815" s="15">
        <f ca="1">(BC815*DCF!K$10-DCF!K$5*MAX(BC815*DCF!K$10,0)-MAX(BC815-BB815,0)/Inputs!$B$10)*DCF!K$6</f>
        <v>3968.9002650434668</v>
      </c>
      <c r="CK815" s="15">
        <f ca="1">(BD815*DCF!L$10-DCF!L$5*MAX(BD815*DCF!L$10,0)-MAX(BD815-BC815,0)/Inputs!$B$10)*DCF!L$6</f>
        <v>4682.8906606106875</v>
      </c>
      <c r="CL815" s="15">
        <f ca="1">(BE815*DCF!M$10-DCF!M$5*MAX(BE815*DCF!M$10,0)-MAX(BE815-BD815,0)/Inputs!$B$10)*DCF!M$6</f>
        <v>5486.944257267689</v>
      </c>
      <c r="CM815" s="15">
        <f ca="1">(BF815*DCF!C$28-DCF!C$5*MAX(BF815*DCF!C$28,0)-MAX(BF815-Inputs!$B$13,0)/Inputs!$B$17)*DCF!C$6</f>
        <v>3413.4031048690481</v>
      </c>
      <c r="CN815" s="15">
        <f ca="1">(BG815*DCF!D$28-DCF!D$5*MAX(BG815*DCF!D$28,0)-MAX(BG815-BF815,0)/Inputs!$B$17)*DCF!D$6</f>
        <v>3335.9100931458133</v>
      </c>
      <c r="CO815" s="15">
        <f ca="1">(BH815*DCF!E$28-DCF!E$5*MAX(BH815*DCF!E$28,0)-MAX(BH815-BG815,0)/Inputs!$B$17)*DCF!E$6</f>
        <v>3482.543172964813</v>
      </c>
      <c r="CP815" s="15">
        <f ca="1">(BI815*DCF!F$28-DCF!F$5*MAX(BI815*DCF!F$28,0)-MAX(BI815-BH815,0)/Inputs!$B$17)*DCF!F$6</f>
        <v>4332.1818650405894</v>
      </c>
      <c r="CQ815" s="15">
        <f ca="1">(BJ815*DCF!G$28-DCF!G$5*MAX(BJ815*DCF!G$28,0)-MAX(BJ815-BI815,0)/Inputs!$B$17)*DCF!G$6</f>
        <v>5852.763419983844</v>
      </c>
      <c r="CR815" s="15">
        <f ca="1">(BK815*DCF!H$28-DCF!H$5*MAX(BK815*DCF!H$28,0)-MAX(BK815-BJ815,0)/Inputs!$B$17)*DCF!H$6</f>
        <v>6740.8855314900666</v>
      </c>
      <c r="CS815" s="15">
        <f ca="1">(BL815*DCF!I$28-DCF!I$5*MAX(BL815*DCF!I$28,0)-MAX(BL815-BK815,0)/Inputs!$B$17)*DCF!I$6</f>
        <v>7260.9159652261142</v>
      </c>
      <c r="CT815" s="15">
        <f ca="1">(BM815*DCF!J$28-DCF!J$5*MAX(BM815*DCF!J$28,0)-MAX(BM815-BL815,0)/Inputs!$B$17)*DCF!J$6</f>
        <v>8770.8401413578049</v>
      </c>
      <c r="CU815" s="15">
        <f ca="1">(BN815*DCF!K$28-DCF!K$5*MAX(BN815*DCF!K$28,0)-MAX(BN815-BM815,0)/Inputs!$B$17)*DCF!K$6</f>
        <v>11411.158102029669</v>
      </c>
      <c r="CV815" s="15">
        <f ca="1">(BO815*DCF!L$28-DCF!L$5*MAX(BO815*DCF!L$28,0)-MAX(BO815-BN815,0)/Inputs!$B$17)*DCF!L$6</f>
        <v>15210.161982070304</v>
      </c>
      <c r="CW815" s="15">
        <f ca="1">(BP815*DCF!M$28-DCF!M$5*MAX(BP815*DCF!M$28,0)-MAX(BP815-BO815,0)/Inputs!$B$17)*DCF!M$6</f>
        <v>17998.343010068635</v>
      </c>
      <c r="CX815" s="15">
        <f ca="1">(BQ815*DCF!C$46-DCF!C$5*MAX(BQ815*DCF!C$46,0)-MAX(BQ815-Inputs!$B$20,0)/Inputs!$B$24)*DCF!C$6</f>
        <v>-898.89095085728638</v>
      </c>
      <c r="CY815" s="15">
        <f ca="1">(BR815*DCF!D$46-DCF!D$5*MAX(BR815*DCF!D$46,0)-MAX(BR815-BQ815,0)/Inputs!$B$24)*DCF!D$6</f>
        <v>-798.6711817645587</v>
      </c>
      <c r="CZ815" s="15">
        <f ca="1">(BS815*DCF!E$46-DCF!E$5*MAX(BS815*DCF!E$46,0)-MAX(BS815-BR815,0)/Inputs!$B$24)*DCF!E$6</f>
        <v>-1805.192395178791</v>
      </c>
      <c r="DA815" s="15">
        <f ca="1">(BT815*DCF!F$46-DCF!F$5*MAX(BT815*DCF!F$46,0)-MAX(BT815-BS815,0)/Inputs!$B$24)*DCF!F$6</f>
        <v>-1451.6968761380199</v>
      </c>
      <c r="DB815" s="15">
        <f ca="1">(BU815*DCF!G$46-DCF!G$5*MAX(BU815*DCF!G$46,0)-MAX(BU815-BT815,0)/Inputs!$B$24)*DCF!G$6</f>
        <v>-2564.1062954544614</v>
      </c>
      <c r="DC815" s="15">
        <f ca="1">(BV815*DCF!H$46-DCF!H$5*MAX(BV815*DCF!H$46,0)-MAX(BV815-BU815,0)/Inputs!$B$24)*DCF!H$6</f>
        <v>-272.07840402880657</v>
      </c>
      <c r="DD815" s="15">
        <f ca="1">(BW815*DCF!I$46-DCF!I$5*MAX(BW815*DCF!I$46,0)-MAX(BW815-BV815,0)/Inputs!$B$24)*DCF!I$6</f>
        <v>-1698.6651639570148</v>
      </c>
      <c r="DE815" s="15">
        <f ca="1">(BX815*DCF!J$46-DCF!J$5*MAX(BX815*DCF!J$46,0)-MAX(BX815-BW815,0)/Inputs!$B$24)*DCF!J$6</f>
        <v>-2600.4521695249978</v>
      </c>
      <c r="DF815" s="15">
        <f ca="1">(BY815*DCF!K$46-DCF!K$5*MAX(BY815*DCF!K$46,0)-MAX(BY815-BX815,0)/Inputs!$B$24)*DCF!K$6</f>
        <v>-3022.9923787294188</v>
      </c>
      <c r="DG815" s="15">
        <f ca="1">(BZ815*DCF!L$46-DCF!L$5*MAX(BZ815*DCF!L$46,0)-MAX(BZ815-BY815,0)/Inputs!$B$24)*DCF!L$6</f>
        <v>-4649.9108993057162</v>
      </c>
      <c r="DH815" s="15">
        <f ca="1">(CA815*DCF!M$46-DCF!M$5*MAX(CA815*DCF!M$46,0)-MAX(CA815-BZ815,0)/Inputs!$B$24)*DCF!M$6</f>
        <v>4654.0417057189707</v>
      </c>
      <c r="DI815" s="15">
        <f ca="1">SUM(CB815:CL815)+BE815*DCF!M$10*(1+Inputs!$B$30)*(1-Inputs!$B$33)*(1-Inputs!$B$30/Inputs!$B$31)/(Inputs!$B$29-Inputs!$B$30)*DCF!M$6</f>
        <v>154690.80310424839</v>
      </c>
      <c r="DJ815" s="15">
        <f ca="1">SUM(CM815:CW815)+BP815*DCF!M$28*(1+Inputs!$B$30)*(1-Inputs!$B$33)*(1-Inputs!$B$30/Inputs!$B$31)/(Inputs!$B$29-Inputs!$B$30)*DCF!M$6</f>
        <v>449815.18063960422</v>
      </c>
      <c r="DK815" s="15">
        <f ca="1">SUM(CX815:DH815)+CA815*DCF!M$46*(1+Inputs!$B$30)*(1-Inputs!$B$33)*(1-Inputs!$B$30/Inputs!$B$31)/(Inputs!$B$29-Inputs!$B$30)*DCF!M$6</f>
        <v>244151.27863828954</v>
      </c>
      <c r="DM815" s="15">
        <f ca="1">DI815+DJ815+DK815+Inputs!$B$34+Inputs!$B$36-Inputs!$B$35</f>
        <v>925508.26238214213</v>
      </c>
    </row>
    <row r="816" spans="1:117" x14ac:dyDescent="0.75">
      <c r="A816" s="11">
        <v>803</v>
      </c>
      <c r="C816" s="24">
        <f t="shared" ca="1" si="470"/>
        <v>-0.26594412720242283</v>
      </c>
      <c r="D816" s="24">
        <f t="shared" ca="1" si="470"/>
        <v>-0.49408039586681896</v>
      </c>
      <c r="E816" s="24">
        <f t="shared" ca="1" si="470"/>
        <v>-1.5777058510868163</v>
      </c>
      <c r="F816" s="24">
        <f t="shared" ca="1" si="470"/>
        <v>-1.6197508482640455E-2</v>
      </c>
      <c r="G816" s="24">
        <f t="shared" ca="1" si="470"/>
        <v>-2.122020960811748</v>
      </c>
      <c r="H816" s="24">
        <f t="shared" ca="1" si="470"/>
        <v>-1.4493797622984235</v>
      </c>
      <c r="I816" s="24">
        <f t="shared" ca="1" si="470"/>
        <v>-1.7516681099719089</v>
      </c>
      <c r="J816" s="24">
        <f t="shared" ca="1" si="470"/>
        <v>1.5474240059695343</v>
      </c>
      <c r="K816" s="24">
        <f t="shared" ca="1" si="470"/>
        <v>1.0165276913512076</v>
      </c>
      <c r="L816" s="24">
        <f t="shared" ca="1" si="470"/>
        <v>-0.2966962779280044</v>
      </c>
      <c r="M816" s="24">
        <f t="shared" ca="1" si="470"/>
        <v>0.20182167592427111</v>
      </c>
      <c r="N816" s="24">
        <f ca="1">SQRT(Inputs!$B$38)*C816+SQRT(1-Inputs!$B$38)*_xlfn.NORM.S.INV(RAND())</f>
        <v>-0.55308612921022349</v>
      </c>
      <c r="O816" s="24">
        <f ca="1">SQRT(Inputs!$B$38)*D816+SQRT(1-Inputs!$B$38)*_xlfn.NORM.S.INV(RAND())</f>
        <v>0.34331890385686131</v>
      </c>
      <c r="P816" s="24">
        <f ca="1">SQRT(Inputs!$B$38)*E816+SQRT(1-Inputs!$B$38)*_xlfn.NORM.S.INV(RAND())</f>
        <v>-0.64724077801733215</v>
      </c>
      <c r="Q816" s="24">
        <f ca="1">SQRT(Inputs!$B$38)*F816+SQRT(1-Inputs!$B$38)*_xlfn.NORM.S.INV(RAND())</f>
        <v>-0.27099750373487508</v>
      </c>
      <c r="R816" s="24">
        <f ca="1">SQRT(Inputs!$B$38)*G816+SQRT(1-Inputs!$B$38)*_xlfn.NORM.S.INV(RAND())</f>
        <v>-1.1455441732030425</v>
      </c>
      <c r="S816" s="24">
        <f ca="1">SQRT(Inputs!$B$38)*H816+SQRT(1-Inputs!$B$38)*_xlfn.NORM.S.INV(RAND())</f>
        <v>-1.7207692981487623</v>
      </c>
      <c r="T816" s="24">
        <f ca="1">SQRT(Inputs!$B$38)*I816+SQRT(1-Inputs!$B$38)*_xlfn.NORM.S.INV(RAND())</f>
        <v>-2.8440898166090172</v>
      </c>
      <c r="U816" s="24">
        <f ca="1">SQRT(Inputs!$B$38)*J816+SQRT(1-Inputs!$B$38)*_xlfn.NORM.S.INV(RAND())</f>
        <v>0.50420039189239974</v>
      </c>
      <c r="V816" s="24">
        <f ca="1">SQRT(Inputs!$B$38)*K816+SQRT(1-Inputs!$B$38)*_xlfn.NORM.S.INV(RAND())</f>
        <v>2.5159460430984</v>
      </c>
      <c r="W816" s="24">
        <f ca="1">SQRT(Inputs!$B$38)*L816+SQRT(1-Inputs!$B$38)*_xlfn.NORM.S.INV(RAND())</f>
        <v>0.87293180497690637</v>
      </c>
      <c r="X816" s="24">
        <f ca="1">SQRT(Inputs!$B$38)*M816+SQRT(1-Inputs!$B$38)*_xlfn.NORM.S.INV(RAND())</f>
        <v>-0.38214152123508066</v>
      </c>
      <c r="Y816" s="24">
        <f ca="1">SQRT(Inputs!$B$38)*C816+SQRT(1-Inputs!$B$38)*_xlfn.NORM.S.INV(RAND())</f>
        <v>0.199082553056175</v>
      </c>
      <c r="Z816" s="24">
        <f ca="1">SQRT(Inputs!$B$38)*D816+SQRT(1-Inputs!$B$38)*_xlfn.NORM.S.INV(RAND())</f>
        <v>-0.89471934029512057</v>
      </c>
      <c r="AA816" s="24">
        <f ca="1">SQRT(Inputs!$B$38)*E816+SQRT(1-Inputs!$B$38)*_xlfn.NORM.S.INV(RAND())</f>
        <v>-0.55489706498766256</v>
      </c>
      <c r="AB816" s="24">
        <f ca="1">SQRT(Inputs!$B$38)*F816+SQRT(1-Inputs!$B$38)*_xlfn.NORM.S.INV(RAND())</f>
        <v>-0.48930227767530954</v>
      </c>
      <c r="AC816" s="24">
        <f ca="1">SQRT(Inputs!$B$38)*G816+SQRT(1-Inputs!$B$38)*_xlfn.NORM.S.INV(RAND())</f>
        <v>-0.78780632443011744</v>
      </c>
      <c r="AD816" s="24">
        <f ca="1">SQRT(Inputs!$B$38)*H816+SQRT(1-Inputs!$B$38)*_xlfn.NORM.S.INV(RAND())</f>
        <v>-2.2525318503961107</v>
      </c>
      <c r="AE816" s="24">
        <f ca="1">SQRT(Inputs!$B$38)*I816+SQRT(1-Inputs!$B$38)*_xlfn.NORM.S.INV(RAND())</f>
        <v>-1.8755548757403306</v>
      </c>
      <c r="AF816" s="24">
        <f ca="1">SQRT(Inputs!$B$38)*J816+SQRT(1-Inputs!$B$38)*_xlfn.NORM.S.INV(RAND())</f>
        <v>0.76328642407045788</v>
      </c>
      <c r="AG816" s="24">
        <f ca="1">SQRT(Inputs!$B$38)*K816+SQRT(1-Inputs!$B$38)*_xlfn.NORM.S.INV(RAND())</f>
        <v>-0.67780632718896161</v>
      </c>
      <c r="AH816" s="24">
        <f ca="1">SQRT(Inputs!$B$38)*L816+SQRT(1-Inputs!$B$38)*_xlfn.NORM.S.INV(RAND())</f>
        <v>0.3076366241566918</v>
      </c>
      <c r="AI816" s="24">
        <f ca="1">SQRT(Inputs!$B$38)*M816+SQRT(1-Inputs!$B$38)*_xlfn.NORM.S.INV(RAND())</f>
        <v>1.0294046274161117</v>
      </c>
      <c r="AJ816" s="24">
        <f ca="1">SQRT(Inputs!$B$38)*C816+SQRT(1-Inputs!$B$38)*_xlfn.NORM.S.INV(RAND())</f>
        <v>1.136405679022479</v>
      </c>
      <c r="AK816" s="24">
        <f ca="1">SQRT(Inputs!$B$38)*D816+SQRT(1-Inputs!$B$38)*_xlfn.NORM.S.INV(RAND())</f>
        <v>-0.75814617061192791</v>
      </c>
      <c r="AL816" s="24">
        <f ca="1">SQRT(Inputs!$B$38)*E816+SQRT(1-Inputs!$B$38)*_xlfn.NORM.S.INV(RAND())</f>
        <v>1.5819815140048643</v>
      </c>
      <c r="AM816" s="24">
        <f ca="1">SQRT(Inputs!$B$38)*F816+SQRT(1-Inputs!$B$38)*_xlfn.NORM.S.INV(RAND())</f>
        <v>-0.3898382042336343</v>
      </c>
      <c r="AN816" s="24">
        <f ca="1">SQRT(Inputs!$B$38)*G816+SQRT(1-Inputs!$B$38)*_xlfn.NORM.S.INV(RAND())</f>
        <v>-2.1526454298433695</v>
      </c>
      <c r="AO816" s="24">
        <f ca="1">SQRT(Inputs!$B$38)*H816+SQRT(1-Inputs!$B$38)*_xlfn.NORM.S.INV(RAND())</f>
        <v>-0.96686029482163671</v>
      </c>
      <c r="AP816" s="24">
        <f ca="1">SQRT(Inputs!$B$38)*I816+SQRT(1-Inputs!$B$38)*_xlfn.NORM.S.INV(RAND())</f>
        <v>-0.76487598089510833</v>
      </c>
      <c r="AQ816" s="24">
        <f ca="1">SQRT(Inputs!$B$38)*J816+SQRT(1-Inputs!$B$38)*_xlfn.NORM.S.INV(RAND())</f>
        <v>2.0356339282438469</v>
      </c>
      <c r="AR816" s="24">
        <f ca="1">SQRT(Inputs!$B$38)*K816+SQRT(1-Inputs!$B$38)*_xlfn.NORM.S.INV(RAND())</f>
        <v>1.1518997679059955</v>
      </c>
      <c r="AS816" s="24">
        <f ca="1">SQRT(Inputs!$B$38)*L816+SQRT(1-Inputs!$B$38)*_xlfn.NORM.S.INV(RAND())</f>
        <v>0.18201730935854329</v>
      </c>
      <c r="AT816" s="24">
        <f ca="1">SQRT(Inputs!$B$38)*M816+SQRT(1-Inputs!$B$38)*_xlfn.NORM.S.INV(RAND())</f>
        <v>0.87662897313324672</v>
      </c>
      <c r="AU816" s="15">
        <f ca="1">Inputs!$B$6*EXP($B$8-0.5*C$5^2+C$5*N816)</f>
        <v>4537.2785072058405</v>
      </c>
      <c r="AV816" s="15">
        <f t="shared" ca="1" si="437"/>
        <v>5808.8878529876183</v>
      </c>
      <c r="AW816" s="15">
        <f t="shared" ca="1" si="438"/>
        <v>6490.7894657565748</v>
      </c>
      <c r="AX816" s="15">
        <f t="shared" ca="1" si="439"/>
        <v>7660.7940206789517</v>
      </c>
      <c r="AY816" s="15">
        <f t="shared" ca="1" si="440"/>
        <v>8189.9047082949246</v>
      </c>
      <c r="AZ816" s="15">
        <f t="shared" ca="1" si="441"/>
        <v>8287.4397637209931</v>
      </c>
      <c r="BA816" s="15">
        <f t="shared" ca="1" si="442"/>
        <v>7530.7510017961004</v>
      </c>
      <c r="BB816" s="15">
        <f t="shared" ca="1" si="443"/>
        <v>9697.6495050200883</v>
      </c>
      <c r="BC816" s="15">
        <f t="shared" ca="1" si="444"/>
        <v>15142.125172833501</v>
      </c>
      <c r="BD816" s="15">
        <f t="shared" ca="1" si="445"/>
        <v>20128.703365881302</v>
      </c>
      <c r="BE816" s="15">
        <f t="shared" ca="1" si="446"/>
        <v>23821.428415780567</v>
      </c>
      <c r="BF816" s="15">
        <f ca="1">Inputs!$B$13*EXP($B$9-0.5*C$6^2+C$6*Y816)</f>
        <v>14387.814146886136</v>
      </c>
      <c r="BG816" s="15">
        <f t="shared" ca="1" si="447"/>
        <v>14920.760122016653</v>
      </c>
      <c r="BH816" s="15">
        <f t="shared" ca="1" si="448"/>
        <v>16627.502330356579</v>
      </c>
      <c r="BI816" s="15">
        <f t="shared" ca="1" si="449"/>
        <v>18877.901600811147</v>
      </c>
      <c r="BJ816" s="15">
        <f t="shared" ca="1" si="450"/>
        <v>20658.708557420319</v>
      </c>
      <c r="BK816" s="15">
        <f t="shared" ca="1" si="451"/>
        <v>18658.372866987072</v>
      </c>
      <c r="BL816" s="15">
        <f t="shared" ca="1" si="452"/>
        <v>17974.146937362151</v>
      </c>
      <c r="BM816" s="15">
        <f t="shared" ca="1" si="453"/>
        <v>24291.636078404052</v>
      </c>
      <c r="BN816" s="15">
        <f t="shared" ca="1" si="454"/>
        <v>27544.942473297637</v>
      </c>
      <c r="BO816" s="15">
        <f t="shared" ca="1" si="455"/>
        <v>35125.082322754803</v>
      </c>
      <c r="BP816" s="15">
        <f t="shared" ca="1" si="456"/>
        <v>48580.291557462886</v>
      </c>
      <c r="BQ816" s="15">
        <f ca="1">Inputs!$B$20*EXP($B$10-0.5*C$7^2+C$7*AJ816)</f>
        <v>6418.8362249340762</v>
      </c>
      <c r="BR816" s="15">
        <f t="shared" ca="1" si="457"/>
        <v>6845.8749707936295</v>
      </c>
      <c r="BS816" s="15">
        <f t="shared" ca="1" si="458"/>
        <v>14766.531939294995</v>
      </c>
      <c r="BT816" s="15">
        <f t="shared" ca="1" si="459"/>
        <v>18380.62430481632</v>
      </c>
      <c r="BU816" s="15">
        <f t="shared" ca="1" si="460"/>
        <v>15131.173905102625</v>
      </c>
      <c r="BV816" s="15">
        <f t="shared" ca="1" si="461"/>
        <v>16931.151661800675</v>
      </c>
      <c r="BW816" s="15">
        <f t="shared" ca="1" si="462"/>
        <v>20095.223454054012</v>
      </c>
      <c r="BX816" s="15">
        <f t="shared" ca="1" si="463"/>
        <v>42270.489699662699</v>
      </c>
      <c r="BY816" s="15">
        <f t="shared" ca="1" si="464"/>
        <v>73831.360342283195</v>
      </c>
      <c r="BZ816" s="15">
        <f t="shared" ca="1" si="465"/>
        <v>107120.79567241014</v>
      </c>
      <c r="CA816" s="15">
        <f t="shared" ca="1" si="466"/>
        <v>175836.75830336884</v>
      </c>
      <c r="CB816" s="15">
        <f ca="1">(AU816*DCF!C$10-DCF!C$5*MAX(AU816*DCF!C$10,0)-MAX(AU816-Inputs!$B$6,0)/Inputs!$B$10)*DCF!C$6</f>
        <v>1046.1043506456879</v>
      </c>
      <c r="CC816" s="15">
        <f ca="1">(AV816*DCF!D$10-DCF!D$5*MAX(AV816*DCF!D$10,0)-MAX(AV816-AU816,0)/Inputs!$B$10)*DCF!D$6</f>
        <v>1105.8284016542157</v>
      </c>
      <c r="CD816" s="15">
        <f ca="1">(AW816*DCF!E$10-DCF!E$5*MAX(AW816*DCF!E$10,0)-MAX(AW816-AV816,0)/Inputs!$B$10)*DCF!E$6</f>
        <v>1345.0274810858468</v>
      </c>
      <c r="CE816" s="15">
        <f ca="1">(AX816*DCF!F$10-DCF!F$5*MAX(AX816*DCF!F$10,0)-MAX(AX816-AW816,0)/Inputs!$B$10)*DCF!F$6</f>
        <v>1428.8901857708724</v>
      </c>
      <c r="CF816" s="15">
        <f ca="1">(AY816*DCF!G$10-DCF!G$5*MAX(AY816*DCF!G$10,0)-MAX(AY816-AX816,0)/Inputs!$B$10)*DCF!G$6</f>
        <v>1585.7425072624594</v>
      </c>
      <c r="CG816" s="15">
        <f ca="1">(AZ816*DCF!H$10-DCF!H$5*MAX(AZ816*DCF!H$10,0)-MAX(AZ816-AY816,0)/Inputs!$B$10)*DCF!H$6</f>
        <v>1591.6932769193349</v>
      </c>
      <c r="CH816" s="15">
        <f ca="1">(BA816*DCF!I$10-DCF!I$5*MAX(BA816*DCF!I$10,0)-MAX(BA816-AZ816,0)/Inputs!$B$10)*DCF!I$6</f>
        <v>1375.5934853926447</v>
      </c>
      <c r="CI816" s="15">
        <f ca="1">(BB816*DCF!J$10-DCF!J$5*MAX(BB816*DCF!J$10,0)-MAX(BB816-BA816,0)/Inputs!$B$10)*DCF!J$6</f>
        <v>1335.7813962112987</v>
      </c>
      <c r="CJ816" s="15">
        <f ca="1">(BC816*DCF!K$10-DCF!K$5*MAX(BC816*DCF!K$10,0)-MAX(BC816-BB816,0)/Inputs!$B$10)*DCF!K$6</f>
        <v>1675.4952555497584</v>
      </c>
      <c r="CK816" s="15">
        <f ca="1">(BD816*DCF!L$10-DCF!L$5*MAX(BD816*DCF!L$10,0)-MAX(BD816-BC816,0)/Inputs!$B$10)*DCF!L$6</f>
        <v>2390.9459342390714</v>
      </c>
      <c r="CL816" s="15">
        <f ca="1">(BE816*DCF!M$10-DCF!M$5*MAX(BE816*DCF!M$10,0)-MAX(BE816-BD816,0)/Inputs!$B$10)*DCF!M$6</f>
        <v>2920.3761932956872</v>
      </c>
      <c r="CM816" s="15">
        <f ca="1">(BF816*DCF!C$28-DCF!C$5*MAX(BF816*DCF!C$28,0)-MAX(BF816-Inputs!$B$13,0)/Inputs!$B$17)*DCF!C$6</f>
        <v>3698.0378491666265</v>
      </c>
      <c r="CN816" s="15">
        <f ca="1">(BG816*DCF!D$28-DCF!D$5*MAX(BG816*DCF!D$28,0)-MAX(BG816-BF816,0)/Inputs!$B$17)*DCF!D$6</f>
        <v>4280.8061736485688</v>
      </c>
      <c r="CO816" s="15">
        <f ca="1">(BH816*DCF!E$28-DCF!E$5*MAX(BH816*DCF!E$28,0)-MAX(BH816-BG816,0)/Inputs!$B$17)*DCF!E$6</f>
        <v>4372.829340307926</v>
      </c>
      <c r="CP816" s="15">
        <f ca="1">(BI816*DCF!F$28-DCF!F$5*MAX(BI816*DCF!F$28,0)-MAX(BI816-BH816,0)/Inputs!$B$17)*DCF!F$6</f>
        <v>4715.1322669501469</v>
      </c>
      <c r="CQ816" s="15">
        <f ca="1">(BJ816*DCF!G$28-DCF!G$5*MAX(BJ816*DCF!G$28,0)-MAX(BJ816-BI816,0)/Inputs!$B$17)*DCF!G$6</f>
        <v>5060.544534515886</v>
      </c>
      <c r="CR816" s="15">
        <f ca="1">(BK816*DCF!H$28-DCF!H$5*MAX(BK816*DCF!H$28,0)-MAX(BK816-BJ816,0)/Inputs!$B$17)*DCF!H$6</f>
        <v>4614.4214627621413</v>
      </c>
      <c r="CS816" s="15">
        <f ca="1">(BL816*DCF!I$28-DCF!I$5*MAX(BL816*DCF!I$28,0)-MAX(BL816-BK816,0)/Inputs!$B$17)*DCF!I$6</f>
        <v>4226.6752415657484</v>
      </c>
      <c r="CT816" s="15">
        <f ca="1">(BM816*DCF!J$28-DCF!J$5*MAX(BM816*DCF!J$28,0)-MAX(BM816-BL816,0)/Inputs!$B$17)*DCF!J$6</f>
        <v>4581.4039966599785</v>
      </c>
      <c r="CU816" s="15">
        <f ca="1">(BN816*DCF!K$28-DCF!K$5*MAX(BN816*DCF!K$28,0)-MAX(BN816-BM816,0)/Inputs!$B$17)*DCF!K$6</f>
        <v>5418.5433047268225</v>
      </c>
      <c r="CV816" s="15">
        <f ca="1">(BO816*DCF!L$28-DCF!L$5*MAX(BO816*DCF!L$28,0)-MAX(BO816-BN816,0)/Inputs!$B$17)*DCF!L$6</f>
        <v>6150.4857306865815</v>
      </c>
      <c r="CW816" s="15">
        <f ca="1">(BP816*DCF!M$28-DCF!M$5*MAX(BP816*DCF!M$28,0)-MAX(BP816-BO816,0)/Inputs!$B$17)*DCF!M$6</f>
        <v>7733.9625244428817</v>
      </c>
      <c r="CX816" s="15">
        <f ca="1">(BQ816*DCF!C$46-DCF!C$5*MAX(BQ816*DCF!C$46,0)-MAX(BQ816-Inputs!$B$20,0)/Inputs!$B$24)*DCF!C$6</f>
        <v>-2968.7087008781127</v>
      </c>
      <c r="CY816" s="15">
        <f ca="1">(BR816*DCF!D$46-DCF!D$5*MAX(BR816*DCF!D$46,0)-MAX(BR816-BQ816,0)/Inputs!$B$24)*DCF!D$6</f>
        <v>-1350.6450977612574</v>
      </c>
      <c r="CZ816" s="15">
        <f ca="1">(BS816*DCF!E$46-DCF!E$5*MAX(BS816*DCF!E$46,0)-MAX(BS816-BR816,0)/Inputs!$B$24)*DCF!E$6</f>
        <v>-4868.2730370284953</v>
      </c>
      <c r="DA816" s="15">
        <f ca="1">(BT816*DCF!F$46-DCF!F$5*MAX(BT816*DCF!F$46,0)-MAX(BT816-BS816,0)/Inputs!$B$24)*DCF!F$6</f>
        <v>-2654.598553509818</v>
      </c>
      <c r="DB816" s="15">
        <f ca="1">(BU816*DCF!G$46-DCF!G$5*MAX(BU816*DCF!G$46,0)-MAX(BU816-BT816,0)/Inputs!$B$24)*DCF!G$6</f>
        <v>-508.98279461834693</v>
      </c>
      <c r="DC816" s="15">
        <f ca="1">(BV816*DCF!H$46-DCF!H$5*MAX(BV816*DCF!H$46,0)-MAX(BV816-BU816,0)/Inputs!$B$24)*DCF!H$6</f>
        <v>-559.33205924722529</v>
      </c>
      <c r="DD816" s="15">
        <f ca="1">(BW816*DCF!I$46-DCF!I$5*MAX(BW816*DCF!I$46,0)-MAX(BW816-BV816,0)/Inputs!$B$24)*DCF!I$6</f>
        <v>-444.1756336968279</v>
      </c>
      <c r="DE816" s="15">
        <f ca="1">(BX816*DCF!J$46-DCF!J$5*MAX(BX816*DCF!J$46,0)-MAX(BX816-BW816,0)/Inputs!$B$24)*DCF!J$6</f>
        <v>-4107.3881991313556</v>
      </c>
      <c r="DF816" s="15">
        <f ca="1">(BY816*DCF!K$46-DCF!K$5*MAX(BY816*DCF!K$46,0)-MAX(BY816-BX816,0)/Inputs!$B$24)*DCF!K$6</f>
        <v>-3514.0791084493321</v>
      </c>
      <c r="DG816" s="15">
        <f ca="1">(BZ816*DCF!L$46-DCF!L$5*MAX(BZ816*DCF!L$46,0)-MAX(BZ816-BY816,0)/Inputs!$B$24)*DCF!L$6</f>
        <v>-128.74427940100051</v>
      </c>
      <c r="DH816" s="15">
        <f ca="1">(CA816*DCF!M$46-DCF!M$5*MAX(CA816*DCF!M$46,0)-MAX(CA816-BZ816,0)/Inputs!$B$24)*DCF!M$6</f>
        <v>-580.58633133958085</v>
      </c>
      <c r="DI816" s="15">
        <f ca="1">SUM(CB816:CL816)+BE816*DCF!M$10*(1+Inputs!$B$30)*(1-Inputs!$B$33)*(1-Inputs!$B$30/Inputs!$B$31)/(Inputs!$B$29-Inputs!$B$30)*DCF!M$6</f>
        <v>84096.828754924049</v>
      </c>
      <c r="DJ816" s="15">
        <f ca="1">SUM(CM816:CW816)+BP816*DCF!M$28*(1+Inputs!$B$30)*(1-Inputs!$B$33)*(1-Inputs!$B$30/Inputs!$B$31)/(Inputs!$B$29-Inputs!$B$30)*DCF!M$6</f>
        <v>235118.96750845981</v>
      </c>
      <c r="DK816" s="15">
        <f ca="1">SUM(CX816:DH816)+CA816*DCF!M$46*(1+Inputs!$B$30)*(1-Inputs!$B$33)*(1-Inputs!$B$30/Inputs!$B$31)/(Inputs!$B$29-Inputs!$B$30)*DCF!M$6</f>
        <v>250178.9437375431</v>
      </c>
      <c r="DM816" s="15">
        <f ca="1">DI816+DJ816+DK816+Inputs!$B$34+Inputs!$B$36-Inputs!$B$35</f>
        <v>646245.74000092701</v>
      </c>
    </row>
    <row r="817" spans="1:117" x14ac:dyDescent="0.75">
      <c r="A817" s="11">
        <v>804</v>
      </c>
      <c r="C817" s="24">
        <f t="shared" ca="1" si="470"/>
        <v>-1.0904556271799051</v>
      </c>
      <c r="D817" s="24">
        <f t="shared" ca="1" si="470"/>
        <v>0.20845647888723542</v>
      </c>
      <c r="E817" s="24">
        <f t="shared" ca="1" si="470"/>
        <v>0.9324370207908953</v>
      </c>
      <c r="F817" s="24">
        <f t="shared" ca="1" si="470"/>
        <v>-0.2688512770055202</v>
      </c>
      <c r="G817" s="24">
        <f t="shared" ca="1" si="470"/>
        <v>-0.67676031579128637</v>
      </c>
      <c r="H817" s="24">
        <f t="shared" ca="1" si="470"/>
        <v>2.1290362228849493</v>
      </c>
      <c r="I817" s="24">
        <f t="shared" ca="1" si="470"/>
        <v>1.1480329261052096</v>
      </c>
      <c r="J817" s="24">
        <f t="shared" ca="1" si="470"/>
        <v>-0.59631275510946113</v>
      </c>
      <c r="K817" s="24">
        <f t="shared" ca="1" si="470"/>
        <v>0.74195738566116043</v>
      </c>
      <c r="L817" s="24">
        <f t="shared" ca="1" si="470"/>
        <v>-0.48629031394159566</v>
      </c>
      <c r="M817" s="24">
        <f t="shared" ca="1" si="470"/>
        <v>-3.036326514162766</v>
      </c>
      <c r="N817" s="24">
        <f ca="1">SQRT(Inputs!$B$38)*C817+SQRT(1-Inputs!$B$38)*_xlfn.NORM.S.INV(RAND())</f>
        <v>-1.4071974224869952</v>
      </c>
      <c r="O817" s="24">
        <f ca="1">SQRT(Inputs!$B$38)*D817+SQRT(1-Inputs!$B$38)*_xlfn.NORM.S.INV(RAND())</f>
        <v>-2.4760120626977161E-2</v>
      </c>
      <c r="P817" s="24">
        <f ca="1">SQRT(Inputs!$B$38)*E817+SQRT(1-Inputs!$B$38)*_xlfn.NORM.S.INV(RAND())</f>
        <v>-7.6821484714834853E-2</v>
      </c>
      <c r="Q817" s="24">
        <f ca="1">SQRT(Inputs!$B$38)*F817+SQRT(1-Inputs!$B$38)*_xlfn.NORM.S.INV(RAND())</f>
        <v>-9.7091554174760231E-3</v>
      </c>
      <c r="R817" s="24">
        <f ca="1">SQRT(Inputs!$B$38)*G817+SQRT(1-Inputs!$B$38)*_xlfn.NORM.S.INV(RAND())</f>
        <v>-0.20358365246261842</v>
      </c>
      <c r="S817" s="24">
        <f ca="1">SQRT(Inputs!$B$38)*H817+SQRT(1-Inputs!$B$38)*_xlfn.NORM.S.INV(RAND())</f>
        <v>2.3879757629480904</v>
      </c>
      <c r="T817" s="24">
        <f ca="1">SQRT(Inputs!$B$38)*I817+SQRT(1-Inputs!$B$38)*_xlfn.NORM.S.INV(RAND())</f>
        <v>0.51240826567655584</v>
      </c>
      <c r="U817" s="24">
        <f ca="1">SQRT(Inputs!$B$38)*J817+SQRT(1-Inputs!$B$38)*_xlfn.NORM.S.INV(RAND())</f>
        <v>-1.7974436355281851</v>
      </c>
      <c r="V817" s="24">
        <f ca="1">SQRT(Inputs!$B$38)*K817+SQRT(1-Inputs!$B$38)*_xlfn.NORM.S.INV(RAND())</f>
        <v>-0.33259323273617464</v>
      </c>
      <c r="W817" s="24">
        <f ca="1">SQRT(Inputs!$B$38)*L817+SQRT(1-Inputs!$B$38)*_xlfn.NORM.S.INV(RAND())</f>
        <v>-0.67916624850303298</v>
      </c>
      <c r="X817" s="24">
        <f ca="1">SQRT(Inputs!$B$38)*M817+SQRT(1-Inputs!$B$38)*_xlfn.NORM.S.INV(RAND())</f>
        <v>-2.3763418891634802</v>
      </c>
      <c r="Y817" s="24">
        <f ca="1">SQRT(Inputs!$B$38)*C817+SQRT(1-Inputs!$B$38)*_xlfn.NORM.S.INV(RAND())</f>
        <v>-4.1282657796007927E-2</v>
      </c>
      <c r="Z817" s="24">
        <f ca="1">SQRT(Inputs!$B$38)*D817+SQRT(1-Inputs!$B$38)*_xlfn.NORM.S.INV(RAND())</f>
        <v>0.88699844824806373</v>
      </c>
      <c r="AA817" s="24">
        <f ca="1">SQRT(Inputs!$B$38)*E817+SQRT(1-Inputs!$B$38)*_xlfn.NORM.S.INV(RAND())</f>
        <v>-1.0635388864136759</v>
      </c>
      <c r="AB817" s="24">
        <f ca="1">SQRT(Inputs!$B$38)*F817+SQRT(1-Inputs!$B$38)*_xlfn.NORM.S.INV(RAND())</f>
        <v>-2.0023113195164782E-2</v>
      </c>
      <c r="AC817" s="24">
        <f ca="1">SQRT(Inputs!$B$38)*G817+SQRT(1-Inputs!$B$38)*_xlfn.NORM.S.INV(RAND())</f>
        <v>0.82588605462692644</v>
      </c>
      <c r="AD817" s="24">
        <f ca="1">SQRT(Inputs!$B$38)*H817+SQRT(1-Inputs!$B$38)*_xlfn.NORM.S.INV(RAND())</f>
        <v>9.4858155921002218E-2</v>
      </c>
      <c r="AE817" s="24">
        <f ca="1">SQRT(Inputs!$B$38)*I817+SQRT(1-Inputs!$B$38)*_xlfn.NORM.S.INV(RAND())</f>
        <v>0.30860390101333052</v>
      </c>
      <c r="AF817" s="24">
        <f ca="1">SQRT(Inputs!$B$38)*J817+SQRT(1-Inputs!$B$38)*_xlfn.NORM.S.INV(RAND())</f>
        <v>-0.85682184378524417</v>
      </c>
      <c r="AG817" s="24">
        <f ca="1">SQRT(Inputs!$B$38)*K817+SQRT(1-Inputs!$B$38)*_xlfn.NORM.S.INV(RAND())</f>
        <v>0.9466026140852466</v>
      </c>
      <c r="AH817" s="24">
        <f ca="1">SQRT(Inputs!$B$38)*L817+SQRT(1-Inputs!$B$38)*_xlfn.NORM.S.INV(RAND())</f>
        <v>-0.5371803520327818</v>
      </c>
      <c r="AI817" s="24">
        <f ca="1">SQRT(Inputs!$B$38)*M817+SQRT(1-Inputs!$B$38)*_xlfn.NORM.S.INV(RAND())</f>
        <v>-1.7884381163595005</v>
      </c>
      <c r="AJ817" s="24">
        <f ca="1">SQRT(Inputs!$B$38)*C817+SQRT(1-Inputs!$B$38)*_xlfn.NORM.S.INV(RAND())</f>
        <v>-0.61059439585089104</v>
      </c>
      <c r="AK817" s="24">
        <f ca="1">SQRT(Inputs!$B$38)*D817+SQRT(1-Inputs!$B$38)*_xlfn.NORM.S.INV(RAND())</f>
        <v>0.77436608275633134</v>
      </c>
      <c r="AL817" s="24">
        <f ca="1">SQRT(Inputs!$B$38)*E817+SQRT(1-Inputs!$B$38)*_xlfn.NORM.S.INV(RAND())</f>
        <v>1.3508782512014301</v>
      </c>
      <c r="AM817" s="24">
        <f ca="1">SQRT(Inputs!$B$38)*F817+SQRT(1-Inputs!$B$38)*_xlfn.NORM.S.INV(RAND())</f>
        <v>-0.21634791916494306</v>
      </c>
      <c r="AN817" s="24">
        <f ca="1">SQRT(Inputs!$B$38)*G817+SQRT(1-Inputs!$B$38)*_xlfn.NORM.S.INV(RAND())</f>
        <v>1.3160582587862504</v>
      </c>
      <c r="AO817" s="24">
        <f ca="1">SQRT(Inputs!$B$38)*H817+SQRT(1-Inputs!$B$38)*_xlfn.NORM.S.INV(RAND())</f>
        <v>1.1051740863276727</v>
      </c>
      <c r="AP817" s="24">
        <f ca="1">SQRT(Inputs!$B$38)*I817+SQRT(1-Inputs!$B$38)*_xlfn.NORM.S.INV(RAND())</f>
        <v>0.88775751816804771</v>
      </c>
      <c r="AQ817" s="24">
        <f ca="1">SQRT(Inputs!$B$38)*J817+SQRT(1-Inputs!$B$38)*_xlfn.NORM.S.INV(RAND())</f>
        <v>-1.0880910547912521</v>
      </c>
      <c r="AR817" s="24">
        <f ca="1">SQRT(Inputs!$B$38)*K817+SQRT(1-Inputs!$B$38)*_xlfn.NORM.S.INV(RAND())</f>
        <v>-1.4565562352457806</v>
      </c>
      <c r="AS817" s="24">
        <f ca="1">SQRT(Inputs!$B$38)*L817+SQRT(1-Inputs!$B$38)*_xlfn.NORM.S.INV(RAND())</f>
        <v>8.5681124733480718E-2</v>
      </c>
      <c r="AT817" s="24">
        <f ca="1">SQRT(Inputs!$B$38)*M817+SQRT(1-Inputs!$B$38)*_xlfn.NORM.S.INV(RAND())</f>
        <v>-0.93452976870815807</v>
      </c>
      <c r="AU817" s="15">
        <f ca="1">Inputs!$B$6*EXP($B$8-0.5*C$5^2+C$5*N817)</f>
        <v>3951.3992743871081</v>
      </c>
      <c r="AV817" s="15">
        <f t="shared" ca="1" si="437"/>
        <v>4792.3079138912399</v>
      </c>
      <c r="AW817" s="15">
        <f t="shared" ca="1" si="438"/>
        <v>5783.1352489587207</v>
      </c>
      <c r="AX817" s="15">
        <f t="shared" ca="1" si="439"/>
        <v>7052.0682746665216</v>
      </c>
      <c r="AY817" s="15">
        <f t="shared" ca="1" si="440"/>
        <v>8415.8531335771695</v>
      </c>
      <c r="AZ817" s="15">
        <f t="shared" ca="1" si="441"/>
        <v>13388.667730751924</v>
      </c>
      <c r="BA817" s="15">
        <f t="shared" ca="1" si="442"/>
        <v>17286.95916882006</v>
      </c>
      <c r="BB817" s="15">
        <f t="shared" ca="1" si="443"/>
        <v>17676.574066400004</v>
      </c>
      <c r="BC817" s="15">
        <f t="shared" ca="1" si="444"/>
        <v>20965.28874986124</v>
      </c>
      <c r="BD817" s="15">
        <f t="shared" ca="1" si="445"/>
        <v>24103.598978154085</v>
      </c>
      <c r="BE817" s="15">
        <f t="shared" ca="1" si="446"/>
        <v>23787.672155924502</v>
      </c>
      <c r="BF817" s="15">
        <f ca="1">Inputs!$B$13*EXP($B$9-0.5*C$6^2+C$6*Y817)</f>
        <v>13718.287004765252</v>
      </c>
      <c r="BG817" s="15">
        <f t="shared" ca="1" si="447"/>
        <v>19620.83494331238</v>
      </c>
      <c r="BH817" s="15">
        <f t="shared" ca="1" si="448"/>
        <v>20096.276559776397</v>
      </c>
      <c r="BI817" s="15">
        <f t="shared" ca="1" si="449"/>
        <v>24525.163553123773</v>
      </c>
      <c r="BJ817" s="15">
        <f t="shared" ca="1" si="450"/>
        <v>33867.34121839951</v>
      </c>
      <c r="BK817" s="15">
        <f t="shared" ca="1" si="451"/>
        <v>42106.016446864858</v>
      </c>
      <c r="BL817" s="15">
        <f t="shared" ca="1" si="452"/>
        <v>53832.576709649984</v>
      </c>
      <c r="BM817" s="15">
        <f t="shared" ca="1" si="453"/>
        <v>59490.362141160105</v>
      </c>
      <c r="BN817" s="15">
        <f t="shared" ca="1" si="454"/>
        <v>81954.451010201723</v>
      </c>
      <c r="BO817" s="15">
        <f t="shared" ca="1" si="455"/>
        <v>94732.622491200469</v>
      </c>
      <c r="BP817" s="15">
        <f t="shared" ca="1" si="456"/>
        <v>95212.334518568183</v>
      </c>
      <c r="BQ817" s="15">
        <f ca="1">Inputs!$B$20*EXP($B$10-0.5*C$7^2+C$7*AJ817)</f>
        <v>3454.2527218719119</v>
      </c>
      <c r="BR817" s="15">
        <f t="shared" ca="1" si="457"/>
        <v>5993.7115998886311</v>
      </c>
      <c r="BS817" s="15">
        <f t="shared" ca="1" si="458"/>
        <v>12098.171328782639</v>
      </c>
      <c r="BT817" s="15">
        <f t="shared" ca="1" si="459"/>
        <v>15760.396218736279</v>
      </c>
      <c r="BU817" s="15">
        <f t="shared" ca="1" si="460"/>
        <v>30032.556252120023</v>
      </c>
      <c r="BV817" s="15">
        <f t="shared" ca="1" si="461"/>
        <v>53597.716014048281</v>
      </c>
      <c r="BW817" s="15">
        <f t="shared" ca="1" si="462"/>
        <v>90252.564305904525</v>
      </c>
      <c r="BX817" s="15">
        <f t="shared" ca="1" si="463"/>
        <v>101493.32321990459</v>
      </c>
      <c r="BY817" s="15">
        <f t="shared" ca="1" si="464"/>
        <v>107622.0200524906</v>
      </c>
      <c r="BZ817" s="15">
        <f t="shared" ca="1" si="465"/>
        <v>153406.14950977688</v>
      </c>
      <c r="CA817" s="15">
        <f t="shared" ca="1" si="466"/>
        <v>182517.04455413611</v>
      </c>
      <c r="CB817" s="15">
        <f ca="1">(AU817*DCF!C$10-DCF!C$5*MAX(AU817*DCF!C$10,0)-MAX(AU817-Inputs!$B$6,0)/Inputs!$B$10)*DCF!C$6</f>
        <v>1014.75535351819</v>
      </c>
      <c r="CC817" s="15">
        <f ca="1">(AV817*DCF!D$10-DCF!D$5*MAX(AV817*DCF!D$10,0)-MAX(AV817-AU817,0)/Inputs!$B$10)*DCF!D$6</f>
        <v>963.05902359004369</v>
      </c>
      <c r="CD817" s="15">
        <f ca="1">(AW817*DCF!E$10-DCF!E$5*MAX(AW817*DCF!E$10,0)-MAX(AW817-AV817,0)/Inputs!$B$10)*DCF!E$6</f>
        <v>1112.0585215402882</v>
      </c>
      <c r="CE817" s="15">
        <f ca="1">(AX817*DCF!F$10-DCF!F$5*MAX(AX817*DCF!F$10,0)-MAX(AX817-AW817,0)/Inputs!$B$10)*DCF!F$6</f>
        <v>1275.4217634863728</v>
      </c>
      <c r="CF817" s="15">
        <f ca="1">(AY817*DCF!G$10-DCF!G$5*MAX(AY817*DCF!G$10,0)-MAX(AY817-AX817,0)/Inputs!$B$10)*DCF!G$6</f>
        <v>1471.8580865293497</v>
      </c>
      <c r="CG817" s="15">
        <f ca="1">(AZ817*DCF!H$10-DCF!H$5*MAX(AZ817*DCF!H$10,0)-MAX(AZ817-AY817,0)/Inputs!$B$10)*DCF!H$6</f>
        <v>1716.407062157057</v>
      </c>
      <c r="CH817" s="15">
        <f ca="1">(BA817*DCF!I$10-DCF!I$5*MAX(BA817*DCF!I$10,0)-MAX(BA817-AZ817,0)/Inputs!$B$10)*DCF!I$6</f>
        <v>2518.240430322297</v>
      </c>
      <c r="CI817" s="15">
        <f ca="1">(BB817*DCF!J$10-DCF!J$5*MAX(BB817*DCF!J$10,0)-MAX(BB817-BA817,0)/Inputs!$B$10)*DCF!J$6</f>
        <v>2974.3014077894786</v>
      </c>
      <c r="CJ817" s="15">
        <f ca="1">(BC817*DCF!K$10-DCF!K$5*MAX(BC817*DCF!K$10,0)-MAX(BC817-BB817,0)/Inputs!$B$10)*DCF!K$6</f>
        <v>2914.7047920050782</v>
      </c>
      <c r="CK817" s="15">
        <f ca="1">(BD817*DCF!L$10-DCF!L$5*MAX(BD817*DCF!L$10,0)-MAX(BD817-BC817,0)/Inputs!$B$10)*DCF!L$6</f>
        <v>3229.4467529660369</v>
      </c>
      <c r="CL817" s="15">
        <f ca="1">(BE817*DCF!M$10-DCF!M$5*MAX(BE817*DCF!M$10,0)-MAX(BE817-BD817,0)/Inputs!$B$10)*DCF!M$6</f>
        <v>3356.7482120596096</v>
      </c>
      <c r="CM817" s="15">
        <f ca="1">(BF817*DCF!C$28-DCF!C$5*MAX(BF817*DCF!C$28,0)-MAX(BF817-Inputs!$B$13,0)/Inputs!$B$17)*DCF!C$6</f>
        <v>3648.3277622685632</v>
      </c>
      <c r="CN817" s="15">
        <f ca="1">(BG817*DCF!D$28-DCF!D$5*MAX(BG817*DCF!D$28,0)-MAX(BG817-BF817,0)/Inputs!$B$17)*DCF!D$6</f>
        <v>4519.5043171311954</v>
      </c>
      <c r="CO817" s="15">
        <f ca="1">(BH817*DCF!E$28-DCF!E$5*MAX(BH817*DCF!E$28,0)-MAX(BH817-BG817,0)/Inputs!$B$17)*DCF!E$6</f>
        <v>5597.9203666859185</v>
      </c>
      <c r="CP817" s="15">
        <f ca="1">(BI817*DCF!F$28-DCF!F$5*MAX(BI817*DCF!F$28,0)-MAX(BI817-BH817,0)/Inputs!$B$17)*DCF!F$6</f>
        <v>5851.5870096747658</v>
      </c>
      <c r="CQ817" s="15">
        <f ca="1">(BJ817*DCF!G$28-DCF!G$5*MAX(BJ817*DCF!G$28,0)-MAX(BJ817-BI817,0)/Inputs!$B$17)*DCF!G$6</f>
        <v>7215.876636038307</v>
      </c>
      <c r="CR817" s="15">
        <f ca="1">(BK817*DCF!H$28-DCF!H$5*MAX(BK817*DCF!H$28,0)-MAX(BK817-BJ817,0)/Inputs!$B$17)*DCF!H$6</f>
        <v>9133.2234875216545</v>
      </c>
      <c r="CS817" s="15">
        <f ca="1">(BL817*DCF!I$28-DCF!I$5*MAX(BL817*DCF!I$28,0)-MAX(BL817-BK817,0)/Inputs!$B$17)*DCF!I$6</f>
        <v>10975.773006543426</v>
      </c>
      <c r="CT817" s="15">
        <f ca="1">(BM817*DCF!J$28-DCF!J$5*MAX(BM817*DCF!J$28,0)-MAX(BM817-BL817,0)/Inputs!$B$17)*DCF!J$6</f>
        <v>12521.113303807493</v>
      </c>
      <c r="CU817" s="15">
        <f ca="1">(BN817*DCF!K$28-DCF!K$5*MAX(BN817*DCF!K$28,0)-MAX(BN817-BM817,0)/Inputs!$B$17)*DCF!K$6</f>
        <v>14555.854256859348</v>
      </c>
      <c r="CV817" s="15">
        <f ca="1">(BO817*DCF!L$28-DCF!L$5*MAX(BO817*DCF!L$28,0)-MAX(BO817-BN817,0)/Inputs!$B$17)*DCF!L$6</f>
        <v>17455.275202270626</v>
      </c>
      <c r="CW817" s="15">
        <f ca="1">(BP817*DCF!M$28-DCF!M$5*MAX(BP817*DCF!M$28,0)-MAX(BP817-BO817,0)/Inputs!$B$17)*DCF!M$6</f>
        <v>17864.112455351566</v>
      </c>
      <c r="CX817" s="15">
        <f ca="1">(BQ817*DCF!C$46-DCF!C$5*MAX(BQ817*DCF!C$46,0)-MAX(BQ817-Inputs!$B$20,0)/Inputs!$B$24)*DCF!C$6</f>
        <v>-914.72474956483507</v>
      </c>
      <c r="CY817" s="15">
        <f ca="1">(BR817*DCF!D$46-DCF!D$5*MAX(BR817*DCF!D$46,0)-MAX(BR817-BQ817,0)/Inputs!$B$24)*DCF!D$6</f>
        <v>-2106.5528187668274</v>
      </c>
      <c r="CZ817" s="15">
        <f ca="1">(BS817*DCF!E$46-DCF!E$5*MAX(BS817*DCF!E$46,0)-MAX(BS817-BR817,0)/Inputs!$B$24)*DCF!E$6</f>
        <v>-3836.8397961369733</v>
      </c>
      <c r="DA817" s="15">
        <f ca="1">(BT817*DCF!F$46-DCF!F$5*MAX(BT817*DCF!F$46,0)-MAX(BT817-BS817,0)/Inputs!$B$24)*DCF!F$6</f>
        <v>-2481.3035516667555</v>
      </c>
      <c r="DB817" s="15">
        <f ca="1">(BU817*DCF!G$46-DCF!G$5*MAX(BU817*DCF!G$46,0)-MAX(BU817-BT817,0)/Inputs!$B$24)*DCF!G$6</f>
        <v>-5811.108507014399</v>
      </c>
      <c r="DC817" s="15">
        <f ca="1">(BV817*DCF!H$46-DCF!H$5*MAX(BV817*DCF!H$46,0)-MAX(BV817-BU817,0)/Inputs!$B$24)*DCF!H$6</f>
        <v>-7322.7290098898056</v>
      </c>
      <c r="DD817" s="15">
        <f ca="1">(BW817*DCF!I$46-DCF!I$5*MAX(BW817*DCF!I$46,0)-MAX(BW817-BV817,0)/Inputs!$B$24)*DCF!I$6</f>
        <v>-8437.7709798135074</v>
      </c>
      <c r="DE817" s="15">
        <f ca="1">(BX817*DCF!J$46-DCF!J$5*MAX(BX817*DCF!J$46,0)-MAX(BX817-BW817,0)/Inputs!$B$24)*DCF!J$6</f>
        <v>1276.4985480239795</v>
      </c>
      <c r="DF817" s="15">
        <f ca="1">(BY817*DCF!K$46-DCF!K$5*MAX(BY817*DCF!K$46,0)-MAX(BY817-BX817,0)/Inputs!$B$24)*DCF!K$6</f>
        <v>4646.3610889348001</v>
      </c>
      <c r="DG817" s="15">
        <f ca="1">(BZ817*DCF!L$46-DCF!L$5*MAX(BZ817*DCF!L$46,0)-MAX(BZ817-BY817,0)/Inputs!$B$24)*DCF!L$6</f>
        <v>243.15754993122545</v>
      </c>
      <c r="DH817" s="15">
        <f ca="1">(CA817*DCF!M$46-DCF!M$5*MAX(CA817*DCF!M$46,0)-MAX(CA817-BZ817,0)/Inputs!$B$24)*DCF!M$6</f>
        <v>8222.8067615124601</v>
      </c>
      <c r="DI817" s="15">
        <f ca="1">SUM(CB817:CL817)+BE817*DCF!M$10*(1+Inputs!$B$30)*(1-Inputs!$B$33)*(1-Inputs!$B$30/Inputs!$B$31)/(Inputs!$B$29-Inputs!$B$30)*DCF!M$6</f>
        <v>88748.407575301244</v>
      </c>
      <c r="DJ817" s="15">
        <f ca="1">SUM(CM817:CW817)+BP817*DCF!M$28*(1+Inputs!$B$30)*(1-Inputs!$B$33)*(1-Inputs!$B$30/Inputs!$B$31)/(Inputs!$B$29-Inputs!$B$30)*DCF!M$6</f>
        <v>462641.48249476077</v>
      </c>
      <c r="DK817" s="15">
        <f ca="1">SUM(CX817:DH817)+CA817*DCF!M$46*(1+Inputs!$B$30)*(1-Inputs!$B$33)*(1-Inputs!$B$30/Inputs!$B$31)/(Inputs!$B$29-Inputs!$B$30)*DCF!M$6</f>
        <v>265670.76594233484</v>
      </c>
      <c r="DM817" s="15">
        <f ca="1">DI817+DJ817+DK817+Inputs!$B$34+Inputs!$B$36-Inputs!$B$35</f>
        <v>893911.65601239679</v>
      </c>
    </row>
    <row r="818" spans="1:117" x14ac:dyDescent="0.75">
      <c r="A818" s="11">
        <v>805</v>
      </c>
      <c r="C818" s="24">
        <f t="shared" ca="1" si="470"/>
        <v>1.7865959757879535</v>
      </c>
      <c r="D818" s="24">
        <f t="shared" ca="1" si="470"/>
        <v>0.47158926004825308</v>
      </c>
      <c r="E818" s="24">
        <f t="shared" ca="1" si="470"/>
        <v>2.3895889484429464E-3</v>
      </c>
      <c r="F818" s="24">
        <f t="shared" ca="1" si="470"/>
        <v>-1.1781713627441528</v>
      </c>
      <c r="G818" s="24">
        <f t="shared" ca="1" si="470"/>
        <v>-0.13514502776465007</v>
      </c>
      <c r="H818" s="24">
        <f t="shared" ca="1" si="470"/>
        <v>1.2881437362768395</v>
      </c>
      <c r="I818" s="24">
        <f t="shared" ca="1" si="470"/>
        <v>-3.2238676444218628</v>
      </c>
      <c r="J818" s="24">
        <f t="shared" ca="1" si="470"/>
        <v>-1.0829430473453969</v>
      </c>
      <c r="K818" s="24">
        <f t="shared" ca="1" si="470"/>
        <v>2.696352103144108</v>
      </c>
      <c r="L818" s="24">
        <f t="shared" ca="1" si="470"/>
        <v>2.5939598401479307</v>
      </c>
      <c r="M818" s="24">
        <f t="shared" ca="1" si="470"/>
        <v>0.80406891953155313</v>
      </c>
      <c r="N818" s="24">
        <f ca="1">SQRT(Inputs!$B$38)*C818+SQRT(1-Inputs!$B$38)*_xlfn.NORM.S.INV(RAND())</f>
        <v>2.3102539727532303</v>
      </c>
      <c r="O818" s="24">
        <f ca="1">SQRT(Inputs!$B$38)*D818+SQRT(1-Inputs!$B$38)*_xlfn.NORM.S.INV(RAND())</f>
        <v>-1.3655461143179373</v>
      </c>
      <c r="P818" s="24">
        <f ca="1">SQRT(Inputs!$B$38)*E818+SQRT(1-Inputs!$B$38)*_xlfn.NORM.S.INV(RAND())</f>
        <v>-0.84120222528780442</v>
      </c>
      <c r="Q818" s="24">
        <f ca="1">SQRT(Inputs!$B$38)*F818+SQRT(1-Inputs!$B$38)*_xlfn.NORM.S.INV(RAND())</f>
        <v>-1.0234855865032184</v>
      </c>
      <c r="R818" s="24">
        <f ca="1">SQRT(Inputs!$B$38)*G818+SQRT(1-Inputs!$B$38)*_xlfn.NORM.S.INV(RAND())</f>
        <v>0.77278612297784144</v>
      </c>
      <c r="S818" s="24">
        <f ca="1">SQRT(Inputs!$B$38)*H818+SQRT(1-Inputs!$B$38)*_xlfn.NORM.S.INV(RAND())</f>
        <v>1.3876983352078662</v>
      </c>
      <c r="T818" s="24">
        <f ca="1">SQRT(Inputs!$B$38)*I818+SQRT(1-Inputs!$B$38)*_xlfn.NORM.S.INV(RAND())</f>
        <v>-1.8552819708229515</v>
      </c>
      <c r="U818" s="24">
        <f ca="1">SQRT(Inputs!$B$38)*J818+SQRT(1-Inputs!$B$38)*_xlfn.NORM.S.INV(RAND())</f>
        <v>0.2140565017437962</v>
      </c>
      <c r="V818" s="24">
        <f ca="1">SQRT(Inputs!$B$38)*K818+SQRT(1-Inputs!$B$38)*_xlfn.NORM.S.INV(RAND())</f>
        <v>1.9946025872298661</v>
      </c>
      <c r="W818" s="24">
        <f ca="1">SQRT(Inputs!$B$38)*L818+SQRT(1-Inputs!$B$38)*_xlfn.NORM.S.INV(RAND())</f>
        <v>0.82374983633029109</v>
      </c>
      <c r="X818" s="24">
        <f ca="1">SQRT(Inputs!$B$38)*M818+SQRT(1-Inputs!$B$38)*_xlfn.NORM.S.INV(RAND())</f>
        <v>1.5005149622708771</v>
      </c>
      <c r="Y818" s="24">
        <f ca="1">SQRT(Inputs!$B$38)*C818+SQRT(1-Inputs!$B$38)*_xlfn.NORM.S.INV(RAND())</f>
        <v>0.95325883521749644</v>
      </c>
      <c r="Z818" s="24">
        <f ca="1">SQRT(Inputs!$B$38)*D818+SQRT(1-Inputs!$B$38)*_xlfn.NORM.S.INV(RAND())</f>
        <v>0.6164093996894987</v>
      </c>
      <c r="AA818" s="24">
        <f ca="1">SQRT(Inputs!$B$38)*E818+SQRT(1-Inputs!$B$38)*_xlfn.NORM.S.INV(RAND())</f>
        <v>3.955881414975989E-2</v>
      </c>
      <c r="AB818" s="24">
        <f ca="1">SQRT(Inputs!$B$38)*F818+SQRT(1-Inputs!$B$38)*_xlfn.NORM.S.INV(RAND())</f>
        <v>-0.53671966497788914</v>
      </c>
      <c r="AC818" s="24">
        <f ca="1">SQRT(Inputs!$B$38)*G818+SQRT(1-Inputs!$B$38)*_xlfn.NORM.S.INV(RAND())</f>
        <v>0.25793203472332543</v>
      </c>
      <c r="AD818" s="24">
        <f ca="1">SQRT(Inputs!$B$38)*H818+SQRT(1-Inputs!$B$38)*_xlfn.NORM.S.INV(RAND())</f>
        <v>4.140847458169028E-2</v>
      </c>
      <c r="AE818" s="24">
        <f ca="1">SQRT(Inputs!$B$38)*I818+SQRT(1-Inputs!$B$38)*_xlfn.NORM.S.INV(RAND())</f>
        <v>-0.97474646550034316</v>
      </c>
      <c r="AF818" s="24">
        <f ca="1">SQRT(Inputs!$B$38)*J818+SQRT(1-Inputs!$B$38)*_xlfn.NORM.S.INV(RAND())</f>
        <v>0.45781847694079203</v>
      </c>
      <c r="AG818" s="24">
        <f ca="1">SQRT(Inputs!$B$38)*K818+SQRT(1-Inputs!$B$38)*_xlfn.NORM.S.INV(RAND())</f>
        <v>2.048269617167044</v>
      </c>
      <c r="AH818" s="24">
        <f ca="1">SQRT(Inputs!$B$38)*L818+SQRT(1-Inputs!$B$38)*_xlfn.NORM.S.INV(RAND())</f>
        <v>1.6176164578773742</v>
      </c>
      <c r="AI818" s="24">
        <f ca="1">SQRT(Inputs!$B$38)*M818+SQRT(1-Inputs!$B$38)*_xlfn.NORM.S.INV(RAND())</f>
        <v>1.7065188049427085</v>
      </c>
      <c r="AJ818" s="24">
        <f ca="1">SQRT(Inputs!$B$38)*C818+SQRT(1-Inputs!$B$38)*_xlfn.NORM.S.INV(RAND())</f>
        <v>1.9276422935004971</v>
      </c>
      <c r="AK818" s="24">
        <f ca="1">SQRT(Inputs!$B$38)*D818+SQRT(1-Inputs!$B$38)*_xlfn.NORM.S.INV(RAND())</f>
        <v>0.1411610271142868</v>
      </c>
      <c r="AL818" s="24">
        <f ca="1">SQRT(Inputs!$B$38)*E818+SQRT(1-Inputs!$B$38)*_xlfn.NORM.S.INV(RAND())</f>
        <v>0.15916744006715899</v>
      </c>
      <c r="AM818" s="24">
        <f ca="1">SQRT(Inputs!$B$38)*F818+SQRT(1-Inputs!$B$38)*_xlfn.NORM.S.INV(RAND())</f>
        <v>0.36939210367956832</v>
      </c>
      <c r="AN818" s="24">
        <f ca="1">SQRT(Inputs!$B$38)*G818+SQRT(1-Inputs!$B$38)*_xlfn.NORM.S.INV(RAND())</f>
        <v>0.52594262756124399</v>
      </c>
      <c r="AO818" s="24">
        <f ca="1">SQRT(Inputs!$B$38)*H818+SQRT(1-Inputs!$B$38)*_xlfn.NORM.S.INV(RAND())</f>
        <v>2.3155402768726847</v>
      </c>
      <c r="AP818" s="24">
        <f ca="1">SQRT(Inputs!$B$38)*I818+SQRT(1-Inputs!$B$38)*_xlfn.NORM.S.INV(RAND())</f>
        <v>-2.5931784225395309</v>
      </c>
      <c r="AQ818" s="24">
        <f ca="1">SQRT(Inputs!$B$38)*J818+SQRT(1-Inputs!$B$38)*_xlfn.NORM.S.INV(RAND())</f>
        <v>-0.34254860373616497</v>
      </c>
      <c r="AR818" s="24">
        <f ca="1">SQRT(Inputs!$B$38)*K818+SQRT(1-Inputs!$B$38)*_xlfn.NORM.S.INV(RAND())</f>
        <v>-2.7521756813027931E-2</v>
      </c>
      <c r="AS818" s="24">
        <f ca="1">SQRT(Inputs!$B$38)*L818+SQRT(1-Inputs!$B$38)*_xlfn.NORM.S.INV(RAND())</f>
        <v>0.33130814648436702</v>
      </c>
      <c r="AT818" s="24">
        <f ca="1">SQRT(Inputs!$B$38)*M818+SQRT(1-Inputs!$B$38)*_xlfn.NORM.S.INV(RAND())</f>
        <v>0.7480113214820614</v>
      </c>
      <c r="AU818" s="15">
        <f ca="1">Inputs!$B$6*EXP($B$8-0.5*C$5^2+C$5*N818)</f>
        <v>7212.5679469987335</v>
      </c>
      <c r="AV818" s="15">
        <f t="shared" ca="1" si="437"/>
        <v>7182.3666937206035</v>
      </c>
      <c r="AW818" s="15">
        <f t="shared" ca="1" si="438"/>
        <v>7818.2616915704411</v>
      </c>
      <c r="AX818" s="15">
        <f t="shared" ca="1" si="439"/>
        <v>8399.5925084311439</v>
      </c>
      <c r="AY818" s="15">
        <f t="shared" ca="1" si="440"/>
        <v>11234.705262616017</v>
      </c>
      <c r="AZ818" s="15">
        <f t="shared" ca="1" si="441"/>
        <v>16008.969397302544</v>
      </c>
      <c r="BA818" s="15">
        <f t="shared" ca="1" si="442"/>
        <v>16133.392069987927</v>
      </c>
      <c r="BB818" s="15">
        <f t="shared" ca="1" si="443"/>
        <v>20180.373355666052</v>
      </c>
      <c r="BC818" s="15">
        <f t="shared" ca="1" si="444"/>
        <v>29963.571466252433</v>
      </c>
      <c r="BD818" s="15">
        <f t="shared" ca="1" si="445"/>
        <v>39648.313583989715</v>
      </c>
      <c r="BE818" s="15">
        <f t="shared" ca="1" si="446"/>
        <v>55698.881525288576</v>
      </c>
      <c r="BF818" s="15">
        <f ca="1">Inputs!$B$13*EXP($B$9-0.5*C$6^2+C$6*Y818)</f>
        <v>16708.12811667084</v>
      </c>
      <c r="BG818" s="15">
        <f t="shared" ca="1" si="447"/>
        <v>22758.368102555047</v>
      </c>
      <c r="BH818" s="15">
        <f t="shared" ca="1" si="448"/>
        <v>27989.581793392557</v>
      </c>
      <c r="BI818" s="15">
        <f t="shared" ca="1" si="449"/>
        <v>31546.66322565966</v>
      </c>
      <c r="BJ818" s="15">
        <f t="shared" ca="1" si="450"/>
        <v>40139.114262647512</v>
      </c>
      <c r="BK818" s="15">
        <f t="shared" ca="1" si="451"/>
        <v>49541.660181591309</v>
      </c>
      <c r="BL818" s="15">
        <f t="shared" ca="1" si="452"/>
        <v>53634.398340221844</v>
      </c>
      <c r="BM818" s="15">
        <f t="shared" ca="1" si="453"/>
        <v>69786.510404620902</v>
      </c>
      <c r="BN818" s="15">
        <f t="shared" ca="1" si="454"/>
        <v>109706.56924880523</v>
      </c>
      <c r="BO818" s="15">
        <f t="shared" ca="1" si="455"/>
        <v>162906.78084297446</v>
      </c>
      <c r="BP818" s="15">
        <f t="shared" ca="1" si="456"/>
        <v>243275.65395116102</v>
      </c>
      <c r="BQ818" s="15">
        <f ca="1">Inputs!$B$20*EXP($B$10-0.5*C$7^2+C$7*AJ818)</f>
        <v>8498.3732036672027</v>
      </c>
      <c r="BR818" s="15">
        <f t="shared" ca="1" si="457"/>
        <v>12059.903583374364</v>
      </c>
      <c r="BS818" s="15">
        <f t="shared" ca="1" si="458"/>
        <v>17287.208643260175</v>
      </c>
      <c r="BT818" s="15">
        <f t="shared" ca="1" si="459"/>
        <v>26260.640247291525</v>
      </c>
      <c r="BU818" s="15">
        <f t="shared" ca="1" si="460"/>
        <v>41333.315997288701</v>
      </c>
      <c r="BV818" s="15">
        <f t="shared" ca="1" si="461"/>
        <v>96891.041404538046</v>
      </c>
      <c r="BW818" s="15">
        <f t="shared" ca="1" si="462"/>
        <v>78097.275194963135</v>
      </c>
      <c r="BX818" s="15">
        <f t="shared" ca="1" si="463"/>
        <v>101982.18554487306</v>
      </c>
      <c r="BY818" s="15">
        <f t="shared" ca="1" si="464"/>
        <v>142143.91492920057</v>
      </c>
      <c r="BZ818" s="15">
        <f t="shared" ca="1" si="465"/>
        <v>211972.86808938661</v>
      </c>
      <c r="CA818" s="15">
        <f t="shared" ca="1" si="466"/>
        <v>340087.09728734446</v>
      </c>
      <c r="CB818" s="15">
        <f ca="1">(AU818*DCF!C$10-DCF!C$5*MAX(AU818*DCF!C$10,0)-MAX(AU818-Inputs!$B$6,0)/Inputs!$B$10)*DCF!C$6</f>
        <v>1027.0290600941735</v>
      </c>
      <c r="CC818" s="15">
        <f ca="1">(AV818*DCF!D$10-DCF!D$5*MAX(AV818*DCF!D$10,0)-MAX(AV818-AU818,0)/Inputs!$B$10)*DCF!D$6</f>
        <v>1750.6532226572699</v>
      </c>
      <c r="CD818" s="15">
        <f ca="1">(AW818*DCF!E$10-DCF!E$5*MAX(AW818*DCF!E$10,0)-MAX(AW818-AV818,0)/Inputs!$B$10)*DCF!E$6</f>
        <v>1661.8822813378117</v>
      </c>
      <c r="CE818" s="15">
        <f ca="1">(AX818*DCF!F$10-DCF!F$5*MAX(AX818*DCF!F$10,0)-MAX(AX818-AW818,0)/Inputs!$B$10)*DCF!F$6</f>
        <v>1712.6571281933832</v>
      </c>
      <c r="CF818" s="15">
        <f ca="1">(AY818*DCF!G$10-DCF!G$5*MAX(AY818*DCF!G$10,0)-MAX(AY818-AX818,0)/Inputs!$B$10)*DCF!G$6</f>
        <v>1769.8393040454462</v>
      </c>
      <c r="CG818" s="15">
        <f ca="1">(AZ818*DCF!H$10-DCF!H$5*MAX(AZ818*DCF!H$10,0)-MAX(AZ818-AY818,0)/Inputs!$B$10)*DCF!H$6</f>
        <v>2260.3967043154094</v>
      </c>
      <c r="CH818" s="15">
        <f ca="1">(BA818*DCF!I$10-DCF!I$5*MAX(BA818*DCF!I$10,0)-MAX(BA818-AZ818,0)/Inputs!$B$10)*DCF!I$6</f>
        <v>2926.5725055500889</v>
      </c>
      <c r="CI818" s="15">
        <f ca="1">(BB818*DCF!J$10-DCF!J$5*MAX(BB818*DCF!J$10,0)-MAX(BB818-BA818,0)/Inputs!$B$10)*DCF!J$6</f>
        <v>2849.745567898095</v>
      </c>
      <c r="CJ818" s="15">
        <f ca="1">(BC818*DCF!K$10-DCF!K$5*MAX(BC818*DCF!K$10,0)-MAX(BC818-BB818,0)/Inputs!$B$10)*DCF!K$6</f>
        <v>3454.154980495452</v>
      </c>
      <c r="CK818" s="15">
        <f ca="1">(BD818*DCF!L$10-DCF!L$5*MAX(BD818*DCF!L$10,0)-MAX(BD818-BC818,0)/Inputs!$B$10)*DCF!L$6</f>
        <v>4727.3256740315137</v>
      </c>
      <c r="CL818" s="15">
        <f ca="1">(BE818*DCF!M$10-DCF!M$5*MAX(BE818*DCF!M$10,0)-MAX(BE818-BD818,0)/Inputs!$B$10)*DCF!M$6</f>
        <v>5942.4207557280624</v>
      </c>
      <c r="CM818" s="15">
        <f ca="1">(BF818*DCF!C$28-DCF!C$5*MAX(BF818*DCF!C$28,0)-MAX(BF818-Inputs!$B$13,0)/Inputs!$B$17)*DCF!C$6</f>
        <v>3870.3131787423808</v>
      </c>
      <c r="CN818" s="15">
        <f ca="1">(BG818*DCF!D$28-DCF!D$5*MAX(BG818*DCF!D$28,0)-MAX(BG818-BF818,0)/Inputs!$B$17)*DCF!D$6</f>
        <v>5412.070710676282</v>
      </c>
      <c r="CO818" s="15">
        <f ca="1">(BH818*DCF!E$28-DCF!E$5*MAX(BH818*DCF!E$28,0)-MAX(BH818-BG818,0)/Inputs!$B$17)*DCF!E$6</f>
        <v>6896.1477468474077</v>
      </c>
      <c r="CP818" s="15">
        <f ca="1">(BI818*DCF!F$28-DCF!F$5*MAX(BI818*DCF!F$28,0)-MAX(BI818-BH818,0)/Inputs!$B$17)*DCF!F$6</f>
        <v>7916.4652007437198</v>
      </c>
      <c r="CQ818" s="15">
        <f ca="1">(BJ818*DCF!G$28-DCF!G$5*MAX(BJ818*DCF!G$28,0)-MAX(BJ818-BI818,0)/Inputs!$B$17)*DCF!G$6</f>
        <v>8969.2323486566984</v>
      </c>
      <c r="CR818" s="15">
        <f ca="1">(BK818*DCF!H$28-DCF!H$5*MAX(BK818*DCF!H$28,0)-MAX(BK818-BJ818,0)/Inputs!$B$17)*DCF!H$6</f>
        <v>10791.30737559965</v>
      </c>
      <c r="CS818" s="15">
        <f ca="1">(BL818*DCF!I$28-DCF!I$5*MAX(BL818*DCF!I$28,0)-MAX(BL818-BK818,0)/Inputs!$B$17)*DCF!I$6</f>
        <v>12024.858264855246</v>
      </c>
      <c r="CT818" s="15">
        <f ca="1">(BM818*DCF!J$28-DCF!J$5*MAX(BM818*DCF!J$28,0)-MAX(BM818-BL818,0)/Inputs!$B$17)*DCF!J$6</f>
        <v>13426.547130926492</v>
      </c>
      <c r="CU818" s="15">
        <f ca="1">(BN818*DCF!K$28-DCF!K$5*MAX(BN818*DCF!K$28,0)-MAX(BN818-BM818,0)/Inputs!$B$17)*DCF!K$6</f>
        <v>18278.512499647561</v>
      </c>
      <c r="CV818" s="15">
        <f ca="1">(BO818*DCF!L$28-DCF!L$5*MAX(BO818*DCF!L$28,0)-MAX(BO818-BN818,0)/Inputs!$B$17)*DCF!L$6</f>
        <v>26483.629518442602</v>
      </c>
      <c r="CW818" s="15">
        <f ca="1">(BP818*DCF!M$28-DCF!M$5*MAX(BP818*DCF!M$28,0)-MAX(BP818-BO818,0)/Inputs!$B$17)*DCF!M$6</f>
        <v>37371.649533139884</v>
      </c>
      <c r="CX818" s="15">
        <f ca="1">(BQ818*DCF!C$46-DCF!C$5*MAX(BQ818*DCF!C$46,0)-MAX(BQ818-Inputs!$B$20,0)/Inputs!$B$24)*DCF!C$6</f>
        <v>-4409.4964459588009</v>
      </c>
      <c r="CY818" s="15">
        <f ca="1">(BR818*DCF!D$46-DCF!D$5*MAX(BR818*DCF!D$46,0)-MAX(BR818-BQ818,0)/Inputs!$B$24)*DCF!D$6</f>
        <v>-3578.0197507296562</v>
      </c>
      <c r="CZ818" s="15">
        <f ca="1">(BS818*DCF!E$46-DCF!E$5*MAX(BS818*DCF!E$46,0)-MAX(BS818-BR818,0)/Inputs!$B$24)*DCF!E$6</f>
        <v>-4104.7022705288146</v>
      </c>
      <c r="DA818" s="15">
        <f ca="1">(BT818*DCF!F$46-DCF!F$5*MAX(BT818*DCF!F$46,0)-MAX(BT818-BS818,0)/Inputs!$B$24)*DCF!F$6</f>
        <v>-5179.975974080955</v>
      </c>
      <c r="DB818" s="15">
        <f ca="1">(BU818*DCF!G$46-DCF!G$5*MAX(BU818*DCF!G$46,0)-MAX(BU818-BT818,0)/Inputs!$B$24)*DCF!G$6</f>
        <v>-6460.5214080762853</v>
      </c>
      <c r="DC818" s="15">
        <f ca="1">(BV818*DCF!H$46-DCF!H$5*MAX(BV818*DCF!H$46,0)-MAX(BV818-BU818,0)/Inputs!$B$24)*DCF!H$6</f>
        <v>-17264.222762471389</v>
      </c>
      <c r="DD818" s="15">
        <f ca="1">(BW818*DCF!I$46-DCF!I$5*MAX(BW818*DCF!I$46,0)-MAX(BW818-BV818,0)/Inputs!$B$24)*DCF!I$6</f>
        <v>1803.686838954291</v>
      </c>
      <c r="DE818" s="15">
        <f ca="1">(BX818*DCF!J$46-DCF!J$5*MAX(BX818*DCF!J$46,0)-MAX(BX818-BW818,0)/Inputs!$B$24)*DCF!J$6</f>
        <v>-2056.0174143438721</v>
      </c>
      <c r="DF818" s="15">
        <f ca="1">(BY818*DCF!K$46-DCF!K$5*MAX(BY818*DCF!K$46,0)-MAX(BY818-BX818,0)/Inputs!$B$24)*DCF!K$6</f>
        <v>-1718.8195352292394</v>
      </c>
      <c r="DG818" s="15">
        <f ca="1">(BZ818*DCF!L$46-DCF!L$5*MAX(BZ818*DCF!L$46,0)-MAX(BZ818-BY818,0)/Inputs!$B$24)*DCF!L$6</f>
        <v>-1149.8194298737753</v>
      </c>
      <c r="DH818" s="15">
        <f ca="1">(CA818*DCF!M$46-DCF!M$5*MAX(CA818*DCF!M$46,0)-MAX(CA818-BZ818,0)/Inputs!$B$24)*DCF!M$6</f>
        <v>-121.5803357616709</v>
      </c>
      <c r="DI818" s="15">
        <f ca="1">SUM(CB818:CL818)+BE818*DCF!M$10*(1+Inputs!$B$30)*(1-Inputs!$B$33)*(1-Inputs!$B$30/Inputs!$B$31)/(Inputs!$B$29-Inputs!$B$30)*DCF!M$6</f>
        <v>185093.4010106826</v>
      </c>
      <c r="DJ818" s="15">
        <f ca="1">SUM(CM818:CW818)+BP818*DCF!M$28*(1+Inputs!$B$30)*(1-Inputs!$B$33)*(1-Inputs!$B$30/Inputs!$B$31)/(Inputs!$B$29-Inputs!$B$30)*DCF!M$6</f>
        <v>1054159.8827530332</v>
      </c>
      <c r="DK818" s="15">
        <f ca="1">SUM(CX818:DH818)+CA818*DCF!M$46*(1+Inputs!$B$30)*(1-Inputs!$B$33)*(1-Inputs!$B$30/Inputs!$B$31)/(Inputs!$B$29-Inputs!$B$30)*DCF!M$6</f>
        <v>481575.44981021684</v>
      </c>
      <c r="DM818" s="15">
        <f ca="1">DI818+DJ818+DK818+Inputs!$B$34+Inputs!$B$36-Inputs!$B$35</f>
        <v>1797679.7335739327</v>
      </c>
    </row>
    <row r="819" spans="1:117" x14ac:dyDescent="0.75">
      <c r="A819" s="11">
        <v>806</v>
      </c>
      <c r="C819" s="24">
        <f t="shared" ca="1" si="470"/>
        <v>-1.0136786206348707</v>
      </c>
      <c r="D819" s="24">
        <f t="shared" ca="1" si="470"/>
        <v>-4.67496221106335E-2</v>
      </c>
      <c r="E819" s="24">
        <f t="shared" ca="1" si="470"/>
        <v>-5.6633167450237665E-2</v>
      </c>
      <c r="F819" s="24">
        <f t="shared" ca="1" si="470"/>
        <v>-0.89778738703678795</v>
      </c>
      <c r="G819" s="24">
        <f t="shared" ca="1" si="470"/>
        <v>-1.0637939358187536</v>
      </c>
      <c r="H819" s="24">
        <f t="shared" ca="1" si="470"/>
        <v>0.17383790648905734</v>
      </c>
      <c r="I819" s="24">
        <f t="shared" ca="1" si="470"/>
        <v>0.62355585874281716</v>
      </c>
      <c r="J819" s="24">
        <f t="shared" ca="1" si="470"/>
        <v>-1.5710953003927981</v>
      </c>
      <c r="K819" s="24">
        <f t="shared" ca="1" si="470"/>
        <v>4.9058118231694731E-3</v>
      </c>
      <c r="L819" s="24">
        <f t="shared" ca="1" si="470"/>
        <v>0.72274100856381762</v>
      </c>
      <c r="M819" s="24">
        <f t="shared" ca="1" si="470"/>
        <v>1.4636920234766495</v>
      </c>
      <c r="N819" s="24">
        <f ca="1">SQRT(Inputs!$B$38)*C819+SQRT(1-Inputs!$B$38)*_xlfn.NORM.S.INV(RAND())</f>
        <v>-1.0073435125210648</v>
      </c>
      <c r="O819" s="24">
        <f ca="1">SQRT(Inputs!$B$38)*D819+SQRT(1-Inputs!$B$38)*_xlfn.NORM.S.INV(RAND())</f>
        <v>-0.44651704400896886</v>
      </c>
      <c r="P819" s="24">
        <f ca="1">SQRT(Inputs!$B$38)*E819+SQRT(1-Inputs!$B$38)*_xlfn.NORM.S.INV(RAND())</f>
        <v>-0.95903700542154335</v>
      </c>
      <c r="Q819" s="24">
        <f ca="1">SQRT(Inputs!$B$38)*F819+SQRT(1-Inputs!$B$38)*_xlfn.NORM.S.INV(RAND())</f>
        <v>0.66600650668799721</v>
      </c>
      <c r="R819" s="24">
        <f ca="1">SQRT(Inputs!$B$38)*G819+SQRT(1-Inputs!$B$38)*_xlfn.NORM.S.INV(RAND())</f>
        <v>5.1015041100880176E-2</v>
      </c>
      <c r="S819" s="24">
        <f ca="1">SQRT(Inputs!$B$38)*H819+SQRT(1-Inputs!$B$38)*_xlfn.NORM.S.INV(RAND())</f>
        <v>1.5201412648640238</v>
      </c>
      <c r="T819" s="24">
        <f ca="1">SQRT(Inputs!$B$38)*I819+SQRT(1-Inputs!$B$38)*_xlfn.NORM.S.INV(RAND())</f>
        <v>0.11251826351719796</v>
      </c>
      <c r="U819" s="24">
        <f ca="1">SQRT(Inputs!$B$38)*J819+SQRT(1-Inputs!$B$38)*_xlfn.NORM.S.INV(RAND())</f>
        <v>-1.2215270340060038</v>
      </c>
      <c r="V819" s="24">
        <f ca="1">SQRT(Inputs!$B$38)*K819+SQRT(1-Inputs!$B$38)*_xlfn.NORM.S.INV(RAND())</f>
        <v>-0.5851219959174665</v>
      </c>
      <c r="W819" s="24">
        <f ca="1">SQRT(Inputs!$B$38)*L819+SQRT(1-Inputs!$B$38)*_xlfn.NORM.S.INV(RAND())</f>
        <v>2.3659265058061352</v>
      </c>
      <c r="X819" s="24">
        <f ca="1">SQRT(Inputs!$B$38)*M819+SQRT(1-Inputs!$B$38)*_xlfn.NORM.S.INV(RAND())</f>
        <v>0.95299853389933231</v>
      </c>
      <c r="Y819" s="24">
        <f ca="1">SQRT(Inputs!$B$38)*C819+SQRT(1-Inputs!$B$38)*_xlfn.NORM.S.INV(RAND())</f>
        <v>-0.34629422112522468</v>
      </c>
      <c r="Z819" s="24">
        <f ca="1">SQRT(Inputs!$B$38)*D819+SQRT(1-Inputs!$B$38)*_xlfn.NORM.S.INV(RAND())</f>
        <v>1.1312352087799553</v>
      </c>
      <c r="AA819" s="24">
        <f ca="1">SQRT(Inputs!$B$38)*E819+SQRT(1-Inputs!$B$38)*_xlfn.NORM.S.INV(RAND())</f>
        <v>1.2624237711526778</v>
      </c>
      <c r="AB819" s="24">
        <f ca="1">SQRT(Inputs!$B$38)*F819+SQRT(1-Inputs!$B$38)*_xlfn.NORM.S.INV(RAND())</f>
        <v>1.3981447391713753E-2</v>
      </c>
      <c r="AC819" s="24">
        <f ca="1">SQRT(Inputs!$B$38)*G819+SQRT(1-Inputs!$B$38)*_xlfn.NORM.S.INV(RAND())</f>
        <v>0.55223581965111734</v>
      </c>
      <c r="AD819" s="24">
        <f ca="1">SQRT(Inputs!$B$38)*H819+SQRT(1-Inputs!$B$38)*_xlfn.NORM.S.INV(RAND())</f>
        <v>0.3547119282420052</v>
      </c>
      <c r="AE819" s="24">
        <f ca="1">SQRT(Inputs!$B$38)*I819+SQRT(1-Inputs!$B$38)*_xlfn.NORM.S.INV(RAND())</f>
        <v>0.87032939578940205</v>
      </c>
      <c r="AF819" s="24">
        <f ca="1">SQRT(Inputs!$B$38)*J819+SQRT(1-Inputs!$B$38)*_xlfn.NORM.S.INV(RAND())</f>
        <v>-0.36448871957206963</v>
      </c>
      <c r="AG819" s="24">
        <f ca="1">SQRT(Inputs!$B$38)*K819+SQRT(1-Inputs!$B$38)*_xlfn.NORM.S.INV(RAND())</f>
        <v>0.35916894124635101</v>
      </c>
      <c r="AH819" s="24">
        <f ca="1">SQRT(Inputs!$B$38)*L819+SQRT(1-Inputs!$B$38)*_xlfn.NORM.S.INV(RAND())</f>
        <v>-0.88838146666828888</v>
      </c>
      <c r="AI819" s="24">
        <f ca="1">SQRT(Inputs!$B$38)*M819+SQRT(1-Inputs!$B$38)*_xlfn.NORM.S.INV(RAND())</f>
        <v>1.5325728514743981</v>
      </c>
      <c r="AJ819" s="24">
        <f ca="1">SQRT(Inputs!$B$38)*C819+SQRT(1-Inputs!$B$38)*_xlfn.NORM.S.INV(RAND())</f>
        <v>-0.10143713499487195</v>
      </c>
      <c r="AK819" s="24">
        <f ca="1">SQRT(Inputs!$B$38)*D819+SQRT(1-Inputs!$B$38)*_xlfn.NORM.S.INV(RAND())</f>
        <v>-6.5821929406353979E-2</v>
      </c>
      <c r="AL819" s="24">
        <f ca="1">SQRT(Inputs!$B$38)*E819+SQRT(1-Inputs!$B$38)*_xlfn.NORM.S.INV(RAND())</f>
        <v>-0.13801876064287555</v>
      </c>
      <c r="AM819" s="24">
        <f ca="1">SQRT(Inputs!$B$38)*F819+SQRT(1-Inputs!$B$38)*_xlfn.NORM.S.INV(RAND())</f>
        <v>0.23475822181461387</v>
      </c>
      <c r="AN819" s="24">
        <f ca="1">SQRT(Inputs!$B$38)*G819+SQRT(1-Inputs!$B$38)*_xlfn.NORM.S.INV(RAND())</f>
        <v>-1.1610995808005471</v>
      </c>
      <c r="AO819" s="24">
        <f ca="1">SQRT(Inputs!$B$38)*H819+SQRT(1-Inputs!$B$38)*_xlfn.NORM.S.INV(RAND())</f>
        <v>-0.6995341728359501</v>
      </c>
      <c r="AP819" s="24">
        <f ca="1">SQRT(Inputs!$B$38)*I819+SQRT(1-Inputs!$B$38)*_xlfn.NORM.S.INV(RAND())</f>
        <v>-0.15378769365173528</v>
      </c>
      <c r="AQ819" s="24">
        <f ca="1">SQRT(Inputs!$B$38)*J819+SQRT(1-Inputs!$B$38)*_xlfn.NORM.S.INV(RAND())</f>
        <v>-0.74097596876712957</v>
      </c>
      <c r="AR819" s="24">
        <f ca="1">SQRT(Inputs!$B$38)*K819+SQRT(1-Inputs!$B$38)*_xlfn.NORM.S.INV(RAND())</f>
        <v>0.21573635046042511</v>
      </c>
      <c r="AS819" s="24">
        <f ca="1">SQRT(Inputs!$B$38)*L819+SQRT(1-Inputs!$B$38)*_xlfn.NORM.S.INV(RAND())</f>
        <v>0.9828050989918693</v>
      </c>
      <c r="AT819" s="24">
        <f ca="1">SQRT(Inputs!$B$38)*M819+SQRT(1-Inputs!$B$38)*_xlfn.NORM.S.INV(RAND())</f>
        <v>0.58686079618454445</v>
      </c>
      <c r="AU819" s="15">
        <f ca="1">Inputs!$B$6*EXP($B$8-0.5*C$5^2+C$5*N819)</f>
        <v>4215.6143957301401</v>
      </c>
      <c r="AV819" s="15">
        <f t="shared" ca="1" si="437"/>
        <v>4805.3310198113531</v>
      </c>
      <c r="AW819" s="15">
        <f t="shared" ca="1" si="438"/>
        <v>5148.2946629454655</v>
      </c>
      <c r="AX819" s="15">
        <f t="shared" ca="1" si="439"/>
        <v>6830.9217537510985</v>
      </c>
      <c r="AY819" s="15">
        <f t="shared" ca="1" si="440"/>
        <v>8397.9693954696068</v>
      </c>
      <c r="AZ819" s="15">
        <f t="shared" ca="1" si="441"/>
        <v>12142.551758399695</v>
      </c>
      <c r="BA819" s="15">
        <f t="shared" ca="1" si="442"/>
        <v>15035.39887946841</v>
      </c>
      <c r="BB819" s="15">
        <f t="shared" ca="1" si="443"/>
        <v>16287.469695497093</v>
      </c>
      <c r="BC819" s="15">
        <f t="shared" ca="1" si="444"/>
        <v>18852.535195572193</v>
      </c>
      <c r="BD819" s="15">
        <f t="shared" ca="1" si="445"/>
        <v>28816.803689399367</v>
      </c>
      <c r="BE819" s="15">
        <f t="shared" ca="1" si="446"/>
        <v>38513.250888115581</v>
      </c>
      <c r="BF819" s="15">
        <f ca="1">Inputs!$B$13*EXP($B$9-0.5*C$6^2+C$6*Y819)</f>
        <v>12913.353392224322</v>
      </c>
      <c r="BG819" s="15">
        <f t="shared" ca="1" si="447"/>
        <v>19301.713273737943</v>
      </c>
      <c r="BH819" s="15">
        <f t="shared" ca="1" si="448"/>
        <v>29076.04141945517</v>
      </c>
      <c r="BI819" s="15">
        <f t="shared" ca="1" si="449"/>
        <v>35670.128521041988</v>
      </c>
      <c r="BJ819" s="15">
        <f t="shared" ca="1" si="450"/>
        <v>47352.500795270658</v>
      </c>
      <c r="BK819" s="15">
        <f t="shared" ca="1" si="451"/>
        <v>60991.618899647736</v>
      </c>
      <c r="BL819" s="15">
        <f t="shared" ca="1" si="452"/>
        <v>83865.937798665778</v>
      </c>
      <c r="BM819" s="15">
        <f t="shared" ca="1" si="453"/>
        <v>98525.60056353877</v>
      </c>
      <c r="BN819" s="15">
        <f t="shared" ca="1" si="454"/>
        <v>126503.51498132537</v>
      </c>
      <c r="BO819" s="15">
        <f t="shared" ca="1" si="455"/>
        <v>140378.33918255768</v>
      </c>
      <c r="BP819" s="15">
        <f t="shared" ca="1" si="456"/>
        <v>205542.08208398148</v>
      </c>
      <c r="BQ819" s="15">
        <f ca="1">Inputs!$B$20*EXP($B$10-0.5*C$7^2+C$7*AJ819)</f>
        <v>4137.9289579403339</v>
      </c>
      <c r="BR819" s="15">
        <f t="shared" ca="1" si="457"/>
        <v>5498.4883026580992</v>
      </c>
      <c r="BS819" s="15">
        <f t="shared" ca="1" si="458"/>
        <v>7236.9591101011465</v>
      </c>
      <c r="BT819" s="15">
        <f t="shared" ca="1" si="459"/>
        <v>10612.01345547488</v>
      </c>
      <c r="BU819" s="15">
        <f t="shared" ca="1" si="460"/>
        <v>11104.727789423434</v>
      </c>
      <c r="BV819" s="15">
        <f t="shared" ca="1" si="461"/>
        <v>13197.101723896154</v>
      </c>
      <c r="BW819" s="15">
        <f t="shared" ca="1" si="462"/>
        <v>17826.044111399759</v>
      </c>
      <c r="BX819" s="15">
        <f t="shared" ca="1" si="463"/>
        <v>21490.890335688433</v>
      </c>
      <c r="BY819" s="15">
        <f t="shared" ca="1" si="464"/>
        <v>31381.304360774993</v>
      </c>
      <c r="BZ819" s="15">
        <f t="shared" ca="1" si="465"/>
        <v>52751.791985929369</v>
      </c>
      <c r="CA819" s="15">
        <f t="shared" ca="1" si="466"/>
        <v>82245.167573493411</v>
      </c>
      <c r="CB819" s="15">
        <f ca="1">(AU819*DCF!C$10-DCF!C$5*MAX(AU819*DCF!C$10,0)-MAX(AU819-Inputs!$B$6,0)/Inputs!$B$10)*DCF!C$6</f>
        <v>1048.3978730941853</v>
      </c>
      <c r="CC819" s="15">
        <f ca="1">(AV819*DCF!D$10-DCF!D$5*MAX(AV819*DCF!D$10,0)-MAX(AV819-AU819,0)/Inputs!$B$10)*DCF!D$6</f>
        <v>1027.4799162282375</v>
      </c>
      <c r="CD819" s="15">
        <f ca="1">(AW819*DCF!E$10-DCF!E$5*MAX(AW819*DCF!E$10,0)-MAX(AW819-AV819,0)/Inputs!$B$10)*DCF!E$6</f>
        <v>1111.4096685870188</v>
      </c>
      <c r="CE819" s="15">
        <f ca="1">(AX819*DCF!F$10-DCF!F$5*MAX(AX819*DCF!F$10,0)-MAX(AX819-AW819,0)/Inputs!$B$10)*DCF!F$6</f>
        <v>1141.0663521399604</v>
      </c>
      <c r="CF819" s="15">
        <f ca="1">(AY819*DCF!G$10-DCF!G$5*MAX(AY819*DCF!G$10,0)-MAX(AY819-AX819,0)/Inputs!$B$10)*DCF!G$6</f>
        <v>1429.1027043225997</v>
      </c>
      <c r="CG819" s="15">
        <f ca="1">(AZ819*DCF!H$10-DCF!H$5*MAX(AZ819*DCF!H$10,0)-MAX(AZ819-AY819,0)/Inputs!$B$10)*DCF!H$6</f>
        <v>1692.5674044728305</v>
      </c>
      <c r="CH819" s="15">
        <f ca="1">(BA819*DCF!I$10-DCF!I$5*MAX(BA819*DCF!I$10,0)-MAX(BA819-AZ819,0)/Inputs!$B$10)*DCF!I$6</f>
        <v>2271.8905981993184</v>
      </c>
      <c r="CI819" s="15">
        <f ca="1">(BB819*DCF!J$10-DCF!J$5*MAX(BB819*DCF!J$10,0)-MAX(BB819-BA819,0)/Inputs!$B$10)*DCF!J$6</f>
        <v>2605.2368922616697</v>
      </c>
      <c r="CJ819" s="15">
        <f ca="1">(BC819*DCF!K$10-DCF!K$5*MAX(BC819*DCF!K$10,0)-MAX(BC819-BB819,0)/Inputs!$B$10)*DCF!K$6</f>
        <v>2675.8852704914084</v>
      </c>
      <c r="CK819" s="15">
        <f ca="1">(BD819*DCF!L$10-DCF!L$5*MAX(BD819*DCF!L$10,0)-MAX(BD819-BC819,0)/Inputs!$B$10)*DCF!L$6</f>
        <v>3057.5807239330939</v>
      </c>
      <c r="CL819" s="15">
        <f ca="1">(BE819*DCF!M$10-DCF!M$5*MAX(BE819*DCF!M$10,0)-MAX(BE819-BD819,0)/Inputs!$B$10)*DCF!M$6</f>
        <v>4276.3736089679978</v>
      </c>
      <c r="CM819" s="15">
        <f ca="1">(BF819*DCF!C$28-DCF!C$5*MAX(BF819*DCF!C$28,0)-MAX(BF819-Inputs!$B$13,0)/Inputs!$B$17)*DCF!C$6</f>
        <v>3588.5642107867957</v>
      </c>
      <c r="CN819" s="15">
        <f ca="1">(BG819*DCF!D$28-DCF!D$5*MAX(BG819*DCF!D$28,0)-MAX(BG819-BF819,0)/Inputs!$B$17)*DCF!D$6</f>
        <v>4321.8696635505767</v>
      </c>
      <c r="CO819" s="15">
        <f ca="1">(BH819*DCF!E$28-DCF!E$5*MAX(BH819*DCF!E$28,0)-MAX(BH819-BG819,0)/Inputs!$B$17)*DCF!E$6</f>
        <v>6308.4671348547918</v>
      </c>
      <c r="CP819" s="15">
        <f ca="1">(BI819*DCF!F$28-DCF!F$5*MAX(BI819*DCF!F$28,0)-MAX(BI819-BH819,0)/Inputs!$B$17)*DCF!F$6</f>
        <v>8482.9425271716354</v>
      </c>
      <c r="CQ819" s="15">
        <f ca="1">(BJ819*DCF!G$28-DCF!G$5*MAX(BJ819*DCF!G$28,0)-MAX(BJ819-BI819,0)/Inputs!$B$17)*DCF!G$6</f>
        <v>10321.10598494246</v>
      </c>
      <c r="CR819" s="15">
        <f ca="1">(BK819*DCF!H$28-DCF!H$5*MAX(BK819*DCF!H$28,0)-MAX(BK819-BJ819,0)/Inputs!$B$17)*DCF!H$6</f>
        <v>12964.764066499816</v>
      </c>
      <c r="CS819" s="15">
        <f ca="1">(BL819*DCF!I$28-DCF!I$5*MAX(BL819*DCF!I$28,0)-MAX(BL819-BK819,0)/Inputs!$B$17)*DCF!I$6</f>
        <v>16438.163957209053</v>
      </c>
      <c r="CT819" s="15">
        <f ca="1">(BM819*DCF!J$28-DCF!J$5*MAX(BM819*DCF!J$28,0)-MAX(BM819-BL819,0)/Inputs!$B$17)*DCF!J$6</f>
        <v>20035.636638325701</v>
      </c>
      <c r="CU819" s="15">
        <f ca="1">(BN819*DCF!K$28-DCF!K$5*MAX(BN819*DCF!K$28,0)-MAX(BN819-BM819,0)/Inputs!$B$17)*DCF!K$6</f>
        <v>23288.499427422565</v>
      </c>
      <c r="CV819" s="15">
        <f ca="1">(BO819*DCF!L$28-DCF!L$5*MAX(BO819*DCF!L$28,0)-MAX(BO819-BN819,0)/Inputs!$B$17)*DCF!L$6</f>
        <v>26438.465696070551</v>
      </c>
      <c r="CW819" s="15">
        <f ca="1">(BP819*DCF!M$28-DCF!M$5*MAX(BP819*DCF!M$28,0)-MAX(BP819-BO819,0)/Inputs!$B$17)*DCF!M$6</f>
        <v>31861.41950885508</v>
      </c>
      <c r="CX819" s="15">
        <f ca="1">(BQ819*DCF!C$46-DCF!C$5*MAX(BQ819*DCF!C$46,0)-MAX(BQ819-Inputs!$B$20,0)/Inputs!$B$24)*DCF!C$6</f>
        <v>-1388.4034350625871</v>
      </c>
      <c r="CY819" s="15">
        <f ca="1">(BR819*DCF!D$46-DCF!D$5*MAX(BR819*DCF!D$46,0)-MAX(BR819-BQ819,0)/Inputs!$B$24)*DCF!D$6</f>
        <v>-1519.0031055820896</v>
      </c>
      <c r="CZ819" s="15">
        <f ca="1">(BS819*DCF!E$46-DCF!E$5*MAX(BS819*DCF!E$46,0)-MAX(BS819-BR819,0)/Inputs!$B$24)*DCF!E$6</f>
        <v>-1541.0403482103404</v>
      </c>
      <c r="DA819" s="15">
        <f ca="1">(BT819*DCF!F$46-DCF!F$5*MAX(BT819*DCF!F$46,0)-MAX(BT819-BS819,0)/Inputs!$B$24)*DCF!F$6</f>
        <v>-2001.7978948522159</v>
      </c>
      <c r="DB819" s="15">
        <f ca="1">(BU819*DCF!G$46-DCF!G$5*MAX(BU819*DCF!G$46,0)-MAX(BU819-BT819,0)/Inputs!$B$24)*DCF!G$6</f>
        <v>-539.28046966676766</v>
      </c>
      <c r="DC819" s="15">
        <f ca="1">(BV819*DCF!H$46-DCF!H$5*MAX(BV819*DCF!H$46,0)-MAX(BV819-BU819,0)/Inputs!$B$24)*DCF!H$6</f>
        <v>-650.19237994959894</v>
      </c>
      <c r="DD819" s="15">
        <f ca="1">(BW819*DCF!I$46-DCF!I$5*MAX(BW819*DCF!I$46,0)-MAX(BW819-BV819,0)/Inputs!$B$24)*DCF!I$6</f>
        <v>-917.09088866619106</v>
      </c>
      <c r="DE819" s="15">
        <f ca="1">(BX819*DCF!J$46-DCF!J$5*MAX(BX819*DCF!J$46,0)-MAX(BX819-BW819,0)/Inputs!$B$24)*DCF!J$6</f>
        <v>-70.37394086969779</v>
      </c>
      <c r="DF819" s="15">
        <f ca="1">(BY819*DCF!K$46-DCF!K$5*MAX(BY819*DCF!K$46,0)-MAX(BY819-BX819,0)/Inputs!$B$24)*DCF!K$6</f>
        <v>-630.28324140910638</v>
      </c>
      <c r="DG819" s="15">
        <f ca="1">(BZ819*DCF!L$46-DCF!L$5*MAX(BZ819*DCF!L$46,0)-MAX(BZ819-BY819,0)/Inputs!$B$24)*DCF!L$6</f>
        <v>-1189.7248305196936</v>
      </c>
      <c r="DH819" s="15">
        <f ca="1">(CA819*DCF!M$46-DCF!M$5*MAX(CA819*DCF!M$46,0)-MAX(CA819-BZ819,0)/Inputs!$B$24)*DCF!M$6</f>
        <v>281.92529806535646</v>
      </c>
      <c r="DI819" s="15">
        <f ca="1">SUM(CB819:CL819)+BE819*DCF!M$10*(1+Inputs!$B$30)*(1-Inputs!$B$33)*(1-Inputs!$B$30/Inputs!$B$31)/(Inputs!$B$29-Inputs!$B$30)*DCF!M$6</f>
        <v>129519.87751934328</v>
      </c>
      <c r="DJ819" s="15">
        <f ca="1">SUM(CM819:CW819)+BP819*DCF!M$28*(1+Inputs!$B$30)*(1-Inputs!$B$33)*(1-Inputs!$B$30/Inputs!$B$31)/(Inputs!$B$29-Inputs!$B$30)*DCF!M$6</f>
        <v>926751.67541885446</v>
      </c>
      <c r="DK819" s="15">
        <f ca="1">SUM(CX819:DH819)+CA819*DCF!M$46*(1+Inputs!$B$30)*(1-Inputs!$B$33)*(1-Inputs!$B$30/Inputs!$B$31)/(Inputs!$B$29-Inputs!$B$30)*DCF!M$6</f>
        <v>116995.50639482251</v>
      </c>
      <c r="DM819" s="15">
        <f ca="1">DI819+DJ819+DK819+Inputs!$B$34+Inputs!$B$36-Inputs!$B$35</f>
        <v>1250118.0593330204</v>
      </c>
    </row>
    <row r="820" spans="1:117" x14ac:dyDescent="0.75">
      <c r="A820" s="11">
        <v>807</v>
      </c>
      <c r="C820" s="24">
        <f t="shared" ca="1" si="470"/>
        <v>1.2707659787428225</v>
      </c>
      <c r="D820" s="24">
        <f t="shared" ca="1" si="470"/>
        <v>1.1848106517106176</v>
      </c>
      <c r="E820" s="24">
        <f t="shared" ca="1" si="470"/>
        <v>-0.17027695486530547</v>
      </c>
      <c r="F820" s="24">
        <f t="shared" ca="1" si="470"/>
        <v>-0.34905014383310129</v>
      </c>
      <c r="G820" s="24">
        <f t="shared" ca="1" si="470"/>
        <v>0.97386413893965229</v>
      </c>
      <c r="H820" s="24">
        <f t="shared" ca="1" si="470"/>
        <v>-0.18791300704681518</v>
      </c>
      <c r="I820" s="24">
        <f t="shared" ca="1" si="470"/>
        <v>-0.85710827384260047</v>
      </c>
      <c r="J820" s="24">
        <f t="shared" ca="1" si="470"/>
        <v>-0.44175188923564146</v>
      </c>
      <c r="K820" s="24">
        <f t="shared" ca="1" si="470"/>
        <v>-0.94046428377921054</v>
      </c>
      <c r="L820" s="24">
        <f t="shared" ca="1" si="470"/>
        <v>-0.47615559704009192</v>
      </c>
      <c r="M820" s="24">
        <f t="shared" ca="1" si="470"/>
        <v>-1.0901678025671735</v>
      </c>
      <c r="N820" s="24">
        <f ca="1">SQRT(Inputs!$B$38)*C820+SQRT(1-Inputs!$B$38)*_xlfn.NORM.S.INV(RAND())</f>
        <v>0.22913285266256839</v>
      </c>
      <c r="O820" s="24">
        <f ca="1">SQRT(Inputs!$B$38)*D820+SQRT(1-Inputs!$B$38)*_xlfn.NORM.S.INV(RAND())</f>
        <v>1.4452496188061992E-2</v>
      </c>
      <c r="P820" s="24">
        <f ca="1">SQRT(Inputs!$B$38)*E820+SQRT(1-Inputs!$B$38)*_xlfn.NORM.S.INV(RAND())</f>
        <v>-1.4942847552903715</v>
      </c>
      <c r="Q820" s="24">
        <f ca="1">SQRT(Inputs!$B$38)*F820+SQRT(1-Inputs!$B$38)*_xlfn.NORM.S.INV(RAND())</f>
        <v>-0.80131263597947955</v>
      </c>
      <c r="R820" s="24">
        <f ca="1">SQRT(Inputs!$B$38)*G820+SQRT(1-Inputs!$B$38)*_xlfn.NORM.S.INV(RAND())</f>
        <v>4.5981690122096353E-2</v>
      </c>
      <c r="S820" s="24">
        <f ca="1">SQRT(Inputs!$B$38)*H820+SQRT(1-Inputs!$B$38)*_xlfn.NORM.S.INV(RAND())</f>
        <v>0.41195907688358946</v>
      </c>
      <c r="T820" s="24">
        <f ca="1">SQRT(Inputs!$B$38)*I820+SQRT(1-Inputs!$B$38)*_xlfn.NORM.S.INV(RAND())</f>
        <v>-1.1258945726120209</v>
      </c>
      <c r="U820" s="24">
        <f ca="1">SQRT(Inputs!$B$38)*J820+SQRT(1-Inputs!$B$38)*_xlfn.NORM.S.INV(RAND())</f>
        <v>0.21000353335234731</v>
      </c>
      <c r="V820" s="24">
        <f ca="1">SQRT(Inputs!$B$38)*K820+SQRT(1-Inputs!$B$38)*_xlfn.NORM.S.INV(RAND())</f>
        <v>-0.27314307950785588</v>
      </c>
      <c r="W820" s="24">
        <f ca="1">SQRT(Inputs!$B$38)*L820+SQRT(1-Inputs!$B$38)*_xlfn.NORM.S.INV(RAND())</f>
        <v>0.6138113463713204</v>
      </c>
      <c r="X820" s="24">
        <f ca="1">SQRT(Inputs!$B$38)*M820+SQRT(1-Inputs!$B$38)*_xlfn.NORM.S.INV(RAND())</f>
        <v>-0.96724808054741418</v>
      </c>
      <c r="Y820" s="24">
        <f ca="1">SQRT(Inputs!$B$38)*C820+SQRT(1-Inputs!$B$38)*_xlfn.NORM.S.INV(RAND())</f>
        <v>1.4327164455037513</v>
      </c>
      <c r="Z820" s="24">
        <f ca="1">SQRT(Inputs!$B$38)*D820+SQRT(1-Inputs!$B$38)*_xlfn.NORM.S.INV(RAND())</f>
        <v>-0.69895586507014373</v>
      </c>
      <c r="AA820" s="24">
        <f ca="1">SQRT(Inputs!$B$38)*E820+SQRT(1-Inputs!$B$38)*_xlfn.NORM.S.INV(RAND())</f>
        <v>-1.8706112075936338E-2</v>
      </c>
      <c r="AB820" s="24">
        <f ca="1">SQRT(Inputs!$B$38)*F820+SQRT(1-Inputs!$B$38)*_xlfn.NORM.S.INV(RAND())</f>
        <v>-1.8286035419151649</v>
      </c>
      <c r="AC820" s="24">
        <f ca="1">SQRT(Inputs!$B$38)*G820+SQRT(1-Inputs!$B$38)*_xlfn.NORM.S.INV(RAND())</f>
        <v>0.98217651115193472</v>
      </c>
      <c r="AD820" s="24">
        <f ca="1">SQRT(Inputs!$B$38)*H820+SQRT(1-Inputs!$B$38)*_xlfn.NORM.S.INV(RAND())</f>
        <v>0.51771283739574714</v>
      </c>
      <c r="AE820" s="24">
        <f ca="1">SQRT(Inputs!$B$38)*I820+SQRT(1-Inputs!$B$38)*_xlfn.NORM.S.INV(RAND())</f>
        <v>-3.2982808822291076</v>
      </c>
      <c r="AF820" s="24">
        <f ca="1">SQRT(Inputs!$B$38)*J820+SQRT(1-Inputs!$B$38)*_xlfn.NORM.S.INV(RAND())</f>
        <v>0.95910562607371841</v>
      </c>
      <c r="AG820" s="24">
        <f ca="1">SQRT(Inputs!$B$38)*K820+SQRT(1-Inputs!$B$38)*_xlfn.NORM.S.INV(RAND())</f>
        <v>-0.65917730940384622</v>
      </c>
      <c r="AH820" s="24">
        <f ca="1">SQRT(Inputs!$B$38)*L820+SQRT(1-Inputs!$B$38)*_xlfn.NORM.S.INV(RAND())</f>
        <v>-1.5541759896273575</v>
      </c>
      <c r="AI820" s="24">
        <f ca="1">SQRT(Inputs!$B$38)*M820+SQRT(1-Inputs!$B$38)*_xlfn.NORM.S.INV(RAND())</f>
        <v>-0.97402528016757128</v>
      </c>
      <c r="AJ820" s="24">
        <f ca="1">SQRT(Inputs!$B$38)*C820+SQRT(1-Inputs!$B$38)*_xlfn.NORM.S.INV(RAND())</f>
        <v>-0.54928414847415907</v>
      </c>
      <c r="AK820" s="24">
        <f ca="1">SQRT(Inputs!$B$38)*D820+SQRT(1-Inputs!$B$38)*_xlfn.NORM.S.INV(RAND())</f>
        <v>1.2953963871552907</v>
      </c>
      <c r="AL820" s="24">
        <f ca="1">SQRT(Inputs!$B$38)*E820+SQRT(1-Inputs!$B$38)*_xlfn.NORM.S.INV(RAND())</f>
        <v>-0.41428789334559696</v>
      </c>
      <c r="AM820" s="24">
        <f ca="1">SQRT(Inputs!$B$38)*F820+SQRT(1-Inputs!$B$38)*_xlfn.NORM.S.INV(RAND())</f>
        <v>0.63461374868173126</v>
      </c>
      <c r="AN820" s="24">
        <f ca="1">SQRT(Inputs!$B$38)*G820+SQRT(1-Inputs!$B$38)*_xlfn.NORM.S.INV(RAND())</f>
        <v>0.40545651545412764</v>
      </c>
      <c r="AO820" s="24">
        <f ca="1">SQRT(Inputs!$B$38)*H820+SQRT(1-Inputs!$B$38)*_xlfn.NORM.S.INV(RAND())</f>
        <v>1.0711261471993601</v>
      </c>
      <c r="AP820" s="24">
        <f ca="1">SQRT(Inputs!$B$38)*I820+SQRT(1-Inputs!$B$38)*_xlfn.NORM.S.INV(RAND())</f>
        <v>-0.85321615399801831</v>
      </c>
      <c r="AQ820" s="24">
        <f ca="1">SQRT(Inputs!$B$38)*J820+SQRT(1-Inputs!$B$38)*_xlfn.NORM.S.INV(RAND())</f>
        <v>-0.26823651361158479</v>
      </c>
      <c r="AR820" s="24">
        <f ca="1">SQRT(Inputs!$B$38)*K820+SQRT(1-Inputs!$B$38)*_xlfn.NORM.S.INV(RAND())</f>
        <v>-1.5232436102136275</v>
      </c>
      <c r="AS820" s="24">
        <f ca="1">SQRT(Inputs!$B$38)*L820+SQRT(1-Inputs!$B$38)*_xlfn.NORM.S.INV(RAND())</f>
        <v>0.4885624112769133</v>
      </c>
      <c r="AT820" s="24">
        <f ca="1">SQRT(Inputs!$B$38)*M820+SQRT(1-Inputs!$B$38)*_xlfn.NORM.S.INV(RAND())</f>
        <v>-0.51789268811108413</v>
      </c>
      <c r="AU820" s="15">
        <f ca="1">Inputs!$B$6*EXP($B$8-0.5*C$5^2+C$5*N820)</f>
        <v>5149.7469457482639</v>
      </c>
      <c r="AV820" s="15">
        <f t="shared" ca="1" si="437"/>
        <v>6281.7929296366192</v>
      </c>
      <c r="AW820" s="15">
        <f t="shared" ca="1" si="438"/>
        <v>6261.3774099257071</v>
      </c>
      <c r="AX820" s="15">
        <f t="shared" ca="1" si="439"/>
        <v>6916.2786570614935</v>
      </c>
      <c r="AY820" s="15">
        <f t="shared" ca="1" si="440"/>
        <v>8497.9107641972314</v>
      </c>
      <c r="AZ820" s="15">
        <f t="shared" ca="1" si="441"/>
        <v>10875.51551513101</v>
      </c>
      <c r="BA820" s="15">
        <f t="shared" ca="1" si="442"/>
        <v>11829.465041164074</v>
      </c>
      <c r="BB820" s="15">
        <f t="shared" ca="1" si="443"/>
        <v>14790.820342744359</v>
      </c>
      <c r="BC820" s="15">
        <f t="shared" ca="1" si="444"/>
        <v>17643.604165403674</v>
      </c>
      <c r="BD820" s="15">
        <f t="shared" ca="1" si="445"/>
        <v>22892.357358002584</v>
      </c>
      <c r="BE820" s="15">
        <f t="shared" ca="1" si="446"/>
        <v>25686.103593676806</v>
      </c>
      <c r="BF820" s="15">
        <f ca="1">Inputs!$B$13*EXP($B$9-0.5*C$6^2+C$6*Y820)</f>
        <v>18374.184781065989</v>
      </c>
      <c r="BG820" s="15">
        <f t="shared" ca="1" si="447"/>
        <v>19739.897850837282</v>
      </c>
      <c r="BH820" s="15">
        <f t="shared" ca="1" si="448"/>
        <v>24043.811515138306</v>
      </c>
      <c r="BI820" s="15">
        <f t="shared" ca="1" si="449"/>
        <v>22212.762626637246</v>
      </c>
      <c r="BJ820" s="15">
        <f t="shared" ca="1" si="450"/>
        <v>31372.982036247242</v>
      </c>
      <c r="BK820" s="15">
        <f t="shared" ca="1" si="451"/>
        <v>41316.229409050437</v>
      </c>
      <c r="BL820" s="15">
        <f t="shared" ca="1" si="452"/>
        <v>33099.608282394409</v>
      </c>
      <c r="BM820" s="15">
        <f t="shared" ca="1" si="453"/>
        <v>45834.874189127309</v>
      </c>
      <c r="BN820" s="15">
        <f t="shared" ca="1" si="454"/>
        <v>52089.558536221171</v>
      </c>
      <c r="BO820" s="15">
        <f t="shared" ca="1" si="455"/>
        <v>53497.959432835116</v>
      </c>
      <c r="BP820" s="15">
        <f t="shared" ca="1" si="456"/>
        <v>58966.212560758686</v>
      </c>
      <c r="BQ820" s="15">
        <f ca="1">Inputs!$B$20*EXP($B$10-0.5*C$7^2+C$7*AJ820)</f>
        <v>3530.1904745660477</v>
      </c>
      <c r="BR820" s="15">
        <f t="shared" ca="1" si="457"/>
        <v>7227.7323783700285</v>
      </c>
      <c r="BS820" s="15">
        <f t="shared" ca="1" si="458"/>
        <v>8787.304005731401</v>
      </c>
      <c r="BT820" s="15">
        <f t="shared" ca="1" si="459"/>
        <v>14310.428655117674</v>
      </c>
      <c r="BU820" s="15">
        <f t="shared" ca="1" si="460"/>
        <v>21876.918870586655</v>
      </c>
      <c r="BV820" s="15">
        <f t="shared" ca="1" si="461"/>
        <v>38744.377582027235</v>
      </c>
      <c r="BW820" s="15">
        <f t="shared" ca="1" si="462"/>
        <v>45133.079558145066</v>
      </c>
      <c r="BX820" s="15">
        <f t="shared" ca="1" si="463"/>
        <v>59820.958702431017</v>
      </c>
      <c r="BY820" s="15">
        <f t="shared" ca="1" si="464"/>
        <v>62629.060456445324</v>
      </c>
      <c r="BZ820" s="15">
        <f t="shared" ca="1" si="465"/>
        <v>96135.273949076378</v>
      </c>
      <c r="CA820" s="15">
        <f t="shared" ca="1" si="466"/>
        <v>123167.79697283784</v>
      </c>
      <c r="CB820" s="15">
        <f ca="1">(AU820*DCF!C$10-DCF!C$5*MAX(AU820*DCF!C$10,0)-MAX(AU820-Inputs!$B$6,0)/Inputs!$B$10)*DCF!C$6</f>
        <v>1041.7373415120019</v>
      </c>
      <c r="CC820" s="15">
        <f ca="1">(AV820*DCF!D$10-DCF!D$5*MAX(AV820*DCF!D$10,0)-MAX(AV820-AU820,0)/Inputs!$B$10)*DCF!D$6</f>
        <v>1255.1246834257313</v>
      </c>
      <c r="CD820" s="15">
        <f ca="1">(AW820*DCF!E$10-DCF!E$5*MAX(AW820*DCF!E$10,0)-MAX(AW820-AV820,0)/Inputs!$B$10)*DCF!E$6</f>
        <v>1445.6523712122396</v>
      </c>
      <c r="CE820" s="15">
        <f ca="1">(AX820*DCF!F$10-DCF!F$5*MAX(AX820*DCF!F$10,0)-MAX(AX820-AW820,0)/Inputs!$B$10)*DCF!F$6</f>
        <v>1373.5438958564425</v>
      </c>
      <c r="CF820" s="15">
        <f ca="1">(AY820*DCF!G$10-DCF!G$5*MAX(AY820*DCF!G$10,0)-MAX(AY820-AX820,0)/Inputs!$B$10)*DCF!G$6</f>
        <v>1446.8912224995274</v>
      </c>
      <c r="CG820" s="15">
        <f ca="1">(AZ820*DCF!H$10-DCF!H$5*MAX(AZ820*DCF!H$10,0)-MAX(AZ820-AY820,0)/Inputs!$B$10)*DCF!H$6</f>
        <v>1689.3027903440361</v>
      </c>
      <c r="CH820" s="15">
        <f ca="1">(BA820*DCF!I$10-DCF!I$5*MAX(BA820*DCF!I$10,0)-MAX(BA820-AZ820,0)/Inputs!$B$10)*DCF!I$6</f>
        <v>2004.3305771795585</v>
      </c>
      <c r="CI820" s="15">
        <f ca="1">(BB820*DCF!J$10-DCF!J$5*MAX(BB820*DCF!J$10,0)-MAX(BB820-BA820,0)/Inputs!$B$10)*DCF!J$6</f>
        <v>2089.3944935794116</v>
      </c>
      <c r="CJ820" s="15">
        <f ca="1">(BC820*DCF!K$10-DCF!K$5*MAX(BC820*DCF!K$10,0)-MAX(BC820-BB820,0)/Inputs!$B$10)*DCF!K$6</f>
        <v>2440.9906048939133</v>
      </c>
      <c r="CK820" s="15">
        <f ca="1">(BD820*DCF!L$10-DCF!L$5*MAX(BD820*DCF!L$10,0)-MAX(BD820-BC820,0)/Inputs!$B$10)*DCF!L$6</f>
        <v>2773.8540373798028</v>
      </c>
      <c r="CL820" s="15">
        <f ca="1">(BE820*DCF!M$10-DCF!M$5*MAX(BE820*DCF!M$10,0)-MAX(BE820-BD820,0)/Inputs!$B$10)*DCF!M$6</f>
        <v>3290.8986035566886</v>
      </c>
      <c r="CM820" s="15">
        <f ca="1">(BF820*DCF!C$28-DCF!C$5*MAX(BF820*DCF!C$28,0)-MAX(BF820-Inputs!$B$13,0)/Inputs!$B$17)*DCF!C$6</f>
        <v>3994.0121542638644</v>
      </c>
      <c r="CN820" s="15">
        <f ca="1">(BG820*DCF!D$28-DCF!D$5*MAX(BG820*DCF!D$28,0)-MAX(BG820-BF820,0)/Inputs!$B$17)*DCF!D$6</f>
        <v>5522.4859791206409</v>
      </c>
      <c r="CO820" s="15">
        <f ca="1">(BH820*DCF!E$28-DCF!E$5*MAX(BH820*DCF!E$28,0)-MAX(BH820-BG820,0)/Inputs!$B$17)*DCF!E$6</f>
        <v>5961.3934150578734</v>
      </c>
      <c r="CP820" s="15">
        <f ca="1">(BI820*DCF!F$28-DCF!F$5*MAX(BI820*DCF!F$28,0)-MAX(BI820-BH820,0)/Inputs!$B$17)*DCF!F$6</f>
        <v>6030.1799498063911</v>
      </c>
      <c r="CQ820" s="15">
        <f ca="1">(BJ820*DCF!G$28-DCF!G$5*MAX(BJ820*DCF!G$28,0)-MAX(BJ820-BI820,0)/Inputs!$B$17)*DCF!G$6</f>
        <v>6599.2998026552114</v>
      </c>
      <c r="CR820" s="15">
        <f ca="1">(BK820*DCF!H$28-DCF!H$5*MAX(BK820*DCF!H$28,0)-MAX(BK820-BJ820,0)/Inputs!$B$17)*DCF!H$6</f>
        <v>8673.0577646813472</v>
      </c>
      <c r="CS820" s="15">
        <f ca="1">(BL820*DCF!I$28-DCF!I$5*MAX(BL820*DCF!I$28,0)-MAX(BL820-BK820,0)/Inputs!$B$17)*DCF!I$6</f>
        <v>7783.4734143579153</v>
      </c>
      <c r="CT820" s="15">
        <f ca="1">(BM820*DCF!J$28-DCF!J$5*MAX(BM820*DCF!J$28,0)-MAX(BM820-BL820,0)/Inputs!$B$17)*DCF!J$6</f>
        <v>8536.3897645679117</v>
      </c>
      <c r="CU820" s="15">
        <f ca="1">(BN820*DCF!K$28-DCF!K$5*MAX(BN820*DCF!K$28,0)-MAX(BN820-BM820,0)/Inputs!$B$17)*DCF!K$6</f>
        <v>10234.32585662042</v>
      </c>
      <c r="CV820" s="15">
        <f ca="1">(BO820*DCF!L$28-DCF!L$5*MAX(BO820*DCF!L$28,0)-MAX(BO820-BN820,0)/Inputs!$B$17)*DCF!L$6</f>
        <v>10514.602912313936</v>
      </c>
      <c r="CW820" s="15">
        <f ca="1">(BP820*DCF!M$28-DCF!M$5*MAX(BP820*DCF!M$28,0)-MAX(BP820-BO820,0)/Inputs!$B$17)*DCF!M$6</f>
        <v>10522.94091282835</v>
      </c>
      <c r="CX820" s="15">
        <f ca="1">(BQ820*DCF!C$46-DCF!C$5*MAX(BQ820*DCF!C$46,0)-MAX(BQ820-Inputs!$B$20,0)/Inputs!$B$24)*DCF!C$6</f>
        <v>-967.33751124668424</v>
      </c>
      <c r="CY820" s="15">
        <f ca="1">(BR820*DCF!D$46-DCF!D$5*MAX(BR820*DCF!D$46,0)-MAX(BR820-BQ820,0)/Inputs!$B$24)*DCF!D$6</f>
        <v>-2811.3158020585706</v>
      </c>
      <c r="CZ820" s="15">
        <f ca="1">(BS820*DCF!E$46-DCF!E$5*MAX(BS820*DCF!E$46,0)-MAX(BS820-BR820,0)/Inputs!$B$24)*DCF!E$6</f>
        <v>-1653.8541996999356</v>
      </c>
      <c r="DA820" s="15">
        <f ca="1">(BT820*DCF!F$46-DCF!F$5*MAX(BT820*DCF!F$46,0)-MAX(BT820-BS820,0)/Inputs!$B$24)*DCF!F$6</f>
        <v>-3053.320176228146</v>
      </c>
      <c r="DB820" s="15">
        <f ca="1">(BU820*DCF!G$46-DCF!G$5*MAX(BU820*DCF!G$46,0)-MAX(BU820-BT820,0)/Inputs!$B$24)*DCF!G$6</f>
        <v>-3281.114140183503</v>
      </c>
      <c r="DC820" s="15">
        <f ca="1">(BV820*DCF!H$46-DCF!H$5*MAX(BV820*DCF!H$46,0)-MAX(BV820-BU820,0)/Inputs!$B$24)*DCF!H$6</f>
        <v>-5241.4594459459577</v>
      </c>
      <c r="DD820" s="15">
        <f ca="1">(BW820*DCF!I$46-DCF!I$5*MAX(BW820*DCF!I$46,0)-MAX(BW820-BV820,0)/Inputs!$B$24)*DCF!I$6</f>
        <v>-791.58322221165372</v>
      </c>
      <c r="DE820" s="15">
        <f ca="1">(BX820*DCF!J$46-DCF!J$5*MAX(BX820*DCF!J$46,0)-MAX(BX820-BW820,0)/Inputs!$B$24)*DCF!J$6</f>
        <v>-1385.6618388738907</v>
      </c>
      <c r="DF820" s="15">
        <f ca="1">(BY820*DCF!K$46-DCF!K$5*MAX(BY820*DCF!K$46,0)-MAX(BY820-BX820,0)/Inputs!$B$24)*DCF!K$6</f>
        <v>2889.6705860237548</v>
      </c>
      <c r="DG820" s="15">
        <f ca="1">(BZ820*DCF!L$46-DCF!L$5*MAX(BZ820*DCF!L$46,0)-MAX(BZ820-BY820,0)/Inputs!$B$24)*DCF!L$6</f>
        <v>-937.18028961700122</v>
      </c>
      <c r="DH820" s="15">
        <f ca="1">(CA820*DCF!M$46-DCF!M$5*MAX(CA820*DCF!M$46,0)-MAX(CA820-BZ820,0)/Inputs!$B$24)*DCF!M$6</f>
        <v>4004.5552822495511</v>
      </c>
      <c r="DI820" s="15">
        <f ca="1">SUM(CB820:CL820)+BE820*DCF!M$10*(1+Inputs!$B$30)*(1-Inputs!$B$33)*(1-Inputs!$B$30/Inputs!$B$31)/(Inputs!$B$29-Inputs!$B$30)*DCF!M$6</f>
        <v>92336.486586198298</v>
      </c>
      <c r="DJ820" s="15">
        <f ca="1">SUM(CM820:CW820)+BP820*DCF!M$28*(1+Inputs!$B$30)*(1-Inputs!$B$33)*(1-Inputs!$B$30/Inputs!$B$31)/(Inputs!$B$29-Inputs!$B$30)*DCF!M$6</f>
        <v>303177.16099831287</v>
      </c>
      <c r="DK820" s="15">
        <f ca="1">SUM(CX820:DH820)+CA820*DCF!M$46*(1+Inputs!$B$30)*(1-Inputs!$B$33)*(1-Inputs!$B$30/Inputs!$B$31)/(Inputs!$B$29-Inputs!$B$30)*DCF!M$6</f>
        <v>177203.40352049083</v>
      </c>
      <c r="DM820" s="15">
        <f ca="1">DI820+DJ820+DK820+Inputs!$B$34+Inputs!$B$36-Inputs!$B$35</f>
        <v>649568.05110500206</v>
      </c>
    </row>
    <row r="821" spans="1:117" x14ac:dyDescent="0.75">
      <c r="A821" s="11">
        <v>808</v>
      </c>
      <c r="C821" s="24">
        <f t="shared" ca="1" si="470"/>
        <v>1.2014056401136883</v>
      </c>
      <c r="D821" s="24">
        <f t="shared" ca="1" si="470"/>
        <v>0.95762282339279481</v>
      </c>
      <c r="E821" s="24">
        <f t="shared" ca="1" si="470"/>
        <v>-1.1348868432881745</v>
      </c>
      <c r="F821" s="24">
        <f t="shared" ca="1" si="470"/>
        <v>0.17386817938662807</v>
      </c>
      <c r="G821" s="24">
        <f t="shared" ca="1" si="470"/>
        <v>0.82583244302406678</v>
      </c>
      <c r="H821" s="24">
        <f t="shared" ca="1" si="470"/>
        <v>2.4248714498566746</v>
      </c>
      <c r="I821" s="24">
        <f t="shared" ca="1" si="470"/>
        <v>0.76077468661122361</v>
      </c>
      <c r="J821" s="24">
        <f t="shared" ca="1" si="470"/>
        <v>0.94030635932049222</v>
      </c>
      <c r="K821" s="24">
        <f t="shared" ca="1" si="470"/>
        <v>0.31758003323497203</v>
      </c>
      <c r="L821" s="24">
        <f t="shared" ca="1" si="470"/>
        <v>-0.85766304410613448</v>
      </c>
      <c r="M821" s="24">
        <f t="shared" ca="1" si="470"/>
        <v>-5.573940157072424E-3</v>
      </c>
      <c r="N821" s="24">
        <f ca="1">SQRT(Inputs!$B$38)*C821+SQRT(1-Inputs!$B$38)*_xlfn.NORM.S.INV(RAND())</f>
        <v>0.8819767925783194</v>
      </c>
      <c r="O821" s="24">
        <f ca="1">SQRT(Inputs!$B$38)*D821+SQRT(1-Inputs!$B$38)*_xlfn.NORM.S.INV(RAND())</f>
        <v>1.1654142279343249</v>
      </c>
      <c r="P821" s="24">
        <f ca="1">SQRT(Inputs!$B$38)*E821+SQRT(1-Inputs!$B$38)*_xlfn.NORM.S.INV(RAND())</f>
        <v>-0.57177291578385292</v>
      </c>
      <c r="Q821" s="24">
        <f ca="1">SQRT(Inputs!$B$38)*F821+SQRT(1-Inputs!$B$38)*_xlfn.NORM.S.INV(RAND())</f>
        <v>-1.8678492160466669</v>
      </c>
      <c r="R821" s="24">
        <f ca="1">SQRT(Inputs!$B$38)*G821+SQRT(1-Inputs!$B$38)*_xlfn.NORM.S.INV(RAND())</f>
        <v>-8.1137033586968499E-2</v>
      </c>
      <c r="S821" s="24">
        <f ca="1">SQRT(Inputs!$B$38)*H821+SQRT(1-Inputs!$B$38)*_xlfn.NORM.S.INV(RAND())</f>
        <v>0.50955968062617341</v>
      </c>
      <c r="T821" s="24">
        <f ca="1">SQRT(Inputs!$B$38)*I821+SQRT(1-Inputs!$B$38)*_xlfn.NORM.S.INV(RAND())</f>
        <v>-0.60205633667166891</v>
      </c>
      <c r="U821" s="24">
        <f ca="1">SQRT(Inputs!$B$38)*J821+SQRT(1-Inputs!$B$38)*_xlfn.NORM.S.INV(RAND())</f>
        <v>1.7823970313300579</v>
      </c>
      <c r="V821" s="24">
        <f ca="1">SQRT(Inputs!$B$38)*K821+SQRT(1-Inputs!$B$38)*_xlfn.NORM.S.INV(RAND())</f>
        <v>1.5448704760162832</v>
      </c>
      <c r="W821" s="24">
        <f ca="1">SQRT(Inputs!$B$38)*L821+SQRT(1-Inputs!$B$38)*_xlfn.NORM.S.INV(RAND())</f>
        <v>-0.16612736035971193</v>
      </c>
      <c r="X821" s="24">
        <f ca="1">SQRT(Inputs!$B$38)*M821+SQRT(1-Inputs!$B$38)*_xlfn.NORM.S.INV(RAND())</f>
        <v>0.62051541567116075</v>
      </c>
      <c r="Y821" s="24">
        <f ca="1">SQRT(Inputs!$B$38)*C821+SQRT(1-Inputs!$B$38)*_xlfn.NORM.S.INV(RAND())</f>
        <v>1.5531775939298997</v>
      </c>
      <c r="Z821" s="24">
        <f ca="1">SQRT(Inputs!$B$38)*D821+SQRT(1-Inputs!$B$38)*_xlfn.NORM.S.INV(RAND())</f>
        <v>0.45833788726000502</v>
      </c>
      <c r="AA821" s="24">
        <f ca="1">SQRT(Inputs!$B$38)*E821+SQRT(1-Inputs!$B$38)*_xlfn.NORM.S.INV(RAND())</f>
        <v>-0.24054259824197344</v>
      </c>
      <c r="AB821" s="24">
        <f ca="1">SQRT(Inputs!$B$38)*F821+SQRT(1-Inputs!$B$38)*_xlfn.NORM.S.INV(RAND())</f>
        <v>0.57494601907097642</v>
      </c>
      <c r="AC821" s="24">
        <f ca="1">SQRT(Inputs!$B$38)*G821+SQRT(1-Inputs!$B$38)*_xlfn.NORM.S.INV(RAND())</f>
        <v>0.52515655246950987</v>
      </c>
      <c r="AD821" s="24">
        <f ca="1">SQRT(Inputs!$B$38)*H821+SQRT(1-Inputs!$B$38)*_xlfn.NORM.S.INV(RAND())</f>
        <v>0.85192872442298984</v>
      </c>
      <c r="AE821" s="24">
        <f ca="1">SQRT(Inputs!$B$38)*I821+SQRT(1-Inputs!$B$38)*_xlfn.NORM.S.INV(RAND())</f>
        <v>0.35677889777628269</v>
      </c>
      <c r="AF821" s="24">
        <f ca="1">SQRT(Inputs!$B$38)*J821+SQRT(1-Inputs!$B$38)*_xlfn.NORM.S.INV(RAND())</f>
        <v>1.0349145597073541</v>
      </c>
      <c r="AG821" s="24">
        <f ca="1">SQRT(Inputs!$B$38)*K821+SQRT(1-Inputs!$B$38)*_xlfn.NORM.S.INV(RAND())</f>
        <v>-0.79751970137857753</v>
      </c>
      <c r="AH821" s="24">
        <f ca="1">SQRT(Inputs!$B$38)*L821+SQRT(1-Inputs!$B$38)*_xlfn.NORM.S.INV(RAND())</f>
        <v>-0.71540626906727534</v>
      </c>
      <c r="AI821" s="24">
        <f ca="1">SQRT(Inputs!$B$38)*M821+SQRT(1-Inputs!$B$38)*_xlfn.NORM.S.INV(RAND())</f>
        <v>0.12983598377501515</v>
      </c>
      <c r="AJ821" s="24">
        <f ca="1">SQRT(Inputs!$B$38)*C821+SQRT(1-Inputs!$B$38)*_xlfn.NORM.S.INV(RAND())</f>
        <v>1.0073564804653872</v>
      </c>
      <c r="AK821" s="24">
        <f ca="1">SQRT(Inputs!$B$38)*D821+SQRT(1-Inputs!$B$38)*_xlfn.NORM.S.INV(RAND())</f>
        <v>1.1919645748571845</v>
      </c>
      <c r="AL821" s="24">
        <f ca="1">SQRT(Inputs!$B$38)*E821+SQRT(1-Inputs!$B$38)*_xlfn.NORM.S.INV(RAND())</f>
        <v>-2.2870919068304891</v>
      </c>
      <c r="AM821" s="24">
        <f ca="1">SQRT(Inputs!$B$38)*F821+SQRT(1-Inputs!$B$38)*_xlfn.NORM.S.INV(RAND())</f>
        <v>1.0006643597217837</v>
      </c>
      <c r="AN821" s="24">
        <f ca="1">SQRT(Inputs!$B$38)*G821+SQRT(1-Inputs!$B$38)*_xlfn.NORM.S.INV(RAND())</f>
        <v>-0.11406149406665128</v>
      </c>
      <c r="AO821" s="24">
        <f ca="1">SQRT(Inputs!$B$38)*H821+SQRT(1-Inputs!$B$38)*_xlfn.NORM.S.INV(RAND())</f>
        <v>2.4296775115544387</v>
      </c>
      <c r="AP821" s="24">
        <f ca="1">SQRT(Inputs!$B$38)*I821+SQRT(1-Inputs!$B$38)*_xlfn.NORM.S.INV(RAND())</f>
        <v>-0.24406012423698215</v>
      </c>
      <c r="AQ821" s="24">
        <f ca="1">SQRT(Inputs!$B$38)*J821+SQRT(1-Inputs!$B$38)*_xlfn.NORM.S.INV(RAND())</f>
        <v>1.3732525426339119</v>
      </c>
      <c r="AR821" s="24">
        <f ca="1">SQRT(Inputs!$B$38)*K821+SQRT(1-Inputs!$B$38)*_xlfn.NORM.S.INV(RAND())</f>
        <v>-0.87795713722350199</v>
      </c>
      <c r="AS821" s="24">
        <f ca="1">SQRT(Inputs!$B$38)*L821+SQRT(1-Inputs!$B$38)*_xlfn.NORM.S.INV(RAND())</f>
        <v>-1.5490714611386001</v>
      </c>
      <c r="AT821" s="24">
        <f ca="1">SQRT(Inputs!$B$38)*M821+SQRT(1-Inputs!$B$38)*_xlfn.NORM.S.INV(RAND())</f>
        <v>-0.87607486389511147</v>
      </c>
      <c r="AU821" s="15">
        <f ca="1">Inputs!$B$6*EXP($B$8-0.5*C$5^2+C$5*N821)</f>
        <v>5723.7571431387933</v>
      </c>
      <c r="AV821" s="15">
        <f t="shared" ca="1" si="437"/>
        <v>8269.3962784466876</v>
      </c>
      <c r="AW821" s="15">
        <f t="shared" ca="1" si="438"/>
        <v>9334.672857818714</v>
      </c>
      <c r="AX821" s="15">
        <f t="shared" ca="1" si="439"/>
        <v>9024.7237274268246</v>
      </c>
      <c r="AY821" s="15">
        <f t="shared" ca="1" si="440"/>
        <v>10925.116883099538</v>
      </c>
      <c r="AZ821" s="15">
        <f t="shared" ca="1" si="441"/>
        <v>14132.905477636232</v>
      </c>
      <c r="BA821" s="15">
        <f t="shared" ca="1" si="442"/>
        <v>16238.906974380128</v>
      </c>
      <c r="BB821" s="15">
        <f t="shared" ca="1" si="443"/>
        <v>23768.492754103609</v>
      </c>
      <c r="BC821" s="15">
        <f t="shared" ca="1" si="444"/>
        <v>33791.865992414896</v>
      </c>
      <c r="BD821" s="15">
        <f t="shared" ca="1" si="445"/>
        <v>40759.929179593331</v>
      </c>
      <c r="BE821" s="15">
        <f t="shared" ca="1" si="446"/>
        <v>52850.146589114309</v>
      </c>
      <c r="BF821" s="15">
        <f ca="1">Inputs!$B$13*EXP($B$9-0.5*C$6^2+C$6*Y821)</f>
        <v>18818.262782570255</v>
      </c>
      <c r="BG821" s="15">
        <f t="shared" ca="1" si="447"/>
        <v>24911.841261716727</v>
      </c>
      <c r="BH821" s="15">
        <f t="shared" ca="1" si="448"/>
        <v>29247.257477344865</v>
      </c>
      <c r="BI821" s="15">
        <f t="shared" ca="1" si="449"/>
        <v>39115.869994495195</v>
      </c>
      <c r="BJ821" s="15">
        <f t="shared" ca="1" si="450"/>
        <v>51724.468204901976</v>
      </c>
      <c r="BK821" s="15">
        <f t="shared" ca="1" si="451"/>
        <v>71288.890857303675</v>
      </c>
      <c r="BL821" s="15">
        <f t="shared" ca="1" si="452"/>
        <v>91713.697720708733</v>
      </c>
      <c r="BM821" s="15">
        <f t="shared" ca="1" si="453"/>
        <v>128202.76378013905</v>
      </c>
      <c r="BN821" s="15">
        <f t="shared" ca="1" si="454"/>
        <v>143301.95713249518</v>
      </c>
      <c r="BO821" s="15">
        <f t="shared" ca="1" si="455"/>
        <v>162248.9324563824</v>
      </c>
      <c r="BP821" s="15">
        <f t="shared" ca="1" si="456"/>
        <v>202657.29688264211</v>
      </c>
      <c r="BQ821" s="15">
        <f ca="1">Inputs!$B$20*EXP($B$10-0.5*C$7^2+C$7*AJ821)</f>
        <v>6131.6587650579977</v>
      </c>
      <c r="BR821" s="15">
        <f t="shared" ca="1" si="457"/>
        <v>12148.320784089112</v>
      </c>
      <c r="BS821" s="15">
        <f t="shared" ca="1" si="458"/>
        <v>8625.2918431214621</v>
      </c>
      <c r="BT821" s="15">
        <f t="shared" ca="1" si="459"/>
        <v>15462.322701161112</v>
      </c>
      <c r="BU821" s="15">
        <f t="shared" ca="1" si="460"/>
        <v>20845.584916841428</v>
      </c>
      <c r="BV821" s="15">
        <f t="shared" ca="1" si="461"/>
        <v>50137.805794210974</v>
      </c>
      <c r="BW821" s="15">
        <f t="shared" ca="1" si="462"/>
        <v>66442.209510614848</v>
      </c>
      <c r="BX821" s="15">
        <f t="shared" ca="1" si="463"/>
        <v>122382.23982411344</v>
      </c>
      <c r="BY821" s="15">
        <f t="shared" ca="1" si="464"/>
        <v>144963.47738202233</v>
      </c>
      <c r="BZ821" s="15">
        <f t="shared" ca="1" si="465"/>
        <v>152997.67400746717</v>
      </c>
      <c r="CA821" s="15">
        <f t="shared" ca="1" si="466"/>
        <v>183931.75438594021</v>
      </c>
      <c r="CB821" s="15">
        <f ca="1">(AU821*DCF!C$10-DCF!C$5*MAX(AU821*DCF!C$10,0)-MAX(AU821-Inputs!$B$6,0)/Inputs!$B$10)*DCF!C$6</f>
        <v>1037.6445464925575</v>
      </c>
      <c r="CC821" s="15">
        <f ca="1">(AV821*DCF!D$10-DCF!D$5*MAX(AV821*DCF!D$10,0)-MAX(AV821-AU821,0)/Inputs!$B$10)*DCF!D$6</f>
        <v>1394.9218405148088</v>
      </c>
      <c r="CD821" s="15">
        <f ca="1">(AW821*DCF!E$10-DCF!E$5*MAX(AW821*DCF!E$10,0)-MAX(AW821-AV821,0)/Inputs!$B$10)*DCF!E$6</f>
        <v>1915.2829668200743</v>
      </c>
      <c r="CE821" s="15">
        <f ca="1">(AX821*DCF!F$10-DCF!F$5*MAX(AX821*DCF!F$10,0)-MAX(AX821-AW821,0)/Inputs!$B$10)*DCF!F$6</f>
        <v>1970.0828071464132</v>
      </c>
      <c r="CF821" s="15">
        <f ca="1">(AY821*DCF!G$10-DCF!G$5*MAX(AY821*DCF!G$10,0)-MAX(AY821-AX821,0)/Inputs!$B$10)*DCF!G$6</f>
        <v>1885.7210213151395</v>
      </c>
      <c r="CG821" s="15">
        <f ca="1">(AZ821*DCF!H$10-DCF!H$5*MAX(AZ821*DCF!H$10,0)-MAX(AZ821-AY821,0)/Inputs!$B$10)*DCF!H$6</f>
        <v>2174.3133635863883</v>
      </c>
      <c r="CH821" s="15">
        <f ca="1">(BA821*DCF!I$10-DCF!I$5*MAX(BA821*DCF!I$10,0)-MAX(BA821-AZ821,0)/Inputs!$B$10)*DCF!I$6</f>
        <v>2620.7978739974155</v>
      </c>
      <c r="CI821" s="15">
        <f ca="1">(BB821*DCF!J$10-DCF!J$5*MAX(BB821*DCF!J$10,0)-MAX(BB821-BA821,0)/Inputs!$B$10)*DCF!J$6</f>
        <v>2937.7438599137545</v>
      </c>
      <c r="CJ821" s="15">
        <f ca="1">(BC821*DCF!K$10-DCF!K$5*MAX(BC821*DCF!K$10,0)-MAX(BC821-BB821,0)/Inputs!$B$10)*DCF!K$6</f>
        <v>4036.8280546997612</v>
      </c>
      <c r="CK821" s="15">
        <f ca="1">(BD821*DCF!L$10-DCF!L$5*MAX(BD821*DCF!L$10,0)-MAX(BD821-BC821,0)/Inputs!$B$10)*DCF!L$6</f>
        <v>5246.2890168834501</v>
      </c>
      <c r="CL821" s="15">
        <f ca="1">(BE821*DCF!M$10-DCF!M$5*MAX(BE821*DCF!M$10,0)-MAX(BE821-BD821,0)/Inputs!$B$10)*DCF!M$6</f>
        <v>6013.5335975621056</v>
      </c>
      <c r="CM821" s="15">
        <f ca="1">(BF821*DCF!C$28-DCF!C$5*MAX(BF821*DCF!C$28,0)-MAX(BF821-Inputs!$B$13,0)/Inputs!$B$17)*DCF!C$6</f>
        <v>4026.9834180939865</v>
      </c>
      <c r="CN821" s="15">
        <f ca="1">(BG821*DCF!D$28-DCF!D$5*MAX(BG821*DCF!D$28,0)-MAX(BG821-BF821,0)/Inputs!$B$17)*DCF!D$6</f>
        <v>6037.0721356795657</v>
      </c>
      <c r="CO821" s="15">
        <f ca="1">(BH821*DCF!E$28-DCF!E$5*MAX(BH821*DCF!E$28,0)-MAX(BH821-BG821,0)/Inputs!$B$17)*DCF!E$6</f>
        <v>7428.8932471801872</v>
      </c>
      <c r="CP821" s="15">
        <f ca="1">(BI821*DCF!F$28-DCF!F$5*MAX(BI821*DCF!F$28,0)-MAX(BI821-BH821,0)/Inputs!$B$17)*DCF!F$6</f>
        <v>8822.1914636861275</v>
      </c>
      <c r="CQ821" s="15">
        <f ca="1">(BJ821*DCF!G$28-DCF!G$5*MAX(BJ821*DCF!G$28,0)-MAX(BJ821-BI821,0)/Inputs!$B$17)*DCF!G$6</f>
        <v>11299.664046922309</v>
      </c>
      <c r="CR821" s="15">
        <f ca="1">(BK821*DCF!H$28-DCF!H$5*MAX(BK821*DCF!H$28,0)-MAX(BK821-BJ821,0)/Inputs!$B$17)*DCF!H$6</f>
        <v>14590.766986953025</v>
      </c>
      <c r="CS821" s="15">
        <f ca="1">(BL821*DCF!I$28-DCF!I$5*MAX(BL821*DCF!I$28,0)-MAX(BL821-BK821,0)/Inputs!$B$17)*DCF!I$6</f>
        <v>18635.168609652235</v>
      </c>
      <c r="CT821" s="15">
        <f ca="1">(BM821*DCF!J$28-DCF!J$5*MAX(BM821*DCF!J$28,0)-MAX(BM821-BL821,0)/Inputs!$B$17)*DCF!J$6</f>
        <v>23761.707171624399</v>
      </c>
      <c r="CU821" s="15">
        <f ca="1">(BN821*DCF!K$28-DCF!K$5*MAX(BN821*DCF!K$28,0)-MAX(BN821-BM821,0)/Inputs!$B$17)*DCF!K$6</f>
        <v>28413.520536856257</v>
      </c>
      <c r="CV821" s="15">
        <f ca="1">(BO821*DCF!L$28-DCF!L$5*MAX(BO821*DCF!L$28,0)-MAX(BO821-BN821,0)/Inputs!$B$17)*DCF!L$6</f>
        <v>30228.185757919007</v>
      </c>
      <c r="CW821" s="15">
        <f ca="1">(BP821*DCF!M$28-DCF!M$5*MAX(BP821*DCF!M$28,0)-MAX(BP821-BO821,0)/Inputs!$B$17)*DCF!M$6</f>
        <v>33906.278163020885</v>
      </c>
      <c r="CX821" s="15">
        <f ca="1">(BQ821*DCF!C$46-DCF!C$5*MAX(BQ821*DCF!C$46,0)-MAX(BQ821-Inputs!$B$20,0)/Inputs!$B$24)*DCF!C$6</f>
        <v>-2769.7404838739017</v>
      </c>
      <c r="CY821" s="15">
        <f ca="1">(BR821*DCF!D$46-DCF!D$5*MAX(BR821*DCF!D$46,0)-MAX(BR821-BQ821,0)/Inputs!$B$24)*DCF!D$6</f>
        <v>-4640.6947960325178</v>
      </c>
      <c r="CZ821" s="15">
        <f ca="1">(BS821*DCF!E$46-DCF!E$5*MAX(BS821*DCF!E$46,0)-MAX(BS821-BR821,0)/Inputs!$B$24)*DCF!E$6</f>
        <v>-1019.9557782089314</v>
      </c>
      <c r="DA821" s="15">
        <f ca="1">(BT821*DCF!F$46-DCF!F$5*MAX(BT821*DCF!F$46,0)-MAX(BT821-BS821,0)/Inputs!$B$24)*DCF!F$6</f>
        <v>-3615.6431698051583</v>
      </c>
      <c r="DB821" s="15">
        <f ca="1">(BU821*DCF!G$46-DCF!G$5*MAX(BU821*DCF!G$46,0)-MAX(BU821-BT821,0)/Inputs!$B$24)*DCF!G$6</f>
        <v>-2512.027339836025</v>
      </c>
      <c r="DC821" s="15">
        <f ca="1">(BV821*DCF!H$46-DCF!H$5*MAX(BV821*DCF!H$46,0)-MAX(BV821-BU821,0)/Inputs!$B$24)*DCF!H$6</f>
        <v>-9102.3781612275416</v>
      </c>
      <c r="DD821" s="15">
        <f ca="1">(BW821*DCF!I$46-DCF!I$5*MAX(BW821*DCF!I$46,0)-MAX(BW821-BV821,0)/Inputs!$B$24)*DCF!I$6</f>
        <v>-3145.8549824522956</v>
      </c>
      <c r="DE821" s="15">
        <f ca="1">(BX821*DCF!J$46-DCF!J$5*MAX(BX821*DCF!J$46,0)-MAX(BX821-BW821,0)/Inputs!$B$24)*DCF!J$6</f>
        <v>-9700.785674679697</v>
      </c>
      <c r="DF821" s="15">
        <f ca="1">(BY821*DCF!K$46-DCF!K$5*MAX(BY821*DCF!K$46,0)-MAX(BY821-BX821,0)/Inputs!$B$24)*DCF!K$6</f>
        <v>2748.9954261657949</v>
      </c>
      <c r="DG821" s="15">
        <f ca="1">(BZ821*DCF!L$46-DCF!L$5*MAX(BZ821*DCF!L$46,0)-MAX(BZ821-BY821,0)/Inputs!$B$24)*DCF!L$6</f>
        <v>8757.8572194405861</v>
      </c>
      <c r="DH821" s="15">
        <f ca="1">(CA821*DCF!M$46-DCF!M$5*MAX(CA821*DCF!M$46,0)-MAX(CA821-BZ821,0)/Inputs!$B$24)*DCF!M$6</f>
        <v>7952.5662635701919</v>
      </c>
      <c r="DI821" s="15">
        <f ca="1">SUM(CB821:CL821)+BE821*DCF!M$10*(1+Inputs!$B$30)*(1-Inputs!$B$33)*(1-Inputs!$B$30/Inputs!$B$31)/(Inputs!$B$29-Inputs!$B$30)*DCF!M$6</f>
        <v>178315.8157772751</v>
      </c>
      <c r="DJ821" s="15">
        <f ca="1">SUM(CM821:CW821)+BP821*DCF!M$28*(1+Inputs!$B$30)*(1-Inputs!$B$33)*(1-Inputs!$B$30/Inputs!$B$31)/(Inputs!$B$29-Inputs!$B$30)*DCF!M$6</f>
        <v>939147.6809905367</v>
      </c>
      <c r="DK821" s="15">
        <f ca="1">SUM(CX821:DH821)+CA821*DCF!M$46*(1+Inputs!$B$30)*(1-Inputs!$B$33)*(1-Inputs!$B$30/Inputs!$B$31)/(Inputs!$B$29-Inputs!$B$30)*DCF!M$6</f>
        <v>267332.61891290802</v>
      </c>
      <c r="DM821" s="15">
        <f ca="1">DI821+DJ821+DK821+Inputs!$B$34+Inputs!$B$36-Inputs!$B$35</f>
        <v>1461647.1156807197</v>
      </c>
    </row>
    <row r="822" spans="1:117" x14ac:dyDescent="0.75">
      <c r="A822" s="11">
        <v>809</v>
      </c>
      <c r="C822" s="24">
        <f t="shared" ca="1" si="470"/>
        <v>0.12076306626809773</v>
      </c>
      <c r="D822" s="24">
        <f t="shared" ca="1" si="470"/>
        <v>0.38343347821802282</v>
      </c>
      <c r="E822" s="24">
        <f t="shared" ca="1" si="470"/>
        <v>-0.32604358942255218</v>
      </c>
      <c r="F822" s="24">
        <f t="shared" ca="1" si="470"/>
        <v>0.50713216827112151</v>
      </c>
      <c r="G822" s="24">
        <f t="shared" ca="1" si="470"/>
        <v>0.51477701689938227</v>
      </c>
      <c r="H822" s="24">
        <f t="shared" ca="1" si="470"/>
        <v>1.3381624535782362</v>
      </c>
      <c r="I822" s="24">
        <f t="shared" ca="1" si="470"/>
        <v>0.38310553356626831</v>
      </c>
      <c r="J822" s="24">
        <f t="shared" ca="1" si="470"/>
        <v>-1.3562197622497902</v>
      </c>
      <c r="K822" s="24">
        <f t="shared" ca="1" si="470"/>
        <v>-5.7067441417665545E-2</v>
      </c>
      <c r="L822" s="24">
        <f t="shared" ca="1" si="470"/>
        <v>-0.72345828189641304</v>
      </c>
      <c r="M822" s="24">
        <f t="shared" ca="1" si="470"/>
        <v>-2.3836346843604503</v>
      </c>
      <c r="N822" s="24">
        <f ca="1">SQRT(Inputs!$B$38)*C822+SQRT(1-Inputs!$B$38)*_xlfn.NORM.S.INV(RAND())</f>
        <v>0.80808573047350984</v>
      </c>
      <c r="O822" s="24">
        <f ca="1">SQRT(Inputs!$B$38)*D822+SQRT(1-Inputs!$B$38)*_xlfn.NORM.S.INV(RAND())</f>
        <v>0.20972593001219633</v>
      </c>
      <c r="P822" s="24">
        <f ca="1">SQRT(Inputs!$B$38)*E822+SQRT(1-Inputs!$B$38)*_xlfn.NORM.S.INV(RAND())</f>
        <v>-0.21028177994517538</v>
      </c>
      <c r="Q822" s="24">
        <f ca="1">SQRT(Inputs!$B$38)*F822+SQRT(1-Inputs!$B$38)*_xlfn.NORM.S.INV(RAND())</f>
        <v>0.78369600896870528</v>
      </c>
      <c r="R822" s="24">
        <f ca="1">SQRT(Inputs!$B$38)*G822+SQRT(1-Inputs!$B$38)*_xlfn.NORM.S.INV(RAND())</f>
        <v>1.9422443493899442</v>
      </c>
      <c r="S822" s="24">
        <f ca="1">SQRT(Inputs!$B$38)*H822+SQRT(1-Inputs!$B$38)*_xlfn.NORM.S.INV(RAND())</f>
        <v>-1.6629578860383076E-2</v>
      </c>
      <c r="T822" s="24">
        <f ca="1">SQRT(Inputs!$B$38)*I822+SQRT(1-Inputs!$B$38)*_xlfn.NORM.S.INV(RAND())</f>
        <v>1.4813788380489066</v>
      </c>
      <c r="U822" s="24">
        <f ca="1">SQRT(Inputs!$B$38)*J822+SQRT(1-Inputs!$B$38)*_xlfn.NORM.S.INV(RAND())</f>
        <v>-8.8070479374494748E-2</v>
      </c>
      <c r="V822" s="24">
        <f ca="1">SQRT(Inputs!$B$38)*K822+SQRT(1-Inputs!$B$38)*_xlfn.NORM.S.INV(RAND())</f>
        <v>-1.4718381530234452</v>
      </c>
      <c r="W822" s="24">
        <f ca="1">SQRT(Inputs!$B$38)*L822+SQRT(1-Inputs!$B$38)*_xlfn.NORM.S.INV(RAND())</f>
        <v>-1.0601868435668491</v>
      </c>
      <c r="X822" s="24">
        <f ca="1">SQRT(Inputs!$B$38)*M822+SQRT(1-Inputs!$B$38)*_xlfn.NORM.S.INV(RAND())</f>
        <v>-1.5668104569352979</v>
      </c>
      <c r="Y822" s="24">
        <f ca="1">SQRT(Inputs!$B$38)*C822+SQRT(1-Inputs!$B$38)*_xlfn.NORM.S.INV(RAND())</f>
        <v>0.80848784870666168</v>
      </c>
      <c r="Z822" s="24">
        <f ca="1">SQRT(Inputs!$B$38)*D822+SQRT(1-Inputs!$B$38)*_xlfn.NORM.S.INV(RAND())</f>
        <v>1.3088826611235946</v>
      </c>
      <c r="AA822" s="24">
        <f ca="1">SQRT(Inputs!$B$38)*E822+SQRT(1-Inputs!$B$38)*_xlfn.NORM.S.INV(RAND())</f>
        <v>0.91548251423366944</v>
      </c>
      <c r="AB822" s="24">
        <f ca="1">SQRT(Inputs!$B$38)*F822+SQRT(1-Inputs!$B$38)*_xlfn.NORM.S.INV(RAND())</f>
        <v>0.58456175214252548</v>
      </c>
      <c r="AC822" s="24">
        <f ca="1">SQRT(Inputs!$B$38)*G822+SQRT(1-Inputs!$B$38)*_xlfn.NORM.S.INV(RAND())</f>
        <v>0.50090598301704314</v>
      </c>
      <c r="AD822" s="24">
        <f ca="1">SQRT(Inputs!$B$38)*H822+SQRT(1-Inputs!$B$38)*_xlfn.NORM.S.INV(RAND())</f>
        <v>1.1950405416356908</v>
      </c>
      <c r="AE822" s="24">
        <f ca="1">SQRT(Inputs!$B$38)*I822+SQRT(1-Inputs!$B$38)*_xlfn.NORM.S.INV(RAND())</f>
        <v>-0.66967976498174275</v>
      </c>
      <c r="AF822" s="24">
        <f ca="1">SQRT(Inputs!$B$38)*J822+SQRT(1-Inputs!$B$38)*_xlfn.NORM.S.INV(RAND())</f>
        <v>-1.5736953808385701</v>
      </c>
      <c r="AG822" s="24">
        <f ca="1">SQRT(Inputs!$B$38)*K822+SQRT(1-Inputs!$B$38)*_xlfn.NORM.S.INV(RAND())</f>
        <v>-0.6115040039286741</v>
      </c>
      <c r="AH822" s="24">
        <f ca="1">SQRT(Inputs!$B$38)*L822+SQRT(1-Inputs!$B$38)*_xlfn.NORM.S.INV(RAND())</f>
        <v>0.16570902493951939</v>
      </c>
      <c r="AI822" s="24">
        <f ca="1">SQRT(Inputs!$B$38)*M822+SQRT(1-Inputs!$B$38)*_xlfn.NORM.S.INV(RAND())</f>
        <v>-1.2675131859261777</v>
      </c>
      <c r="AJ822" s="24">
        <f ca="1">SQRT(Inputs!$B$38)*C822+SQRT(1-Inputs!$B$38)*_xlfn.NORM.S.INV(RAND())</f>
        <v>0.64067195698812884</v>
      </c>
      <c r="AK822" s="24">
        <f ca="1">SQRT(Inputs!$B$38)*D822+SQRT(1-Inputs!$B$38)*_xlfn.NORM.S.INV(RAND())</f>
        <v>0.55812322982193963</v>
      </c>
      <c r="AL822" s="24">
        <f ca="1">SQRT(Inputs!$B$38)*E822+SQRT(1-Inputs!$B$38)*_xlfn.NORM.S.INV(RAND())</f>
        <v>-0.57174836764040426</v>
      </c>
      <c r="AM822" s="24">
        <f ca="1">SQRT(Inputs!$B$38)*F822+SQRT(1-Inputs!$B$38)*_xlfn.NORM.S.INV(RAND())</f>
        <v>0.15362704189474954</v>
      </c>
      <c r="AN822" s="24">
        <f ca="1">SQRT(Inputs!$B$38)*G822+SQRT(1-Inputs!$B$38)*_xlfn.NORM.S.INV(RAND())</f>
        <v>-1.0327287683268365</v>
      </c>
      <c r="AO822" s="24">
        <f ca="1">SQRT(Inputs!$B$38)*H822+SQRT(1-Inputs!$B$38)*_xlfn.NORM.S.INV(RAND())</f>
        <v>0.96650630990046671</v>
      </c>
      <c r="AP822" s="24">
        <f ca="1">SQRT(Inputs!$B$38)*I822+SQRT(1-Inputs!$B$38)*_xlfn.NORM.S.INV(RAND())</f>
        <v>0.90174290729059725</v>
      </c>
      <c r="AQ822" s="24">
        <f ca="1">SQRT(Inputs!$B$38)*J822+SQRT(1-Inputs!$B$38)*_xlfn.NORM.S.INV(RAND())</f>
        <v>-1.180601358141611</v>
      </c>
      <c r="AR822" s="24">
        <f ca="1">SQRT(Inputs!$B$38)*K822+SQRT(1-Inputs!$B$38)*_xlfn.NORM.S.INV(RAND())</f>
        <v>1.1391009080544667</v>
      </c>
      <c r="AS822" s="24">
        <f ca="1">SQRT(Inputs!$B$38)*L822+SQRT(1-Inputs!$B$38)*_xlfn.NORM.S.INV(RAND())</f>
        <v>0.46190349339912601</v>
      </c>
      <c r="AT822" s="24">
        <f ca="1">SQRT(Inputs!$B$38)*M822+SQRT(1-Inputs!$B$38)*_xlfn.NORM.S.INV(RAND())</f>
        <v>-0.68198729239576805</v>
      </c>
      <c r="AU822" s="15">
        <f ca="1">Inputs!$B$6*EXP($B$8-0.5*C$5^2+C$5*N822)</f>
        <v>5655.7032426449614</v>
      </c>
      <c r="AV822" s="15">
        <f t="shared" ca="1" si="437"/>
        <v>7099.9217672794612</v>
      </c>
      <c r="AW822" s="15">
        <f t="shared" ca="1" si="438"/>
        <v>8415.0042866265321</v>
      </c>
      <c r="AX822" s="15">
        <f t="shared" ca="1" si="439"/>
        <v>11330.675821514187</v>
      </c>
      <c r="AY822" s="15">
        <f t="shared" ca="1" si="440"/>
        <v>17372.99209287616</v>
      </c>
      <c r="AZ822" s="15">
        <f t="shared" ca="1" si="441"/>
        <v>21208.764706211889</v>
      </c>
      <c r="BA822" s="15">
        <f t="shared" ca="1" si="442"/>
        <v>30306.749583916215</v>
      </c>
      <c r="BB822" s="15">
        <f t="shared" ca="1" si="443"/>
        <v>36778.734065822522</v>
      </c>
      <c r="BC822" s="15">
        <f t="shared" ca="1" si="444"/>
        <v>39078.658656329564</v>
      </c>
      <c r="BD822" s="15">
        <f t="shared" ca="1" si="445"/>
        <v>43355.402213961657</v>
      </c>
      <c r="BE822" s="15">
        <f t="shared" ca="1" si="446"/>
        <v>46061.156279020375</v>
      </c>
      <c r="BF822" s="15">
        <f ca="1">Inputs!$B$13*EXP($B$9-0.5*C$6^2+C$6*Y822)</f>
        <v>16235.412298354524</v>
      </c>
      <c r="BG822" s="15">
        <f t="shared" ca="1" si="447"/>
        <v>25057.69995926007</v>
      </c>
      <c r="BH822" s="15">
        <f t="shared" ca="1" si="448"/>
        <v>35636.09554041447</v>
      </c>
      <c r="BI822" s="15">
        <f t="shared" ca="1" si="449"/>
        <v>47731.022409985249</v>
      </c>
      <c r="BJ822" s="15">
        <f t="shared" ca="1" si="450"/>
        <v>62896.380337862582</v>
      </c>
      <c r="BK822" s="15">
        <f t="shared" ca="1" si="451"/>
        <v>90831.901056865579</v>
      </c>
      <c r="BL822" s="15">
        <f t="shared" ca="1" si="452"/>
        <v>102301.19320917239</v>
      </c>
      <c r="BM822" s="15">
        <f t="shared" ca="1" si="453"/>
        <v>103420.31265638371</v>
      </c>
      <c r="BN822" s="15">
        <f t="shared" ca="1" si="454"/>
        <v>118206.56349651929</v>
      </c>
      <c r="BO822" s="15">
        <f t="shared" ca="1" si="455"/>
        <v>148269.6334314839</v>
      </c>
      <c r="BP822" s="15">
        <f t="shared" ca="1" si="456"/>
        <v>158080.19165537693</v>
      </c>
      <c r="BQ822" s="15">
        <f ca="1">Inputs!$B$20*EXP($B$10-0.5*C$7^2+C$7*AJ822)</f>
        <v>5383.8765266749333</v>
      </c>
      <c r="BR822" s="15">
        <f t="shared" ca="1" si="457"/>
        <v>8721.9161781346502</v>
      </c>
      <c r="BS822" s="15">
        <f t="shared" ca="1" si="458"/>
        <v>10135.037292509285</v>
      </c>
      <c r="BT822" s="15">
        <f t="shared" ca="1" si="459"/>
        <v>14548.686777482499</v>
      </c>
      <c r="BU822" s="15">
        <f t="shared" ca="1" si="460"/>
        <v>15704.492872676514</v>
      </c>
      <c r="BV822" s="15">
        <f t="shared" ca="1" si="461"/>
        <v>27165.007228873554</v>
      </c>
      <c r="BW822" s="15">
        <f t="shared" ca="1" si="462"/>
        <v>45878.435772166544</v>
      </c>
      <c r="BX822" s="15">
        <f t="shared" ca="1" si="463"/>
        <v>50644.481963868726</v>
      </c>
      <c r="BY822" s="15">
        <f t="shared" ca="1" si="464"/>
        <v>88241.371767423567</v>
      </c>
      <c r="BZ822" s="15">
        <f t="shared" ca="1" si="465"/>
        <v>134787.84425722994</v>
      </c>
      <c r="CA822" s="15">
        <f t="shared" ca="1" si="466"/>
        <v>167726.31992644226</v>
      </c>
      <c r="CB822" s="15">
        <f ca="1">(AU822*DCF!C$10-DCF!C$5*MAX(AU822*DCF!C$10,0)-MAX(AU822-Inputs!$B$6,0)/Inputs!$B$10)*DCF!C$6</f>
        <v>1038.1297829330617</v>
      </c>
      <c r="CC822" s="15">
        <f ca="1">(AV822*DCF!D$10-DCF!D$5*MAX(AV822*DCF!D$10,0)-MAX(AV822-AU822,0)/Inputs!$B$10)*DCF!D$6</f>
        <v>1378.4229410350781</v>
      </c>
      <c r="CD822" s="15">
        <f ca="1">(AW822*DCF!E$10-DCF!E$5*MAX(AW822*DCF!E$10,0)-MAX(AW822-AV822,0)/Inputs!$B$10)*DCF!E$6</f>
        <v>1646.6794910579388</v>
      </c>
      <c r="CE822" s="15">
        <f ca="1">(AX822*DCF!F$10-DCF!F$5*MAX(AX822*DCF!F$10,0)-MAX(AX822-AW822,0)/Inputs!$B$10)*DCF!F$6</f>
        <v>1866.7895158936956</v>
      </c>
      <c r="CF822" s="15">
        <f ca="1">(AY822*DCF!G$10-DCF!G$5*MAX(AY822*DCF!G$10,0)-MAX(AY822-AX822,0)/Inputs!$B$10)*DCF!G$6</f>
        <v>2418.0910515957257</v>
      </c>
      <c r="CG822" s="15">
        <f ca="1">(AZ822*DCF!H$10-DCF!H$5*MAX(AZ822*DCF!H$10,0)-MAX(AZ822-AY822,0)/Inputs!$B$10)*DCF!H$6</f>
        <v>3436.5866875604606</v>
      </c>
      <c r="CH822" s="15">
        <f ca="1">(BA822*DCF!I$10-DCF!I$5*MAX(BA822*DCF!I$10,0)-MAX(BA822-AZ822,0)/Inputs!$B$10)*DCF!I$6</f>
        <v>4043.5492708704887</v>
      </c>
      <c r="CI822" s="15">
        <f ca="1">(BB822*DCF!J$10-DCF!J$5*MAX(BB822*DCF!J$10,0)-MAX(BB822-BA822,0)/Inputs!$B$10)*DCF!J$6</f>
        <v>5330.593505798226</v>
      </c>
      <c r="CJ822" s="15">
        <f ca="1">(BC822*DCF!K$10-DCF!K$5*MAX(BC822*DCF!K$10,0)-MAX(BC822-BB822,0)/Inputs!$B$10)*DCF!K$6</f>
        <v>5969.082005416959</v>
      </c>
      <c r="CK822" s="15">
        <f ca="1">(BD822*DCF!L$10-DCF!L$5*MAX(BD822*DCF!L$10,0)-MAX(BD822-BC822,0)/Inputs!$B$10)*DCF!L$6</f>
        <v>5985.766910261982</v>
      </c>
      <c r="CL822" s="15">
        <f ca="1">(BE822*DCF!M$10-DCF!M$5*MAX(BE822*DCF!M$10,0)-MAX(BE822-BD822,0)/Inputs!$B$10)*DCF!M$6</f>
        <v>6176.5936743064767</v>
      </c>
      <c r="CM822" s="15">
        <f ca="1">(BF822*DCF!C$28-DCF!C$5*MAX(BF822*DCF!C$28,0)-MAX(BF822-Inputs!$B$13,0)/Inputs!$B$17)*DCF!C$6</f>
        <v>3835.2156555379356</v>
      </c>
      <c r="CN822" s="15">
        <f ca="1">(BG822*DCF!D$28-DCF!D$5*MAX(BG822*DCF!D$28,0)-MAX(BG822-BF822,0)/Inputs!$B$17)*DCF!D$6</f>
        <v>5497.8721074064661</v>
      </c>
      <c r="CO822" s="15">
        <f ca="1">(BH822*DCF!E$28-DCF!E$5*MAX(BH822*DCF!E$28,0)-MAX(BH822-BG822,0)/Inputs!$B$17)*DCF!E$6</f>
        <v>8007.9206494316713</v>
      </c>
      <c r="CP822" s="15">
        <f ca="1">(BI822*DCF!F$28-DCF!F$5*MAX(BI822*DCF!F$28,0)-MAX(BI822-BH822,0)/Inputs!$B$17)*DCF!F$6</f>
        <v>10755.642696505824</v>
      </c>
      <c r="CQ822" s="15">
        <f ca="1">(BJ822*DCF!G$28-DCF!G$5*MAX(BJ822*DCF!G$28,0)-MAX(BJ822-BI822,0)/Inputs!$B$17)*DCF!G$6</f>
        <v>13768.279684095474</v>
      </c>
      <c r="CR822" s="15">
        <f ca="1">(BK822*DCF!H$28-DCF!H$5*MAX(BK822*DCF!H$28,0)-MAX(BK822-BJ822,0)/Inputs!$B$17)*DCF!H$6</f>
        <v>18123.335305210396</v>
      </c>
      <c r="CS822" s="15">
        <f ca="1">(BL822*DCF!I$28-DCF!I$5*MAX(BL822*DCF!I$28,0)-MAX(BL822-BK822,0)/Inputs!$B$17)*DCF!I$6</f>
        <v>22410.241241323252</v>
      </c>
      <c r="CT822" s="15">
        <f ca="1">(BM822*DCF!J$28-DCF!J$5*MAX(BM822*DCF!J$28,0)-MAX(BM822-BL822,0)/Inputs!$B$17)*DCF!J$6</f>
        <v>22922.929209867831</v>
      </c>
      <c r="CU822" s="15">
        <f ca="1">(BN822*DCF!K$28-DCF!K$5*MAX(BN822*DCF!K$28,0)-MAX(BN822-BM822,0)/Inputs!$B$17)*DCF!K$6</f>
        <v>23152.125464843135</v>
      </c>
      <c r="CV822" s="15">
        <f ca="1">(BO822*DCF!L$28-DCF!L$5*MAX(BO822*DCF!L$28,0)-MAX(BO822-BN822,0)/Inputs!$B$17)*DCF!L$6</f>
        <v>26181.217537563443</v>
      </c>
      <c r="CW822" s="15">
        <f ca="1">(BP822*DCF!M$28-DCF!M$5*MAX(BP822*DCF!M$28,0)-MAX(BP822-BO822,0)/Inputs!$B$17)*DCF!M$6</f>
        <v>28717.40054135141</v>
      </c>
      <c r="CX822" s="15">
        <f ca="1">(BQ822*DCF!C$46-DCF!C$5*MAX(BQ822*DCF!C$46,0)-MAX(BQ822-Inputs!$B$20,0)/Inputs!$B$24)*DCF!C$6</f>
        <v>-2251.6465542782448</v>
      </c>
      <c r="CY822" s="15">
        <f ca="1">(BR822*DCF!D$46-DCF!D$5*MAX(BR822*DCF!D$46,0)-MAX(BR822-BQ822,0)/Inputs!$B$24)*DCF!D$6</f>
        <v>-2912.941504926082</v>
      </c>
      <c r="CZ822" s="15">
        <f ca="1">(BS822*DCF!E$46-DCF!E$5*MAX(BS822*DCF!E$46,0)-MAX(BS822-BR822,0)/Inputs!$B$24)*DCF!E$6</f>
        <v>-1755.4992469406081</v>
      </c>
      <c r="DA822" s="15">
        <f ca="1">(BT822*DCF!F$46-DCF!F$5*MAX(BT822*DCF!F$46,0)-MAX(BT822-BS822,0)/Inputs!$B$24)*DCF!F$6</f>
        <v>-2666.676658533288</v>
      </c>
      <c r="DB822" s="15">
        <f ca="1">(BU822*DCF!G$46-DCF!G$5*MAX(BU822*DCF!G$46,0)-MAX(BU822-BT822,0)/Inputs!$B$24)*DCF!G$6</f>
        <v>-917.05844643072203</v>
      </c>
      <c r="DC822" s="15">
        <f ca="1">(BV822*DCF!H$46-DCF!H$5*MAX(BV822*DCF!H$46,0)-MAX(BV822-BU822,0)/Inputs!$B$24)*DCF!H$6</f>
        <v>-3561.28461645174</v>
      </c>
      <c r="DD822" s="15">
        <f ca="1">(BW822*DCF!I$46-DCF!I$5*MAX(BW822*DCF!I$46,0)-MAX(BW822-BV822,0)/Inputs!$B$24)*DCF!I$6</f>
        <v>-4312.3211402504821</v>
      </c>
      <c r="DE822" s="15">
        <f ca="1">(BX822*DCF!J$46-DCF!J$5*MAX(BX822*DCF!J$46,0)-MAX(BX822-BW822,0)/Inputs!$B$24)*DCF!J$6</f>
        <v>860.51834463131513</v>
      </c>
      <c r="DF822" s="15">
        <f ca="1">(BY822*DCF!K$46-DCF!K$5*MAX(BY822*DCF!K$46,0)-MAX(BY822-BX822,0)/Inputs!$B$24)*DCF!K$6</f>
        <v>-4169.5951153654141</v>
      </c>
      <c r="DG822" s="15">
        <f ca="1">(BZ822*DCF!L$46-DCF!L$5*MAX(BZ822*DCF!L$46,0)-MAX(BZ822-BY822,0)/Inputs!$B$24)*DCF!L$6</f>
        <v>-1216.3606894227605</v>
      </c>
      <c r="DH822" s="15">
        <f ca="1">(CA822*DCF!M$46-DCF!M$5*MAX(CA822*DCF!M$46,0)-MAX(CA822-BZ822,0)/Inputs!$B$24)*DCF!M$6</f>
        <v>6263.0925569112924</v>
      </c>
      <c r="DI822" s="15">
        <f ca="1">SUM(CB822:CL822)+BE822*DCF!M$10*(1+Inputs!$B$30)*(1-Inputs!$B$33)*(1-Inputs!$B$30/Inputs!$B$31)/(Inputs!$B$29-Inputs!$B$30)*DCF!M$6</f>
        <v>167479.09185697901</v>
      </c>
      <c r="DJ822" s="15">
        <f ca="1">SUM(CM822:CW822)+BP822*DCF!M$28*(1+Inputs!$B$30)*(1-Inputs!$B$33)*(1-Inputs!$B$30/Inputs!$B$31)/(Inputs!$B$29-Inputs!$B$30)*DCF!M$6</f>
        <v>769957.86512119113</v>
      </c>
      <c r="DK822" s="15">
        <f ca="1">SUM(CX822:DH822)+CA822*DCF!M$46*(1+Inputs!$B$30)*(1-Inputs!$B$33)*(1-Inputs!$B$30/Inputs!$B$31)/(Inputs!$B$29-Inputs!$B$30)*DCF!M$6</f>
        <v>242684.9859879748</v>
      </c>
      <c r="DM822" s="15">
        <f ca="1">DI822+DJ822+DK822+Inputs!$B$34+Inputs!$B$36-Inputs!$B$35</f>
        <v>1256972.942966145</v>
      </c>
    </row>
    <row r="823" spans="1:117" x14ac:dyDescent="0.75">
      <c r="A823" s="11">
        <v>810</v>
      </c>
      <c r="C823" s="24">
        <f t="shared" ca="1" si="470"/>
        <v>1.5789000171991903</v>
      </c>
      <c r="D823" s="24">
        <f t="shared" ca="1" si="470"/>
        <v>0.13867902194560719</v>
      </c>
      <c r="E823" s="24">
        <f t="shared" ca="1" si="470"/>
        <v>-2.0677797893612158</v>
      </c>
      <c r="F823" s="24">
        <f t="shared" ca="1" si="470"/>
        <v>-2.3488077673871013</v>
      </c>
      <c r="G823" s="24">
        <f t="shared" ca="1" si="470"/>
        <v>-0.41122046613797292</v>
      </c>
      <c r="H823" s="24">
        <f t="shared" ca="1" si="470"/>
        <v>-1.0176462598814586</v>
      </c>
      <c r="I823" s="24">
        <f t="shared" ca="1" si="470"/>
        <v>-1.075120908982671</v>
      </c>
      <c r="J823" s="24">
        <f t="shared" ca="1" si="470"/>
        <v>-1.4640316887584273</v>
      </c>
      <c r="K823" s="24">
        <f t="shared" ca="1" si="470"/>
        <v>-0.82647454195857606</v>
      </c>
      <c r="L823" s="24">
        <f t="shared" ca="1" si="470"/>
        <v>2.3344198467855315</v>
      </c>
      <c r="M823" s="24">
        <f t="shared" ca="1" si="470"/>
        <v>-0.18685629776617538</v>
      </c>
      <c r="N823" s="24">
        <f ca="1">SQRT(Inputs!$B$38)*C823+SQRT(1-Inputs!$B$38)*_xlfn.NORM.S.INV(RAND())</f>
        <v>1.750521898812454</v>
      </c>
      <c r="O823" s="24">
        <f ca="1">SQRT(Inputs!$B$38)*D823+SQRT(1-Inputs!$B$38)*_xlfn.NORM.S.INV(RAND())</f>
        <v>-0.20119706479461466</v>
      </c>
      <c r="P823" s="24">
        <f ca="1">SQRT(Inputs!$B$38)*E823+SQRT(1-Inputs!$B$38)*_xlfn.NORM.S.INV(RAND())</f>
        <v>-0.81125432862030455</v>
      </c>
      <c r="Q823" s="24">
        <f ca="1">SQRT(Inputs!$B$38)*F823+SQRT(1-Inputs!$B$38)*_xlfn.NORM.S.INV(RAND())</f>
        <v>-1.0349554009730029</v>
      </c>
      <c r="R823" s="24">
        <f ca="1">SQRT(Inputs!$B$38)*G823+SQRT(1-Inputs!$B$38)*_xlfn.NORM.S.INV(RAND())</f>
        <v>-1.8994385115811521</v>
      </c>
      <c r="S823" s="24">
        <f ca="1">SQRT(Inputs!$B$38)*H823+SQRT(1-Inputs!$B$38)*_xlfn.NORM.S.INV(RAND())</f>
        <v>0.59597710710491414</v>
      </c>
      <c r="T823" s="24">
        <f ca="1">SQRT(Inputs!$B$38)*I823+SQRT(1-Inputs!$B$38)*_xlfn.NORM.S.INV(RAND())</f>
        <v>-1.4378299056308173</v>
      </c>
      <c r="U823" s="24">
        <f ca="1">SQRT(Inputs!$B$38)*J823+SQRT(1-Inputs!$B$38)*_xlfn.NORM.S.INV(RAND())</f>
        <v>-0.76018363034825653</v>
      </c>
      <c r="V823" s="24">
        <f ca="1">SQRT(Inputs!$B$38)*K823+SQRT(1-Inputs!$B$38)*_xlfn.NORM.S.INV(RAND())</f>
        <v>0.22961873672623767</v>
      </c>
      <c r="W823" s="24">
        <f ca="1">SQRT(Inputs!$B$38)*L823+SQRT(1-Inputs!$B$38)*_xlfn.NORM.S.INV(RAND())</f>
        <v>0.64027339646558634</v>
      </c>
      <c r="X823" s="24">
        <f ca="1">SQRT(Inputs!$B$38)*M823+SQRT(1-Inputs!$B$38)*_xlfn.NORM.S.INV(RAND())</f>
        <v>-0.98104320329245709</v>
      </c>
      <c r="Y823" s="24">
        <f ca="1">SQRT(Inputs!$B$38)*C823+SQRT(1-Inputs!$B$38)*_xlfn.NORM.S.INV(RAND())</f>
        <v>-0.35555841520439602</v>
      </c>
      <c r="Z823" s="24">
        <f ca="1">SQRT(Inputs!$B$38)*D823+SQRT(1-Inputs!$B$38)*_xlfn.NORM.S.INV(RAND())</f>
        <v>1.3496315566689387</v>
      </c>
      <c r="AA823" s="24">
        <f ca="1">SQRT(Inputs!$B$38)*E823+SQRT(1-Inputs!$B$38)*_xlfn.NORM.S.INV(RAND())</f>
        <v>-1.4253017574018312E-2</v>
      </c>
      <c r="AB823" s="24">
        <f ca="1">SQRT(Inputs!$B$38)*F823+SQRT(1-Inputs!$B$38)*_xlfn.NORM.S.INV(RAND())</f>
        <v>-0.98830756338464598</v>
      </c>
      <c r="AC823" s="24">
        <f ca="1">SQRT(Inputs!$B$38)*G823+SQRT(1-Inputs!$B$38)*_xlfn.NORM.S.INV(RAND())</f>
        <v>-1.1664055296023941</v>
      </c>
      <c r="AD823" s="24">
        <f ca="1">SQRT(Inputs!$B$38)*H823+SQRT(1-Inputs!$B$38)*_xlfn.NORM.S.INV(RAND())</f>
        <v>-0.95656303904631135</v>
      </c>
      <c r="AE823" s="24">
        <f ca="1">SQRT(Inputs!$B$38)*I823+SQRT(1-Inputs!$B$38)*_xlfn.NORM.S.INV(RAND())</f>
        <v>-0.13300423667918354</v>
      </c>
      <c r="AF823" s="24">
        <f ca="1">SQRT(Inputs!$B$38)*J823+SQRT(1-Inputs!$B$38)*_xlfn.NORM.S.INV(RAND())</f>
        <v>-1.1980454464025678</v>
      </c>
      <c r="AG823" s="24">
        <f ca="1">SQRT(Inputs!$B$38)*K823+SQRT(1-Inputs!$B$38)*_xlfn.NORM.S.INV(RAND())</f>
        <v>-0.21840085451808366</v>
      </c>
      <c r="AH823" s="24">
        <f ca="1">SQRT(Inputs!$B$38)*L823+SQRT(1-Inputs!$B$38)*_xlfn.NORM.S.INV(RAND())</f>
        <v>1.7457117116004213</v>
      </c>
      <c r="AI823" s="24">
        <f ca="1">SQRT(Inputs!$B$38)*M823+SQRT(1-Inputs!$B$38)*_xlfn.NORM.S.INV(RAND())</f>
        <v>-1.4686739442754937</v>
      </c>
      <c r="AJ823" s="24">
        <f ca="1">SQRT(Inputs!$B$38)*C823+SQRT(1-Inputs!$B$38)*_xlfn.NORM.S.INV(RAND())</f>
        <v>0.90032654831336267</v>
      </c>
      <c r="AK823" s="24">
        <f ca="1">SQRT(Inputs!$B$38)*D823+SQRT(1-Inputs!$B$38)*_xlfn.NORM.S.INV(RAND())</f>
        <v>-1.2587603435524768</v>
      </c>
      <c r="AL823" s="24">
        <f ca="1">SQRT(Inputs!$B$38)*E823+SQRT(1-Inputs!$B$38)*_xlfn.NORM.S.INV(RAND())</f>
        <v>-0.5285259883975264</v>
      </c>
      <c r="AM823" s="24">
        <f ca="1">SQRT(Inputs!$B$38)*F823+SQRT(1-Inputs!$B$38)*_xlfn.NORM.S.INV(RAND())</f>
        <v>-2.1100331602268061</v>
      </c>
      <c r="AN823" s="24">
        <f ca="1">SQRT(Inputs!$B$38)*G823+SQRT(1-Inputs!$B$38)*_xlfn.NORM.S.INV(RAND())</f>
        <v>-1.0394741603721527</v>
      </c>
      <c r="AO823" s="24">
        <f ca="1">SQRT(Inputs!$B$38)*H823+SQRT(1-Inputs!$B$38)*_xlfn.NORM.S.INV(RAND())</f>
        <v>-1.6566909386803577</v>
      </c>
      <c r="AP823" s="24">
        <f ca="1">SQRT(Inputs!$B$38)*I823+SQRT(1-Inputs!$B$38)*_xlfn.NORM.S.INV(RAND())</f>
        <v>-1.4915944554378018</v>
      </c>
      <c r="AQ823" s="24">
        <f ca="1">SQRT(Inputs!$B$38)*J823+SQRT(1-Inputs!$B$38)*_xlfn.NORM.S.INV(RAND())</f>
        <v>-1.2299856725527829</v>
      </c>
      <c r="AR823" s="24">
        <f ca="1">SQRT(Inputs!$B$38)*K823+SQRT(1-Inputs!$B$38)*_xlfn.NORM.S.INV(RAND())</f>
        <v>1.3379089641290607</v>
      </c>
      <c r="AS823" s="24">
        <f ca="1">SQRT(Inputs!$B$38)*L823+SQRT(1-Inputs!$B$38)*_xlfn.NORM.S.INV(RAND())</f>
        <v>1.7450706226327044</v>
      </c>
      <c r="AT823" s="24">
        <f ca="1">SQRT(Inputs!$B$38)*M823+SQRT(1-Inputs!$B$38)*_xlfn.NORM.S.INV(RAND())</f>
        <v>-0.2908054371306335</v>
      </c>
      <c r="AU823" s="15">
        <f ca="1">Inputs!$B$6*EXP($B$8-0.5*C$5^2+C$5*N823)</f>
        <v>6587.8003078668153</v>
      </c>
      <c r="AV823" s="15">
        <f t="shared" ca="1" si="437"/>
        <v>7785.1648039176853</v>
      </c>
      <c r="AW823" s="15">
        <f t="shared" ca="1" si="438"/>
        <v>8508.729781440521</v>
      </c>
      <c r="AX823" s="15">
        <f t="shared" ca="1" si="439"/>
        <v>9128.3108490305658</v>
      </c>
      <c r="AY823" s="15">
        <f t="shared" ca="1" si="440"/>
        <v>8936.2990128516685</v>
      </c>
      <c r="AZ823" s="15">
        <f t="shared" ca="1" si="441"/>
        <v>11670.673077196543</v>
      </c>
      <c r="BA823" s="15">
        <f t="shared" ca="1" si="442"/>
        <v>12286.628290120918</v>
      </c>
      <c r="BB823" s="15">
        <f t="shared" ca="1" si="443"/>
        <v>13939.438305698592</v>
      </c>
      <c r="BC823" s="15">
        <f t="shared" ca="1" si="444"/>
        <v>17454.897342728618</v>
      </c>
      <c r="BD823" s="15">
        <f t="shared" ca="1" si="445"/>
        <v>22703.636633043247</v>
      </c>
      <c r="BE823" s="15">
        <f t="shared" ca="1" si="446"/>
        <v>25442.364187405983</v>
      </c>
      <c r="BF823" s="15">
        <f ca="1">Inputs!$B$13*EXP($B$9-0.5*C$6^2+C$6*Y823)</f>
        <v>12889.658427599676</v>
      </c>
      <c r="BG823" s="15">
        <f t="shared" ca="1" si="447"/>
        <v>20040.682776843398</v>
      </c>
      <c r="BH823" s="15">
        <f t="shared" ca="1" si="448"/>
        <v>24428.21243549871</v>
      </c>
      <c r="BI823" s="15">
        <f t="shared" ca="1" si="449"/>
        <v>25683.942699782725</v>
      </c>
      <c r="BJ823" s="15">
        <f t="shared" ca="1" si="450"/>
        <v>26614.004352419761</v>
      </c>
      <c r="BK823" s="15">
        <f t="shared" ca="1" si="451"/>
        <v>28675.212527667354</v>
      </c>
      <c r="BL823" s="15">
        <f t="shared" ca="1" si="452"/>
        <v>34622.110636747493</v>
      </c>
      <c r="BM823" s="15">
        <f t="shared" ca="1" si="453"/>
        <v>36672.921547181119</v>
      </c>
      <c r="BN823" s="15">
        <f t="shared" ca="1" si="454"/>
        <v>43937.964828420183</v>
      </c>
      <c r="BO823" s="15">
        <f t="shared" ca="1" si="455"/>
        <v>66223.637581885501</v>
      </c>
      <c r="BP823" s="15">
        <f t="shared" ca="1" si="456"/>
        <v>69014.502214422871</v>
      </c>
      <c r="BQ823" s="15">
        <f ca="1">Inputs!$B$20*EXP($B$10-0.5*C$7^2+C$7*AJ823)</f>
        <v>5903.2535446803986</v>
      </c>
      <c r="BR823" s="15">
        <f t="shared" ca="1" si="457"/>
        <v>5370.5377399978834</v>
      </c>
      <c r="BS823" s="15">
        <f t="shared" ca="1" si="458"/>
        <v>6318.6219270016991</v>
      </c>
      <c r="BT823" s="15">
        <f t="shared" ca="1" si="459"/>
        <v>5008.6797395763997</v>
      </c>
      <c r="BU823" s="15">
        <f t="shared" ca="1" si="460"/>
        <v>5397.7720317014064</v>
      </c>
      <c r="BV823" s="15">
        <f t="shared" ca="1" si="461"/>
        <v>5170.4852447094136</v>
      </c>
      <c r="BW823" s="15">
        <f t="shared" ca="1" si="462"/>
        <v>5261.8572686337302</v>
      </c>
      <c r="BX823" s="15">
        <f t="shared" ca="1" si="463"/>
        <v>5751.2594316070372</v>
      </c>
      <c r="BY823" s="15">
        <f t="shared" ca="1" si="464"/>
        <v>10409.31833628325</v>
      </c>
      <c r="BZ823" s="15">
        <f t="shared" ca="1" si="465"/>
        <v>20130.116208728999</v>
      </c>
      <c r="CA823" s="15">
        <f t="shared" ca="1" si="466"/>
        <v>26852.580432423176</v>
      </c>
      <c r="CB823" s="15">
        <f ca="1">(AU823*DCF!C$10-DCF!C$5*MAX(AU823*DCF!C$10,0)-MAX(AU823-Inputs!$B$6,0)/Inputs!$B$10)*DCF!C$6</f>
        <v>1031.4837647202821</v>
      </c>
      <c r="CC823" s="15">
        <f ca="1">(AV823*DCF!D$10-DCF!D$5*MAX(AV823*DCF!D$10,0)-MAX(AV823-AU823,0)/Inputs!$B$10)*DCF!D$6</f>
        <v>1605.6351830876902</v>
      </c>
      <c r="CD823" s="15">
        <f ca="1">(AW823*DCF!E$10-DCF!E$5*MAX(AW823*DCF!E$10,0)-MAX(AW823-AV823,0)/Inputs!$B$10)*DCF!E$6</f>
        <v>1801.5534619786113</v>
      </c>
      <c r="CE823" s="15">
        <f ca="1">(AX823*DCF!F$10-DCF!F$5*MAX(AX823*DCF!F$10,0)-MAX(AX823-AW823,0)/Inputs!$B$10)*DCF!F$6</f>
        <v>1863.7762517581982</v>
      </c>
      <c r="CF823" s="15">
        <f ca="1">(AY823*DCF!G$10-DCF!G$5*MAX(AY823*DCF!G$10,0)-MAX(AY823-AX823,0)/Inputs!$B$10)*DCF!G$6</f>
        <v>1841.2336946035111</v>
      </c>
      <c r="CG823" s="15">
        <f ca="1">(AZ823*DCF!H$10-DCF!H$5*MAX(AZ823*DCF!H$10,0)-MAX(AZ823-AY823,0)/Inputs!$B$10)*DCF!H$6</f>
        <v>1780.3324138394205</v>
      </c>
      <c r="CH823" s="15">
        <f ca="1">(BA823*DCF!I$10-DCF!I$5*MAX(BA823*DCF!I$10,0)-MAX(BA823-AZ823,0)/Inputs!$B$10)*DCF!I$6</f>
        <v>2143.2805349974637</v>
      </c>
      <c r="CI823" s="15">
        <f ca="1">(BB823*DCF!J$10-DCF!J$5*MAX(BB823*DCF!J$10,0)-MAX(BB823-BA823,0)/Inputs!$B$10)*DCF!J$6</f>
        <v>2141.5838355381156</v>
      </c>
      <c r="CJ823" s="15">
        <f ca="1">(BC823*DCF!K$10-DCF!K$5*MAX(BC823*DCF!K$10,0)-MAX(BC823-BB823,0)/Inputs!$B$10)*DCF!K$6</f>
        <v>2317.8473948502915</v>
      </c>
      <c r="CK823" s="15">
        <f ca="1">(BD823*DCF!L$10-DCF!L$5*MAX(BD823*DCF!L$10,0)-MAX(BD823-BC823,0)/Inputs!$B$10)*DCF!L$6</f>
        <v>2745.3931611392363</v>
      </c>
      <c r="CL823" s="15">
        <f ca="1">(BE823*DCF!M$10-DCF!M$5*MAX(BE823*DCF!M$10,0)-MAX(BE823-BD823,0)/Inputs!$B$10)*DCF!M$6</f>
        <v>3263.0763901472092</v>
      </c>
      <c r="CM823" s="15">
        <f ca="1">(BF823*DCF!C$28-DCF!C$5*MAX(BF823*DCF!C$28,0)-MAX(BF823-Inputs!$B$13,0)/Inputs!$B$17)*DCF!C$6</f>
        <v>3586.8049411822699</v>
      </c>
      <c r="CN823" s="15">
        <f ca="1">(BG823*DCF!D$28-DCF!D$5*MAX(BG823*DCF!D$28,0)-MAX(BG823-BF823,0)/Inputs!$B$17)*DCF!D$6</f>
        <v>4376.8019268223397</v>
      </c>
      <c r="CO823" s="15">
        <f ca="1">(BH823*DCF!E$28-DCF!E$5*MAX(BH823*DCF!E$28,0)-MAX(BH823-BG823,0)/Inputs!$B$17)*DCF!E$6</f>
        <v>6053.7830389859137</v>
      </c>
      <c r="CP823" s="15">
        <f ca="1">(BI823*DCF!F$28-DCF!F$5*MAX(BI823*DCF!F$28,0)-MAX(BI823-BH823,0)/Inputs!$B$17)*DCF!F$6</f>
        <v>6743.8883628446238</v>
      </c>
      <c r="CQ823" s="15">
        <f ca="1">(BJ823*DCF!G$28-DCF!G$5*MAX(BJ823*DCF!G$28,0)-MAX(BJ823-BI823,0)/Inputs!$B$17)*DCF!G$6</f>
        <v>6748.7781670181939</v>
      </c>
      <c r="CR823" s="15">
        <f ca="1">(BK823*DCF!H$28-DCF!H$5*MAX(BK823*DCF!H$28,0)-MAX(BK823-BJ823,0)/Inputs!$B$17)*DCF!H$6</f>
        <v>6771.4425183045532</v>
      </c>
      <c r="CS823" s="15">
        <f ca="1">(BL823*DCF!I$28-DCF!I$5*MAX(BL823*DCF!I$28,0)-MAX(BL823-BK823,0)/Inputs!$B$17)*DCF!I$6</f>
        <v>7287.9322729093774</v>
      </c>
      <c r="CT823" s="15">
        <f ca="1">(BM823*DCF!J$28-DCF!J$5*MAX(BM823*DCF!J$28,0)-MAX(BM823-BL823,0)/Inputs!$B$17)*DCF!J$6</f>
        <v>7909.1851857681695</v>
      </c>
      <c r="CU823" s="15">
        <f ca="1">(BN823*DCF!K$28-DCF!K$5*MAX(BN823*DCF!K$28,0)-MAX(BN823-BM823,0)/Inputs!$B$17)*DCF!K$6</f>
        <v>8389.0904318221183</v>
      </c>
      <c r="CV823" s="15">
        <f ca="1">(BO823*DCF!L$28-DCF!L$5*MAX(BO823*DCF!L$28,0)-MAX(BO823-BN823,0)/Inputs!$B$17)*DCF!L$6</f>
        <v>10691.344690274493</v>
      </c>
      <c r="CW823" s="15">
        <f ca="1">(BP823*DCF!M$28-DCF!M$5*MAX(BP823*DCF!M$28,0)-MAX(BP823-BO823,0)/Inputs!$B$17)*DCF!M$6</f>
        <v>12693.394756892649</v>
      </c>
      <c r="CX823" s="15">
        <f ca="1">(BQ823*DCF!C$46-DCF!C$5*MAX(BQ823*DCF!C$46,0)-MAX(BQ823-Inputs!$B$20,0)/Inputs!$B$24)*DCF!C$6</f>
        <v>-2611.4920632889593</v>
      </c>
      <c r="CY823" s="15">
        <f ca="1">(BR823*DCF!D$46-DCF!D$5*MAX(BR823*DCF!D$46,0)-MAX(BR823-BQ823,0)/Inputs!$B$24)*DCF!D$6</f>
        <v>-916.62554965855202</v>
      </c>
      <c r="CZ823" s="15">
        <f ca="1">(BS823*DCF!E$46-DCF!E$5*MAX(BS823*DCF!E$46,0)-MAX(BS823-BR823,0)/Inputs!$B$24)*DCF!E$6</f>
        <v>-1120.8967305861886</v>
      </c>
      <c r="DA823" s="15">
        <f ca="1">(BT823*DCF!F$46-DCF!F$5*MAX(BT823*DCF!F$46,0)-MAX(BT823-BS823,0)/Inputs!$B$24)*DCF!F$6</f>
        <v>-364.76372592493829</v>
      </c>
      <c r="DB823" s="15">
        <f ca="1">(BU823*DCF!G$46-DCF!G$5*MAX(BU823*DCF!G$46,0)-MAX(BU823-BT823,0)/Inputs!$B$24)*DCF!G$6</f>
        <v>-312.45334599691859</v>
      </c>
      <c r="DC823" s="15">
        <f ca="1">(BV823*DCF!H$46-DCF!H$5*MAX(BV823*DCF!H$46,0)-MAX(BV823-BU823,0)/Inputs!$B$24)*DCF!H$6</f>
        <v>0</v>
      </c>
      <c r="DD823" s="15">
        <f ca="1">(BW823*DCF!I$46-DCF!I$5*MAX(BW823*DCF!I$46,0)-MAX(BW823-BV823,0)/Inputs!$B$24)*DCF!I$6</f>
        <v>95.295259676083617</v>
      </c>
      <c r="DE823" s="15">
        <f ca="1">(BX823*DCF!J$46-DCF!J$5*MAX(BX823*DCF!J$46,0)-MAX(BX823-BW823,0)/Inputs!$B$24)*DCF!J$6</f>
        <v>111.46796642823431</v>
      </c>
      <c r="DF823" s="15">
        <f ca="1">(BY823*DCF!K$46-DCF!K$5*MAX(BY823*DCF!K$46,0)-MAX(BY823-BX823,0)/Inputs!$B$24)*DCF!K$6</f>
        <v>-546.48537845643659</v>
      </c>
      <c r="DG823" s="15">
        <f ca="1">(BZ823*DCF!L$46-DCF!L$5*MAX(BZ823*DCF!L$46,0)-MAX(BZ823-BY823,0)/Inputs!$B$24)*DCF!L$6</f>
        <v>-808.34699807070888</v>
      </c>
      <c r="DH823" s="15">
        <f ca="1">(CA823*DCF!M$46-DCF!M$5*MAX(CA823*DCF!M$46,0)-MAX(CA823-BZ823,0)/Inputs!$B$24)*DCF!M$6</f>
        <v>699.76407955420189</v>
      </c>
      <c r="DI823" s="15">
        <f ca="1">SUM(CB823:CL823)+BE823*DCF!M$10*(1+Inputs!$B$30)*(1-Inputs!$B$33)*(1-Inputs!$B$30/Inputs!$B$31)/(Inputs!$B$29-Inputs!$B$30)*DCF!M$6</f>
        <v>93341.632060647287</v>
      </c>
      <c r="DJ823" s="15">
        <f ca="1">SUM(CM823:CW823)+BP823*DCF!M$28*(1+Inputs!$B$30)*(1-Inputs!$B$33)*(1-Inputs!$B$30/Inputs!$B$31)/(Inputs!$B$29-Inputs!$B$30)*DCF!M$6</f>
        <v>337343.47600622673</v>
      </c>
      <c r="DK823" s="15">
        <f ca="1">SUM(CX823:DH823)+CA823*DCF!M$46*(1+Inputs!$B$30)*(1-Inputs!$B$33)*(1-Inputs!$B$30/Inputs!$B$31)/(Inputs!$B$29-Inputs!$B$30)*DCF!M$6</f>
        <v>35742.733753703273</v>
      </c>
      <c r="DM823" s="15">
        <f ca="1">DI823+DJ823+DK823+Inputs!$B$34+Inputs!$B$36-Inputs!$B$35</f>
        <v>543278.84182057728</v>
      </c>
    </row>
    <row r="824" spans="1:117" x14ac:dyDescent="0.75">
      <c r="A824" s="11">
        <v>811</v>
      </c>
      <c r="C824" s="24">
        <f t="shared" ref="C824:M833" ca="1" si="471">_xlfn.NORM.S.INV(RAND())</f>
        <v>-0.4155461139419746</v>
      </c>
      <c r="D824" s="24">
        <f t="shared" ca="1" si="471"/>
        <v>-0.52510362328081006</v>
      </c>
      <c r="E824" s="24">
        <f t="shared" ca="1" si="471"/>
        <v>1.092928790394929</v>
      </c>
      <c r="F824" s="24">
        <f t="shared" ca="1" si="471"/>
        <v>-0.27748530740199162</v>
      </c>
      <c r="G824" s="24">
        <f t="shared" ca="1" si="471"/>
        <v>0.7310487723494784</v>
      </c>
      <c r="H824" s="24">
        <f t="shared" ca="1" si="471"/>
        <v>0.14311500949923497</v>
      </c>
      <c r="I824" s="24">
        <f t="shared" ca="1" si="471"/>
        <v>-0.45049066436397622</v>
      </c>
      <c r="J824" s="24">
        <f t="shared" ca="1" si="471"/>
        <v>-1.4756935346439546</v>
      </c>
      <c r="K824" s="24">
        <f t="shared" ca="1" si="471"/>
        <v>0.17417299780378648</v>
      </c>
      <c r="L824" s="24">
        <f t="shared" ca="1" si="471"/>
        <v>-0.10436043076054974</v>
      </c>
      <c r="M824" s="24">
        <f t="shared" ca="1" si="471"/>
        <v>0.97931310886777645</v>
      </c>
      <c r="N824" s="24">
        <f ca="1">SQRT(Inputs!$B$38)*C824+SQRT(1-Inputs!$B$38)*_xlfn.NORM.S.INV(RAND())</f>
        <v>1.5191779539005752</v>
      </c>
      <c r="O824" s="24">
        <f ca="1">SQRT(Inputs!$B$38)*D824+SQRT(1-Inputs!$B$38)*_xlfn.NORM.S.INV(RAND())</f>
        <v>0.23881508005534535</v>
      </c>
      <c r="P824" s="24">
        <f ca="1">SQRT(Inputs!$B$38)*E824+SQRT(1-Inputs!$B$38)*_xlfn.NORM.S.INV(RAND())</f>
        <v>1.9370949807793334</v>
      </c>
      <c r="Q824" s="24">
        <f ca="1">SQRT(Inputs!$B$38)*F824+SQRT(1-Inputs!$B$38)*_xlfn.NORM.S.INV(RAND())</f>
        <v>-5.3461519327733173E-2</v>
      </c>
      <c r="R824" s="24">
        <f ca="1">SQRT(Inputs!$B$38)*G824+SQRT(1-Inputs!$B$38)*_xlfn.NORM.S.INV(RAND())</f>
        <v>-0.73814552796582011</v>
      </c>
      <c r="S824" s="24">
        <f ca="1">SQRT(Inputs!$B$38)*H824+SQRT(1-Inputs!$B$38)*_xlfn.NORM.S.INV(RAND())</f>
        <v>-1.2049041028206544</v>
      </c>
      <c r="T824" s="24">
        <f ca="1">SQRT(Inputs!$B$38)*I824+SQRT(1-Inputs!$B$38)*_xlfn.NORM.S.INV(RAND())</f>
        <v>-8.1601138804242301E-3</v>
      </c>
      <c r="U824" s="24">
        <f ca="1">SQRT(Inputs!$B$38)*J824+SQRT(1-Inputs!$B$38)*_xlfn.NORM.S.INV(RAND())</f>
        <v>-0.84818326095993291</v>
      </c>
      <c r="V824" s="24">
        <f ca="1">SQRT(Inputs!$B$38)*K824+SQRT(1-Inputs!$B$38)*_xlfn.NORM.S.INV(RAND())</f>
        <v>-0.36324114952056719</v>
      </c>
      <c r="W824" s="24">
        <f ca="1">SQRT(Inputs!$B$38)*L824+SQRT(1-Inputs!$B$38)*_xlfn.NORM.S.INV(RAND())</f>
        <v>-2.2628533432643212</v>
      </c>
      <c r="X824" s="24">
        <f ca="1">SQRT(Inputs!$B$38)*M824+SQRT(1-Inputs!$B$38)*_xlfn.NORM.S.INV(RAND())</f>
        <v>-0.34717737396803006</v>
      </c>
      <c r="Y824" s="24">
        <f ca="1">SQRT(Inputs!$B$38)*C824+SQRT(1-Inputs!$B$38)*_xlfn.NORM.S.INV(RAND())</f>
        <v>-0.70598841115670052</v>
      </c>
      <c r="Z824" s="24">
        <f ca="1">SQRT(Inputs!$B$38)*D824+SQRT(1-Inputs!$B$38)*_xlfn.NORM.S.INV(RAND())</f>
        <v>0.32409323941250801</v>
      </c>
      <c r="AA824" s="24">
        <f ca="1">SQRT(Inputs!$B$38)*E824+SQRT(1-Inputs!$B$38)*_xlfn.NORM.S.INV(RAND())</f>
        <v>0.80495596774241918</v>
      </c>
      <c r="AB824" s="24">
        <f ca="1">SQRT(Inputs!$B$38)*F824+SQRT(1-Inputs!$B$38)*_xlfn.NORM.S.INV(RAND())</f>
        <v>1.8008866269625647</v>
      </c>
      <c r="AC824" s="24">
        <f ca="1">SQRT(Inputs!$B$38)*G824+SQRT(1-Inputs!$B$38)*_xlfn.NORM.S.INV(RAND())</f>
        <v>-0.12525542586720151</v>
      </c>
      <c r="AD824" s="24">
        <f ca="1">SQRT(Inputs!$B$38)*H824+SQRT(1-Inputs!$B$38)*_xlfn.NORM.S.INV(RAND())</f>
        <v>-0.70866851466573122</v>
      </c>
      <c r="AE824" s="24">
        <f ca="1">SQRT(Inputs!$B$38)*I824+SQRT(1-Inputs!$B$38)*_xlfn.NORM.S.INV(RAND())</f>
        <v>0.50195028354520654</v>
      </c>
      <c r="AF824" s="24">
        <f ca="1">SQRT(Inputs!$B$38)*J824+SQRT(1-Inputs!$B$38)*_xlfn.NORM.S.INV(RAND())</f>
        <v>-1.0895003437109267</v>
      </c>
      <c r="AG824" s="24">
        <f ca="1">SQRT(Inputs!$B$38)*K824+SQRT(1-Inputs!$B$38)*_xlfn.NORM.S.INV(RAND())</f>
        <v>-1.9796027958242628</v>
      </c>
      <c r="AH824" s="24">
        <f ca="1">SQRT(Inputs!$B$38)*L824+SQRT(1-Inputs!$B$38)*_xlfn.NORM.S.INV(RAND())</f>
        <v>0.38856314687017507</v>
      </c>
      <c r="AI824" s="24">
        <f ca="1">SQRT(Inputs!$B$38)*M824+SQRT(1-Inputs!$B$38)*_xlfn.NORM.S.INV(RAND())</f>
        <v>0.40756078888055064</v>
      </c>
      <c r="AJ824" s="24">
        <f ca="1">SQRT(Inputs!$B$38)*C824+SQRT(1-Inputs!$B$38)*_xlfn.NORM.S.INV(RAND())</f>
        <v>0.61183521914420391</v>
      </c>
      <c r="AK824" s="24">
        <f ca="1">SQRT(Inputs!$B$38)*D824+SQRT(1-Inputs!$B$38)*_xlfn.NORM.S.INV(RAND())</f>
        <v>1.2865225677518355E-2</v>
      </c>
      <c r="AL824" s="24">
        <f ca="1">SQRT(Inputs!$B$38)*E824+SQRT(1-Inputs!$B$38)*_xlfn.NORM.S.INV(RAND())</f>
        <v>0.16504787326020148</v>
      </c>
      <c r="AM824" s="24">
        <f ca="1">SQRT(Inputs!$B$38)*F824+SQRT(1-Inputs!$B$38)*_xlfn.NORM.S.INV(RAND())</f>
        <v>1.8637436490934196</v>
      </c>
      <c r="AN824" s="24">
        <f ca="1">SQRT(Inputs!$B$38)*G824+SQRT(1-Inputs!$B$38)*_xlfn.NORM.S.INV(RAND())</f>
        <v>-1.2917820650663079</v>
      </c>
      <c r="AO824" s="24">
        <f ca="1">SQRT(Inputs!$B$38)*H824+SQRT(1-Inputs!$B$38)*_xlfn.NORM.S.INV(RAND())</f>
        <v>3.1520232366086955E-2</v>
      </c>
      <c r="AP824" s="24">
        <f ca="1">SQRT(Inputs!$B$38)*I824+SQRT(1-Inputs!$B$38)*_xlfn.NORM.S.INV(RAND())</f>
        <v>-0.35290533490399456</v>
      </c>
      <c r="AQ824" s="24">
        <f ca="1">SQRT(Inputs!$B$38)*J824+SQRT(1-Inputs!$B$38)*_xlfn.NORM.S.INV(RAND())</f>
        <v>-0.31134335583248401</v>
      </c>
      <c r="AR824" s="24">
        <f ca="1">SQRT(Inputs!$B$38)*K824+SQRT(1-Inputs!$B$38)*_xlfn.NORM.S.INV(RAND())</f>
        <v>-0.99128955053494605</v>
      </c>
      <c r="AS824" s="24">
        <f ca="1">SQRT(Inputs!$B$38)*L824+SQRT(1-Inputs!$B$38)*_xlfn.NORM.S.INV(RAND())</f>
        <v>0.23744663086354301</v>
      </c>
      <c r="AT824" s="24">
        <f ca="1">SQRT(Inputs!$B$38)*M824+SQRT(1-Inputs!$B$38)*_xlfn.NORM.S.INV(RAND())</f>
        <v>0.44643233876337451</v>
      </c>
      <c r="AU824" s="15">
        <f ca="1">Inputs!$B$6*EXP($B$8-0.5*C$5^2+C$5*N824)</f>
        <v>6345.6601895724889</v>
      </c>
      <c r="AV824" s="15">
        <f t="shared" ca="1" si="437"/>
        <v>8000.2075602153391</v>
      </c>
      <c r="AW824" s="15">
        <f t="shared" ca="1" si="438"/>
        <v>12667.513629587673</v>
      </c>
      <c r="AX824" s="15">
        <f t="shared" ca="1" si="439"/>
        <v>15362.809246100567</v>
      </c>
      <c r="AY824" s="15">
        <f t="shared" ca="1" si="440"/>
        <v>17224.201883862388</v>
      </c>
      <c r="AZ824" s="15">
        <f t="shared" ca="1" si="441"/>
        <v>18448.094431044447</v>
      </c>
      <c r="BA824" s="15">
        <f t="shared" ca="1" si="442"/>
        <v>22556.478244977232</v>
      </c>
      <c r="BB824" s="15">
        <f t="shared" ca="1" si="443"/>
        <v>25366.165690243248</v>
      </c>
      <c r="BC824" s="15">
        <f t="shared" ca="1" si="444"/>
        <v>29996.649022516543</v>
      </c>
      <c r="BD824" s="15">
        <f t="shared" ca="1" si="445"/>
        <v>29738.74810535743</v>
      </c>
      <c r="BE824" s="15">
        <f t="shared" ca="1" si="446"/>
        <v>35306.747597070491</v>
      </c>
      <c r="BF824" s="15">
        <f ca="1">Inputs!$B$13*EXP($B$9-0.5*C$6^2+C$6*Y824)</f>
        <v>12024.585917259423</v>
      </c>
      <c r="BG824" s="15">
        <f t="shared" ca="1" si="447"/>
        <v>15537.336133015688</v>
      </c>
      <c r="BH824" s="15">
        <f t="shared" ca="1" si="448"/>
        <v>21695.224017618988</v>
      </c>
      <c r="BI824" s="15">
        <f t="shared" ca="1" si="449"/>
        <v>35041.418221234024</v>
      </c>
      <c r="BJ824" s="15">
        <f t="shared" ca="1" si="450"/>
        <v>42189.840004749785</v>
      </c>
      <c r="BK824" s="15">
        <f t="shared" ca="1" si="451"/>
        <v>47017.700243996398</v>
      </c>
      <c r="BL824" s="15">
        <f t="shared" ca="1" si="452"/>
        <v>61637.371435130888</v>
      </c>
      <c r="BM824" s="15">
        <f t="shared" ca="1" si="453"/>
        <v>66174.738595377828</v>
      </c>
      <c r="BN824" s="15">
        <f t="shared" ca="1" si="454"/>
        <v>64198.749713021651</v>
      </c>
      <c r="BO824" s="15">
        <f t="shared" ca="1" si="455"/>
        <v>82639.451078474609</v>
      </c>
      <c r="BP824" s="15">
        <f t="shared" ca="1" si="456"/>
        <v>106520.44952605748</v>
      </c>
      <c r="BQ824" s="15">
        <f ca="1">Inputs!$B$20*EXP($B$10-0.5*C$7^2+C$7*AJ824)</f>
        <v>5329.0914660573762</v>
      </c>
      <c r="BR824" s="15">
        <f t="shared" ca="1" si="457"/>
        <v>7260.4951141193569</v>
      </c>
      <c r="BS824" s="15">
        <f t="shared" ca="1" si="458"/>
        <v>10425.112388384727</v>
      </c>
      <c r="BT824" s="15">
        <f t="shared" ca="1" si="459"/>
        <v>23437.529080602948</v>
      </c>
      <c r="BU824" s="15">
        <f t="shared" ca="1" si="460"/>
        <v>23762.330208412735</v>
      </c>
      <c r="BV824" s="15">
        <f t="shared" ca="1" si="461"/>
        <v>33295.869710330284</v>
      </c>
      <c r="BW824" s="15">
        <f t="shared" ca="1" si="462"/>
        <v>43118.561259625232</v>
      </c>
      <c r="BX824" s="15">
        <f t="shared" ca="1" si="463"/>
        <v>56659.087188050573</v>
      </c>
      <c r="BY824" s="15">
        <f t="shared" ca="1" si="464"/>
        <v>65673.904969017211</v>
      </c>
      <c r="BZ824" s="15">
        <f t="shared" ca="1" si="465"/>
        <v>96261.167931023156</v>
      </c>
      <c r="CA824" s="15">
        <f t="shared" ca="1" si="466"/>
        <v>146381.70693080523</v>
      </c>
      <c r="CB824" s="15">
        <f ca="1">(AU824*DCF!C$10-DCF!C$5*MAX(AU824*DCF!C$10,0)-MAX(AU824-Inputs!$B$6,0)/Inputs!$B$10)*DCF!C$6</f>
        <v>1033.2102669229746</v>
      </c>
      <c r="CC824" s="15">
        <f ca="1">(AV824*DCF!D$10-DCF!D$5*MAX(AV824*DCF!D$10,0)-MAX(AV824-AU824,0)/Inputs!$B$10)*DCF!D$6</f>
        <v>1546.57831942497</v>
      </c>
      <c r="CD824" s="15">
        <f ca="1">(AW824*DCF!E$10-DCF!E$5*MAX(AW824*DCF!E$10,0)-MAX(AW824-AV824,0)/Inputs!$B$10)*DCF!E$6</f>
        <v>1873.4566394303974</v>
      </c>
      <c r="CE824" s="15">
        <f ca="1">(AX824*DCF!F$10-DCF!F$5*MAX(AX824*DCF!F$10,0)-MAX(AX824-AW824,0)/Inputs!$B$10)*DCF!F$6</f>
        <v>2792.8525813914598</v>
      </c>
      <c r="CF824" s="15">
        <f ca="1">(AY824*DCF!G$10-DCF!G$5*MAX(AY824*DCF!G$10,0)-MAX(AY824-AX824,0)/Inputs!$B$10)*DCF!G$6</f>
        <v>3191.0801139767664</v>
      </c>
      <c r="CG824" s="15">
        <f ca="1">(AZ824*DCF!H$10-DCF!H$5*MAX(AZ824*DCF!H$10,0)-MAX(AZ824-AY824,0)/Inputs!$B$10)*DCF!H$6</f>
        <v>3364.3867033449546</v>
      </c>
      <c r="CH824" s="15">
        <f ca="1">(BA824*DCF!I$10-DCF!I$5*MAX(BA824*DCF!I$10,0)-MAX(BA824-AZ824,0)/Inputs!$B$10)*DCF!I$6</f>
        <v>3446.3268222802176</v>
      </c>
      <c r="CI824" s="15">
        <f ca="1">(BB824*DCF!J$10-DCF!J$5*MAX(BB824*DCF!J$10,0)-MAX(BB824-BA824,0)/Inputs!$B$10)*DCF!J$6</f>
        <v>3927.1310577803656</v>
      </c>
      <c r="CJ824" s="15">
        <f ca="1">(BC824*DCF!K$10-DCF!K$5*MAX(BC824*DCF!K$10,0)-MAX(BC824-BB824,0)/Inputs!$B$10)*DCF!K$6</f>
        <v>4180.7815660604228</v>
      </c>
      <c r="CK824" s="15">
        <f ca="1">(BD824*DCF!L$10-DCF!L$5*MAX(BD824*DCF!L$10,0)-MAX(BD824-BC824,0)/Inputs!$B$10)*DCF!L$6</f>
        <v>4485.1687253524306</v>
      </c>
      <c r="CL824" s="15">
        <f ca="1">(BE824*DCF!M$10-DCF!M$5*MAX(BE824*DCF!M$10,0)-MAX(BE824-BD824,0)/Inputs!$B$10)*DCF!M$6</f>
        <v>4317.0817122205799</v>
      </c>
      <c r="CM824" s="15">
        <f ca="1">(BF824*DCF!C$28-DCF!C$5*MAX(BF824*DCF!C$28,0)-MAX(BF824-Inputs!$B$13,0)/Inputs!$B$17)*DCF!C$6</f>
        <v>3522.576283437465</v>
      </c>
      <c r="CN824" s="15">
        <f ca="1">(BG824*DCF!D$28-DCF!D$5*MAX(BG824*DCF!D$28,0)-MAX(BG824-BF824,0)/Inputs!$B$17)*DCF!D$6</f>
        <v>3826.6731620529354</v>
      </c>
      <c r="CO824" s="15">
        <f ca="1">(BH824*DCF!E$28-DCF!E$5*MAX(BH824*DCF!E$28,0)-MAX(BH824-BG824,0)/Inputs!$B$17)*DCF!E$6</f>
        <v>4930.8388164998814</v>
      </c>
      <c r="CP824" s="15">
        <f ca="1">(BI824*DCF!F$28-DCF!F$5*MAX(BI824*DCF!F$28,0)-MAX(BI824-BH824,0)/Inputs!$B$17)*DCF!F$6</f>
        <v>7082.9364184270316</v>
      </c>
      <c r="CQ824" s="15">
        <f ca="1">(BJ824*DCF!G$28-DCF!G$5*MAX(BJ824*DCF!G$28,0)-MAX(BJ824-BI824,0)/Inputs!$B$17)*DCF!G$6</f>
        <v>9744.1801564233156</v>
      </c>
      <c r="CR824" s="15">
        <f ca="1">(BK824*DCF!H$28-DCF!H$5*MAX(BK824*DCF!H$28,0)-MAX(BK824-BJ824,0)/Inputs!$B$17)*DCF!H$6</f>
        <v>10877.882009569332</v>
      </c>
      <c r="CS824" s="15">
        <f ca="1">(BL824*DCF!I$28-DCF!I$5*MAX(BL824*DCF!I$28,0)-MAX(BL824-BK824,0)/Inputs!$B$17)*DCF!I$6</f>
        <v>12395.844077187292</v>
      </c>
      <c r="CT824" s="15">
        <f ca="1">(BM824*DCF!J$28-DCF!J$5*MAX(BM824*DCF!J$28,0)-MAX(BM824-BL824,0)/Inputs!$B$17)*DCF!J$6</f>
        <v>14160.842476361298</v>
      </c>
      <c r="CU824" s="15">
        <f ca="1">(BN824*DCF!K$28-DCF!K$5*MAX(BN824*DCF!K$28,0)-MAX(BN824-BM824,0)/Inputs!$B$17)*DCF!K$6</f>
        <v>13557.699518773263</v>
      </c>
      <c r="CV824" s="15">
        <f ca="1">(BO824*DCF!L$28-DCF!L$5*MAX(BO824*DCF!L$28,0)-MAX(BO824-BN824,0)/Inputs!$B$17)*DCF!L$6</f>
        <v>14401.708972680886</v>
      </c>
      <c r="CW824" s="15">
        <f ca="1">(BP824*DCF!M$28-DCF!M$5*MAX(BP824*DCF!M$28,0)-MAX(BP824-BO824,0)/Inputs!$B$17)*DCF!M$6</f>
        <v>17545.648847808265</v>
      </c>
      <c r="CX824" s="15">
        <f ca="1">(BQ824*DCF!C$46-DCF!C$5*MAX(BQ824*DCF!C$46,0)-MAX(BQ824-Inputs!$B$20,0)/Inputs!$B$24)*DCF!C$6</f>
        <v>-2213.6892374531476</v>
      </c>
      <c r="CY824" s="15">
        <f ca="1">(BR824*DCF!D$46-DCF!D$5*MAX(BR824*DCF!D$46,0)-MAX(BR824-BQ824,0)/Inputs!$B$24)*DCF!D$6</f>
        <v>-2063.3111035675579</v>
      </c>
      <c r="CZ824" s="15">
        <f ca="1">(BS824*DCF!E$46-DCF!E$5*MAX(BS824*DCF!E$46,0)-MAX(BS824-BR824,0)/Inputs!$B$24)*DCF!E$6</f>
        <v>-2480.1927003888172</v>
      </c>
      <c r="DA824" s="15">
        <f ca="1">(BT824*DCF!F$46-DCF!F$5*MAX(BT824*DCF!F$46,0)-MAX(BT824-BS824,0)/Inputs!$B$24)*DCF!F$6</f>
        <v>-6445.1013225197485</v>
      </c>
      <c r="DB824" s="15">
        <f ca="1">(BU824*DCF!G$46-DCF!G$5*MAX(BU824*DCF!G$46,0)-MAX(BU824-BT824,0)/Inputs!$B$24)*DCF!G$6</f>
        <v>-908.57452168756924</v>
      </c>
      <c r="DC824" s="15">
        <f ca="1">(BV824*DCF!H$46-DCF!H$5*MAX(BV824*DCF!H$46,0)-MAX(BV824-BU824,0)/Inputs!$B$24)*DCF!H$6</f>
        <v>-2962.4889872552089</v>
      </c>
      <c r="DD824" s="15">
        <f ca="1">(BW824*DCF!I$46-DCF!I$5*MAX(BW824*DCF!I$46,0)-MAX(BW824-BV824,0)/Inputs!$B$24)*DCF!I$6</f>
        <v>-1823.8748637906463</v>
      </c>
      <c r="DE824" s="15">
        <f ca="1">(BX824*DCF!J$46-DCF!J$5*MAX(BX824*DCF!J$46,0)-MAX(BX824-BW824,0)/Inputs!$B$24)*DCF!J$6</f>
        <v>-1214.0342749630458</v>
      </c>
      <c r="DF824" s="15">
        <f ca="1">(BY824*DCF!K$46-DCF!K$5*MAX(BY824*DCF!K$46,0)-MAX(BY824-BX824,0)/Inputs!$B$24)*DCF!K$6</f>
        <v>1543.1221742721909</v>
      </c>
      <c r="DG824" s="15">
        <f ca="1">(BZ824*DCF!L$46-DCF!L$5*MAX(BZ824*DCF!L$46,0)-MAX(BZ824-BY824,0)/Inputs!$B$24)*DCF!L$6</f>
        <v>-267.90958028772525</v>
      </c>
      <c r="DH824" s="15">
        <f ca="1">(CA824*DCF!M$46-DCF!M$5*MAX(CA824*DCF!M$46,0)-MAX(CA824-BZ824,0)/Inputs!$B$24)*DCF!M$6</f>
        <v>997.74184318770619</v>
      </c>
      <c r="DI824" s="15">
        <f ca="1">SUM(CB824:CL824)+BE824*DCF!M$10*(1+Inputs!$B$30)*(1-Inputs!$B$33)*(1-Inputs!$B$30/Inputs!$B$31)/(Inputs!$B$29-Inputs!$B$30)*DCF!M$6</f>
        <v>132417.19995423564</v>
      </c>
      <c r="DJ824" s="15">
        <f ca="1">SUM(CM824:CW824)+BP824*DCF!M$28*(1+Inputs!$B$30)*(1-Inputs!$B$33)*(1-Inputs!$B$30/Inputs!$B$31)/(Inputs!$B$29-Inputs!$B$30)*DCF!M$6</f>
        <v>507310.59023007308</v>
      </c>
      <c r="DK824" s="15">
        <f ca="1">SUM(CX824:DH824)+CA824*DCF!M$46*(1+Inputs!$B$30)*(1-Inputs!$B$33)*(1-Inputs!$B$30/Inputs!$B$31)/(Inputs!$B$29-Inputs!$B$30)*DCF!M$6</f>
        <v>208485.14636227547</v>
      </c>
      <c r="DM824" s="15">
        <f ca="1">DI824+DJ824+DK824+Inputs!$B$34+Inputs!$B$36-Inputs!$B$35</f>
        <v>925063.93654658424</v>
      </c>
    </row>
    <row r="825" spans="1:117" x14ac:dyDescent="0.75">
      <c r="A825" s="11">
        <v>812</v>
      </c>
      <c r="C825" s="24">
        <f t="shared" ca="1" si="471"/>
        <v>-0.70245865657843787</v>
      </c>
      <c r="D825" s="24">
        <f t="shared" ca="1" si="471"/>
        <v>-0.66742716177235129</v>
      </c>
      <c r="E825" s="24">
        <f t="shared" ca="1" si="471"/>
        <v>7.1111051111683574E-2</v>
      </c>
      <c r="F825" s="24">
        <f t="shared" ca="1" si="471"/>
        <v>2.3151391544238882</v>
      </c>
      <c r="G825" s="24">
        <f t="shared" ca="1" si="471"/>
        <v>0.25420126956787653</v>
      </c>
      <c r="H825" s="24">
        <f t="shared" ca="1" si="471"/>
        <v>-1.2789136191735841</v>
      </c>
      <c r="I825" s="24">
        <f t="shared" ca="1" si="471"/>
        <v>0.38103094552737271</v>
      </c>
      <c r="J825" s="24">
        <f t="shared" ca="1" si="471"/>
        <v>-0.58355562202283895</v>
      </c>
      <c r="K825" s="24">
        <f t="shared" ca="1" si="471"/>
        <v>-1.2621223368430468</v>
      </c>
      <c r="L825" s="24">
        <f t="shared" ca="1" si="471"/>
        <v>0.85036981628864894</v>
      </c>
      <c r="M825" s="24">
        <f t="shared" ca="1" si="471"/>
        <v>0.9580644198920758</v>
      </c>
      <c r="N825" s="24">
        <f ca="1">SQRT(Inputs!$B$38)*C825+SQRT(1-Inputs!$B$38)*_xlfn.NORM.S.INV(RAND())</f>
        <v>-0.72167731919093081</v>
      </c>
      <c r="O825" s="24">
        <f ca="1">SQRT(Inputs!$B$38)*D825+SQRT(1-Inputs!$B$38)*_xlfn.NORM.S.INV(RAND())</f>
        <v>-0.86173364643024186</v>
      </c>
      <c r="P825" s="24">
        <f ca="1">SQRT(Inputs!$B$38)*E825+SQRT(1-Inputs!$B$38)*_xlfn.NORM.S.INV(RAND())</f>
        <v>-5.5730805441972078E-2</v>
      </c>
      <c r="Q825" s="24">
        <f ca="1">SQRT(Inputs!$B$38)*F825+SQRT(1-Inputs!$B$38)*_xlfn.NORM.S.INV(RAND())</f>
        <v>0.94746529877062091</v>
      </c>
      <c r="R825" s="24">
        <f ca="1">SQRT(Inputs!$B$38)*G825+SQRT(1-Inputs!$B$38)*_xlfn.NORM.S.INV(RAND())</f>
        <v>4.358100127315935E-2</v>
      </c>
      <c r="S825" s="24">
        <f ca="1">SQRT(Inputs!$B$38)*H825+SQRT(1-Inputs!$B$38)*_xlfn.NORM.S.INV(RAND())</f>
        <v>4.6886157941585238E-2</v>
      </c>
      <c r="T825" s="24">
        <f ca="1">SQRT(Inputs!$B$38)*I825+SQRT(1-Inputs!$B$38)*_xlfn.NORM.S.INV(RAND())</f>
        <v>0.24015842270074261</v>
      </c>
      <c r="U825" s="24">
        <f ca="1">SQRT(Inputs!$B$38)*J825+SQRT(1-Inputs!$B$38)*_xlfn.NORM.S.INV(RAND())</f>
        <v>1.1071146375481917</v>
      </c>
      <c r="V825" s="24">
        <f ca="1">SQRT(Inputs!$B$38)*K825+SQRT(1-Inputs!$B$38)*_xlfn.NORM.S.INV(RAND())</f>
        <v>-1.768489149865764</v>
      </c>
      <c r="W825" s="24">
        <f ca="1">SQRT(Inputs!$B$38)*L825+SQRT(1-Inputs!$B$38)*_xlfn.NORM.S.INV(RAND())</f>
        <v>-0.81243985214690162</v>
      </c>
      <c r="X825" s="24">
        <f ca="1">SQRT(Inputs!$B$38)*M825+SQRT(1-Inputs!$B$38)*_xlfn.NORM.S.INV(RAND())</f>
        <v>0.7388550511192955</v>
      </c>
      <c r="Y825" s="24">
        <f ca="1">SQRT(Inputs!$B$38)*C825+SQRT(1-Inputs!$B$38)*_xlfn.NORM.S.INV(RAND())</f>
        <v>-2.5441763678963336E-3</v>
      </c>
      <c r="Z825" s="24">
        <f ca="1">SQRT(Inputs!$B$38)*D825+SQRT(1-Inputs!$B$38)*_xlfn.NORM.S.INV(RAND())</f>
        <v>0.4941757403018856</v>
      </c>
      <c r="AA825" s="24">
        <f ca="1">SQRT(Inputs!$B$38)*E825+SQRT(1-Inputs!$B$38)*_xlfn.NORM.S.INV(RAND())</f>
        <v>-2.4641120479624972</v>
      </c>
      <c r="AB825" s="24">
        <f ca="1">SQRT(Inputs!$B$38)*F825+SQRT(1-Inputs!$B$38)*_xlfn.NORM.S.INV(RAND())</f>
        <v>0.57485451688895706</v>
      </c>
      <c r="AC825" s="24">
        <f ca="1">SQRT(Inputs!$B$38)*G825+SQRT(1-Inputs!$B$38)*_xlfn.NORM.S.INV(RAND())</f>
        <v>0.78803002011371959</v>
      </c>
      <c r="AD825" s="24">
        <f ca="1">SQRT(Inputs!$B$38)*H825+SQRT(1-Inputs!$B$38)*_xlfn.NORM.S.INV(RAND())</f>
        <v>0.43517268364412054</v>
      </c>
      <c r="AE825" s="24">
        <f ca="1">SQRT(Inputs!$B$38)*I825+SQRT(1-Inputs!$B$38)*_xlfn.NORM.S.INV(RAND())</f>
        <v>-9.3655146965440084E-2</v>
      </c>
      <c r="AF825" s="24">
        <f ca="1">SQRT(Inputs!$B$38)*J825+SQRT(1-Inputs!$B$38)*_xlfn.NORM.S.INV(RAND())</f>
        <v>0.24410109427726462</v>
      </c>
      <c r="AG825" s="24">
        <f ca="1">SQRT(Inputs!$B$38)*K825+SQRT(1-Inputs!$B$38)*_xlfn.NORM.S.INV(RAND())</f>
        <v>-0.56847103489657669</v>
      </c>
      <c r="AH825" s="24">
        <f ca="1">SQRT(Inputs!$B$38)*L825+SQRT(1-Inputs!$B$38)*_xlfn.NORM.S.INV(RAND())</f>
        <v>-0.11539629112805894</v>
      </c>
      <c r="AI825" s="24">
        <f ca="1">SQRT(Inputs!$B$38)*M825+SQRT(1-Inputs!$B$38)*_xlfn.NORM.S.INV(RAND())</f>
        <v>-0.18077535555880631</v>
      </c>
      <c r="AJ825" s="24">
        <f ca="1">SQRT(Inputs!$B$38)*C825+SQRT(1-Inputs!$B$38)*_xlfn.NORM.S.INV(RAND())</f>
        <v>-1.2156334029856393</v>
      </c>
      <c r="AK825" s="24">
        <f ca="1">SQRT(Inputs!$B$38)*D825+SQRT(1-Inputs!$B$38)*_xlfn.NORM.S.INV(RAND())</f>
        <v>-0.81762834692685016</v>
      </c>
      <c r="AL825" s="24">
        <f ca="1">SQRT(Inputs!$B$38)*E825+SQRT(1-Inputs!$B$38)*_xlfn.NORM.S.INV(RAND())</f>
        <v>-0.59617805022415959</v>
      </c>
      <c r="AM825" s="24">
        <f ca="1">SQRT(Inputs!$B$38)*F825+SQRT(1-Inputs!$B$38)*_xlfn.NORM.S.INV(RAND())</f>
        <v>2.7034627501563091</v>
      </c>
      <c r="AN825" s="24">
        <f ca="1">SQRT(Inputs!$B$38)*G825+SQRT(1-Inputs!$B$38)*_xlfn.NORM.S.INV(RAND())</f>
        <v>0.21167478273303827</v>
      </c>
      <c r="AO825" s="24">
        <f ca="1">SQRT(Inputs!$B$38)*H825+SQRT(1-Inputs!$B$38)*_xlfn.NORM.S.INV(RAND())</f>
        <v>-1.1246300159894238</v>
      </c>
      <c r="AP825" s="24">
        <f ca="1">SQRT(Inputs!$B$38)*I825+SQRT(1-Inputs!$B$38)*_xlfn.NORM.S.INV(RAND())</f>
        <v>-3.3884672340644795E-2</v>
      </c>
      <c r="AQ825" s="24">
        <f ca="1">SQRT(Inputs!$B$38)*J825+SQRT(1-Inputs!$B$38)*_xlfn.NORM.S.INV(RAND())</f>
        <v>-0.89650128425395126</v>
      </c>
      <c r="AR825" s="24">
        <f ca="1">SQRT(Inputs!$B$38)*K825+SQRT(1-Inputs!$B$38)*_xlfn.NORM.S.INV(RAND())</f>
        <v>0.60630442918788241</v>
      </c>
      <c r="AS825" s="24">
        <f ca="1">SQRT(Inputs!$B$38)*L825+SQRT(1-Inputs!$B$38)*_xlfn.NORM.S.INV(RAND())</f>
        <v>0.13294927870126511</v>
      </c>
      <c r="AT825" s="24">
        <f ca="1">SQRT(Inputs!$B$38)*M825+SQRT(1-Inputs!$B$38)*_xlfn.NORM.S.INV(RAND())</f>
        <v>0.47291977581895506</v>
      </c>
      <c r="AU825" s="15">
        <f ca="1">Inputs!$B$6*EXP($B$8-0.5*C$5^2+C$5*N825)</f>
        <v>4415.1288144167138</v>
      </c>
      <c r="AV825" s="15">
        <f t="shared" ca="1" si="437"/>
        <v>4734.6957383827166</v>
      </c>
      <c r="AW825" s="15">
        <f t="shared" ca="1" si="438"/>
        <v>5729.8883971866671</v>
      </c>
      <c r="AX825" s="15">
        <f t="shared" ca="1" si="439"/>
        <v>7874.6883584116531</v>
      </c>
      <c r="AY825" s="15">
        <f t="shared" ca="1" si="440"/>
        <v>9672.7796695053239</v>
      </c>
      <c r="AZ825" s="15">
        <f t="shared" ca="1" si="441"/>
        <v>11891.308334977939</v>
      </c>
      <c r="BA825" s="15">
        <f t="shared" ca="1" si="442"/>
        <v>14922.317481317325</v>
      </c>
      <c r="BB825" s="15">
        <f t="shared" ca="1" si="443"/>
        <v>20412.601767233162</v>
      </c>
      <c r="BC825" s="15">
        <f t="shared" ca="1" si="444"/>
        <v>21076.811606012714</v>
      </c>
      <c r="BD825" s="15">
        <f t="shared" ca="1" si="445"/>
        <v>23931.627747859518</v>
      </c>
      <c r="BE825" s="15">
        <f t="shared" ca="1" si="446"/>
        <v>31366.496955218725</v>
      </c>
      <c r="BF825" s="15">
        <f ca="1">Inputs!$B$13*EXP($B$9-0.5*C$6^2+C$6*Y825)</f>
        <v>13824.046490640845</v>
      </c>
      <c r="BG825" s="15">
        <f t="shared" ca="1" si="447"/>
        <v>18419.161716125473</v>
      </c>
      <c r="BH825" s="15">
        <f t="shared" ca="1" si="448"/>
        <v>14954.894619825774</v>
      </c>
      <c r="BI825" s="15">
        <f t="shared" ca="1" si="449"/>
        <v>20000.694953727554</v>
      </c>
      <c r="BJ825" s="15">
        <f t="shared" ca="1" si="450"/>
        <v>27469.09988167878</v>
      </c>
      <c r="BK825" s="15">
        <f t="shared" ca="1" si="451"/>
        <v>35770.829819192353</v>
      </c>
      <c r="BL825" s="15">
        <f t="shared" ca="1" si="452"/>
        <v>43410.072688286251</v>
      </c>
      <c r="BM825" s="15">
        <f t="shared" ca="1" si="453"/>
        <v>55003.23590579375</v>
      </c>
      <c r="BN825" s="15">
        <f t="shared" ca="1" si="454"/>
        <v>63192.217536118696</v>
      </c>
      <c r="BO825" s="15">
        <f t="shared" ca="1" si="455"/>
        <v>76715.535531184767</v>
      </c>
      <c r="BP825" s="15">
        <f t="shared" ca="1" si="456"/>
        <v>92508.236235542339</v>
      </c>
      <c r="BQ825" s="15">
        <f ca="1">Inputs!$B$20*EXP($B$10-0.5*C$7^2+C$7*AJ825)</f>
        <v>2787.1213343342442</v>
      </c>
      <c r="BR825" s="15">
        <f t="shared" ca="1" si="457"/>
        <v>2916.9203412945885</v>
      </c>
      <c r="BS825" s="15">
        <f t="shared" ca="1" si="458"/>
        <v>3365.8199605004688</v>
      </c>
      <c r="BT825" s="15">
        <f t="shared" ca="1" si="459"/>
        <v>9431.715471641257</v>
      </c>
      <c r="BU825" s="15">
        <f t="shared" ca="1" si="460"/>
        <v>13758.162135435708</v>
      </c>
      <c r="BV825" s="15">
        <f t="shared" ca="1" si="461"/>
        <v>14857.207098388768</v>
      </c>
      <c r="BW825" s="15">
        <f t="shared" ca="1" si="462"/>
        <v>20584.24049717293</v>
      </c>
      <c r="BX825" s="15">
        <f t="shared" ca="1" si="463"/>
        <v>24054.342850098757</v>
      </c>
      <c r="BY825" s="15">
        <f t="shared" ca="1" si="464"/>
        <v>37849.738018372438</v>
      </c>
      <c r="BZ825" s="15">
        <f t="shared" ca="1" si="465"/>
        <v>54422.47683876974</v>
      </c>
      <c r="CA825" s="15">
        <f t="shared" ca="1" si="466"/>
        <v>83149.211968194941</v>
      </c>
      <c r="CB825" s="15">
        <f ca="1">(AU825*DCF!C$10-DCF!C$5*MAX(AU825*DCF!C$10,0)-MAX(AU825-Inputs!$B$6,0)/Inputs!$B$10)*DCF!C$6</f>
        <v>1046.9752997273358</v>
      </c>
      <c r="CC825" s="15">
        <f ca="1">(AV825*DCF!D$10-DCF!D$5*MAX(AV825*DCF!D$10,0)-MAX(AV825-AU825,0)/Inputs!$B$10)*DCF!D$6</f>
        <v>1076.1319789715037</v>
      </c>
      <c r="CD825" s="15">
        <f ca="1">(AW825*DCF!E$10-DCF!E$5*MAX(AW825*DCF!E$10,0)-MAX(AW825-AV825,0)/Inputs!$B$10)*DCF!E$6</f>
        <v>1098.7814194038317</v>
      </c>
      <c r="CE825" s="15">
        <f ca="1">(AX825*DCF!F$10-DCF!F$5*MAX(AX825*DCF!F$10,0)-MAX(AX825-AW825,0)/Inputs!$B$10)*DCF!F$6</f>
        <v>1272.7522227790862</v>
      </c>
      <c r="CF825" s="15">
        <f ca="1">(AY825*DCF!G$10-DCF!G$5*MAX(AY825*DCF!G$10,0)-MAX(AY825-AX825,0)/Inputs!$B$10)*DCF!G$6</f>
        <v>1647.3538340220118</v>
      </c>
      <c r="CG825" s="15">
        <f ca="1">(AZ825*DCF!H$10-DCF!H$5*MAX(AZ825*DCF!H$10,0)-MAX(AZ825-AY825,0)/Inputs!$B$10)*DCF!H$6</f>
        <v>1914.766505716711</v>
      </c>
      <c r="CH825" s="15">
        <f ca="1">(BA825*DCF!I$10-DCF!I$5*MAX(BA825*DCF!I$10,0)-MAX(BA825-AZ825,0)/Inputs!$B$10)*DCF!I$6</f>
        <v>2228.5713390750793</v>
      </c>
      <c r="CI825" s="15">
        <f ca="1">(BB825*DCF!J$10-DCF!J$5*MAX(BB825*DCF!J$10,0)-MAX(BB825-BA825,0)/Inputs!$B$10)*DCF!J$6</f>
        <v>2670.8877162065701</v>
      </c>
      <c r="CJ825" s="15">
        <f ca="1">(BC825*DCF!K$10-DCF!K$5*MAX(BC825*DCF!K$10,0)-MAX(BC825-BB825,0)/Inputs!$B$10)*DCF!K$6</f>
        <v>3300.0489067302283</v>
      </c>
      <c r="CK825" s="15">
        <f ca="1">(BD825*DCF!L$10-DCF!L$5*MAX(BD825*DCF!L$10,0)-MAX(BD825-BC825,0)/Inputs!$B$10)*DCF!L$6</f>
        <v>3240.1705967853218</v>
      </c>
      <c r="CL825" s="15">
        <f ca="1">(BE825*DCF!M$10-DCF!M$5*MAX(BE825*DCF!M$10,0)-MAX(BE825-BD825,0)/Inputs!$B$10)*DCF!M$6</f>
        <v>3538.0438484066772</v>
      </c>
      <c r="CM825" s="15">
        <f ca="1">(BF825*DCF!C$28-DCF!C$5*MAX(BF825*DCF!C$28,0)-MAX(BF825-Inputs!$B$13,0)/Inputs!$B$17)*DCF!C$6</f>
        <v>3656.1800402456979</v>
      </c>
      <c r="CN825" s="15">
        <f ca="1">(BG825*DCF!D$28-DCF!D$5*MAX(BG825*DCF!D$28,0)-MAX(BG825-BF825,0)/Inputs!$B$17)*DCF!D$6</f>
        <v>4444.5191795546598</v>
      </c>
      <c r="CO825" s="15">
        <f ca="1">(BH825*DCF!E$28-DCF!E$5*MAX(BH825*DCF!E$28,0)-MAX(BH825-BG825,0)/Inputs!$B$17)*DCF!E$6</f>
        <v>4235.4924498198907</v>
      </c>
      <c r="CP825" s="15">
        <f ca="1">(BI825*DCF!F$28-DCF!F$5*MAX(BI825*DCF!F$28,0)-MAX(BI825-BH825,0)/Inputs!$B$17)*DCF!F$6</f>
        <v>4510.9941386367427</v>
      </c>
      <c r="CQ825" s="15">
        <f ca="1">(BJ825*DCF!G$28-DCF!G$5*MAX(BJ825*DCF!G$28,0)-MAX(BJ825-BI825,0)/Inputs!$B$17)*DCF!G$6</f>
        <v>5870.954441712508</v>
      </c>
      <c r="CR825" s="15">
        <f ca="1">(BK825*DCF!H$28-DCF!H$5*MAX(BK825*DCF!H$28,0)-MAX(BK825-BJ825,0)/Inputs!$B$17)*DCF!H$6</f>
        <v>7556.6650078591119</v>
      </c>
      <c r="CS825" s="15">
        <f ca="1">(BL825*DCF!I$28-DCF!I$5*MAX(BL825*DCF!I$28,0)-MAX(BL825-BK825,0)/Inputs!$B$17)*DCF!I$6</f>
        <v>9111.5448835694351</v>
      </c>
      <c r="CT825" s="15">
        <f ca="1">(BM825*DCF!J$28-DCF!J$5*MAX(BM825*DCF!J$28,0)-MAX(BM825-BL825,0)/Inputs!$B$17)*DCF!J$6</f>
        <v>10733.129038900919</v>
      </c>
      <c r="CU825" s="15">
        <f ca="1">(BN825*DCF!K$28-DCF!K$5*MAX(BN825*DCF!K$28,0)-MAX(BN825-BM825,0)/Inputs!$B$17)*DCF!K$6</f>
        <v>12342.095626625576</v>
      </c>
      <c r="CV825" s="15">
        <f ca="1">(BO825*DCF!L$28-DCF!L$5*MAX(BO825*DCF!L$28,0)-MAX(BO825-BN825,0)/Inputs!$B$17)*DCF!L$6</f>
        <v>13776.173606782922</v>
      </c>
      <c r="CW825" s="15">
        <f ca="1">(BP825*DCF!M$28-DCF!M$5*MAX(BP825*DCF!M$28,0)-MAX(BP825-BO825,0)/Inputs!$B$17)*DCF!M$6</f>
        <v>15754.697197548758</v>
      </c>
      <c r="CX825" s="15">
        <f ca="1">(BQ825*DCF!C$46-DCF!C$5*MAX(BQ825*DCF!C$46,0)-MAX(BQ825-Inputs!$B$20,0)/Inputs!$B$24)*DCF!C$6</f>
        <v>-643.67698252522962</v>
      </c>
      <c r="CY825" s="15">
        <f ca="1">(BR825*DCF!D$46-DCF!D$5*MAX(BR825*DCF!D$46,0)-MAX(BR825-BQ825,0)/Inputs!$B$24)*DCF!D$6</f>
        <v>-553.23443763769808</v>
      </c>
      <c r="CZ825" s="15">
        <f ca="1">(BS825*DCF!E$46-DCF!E$5*MAX(BS825*DCF!E$46,0)-MAX(BS825-BR825,0)/Inputs!$B$24)*DCF!E$6</f>
        <v>-574.95794254131465</v>
      </c>
      <c r="DA825" s="15">
        <f ca="1">(BT825*DCF!F$46-DCF!F$5*MAX(BT825*DCF!F$46,0)-MAX(BT825-BS825,0)/Inputs!$B$24)*DCF!F$6</f>
        <v>-2895.6614656903012</v>
      </c>
      <c r="DB825" s="15">
        <f ca="1">(BU825*DCF!G$46-DCF!G$5*MAX(BU825*DCF!G$46,0)-MAX(BU825-BT825,0)/Inputs!$B$24)*DCF!G$6</f>
        <v>-1918.1285689785207</v>
      </c>
      <c r="DC825" s="15">
        <f ca="1">(BV825*DCF!H$46-DCF!H$5*MAX(BV825*DCF!H$46,0)-MAX(BV825-BU825,0)/Inputs!$B$24)*DCF!H$6</f>
        <v>-341.52148827745071</v>
      </c>
      <c r="DD825" s="15">
        <f ca="1">(BW825*DCF!I$46-DCF!I$5*MAX(BW825*DCF!I$46,0)-MAX(BW825-BV825,0)/Inputs!$B$24)*DCF!I$6</f>
        <v>-1168.6087232269704</v>
      </c>
      <c r="DE825" s="15">
        <f ca="1">(BX825*DCF!J$46-DCF!J$5*MAX(BX825*DCF!J$46,0)-MAX(BX825-BW825,0)/Inputs!$B$24)*DCF!J$6</f>
        <v>88.798694255109666</v>
      </c>
      <c r="DF825" s="15">
        <f ca="1">(BY825*DCF!K$46-DCF!K$5*MAX(BY825*DCF!K$46,0)-MAX(BY825-BX825,0)/Inputs!$B$24)*DCF!K$6</f>
        <v>-1217.4011000596511</v>
      </c>
      <c r="DG825" s="15">
        <f ca="1">(BZ825*DCF!L$46-DCF!L$5*MAX(BZ825*DCF!L$46,0)-MAX(BZ825-BY825,0)/Inputs!$B$24)*DCF!L$6</f>
        <v>11.508453535749359</v>
      </c>
      <c r="DH825" s="15">
        <f ca="1">(CA825*DCF!M$46-DCF!M$5*MAX(CA825*DCF!M$46,0)-MAX(CA825-BZ825,0)/Inputs!$B$24)*DCF!M$6</f>
        <v>513.06976961868975</v>
      </c>
      <c r="DI825" s="15">
        <f ca="1">SUM(CB825:CL825)+BE825*DCF!M$10*(1+Inputs!$B$30)*(1-Inputs!$B$33)*(1-Inputs!$B$30/Inputs!$B$31)/(Inputs!$B$29-Inputs!$B$30)*DCF!M$6</f>
        <v>110327.85947318036</v>
      </c>
      <c r="DJ825" s="15">
        <f ca="1">SUM(CM825:CW825)+BP825*DCF!M$28*(1+Inputs!$B$30)*(1-Inputs!$B$33)*(1-Inputs!$B$30/Inputs!$B$31)/(Inputs!$B$29-Inputs!$B$30)*DCF!M$6</f>
        <v>435261.30526231905</v>
      </c>
      <c r="DK825" s="15">
        <f ca="1">SUM(CX825:DH825)+CA825*DCF!M$46*(1+Inputs!$B$30)*(1-Inputs!$B$33)*(1-Inputs!$B$30/Inputs!$B$31)/(Inputs!$B$29-Inputs!$B$30)*DCF!M$6</f>
        <v>119858.71756513111</v>
      </c>
      <c r="DM825" s="15">
        <f ca="1">DI825+DJ825+DK825+Inputs!$B$34+Inputs!$B$36-Inputs!$B$35</f>
        <v>742298.88230063056</v>
      </c>
    </row>
    <row r="826" spans="1:117" x14ac:dyDescent="0.75">
      <c r="A826" s="11">
        <v>813</v>
      </c>
      <c r="C826" s="24">
        <f t="shared" ca="1" si="471"/>
        <v>0.17610704792373036</v>
      </c>
      <c r="D826" s="24">
        <f t="shared" ca="1" si="471"/>
        <v>-1.1521501993910119</v>
      </c>
      <c r="E826" s="24">
        <f t="shared" ca="1" si="471"/>
        <v>-0.17987394781621274</v>
      </c>
      <c r="F826" s="24">
        <f t="shared" ca="1" si="471"/>
        <v>0.18847055452812511</v>
      </c>
      <c r="G826" s="24">
        <f t="shared" ca="1" si="471"/>
        <v>2.5311760772766312</v>
      </c>
      <c r="H826" s="24">
        <f t="shared" ca="1" si="471"/>
        <v>-1.1279727699955246</v>
      </c>
      <c r="I826" s="24">
        <f t="shared" ca="1" si="471"/>
        <v>1.4293568647260935</v>
      </c>
      <c r="J826" s="24">
        <f t="shared" ca="1" si="471"/>
        <v>1.6932929791243385</v>
      </c>
      <c r="K826" s="24">
        <f t="shared" ca="1" si="471"/>
        <v>-1.0344972320231323</v>
      </c>
      <c r="L826" s="24">
        <f t="shared" ca="1" si="471"/>
        <v>-1.2486900484029864</v>
      </c>
      <c r="M826" s="24">
        <f t="shared" ca="1" si="471"/>
        <v>-0.34270643347171853</v>
      </c>
      <c r="N826" s="24">
        <f ca="1">SQRT(Inputs!$B$38)*C826+SQRT(1-Inputs!$B$38)*_xlfn.NORM.S.INV(RAND())</f>
        <v>-0.39530127168471818</v>
      </c>
      <c r="O826" s="24">
        <f ca="1">SQRT(Inputs!$B$38)*D826+SQRT(1-Inputs!$B$38)*_xlfn.NORM.S.INV(RAND())</f>
        <v>-1.532287241601709</v>
      </c>
      <c r="P826" s="24">
        <f ca="1">SQRT(Inputs!$B$38)*E826+SQRT(1-Inputs!$B$38)*_xlfn.NORM.S.INV(RAND())</f>
        <v>-9.3635383275356976E-2</v>
      </c>
      <c r="Q826" s="24">
        <f ca="1">SQRT(Inputs!$B$38)*F826+SQRT(1-Inputs!$B$38)*_xlfn.NORM.S.INV(RAND())</f>
        <v>-0.51833481698302342</v>
      </c>
      <c r="R826" s="24">
        <f ca="1">SQRT(Inputs!$B$38)*G826+SQRT(1-Inputs!$B$38)*_xlfn.NORM.S.INV(RAND())</f>
        <v>2.5047734355783335E-2</v>
      </c>
      <c r="S826" s="24">
        <f ca="1">SQRT(Inputs!$B$38)*H826+SQRT(1-Inputs!$B$38)*_xlfn.NORM.S.INV(RAND())</f>
        <v>-0.87752397938183058</v>
      </c>
      <c r="T826" s="24">
        <f ca="1">SQRT(Inputs!$B$38)*I826+SQRT(1-Inputs!$B$38)*_xlfn.NORM.S.INV(RAND())</f>
        <v>-0.27046435623182286</v>
      </c>
      <c r="U826" s="24">
        <f ca="1">SQRT(Inputs!$B$38)*J826+SQRT(1-Inputs!$B$38)*_xlfn.NORM.S.INV(RAND())</f>
        <v>0.66370991512889055</v>
      </c>
      <c r="V826" s="24">
        <f ca="1">SQRT(Inputs!$B$38)*K826+SQRT(1-Inputs!$B$38)*_xlfn.NORM.S.INV(RAND())</f>
        <v>-0.64277934738967146</v>
      </c>
      <c r="W826" s="24">
        <f ca="1">SQRT(Inputs!$B$38)*L826+SQRT(1-Inputs!$B$38)*_xlfn.NORM.S.INV(RAND())</f>
        <v>-1.8136762900564531</v>
      </c>
      <c r="X826" s="24">
        <f ca="1">SQRT(Inputs!$B$38)*M826+SQRT(1-Inputs!$B$38)*_xlfn.NORM.S.INV(RAND())</f>
        <v>-0.46850096504861993</v>
      </c>
      <c r="Y826" s="24">
        <f ca="1">SQRT(Inputs!$B$38)*C826+SQRT(1-Inputs!$B$38)*_xlfn.NORM.S.INV(RAND())</f>
        <v>-0.56845036265358484</v>
      </c>
      <c r="Z826" s="24">
        <f ca="1">SQRT(Inputs!$B$38)*D826+SQRT(1-Inputs!$B$38)*_xlfn.NORM.S.INV(RAND())</f>
        <v>-1.511632982970029</v>
      </c>
      <c r="AA826" s="24">
        <f ca="1">SQRT(Inputs!$B$38)*E826+SQRT(1-Inputs!$B$38)*_xlfn.NORM.S.INV(RAND())</f>
        <v>-1.7700490020690438</v>
      </c>
      <c r="AB826" s="24">
        <f ca="1">SQRT(Inputs!$B$38)*F826+SQRT(1-Inputs!$B$38)*_xlfn.NORM.S.INV(RAND())</f>
        <v>-0.7246070106327096</v>
      </c>
      <c r="AC826" s="24">
        <f ca="1">SQRT(Inputs!$B$38)*G826+SQRT(1-Inputs!$B$38)*_xlfn.NORM.S.INV(RAND())</f>
        <v>-1.6428516074006749E-2</v>
      </c>
      <c r="AD826" s="24">
        <f ca="1">SQRT(Inputs!$B$38)*H826+SQRT(1-Inputs!$B$38)*_xlfn.NORM.S.INV(RAND())</f>
        <v>-0.28727718631917226</v>
      </c>
      <c r="AE826" s="24">
        <f ca="1">SQRT(Inputs!$B$38)*I826+SQRT(1-Inputs!$B$38)*_xlfn.NORM.S.INV(RAND())</f>
        <v>1.7441387045981909</v>
      </c>
      <c r="AF826" s="24">
        <f ca="1">SQRT(Inputs!$B$38)*J826+SQRT(1-Inputs!$B$38)*_xlfn.NORM.S.INV(RAND())</f>
        <v>1.4794973490748033</v>
      </c>
      <c r="AG826" s="24">
        <f ca="1">SQRT(Inputs!$B$38)*K826+SQRT(1-Inputs!$B$38)*_xlfn.NORM.S.INV(RAND())</f>
        <v>-0.12808759211571891</v>
      </c>
      <c r="AH826" s="24">
        <f ca="1">SQRT(Inputs!$B$38)*L826+SQRT(1-Inputs!$B$38)*_xlfn.NORM.S.INV(RAND())</f>
        <v>-9.8104593707572629E-2</v>
      </c>
      <c r="AI826" s="24">
        <f ca="1">SQRT(Inputs!$B$38)*M826+SQRT(1-Inputs!$B$38)*_xlfn.NORM.S.INV(RAND())</f>
        <v>-1.5783214137489945</v>
      </c>
      <c r="AJ826" s="24">
        <f ca="1">SQRT(Inputs!$B$38)*C826+SQRT(1-Inputs!$B$38)*_xlfn.NORM.S.INV(RAND())</f>
        <v>-0.54667438653722966</v>
      </c>
      <c r="AK826" s="24">
        <f ca="1">SQRT(Inputs!$B$38)*D826+SQRT(1-Inputs!$B$38)*_xlfn.NORM.S.INV(RAND())</f>
        <v>-2.4480874419100491</v>
      </c>
      <c r="AL826" s="24">
        <f ca="1">SQRT(Inputs!$B$38)*E826+SQRT(1-Inputs!$B$38)*_xlfn.NORM.S.INV(RAND())</f>
        <v>0.60858734034914619</v>
      </c>
      <c r="AM826" s="24">
        <f ca="1">SQRT(Inputs!$B$38)*F826+SQRT(1-Inputs!$B$38)*_xlfn.NORM.S.INV(RAND())</f>
        <v>0.47761771171634543</v>
      </c>
      <c r="AN826" s="24">
        <f ca="1">SQRT(Inputs!$B$38)*G826+SQRT(1-Inputs!$B$38)*_xlfn.NORM.S.INV(RAND())</f>
        <v>1.3760376619049384</v>
      </c>
      <c r="AO826" s="24">
        <f ca="1">SQRT(Inputs!$B$38)*H826+SQRT(1-Inputs!$B$38)*_xlfn.NORM.S.INV(RAND())</f>
        <v>-0.46295601902556416</v>
      </c>
      <c r="AP826" s="24">
        <f ca="1">SQRT(Inputs!$B$38)*I826+SQRT(1-Inputs!$B$38)*_xlfn.NORM.S.INV(RAND())</f>
        <v>0.97530804270297033</v>
      </c>
      <c r="AQ826" s="24">
        <f ca="1">SQRT(Inputs!$B$38)*J826+SQRT(1-Inputs!$B$38)*_xlfn.NORM.S.INV(RAND())</f>
        <v>0.76505133642559908</v>
      </c>
      <c r="AR826" s="24">
        <f ca="1">SQRT(Inputs!$B$38)*K826+SQRT(1-Inputs!$B$38)*_xlfn.NORM.S.INV(RAND())</f>
        <v>-0.90015650989149787</v>
      </c>
      <c r="AS826" s="24">
        <f ca="1">SQRT(Inputs!$B$38)*L826+SQRT(1-Inputs!$B$38)*_xlfn.NORM.S.INV(RAND())</f>
        <v>-0.55228083294110053</v>
      </c>
      <c r="AT826" s="24">
        <f ca="1">SQRT(Inputs!$B$38)*M826+SQRT(1-Inputs!$B$38)*_xlfn.NORM.S.INV(RAND())</f>
        <v>0.79058649945001147</v>
      </c>
      <c r="AU826" s="15">
        <f ca="1">Inputs!$B$6*EXP($B$8-0.5*C$5^2+C$5*N826)</f>
        <v>4654.6583074075443</v>
      </c>
      <c r="AV826" s="15">
        <f t="shared" ca="1" si="437"/>
        <v>4522.9123962401554</v>
      </c>
      <c r="AW826" s="15">
        <f t="shared" ca="1" si="438"/>
        <v>5445.6770673014089</v>
      </c>
      <c r="AX826" s="15">
        <f t="shared" ca="1" si="439"/>
        <v>6231.7238628549994</v>
      </c>
      <c r="AY826" s="15">
        <f t="shared" ca="1" si="440"/>
        <v>7638.1134843274458</v>
      </c>
      <c r="AZ826" s="15">
        <f t="shared" ca="1" si="441"/>
        <v>8481.1593602086523</v>
      </c>
      <c r="BA826" s="15">
        <f t="shared" ca="1" si="442"/>
        <v>10089.100685396903</v>
      </c>
      <c r="BB826" s="15">
        <f t="shared" ca="1" si="443"/>
        <v>13201.436775407105</v>
      </c>
      <c r="BC826" s="15">
        <f t="shared" ca="1" si="444"/>
        <v>15195.682306200926</v>
      </c>
      <c r="BD826" s="15">
        <f t="shared" ca="1" si="445"/>
        <v>15711.447906427156</v>
      </c>
      <c r="BE826" s="15">
        <f t="shared" ca="1" si="446"/>
        <v>18448.12375628361</v>
      </c>
      <c r="BF826" s="15">
        <f ca="1">Inputs!$B$13*EXP($B$9-0.5*C$6^2+C$6*Y826)</f>
        <v>12356.966346687768</v>
      </c>
      <c r="BG826" s="15">
        <f t="shared" ca="1" si="447"/>
        <v>11464.748710952354</v>
      </c>
      <c r="BH826" s="15">
        <f t="shared" ca="1" si="448"/>
        <v>10444.124934034122</v>
      </c>
      <c r="BI826" s="15">
        <f t="shared" ca="1" si="449"/>
        <v>11435.877368390087</v>
      </c>
      <c r="BJ826" s="15">
        <f t="shared" ca="1" si="450"/>
        <v>13986.480133774392</v>
      </c>
      <c r="BK826" s="15">
        <f t="shared" ca="1" si="451"/>
        <v>16507.345513658009</v>
      </c>
      <c r="BL826" s="15">
        <f t="shared" ca="1" si="452"/>
        <v>25419.762629175711</v>
      </c>
      <c r="BM826" s="15">
        <f t="shared" ca="1" si="453"/>
        <v>37550.914491724165</v>
      </c>
      <c r="BN826" s="15">
        <f t="shared" ca="1" si="454"/>
        <v>45479.451044607486</v>
      </c>
      <c r="BO826" s="15">
        <f t="shared" ca="1" si="455"/>
        <v>55323.27319037405</v>
      </c>
      <c r="BP826" s="15">
        <f t="shared" ca="1" si="456"/>
        <v>56942.968210982945</v>
      </c>
      <c r="BQ826" s="15">
        <f ca="1">Inputs!$B$20*EXP($B$10-0.5*C$7^2+C$7*AJ826)</f>
        <v>3533.4596636345591</v>
      </c>
      <c r="BR826" s="15">
        <f t="shared" ca="1" si="457"/>
        <v>2203.3861721663757</v>
      </c>
      <c r="BS826" s="15">
        <f t="shared" ca="1" si="458"/>
        <v>3593.5863806964635</v>
      </c>
      <c r="BT826" s="15">
        <f t="shared" ca="1" si="459"/>
        <v>5616.1488353395716</v>
      </c>
      <c r="BU826" s="15">
        <f t="shared" ca="1" si="460"/>
        <v>10858.423659824206</v>
      </c>
      <c r="BV826" s="15">
        <f t="shared" ca="1" si="461"/>
        <v>13610.862173144975</v>
      </c>
      <c r="BW826" s="15">
        <f t="shared" ca="1" si="462"/>
        <v>23347.822382306746</v>
      </c>
      <c r="BX826" s="15">
        <f t="shared" ca="1" si="463"/>
        <v>38068.677558416079</v>
      </c>
      <c r="BY826" s="15">
        <f t="shared" ca="1" si="464"/>
        <v>44901.765485997807</v>
      </c>
      <c r="BZ826" s="15">
        <f t="shared" ca="1" si="465"/>
        <v>56920.857166129215</v>
      </c>
      <c r="CA826" s="15">
        <f t="shared" ca="1" si="466"/>
        <v>92016.779152656105</v>
      </c>
      <c r="CB826" s="15">
        <f ca="1">(AU826*DCF!C$10-DCF!C$5*MAX(AU826*DCF!C$10,0)-MAX(AU826-Inputs!$B$6,0)/Inputs!$B$10)*DCF!C$6</f>
        <v>1045.2674117483775</v>
      </c>
      <c r="CC826" s="15">
        <f ca="1">(AV826*DCF!D$10-DCF!D$5*MAX(AV826*DCF!D$10,0)-MAX(AV826-AU826,0)/Inputs!$B$10)*DCF!D$6</f>
        <v>1102.4292548578635</v>
      </c>
      <c r="CD826" s="15">
        <f ca="1">(AW826*DCF!E$10-DCF!E$5*MAX(AW826*DCF!E$10,0)-MAX(AW826-AV826,0)/Inputs!$B$10)*DCF!E$6</f>
        <v>1049.4753298010396</v>
      </c>
      <c r="CE826" s="15">
        <f ca="1">(AX826*DCF!F$10-DCF!F$5*MAX(AX826*DCF!F$10,0)-MAX(AX826-AW826,0)/Inputs!$B$10)*DCF!F$6</f>
        <v>1196.8185380983959</v>
      </c>
      <c r="CF826" s="15">
        <f ca="1">(AY826*DCF!G$10-DCF!G$5*MAX(AY826*DCF!G$10,0)-MAX(AY826-AX826,0)/Inputs!$B$10)*DCF!G$6</f>
        <v>1303.4233554055886</v>
      </c>
      <c r="CG826" s="15">
        <f ca="1">(AZ826*DCF!H$10-DCF!H$5*MAX(AZ826*DCF!H$10,0)-MAX(AZ826-AY826,0)/Inputs!$B$10)*DCF!H$6</f>
        <v>1496.9252643084956</v>
      </c>
      <c r="CH826" s="15">
        <f ca="1">(BA826*DCF!I$10-DCF!I$5*MAX(BA826*DCF!I$10,0)-MAX(BA826-AZ826,0)/Inputs!$B$10)*DCF!I$6</f>
        <v>1579.1519292043272</v>
      </c>
      <c r="CI826" s="15">
        <f ca="1">(BB826*DCF!J$10-DCF!J$5*MAX(BB826*DCF!J$10,0)-MAX(BB826-BA826,0)/Inputs!$B$10)*DCF!J$6</f>
        <v>1793.7739350160709</v>
      </c>
      <c r="CJ826" s="15">
        <f ca="1">(BC826*DCF!K$10-DCF!K$5*MAX(BC826*DCF!K$10,0)-MAX(BC826-BB826,0)/Inputs!$B$10)*DCF!K$6</f>
        <v>2167.096790920707</v>
      </c>
      <c r="CK826" s="15">
        <f ca="1">(BD826*DCF!L$10-DCF!L$5*MAX(BD826*DCF!L$10,0)-MAX(BD826-BC826,0)/Inputs!$B$10)*DCF!L$6</f>
        <v>2302.8882695878738</v>
      </c>
      <c r="CL826" s="15">
        <f ca="1">(BE826*DCF!M$10-DCF!M$5*MAX(BE826*DCF!M$10,0)-MAX(BE826-BD826,0)/Inputs!$B$10)*DCF!M$6</f>
        <v>2276.3436995101647</v>
      </c>
      <c r="CM826" s="15">
        <f ca="1">(BF826*DCF!C$28-DCF!C$5*MAX(BF826*DCF!C$28,0)-MAX(BF826-Inputs!$B$13,0)/Inputs!$B$17)*DCF!C$6</f>
        <v>3547.2543868191437</v>
      </c>
      <c r="CN826" s="15">
        <f ca="1">(BG826*DCF!D$28-DCF!D$5*MAX(BG826*DCF!D$28,0)-MAX(BG826-BF826,0)/Inputs!$B$17)*DCF!D$6</f>
        <v>3376.6329161657595</v>
      </c>
      <c r="CO826" s="15">
        <f ca="1">(BH826*DCF!E$28-DCF!E$5*MAX(BH826*DCF!E$28,0)-MAX(BH826-BG826,0)/Inputs!$B$17)*DCF!E$6</f>
        <v>2957.9621540384042</v>
      </c>
      <c r="CP826" s="15">
        <f ca="1">(BI826*DCF!F$28-DCF!F$5*MAX(BI826*DCF!F$28,0)-MAX(BI826-BH826,0)/Inputs!$B$17)*DCF!F$6</f>
        <v>2923.9752681272976</v>
      </c>
      <c r="CQ826" s="15">
        <f ca="1">(BJ826*DCF!G$28-DCF!G$5*MAX(BJ826*DCF!G$28,0)-MAX(BJ826-BI826,0)/Inputs!$B$17)*DCF!G$6</f>
        <v>3199.912197567834</v>
      </c>
      <c r="CR826" s="15">
        <f ca="1">(BK826*DCF!H$28-DCF!H$5*MAX(BK826*DCF!H$28,0)-MAX(BK826-BJ826,0)/Inputs!$B$17)*DCF!H$6</f>
        <v>3690.776930983558</v>
      </c>
      <c r="CS826" s="15">
        <f ca="1">(BL826*DCF!I$28-DCF!I$5*MAX(BL826*DCF!I$28,0)-MAX(BL826-BK826,0)/Inputs!$B$17)*DCF!I$6</f>
        <v>4698.3292984807576</v>
      </c>
      <c r="CT826" s="15">
        <f ca="1">(BM826*DCF!J$28-DCF!J$5*MAX(BM826*DCF!J$28,0)-MAX(BM826-BL826,0)/Inputs!$B$17)*DCF!J$6</f>
        <v>6768.4796347020538</v>
      </c>
      <c r="CU826" s="15">
        <f ca="1">(BN826*DCF!K$28-DCF!K$5*MAX(BN826*DCF!K$28,0)-MAX(BN826-BM826,0)/Inputs!$B$17)*DCF!K$6</f>
        <v>8633.3573864959399</v>
      </c>
      <c r="CV826" s="15">
        <f ca="1">(BO826*DCF!L$28-DCF!L$5*MAX(BO826*DCF!L$28,0)-MAX(BO826-BN826,0)/Inputs!$B$17)*DCF!L$6</f>
        <v>9924.3093397639659</v>
      </c>
      <c r="CW826" s="15">
        <f ca="1">(BP826*DCF!M$28-DCF!M$5*MAX(BP826*DCF!M$28,0)-MAX(BP826-BO826,0)/Inputs!$B$17)*DCF!M$6</f>
        <v>10544.548781487521</v>
      </c>
      <c r="CX826" s="15">
        <f ca="1">(BQ826*DCF!C$46-DCF!C$5*MAX(BQ826*DCF!C$46,0)-MAX(BQ826-Inputs!$B$20,0)/Inputs!$B$24)*DCF!C$6</f>
        <v>-969.60253831493685</v>
      </c>
      <c r="CY826" s="15">
        <f ca="1">(BR826*DCF!D$46-DCF!D$5*MAX(BR826*DCF!D$46,0)-MAX(BR826-BQ826,0)/Inputs!$B$24)*DCF!D$6</f>
        <v>-376.06663595903768</v>
      </c>
      <c r="CZ826" s="15">
        <f ca="1">(BS826*DCF!E$46-DCF!E$5*MAX(BS826*DCF!E$46,0)-MAX(BS826-BR826,0)/Inputs!$B$24)*DCF!E$6</f>
        <v>-972.92649701683308</v>
      </c>
      <c r="DA826" s="15">
        <f ca="1">(BT826*DCF!F$46-DCF!F$5*MAX(BT826*DCF!F$46,0)-MAX(BT826-BS826,0)/Inputs!$B$24)*DCF!F$6</f>
        <v>-1145.4823940031426</v>
      </c>
      <c r="DB826" s="15">
        <f ca="1">(BU826*DCF!G$46-DCF!G$5*MAX(BU826*DCF!G$46,0)-MAX(BU826-BT826,0)/Inputs!$B$24)*DCF!G$6</f>
        <v>-2128.6535945437467</v>
      </c>
      <c r="DC826" s="15">
        <f ca="1">(BV826*DCF!H$46-DCF!H$5*MAX(BV826*DCF!H$46,0)-MAX(BV826-BU826,0)/Inputs!$B$24)*DCF!H$6</f>
        <v>-855.30340354385601</v>
      </c>
      <c r="DD826" s="15">
        <f ca="1">(BW826*DCF!I$46-DCF!I$5*MAX(BW826*DCF!I$46,0)-MAX(BW826-BV826,0)/Inputs!$B$24)*DCF!I$6</f>
        <v>-2255.877589560841</v>
      </c>
      <c r="DE826" s="15">
        <f ca="1">(BX826*DCF!J$46-DCF!J$5*MAX(BX826*DCF!J$46,0)-MAX(BX826-BW826,0)/Inputs!$B$24)*DCF!J$6</f>
        <v>-2306.8545678340347</v>
      </c>
      <c r="DF826" s="15">
        <f ca="1">(BY826*DCF!K$46-DCF!K$5*MAX(BY826*DCF!K$46,0)-MAX(BY826-BX826,0)/Inputs!$B$24)*DCF!K$6</f>
        <v>891.01401577775846</v>
      </c>
      <c r="DG826" s="15">
        <f ca="1">(BZ826*DCF!L$46-DCF!L$5*MAX(BZ826*DCF!L$46,0)-MAX(BZ826-BY826,0)/Inputs!$B$24)*DCF!L$6</f>
        <v>1214.7154829642202</v>
      </c>
      <c r="DH826" s="15">
        <f ca="1">(CA826*DCF!M$46-DCF!M$5*MAX(CA826*DCF!M$46,0)-MAX(CA826-BZ826,0)/Inputs!$B$24)*DCF!M$6</f>
        <v>-123.26576545682167</v>
      </c>
      <c r="DI826" s="15">
        <f ca="1">SUM(CB826:CL826)+BE826*DCF!M$10*(1+Inputs!$B$30)*(1-Inputs!$B$33)*(1-Inputs!$B$30/Inputs!$B$31)/(Inputs!$B$29-Inputs!$B$30)*DCF!M$6</f>
        <v>68654.966143377853</v>
      </c>
      <c r="DJ826" s="15">
        <f ca="1">SUM(CM826:CW826)+BP826*DCF!M$28*(1+Inputs!$B$30)*(1-Inputs!$B$33)*(1-Inputs!$B$30/Inputs!$B$31)/(Inputs!$B$29-Inputs!$B$30)*DCF!M$6</f>
        <v>271562.91632658773</v>
      </c>
      <c r="DK826" s="15">
        <f ca="1">SUM(CX826:DH826)+CA826*DCF!M$46*(1+Inputs!$B$30)*(1-Inputs!$B$33)*(1-Inputs!$B$30/Inputs!$B$31)/(Inputs!$B$29-Inputs!$B$30)*DCF!M$6</f>
        <v>133240.53716682963</v>
      </c>
      <c r="DM826" s="15">
        <f ca="1">DI826+DJ826+DK826+Inputs!$B$34+Inputs!$B$36-Inputs!$B$35</f>
        <v>550309.4196367953</v>
      </c>
    </row>
    <row r="827" spans="1:117" x14ac:dyDescent="0.75">
      <c r="A827" s="11">
        <v>814</v>
      </c>
      <c r="C827" s="24">
        <f t="shared" ca="1" si="471"/>
        <v>-1.729365300143233</v>
      </c>
      <c r="D827" s="24">
        <f t="shared" ca="1" si="471"/>
        <v>0.26784753278171419</v>
      </c>
      <c r="E827" s="24">
        <f t="shared" ca="1" si="471"/>
        <v>0.91245568732743909</v>
      </c>
      <c r="F827" s="24">
        <f t="shared" ca="1" si="471"/>
        <v>-0.58101043694265464</v>
      </c>
      <c r="G827" s="24">
        <f t="shared" ca="1" si="471"/>
        <v>-1.4726702071706637</v>
      </c>
      <c r="H827" s="24">
        <f t="shared" ca="1" si="471"/>
        <v>1.3902430839948212</v>
      </c>
      <c r="I827" s="24">
        <f t="shared" ca="1" si="471"/>
        <v>-1.8509251783370166</v>
      </c>
      <c r="J827" s="24">
        <f t="shared" ca="1" si="471"/>
        <v>3.2765154341294421E-2</v>
      </c>
      <c r="K827" s="24">
        <f t="shared" ca="1" si="471"/>
        <v>0.70427997933494546</v>
      </c>
      <c r="L827" s="24">
        <f t="shared" ca="1" si="471"/>
        <v>-0.63759357936209493</v>
      </c>
      <c r="M827" s="24">
        <f t="shared" ca="1" si="471"/>
        <v>0.55801488359890328</v>
      </c>
      <c r="N827" s="24">
        <f ca="1">SQRT(Inputs!$B$38)*C827+SQRT(1-Inputs!$B$38)*_xlfn.NORM.S.INV(RAND())</f>
        <v>-1.405873856240921</v>
      </c>
      <c r="O827" s="24">
        <f ca="1">SQRT(Inputs!$B$38)*D827+SQRT(1-Inputs!$B$38)*_xlfn.NORM.S.INV(RAND())</f>
        <v>-9.7298435022985519E-2</v>
      </c>
      <c r="P827" s="24">
        <f ca="1">SQRT(Inputs!$B$38)*E827+SQRT(1-Inputs!$B$38)*_xlfn.NORM.S.INV(RAND())</f>
        <v>0.10229396838626231</v>
      </c>
      <c r="Q827" s="24">
        <f ca="1">SQRT(Inputs!$B$38)*F827+SQRT(1-Inputs!$B$38)*_xlfn.NORM.S.INV(RAND())</f>
        <v>-0.97114712990376262</v>
      </c>
      <c r="R827" s="24">
        <f ca="1">SQRT(Inputs!$B$38)*G827+SQRT(1-Inputs!$B$38)*_xlfn.NORM.S.INV(RAND())</f>
        <v>-0.89974841264238581</v>
      </c>
      <c r="S827" s="24">
        <f ca="1">SQRT(Inputs!$B$38)*H827+SQRT(1-Inputs!$B$38)*_xlfn.NORM.S.INV(RAND())</f>
        <v>0.3009373308430236</v>
      </c>
      <c r="T827" s="24">
        <f ca="1">SQRT(Inputs!$B$38)*I827+SQRT(1-Inputs!$B$38)*_xlfn.NORM.S.INV(RAND())</f>
        <v>-0.70740853797814984</v>
      </c>
      <c r="U827" s="24">
        <f ca="1">SQRT(Inputs!$B$38)*J827+SQRT(1-Inputs!$B$38)*_xlfn.NORM.S.INV(RAND())</f>
        <v>-0.62265198909853003</v>
      </c>
      <c r="V827" s="24">
        <f ca="1">SQRT(Inputs!$B$38)*K827+SQRT(1-Inputs!$B$38)*_xlfn.NORM.S.INV(RAND())</f>
        <v>-0.63421988307984489</v>
      </c>
      <c r="W827" s="24">
        <f ca="1">SQRT(Inputs!$B$38)*L827+SQRT(1-Inputs!$B$38)*_xlfn.NORM.S.INV(RAND())</f>
        <v>-0.54561871588089517</v>
      </c>
      <c r="X827" s="24">
        <f ca="1">SQRT(Inputs!$B$38)*M827+SQRT(1-Inputs!$B$38)*_xlfn.NORM.S.INV(RAND())</f>
        <v>0.27194480005887345</v>
      </c>
      <c r="Y827" s="24">
        <f ca="1">SQRT(Inputs!$B$38)*C827+SQRT(1-Inputs!$B$38)*_xlfn.NORM.S.INV(RAND())</f>
        <v>0.18251786514901636</v>
      </c>
      <c r="Z827" s="24">
        <f ca="1">SQRT(Inputs!$B$38)*D827+SQRT(1-Inputs!$B$38)*_xlfn.NORM.S.INV(RAND())</f>
        <v>-0.34179329401116026</v>
      </c>
      <c r="AA827" s="24">
        <f ca="1">SQRT(Inputs!$B$38)*E827+SQRT(1-Inputs!$B$38)*_xlfn.NORM.S.INV(RAND())</f>
        <v>0.41879798603551754</v>
      </c>
      <c r="AB827" s="24">
        <f ca="1">SQRT(Inputs!$B$38)*F827+SQRT(1-Inputs!$B$38)*_xlfn.NORM.S.INV(RAND())</f>
        <v>-0.73600914141892848</v>
      </c>
      <c r="AC827" s="24">
        <f ca="1">SQRT(Inputs!$B$38)*G827+SQRT(1-Inputs!$B$38)*_xlfn.NORM.S.INV(RAND())</f>
        <v>-0.36957851168138384</v>
      </c>
      <c r="AD827" s="24">
        <f ca="1">SQRT(Inputs!$B$38)*H827+SQRT(1-Inputs!$B$38)*_xlfn.NORM.S.INV(RAND())</f>
        <v>2.1714346930579724</v>
      </c>
      <c r="AE827" s="24">
        <f ca="1">SQRT(Inputs!$B$38)*I827+SQRT(1-Inputs!$B$38)*_xlfn.NORM.S.INV(RAND())</f>
        <v>-1.7285407914670146</v>
      </c>
      <c r="AF827" s="24">
        <f ca="1">SQRT(Inputs!$B$38)*J827+SQRT(1-Inputs!$B$38)*_xlfn.NORM.S.INV(RAND())</f>
        <v>-6.9760994898510099E-3</v>
      </c>
      <c r="AG827" s="24">
        <f ca="1">SQRT(Inputs!$B$38)*K827+SQRT(1-Inputs!$B$38)*_xlfn.NORM.S.INV(RAND())</f>
        <v>1.3097965125939832</v>
      </c>
      <c r="AH827" s="24">
        <f ca="1">SQRT(Inputs!$B$38)*L827+SQRT(1-Inputs!$B$38)*_xlfn.NORM.S.INV(RAND())</f>
        <v>-0.56917273605188645</v>
      </c>
      <c r="AI827" s="24">
        <f ca="1">SQRT(Inputs!$B$38)*M827+SQRT(1-Inputs!$B$38)*_xlfn.NORM.S.INV(RAND())</f>
        <v>0.28783081644824571</v>
      </c>
      <c r="AJ827" s="24">
        <f ca="1">SQRT(Inputs!$B$38)*C827+SQRT(1-Inputs!$B$38)*_xlfn.NORM.S.INV(RAND())</f>
        <v>-0.40469026200726166</v>
      </c>
      <c r="AK827" s="24">
        <f ca="1">SQRT(Inputs!$B$38)*D827+SQRT(1-Inputs!$B$38)*_xlfn.NORM.S.INV(RAND())</f>
        <v>1.2155053116132399</v>
      </c>
      <c r="AL827" s="24">
        <f ca="1">SQRT(Inputs!$B$38)*E827+SQRT(1-Inputs!$B$38)*_xlfn.NORM.S.INV(RAND())</f>
        <v>0.84338103461468938</v>
      </c>
      <c r="AM827" s="24">
        <f ca="1">SQRT(Inputs!$B$38)*F827+SQRT(1-Inputs!$B$38)*_xlfn.NORM.S.INV(RAND())</f>
        <v>0.41437366729555253</v>
      </c>
      <c r="AN827" s="24">
        <f ca="1">SQRT(Inputs!$B$38)*G827+SQRT(1-Inputs!$B$38)*_xlfn.NORM.S.INV(RAND())</f>
        <v>-0.65184178567718998</v>
      </c>
      <c r="AO827" s="24">
        <f ca="1">SQRT(Inputs!$B$38)*H827+SQRT(1-Inputs!$B$38)*_xlfn.NORM.S.INV(RAND())</f>
        <v>0.138116239372432</v>
      </c>
      <c r="AP827" s="24">
        <f ca="1">SQRT(Inputs!$B$38)*I827+SQRT(1-Inputs!$B$38)*_xlfn.NORM.S.INV(RAND())</f>
        <v>-2.2455872588940169</v>
      </c>
      <c r="AQ827" s="24">
        <f ca="1">SQRT(Inputs!$B$38)*J827+SQRT(1-Inputs!$B$38)*_xlfn.NORM.S.INV(RAND())</f>
        <v>-0.95282466398058097</v>
      </c>
      <c r="AR827" s="24">
        <f ca="1">SQRT(Inputs!$B$38)*K827+SQRT(1-Inputs!$B$38)*_xlfn.NORM.S.INV(RAND())</f>
        <v>0.43693139193912028</v>
      </c>
      <c r="AS827" s="24">
        <f ca="1">SQRT(Inputs!$B$38)*L827+SQRT(1-Inputs!$B$38)*_xlfn.NORM.S.INV(RAND())</f>
        <v>-0.73887341922906136</v>
      </c>
      <c r="AT827" s="24">
        <f ca="1">SQRT(Inputs!$B$38)*M827+SQRT(1-Inputs!$B$38)*_xlfn.NORM.S.INV(RAND())</f>
        <v>5.0883911926027703E-2</v>
      </c>
      <c r="AU827" s="15">
        <f ca="1">Inputs!$B$6*EXP($B$8-0.5*C$5^2+C$5*N827)</f>
        <v>3952.2459513457707</v>
      </c>
      <c r="AV827" s="15">
        <f t="shared" ca="1" si="437"/>
        <v>4742.4833429682785</v>
      </c>
      <c r="AW827" s="15">
        <f t="shared" ca="1" si="438"/>
        <v>5862.9568775163461</v>
      </c>
      <c r="AX827" s="15">
        <f t="shared" ca="1" si="439"/>
        <v>6340.2221794753568</v>
      </c>
      <c r="AY827" s="15">
        <f t="shared" ca="1" si="440"/>
        <v>6975.5168108006028</v>
      </c>
      <c r="AZ827" s="15">
        <f t="shared" ca="1" si="441"/>
        <v>8818.6994808139261</v>
      </c>
      <c r="BA827" s="15">
        <f t="shared" ca="1" si="442"/>
        <v>10021.697637649471</v>
      </c>
      <c r="BB827" s="15">
        <f t="shared" ca="1" si="443"/>
        <v>11527.578837346704</v>
      </c>
      <c r="BC827" s="15">
        <f t="shared" ca="1" si="444"/>
        <v>13279.93469760675</v>
      </c>
      <c r="BD827" s="15">
        <f t="shared" ca="1" si="445"/>
        <v>15459.727388760219</v>
      </c>
      <c r="BE827" s="15">
        <f t="shared" ca="1" si="446"/>
        <v>19418.99096673635</v>
      </c>
      <c r="BF827" s="15">
        <f ca="1">Inputs!$B$13*EXP($B$9-0.5*C$6^2+C$6*Y827)</f>
        <v>14340.64333878871</v>
      </c>
      <c r="BG827" s="15">
        <f t="shared" ca="1" si="447"/>
        <v>16432.132604352657</v>
      </c>
      <c r="BH827" s="15">
        <f t="shared" ca="1" si="448"/>
        <v>21521.185032760721</v>
      </c>
      <c r="BI827" s="15">
        <f t="shared" ca="1" si="449"/>
        <v>23523.471935145619</v>
      </c>
      <c r="BJ827" s="15">
        <f t="shared" ca="1" si="450"/>
        <v>27342.146547404882</v>
      </c>
      <c r="BK827" s="15">
        <f t="shared" ca="1" si="451"/>
        <v>45099.935206289505</v>
      </c>
      <c r="BL827" s="15">
        <f t="shared" ca="1" si="452"/>
        <v>44281.724704636537</v>
      </c>
      <c r="BM827" s="15">
        <f t="shared" ca="1" si="453"/>
        <v>54384.6453114998</v>
      </c>
      <c r="BN827" s="15">
        <f t="shared" ca="1" si="454"/>
        <v>78253.59830712805</v>
      </c>
      <c r="BO827" s="15">
        <f t="shared" ca="1" si="455"/>
        <v>90118.981763331671</v>
      </c>
      <c r="BP827" s="15">
        <f t="shared" ca="1" si="456"/>
        <v>114596.3143844087</v>
      </c>
      <c r="BQ827" s="15">
        <f ca="1">Inputs!$B$20*EXP($B$10-0.5*C$7^2+C$7*AJ827)</f>
        <v>3715.9589595999651</v>
      </c>
      <c r="BR827" s="15">
        <f t="shared" ca="1" si="457"/>
        <v>7417.4733923545764</v>
      </c>
      <c r="BS827" s="15">
        <f t="shared" ca="1" si="458"/>
        <v>12941.345550783079</v>
      </c>
      <c r="BT827" s="15">
        <f t="shared" ca="1" si="459"/>
        <v>19892.28142317633</v>
      </c>
      <c r="BU827" s="15">
        <f t="shared" ca="1" si="460"/>
        <v>23545.649439863046</v>
      </c>
      <c r="BV827" s="15">
        <f t="shared" ca="1" si="461"/>
        <v>33794.186359876854</v>
      </c>
      <c r="BW827" s="15">
        <f t="shared" ca="1" si="462"/>
        <v>29318.663635390418</v>
      </c>
      <c r="BX827" s="15">
        <f t="shared" ca="1" si="463"/>
        <v>33876.539151972873</v>
      </c>
      <c r="BY827" s="15">
        <f t="shared" ca="1" si="464"/>
        <v>51605.381890882229</v>
      </c>
      <c r="BZ827" s="15">
        <f t="shared" ca="1" si="465"/>
        <v>63212.916612936155</v>
      </c>
      <c r="CA827" s="15">
        <f t="shared" ca="1" si="466"/>
        <v>89601.497540229757</v>
      </c>
      <c r="CB827" s="15">
        <f ca="1">(AU827*DCF!C$10-DCF!C$5*MAX(AU827*DCF!C$10,0)-MAX(AU827-Inputs!$B$6,0)/Inputs!$B$10)*DCF!C$6</f>
        <v>1014.972787879246</v>
      </c>
      <c r="CC827" s="15">
        <f ca="1">(AV827*DCF!D$10-DCF!D$5*MAX(AV827*DCF!D$10,0)-MAX(AV827-AU827,0)/Inputs!$B$10)*DCF!D$6</f>
        <v>963.26947961312737</v>
      </c>
      <c r="CD827" s="15">
        <f ca="1">(AW827*DCF!E$10-DCF!E$5*MAX(AW827*DCF!E$10,0)-MAX(AW827-AV827,0)/Inputs!$B$10)*DCF!E$6</f>
        <v>1101.2863719312434</v>
      </c>
      <c r="CE827" s="15">
        <f ca="1">(AX827*DCF!F$10-DCF!F$5*MAX(AX827*DCF!F$10,0)-MAX(AX827-AW827,0)/Inputs!$B$10)*DCF!F$6</f>
        <v>1284.7533209306271</v>
      </c>
      <c r="CF827" s="15">
        <f ca="1">(AY827*DCF!G$10-DCF!G$5*MAX(AY827*DCF!G$10,0)-MAX(AY827-AX827,0)/Inputs!$B$10)*DCF!G$6</f>
        <v>1315.1198198777302</v>
      </c>
      <c r="CG827" s="15">
        <f ca="1">(AZ827*DCF!H$10-DCF!H$5*MAX(AZ827*DCF!H$10,0)-MAX(AZ827-AY827,0)/Inputs!$B$10)*DCF!H$6</f>
        <v>1384.8667032144433</v>
      </c>
      <c r="CH827" s="15">
        <f ca="1">(BA827*DCF!I$10-DCF!I$5*MAX(BA827*DCF!I$10,0)-MAX(BA827-AZ827,0)/Inputs!$B$10)*DCF!I$6</f>
        <v>1633.2647187871062</v>
      </c>
      <c r="CI827" s="15">
        <f ca="1">(BB827*DCF!J$10-DCF!J$5*MAX(BB827*DCF!J$10,0)-MAX(BB827-BA827,0)/Inputs!$B$10)*DCF!J$6</f>
        <v>1749.9677953268085</v>
      </c>
      <c r="CJ827" s="15">
        <f ca="1">(BC827*DCF!K$10-DCF!K$5*MAX(BC827*DCF!K$10,0)-MAX(BC827-BB827,0)/Inputs!$B$10)*DCF!K$6</f>
        <v>1892.5530646579607</v>
      </c>
      <c r="CK827" s="15">
        <f ca="1">(BD827*DCF!L$10-DCF!L$5*MAX(BD827*DCF!L$10,0)-MAX(BD827-BC827,0)/Inputs!$B$10)*DCF!L$6</f>
        <v>2049.7383830095105</v>
      </c>
      <c r="CL827" s="15">
        <f ca="1">(BE827*DCF!M$10-DCF!M$5*MAX(BE827*DCF!M$10,0)-MAX(BE827-BD827,0)/Inputs!$B$10)*DCF!M$6</f>
        <v>2267.2944527865097</v>
      </c>
      <c r="CM827" s="15">
        <f ca="1">(BF827*DCF!C$28-DCF!C$5*MAX(BF827*DCF!C$28,0)-MAX(BF827-Inputs!$B$13,0)/Inputs!$B$17)*DCF!C$6</f>
        <v>3694.5355789492501</v>
      </c>
      <c r="CN827" s="15">
        <f ca="1">(BG827*DCF!D$28-DCF!D$5*MAX(BG827*DCF!D$28,0)-MAX(BG827-BF827,0)/Inputs!$B$17)*DCF!D$6</f>
        <v>4393.4314852328407</v>
      </c>
      <c r="CO827" s="15">
        <f ca="1">(BH827*DCF!E$28-DCF!E$5*MAX(BH827*DCF!E$28,0)-MAX(BH827-BG827,0)/Inputs!$B$17)*DCF!E$6</f>
        <v>5092.200633101409</v>
      </c>
      <c r="CP827" s="15">
        <f ca="1">(BI827*DCF!F$28-DCF!F$5*MAX(BI827*DCF!F$28,0)-MAX(BI827-BH827,0)/Inputs!$B$17)*DCF!F$6</f>
        <v>6021.4550227148638</v>
      </c>
      <c r="CQ827" s="15">
        <f ca="1">(BJ827*DCF!G$28-DCF!G$5*MAX(BJ827*DCF!G$28,0)-MAX(BJ827-BI827,0)/Inputs!$B$17)*DCF!G$6</f>
        <v>6451.8640201092521</v>
      </c>
      <c r="CR827" s="15">
        <f ca="1">(BK827*DCF!H$28-DCF!H$5*MAX(BK827*DCF!H$28,0)-MAX(BK827-BJ827,0)/Inputs!$B$17)*DCF!H$6</f>
        <v>8394.6495408556912</v>
      </c>
      <c r="CS827" s="15">
        <f ca="1">(BL827*DCF!I$28-DCF!I$5*MAX(BL827*DCF!I$28,0)-MAX(BL827-BK827,0)/Inputs!$B$17)*DCF!I$6</f>
        <v>10412.982052231153</v>
      </c>
      <c r="CT827" s="15">
        <f ca="1">(BM827*DCF!J$28-DCF!J$5*MAX(BM827*DCF!J$28,0)-MAX(BM827-BL827,0)/Inputs!$B$17)*DCF!J$6</f>
        <v>10792.72597980984</v>
      </c>
      <c r="CU827" s="15">
        <f ca="1">(BN827*DCF!K$28-DCF!K$5*MAX(BN827*DCF!K$28,0)-MAX(BN827-BM827,0)/Inputs!$B$17)*DCF!K$6</f>
        <v>13602.219075386694</v>
      </c>
      <c r="CV827" s="15">
        <f ca="1">(BO827*DCF!L$28-DCF!L$5*MAX(BO827*DCF!L$28,0)-MAX(BO827-BN827,0)/Inputs!$B$17)*DCF!L$6</f>
        <v>16638.04052439169</v>
      </c>
      <c r="CW827" s="15">
        <f ca="1">(BP827*DCF!M$28-DCF!M$5*MAX(BP827*DCF!M$28,0)-MAX(BP827-BO827,0)/Inputs!$B$17)*DCF!M$6</f>
        <v>19002.793816942703</v>
      </c>
      <c r="CX827" s="15">
        <f ca="1">(BQ827*DCF!C$46-DCF!C$5*MAX(BQ827*DCF!C$46,0)-MAX(BQ827-Inputs!$B$20,0)/Inputs!$B$24)*DCF!C$6</f>
        <v>-1096.0454685450104</v>
      </c>
      <c r="CY827" s="15">
        <f ca="1">(BR827*DCF!D$46-DCF!D$5*MAX(BR827*DCF!D$46,0)-MAX(BR827-BQ827,0)/Inputs!$B$24)*DCF!D$6</f>
        <v>-2845.3952134563383</v>
      </c>
      <c r="CZ827" s="15">
        <f ca="1">(BS827*DCF!E$46-DCF!E$5*MAX(BS827*DCF!E$46,0)-MAX(BS827-BR827,0)/Inputs!$B$24)*DCF!E$6</f>
        <v>-3707.6949790104959</v>
      </c>
      <c r="DA827" s="15">
        <f ca="1">(BT827*DCF!F$46-DCF!F$5*MAX(BT827*DCF!F$46,0)-MAX(BT827-BS827,0)/Inputs!$B$24)*DCF!F$6</f>
        <v>-3979.7371888162329</v>
      </c>
      <c r="DB827" s="15">
        <f ca="1">(BU827*DCF!G$46-DCF!G$5*MAX(BU827*DCF!G$46,0)-MAX(BU827-BT827,0)/Inputs!$B$24)*DCF!G$6</f>
        <v>-2020.9499457089835</v>
      </c>
      <c r="DC827" s="15">
        <f ca="1">(BV827*DCF!H$46-DCF!H$5*MAX(BV827*DCF!H$46,0)-MAX(BV827-BU827,0)/Inputs!$B$24)*DCF!H$6</f>
        <v>-3184.6700540667571</v>
      </c>
      <c r="DD827" s="15">
        <f ca="1">(BW827*DCF!I$46-DCF!I$5*MAX(BW827*DCF!I$46,0)-MAX(BW827-BV827,0)/Inputs!$B$24)*DCF!I$6</f>
        <v>677.12589975600144</v>
      </c>
      <c r="DE827" s="15">
        <f ca="1">(BX827*DCF!J$46-DCF!J$5*MAX(BX827*DCF!J$46,0)-MAX(BX827-BW827,0)/Inputs!$B$24)*DCF!J$6</f>
        <v>212.35298821362335</v>
      </c>
      <c r="DF827" s="15">
        <f ca="1">(BY827*DCF!K$46-DCF!K$5*MAX(BY827*DCF!K$46,0)-MAX(BY827-BX827,0)/Inputs!$B$24)*DCF!K$6</f>
        <v>-1395.2227355875175</v>
      </c>
      <c r="DG827" s="15">
        <f ca="1">(BZ827*DCF!L$46-DCF!L$5*MAX(BZ827*DCF!L$46,0)-MAX(BZ827-BY827,0)/Inputs!$B$24)*DCF!L$6</f>
        <v>1742.7932099382269</v>
      </c>
      <c r="DH827" s="15">
        <f ca="1">(CA827*DCF!M$46-DCF!M$5*MAX(CA827*DCF!M$46,0)-MAX(CA827-BZ827,0)/Inputs!$B$24)*DCF!M$6</f>
        <v>1507.709259036493</v>
      </c>
      <c r="DI827" s="15">
        <f ca="1">SUM(CB827:CL827)+BE827*DCF!M$10*(1+Inputs!$B$30)*(1-Inputs!$B$33)*(1-Inputs!$B$30/Inputs!$B$31)/(Inputs!$B$29-Inputs!$B$30)*DCF!M$6</f>
        <v>70700.39554801301</v>
      </c>
      <c r="DJ827" s="15">
        <f ca="1">SUM(CM827:CW827)+BP827*DCF!M$28*(1+Inputs!$B$30)*(1-Inputs!$B$33)*(1-Inputs!$B$30/Inputs!$B$31)/(Inputs!$B$29-Inputs!$B$30)*DCF!M$6</f>
        <v>529727.64214464219</v>
      </c>
      <c r="DK827" s="15">
        <f ca="1">SUM(CX827:DH827)+CA827*DCF!M$46*(1+Inputs!$B$30)*(1-Inputs!$B$33)*(1-Inputs!$B$30/Inputs!$B$31)/(Inputs!$B$29-Inputs!$B$30)*DCF!M$6</f>
        <v>124444.7949448654</v>
      </c>
      <c r="DM827" s="15">
        <f ca="1">DI827+DJ827+DK827+Inputs!$B$34+Inputs!$B$36-Inputs!$B$35</f>
        <v>801723.83263752062</v>
      </c>
    </row>
    <row r="828" spans="1:117" x14ac:dyDescent="0.75">
      <c r="A828" s="11">
        <v>815</v>
      </c>
      <c r="C828" s="24">
        <f t="shared" ca="1" si="471"/>
        <v>-2.85039064505452</v>
      </c>
      <c r="D828" s="24">
        <f t="shared" ca="1" si="471"/>
        <v>-2.7115983335818461</v>
      </c>
      <c r="E828" s="24">
        <f t="shared" ca="1" si="471"/>
        <v>0.15678867954233267</v>
      </c>
      <c r="F828" s="24">
        <f t="shared" ca="1" si="471"/>
        <v>1.0246720980142814</v>
      </c>
      <c r="G828" s="24">
        <f t="shared" ca="1" si="471"/>
        <v>-1.9686298700102052</v>
      </c>
      <c r="H828" s="24">
        <f t="shared" ca="1" si="471"/>
        <v>-0.71244766945107374</v>
      </c>
      <c r="I828" s="24">
        <f t="shared" ca="1" si="471"/>
        <v>1.2186974674649189</v>
      </c>
      <c r="J828" s="24">
        <f t="shared" ca="1" si="471"/>
        <v>3.6721849491635379E-2</v>
      </c>
      <c r="K828" s="24">
        <f t="shared" ca="1" si="471"/>
        <v>0.99566664668934224</v>
      </c>
      <c r="L828" s="24">
        <f t="shared" ca="1" si="471"/>
        <v>0.61050271501210551</v>
      </c>
      <c r="M828" s="24">
        <f t="shared" ca="1" si="471"/>
        <v>-0.4588892638081587</v>
      </c>
      <c r="N828" s="24">
        <f ca="1">SQRT(Inputs!$B$38)*C828+SQRT(1-Inputs!$B$38)*_xlfn.NORM.S.INV(RAND())</f>
        <v>-1.0812410779200783</v>
      </c>
      <c r="O828" s="24">
        <f ca="1">SQRT(Inputs!$B$38)*D828+SQRT(1-Inputs!$B$38)*_xlfn.NORM.S.INV(RAND())</f>
        <v>-2.7033795278528263</v>
      </c>
      <c r="P828" s="24">
        <f ca="1">SQRT(Inputs!$B$38)*E828+SQRT(1-Inputs!$B$38)*_xlfn.NORM.S.INV(RAND())</f>
        <v>-1.078041569936288</v>
      </c>
      <c r="Q828" s="24">
        <f ca="1">SQRT(Inputs!$B$38)*F828+SQRT(1-Inputs!$B$38)*_xlfn.NORM.S.INV(RAND())</f>
        <v>-0.45476108372216983</v>
      </c>
      <c r="R828" s="24">
        <f ca="1">SQRT(Inputs!$B$38)*G828+SQRT(1-Inputs!$B$38)*_xlfn.NORM.S.INV(RAND())</f>
        <v>0.10615238135072036</v>
      </c>
      <c r="S828" s="24">
        <f ca="1">SQRT(Inputs!$B$38)*H828+SQRT(1-Inputs!$B$38)*_xlfn.NORM.S.INV(RAND())</f>
        <v>1.4888630040661652</v>
      </c>
      <c r="T828" s="24">
        <f ca="1">SQRT(Inputs!$B$38)*I828+SQRT(1-Inputs!$B$38)*_xlfn.NORM.S.INV(RAND())</f>
        <v>-9.2235648604752196E-2</v>
      </c>
      <c r="U828" s="24">
        <f ca="1">SQRT(Inputs!$B$38)*J828+SQRT(1-Inputs!$B$38)*_xlfn.NORM.S.INV(RAND())</f>
        <v>2.1724684614239131</v>
      </c>
      <c r="V828" s="24">
        <f ca="1">SQRT(Inputs!$B$38)*K828+SQRT(1-Inputs!$B$38)*_xlfn.NORM.S.INV(RAND())</f>
        <v>0.26994522184063424</v>
      </c>
      <c r="W828" s="24">
        <f ca="1">SQRT(Inputs!$B$38)*L828+SQRT(1-Inputs!$B$38)*_xlfn.NORM.S.INV(RAND())</f>
        <v>1.0776424727648015</v>
      </c>
      <c r="X828" s="24">
        <f ca="1">SQRT(Inputs!$B$38)*M828+SQRT(1-Inputs!$B$38)*_xlfn.NORM.S.INV(RAND())</f>
        <v>-0.30052727632431808</v>
      </c>
      <c r="Y828" s="24">
        <f ca="1">SQRT(Inputs!$B$38)*C828+SQRT(1-Inputs!$B$38)*_xlfn.NORM.S.INV(RAND())</f>
        <v>-2.7195870096842771</v>
      </c>
      <c r="Z828" s="24">
        <f ca="1">SQRT(Inputs!$B$38)*D828+SQRT(1-Inputs!$B$38)*_xlfn.NORM.S.INV(RAND())</f>
        <v>-0.86526194493821629</v>
      </c>
      <c r="AA828" s="24">
        <f ca="1">SQRT(Inputs!$B$38)*E828+SQRT(1-Inputs!$B$38)*_xlfn.NORM.S.INV(RAND())</f>
        <v>2.0420558361163868E-2</v>
      </c>
      <c r="AB828" s="24">
        <f ca="1">SQRT(Inputs!$B$38)*F828+SQRT(1-Inputs!$B$38)*_xlfn.NORM.S.INV(RAND())</f>
        <v>-0.75923788649939961</v>
      </c>
      <c r="AC828" s="24">
        <f ca="1">SQRT(Inputs!$B$38)*G828+SQRT(1-Inputs!$B$38)*_xlfn.NORM.S.INV(RAND())</f>
        <v>-2.5395428921920549</v>
      </c>
      <c r="AD828" s="24">
        <f ca="1">SQRT(Inputs!$B$38)*H828+SQRT(1-Inputs!$B$38)*_xlfn.NORM.S.INV(RAND())</f>
        <v>-0.65034446974416071</v>
      </c>
      <c r="AE828" s="24">
        <f ca="1">SQRT(Inputs!$B$38)*I828+SQRT(1-Inputs!$B$38)*_xlfn.NORM.S.INV(RAND())</f>
        <v>2.3315754077209316</v>
      </c>
      <c r="AF828" s="24">
        <f ca="1">SQRT(Inputs!$B$38)*J828+SQRT(1-Inputs!$B$38)*_xlfn.NORM.S.INV(RAND())</f>
        <v>-0.62822904513730204</v>
      </c>
      <c r="AG828" s="24">
        <f ca="1">SQRT(Inputs!$B$38)*K828+SQRT(1-Inputs!$B$38)*_xlfn.NORM.S.INV(RAND())</f>
        <v>0.65671629343699311</v>
      </c>
      <c r="AH828" s="24">
        <f ca="1">SQRT(Inputs!$B$38)*L828+SQRT(1-Inputs!$B$38)*_xlfn.NORM.S.INV(RAND())</f>
        <v>-0.14831299324104252</v>
      </c>
      <c r="AI828" s="24">
        <f ca="1">SQRT(Inputs!$B$38)*M828+SQRT(1-Inputs!$B$38)*_xlfn.NORM.S.INV(RAND())</f>
        <v>-0.38388817650960305</v>
      </c>
      <c r="AJ828" s="24">
        <f ca="1">SQRT(Inputs!$B$38)*C828+SQRT(1-Inputs!$B$38)*_xlfn.NORM.S.INV(RAND())</f>
        <v>-1.1284618441055192</v>
      </c>
      <c r="AK828" s="24">
        <f ca="1">SQRT(Inputs!$B$38)*D828+SQRT(1-Inputs!$B$38)*_xlfn.NORM.S.INV(RAND())</f>
        <v>-1.9794433933145081</v>
      </c>
      <c r="AL828" s="24">
        <f ca="1">SQRT(Inputs!$B$38)*E828+SQRT(1-Inputs!$B$38)*_xlfn.NORM.S.INV(RAND())</f>
        <v>0.41178399983017372</v>
      </c>
      <c r="AM828" s="24">
        <f ca="1">SQRT(Inputs!$B$38)*F828+SQRT(1-Inputs!$B$38)*_xlfn.NORM.S.INV(RAND())</f>
        <v>1.8435717844902229</v>
      </c>
      <c r="AN828" s="24">
        <f ca="1">SQRT(Inputs!$B$38)*G828+SQRT(1-Inputs!$B$38)*_xlfn.NORM.S.INV(RAND())</f>
        <v>-2.0083411603415451</v>
      </c>
      <c r="AO828" s="24">
        <f ca="1">SQRT(Inputs!$B$38)*H828+SQRT(1-Inputs!$B$38)*_xlfn.NORM.S.INV(RAND())</f>
        <v>-0.41574217601166552</v>
      </c>
      <c r="AP828" s="24">
        <f ca="1">SQRT(Inputs!$B$38)*I828+SQRT(1-Inputs!$B$38)*_xlfn.NORM.S.INV(RAND())</f>
        <v>1.4490157875456613</v>
      </c>
      <c r="AQ828" s="24">
        <f ca="1">SQRT(Inputs!$B$38)*J828+SQRT(1-Inputs!$B$38)*_xlfn.NORM.S.INV(RAND())</f>
        <v>-0.11080454535477079</v>
      </c>
      <c r="AR828" s="24">
        <f ca="1">SQRT(Inputs!$B$38)*K828+SQRT(1-Inputs!$B$38)*_xlfn.NORM.S.INV(RAND())</f>
        <v>0.17630917048814126</v>
      </c>
      <c r="AS828" s="24">
        <f ca="1">SQRT(Inputs!$B$38)*L828+SQRT(1-Inputs!$B$38)*_xlfn.NORM.S.INV(RAND())</f>
        <v>-0.42791248809869459</v>
      </c>
      <c r="AT828" s="24">
        <f ca="1">SQRT(Inputs!$B$38)*M828+SQRT(1-Inputs!$B$38)*_xlfn.NORM.S.INV(RAND())</f>
        <v>-1.3257488235440458</v>
      </c>
      <c r="AU828" s="15">
        <f ca="1">Inputs!$B$6*EXP($B$8-0.5*C$5^2+C$5*N828)</f>
        <v>4165.4875132704774</v>
      </c>
      <c r="AV828" s="15">
        <f t="shared" ca="1" si="437"/>
        <v>3407.343275223936</v>
      </c>
      <c r="AW828" s="15">
        <f t="shared" ca="1" si="438"/>
        <v>3592.4018256435929</v>
      </c>
      <c r="AX828" s="15">
        <f t="shared" ca="1" si="439"/>
        <v>4143.721778905373</v>
      </c>
      <c r="AY828" s="15">
        <f t="shared" ca="1" si="440"/>
        <v>5127.2223377272776</v>
      </c>
      <c r="AZ828" s="15">
        <f t="shared" ca="1" si="441"/>
        <v>7387.9163048991168</v>
      </c>
      <c r="BA828" s="15">
        <f t="shared" ca="1" si="442"/>
        <v>8954.0651853185882</v>
      </c>
      <c r="BB828" s="15">
        <f t="shared" ca="1" si="443"/>
        <v>13628.178563574133</v>
      </c>
      <c r="BC828" s="15">
        <f t="shared" ca="1" si="444"/>
        <v>17131.698518134017</v>
      </c>
      <c r="BD828" s="15">
        <f t="shared" ca="1" si="445"/>
        <v>23213.73179671172</v>
      </c>
      <c r="BE828" s="15">
        <f t="shared" ca="1" si="446"/>
        <v>27677.398658118967</v>
      </c>
      <c r="BF828" s="15">
        <f ca="1">Inputs!$B$13*EXP($B$9-0.5*C$6^2+C$6*Y828)</f>
        <v>8066.8422336093281</v>
      </c>
      <c r="BG828" s="15">
        <f t="shared" ca="1" si="447"/>
        <v>8410.2338995936279</v>
      </c>
      <c r="BH828" s="15">
        <f t="shared" ca="1" si="448"/>
        <v>10310.620908082094</v>
      </c>
      <c r="BI828" s="15">
        <f t="shared" ca="1" si="449"/>
        <v>11229.677963484777</v>
      </c>
      <c r="BJ828" s="15">
        <f t="shared" ca="1" si="450"/>
        <v>9546.7428420739689</v>
      </c>
      <c r="BK828" s="15">
        <f t="shared" ca="1" si="451"/>
        <v>10724.010063663622</v>
      </c>
      <c r="BL828" s="15">
        <f t="shared" ca="1" si="452"/>
        <v>17820.215324662207</v>
      </c>
      <c r="BM828" s="15">
        <f t="shared" ca="1" si="453"/>
        <v>20260.365833711949</v>
      </c>
      <c r="BN828" s="15">
        <f t="shared" ca="1" si="454"/>
        <v>26957.918497329792</v>
      </c>
      <c r="BO828" s="15">
        <f t="shared" ca="1" si="455"/>
        <v>32602.009079443364</v>
      </c>
      <c r="BP828" s="15">
        <f t="shared" ca="1" si="456"/>
        <v>38419.126107531978</v>
      </c>
      <c r="BQ828" s="15">
        <f ca="1">Inputs!$B$20*EXP($B$10-0.5*C$7^2+C$7*AJ828)</f>
        <v>2874.6402219226243</v>
      </c>
      <c r="BR828" s="15">
        <f t="shared" ca="1" si="457"/>
        <v>2080.2277629127607</v>
      </c>
      <c r="BS828" s="15">
        <f t="shared" ca="1" si="458"/>
        <v>3206.2763450071234</v>
      </c>
      <c r="BT828" s="15">
        <f t="shared" ca="1" si="459"/>
        <v>7170.2427647221875</v>
      </c>
      <c r="BU828" s="15">
        <f t="shared" ca="1" si="460"/>
        <v>6112.3836887233292</v>
      </c>
      <c r="BV828" s="15">
        <f t="shared" ca="1" si="461"/>
        <v>7743.7111305499784</v>
      </c>
      <c r="BW828" s="15">
        <f t="shared" ca="1" si="462"/>
        <v>14684.264647393504</v>
      </c>
      <c r="BX828" s="15">
        <f t="shared" ca="1" si="463"/>
        <v>20087.106782231574</v>
      </c>
      <c r="BY828" s="15">
        <f t="shared" ca="1" si="464"/>
        <v>29111.053121577082</v>
      </c>
      <c r="BZ828" s="15">
        <f t="shared" ca="1" si="465"/>
        <v>37756.806357594927</v>
      </c>
      <c r="CA828" s="15">
        <f t="shared" ca="1" si="466"/>
        <v>41904.801416373462</v>
      </c>
      <c r="CB828" s="15">
        <f ca="1">(AU828*DCF!C$10-DCF!C$5*MAX(AU828*DCF!C$10,0)-MAX(AU828-Inputs!$B$6,0)/Inputs!$B$10)*DCF!C$6</f>
        <v>1048.7552867007796</v>
      </c>
      <c r="CC828" s="15">
        <f ca="1">(AV828*DCF!D$10-DCF!D$5*MAX(AV828*DCF!D$10,0)-MAX(AV828-AU828,0)/Inputs!$B$10)*DCF!D$6</f>
        <v>830.51683934287348</v>
      </c>
      <c r="CD828" s="15">
        <f ca="1">(AW828*DCF!E$10-DCF!E$5*MAX(AW828*DCF!E$10,0)-MAX(AW828-AV828,0)/Inputs!$B$10)*DCF!E$6</f>
        <v>787.74554617751221</v>
      </c>
      <c r="CE828" s="15">
        <f ca="1">(AX828*DCF!F$10-DCF!F$5*MAX(AX828*DCF!F$10,0)-MAX(AX828-AW828,0)/Inputs!$B$10)*DCF!F$6</f>
        <v>789.85184710608326</v>
      </c>
      <c r="CF828" s="15">
        <f ca="1">(AY828*DCF!G$10-DCF!G$5*MAX(AY828*DCF!G$10,0)-MAX(AY828-AX828,0)/Inputs!$B$10)*DCF!G$6</f>
        <v>867.36630995110045</v>
      </c>
      <c r="CG828" s="15">
        <f ca="1">(AZ828*DCF!H$10-DCF!H$5*MAX(AZ828*DCF!H$10,0)-MAX(AZ828-AY828,0)/Inputs!$B$10)*DCF!H$6</f>
        <v>1032.9425076454511</v>
      </c>
      <c r="CH828" s="15">
        <f ca="1">(BA828*DCF!I$10-DCF!I$5*MAX(BA828*DCF!I$10,0)-MAX(BA828-AZ828,0)/Inputs!$B$10)*DCF!I$6</f>
        <v>1378.6777747784497</v>
      </c>
      <c r="CI828" s="15">
        <f ca="1">(BB828*DCF!J$10-DCF!J$5*MAX(BB828*DCF!J$10,0)-MAX(BB828-BA828,0)/Inputs!$B$10)*DCF!J$6</f>
        <v>1630.3422040352177</v>
      </c>
      <c r="CJ828" s="15">
        <f ca="1">(BC828*DCF!K$10-DCF!K$5*MAX(BC828*DCF!K$10,0)-MAX(BC828-BB828,0)/Inputs!$B$10)*DCF!K$6</f>
        <v>2267.4888644931129</v>
      </c>
      <c r="CK828" s="15">
        <f ca="1">(BD828*DCF!L$10-DCF!L$5*MAX(BD828*DCF!L$10,0)-MAX(BD828-BC828,0)/Inputs!$B$10)*DCF!L$6</f>
        <v>2714.5668068847835</v>
      </c>
      <c r="CL828" s="15">
        <f ca="1">(BE828*DCF!M$10-DCF!M$5*MAX(BE828*DCF!M$10,0)-MAX(BE828-BD828,0)/Inputs!$B$10)*DCF!M$6</f>
        <v>3372.4062309619139</v>
      </c>
      <c r="CM828" s="15">
        <f ca="1">(BF828*DCF!C$28-DCF!C$5*MAX(BF828*DCF!C$28,0)-MAX(BF828-Inputs!$B$13,0)/Inputs!$B$17)*DCF!C$6</f>
        <v>2461.9473463136896</v>
      </c>
      <c r="CN828" s="15">
        <f ca="1">(BG828*DCF!D$28-DCF!D$5*MAX(BG828*DCF!D$28,0)-MAX(BG828-BF828,0)/Inputs!$B$17)*DCF!D$6</f>
        <v>2403.7466687372721</v>
      </c>
      <c r="CO828" s="15">
        <f ca="1">(BH828*DCF!E$28-DCF!E$5*MAX(BH828*DCF!E$28,0)-MAX(BH828-BG828,0)/Inputs!$B$17)*DCF!E$6</f>
        <v>2545.6113156972528</v>
      </c>
      <c r="CP828" s="15">
        <f ca="1">(BI828*DCF!F$28-DCF!F$5*MAX(BI828*DCF!F$28,0)-MAX(BI828-BH828,0)/Inputs!$B$17)*DCF!F$6</f>
        <v>2881.2329039422348</v>
      </c>
      <c r="CQ828" s="15">
        <f ca="1">(BJ828*DCF!G$28-DCF!G$5*MAX(BJ828*DCF!G$28,0)-MAX(BJ828-BI828,0)/Inputs!$B$17)*DCF!G$6</f>
        <v>2476.9748613053193</v>
      </c>
      <c r="CR828" s="15">
        <f ca="1">(BK828*DCF!H$28-DCF!H$5*MAX(BK828*DCF!H$28,0)-MAX(BK828-BJ828,0)/Inputs!$B$17)*DCF!H$6</f>
        <v>2469.2517158955911</v>
      </c>
      <c r="CS828" s="15">
        <f ca="1">(BL828*DCF!I$28-DCF!I$5*MAX(BL828*DCF!I$28,0)-MAX(BL828-BK828,0)/Inputs!$B$17)*DCF!I$6</f>
        <v>3171.9547503989565</v>
      </c>
      <c r="CT828" s="15">
        <f ca="1">(BM828*DCF!J$28-DCF!J$5*MAX(BM828*DCF!J$28,0)-MAX(BM828-BL828,0)/Inputs!$B$17)*DCF!J$6</f>
        <v>4196.1994996962958</v>
      </c>
      <c r="CU828" s="15">
        <f ca="1">(BN828*DCF!K$28-DCF!K$5*MAX(BN828*DCF!K$28,0)-MAX(BN828-BM828,0)/Inputs!$B$17)*DCF!K$6</f>
        <v>4872.6993928940519</v>
      </c>
      <c r="CV828" s="15">
        <f ca="1">(BO828*DCF!L$28-DCF!L$5*MAX(BO828*DCF!L$28,0)-MAX(BO828-BN828,0)/Inputs!$B$17)*DCF!L$6</f>
        <v>5866.1468625915732</v>
      </c>
      <c r="CW828" s="15">
        <f ca="1">(BP828*DCF!M$28-DCF!M$5*MAX(BP828*DCF!M$28,0)-MAX(BP828-BO828,0)/Inputs!$B$17)*DCF!M$6</f>
        <v>6620.5286250683439</v>
      </c>
      <c r="CX828" s="15">
        <f ca="1">(BQ828*DCF!C$46-DCF!C$5*MAX(BQ828*DCF!C$46,0)-MAX(BQ828-Inputs!$B$20,0)/Inputs!$B$24)*DCF!C$6</f>
        <v>-663.88919674887393</v>
      </c>
      <c r="CY828" s="15">
        <f ca="1">(BR828*DCF!D$46-DCF!D$5*MAX(BR828*DCF!D$46,0)-MAX(BR828-BQ828,0)/Inputs!$B$24)*DCF!D$6</f>
        <v>-355.04636759067643</v>
      </c>
      <c r="CZ828" s="15">
        <f ca="1">(BS828*DCF!E$46-DCF!E$5*MAX(BS828*DCF!E$46,0)-MAX(BS828-BR828,0)/Inputs!$B$24)*DCF!E$6</f>
        <v>-823.00511177749502</v>
      </c>
      <c r="DA828" s="15">
        <f ca="1">(BT828*DCF!F$46-DCF!F$5*MAX(BT828*DCF!F$46,0)-MAX(BT828-BS828,0)/Inputs!$B$24)*DCF!F$6</f>
        <v>-1965.5878958158428</v>
      </c>
      <c r="DB828" s="15">
        <f ca="1">(BU828*DCF!G$46-DCF!G$5*MAX(BU828*DCF!G$46,0)-MAX(BU828-BT828,0)/Inputs!$B$24)*DCF!G$6</f>
        <v>-205.60851069307034</v>
      </c>
      <c r="DC828" s="15">
        <f ca="1">(BV828*DCF!H$46-DCF!H$5*MAX(BV828*DCF!H$46,0)-MAX(BV828-BU828,0)/Inputs!$B$24)*DCF!H$6</f>
        <v>-506.92500723856102</v>
      </c>
      <c r="DD828" s="15">
        <f ca="1">(BW828*DCF!I$46-DCF!I$5*MAX(BW828*DCF!I$46,0)-MAX(BW828-BV828,0)/Inputs!$B$24)*DCF!I$6</f>
        <v>-1653.2256323523941</v>
      </c>
      <c r="DE828" s="15">
        <f ca="1">(BX828*DCF!J$46-DCF!J$5*MAX(BX828*DCF!J$46,0)-MAX(BX828-BW828,0)/Inputs!$B$24)*DCF!J$6</f>
        <v>-590.14689851884668</v>
      </c>
      <c r="DF828" s="15">
        <f ca="1">(BY828*DCF!K$46-DCF!K$5*MAX(BY828*DCF!K$46,0)-MAX(BY828-BX828,0)/Inputs!$B$24)*DCF!K$6</f>
        <v>-547.70605971080795</v>
      </c>
      <c r="DG828" s="15">
        <f ca="1">(BZ828*DCF!L$46-DCF!L$5*MAX(BZ828*DCF!L$46,0)-MAX(BZ828-BY828,0)/Inputs!$B$24)*DCF!L$6</f>
        <v>653.3908839437305</v>
      </c>
      <c r="DH828" s="15">
        <f ca="1">(CA828*DCF!M$46-DCF!M$5*MAX(CA828*DCF!M$46,0)-MAX(CA828-BZ828,0)/Inputs!$B$24)*DCF!M$6</f>
        <v>2418.0078537532536</v>
      </c>
      <c r="DI828" s="15">
        <f ca="1">SUM(CB828:CL828)+BE828*DCF!M$10*(1+Inputs!$B$30)*(1-Inputs!$B$33)*(1-Inputs!$B$30/Inputs!$B$31)/(Inputs!$B$29-Inputs!$B$30)*DCF!M$6</f>
        <v>93747.226679329964</v>
      </c>
      <c r="DJ828" s="15">
        <f ca="1">SUM(CM828:CW828)+BP828*DCF!M$28*(1+Inputs!$B$30)*(1-Inputs!$B$33)*(1-Inputs!$B$30/Inputs!$B$31)/(Inputs!$B$29-Inputs!$B$30)*DCF!M$6</f>
        <v>182527.54193935316</v>
      </c>
      <c r="DK828" s="15">
        <f ca="1">SUM(CX828:DH828)+CA828*DCF!M$46*(1+Inputs!$B$30)*(1-Inputs!$B$33)*(1-Inputs!$B$30/Inputs!$B$31)/(Inputs!$B$29-Inputs!$B$30)*DCF!M$6</f>
        <v>60550.044988027905</v>
      </c>
      <c r="DM828" s="15">
        <f ca="1">DI828+DJ828+DK828+Inputs!$B$34+Inputs!$B$36-Inputs!$B$35</f>
        <v>413675.81360671099</v>
      </c>
    </row>
    <row r="829" spans="1:117" x14ac:dyDescent="0.75">
      <c r="A829" s="11">
        <v>816</v>
      </c>
      <c r="C829" s="24">
        <f t="shared" ca="1" si="471"/>
        <v>0.20986573256826829</v>
      </c>
      <c r="D829" s="24">
        <f t="shared" ca="1" si="471"/>
        <v>3.0606377503191164</v>
      </c>
      <c r="E829" s="24">
        <f t="shared" ca="1" si="471"/>
        <v>0.33211188517367862</v>
      </c>
      <c r="F829" s="24">
        <f t="shared" ca="1" si="471"/>
        <v>-0.73936169773670324</v>
      </c>
      <c r="G829" s="24">
        <f t="shared" ca="1" si="471"/>
        <v>-0.42674858179584002</v>
      </c>
      <c r="H829" s="24">
        <f t="shared" ca="1" si="471"/>
        <v>-6.864211406239025E-2</v>
      </c>
      <c r="I829" s="24">
        <f t="shared" ca="1" si="471"/>
        <v>2.2517590175793845</v>
      </c>
      <c r="J829" s="24">
        <f t="shared" ca="1" si="471"/>
        <v>-0.23869994280918405</v>
      </c>
      <c r="K829" s="24">
        <f t="shared" ca="1" si="471"/>
        <v>0.47729743494827265</v>
      </c>
      <c r="L829" s="24">
        <f t="shared" ca="1" si="471"/>
        <v>0.28499487767325332</v>
      </c>
      <c r="M829" s="24">
        <f t="shared" ca="1" si="471"/>
        <v>-0.22286742846447199</v>
      </c>
      <c r="N829" s="24">
        <f ca="1">SQRT(Inputs!$B$38)*C829+SQRT(1-Inputs!$B$38)*_xlfn.NORM.S.INV(RAND())</f>
        <v>0.10898721233647719</v>
      </c>
      <c r="O829" s="24">
        <f ca="1">SQRT(Inputs!$B$38)*D829+SQRT(1-Inputs!$B$38)*_xlfn.NORM.S.INV(RAND())</f>
        <v>2.6757464556630346</v>
      </c>
      <c r="P829" s="24">
        <f ca="1">SQRT(Inputs!$B$38)*E829+SQRT(1-Inputs!$B$38)*_xlfn.NORM.S.INV(RAND())</f>
        <v>0.29442996306361024</v>
      </c>
      <c r="Q829" s="24">
        <f ca="1">SQRT(Inputs!$B$38)*F829+SQRT(1-Inputs!$B$38)*_xlfn.NORM.S.INV(RAND())</f>
        <v>-1.6476372555011318</v>
      </c>
      <c r="R829" s="24">
        <f ca="1">SQRT(Inputs!$B$38)*G829+SQRT(1-Inputs!$B$38)*_xlfn.NORM.S.INV(RAND())</f>
        <v>-1.0257998396462609</v>
      </c>
      <c r="S829" s="24">
        <f ca="1">SQRT(Inputs!$B$38)*H829+SQRT(1-Inputs!$B$38)*_xlfn.NORM.S.INV(RAND())</f>
        <v>0.45013827982300819</v>
      </c>
      <c r="T829" s="24">
        <f ca="1">SQRT(Inputs!$B$38)*I829+SQRT(1-Inputs!$B$38)*_xlfn.NORM.S.INV(RAND())</f>
        <v>0.95627548525539441</v>
      </c>
      <c r="U829" s="24">
        <f ca="1">SQRT(Inputs!$B$38)*J829+SQRT(1-Inputs!$B$38)*_xlfn.NORM.S.INV(RAND())</f>
        <v>-7.438406385082294E-3</v>
      </c>
      <c r="V829" s="24">
        <f ca="1">SQRT(Inputs!$B$38)*K829+SQRT(1-Inputs!$B$38)*_xlfn.NORM.S.INV(RAND())</f>
        <v>-1.6203187486324655E-2</v>
      </c>
      <c r="W829" s="24">
        <f ca="1">SQRT(Inputs!$B$38)*L829+SQRT(1-Inputs!$B$38)*_xlfn.NORM.S.INV(RAND())</f>
        <v>-0.79697611825030412</v>
      </c>
      <c r="X829" s="24">
        <f ca="1">SQRT(Inputs!$B$38)*M829+SQRT(1-Inputs!$B$38)*_xlfn.NORM.S.INV(RAND())</f>
        <v>0.17849408171963904</v>
      </c>
      <c r="Y829" s="24">
        <f ca="1">SQRT(Inputs!$B$38)*C829+SQRT(1-Inputs!$B$38)*_xlfn.NORM.S.INV(RAND())</f>
        <v>-0.17571556320515949</v>
      </c>
      <c r="Z829" s="24">
        <f ca="1">SQRT(Inputs!$B$38)*D829+SQRT(1-Inputs!$B$38)*_xlfn.NORM.S.INV(RAND())</f>
        <v>1.4667473498018508</v>
      </c>
      <c r="AA829" s="24">
        <f ca="1">SQRT(Inputs!$B$38)*E829+SQRT(1-Inputs!$B$38)*_xlfn.NORM.S.INV(RAND())</f>
        <v>1.4838473520643951</v>
      </c>
      <c r="AB829" s="24">
        <f ca="1">SQRT(Inputs!$B$38)*F829+SQRT(1-Inputs!$B$38)*_xlfn.NORM.S.INV(RAND())</f>
        <v>0.30988000982979358</v>
      </c>
      <c r="AC829" s="24">
        <f ca="1">SQRT(Inputs!$B$38)*G829+SQRT(1-Inputs!$B$38)*_xlfn.NORM.S.INV(RAND())</f>
        <v>0.98993280486576474</v>
      </c>
      <c r="AD829" s="24">
        <f ca="1">SQRT(Inputs!$B$38)*H829+SQRT(1-Inputs!$B$38)*_xlfn.NORM.S.INV(RAND())</f>
        <v>5.1847729579330364E-2</v>
      </c>
      <c r="AE829" s="24">
        <f ca="1">SQRT(Inputs!$B$38)*I829+SQRT(1-Inputs!$B$38)*_xlfn.NORM.S.INV(RAND())</f>
        <v>0.72982252151239713</v>
      </c>
      <c r="AF829" s="24">
        <f ca="1">SQRT(Inputs!$B$38)*J829+SQRT(1-Inputs!$B$38)*_xlfn.NORM.S.INV(RAND())</f>
        <v>-1.1814153388927044</v>
      </c>
      <c r="AG829" s="24">
        <f ca="1">SQRT(Inputs!$B$38)*K829+SQRT(1-Inputs!$B$38)*_xlfn.NORM.S.INV(RAND())</f>
        <v>0.2068051836597404</v>
      </c>
      <c r="AH829" s="24">
        <f ca="1">SQRT(Inputs!$B$38)*L829+SQRT(1-Inputs!$B$38)*_xlfn.NORM.S.INV(RAND())</f>
        <v>0.93229756808108977</v>
      </c>
      <c r="AI829" s="24">
        <f ca="1">SQRT(Inputs!$B$38)*M829+SQRT(1-Inputs!$B$38)*_xlfn.NORM.S.INV(RAND())</f>
        <v>-0.24917428087752819</v>
      </c>
      <c r="AJ829" s="24">
        <f ca="1">SQRT(Inputs!$B$38)*C829+SQRT(1-Inputs!$B$38)*_xlfn.NORM.S.INV(RAND())</f>
        <v>-1.165295305988965</v>
      </c>
      <c r="AK829" s="24">
        <f ca="1">SQRT(Inputs!$B$38)*D829+SQRT(1-Inputs!$B$38)*_xlfn.NORM.S.INV(RAND())</f>
        <v>0.6336047580405102</v>
      </c>
      <c r="AL829" s="24">
        <f ca="1">SQRT(Inputs!$B$38)*E829+SQRT(1-Inputs!$B$38)*_xlfn.NORM.S.INV(RAND())</f>
        <v>1.0122967656716713</v>
      </c>
      <c r="AM829" s="24">
        <f ca="1">SQRT(Inputs!$B$38)*F829+SQRT(1-Inputs!$B$38)*_xlfn.NORM.S.INV(RAND())</f>
        <v>-0.37947720224600912</v>
      </c>
      <c r="AN829" s="24">
        <f ca="1">SQRT(Inputs!$B$38)*G829+SQRT(1-Inputs!$B$38)*_xlfn.NORM.S.INV(RAND())</f>
        <v>-0.22042032048348237</v>
      </c>
      <c r="AO829" s="24">
        <f ca="1">SQRT(Inputs!$B$38)*H829+SQRT(1-Inputs!$B$38)*_xlfn.NORM.S.INV(RAND())</f>
        <v>0.14856968212021579</v>
      </c>
      <c r="AP829" s="24">
        <f ca="1">SQRT(Inputs!$B$38)*I829+SQRT(1-Inputs!$B$38)*_xlfn.NORM.S.INV(RAND())</f>
        <v>3.3588519042197928</v>
      </c>
      <c r="AQ829" s="24">
        <f ca="1">SQRT(Inputs!$B$38)*J829+SQRT(1-Inputs!$B$38)*_xlfn.NORM.S.INV(RAND())</f>
        <v>-1.4940570360086654</v>
      </c>
      <c r="AR829" s="24">
        <f ca="1">SQRT(Inputs!$B$38)*K829+SQRT(1-Inputs!$B$38)*_xlfn.NORM.S.INV(RAND())</f>
        <v>0.4648843791040087</v>
      </c>
      <c r="AS829" s="24">
        <f ca="1">SQRT(Inputs!$B$38)*L829+SQRT(1-Inputs!$B$38)*_xlfn.NORM.S.INV(RAND())</f>
        <v>1.3122195567410344</v>
      </c>
      <c r="AT829" s="24">
        <f ca="1">SQRT(Inputs!$B$38)*M829+SQRT(1-Inputs!$B$38)*_xlfn.NORM.S.INV(RAND())</f>
        <v>0.84246608921171784</v>
      </c>
      <c r="AU829" s="15">
        <f ca="1">Inputs!$B$6*EXP($B$8-0.5*C$5^2+C$5*N829)</f>
        <v>5050.5605263070747</v>
      </c>
      <c r="AV829" s="15">
        <f t="shared" ca="1" si="437"/>
        <v>9111.182265262687</v>
      </c>
      <c r="AW829" s="15">
        <f t="shared" ca="1" si="438"/>
        <v>11559.54102152919</v>
      </c>
      <c r="AX829" s="15">
        <f t="shared" ca="1" si="439"/>
        <v>11487.448868688691</v>
      </c>
      <c r="AY829" s="15">
        <f t="shared" ca="1" si="440"/>
        <v>12453.806976381333</v>
      </c>
      <c r="AZ829" s="15">
        <f t="shared" ca="1" si="441"/>
        <v>16005.369630403948</v>
      </c>
      <c r="BA829" s="15">
        <f t="shared" ca="1" si="442"/>
        <v>21648.21560230646</v>
      </c>
      <c r="BB829" s="15">
        <f t="shared" ca="1" si="443"/>
        <v>26484.267657348035</v>
      </c>
      <c r="BC829" s="15">
        <f t="shared" ca="1" si="444"/>
        <v>32385.793967406742</v>
      </c>
      <c r="BD829" s="15">
        <f t="shared" ca="1" si="445"/>
        <v>36825.616631616613</v>
      </c>
      <c r="BE829" s="15">
        <f t="shared" ca="1" si="446"/>
        <v>45864.678056441306</v>
      </c>
      <c r="BF829" s="15">
        <f ca="1">Inputs!$B$13*EXP($B$9-0.5*C$6^2+C$6*Y829)</f>
        <v>13357.509654349866</v>
      </c>
      <c r="BG829" s="15">
        <f t="shared" ca="1" si="447"/>
        <v>21211.637364339898</v>
      </c>
      <c r="BH829" s="15">
        <f t="shared" ca="1" si="448"/>
        <v>33148.430015012651</v>
      </c>
      <c r="BI829" s="15">
        <f t="shared" ca="1" si="449"/>
        <v>42561.027764582323</v>
      </c>
      <c r="BJ829" s="15">
        <f t="shared" ca="1" si="450"/>
        <v>60179.820559530359</v>
      </c>
      <c r="BK829" s="15">
        <f t="shared" ca="1" si="451"/>
        <v>74382.521091207716</v>
      </c>
      <c r="BL829" s="15">
        <f t="shared" ca="1" si="452"/>
        <v>100433.47345992587</v>
      </c>
      <c r="BM829" s="15">
        <f t="shared" ca="1" si="453"/>
        <v>106602.56861308507</v>
      </c>
      <c r="BN829" s="15">
        <f t="shared" ca="1" si="454"/>
        <v>134397.60929003049</v>
      </c>
      <c r="BO829" s="15">
        <f t="shared" ca="1" si="455"/>
        <v>184289.87085902286</v>
      </c>
      <c r="BP829" s="15">
        <f t="shared" ca="1" si="456"/>
        <v>220512.41481243513</v>
      </c>
      <c r="BQ829" s="15">
        <f ca="1">Inputs!$B$20*EXP($B$10-0.5*C$7^2+C$7*AJ829)</f>
        <v>2837.3296192877897</v>
      </c>
      <c r="BR829" s="15">
        <f t="shared" ca="1" si="457"/>
        <v>4708.0088059563832</v>
      </c>
      <c r="BS829" s="15">
        <f t="shared" ca="1" si="458"/>
        <v>8622.4298545033253</v>
      </c>
      <c r="BT829" s="15">
        <f t="shared" ca="1" si="459"/>
        <v>10761.971617617855</v>
      </c>
      <c r="BU829" s="15">
        <f t="shared" ca="1" si="460"/>
        <v>14140.160955199934</v>
      </c>
      <c r="BV829" s="15">
        <f t="shared" ca="1" si="461"/>
        <v>20342.695605924575</v>
      </c>
      <c r="BW829" s="15">
        <f t="shared" ca="1" si="462"/>
        <v>57790.980400236098</v>
      </c>
      <c r="BX829" s="15">
        <f t="shared" ca="1" si="463"/>
        <v>59909.077832749645</v>
      </c>
      <c r="BY829" s="15">
        <f t="shared" ca="1" si="464"/>
        <v>91751.092461908265</v>
      </c>
      <c r="BZ829" s="15">
        <f t="shared" ca="1" si="465"/>
        <v>163861.62836642543</v>
      </c>
      <c r="CA829" s="15">
        <f t="shared" ca="1" si="466"/>
        <v>267347.81713574426</v>
      </c>
      <c r="CB829" s="15">
        <f ca="1">(AU829*DCF!C$10-DCF!C$5*MAX(AU829*DCF!C$10,0)-MAX(AU829-Inputs!$B$6,0)/Inputs!$B$10)*DCF!C$6</f>
        <v>1042.4445583616866</v>
      </c>
      <c r="CC829" s="15">
        <f ca="1">(AV829*DCF!D$10-DCF!D$5*MAX(AV829*DCF!D$10,0)-MAX(AV829-AU829,0)/Inputs!$B$10)*DCF!D$6</f>
        <v>1230.7126139002805</v>
      </c>
      <c r="CD829" s="15">
        <f ca="1">(AW829*DCF!E$10-DCF!E$5*MAX(AW829*DCF!E$10,0)-MAX(AW829-AV829,0)/Inputs!$B$10)*DCF!E$6</f>
        <v>2117.4422269109027</v>
      </c>
      <c r="CE829" s="15">
        <f ca="1">(AX829*DCF!F$10-DCF!F$5*MAX(AX829*DCF!F$10,0)-MAX(AX829-AW829,0)/Inputs!$B$10)*DCF!F$6</f>
        <v>2507.6917806801202</v>
      </c>
      <c r="CF829" s="15">
        <f ca="1">(AY829*DCF!G$10-DCF!G$5*MAX(AY829*DCF!G$10,0)-MAX(AY829-AX829,0)/Inputs!$B$10)*DCF!G$6</f>
        <v>2380.2297741468415</v>
      </c>
      <c r="CG829" s="15">
        <f ca="1">(AZ829*DCF!H$10-DCF!H$5*MAX(AZ829*DCF!H$10,0)-MAX(AZ829-AY829,0)/Inputs!$B$10)*DCF!H$6</f>
        <v>2476.8103747043097</v>
      </c>
      <c r="CH829" s="15">
        <f ca="1">(BA829*DCF!I$10-DCF!I$5*MAX(BA829*DCF!I$10,0)-MAX(BA829-AZ829,0)/Inputs!$B$10)*DCF!I$6</f>
        <v>3028.7148143870068</v>
      </c>
      <c r="CI829" s="15">
        <f ca="1">(BB829*DCF!J$10-DCF!J$5*MAX(BB829*DCF!J$10,0)-MAX(BB829-BA829,0)/Inputs!$B$10)*DCF!J$6</f>
        <v>3811.9377848917243</v>
      </c>
      <c r="CJ829" s="15">
        <f ca="1">(BC829*DCF!K$10-DCF!K$5*MAX(BC829*DCF!K$10,0)-MAX(BC829-BB829,0)/Inputs!$B$10)*DCF!K$6</f>
        <v>4387.4688642381016</v>
      </c>
      <c r="CK829" s="15">
        <f ca="1">(BD829*DCF!L$10-DCF!L$5*MAX(BD829*DCF!L$10,0)-MAX(BD829-BC829,0)/Inputs!$B$10)*DCF!L$6</f>
        <v>4979.8623052930743</v>
      </c>
      <c r="CL829" s="15">
        <f ca="1">(BE829*DCF!M$10-DCF!M$5*MAX(BE829*DCF!M$10,0)-MAX(BE829-BD829,0)/Inputs!$B$10)*DCF!M$6</f>
        <v>5392.2868209171429</v>
      </c>
      <c r="CM829" s="15">
        <f ca="1">(BF829*DCF!C$28-DCF!C$5*MAX(BF829*DCF!C$28,0)-MAX(BF829-Inputs!$B$13,0)/Inputs!$B$17)*DCF!C$6</f>
        <v>3621.5412851988044</v>
      </c>
      <c r="CN829" s="15">
        <f ca="1">(BG829*DCF!D$28-DCF!D$5*MAX(BG829*DCF!D$28,0)-MAX(BG829-BF829,0)/Inputs!$B$17)*DCF!D$6</f>
        <v>4571.6708756432927</v>
      </c>
      <c r="CO829" s="15">
        <f ca="1">(BH829*DCF!E$28-DCF!E$5*MAX(BH829*DCF!E$28,0)-MAX(BH829-BG829,0)/Inputs!$B$17)*DCF!E$6</f>
        <v>7035.6481118002457</v>
      </c>
      <c r="CP829" s="15">
        <f ca="1">(BI829*DCF!F$28-DCF!F$5*MAX(BI829*DCF!F$28,0)-MAX(BI829-BH829,0)/Inputs!$B$17)*DCF!F$6</f>
        <v>9840.4857461390384</v>
      </c>
      <c r="CQ829" s="15">
        <f ca="1">(BJ829*DCF!G$28-DCF!G$5*MAX(BJ829*DCF!G$28,0)-MAX(BJ829-BI829,0)/Inputs!$B$17)*DCF!G$6</f>
        <v>12650.804131463323</v>
      </c>
      <c r="CR829" s="15">
        <f ca="1">(BK829*DCF!H$28-DCF!H$5*MAX(BK829*DCF!H$28,0)-MAX(BK829-BJ829,0)/Inputs!$B$17)*DCF!H$6</f>
        <v>16188.917023578275</v>
      </c>
      <c r="CS829" s="15">
        <f ca="1">(BL829*DCF!I$28-DCF!I$5*MAX(BL829*DCF!I$28,0)-MAX(BL829-BK829,0)/Inputs!$B$17)*DCF!I$6</f>
        <v>19878.125995505052</v>
      </c>
      <c r="CT829" s="15">
        <f ca="1">(BM829*DCF!J$28-DCF!J$5*MAX(BM829*DCF!J$28,0)-MAX(BM829-BL829,0)/Inputs!$B$17)*DCF!J$6</f>
        <v>22963.250941562619</v>
      </c>
      <c r="CU829" s="15">
        <f ca="1">(BN829*DCF!K$28-DCF!K$5*MAX(BN829*DCF!K$28,0)-MAX(BN829-BM829,0)/Inputs!$B$17)*DCF!K$6</f>
        <v>24977.999382504127</v>
      </c>
      <c r="CV829" s="15">
        <f ca="1">(BO829*DCF!L$28-DCF!L$5*MAX(BO829*DCF!L$28,0)-MAX(BO829-BN829,0)/Inputs!$B$17)*DCF!L$6</f>
        <v>31124.304866306957</v>
      </c>
      <c r="CW829" s="15">
        <f ca="1">(BP829*DCF!M$28-DCF!M$5*MAX(BP829*DCF!M$28,0)-MAX(BP829-BO829,0)/Inputs!$B$17)*DCF!M$6</f>
        <v>37703.264792792426</v>
      </c>
      <c r="CX829" s="15">
        <f ca="1">(BQ829*DCF!C$46-DCF!C$5*MAX(BQ829*DCF!C$46,0)-MAX(BQ829-Inputs!$B$20,0)/Inputs!$B$24)*DCF!C$6</f>
        <v>-655.27242939671817</v>
      </c>
      <c r="CY829" s="15">
        <f ca="1">(BR829*DCF!D$46-DCF!D$5*MAX(BR829*DCF!D$46,0)-MAX(BR829-BQ829,0)/Inputs!$B$24)*DCF!D$6</f>
        <v>-1601.7505918965473</v>
      </c>
      <c r="CZ829" s="15">
        <f ca="1">(BS829*DCF!E$46-DCF!E$5*MAX(BS829*DCF!E$46,0)-MAX(BS829-BR829,0)/Inputs!$B$24)*DCF!E$6</f>
        <v>-2562.5743581019456</v>
      </c>
      <c r="DA829" s="15">
        <f ca="1">(BT829*DCF!F$46-DCF!F$5*MAX(BT829*DCF!F$46,0)-MAX(BT829-BS829,0)/Inputs!$B$24)*DCF!F$6</f>
        <v>-1562.8296075945714</v>
      </c>
      <c r="DB829" s="15">
        <f ca="1">(BU829*DCF!G$46-DCF!G$5*MAX(BU829*DCF!G$46,0)-MAX(BU829-BT829,0)/Inputs!$B$24)*DCF!G$6</f>
        <v>-1612.0032252771703</v>
      </c>
      <c r="DC829" s="15">
        <f ca="1">(BV829*DCF!H$46-DCF!H$5*MAX(BV829*DCF!H$46,0)-MAX(BV829-BU829,0)/Inputs!$B$24)*DCF!H$6</f>
        <v>-1927.3996391523526</v>
      </c>
      <c r="DD829" s="15">
        <f ca="1">(BW829*DCF!I$46-DCF!I$5*MAX(BW829*DCF!I$46,0)-MAX(BW829-BV829,0)/Inputs!$B$24)*DCF!I$6</f>
        <v>-9415.2487666518355</v>
      </c>
      <c r="DE829" s="15">
        <f ca="1">(BX829*DCF!J$46-DCF!J$5*MAX(BX829*DCF!J$46,0)-MAX(BX829-BW829,0)/Inputs!$B$24)*DCF!J$6</f>
        <v>1951.3352637179671</v>
      </c>
      <c r="DF829" s="15">
        <f ca="1">(BY829*DCF!K$46-DCF!K$5*MAX(BY829*DCF!K$46,0)-MAX(BY829-BX829,0)/Inputs!$B$24)*DCF!K$6</f>
        <v>-2559.3170611250366</v>
      </c>
      <c r="DG829" s="15">
        <f ca="1">(BZ829*DCF!L$46-DCF!L$5*MAX(BZ829*DCF!L$46,0)-MAX(BZ829-BY829,0)/Inputs!$B$24)*DCF!L$6</f>
        <v>-4991.8570535895451</v>
      </c>
      <c r="DH829" s="15">
        <f ca="1">(CA829*DCF!M$46-DCF!M$5*MAX(CA829*DCF!M$46,0)-MAX(CA829-BZ829,0)/Inputs!$B$24)*DCF!M$6</f>
        <v>-675.40984877280459</v>
      </c>
      <c r="DI829" s="15">
        <f ca="1">SUM(CB829:CL829)+BE829*DCF!M$10*(1+Inputs!$B$30)*(1-Inputs!$B$33)*(1-Inputs!$B$30/Inputs!$B$31)/(Inputs!$B$29-Inputs!$B$30)*DCF!M$6</f>
        <v>160997.60744708704</v>
      </c>
      <c r="DJ829" s="15">
        <f ca="1">SUM(CM829:CW829)+BP829*DCF!M$28*(1+Inputs!$B$30)*(1-Inputs!$B$33)*(1-Inputs!$B$30/Inputs!$B$31)/(Inputs!$B$29-Inputs!$B$30)*DCF!M$6</f>
        <v>1008807.9683495832</v>
      </c>
      <c r="DK829" s="15">
        <f ca="1">SUM(CX829:DH829)+CA829*DCF!M$46*(1+Inputs!$B$30)*(1-Inputs!$B$33)*(1-Inputs!$B$30/Inputs!$B$31)/(Inputs!$B$29-Inputs!$B$30)*DCF!M$6</f>
        <v>387739.06734752917</v>
      </c>
      <c r="DM829" s="15">
        <f ca="1">DI829+DJ829+DK829+Inputs!$B$34+Inputs!$B$36-Inputs!$B$35</f>
        <v>1634395.6431441994</v>
      </c>
    </row>
    <row r="830" spans="1:117" x14ac:dyDescent="0.75">
      <c r="A830" s="11">
        <v>817</v>
      </c>
      <c r="C830" s="24">
        <f t="shared" ca="1" si="471"/>
        <v>4.0835992855163879E-2</v>
      </c>
      <c r="D830" s="24">
        <f t="shared" ca="1" si="471"/>
        <v>0.84254936306546813</v>
      </c>
      <c r="E830" s="24">
        <f t="shared" ca="1" si="471"/>
        <v>4.7606878190349214E-2</v>
      </c>
      <c r="F830" s="24">
        <f t="shared" ca="1" si="471"/>
        <v>-0.88301722611344224</v>
      </c>
      <c r="G830" s="24">
        <f t="shared" ca="1" si="471"/>
        <v>1.7615929541567168</v>
      </c>
      <c r="H830" s="24">
        <f t="shared" ca="1" si="471"/>
        <v>1.1596868844133148</v>
      </c>
      <c r="I830" s="24">
        <f t="shared" ca="1" si="471"/>
        <v>2.962968061463345E-2</v>
      </c>
      <c r="J830" s="24">
        <f t="shared" ca="1" si="471"/>
        <v>-9.4004061996308924E-2</v>
      </c>
      <c r="K830" s="24">
        <f t="shared" ca="1" si="471"/>
        <v>1.1790794995082134</v>
      </c>
      <c r="L830" s="24">
        <f t="shared" ca="1" si="471"/>
        <v>-1.0129852789045992</v>
      </c>
      <c r="M830" s="24">
        <f t="shared" ca="1" si="471"/>
        <v>-0.79596648634928679</v>
      </c>
      <c r="N830" s="24">
        <f ca="1">SQRT(Inputs!$B$38)*C830+SQRT(1-Inputs!$B$38)*_xlfn.NORM.S.INV(RAND())</f>
        <v>0.28721206546587053</v>
      </c>
      <c r="O830" s="24">
        <f ca="1">SQRT(Inputs!$B$38)*D830+SQRT(1-Inputs!$B$38)*_xlfn.NORM.S.INV(RAND())</f>
        <v>1.1428671272594837E-2</v>
      </c>
      <c r="P830" s="24">
        <f ca="1">SQRT(Inputs!$B$38)*E830+SQRT(1-Inputs!$B$38)*_xlfn.NORM.S.INV(RAND())</f>
        <v>-0.5729319982930543</v>
      </c>
      <c r="Q830" s="24">
        <f ca="1">SQRT(Inputs!$B$38)*F830+SQRT(1-Inputs!$B$38)*_xlfn.NORM.S.INV(RAND())</f>
        <v>-0.93065258407568219</v>
      </c>
      <c r="R830" s="24">
        <f ca="1">SQRT(Inputs!$B$38)*G830+SQRT(1-Inputs!$B$38)*_xlfn.NORM.S.INV(RAND())</f>
        <v>1.256177528352298</v>
      </c>
      <c r="S830" s="24">
        <f ca="1">SQRT(Inputs!$B$38)*H830+SQRT(1-Inputs!$B$38)*_xlfn.NORM.S.INV(RAND())</f>
        <v>0.3277250472506551</v>
      </c>
      <c r="T830" s="24">
        <f ca="1">SQRT(Inputs!$B$38)*I830+SQRT(1-Inputs!$B$38)*_xlfn.NORM.S.INV(RAND())</f>
        <v>0.30444138706310109</v>
      </c>
      <c r="U830" s="24">
        <f ca="1">SQRT(Inputs!$B$38)*J830+SQRT(1-Inputs!$B$38)*_xlfn.NORM.S.INV(RAND())</f>
        <v>-0.86517583661979369</v>
      </c>
      <c r="V830" s="24">
        <f ca="1">SQRT(Inputs!$B$38)*K830+SQRT(1-Inputs!$B$38)*_xlfn.NORM.S.INV(RAND())</f>
        <v>0.25883482876704861</v>
      </c>
      <c r="W830" s="24">
        <f ca="1">SQRT(Inputs!$B$38)*L830+SQRT(1-Inputs!$B$38)*_xlfn.NORM.S.INV(RAND())</f>
        <v>-0.27353352976743905</v>
      </c>
      <c r="X830" s="24">
        <f ca="1">SQRT(Inputs!$B$38)*M830+SQRT(1-Inputs!$B$38)*_xlfn.NORM.S.INV(RAND())</f>
        <v>0.48771571101910044</v>
      </c>
      <c r="Y830" s="24">
        <f ca="1">SQRT(Inputs!$B$38)*C830+SQRT(1-Inputs!$B$38)*_xlfn.NORM.S.INV(RAND())</f>
        <v>-0.44663508970808213</v>
      </c>
      <c r="Z830" s="24">
        <f ca="1">SQRT(Inputs!$B$38)*D830+SQRT(1-Inputs!$B$38)*_xlfn.NORM.S.INV(RAND())</f>
        <v>-7.6735532834105669E-2</v>
      </c>
      <c r="AA830" s="24">
        <f ca="1">SQRT(Inputs!$B$38)*E830+SQRT(1-Inputs!$B$38)*_xlfn.NORM.S.INV(RAND())</f>
        <v>2.623297666020466E-2</v>
      </c>
      <c r="AB830" s="24">
        <f ca="1">SQRT(Inputs!$B$38)*F830+SQRT(1-Inputs!$B$38)*_xlfn.NORM.S.INV(RAND())</f>
        <v>-1.5552532256145082</v>
      </c>
      <c r="AC830" s="24">
        <f ca="1">SQRT(Inputs!$B$38)*G830+SQRT(1-Inputs!$B$38)*_xlfn.NORM.S.INV(RAND())</f>
        <v>0.1665336997385285</v>
      </c>
      <c r="AD830" s="24">
        <f ca="1">SQRT(Inputs!$B$38)*H830+SQRT(1-Inputs!$B$38)*_xlfn.NORM.S.INV(RAND())</f>
        <v>2.2604754874928745</v>
      </c>
      <c r="AE830" s="24">
        <f ca="1">SQRT(Inputs!$B$38)*I830+SQRT(1-Inputs!$B$38)*_xlfn.NORM.S.INV(RAND())</f>
        <v>0.83462769157851313</v>
      </c>
      <c r="AF830" s="24">
        <f ca="1">SQRT(Inputs!$B$38)*J830+SQRT(1-Inputs!$B$38)*_xlfn.NORM.S.INV(RAND())</f>
        <v>-0.75523348579321548</v>
      </c>
      <c r="AG830" s="24">
        <f ca="1">SQRT(Inputs!$B$38)*K830+SQRT(1-Inputs!$B$38)*_xlfn.NORM.S.INV(RAND())</f>
        <v>1.583796260067863</v>
      </c>
      <c r="AH830" s="24">
        <f ca="1">SQRT(Inputs!$B$38)*L830+SQRT(1-Inputs!$B$38)*_xlfn.NORM.S.INV(RAND())</f>
        <v>-1.2497995394364476</v>
      </c>
      <c r="AI830" s="24">
        <f ca="1">SQRT(Inputs!$B$38)*M830+SQRT(1-Inputs!$B$38)*_xlfn.NORM.S.INV(RAND())</f>
        <v>-0.34883946884063533</v>
      </c>
      <c r="AJ830" s="24">
        <f ca="1">SQRT(Inputs!$B$38)*C830+SQRT(1-Inputs!$B$38)*_xlfn.NORM.S.INV(RAND())</f>
        <v>-1.0067408476954385</v>
      </c>
      <c r="AK830" s="24">
        <f ca="1">SQRT(Inputs!$B$38)*D830+SQRT(1-Inputs!$B$38)*_xlfn.NORM.S.INV(RAND())</f>
        <v>0.39636645102283596</v>
      </c>
      <c r="AL830" s="24">
        <f ca="1">SQRT(Inputs!$B$38)*E830+SQRT(1-Inputs!$B$38)*_xlfn.NORM.S.INV(RAND())</f>
        <v>0.40583581996965606</v>
      </c>
      <c r="AM830" s="24">
        <f ca="1">SQRT(Inputs!$B$38)*F830+SQRT(1-Inputs!$B$38)*_xlfn.NORM.S.INV(RAND())</f>
        <v>0.36502228547950649</v>
      </c>
      <c r="AN830" s="24">
        <f ca="1">SQRT(Inputs!$B$38)*G830+SQRT(1-Inputs!$B$38)*_xlfn.NORM.S.INV(RAND())</f>
        <v>0.54672379044471442</v>
      </c>
      <c r="AO830" s="24">
        <f ca="1">SQRT(Inputs!$B$38)*H830+SQRT(1-Inputs!$B$38)*_xlfn.NORM.S.INV(RAND())</f>
        <v>-1.0505040411701163</v>
      </c>
      <c r="AP830" s="24">
        <f ca="1">SQRT(Inputs!$B$38)*I830+SQRT(1-Inputs!$B$38)*_xlfn.NORM.S.INV(RAND())</f>
        <v>-1.3618696556713423</v>
      </c>
      <c r="AQ830" s="24">
        <f ca="1">SQRT(Inputs!$B$38)*J830+SQRT(1-Inputs!$B$38)*_xlfn.NORM.S.INV(RAND())</f>
        <v>-0.87906501667976755</v>
      </c>
      <c r="AR830" s="24">
        <f ca="1">SQRT(Inputs!$B$38)*K830+SQRT(1-Inputs!$B$38)*_xlfn.NORM.S.INV(RAND())</f>
        <v>0.37601473236908389</v>
      </c>
      <c r="AS830" s="24">
        <f ca="1">SQRT(Inputs!$B$38)*L830+SQRT(1-Inputs!$B$38)*_xlfn.NORM.S.INV(RAND())</f>
        <v>-0.55843576464838574</v>
      </c>
      <c r="AT830" s="24">
        <f ca="1">SQRT(Inputs!$B$38)*M830+SQRT(1-Inputs!$B$38)*_xlfn.NORM.S.INV(RAND())</f>
        <v>-0.36506261276681118</v>
      </c>
      <c r="AU830" s="15">
        <f ca="1">Inputs!$B$6*EXP($B$8-0.5*C$5^2+C$5*N830)</f>
        <v>5198.3903911600673</v>
      </c>
      <c r="AV830" s="15">
        <f t="shared" ca="1" si="437"/>
        <v>6338.3108140350387</v>
      </c>
      <c r="AW830" s="15">
        <f t="shared" ca="1" si="438"/>
        <v>7153.7034536262572</v>
      </c>
      <c r="AX830" s="15">
        <f t="shared" ca="1" si="439"/>
        <v>7775.2766391545629</v>
      </c>
      <c r="AY830" s="15">
        <f t="shared" ca="1" si="440"/>
        <v>11003.65845292415</v>
      </c>
      <c r="AZ830" s="15">
        <f t="shared" ca="1" si="441"/>
        <v>13952.317733675003</v>
      </c>
      <c r="BA830" s="15">
        <f t="shared" ca="1" si="442"/>
        <v>17626.855934986077</v>
      </c>
      <c r="BB830" s="15">
        <f t="shared" ca="1" si="443"/>
        <v>19788.779447853107</v>
      </c>
      <c r="BC830" s="15">
        <f t="shared" ca="1" si="444"/>
        <v>24849.39626576002</v>
      </c>
      <c r="BD830" s="15">
        <f t="shared" ca="1" si="445"/>
        <v>29673.866052740825</v>
      </c>
      <c r="BE830" s="15">
        <f t="shared" ca="1" si="446"/>
        <v>38013.155746042612</v>
      </c>
      <c r="BF830" s="15">
        <f ca="1">Inputs!$B$13*EXP($B$9-0.5*C$6^2+C$6*Y830)</f>
        <v>12659.01459021353</v>
      </c>
      <c r="BG830" s="15">
        <f t="shared" ca="1" si="447"/>
        <v>15215.84322799954</v>
      </c>
      <c r="BH830" s="15">
        <f t="shared" ca="1" si="448"/>
        <v>18672.026030182176</v>
      </c>
      <c r="BI830" s="15">
        <f t="shared" ca="1" si="449"/>
        <v>17991.3264484059</v>
      </c>
      <c r="BJ830" s="15">
        <f t="shared" ca="1" si="450"/>
        <v>22592.061219098239</v>
      </c>
      <c r="BK830" s="15">
        <f t="shared" ca="1" si="451"/>
        <v>37719.316894599848</v>
      </c>
      <c r="BL830" s="15">
        <f t="shared" ca="1" si="452"/>
        <v>51626.173958377498</v>
      </c>
      <c r="BM830" s="15">
        <f t="shared" ca="1" si="453"/>
        <v>57776.631052214841</v>
      </c>
      <c r="BN830" s="15">
        <f t="shared" ca="1" si="454"/>
        <v>85909.321468638227</v>
      </c>
      <c r="BO830" s="15">
        <f t="shared" ca="1" si="455"/>
        <v>91409.747855872629</v>
      </c>
      <c r="BP830" s="15">
        <f t="shared" ca="1" si="456"/>
        <v>108148.41660673788</v>
      </c>
      <c r="BQ830" s="15">
        <f ca="1">Inputs!$B$20*EXP($B$10-0.5*C$7^2+C$7*AJ830)</f>
        <v>3001.4630599672391</v>
      </c>
      <c r="BR830" s="15">
        <f t="shared" ca="1" si="457"/>
        <v>4618.9131894982875</v>
      </c>
      <c r="BS830" s="15">
        <f t="shared" ca="1" si="458"/>
        <v>7107.026624283676</v>
      </c>
      <c r="BT830" s="15">
        <f t="shared" ca="1" si="459"/>
        <v>10783.767802417069</v>
      </c>
      <c r="BU830" s="15">
        <f t="shared" ca="1" si="460"/>
        <v>17058.831483473732</v>
      </c>
      <c r="BV830" s="15">
        <f t="shared" ca="1" si="461"/>
        <v>18731.77605842947</v>
      </c>
      <c r="BW830" s="15">
        <f t="shared" ca="1" si="462"/>
        <v>19593.443736928359</v>
      </c>
      <c r="BX830" s="15">
        <f t="shared" ca="1" si="463"/>
        <v>22976.692329910042</v>
      </c>
      <c r="BY830" s="15">
        <f t="shared" ca="1" si="464"/>
        <v>34595.676412025081</v>
      </c>
      <c r="BZ830" s="15">
        <f t="shared" ca="1" si="465"/>
        <v>43806.488615776288</v>
      </c>
      <c r="CA830" s="15">
        <f t="shared" ca="1" si="466"/>
        <v>57669.665009359138</v>
      </c>
      <c r="CB830" s="15">
        <f ca="1">(AU830*DCF!C$10-DCF!C$5*MAX(AU830*DCF!C$10,0)-MAX(AU830-Inputs!$B$6,0)/Inputs!$B$10)*DCF!C$6</f>
        <v>1041.3905050759681</v>
      </c>
      <c r="CC830" s="15">
        <f ca="1">(AV830*DCF!D$10-DCF!D$5*MAX(AV830*DCF!D$10,0)-MAX(AV830-AU830,0)/Inputs!$B$10)*DCF!D$6</f>
        <v>1266.9805589935697</v>
      </c>
      <c r="CD830" s="15">
        <f ca="1">(AW830*DCF!E$10-DCF!E$5*MAX(AW830*DCF!E$10,0)-MAX(AW830-AV830,0)/Inputs!$B$10)*DCF!E$6</f>
        <v>1468.0160608547064</v>
      </c>
      <c r="CE830" s="15">
        <f ca="1">(AX830*DCF!F$10-DCF!F$5*MAX(AX830*DCF!F$10,0)-MAX(AX830-AW830,0)/Inputs!$B$10)*DCF!F$6</f>
        <v>1567.9965296976418</v>
      </c>
      <c r="CF830" s="15">
        <f ca="1">(AY830*DCF!G$10-DCF!G$5*MAX(AY830*DCF!G$10,0)-MAX(AY830-AX830,0)/Inputs!$B$10)*DCF!G$6</f>
        <v>1646.6413449004654</v>
      </c>
      <c r="CG830" s="15">
        <f ca="1">(AZ830*DCF!H$10-DCF!H$5*MAX(AZ830*DCF!H$10,0)-MAX(AZ830-AY830,0)/Inputs!$B$10)*DCF!H$6</f>
        <v>2185.2651787338755</v>
      </c>
      <c r="CH830" s="15">
        <f ca="1">(BA830*DCF!I$10-DCF!I$5*MAX(BA830*DCF!I$10,0)-MAX(BA830-AZ830,0)/Inputs!$B$10)*DCF!I$6</f>
        <v>2617.0305404616242</v>
      </c>
      <c r="CI830" s="15">
        <f ca="1">(BB830*DCF!J$10-DCF!J$5*MAX(BB830*DCF!J$10,0)-MAX(BB830-BA830,0)/Inputs!$B$10)*DCF!J$6</f>
        <v>3068.1965869033579</v>
      </c>
      <c r="CJ830" s="15">
        <f ca="1">(BC830*DCF!K$10-DCF!K$5*MAX(BC830*DCF!K$10,0)-MAX(BC830-BB830,0)/Inputs!$B$10)*DCF!K$6</f>
        <v>3291.9443974228602</v>
      </c>
      <c r="CK830" s="15">
        <f ca="1">(BD830*DCF!L$10-DCF!L$5*MAX(BD830*DCF!L$10,0)-MAX(BD830-BC830,0)/Inputs!$B$10)*DCF!L$6</f>
        <v>3851.5012195884292</v>
      </c>
      <c r="CL830" s="15">
        <f ca="1">(BE830*DCF!M$10-DCF!M$5*MAX(BE830*DCF!M$10,0)-MAX(BE830-BD830,0)/Inputs!$B$10)*DCF!M$6</f>
        <v>4367.9306812913092</v>
      </c>
      <c r="CM830" s="15">
        <f ca="1">(BF830*DCF!C$28-DCF!C$5*MAX(BF830*DCF!C$28,0)-MAX(BF830-Inputs!$B$13,0)/Inputs!$B$17)*DCF!C$6</f>
        <v>3569.6804297507415</v>
      </c>
      <c r="CN830" s="15">
        <f ca="1">(BG830*DCF!D$28-DCF!D$5*MAX(BG830*DCF!D$28,0)-MAX(BG830-BF830,0)/Inputs!$B$17)*DCF!D$6</f>
        <v>3935.9279878994748</v>
      </c>
      <c r="CO830" s="15">
        <f ca="1">(BH830*DCF!E$28-DCF!E$5*MAX(BH830*DCF!E$28,0)-MAX(BH830-BG830,0)/Inputs!$B$17)*DCF!E$6</f>
        <v>4607.0841974166569</v>
      </c>
      <c r="CP830" s="15">
        <f ca="1">(BI830*DCF!F$28-DCF!F$5*MAX(BI830*DCF!F$28,0)-MAX(BI830-BH830,0)/Inputs!$B$17)*DCF!F$6</f>
        <v>4884.171223686415</v>
      </c>
      <c r="CQ830" s="15">
        <f ca="1">(BJ830*DCF!G$28-DCF!G$5*MAX(BJ830*DCF!G$28,0)-MAX(BJ830-BI830,0)/Inputs!$B$17)*DCF!G$6</f>
        <v>5087.883550049135</v>
      </c>
      <c r="CR830" s="15">
        <f ca="1">(BK830*DCF!H$28-DCF!H$5*MAX(BK830*DCF!H$28,0)-MAX(BK830-BJ830,0)/Inputs!$B$17)*DCF!H$6</f>
        <v>6978.0522075407953</v>
      </c>
      <c r="CS830" s="15">
        <f ca="1">(BL830*DCF!I$28-DCF!I$5*MAX(BL830*DCF!I$28,0)-MAX(BL830-BK830,0)/Inputs!$B$17)*DCF!I$6</f>
        <v>10143.991265722116</v>
      </c>
      <c r="CT830" s="15">
        <f ca="1">(BM830*DCF!J$28-DCF!J$5*MAX(BM830*DCF!J$28,0)-MAX(BM830-BL830,0)/Inputs!$B$17)*DCF!J$6</f>
        <v>12073.484765282685</v>
      </c>
      <c r="CU830" s="15">
        <f ca="1">(BN830*DCF!K$28-DCF!K$5*MAX(BN830*DCF!K$28,0)-MAX(BN830-BM830,0)/Inputs!$B$17)*DCF!K$6</f>
        <v>14696.728402274874</v>
      </c>
      <c r="CV830" s="15">
        <f ca="1">(BO830*DCF!L$28-DCF!L$5*MAX(BO830*DCF!L$28,0)-MAX(BO830-BN830,0)/Inputs!$B$17)*DCF!L$6</f>
        <v>17615.78095869792</v>
      </c>
      <c r="CW830" s="15">
        <f ca="1">(BP830*DCF!M$28-DCF!M$5*MAX(BP830*DCF!M$28,0)-MAX(BP830-BO830,0)/Inputs!$B$17)*DCF!M$6</f>
        <v>18598.52594391664</v>
      </c>
      <c r="CX830" s="15">
        <f ca="1">(BQ830*DCF!C$46-DCF!C$5*MAX(BQ830*DCF!C$46,0)-MAX(BQ830-Inputs!$B$20,0)/Inputs!$B$24)*DCF!C$6</f>
        <v>-693.17853578920074</v>
      </c>
      <c r="CY830" s="15">
        <f ca="1">(BR830*DCF!D$46-DCF!D$5*MAX(BR830*DCF!D$46,0)-MAX(BR830-BQ830,0)/Inputs!$B$24)*DCF!D$6</f>
        <v>-1478.493311215213</v>
      </c>
      <c r="CZ830" s="15">
        <f ca="1">(BS830*DCF!E$46-DCF!E$5*MAX(BS830*DCF!E$46,0)-MAX(BS830-BR830,0)/Inputs!$B$24)*DCF!E$6</f>
        <v>-1821.1640918962328</v>
      </c>
      <c r="DA830" s="15">
        <f ca="1">(BT830*DCF!F$46-DCF!F$5*MAX(BT830*DCF!F$46,0)-MAX(BT830-BS830,0)/Inputs!$B$24)*DCF!F$6</f>
        <v>-2124.1598451664527</v>
      </c>
      <c r="DB830" s="15">
        <f ca="1">(BU830*DCF!G$46-DCF!G$5*MAX(BU830*DCF!G$46,0)-MAX(BU830-BT830,0)/Inputs!$B$24)*DCF!G$6</f>
        <v>-2684.632829155863</v>
      </c>
      <c r="DC830" s="15">
        <f ca="1">(BV830*DCF!H$46-DCF!H$5*MAX(BV830*DCF!H$46,0)-MAX(BV830-BU830,0)/Inputs!$B$24)*DCF!H$6</f>
        <v>-519.85727636602007</v>
      </c>
      <c r="DD830" s="15">
        <f ca="1">(BW830*DCF!I$46-DCF!I$5*MAX(BW830*DCF!I$46,0)-MAX(BW830-BV830,0)/Inputs!$B$24)*DCF!I$6</f>
        <v>205.1667205629924</v>
      </c>
      <c r="DE830" s="15">
        <f ca="1">(BX830*DCF!J$46-DCF!J$5*MAX(BX830*DCF!J$46,0)-MAX(BX830-BW830,0)/Inputs!$B$24)*DCF!J$6</f>
        <v>66.626434016362865</v>
      </c>
      <c r="DF830" s="15">
        <f ca="1">(BY830*DCF!K$46-DCF!K$5*MAX(BY830*DCF!K$46,0)-MAX(BY830-BX830,0)/Inputs!$B$24)*DCF!K$6</f>
        <v>-870.12120973115441</v>
      </c>
      <c r="DG830" s="15">
        <f ca="1">(BZ830*DCF!L$46-DCF!L$5*MAX(BZ830*DCF!L$46,0)-MAX(BZ830-BY830,0)/Inputs!$B$24)*DCF!L$6</f>
        <v>943.7027540920227</v>
      </c>
      <c r="DH830" s="15">
        <f ca="1">(CA830*DCF!M$46-DCF!M$5*MAX(CA830*DCF!M$46,0)-MAX(CA830-BZ830,0)/Inputs!$B$24)*DCF!M$6</f>
        <v>1622.8923955609989</v>
      </c>
      <c r="DI830" s="15">
        <f ca="1">SUM(CB830:CL830)+BE830*DCF!M$10*(1+Inputs!$B$30)*(1-Inputs!$B$33)*(1-Inputs!$B$30/Inputs!$B$31)/(Inputs!$B$29-Inputs!$B$30)*DCF!M$6</f>
        <v>132164.00871710607</v>
      </c>
      <c r="DJ830" s="15">
        <f ca="1">SUM(CM830:CW830)+BP830*DCF!M$28*(1+Inputs!$B$30)*(1-Inputs!$B$33)*(1-Inputs!$B$30/Inputs!$B$31)/(Inputs!$B$29-Inputs!$B$30)*DCF!M$6</f>
        <v>503495.94230731565</v>
      </c>
      <c r="DK830" s="15">
        <f ca="1">SUM(CX830:DH830)+CA830*DCF!M$46*(1+Inputs!$B$30)*(1-Inputs!$B$33)*(1-Inputs!$B$30/Inputs!$B$31)/(Inputs!$B$29-Inputs!$B$30)*DCF!M$6</f>
        <v>81810.91471792222</v>
      </c>
      <c r="DM830" s="15">
        <f ca="1">DI830+DJ830+DK830+Inputs!$B$34+Inputs!$B$36-Inputs!$B$35</f>
        <v>794321.86574234394</v>
      </c>
    </row>
    <row r="831" spans="1:117" x14ac:dyDescent="0.75">
      <c r="A831" s="11">
        <v>818</v>
      </c>
      <c r="C831" s="24">
        <f t="shared" ca="1" si="471"/>
        <v>-0.42147734129442482</v>
      </c>
      <c r="D831" s="24">
        <f t="shared" ca="1" si="471"/>
        <v>0.61549419928514126</v>
      </c>
      <c r="E831" s="24">
        <f t="shared" ca="1" si="471"/>
        <v>0.33517608013625905</v>
      </c>
      <c r="F831" s="24">
        <f t="shared" ca="1" si="471"/>
        <v>0.70215330593884184</v>
      </c>
      <c r="G831" s="24">
        <f t="shared" ca="1" si="471"/>
        <v>-0.59752205922814694</v>
      </c>
      <c r="H831" s="24">
        <f t="shared" ca="1" si="471"/>
        <v>-0.20601127124919646</v>
      </c>
      <c r="I831" s="24">
        <f t="shared" ca="1" si="471"/>
        <v>2.1559165422602002</v>
      </c>
      <c r="J831" s="24">
        <f t="shared" ca="1" si="471"/>
        <v>-3.4941329712717413E-2</v>
      </c>
      <c r="K831" s="24">
        <f t="shared" ca="1" si="471"/>
        <v>0.18399125334545599</v>
      </c>
      <c r="L831" s="24">
        <f t="shared" ca="1" si="471"/>
        <v>2.0000979886200607</v>
      </c>
      <c r="M831" s="24">
        <f t="shared" ca="1" si="471"/>
        <v>1.4185195209359664</v>
      </c>
      <c r="N831" s="24">
        <f ca="1">SQRT(Inputs!$B$38)*C831+SQRT(1-Inputs!$B$38)*_xlfn.NORM.S.INV(RAND())</f>
        <v>-1.0064239728490314</v>
      </c>
      <c r="O831" s="24">
        <f ca="1">SQRT(Inputs!$B$38)*D831+SQRT(1-Inputs!$B$38)*_xlfn.NORM.S.INV(RAND())</f>
        <v>0.78504841558594851</v>
      </c>
      <c r="P831" s="24">
        <f ca="1">SQRT(Inputs!$B$38)*E831+SQRT(1-Inputs!$B$38)*_xlfn.NORM.S.INV(RAND())</f>
        <v>0.29913014232549612</v>
      </c>
      <c r="Q831" s="24">
        <f ca="1">SQRT(Inputs!$B$38)*F831+SQRT(1-Inputs!$B$38)*_xlfn.NORM.S.INV(RAND())</f>
        <v>0.31162961547705387</v>
      </c>
      <c r="R831" s="24">
        <f ca="1">SQRT(Inputs!$B$38)*G831+SQRT(1-Inputs!$B$38)*_xlfn.NORM.S.INV(RAND())</f>
        <v>-7.1943735130154174E-2</v>
      </c>
      <c r="S831" s="24">
        <f ca="1">SQRT(Inputs!$B$38)*H831+SQRT(1-Inputs!$B$38)*_xlfn.NORM.S.INV(RAND())</f>
        <v>-0.72251032669126281</v>
      </c>
      <c r="T831" s="24">
        <f ca="1">SQRT(Inputs!$B$38)*I831+SQRT(1-Inputs!$B$38)*_xlfn.NORM.S.INV(RAND())</f>
        <v>0.87678235355777956</v>
      </c>
      <c r="U831" s="24">
        <f ca="1">SQRT(Inputs!$B$38)*J831+SQRT(1-Inputs!$B$38)*_xlfn.NORM.S.INV(RAND())</f>
        <v>0.80562805564052775</v>
      </c>
      <c r="V831" s="24">
        <f ca="1">SQRT(Inputs!$B$38)*K831+SQRT(1-Inputs!$B$38)*_xlfn.NORM.S.INV(RAND())</f>
        <v>0.87091917617414727</v>
      </c>
      <c r="W831" s="24">
        <f ca="1">SQRT(Inputs!$B$38)*L831+SQRT(1-Inputs!$B$38)*_xlfn.NORM.S.INV(RAND())</f>
        <v>1.7297618886029418</v>
      </c>
      <c r="X831" s="24">
        <f ca="1">SQRT(Inputs!$B$38)*M831+SQRT(1-Inputs!$B$38)*_xlfn.NORM.S.INV(RAND())</f>
        <v>0.96325264208369887</v>
      </c>
      <c r="Y831" s="24">
        <f ca="1">SQRT(Inputs!$B$38)*C831+SQRT(1-Inputs!$B$38)*_xlfn.NORM.S.INV(RAND())</f>
        <v>4.2928889530417763E-2</v>
      </c>
      <c r="Z831" s="24">
        <f ca="1">SQRT(Inputs!$B$38)*D831+SQRT(1-Inputs!$B$38)*_xlfn.NORM.S.INV(RAND())</f>
        <v>-0.84084670778043258</v>
      </c>
      <c r="AA831" s="24">
        <f ca="1">SQRT(Inputs!$B$38)*E831+SQRT(1-Inputs!$B$38)*_xlfn.NORM.S.INV(RAND())</f>
        <v>0.62008743486622109</v>
      </c>
      <c r="AB831" s="24">
        <f ca="1">SQRT(Inputs!$B$38)*F831+SQRT(1-Inputs!$B$38)*_xlfn.NORM.S.INV(RAND())</f>
        <v>1.3481649333295356</v>
      </c>
      <c r="AC831" s="24">
        <f ca="1">SQRT(Inputs!$B$38)*G831+SQRT(1-Inputs!$B$38)*_xlfn.NORM.S.INV(RAND())</f>
        <v>0.69198683807675598</v>
      </c>
      <c r="AD831" s="24">
        <f ca="1">SQRT(Inputs!$B$38)*H831+SQRT(1-Inputs!$B$38)*_xlfn.NORM.S.INV(RAND())</f>
        <v>-0.84888827441129444</v>
      </c>
      <c r="AE831" s="24">
        <f ca="1">SQRT(Inputs!$B$38)*I831+SQRT(1-Inputs!$B$38)*_xlfn.NORM.S.INV(RAND())</f>
        <v>1.4336965588655923</v>
      </c>
      <c r="AF831" s="24">
        <f ca="1">SQRT(Inputs!$B$38)*J831+SQRT(1-Inputs!$B$38)*_xlfn.NORM.S.INV(RAND())</f>
        <v>-2.0948273228958367</v>
      </c>
      <c r="AG831" s="24">
        <f ca="1">SQRT(Inputs!$B$38)*K831+SQRT(1-Inputs!$B$38)*_xlfn.NORM.S.INV(RAND())</f>
        <v>0.3124132808081731</v>
      </c>
      <c r="AH831" s="24">
        <f ca="1">SQRT(Inputs!$B$38)*L831+SQRT(1-Inputs!$B$38)*_xlfn.NORM.S.INV(RAND())</f>
        <v>1.7313970633596001</v>
      </c>
      <c r="AI831" s="24">
        <f ca="1">SQRT(Inputs!$B$38)*M831+SQRT(1-Inputs!$B$38)*_xlfn.NORM.S.INV(RAND())</f>
        <v>0.58017426106065062</v>
      </c>
      <c r="AJ831" s="24">
        <f ca="1">SQRT(Inputs!$B$38)*C831+SQRT(1-Inputs!$B$38)*_xlfn.NORM.S.INV(RAND())</f>
        <v>6.3639340200602218E-2</v>
      </c>
      <c r="AK831" s="24">
        <f ca="1">SQRT(Inputs!$B$38)*D831+SQRT(1-Inputs!$B$38)*_xlfn.NORM.S.INV(RAND())</f>
        <v>1.1427091393359072</v>
      </c>
      <c r="AL831" s="24">
        <f ca="1">SQRT(Inputs!$B$38)*E831+SQRT(1-Inputs!$B$38)*_xlfn.NORM.S.INV(RAND())</f>
        <v>1.214478821142339</v>
      </c>
      <c r="AM831" s="24">
        <f ca="1">SQRT(Inputs!$B$38)*F831+SQRT(1-Inputs!$B$38)*_xlfn.NORM.S.INV(RAND())</f>
        <v>1.2673577232335242</v>
      </c>
      <c r="AN831" s="24">
        <f ca="1">SQRT(Inputs!$B$38)*G831+SQRT(1-Inputs!$B$38)*_xlfn.NORM.S.INV(RAND())</f>
        <v>-0.79733298784725137</v>
      </c>
      <c r="AO831" s="24">
        <f ca="1">SQRT(Inputs!$B$38)*H831+SQRT(1-Inputs!$B$38)*_xlfn.NORM.S.INV(RAND())</f>
        <v>0.92837132600962435</v>
      </c>
      <c r="AP831" s="24">
        <f ca="1">SQRT(Inputs!$B$38)*I831+SQRT(1-Inputs!$B$38)*_xlfn.NORM.S.INV(RAND())</f>
        <v>1.902989006534384</v>
      </c>
      <c r="AQ831" s="24">
        <f ca="1">SQRT(Inputs!$B$38)*J831+SQRT(1-Inputs!$B$38)*_xlfn.NORM.S.INV(RAND())</f>
        <v>-0.82260924402074542</v>
      </c>
      <c r="AR831" s="24">
        <f ca="1">SQRT(Inputs!$B$38)*K831+SQRT(1-Inputs!$B$38)*_xlfn.NORM.S.INV(RAND())</f>
        <v>-0.39561935703455192</v>
      </c>
      <c r="AS831" s="24">
        <f ca="1">SQRT(Inputs!$B$38)*L831+SQRT(1-Inputs!$B$38)*_xlfn.NORM.S.INV(RAND())</f>
        <v>0.88923727833049759</v>
      </c>
      <c r="AT831" s="24">
        <f ca="1">SQRT(Inputs!$B$38)*M831+SQRT(1-Inputs!$B$38)*_xlfn.NORM.S.INV(RAND())</f>
        <v>0.15870354916415208</v>
      </c>
      <c r="AU831" s="15">
        <f ca="1">Inputs!$B$6*EXP($B$8-0.5*C$5^2+C$5*N831)</f>
        <v>4216.241931216874</v>
      </c>
      <c r="AV831" s="15">
        <f t="shared" ca="1" si="437"/>
        <v>5760.0970169606144</v>
      </c>
      <c r="AW831" s="15">
        <f t="shared" ca="1" si="438"/>
        <v>7312.5859210256704</v>
      </c>
      <c r="AX831" s="15">
        <f t="shared" ca="1" si="439"/>
        <v>9282.377643860591</v>
      </c>
      <c r="AY831" s="15">
        <f t="shared" ca="1" si="440"/>
        <v>11249.097911671954</v>
      </c>
      <c r="AZ831" s="15">
        <f t="shared" ca="1" si="441"/>
        <v>12705.747681491217</v>
      </c>
      <c r="BA831" s="15">
        <f t="shared" ca="1" si="442"/>
        <v>17042.896688281257</v>
      </c>
      <c r="BB831" s="15">
        <f t="shared" ca="1" si="443"/>
        <v>22619.722408738871</v>
      </c>
      <c r="BC831" s="15">
        <f t="shared" ca="1" si="444"/>
        <v>30133.123260740496</v>
      </c>
      <c r="BD831" s="15">
        <f t="shared" ca="1" si="445"/>
        <v>43398.877055567435</v>
      </c>
      <c r="BE831" s="15">
        <f t="shared" ca="1" si="446"/>
        <v>58056.181975079635</v>
      </c>
      <c r="BF831" s="15">
        <f ca="1">Inputs!$B$13*EXP($B$9-0.5*C$6^2+C$6*Y831)</f>
        <v>13949.232730859359</v>
      </c>
      <c r="BG831" s="15">
        <f t="shared" ca="1" si="447"/>
        <v>14607.237554122523</v>
      </c>
      <c r="BH831" s="15">
        <f t="shared" ca="1" si="448"/>
        <v>19780.597835474837</v>
      </c>
      <c r="BI831" s="15">
        <f t="shared" ca="1" si="449"/>
        <v>29798.482186923608</v>
      </c>
      <c r="BJ831" s="15">
        <f t="shared" ca="1" si="450"/>
        <v>40362.776030282781</v>
      </c>
      <c r="BK831" s="15">
        <f t="shared" ca="1" si="451"/>
        <v>44131.009170109108</v>
      </c>
      <c r="BL831" s="15">
        <f t="shared" ca="1" si="452"/>
        <v>65277.893990882469</v>
      </c>
      <c r="BM831" s="15">
        <f t="shared" ca="1" si="453"/>
        <v>61855.099272736239</v>
      </c>
      <c r="BN831" s="15">
        <f t="shared" ca="1" si="454"/>
        <v>78976.095000196074</v>
      </c>
      <c r="BO831" s="15">
        <f t="shared" ca="1" si="455"/>
        <v>118835.47663677212</v>
      </c>
      <c r="BP831" s="15">
        <f t="shared" ca="1" si="456"/>
        <v>156201.4104574839</v>
      </c>
      <c r="BQ831" s="15">
        <f ca="1">Inputs!$B$20*EXP($B$10-0.5*C$7^2+C$7*AJ831)</f>
        <v>4387.4367773033982</v>
      </c>
      <c r="BR831" s="15">
        <f t="shared" ca="1" si="457"/>
        <v>8557.6727578768605</v>
      </c>
      <c r="BS831" s="15">
        <f t="shared" ca="1" si="458"/>
        <v>16609.875438322022</v>
      </c>
      <c r="BT831" s="15">
        <f t="shared" ca="1" si="459"/>
        <v>31933.868791368881</v>
      </c>
      <c r="BU831" s="15">
        <f t="shared" ca="1" si="460"/>
        <v>36491.22994468957</v>
      </c>
      <c r="BV831" s="15">
        <f t="shared" ca="1" si="461"/>
        <v>62581.08050085538</v>
      </c>
      <c r="BW831" s="15">
        <f t="shared" ca="1" si="462"/>
        <v>130639.48840960351</v>
      </c>
      <c r="BX831" s="15">
        <f t="shared" ca="1" si="463"/>
        <v>154941.05783992005</v>
      </c>
      <c r="BY831" s="15">
        <f t="shared" ca="1" si="464"/>
        <v>201272.6556908268</v>
      </c>
      <c r="BZ831" s="15">
        <f t="shared" ca="1" si="465"/>
        <v>332568.2109779194</v>
      </c>
      <c r="CA831" s="15">
        <f t="shared" ca="1" si="466"/>
        <v>480519.58919123741</v>
      </c>
      <c r="CB831" s="15">
        <f ca="1">(AU831*DCF!C$10-DCF!C$5*MAX(AU831*DCF!C$10,0)-MAX(AU831-Inputs!$B$6,0)/Inputs!$B$10)*DCF!C$6</f>
        <v>1048.3933986543127</v>
      </c>
      <c r="CC831" s="15">
        <f ca="1">(AV831*DCF!D$10-DCF!D$5*MAX(AV831*DCF!D$10,0)-MAX(AV831-AU831,0)/Inputs!$B$10)*DCF!D$6</f>
        <v>1027.5559674071535</v>
      </c>
      <c r="CD831" s="15">
        <f ca="1">(AW831*DCF!E$10-DCF!E$5*MAX(AW831*DCF!E$10,0)-MAX(AW831-AV831,0)/Inputs!$B$10)*DCF!E$6</f>
        <v>1338.6748902289971</v>
      </c>
      <c r="CE831" s="15">
        <f ca="1">(AX831*DCF!F$10-DCF!F$5*MAX(AX831*DCF!F$10,0)-MAX(AX831-AW831,0)/Inputs!$B$10)*DCF!F$6</f>
        <v>1616.4634258276487</v>
      </c>
      <c r="CF831" s="15">
        <f ca="1">(AY831*DCF!G$10-DCF!G$5*MAX(AY831*DCF!G$10,0)-MAX(AY831-AX831,0)/Inputs!$B$10)*DCF!G$6</f>
        <v>1939.7248061764678</v>
      </c>
      <c r="CG831" s="15">
        <f ca="1">(AZ831*DCF!H$10-DCF!H$5*MAX(AZ831*DCF!H$10,0)-MAX(AZ831-AY831,0)/Inputs!$B$10)*DCF!H$6</f>
        <v>2208.1757454333765</v>
      </c>
      <c r="CH831" s="15">
        <f ca="1">(BA831*DCF!I$10-DCF!I$5*MAX(BA831*DCF!I$10,0)-MAX(BA831-AZ831,0)/Inputs!$B$10)*DCF!I$6</f>
        <v>2401.6711011051025</v>
      </c>
      <c r="CI831" s="15">
        <f ca="1">(BB831*DCF!J$10-DCF!J$5*MAX(BB831*DCF!J$10,0)-MAX(BB831-BA831,0)/Inputs!$B$10)*DCF!J$6</f>
        <v>3036.5208112082928</v>
      </c>
      <c r="CJ831" s="15">
        <f ca="1">(BC831*DCF!K$10-DCF!K$5*MAX(BC831*DCF!K$10,0)-MAX(BC831-BB831,0)/Inputs!$B$10)*DCF!K$6</f>
        <v>3799.1871599305377</v>
      </c>
      <c r="CK831" s="15">
        <f ca="1">(BD831*DCF!L$10-DCF!L$5*MAX(BD831*DCF!L$10,0)-MAX(BD831-BC831,0)/Inputs!$B$10)*DCF!L$6</f>
        <v>4829.8991746551619</v>
      </c>
      <c r="CL831" s="15">
        <f ca="1">(BE831*DCF!M$10-DCF!M$5*MAX(BE831*DCF!M$10,0)-MAX(BE831-BD831,0)/Inputs!$B$10)*DCF!M$6</f>
        <v>6441.5064934657003</v>
      </c>
      <c r="CM831" s="15">
        <f ca="1">(BF831*DCF!C$28-DCF!C$5*MAX(BF831*DCF!C$28,0)-MAX(BF831-Inputs!$B$13,0)/Inputs!$B$17)*DCF!C$6</f>
        <v>3665.4746878980559</v>
      </c>
      <c r="CN831" s="15">
        <f ca="1">(BG831*DCF!D$28-DCF!D$5*MAX(BG831*DCF!D$28,0)-MAX(BG831-BF831,0)/Inputs!$B$17)*DCF!D$6</f>
        <v>4161.7857601709366</v>
      </c>
      <c r="CO831" s="15">
        <f ca="1">(BH831*DCF!E$28-DCF!E$5*MAX(BH831*DCF!E$28,0)-MAX(BH831-BG831,0)/Inputs!$B$17)*DCF!E$6</f>
        <v>4582.6194278264902</v>
      </c>
      <c r="CP831" s="15">
        <f ca="1">(BI831*DCF!F$28-DCF!F$5*MAX(BI831*DCF!F$28,0)-MAX(BI831-BH831,0)/Inputs!$B$17)*DCF!F$6</f>
        <v>6265.5888051059865</v>
      </c>
      <c r="CQ831" s="15">
        <f ca="1">(BJ831*DCF!G$28-DCF!G$5*MAX(BJ831*DCF!G$28,0)-MAX(BJ831-BI831,0)/Inputs!$B$17)*DCF!G$6</f>
        <v>8695.6186105833876</v>
      </c>
      <c r="CR831" s="15">
        <f ca="1">(BK831*DCF!H$28-DCF!H$5*MAX(BK831*DCF!H$28,0)-MAX(BK831-BJ831,0)/Inputs!$B$17)*DCF!H$6</f>
        <v>10328.607773269978</v>
      </c>
      <c r="CS831" s="15">
        <f ca="1">(BL831*DCF!I$28-DCF!I$5*MAX(BL831*DCF!I$28,0)-MAX(BL831-BK831,0)/Inputs!$B$17)*DCF!I$6</f>
        <v>12315.068750667117</v>
      </c>
      <c r="CT831" s="15">
        <f ca="1">(BM831*DCF!J$28-DCF!J$5*MAX(BM831*DCF!J$28,0)-MAX(BM831-BL831,0)/Inputs!$B$17)*DCF!J$6</f>
        <v>13798.822126823326</v>
      </c>
      <c r="CU831" s="15">
        <f ca="1">(BN831*DCF!K$28-DCF!K$5*MAX(BN831*DCF!K$28,0)-MAX(BN831-BM831,0)/Inputs!$B$17)*DCF!K$6</f>
        <v>14581.333145776132</v>
      </c>
      <c r="CV831" s="15">
        <f ca="1">(BO831*DCF!L$28-DCF!L$5*MAX(BO831*DCF!L$28,0)-MAX(BO831-BN831,0)/Inputs!$B$17)*DCF!L$6</f>
        <v>19200.016433544828</v>
      </c>
      <c r="CW831" s="15">
        <f ca="1">(BP831*DCF!M$28-DCF!M$5*MAX(BP831*DCF!M$28,0)-MAX(BP831-BO831,0)/Inputs!$B$17)*DCF!M$6</f>
        <v>25483.595735202885</v>
      </c>
      <c r="CX831" s="15">
        <f ca="1">(BQ831*DCF!C$46-DCF!C$5*MAX(BQ831*DCF!C$46,0)-MAX(BQ831-Inputs!$B$20,0)/Inputs!$B$24)*DCF!C$6</f>
        <v>-1561.2725939746408</v>
      </c>
      <c r="CY831" s="15">
        <f ca="1">(BR831*DCF!D$46-DCF!D$5*MAX(BR831*DCF!D$46,0)-MAX(BR831-BQ831,0)/Inputs!$B$24)*DCF!D$6</f>
        <v>-3240.0002490702736</v>
      </c>
      <c r="CZ831" s="15">
        <f ca="1">(BS831*DCF!E$46-DCF!E$5*MAX(BS831*DCF!E$46,0)-MAX(BS831-BR831,0)/Inputs!$B$24)*DCF!E$6</f>
        <v>-5138.1033135423431</v>
      </c>
      <c r="DA831" s="15">
        <f ca="1">(BT831*DCF!F$46-DCF!F$5*MAX(BT831*DCF!F$46,0)-MAX(BT831-BS831,0)/Inputs!$B$24)*DCF!F$6</f>
        <v>-7905.5766349354235</v>
      </c>
      <c r="DB831" s="15">
        <f ca="1">(BU831*DCF!G$46-DCF!G$5*MAX(BU831*DCF!G$46,0)-MAX(BU831-BT831,0)/Inputs!$B$24)*DCF!G$6</f>
        <v>-2760.4991269874699</v>
      </c>
      <c r="DC831" s="15">
        <f ca="1">(BV831*DCF!H$46-DCF!H$5*MAX(BV831*DCF!H$46,0)-MAX(BV831-BU831,0)/Inputs!$B$24)*DCF!H$6</f>
        <v>-8107.261205161979</v>
      </c>
      <c r="DD831" s="15">
        <f ca="1">(BW831*DCF!I$46-DCF!I$5*MAX(BW831*DCF!I$46,0)-MAX(BW831-BV831,0)/Inputs!$B$24)*DCF!I$6</f>
        <v>-16519.766417007071</v>
      </c>
      <c r="DE831" s="15">
        <f ca="1">(BX831*DCF!J$46-DCF!J$5*MAX(BX831*DCF!J$46,0)-MAX(BX831-BW831,0)/Inputs!$B$24)*DCF!J$6</f>
        <v>54.969605743952307</v>
      </c>
      <c r="DF831" s="15">
        <f ca="1">(BY831*DCF!K$46-DCF!K$5*MAX(BY831*DCF!K$46,0)-MAX(BY831-BX831,0)/Inputs!$B$24)*DCF!K$6</f>
        <v>147.35783398639521</v>
      </c>
      <c r="DG831" s="15">
        <f ca="1">(BZ831*DCF!L$46-DCF!L$5*MAX(BZ831*DCF!L$46,0)-MAX(BZ831-BY831,0)/Inputs!$B$24)*DCF!L$6</f>
        <v>-6723.7172975363737</v>
      </c>
      <c r="DH831" s="15">
        <f ca="1">(CA831*DCF!M$46-DCF!M$5*MAX(CA831*DCF!M$46,0)-MAX(CA831-BZ831,0)/Inputs!$B$24)*DCF!M$6</f>
        <v>6740.6967936212604</v>
      </c>
      <c r="DI831" s="15">
        <f ca="1">SUM(CB831:CL831)+BE831*DCF!M$10*(1+Inputs!$B$30)*(1-Inputs!$B$33)*(1-Inputs!$B$30/Inputs!$B$31)/(Inputs!$B$29-Inputs!$B$30)*DCF!M$6</f>
        <v>191258.89512426854</v>
      </c>
      <c r="DJ831" s="15">
        <f ca="1">SUM(CM831:CW831)+BP831*DCF!M$28*(1+Inputs!$B$30)*(1-Inputs!$B$33)*(1-Inputs!$B$30/Inputs!$B$31)/(Inputs!$B$29-Inputs!$B$30)*DCF!M$6</f>
        <v>702692.65239419602</v>
      </c>
      <c r="DK831" s="15">
        <f ca="1">SUM(CX831:DH831)+CA831*DCF!M$46*(1+Inputs!$B$30)*(1-Inputs!$B$33)*(1-Inputs!$B$30/Inputs!$B$31)/(Inputs!$B$29-Inputs!$B$30)*DCF!M$6</f>
        <v>697927.03346900363</v>
      </c>
      <c r="DM831" s="15">
        <f ca="1">DI831+DJ831+DK831+Inputs!$B$34+Inputs!$B$36-Inputs!$B$35</f>
        <v>1668729.5809874681</v>
      </c>
    </row>
    <row r="832" spans="1:117" x14ac:dyDescent="0.75">
      <c r="A832" s="11">
        <v>819</v>
      </c>
      <c r="C832" s="24">
        <f t="shared" ca="1" si="471"/>
        <v>-0.14950254179503239</v>
      </c>
      <c r="D832" s="24">
        <f t="shared" ca="1" si="471"/>
        <v>1.3842869385522236</v>
      </c>
      <c r="E832" s="24">
        <f t="shared" ca="1" si="471"/>
        <v>-0.28136872753276915</v>
      </c>
      <c r="F832" s="24">
        <f t="shared" ca="1" si="471"/>
        <v>3.9669516850536504E-2</v>
      </c>
      <c r="G832" s="24">
        <f t="shared" ca="1" si="471"/>
        <v>-1.0976650915672879</v>
      </c>
      <c r="H832" s="24">
        <f t="shared" ca="1" si="471"/>
        <v>-0.30846515809700731</v>
      </c>
      <c r="I832" s="24">
        <f t="shared" ca="1" si="471"/>
        <v>-1.6191431716905333</v>
      </c>
      <c r="J832" s="24">
        <f t="shared" ca="1" si="471"/>
        <v>0.13992788835189493</v>
      </c>
      <c r="K832" s="24">
        <f t="shared" ca="1" si="471"/>
        <v>-0.45807834607088077</v>
      </c>
      <c r="L832" s="24">
        <f t="shared" ca="1" si="471"/>
        <v>-0.77145510593810873</v>
      </c>
      <c r="M832" s="24">
        <f t="shared" ca="1" si="471"/>
        <v>0.63079249127349257</v>
      </c>
      <c r="N832" s="24">
        <f ca="1">SQRT(Inputs!$B$38)*C832+SQRT(1-Inputs!$B$38)*_xlfn.NORM.S.INV(RAND())</f>
        <v>-0.93484972095437591</v>
      </c>
      <c r="O832" s="24">
        <f ca="1">SQRT(Inputs!$B$38)*D832+SQRT(1-Inputs!$B$38)*_xlfn.NORM.S.INV(RAND())</f>
        <v>1.3397863484315706</v>
      </c>
      <c r="P832" s="24">
        <f ca="1">SQRT(Inputs!$B$38)*E832+SQRT(1-Inputs!$B$38)*_xlfn.NORM.S.INV(RAND())</f>
        <v>-0.89715820864743534</v>
      </c>
      <c r="Q832" s="24">
        <f ca="1">SQRT(Inputs!$B$38)*F832+SQRT(1-Inputs!$B$38)*_xlfn.NORM.S.INV(RAND())</f>
        <v>-0.7488502256607048</v>
      </c>
      <c r="R832" s="24">
        <f ca="1">SQRT(Inputs!$B$38)*G832+SQRT(1-Inputs!$B$38)*_xlfn.NORM.S.INV(RAND())</f>
        <v>-0.70625609563623626</v>
      </c>
      <c r="S832" s="24">
        <f ca="1">SQRT(Inputs!$B$38)*H832+SQRT(1-Inputs!$B$38)*_xlfn.NORM.S.INV(RAND())</f>
        <v>-0.65465757345232656</v>
      </c>
      <c r="T832" s="24">
        <f ca="1">SQRT(Inputs!$B$38)*I832+SQRT(1-Inputs!$B$38)*_xlfn.NORM.S.INV(RAND())</f>
        <v>0.22122390831437622</v>
      </c>
      <c r="U832" s="24">
        <f ca="1">SQRT(Inputs!$B$38)*J832+SQRT(1-Inputs!$B$38)*_xlfn.NORM.S.INV(RAND())</f>
        <v>-1.1987745826019753</v>
      </c>
      <c r="V832" s="24">
        <f ca="1">SQRT(Inputs!$B$38)*K832+SQRT(1-Inputs!$B$38)*_xlfn.NORM.S.INV(RAND())</f>
        <v>1.5319796710863702</v>
      </c>
      <c r="W832" s="24">
        <f ca="1">SQRT(Inputs!$B$38)*L832+SQRT(1-Inputs!$B$38)*_xlfn.NORM.S.INV(RAND())</f>
        <v>-0.6262314565978192</v>
      </c>
      <c r="X832" s="24">
        <f ca="1">SQRT(Inputs!$B$38)*M832+SQRT(1-Inputs!$B$38)*_xlfn.NORM.S.INV(RAND())</f>
        <v>0.25326238487599634</v>
      </c>
      <c r="Y832" s="24">
        <f ca="1">SQRT(Inputs!$B$38)*C832+SQRT(1-Inputs!$B$38)*_xlfn.NORM.S.INV(RAND())</f>
        <v>-0.47363553244718837</v>
      </c>
      <c r="Z832" s="24">
        <f ca="1">SQRT(Inputs!$B$38)*D832+SQRT(1-Inputs!$B$38)*_xlfn.NORM.S.INV(RAND())</f>
        <v>0.97990703044993144</v>
      </c>
      <c r="AA832" s="24">
        <f ca="1">SQRT(Inputs!$B$38)*E832+SQRT(1-Inputs!$B$38)*_xlfn.NORM.S.INV(RAND())</f>
        <v>-0.32832180974968472</v>
      </c>
      <c r="AB832" s="24">
        <f ca="1">SQRT(Inputs!$B$38)*F832+SQRT(1-Inputs!$B$38)*_xlfn.NORM.S.INV(RAND())</f>
        <v>4.2946930091420324E-2</v>
      </c>
      <c r="AC832" s="24">
        <f ca="1">SQRT(Inputs!$B$38)*G832+SQRT(1-Inputs!$B$38)*_xlfn.NORM.S.INV(RAND())</f>
        <v>-0.82015253223468454</v>
      </c>
      <c r="AD832" s="24">
        <f ca="1">SQRT(Inputs!$B$38)*H832+SQRT(1-Inputs!$B$38)*_xlfn.NORM.S.INV(RAND())</f>
        <v>1.3545909029112049</v>
      </c>
      <c r="AE832" s="24">
        <f ca="1">SQRT(Inputs!$B$38)*I832+SQRT(1-Inputs!$B$38)*_xlfn.NORM.S.INV(RAND())</f>
        <v>-1.1062432211032929</v>
      </c>
      <c r="AF832" s="24">
        <f ca="1">SQRT(Inputs!$B$38)*J832+SQRT(1-Inputs!$B$38)*_xlfn.NORM.S.INV(RAND())</f>
        <v>2.5809369460899783</v>
      </c>
      <c r="AG832" s="24">
        <f ca="1">SQRT(Inputs!$B$38)*K832+SQRT(1-Inputs!$B$38)*_xlfn.NORM.S.INV(RAND())</f>
        <v>1.2168255210331171</v>
      </c>
      <c r="AH832" s="24">
        <f ca="1">SQRT(Inputs!$B$38)*L832+SQRT(1-Inputs!$B$38)*_xlfn.NORM.S.INV(RAND())</f>
        <v>-0.99719964625762447</v>
      </c>
      <c r="AI832" s="24">
        <f ca="1">SQRT(Inputs!$B$38)*M832+SQRT(1-Inputs!$B$38)*_xlfn.NORM.S.INV(RAND())</f>
        <v>1.9848574991825187</v>
      </c>
      <c r="AJ832" s="24">
        <f ca="1">SQRT(Inputs!$B$38)*C832+SQRT(1-Inputs!$B$38)*_xlfn.NORM.S.INV(RAND())</f>
        <v>-0.58761864651792162</v>
      </c>
      <c r="AK832" s="24">
        <f ca="1">SQRT(Inputs!$B$38)*D832+SQRT(1-Inputs!$B$38)*_xlfn.NORM.S.INV(RAND())</f>
        <v>0.21903867533025778</v>
      </c>
      <c r="AL832" s="24">
        <f ca="1">SQRT(Inputs!$B$38)*E832+SQRT(1-Inputs!$B$38)*_xlfn.NORM.S.INV(RAND())</f>
        <v>9.8066554450810445E-2</v>
      </c>
      <c r="AM832" s="24">
        <f ca="1">SQRT(Inputs!$B$38)*F832+SQRT(1-Inputs!$B$38)*_xlfn.NORM.S.INV(RAND())</f>
        <v>0.12541871947495098</v>
      </c>
      <c r="AN832" s="24">
        <f ca="1">SQRT(Inputs!$B$38)*G832+SQRT(1-Inputs!$B$38)*_xlfn.NORM.S.INV(RAND())</f>
        <v>0.2185659704380648</v>
      </c>
      <c r="AO832" s="24">
        <f ca="1">SQRT(Inputs!$B$38)*H832+SQRT(1-Inputs!$B$38)*_xlfn.NORM.S.INV(RAND())</f>
        <v>-0.14083684631184323</v>
      </c>
      <c r="AP832" s="24">
        <f ca="1">SQRT(Inputs!$B$38)*I832+SQRT(1-Inputs!$B$38)*_xlfn.NORM.S.INV(RAND())</f>
        <v>-0.23521196500998964</v>
      </c>
      <c r="AQ832" s="24">
        <f ca="1">SQRT(Inputs!$B$38)*J832+SQRT(1-Inputs!$B$38)*_xlfn.NORM.S.INV(RAND())</f>
        <v>-0.42343423451810597</v>
      </c>
      <c r="AR832" s="24">
        <f ca="1">SQRT(Inputs!$B$38)*K832+SQRT(1-Inputs!$B$38)*_xlfn.NORM.S.INV(RAND())</f>
        <v>-0.30687556811260819</v>
      </c>
      <c r="AS832" s="24">
        <f ca="1">SQRT(Inputs!$B$38)*L832+SQRT(1-Inputs!$B$38)*_xlfn.NORM.S.INV(RAND())</f>
        <v>-1.261338261143139</v>
      </c>
      <c r="AT832" s="24">
        <f ca="1">SQRT(Inputs!$B$38)*M832+SQRT(1-Inputs!$B$38)*_xlfn.NORM.S.INV(RAND())</f>
        <v>1.6541129163644213</v>
      </c>
      <c r="AU832" s="15">
        <f ca="1">Inputs!$B$6*EXP($B$8-0.5*C$5^2+C$5*N832)</f>
        <v>4265.3751530214595</v>
      </c>
      <c r="AV832" s="15">
        <f t="shared" ca="1" si="437"/>
        <v>6322.4354652395332</v>
      </c>
      <c r="AW832" s="15">
        <f t="shared" ca="1" si="438"/>
        <v>6830.4487359153218</v>
      </c>
      <c r="AX832" s="15">
        <f t="shared" ca="1" si="439"/>
        <v>7594.4849335922618</v>
      </c>
      <c r="AY832" s="15">
        <f t="shared" ca="1" si="440"/>
        <v>8546.4201120691705</v>
      </c>
      <c r="AZ832" s="15">
        <f t="shared" ca="1" si="441"/>
        <v>9725.4963373614737</v>
      </c>
      <c r="BA832" s="15">
        <f t="shared" ca="1" si="442"/>
        <v>12180.294166400783</v>
      </c>
      <c r="BB832" s="15">
        <f t="shared" ca="1" si="443"/>
        <v>13224.718730029206</v>
      </c>
      <c r="BC832" s="15">
        <f t="shared" ca="1" si="444"/>
        <v>18778.312511826301</v>
      </c>
      <c r="BD832" s="15">
        <f t="shared" ca="1" si="445"/>
        <v>21696.409869661515</v>
      </c>
      <c r="BE832" s="15">
        <f t="shared" ca="1" si="446"/>
        <v>27206.564774026843</v>
      </c>
      <c r="BF832" s="15">
        <f ca="1">Inputs!$B$13*EXP($B$9-0.5*C$6^2+C$6*Y832)</f>
        <v>12591.43475936281</v>
      </c>
      <c r="BG832" s="15">
        <f t="shared" ca="1" si="447"/>
        <v>18313.588523444814</v>
      </c>
      <c r="BH832" s="15">
        <f t="shared" ca="1" si="448"/>
        <v>21189.950998692304</v>
      </c>
      <c r="BI832" s="15">
        <f t="shared" ca="1" si="449"/>
        <v>26111.726327020486</v>
      </c>
      <c r="BJ832" s="15">
        <f t="shared" ca="1" si="450"/>
        <v>28441.998651234593</v>
      </c>
      <c r="BK832" s="15">
        <f t="shared" ca="1" si="451"/>
        <v>41976.525000805639</v>
      </c>
      <c r="BL832" s="15">
        <f t="shared" ca="1" si="452"/>
        <v>44676.442116940918</v>
      </c>
      <c r="BM832" s="15">
        <f t="shared" ca="1" si="453"/>
        <v>75674.884062315075</v>
      </c>
      <c r="BN832" s="15">
        <f t="shared" ca="1" si="454"/>
        <v>107681.52390064931</v>
      </c>
      <c r="BO832" s="15">
        <f t="shared" ca="1" si="455"/>
        <v>117990.02339953712</v>
      </c>
      <c r="BP832" s="15">
        <f t="shared" ca="1" si="456"/>
        <v>181844.49120454909</v>
      </c>
      <c r="BQ832" s="15">
        <f ca="1">Inputs!$B$20*EXP($B$10-0.5*C$7^2+C$7*AJ832)</f>
        <v>3482.5167815066088</v>
      </c>
      <c r="BR832" s="15">
        <f t="shared" ca="1" si="457"/>
        <v>5065.7341304000183</v>
      </c>
      <c r="BS832" s="15">
        <f t="shared" ca="1" si="458"/>
        <v>7135.1363706413113</v>
      </c>
      <c r="BT832" s="15">
        <f t="shared" ca="1" si="459"/>
        <v>10166.862788703182</v>
      </c>
      <c r="BU832" s="15">
        <f t="shared" ca="1" si="460"/>
        <v>14855.280726639367</v>
      </c>
      <c r="BV832" s="15">
        <f t="shared" ca="1" si="461"/>
        <v>20022.47515263702</v>
      </c>
      <c r="BW832" s="15">
        <f t="shared" ca="1" si="462"/>
        <v>26583.356279070187</v>
      </c>
      <c r="BX832" s="15">
        <f t="shared" ca="1" si="463"/>
        <v>34155.130830879345</v>
      </c>
      <c r="BY832" s="15">
        <f t="shared" ca="1" si="464"/>
        <v>45128.203763296093</v>
      </c>
      <c r="BZ832" s="15">
        <f t="shared" ca="1" si="465"/>
        <v>50216.486711539408</v>
      </c>
      <c r="CA832" s="15">
        <f t="shared" ca="1" si="466"/>
        <v>94642.045196597523</v>
      </c>
      <c r="CB832" s="15">
        <f ca="1">(AU832*DCF!C$10-DCF!C$5*MAX(AU832*DCF!C$10,0)-MAX(AU832-Inputs!$B$6,0)/Inputs!$B$10)*DCF!C$6</f>
        <v>1048.0430700253</v>
      </c>
      <c r="CC832" s="15">
        <f ca="1">(AV832*DCF!D$10-DCF!D$5*MAX(AV832*DCF!D$10,0)-MAX(AV832-AU832,0)/Inputs!$B$10)*DCF!D$6</f>
        <v>1039.4904915163811</v>
      </c>
      <c r="CD832" s="15">
        <f ca="1">(AW832*DCF!E$10-DCF!E$5*MAX(AW832*DCF!E$10,0)-MAX(AW832-AV832,0)/Inputs!$B$10)*DCF!E$6</f>
        <v>1462.6162552922895</v>
      </c>
      <c r="CE832" s="15">
        <f ca="1">(AX832*DCF!F$10-DCF!F$5*MAX(AX832*DCF!F$10,0)-MAX(AX832-AW832,0)/Inputs!$B$10)*DCF!F$6</f>
        <v>1498.886967742284</v>
      </c>
      <c r="CF832" s="15">
        <f ca="1">(AY832*DCF!G$10-DCF!G$5*MAX(AY832*DCF!G$10,0)-MAX(AY832-AX832,0)/Inputs!$B$10)*DCF!G$6</f>
        <v>1577.9247129042742</v>
      </c>
      <c r="CG832" s="15">
        <f ca="1">(AZ832*DCF!H$10-DCF!H$5*MAX(AZ832*DCF!H$10,0)-MAX(AZ832-AY832,0)/Inputs!$B$10)*DCF!H$6</f>
        <v>1678.8459682846501</v>
      </c>
      <c r="CH832" s="15">
        <f ca="1">(BA832*DCF!I$10-DCF!I$5*MAX(BA832*DCF!I$10,0)-MAX(BA832-AZ832,0)/Inputs!$B$10)*DCF!I$6</f>
        <v>1822.2225534120776</v>
      </c>
      <c r="CI832" s="15">
        <f ca="1">(BB832*DCF!J$10-DCF!J$5*MAX(BB832*DCF!J$10,0)-MAX(BB832-BA832,0)/Inputs!$B$10)*DCF!J$6</f>
        <v>2111.1270878274008</v>
      </c>
      <c r="CJ832" s="15">
        <f ca="1">(BC832*DCF!K$10-DCF!K$5*MAX(BC832*DCF!K$10,0)-MAX(BC832-BB832,0)/Inputs!$B$10)*DCF!K$6</f>
        <v>2245.5881447484239</v>
      </c>
      <c r="CK832" s="15">
        <f ca="1">(BD832*DCF!L$10-DCF!L$5*MAX(BD832*DCF!L$10,0)-MAX(BD832-BC832,0)/Inputs!$B$10)*DCF!L$6</f>
        <v>2894.8739500832166</v>
      </c>
      <c r="CL832" s="15">
        <f ca="1">(BE832*DCF!M$10-DCF!M$5*MAX(BE832*DCF!M$10,0)-MAX(BE832-BD832,0)/Inputs!$B$10)*DCF!M$6</f>
        <v>3180.951301770262</v>
      </c>
      <c r="CM832" s="15">
        <f ca="1">(BF832*DCF!C$28-DCF!C$5*MAX(BF832*DCF!C$28,0)-MAX(BF832-Inputs!$B$13,0)/Inputs!$B$17)*DCF!C$6</f>
        <v>3564.6628598080142</v>
      </c>
      <c r="CN832" s="15">
        <f ca="1">(BG832*DCF!D$28-DCF!D$5*MAX(BG832*DCF!D$28,0)-MAX(BG832-BF832,0)/Inputs!$B$17)*DCF!D$6</f>
        <v>4172.9764448149872</v>
      </c>
      <c r="CO832" s="15">
        <f ca="1">(BH832*DCF!E$28-DCF!E$5*MAX(BH832*DCF!E$28,0)-MAX(BH832-BG832,0)/Inputs!$B$17)*DCF!E$6</f>
        <v>5434.4799891256225</v>
      </c>
      <c r="CP832" s="15">
        <f ca="1">(BI832*DCF!F$28-DCF!F$5*MAX(BI832*DCF!F$28,0)-MAX(BI832-BH832,0)/Inputs!$B$17)*DCF!F$6</f>
        <v>6192.5588992781959</v>
      </c>
      <c r="CQ832" s="15">
        <f ca="1">(BJ832*DCF!G$28-DCF!G$5*MAX(BJ832*DCF!G$28,0)-MAX(BJ832-BI832,0)/Inputs!$B$17)*DCF!G$6</f>
        <v>6987.5635542316795</v>
      </c>
      <c r="CR832" s="15">
        <f ca="1">(BK832*DCF!H$28-DCF!H$5*MAX(BK832*DCF!H$28,0)-MAX(BK832-BJ832,0)/Inputs!$B$17)*DCF!H$6</f>
        <v>8278.3721804345732</v>
      </c>
      <c r="CS832" s="15">
        <f ca="1">(BL832*DCF!I$28-DCF!I$5*MAX(BL832*DCF!I$28,0)-MAX(BL832-BK832,0)/Inputs!$B$17)*DCF!I$6</f>
        <v>10118.280172390299</v>
      </c>
      <c r="CT832" s="15">
        <f ca="1">(BM832*DCF!J$28-DCF!J$5*MAX(BM832*DCF!J$28,0)-MAX(BM832-BL832,0)/Inputs!$B$17)*DCF!J$6</f>
        <v>12771.641223417624</v>
      </c>
      <c r="CU832" s="15">
        <f ca="1">(BN832*DCF!K$28-DCF!K$5*MAX(BN832*DCF!K$28,0)-MAX(BN832-BM832,0)/Inputs!$B$17)*DCF!K$6</f>
        <v>18820.14529795308</v>
      </c>
      <c r="CV832" s="15">
        <f ca="1">(BO832*DCF!L$28-DCF!L$5*MAX(BO832*DCF!L$28,0)-MAX(BO832-BN832,0)/Inputs!$B$17)*DCF!L$6</f>
        <v>22375.062356305742</v>
      </c>
      <c r="CW832" s="15">
        <f ca="1">(BP832*DCF!M$28-DCF!M$5*MAX(BP832*DCF!M$28,0)-MAX(BP832-BO832,0)/Inputs!$B$17)*DCF!M$6</f>
        <v>27539.560107694098</v>
      </c>
      <c r="CX832" s="15">
        <f ca="1">(BQ832*DCF!C$46-DCF!C$5*MAX(BQ832*DCF!C$46,0)-MAX(BQ832-Inputs!$B$20,0)/Inputs!$B$24)*DCF!C$6</f>
        <v>-934.30723891912851</v>
      </c>
      <c r="CY832" s="15">
        <f ca="1">(BR832*DCF!D$46-DCF!D$5*MAX(BR832*DCF!D$46,0)-MAX(BR832-BQ832,0)/Inputs!$B$24)*DCF!D$6</f>
        <v>-1540.1483824878972</v>
      </c>
      <c r="CZ832" s="15">
        <f ca="1">(BS832*DCF!E$46-DCF!E$5*MAX(BS832*DCF!E$46,0)-MAX(BS832-BR832,0)/Inputs!$B$24)*DCF!E$6</f>
        <v>-1659.4436923933463</v>
      </c>
      <c r="DA832" s="15">
        <f ca="1">(BT832*DCF!F$46-DCF!F$5*MAX(BT832*DCF!F$46,0)-MAX(BT832-BS832,0)/Inputs!$B$24)*DCF!F$6</f>
        <v>-1844.3626570827284</v>
      </c>
      <c r="DB832" s="15">
        <f ca="1">(BU832*DCF!G$46-DCF!G$5*MAX(BU832*DCF!G$46,0)-MAX(BU832-BT832,0)/Inputs!$B$24)*DCF!G$6</f>
        <v>-2076.7934556870932</v>
      </c>
      <c r="DC832" s="15">
        <f ca="1">(BV832*DCF!H$46-DCF!H$5*MAX(BV832*DCF!H$46,0)-MAX(BV832-BU832,0)/Inputs!$B$24)*DCF!H$6</f>
        <v>-1605.6740079532467</v>
      </c>
      <c r="DD832" s="15">
        <f ca="1">(BW832*DCF!I$46-DCF!I$5*MAX(BW832*DCF!I$46,0)-MAX(BW832-BV832,0)/Inputs!$B$24)*DCF!I$6</f>
        <v>-1269.4222439088833</v>
      </c>
      <c r="DE832" s="15">
        <f ca="1">(BX832*DCF!J$46-DCF!J$5*MAX(BX832*DCF!J$46,0)-MAX(BX832-BW832,0)/Inputs!$B$24)*DCF!J$6</f>
        <v>-575.19764548904186</v>
      </c>
      <c r="DF832" s="15">
        <f ca="1">(BY832*DCF!K$46-DCF!K$5*MAX(BY832*DCF!K$46,0)-MAX(BY832-BX832,0)/Inputs!$B$24)*DCF!K$6</f>
        <v>-110.23711241043407</v>
      </c>
      <c r="DG832" s="15">
        <f ca="1">(BZ832*DCF!L$46-DCF!L$5*MAX(BZ832*DCF!L$46,0)-MAX(BZ832-BY832,0)/Inputs!$B$24)*DCF!L$6</f>
        <v>2319.7384421584647</v>
      </c>
      <c r="DH832" s="15">
        <f ca="1">(CA832*DCF!M$46-DCF!M$5*MAX(CA832*DCF!M$46,0)-MAX(CA832-BZ832,0)/Inputs!$B$24)*DCF!M$6</f>
        <v>-1867.8735537574196</v>
      </c>
      <c r="DI832" s="15">
        <f ca="1">SUM(CB832:CL832)+BE832*DCF!M$10*(1+Inputs!$B$30)*(1-Inputs!$B$33)*(1-Inputs!$B$30/Inputs!$B$31)/(Inputs!$B$29-Inputs!$B$30)*DCF!M$6</f>
        <v>96276.80003929729</v>
      </c>
      <c r="DJ832" s="15">
        <f ca="1">SUM(CM832:CW832)+BP832*DCF!M$28*(1+Inputs!$B$30)*(1-Inputs!$B$33)*(1-Inputs!$B$30/Inputs!$B$31)/(Inputs!$B$29-Inputs!$B$30)*DCF!M$6</f>
        <v>801022.80130774167</v>
      </c>
      <c r="DK832" s="15">
        <f ca="1">SUM(CX832:DH832)+CA832*DCF!M$46*(1+Inputs!$B$30)*(1-Inputs!$B$33)*(1-Inputs!$B$30/Inputs!$B$31)/(Inputs!$B$29-Inputs!$B$30)*DCF!M$6</f>
        <v>135164.09139296709</v>
      </c>
      <c r="DM832" s="15">
        <f ca="1">DI832+DJ832+DK832+Inputs!$B$34+Inputs!$B$36-Inputs!$B$35</f>
        <v>1109314.6927400061</v>
      </c>
    </row>
    <row r="833" spans="1:117" x14ac:dyDescent="0.75">
      <c r="A833" s="11">
        <v>820</v>
      </c>
      <c r="C833" s="24">
        <f t="shared" ca="1" si="471"/>
        <v>0.11799911515704758</v>
      </c>
      <c r="D833" s="24">
        <f t="shared" ca="1" si="471"/>
        <v>-1.1077583497765657</v>
      </c>
      <c r="E833" s="24">
        <f t="shared" ca="1" si="471"/>
        <v>-1.1661466974817312</v>
      </c>
      <c r="F833" s="24">
        <f t="shared" ca="1" si="471"/>
        <v>-0.59061451198234671</v>
      </c>
      <c r="G833" s="24">
        <f t="shared" ca="1" si="471"/>
        <v>1.7163787194781736E-2</v>
      </c>
      <c r="H833" s="24">
        <f t="shared" ca="1" si="471"/>
        <v>-0.64103925295079434</v>
      </c>
      <c r="I833" s="24">
        <f t="shared" ca="1" si="471"/>
        <v>0.26829133483940754</v>
      </c>
      <c r="J833" s="24">
        <f t="shared" ca="1" si="471"/>
        <v>-1.8452209976570264</v>
      </c>
      <c r="K833" s="24">
        <f t="shared" ca="1" si="471"/>
        <v>1.7174841661250064</v>
      </c>
      <c r="L833" s="24">
        <f t="shared" ca="1" si="471"/>
        <v>-2.0908980507304151E-2</v>
      </c>
      <c r="M833" s="24">
        <f t="shared" ca="1" si="471"/>
        <v>1.5324356883290264</v>
      </c>
      <c r="N833" s="24">
        <f ca="1">SQRT(Inputs!$B$38)*C833+SQRT(1-Inputs!$B$38)*_xlfn.NORM.S.INV(RAND())</f>
        <v>0.54673018046426847</v>
      </c>
      <c r="O833" s="24">
        <f ca="1">SQRT(Inputs!$B$38)*D833+SQRT(1-Inputs!$B$38)*_xlfn.NORM.S.INV(RAND())</f>
        <v>-9.9165899881898723E-2</v>
      </c>
      <c r="P833" s="24">
        <f ca="1">SQRT(Inputs!$B$38)*E833+SQRT(1-Inputs!$B$38)*_xlfn.NORM.S.INV(RAND())</f>
        <v>-0.13636808299153924</v>
      </c>
      <c r="Q833" s="24">
        <f ca="1">SQRT(Inputs!$B$38)*F833+SQRT(1-Inputs!$B$38)*_xlfn.NORM.S.INV(RAND())</f>
        <v>-1.9729846485361007</v>
      </c>
      <c r="R833" s="24">
        <f ca="1">SQRT(Inputs!$B$38)*G833+SQRT(1-Inputs!$B$38)*_xlfn.NORM.S.INV(RAND())</f>
        <v>0.38132066564314321</v>
      </c>
      <c r="S833" s="24">
        <f ca="1">SQRT(Inputs!$B$38)*H833+SQRT(1-Inputs!$B$38)*_xlfn.NORM.S.INV(RAND())</f>
        <v>0.58778901625957447</v>
      </c>
      <c r="T833" s="24">
        <f ca="1">SQRT(Inputs!$B$38)*I833+SQRT(1-Inputs!$B$38)*_xlfn.NORM.S.INV(RAND())</f>
        <v>0.67909920010750002</v>
      </c>
      <c r="U833" s="24">
        <f ca="1">SQRT(Inputs!$B$38)*J833+SQRT(1-Inputs!$B$38)*_xlfn.NORM.S.INV(RAND())</f>
        <v>-0.57775551432982264</v>
      </c>
      <c r="V833" s="24">
        <f ca="1">SQRT(Inputs!$B$38)*K833+SQRT(1-Inputs!$B$38)*_xlfn.NORM.S.INV(RAND())</f>
        <v>1.985495211433848</v>
      </c>
      <c r="W833" s="24">
        <f ca="1">SQRT(Inputs!$B$38)*L833+SQRT(1-Inputs!$B$38)*_xlfn.NORM.S.INV(RAND())</f>
        <v>0.90040576348660084</v>
      </c>
      <c r="X833" s="24">
        <f ca="1">SQRT(Inputs!$B$38)*M833+SQRT(1-Inputs!$B$38)*_xlfn.NORM.S.INV(RAND())</f>
        <v>1.0006924874952214</v>
      </c>
      <c r="Y833" s="24">
        <f ca="1">SQRT(Inputs!$B$38)*C833+SQRT(1-Inputs!$B$38)*_xlfn.NORM.S.INV(RAND())</f>
        <v>-0.73998951611403441</v>
      </c>
      <c r="Z833" s="24">
        <f ca="1">SQRT(Inputs!$B$38)*D833+SQRT(1-Inputs!$B$38)*_xlfn.NORM.S.INV(RAND())</f>
        <v>-0.7826022601194681</v>
      </c>
      <c r="AA833" s="24">
        <f ca="1">SQRT(Inputs!$B$38)*E833+SQRT(1-Inputs!$B$38)*_xlfn.NORM.S.INV(RAND())</f>
        <v>-0.12898371238607953</v>
      </c>
      <c r="AB833" s="24">
        <f ca="1">SQRT(Inputs!$B$38)*F833+SQRT(1-Inputs!$B$38)*_xlfn.NORM.S.INV(RAND())</f>
        <v>0.10874842483360381</v>
      </c>
      <c r="AC833" s="24">
        <f ca="1">SQRT(Inputs!$B$38)*G833+SQRT(1-Inputs!$B$38)*_xlfn.NORM.S.INV(RAND())</f>
        <v>0.4243762946856855</v>
      </c>
      <c r="AD833" s="24">
        <f ca="1">SQRT(Inputs!$B$38)*H833+SQRT(1-Inputs!$B$38)*_xlfn.NORM.S.INV(RAND())</f>
        <v>-0.59867238053048621</v>
      </c>
      <c r="AE833" s="24">
        <f ca="1">SQRT(Inputs!$B$38)*I833+SQRT(1-Inputs!$B$38)*_xlfn.NORM.S.INV(RAND())</f>
        <v>-0.41839484105273356</v>
      </c>
      <c r="AF833" s="24">
        <f ca="1">SQRT(Inputs!$B$38)*J833+SQRT(1-Inputs!$B$38)*_xlfn.NORM.S.INV(RAND())</f>
        <v>-0.33631372460335984</v>
      </c>
      <c r="AG833" s="24">
        <f ca="1">SQRT(Inputs!$B$38)*K833+SQRT(1-Inputs!$B$38)*_xlfn.NORM.S.INV(RAND())</f>
        <v>-1.2725484645004412</v>
      </c>
      <c r="AH833" s="24">
        <f ca="1">SQRT(Inputs!$B$38)*L833+SQRT(1-Inputs!$B$38)*_xlfn.NORM.S.INV(RAND())</f>
        <v>-0.67455241332734872</v>
      </c>
      <c r="AI833" s="24">
        <f ca="1">SQRT(Inputs!$B$38)*M833+SQRT(1-Inputs!$B$38)*_xlfn.NORM.S.INV(RAND())</f>
        <v>1.0562028349924861</v>
      </c>
      <c r="AJ833" s="24">
        <f ca="1">SQRT(Inputs!$B$38)*C833+SQRT(1-Inputs!$B$38)*_xlfn.NORM.S.INV(RAND())</f>
        <v>-1.843190350089609</v>
      </c>
      <c r="AK833" s="24">
        <f ca="1">SQRT(Inputs!$B$38)*D833+SQRT(1-Inputs!$B$38)*_xlfn.NORM.S.INV(RAND())</f>
        <v>-1.3412661315510914</v>
      </c>
      <c r="AL833" s="24">
        <f ca="1">SQRT(Inputs!$B$38)*E833+SQRT(1-Inputs!$B$38)*_xlfn.NORM.S.INV(RAND())</f>
        <v>-0.47314055192250448</v>
      </c>
      <c r="AM833" s="24">
        <f ca="1">SQRT(Inputs!$B$38)*F833+SQRT(1-Inputs!$B$38)*_xlfn.NORM.S.INV(RAND())</f>
        <v>-1.7242167572485609</v>
      </c>
      <c r="AN833" s="24">
        <f ca="1">SQRT(Inputs!$B$38)*G833+SQRT(1-Inputs!$B$38)*_xlfn.NORM.S.INV(RAND())</f>
        <v>-0.77538921255256887</v>
      </c>
      <c r="AO833" s="24">
        <f ca="1">SQRT(Inputs!$B$38)*H833+SQRT(1-Inputs!$B$38)*_xlfn.NORM.S.INV(RAND())</f>
        <v>0.57354761259970799</v>
      </c>
      <c r="AP833" s="24">
        <f ca="1">SQRT(Inputs!$B$38)*I833+SQRT(1-Inputs!$B$38)*_xlfn.NORM.S.INV(RAND())</f>
        <v>1.4677005845156932</v>
      </c>
      <c r="AQ833" s="24">
        <f ca="1">SQRT(Inputs!$B$38)*J833+SQRT(1-Inputs!$B$38)*_xlfn.NORM.S.INV(RAND())</f>
        <v>-1.3826912643866278</v>
      </c>
      <c r="AR833" s="24">
        <f ca="1">SQRT(Inputs!$B$38)*K833+SQRT(1-Inputs!$B$38)*_xlfn.NORM.S.INV(RAND())</f>
        <v>2.2105034694867136</v>
      </c>
      <c r="AS833" s="24">
        <f ca="1">SQRT(Inputs!$B$38)*L833+SQRT(1-Inputs!$B$38)*_xlfn.NORM.S.INV(RAND())</f>
        <v>0.38132556865340639</v>
      </c>
      <c r="AT833" s="24">
        <f ca="1">SQRT(Inputs!$B$38)*M833+SQRT(1-Inputs!$B$38)*_xlfn.NORM.S.INV(RAND())</f>
        <v>0.95259843441815517</v>
      </c>
      <c r="AU833" s="15">
        <f ca="1">Inputs!$B$6*EXP($B$8-0.5*C$5^2+C$5*N833)</f>
        <v>5421.4214048195545</v>
      </c>
      <c r="AV833" s="15">
        <f t="shared" ca="1" si="437"/>
        <v>6503.6291620160418</v>
      </c>
      <c r="AW833" s="15">
        <f t="shared" ca="1" si="438"/>
        <v>7785.4958083997417</v>
      </c>
      <c r="AX833" s="15">
        <f t="shared" ca="1" si="439"/>
        <v>7428.7661149069581</v>
      </c>
      <c r="AY833" s="15">
        <f t="shared" ca="1" si="440"/>
        <v>9492.1563354265418</v>
      </c>
      <c r="AZ833" s="15">
        <f t="shared" ca="1" si="441"/>
        <v>12385.441849983883</v>
      </c>
      <c r="BA833" s="15">
        <f t="shared" ca="1" si="442"/>
        <v>16273.065466277678</v>
      </c>
      <c r="BB833" s="15">
        <f t="shared" ca="1" si="443"/>
        <v>18802.677798172364</v>
      </c>
      <c r="BC833" s="15">
        <f t="shared" ca="1" si="444"/>
        <v>27893.45309309525</v>
      </c>
      <c r="BD833" s="15">
        <f t="shared" ca="1" si="445"/>
        <v>37174.682800848626</v>
      </c>
      <c r="BE833" s="15">
        <f t="shared" ca="1" si="446"/>
        <v>49899.731532438833</v>
      </c>
      <c r="BF833" s="15">
        <f ca="1">Inputs!$B$13*EXP($B$9-0.5*C$6^2+C$6*Y833)</f>
        <v>11943.805069288976</v>
      </c>
      <c r="BG833" s="15">
        <f t="shared" ca="1" si="447"/>
        <v>12639.349178739232</v>
      </c>
      <c r="BH833" s="15">
        <f t="shared" ca="1" si="448"/>
        <v>15116.098918531685</v>
      </c>
      <c r="BI833" s="15">
        <f t="shared" ca="1" si="449"/>
        <v>18816.72118347307</v>
      </c>
      <c r="BJ833" s="15">
        <f t="shared" ca="1" si="450"/>
        <v>24523.247635798158</v>
      </c>
      <c r="BK833" s="15">
        <f t="shared" ca="1" si="451"/>
        <v>27741.832870491191</v>
      </c>
      <c r="BL833" s="15">
        <f t="shared" ca="1" si="452"/>
        <v>32278.994377298855</v>
      </c>
      <c r="BM833" s="15">
        <f t="shared" ca="1" si="453"/>
        <v>38054.284301074498</v>
      </c>
      <c r="BN833" s="15">
        <f t="shared" ca="1" si="454"/>
        <v>40182.399679114373</v>
      </c>
      <c r="BO833" s="15">
        <f t="shared" ca="1" si="455"/>
        <v>45711.765987156126</v>
      </c>
      <c r="BP833" s="15">
        <f t="shared" ca="1" si="456"/>
        <v>63414.612747481704</v>
      </c>
      <c r="BQ833" s="15">
        <f ca="1">Inputs!$B$20*EXP($B$10-0.5*C$7^2+C$7*AJ833)</f>
        <v>2230.945972264225</v>
      </c>
      <c r="BR833" s="15">
        <f t="shared" ca="1" si="457"/>
        <v>1977.133173585119</v>
      </c>
      <c r="BS833" s="15">
        <f t="shared" ca="1" si="458"/>
        <v>2363.4628558543254</v>
      </c>
      <c r="BT833" s="15">
        <f t="shared" ca="1" si="459"/>
        <v>2073.0296939298887</v>
      </c>
      <c r="BU833" s="15">
        <f t="shared" ca="1" si="460"/>
        <v>2381.4884272082354</v>
      </c>
      <c r="BV833" s="15">
        <f t="shared" ca="1" si="461"/>
        <v>3770.3787491295311</v>
      </c>
      <c r="BW833" s="15">
        <f t="shared" ca="1" si="462"/>
        <v>7178.0339673537519</v>
      </c>
      <c r="BX833" s="15">
        <f t="shared" ca="1" si="463"/>
        <v>7609.1145327532267</v>
      </c>
      <c r="BY833" s="15">
        <f t="shared" ca="1" si="464"/>
        <v>16274.154680775244</v>
      </c>
      <c r="BZ833" s="15">
        <f t="shared" ca="1" si="465"/>
        <v>24493.098814138451</v>
      </c>
      <c r="CA833" s="15">
        <f t="shared" ca="1" si="466"/>
        <v>40751.398407635563</v>
      </c>
      <c r="CB833" s="15">
        <f ca="1">(AU833*DCF!C$10-DCF!C$5*MAX(AU833*DCF!C$10,0)-MAX(AU833-Inputs!$B$6,0)/Inputs!$B$10)*DCF!C$6</f>
        <v>1039.8002541953447</v>
      </c>
      <c r="CC833" s="15">
        <f ca="1">(AV833*DCF!D$10-DCF!D$5*MAX(AV833*DCF!D$10,0)-MAX(AV833-AU833,0)/Inputs!$B$10)*DCF!D$6</f>
        <v>1321.347509396832</v>
      </c>
      <c r="CD833" s="15">
        <f ca="1">(AW833*DCF!E$10-DCF!E$5*MAX(AW833*DCF!E$10,0)-MAX(AW833-AV833,0)/Inputs!$B$10)*DCF!E$6</f>
        <v>1508.8175944833208</v>
      </c>
      <c r="CE833" s="15">
        <f ca="1">(AX833*DCF!F$10-DCF!F$5*MAX(AX833*DCF!F$10,0)-MAX(AX833-AW833,0)/Inputs!$B$10)*DCF!F$6</f>
        <v>1621.6878037842096</v>
      </c>
      <c r="CF833" s="15">
        <f ca="1">(AY833*DCF!G$10-DCF!G$5*MAX(AY833*DCF!G$10,0)-MAX(AY833-AX833,0)/Inputs!$B$10)*DCF!G$6</f>
        <v>1559.143194513448</v>
      </c>
      <c r="CG833" s="15">
        <f ca="1">(AZ833*DCF!H$10-DCF!H$5*MAX(AZ833*DCF!H$10,0)-MAX(AZ833-AY833,0)/Inputs!$B$10)*DCF!H$6</f>
        <v>1890.8877069171494</v>
      </c>
      <c r="CH833" s="15">
        <f ca="1">(BA833*DCF!I$10-DCF!I$5*MAX(BA833*DCF!I$10,0)-MAX(BA833-AZ833,0)/Inputs!$B$10)*DCF!I$6</f>
        <v>2334.7889343606948</v>
      </c>
      <c r="CI833" s="15">
        <f ca="1">(BB833*DCF!J$10-DCF!J$5*MAX(BB833*DCF!J$10,0)-MAX(BB833-BA833,0)/Inputs!$B$10)*DCF!J$6</f>
        <v>2843.2620742442118</v>
      </c>
      <c r="CJ833" s="15">
        <f ca="1">(BC833*DCF!K$10-DCF!K$5*MAX(BC833*DCF!K$10,0)-MAX(BC833-BB833,0)/Inputs!$B$10)*DCF!K$6</f>
        <v>3217.8278222905415</v>
      </c>
      <c r="CK833" s="15">
        <f ca="1">(BD833*DCF!L$10-DCF!L$5*MAX(BD833*DCF!L$10,0)-MAX(BD833-BC833,0)/Inputs!$B$10)*DCF!L$6</f>
        <v>4406.4358014980817</v>
      </c>
      <c r="CL833" s="15">
        <f ca="1">(BE833*DCF!M$10-DCF!M$5*MAX(BE833*DCF!M$10,0)-MAX(BE833-BD833,0)/Inputs!$B$10)*DCF!M$6</f>
        <v>5521.3544877246686</v>
      </c>
      <c r="CM833" s="15">
        <f ca="1">(BF833*DCF!C$28-DCF!C$5*MAX(BF833*DCF!C$28,0)-MAX(BF833-Inputs!$B$13,0)/Inputs!$B$17)*DCF!C$6</f>
        <v>3516.578583389653</v>
      </c>
      <c r="CN833" s="15">
        <f ca="1">(BG833*DCF!D$28-DCF!D$5*MAX(BG833*DCF!D$28,0)-MAX(BG833-BF833,0)/Inputs!$B$17)*DCF!D$6</f>
        <v>3574.1883957103914</v>
      </c>
      <c r="CO833" s="15">
        <f ca="1">(BH833*DCF!E$28-DCF!E$5*MAX(BH833*DCF!E$28,0)-MAX(BH833-BG833,0)/Inputs!$B$17)*DCF!E$6</f>
        <v>3793.0150958964796</v>
      </c>
      <c r="CP833" s="15">
        <f ca="1">(BI833*DCF!F$28-DCF!F$5*MAX(BI833*DCF!F$28,0)-MAX(BI833-BH833,0)/Inputs!$B$17)*DCF!F$6</f>
        <v>4434.4873765184702</v>
      </c>
      <c r="CQ833" s="15">
        <f ca="1">(BJ833*DCF!G$28-DCF!G$5*MAX(BJ833*DCF!G$28,0)-MAX(BJ833-BI833,0)/Inputs!$B$17)*DCF!G$6</f>
        <v>5402.9612807684007</v>
      </c>
      <c r="CR833" s="15">
        <f ca="1">(BK833*DCF!H$28-DCF!H$5*MAX(BK833*DCF!H$28,0)-MAX(BK833-BJ833,0)/Inputs!$B$17)*DCF!H$6</f>
        <v>6360.783516432949</v>
      </c>
      <c r="CS833" s="15">
        <f ca="1">(BL833*DCF!I$28-DCF!I$5*MAX(BL833*DCF!I$28,0)-MAX(BL833-BK833,0)/Inputs!$B$17)*DCF!I$6</f>
        <v>6939.2817892687681</v>
      </c>
      <c r="CT833" s="15">
        <f ca="1">(BM833*DCF!J$28-DCF!J$5*MAX(BM833*DCF!J$28,0)-MAX(BM833-BL833,0)/Inputs!$B$17)*DCF!J$6</f>
        <v>7723.5082631929572</v>
      </c>
      <c r="CU833" s="15">
        <f ca="1">(BN833*DCF!K$28-DCF!K$5*MAX(BN833*DCF!K$28,0)-MAX(BN833-BM833,0)/Inputs!$B$17)*DCF!K$6</f>
        <v>8225.1832863947093</v>
      </c>
      <c r="CV833" s="15">
        <f ca="1">(BO833*DCF!L$28-DCF!L$5*MAX(BO833*DCF!L$28,0)-MAX(BO833-BN833,0)/Inputs!$B$17)*DCF!L$6</f>
        <v>8494.7997807322081</v>
      </c>
      <c r="CW833" s="15">
        <f ca="1">(BP833*DCF!M$28-DCF!M$5*MAX(BP833*DCF!M$28,0)-MAX(BP833-BO833,0)/Inputs!$B$17)*DCF!M$6</f>
        <v>10081.051164351047</v>
      </c>
      <c r="CX833" s="15">
        <f ca="1">(BQ833*DCF!C$46-DCF!C$5*MAX(BQ833*DCF!C$46,0)-MAX(BQ833-Inputs!$B$20,0)/Inputs!$B$24)*DCF!C$6</f>
        <v>-515.23001668919744</v>
      </c>
      <c r="CY833" s="15">
        <f ca="1">(BR833*DCF!D$46-DCF!D$5*MAX(BR833*DCF!D$46,0)-MAX(BR833-BQ833,0)/Inputs!$B$24)*DCF!D$6</f>
        <v>-337.45052538934982</v>
      </c>
      <c r="CZ833" s="15">
        <f ca="1">(BS833*DCF!E$46-DCF!E$5*MAX(BS833*DCF!E$46,0)-MAX(BS833-BR833,0)/Inputs!$B$24)*DCF!E$6</f>
        <v>-431.76412306493341</v>
      </c>
      <c r="DA833" s="15">
        <f ca="1">(BT833*DCF!F$46-DCF!F$5*MAX(BT833*DCF!F$46,0)-MAX(BT833-BS833,0)/Inputs!$B$24)*DCF!F$6</f>
        <v>-150.97112900551554</v>
      </c>
      <c r="DB833" s="15">
        <f ca="1">(BU833*DCF!G$46-DCF!G$5*MAX(BU833*DCF!G$46,0)-MAX(BU833-BT833,0)/Inputs!$B$24)*DCF!G$6</f>
        <v>-183.8679889190866</v>
      </c>
      <c r="DC833" s="15">
        <f ca="1">(BV833*DCF!H$46-DCF!H$5*MAX(BV833*DCF!H$46,0)-MAX(BV833-BU833,0)/Inputs!$B$24)*DCF!H$6</f>
        <v>-431.58915766485126</v>
      </c>
      <c r="DD833" s="15">
        <f ca="1">(BW833*DCF!I$46-DCF!I$5*MAX(BW833*DCF!I$46,0)-MAX(BW833-BV833,0)/Inputs!$B$24)*DCF!I$6</f>
        <v>-812.426509673537</v>
      </c>
      <c r="DE833" s="15">
        <f ca="1">(BX833*DCF!J$46-DCF!J$5*MAX(BX833*DCF!J$46,0)-MAX(BX833-BW833,0)/Inputs!$B$24)*DCF!J$6</f>
        <v>204.86578366523136</v>
      </c>
      <c r="DF833" s="15">
        <f ca="1">(BY833*DCF!K$46-DCF!K$5*MAX(BY833*DCF!K$46,0)-MAX(BY833-BX833,0)/Inputs!$B$24)*DCF!K$6</f>
        <v>-1193.0700349996685</v>
      </c>
      <c r="DG833" s="15">
        <f ca="1">(BZ833*DCF!L$46-DCF!L$5*MAX(BZ833*DCF!L$46,0)-MAX(BZ833-BY833,0)/Inputs!$B$24)*DCF!L$6</f>
        <v>-166.87964763034901</v>
      </c>
      <c r="DH833" s="15">
        <f ca="1">(CA833*DCF!M$46-DCF!M$5*MAX(CA833*DCF!M$46,0)-MAX(CA833-BZ833,0)/Inputs!$B$24)*DCF!M$6</f>
        <v>-204.14864417879278</v>
      </c>
      <c r="DI833" s="15">
        <f ca="1">SUM(CB833:CL833)+BE833*DCF!M$10*(1+Inputs!$B$30)*(1-Inputs!$B$33)*(1-Inputs!$B$30/Inputs!$B$31)/(Inputs!$B$29-Inputs!$B$30)*DCF!M$6</f>
        <v>166136.96589382383</v>
      </c>
      <c r="DJ833" s="15">
        <f ca="1">SUM(CM833:CW833)+BP833*DCF!M$28*(1+Inputs!$B$30)*(1-Inputs!$B$33)*(1-Inputs!$B$30/Inputs!$B$31)/(Inputs!$B$29-Inputs!$B$30)*DCF!M$6</f>
        <v>303857.4463295656</v>
      </c>
      <c r="DK833" s="15">
        <f ca="1">SUM(CX833:DH833)+CA833*DCF!M$46*(1+Inputs!$B$30)*(1-Inputs!$B$33)*(1-Inputs!$B$30/Inputs!$B$31)/(Inputs!$B$29-Inputs!$B$30)*DCF!M$6</f>
        <v>58783.957256397778</v>
      </c>
      <c r="DM833" s="15">
        <f ca="1">DI833+DJ833+DK833+Inputs!$B$34+Inputs!$B$36-Inputs!$B$35</f>
        <v>605629.36947978719</v>
      </c>
    </row>
    <row r="834" spans="1:117" x14ac:dyDescent="0.75">
      <c r="A834" s="11">
        <v>821</v>
      </c>
      <c r="C834" s="24">
        <f t="shared" ref="C834:M843" ca="1" si="472">_xlfn.NORM.S.INV(RAND())</f>
        <v>1.3513126862530564</v>
      </c>
      <c r="D834" s="24">
        <f t="shared" ca="1" si="472"/>
        <v>-0.28619402489840434</v>
      </c>
      <c r="E834" s="24">
        <f t="shared" ca="1" si="472"/>
        <v>-5.2634985217202356E-2</v>
      </c>
      <c r="F834" s="24">
        <f t="shared" ca="1" si="472"/>
        <v>7.9467292305449536E-2</v>
      </c>
      <c r="G834" s="24">
        <f t="shared" ca="1" si="472"/>
        <v>0.73969521883416001</v>
      </c>
      <c r="H834" s="24">
        <f t="shared" ca="1" si="472"/>
        <v>-1.2999510152092177</v>
      </c>
      <c r="I834" s="24">
        <f t="shared" ca="1" si="472"/>
        <v>-0.63958888760203203</v>
      </c>
      <c r="J834" s="24">
        <f t="shared" ca="1" si="472"/>
        <v>-0.56743472839667175</v>
      </c>
      <c r="K834" s="24">
        <f t="shared" ca="1" si="472"/>
        <v>-1.2355735300733928</v>
      </c>
      <c r="L834" s="24">
        <f t="shared" ca="1" si="472"/>
        <v>0.48145327338634569</v>
      </c>
      <c r="M834" s="24">
        <f t="shared" ca="1" si="472"/>
        <v>1.7890278946379263</v>
      </c>
      <c r="N834" s="24">
        <f ca="1">SQRT(Inputs!$B$38)*C834+SQRT(1-Inputs!$B$38)*_xlfn.NORM.S.INV(RAND())</f>
        <v>0.28584429487676022</v>
      </c>
      <c r="O834" s="24">
        <f ca="1">SQRT(Inputs!$B$38)*D834+SQRT(1-Inputs!$B$38)*_xlfn.NORM.S.INV(RAND())</f>
        <v>0.5366083305953806</v>
      </c>
      <c r="P834" s="24">
        <f ca="1">SQRT(Inputs!$B$38)*E834+SQRT(1-Inputs!$B$38)*_xlfn.NORM.S.INV(RAND())</f>
        <v>0.33175841579137622</v>
      </c>
      <c r="Q834" s="24">
        <f ca="1">SQRT(Inputs!$B$38)*F834+SQRT(1-Inputs!$B$38)*_xlfn.NORM.S.INV(RAND())</f>
        <v>0.19334288442688882</v>
      </c>
      <c r="R834" s="24">
        <f ca="1">SQRT(Inputs!$B$38)*G834+SQRT(1-Inputs!$B$38)*_xlfn.NORM.S.INV(RAND())</f>
        <v>0.32681494011467765</v>
      </c>
      <c r="S834" s="24">
        <f ca="1">SQRT(Inputs!$B$38)*H834+SQRT(1-Inputs!$B$38)*_xlfn.NORM.S.INV(RAND())</f>
        <v>-1.2788566254695515</v>
      </c>
      <c r="T834" s="24">
        <f ca="1">SQRT(Inputs!$B$38)*I834+SQRT(1-Inputs!$B$38)*_xlfn.NORM.S.INV(RAND())</f>
        <v>0.24744230182113314</v>
      </c>
      <c r="U834" s="24">
        <f ca="1">SQRT(Inputs!$B$38)*J834+SQRT(1-Inputs!$B$38)*_xlfn.NORM.S.INV(RAND())</f>
        <v>-0.77199606872418591</v>
      </c>
      <c r="V834" s="24">
        <f ca="1">SQRT(Inputs!$B$38)*K834+SQRT(1-Inputs!$B$38)*_xlfn.NORM.S.INV(RAND())</f>
        <v>1.0117857967310484</v>
      </c>
      <c r="W834" s="24">
        <f ca="1">SQRT(Inputs!$B$38)*L834+SQRT(1-Inputs!$B$38)*_xlfn.NORM.S.INV(RAND())</f>
        <v>0.87952007218854344</v>
      </c>
      <c r="X834" s="24">
        <f ca="1">SQRT(Inputs!$B$38)*M834+SQRT(1-Inputs!$B$38)*_xlfn.NORM.S.INV(RAND())</f>
        <v>-0.16217936332227245</v>
      </c>
      <c r="Y834" s="24">
        <f ca="1">SQRT(Inputs!$B$38)*C834+SQRT(1-Inputs!$B$38)*_xlfn.NORM.S.INV(RAND())</f>
        <v>0.17504227038727971</v>
      </c>
      <c r="Z834" s="24">
        <f ca="1">SQRT(Inputs!$B$38)*D834+SQRT(1-Inputs!$B$38)*_xlfn.NORM.S.INV(RAND())</f>
        <v>-0.92243929441817429</v>
      </c>
      <c r="AA834" s="24">
        <f ca="1">SQRT(Inputs!$B$38)*E834+SQRT(1-Inputs!$B$38)*_xlfn.NORM.S.INV(RAND())</f>
        <v>-1.0360219201271923</v>
      </c>
      <c r="AB834" s="24">
        <f ca="1">SQRT(Inputs!$B$38)*F834+SQRT(1-Inputs!$B$38)*_xlfn.NORM.S.INV(RAND())</f>
        <v>-4.4112970722698215E-2</v>
      </c>
      <c r="AC834" s="24">
        <f ca="1">SQRT(Inputs!$B$38)*G834+SQRT(1-Inputs!$B$38)*_xlfn.NORM.S.INV(RAND())</f>
        <v>0.88992254831471129</v>
      </c>
      <c r="AD834" s="24">
        <f ca="1">SQRT(Inputs!$B$38)*H834+SQRT(1-Inputs!$B$38)*_xlfn.NORM.S.INV(RAND())</f>
        <v>-0.91658176244416334</v>
      </c>
      <c r="AE834" s="24">
        <f ca="1">SQRT(Inputs!$B$38)*I834+SQRT(1-Inputs!$B$38)*_xlfn.NORM.S.INV(RAND())</f>
        <v>0.83373560706537619</v>
      </c>
      <c r="AF834" s="24">
        <f ca="1">SQRT(Inputs!$B$38)*J834+SQRT(1-Inputs!$B$38)*_xlfn.NORM.S.INV(RAND())</f>
        <v>-0.2689565184792464</v>
      </c>
      <c r="AG834" s="24">
        <f ca="1">SQRT(Inputs!$B$38)*K834+SQRT(1-Inputs!$B$38)*_xlfn.NORM.S.INV(RAND())</f>
        <v>-1.3973160737844896</v>
      </c>
      <c r="AH834" s="24">
        <f ca="1">SQRT(Inputs!$B$38)*L834+SQRT(1-Inputs!$B$38)*_xlfn.NORM.S.INV(RAND())</f>
        <v>1.6233510807430411</v>
      </c>
      <c r="AI834" s="24">
        <f ca="1">SQRT(Inputs!$B$38)*M834+SQRT(1-Inputs!$B$38)*_xlfn.NORM.S.INV(RAND())</f>
        <v>0.74021535942794825</v>
      </c>
      <c r="AJ834" s="24">
        <f ca="1">SQRT(Inputs!$B$38)*C834+SQRT(1-Inputs!$B$38)*_xlfn.NORM.S.INV(RAND())</f>
        <v>1.4881611471685789</v>
      </c>
      <c r="AK834" s="24">
        <f ca="1">SQRT(Inputs!$B$38)*D834+SQRT(1-Inputs!$B$38)*_xlfn.NORM.S.INV(RAND())</f>
        <v>-1.5978154549067591E-2</v>
      </c>
      <c r="AL834" s="24">
        <f ca="1">SQRT(Inputs!$B$38)*E834+SQRT(1-Inputs!$B$38)*_xlfn.NORM.S.INV(RAND())</f>
        <v>-0.22027851593579867</v>
      </c>
      <c r="AM834" s="24">
        <f ca="1">SQRT(Inputs!$B$38)*F834+SQRT(1-Inputs!$B$38)*_xlfn.NORM.S.INV(RAND())</f>
        <v>1.1303528909502838</v>
      </c>
      <c r="AN834" s="24">
        <f ca="1">SQRT(Inputs!$B$38)*G834+SQRT(1-Inputs!$B$38)*_xlfn.NORM.S.INV(RAND())</f>
        <v>5.5552313968685096E-2</v>
      </c>
      <c r="AO834" s="24">
        <f ca="1">SQRT(Inputs!$B$38)*H834+SQRT(1-Inputs!$B$38)*_xlfn.NORM.S.INV(RAND())</f>
        <v>0.29008416189391628</v>
      </c>
      <c r="AP834" s="24">
        <f ca="1">SQRT(Inputs!$B$38)*I834+SQRT(1-Inputs!$B$38)*_xlfn.NORM.S.INV(RAND())</f>
        <v>-0.21823749518537577</v>
      </c>
      <c r="AQ834" s="24">
        <f ca="1">SQRT(Inputs!$B$38)*J834+SQRT(1-Inputs!$B$38)*_xlfn.NORM.S.INV(RAND())</f>
        <v>-1.435209833448188</v>
      </c>
      <c r="AR834" s="24">
        <f ca="1">SQRT(Inputs!$B$38)*K834+SQRT(1-Inputs!$B$38)*_xlfn.NORM.S.INV(RAND())</f>
        <v>0.21530960363205065</v>
      </c>
      <c r="AS834" s="24">
        <f ca="1">SQRT(Inputs!$B$38)*L834+SQRT(1-Inputs!$B$38)*_xlfn.NORM.S.INV(RAND())</f>
        <v>-1.5021730981506518</v>
      </c>
      <c r="AT834" s="24">
        <f ca="1">SQRT(Inputs!$B$38)*M834+SQRT(1-Inputs!$B$38)*_xlfn.NORM.S.INV(RAND())</f>
        <v>9.9655271898044573E-2</v>
      </c>
      <c r="AU834" s="15">
        <f ca="1">Inputs!$B$6*EXP($B$8-0.5*C$5^2+C$5*N834)</f>
        <v>5197.2395677355616</v>
      </c>
      <c r="AV834" s="15">
        <f t="shared" ca="1" si="437"/>
        <v>6845.6205543965816</v>
      </c>
      <c r="AW834" s="15">
        <f t="shared" ca="1" si="438"/>
        <v>8729.0164193573273</v>
      </c>
      <c r="AX834" s="15">
        <f t="shared" ca="1" si="439"/>
        <v>10917.811695807113</v>
      </c>
      <c r="AY834" s="15">
        <f t="shared" ca="1" si="440"/>
        <v>13861.787811346825</v>
      </c>
      <c r="AZ834" s="15">
        <f t="shared" ca="1" si="441"/>
        <v>14726.343553261633</v>
      </c>
      <c r="BA834" s="15">
        <f t="shared" ca="1" si="442"/>
        <v>18494.076018819069</v>
      </c>
      <c r="BB834" s="15">
        <f t="shared" ca="1" si="443"/>
        <v>20957.101280251591</v>
      </c>
      <c r="BC834" s="15">
        <f t="shared" ca="1" si="444"/>
        <v>28300.463992472338</v>
      </c>
      <c r="BD834" s="15">
        <f t="shared" ca="1" si="445"/>
        <v>37643.513010259354</v>
      </c>
      <c r="BE834" s="15">
        <f t="shared" ca="1" si="446"/>
        <v>45450.943053591349</v>
      </c>
      <c r="BF834" s="15">
        <f ca="1">Inputs!$B$13*EXP($B$9-0.5*C$6^2+C$6*Y834)</f>
        <v>14319.405968199182</v>
      </c>
      <c r="BG834" s="15">
        <f t="shared" ca="1" si="447"/>
        <v>14775.728452989813</v>
      </c>
      <c r="BH834" s="15">
        <f t="shared" ca="1" si="448"/>
        <v>15202.992761954774</v>
      </c>
      <c r="BI834" s="15">
        <f t="shared" ca="1" si="449"/>
        <v>18484.813897947901</v>
      </c>
      <c r="BJ834" s="15">
        <f t="shared" ca="1" si="450"/>
        <v>25762.799948872969</v>
      </c>
      <c r="BK834" s="15">
        <f t="shared" ca="1" si="451"/>
        <v>27909.588122038396</v>
      </c>
      <c r="BL834" s="15">
        <f t="shared" ca="1" si="452"/>
        <v>38195.248643678686</v>
      </c>
      <c r="BM834" s="15">
        <f t="shared" ca="1" si="453"/>
        <v>45407.429383281182</v>
      </c>
      <c r="BN834" s="15">
        <f t="shared" ca="1" si="454"/>
        <v>47235.206082369667</v>
      </c>
      <c r="BO834" s="15">
        <f t="shared" ca="1" si="455"/>
        <v>70187.834010803475</v>
      </c>
      <c r="BP834" s="15">
        <f t="shared" ca="1" si="456"/>
        <v>93945.361083865413</v>
      </c>
      <c r="BQ834" s="15">
        <f ca="1">Inputs!$B$20*EXP($B$10-0.5*C$7^2+C$7*AJ834)</f>
        <v>7271.7603630094545</v>
      </c>
      <c r="BR834" s="15">
        <f t="shared" ca="1" si="457"/>
        <v>9816.9018527330627</v>
      </c>
      <c r="BS834" s="15">
        <f t="shared" ca="1" si="458"/>
        <v>12619.058408986259</v>
      </c>
      <c r="BT834" s="15">
        <f t="shared" ca="1" si="459"/>
        <v>23404.707992694519</v>
      </c>
      <c r="BU834" s="15">
        <f t="shared" ca="1" si="460"/>
        <v>32875.066975922811</v>
      </c>
      <c r="BV834" s="15">
        <f t="shared" ca="1" si="461"/>
        <v>48827.828237767462</v>
      </c>
      <c r="BW834" s="15">
        <f t="shared" ca="1" si="462"/>
        <v>65060.847713071809</v>
      </c>
      <c r="BX834" s="15">
        <f t="shared" ca="1" si="463"/>
        <v>68245.781371692807</v>
      </c>
      <c r="BY834" s="15">
        <f t="shared" ca="1" si="464"/>
        <v>99645.326516031811</v>
      </c>
      <c r="BZ834" s="15">
        <f t="shared" ca="1" si="465"/>
        <v>106078.51632616131</v>
      </c>
      <c r="CA834" s="15">
        <f t="shared" ca="1" si="466"/>
        <v>151670.3818278517</v>
      </c>
      <c r="CB834" s="15">
        <f ca="1">(AU834*DCF!C$10-DCF!C$5*MAX(AU834*DCF!C$10,0)-MAX(AU834-Inputs!$B$6,0)/Inputs!$B$10)*DCF!C$6</f>
        <v>1041.3987106521085</v>
      </c>
      <c r="CC834" s="15">
        <f ca="1">(AV834*DCF!D$10-DCF!D$5*MAX(AV834*DCF!D$10,0)-MAX(AV834-AU834,0)/Inputs!$B$10)*DCF!D$6</f>
        <v>1266.6590701750902</v>
      </c>
      <c r="CD834" s="15">
        <f ca="1">(AW834*DCF!E$10-DCF!E$5*MAX(AW834*DCF!E$10,0)-MAX(AW834-AV834,0)/Inputs!$B$10)*DCF!E$6</f>
        <v>1591.1721936119036</v>
      </c>
      <c r="CE834" s="15">
        <f ca="1">(AX834*DCF!F$10-DCF!F$5*MAX(AX834*DCF!F$10,0)-MAX(AX834-AW834,0)/Inputs!$B$10)*DCF!F$6</f>
        <v>1927.9068632313943</v>
      </c>
      <c r="CF834" s="15">
        <f ca="1">(AY834*DCF!G$10-DCF!G$5*MAX(AY834*DCF!G$10,0)-MAX(AY834-AX834,0)/Inputs!$B$10)*DCF!G$6</f>
        <v>2290.1975749759686</v>
      </c>
      <c r="CG834" s="15">
        <f ca="1">(AZ834*DCF!H$10-DCF!H$5*MAX(AZ834*DCF!H$10,0)-MAX(AZ834-AY834,0)/Inputs!$B$10)*DCF!H$6</f>
        <v>2705.6127926179661</v>
      </c>
      <c r="CH834" s="15">
        <f ca="1">(BA834*DCF!I$10-DCF!I$5*MAX(BA834*DCF!I$10,0)-MAX(BA834-AZ834,0)/Inputs!$B$10)*DCF!I$6</f>
        <v>2760.1528889244719</v>
      </c>
      <c r="CI834" s="15">
        <f ca="1">(BB834*DCF!J$10-DCF!J$5*MAX(BB834*DCF!J$10,0)-MAX(BB834-BA834,0)/Inputs!$B$10)*DCF!J$6</f>
        <v>3223.0563159919802</v>
      </c>
      <c r="CJ834" s="15">
        <f ca="1">(BC834*DCF!K$10-DCF!K$5*MAX(BC834*DCF!K$10,0)-MAX(BC834-BB834,0)/Inputs!$B$10)*DCF!K$6</f>
        <v>3527.9612015296943</v>
      </c>
      <c r="CK834" s="15">
        <f ca="1">(BD834*DCF!L$10-DCF!L$5*MAX(BD834*DCF!L$10,0)-MAX(BD834-BC834,0)/Inputs!$B$10)*DCF!L$6</f>
        <v>4469.1500746079319</v>
      </c>
      <c r="CL834" s="15">
        <f ca="1">(BE834*DCF!M$10-DCF!M$5*MAX(BE834*DCF!M$10,0)-MAX(BE834-BD834,0)/Inputs!$B$10)*DCF!M$6</f>
        <v>5481.0349891334545</v>
      </c>
      <c r="CM834" s="15">
        <f ca="1">(BF834*DCF!C$28-DCF!C$5*MAX(BF834*DCF!C$28,0)-MAX(BF834-Inputs!$B$13,0)/Inputs!$B$17)*DCF!C$6</f>
        <v>3692.9587772468612</v>
      </c>
      <c r="CN834" s="15">
        <f ca="1">(BG834*DCF!D$28-DCF!D$5*MAX(BG834*DCF!D$28,0)-MAX(BG834-BF834,0)/Inputs!$B$17)*DCF!D$6</f>
        <v>4254.4383057849072</v>
      </c>
      <c r="CO834" s="15">
        <f ca="1">(BH834*DCF!E$28-DCF!E$5*MAX(BH834*DCF!E$28,0)-MAX(BH834-BG834,0)/Inputs!$B$17)*DCF!E$6</f>
        <v>4221.5503473195567</v>
      </c>
      <c r="CP834" s="15">
        <f ca="1">(BI834*DCF!F$28-DCF!F$5*MAX(BI834*DCF!F$28,0)-MAX(BI834-BH834,0)/Inputs!$B$17)*DCF!F$6</f>
        <v>4420.6326564043902</v>
      </c>
      <c r="CQ834" s="15">
        <f ca="1">(BJ834*DCF!G$28-DCF!G$5*MAX(BJ834*DCF!G$28,0)-MAX(BJ834-BI834,0)/Inputs!$B$17)*DCF!G$6</f>
        <v>5460.2685524927374</v>
      </c>
      <c r="CR834" s="15">
        <f ca="1">(BK834*DCF!H$28-DCF!H$5*MAX(BK834*DCF!H$28,0)-MAX(BK834-BJ834,0)/Inputs!$B$17)*DCF!H$6</f>
        <v>6568.7984258687411</v>
      </c>
      <c r="CS834" s="15">
        <f ca="1">(BL834*DCF!I$28-DCF!I$5*MAX(BL834*DCF!I$28,0)-MAX(BL834-BK834,0)/Inputs!$B$17)*DCF!I$6</f>
        <v>7505.4211065790596</v>
      </c>
      <c r="CT834" s="15">
        <f ca="1">(BM834*DCF!J$28-DCF!J$5*MAX(BM834*DCF!J$28,0)-MAX(BM834-BL834,0)/Inputs!$B$17)*DCF!J$6</f>
        <v>9173.350063874017</v>
      </c>
      <c r="CU834" s="15">
        <f ca="1">(BN834*DCF!K$28-DCF!K$5*MAX(BN834*DCF!K$28,0)-MAX(BN834-BM834,0)/Inputs!$B$17)*DCF!K$6</f>
        <v>9751.4052320137016</v>
      </c>
      <c r="CV834" s="15">
        <f ca="1">(BO834*DCF!L$28-DCF!L$5*MAX(BO834*DCF!L$28,0)-MAX(BO834-BN834,0)/Inputs!$B$17)*DCF!L$6</f>
        <v>11406.81799563962</v>
      </c>
      <c r="CW834" s="15">
        <f ca="1">(BP834*DCF!M$28-DCF!M$5*MAX(BP834*DCF!M$28,0)-MAX(BP834-BO834,0)/Inputs!$B$17)*DCF!M$6</f>
        <v>15192.544907940905</v>
      </c>
      <c r="CX834" s="15">
        <f ca="1">(BQ834*DCF!C$46-DCF!C$5*MAX(BQ834*DCF!C$46,0)-MAX(BQ834-Inputs!$B$20,0)/Inputs!$B$24)*DCF!C$6</f>
        <v>-3559.6492122467353</v>
      </c>
      <c r="CY834" s="15">
        <f ca="1">(BR834*DCF!D$46-DCF!D$5*MAX(BR834*DCF!D$46,0)-MAX(BR834-BQ834,0)/Inputs!$B$24)*DCF!D$6</f>
        <v>-2761.5069602235153</v>
      </c>
      <c r="CZ834" s="15">
        <f ca="1">(BS834*DCF!E$46-DCF!E$5*MAX(BS834*DCF!E$46,0)-MAX(BS834-BR834,0)/Inputs!$B$24)*DCF!E$6</f>
        <v>-2596.7586006169063</v>
      </c>
      <c r="DA834" s="15">
        <f ca="1">(BT834*DCF!F$46-DCF!F$5*MAX(BT834*DCF!F$46,0)-MAX(BT834-BS834,0)/Inputs!$B$24)*DCF!F$6</f>
        <v>-5631.8747857009175</v>
      </c>
      <c r="DB834" s="15">
        <f ca="1">(BU834*DCF!G$46-DCF!G$5*MAX(BU834*DCF!G$46,0)-MAX(BU834-BT834,0)/Inputs!$B$24)*DCF!G$6</f>
        <v>-4291.4939503799951</v>
      </c>
      <c r="DC834" s="15">
        <f ca="1">(BV834*DCF!H$46-DCF!H$5*MAX(BV834*DCF!H$46,0)-MAX(BV834-BU834,0)/Inputs!$B$24)*DCF!H$6</f>
        <v>-4957.2228179282811</v>
      </c>
      <c r="DD834" s="15">
        <f ca="1">(BW834*DCF!I$46-DCF!I$5*MAX(BW834*DCF!I$46,0)-MAX(BW834-BV834,0)/Inputs!$B$24)*DCF!I$6</f>
        <v>-3157.2664144624177</v>
      </c>
      <c r="DE834" s="15">
        <f ca="1">(BX834*DCF!J$46-DCF!J$5*MAX(BX834*DCF!J$46,0)-MAX(BX834-BW834,0)/Inputs!$B$24)*DCF!J$6</f>
        <v>2018.1293791337857</v>
      </c>
      <c r="DF834" s="15">
        <f ca="1">(BY834*DCF!K$46-DCF!K$5*MAX(BY834*DCF!K$46,0)-MAX(BY834-BX834,0)/Inputs!$B$24)*DCF!K$6</f>
        <v>-1999.9788599602234</v>
      </c>
      <c r="DG834" s="15">
        <f ca="1">(BZ834*DCF!L$46-DCF!L$5*MAX(BZ834*DCF!L$46,0)-MAX(BZ834-BY834,0)/Inputs!$B$24)*DCF!L$6</f>
        <v>5876.8656882804307</v>
      </c>
      <c r="DH834" s="15">
        <f ca="1">(CA834*DCF!M$46-DCF!M$5*MAX(CA834*DCF!M$46,0)-MAX(CA834-BZ834,0)/Inputs!$B$24)*DCF!M$6</f>
        <v>2359.1004604205846</v>
      </c>
      <c r="DI834" s="15">
        <f ca="1">SUM(CB834:CL834)+BE834*DCF!M$10*(1+Inputs!$B$30)*(1-Inputs!$B$33)*(1-Inputs!$B$30/Inputs!$B$31)/(Inputs!$B$29-Inputs!$B$30)*DCF!M$6</f>
        <v>156774.87822009739</v>
      </c>
      <c r="DJ834" s="15">
        <f ca="1">SUM(CM834:CW834)+BP834*DCF!M$28*(1+Inputs!$B$30)*(1-Inputs!$B$33)*(1-Inputs!$B$30/Inputs!$B$31)/(Inputs!$B$29-Inputs!$B$30)*DCF!M$6</f>
        <v>430249.76263141644</v>
      </c>
      <c r="DK834" s="15">
        <f ca="1">SUM(CX834:DH834)+CA834*DCF!M$46*(1+Inputs!$B$30)*(1-Inputs!$B$33)*(1-Inputs!$B$30/Inputs!$B$31)/(Inputs!$B$29-Inputs!$B$30)*DCF!M$6</f>
        <v>215798.72073747031</v>
      </c>
      <c r="DM834" s="15">
        <f ca="1">DI834+DJ834+DK834+Inputs!$B$34+Inputs!$B$36-Inputs!$B$35</f>
        <v>879674.36158898415</v>
      </c>
    </row>
    <row r="835" spans="1:117" x14ac:dyDescent="0.75">
      <c r="A835" s="11">
        <v>822</v>
      </c>
      <c r="C835" s="24">
        <f t="shared" ca="1" si="472"/>
        <v>0.51819775272891655</v>
      </c>
      <c r="D835" s="24">
        <f t="shared" ca="1" si="472"/>
        <v>0.85868181531070797</v>
      </c>
      <c r="E835" s="24">
        <f t="shared" ca="1" si="472"/>
        <v>-0.97318069788792816</v>
      </c>
      <c r="F835" s="24">
        <f t="shared" ca="1" si="472"/>
        <v>-0.15589636101492876</v>
      </c>
      <c r="G835" s="24">
        <f t="shared" ca="1" si="472"/>
        <v>1.0364162042503537</v>
      </c>
      <c r="H835" s="24">
        <f t="shared" ca="1" si="472"/>
        <v>-0.42262907842917075</v>
      </c>
      <c r="I835" s="24">
        <f t="shared" ca="1" si="472"/>
        <v>0.38884048681903127</v>
      </c>
      <c r="J835" s="24">
        <f t="shared" ca="1" si="472"/>
        <v>1.9655788416245993E-2</v>
      </c>
      <c r="K835" s="24">
        <f t="shared" ca="1" si="472"/>
        <v>0.39389865081450648</v>
      </c>
      <c r="L835" s="24">
        <f t="shared" ca="1" si="472"/>
        <v>0.46667173328725364</v>
      </c>
      <c r="M835" s="24">
        <f t="shared" ca="1" si="472"/>
        <v>-1.9734364264628259</v>
      </c>
      <c r="N835" s="24">
        <f ca="1">SQRT(Inputs!$B$38)*C835+SQRT(1-Inputs!$B$38)*_xlfn.NORM.S.INV(RAND())</f>
        <v>0.96570942640794</v>
      </c>
      <c r="O835" s="24">
        <f ca="1">SQRT(Inputs!$B$38)*D835+SQRT(1-Inputs!$B$38)*_xlfn.NORM.S.INV(RAND())</f>
        <v>1.1676145348175051</v>
      </c>
      <c r="P835" s="24">
        <f ca="1">SQRT(Inputs!$B$38)*E835+SQRT(1-Inputs!$B$38)*_xlfn.NORM.S.INV(RAND())</f>
        <v>-0.92686050434490375</v>
      </c>
      <c r="Q835" s="24">
        <f ca="1">SQRT(Inputs!$B$38)*F835+SQRT(1-Inputs!$B$38)*_xlfn.NORM.S.INV(RAND())</f>
        <v>-7.6169637635687182E-2</v>
      </c>
      <c r="R835" s="24">
        <f ca="1">SQRT(Inputs!$B$38)*G835+SQRT(1-Inputs!$B$38)*_xlfn.NORM.S.INV(RAND())</f>
        <v>0.46129265654058971</v>
      </c>
      <c r="S835" s="24">
        <f ca="1">SQRT(Inputs!$B$38)*H835+SQRT(1-Inputs!$B$38)*_xlfn.NORM.S.INV(RAND())</f>
        <v>-0.76856435344516028</v>
      </c>
      <c r="T835" s="24">
        <f ca="1">SQRT(Inputs!$B$38)*I835+SQRT(1-Inputs!$B$38)*_xlfn.NORM.S.INV(RAND())</f>
        <v>0.7275445077751842</v>
      </c>
      <c r="U835" s="24">
        <f ca="1">SQRT(Inputs!$B$38)*J835+SQRT(1-Inputs!$B$38)*_xlfn.NORM.S.INV(RAND())</f>
        <v>0.69355788750517922</v>
      </c>
      <c r="V835" s="24">
        <f ca="1">SQRT(Inputs!$B$38)*K835+SQRT(1-Inputs!$B$38)*_xlfn.NORM.S.INV(RAND())</f>
        <v>5.7736268152907722E-2</v>
      </c>
      <c r="W835" s="24">
        <f ca="1">SQRT(Inputs!$B$38)*L835+SQRT(1-Inputs!$B$38)*_xlfn.NORM.S.INV(RAND())</f>
        <v>-0.11726039307218594</v>
      </c>
      <c r="X835" s="24">
        <f ca="1">SQRT(Inputs!$B$38)*M835+SQRT(1-Inputs!$B$38)*_xlfn.NORM.S.INV(RAND())</f>
        <v>-1.7126841015826431</v>
      </c>
      <c r="Y835" s="24">
        <f ca="1">SQRT(Inputs!$B$38)*C835+SQRT(1-Inputs!$B$38)*_xlfn.NORM.S.INV(RAND())</f>
        <v>0.32977382700038588</v>
      </c>
      <c r="Z835" s="24">
        <f ca="1">SQRT(Inputs!$B$38)*D835+SQRT(1-Inputs!$B$38)*_xlfn.NORM.S.INV(RAND())</f>
        <v>0.54808445452714083</v>
      </c>
      <c r="AA835" s="24">
        <f ca="1">SQRT(Inputs!$B$38)*E835+SQRT(1-Inputs!$B$38)*_xlfn.NORM.S.INV(RAND())</f>
        <v>0.38059663172691771</v>
      </c>
      <c r="AB835" s="24">
        <f ca="1">SQRT(Inputs!$B$38)*F835+SQRT(1-Inputs!$B$38)*_xlfn.NORM.S.INV(RAND())</f>
        <v>0.84772207767206853</v>
      </c>
      <c r="AC835" s="24">
        <f ca="1">SQRT(Inputs!$B$38)*G835+SQRT(1-Inputs!$B$38)*_xlfn.NORM.S.INV(RAND())</f>
        <v>2.0474014656651836</v>
      </c>
      <c r="AD835" s="24">
        <f ca="1">SQRT(Inputs!$B$38)*H835+SQRT(1-Inputs!$B$38)*_xlfn.NORM.S.INV(RAND())</f>
        <v>-0.79956869749215365</v>
      </c>
      <c r="AE835" s="24">
        <f ca="1">SQRT(Inputs!$B$38)*I835+SQRT(1-Inputs!$B$38)*_xlfn.NORM.S.INV(RAND())</f>
        <v>1.1675128920093254</v>
      </c>
      <c r="AF835" s="24">
        <f ca="1">SQRT(Inputs!$B$38)*J835+SQRT(1-Inputs!$B$38)*_xlfn.NORM.S.INV(RAND())</f>
        <v>-1.2843830098344289</v>
      </c>
      <c r="AG835" s="24">
        <f ca="1">SQRT(Inputs!$B$38)*K835+SQRT(1-Inputs!$B$38)*_xlfn.NORM.S.INV(RAND())</f>
        <v>-0.3140868515700842</v>
      </c>
      <c r="AH835" s="24">
        <f ca="1">SQRT(Inputs!$B$38)*L835+SQRT(1-Inputs!$B$38)*_xlfn.NORM.S.INV(RAND())</f>
        <v>-0.42039285434529428</v>
      </c>
      <c r="AI835" s="24">
        <f ca="1">SQRT(Inputs!$B$38)*M835+SQRT(1-Inputs!$B$38)*_xlfn.NORM.S.INV(RAND())</f>
        <v>-0.97063457603097314</v>
      </c>
      <c r="AJ835" s="24">
        <f ca="1">SQRT(Inputs!$B$38)*C835+SQRT(1-Inputs!$B$38)*_xlfn.NORM.S.INV(RAND())</f>
        <v>-0.83243441575096988</v>
      </c>
      <c r="AK835" s="24">
        <f ca="1">SQRT(Inputs!$B$38)*D835+SQRT(1-Inputs!$B$38)*_xlfn.NORM.S.INV(RAND())</f>
        <v>1.6977799579678921</v>
      </c>
      <c r="AL835" s="24">
        <f ca="1">SQRT(Inputs!$B$38)*E835+SQRT(1-Inputs!$B$38)*_xlfn.NORM.S.INV(RAND())</f>
        <v>-1.116308855040939</v>
      </c>
      <c r="AM835" s="24">
        <f ca="1">SQRT(Inputs!$B$38)*F835+SQRT(1-Inputs!$B$38)*_xlfn.NORM.S.INV(RAND())</f>
        <v>1.1534939753268125</v>
      </c>
      <c r="AN835" s="24">
        <f ca="1">SQRT(Inputs!$B$38)*G835+SQRT(1-Inputs!$B$38)*_xlfn.NORM.S.INV(RAND())</f>
        <v>-0.24684492777525813</v>
      </c>
      <c r="AO835" s="24">
        <f ca="1">SQRT(Inputs!$B$38)*H835+SQRT(1-Inputs!$B$38)*_xlfn.NORM.S.INV(RAND())</f>
        <v>-6.8769194068985212E-2</v>
      </c>
      <c r="AP835" s="24">
        <f ca="1">SQRT(Inputs!$B$38)*I835+SQRT(1-Inputs!$B$38)*_xlfn.NORM.S.INV(RAND())</f>
        <v>0.52090350646840988</v>
      </c>
      <c r="AQ835" s="24">
        <f ca="1">SQRT(Inputs!$B$38)*J835+SQRT(1-Inputs!$B$38)*_xlfn.NORM.S.INV(RAND())</f>
        <v>-5.8446803451026527E-2</v>
      </c>
      <c r="AR835" s="24">
        <f ca="1">SQRT(Inputs!$B$38)*K835+SQRT(1-Inputs!$B$38)*_xlfn.NORM.S.INV(RAND())</f>
        <v>-1.7927796565595677E-2</v>
      </c>
      <c r="AS835" s="24">
        <f ca="1">SQRT(Inputs!$B$38)*L835+SQRT(1-Inputs!$B$38)*_xlfn.NORM.S.INV(RAND())</f>
        <v>0.69406639657402924</v>
      </c>
      <c r="AT835" s="24">
        <f ca="1">SQRT(Inputs!$B$38)*M835+SQRT(1-Inputs!$B$38)*_xlfn.NORM.S.INV(RAND())</f>
        <v>-1.5725114655095864</v>
      </c>
      <c r="AU835" s="15">
        <f ca="1">Inputs!$B$6*EXP($B$8-0.5*C$5^2+C$5*N835)</f>
        <v>5801.8654312090948</v>
      </c>
      <c r="AV835" s="15">
        <f t="shared" ca="1" si="437"/>
        <v>8384.9554269013679</v>
      </c>
      <c r="AW835" s="15">
        <f t="shared" ca="1" si="438"/>
        <v>9022.4749310168918</v>
      </c>
      <c r="AX835" s="15">
        <f t="shared" ca="1" si="439"/>
        <v>10911.208442195559</v>
      </c>
      <c r="AY835" s="15">
        <f t="shared" ca="1" si="440"/>
        <v>14072.694428494813</v>
      </c>
      <c r="AZ835" s="15">
        <f t="shared" ca="1" si="441"/>
        <v>15814.566351661879</v>
      </c>
      <c r="BA835" s="15">
        <f t="shared" ca="1" si="442"/>
        <v>20884.166427459837</v>
      </c>
      <c r="BB835" s="15">
        <f t="shared" ca="1" si="443"/>
        <v>27408.459642189315</v>
      </c>
      <c r="BC835" s="15">
        <f t="shared" ca="1" si="444"/>
        <v>33755.996131713357</v>
      </c>
      <c r="BD835" s="15">
        <f t="shared" ca="1" si="445"/>
        <v>40903.192367934273</v>
      </c>
      <c r="BE835" s="15">
        <f t="shared" ca="1" si="446"/>
        <v>42882.361142647089</v>
      </c>
      <c r="BF835" s="15">
        <f ca="1">Inputs!$B$13*EXP($B$9-0.5*C$6^2+C$6*Y835)</f>
        <v>14765.462691178956</v>
      </c>
      <c r="BG835" s="15">
        <f t="shared" ca="1" si="447"/>
        <v>19865.806737212286</v>
      </c>
      <c r="BH835" s="15">
        <f t="shared" ca="1" si="448"/>
        <v>25853.942390107983</v>
      </c>
      <c r="BI835" s="15">
        <f t="shared" ca="1" si="449"/>
        <v>36060.248409542735</v>
      </c>
      <c r="BJ835" s="15">
        <f t="shared" ca="1" si="450"/>
        <v>59383.629238416972</v>
      </c>
      <c r="BK835" s="15">
        <f t="shared" ca="1" si="451"/>
        <v>65365.05790325853</v>
      </c>
      <c r="BL835" s="15">
        <f t="shared" ca="1" si="452"/>
        <v>93408.599609955811</v>
      </c>
      <c r="BM835" s="15">
        <f t="shared" ca="1" si="453"/>
        <v>97886.049669528409</v>
      </c>
      <c r="BN835" s="15">
        <f t="shared" ca="1" si="454"/>
        <v>115940.54630802709</v>
      </c>
      <c r="BO835" s="15">
        <f t="shared" ca="1" si="455"/>
        <v>135849.51148229369</v>
      </c>
      <c r="BP835" s="15">
        <f t="shared" ca="1" si="456"/>
        <v>149792.79823105279</v>
      </c>
      <c r="BQ835" s="15">
        <f ca="1">Inputs!$B$20*EXP($B$10-0.5*C$7^2+C$7*AJ835)</f>
        <v>3192.8799983804656</v>
      </c>
      <c r="BR835" s="15">
        <f t="shared" ca="1" si="457"/>
        <v>7428.2167814672403</v>
      </c>
      <c r="BS835" s="15">
        <f t="shared" ca="1" si="458"/>
        <v>7382.0100926485666</v>
      </c>
      <c r="BT835" s="15">
        <f t="shared" ca="1" si="459"/>
        <v>13774.86534136185</v>
      </c>
      <c r="BU835" s="15">
        <f t="shared" ca="1" si="460"/>
        <v>17983.449999266813</v>
      </c>
      <c r="BV835" s="15">
        <f t="shared" ca="1" si="461"/>
        <v>24635.503198479157</v>
      </c>
      <c r="BW835" s="15">
        <f t="shared" ca="1" si="462"/>
        <v>38384.349196302421</v>
      </c>
      <c r="BX835" s="15">
        <f t="shared" ca="1" si="463"/>
        <v>53061.299711796077</v>
      </c>
      <c r="BY835" s="15">
        <f t="shared" ca="1" si="464"/>
        <v>74093.313243370489</v>
      </c>
      <c r="BZ835" s="15">
        <f t="shared" ca="1" si="465"/>
        <v>118111.69915480315</v>
      </c>
      <c r="CA835" s="15">
        <f t="shared" ca="1" si="466"/>
        <v>125463.57981027629</v>
      </c>
      <c r="CB835" s="15">
        <f ca="1">(AU835*DCF!C$10-DCF!C$5*MAX(AU835*DCF!C$10,0)-MAX(AU835-Inputs!$B$6,0)/Inputs!$B$10)*DCF!C$6</f>
        <v>1037.0876204765307</v>
      </c>
      <c r="CC835" s="15">
        <f ca="1">(AV835*DCF!D$10-DCF!D$5*MAX(AV835*DCF!D$10,0)-MAX(AV835-AU835,0)/Inputs!$B$10)*DCF!D$6</f>
        <v>1413.9571879170194</v>
      </c>
      <c r="CD835" s="15">
        <f ca="1">(AW835*DCF!E$10-DCF!E$5*MAX(AW835*DCF!E$10,0)-MAX(AW835-AV835,0)/Inputs!$B$10)*DCF!E$6</f>
        <v>1939.5500427800232</v>
      </c>
      <c r="CE835" s="15">
        <f ca="1">(AX835*DCF!F$10-DCF!F$5*MAX(AX835*DCF!F$10,0)-MAX(AX835-AW835,0)/Inputs!$B$10)*DCF!F$6</f>
        <v>1988.9007974407486</v>
      </c>
      <c r="CF835" s="15">
        <f ca="1">(AY835*DCF!G$10-DCF!G$5*MAX(AY835*DCF!G$10,0)-MAX(AY835-AX835,0)/Inputs!$B$10)*DCF!G$6</f>
        <v>2291.8435863867276</v>
      </c>
      <c r="CG835" s="15">
        <f ca="1">(AZ835*DCF!H$10-DCF!H$5*MAX(AZ835*DCF!H$10,0)-MAX(AZ835-AY835,0)/Inputs!$B$10)*DCF!H$6</f>
        <v>2761.1088135363843</v>
      </c>
      <c r="CH835" s="15">
        <f ca="1">(BA835*DCF!I$10-DCF!I$5*MAX(BA835*DCF!I$10,0)-MAX(BA835-AZ835,0)/Inputs!$B$10)*DCF!I$6</f>
        <v>2983.1833144227653</v>
      </c>
      <c r="CI835" s="15">
        <f ca="1">(BB835*DCF!J$10-DCF!J$5*MAX(BB835*DCF!J$10,0)-MAX(BB835-BA835,0)/Inputs!$B$10)*DCF!J$6</f>
        <v>3714.7061461461831</v>
      </c>
      <c r="CJ835" s="15">
        <f ca="1">(BC835*DCF!K$10-DCF!K$5*MAX(BC835*DCF!K$10,0)-MAX(BC835-BB835,0)/Inputs!$B$10)*DCF!K$6</f>
        <v>4545.6147715153047</v>
      </c>
      <c r="CK835" s="15">
        <f ca="1">(BD835*DCF!L$10-DCF!L$5*MAX(BD835*DCF!L$10,0)-MAX(BD835-BC835,0)/Inputs!$B$10)*DCF!L$6</f>
        <v>5244.7310263151985</v>
      </c>
      <c r="CL835" s="15">
        <f ca="1">(BE835*DCF!M$10-DCF!M$5*MAX(BE835*DCF!M$10,0)-MAX(BE835-BD835,0)/Inputs!$B$10)*DCF!M$6</f>
        <v>5814.822942308143</v>
      </c>
      <c r="CM835" s="15">
        <f ca="1">(BF835*DCF!C$28-DCF!C$5*MAX(BF835*DCF!C$28,0)-MAX(BF835-Inputs!$B$13,0)/Inputs!$B$17)*DCF!C$6</f>
        <v>3726.0769543390552</v>
      </c>
      <c r="CN835" s="15">
        <f ca="1">(BG835*DCF!D$28-DCF!D$5*MAX(BG835*DCF!D$28,0)-MAX(BG835-BF835,0)/Inputs!$B$17)*DCF!D$6</f>
        <v>4762.8010314370968</v>
      </c>
      <c r="CO835" s="15">
        <f ca="1">(BH835*DCF!E$28-DCF!E$5*MAX(BH835*DCF!E$28,0)-MAX(BH835-BG835,0)/Inputs!$B$17)*DCF!E$6</f>
        <v>6142.1177398393138</v>
      </c>
      <c r="CP835" s="15">
        <f ca="1">(BI835*DCF!F$28-DCF!F$5*MAX(BI835*DCF!F$28,0)-MAX(BI835-BH835,0)/Inputs!$B$17)*DCF!F$6</f>
        <v>7931.1882513356368</v>
      </c>
      <c r="CQ835" s="15">
        <f ca="1">(BJ835*DCF!G$28-DCF!G$5*MAX(BJ835*DCF!G$28,0)-MAX(BJ835-BI835,0)/Inputs!$B$17)*DCF!G$6</f>
        <v>11484.770899656656</v>
      </c>
      <c r="CR835" s="15">
        <f ca="1">(BK835*DCF!H$28-DCF!H$5*MAX(BK835*DCF!H$28,0)-MAX(BK835-BJ835,0)/Inputs!$B$17)*DCF!H$6</f>
        <v>15236.153820003537</v>
      </c>
      <c r="CS835" s="15">
        <f ca="1">(BL835*DCF!I$28-DCF!I$5*MAX(BL835*DCF!I$28,0)-MAX(BL835-BK835,0)/Inputs!$B$17)*DCF!I$6</f>
        <v>17940.207917189138</v>
      </c>
      <c r="CT835" s="15">
        <f ca="1">(BM835*DCF!J$28-DCF!J$5*MAX(BM835*DCF!J$28,0)-MAX(BM835-BL835,0)/Inputs!$B$17)*DCF!J$6</f>
        <v>21243.041923564502</v>
      </c>
      <c r="CU835" s="15">
        <f ca="1">(BN835*DCF!K$28-DCF!K$5*MAX(BN835*DCF!K$28,0)-MAX(BN835-BM835,0)/Inputs!$B$17)*DCF!K$6</f>
        <v>22273.26405151144</v>
      </c>
      <c r="CV835" s="15">
        <f ca="1">(BO835*DCF!L$28-DCF!L$5*MAX(BO835*DCF!L$28,0)-MAX(BO835-BN835,0)/Inputs!$B$17)*DCF!L$6</f>
        <v>24852.096397405978</v>
      </c>
      <c r="CW835" s="15">
        <f ca="1">(BP835*DCF!M$28-DCF!M$5*MAX(BP835*DCF!M$28,0)-MAX(BP835-BO835,0)/Inputs!$B$17)*DCF!M$6</f>
        <v>26726.136414811033</v>
      </c>
      <c r="CX835" s="15">
        <f ca="1">(BQ835*DCF!C$46-DCF!C$5*MAX(BQ835*DCF!C$46,0)-MAX(BQ835-Inputs!$B$20,0)/Inputs!$B$24)*DCF!C$6</f>
        <v>-737.38568091927607</v>
      </c>
      <c r="CY835" s="15">
        <f ca="1">(BR835*DCF!D$46-DCF!D$5*MAX(BR835*DCF!D$46,0)-MAX(BR835-BQ835,0)/Inputs!$B$24)*DCF!D$6</f>
        <v>-3075.006425197711</v>
      </c>
      <c r="CZ835" s="15">
        <f ca="1">(BS835*DCF!E$46-DCF!E$5*MAX(BS835*DCF!E$46,0)-MAX(BS835-BR835,0)/Inputs!$B$24)*DCF!E$6</f>
        <v>-872.93554649957446</v>
      </c>
      <c r="DA835" s="15">
        <f ca="1">(BT835*DCF!F$46-DCF!F$5*MAX(BT835*DCF!F$46,0)-MAX(BT835-BS835,0)/Inputs!$B$24)*DCF!F$6</f>
        <v>-3331.0134751274281</v>
      </c>
      <c r="DB835" s="15">
        <f ca="1">(BU835*DCF!G$46-DCF!G$5*MAX(BU835*DCF!G$46,0)-MAX(BU835-BT835,0)/Inputs!$B$24)*DCF!G$6</f>
        <v>-2020.6124544559882</v>
      </c>
      <c r="DC835" s="15">
        <f ca="1">(BV835*DCF!H$46-DCF!H$5*MAX(BV835*DCF!H$46,0)-MAX(BV835-BU835,0)/Inputs!$B$24)*DCF!H$6</f>
        <v>-2067.0847738490634</v>
      </c>
      <c r="DD835" s="15">
        <f ca="1">(BW835*DCF!I$46-DCF!I$5*MAX(BW835*DCF!I$46,0)-MAX(BW835-BV835,0)/Inputs!$B$24)*DCF!I$6</f>
        <v>-3060.2603829925079</v>
      </c>
      <c r="DE835" s="15">
        <f ca="1">(BX835*DCF!J$46-DCF!J$5*MAX(BX835*DCF!J$46,0)-MAX(BX835-BW835,0)/Inputs!$B$24)*DCF!J$6</f>
        <v>-1666.3127415408442</v>
      </c>
      <c r="DF835" s="15">
        <f ca="1">(BY835*DCF!K$46-DCF!K$5*MAX(BY835*DCF!K$46,0)-MAX(BY835-BX835,0)/Inputs!$B$24)*DCF!K$6</f>
        <v>-919.8259809459214</v>
      </c>
      <c r="DG835" s="15">
        <f ca="1">(BZ835*DCF!L$46-DCF!L$5*MAX(BZ835*DCF!L$46,0)-MAX(BZ835-BY835,0)/Inputs!$B$24)*DCF!L$6</f>
        <v>-1796.9911714437874</v>
      </c>
      <c r="DH835" s="15">
        <f ca="1">(CA835*DCF!M$46-DCF!M$5*MAX(CA835*DCF!M$46,0)-MAX(CA835-BZ835,0)/Inputs!$B$24)*DCF!M$6</f>
        <v>8298.8959238147017</v>
      </c>
      <c r="DI835" s="15">
        <f ca="1">SUM(CB835:CL835)+BE835*DCF!M$10*(1+Inputs!$B$30)*(1-Inputs!$B$33)*(1-Inputs!$B$30/Inputs!$B$31)/(Inputs!$B$29-Inputs!$B$30)*DCF!M$6</f>
        <v>153077.68436975311</v>
      </c>
      <c r="DJ835" s="15">
        <f ca="1">SUM(CM835:CW835)+BP835*DCF!M$28*(1+Inputs!$B$30)*(1-Inputs!$B$33)*(1-Inputs!$B$30/Inputs!$B$31)/(Inputs!$B$29-Inputs!$B$30)*DCF!M$6</f>
        <v>718151.63977671193</v>
      </c>
      <c r="DK835" s="15">
        <f ca="1">SUM(CX835:DH835)+CA835*DCF!M$46*(1+Inputs!$B$30)*(1-Inputs!$B$33)*(1-Inputs!$B$30/Inputs!$B$31)/(Inputs!$B$29-Inputs!$B$30)*DCF!M$6</f>
        <v>182733.02378866784</v>
      </c>
      <c r="DM835" s="15">
        <f ca="1">DI835+DJ835+DK835+Inputs!$B$34+Inputs!$B$36-Inputs!$B$35</f>
        <v>1130813.3479351329</v>
      </c>
    </row>
    <row r="836" spans="1:117" x14ac:dyDescent="0.75">
      <c r="A836" s="11">
        <v>823</v>
      </c>
      <c r="C836" s="24">
        <f t="shared" ca="1" si="472"/>
        <v>1.2163275238550413</v>
      </c>
      <c r="D836" s="24">
        <f t="shared" ca="1" si="472"/>
        <v>1.1118792288078791</v>
      </c>
      <c r="E836" s="24">
        <f t="shared" ca="1" si="472"/>
        <v>-1.3593741137992392</v>
      </c>
      <c r="F836" s="24">
        <f t="shared" ca="1" si="472"/>
        <v>0.59101430123867049</v>
      </c>
      <c r="G836" s="24">
        <f t="shared" ca="1" si="472"/>
        <v>1.8353003387486896E-2</v>
      </c>
      <c r="H836" s="24">
        <f t="shared" ca="1" si="472"/>
        <v>-0.90468912851583172</v>
      </c>
      <c r="I836" s="24">
        <f t="shared" ca="1" si="472"/>
        <v>5.3381037399751106E-2</v>
      </c>
      <c r="J836" s="24">
        <f t="shared" ca="1" si="472"/>
        <v>1.187597524091685</v>
      </c>
      <c r="K836" s="24">
        <f t="shared" ca="1" si="472"/>
        <v>0.25700287408047728</v>
      </c>
      <c r="L836" s="24">
        <f t="shared" ca="1" si="472"/>
        <v>1.4446643607613476</v>
      </c>
      <c r="M836" s="24">
        <f t="shared" ca="1" si="472"/>
        <v>1.9768106545974509</v>
      </c>
      <c r="N836" s="24">
        <f ca="1">SQRT(Inputs!$B$38)*C836+SQRT(1-Inputs!$B$38)*_xlfn.NORM.S.INV(RAND())</f>
        <v>1.5501024630689404</v>
      </c>
      <c r="O836" s="24">
        <f ca="1">SQRT(Inputs!$B$38)*D836+SQRT(1-Inputs!$B$38)*_xlfn.NORM.S.INV(RAND())</f>
        <v>-0.18189301680708092</v>
      </c>
      <c r="P836" s="24">
        <f ca="1">SQRT(Inputs!$B$38)*E836+SQRT(1-Inputs!$B$38)*_xlfn.NORM.S.INV(RAND())</f>
        <v>-0.59106837075754959</v>
      </c>
      <c r="Q836" s="24">
        <f ca="1">SQRT(Inputs!$B$38)*F836+SQRT(1-Inputs!$B$38)*_xlfn.NORM.S.INV(RAND())</f>
        <v>0.60978390692720663</v>
      </c>
      <c r="R836" s="24">
        <f ca="1">SQRT(Inputs!$B$38)*G836+SQRT(1-Inputs!$B$38)*_xlfn.NORM.S.INV(RAND())</f>
        <v>0.21920350280003298</v>
      </c>
      <c r="S836" s="24">
        <f ca="1">SQRT(Inputs!$B$38)*H836+SQRT(1-Inputs!$B$38)*_xlfn.NORM.S.INV(RAND())</f>
        <v>-0.3782698746051788</v>
      </c>
      <c r="T836" s="24">
        <f ca="1">SQRT(Inputs!$B$38)*I836+SQRT(1-Inputs!$B$38)*_xlfn.NORM.S.INV(RAND())</f>
        <v>0.87200980076020684</v>
      </c>
      <c r="U836" s="24">
        <f ca="1">SQRT(Inputs!$B$38)*J836+SQRT(1-Inputs!$B$38)*_xlfn.NORM.S.INV(RAND())</f>
        <v>1.5040347468233874</v>
      </c>
      <c r="V836" s="24">
        <f ca="1">SQRT(Inputs!$B$38)*K836+SQRT(1-Inputs!$B$38)*_xlfn.NORM.S.INV(RAND())</f>
        <v>0.62977953756777305</v>
      </c>
      <c r="W836" s="24">
        <f ca="1">SQRT(Inputs!$B$38)*L836+SQRT(1-Inputs!$B$38)*_xlfn.NORM.S.INV(RAND())</f>
        <v>0.84744348821642446</v>
      </c>
      <c r="X836" s="24">
        <f ca="1">SQRT(Inputs!$B$38)*M836+SQRT(1-Inputs!$B$38)*_xlfn.NORM.S.INV(RAND())</f>
        <v>0.1687414905429705</v>
      </c>
      <c r="Y836" s="24">
        <f ca="1">SQRT(Inputs!$B$38)*C836+SQRT(1-Inputs!$B$38)*_xlfn.NORM.S.INV(RAND())</f>
        <v>1.4058163183097292</v>
      </c>
      <c r="Z836" s="24">
        <f ca="1">SQRT(Inputs!$B$38)*D836+SQRT(1-Inputs!$B$38)*_xlfn.NORM.S.INV(RAND())</f>
        <v>1.2194949251746783</v>
      </c>
      <c r="AA836" s="24">
        <f ca="1">SQRT(Inputs!$B$38)*E836+SQRT(1-Inputs!$B$38)*_xlfn.NORM.S.INV(RAND())</f>
        <v>-0.44078359753383678</v>
      </c>
      <c r="AB836" s="24">
        <f ca="1">SQRT(Inputs!$B$38)*F836+SQRT(1-Inputs!$B$38)*_xlfn.NORM.S.INV(RAND())</f>
        <v>1.2462824451616947</v>
      </c>
      <c r="AC836" s="24">
        <f ca="1">SQRT(Inputs!$B$38)*G836+SQRT(1-Inputs!$B$38)*_xlfn.NORM.S.INV(RAND())</f>
        <v>0.46890987283341068</v>
      </c>
      <c r="AD836" s="24">
        <f ca="1">SQRT(Inputs!$B$38)*H836+SQRT(1-Inputs!$B$38)*_xlfn.NORM.S.INV(RAND())</f>
        <v>-1.0025216894564946</v>
      </c>
      <c r="AE836" s="24">
        <f ca="1">SQRT(Inputs!$B$38)*I836+SQRT(1-Inputs!$B$38)*_xlfn.NORM.S.INV(RAND())</f>
        <v>0.9527027614798278</v>
      </c>
      <c r="AF836" s="24">
        <f ca="1">SQRT(Inputs!$B$38)*J836+SQRT(1-Inputs!$B$38)*_xlfn.NORM.S.INV(RAND())</f>
        <v>0.66937050569009815</v>
      </c>
      <c r="AG836" s="24">
        <f ca="1">SQRT(Inputs!$B$38)*K836+SQRT(1-Inputs!$B$38)*_xlfn.NORM.S.INV(RAND())</f>
        <v>0.24401229552329579</v>
      </c>
      <c r="AH836" s="24">
        <f ca="1">SQRT(Inputs!$B$38)*L836+SQRT(1-Inputs!$B$38)*_xlfn.NORM.S.INV(RAND())</f>
        <v>-0.25311430255884615</v>
      </c>
      <c r="AI836" s="24">
        <f ca="1">SQRT(Inputs!$B$38)*M836+SQRT(1-Inputs!$B$38)*_xlfn.NORM.S.INV(RAND())</f>
        <v>0.85191416004104936</v>
      </c>
      <c r="AJ836" s="24">
        <f ca="1">SQRT(Inputs!$B$38)*C836+SQRT(1-Inputs!$B$38)*_xlfn.NORM.S.INV(RAND())</f>
        <v>7.4156539021496104E-2</v>
      </c>
      <c r="AK836" s="24">
        <f ca="1">SQRT(Inputs!$B$38)*D836+SQRT(1-Inputs!$B$38)*_xlfn.NORM.S.INV(RAND())</f>
        <v>1.6399159451818339</v>
      </c>
      <c r="AL836" s="24">
        <f ca="1">SQRT(Inputs!$B$38)*E836+SQRT(1-Inputs!$B$38)*_xlfn.NORM.S.INV(RAND())</f>
        <v>-0.73113773386026004</v>
      </c>
      <c r="AM836" s="24">
        <f ca="1">SQRT(Inputs!$B$38)*F836+SQRT(1-Inputs!$B$38)*_xlfn.NORM.S.INV(RAND())</f>
        <v>9.3497978261416009E-2</v>
      </c>
      <c r="AN836" s="24">
        <f ca="1">SQRT(Inputs!$B$38)*G836+SQRT(1-Inputs!$B$38)*_xlfn.NORM.S.INV(RAND())</f>
        <v>0.56330893500642343</v>
      </c>
      <c r="AO836" s="24">
        <f ca="1">SQRT(Inputs!$B$38)*H836+SQRT(1-Inputs!$B$38)*_xlfn.NORM.S.INV(RAND())</f>
        <v>-0.93816062792450339</v>
      </c>
      <c r="AP836" s="24">
        <f ca="1">SQRT(Inputs!$B$38)*I836+SQRT(1-Inputs!$B$38)*_xlfn.NORM.S.INV(RAND())</f>
        <v>-0.12914823349242205</v>
      </c>
      <c r="AQ836" s="24">
        <f ca="1">SQRT(Inputs!$B$38)*J836+SQRT(1-Inputs!$B$38)*_xlfn.NORM.S.INV(RAND())</f>
        <v>0.18394042693308182</v>
      </c>
      <c r="AR836" s="24">
        <f ca="1">SQRT(Inputs!$B$38)*K836+SQRT(1-Inputs!$B$38)*_xlfn.NORM.S.INV(RAND())</f>
        <v>0.12621688153131452</v>
      </c>
      <c r="AS836" s="24">
        <f ca="1">SQRT(Inputs!$B$38)*L836+SQRT(1-Inputs!$B$38)*_xlfn.NORM.S.INV(RAND())</f>
        <v>1.6779655735379277</v>
      </c>
      <c r="AT836" s="24">
        <f ca="1">SQRT(Inputs!$B$38)*M836+SQRT(1-Inputs!$B$38)*_xlfn.NORM.S.INV(RAND())</f>
        <v>1.8042008790007216</v>
      </c>
      <c r="AU836" s="15">
        <f ca="1">Inputs!$B$6*EXP($B$8-0.5*C$5^2+C$5*N836)</f>
        <v>6377.5052226088246</v>
      </c>
      <c r="AV836" s="15">
        <f t="shared" ca="1" si="437"/>
        <v>7558.0693223674098</v>
      </c>
      <c r="AW836" s="15">
        <f t="shared" ca="1" si="438"/>
        <v>8509.5359423398204</v>
      </c>
      <c r="AX836" s="15">
        <f t="shared" ca="1" si="439"/>
        <v>11211.695254930068</v>
      </c>
      <c r="AY836" s="15">
        <f t="shared" ca="1" si="440"/>
        <v>14057.135817689823</v>
      </c>
      <c r="AZ836" s="15">
        <f t="shared" ca="1" si="441"/>
        <v>16490.826196330367</v>
      </c>
      <c r="BA836" s="15">
        <f t="shared" ca="1" si="442"/>
        <v>22108.978217881686</v>
      </c>
      <c r="BB836" s="15">
        <f t="shared" ca="1" si="443"/>
        <v>31470.342730032942</v>
      </c>
      <c r="BC836" s="15">
        <f t="shared" ca="1" si="444"/>
        <v>40958.986132434977</v>
      </c>
      <c r="BD836" s="15">
        <f t="shared" ca="1" si="445"/>
        <v>54317.878881327342</v>
      </c>
      <c r="BE836" s="15">
        <f t="shared" ca="1" si="446"/>
        <v>67590.452459217646</v>
      </c>
      <c r="BF836" s="15">
        <f ca="1">Inputs!$B$13*EXP($B$9-0.5*C$6^2+C$6*Y836)</f>
        <v>18276.458124212972</v>
      </c>
      <c r="BG836" s="15">
        <f t="shared" ca="1" si="447"/>
        <v>27756.531249559604</v>
      </c>
      <c r="BH836" s="15">
        <f t="shared" ca="1" si="448"/>
        <v>31522.522387616755</v>
      </c>
      <c r="BI836" s="15">
        <f t="shared" ca="1" si="449"/>
        <v>46748.23479030998</v>
      </c>
      <c r="BJ836" s="15">
        <f t="shared" ca="1" si="450"/>
        <v>61317.879004405084</v>
      </c>
      <c r="BK836" s="15">
        <f t="shared" ca="1" si="451"/>
        <v>65654.754481896525</v>
      </c>
      <c r="BL836" s="15">
        <f t="shared" ca="1" si="452"/>
        <v>91246.807418902652</v>
      </c>
      <c r="BM836" s="15">
        <f t="shared" ca="1" si="453"/>
        <v>121887.52701372608</v>
      </c>
      <c r="BN836" s="15">
        <f t="shared" ca="1" si="454"/>
        <v>154354.59012793124</v>
      </c>
      <c r="BO836" s="15">
        <f t="shared" ca="1" si="455"/>
        <v>184411.04363927833</v>
      </c>
      <c r="BP836" s="15">
        <f t="shared" ca="1" si="456"/>
        <v>249974.92815245938</v>
      </c>
      <c r="BQ836" s="15">
        <f ca="1">Inputs!$B$20*EXP($B$10-0.5*C$7^2+C$7*AJ836)</f>
        <v>4403.8336572228673</v>
      </c>
      <c r="BR836" s="15">
        <f t="shared" ca="1" si="457"/>
        <v>10058.936974837898</v>
      </c>
      <c r="BS836" s="15">
        <f t="shared" ca="1" si="458"/>
        <v>11165.67010030784</v>
      </c>
      <c r="BT836" s="15">
        <f t="shared" ca="1" si="459"/>
        <v>15777.30292714248</v>
      </c>
      <c r="BU836" s="15">
        <f t="shared" ca="1" si="460"/>
        <v>25058.460416612048</v>
      </c>
      <c r="BV836" s="15">
        <f t="shared" ca="1" si="461"/>
        <v>28221.260466921223</v>
      </c>
      <c r="BW836" s="15">
        <f t="shared" ca="1" si="462"/>
        <v>38319.305733846384</v>
      </c>
      <c r="BX836" s="15">
        <f t="shared" ca="1" si="463"/>
        <v>55608.954719900234</v>
      </c>
      <c r="BY836" s="15">
        <f t="shared" ca="1" si="464"/>
        <v>79822.077766388</v>
      </c>
      <c r="BZ836" s="15">
        <f t="shared" ca="1" si="465"/>
        <v>152471.78553567751</v>
      </c>
      <c r="CA836" s="15">
        <f t="shared" ca="1" si="466"/>
        <v>295127.87940048781</v>
      </c>
      <c r="CB836" s="15">
        <f ca="1">(AU836*DCF!C$10-DCF!C$5*MAX(AU836*DCF!C$10,0)-MAX(AU836-Inputs!$B$6,0)/Inputs!$B$10)*DCF!C$6</f>
        <v>1032.9832061613406</v>
      </c>
      <c r="CC836" s="15">
        <f ca="1">(AV836*DCF!D$10-DCF!D$5*MAX(AV836*DCF!D$10,0)-MAX(AV836-AU836,0)/Inputs!$B$10)*DCF!D$6</f>
        <v>1554.3785349194632</v>
      </c>
      <c r="CD836" s="15">
        <f ca="1">(AW836*DCF!E$10-DCF!E$5*MAX(AW836*DCF!E$10,0)-MAX(AW836-AV836,0)/Inputs!$B$10)*DCF!E$6</f>
        <v>1750.4067040283205</v>
      </c>
      <c r="CE836" s="15">
        <f ca="1">(AX836*DCF!F$10-DCF!F$5*MAX(AX836*DCF!F$10,0)-MAX(AX836-AW836,0)/Inputs!$B$10)*DCF!F$6</f>
        <v>1885.2428476969812</v>
      </c>
      <c r="CF836" s="15">
        <f ca="1">(AY836*DCF!G$10-DCF!G$5*MAX(AY836*DCF!G$10,0)-MAX(AY836-AX836,0)/Inputs!$B$10)*DCF!G$6</f>
        <v>2349.3872846787613</v>
      </c>
      <c r="CG836" s="15">
        <f ca="1">(AZ836*DCF!H$10-DCF!H$5*MAX(AZ836*DCF!H$10,0)-MAX(AZ836-AY836,0)/Inputs!$B$10)*DCF!H$6</f>
        <v>2769.5603781926711</v>
      </c>
      <c r="CH836" s="15">
        <f ca="1">(BA836*DCF!I$10-DCF!I$5*MAX(BA836*DCF!I$10,0)-MAX(BA836-AZ836,0)/Inputs!$B$10)*DCF!I$6</f>
        <v>3116.9300086364351</v>
      </c>
      <c r="CI836" s="15">
        <f ca="1">(BB836*DCF!J$10-DCF!J$5*MAX(BB836*DCF!J$10,0)-MAX(BB836-BA836,0)/Inputs!$B$10)*DCF!J$6</f>
        <v>3981.8233049644405</v>
      </c>
      <c r="CJ836" s="15">
        <f ca="1">(BC836*DCF!K$10-DCF!K$5*MAX(BC836*DCF!K$10,0)-MAX(BC836-BB836,0)/Inputs!$B$10)*DCF!K$6</f>
        <v>5265.4733295757624</v>
      </c>
      <c r="CK836" s="15">
        <f ca="1">(BD836*DCF!L$10-DCF!L$5*MAX(BD836*DCF!L$10,0)-MAX(BD836-BC836,0)/Inputs!$B$10)*DCF!L$6</f>
        <v>6464.647910550696</v>
      </c>
      <c r="CL836" s="15">
        <f ca="1">(BE836*DCF!M$10-DCF!M$5*MAX(BE836*DCF!M$10,0)-MAX(BE836-BD836,0)/Inputs!$B$10)*DCF!M$6</f>
        <v>7952.3363299582161</v>
      </c>
      <c r="CM836" s="15">
        <f ca="1">(BF836*DCF!C$28-DCF!C$5*MAX(BF836*DCF!C$28,0)-MAX(BF836-Inputs!$B$13,0)/Inputs!$B$17)*DCF!C$6</f>
        <v>3986.7562862059513</v>
      </c>
      <c r="CN836" s="15">
        <f ca="1">(BG836*DCF!D$28-DCF!D$5*MAX(BG836*DCF!D$28,0)-MAX(BG836-BF836,0)/Inputs!$B$17)*DCF!D$6</f>
        <v>6152.4043689518376</v>
      </c>
      <c r="CO836" s="15">
        <f ca="1">(BH836*DCF!E$28-DCF!E$5*MAX(BH836*DCF!E$28,0)-MAX(BH836-BG836,0)/Inputs!$B$17)*DCF!E$6</f>
        <v>8185.5146289221502</v>
      </c>
      <c r="CP836" s="15">
        <f ca="1">(BI836*DCF!F$28-DCF!F$5*MAX(BI836*DCF!F$28,0)-MAX(BI836-BH836,0)/Inputs!$B$17)*DCF!F$6</f>
        <v>9918.832753092307</v>
      </c>
      <c r="CQ836" s="15">
        <f ca="1">(BJ836*DCF!G$28-DCF!G$5*MAX(BJ836*DCF!G$28,0)-MAX(BJ836-BI836,0)/Inputs!$B$17)*DCF!G$6</f>
        <v>13458.918698800064</v>
      </c>
      <c r="CR836" s="15">
        <f ca="1">(BK836*DCF!H$28-DCF!H$5*MAX(BK836*DCF!H$28,0)-MAX(BK836-BJ836,0)/Inputs!$B$17)*DCF!H$6</f>
        <v>15563.316393356567</v>
      </c>
      <c r="CS836" s="15">
        <f ca="1">(BL836*DCF!I$28-DCF!I$5*MAX(BL836*DCF!I$28,0)-MAX(BL836-BK836,0)/Inputs!$B$17)*DCF!I$6</f>
        <v>17783.719712188846</v>
      </c>
      <c r="CT836" s="15">
        <f ca="1">(BM836*DCF!J$28-DCF!J$5*MAX(BM836*DCF!J$28,0)-MAX(BM836-BL836,0)/Inputs!$B$17)*DCF!J$6</f>
        <v>23128.328071341075</v>
      </c>
      <c r="CU836" s="15">
        <f ca="1">(BN836*DCF!K$28-DCF!K$5*MAX(BN836*DCF!K$28,0)-MAX(BN836-BM836,0)/Inputs!$B$17)*DCF!K$6</f>
        <v>28620.318599241822</v>
      </c>
      <c r="CV836" s="15">
        <f ca="1">(BO836*DCF!L$28-DCF!L$5*MAX(BO836*DCF!L$28,0)-MAX(BO836-BN836,0)/Inputs!$B$17)*DCF!L$6</f>
        <v>33392.936137013421</v>
      </c>
      <c r="CW836" s="15">
        <f ca="1">(BP836*DCF!M$28-DCF!M$5*MAX(BP836*DCF!M$28,0)-MAX(BP836-BO836,0)/Inputs!$B$17)*DCF!M$6</f>
        <v>40179.659169077815</v>
      </c>
      <c r="CX836" s="15">
        <f ca="1">(BQ836*DCF!C$46-DCF!C$5*MAX(BQ836*DCF!C$46,0)-MAX(BQ836-Inputs!$B$20,0)/Inputs!$B$24)*DCF!C$6</f>
        <v>-1572.6330188611089</v>
      </c>
      <c r="CY836" s="15">
        <f ca="1">(BR836*DCF!D$46-DCF!D$5*MAX(BR836*DCF!D$46,0)-MAX(BR836-BQ836,0)/Inputs!$B$24)*DCF!D$6</f>
        <v>-4129.8116081690932</v>
      </c>
      <c r="CZ836" s="15">
        <f ca="1">(BS836*DCF!E$46-DCF!E$5*MAX(BS836*DCF!E$46,0)-MAX(BS836-BR836,0)/Inputs!$B$24)*DCF!E$6</f>
        <v>-1756.6036604308299</v>
      </c>
      <c r="DA836" s="15">
        <f ca="1">(BT836*DCF!F$46-DCF!F$5*MAX(BT836*DCF!F$46,0)-MAX(BT836-BS836,0)/Inputs!$B$24)*DCF!F$6</f>
        <v>-2828.2442479579995</v>
      </c>
      <c r="DB836" s="15">
        <f ca="1">(BU836*DCF!G$46-DCF!G$5*MAX(BU836*DCF!G$46,0)-MAX(BU836-BT836,0)/Inputs!$B$24)*DCF!G$6</f>
        <v>-3964.9151051182607</v>
      </c>
      <c r="DC836" s="15">
        <f ca="1">(BV836*DCF!H$46-DCF!H$5*MAX(BV836*DCF!H$46,0)-MAX(BV836-BU836,0)/Inputs!$B$24)*DCF!H$6</f>
        <v>-982.82073683615056</v>
      </c>
      <c r="DD836" s="15">
        <f ca="1">(BW836*DCF!I$46-DCF!I$5*MAX(BW836*DCF!I$46,0)-MAX(BW836-BV836,0)/Inputs!$B$24)*DCF!I$6</f>
        <v>-2013.7589303393584</v>
      </c>
      <c r="DE836" s="15">
        <f ca="1">(BX836*DCF!J$46-DCF!J$5*MAX(BX836*DCF!J$46,0)-MAX(BX836-BW836,0)/Inputs!$B$24)*DCF!J$6</f>
        <v>-2252.2906100761438</v>
      </c>
      <c r="DF836" s="15">
        <f ca="1">(BY836*DCF!K$46-DCF!K$5*MAX(BY836*DCF!K$46,0)-MAX(BY836-BX836,0)/Inputs!$B$24)*DCF!K$6</f>
        <v>-1371.8669411986496</v>
      </c>
      <c r="DG836" s="15">
        <f ca="1">(BZ836*DCF!L$46-DCF!L$5*MAX(BZ836*DCF!L$46,0)-MAX(BZ836-BY836,0)/Inputs!$B$24)*DCF!L$6</f>
        <v>-5901.2006849318686</v>
      </c>
      <c r="DH836" s="15">
        <f ca="1">(CA836*DCF!M$46-DCF!M$5*MAX(CA836*DCF!M$46,0)-MAX(CA836-BZ836,0)/Inputs!$B$24)*DCF!M$6</f>
        <v>-6686.2734769715426</v>
      </c>
      <c r="DI836" s="15">
        <f ca="1">SUM(CB836:CL836)+BE836*DCF!M$10*(1+Inputs!$B$30)*(1-Inputs!$B$33)*(1-Inputs!$B$30/Inputs!$B$31)/(Inputs!$B$29-Inputs!$B$30)*DCF!M$6</f>
        <v>226228.29282456991</v>
      </c>
      <c r="DJ836" s="15">
        <f ca="1">SUM(CM836:CW836)+BP836*DCF!M$28*(1+Inputs!$B$30)*(1-Inputs!$B$33)*(1-Inputs!$B$30/Inputs!$B$31)/(Inputs!$B$29-Inputs!$B$30)*DCF!M$6</f>
        <v>1127948.7456508717</v>
      </c>
      <c r="DK836" s="15">
        <f ca="1">SUM(CX836:DH836)+CA836*DCF!M$46*(1+Inputs!$B$30)*(1-Inputs!$B$33)*(1-Inputs!$B$30/Inputs!$B$31)/(Inputs!$B$29-Inputs!$B$30)*DCF!M$6</f>
        <v>422842.24266452016</v>
      </c>
      <c r="DM836" s="15">
        <f ca="1">DI836+DJ836+DK836+Inputs!$B$34+Inputs!$B$36-Inputs!$B$35</f>
        <v>1853870.2811399617</v>
      </c>
    </row>
    <row r="837" spans="1:117" x14ac:dyDescent="0.75">
      <c r="A837" s="11">
        <v>824</v>
      </c>
      <c r="C837" s="24">
        <f t="shared" ca="1" si="472"/>
        <v>3.3644863496144858E-2</v>
      </c>
      <c r="D837" s="24">
        <f t="shared" ca="1" si="472"/>
        <v>6.9716469100633852E-2</v>
      </c>
      <c r="E837" s="24">
        <f t="shared" ca="1" si="472"/>
        <v>-0.47396694619173901</v>
      </c>
      <c r="F837" s="24">
        <f t="shared" ca="1" si="472"/>
        <v>0.98868126939395518</v>
      </c>
      <c r="G837" s="24">
        <f t="shared" ca="1" si="472"/>
        <v>-0.8436311162005351</v>
      </c>
      <c r="H837" s="24">
        <f t="shared" ca="1" si="472"/>
        <v>-0.22547550478315148</v>
      </c>
      <c r="I837" s="24">
        <f t="shared" ca="1" si="472"/>
        <v>-3.1589723149053991E-2</v>
      </c>
      <c r="J837" s="24">
        <f t="shared" ca="1" si="472"/>
        <v>1.0178193151382384</v>
      </c>
      <c r="K837" s="24">
        <f t="shared" ca="1" si="472"/>
        <v>0.84549464156694043</v>
      </c>
      <c r="L837" s="24">
        <f t="shared" ca="1" si="472"/>
        <v>-0.56099887707280616</v>
      </c>
      <c r="M837" s="24">
        <f t="shared" ca="1" si="472"/>
        <v>0.74607546894153043</v>
      </c>
      <c r="N837" s="24">
        <f ca="1">SQRT(Inputs!$B$38)*C837+SQRT(1-Inputs!$B$38)*_xlfn.NORM.S.INV(RAND())</f>
        <v>2.202303865196955E-3</v>
      </c>
      <c r="O837" s="24">
        <f ca="1">SQRT(Inputs!$B$38)*D837+SQRT(1-Inputs!$B$38)*_xlfn.NORM.S.INV(RAND())</f>
        <v>-1.0825642554844754</v>
      </c>
      <c r="P837" s="24">
        <f ca="1">SQRT(Inputs!$B$38)*E837+SQRT(1-Inputs!$B$38)*_xlfn.NORM.S.INV(RAND())</f>
        <v>-0.51363655715307655</v>
      </c>
      <c r="Q837" s="24">
        <f ca="1">SQRT(Inputs!$B$38)*F837+SQRT(1-Inputs!$B$38)*_xlfn.NORM.S.INV(RAND())</f>
        <v>0.26582707369631853</v>
      </c>
      <c r="R837" s="24">
        <f ca="1">SQRT(Inputs!$B$38)*G837+SQRT(1-Inputs!$B$38)*_xlfn.NORM.S.INV(RAND())</f>
        <v>0.30488925323895066</v>
      </c>
      <c r="S837" s="24">
        <f ca="1">SQRT(Inputs!$B$38)*H837+SQRT(1-Inputs!$B$38)*_xlfn.NORM.S.INV(RAND())</f>
        <v>2.1145950364173998</v>
      </c>
      <c r="T837" s="24">
        <f ca="1">SQRT(Inputs!$B$38)*I837+SQRT(1-Inputs!$B$38)*_xlfn.NORM.S.INV(RAND())</f>
        <v>-0.20789368918119522</v>
      </c>
      <c r="U837" s="24">
        <f ca="1">SQRT(Inputs!$B$38)*J837+SQRT(1-Inputs!$B$38)*_xlfn.NORM.S.INV(RAND())</f>
        <v>0.39951660781739917</v>
      </c>
      <c r="V837" s="24">
        <f ca="1">SQRT(Inputs!$B$38)*K837+SQRT(1-Inputs!$B$38)*_xlfn.NORM.S.INV(RAND())</f>
        <v>0.8180872191857711</v>
      </c>
      <c r="W837" s="24">
        <f ca="1">SQRT(Inputs!$B$38)*L837+SQRT(1-Inputs!$B$38)*_xlfn.NORM.S.INV(RAND())</f>
        <v>0.73217149687112015</v>
      </c>
      <c r="X837" s="24">
        <f ca="1">SQRT(Inputs!$B$38)*M837+SQRT(1-Inputs!$B$38)*_xlfn.NORM.S.INV(RAND())</f>
        <v>0.87823822998214496</v>
      </c>
      <c r="Y837" s="24">
        <f ca="1">SQRT(Inputs!$B$38)*C837+SQRT(1-Inputs!$B$38)*_xlfn.NORM.S.INV(RAND())</f>
        <v>-1.5331042179843797</v>
      </c>
      <c r="Z837" s="24">
        <f ca="1">SQRT(Inputs!$B$38)*D837+SQRT(1-Inputs!$B$38)*_xlfn.NORM.S.INV(RAND())</f>
        <v>-0.68195714712600952</v>
      </c>
      <c r="AA837" s="24">
        <f ca="1">SQRT(Inputs!$B$38)*E837+SQRT(1-Inputs!$B$38)*_xlfn.NORM.S.INV(RAND())</f>
        <v>-1.3150318854977405</v>
      </c>
      <c r="AB837" s="24">
        <f ca="1">SQRT(Inputs!$B$38)*F837+SQRT(1-Inputs!$B$38)*_xlfn.NORM.S.INV(RAND())</f>
        <v>-1.08377988871175</v>
      </c>
      <c r="AC837" s="24">
        <f ca="1">SQRT(Inputs!$B$38)*G837+SQRT(1-Inputs!$B$38)*_xlfn.NORM.S.INV(RAND())</f>
        <v>-0.14037258523537727</v>
      </c>
      <c r="AD837" s="24">
        <f ca="1">SQRT(Inputs!$B$38)*H837+SQRT(1-Inputs!$B$38)*_xlfn.NORM.S.INV(RAND())</f>
        <v>0.57265864312720438</v>
      </c>
      <c r="AE837" s="24">
        <f ca="1">SQRT(Inputs!$B$38)*I837+SQRT(1-Inputs!$B$38)*_xlfn.NORM.S.INV(RAND())</f>
        <v>-0.77462600031945295</v>
      </c>
      <c r="AF837" s="24">
        <f ca="1">SQRT(Inputs!$B$38)*J837+SQRT(1-Inputs!$B$38)*_xlfn.NORM.S.INV(RAND())</f>
        <v>0.43424263083365444</v>
      </c>
      <c r="AG837" s="24">
        <f ca="1">SQRT(Inputs!$B$38)*K837+SQRT(1-Inputs!$B$38)*_xlfn.NORM.S.INV(RAND())</f>
        <v>8.7582354062536394E-2</v>
      </c>
      <c r="AH837" s="24">
        <f ca="1">SQRT(Inputs!$B$38)*L837+SQRT(1-Inputs!$B$38)*_xlfn.NORM.S.INV(RAND())</f>
        <v>1.1421151142534529</v>
      </c>
      <c r="AI837" s="24">
        <f ca="1">SQRT(Inputs!$B$38)*M837+SQRT(1-Inputs!$B$38)*_xlfn.NORM.S.INV(RAND())</f>
        <v>0.39442215434914585</v>
      </c>
      <c r="AJ837" s="24">
        <f ca="1">SQRT(Inputs!$B$38)*C837+SQRT(1-Inputs!$B$38)*_xlfn.NORM.S.INV(RAND())</f>
        <v>1.2203292291069308</v>
      </c>
      <c r="AK837" s="24">
        <f ca="1">SQRT(Inputs!$B$38)*D837+SQRT(1-Inputs!$B$38)*_xlfn.NORM.S.INV(RAND())</f>
        <v>3.0329590135080942</v>
      </c>
      <c r="AL837" s="24">
        <f ca="1">SQRT(Inputs!$B$38)*E837+SQRT(1-Inputs!$B$38)*_xlfn.NORM.S.INV(RAND())</f>
        <v>-0.59311184242972881</v>
      </c>
      <c r="AM837" s="24">
        <f ca="1">SQRT(Inputs!$B$38)*F837+SQRT(1-Inputs!$B$38)*_xlfn.NORM.S.INV(RAND())</f>
        <v>-0.3204114598171226</v>
      </c>
      <c r="AN837" s="24">
        <f ca="1">SQRT(Inputs!$B$38)*G837+SQRT(1-Inputs!$B$38)*_xlfn.NORM.S.INV(RAND())</f>
        <v>-0.15653666678845907</v>
      </c>
      <c r="AO837" s="24">
        <f ca="1">SQRT(Inputs!$B$38)*H837+SQRT(1-Inputs!$B$38)*_xlfn.NORM.S.INV(RAND())</f>
        <v>-0.92633668853729545</v>
      </c>
      <c r="AP837" s="24">
        <f ca="1">SQRT(Inputs!$B$38)*I837+SQRT(1-Inputs!$B$38)*_xlfn.NORM.S.INV(RAND())</f>
        <v>-0.49588776612376689</v>
      </c>
      <c r="AQ837" s="24">
        <f ca="1">SQRT(Inputs!$B$38)*J837+SQRT(1-Inputs!$B$38)*_xlfn.NORM.S.INV(RAND())</f>
        <v>3.4514400712233329E-3</v>
      </c>
      <c r="AR837" s="24">
        <f ca="1">SQRT(Inputs!$B$38)*K837+SQRT(1-Inputs!$B$38)*_xlfn.NORM.S.INV(RAND())</f>
        <v>0.6034351922699086</v>
      </c>
      <c r="AS837" s="24">
        <f ca="1">SQRT(Inputs!$B$38)*L837+SQRT(1-Inputs!$B$38)*_xlfn.NORM.S.INV(RAND())</f>
        <v>0.94130302301273727</v>
      </c>
      <c r="AT837" s="24">
        <f ca="1">SQRT(Inputs!$B$38)*M837+SQRT(1-Inputs!$B$38)*_xlfn.NORM.S.INV(RAND())</f>
        <v>1.7160306040856868</v>
      </c>
      <c r="AU837" s="15">
        <f ca="1">Inputs!$B$6*EXP($B$8-0.5*C$5^2+C$5*N837)</f>
        <v>4964.0087543344907</v>
      </c>
      <c r="AV837" s="15">
        <f t="shared" ca="1" si="437"/>
        <v>5153.2362747935376</v>
      </c>
      <c r="AW837" s="15">
        <f t="shared" ca="1" si="438"/>
        <v>5862.8782186612798</v>
      </c>
      <c r="AX837" s="15">
        <f t="shared" ca="1" si="439"/>
        <v>7399.697830243912</v>
      </c>
      <c r="AY837" s="15">
        <f t="shared" ca="1" si="440"/>
        <v>9370.9917129739115</v>
      </c>
      <c r="AZ837" s="15">
        <f t="shared" ca="1" si="441"/>
        <v>14466.069241025614</v>
      </c>
      <c r="BA837" s="15">
        <f t="shared" ca="1" si="442"/>
        <v>17321.751528467401</v>
      </c>
      <c r="BB837" s="15">
        <f t="shared" ca="1" si="443"/>
        <v>22073.185791400105</v>
      </c>
      <c r="BC837" s="15">
        <f t="shared" ca="1" si="444"/>
        <v>29255.468249905545</v>
      </c>
      <c r="BD837" s="15">
        <f t="shared" ca="1" si="445"/>
        <v>38381.167705684609</v>
      </c>
      <c r="BE837" s="15">
        <f t="shared" ca="1" si="446"/>
        <v>50947.791149435652</v>
      </c>
      <c r="BF837" s="15">
        <f ca="1">Inputs!$B$13*EXP($B$9-0.5*C$6^2+C$6*Y837)</f>
        <v>10206.038775019371</v>
      </c>
      <c r="BG837" s="15">
        <f t="shared" ca="1" si="447"/>
        <v>10998.313955063644</v>
      </c>
      <c r="BH837" s="15">
        <f t="shared" ca="1" si="448"/>
        <v>10804.606309946219</v>
      </c>
      <c r="BI837" s="15">
        <f t="shared" ca="1" si="449"/>
        <v>11194.300785672482</v>
      </c>
      <c r="BJ837" s="15">
        <f t="shared" ca="1" si="450"/>
        <v>13448.591960918829</v>
      </c>
      <c r="BK837" s="15">
        <f t="shared" ca="1" si="451"/>
        <v>17843.926997771341</v>
      </c>
      <c r="BL837" s="15">
        <f t="shared" ca="1" si="452"/>
        <v>19825.596422080296</v>
      </c>
      <c r="BM837" s="15">
        <f t="shared" ca="1" si="453"/>
        <v>25720.676181989573</v>
      </c>
      <c r="BN837" s="15">
        <f t="shared" ca="1" si="454"/>
        <v>31966.965795705804</v>
      </c>
      <c r="BO837" s="15">
        <f t="shared" ca="1" si="455"/>
        <v>44916.245953674676</v>
      </c>
      <c r="BP837" s="15">
        <f t="shared" ca="1" si="456"/>
        <v>57809.943480441958</v>
      </c>
      <c r="BQ837" s="15">
        <f ca="1">Inputs!$B$20*EXP($B$10-0.5*C$7^2+C$7*AJ837)</f>
        <v>6612.7728444130435</v>
      </c>
      <c r="BR837" s="15">
        <f t="shared" ca="1" si="457"/>
        <v>23509.197679531499</v>
      </c>
      <c r="BS837" s="15">
        <f t="shared" ca="1" si="458"/>
        <v>27151.046305230815</v>
      </c>
      <c r="BT837" s="15">
        <f t="shared" ca="1" si="459"/>
        <v>34417.400855966349</v>
      </c>
      <c r="BU837" s="15">
        <f t="shared" ca="1" si="460"/>
        <v>45925.497488401968</v>
      </c>
      <c r="BV837" s="15">
        <f t="shared" ca="1" si="461"/>
        <v>51860.036274020029</v>
      </c>
      <c r="BW837" s="15">
        <f t="shared" ca="1" si="462"/>
        <v>65157.444234093535</v>
      </c>
      <c r="BX837" s="15">
        <f t="shared" ca="1" si="463"/>
        <v>91196.233471109561</v>
      </c>
      <c r="BY837" s="15">
        <f t="shared" ca="1" si="464"/>
        <v>143419.39108369034</v>
      </c>
      <c r="BZ837" s="15">
        <f t="shared" ca="1" si="465"/>
        <v>239254.79874164358</v>
      </c>
      <c r="CA837" s="15">
        <f t="shared" ca="1" si="466"/>
        <v>455907.6859606792</v>
      </c>
      <c r="CB837" s="15">
        <f ca="1">(AU837*DCF!C$10-DCF!C$5*MAX(AU837*DCF!C$10,0)-MAX(AU837-Inputs!$B$6,0)/Inputs!$B$10)*DCF!C$6</f>
        <v>1043.0616879229101</v>
      </c>
      <c r="CC837" s="15">
        <f ca="1">(AV837*DCF!D$10-DCF!D$5*MAX(AV837*DCF!D$10,0)-MAX(AV837-AU837,0)/Inputs!$B$10)*DCF!D$6</f>
        <v>1209.9282515232337</v>
      </c>
      <c r="CD837" s="15">
        <f ca="1">(AW837*DCF!E$10-DCF!E$5*MAX(AW837*DCF!E$10,0)-MAX(AW837-AV837,0)/Inputs!$B$10)*DCF!E$6</f>
        <v>1193.8044983002562</v>
      </c>
      <c r="CE837" s="15">
        <f ca="1">(AX837*DCF!F$10-DCF!F$5*MAX(AX837*DCF!F$10,0)-MAX(AX837-AW837,0)/Inputs!$B$10)*DCF!F$6</f>
        <v>1295.5681846243754</v>
      </c>
      <c r="CF837" s="15">
        <f ca="1">(AY837*DCF!G$10-DCF!G$5*MAX(AY837*DCF!G$10,0)-MAX(AY837-AX837,0)/Inputs!$B$10)*DCF!G$6</f>
        <v>1551.8809617366867</v>
      </c>
      <c r="CG837" s="15">
        <f ca="1">(AZ837*DCF!H$10-DCF!H$5*MAX(AZ837*DCF!H$10,0)-MAX(AZ837-AY837,0)/Inputs!$B$10)*DCF!H$6</f>
        <v>1903.8753629472792</v>
      </c>
      <c r="CH837" s="15">
        <f ca="1">(BA837*DCF!I$10-DCF!I$5*MAX(BA837*DCF!I$10,0)-MAX(BA837-AZ837,0)/Inputs!$B$10)*DCF!I$6</f>
        <v>2695.6201556249321</v>
      </c>
      <c r="CI837" s="15">
        <f ca="1">(BB837*DCF!J$10-DCF!J$5*MAX(BB837*DCF!J$10,0)-MAX(BB837-BA837,0)/Inputs!$B$10)*DCF!J$6</f>
        <v>3067.8083335591855</v>
      </c>
      <c r="CJ837" s="15">
        <f ca="1">(BC837*DCF!K$10-DCF!K$5*MAX(BC837*DCF!K$10,0)-MAX(BC837-BB837,0)/Inputs!$B$10)*DCF!K$6</f>
        <v>3704.2503329481242</v>
      </c>
      <c r="CK837" s="15">
        <f ca="1">(BD837*DCF!L$10-DCF!L$5*MAX(BD837*DCF!L$10,0)-MAX(BD837-BC837,0)/Inputs!$B$10)*DCF!L$6</f>
        <v>4608.5092474596286</v>
      </c>
      <c r="CL837" s="15">
        <f ca="1">(BE837*DCF!M$10-DCF!M$5*MAX(BE837*DCF!M$10,0)-MAX(BE837-BD837,0)/Inputs!$B$10)*DCF!M$6</f>
        <v>5688.1748487266514</v>
      </c>
      <c r="CM837" s="15">
        <f ca="1">(BF837*DCF!C$28-DCF!C$5*MAX(BF837*DCF!C$28,0)-MAX(BF837-Inputs!$B$13,0)/Inputs!$B$17)*DCF!C$6</f>
        <v>3114.8161016273111</v>
      </c>
      <c r="CN837" s="15">
        <f ca="1">(BG837*DCF!D$28-DCF!D$5*MAX(BG837*DCF!D$28,0)-MAX(BG837-BF837,0)/Inputs!$B$17)*DCF!D$6</f>
        <v>3070.2285013718692</v>
      </c>
      <c r="CO837" s="15">
        <f ca="1">(BH837*DCF!E$28-DCF!E$5*MAX(BH837*DCF!E$28,0)-MAX(BH837-BG837,0)/Inputs!$B$17)*DCF!E$6</f>
        <v>3060.0568985879427</v>
      </c>
      <c r="CP837" s="15">
        <f ca="1">(BI837*DCF!F$28-DCF!F$5*MAX(BI837*DCF!F$28,0)-MAX(BI837-BH837,0)/Inputs!$B$17)*DCF!F$6</f>
        <v>2968.0077568755119</v>
      </c>
      <c r="CQ837" s="15">
        <f ca="1">(BJ837*DCF!G$28-DCF!G$5*MAX(BJ837*DCF!G$28,0)-MAX(BJ837-BI837,0)/Inputs!$B$17)*DCF!G$6</f>
        <v>3110.1897124347643</v>
      </c>
      <c r="CR837" s="15">
        <f ca="1">(BK837*DCF!H$28-DCF!H$5*MAX(BK837*DCF!H$28,0)-MAX(BK837-BJ837,0)/Inputs!$B$17)*DCF!H$6</f>
        <v>3730.088297726526</v>
      </c>
      <c r="CS837" s="15">
        <f ca="1">(BL837*DCF!I$28-DCF!I$5*MAX(BL837*DCF!I$28,0)-MAX(BL837-BK837,0)/Inputs!$B$17)*DCF!I$6</f>
        <v>4377.6188960512336</v>
      </c>
      <c r="CT837" s="15">
        <f ca="1">(BM837*DCF!J$28-DCF!J$5*MAX(BM837*DCF!J$28,0)-MAX(BM837-BL837,0)/Inputs!$B$17)*DCF!J$6</f>
        <v>4956.2066068977938</v>
      </c>
      <c r="CU837" s="15">
        <f ca="1">(BN837*DCF!K$28-DCF!K$5*MAX(BN837*DCF!K$28,0)-MAX(BN837-BM837,0)/Inputs!$B$17)*DCF!K$6</f>
        <v>5985.7999084139792</v>
      </c>
      <c r="CV837" s="15">
        <f ca="1">(BO837*DCF!L$28-DCF!L$5*MAX(BO837*DCF!L$28,0)-MAX(BO837-BN837,0)/Inputs!$B$17)*DCF!L$6</f>
        <v>7496.5012114700166</v>
      </c>
      <c r="CW837" s="15">
        <f ca="1">(BP837*DCF!M$28-DCF!M$5*MAX(BP837*DCF!M$28,0)-MAX(BP837-BO837,0)/Inputs!$B$17)*DCF!M$6</f>
        <v>9529.220626778224</v>
      </c>
      <c r="CX837" s="15">
        <f ca="1">(BQ837*DCF!C$46-DCF!C$5*MAX(BQ837*DCF!C$46,0)-MAX(BQ837-Inputs!$B$20,0)/Inputs!$B$24)*DCF!C$6</f>
        <v>-3103.0758737272813</v>
      </c>
      <c r="CY837" s="15">
        <f ca="1">(BR837*DCF!D$46-DCF!D$5*MAX(BR837*DCF!D$46,0)-MAX(BR837-BQ837,0)/Inputs!$B$24)*DCF!D$6</f>
        <v>-11222.036026404132</v>
      </c>
      <c r="CZ837" s="15">
        <f ca="1">(BS837*DCF!E$46-DCF!E$5*MAX(BS837*DCF!E$46,0)-MAX(BS837-BR837,0)/Inputs!$B$24)*DCF!E$6</f>
        <v>-4646.1749688556802</v>
      </c>
      <c r="DA837" s="15">
        <f ca="1">(BT837*DCF!F$46-DCF!F$5*MAX(BT837*DCF!F$46,0)-MAX(BT837-BS837,0)/Inputs!$B$24)*DCF!F$6</f>
        <v>-5152.4021326519533</v>
      </c>
      <c r="DB837" s="15">
        <f ca="1">(BU837*DCF!G$46-DCF!G$5*MAX(BU837*DCF!G$46,0)-MAX(BU837-BT837,0)/Inputs!$B$24)*DCF!G$6</f>
        <v>-5415.9393327308135</v>
      </c>
      <c r="DC837" s="15">
        <f ca="1">(BV837*DCF!H$46-DCF!H$5*MAX(BV837*DCF!H$46,0)-MAX(BV837-BU837,0)/Inputs!$B$24)*DCF!H$6</f>
        <v>-1844.1215661083916</v>
      </c>
      <c r="DD837" s="15">
        <f ca="1">(BW837*DCF!I$46-DCF!I$5*MAX(BW837*DCF!I$46,0)-MAX(BW837-BV837,0)/Inputs!$B$24)*DCF!I$6</f>
        <v>-2312.334980077716</v>
      </c>
      <c r="DE837" s="15">
        <f ca="1">(BX837*DCF!J$46-DCF!J$5*MAX(BX837*DCF!J$46,0)-MAX(BX837-BW837,0)/Inputs!$B$24)*DCF!J$6</f>
        <v>-3079.6317598183896</v>
      </c>
      <c r="DF837" s="15">
        <f ca="1">(BY837*DCF!K$46-DCF!K$5*MAX(BY837*DCF!K$46,0)-MAX(BY837-BX837,0)/Inputs!$B$24)*DCF!K$6</f>
        <v>-4600.6886862179917</v>
      </c>
      <c r="DG837" s="15">
        <f ca="1">(BZ837*DCF!L$46-DCF!L$5*MAX(BZ837*DCF!L$46,0)-MAX(BZ837-BY837,0)/Inputs!$B$24)*DCF!L$6</f>
        <v>-5149.2929267670334</v>
      </c>
      <c r="DH837" s="15">
        <f ca="1">(CA837*DCF!M$46-DCF!M$5*MAX(CA837*DCF!M$46,0)-MAX(CA837-BZ837,0)/Inputs!$B$24)*DCF!M$6</f>
        <v>-9551.2561148549376</v>
      </c>
      <c r="DI837" s="15">
        <f ca="1">SUM(CB837:CL837)+BE837*DCF!M$10*(1+Inputs!$B$30)*(1-Inputs!$B$33)*(1-Inputs!$B$30/Inputs!$B$31)/(Inputs!$B$29-Inputs!$B$30)*DCF!M$6</f>
        <v>169750.85834904443</v>
      </c>
      <c r="DJ837" s="15">
        <f ca="1">SUM(CM837:CW837)+BP837*DCF!M$28*(1+Inputs!$B$30)*(1-Inputs!$B$33)*(1-Inputs!$B$30/Inputs!$B$31)/(Inputs!$B$29-Inputs!$B$30)*DCF!M$6</f>
        <v>265913.18406947801</v>
      </c>
      <c r="DK837" s="15">
        <f ca="1">SUM(CX837:DH837)+CA837*DCF!M$46*(1+Inputs!$B$30)*(1-Inputs!$B$33)*(1-Inputs!$B$30/Inputs!$B$31)/(Inputs!$B$29-Inputs!$B$30)*DCF!M$6</f>
        <v>648810.33384489187</v>
      </c>
      <c r="DM837" s="15">
        <f ca="1">DI837+DJ837+DK837+Inputs!$B$34+Inputs!$B$36-Inputs!$B$35</f>
        <v>1161325.3762634143</v>
      </c>
    </row>
    <row r="838" spans="1:117" x14ac:dyDescent="0.75">
      <c r="A838" s="11">
        <v>825</v>
      </c>
      <c r="C838" s="24">
        <f t="shared" ca="1" si="472"/>
        <v>-0.20027770538518638</v>
      </c>
      <c r="D838" s="24">
        <f t="shared" ca="1" si="472"/>
        <v>0.18887001904080394</v>
      </c>
      <c r="E838" s="24">
        <f t="shared" ca="1" si="472"/>
        <v>-0.93624460227182804</v>
      </c>
      <c r="F838" s="24">
        <f t="shared" ca="1" si="472"/>
        <v>-1.1778091298135174</v>
      </c>
      <c r="G838" s="24">
        <f t="shared" ca="1" si="472"/>
        <v>-1.4374453424875262</v>
      </c>
      <c r="H838" s="24">
        <f t="shared" ca="1" si="472"/>
        <v>0.50033793303169649</v>
      </c>
      <c r="I838" s="24">
        <f t="shared" ca="1" si="472"/>
        <v>1.0922935670588521</v>
      </c>
      <c r="J838" s="24">
        <f t="shared" ca="1" si="472"/>
        <v>0.57321554654757634</v>
      </c>
      <c r="K838" s="24">
        <f t="shared" ca="1" si="472"/>
        <v>-1.4020822626029148</v>
      </c>
      <c r="L838" s="24">
        <f t="shared" ca="1" si="472"/>
        <v>0.73399143228809571</v>
      </c>
      <c r="M838" s="24">
        <f t="shared" ca="1" si="472"/>
        <v>2.044765861963775</v>
      </c>
      <c r="N838" s="24">
        <f ca="1">SQRT(Inputs!$B$38)*C838+SQRT(1-Inputs!$B$38)*_xlfn.NORM.S.INV(RAND())</f>
        <v>0.34744445390923606</v>
      </c>
      <c r="O838" s="24">
        <f ca="1">SQRT(Inputs!$B$38)*D838+SQRT(1-Inputs!$B$38)*_xlfn.NORM.S.INV(RAND())</f>
        <v>-6.9884607841814078E-2</v>
      </c>
      <c r="P838" s="24">
        <f ca="1">SQRT(Inputs!$B$38)*E838+SQRT(1-Inputs!$B$38)*_xlfn.NORM.S.INV(RAND())</f>
        <v>-0.39245585604004352</v>
      </c>
      <c r="Q838" s="24">
        <f ca="1">SQRT(Inputs!$B$38)*F838+SQRT(1-Inputs!$B$38)*_xlfn.NORM.S.INV(RAND())</f>
        <v>-0.10594219604526633</v>
      </c>
      <c r="R838" s="24">
        <f ca="1">SQRT(Inputs!$B$38)*G838+SQRT(1-Inputs!$B$38)*_xlfn.NORM.S.INV(RAND())</f>
        <v>-1.9711448760274419</v>
      </c>
      <c r="S838" s="24">
        <f ca="1">SQRT(Inputs!$B$38)*H838+SQRT(1-Inputs!$B$38)*_xlfn.NORM.S.INV(RAND())</f>
        <v>-4.7262203240571454E-2</v>
      </c>
      <c r="T838" s="24">
        <f ca="1">SQRT(Inputs!$B$38)*I838+SQRT(1-Inputs!$B$38)*_xlfn.NORM.S.INV(RAND())</f>
        <v>-1.1161780938889403</v>
      </c>
      <c r="U838" s="24">
        <f ca="1">SQRT(Inputs!$B$38)*J838+SQRT(1-Inputs!$B$38)*_xlfn.NORM.S.INV(RAND())</f>
        <v>-6.5522846420830949E-2</v>
      </c>
      <c r="V838" s="24">
        <f ca="1">SQRT(Inputs!$B$38)*K838+SQRT(1-Inputs!$B$38)*_xlfn.NORM.S.INV(RAND())</f>
        <v>-0.86170496300882971</v>
      </c>
      <c r="W838" s="24">
        <f ca="1">SQRT(Inputs!$B$38)*L838+SQRT(1-Inputs!$B$38)*_xlfn.NORM.S.INV(RAND())</f>
        <v>-0.5179188145032767</v>
      </c>
      <c r="X838" s="24">
        <f ca="1">SQRT(Inputs!$B$38)*M838+SQRT(1-Inputs!$B$38)*_xlfn.NORM.S.INV(RAND())</f>
        <v>1.1282772607293627</v>
      </c>
      <c r="Y838" s="24">
        <f ca="1">SQRT(Inputs!$B$38)*C838+SQRT(1-Inputs!$B$38)*_xlfn.NORM.S.INV(RAND())</f>
        <v>0.21902520077467125</v>
      </c>
      <c r="Z838" s="24">
        <f ca="1">SQRT(Inputs!$B$38)*D838+SQRT(1-Inputs!$B$38)*_xlfn.NORM.S.INV(RAND())</f>
        <v>1.3573420935432641</v>
      </c>
      <c r="AA838" s="24">
        <f ca="1">SQRT(Inputs!$B$38)*E838+SQRT(1-Inputs!$B$38)*_xlfn.NORM.S.INV(RAND())</f>
        <v>0.61712806247078755</v>
      </c>
      <c r="AB838" s="24">
        <f ca="1">SQRT(Inputs!$B$38)*F838+SQRT(1-Inputs!$B$38)*_xlfn.NORM.S.INV(RAND())</f>
        <v>-0.46243935344040443</v>
      </c>
      <c r="AC838" s="24">
        <f ca="1">SQRT(Inputs!$B$38)*G838+SQRT(1-Inputs!$B$38)*_xlfn.NORM.S.INV(RAND())</f>
        <v>-0.89070944586972833</v>
      </c>
      <c r="AD838" s="24">
        <f ca="1">SQRT(Inputs!$B$38)*H838+SQRT(1-Inputs!$B$38)*_xlfn.NORM.S.INV(RAND())</f>
        <v>1.5618159249082924</v>
      </c>
      <c r="AE838" s="24">
        <f ca="1">SQRT(Inputs!$B$38)*I838+SQRT(1-Inputs!$B$38)*_xlfn.NORM.S.INV(RAND())</f>
        <v>0.64578096165854548</v>
      </c>
      <c r="AF838" s="24">
        <f ca="1">SQRT(Inputs!$B$38)*J838+SQRT(1-Inputs!$B$38)*_xlfn.NORM.S.INV(RAND())</f>
        <v>0.20616515764072968</v>
      </c>
      <c r="AG838" s="24">
        <f ca="1">SQRT(Inputs!$B$38)*K838+SQRT(1-Inputs!$B$38)*_xlfn.NORM.S.INV(RAND())</f>
        <v>-1.498136118390009</v>
      </c>
      <c r="AH838" s="24">
        <f ca="1">SQRT(Inputs!$B$38)*L838+SQRT(1-Inputs!$B$38)*_xlfn.NORM.S.INV(RAND())</f>
        <v>1.009969982037505</v>
      </c>
      <c r="AI838" s="24">
        <f ca="1">SQRT(Inputs!$B$38)*M838+SQRT(1-Inputs!$B$38)*_xlfn.NORM.S.INV(RAND())</f>
        <v>2.3359032439890464</v>
      </c>
      <c r="AJ838" s="24">
        <f ca="1">SQRT(Inputs!$B$38)*C838+SQRT(1-Inputs!$B$38)*_xlfn.NORM.S.INV(RAND())</f>
        <v>0.15997735107117406</v>
      </c>
      <c r="AK838" s="24">
        <f ca="1">SQRT(Inputs!$B$38)*D838+SQRT(1-Inputs!$B$38)*_xlfn.NORM.S.INV(RAND())</f>
        <v>-7.7398739081391887E-2</v>
      </c>
      <c r="AL838" s="24">
        <f ca="1">SQRT(Inputs!$B$38)*E838+SQRT(1-Inputs!$B$38)*_xlfn.NORM.S.INV(RAND())</f>
        <v>-0.51349615991363595</v>
      </c>
      <c r="AM838" s="24">
        <f ca="1">SQRT(Inputs!$B$38)*F838+SQRT(1-Inputs!$B$38)*_xlfn.NORM.S.INV(RAND())</f>
        <v>-0.40043362005168626</v>
      </c>
      <c r="AN838" s="24">
        <f ca="1">SQRT(Inputs!$B$38)*G838+SQRT(1-Inputs!$B$38)*_xlfn.NORM.S.INV(RAND())</f>
        <v>-0.52608019252093796</v>
      </c>
      <c r="AO838" s="24">
        <f ca="1">SQRT(Inputs!$B$38)*H838+SQRT(1-Inputs!$B$38)*_xlfn.NORM.S.INV(RAND())</f>
        <v>1.5246083914461492</v>
      </c>
      <c r="AP838" s="24">
        <f ca="1">SQRT(Inputs!$B$38)*I838+SQRT(1-Inputs!$B$38)*_xlfn.NORM.S.INV(RAND())</f>
        <v>1.3322754700684318</v>
      </c>
      <c r="AQ838" s="24">
        <f ca="1">SQRT(Inputs!$B$38)*J838+SQRT(1-Inputs!$B$38)*_xlfn.NORM.S.INV(RAND())</f>
        <v>0.71336313963244624</v>
      </c>
      <c r="AR838" s="24">
        <f ca="1">SQRT(Inputs!$B$38)*K838+SQRT(1-Inputs!$B$38)*_xlfn.NORM.S.INV(RAND())</f>
        <v>0.39591227213061908</v>
      </c>
      <c r="AS838" s="24">
        <f ca="1">SQRT(Inputs!$B$38)*L838+SQRT(1-Inputs!$B$38)*_xlfn.NORM.S.INV(RAND())</f>
        <v>0.13411243619600199</v>
      </c>
      <c r="AT838" s="24">
        <f ca="1">SQRT(Inputs!$B$38)*M838+SQRT(1-Inputs!$B$38)*_xlfn.NORM.S.INV(RAND())</f>
        <v>1.8607208275498262</v>
      </c>
      <c r="AU838" s="15">
        <f ca="1">Inputs!$B$6*EXP($B$8-0.5*C$5^2+C$5*N838)</f>
        <v>5249.3225986964453</v>
      </c>
      <c r="AV838" s="15">
        <f t="shared" ca="1" si="437"/>
        <v>6324.3461093819305</v>
      </c>
      <c r="AW838" s="15">
        <f t="shared" ca="1" si="438"/>
        <v>7313.8321311097561</v>
      </c>
      <c r="AX838" s="15">
        <f t="shared" ca="1" si="439"/>
        <v>8812.0462292881384</v>
      </c>
      <c r="AY838" s="15">
        <f t="shared" ca="1" si="440"/>
        <v>8554.7449385987693</v>
      </c>
      <c r="AZ838" s="15">
        <f t="shared" ca="1" si="441"/>
        <v>10408.372701753558</v>
      </c>
      <c r="BA838" s="15">
        <f t="shared" ca="1" si="442"/>
        <v>11332.865439468866</v>
      </c>
      <c r="BB838" s="15">
        <f t="shared" ca="1" si="443"/>
        <v>13784.094335966287</v>
      </c>
      <c r="BC838" s="15">
        <f t="shared" ca="1" si="444"/>
        <v>15534.574242785189</v>
      </c>
      <c r="BD838" s="15">
        <f t="shared" ca="1" si="445"/>
        <v>18131.362772355948</v>
      </c>
      <c r="BE838" s="15">
        <f t="shared" ca="1" si="446"/>
        <v>24622.26987775795</v>
      </c>
      <c r="BF838" s="15">
        <f ca="1">Inputs!$B$13*EXP($B$9-0.5*C$6^2+C$6*Y838)</f>
        <v>14444.810171574807</v>
      </c>
      <c r="BG838" s="15">
        <f t="shared" ca="1" si="447"/>
        <v>22489.881526074947</v>
      </c>
      <c r="BH838" s="15">
        <f t="shared" ca="1" si="448"/>
        <v>30440.047258847411</v>
      </c>
      <c r="BI838" s="15">
        <f t="shared" ca="1" si="449"/>
        <v>34703.055294828708</v>
      </c>
      <c r="BJ838" s="15">
        <f t="shared" ca="1" si="450"/>
        <v>37417.542622953319</v>
      </c>
      <c r="BK838" s="15">
        <f t="shared" ca="1" si="451"/>
        <v>56803.367045740306</v>
      </c>
      <c r="BL838" s="15">
        <f t="shared" ca="1" si="452"/>
        <v>75866.793832437019</v>
      </c>
      <c r="BM838" s="15">
        <f t="shared" ca="1" si="453"/>
        <v>95675.945574384517</v>
      </c>
      <c r="BN838" s="15">
        <f t="shared" ca="1" si="454"/>
        <v>98331.933178306572</v>
      </c>
      <c r="BO838" s="15">
        <f t="shared" ca="1" si="455"/>
        <v>136058.47430603701</v>
      </c>
      <c r="BP838" s="15">
        <f t="shared" ca="1" si="456"/>
        <v>218199.27869440589</v>
      </c>
      <c r="BQ838" s="15">
        <f ca="1">Inputs!$B$20*EXP($B$10-0.5*C$7^2+C$7*AJ838)</f>
        <v>4539.9436661299605</v>
      </c>
      <c r="BR838" s="15">
        <f t="shared" ca="1" si="457"/>
        <v>6010.5474227643026</v>
      </c>
      <c r="BS838" s="15">
        <f t="shared" ca="1" si="458"/>
        <v>7102.2066655775207</v>
      </c>
      <c r="BT838" s="15">
        <f t="shared" ca="1" si="459"/>
        <v>8815.9257733863233</v>
      </c>
      <c r="BU838" s="15">
        <f t="shared" ca="1" si="460"/>
        <v>10757.461705133261</v>
      </c>
      <c r="BV838" s="15">
        <f t="shared" ca="1" si="461"/>
        <v>21101.033529954471</v>
      </c>
      <c r="BW838" s="15">
        <f t="shared" ca="1" si="462"/>
        <v>39036.982402881877</v>
      </c>
      <c r="BX838" s="15">
        <f t="shared" ca="1" si="463"/>
        <v>62993.74464234482</v>
      </c>
      <c r="BY838" s="15">
        <f t="shared" ca="1" si="464"/>
        <v>95210.545835524375</v>
      </c>
      <c r="BZ838" s="15">
        <f t="shared" ca="1" si="465"/>
        <v>136928.34042044976</v>
      </c>
      <c r="CA838" s="15">
        <f t="shared" ca="1" si="466"/>
        <v>267717.02657494927</v>
      </c>
      <c r="CB838" s="15">
        <f ca="1">(AU838*DCF!C$10-DCF!C$5*MAX(AU838*DCF!C$10,0)-MAX(AU838-Inputs!$B$6,0)/Inputs!$B$10)*DCF!C$6</f>
        <v>1041.0273493580353</v>
      </c>
      <c r="CC838" s="15">
        <f ca="1">(AV838*DCF!D$10-DCF!D$5*MAX(AV838*DCF!D$10,0)-MAX(AV838-AU838,0)/Inputs!$B$10)*DCF!D$6</f>
        <v>1279.4001704066995</v>
      </c>
      <c r="CD838" s="15">
        <f ca="1">(AW838*DCF!E$10-DCF!E$5*MAX(AW838*DCF!E$10,0)-MAX(AW838-AV838,0)/Inputs!$B$10)*DCF!E$6</f>
        <v>1465.7741842954945</v>
      </c>
      <c r="CE838" s="15">
        <f ca="1">(AX838*DCF!F$10-DCF!F$5*MAX(AX838*DCF!F$10,0)-MAX(AX838-AW838,0)/Inputs!$B$10)*DCF!F$6</f>
        <v>1611.9144394962641</v>
      </c>
      <c r="CF838" s="15">
        <f ca="1">(AY838*DCF!G$10-DCF!G$5*MAX(AY838*DCF!G$10,0)-MAX(AY838-AX838,0)/Inputs!$B$10)*DCF!G$6</f>
        <v>1762.6183509565105</v>
      </c>
      <c r="CG838" s="15">
        <f ca="1">(AZ838*DCF!H$10-DCF!H$5*MAX(AZ838*DCF!H$10,0)-MAX(AZ838-AY838,0)/Inputs!$B$10)*DCF!H$6</f>
        <v>1691.6481857634437</v>
      </c>
      <c r="CH838" s="15">
        <f ca="1">(BA838*DCF!I$10-DCF!I$5*MAX(BA838*DCF!I$10,0)-MAX(BA838-AZ838,0)/Inputs!$B$10)*DCF!I$6</f>
        <v>1918.4518913152888</v>
      </c>
      <c r="CI838" s="15">
        <f ca="1">(BB838*DCF!J$10-DCF!J$5*MAX(BB838*DCF!J$10,0)-MAX(BB838-BA838,0)/Inputs!$B$10)*DCF!J$6</f>
        <v>1993.9392253673334</v>
      </c>
      <c r="CJ838" s="15">
        <f ca="1">(BC838*DCF!K$10-DCF!K$5*MAX(BC838*DCF!K$10,0)-MAX(BC838-BB838,0)/Inputs!$B$10)*DCF!K$6</f>
        <v>2255.7764266369777</v>
      </c>
      <c r="CK838" s="15">
        <f ca="1">(BD838*DCF!L$10-DCF!L$5*MAX(BD838*DCF!L$10,0)-MAX(BD838-BC838,0)/Inputs!$B$10)*DCF!L$6</f>
        <v>2398.747488928349</v>
      </c>
      <c r="CL838" s="15">
        <f ca="1">(BE838*DCF!M$10-DCF!M$5*MAX(BE838*DCF!M$10,0)-MAX(BE838-BD838,0)/Inputs!$B$10)*DCF!M$6</f>
        <v>2699.1125368562621</v>
      </c>
      <c r="CM838" s="15">
        <f ca="1">(BF838*DCF!C$28-DCF!C$5*MAX(BF838*DCF!C$28,0)-MAX(BF838-Inputs!$B$13,0)/Inputs!$B$17)*DCF!C$6</f>
        <v>3702.2696079137668</v>
      </c>
      <c r="CN838" s="15">
        <f ca="1">(BG838*DCF!D$28-DCF!D$5*MAX(BG838*DCF!D$28,0)-MAX(BG838-BF838,0)/Inputs!$B$17)*DCF!D$6</f>
        <v>4907.4062283870708</v>
      </c>
      <c r="CO838" s="15">
        <f ca="1">(BH838*DCF!E$28-DCF!E$5*MAX(BH838*DCF!E$28,0)-MAX(BH838-BG838,0)/Inputs!$B$17)*DCF!E$6</f>
        <v>7054.2951790564593</v>
      </c>
      <c r="CP838" s="15">
        <f ca="1">(BI838*DCF!F$28-DCF!F$5*MAX(BI838*DCF!F$28,0)-MAX(BI838-BH838,0)/Inputs!$B$17)*DCF!F$6</f>
        <v>8644.8174092063873</v>
      </c>
      <c r="CQ838" s="15">
        <f ca="1">(BJ838*DCF!G$28-DCF!G$5*MAX(BJ838*DCF!G$28,0)-MAX(BJ838-BI838,0)/Inputs!$B$17)*DCF!G$6</f>
        <v>9251.7153668730316</v>
      </c>
      <c r="CR838" s="15">
        <f ca="1">(BK838*DCF!H$28-DCF!H$5*MAX(BK838*DCF!H$28,0)-MAX(BK838-BJ838,0)/Inputs!$B$17)*DCF!H$6</f>
        <v>11036.086286288186</v>
      </c>
      <c r="CS838" s="15">
        <f ca="1">(BL838*DCF!I$28-DCF!I$5*MAX(BL838*DCF!I$28,0)-MAX(BL838-BK838,0)/Inputs!$B$17)*DCF!I$6</f>
        <v>15104.120808872518</v>
      </c>
      <c r="CT838" s="15">
        <f ca="1">(BM838*DCF!J$28-DCF!J$5*MAX(BM838*DCF!J$28,0)-MAX(BM838-BL838,0)/Inputs!$B$17)*DCF!J$6</f>
        <v>18717.146834589043</v>
      </c>
      <c r="CU838" s="15">
        <f ca="1">(BN838*DCF!K$28-DCF!K$5*MAX(BN838*DCF!K$28,0)-MAX(BN838-BM838,0)/Inputs!$B$17)*DCF!K$6</f>
        <v>20440.73245159195</v>
      </c>
      <c r="CV838" s="15">
        <f ca="1">(BO838*DCF!L$28-DCF!L$5*MAX(BO838*DCF!L$28,0)-MAX(BO838-BN838,0)/Inputs!$B$17)*DCF!L$6</f>
        <v>22877.700437162683</v>
      </c>
      <c r="CW838" s="15">
        <f ca="1">(BP838*DCF!M$28-DCF!M$5*MAX(BP838*DCF!M$28,0)-MAX(BP838-BO838,0)/Inputs!$B$17)*DCF!M$6</f>
        <v>32468.298407366401</v>
      </c>
      <c r="CX838" s="15">
        <f ca="1">(BQ838*DCF!C$46-DCF!C$5*MAX(BQ838*DCF!C$46,0)-MAX(BQ838-Inputs!$B$20,0)/Inputs!$B$24)*DCF!C$6</f>
        <v>-1666.9355654480096</v>
      </c>
      <c r="CY838" s="15">
        <f ca="1">(BR838*DCF!D$46-DCF!D$5*MAX(BR838*DCF!D$46,0)-MAX(BR838-BQ838,0)/Inputs!$B$24)*DCF!D$6</f>
        <v>-1653.3546931244236</v>
      </c>
      <c r="CZ838" s="15">
        <f ca="1">(BS838*DCF!E$46-DCF!E$5*MAX(BS838*DCF!E$46,0)-MAX(BS838-BR838,0)/Inputs!$B$24)*DCF!E$6</f>
        <v>-1270.1503246874659</v>
      </c>
      <c r="DA838" s="15">
        <f ca="1">(BT838*DCF!F$46-DCF!F$5*MAX(BT838*DCF!F$46,0)-MAX(BT838-BS838,0)/Inputs!$B$24)*DCF!F$6</f>
        <v>-1266.050755299417</v>
      </c>
      <c r="DB838" s="15">
        <f ca="1">(BU838*DCF!G$46-DCF!G$5*MAX(BU838*DCF!G$46,0)-MAX(BU838-BT838,0)/Inputs!$B$24)*DCF!G$6</f>
        <v>-1014.9540849850763</v>
      </c>
      <c r="DC838" s="15">
        <f ca="1">(BV838*DCF!H$46-DCF!H$5*MAX(BV838*DCF!H$46,0)-MAX(BV838-BU838,0)/Inputs!$B$24)*DCF!H$6</f>
        <v>-3214.2015684471348</v>
      </c>
      <c r="DD838" s="15">
        <f ca="1">(BW838*DCF!I$46-DCF!I$5*MAX(BW838*DCF!I$46,0)-MAX(BW838-BV838,0)/Inputs!$B$24)*DCF!I$6</f>
        <v>-4247.1428212329429</v>
      </c>
      <c r="DE838" s="15">
        <f ca="1">(BX838*DCF!J$46-DCF!J$5*MAX(BX838*DCF!J$46,0)-MAX(BX838-BW838,0)/Inputs!$B$24)*DCF!J$6</f>
        <v>-3710.5286098204715</v>
      </c>
      <c r="DF838" s="15">
        <f ca="1">(BY838*DCF!K$46-DCF!K$5*MAX(BY838*DCF!K$46,0)-MAX(BY838-BX838,0)/Inputs!$B$24)*DCF!K$6</f>
        <v>-2453.5142761929824</v>
      </c>
      <c r="DG838" s="15">
        <f ca="1">(BZ838*DCF!L$46-DCF!L$5*MAX(BZ838*DCF!L$46,0)-MAX(BZ838-BY838,0)/Inputs!$B$24)*DCF!L$6</f>
        <v>24.34783958585837</v>
      </c>
      <c r="DH838" s="15">
        <f ca="1">(CA838*DCF!M$46-DCF!M$5*MAX(CA838*DCF!M$46,0)-MAX(CA838-BZ838,0)/Inputs!$B$24)*DCF!M$6</f>
        <v>-6354.2215933717343</v>
      </c>
      <c r="DI838" s="15">
        <f ca="1">SUM(CB838:CL838)+BE838*DCF!M$10*(1+Inputs!$B$30)*(1-Inputs!$B$33)*(1-Inputs!$B$30/Inputs!$B$31)/(Inputs!$B$29-Inputs!$B$30)*DCF!M$6</f>
        <v>88642.512914992913</v>
      </c>
      <c r="DJ838" s="15">
        <f ca="1">SUM(CM838:CW838)+BP838*DCF!M$28*(1+Inputs!$B$30)*(1-Inputs!$B$33)*(1-Inputs!$B$30/Inputs!$B$31)/(Inputs!$B$29-Inputs!$B$30)*DCF!M$6</f>
        <v>963873.22634168481</v>
      </c>
      <c r="DK838" s="15">
        <f ca="1">SUM(CX838:DH838)+CA838*DCF!M$46*(1+Inputs!$B$30)*(1-Inputs!$B$33)*(1-Inputs!$B$30/Inputs!$B$31)/(Inputs!$B$29-Inputs!$B$30)*DCF!M$6</f>
        <v>387095.52974101098</v>
      </c>
      <c r="DM838" s="15">
        <f ca="1">DI838+DJ838+DK838+Inputs!$B$34+Inputs!$B$36-Inputs!$B$35</f>
        <v>1516462.2689976888</v>
      </c>
    </row>
    <row r="839" spans="1:117" x14ac:dyDescent="0.75">
      <c r="A839" s="11">
        <v>826</v>
      </c>
      <c r="C839" s="24">
        <f t="shared" ca="1" si="472"/>
        <v>2.3542085081098914</v>
      </c>
      <c r="D839" s="24">
        <f t="shared" ca="1" si="472"/>
        <v>-0.49036002414555258</v>
      </c>
      <c r="E839" s="24">
        <f t="shared" ca="1" si="472"/>
        <v>0.55867889229129142</v>
      </c>
      <c r="F839" s="24">
        <f t="shared" ca="1" si="472"/>
        <v>1.7232802162520766</v>
      </c>
      <c r="G839" s="24">
        <f t="shared" ca="1" si="472"/>
        <v>-0.24303876720941106</v>
      </c>
      <c r="H839" s="24">
        <f t="shared" ca="1" si="472"/>
        <v>0.58473021859814744</v>
      </c>
      <c r="I839" s="24">
        <f t="shared" ca="1" si="472"/>
        <v>-2.0170201076272556</v>
      </c>
      <c r="J839" s="24">
        <f t="shared" ca="1" si="472"/>
        <v>0.68303128161675464</v>
      </c>
      <c r="K839" s="24">
        <f t="shared" ca="1" si="472"/>
        <v>2.850992983162989E-2</v>
      </c>
      <c r="L839" s="24">
        <f t="shared" ca="1" si="472"/>
        <v>-0.32077351675145893</v>
      </c>
      <c r="M839" s="24">
        <f t="shared" ca="1" si="472"/>
        <v>-0.97841101901815886</v>
      </c>
      <c r="N839" s="24">
        <f ca="1">SQRT(Inputs!$B$38)*C839+SQRT(1-Inputs!$B$38)*_xlfn.NORM.S.INV(RAND())</f>
        <v>1.2436056513904881</v>
      </c>
      <c r="O839" s="24">
        <f ca="1">SQRT(Inputs!$B$38)*D839+SQRT(1-Inputs!$B$38)*_xlfn.NORM.S.INV(RAND())</f>
        <v>-1.4901377891650656</v>
      </c>
      <c r="P839" s="24">
        <f ca="1">SQRT(Inputs!$B$38)*E839+SQRT(1-Inputs!$B$38)*_xlfn.NORM.S.INV(RAND())</f>
        <v>0.34605262122307567</v>
      </c>
      <c r="Q839" s="24">
        <f ca="1">SQRT(Inputs!$B$38)*F839+SQRT(1-Inputs!$B$38)*_xlfn.NORM.S.INV(RAND())</f>
        <v>-0.57719946502533148</v>
      </c>
      <c r="R839" s="24">
        <f ca="1">SQRT(Inputs!$B$38)*G839+SQRT(1-Inputs!$B$38)*_xlfn.NORM.S.INV(RAND())</f>
        <v>0.29604270560090051</v>
      </c>
      <c r="S839" s="24">
        <f ca="1">SQRT(Inputs!$B$38)*H839+SQRT(1-Inputs!$B$38)*_xlfn.NORM.S.INV(RAND())</f>
        <v>-0.1650092857719358</v>
      </c>
      <c r="T839" s="24">
        <f ca="1">SQRT(Inputs!$B$38)*I839+SQRT(1-Inputs!$B$38)*_xlfn.NORM.S.INV(RAND())</f>
        <v>-1.2928669654105134</v>
      </c>
      <c r="U839" s="24">
        <f ca="1">SQRT(Inputs!$B$38)*J839+SQRT(1-Inputs!$B$38)*_xlfn.NORM.S.INV(RAND())</f>
        <v>1.4417036637570282</v>
      </c>
      <c r="V839" s="24">
        <f ca="1">SQRT(Inputs!$B$38)*K839+SQRT(1-Inputs!$B$38)*_xlfn.NORM.S.INV(RAND())</f>
        <v>0.17728751146657978</v>
      </c>
      <c r="W839" s="24">
        <f ca="1">SQRT(Inputs!$B$38)*L839+SQRT(1-Inputs!$B$38)*_xlfn.NORM.S.INV(RAND())</f>
        <v>-0.18669252112940868</v>
      </c>
      <c r="X839" s="24">
        <f ca="1">SQRT(Inputs!$B$38)*M839+SQRT(1-Inputs!$B$38)*_xlfn.NORM.S.INV(RAND())</f>
        <v>-0.49492938138176407</v>
      </c>
      <c r="Y839" s="24">
        <f ca="1">SQRT(Inputs!$B$38)*C839+SQRT(1-Inputs!$B$38)*_xlfn.NORM.S.INV(RAND())</f>
        <v>1.5940218767441237</v>
      </c>
      <c r="Z839" s="24">
        <f ca="1">SQRT(Inputs!$B$38)*D839+SQRT(1-Inputs!$B$38)*_xlfn.NORM.S.INV(RAND())</f>
        <v>0.49152048711721696</v>
      </c>
      <c r="AA839" s="24">
        <f ca="1">SQRT(Inputs!$B$38)*E839+SQRT(1-Inputs!$B$38)*_xlfn.NORM.S.INV(RAND())</f>
        <v>1.4986670496323664</v>
      </c>
      <c r="AB839" s="24">
        <f ca="1">SQRT(Inputs!$B$38)*F839+SQRT(1-Inputs!$B$38)*_xlfn.NORM.S.INV(RAND())</f>
        <v>0.8359149061369977</v>
      </c>
      <c r="AC839" s="24">
        <f ca="1">SQRT(Inputs!$B$38)*G839+SQRT(1-Inputs!$B$38)*_xlfn.NORM.S.INV(RAND())</f>
        <v>0.53766621436451334</v>
      </c>
      <c r="AD839" s="24">
        <f ca="1">SQRT(Inputs!$B$38)*H839+SQRT(1-Inputs!$B$38)*_xlfn.NORM.S.INV(RAND())</f>
        <v>1.2471339777820134</v>
      </c>
      <c r="AE839" s="24">
        <f ca="1">SQRT(Inputs!$B$38)*I839+SQRT(1-Inputs!$B$38)*_xlfn.NORM.S.INV(RAND())</f>
        <v>-2.7805046925928854</v>
      </c>
      <c r="AF839" s="24">
        <f ca="1">SQRT(Inputs!$B$38)*J839+SQRT(1-Inputs!$B$38)*_xlfn.NORM.S.INV(RAND())</f>
        <v>0.94236422788263829</v>
      </c>
      <c r="AG839" s="24">
        <f ca="1">SQRT(Inputs!$B$38)*K839+SQRT(1-Inputs!$B$38)*_xlfn.NORM.S.INV(RAND())</f>
        <v>0.40559993767125202</v>
      </c>
      <c r="AH839" s="24">
        <f ca="1">SQRT(Inputs!$B$38)*L839+SQRT(1-Inputs!$B$38)*_xlfn.NORM.S.INV(RAND())</f>
        <v>0.87671864866438209</v>
      </c>
      <c r="AI839" s="24">
        <f ca="1">SQRT(Inputs!$B$38)*M839+SQRT(1-Inputs!$B$38)*_xlfn.NORM.S.INV(RAND())</f>
        <v>-0.91402279598229974</v>
      </c>
      <c r="AJ839" s="24">
        <f ca="1">SQRT(Inputs!$B$38)*C839+SQRT(1-Inputs!$B$38)*_xlfn.NORM.S.INV(RAND())</f>
        <v>0.87279976891435873</v>
      </c>
      <c r="AK839" s="24">
        <f ca="1">SQRT(Inputs!$B$38)*D839+SQRT(1-Inputs!$B$38)*_xlfn.NORM.S.INV(RAND())</f>
        <v>0.55802792439489823</v>
      </c>
      <c r="AL839" s="24">
        <f ca="1">SQRT(Inputs!$B$38)*E839+SQRT(1-Inputs!$B$38)*_xlfn.NORM.S.INV(RAND())</f>
        <v>0.47873059703011694</v>
      </c>
      <c r="AM839" s="24">
        <f ca="1">SQRT(Inputs!$B$38)*F839+SQRT(1-Inputs!$B$38)*_xlfn.NORM.S.INV(RAND())</f>
        <v>1.2946412748929226</v>
      </c>
      <c r="AN839" s="24">
        <f ca="1">SQRT(Inputs!$B$38)*G839+SQRT(1-Inputs!$B$38)*_xlfn.NORM.S.INV(RAND())</f>
        <v>-0.43965221632609985</v>
      </c>
      <c r="AO839" s="24">
        <f ca="1">SQRT(Inputs!$B$38)*H839+SQRT(1-Inputs!$B$38)*_xlfn.NORM.S.INV(RAND())</f>
        <v>1.5181240752251952</v>
      </c>
      <c r="AP839" s="24">
        <f ca="1">SQRT(Inputs!$B$38)*I839+SQRT(1-Inputs!$B$38)*_xlfn.NORM.S.INV(RAND())</f>
        <v>-2.7054849372061751</v>
      </c>
      <c r="AQ839" s="24">
        <f ca="1">SQRT(Inputs!$B$38)*J839+SQRT(1-Inputs!$B$38)*_xlfn.NORM.S.INV(RAND())</f>
        <v>0.20453206540370794</v>
      </c>
      <c r="AR839" s="24">
        <f ca="1">SQRT(Inputs!$B$38)*K839+SQRT(1-Inputs!$B$38)*_xlfn.NORM.S.INV(RAND())</f>
        <v>-0.25630935592763632</v>
      </c>
      <c r="AS839" s="24">
        <f ca="1">SQRT(Inputs!$B$38)*L839+SQRT(1-Inputs!$B$38)*_xlfn.NORM.S.INV(RAND())</f>
        <v>-0.56176884417367234</v>
      </c>
      <c r="AT839" s="24">
        <f ca="1">SQRT(Inputs!$B$38)*M839+SQRT(1-Inputs!$B$38)*_xlfn.NORM.S.INV(RAND())</f>
        <v>-1.1223758453651564</v>
      </c>
      <c r="AU839" s="15">
        <f ca="1">Inputs!$B$6*EXP($B$8-0.5*C$5^2+C$5*N839)</f>
        <v>6068.8152722405048</v>
      </c>
      <c r="AV839" s="15">
        <f t="shared" ca="1" si="437"/>
        <v>5933.7022523933783</v>
      </c>
      <c r="AW839" s="15">
        <f t="shared" ca="1" si="438"/>
        <v>7580.8091896180786</v>
      </c>
      <c r="AX839" s="15">
        <f t="shared" ca="1" si="439"/>
        <v>8611.4844967318622</v>
      </c>
      <c r="AY839" s="15">
        <f t="shared" ca="1" si="440"/>
        <v>10894.33918027554</v>
      </c>
      <c r="AZ839" s="15">
        <f t="shared" ca="1" si="441"/>
        <v>13084.149419592106</v>
      </c>
      <c r="BA839" s="15">
        <f t="shared" ca="1" si="442"/>
        <v>13985.285296121474</v>
      </c>
      <c r="BB839" s="15">
        <f t="shared" ca="1" si="443"/>
        <v>19782.992789550532</v>
      </c>
      <c r="BC839" s="15">
        <f t="shared" ca="1" si="444"/>
        <v>24647.346304104361</v>
      </c>
      <c r="BD839" s="15">
        <f t="shared" ca="1" si="445"/>
        <v>29672.629524637054</v>
      </c>
      <c r="BE839" s="15">
        <f t="shared" ca="1" si="446"/>
        <v>34757.348135921362</v>
      </c>
      <c r="BF839" s="15">
        <f ca="1">Inputs!$B$13*EXP($B$9-0.5*C$6^2+C$6*Y839)</f>
        <v>18971.258202293069</v>
      </c>
      <c r="BG839" s="15">
        <f t="shared" ca="1" si="447"/>
        <v>25265.19970820755</v>
      </c>
      <c r="BH839" s="15">
        <f t="shared" ca="1" si="448"/>
        <v>39580.2909798537</v>
      </c>
      <c r="BI839" s="15">
        <f t="shared" ca="1" si="449"/>
        <v>55105.082051103818</v>
      </c>
      <c r="BJ839" s="15">
        <f t="shared" ca="1" si="450"/>
        <v>72999.152576610169</v>
      </c>
      <c r="BK839" s="15">
        <f t="shared" ca="1" si="451"/>
        <v>106172.16201279126</v>
      </c>
      <c r="BL839" s="15">
        <f t="shared" ca="1" si="452"/>
        <v>90960.693268791292</v>
      </c>
      <c r="BM839" s="15">
        <f t="shared" ca="1" si="453"/>
        <v>125696.6577678397</v>
      </c>
      <c r="BN839" s="15">
        <f t="shared" ca="1" si="454"/>
        <v>162290.72093222479</v>
      </c>
      <c r="BO839" s="15">
        <f t="shared" ca="1" si="455"/>
        <v>221104.63635823628</v>
      </c>
      <c r="BP839" s="15">
        <f t="shared" ca="1" si="456"/>
        <v>245367.0422298467</v>
      </c>
      <c r="BQ839" s="15">
        <f ca="1">Inputs!$B$20*EXP($B$10-0.5*C$7^2+C$7*AJ839)</f>
        <v>5845.8989139768291</v>
      </c>
      <c r="BR839" s="15">
        <f t="shared" ca="1" si="457"/>
        <v>9470.1089154645488</v>
      </c>
      <c r="BS839" s="15">
        <f t="shared" ca="1" si="458"/>
        <v>14879.739510734778</v>
      </c>
      <c r="BT839" s="15">
        <f t="shared" ca="1" si="459"/>
        <v>28813.027201882473</v>
      </c>
      <c r="BU839" s="15">
        <f t="shared" ca="1" si="460"/>
        <v>35901.546646726601</v>
      </c>
      <c r="BV839" s="15">
        <f t="shared" ca="1" si="461"/>
        <v>70318.988247282279</v>
      </c>
      <c r="BW839" s="15">
        <f t="shared" ca="1" si="462"/>
        <v>55347.992082636978</v>
      </c>
      <c r="BX839" s="15">
        <f t="shared" ca="1" si="463"/>
        <v>80653.232278223863</v>
      </c>
      <c r="BY839" s="15">
        <f t="shared" ca="1" si="464"/>
        <v>107600.79552782181</v>
      </c>
      <c r="BZ839" s="15">
        <f t="shared" ca="1" si="465"/>
        <v>136165.15739866285</v>
      </c>
      <c r="CA839" s="15">
        <f t="shared" ca="1" si="466"/>
        <v>156685.83235453087</v>
      </c>
      <c r="CB839" s="15">
        <f ca="1">(AU839*DCF!C$10-DCF!C$5*MAX(AU839*DCF!C$10,0)-MAX(AU839-Inputs!$B$6,0)/Inputs!$B$10)*DCF!C$6</f>
        <v>1035.1842205286173</v>
      </c>
      <c r="CC839" s="15">
        <f ca="1">(AV839*DCF!D$10-DCF!D$5*MAX(AV839*DCF!D$10,0)-MAX(AV839-AU839,0)/Inputs!$B$10)*DCF!D$6</f>
        <v>1446.2997245076692</v>
      </c>
      <c r="CD839" s="15">
        <f ca="1">(AW839*DCF!E$10-DCF!E$5*MAX(AW839*DCF!E$10,0)-MAX(AW839-AV839,0)/Inputs!$B$10)*DCF!E$6</f>
        <v>1379.291473832887</v>
      </c>
      <c r="CE839" s="15">
        <f ca="1">(AX839*DCF!F$10-DCF!F$5*MAX(AX839*DCF!F$10,0)-MAX(AX839-AW839,0)/Inputs!$B$10)*DCF!F$6</f>
        <v>1665.4153636855378</v>
      </c>
      <c r="CF839" s="15">
        <f ca="1">(AY839*DCF!G$10-DCF!G$5*MAX(AY839*DCF!G$10,0)-MAX(AY839-AX839,0)/Inputs!$B$10)*DCF!G$6</f>
        <v>1805.8638729693971</v>
      </c>
      <c r="CG839" s="15">
        <f ca="1">(AZ839*DCF!H$10-DCF!H$5*MAX(AZ839*DCF!H$10,0)-MAX(AZ839-AY839,0)/Inputs!$B$10)*DCF!H$6</f>
        <v>2151.4569293077916</v>
      </c>
      <c r="CH839" s="15">
        <f ca="1">(BA839*DCF!I$10-DCF!I$5*MAX(BA839*DCF!I$10,0)-MAX(BA839-AZ839,0)/Inputs!$B$10)*DCF!I$6</f>
        <v>2406.7835821387707</v>
      </c>
      <c r="CI839" s="15">
        <f ca="1">(BB839*DCF!J$10-DCF!J$5*MAX(BB839*DCF!J$10,0)-MAX(BB839-BA839,0)/Inputs!$B$10)*DCF!J$6</f>
        <v>2516.2604335683791</v>
      </c>
      <c r="CJ839" s="15">
        <f ca="1">(BC839*DCF!K$10-DCF!K$5*MAX(BC839*DCF!K$10,0)-MAX(BC839-BB839,0)/Inputs!$B$10)*DCF!K$6</f>
        <v>3286.8914733304268</v>
      </c>
      <c r="CK839" s="15">
        <f ca="1">(BD839*DCF!L$10-DCF!L$5*MAX(BD839*DCF!L$10,0)-MAX(BD839-BC839,0)/Inputs!$B$10)*DCF!L$6</f>
        <v>3825.3462992253144</v>
      </c>
      <c r="CL839" s="15">
        <f ca="1">(BE839*DCF!M$10-DCF!M$5*MAX(BE839*DCF!M$10,0)-MAX(BE839-BD839,0)/Inputs!$B$10)*DCF!M$6</f>
        <v>4297.2874072727755</v>
      </c>
      <c r="CM839" s="15">
        <f ca="1">(BF839*DCF!C$28-DCF!C$5*MAX(BF839*DCF!C$28,0)-MAX(BF839-Inputs!$B$13,0)/Inputs!$B$17)*DCF!C$6</f>
        <v>4038.3428016513653</v>
      </c>
      <c r="CN839" s="15">
        <f ca="1">(BG839*DCF!D$28-DCF!D$5*MAX(BG839*DCF!D$28,0)-MAX(BG839-BF839,0)/Inputs!$B$17)*DCF!D$6</f>
        <v>6098.397727784426</v>
      </c>
      <c r="CO839" s="15">
        <f ca="1">(BH839*DCF!E$28-DCF!E$5*MAX(BH839*DCF!E$28,0)-MAX(BH839-BG839,0)/Inputs!$B$17)*DCF!E$6</f>
        <v>8388.5357441805972</v>
      </c>
      <c r="CP839" s="15">
        <f ca="1">(BI839*DCF!F$28-DCF!F$5*MAX(BI839*DCF!F$28,0)-MAX(BI839-BH839,0)/Inputs!$B$17)*DCF!F$6</f>
        <v>12133.044658923634</v>
      </c>
      <c r="CQ839" s="15">
        <f ca="1">(BJ839*DCF!G$28-DCF!G$5*MAX(BJ839*DCF!G$28,0)-MAX(BJ839-BI839,0)/Inputs!$B$17)*DCF!G$6</f>
        <v>15930.578088418451</v>
      </c>
      <c r="CR839" s="15">
        <f ca="1">(BK839*DCF!H$28-DCF!H$5*MAX(BK839*DCF!H$28,0)-MAX(BK839-BJ839,0)/Inputs!$B$17)*DCF!H$6</f>
        <v>21103.39232042159</v>
      </c>
      <c r="CS839" s="15">
        <f ca="1">(BL839*DCF!I$28-DCF!I$5*MAX(BL839*DCF!I$28,0)-MAX(BL839-BK839,0)/Inputs!$B$17)*DCF!I$6</f>
        <v>21389.683278692457</v>
      </c>
      <c r="CT839" s="15">
        <f ca="1">(BM839*DCF!J$28-DCF!J$5*MAX(BM839*DCF!J$28,0)-MAX(BM839-BL839,0)/Inputs!$B$17)*DCF!J$6</f>
        <v>23435.084429024111</v>
      </c>
      <c r="CU839" s="15">
        <f ca="1">(BN839*DCF!K$28-DCF!K$5*MAX(BN839*DCF!K$28,0)-MAX(BN839-BM839,0)/Inputs!$B$17)*DCF!K$6</f>
        <v>29790.793825255958</v>
      </c>
      <c r="CV839" s="15">
        <f ca="1">(BO839*DCF!L$28-DCF!L$5*MAX(BO839*DCF!L$28,0)-MAX(BO839-BN839,0)/Inputs!$B$17)*DCF!L$6</f>
        <v>37460.123310022493</v>
      </c>
      <c r="CW839" s="15">
        <f ca="1">(BP839*DCF!M$28-DCF!M$5*MAX(BP839*DCF!M$28,0)-MAX(BP839-BO839,0)/Inputs!$B$17)*DCF!M$6</f>
        <v>43629.847826446334</v>
      </c>
      <c r="CX839" s="15">
        <f ca="1">(BQ839*DCF!C$46-DCF!C$5*MAX(BQ839*DCF!C$46,0)-MAX(BQ839-Inputs!$B$20,0)/Inputs!$B$24)*DCF!C$6</f>
        <v>-2571.7544438638538</v>
      </c>
      <c r="CY839" s="15">
        <f ca="1">(BR839*DCF!D$46-DCF!D$5*MAX(BR839*DCF!D$46,0)-MAX(BR839-BQ839,0)/Inputs!$B$24)*DCF!D$6</f>
        <v>-3162.7470700354856</v>
      </c>
      <c r="CZ839" s="15">
        <f ca="1">(BS839*DCF!E$46-DCF!E$5*MAX(BS839*DCF!E$46,0)-MAX(BS839-BR839,0)/Inputs!$B$24)*DCF!E$6</f>
        <v>-3891.8825605953784</v>
      </c>
      <c r="DA839" s="15">
        <f ca="1">(BT839*DCF!F$46-DCF!F$5*MAX(BT839*DCF!F$46,0)-MAX(BT839-BS839,0)/Inputs!$B$24)*DCF!F$6</f>
        <v>-7171.8973238661965</v>
      </c>
      <c r="DB839" s="15">
        <f ca="1">(BU839*DCF!G$46-DCF!G$5*MAX(BU839*DCF!G$46,0)-MAX(BU839-BT839,0)/Inputs!$B$24)*DCF!G$6</f>
        <v>-3592.0949856028901</v>
      </c>
      <c r="DC839" s="15">
        <f ca="1">(BV839*DCF!H$46-DCF!H$5*MAX(BV839*DCF!H$46,0)-MAX(BV839-BU839,0)/Inputs!$B$24)*DCF!H$6</f>
        <v>-10695.009098209252</v>
      </c>
      <c r="DD839" s="15">
        <f ca="1">(BW839*DCF!I$46-DCF!I$5*MAX(BW839*DCF!I$46,0)-MAX(BW839-BV839,0)/Inputs!$B$24)*DCF!I$6</f>
        <v>1278.2833284872038</v>
      </c>
      <c r="DE839" s="15">
        <f ca="1">(BX839*DCF!J$46-DCF!J$5*MAX(BX839*DCF!J$46,0)-MAX(BX839-BW839,0)/Inputs!$B$24)*DCF!J$6</f>
        <v>-3327.3562751180039</v>
      </c>
      <c r="DF839" s="15">
        <f ca="1">(BY839*DCF!K$46-DCF!K$5*MAX(BY839*DCF!K$46,0)-MAX(BY839-BX839,0)/Inputs!$B$24)*DCF!K$6</f>
        <v>-454.91898644053947</v>
      </c>
      <c r="DG839" s="15">
        <f ca="1">(BZ839*DCF!L$46-DCF!L$5*MAX(BZ839*DCF!L$46,0)-MAX(BZ839-BY839,0)/Inputs!$B$24)*DCF!L$6</f>
        <v>2948.258210938915</v>
      </c>
      <c r="DH839" s="15">
        <f ca="1">(CA839*DCF!M$46-DCF!M$5*MAX(CA839*DCF!M$46,0)-MAX(CA839-BZ839,0)/Inputs!$B$24)*DCF!M$6</f>
        <v>7993.579882983754</v>
      </c>
      <c r="DI839" s="15">
        <f ca="1">SUM(CB839:CL839)+BE839*DCF!M$10*(1+Inputs!$B$30)*(1-Inputs!$B$33)*(1-Inputs!$B$30/Inputs!$B$31)/(Inputs!$B$29-Inputs!$B$30)*DCF!M$6</f>
        <v>122546.2402609839</v>
      </c>
      <c r="DJ839" s="15">
        <f ca="1">SUM(CM839:CW839)+BP839*DCF!M$28*(1+Inputs!$B$30)*(1-Inputs!$B$33)*(1-Inputs!$B$30/Inputs!$B$31)/(Inputs!$B$29-Inputs!$B$30)*DCF!M$6</f>
        <v>1133877.4549026822</v>
      </c>
      <c r="DK839" s="15">
        <f ca="1">SUM(CX839:DH839)+CA839*DCF!M$46*(1+Inputs!$B$30)*(1-Inputs!$B$33)*(1-Inputs!$B$30/Inputs!$B$31)/(Inputs!$B$29-Inputs!$B$30)*DCF!M$6</f>
        <v>219607.31812217459</v>
      </c>
      <c r="DM839" s="15">
        <f ca="1">DI839+DJ839+DK839+Inputs!$B$34+Inputs!$B$36-Inputs!$B$35</f>
        <v>1552882.0132858406</v>
      </c>
    </row>
    <row r="840" spans="1:117" x14ac:dyDescent="0.75">
      <c r="A840" s="11">
        <v>827</v>
      </c>
      <c r="C840" s="24">
        <f t="shared" ca="1" si="472"/>
        <v>-0.19790097557046421</v>
      </c>
      <c r="D840" s="24">
        <f t="shared" ca="1" si="472"/>
        <v>0.94360867677473925</v>
      </c>
      <c r="E840" s="24">
        <f t="shared" ca="1" si="472"/>
        <v>-1.3333525912026398E-2</v>
      </c>
      <c r="F840" s="24">
        <f t="shared" ca="1" si="472"/>
        <v>-1.6641727935468227</v>
      </c>
      <c r="G840" s="24">
        <f t="shared" ca="1" si="472"/>
        <v>0.48136021687627017</v>
      </c>
      <c r="H840" s="24">
        <f t="shared" ca="1" si="472"/>
        <v>-0.35998160774839139</v>
      </c>
      <c r="I840" s="24">
        <f t="shared" ca="1" si="472"/>
        <v>-0.11664941314867995</v>
      </c>
      <c r="J840" s="24">
        <f t="shared" ca="1" si="472"/>
        <v>-0.21013361034993233</v>
      </c>
      <c r="K840" s="24">
        <f t="shared" ca="1" si="472"/>
        <v>0.38745284298146748</v>
      </c>
      <c r="L840" s="24">
        <f t="shared" ca="1" si="472"/>
        <v>-0.28249407321103442</v>
      </c>
      <c r="M840" s="24">
        <f t="shared" ca="1" si="472"/>
        <v>-0.39215077001945953</v>
      </c>
      <c r="N840" s="24">
        <f ca="1">SQRT(Inputs!$B$38)*C840+SQRT(1-Inputs!$B$38)*_xlfn.NORM.S.INV(RAND())</f>
        <v>0.24993780283373773</v>
      </c>
      <c r="O840" s="24">
        <f ca="1">SQRT(Inputs!$B$38)*D840+SQRT(1-Inputs!$B$38)*_xlfn.NORM.S.INV(RAND())</f>
        <v>-0.59847032205489958</v>
      </c>
      <c r="P840" s="24">
        <f ca="1">SQRT(Inputs!$B$38)*E840+SQRT(1-Inputs!$B$38)*_xlfn.NORM.S.INV(RAND())</f>
        <v>-0.19327752740414234</v>
      </c>
      <c r="Q840" s="24">
        <f ca="1">SQRT(Inputs!$B$38)*F840+SQRT(1-Inputs!$B$38)*_xlfn.NORM.S.INV(RAND())</f>
        <v>-1.1393836002222206</v>
      </c>
      <c r="R840" s="24">
        <f ca="1">SQRT(Inputs!$B$38)*G840+SQRT(1-Inputs!$B$38)*_xlfn.NORM.S.INV(RAND())</f>
        <v>-0.57719582508329514</v>
      </c>
      <c r="S840" s="24">
        <f ca="1">SQRT(Inputs!$B$38)*H840+SQRT(1-Inputs!$B$38)*_xlfn.NORM.S.INV(RAND())</f>
        <v>0.55585959986117817</v>
      </c>
      <c r="T840" s="24">
        <f ca="1">SQRT(Inputs!$B$38)*I840+SQRT(1-Inputs!$B$38)*_xlfn.NORM.S.INV(RAND())</f>
        <v>-1.204987370631065</v>
      </c>
      <c r="U840" s="24">
        <f ca="1">SQRT(Inputs!$B$38)*J840+SQRT(1-Inputs!$B$38)*_xlfn.NORM.S.INV(RAND())</f>
        <v>0.15558382134112991</v>
      </c>
      <c r="V840" s="24">
        <f ca="1">SQRT(Inputs!$B$38)*K840+SQRT(1-Inputs!$B$38)*_xlfn.NORM.S.INV(RAND())</f>
        <v>0.15018897475602089</v>
      </c>
      <c r="W840" s="24">
        <f ca="1">SQRT(Inputs!$B$38)*L840+SQRT(1-Inputs!$B$38)*_xlfn.NORM.S.INV(RAND())</f>
        <v>-1.1130976614693535</v>
      </c>
      <c r="X840" s="24">
        <f ca="1">SQRT(Inputs!$B$38)*M840+SQRT(1-Inputs!$B$38)*_xlfn.NORM.S.INV(RAND())</f>
        <v>0.12547983849424929</v>
      </c>
      <c r="Y840" s="24">
        <f ca="1">SQRT(Inputs!$B$38)*C840+SQRT(1-Inputs!$B$38)*_xlfn.NORM.S.INV(RAND())</f>
        <v>1.0423181457120601</v>
      </c>
      <c r="Z840" s="24">
        <f ca="1">SQRT(Inputs!$B$38)*D840+SQRT(1-Inputs!$B$38)*_xlfn.NORM.S.INV(RAND())</f>
        <v>0.67486207540032406</v>
      </c>
      <c r="AA840" s="24">
        <f ca="1">SQRT(Inputs!$B$38)*E840+SQRT(1-Inputs!$B$38)*_xlfn.NORM.S.INV(RAND())</f>
        <v>0.46137086499729368</v>
      </c>
      <c r="AB840" s="24">
        <f ca="1">SQRT(Inputs!$B$38)*F840+SQRT(1-Inputs!$B$38)*_xlfn.NORM.S.INV(RAND())</f>
        <v>-1.0704538502764489</v>
      </c>
      <c r="AC840" s="24">
        <f ca="1">SQRT(Inputs!$B$38)*G840+SQRT(1-Inputs!$B$38)*_xlfn.NORM.S.INV(RAND())</f>
        <v>1.3727012016719722</v>
      </c>
      <c r="AD840" s="24">
        <f ca="1">SQRT(Inputs!$B$38)*H840+SQRT(1-Inputs!$B$38)*_xlfn.NORM.S.INV(RAND())</f>
        <v>-0.59818707896851309</v>
      </c>
      <c r="AE840" s="24">
        <f ca="1">SQRT(Inputs!$B$38)*I840+SQRT(1-Inputs!$B$38)*_xlfn.NORM.S.INV(RAND())</f>
        <v>0.41877527146885529</v>
      </c>
      <c r="AF840" s="24">
        <f ca="1">SQRT(Inputs!$B$38)*J840+SQRT(1-Inputs!$B$38)*_xlfn.NORM.S.INV(RAND())</f>
        <v>-1.3373542407295642</v>
      </c>
      <c r="AG840" s="24">
        <f ca="1">SQRT(Inputs!$B$38)*K840+SQRT(1-Inputs!$B$38)*_xlfn.NORM.S.INV(RAND())</f>
        <v>0.66816879212489222</v>
      </c>
      <c r="AH840" s="24">
        <f ca="1">SQRT(Inputs!$B$38)*L840+SQRT(1-Inputs!$B$38)*_xlfn.NORM.S.INV(RAND())</f>
        <v>0.26989593372755954</v>
      </c>
      <c r="AI840" s="24">
        <f ca="1">SQRT(Inputs!$B$38)*M840+SQRT(1-Inputs!$B$38)*_xlfn.NORM.S.INV(RAND())</f>
        <v>-1.2353871205832123</v>
      </c>
      <c r="AJ840" s="24">
        <f ca="1">SQRT(Inputs!$B$38)*C840+SQRT(1-Inputs!$B$38)*_xlfn.NORM.S.INV(RAND())</f>
        <v>0.22292915067901914</v>
      </c>
      <c r="AK840" s="24">
        <f ca="1">SQRT(Inputs!$B$38)*D840+SQRT(1-Inputs!$B$38)*_xlfn.NORM.S.INV(RAND())</f>
        <v>-2.3402817346331095E-2</v>
      </c>
      <c r="AL840" s="24">
        <f ca="1">SQRT(Inputs!$B$38)*E840+SQRT(1-Inputs!$B$38)*_xlfn.NORM.S.INV(RAND())</f>
        <v>-0.31619933284420593</v>
      </c>
      <c r="AM840" s="24">
        <f ca="1">SQRT(Inputs!$B$38)*F840+SQRT(1-Inputs!$B$38)*_xlfn.NORM.S.INV(RAND())</f>
        <v>0.15352103102781456</v>
      </c>
      <c r="AN840" s="24">
        <f ca="1">SQRT(Inputs!$B$38)*G840+SQRT(1-Inputs!$B$38)*_xlfn.NORM.S.INV(RAND())</f>
        <v>0.4261041700519333</v>
      </c>
      <c r="AO840" s="24">
        <f ca="1">SQRT(Inputs!$B$38)*H840+SQRT(1-Inputs!$B$38)*_xlfn.NORM.S.INV(RAND())</f>
        <v>-1.1770818242915788</v>
      </c>
      <c r="AP840" s="24">
        <f ca="1">SQRT(Inputs!$B$38)*I840+SQRT(1-Inputs!$B$38)*_xlfn.NORM.S.INV(RAND())</f>
        <v>-0.34807953684936699</v>
      </c>
      <c r="AQ840" s="24">
        <f ca="1">SQRT(Inputs!$B$38)*J840+SQRT(1-Inputs!$B$38)*_xlfn.NORM.S.INV(RAND())</f>
        <v>0.7014227522811145</v>
      </c>
      <c r="AR840" s="24">
        <f ca="1">SQRT(Inputs!$B$38)*K840+SQRT(1-Inputs!$B$38)*_xlfn.NORM.S.INV(RAND())</f>
        <v>0.86730745091530204</v>
      </c>
      <c r="AS840" s="24">
        <f ca="1">SQRT(Inputs!$B$38)*L840+SQRT(1-Inputs!$B$38)*_xlfn.NORM.S.INV(RAND())</f>
        <v>1.1054846647743799</v>
      </c>
      <c r="AT840" s="24">
        <f ca="1">SQRT(Inputs!$B$38)*M840+SQRT(1-Inputs!$B$38)*_xlfn.NORM.S.INV(RAND())</f>
        <v>-0.62013327136251406</v>
      </c>
      <c r="AU840" s="15">
        <f ca="1">Inputs!$B$6*EXP($B$8-0.5*C$5^2+C$5*N840)</f>
        <v>5167.1193005933665</v>
      </c>
      <c r="AV840" s="15">
        <f t="shared" ca="1" si="437"/>
        <v>5759.8067783240858</v>
      </c>
      <c r="AW840" s="15">
        <f t="shared" ca="1" si="438"/>
        <v>6842.3418846785107</v>
      </c>
      <c r="AX840" s="15">
        <f t="shared" ca="1" si="439"/>
        <v>7245.4344053020332</v>
      </c>
      <c r="AY840" s="15">
        <f t="shared" ca="1" si="440"/>
        <v>8277.4454035708113</v>
      </c>
      <c r="AZ840" s="15">
        <f t="shared" ca="1" si="441"/>
        <v>10762.568943767117</v>
      </c>
      <c r="BA840" s="15">
        <f t="shared" ca="1" si="442"/>
        <v>11610.105983762884</v>
      </c>
      <c r="BB840" s="15">
        <f t="shared" ca="1" si="443"/>
        <v>14437.614473011103</v>
      </c>
      <c r="BC840" s="15">
        <f t="shared" ca="1" si="444"/>
        <v>17940.625450778058</v>
      </c>
      <c r="BD840" s="15">
        <f t="shared" ca="1" si="445"/>
        <v>19805.775646028844</v>
      </c>
      <c r="BE840" s="15">
        <f t="shared" ca="1" si="446"/>
        <v>24548.398376819787</v>
      </c>
      <c r="BF840" s="15">
        <f ca="1">Inputs!$B$13*EXP($B$9-0.5*C$6^2+C$6*Y840)</f>
        <v>17005.743113334916</v>
      </c>
      <c r="BG840" s="15">
        <f t="shared" ca="1" si="447"/>
        <v>23409.357056943907</v>
      </c>
      <c r="BH840" s="15">
        <f t="shared" ca="1" si="448"/>
        <v>30876.516799147972</v>
      </c>
      <c r="BI840" s="15">
        <f t="shared" ca="1" si="449"/>
        <v>32055.837198899666</v>
      </c>
      <c r="BJ840" s="15">
        <f t="shared" ca="1" si="450"/>
        <v>47896.946037915892</v>
      </c>
      <c r="BK840" s="15">
        <f t="shared" ca="1" si="451"/>
        <v>54186.82247227896</v>
      </c>
      <c r="BL840" s="15">
        <f t="shared" ca="1" si="452"/>
        <v>70274.092220737264</v>
      </c>
      <c r="BM840" s="15">
        <f t="shared" ca="1" si="453"/>
        <v>73159.598899996388</v>
      </c>
      <c r="BN840" s="15">
        <f t="shared" ca="1" si="454"/>
        <v>97477.958082447964</v>
      </c>
      <c r="BO840" s="15">
        <f t="shared" ca="1" si="455"/>
        <v>123758.96257935022</v>
      </c>
      <c r="BP840" s="15">
        <f t="shared" ca="1" si="456"/>
        <v>132428.85704355591</v>
      </c>
      <c r="BQ840" s="15">
        <f ca="1">Inputs!$B$20*EXP($B$10-0.5*C$7^2+C$7*AJ840)</f>
        <v>4642.4512674989383</v>
      </c>
      <c r="BR840" s="15">
        <f t="shared" ca="1" si="457"/>
        <v>6252.5649319891245</v>
      </c>
      <c r="BS840" s="15">
        <f t="shared" ca="1" si="458"/>
        <v>7818.914196513826</v>
      </c>
      <c r="BT840" s="15">
        <f t="shared" ca="1" si="459"/>
        <v>11223.61633347717</v>
      </c>
      <c r="BU840" s="15">
        <f t="shared" ca="1" si="460"/>
        <v>17243.92434864664</v>
      </c>
      <c r="BV840" s="15">
        <f t="shared" ca="1" si="461"/>
        <v>18402.662760936098</v>
      </c>
      <c r="BW840" s="15">
        <f t="shared" ca="1" si="462"/>
        <v>23856.02842193656</v>
      </c>
      <c r="BX840" s="15">
        <f t="shared" ca="1" si="463"/>
        <v>38404.290194893962</v>
      </c>
      <c r="BY840" s="15">
        <f t="shared" ca="1" si="464"/>
        <v>63523.76004897189</v>
      </c>
      <c r="BZ840" s="15">
        <f t="shared" ca="1" si="465"/>
        <v>109218.67806474856</v>
      </c>
      <c r="CA840" s="15">
        <f t="shared" ca="1" si="466"/>
        <v>137410.82844636921</v>
      </c>
      <c r="CB840" s="15">
        <f ca="1">(AU840*DCF!C$10-DCF!C$5*MAX(AU840*DCF!C$10,0)-MAX(AU840-Inputs!$B$6,0)/Inputs!$B$10)*DCF!C$6</f>
        <v>1041.6134735254934</v>
      </c>
      <c r="CC840" s="15">
        <f ca="1">(AV840*DCF!D$10-DCF!D$5*MAX(AV840*DCF!D$10,0)-MAX(AV840-AU840,0)/Inputs!$B$10)*DCF!D$6</f>
        <v>1259.4025510950407</v>
      </c>
      <c r="CD840" s="15">
        <f ca="1">(AW840*DCF!E$10-DCF!E$5*MAX(AW840*DCF!E$10,0)-MAX(AW840-AV840,0)/Inputs!$B$10)*DCF!E$6</f>
        <v>1335.956084710974</v>
      </c>
      <c r="CE840" s="15">
        <f ca="1">(AX840*DCF!F$10-DCF!F$5*MAX(AX840*DCF!F$10,0)-MAX(AX840-AW840,0)/Inputs!$B$10)*DCF!F$6</f>
        <v>1497.7932240440382</v>
      </c>
      <c r="CF840" s="15">
        <f ca="1">(AY840*DCF!G$10-DCF!G$5*MAX(AY840*DCF!G$10,0)-MAX(AY840-AX840,0)/Inputs!$B$10)*DCF!G$6</f>
        <v>1507.1132483350589</v>
      </c>
      <c r="CG840" s="15">
        <f ca="1">(AZ840*DCF!H$10-DCF!H$5*MAX(AZ840*DCF!H$10,0)-MAX(AZ840-AY840,0)/Inputs!$B$10)*DCF!H$6</f>
        <v>1648.28224393647</v>
      </c>
      <c r="CH840" s="15">
        <f ca="1">(BA840*DCF!I$10-DCF!I$5*MAX(BA840*DCF!I$10,0)-MAX(BA840-AZ840,0)/Inputs!$B$10)*DCF!I$6</f>
        <v>1981.71705570171</v>
      </c>
      <c r="CI840" s="15">
        <f ca="1">(BB840*DCF!J$10-DCF!J$5*MAX(BB840*DCF!J$10,0)-MAX(BB840-BA840,0)/Inputs!$B$10)*DCF!J$6</f>
        <v>2049.0658255715039</v>
      </c>
      <c r="CJ840" s="15">
        <f ca="1">(BC840*DCF!K$10-DCF!K$5*MAX(BC840*DCF!K$10,0)-MAX(BC840-BB840,0)/Inputs!$B$10)*DCF!K$6</f>
        <v>2397.7843582105561</v>
      </c>
      <c r="CK840" s="15">
        <f ca="1">(BD840*DCF!L$10-DCF!L$5*MAX(BD840*DCF!L$10,0)-MAX(BD840-BC840,0)/Inputs!$B$10)*DCF!L$6</f>
        <v>2745.8934737440923</v>
      </c>
      <c r="CL840" s="15">
        <f ca="1">(BE840*DCF!M$10-DCF!M$5*MAX(BE840*DCF!M$10,0)-MAX(BE840-BD840,0)/Inputs!$B$10)*DCF!M$6</f>
        <v>2897.5395614199106</v>
      </c>
      <c r="CM840" s="15">
        <f ca="1">(BF840*DCF!C$28-DCF!C$5*MAX(BF840*DCF!C$28,0)-MAX(BF840-Inputs!$B$13,0)/Inputs!$B$17)*DCF!C$6</f>
        <v>3892.4100683463971</v>
      </c>
      <c r="CN840" s="15">
        <f ca="1">(BG840*DCF!D$28-DCF!D$5*MAX(BG840*DCF!D$28,0)-MAX(BG840-BF840,0)/Inputs!$B$17)*DCF!D$6</f>
        <v>5528.4111047841043</v>
      </c>
      <c r="CO840" s="15">
        <f ca="1">(BH840*DCF!E$28-DCF!E$5*MAX(BH840*DCF!E$28,0)-MAX(BH840-BG840,0)/Inputs!$B$17)*DCF!E$6</f>
        <v>7273.1049571084895</v>
      </c>
      <c r="CP840" s="15">
        <f ca="1">(BI840*DCF!F$28-DCF!F$5*MAX(BI840*DCF!F$28,0)-MAX(BI840-BH840,0)/Inputs!$B$17)*DCF!F$6</f>
        <v>8487.6015017462923</v>
      </c>
      <c r="CQ840" s="15">
        <f ca="1">(BJ840*DCF!G$28-DCF!G$5*MAX(BJ840*DCF!G$28,0)-MAX(BJ840-BI840,0)/Inputs!$B$17)*DCF!G$6</f>
        <v>9762.908026944524</v>
      </c>
      <c r="CR840" s="15">
        <f ca="1">(BK840*DCF!H$28-DCF!H$5*MAX(BK840*DCF!H$28,0)-MAX(BK840-BJ840,0)/Inputs!$B$17)*DCF!H$6</f>
        <v>12423.728744245194</v>
      </c>
      <c r="CS840" s="15">
        <f ca="1">(BL840*DCF!I$28-DCF!I$5*MAX(BL840*DCF!I$28,0)-MAX(BL840-BK840,0)/Inputs!$B$17)*DCF!I$6</f>
        <v>14216.149815010365</v>
      </c>
      <c r="CT840" s="15">
        <f ca="1">(BM840*DCF!J$28-DCF!J$5*MAX(BM840*DCF!J$28,0)-MAX(BM840-BL840,0)/Inputs!$B$17)*DCF!J$6</f>
        <v>15938.069388390231</v>
      </c>
      <c r="CU840" s="15">
        <f ca="1">(BN840*DCF!K$28-DCF!K$5*MAX(BN840*DCF!K$28,0)-MAX(BN840-BM840,0)/Inputs!$B$17)*DCF!K$6</f>
        <v>17607.035253220587</v>
      </c>
      <c r="CV840" s="15">
        <f ca="1">(BO840*DCF!L$28-DCF!L$5*MAX(BO840*DCF!L$28,0)-MAX(BO840-BN840,0)/Inputs!$B$17)*DCF!L$6</f>
        <v>21718.771237537072</v>
      </c>
      <c r="CW840" s="15">
        <f ca="1">(BP840*DCF!M$28-DCF!M$5*MAX(BP840*DCF!M$28,0)-MAX(BP840-BO840,0)/Inputs!$B$17)*DCF!M$6</f>
        <v>24010.318503706712</v>
      </c>
      <c r="CX840" s="15">
        <f ca="1">(BQ840*DCF!C$46-DCF!C$5*MAX(BQ840*DCF!C$46,0)-MAX(BQ840-Inputs!$B$20,0)/Inputs!$B$24)*DCF!C$6</f>
        <v>-1737.9569982671626</v>
      </c>
      <c r="CY840" s="15">
        <f ca="1">(BR840*DCF!D$46-DCF!D$5*MAX(BR840*DCF!D$46,0)-MAX(BR840-BQ840,0)/Inputs!$B$24)*DCF!D$6</f>
        <v>-1754.1891576725402</v>
      </c>
      <c r="CZ840" s="15">
        <f ca="1">(BS840*DCF!E$46-DCF!E$5*MAX(BS840*DCF!E$46,0)-MAX(BS840-BR840,0)/Inputs!$B$24)*DCF!E$6</f>
        <v>-1542.0119766511832</v>
      </c>
      <c r="DA840" s="15">
        <f ca="1">(BT840*DCF!F$46-DCF!F$5*MAX(BT840*DCF!F$46,0)-MAX(BT840-BS840,0)/Inputs!$B$24)*DCF!F$6</f>
        <v>-2057.1343814326756</v>
      </c>
      <c r="DB840" s="15">
        <f ca="1">(BU840*DCF!G$46-DCF!G$5*MAX(BU840*DCF!G$46,0)-MAX(BU840-BT840,0)/Inputs!$B$24)*DCF!G$6</f>
        <v>-2605.1642147943498</v>
      </c>
      <c r="DC840" s="15">
        <f ca="1">(BV840*DCF!H$46-DCF!H$5*MAX(BV840*DCF!H$46,0)-MAX(BV840-BU840,0)/Inputs!$B$24)*DCF!H$6</f>
        <v>-360.0708619109044</v>
      </c>
      <c r="DD840" s="15">
        <f ca="1">(BW840*DCF!I$46-DCF!I$5*MAX(BW840*DCF!I$46,0)-MAX(BW840-BV840,0)/Inputs!$B$24)*DCF!I$6</f>
        <v>-1014.4860925184489</v>
      </c>
      <c r="DE840" s="15">
        <f ca="1">(BX840*DCF!J$46-DCF!J$5*MAX(BX840*DCF!J$46,0)-MAX(BX840-BW840,0)/Inputs!$B$24)*DCF!J$6</f>
        <v>-2247.0075953471114</v>
      </c>
      <c r="DF840" s="15">
        <f ca="1">(BY840*DCF!K$46-DCF!K$5*MAX(BY840*DCF!K$46,0)-MAX(BY840-BX840,0)/Inputs!$B$24)*DCF!K$6</f>
        <v>-2524.9120027910958</v>
      </c>
      <c r="DG840" s="15">
        <f ca="1">(BZ840*DCF!L$46-DCF!L$5*MAX(BZ840*DCF!L$46,0)-MAX(BZ840-BY840,0)/Inputs!$B$24)*DCF!L$6</f>
        <v>-2791.1294606582119</v>
      </c>
      <c r="DH840" s="15">
        <f ca="1">(CA840*DCF!M$46-DCF!M$5*MAX(CA840*DCF!M$46,0)-MAX(CA840-BZ840,0)/Inputs!$B$24)*DCF!M$6</f>
        <v>4878.7257511192511</v>
      </c>
      <c r="DI840" s="15">
        <f ca="1">SUM(CB840:CL840)+BE840*DCF!M$10*(1+Inputs!$B$30)*(1-Inputs!$B$33)*(1-Inputs!$B$30/Inputs!$B$31)/(Inputs!$B$29-Inputs!$B$30)*DCF!M$6</f>
        <v>88680.67840194673</v>
      </c>
      <c r="DJ840" s="15">
        <f ca="1">SUM(CM840:CW840)+BP840*DCF!M$28*(1+Inputs!$B$30)*(1-Inputs!$B$33)*(1-Inputs!$B$30/Inputs!$B$31)/(Inputs!$B$29-Inputs!$B$30)*DCF!M$6</f>
        <v>632260.18905778497</v>
      </c>
      <c r="DK840" s="15">
        <f ca="1">SUM(CX840:DH840)+CA840*DCF!M$46*(1+Inputs!$B$30)*(1-Inputs!$B$33)*(1-Inputs!$B$30/Inputs!$B$31)/(Inputs!$B$29-Inputs!$B$30)*DCF!M$6</f>
        <v>198698.08114037549</v>
      </c>
      <c r="DM840" s="15">
        <f ca="1">DI840+DJ840+DK840+Inputs!$B$34+Inputs!$B$36-Inputs!$B$35</f>
        <v>996489.94860010711</v>
      </c>
    </row>
    <row r="841" spans="1:117" x14ac:dyDescent="0.75">
      <c r="A841" s="11">
        <v>828</v>
      </c>
      <c r="C841" s="24">
        <f t="shared" ca="1" si="472"/>
        <v>-0.27966597030978546</v>
      </c>
      <c r="D841" s="24">
        <f t="shared" ca="1" si="472"/>
        <v>-1.2020238628565909</v>
      </c>
      <c r="E841" s="24">
        <f t="shared" ca="1" si="472"/>
        <v>-0.33470901282033727</v>
      </c>
      <c r="F841" s="24">
        <f t="shared" ca="1" si="472"/>
        <v>-0.17064491266647611</v>
      </c>
      <c r="G841" s="24">
        <f t="shared" ca="1" si="472"/>
        <v>0.99028540670530396</v>
      </c>
      <c r="H841" s="24">
        <f t="shared" ca="1" si="472"/>
        <v>1.3461589117563815</v>
      </c>
      <c r="I841" s="24">
        <f t="shared" ca="1" si="472"/>
        <v>-0.46514311808208397</v>
      </c>
      <c r="J841" s="24">
        <f t="shared" ca="1" si="472"/>
        <v>-0.7663138991804308</v>
      </c>
      <c r="K841" s="24">
        <f t="shared" ca="1" si="472"/>
        <v>-2.0522391980198704</v>
      </c>
      <c r="L841" s="24">
        <f t="shared" ca="1" si="472"/>
        <v>0.45650694263467484</v>
      </c>
      <c r="M841" s="24">
        <f t="shared" ca="1" si="472"/>
        <v>-0.21019716557481727</v>
      </c>
      <c r="N841" s="24">
        <f ca="1">SQRT(Inputs!$B$38)*C841+SQRT(1-Inputs!$B$38)*_xlfn.NORM.S.INV(RAND())</f>
        <v>-1.526377375750429E-2</v>
      </c>
      <c r="O841" s="24">
        <f ca="1">SQRT(Inputs!$B$38)*D841+SQRT(1-Inputs!$B$38)*_xlfn.NORM.S.INV(RAND())</f>
        <v>-7.3635534064643293E-3</v>
      </c>
      <c r="P841" s="24">
        <f ca="1">SQRT(Inputs!$B$38)*E841+SQRT(1-Inputs!$B$38)*_xlfn.NORM.S.INV(RAND())</f>
        <v>0.80206747095316799</v>
      </c>
      <c r="Q841" s="24">
        <f ca="1">SQRT(Inputs!$B$38)*F841+SQRT(1-Inputs!$B$38)*_xlfn.NORM.S.INV(RAND())</f>
        <v>0.1315503759880069</v>
      </c>
      <c r="R841" s="24">
        <f ca="1">SQRT(Inputs!$B$38)*G841+SQRT(1-Inputs!$B$38)*_xlfn.NORM.S.INV(RAND())</f>
        <v>-0.93167812707964581</v>
      </c>
      <c r="S841" s="24">
        <f ca="1">SQRT(Inputs!$B$38)*H841+SQRT(1-Inputs!$B$38)*_xlfn.NORM.S.INV(RAND())</f>
        <v>0.73366211528231395</v>
      </c>
      <c r="T841" s="24">
        <f ca="1">SQRT(Inputs!$B$38)*I841+SQRT(1-Inputs!$B$38)*_xlfn.NORM.S.INV(RAND())</f>
        <v>1.9849509782846118</v>
      </c>
      <c r="U841" s="24">
        <f ca="1">SQRT(Inputs!$B$38)*J841+SQRT(1-Inputs!$B$38)*_xlfn.NORM.S.INV(RAND())</f>
        <v>-1.3106129546996235</v>
      </c>
      <c r="V841" s="24">
        <f ca="1">SQRT(Inputs!$B$38)*K841+SQRT(1-Inputs!$B$38)*_xlfn.NORM.S.INV(RAND())</f>
        <v>-2.3967155924977472</v>
      </c>
      <c r="W841" s="24">
        <f ca="1">SQRT(Inputs!$B$38)*L841+SQRT(1-Inputs!$B$38)*_xlfn.NORM.S.INV(RAND())</f>
        <v>-0.48629306995005217</v>
      </c>
      <c r="X841" s="24">
        <f ca="1">SQRT(Inputs!$B$38)*M841+SQRT(1-Inputs!$B$38)*_xlfn.NORM.S.INV(RAND())</f>
        <v>-1.0908131420675184</v>
      </c>
      <c r="Y841" s="24">
        <f ca="1">SQRT(Inputs!$B$38)*C841+SQRT(1-Inputs!$B$38)*_xlfn.NORM.S.INV(RAND())</f>
        <v>-0.2066459448019452</v>
      </c>
      <c r="Z841" s="24">
        <f ca="1">SQRT(Inputs!$B$38)*D841+SQRT(1-Inputs!$B$38)*_xlfn.NORM.S.INV(RAND())</f>
        <v>-1.7349488523193566</v>
      </c>
      <c r="AA841" s="24">
        <f ca="1">SQRT(Inputs!$B$38)*E841+SQRT(1-Inputs!$B$38)*_xlfn.NORM.S.INV(RAND())</f>
        <v>-0.26773042616432446</v>
      </c>
      <c r="AB841" s="24">
        <f ca="1">SQRT(Inputs!$B$38)*F841+SQRT(1-Inputs!$B$38)*_xlfn.NORM.S.INV(RAND())</f>
        <v>1.3620493751835734</v>
      </c>
      <c r="AC841" s="24">
        <f ca="1">SQRT(Inputs!$B$38)*G841+SQRT(1-Inputs!$B$38)*_xlfn.NORM.S.INV(RAND())</f>
        <v>0.42432155150879269</v>
      </c>
      <c r="AD841" s="24">
        <f ca="1">SQRT(Inputs!$B$38)*H841+SQRT(1-Inputs!$B$38)*_xlfn.NORM.S.INV(RAND())</f>
        <v>4.7709131678912775E-2</v>
      </c>
      <c r="AE841" s="24">
        <f ca="1">SQRT(Inputs!$B$38)*I841+SQRT(1-Inputs!$B$38)*_xlfn.NORM.S.INV(RAND())</f>
        <v>-1.1234000720275579</v>
      </c>
      <c r="AF841" s="24">
        <f ca="1">SQRT(Inputs!$B$38)*J841+SQRT(1-Inputs!$B$38)*_xlfn.NORM.S.INV(RAND())</f>
        <v>-8.5123976418364E-2</v>
      </c>
      <c r="AG841" s="24">
        <f ca="1">SQRT(Inputs!$B$38)*K841+SQRT(1-Inputs!$B$38)*_xlfn.NORM.S.INV(RAND())</f>
        <v>-0.39329211782653473</v>
      </c>
      <c r="AH841" s="24">
        <f ca="1">SQRT(Inputs!$B$38)*L841+SQRT(1-Inputs!$B$38)*_xlfn.NORM.S.INV(RAND())</f>
        <v>-5.9535276640479473E-2</v>
      </c>
      <c r="AI841" s="24">
        <f ca="1">SQRT(Inputs!$B$38)*M841+SQRT(1-Inputs!$B$38)*_xlfn.NORM.S.INV(RAND())</f>
        <v>-0.23853579578790221</v>
      </c>
      <c r="AJ841" s="24">
        <f ca="1">SQRT(Inputs!$B$38)*C841+SQRT(1-Inputs!$B$38)*_xlfn.NORM.S.INV(RAND())</f>
        <v>-0.47504763092294211</v>
      </c>
      <c r="AK841" s="24">
        <f ca="1">SQRT(Inputs!$B$38)*D841+SQRT(1-Inputs!$B$38)*_xlfn.NORM.S.INV(RAND())</f>
        <v>-0.92884451218016117</v>
      </c>
      <c r="AL841" s="24">
        <f ca="1">SQRT(Inputs!$B$38)*E841+SQRT(1-Inputs!$B$38)*_xlfn.NORM.S.INV(RAND())</f>
        <v>-0.29555091805440048</v>
      </c>
      <c r="AM841" s="24">
        <f ca="1">SQRT(Inputs!$B$38)*F841+SQRT(1-Inputs!$B$38)*_xlfn.NORM.S.INV(RAND())</f>
        <v>-0.38508781798788672</v>
      </c>
      <c r="AN841" s="24">
        <f ca="1">SQRT(Inputs!$B$38)*G841+SQRT(1-Inputs!$B$38)*_xlfn.NORM.S.INV(RAND())</f>
        <v>-5.0190673100111716E-2</v>
      </c>
      <c r="AO841" s="24">
        <f ca="1">SQRT(Inputs!$B$38)*H841+SQRT(1-Inputs!$B$38)*_xlfn.NORM.S.INV(RAND())</f>
        <v>-0.37756590843358095</v>
      </c>
      <c r="AP841" s="24">
        <f ca="1">SQRT(Inputs!$B$38)*I841+SQRT(1-Inputs!$B$38)*_xlfn.NORM.S.INV(RAND())</f>
        <v>0.39395835397978335</v>
      </c>
      <c r="AQ841" s="24">
        <f ca="1">SQRT(Inputs!$B$38)*J841+SQRT(1-Inputs!$B$38)*_xlfn.NORM.S.INV(RAND())</f>
        <v>1.3488434283144479</v>
      </c>
      <c r="AR841" s="24">
        <f ca="1">SQRT(Inputs!$B$38)*K841+SQRT(1-Inputs!$B$38)*_xlfn.NORM.S.INV(RAND())</f>
        <v>0.7447194428839643</v>
      </c>
      <c r="AS841" s="24">
        <f ca="1">SQRT(Inputs!$B$38)*L841+SQRT(1-Inputs!$B$38)*_xlfn.NORM.S.INV(RAND())</f>
        <v>1.3962732167735621</v>
      </c>
      <c r="AT841" s="24">
        <f ca="1">SQRT(Inputs!$B$38)*M841+SQRT(1-Inputs!$B$38)*_xlfn.NORM.S.INV(RAND())</f>
        <v>0.31302518024562953</v>
      </c>
      <c r="AU841" s="15">
        <f ca="1">Inputs!$B$6*EXP($B$8-0.5*C$5^2+C$5*N841)</f>
        <v>4949.9938948045356</v>
      </c>
      <c r="AV841" s="15">
        <f t="shared" ca="1" si="437"/>
        <v>6018.7918334721217</v>
      </c>
      <c r="AW841" s="15">
        <f t="shared" ca="1" si="438"/>
        <v>8177.3322266286423</v>
      </c>
      <c r="AX841" s="15">
        <f t="shared" ca="1" si="439"/>
        <v>10149.139321856002</v>
      </c>
      <c r="AY841" s="15">
        <f t="shared" ca="1" si="440"/>
        <v>11124.529200441486</v>
      </c>
      <c r="AZ841" s="15">
        <f t="shared" ca="1" si="441"/>
        <v>14750.425047993871</v>
      </c>
      <c r="BA841" s="15">
        <f t="shared" ca="1" si="442"/>
        <v>22218.638905760774</v>
      </c>
      <c r="BB841" s="15">
        <f t="shared" ca="1" si="443"/>
        <v>23855.022336095117</v>
      </c>
      <c r="BC841" s="15">
        <f t="shared" ca="1" si="444"/>
        <v>23181.931555103605</v>
      </c>
      <c r="BD841" s="15">
        <f t="shared" ca="1" si="445"/>
        <v>27137.221780427561</v>
      </c>
      <c r="BE841" s="15">
        <f t="shared" ca="1" si="446"/>
        <v>30108.241929663527</v>
      </c>
      <c r="BF841" s="15">
        <f ca="1">Inputs!$B$13*EXP($B$9-0.5*C$6^2+C$6*Y841)</f>
        <v>13275.853660045623</v>
      </c>
      <c r="BG841" s="15">
        <f t="shared" ca="1" si="447"/>
        <v>11830.833464238769</v>
      </c>
      <c r="BH841" s="15">
        <f t="shared" ca="1" si="448"/>
        <v>13827.265327571698</v>
      </c>
      <c r="BI841" s="15">
        <f t="shared" ca="1" si="449"/>
        <v>20874.647539016772</v>
      </c>
      <c r="BJ841" s="15">
        <f t="shared" ca="1" si="450"/>
        <v>27205.06439072307</v>
      </c>
      <c r="BK841" s="15">
        <f t="shared" ca="1" si="451"/>
        <v>33606.637685028516</v>
      </c>
      <c r="BL841" s="15">
        <f t="shared" ca="1" si="452"/>
        <v>35688.768108172</v>
      </c>
      <c r="BM841" s="15">
        <f t="shared" ca="1" si="453"/>
        <v>43407.737139816832</v>
      </c>
      <c r="BN841" s="15">
        <f t="shared" ca="1" si="454"/>
        <v>50928.34031679426</v>
      </c>
      <c r="BO841" s="15">
        <f t="shared" ca="1" si="455"/>
        <v>62229.921309307225</v>
      </c>
      <c r="BP841" s="15">
        <f t="shared" ca="1" si="456"/>
        <v>74551.139722083026</v>
      </c>
      <c r="BQ841" s="15">
        <f ca="1">Inputs!$B$20*EXP($B$10-0.5*C$7^2+C$7*AJ841)</f>
        <v>3624.3763636870253</v>
      </c>
      <c r="BR841" s="15">
        <f t="shared" ca="1" si="457"/>
        <v>3661.5307715464837</v>
      </c>
      <c r="BS841" s="15">
        <f t="shared" ca="1" si="458"/>
        <v>4606.0263171364004</v>
      </c>
      <c r="BT841" s="15">
        <f t="shared" ca="1" si="459"/>
        <v>5740.4953975724875</v>
      </c>
      <c r="BU841" s="15">
        <f t="shared" ca="1" si="460"/>
        <v>7859.6040227533786</v>
      </c>
      <c r="BV841" s="15">
        <f t="shared" ca="1" si="461"/>
        <v>10043.257410926295</v>
      </c>
      <c r="BW841" s="15">
        <f t="shared" ca="1" si="462"/>
        <v>15233.467876424074</v>
      </c>
      <c r="BX841" s="15">
        <f t="shared" ca="1" si="463"/>
        <v>27922.090941688428</v>
      </c>
      <c r="BY841" s="15">
        <f t="shared" ca="1" si="464"/>
        <v>45114.733654251926</v>
      </c>
      <c r="BZ841" s="15">
        <f t="shared" ca="1" si="465"/>
        <v>81826.711405526294</v>
      </c>
      <c r="CA841" s="15">
        <f t="shared" ca="1" si="466"/>
        <v>121516.47160665681</v>
      </c>
      <c r="CB841" s="15">
        <f ca="1">(AU841*DCF!C$10-DCF!C$5*MAX(AU841*DCF!C$10,0)-MAX(AU841-Inputs!$B$6,0)/Inputs!$B$10)*DCF!C$6</f>
        <v>1043.1616163693789</v>
      </c>
      <c r="CC841" s="15">
        <f ca="1">(AV841*DCF!D$10-DCF!D$5*MAX(AV841*DCF!D$10,0)-MAX(AV841-AU841,0)/Inputs!$B$10)*DCF!D$6</f>
        <v>1206.4413285177236</v>
      </c>
      <c r="CD841" s="15">
        <f ca="1">(AW841*DCF!E$10-DCF!E$5*MAX(AW841*DCF!E$10,0)-MAX(AW841-AV841,0)/Inputs!$B$10)*DCF!E$6</f>
        <v>1401.8231536379465</v>
      </c>
      <c r="CE841" s="15">
        <f ca="1">(AX841*DCF!F$10-DCF!F$5*MAX(AX841*DCF!F$10,0)-MAX(AX841-AW841,0)/Inputs!$B$10)*DCF!F$6</f>
        <v>1805.2567697625711</v>
      </c>
      <c r="CF841" s="15">
        <f ca="1">(AY841*DCF!G$10-DCF!G$5*MAX(AY841*DCF!G$10,0)-MAX(AY841-AX841,0)/Inputs!$B$10)*DCF!G$6</f>
        <v>2104.6095201538005</v>
      </c>
      <c r="CG841" s="15">
        <f ca="1">(AZ841*DCF!H$10-DCF!H$5*MAX(AZ841*DCF!H$10,0)-MAX(AZ841-AY841,0)/Inputs!$B$10)*DCF!H$6</f>
        <v>2219.9627927703978</v>
      </c>
      <c r="CH841" s="15">
        <f ca="1">(BA841*DCF!I$10-DCF!I$5*MAX(BA841*DCF!I$10,0)-MAX(BA841-AZ841,0)/Inputs!$B$10)*DCF!I$6</f>
        <v>2833.4860544330031</v>
      </c>
      <c r="CI841" s="15">
        <f ca="1">(BB841*DCF!J$10-DCF!J$5*MAX(BB841*DCF!J$10,0)-MAX(BB841-BA841,0)/Inputs!$B$10)*DCF!J$6</f>
        <v>3845.6102408305105</v>
      </c>
      <c r="CJ841" s="15">
        <f ca="1">(BC841*DCF!K$10-DCF!K$5*MAX(BC841*DCF!K$10,0)-MAX(BC841-BB841,0)/Inputs!$B$10)*DCF!K$6</f>
        <v>3731.918676411055</v>
      </c>
      <c r="CK841" s="15">
        <f ca="1">(BD841*DCF!L$10-DCF!L$5*MAX(BD841*DCF!L$10,0)-MAX(BD841-BC841,0)/Inputs!$B$10)*DCF!L$6</f>
        <v>3581.3260171453767</v>
      </c>
      <c r="CL841" s="15">
        <f ca="1">(BE841*DCF!M$10-DCF!M$5*MAX(BE841*DCF!M$10,0)-MAX(BE841-BD841,0)/Inputs!$B$10)*DCF!M$6</f>
        <v>3893.742255777192</v>
      </c>
      <c r="CM841" s="15">
        <f ca="1">(BF841*DCF!C$28-DCF!C$5*MAX(BF841*DCF!C$28,0)-MAX(BF841-Inputs!$B$13,0)/Inputs!$B$17)*DCF!C$6</f>
        <v>3615.478608546513</v>
      </c>
      <c r="CN841" s="15">
        <f ca="1">(BG841*DCF!D$28-DCF!D$5*MAX(BG841*DCF!D$28,0)-MAX(BG841-BF841,0)/Inputs!$B$17)*DCF!D$6</f>
        <v>3484.4533193179404</v>
      </c>
      <c r="CO841" s="15">
        <f ca="1">(BH841*DCF!E$28-DCF!E$5*MAX(BH841*DCF!E$28,0)-MAX(BH841-BG841,0)/Inputs!$B$17)*DCF!E$6</f>
        <v>3522.6585153733436</v>
      </c>
      <c r="CP841" s="15">
        <f ca="1">(BI841*DCF!F$28-DCF!F$5*MAX(BI841*DCF!F$28,0)-MAX(BI841-BH841,0)/Inputs!$B$17)*DCF!F$6</f>
        <v>4383.8296266561802</v>
      </c>
      <c r="CQ841" s="15">
        <f ca="1">(BJ841*DCF!G$28-DCF!G$5*MAX(BJ841*DCF!G$28,0)-MAX(BJ841-BI841,0)/Inputs!$B$17)*DCF!G$6</f>
        <v>5993.8467828274288</v>
      </c>
      <c r="CR841" s="15">
        <f ca="1">(BK841*DCF!H$28-DCF!H$5*MAX(BK841*DCF!H$28,0)-MAX(BK841-BJ841,0)/Inputs!$B$17)*DCF!H$6</f>
        <v>7316.6674333488409</v>
      </c>
      <c r="CS841" s="15">
        <f ca="1">(BL841*DCF!I$28-DCF!I$5*MAX(BL841*DCF!I$28,0)-MAX(BL841-BK841,0)/Inputs!$B$17)*DCF!I$6</f>
        <v>8093.4726628536137</v>
      </c>
      <c r="CT841" s="15">
        <f ca="1">(BM841*DCF!J$28-DCF!J$5*MAX(BM841*DCF!J$28,0)-MAX(BM841-BL841,0)/Inputs!$B$17)*DCF!J$6</f>
        <v>8660.05669863597</v>
      </c>
      <c r="CU841" s="15">
        <f ca="1">(BN841*DCF!K$28-DCF!K$5*MAX(BN841*DCF!K$28,0)-MAX(BN841-BM841,0)/Inputs!$B$17)*DCF!K$6</f>
        <v>9834.0378441375724</v>
      </c>
      <c r="CV841" s="15">
        <f ca="1">(BO841*DCF!L$28-DCF!L$5*MAX(BO841*DCF!L$28,0)-MAX(BO841-BN841,0)/Inputs!$B$17)*DCF!L$6</f>
        <v>11137.382764860706</v>
      </c>
      <c r="CW841" s="15">
        <f ca="1">(BP841*DCF!M$28-DCF!M$5*MAX(BP841*DCF!M$28,0)-MAX(BP841-BO841,0)/Inputs!$B$17)*DCF!M$6</f>
        <v>12738.926541924875</v>
      </c>
      <c r="CX841" s="15">
        <f ca="1">(BQ841*DCF!C$46-DCF!C$5*MAX(BQ841*DCF!C$46,0)-MAX(BQ841-Inputs!$B$20,0)/Inputs!$B$24)*DCF!C$6</f>
        <v>-1032.5933235706873</v>
      </c>
      <c r="CY841" s="15">
        <f ca="1">(BR841*DCF!D$46-DCF!D$5*MAX(BR841*DCF!D$46,0)-MAX(BR841-BQ841,0)/Inputs!$B$24)*DCF!D$6</f>
        <v>-640.79139212564007</v>
      </c>
      <c r="CZ841" s="15">
        <f ca="1">(BS841*DCF!E$46-DCF!E$5*MAX(BS841*DCF!E$46,0)-MAX(BS841-BR841,0)/Inputs!$B$24)*DCF!E$6</f>
        <v>-916.96477421532074</v>
      </c>
      <c r="DA841" s="15">
        <f ca="1">(BT841*DCF!F$46-DCF!F$5*MAX(BT841*DCF!F$46,0)-MAX(BT841-BS841,0)/Inputs!$B$24)*DCF!F$6</f>
        <v>-831.15522452192295</v>
      </c>
      <c r="DB841" s="15">
        <f ca="1">(BU841*DCF!G$46-DCF!G$5*MAX(BU841*DCF!G$46,0)-MAX(BU841-BT841,0)/Inputs!$B$24)*DCF!G$6</f>
        <v>-977.20782368064795</v>
      </c>
      <c r="DC841" s="15">
        <f ca="1">(BV841*DCF!H$46-DCF!H$5*MAX(BV841*DCF!H$46,0)-MAX(BV841-BU841,0)/Inputs!$B$24)*DCF!H$6</f>
        <v>-678.55691090844311</v>
      </c>
      <c r="DD841" s="15">
        <f ca="1">(BW841*DCF!I$46-DCF!I$5*MAX(BW841*DCF!I$46,0)-MAX(BW841-BV841,0)/Inputs!$B$24)*DCF!I$6</f>
        <v>-1138.0857938542831</v>
      </c>
      <c r="DE841" s="15">
        <f ca="1">(BX841*DCF!J$46-DCF!J$5*MAX(BX841*DCF!J$46,0)-MAX(BX841-BW841,0)/Inputs!$B$24)*DCF!J$6</f>
        <v>-2193.5610556693118</v>
      </c>
      <c r="DF841" s="15">
        <f ca="1">(BY841*DCF!K$46-DCF!K$5*MAX(BY841*DCF!K$46,0)-MAX(BY841-BX841,0)/Inputs!$B$24)*DCF!K$6</f>
        <v>-1634.6354773983198</v>
      </c>
      <c r="DG841" s="15">
        <f ca="1">(BZ841*DCF!L$46-DCF!L$5*MAX(BZ841*DCF!L$46,0)-MAX(BZ841-BY841,0)/Inputs!$B$24)*DCF!L$6</f>
        <v>-2651.7402887281119</v>
      </c>
      <c r="DH841" s="15">
        <f ca="1">(CA841*DCF!M$46-DCF!M$5*MAX(CA841*DCF!M$46,0)-MAX(CA841-BZ841,0)/Inputs!$B$24)*DCF!M$6</f>
        <v>1229.0239669470632</v>
      </c>
      <c r="DI841" s="15">
        <f ca="1">SUM(CB841:CL841)+BE841*DCF!M$10*(1+Inputs!$B$30)*(1-Inputs!$B$33)*(1-Inputs!$B$30/Inputs!$B$31)/(Inputs!$B$29-Inputs!$B$30)*DCF!M$6</f>
        <v>111458.97385634464</v>
      </c>
      <c r="DJ841" s="15">
        <f ca="1">SUM(CM841:CW841)+BP841*DCF!M$28*(1+Inputs!$B$30)*(1-Inputs!$B$33)*(1-Inputs!$B$30/Inputs!$B$31)/(Inputs!$B$29-Inputs!$B$30)*DCF!M$6</f>
        <v>355416.55437624466</v>
      </c>
      <c r="DK841" s="15">
        <f ca="1">SUM(CX841:DH841)+CA841*DCF!M$46*(1+Inputs!$B$30)*(1-Inputs!$B$33)*(1-Inputs!$B$30/Inputs!$B$31)/(Inputs!$B$29-Inputs!$B$30)*DCF!M$6</f>
        <v>176412.59155244657</v>
      </c>
      <c r="DM841" s="15">
        <f ca="1">DI841+DJ841+DK841+Inputs!$B$34+Inputs!$B$36-Inputs!$B$35</f>
        <v>720139.11978503584</v>
      </c>
    </row>
    <row r="842" spans="1:117" x14ac:dyDescent="0.75">
      <c r="A842" s="11">
        <v>829</v>
      </c>
      <c r="C842" s="24">
        <f t="shared" ca="1" si="472"/>
        <v>0.36618895014542829</v>
      </c>
      <c r="D842" s="24">
        <f t="shared" ca="1" si="472"/>
        <v>-1.0634067529980098</v>
      </c>
      <c r="E842" s="24">
        <f t="shared" ca="1" si="472"/>
        <v>0.40403542583583302</v>
      </c>
      <c r="F842" s="24">
        <f t="shared" ca="1" si="472"/>
        <v>-0.15205850399702073</v>
      </c>
      <c r="G842" s="24">
        <f t="shared" ca="1" si="472"/>
        <v>-1.5641519404608804</v>
      </c>
      <c r="H842" s="24">
        <f t="shared" ca="1" si="472"/>
        <v>1.3490821685192447</v>
      </c>
      <c r="I842" s="24">
        <f t="shared" ca="1" si="472"/>
        <v>0.37382303959476393</v>
      </c>
      <c r="J842" s="24">
        <f t="shared" ca="1" si="472"/>
        <v>0.16232814456985867</v>
      </c>
      <c r="K842" s="24">
        <f t="shared" ca="1" si="472"/>
        <v>0.73946276702264879</v>
      </c>
      <c r="L842" s="24">
        <f t="shared" ca="1" si="472"/>
        <v>1.8985553960028887</v>
      </c>
      <c r="M842" s="24">
        <f t="shared" ca="1" si="472"/>
        <v>-0.7997862649827151</v>
      </c>
      <c r="N842" s="24">
        <f ca="1">SQRT(Inputs!$B$38)*C842+SQRT(1-Inputs!$B$38)*_xlfn.NORM.S.INV(RAND())</f>
        <v>0.64173565702666768</v>
      </c>
      <c r="O842" s="24">
        <f ca="1">SQRT(Inputs!$B$38)*D842+SQRT(1-Inputs!$B$38)*_xlfn.NORM.S.INV(RAND())</f>
        <v>0.24977875656642701</v>
      </c>
      <c r="P842" s="24">
        <f ca="1">SQRT(Inputs!$B$38)*E842+SQRT(1-Inputs!$B$38)*_xlfn.NORM.S.INV(RAND())</f>
        <v>0.87416500703817623</v>
      </c>
      <c r="Q842" s="24">
        <f ca="1">SQRT(Inputs!$B$38)*F842+SQRT(1-Inputs!$B$38)*_xlfn.NORM.S.INV(RAND())</f>
        <v>-0.32680781971961986</v>
      </c>
      <c r="R842" s="24">
        <f ca="1">SQRT(Inputs!$B$38)*G842+SQRT(1-Inputs!$B$38)*_xlfn.NORM.S.INV(RAND())</f>
        <v>-0.32067357958225629</v>
      </c>
      <c r="S842" s="24">
        <f ca="1">SQRT(Inputs!$B$38)*H842+SQRT(1-Inputs!$B$38)*_xlfn.NORM.S.INV(RAND())</f>
        <v>1.4380960486493171</v>
      </c>
      <c r="T842" s="24">
        <f ca="1">SQRT(Inputs!$B$38)*I842+SQRT(1-Inputs!$B$38)*_xlfn.NORM.S.INV(RAND())</f>
        <v>1.2410795289077656</v>
      </c>
      <c r="U842" s="24">
        <f ca="1">SQRT(Inputs!$B$38)*J842+SQRT(1-Inputs!$B$38)*_xlfn.NORM.S.INV(RAND())</f>
        <v>1.0958981203909137</v>
      </c>
      <c r="V842" s="24">
        <f ca="1">SQRT(Inputs!$B$38)*K842+SQRT(1-Inputs!$B$38)*_xlfn.NORM.S.INV(RAND())</f>
        <v>1.9704201002146235</v>
      </c>
      <c r="W842" s="24">
        <f ca="1">SQRT(Inputs!$B$38)*L842+SQRT(1-Inputs!$B$38)*_xlfn.NORM.S.INV(RAND())</f>
        <v>2.1680223650831647</v>
      </c>
      <c r="X842" s="24">
        <f ca="1">SQRT(Inputs!$B$38)*M842+SQRT(1-Inputs!$B$38)*_xlfn.NORM.S.INV(RAND())</f>
        <v>-0.41090498831765165</v>
      </c>
      <c r="Y842" s="24">
        <f ca="1">SQRT(Inputs!$B$38)*C842+SQRT(1-Inputs!$B$38)*_xlfn.NORM.S.INV(RAND())</f>
        <v>1.2440617155205438</v>
      </c>
      <c r="Z842" s="24">
        <f ca="1">SQRT(Inputs!$B$38)*D842+SQRT(1-Inputs!$B$38)*_xlfn.NORM.S.INV(RAND())</f>
        <v>-1.5453321845363681</v>
      </c>
      <c r="AA842" s="24">
        <f ca="1">SQRT(Inputs!$B$38)*E842+SQRT(1-Inputs!$B$38)*_xlfn.NORM.S.INV(RAND())</f>
        <v>-0.91256277449188661</v>
      </c>
      <c r="AB842" s="24">
        <f ca="1">SQRT(Inputs!$B$38)*F842+SQRT(1-Inputs!$B$38)*_xlfn.NORM.S.INV(RAND())</f>
        <v>0.47372070949042056</v>
      </c>
      <c r="AC842" s="24">
        <f ca="1">SQRT(Inputs!$B$38)*G842+SQRT(1-Inputs!$B$38)*_xlfn.NORM.S.INV(RAND())</f>
        <v>-1.1068913106776384</v>
      </c>
      <c r="AD842" s="24">
        <f ca="1">SQRT(Inputs!$B$38)*H842+SQRT(1-Inputs!$B$38)*_xlfn.NORM.S.INV(RAND())</f>
        <v>1.2065996270796218</v>
      </c>
      <c r="AE842" s="24">
        <f ca="1">SQRT(Inputs!$B$38)*I842+SQRT(1-Inputs!$B$38)*_xlfn.NORM.S.INV(RAND())</f>
        <v>-0.32019705038430823</v>
      </c>
      <c r="AF842" s="24">
        <f ca="1">SQRT(Inputs!$B$38)*J842+SQRT(1-Inputs!$B$38)*_xlfn.NORM.S.INV(RAND())</f>
        <v>0.73079025409908061</v>
      </c>
      <c r="AG842" s="24">
        <f ca="1">SQRT(Inputs!$B$38)*K842+SQRT(1-Inputs!$B$38)*_xlfn.NORM.S.INV(RAND())</f>
        <v>0.91271951948408159</v>
      </c>
      <c r="AH842" s="24">
        <f ca="1">SQRT(Inputs!$B$38)*L842+SQRT(1-Inputs!$B$38)*_xlfn.NORM.S.INV(RAND())</f>
        <v>0.86373654425545987</v>
      </c>
      <c r="AI842" s="24">
        <f ca="1">SQRT(Inputs!$B$38)*M842+SQRT(1-Inputs!$B$38)*_xlfn.NORM.S.INV(RAND())</f>
        <v>-0.98698903612722255</v>
      </c>
      <c r="AJ842" s="24">
        <f ca="1">SQRT(Inputs!$B$38)*C842+SQRT(1-Inputs!$B$38)*_xlfn.NORM.S.INV(RAND())</f>
        <v>1.0503771503108223</v>
      </c>
      <c r="AK842" s="24">
        <f ca="1">SQRT(Inputs!$B$38)*D842+SQRT(1-Inputs!$B$38)*_xlfn.NORM.S.INV(RAND())</f>
        <v>0.44576270828851172</v>
      </c>
      <c r="AL842" s="24">
        <f ca="1">SQRT(Inputs!$B$38)*E842+SQRT(1-Inputs!$B$38)*_xlfn.NORM.S.INV(RAND())</f>
        <v>-1.6272845857125295E-2</v>
      </c>
      <c r="AM842" s="24">
        <f ca="1">SQRT(Inputs!$B$38)*F842+SQRT(1-Inputs!$B$38)*_xlfn.NORM.S.INV(RAND())</f>
        <v>-0.7341101459005196</v>
      </c>
      <c r="AN842" s="24">
        <f ca="1">SQRT(Inputs!$B$38)*G842+SQRT(1-Inputs!$B$38)*_xlfn.NORM.S.INV(RAND())</f>
        <v>-1.1434695049778576</v>
      </c>
      <c r="AO842" s="24">
        <f ca="1">SQRT(Inputs!$B$38)*H842+SQRT(1-Inputs!$B$38)*_xlfn.NORM.S.INV(RAND())</f>
        <v>2.0701153436641442</v>
      </c>
      <c r="AP842" s="24">
        <f ca="1">SQRT(Inputs!$B$38)*I842+SQRT(1-Inputs!$B$38)*_xlfn.NORM.S.INV(RAND())</f>
        <v>0.58114759965360574</v>
      </c>
      <c r="AQ842" s="24">
        <f ca="1">SQRT(Inputs!$B$38)*J842+SQRT(1-Inputs!$B$38)*_xlfn.NORM.S.INV(RAND())</f>
        <v>-9.0238569701201476E-3</v>
      </c>
      <c r="AR842" s="24">
        <f ca="1">SQRT(Inputs!$B$38)*K842+SQRT(1-Inputs!$B$38)*_xlfn.NORM.S.INV(RAND())</f>
        <v>0.57953818425713433</v>
      </c>
      <c r="AS842" s="24">
        <f ca="1">SQRT(Inputs!$B$38)*L842+SQRT(1-Inputs!$B$38)*_xlfn.NORM.S.INV(RAND())</f>
        <v>0.74507012780238036</v>
      </c>
      <c r="AT842" s="24">
        <f ca="1">SQRT(Inputs!$B$38)*M842+SQRT(1-Inputs!$B$38)*_xlfn.NORM.S.INV(RAND())</f>
        <v>-1.5740718244195311</v>
      </c>
      <c r="AU842" s="15">
        <f ca="1">Inputs!$B$6*EXP($B$8-0.5*C$5^2+C$5*N842)</f>
        <v>5505.4409206424216</v>
      </c>
      <c r="AV842" s="15">
        <f t="shared" ca="1" si="437"/>
        <v>6952.1100283826609</v>
      </c>
      <c r="AW842" s="15">
        <f t="shared" ca="1" si="438"/>
        <v>9537.6700966077697</v>
      </c>
      <c r="AX842" s="15">
        <f t="shared" ca="1" si="439"/>
        <v>11178.677355742166</v>
      </c>
      <c r="AY842" s="15">
        <f t="shared" ca="1" si="440"/>
        <v>13159.313031235737</v>
      </c>
      <c r="AZ842" s="15">
        <f t="shared" ca="1" si="441"/>
        <v>18855.807777733116</v>
      </c>
      <c r="BA842" s="15">
        <f t="shared" ca="1" si="442"/>
        <v>26275.244945444309</v>
      </c>
      <c r="BB842" s="15">
        <f t="shared" ca="1" si="443"/>
        <v>35902.179145624279</v>
      </c>
      <c r="BC842" s="15">
        <f t="shared" ca="1" si="444"/>
        <v>53182.824934213386</v>
      </c>
      <c r="BD842" s="15">
        <f t="shared" ca="1" si="445"/>
        <v>79801.006131229064</v>
      </c>
      <c r="BE842" s="15">
        <f t="shared" ca="1" si="446"/>
        <v>94193.863064164761</v>
      </c>
      <c r="BF842" s="15">
        <f ca="1">Inputs!$B$13*EXP($B$9-0.5*C$6^2+C$6*Y842)</f>
        <v>17699.675639537596</v>
      </c>
      <c r="BG842" s="15">
        <f t="shared" ca="1" si="447"/>
        <v>16322.143800078962</v>
      </c>
      <c r="BH842" s="15">
        <f t="shared" ca="1" si="448"/>
        <v>17141.557000377921</v>
      </c>
      <c r="BI842" s="15">
        <f t="shared" ca="1" si="449"/>
        <v>22571.039842604525</v>
      </c>
      <c r="BJ842" s="15">
        <f t="shared" ca="1" si="450"/>
        <v>23589.882869935958</v>
      </c>
      <c r="BK842" s="15">
        <f t="shared" ca="1" si="451"/>
        <v>34121.018122502959</v>
      </c>
      <c r="BL842" s="15">
        <f t="shared" ca="1" si="452"/>
        <v>40209.945995623166</v>
      </c>
      <c r="BM842" s="15">
        <f t="shared" ca="1" si="453"/>
        <v>54123.859246355547</v>
      </c>
      <c r="BN842" s="15">
        <f t="shared" ca="1" si="454"/>
        <v>74259.372498407261</v>
      </c>
      <c r="BO842" s="15">
        <f t="shared" ca="1" si="455"/>
        <v>101018.30240794235</v>
      </c>
      <c r="BP842" s="15">
        <f t="shared" ca="1" si="456"/>
        <v>111180.39534843447</v>
      </c>
      <c r="BQ842" s="15">
        <f ca="1">Inputs!$B$20*EXP($B$10-0.5*C$7^2+C$7*AJ842)</f>
        <v>6225.9372798681998</v>
      </c>
      <c r="BR842" s="15">
        <f t="shared" ca="1" si="457"/>
        <v>9732.5004099410417</v>
      </c>
      <c r="BS842" s="15">
        <f t="shared" ca="1" si="458"/>
        <v>13265.47146339867</v>
      </c>
      <c r="BT842" s="15">
        <f t="shared" ca="1" si="459"/>
        <v>15086.264848243878</v>
      </c>
      <c r="BU842" s="15">
        <f t="shared" ca="1" si="460"/>
        <v>15854.207215202452</v>
      </c>
      <c r="BV842" s="15">
        <f t="shared" ca="1" si="461"/>
        <v>35165.279830456377</v>
      </c>
      <c r="BW842" s="15">
        <f t="shared" ca="1" si="462"/>
        <v>55493.784612542368</v>
      </c>
      <c r="BX842" s="15">
        <f t="shared" ca="1" si="463"/>
        <v>77476.687738448731</v>
      </c>
      <c r="BY842" s="15">
        <f t="shared" ca="1" si="464"/>
        <v>121287.59522980655</v>
      </c>
      <c r="BZ842" s="15">
        <f t="shared" ca="1" si="465"/>
        <v>195165.17424324024</v>
      </c>
      <c r="CA842" s="15">
        <f t="shared" ca="1" si="466"/>
        <v>207255.78492795402</v>
      </c>
      <c r="CB842" s="15">
        <f ca="1">(AU842*DCF!C$10-DCF!C$5*MAX(AU842*DCF!C$10,0)-MAX(AU842-Inputs!$B$6,0)/Inputs!$B$10)*DCF!C$6</f>
        <v>1039.2011800718201</v>
      </c>
      <c r="CC842" s="15">
        <f ca="1">(AV842*DCF!D$10-DCF!D$5*MAX(AV842*DCF!D$10,0)-MAX(AV842-AU842,0)/Inputs!$B$10)*DCF!D$6</f>
        <v>1341.7973205166249</v>
      </c>
      <c r="CD842" s="15">
        <f ca="1">(AW842*DCF!E$10-DCF!E$5*MAX(AW842*DCF!E$10,0)-MAX(AW842-AV842,0)/Inputs!$B$10)*DCF!E$6</f>
        <v>1619.720998633298</v>
      </c>
      <c r="CE842" s="15">
        <f ca="1">(AX842*DCF!F$10-DCF!F$5*MAX(AX842*DCF!F$10,0)-MAX(AX842-AW842,0)/Inputs!$B$10)*DCF!F$6</f>
        <v>2098.8345262035559</v>
      </c>
      <c r="CF842" s="15">
        <f ca="1">(AY842*DCF!G$10-DCF!G$5*MAX(AY842*DCF!G$10,0)-MAX(AY842-AX842,0)/Inputs!$B$10)*DCF!G$6</f>
        <v>2330.6304581466875</v>
      </c>
      <c r="CG842" s="15">
        <f ca="1">(AZ842*DCF!H$10-DCF!H$5*MAX(AZ842*DCF!H$10,0)-MAX(AZ842-AY842,0)/Inputs!$B$10)*DCF!H$6</f>
        <v>2649.3538395648984</v>
      </c>
      <c r="CH842" s="15">
        <f ca="1">(BA842*DCF!I$10-DCF!I$5*MAX(BA842*DCF!I$10,0)-MAX(BA842-AZ842,0)/Inputs!$B$10)*DCF!I$6</f>
        <v>3582.4810785927584</v>
      </c>
      <c r="CI842" s="15">
        <f ca="1">(BB842*DCF!J$10-DCF!J$5*MAX(BB842*DCF!J$10,0)-MAX(BB842-BA842,0)/Inputs!$B$10)*DCF!J$6</f>
        <v>4702.0940071943169</v>
      </c>
      <c r="CJ842" s="15">
        <f ca="1">(BC842*DCF!K$10-DCF!K$5*MAX(BC842*DCF!K$10,0)-MAX(BC842-BB842,0)/Inputs!$B$10)*DCF!K$6</f>
        <v>6142.5533426834763</v>
      </c>
      <c r="CK842" s="15">
        <f ca="1">(BD842*DCF!L$10-DCF!L$5*MAX(BD842*DCF!L$10,0)-MAX(BD842-BC842,0)/Inputs!$B$10)*DCF!L$6</f>
        <v>8593.3474032090635</v>
      </c>
      <c r="CL842" s="15">
        <f ca="1">(BE842*DCF!M$10-DCF!M$5*MAX(BE842*DCF!M$10,0)-MAX(BE842-BD842,0)/Inputs!$B$10)*DCF!M$6</f>
        <v>11572.59183918328</v>
      </c>
      <c r="CM842" s="15">
        <f ca="1">(BF842*DCF!C$28-DCF!C$5*MAX(BF842*DCF!C$28,0)-MAX(BF842-Inputs!$B$13,0)/Inputs!$B$17)*DCF!C$6</f>
        <v>3943.9321710495906</v>
      </c>
      <c r="CN842" s="15">
        <f ca="1">(BG842*DCF!D$28-DCF!D$5*MAX(BG842*DCF!D$28,0)-MAX(BG842-BF842,0)/Inputs!$B$17)*DCF!D$6</f>
        <v>4807.2477999528082</v>
      </c>
      <c r="CO842" s="15">
        <f ca="1">(BH842*DCF!E$28-DCF!E$5*MAX(BH842*DCF!E$28,0)-MAX(BH842-BG842,0)/Inputs!$B$17)*DCF!E$6</f>
        <v>4693.2991099376432</v>
      </c>
      <c r="CP842" s="15">
        <f ca="1">(BI842*DCF!F$28-DCF!F$5*MAX(BI842*DCF!F$28,0)-MAX(BI842-BH842,0)/Inputs!$B$17)*DCF!F$6</f>
        <v>5138.9196056603987</v>
      </c>
      <c r="CQ842" s="15">
        <f ca="1">(BJ842*DCF!G$28-DCF!G$5*MAX(BJ842*DCF!G$28,0)-MAX(BJ842-BI842,0)/Inputs!$B$17)*DCF!G$6</f>
        <v>5949.2147542734929</v>
      </c>
      <c r="CR842" s="15">
        <f ca="1">(BK842*DCF!H$28-DCF!H$5*MAX(BK842*DCF!H$28,0)-MAX(BK842-BJ842,0)/Inputs!$B$17)*DCF!H$6</f>
        <v>6802.2613524138878</v>
      </c>
      <c r="CS842" s="15">
        <f ca="1">(BL842*DCF!I$28-DCF!I$5*MAX(BL842*DCF!I$28,0)-MAX(BL842-BK842,0)/Inputs!$B$17)*DCF!I$6</f>
        <v>8581.5431029737811</v>
      </c>
      <c r="CT842" s="15">
        <f ca="1">(BM842*DCF!J$28-DCF!J$5*MAX(BM842*DCF!J$28,0)-MAX(BM842-BL842,0)/Inputs!$B$17)*DCF!J$6</f>
        <v>10229.242544578783</v>
      </c>
      <c r="CU842" s="15">
        <f ca="1">(BN842*DCF!K$28-DCF!K$5*MAX(BN842*DCF!K$28,0)-MAX(BN842-BM842,0)/Inputs!$B$17)*DCF!K$6</f>
        <v>13216.002195148891</v>
      </c>
      <c r="CV842" s="15">
        <f ca="1">(BO842*DCF!L$28-DCF!L$5*MAX(BO842*DCF!L$28,0)-MAX(BO842-BN842,0)/Inputs!$B$17)*DCF!L$6</f>
        <v>17127.454152386872</v>
      </c>
      <c r="CW842" s="15">
        <f ca="1">(BP842*DCF!M$28-DCF!M$5*MAX(BP842*DCF!M$28,0)-MAX(BP842-BO842,0)/Inputs!$B$17)*DCF!M$6</f>
        <v>19856.431468179449</v>
      </c>
      <c r="CX842" s="15">
        <f ca="1">(BQ842*DCF!C$46-DCF!C$5*MAX(BQ842*DCF!C$46,0)-MAX(BQ842-Inputs!$B$20,0)/Inputs!$B$24)*DCF!C$6</f>
        <v>-2835.0604710403231</v>
      </c>
      <c r="CY842" s="15">
        <f ca="1">(BR842*DCF!D$46-DCF!D$5*MAX(BR842*DCF!D$46,0)-MAX(BR842-BQ842,0)/Inputs!$B$24)*DCF!D$6</f>
        <v>-3157.3322356188396</v>
      </c>
      <c r="CZ842" s="15">
        <f ca="1">(BS842*DCF!E$46-DCF!E$5*MAX(BS842*DCF!E$46,0)-MAX(BS842-BR842,0)/Inputs!$B$24)*DCF!E$6</f>
        <v>-2961.2650255838416</v>
      </c>
      <c r="DA842" s="15">
        <f ca="1">(BT842*DCF!F$46-DCF!F$5*MAX(BT842*DCF!F$46,0)-MAX(BT842-BS842,0)/Inputs!$B$24)*DCF!F$6</f>
        <v>-1761.6856199834015</v>
      </c>
      <c r="DB842" s="15">
        <f ca="1">(BU842*DCF!G$46-DCF!G$5*MAX(BU842*DCF!G$46,0)-MAX(BU842-BT842,0)/Inputs!$B$24)*DCF!G$6</f>
        <v>-791.62484618703456</v>
      </c>
      <c r="DC842" s="15">
        <f ca="1">(BV842*DCF!H$46-DCF!H$5*MAX(BV842*DCF!H$46,0)-MAX(BV842-BU842,0)/Inputs!$B$24)*DCF!H$6</f>
        <v>-6000.7974942851579</v>
      </c>
      <c r="DD842" s="15">
        <f ca="1">(BW842*DCF!I$46-DCF!I$5*MAX(BW842*DCF!I$46,0)-MAX(BW842-BV842,0)/Inputs!$B$24)*DCF!I$6</f>
        <v>-4553.8768401950147</v>
      </c>
      <c r="DE842" s="15">
        <f ca="1">(BX842*DCF!J$46-DCF!J$5*MAX(BX842*DCF!J$46,0)-MAX(BX842-BW842,0)/Inputs!$B$24)*DCF!J$6</f>
        <v>-2579.5740202033107</v>
      </c>
      <c r="DF842" s="15">
        <f ca="1">(BY842*DCF!K$46-DCF!K$5*MAX(BY842*DCF!K$46,0)-MAX(BY842-BX842,0)/Inputs!$B$24)*DCF!K$6</f>
        <v>-3804.1534638309645</v>
      </c>
      <c r="DG842" s="15">
        <f ca="1">(BZ842*DCF!L$46-DCF!L$5*MAX(BZ842*DCF!L$46,0)-MAX(BZ842-BY842,0)/Inputs!$B$24)*DCF!L$6</f>
        <v>-3227.8752255185905</v>
      </c>
      <c r="DH842" s="15">
        <f ca="1">(CA842*DCF!M$46-DCF!M$5*MAX(CA842*DCF!M$46,0)-MAX(CA842-BZ842,0)/Inputs!$B$24)*DCF!M$6</f>
        <v>13720.422841264766</v>
      </c>
      <c r="DI842" s="15">
        <f ca="1">SUM(CB842:CL842)+BE842*DCF!M$10*(1+Inputs!$B$30)*(1-Inputs!$B$33)*(1-Inputs!$B$30/Inputs!$B$31)/(Inputs!$B$29-Inputs!$B$30)*DCF!M$6</f>
        <v>307815.37248646026</v>
      </c>
      <c r="DJ842" s="15">
        <f ca="1">SUM(CM842:CW842)+BP842*DCF!M$28*(1+Inputs!$B$30)*(1-Inputs!$B$33)*(1-Inputs!$B$30/Inputs!$B$31)/(Inputs!$B$29-Inputs!$B$30)*DCF!M$6</f>
        <v>512900.89554084686</v>
      </c>
      <c r="DK842" s="15">
        <f ca="1">SUM(CX842:DH842)+CA842*DCF!M$46*(1+Inputs!$B$30)*(1-Inputs!$B$33)*(1-Inputs!$B$30/Inputs!$B$31)/(Inputs!$B$29-Inputs!$B$30)*DCF!M$6</f>
        <v>302489.17211466486</v>
      </c>
      <c r="DM842" s="15">
        <f ca="1">DI842+DJ842+DK842+Inputs!$B$34+Inputs!$B$36-Inputs!$B$35</f>
        <v>1200056.4401419719</v>
      </c>
    </row>
    <row r="843" spans="1:117" x14ac:dyDescent="0.75">
      <c r="A843" s="11">
        <v>830</v>
      </c>
      <c r="C843" s="24">
        <f t="shared" ca="1" si="472"/>
        <v>0.30848548069875503</v>
      </c>
      <c r="D843" s="24">
        <f t="shared" ca="1" si="472"/>
        <v>-0.28742009728022577</v>
      </c>
      <c r="E843" s="24">
        <f t="shared" ca="1" si="472"/>
        <v>-0.57525509333737379</v>
      </c>
      <c r="F843" s="24">
        <f t="shared" ca="1" si="472"/>
        <v>0.70769809149526397</v>
      </c>
      <c r="G843" s="24">
        <f t="shared" ca="1" si="472"/>
        <v>-1.1472819447685372</v>
      </c>
      <c r="H843" s="24">
        <f t="shared" ca="1" si="472"/>
        <v>-0.88033964606902593</v>
      </c>
      <c r="I843" s="24">
        <f t="shared" ca="1" si="472"/>
        <v>0.66024317140769295</v>
      </c>
      <c r="J843" s="24">
        <f t="shared" ca="1" si="472"/>
        <v>-1.1090022006634321</v>
      </c>
      <c r="K843" s="24">
        <f t="shared" ca="1" si="472"/>
        <v>0.4317229756332514</v>
      </c>
      <c r="L843" s="24">
        <f t="shared" ca="1" si="472"/>
        <v>1.2174860814249309E-2</v>
      </c>
      <c r="M843" s="24">
        <f t="shared" ca="1" si="472"/>
        <v>1.7355421115313687</v>
      </c>
      <c r="N843" s="24">
        <f ca="1">SQRT(Inputs!$B$38)*C843+SQRT(1-Inputs!$B$38)*_xlfn.NORM.S.INV(RAND())</f>
        <v>-1.1987221891273652</v>
      </c>
      <c r="O843" s="24">
        <f ca="1">SQRT(Inputs!$B$38)*D843+SQRT(1-Inputs!$B$38)*_xlfn.NORM.S.INV(RAND())</f>
        <v>1.5474641955712367</v>
      </c>
      <c r="P843" s="24">
        <f ca="1">SQRT(Inputs!$B$38)*E843+SQRT(1-Inputs!$B$38)*_xlfn.NORM.S.INV(RAND())</f>
        <v>-0.72875738366326925</v>
      </c>
      <c r="Q843" s="24">
        <f ca="1">SQRT(Inputs!$B$38)*F843+SQRT(1-Inputs!$B$38)*_xlfn.NORM.S.INV(RAND())</f>
        <v>-0.25326067973309457</v>
      </c>
      <c r="R843" s="24">
        <f ca="1">SQRT(Inputs!$B$38)*G843+SQRT(1-Inputs!$B$38)*_xlfn.NORM.S.INV(RAND())</f>
        <v>-8.0466023373500284E-2</v>
      </c>
      <c r="S843" s="24">
        <f ca="1">SQRT(Inputs!$B$38)*H843+SQRT(1-Inputs!$B$38)*_xlfn.NORM.S.INV(RAND())</f>
        <v>1.3901468695129604</v>
      </c>
      <c r="T843" s="24">
        <f ca="1">SQRT(Inputs!$B$38)*I843+SQRT(1-Inputs!$B$38)*_xlfn.NORM.S.INV(RAND())</f>
        <v>0.85413351487679334</v>
      </c>
      <c r="U843" s="24">
        <f ca="1">SQRT(Inputs!$B$38)*J843+SQRT(1-Inputs!$B$38)*_xlfn.NORM.S.INV(RAND())</f>
        <v>-0.496325426987827</v>
      </c>
      <c r="V843" s="24">
        <f ca="1">SQRT(Inputs!$B$38)*K843+SQRT(1-Inputs!$B$38)*_xlfn.NORM.S.INV(RAND())</f>
        <v>0.15026293575968819</v>
      </c>
      <c r="W843" s="24">
        <f ca="1">SQRT(Inputs!$B$38)*L843+SQRT(1-Inputs!$B$38)*_xlfn.NORM.S.INV(RAND())</f>
        <v>0.72788966637103925</v>
      </c>
      <c r="X843" s="24">
        <f ca="1">SQRT(Inputs!$B$38)*M843+SQRT(1-Inputs!$B$38)*_xlfn.NORM.S.INV(RAND())</f>
        <v>0.74498640000059391</v>
      </c>
      <c r="Y843" s="24">
        <f ca="1">SQRT(Inputs!$B$38)*C843+SQRT(1-Inputs!$B$38)*_xlfn.NORM.S.INV(RAND())</f>
        <v>1.3639182051328997</v>
      </c>
      <c r="Z843" s="24">
        <f ca="1">SQRT(Inputs!$B$38)*D843+SQRT(1-Inputs!$B$38)*_xlfn.NORM.S.INV(RAND())</f>
        <v>6.1256357340617601E-2</v>
      </c>
      <c r="AA843" s="24">
        <f ca="1">SQRT(Inputs!$B$38)*E843+SQRT(1-Inputs!$B$38)*_xlfn.NORM.S.INV(RAND())</f>
        <v>-1.0444391798610713</v>
      </c>
      <c r="AB843" s="24">
        <f ca="1">SQRT(Inputs!$B$38)*F843+SQRT(1-Inputs!$B$38)*_xlfn.NORM.S.INV(RAND())</f>
        <v>1.2814453143845517</v>
      </c>
      <c r="AC843" s="24">
        <f ca="1">SQRT(Inputs!$B$38)*G843+SQRT(1-Inputs!$B$38)*_xlfn.NORM.S.INV(RAND())</f>
        <v>-0.21088345885557824</v>
      </c>
      <c r="AD843" s="24">
        <f ca="1">SQRT(Inputs!$B$38)*H843+SQRT(1-Inputs!$B$38)*_xlfn.NORM.S.INV(RAND())</f>
        <v>0.11649448011126601</v>
      </c>
      <c r="AE843" s="24">
        <f ca="1">SQRT(Inputs!$B$38)*I843+SQRT(1-Inputs!$B$38)*_xlfn.NORM.S.INV(RAND())</f>
        <v>-0.4175640162508179</v>
      </c>
      <c r="AF843" s="24">
        <f ca="1">SQRT(Inputs!$B$38)*J843+SQRT(1-Inputs!$B$38)*_xlfn.NORM.S.INV(RAND())</f>
        <v>-1.8779699533632068</v>
      </c>
      <c r="AG843" s="24">
        <f ca="1">SQRT(Inputs!$B$38)*K843+SQRT(1-Inputs!$B$38)*_xlfn.NORM.S.INV(RAND())</f>
        <v>0.80138790664393766</v>
      </c>
      <c r="AH843" s="24">
        <f ca="1">SQRT(Inputs!$B$38)*L843+SQRT(1-Inputs!$B$38)*_xlfn.NORM.S.INV(RAND())</f>
        <v>-0.33263550541879305</v>
      </c>
      <c r="AI843" s="24">
        <f ca="1">SQRT(Inputs!$B$38)*M843+SQRT(1-Inputs!$B$38)*_xlfn.NORM.S.INV(RAND())</f>
        <v>1.6116592741603821</v>
      </c>
      <c r="AJ843" s="24">
        <f ca="1">SQRT(Inputs!$B$38)*C843+SQRT(1-Inputs!$B$38)*_xlfn.NORM.S.INV(RAND())</f>
        <v>1.5051275067364296</v>
      </c>
      <c r="AK843" s="24">
        <f ca="1">SQRT(Inputs!$B$38)*D843+SQRT(1-Inputs!$B$38)*_xlfn.NORM.S.INV(RAND())</f>
        <v>-0.45173478342846707</v>
      </c>
      <c r="AL843" s="24">
        <f ca="1">SQRT(Inputs!$B$38)*E843+SQRT(1-Inputs!$B$38)*_xlfn.NORM.S.INV(RAND())</f>
        <v>4.7049262182238205E-2</v>
      </c>
      <c r="AM843" s="24">
        <f ca="1">SQRT(Inputs!$B$38)*F843+SQRT(1-Inputs!$B$38)*_xlfn.NORM.S.INV(RAND())</f>
        <v>0.91653087310561587</v>
      </c>
      <c r="AN843" s="24">
        <f ca="1">SQRT(Inputs!$B$38)*G843+SQRT(1-Inputs!$B$38)*_xlfn.NORM.S.INV(RAND())</f>
        <v>-0.53379828478528601</v>
      </c>
      <c r="AO843" s="24">
        <f ca="1">SQRT(Inputs!$B$38)*H843+SQRT(1-Inputs!$B$38)*_xlfn.NORM.S.INV(RAND())</f>
        <v>-1.3194140932008265</v>
      </c>
      <c r="AP843" s="24">
        <f ca="1">SQRT(Inputs!$B$38)*I843+SQRT(1-Inputs!$B$38)*_xlfn.NORM.S.INV(RAND())</f>
        <v>2.0823809051714086</v>
      </c>
      <c r="AQ843" s="24">
        <f ca="1">SQRT(Inputs!$B$38)*J843+SQRT(1-Inputs!$B$38)*_xlfn.NORM.S.INV(RAND())</f>
        <v>-0.3240060360133234</v>
      </c>
      <c r="AR843" s="24">
        <f ca="1">SQRT(Inputs!$B$38)*K843+SQRT(1-Inputs!$B$38)*_xlfn.NORM.S.INV(RAND())</f>
        <v>-0.36287398010736105</v>
      </c>
      <c r="AS843" s="24">
        <f ca="1">SQRT(Inputs!$B$38)*L843+SQRT(1-Inputs!$B$38)*_xlfn.NORM.S.INV(RAND())</f>
        <v>0.5301891673805792</v>
      </c>
      <c r="AT843" s="24">
        <f ca="1">SQRT(Inputs!$B$38)*M843+SQRT(1-Inputs!$B$38)*_xlfn.NORM.S.INV(RAND())</f>
        <v>0.70627512697056494</v>
      </c>
      <c r="AU843" s="15">
        <f ca="1">Inputs!$B$6*EXP($B$8-0.5*C$5^2+C$5*N843)</f>
        <v>4087.0207842055197</v>
      </c>
      <c r="AV843" s="15">
        <f t="shared" ca="1" si="437"/>
        <v>6245.9042854981417</v>
      </c>
      <c r="AW843" s="15">
        <f t="shared" ca="1" si="438"/>
        <v>6902.791628592995</v>
      </c>
      <c r="AX843" s="15">
        <f t="shared" ca="1" si="439"/>
        <v>8165.1352927949774</v>
      </c>
      <c r="AY843" s="15">
        <f t="shared" ca="1" si="440"/>
        <v>9885.2941146343637</v>
      </c>
      <c r="AZ843" s="15">
        <f t="shared" ca="1" si="441"/>
        <v>14089.915405932377</v>
      </c>
      <c r="BA843" s="15">
        <f t="shared" ca="1" si="442"/>
        <v>18854.807806924273</v>
      </c>
      <c r="BB843" s="15">
        <f t="shared" ca="1" si="443"/>
        <v>21964.211299500232</v>
      </c>
      <c r="BC843" s="15">
        <f t="shared" ca="1" si="444"/>
        <v>27293.601883058531</v>
      </c>
      <c r="BD843" s="15">
        <f t="shared" ca="1" si="445"/>
        <v>35792.995820625227</v>
      </c>
      <c r="BE843" s="15">
        <f t="shared" ca="1" si="446"/>
        <v>46939.05689467465</v>
      </c>
      <c r="BF843" s="15">
        <f ca="1">Inputs!$B$13*EXP($B$9-0.5*C$6^2+C$6*Y843)</f>
        <v>18125.278863656786</v>
      </c>
      <c r="BG843" s="15">
        <f t="shared" ca="1" si="447"/>
        <v>22335.430923923599</v>
      </c>
      <c r="BH843" s="15">
        <f t="shared" ca="1" si="448"/>
        <v>22949.235376999899</v>
      </c>
      <c r="BI843" s="15">
        <f t="shared" ca="1" si="449"/>
        <v>34218.658969318734</v>
      </c>
      <c r="BJ843" s="15">
        <f t="shared" ca="1" si="450"/>
        <v>40693.845915751881</v>
      </c>
      <c r="BK843" s="15">
        <f t="shared" ca="1" si="451"/>
        <v>50742.4069773105</v>
      </c>
      <c r="BL843" s="15">
        <f t="shared" ca="1" si="452"/>
        <v>59047.656925657822</v>
      </c>
      <c r="BM843" s="15">
        <f t="shared" ca="1" si="453"/>
        <v>57479.342438986459</v>
      </c>
      <c r="BN843" s="15">
        <f t="shared" ca="1" si="454"/>
        <v>77818.017350149545</v>
      </c>
      <c r="BO843" s="15">
        <f t="shared" ca="1" si="455"/>
        <v>92115.584024039403</v>
      </c>
      <c r="BP843" s="15">
        <f t="shared" ca="1" si="456"/>
        <v>136089.66004004891</v>
      </c>
      <c r="BQ843" s="15">
        <f ca="1">Inputs!$B$20*EXP($B$10-0.5*C$7^2+C$7*AJ843)</f>
        <v>7315.6513748889201</v>
      </c>
      <c r="BR843" s="15">
        <f t="shared" ca="1" si="457"/>
        <v>8599.7717119338176</v>
      </c>
      <c r="BS843" s="15">
        <f t="shared" ca="1" si="458"/>
        <v>11936.675527464162</v>
      </c>
      <c r="BT843" s="15">
        <f t="shared" ca="1" si="459"/>
        <v>20931.436834380744</v>
      </c>
      <c r="BU843" s="15">
        <f t="shared" ca="1" si="460"/>
        <v>25493.523282063186</v>
      </c>
      <c r="BV843" s="15">
        <f t="shared" ca="1" si="461"/>
        <v>26348.008052176538</v>
      </c>
      <c r="BW843" s="15">
        <f t="shared" ca="1" si="462"/>
        <v>57130.570814610372</v>
      </c>
      <c r="BX843" s="15">
        <f t="shared" ca="1" si="463"/>
        <v>74880.959674646205</v>
      </c>
      <c r="BY843" s="15">
        <f t="shared" ca="1" si="464"/>
        <v>97883.731457046393</v>
      </c>
      <c r="BZ843" s="15">
        <f t="shared" ca="1" si="465"/>
        <v>151405.19818995983</v>
      </c>
      <c r="CA843" s="15">
        <f t="shared" ca="1" si="466"/>
        <v>241118.03548033311</v>
      </c>
      <c r="CB843" s="15">
        <f ca="1">(AU843*DCF!C$10-DCF!C$5*MAX(AU843*DCF!C$10,0)-MAX(AU843-Inputs!$B$6,0)/Inputs!$B$10)*DCF!C$6</f>
        <v>1049.3147684649871</v>
      </c>
      <c r="CC843" s="15">
        <f ca="1">(AV843*DCF!D$10-DCF!D$5*MAX(AV843*DCF!D$10,0)-MAX(AV843-AU843,0)/Inputs!$B$10)*DCF!D$6</f>
        <v>996.00961518248243</v>
      </c>
      <c r="CD843" s="15">
        <f ca="1">(AW843*DCF!E$10-DCF!E$5*MAX(AW843*DCF!E$10,0)-MAX(AW843-AV843,0)/Inputs!$B$10)*DCF!E$6</f>
        <v>1445.7864713758029</v>
      </c>
      <c r="CE843" s="15">
        <f ca="1">(AX843*DCF!F$10-DCF!F$5*MAX(AX843*DCF!F$10,0)-MAX(AX843-AW843,0)/Inputs!$B$10)*DCF!F$6</f>
        <v>1519.7736024275025</v>
      </c>
      <c r="CF843" s="15">
        <f ca="1">(AY843*DCF!G$10-DCF!G$5*MAX(AY843*DCF!G$10,0)-MAX(AY843-AX843,0)/Inputs!$B$10)*DCF!G$6</f>
        <v>1706.1202493122928</v>
      </c>
      <c r="CG843" s="15">
        <f ca="1">(AZ843*DCF!H$10-DCF!H$5*MAX(AZ843*DCF!H$10,0)-MAX(AZ843-AY843,0)/Inputs!$B$10)*DCF!H$6</f>
        <v>1988.9612944300463</v>
      </c>
      <c r="CH843" s="15">
        <f ca="1">(BA843*DCF!I$10-DCF!I$5*MAX(BA843*DCF!I$10,0)-MAX(BA843-AZ843,0)/Inputs!$B$10)*DCF!I$6</f>
        <v>2662.4762603392346</v>
      </c>
      <c r="CI843" s="15">
        <f ca="1">(BB843*DCF!J$10-DCF!J$5*MAX(BB843*DCF!J$10,0)-MAX(BB843-BA843,0)/Inputs!$B$10)*DCF!J$6</f>
        <v>3297.9307626454306</v>
      </c>
      <c r="CJ843" s="15">
        <f ca="1">(BC843*DCF!K$10-DCF!K$5*MAX(BC843*DCF!K$10,0)-MAX(BC843-BB843,0)/Inputs!$B$10)*DCF!K$6</f>
        <v>3647.7980119372492</v>
      </c>
      <c r="CK843" s="15">
        <f ca="1">(BD843*DCF!L$10-DCF!L$5*MAX(BD843*DCF!L$10,0)-MAX(BD843-BC843,0)/Inputs!$B$10)*DCF!L$6</f>
        <v>4299.1551548759944</v>
      </c>
      <c r="CL843" s="15">
        <f ca="1">(BE843*DCF!M$10-DCF!M$5*MAX(BE843*DCF!M$10,0)-MAX(BE843-BD843,0)/Inputs!$B$10)*DCF!M$6</f>
        <v>5292.1919498623083</v>
      </c>
      <c r="CM843" s="15">
        <f ca="1">(BF843*DCF!C$28-DCF!C$5*MAX(BF843*DCF!C$28,0)-MAX(BF843-Inputs!$B$13,0)/Inputs!$B$17)*DCF!C$6</f>
        <v>3975.5317462184798</v>
      </c>
      <c r="CN843" s="15">
        <f ca="1">(BG843*DCF!D$28-DCF!D$5*MAX(BG843*DCF!D$28,0)-MAX(BG843-BF843,0)/Inputs!$B$17)*DCF!D$6</f>
        <v>5680.0810788986246</v>
      </c>
      <c r="CO843" s="15">
        <f ca="1">(BH843*DCF!E$28-DCF!E$5*MAX(BH843*DCF!E$28,0)-MAX(BH843-BG843,0)/Inputs!$B$17)*DCF!E$6</f>
        <v>6378.6596942114757</v>
      </c>
      <c r="CP843" s="15">
        <f ca="1">(BI843*DCF!F$28-DCF!F$5*MAX(BI843*DCF!F$28,0)-MAX(BI843-BH843,0)/Inputs!$B$17)*DCF!F$6</f>
        <v>7237.6878693703738</v>
      </c>
      <c r="CQ843" s="15">
        <f ca="1">(BJ843*DCF!G$28-DCF!G$5*MAX(BJ843*DCF!G$28,0)-MAX(BJ843-BI843,0)/Inputs!$B$17)*DCF!G$6</f>
        <v>9469.2645888075403</v>
      </c>
      <c r="CR843" s="15">
        <f ca="1">(BK843*DCF!H$28-DCF!H$5*MAX(BK843*DCF!H$28,0)-MAX(BK843-BJ843,0)/Inputs!$B$17)*DCF!H$6</f>
        <v>10987.89268201047</v>
      </c>
      <c r="CS843" s="15">
        <f ca="1">(BL843*DCF!I$28-DCF!I$5*MAX(BL843*DCF!I$28,0)-MAX(BL843-BK843,0)/Inputs!$B$17)*DCF!I$6</f>
        <v>12693.177876058924</v>
      </c>
      <c r="CT843" s="15">
        <f ca="1">(BM843*DCF!J$28-DCF!J$5*MAX(BM843*DCF!J$28,0)-MAX(BM843-BL843,0)/Inputs!$B$17)*DCF!J$6</f>
        <v>12822.665093222726</v>
      </c>
      <c r="CU843" s="15">
        <f ca="1">(BN843*DCF!K$28-DCF!K$5*MAX(BN843*DCF!K$28,0)-MAX(BN843-BM843,0)/Inputs!$B$17)*DCF!K$6</f>
        <v>13942.643722890012</v>
      </c>
      <c r="CV843" s="15">
        <f ca="1">(BO843*DCF!L$28-DCF!L$5*MAX(BO843*DCF!L$28,0)-MAX(BO843-BN843,0)/Inputs!$B$17)*DCF!L$6</f>
        <v>16761.198997120486</v>
      </c>
      <c r="CW843" s="15">
        <f ca="1">(BP843*DCF!M$28-DCF!M$5*MAX(BP843*DCF!M$28,0)-MAX(BP843-BO843,0)/Inputs!$B$17)*DCF!M$6</f>
        <v>21008.821711377837</v>
      </c>
      <c r="CX843" s="15">
        <f ca="1">(BQ843*DCF!C$46-DCF!C$5*MAX(BQ843*DCF!C$46,0)-MAX(BQ843-Inputs!$B$20,0)/Inputs!$B$24)*DCF!C$6</f>
        <v>-3590.0586892994829</v>
      </c>
      <c r="CY843" s="15">
        <f ca="1">(BR843*DCF!D$46-DCF!D$5*MAX(BR843*DCF!D$46,0)-MAX(BR843-BQ843,0)/Inputs!$B$24)*DCF!D$6</f>
        <v>-2015.7039706088033</v>
      </c>
      <c r="CZ843" s="15">
        <f ca="1">(BS843*DCF!E$46-DCF!E$5*MAX(BS843*DCF!E$46,0)-MAX(BS843-BR843,0)/Inputs!$B$24)*DCF!E$6</f>
        <v>-2726.8482850070318</v>
      </c>
      <c r="DA843" s="15">
        <f ca="1">(BT843*DCF!F$46-DCF!F$5*MAX(BT843*DCF!F$46,0)-MAX(BT843-BS843,0)/Inputs!$B$24)*DCF!F$6</f>
        <v>-4799.6365068624145</v>
      </c>
      <c r="DB843" s="15">
        <f ca="1">(BU843*DCF!G$46-DCF!G$5*MAX(BU843*DCF!G$46,0)-MAX(BU843-BT843,0)/Inputs!$B$24)*DCF!G$6</f>
        <v>-2392.1474993348106</v>
      </c>
      <c r="DC843" s="15">
        <f ca="1">(BV843*DCF!H$46-DCF!H$5*MAX(BV843*DCF!H$46,0)-MAX(BV843-BU843,0)/Inputs!$B$24)*DCF!H$6</f>
        <v>-265.52590679767394</v>
      </c>
      <c r="DD843" s="15">
        <f ca="1">(BW843*DCF!I$46-DCF!I$5*MAX(BW843*DCF!I$46,0)-MAX(BW843-BV843,0)/Inputs!$B$24)*DCF!I$6</f>
        <v>-7517.0302537207772</v>
      </c>
      <c r="DE843" s="15">
        <f ca="1">(BX843*DCF!J$46-DCF!J$5*MAX(BX843*DCF!J$46,0)-MAX(BX843-BW843,0)/Inputs!$B$24)*DCF!J$6</f>
        <v>-1566.0639985018979</v>
      </c>
      <c r="DF843" s="15">
        <f ca="1">(BY843*DCF!K$46-DCF!K$5*MAX(BY843*DCF!K$46,0)-MAX(BY843-BX843,0)/Inputs!$B$24)*DCF!K$6</f>
        <v>-43.621257511192574</v>
      </c>
      <c r="DG843" s="15">
        <f ca="1">(BZ843*DCF!L$46-DCF!L$5*MAX(BZ843*DCF!L$46,0)-MAX(BZ843-BY843,0)/Inputs!$B$24)*DCF!L$6</f>
        <v>-1646.1442043209126</v>
      </c>
      <c r="DH843" s="15">
        <f ca="1">(CA843*DCF!M$46-DCF!M$5*MAX(CA843*DCF!M$46,0)-MAX(CA843-BZ843,0)/Inputs!$B$24)*DCF!M$6</f>
        <v>147.68273722727247</v>
      </c>
      <c r="DI843" s="15">
        <f ca="1">SUM(CB843:CL843)+BE843*DCF!M$10*(1+Inputs!$B$30)*(1-Inputs!$B$33)*(1-Inputs!$B$30/Inputs!$B$31)/(Inputs!$B$29-Inputs!$B$30)*DCF!M$6</f>
        <v>158537.53418350194</v>
      </c>
      <c r="DJ843" s="15">
        <f ca="1">SUM(CM843:CW843)+BP843*DCF!M$28*(1+Inputs!$B$30)*(1-Inputs!$B$33)*(1-Inputs!$B$30/Inputs!$B$31)/(Inputs!$B$29-Inputs!$B$30)*DCF!M$6</f>
        <v>625943.38971472939</v>
      </c>
      <c r="DK843" s="15">
        <f ca="1">SUM(CX843:DH843)+CA843*DCF!M$46*(1+Inputs!$B$30)*(1-Inputs!$B$33)*(1-Inputs!$B$30/Inputs!$B$31)/(Inputs!$B$29-Inputs!$B$30)*DCF!M$6</f>
        <v>346381.94727509667</v>
      </c>
      <c r="DM843" s="15">
        <f ca="1">DI843+DJ843+DK843+Inputs!$B$34+Inputs!$B$36-Inputs!$B$35</f>
        <v>1207713.871173328</v>
      </c>
    </row>
    <row r="844" spans="1:117" x14ac:dyDescent="0.75">
      <c r="A844" s="11">
        <v>831</v>
      </c>
      <c r="C844" s="24">
        <f t="shared" ref="C844:M853" ca="1" si="473">_xlfn.NORM.S.INV(RAND())</f>
        <v>-0.98887638706096936</v>
      </c>
      <c r="D844" s="24">
        <f t="shared" ca="1" si="473"/>
        <v>1.5801460200961301</v>
      </c>
      <c r="E844" s="24">
        <f t="shared" ca="1" si="473"/>
        <v>-0.61060958157049972</v>
      </c>
      <c r="F844" s="24">
        <f t="shared" ca="1" si="473"/>
        <v>0.42423235331172648</v>
      </c>
      <c r="G844" s="24">
        <f t="shared" ca="1" si="473"/>
        <v>-1.1361387165698424</v>
      </c>
      <c r="H844" s="24">
        <f t="shared" ca="1" si="473"/>
        <v>1.9832476783808193</v>
      </c>
      <c r="I844" s="24">
        <f t="shared" ca="1" si="473"/>
        <v>-0.85461011986947477</v>
      </c>
      <c r="J844" s="24">
        <f t="shared" ca="1" si="473"/>
        <v>-1.2595097802090423</v>
      </c>
      <c r="K844" s="24">
        <f t="shared" ca="1" si="473"/>
        <v>-0.61921789776172587</v>
      </c>
      <c r="L844" s="24">
        <f t="shared" ca="1" si="473"/>
        <v>0.46364803860306331</v>
      </c>
      <c r="M844" s="24">
        <f t="shared" ca="1" si="473"/>
        <v>-0.21043830519419998</v>
      </c>
      <c r="N844" s="24">
        <f ca="1">SQRT(Inputs!$B$38)*C844+SQRT(1-Inputs!$B$38)*_xlfn.NORM.S.INV(RAND())</f>
        <v>-1.475506599428936</v>
      </c>
      <c r="O844" s="24">
        <f ca="1">SQRT(Inputs!$B$38)*D844+SQRT(1-Inputs!$B$38)*_xlfn.NORM.S.INV(RAND())</f>
        <v>1.9782569156870218</v>
      </c>
      <c r="P844" s="24">
        <f ca="1">SQRT(Inputs!$B$38)*E844+SQRT(1-Inputs!$B$38)*_xlfn.NORM.S.INV(RAND())</f>
        <v>-0.96184296326127416</v>
      </c>
      <c r="Q844" s="24">
        <f ca="1">SQRT(Inputs!$B$38)*F844+SQRT(1-Inputs!$B$38)*_xlfn.NORM.S.INV(RAND())</f>
        <v>-2.6868002222662751E-2</v>
      </c>
      <c r="R844" s="24">
        <f ca="1">SQRT(Inputs!$B$38)*G844+SQRT(1-Inputs!$B$38)*_xlfn.NORM.S.INV(RAND())</f>
        <v>-0.93886209563879885</v>
      </c>
      <c r="S844" s="24">
        <f ca="1">SQRT(Inputs!$B$38)*H844+SQRT(1-Inputs!$B$38)*_xlfn.NORM.S.INV(RAND())</f>
        <v>0.52175342614370201</v>
      </c>
      <c r="T844" s="24">
        <f ca="1">SQRT(Inputs!$B$38)*I844+SQRT(1-Inputs!$B$38)*_xlfn.NORM.S.INV(RAND())</f>
        <v>0.25008369973459377</v>
      </c>
      <c r="U844" s="24">
        <f ca="1">SQRT(Inputs!$B$38)*J844+SQRT(1-Inputs!$B$38)*_xlfn.NORM.S.INV(RAND())</f>
        <v>-6.7349685338587317E-2</v>
      </c>
      <c r="V844" s="24">
        <f ca="1">SQRT(Inputs!$B$38)*K844+SQRT(1-Inputs!$B$38)*_xlfn.NORM.S.INV(RAND())</f>
        <v>-0.46258441433014597</v>
      </c>
      <c r="W844" s="24">
        <f ca="1">SQRT(Inputs!$B$38)*L844+SQRT(1-Inputs!$B$38)*_xlfn.NORM.S.INV(RAND())</f>
        <v>0.32670600591143412</v>
      </c>
      <c r="X844" s="24">
        <f ca="1">SQRT(Inputs!$B$38)*M844+SQRT(1-Inputs!$B$38)*_xlfn.NORM.S.INV(RAND())</f>
        <v>1.5190436605582804</v>
      </c>
      <c r="Y844" s="24">
        <f ca="1">SQRT(Inputs!$B$38)*C844+SQRT(1-Inputs!$B$38)*_xlfn.NORM.S.INV(RAND())</f>
        <v>-1.7039804950758852</v>
      </c>
      <c r="Z844" s="24">
        <f ca="1">SQRT(Inputs!$B$38)*D844+SQRT(1-Inputs!$B$38)*_xlfn.NORM.S.INV(RAND())</f>
        <v>-0.24092043138865959</v>
      </c>
      <c r="AA844" s="24">
        <f ca="1">SQRT(Inputs!$B$38)*E844+SQRT(1-Inputs!$B$38)*_xlfn.NORM.S.INV(RAND())</f>
        <v>-1.200520444980204</v>
      </c>
      <c r="AB844" s="24">
        <f ca="1">SQRT(Inputs!$B$38)*F844+SQRT(1-Inputs!$B$38)*_xlfn.NORM.S.INV(RAND())</f>
        <v>0.85851044254683095</v>
      </c>
      <c r="AC844" s="24">
        <f ca="1">SQRT(Inputs!$B$38)*G844+SQRT(1-Inputs!$B$38)*_xlfn.NORM.S.INV(RAND())</f>
        <v>-1.3280985568942913</v>
      </c>
      <c r="AD844" s="24">
        <f ca="1">SQRT(Inputs!$B$38)*H844+SQRT(1-Inputs!$B$38)*_xlfn.NORM.S.INV(RAND())</f>
        <v>1.1619328989565816</v>
      </c>
      <c r="AE844" s="24">
        <f ca="1">SQRT(Inputs!$B$38)*I844+SQRT(1-Inputs!$B$38)*_xlfn.NORM.S.INV(RAND())</f>
        <v>-1.482148943220738</v>
      </c>
      <c r="AF844" s="24">
        <f ca="1">SQRT(Inputs!$B$38)*J844+SQRT(1-Inputs!$B$38)*_xlfn.NORM.S.INV(RAND())</f>
        <v>-0.24349564084616232</v>
      </c>
      <c r="AG844" s="24">
        <f ca="1">SQRT(Inputs!$B$38)*K844+SQRT(1-Inputs!$B$38)*_xlfn.NORM.S.INV(RAND())</f>
        <v>-0.97023303269098449</v>
      </c>
      <c r="AH844" s="24">
        <f ca="1">SQRT(Inputs!$B$38)*L844+SQRT(1-Inputs!$B$38)*_xlfn.NORM.S.INV(RAND())</f>
        <v>0.88973347668354752</v>
      </c>
      <c r="AI844" s="24">
        <f ca="1">SQRT(Inputs!$B$38)*M844+SQRT(1-Inputs!$B$38)*_xlfn.NORM.S.INV(RAND())</f>
        <v>-0.3073594920731697</v>
      </c>
      <c r="AJ844" s="24">
        <f ca="1">SQRT(Inputs!$B$38)*C844+SQRT(1-Inputs!$B$38)*_xlfn.NORM.S.INV(RAND())</f>
        <v>-2.0427821201926717</v>
      </c>
      <c r="AK844" s="24">
        <f ca="1">SQRT(Inputs!$B$38)*D844+SQRT(1-Inputs!$B$38)*_xlfn.NORM.S.INV(RAND())</f>
        <v>1.8565770355630116</v>
      </c>
      <c r="AL844" s="24">
        <f ca="1">SQRT(Inputs!$B$38)*E844+SQRT(1-Inputs!$B$38)*_xlfn.NORM.S.INV(RAND())</f>
        <v>0.17519994539321421</v>
      </c>
      <c r="AM844" s="24">
        <f ca="1">SQRT(Inputs!$B$38)*F844+SQRT(1-Inputs!$B$38)*_xlfn.NORM.S.INV(RAND())</f>
        <v>1.6272986971816628</v>
      </c>
      <c r="AN844" s="24">
        <f ca="1">SQRT(Inputs!$B$38)*G844+SQRT(1-Inputs!$B$38)*_xlfn.NORM.S.INV(RAND())</f>
        <v>1.0345545374259644</v>
      </c>
      <c r="AO844" s="24">
        <f ca="1">SQRT(Inputs!$B$38)*H844+SQRT(1-Inputs!$B$38)*_xlfn.NORM.S.INV(RAND())</f>
        <v>1.9556769245837882</v>
      </c>
      <c r="AP844" s="24">
        <f ca="1">SQRT(Inputs!$B$38)*I844+SQRT(1-Inputs!$B$38)*_xlfn.NORM.S.INV(RAND())</f>
        <v>-0.12238807157862452</v>
      </c>
      <c r="AQ844" s="24">
        <f ca="1">SQRT(Inputs!$B$38)*J844+SQRT(1-Inputs!$B$38)*_xlfn.NORM.S.INV(RAND())</f>
        <v>-1.0081711830473554</v>
      </c>
      <c r="AR844" s="24">
        <f ca="1">SQRT(Inputs!$B$38)*K844+SQRT(1-Inputs!$B$38)*_xlfn.NORM.S.INV(RAND())</f>
        <v>1.5491370164289326</v>
      </c>
      <c r="AS844" s="24">
        <f ca="1">SQRT(Inputs!$B$38)*L844+SQRT(1-Inputs!$B$38)*_xlfn.NORM.S.INV(RAND())</f>
        <v>-0.68753642682296612</v>
      </c>
      <c r="AT844" s="24">
        <f ca="1">SQRT(Inputs!$B$38)*M844+SQRT(1-Inputs!$B$38)*_xlfn.NORM.S.INV(RAND())</f>
        <v>-1.2244980604745992</v>
      </c>
      <c r="AU844" s="15">
        <f ca="1">Inputs!$B$6*EXP($B$8-0.5*C$5^2+C$5*N844)</f>
        <v>3907.9476805890336</v>
      </c>
      <c r="AV844" s="15">
        <f t="shared" ca="1" si="437"/>
        <v>6362.7603986168479</v>
      </c>
      <c r="AW844" s="15">
        <f t="shared" ca="1" si="438"/>
        <v>6814.3005974790267</v>
      </c>
      <c r="AX844" s="15">
        <f t="shared" ca="1" si="439"/>
        <v>8291.6974619771936</v>
      </c>
      <c r="AY844" s="15">
        <f t="shared" ca="1" si="440"/>
        <v>9080.9545118398273</v>
      </c>
      <c r="AZ844" s="15">
        <f t="shared" ca="1" si="441"/>
        <v>11763.052068497111</v>
      </c>
      <c r="BA844" s="15">
        <f t="shared" ca="1" si="442"/>
        <v>14776.711343568541</v>
      </c>
      <c r="BB844" s="15">
        <f t="shared" ca="1" si="443"/>
        <v>17969.533597285652</v>
      </c>
      <c r="BC844" s="15">
        <f t="shared" ca="1" si="444"/>
        <v>21046.990929656815</v>
      </c>
      <c r="BD844" s="15">
        <f t="shared" ca="1" si="445"/>
        <v>26584.63436057189</v>
      </c>
      <c r="BE844" s="15">
        <f t="shared" ca="1" si="446"/>
        <v>37409.797850908559</v>
      </c>
      <c r="BF844" s="15">
        <f ca="1">Inputs!$B$13*EXP($B$9-0.5*C$6^2+C$6*Y844)</f>
        <v>9866.0912785661294</v>
      </c>
      <c r="BG844" s="15">
        <f t="shared" ca="1" si="447"/>
        <v>11512.646407114142</v>
      </c>
      <c r="BH844" s="15">
        <f t="shared" ca="1" si="448"/>
        <v>11526.736583732565</v>
      </c>
      <c r="BI844" s="15">
        <f t="shared" ca="1" si="449"/>
        <v>16103.840818052016</v>
      </c>
      <c r="BJ844" s="15">
        <f t="shared" ca="1" si="450"/>
        <v>16302.558093903588</v>
      </c>
      <c r="BK844" s="15">
        <f t="shared" ca="1" si="451"/>
        <v>23437.483301079439</v>
      </c>
      <c r="BL844" s="15">
        <f t="shared" ca="1" si="452"/>
        <v>23758.922902605496</v>
      </c>
      <c r="BM844" s="15">
        <f t="shared" ca="1" si="453"/>
        <v>28334.657782511349</v>
      </c>
      <c r="BN844" s="15">
        <f t="shared" ca="1" si="454"/>
        <v>31023.015049979225</v>
      </c>
      <c r="BO844" s="15">
        <f t="shared" ca="1" si="455"/>
        <v>42329.69940314351</v>
      </c>
      <c r="BP844" s="15">
        <f t="shared" ca="1" si="456"/>
        <v>50316.893354918</v>
      </c>
      <c r="BQ844" s="15">
        <f ca="1">Inputs!$B$20*EXP($B$10-0.5*C$7^2+C$7*AJ844)</f>
        <v>2078.4739628878337</v>
      </c>
      <c r="BR844" s="15">
        <f t="shared" ca="1" si="457"/>
        <v>5085.6722718130322</v>
      </c>
      <c r="BS844" s="15">
        <f t="shared" ca="1" si="458"/>
        <v>7323.6765037489795</v>
      </c>
      <c r="BT844" s="15">
        <f t="shared" ca="1" si="459"/>
        <v>15474.698240836178</v>
      </c>
      <c r="BU844" s="15">
        <f t="shared" ca="1" si="460"/>
        <v>27546.422689126648</v>
      </c>
      <c r="BV844" s="15">
        <f t="shared" ca="1" si="461"/>
        <v>59543.920018531549</v>
      </c>
      <c r="BW844" s="15">
        <f t="shared" ca="1" si="462"/>
        <v>80965.50494984533</v>
      </c>
      <c r="BX844" s="15">
        <f t="shared" ca="1" si="463"/>
        <v>92520.114129608803</v>
      </c>
      <c r="BY844" s="15">
        <f t="shared" ca="1" si="464"/>
        <v>174359.93520860164</v>
      </c>
      <c r="BZ844" s="15">
        <f t="shared" ca="1" si="465"/>
        <v>215603.68291082067</v>
      </c>
      <c r="CA844" s="15">
        <f t="shared" ca="1" si="466"/>
        <v>243634.44213414268</v>
      </c>
      <c r="CB844" s="15">
        <f ca="1">(AU844*DCF!C$10-DCF!C$5*MAX(AU844*DCF!C$10,0)-MAX(AU844-Inputs!$B$6,0)/Inputs!$B$10)*DCF!C$6</f>
        <v>1003.596588138214</v>
      </c>
      <c r="CC844" s="15">
        <f ca="1">(AV844*DCF!D$10-DCF!D$5*MAX(AV844*DCF!D$10,0)-MAX(AV844-AU844,0)/Inputs!$B$10)*DCF!D$6</f>
        <v>952.33790659791168</v>
      </c>
      <c r="CD844" s="15">
        <f ca="1">(AW844*DCF!E$10-DCF!E$5*MAX(AW844*DCF!E$10,0)-MAX(AW844-AV844,0)/Inputs!$B$10)*DCF!E$6</f>
        <v>1471.6079816011345</v>
      </c>
      <c r="CE844" s="15">
        <f ca="1">(AX844*DCF!F$10-DCF!F$5*MAX(AX844*DCF!F$10,0)-MAX(AX844-AW844,0)/Inputs!$B$10)*DCF!F$6</f>
        <v>1502.6546830724883</v>
      </c>
      <c r="CF844" s="15">
        <f ca="1">(AY844*DCF!G$10-DCF!G$5*MAX(AY844*DCF!G$10,0)-MAX(AY844-AX844,0)/Inputs!$B$10)*DCF!G$6</f>
        <v>1719.3296472637644</v>
      </c>
      <c r="CG844" s="15">
        <f ca="1">(AZ844*DCF!H$10-DCF!H$5*MAX(AZ844*DCF!H$10,0)-MAX(AZ844-AY844,0)/Inputs!$B$10)*DCF!H$6</f>
        <v>1807.5504923824606</v>
      </c>
      <c r="CH844" s="15">
        <f ca="1">(BA844*DCF!I$10-DCF!I$5*MAX(BA844*DCF!I$10,0)-MAX(BA844-AZ844,0)/Inputs!$B$10)*DCF!I$6</f>
        <v>2204.8203962089697</v>
      </c>
      <c r="CI844" s="15">
        <f ca="1">(BB844*DCF!J$10-DCF!J$5*MAX(BB844*DCF!J$10,0)-MAX(BB844-BA844,0)/Inputs!$B$10)*DCF!J$6</f>
        <v>2599.7940613773471</v>
      </c>
      <c r="CJ844" s="15">
        <f ca="1">(BC844*DCF!K$10-DCF!K$5*MAX(BC844*DCF!K$10,0)-MAX(BC844-BB844,0)/Inputs!$B$10)*DCF!K$6</f>
        <v>2957.4303440325502</v>
      </c>
      <c r="CK844" s="15">
        <f ca="1">(BD844*DCF!L$10-DCF!L$5*MAX(BD844*DCF!L$10,0)-MAX(BD844-BC844,0)/Inputs!$B$10)*DCF!L$6</f>
        <v>3293.3614362312319</v>
      </c>
      <c r="CL844" s="15">
        <f ca="1">(BE844*DCF!M$10-DCF!M$5*MAX(BE844*DCF!M$10,0)-MAX(BE844-BD844,0)/Inputs!$B$10)*DCF!M$6</f>
        <v>3985.824892042348</v>
      </c>
      <c r="CM844" s="15">
        <f ca="1">(BF844*DCF!C$28-DCF!C$5*MAX(BF844*DCF!C$28,0)-MAX(BF844-Inputs!$B$13,0)/Inputs!$B$17)*DCF!C$6</f>
        <v>3011.0663551289749</v>
      </c>
      <c r="CN844" s="15">
        <f ca="1">(BG844*DCF!D$28-DCF!D$5*MAX(BG844*DCF!D$28,0)-MAX(BG844-BF844,0)/Inputs!$B$17)*DCF!D$6</f>
        <v>3039.4541895373109</v>
      </c>
      <c r="CO844" s="15">
        <f ca="1">(BH844*DCF!E$28-DCF!E$5*MAX(BH844*DCF!E$28,0)-MAX(BH844-BG844,0)/Inputs!$B$17)*DCF!E$6</f>
        <v>3261.8000708328359</v>
      </c>
      <c r="CP844" s="15">
        <f ca="1">(BI844*DCF!F$28-DCF!F$5*MAX(BI844*DCF!F$28,0)-MAX(BI844-BH844,0)/Inputs!$B$17)*DCF!F$6</f>
        <v>3538.434420535666</v>
      </c>
      <c r="CQ844" s="15">
        <f ca="1">(BJ844*DCF!G$28-DCF!G$5*MAX(BJ844*DCF!G$28,0)-MAX(BJ844-BI844,0)/Inputs!$B$17)*DCF!G$6</f>
        <v>4196.4001019038833</v>
      </c>
      <c r="CR844" s="15">
        <f ca="1">(BK844*DCF!H$28-DCF!H$5*MAX(BK844*DCF!H$28,0)-MAX(BK844-BJ844,0)/Inputs!$B$17)*DCF!H$6</f>
        <v>4687.7810538806516</v>
      </c>
      <c r="CS844" s="15">
        <f ca="1">(BL844*DCF!I$28-DCF!I$5*MAX(BL844*DCF!I$28,0)-MAX(BL844-BK844,0)/Inputs!$B$17)*DCF!I$6</f>
        <v>5540.8464414579175</v>
      </c>
      <c r="CT844" s="15">
        <f ca="1">(BM844*DCF!J$28-DCF!J$5*MAX(BM844*DCF!J$28,0)-MAX(BM844-BL844,0)/Inputs!$B$17)*DCF!J$6</f>
        <v>5714.2758607806927</v>
      </c>
      <c r="CU844" s="15">
        <f ca="1">(BN844*DCF!K$28-DCF!K$5*MAX(BN844*DCF!K$28,0)-MAX(BN844-BM844,0)/Inputs!$B$17)*DCF!K$6</f>
        <v>6222.2526590865264</v>
      </c>
      <c r="CV844" s="15">
        <f ca="1">(BO844*DCF!L$28-DCF!L$5*MAX(BO844*DCF!L$28,0)-MAX(BO844-BN844,0)/Inputs!$B$17)*DCF!L$6</f>
        <v>7166.2933376723104</v>
      </c>
      <c r="CW844" s="15">
        <f ca="1">(BP844*DCF!M$28-DCF!M$5*MAX(BP844*DCF!M$28,0)-MAX(BP844-BO844,0)/Inputs!$B$17)*DCF!M$6</f>
        <v>8632.2664020895099</v>
      </c>
      <c r="CX844" s="15">
        <f ca="1">(BQ844*DCF!C$46-DCF!C$5*MAX(BQ844*DCF!C$46,0)-MAX(BQ844-Inputs!$B$20,0)/Inputs!$B$24)*DCF!C$6</f>
        <v>-480.01708149834496</v>
      </c>
      <c r="CY844" s="15">
        <f ca="1">(BR844*DCF!D$46-DCF!D$5*MAX(BR844*DCF!D$46,0)-MAX(BR844-BQ844,0)/Inputs!$B$24)*DCF!D$6</f>
        <v>-2151.1522137940515</v>
      </c>
      <c r="CZ844" s="15">
        <f ca="1">(BS844*DCF!E$46-DCF!E$5*MAX(BS844*DCF!E$46,0)-MAX(BS844-BR844,0)/Inputs!$B$24)*DCF!E$6</f>
        <v>-1748.1971549929451</v>
      </c>
      <c r="DA844" s="15">
        <f ca="1">(BT844*DCF!F$46-DCF!F$5*MAX(BT844*DCF!F$46,0)-MAX(BT844-BS844,0)/Inputs!$B$24)*DCF!F$6</f>
        <v>-4095.0100523299957</v>
      </c>
      <c r="DB844" s="15">
        <f ca="1">(BU844*DCF!G$46-DCF!G$5*MAX(BU844*DCF!G$46,0)-MAX(BU844-BT844,0)/Inputs!$B$24)*DCF!G$6</f>
        <v>-4987.2968304287806</v>
      </c>
      <c r="DC844" s="15">
        <f ca="1">(BV844*DCF!H$46-DCF!H$5*MAX(BV844*DCF!H$46,0)-MAX(BV844-BU844,0)/Inputs!$B$24)*DCF!H$6</f>
        <v>-9943.026243193699</v>
      </c>
      <c r="DD844" s="15">
        <f ca="1">(BW844*DCF!I$46-DCF!I$5*MAX(BW844*DCF!I$46,0)-MAX(BW844-BV844,0)/Inputs!$B$24)*DCF!I$6</f>
        <v>-4279.37861131913</v>
      </c>
      <c r="DE844" s="15">
        <f ca="1">(BX844*DCF!J$46-DCF!J$5*MAX(BX844*DCF!J$46,0)-MAX(BX844-BW844,0)/Inputs!$B$24)*DCF!J$6</f>
        <v>816.86928497139809</v>
      </c>
      <c r="DF844" s="15">
        <f ca="1">(BY844*DCF!K$46-DCF!K$5*MAX(BY844*DCF!K$46,0)-MAX(BY844-BX844,0)/Inputs!$B$24)*DCF!K$6</f>
        <v>-10088.555229511947</v>
      </c>
      <c r="DG844" s="15">
        <f ca="1">(BZ844*DCF!L$46-DCF!L$5*MAX(BZ844*DCF!L$46,0)-MAX(BZ844-BY844,0)/Inputs!$B$24)*DCF!L$6</f>
        <v>5570.0893587522251</v>
      </c>
      <c r="DH844" s="15">
        <f ca="1">(CA844*DCF!M$46-DCF!M$5*MAX(CA844*DCF!M$46,0)-MAX(CA844-BZ844,0)/Inputs!$B$24)*DCF!M$6</f>
        <v>13239.979902329664</v>
      </c>
      <c r="DI844" s="15">
        <f ca="1">SUM(CB844:CL844)+BE844*DCF!M$10*(1+Inputs!$B$30)*(1-Inputs!$B$33)*(1-Inputs!$B$30/Inputs!$B$31)/(Inputs!$B$29-Inputs!$B$30)*DCF!M$6</f>
        <v>127610.27054139043</v>
      </c>
      <c r="DJ844" s="15">
        <f ca="1">SUM(CM844:CW844)+BP844*DCF!M$28*(1+Inputs!$B$30)*(1-Inputs!$B$33)*(1-Inputs!$B$30/Inputs!$B$31)/(Inputs!$B$29-Inputs!$B$30)*DCF!M$6</f>
        <v>241720.9769979314</v>
      </c>
      <c r="DK844" s="15">
        <f ca="1">SUM(CX844:DH844)+CA844*DCF!M$46*(1+Inputs!$B$30)*(1-Inputs!$B$33)*(1-Inputs!$B$30/Inputs!$B$31)/(Inputs!$B$29-Inputs!$B$30)*DCF!M$6</f>
        <v>358542.01301303273</v>
      </c>
      <c r="DM844" s="15">
        <f ca="1">DI844+DJ844+DK844+Inputs!$B$34+Inputs!$B$36-Inputs!$B$35</f>
        <v>804724.26055235462</v>
      </c>
    </row>
    <row r="845" spans="1:117" x14ac:dyDescent="0.75">
      <c r="A845" s="11">
        <v>832</v>
      </c>
      <c r="C845" s="24">
        <f t="shared" ca="1" si="473"/>
        <v>0.82871738113991822</v>
      </c>
      <c r="D845" s="24">
        <f t="shared" ca="1" si="473"/>
        <v>0.85278608985294313</v>
      </c>
      <c r="E845" s="24">
        <f t="shared" ca="1" si="473"/>
        <v>0.72450394959040909</v>
      </c>
      <c r="F845" s="24">
        <f t="shared" ca="1" si="473"/>
        <v>0.4865715888377638</v>
      </c>
      <c r="G845" s="24">
        <f t="shared" ca="1" si="473"/>
        <v>-0.28255540711937543</v>
      </c>
      <c r="H845" s="24">
        <f t="shared" ca="1" si="473"/>
        <v>0.31328033004742079</v>
      </c>
      <c r="I845" s="24">
        <f t="shared" ca="1" si="473"/>
        <v>-1.0142720780312335</v>
      </c>
      <c r="J845" s="24">
        <f t="shared" ca="1" si="473"/>
        <v>-8.5761120657574449E-2</v>
      </c>
      <c r="K845" s="24">
        <f t="shared" ca="1" si="473"/>
        <v>-1.2669854591928882</v>
      </c>
      <c r="L845" s="24">
        <f t="shared" ca="1" si="473"/>
        <v>-0.35585789554261732</v>
      </c>
      <c r="M845" s="24">
        <f t="shared" ca="1" si="473"/>
        <v>0.79075506047977573</v>
      </c>
      <c r="N845" s="24">
        <f ca="1">SQRT(Inputs!$B$38)*C845+SQRT(1-Inputs!$B$38)*_xlfn.NORM.S.INV(RAND())</f>
        <v>0.30941104933228764</v>
      </c>
      <c r="O845" s="24">
        <f ca="1">SQRT(Inputs!$B$38)*D845+SQRT(1-Inputs!$B$38)*_xlfn.NORM.S.INV(RAND())</f>
        <v>0.52083276649140386</v>
      </c>
      <c r="P845" s="24">
        <f ca="1">SQRT(Inputs!$B$38)*E845+SQRT(1-Inputs!$B$38)*_xlfn.NORM.S.INV(RAND())</f>
        <v>0.60679428437623162</v>
      </c>
      <c r="Q845" s="24">
        <f ca="1">SQRT(Inputs!$B$38)*F845+SQRT(1-Inputs!$B$38)*_xlfn.NORM.S.INV(RAND())</f>
        <v>0.5295561445160234</v>
      </c>
      <c r="R845" s="24">
        <f ca="1">SQRT(Inputs!$B$38)*G845+SQRT(1-Inputs!$B$38)*_xlfn.NORM.S.INV(RAND())</f>
        <v>-0.722325853933388</v>
      </c>
      <c r="S845" s="24">
        <f ca="1">SQRT(Inputs!$B$38)*H845+SQRT(1-Inputs!$B$38)*_xlfn.NORM.S.INV(RAND())</f>
        <v>-1.5570337280021969</v>
      </c>
      <c r="T845" s="24">
        <f ca="1">SQRT(Inputs!$B$38)*I845+SQRT(1-Inputs!$B$38)*_xlfn.NORM.S.INV(RAND())</f>
        <v>-0.6104649044771403</v>
      </c>
      <c r="U845" s="24">
        <f ca="1">SQRT(Inputs!$B$38)*J845+SQRT(1-Inputs!$B$38)*_xlfn.NORM.S.INV(RAND())</f>
        <v>-0.20483733446144797</v>
      </c>
      <c r="V845" s="24">
        <f ca="1">SQRT(Inputs!$B$38)*K845+SQRT(1-Inputs!$B$38)*_xlfn.NORM.S.INV(RAND())</f>
        <v>-0.16918910717450641</v>
      </c>
      <c r="W845" s="24">
        <f ca="1">SQRT(Inputs!$B$38)*L845+SQRT(1-Inputs!$B$38)*_xlfn.NORM.S.INV(RAND())</f>
        <v>0.16077354778490063</v>
      </c>
      <c r="X845" s="24">
        <f ca="1">SQRT(Inputs!$B$38)*M845+SQRT(1-Inputs!$B$38)*_xlfn.NORM.S.INV(RAND())</f>
        <v>1.6023529919665365</v>
      </c>
      <c r="Y845" s="24">
        <f ca="1">SQRT(Inputs!$B$38)*C845+SQRT(1-Inputs!$B$38)*_xlfn.NORM.S.INV(RAND())</f>
        <v>0.77487634142984463</v>
      </c>
      <c r="Z845" s="24">
        <f ca="1">SQRT(Inputs!$B$38)*D845+SQRT(1-Inputs!$B$38)*_xlfn.NORM.S.INV(RAND())</f>
        <v>1.326948009419938</v>
      </c>
      <c r="AA845" s="24">
        <f ca="1">SQRT(Inputs!$B$38)*E845+SQRT(1-Inputs!$B$38)*_xlfn.NORM.S.INV(RAND())</f>
        <v>0.6845732186047826</v>
      </c>
      <c r="AB845" s="24">
        <f ca="1">SQRT(Inputs!$B$38)*F845+SQRT(1-Inputs!$B$38)*_xlfn.NORM.S.INV(RAND())</f>
        <v>2.3187308034245495</v>
      </c>
      <c r="AC845" s="24">
        <f ca="1">SQRT(Inputs!$B$38)*G845+SQRT(1-Inputs!$B$38)*_xlfn.NORM.S.INV(RAND())</f>
        <v>1.2515620841608905</v>
      </c>
      <c r="AD845" s="24">
        <f ca="1">SQRT(Inputs!$B$38)*H845+SQRT(1-Inputs!$B$38)*_xlfn.NORM.S.INV(RAND())</f>
        <v>0.68683367919710969</v>
      </c>
      <c r="AE845" s="24">
        <f ca="1">SQRT(Inputs!$B$38)*I845+SQRT(1-Inputs!$B$38)*_xlfn.NORM.S.INV(RAND())</f>
        <v>-1.7465092002503284</v>
      </c>
      <c r="AF845" s="24">
        <f ca="1">SQRT(Inputs!$B$38)*J845+SQRT(1-Inputs!$B$38)*_xlfn.NORM.S.INV(RAND())</f>
        <v>0.60093329069000778</v>
      </c>
      <c r="AG845" s="24">
        <f ca="1">SQRT(Inputs!$B$38)*K845+SQRT(1-Inputs!$B$38)*_xlfn.NORM.S.INV(RAND())</f>
        <v>-0.39677597643235951</v>
      </c>
      <c r="AH845" s="24">
        <f ca="1">SQRT(Inputs!$B$38)*L845+SQRT(1-Inputs!$B$38)*_xlfn.NORM.S.INV(RAND())</f>
        <v>-0.10909829385647526</v>
      </c>
      <c r="AI845" s="24">
        <f ca="1">SQRT(Inputs!$B$38)*M845+SQRT(1-Inputs!$B$38)*_xlfn.NORM.S.INV(RAND())</f>
        <v>1.7487685696834663</v>
      </c>
      <c r="AJ845" s="24">
        <f ca="1">SQRT(Inputs!$B$38)*C845+SQRT(1-Inputs!$B$38)*_xlfn.NORM.S.INV(RAND())</f>
        <v>0.62734565137350462</v>
      </c>
      <c r="AK845" s="24">
        <f ca="1">SQRT(Inputs!$B$38)*D845+SQRT(1-Inputs!$B$38)*_xlfn.NORM.S.INV(RAND())</f>
        <v>-1.0802874033011027</v>
      </c>
      <c r="AL845" s="24">
        <f ca="1">SQRT(Inputs!$B$38)*E845+SQRT(1-Inputs!$B$38)*_xlfn.NORM.S.INV(RAND())</f>
        <v>-0.83410517971740505</v>
      </c>
      <c r="AM845" s="24">
        <f ca="1">SQRT(Inputs!$B$38)*F845+SQRT(1-Inputs!$B$38)*_xlfn.NORM.S.INV(RAND())</f>
        <v>1.3366268075300107</v>
      </c>
      <c r="AN845" s="24">
        <f ca="1">SQRT(Inputs!$B$38)*G845+SQRT(1-Inputs!$B$38)*_xlfn.NORM.S.INV(RAND())</f>
        <v>-0.50040102559309685</v>
      </c>
      <c r="AO845" s="24">
        <f ca="1">SQRT(Inputs!$B$38)*H845+SQRT(1-Inputs!$B$38)*_xlfn.NORM.S.INV(RAND())</f>
        <v>1.4807784563616317</v>
      </c>
      <c r="AP845" s="24">
        <f ca="1">SQRT(Inputs!$B$38)*I845+SQRT(1-Inputs!$B$38)*_xlfn.NORM.S.INV(RAND())</f>
        <v>-0.11320175112668335</v>
      </c>
      <c r="AQ845" s="24">
        <f ca="1">SQRT(Inputs!$B$38)*J845+SQRT(1-Inputs!$B$38)*_xlfn.NORM.S.INV(RAND())</f>
        <v>0.78875117124273586</v>
      </c>
      <c r="AR845" s="24">
        <f ca="1">SQRT(Inputs!$B$38)*K845+SQRT(1-Inputs!$B$38)*_xlfn.NORM.S.INV(RAND())</f>
        <v>-0.269233856632767</v>
      </c>
      <c r="AS845" s="24">
        <f ca="1">SQRT(Inputs!$B$38)*L845+SQRT(1-Inputs!$B$38)*_xlfn.NORM.S.INV(RAND())</f>
        <v>-1.9361417088710059E-2</v>
      </c>
      <c r="AT845" s="24">
        <f ca="1">SQRT(Inputs!$B$38)*M845+SQRT(1-Inputs!$B$38)*_xlfn.NORM.S.INV(RAND())</f>
        <v>-3.330644501190333E-2</v>
      </c>
      <c r="AU845" s="15">
        <f ca="1">Inputs!$B$6*EXP($B$8-0.5*C$5^2+C$5*N845)</f>
        <v>5217.1039823952588</v>
      </c>
      <c r="AV845" s="15">
        <f t="shared" ca="1" si="437"/>
        <v>6855.8645377272751</v>
      </c>
      <c r="AW845" s="15">
        <f t="shared" ca="1" si="438"/>
        <v>9072.4755483081062</v>
      </c>
      <c r="AX845" s="15">
        <f t="shared" ca="1" si="439"/>
        <v>11834.181965865679</v>
      </c>
      <c r="AY845" s="15">
        <f t="shared" ca="1" si="440"/>
        <v>13292.574144801003</v>
      </c>
      <c r="AZ845" s="15">
        <f t="shared" ca="1" si="441"/>
        <v>13695.603035748827</v>
      </c>
      <c r="BA845" s="15">
        <f t="shared" ca="1" si="442"/>
        <v>15722.597748145403</v>
      </c>
      <c r="BB845" s="15">
        <f t="shared" ca="1" si="443"/>
        <v>18858.232334737695</v>
      </c>
      <c r="BC845" s="15">
        <f t="shared" ca="1" si="444"/>
        <v>22722.390837286086</v>
      </c>
      <c r="BD845" s="15">
        <f t="shared" ca="1" si="445"/>
        <v>28258.840950183949</v>
      </c>
      <c r="BE845" s="15">
        <f t="shared" ca="1" si="446"/>
        <v>40068.618797348689</v>
      </c>
      <c r="BF845" s="15">
        <f ca="1">Inputs!$B$13*EXP($B$9-0.5*C$6^2+C$6*Y845)</f>
        <v>16127.58882679228</v>
      </c>
      <c r="BG845" s="15">
        <f t="shared" ca="1" si="447"/>
        <v>24972.555524707674</v>
      </c>
      <c r="BH845" s="15">
        <f t="shared" ca="1" si="448"/>
        <v>34180.568437554874</v>
      </c>
      <c r="BI845" s="15">
        <f t="shared" ca="1" si="449"/>
        <v>59787.834692097786</v>
      </c>
      <c r="BJ845" s="15">
        <f t="shared" ca="1" si="450"/>
        <v>87786.962176169531</v>
      </c>
      <c r="BK845" s="15">
        <f t="shared" ca="1" si="451"/>
        <v>118302.6266838399</v>
      </c>
      <c r="BL845" s="15">
        <f t="shared" ca="1" si="452"/>
        <v>115886.19895154978</v>
      </c>
      <c r="BM845" s="15">
        <f t="shared" ca="1" si="453"/>
        <v>153490.33201484266</v>
      </c>
      <c r="BN845" s="15">
        <f t="shared" ca="1" si="454"/>
        <v>180008.11671115359</v>
      </c>
      <c r="BO845" s="15">
        <f t="shared" ca="1" si="455"/>
        <v>218690.41667738042</v>
      </c>
      <c r="BP845" s="15">
        <f t="shared" ca="1" si="456"/>
        <v>328146.74146955152</v>
      </c>
      <c r="BQ845" s="15">
        <f ca="1">Inputs!$B$20*EXP($B$10-0.5*C$7^2+C$7*AJ845)</f>
        <v>5358.489088107005</v>
      </c>
      <c r="BR845" s="15">
        <f t="shared" ca="1" si="457"/>
        <v>5159.222456198002</v>
      </c>
      <c r="BS845" s="15">
        <f t="shared" ca="1" si="458"/>
        <v>5559.9868448168536</v>
      </c>
      <c r="BT845" s="15">
        <f t="shared" ca="1" si="459"/>
        <v>10885.558430242841</v>
      </c>
      <c r="BU845" s="15">
        <f t="shared" ca="1" si="460"/>
        <v>13365.681953156767</v>
      </c>
      <c r="BV845" s="15">
        <f t="shared" ca="1" si="461"/>
        <v>25959.508235376663</v>
      </c>
      <c r="BW845" s="15">
        <f t="shared" ca="1" si="462"/>
        <v>35367.426231082456</v>
      </c>
      <c r="BX845" s="15">
        <f t="shared" ca="1" si="463"/>
        <v>57941.307011225988</v>
      </c>
      <c r="BY845" s="15">
        <f t="shared" ca="1" si="464"/>
        <v>77109.534196641107</v>
      </c>
      <c r="BZ845" s="15">
        <f t="shared" ca="1" si="465"/>
        <v>107811.06137102697</v>
      </c>
      <c r="CA845" s="15">
        <f t="shared" ca="1" si="466"/>
        <v>150548.14702729753</v>
      </c>
      <c r="CB845" s="15">
        <f ca="1">(AU845*DCF!C$10-DCF!C$5*MAX(AU845*DCF!C$10,0)-MAX(AU845-Inputs!$B$6,0)/Inputs!$B$10)*DCF!C$6</f>
        <v>1041.2570738349352</v>
      </c>
      <c r="CC845" s="15">
        <f ca="1">(AV845*DCF!D$10-DCF!D$5*MAX(AV845*DCF!D$10,0)-MAX(AV845-AU845,0)/Inputs!$B$10)*DCF!D$6</f>
        <v>1271.5016621062407</v>
      </c>
      <c r="CD845" s="15">
        <f ca="1">(AW845*DCF!E$10-DCF!E$5*MAX(AW845*DCF!E$10,0)-MAX(AW845-AV845,0)/Inputs!$B$10)*DCF!E$6</f>
        <v>1595.417589285704</v>
      </c>
      <c r="CE845" s="15">
        <f ca="1">(AX845*DCF!F$10-DCF!F$5*MAX(AX845*DCF!F$10,0)-MAX(AX845-AW845,0)/Inputs!$B$10)*DCF!F$6</f>
        <v>2008.7404284497711</v>
      </c>
      <c r="CF845" s="15">
        <f ca="1">(AY845*DCF!G$10-DCF!G$5*MAX(AY845*DCF!G$10,0)-MAX(AY845-AX845,0)/Inputs!$B$10)*DCF!G$6</f>
        <v>2458.4717829203551</v>
      </c>
      <c r="CG845" s="15">
        <f ca="1">(AZ845*DCF!H$10-DCF!H$5*MAX(AZ845*DCF!H$10,0)-MAX(AZ845-AY845,0)/Inputs!$B$10)*DCF!H$6</f>
        <v>2587.4461481633289</v>
      </c>
      <c r="CH845" s="15">
        <f ca="1">(BA845*DCF!I$10-DCF!I$5*MAX(BA845*DCF!I$10,0)-MAX(BA845-AZ845,0)/Inputs!$B$10)*DCF!I$6</f>
        <v>2539.4468941628029</v>
      </c>
      <c r="CI845" s="15">
        <f ca="1">(BB845*DCF!J$10-DCF!J$5*MAX(BB845*DCF!J$10,0)-MAX(BB845-BA845,0)/Inputs!$B$10)*DCF!J$6</f>
        <v>2760.9626753690986</v>
      </c>
      <c r="CJ845" s="15">
        <f ca="1">(BC845*DCF!K$10-DCF!K$5*MAX(BC845*DCF!K$10,0)-MAX(BC845-BB845,0)/Inputs!$B$10)*DCF!K$6</f>
        <v>3117.0166340507467</v>
      </c>
      <c r="CK845" s="15">
        <f ca="1">(BD845*DCF!L$10-DCF!L$5*MAX(BD845*DCF!L$10,0)-MAX(BD845-BC845,0)/Inputs!$B$10)*DCF!L$6</f>
        <v>3546.0179419437909</v>
      </c>
      <c r="CL845" s="15">
        <f ca="1">(BE845*DCF!M$10-DCF!M$5*MAX(BE845*DCF!M$10,0)-MAX(BE845-BD845,0)/Inputs!$B$10)*DCF!M$6</f>
        <v>4243.3962114628384</v>
      </c>
      <c r="CM845" s="15">
        <f ca="1">(BF845*DCF!C$28-DCF!C$5*MAX(BF845*DCF!C$28,0)-MAX(BF845-Inputs!$B$13,0)/Inputs!$B$17)*DCF!C$6</f>
        <v>3827.2101337243885</v>
      </c>
      <c r="CN845" s="15">
        <f ca="1">(BG845*DCF!D$28-DCF!D$5*MAX(BG845*DCF!D$28,0)-MAX(BG845-BF845,0)/Inputs!$B$17)*DCF!D$6</f>
        <v>5467.9566292561913</v>
      </c>
      <c r="CO845" s="15">
        <f ca="1">(BH845*DCF!E$28-DCF!E$5*MAX(BH845*DCF!E$28,0)-MAX(BH845-BG845,0)/Inputs!$B$17)*DCF!E$6</f>
        <v>7865.7730170450741</v>
      </c>
      <c r="CP845" s="15">
        <f ca="1">(BI845*DCF!F$28-DCF!F$5*MAX(BI845*DCF!F$28,0)-MAX(BI845-BH845,0)/Inputs!$B$17)*DCF!F$6</f>
        <v>11568.614680414561</v>
      </c>
      <c r="CQ845" s="15">
        <f ca="1">(BJ845*DCF!G$28-DCF!G$5*MAX(BJ845*DCF!G$28,0)-MAX(BJ845-BI845,0)/Inputs!$B$17)*DCF!G$6</f>
        <v>18067.816729155307</v>
      </c>
      <c r="CR845" s="15">
        <f ca="1">(BK845*DCF!H$28-DCF!H$5*MAX(BK845*DCF!H$28,0)-MAX(BK845-BJ845,0)/Inputs!$B$17)*DCF!H$6</f>
        <v>24516.266893047505</v>
      </c>
      <c r="CS845" s="15">
        <f ca="1">(BL845*DCF!I$28-DCF!I$5*MAX(BL845*DCF!I$28,0)-MAX(BL845-BK845,0)/Inputs!$B$17)*DCF!I$6</f>
        <v>27250.991641195633</v>
      </c>
      <c r="CT845" s="15">
        <f ca="1">(BM845*DCF!J$28-DCF!J$5*MAX(BM845*DCF!J$28,0)-MAX(BM845-BL845,0)/Inputs!$B$17)*DCF!J$6</f>
        <v>29255.085395485356</v>
      </c>
      <c r="CU845" s="15">
        <f ca="1">(BN845*DCF!K$28-DCF!K$5*MAX(BN845*DCF!K$28,0)-MAX(BN845-BM845,0)/Inputs!$B$17)*DCF!K$6</f>
        <v>34766.620642984955</v>
      </c>
      <c r="CV845" s="15">
        <f ca="1">(BO845*DCF!L$28-DCF!L$5*MAX(BO845*DCF!L$28,0)-MAX(BO845-BN845,0)/Inputs!$B$17)*DCF!L$6</f>
        <v>39256.361667976722</v>
      </c>
      <c r="CW845" s="15">
        <f ca="1">(BP845*DCF!M$28-DCF!M$5*MAX(BP845*DCF!M$28,0)-MAX(BP845-BO845,0)/Inputs!$B$17)*DCF!M$6</f>
        <v>50299.73772923537</v>
      </c>
      <c r="CX845" s="15">
        <f ca="1">(BQ845*DCF!C$46-DCF!C$5*MAX(BQ845*DCF!C$46,0)-MAX(BQ845-Inputs!$B$20,0)/Inputs!$B$24)*DCF!C$6</f>
        <v>-2234.0571049240216</v>
      </c>
      <c r="CY845" s="15">
        <f ca="1">(BR845*DCF!D$46-DCF!D$5*MAX(BR845*DCF!D$46,0)-MAX(BR845-BQ845,0)/Inputs!$B$24)*DCF!D$6</f>
        <v>-880.55895865003311</v>
      </c>
      <c r="CZ845" s="15">
        <f ca="1">(BS845*DCF!E$46-DCF!E$5*MAX(BS845*DCF!E$46,0)-MAX(BS845-BR845,0)/Inputs!$B$24)*DCF!E$6</f>
        <v>-815.44841418742794</v>
      </c>
      <c r="DA845" s="15">
        <f ca="1">(BT845*DCF!F$46-DCF!F$5*MAX(BT845*DCF!F$46,0)-MAX(BT845-BS845,0)/Inputs!$B$24)*DCF!F$6</f>
        <v>-2731.964157054706</v>
      </c>
      <c r="DB845" s="15">
        <f ca="1">(BU845*DCF!G$46-DCF!G$5*MAX(BU845*DCF!G$46,0)-MAX(BU845-BT845,0)/Inputs!$B$24)*DCF!G$6</f>
        <v>-1283.859685391692</v>
      </c>
      <c r="DC845" s="15">
        <f ca="1">(BV845*DCF!H$46-DCF!H$5*MAX(BV845*DCF!H$46,0)-MAX(BV845-BU845,0)/Inputs!$B$24)*DCF!H$6</f>
        <v>-3913.4543535459638</v>
      </c>
      <c r="DD845" s="15">
        <f ca="1">(BW845*DCF!I$46-DCF!I$5*MAX(BW845*DCF!I$46,0)-MAX(BW845-BV845,0)/Inputs!$B$24)*DCF!I$6</f>
        <v>-1883.824889903904</v>
      </c>
      <c r="DE845" s="15">
        <f ca="1">(BX845*DCF!J$46-DCF!J$5*MAX(BX845*DCF!J$46,0)-MAX(BX845-BW845,0)/Inputs!$B$24)*DCF!J$6</f>
        <v>-3555.7468227517234</v>
      </c>
      <c r="DF845" s="15">
        <f ca="1">(BY845*DCF!K$46-DCF!K$5*MAX(BY845*DCF!K$46,0)-MAX(BY845-BX845,0)/Inputs!$B$24)*DCF!K$6</f>
        <v>-290.95138173702344</v>
      </c>
      <c r="DG845" s="15">
        <f ca="1">(BZ845*DCF!L$46-DCF!L$5*MAX(BZ845*DCF!L$46,0)-MAX(BZ845-BY845,0)/Inputs!$B$24)*DCF!L$6</f>
        <v>504.62284715982838</v>
      </c>
      <c r="DH845" s="15">
        <f ca="1">(CA845*DCF!M$46-DCF!M$5*MAX(CA845*DCF!M$46,0)-MAX(CA845-BZ845,0)/Inputs!$B$24)*DCF!M$6</f>
        <v>2867.9310797107532</v>
      </c>
      <c r="DI845" s="15">
        <f ca="1">SUM(CB845:CL845)+BE845*DCF!M$10*(1+Inputs!$B$30)*(1-Inputs!$B$33)*(1-Inputs!$B$30/Inputs!$B$31)/(Inputs!$B$29-Inputs!$B$30)*DCF!M$6</f>
        <v>138681.17100740169</v>
      </c>
      <c r="DJ845" s="15">
        <f ca="1">SUM(CM845:CW845)+BP845*DCF!M$28*(1+Inputs!$B$30)*(1-Inputs!$B$33)*(1-Inputs!$B$30/Inputs!$B$31)/(Inputs!$B$29-Inputs!$B$30)*DCF!M$6</f>
        <v>1469791.3962277784</v>
      </c>
      <c r="DK845" s="15">
        <f ca="1">SUM(CX845:DH845)+CA845*DCF!M$46*(1+Inputs!$B$30)*(1-Inputs!$B$33)*(1-Inputs!$B$30/Inputs!$B$31)/(Inputs!$B$29-Inputs!$B$30)*DCF!M$6</f>
        <v>218547.95703101123</v>
      </c>
      <c r="DM845" s="15">
        <f ca="1">DI845+DJ845+DK845+Inputs!$B$34+Inputs!$B$36-Inputs!$B$35</f>
        <v>1903871.5242661913</v>
      </c>
    </row>
    <row r="846" spans="1:117" x14ac:dyDescent="0.75">
      <c r="A846" s="11">
        <v>833</v>
      </c>
      <c r="C846" s="24">
        <f t="shared" ca="1" si="473"/>
        <v>-0.29162332492334209</v>
      </c>
      <c r="D846" s="24">
        <f t="shared" ca="1" si="473"/>
        <v>0.82540622255592955</v>
      </c>
      <c r="E846" s="24">
        <f t="shared" ca="1" si="473"/>
        <v>0.4833651045454781</v>
      </c>
      <c r="F846" s="24">
        <f t="shared" ca="1" si="473"/>
        <v>-1.3842526999195186</v>
      </c>
      <c r="G846" s="24">
        <f t="shared" ca="1" si="473"/>
        <v>-0.44741588991392106</v>
      </c>
      <c r="H846" s="24">
        <f t="shared" ca="1" si="473"/>
        <v>0.48914667596455047</v>
      </c>
      <c r="I846" s="24">
        <f t="shared" ca="1" si="473"/>
        <v>1.328973653752771</v>
      </c>
      <c r="J846" s="24">
        <f t="shared" ca="1" si="473"/>
        <v>1.7931617998147851</v>
      </c>
      <c r="K846" s="24">
        <f t="shared" ca="1" si="473"/>
        <v>0.33543014064564941</v>
      </c>
      <c r="L846" s="24">
        <f t="shared" ca="1" si="473"/>
        <v>-1.5090418127708611</v>
      </c>
      <c r="M846" s="24">
        <f t="shared" ca="1" si="473"/>
        <v>0.5639454993977252</v>
      </c>
      <c r="N846" s="24">
        <f ca="1">SQRT(Inputs!$B$38)*C846+SQRT(1-Inputs!$B$38)*_xlfn.NORM.S.INV(RAND())</f>
        <v>-4.164219467122364E-2</v>
      </c>
      <c r="O846" s="24">
        <f ca="1">SQRT(Inputs!$B$38)*D846+SQRT(1-Inputs!$B$38)*_xlfn.NORM.S.INV(RAND())</f>
        <v>4.2591215035465591E-2</v>
      </c>
      <c r="P846" s="24">
        <f ca="1">SQRT(Inputs!$B$38)*E846+SQRT(1-Inputs!$B$38)*_xlfn.NORM.S.INV(RAND())</f>
        <v>0.67427852964710344</v>
      </c>
      <c r="Q846" s="24">
        <f ca="1">SQRT(Inputs!$B$38)*F846+SQRT(1-Inputs!$B$38)*_xlfn.NORM.S.INV(RAND())</f>
        <v>-0.6388767835469441</v>
      </c>
      <c r="R846" s="24">
        <f ca="1">SQRT(Inputs!$B$38)*G846+SQRT(1-Inputs!$B$38)*_xlfn.NORM.S.INV(RAND())</f>
        <v>1.5255319983539859</v>
      </c>
      <c r="S846" s="24">
        <f ca="1">SQRT(Inputs!$B$38)*H846+SQRT(1-Inputs!$B$38)*_xlfn.NORM.S.INV(RAND())</f>
        <v>-2.2972189361889006</v>
      </c>
      <c r="T846" s="24">
        <f ca="1">SQRT(Inputs!$B$38)*I846+SQRT(1-Inputs!$B$38)*_xlfn.NORM.S.INV(RAND())</f>
        <v>2.1521032325728919</v>
      </c>
      <c r="U846" s="24">
        <f ca="1">SQRT(Inputs!$B$38)*J846+SQRT(1-Inputs!$B$38)*_xlfn.NORM.S.INV(RAND())</f>
        <v>-0.291486926162972</v>
      </c>
      <c r="V846" s="24">
        <f ca="1">SQRT(Inputs!$B$38)*K846+SQRT(1-Inputs!$B$38)*_xlfn.NORM.S.INV(RAND())</f>
        <v>-5.9149661024782668E-2</v>
      </c>
      <c r="W846" s="24">
        <f ca="1">SQRT(Inputs!$B$38)*L846+SQRT(1-Inputs!$B$38)*_xlfn.NORM.S.INV(RAND())</f>
        <v>-1.6900206670403235</v>
      </c>
      <c r="X846" s="24">
        <f ca="1">SQRT(Inputs!$B$38)*M846+SQRT(1-Inputs!$B$38)*_xlfn.NORM.S.INV(RAND())</f>
        <v>-0.33314114999359462</v>
      </c>
      <c r="Y846" s="24">
        <f ca="1">SQRT(Inputs!$B$38)*C846+SQRT(1-Inputs!$B$38)*_xlfn.NORM.S.INV(RAND())</f>
        <v>1.2388799885225654</v>
      </c>
      <c r="Z846" s="24">
        <f ca="1">SQRT(Inputs!$B$38)*D846+SQRT(1-Inputs!$B$38)*_xlfn.NORM.S.INV(RAND())</f>
        <v>-0.78833115391616659</v>
      </c>
      <c r="AA846" s="24">
        <f ca="1">SQRT(Inputs!$B$38)*E846+SQRT(1-Inputs!$B$38)*_xlfn.NORM.S.INV(RAND())</f>
        <v>0.82290386167461371</v>
      </c>
      <c r="AB846" s="24">
        <f ca="1">SQRT(Inputs!$B$38)*F846+SQRT(1-Inputs!$B$38)*_xlfn.NORM.S.INV(RAND())</f>
        <v>-1.0780628457748125</v>
      </c>
      <c r="AC846" s="24">
        <f ca="1">SQRT(Inputs!$B$38)*G846+SQRT(1-Inputs!$B$38)*_xlfn.NORM.S.INV(RAND())</f>
        <v>-1.1337973227561018</v>
      </c>
      <c r="AD846" s="24">
        <f ca="1">SQRT(Inputs!$B$38)*H846+SQRT(1-Inputs!$B$38)*_xlfn.NORM.S.INV(RAND())</f>
        <v>0.99500463763167923</v>
      </c>
      <c r="AE846" s="24">
        <f ca="1">SQRT(Inputs!$B$38)*I846+SQRT(1-Inputs!$B$38)*_xlfn.NORM.S.INV(RAND())</f>
        <v>0.8998225710465988</v>
      </c>
      <c r="AF846" s="24">
        <f ca="1">SQRT(Inputs!$B$38)*J846+SQRT(1-Inputs!$B$38)*_xlfn.NORM.S.INV(RAND())</f>
        <v>0.80995999638570537</v>
      </c>
      <c r="AG846" s="24">
        <f ca="1">SQRT(Inputs!$B$38)*K846+SQRT(1-Inputs!$B$38)*_xlfn.NORM.S.INV(RAND())</f>
        <v>1.0517085314150856</v>
      </c>
      <c r="AH846" s="24">
        <f ca="1">SQRT(Inputs!$B$38)*L846+SQRT(1-Inputs!$B$38)*_xlfn.NORM.S.INV(RAND())</f>
        <v>0.58051600827149641</v>
      </c>
      <c r="AI846" s="24">
        <f ca="1">SQRT(Inputs!$B$38)*M846+SQRT(1-Inputs!$B$38)*_xlfn.NORM.S.INV(RAND())</f>
        <v>-0.53449061018781374</v>
      </c>
      <c r="AJ846" s="24">
        <f ca="1">SQRT(Inputs!$B$38)*C846+SQRT(1-Inputs!$B$38)*_xlfn.NORM.S.INV(RAND())</f>
        <v>0.16948889395266095</v>
      </c>
      <c r="AK846" s="24">
        <f ca="1">SQRT(Inputs!$B$38)*D846+SQRT(1-Inputs!$B$38)*_xlfn.NORM.S.INV(RAND())</f>
        <v>0.35731820139559961</v>
      </c>
      <c r="AL846" s="24">
        <f ca="1">SQRT(Inputs!$B$38)*E846+SQRT(1-Inputs!$B$38)*_xlfn.NORM.S.INV(RAND())</f>
        <v>-0.1324363866691553</v>
      </c>
      <c r="AM846" s="24">
        <f ca="1">SQRT(Inputs!$B$38)*F846+SQRT(1-Inputs!$B$38)*_xlfn.NORM.S.INV(RAND())</f>
        <v>-1.6551281227952273</v>
      </c>
      <c r="AN846" s="24">
        <f ca="1">SQRT(Inputs!$B$38)*G846+SQRT(1-Inputs!$B$38)*_xlfn.NORM.S.INV(RAND())</f>
        <v>-0.5928197592320259</v>
      </c>
      <c r="AO846" s="24">
        <f ca="1">SQRT(Inputs!$B$38)*H846+SQRT(1-Inputs!$B$38)*_xlfn.NORM.S.INV(RAND())</f>
        <v>-1.4528395466660313</v>
      </c>
      <c r="AP846" s="24">
        <f ca="1">SQRT(Inputs!$B$38)*I846+SQRT(1-Inputs!$B$38)*_xlfn.NORM.S.INV(RAND())</f>
        <v>1.4178807375462812</v>
      </c>
      <c r="AQ846" s="24">
        <f ca="1">SQRT(Inputs!$B$38)*J846+SQRT(1-Inputs!$B$38)*_xlfn.NORM.S.INV(RAND())</f>
        <v>-1.5410514952399368</v>
      </c>
      <c r="AR846" s="24">
        <f ca="1">SQRT(Inputs!$B$38)*K846+SQRT(1-Inputs!$B$38)*_xlfn.NORM.S.INV(RAND())</f>
        <v>-0.32103435078843945</v>
      </c>
      <c r="AS846" s="24">
        <f ca="1">SQRT(Inputs!$B$38)*L846+SQRT(1-Inputs!$B$38)*_xlfn.NORM.S.INV(RAND())</f>
        <v>1.2712347399495654</v>
      </c>
      <c r="AT846" s="24">
        <f ca="1">SQRT(Inputs!$B$38)*M846+SQRT(1-Inputs!$B$38)*_xlfn.NORM.S.INV(RAND())</f>
        <v>1.1403268554350119</v>
      </c>
      <c r="AU846" s="15">
        <f ca="1">Inputs!$B$6*EXP($B$8-0.5*C$5^2+C$5*N846)</f>
        <v>4928.9026993887583</v>
      </c>
      <c r="AV846" s="15">
        <f t="shared" ref="AV846:AV909" ca="1" si="474">AU846*EXP($B$8-0.5*D$5^2+D$5*O846)</f>
        <v>6037.3280648017626</v>
      </c>
      <c r="AW846" s="15">
        <f t="shared" ref="AW846:AW909" ca="1" si="475">AV846*EXP($B$8-0.5*E$5^2+E$5*P846)</f>
        <v>8062.3464444121018</v>
      </c>
      <c r="AX846" s="15">
        <f t="shared" ref="AX846:AX909" ca="1" si="476">AW846*EXP($B$8-0.5*F$5^2+F$5*Q846)</f>
        <v>9088.1910322320946</v>
      </c>
      <c r="AY846" s="15">
        <f t="shared" ref="AY846:AY909" ca="1" si="477">AX846*EXP($B$8-0.5*G$5^2+G$5*R846)</f>
        <v>13272.735953257916</v>
      </c>
      <c r="AZ846" s="15">
        <f t="shared" ref="AZ846:AZ909" ca="1" si="478">AY846*EXP($B$8-0.5*H$5^2+H$5*S846)</f>
        <v>12604.734872790486</v>
      </c>
      <c r="BA846" s="15">
        <f t="shared" ref="BA846:BA909" ca="1" si="479">AZ846*EXP($B$8-0.5*I$5^2+I$5*T846)</f>
        <v>19321.65058021983</v>
      </c>
      <c r="BB846" s="15">
        <f t="shared" ref="BB846:BB909" ca="1" si="480">BA846*EXP($B$8-0.5*J$5^2+J$5*U846)</f>
        <v>22974.740864535474</v>
      </c>
      <c r="BC846" s="15">
        <f t="shared" ref="BC846:BC909" ca="1" si="481">BB846*EXP($B$8-0.5*K$5^2+K$5*V846)</f>
        <v>27978.007533063286</v>
      </c>
      <c r="BD846" s="15">
        <f t="shared" ref="BD846:BD909" ca="1" si="482">BC846*EXP($B$8-0.5*L$5^2+L$5*W846)</f>
        <v>29264.143257346688</v>
      </c>
      <c r="BE846" s="15">
        <f t="shared" ref="BE846:BE909" ca="1" si="483">BD846*EXP($B$8-0.5*M$5^2+M$5*X846)</f>
        <v>34787.72730463164</v>
      </c>
      <c r="BF846" s="15">
        <f ca="1">Inputs!$B$13*EXP($B$9-0.5*C$6^2+C$6*Y846)</f>
        <v>17681.502710802852</v>
      </c>
      <c r="BG846" s="15">
        <f t="shared" ref="BG846:BG909" ca="1" si="484">BF846*EXP($B$9-0.5*D$6^2+D$6*Z846)</f>
        <v>18691.848032893198</v>
      </c>
      <c r="BH846" s="15">
        <f t="shared" ref="BH846:BH909" ca="1" si="485">BG846*EXP($B$9-0.5*E$6^2+E$6*AA846)</f>
        <v>26177.768510716032</v>
      </c>
      <c r="BI846" s="15">
        <f t="shared" ref="BI846:BI909" ca="1" si="486">BH846*EXP($B$9-0.5*F$6^2+F$6*AB846)</f>
        <v>27145.810407504887</v>
      </c>
      <c r="BJ846" s="15">
        <f t="shared" ref="BJ846:BJ909" ca="1" si="487">BI846*EXP($B$9-0.5*G$6^2+G$6*AC846)</f>
        <v>28261.334736382469</v>
      </c>
      <c r="BK846" s="15">
        <f t="shared" ref="BK846:BK909" ca="1" si="488">BJ846*EXP($B$9-0.5*H$6^2+H$6*AD846)</f>
        <v>39717.146607849172</v>
      </c>
      <c r="BL846" s="15">
        <f t="shared" ref="BL846:BL909" ca="1" si="489">BK846*EXP($B$9-0.5*I$6^2+I$6*AE846)</f>
        <v>54821.81251932132</v>
      </c>
      <c r="BM846" s="15">
        <f t="shared" ref="BM846:BM909" ca="1" si="490">BL846*EXP($B$9-0.5*J$6^2+J$6*AF846)</f>
        <v>74521.222535459747</v>
      </c>
      <c r="BN846" s="15">
        <f t="shared" ref="BN846:BN909" ca="1" si="491">BM846*EXP($B$9-0.5*K$6^2+K$6*AG846)</f>
        <v>103962.33900309169</v>
      </c>
      <c r="BO846" s="15">
        <f t="shared" ref="BO846:BO909" ca="1" si="492">BN846*EXP($B$9-0.5*L$6^2+L$6*AH846)</f>
        <v>136844.43927632188</v>
      </c>
      <c r="BP846" s="15">
        <f t="shared" ref="BP846:BP909" ca="1" si="493">BO846*EXP($B$9-0.5*M$6^2+M$6*AI846)</f>
        <v>158533.12898859056</v>
      </c>
      <c r="BQ846" s="15">
        <f ca="1">Inputs!$B$20*EXP($B$10-0.5*C$7^2+C$7*AJ846)</f>
        <v>4555.2853911766188</v>
      </c>
      <c r="BR846" s="15">
        <f t="shared" ref="BR846:BR909" ca="1" si="494">BQ846*EXP($B$10-0.5*D$7^2+D$7*AK846)</f>
        <v>6923.6758464186632</v>
      </c>
      <c r="BS846" s="15">
        <f t="shared" ref="BS846:BS909" ca="1" si="495">BR846*EXP($B$10-0.5*E$7^2+E$7*AL846)</f>
        <v>9127.3737230687984</v>
      </c>
      <c r="BT846" s="15">
        <f t="shared" ref="BT846:BT909" ca="1" si="496">BS846*EXP($B$10-0.5*F$7^2+F$7*AM846)</f>
        <v>8152.180830932004</v>
      </c>
      <c r="BU846" s="15">
        <f t="shared" ref="BU846:BU909" ca="1" si="497">BT846*EXP($B$10-0.5*G$7^2+G$7*AN846)</f>
        <v>9788.1875586266015</v>
      </c>
      <c r="BV846" s="15">
        <f t="shared" ref="BV846:BV909" ca="1" si="498">BU846*EXP($B$10-0.5*H$7^2+H$7*AO846)</f>
        <v>9816.689931137711</v>
      </c>
      <c r="BW846" s="15">
        <f t="shared" ref="BW846:BW909" ca="1" si="499">BV846*EXP($B$10-0.5*I$7^2+I$7*AP846)</f>
        <v>18492.952674805001</v>
      </c>
      <c r="BX846" s="15">
        <f t="shared" ref="BX846:BX909" ca="1" si="500">BW846*EXP($B$10-0.5*J$7^2+J$7*AQ846)</f>
        <v>18990.9752233406</v>
      </c>
      <c r="BY846" s="15">
        <f t="shared" ref="BY846:BY909" ca="1" si="501">BX846*EXP($B$10-0.5*K$7^2+K$7*AR846)</f>
        <v>25024.354881174306</v>
      </c>
      <c r="BZ846" s="15">
        <f t="shared" ref="BZ846:BZ909" ca="1" si="502">BY846*EXP($B$10-0.5*L$7^2+L$7*AS846)</f>
        <v>44356.448518766767</v>
      </c>
      <c r="CA846" s="15">
        <f t="shared" ref="CA846:CA909" ca="1" si="503">BZ846*EXP($B$10-0.5*M$7^2+M$7*AT846)</f>
        <v>76303.312119206181</v>
      </c>
      <c r="CB846" s="15">
        <f ca="1">(AU846*DCF!C$10-DCF!C$5*MAX(AU846*DCF!C$10,0)-MAX(AU846-Inputs!$B$6,0)/Inputs!$B$10)*DCF!C$6</f>
        <v>1043.3120003520053</v>
      </c>
      <c r="CC846" s="15">
        <f ca="1">(AV846*DCF!D$10-DCF!D$5*MAX(AV846*DCF!D$10,0)-MAX(AV846-AU846,0)/Inputs!$B$10)*DCF!D$6</f>
        <v>1201.2972984370424</v>
      </c>
      <c r="CD846" s="15">
        <f ca="1">(AW846*DCF!E$10-DCF!E$5*MAX(AW846*DCF!E$10,0)-MAX(AW846-AV846,0)/Inputs!$B$10)*DCF!E$6</f>
        <v>1405.3494537648962</v>
      </c>
      <c r="CE846" s="15">
        <f ca="1">(AX846*DCF!F$10-DCF!F$5*MAX(AX846*DCF!F$10,0)-MAX(AX846-AW846,0)/Inputs!$B$10)*DCF!F$6</f>
        <v>1770.4847935834873</v>
      </c>
      <c r="CF846" s="15">
        <f ca="1">(AY846*DCF!G$10-DCF!G$5*MAX(AY846*DCF!G$10,0)-MAX(AY846-AX846,0)/Inputs!$B$10)*DCF!G$6</f>
        <v>1930.3706562333416</v>
      </c>
      <c r="CG846" s="15">
        <f ca="1">(AZ846*DCF!H$10-DCF!H$5*MAX(AZ846*DCF!H$10,0)-MAX(AZ846-AY846,0)/Inputs!$B$10)*DCF!H$6</f>
        <v>2447.218316700963</v>
      </c>
      <c r="CH846" s="15">
        <f ca="1">(BA846*DCF!I$10-DCF!I$5*MAX(BA846*DCF!I$10,0)-MAX(BA846-AZ846,0)/Inputs!$B$10)*DCF!I$6</f>
        <v>2427.55118957585</v>
      </c>
      <c r="CI846" s="15">
        <f ca="1">(BB846*DCF!J$10-DCF!J$5*MAX(BB846*DCF!J$10,0)-MAX(BB846-BA846,0)/Inputs!$B$10)*DCF!J$6</f>
        <v>3388.953206712868</v>
      </c>
      <c r="CJ846" s="15">
        <f ca="1">(BC846*DCF!K$10-DCF!K$5*MAX(BC846*DCF!K$10,0)-MAX(BC846-BB846,0)/Inputs!$B$10)*DCF!K$6</f>
        <v>3803.628713556358</v>
      </c>
      <c r="CK846" s="15">
        <f ca="1">(BD846*DCF!L$10-DCF!L$5*MAX(BD846*DCF!L$10,0)-MAX(BD846-BC846,0)/Inputs!$B$10)*DCF!L$6</f>
        <v>4247.2711156989026</v>
      </c>
      <c r="CL846" s="15">
        <f ca="1">(BE846*DCF!M$10-DCF!M$5*MAX(BE846*DCF!M$10,0)-MAX(BE846-BD846,0)/Inputs!$B$10)*DCF!M$6</f>
        <v>4249.1471353366778</v>
      </c>
      <c r="CM846" s="15">
        <f ca="1">(BF846*DCF!C$28-DCF!C$5*MAX(BF846*DCF!C$28,0)-MAX(BF846-Inputs!$B$13,0)/Inputs!$B$17)*DCF!C$6</f>
        <v>3942.5828936121816</v>
      </c>
      <c r="CN846" s="15">
        <f ca="1">(BG846*DCF!D$28-DCF!D$5*MAX(BG846*DCF!D$28,0)-MAX(BG846-BF846,0)/Inputs!$B$17)*DCF!D$6</f>
        <v>5289.6273697715078</v>
      </c>
      <c r="CO846" s="15">
        <f ca="1">(BH846*DCF!E$28-DCF!E$5*MAX(BH846*DCF!E$28,0)-MAX(BH846-BG846,0)/Inputs!$B$17)*DCF!E$6</f>
        <v>5938.6382910758994</v>
      </c>
      <c r="CP846" s="15">
        <f ca="1">(BI846*DCF!F$28-DCF!F$5*MAX(BI846*DCF!F$28,0)-MAX(BI846-BH846,0)/Inputs!$B$17)*DCF!F$6</f>
        <v>7193.1251531989601</v>
      </c>
      <c r="CQ846" s="15">
        <f ca="1">(BJ846*DCF!G$28-DCF!G$5*MAX(BJ846*DCF!G$28,0)-MAX(BJ846-BI846,0)/Inputs!$B$17)*DCF!G$6</f>
        <v>7144.9975434007983</v>
      </c>
      <c r="CR846" s="15">
        <f ca="1">(BK846*DCF!H$28-DCF!H$5*MAX(BK846*DCF!H$28,0)-MAX(BK846-BJ846,0)/Inputs!$B$17)*DCF!H$6</f>
        <v>8042.5768705367618</v>
      </c>
      <c r="CS846" s="15">
        <f ca="1">(BL846*DCF!I$28-DCF!I$5*MAX(BL846*DCF!I$28,0)-MAX(BL846-BK846,0)/Inputs!$B$17)*DCF!I$6</f>
        <v>10723.533087652466</v>
      </c>
      <c r="CT846" s="15">
        <f ca="1">(BM846*DCF!J$28-DCF!J$5*MAX(BM846*DCF!J$28,0)-MAX(BM846-BL846,0)/Inputs!$B$17)*DCF!J$6</f>
        <v>14012.438263880278</v>
      </c>
      <c r="CU846" s="15">
        <f ca="1">(BN846*DCF!K$28-DCF!K$5*MAX(BN846*DCF!K$28,0)-MAX(BN846-BM846,0)/Inputs!$B$17)*DCF!K$6</f>
        <v>18348.958247448281</v>
      </c>
      <c r="CV846" s="15">
        <f ca="1">(BO846*DCF!L$28-DCF!L$5*MAX(BO846*DCF!L$28,0)-MAX(BO846-BN846,0)/Inputs!$B$17)*DCF!L$6</f>
        <v>23582.673506761257</v>
      </c>
      <c r="CW846" s="15">
        <f ca="1">(BP846*DCF!M$28-DCF!M$5*MAX(BP846*DCF!M$28,0)-MAX(BP846-BO846,0)/Inputs!$B$17)*DCF!M$6</f>
        <v>27561.022455082468</v>
      </c>
      <c r="CX846" s="15">
        <f ca="1">(BQ846*DCF!C$46-DCF!C$5*MAX(BQ846*DCF!C$46,0)-MAX(BQ846-Inputs!$B$20,0)/Inputs!$B$24)*DCF!C$6</f>
        <v>-1677.5649361500823</v>
      </c>
      <c r="CY846" s="15">
        <f ca="1">(BR846*DCF!D$46-DCF!D$5*MAX(BR846*DCF!D$46,0)-MAX(BR846-BQ846,0)/Inputs!$B$24)*DCF!D$6</f>
        <v>-2192.2825526018105</v>
      </c>
      <c r="CZ846" s="15">
        <f ca="1">(BS846*DCF!E$46-DCF!E$5*MAX(BS846*DCF!E$46,0)-MAX(BS846-BR846,0)/Inputs!$B$24)*DCF!E$6</f>
        <v>-1947.964870835345</v>
      </c>
      <c r="DA846" s="15">
        <f ca="1">(BT846*DCF!F$46-DCF!F$5*MAX(BT846*DCF!F$46,0)-MAX(BT846-BS846,0)/Inputs!$B$24)*DCF!F$6</f>
        <v>-593.6933501274541</v>
      </c>
      <c r="DB846" s="15">
        <f ca="1">(BU846*DCF!G$46-DCF!G$5*MAX(BU846*DCF!G$46,0)-MAX(BU846-BT846,0)/Inputs!$B$24)*DCF!G$6</f>
        <v>-879.57563002526138</v>
      </c>
      <c r="DC846" s="15">
        <f ca="1">(BV846*DCF!H$46-DCF!H$5*MAX(BV846*DCF!H$46,0)-MAX(BV846-BU846,0)/Inputs!$B$24)*DCF!H$6</f>
        <v>-8.856937620893488</v>
      </c>
      <c r="DD846" s="15">
        <f ca="1">(BW846*DCF!I$46-DCF!I$5*MAX(BW846*DCF!I$46,0)-MAX(BW846-BV846,0)/Inputs!$B$24)*DCF!I$6</f>
        <v>-2063.5174783830221</v>
      </c>
      <c r="DE846" s="15">
        <f ca="1">(BX846*DCF!J$46-DCF!J$5*MAX(BX846*DCF!J$46,0)-MAX(BX846-BW846,0)/Inputs!$B$24)*DCF!J$6</f>
        <v>664.55143553117921</v>
      </c>
      <c r="DF846" s="15">
        <f ca="1">(BY846*DCF!K$46-DCF!K$5*MAX(BY846*DCF!K$46,0)-MAX(BY846-BX846,0)/Inputs!$B$24)*DCF!K$6</f>
        <v>-48.542717684004501</v>
      </c>
      <c r="DG846" s="15">
        <f ca="1">(BZ846*DCF!L$46-DCF!L$5*MAX(BZ846*DCF!L$46,0)-MAX(BZ846-BY846,0)/Inputs!$B$24)*DCF!L$6</f>
        <v>-1308.7608000115783</v>
      </c>
      <c r="DH846" s="15">
        <f ca="1">(CA846*DCF!M$46-DCF!M$5*MAX(CA846*DCF!M$46,0)-MAX(CA846-BZ846,0)/Inputs!$B$24)*DCF!M$6</f>
        <v>-696.80972187232192</v>
      </c>
      <c r="DI846" s="15">
        <f ca="1">SUM(CB846:CL846)+BE846*DCF!M$10*(1+Inputs!$B$30)*(1-Inputs!$B$33)*(1-Inputs!$B$30/Inputs!$B$31)/(Inputs!$B$29-Inputs!$B$30)*DCF!M$6</f>
        <v>124729.28898881233</v>
      </c>
      <c r="DJ846" s="15">
        <f ca="1">SUM(CM846:CW846)+BP846*DCF!M$28*(1+Inputs!$B$30)*(1-Inputs!$B$33)*(1-Inputs!$B$30/Inputs!$B$31)/(Inputs!$B$29-Inputs!$B$30)*DCF!M$6</f>
        <v>720046.56616088818</v>
      </c>
      <c r="DK846" s="15">
        <f ca="1">SUM(CX846:DH846)+CA846*DCF!M$46*(1+Inputs!$B$30)*(1-Inputs!$B$33)*(1-Inputs!$B$30/Inputs!$B$31)/(Inputs!$B$29-Inputs!$B$30)*DCF!M$6</f>
        <v>107220.94168166179</v>
      </c>
      <c r="DM846" s="15">
        <f ca="1">DI846+DJ846+DK846+Inputs!$B$34+Inputs!$B$36-Inputs!$B$35</f>
        <v>1028847.7968313624</v>
      </c>
    </row>
    <row r="847" spans="1:117" x14ac:dyDescent="0.75">
      <c r="A847" s="11">
        <v>834</v>
      </c>
      <c r="C847" s="24">
        <f t="shared" ca="1" si="473"/>
        <v>-0.10105680926439371</v>
      </c>
      <c r="D847" s="24">
        <f t="shared" ca="1" si="473"/>
        <v>-1.6469673888666574</v>
      </c>
      <c r="E847" s="24">
        <f t="shared" ca="1" si="473"/>
        <v>0.12994926657239367</v>
      </c>
      <c r="F847" s="24">
        <f t="shared" ca="1" si="473"/>
        <v>0.68122174181641659</v>
      </c>
      <c r="G847" s="24">
        <f t="shared" ca="1" si="473"/>
        <v>0.76881271621790814</v>
      </c>
      <c r="H847" s="24">
        <f t="shared" ca="1" si="473"/>
        <v>2.4162406674048005</v>
      </c>
      <c r="I847" s="24">
        <f t="shared" ca="1" si="473"/>
        <v>-0.58332422163638564</v>
      </c>
      <c r="J847" s="24">
        <f t="shared" ca="1" si="473"/>
        <v>8.4294919541509264E-2</v>
      </c>
      <c r="K847" s="24">
        <f t="shared" ca="1" si="473"/>
        <v>0.6005718245819438</v>
      </c>
      <c r="L847" s="24">
        <f t="shared" ca="1" si="473"/>
        <v>0.36162793845569535</v>
      </c>
      <c r="M847" s="24">
        <f t="shared" ca="1" si="473"/>
        <v>-7.4234214086929179E-2</v>
      </c>
      <c r="N847" s="24">
        <f ca="1">SQRT(Inputs!$B$38)*C847+SQRT(1-Inputs!$B$38)*_xlfn.NORM.S.INV(RAND())</f>
        <v>-0.84865703435685858</v>
      </c>
      <c r="O847" s="24">
        <f ca="1">SQRT(Inputs!$B$38)*D847+SQRT(1-Inputs!$B$38)*_xlfn.NORM.S.INV(RAND())</f>
        <v>-0.58735954911939936</v>
      </c>
      <c r="P847" s="24">
        <f ca="1">SQRT(Inputs!$B$38)*E847+SQRT(1-Inputs!$B$38)*_xlfn.NORM.S.INV(RAND())</f>
        <v>-0.53735635958913064</v>
      </c>
      <c r="Q847" s="24">
        <f ca="1">SQRT(Inputs!$B$38)*F847+SQRT(1-Inputs!$B$38)*_xlfn.NORM.S.INV(RAND())</f>
        <v>5.5440315918108551E-2</v>
      </c>
      <c r="R847" s="24">
        <f ca="1">SQRT(Inputs!$B$38)*G847+SQRT(1-Inputs!$B$38)*_xlfn.NORM.S.INV(RAND())</f>
        <v>-0.33629772697918392</v>
      </c>
      <c r="S847" s="24">
        <f ca="1">SQRT(Inputs!$B$38)*H847+SQRT(1-Inputs!$B$38)*_xlfn.NORM.S.INV(RAND())</f>
        <v>0.65861804462834495</v>
      </c>
      <c r="T847" s="24">
        <f ca="1">SQRT(Inputs!$B$38)*I847+SQRT(1-Inputs!$B$38)*_xlfn.NORM.S.INV(RAND())</f>
        <v>0.14764502777939981</v>
      </c>
      <c r="U847" s="24">
        <f ca="1">SQRT(Inputs!$B$38)*J847+SQRT(1-Inputs!$B$38)*_xlfn.NORM.S.INV(RAND())</f>
        <v>0.17922632939980715</v>
      </c>
      <c r="V847" s="24">
        <f ca="1">SQRT(Inputs!$B$38)*K847+SQRT(1-Inputs!$B$38)*_xlfn.NORM.S.INV(RAND())</f>
        <v>2.3908666439137194E-2</v>
      </c>
      <c r="W847" s="24">
        <f ca="1">SQRT(Inputs!$B$38)*L847+SQRT(1-Inputs!$B$38)*_xlfn.NORM.S.INV(RAND())</f>
        <v>1.4973290053896919</v>
      </c>
      <c r="X847" s="24">
        <f ca="1">SQRT(Inputs!$B$38)*M847+SQRT(1-Inputs!$B$38)*_xlfn.NORM.S.INV(RAND())</f>
        <v>-8.2582988344477137E-2</v>
      </c>
      <c r="Y847" s="24">
        <f ca="1">SQRT(Inputs!$B$38)*C847+SQRT(1-Inputs!$B$38)*_xlfn.NORM.S.INV(RAND())</f>
        <v>-0.33680372430544375</v>
      </c>
      <c r="Z847" s="24">
        <f ca="1">SQRT(Inputs!$B$38)*D847+SQRT(1-Inputs!$B$38)*_xlfn.NORM.S.INV(RAND())</f>
        <v>0.71402033765750927</v>
      </c>
      <c r="AA847" s="24">
        <f ca="1">SQRT(Inputs!$B$38)*E847+SQRT(1-Inputs!$B$38)*_xlfn.NORM.S.INV(RAND())</f>
        <v>0.54940962033971386</v>
      </c>
      <c r="AB847" s="24">
        <f ca="1">SQRT(Inputs!$B$38)*F847+SQRT(1-Inputs!$B$38)*_xlfn.NORM.S.INV(RAND())</f>
        <v>9.4836064261435427E-2</v>
      </c>
      <c r="AC847" s="24">
        <f ca="1">SQRT(Inputs!$B$38)*G847+SQRT(1-Inputs!$B$38)*_xlfn.NORM.S.INV(RAND())</f>
        <v>4.6740124491735757E-2</v>
      </c>
      <c r="AD847" s="24">
        <f ca="1">SQRT(Inputs!$B$38)*H847+SQRT(1-Inputs!$B$38)*_xlfn.NORM.S.INV(RAND())</f>
        <v>2.2549252541316465</v>
      </c>
      <c r="AE847" s="24">
        <f ca="1">SQRT(Inputs!$B$38)*I847+SQRT(1-Inputs!$B$38)*_xlfn.NORM.S.INV(RAND())</f>
        <v>-0.36205886964918521</v>
      </c>
      <c r="AF847" s="24">
        <f ca="1">SQRT(Inputs!$B$38)*J847+SQRT(1-Inputs!$B$38)*_xlfn.NORM.S.INV(RAND())</f>
        <v>0.2644814763278423</v>
      </c>
      <c r="AG847" s="24">
        <f ca="1">SQRT(Inputs!$B$38)*K847+SQRT(1-Inputs!$B$38)*_xlfn.NORM.S.INV(RAND())</f>
        <v>1.3864375772178339</v>
      </c>
      <c r="AH847" s="24">
        <f ca="1">SQRT(Inputs!$B$38)*L847+SQRT(1-Inputs!$B$38)*_xlfn.NORM.S.INV(RAND())</f>
        <v>-1.0083714869934437</v>
      </c>
      <c r="AI847" s="24">
        <f ca="1">SQRT(Inputs!$B$38)*M847+SQRT(1-Inputs!$B$38)*_xlfn.NORM.S.INV(RAND())</f>
        <v>-1.969239827732723</v>
      </c>
      <c r="AJ847" s="24">
        <f ca="1">SQRT(Inputs!$B$38)*C847+SQRT(1-Inputs!$B$38)*_xlfn.NORM.S.INV(RAND())</f>
        <v>0.81408194205108819</v>
      </c>
      <c r="AK847" s="24">
        <f ca="1">SQRT(Inputs!$B$38)*D847+SQRT(1-Inputs!$B$38)*_xlfn.NORM.S.INV(RAND())</f>
        <v>-1.6245417327341607</v>
      </c>
      <c r="AL847" s="24">
        <f ca="1">SQRT(Inputs!$B$38)*E847+SQRT(1-Inputs!$B$38)*_xlfn.NORM.S.INV(RAND())</f>
        <v>-7.6348598649416372E-2</v>
      </c>
      <c r="AM847" s="24">
        <f ca="1">SQRT(Inputs!$B$38)*F847+SQRT(1-Inputs!$B$38)*_xlfn.NORM.S.INV(RAND())</f>
        <v>-0.3576356262304945</v>
      </c>
      <c r="AN847" s="24">
        <f ca="1">SQRT(Inputs!$B$38)*G847+SQRT(1-Inputs!$B$38)*_xlfn.NORM.S.INV(RAND())</f>
        <v>0.6650725432054938</v>
      </c>
      <c r="AO847" s="24">
        <f ca="1">SQRT(Inputs!$B$38)*H847+SQRT(1-Inputs!$B$38)*_xlfn.NORM.S.INV(RAND())</f>
        <v>2.1686226603004757</v>
      </c>
      <c r="AP847" s="24">
        <f ca="1">SQRT(Inputs!$B$38)*I847+SQRT(1-Inputs!$B$38)*_xlfn.NORM.S.INV(RAND())</f>
        <v>2.0231811660568995</v>
      </c>
      <c r="AQ847" s="24">
        <f ca="1">SQRT(Inputs!$B$38)*J847+SQRT(1-Inputs!$B$38)*_xlfn.NORM.S.INV(RAND())</f>
        <v>0.47535325658160904</v>
      </c>
      <c r="AR847" s="24">
        <f ca="1">SQRT(Inputs!$B$38)*K847+SQRT(1-Inputs!$B$38)*_xlfn.NORM.S.INV(RAND())</f>
        <v>-0.48631141009092638</v>
      </c>
      <c r="AS847" s="24">
        <f ca="1">SQRT(Inputs!$B$38)*L847+SQRT(1-Inputs!$B$38)*_xlfn.NORM.S.INV(RAND())</f>
        <v>0.6738806065842734</v>
      </c>
      <c r="AT847" s="24">
        <f ca="1">SQRT(Inputs!$B$38)*M847+SQRT(1-Inputs!$B$38)*_xlfn.NORM.S.INV(RAND())</f>
        <v>0.28067735028158453</v>
      </c>
      <c r="AU847" s="15">
        <f ca="1">Inputs!$B$6*EXP($B$8-0.5*C$5^2+C$5*N847)</f>
        <v>4325.3039404923811</v>
      </c>
      <c r="AV847" s="15">
        <f t="shared" ca="1" si="474"/>
        <v>4829.3150360206755</v>
      </c>
      <c r="AW847" s="15">
        <f t="shared" ca="1" si="475"/>
        <v>5476.8001434281377</v>
      </c>
      <c r="AX847" s="15">
        <f t="shared" ca="1" si="476"/>
        <v>6733.0976118834669</v>
      </c>
      <c r="AY847" s="15">
        <f t="shared" ca="1" si="477"/>
        <v>7911.6168124812484</v>
      </c>
      <c r="AZ847" s="15">
        <f t="shared" ca="1" si="478"/>
        <v>10403.972906380268</v>
      </c>
      <c r="BA847" s="15">
        <f t="shared" ca="1" si="479"/>
        <v>12930.068470572984</v>
      </c>
      <c r="BB847" s="15">
        <f t="shared" ca="1" si="480"/>
        <v>16117.170843487238</v>
      </c>
      <c r="BC847" s="15">
        <f t="shared" ca="1" si="481"/>
        <v>19785.041926666203</v>
      </c>
      <c r="BD847" s="15">
        <f t="shared" ca="1" si="482"/>
        <v>27882.367101247048</v>
      </c>
      <c r="BE847" s="15">
        <f t="shared" ca="1" si="483"/>
        <v>33910.241432925024</v>
      </c>
      <c r="BF847" s="15">
        <f ca="1">Inputs!$B$13*EXP($B$9-0.5*C$6^2+C$6*Y847)</f>
        <v>12937.672337784139</v>
      </c>
      <c r="BG847" s="15">
        <f t="shared" ca="1" si="484"/>
        <v>17935.710860913339</v>
      </c>
      <c r="BH847" s="15">
        <f t="shared" ca="1" si="485"/>
        <v>24004.846045140104</v>
      </c>
      <c r="BI847" s="15">
        <f t="shared" ca="1" si="486"/>
        <v>29817.632555602529</v>
      </c>
      <c r="BJ847" s="15">
        <f t="shared" ca="1" si="487"/>
        <v>36801.588115970226</v>
      </c>
      <c r="BK847" s="15">
        <f t="shared" ca="1" si="488"/>
        <v>61396.887953936901</v>
      </c>
      <c r="BL847" s="15">
        <f t="shared" ca="1" si="489"/>
        <v>71961.771286547912</v>
      </c>
      <c r="BM847" s="15">
        <f t="shared" ca="1" si="490"/>
        <v>91411.139154794699</v>
      </c>
      <c r="BN847" s="15">
        <f t="shared" ca="1" si="491"/>
        <v>132744.2900541065</v>
      </c>
      <c r="BO847" s="15">
        <f t="shared" ca="1" si="492"/>
        <v>145263.31841148614</v>
      </c>
      <c r="BP847" s="15">
        <f t="shared" ca="1" si="493"/>
        <v>143038.66518976094</v>
      </c>
      <c r="BQ847" s="15">
        <f ca="1">Inputs!$B$20*EXP($B$10-0.5*C$7^2+C$7*AJ847)</f>
        <v>5725.4100903268436</v>
      </c>
      <c r="BR847" s="15">
        <f t="shared" ca="1" si="494"/>
        <v>4637.4920550050092</v>
      </c>
      <c r="BS847" s="15">
        <f t="shared" ca="1" si="495"/>
        <v>6212.8111209753797</v>
      </c>
      <c r="BT847" s="15">
        <f t="shared" ca="1" si="496"/>
        <v>7798.9964311692138</v>
      </c>
      <c r="BU847" s="15">
        <f t="shared" ca="1" si="497"/>
        <v>12695.630978704929</v>
      </c>
      <c r="BV847" s="15">
        <f t="shared" ca="1" si="498"/>
        <v>28791.37305513952</v>
      </c>
      <c r="BW847" s="15">
        <f t="shared" ca="1" si="499"/>
        <v>61651.212908790607</v>
      </c>
      <c r="BX847" s="15">
        <f t="shared" ca="1" si="500"/>
        <v>94850.69710726176</v>
      </c>
      <c r="BY847" s="15">
        <f t="shared" ca="1" si="501"/>
        <v>121094.12385637169</v>
      </c>
      <c r="BZ847" s="15">
        <f t="shared" ca="1" si="502"/>
        <v>192320.41064077336</v>
      </c>
      <c r="CA847" s="15">
        <f t="shared" ca="1" si="503"/>
        <v>283967.73949473951</v>
      </c>
      <c r="CB847" s="15">
        <f ca="1">(AU847*DCF!C$10-DCF!C$5*MAX(AU847*DCF!C$10,0)-MAX(AU847-Inputs!$B$6,0)/Inputs!$B$10)*DCF!C$6</f>
        <v>1047.6157670888761</v>
      </c>
      <c r="CC847" s="15">
        <f ca="1">(AV847*DCF!D$10-DCF!D$5*MAX(AV847*DCF!D$10,0)-MAX(AV847-AU847,0)/Inputs!$B$10)*DCF!D$6</f>
        <v>1054.2229077574846</v>
      </c>
      <c r="CD847" s="15">
        <f ca="1">(AW847*DCF!E$10-DCF!E$5*MAX(AW847*DCF!E$10,0)-MAX(AW847-AV847,0)/Inputs!$B$10)*DCF!E$6</f>
        <v>1118.6655101643425</v>
      </c>
      <c r="CE847" s="15">
        <f ca="1">(AX847*DCF!F$10-DCF!F$5*MAX(AX847*DCF!F$10,0)-MAX(AX847-AW847,0)/Inputs!$B$10)*DCF!F$6</f>
        <v>1208.4201223310624</v>
      </c>
      <c r="CF847" s="15">
        <f ca="1">(AY847*DCF!G$10-DCF!G$5*MAX(AY847*DCF!G$10,0)-MAX(AY847-AX847,0)/Inputs!$B$10)*DCF!G$6</f>
        <v>1403.5765725050089</v>
      </c>
      <c r="CG847" s="15">
        <f ca="1">(AZ847*DCF!H$10-DCF!H$5*MAX(AZ847*DCF!H$10,0)-MAX(AZ847-AY847,0)/Inputs!$B$10)*DCF!H$6</f>
        <v>1577.3762964927651</v>
      </c>
      <c r="CH847" s="15">
        <f ca="1">(BA847*DCF!I$10-DCF!I$5*MAX(BA847*DCF!I$10,0)-MAX(BA847-AZ847,0)/Inputs!$B$10)*DCF!I$6</f>
        <v>1947.4836403222776</v>
      </c>
      <c r="CI847" s="15">
        <f ca="1">(BB847*DCF!J$10-DCF!J$5*MAX(BB847*DCF!J$10,0)-MAX(BB847-BA847,0)/Inputs!$B$10)*DCF!J$6</f>
        <v>2282.7910684227304</v>
      </c>
      <c r="CJ847" s="15">
        <f ca="1">(BC847*DCF!K$10-DCF!K$5*MAX(BC847*DCF!K$10,0)-MAX(BC847-BB847,0)/Inputs!$B$10)*DCF!K$6</f>
        <v>2671.6278842038555</v>
      </c>
      <c r="CK847" s="15">
        <f ca="1">(BD847*DCF!L$10-DCF!L$5*MAX(BD847*DCF!L$10,0)-MAX(BD847-BC847,0)/Inputs!$B$10)*DCF!L$6</f>
        <v>3158.0759168509603</v>
      </c>
      <c r="CL847" s="15">
        <f ca="1">(BE847*DCF!M$10-DCF!M$5*MAX(BE847*DCF!M$10,0)-MAX(BE847-BD847,0)/Inputs!$B$10)*DCF!M$6</f>
        <v>4065.0796666301767</v>
      </c>
      <c r="CM847" s="15">
        <f ca="1">(BF847*DCF!C$28-DCF!C$5*MAX(BF847*DCF!C$28,0)-MAX(BF847-Inputs!$B$13,0)/Inputs!$B$17)*DCF!C$6</f>
        <v>3590.3698088290471</v>
      </c>
      <c r="CN847" s="15">
        <f ca="1">(BG847*DCF!D$28-DCF!D$5*MAX(BG847*DCF!D$28,0)-MAX(BG847-BF847,0)/Inputs!$B$17)*DCF!D$6</f>
        <v>4216.1697392068818</v>
      </c>
      <c r="CO847" s="15">
        <f ca="1">(BH847*DCF!E$28-DCF!E$5*MAX(BH847*DCF!E$28,0)-MAX(BH847-BG847,0)/Inputs!$B$17)*DCF!E$6</f>
        <v>5602.456836430486</v>
      </c>
      <c r="CP847" s="15">
        <f ca="1">(BI847*DCF!F$28-DCF!F$5*MAX(BI847*DCF!F$28,0)-MAX(BI847-BH847,0)/Inputs!$B$17)*DCF!F$6</f>
        <v>7036.3921543582919</v>
      </c>
      <c r="CQ847" s="15">
        <f ca="1">(BJ847*DCF!G$28-DCF!G$5*MAX(BJ847*DCF!G$28,0)-MAX(BJ847-BI847,0)/Inputs!$B$17)*DCF!G$6</f>
        <v>8373.8189173357805</v>
      </c>
      <c r="CR847" s="15">
        <f ca="1">(BK847*DCF!H$28-DCF!H$5*MAX(BK847*DCF!H$28,0)-MAX(BK847-BJ847,0)/Inputs!$B$17)*DCF!H$6</f>
        <v>11362.708402811981</v>
      </c>
      <c r="CS847" s="15">
        <f ca="1">(BL847*DCF!I$28-DCF!I$5*MAX(BL847*DCF!I$28,0)-MAX(BL847-BK847,0)/Inputs!$B$17)*DCF!I$6</f>
        <v>15405.64442471523</v>
      </c>
      <c r="CT847" s="15">
        <f ca="1">(BM847*DCF!J$28-DCF!J$5*MAX(BM847*DCF!J$28,0)-MAX(BM847-BL847,0)/Inputs!$B$17)*DCF!J$6</f>
        <v>17813.445356687356</v>
      </c>
      <c r="CU847" s="15">
        <f ca="1">(BN847*DCF!K$28-DCF!K$5*MAX(BN847*DCF!K$28,0)-MAX(BN847-BM847,0)/Inputs!$B$17)*DCF!K$6</f>
        <v>22970.607905755827</v>
      </c>
      <c r="CV847" s="15">
        <f ca="1">(BO847*DCF!L$28-DCF!L$5*MAX(BO847*DCF!L$28,0)-MAX(BO847-BN847,0)/Inputs!$B$17)*DCF!L$6</f>
        <v>27566.53214783984</v>
      </c>
      <c r="CW847" s="15">
        <f ca="1">(BP847*DCF!M$28-DCF!M$5*MAX(BP847*DCF!M$28,0)-MAX(BP847-BO847,0)/Inputs!$B$17)*DCF!M$6</f>
        <v>26912.80763603649</v>
      </c>
      <c r="CX847" s="15">
        <f ca="1">(BQ847*DCF!C$46-DCF!C$5*MAX(BQ847*DCF!C$46,0)-MAX(BQ847-Inputs!$B$20,0)/Inputs!$B$24)*DCF!C$6</f>
        <v>-2488.2748893719468</v>
      </c>
      <c r="CY847" s="15">
        <f ca="1">(BR847*DCF!D$46-DCF!D$5*MAX(BR847*DCF!D$46,0)-MAX(BR847-BQ847,0)/Inputs!$B$24)*DCF!D$6</f>
        <v>-791.51174607662472</v>
      </c>
      <c r="CZ847" s="15">
        <f ca="1">(BS847*DCF!E$46-DCF!E$5*MAX(BS847*DCF!E$46,0)-MAX(BS847-BR847,0)/Inputs!$B$24)*DCF!E$6</f>
        <v>-1355.6231403286574</v>
      </c>
      <c r="DA847" s="15">
        <f ca="1">(BT847*DCF!F$46-DCF!F$5*MAX(BT847*DCF!F$46,0)-MAX(BT847-BS847,0)/Inputs!$B$24)*DCF!F$6</f>
        <v>-1145.5524437189051</v>
      </c>
      <c r="DB847" s="15">
        <f ca="1">(BU847*DCF!G$46-DCF!G$5*MAX(BU847*DCF!G$46,0)-MAX(BU847-BT847,0)/Inputs!$B$24)*DCF!G$6</f>
        <v>-2074.1870587248641</v>
      </c>
      <c r="DC847" s="15">
        <f ca="1">(BV847*DCF!H$46-DCF!H$5*MAX(BV847*DCF!H$46,0)-MAX(BV847-BU847,0)/Inputs!$B$24)*DCF!H$6</f>
        <v>-5001.653230004119</v>
      </c>
      <c r="DD847" s="15">
        <f ca="1">(BW847*DCF!I$46-DCF!I$5*MAX(BW847*DCF!I$46,0)-MAX(BW847-BV847,0)/Inputs!$B$24)*DCF!I$6</f>
        <v>-8008.9301647744705</v>
      </c>
      <c r="DE847" s="15">
        <f ca="1">(BX847*DCF!J$46-DCF!J$5*MAX(BX847*DCF!J$46,0)-MAX(BX847-BW847,0)/Inputs!$B$24)*DCF!J$6</f>
        <v>-4825.2364336482096</v>
      </c>
      <c r="DF847" s="15">
        <f ca="1">(BY847*DCF!K$46-DCF!K$5*MAX(BY847*DCF!K$46,0)-MAX(BY847-BX847,0)/Inputs!$B$24)*DCF!K$6</f>
        <v>488.35959240500534</v>
      </c>
      <c r="DG847" s="15">
        <f ca="1">(BZ847*DCF!L$46-DCF!L$5*MAX(BZ847*DCF!L$46,0)-MAX(BZ847-BY847,0)/Inputs!$B$24)*DCF!L$6</f>
        <v>-2824.5243237321133</v>
      </c>
      <c r="DH847" s="15">
        <f ca="1">(CA847*DCF!M$46-DCF!M$5*MAX(CA847*DCF!M$46,0)-MAX(CA847-BZ847,0)/Inputs!$B$24)*DCF!M$6</f>
        <v>3102.5138716866686</v>
      </c>
      <c r="DI847" s="15">
        <f ca="1">SUM(CB847:CL847)+BE847*DCF!M$10*(1+Inputs!$B$30)*(1-Inputs!$B$33)*(1-Inputs!$B$30/Inputs!$B$31)/(Inputs!$B$29-Inputs!$B$30)*DCF!M$6</f>
        <v>115907.58567712057</v>
      </c>
      <c r="DJ847" s="15">
        <f ca="1">SUM(CM847:CW847)+BP847*DCF!M$28*(1+Inputs!$B$30)*(1-Inputs!$B$33)*(1-Inputs!$B$30/Inputs!$B$31)/(Inputs!$B$29-Inputs!$B$30)*DCF!M$6</f>
        <v>681622.28228152124</v>
      </c>
      <c r="DK847" s="15">
        <f ca="1">SUM(CX847:DH847)+CA847*DCF!M$46*(1+Inputs!$B$30)*(1-Inputs!$B$33)*(1-Inputs!$B$30/Inputs!$B$31)/(Inputs!$B$29-Inputs!$B$30)*DCF!M$6</f>
        <v>414123.14342175092</v>
      </c>
      <c r="DM847" s="15">
        <f ca="1">DI847+DJ847+DK847+Inputs!$B$34+Inputs!$B$36-Inputs!$B$35</f>
        <v>1288504.0113803928</v>
      </c>
    </row>
    <row r="848" spans="1:117" x14ac:dyDescent="0.75">
      <c r="A848" s="11">
        <v>835</v>
      </c>
      <c r="C848" s="24">
        <f t="shared" ca="1" si="473"/>
        <v>-9.8809012011368755E-2</v>
      </c>
      <c r="D848" s="24">
        <f t="shared" ca="1" si="473"/>
        <v>0.48933984906522232</v>
      </c>
      <c r="E848" s="24">
        <f t="shared" ca="1" si="473"/>
        <v>-0.98845799568245929</v>
      </c>
      <c r="F848" s="24">
        <f t="shared" ca="1" si="473"/>
        <v>-1.8233008739809502</v>
      </c>
      <c r="G848" s="24">
        <f t="shared" ca="1" si="473"/>
        <v>0.47177726999142727</v>
      </c>
      <c r="H848" s="24">
        <f t="shared" ca="1" si="473"/>
        <v>-0.50776264944423144</v>
      </c>
      <c r="I848" s="24">
        <f t="shared" ca="1" si="473"/>
        <v>-1.4559124357871605</v>
      </c>
      <c r="J848" s="24">
        <f t="shared" ca="1" si="473"/>
        <v>0.13984672239685159</v>
      </c>
      <c r="K848" s="24">
        <f t="shared" ca="1" si="473"/>
        <v>0.85933566675950956</v>
      </c>
      <c r="L848" s="24">
        <f t="shared" ca="1" si="473"/>
        <v>-0.82142425794706031</v>
      </c>
      <c r="M848" s="24">
        <f t="shared" ca="1" si="473"/>
        <v>1.0647634524677345</v>
      </c>
      <c r="N848" s="24">
        <f ca="1">SQRT(Inputs!$B$38)*C848+SQRT(1-Inputs!$B$38)*_xlfn.NORM.S.INV(RAND())</f>
        <v>-0.83045760138540203</v>
      </c>
      <c r="O848" s="24">
        <f ca="1">SQRT(Inputs!$B$38)*D848+SQRT(1-Inputs!$B$38)*_xlfn.NORM.S.INV(RAND())</f>
        <v>-0.17110909846043015</v>
      </c>
      <c r="P848" s="24">
        <f ca="1">SQRT(Inputs!$B$38)*E848+SQRT(1-Inputs!$B$38)*_xlfn.NORM.S.INV(RAND())</f>
        <v>-0.25750911943873805</v>
      </c>
      <c r="Q848" s="24">
        <f ca="1">SQRT(Inputs!$B$38)*F848+SQRT(1-Inputs!$B$38)*_xlfn.NORM.S.INV(RAND())</f>
        <v>-2.2985251508542559</v>
      </c>
      <c r="R848" s="24">
        <f ca="1">SQRT(Inputs!$B$38)*G848+SQRT(1-Inputs!$B$38)*_xlfn.NORM.S.INV(RAND())</f>
        <v>-0.8995246541370574</v>
      </c>
      <c r="S848" s="24">
        <f ca="1">SQRT(Inputs!$B$38)*H848+SQRT(1-Inputs!$B$38)*_xlfn.NORM.S.INV(RAND())</f>
        <v>-0.86950714455434019</v>
      </c>
      <c r="T848" s="24">
        <f ca="1">SQRT(Inputs!$B$38)*I848+SQRT(1-Inputs!$B$38)*_xlfn.NORM.S.INV(RAND())</f>
        <v>-0.86344437633001747</v>
      </c>
      <c r="U848" s="24">
        <f ca="1">SQRT(Inputs!$B$38)*J848+SQRT(1-Inputs!$B$38)*_xlfn.NORM.S.INV(RAND())</f>
        <v>0.8731070760598254</v>
      </c>
      <c r="V848" s="24">
        <f ca="1">SQRT(Inputs!$B$38)*K848+SQRT(1-Inputs!$B$38)*_xlfn.NORM.S.INV(RAND())</f>
        <v>0.55249193147617082</v>
      </c>
      <c r="W848" s="24">
        <f ca="1">SQRT(Inputs!$B$38)*L848+SQRT(1-Inputs!$B$38)*_xlfn.NORM.S.INV(RAND())</f>
        <v>-0.93316838817027037</v>
      </c>
      <c r="X848" s="24">
        <f ca="1">SQRT(Inputs!$B$38)*M848+SQRT(1-Inputs!$B$38)*_xlfn.NORM.S.INV(RAND())</f>
        <v>1.2544568068491957</v>
      </c>
      <c r="Y848" s="24">
        <f ca="1">SQRT(Inputs!$B$38)*C848+SQRT(1-Inputs!$B$38)*_xlfn.NORM.S.INV(RAND())</f>
        <v>-0.64284105289817695</v>
      </c>
      <c r="Z848" s="24">
        <f ca="1">SQRT(Inputs!$B$38)*D848+SQRT(1-Inputs!$B$38)*_xlfn.NORM.S.INV(RAND())</f>
        <v>0.30159639761768714</v>
      </c>
      <c r="AA848" s="24">
        <f ca="1">SQRT(Inputs!$B$38)*E848+SQRT(1-Inputs!$B$38)*_xlfn.NORM.S.INV(RAND())</f>
        <v>-0.18271397265776612</v>
      </c>
      <c r="AB848" s="24">
        <f ca="1">SQRT(Inputs!$B$38)*F848+SQRT(1-Inputs!$B$38)*_xlfn.NORM.S.INV(RAND())</f>
        <v>-0.7980009122626146</v>
      </c>
      <c r="AC848" s="24">
        <f ca="1">SQRT(Inputs!$B$38)*G848+SQRT(1-Inputs!$B$38)*_xlfn.NORM.S.INV(RAND())</f>
        <v>-0.62665293358302687</v>
      </c>
      <c r="AD848" s="24">
        <f ca="1">SQRT(Inputs!$B$38)*H848+SQRT(1-Inputs!$B$38)*_xlfn.NORM.S.INV(RAND())</f>
        <v>-0.39406692887842432</v>
      </c>
      <c r="AE848" s="24">
        <f ca="1">SQRT(Inputs!$B$38)*I848+SQRT(1-Inputs!$B$38)*_xlfn.NORM.S.INV(RAND())</f>
        <v>-1.5278444921424676</v>
      </c>
      <c r="AF848" s="24">
        <f ca="1">SQRT(Inputs!$B$38)*J848+SQRT(1-Inputs!$B$38)*_xlfn.NORM.S.INV(RAND())</f>
        <v>0.4975882046144337</v>
      </c>
      <c r="AG848" s="24">
        <f ca="1">SQRT(Inputs!$B$38)*K848+SQRT(1-Inputs!$B$38)*_xlfn.NORM.S.INV(RAND())</f>
        <v>1.9620470374428847</v>
      </c>
      <c r="AH848" s="24">
        <f ca="1">SQRT(Inputs!$B$38)*L848+SQRT(1-Inputs!$B$38)*_xlfn.NORM.S.INV(RAND())</f>
        <v>-0.23515562591249797</v>
      </c>
      <c r="AI848" s="24">
        <f ca="1">SQRT(Inputs!$B$38)*M848+SQRT(1-Inputs!$B$38)*_xlfn.NORM.S.INV(RAND())</f>
        <v>1.0686236344178313</v>
      </c>
      <c r="AJ848" s="24">
        <f ca="1">SQRT(Inputs!$B$38)*C848+SQRT(1-Inputs!$B$38)*_xlfn.NORM.S.INV(RAND())</f>
        <v>-0.52092471733795109</v>
      </c>
      <c r="AK848" s="24">
        <f ca="1">SQRT(Inputs!$B$38)*D848+SQRT(1-Inputs!$B$38)*_xlfn.NORM.S.INV(RAND())</f>
        <v>-1.0535283335863643</v>
      </c>
      <c r="AL848" s="24">
        <f ca="1">SQRT(Inputs!$B$38)*E848+SQRT(1-Inputs!$B$38)*_xlfn.NORM.S.INV(RAND())</f>
        <v>-1.7027300767662421</v>
      </c>
      <c r="AM848" s="24">
        <f ca="1">SQRT(Inputs!$B$38)*F848+SQRT(1-Inputs!$B$38)*_xlfn.NORM.S.INV(RAND())</f>
        <v>-1.6044034928407869</v>
      </c>
      <c r="AN848" s="24">
        <f ca="1">SQRT(Inputs!$B$38)*G848+SQRT(1-Inputs!$B$38)*_xlfn.NORM.S.INV(RAND())</f>
        <v>-1.0745000782268195</v>
      </c>
      <c r="AO848" s="24">
        <f ca="1">SQRT(Inputs!$B$38)*H848+SQRT(1-Inputs!$B$38)*_xlfn.NORM.S.INV(RAND())</f>
        <v>-0.40316549684799163</v>
      </c>
      <c r="AP848" s="24">
        <f ca="1">SQRT(Inputs!$B$38)*I848+SQRT(1-Inputs!$B$38)*_xlfn.NORM.S.INV(RAND())</f>
        <v>-0.9422373779172547</v>
      </c>
      <c r="AQ848" s="24">
        <f ca="1">SQRT(Inputs!$B$38)*J848+SQRT(1-Inputs!$B$38)*_xlfn.NORM.S.INV(RAND())</f>
        <v>-0.99514036036350717</v>
      </c>
      <c r="AR848" s="24">
        <f ca="1">SQRT(Inputs!$B$38)*K848+SQRT(1-Inputs!$B$38)*_xlfn.NORM.S.INV(RAND())</f>
        <v>0.65137206826830552</v>
      </c>
      <c r="AS848" s="24">
        <f ca="1">SQRT(Inputs!$B$38)*L848+SQRT(1-Inputs!$B$38)*_xlfn.NORM.S.INV(RAND())</f>
        <v>0.80466097527158231</v>
      </c>
      <c r="AT848" s="24">
        <f ca="1">SQRT(Inputs!$B$38)*M848+SQRT(1-Inputs!$B$38)*_xlfn.NORM.S.INV(RAND())</f>
        <v>0.14616137987652861</v>
      </c>
      <c r="AU848" s="15">
        <f ca="1">Inputs!$B$6*EXP($B$8-0.5*C$5^2+C$5*N848)</f>
        <v>4338.0650659429139</v>
      </c>
      <c r="AV848" s="15">
        <f t="shared" ca="1" si="474"/>
        <v>5149.2587870914303</v>
      </c>
      <c r="AW848" s="15">
        <f t="shared" ca="1" si="475"/>
        <v>6064.2766725994525</v>
      </c>
      <c r="AX848" s="15">
        <f t="shared" ca="1" si="476"/>
        <v>5555.7967431630586</v>
      </c>
      <c r="AY848" s="15">
        <f t="shared" ca="1" si="477"/>
        <v>6112.6511407559647</v>
      </c>
      <c r="AZ848" s="15">
        <f t="shared" ca="1" si="478"/>
        <v>6793.3208471742901</v>
      </c>
      <c r="BA848" s="15">
        <f t="shared" ca="1" si="479"/>
        <v>7594.9787327837139</v>
      </c>
      <c r="BB848" s="15">
        <f t="shared" ca="1" si="480"/>
        <v>10148.609831758084</v>
      </c>
      <c r="BC848" s="15">
        <f t="shared" ca="1" si="481"/>
        <v>13110.347393532857</v>
      </c>
      <c r="BD848" s="15">
        <f t="shared" ca="1" si="482"/>
        <v>14718.96930084823</v>
      </c>
      <c r="BE848" s="15">
        <f t="shared" ca="1" si="483"/>
        <v>20219.301900450089</v>
      </c>
      <c r="BF848" s="15">
        <f ca="1">Inputs!$B$13*EXP($B$9-0.5*C$6^2+C$6*Y848)</f>
        <v>12176.065714684048</v>
      </c>
      <c r="BG848" s="15">
        <f t="shared" ca="1" si="484"/>
        <v>15669.332120136552</v>
      </c>
      <c r="BH848" s="15">
        <f t="shared" ca="1" si="485"/>
        <v>18573.564454658655</v>
      </c>
      <c r="BI848" s="15">
        <f t="shared" ca="1" si="486"/>
        <v>20108.819322362458</v>
      </c>
      <c r="BJ848" s="15">
        <f t="shared" ca="1" si="487"/>
        <v>22522.909121676174</v>
      </c>
      <c r="BK848" s="15">
        <f t="shared" ca="1" si="488"/>
        <v>26198.668059668136</v>
      </c>
      <c r="BL848" s="15">
        <f t="shared" ca="1" si="489"/>
        <v>26401.17141562044</v>
      </c>
      <c r="BM848" s="15">
        <f t="shared" ca="1" si="490"/>
        <v>34522.075403584269</v>
      </c>
      <c r="BN848" s="15">
        <f t="shared" ca="1" si="491"/>
        <v>53711.919819921175</v>
      </c>
      <c r="BO848" s="15">
        <f t="shared" ca="1" si="492"/>
        <v>64304.986462848319</v>
      </c>
      <c r="BP848" s="15">
        <f t="shared" ca="1" si="493"/>
        <v>89334.075842300546</v>
      </c>
      <c r="BQ848" s="15">
        <f ca="1">Inputs!$B$20*EXP($B$10-0.5*C$7^2+C$7*AJ848)</f>
        <v>3565.8784304363899</v>
      </c>
      <c r="BR848" s="15">
        <f t="shared" ca="1" si="494"/>
        <v>3462.5745632316725</v>
      </c>
      <c r="BS848" s="15">
        <f t="shared" ca="1" si="495"/>
        <v>2907.6659181958735</v>
      </c>
      <c r="BT848" s="15">
        <f t="shared" ca="1" si="496"/>
        <v>2631.7916595450092</v>
      </c>
      <c r="BU848" s="15">
        <f t="shared" ca="1" si="497"/>
        <v>2812.3025582351752</v>
      </c>
      <c r="BV848" s="15">
        <f t="shared" ca="1" si="498"/>
        <v>3572.9846820713246</v>
      </c>
      <c r="BW848" s="15">
        <f t="shared" ca="1" si="499"/>
        <v>4084.4611729908738</v>
      </c>
      <c r="BX848" s="15">
        <f t="shared" ca="1" si="500"/>
        <v>4679.5644082115305</v>
      </c>
      <c r="BY848" s="15">
        <f t="shared" ca="1" si="501"/>
        <v>7427.1045536559914</v>
      </c>
      <c r="BZ848" s="15">
        <f t="shared" ca="1" si="502"/>
        <v>12082.674912962024</v>
      </c>
      <c r="CA848" s="15">
        <f t="shared" ca="1" si="503"/>
        <v>17419.092223014741</v>
      </c>
      <c r="CB848" s="15">
        <f ca="1">(AU848*DCF!C$10-DCF!C$5*MAX(AU848*DCF!C$10,0)-MAX(AU848-Inputs!$B$6,0)/Inputs!$B$10)*DCF!C$6</f>
        <v>1047.52477798986</v>
      </c>
      <c r="CC848" s="15">
        <f ca="1">(AV848*DCF!D$10-DCF!D$5*MAX(AV848*DCF!D$10,0)-MAX(AV848-AU848,0)/Inputs!$B$10)*DCF!D$6</f>
        <v>1057.3085858161598</v>
      </c>
      <c r="CD848" s="15">
        <f ca="1">(AW848*DCF!E$10-DCF!E$5*MAX(AW848*DCF!E$10,0)-MAX(AW848-AV848,0)/Inputs!$B$10)*DCF!E$6</f>
        <v>1194.0450283013899</v>
      </c>
      <c r="CE848" s="15">
        <f ca="1">(AX848*DCF!F$10-DCF!F$5*MAX(AX848*DCF!F$10,0)-MAX(AX848-AW848,0)/Inputs!$B$10)*DCF!F$6</f>
        <v>1212.8215748523951</v>
      </c>
      <c r="CF848" s="15">
        <f ca="1">(AY848*DCF!G$10-DCF!G$5*MAX(AY848*DCF!G$10,0)-MAX(AY848-AX848,0)/Inputs!$B$10)*DCF!G$6</f>
        <v>1152.4126764395903</v>
      </c>
      <c r="CG848" s="15">
        <f ca="1">(AZ848*DCF!H$10-DCF!H$5*MAX(AZ848*DCF!H$10,0)-MAX(AZ848-AY848,0)/Inputs!$B$10)*DCF!H$6</f>
        <v>1198.063006212672</v>
      </c>
      <c r="CH848" s="15">
        <f ca="1">(BA848*DCF!I$10-DCF!I$5*MAX(BA848*DCF!I$10,0)-MAX(BA848-AZ848,0)/Inputs!$B$10)*DCF!I$6</f>
        <v>1255.8255680168118</v>
      </c>
      <c r="CI848" s="15">
        <f ca="1">(BB848*DCF!J$10-DCF!J$5*MAX(BB848*DCF!J$10,0)-MAX(BB848-BA848,0)/Inputs!$B$10)*DCF!J$6</f>
        <v>1354.5642826094333</v>
      </c>
      <c r="CJ848" s="15">
        <f ca="1">(BC848*DCF!K$10-DCF!K$5*MAX(BC848*DCF!K$10,0)-MAX(BC848-BB848,0)/Inputs!$B$10)*DCF!K$6</f>
        <v>1695.9572042493594</v>
      </c>
      <c r="CK848" s="15">
        <f ca="1">(BD848*DCF!L$10-DCF!L$5*MAX(BD848*DCF!L$10,0)-MAX(BD848-BC848,0)/Inputs!$B$10)*DCF!L$6</f>
        <v>2011.879607532456</v>
      </c>
      <c r="CL848" s="15">
        <f ca="1">(BE848*DCF!M$10-DCF!M$5*MAX(BE848*DCF!M$10,0)-MAX(BE848-BD848,0)/Inputs!$B$10)*DCF!M$6</f>
        <v>2196.1315159798228</v>
      </c>
      <c r="CM848" s="15">
        <f ca="1">(BF848*DCF!C$28-DCF!C$5*MAX(BF848*DCF!C$28,0)-MAX(BF848-Inputs!$B$13,0)/Inputs!$B$17)*DCF!C$6</f>
        <v>3533.8231372534674</v>
      </c>
      <c r="CN848" s="15">
        <f ca="1">(BG848*DCF!D$28-DCF!D$5*MAX(BG848*DCF!D$28,0)-MAX(BG848-BF848,0)/Inputs!$B$17)*DCF!D$6</f>
        <v>3869.705814653601</v>
      </c>
      <c r="CO848" s="15">
        <f ca="1">(BH848*DCF!E$28-DCF!E$5*MAX(BH848*DCF!E$28,0)-MAX(BH848-BG848,0)/Inputs!$B$17)*DCF!E$6</f>
        <v>4687.9799656757923</v>
      </c>
      <c r="CP848" s="15">
        <f ca="1">(BI848*DCF!F$28-DCF!F$5*MAX(BI848*DCF!F$28,0)-MAX(BI848-BH848,0)/Inputs!$B$17)*DCF!F$6</f>
        <v>5179.4973471572439</v>
      </c>
      <c r="CQ848" s="15">
        <f ca="1">(BJ848*DCF!G$28-DCF!G$5*MAX(BJ848*DCF!G$28,0)-MAX(BJ848-BI848,0)/Inputs!$B$17)*DCF!G$6</f>
        <v>5437.7135964886902</v>
      </c>
      <c r="CR848" s="15">
        <f ca="1">(BK848*DCF!H$28-DCF!H$5*MAX(BK848*DCF!H$28,0)-MAX(BK848-BJ848,0)/Inputs!$B$17)*DCF!H$6</f>
        <v>5908.1098698233091</v>
      </c>
      <c r="CS848" s="15">
        <f ca="1">(BL848*DCF!I$28-DCF!I$5*MAX(BL848*DCF!I$28,0)-MAX(BL848-BK848,0)/Inputs!$B$17)*DCF!I$6</f>
        <v>6179.2502015563741</v>
      </c>
      <c r="CT848" s="15">
        <f ca="1">(BM848*DCF!J$28-DCF!J$5*MAX(BM848*DCF!J$28,0)-MAX(BM848-BL848,0)/Inputs!$B$17)*DCF!J$6</f>
        <v>6624.5231837501697</v>
      </c>
      <c r="CU848" s="15">
        <f ca="1">(BN848*DCF!K$28-DCF!K$5*MAX(BN848*DCF!K$28,0)-MAX(BN848-BM848,0)/Inputs!$B$17)*DCF!K$6</f>
        <v>8992.5565447657573</v>
      </c>
      <c r="CV848" s="15">
        <f ca="1">(BO848*DCF!L$28-DCF!L$5*MAX(BO848*DCF!L$28,0)-MAX(BO848-BN848,0)/Inputs!$B$17)*DCF!L$6</f>
        <v>11631.571398440328</v>
      </c>
      <c r="CW848" s="15">
        <f ca="1">(BP848*DCF!M$28-DCF!M$5*MAX(BP848*DCF!M$28,0)-MAX(BP848-BO848,0)/Inputs!$B$17)*DCF!M$6</f>
        <v>14192.014930036759</v>
      </c>
      <c r="CX848" s="15">
        <f ca="1">(BQ848*DCF!C$46-DCF!C$5*MAX(BQ848*DCF!C$46,0)-MAX(BQ848-Inputs!$B$20,0)/Inputs!$B$24)*DCF!C$6</f>
        <v>-992.06357766955409</v>
      </c>
      <c r="CY848" s="15">
        <f ca="1">(BR848*DCF!D$46-DCF!D$5*MAX(BR848*DCF!D$46,0)-MAX(BR848-BQ848,0)/Inputs!$B$24)*DCF!D$6</f>
        <v>-590.98072966101222</v>
      </c>
      <c r="CZ848" s="15">
        <f ca="1">(BS848*DCF!E$46-DCF!E$5*MAX(BS848*DCF!E$46,0)-MAX(BS848-BR848,0)/Inputs!$B$24)*DCF!E$6</f>
        <v>-343.83655745285324</v>
      </c>
      <c r="DA848" s="15">
        <f ca="1">(BT848*DCF!F$46-DCF!F$5*MAX(BT848*DCF!F$46,0)-MAX(BT848-BS848,0)/Inputs!$B$24)*DCF!F$6</f>
        <v>-191.66370810424448</v>
      </c>
      <c r="DB848" s="15">
        <f ca="1">(BU848*DCF!G$46-DCF!G$5*MAX(BU848*DCF!G$46,0)-MAX(BU848-BT848,0)/Inputs!$B$24)*DCF!G$6</f>
        <v>-155.32060148712077</v>
      </c>
      <c r="DC848" s="15">
        <f ca="1">(BV848*DCF!H$46-DCF!H$5*MAX(BV848*DCF!H$46,0)-MAX(BV848-BU848,0)/Inputs!$B$24)*DCF!H$6</f>
        <v>-236.37730920538283</v>
      </c>
      <c r="DD848" s="15">
        <f ca="1">(BW848*DCF!I$46-DCF!I$5*MAX(BW848*DCF!I$46,0)-MAX(BW848-BV848,0)/Inputs!$B$24)*DCF!I$6</f>
        <v>-52.492899983072213</v>
      </c>
      <c r="DE848" s="15">
        <f ca="1">(BX848*DCF!J$46-DCF!J$5*MAX(BX848*DCF!J$46,0)-MAX(BX848-BW848,0)/Inputs!$B$24)*DCF!J$6</f>
        <v>38.483127209259784</v>
      </c>
      <c r="DF848" s="15">
        <f ca="1">(BY848*DCF!K$46-DCF!K$5*MAX(BY848*DCF!K$46,0)-MAX(BY848-BX848,0)/Inputs!$B$24)*DCF!K$6</f>
        <v>-248.81317098176814</v>
      </c>
      <c r="DG848" s="15">
        <f ca="1">(BZ848*DCF!L$46-DCF!L$5*MAX(BZ848*DCF!L$46,0)-MAX(BZ848-BY848,0)/Inputs!$B$24)*DCF!L$6</f>
        <v>-218.35157571540543</v>
      </c>
      <c r="DH848" s="15">
        <f ca="1">(CA848*DCF!M$46-DCF!M$5*MAX(CA848*DCF!M$46,0)-MAX(CA848-BZ848,0)/Inputs!$B$24)*DCF!M$6</f>
        <v>249.97733420450609</v>
      </c>
      <c r="DI848" s="15">
        <f ca="1">SUM(CB848:CL848)+BE848*DCF!M$10*(1+Inputs!$B$30)*(1-Inputs!$B$33)*(1-Inputs!$B$30/Inputs!$B$31)/(Inputs!$B$29-Inputs!$B$30)*DCF!M$6</f>
        <v>71647.118389540468</v>
      </c>
      <c r="DJ848" s="15">
        <f ca="1">SUM(CM848:CW848)+BP848*DCF!M$28*(1+Inputs!$B$30)*(1-Inputs!$B$33)*(1-Inputs!$B$30/Inputs!$B$31)/(Inputs!$B$29-Inputs!$B$30)*DCF!M$6</f>
        <v>407727.29850957391</v>
      </c>
      <c r="DK848" s="15">
        <f ca="1">SUM(CX848:DH848)+CA848*DCF!M$46*(1+Inputs!$B$30)*(1-Inputs!$B$33)*(1-Inputs!$B$30/Inputs!$B$31)/(Inputs!$B$29-Inputs!$B$30)*DCF!M$6</f>
        <v>24190.540331319127</v>
      </c>
      <c r="DM848" s="15">
        <f ca="1">DI848+DJ848+DK848+Inputs!$B$34+Inputs!$B$36-Inputs!$B$35</f>
        <v>580415.95723043359</v>
      </c>
    </row>
    <row r="849" spans="1:117" x14ac:dyDescent="0.75">
      <c r="A849" s="11">
        <v>836</v>
      </c>
      <c r="C849" s="24">
        <f t="shared" ca="1" si="473"/>
        <v>0.16464551987203196</v>
      </c>
      <c r="D849" s="24">
        <f t="shared" ca="1" si="473"/>
        <v>0.50443752491166005</v>
      </c>
      <c r="E849" s="24">
        <f t="shared" ca="1" si="473"/>
        <v>-1.5401509883840392</v>
      </c>
      <c r="F849" s="24">
        <f t="shared" ca="1" si="473"/>
        <v>-0.46987683700624849</v>
      </c>
      <c r="G849" s="24">
        <f t="shared" ca="1" si="473"/>
        <v>1.4743759324833838</v>
      </c>
      <c r="H849" s="24">
        <f t="shared" ca="1" si="473"/>
        <v>-2.0959717402010876</v>
      </c>
      <c r="I849" s="24">
        <f t="shared" ca="1" si="473"/>
        <v>-0.91724286477983441</v>
      </c>
      <c r="J849" s="24">
        <f t="shared" ca="1" si="473"/>
        <v>0.5857223982954336</v>
      </c>
      <c r="K849" s="24">
        <f t="shared" ca="1" si="473"/>
        <v>0.51144421909572868</v>
      </c>
      <c r="L849" s="24">
        <f t="shared" ca="1" si="473"/>
        <v>0.10270058151038433</v>
      </c>
      <c r="M849" s="24">
        <f t="shared" ca="1" si="473"/>
        <v>0.94621859712677181</v>
      </c>
      <c r="N849" s="24">
        <f ca="1">SQRT(Inputs!$B$38)*C849+SQRT(1-Inputs!$B$38)*_xlfn.NORM.S.INV(RAND())</f>
        <v>1.0638505806007339</v>
      </c>
      <c r="O849" s="24">
        <f ca="1">SQRT(Inputs!$B$38)*D849+SQRT(1-Inputs!$B$38)*_xlfn.NORM.S.INV(RAND())</f>
        <v>-0.69858793253999263</v>
      </c>
      <c r="P849" s="24">
        <f ca="1">SQRT(Inputs!$B$38)*E849+SQRT(1-Inputs!$B$38)*_xlfn.NORM.S.INV(RAND())</f>
        <v>-1.2824811732183423</v>
      </c>
      <c r="Q849" s="24">
        <f ca="1">SQRT(Inputs!$B$38)*F849+SQRT(1-Inputs!$B$38)*_xlfn.NORM.S.INV(RAND())</f>
        <v>-0.91579798867276885</v>
      </c>
      <c r="R849" s="24">
        <f ca="1">SQRT(Inputs!$B$38)*G849+SQRT(1-Inputs!$B$38)*_xlfn.NORM.S.INV(RAND())</f>
        <v>1.251787188238616</v>
      </c>
      <c r="S849" s="24">
        <f ca="1">SQRT(Inputs!$B$38)*H849+SQRT(1-Inputs!$B$38)*_xlfn.NORM.S.INV(RAND())</f>
        <v>-0.54967012546356464</v>
      </c>
      <c r="T849" s="24">
        <f ca="1">SQRT(Inputs!$B$38)*I849+SQRT(1-Inputs!$B$38)*_xlfn.NORM.S.INV(RAND())</f>
        <v>-1.2383140614284085</v>
      </c>
      <c r="U849" s="24">
        <f ca="1">SQRT(Inputs!$B$38)*J849+SQRT(1-Inputs!$B$38)*_xlfn.NORM.S.INV(RAND())</f>
        <v>-0.17647152568227337</v>
      </c>
      <c r="V849" s="24">
        <f ca="1">SQRT(Inputs!$B$38)*K849+SQRT(1-Inputs!$B$38)*_xlfn.NORM.S.INV(RAND())</f>
        <v>0.89513505691959683</v>
      </c>
      <c r="W849" s="24">
        <f ca="1">SQRT(Inputs!$B$38)*L849+SQRT(1-Inputs!$B$38)*_xlfn.NORM.S.INV(RAND())</f>
        <v>2.1246758490551589</v>
      </c>
      <c r="X849" s="24">
        <f ca="1">SQRT(Inputs!$B$38)*M849+SQRT(1-Inputs!$B$38)*_xlfn.NORM.S.INV(RAND())</f>
        <v>1.6499312958546333</v>
      </c>
      <c r="Y849" s="24">
        <f ca="1">SQRT(Inputs!$B$38)*C849+SQRT(1-Inputs!$B$38)*_xlfn.NORM.S.INV(RAND())</f>
        <v>0.63611108050105458</v>
      </c>
      <c r="Z849" s="24">
        <f ca="1">SQRT(Inputs!$B$38)*D849+SQRT(1-Inputs!$B$38)*_xlfn.NORM.S.INV(RAND())</f>
        <v>0.62547903385987735</v>
      </c>
      <c r="AA849" s="24">
        <f ca="1">SQRT(Inputs!$B$38)*E849+SQRT(1-Inputs!$B$38)*_xlfn.NORM.S.INV(RAND())</f>
        <v>-0.53226459431124584</v>
      </c>
      <c r="AB849" s="24">
        <f ca="1">SQRT(Inputs!$B$38)*F849+SQRT(1-Inputs!$B$38)*_xlfn.NORM.S.INV(RAND())</f>
        <v>0.56267123992552937</v>
      </c>
      <c r="AC849" s="24">
        <f ca="1">SQRT(Inputs!$B$38)*G849+SQRT(1-Inputs!$B$38)*_xlfn.NORM.S.INV(RAND())</f>
        <v>1.7092566975748245</v>
      </c>
      <c r="AD849" s="24">
        <f ca="1">SQRT(Inputs!$B$38)*H849+SQRT(1-Inputs!$B$38)*_xlfn.NORM.S.INV(RAND())</f>
        <v>-1.6443260049936659</v>
      </c>
      <c r="AE849" s="24">
        <f ca="1">SQRT(Inputs!$B$38)*I849+SQRT(1-Inputs!$B$38)*_xlfn.NORM.S.INV(RAND())</f>
        <v>-1.7825108182977136</v>
      </c>
      <c r="AF849" s="24">
        <f ca="1">SQRT(Inputs!$B$38)*J849+SQRT(1-Inputs!$B$38)*_xlfn.NORM.S.INV(RAND())</f>
        <v>-1.7266251704439066</v>
      </c>
      <c r="AG849" s="24">
        <f ca="1">SQRT(Inputs!$B$38)*K849+SQRT(1-Inputs!$B$38)*_xlfn.NORM.S.INV(RAND())</f>
        <v>-0.39205046654290171</v>
      </c>
      <c r="AH849" s="24">
        <f ca="1">SQRT(Inputs!$B$38)*L849+SQRT(1-Inputs!$B$38)*_xlfn.NORM.S.INV(RAND())</f>
        <v>0.80197741367103936</v>
      </c>
      <c r="AI849" s="24">
        <f ca="1">SQRT(Inputs!$B$38)*M849+SQRT(1-Inputs!$B$38)*_xlfn.NORM.S.INV(RAND())</f>
        <v>1.7125214175916672</v>
      </c>
      <c r="AJ849" s="24">
        <f ca="1">SQRT(Inputs!$B$38)*C849+SQRT(1-Inputs!$B$38)*_xlfn.NORM.S.INV(RAND())</f>
        <v>0.59102675482682665</v>
      </c>
      <c r="AK849" s="24">
        <f ca="1">SQRT(Inputs!$B$38)*D849+SQRT(1-Inputs!$B$38)*_xlfn.NORM.S.INV(RAND())</f>
        <v>1.2440196369604681</v>
      </c>
      <c r="AL849" s="24">
        <f ca="1">SQRT(Inputs!$B$38)*E849+SQRT(1-Inputs!$B$38)*_xlfn.NORM.S.INV(RAND())</f>
        <v>-1.1753157917074786</v>
      </c>
      <c r="AM849" s="24">
        <f ca="1">SQRT(Inputs!$B$38)*F849+SQRT(1-Inputs!$B$38)*_xlfn.NORM.S.INV(RAND())</f>
        <v>-1.9073708842326891</v>
      </c>
      <c r="AN849" s="24">
        <f ca="1">SQRT(Inputs!$B$38)*G849+SQRT(1-Inputs!$B$38)*_xlfn.NORM.S.INV(RAND())</f>
        <v>-0.45706417167018387</v>
      </c>
      <c r="AO849" s="24">
        <f ca="1">SQRT(Inputs!$B$38)*H849+SQRT(1-Inputs!$B$38)*_xlfn.NORM.S.INV(RAND())</f>
        <v>-1.2078994378829162</v>
      </c>
      <c r="AP849" s="24">
        <f ca="1">SQRT(Inputs!$B$38)*I849+SQRT(1-Inputs!$B$38)*_xlfn.NORM.S.INV(RAND())</f>
        <v>-0.7740531300239456</v>
      </c>
      <c r="AQ849" s="24">
        <f ca="1">SQRT(Inputs!$B$38)*J849+SQRT(1-Inputs!$B$38)*_xlfn.NORM.S.INV(RAND())</f>
        <v>2.3492993021656217</v>
      </c>
      <c r="AR849" s="24">
        <f ca="1">SQRT(Inputs!$B$38)*K849+SQRT(1-Inputs!$B$38)*_xlfn.NORM.S.INV(RAND())</f>
        <v>5.7910196802755304E-2</v>
      </c>
      <c r="AS849" s="24">
        <f ca="1">SQRT(Inputs!$B$38)*L849+SQRT(1-Inputs!$B$38)*_xlfn.NORM.S.INV(RAND())</f>
        <v>-3.497657598049865E-2</v>
      </c>
      <c r="AT849" s="24">
        <f ca="1">SQRT(Inputs!$B$38)*M849+SQRT(1-Inputs!$B$38)*_xlfn.NORM.S.INV(RAND())</f>
        <v>0.817389923166292</v>
      </c>
      <c r="AU849" s="15">
        <f ca="1">Inputs!$B$6*EXP($B$8-0.5*C$5^2+C$5*N849)</f>
        <v>5894.7722709189657</v>
      </c>
      <c r="AV849" s="15">
        <f t="shared" ca="1" si="474"/>
        <v>6474.9054173446111</v>
      </c>
      <c r="AW849" s="15">
        <f t="shared" ca="1" si="475"/>
        <v>6640.8971684082608</v>
      </c>
      <c r="AX849" s="15">
        <f t="shared" ca="1" si="476"/>
        <v>7231.3211242839971</v>
      </c>
      <c r="AY849" s="15">
        <f t="shared" ca="1" si="477"/>
        <v>10228.600579936247</v>
      </c>
      <c r="AZ849" s="15">
        <f t="shared" ca="1" si="478"/>
        <v>11775.102708355636</v>
      </c>
      <c r="BA849" s="15">
        <f t="shared" ca="1" si="479"/>
        <v>12658.147130108502</v>
      </c>
      <c r="BB849" s="15">
        <f t="shared" ca="1" si="480"/>
        <v>15225.833125175248</v>
      </c>
      <c r="BC849" s="15">
        <f t="shared" ca="1" si="481"/>
        <v>20330.737386467699</v>
      </c>
      <c r="BD849" s="15">
        <f t="shared" ca="1" si="482"/>
        <v>30382.906167676305</v>
      </c>
      <c r="BE849" s="15">
        <f t="shared" ca="1" si="483"/>
        <v>43267.453096513724</v>
      </c>
      <c r="BF849" s="15">
        <f ca="1">Inputs!$B$13*EXP($B$9-0.5*C$6^2+C$6*Y849)</f>
        <v>15689.967646717978</v>
      </c>
      <c r="BG849" s="15">
        <f t="shared" ca="1" si="484"/>
        <v>21406.521249642061</v>
      </c>
      <c r="BH849" s="15">
        <f t="shared" ca="1" si="485"/>
        <v>23944.865599394143</v>
      </c>
      <c r="BI849" s="15">
        <f t="shared" ca="1" si="486"/>
        <v>31963.897166864572</v>
      </c>
      <c r="BJ849" s="15">
        <f t="shared" ca="1" si="487"/>
        <v>50133.651756135478</v>
      </c>
      <c r="BK849" s="15">
        <f t="shared" ca="1" si="488"/>
        <v>49188.195642160674</v>
      </c>
      <c r="BL849" s="15">
        <f t="shared" ca="1" si="489"/>
        <v>47959.209708999166</v>
      </c>
      <c r="BM849" s="15">
        <f t="shared" ca="1" si="490"/>
        <v>47571.450758249906</v>
      </c>
      <c r="BN849" s="15">
        <f t="shared" ca="1" si="491"/>
        <v>55821.743066185627</v>
      </c>
      <c r="BO849" s="15">
        <f t="shared" ca="1" si="492"/>
        <v>75393.591053915748</v>
      </c>
      <c r="BP849" s="15">
        <f t="shared" ca="1" si="493"/>
        <v>112665.06431648861</v>
      </c>
      <c r="BQ849" s="15">
        <f ca="1">Inputs!$B$20*EXP($B$10-0.5*C$7^2+C$7*AJ849)</f>
        <v>5289.9054107030379</v>
      </c>
      <c r="BR849" s="15">
        <f t="shared" ca="1" si="494"/>
        <v>10655.30248418207</v>
      </c>
      <c r="BS849" s="15">
        <f t="shared" ca="1" si="495"/>
        <v>10411.082196294426</v>
      </c>
      <c r="BT849" s="15">
        <f t="shared" ca="1" si="496"/>
        <v>8703.340383621171</v>
      </c>
      <c r="BU849" s="15">
        <f t="shared" ca="1" si="497"/>
        <v>10798.923941145731</v>
      </c>
      <c r="BV849" s="15">
        <f t="shared" ca="1" si="498"/>
        <v>11444.838358641073</v>
      </c>
      <c r="BW849" s="15">
        <f t="shared" ca="1" si="499"/>
        <v>13557.276609277053</v>
      </c>
      <c r="BX849" s="15">
        <f t="shared" ca="1" si="500"/>
        <v>30368.693750010356</v>
      </c>
      <c r="BY849" s="15">
        <f t="shared" ca="1" si="501"/>
        <v>43025.776732982471</v>
      </c>
      <c r="BZ849" s="15">
        <f t="shared" ca="1" si="502"/>
        <v>59984.256189266147</v>
      </c>
      <c r="CA849" s="15">
        <f t="shared" ca="1" si="503"/>
        <v>97431.954400386705</v>
      </c>
      <c r="CB849" s="15">
        <f ca="1">(AU849*DCF!C$10-DCF!C$5*MAX(AU849*DCF!C$10,0)-MAX(AU849-Inputs!$B$6,0)/Inputs!$B$10)*DCF!C$6</f>
        <v>1036.425178149608</v>
      </c>
      <c r="CC849" s="15">
        <f ca="1">(AV849*DCF!D$10-DCF!D$5*MAX(AV849*DCF!D$10,0)-MAX(AV849-AU849,0)/Inputs!$B$10)*DCF!D$6</f>
        <v>1436.7640448405896</v>
      </c>
      <c r="CD849" s="15">
        <f ca="1">(AW849*DCF!E$10-DCF!E$5*MAX(AW849*DCF!E$10,0)-MAX(AW849-AV849,0)/Inputs!$B$10)*DCF!E$6</f>
        <v>1495.889225663394</v>
      </c>
      <c r="CE849" s="15">
        <f ca="1">(AX849*DCF!F$10-DCF!F$5*MAX(AX849*DCF!F$10,0)-MAX(AX849-AW849,0)/Inputs!$B$10)*DCF!F$6</f>
        <v>1455.7332901049024</v>
      </c>
      <c r="CF849" s="15">
        <f ca="1">(AY849*DCF!G$10-DCF!G$5*MAX(AY849*DCF!G$10,0)-MAX(AY849-AX849,0)/Inputs!$B$10)*DCF!G$6</f>
        <v>1531.3704051822472</v>
      </c>
      <c r="CG849" s="15">
        <f ca="1">(AZ849*DCF!H$10-DCF!H$5*MAX(AZ849*DCF!H$10,0)-MAX(AZ849-AY849,0)/Inputs!$B$10)*DCF!H$6</f>
        <v>2011.5354592782976</v>
      </c>
      <c r="CH849" s="15">
        <f ca="1">(BA849*DCF!I$10-DCF!I$5*MAX(BA849*DCF!I$10,0)-MAX(BA849-AZ849,0)/Inputs!$B$10)*DCF!I$6</f>
        <v>2167.3314858069512</v>
      </c>
      <c r="CI849" s="15">
        <f ca="1">(BB849*DCF!J$10-DCF!J$5*MAX(BB849*DCF!J$10,0)-MAX(BB849-BA849,0)/Inputs!$B$10)*DCF!J$6</f>
        <v>2223.6977926679801</v>
      </c>
      <c r="CJ849" s="15">
        <f ca="1">(BC849*DCF!K$10-DCF!K$5*MAX(BC849*DCF!K$10,0)-MAX(BC849-BB849,0)/Inputs!$B$10)*DCF!K$6</f>
        <v>2558.3133200402654</v>
      </c>
      <c r="CK849" s="15">
        <f ca="1">(BD849*DCF!L$10-DCF!L$5*MAX(BD849*DCF!L$10,0)-MAX(BD849-BC849,0)/Inputs!$B$10)*DCF!L$6</f>
        <v>3282.4118282227469</v>
      </c>
      <c r="CL849" s="15">
        <f ca="1">(BE849*DCF!M$10-DCF!M$5*MAX(BE849*DCF!M$10,0)-MAX(BE849-BD849,0)/Inputs!$B$10)*DCF!M$6</f>
        <v>4566.4004543330975</v>
      </c>
      <c r="CM849" s="15">
        <f ca="1">(BF849*DCF!C$28-DCF!C$5*MAX(BF849*DCF!C$28,0)-MAX(BF849-Inputs!$B$13,0)/Inputs!$B$17)*DCF!C$6</f>
        <v>3794.7182666717481</v>
      </c>
      <c r="CN849" s="15">
        <f ca="1">(BG849*DCF!D$28-DCF!D$5*MAX(BG849*DCF!D$28,0)-MAX(BG849-BF849,0)/Inputs!$B$17)*DCF!D$6</f>
        <v>5085.1112386342465</v>
      </c>
      <c r="CO849" s="15">
        <f ca="1">(BH849*DCF!E$28-DCF!E$5*MAX(BH849*DCF!E$28,0)-MAX(BH849-BG849,0)/Inputs!$B$17)*DCF!E$6</f>
        <v>6281.3395790646482</v>
      </c>
      <c r="CP849" s="15">
        <f ca="1">(BI849*DCF!F$28-DCF!F$5*MAX(BI849*DCF!F$28,0)-MAX(BI849-BH849,0)/Inputs!$B$17)*DCF!F$6</f>
        <v>7217.3646768633707</v>
      </c>
      <c r="CQ849" s="15">
        <f ca="1">(BJ849*DCF!G$28-DCF!G$5*MAX(BJ849*DCF!G$28,0)-MAX(BJ849-BI849,0)/Inputs!$B$17)*DCF!G$6</f>
        <v>9951.5830843922759</v>
      </c>
      <c r="CR849" s="15">
        <f ca="1">(BK849*DCF!H$28-DCF!H$5*MAX(BK849*DCF!H$28,0)-MAX(BK849-BJ849,0)/Inputs!$B$17)*DCF!H$6</f>
        <v>12164.783462298825</v>
      </c>
      <c r="CS849" s="15">
        <f ca="1">(BL849*DCF!I$28-DCF!I$5*MAX(BL849*DCF!I$28,0)-MAX(BL849-BK849,0)/Inputs!$B$17)*DCF!I$6</f>
        <v>11277.753819889238</v>
      </c>
      <c r="CT849" s="15">
        <f ca="1">(BM849*DCF!J$28-DCF!J$5*MAX(BM849*DCF!J$28,0)-MAX(BM849-BL849,0)/Inputs!$B$17)*DCF!J$6</f>
        <v>10612.382730704929</v>
      </c>
      <c r="CU849" s="15">
        <f ca="1">(BN849*DCF!K$28-DCF!K$5*MAX(BN849*DCF!K$28,0)-MAX(BN849-BM849,0)/Inputs!$B$17)*DCF!K$6</f>
        <v>10778.065257989525</v>
      </c>
      <c r="CV849" s="15">
        <f ca="1">(BO849*DCF!L$28-DCF!L$5*MAX(BO849*DCF!L$28,0)-MAX(BO849-BN849,0)/Inputs!$B$17)*DCF!L$6</f>
        <v>12828.01668161457</v>
      </c>
      <c r="CW849" s="15">
        <f ca="1">(BP849*DCF!M$28-DCF!M$5*MAX(BP849*DCF!M$28,0)-MAX(BP849-BO849,0)/Inputs!$B$17)*DCF!M$6</f>
        <v>17302.080795641436</v>
      </c>
      <c r="CX849" s="15">
        <f ca="1">(BQ849*DCF!C$46-DCF!C$5*MAX(BQ849*DCF!C$46,0)-MAX(BQ849-Inputs!$B$20,0)/Inputs!$B$24)*DCF!C$6</f>
        <v>-2186.5395455217349</v>
      </c>
      <c r="CY849" s="15">
        <f ca="1">(BR849*DCF!D$46-DCF!D$5*MAX(BR849*DCF!D$46,0)-MAX(BR849-BQ849,0)/Inputs!$B$24)*DCF!D$6</f>
        <v>-4107.9820435980182</v>
      </c>
      <c r="CZ849" s="15">
        <f ca="1">(BS849*DCF!E$46-DCF!E$5*MAX(BS849*DCF!E$46,0)-MAX(BS849-BR849,0)/Inputs!$B$24)*DCF!E$6</f>
        <v>-1231.1285967659167</v>
      </c>
      <c r="DA849" s="15">
        <f ca="1">(BT849*DCF!F$46-DCF!F$5*MAX(BT849*DCF!F$46,0)-MAX(BT849-BS849,0)/Inputs!$B$24)*DCF!F$6</f>
        <v>-633.83227345079388</v>
      </c>
      <c r="DB849" s="15">
        <f ca="1">(BU849*DCF!G$46-DCF!G$5*MAX(BU849*DCF!G$46,0)-MAX(BU849-BT849,0)/Inputs!$B$24)*DCF!G$6</f>
        <v>-1068.1673703873005</v>
      </c>
      <c r="DC849" s="15">
        <f ca="1">(BV849*DCF!H$46-DCF!H$5*MAX(BV849*DCF!H$46,0)-MAX(BV849-BU849,0)/Inputs!$B$24)*DCF!H$6</f>
        <v>-200.71394765338039</v>
      </c>
      <c r="DD849" s="15">
        <f ca="1">(BW849*DCF!I$46-DCF!I$5*MAX(BW849*DCF!I$46,0)-MAX(BW849-BV849,0)/Inputs!$B$24)*DCF!I$6</f>
        <v>-293.28874322045061</v>
      </c>
      <c r="DE849" s="15">
        <f ca="1">(BX849*DCF!J$46-DCF!J$5*MAX(BX849*DCF!J$46,0)-MAX(BX849-BW849,0)/Inputs!$B$24)*DCF!J$6</f>
        <v>-3184.230467415799</v>
      </c>
      <c r="DF849" s="15">
        <f ca="1">(BY849*DCF!K$46-DCF!K$5*MAX(BY849*DCF!K$46,0)-MAX(BY849-BX849,0)/Inputs!$B$24)*DCF!K$6</f>
        <v>-642.87235339219274</v>
      </c>
      <c r="DG849" s="15">
        <f ca="1">(BZ849*DCF!L$46-DCF!L$5*MAX(BZ849*DCF!L$46,0)-MAX(BZ849-BY849,0)/Inputs!$B$24)*DCF!L$6</f>
        <v>308.67418517446083</v>
      </c>
      <c r="DH849" s="15">
        <f ca="1">(CA849*DCF!M$46-DCF!M$5*MAX(CA849*DCF!M$46,0)-MAX(CA849-BZ849,0)/Inputs!$B$24)*DCF!M$6</f>
        <v>-190.39068090794399</v>
      </c>
      <c r="DI849" s="15">
        <f ca="1">SUM(CB849:CL849)+BE849*DCF!M$10*(1+Inputs!$B$30)*(1-Inputs!$B$33)*(1-Inputs!$B$30/Inputs!$B$31)/(Inputs!$B$29-Inputs!$B$30)*DCF!M$6</f>
        <v>144179.76660472291</v>
      </c>
      <c r="DJ849" s="15">
        <f ca="1">SUM(CM849:CW849)+BP849*DCF!M$28*(1+Inputs!$B$30)*(1-Inputs!$B$33)*(1-Inputs!$B$30/Inputs!$B$31)/(Inputs!$B$29-Inputs!$B$30)*DCF!M$6</f>
        <v>525357.68470580189</v>
      </c>
      <c r="DK849" s="15">
        <f ca="1">SUM(CX849:DH849)+CA849*DCF!M$46*(1+Inputs!$B$30)*(1-Inputs!$B$33)*(1-Inputs!$B$30/Inputs!$B$31)/(Inputs!$B$29-Inputs!$B$30)*DCF!M$6</f>
        <v>137210.87121868943</v>
      </c>
      <c r="DM849" s="15">
        <f ca="1">DI849+DJ849+DK849+Inputs!$B$34+Inputs!$B$36-Inputs!$B$35</f>
        <v>883599.3225292142</v>
      </c>
    </row>
    <row r="850" spans="1:117" x14ac:dyDescent="0.75">
      <c r="A850" s="11">
        <v>837</v>
      </c>
      <c r="C850" s="24">
        <f t="shared" ca="1" si="473"/>
        <v>-0.25743264400187504</v>
      </c>
      <c r="D850" s="24">
        <f t="shared" ca="1" si="473"/>
        <v>8.6659858771555662E-3</v>
      </c>
      <c r="E850" s="24">
        <f t="shared" ca="1" si="473"/>
        <v>1.3517950710104565</v>
      </c>
      <c r="F850" s="24">
        <f t="shared" ca="1" si="473"/>
        <v>0.42813220408105462</v>
      </c>
      <c r="G850" s="24">
        <f t="shared" ca="1" si="473"/>
        <v>-1.531182494296162</v>
      </c>
      <c r="H850" s="24">
        <f t="shared" ca="1" si="473"/>
        <v>0.35709634167094018</v>
      </c>
      <c r="I850" s="24">
        <f t="shared" ca="1" si="473"/>
        <v>-0.14929781655105842</v>
      </c>
      <c r="J850" s="24">
        <f t="shared" ca="1" si="473"/>
        <v>-0.58932104343381242</v>
      </c>
      <c r="K850" s="24">
        <f t="shared" ca="1" si="473"/>
        <v>0.21823249746832618</v>
      </c>
      <c r="L850" s="24">
        <f t="shared" ca="1" si="473"/>
        <v>-1.3352631948252709</v>
      </c>
      <c r="M850" s="24">
        <f t="shared" ca="1" si="473"/>
        <v>1.5597735856692763E-2</v>
      </c>
      <c r="N850" s="24">
        <f ca="1">SQRT(Inputs!$B$38)*C850+SQRT(1-Inputs!$B$38)*_xlfn.NORM.S.INV(RAND())</f>
        <v>0.61561069189632778</v>
      </c>
      <c r="O850" s="24">
        <f ca="1">SQRT(Inputs!$B$38)*D850+SQRT(1-Inputs!$B$38)*_xlfn.NORM.S.INV(RAND())</f>
        <v>-0.7454372252119239</v>
      </c>
      <c r="P850" s="24">
        <f ca="1">SQRT(Inputs!$B$38)*E850+SQRT(1-Inputs!$B$38)*_xlfn.NORM.S.INV(RAND())</f>
        <v>0.23684069371870087</v>
      </c>
      <c r="Q850" s="24">
        <f ca="1">SQRT(Inputs!$B$38)*F850+SQRT(1-Inputs!$B$38)*_xlfn.NORM.S.INV(RAND())</f>
        <v>-0.79072656005138597</v>
      </c>
      <c r="R850" s="24">
        <f ca="1">SQRT(Inputs!$B$38)*G850+SQRT(1-Inputs!$B$38)*_xlfn.NORM.S.INV(RAND())</f>
        <v>-1.2483608286442667</v>
      </c>
      <c r="S850" s="24">
        <f ca="1">SQRT(Inputs!$B$38)*H850+SQRT(1-Inputs!$B$38)*_xlfn.NORM.S.INV(RAND())</f>
        <v>1.4910494459567927</v>
      </c>
      <c r="T850" s="24">
        <f ca="1">SQRT(Inputs!$B$38)*I850+SQRT(1-Inputs!$B$38)*_xlfn.NORM.S.INV(RAND())</f>
        <v>1.0693835323087362</v>
      </c>
      <c r="U850" s="24">
        <f ca="1">SQRT(Inputs!$B$38)*J850+SQRT(1-Inputs!$B$38)*_xlfn.NORM.S.INV(RAND())</f>
        <v>-0.72166904109180252</v>
      </c>
      <c r="V850" s="24">
        <f ca="1">SQRT(Inputs!$B$38)*K850+SQRT(1-Inputs!$B$38)*_xlfn.NORM.S.INV(RAND())</f>
        <v>3.074378130140068E-3</v>
      </c>
      <c r="W850" s="24">
        <f ca="1">SQRT(Inputs!$B$38)*L850+SQRT(1-Inputs!$B$38)*_xlfn.NORM.S.INV(RAND())</f>
        <v>-1.0711264746936922</v>
      </c>
      <c r="X850" s="24">
        <f ca="1">SQRT(Inputs!$B$38)*M850+SQRT(1-Inputs!$B$38)*_xlfn.NORM.S.INV(RAND())</f>
        <v>-1.0572938686105124</v>
      </c>
      <c r="Y850" s="24">
        <f ca="1">SQRT(Inputs!$B$38)*C850+SQRT(1-Inputs!$B$38)*_xlfn.NORM.S.INV(RAND())</f>
        <v>-1.8436278776368764</v>
      </c>
      <c r="Z850" s="24">
        <f ca="1">SQRT(Inputs!$B$38)*D850+SQRT(1-Inputs!$B$38)*_xlfn.NORM.S.INV(RAND())</f>
        <v>1.0420223719253183</v>
      </c>
      <c r="AA850" s="24">
        <f ca="1">SQRT(Inputs!$B$38)*E850+SQRT(1-Inputs!$B$38)*_xlfn.NORM.S.INV(RAND())</f>
        <v>0.67028331954085008</v>
      </c>
      <c r="AB850" s="24">
        <f ca="1">SQRT(Inputs!$B$38)*F850+SQRT(1-Inputs!$B$38)*_xlfn.NORM.S.INV(RAND())</f>
        <v>-2.1823936024977035</v>
      </c>
      <c r="AC850" s="24">
        <f ca="1">SQRT(Inputs!$B$38)*G850+SQRT(1-Inputs!$B$38)*_xlfn.NORM.S.INV(RAND())</f>
        <v>-1.8542231246603698</v>
      </c>
      <c r="AD850" s="24">
        <f ca="1">SQRT(Inputs!$B$38)*H850+SQRT(1-Inputs!$B$38)*_xlfn.NORM.S.INV(RAND())</f>
        <v>-0.5891290174671262</v>
      </c>
      <c r="AE850" s="24">
        <f ca="1">SQRT(Inputs!$B$38)*I850+SQRT(1-Inputs!$B$38)*_xlfn.NORM.S.INV(RAND())</f>
        <v>-0.68120795304825466</v>
      </c>
      <c r="AF850" s="24">
        <f ca="1">SQRT(Inputs!$B$38)*J850+SQRT(1-Inputs!$B$38)*_xlfn.NORM.S.INV(RAND())</f>
        <v>0.26031911142018704</v>
      </c>
      <c r="AG850" s="24">
        <f ca="1">SQRT(Inputs!$B$38)*K850+SQRT(1-Inputs!$B$38)*_xlfn.NORM.S.INV(RAND())</f>
        <v>0.21757908591544162</v>
      </c>
      <c r="AH850" s="24">
        <f ca="1">SQRT(Inputs!$B$38)*L850+SQRT(1-Inputs!$B$38)*_xlfn.NORM.S.INV(RAND())</f>
        <v>-0.61515412204076669</v>
      </c>
      <c r="AI850" s="24">
        <f ca="1">SQRT(Inputs!$B$38)*M850+SQRT(1-Inputs!$B$38)*_xlfn.NORM.S.INV(RAND())</f>
        <v>2.5590848119134833E-2</v>
      </c>
      <c r="AJ850" s="24">
        <f ca="1">SQRT(Inputs!$B$38)*C850+SQRT(1-Inputs!$B$38)*_xlfn.NORM.S.INV(RAND())</f>
        <v>-2.1489866015071675</v>
      </c>
      <c r="AK850" s="24">
        <f ca="1">SQRT(Inputs!$B$38)*D850+SQRT(1-Inputs!$B$38)*_xlfn.NORM.S.INV(RAND())</f>
        <v>0.83724732692226023</v>
      </c>
      <c r="AL850" s="24">
        <f ca="1">SQRT(Inputs!$B$38)*E850+SQRT(1-Inputs!$B$38)*_xlfn.NORM.S.INV(RAND())</f>
        <v>1.0287120343255123</v>
      </c>
      <c r="AM850" s="24">
        <f ca="1">SQRT(Inputs!$B$38)*F850+SQRT(1-Inputs!$B$38)*_xlfn.NORM.S.INV(RAND())</f>
        <v>0.59259718275311901</v>
      </c>
      <c r="AN850" s="24">
        <f ca="1">SQRT(Inputs!$B$38)*G850+SQRT(1-Inputs!$B$38)*_xlfn.NORM.S.INV(RAND())</f>
        <v>-0.97406850635318665</v>
      </c>
      <c r="AO850" s="24">
        <f ca="1">SQRT(Inputs!$B$38)*H850+SQRT(1-Inputs!$B$38)*_xlfn.NORM.S.INV(RAND())</f>
        <v>1.2539877006429314</v>
      </c>
      <c r="AP850" s="24">
        <f ca="1">SQRT(Inputs!$B$38)*I850+SQRT(1-Inputs!$B$38)*_xlfn.NORM.S.INV(RAND())</f>
        <v>-1.0431776640227122</v>
      </c>
      <c r="AQ850" s="24">
        <f ca="1">SQRT(Inputs!$B$38)*J850+SQRT(1-Inputs!$B$38)*_xlfn.NORM.S.INV(RAND())</f>
        <v>0.70572950453425154</v>
      </c>
      <c r="AR850" s="24">
        <f ca="1">SQRT(Inputs!$B$38)*K850+SQRT(1-Inputs!$B$38)*_xlfn.NORM.S.INV(RAND())</f>
        <v>-0.24290794363957277</v>
      </c>
      <c r="AS850" s="24">
        <f ca="1">SQRT(Inputs!$B$38)*L850+SQRT(1-Inputs!$B$38)*_xlfn.NORM.S.INV(RAND())</f>
        <v>-0.58444341665454835</v>
      </c>
      <c r="AT850" s="24">
        <f ca="1">SQRT(Inputs!$B$38)*M850+SQRT(1-Inputs!$B$38)*_xlfn.NORM.S.INV(RAND())</f>
        <v>-0.22775032610706597</v>
      </c>
      <c r="AU850" s="15">
        <f ca="1">Inputs!$B$6*EXP($B$8-0.5*C$5^2+C$5*N850)</f>
        <v>5482.2079647930505</v>
      </c>
      <c r="AV850" s="15">
        <f t="shared" ca="1" si="474"/>
        <v>5980.401376002591</v>
      </c>
      <c r="AW850" s="15">
        <f t="shared" ca="1" si="475"/>
        <v>7528.7472244743849</v>
      </c>
      <c r="AX850" s="15">
        <f t="shared" ca="1" si="476"/>
        <v>8327.2133638778178</v>
      </c>
      <c r="AY850" s="15">
        <f t="shared" ca="1" si="477"/>
        <v>8796.0939224113281</v>
      </c>
      <c r="AZ850" s="15">
        <f t="shared" ca="1" si="478"/>
        <v>12677.518095409287</v>
      </c>
      <c r="BA850" s="15">
        <f t="shared" ca="1" si="479"/>
        <v>17351.289265992848</v>
      </c>
      <c r="BB850" s="15">
        <f t="shared" ca="1" si="480"/>
        <v>19761.510799690721</v>
      </c>
      <c r="BC850" s="15">
        <f t="shared" ca="1" si="481"/>
        <v>24210.005390300616</v>
      </c>
      <c r="BD850" s="15">
        <f t="shared" ca="1" si="482"/>
        <v>26832.063770691417</v>
      </c>
      <c r="BE850" s="15">
        <f t="shared" ca="1" si="483"/>
        <v>29860.698888846218</v>
      </c>
      <c r="BF850" s="15">
        <f ca="1">Inputs!$B$13*EXP($B$9-0.5*C$6^2+C$6*Y850)</f>
        <v>9596.6970649729774</v>
      </c>
      <c r="BG850" s="15">
        <f t="shared" ca="1" si="484"/>
        <v>14115.21793411239</v>
      </c>
      <c r="BH850" s="15">
        <f t="shared" ca="1" si="485"/>
        <v>19274.120347217504</v>
      </c>
      <c r="BI850" s="15">
        <f t="shared" ca="1" si="486"/>
        <v>16862.588529437206</v>
      </c>
      <c r="BJ850" s="15">
        <f t="shared" ca="1" si="487"/>
        <v>15823.927535935625</v>
      </c>
      <c r="BK850" s="15">
        <f t="shared" ca="1" si="488"/>
        <v>17924.032240337132</v>
      </c>
      <c r="BL850" s="15">
        <f t="shared" ca="1" si="489"/>
        <v>20157.153110663883</v>
      </c>
      <c r="BM850" s="15">
        <f t="shared" ca="1" si="490"/>
        <v>25591.863218175338</v>
      </c>
      <c r="BN850" s="15">
        <f t="shared" ca="1" si="491"/>
        <v>32306.246140535426</v>
      </c>
      <c r="BO850" s="15">
        <f t="shared" ca="1" si="492"/>
        <v>37006.430955031225</v>
      </c>
      <c r="BP850" s="15">
        <f t="shared" ca="1" si="493"/>
        <v>45680.234302077697</v>
      </c>
      <c r="BQ850" s="15">
        <f ca="1">Inputs!$B$20*EXP($B$10-0.5*C$7^2+C$7*AJ850)</f>
        <v>2001.6364316262814</v>
      </c>
      <c r="BR850" s="15">
        <f t="shared" ca="1" si="494"/>
        <v>3543.2330314267101</v>
      </c>
      <c r="BS850" s="15">
        <f t="shared" ca="1" si="495"/>
        <v>6519.8800581741662</v>
      </c>
      <c r="BT850" s="15">
        <f t="shared" ca="1" si="496"/>
        <v>10501.459786726416</v>
      </c>
      <c r="BU850" s="15">
        <f t="shared" ca="1" si="497"/>
        <v>11497.784885346615</v>
      </c>
      <c r="BV850" s="15">
        <f t="shared" ca="1" si="498"/>
        <v>21219.198127703945</v>
      </c>
      <c r="BW850" s="15">
        <f t="shared" ca="1" si="499"/>
        <v>23744.025309914316</v>
      </c>
      <c r="BX850" s="15">
        <f t="shared" ca="1" si="500"/>
        <v>38257.000116277217</v>
      </c>
      <c r="BY850" s="15">
        <f t="shared" ca="1" si="501"/>
        <v>51170.322946992972</v>
      </c>
      <c r="BZ850" s="15">
        <f t="shared" ca="1" si="502"/>
        <v>64484.951162702913</v>
      </c>
      <c r="CA850" s="15">
        <f t="shared" ca="1" si="503"/>
        <v>86989.005192381053</v>
      </c>
      <c r="CB850" s="15">
        <f ca="1">(AU850*DCF!C$10-DCF!C$5*MAX(AU850*DCF!C$10,0)-MAX(AU850-Inputs!$B$6,0)/Inputs!$B$10)*DCF!C$6</f>
        <v>1039.366835188087</v>
      </c>
      <c r="CC850" s="15">
        <f ca="1">(AV850*DCF!D$10-DCF!D$5*MAX(AV850*DCF!D$10,0)-MAX(AV850-AU850,0)/Inputs!$B$10)*DCF!D$6</f>
        <v>1336.210894835616</v>
      </c>
      <c r="CD850" s="15">
        <f ca="1">(AW850*DCF!E$10-DCF!E$5*MAX(AW850*DCF!E$10,0)-MAX(AW850-AV850,0)/Inputs!$B$10)*DCF!E$6</f>
        <v>1389.5162818874433</v>
      </c>
      <c r="CE850" s="15">
        <f ca="1">(AX850*DCF!F$10-DCF!F$5*MAX(AX850*DCF!F$10,0)-MAX(AX850-AW850,0)/Inputs!$B$10)*DCF!F$6</f>
        <v>1651.6763990816942</v>
      </c>
      <c r="CF850" s="15">
        <f ca="1">(AY850*DCF!G$10-DCF!G$5*MAX(AY850*DCF!G$10,0)-MAX(AY850-AX850,0)/Inputs!$B$10)*DCF!G$6</f>
        <v>1722.2189127601227</v>
      </c>
      <c r="CG850" s="15">
        <f ca="1">(AZ850*DCF!H$10-DCF!H$5*MAX(AZ850*DCF!H$10,0)-MAX(AZ850-AY850,0)/Inputs!$B$10)*DCF!H$6</f>
        <v>1772.1327859335586</v>
      </c>
      <c r="CH850" s="15">
        <f ca="1">(BA850*DCF!I$10-DCF!I$5*MAX(BA850*DCF!I$10,0)-MAX(BA850-AZ850,0)/Inputs!$B$10)*DCF!I$6</f>
        <v>2402.7853458211302</v>
      </c>
      <c r="CI850" s="15">
        <f ca="1">(BB850*DCF!J$10-DCF!J$5*MAX(BB850*DCF!J$10,0)-MAX(BB850-BA850,0)/Inputs!$B$10)*DCF!J$6</f>
        <v>3025.8917501726219</v>
      </c>
      <c r="CJ850" s="15">
        <f ca="1">(BC850*DCF!K$10-DCF!K$5*MAX(BC850*DCF!K$10,0)-MAX(BC850-BB850,0)/Inputs!$B$10)*DCF!K$6</f>
        <v>3274.7005287598245</v>
      </c>
      <c r="CK850" s="15">
        <f ca="1">(BD850*DCF!L$10-DCF!L$5*MAX(BD850*DCF!L$10,0)-MAX(BD850-BC850,0)/Inputs!$B$10)*DCF!L$6</f>
        <v>3707.7108508582951</v>
      </c>
      <c r="CL850" s="15">
        <f ca="1">(BE850*DCF!M$10-DCF!M$5*MAX(BE850*DCF!M$10,0)-MAX(BE850-BD850,0)/Inputs!$B$10)*DCF!M$6</f>
        <v>3851.928007336714</v>
      </c>
      <c r="CM850" s="15">
        <f ca="1">(BF850*DCF!C$28-DCF!C$5*MAX(BF850*DCF!C$28,0)-MAX(BF850-Inputs!$B$13,0)/Inputs!$B$17)*DCF!C$6</f>
        <v>2928.8490078620789</v>
      </c>
      <c r="CN850" s="15">
        <f ca="1">(BG850*DCF!D$28-DCF!D$5*MAX(BG850*DCF!D$28,0)-MAX(BG850-BF850,0)/Inputs!$B$17)*DCF!D$6</f>
        <v>3193.249558439355</v>
      </c>
      <c r="CO850" s="15">
        <f ca="1">(BH850*DCF!E$28-DCF!E$5*MAX(BH850*DCF!E$28,0)-MAX(BH850-BG850,0)/Inputs!$B$17)*DCF!E$6</f>
        <v>4442.025431411379</v>
      </c>
      <c r="CP850" s="15">
        <f ca="1">(BI850*DCF!F$28-DCF!F$5*MAX(BI850*DCF!F$28,0)-MAX(BI850-BH850,0)/Inputs!$B$17)*DCF!F$6</f>
        <v>4577.7486106167116</v>
      </c>
      <c r="CQ850" s="15">
        <f ca="1">(BJ850*DCF!G$28-DCF!G$5*MAX(BJ850*DCF!G$28,0)-MAX(BJ850-BI850,0)/Inputs!$B$17)*DCF!G$6</f>
        <v>4105.6380549907635</v>
      </c>
      <c r="CR850" s="15">
        <f ca="1">(BK850*DCF!H$28-DCF!H$5*MAX(BK850*DCF!H$28,0)-MAX(BK850-BJ850,0)/Inputs!$B$17)*DCF!H$6</f>
        <v>4106.513589342203</v>
      </c>
      <c r="CS850" s="15">
        <f ca="1">(BL850*DCF!I$28-DCF!I$5*MAX(BL850*DCF!I$28,0)-MAX(BL850-BK850,0)/Inputs!$B$17)*DCF!I$6</f>
        <v>4419.4944670339746</v>
      </c>
      <c r="CT850" s="15">
        <f ca="1">(BM850*DCF!J$28-DCF!J$5*MAX(BM850*DCF!J$28,0)-MAX(BM850-BL850,0)/Inputs!$B$17)*DCF!J$6</f>
        <v>4988.5118775966175</v>
      </c>
      <c r="CU850" s="15">
        <f ca="1">(BN850*DCF!K$28-DCF!K$5*MAX(BN850*DCF!K$28,0)-MAX(BN850-BM850,0)/Inputs!$B$17)*DCF!K$6</f>
        <v>6000.1150331966837</v>
      </c>
      <c r="CV850" s="15">
        <f ca="1">(BO850*DCF!L$28-DCF!L$5*MAX(BO850*DCF!L$28,0)-MAX(BO850-BN850,0)/Inputs!$B$17)*DCF!L$6</f>
        <v>6851.7259865846409</v>
      </c>
      <c r="CW850" s="15">
        <f ca="1">(BP850*DCF!M$28-DCF!M$5*MAX(BP850*DCF!M$28,0)-MAX(BP850-BO850,0)/Inputs!$B$17)*DCF!M$6</f>
        <v>7688.1063428848711</v>
      </c>
      <c r="CX850" s="15">
        <f ca="1">(BQ850*DCF!C$46-DCF!C$5*MAX(BQ850*DCF!C$46,0)-MAX(BQ850-Inputs!$B$20,0)/Inputs!$B$24)*DCF!C$6</f>
        <v>-462.27169321623126</v>
      </c>
      <c r="CY850" s="15">
        <f ca="1">(BR850*DCF!D$46-DCF!D$5*MAX(BR850*DCF!D$46,0)-MAX(BR850-BQ850,0)/Inputs!$B$24)*DCF!D$6</f>
        <v>-1262.5337219233609</v>
      </c>
      <c r="CZ850" s="15">
        <f ca="1">(BS850*DCF!E$46-DCF!E$5*MAX(BS850*DCF!E$46,0)-MAX(BS850-BR850,0)/Inputs!$B$24)*DCF!E$6</f>
        <v>-1944.2994809892966</v>
      </c>
      <c r="DA850" s="15">
        <f ca="1">(BT850*DCF!F$46-DCF!F$5*MAX(BT850*DCF!F$46,0)-MAX(BT850-BS850,0)/Inputs!$B$24)*DCF!F$6</f>
        <v>-2214.601743465626</v>
      </c>
      <c r="DB850" s="15">
        <f ca="1">(BU850*DCF!G$46-DCF!G$5*MAX(BU850*DCF!G$46,0)-MAX(BU850-BT850,0)/Inputs!$B$24)*DCF!G$6</f>
        <v>-721.90684488939598</v>
      </c>
      <c r="DC850" s="15">
        <f ca="1">(BV850*DCF!H$46-DCF!H$5*MAX(BV850*DCF!H$46,0)-MAX(BV850-BU850,0)/Inputs!$B$24)*DCF!H$6</f>
        <v>-3020.8696009753648</v>
      </c>
      <c r="DD850" s="15">
        <f ca="1">(BW850*DCF!I$46-DCF!I$5*MAX(BW850*DCF!I$46,0)-MAX(BW850-BV850,0)/Inputs!$B$24)*DCF!I$6</f>
        <v>-176.40274264417457</v>
      </c>
      <c r="DE850" s="15">
        <f ca="1">(BX850*DCF!J$46-DCF!J$5*MAX(BX850*DCF!J$46,0)-MAX(BX850-BW850,0)/Inputs!$B$24)*DCF!J$6</f>
        <v>-2243.8284796861649</v>
      </c>
      <c r="DF850" s="15">
        <f ca="1">(BY850*DCF!K$46-DCF!K$5*MAX(BY850*DCF!K$46,0)-MAX(BY850-BX850,0)/Inputs!$B$24)*DCF!K$6</f>
        <v>-240.40066017060144</v>
      </c>
      <c r="DG850" s="15">
        <f ca="1">(BZ850*DCF!L$46-DCF!L$5*MAX(BZ850*DCF!L$46,0)-MAX(BZ850-BY850,0)/Inputs!$B$24)*DCF!L$6</f>
        <v>1444.4021337915306</v>
      </c>
      <c r="DH850" s="15">
        <f ca="1">(CA850*DCF!M$46-DCF!M$5*MAX(CA850*DCF!M$46,0)-MAX(CA850-BZ850,0)/Inputs!$B$24)*DCF!M$6</f>
        <v>2114.9845409076961</v>
      </c>
      <c r="DI850" s="15">
        <f ca="1">SUM(CB850:CL850)+BE850*DCF!M$10*(1+Inputs!$B$30)*(1-Inputs!$B$33)*(1-Inputs!$B$30/Inputs!$B$31)/(Inputs!$B$29-Inputs!$B$30)*DCF!M$6</f>
        <v>108276.85846715841</v>
      </c>
      <c r="DJ850" s="15">
        <f ca="1">SUM(CM850:CW850)+BP850*DCF!M$28*(1+Inputs!$B$30)*(1-Inputs!$B$33)*(1-Inputs!$B$30/Inputs!$B$31)/(Inputs!$B$29-Inputs!$B$30)*DCF!M$6</f>
        <v>222806.90612162038</v>
      </c>
      <c r="DK850" s="15">
        <f ca="1">SUM(CX850:DH850)+CA850*DCF!M$46*(1+Inputs!$B$30)*(1-Inputs!$B$33)*(1-Inputs!$B$30/Inputs!$B$31)/(Inputs!$B$29-Inputs!$B$30)*DCF!M$6</f>
        <v>125767.5782405748</v>
      </c>
      <c r="DM850" s="15">
        <f ca="1">DI850+DJ850+DK850+Inputs!$B$34+Inputs!$B$36-Inputs!$B$35</f>
        <v>533702.34282935364</v>
      </c>
    </row>
    <row r="851" spans="1:117" x14ac:dyDescent="0.75">
      <c r="A851" s="11">
        <v>838</v>
      </c>
      <c r="C851" s="24">
        <f t="shared" ca="1" si="473"/>
        <v>1.0434830496398269</v>
      </c>
      <c r="D851" s="24">
        <f t="shared" ca="1" si="473"/>
        <v>1.2538678242280918</v>
      </c>
      <c r="E851" s="24">
        <f t="shared" ca="1" si="473"/>
        <v>-0.30023118171859414</v>
      </c>
      <c r="F851" s="24">
        <f t="shared" ca="1" si="473"/>
        <v>-9.7663843634058778E-2</v>
      </c>
      <c r="G851" s="24">
        <f t="shared" ca="1" si="473"/>
        <v>-0.93200927250110077</v>
      </c>
      <c r="H851" s="24">
        <f t="shared" ca="1" si="473"/>
        <v>1.1258807945628599</v>
      </c>
      <c r="I851" s="24">
        <f t="shared" ca="1" si="473"/>
        <v>-0.67476885047813084</v>
      </c>
      <c r="J851" s="24">
        <f t="shared" ca="1" si="473"/>
        <v>1.9052926081627211</v>
      </c>
      <c r="K851" s="24">
        <f t="shared" ca="1" si="473"/>
        <v>0.28742736972664779</v>
      </c>
      <c r="L851" s="24">
        <f t="shared" ca="1" si="473"/>
        <v>0.53498342134701382</v>
      </c>
      <c r="M851" s="24">
        <f t="shared" ca="1" si="473"/>
        <v>-0.66018783467219588</v>
      </c>
      <c r="N851" s="24">
        <f ca="1">SQRT(Inputs!$B$38)*C851+SQRT(1-Inputs!$B$38)*_xlfn.NORM.S.INV(RAND())</f>
        <v>0.45875679345348958</v>
      </c>
      <c r="O851" s="24">
        <f ca="1">SQRT(Inputs!$B$38)*D851+SQRT(1-Inputs!$B$38)*_xlfn.NORM.S.INV(RAND())</f>
        <v>0.38925318566448808</v>
      </c>
      <c r="P851" s="24">
        <f ca="1">SQRT(Inputs!$B$38)*E851+SQRT(1-Inputs!$B$38)*_xlfn.NORM.S.INV(RAND())</f>
        <v>0.74316284639237939</v>
      </c>
      <c r="Q851" s="24">
        <f ca="1">SQRT(Inputs!$B$38)*F851+SQRT(1-Inputs!$B$38)*_xlfn.NORM.S.INV(RAND())</f>
        <v>-1.3688171911114932</v>
      </c>
      <c r="R851" s="24">
        <f ca="1">SQRT(Inputs!$B$38)*G851+SQRT(1-Inputs!$B$38)*_xlfn.NORM.S.INV(RAND())</f>
        <v>-1.4396192644214656E-2</v>
      </c>
      <c r="S851" s="24">
        <f ca="1">SQRT(Inputs!$B$38)*H851+SQRT(1-Inputs!$B$38)*_xlfn.NORM.S.INV(RAND())</f>
        <v>0.75848723072953783</v>
      </c>
      <c r="T851" s="24">
        <f ca="1">SQRT(Inputs!$B$38)*I851+SQRT(1-Inputs!$B$38)*_xlfn.NORM.S.INV(RAND())</f>
        <v>-1.1108860017750202</v>
      </c>
      <c r="U851" s="24">
        <f ca="1">SQRT(Inputs!$B$38)*J851+SQRT(1-Inputs!$B$38)*_xlfn.NORM.S.INV(RAND())</f>
        <v>0.42265920136744639</v>
      </c>
      <c r="V851" s="24">
        <f ca="1">SQRT(Inputs!$B$38)*K851+SQRT(1-Inputs!$B$38)*_xlfn.NORM.S.INV(RAND())</f>
        <v>-2.448936728913373</v>
      </c>
      <c r="W851" s="24">
        <f ca="1">SQRT(Inputs!$B$38)*L851+SQRT(1-Inputs!$B$38)*_xlfn.NORM.S.INV(RAND())</f>
        <v>-0.50140551418308377</v>
      </c>
      <c r="X851" s="24">
        <f ca="1">SQRT(Inputs!$B$38)*M851+SQRT(1-Inputs!$B$38)*_xlfn.NORM.S.INV(RAND())</f>
        <v>-2.3882156429325132</v>
      </c>
      <c r="Y851" s="24">
        <f ca="1">SQRT(Inputs!$B$38)*C851+SQRT(1-Inputs!$B$38)*_xlfn.NORM.S.INV(RAND())</f>
        <v>0.45906288615154639</v>
      </c>
      <c r="Z851" s="24">
        <f ca="1">SQRT(Inputs!$B$38)*D851+SQRT(1-Inputs!$B$38)*_xlfn.NORM.S.INV(RAND())</f>
        <v>0.35246263638480108</v>
      </c>
      <c r="AA851" s="24">
        <f ca="1">SQRT(Inputs!$B$38)*E851+SQRT(1-Inputs!$B$38)*_xlfn.NORM.S.INV(RAND())</f>
        <v>0.84111612175720696</v>
      </c>
      <c r="AB851" s="24">
        <f ca="1">SQRT(Inputs!$B$38)*F851+SQRT(1-Inputs!$B$38)*_xlfn.NORM.S.INV(RAND())</f>
        <v>0.12899965705939642</v>
      </c>
      <c r="AC851" s="24">
        <f ca="1">SQRT(Inputs!$B$38)*G851+SQRT(1-Inputs!$B$38)*_xlfn.NORM.S.INV(RAND())</f>
        <v>-1.5910513481203048</v>
      </c>
      <c r="AD851" s="24">
        <f ca="1">SQRT(Inputs!$B$38)*H851+SQRT(1-Inputs!$B$38)*_xlfn.NORM.S.INV(RAND())</f>
        <v>0.48424783145311223</v>
      </c>
      <c r="AE851" s="24">
        <f ca="1">SQRT(Inputs!$B$38)*I851+SQRT(1-Inputs!$B$38)*_xlfn.NORM.S.INV(RAND())</f>
        <v>-1.6021126682164268</v>
      </c>
      <c r="AF851" s="24">
        <f ca="1">SQRT(Inputs!$B$38)*J851+SQRT(1-Inputs!$B$38)*_xlfn.NORM.S.INV(RAND())</f>
        <v>1.1657761191596689</v>
      </c>
      <c r="AG851" s="24">
        <f ca="1">SQRT(Inputs!$B$38)*K851+SQRT(1-Inputs!$B$38)*_xlfn.NORM.S.INV(RAND())</f>
        <v>-0.77676925682389575</v>
      </c>
      <c r="AH851" s="24">
        <f ca="1">SQRT(Inputs!$B$38)*L851+SQRT(1-Inputs!$B$38)*_xlfn.NORM.S.INV(RAND())</f>
        <v>-0.87639399565763387</v>
      </c>
      <c r="AI851" s="24">
        <f ca="1">SQRT(Inputs!$B$38)*M851+SQRT(1-Inputs!$B$38)*_xlfn.NORM.S.INV(RAND())</f>
        <v>-0.36400051561049396</v>
      </c>
      <c r="AJ851" s="24">
        <f ca="1">SQRT(Inputs!$B$38)*C851+SQRT(1-Inputs!$B$38)*_xlfn.NORM.S.INV(RAND())</f>
        <v>0.91208705963088854</v>
      </c>
      <c r="AK851" s="24">
        <f ca="1">SQRT(Inputs!$B$38)*D851+SQRT(1-Inputs!$B$38)*_xlfn.NORM.S.INV(RAND())</f>
        <v>2.7537077746777272E-2</v>
      </c>
      <c r="AL851" s="24">
        <f ca="1">SQRT(Inputs!$B$38)*E851+SQRT(1-Inputs!$B$38)*_xlfn.NORM.S.INV(RAND())</f>
        <v>0.31278782796402638</v>
      </c>
      <c r="AM851" s="24">
        <f ca="1">SQRT(Inputs!$B$38)*F851+SQRT(1-Inputs!$B$38)*_xlfn.NORM.S.INV(RAND())</f>
        <v>0.93252745554074745</v>
      </c>
      <c r="AN851" s="24">
        <f ca="1">SQRT(Inputs!$B$38)*G851+SQRT(1-Inputs!$B$38)*_xlfn.NORM.S.INV(RAND())</f>
        <v>0.20127582010807643</v>
      </c>
      <c r="AO851" s="24">
        <f ca="1">SQRT(Inputs!$B$38)*H851+SQRT(1-Inputs!$B$38)*_xlfn.NORM.S.INV(RAND())</f>
        <v>0.66693810405616571</v>
      </c>
      <c r="AP851" s="24">
        <f ca="1">SQRT(Inputs!$B$38)*I851+SQRT(1-Inputs!$B$38)*_xlfn.NORM.S.INV(RAND())</f>
        <v>-0.34937966667085663</v>
      </c>
      <c r="AQ851" s="24">
        <f ca="1">SQRT(Inputs!$B$38)*J851+SQRT(1-Inputs!$B$38)*_xlfn.NORM.S.INV(RAND())</f>
        <v>-0.58285788621264145</v>
      </c>
      <c r="AR851" s="24">
        <f ca="1">SQRT(Inputs!$B$38)*K851+SQRT(1-Inputs!$B$38)*_xlfn.NORM.S.INV(RAND())</f>
        <v>-0.43055986812382124</v>
      </c>
      <c r="AS851" s="24">
        <f ca="1">SQRT(Inputs!$B$38)*L851+SQRT(1-Inputs!$B$38)*_xlfn.NORM.S.INV(RAND())</f>
        <v>-1.0592321930238626</v>
      </c>
      <c r="AT851" s="24">
        <f ca="1">SQRT(Inputs!$B$38)*M851+SQRT(1-Inputs!$B$38)*_xlfn.NORM.S.INV(RAND())</f>
        <v>-4.0424193888586424E-2</v>
      </c>
      <c r="AU851" s="15">
        <f ca="1">Inputs!$B$6*EXP($B$8-0.5*C$5^2+C$5*N851)</f>
        <v>5344.7646418676904</v>
      </c>
      <c r="AV851" s="15">
        <f t="shared" ca="1" si="474"/>
        <v>6889.0491299919577</v>
      </c>
      <c r="AW851" s="15">
        <f t="shared" ca="1" si="475"/>
        <v>9285.623655662901</v>
      </c>
      <c r="AX851" s="15">
        <f t="shared" ca="1" si="476"/>
        <v>9554.8132910067943</v>
      </c>
      <c r="AY851" s="15">
        <f t="shared" ca="1" si="477"/>
        <v>11657.341001287265</v>
      </c>
      <c r="AZ851" s="15">
        <f t="shared" ca="1" si="478"/>
        <v>15499.212696518884</v>
      </c>
      <c r="BA851" s="15">
        <f t="shared" ca="1" si="479"/>
        <v>16885.233764160366</v>
      </c>
      <c r="BB851" s="15">
        <f t="shared" ca="1" si="480"/>
        <v>21566.87732024389</v>
      </c>
      <c r="BC851" s="15">
        <f t="shared" ca="1" si="481"/>
        <v>20852.96548270823</v>
      </c>
      <c r="BD851" s="15">
        <f t="shared" ca="1" si="482"/>
        <v>24376.40770606833</v>
      </c>
      <c r="BE851" s="15">
        <f t="shared" ca="1" si="483"/>
        <v>24030.902525291771</v>
      </c>
      <c r="BF851" s="15">
        <f ca="1">Inputs!$B$13*EXP($B$9-0.5*C$6^2+C$6*Y851)</f>
        <v>15148.81194028115</v>
      </c>
      <c r="BG851" s="15">
        <f t="shared" ca="1" si="484"/>
        <v>19674.700421653393</v>
      </c>
      <c r="BH851" s="15">
        <f t="shared" ca="1" si="485"/>
        <v>27637.601855143032</v>
      </c>
      <c r="BI851" s="15">
        <f t="shared" ca="1" si="486"/>
        <v>34511.060276219367</v>
      </c>
      <c r="BJ851" s="15">
        <f t="shared" ca="1" si="487"/>
        <v>33637.469867628613</v>
      </c>
      <c r="BK851" s="15">
        <f t="shared" ca="1" si="488"/>
        <v>44097.050255843547</v>
      </c>
      <c r="BL851" s="15">
        <f t="shared" ca="1" si="489"/>
        <v>44012.25716655219</v>
      </c>
      <c r="BM851" s="15">
        <f t="shared" ca="1" si="490"/>
        <v>62531.231838938023</v>
      </c>
      <c r="BN851" s="15">
        <f t="shared" ca="1" si="491"/>
        <v>70069.925459798309</v>
      </c>
      <c r="BO851" s="15">
        <f t="shared" ca="1" si="492"/>
        <v>77863.571442738132</v>
      </c>
      <c r="BP851" s="15">
        <f t="shared" ca="1" si="493"/>
        <v>91963.605628703648</v>
      </c>
      <c r="BQ851" s="15">
        <f ca="1">Inputs!$B$20*EXP($B$10-0.5*C$7^2+C$7*AJ851)</f>
        <v>5927.9289174617097</v>
      </c>
      <c r="BR851" s="15">
        <f t="shared" ca="1" si="494"/>
        <v>8114.0866267832598</v>
      </c>
      <c r="BS851" s="15">
        <f t="shared" ca="1" si="495"/>
        <v>12155.752444283056</v>
      </c>
      <c r="BT851" s="15">
        <f t="shared" ca="1" si="496"/>
        <v>21405.234078408448</v>
      </c>
      <c r="BU851" s="15">
        <f t="shared" ca="1" si="497"/>
        <v>31145.616126828776</v>
      </c>
      <c r="BV851" s="15">
        <f t="shared" ca="1" si="498"/>
        <v>50358.328731967995</v>
      </c>
      <c r="BW851" s="15">
        <f t="shared" ca="1" si="499"/>
        <v>65263.337452788161</v>
      </c>
      <c r="BX851" s="15">
        <f t="shared" ca="1" si="500"/>
        <v>81214.809654775454</v>
      </c>
      <c r="BY851" s="15">
        <f t="shared" ca="1" si="501"/>
        <v>104797.3352020997</v>
      </c>
      <c r="BZ851" s="15">
        <f t="shared" ca="1" si="502"/>
        <v>121027.5561547187</v>
      </c>
      <c r="CA851" s="15">
        <f t="shared" ca="1" si="503"/>
        <v>168790.13025302396</v>
      </c>
      <c r="CB851" s="15">
        <f ca="1">(AU851*DCF!C$10-DCF!C$5*MAX(AU851*DCF!C$10,0)-MAX(AU851-Inputs!$B$6,0)/Inputs!$B$10)*DCF!C$6</f>
        <v>1040.3468305785559</v>
      </c>
      <c r="CC851" s="15">
        <f ca="1">(AV851*DCF!D$10-DCF!D$5*MAX(AV851*DCF!D$10,0)-MAX(AV851-AU851,0)/Inputs!$B$10)*DCF!D$6</f>
        <v>1302.6256980268026</v>
      </c>
      <c r="CD851" s="15">
        <f ca="1">(AW851*DCF!E$10-DCF!E$5*MAX(AW851*DCF!E$10,0)-MAX(AW851-AV851,0)/Inputs!$B$10)*DCF!E$6</f>
        <v>1604.0948580523029</v>
      </c>
      <c r="CE851" s="15">
        <f ca="1">(AX851*DCF!F$10-DCF!F$5*MAX(AX851*DCF!F$10,0)-MAX(AX851-AW851,0)/Inputs!$B$10)*DCF!F$6</f>
        <v>2029.7888249597972</v>
      </c>
      <c r="CF851" s="15">
        <f ca="1">(AY851*DCF!G$10-DCF!G$5*MAX(AY851*DCF!G$10,0)-MAX(AY851-AX851,0)/Inputs!$B$10)*DCF!G$6</f>
        <v>1997.7346131225061</v>
      </c>
      <c r="CG851" s="15">
        <f ca="1">(AZ851*DCF!H$10-DCF!H$5*MAX(AZ851*DCF!H$10,0)-MAX(AZ851-AY851,0)/Inputs!$B$10)*DCF!H$6</f>
        <v>2326.9900681889017</v>
      </c>
      <c r="CH851" s="15">
        <f ca="1">(BA851*DCF!I$10-DCF!I$5*MAX(BA851*DCF!I$10,0)-MAX(BA851-AZ851,0)/Inputs!$B$10)*DCF!I$6</f>
        <v>2856.9602166229993</v>
      </c>
      <c r="CI851" s="15">
        <f ca="1">(BB851*DCF!J$10-DCF!J$5*MAX(BB851*DCF!J$10,0)-MAX(BB851-BA851,0)/Inputs!$B$10)*DCF!J$6</f>
        <v>2991.5002566733606</v>
      </c>
      <c r="CJ851" s="15">
        <f ca="1">(BC851*DCF!K$10-DCF!K$5*MAX(BC851*DCF!K$10,0)-MAX(BC851-BB851,0)/Inputs!$B$10)*DCF!K$6</f>
        <v>3356.9925421655012</v>
      </c>
      <c r="CK851" s="15">
        <f ca="1">(BD851*DCF!L$10-DCF!L$5*MAX(BD851*DCF!L$10,0)-MAX(BD851-BC851,0)/Inputs!$B$10)*DCF!L$6</f>
        <v>3220.7876940643955</v>
      </c>
      <c r="CL851" s="15">
        <f ca="1">(BE851*DCF!M$10-DCF!M$5*MAX(BE851*DCF!M$10,0)-MAX(BE851-BD851,0)/Inputs!$B$10)*DCF!M$6</f>
        <v>3391.0711631302479</v>
      </c>
      <c r="CM851" s="15">
        <f ca="1">(BF851*DCF!C$28-DCF!C$5*MAX(BF851*DCF!C$28,0)-MAX(BF851-Inputs!$B$13,0)/Inputs!$B$17)*DCF!C$6</f>
        <v>3754.5393172311879</v>
      </c>
      <c r="CN851" s="15">
        <f ca="1">(BG851*DCF!D$28-DCF!D$5*MAX(BG851*DCF!D$28,0)-MAX(BG851-BF851,0)/Inputs!$B$17)*DCF!D$6</f>
        <v>4829.0735243785612</v>
      </c>
      <c r="CO851" s="15">
        <f ca="1">(BH851*DCF!E$28-DCF!E$5*MAX(BH851*DCF!E$28,0)-MAX(BH851-BG851,0)/Inputs!$B$17)*DCF!E$6</f>
        <v>6258.0827078345892</v>
      </c>
      <c r="CP851" s="15">
        <f ca="1">(BI851*DCF!F$28-DCF!F$5*MAX(BI851*DCF!F$28,0)-MAX(BI851-BH851,0)/Inputs!$B$17)*DCF!F$6</f>
        <v>8117.4220650459129</v>
      </c>
      <c r="CQ851" s="15">
        <f ca="1">(BJ851*DCF!G$28-DCF!G$5*MAX(BJ851*DCF!G$28,0)-MAX(BJ851-BI851,0)/Inputs!$B$17)*DCF!G$6</f>
        <v>8727.4967639047318</v>
      </c>
      <c r="CR851" s="15">
        <f ca="1">(BK851*DCF!H$28-DCF!H$5*MAX(BK851*DCF!H$28,0)-MAX(BK851-BJ851,0)/Inputs!$B$17)*DCF!H$6</f>
        <v>9280.5617796766583</v>
      </c>
      <c r="CS851" s="15">
        <f ca="1">(BL851*DCF!I$28-DCF!I$5*MAX(BL851*DCF!I$28,0)-MAX(BL851-BK851,0)/Inputs!$B$17)*DCF!I$6</f>
        <v>10349.615942251308</v>
      </c>
      <c r="CT851" s="15">
        <f ca="1">(BM851*DCF!J$28-DCF!J$5*MAX(BM851*DCF!J$28,0)-MAX(BM851-BL851,0)/Inputs!$B$17)*DCF!J$6</f>
        <v>11494.19105622361</v>
      </c>
      <c r="CU851" s="15">
        <f ca="1">(BN851*DCF!K$28-DCF!K$5*MAX(BN851*DCF!K$28,0)-MAX(BN851-BM851,0)/Inputs!$B$17)*DCF!K$6</f>
        <v>13874.203840916229</v>
      </c>
      <c r="CV851" s="15">
        <f ca="1">(BO851*DCF!L$28-DCF!L$5*MAX(BO851*DCF!L$28,0)-MAX(BO851-BN851,0)/Inputs!$B$17)*DCF!L$6</f>
        <v>14653.5528105833</v>
      </c>
      <c r="CW851" s="15">
        <f ca="1">(BP851*DCF!M$28-DCF!M$5*MAX(BP851*DCF!M$28,0)-MAX(BP851-BO851,0)/Inputs!$B$17)*DCF!M$6</f>
        <v>15829.155847584345</v>
      </c>
      <c r="CX851" s="15">
        <f ca="1">(BQ851*DCF!C$46-DCF!C$5*MAX(BQ851*DCF!C$46,0)-MAX(BQ851-Inputs!$B$20,0)/Inputs!$B$24)*DCF!C$6</f>
        <v>-2628.5881645231243</v>
      </c>
      <c r="CY851" s="15">
        <f ca="1">(BR851*DCF!D$46-DCF!D$5*MAX(BR851*DCF!D$46,0)-MAX(BR851-BQ851,0)/Inputs!$B$24)*DCF!D$6</f>
        <v>-2317.7007120566445</v>
      </c>
      <c r="CZ851" s="15">
        <f ca="1">(BS851*DCF!E$46-DCF!E$5*MAX(BS851*DCF!E$46,0)-MAX(BS851-BR851,0)/Inputs!$B$24)*DCF!E$6</f>
        <v>-3030.5522912477168</v>
      </c>
      <c r="DA851" s="15">
        <f ca="1">(BT851*DCF!F$46-DCF!F$5*MAX(BT851*DCF!F$46,0)-MAX(BT851-BS851,0)/Inputs!$B$24)*DCF!F$6</f>
        <v>-4926.8931412077245</v>
      </c>
      <c r="DB851" s="15">
        <f ca="1">(BU851*DCF!G$46-DCF!G$5*MAX(BU851*DCF!G$46,0)-MAX(BU851-BT851,0)/Inputs!$B$24)*DCF!G$6</f>
        <v>-4324.1490649203788</v>
      </c>
      <c r="DC851" s="15">
        <f ca="1">(BV851*DCF!H$46-DCF!H$5*MAX(BV851*DCF!H$46,0)-MAX(BV851-BU851,0)/Inputs!$B$24)*DCF!H$6</f>
        <v>-5970.2327238037942</v>
      </c>
      <c r="DD851" s="15">
        <f ca="1">(BW851*DCF!I$46-DCF!I$5*MAX(BW851*DCF!I$46,0)-MAX(BW851-BV851,0)/Inputs!$B$24)*DCF!I$6</f>
        <v>-2771.3693226506957</v>
      </c>
      <c r="DE851" s="15">
        <f ca="1">(BX851*DCF!J$46-DCF!J$5*MAX(BX851*DCF!J$46,0)-MAX(BX851-BW851,0)/Inputs!$B$24)*DCF!J$6</f>
        <v>-823.33320458948299</v>
      </c>
      <c r="DF851" s="15">
        <f ca="1">(BY851*DCF!K$46-DCF!K$5*MAX(BY851*DCF!K$46,0)-MAX(BY851-BX851,0)/Inputs!$B$24)*DCF!K$6</f>
        <v>209.282607184851</v>
      </c>
      <c r="DG851" s="15">
        <f ca="1">(BZ851*DCF!L$46-DCF!L$5*MAX(BZ851*DCF!L$46,0)-MAX(BZ851-BY851,0)/Inputs!$B$24)*DCF!L$6</f>
        <v>4693.1229613629248</v>
      </c>
      <c r="DH851" s="15">
        <f ca="1">(CA851*DCF!M$46-DCF!M$5*MAX(CA851*DCF!M$46,0)-MAX(CA851-BZ851,0)/Inputs!$B$24)*DCF!M$6</f>
        <v>3247.4214454237299</v>
      </c>
      <c r="DI851" s="15">
        <f ca="1">SUM(CB851:CL851)+BE851*DCF!M$10*(1+Inputs!$B$30)*(1-Inputs!$B$33)*(1-Inputs!$B$30/Inputs!$B$31)/(Inputs!$B$29-Inputs!$B$30)*DCF!M$6</f>
        <v>92997.212269260577</v>
      </c>
      <c r="DJ851" s="15">
        <f ca="1">SUM(CM851:CW851)+BP851*DCF!M$28*(1+Inputs!$B$30)*(1-Inputs!$B$33)*(1-Inputs!$B$30/Inputs!$B$31)/(Inputs!$B$29-Inputs!$B$30)*DCF!M$6</f>
        <v>448415.80306559155</v>
      </c>
      <c r="DK851" s="15">
        <f ca="1">SUM(CX851:DH851)+CA851*DCF!M$46*(1+Inputs!$B$30)*(1-Inputs!$B$33)*(1-Inputs!$B$30/Inputs!$B$31)/(Inputs!$B$29-Inputs!$B$30)*DCF!M$6</f>
        <v>242326.54422928806</v>
      </c>
      <c r="DM851" s="15">
        <f ca="1">DI851+DJ851+DK851+Inputs!$B$34+Inputs!$B$36-Inputs!$B$35</f>
        <v>860590.55956414016</v>
      </c>
    </row>
    <row r="852" spans="1:117" x14ac:dyDescent="0.75">
      <c r="A852" s="11">
        <v>839</v>
      </c>
      <c r="C852" s="24">
        <f t="shared" ca="1" si="473"/>
        <v>-0.15186326248002591</v>
      </c>
      <c r="D852" s="24">
        <f t="shared" ca="1" si="473"/>
        <v>1.2500344997562276</v>
      </c>
      <c r="E852" s="24">
        <f t="shared" ca="1" si="473"/>
        <v>-1.2501390479098358</v>
      </c>
      <c r="F852" s="24">
        <f t="shared" ca="1" si="473"/>
        <v>-0.25573723274745974</v>
      </c>
      <c r="G852" s="24">
        <f t="shared" ca="1" si="473"/>
        <v>-1.2223470499766749</v>
      </c>
      <c r="H852" s="24">
        <f t="shared" ca="1" si="473"/>
        <v>0.28095591852870433</v>
      </c>
      <c r="I852" s="24">
        <f t="shared" ca="1" si="473"/>
        <v>-0.11889608212999528</v>
      </c>
      <c r="J852" s="24">
        <f t="shared" ca="1" si="473"/>
        <v>1.0389843759453976</v>
      </c>
      <c r="K852" s="24">
        <f t="shared" ca="1" si="473"/>
        <v>-0.62257009302088817</v>
      </c>
      <c r="L852" s="24">
        <f t="shared" ca="1" si="473"/>
        <v>-1.2397989586438212</v>
      </c>
      <c r="M852" s="24">
        <f t="shared" ca="1" si="473"/>
        <v>1.3161346278581589</v>
      </c>
      <c r="N852" s="24">
        <f ca="1">SQRT(Inputs!$B$38)*C852+SQRT(1-Inputs!$B$38)*_xlfn.NORM.S.INV(RAND())</f>
        <v>-1.011554801458233</v>
      </c>
      <c r="O852" s="24">
        <f ca="1">SQRT(Inputs!$B$38)*D852+SQRT(1-Inputs!$B$38)*_xlfn.NORM.S.INV(RAND())</f>
        <v>1.0853830833837672</v>
      </c>
      <c r="P852" s="24">
        <f ca="1">SQRT(Inputs!$B$38)*E852+SQRT(1-Inputs!$B$38)*_xlfn.NORM.S.INV(RAND())</f>
        <v>-1.0731159910784664</v>
      </c>
      <c r="Q852" s="24">
        <f ca="1">SQRT(Inputs!$B$38)*F852+SQRT(1-Inputs!$B$38)*_xlfn.NORM.S.INV(RAND())</f>
        <v>-0.33621650119168117</v>
      </c>
      <c r="R852" s="24">
        <f ca="1">SQRT(Inputs!$B$38)*G852+SQRT(1-Inputs!$B$38)*_xlfn.NORM.S.INV(RAND())</f>
        <v>0.28841141285663241</v>
      </c>
      <c r="S852" s="24">
        <f ca="1">SQRT(Inputs!$B$38)*H852+SQRT(1-Inputs!$B$38)*_xlfn.NORM.S.INV(RAND())</f>
        <v>0.7833444340997664</v>
      </c>
      <c r="T852" s="24">
        <f ca="1">SQRT(Inputs!$B$38)*I852+SQRT(1-Inputs!$B$38)*_xlfn.NORM.S.INV(RAND())</f>
        <v>-0.44759836224483074</v>
      </c>
      <c r="U852" s="24">
        <f ca="1">SQRT(Inputs!$B$38)*J852+SQRT(1-Inputs!$B$38)*_xlfn.NORM.S.INV(RAND())</f>
        <v>-6.8786911270796836E-2</v>
      </c>
      <c r="V852" s="24">
        <f ca="1">SQRT(Inputs!$B$38)*K852+SQRT(1-Inputs!$B$38)*_xlfn.NORM.S.INV(RAND())</f>
        <v>0.59671097008803275</v>
      </c>
      <c r="W852" s="24">
        <f ca="1">SQRT(Inputs!$B$38)*L852+SQRT(1-Inputs!$B$38)*_xlfn.NORM.S.INV(RAND())</f>
        <v>-1.4440188585933567</v>
      </c>
      <c r="X852" s="24">
        <f ca="1">SQRT(Inputs!$B$38)*M852+SQRT(1-Inputs!$B$38)*_xlfn.NORM.S.INV(RAND())</f>
        <v>2.7947732742343092</v>
      </c>
      <c r="Y852" s="24">
        <f ca="1">SQRT(Inputs!$B$38)*C852+SQRT(1-Inputs!$B$38)*_xlfn.NORM.S.INV(RAND())</f>
        <v>-1.2717102695424893</v>
      </c>
      <c r="Z852" s="24">
        <f ca="1">SQRT(Inputs!$B$38)*D852+SQRT(1-Inputs!$B$38)*_xlfn.NORM.S.INV(RAND())</f>
        <v>0.10646157096778297</v>
      </c>
      <c r="AA852" s="24">
        <f ca="1">SQRT(Inputs!$B$38)*E852+SQRT(1-Inputs!$B$38)*_xlfn.NORM.S.INV(RAND())</f>
        <v>-1.9172714557903294</v>
      </c>
      <c r="AB852" s="24">
        <f ca="1">SQRT(Inputs!$B$38)*F852+SQRT(1-Inputs!$B$38)*_xlfn.NORM.S.INV(RAND())</f>
        <v>-0.14331899792594871</v>
      </c>
      <c r="AC852" s="24">
        <f ca="1">SQRT(Inputs!$B$38)*G852+SQRT(1-Inputs!$B$38)*_xlfn.NORM.S.INV(RAND())</f>
        <v>-0.93112471467448588</v>
      </c>
      <c r="AD852" s="24">
        <f ca="1">SQRT(Inputs!$B$38)*H852+SQRT(1-Inputs!$B$38)*_xlfn.NORM.S.INV(RAND())</f>
        <v>-0.37796533814923849</v>
      </c>
      <c r="AE852" s="24">
        <f ca="1">SQRT(Inputs!$B$38)*I852+SQRT(1-Inputs!$B$38)*_xlfn.NORM.S.INV(RAND())</f>
        <v>0.33111814717654647</v>
      </c>
      <c r="AF852" s="24">
        <f ca="1">SQRT(Inputs!$B$38)*J852+SQRT(1-Inputs!$B$38)*_xlfn.NORM.S.INV(RAND())</f>
        <v>1.6786509632117186</v>
      </c>
      <c r="AG852" s="24">
        <f ca="1">SQRT(Inputs!$B$38)*K852+SQRT(1-Inputs!$B$38)*_xlfn.NORM.S.INV(RAND())</f>
        <v>8.2201211590596124E-2</v>
      </c>
      <c r="AH852" s="24">
        <f ca="1">SQRT(Inputs!$B$38)*L852+SQRT(1-Inputs!$B$38)*_xlfn.NORM.S.INV(RAND())</f>
        <v>-1.6763885537685848</v>
      </c>
      <c r="AI852" s="24">
        <f ca="1">SQRT(Inputs!$B$38)*M852+SQRT(1-Inputs!$B$38)*_xlfn.NORM.S.INV(RAND())</f>
        <v>1.5838289148622389</v>
      </c>
      <c r="AJ852" s="24">
        <f ca="1">SQRT(Inputs!$B$38)*C852+SQRT(1-Inputs!$B$38)*_xlfn.NORM.S.INV(RAND())</f>
        <v>-0.3256848501649392</v>
      </c>
      <c r="AK852" s="24">
        <f ca="1">SQRT(Inputs!$B$38)*D852+SQRT(1-Inputs!$B$38)*_xlfn.NORM.S.INV(RAND())</f>
        <v>9.1480315624883013E-2</v>
      </c>
      <c r="AL852" s="24">
        <f ca="1">SQRT(Inputs!$B$38)*E852+SQRT(1-Inputs!$B$38)*_xlfn.NORM.S.INV(RAND())</f>
        <v>0.34536733343294546</v>
      </c>
      <c r="AM852" s="24">
        <f ca="1">SQRT(Inputs!$B$38)*F852+SQRT(1-Inputs!$B$38)*_xlfn.NORM.S.INV(RAND())</f>
        <v>-0.29153586631451917</v>
      </c>
      <c r="AN852" s="24">
        <f ca="1">SQRT(Inputs!$B$38)*G852+SQRT(1-Inputs!$B$38)*_xlfn.NORM.S.INV(RAND())</f>
        <v>-1.3457350631187661</v>
      </c>
      <c r="AO852" s="24">
        <f ca="1">SQRT(Inputs!$B$38)*H852+SQRT(1-Inputs!$B$38)*_xlfn.NORM.S.INV(RAND())</f>
        <v>-0.18142715382864266</v>
      </c>
      <c r="AP852" s="24">
        <f ca="1">SQRT(Inputs!$B$38)*I852+SQRT(1-Inputs!$B$38)*_xlfn.NORM.S.INV(RAND())</f>
        <v>-0.44970257704943239</v>
      </c>
      <c r="AQ852" s="24">
        <f ca="1">SQRT(Inputs!$B$38)*J852+SQRT(1-Inputs!$B$38)*_xlfn.NORM.S.INV(RAND())</f>
        <v>-0.48942789554195965</v>
      </c>
      <c r="AR852" s="24">
        <f ca="1">SQRT(Inputs!$B$38)*K852+SQRT(1-Inputs!$B$38)*_xlfn.NORM.S.INV(RAND())</f>
        <v>-0.98780907217253022</v>
      </c>
      <c r="AS852" s="24">
        <f ca="1">SQRT(Inputs!$B$38)*L852+SQRT(1-Inputs!$B$38)*_xlfn.NORM.S.INV(RAND())</f>
        <v>-1.3027001706469967</v>
      </c>
      <c r="AT852" s="24">
        <f ca="1">SQRT(Inputs!$B$38)*M852+SQRT(1-Inputs!$B$38)*_xlfn.NORM.S.INV(RAND())</f>
        <v>0.77849012706382825</v>
      </c>
      <c r="AU852" s="15">
        <f ca="1">Inputs!$B$6*EXP($B$8-0.5*C$5^2+C$5*N852)</f>
        <v>4212.7416147528247</v>
      </c>
      <c r="AV852" s="15">
        <f t="shared" ca="1" si="474"/>
        <v>6015.1577972583045</v>
      </c>
      <c r="AW852" s="15">
        <f t="shared" ca="1" si="475"/>
        <v>6346.0658669491995</v>
      </c>
      <c r="AX852" s="15">
        <f t="shared" ca="1" si="476"/>
        <v>7429.2026931541623</v>
      </c>
      <c r="AY852" s="15">
        <f t="shared" ca="1" si="477"/>
        <v>9390.2685738726741</v>
      </c>
      <c r="AZ852" s="15">
        <f t="shared" ca="1" si="478"/>
        <v>12519.210119782776</v>
      </c>
      <c r="BA852" s="15">
        <f t="shared" ca="1" si="479"/>
        <v>14619.175049240874</v>
      </c>
      <c r="BB852" s="15">
        <f t="shared" ca="1" si="480"/>
        <v>17775.398485708582</v>
      </c>
      <c r="BC852" s="15">
        <f t="shared" ca="1" si="481"/>
        <v>23061.139189138605</v>
      </c>
      <c r="BD852" s="15">
        <f t="shared" ca="1" si="482"/>
        <v>24682.699237999164</v>
      </c>
      <c r="BE852" s="15">
        <f t="shared" ca="1" si="483"/>
        <v>39013.029111229022</v>
      </c>
      <c r="BF852" s="15">
        <f ca="1">Inputs!$B$13*EXP($B$9-0.5*C$6^2+C$6*Y852)</f>
        <v>10748.866728666157</v>
      </c>
      <c r="BG852" s="15">
        <f t="shared" ca="1" si="484"/>
        <v>13354.103917702554</v>
      </c>
      <c r="BH852" s="15">
        <f t="shared" ca="1" si="485"/>
        <v>11871.830739642863</v>
      </c>
      <c r="BI852" s="15">
        <f t="shared" ca="1" si="486"/>
        <v>14215.826886734894</v>
      </c>
      <c r="BJ852" s="15">
        <f t="shared" ca="1" si="487"/>
        <v>15238.759504194042</v>
      </c>
      <c r="BK852" s="15">
        <f t="shared" ca="1" si="488"/>
        <v>17764.638335870321</v>
      </c>
      <c r="BL852" s="15">
        <f t="shared" ca="1" si="489"/>
        <v>22778.467663843276</v>
      </c>
      <c r="BM852" s="15">
        <f t="shared" ca="1" si="490"/>
        <v>34491.981099151984</v>
      </c>
      <c r="BN852" s="15">
        <f t="shared" ca="1" si="491"/>
        <v>42840.755156796644</v>
      </c>
      <c r="BO852" s="15">
        <f t="shared" ca="1" si="492"/>
        <v>43378.453330172888</v>
      </c>
      <c r="BP852" s="15">
        <f t="shared" ca="1" si="493"/>
        <v>63884.679088952995</v>
      </c>
      <c r="BQ852" s="15">
        <f ca="1">Inputs!$B$20*EXP($B$10-0.5*C$7^2+C$7*AJ852)</f>
        <v>3821.5596648143928</v>
      </c>
      <c r="BR852" s="15">
        <f t="shared" ca="1" si="494"/>
        <v>5338.2210818367357</v>
      </c>
      <c r="BS852" s="15">
        <f t="shared" ca="1" si="495"/>
        <v>8072.3953878031589</v>
      </c>
      <c r="BT852" s="15">
        <f t="shared" ca="1" si="496"/>
        <v>10310.594464396483</v>
      </c>
      <c r="BU852" s="15">
        <f t="shared" ca="1" si="497"/>
        <v>10317.89714121064</v>
      </c>
      <c r="BV852" s="15">
        <f t="shared" ca="1" si="498"/>
        <v>13780.231016592641</v>
      </c>
      <c r="BW852" s="15">
        <f t="shared" ca="1" si="499"/>
        <v>17483.6851816075</v>
      </c>
      <c r="BX852" s="15">
        <f t="shared" ca="1" si="500"/>
        <v>22168.351231884859</v>
      </c>
      <c r="BY852" s="15">
        <f t="shared" ca="1" si="501"/>
        <v>25712.591951265815</v>
      </c>
      <c r="BZ852" s="15">
        <f t="shared" ca="1" si="502"/>
        <v>28395.000612899756</v>
      </c>
      <c r="CA852" s="15">
        <f t="shared" ca="1" si="503"/>
        <v>45804.057104168525</v>
      </c>
      <c r="CB852" s="15">
        <f ca="1">(AU852*DCF!C$10-DCF!C$5*MAX(AU852*DCF!C$10,0)-MAX(AU852-Inputs!$B$6,0)/Inputs!$B$10)*DCF!C$6</f>
        <v>1048.4183565346007</v>
      </c>
      <c r="CC852" s="15">
        <f ca="1">(AV852*DCF!D$10-DCF!D$5*MAX(AV852*DCF!D$10,0)-MAX(AV852-AU852,0)/Inputs!$B$10)*DCF!D$6</f>
        <v>1026.6819482039252</v>
      </c>
      <c r="CD852" s="15">
        <f ca="1">(AW852*DCF!E$10-DCF!E$5*MAX(AW852*DCF!E$10,0)-MAX(AW852-AV852,0)/Inputs!$B$10)*DCF!E$6</f>
        <v>1390.6713870595729</v>
      </c>
      <c r="CE852" s="15">
        <f ca="1">(AX852*DCF!F$10-DCF!F$5*MAX(AX852*DCF!F$10,0)-MAX(AX852-AW852,0)/Inputs!$B$10)*DCF!F$6</f>
        <v>1396.4091886979375</v>
      </c>
      <c r="CF852" s="15">
        <f ca="1">(AY852*DCF!G$10-DCF!G$5*MAX(AY852*DCF!G$10,0)-MAX(AY852-AX852,0)/Inputs!$B$10)*DCF!G$6</f>
        <v>1557.8187619760706</v>
      </c>
      <c r="CG852" s="15">
        <f ca="1">(AZ852*DCF!H$10-DCF!H$5*MAX(AZ852*DCF!H$10,0)-MAX(AZ852-AY852,0)/Inputs!$B$10)*DCF!H$6</f>
        <v>1875.0139593885053</v>
      </c>
      <c r="CH852" s="15">
        <f ca="1">(BA852*DCF!I$10-DCF!I$5*MAX(BA852*DCF!I$10,0)-MAX(BA852-AZ852,0)/Inputs!$B$10)*DCF!I$6</f>
        <v>2325.9221478126124</v>
      </c>
      <c r="CI852" s="15">
        <f ca="1">(BB852*DCF!J$10-DCF!J$5*MAX(BB852*DCF!J$10,0)-MAX(BB852-BA852,0)/Inputs!$B$10)*DCF!J$6</f>
        <v>2572.0259734283436</v>
      </c>
      <c r="CJ852" s="15">
        <f ca="1">(BC852*DCF!K$10-DCF!K$5*MAX(BC852*DCF!K$10,0)-MAX(BC852-BB852,0)/Inputs!$B$10)*DCF!K$6</f>
        <v>2972.5498107024041</v>
      </c>
      <c r="CK852" s="15">
        <f ca="1">(BD852*DCF!L$10-DCF!L$5*MAX(BD852*DCF!L$10,0)-MAX(BD852-BC852,0)/Inputs!$B$10)*DCF!L$6</f>
        <v>3512.9264408299255</v>
      </c>
      <c r="CL852" s="15">
        <f ca="1">(BE852*DCF!M$10-DCF!M$5*MAX(BE852*DCF!M$10,0)-MAX(BE852-BD852,0)/Inputs!$B$10)*DCF!M$6</f>
        <v>3793.3319823274583</v>
      </c>
      <c r="CM852" s="15">
        <f ca="1">(BF852*DCF!C$28-DCF!C$5*MAX(BF852*DCF!C$28,0)-MAX(BF852-Inputs!$B$13,0)/Inputs!$B$17)*DCF!C$6</f>
        <v>3280.4836331451111</v>
      </c>
      <c r="CN852" s="15">
        <f ca="1">(BG852*DCF!D$28-DCF!D$5*MAX(BG852*DCF!D$28,0)-MAX(BG852-BF852,0)/Inputs!$B$17)*DCF!D$6</f>
        <v>3377.2750587190467</v>
      </c>
      <c r="CO852" s="15">
        <f ca="1">(BH852*DCF!E$28-DCF!E$5*MAX(BH852*DCF!E$28,0)-MAX(BH852-BG852,0)/Inputs!$B$17)*DCF!E$6</f>
        <v>3362.3138605494792</v>
      </c>
      <c r="CP852" s="15">
        <f ca="1">(BI852*DCF!F$28-DCF!F$5*MAX(BI852*DCF!F$28,0)-MAX(BI852-BH852,0)/Inputs!$B$17)*DCF!F$6</f>
        <v>3432.4609943440137</v>
      </c>
      <c r="CQ852" s="15">
        <f ca="1">(BJ852*DCF!G$28-DCF!G$5*MAX(BJ852*DCF!G$28,0)-MAX(BJ852-BI852,0)/Inputs!$B$17)*DCF!G$6</f>
        <v>3781.7646085820875</v>
      </c>
      <c r="CR852" s="15">
        <f ca="1">(BK852*DCF!H$28-DCF!H$5*MAX(BK852*DCF!H$28,0)-MAX(BK852-BJ852,0)/Inputs!$B$17)*DCF!H$6</f>
        <v>4000.9403675733006</v>
      </c>
      <c r="CS852" s="15">
        <f ca="1">(BL852*DCF!I$28-DCF!I$5*MAX(BL852*DCF!I$28,0)-MAX(BL852-BK852,0)/Inputs!$B$17)*DCF!I$6</f>
        <v>4636.7876329181336</v>
      </c>
      <c r="CT852" s="15">
        <f ca="1">(BM852*DCF!J$28-DCF!J$5*MAX(BM852*DCF!J$28,0)-MAX(BM852-BL852,0)/Inputs!$B$17)*DCF!J$6</f>
        <v>6141.4589902835141</v>
      </c>
      <c r="CU852" s="15">
        <f ca="1">(BN852*DCF!K$28-DCF!K$5*MAX(BN852*DCF!K$28,0)-MAX(BN852-BM852,0)/Inputs!$B$17)*DCF!K$6</f>
        <v>8024.6355612196794</v>
      </c>
      <c r="CV852" s="15">
        <f ca="1">(BO852*DCF!L$28-DCF!L$5*MAX(BO852*DCF!L$28,0)-MAX(BO852-BN852,0)/Inputs!$B$17)*DCF!L$6</f>
        <v>8594.0705026979031</v>
      </c>
      <c r="CW852" s="15">
        <f ca="1">(BP852*DCF!M$28-DCF!M$5*MAX(BP852*DCF!M$28,0)-MAX(BP852-BO852,0)/Inputs!$B$17)*DCF!M$6</f>
        <v>9876.462540231345</v>
      </c>
      <c r="CX852" s="15">
        <f ca="1">(BQ852*DCF!C$46-DCF!C$5*MAX(BQ852*DCF!C$46,0)-MAX(BQ852-Inputs!$B$20,0)/Inputs!$B$24)*DCF!C$6</f>
        <v>-1169.2099294326047</v>
      </c>
      <c r="CY852" s="15">
        <f ca="1">(BR852*DCF!D$46-DCF!D$5*MAX(BR852*DCF!D$46,0)-MAX(BR852-BQ852,0)/Inputs!$B$24)*DCF!D$6</f>
        <v>-1558.2566869553038</v>
      </c>
      <c r="CZ852" s="15">
        <f ca="1">(BS852*DCF!E$46-DCF!E$5*MAX(BS852*DCF!E$46,0)-MAX(BS852-BR852,0)/Inputs!$B$24)*DCF!E$6</f>
        <v>-2032.3110504864578</v>
      </c>
      <c r="DA852" s="15">
        <f ca="1">(BT852*DCF!F$46-DCF!F$5*MAX(BT852*DCF!F$46,0)-MAX(BT852-BS852,0)/Inputs!$B$24)*DCF!F$6</f>
        <v>-1565.8817161061488</v>
      </c>
      <c r="DB852" s="15">
        <f ca="1">(BU852*DCF!G$46-DCF!G$5*MAX(BU852*DCF!G$46,0)-MAX(BU852-BT852,0)/Inputs!$B$24)*DCF!G$6</f>
        <v>-349.53015035172956</v>
      </c>
      <c r="DC852" s="15">
        <f ca="1">(BV852*DCF!H$46-DCF!H$5*MAX(BV852*DCF!H$46,0)-MAX(BV852-BU852,0)/Inputs!$B$24)*DCF!H$6</f>
        <v>-1075.8990377033354</v>
      </c>
      <c r="DD852" s="15">
        <f ca="1">(BW852*DCF!I$46-DCF!I$5*MAX(BW852*DCF!I$46,0)-MAX(BW852-BV852,0)/Inputs!$B$24)*DCF!I$6</f>
        <v>-659.32593517758926</v>
      </c>
      <c r="DE852" s="15">
        <f ca="1">(BX852*DCF!J$46-DCF!J$5*MAX(BX852*DCF!J$46,0)-MAX(BX852-BW852,0)/Inputs!$B$24)*DCF!J$6</f>
        <v>-312.39588658482694</v>
      </c>
      <c r="DF852" s="15">
        <f ca="1">(BY852*DCF!K$46-DCF!K$5*MAX(BY852*DCF!K$46,0)-MAX(BY852-BX852,0)/Inputs!$B$24)*DCF!K$6</f>
        <v>600.5444075321783</v>
      </c>
      <c r="DG852" s="15">
        <f ca="1">(BZ852*DCF!L$46-DCF!L$5*MAX(BZ852*DCF!L$46,0)-MAX(BZ852-BY852,0)/Inputs!$B$24)*DCF!L$6</f>
        <v>1355.7772474150174</v>
      </c>
      <c r="DH852" s="15">
        <f ca="1">(CA852*DCF!M$46-DCF!M$5*MAX(CA852*DCF!M$46,0)-MAX(CA852-BZ852,0)/Inputs!$B$24)*DCF!M$6</f>
        <v>-48.612899278837965</v>
      </c>
      <c r="DI852" s="15">
        <f ca="1">SUM(CB852:CL852)+BE852*DCF!M$10*(1+Inputs!$B$30)*(1-Inputs!$B$33)*(1-Inputs!$B$30/Inputs!$B$31)/(Inputs!$B$29-Inputs!$B$30)*DCF!M$6</f>
        <v>132045.54586741386</v>
      </c>
      <c r="DJ852" s="15">
        <f ca="1">SUM(CM852:CW852)+BP852*DCF!M$28*(1+Inputs!$B$30)*(1-Inputs!$B$33)*(1-Inputs!$B$30/Inputs!$B$31)/(Inputs!$B$29-Inputs!$B$30)*DCF!M$6</f>
        <v>295564.52933957113</v>
      </c>
      <c r="DK852" s="15">
        <f ca="1">SUM(CX852:DH852)+CA852*DCF!M$46*(1+Inputs!$B$30)*(1-Inputs!$B$33)*(1-Inputs!$B$30/Inputs!$B$31)/(Inputs!$B$29-Inputs!$B$30)*DCF!M$6</f>
        <v>64003.396483343495</v>
      </c>
      <c r="DM852" s="15">
        <f ca="1">DI852+DJ852+DK852+Inputs!$B$34+Inputs!$B$36-Inputs!$B$35</f>
        <v>568464.47169032856</v>
      </c>
    </row>
    <row r="853" spans="1:117" x14ac:dyDescent="0.75">
      <c r="A853" s="11">
        <v>840</v>
      </c>
      <c r="C853" s="24">
        <f t="shared" ca="1" si="473"/>
        <v>3.7530339744555759E-3</v>
      </c>
      <c r="D853" s="24">
        <f t="shared" ca="1" si="473"/>
        <v>-0.36545076438496432</v>
      </c>
      <c r="E853" s="24">
        <f t="shared" ca="1" si="473"/>
        <v>0.79329796806691333</v>
      </c>
      <c r="F853" s="24">
        <f t="shared" ca="1" si="473"/>
        <v>-8.5453765921319313E-2</v>
      </c>
      <c r="G853" s="24">
        <f t="shared" ca="1" si="473"/>
        <v>1.5168040737841024</v>
      </c>
      <c r="H853" s="24">
        <f t="shared" ca="1" si="473"/>
        <v>-6.5544920635704301E-2</v>
      </c>
      <c r="I853" s="24">
        <f t="shared" ca="1" si="473"/>
        <v>-0.43450522361163074</v>
      </c>
      <c r="J853" s="24">
        <f t="shared" ca="1" si="473"/>
        <v>-0.18722350159809401</v>
      </c>
      <c r="K853" s="24">
        <f t="shared" ca="1" si="473"/>
        <v>1.3458420511370843</v>
      </c>
      <c r="L853" s="24">
        <f t="shared" ca="1" si="473"/>
        <v>-0.49235326796714085</v>
      </c>
      <c r="M853" s="24">
        <f t="shared" ca="1" si="473"/>
        <v>-0.31959833639343577</v>
      </c>
      <c r="N853" s="24">
        <f ca="1">SQRT(Inputs!$B$38)*C853+SQRT(1-Inputs!$B$38)*_xlfn.NORM.S.INV(RAND())</f>
        <v>-1.3645380016045801</v>
      </c>
      <c r="O853" s="24">
        <f ca="1">SQRT(Inputs!$B$38)*D853+SQRT(1-Inputs!$B$38)*_xlfn.NORM.S.INV(RAND())</f>
        <v>0.26252139716787098</v>
      </c>
      <c r="P853" s="24">
        <f ca="1">SQRT(Inputs!$B$38)*E853+SQRT(1-Inputs!$B$38)*_xlfn.NORM.S.INV(RAND())</f>
        <v>0.68355701516403244</v>
      </c>
      <c r="Q853" s="24">
        <f ca="1">SQRT(Inputs!$B$38)*F853+SQRT(1-Inputs!$B$38)*_xlfn.NORM.S.INV(RAND())</f>
        <v>0.10022815898144935</v>
      </c>
      <c r="R853" s="24">
        <f ca="1">SQRT(Inputs!$B$38)*G853+SQRT(1-Inputs!$B$38)*_xlfn.NORM.S.INV(RAND())</f>
        <v>1.4092585967281472</v>
      </c>
      <c r="S853" s="24">
        <f ca="1">SQRT(Inputs!$B$38)*H853+SQRT(1-Inputs!$B$38)*_xlfn.NORM.S.INV(RAND())</f>
        <v>-1.8652106054944957</v>
      </c>
      <c r="T853" s="24">
        <f ca="1">SQRT(Inputs!$B$38)*I853+SQRT(1-Inputs!$B$38)*_xlfn.NORM.S.INV(RAND())</f>
        <v>-0.47831391966141401</v>
      </c>
      <c r="U853" s="24">
        <f ca="1">SQRT(Inputs!$B$38)*J853+SQRT(1-Inputs!$B$38)*_xlfn.NORM.S.INV(RAND())</f>
        <v>-1.1550861422275325</v>
      </c>
      <c r="V853" s="24">
        <f ca="1">SQRT(Inputs!$B$38)*K853+SQRT(1-Inputs!$B$38)*_xlfn.NORM.S.INV(RAND())</f>
        <v>0.95784000675718028</v>
      </c>
      <c r="W853" s="24">
        <f ca="1">SQRT(Inputs!$B$38)*L853+SQRT(1-Inputs!$B$38)*_xlfn.NORM.S.INV(RAND())</f>
        <v>-0.80716794781049117</v>
      </c>
      <c r="X853" s="24">
        <f ca="1">SQRT(Inputs!$B$38)*M853+SQRT(1-Inputs!$B$38)*_xlfn.NORM.S.INV(RAND())</f>
        <v>-0.23498638525862375</v>
      </c>
      <c r="Y853" s="24">
        <f ca="1">SQRT(Inputs!$B$38)*C853+SQRT(1-Inputs!$B$38)*_xlfn.NORM.S.INV(RAND())</f>
        <v>1.45931306715674</v>
      </c>
      <c r="Z853" s="24">
        <f ca="1">SQRT(Inputs!$B$38)*D853+SQRT(1-Inputs!$B$38)*_xlfn.NORM.S.INV(RAND())</f>
        <v>-1.0043332394886</v>
      </c>
      <c r="AA853" s="24">
        <f ca="1">SQRT(Inputs!$B$38)*E853+SQRT(1-Inputs!$B$38)*_xlfn.NORM.S.INV(RAND())</f>
        <v>6.9422443402502199E-2</v>
      </c>
      <c r="AB853" s="24">
        <f ca="1">SQRT(Inputs!$B$38)*F853+SQRT(1-Inputs!$B$38)*_xlfn.NORM.S.INV(RAND())</f>
        <v>-1.4758721330434708</v>
      </c>
      <c r="AC853" s="24">
        <f ca="1">SQRT(Inputs!$B$38)*G853+SQRT(1-Inputs!$B$38)*_xlfn.NORM.S.INV(RAND())</f>
        <v>0.22203209917345967</v>
      </c>
      <c r="AD853" s="24">
        <f ca="1">SQRT(Inputs!$B$38)*H853+SQRT(1-Inputs!$B$38)*_xlfn.NORM.S.INV(RAND())</f>
        <v>-0.67431347886934301</v>
      </c>
      <c r="AE853" s="24">
        <f ca="1">SQRT(Inputs!$B$38)*I853+SQRT(1-Inputs!$B$38)*_xlfn.NORM.S.INV(RAND())</f>
        <v>-0.71343247705712853</v>
      </c>
      <c r="AF853" s="24">
        <f ca="1">SQRT(Inputs!$B$38)*J853+SQRT(1-Inputs!$B$38)*_xlfn.NORM.S.INV(RAND())</f>
        <v>1.2759185556109025</v>
      </c>
      <c r="AG853" s="24">
        <f ca="1">SQRT(Inputs!$B$38)*K853+SQRT(1-Inputs!$B$38)*_xlfn.NORM.S.INV(RAND())</f>
        <v>1.1000584511109206</v>
      </c>
      <c r="AH853" s="24">
        <f ca="1">SQRT(Inputs!$B$38)*L853+SQRT(1-Inputs!$B$38)*_xlfn.NORM.S.INV(RAND())</f>
        <v>-1.0362150818493943</v>
      </c>
      <c r="AI853" s="24">
        <f ca="1">SQRT(Inputs!$B$38)*M853+SQRT(1-Inputs!$B$38)*_xlfn.NORM.S.INV(RAND())</f>
        <v>-1.6588778158386304</v>
      </c>
      <c r="AJ853" s="24">
        <f ca="1">SQRT(Inputs!$B$38)*C853+SQRT(1-Inputs!$B$38)*_xlfn.NORM.S.INV(RAND())</f>
        <v>-0.10683218547766479</v>
      </c>
      <c r="AK853" s="24">
        <f ca="1">SQRT(Inputs!$B$38)*D853+SQRT(1-Inputs!$B$38)*_xlfn.NORM.S.INV(RAND())</f>
        <v>0.81624349382201511</v>
      </c>
      <c r="AL853" s="24">
        <f ca="1">SQRT(Inputs!$B$38)*E853+SQRT(1-Inputs!$B$38)*_xlfn.NORM.S.INV(RAND())</f>
        <v>0.68472906459700433</v>
      </c>
      <c r="AM853" s="24">
        <f ca="1">SQRT(Inputs!$B$38)*F853+SQRT(1-Inputs!$B$38)*_xlfn.NORM.S.INV(RAND())</f>
        <v>0.62998666186740337</v>
      </c>
      <c r="AN853" s="24">
        <f ca="1">SQRT(Inputs!$B$38)*G853+SQRT(1-Inputs!$B$38)*_xlfn.NORM.S.INV(RAND())</f>
        <v>-0.59704623377240063</v>
      </c>
      <c r="AO853" s="24">
        <f ca="1">SQRT(Inputs!$B$38)*H853+SQRT(1-Inputs!$B$38)*_xlfn.NORM.S.INV(RAND())</f>
        <v>-0.64080357594047987</v>
      </c>
      <c r="AP853" s="24">
        <f ca="1">SQRT(Inputs!$B$38)*I853+SQRT(1-Inputs!$B$38)*_xlfn.NORM.S.INV(RAND())</f>
        <v>-1.2709878302296167</v>
      </c>
      <c r="AQ853" s="24">
        <f ca="1">SQRT(Inputs!$B$38)*J853+SQRT(1-Inputs!$B$38)*_xlfn.NORM.S.INV(RAND())</f>
        <v>0.30082300758369962</v>
      </c>
      <c r="AR853" s="24">
        <f ca="1">SQRT(Inputs!$B$38)*K853+SQRT(1-Inputs!$B$38)*_xlfn.NORM.S.INV(RAND())</f>
        <v>1.1109457611062328</v>
      </c>
      <c r="AS853" s="24">
        <f ca="1">SQRT(Inputs!$B$38)*L853+SQRT(1-Inputs!$B$38)*_xlfn.NORM.S.INV(RAND())</f>
        <v>0.34352254269937921</v>
      </c>
      <c r="AT853" s="24">
        <f ca="1">SQRT(Inputs!$B$38)*M853+SQRT(1-Inputs!$B$38)*_xlfn.NORM.S.INV(RAND())</f>
        <v>-1.3766524664938358</v>
      </c>
      <c r="AU853" s="15">
        <f ca="1">Inputs!$B$6*EXP($B$8-0.5*C$5^2+C$5*N853)</f>
        <v>3978.7797408603419</v>
      </c>
      <c r="AV853" s="15">
        <f t="shared" ca="1" si="474"/>
        <v>5033.7090782035812</v>
      </c>
      <c r="AW853" s="15">
        <f t="shared" ca="1" si="475"/>
        <v>6730.5151912867732</v>
      </c>
      <c r="AX853" s="15">
        <f t="shared" ca="1" si="476"/>
        <v>8320.8254208326416</v>
      </c>
      <c r="AY853" s="15">
        <f t="shared" ca="1" si="477"/>
        <v>11988.145044331264</v>
      </c>
      <c r="AZ853" s="15">
        <f t="shared" ca="1" si="478"/>
        <v>11939.488643081615</v>
      </c>
      <c r="BA853" s="15">
        <f t="shared" ca="1" si="479"/>
        <v>13897.46363608613</v>
      </c>
      <c r="BB853" s="15">
        <f t="shared" ca="1" si="480"/>
        <v>15155.322293689476</v>
      </c>
      <c r="BC853" s="15">
        <f t="shared" ca="1" si="481"/>
        <v>20359.447270202229</v>
      </c>
      <c r="BD853" s="15">
        <f t="shared" ca="1" si="482"/>
        <v>23128.499553249061</v>
      </c>
      <c r="BE853" s="15">
        <f t="shared" ca="1" si="483"/>
        <v>27740.882978446505</v>
      </c>
      <c r="BF853" s="15">
        <f ca="1">Inputs!$B$13*EXP($B$9-0.5*C$6^2+C$6*Y853)</f>
        <v>18471.322555897208</v>
      </c>
      <c r="BG853" s="15">
        <f t="shared" ca="1" si="484"/>
        <v>18780.381196050996</v>
      </c>
      <c r="BH853" s="15">
        <f t="shared" ca="1" si="485"/>
        <v>23211.905868541533</v>
      </c>
      <c r="BI853" s="15">
        <f t="shared" ca="1" si="486"/>
        <v>22640.649369946994</v>
      </c>
      <c r="BJ853" s="15">
        <f t="shared" ca="1" si="487"/>
        <v>28658.657384871869</v>
      </c>
      <c r="BK853" s="15">
        <f t="shared" ca="1" si="488"/>
        <v>32087.850872538525</v>
      </c>
      <c r="BL853" s="15">
        <f t="shared" ca="1" si="489"/>
        <v>35935.234445902912</v>
      </c>
      <c r="BM853" s="15">
        <f t="shared" ca="1" si="490"/>
        <v>51759.033531121429</v>
      </c>
      <c r="BN853" s="15">
        <f t="shared" ca="1" si="491"/>
        <v>72627.075272670889</v>
      </c>
      <c r="BO853" s="15">
        <f t="shared" ca="1" si="492"/>
        <v>79219.674398614952</v>
      </c>
      <c r="BP853" s="15">
        <f t="shared" ca="1" si="493"/>
        <v>80798.182327425719</v>
      </c>
      <c r="BQ853" s="15">
        <f ca="1">Inputs!$B$20*EXP($B$10-0.5*C$7^2+C$7*AJ853)</f>
        <v>4130.0184734604127</v>
      </c>
      <c r="BR853" s="15">
        <f t="shared" ca="1" si="494"/>
        <v>7262.2232638669657</v>
      </c>
      <c r="BS853" s="15">
        <f t="shared" ca="1" si="495"/>
        <v>12106.100399527255</v>
      </c>
      <c r="BT853" s="15">
        <f t="shared" ca="1" si="496"/>
        <v>19691.286961234957</v>
      </c>
      <c r="BU853" s="15">
        <f t="shared" ca="1" si="497"/>
        <v>23618.832985233221</v>
      </c>
      <c r="BV853" s="15">
        <f t="shared" ca="1" si="498"/>
        <v>28443.015075760632</v>
      </c>
      <c r="BW853" s="15">
        <f t="shared" ca="1" si="499"/>
        <v>30329.212435628648</v>
      </c>
      <c r="BX853" s="15">
        <f t="shared" ca="1" si="500"/>
        <v>45057.240723213923</v>
      </c>
      <c r="BY853" s="15">
        <f t="shared" ca="1" si="501"/>
        <v>78084.577193387711</v>
      </c>
      <c r="BZ853" s="15">
        <f t="shared" ca="1" si="502"/>
        <v>116705.79990580224</v>
      </c>
      <c r="CA853" s="15">
        <f t="shared" ca="1" si="503"/>
        <v>128360.82867969731</v>
      </c>
      <c r="CB853" s="15">
        <f ca="1">(AU853*DCF!C$10-DCF!C$5*MAX(AU853*DCF!C$10,0)-MAX(AU853-Inputs!$B$6,0)/Inputs!$B$10)*DCF!C$6</f>
        <v>1021.7869069012253</v>
      </c>
      <c r="CC853" s="15">
        <f ca="1">(AV853*DCF!D$10-DCF!D$5*MAX(AV853*DCF!D$10,0)-MAX(AV853-AU853,0)/Inputs!$B$10)*DCF!D$6</f>
        <v>969.71557610348032</v>
      </c>
      <c r="CD853" s="15">
        <f ca="1">(AW853*DCF!E$10-DCF!E$5*MAX(AW853*DCF!E$10,0)-MAX(AW853-AV853,0)/Inputs!$B$10)*DCF!E$6</f>
        <v>1171.7778126298801</v>
      </c>
      <c r="CE853" s="15">
        <f ca="1">(AX853*DCF!F$10-DCF!F$5*MAX(AX853*DCF!F$10,0)-MAX(AX853-AW853,0)/Inputs!$B$10)*DCF!F$6</f>
        <v>1485.5187982541067</v>
      </c>
      <c r="CF853" s="15">
        <f ca="1">(AY853*DCF!G$10-DCF!G$5*MAX(AY853*DCF!G$10,0)-MAX(AY853-AX853,0)/Inputs!$B$10)*DCF!G$6</f>
        <v>1765.1133805468073</v>
      </c>
      <c r="CG853" s="15">
        <f ca="1">(AZ853*DCF!H$10-DCF!H$5*MAX(AZ853*DCF!H$10,0)-MAX(AZ853-AY853,0)/Inputs!$B$10)*DCF!H$6</f>
        <v>2318.0602840338788</v>
      </c>
      <c r="CH853" s="15">
        <f ca="1">(BA853*DCF!I$10-DCF!I$5*MAX(BA853*DCF!I$10,0)-MAX(BA853-AZ853,0)/Inputs!$B$10)*DCF!I$6</f>
        <v>2217.38312519791</v>
      </c>
      <c r="CI853" s="15">
        <f ca="1">(BB853*DCF!J$10-DCF!J$5*MAX(BB853*DCF!J$10,0)-MAX(BB853-BA853,0)/Inputs!$B$10)*DCF!J$6</f>
        <v>2410.0807191476256</v>
      </c>
      <c r="CJ853" s="15">
        <f ca="1">(BC853*DCF!K$10-DCF!K$5*MAX(BC853*DCF!K$10,0)-MAX(BC853-BB853,0)/Inputs!$B$10)*DCF!K$6</f>
        <v>2549.0457605240626</v>
      </c>
      <c r="CK853" s="15">
        <f ca="1">(BD853*DCF!L$10-DCF!L$5*MAX(BD853*DCF!L$10,0)-MAX(BD853-BC853,0)/Inputs!$B$10)*DCF!L$6</f>
        <v>3130.1342483593016</v>
      </c>
      <c r="CL853" s="15">
        <f ca="1">(BE853*DCF!M$10-DCF!M$5*MAX(BE853*DCF!M$10,0)-MAX(BE853-BD853,0)/Inputs!$B$10)*DCF!M$6</f>
        <v>3363.5989071018726</v>
      </c>
      <c r="CM853" s="15">
        <f ca="1">(BF853*DCF!C$28-DCF!C$5*MAX(BF853*DCF!C$28,0)-MAX(BF853-Inputs!$B$13,0)/Inputs!$B$17)*DCF!C$6</f>
        <v>4001.2242998576157</v>
      </c>
      <c r="CN853" s="15">
        <f ca="1">(BG853*DCF!D$28-DCF!D$5*MAX(BG853*DCF!D$28,0)-MAX(BG853-BF853,0)/Inputs!$B$17)*DCF!D$6</f>
        <v>5465.3190312207407</v>
      </c>
      <c r="CO853" s="15">
        <f ca="1">(BH853*DCF!E$28-DCF!E$5*MAX(BH853*DCF!E$28,0)-MAX(BH853-BG853,0)/Inputs!$B$17)*DCF!E$6</f>
        <v>5700.6325494844141</v>
      </c>
      <c r="CP853" s="15">
        <f ca="1">(BI853*DCF!F$28-DCF!F$5*MAX(BI853*DCF!F$28,0)-MAX(BI853-BH853,0)/Inputs!$B$17)*DCF!F$6</f>
        <v>6146.3399297091264</v>
      </c>
      <c r="CQ853" s="15">
        <f ca="1">(BJ853*DCF!G$28-DCF!G$5*MAX(BJ853*DCF!G$28,0)-MAX(BJ853-BI853,0)/Inputs!$B$17)*DCF!G$6</f>
        <v>6423.5365936617673</v>
      </c>
      <c r="CR853" s="15">
        <f ca="1">(BK853*DCF!H$28-DCF!H$5*MAX(BK853*DCF!H$28,0)-MAX(BK853-BJ853,0)/Inputs!$B$17)*DCF!H$6</f>
        <v>7402.8791046778751</v>
      </c>
      <c r="CS853" s="15">
        <f ca="1">(BL853*DCF!I$28-DCF!I$5*MAX(BL853*DCF!I$28,0)-MAX(BL853-BK853,0)/Inputs!$B$17)*DCF!I$6</f>
        <v>7898.0620258886711</v>
      </c>
      <c r="CT853" s="15">
        <f ca="1">(BM853*DCF!J$28-DCF!J$5*MAX(BM853*DCF!J$28,0)-MAX(BM853-BL853,0)/Inputs!$B$17)*DCF!J$6</f>
        <v>9448.4548306167708</v>
      </c>
      <c r="CU853" s="15">
        <f ca="1">(BN853*DCF!K$28-DCF!K$5*MAX(BN853*DCF!K$28,0)-MAX(BN853-BM853,0)/Inputs!$B$17)*DCF!K$6</f>
        <v>12781.563407082711</v>
      </c>
      <c r="CV853" s="15">
        <f ca="1">(BO853*DCF!L$28-DCF!L$5*MAX(BO853*DCF!L$28,0)-MAX(BO853-BN853,0)/Inputs!$B$17)*DCF!L$6</f>
        <v>15060.02426930752</v>
      </c>
      <c r="CW853" s="15">
        <f ca="1">(BP853*DCF!M$28-DCF!M$5*MAX(BP853*DCF!M$28,0)-MAX(BP853-BO853,0)/Inputs!$B$17)*DCF!M$6</f>
        <v>15037.226331614744</v>
      </c>
      <c r="CX853" s="15">
        <f ca="1">(BQ853*DCF!C$46-DCF!C$5*MAX(BQ853*DCF!C$46,0)-MAX(BQ853-Inputs!$B$20,0)/Inputs!$B$24)*DCF!C$6</f>
        <v>-1382.9227298801934</v>
      </c>
      <c r="CY853" s="15">
        <f ca="1">(BR853*DCF!D$46-DCF!D$5*MAX(BR853*DCF!D$46,0)-MAX(BR853-BQ853,0)/Inputs!$B$24)*DCF!D$6</f>
        <v>-2575.9779383124724</v>
      </c>
      <c r="CZ853" s="15">
        <f ca="1">(BS853*DCF!E$46-DCF!E$5*MAX(BS853*DCF!E$46,0)-MAX(BS853-BR853,0)/Inputs!$B$24)*DCF!E$6</f>
        <v>-3340.8904675952331</v>
      </c>
      <c r="DA853" s="15">
        <f ca="1">(BT853*DCF!F$46-DCF!F$5*MAX(BT853*DCF!F$46,0)-MAX(BT853-BS853,0)/Inputs!$B$24)*DCF!F$6</f>
        <v>-4196.0502274869013</v>
      </c>
      <c r="DB853" s="15">
        <f ca="1">(BU853*DCF!G$46-DCF!G$5*MAX(BU853*DCF!G$46,0)-MAX(BU853-BT853,0)/Inputs!$B$24)*DCF!G$6</f>
        <v>-2115.6397601458289</v>
      </c>
      <c r="DC853" s="15">
        <f ca="1">(BV853*DCF!H$46-DCF!H$5*MAX(BV853*DCF!H$46,0)-MAX(BV853-BU853,0)/Inputs!$B$24)*DCF!H$6</f>
        <v>-1499.0850263773175</v>
      </c>
      <c r="DD853" s="15">
        <f ca="1">(BW853*DCF!I$46-DCF!I$5*MAX(BW853*DCF!I$46,0)-MAX(BW853-BV853,0)/Inputs!$B$24)*DCF!I$6</f>
        <v>159.01062251137679</v>
      </c>
      <c r="DE853" s="15">
        <f ca="1">(BX853*DCF!J$46-DCF!J$5*MAX(BX853*DCF!J$46,0)-MAX(BX853-BW853,0)/Inputs!$B$24)*DCF!J$6</f>
        <v>-2015.605866406775</v>
      </c>
      <c r="DF853" s="15">
        <f ca="1">(BY853*DCF!K$46-DCF!K$5*MAX(BY853*DCF!K$46,0)-MAX(BY853-BX853,0)/Inputs!$B$24)*DCF!K$6</f>
        <v>-3630.3662450057759</v>
      </c>
      <c r="DG853" s="15">
        <f ca="1">(BZ853*DCF!L$46-DCF!L$5*MAX(BZ853*DCF!L$46,0)-MAX(BZ853-BY853,0)/Inputs!$B$24)*DCF!L$6</f>
        <v>-672.77846321195284</v>
      </c>
      <c r="DH853" s="15">
        <f ca="1">(CA853*DCF!M$46-DCF!M$5*MAX(CA853*DCF!M$46,0)-MAX(CA853-BZ853,0)/Inputs!$B$24)*DCF!M$6</f>
        <v>7626.4290743447427</v>
      </c>
      <c r="DI853" s="15">
        <f ca="1">SUM(CB853:CL853)+BE853*DCF!M$10*(1+Inputs!$B$30)*(1-Inputs!$B$33)*(1-Inputs!$B$30/Inputs!$B$31)/(Inputs!$B$29-Inputs!$B$30)*DCF!M$6</f>
        <v>99605.459683017601</v>
      </c>
      <c r="DJ853" s="15">
        <f ca="1">SUM(CM853:CW853)+BP853*DCF!M$28*(1+Inputs!$B$30)*(1-Inputs!$B$33)*(1-Inputs!$B$30/Inputs!$B$31)/(Inputs!$B$29-Inputs!$B$30)*DCF!M$6</f>
        <v>395181.80885655712</v>
      </c>
      <c r="DK853" s="15">
        <f ca="1">SUM(CX853:DH853)+CA853*DCF!M$46*(1+Inputs!$B$30)*(1-Inputs!$B$33)*(1-Inputs!$B$30/Inputs!$B$31)/(Inputs!$B$29-Inputs!$B$30)*DCF!M$6</f>
        <v>184817.16942345269</v>
      </c>
      <c r="DM853" s="15">
        <f ca="1">DI853+DJ853+DK853+Inputs!$B$34+Inputs!$B$36-Inputs!$B$35</f>
        <v>756455.43796302739</v>
      </c>
    </row>
    <row r="854" spans="1:117" x14ac:dyDescent="0.75">
      <c r="A854" s="11">
        <v>841</v>
      </c>
      <c r="C854" s="24">
        <f t="shared" ref="C854:M863" ca="1" si="504">_xlfn.NORM.S.INV(RAND())</f>
        <v>1.143475075055411</v>
      </c>
      <c r="D854" s="24">
        <f t="shared" ca="1" si="504"/>
        <v>0.41529733869839058</v>
      </c>
      <c r="E854" s="24">
        <f t="shared" ca="1" si="504"/>
        <v>-0.92528118325760722</v>
      </c>
      <c r="F854" s="24">
        <f t="shared" ca="1" si="504"/>
        <v>0.2670556179621642</v>
      </c>
      <c r="G854" s="24">
        <f t="shared" ca="1" si="504"/>
        <v>1.0078254770032575</v>
      </c>
      <c r="H854" s="24">
        <f t="shared" ca="1" si="504"/>
        <v>-0.6930993597917755</v>
      </c>
      <c r="I854" s="24">
        <f t="shared" ca="1" si="504"/>
        <v>-0.22732058082123754</v>
      </c>
      <c r="J854" s="24">
        <f t="shared" ca="1" si="504"/>
        <v>2.9186277301789003</v>
      </c>
      <c r="K854" s="24">
        <f t="shared" ca="1" si="504"/>
        <v>-1.0371197262183254</v>
      </c>
      <c r="L854" s="24">
        <f t="shared" ca="1" si="504"/>
        <v>-1.1618307096256075</v>
      </c>
      <c r="M854" s="24">
        <f t="shared" ca="1" si="504"/>
        <v>0.12138702282921808</v>
      </c>
      <c r="N854" s="24">
        <f ca="1">SQRT(Inputs!$B$38)*C854+SQRT(1-Inputs!$B$38)*_xlfn.NORM.S.INV(RAND())</f>
        <v>0.58659235615417371</v>
      </c>
      <c r="O854" s="24">
        <f ca="1">SQRT(Inputs!$B$38)*D854+SQRT(1-Inputs!$B$38)*_xlfn.NORM.S.INV(RAND())</f>
        <v>0.33596429784414916</v>
      </c>
      <c r="P854" s="24">
        <f ca="1">SQRT(Inputs!$B$38)*E854+SQRT(1-Inputs!$B$38)*_xlfn.NORM.S.INV(RAND())</f>
        <v>-2.4886832418704992</v>
      </c>
      <c r="Q854" s="24">
        <f ca="1">SQRT(Inputs!$B$38)*F854+SQRT(1-Inputs!$B$38)*_xlfn.NORM.S.INV(RAND())</f>
        <v>0.66334221348822764</v>
      </c>
      <c r="R854" s="24">
        <f ca="1">SQRT(Inputs!$B$38)*G854+SQRT(1-Inputs!$B$38)*_xlfn.NORM.S.INV(RAND())</f>
        <v>-0.84240392124823815</v>
      </c>
      <c r="S854" s="24">
        <f ca="1">SQRT(Inputs!$B$38)*H854+SQRT(1-Inputs!$B$38)*_xlfn.NORM.S.INV(RAND())</f>
        <v>0.33605845847855559</v>
      </c>
      <c r="T854" s="24">
        <f ca="1">SQRT(Inputs!$B$38)*I854+SQRT(1-Inputs!$B$38)*_xlfn.NORM.S.INV(RAND())</f>
        <v>-0.62957702690086692</v>
      </c>
      <c r="U854" s="24">
        <f ca="1">SQRT(Inputs!$B$38)*J854+SQRT(1-Inputs!$B$38)*_xlfn.NORM.S.INV(RAND())</f>
        <v>2.8151994507178584</v>
      </c>
      <c r="V854" s="24">
        <f ca="1">SQRT(Inputs!$B$38)*K854+SQRT(1-Inputs!$B$38)*_xlfn.NORM.S.INV(RAND())</f>
        <v>2.8786503985039347E-2</v>
      </c>
      <c r="W854" s="24">
        <f ca="1">SQRT(Inputs!$B$38)*L854+SQRT(1-Inputs!$B$38)*_xlfn.NORM.S.INV(RAND())</f>
        <v>0.23978947160590103</v>
      </c>
      <c r="X854" s="24">
        <f ca="1">SQRT(Inputs!$B$38)*M854+SQRT(1-Inputs!$B$38)*_xlfn.NORM.S.INV(RAND())</f>
        <v>0.12558662372583773</v>
      </c>
      <c r="Y854" s="24">
        <f ca="1">SQRT(Inputs!$B$38)*C854+SQRT(1-Inputs!$B$38)*_xlfn.NORM.S.INV(RAND())</f>
        <v>-0.90739236090642006</v>
      </c>
      <c r="Z854" s="24">
        <f ca="1">SQRT(Inputs!$B$38)*D854+SQRT(1-Inputs!$B$38)*_xlfn.NORM.S.INV(RAND())</f>
        <v>-0.32035150201780588</v>
      </c>
      <c r="AA854" s="24">
        <f ca="1">SQRT(Inputs!$B$38)*E854+SQRT(1-Inputs!$B$38)*_xlfn.NORM.S.INV(RAND())</f>
        <v>-0.27011551188175614</v>
      </c>
      <c r="AB854" s="24">
        <f ca="1">SQRT(Inputs!$B$38)*F854+SQRT(1-Inputs!$B$38)*_xlfn.NORM.S.INV(RAND())</f>
        <v>-0.76900745907753643</v>
      </c>
      <c r="AC854" s="24">
        <f ca="1">SQRT(Inputs!$B$38)*G854+SQRT(1-Inputs!$B$38)*_xlfn.NORM.S.INV(RAND())</f>
        <v>-0.26852116664177106</v>
      </c>
      <c r="AD854" s="24">
        <f ca="1">SQRT(Inputs!$B$38)*H854+SQRT(1-Inputs!$B$38)*_xlfn.NORM.S.INV(RAND())</f>
        <v>-1.0472404802284534</v>
      </c>
      <c r="AE854" s="24">
        <f ca="1">SQRT(Inputs!$B$38)*I854+SQRT(1-Inputs!$B$38)*_xlfn.NORM.S.INV(RAND())</f>
        <v>-0.39201790242100926</v>
      </c>
      <c r="AF854" s="24">
        <f ca="1">SQRT(Inputs!$B$38)*J854+SQRT(1-Inputs!$B$38)*_xlfn.NORM.S.INV(RAND())</f>
        <v>2.3790215183629617</v>
      </c>
      <c r="AG854" s="24">
        <f ca="1">SQRT(Inputs!$B$38)*K854+SQRT(1-Inputs!$B$38)*_xlfn.NORM.S.INV(RAND())</f>
        <v>-0.14698209368881771</v>
      </c>
      <c r="AH854" s="24">
        <f ca="1">SQRT(Inputs!$B$38)*L854+SQRT(1-Inputs!$B$38)*_xlfn.NORM.S.INV(RAND())</f>
        <v>-0.59270738265498191</v>
      </c>
      <c r="AI854" s="24">
        <f ca="1">SQRT(Inputs!$B$38)*M854+SQRT(1-Inputs!$B$38)*_xlfn.NORM.S.INV(RAND())</f>
        <v>-0.4040845994673733</v>
      </c>
      <c r="AJ854" s="24">
        <f ca="1">SQRT(Inputs!$B$38)*C854+SQRT(1-Inputs!$B$38)*_xlfn.NORM.S.INV(RAND())</f>
        <v>1.047564332301445</v>
      </c>
      <c r="AK854" s="24">
        <f ca="1">SQRT(Inputs!$B$38)*D854+SQRT(1-Inputs!$B$38)*_xlfn.NORM.S.INV(RAND())</f>
        <v>0.90952740125135634</v>
      </c>
      <c r="AL854" s="24">
        <f ca="1">SQRT(Inputs!$B$38)*E854+SQRT(1-Inputs!$B$38)*_xlfn.NORM.S.INV(RAND())</f>
        <v>-0.76604055042089336</v>
      </c>
      <c r="AM854" s="24">
        <f ca="1">SQRT(Inputs!$B$38)*F854+SQRT(1-Inputs!$B$38)*_xlfn.NORM.S.INV(RAND())</f>
        <v>1.630347161825042</v>
      </c>
      <c r="AN854" s="24">
        <f ca="1">SQRT(Inputs!$B$38)*G854+SQRT(1-Inputs!$B$38)*_xlfn.NORM.S.INV(RAND())</f>
        <v>2.420190347187666</v>
      </c>
      <c r="AO854" s="24">
        <f ca="1">SQRT(Inputs!$B$38)*H854+SQRT(1-Inputs!$B$38)*_xlfn.NORM.S.INV(RAND())</f>
        <v>-1.9124170808096586</v>
      </c>
      <c r="AP854" s="24">
        <f ca="1">SQRT(Inputs!$B$38)*I854+SQRT(1-Inputs!$B$38)*_xlfn.NORM.S.INV(RAND())</f>
        <v>-0.74235609188541807</v>
      </c>
      <c r="AQ854" s="24">
        <f ca="1">SQRT(Inputs!$B$38)*J854+SQRT(1-Inputs!$B$38)*_xlfn.NORM.S.INV(RAND())</f>
        <v>2.3441953892826612</v>
      </c>
      <c r="AR854" s="24">
        <f ca="1">SQRT(Inputs!$B$38)*K854+SQRT(1-Inputs!$B$38)*_xlfn.NORM.S.INV(RAND())</f>
        <v>-0.19880798894694468</v>
      </c>
      <c r="AS854" s="24">
        <f ca="1">SQRT(Inputs!$B$38)*L854+SQRT(1-Inputs!$B$38)*_xlfn.NORM.S.INV(RAND())</f>
        <v>-1.2824752151715888</v>
      </c>
      <c r="AT854" s="24">
        <f ca="1">SQRT(Inputs!$B$38)*M854+SQRT(1-Inputs!$B$38)*_xlfn.NORM.S.INV(RAND())</f>
        <v>-1.0941902585989218</v>
      </c>
      <c r="AU854" s="15">
        <f ca="1">Inputs!$B$6*EXP($B$8-0.5*C$5^2+C$5*N854)</f>
        <v>5456.5168457565715</v>
      </c>
      <c r="AV854" s="15">
        <f t="shared" ca="1" si="474"/>
        <v>6978.2001957449847</v>
      </c>
      <c r="AW854" s="15">
        <f t="shared" ca="1" si="475"/>
        <v>6082.4657412371171</v>
      </c>
      <c r="AX854" s="15">
        <f t="shared" ca="1" si="476"/>
        <v>8067.7239179602711</v>
      </c>
      <c r="AY854" s="15">
        <f t="shared" ca="1" si="477"/>
        <v>8935.7595478995736</v>
      </c>
      <c r="AZ854" s="15">
        <f t="shared" ca="1" si="478"/>
        <v>11340.684518881986</v>
      </c>
      <c r="BA854" s="15">
        <f t="shared" ca="1" si="479"/>
        <v>12993.127713278722</v>
      </c>
      <c r="BB854" s="15">
        <f t="shared" ca="1" si="480"/>
        <v>21091.023783382156</v>
      </c>
      <c r="BC854" s="15">
        <f t="shared" ca="1" si="481"/>
        <v>25903.015026888301</v>
      </c>
      <c r="BD854" s="15">
        <f t="shared" ca="1" si="482"/>
        <v>32453.411031992746</v>
      </c>
      <c r="BE854" s="15">
        <f t="shared" ca="1" si="483"/>
        <v>40224.984141227193</v>
      </c>
      <c r="BF854" s="15">
        <f ca="1">Inputs!$B$13*EXP($B$9-0.5*C$6^2+C$6*Y854)</f>
        <v>11553.928538910748</v>
      </c>
      <c r="BG854" s="15">
        <f t="shared" ca="1" si="484"/>
        <v>13290.313488842688</v>
      </c>
      <c r="BH854" s="15">
        <f t="shared" ca="1" si="485"/>
        <v>15526.886576113047</v>
      </c>
      <c r="BI854" s="15">
        <f t="shared" ca="1" si="486"/>
        <v>16885.495235996306</v>
      </c>
      <c r="BJ854" s="15">
        <f t="shared" ca="1" si="487"/>
        <v>19914.588648565725</v>
      </c>
      <c r="BK854" s="15">
        <f t="shared" ca="1" si="488"/>
        <v>21193.678482448617</v>
      </c>
      <c r="BL854" s="15">
        <f t="shared" ca="1" si="489"/>
        <v>24744.330373110424</v>
      </c>
      <c r="BM854" s="15">
        <f t="shared" ca="1" si="490"/>
        <v>40874.765970500739</v>
      </c>
      <c r="BN854" s="15">
        <f t="shared" ca="1" si="491"/>
        <v>49393.13917252994</v>
      </c>
      <c r="BO854" s="15">
        <f t="shared" ca="1" si="492"/>
        <v>56727.089311746116</v>
      </c>
      <c r="BP854" s="15">
        <f t="shared" ca="1" si="493"/>
        <v>66696.013086801511</v>
      </c>
      <c r="BQ854" s="15">
        <f ca="1">Inputs!$B$20*EXP($B$10-0.5*C$7^2+C$7*AJ854)</f>
        <v>6219.7290220210725</v>
      </c>
      <c r="BR854" s="15">
        <f t="shared" ca="1" si="494"/>
        <v>11265.619675567437</v>
      </c>
      <c r="BS854" s="15">
        <f t="shared" ca="1" si="495"/>
        <v>12380.390402542846</v>
      </c>
      <c r="BT854" s="15">
        <f t="shared" ca="1" si="496"/>
        <v>26180.30405308988</v>
      </c>
      <c r="BU854" s="15">
        <f t="shared" ca="1" si="497"/>
        <v>65167.171549616833</v>
      </c>
      <c r="BV854" s="15">
        <f t="shared" ca="1" si="498"/>
        <v>58928.295170568308</v>
      </c>
      <c r="BW854" s="15">
        <f t="shared" ca="1" si="499"/>
        <v>70274.894467687467</v>
      </c>
      <c r="BX854" s="15">
        <f t="shared" ca="1" si="500"/>
        <v>157256.81876480021</v>
      </c>
      <c r="BY854" s="15">
        <f t="shared" ca="1" si="501"/>
        <v>212119.72370736633</v>
      </c>
      <c r="BZ854" s="15">
        <f t="shared" ca="1" si="502"/>
        <v>235121.20435329698</v>
      </c>
      <c r="CA854" s="15">
        <f t="shared" ca="1" si="503"/>
        <v>271913.48247162264</v>
      </c>
      <c r="CB854" s="15">
        <f ca="1">(AU854*DCF!C$10-DCF!C$5*MAX(AU854*DCF!C$10,0)-MAX(AU854-Inputs!$B$6,0)/Inputs!$B$10)*DCF!C$6</f>
        <v>1039.5500174460235</v>
      </c>
      <c r="CC854" s="15">
        <f ca="1">(AV854*DCF!D$10-DCF!D$5*MAX(AV854*DCF!D$10,0)-MAX(AV854-AU854,0)/Inputs!$B$10)*DCF!D$6</f>
        <v>1329.8663623460802</v>
      </c>
      <c r="CD854" s="15">
        <f ca="1">(AW854*DCF!E$10-DCF!E$5*MAX(AW854*DCF!E$10,0)-MAX(AW854-AV854,0)/Inputs!$B$10)*DCF!E$6</f>
        <v>1404.3445149461104</v>
      </c>
      <c r="CE854" s="15">
        <f ca="1">(AX854*DCF!F$10-DCF!F$5*MAX(AX854*DCF!F$10,0)-MAX(AX854-AW854,0)/Inputs!$B$10)*DCF!F$6</f>
        <v>1348.0882676411052</v>
      </c>
      <c r="CF854" s="15">
        <f ca="1">(AY854*DCF!G$10-DCF!G$5*MAX(AY854*DCF!G$10,0)-MAX(AY854-AX854,0)/Inputs!$B$10)*DCF!G$6</f>
        <v>1674.2710943998725</v>
      </c>
      <c r="CG854" s="15">
        <f ca="1">(AZ854*DCF!H$10-DCF!H$5*MAX(AZ854*DCF!H$10,0)-MAX(AZ854-AY854,0)/Inputs!$B$10)*DCF!H$6</f>
        <v>1774.7644912302726</v>
      </c>
      <c r="CH854" s="15">
        <f ca="1">(BA854*DCF!I$10-DCF!I$5*MAX(BA854*DCF!I$10,0)-MAX(BA854-AZ854,0)/Inputs!$B$10)*DCF!I$6</f>
        <v>2102.3118622141369</v>
      </c>
      <c r="CI854" s="15">
        <f ca="1">(BB854*DCF!J$10-DCF!J$5*MAX(BB854*DCF!J$10,0)-MAX(BB854-BA854,0)/Inputs!$B$10)*DCF!J$6</f>
        <v>2392.1659124362727</v>
      </c>
      <c r="CJ854" s="15">
        <f ca="1">(BC854*DCF!K$10-DCF!K$5*MAX(BC854*DCF!K$10,0)-MAX(BC854-BB854,0)/Inputs!$B$10)*DCF!K$6</f>
        <v>3496.3638923895232</v>
      </c>
      <c r="CK854" s="15">
        <f ca="1">(BD854*DCF!L$10-DCF!L$5*MAX(BD854*DCF!L$10,0)-MAX(BD854-BC854,0)/Inputs!$B$10)*DCF!L$6</f>
        <v>4047.5192530105405</v>
      </c>
      <c r="CL854" s="15">
        <f ca="1">(BE854*DCF!M$10-DCF!M$5*MAX(BE854*DCF!M$10,0)-MAX(BE854-BD854,0)/Inputs!$B$10)*DCF!M$6</f>
        <v>4747.8680877090637</v>
      </c>
      <c r="CM854" s="15">
        <f ca="1">(BF854*DCF!C$28-DCF!C$5*MAX(BF854*DCF!C$28,0)-MAX(BF854-Inputs!$B$13,0)/Inputs!$B$17)*DCF!C$6</f>
        <v>3487.6315923188745</v>
      </c>
      <c r="CN854" s="15">
        <f ca="1">(BG854*DCF!D$28-DCF!D$5*MAX(BG854*DCF!D$28,0)-MAX(BG854-BF854,0)/Inputs!$B$17)*DCF!D$6</f>
        <v>3543.8533253182027</v>
      </c>
      <c r="CO854" s="15">
        <f ca="1">(BH854*DCF!E$28-DCF!E$5*MAX(BH854*DCF!E$28,0)-MAX(BH854-BG854,0)/Inputs!$B$17)*DCF!E$6</f>
        <v>3956.6929874234856</v>
      </c>
      <c r="CP854" s="15">
        <f ca="1">(BI854*DCF!F$28-DCF!F$5*MAX(BI854*DCF!F$28,0)-MAX(BI854-BH854,0)/Inputs!$B$17)*DCF!F$6</f>
        <v>4336.6109970853513</v>
      </c>
      <c r="CQ854" s="15">
        <f ca="1">(BJ854*DCF!G$28-DCF!G$5*MAX(BJ854*DCF!G$28,0)-MAX(BJ854-BI854,0)/Inputs!$B$17)*DCF!G$6</f>
        <v>4657.5275282140337</v>
      </c>
      <c r="CR854" s="15">
        <f ca="1">(BK854*DCF!H$28-DCF!H$5*MAX(BK854*DCF!H$28,0)-MAX(BK854-BJ854,0)/Inputs!$B$17)*DCF!H$6</f>
        <v>5042.6958484206707</v>
      </c>
      <c r="CS854" s="15">
        <f ca="1">(BL854*DCF!I$28-DCF!I$5*MAX(BL854*DCF!I$28,0)-MAX(BL854-BK854,0)/Inputs!$B$17)*DCF!I$6</f>
        <v>5309.0770387381954</v>
      </c>
      <c r="CT854" s="15">
        <f ca="1">(BM854*DCF!J$28-DCF!J$5*MAX(BM854*DCF!J$28,0)-MAX(BM854-BL854,0)/Inputs!$B$17)*DCF!J$6</f>
        <v>6979.7020950044935</v>
      </c>
      <c r="CU854" s="15">
        <f ca="1">(BN854*DCF!K$28-DCF!K$5*MAX(BN854*DCF!K$28,0)-MAX(BN854-BM854,0)/Inputs!$B$17)*DCF!K$6</f>
        <v>9387.6155653658425</v>
      </c>
      <c r="CV854" s="15">
        <f ca="1">(BO854*DCF!L$28-DCF!L$5*MAX(BO854*DCF!L$28,0)-MAX(BO854-BN854,0)/Inputs!$B$17)*DCF!L$6</f>
        <v>10488.396324616819</v>
      </c>
      <c r="CW854" s="15">
        <f ca="1">(BP854*DCF!M$28-DCF!M$5*MAX(BP854*DCF!M$28,0)-MAX(BP854-BO854,0)/Inputs!$B$17)*DCF!M$6</f>
        <v>11506.860806969062</v>
      </c>
      <c r="CX854" s="15">
        <f ca="1">(BQ854*DCF!C$46-DCF!C$5*MAX(BQ854*DCF!C$46,0)-MAX(BQ854-Inputs!$B$20,0)/Inputs!$B$24)*DCF!C$6</f>
        <v>-2830.7591376589417</v>
      </c>
      <c r="CY854" s="15">
        <f ca="1">(BR854*DCF!D$46-DCF!D$5*MAX(BR854*DCF!D$46,0)-MAX(BR854-BQ854,0)/Inputs!$B$24)*DCF!D$6</f>
        <v>-4075.8182181454226</v>
      </c>
      <c r="CZ854" s="15">
        <f ca="1">(BS854*DCF!E$46-DCF!E$5*MAX(BS854*DCF!E$46,0)-MAX(BS854-BR854,0)/Inputs!$B$24)*DCF!E$6</f>
        <v>-1903.4146523986292</v>
      </c>
      <c r="DA854" s="15">
        <f ca="1">(BT854*DCF!F$46-DCF!F$5*MAX(BT854*DCF!F$46,0)-MAX(BT854-BS854,0)/Inputs!$B$24)*DCF!F$6</f>
        <v>-6931.6000743678669</v>
      </c>
      <c r="DB854" s="15">
        <f ca="1">(BU854*DCF!G$46-DCF!G$5*MAX(BU854*DCF!G$46,0)-MAX(BU854-BT854,0)/Inputs!$B$24)*DCF!G$6</f>
        <v>-15306.506835703523</v>
      </c>
      <c r="DC854" s="15">
        <f ca="1">(BV854*DCF!H$46-DCF!H$5*MAX(BV854*DCF!H$46,0)-MAX(BV854-BU854,0)/Inputs!$B$24)*DCF!H$6</f>
        <v>0</v>
      </c>
      <c r="DD854" s="15">
        <f ca="1">(BW854*DCF!I$46-DCF!I$5*MAX(BW854*DCF!I$46,0)-MAX(BW854-BV854,0)/Inputs!$B$24)*DCF!I$6</f>
        <v>-1634.1437845124919</v>
      </c>
      <c r="DE854" s="15">
        <f ca="1">(BX854*DCF!J$46-DCF!J$5*MAX(BX854*DCF!J$46,0)-MAX(BX854-BW854,0)/Inputs!$B$24)*DCF!J$6</f>
        <v>-16469.696687949865</v>
      </c>
      <c r="DF854" s="15">
        <f ca="1">(BY854*DCF!K$46-DCF!K$5*MAX(BY854*DCF!K$46,0)-MAX(BY854-BX854,0)/Inputs!$B$24)*DCF!K$6</f>
        <v>-1322.9644463782474</v>
      </c>
      <c r="DG854" s="15">
        <f ca="1">(BZ854*DCF!L$46-DCF!L$5*MAX(BZ854*DCF!L$46,0)-MAX(BZ854-BY854,0)/Inputs!$B$24)*DCF!L$6</f>
        <v>11047.531362639156</v>
      </c>
      <c r="DH854" s="15">
        <f ca="1">(CA854*DCF!M$46-DCF!M$5*MAX(CA854*DCF!M$46,0)-MAX(CA854-BZ854,0)/Inputs!$B$24)*DCF!M$6</f>
        <v>13625.295820533624</v>
      </c>
      <c r="DI854" s="15">
        <f ca="1">SUM(CB854:CL854)+BE854*DCF!M$10*(1+Inputs!$B$30)*(1-Inputs!$B$33)*(1-Inputs!$B$30/Inputs!$B$31)/(Inputs!$B$29-Inputs!$B$30)*DCF!M$6</f>
        <v>137303.77654115256</v>
      </c>
      <c r="DJ854" s="15">
        <f ca="1">SUM(CM854:CW854)+BP854*DCF!M$28*(1+Inputs!$B$30)*(1-Inputs!$B$33)*(1-Inputs!$B$30/Inputs!$B$31)/(Inputs!$B$29-Inputs!$B$30)*DCF!M$6</f>
        <v>316184.5126215237</v>
      </c>
      <c r="DK854" s="15">
        <f ca="1">SUM(CX854:DH854)+CA854*DCF!M$46*(1+Inputs!$B$30)*(1-Inputs!$B$33)*(1-Inputs!$B$30/Inputs!$B$31)/(Inputs!$B$29-Inputs!$B$30)*DCF!M$6</f>
        <v>394608.37745832943</v>
      </c>
      <c r="DM854" s="15">
        <f ca="1">DI854+DJ854+DK854+Inputs!$B$34+Inputs!$B$36-Inputs!$B$35</f>
        <v>924947.66662100563</v>
      </c>
    </row>
    <row r="855" spans="1:117" x14ac:dyDescent="0.75">
      <c r="A855" s="11">
        <v>842</v>
      </c>
      <c r="C855" s="24">
        <f t="shared" ca="1" si="504"/>
        <v>0.94807163396276062</v>
      </c>
      <c r="D855" s="24">
        <f t="shared" ca="1" si="504"/>
        <v>1.1097602187278952</v>
      </c>
      <c r="E855" s="24">
        <f t="shared" ca="1" si="504"/>
        <v>-0.8429188612026044</v>
      </c>
      <c r="F855" s="24">
        <f t="shared" ca="1" si="504"/>
        <v>-0.33986795693666422</v>
      </c>
      <c r="G855" s="24">
        <f t="shared" ca="1" si="504"/>
        <v>-1.2486761687786549</v>
      </c>
      <c r="H855" s="24">
        <f t="shared" ca="1" si="504"/>
        <v>1.7219253819085329</v>
      </c>
      <c r="I855" s="24">
        <f t="shared" ca="1" si="504"/>
        <v>-0.70904006391865593</v>
      </c>
      <c r="J855" s="24">
        <f t="shared" ca="1" si="504"/>
        <v>-1.0444780653533519</v>
      </c>
      <c r="K855" s="24">
        <f t="shared" ca="1" si="504"/>
        <v>0.23760706484826075</v>
      </c>
      <c r="L855" s="24">
        <f t="shared" ca="1" si="504"/>
        <v>-0.43374263296967647</v>
      </c>
      <c r="M855" s="24">
        <f t="shared" ca="1" si="504"/>
        <v>1.2180481535747902</v>
      </c>
      <c r="N855" s="24">
        <f ca="1">SQRT(Inputs!$B$38)*C855+SQRT(1-Inputs!$B$38)*_xlfn.NORM.S.INV(RAND())</f>
        <v>0.31725725387744497</v>
      </c>
      <c r="O855" s="24">
        <f ca="1">SQRT(Inputs!$B$38)*D855+SQRT(1-Inputs!$B$38)*_xlfn.NORM.S.INV(RAND())</f>
        <v>2.652603202773026</v>
      </c>
      <c r="P855" s="24">
        <f ca="1">SQRT(Inputs!$B$38)*E855+SQRT(1-Inputs!$B$38)*_xlfn.NORM.S.INV(RAND())</f>
        <v>0.15928504660956272</v>
      </c>
      <c r="Q855" s="24">
        <f ca="1">SQRT(Inputs!$B$38)*F855+SQRT(1-Inputs!$B$38)*_xlfn.NORM.S.INV(RAND())</f>
        <v>0.41319100719656288</v>
      </c>
      <c r="R855" s="24">
        <f ca="1">SQRT(Inputs!$B$38)*G855+SQRT(1-Inputs!$B$38)*_xlfn.NORM.S.INV(RAND())</f>
        <v>-1.0055650868039394</v>
      </c>
      <c r="S855" s="24">
        <f ca="1">SQRT(Inputs!$B$38)*H855+SQRT(1-Inputs!$B$38)*_xlfn.NORM.S.INV(RAND())</f>
        <v>-0.14083045243026127</v>
      </c>
      <c r="T855" s="24">
        <f ca="1">SQRT(Inputs!$B$38)*I855+SQRT(1-Inputs!$B$38)*_xlfn.NORM.S.INV(RAND())</f>
        <v>0.57433987249144658</v>
      </c>
      <c r="U855" s="24">
        <f ca="1">SQRT(Inputs!$B$38)*J855+SQRT(1-Inputs!$B$38)*_xlfn.NORM.S.INV(RAND())</f>
        <v>0.55888718930767989</v>
      </c>
      <c r="V855" s="24">
        <f ca="1">SQRT(Inputs!$B$38)*K855+SQRT(1-Inputs!$B$38)*_xlfn.NORM.S.INV(RAND())</f>
        <v>0.71219099306341782</v>
      </c>
      <c r="W855" s="24">
        <f ca="1">SQRT(Inputs!$B$38)*L855+SQRT(1-Inputs!$B$38)*_xlfn.NORM.S.INV(RAND())</f>
        <v>0.23462262336233666</v>
      </c>
      <c r="X855" s="24">
        <f ca="1">SQRT(Inputs!$B$38)*M855+SQRT(1-Inputs!$B$38)*_xlfn.NORM.S.INV(RAND())</f>
        <v>0.21713973050194063</v>
      </c>
      <c r="Y855" s="24">
        <f ca="1">SQRT(Inputs!$B$38)*C855+SQRT(1-Inputs!$B$38)*_xlfn.NORM.S.INV(RAND())</f>
        <v>0.92900920981876034</v>
      </c>
      <c r="Z855" s="24">
        <f ca="1">SQRT(Inputs!$B$38)*D855+SQRT(1-Inputs!$B$38)*_xlfn.NORM.S.INV(RAND())</f>
        <v>0.22474406889395943</v>
      </c>
      <c r="AA855" s="24">
        <f ca="1">SQRT(Inputs!$B$38)*E855+SQRT(1-Inputs!$B$38)*_xlfn.NORM.S.INV(RAND())</f>
        <v>6.1598945387455084E-2</v>
      </c>
      <c r="AB855" s="24">
        <f ca="1">SQRT(Inputs!$B$38)*F855+SQRT(1-Inputs!$B$38)*_xlfn.NORM.S.INV(RAND())</f>
        <v>-1.0875917308483201</v>
      </c>
      <c r="AC855" s="24">
        <f ca="1">SQRT(Inputs!$B$38)*G855+SQRT(1-Inputs!$B$38)*_xlfn.NORM.S.INV(RAND())</f>
        <v>6.4130776731977424E-2</v>
      </c>
      <c r="AD855" s="24">
        <f ca="1">SQRT(Inputs!$B$38)*H855+SQRT(1-Inputs!$B$38)*_xlfn.NORM.S.INV(RAND())</f>
        <v>1.882625434288407</v>
      </c>
      <c r="AE855" s="24">
        <f ca="1">SQRT(Inputs!$B$38)*I855+SQRT(1-Inputs!$B$38)*_xlfn.NORM.S.INV(RAND())</f>
        <v>-0.52278951486238479</v>
      </c>
      <c r="AF855" s="24">
        <f ca="1">SQRT(Inputs!$B$38)*J855+SQRT(1-Inputs!$B$38)*_xlfn.NORM.S.INV(RAND())</f>
        <v>-2.0608499334452346</v>
      </c>
      <c r="AG855" s="24">
        <f ca="1">SQRT(Inputs!$B$38)*K855+SQRT(1-Inputs!$B$38)*_xlfn.NORM.S.INV(RAND())</f>
        <v>0.65841859197478358</v>
      </c>
      <c r="AH855" s="24">
        <f ca="1">SQRT(Inputs!$B$38)*L855+SQRT(1-Inputs!$B$38)*_xlfn.NORM.S.INV(RAND())</f>
        <v>-2.189867325906897</v>
      </c>
      <c r="AI855" s="24">
        <f ca="1">SQRT(Inputs!$B$38)*M855+SQRT(1-Inputs!$B$38)*_xlfn.NORM.S.INV(RAND())</f>
        <v>0.25580325618702487</v>
      </c>
      <c r="AJ855" s="24">
        <f ca="1">SQRT(Inputs!$B$38)*C855+SQRT(1-Inputs!$B$38)*_xlfn.NORM.S.INV(RAND())</f>
        <v>1.4155008560564664</v>
      </c>
      <c r="AK855" s="24">
        <f ca="1">SQRT(Inputs!$B$38)*D855+SQRT(1-Inputs!$B$38)*_xlfn.NORM.S.INV(RAND())</f>
        <v>1.3357068420342451</v>
      </c>
      <c r="AL855" s="24">
        <f ca="1">SQRT(Inputs!$B$38)*E855+SQRT(1-Inputs!$B$38)*_xlfn.NORM.S.INV(RAND())</f>
        <v>-1.8907072310245705</v>
      </c>
      <c r="AM855" s="24">
        <f ca="1">SQRT(Inputs!$B$38)*F855+SQRT(1-Inputs!$B$38)*_xlfn.NORM.S.INV(RAND())</f>
        <v>-1.6883397161578693</v>
      </c>
      <c r="AN855" s="24">
        <f ca="1">SQRT(Inputs!$B$38)*G855+SQRT(1-Inputs!$B$38)*_xlfn.NORM.S.INV(RAND())</f>
        <v>-1.9797438557219604E-2</v>
      </c>
      <c r="AO855" s="24">
        <f ca="1">SQRT(Inputs!$B$38)*H855+SQRT(1-Inputs!$B$38)*_xlfn.NORM.S.INV(RAND())</f>
        <v>0.87012445956966822</v>
      </c>
      <c r="AP855" s="24">
        <f ca="1">SQRT(Inputs!$B$38)*I855+SQRT(1-Inputs!$B$38)*_xlfn.NORM.S.INV(RAND())</f>
        <v>-1.4511626427530477</v>
      </c>
      <c r="AQ855" s="24">
        <f ca="1">SQRT(Inputs!$B$38)*J855+SQRT(1-Inputs!$B$38)*_xlfn.NORM.S.INV(RAND())</f>
        <v>-2.0545820181614594</v>
      </c>
      <c r="AR855" s="24">
        <f ca="1">SQRT(Inputs!$B$38)*K855+SQRT(1-Inputs!$B$38)*_xlfn.NORM.S.INV(RAND())</f>
        <v>-6.008725736145995E-2</v>
      </c>
      <c r="AS855" s="24">
        <f ca="1">SQRT(Inputs!$B$38)*L855+SQRT(1-Inputs!$B$38)*_xlfn.NORM.S.INV(RAND())</f>
        <v>9.3473436972247054E-2</v>
      </c>
      <c r="AT855" s="24">
        <f ca="1">SQRT(Inputs!$B$38)*M855+SQRT(1-Inputs!$B$38)*_xlfn.NORM.S.INV(RAND())</f>
        <v>1.2630701113131964</v>
      </c>
      <c r="AU855" s="15">
        <f ca="1">Inputs!$B$6*EXP($B$8-0.5*C$5^2+C$5*N855)</f>
        <v>5223.7343798345055</v>
      </c>
      <c r="AV855" s="15">
        <f t="shared" ca="1" si="474"/>
        <v>9391.5748306568275</v>
      </c>
      <c r="AW855" s="15">
        <f t="shared" ca="1" si="475"/>
        <v>11700.050617800376</v>
      </c>
      <c r="AX855" s="15">
        <f t="shared" ca="1" si="476"/>
        <v>15041.338193042464</v>
      </c>
      <c r="AY855" s="15">
        <f t="shared" ca="1" si="477"/>
        <v>16345.241024241675</v>
      </c>
      <c r="AZ855" s="15">
        <f t="shared" ca="1" si="478"/>
        <v>19683.044144802159</v>
      </c>
      <c r="BA855" s="15">
        <f t="shared" ca="1" si="479"/>
        <v>25579.290507320315</v>
      </c>
      <c r="BB855" s="15">
        <f t="shared" ca="1" si="480"/>
        <v>33120.448673573112</v>
      </c>
      <c r="BC855" s="15">
        <f t="shared" ca="1" si="481"/>
        <v>43450.904610137841</v>
      </c>
      <c r="BD855" s="15">
        <f t="shared" ca="1" si="482"/>
        <v>54412.536596486658</v>
      </c>
      <c r="BE855" s="15">
        <f t="shared" ca="1" si="483"/>
        <v>68007.365112357482</v>
      </c>
      <c r="BF855" s="15">
        <f ca="1">Inputs!$B$13*EXP($B$9-0.5*C$6^2+C$6*Y855)</f>
        <v>16627.997688228752</v>
      </c>
      <c r="BG855" s="15">
        <f t="shared" ca="1" si="484"/>
        <v>21103.81872708091</v>
      </c>
      <c r="BH855" s="15">
        <f t="shared" ca="1" si="485"/>
        <v>26049.771091744398</v>
      </c>
      <c r="BI855" s="15">
        <f t="shared" ca="1" si="486"/>
        <v>26973.489172404334</v>
      </c>
      <c r="BJ855" s="15">
        <f t="shared" ca="1" si="487"/>
        <v>33374.841595870399</v>
      </c>
      <c r="BK855" s="15">
        <f t="shared" ca="1" si="488"/>
        <v>52928.100168600206</v>
      </c>
      <c r="BL855" s="15">
        <f t="shared" ca="1" si="489"/>
        <v>60756.915996525262</v>
      </c>
      <c r="BM855" s="15">
        <f t="shared" ca="1" si="490"/>
        <v>57814.692594851331</v>
      </c>
      <c r="BN855" s="15">
        <f t="shared" ca="1" si="491"/>
        <v>76942.428264957387</v>
      </c>
      <c r="BO855" s="15">
        <f t="shared" ca="1" si="492"/>
        <v>73394.099395688041</v>
      </c>
      <c r="BP855" s="15">
        <f t="shared" ca="1" si="493"/>
        <v>92990.725495290797</v>
      </c>
      <c r="BQ855" s="15">
        <f ca="1">Inputs!$B$20*EXP($B$10-0.5*C$7^2+C$7*AJ855)</f>
        <v>7086.7515039493146</v>
      </c>
      <c r="BR855" s="15">
        <f t="shared" ca="1" si="494"/>
        <v>14696.397097935194</v>
      </c>
      <c r="BS855" s="15">
        <f t="shared" ca="1" si="495"/>
        <v>11692.563558213247</v>
      </c>
      <c r="BT855" s="15">
        <f t="shared" ca="1" si="496"/>
        <v>10352.707224564861</v>
      </c>
      <c r="BU855" s="15">
        <f t="shared" ca="1" si="497"/>
        <v>14279.044078631063</v>
      </c>
      <c r="BV855" s="15">
        <f t="shared" ca="1" si="498"/>
        <v>24168.765711525291</v>
      </c>
      <c r="BW855" s="15">
        <f t="shared" ca="1" si="499"/>
        <v>24807.251369048368</v>
      </c>
      <c r="BX855" s="15">
        <f t="shared" ca="1" si="500"/>
        <v>22983.132443480867</v>
      </c>
      <c r="BY855" s="15">
        <f t="shared" ca="1" si="501"/>
        <v>31835.176981643046</v>
      </c>
      <c r="BZ855" s="15">
        <f t="shared" ca="1" si="502"/>
        <v>45443.421351585828</v>
      </c>
      <c r="CA855" s="15">
        <f t="shared" ca="1" si="503"/>
        <v>79896.966558141721</v>
      </c>
      <c r="CB855" s="15">
        <f ca="1">(AU855*DCF!C$10-DCF!C$5*MAX(AU855*DCF!C$10,0)-MAX(AU855-Inputs!$B$6,0)/Inputs!$B$10)*DCF!C$6</f>
        <v>1041.2097979193859</v>
      </c>
      <c r="CC855" s="15">
        <f ca="1">(AV855*DCF!D$10-DCF!D$5*MAX(AV855*DCF!D$10,0)-MAX(AV855-AU855,0)/Inputs!$B$10)*DCF!D$6</f>
        <v>1272.9139253421617</v>
      </c>
      <c r="CD855" s="15">
        <f ca="1">(AW855*DCF!E$10-DCF!E$5*MAX(AW855*DCF!E$10,0)-MAX(AW855-AV855,0)/Inputs!$B$10)*DCF!E$6</f>
        <v>2181.3910934002752</v>
      </c>
      <c r="CE855" s="15">
        <f ca="1">(AX855*DCF!F$10-DCF!F$5*MAX(AX855*DCF!F$10,0)-MAX(AX855-AW855,0)/Inputs!$B$10)*DCF!F$6</f>
        <v>2588.2610522393793</v>
      </c>
      <c r="CF855" s="15">
        <f ca="1">(AY855*DCF!G$10-DCF!G$5*MAX(AY855*DCF!G$10,0)-MAX(AY855-AX855,0)/Inputs!$B$10)*DCF!G$6</f>
        <v>3117.1383266520616</v>
      </c>
      <c r="CG855" s="15">
        <f ca="1">(AZ855*DCF!H$10-DCF!H$5*MAX(AZ855*DCF!H$10,0)-MAX(AZ855-AY855,0)/Inputs!$B$10)*DCF!H$6</f>
        <v>3228.7903569167865</v>
      </c>
      <c r="CH855" s="15">
        <f ca="1">(BA855*DCF!I$10-DCF!I$5*MAX(BA855*DCF!I$10,0)-MAX(BA855-AZ855,0)/Inputs!$B$10)*DCF!I$6</f>
        <v>3705.2122510747208</v>
      </c>
      <c r="CI855" s="15">
        <f ca="1">(BB855*DCF!J$10-DCF!J$5*MAX(BB855*DCF!J$10,0)-MAX(BB855-BA855,0)/Inputs!$B$10)*DCF!J$6</f>
        <v>4540.8075907849134</v>
      </c>
      <c r="CJ855" s="15">
        <f ca="1">(BC855*DCF!K$10-DCF!K$5*MAX(BC855*DCF!K$10,0)-MAX(BC855-BB855,0)/Inputs!$B$10)*DCF!K$6</f>
        <v>5548.7912440033178</v>
      </c>
      <c r="CK855" s="15">
        <f ca="1">(BD855*DCF!L$10-DCF!L$5*MAX(BD855*DCF!L$10,0)-MAX(BD855-BC855,0)/Inputs!$B$10)*DCF!L$6</f>
        <v>6788.9287256382049</v>
      </c>
      <c r="CL855" s="15">
        <f ca="1">(BE855*DCF!M$10-DCF!M$5*MAX(BE855*DCF!M$10,0)-MAX(BE855-BD855,0)/Inputs!$B$10)*DCF!M$6</f>
        <v>7972.671302078048</v>
      </c>
      <c r="CM855" s="15">
        <f ca="1">(BF855*DCF!C$28-DCF!C$5*MAX(BF855*DCF!C$28,0)-MAX(BF855-Inputs!$B$13,0)/Inputs!$B$17)*DCF!C$6</f>
        <v>3864.3637701068806</v>
      </c>
      <c r="CN855" s="15">
        <f ca="1">(BG855*DCF!D$28-DCF!D$5*MAX(BG855*DCF!D$28,0)-MAX(BG855-BF855,0)/Inputs!$B$17)*DCF!D$6</f>
        <v>5260.663507303474</v>
      </c>
      <c r="CO855" s="15">
        <f ca="1">(BH855*DCF!E$28-DCF!E$5*MAX(BH855*DCF!E$28,0)-MAX(BH855-BG855,0)/Inputs!$B$17)*DCF!E$6</f>
        <v>6402.9798958399533</v>
      </c>
      <c r="CP855" s="15">
        <f ca="1">(BI855*DCF!F$28-DCF!F$5*MAX(BI855*DCF!F$28,0)-MAX(BI855-BH855,0)/Inputs!$B$17)*DCF!F$6</f>
        <v>7154.4143282767436</v>
      </c>
      <c r="CQ855" s="15">
        <f ca="1">(BJ855*DCF!G$28-DCF!G$5*MAX(BJ855*DCF!G$28,0)-MAX(BJ855-BI855,0)/Inputs!$B$17)*DCF!G$6</f>
        <v>7582.7116262555646</v>
      </c>
      <c r="CR855" s="15">
        <f ca="1">(BK855*DCF!H$28-DCF!H$5*MAX(BK855*DCF!H$28,0)-MAX(BK855-BJ855,0)/Inputs!$B$17)*DCF!H$6</f>
        <v>10051.675464700998</v>
      </c>
      <c r="CS855" s="15">
        <f ca="1">(BL855*DCF!I$28-DCF!I$5*MAX(BL855*DCF!I$28,0)-MAX(BL855-BK855,0)/Inputs!$B$17)*DCF!I$6</f>
        <v>13163.498240190635</v>
      </c>
      <c r="CT855" s="15">
        <f ca="1">(BM855*DCF!J$28-DCF!J$5*MAX(BM855*DCF!J$28,0)-MAX(BM855-BL855,0)/Inputs!$B$17)*DCF!J$6</f>
        <v>12897.476017550536</v>
      </c>
      <c r="CU855" s="15">
        <f ca="1">(BN855*DCF!K$28-DCF!K$5*MAX(BN855*DCF!K$28,0)-MAX(BN855-BM855,0)/Inputs!$B$17)*DCF!K$6</f>
        <v>13906.057916485075</v>
      </c>
      <c r="CV855" s="15">
        <f ca="1">(BO855*DCF!L$28-DCF!L$5*MAX(BO855*DCF!L$28,0)-MAX(BO855-BN855,0)/Inputs!$B$17)*DCF!L$6</f>
        <v>14643.663362304767</v>
      </c>
      <c r="CW855" s="15">
        <f ca="1">(BP855*DCF!M$28-DCF!M$5*MAX(BP855*DCF!M$28,0)-MAX(BP855-BO855,0)/Inputs!$B$17)*DCF!M$6</f>
        <v>15447.860739580685</v>
      </c>
      <c r="CX855" s="15">
        <f ca="1">(BQ855*DCF!C$46-DCF!C$5*MAX(BQ855*DCF!C$46,0)-MAX(BQ855-Inputs!$B$20,0)/Inputs!$B$24)*DCF!C$6</f>
        <v>-3431.4675546992939</v>
      </c>
      <c r="CY855" s="15">
        <f ca="1">(BR855*DCF!D$46-DCF!D$5*MAX(BR855*DCF!D$46,0)-MAX(BR855-BQ855,0)/Inputs!$B$24)*DCF!D$6</f>
        <v>-5755.3048693672517</v>
      </c>
      <c r="CZ855" s="15">
        <f ca="1">(BS855*DCF!E$46-DCF!E$5*MAX(BS855*DCF!E$46,0)-MAX(BS855-BR855,0)/Inputs!$B$24)*DCF!E$6</f>
        <v>-1382.6659990392679</v>
      </c>
      <c r="DA855" s="15">
        <f ca="1">(BT855*DCF!F$46-DCF!F$5*MAX(BT855*DCF!F$46,0)-MAX(BT855-BS855,0)/Inputs!$B$24)*DCF!F$6</f>
        <v>-753.94959490096653</v>
      </c>
      <c r="DB855" s="15">
        <f ca="1">(BU855*DCF!G$46-DCF!G$5*MAX(BU855*DCF!G$46,0)-MAX(BU855-BT855,0)/Inputs!$B$24)*DCF!G$6</f>
        <v>-1801.0609736225622</v>
      </c>
      <c r="DC855" s="15">
        <f ca="1">(BV855*DCF!H$46-DCF!H$5*MAX(BV855*DCF!H$46,0)-MAX(BV855-BU855,0)/Inputs!$B$24)*DCF!H$6</f>
        <v>-3073.1704020920879</v>
      </c>
      <c r="DD855" s="15">
        <f ca="1">(BW855*DCF!I$46-DCF!I$5*MAX(BW855*DCF!I$46,0)-MAX(BW855-BV855,0)/Inputs!$B$24)*DCF!I$6</f>
        <v>389.64855285749434</v>
      </c>
      <c r="DE855" s="15">
        <f ca="1">(BX855*DCF!J$46-DCF!J$5*MAX(BX855*DCF!J$46,0)-MAX(BX855-BW855,0)/Inputs!$B$24)*DCF!J$6</f>
        <v>964.0788313745802</v>
      </c>
      <c r="DF855" s="15">
        <f ca="1">(BY855*DCF!K$46-DCF!K$5*MAX(BY855*DCF!K$46,0)-MAX(BY855-BX855,0)/Inputs!$B$24)*DCF!K$6</f>
        <v>-349.98366207020752</v>
      </c>
      <c r="DG855" s="15">
        <f ca="1">(BZ855*DCF!L$46-DCF!L$5*MAX(BZ855*DCF!L$46,0)-MAX(BZ855-BY855,0)/Inputs!$B$24)*DCF!L$6</f>
        <v>61.702790766767116</v>
      </c>
      <c r="DH855" s="15">
        <f ca="1">(CA855*DCF!M$46-DCF!M$5*MAX(CA855*DCF!M$46,0)-MAX(CA855-BZ855,0)/Inputs!$B$24)*DCF!M$6</f>
        <v>-939.11864850083862</v>
      </c>
      <c r="DI855" s="15">
        <f ca="1">SUM(CB855:CL855)+BE855*DCF!M$10*(1+Inputs!$B$30)*(1-Inputs!$B$33)*(1-Inputs!$B$30/Inputs!$B$31)/(Inputs!$B$29-Inputs!$B$30)*DCF!M$6</f>
        <v>231251.51207804336</v>
      </c>
      <c r="DJ855" s="15">
        <f ca="1">SUM(CM855:CW855)+BP855*DCF!M$28*(1+Inputs!$B$30)*(1-Inputs!$B$33)*(1-Inputs!$B$30/Inputs!$B$31)/(Inputs!$B$29-Inputs!$B$30)*DCF!M$6</f>
        <v>455434.58983984462</v>
      </c>
      <c r="DK855" s="15">
        <f ca="1">SUM(CX855:DH855)+CA855*DCF!M$46*(1+Inputs!$B$30)*(1-Inputs!$B$33)*(1-Inputs!$B$30/Inputs!$B$31)/(Inputs!$B$29-Inputs!$B$30)*DCF!M$6</f>
        <v>107458.8831703254</v>
      </c>
      <c r="DM855" s="15">
        <f ca="1">DI855+DJ855+DK855+Inputs!$B$34+Inputs!$B$36-Inputs!$B$35</f>
        <v>870995.98508821346</v>
      </c>
    </row>
    <row r="856" spans="1:117" x14ac:dyDescent="0.75">
      <c r="A856" s="11">
        <v>843</v>
      </c>
      <c r="C856" s="24">
        <f t="shared" ca="1" si="504"/>
        <v>-1.4154431615991303</v>
      </c>
      <c r="D856" s="24">
        <f t="shared" ca="1" si="504"/>
        <v>-1.1825635685900546</v>
      </c>
      <c r="E856" s="24">
        <f t="shared" ca="1" si="504"/>
        <v>-2.0502261017456211</v>
      </c>
      <c r="F856" s="24">
        <f t="shared" ca="1" si="504"/>
        <v>-0.4702229761262437</v>
      </c>
      <c r="G856" s="24">
        <f t="shared" ca="1" si="504"/>
        <v>1.1476139892632793</v>
      </c>
      <c r="H856" s="24">
        <f t="shared" ca="1" si="504"/>
        <v>-0.38330381368249411</v>
      </c>
      <c r="I856" s="24">
        <f t="shared" ca="1" si="504"/>
        <v>-1.8787085614096513</v>
      </c>
      <c r="J856" s="24">
        <f t="shared" ca="1" si="504"/>
        <v>-1.8512754822325583</v>
      </c>
      <c r="K856" s="24">
        <f t="shared" ca="1" si="504"/>
        <v>-0.74909199059150033</v>
      </c>
      <c r="L856" s="24">
        <f t="shared" ca="1" si="504"/>
        <v>1.088889936347007</v>
      </c>
      <c r="M856" s="24">
        <f t="shared" ca="1" si="504"/>
        <v>0.1601509937600418</v>
      </c>
      <c r="N856" s="24">
        <f ca="1">SQRT(Inputs!$B$38)*C856+SQRT(1-Inputs!$B$38)*_xlfn.NORM.S.INV(RAND())</f>
        <v>-0.83264906349118617</v>
      </c>
      <c r="O856" s="24">
        <f ca="1">SQRT(Inputs!$B$38)*D856+SQRT(1-Inputs!$B$38)*_xlfn.NORM.S.INV(RAND())</f>
        <v>-1.2994667285604229</v>
      </c>
      <c r="P856" s="24">
        <f ca="1">SQRT(Inputs!$B$38)*E856+SQRT(1-Inputs!$B$38)*_xlfn.NORM.S.INV(RAND())</f>
        <v>-2.5232139869830901</v>
      </c>
      <c r="Q856" s="24">
        <f ca="1">SQRT(Inputs!$B$38)*F856+SQRT(1-Inputs!$B$38)*_xlfn.NORM.S.INV(RAND())</f>
        <v>-0.36737636842548504</v>
      </c>
      <c r="R856" s="24">
        <f ca="1">SQRT(Inputs!$B$38)*G856+SQRT(1-Inputs!$B$38)*_xlfn.NORM.S.INV(RAND())</f>
        <v>2.0217808907847847</v>
      </c>
      <c r="S856" s="24">
        <f ca="1">SQRT(Inputs!$B$38)*H856+SQRT(1-Inputs!$B$38)*_xlfn.NORM.S.INV(RAND())</f>
        <v>0.16882388737239598</v>
      </c>
      <c r="T856" s="24">
        <f ca="1">SQRT(Inputs!$B$38)*I856+SQRT(1-Inputs!$B$38)*_xlfn.NORM.S.INV(RAND())</f>
        <v>-0.55182605477200575</v>
      </c>
      <c r="U856" s="24">
        <f ca="1">SQRT(Inputs!$B$38)*J856+SQRT(1-Inputs!$B$38)*_xlfn.NORM.S.INV(RAND())</f>
        <v>-1.1202550666639446</v>
      </c>
      <c r="V856" s="24">
        <f ca="1">SQRT(Inputs!$B$38)*K856+SQRT(1-Inputs!$B$38)*_xlfn.NORM.S.INV(RAND())</f>
        <v>-1.1325431813653364E-2</v>
      </c>
      <c r="W856" s="24">
        <f ca="1">SQRT(Inputs!$B$38)*L856+SQRT(1-Inputs!$B$38)*_xlfn.NORM.S.INV(RAND())</f>
        <v>0.45367678071829409</v>
      </c>
      <c r="X856" s="24">
        <f ca="1">SQRT(Inputs!$B$38)*M856+SQRT(1-Inputs!$B$38)*_xlfn.NORM.S.INV(RAND())</f>
        <v>0.12432953348293874</v>
      </c>
      <c r="Y856" s="24">
        <f ca="1">SQRT(Inputs!$B$38)*C856+SQRT(1-Inputs!$B$38)*_xlfn.NORM.S.INV(RAND())</f>
        <v>0.26019369056984221</v>
      </c>
      <c r="Z856" s="24">
        <f ca="1">SQRT(Inputs!$B$38)*D856+SQRT(1-Inputs!$B$38)*_xlfn.NORM.S.INV(RAND())</f>
        <v>-2.8560226388097285</v>
      </c>
      <c r="AA856" s="24">
        <f ca="1">SQRT(Inputs!$B$38)*E856+SQRT(1-Inputs!$B$38)*_xlfn.NORM.S.INV(RAND())</f>
        <v>-0.79402116939240286</v>
      </c>
      <c r="AB856" s="24">
        <f ca="1">SQRT(Inputs!$B$38)*F856+SQRT(1-Inputs!$B$38)*_xlfn.NORM.S.INV(RAND())</f>
        <v>8.6426549475155323E-2</v>
      </c>
      <c r="AC856" s="24">
        <f ca="1">SQRT(Inputs!$B$38)*G856+SQRT(1-Inputs!$B$38)*_xlfn.NORM.S.INV(RAND())</f>
        <v>6.1057515330037671E-2</v>
      </c>
      <c r="AD856" s="24">
        <f ca="1">SQRT(Inputs!$B$38)*H856+SQRT(1-Inputs!$B$38)*_xlfn.NORM.S.INV(RAND())</f>
        <v>-0.30291540187112004</v>
      </c>
      <c r="AE856" s="24">
        <f ca="1">SQRT(Inputs!$B$38)*I856+SQRT(1-Inputs!$B$38)*_xlfn.NORM.S.INV(RAND())</f>
        <v>-1.5168298398082696</v>
      </c>
      <c r="AF856" s="24">
        <f ca="1">SQRT(Inputs!$B$38)*J856+SQRT(1-Inputs!$B$38)*_xlfn.NORM.S.INV(RAND())</f>
        <v>9.7499317168273425E-2</v>
      </c>
      <c r="AG856" s="24">
        <f ca="1">SQRT(Inputs!$B$38)*K856+SQRT(1-Inputs!$B$38)*_xlfn.NORM.S.INV(RAND())</f>
        <v>0.18535614196756417</v>
      </c>
      <c r="AH856" s="24">
        <f ca="1">SQRT(Inputs!$B$38)*L856+SQRT(1-Inputs!$B$38)*_xlfn.NORM.S.INV(RAND())</f>
        <v>0.53145253660576031</v>
      </c>
      <c r="AI856" s="24">
        <f ca="1">SQRT(Inputs!$B$38)*M856+SQRT(1-Inputs!$B$38)*_xlfn.NORM.S.INV(RAND())</f>
        <v>-0.72500527597219644</v>
      </c>
      <c r="AJ856" s="24">
        <f ca="1">SQRT(Inputs!$B$38)*C856+SQRT(1-Inputs!$B$38)*_xlfn.NORM.S.INV(RAND())</f>
        <v>-0.75990399159531385</v>
      </c>
      <c r="AK856" s="24">
        <f ca="1">SQRT(Inputs!$B$38)*D856+SQRT(1-Inputs!$B$38)*_xlfn.NORM.S.INV(RAND())</f>
        <v>-0.95839109645534837</v>
      </c>
      <c r="AL856" s="24">
        <f ca="1">SQRT(Inputs!$B$38)*E856+SQRT(1-Inputs!$B$38)*_xlfn.NORM.S.INV(RAND())</f>
        <v>-2.021368686220641</v>
      </c>
      <c r="AM856" s="24">
        <f ca="1">SQRT(Inputs!$B$38)*F856+SQRT(1-Inputs!$B$38)*_xlfn.NORM.S.INV(RAND())</f>
        <v>0.50255058716398826</v>
      </c>
      <c r="AN856" s="24">
        <f ca="1">SQRT(Inputs!$B$38)*G856+SQRT(1-Inputs!$B$38)*_xlfn.NORM.S.INV(RAND())</f>
        <v>0.13074202133911789</v>
      </c>
      <c r="AO856" s="24">
        <f ca="1">SQRT(Inputs!$B$38)*H856+SQRT(1-Inputs!$B$38)*_xlfn.NORM.S.INV(RAND())</f>
        <v>-1.1720307660949119</v>
      </c>
      <c r="AP856" s="24">
        <f ca="1">SQRT(Inputs!$B$38)*I856+SQRT(1-Inputs!$B$38)*_xlfn.NORM.S.INV(RAND())</f>
        <v>-0.57701221304555017</v>
      </c>
      <c r="AQ856" s="24">
        <f ca="1">SQRT(Inputs!$B$38)*J856+SQRT(1-Inputs!$B$38)*_xlfn.NORM.S.INV(RAND())</f>
        <v>0.41764976275142729</v>
      </c>
      <c r="AR856" s="24">
        <f ca="1">SQRT(Inputs!$B$38)*K856+SQRT(1-Inputs!$B$38)*_xlfn.NORM.S.INV(RAND())</f>
        <v>-0.12415884251439246</v>
      </c>
      <c r="AS856" s="24">
        <f ca="1">SQRT(Inputs!$B$38)*L856+SQRT(1-Inputs!$B$38)*_xlfn.NORM.S.INV(RAND())</f>
        <v>-0.2867468815804004</v>
      </c>
      <c r="AT856" s="24">
        <f ca="1">SQRT(Inputs!$B$38)*M856+SQRT(1-Inputs!$B$38)*_xlfn.NORM.S.INV(RAND())</f>
        <v>0.59116835936807921</v>
      </c>
      <c r="AU856" s="15">
        <f ca="1">Inputs!$B$6*EXP($B$8-0.5*C$5^2+C$5*N856)</f>
        <v>4336.5264592532376</v>
      </c>
      <c r="AV856" s="15">
        <f t="shared" ca="1" si="474"/>
        <v>4360.5288963536887</v>
      </c>
      <c r="AW856" s="15">
        <f t="shared" ca="1" si="475"/>
        <v>3783.1422252142856</v>
      </c>
      <c r="AX856" s="15">
        <f t="shared" ca="1" si="476"/>
        <v>4411.6356650899179</v>
      </c>
      <c r="AY856" s="15">
        <f t="shared" ca="1" si="477"/>
        <v>6827.3563116550295</v>
      </c>
      <c r="AZ856" s="15">
        <f t="shared" ca="1" si="478"/>
        <v>8506.7269891143333</v>
      </c>
      <c r="BA856" s="15">
        <f t="shared" ca="1" si="479"/>
        <v>9825.8687345522012</v>
      </c>
      <c r="BB856" s="15">
        <f t="shared" ca="1" si="480"/>
        <v>10752.665889086937</v>
      </c>
      <c r="BC856" s="15">
        <f t="shared" ca="1" si="481"/>
        <v>13154.889941692301</v>
      </c>
      <c r="BD856" s="15">
        <f t="shared" ca="1" si="482"/>
        <v>16814.56314553714</v>
      </c>
      <c r="BE856" s="15">
        <f t="shared" ca="1" si="483"/>
        <v>20838.737055088724</v>
      </c>
      <c r="BF856" s="15">
        <f ca="1">Inputs!$B$13*EXP($B$9-0.5*C$6^2+C$6*Y856)</f>
        <v>14563.184731178628</v>
      </c>
      <c r="BG856" s="15">
        <f t="shared" ca="1" si="484"/>
        <v>10601.274629217527</v>
      </c>
      <c r="BH856" s="15">
        <f t="shared" ca="1" si="485"/>
        <v>11354.547130156801</v>
      </c>
      <c r="BI856" s="15">
        <f t="shared" ca="1" si="486"/>
        <v>14085.812572749748</v>
      </c>
      <c r="BJ856" s="15">
        <f t="shared" ca="1" si="487"/>
        <v>17420.940554933535</v>
      </c>
      <c r="BK856" s="15">
        <f t="shared" ca="1" si="488"/>
        <v>20517.090682128382</v>
      </c>
      <c r="BL856" s="15">
        <f t="shared" ca="1" si="489"/>
        <v>20705.211799909179</v>
      </c>
      <c r="BM856" s="15">
        <f t="shared" ca="1" si="490"/>
        <v>25761.315730503258</v>
      </c>
      <c r="BN856" s="15">
        <f t="shared" ca="1" si="491"/>
        <v>32394.823599571067</v>
      </c>
      <c r="BO856" s="15">
        <f t="shared" ca="1" si="492"/>
        <v>42398.440780718876</v>
      </c>
      <c r="BP856" s="15">
        <f t="shared" ca="1" si="493"/>
        <v>48069.397689824254</v>
      </c>
      <c r="BQ856" s="15">
        <f ca="1">Inputs!$B$20*EXP($B$10-0.5*C$7^2+C$7*AJ856)</f>
        <v>3276.0833757134651</v>
      </c>
      <c r="BR856" s="15">
        <f t="shared" ca="1" si="494"/>
        <v>3278.7566460942594</v>
      </c>
      <c r="BS856" s="15">
        <f t="shared" ca="1" si="495"/>
        <v>2512.5259639349806</v>
      </c>
      <c r="BT856" s="15">
        <f t="shared" ca="1" si="496"/>
        <v>3952.4070657244501</v>
      </c>
      <c r="BU856" s="15">
        <f t="shared" ca="1" si="497"/>
        <v>5653.6183121878048</v>
      </c>
      <c r="BV856" s="15">
        <f t="shared" ca="1" si="498"/>
        <v>6040.3940215364591</v>
      </c>
      <c r="BW856" s="15">
        <f t="shared" ca="1" si="499"/>
        <v>7460.0147992208867</v>
      </c>
      <c r="BX856" s="15">
        <f t="shared" ca="1" si="500"/>
        <v>11345.265073365803</v>
      </c>
      <c r="BY856" s="15">
        <f t="shared" ca="1" si="501"/>
        <v>15523.473573677789</v>
      </c>
      <c r="BZ856" s="15">
        <f t="shared" ca="1" si="502"/>
        <v>20663.154557164293</v>
      </c>
      <c r="CA856" s="15">
        <f t="shared" ca="1" si="503"/>
        <v>32240.534312490538</v>
      </c>
      <c r="CB856" s="15">
        <f ca="1">(AU856*DCF!C$10-DCF!C$5*MAX(AU856*DCF!C$10,0)-MAX(AU856-Inputs!$B$6,0)/Inputs!$B$10)*DCF!C$6</f>
        <v>1047.5357485298</v>
      </c>
      <c r="CC856" s="15">
        <f ca="1">(AV856*DCF!D$10-DCF!D$5*MAX(AV856*DCF!D$10,0)-MAX(AV856-AU856,0)/Inputs!$B$10)*DCF!D$6</f>
        <v>1056.9970107740978</v>
      </c>
      <c r="CD856" s="15">
        <f ca="1">(AW856*DCF!E$10-DCF!E$5*MAX(AW856*DCF!E$10,0)-MAX(AW856-AV856,0)/Inputs!$B$10)*DCF!E$6</f>
        <v>873.46731724626579</v>
      </c>
      <c r="CE856" s="15">
        <f ca="1">(AX856*DCF!F$10-DCF!F$5*MAX(AX856*DCF!F$10,0)-MAX(AX856-AW856,0)/Inputs!$B$10)*DCF!F$6</f>
        <v>832.27913228109162</v>
      </c>
      <c r="CF856" s="15">
        <f ca="1">(AY856*DCF!G$10-DCF!G$5*MAX(AY856*DCF!G$10,0)-MAX(AY856-AX856,0)/Inputs!$B$10)*DCF!G$6</f>
        <v>942.36420473761711</v>
      </c>
      <c r="CG856" s="15">
        <f ca="1">(AZ856*DCF!H$10-DCF!H$5*MAX(AZ856*DCF!H$10,0)-MAX(AZ856-AY856,0)/Inputs!$B$10)*DCF!H$6</f>
        <v>1353.3847761749792</v>
      </c>
      <c r="CH856" s="15">
        <f ca="1">(BA856*DCF!I$10-DCF!I$5*MAX(BA856*DCF!I$10,0)-MAX(BA856-AZ856,0)/Inputs!$B$10)*DCF!I$6</f>
        <v>1578.4423042172702</v>
      </c>
      <c r="CI856" s="15">
        <f ca="1">(BB856*DCF!J$10-DCF!J$5*MAX(BB856*DCF!J$10,0)-MAX(BB856-BA856,0)/Inputs!$B$10)*DCF!J$6</f>
        <v>1704.7415798613288</v>
      </c>
      <c r="CJ856" s="15">
        <f ca="1">(BC856*DCF!K$10-DCF!K$5*MAX(BC856*DCF!K$10,0)-MAX(BC856-BB856,0)/Inputs!$B$10)*DCF!K$6</f>
        <v>1781.4512130689918</v>
      </c>
      <c r="CK856" s="15">
        <f ca="1">(BD856*DCF!L$10-DCF!L$5*MAX(BD856*DCF!L$10,0)-MAX(BD856-BC856,0)/Inputs!$B$10)*DCF!L$6</f>
        <v>2062.7008669980314</v>
      </c>
      <c r="CL856" s="15">
        <f ca="1">(BE856*DCF!M$10-DCF!M$5*MAX(BE856*DCF!M$10,0)-MAX(BE856-BD856,0)/Inputs!$B$10)*DCF!M$6</f>
        <v>2459.8847562474548</v>
      </c>
      <c r="CM856" s="15">
        <f ca="1">(BF856*DCF!C$28-DCF!C$5*MAX(BF856*DCF!C$28,0)-MAX(BF856-Inputs!$B$13,0)/Inputs!$B$17)*DCF!C$6</f>
        <v>3711.0585117150163</v>
      </c>
      <c r="CN856" s="15">
        <f ca="1">(BG856*DCF!D$28-DCF!D$5*MAX(BG856*DCF!D$28,0)-MAX(BG856-BF856,0)/Inputs!$B$17)*DCF!D$6</f>
        <v>3122.3198840923665</v>
      </c>
      <c r="CO856" s="15">
        <f ca="1">(BH856*DCF!E$28-DCF!E$5*MAX(BH856*DCF!E$28,0)-MAX(BH856-BG856,0)/Inputs!$B$17)*DCF!E$6</f>
        <v>3067.3502900585358</v>
      </c>
      <c r="CP856" s="15">
        <f ca="1">(BI856*DCF!F$28-DCF!F$5*MAX(BI856*DCF!F$28,0)-MAX(BI856-BH856,0)/Inputs!$B$17)*DCF!F$6</f>
        <v>3326.6570362821076</v>
      </c>
      <c r="CQ856" s="15">
        <f ca="1">(BJ856*DCF!G$28-DCF!G$5*MAX(BJ856*DCF!G$28,0)-MAX(BJ856-BI856,0)/Inputs!$B$17)*DCF!G$6</f>
        <v>3959.0596197108562</v>
      </c>
      <c r="CR856" s="15">
        <f ca="1">(BK856*DCF!H$28-DCF!H$5*MAX(BK856*DCF!H$28,0)-MAX(BK856-BJ856,0)/Inputs!$B$17)*DCF!H$6</f>
        <v>4593.0480443754022</v>
      </c>
      <c r="CS856" s="15">
        <f ca="1">(BL856*DCF!I$28-DCF!I$5*MAX(BL856*DCF!I$28,0)-MAX(BL856-BK856,0)/Inputs!$B$17)*DCF!I$6</f>
        <v>4841.8922908316908</v>
      </c>
      <c r="CT856" s="15">
        <f ca="1">(BM856*DCF!J$28-DCF!J$5*MAX(BM856*DCF!J$28,0)-MAX(BM856-BL856,0)/Inputs!$B$17)*DCF!J$6</f>
        <v>5076.5139414719315</v>
      </c>
      <c r="CU856" s="15">
        <f ca="1">(BN856*DCF!K$28-DCF!K$5*MAX(BN856*DCF!K$28,0)-MAX(BN856-BM856,0)/Inputs!$B$17)*DCF!K$6</f>
        <v>6028.7272241433893</v>
      </c>
      <c r="CV856" s="15">
        <f ca="1">(BO856*DCF!L$28-DCF!L$5*MAX(BO856*DCF!L$28,0)-MAX(BO856-BN856,0)/Inputs!$B$17)*DCF!L$6</f>
        <v>7327.4529087306473</v>
      </c>
      <c r="CW856" s="15">
        <f ca="1">(BP856*DCF!M$28-DCF!M$5*MAX(BP856*DCF!M$28,0)-MAX(BP856-BO856,0)/Inputs!$B$17)*DCF!M$6</f>
        <v>8451.5106475957746</v>
      </c>
      <c r="CX856" s="15">
        <f ca="1">(BQ856*DCF!C$46-DCF!C$5*MAX(BQ856*DCF!C$46,0)-MAX(BQ856-Inputs!$B$20,0)/Inputs!$B$24)*DCF!C$6</f>
        <v>-791.28178455898274</v>
      </c>
      <c r="CY856" s="15">
        <f ca="1">(BR856*DCF!D$46-DCF!D$5*MAX(BR856*DCF!D$46,0)-MAX(BR856-BQ856,0)/Inputs!$B$24)*DCF!D$6</f>
        <v>-560.74796017622282</v>
      </c>
      <c r="CZ856" s="15">
        <f ca="1">(BS856*DCF!E$46-DCF!E$5*MAX(BS856*DCF!E$46,0)-MAX(BS856-BR856,0)/Inputs!$B$24)*DCF!E$6</f>
        <v>-297.11056987122527</v>
      </c>
      <c r="DA856" s="15">
        <f ca="1">(BT856*DCF!F$46-DCF!F$5*MAX(BT856*DCF!F$46,0)-MAX(BT856-BS856,0)/Inputs!$B$24)*DCF!F$6</f>
        <v>-812.14549882518327</v>
      </c>
      <c r="DB856" s="15">
        <f ca="1">(BU856*DCF!G$46-DCF!G$5*MAX(BU856*DCF!G$46,0)-MAX(BU856-BT856,0)/Inputs!$B$24)*DCF!G$6</f>
        <v>-762.43040131626628</v>
      </c>
      <c r="DC856" s="15">
        <f ca="1">(BV856*DCF!H$46-DCF!H$5*MAX(BV856*DCF!H$46,0)-MAX(BV856-BU856,0)/Inputs!$B$24)*DCF!H$6</f>
        <v>-120.18818186600511</v>
      </c>
      <c r="DD856" s="15">
        <f ca="1">(BW856*DCF!I$46-DCF!I$5*MAX(BW856*DCF!I$46,0)-MAX(BW856-BV856,0)/Inputs!$B$24)*DCF!I$6</f>
        <v>-235.22627338901157</v>
      </c>
      <c r="DE856" s="15">
        <f ca="1">(BX856*DCF!J$46-DCF!J$5*MAX(BX856*DCF!J$46,0)-MAX(BX856-BW856,0)/Inputs!$B$24)*DCF!J$6</f>
        <v>-554.40240950437419</v>
      </c>
      <c r="DF856" s="15">
        <f ca="1">(BY856*DCF!K$46-DCF!K$5*MAX(BY856*DCF!K$46,0)-MAX(BY856-BX856,0)/Inputs!$B$24)*DCF!K$6</f>
        <v>-136.79721727468561</v>
      </c>
      <c r="DG856" s="15">
        <f ca="1">(BZ856*DCF!L$46-DCF!L$5*MAX(BZ856*DCF!L$46,0)-MAX(BZ856-BY856,0)/Inputs!$B$24)*DCF!L$6</f>
        <v>265.22151141836144</v>
      </c>
      <c r="DH856" s="15">
        <f ca="1">(CA856*DCF!M$46-DCF!M$5*MAX(CA856*DCF!M$46,0)-MAX(CA856-BZ856,0)/Inputs!$B$24)*DCF!M$6</f>
        <v>107.20832767226881</v>
      </c>
      <c r="DI856" s="15">
        <f ca="1">SUM(CB856:CL856)+BE856*DCF!M$10*(1+Inputs!$B$30)*(1-Inputs!$B$33)*(1-Inputs!$B$30/Inputs!$B$31)/(Inputs!$B$29-Inputs!$B$30)*DCF!M$6</f>
        <v>73687.729698218696</v>
      </c>
      <c r="DJ856" s="15">
        <f ca="1">SUM(CM856:CW856)+BP856*DCF!M$28*(1+Inputs!$B$30)*(1-Inputs!$B$33)*(1-Inputs!$B$30/Inputs!$B$31)/(Inputs!$B$29-Inputs!$B$30)*DCF!M$6</f>
        <v>231875.9496293538</v>
      </c>
      <c r="DK856" s="15">
        <f ca="1">SUM(CX856:DH856)+CA856*DCF!M$46*(1+Inputs!$B$30)*(1-Inputs!$B$33)*(1-Inputs!$B$30/Inputs!$B$31)/(Inputs!$B$29-Inputs!$B$30)*DCF!M$6</f>
        <v>45949.784724859222</v>
      </c>
      <c r="DM856" s="15">
        <f ca="1">DI856+DJ856+DK856+Inputs!$B$34+Inputs!$B$36-Inputs!$B$35</f>
        <v>428364.46405243169</v>
      </c>
    </row>
    <row r="857" spans="1:117" x14ac:dyDescent="0.75">
      <c r="A857" s="11">
        <v>844</v>
      </c>
      <c r="C857" s="24">
        <f t="shared" ca="1" si="504"/>
        <v>1.2054618651707614</v>
      </c>
      <c r="D857" s="24">
        <f t="shared" ca="1" si="504"/>
        <v>-1.0406415803950757</v>
      </c>
      <c r="E857" s="24">
        <f t="shared" ca="1" si="504"/>
        <v>1.9365017229430195E-2</v>
      </c>
      <c r="F857" s="24">
        <f t="shared" ca="1" si="504"/>
        <v>-1.0893267773868107</v>
      </c>
      <c r="G857" s="24">
        <f t="shared" ca="1" si="504"/>
        <v>2.7848268753326675</v>
      </c>
      <c r="H857" s="24">
        <f t="shared" ca="1" si="504"/>
        <v>0.23745760086654752</v>
      </c>
      <c r="I857" s="24">
        <f t="shared" ca="1" si="504"/>
        <v>-0.11248529758519664</v>
      </c>
      <c r="J857" s="24">
        <f t="shared" ca="1" si="504"/>
        <v>-0.78223944490877939</v>
      </c>
      <c r="K857" s="24">
        <f t="shared" ca="1" si="504"/>
        <v>-0.16777712135623837</v>
      </c>
      <c r="L857" s="24">
        <f t="shared" ca="1" si="504"/>
        <v>0.85414694911360511</v>
      </c>
      <c r="M857" s="24">
        <f t="shared" ca="1" si="504"/>
        <v>-0.31010362544395909</v>
      </c>
      <c r="N857" s="24">
        <f ca="1">SQRT(Inputs!$B$38)*C857+SQRT(1-Inputs!$B$38)*_xlfn.NORM.S.INV(RAND())</f>
        <v>1.1333531398686456</v>
      </c>
      <c r="O857" s="24">
        <f ca="1">SQRT(Inputs!$B$38)*D857+SQRT(1-Inputs!$B$38)*_xlfn.NORM.S.INV(RAND())</f>
        <v>-1.0585208063321514</v>
      </c>
      <c r="P857" s="24">
        <f ca="1">SQRT(Inputs!$B$38)*E857+SQRT(1-Inputs!$B$38)*_xlfn.NORM.S.INV(RAND())</f>
        <v>-0.11143283695904403</v>
      </c>
      <c r="Q857" s="24">
        <f ca="1">SQRT(Inputs!$B$38)*F857+SQRT(1-Inputs!$B$38)*_xlfn.NORM.S.INV(RAND())</f>
        <v>-0.56654641847233944</v>
      </c>
      <c r="R857" s="24">
        <f ca="1">SQRT(Inputs!$B$38)*G857+SQRT(1-Inputs!$B$38)*_xlfn.NORM.S.INV(RAND())</f>
        <v>2.2868508014913145</v>
      </c>
      <c r="S857" s="24">
        <f ca="1">SQRT(Inputs!$B$38)*H857+SQRT(1-Inputs!$B$38)*_xlfn.NORM.S.INV(RAND())</f>
        <v>2.4519352288785892E-2</v>
      </c>
      <c r="T857" s="24">
        <f ca="1">SQRT(Inputs!$B$38)*I857+SQRT(1-Inputs!$B$38)*_xlfn.NORM.S.INV(RAND())</f>
        <v>-0.60572525969240609</v>
      </c>
      <c r="U857" s="24">
        <f ca="1">SQRT(Inputs!$B$38)*J857+SQRT(1-Inputs!$B$38)*_xlfn.NORM.S.INV(RAND())</f>
        <v>-0.81114504271756604</v>
      </c>
      <c r="V857" s="24">
        <f ca="1">SQRT(Inputs!$B$38)*K857+SQRT(1-Inputs!$B$38)*_xlfn.NORM.S.INV(RAND())</f>
        <v>-0.26491088757032955</v>
      </c>
      <c r="W857" s="24">
        <f ca="1">SQRT(Inputs!$B$38)*L857+SQRT(1-Inputs!$B$38)*_xlfn.NORM.S.INV(RAND())</f>
        <v>-0.35684124019221913</v>
      </c>
      <c r="X857" s="24">
        <f ca="1">SQRT(Inputs!$B$38)*M857+SQRT(1-Inputs!$B$38)*_xlfn.NORM.S.INV(RAND())</f>
        <v>1.4722701680423083</v>
      </c>
      <c r="Y857" s="24">
        <f ca="1">SQRT(Inputs!$B$38)*C857+SQRT(1-Inputs!$B$38)*_xlfn.NORM.S.INV(RAND())</f>
        <v>1.1375908778713784</v>
      </c>
      <c r="Z857" s="24">
        <f ca="1">SQRT(Inputs!$B$38)*D857+SQRT(1-Inputs!$B$38)*_xlfn.NORM.S.INV(RAND())</f>
        <v>0.35189414610180192</v>
      </c>
      <c r="AA857" s="24">
        <f ca="1">SQRT(Inputs!$B$38)*E857+SQRT(1-Inputs!$B$38)*_xlfn.NORM.S.INV(RAND())</f>
        <v>-0.86517217373913857</v>
      </c>
      <c r="AB857" s="24">
        <f ca="1">SQRT(Inputs!$B$38)*F857+SQRT(1-Inputs!$B$38)*_xlfn.NORM.S.INV(RAND())</f>
        <v>-0.13914817484337072</v>
      </c>
      <c r="AC857" s="24">
        <f ca="1">SQRT(Inputs!$B$38)*G857+SQRT(1-Inputs!$B$38)*_xlfn.NORM.S.INV(RAND())</f>
        <v>1.5396986589352553</v>
      </c>
      <c r="AD857" s="24">
        <f ca="1">SQRT(Inputs!$B$38)*H857+SQRT(1-Inputs!$B$38)*_xlfn.NORM.S.INV(RAND())</f>
        <v>0.86762646380469366</v>
      </c>
      <c r="AE857" s="24">
        <f ca="1">SQRT(Inputs!$B$38)*I857+SQRT(1-Inputs!$B$38)*_xlfn.NORM.S.INV(RAND())</f>
        <v>0.2422838912145194</v>
      </c>
      <c r="AF857" s="24">
        <f ca="1">SQRT(Inputs!$B$38)*J857+SQRT(1-Inputs!$B$38)*_xlfn.NORM.S.INV(RAND())</f>
        <v>-2.2565593799398167</v>
      </c>
      <c r="AG857" s="24">
        <f ca="1">SQRT(Inputs!$B$38)*K857+SQRT(1-Inputs!$B$38)*_xlfn.NORM.S.INV(RAND())</f>
        <v>0.76214765511222371</v>
      </c>
      <c r="AH857" s="24">
        <f ca="1">SQRT(Inputs!$B$38)*L857+SQRT(1-Inputs!$B$38)*_xlfn.NORM.S.INV(RAND())</f>
        <v>-0.21047893234185061</v>
      </c>
      <c r="AI857" s="24">
        <f ca="1">SQRT(Inputs!$B$38)*M857+SQRT(1-Inputs!$B$38)*_xlfn.NORM.S.INV(RAND())</f>
        <v>0.3752509295987897</v>
      </c>
      <c r="AJ857" s="24">
        <f ca="1">SQRT(Inputs!$B$38)*C857+SQRT(1-Inputs!$B$38)*_xlfn.NORM.S.INV(RAND())</f>
        <v>-0.67124608846863798</v>
      </c>
      <c r="AK857" s="24">
        <f ca="1">SQRT(Inputs!$B$38)*D857+SQRT(1-Inputs!$B$38)*_xlfn.NORM.S.INV(RAND())</f>
        <v>-0.43078822727486249</v>
      </c>
      <c r="AL857" s="24">
        <f ca="1">SQRT(Inputs!$B$38)*E857+SQRT(1-Inputs!$B$38)*_xlfn.NORM.S.INV(RAND())</f>
        <v>0.25373155656971202</v>
      </c>
      <c r="AM857" s="24">
        <f ca="1">SQRT(Inputs!$B$38)*F857+SQRT(1-Inputs!$B$38)*_xlfn.NORM.S.INV(RAND())</f>
        <v>-0.34451288420179432</v>
      </c>
      <c r="AN857" s="24">
        <f ca="1">SQRT(Inputs!$B$38)*G857+SQRT(1-Inputs!$B$38)*_xlfn.NORM.S.INV(RAND())</f>
        <v>2.0061361472625143</v>
      </c>
      <c r="AO857" s="24">
        <f ca="1">SQRT(Inputs!$B$38)*H857+SQRT(1-Inputs!$B$38)*_xlfn.NORM.S.INV(RAND())</f>
        <v>-0.2366198840382118</v>
      </c>
      <c r="AP857" s="24">
        <f ca="1">SQRT(Inputs!$B$38)*I857+SQRT(1-Inputs!$B$38)*_xlfn.NORM.S.INV(RAND())</f>
        <v>-1.2610884771535857</v>
      </c>
      <c r="AQ857" s="24">
        <f ca="1">SQRT(Inputs!$B$38)*J857+SQRT(1-Inputs!$B$38)*_xlfn.NORM.S.INV(RAND())</f>
        <v>-0.53506055102930439</v>
      </c>
      <c r="AR857" s="24">
        <f ca="1">SQRT(Inputs!$B$38)*K857+SQRT(1-Inputs!$B$38)*_xlfn.NORM.S.INV(RAND())</f>
        <v>0.9710544498192959</v>
      </c>
      <c r="AS857" s="24">
        <f ca="1">SQRT(Inputs!$B$38)*L857+SQRT(1-Inputs!$B$38)*_xlfn.NORM.S.INV(RAND())</f>
        <v>0.96735107838371093</v>
      </c>
      <c r="AT857" s="24">
        <f ca="1">SQRT(Inputs!$B$38)*M857+SQRT(1-Inputs!$B$38)*_xlfn.NORM.S.INV(RAND())</f>
        <v>-0.12229220592261408</v>
      </c>
      <c r="AU857" s="15">
        <f ca="1">Inputs!$B$6*EXP($B$8-0.5*C$5^2+C$5*N857)</f>
        <v>5961.4664255357147</v>
      </c>
      <c r="AV857" s="15">
        <f t="shared" ca="1" si="474"/>
        <v>6210.6337331981704</v>
      </c>
      <c r="AW857" s="15">
        <f t="shared" ca="1" si="475"/>
        <v>7459.7982780690882</v>
      </c>
      <c r="AX857" s="15">
        <f t="shared" ca="1" si="476"/>
        <v>8485.3068438645241</v>
      </c>
      <c r="AY857" s="15">
        <f t="shared" ca="1" si="477"/>
        <v>13544.560665829289</v>
      </c>
      <c r="AZ857" s="15">
        <f t="shared" ca="1" si="478"/>
        <v>16610.151429354664</v>
      </c>
      <c r="BA857" s="15">
        <f t="shared" ca="1" si="479"/>
        <v>19077.970255167431</v>
      </c>
      <c r="BB857" s="15">
        <f t="shared" ca="1" si="480"/>
        <v>21534.128401683392</v>
      </c>
      <c r="BC857" s="15">
        <f t="shared" ca="1" si="481"/>
        <v>25707.950523226293</v>
      </c>
      <c r="BD857" s="15">
        <f t="shared" ca="1" si="482"/>
        <v>30460.827360620089</v>
      </c>
      <c r="BE857" s="15">
        <f t="shared" ca="1" si="483"/>
        <v>42682.142157208073</v>
      </c>
      <c r="BF857" s="15">
        <f ca="1">Inputs!$B$13*EXP($B$9-0.5*C$6^2+C$6*Y857)</f>
        <v>17329.993285993023</v>
      </c>
      <c r="BG857" s="15">
        <f t="shared" ca="1" si="484"/>
        <v>22505.227095193924</v>
      </c>
      <c r="BH857" s="15">
        <f t="shared" ca="1" si="485"/>
        <v>23821.552240228702</v>
      </c>
      <c r="BI857" s="15">
        <f t="shared" ca="1" si="486"/>
        <v>28543.241479870409</v>
      </c>
      <c r="BJ857" s="15">
        <f t="shared" ca="1" si="487"/>
        <v>43687.611424454648</v>
      </c>
      <c r="BK857" s="15">
        <f t="shared" ca="1" si="488"/>
        <v>60340.968061993808</v>
      </c>
      <c r="BL857" s="15">
        <f t="shared" ca="1" si="489"/>
        <v>76485.785913816129</v>
      </c>
      <c r="BM857" s="15">
        <f t="shared" ca="1" si="490"/>
        <v>71033.701141582831</v>
      </c>
      <c r="BN857" s="15">
        <f t="shared" ca="1" si="491"/>
        <v>95717.333692391956</v>
      </c>
      <c r="BO857" s="15">
        <f t="shared" ca="1" si="492"/>
        <v>114923.88765285074</v>
      </c>
      <c r="BP857" s="15">
        <f t="shared" ca="1" si="493"/>
        <v>147593.11596362386</v>
      </c>
      <c r="BQ857" s="15">
        <f ca="1">Inputs!$B$20*EXP($B$10-0.5*C$7^2+C$7*AJ857)</f>
        <v>3380.7380361382961</v>
      </c>
      <c r="BR857" s="15">
        <f t="shared" ca="1" si="494"/>
        <v>4000.6859259311641</v>
      </c>
      <c r="BS857" s="15">
        <f t="shared" ca="1" si="495"/>
        <v>5892.648540845259</v>
      </c>
      <c r="BT857" s="15">
        <f t="shared" ca="1" si="496"/>
        <v>7422.6020406435446</v>
      </c>
      <c r="BU857" s="15">
        <f t="shared" ca="1" si="497"/>
        <v>16714.715549694789</v>
      </c>
      <c r="BV857" s="15">
        <f t="shared" ca="1" si="498"/>
        <v>22047.731482312793</v>
      </c>
      <c r="BW857" s="15">
        <f t="shared" ca="1" si="499"/>
        <v>23559.135080504631</v>
      </c>
      <c r="BX857" s="15">
        <f t="shared" ca="1" si="500"/>
        <v>29599.662541674574</v>
      </c>
      <c r="BY857" s="15">
        <f t="shared" ca="1" si="501"/>
        <v>49941.741650806362</v>
      </c>
      <c r="BZ857" s="15">
        <f t="shared" ca="1" si="502"/>
        <v>83713.614072265962</v>
      </c>
      <c r="CA857" s="15">
        <f t="shared" ca="1" si="503"/>
        <v>115064.34124381041</v>
      </c>
      <c r="CB857" s="15">
        <f ca="1">(AU857*DCF!C$10-DCF!C$5*MAX(AU857*DCF!C$10,0)-MAX(AU857-Inputs!$B$6,0)/Inputs!$B$10)*DCF!C$6</f>
        <v>1035.9496369395695</v>
      </c>
      <c r="CC857" s="15">
        <f ca="1">(AV857*DCF!D$10-DCF!D$5*MAX(AV857*DCF!D$10,0)-MAX(AV857-AU857,0)/Inputs!$B$10)*DCF!D$6</f>
        <v>1453.0469700028491</v>
      </c>
      <c r="CD857" s="15">
        <f ca="1">(AW857*DCF!E$10-DCF!E$5*MAX(AW857*DCF!E$10,0)-MAX(AW857-AV857,0)/Inputs!$B$10)*DCF!E$6</f>
        <v>1440.985086907855</v>
      </c>
      <c r="CE857" s="15">
        <f ca="1">(AX857*DCF!F$10-DCF!F$5*MAX(AX857*DCF!F$10,0)-MAX(AX857-AW857,0)/Inputs!$B$10)*DCF!F$6</f>
        <v>1638.946053921615</v>
      </c>
      <c r="CF857" s="15">
        <f ca="1">(AY857*DCF!G$10-DCF!G$5*MAX(AY857*DCF!G$10,0)-MAX(AY857-AX857,0)/Inputs!$B$10)*DCF!G$6</f>
        <v>1818.2432118892834</v>
      </c>
      <c r="CG857" s="15">
        <f ca="1">(AZ857*DCF!H$10-DCF!H$5*MAX(AZ857*DCF!H$10,0)-MAX(AZ857-AY857,0)/Inputs!$B$10)*DCF!H$6</f>
        <v>2680.5222161255629</v>
      </c>
      <c r="CH857" s="15">
        <f ca="1">(BA857*DCF!I$10-DCF!I$5*MAX(BA857*DCF!I$10,0)-MAX(BA857-AZ857,0)/Inputs!$B$10)*DCF!I$6</f>
        <v>3080.0404471522747</v>
      </c>
      <c r="CI857" s="15">
        <f ca="1">(BB857*DCF!J$10-DCF!J$5*MAX(BB857*DCF!J$10,0)-MAX(BB857-BA857,0)/Inputs!$B$10)*DCF!J$6</f>
        <v>3323.1161070243948</v>
      </c>
      <c r="CJ857" s="15">
        <f ca="1">(BC857*DCF!K$10-DCF!K$5*MAX(BC857*DCF!K$10,0)-MAX(BC857-BB857,0)/Inputs!$B$10)*DCF!K$6</f>
        <v>3554.2956024100172</v>
      </c>
      <c r="CK857" s="15">
        <f ca="1">(BD857*DCF!L$10-DCF!L$5*MAX(BD857*DCF!L$10,0)-MAX(BD857-BC857,0)/Inputs!$B$10)*DCF!L$6</f>
        <v>3979.4480772197389</v>
      </c>
      <c r="CL857" s="15">
        <f ca="1">(BE857*DCF!M$10-DCF!M$5*MAX(BE857*DCF!M$10,0)-MAX(BE857-BD857,0)/Inputs!$B$10)*DCF!M$6</f>
        <v>4563.035675129071</v>
      </c>
      <c r="CM857" s="15">
        <f ca="1">(BF857*DCF!C$28-DCF!C$5*MAX(BF857*DCF!C$28,0)-MAX(BF857-Inputs!$B$13,0)/Inputs!$B$17)*DCF!C$6</f>
        <v>3916.4845281337734</v>
      </c>
      <c r="CN857" s="15">
        <f ca="1">(BG857*DCF!D$28-DCF!D$5*MAX(BG857*DCF!D$28,0)-MAX(BG857-BF857,0)/Inputs!$B$17)*DCF!D$6</f>
        <v>5524.1937818022679</v>
      </c>
      <c r="CO857" s="15">
        <f ca="1">(BH857*DCF!E$28-DCF!E$5*MAX(BH857*DCF!E$28,0)-MAX(BH857-BG857,0)/Inputs!$B$17)*DCF!E$6</f>
        <v>6487.2582043981201</v>
      </c>
      <c r="CP857" s="15">
        <f ca="1">(BI857*DCF!F$28-DCF!F$5*MAX(BI857*DCF!F$28,0)-MAX(BI857-BH857,0)/Inputs!$B$17)*DCF!F$6</f>
        <v>6889.0800501179519</v>
      </c>
      <c r="CQ857" s="15">
        <f ca="1">(BJ857*DCF!G$28-DCF!G$5*MAX(BJ857*DCF!G$28,0)-MAX(BJ857-BI857,0)/Inputs!$B$17)*DCF!G$6</f>
        <v>8787.9488244559307</v>
      </c>
      <c r="CR857" s="15">
        <f ca="1">(BK857*DCF!H$28-DCF!H$5*MAX(BK857*DCF!H$28,0)-MAX(BK857-BJ857,0)/Inputs!$B$17)*DCF!H$6</f>
        <v>12335.522858077056</v>
      </c>
      <c r="CS857" s="15">
        <f ca="1">(BL857*DCF!I$28-DCF!I$5*MAX(BL857*DCF!I$28,0)-MAX(BL857-BK857,0)/Inputs!$B$17)*DCF!I$6</f>
        <v>15668.588535362063</v>
      </c>
      <c r="CT857" s="15">
        <f ca="1">(BM857*DCF!J$28-DCF!J$5*MAX(BM857*DCF!J$28,0)-MAX(BM857-BL857,0)/Inputs!$B$17)*DCF!J$6</f>
        <v>15846.412318259125</v>
      </c>
      <c r="CU857" s="15">
        <f ca="1">(BN857*DCF!K$28-DCF!K$5*MAX(BN857*DCF!K$28,0)-MAX(BN857-BM857,0)/Inputs!$B$17)*DCF!K$6</f>
        <v>17190.479780232959</v>
      </c>
      <c r="CV857" s="15">
        <f ca="1">(BO857*DCF!L$28-DCF!L$5*MAX(BO857*DCF!L$28,0)-MAX(BO857-BN857,0)/Inputs!$B$17)*DCF!L$6</f>
        <v>20756.474217337003</v>
      </c>
      <c r="CW857" s="15">
        <f ca="1">(BP857*DCF!M$28-DCF!M$5*MAX(BP857*DCF!M$28,0)-MAX(BP857-BO857,0)/Inputs!$B$17)*DCF!M$6</f>
        <v>24354.877844212187</v>
      </c>
      <c r="CX857" s="15">
        <f ca="1">(BQ857*DCF!C$46-DCF!C$5*MAX(BQ857*DCF!C$46,0)-MAX(BQ857-Inputs!$B$20,0)/Inputs!$B$24)*DCF!C$6</f>
        <v>-863.79078716279173</v>
      </c>
      <c r="CY857" s="15">
        <f ca="1">(BR857*DCF!D$46-DCF!D$5*MAX(BR857*DCF!D$46,0)-MAX(BR857-BQ857,0)/Inputs!$B$24)*DCF!D$6</f>
        <v>-947.3504088945308</v>
      </c>
      <c r="CZ857" s="15">
        <f ca="1">(BS857*DCF!E$46-DCF!E$5*MAX(BS857*DCF!E$46,0)-MAX(BS857-BR857,0)/Inputs!$B$24)*DCF!E$6</f>
        <v>-1442.5755277179865</v>
      </c>
      <c r="DA857" s="15">
        <f ca="1">(BT857*DCF!F$46-DCF!F$5*MAX(BT857*DCF!F$46,0)-MAX(BT857-BS857,0)/Inputs!$B$24)*DCF!F$6</f>
        <v>-1097.665244665807</v>
      </c>
      <c r="DB857" s="15">
        <f ca="1">(BU857*DCF!G$46-DCF!G$5*MAX(BU857*DCF!G$46,0)-MAX(BU857-BT857,0)/Inputs!$B$24)*DCF!G$6</f>
        <v>-3687.9334015448881</v>
      </c>
      <c r="DC857" s="15">
        <f ca="1">(BV857*DCF!H$46-DCF!H$5*MAX(BV857*DCF!H$46,0)-MAX(BV857-BU857,0)/Inputs!$B$24)*DCF!H$6</f>
        <v>-1657.2020251302927</v>
      </c>
      <c r="DD857" s="15">
        <f ca="1">(BW857*DCF!I$46-DCF!I$5*MAX(BW857*DCF!I$46,0)-MAX(BW857-BV857,0)/Inputs!$B$24)*DCF!I$6</f>
        <v>110.24185197812228</v>
      </c>
      <c r="DE857" s="15">
        <f ca="1">(BX857*DCF!J$46-DCF!J$5*MAX(BX857*DCF!J$46,0)-MAX(BX857-BW857,0)/Inputs!$B$24)*DCF!J$6</f>
        <v>-360.22522774020348</v>
      </c>
      <c r="DF857" s="15">
        <f ca="1">(BY857*DCF!K$46-DCF!K$5*MAX(BY857*DCF!K$46,0)-MAX(BY857-BX857,0)/Inputs!$B$24)*DCF!K$6</f>
        <v>-2130.42870623607</v>
      </c>
      <c r="DG857" s="15">
        <f ca="1">(BZ857*DCF!L$46-DCF!L$5*MAX(BZ857*DCF!L$46,0)-MAX(BZ857-BY857,0)/Inputs!$B$24)*DCF!L$6</f>
        <v>-1855.9517791892581</v>
      </c>
      <c r="DH857" s="15">
        <f ca="1">(CA857*DCF!M$46-DCF!M$5*MAX(CA857*DCF!M$46,0)-MAX(CA857-BZ857,0)/Inputs!$B$24)*DCF!M$6</f>
        <v>2466.528819589832</v>
      </c>
      <c r="DI857" s="15">
        <f ca="1">SUM(CB857:CL857)+BE857*DCF!M$10*(1+Inputs!$B$30)*(1-Inputs!$B$33)*(1-Inputs!$B$30/Inputs!$B$31)/(Inputs!$B$29-Inputs!$B$30)*DCF!M$6</f>
        <v>147352.59512113154</v>
      </c>
      <c r="DJ857" s="15">
        <f ca="1">SUM(CM857:CW857)+BP857*DCF!M$28*(1+Inputs!$B$30)*(1-Inputs!$B$33)*(1-Inputs!$B$30/Inputs!$B$31)/(Inputs!$B$29-Inputs!$B$30)*DCF!M$6</f>
        <v>685428.77886728523</v>
      </c>
      <c r="DK857" s="15">
        <f ca="1">SUM(CX857:DH857)+CA857*DCF!M$46*(1+Inputs!$B$30)*(1-Inputs!$B$33)*(1-Inputs!$B$30/Inputs!$B$31)/(Inputs!$B$29-Inputs!$B$30)*DCF!M$6</f>
        <v>166436.74936879569</v>
      </c>
      <c r="DM857" s="15">
        <f ca="1">DI857+DJ857+DK857+Inputs!$B$34+Inputs!$B$36-Inputs!$B$35</f>
        <v>1076069.1233572124</v>
      </c>
    </row>
    <row r="858" spans="1:117" x14ac:dyDescent="0.75">
      <c r="A858" s="11">
        <v>845</v>
      </c>
      <c r="C858" s="24">
        <f t="shared" ca="1" si="504"/>
        <v>-0.61263539022975388</v>
      </c>
      <c r="D858" s="24">
        <f t="shared" ca="1" si="504"/>
        <v>-0.25830266227818027</v>
      </c>
      <c r="E858" s="24">
        <f t="shared" ca="1" si="504"/>
        <v>-1.2483200843114208</v>
      </c>
      <c r="F858" s="24">
        <f t="shared" ca="1" si="504"/>
        <v>0.14421407275310141</v>
      </c>
      <c r="G858" s="24">
        <f t="shared" ca="1" si="504"/>
        <v>-0.34119811252746096</v>
      </c>
      <c r="H858" s="24">
        <f t="shared" ca="1" si="504"/>
        <v>0.33267236021973284</v>
      </c>
      <c r="I858" s="24">
        <f t="shared" ca="1" si="504"/>
        <v>0.25990334603345322</v>
      </c>
      <c r="J858" s="24">
        <f t="shared" ca="1" si="504"/>
        <v>-0.6450047844020903</v>
      </c>
      <c r="K858" s="24">
        <f t="shared" ca="1" si="504"/>
        <v>0.90865489200991567</v>
      </c>
      <c r="L858" s="24">
        <f t="shared" ca="1" si="504"/>
        <v>0.55549100768272353</v>
      </c>
      <c r="M858" s="24">
        <f t="shared" ca="1" si="504"/>
        <v>3.253235892694837E-2</v>
      </c>
      <c r="N858" s="24">
        <f ca="1">SQRT(Inputs!$B$38)*C858+SQRT(1-Inputs!$B$38)*_xlfn.NORM.S.INV(RAND())</f>
        <v>-8.7177463669287525E-2</v>
      </c>
      <c r="O858" s="24">
        <f ca="1">SQRT(Inputs!$B$38)*D858+SQRT(1-Inputs!$B$38)*_xlfn.NORM.S.INV(RAND())</f>
        <v>-0.45113999753148648</v>
      </c>
      <c r="P858" s="24">
        <f ca="1">SQRT(Inputs!$B$38)*E858+SQRT(1-Inputs!$B$38)*_xlfn.NORM.S.INV(RAND())</f>
        <v>-0.74730770045068606</v>
      </c>
      <c r="Q858" s="24">
        <f ca="1">SQRT(Inputs!$B$38)*F858+SQRT(1-Inputs!$B$38)*_xlfn.NORM.S.INV(RAND())</f>
        <v>0.72098217008865673</v>
      </c>
      <c r="R858" s="24">
        <f ca="1">SQRT(Inputs!$B$38)*G858+SQRT(1-Inputs!$B$38)*_xlfn.NORM.S.INV(RAND())</f>
        <v>0.32454417486789056</v>
      </c>
      <c r="S858" s="24">
        <f ca="1">SQRT(Inputs!$B$38)*H858+SQRT(1-Inputs!$B$38)*_xlfn.NORM.S.INV(RAND())</f>
        <v>0.15874564158449531</v>
      </c>
      <c r="T858" s="24">
        <f ca="1">SQRT(Inputs!$B$38)*I858+SQRT(1-Inputs!$B$38)*_xlfn.NORM.S.INV(RAND())</f>
        <v>-0.1186207326425858</v>
      </c>
      <c r="U858" s="24">
        <f ca="1">SQRT(Inputs!$B$38)*J858+SQRT(1-Inputs!$B$38)*_xlfn.NORM.S.INV(RAND())</f>
        <v>-1.5239228890641181</v>
      </c>
      <c r="V858" s="24">
        <f ca="1">SQRT(Inputs!$B$38)*K858+SQRT(1-Inputs!$B$38)*_xlfn.NORM.S.INV(RAND())</f>
        <v>1.0098388132299527</v>
      </c>
      <c r="W858" s="24">
        <f ca="1">SQRT(Inputs!$B$38)*L858+SQRT(1-Inputs!$B$38)*_xlfn.NORM.S.INV(RAND())</f>
        <v>0.50415327452831171</v>
      </c>
      <c r="X858" s="24">
        <f ca="1">SQRT(Inputs!$B$38)*M858+SQRT(1-Inputs!$B$38)*_xlfn.NORM.S.INV(RAND())</f>
        <v>-0.65982713272218807</v>
      </c>
      <c r="Y858" s="24">
        <f ca="1">SQRT(Inputs!$B$38)*C858+SQRT(1-Inputs!$B$38)*_xlfn.NORM.S.INV(RAND())</f>
        <v>-0.83418324711368386</v>
      </c>
      <c r="Z858" s="24">
        <f ca="1">SQRT(Inputs!$B$38)*D858+SQRT(1-Inputs!$B$38)*_xlfn.NORM.S.INV(RAND())</f>
        <v>-0.9932652624011058</v>
      </c>
      <c r="AA858" s="24">
        <f ca="1">SQRT(Inputs!$B$38)*E858+SQRT(1-Inputs!$B$38)*_xlfn.NORM.S.INV(RAND())</f>
        <v>-0.54938631274495242</v>
      </c>
      <c r="AB858" s="24">
        <f ca="1">SQRT(Inputs!$B$38)*F858+SQRT(1-Inputs!$B$38)*_xlfn.NORM.S.INV(RAND())</f>
        <v>0.13093173991782106</v>
      </c>
      <c r="AC858" s="24">
        <f ca="1">SQRT(Inputs!$B$38)*G858+SQRT(1-Inputs!$B$38)*_xlfn.NORM.S.INV(RAND())</f>
        <v>0.36795618536942565</v>
      </c>
      <c r="AD858" s="24">
        <f ca="1">SQRT(Inputs!$B$38)*H858+SQRT(1-Inputs!$B$38)*_xlfn.NORM.S.INV(RAND())</f>
        <v>-1.5423565711627694</v>
      </c>
      <c r="AE858" s="24">
        <f ca="1">SQRT(Inputs!$B$38)*I858+SQRT(1-Inputs!$B$38)*_xlfn.NORM.S.INV(RAND())</f>
        <v>0.84046456737028308</v>
      </c>
      <c r="AF858" s="24">
        <f ca="1">SQRT(Inputs!$B$38)*J858+SQRT(1-Inputs!$B$38)*_xlfn.NORM.S.INV(RAND())</f>
        <v>-0.46620091122509139</v>
      </c>
      <c r="AG858" s="24">
        <f ca="1">SQRT(Inputs!$B$38)*K858+SQRT(1-Inputs!$B$38)*_xlfn.NORM.S.INV(RAND())</f>
        <v>1.8050226800729541E-2</v>
      </c>
      <c r="AH858" s="24">
        <f ca="1">SQRT(Inputs!$B$38)*L858+SQRT(1-Inputs!$B$38)*_xlfn.NORM.S.INV(RAND())</f>
        <v>1.6862827612428566</v>
      </c>
      <c r="AI858" s="24">
        <f ca="1">SQRT(Inputs!$B$38)*M858+SQRT(1-Inputs!$B$38)*_xlfn.NORM.S.INV(RAND())</f>
        <v>-0.55739362587383634</v>
      </c>
      <c r="AJ858" s="24">
        <f ca="1">SQRT(Inputs!$B$38)*C858+SQRT(1-Inputs!$B$38)*_xlfn.NORM.S.INV(RAND())</f>
        <v>-1.8980763096039426</v>
      </c>
      <c r="AK858" s="24">
        <f ca="1">SQRT(Inputs!$B$38)*D858+SQRT(1-Inputs!$B$38)*_xlfn.NORM.S.INV(RAND())</f>
        <v>-0.80715265142473247</v>
      </c>
      <c r="AL858" s="24">
        <f ca="1">SQRT(Inputs!$B$38)*E858+SQRT(1-Inputs!$B$38)*_xlfn.NORM.S.INV(RAND())</f>
        <v>-2.106923622853901</v>
      </c>
      <c r="AM858" s="24">
        <f ca="1">SQRT(Inputs!$B$38)*F858+SQRT(1-Inputs!$B$38)*_xlfn.NORM.S.INV(RAND())</f>
        <v>-0.36982054177534307</v>
      </c>
      <c r="AN858" s="24">
        <f ca="1">SQRT(Inputs!$B$38)*G858+SQRT(1-Inputs!$B$38)*_xlfn.NORM.S.INV(RAND())</f>
        <v>0.41607620023891911</v>
      </c>
      <c r="AO858" s="24">
        <f ca="1">SQRT(Inputs!$B$38)*H858+SQRT(1-Inputs!$B$38)*_xlfn.NORM.S.INV(RAND())</f>
        <v>1.4394044762547655</v>
      </c>
      <c r="AP858" s="24">
        <f ca="1">SQRT(Inputs!$B$38)*I858+SQRT(1-Inputs!$B$38)*_xlfn.NORM.S.INV(RAND())</f>
        <v>-0.27568385893515956</v>
      </c>
      <c r="AQ858" s="24">
        <f ca="1">SQRT(Inputs!$B$38)*J858+SQRT(1-Inputs!$B$38)*_xlfn.NORM.S.INV(RAND())</f>
        <v>-0.44008000470534903</v>
      </c>
      <c r="AR858" s="24">
        <f ca="1">SQRT(Inputs!$B$38)*K858+SQRT(1-Inputs!$B$38)*_xlfn.NORM.S.INV(RAND())</f>
        <v>-0.56640487742888457</v>
      </c>
      <c r="AS858" s="24">
        <f ca="1">SQRT(Inputs!$B$38)*L858+SQRT(1-Inputs!$B$38)*_xlfn.NORM.S.INV(RAND())</f>
        <v>-0.83375310529796187</v>
      </c>
      <c r="AT858" s="24">
        <f ca="1">SQRT(Inputs!$B$38)*M858+SQRT(1-Inputs!$B$38)*_xlfn.NORM.S.INV(RAND())</f>
        <v>0.4151475341364208</v>
      </c>
      <c r="AU858" s="15">
        <f ca="1">Inputs!$B$6*EXP($B$8-0.5*C$5^2+C$5*N858)</f>
        <v>4892.7056496794012</v>
      </c>
      <c r="AV858" s="15">
        <f t="shared" ca="1" si="474"/>
        <v>5573.3500408650007</v>
      </c>
      <c r="AW858" s="15">
        <f t="shared" ca="1" si="475"/>
        <v>6144.1118931346818</v>
      </c>
      <c r="AX858" s="15">
        <f t="shared" ca="1" si="476"/>
        <v>8208.3881044042209</v>
      </c>
      <c r="AY858" s="15">
        <f t="shared" ca="1" si="477"/>
        <v>10419.007612471003</v>
      </c>
      <c r="AZ858" s="15">
        <f t="shared" ca="1" si="478"/>
        <v>12967.441485473544</v>
      </c>
      <c r="BA858" s="15">
        <f t="shared" ca="1" si="479"/>
        <v>15673.041993338353</v>
      </c>
      <c r="BB858" s="15">
        <f t="shared" ca="1" si="480"/>
        <v>16471.53873383551</v>
      </c>
      <c r="BC858" s="15">
        <f t="shared" ca="1" si="481"/>
        <v>22238.981489642047</v>
      </c>
      <c r="BD858" s="15">
        <f t="shared" ca="1" si="482"/>
        <v>28560.359736051949</v>
      </c>
      <c r="BE858" s="15">
        <f t="shared" ca="1" si="483"/>
        <v>32955.782695183392</v>
      </c>
      <c r="BF858" s="15">
        <f ca="1">Inputs!$B$13*EXP($B$9-0.5*C$6^2+C$6*Y858)</f>
        <v>11722.839700891713</v>
      </c>
      <c r="BG858" s="15">
        <f t="shared" ca="1" si="484"/>
        <v>11942.81106120914</v>
      </c>
      <c r="BH858" s="15">
        <f t="shared" ca="1" si="485"/>
        <v>13321.084262246819</v>
      </c>
      <c r="BI858" s="15">
        <f t="shared" ca="1" si="486"/>
        <v>16638.97902521451</v>
      </c>
      <c r="BJ858" s="15">
        <f t="shared" ca="1" si="487"/>
        <v>21509.420924217429</v>
      </c>
      <c r="BK858" s="15">
        <f t="shared" ca="1" si="488"/>
        <v>21398.796280026469</v>
      </c>
      <c r="BL858" s="15">
        <f t="shared" ca="1" si="489"/>
        <v>29310.5501785327</v>
      </c>
      <c r="BM858" s="15">
        <f t="shared" ca="1" si="490"/>
        <v>34001.646135731004</v>
      </c>
      <c r="BN858" s="15">
        <f t="shared" ca="1" si="491"/>
        <v>41908.319279147909</v>
      </c>
      <c r="BO858" s="15">
        <f t="shared" ca="1" si="492"/>
        <v>62729.701053840217</v>
      </c>
      <c r="BP858" s="15">
        <f t="shared" ca="1" si="493"/>
        <v>72483.503205826884</v>
      </c>
      <c r="BQ858" s="15">
        <f ca="1">Inputs!$B$20*EXP($B$10-0.5*C$7^2+C$7*AJ858)</f>
        <v>2187.9359233978112</v>
      </c>
      <c r="BR858" s="15">
        <f t="shared" ca="1" si="494"/>
        <v>2297.4609281698631</v>
      </c>
      <c r="BS858" s="15">
        <f t="shared" ca="1" si="495"/>
        <v>1717.8221045385167</v>
      </c>
      <c r="BT858" s="15">
        <f t="shared" ca="1" si="496"/>
        <v>2149.5152825469613</v>
      </c>
      <c r="BU858" s="15">
        <f t="shared" ca="1" si="497"/>
        <v>3294.5039506216167</v>
      </c>
      <c r="BV858" s="15">
        <f t="shared" ca="1" si="498"/>
        <v>6339.3845371460711</v>
      </c>
      <c r="BW858" s="15">
        <f t="shared" ca="1" si="499"/>
        <v>8344.8598114264623</v>
      </c>
      <c r="BX858" s="15">
        <f t="shared" ca="1" si="500"/>
        <v>10686.018599649478</v>
      </c>
      <c r="BY858" s="15">
        <f t="shared" ca="1" si="501"/>
        <v>13435.177236163294</v>
      </c>
      <c r="BZ858" s="15">
        <f t="shared" ca="1" si="502"/>
        <v>16172.576977364486</v>
      </c>
      <c r="CA858" s="15">
        <f t="shared" ca="1" si="503"/>
        <v>24456.849953536934</v>
      </c>
      <c r="CB858" s="15">
        <f ca="1">(AU858*DCF!C$10-DCF!C$5*MAX(AU858*DCF!C$10,0)-MAX(AU858-Inputs!$B$6,0)/Inputs!$B$10)*DCF!C$6</f>
        <v>1043.5700917682252</v>
      </c>
      <c r="CC858" s="15">
        <f ca="1">(AV858*DCF!D$10-DCF!D$5*MAX(AV858*DCF!D$10,0)-MAX(AV858-AU858,0)/Inputs!$B$10)*DCF!D$6</f>
        <v>1192.5089931923051</v>
      </c>
      <c r="CD858" s="15">
        <f ca="1">(AW858*DCF!E$10-DCF!E$5*MAX(AW858*DCF!E$10,0)-MAX(AW858-AV858,0)/Inputs!$B$10)*DCF!E$6</f>
        <v>1290.0184247582858</v>
      </c>
      <c r="CE858" s="15">
        <f ca="1">(AX858*DCF!F$10-DCF!F$5*MAX(AX858*DCF!F$10,0)-MAX(AX858-AW858,0)/Inputs!$B$10)*DCF!F$6</f>
        <v>1362.3533414654007</v>
      </c>
      <c r="CF858" s="15">
        <f ca="1">(AY858*DCF!G$10-DCF!G$5*MAX(AY858*DCF!G$10,0)-MAX(AY858-AX858,0)/Inputs!$B$10)*DCF!G$6</f>
        <v>1721.811477810006</v>
      </c>
      <c r="CG858" s="15">
        <f ca="1">(AZ858*DCF!H$10-DCF!H$5*MAX(AZ858*DCF!H$10,0)-MAX(AZ858-AY858,0)/Inputs!$B$10)*DCF!H$6</f>
        <v>2065.1179448464895</v>
      </c>
      <c r="CH858" s="15">
        <f ca="1">(BA858*DCF!I$10-DCF!I$5*MAX(BA858*DCF!I$10,0)-MAX(BA858-AZ858,0)/Inputs!$B$10)*DCF!I$6</f>
        <v>2419.0797389050695</v>
      </c>
      <c r="CI858" s="15">
        <f ca="1">(BB858*DCF!J$10-DCF!J$5*MAX(BB858*DCF!J$10,0)-MAX(BB858-BA858,0)/Inputs!$B$10)*DCF!J$6</f>
        <v>2705.5552431864076</v>
      </c>
      <c r="CJ858" s="15">
        <f ca="1">(BC858*DCF!K$10-DCF!K$5*MAX(BC858*DCF!K$10,0)-MAX(BC858-BB858,0)/Inputs!$B$10)*DCF!K$6</f>
        <v>2772.7646705316347</v>
      </c>
      <c r="CK858" s="15">
        <f ca="1">(BD858*DCF!L$10-DCF!L$5*MAX(BD858*DCF!L$10,0)-MAX(BD858-BC858,0)/Inputs!$B$10)*DCF!L$6</f>
        <v>3489.9887917662145</v>
      </c>
      <c r="CL858" s="15">
        <f ca="1">(BE858*DCF!M$10-DCF!M$5*MAX(BE858*DCF!M$10,0)-MAX(BE858-BD858,0)/Inputs!$B$10)*DCF!M$6</f>
        <v>4125.40695276308</v>
      </c>
      <c r="CM858" s="15">
        <f ca="1">(BF858*DCF!C$28-DCF!C$5*MAX(BF858*DCF!C$28,0)-MAX(BF858-Inputs!$B$13,0)/Inputs!$B$17)*DCF!C$6</f>
        <v>3500.1726649832754</v>
      </c>
      <c r="CN858" s="15">
        <f ca="1">(BG858*DCF!D$28-DCF!D$5*MAX(BG858*DCF!D$28,0)-MAX(BG858-BF858,0)/Inputs!$B$17)*DCF!D$6</f>
        <v>3470.5033274960897</v>
      </c>
      <c r="CO858" s="15">
        <f ca="1">(BH858*DCF!E$28-DCF!E$5*MAX(BH858*DCF!E$28,0)-MAX(BH858-BG858,0)/Inputs!$B$17)*DCF!E$6</f>
        <v>3501.1295879078166</v>
      </c>
      <c r="CP858" s="15">
        <f ca="1">(BI858*DCF!F$28-DCF!F$5*MAX(BI858*DCF!F$28,0)-MAX(BI858-BH858,0)/Inputs!$B$17)*DCF!F$6</f>
        <v>3912.9693353619255</v>
      </c>
      <c r="CQ858" s="15">
        <f ca="1">(BJ858*DCF!G$28-DCF!G$5*MAX(BJ858*DCF!G$28,0)-MAX(BJ858-BI858,0)/Inputs!$B$17)*DCF!G$6</f>
        <v>4761.6222369733214</v>
      </c>
      <c r="CR858" s="15">
        <f ca="1">(BK858*DCF!H$28-DCF!H$5*MAX(BK858*DCF!H$28,0)-MAX(BK858-BJ858,0)/Inputs!$B$17)*DCF!H$6</f>
        <v>5292.1584071534153</v>
      </c>
      <c r="CS858" s="15">
        <f ca="1">(BL858*DCF!I$28-DCF!I$5*MAX(BL858*DCF!I$28,0)-MAX(BL858-BK858,0)/Inputs!$B$17)*DCF!I$6</f>
        <v>5756.8856566164059</v>
      </c>
      <c r="CT858" s="15">
        <f ca="1">(BM858*DCF!J$28-DCF!J$5*MAX(BM858*DCF!J$28,0)-MAX(BM858-BL858,0)/Inputs!$B$17)*DCF!J$6</f>
        <v>6963.1887801608618</v>
      </c>
      <c r="CU858" s="15">
        <f ca="1">(BN858*DCF!K$28-DCF!K$5*MAX(BN858*DCF!K$28,0)-MAX(BN858-BM858,0)/Inputs!$B$17)*DCF!K$6</f>
        <v>7881.8722112474079</v>
      </c>
      <c r="CV858" s="15">
        <f ca="1">(BO858*DCF!L$28-DCF!L$5*MAX(BO858*DCF!L$28,0)-MAX(BO858-BN858,0)/Inputs!$B$17)*DCF!L$6</f>
        <v>10159.91798157566</v>
      </c>
      <c r="CW858" s="15">
        <f ca="1">(BP858*DCF!M$28-DCF!M$5*MAX(BP858*DCF!M$28,0)-MAX(BP858-BO858,0)/Inputs!$B$17)*DCF!M$6</f>
        <v>12618.266676626761</v>
      </c>
      <c r="CX858" s="15">
        <f ca="1">(BQ858*DCF!C$46-DCF!C$5*MAX(BQ858*DCF!C$46,0)-MAX(BQ858-Inputs!$B$20,0)/Inputs!$B$24)*DCF!C$6</f>
        <v>-505.29697999949445</v>
      </c>
      <c r="CY858" s="15">
        <f ca="1">(BR858*DCF!D$46-DCF!D$5*MAX(BR858*DCF!D$46,0)-MAX(BR858-BQ858,0)/Inputs!$B$24)*DCF!D$6</f>
        <v>-438.85641335331559</v>
      </c>
      <c r="CZ858" s="15">
        <f ca="1">(BS858*DCF!E$46-DCF!E$5*MAX(BS858*DCF!E$46,0)-MAX(BS858-BR858,0)/Inputs!$B$24)*DCF!E$6</f>
        <v>-203.13545481436225</v>
      </c>
      <c r="DA858" s="15">
        <f ca="1">(BT858*DCF!F$46-DCF!F$5*MAX(BT858*DCF!F$46,0)-MAX(BT858-BS858,0)/Inputs!$B$24)*DCF!F$6</f>
        <v>-313.73442612264398</v>
      </c>
      <c r="DB858" s="15">
        <f ca="1">(BU858*DCF!G$46-DCF!G$5*MAX(BU858*DCF!G$46,0)-MAX(BU858-BT858,0)/Inputs!$B$24)*DCF!G$6</f>
        <v>-495.97216948035907</v>
      </c>
      <c r="DC858" s="15">
        <f ca="1">(BV858*DCF!H$46-DCF!H$5*MAX(BV858*DCF!H$46,0)-MAX(BV858-BU858,0)/Inputs!$B$24)*DCF!H$6</f>
        <v>-946.17798596959028</v>
      </c>
      <c r="DD858" s="15">
        <f ca="1">(BW858*DCF!I$46-DCF!I$5*MAX(BW858*DCF!I$46,0)-MAX(BW858-BV858,0)/Inputs!$B$24)*DCF!I$6</f>
        <v>-382.96659676351152</v>
      </c>
      <c r="DE858" s="15">
        <f ca="1">(BX858*DCF!J$46-DCF!J$5*MAX(BX858*DCF!J$46,0)-MAX(BX858-BW858,0)/Inputs!$B$24)*DCF!J$6</f>
        <v>-172.58814032096404</v>
      </c>
      <c r="DF858" s="15">
        <f ca="1">(BY858*DCF!K$46-DCF!K$5*MAX(BY858*DCF!K$46,0)-MAX(BY858-BX858,0)/Inputs!$B$24)*DCF!K$6</f>
        <v>93.991481451699343</v>
      </c>
      <c r="DG858" s="15">
        <f ca="1">(BZ858*DCF!L$46-DCF!L$5*MAX(BZ858*DCF!L$46,0)-MAX(BZ858-BY858,0)/Inputs!$B$24)*DCF!L$6</f>
        <v>498.45287605156688</v>
      </c>
      <c r="DH858" s="15">
        <f ca="1">(CA858*DCF!M$46-DCF!M$5*MAX(CA858*DCF!M$46,0)-MAX(CA858-BZ858,0)/Inputs!$B$24)*DCF!M$6</f>
        <v>185.44241380693973</v>
      </c>
      <c r="DI858" s="15">
        <f ca="1">SUM(CB858:CL858)+BE858*DCF!M$10*(1+Inputs!$B$30)*(1-Inputs!$B$33)*(1-Inputs!$B$30/Inputs!$B$31)/(Inputs!$B$29-Inputs!$B$30)*DCF!M$6</f>
        <v>115904.55470679901</v>
      </c>
      <c r="DJ858" s="15">
        <f ca="1">SUM(CM858:CW858)+BP858*DCF!M$28*(1+Inputs!$B$30)*(1-Inputs!$B$33)*(1-Inputs!$B$30/Inputs!$B$31)/(Inputs!$B$29-Inputs!$B$30)*DCF!M$6</f>
        <v>336782.08408866031</v>
      </c>
      <c r="DK858" s="15">
        <f ca="1">SUM(CX858:DH858)+CA858*DCF!M$46*(1+Inputs!$B$30)*(1-Inputs!$B$33)*(1-Inputs!$B$30/Inputs!$B$31)/(Inputs!$B$29-Inputs!$B$30)*DCF!M$6</f>
        <v>35132.345731737703</v>
      </c>
      <c r="DM858" s="15">
        <f ca="1">DI858+DJ858+DK858+Inputs!$B$34+Inputs!$B$36-Inputs!$B$35</f>
        <v>564669.98452719697</v>
      </c>
    </row>
    <row r="859" spans="1:117" x14ac:dyDescent="0.75">
      <c r="A859" s="11">
        <v>846</v>
      </c>
      <c r="C859" s="24">
        <f t="shared" ca="1" si="504"/>
        <v>0.73739357961903473</v>
      </c>
      <c r="D859" s="24">
        <f t="shared" ca="1" si="504"/>
        <v>0.33298981252114512</v>
      </c>
      <c r="E859" s="24">
        <f t="shared" ca="1" si="504"/>
        <v>0.55719793232997217</v>
      </c>
      <c r="F859" s="24">
        <f t="shared" ca="1" si="504"/>
        <v>-0.49860513246229049</v>
      </c>
      <c r="G859" s="24">
        <f t="shared" ca="1" si="504"/>
        <v>0.33573762906965388</v>
      </c>
      <c r="H859" s="24">
        <f t="shared" ca="1" si="504"/>
        <v>-1.1332727744032152</v>
      </c>
      <c r="I859" s="24">
        <f t="shared" ca="1" si="504"/>
        <v>0.24137801843611983</v>
      </c>
      <c r="J859" s="24">
        <f t="shared" ca="1" si="504"/>
        <v>-0.1484619994095171</v>
      </c>
      <c r="K859" s="24">
        <f t="shared" ca="1" si="504"/>
        <v>-0.64079190805830621</v>
      </c>
      <c r="L859" s="24">
        <f t="shared" ca="1" si="504"/>
        <v>-0.46182706098505744</v>
      </c>
      <c r="M859" s="24">
        <f t="shared" ca="1" si="504"/>
        <v>2.0187232569609264</v>
      </c>
      <c r="N859" s="24">
        <f ca="1">SQRT(Inputs!$B$38)*C859+SQRT(1-Inputs!$B$38)*_xlfn.NORM.S.INV(RAND())</f>
        <v>-1.5399817672689196</v>
      </c>
      <c r="O859" s="24">
        <f ca="1">SQRT(Inputs!$B$38)*D859+SQRT(1-Inputs!$B$38)*_xlfn.NORM.S.INV(RAND())</f>
        <v>2.1277746300507046</v>
      </c>
      <c r="P859" s="24">
        <f ca="1">SQRT(Inputs!$B$38)*E859+SQRT(1-Inputs!$B$38)*_xlfn.NORM.S.INV(RAND())</f>
        <v>1.5876053557896668</v>
      </c>
      <c r="Q859" s="24">
        <f ca="1">SQRT(Inputs!$B$38)*F859+SQRT(1-Inputs!$B$38)*_xlfn.NORM.S.INV(RAND())</f>
        <v>-0.3997060934565464</v>
      </c>
      <c r="R859" s="24">
        <f ca="1">SQRT(Inputs!$B$38)*G859+SQRT(1-Inputs!$B$38)*_xlfn.NORM.S.INV(RAND())</f>
        <v>0.2869235210503101</v>
      </c>
      <c r="S859" s="24">
        <f ca="1">SQRT(Inputs!$B$38)*H859+SQRT(1-Inputs!$B$38)*_xlfn.NORM.S.INV(RAND())</f>
        <v>-0.32405893427230464</v>
      </c>
      <c r="T859" s="24">
        <f ca="1">SQRT(Inputs!$B$38)*I859+SQRT(1-Inputs!$B$38)*_xlfn.NORM.S.INV(RAND())</f>
        <v>0.61929601925036049</v>
      </c>
      <c r="U859" s="24">
        <f ca="1">SQRT(Inputs!$B$38)*J859+SQRT(1-Inputs!$B$38)*_xlfn.NORM.S.INV(RAND())</f>
        <v>-0.22588198112741878</v>
      </c>
      <c r="V859" s="24">
        <f ca="1">SQRT(Inputs!$B$38)*K859+SQRT(1-Inputs!$B$38)*_xlfn.NORM.S.INV(RAND())</f>
        <v>0.49937736030894997</v>
      </c>
      <c r="W859" s="24">
        <f ca="1">SQRT(Inputs!$B$38)*L859+SQRT(1-Inputs!$B$38)*_xlfn.NORM.S.INV(RAND())</f>
        <v>-1.2907824178878</v>
      </c>
      <c r="X859" s="24">
        <f ca="1">SQRT(Inputs!$B$38)*M859+SQRT(1-Inputs!$B$38)*_xlfn.NORM.S.INV(RAND())</f>
        <v>1.5427852805125777</v>
      </c>
      <c r="Y859" s="24">
        <f ca="1">SQRT(Inputs!$B$38)*C859+SQRT(1-Inputs!$B$38)*_xlfn.NORM.S.INV(RAND())</f>
        <v>0.11222044335335535</v>
      </c>
      <c r="Z859" s="24">
        <f ca="1">SQRT(Inputs!$B$38)*D859+SQRT(1-Inputs!$B$38)*_xlfn.NORM.S.INV(RAND())</f>
        <v>-0.84688103751266852</v>
      </c>
      <c r="AA859" s="24">
        <f ca="1">SQRT(Inputs!$B$38)*E859+SQRT(1-Inputs!$B$38)*_xlfn.NORM.S.INV(RAND())</f>
        <v>0.5923904083878182</v>
      </c>
      <c r="AB859" s="24">
        <f ca="1">SQRT(Inputs!$B$38)*F859+SQRT(1-Inputs!$B$38)*_xlfn.NORM.S.INV(RAND())</f>
        <v>0.16320887300387077</v>
      </c>
      <c r="AC859" s="24">
        <f ca="1">SQRT(Inputs!$B$38)*G859+SQRT(1-Inputs!$B$38)*_xlfn.NORM.S.INV(RAND())</f>
        <v>0.61715334229406604</v>
      </c>
      <c r="AD859" s="24">
        <f ca="1">SQRT(Inputs!$B$38)*H859+SQRT(1-Inputs!$B$38)*_xlfn.NORM.S.INV(RAND())</f>
        <v>-0.82290383376018494</v>
      </c>
      <c r="AE859" s="24">
        <f ca="1">SQRT(Inputs!$B$38)*I859+SQRT(1-Inputs!$B$38)*_xlfn.NORM.S.INV(RAND())</f>
        <v>-4.0436356376641613E-2</v>
      </c>
      <c r="AF859" s="24">
        <f ca="1">SQRT(Inputs!$B$38)*J859+SQRT(1-Inputs!$B$38)*_xlfn.NORM.S.INV(RAND())</f>
        <v>-0.48104076445653482</v>
      </c>
      <c r="AG859" s="24">
        <f ca="1">SQRT(Inputs!$B$38)*K859+SQRT(1-Inputs!$B$38)*_xlfn.NORM.S.INV(RAND())</f>
        <v>-0.4110286596059356</v>
      </c>
      <c r="AH859" s="24">
        <f ca="1">SQRT(Inputs!$B$38)*L859+SQRT(1-Inputs!$B$38)*_xlfn.NORM.S.INV(RAND())</f>
        <v>0.61348260112650199</v>
      </c>
      <c r="AI859" s="24">
        <f ca="1">SQRT(Inputs!$B$38)*M859+SQRT(1-Inputs!$B$38)*_xlfn.NORM.S.INV(RAND())</f>
        <v>0.3025496397603179</v>
      </c>
      <c r="AJ859" s="24">
        <f ca="1">SQRT(Inputs!$B$38)*C859+SQRT(1-Inputs!$B$38)*_xlfn.NORM.S.INV(RAND())</f>
        <v>-0.25588152013753296</v>
      </c>
      <c r="AK859" s="24">
        <f ca="1">SQRT(Inputs!$B$38)*D859+SQRT(1-Inputs!$B$38)*_xlfn.NORM.S.INV(RAND())</f>
        <v>-0.60415060802271947</v>
      </c>
      <c r="AL859" s="24">
        <f ca="1">SQRT(Inputs!$B$38)*E859+SQRT(1-Inputs!$B$38)*_xlfn.NORM.S.INV(RAND())</f>
        <v>0.95892742113227203</v>
      </c>
      <c r="AM859" s="24">
        <f ca="1">SQRT(Inputs!$B$38)*F859+SQRT(1-Inputs!$B$38)*_xlfn.NORM.S.INV(RAND())</f>
        <v>0.77583802716792438</v>
      </c>
      <c r="AN859" s="24">
        <f ca="1">SQRT(Inputs!$B$38)*G859+SQRT(1-Inputs!$B$38)*_xlfn.NORM.S.INV(RAND())</f>
        <v>-0.74439693775025029</v>
      </c>
      <c r="AO859" s="24">
        <f ca="1">SQRT(Inputs!$B$38)*H859+SQRT(1-Inputs!$B$38)*_xlfn.NORM.S.INV(RAND())</f>
        <v>-0.38049081766711312</v>
      </c>
      <c r="AP859" s="24">
        <f ca="1">SQRT(Inputs!$B$38)*I859+SQRT(1-Inputs!$B$38)*_xlfn.NORM.S.INV(RAND())</f>
        <v>-0.59426006485804672</v>
      </c>
      <c r="AQ859" s="24">
        <f ca="1">SQRT(Inputs!$B$38)*J859+SQRT(1-Inputs!$B$38)*_xlfn.NORM.S.INV(RAND())</f>
        <v>-1.1066464651952277</v>
      </c>
      <c r="AR859" s="24">
        <f ca="1">SQRT(Inputs!$B$38)*K859+SQRT(1-Inputs!$B$38)*_xlfn.NORM.S.INV(RAND())</f>
        <v>-0.33014454696364703</v>
      </c>
      <c r="AS859" s="24">
        <f ca="1">SQRT(Inputs!$B$38)*L859+SQRT(1-Inputs!$B$38)*_xlfn.NORM.S.INV(RAND())</f>
        <v>0.45727591660441641</v>
      </c>
      <c r="AT859" s="24">
        <f ca="1">SQRT(Inputs!$B$38)*M859+SQRT(1-Inputs!$B$38)*_xlfn.NORM.S.INV(RAND())</f>
        <v>0.87201083395762113</v>
      </c>
      <c r="AU859" s="15">
        <f ca="1">Inputs!$B$6*EXP($B$8-0.5*C$5^2+C$5*N859)</f>
        <v>3867.37333818152</v>
      </c>
      <c r="AV859" s="15">
        <f t="shared" ca="1" si="474"/>
        <v>6436.6576291120937</v>
      </c>
      <c r="AW859" s="15">
        <f t="shared" ca="1" si="475"/>
        <v>9722.5028905800646</v>
      </c>
      <c r="AX859" s="15">
        <f t="shared" ca="1" si="476"/>
        <v>11292.001205514303</v>
      </c>
      <c r="AY859" s="15">
        <f t="shared" ca="1" si="477"/>
        <v>14270.239294535233</v>
      </c>
      <c r="AZ859" s="15">
        <f t="shared" ca="1" si="478"/>
        <v>16841.060160661542</v>
      </c>
      <c r="BA859" s="15">
        <f t="shared" ca="1" si="479"/>
        <v>21989.180922237101</v>
      </c>
      <c r="BB859" s="15">
        <f t="shared" ca="1" si="480"/>
        <v>26319.039772906606</v>
      </c>
      <c r="BC859" s="15">
        <f t="shared" ca="1" si="481"/>
        <v>33826.027191571629</v>
      </c>
      <c r="BD859" s="15">
        <f t="shared" ca="1" si="482"/>
        <v>36727.17462946599</v>
      </c>
      <c r="BE859" s="15">
        <f t="shared" ca="1" si="483"/>
        <v>51794.221028985477</v>
      </c>
      <c r="BF859" s="15">
        <f ca="1">Inputs!$B$13*EXP($B$9-0.5*C$6^2+C$6*Y859)</f>
        <v>14142.173985968298</v>
      </c>
      <c r="BG859" s="15">
        <f t="shared" ca="1" si="484"/>
        <v>14793.164181487673</v>
      </c>
      <c r="BH859" s="15">
        <f t="shared" ca="1" si="485"/>
        <v>19940.560210582211</v>
      </c>
      <c r="BI859" s="15">
        <f t="shared" ca="1" si="486"/>
        <v>25031.22266762756</v>
      </c>
      <c r="BJ859" s="15">
        <f t="shared" ca="1" si="487"/>
        <v>33541.636716928719</v>
      </c>
      <c r="BK859" s="15">
        <f t="shared" ca="1" si="488"/>
        <v>36803.018935340122</v>
      </c>
      <c r="BL859" s="15">
        <f t="shared" ca="1" si="489"/>
        <v>44971.78711881148</v>
      </c>
      <c r="BM859" s="15">
        <f t="shared" ca="1" si="490"/>
        <v>52073.346522144049</v>
      </c>
      <c r="BN859" s="15">
        <f t="shared" ca="1" si="491"/>
        <v>60965.590413679471</v>
      </c>
      <c r="BO859" s="15">
        <f t="shared" ca="1" si="492"/>
        <v>80556.415308908283</v>
      </c>
      <c r="BP859" s="15">
        <f t="shared" ca="1" si="493"/>
        <v>102607.41138928421</v>
      </c>
      <c r="BQ859" s="15">
        <f ca="1">Inputs!$B$20*EXP($B$10-0.5*C$7^2+C$7*AJ859)</f>
        <v>3917.3549220141194</v>
      </c>
      <c r="BR859" s="15">
        <f t="shared" ca="1" si="494"/>
        <v>4387.3790555957921</v>
      </c>
      <c r="BS859" s="15">
        <f t="shared" ca="1" si="495"/>
        <v>7912.9927668141954</v>
      </c>
      <c r="BT859" s="15">
        <f t="shared" ca="1" si="496"/>
        <v>13372.954398602877</v>
      </c>
      <c r="BU859" s="15">
        <f t="shared" ca="1" si="497"/>
        <v>15478.439562674421</v>
      </c>
      <c r="BV859" s="15">
        <f t="shared" ca="1" si="498"/>
        <v>19765.823499084265</v>
      </c>
      <c r="BW859" s="15">
        <f t="shared" ca="1" si="499"/>
        <v>24322.260926359952</v>
      </c>
      <c r="BX859" s="15">
        <f t="shared" ca="1" si="500"/>
        <v>27249.989718680619</v>
      </c>
      <c r="BY859" s="15">
        <f t="shared" ca="1" si="501"/>
        <v>35844.703153496957</v>
      </c>
      <c r="BZ859" s="15">
        <f t="shared" ca="1" si="502"/>
        <v>54705.879959560531</v>
      </c>
      <c r="CA859" s="15">
        <f t="shared" ca="1" si="503"/>
        <v>89725.003598753901</v>
      </c>
      <c r="CB859" s="15">
        <f ca="1">(AU859*DCF!C$10-DCF!C$5*MAX(AU859*DCF!C$10,0)-MAX(AU859-Inputs!$B$6,0)/Inputs!$B$10)*DCF!C$6</f>
        <v>993.17672714355626</v>
      </c>
      <c r="CC859" s="15">
        <f ca="1">(AV859*DCF!D$10-DCF!D$5*MAX(AV859*DCF!D$10,0)-MAX(AV859-AU859,0)/Inputs!$B$10)*DCF!D$6</f>
        <v>942.43895877537818</v>
      </c>
      <c r="CD859" s="15">
        <f ca="1">(AW859*DCF!E$10-DCF!E$5*MAX(AW859*DCF!E$10,0)-MAX(AW859-AV859,0)/Inputs!$B$10)*DCF!E$6</f>
        <v>1504.6627229682567</v>
      </c>
      <c r="CE859" s="15">
        <f ca="1">(AX859*DCF!F$10-DCF!F$5*MAX(AX859*DCF!F$10,0)-MAX(AX859-AW859,0)/Inputs!$B$10)*DCF!F$6</f>
        <v>2138.452180379893</v>
      </c>
      <c r="CF859" s="15">
        <f ca="1">(AY859*DCF!G$10-DCF!G$5*MAX(AY859*DCF!G$10,0)-MAX(AY859-AX859,0)/Inputs!$B$10)*DCF!G$6</f>
        <v>2367.7691132873933</v>
      </c>
      <c r="CG859" s="15">
        <f ca="1">(AZ859*DCF!H$10-DCF!H$5*MAX(AZ859*DCF!H$10,0)-MAX(AZ859-AY859,0)/Inputs!$B$10)*DCF!H$6</f>
        <v>2813.2085771419152</v>
      </c>
      <c r="CH859" s="15">
        <f ca="1">(BA859*DCF!I$10-DCF!I$5*MAX(BA859*DCF!I$10,0)-MAX(BA859-AZ859,0)/Inputs!$B$10)*DCF!I$6</f>
        <v>3172.1490079831069</v>
      </c>
      <c r="CI859" s="15">
        <f ca="1">(BB859*DCF!J$10-DCF!J$5*MAX(BB859*DCF!J$10,0)-MAX(BB859-BA859,0)/Inputs!$B$10)*DCF!J$6</f>
        <v>3860.2895352674268</v>
      </c>
      <c r="CJ859" s="15">
        <f ca="1">(BC859*DCF!K$10-DCF!K$5*MAX(BC859*DCF!K$10,0)-MAX(BC859-BB859,0)/Inputs!$B$10)*DCF!K$6</f>
        <v>4394.5831674530737</v>
      </c>
      <c r="CK859" s="15">
        <f ca="1">(BD859*DCF!L$10-DCF!L$5*MAX(BD859*DCF!L$10,0)-MAX(BD859-BC859,0)/Inputs!$B$10)*DCF!L$6</f>
        <v>5163.9909994859117</v>
      </c>
      <c r="CL859" s="15">
        <f ca="1">(BE859*DCF!M$10-DCF!M$5*MAX(BE859*DCF!M$10,0)-MAX(BE859-BD859,0)/Inputs!$B$10)*DCF!M$6</f>
        <v>5508.9148136409995</v>
      </c>
      <c r="CM859" s="15">
        <f ca="1">(BF859*DCF!C$28-DCF!C$5*MAX(BF859*DCF!C$28,0)-MAX(BF859-Inputs!$B$13,0)/Inputs!$B$17)*DCF!C$6</f>
        <v>3679.799912305396</v>
      </c>
      <c r="CN859" s="15">
        <f ca="1">(BG859*DCF!D$28-DCF!D$5*MAX(BG859*DCF!D$28,0)-MAX(BG859-BF859,0)/Inputs!$B$17)*DCF!D$6</f>
        <v>4218.0419818222399</v>
      </c>
      <c r="CO859" s="15">
        <f ca="1">(BH859*DCF!E$28-DCF!E$5*MAX(BH859*DCF!E$28,0)-MAX(BH859-BG859,0)/Inputs!$B$17)*DCF!E$6</f>
        <v>4633.0408175456123</v>
      </c>
      <c r="CP859" s="15">
        <f ca="1">(BI859*DCF!F$28-DCF!F$5*MAX(BI859*DCF!F$28,0)-MAX(BI859-BH859,0)/Inputs!$B$17)*DCF!F$6</f>
        <v>5868.4820459036528</v>
      </c>
      <c r="CQ859" s="15">
        <f ca="1">(BJ859*DCF!G$28-DCF!G$5*MAX(BJ859*DCF!G$28,0)-MAX(BJ859-BI859,0)/Inputs!$B$17)*DCF!G$6</f>
        <v>7271.264555404473</v>
      </c>
      <c r="CR859" s="15">
        <f ca="1">(BK859*DCF!H$28-DCF!H$5*MAX(BK859*DCF!H$28,0)-MAX(BK859-BJ859,0)/Inputs!$B$17)*DCF!H$6</f>
        <v>8595.0653496384803</v>
      </c>
      <c r="CS859" s="15">
        <f ca="1">(BL859*DCF!I$28-DCF!I$5*MAX(BL859*DCF!I$28,0)-MAX(BL859-BK859,0)/Inputs!$B$17)*DCF!I$6</f>
        <v>9402.7836585957648</v>
      </c>
      <c r="CT859" s="15">
        <f ca="1">(BM859*DCF!J$28-DCF!J$5*MAX(BM859*DCF!J$28,0)-MAX(BM859-BL859,0)/Inputs!$B$17)*DCF!J$6</f>
        <v>10675.070451969503</v>
      </c>
      <c r="CU859" s="15">
        <f ca="1">(BN859*DCF!K$28-DCF!K$5*MAX(BN859*DCF!K$28,0)-MAX(BN859-BM859,0)/Inputs!$B$17)*DCF!K$6</f>
        <v>11785.729052647386</v>
      </c>
      <c r="CV859" s="15">
        <f ca="1">(BO859*DCF!L$28-DCF!L$5*MAX(BO859*DCF!L$28,0)-MAX(BO859-BN859,0)/Inputs!$B$17)*DCF!L$6</f>
        <v>13855.961218786617</v>
      </c>
      <c r="CW859" s="15">
        <f ca="1">(BP859*DCF!M$28-DCF!M$5*MAX(BP859*DCF!M$28,0)-MAX(BP859-BO859,0)/Inputs!$B$17)*DCF!M$6</f>
        <v>17000.695126934013</v>
      </c>
      <c r="CX859" s="15">
        <f ca="1">(BQ859*DCF!C$46-DCF!C$5*MAX(BQ859*DCF!C$46,0)-MAX(BQ859-Inputs!$B$20,0)/Inputs!$B$24)*DCF!C$6</f>
        <v>-1235.580777376988</v>
      </c>
      <c r="CY859" s="15">
        <f ca="1">(BR859*DCF!D$46-DCF!D$5*MAX(BR859*DCF!D$46,0)-MAX(BR859-BQ859,0)/Inputs!$B$24)*DCF!D$6</f>
        <v>-949.37868603277616</v>
      </c>
      <c r="CZ859" s="15">
        <f ca="1">(BS859*DCF!E$46-DCF!E$5*MAX(BS859*DCF!E$46,0)-MAX(BS859-BR859,0)/Inputs!$B$24)*DCF!E$6</f>
        <v>-2325.42503858185</v>
      </c>
      <c r="DA859" s="15">
        <f ca="1">(BT859*DCF!F$46-DCF!F$5*MAX(BT859*DCF!F$46,0)-MAX(BT859-BS859,0)/Inputs!$B$24)*DCF!F$6</f>
        <v>-2962.047722261761</v>
      </c>
      <c r="DB859" s="15">
        <f ca="1">(BU859*DCF!G$46-DCF!G$5*MAX(BU859*DCF!G$46,0)-MAX(BU859-BT859,0)/Inputs!$B$24)*DCF!G$6</f>
        <v>-1228.9077351121177</v>
      </c>
      <c r="DC859" s="15">
        <f ca="1">(BV859*DCF!H$46-DCF!H$5*MAX(BV859*DCF!H$46,0)-MAX(BV859-BU859,0)/Inputs!$B$24)*DCF!H$6</f>
        <v>-1332.2782890021424</v>
      </c>
      <c r="DD859" s="15">
        <f ca="1">(BW859*DCF!I$46-DCF!I$5*MAX(BW859*DCF!I$46,0)-MAX(BW859-BV859,0)/Inputs!$B$24)*DCF!I$6</f>
        <v>-746.24487438456629</v>
      </c>
      <c r="DE859" s="15">
        <f ca="1">(BX859*DCF!J$46-DCF!J$5*MAX(BX859*DCF!J$46,0)-MAX(BX859-BW859,0)/Inputs!$B$24)*DCF!J$6</f>
        <v>366.67584792009058</v>
      </c>
      <c r="DF859" s="15">
        <f ca="1">(BY859*DCF!K$46-DCF!K$5*MAX(BY859*DCF!K$46,0)-MAX(BY859-BX859,0)/Inputs!$B$24)*DCF!K$6</f>
        <v>-57.906896269314387</v>
      </c>
      <c r="DG859" s="15">
        <f ca="1">(BZ859*DCF!L$46-DCF!L$5*MAX(BZ859*DCF!L$46,0)-MAX(BZ859-BY859,0)/Inputs!$B$24)*DCF!L$6</f>
        <v>-486.78234541978975</v>
      </c>
      <c r="DH859" s="15">
        <f ca="1">(CA859*DCF!M$46-DCF!M$5*MAX(CA859*DCF!M$46,0)-MAX(CA859-BZ859,0)/Inputs!$B$24)*DCF!M$6</f>
        <v>-286.8768018984041</v>
      </c>
      <c r="DI859" s="15">
        <f ca="1">SUM(CB859:CL859)+BE859*DCF!M$10*(1+Inputs!$B$30)*(1-Inputs!$B$33)*(1-Inputs!$B$30/Inputs!$B$31)/(Inputs!$B$29-Inputs!$B$30)*DCF!M$6</f>
        <v>177003.63783486161</v>
      </c>
      <c r="DJ859" s="15">
        <f ca="1">SUM(CM859:CW859)+BP859*DCF!M$28*(1+Inputs!$B$30)*(1-Inputs!$B$33)*(1-Inputs!$B$30/Inputs!$B$31)/(Inputs!$B$29-Inputs!$B$30)*DCF!M$6</f>
        <v>477729.64449012192</v>
      </c>
      <c r="DK859" s="15">
        <f ca="1">SUM(CX859:DH859)+CA859*DCF!M$46*(1+Inputs!$B$30)*(1-Inputs!$B$33)*(1-Inputs!$B$30/Inputs!$B$31)/(Inputs!$B$29-Inputs!$B$30)*DCF!M$6</f>
        <v>127480.73085139896</v>
      </c>
      <c r="DM859" s="15">
        <f ca="1">DI859+DJ859+DK859+Inputs!$B$34+Inputs!$B$36-Inputs!$B$35</f>
        <v>859065.01317638252</v>
      </c>
    </row>
    <row r="860" spans="1:117" x14ac:dyDescent="0.75">
      <c r="A860" s="11">
        <v>847</v>
      </c>
      <c r="C860" s="24">
        <f t="shared" ca="1" si="504"/>
        <v>-1.3813503747891764</v>
      </c>
      <c r="D860" s="24">
        <f t="shared" ca="1" si="504"/>
        <v>0.58844075141060226</v>
      </c>
      <c r="E860" s="24">
        <f t="shared" ca="1" si="504"/>
        <v>-2.8538101889581609</v>
      </c>
      <c r="F860" s="24">
        <f t="shared" ca="1" si="504"/>
        <v>-1.2741656528279557</v>
      </c>
      <c r="G860" s="24">
        <f t="shared" ca="1" si="504"/>
        <v>-1.2155387371128654</v>
      </c>
      <c r="H860" s="24">
        <f t="shared" ca="1" si="504"/>
        <v>0.25766965156842381</v>
      </c>
      <c r="I860" s="24">
        <f t="shared" ca="1" si="504"/>
        <v>0.96225450474256924</v>
      </c>
      <c r="J860" s="24">
        <f t="shared" ca="1" si="504"/>
        <v>-0.67811303526873756</v>
      </c>
      <c r="K860" s="24">
        <f t="shared" ca="1" si="504"/>
        <v>-0.61570098393077621</v>
      </c>
      <c r="L860" s="24">
        <f t="shared" ca="1" si="504"/>
        <v>-0.70270585780357397</v>
      </c>
      <c r="M860" s="24">
        <f t="shared" ca="1" si="504"/>
        <v>0.87517438485866439</v>
      </c>
      <c r="N860" s="24">
        <f ca="1">SQRT(Inputs!$B$38)*C860+SQRT(1-Inputs!$B$38)*_xlfn.NORM.S.INV(RAND())</f>
        <v>-0.36242230368885003</v>
      </c>
      <c r="O860" s="24">
        <f ca="1">SQRT(Inputs!$B$38)*D860+SQRT(1-Inputs!$B$38)*_xlfn.NORM.S.INV(RAND())</f>
        <v>0.94786682542311718</v>
      </c>
      <c r="P860" s="24">
        <f ca="1">SQRT(Inputs!$B$38)*E860+SQRT(1-Inputs!$B$38)*_xlfn.NORM.S.INV(RAND())</f>
        <v>-2.37453868828739</v>
      </c>
      <c r="Q860" s="24">
        <f ca="1">SQRT(Inputs!$B$38)*F860+SQRT(1-Inputs!$B$38)*_xlfn.NORM.S.INV(RAND())</f>
        <v>-0.44159758219794493</v>
      </c>
      <c r="R860" s="24">
        <f ca="1">SQRT(Inputs!$B$38)*G860+SQRT(1-Inputs!$B$38)*_xlfn.NORM.S.INV(RAND())</f>
        <v>-0.4589477789654044</v>
      </c>
      <c r="S860" s="24">
        <f ca="1">SQRT(Inputs!$B$38)*H860+SQRT(1-Inputs!$B$38)*_xlfn.NORM.S.INV(RAND())</f>
        <v>-0.4896401803827064</v>
      </c>
      <c r="T860" s="24">
        <f ca="1">SQRT(Inputs!$B$38)*I860+SQRT(1-Inputs!$B$38)*_xlfn.NORM.S.INV(RAND())</f>
        <v>1.4070185953734291</v>
      </c>
      <c r="U860" s="24">
        <f ca="1">SQRT(Inputs!$B$38)*J860+SQRT(1-Inputs!$B$38)*_xlfn.NORM.S.INV(RAND())</f>
        <v>-0.46422746939311277</v>
      </c>
      <c r="V860" s="24">
        <f ca="1">SQRT(Inputs!$B$38)*K860+SQRT(1-Inputs!$B$38)*_xlfn.NORM.S.INV(RAND())</f>
        <v>-0.27368311034546949</v>
      </c>
      <c r="W860" s="24">
        <f ca="1">SQRT(Inputs!$B$38)*L860+SQRT(1-Inputs!$B$38)*_xlfn.NORM.S.INV(RAND())</f>
        <v>-0.7077904241370625</v>
      </c>
      <c r="X860" s="24">
        <f ca="1">SQRT(Inputs!$B$38)*M860+SQRT(1-Inputs!$B$38)*_xlfn.NORM.S.INV(RAND())</f>
        <v>0.59542739847876058</v>
      </c>
      <c r="Y860" s="24">
        <f ca="1">SQRT(Inputs!$B$38)*C860+SQRT(1-Inputs!$B$38)*_xlfn.NORM.S.INV(RAND())</f>
        <v>-0.33203554716746059</v>
      </c>
      <c r="Z860" s="24">
        <f ca="1">SQRT(Inputs!$B$38)*D860+SQRT(1-Inputs!$B$38)*_xlfn.NORM.S.INV(RAND())</f>
        <v>-0.27112276110499256</v>
      </c>
      <c r="AA860" s="24">
        <f ca="1">SQRT(Inputs!$B$38)*E860+SQRT(1-Inputs!$B$38)*_xlfn.NORM.S.INV(RAND())</f>
        <v>-2.2968315135916728</v>
      </c>
      <c r="AB860" s="24">
        <f ca="1">SQRT(Inputs!$B$38)*F860+SQRT(1-Inputs!$B$38)*_xlfn.NORM.S.INV(RAND())</f>
        <v>-0.75292848975245696</v>
      </c>
      <c r="AC860" s="24">
        <f ca="1">SQRT(Inputs!$B$38)*G860+SQRT(1-Inputs!$B$38)*_xlfn.NORM.S.INV(RAND())</f>
        <v>-0.11214318818170621</v>
      </c>
      <c r="AD860" s="24">
        <f ca="1">SQRT(Inputs!$B$38)*H860+SQRT(1-Inputs!$B$38)*_xlfn.NORM.S.INV(RAND())</f>
        <v>-0.1548583263126698</v>
      </c>
      <c r="AE860" s="24">
        <f ca="1">SQRT(Inputs!$B$38)*I860+SQRT(1-Inputs!$B$38)*_xlfn.NORM.S.INV(RAND())</f>
        <v>-1.3116309110454294</v>
      </c>
      <c r="AF860" s="24">
        <f ca="1">SQRT(Inputs!$B$38)*J860+SQRT(1-Inputs!$B$38)*_xlfn.NORM.S.INV(RAND())</f>
        <v>0.49057247717026548</v>
      </c>
      <c r="AG860" s="24">
        <f ca="1">SQRT(Inputs!$B$38)*K860+SQRT(1-Inputs!$B$38)*_xlfn.NORM.S.INV(RAND())</f>
        <v>-1.3393301518869938</v>
      </c>
      <c r="AH860" s="24">
        <f ca="1">SQRT(Inputs!$B$38)*L860+SQRT(1-Inputs!$B$38)*_xlfn.NORM.S.INV(RAND())</f>
        <v>0.27682116991329198</v>
      </c>
      <c r="AI860" s="24">
        <f ca="1">SQRT(Inputs!$B$38)*M860+SQRT(1-Inputs!$B$38)*_xlfn.NORM.S.INV(RAND())</f>
        <v>-0.84741425628130884</v>
      </c>
      <c r="AJ860" s="24">
        <f ca="1">SQRT(Inputs!$B$38)*C860+SQRT(1-Inputs!$B$38)*_xlfn.NORM.S.INV(RAND())</f>
        <v>-0.7232785969952753</v>
      </c>
      <c r="AK860" s="24">
        <f ca="1">SQRT(Inputs!$B$38)*D860+SQRT(1-Inputs!$B$38)*_xlfn.NORM.S.INV(RAND())</f>
        <v>5.6004865978790952E-3</v>
      </c>
      <c r="AL860" s="24">
        <f ca="1">SQRT(Inputs!$B$38)*E860+SQRT(1-Inputs!$B$38)*_xlfn.NORM.S.INV(RAND())</f>
        <v>-1.4389599988722697</v>
      </c>
      <c r="AM860" s="24">
        <f ca="1">SQRT(Inputs!$B$38)*F860+SQRT(1-Inputs!$B$38)*_xlfn.NORM.S.INV(RAND())</f>
        <v>-0.9133497294446985</v>
      </c>
      <c r="AN860" s="24">
        <f ca="1">SQRT(Inputs!$B$38)*G860+SQRT(1-Inputs!$B$38)*_xlfn.NORM.S.INV(RAND())</f>
        <v>0.25158352444116128</v>
      </c>
      <c r="AO860" s="24">
        <f ca="1">SQRT(Inputs!$B$38)*H860+SQRT(1-Inputs!$B$38)*_xlfn.NORM.S.INV(RAND())</f>
        <v>0.76204095517854575</v>
      </c>
      <c r="AP860" s="24">
        <f ca="1">SQRT(Inputs!$B$38)*I860+SQRT(1-Inputs!$B$38)*_xlfn.NORM.S.INV(RAND())</f>
        <v>0.51875089849551193</v>
      </c>
      <c r="AQ860" s="24">
        <f ca="1">SQRT(Inputs!$B$38)*J860+SQRT(1-Inputs!$B$38)*_xlfn.NORM.S.INV(RAND())</f>
        <v>-0.69672429424070192</v>
      </c>
      <c r="AR860" s="24">
        <f ca="1">SQRT(Inputs!$B$38)*K860+SQRT(1-Inputs!$B$38)*_xlfn.NORM.S.INV(RAND())</f>
        <v>-0.65276956860162616</v>
      </c>
      <c r="AS860" s="24">
        <f ca="1">SQRT(Inputs!$B$38)*L860+SQRT(1-Inputs!$B$38)*_xlfn.NORM.S.INV(RAND())</f>
        <v>-1.6690782149593395</v>
      </c>
      <c r="AT860" s="24">
        <f ca="1">SQRT(Inputs!$B$38)*M860+SQRT(1-Inputs!$B$38)*_xlfn.NORM.S.INV(RAND())</f>
        <v>0.11386976302113844</v>
      </c>
      <c r="AU860" s="15">
        <f ca="1">Inputs!$B$6*EXP($B$8-0.5*C$5^2+C$5*N860)</f>
        <v>4679.4974624600236</v>
      </c>
      <c r="AV860" s="15">
        <f t="shared" ca="1" si="474"/>
        <v>6547.8736651179679</v>
      </c>
      <c r="AW860" s="15">
        <f t="shared" ca="1" si="475"/>
        <v>5795.9271030660047</v>
      </c>
      <c r="AX860" s="15">
        <f t="shared" ca="1" si="476"/>
        <v>6696.4220076147449</v>
      </c>
      <c r="AY860" s="15">
        <f t="shared" ca="1" si="477"/>
        <v>7756.6160464354589</v>
      </c>
      <c r="AZ860" s="15">
        <f t="shared" ca="1" si="478"/>
        <v>8988.5919567747442</v>
      </c>
      <c r="BA860" s="15">
        <f t="shared" ca="1" si="479"/>
        <v>12744.879881095159</v>
      </c>
      <c r="BB860" s="15">
        <f t="shared" ca="1" si="480"/>
        <v>14894.498675789908</v>
      </c>
      <c r="BC860" s="15">
        <f t="shared" ca="1" si="481"/>
        <v>17766.353318974943</v>
      </c>
      <c r="BD860" s="15">
        <f t="shared" ca="1" si="482"/>
        <v>20371.199139798387</v>
      </c>
      <c r="BE860" s="15">
        <f t="shared" ca="1" si="483"/>
        <v>26353.420769850833</v>
      </c>
      <c r="BF860" s="15">
        <f ca="1">Inputs!$B$13*EXP($B$9-0.5*C$6^2+C$6*Y860)</f>
        <v>12949.907844127734</v>
      </c>
      <c r="BG860" s="15">
        <f t="shared" ca="1" si="484"/>
        <v>15028.995608505089</v>
      </c>
      <c r="BH860" s="15">
        <f t="shared" ca="1" si="485"/>
        <v>12545.640250918363</v>
      </c>
      <c r="BI860" s="15">
        <f t="shared" ca="1" si="486"/>
        <v>13677.196072218041</v>
      </c>
      <c r="BJ860" s="15">
        <f t="shared" ca="1" si="487"/>
        <v>16498.487177130115</v>
      </c>
      <c r="BK860" s="15">
        <f t="shared" ca="1" si="488"/>
        <v>19826.331698828471</v>
      </c>
      <c r="BL860" s="15">
        <f t="shared" ca="1" si="489"/>
        <v>20547.313829607268</v>
      </c>
      <c r="BM860" s="15">
        <f t="shared" ca="1" si="490"/>
        <v>26844.186420576567</v>
      </c>
      <c r="BN860" s="15">
        <f t="shared" ca="1" si="491"/>
        <v>28119.459392160923</v>
      </c>
      <c r="BO860" s="15">
        <f t="shared" ca="1" si="492"/>
        <v>35729.489171140638</v>
      </c>
      <c r="BP860" s="15">
        <f t="shared" ca="1" si="493"/>
        <v>39950.534255969695</v>
      </c>
      <c r="BQ860" s="15">
        <f ca="1">Inputs!$B$20*EXP($B$10-0.5*C$7^2+C$7*AJ860)</f>
        <v>3318.9186085197166</v>
      </c>
      <c r="BR860" s="15">
        <f t="shared" ca="1" si="494"/>
        <v>4511.3621226428568</v>
      </c>
      <c r="BS860" s="15">
        <f t="shared" ca="1" si="495"/>
        <v>4086.5166319476366</v>
      </c>
      <c r="BT860" s="15">
        <f t="shared" ca="1" si="496"/>
        <v>4433.9586904807711</v>
      </c>
      <c r="BU860" s="15">
        <f t="shared" ca="1" si="497"/>
        <v>6530.6323000068842</v>
      </c>
      <c r="BV860" s="15">
        <f t="shared" ca="1" si="498"/>
        <v>10787.853491866505</v>
      </c>
      <c r="BW860" s="15">
        <f t="shared" ca="1" si="499"/>
        <v>16800.798385659582</v>
      </c>
      <c r="BX860" s="15">
        <f t="shared" ca="1" si="500"/>
        <v>20435.351626397187</v>
      </c>
      <c r="BY860" s="15">
        <f t="shared" ca="1" si="501"/>
        <v>25271.640632361832</v>
      </c>
      <c r="BZ860" s="15">
        <f t="shared" ca="1" si="502"/>
        <v>26090.269571676115</v>
      </c>
      <c r="CA860" s="15">
        <f t="shared" ca="1" si="503"/>
        <v>37398.04548686964</v>
      </c>
      <c r="CB860" s="15">
        <f ca="1">(AU860*DCF!C$10-DCF!C$5*MAX(AU860*DCF!C$10,0)-MAX(AU860-Inputs!$B$6,0)/Inputs!$B$10)*DCF!C$6</f>
        <v>1045.0903041455019</v>
      </c>
      <c r="CC860" s="15">
        <f ca="1">(AV860*DCF!D$10-DCF!D$5*MAX(AV860*DCF!D$10,0)-MAX(AV860-AU860,0)/Inputs!$B$10)*DCF!D$6</f>
        <v>1140.4452073453631</v>
      </c>
      <c r="CD860" s="15">
        <f ca="1">(AW860*DCF!E$10-DCF!E$5*MAX(AW860*DCF!E$10,0)-MAX(AW860-AV860,0)/Inputs!$B$10)*DCF!E$6</f>
        <v>1338.1873047036265</v>
      </c>
      <c r="CE860" s="15">
        <f ca="1">(AX860*DCF!F$10-DCF!F$5*MAX(AX860*DCF!F$10,0)-MAX(AX860-AW860,0)/Inputs!$B$10)*DCF!F$6</f>
        <v>1274.4475885373226</v>
      </c>
      <c r="CF860" s="15">
        <f ca="1">(AY860*DCF!G$10-DCF!G$5*MAX(AY860*DCF!G$10,0)-MAX(AY860-AX860,0)/Inputs!$B$10)*DCF!G$6</f>
        <v>1394.3843790697063</v>
      </c>
      <c r="CG860" s="15">
        <f ca="1">(AZ860*DCF!H$10-DCF!H$5*MAX(AZ860*DCF!H$10,0)-MAX(AZ860-AY860,0)/Inputs!$B$10)*DCF!H$6</f>
        <v>1526.3821667931882</v>
      </c>
      <c r="CH860" s="15">
        <f ca="1">(BA860*DCF!I$10-DCF!I$5*MAX(BA860*DCF!I$10,0)-MAX(BA860-AZ860,0)/Inputs!$B$10)*DCF!I$6</f>
        <v>1711.8617916212411</v>
      </c>
      <c r="CI860" s="15">
        <f ca="1">(BB860*DCF!J$10-DCF!J$5*MAX(BB860*DCF!J$10,0)-MAX(BB860-BA860,0)/Inputs!$B$10)*DCF!J$6</f>
        <v>2230.1912273719672</v>
      </c>
      <c r="CJ860" s="15">
        <f ca="1">(BC860*DCF!K$10-DCF!K$5*MAX(BC860*DCF!K$10,0)-MAX(BC860-BB860,0)/Inputs!$B$10)*DCF!K$6</f>
        <v>2458.0816226937709</v>
      </c>
      <c r="CK860" s="15">
        <f ca="1">(BD860*DCF!L$10-DCF!L$5*MAX(BD860*DCF!L$10,0)-MAX(BD860-BC860,0)/Inputs!$B$10)*DCF!L$6</f>
        <v>2735.5154675761228</v>
      </c>
      <c r="CL860" s="15">
        <f ca="1">(BE860*DCF!M$10-DCF!M$5*MAX(BE860*DCF!M$10,0)-MAX(BE860-BD860,0)/Inputs!$B$10)*DCF!M$6</f>
        <v>3004.1682338043306</v>
      </c>
      <c r="CM860" s="15">
        <f ca="1">(BF860*DCF!C$28-DCF!C$5*MAX(BF860*DCF!C$28,0)-MAX(BF860-Inputs!$B$13,0)/Inputs!$B$17)*DCF!C$6</f>
        <v>3591.2782530806944</v>
      </c>
      <c r="CN860" s="15">
        <f ca="1">(BG860*DCF!D$28-DCF!D$5*MAX(BG860*DCF!D$28,0)-MAX(BG860-BF860,0)/Inputs!$B$17)*DCF!D$6</f>
        <v>3982.8210870773819</v>
      </c>
      <c r="CO860" s="15">
        <f ca="1">(BH860*DCF!E$28-DCF!E$5*MAX(BH860*DCF!E$28,0)-MAX(BH860-BG860,0)/Inputs!$B$17)*DCF!E$6</f>
        <v>3553.1487122936542</v>
      </c>
      <c r="CP860" s="15">
        <f ca="1">(BI860*DCF!F$28-DCF!F$5*MAX(BI860*DCF!F$28,0)-MAX(BI860-BH860,0)/Inputs!$B$17)*DCF!F$6</f>
        <v>3506.9808415946386</v>
      </c>
      <c r="CQ860" s="15">
        <f ca="1">(BJ860*DCF!G$28-DCF!G$5*MAX(BJ860*DCF!G$28,0)-MAX(BJ860-BI860,0)/Inputs!$B$17)*DCF!G$6</f>
        <v>3806.1443788747079</v>
      </c>
      <c r="CR860" s="15">
        <f ca="1">(BK860*DCF!H$28-DCF!H$5*MAX(BK860*DCF!H$28,0)-MAX(BK860-BJ860,0)/Inputs!$B$17)*DCF!H$6</f>
        <v>4386.2169201108009</v>
      </c>
      <c r="CS860" s="15">
        <f ca="1">(BL860*DCF!I$28-DCF!I$5*MAX(BL860*DCF!I$28,0)-MAX(BL860-BK860,0)/Inputs!$B$17)*DCF!I$6</f>
        <v>4728.2802121568802</v>
      </c>
      <c r="CT860" s="15">
        <f ca="1">(BM860*DCF!J$28-DCF!J$5*MAX(BM860*DCF!J$28,0)-MAX(BM860-BL860,0)/Inputs!$B$17)*DCF!J$6</f>
        <v>5153.5682126862403</v>
      </c>
      <c r="CU860" s="15">
        <f ca="1">(BN860*DCF!K$28-DCF!K$5*MAX(BN860*DCF!K$28,0)-MAX(BN860-BM860,0)/Inputs!$B$17)*DCF!K$6</f>
        <v>5782.1543921190005</v>
      </c>
      <c r="CV860" s="15">
        <f ca="1">(BO860*DCF!L$28-DCF!L$5*MAX(BO860*DCF!L$28,0)-MAX(BO860-BN860,0)/Inputs!$B$17)*DCF!L$6</f>
        <v>6267.6954879963696</v>
      </c>
      <c r="CW860" s="15">
        <f ca="1">(BP860*DCF!M$28-DCF!M$5*MAX(BP860*DCF!M$28,0)-MAX(BP860-BO860,0)/Inputs!$B$17)*DCF!M$6</f>
        <v>7075.498321031745</v>
      </c>
      <c r="CX860" s="15">
        <f ca="1">(BQ860*DCF!C$46-DCF!C$5*MAX(BQ860*DCF!C$46,0)-MAX(BQ860-Inputs!$B$20,0)/Inputs!$B$24)*DCF!C$6</f>
        <v>-820.95977495592376</v>
      </c>
      <c r="CY860" s="15">
        <f ca="1">(BR860*DCF!D$46-DCF!D$5*MAX(BR860*DCF!D$46,0)-MAX(BR860-BQ860,0)/Inputs!$B$24)*DCF!D$6</f>
        <v>-1278.7900573069494</v>
      </c>
      <c r="CZ860" s="15">
        <f ca="1">(BS860*DCF!E$46-DCF!E$5*MAX(BS860*DCF!E$46,0)-MAX(BS860-BR860,0)/Inputs!$B$24)*DCF!E$6</f>
        <v>-483.23770688708487</v>
      </c>
      <c r="DA860" s="15">
        <f ca="1">(BT860*DCF!F$46-DCF!F$5*MAX(BT860*DCF!F$46,0)-MAX(BT860-BS860,0)/Inputs!$B$24)*DCF!F$6</f>
        <v>-449.42354245937179</v>
      </c>
      <c r="DB860" s="15">
        <f ca="1">(BU860*DCF!G$46-DCF!G$5*MAX(BU860*DCF!G$46,0)-MAX(BU860-BT860,0)/Inputs!$B$24)*DCF!G$6</f>
        <v>-924.95714465048991</v>
      </c>
      <c r="DC860" s="15">
        <f ca="1">(BV860*DCF!H$46-DCF!H$5*MAX(BV860*DCF!H$46,0)-MAX(BV860-BU860,0)/Inputs!$B$24)*DCF!H$6</f>
        <v>-1322.9054009433626</v>
      </c>
      <c r="DD860" s="15">
        <f ca="1">(BW860*DCF!I$46-DCF!I$5*MAX(BW860*DCF!I$46,0)-MAX(BW860-BV860,0)/Inputs!$B$24)*DCF!I$6</f>
        <v>-1338.0629147243228</v>
      </c>
      <c r="DE860" s="15">
        <f ca="1">(BX860*DCF!J$46-DCF!J$5*MAX(BX860*DCF!J$46,0)-MAX(BX860-BW860,0)/Inputs!$B$24)*DCF!J$6</f>
        <v>-106.61766563300802</v>
      </c>
      <c r="DF860" s="15">
        <f ca="1">(BY860*DCF!K$46-DCF!K$5*MAX(BY860*DCF!K$46,0)-MAX(BY860-BX860,0)/Inputs!$B$24)*DCF!K$6</f>
        <v>258.83838809462435</v>
      </c>
      <c r="DG860" s="15">
        <f ca="1">(BZ860*DCF!L$46-DCF!L$5*MAX(BZ860*DCF!L$46,0)-MAX(BZ860-BY860,0)/Inputs!$B$24)*DCF!L$6</f>
        <v>1618.2413998614941</v>
      </c>
      <c r="DH860" s="15">
        <f ca="1">(CA860*DCF!M$46-DCF!M$5*MAX(CA860*DCF!M$46,0)-MAX(CA860-BZ860,0)/Inputs!$B$24)*DCF!M$6</f>
        <v>567.89931172301613</v>
      </c>
      <c r="DI860" s="15">
        <f ca="1">SUM(CB860:CL860)+BE860*DCF!M$10*(1+Inputs!$B$30)*(1-Inputs!$B$33)*(1-Inputs!$B$30/Inputs!$B$31)/(Inputs!$B$29-Inputs!$B$30)*DCF!M$6</f>
        <v>93200.673784069513</v>
      </c>
      <c r="DJ860" s="15">
        <f ca="1">SUM(CM860:CW860)+BP860*DCF!M$28*(1+Inputs!$B$30)*(1-Inputs!$B$33)*(1-Inputs!$B$30/Inputs!$B$31)/(Inputs!$B$29-Inputs!$B$30)*DCF!M$6</f>
        <v>200077.60698633935</v>
      </c>
      <c r="DK860" s="15">
        <f ca="1">SUM(CX860:DH860)+CA860*DCF!M$46*(1+Inputs!$B$30)*(1-Inputs!$B$33)*(1-Inputs!$B$30/Inputs!$B$31)/(Inputs!$B$29-Inputs!$B$30)*DCF!M$6</f>
        <v>53541.833296514626</v>
      </c>
      <c r="DM860" s="15">
        <f ca="1">DI860+DJ860+DK860+Inputs!$B$34+Inputs!$B$36-Inputs!$B$35</f>
        <v>423671.1140669235</v>
      </c>
    </row>
    <row r="861" spans="1:117" x14ac:dyDescent="0.75">
      <c r="A861" s="11">
        <v>848</v>
      </c>
      <c r="C861" s="24">
        <f t="shared" ca="1" si="504"/>
        <v>-0.63809118717739455</v>
      </c>
      <c r="D861" s="24">
        <f t="shared" ca="1" si="504"/>
        <v>-0.43703127078871479</v>
      </c>
      <c r="E861" s="24">
        <f t="shared" ca="1" si="504"/>
        <v>0.88762393812345552</v>
      </c>
      <c r="F861" s="24">
        <f t="shared" ca="1" si="504"/>
        <v>-0.26311337560031889</v>
      </c>
      <c r="G861" s="24">
        <f t="shared" ca="1" si="504"/>
        <v>-0.60226051088447796</v>
      </c>
      <c r="H861" s="24">
        <f t="shared" ca="1" si="504"/>
        <v>-1.484717268560406</v>
      </c>
      <c r="I861" s="24">
        <f t="shared" ca="1" si="504"/>
        <v>0.14617468815633922</v>
      </c>
      <c r="J861" s="24">
        <f t="shared" ca="1" si="504"/>
        <v>0.59171320047757936</v>
      </c>
      <c r="K861" s="24">
        <f t="shared" ca="1" si="504"/>
        <v>-0.63744736089911957</v>
      </c>
      <c r="L861" s="24">
        <f t="shared" ca="1" si="504"/>
        <v>-1.4683816312391976E-2</v>
      </c>
      <c r="M861" s="24">
        <f t="shared" ca="1" si="504"/>
        <v>6.0823490865587415E-2</v>
      </c>
      <c r="N861" s="24">
        <f ca="1">SQRT(Inputs!$B$38)*C861+SQRT(1-Inputs!$B$38)*_xlfn.NORM.S.INV(RAND())</f>
        <v>-0.21954642199624333</v>
      </c>
      <c r="O861" s="24">
        <f ca="1">SQRT(Inputs!$B$38)*D861+SQRT(1-Inputs!$B$38)*_xlfn.NORM.S.INV(RAND())</f>
        <v>-1.0320095786657923</v>
      </c>
      <c r="P861" s="24">
        <f ca="1">SQRT(Inputs!$B$38)*E861+SQRT(1-Inputs!$B$38)*_xlfn.NORM.S.INV(RAND())</f>
        <v>0.58019323405501844</v>
      </c>
      <c r="Q861" s="24">
        <f ca="1">SQRT(Inputs!$B$38)*F861+SQRT(1-Inputs!$B$38)*_xlfn.NORM.S.INV(RAND())</f>
        <v>-5.8130462119525508E-2</v>
      </c>
      <c r="R861" s="24">
        <f ca="1">SQRT(Inputs!$B$38)*G861+SQRT(1-Inputs!$B$38)*_xlfn.NORM.S.INV(RAND())</f>
        <v>-0.39113637887105057</v>
      </c>
      <c r="S861" s="24">
        <f ca="1">SQRT(Inputs!$B$38)*H861+SQRT(1-Inputs!$B$38)*_xlfn.NORM.S.INV(RAND())</f>
        <v>-0.91909995173370107</v>
      </c>
      <c r="T861" s="24">
        <f ca="1">SQRT(Inputs!$B$38)*I861+SQRT(1-Inputs!$B$38)*_xlfn.NORM.S.INV(RAND())</f>
        <v>-0.60499998106746256</v>
      </c>
      <c r="U861" s="24">
        <f ca="1">SQRT(Inputs!$B$38)*J861+SQRT(1-Inputs!$B$38)*_xlfn.NORM.S.INV(RAND())</f>
        <v>-1.2897291479568243</v>
      </c>
      <c r="V861" s="24">
        <f ca="1">SQRT(Inputs!$B$38)*K861+SQRT(1-Inputs!$B$38)*_xlfn.NORM.S.INV(RAND())</f>
        <v>-3.9806653294416072E-2</v>
      </c>
      <c r="W861" s="24">
        <f ca="1">SQRT(Inputs!$B$38)*L861+SQRT(1-Inputs!$B$38)*_xlfn.NORM.S.INV(RAND())</f>
        <v>0.69674794388974715</v>
      </c>
      <c r="X861" s="24">
        <f ca="1">SQRT(Inputs!$B$38)*M861+SQRT(1-Inputs!$B$38)*_xlfn.NORM.S.INV(RAND())</f>
        <v>0.27418607066050704</v>
      </c>
      <c r="Y861" s="24">
        <f ca="1">SQRT(Inputs!$B$38)*C861+SQRT(1-Inputs!$B$38)*_xlfn.NORM.S.INV(RAND())</f>
        <v>0.21764747970598014</v>
      </c>
      <c r="Z861" s="24">
        <f ca="1">SQRT(Inputs!$B$38)*D861+SQRT(1-Inputs!$B$38)*_xlfn.NORM.S.INV(RAND())</f>
        <v>-0.61375663738195918</v>
      </c>
      <c r="AA861" s="24">
        <f ca="1">SQRT(Inputs!$B$38)*E861+SQRT(1-Inputs!$B$38)*_xlfn.NORM.S.INV(RAND())</f>
        <v>1.1661064734854847</v>
      </c>
      <c r="AB861" s="24">
        <f ca="1">SQRT(Inputs!$B$38)*F861+SQRT(1-Inputs!$B$38)*_xlfn.NORM.S.INV(RAND())</f>
        <v>-0.27878167933466491</v>
      </c>
      <c r="AC861" s="24">
        <f ca="1">SQRT(Inputs!$B$38)*G861+SQRT(1-Inputs!$B$38)*_xlfn.NORM.S.INV(RAND())</f>
        <v>0.17327650696247038</v>
      </c>
      <c r="AD861" s="24">
        <f ca="1">SQRT(Inputs!$B$38)*H861+SQRT(1-Inputs!$B$38)*_xlfn.NORM.S.INV(RAND())</f>
        <v>-0.6494226023733638</v>
      </c>
      <c r="AE861" s="24">
        <f ca="1">SQRT(Inputs!$B$38)*I861+SQRT(1-Inputs!$B$38)*_xlfn.NORM.S.INV(RAND())</f>
        <v>0.49026690563274111</v>
      </c>
      <c r="AF861" s="24">
        <f ca="1">SQRT(Inputs!$B$38)*J861+SQRT(1-Inputs!$B$38)*_xlfn.NORM.S.INV(RAND())</f>
        <v>0.11620918628911814</v>
      </c>
      <c r="AG861" s="24">
        <f ca="1">SQRT(Inputs!$B$38)*K861+SQRT(1-Inputs!$B$38)*_xlfn.NORM.S.INV(RAND())</f>
        <v>-1.8471477760031316</v>
      </c>
      <c r="AH861" s="24">
        <f ca="1">SQRT(Inputs!$B$38)*L861+SQRT(1-Inputs!$B$38)*_xlfn.NORM.S.INV(RAND())</f>
        <v>0.27962580111109386</v>
      </c>
      <c r="AI861" s="24">
        <f ca="1">SQRT(Inputs!$B$38)*M861+SQRT(1-Inputs!$B$38)*_xlfn.NORM.S.INV(RAND())</f>
        <v>-0.83112150779334104</v>
      </c>
      <c r="AJ861" s="24">
        <f ca="1">SQRT(Inputs!$B$38)*C861+SQRT(1-Inputs!$B$38)*_xlfn.NORM.S.INV(RAND())</f>
        <v>1.9680373701870697</v>
      </c>
      <c r="AK861" s="24">
        <f ca="1">SQRT(Inputs!$B$38)*D861+SQRT(1-Inputs!$B$38)*_xlfn.NORM.S.INV(RAND())</f>
        <v>1.2169191934915942</v>
      </c>
      <c r="AL861" s="24">
        <f ca="1">SQRT(Inputs!$B$38)*E861+SQRT(1-Inputs!$B$38)*_xlfn.NORM.S.INV(RAND())</f>
        <v>-0.33514500958002919</v>
      </c>
      <c r="AM861" s="24">
        <f ca="1">SQRT(Inputs!$B$38)*F861+SQRT(1-Inputs!$B$38)*_xlfn.NORM.S.INV(RAND())</f>
        <v>-0.22728221508427709</v>
      </c>
      <c r="AN861" s="24">
        <f ca="1">SQRT(Inputs!$B$38)*G861+SQRT(1-Inputs!$B$38)*_xlfn.NORM.S.INV(RAND())</f>
        <v>-8.4413109890661614E-2</v>
      </c>
      <c r="AO861" s="24">
        <f ca="1">SQRT(Inputs!$B$38)*H861+SQRT(1-Inputs!$B$38)*_xlfn.NORM.S.INV(RAND())</f>
        <v>-2.2939760782017666</v>
      </c>
      <c r="AP861" s="24">
        <f ca="1">SQRT(Inputs!$B$38)*I861+SQRT(1-Inputs!$B$38)*_xlfn.NORM.S.INV(RAND())</f>
        <v>0.68677742982720746</v>
      </c>
      <c r="AQ861" s="24">
        <f ca="1">SQRT(Inputs!$B$38)*J861+SQRT(1-Inputs!$B$38)*_xlfn.NORM.S.INV(RAND())</f>
        <v>-0.4319426301117848</v>
      </c>
      <c r="AR861" s="24">
        <f ca="1">SQRT(Inputs!$B$38)*K861+SQRT(1-Inputs!$B$38)*_xlfn.NORM.S.INV(RAND())</f>
        <v>0.2487840205198284</v>
      </c>
      <c r="AS861" s="24">
        <f ca="1">SQRT(Inputs!$B$38)*L861+SQRT(1-Inputs!$B$38)*_xlfn.NORM.S.INV(RAND())</f>
        <v>1.2313826403201829</v>
      </c>
      <c r="AT861" s="24">
        <f ca="1">SQRT(Inputs!$B$38)*M861+SQRT(1-Inputs!$B$38)*_xlfn.NORM.S.INV(RAND())</f>
        <v>-0.75122231663465866</v>
      </c>
      <c r="AU861" s="15">
        <f ca="1">Inputs!$B$6*EXP($B$8-0.5*C$5^2+C$5*N861)</f>
        <v>4788.9849690005749</v>
      </c>
      <c r="AV861" s="15">
        <f t="shared" ca="1" si="474"/>
        <v>5008.6325185996529</v>
      </c>
      <c r="AW861" s="15">
        <f t="shared" ca="1" si="475"/>
        <v>6604.265240764631</v>
      </c>
      <c r="AX861" s="15">
        <f t="shared" ca="1" si="476"/>
        <v>8004.7991427871193</v>
      </c>
      <c r="AY861" s="15">
        <f t="shared" ca="1" si="477"/>
        <v>9345.8614180552868</v>
      </c>
      <c r="AZ861" s="15">
        <f t="shared" ca="1" si="478"/>
        <v>10329.995062226708</v>
      </c>
      <c r="BA861" s="15">
        <f t="shared" ca="1" si="479"/>
        <v>11865.65332795392</v>
      </c>
      <c r="BB861" s="15">
        <f t="shared" ca="1" si="480"/>
        <v>12766.231764366517</v>
      </c>
      <c r="BC861" s="15">
        <f t="shared" ca="1" si="481"/>
        <v>15575.420878644973</v>
      </c>
      <c r="BD861" s="15">
        <f t="shared" ca="1" si="482"/>
        <v>20366.292527392812</v>
      </c>
      <c r="BE861" s="15">
        <f t="shared" ca="1" si="483"/>
        <v>25587.35889015612</v>
      </c>
      <c r="BF861" s="15">
        <f ca="1">Inputs!$B$13*EXP($B$9-0.5*C$6^2+C$6*Y861)</f>
        <v>14440.865399028467</v>
      </c>
      <c r="BG861" s="15">
        <f t="shared" ca="1" si="484"/>
        <v>15754.569590940333</v>
      </c>
      <c r="BH861" s="15">
        <f t="shared" ca="1" si="485"/>
        <v>23356.519976436448</v>
      </c>
      <c r="BI861" s="15">
        <f t="shared" ca="1" si="486"/>
        <v>27390.967686174186</v>
      </c>
      <c r="BJ861" s="15">
        <f t="shared" ca="1" si="487"/>
        <v>34428.821620367351</v>
      </c>
      <c r="BK861" s="15">
        <f t="shared" ca="1" si="488"/>
        <v>38679.304269645399</v>
      </c>
      <c r="BL861" s="15">
        <f t="shared" ca="1" si="489"/>
        <v>50629.522234263517</v>
      </c>
      <c r="BM861" s="15">
        <f t="shared" ca="1" si="490"/>
        <v>63139.569277275026</v>
      </c>
      <c r="BN861" s="15">
        <f t="shared" ca="1" si="491"/>
        <v>62234.248128339175</v>
      </c>
      <c r="BO861" s="15">
        <f t="shared" ca="1" si="492"/>
        <v>79102.620682587352</v>
      </c>
      <c r="BP861" s="15">
        <f t="shared" ca="1" si="493"/>
        <v>88611.140157085785</v>
      </c>
      <c r="BQ861" s="15">
        <f ca="1">Inputs!$B$20*EXP($B$10-0.5*C$7^2+C$7*AJ861)</f>
        <v>8621.0095222419041</v>
      </c>
      <c r="BR861" s="15">
        <f t="shared" ca="1" si="494"/>
        <v>17216.236511478925</v>
      </c>
      <c r="BS861" s="15">
        <f t="shared" ca="1" si="495"/>
        <v>21412.301535670093</v>
      </c>
      <c r="BT861" s="15">
        <f t="shared" ca="1" si="496"/>
        <v>27814.100106821108</v>
      </c>
      <c r="BU861" s="15">
        <f t="shared" ca="1" si="497"/>
        <v>37767.653377915936</v>
      </c>
      <c r="BV861" s="15">
        <f t="shared" ca="1" si="498"/>
        <v>31338.702833595959</v>
      </c>
      <c r="BW861" s="15">
        <f t="shared" ca="1" si="499"/>
        <v>50573.216475047971</v>
      </c>
      <c r="BX861" s="15">
        <f t="shared" ca="1" si="500"/>
        <v>64867.317004831842</v>
      </c>
      <c r="BY861" s="15">
        <f t="shared" ca="1" si="501"/>
        <v>95320.978359989618</v>
      </c>
      <c r="BZ861" s="15">
        <f t="shared" ca="1" si="502"/>
        <v>167726.10227207639</v>
      </c>
      <c r="CA861" s="15">
        <f t="shared" ca="1" si="503"/>
        <v>206161.69159829881</v>
      </c>
      <c r="CB861" s="15">
        <f ca="1">(AU861*DCF!C$10-DCF!C$5*MAX(AU861*DCF!C$10,0)-MAX(AU861-Inputs!$B$6,0)/Inputs!$B$10)*DCF!C$6</f>
        <v>1044.3096387087246</v>
      </c>
      <c r="CC861" s="15">
        <f ca="1">(AV861*DCF!D$10-DCF!D$5*MAX(AV861*DCF!D$10,0)-MAX(AV861-AU861,0)/Inputs!$B$10)*DCF!D$6</f>
        <v>1167.264937652189</v>
      </c>
      <c r="CD861" s="15">
        <f ca="1">(AW861*DCF!E$10-DCF!E$5*MAX(AW861*DCF!E$10,0)-MAX(AW861-AV861,0)/Inputs!$B$10)*DCF!E$6</f>
        <v>1165.417146178992</v>
      </c>
      <c r="CE861" s="15">
        <f ca="1">(AX861*DCF!F$10-DCF!F$5*MAX(AX861*DCF!F$10,0)-MAX(AX861-AW861,0)/Inputs!$B$10)*DCF!F$6</f>
        <v>1456.0185140531878</v>
      </c>
      <c r="CF861" s="15">
        <f ca="1">(AY861*DCF!G$10-DCF!G$5*MAX(AY861*DCF!G$10,0)-MAX(AY861-AX861,0)/Inputs!$B$10)*DCF!G$6</f>
        <v>1667.844525804474</v>
      </c>
      <c r="CG861" s="15">
        <f ca="1">(AZ861*DCF!H$10-DCF!H$5*MAX(AZ861*DCF!H$10,0)-MAX(AZ861-AY861,0)/Inputs!$B$10)*DCF!H$6</f>
        <v>1830.8253793991407</v>
      </c>
      <c r="CH861" s="15">
        <f ca="1">(BA861*DCF!I$10-DCF!I$5*MAX(BA861*DCF!I$10,0)-MAX(BA861-AZ861,0)/Inputs!$B$10)*DCF!I$6</f>
        <v>1915.5202424821887</v>
      </c>
      <c r="CI861" s="15">
        <f ca="1">(BB861*DCF!J$10-DCF!J$5*MAX(BB861*DCF!J$10,0)-MAX(BB861-BA861,0)/Inputs!$B$10)*DCF!J$6</f>
        <v>2054.2471708668622</v>
      </c>
      <c r="CJ861" s="15">
        <f ca="1">(BC861*DCF!K$10-DCF!K$5*MAX(BC861*DCF!K$10,0)-MAX(BC861-BB861,0)/Inputs!$B$10)*DCF!K$6</f>
        <v>2114.1489064801995</v>
      </c>
      <c r="CK861" s="15">
        <f ca="1">(BD861*DCF!L$10-DCF!L$5*MAX(BD861*DCF!L$10,0)-MAX(BD861-BC861,0)/Inputs!$B$10)*DCF!L$6</f>
        <v>2452.0869227260246</v>
      </c>
      <c r="CL861" s="15">
        <f ca="1">(BE861*DCF!M$10-DCF!M$5*MAX(BE861*DCF!M$10,0)-MAX(BE861-BD861,0)/Inputs!$B$10)*DCF!M$6</f>
        <v>2986.9951238504273</v>
      </c>
      <c r="CM861" s="15">
        <f ca="1">(BF861*DCF!C$28-DCF!C$5*MAX(BF861*DCF!C$28,0)-MAX(BF861-Inputs!$B$13,0)/Inputs!$B$17)*DCF!C$6</f>
        <v>3701.9767221235793</v>
      </c>
      <c r="CN861" s="15">
        <f ca="1">(BG861*DCF!D$28-DCF!D$5*MAX(BG861*DCF!D$28,0)-MAX(BG861-BF861,0)/Inputs!$B$17)*DCF!D$6</f>
        <v>4359.8107679605801</v>
      </c>
      <c r="CO861" s="15">
        <f ca="1">(BH861*DCF!E$28-DCF!E$5*MAX(BH861*DCF!E$28,0)-MAX(BH861-BG861,0)/Inputs!$B$17)*DCF!E$6</f>
        <v>5116.7425720894726</v>
      </c>
      <c r="CP861" s="15">
        <f ca="1">(BI861*DCF!F$28-DCF!F$5*MAX(BI861*DCF!F$28,0)-MAX(BI861-BH861,0)/Inputs!$B$17)*DCF!F$6</f>
        <v>6701.3912502149979</v>
      </c>
      <c r="CQ861" s="15">
        <f ca="1">(BJ861*DCF!G$28-DCF!G$5*MAX(BJ861*DCF!G$28,0)-MAX(BJ861-BI861,0)/Inputs!$B$17)*DCF!G$6</f>
        <v>7749.1214738975641</v>
      </c>
      <c r="CR861" s="15">
        <f ca="1">(BK861*DCF!H$28-DCF!H$5*MAX(BK861*DCF!H$28,0)-MAX(BK861-BJ861,0)/Inputs!$B$17)*DCF!H$6</f>
        <v>8905.4129640718093</v>
      </c>
      <c r="CS861" s="15">
        <f ca="1">(BL861*DCF!I$28-DCF!I$5*MAX(BL861*DCF!I$28,0)-MAX(BL861-BK861,0)/Inputs!$B$17)*DCF!I$6</f>
        <v>10190.463281727913</v>
      </c>
      <c r="CT861" s="15">
        <f ca="1">(BM861*DCF!J$28-DCF!J$5*MAX(BM861*DCF!J$28,0)-MAX(BM861-BL861,0)/Inputs!$B$17)*DCF!J$6</f>
        <v>12426.63552464102</v>
      </c>
      <c r="CU861" s="15">
        <f ca="1">(BN861*DCF!K$28-DCF!K$5*MAX(BN861*DCF!K$28,0)-MAX(BN861-BM861,0)/Inputs!$B$17)*DCF!K$6</f>
        <v>13142.829722891918</v>
      </c>
      <c r="CV861" s="15">
        <f ca="1">(BO861*DCF!L$28-DCF!L$5*MAX(BO861*DCF!L$28,0)-MAX(BO861-BN861,0)/Inputs!$B$17)*DCF!L$6</f>
        <v>13873.948697901893</v>
      </c>
      <c r="CW861" s="15">
        <f ca="1">(BP861*DCF!M$28-DCF!M$5*MAX(BP861*DCF!M$28,0)-MAX(BP861-BO861,0)/Inputs!$B$17)*DCF!M$6</f>
        <v>15678.329834600263</v>
      </c>
      <c r="CX861" s="15">
        <f ca="1">(BQ861*DCF!C$46-DCF!C$5*MAX(BQ861*DCF!C$46,0)-MAX(BQ861-Inputs!$B$20,0)/Inputs!$B$24)*DCF!C$6</f>
        <v>-4494.4638722230284</v>
      </c>
      <c r="CY861" s="15">
        <f ca="1">(BR861*DCF!D$46-DCF!D$5*MAX(BR861*DCF!D$46,0)-MAX(BR861-BQ861,0)/Inputs!$B$24)*DCF!D$6</f>
        <v>-6605.9220941297208</v>
      </c>
      <c r="CZ861" s="15">
        <f ca="1">(BS861*DCF!E$46-DCF!E$5*MAX(BS861*DCF!E$46,0)-MAX(BS861-BR861,0)/Inputs!$B$24)*DCF!E$6</f>
        <v>-4186.0152549001914</v>
      </c>
      <c r="DA861" s="15">
        <f ca="1">(BT861*DCF!F$46-DCF!F$5*MAX(BT861*DCF!F$46,0)-MAX(BT861-BS861,0)/Inputs!$B$24)*DCF!F$6</f>
        <v>-4356.6958599810059</v>
      </c>
      <c r="DB861" s="15">
        <f ca="1">(BU861*DCF!G$46-DCF!G$5*MAX(BU861*DCF!G$46,0)-MAX(BU861-BT861,0)/Inputs!$B$24)*DCF!G$6</f>
        <v>-4618.6079020574889</v>
      </c>
      <c r="DC861" s="15">
        <f ca="1">(BV861*DCF!H$46-DCF!H$5*MAX(BV861*DCF!H$46,0)-MAX(BV861-BU861,0)/Inputs!$B$24)*DCF!H$6</f>
        <v>0</v>
      </c>
      <c r="DD861" s="15">
        <f ca="1">(BW861*DCF!I$46-DCF!I$5*MAX(BW861*DCF!I$46,0)-MAX(BW861-BV861,0)/Inputs!$B$24)*DCF!I$6</f>
        <v>-4353.4767335721499</v>
      </c>
      <c r="DE861" s="15">
        <f ca="1">(BX861*DCF!J$46-DCF!J$5*MAX(BX861*DCF!J$46,0)-MAX(BX861-BW861,0)/Inputs!$B$24)*DCF!J$6</f>
        <v>-1069.5574119016435</v>
      </c>
      <c r="DF861" s="15">
        <f ca="1">(BY861*DCF!K$46-DCF!K$5*MAX(BY861*DCF!K$46,0)-MAX(BY861-BX861,0)/Inputs!$B$24)*DCF!K$6</f>
        <v>-2015.2837118099869</v>
      </c>
      <c r="DG861" s="15">
        <f ca="1">(BZ861*DCF!L$46-DCF!L$5*MAX(BZ861*DCF!L$46,0)-MAX(BZ861-BY861,0)/Inputs!$B$24)*DCF!L$6</f>
        <v>-4791.3900659574138</v>
      </c>
      <c r="DH861" s="15">
        <f ca="1">(CA861*DCF!M$46-DCF!M$5*MAX(CA861*DCF!M$46,0)-MAX(CA861-BZ861,0)/Inputs!$B$24)*DCF!M$6</f>
        <v>8127.0691324539957</v>
      </c>
      <c r="DI861" s="15">
        <f ca="1">SUM(CB861:CL861)+BE861*DCF!M$10*(1+Inputs!$B$30)*(1-Inputs!$B$33)*(1-Inputs!$B$30/Inputs!$B$31)/(Inputs!$B$29-Inputs!$B$30)*DCF!M$6</f>
        <v>91064.636657299765</v>
      </c>
      <c r="DJ861" s="15">
        <f ca="1">SUM(CM861:CW861)+BP861*DCF!M$28*(1+Inputs!$B$30)*(1-Inputs!$B$33)*(1-Inputs!$B$30/Inputs!$B$31)/(Inputs!$B$29-Inputs!$B$30)*DCF!M$6</f>
        <v>430654.62923637684</v>
      </c>
      <c r="DK861" s="15">
        <f ca="1">SUM(CX861:DH861)+CA861*DCF!M$46*(1+Inputs!$B$30)*(1-Inputs!$B$33)*(1-Inputs!$B$30/Inputs!$B$31)/(Inputs!$B$29-Inputs!$B$30)*DCF!M$6</f>
        <v>290386.05285048083</v>
      </c>
      <c r="DM861" s="15">
        <f ca="1">DI861+DJ861+DK861+Inputs!$B$34+Inputs!$B$36-Inputs!$B$35</f>
        <v>888956.31874415744</v>
      </c>
    </row>
    <row r="862" spans="1:117" x14ac:dyDescent="0.75">
      <c r="A862" s="11">
        <v>849</v>
      </c>
      <c r="C862" s="24">
        <f t="shared" ca="1" si="504"/>
        <v>0.13027722729664887</v>
      </c>
      <c r="D862" s="24">
        <f t="shared" ca="1" si="504"/>
        <v>-0.18496568447372355</v>
      </c>
      <c r="E862" s="24">
        <f t="shared" ca="1" si="504"/>
        <v>-0.98877952652963608</v>
      </c>
      <c r="F862" s="24">
        <f t="shared" ca="1" si="504"/>
        <v>0.48783763325214752</v>
      </c>
      <c r="G862" s="24">
        <f t="shared" ca="1" si="504"/>
        <v>6.9388285072868122E-2</v>
      </c>
      <c r="H862" s="24">
        <f t="shared" ca="1" si="504"/>
        <v>0.13774022536660385</v>
      </c>
      <c r="I862" s="24">
        <f t="shared" ca="1" si="504"/>
        <v>0.46446350392778107</v>
      </c>
      <c r="J862" s="24">
        <f t="shared" ca="1" si="504"/>
        <v>-0.12211262160238329</v>
      </c>
      <c r="K862" s="24">
        <f t="shared" ca="1" si="504"/>
        <v>0.22595906040064767</v>
      </c>
      <c r="L862" s="24">
        <f t="shared" ca="1" si="504"/>
        <v>1.8944470002915212</v>
      </c>
      <c r="M862" s="24">
        <f t="shared" ca="1" si="504"/>
        <v>1.6210213191878666</v>
      </c>
      <c r="N862" s="24">
        <f ca="1">SQRT(Inputs!$B$38)*C862+SQRT(1-Inputs!$B$38)*_xlfn.NORM.S.INV(RAND())</f>
        <v>-1.4398583438020442</v>
      </c>
      <c r="O862" s="24">
        <f ca="1">SQRT(Inputs!$B$38)*D862+SQRT(1-Inputs!$B$38)*_xlfn.NORM.S.INV(RAND())</f>
        <v>0.30270499704090481</v>
      </c>
      <c r="P862" s="24">
        <f ca="1">SQRT(Inputs!$B$38)*E862+SQRT(1-Inputs!$B$38)*_xlfn.NORM.S.INV(RAND())</f>
        <v>-0.40133785098858554</v>
      </c>
      <c r="Q862" s="24">
        <f ca="1">SQRT(Inputs!$B$38)*F862+SQRT(1-Inputs!$B$38)*_xlfn.NORM.S.INV(RAND())</f>
        <v>0.31082104373829533</v>
      </c>
      <c r="R862" s="24">
        <f ca="1">SQRT(Inputs!$B$38)*G862+SQRT(1-Inputs!$B$38)*_xlfn.NORM.S.INV(RAND())</f>
        <v>0.80416374871248786</v>
      </c>
      <c r="S862" s="24">
        <f ca="1">SQRT(Inputs!$B$38)*H862+SQRT(1-Inputs!$B$38)*_xlfn.NORM.S.INV(RAND())</f>
        <v>-0.68243999469606254</v>
      </c>
      <c r="T862" s="24">
        <f ca="1">SQRT(Inputs!$B$38)*I862+SQRT(1-Inputs!$B$38)*_xlfn.NORM.S.INV(RAND())</f>
        <v>-0.85346925795540907</v>
      </c>
      <c r="U862" s="24">
        <f ca="1">SQRT(Inputs!$B$38)*J862+SQRT(1-Inputs!$B$38)*_xlfn.NORM.S.INV(RAND())</f>
        <v>-1.3139628739820282</v>
      </c>
      <c r="V862" s="24">
        <f ca="1">SQRT(Inputs!$B$38)*K862+SQRT(1-Inputs!$B$38)*_xlfn.NORM.S.INV(RAND())</f>
        <v>-0.580656418650213</v>
      </c>
      <c r="W862" s="24">
        <f ca="1">SQRT(Inputs!$B$38)*L862+SQRT(1-Inputs!$B$38)*_xlfn.NORM.S.INV(RAND())</f>
        <v>2.0409981032555065</v>
      </c>
      <c r="X862" s="24">
        <f ca="1">SQRT(Inputs!$B$38)*M862+SQRT(1-Inputs!$B$38)*_xlfn.NORM.S.INV(RAND())</f>
        <v>1.3122664841913789</v>
      </c>
      <c r="Y862" s="24">
        <f ca="1">SQRT(Inputs!$B$38)*C862+SQRT(1-Inputs!$B$38)*_xlfn.NORM.S.INV(RAND())</f>
        <v>-0.12449391212217874</v>
      </c>
      <c r="Z862" s="24">
        <f ca="1">SQRT(Inputs!$B$38)*D862+SQRT(1-Inputs!$B$38)*_xlfn.NORM.S.INV(RAND())</f>
        <v>-0.3859641721703424</v>
      </c>
      <c r="AA862" s="24">
        <f ca="1">SQRT(Inputs!$B$38)*E862+SQRT(1-Inputs!$B$38)*_xlfn.NORM.S.INV(RAND())</f>
        <v>-1.2157404245038257</v>
      </c>
      <c r="AB862" s="24">
        <f ca="1">SQRT(Inputs!$B$38)*F862+SQRT(1-Inputs!$B$38)*_xlfn.NORM.S.INV(RAND())</f>
        <v>0.7712814186621979</v>
      </c>
      <c r="AC862" s="24">
        <f ca="1">SQRT(Inputs!$B$38)*G862+SQRT(1-Inputs!$B$38)*_xlfn.NORM.S.INV(RAND())</f>
        <v>-0.98079140212088811</v>
      </c>
      <c r="AD862" s="24">
        <f ca="1">SQRT(Inputs!$B$38)*H862+SQRT(1-Inputs!$B$38)*_xlfn.NORM.S.INV(RAND())</f>
        <v>0.69437305767254143</v>
      </c>
      <c r="AE862" s="24">
        <f ca="1">SQRT(Inputs!$B$38)*I862+SQRT(1-Inputs!$B$38)*_xlfn.NORM.S.INV(RAND())</f>
        <v>0.30229786088083205</v>
      </c>
      <c r="AF862" s="24">
        <f ca="1">SQRT(Inputs!$B$38)*J862+SQRT(1-Inputs!$B$38)*_xlfn.NORM.S.INV(RAND())</f>
        <v>1.0402089796847214</v>
      </c>
      <c r="AG862" s="24">
        <f ca="1">SQRT(Inputs!$B$38)*K862+SQRT(1-Inputs!$B$38)*_xlfn.NORM.S.INV(RAND())</f>
        <v>1.2709345773001244</v>
      </c>
      <c r="AH862" s="24">
        <f ca="1">SQRT(Inputs!$B$38)*L862+SQRT(1-Inputs!$B$38)*_xlfn.NORM.S.INV(RAND())</f>
        <v>1.0089091584429566</v>
      </c>
      <c r="AI862" s="24">
        <f ca="1">SQRT(Inputs!$B$38)*M862+SQRT(1-Inputs!$B$38)*_xlfn.NORM.S.INV(RAND())</f>
        <v>7.2948778320206187E-2</v>
      </c>
      <c r="AJ862" s="24">
        <f ca="1">SQRT(Inputs!$B$38)*C862+SQRT(1-Inputs!$B$38)*_xlfn.NORM.S.INV(RAND())</f>
        <v>-0.61952863827677895</v>
      </c>
      <c r="AK862" s="24">
        <f ca="1">SQRT(Inputs!$B$38)*D862+SQRT(1-Inputs!$B$38)*_xlfn.NORM.S.INV(RAND())</f>
        <v>0.29762298863600811</v>
      </c>
      <c r="AL862" s="24">
        <f ca="1">SQRT(Inputs!$B$38)*E862+SQRT(1-Inputs!$B$38)*_xlfn.NORM.S.INV(RAND())</f>
        <v>-1.1019345501432545</v>
      </c>
      <c r="AM862" s="24">
        <f ca="1">SQRT(Inputs!$B$38)*F862+SQRT(1-Inputs!$B$38)*_xlfn.NORM.S.INV(RAND())</f>
        <v>-0.61241307378227938</v>
      </c>
      <c r="AN862" s="24">
        <f ca="1">SQRT(Inputs!$B$38)*G862+SQRT(1-Inputs!$B$38)*_xlfn.NORM.S.INV(RAND())</f>
        <v>-1.0928678931922793E-2</v>
      </c>
      <c r="AO862" s="24">
        <f ca="1">SQRT(Inputs!$B$38)*H862+SQRT(1-Inputs!$B$38)*_xlfn.NORM.S.INV(RAND())</f>
        <v>0.54873760287472639</v>
      </c>
      <c r="AP862" s="24">
        <f ca="1">SQRT(Inputs!$B$38)*I862+SQRT(1-Inputs!$B$38)*_xlfn.NORM.S.INV(RAND())</f>
        <v>-0.73419418750593746</v>
      </c>
      <c r="AQ862" s="24">
        <f ca="1">SQRT(Inputs!$B$38)*J862+SQRT(1-Inputs!$B$38)*_xlfn.NORM.S.INV(RAND())</f>
        <v>0.10976620252960438</v>
      </c>
      <c r="AR862" s="24">
        <f ca="1">SQRT(Inputs!$B$38)*K862+SQRT(1-Inputs!$B$38)*_xlfn.NORM.S.INV(RAND())</f>
        <v>1.3200430205154652</v>
      </c>
      <c r="AS862" s="24">
        <f ca="1">SQRT(Inputs!$B$38)*L862+SQRT(1-Inputs!$B$38)*_xlfn.NORM.S.INV(RAND())</f>
        <v>0.24004591853782287</v>
      </c>
      <c r="AT862" s="24">
        <f ca="1">SQRT(Inputs!$B$38)*M862+SQRT(1-Inputs!$B$38)*_xlfn.NORM.S.INV(RAND())</f>
        <v>1.387218296983338</v>
      </c>
      <c r="AU862" s="15">
        <f ca="1">Inputs!$B$6*EXP($B$8-0.5*C$5^2+C$5*N862)</f>
        <v>3930.5636543161427</v>
      </c>
      <c r="AV862" s="15">
        <f t="shared" ca="1" si="474"/>
        <v>5002.1761286557567</v>
      </c>
      <c r="AW862" s="15">
        <f t="shared" ca="1" si="475"/>
        <v>5777.8737405993743</v>
      </c>
      <c r="AX862" s="15">
        <f t="shared" ca="1" si="476"/>
        <v>7333.5190992078115</v>
      </c>
      <c r="AY862" s="15">
        <f t="shared" ca="1" si="477"/>
        <v>9844.8108798967751</v>
      </c>
      <c r="AZ862" s="15">
        <f t="shared" ca="1" si="478"/>
        <v>11168.792984237323</v>
      </c>
      <c r="BA862" s="15">
        <f t="shared" ca="1" si="479"/>
        <v>12499.829149266321</v>
      </c>
      <c r="BB862" s="15">
        <f t="shared" ca="1" si="480"/>
        <v>13415.927187742427</v>
      </c>
      <c r="BC862" s="15">
        <f t="shared" ca="1" si="481"/>
        <v>15535.457235987678</v>
      </c>
      <c r="BD862" s="15">
        <f t="shared" ca="1" si="482"/>
        <v>23035.685466461298</v>
      </c>
      <c r="BE862" s="15">
        <f t="shared" ca="1" si="483"/>
        <v>31810.947021041698</v>
      </c>
      <c r="BF862" s="15">
        <f ca="1">Inputs!$B$13*EXP($B$9-0.5*C$6^2+C$6*Y862)</f>
        <v>13493.840494233578</v>
      </c>
      <c r="BG862" s="15">
        <f t="shared" ca="1" si="484"/>
        <v>15339.086200620419</v>
      </c>
      <c r="BH862" s="15">
        <f t="shared" ca="1" si="485"/>
        <v>15319.139844168367</v>
      </c>
      <c r="BI862" s="15">
        <f t="shared" ca="1" si="486"/>
        <v>21116.723671022628</v>
      </c>
      <c r="BJ862" s="15">
        <f t="shared" ca="1" si="487"/>
        <v>22474.746983742341</v>
      </c>
      <c r="BK862" s="15">
        <f t="shared" ca="1" si="488"/>
        <v>30318.307494903635</v>
      </c>
      <c r="BL862" s="15">
        <f t="shared" ca="1" si="489"/>
        <v>38730.317364141556</v>
      </c>
      <c r="BM862" s="15">
        <f t="shared" ca="1" si="490"/>
        <v>54175.119860558771</v>
      </c>
      <c r="BN862" s="15">
        <f t="shared" ca="1" si="491"/>
        <v>77589.93076588797</v>
      </c>
      <c r="BO862" s="15">
        <f t="shared" ca="1" si="492"/>
        <v>107345.24972248527</v>
      </c>
      <c r="BP862" s="15">
        <f t="shared" ca="1" si="493"/>
        <v>133218.38077399382</v>
      </c>
      <c r="BQ862" s="15">
        <f ca="1">Inputs!$B$20*EXP($B$10-0.5*C$7^2+C$7*AJ862)</f>
        <v>3443.32413739819</v>
      </c>
      <c r="BR862" s="15">
        <f t="shared" ca="1" si="494"/>
        <v>5135.2984092591205</v>
      </c>
      <c r="BS862" s="15">
        <f t="shared" ca="1" si="495"/>
        <v>5124.4665974094696</v>
      </c>
      <c r="BT862" s="15">
        <f t="shared" ca="1" si="496"/>
        <v>6016.8971028318065</v>
      </c>
      <c r="BU862" s="15">
        <f t="shared" ca="1" si="497"/>
        <v>8316.6757677178957</v>
      </c>
      <c r="BV862" s="15">
        <f t="shared" ca="1" si="498"/>
        <v>13093.589340836981</v>
      </c>
      <c r="BW862" s="15">
        <f t="shared" ca="1" si="499"/>
        <v>15641.747387105041</v>
      </c>
      <c r="BX862" s="15">
        <f t="shared" ca="1" si="500"/>
        <v>22364.253323327841</v>
      </c>
      <c r="BY862" s="15">
        <f t="shared" ca="1" si="501"/>
        <v>40339.381092670024</v>
      </c>
      <c r="BZ862" s="15">
        <f t="shared" ca="1" si="502"/>
        <v>59155.487696690703</v>
      </c>
      <c r="CA862" s="15">
        <f t="shared" ca="1" si="503"/>
        <v>106324.99709758929</v>
      </c>
      <c r="CB862" s="15">
        <f ca="1">(AU862*DCF!C$10-DCF!C$5*MAX(AU862*DCF!C$10,0)-MAX(AU862-Inputs!$B$6,0)/Inputs!$B$10)*DCF!C$6</f>
        <v>1009.4045763522549</v>
      </c>
      <c r="CC862" s="15">
        <f ca="1">(AV862*DCF!D$10-DCF!D$5*MAX(AV862*DCF!D$10,0)-MAX(AV862-AU862,0)/Inputs!$B$10)*DCF!D$6</f>
        <v>957.96188695206604</v>
      </c>
      <c r="CD862" s="15">
        <f ca="1">(AW862*DCF!E$10-DCF!E$5*MAX(AW862*DCF!E$10,0)-MAX(AW862-AV862,0)/Inputs!$B$10)*DCF!E$6</f>
        <v>1159.2998455464638</v>
      </c>
      <c r="CE862" s="15">
        <f ca="1">(AX862*DCF!F$10-DCF!F$5*MAX(AX862*DCF!F$10,0)-MAX(AX862-AW862,0)/Inputs!$B$10)*DCF!F$6</f>
        <v>1277.2043018960674</v>
      </c>
      <c r="CF862" s="15">
        <f ca="1">(AY862*DCF!G$10-DCF!G$5*MAX(AY862*DCF!G$10,0)-MAX(AY862-AX862,0)/Inputs!$B$10)*DCF!G$6</f>
        <v>1545.7096632018413</v>
      </c>
      <c r="CG862" s="15">
        <f ca="1">(AZ862*DCF!H$10-DCF!H$5*MAX(AZ862*DCF!H$10,0)-MAX(AZ862-AY862,0)/Inputs!$B$10)*DCF!H$6</f>
        <v>1933.3324109198211</v>
      </c>
      <c r="CH862" s="15">
        <f ca="1">(BA862*DCF!I$10-DCF!I$5*MAX(BA862*DCF!I$10,0)-MAX(BA862-AZ862,0)/Inputs!$B$10)*DCF!I$6</f>
        <v>2064.926224055996</v>
      </c>
      <c r="CI862" s="15">
        <f ca="1">(BB862*DCF!J$10-DCF!J$5*MAX(BB862*DCF!J$10,0)-MAX(BB862-BA862,0)/Inputs!$B$10)*DCF!J$6</f>
        <v>2163.3846730720711</v>
      </c>
      <c r="CJ862" s="15">
        <f ca="1">(BC862*DCF!K$10-DCF!K$5*MAX(BC862*DCF!K$10,0)-MAX(BC862-BB862,0)/Inputs!$B$10)*DCF!K$6</f>
        <v>2204.257172537159</v>
      </c>
      <c r="CK862" s="15">
        <f ca="1">(BD862*DCF!L$10-DCF!L$5*MAX(BD862*DCF!L$10,0)-MAX(BD862-BC862,0)/Inputs!$B$10)*DCF!L$6</f>
        <v>2504.3184647009625</v>
      </c>
      <c r="CL862" s="15">
        <f ca="1">(BE862*DCF!M$10-DCF!M$5*MAX(BE862*DCF!M$10,0)-MAX(BE862-BD862,0)/Inputs!$B$10)*DCF!M$6</f>
        <v>3440.6373133888264</v>
      </c>
      <c r="CM862" s="15">
        <f ca="1">(BF862*DCF!C$28-DCF!C$5*MAX(BF862*DCF!C$28,0)-MAX(BF862-Inputs!$B$13,0)/Inputs!$B$17)*DCF!C$6</f>
        <v>3631.6633810350345</v>
      </c>
      <c r="CN862" s="15">
        <f ca="1">(BG862*DCF!D$28-DCF!D$5*MAX(BG862*DCF!D$28,0)-MAX(BG862-BF862,0)/Inputs!$B$17)*DCF!D$6</f>
        <v>4124.0391508655821</v>
      </c>
      <c r="CO862" s="15">
        <f ca="1">(BH862*DCF!E$28-DCF!E$5*MAX(BH862*DCF!E$28,0)-MAX(BH862-BG862,0)/Inputs!$B$17)*DCF!E$6</f>
        <v>4338.6531832657001</v>
      </c>
      <c r="CP862" s="15">
        <f ca="1">(BI862*DCF!F$28-DCF!F$5*MAX(BI862*DCF!F$28,0)-MAX(BI862-BH862,0)/Inputs!$B$17)*DCF!F$6</f>
        <v>4677.0924704868285</v>
      </c>
      <c r="CQ862" s="15">
        <f ca="1">(BJ862*DCF!G$28-DCF!G$5*MAX(BJ862*DCF!G$28,0)-MAX(BJ862-BI862,0)/Inputs!$B$17)*DCF!G$6</f>
        <v>5602.837514778751</v>
      </c>
      <c r="CR862" s="15">
        <f ca="1">(BK862*DCF!H$28-DCF!H$5*MAX(BK862*DCF!H$28,0)-MAX(BK862-BJ862,0)/Inputs!$B$17)*DCF!H$6</f>
        <v>6279.3827518599383</v>
      </c>
      <c r="CS862" s="15">
        <f ca="1">(BL862*DCF!I$28-DCF!I$5*MAX(BL862*DCF!I$28,0)-MAX(BL862-BK862,0)/Inputs!$B$17)*DCF!I$6</f>
        <v>7900.1704508067651</v>
      </c>
      <c r="CT862" s="15">
        <f ca="1">(BM862*DCF!J$28-DCF!J$5*MAX(BM862*DCF!J$28,0)-MAX(BM862-BL862,0)/Inputs!$B$17)*DCF!J$6</f>
        <v>10037.69450863436</v>
      </c>
      <c r="CU862" s="15">
        <f ca="1">(BN862*DCF!K$28-DCF!K$5*MAX(BN862*DCF!K$28,0)-MAX(BN862-BM862,0)/Inputs!$B$17)*DCF!K$6</f>
        <v>13517.689975305386</v>
      </c>
      <c r="CV862" s="15">
        <f ca="1">(BO862*DCF!L$28-DCF!L$5*MAX(BO862*DCF!L$28,0)-MAX(BO862-BN862,0)/Inputs!$B$17)*DCF!L$6</f>
        <v>18050.766526351952</v>
      </c>
      <c r="CW862" s="15">
        <f ca="1">(BP862*DCF!M$28-DCF!M$5*MAX(BP862*DCF!M$28,0)-MAX(BP862-BO862,0)/Inputs!$B$17)*DCF!M$6</f>
        <v>22360.646228337526</v>
      </c>
      <c r="CX862" s="15">
        <f ca="1">(BQ862*DCF!C$46-DCF!C$5*MAX(BQ862*DCF!C$46,0)-MAX(BQ862-Inputs!$B$20,0)/Inputs!$B$24)*DCF!C$6</f>
        <v>-907.15298203107852</v>
      </c>
      <c r="CY862" s="15">
        <f ca="1">(BR862*DCF!D$46-DCF!D$5*MAX(BR862*DCF!D$46,0)-MAX(BR862-BQ862,0)/Inputs!$B$24)*DCF!D$6</f>
        <v>-1598.4270588950087</v>
      </c>
      <c r="CZ862" s="15">
        <f ca="1">(BS862*DCF!E$46-DCF!E$5*MAX(BS862*DCF!E$46,0)-MAX(BS862-BR862,0)/Inputs!$B$24)*DCF!E$6</f>
        <v>-605.97709750942363</v>
      </c>
      <c r="DA862" s="15">
        <f ca="1">(BT862*DCF!F$46-DCF!F$5*MAX(BT862*DCF!F$46,0)-MAX(BT862-BS862,0)/Inputs!$B$24)*DCF!F$6</f>
        <v>-763.1506476582598</v>
      </c>
      <c r="DB862" s="15">
        <f ca="1">(BU862*DCF!G$46-DCF!G$5*MAX(BU862*DCF!G$46,0)-MAX(BU862-BT862,0)/Inputs!$B$24)*DCF!G$6</f>
        <v>-1053.3566458704558</v>
      </c>
      <c r="DC862" s="15">
        <f ca="1">(BV862*DCF!H$46-DCF!H$5*MAX(BV862*DCF!H$46,0)-MAX(BV862-BU862,0)/Inputs!$B$24)*DCF!H$6</f>
        <v>-1484.3966242116915</v>
      </c>
      <c r="DD862" s="15">
        <f ca="1">(BW862*DCF!I$46-DCF!I$5*MAX(BW862*DCF!I$46,0)-MAX(BW862-BV862,0)/Inputs!$B$24)*DCF!I$6</f>
        <v>-370.22537999228541</v>
      </c>
      <c r="DE862" s="15">
        <f ca="1">(BX862*DCF!J$46-DCF!J$5*MAX(BX862*DCF!J$46,0)-MAX(BX862-BW862,0)/Inputs!$B$24)*DCF!J$6</f>
        <v>-844.58017990811777</v>
      </c>
      <c r="DF862" s="15">
        <f ca="1">(BY862*DCF!K$46-DCF!K$5*MAX(BY862*DCF!K$46,0)-MAX(BY862-BX862,0)/Inputs!$B$24)*DCF!K$6</f>
        <v>-2099.1075280201271</v>
      </c>
      <c r="DG862" s="15">
        <f ca="1">(BZ862*DCF!L$46-DCF!L$5*MAX(BZ862*DCF!L$46,0)-MAX(BZ862-BY862,0)/Inputs!$B$24)*DCF!L$6</f>
        <v>-169.00197239366986</v>
      </c>
      <c r="DH862" s="15">
        <f ca="1">(CA862*DCF!M$46-DCF!M$5*MAX(CA862*DCF!M$46,0)-MAX(CA862-BZ862,0)/Inputs!$B$24)*DCF!M$6</f>
        <v>-1525.6159340705506</v>
      </c>
      <c r="DI862" s="15">
        <f ca="1">SUM(CB862:CL862)+BE862*DCF!M$10*(1+Inputs!$B$30)*(1-Inputs!$B$33)*(1-Inputs!$B$30/Inputs!$B$31)/(Inputs!$B$29-Inputs!$B$30)*DCF!M$6</f>
        <v>108790.72274840855</v>
      </c>
      <c r="DJ862" s="15">
        <f ca="1">SUM(CM862:CW862)+BP862*DCF!M$28*(1+Inputs!$B$30)*(1-Inputs!$B$33)*(1-Inputs!$B$30/Inputs!$B$31)/(Inputs!$B$29-Inputs!$B$30)*DCF!M$6</f>
        <v>594851.98990804504</v>
      </c>
      <c r="DK862" s="15">
        <f ca="1">SUM(CX862:DH862)+CA862*DCF!M$46*(1+Inputs!$B$30)*(1-Inputs!$B$33)*(1-Inputs!$B$30/Inputs!$B$31)/(Inputs!$B$29-Inputs!$B$30)*DCF!M$6</f>
        <v>152970.04846339571</v>
      </c>
      <c r="DM862" s="15">
        <f ca="1">DI862+DJ862+DK862+Inputs!$B$34+Inputs!$B$36-Inputs!$B$35</f>
        <v>933463.76111984928</v>
      </c>
    </row>
    <row r="863" spans="1:117" x14ac:dyDescent="0.75">
      <c r="A863" s="11">
        <v>850</v>
      </c>
      <c r="C863" s="24">
        <f t="shared" ca="1" si="504"/>
        <v>-0.34515434897013347</v>
      </c>
      <c r="D863" s="24">
        <f t="shared" ca="1" si="504"/>
        <v>1.4856081676518937</v>
      </c>
      <c r="E863" s="24">
        <f t="shared" ca="1" si="504"/>
        <v>0.63808926419602785</v>
      </c>
      <c r="F863" s="24">
        <f t="shared" ca="1" si="504"/>
        <v>0.66228271436514896</v>
      </c>
      <c r="G863" s="24">
        <f t="shared" ca="1" si="504"/>
        <v>-0.21098055949231834</v>
      </c>
      <c r="H863" s="24">
        <f t="shared" ca="1" si="504"/>
        <v>0.16253016843287652</v>
      </c>
      <c r="I863" s="24">
        <f t="shared" ca="1" si="504"/>
        <v>1.2236644303544917</v>
      </c>
      <c r="J863" s="24">
        <f t="shared" ca="1" si="504"/>
        <v>-0.41200074849044166</v>
      </c>
      <c r="K863" s="24">
        <f t="shared" ca="1" si="504"/>
        <v>-1.3999672426720864</v>
      </c>
      <c r="L863" s="24">
        <f t="shared" ca="1" si="504"/>
        <v>-1.4788278359191591</v>
      </c>
      <c r="M863" s="24">
        <f t="shared" ca="1" si="504"/>
        <v>0.29407058730994429</v>
      </c>
      <c r="N863" s="24">
        <f ca="1">SQRT(Inputs!$B$38)*C863+SQRT(1-Inputs!$B$38)*_xlfn.NORM.S.INV(RAND())</f>
        <v>0.76686591889961631</v>
      </c>
      <c r="O863" s="24">
        <f ca="1">SQRT(Inputs!$B$38)*D863+SQRT(1-Inputs!$B$38)*_xlfn.NORM.S.INV(RAND())</f>
        <v>0.63102417014717127</v>
      </c>
      <c r="P863" s="24">
        <f ca="1">SQRT(Inputs!$B$38)*E863+SQRT(1-Inputs!$B$38)*_xlfn.NORM.S.INV(RAND())</f>
        <v>-1.5725130845243251</v>
      </c>
      <c r="Q863" s="24">
        <f ca="1">SQRT(Inputs!$B$38)*F863+SQRT(1-Inputs!$B$38)*_xlfn.NORM.S.INV(RAND())</f>
        <v>1.1577342214711999</v>
      </c>
      <c r="R863" s="24">
        <f ca="1">SQRT(Inputs!$B$38)*G863+SQRT(1-Inputs!$B$38)*_xlfn.NORM.S.INV(RAND())</f>
        <v>0.32365254623776024</v>
      </c>
      <c r="S863" s="24">
        <f ca="1">SQRT(Inputs!$B$38)*H863+SQRT(1-Inputs!$B$38)*_xlfn.NORM.S.INV(RAND())</f>
        <v>-1.5055460993916816</v>
      </c>
      <c r="T863" s="24">
        <f ca="1">SQRT(Inputs!$B$38)*I863+SQRT(1-Inputs!$B$38)*_xlfn.NORM.S.INV(RAND())</f>
        <v>0.35432253143546244</v>
      </c>
      <c r="U863" s="24">
        <f ca="1">SQRT(Inputs!$B$38)*J863+SQRT(1-Inputs!$B$38)*_xlfn.NORM.S.INV(RAND())</f>
        <v>-0.45025180900819872</v>
      </c>
      <c r="V863" s="24">
        <f ca="1">SQRT(Inputs!$B$38)*K863+SQRT(1-Inputs!$B$38)*_xlfn.NORM.S.INV(RAND())</f>
        <v>-0.52659020500683273</v>
      </c>
      <c r="W863" s="24">
        <f ca="1">SQRT(Inputs!$B$38)*L863+SQRT(1-Inputs!$B$38)*_xlfn.NORM.S.INV(RAND())</f>
        <v>-0.48543710869766032</v>
      </c>
      <c r="X863" s="24">
        <f ca="1">SQRT(Inputs!$B$38)*M863+SQRT(1-Inputs!$B$38)*_xlfn.NORM.S.INV(RAND())</f>
        <v>1.8413419432633265</v>
      </c>
      <c r="Y863" s="24">
        <f ca="1">SQRT(Inputs!$B$38)*C863+SQRT(1-Inputs!$B$38)*_xlfn.NORM.S.INV(RAND())</f>
        <v>-0.82707482627239282</v>
      </c>
      <c r="Z863" s="24">
        <f ca="1">SQRT(Inputs!$B$38)*D863+SQRT(1-Inputs!$B$38)*_xlfn.NORM.S.INV(RAND())</f>
        <v>0.25600174851725321</v>
      </c>
      <c r="AA863" s="24">
        <f ca="1">SQRT(Inputs!$B$38)*E863+SQRT(1-Inputs!$B$38)*_xlfn.NORM.S.INV(RAND())</f>
        <v>-1.2304068053430508</v>
      </c>
      <c r="AB863" s="24">
        <f ca="1">SQRT(Inputs!$B$38)*F863+SQRT(1-Inputs!$B$38)*_xlfn.NORM.S.INV(RAND())</f>
        <v>-0.62203567937258297</v>
      </c>
      <c r="AC863" s="24">
        <f ca="1">SQRT(Inputs!$B$38)*G863+SQRT(1-Inputs!$B$38)*_xlfn.NORM.S.INV(RAND())</f>
        <v>0.88921243044970488</v>
      </c>
      <c r="AD863" s="24">
        <f ca="1">SQRT(Inputs!$B$38)*H863+SQRT(1-Inputs!$B$38)*_xlfn.NORM.S.INV(RAND())</f>
        <v>6.5834134647332981E-2</v>
      </c>
      <c r="AE863" s="24">
        <f ca="1">SQRT(Inputs!$B$38)*I863+SQRT(1-Inputs!$B$38)*_xlfn.NORM.S.INV(RAND())</f>
        <v>1.2189653650067305</v>
      </c>
      <c r="AF863" s="24">
        <f ca="1">SQRT(Inputs!$B$38)*J863+SQRT(1-Inputs!$B$38)*_xlfn.NORM.S.INV(RAND())</f>
        <v>-0.84349895308003475</v>
      </c>
      <c r="AG863" s="24">
        <f ca="1">SQRT(Inputs!$B$38)*K863+SQRT(1-Inputs!$B$38)*_xlfn.NORM.S.INV(RAND())</f>
        <v>-1.901178165822802</v>
      </c>
      <c r="AH863" s="24">
        <f ca="1">SQRT(Inputs!$B$38)*L863+SQRT(1-Inputs!$B$38)*_xlfn.NORM.S.INV(RAND())</f>
        <v>-1.1048204103784756</v>
      </c>
      <c r="AI863" s="24">
        <f ca="1">SQRT(Inputs!$B$38)*M863+SQRT(1-Inputs!$B$38)*_xlfn.NORM.S.INV(RAND())</f>
        <v>0.22645434248834184</v>
      </c>
      <c r="AJ863" s="24">
        <f ca="1">SQRT(Inputs!$B$38)*C863+SQRT(1-Inputs!$B$38)*_xlfn.NORM.S.INV(RAND())</f>
        <v>-0.46923624356212645</v>
      </c>
      <c r="AK863" s="24">
        <f ca="1">SQRT(Inputs!$B$38)*D863+SQRT(1-Inputs!$B$38)*_xlfn.NORM.S.INV(RAND())</f>
        <v>1.3832002833200141</v>
      </c>
      <c r="AL863" s="24">
        <f ca="1">SQRT(Inputs!$B$38)*E863+SQRT(1-Inputs!$B$38)*_xlfn.NORM.S.INV(RAND())</f>
        <v>0.18603412705829739</v>
      </c>
      <c r="AM863" s="24">
        <f ca="1">SQRT(Inputs!$B$38)*F863+SQRT(1-Inputs!$B$38)*_xlfn.NORM.S.INV(RAND())</f>
        <v>-0.98391551412794054</v>
      </c>
      <c r="AN863" s="24">
        <f ca="1">SQRT(Inputs!$B$38)*G863+SQRT(1-Inputs!$B$38)*_xlfn.NORM.S.INV(RAND())</f>
        <v>0.71191116828483336</v>
      </c>
      <c r="AO863" s="24">
        <f ca="1">SQRT(Inputs!$B$38)*H863+SQRT(1-Inputs!$B$38)*_xlfn.NORM.S.INV(RAND())</f>
        <v>0.22204162886152445</v>
      </c>
      <c r="AP863" s="24">
        <f ca="1">SQRT(Inputs!$B$38)*I863+SQRT(1-Inputs!$B$38)*_xlfn.NORM.S.INV(RAND())</f>
        <v>1.1919611544623716</v>
      </c>
      <c r="AQ863" s="24">
        <f ca="1">SQRT(Inputs!$B$38)*J863+SQRT(1-Inputs!$B$38)*_xlfn.NORM.S.INV(RAND())</f>
        <v>1.2234313131333128</v>
      </c>
      <c r="AR863" s="24">
        <f ca="1">SQRT(Inputs!$B$38)*K863+SQRT(1-Inputs!$B$38)*_xlfn.NORM.S.INV(RAND())</f>
        <v>-0.71718294653554704</v>
      </c>
      <c r="AS863" s="24">
        <f ca="1">SQRT(Inputs!$B$38)*L863+SQRT(1-Inputs!$B$38)*_xlfn.NORM.S.INV(RAND())</f>
        <v>-0.9143331619497046</v>
      </c>
      <c r="AT863" s="24">
        <f ca="1">SQRT(Inputs!$B$38)*M863+SQRT(1-Inputs!$B$38)*_xlfn.NORM.S.INV(RAND())</f>
        <v>4.6485839834528669E-2</v>
      </c>
      <c r="AU863" s="15">
        <f ca="1">Inputs!$B$6*EXP($B$8-0.5*C$5^2+C$5*N863)</f>
        <v>5618.0918728317047</v>
      </c>
      <c r="AV863" s="15">
        <f t="shared" ca="1" si="474"/>
        <v>7503.3959576371399</v>
      </c>
      <c r="AW863" s="15">
        <f t="shared" ca="1" si="475"/>
        <v>7400.5101772019943</v>
      </c>
      <c r="AX863" s="15">
        <f t="shared" ca="1" si="476"/>
        <v>10441.372120912227</v>
      </c>
      <c r="AY863" s="15">
        <f t="shared" ca="1" si="477"/>
        <v>13251.981568999821</v>
      </c>
      <c r="AZ863" s="15">
        <f t="shared" ca="1" si="478"/>
        <v>13731.413609351413</v>
      </c>
      <c r="BA863" s="15">
        <f t="shared" ca="1" si="479"/>
        <v>17438.575268013534</v>
      </c>
      <c r="BB863" s="15">
        <f t="shared" ca="1" si="480"/>
        <v>20408.413733358422</v>
      </c>
      <c r="BC863" s="15">
        <f t="shared" ca="1" si="481"/>
        <v>23756.320873991252</v>
      </c>
      <c r="BD863" s="15">
        <f t="shared" ca="1" si="482"/>
        <v>27811.83969060344</v>
      </c>
      <c r="BE863" s="15">
        <f t="shared" ca="1" si="483"/>
        <v>40302.604676569499</v>
      </c>
      <c r="BF863" s="15">
        <f ca="1">Inputs!$B$13*EXP($B$9-0.5*C$6^2+C$6*Y863)</f>
        <v>11739.371500803234</v>
      </c>
      <c r="BG863" s="15">
        <f t="shared" ca="1" si="484"/>
        <v>14983.57330540486</v>
      </c>
      <c r="BH863" s="15">
        <f t="shared" ca="1" si="485"/>
        <v>14927.732918846443</v>
      </c>
      <c r="BI863" s="15">
        <f t="shared" ca="1" si="486"/>
        <v>16605.341425886858</v>
      </c>
      <c r="BJ863" s="15">
        <f t="shared" ca="1" si="487"/>
        <v>23140.957982444997</v>
      </c>
      <c r="BK863" s="15">
        <f t="shared" ca="1" si="488"/>
        <v>28656.840310028394</v>
      </c>
      <c r="BL863" s="15">
        <f t="shared" ca="1" si="489"/>
        <v>41225.440766837586</v>
      </c>
      <c r="BM863" s="15">
        <f t="shared" ca="1" si="490"/>
        <v>45633.685014456823</v>
      </c>
      <c r="BN863" s="15">
        <f t="shared" ca="1" si="491"/>
        <v>44689.079777526429</v>
      </c>
      <c r="BO863" s="15">
        <f t="shared" ca="1" si="492"/>
        <v>48358.468871892575</v>
      </c>
      <c r="BP863" s="15">
        <f t="shared" ca="1" si="493"/>
        <v>61067.051059215111</v>
      </c>
      <c r="BQ863" s="15">
        <f ca="1">Inputs!$B$20*EXP($B$10-0.5*C$7^2+C$7*AJ863)</f>
        <v>3631.8546272263675</v>
      </c>
      <c r="BR863" s="15">
        <f t="shared" ca="1" si="494"/>
        <v>7646.1458836102574</v>
      </c>
      <c r="BS863" s="15">
        <f t="shared" ca="1" si="495"/>
        <v>11045.228803172558</v>
      </c>
      <c r="BT863" s="15">
        <f t="shared" ca="1" si="496"/>
        <v>11764.502542325554</v>
      </c>
      <c r="BU863" s="15">
        <f t="shared" ca="1" si="497"/>
        <v>19369.179711292167</v>
      </c>
      <c r="BV863" s="15">
        <f t="shared" ca="1" si="498"/>
        <v>28330.504373447431</v>
      </c>
      <c r="BW863" s="15">
        <f t="shared" ca="1" si="499"/>
        <v>50877.925235764604</v>
      </c>
      <c r="BX863" s="15">
        <f t="shared" ca="1" si="500"/>
        <v>90940.966860422501</v>
      </c>
      <c r="BY863" s="15">
        <f t="shared" ca="1" si="501"/>
        <v>111085.83913964959</v>
      </c>
      <c r="BZ863" s="15">
        <f t="shared" ca="1" si="502"/>
        <v>131753.20097190092</v>
      </c>
      <c r="CA863" s="15">
        <f t="shared" ca="1" si="503"/>
        <v>186608.40279349891</v>
      </c>
      <c r="CB863" s="15">
        <f ca="1">(AU863*DCF!C$10-DCF!C$5*MAX(AU863*DCF!C$10,0)-MAX(AU863-Inputs!$B$6,0)/Inputs!$B$10)*DCF!C$6</f>
        <v>1038.397958703712</v>
      </c>
      <c r="CC863" s="15">
        <f ca="1">(AV863*DCF!D$10-DCF!D$5*MAX(AV863*DCF!D$10,0)-MAX(AV863-AU863,0)/Inputs!$B$10)*DCF!D$6</f>
        <v>1369.2198716683522</v>
      </c>
      <c r="CD863" s="15">
        <f ca="1">(AW863*DCF!E$10-DCF!E$5*MAX(AW863*DCF!E$10,0)-MAX(AW863-AV863,0)/Inputs!$B$10)*DCF!E$6</f>
        <v>1708.6599937088467</v>
      </c>
      <c r="CE863" s="15">
        <f ca="1">(AX863*DCF!F$10-DCF!F$5*MAX(AX863*DCF!F$10,0)-MAX(AX863-AW863,0)/Inputs!$B$10)*DCF!F$6</f>
        <v>1646.6069150789572</v>
      </c>
      <c r="CF863" s="15">
        <f ca="1">(AY863*DCF!G$10-DCF!G$5*MAX(AY863*DCF!G$10,0)-MAX(AY863-AX863,0)/Inputs!$B$10)*DCF!G$6</f>
        <v>2190.1885674431878</v>
      </c>
      <c r="CG863" s="15">
        <f ca="1">(AZ863*DCF!H$10-DCF!H$5*MAX(AZ863*DCF!H$10,0)-MAX(AZ863-AY863,0)/Inputs!$B$10)*DCF!H$6</f>
        <v>2580.8320478303435</v>
      </c>
      <c r="CH863" s="15">
        <f ca="1">(BA863*DCF!I$10-DCF!I$5*MAX(BA863*DCF!I$10,0)-MAX(BA863-AZ863,0)/Inputs!$B$10)*DCF!I$6</f>
        <v>2577.2871410772864</v>
      </c>
      <c r="CI863" s="15">
        <f ca="1">(BB863*DCF!J$10-DCF!J$5*MAX(BB863*DCF!J$10,0)-MAX(BB863-BA863,0)/Inputs!$B$10)*DCF!J$6</f>
        <v>3052.1010703703391</v>
      </c>
      <c r="CJ863" s="15">
        <f ca="1">(BC863*DCF!K$10-DCF!K$5*MAX(BC863*DCF!K$10,0)-MAX(BC863-BB863,0)/Inputs!$B$10)*DCF!K$6</f>
        <v>3355.7300968271747</v>
      </c>
      <c r="CK863" s="15">
        <f ca="1">(BD863*DCF!L$10-DCF!L$5*MAX(BD863*DCF!L$10,0)-MAX(BD863-BC863,0)/Inputs!$B$10)*DCF!L$6</f>
        <v>3670.1100468161076</v>
      </c>
      <c r="CL863" s="15">
        <f ca="1">(BE863*DCF!M$10-DCF!M$5*MAX(BE863*DCF!M$10,0)-MAX(BE863-BD863,0)/Inputs!$B$10)*DCF!M$6</f>
        <v>4195.0634553910004</v>
      </c>
      <c r="CM863" s="15">
        <f ca="1">(BF863*DCF!C$28-DCF!C$5*MAX(BF863*DCF!C$28,0)-MAX(BF863-Inputs!$B$13,0)/Inputs!$B$17)*DCF!C$6</f>
        <v>3501.4000942516086</v>
      </c>
      <c r="CN863" s="15">
        <f ca="1">(BG863*DCF!D$28-DCF!D$5*MAX(BG863*DCF!D$28,0)-MAX(BG863-BF863,0)/Inputs!$B$17)*DCF!D$6</f>
        <v>3720.8709263834385</v>
      </c>
      <c r="CO863" s="15">
        <f ca="1">(BH863*DCF!E$28-DCF!E$5*MAX(BH863*DCF!E$28,0)-MAX(BH863-BG863,0)/Inputs!$B$17)*DCF!E$6</f>
        <v>4227.7997724492516</v>
      </c>
      <c r="CP863" s="15">
        <f ca="1">(BI863*DCF!F$28-DCF!F$5*MAX(BI863*DCF!F$28,0)-MAX(BI863-BH863,0)/Inputs!$B$17)*DCF!F$6</f>
        <v>4202.4776527814447</v>
      </c>
      <c r="CQ863" s="15">
        <f ca="1">(BJ863*DCF!G$28-DCF!G$5*MAX(BJ863*DCF!G$28,0)-MAX(BJ863-BI863,0)/Inputs!$B$17)*DCF!G$6</f>
        <v>4904.8709776827009</v>
      </c>
      <c r="CR863" s="15">
        <f ca="1">(BK863*DCF!H$28-DCF!H$5*MAX(BK863*DCF!H$28,0)-MAX(BK863-BJ863,0)/Inputs!$B$17)*DCF!H$6</f>
        <v>6230.1394533374378</v>
      </c>
      <c r="CS863" s="15">
        <f ca="1">(BL863*DCF!I$28-DCF!I$5*MAX(BL863*DCF!I$28,0)-MAX(BL863-BK863,0)/Inputs!$B$17)*DCF!I$6</f>
        <v>7890.3081180236486</v>
      </c>
      <c r="CT863" s="15">
        <f ca="1">(BM863*DCF!J$28-DCF!J$5*MAX(BM863*DCF!J$28,0)-MAX(BM863-BL863,0)/Inputs!$B$17)*DCF!J$6</f>
        <v>9595.6029264801455</v>
      </c>
      <c r="CU863" s="15">
        <f ca="1">(BN863*DCF!K$28-DCF!K$5*MAX(BN863*DCF!K$28,0)-MAX(BN863-BM863,0)/Inputs!$B$17)*DCF!K$6</f>
        <v>9437.584347087326</v>
      </c>
      <c r="CV863" s="15">
        <f ca="1">(BO863*DCF!L$28-DCF!L$5*MAX(BO863*DCF!L$28,0)-MAX(BO863-BN863,0)/Inputs!$B$17)*DCF!L$6</f>
        <v>9233.3320834083443</v>
      </c>
      <c r="CW863" s="15">
        <f ca="1">(BP863*DCF!M$28-DCF!M$5*MAX(BP863*DCF!M$28,0)-MAX(BP863-BO863,0)/Inputs!$B$17)*DCF!M$6</f>
        <v>10161.39705728835</v>
      </c>
      <c r="CX863" s="15">
        <f ca="1">(BQ863*DCF!C$46-DCF!C$5*MAX(BQ863*DCF!C$46,0)-MAX(BQ863-Inputs!$B$20,0)/Inputs!$B$24)*DCF!C$6</f>
        <v>-1037.7745685171137</v>
      </c>
      <c r="CY863" s="15">
        <f ca="1">(BR863*DCF!D$46-DCF!D$5*MAX(BR863*DCF!D$46,0)-MAX(BR863-BQ863,0)/Inputs!$B$24)*DCF!D$6</f>
        <v>-3017.8835493615061</v>
      </c>
      <c r="CZ863" s="15">
        <f ca="1">(BS863*DCF!E$46-DCF!E$5*MAX(BS863*DCF!E$46,0)-MAX(BS863-BR863,0)/Inputs!$B$24)*DCF!E$6</f>
        <v>-2645.9424487800916</v>
      </c>
      <c r="DA863" s="15">
        <f ca="1">(BT863*DCF!F$46-DCF!F$5*MAX(BT863*DCF!F$46,0)-MAX(BT863-BS863,0)/Inputs!$B$24)*DCF!F$6</f>
        <v>-1118.6757623942219</v>
      </c>
      <c r="DB863" s="15">
        <f ca="1">(BU863*DCF!G$46-DCF!G$5*MAX(BU863*DCF!G$46,0)-MAX(BU863-BT863,0)/Inputs!$B$24)*DCF!G$6</f>
        <v>-3209.6040862269606</v>
      </c>
      <c r="DC863" s="15">
        <f ca="1">(BV863*DCF!H$46-DCF!H$5*MAX(BV863*DCF!H$46,0)-MAX(BV863-BU863,0)/Inputs!$B$24)*DCF!H$6</f>
        <v>-2784.6767318175712</v>
      </c>
      <c r="DD863" s="15">
        <f ca="1">(BW863*DCF!I$46-DCF!I$5*MAX(BW863*DCF!I$46,0)-MAX(BW863-BV863,0)/Inputs!$B$24)*DCF!I$6</f>
        <v>-5297.4468681382605</v>
      </c>
      <c r="DE863" s="15">
        <f ca="1">(BX863*DCF!J$46-DCF!J$5*MAX(BX863*DCF!J$46,0)-MAX(BX863-BW863,0)/Inputs!$B$24)*DCF!J$6</f>
        <v>-6809.3420974143946</v>
      </c>
      <c r="DF863" s="15">
        <f ca="1">(BY863*DCF!K$46-DCF!K$5*MAX(BY863*DCF!K$46,0)-MAX(BY863-BX863,0)/Inputs!$B$24)*DCF!K$6</f>
        <v>1410.6363868891158</v>
      </c>
      <c r="DG863" s="15">
        <f ca="1">(BZ863*DCF!L$46-DCF!L$5*MAX(BZ863*DCF!L$46,0)-MAX(BZ863-BY863,0)/Inputs!$B$24)*DCF!L$6</f>
        <v>4430.3974811653006</v>
      </c>
      <c r="DH863" s="15">
        <f ca="1">(CA863*DCF!M$46-DCF!M$5*MAX(CA863*DCF!M$46,0)-MAX(CA863-BZ863,0)/Inputs!$B$24)*DCF!M$6</f>
        <v>3161.5462766112528</v>
      </c>
      <c r="DI863" s="15">
        <f ca="1">SUM(CB863:CL863)+BE863*DCF!M$10*(1+Inputs!$B$30)*(1-Inputs!$B$33)*(1-Inputs!$B$30/Inputs!$B$31)/(Inputs!$B$29-Inputs!$B$30)*DCF!M$6</f>
        <v>139546.87892658185</v>
      </c>
      <c r="DJ863" s="15">
        <f ca="1">SUM(CM863:CW863)+BP863*DCF!M$28*(1+Inputs!$B$30)*(1-Inputs!$B$33)*(1-Inputs!$B$30/Inputs!$B$31)/(Inputs!$B$29-Inputs!$B$30)*DCF!M$6</f>
        <v>299706.33091043594</v>
      </c>
      <c r="DK863" s="15">
        <f ca="1">SUM(CX863:DH863)+CA863*DCF!M$46*(1+Inputs!$B$30)*(1-Inputs!$B$33)*(1-Inputs!$B$30/Inputs!$B$31)/(Inputs!$B$29-Inputs!$B$30)*DCF!M$6</f>
        <v>271599.92992922239</v>
      </c>
      <c r="DM863" s="15">
        <f ca="1">DI863+DJ863+DK863+Inputs!$B$34+Inputs!$B$36-Inputs!$B$35</f>
        <v>787704.13976624026</v>
      </c>
    </row>
    <row r="864" spans="1:117" x14ac:dyDescent="0.75">
      <c r="A864" s="11">
        <v>851</v>
      </c>
      <c r="C864" s="24">
        <f t="shared" ref="C864:M873" ca="1" si="505">_xlfn.NORM.S.INV(RAND())</f>
        <v>9.0717757555832085E-2</v>
      </c>
      <c r="D864" s="24">
        <f t="shared" ca="1" si="505"/>
        <v>-1.2990706405717078</v>
      </c>
      <c r="E864" s="24">
        <f t="shared" ca="1" si="505"/>
        <v>0.5327748431111361</v>
      </c>
      <c r="F864" s="24">
        <f t="shared" ca="1" si="505"/>
        <v>-0.48702104417892683</v>
      </c>
      <c r="G864" s="24">
        <f t="shared" ca="1" si="505"/>
        <v>-9.9228356765778999E-2</v>
      </c>
      <c r="H864" s="24">
        <f t="shared" ca="1" si="505"/>
        <v>-2.0105030233935675</v>
      </c>
      <c r="I864" s="24">
        <f t="shared" ca="1" si="505"/>
        <v>0.65578590820810778</v>
      </c>
      <c r="J864" s="24">
        <f t="shared" ca="1" si="505"/>
        <v>1.2920368949506147</v>
      </c>
      <c r="K864" s="24">
        <f t="shared" ca="1" si="505"/>
        <v>0.61277349561702898</v>
      </c>
      <c r="L864" s="24">
        <f t="shared" ca="1" si="505"/>
        <v>-0.76273418028486062</v>
      </c>
      <c r="M864" s="24">
        <f t="shared" ca="1" si="505"/>
        <v>-0.49537893408987937</v>
      </c>
      <c r="N864" s="24">
        <f ca="1">SQRT(Inputs!$B$38)*C864+SQRT(1-Inputs!$B$38)*_xlfn.NORM.S.INV(RAND())</f>
        <v>1.1687764488833359</v>
      </c>
      <c r="O864" s="24">
        <f ca="1">SQRT(Inputs!$B$38)*D864+SQRT(1-Inputs!$B$38)*_xlfn.NORM.S.INV(RAND())</f>
        <v>-0.94758076089261567</v>
      </c>
      <c r="P864" s="24">
        <f ca="1">SQRT(Inputs!$B$38)*E864+SQRT(1-Inputs!$B$38)*_xlfn.NORM.S.INV(RAND())</f>
        <v>-0.56844795947078453</v>
      </c>
      <c r="Q864" s="24">
        <f ca="1">SQRT(Inputs!$B$38)*F864+SQRT(1-Inputs!$B$38)*_xlfn.NORM.S.INV(RAND())</f>
        <v>0.32206490619845102</v>
      </c>
      <c r="R864" s="24">
        <f ca="1">SQRT(Inputs!$B$38)*G864+SQRT(1-Inputs!$B$38)*_xlfn.NORM.S.INV(RAND())</f>
        <v>-0.24623683144345795</v>
      </c>
      <c r="S864" s="24">
        <f ca="1">SQRT(Inputs!$B$38)*H864+SQRT(1-Inputs!$B$38)*_xlfn.NORM.S.INV(RAND())</f>
        <v>-0.97433486077156461</v>
      </c>
      <c r="T864" s="24">
        <f ca="1">SQRT(Inputs!$B$38)*I864+SQRT(1-Inputs!$B$38)*_xlfn.NORM.S.INV(RAND())</f>
        <v>1.2499161849858353</v>
      </c>
      <c r="U864" s="24">
        <f ca="1">SQRT(Inputs!$B$38)*J864+SQRT(1-Inputs!$B$38)*_xlfn.NORM.S.INV(RAND())</f>
        <v>0.7654177466544283</v>
      </c>
      <c r="V864" s="24">
        <f ca="1">SQRT(Inputs!$B$38)*K864+SQRT(1-Inputs!$B$38)*_xlfn.NORM.S.INV(RAND())</f>
        <v>9.4733785849011265E-2</v>
      </c>
      <c r="W864" s="24">
        <f ca="1">SQRT(Inputs!$B$38)*L864+SQRT(1-Inputs!$B$38)*_xlfn.NORM.S.INV(RAND())</f>
        <v>-0.3593278341732114</v>
      </c>
      <c r="X864" s="24">
        <f ca="1">SQRT(Inputs!$B$38)*M864+SQRT(1-Inputs!$B$38)*_xlfn.NORM.S.INV(RAND())</f>
        <v>-1.4128570170407289</v>
      </c>
      <c r="Y864" s="24">
        <f ca="1">SQRT(Inputs!$B$38)*C864+SQRT(1-Inputs!$B$38)*_xlfn.NORM.S.INV(RAND())</f>
        <v>1.6450541395884697</v>
      </c>
      <c r="Z864" s="24">
        <f ca="1">SQRT(Inputs!$B$38)*D864+SQRT(1-Inputs!$B$38)*_xlfn.NORM.S.INV(RAND())</f>
        <v>-0.74115111265309452</v>
      </c>
      <c r="AA864" s="24">
        <f ca="1">SQRT(Inputs!$B$38)*E864+SQRT(1-Inputs!$B$38)*_xlfn.NORM.S.INV(RAND())</f>
        <v>1.1510789313968393</v>
      </c>
      <c r="AB864" s="24">
        <f ca="1">SQRT(Inputs!$B$38)*F864+SQRT(1-Inputs!$B$38)*_xlfn.NORM.S.INV(RAND())</f>
        <v>-0.20156048268499904</v>
      </c>
      <c r="AC864" s="24">
        <f ca="1">SQRT(Inputs!$B$38)*G864+SQRT(1-Inputs!$B$38)*_xlfn.NORM.S.INV(RAND())</f>
        <v>-0.60691800606224144</v>
      </c>
      <c r="AD864" s="24">
        <f ca="1">SQRT(Inputs!$B$38)*H864+SQRT(1-Inputs!$B$38)*_xlfn.NORM.S.INV(RAND())</f>
        <v>-2.1069163336916743</v>
      </c>
      <c r="AE864" s="24">
        <f ca="1">SQRT(Inputs!$B$38)*I864+SQRT(1-Inputs!$B$38)*_xlfn.NORM.S.INV(RAND())</f>
        <v>-0.95775483004728956</v>
      </c>
      <c r="AF864" s="24">
        <f ca="1">SQRT(Inputs!$B$38)*J864+SQRT(1-Inputs!$B$38)*_xlfn.NORM.S.INV(RAND())</f>
        <v>0.34898786539456389</v>
      </c>
      <c r="AG864" s="24">
        <f ca="1">SQRT(Inputs!$B$38)*K864+SQRT(1-Inputs!$B$38)*_xlfn.NORM.S.INV(RAND())</f>
        <v>1.1297336226309438</v>
      </c>
      <c r="AH864" s="24">
        <f ca="1">SQRT(Inputs!$B$38)*L864+SQRT(1-Inputs!$B$38)*_xlfn.NORM.S.INV(RAND())</f>
        <v>0.27190663808092924</v>
      </c>
      <c r="AI864" s="24">
        <f ca="1">SQRT(Inputs!$B$38)*M864+SQRT(1-Inputs!$B$38)*_xlfn.NORM.S.INV(RAND())</f>
        <v>-0.93989220030333409</v>
      </c>
      <c r="AJ864" s="24">
        <f ca="1">SQRT(Inputs!$B$38)*C864+SQRT(1-Inputs!$B$38)*_xlfn.NORM.S.INV(RAND())</f>
        <v>-0.59539377641164448</v>
      </c>
      <c r="AK864" s="24">
        <f ca="1">SQRT(Inputs!$B$38)*D864+SQRT(1-Inputs!$B$38)*_xlfn.NORM.S.INV(RAND())</f>
        <v>-1.788616397095466E-2</v>
      </c>
      <c r="AL864" s="24">
        <f ca="1">SQRT(Inputs!$B$38)*E864+SQRT(1-Inputs!$B$38)*_xlfn.NORM.S.INV(RAND())</f>
        <v>1.3672273645805477</v>
      </c>
      <c r="AM864" s="24">
        <f ca="1">SQRT(Inputs!$B$38)*F864+SQRT(1-Inputs!$B$38)*_xlfn.NORM.S.INV(RAND())</f>
        <v>-2.5561050466433088E-2</v>
      </c>
      <c r="AN864" s="24">
        <f ca="1">SQRT(Inputs!$B$38)*G864+SQRT(1-Inputs!$B$38)*_xlfn.NORM.S.INV(RAND())</f>
        <v>-1.3004245636458271</v>
      </c>
      <c r="AO864" s="24">
        <f ca="1">SQRT(Inputs!$B$38)*H864+SQRT(1-Inputs!$B$38)*_xlfn.NORM.S.INV(RAND())</f>
        <v>-0.49371613629902078</v>
      </c>
      <c r="AP864" s="24">
        <f ca="1">SQRT(Inputs!$B$38)*I864+SQRT(1-Inputs!$B$38)*_xlfn.NORM.S.INV(RAND())</f>
        <v>-1.0605481626657558</v>
      </c>
      <c r="AQ864" s="24">
        <f ca="1">SQRT(Inputs!$B$38)*J864+SQRT(1-Inputs!$B$38)*_xlfn.NORM.S.INV(RAND())</f>
        <v>1.4110081558294296</v>
      </c>
      <c r="AR864" s="24">
        <f ca="1">SQRT(Inputs!$B$38)*K864+SQRT(1-Inputs!$B$38)*_xlfn.NORM.S.INV(RAND())</f>
        <v>2.3481880701419779</v>
      </c>
      <c r="AS864" s="24">
        <f ca="1">SQRT(Inputs!$B$38)*L864+SQRT(1-Inputs!$B$38)*_xlfn.NORM.S.INV(RAND())</f>
        <v>-1.3330453142282068</v>
      </c>
      <c r="AT864" s="24">
        <f ca="1">SQRT(Inputs!$B$38)*M864+SQRT(1-Inputs!$B$38)*_xlfn.NORM.S.INV(RAND())</f>
        <v>-0.27672879959612351</v>
      </c>
      <c r="AU864" s="15">
        <f ca="1">Inputs!$B$6*EXP($B$8-0.5*C$5^2+C$5*N864)</f>
        <v>5995.7481438712721</v>
      </c>
      <c r="AV864" s="15">
        <f t="shared" ca="1" si="474"/>
        <v>6349.0726217016845</v>
      </c>
      <c r="AW864" s="15">
        <f t="shared" ca="1" si="475"/>
        <v>7170.1850206042918</v>
      </c>
      <c r="AX864" s="15">
        <f t="shared" ca="1" si="476"/>
        <v>9113.4918229007544</v>
      </c>
      <c r="AY864" s="15">
        <f t="shared" ca="1" si="477"/>
        <v>10821.888707343089</v>
      </c>
      <c r="AZ864" s="15">
        <f t="shared" ca="1" si="478"/>
        <v>11888.916361813321</v>
      </c>
      <c r="BA864" s="15">
        <f t="shared" ca="1" si="479"/>
        <v>16582.330113018379</v>
      </c>
      <c r="BB864" s="15">
        <f t="shared" ca="1" si="480"/>
        <v>21919.961787977147</v>
      </c>
      <c r="BC864" s="15">
        <f t="shared" ca="1" si="481"/>
        <v>27093.001247776894</v>
      </c>
      <c r="BD864" s="15">
        <f t="shared" ca="1" si="482"/>
        <v>32094.480375828763</v>
      </c>
      <c r="BE864" s="15">
        <f t="shared" ca="1" si="483"/>
        <v>34578.941727875361</v>
      </c>
      <c r="BF864" s="15">
        <f ca="1">Inputs!$B$13*EXP($B$9-0.5*C$6^2+C$6*Y864)</f>
        <v>19164.165134373994</v>
      </c>
      <c r="BG864" s="15">
        <f t="shared" ca="1" si="484"/>
        <v>20432.436722489692</v>
      </c>
      <c r="BH864" s="15">
        <f t="shared" ca="1" si="485"/>
        <v>30216.162453306486</v>
      </c>
      <c r="BI864" s="15">
        <f t="shared" ca="1" si="486"/>
        <v>35859.192407017123</v>
      </c>
      <c r="BJ864" s="15">
        <f t="shared" ca="1" si="487"/>
        <v>40278.552536360898</v>
      </c>
      <c r="BK864" s="15">
        <f t="shared" ca="1" si="488"/>
        <v>37106.855991068274</v>
      </c>
      <c r="BL864" s="15">
        <f t="shared" ca="1" si="489"/>
        <v>40260.885352780446</v>
      </c>
      <c r="BM864" s="15">
        <f t="shared" ca="1" si="490"/>
        <v>51682.061852646752</v>
      </c>
      <c r="BN864" s="15">
        <f t="shared" ca="1" si="491"/>
        <v>72777.418172878446</v>
      </c>
      <c r="BO864" s="15">
        <f t="shared" ca="1" si="492"/>
        <v>92420.515581788888</v>
      </c>
      <c r="BP864" s="15">
        <f t="shared" ca="1" si="493"/>
        <v>102261.90701176655</v>
      </c>
      <c r="BQ864" s="15">
        <f ca="1">Inputs!$B$20*EXP($B$10-0.5*C$7^2+C$7*AJ864)</f>
        <v>3472.9262611304771</v>
      </c>
      <c r="BR864" s="15">
        <f t="shared" ca="1" si="494"/>
        <v>4685.6224725472021</v>
      </c>
      <c r="BS864" s="15">
        <f t="shared" ca="1" si="495"/>
        <v>9502.3367608280569</v>
      </c>
      <c r="BT864" s="15">
        <f t="shared" ca="1" si="496"/>
        <v>13014.097637943163</v>
      </c>
      <c r="BU864" s="15">
        <f t="shared" ca="1" si="497"/>
        <v>13166.885420684612</v>
      </c>
      <c r="BV864" s="15">
        <f t="shared" ca="1" si="498"/>
        <v>16390.498343614086</v>
      </c>
      <c r="BW864" s="15">
        <f t="shared" ca="1" si="499"/>
        <v>18273.463651117148</v>
      </c>
      <c r="BX864" s="15">
        <f t="shared" ca="1" si="500"/>
        <v>33914.263482991359</v>
      </c>
      <c r="BY864" s="15">
        <f t="shared" ca="1" si="501"/>
        <v>74470.984759681975</v>
      </c>
      <c r="BZ864" s="15">
        <f t="shared" ca="1" si="502"/>
        <v>81782.508099996878</v>
      </c>
      <c r="CA864" s="15">
        <f t="shared" ca="1" si="503"/>
        <v>109367.05720694749</v>
      </c>
      <c r="CB864" s="15">
        <f ca="1">(AU864*DCF!C$10-DCF!C$5*MAX(AU864*DCF!C$10,0)-MAX(AU864-Inputs!$B$6,0)/Inputs!$B$10)*DCF!C$6</f>
        <v>1035.7052021774352</v>
      </c>
      <c r="CC864" s="15">
        <f ca="1">(AV864*DCF!D$10-DCF!D$5*MAX(AV864*DCF!D$10,0)-MAX(AV864-AU864,0)/Inputs!$B$10)*DCF!D$6</f>
        <v>1461.3945112242357</v>
      </c>
      <c r="CD864" s="15">
        <f ca="1">(AW864*DCF!E$10-DCF!E$5*MAX(AW864*DCF!E$10,0)-MAX(AW864-AV864,0)/Inputs!$B$10)*DCF!E$6</f>
        <v>1470.5330656437177</v>
      </c>
      <c r="CE864" s="15">
        <f ca="1">(AX864*DCF!F$10-DCF!F$5*MAX(AX864*DCF!F$10,0)-MAX(AX864-AW864,0)/Inputs!$B$10)*DCF!F$6</f>
        <v>1585.1067755884796</v>
      </c>
      <c r="CF864" s="15">
        <f ca="1">(AY864*DCF!G$10-DCF!G$5*MAX(AY864*DCF!G$10,0)-MAX(AY864-AX864,0)/Inputs!$B$10)*DCF!G$6</f>
        <v>1901.356904913863</v>
      </c>
      <c r="CG864" s="15">
        <f ca="1">(AZ864*DCF!H$10-DCF!H$5*MAX(AZ864*DCF!H$10,0)-MAX(AZ864-AY864,0)/Inputs!$B$10)*DCF!H$6</f>
        <v>2118.7717502997893</v>
      </c>
      <c r="CH864" s="15">
        <f ca="1">(BA864*DCF!I$10-DCF!I$5*MAX(BA864*DCF!I$10,0)-MAX(BA864-AZ864,0)/Inputs!$B$10)*DCF!I$6</f>
        <v>2259.1024888525403</v>
      </c>
      <c r="CI864" s="15">
        <f ca="1">(BB864*DCF!J$10-DCF!J$5*MAX(BB864*DCF!J$10,0)-MAX(BB864-BA864,0)/Inputs!$B$10)*DCF!J$6</f>
        <v>2952.686181007839</v>
      </c>
      <c r="CJ864" s="15">
        <f ca="1">(BC864*DCF!K$10-DCF!K$5*MAX(BC864*DCF!K$10,0)-MAX(BC864-BB864,0)/Inputs!$B$10)*DCF!K$6</f>
        <v>3637.3913085464746</v>
      </c>
      <c r="CK864" s="15">
        <f ca="1">(BD864*DCF!L$10-DCF!L$5*MAX(BD864*DCF!L$10,0)-MAX(BD864-BC864,0)/Inputs!$B$10)*DCF!L$6</f>
        <v>4193.6857160014988</v>
      </c>
      <c r="CL864" s="15">
        <f ca="1">(BE864*DCF!M$10-DCF!M$5*MAX(BE864*DCF!M$10,0)-MAX(BE864-BD864,0)/Inputs!$B$10)*DCF!M$6</f>
        <v>4582.7404687039498</v>
      </c>
      <c r="CM864" s="15">
        <f ca="1">(BF864*DCF!C$28-DCF!C$5*MAX(BF864*DCF!C$28,0)-MAX(BF864-Inputs!$B$13,0)/Inputs!$B$17)*DCF!C$6</f>
        <v>4052.6654776919586</v>
      </c>
      <c r="CN864" s="15">
        <f ca="1">(BG864*DCF!D$28-DCF!D$5*MAX(BG864*DCF!D$28,0)-MAX(BG864-BF864,0)/Inputs!$B$17)*DCF!D$6</f>
        <v>5747.2433850998441</v>
      </c>
      <c r="CO864" s="15">
        <f ca="1">(BH864*DCF!E$28-DCF!E$5*MAX(BH864*DCF!E$28,0)-MAX(BH864-BG864,0)/Inputs!$B$17)*DCF!E$6</f>
        <v>6629.5175784747798</v>
      </c>
      <c r="CP864" s="15">
        <f ca="1">(BI864*DCF!F$28-DCF!F$5*MAX(BI864*DCF!F$28,0)-MAX(BI864-BH864,0)/Inputs!$B$17)*DCF!F$6</f>
        <v>8707.423378483878</v>
      </c>
      <c r="CQ864" s="15">
        <f ca="1">(BJ864*DCF!G$28-DCF!G$5*MAX(BJ864*DCF!G$28,0)-MAX(BJ864-BI864,0)/Inputs!$B$17)*DCF!G$6</f>
        <v>9707.2833322480383</v>
      </c>
      <c r="CR864" s="15">
        <f ca="1">(BK864*DCF!H$28-DCF!H$5*MAX(BK864*DCF!H$28,0)-MAX(BK864-BJ864,0)/Inputs!$B$17)*DCF!H$6</f>
        <v>9176.9348764471779</v>
      </c>
      <c r="CS864" s="15">
        <f ca="1">(BL864*DCF!I$28-DCF!I$5*MAX(BL864*DCF!I$28,0)-MAX(BL864-BK864,0)/Inputs!$B$17)*DCF!I$6</f>
        <v>9014.7695597566344</v>
      </c>
      <c r="CT864" s="15">
        <f ca="1">(BM864*DCF!J$28-DCF!J$5*MAX(BM864*DCF!J$28,0)-MAX(BM864-BL864,0)/Inputs!$B$17)*DCF!J$6</f>
        <v>10015.035546890325</v>
      </c>
      <c r="CU864" s="15">
        <f ca="1">(BN864*DCF!K$28-DCF!K$5*MAX(BN864*DCF!K$28,0)-MAX(BN864-BM864,0)/Inputs!$B$17)*DCF!K$6</f>
        <v>12785.470298736283</v>
      </c>
      <c r="CV864" s="15">
        <f ca="1">(BO864*DCF!L$28-DCF!L$5*MAX(BO864*DCF!L$28,0)-MAX(BO864-BN864,0)/Inputs!$B$17)*DCF!L$6</f>
        <v>16217.183527103969</v>
      </c>
      <c r="CW864" s="15">
        <f ca="1">(BP864*DCF!M$28-DCF!M$5*MAX(BP864*DCF!M$28,0)-MAX(BP864-BO864,0)/Inputs!$B$17)*DCF!M$6</f>
        <v>18211.935045584785</v>
      </c>
      <c r="CX864" s="15">
        <f ca="1">(BQ864*DCF!C$46-DCF!C$5*MAX(BQ864*DCF!C$46,0)-MAX(BQ864-Inputs!$B$20,0)/Inputs!$B$24)*DCF!C$6</f>
        <v>-927.66253658000721</v>
      </c>
      <c r="CY864" s="15">
        <f ca="1">(BR864*DCF!D$46-DCF!D$5*MAX(BR864*DCF!D$46,0)-MAX(BR864-BQ864,0)/Inputs!$B$24)*DCF!D$6</f>
        <v>-1317.1738930542508</v>
      </c>
      <c r="CZ864" s="15">
        <f ca="1">(BS864*DCF!E$46-DCF!E$5*MAX(BS864*DCF!E$46,0)-MAX(BS864-BR864,0)/Inputs!$B$24)*DCF!E$6</f>
        <v>-3022.2840371708171</v>
      </c>
      <c r="DA864" s="15">
        <f ca="1">(BT864*DCF!F$46-DCF!F$5*MAX(BT864*DCF!F$46,0)-MAX(BT864-BS864,0)/Inputs!$B$24)*DCF!F$6</f>
        <v>-2226.5120219844434</v>
      </c>
      <c r="DB864" s="15">
        <f ca="1">(BU864*DCF!G$46-DCF!G$5*MAX(BU864*DCF!G$46,0)-MAX(BU864-BT864,0)/Inputs!$B$24)*DCF!G$6</f>
        <v>-494.30280235892434</v>
      </c>
      <c r="DC864" s="15">
        <f ca="1">(BV864*DCF!H$46-DCF!H$5*MAX(BV864*DCF!H$46,0)-MAX(BV864-BU864,0)/Inputs!$B$24)*DCF!H$6</f>
        <v>-1001.717964396256</v>
      </c>
      <c r="DD864" s="15">
        <f ca="1">(BW864*DCF!I$46-DCF!I$5*MAX(BW864*DCF!I$46,0)-MAX(BW864-BV864,0)/Inputs!$B$24)*DCF!I$6</f>
        <v>-118.49377093877334</v>
      </c>
      <c r="DE864" s="15">
        <f ca="1">(BX864*DCF!J$46-DCF!J$5*MAX(BX864*DCF!J$46,0)-MAX(BX864-BW864,0)/Inputs!$B$24)*DCF!J$6</f>
        <v>-2725.0750395375931</v>
      </c>
      <c r="DF864" s="15">
        <f ca="1">(BY864*DCF!K$46-DCF!K$5*MAX(BY864*DCF!K$46,0)-MAX(BY864-BX864,0)/Inputs!$B$24)*DCF!K$6</f>
        <v>-5681.2853863696255</v>
      </c>
      <c r="DG864" s="15">
        <f ca="1">(BZ864*DCF!L$46-DCF!L$5*MAX(BZ864*DCF!L$46,0)-MAX(BZ864-BY864,0)/Inputs!$B$24)*DCF!L$6</f>
        <v>3998.6250237382646</v>
      </c>
      <c r="DH864" s="15">
        <f ca="1">(CA864*DCF!M$46-DCF!M$5*MAX(CA864*DCF!M$46,0)-MAX(CA864-BZ864,0)/Inputs!$B$24)*DCF!M$6</f>
        <v>2807.226985344957</v>
      </c>
      <c r="DI864" s="15">
        <f ca="1">SUM(CB864:CL864)+BE864*DCF!M$10*(1+Inputs!$B$30)*(1-Inputs!$B$33)*(1-Inputs!$B$30/Inputs!$B$31)/(Inputs!$B$29-Inputs!$B$30)*DCF!M$6</f>
        <v>123432.1264608036</v>
      </c>
      <c r="DJ864" s="15">
        <f ca="1">SUM(CM864:CW864)+BP864*DCF!M$28*(1+Inputs!$B$30)*(1-Inputs!$B$33)*(1-Inputs!$B$30/Inputs!$B$31)/(Inputs!$B$29-Inputs!$B$30)*DCF!M$6</f>
        <v>489727.11465648108</v>
      </c>
      <c r="DK864" s="15">
        <f ca="1">SUM(CX864:DH864)+CA864*DCF!M$46*(1+Inputs!$B$30)*(1-Inputs!$B$33)*(1-Inputs!$B$30/Inputs!$B$31)/(Inputs!$B$29-Inputs!$B$30)*DCF!M$6</f>
        <v>158385.7703547735</v>
      </c>
      <c r="DM864" s="15">
        <f ca="1">DI864+DJ864+DK864+Inputs!$B$34+Inputs!$B$36-Inputs!$B$35</f>
        <v>848396.01147205813</v>
      </c>
    </row>
    <row r="865" spans="1:117" x14ac:dyDescent="0.75">
      <c r="A865" s="11">
        <v>852</v>
      </c>
      <c r="C865" s="24">
        <f t="shared" ca="1" si="505"/>
        <v>1.1070793724672336</v>
      </c>
      <c r="D865" s="24">
        <f t="shared" ca="1" si="505"/>
        <v>-0.94572946372705258</v>
      </c>
      <c r="E865" s="24">
        <f t="shared" ca="1" si="505"/>
        <v>2.1829812161318092</v>
      </c>
      <c r="F865" s="24">
        <f t="shared" ca="1" si="505"/>
        <v>-0.95974393469175112</v>
      </c>
      <c r="G865" s="24">
        <f t="shared" ca="1" si="505"/>
        <v>0.80204222882366982</v>
      </c>
      <c r="H865" s="24">
        <f t="shared" ca="1" si="505"/>
        <v>-0.2952003556433373</v>
      </c>
      <c r="I865" s="24">
        <f t="shared" ca="1" si="505"/>
        <v>0.73688421780407964</v>
      </c>
      <c r="J865" s="24">
        <f t="shared" ca="1" si="505"/>
        <v>-0.99242184400310618</v>
      </c>
      <c r="K865" s="24">
        <f t="shared" ca="1" si="505"/>
        <v>-1.0133992063395785</v>
      </c>
      <c r="L865" s="24">
        <f t="shared" ca="1" si="505"/>
        <v>0.39402371584661927</v>
      </c>
      <c r="M865" s="24">
        <f t="shared" ca="1" si="505"/>
        <v>-0.76032742157996436</v>
      </c>
      <c r="N865" s="24">
        <f ca="1">SQRT(Inputs!$B$38)*C865+SQRT(1-Inputs!$B$38)*_xlfn.NORM.S.INV(RAND())</f>
        <v>0.44929452734945785</v>
      </c>
      <c r="O865" s="24">
        <f ca="1">SQRT(Inputs!$B$38)*D865+SQRT(1-Inputs!$B$38)*_xlfn.NORM.S.INV(RAND())</f>
        <v>-1.6386444814147323</v>
      </c>
      <c r="P865" s="24">
        <f ca="1">SQRT(Inputs!$B$38)*E865+SQRT(1-Inputs!$B$38)*_xlfn.NORM.S.INV(RAND())</f>
        <v>0.74548835097367916</v>
      </c>
      <c r="Q865" s="24">
        <f ca="1">SQRT(Inputs!$B$38)*F865+SQRT(1-Inputs!$B$38)*_xlfn.NORM.S.INV(RAND())</f>
        <v>0.17628584523091573</v>
      </c>
      <c r="R865" s="24">
        <f ca="1">SQRT(Inputs!$B$38)*G865+SQRT(1-Inputs!$B$38)*_xlfn.NORM.S.INV(RAND())</f>
        <v>0.41646394793407082</v>
      </c>
      <c r="S865" s="24">
        <f ca="1">SQRT(Inputs!$B$38)*H865+SQRT(1-Inputs!$B$38)*_xlfn.NORM.S.INV(RAND())</f>
        <v>-0.60091040931127782</v>
      </c>
      <c r="T865" s="24">
        <f ca="1">SQRT(Inputs!$B$38)*I865+SQRT(1-Inputs!$B$38)*_xlfn.NORM.S.INV(RAND())</f>
        <v>1.5003224910315596</v>
      </c>
      <c r="U865" s="24">
        <f ca="1">SQRT(Inputs!$B$38)*J865+SQRT(1-Inputs!$B$38)*_xlfn.NORM.S.INV(RAND())</f>
        <v>6.5894020103878348E-2</v>
      </c>
      <c r="V865" s="24">
        <f ca="1">SQRT(Inputs!$B$38)*K865+SQRT(1-Inputs!$B$38)*_xlfn.NORM.S.INV(RAND())</f>
        <v>-1.2816606717869856</v>
      </c>
      <c r="W865" s="24">
        <f ca="1">SQRT(Inputs!$B$38)*L865+SQRT(1-Inputs!$B$38)*_xlfn.NORM.S.INV(RAND())</f>
        <v>0.40723453034257062</v>
      </c>
      <c r="X865" s="24">
        <f ca="1">SQRT(Inputs!$B$38)*M865+SQRT(1-Inputs!$B$38)*_xlfn.NORM.S.INV(RAND())</f>
        <v>0.29381621402954022</v>
      </c>
      <c r="Y865" s="24">
        <f ca="1">SQRT(Inputs!$B$38)*C865+SQRT(1-Inputs!$B$38)*_xlfn.NORM.S.INV(RAND())</f>
        <v>9.3464152031094039E-2</v>
      </c>
      <c r="Z865" s="24">
        <f ca="1">SQRT(Inputs!$B$38)*D865+SQRT(1-Inputs!$B$38)*_xlfn.NORM.S.INV(RAND())</f>
        <v>-0.74123531115935259</v>
      </c>
      <c r="AA865" s="24">
        <f ca="1">SQRT(Inputs!$B$38)*E865+SQRT(1-Inputs!$B$38)*_xlfn.NORM.S.INV(RAND())</f>
        <v>1.1932092352714925</v>
      </c>
      <c r="AB865" s="24">
        <f ca="1">SQRT(Inputs!$B$38)*F865+SQRT(1-Inputs!$B$38)*_xlfn.NORM.S.INV(RAND())</f>
        <v>-0.32321483903064324</v>
      </c>
      <c r="AC865" s="24">
        <f ca="1">SQRT(Inputs!$B$38)*G865+SQRT(1-Inputs!$B$38)*_xlfn.NORM.S.INV(RAND())</f>
        <v>0.95142400762867707</v>
      </c>
      <c r="AD865" s="24">
        <f ca="1">SQRT(Inputs!$B$38)*H865+SQRT(1-Inputs!$B$38)*_xlfn.NORM.S.INV(RAND())</f>
        <v>0.34493006896156087</v>
      </c>
      <c r="AE865" s="24">
        <f ca="1">SQRT(Inputs!$B$38)*I865+SQRT(1-Inputs!$B$38)*_xlfn.NORM.S.INV(RAND())</f>
        <v>0.45612029042871755</v>
      </c>
      <c r="AF865" s="24">
        <f ca="1">SQRT(Inputs!$B$38)*J865+SQRT(1-Inputs!$B$38)*_xlfn.NORM.S.INV(RAND())</f>
        <v>0.3621505355288982</v>
      </c>
      <c r="AG865" s="24">
        <f ca="1">SQRT(Inputs!$B$38)*K865+SQRT(1-Inputs!$B$38)*_xlfn.NORM.S.INV(RAND())</f>
        <v>-1.9614884853770098</v>
      </c>
      <c r="AH865" s="24">
        <f ca="1">SQRT(Inputs!$B$38)*L865+SQRT(1-Inputs!$B$38)*_xlfn.NORM.S.INV(RAND())</f>
        <v>-0.93889709930902698</v>
      </c>
      <c r="AI865" s="24">
        <f ca="1">SQRT(Inputs!$B$38)*M865+SQRT(1-Inputs!$B$38)*_xlfn.NORM.S.INV(RAND())</f>
        <v>0.21238449215655203</v>
      </c>
      <c r="AJ865" s="24">
        <f ca="1">SQRT(Inputs!$B$38)*C865+SQRT(1-Inputs!$B$38)*_xlfn.NORM.S.INV(RAND())</f>
        <v>2.1309311466990701</v>
      </c>
      <c r="AK865" s="24">
        <f ca="1">SQRT(Inputs!$B$38)*D865+SQRT(1-Inputs!$B$38)*_xlfn.NORM.S.INV(RAND())</f>
        <v>-2.1381083213962668</v>
      </c>
      <c r="AL865" s="24">
        <f ca="1">SQRT(Inputs!$B$38)*E865+SQRT(1-Inputs!$B$38)*_xlfn.NORM.S.INV(RAND())</f>
        <v>1.4821655785176924</v>
      </c>
      <c r="AM865" s="24">
        <f ca="1">SQRT(Inputs!$B$38)*F865+SQRT(1-Inputs!$B$38)*_xlfn.NORM.S.INV(RAND())</f>
        <v>0.88712735212540605</v>
      </c>
      <c r="AN865" s="24">
        <f ca="1">SQRT(Inputs!$B$38)*G865+SQRT(1-Inputs!$B$38)*_xlfn.NORM.S.INV(RAND())</f>
        <v>0.11808951252344291</v>
      </c>
      <c r="AO865" s="24">
        <f ca="1">SQRT(Inputs!$B$38)*H865+SQRT(1-Inputs!$B$38)*_xlfn.NORM.S.INV(RAND())</f>
        <v>-0.47100742857148326</v>
      </c>
      <c r="AP865" s="24">
        <f ca="1">SQRT(Inputs!$B$38)*I865+SQRT(1-Inputs!$B$38)*_xlfn.NORM.S.INV(RAND())</f>
        <v>0.21732961617063212</v>
      </c>
      <c r="AQ865" s="24">
        <f ca="1">SQRT(Inputs!$B$38)*J865+SQRT(1-Inputs!$B$38)*_xlfn.NORM.S.INV(RAND())</f>
        <v>0.24456339762156543</v>
      </c>
      <c r="AR865" s="24">
        <f ca="1">SQRT(Inputs!$B$38)*K865+SQRT(1-Inputs!$B$38)*_xlfn.NORM.S.INV(RAND())</f>
        <v>0.49943270405682094</v>
      </c>
      <c r="AS865" s="24">
        <f ca="1">SQRT(Inputs!$B$38)*L865+SQRT(1-Inputs!$B$38)*_xlfn.NORM.S.INV(RAND())</f>
        <v>-0.70775069834565241</v>
      </c>
      <c r="AT865" s="24">
        <f ca="1">SQRT(Inputs!$B$38)*M865+SQRT(1-Inputs!$B$38)*_xlfn.NORM.S.INV(RAND())</f>
        <v>-0.35864541056360871</v>
      </c>
      <c r="AU865" s="15">
        <f ca="1">Inputs!$B$6*EXP($B$8-0.5*C$5^2+C$5*N865)</f>
        <v>5336.5844064608336</v>
      </c>
      <c r="AV865" s="15">
        <f t="shared" ca="1" si="474"/>
        <v>5105.0769400349873</v>
      </c>
      <c r="AW865" s="15">
        <f t="shared" ca="1" si="475"/>
        <v>6883.1987752775331</v>
      </c>
      <c r="AX865" s="15">
        <f t="shared" ca="1" si="476"/>
        <v>8590.8300073518803</v>
      </c>
      <c r="AY865" s="15">
        <f t="shared" ca="1" si="477"/>
        <v>11022.136939307034</v>
      </c>
      <c r="AZ865" s="15">
        <f t="shared" ca="1" si="478"/>
        <v>12617.222386176929</v>
      </c>
      <c r="BA865" s="15">
        <f t="shared" ca="1" si="479"/>
        <v>18065.450357963313</v>
      </c>
      <c r="BB865" s="15">
        <f t="shared" ca="1" si="480"/>
        <v>22264.117393015022</v>
      </c>
      <c r="BC865" s="15">
        <f t="shared" ca="1" si="481"/>
        <v>24094.673806079427</v>
      </c>
      <c r="BD865" s="15">
        <f t="shared" ca="1" si="482"/>
        <v>30664.288033806752</v>
      </c>
      <c r="BE865" s="15">
        <f t="shared" ca="1" si="483"/>
        <v>38594.271932508207</v>
      </c>
      <c r="BF865" s="15">
        <f ca="1">Inputs!$B$13*EXP($B$9-0.5*C$6^2+C$6*Y865)</f>
        <v>14089.685494209658</v>
      </c>
      <c r="BG865" s="15">
        <f t="shared" ca="1" si="484"/>
        <v>15021.903200900821</v>
      </c>
      <c r="BH865" s="15">
        <f t="shared" ca="1" si="485"/>
        <v>22370.65958298642</v>
      </c>
      <c r="BI865" s="15">
        <f t="shared" ca="1" si="486"/>
        <v>26056.005287165775</v>
      </c>
      <c r="BJ865" s="15">
        <f t="shared" ca="1" si="487"/>
        <v>36638.349628866083</v>
      </c>
      <c r="BK865" s="15">
        <f t="shared" ca="1" si="488"/>
        <v>47128.626021341821</v>
      </c>
      <c r="BL865" s="15">
        <f t="shared" ca="1" si="489"/>
        <v>61416.93661573367</v>
      </c>
      <c r="BM865" s="15">
        <f t="shared" ca="1" si="490"/>
        <v>78968.666626390681</v>
      </c>
      <c r="BN865" s="15">
        <f t="shared" ca="1" si="491"/>
        <v>76777.131633666213</v>
      </c>
      <c r="BO865" s="15">
        <f t="shared" ca="1" si="492"/>
        <v>84699.185713159764</v>
      </c>
      <c r="BP865" s="15">
        <f t="shared" ca="1" si="493"/>
        <v>106787.72855231298</v>
      </c>
      <c r="BQ865" s="15">
        <f ca="1">Inputs!$B$20*EXP($B$10-0.5*C$7^2+C$7*AJ865)</f>
        <v>9133.7632457723157</v>
      </c>
      <c r="BR865" s="15">
        <f t="shared" ca="1" si="494"/>
        <v>6284.8303418297655</v>
      </c>
      <c r="BS865" s="15">
        <f t="shared" ca="1" si="495"/>
        <v>13173.251975621541</v>
      </c>
      <c r="BT865" s="15">
        <f t="shared" ca="1" si="496"/>
        <v>22922.328121244052</v>
      </c>
      <c r="BU865" s="15">
        <f t="shared" ca="1" si="497"/>
        <v>32688.420735564181</v>
      </c>
      <c r="BV865" s="15">
        <f t="shared" ca="1" si="498"/>
        <v>40900.158917178036</v>
      </c>
      <c r="BW865" s="15">
        <f t="shared" ca="1" si="499"/>
        <v>59760.442572817199</v>
      </c>
      <c r="BX865" s="15">
        <f t="shared" ca="1" si="500"/>
        <v>87784.741012267885</v>
      </c>
      <c r="BY865" s="15">
        <f t="shared" ca="1" si="501"/>
        <v>135334.43238968306</v>
      </c>
      <c r="BZ865" s="15">
        <f t="shared" ca="1" si="502"/>
        <v>166726.22409618332</v>
      </c>
      <c r="CA865" s="15">
        <f t="shared" ca="1" si="503"/>
        <v>219739.50639009694</v>
      </c>
      <c r="CB865" s="15">
        <f ca="1">(AU865*DCF!C$10-DCF!C$5*MAX(AU865*DCF!C$10,0)-MAX(AU865-Inputs!$B$6,0)/Inputs!$B$10)*DCF!C$6</f>
        <v>1040.4051571150587</v>
      </c>
      <c r="CC865" s="15">
        <f ca="1">(AV865*DCF!D$10-DCF!D$5*MAX(AV865*DCF!D$10,0)-MAX(AV865-AU865,0)/Inputs!$B$10)*DCF!D$6</f>
        <v>1244.3279183725319</v>
      </c>
      <c r="CD865" s="15">
        <f ca="1">(AW865*DCF!E$10-DCF!E$5*MAX(AW865*DCF!E$10,0)-MAX(AW865-AV865,0)/Inputs!$B$10)*DCF!E$6</f>
        <v>1188.7143536045101</v>
      </c>
      <c r="CE865" s="15">
        <f ca="1">(AX865*DCF!F$10-DCF!F$5*MAX(AX865*DCF!F$10,0)-MAX(AX865-AW865,0)/Inputs!$B$10)*DCF!F$6</f>
        <v>1520.0487772920878</v>
      </c>
      <c r="CF865" s="15">
        <f ca="1">(AY865*DCF!G$10-DCF!G$5*MAX(AY865*DCF!G$10,0)-MAX(AY865-AX865,0)/Inputs!$B$10)*DCF!G$6</f>
        <v>1803.6602162724803</v>
      </c>
      <c r="CG865" s="15">
        <f ca="1">(AZ865*DCF!H$10-DCF!H$5*MAX(AZ865*DCF!H$10,0)-MAX(AZ865-AY865,0)/Inputs!$B$10)*DCF!H$6</f>
        <v>2166.406759602502</v>
      </c>
      <c r="CH865" s="15">
        <f ca="1">(BA865*DCF!I$10-DCF!I$5*MAX(BA865*DCF!I$10,0)-MAX(BA865-AZ865,0)/Inputs!$B$10)*DCF!I$6</f>
        <v>2406.1984747379529</v>
      </c>
      <c r="CI865" s="15">
        <f ca="1">(BB865*DCF!J$10-DCF!J$5*MAX(BB865*DCF!J$10,0)-MAX(BB865-BA865,0)/Inputs!$B$10)*DCF!J$6</f>
        <v>3184.3354039321616</v>
      </c>
      <c r="CJ865" s="15">
        <f ca="1">(BC865*DCF!K$10-DCF!K$5*MAX(BC865*DCF!K$10,0)-MAX(BC865-BB865,0)/Inputs!$B$10)*DCF!K$6</f>
        <v>3622.6054884522005</v>
      </c>
      <c r="CK865" s="15">
        <f ca="1">(BD865*DCF!L$10-DCF!L$5*MAX(BD865*DCF!L$10,0)-MAX(BD865-BC865,0)/Inputs!$B$10)*DCF!L$6</f>
        <v>3775.2002556241841</v>
      </c>
      <c r="CL865" s="15">
        <f ca="1">(BE865*DCF!M$10-DCF!M$5*MAX(BE865*DCF!M$10,0)-MAX(BE865-BD865,0)/Inputs!$B$10)*DCF!M$6</f>
        <v>4498.8296419448125</v>
      </c>
      <c r="CM865" s="15">
        <f ca="1">(BF865*DCF!C$28-DCF!C$5*MAX(BF865*DCF!C$28,0)-MAX(BF865-Inputs!$B$13,0)/Inputs!$B$17)*DCF!C$6</f>
        <v>3675.9028223708428</v>
      </c>
      <c r="CN865" s="15">
        <f ca="1">(BG865*DCF!D$28-DCF!D$5*MAX(BG865*DCF!D$28,0)-MAX(BG865-BF865,0)/Inputs!$B$17)*DCF!D$6</f>
        <v>4225.4121763244239</v>
      </c>
      <c r="CO865" s="15">
        <f ca="1">(BH865*DCF!E$28-DCF!E$5*MAX(BH865*DCF!E$28,0)-MAX(BH865-BG865,0)/Inputs!$B$17)*DCF!E$6</f>
        <v>4887.4304069089676</v>
      </c>
      <c r="CP865" s="15">
        <f ca="1">(BI865*DCF!F$28-DCF!F$5*MAX(BI865*DCF!F$28,0)-MAX(BI865-BH865,0)/Inputs!$B$17)*DCF!F$6</f>
        <v>6402.5436610352099</v>
      </c>
      <c r="CQ865" s="15">
        <f ca="1">(BJ865*DCF!G$28-DCF!G$5*MAX(BJ865*DCF!G$28,0)-MAX(BJ865-BI865,0)/Inputs!$B$17)*DCF!G$6</f>
        <v>7726.2520080903132</v>
      </c>
      <c r="CR865" s="15">
        <f ca="1">(BK865*DCF!H$28-DCF!H$5*MAX(BK865*DCF!H$28,0)-MAX(BK865-BJ865,0)/Inputs!$B$17)*DCF!H$6</f>
        <v>10025.534615412525</v>
      </c>
      <c r="CS865" s="15">
        <f ca="1">(BL865*DCF!I$28-DCF!I$5*MAX(BL865*DCF!I$28,0)-MAX(BL865-BK865,0)/Inputs!$B$17)*DCF!I$6</f>
        <v>12391.568564153788</v>
      </c>
      <c r="CT865" s="15">
        <f ca="1">(BM865*DCF!J$28-DCF!J$5*MAX(BM865*DCF!J$28,0)-MAX(BM865-BL865,0)/Inputs!$B$17)*DCF!J$6</f>
        <v>15289.352331718737</v>
      </c>
      <c r="CU865" s="15">
        <f ca="1">(BN865*DCF!K$28-DCF!K$5*MAX(BN865*DCF!K$28,0)-MAX(BN865-BM865,0)/Inputs!$B$17)*DCF!K$6</f>
        <v>16214.04287864837</v>
      </c>
      <c r="CV865" s="15">
        <f ca="1">(BO865*DCF!L$28-DCF!L$5*MAX(BO865*DCF!L$28,0)-MAX(BO865-BN865,0)/Inputs!$B$17)*DCF!L$6</f>
        <v>16002.871745967839</v>
      </c>
      <c r="CW865" s="15">
        <f ca="1">(BP865*DCF!M$28-DCF!M$5*MAX(BP865*DCF!M$28,0)-MAX(BP865-BO865,0)/Inputs!$B$17)*DCF!M$6</f>
        <v>17783.299529097829</v>
      </c>
      <c r="CX865" s="15">
        <f ca="1">(BQ865*DCF!C$46-DCF!C$5*MAX(BQ865*DCF!C$46,0)-MAX(BQ865-Inputs!$B$20,0)/Inputs!$B$24)*DCF!C$6</f>
        <v>-4849.7204936066846</v>
      </c>
      <c r="CY865" s="15">
        <f ca="1">(BR865*DCF!D$46-DCF!D$5*MAX(BR865*DCF!D$46,0)-MAX(BR865-BQ865,0)/Inputs!$B$24)*DCF!D$6</f>
        <v>-1072.6739752121591</v>
      </c>
      <c r="CZ865" s="15">
        <f ca="1">(BS865*DCF!E$46-DCF!E$5*MAX(BS865*DCF!E$46,0)-MAX(BS865-BR865,0)/Inputs!$B$24)*DCF!E$6</f>
        <v>-4272.9861552623379</v>
      </c>
      <c r="DA865" s="15">
        <f ca="1">(BT865*DCF!F$46-DCF!F$5*MAX(BT865*DCF!F$46,0)-MAX(BT865-BS865,0)/Inputs!$B$24)*DCF!F$6</f>
        <v>-5219.2956762306167</v>
      </c>
      <c r="DB865" s="15">
        <f ca="1">(BU865*DCF!G$46-DCF!G$5*MAX(BU865*DCF!G$46,0)-MAX(BU865-BT865,0)/Inputs!$B$24)*DCF!G$6</f>
        <v>-4384.6944901384622</v>
      </c>
      <c r="DC865" s="15">
        <f ca="1">(BV865*DCF!H$46-DCF!H$5*MAX(BV865*DCF!H$46,0)-MAX(BV865-BU865,0)/Inputs!$B$24)*DCF!H$6</f>
        <v>-2551.7473257818947</v>
      </c>
      <c r="DD865" s="15">
        <f ca="1">(BW865*DCF!I$46-DCF!I$5*MAX(BW865*DCF!I$46,0)-MAX(BW865-BV865,0)/Inputs!$B$24)*DCF!I$6</f>
        <v>-4033.8672344952702</v>
      </c>
      <c r="DE865" s="15">
        <f ca="1">(BX865*DCF!J$46-DCF!J$5*MAX(BX865*DCF!J$46,0)-MAX(BX865-BW865,0)/Inputs!$B$24)*DCF!J$6</f>
        <v>-3749.2590336523467</v>
      </c>
      <c r="DF865" s="15">
        <f ca="1">(BY865*DCF!K$46-DCF!K$5*MAX(BY865*DCF!K$46,0)-MAX(BY865-BX865,0)/Inputs!$B$24)*DCF!K$6</f>
        <v>-3917.6537511852962</v>
      </c>
      <c r="DG865" s="15">
        <f ca="1">(BZ865*DCF!L$46-DCF!L$5*MAX(BZ865*DCF!L$46,0)-MAX(BZ865-BY865,0)/Inputs!$B$24)*DCF!L$6</f>
        <v>4420.9468292569218</v>
      </c>
      <c r="DH865" s="15">
        <f ca="1">(CA865*DCF!M$46-DCF!M$5*MAX(CA865*DCF!M$46,0)-MAX(CA865-BZ865,0)/Inputs!$B$24)*DCF!M$6</f>
        <v>6143.9594360150231</v>
      </c>
      <c r="DI865" s="15">
        <f ca="1">SUM(CB865:CL865)+BE865*DCF!M$10*(1+Inputs!$B$30)*(1-Inputs!$B$33)*(1-Inputs!$B$30/Inputs!$B$31)/(Inputs!$B$29-Inputs!$B$30)*DCF!M$6</f>
        <v>133859.10159153253</v>
      </c>
      <c r="DJ865" s="15">
        <f ca="1">SUM(CM865:CW865)+BP865*DCF!M$28*(1+Inputs!$B$30)*(1-Inputs!$B$33)*(1-Inputs!$B$30/Inputs!$B$31)/(Inputs!$B$29-Inputs!$B$30)*DCF!M$6</f>
        <v>510879.75831653876</v>
      </c>
      <c r="DK865" s="15">
        <f ca="1">SUM(CX865:DH865)+CA865*DCF!M$46*(1+Inputs!$B$30)*(1-Inputs!$B$33)*(1-Inputs!$B$30/Inputs!$B$31)/(Inputs!$B$29-Inputs!$B$30)*DCF!M$6</f>
        <v>316256.31481737026</v>
      </c>
      <c r="DM865" s="15">
        <f ca="1">DI865+DJ865+DK865+Inputs!$B$34+Inputs!$B$36-Inputs!$B$35</f>
        <v>1037846.1747254417</v>
      </c>
    </row>
    <row r="866" spans="1:117" x14ac:dyDescent="0.75">
      <c r="A866" s="11">
        <v>853</v>
      </c>
      <c r="C866" s="24">
        <f t="shared" ca="1" si="505"/>
        <v>-1.0342108090723341</v>
      </c>
      <c r="D866" s="24">
        <f t="shared" ca="1" si="505"/>
        <v>-9.1081212436912237E-2</v>
      </c>
      <c r="E866" s="24">
        <f t="shared" ca="1" si="505"/>
        <v>-0.27263190105282381</v>
      </c>
      <c r="F866" s="24">
        <f t="shared" ca="1" si="505"/>
        <v>0.76135209073067323</v>
      </c>
      <c r="G866" s="24">
        <f t="shared" ca="1" si="505"/>
        <v>-0.60184546569314878</v>
      </c>
      <c r="H866" s="24">
        <f t="shared" ca="1" si="505"/>
        <v>-0.41921758452360897</v>
      </c>
      <c r="I866" s="24">
        <f t="shared" ca="1" si="505"/>
        <v>-0.43738831996299926</v>
      </c>
      <c r="J866" s="24">
        <f t="shared" ca="1" si="505"/>
        <v>-9.9930587364625623E-2</v>
      </c>
      <c r="K866" s="24">
        <f t="shared" ca="1" si="505"/>
        <v>-4.8664040931510465E-2</v>
      </c>
      <c r="L866" s="24">
        <f t="shared" ca="1" si="505"/>
        <v>-1.5482833329312859</v>
      </c>
      <c r="M866" s="24">
        <f t="shared" ca="1" si="505"/>
        <v>0.15774675179798434</v>
      </c>
      <c r="N866" s="24">
        <f ca="1">SQRT(Inputs!$B$38)*C866+SQRT(1-Inputs!$B$38)*_xlfn.NORM.S.INV(RAND())</f>
        <v>-6.5984227860061306E-2</v>
      </c>
      <c r="O866" s="24">
        <f ca="1">SQRT(Inputs!$B$38)*D866+SQRT(1-Inputs!$B$38)*_xlfn.NORM.S.INV(RAND())</f>
        <v>-0.62037581047839196</v>
      </c>
      <c r="P866" s="24">
        <f ca="1">SQRT(Inputs!$B$38)*E866+SQRT(1-Inputs!$B$38)*_xlfn.NORM.S.INV(RAND())</f>
        <v>0.39253197302483522</v>
      </c>
      <c r="Q866" s="24">
        <f ca="1">SQRT(Inputs!$B$38)*F866+SQRT(1-Inputs!$B$38)*_xlfn.NORM.S.INV(RAND())</f>
        <v>0.14770363295193095</v>
      </c>
      <c r="R866" s="24">
        <f ca="1">SQRT(Inputs!$B$38)*G866+SQRT(1-Inputs!$B$38)*_xlfn.NORM.S.INV(RAND())</f>
        <v>0.44480785281500124</v>
      </c>
      <c r="S866" s="24">
        <f ca="1">SQRT(Inputs!$B$38)*H866+SQRT(1-Inputs!$B$38)*_xlfn.NORM.S.INV(RAND())</f>
        <v>-1.1581617878060977</v>
      </c>
      <c r="T866" s="24">
        <f ca="1">SQRT(Inputs!$B$38)*I866+SQRT(1-Inputs!$B$38)*_xlfn.NORM.S.INV(RAND())</f>
        <v>-0.190897059058701</v>
      </c>
      <c r="U866" s="24">
        <f ca="1">SQRT(Inputs!$B$38)*J866+SQRT(1-Inputs!$B$38)*_xlfn.NORM.S.INV(RAND())</f>
        <v>0.28668051967123431</v>
      </c>
      <c r="V866" s="24">
        <f ca="1">SQRT(Inputs!$B$38)*K866+SQRT(1-Inputs!$B$38)*_xlfn.NORM.S.INV(RAND())</f>
        <v>0.28472807069834555</v>
      </c>
      <c r="W866" s="24">
        <f ca="1">SQRT(Inputs!$B$38)*L866+SQRT(1-Inputs!$B$38)*_xlfn.NORM.S.INV(RAND())</f>
        <v>-0.90239127844922351</v>
      </c>
      <c r="X866" s="24">
        <f ca="1">SQRT(Inputs!$B$38)*M866+SQRT(1-Inputs!$B$38)*_xlfn.NORM.S.INV(RAND())</f>
        <v>-0.6845832173336891</v>
      </c>
      <c r="Y866" s="24">
        <f ca="1">SQRT(Inputs!$B$38)*C866+SQRT(1-Inputs!$B$38)*_xlfn.NORM.S.INV(RAND())</f>
        <v>-1.6212180721059819</v>
      </c>
      <c r="Z866" s="24">
        <f ca="1">SQRT(Inputs!$B$38)*D866+SQRT(1-Inputs!$B$38)*_xlfn.NORM.S.INV(RAND())</f>
        <v>-0.91796074995632682</v>
      </c>
      <c r="AA866" s="24">
        <f ca="1">SQRT(Inputs!$B$38)*E866+SQRT(1-Inputs!$B$38)*_xlfn.NORM.S.INV(RAND())</f>
        <v>-4.932199570499006E-2</v>
      </c>
      <c r="AB866" s="24">
        <f ca="1">SQRT(Inputs!$B$38)*F866+SQRT(1-Inputs!$B$38)*_xlfn.NORM.S.INV(RAND())</f>
        <v>0.72650783687689624</v>
      </c>
      <c r="AC866" s="24">
        <f ca="1">SQRT(Inputs!$B$38)*G866+SQRT(1-Inputs!$B$38)*_xlfn.NORM.S.INV(RAND())</f>
        <v>0.27695281448485354</v>
      </c>
      <c r="AD866" s="24">
        <f ca="1">SQRT(Inputs!$B$38)*H866+SQRT(1-Inputs!$B$38)*_xlfn.NORM.S.INV(RAND())</f>
        <v>-0.26078290642363217</v>
      </c>
      <c r="AE866" s="24">
        <f ca="1">SQRT(Inputs!$B$38)*I866+SQRT(1-Inputs!$B$38)*_xlfn.NORM.S.INV(RAND())</f>
        <v>0.95630346631685625</v>
      </c>
      <c r="AF866" s="24">
        <f ca="1">SQRT(Inputs!$B$38)*J866+SQRT(1-Inputs!$B$38)*_xlfn.NORM.S.INV(RAND())</f>
        <v>-1.2607609995612821</v>
      </c>
      <c r="AG866" s="24">
        <f ca="1">SQRT(Inputs!$B$38)*K866+SQRT(1-Inputs!$B$38)*_xlfn.NORM.S.INV(RAND())</f>
        <v>-0.27571343365230944</v>
      </c>
      <c r="AH866" s="24">
        <f ca="1">SQRT(Inputs!$B$38)*L866+SQRT(1-Inputs!$B$38)*_xlfn.NORM.S.INV(RAND())</f>
        <v>-0.87178710677768445</v>
      </c>
      <c r="AI866" s="24">
        <f ca="1">SQRT(Inputs!$B$38)*M866+SQRT(1-Inputs!$B$38)*_xlfn.NORM.S.INV(RAND())</f>
        <v>-0.67254693722687708</v>
      </c>
      <c r="AJ866" s="24">
        <f ca="1">SQRT(Inputs!$B$38)*C866+SQRT(1-Inputs!$B$38)*_xlfn.NORM.S.INV(RAND())</f>
        <v>-1.6408942592300195</v>
      </c>
      <c r="AK866" s="24">
        <f ca="1">SQRT(Inputs!$B$38)*D866+SQRT(1-Inputs!$B$38)*_xlfn.NORM.S.INV(RAND())</f>
        <v>-0.73280696329763884</v>
      </c>
      <c r="AL866" s="24">
        <f ca="1">SQRT(Inputs!$B$38)*E866+SQRT(1-Inputs!$B$38)*_xlfn.NORM.S.INV(RAND())</f>
        <v>-2.3832927292023715E-2</v>
      </c>
      <c r="AM866" s="24">
        <f ca="1">SQRT(Inputs!$B$38)*F866+SQRT(1-Inputs!$B$38)*_xlfn.NORM.S.INV(RAND())</f>
        <v>-0.2007960410024916</v>
      </c>
      <c r="AN866" s="24">
        <f ca="1">SQRT(Inputs!$B$38)*G866+SQRT(1-Inputs!$B$38)*_xlfn.NORM.S.INV(RAND())</f>
        <v>-0.15850773960313175</v>
      </c>
      <c r="AO866" s="24">
        <f ca="1">SQRT(Inputs!$B$38)*H866+SQRT(1-Inputs!$B$38)*_xlfn.NORM.S.INV(RAND())</f>
        <v>-0.36602226854775072</v>
      </c>
      <c r="AP866" s="24">
        <f ca="1">SQRT(Inputs!$B$38)*I866+SQRT(1-Inputs!$B$38)*_xlfn.NORM.S.INV(RAND())</f>
        <v>1.3117070548921079</v>
      </c>
      <c r="AQ866" s="24">
        <f ca="1">SQRT(Inputs!$B$38)*J866+SQRT(1-Inputs!$B$38)*_xlfn.NORM.S.INV(RAND())</f>
        <v>-1.3516815982049628</v>
      </c>
      <c r="AR866" s="24">
        <f ca="1">SQRT(Inputs!$B$38)*K866+SQRT(1-Inputs!$B$38)*_xlfn.NORM.S.INV(RAND())</f>
        <v>-0.75928750070562867</v>
      </c>
      <c r="AS866" s="24">
        <f ca="1">SQRT(Inputs!$B$38)*L866+SQRT(1-Inputs!$B$38)*_xlfn.NORM.S.INV(RAND())</f>
        <v>0.13534360659761657</v>
      </c>
      <c r="AT866" s="24">
        <f ca="1">SQRT(Inputs!$B$38)*M866+SQRT(1-Inputs!$B$38)*_xlfn.NORM.S.INV(RAND())</f>
        <v>0.17278621306297867</v>
      </c>
      <c r="AU866" s="15">
        <f ca="1">Inputs!$B$6*EXP($B$8-0.5*C$5^2+C$5*N866)</f>
        <v>4909.5194597904319</v>
      </c>
      <c r="AV866" s="15">
        <f t="shared" ca="1" si="474"/>
        <v>5455.0612648470305</v>
      </c>
      <c r="AW866" s="15">
        <f t="shared" ca="1" si="475"/>
        <v>7013.1337589088907</v>
      </c>
      <c r="AX866" s="15">
        <f t="shared" ca="1" si="476"/>
        <v>8721.8001671764086</v>
      </c>
      <c r="AY866" s="15">
        <f t="shared" ca="1" si="477"/>
        <v>11227.276592961725</v>
      </c>
      <c r="AZ866" s="15">
        <f t="shared" ca="1" si="478"/>
        <v>12087.103593156075</v>
      </c>
      <c r="BA866" s="15">
        <f t="shared" ca="1" si="479"/>
        <v>14498.933547357403</v>
      </c>
      <c r="BB866" s="15">
        <f t="shared" ca="1" si="480"/>
        <v>18268.360399881221</v>
      </c>
      <c r="BC866" s="15">
        <f t="shared" ca="1" si="481"/>
        <v>22997.567971415127</v>
      </c>
      <c r="BD866" s="15">
        <f t="shared" ca="1" si="482"/>
        <v>25893.771479509935</v>
      </c>
      <c r="BE866" s="15">
        <f t="shared" ca="1" si="483"/>
        <v>29811.513436255907</v>
      </c>
      <c r="BF866" s="15">
        <f ca="1">Inputs!$B$13*EXP($B$9-0.5*C$6^2+C$6*Y866)</f>
        <v>10029.30406079223</v>
      </c>
      <c r="BG866" s="15">
        <f t="shared" ca="1" si="484"/>
        <v>10357.278428584135</v>
      </c>
      <c r="BH866" s="15">
        <f t="shared" ca="1" si="485"/>
        <v>12551.59084812019</v>
      </c>
      <c r="BI866" s="15">
        <f t="shared" ca="1" si="486"/>
        <v>17182.959962795932</v>
      </c>
      <c r="BJ866" s="15">
        <f t="shared" ca="1" si="487"/>
        <v>21923.155529295978</v>
      </c>
      <c r="BK866" s="15">
        <f t="shared" ca="1" si="488"/>
        <v>25967.992796781386</v>
      </c>
      <c r="BL866" s="15">
        <f t="shared" ca="1" si="489"/>
        <v>36107.09341361744</v>
      </c>
      <c r="BM866" s="15">
        <f t="shared" ca="1" si="490"/>
        <v>37949.050147259652</v>
      </c>
      <c r="BN866" s="15">
        <f t="shared" ca="1" si="491"/>
        <v>45155.69786595703</v>
      </c>
      <c r="BO866" s="15">
        <f t="shared" ca="1" si="492"/>
        <v>50205.094666390571</v>
      </c>
      <c r="BP866" s="15">
        <f t="shared" ca="1" si="493"/>
        <v>57259.525518936105</v>
      </c>
      <c r="BQ866" s="15">
        <f ca="1">Inputs!$B$20*EXP($B$10-0.5*C$7^2+C$7*AJ866)</f>
        <v>2396.9009201657814</v>
      </c>
      <c r="BR866" s="15">
        <f t="shared" ca="1" si="494"/>
        <v>2577.0189737166174</v>
      </c>
      <c r="BS866" s="15">
        <f t="shared" ca="1" si="495"/>
        <v>3504.8779676036156</v>
      </c>
      <c r="BT866" s="15">
        <f t="shared" ca="1" si="496"/>
        <v>4584.5015006447475</v>
      </c>
      <c r="BU866" s="15">
        <f t="shared" ca="1" si="497"/>
        <v>6114.497702931887</v>
      </c>
      <c r="BV866" s="15">
        <f t="shared" ca="1" si="498"/>
        <v>7833.6508672814589</v>
      </c>
      <c r="BW866" s="15">
        <f t="shared" ca="1" si="499"/>
        <v>14429.328262593437</v>
      </c>
      <c r="BX866" s="15">
        <f t="shared" ca="1" si="500"/>
        <v>15391.274232862521</v>
      </c>
      <c r="BY866" s="15">
        <f t="shared" ca="1" si="501"/>
        <v>18649.843344565856</v>
      </c>
      <c r="BZ866" s="15">
        <f t="shared" ca="1" si="502"/>
        <v>26827.596883734481</v>
      </c>
      <c r="CA866" s="15">
        <f t="shared" ca="1" si="503"/>
        <v>38859.656470937363</v>
      </c>
      <c r="CB866" s="15">
        <f ca="1">(AU866*DCF!C$10-DCF!C$5*MAX(AU866*DCF!C$10,0)-MAX(AU866-Inputs!$B$6,0)/Inputs!$B$10)*DCF!C$6</f>
        <v>1043.4502063052259</v>
      </c>
      <c r="CC866" s="15">
        <f ca="1">(AV866*DCF!D$10-DCF!D$5*MAX(AV866*DCF!D$10,0)-MAX(AV866-AU866,0)/Inputs!$B$10)*DCF!D$6</f>
        <v>1196.6181351597688</v>
      </c>
      <c r="CD866" s="15">
        <f ca="1">(AW866*DCF!E$10-DCF!E$5*MAX(AW866*DCF!E$10,0)-MAX(AW866-AV866,0)/Inputs!$B$10)*DCF!E$6</f>
        <v>1268.2784971803505</v>
      </c>
      <c r="CE866" s="15">
        <f ca="1">(AX866*DCF!F$10-DCF!F$5*MAX(AX866*DCF!F$10,0)-MAX(AX866-AW866,0)/Inputs!$B$10)*DCF!F$6</f>
        <v>1548.4239599560642</v>
      </c>
      <c r="CF866" s="15">
        <f ca="1">(AY866*DCF!G$10-DCF!G$5*MAX(AY866*DCF!G$10,0)-MAX(AY866-AX866,0)/Inputs!$B$10)*DCF!G$6</f>
        <v>1831.6705009640168</v>
      </c>
      <c r="CG866" s="15">
        <f ca="1">(AZ866*DCF!H$10-DCF!H$5*MAX(AZ866*DCF!H$10,0)-MAX(AZ866-AY866,0)/Inputs!$B$10)*DCF!H$6</f>
        <v>2194.0421341506831</v>
      </c>
      <c r="CH866" s="15">
        <f ca="1">(BA866*DCF!I$10-DCF!I$5*MAX(BA866*DCF!I$10,0)-MAX(BA866-AZ866,0)/Inputs!$B$10)*DCF!I$6</f>
        <v>2252.8016210215637</v>
      </c>
      <c r="CI866" s="15">
        <f ca="1">(BB866*DCF!J$10-DCF!J$5*MAX(BB866*DCF!J$10,0)-MAX(BB866-BA866,0)/Inputs!$B$10)*DCF!J$6</f>
        <v>2563.6985088097949</v>
      </c>
      <c r="CJ866" s="15">
        <f ca="1">(BC866*DCF!K$10-DCF!K$5*MAX(BC866*DCF!K$10,0)-MAX(BC866-BB866,0)/Inputs!$B$10)*DCF!K$6</f>
        <v>3040.2220320833621</v>
      </c>
      <c r="CK866" s="15">
        <f ca="1">(BD866*DCF!L$10-DCF!L$5*MAX(BD866*DCF!L$10,0)-MAX(BD866-BC866,0)/Inputs!$B$10)*DCF!L$6</f>
        <v>3530.7471270036785</v>
      </c>
      <c r="CL866" s="15">
        <f ca="1">(BE866*DCF!M$10-DCF!M$5*MAX(BE866*DCF!M$10,0)-MAX(BE866-BD866,0)/Inputs!$B$10)*DCF!M$6</f>
        <v>3738.7739919155815</v>
      </c>
      <c r="CM866" s="15">
        <f ca="1">(BF866*DCF!C$28-DCF!C$5*MAX(BF866*DCF!C$28,0)-MAX(BF866-Inputs!$B$13,0)/Inputs!$B$17)*DCF!C$6</f>
        <v>3060.8778258940652</v>
      </c>
      <c r="CN866" s="15">
        <f ca="1">(BG866*DCF!D$28-DCF!D$5*MAX(BG866*DCF!D$28,0)-MAX(BG866-BF866,0)/Inputs!$B$17)*DCF!D$6</f>
        <v>2980.4854053725394</v>
      </c>
      <c r="CO866" s="15">
        <f ca="1">(BH866*DCF!E$28-DCF!E$5*MAX(BH866*DCF!E$28,0)-MAX(BH866-BG866,0)/Inputs!$B$17)*DCF!E$6</f>
        <v>3122.3652537223452</v>
      </c>
      <c r="CP866" s="15">
        <f ca="1">(BI866*DCF!F$28-DCF!F$5*MAX(BI866*DCF!F$28,0)-MAX(BI866-BH866,0)/Inputs!$B$17)*DCF!F$6</f>
        <v>3821.5070642139221</v>
      </c>
      <c r="CQ866" s="15">
        <f ca="1">(BJ866*DCF!G$28-DCF!G$5*MAX(BJ866*DCF!G$28,0)-MAX(BJ866-BI866,0)/Inputs!$B$17)*DCF!G$6</f>
        <v>4890.8749657066792</v>
      </c>
      <c r="CR866" s="15">
        <f ca="1">(BK866*DCF!H$28-DCF!H$5*MAX(BK866*DCF!H$28,0)-MAX(BK866-BJ866,0)/Inputs!$B$17)*DCF!H$6</f>
        <v>5793.7169175791205</v>
      </c>
      <c r="CS866" s="15">
        <f ca="1">(BL866*DCF!I$28-DCF!I$5*MAX(BL866*DCF!I$28,0)-MAX(BL866-BK866,0)/Inputs!$B$17)*DCF!I$6</f>
        <v>7035.4209017579669</v>
      </c>
      <c r="CT866" s="15">
        <f ca="1">(BM866*DCF!J$28-DCF!J$5*MAX(BM866*DCF!J$28,0)-MAX(BM866-BL866,0)/Inputs!$B$17)*DCF!J$6</f>
        <v>8221.5601609612822</v>
      </c>
      <c r="CU866" s="15">
        <f ca="1">(BN866*DCF!K$28-DCF!K$5*MAX(BN866*DCF!K$28,0)-MAX(BN866-BM866,0)/Inputs!$B$17)*DCF!K$6</f>
        <v>8653.4079102021969</v>
      </c>
      <c r="CV866" s="15">
        <f ca="1">(BO866*DCF!L$28-DCF!L$5*MAX(BO866*DCF!L$28,0)-MAX(BO866-BN866,0)/Inputs!$B$17)*DCF!L$6</f>
        <v>9445.6225167682824</v>
      </c>
      <c r="CW866" s="15">
        <f ca="1">(BP866*DCF!M$28-DCF!M$5*MAX(BP866*DCF!M$28,0)-MAX(BP866-BO866,0)/Inputs!$B$17)*DCF!M$6</f>
        <v>10036.026615503841</v>
      </c>
      <c r="CX866" s="15">
        <f ca="1">(BQ866*DCF!C$46-DCF!C$5*MAX(BQ866*DCF!C$46,0)-MAX(BQ866-Inputs!$B$20,0)/Inputs!$B$24)*DCF!C$6</f>
        <v>-553.55679449556146</v>
      </c>
      <c r="CY866" s="15">
        <f ca="1">(BR866*DCF!D$46-DCF!D$5*MAX(BR866*DCF!D$46,0)-MAX(BR866-BQ866,0)/Inputs!$B$24)*DCF!D$6</f>
        <v>-516.69192028864973</v>
      </c>
      <c r="CZ866" s="15">
        <f ca="1">(BS866*DCF!E$46-DCF!E$5*MAX(BS866*DCF!E$46,0)-MAX(BS866-BR866,0)/Inputs!$B$24)*DCF!E$6</f>
        <v>-780.19439395568349</v>
      </c>
      <c r="DA866" s="15">
        <f ca="1">(BT866*DCF!F$46-DCF!F$5*MAX(BT866*DCF!F$46,0)-MAX(BT866-BS866,0)/Inputs!$B$24)*DCF!F$6</f>
        <v>-726.99744259018053</v>
      </c>
      <c r="DB866" s="15">
        <f ca="1">(BU866*DCF!G$46-DCF!G$5*MAX(BU866*DCF!G$46,0)-MAX(BU866-BT866,0)/Inputs!$B$24)*DCF!G$6</f>
        <v>-720.3401153697514</v>
      </c>
      <c r="DC866" s="15">
        <f ca="1">(BV866*DCF!H$46-DCF!H$5*MAX(BV866*DCF!H$46,0)-MAX(BV866-BU866,0)/Inputs!$B$24)*DCF!H$6</f>
        <v>-534.21631239542933</v>
      </c>
      <c r="DD866" s="15">
        <f ca="1">(BW866*DCF!I$46-DCF!I$5*MAX(BW866*DCF!I$46,0)-MAX(BW866-BV866,0)/Inputs!$B$24)*DCF!I$6</f>
        <v>-1560.1128941943416</v>
      </c>
      <c r="DE866" s="15">
        <f ca="1">(BX866*DCF!J$46-DCF!J$5*MAX(BX866*DCF!J$46,0)-MAX(BX866-BW866,0)/Inputs!$B$24)*DCF!J$6</f>
        <v>390.5290242592003</v>
      </c>
      <c r="DF866" s="15">
        <f ca="1">(BY866*DCF!K$46-DCF!K$5*MAX(BY866*DCF!K$46,0)-MAX(BY866-BX866,0)/Inputs!$B$24)*DCF!K$6</f>
        <v>267.07859695426191</v>
      </c>
      <c r="DG866" s="15">
        <f ca="1">(BZ866*DCF!L$46-DCF!L$5*MAX(BZ866*DCF!L$46,0)-MAX(BZ866-BY866,0)/Inputs!$B$24)*DCF!L$6</f>
        <v>3.8149927876934582</v>
      </c>
      <c r="DH866" s="15">
        <f ca="1">(CA866*DCF!M$46-DCF!M$5*MAX(CA866*DCF!M$46,0)-MAX(CA866-BZ866,0)/Inputs!$B$24)*DCF!M$6</f>
        <v>531.06788410735078</v>
      </c>
      <c r="DI866" s="15">
        <f ca="1">SUM(CB866:CL866)+BE866*DCF!M$10*(1+Inputs!$B$30)*(1-Inputs!$B$33)*(1-Inputs!$B$30/Inputs!$B$31)/(Inputs!$B$29-Inputs!$B$30)*DCF!M$6</f>
        <v>107174.56282410427</v>
      </c>
      <c r="DJ866" s="15">
        <f ca="1">SUM(CM866:CW866)+BP866*DCF!M$28*(1+Inputs!$B$30)*(1-Inputs!$B$33)*(1-Inputs!$B$30/Inputs!$B$31)/(Inputs!$B$29-Inputs!$B$30)*DCF!M$6</f>
        <v>279533.88780173199</v>
      </c>
      <c r="DK866" s="15">
        <f ca="1">SUM(CX866:DH866)+CA866*DCF!M$46*(1+Inputs!$B$30)*(1-Inputs!$B$33)*(1-Inputs!$B$30/Inputs!$B$31)/(Inputs!$B$29-Inputs!$B$30)*DCF!M$6</f>
        <v>55882.012749473164</v>
      </c>
      <c r="DM866" s="15">
        <f ca="1">DI866+DJ866+DK866+Inputs!$B$34+Inputs!$B$36-Inputs!$B$35</f>
        <v>519441.46337530948</v>
      </c>
    </row>
    <row r="867" spans="1:117" x14ac:dyDescent="0.75">
      <c r="A867" s="11">
        <v>854</v>
      </c>
      <c r="C867" s="24">
        <f t="shared" ca="1" si="505"/>
        <v>0.94116320959457145</v>
      </c>
      <c r="D867" s="24">
        <f t="shared" ca="1" si="505"/>
        <v>-1.6928817937202778</v>
      </c>
      <c r="E867" s="24">
        <f t="shared" ca="1" si="505"/>
        <v>-1.6181141233586325</v>
      </c>
      <c r="F867" s="24">
        <f t="shared" ca="1" si="505"/>
        <v>-0.83743149669447048</v>
      </c>
      <c r="G867" s="24">
        <f t="shared" ca="1" si="505"/>
        <v>-0.50232142625811105</v>
      </c>
      <c r="H867" s="24">
        <f t="shared" ca="1" si="505"/>
        <v>1.8086094596643991</v>
      </c>
      <c r="I867" s="24">
        <f t="shared" ca="1" si="505"/>
        <v>0.24293533105663848</v>
      </c>
      <c r="J867" s="24">
        <f t="shared" ca="1" si="505"/>
        <v>-0.36209510846440246</v>
      </c>
      <c r="K867" s="24">
        <f t="shared" ca="1" si="505"/>
        <v>-0.40946642935541605</v>
      </c>
      <c r="L867" s="24">
        <f t="shared" ca="1" si="505"/>
        <v>-1.4110427858427903</v>
      </c>
      <c r="M867" s="24">
        <f t="shared" ca="1" si="505"/>
        <v>0.29424409240199606</v>
      </c>
      <c r="N867" s="24">
        <f ca="1">SQRT(Inputs!$B$38)*C867+SQRT(1-Inputs!$B$38)*_xlfn.NORM.S.INV(RAND())</f>
        <v>-5.414935524997766E-2</v>
      </c>
      <c r="O867" s="24">
        <f ca="1">SQRT(Inputs!$B$38)*D867+SQRT(1-Inputs!$B$38)*_xlfn.NORM.S.INV(RAND())</f>
        <v>-0.2764891810225637</v>
      </c>
      <c r="P867" s="24">
        <f ca="1">SQRT(Inputs!$B$38)*E867+SQRT(1-Inputs!$B$38)*_xlfn.NORM.S.INV(RAND())</f>
        <v>-0.19626799461526789</v>
      </c>
      <c r="Q867" s="24">
        <f ca="1">SQRT(Inputs!$B$38)*F867+SQRT(1-Inputs!$B$38)*_xlfn.NORM.S.INV(RAND())</f>
        <v>0.58648760281563983</v>
      </c>
      <c r="R867" s="24">
        <f ca="1">SQRT(Inputs!$B$38)*G867+SQRT(1-Inputs!$B$38)*_xlfn.NORM.S.INV(RAND())</f>
        <v>-0.86061433680430222</v>
      </c>
      <c r="S867" s="24">
        <f ca="1">SQRT(Inputs!$B$38)*H867+SQRT(1-Inputs!$B$38)*_xlfn.NORM.S.INV(RAND())</f>
        <v>0.29714552811290196</v>
      </c>
      <c r="T867" s="24">
        <f ca="1">SQRT(Inputs!$B$38)*I867+SQRT(1-Inputs!$B$38)*_xlfn.NORM.S.INV(RAND())</f>
        <v>0.78422190976979567</v>
      </c>
      <c r="U867" s="24">
        <f ca="1">SQRT(Inputs!$B$38)*J867+SQRT(1-Inputs!$B$38)*_xlfn.NORM.S.INV(RAND())</f>
        <v>-0.46450774580063015</v>
      </c>
      <c r="V867" s="24">
        <f ca="1">SQRT(Inputs!$B$38)*K867+SQRT(1-Inputs!$B$38)*_xlfn.NORM.S.INV(RAND())</f>
        <v>0.32322088501697416</v>
      </c>
      <c r="W867" s="24">
        <f ca="1">SQRT(Inputs!$B$38)*L867+SQRT(1-Inputs!$B$38)*_xlfn.NORM.S.INV(RAND())</f>
        <v>-0.1670212295248571</v>
      </c>
      <c r="X867" s="24">
        <f ca="1">SQRT(Inputs!$B$38)*M867+SQRT(1-Inputs!$B$38)*_xlfn.NORM.S.INV(RAND())</f>
        <v>0.17114985804354202</v>
      </c>
      <c r="Y867" s="24">
        <f ca="1">SQRT(Inputs!$B$38)*C867+SQRT(1-Inputs!$B$38)*_xlfn.NORM.S.INV(RAND())</f>
        <v>0.22439835261282826</v>
      </c>
      <c r="Z867" s="24">
        <f ca="1">SQRT(Inputs!$B$38)*D867+SQRT(1-Inputs!$B$38)*_xlfn.NORM.S.INV(RAND())</f>
        <v>-0.25432254947137134</v>
      </c>
      <c r="AA867" s="24">
        <f ca="1">SQRT(Inputs!$B$38)*E867+SQRT(1-Inputs!$B$38)*_xlfn.NORM.S.INV(RAND())</f>
        <v>-0.21578820039200775</v>
      </c>
      <c r="AB867" s="24">
        <f ca="1">SQRT(Inputs!$B$38)*F867+SQRT(1-Inputs!$B$38)*_xlfn.NORM.S.INV(RAND())</f>
        <v>0.43739352246848434</v>
      </c>
      <c r="AC867" s="24">
        <f ca="1">SQRT(Inputs!$B$38)*G867+SQRT(1-Inputs!$B$38)*_xlfn.NORM.S.INV(RAND())</f>
        <v>0.18199569042795583</v>
      </c>
      <c r="AD867" s="24">
        <f ca="1">SQRT(Inputs!$B$38)*H867+SQRT(1-Inputs!$B$38)*_xlfn.NORM.S.INV(RAND())</f>
        <v>1.0049938401833427</v>
      </c>
      <c r="AE867" s="24">
        <f ca="1">SQRT(Inputs!$B$38)*I867+SQRT(1-Inputs!$B$38)*_xlfn.NORM.S.INV(RAND())</f>
        <v>0.72206631535910548</v>
      </c>
      <c r="AF867" s="24">
        <f ca="1">SQRT(Inputs!$B$38)*J867+SQRT(1-Inputs!$B$38)*_xlfn.NORM.S.INV(RAND())</f>
        <v>1.2362010150766465</v>
      </c>
      <c r="AG867" s="24">
        <f ca="1">SQRT(Inputs!$B$38)*K867+SQRT(1-Inputs!$B$38)*_xlfn.NORM.S.INV(RAND())</f>
        <v>-0.58549430543785608</v>
      </c>
      <c r="AH867" s="24">
        <f ca="1">SQRT(Inputs!$B$38)*L867+SQRT(1-Inputs!$B$38)*_xlfn.NORM.S.INV(RAND())</f>
        <v>-0.79960846880046665</v>
      </c>
      <c r="AI867" s="24">
        <f ca="1">SQRT(Inputs!$B$38)*M867+SQRT(1-Inputs!$B$38)*_xlfn.NORM.S.INV(RAND())</f>
        <v>-0.38374701015791152</v>
      </c>
      <c r="AJ867" s="24">
        <f ca="1">SQRT(Inputs!$B$38)*C867+SQRT(1-Inputs!$B$38)*_xlfn.NORM.S.INV(RAND())</f>
        <v>0.3534744657753488</v>
      </c>
      <c r="AK867" s="24">
        <f ca="1">SQRT(Inputs!$B$38)*D867+SQRT(1-Inputs!$B$38)*_xlfn.NORM.S.INV(RAND())</f>
        <v>-0.73880076378824167</v>
      </c>
      <c r="AL867" s="24">
        <f ca="1">SQRT(Inputs!$B$38)*E867+SQRT(1-Inputs!$B$38)*_xlfn.NORM.S.INV(RAND())</f>
        <v>-0.98733582297204103</v>
      </c>
      <c r="AM867" s="24">
        <f ca="1">SQRT(Inputs!$B$38)*F867+SQRT(1-Inputs!$B$38)*_xlfn.NORM.S.INV(RAND())</f>
        <v>5.287850164126856E-2</v>
      </c>
      <c r="AN867" s="24">
        <f ca="1">SQRT(Inputs!$B$38)*G867+SQRT(1-Inputs!$B$38)*_xlfn.NORM.S.INV(RAND())</f>
        <v>-2.0387776690227972</v>
      </c>
      <c r="AO867" s="24">
        <f ca="1">SQRT(Inputs!$B$38)*H867+SQRT(1-Inputs!$B$38)*_xlfn.NORM.S.INV(RAND())</f>
        <v>-7.0555348368099402E-2</v>
      </c>
      <c r="AP867" s="24">
        <f ca="1">SQRT(Inputs!$B$38)*I867+SQRT(1-Inputs!$B$38)*_xlfn.NORM.S.INV(RAND())</f>
        <v>0.53159995104538249</v>
      </c>
      <c r="AQ867" s="24">
        <f ca="1">SQRT(Inputs!$B$38)*J867+SQRT(1-Inputs!$B$38)*_xlfn.NORM.S.INV(RAND())</f>
        <v>1.3442498550673726E-2</v>
      </c>
      <c r="AR867" s="24">
        <f ca="1">SQRT(Inputs!$B$38)*K867+SQRT(1-Inputs!$B$38)*_xlfn.NORM.S.INV(RAND())</f>
        <v>-0.26975989943513817</v>
      </c>
      <c r="AS867" s="24">
        <f ca="1">SQRT(Inputs!$B$38)*L867+SQRT(1-Inputs!$B$38)*_xlfn.NORM.S.INV(RAND())</f>
        <v>-1.037132203411633</v>
      </c>
      <c r="AT867" s="24">
        <f ca="1">SQRT(Inputs!$B$38)*M867+SQRT(1-Inputs!$B$38)*_xlfn.NORM.S.INV(RAND())</f>
        <v>0.19458002820120518</v>
      </c>
      <c r="AU867" s="15">
        <f ca="1">Inputs!$B$6*EXP($B$8-0.5*C$5^2+C$5*N867)</f>
        <v>4918.9338730116297</v>
      </c>
      <c r="AV867" s="15">
        <f t="shared" ca="1" si="474"/>
        <v>5748.97706868776</v>
      </c>
      <c r="AW867" s="15">
        <f t="shared" ca="1" si="475"/>
        <v>6826.7226032782464</v>
      </c>
      <c r="AX867" s="15">
        <f t="shared" ca="1" si="476"/>
        <v>8968.3729620435843</v>
      </c>
      <c r="AY867" s="15">
        <f t="shared" ca="1" si="477"/>
        <v>9912.2093904437897</v>
      </c>
      <c r="AZ867" s="15">
        <f t="shared" ca="1" si="478"/>
        <v>12526.140568979972</v>
      </c>
      <c r="BA867" s="15">
        <f t="shared" ca="1" si="479"/>
        <v>16639.999315202062</v>
      </c>
      <c r="BB867" s="15">
        <f t="shared" ca="1" si="480"/>
        <v>19446.043470481411</v>
      </c>
      <c r="BC867" s="15">
        <f t="shared" ca="1" si="481"/>
        <v>24571.252997299929</v>
      </c>
      <c r="BD867" s="15">
        <f t="shared" ca="1" si="482"/>
        <v>29635.498723807104</v>
      </c>
      <c r="BE867" s="15">
        <f t="shared" ca="1" si="483"/>
        <v>36885.022789958464</v>
      </c>
      <c r="BF867" s="15">
        <f ca="1">Inputs!$B$13*EXP($B$9-0.5*C$6^2+C$6*Y867)</f>
        <v>14460.20519725273</v>
      </c>
      <c r="BG867" s="15">
        <f t="shared" ca="1" si="484"/>
        <v>16832.718372595235</v>
      </c>
      <c r="BH867" s="15">
        <f t="shared" ca="1" si="485"/>
        <v>19843.426216537788</v>
      </c>
      <c r="BI867" s="15">
        <f t="shared" ca="1" si="486"/>
        <v>25983.019543649025</v>
      </c>
      <c r="BJ867" s="15">
        <f t="shared" ca="1" si="487"/>
        <v>32700.187125090426</v>
      </c>
      <c r="BK867" s="15">
        <f t="shared" ca="1" si="488"/>
        <v>46017.84037877027</v>
      </c>
      <c r="BL867" s="15">
        <f t="shared" ca="1" si="489"/>
        <v>62072.222504115707</v>
      </c>
      <c r="BM867" s="15">
        <f t="shared" ca="1" si="490"/>
        <v>88965.199374711403</v>
      </c>
      <c r="BN867" s="15">
        <f t="shared" ca="1" si="491"/>
        <v>102002.20307158075</v>
      </c>
      <c r="BO867" s="15">
        <f t="shared" ca="1" si="492"/>
        <v>114363.79047351386</v>
      </c>
      <c r="BP867" s="15">
        <f t="shared" ca="1" si="493"/>
        <v>134771.66852947639</v>
      </c>
      <c r="BQ867" s="15">
        <f ca="1">Inputs!$B$20*EXP($B$10-0.5*C$7^2+C$7*AJ867)</f>
        <v>4862.4609616044254</v>
      </c>
      <c r="BR867" s="15">
        <f t="shared" ca="1" si="494"/>
        <v>5217.9147239681652</v>
      </c>
      <c r="BS867" s="15">
        <f t="shared" ca="1" si="495"/>
        <v>5381.1355371356476</v>
      </c>
      <c r="BT867" s="15">
        <f t="shared" ca="1" si="496"/>
        <v>7523.0534705777845</v>
      </c>
      <c r="BU867" s="15">
        <f t="shared" ca="1" si="497"/>
        <v>6366.0851095702828</v>
      </c>
      <c r="BV867" s="15">
        <f t="shared" ca="1" si="498"/>
        <v>8717.3824200678027</v>
      </c>
      <c r="BW867" s="15">
        <f t="shared" ca="1" si="499"/>
        <v>13613.256867074273</v>
      </c>
      <c r="BX867" s="15">
        <f t="shared" ca="1" si="500"/>
        <v>19091.707393264882</v>
      </c>
      <c r="BY867" s="15">
        <f t="shared" ca="1" si="501"/>
        <v>25405.096686709083</v>
      </c>
      <c r="BZ867" s="15">
        <f t="shared" ca="1" si="502"/>
        <v>29459.087865650563</v>
      </c>
      <c r="CA867" s="15">
        <f t="shared" ca="1" si="503"/>
        <v>42836.936745806262</v>
      </c>
      <c r="CB867" s="15">
        <f ca="1">(AU867*DCF!C$10-DCF!C$5*MAX(AU867*DCF!C$10,0)-MAX(AU867-Inputs!$B$6,0)/Inputs!$B$10)*DCF!C$6</f>
        <v>1043.383079860926</v>
      </c>
      <c r="CC867" s="15">
        <f ca="1">(AV867*DCF!D$10-DCF!D$5*MAX(AV867*DCF!D$10,0)-MAX(AV867-AU867,0)/Inputs!$B$10)*DCF!D$6</f>
        <v>1198.8899029595086</v>
      </c>
      <c r="CD867" s="15">
        <f ca="1">(AW867*DCF!E$10-DCF!E$5*MAX(AW867*DCF!E$10,0)-MAX(AW867-AV867,0)/Inputs!$B$10)*DCF!E$6</f>
        <v>1333.4286511791265</v>
      </c>
      <c r="CE867" s="15">
        <f ca="1">(AX867*DCF!F$10-DCF!F$5*MAX(AX867*DCF!F$10,0)-MAX(AX867-AW867,0)/Inputs!$B$10)*DCF!F$6</f>
        <v>1512.1571829491743</v>
      </c>
      <c r="CF867" s="15">
        <f ca="1">(AY867*DCF!G$10-DCF!G$5*MAX(AY867*DCF!G$10,0)-MAX(AY867-AX867,0)/Inputs!$B$10)*DCF!G$6</f>
        <v>1860.8884486021016</v>
      </c>
      <c r="CG867" s="15">
        <f ca="1">(AZ867*DCF!H$10-DCF!H$5*MAX(AZ867*DCF!H$10,0)-MAX(AZ867-AY867,0)/Inputs!$B$10)*DCF!H$6</f>
        <v>1967.808834580125</v>
      </c>
      <c r="CH867" s="15">
        <f ca="1">(BA867*DCF!I$10-DCF!I$5*MAX(BA867*DCF!I$10,0)-MAX(BA867-AZ867,0)/Inputs!$B$10)*DCF!I$6</f>
        <v>2364.7038749010453</v>
      </c>
      <c r="CI867" s="15">
        <f ca="1">(BB867*DCF!J$10-DCF!J$5*MAX(BB867*DCF!J$10,0)-MAX(BB867-BA867,0)/Inputs!$B$10)*DCF!J$6</f>
        <v>2911.776428826342</v>
      </c>
      <c r="CJ867" s="15">
        <f ca="1">(BC867*DCF!K$10-DCF!K$5*MAX(BC867*DCF!K$10,0)-MAX(BC867-BB867,0)/Inputs!$B$10)*DCF!K$6</f>
        <v>3238.125802241394</v>
      </c>
      <c r="CK867" s="15">
        <f ca="1">(BD867*DCF!L$10-DCF!L$5*MAX(BD867*DCF!L$10,0)-MAX(BD867-BC867,0)/Inputs!$B$10)*DCF!L$6</f>
        <v>3814.7077855015737</v>
      </c>
      <c r="CL867" s="15">
        <f ca="1">(BE867*DCF!M$10-DCF!M$5*MAX(BE867*DCF!M$10,0)-MAX(BE867-BD867,0)/Inputs!$B$10)*DCF!M$6</f>
        <v>4338.9206780713112</v>
      </c>
      <c r="CM867" s="15">
        <f ca="1">(BF867*DCF!C$28-DCF!C$5*MAX(BF867*DCF!C$28,0)-MAX(BF867-Inputs!$B$13,0)/Inputs!$B$17)*DCF!C$6</f>
        <v>3703.4126356061515</v>
      </c>
      <c r="CN867" s="15">
        <f ca="1">(BG867*DCF!D$28-DCF!D$5*MAX(BG867*DCF!D$28,0)-MAX(BG867-BF867,0)/Inputs!$B$17)*DCF!D$6</f>
        <v>4451.4579482183435</v>
      </c>
      <c r="CO867" s="15">
        <f ca="1">(BH867*DCF!E$28-DCF!E$5*MAX(BH867*DCF!E$28,0)-MAX(BH867-BG867,0)/Inputs!$B$17)*DCF!E$6</f>
        <v>5026.6425710670401</v>
      </c>
      <c r="CP867" s="15">
        <f ca="1">(BI867*DCF!F$28-DCF!F$5*MAX(BI867*DCF!F$28,0)-MAX(BI867-BH867,0)/Inputs!$B$17)*DCF!F$6</f>
        <v>5935.8953820802235</v>
      </c>
      <c r="CQ867" s="15">
        <f ca="1">(BJ867*DCF!G$28-DCF!G$5*MAX(BJ867*DCF!G$28,0)-MAX(BJ867-BI867,0)/Inputs!$B$17)*DCF!G$6</f>
        <v>7354.5504155243434</v>
      </c>
      <c r="CR867" s="15">
        <f ca="1">(BK867*DCF!H$28-DCF!H$5*MAX(BK867*DCF!H$28,0)-MAX(BK867-BJ867,0)/Inputs!$B$17)*DCF!H$6</f>
        <v>9311.5300530116474</v>
      </c>
      <c r="CS867" s="15">
        <f ca="1">(BL867*DCF!I$28-DCF!I$5*MAX(BL867*DCF!I$28,0)-MAX(BL867-BK867,0)/Inputs!$B$17)*DCF!I$6</f>
        <v>12292.175623425055</v>
      </c>
      <c r="CT867" s="15">
        <f ca="1">(BM867*DCF!J$28-DCF!J$5*MAX(BM867*DCF!J$28,0)-MAX(BM867-BL867,0)/Inputs!$B$17)*DCF!J$6</f>
        <v>16280.835984519576</v>
      </c>
      <c r="CU867" s="15">
        <f ca="1">(BN867*DCF!K$28-DCF!K$5*MAX(BN867*DCF!K$28,0)-MAX(BN867-BM867,0)/Inputs!$B$17)*DCF!K$6</f>
        <v>19944.29571682381</v>
      </c>
      <c r="CV867" s="15">
        <f ca="1">(BO867*DCF!L$28-DCF!L$5*MAX(BO867*DCF!L$28,0)-MAX(BO867-BN867,0)/Inputs!$B$17)*DCF!L$6</f>
        <v>21419.24245366974</v>
      </c>
      <c r="CW867" s="15">
        <f ca="1">(BP867*DCF!M$28-DCF!M$5*MAX(BP867*DCF!M$28,0)-MAX(BP867-BO867,0)/Inputs!$B$17)*DCF!M$6</f>
        <v>23224.17072624759</v>
      </c>
      <c r="CX867" s="15">
        <f ca="1">(BQ867*DCF!C$46-DCF!C$5*MAX(BQ867*DCF!C$46,0)-MAX(BQ867-Inputs!$B$20,0)/Inputs!$B$24)*DCF!C$6</f>
        <v>-1890.3886570007564</v>
      </c>
      <c r="CY867" s="15">
        <f ca="1">(BR867*DCF!D$46-DCF!D$5*MAX(BR867*DCF!D$46,0)-MAX(BR867-BQ867,0)/Inputs!$B$24)*DCF!D$6</f>
        <v>-1042.2455299035169</v>
      </c>
      <c r="CZ867" s="15">
        <f ca="1">(BS867*DCF!E$46-DCF!E$5*MAX(BS867*DCF!E$46,0)-MAX(BS867-BR867,0)/Inputs!$B$24)*DCF!E$6</f>
        <v>-700.66579767890357</v>
      </c>
      <c r="DA867" s="15">
        <f ca="1">(BT867*DCF!F$46-DCF!F$5*MAX(BT867*DCF!F$46,0)-MAX(BT867-BS867,0)/Inputs!$B$24)*DCF!F$6</f>
        <v>-1327.8163488572229</v>
      </c>
      <c r="DB867" s="15">
        <f ca="1">(BU867*DCF!G$46-DCF!G$5*MAX(BU867*DCF!G$46,0)-MAX(BU867-BT867,0)/Inputs!$B$24)*DCF!G$6</f>
        <v>-214.14252523755866</v>
      </c>
      <c r="DC867" s="15">
        <f ca="1">(BV867*DCF!H$46-DCF!H$5*MAX(BV867*DCF!H$46,0)-MAX(BV867-BU867,0)/Inputs!$B$24)*DCF!H$6</f>
        <v>-730.65123259945949</v>
      </c>
      <c r="DD867" s="15">
        <f ca="1">(BW867*DCF!I$46-DCF!I$5*MAX(BW867*DCF!I$46,0)-MAX(BW867-BV867,0)/Inputs!$B$24)*DCF!I$6</f>
        <v>-1091.0127107040487</v>
      </c>
      <c r="DE867" s="15">
        <f ca="1">(BX867*DCF!J$46-DCF!J$5*MAX(BX867*DCF!J$46,0)-MAX(BX867-BW867,0)/Inputs!$B$24)*DCF!J$6</f>
        <v>-651.95125958960671</v>
      </c>
      <c r="DF867" s="15">
        <f ca="1">(BY867*DCF!K$46-DCF!K$5*MAX(BY867*DCF!K$46,0)-MAX(BY867-BX867,0)/Inputs!$B$24)*DCF!K$6</f>
        <v>-95.388377840664774</v>
      </c>
      <c r="DG867" s="15">
        <f ca="1">(BZ867*DCF!L$46-DCF!L$5*MAX(BZ867*DCF!L$46,0)-MAX(BZ867-BY867,0)/Inputs!$B$24)*DCF!L$6</f>
        <v>1118.9389877270289</v>
      </c>
      <c r="DH867" s="15">
        <f ca="1">(CA867*DCF!M$46-DCF!M$5*MAX(CA867*DCF!M$46,0)-MAX(CA867-BZ867,0)/Inputs!$B$24)*DCF!M$6</f>
        <v>561.52545104079661</v>
      </c>
      <c r="DI867" s="15">
        <f ca="1">SUM(CB867:CL867)+BE867*DCF!M$10*(1+Inputs!$B$30)*(1-Inputs!$B$33)*(1-Inputs!$B$30/Inputs!$B$31)/(Inputs!$B$29-Inputs!$B$30)*DCF!M$6</f>
        <v>128236.29684805876</v>
      </c>
      <c r="DJ867" s="15">
        <f ca="1">SUM(CM867:CW867)+BP867*DCF!M$28*(1+Inputs!$B$30)*(1-Inputs!$B$33)*(1-Inputs!$B$30/Inputs!$B$31)/(Inputs!$B$29-Inputs!$B$30)*DCF!M$6</f>
        <v>629039.32376132684</v>
      </c>
      <c r="DK867" s="15">
        <f ca="1">SUM(CX867:DH867)+CA867*DCF!M$46*(1+Inputs!$B$30)*(1-Inputs!$B$33)*(1-Inputs!$B$30/Inputs!$B$31)/(Inputs!$B$29-Inputs!$B$30)*DCF!M$6</f>
        <v>60167.180567925308</v>
      </c>
      <c r="DM867" s="15">
        <f ca="1">DI867+DJ867+DK867+Inputs!$B$34+Inputs!$B$36-Inputs!$B$35</f>
        <v>894293.80117731099</v>
      </c>
    </row>
    <row r="868" spans="1:117" x14ac:dyDescent="0.75">
      <c r="A868" s="11">
        <v>855</v>
      </c>
      <c r="C868" s="24">
        <f t="shared" ca="1" si="505"/>
        <v>-4.6571648798326447E-2</v>
      </c>
      <c r="D868" s="24">
        <f t="shared" ca="1" si="505"/>
        <v>1.0221445115534487</v>
      </c>
      <c r="E868" s="24">
        <f t="shared" ca="1" si="505"/>
        <v>1.0940909179124827</v>
      </c>
      <c r="F868" s="24">
        <f t="shared" ca="1" si="505"/>
        <v>1.3066054244728065</v>
      </c>
      <c r="G868" s="24">
        <f t="shared" ca="1" si="505"/>
        <v>-1.1770410951423846</v>
      </c>
      <c r="H868" s="24">
        <f t="shared" ca="1" si="505"/>
        <v>0.37061754980752187</v>
      </c>
      <c r="I868" s="24">
        <f t="shared" ca="1" si="505"/>
        <v>1.9944134952607335</v>
      </c>
      <c r="J868" s="24">
        <f t="shared" ca="1" si="505"/>
        <v>-0.87189749514807113</v>
      </c>
      <c r="K868" s="24">
        <f t="shared" ca="1" si="505"/>
        <v>-5.4032895803810974E-2</v>
      </c>
      <c r="L868" s="24">
        <f t="shared" ca="1" si="505"/>
        <v>-0.42874201563683723</v>
      </c>
      <c r="M868" s="24">
        <f t="shared" ca="1" si="505"/>
        <v>1.4887189360823234</v>
      </c>
      <c r="N868" s="24">
        <f ca="1">SQRT(Inputs!$B$38)*C868+SQRT(1-Inputs!$B$38)*_xlfn.NORM.S.INV(RAND())</f>
        <v>1.4957224118130028</v>
      </c>
      <c r="O868" s="24">
        <f ca="1">SQRT(Inputs!$B$38)*D868+SQRT(1-Inputs!$B$38)*_xlfn.NORM.S.INV(RAND())</f>
        <v>1.6842673188183306</v>
      </c>
      <c r="P868" s="24">
        <f ca="1">SQRT(Inputs!$B$38)*E868+SQRT(1-Inputs!$B$38)*_xlfn.NORM.S.INV(RAND())</f>
        <v>-0.31942097066870612</v>
      </c>
      <c r="Q868" s="24">
        <f ca="1">SQRT(Inputs!$B$38)*F868+SQRT(1-Inputs!$B$38)*_xlfn.NORM.S.INV(RAND())</f>
        <v>1.4654000647136471</v>
      </c>
      <c r="R868" s="24">
        <f ca="1">SQRT(Inputs!$B$38)*G868+SQRT(1-Inputs!$B$38)*_xlfn.NORM.S.INV(RAND())</f>
        <v>-1.277376479487295</v>
      </c>
      <c r="S868" s="24">
        <f ca="1">SQRT(Inputs!$B$38)*H868+SQRT(1-Inputs!$B$38)*_xlfn.NORM.S.INV(RAND())</f>
        <v>0.83197652550368006</v>
      </c>
      <c r="T868" s="24">
        <f ca="1">SQRT(Inputs!$B$38)*I868+SQRT(1-Inputs!$B$38)*_xlfn.NORM.S.INV(RAND())</f>
        <v>1.9004461562737283</v>
      </c>
      <c r="U868" s="24">
        <f ca="1">SQRT(Inputs!$B$38)*J868+SQRT(1-Inputs!$B$38)*_xlfn.NORM.S.INV(RAND())</f>
        <v>0.66579723020892279</v>
      </c>
      <c r="V868" s="24">
        <f ca="1">SQRT(Inputs!$B$38)*K868+SQRT(1-Inputs!$B$38)*_xlfn.NORM.S.INV(RAND())</f>
        <v>-0.57015984492456007</v>
      </c>
      <c r="W868" s="24">
        <f ca="1">SQRT(Inputs!$B$38)*L868+SQRT(1-Inputs!$B$38)*_xlfn.NORM.S.INV(RAND())</f>
        <v>0.16241992721623014</v>
      </c>
      <c r="X868" s="24">
        <f ca="1">SQRT(Inputs!$B$38)*M868+SQRT(1-Inputs!$B$38)*_xlfn.NORM.S.INV(RAND())</f>
        <v>0.97253476909858272</v>
      </c>
      <c r="Y868" s="24">
        <f ca="1">SQRT(Inputs!$B$38)*C868+SQRT(1-Inputs!$B$38)*_xlfn.NORM.S.INV(RAND())</f>
        <v>0.41339036963100445</v>
      </c>
      <c r="Z868" s="24">
        <f ca="1">SQRT(Inputs!$B$38)*D868+SQRT(1-Inputs!$B$38)*_xlfn.NORM.S.INV(RAND())</f>
        <v>0.73002711332252213</v>
      </c>
      <c r="AA868" s="24">
        <f ca="1">SQRT(Inputs!$B$38)*E868+SQRT(1-Inputs!$B$38)*_xlfn.NORM.S.INV(RAND())</f>
        <v>-0.41263380257416171</v>
      </c>
      <c r="AB868" s="24">
        <f ca="1">SQRT(Inputs!$B$38)*F868+SQRT(1-Inputs!$B$38)*_xlfn.NORM.S.INV(RAND())</f>
        <v>-0.49071529958476989</v>
      </c>
      <c r="AC868" s="24">
        <f ca="1">SQRT(Inputs!$B$38)*G868+SQRT(1-Inputs!$B$38)*_xlfn.NORM.S.INV(RAND())</f>
        <v>-0.32581295783667502</v>
      </c>
      <c r="AD868" s="24">
        <f ca="1">SQRT(Inputs!$B$38)*H868+SQRT(1-Inputs!$B$38)*_xlfn.NORM.S.INV(RAND())</f>
        <v>0.32488750165211583</v>
      </c>
      <c r="AE868" s="24">
        <f ca="1">SQRT(Inputs!$B$38)*I868+SQRT(1-Inputs!$B$38)*_xlfn.NORM.S.INV(RAND())</f>
        <v>1.7106773087395357</v>
      </c>
      <c r="AF868" s="24">
        <f ca="1">SQRT(Inputs!$B$38)*J868+SQRT(1-Inputs!$B$38)*_xlfn.NORM.S.INV(RAND())</f>
        <v>0.89851116833365396</v>
      </c>
      <c r="AG868" s="24">
        <f ca="1">SQRT(Inputs!$B$38)*K868+SQRT(1-Inputs!$B$38)*_xlfn.NORM.S.INV(RAND())</f>
        <v>0.25336931849207356</v>
      </c>
      <c r="AH868" s="24">
        <f ca="1">SQRT(Inputs!$B$38)*L868+SQRT(1-Inputs!$B$38)*_xlfn.NORM.S.INV(RAND())</f>
        <v>-0.36321282168668345</v>
      </c>
      <c r="AI868" s="24">
        <f ca="1">SQRT(Inputs!$B$38)*M868+SQRT(1-Inputs!$B$38)*_xlfn.NORM.S.INV(RAND())</f>
        <v>1.2421295817375233</v>
      </c>
      <c r="AJ868" s="24">
        <f ca="1">SQRT(Inputs!$B$38)*C868+SQRT(1-Inputs!$B$38)*_xlfn.NORM.S.INV(RAND())</f>
        <v>1.4418028623199537</v>
      </c>
      <c r="AK868" s="24">
        <f ca="1">SQRT(Inputs!$B$38)*D868+SQRT(1-Inputs!$B$38)*_xlfn.NORM.S.INV(RAND())</f>
        <v>0.40064190618006873</v>
      </c>
      <c r="AL868" s="24">
        <f ca="1">SQRT(Inputs!$B$38)*E868+SQRT(1-Inputs!$B$38)*_xlfn.NORM.S.INV(RAND())</f>
        <v>0.58688935223992689</v>
      </c>
      <c r="AM868" s="24">
        <f ca="1">SQRT(Inputs!$B$38)*F868+SQRT(1-Inputs!$B$38)*_xlfn.NORM.S.INV(RAND())</f>
        <v>1.0340111948514883</v>
      </c>
      <c r="AN868" s="24">
        <f ca="1">SQRT(Inputs!$B$38)*G868+SQRT(1-Inputs!$B$38)*_xlfn.NORM.S.INV(RAND())</f>
        <v>-0.26578036423104567</v>
      </c>
      <c r="AO868" s="24">
        <f ca="1">SQRT(Inputs!$B$38)*H868+SQRT(1-Inputs!$B$38)*_xlfn.NORM.S.INV(RAND())</f>
        <v>0.52908293539837414</v>
      </c>
      <c r="AP868" s="24">
        <f ca="1">SQRT(Inputs!$B$38)*I868+SQRT(1-Inputs!$B$38)*_xlfn.NORM.S.INV(RAND())</f>
        <v>1.0936328904322252</v>
      </c>
      <c r="AQ868" s="24">
        <f ca="1">SQRT(Inputs!$B$38)*J868+SQRT(1-Inputs!$B$38)*_xlfn.NORM.S.INV(RAND())</f>
        <v>0.86673321148925742</v>
      </c>
      <c r="AR868" s="24">
        <f ca="1">SQRT(Inputs!$B$38)*K868+SQRT(1-Inputs!$B$38)*_xlfn.NORM.S.INV(RAND())</f>
        <v>-0.33421756403591835</v>
      </c>
      <c r="AS868" s="24">
        <f ca="1">SQRT(Inputs!$B$38)*L868+SQRT(1-Inputs!$B$38)*_xlfn.NORM.S.INV(RAND())</f>
        <v>-0.61831291430666036</v>
      </c>
      <c r="AT868" s="24">
        <f ca="1">SQRT(Inputs!$B$38)*M868+SQRT(1-Inputs!$B$38)*_xlfn.NORM.S.INV(RAND())</f>
        <v>0.21669750459723924</v>
      </c>
      <c r="AU868" s="15">
        <f ca="1">Inputs!$B$6*EXP($B$8-0.5*C$5^2+C$5*N868)</f>
        <v>6321.61253661714</v>
      </c>
      <c r="AV868" s="15">
        <f t="shared" ca="1" si="474"/>
        <v>9857.1630674759472</v>
      </c>
      <c r="AW868" s="15">
        <f t="shared" ca="1" si="475"/>
        <v>11512.232394979035</v>
      </c>
      <c r="AX868" s="15">
        <f t="shared" ca="1" si="476"/>
        <v>16879.076936643563</v>
      </c>
      <c r="AY868" s="15">
        <f t="shared" ca="1" si="477"/>
        <v>17769.171295378284</v>
      </c>
      <c r="AZ868" s="15">
        <f t="shared" ca="1" si="478"/>
        <v>23817.264648042037</v>
      </c>
      <c r="BA868" s="15">
        <f t="shared" ca="1" si="479"/>
        <v>35560.166819536113</v>
      </c>
      <c r="BB868" s="15">
        <f t="shared" ca="1" si="480"/>
        <v>46539.676107800769</v>
      </c>
      <c r="BC868" s="15">
        <f t="shared" ca="1" si="481"/>
        <v>53946.931282588674</v>
      </c>
      <c r="BD868" s="15">
        <f t="shared" ca="1" si="482"/>
        <v>67101.764807474057</v>
      </c>
      <c r="BE868" s="15">
        <f t="shared" ca="1" si="483"/>
        <v>89840.277011852886</v>
      </c>
      <c r="BF868" s="15">
        <f ca="1">Inputs!$B$13*EXP($B$9-0.5*C$6^2+C$6*Y868)</f>
        <v>15012.266569109175</v>
      </c>
      <c r="BG868" s="15">
        <f t="shared" ca="1" si="484"/>
        <v>20871.951604053069</v>
      </c>
      <c r="BH868" s="15">
        <f t="shared" ca="1" si="485"/>
        <v>23814.775199556705</v>
      </c>
      <c r="BI868" s="15">
        <f t="shared" ca="1" si="486"/>
        <v>27032.034410289452</v>
      </c>
      <c r="BJ868" s="15">
        <f t="shared" ca="1" si="487"/>
        <v>31619.115048257383</v>
      </c>
      <c r="BK868" s="15">
        <f t="shared" ca="1" si="488"/>
        <v>40561.456750816091</v>
      </c>
      <c r="BL868" s="15">
        <f t="shared" ca="1" si="489"/>
        <v>62190.572506510682</v>
      </c>
      <c r="BM868" s="15">
        <f t="shared" ca="1" si="490"/>
        <v>85472.929900621108</v>
      </c>
      <c r="BN868" s="15">
        <f t="shared" ca="1" si="491"/>
        <v>108361.7105146509</v>
      </c>
      <c r="BO868" s="15">
        <f t="shared" ca="1" si="492"/>
        <v>127815.98788191334</v>
      </c>
      <c r="BP868" s="15">
        <f t="shared" ca="1" si="493"/>
        <v>181090.16488298119</v>
      </c>
      <c r="BQ868" s="15">
        <f ca="1">Inputs!$B$20*EXP($B$10-0.5*C$7^2+C$7*AJ868)</f>
        <v>7153.1721943156026</v>
      </c>
      <c r="BR868" s="15">
        <f t="shared" ca="1" si="494"/>
        <v>11022.882082996946</v>
      </c>
      <c r="BS868" s="15">
        <f t="shared" ca="1" si="495"/>
        <v>17865.95462814335</v>
      </c>
      <c r="BT868" s="15">
        <f t="shared" ca="1" si="496"/>
        <v>32309.210608968147</v>
      </c>
      <c r="BU868" s="15">
        <f t="shared" ca="1" si="497"/>
        <v>41987.705695254648</v>
      </c>
      <c r="BV868" s="15">
        <f t="shared" ca="1" si="498"/>
        <v>65812.435184324466</v>
      </c>
      <c r="BW868" s="15">
        <f t="shared" ca="1" si="499"/>
        <v>115756.37024869415</v>
      </c>
      <c r="BX868" s="15">
        <f t="shared" ca="1" si="500"/>
        <v>192627.91453951367</v>
      </c>
      <c r="BY868" s="15">
        <f t="shared" ca="1" si="501"/>
        <v>253185.85337736685</v>
      </c>
      <c r="BZ868" s="15">
        <f t="shared" ca="1" si="502"/>
        <v>317084.91397254105</v>
      </c>
      <c r="CA868" s="15">
        <f t="shared" ca="1" si="503"/>
        <v>462894.04720720183</v>
      </c>
      <c r="CB868" s="15">
        <f ca="1">(AU868*DCF!C$10-DCF!C$5*MAX(AU868*DCF!C$10,0)-MAX(AU868-Inputs!$B$6,0)/Inputs!$B$10)*DCF!C$6</f>
        <v>1033.3817309748194</v>
      </c>
      <c r="CC868" s="15">
        <f ca="1">(AV868*DCF!D$10-DCF!D$5*MAX(AV868*DCF!D$10,0)-MAX(AV868-AU868,0)/Inputs!$B$10)*DCF!D$6</f>
        <v>1540.5652525903843</v>
      </c>
      <c r="CD868" s="15">
        <f ca="1">(AW868*DCF!E$10-DCF!E$5*MAX(AW868*DCF!E$10,0)-MAX(AW868-AV868,0)/Inputs!$B$10)*DCF!E$6</f>
        <v>2285.2010489338463</v>
      </c>
      <c r="CE868" s="15">
        <f ca="1">(AX868*DCF!F$10-DCF!F$5*MAX(AX868*DCF!F$10,0)-MAX(AX868-AW868,0)/Inputs!$B$10)*DCF!F$6</f>
        <v>2567.9683059285285</v>
      </c>
      <c r="CF868" s="15">
        <f ca="1">(AY868*DCF!G$10-DCF!G$5*MAX(AY868*DCF!G$10,0)-MAX(AY868-AX868,0)/Inputs!$B$10)*DCF!G$6</f>
        <v>3490.0658435554242</v>
      </c>
      <c r="CG868" s="15">
        <f ca="1">(AZ868*DCF!H$10-DCF!H$5*MAX(AZ868*DCF!H$10,0)-MAX(AZ868-AY868,0)/Inputs!$B$10)*DCF!H$6</f>
        <v>3550.1916139354735</v>
      </c>
      <c r="CH868" s="15">
        <f ca="1">(BA868*DCF!I$10-DCF!I$5*MAX(BA868*DCF!I$10,0)-MAX(BA868-AZ868,0)/Inputs!$B$10)*DCF!I$6</f>
        <v>4569.2978488682256</v>
      </c>
      <c r="CI868" s="15">
        <f ca="1">(BB868*DCF!J$10-DCF!J$5*MAX(BB868*DCF!J$10,0)-MAX(BB868-BA868,0)/Inputs!$B$10)*DCF!J$6</f>
        <v>6322.5527023962077</v>
      </c>
      <c r="CJ868" s="15">
        <f ca="1">(BC868*DCF!K$10-DCF!K$5*MAX(BC868*DCF!K$10,0)-MAX(BC868-BB868,0)/Inputs!$B$10)*DCF!K$6</f>
        <v>7647.6865784689562</v>
      </c>
      <c r="CK868" s="15">
        <f ca="1">(BD868*DCF!L$10-DCF!L$5*MAX(BD868*DCF!L$10,0)-MAX(BD868-BC868,0)/Inputs!$B$10)*DCF!L$6</f>
        <v>8419.0891678427197</v>
      </c>
      <c r="CL868" s="15">
        <f ca="1">(BE868*DCF!M$10-DCF!M$5*MAX(BE868*DCF!M$10,0)-MAX(BE868-BD868,0)/Inputs!$B$10)*DCF!M$6</f>
        <v>9961.2668429921523</v>
      </c>
      <c r="CM868" s="15">
        <f ca="1">(BF868*DCF!C$28-DCF!C$5*MAX(BF868*DCF!C$28,0)-MAX(BF868-Inputs!$B$13,0)/Inputs!$B$17)*DCF!C$6</f>
        <v>3744.4012931848656</v>
      </c>
      <c r="CN868" s="15">
        <f ca="1">(BG868*DCF!D$28-DCF!D$5*MAX(BG868*DCF!D$28,0)-MAX(BG868-BF868,0)/Inputs!$B$17)*DCF!D$6</f>
        <v>4897.1316518232998</v>
      </c>
      <c r="CO868" s="15">
        <f ca="1">(BH868*DCF!E$28-DCF!E$5*MAX(BH868*DCF!E$28,0)-MAX(BH868-BG868,0)/Inputs!$B$17)*DCF!E$6</f>
        <v>6164.7783696144625</v>
      </c>
      <c r="CP868" s="15">
        <f ca="1">(BI868*DCF!F$28-DCF!F$5*MAX(BI868*DCF!F$28,0)-MAX(BI868-BH868,0)/Inputs!$B$17)*DCF!F$6</f>
        <v>6752.7324033177547</v>
      </c>
      <c r="CQ868" s="15">
        <f ca="1">(BJ868*DCF!G$28-DCF!G$5*MAX(BJ868*DCF!G$28,0)-MAX(BJ868-BI868,0)/Inputs!$B$17)*DCF!G$6</f>
        <v>7432.3176443224083</v>
      </c>
      <c r="CR868" s="15">
        <f ca="1">(BK868*DCF!H$28-DCF!H$5*MAX(BK868*DCF!H$28,0)-MAX(BK868-BJ868,0)/Inputs!$B$17)*DCF!H$6</f>
        <v>8641.9068112872537</v>
      </c>
      <c r="CS868" s="15">
        <f ca="1">(BL868*DCF!I$28-DCF!I$5*MAX(BL868*DCF!I$28,0)-MAX(BL868-BK868,0)/Inputs!$B$17)*DCF!I$6</f>
        <v>11519.860804094449</v>
      </c>
      <c r="CT868" s="15">
        <f ca="1">(BM868*DCF!J$28-DCF!J$5*MAX(BM868*DCF!J$28,0)-MAX(BM868-BL868,0)/Inputs!$B$17)*DCF!J$6</f>
        <v>15980.508624081933</v>
      </c>
      <c r="CU868" s="15">
        <f ca="1">(BN868*DCF!K$28-DCF!K$5*MAX(BN868*DCF!K$28,0)-MAX(BN868-BM868,0)/Inputs!$B$17)*DCF!K$6</f>
        <v>20080.605611715149</v>
      </c>
      <c r="CV868" s="15">
        <f ca="1">(BO868*DCF!L$28-DCF!L$5*MAX(BO868*DCF!L$28,0)-MAX(BO868-BN868,0)/Inputs!$B$17)*DCF!L$6</f>
        <v>23300.688500033466</v>
      </c>
      <c r="CW868" s="15">
        <f ca="1">(BP868*DCF!M$28-DCF!M$5*MAX(BP868*DCF!M$28,0)-MAX(BP868-BO868,0)/Inputs!$B$17)*DCF!M$6</f>
        <v>28503.570861452012</v>
      </c>
      <c r="CX868" s="15">
        <f ca="1">(BQ868*DCF!C$46-DCF!C$5*MAX(BQ868*DCF!C$46,0)-MAX(BQ868-Inputs!$B$20,0)/Inputs!$B$24)*DCF!C$6</f>
        <v>-3477.4865087636967</v>
      </c>
      <c r="CY868" s="15">
        <f ca="1">(BR868*DCF!D$46-DCF!D$5*MAX(BR868*DCF!D$46,0)-MAX(BR868-BQ868,0)/Inputs!$B$24)*DCF!D$6</f>
        <v>-3532.5220026263401</v>
      </c>
      <c r="CZ868" s="15">
        <f ca="1">(BS868*DCF!E$46-DCF!E$5*MAX(BS868*DCF!E$46,0)-MAX(BS868-BR868,0)/Inputs!$B$24)*DCF!E$6</f>
        <v>-4810.0310522280242</v>
      </c>
      <c r="DA868" s="15">
        <f ca="1">(BT868*DCF!F$46-DCF!F$5*MAX(BT868*DCF!F$46,0)-MAX(BT868-BS868,0)/Inputs!$B$24)*DCF!F$6</f>
        <v>-7612.2070797267252</v>
      </c>
      <c r="DB868" s="15">
        <f ca="1">(BU868*DCF!G$46-DCF!G$5*MAX(BU868*DCF!G$46,0)-MAX(BU868-BT868,0)/Inputs!$B$24)*DCF!G$6</f>
        <v>-4668.0379853240975</v>
      </c>
      <c r="DC868" s="15">
        <f ca="1">(BV868*DCF!H$46-DCF!H$5*MAX(BV868*DCF!H$46,0)-MAX(BV868-BU868,0)/Inputs!$B$24)*DCF!H$6</f>
        <v>-7403.3887121889402</v>
      </c>
      <c r="DD868" s="15">
        <f ca="1">(BW868*DCF!I$46-DCF!I$5*MAX(BW868*DCF!I$46,0)-MAX(BW868-BV868,0)/Inputs!$B$24)*DCF!I$6</f>
        <v>-11663.533413834772</v>
      </c>
      <c r="DE868" s="15">
        <f ca="1">(BX868*DCF!J$46-DCF!J$5*MAX(BX868*DCF!J$46,0)-MAX(BX868-BW868,0)/Inputs!$B$24)*DCF!J$6</f>
        <v>-12304.869464244406</v>
      </c>
      <c r="DF868" s="15">
        <f ca="1">(BY868*DCF!K$46-DCF!K$5*MAX(BY868*DCF!K$46,0)-MAX(BY868-BX868,0)/Inputs!$B$24)*DCF!K$6</f>
        <v>-372.26181428876822</v>
      </c>
      <c r="DG868" s="15">
        <f ca="1">(BZ868*DCF!L$46-DCF!L$5*MAX(BZ868*DCF!L$46,0)-MAX(BZ868-BY868,0)/Inputs!$B$24)*DCF!L$6</f>
        <v>7458.0453915491553</v>
      </c>
      <c r="DH868" s="15">
        <f ca="1">(CA868*DCF!M$46-DCF!M$5*MAX(CA868*DCF!M$46,0)-MAX(CA868-BZ868,0)/Inputs!$B$24)*DCF!M$6</f>
        <v>5806.7730833426003</v>
      </c>
      <c r="DI868" s="15">
        <f ca="1">SUM(CB868:CL868)+BE868*DCF!M$10*(1+Inputs!$B$30)*(1-Inputs!$B$33)*(1-Inputs!$B$30/Inputs!$B$31)/(Inputs!$B$29-Inputs!$B$30)*DCF!M$6</f>
        <v>301413.94587514777</v>
      </c>
      <c r="DJ868" s="15">
        <f ca="1">SUM(CM868:CW868)+BP868*DCF!M$28*(1+Inputs!$B$30)*(1-Inputs!$B$33)*(1-Inputs!$B$30/Inputs!$B$31)/(Inputs!$B$29-Inputs!$B$30)*DCF!M$6</f>
        <v>808986.93396007293</v>
      </c>
      <c r="DK868" s="15">
        <f ca="1">SUM(CX868:DH868)+CA868*DCF!M$46*(1+Inputs!$B$30)*(1-Inputs!$B$33)*(1-Inputs!$B$30/Inputs!$B$31)/(Inputs!$B$29-Inputs!$B$30)*DCF!M$6</f>
        <v>673109.51072929206</v>
      </c>
      <c r="DM868" s="15">
        <f ca="1">DI868+DJ868+DK868+Inputs!$B$34+Inputs!$B$36-Inputs!$B$35</f>
        <v>1860361.3905645129</v>
      </c>
    </row>
    <row r="869" spans="1:117" x14ac:dyDescent="0.75">
      <c r="A869" s="11">
        <v>856</v>
      </c>
      <c r="C869" s="24">
        <f t="shared" ca="1" si="505"/>
        <v>1.9435712727660046</v>
      </c>
      <c r="D869" s="24">
        <f t="shared" ca="1" si="505"/>
        <v>-0.54897081430546801</v>
      </c>
      <c r="E869" s="24">
        <f t="shared" ca="1" si="505"/>
        <v>-0.88002357529861053</v>
      </c>
      <c r="F869" s="24">
        <f t="shared" ca="1" si="505"/>
        <v>-0.17251216364869093</v>
      </c>
      <c r="G869" s="24">
        <f t="shared" ca="1" si="505"/>
        <v>-1.0085152952435497</v>
      </c>
      <c r="H869" s="24">
        <f t="shared" ca="1" si="505"/>
        <v>2.2166695891133283</v>
      </c>
      <c r="I869" s="24">
        <f t="shared" ca="1" si="505"/>
        <v>0.21523611539946524</v>
      </c>
      <c r="J869" s="24">
        <f t="shared" ca="1" si="505"/>
        <v>-0.64961505406884479</v>
      </c>
      <c r="K869" s="24">
        <f t="shared" ca="1" si="505"/>
        <v>0.17123523040554076</v>
      </c>
      <c r="L869" s="24">
        <f t="shared" ca="1" si="505"/>
        <v>0.66644300095032327</v>
      </c>
      <c r="M869" s="24">
        <f t="shared" ca="1" si="505"/>
        <v>-0.58564224263874765</v>
      </c>
      <c r="N869" s="24">
        <f ca="1">SQRT(Inputs!$B$38)*C869+SQRT(1-Inputs!$B$38)*_xlfn.NORM.S.INV(RAND())</f>
        <v>0.85074386969586624</v>
      </c>
      <c r="O869" s="24">
        <f ca="1">SQRT(Inputs!$B$38)*D869+SQRT(1-Inputs!$B$38)*_xlfn.NORM.S.INV(RAND())</f>
        <v>-0.75105570148099976</v>
      </c>
      <c r="P869" s="24">
        <f ca="1">SQRT(Inputs!$B$38)*E869+SQRT(1-Inputs!$B$38)*_xlfn.NORM.S.INV(RAND())</f>
        <v>-1.5355427790547396</v>
      </c>
      <c r="Q869" s="24">
        <f ca="1">SQRT(Inputs!$B$38)*F869+SQRT(1-Inputs!$B$38)*_xlfn.NORM.S.INV(RAND())</f>
        <v>-0.45266165807290654</v>
      </c>
      <c r="R869" s="24">
        <f ca="1">SQRT(Inputs!$B$38)*G869+SQRT(1-Inputs!$B$38)*_xlfn.NORM.S.INV(RAND())</f>
        <v>-1.7408786560456966</v>
      </c>
      <c r="S869" s="24">
        <f ca="1">SQRT(Inputs!$B$38)*H869+SQRT(1-Inputs!$B$38)*_xlfn.NORM.S.INV(RAND())</f>
        <v>1.7015230250650153</v>
      </c>
      <c r="T869" s="24">
        <f ca="1">SQRT(Inputs!$B$38)*I869+SQRT(1-Inputs!$B$38)*_xlfn.NORM.S.INV(RAND())</f>
        <v>-0.49233082562356001</v>
      </c>
      <c r="U869" s="24">
        <f ca="1">SQRT(Inputs!$B$38)*J869+SQRT(1-Inputs!$B$38)*_xlfn.NORM.S.INV(RAND())</f>
        <v>-1.2282295927120226</v>
      </c>
      <c r="V869" s="24">
        <f ca="1">SQRT(Inputs!$B$38)*K869+SQRT(1-Inputs!$B$38)*_xlfn.NORM.S.INV(RAND())</f>
        <v>0.4878411369458211</v>
      </c>
      <c r="W869" s="24">
        <f ca="1">SQRT(Inputs!$B$38)*L869+SQRT(1-Inputs!$B$38)*_xlfn.NORM.S.INV(RAND())</f>
        <v>-0.29783559010479255</v>
      </c>
      <c r="X869" s="24">
        <f ca="1">SQRT(Inputs!$B$38)*M869+SQRT(1-Inputs!$B$38)*_xlfn.NORM.S.INV(RAND())</f>
        <v>-0.81000087270769539</v>
      </c>
      <c r="Y869" s="24">
        <f ca="1">SQRT(Inputs!$B$38)*C869+SQRT(1-Inputs!$B$38)*_xlfn.NORM.S.INV(RAND())</f>
        <v>0.35628113371441505</v>
      </c>
      <c r="Z869" s="24">
        <f ca="1">SQRT(Inputs!$B$38)*D869+SQRT(1-Inputs!$B$38)*_xlfn.NORM.S.INV(RAND())</f>
        <v>0.88016257407525778</v>
      </c>
      <c r="AA869" s="24">
        <f ca="1">SQRT(Inputs!$B$38)*E869+SQRT(1-Inputs!$B$38)*_xlfn.NORM.S.INV(RAND())</f>
        <v>-1.2237666125701765</v>
      </c>
      <c r="AB869" s="24">
        <f ca="1">SQRT(Inputs!$B$38)*F869+SQRT(1-Inputs!$B$38)*_xlfn.NORM.S.INV(RAND())</f>
        <v>-0.3133013040898156</v>
      </c>
      <c r="AC869" s="24">
        <f ca="1">SQRT(Inputs!$B$38)*G869+SQRT(1-Inputs!$B$38)*_xlfn.NORM.S.INV(RAND())</f>
        <v>-2.044635390061166</v>
      </c>
      <c r="AD869" s="24">
        <f ca="1">SQRT(Inputs!$B$38)*H869+SQRT(1-Inputs!$B$38)*_xlfn.NORM.S.INV(RAND())</f>
        <v>2.8125279201482973</v>
      </c>
      <c r="AE869" s="24">
        <f ca="1">SQRT(Inputs!$B$38)*I869+SQRT(1-Inputs!$B$38)*_xlfn.NORM.S.INV(RAND())</f>
        <v>5.0474038004806598E-3</v>
      </c>
      <c r="AF869" s="24">
        <f ca="1">SQRT(Inputs!$B$38)*J869+SQRT(1-Inputs!$B$38)*_xlfn.NORM.S.INV(RAND())</f>
        <v>-0.32670794533717334</v>
      </c>
      <c r="AG869" s="24">
        <f ca="1">SQRT(Inputs!$B$38)*K869+SQRT(1-Inputs!$B$38)*_xlfn.NORM.S.INV(RAND())</f>
        <v>-0.38469016260523664</v>
      </c>
      <c r="AH869" s="24">
        <f ca="1">SQRT(Inputs!$B$38)*L869+SQRT(1-Inputs!$B$38)*_xlfn.NORM.S.INV(RAND())</f>
        <v>-0.86661694946188539</v>
      </c>
      <c r="AI869" s="24">
        <f ca="1">SQRT(Inputs!$B$38)*M869+SQRT(1-Inputs!$B$38)*_xlfn.NORM.S.INV(RAND())</f>
        <v>-3.429374900924359E-2</v>
      </c>
      <c r="AJ869" s="24">
        <f ca="1">SQRT(Inputs!$B$38)*C869+SQRT(1-Inputs!$B$38)*_xlfn.NORM.S.INV(RAND())</f>
        <v>1.6321650629161759</v>
      </c>
      <c r="AK869" s="24">
        <f ca="1">SQRT(Inputs!$B$38)*D869+SQRT(1-Inputs!$B$38)*_xlfn.NORM.S.INV(RAND())</f>
        <v>0.33836891480156006</v>
      </c>
      <c r="AL869" s="24">
        <f ca="1">SQRT(Inputs!$B$38)*E869+SQRT(1-Inputs!$B$38)*_xlfn.NORM.S.INV(RAND())</f>
        <v>-0.21304438279747456</v>
      </c>
      <c r="AM869" s="24">
        <f ca="1">SQRT(Inputs!$B$38)*F869+SQRT(1-Inputs!$B$38)*_xlfn.NORM.S.INV(RAND())</f>
        <v>-1.4079315741626217</v>
      </c>
      <c r="AN869" s="24">
        <f ca="1">SQRT(Inputs!$B$38)*G869+SQRT(1-Inputs!$B$38)*_xlfn.NORM.S.INV(RAND())</f>
        <v>-0.76468565433401969</v>
      </c>
      <c r="AO869" s="24">
        <f ca="1">SQRT(Inputs!$B$38)*H869+SQRT(1-Inputs!$B$38)*_xlfn.NORM.S.INV(RAND())</f>
        <v>2.3403633293812325</v>
      </c>
      <c r="AP869" s="24">
        <f ca="1">SQRT(Inputs!$B$38)*I869+SQRT(1-Inputs!$B$38)*_xlfn.NORM.S.INV(RAND())</f>
        <v>1.1527743315405463</v>
      </c>
      <c r="AQ869" s="24">
        <f ca="1">SQRT(Inputs!$B$38)*J869+SQRT(1-Inputs!$B$38)*_xlfn.NORM.S.INV(RAND())</f>
        <v>-0.87619643740260167</v>
      </c>
      <c r="AR869" s="24">
        <f ca="1">SQRT(Inputs!$B$38)*K869+SQRT(1-Inputs!$B$38)*_xlfn.NORM.S.INV(RAND())</f>
        <v>-0.89762794569139803</v>
      </c>
      <c r="AS869" s="24">
        <f ca="1">SQRT(Inputs!$B$38)*L869+SQRT(1-Inputs!$B$38)*_xlfn.NORM.S.INV(RAND())</f>
        <v>0.89837525278800778</v>
      </c>
      <c r="AT869" s="24">
        <f ca="1">SQRT(Inputs!$B$38)*M869+SQRT(1-Inputs!$B$38)*_xlfn.NORM.S.INV(RAND())</f>
        <v>1.2526254086105504</v>
      </c>
      <c r="AU869" s="15">
        <f ca="1">Inputs!$B$6*EXP($B$8-0.5*C$5^2+C$5*N869)</f>
        <v>5694.8921764110073</v>
      </c>
      <c r="AV869" s="15">
        <f t="shared" ca="1" si="474"/>
        <v>6207.2832491288664</v>
      </c>
      <c r="AW869" s="15">
        <f t="shared" ca="1" si="475"/>
        <v>6152.7746724017197</v>
      </c>
      <c r="AX869" s="15">
        <f t="shared" ca="1" si="476"/>
        <v>7098.8925076514579</v>
      </c>
      <c r="AY869" s="15">
        <f t="shared" ca="1" si="477"/>
        <v>7079.4592166926532</v>
      </c>
      <c r="AZ869" s="15">
        <f t="shared" ca="1" si="478"/>
        <v>10442.637631421589</v>
      </c>
      <c r="BA869" s="15">
        <f t="shared" ca="1" si="479"/>
        <v>12137.323156949018</v>
      </c>
      <c r="BB869" s="15">
        <f t="shared" ca="1" si="480"/>
        <v>13139.230795869453</v>
      </c>
      <c r="BC869" s="15">
        <f t="shared" ca="1" si="481"/>
        <v>16868.142777953337</v>
      </c>
      <c r="BD869" s="15">
        <f t="shared" ca="1" si="482"/>
        <v>20097.330861308455</v>
      </c>
      <c r="BE869" s="15">
        <f t="shared" ca="1" si="483"/>
        <v>22875.26402250932</v>
      </c>
      <c r="BF869" s="15">
        <f ca="1">Inputs!$B$13*EXP($B$9-0.5*C$6^2+C$6*Y869)</f>
        <v>14843.259612597565</v>
      </c>
      <c r="BG869" s="15">
        <f t="shared" ca="1" si="484"/>
        <v>21203.678020465664</v>
      </c>
      <c r="BH869" s="15">
        <f t="shared" ca="1" si="485"/>
        <v>21147.934641664757</v>
      </c>
      <c r="BI869" s="15">
        <f t="shared" ca="1" si="486"/>
        <v>24669.462546976451</v>
      </c>
      <c r="BJ869" s="15">
        <f t="shared" ca="1" si="487"/>
        <v>22523.175268199415</v>
      </c>
      <c r="BK869" s="15">
        <f t="shared" ca="1" si="488"/>
        <v>40539.500128108739</v>
      </c>
      <c r="BL869" s="15">
        <f t="shared" ca="1" si="489"/>
        <v>49830.467175185702</v>
      </c>
      <c r="BM869" s="15">
        <f t="shared" ca="1" si="490"/>
        <v>58816.173414122437</v>
      </c>
      <c r="BN869" s="15">
        <f t="shared" ca="1" si="491"/>
        <v>69077.533689596152</v>
      </c>
      <c r="BO869" s="15">
        <f t="shared" ca="1" si="492"/>
        <v>76848.08639441304</v>
      </c>
      <c r="BP869" s="15">
        <f t="shared" ca="1" si="493"/>
        <v>94218.810504953799</v>
      </c>
      <c r="BQ869" s="15">
        <f ca="1">Inputs!$B$20*EXP($B$10-0.5*C$7^2+C$7*AJ869)</f>
        <v>7652.8191700236921</v>
      </c>
      <c r="BR869" s="15">
        <f t="shared" ca="1" si="494"/>
        <v>11561.895510481365</v>
      </c>
      <c r="BS869" s="15">
        <f t="shared" ca="1" si="495"/>
        <v>14893.057275806823</v>
      </c>
      <c r="BT869" s="15">
        <f t="shared" ca="1" si="496"/>
        <v>14193.019407211194</v>
      </c>
      <c r="BU869" s="15">
        <f t="shared" ca="1" si="497"/>
        <v>16347.16872185351</v>
      </c>
      <c r="BV869" s="15">
        <f t="shared" ca="1" si="498"/>
        <v>38534.946020617252</v>
      </c>
      <c r="BW869" s="15">
        <f t="shared" ca="1" si="499"/>
        <v>68632.19095158155</v>
      </c>
      <c r="BX869" s="15">
        <f t="shared" ca="1" si="500"/>
        <v>80529.379014708335</v>
      </c>
      <c r="BY869" s="15">
        <f t="shared" ca="1" si="501"/>
        <v>95029.857631663297</v>
      </c>
      <c r="BZ869" s="15">
        <f t="shared" ca="1" si="502"/>
        <v>157284.37959681868</v>
      </c>
      <c r="CA869" s="15">
        <f t="shared" ca="1" si="503"/>
        <v>276018.88605667988</v>
      </c>
      <c r="CB869" s="15">
        <f ca="1">(AU869*DCF!C$10-DCF!C$5*MAX(AU869*DCF!C$10,0)-MAX(AU869-Inputs!$B$6,0)/Inputs!$B$10)*DCF!C$6</f>
        <v>1037.8503588502419</v>
      </c>
      <c r="CC869" s="15">
        <f ca="1">(AV869*DCF!D$10-DCF!D$5*MAX(AV869*DCF!D$10,0)-MAX(AV869-AU869,0)/Inputs!$B$10)*DCF!D$6</f>
        <v>1388.0500861563044</v>
      </c>
      <c r="CD869" s="15">
        <f ca="1">(AW869*DCF!E$10-DCF!E$5*MAX(AW869*DCF!E$10,0)-MAX(AW869-AV869,0)/Inputs!$B$10)*DCF!E$6</f>
        <v>1420.5777279280303</v>
      </c>
      <c r="CE869" s="15">
        <f ca="1">(AX869*DCF!F$10-DCF!F$5*MAX(AX869*DCF!F$10,0)-MAX(AX869-AW869,0)/Inputs!$B$10)*DCF!F$6</f>
        <v>1352.8132565310837</v>
      </c>
      <c r="CF869" s="15">
        <f ca="1">(AY869*DCF!G$10-DCF!G$5*MAX(AY869*DCF!G$10,0)-MAX(AY869-AX869,0)/Inputs!$B$10)*DCF!G$6</f>
        <v>1458.6507043463741</v>
      </c>
      <c r="CG869" s="15">
        <f ca="1">(AZ869*DCF!H$10-DCF!H$5*MAX(AZ869*DCF!H$10,0)-MAX(AZ869-AY869,0)/Inputs!$B$10)*DCF!H$6</f>
        <v>1430.2529659753252</v>
      </c>
      <c r="CH869" s="15">
        <f ca="1">(BA869*DCF!I$10-DCF!I$5*MAX(BA869*DCF!I$10,0)-MAX(BA869-AZ869,0)/Inputs!$B$10)*DCF!I$6</f>
        <v>1939.0583672753689</v>
      </c>
      <c r="CI869" s="15">
        <f ca="1">(BB869*DCF!J$10-DCF!J$5*MAX(BB869*DCF!J$10,0)-MAX(BB869-BA869,0)/Inputs!$B$10)*DCF!J$6</f>
        <v>2102.899899282666</v>
      </c>
      <c r="CJ869" s="15">
        <f ca="1">(BC869*DCF!K$10-DCF!K$5*MAX(BC869*DCF!K$10,0)-MAX(BC869-BB869,0)/Inputs!$B$10)*DCF!K$6</f>
        <v>2193.5091702971586</v>
      </c>
      <c r="CK869" s="15">
        <f ca="1">(BD869*DCF!L$10-DCF!L$5*MAX(BD869*DCF!L$10,0)-MAX(BD869-BC869,0)/Inputs!$B$10)*DCF!L$6</f>
        <v>2613.4733597814638</v>
      </c>
      <c r="CL869" s="15">
        <f ca="1">(BE869*DCF!M$10-DCF!M$5*MAX(BE869*DCF!M$10,0)-MAX(BE869-BD869,0)/Inputs!$B$10)*DCF!M$6</f>
        <v>2896.1418252422104</v>
      </c>
      <c r="CM869" s="15">
        <f ca="1">(BF869*DCF!C$28-DCF!C$5*MAX(BF869*DCF!C$28,0)-MAX(BF869-Inputs!$B$13,0)/Inputs!$B$17)*DCF!C$6</f>
        <v>3731.8531081061305</v>
      </c>
      <c r="CN869" s="15">
        <f ca="1">(BG869*DCF!D$28-DCF!D$5*MAX(BG869*DCF!D$28,0)-MAX(BG869-BF869,0)/Inputs!$B$17)*DCF!D$6</f>
        <v>4888.0033454507793</v>
      </c>
      <c r="CO869" s="15">
        <f ca="1">(BH869*DCF!E$28-DCF!E$5*MAX(BH869*DCF!E$28,0)-MAX(BH869-BG869,0)/Inputs!$B$17)*DCF!E$6</f>
        <v>5989.4716600215752</v>
      </c>
      <c r="CP869" s="15">
        <f ca="1">(BI869*DCF!F$28-DCF!F$5*MAX(BI869*DCF!F$28,0)-MAX(BI869-BH869,0)/Inputs!$B$17)*DCF!F$6</f>
        <v>6055.9594494271387</v>
      </c>
      <c r="CQ869" s="15">
        <f ca="1">(BJ869*DCF!G$28-DCF!G$5*MAX(BJ869*DCF!G$28,0)-MAX(BJ869-BI869,0)/Inputs!$B$17)*DCF!G$6</f>
        <v>5843.8087061726874</v>
      </c>
      <c r="CR869" s="15">
        <f ca="1">(BK869*DCF!H$28-DCF!H$5*MAX(BK869*DCF!H$28,0)-MAX(BK869-BJ869,0)/Inputs!$B$17)*DCF!H$6</f>
        <v>7226.63436178554</v>
      </c>
      <c r="CS869" s="15">
        <f ca="1">(BL869*DCF!I$28-DCF!I$5*MAX(BL869*DCF!I$28,0)-MAX(BL869-BK869,0)/Inputs!$B$17)*DCF!I$6</f>
        <v>10384.247089705777</v>
      </c>
      <c r="CT869" s="15">
        <f ca="1">(BM869*DCF!J$28-DCF!J$5*MAX(BM869*DCF!J$28,0)-MAX(BM869-BL869,0)/Inputs!$B$17)*DCF!J$6</f>
        <v>11929.458135138982</v>
      </c>
      <c r="CU869" s="15">
        <f ca="1">(BN869*DCF!K$28-DCF!K$5*MAX(BN869*DCF!K$28,0)-MAX(BN869-BM869,0)/Inputs!$B$17)*DCF!K$6</f>
        <v>13331.136939070489</v>
      </c>
      <c r="CV869" s="15">
        <f ca="1">(BO869*DCF!L$28-DCF!L$5*MAX(BO869*DCF!L$28,0)-MAX(BO869-BN869,0)/Inputs!$B$17)*DCF!L$6</f>
        <v>14453.555271467008</v>
      </c>
      <c r="CW869" s="15">
        <f ca="1">(BP869*DCF!M$28-DCF!M$5*MAX(BP869*DCF!M$28,0)-MAX(BP869-BO869,0)/Inputs!$B$17)*DCF!M$6</f>
        <v>15911.594949007624</v>
      </c>
      <c r="CX869" s="15">
        <f ca="1">(BQ869*DCF!C$46-DCF!C$5*MAX(BQ869*DCF!C$46,0)-MAX(BQ869-Inputs!$B$20,0)/Inputs!$B$24)*DCF!C$6</f>
        <v>-3823.6622425106407</v>
      </c>
      <c r="CY869" s="15">
        <f ca="1">(BR869*DCF!D$46-DCF!D$5*MAX(BR869*DCF!D$46,0)-MAX(BR869-BQ869,0)/Inputs!$B$24)*DCF!D$6</f>
        <v>-3641.3163629440523</v>
      </c>
      <c r="CZ869" s="15">
        <f ca="1">(BS869*DCF!E$46-DCF!E$5*MAX(BS869*DCF!E$46,0)-MAX(BS869-BR869,0)/Inputs!$B$24)*DCF!E$6</f>
        <v>-3074.1822160807428</v>
      </c>
      <c r="DA869" s="15">
        <f ca="1">(BT869*DCF!F$46-DCF!F$5*MAX(BT869*DCF!F$46,0)-MAX(BT869-BS869,0)/Inputs!$B$24)*DCF!F$6</f>
        <v>-1033.6254083470624</v>
      </c>
      <c r="DB869" s="15">
        <f ca="1">(BU869*DCF!G$46-DCF!G$5*MAX(BU869*DCF!G$46,0)-MAX(BU869-BT869,0)/Inputs!$B$24)*DCF!G$6</f>
        <v>-1274.4997263934536</v>
      </c>
      <c r="DC869" s="15">
        <f ca="1">(BV869*DCF!H$46-DCF!H$5*MAX(BV869*DCF!H$46,0)-MAX(BV869-BU869,0)/Inputs!$B$24)*DCF!H$6</f>
        <v>-6894.7158488238038</v>
      </c>
      <c r="DD869" s="15">
        <f ca="1">(BW869*DCF!I$46-DCF!I$5*MAX(BW869*DCF!I$46,0)-MAX(BW869-BV869,0)/Inputs!$B$24)*DCF!I$6</f>
        <v>-7054.6676414285075</v>
      </c>
      <c r="DE869" s="15">
        <f ca="1">(BX869*DCF!J$46-DCF!J$5*MAX(BX869*DCF!J$46,0)-MAX(BX869-BW869,0)/Inputs!$B$24)*DCF!J$6</f>
        <v>223.04479206656234</v>
      </c>
      <c r="DF869" s="15">
        <f ca="1">(BY869*DCF!K$46-DCF!K$5*MAX(BY869*DCF!K$46,0)-MAX(BY869-BX869,0)/Inputs!$B$24)*DCF!K$6</f>
        <v>1876.1912814955538</v>
      </c>
      <c r="DG869" s="15">
        <f ca="1">(BZ869*DCF!L$46-DCF!L$5*MAX(BZ869*DCF!L$46,0)-MAX(BZ869-BY869,0)/Inputs!$B$24)*DCF!L$6</f>
        <v>-3216.0630653942671</v>
      </c>
      <c r="DH869" s="15">
        <f ca="1">(CA869*DCF!M$46-DCF!M$5*MAX(CA869*DCF!M$46,0)-MAX(CA869-BZ869,0)/Inputs!$B$24)*DCF!M$6</f>
        <v>-3183.3874151487826</v>
      </c>
      <c r="DI869" s="15">
        <f ca="1">SUM(CB869:CL869)+BE869*DCF!M$10*(1+Inputs!$B$30)*(1-Inputs!$B$33)*(1-Inputs!$B$30/Inputs!$B$31)/(Inputs!$B$29-Inputs!$B$30)*DCF!M$6</f>
        <v>83495.439990360712</v>
      </c>
      <c r="DJ869" s="15">
        <f ca="1">SUM(CM869:CW869)+BP869*DCF!M$28*(1+Inputs!$B$30)*(1-Inputs!$B$33)*(1-Inputs!$B$30/Inputs!$B$31)/(Inputs!$B$29-Inputs!$B$30)*DCF!M$6</f>
        <v>449361.9837487833</v>
      </c>
      <c r="DK869" s="15">
        <f ca="1">SUM(CX869:DH869)+CA869*DCF!M$46*(1+Inputs!$B$30)*(1-Inputs!$B$33)*(1-Inputs!$B$30/Inputs!$B$31)/(Inputs!$B$29-Inputs!$B$30)*DCF!M$6</f>
        <v>395661.01051740494</v>
      </c>
      <c r="DM869" s="15">
        <f ca="1">DI869+DJ869+DK869+Inputs!$B$34+Inputs!$B$36-Inputs!$B$35</f>
        <v>1005369.434256549</v>
      </c>
    </row>
    <row r="870" spans="1:117" x14ac:dyDescent="0.75">
      <c r="A870" s="11">
        <v>857</v>
      </c>
      <c r="C870" s="24">
        <f t="shared" ca="1" si="505"/>
        <v>-1.064566643876075</v>
      </c>
      <c r="D870" s="24">
        <f t="shared" ca="1" si="505"/>
        <v>-2.0829511572939565</v>
      </c>
      <c r="E870" s="24">
        <f t="shared" ca="1" si="505"/>
        <v>-0.90544180995462997</v>
      </c>
      <c r="F870" s="24">
        <f t="shared" ca="1" si="505"/>
        <v>0.12038512070076099</v>
      </c>
      <c r="G870" s="24">
        <f t="shared" ca="1" si="505"/>
        <v>-0.29436850518941504</v>
      </c>
      <c r="H870" s="24">
        <f t="shared" ca="1" si="505"/>
        <v>-1.41376287510611</v>
      </c>
      <c r="I870" s="24">
        <f t="shared" ca="1" si="505"/>
        <v>-9.126748919235636E-2</v>
      </c>
      <c r="J870" s="24">
        <f t="shared" ca="1" si="505"/>
        <v>-1.5407954735719063</v>
      </c>
      <c r="K870" s="24">
        <f t="shared" ca="1" si="505"/>
        <v>0.45866770193139633</v>
      </c>
      <c r="L870" s="24">
        <f t="shared" ca="1" si="505"/>
        <v>-1.0098096408052328</v>
      </c>
      <c r="M870" s="24">
        <f t="shared" ca="1" si="505"/>
        <v>-0.71157050270621924</v>
      </c>
      <c r="N870" s="24">
        <f ca="1">SQRT(Inputs!$B$38)*C870+SQRT(1-Inputs!$B$38)*_xlfn.NORM.S.INV(RAND())</f>
        <v>-0.24841946963411821</v>
      </c>
      <c r="O870" s="24">
        <f ca="1">SQRT(Inputs!$B$38)*D870+SQRT(1-Inputs!$B$38)*_xlfn.NORM.S.INV(RAND())</f>
        <v>-1.1737030608464321</v>
      </c>
      <c r="P870" s="24">
        <f ca="1">SQRT(Inputs!$B$38)*E870+SQRT(1-Inputs!$B$38)*_xlfn.NORM.S.INV(RAND())</f>
        <v>1.0392747943292515</v>
      </c>
      <c r="Q870" s="24">
        <f ca="1">SQRT(Inputs!$B$38)*F870+SQRT(1-Inputs!$B$38)*_xlfn.NORM.S.INV(RAND())</f>
        <v>-0.99703017306339359</v>
      </c>
      <c r="R870" s="24">
        <f ca="1">SQRT(Inputs!$B$38)*G870+SQRT(1-Inputs!$B$38)*_xlfn.NORM.S.INV(RAND())</f>
        <v>5.4584680137714253E-2</v>
      </c>
      <c r="S870" s="24">
        <f ca="1">SQRT(Inputs!$B$38)*H870+SQRT(1-Inputs!$B$38)*_xlfn.NORM.S.INV(RAND())</f>
        <v>-0.76313851247418973</v>
      </c>
      <c r="T870" s="24">
        <f ca="1">SQRT(Inputs!$B$38)*I870+SQRT(1-Inputs!$B$38)*_xlfn.NORM.S.INV(RAND())</f>
        <v>1.7360733919073108</v>
      </c>
      <c r="U870" s="24">
        <f ca="1">SQRT(Inputs!$B$38)*J870+SQRT(1-Inputs!$B$38)*_xlfn.NORM.S.INV(RAND())</f>
        <v>0.21173591679991488</v>
      </c>
      <c r="V870" s="24">
        <f ca="1">SQRT(Inputs!$B$38)*K870+SQRT(1-Inputs!$B$38)*_xlfn.NORM.S.INV(RAND())</f>
        <v>2.2438474544744453</v>
      </c>
      <c r="W870" s="24">
        <f ca="1">SQRT(Inputs!$B$38)*L870+SQRT(1-Inputs!$B$38)*_xlfn.NORM.S.INV(RAND())</f>
        <v>8.5232111045028258E-3</v>
      </c>
      <c r="X870" s="24">
        <f ca="1">SQRT(Inputs!$B$38)*M870+SQRT(1-Inputs!$B$38)*_xlfn.NORM.S.INV(RAND())</f>
        <v>0.80859578896710449</v>
      </c>
      <c r="Y870" s="24">
        <f ca="1">SQRT(Inputs!$B$38)*C870+SQRT(1-Inputs!$B$38)*_xlfn.NORM.S.INV(RAND())</f>
        <v>0.50200685655115085</v>
      </c>
      <c r="Z870" s="24">
        <f ca="1">SQRT(Inputs!$B$38)*D870+SQRT(1-Inputs!$B$38)*_xlfn.NORM.S.INV(RAND())</f>
        <v>-1.2911289054383377</v>
      </c>
      <c r="AA870" s="24">
        <f ca="1">SQRT(Inputs!$B$38)*E870+SQRT(1-Inputs!$B$38)*_xlfn.NORM.S.INV(RAND())</f>
        <v>0.63528807181220226</v>
      </c>
      <c r="AB870" s="24">
        <f ca="1">SQRT(Inputs!$B$38)*F870+SQRT(1-Inputs!$B$38)*_xlfn.NORM.S.INV(RAND())</f>
        <v>0.18982792627117834</v>
      </c>
      <c r="AC870" s="24">
        <f ca="1">SQRT(Inputs!$B$38)*G870+SQRT(1-Inputs!$B$38)*_xlfn.NORM.S.INV(RAND())</f>
        <v>-1.0557303453768019</v>
      </c>
      <c r="AD870" s="24">
        <f ca="1">SQRT(Inputs!$B$38)*H870+SQRT(1-Inputs!$B$38)*_xlfn.NORM.S.INV(RAND())</f>
        <v>-0.17138178460309073</v>
      </c>
      <c r="AE870" s="24">
        <f ca="1">SQRT(Inputs!$B$38)*I870+SQRT(1-Inputs!$B$38)*_xlfn.NORM.S.INV(RAND())</f>
        <v>-0.73047139380338766</v>
      </c>
      <c r="AF870" s="24">
        <f ca="1">SQRT(Inputs!$B$38)*J870+SQRT(1-Inputs!$B$38)*_xlfn.NORM.S.INV(RAND())</f>
        <v>-0.90538664591009987</v>
      </c>
      <c r="AG870" s="24">
        <f ca="1">SQRT(Inputs!$B$38)*K870+SQRT(1-Inputs!$B$38)*_xlfn.NORM.S.INV(RAND())</f>
        <v>0.47324393175487567</v>
      </c>
      <c r="AH870" s="24">
        <f ca="1">SQRT(Inputs!$B$38)*L870+SQRT(1-Inputs!$B$38)*_xlfn.NORM.S.INV(RAND())</f>
        <v>-0.9264062205998318</v>
      </c>
      <c r="AI870" s="24">
        <f ca="1">SQRT(Inputs!$B$38)*M870+SQRT(1-Inputs!$B$38)*_xlfn.NORM.S.INV(RAND())</f>
        <v>-1.6062119726134285</v>
      </c>
      <c r="AJ870" s="24">
        <f ca="1">SQRT(Inputs!$B$38)*C870+SQRT(1-Inputs!$B$38)*_xlfn.NORM.S.INV(RAND())</f>
        <v>0.25076496327651798</v>
      </c>
      <c r="AK870" s="24">
        <f ca="1">SQRT(Inputs!$B$38)*D870+SQRT(1-Inputs!$B$38)*_xlfn.NORM.S.INV(RAND())</f>
        <v>7.8222857869873152E-2</v>
      </c>
      <c r="AL870" s="24">
        <f ca="1">SQRT(Inputs!$B$38)*E870+SQRT(1-Inputs!$B$38)*_xlfn.NORM.S.INV(RAND())</f>
        <v>0.84241562564782302</v>
      </c>
      <c r="AM870" s="24">
        <f ca="1">SQRT(Inputs!$B$38)*F870+SQRT(1-Inputs!$B$38)*_xlfn.NORM.S.INV(RAND())</f>
        <v>0.47070007932522689</v>
      </c>
      <c r="AN870" s="24">
        <f ca="1">SQRT(Inputs!$B$38)*G870+SQRT(1-Inputs!$B$38)*_xlfn.NORM.S.INV(RAND())</f>
        <v>-0.71154795142211547</v>
      </c>
      <c r="AO870" s="24">
        <f ca="1">SQRT(Inputs!$B$38)*H870+SQRT(1-Inputs!$B$38)*_xlfn.NORM.S.INV(RAND())</f>
        <v>-2.8666659880348888E-2</v>
      </c>
      <c r="AP870" s="24">
        <f ca="1">SQRT(Inputs!$B$38)*I870+SQRT(1-Inputs!$B$38)*_xlfn.NORM.S.INV(RAND())</f>
        <v>1.1807386724273152</v>
      </c>
      <c r="AQ870" s="24">
        <f ca="1">SQRT(Inputs!$B$38)*J870+SQRT(1-Inputs!$B$38)*_xlfn.NORM.S.INV(RAND())</f>
        <v>-1.955355745822525</v>
      </c>
      <c r="AR870" s="24">
        <f ca="1">SQRT(Inputs!$B$38)*K870+SQRT(1-Inputs!$B$38)*_xlfn.NORM.S.INV(RAND())</f>
        <v>0.66646774403790754</v>
      </c>
      <c r="AS870" s="24">
        <f ca="1">SQRT(Inputs!$B$38)*L870+SQRT(1-Inputs!$B$38)*_xlfn.NORM.S.INV(RAND())</f>
        <v>-0.41325173783463964</v>
      </c>
      <c r="AT870" s="24">
        <f ca="1">SQRT(Inputs!$B$38)*M870+SQRT(1-Inputs!$B$38)*_xlfn.NORM.S.INV(RAND())</f>
        <v>-1.5251582141873519</v>
      </c>
      <c r="AU870" s="15">
        <f ca="1">Inputs!$B$6*EXP($B$8-0.5*C$5^2+C$5*N870)</f>
        <v>4766.6545836214109</v>
      </c>
      <c r="AV870" s="15">
        <f t="shared" ca="1" si="474"/>
        <v>4882.4916897582043</v>
      </c>
      <c r="AW870" s="15">
        <f t="shared" ca="1" si="475"/>
        <v>6849.1865829383887</v>
      </c>
      <c r="AX870" s="15">
        <f t="shared" ca="1" si="476"/>
        <v>7382.822393451177</v>
      </c>
      <c r="AY870" s="15">
        <f t="shared" ca="1" si="477"/>
        <v>9080.2634937889943</v>
      </c>
      <c r="AZ870" s="15">
        <f t="shared" ca="1" si="478"/>
        <v>10210.2874306211</v>
      </c>
      <c r="BA870" s="15">
        <f t="shared" ca="1" si="479"/>
        <v>14984.374509786066</v>
      </c>
      <c r="BB870" s="15">
        <f t="shared" ca="1" si="480"/>
        <v>18738.77320127522</v>
      </c>
      <c r="BC870" s="15">
        <f t="shared" ca="1" si="481"/>
        <v>28500.631164422302</v>
      </c>
      <c r="BD870" s="15">
        <f t="shared" ca="1" si="482"/>
        <v>34943.80730670951</v>
      </c>
      <c r="BE870" s="15">
        <f t="shared" ca="1" si="483"/>
        <v>46091.691256159909</v>
      </c>
      <c r="BF870" s="15">
        <f ca="1">Inputs!$B$13*EXP($B$9-0.5*C$6^2+C$6*Y870)</f>
        <v>15278.332558696584</v>
      </c>
      <c r="BG870" s="15">
        <f t="shared" ca="1" si="484"/>
        <v>14750.545625328568</v>
      </c>
      <c r="BH870" s="15">
        <f t="shared" ca="1" si="485"/>
        <v>20025.082903074555</v>
      </c>
      <c r="BI870" s="15">
        <f t="shared" ca="1" si="486"/>
        <v>25240.527000533744</v>
      </c>
      <c r="BJ870" s="15">
        <f t="shared" ca="1" si="487"/>
        <v>26575.129790444422</v>
      </c>
      <c r="BK870" s="15">
        <f t="shared" ca="1" si="488"/>
        <v>31863.733985687766</v>
      </c>
      <c r="BL870" s="15">
        <f t="shared" ca="1" si="489"/>
        <v>35605.538100717466</v>
      </c>
      <c r="BM870" s="15">
        <f t="shared" ca="1" si="490"/>
        <v>39110.994709646875</v>
      </c>
      <c r="BN870" s="15">
        <f t="shared" ca="1" si="491"/>
        <v>50908.3813474177</v>
      </c>
      <c r="BO870" s="15">
        <f t="shared" ca="1" si="492"/>
        <v>56242.835995216075</v>
      </c>
      <c r="BP870" s="15">
        <f t="shared" ca="1" si="493"/>
        <v>57706.816846428199</v>
      </c>
      <c r="BQ870" s="15">
        <f ca="1">Inputs!$B$20*EXP($B$10-0.5*C$7^2+C$7*AJ870)</f>
        <v>4688.5126407563021</v>
      </c>
      <c r="BR870" s="15">
        <f t="shared" ca="1" si="494"/>
        <v>6521.7251377969114</v>
      </c>
      <c r="BS870" s="15">
        <f t="shared" ca="1" si="495"/>
        <v>11375.369477297229</v>
      </c>
      <c r="BT870" s="15">
        <f t="shared" ca="1" si="496"/>
        <v>17745.486475870788</v>
      </c>
      <c r="BU870" s="15">
        <f t="shared" ca="1" si="497"/>
        <v>20703.305756036127</v>
      </c>
      <c r="BV870" s="15">
        <f t="shared" ca="1" si="498"/>
        <v>28618.837655533825</v>
      </c>
      <c r="BW870" s="15">
        <f t="shared" ca="1" si="499"/>
        <v>51273.802739315797</v>
      </c>
      <c r="BX870" s="15">
        <f t="shared" ca="1" si="500"/>
        <v>48457.970033076272</v>
      </c>
      <c r="BY870" s="15">
        <f t="shared" ca="1" si="501"/>
        <v>77131.831602176957</v>
      </c>
      <c r="BZ870" s="15">
        <f t="shared" ca="1" si="502"/>
        <v>100309.36136284651</v>
      </c>
      <c r="CA870" s="15">
        <f t="shared" ca="1" si="503"/>
        <v>107453.5295020105</v>
      </c>
      <c r="CB870" s="15">
        <f ca="1">(AU870*DCF!C$10-DCF!C$5*MAX(AU870*DCF!C$10,0)-MAX(AU870-Inputs!$B$6,0)/Inputs!$B$10)*DCF!C$6</f>
        <v>1044.4688583366642</v>
      </c>
      <c r="CC870" s="15">
        <f ca="1">(AV870*DCF!D$10-DCF!D$5*MAX(AV870*DCF!D$10,0)-MAX(AV870-AU870,0)/Inputs!$B$10)*DCF!D$6</f>
        <v>1161.8304249241157</v>
      </c>
      <c r="CD870" s="15">
        <f ca="1">(AW870*DCF!E$10-DCF!E$5*MAX(AW870*DCF!E$10,0)-MAX(AW870-AV870,0)/Inputs!$B$10)*DCF!E$6</f>
        <v>1138.3870180477393</v>
      </c>
      <c r="CE870" s="15">
        <f ca="1">(AX870*DCF!F$10-DCF!F$5*MAX(AX870*DCF!F$10,0)-MAX(AX870-AW870,0)/Inputs!$B$10)*DCF!F$6</f>
        <v>1500.621980825847</v>
      </c>
      <c r="CF870" s="15">
        <f ca="1">(AY870*DCF!G$10-DCF!G$5*MAX(AY870*DCF!G$10,0)-MAX(AY870-AX870,0)/Inputs!$B$10)*DCF!G$6</f>
        <v>1544.6186008355746</v>
      </c>
      <c r="CG870" s="15">
        <f ca="1">(AZ870*DCF!H$10-DCF!H$5*MAX(AZ870*DCF!H$10,0)-MAX(AZ870-AY870,0)/Inputs!$B$10)*DCF!H$6</f>
        <v>1781.6786199675589</v>
      </c>
      <c r="CH870" s="15">
        <f ca="1">(BA870*DCF!I$10-DCF!I$5*MAX(BA870*DCF!I$10,0)-MAX(BA870-AZ870,0)/Inputs!$B$10)*DCF!I$6</f>
        <v>1953.9810414171698</v>
      </c>
      <c r="CI870" s="15">
        <f ca="1">(BB870*DCF!J$10-DCF!J$5*MAX(BB870*DCF!J$10,0)-MAX(BB870-BA870,0)/Inputs!$B$10)*DCF!J$6</f>
        <v>2646.699707199873</v>
      </c>
      <c r="CJ870" s="15">
        <f ca="1">(BC870*DCF!K$10-DCF!K$5*MAX(BC870*DCF!K$10,0)-MAX(BC870-BB870,0)/Inputs!$B$10)*DCF!K$6</f>
        <v>3221.6323826418679</v>
      </c>
      <c r="CK870" s="15">
        <f ca="1">(BD870*DCF!L$10-DCF!L$5*MAX(BD870*DCF!L$10,0)-MAX(BD870-BC870,0)/Inputs!$B$10)*DCF!L$6</f>
        <v>4436.983632835444</v>
      </c>
      <c r="CL870" s="15">
        <f ca="1">(BE870*DCF!M$10-DCF!M$5*MAX(BE870*DCF!M$10,0)-MAX(BE870-BD870,0)/Inputs!$B$10)*DCF!M$6</f>
        <v>5172.3999364573765</v>
      </c>
      <c r="CM870" s="15">
        <f ca="1">(BF870*DCF!C$28-DCF!C$5*MAX(BF870*DCF!C$28,0)-MAX(BF870-Inputs!$B$13,0)/Inputs!$B$17)*DCF!C$6</f>
        <v>3764.1557775529109</v>
      </c>
      <c r="CN870" s="15">
        <f ca="1">(BG870*DCF!D$28-DCF!D$5*MAX(BG870*DCF!D$28,0)-MAX(BG870-BF870,0)/Inputs!$B$17)*DCF!D$6</f>
        <v>4344.3758904465258</v>
      </c>
      <c r="CO870" s="15">
        <f ca="1">(BH870*DCF!E$28-DCF!E$5*MAX(BH870*DCF!E$28,0)-MAX(BH870-BG870,0)/Inputs!$B$17)*DCF!E$6</f>
        <v>4631.9213590703948</v>
      </c>
      <c r="CP870" s="15">
        <f ca="1">(BI870*DCF!F$28-DCF!F$5*MAX(BI870*DCF!F$28,0)-MAX(BI870-BH870,0)/Inputs!$B$17)*DCF!F$6</f>
        <v>5902.584189069411</v>
      </c>
      <c r="CQ870" s="15">
        <f ca="1">(BJ870*DCF!G$28-DCF!G$5*MAX(BJ870*DCF!G$28,0)-MAX(BJ870-BI870,0)/Inputs!$B$17)*DCF!G$6</f>
        <v>6670.6520440622817</v>
      </c>
      <c r="CR870" s="15">
        <f ca="1">(BK870*DCF!H$28-DCF!H$5*MAX(BK870*DCF!H$28,0)-MAX(BK870-BJ870,0)/Inputs!$B$17)*DCF!H$6</f>
        <v>7058.5522836484724</v>
      </c>
      <c r="CS870" s="15">
        <f ca="1">(BL870*DCF!I$28-DCF!I$5*MAX(BL870*DCF!I$28,0)-MAX(BL870-BK870,0)/Inputs!$B$17)*DCF!I$6</f>
        <v>7835.6868180427573</v>
      </c>
      <c r="CT870" s="15">
        <f ca="1">(BM870*DCF!J$28-DCF!J$5*MAX(BM870*DCF!J$28,0)-MAX(BM870-BL870,0)/Inputs!$B$17)*DCF!J$6</f>
        <v>8260.2037642589567</v>
      </c>
      <c r="CU870" s="15">
        <f ca="1">(BN870*DCF!K$28-DCF!K$5*MAX(BN870*DCF!K$28,0)-MAX(BN870-BM870,0)/Inputs!$B$17)*DCF!K$6</f>
        <v>9305.9738370391151</v>
      </c>
      <c r="CV870" s="15">
        <f ca="1">(BO870*DCF!L$28-DCF!L$5*MAX(BO870*DCF!L$28,0)-MAX(BO870-BN870,0)/Inputs!$B$17)*DCF!L$6</f>
        <v>10618.023872536791</v>
      </c>
      <c r="CW870" s="15">
        <f ca="1">(BP870*DCF!M$28-DCF!M$5*MAX(BP870*DCF!M$28,0)-MAX(BP870-BO870,0)/Inputs!$B$17)*DCF!M$6</f>
        <v>10704.54385046783</v>
      </c>
      <c r="CX870" s="15">
        <f ca="1">(BQ870*DCF!C$46-DCF!C$5*MAX(BQ870*DCF!C$46,0)-MAX(BQ870-Inputs!$B$20,0)/Inputs!$B$24)*DCF!C$6</f>
        <v>-1769.8701899004402</v>
      </c>
      <c r="CY870" s="15">
        <f ca="1">(BR870*DCF!D$46-DCF!D$5*MAX(BR870*DCF!D$46,0)-MAX(BR870-BQ870,0)/Inputs!$B$24)*DCF!D$6</f>
        <v>-1895.3229478676078</v>
      </c>
      <c r="CZ870" s="15">
        <f ca="1">(BS870*DCF!E$46-DCF!E$5*MAX(BS870*DCF!E$46,0)-MAX(BS870-BR870,0)/Inputs!$B$24)*DCF!E$6</f>
        <v>-3258.3302266104124</v>
      </c>
      <c r="DA870" s="15">
        <f ca="1">(BT870*DCF!F$46-DCF!F$5*MAX(BT870*DCF!F$46,0)-MAX(BT870-BS870,0)/Inputs!$B$24)*DCF!F$6</f>
        <v>-3611.8994946374064</v>
      </c>
      <c r="DB870" s="15">
        <f ca="1">(BU870*DCF!G$46-DCF!G$5*MAX(BU870*DCF!G$46,0)-MAX(BU870-BT870,0)/Inputs!$B$24)*DCF!G$6</f>
        <v>-1691.3702673697221</v>
      </c>
      <c r="DC870" s="15">
        <f ca="1">(BV870*DCF!H$46-DCF!H$5*MAX(BV870*DCF!H$46,0)-MAX(BV870-BU870,0)/Inputs!$B$24)*DCF!H$6</f>
        <v>-2459.7030385003009</v>
      </c>
      <c r="DD870" s="15">
        <f ca="1">(BW870*DCF!I$46-DCF!I$5*MAX(BW870*DCF!I$46,0)-MAX(BW870-BV870,0)/Inputs!$B$24)*DCF!I$6</f>
        <v>-5319.1757093384667</v>
      </c>
      <c r="DE870" s="15">
        <f ca="1">(BX870*DCF!J$46-DCF!J$5*MAX(BX870*DCF!J$46,0)-MAX(BX870-BW870,0)/Inputs!$B$24)*DCF!J$6</f>
        <v>2032.6778012160787</v>
      </c>
      <c r="DF870" s="15">
        <f ca="1">(BY870*DCF!K$46-DCF!K$5*MAX(BY870*DCF!K$46,0)-MAX(BY870-BX870,0)/Inputs!$B$24)*DCF!K$6</f>
        <v>-2618.304874514919</v>
      </c>
      <c r="DG870" s="15">
        <f ca="1">(BZ870*DCF!L$46-DCF!L$5*MAX(BZ870*DCF!L$46,0)-MAX(BZ870-BY870,0)/Inputs!$B$24)*DCF!L$6</f>
        <v>1688.770673093099</v>
      </c>
      <c r="DH870" s="15">
        <f ca="1">(CA870*DCF!M$46-DCF!M$5*MAX(CA870*DCF!M$46,0)-MAX(CA870-BZ870,0)/Inputs!$B$24)*DCF!M$6</f>
        <v>6930.4022676927088</v>
      </c>
      <c r="DI870" s="15">
        <f ca="1">SUM(CB870:CL870)+BE870*DCF!M$10*(1+Inputs!$B$30)*(1-Inputs!$B$33)*(1-Inputs!$B$30/Inputs!$B$31)/(Inputs!$B$29-Inputs!$B$30)*DCF!M$6</f>
        <v>153877.08846890077</v>
      </c>
      <c r="DJ870" s="15">
        <f ca="1">SUM(CM870:CW870)+BP870*DCF!M$28*(1+Inputs!$B$30)*(1-Inputs!$B$33)*(1-Inputs!$B$30/Inputs!$B$31)/(Inputs!$B$29-Inputs!$B$30)*DCF!M$6</f>
        <v>293228.45285587985</v>
      </c>
      <c r="DK870" s="15">
        <f ca="1">SUM(CX870:DH870)+CA870*DCF!M$46*(1+Inputs!$B$30)*(1-Inputs!$B$33)*(1-Inputs!$B$30/Inputs!$B$31)/(Inputs!$B$29-Inputs!$B$30)*DCF!M$6</f>
        <v>154163.75928766362</v>
      </c>
      <c r="DM870" s="15">
        <f ca="1">DI870+DJ870+DK870+Inputs!$B$34+Inputs!$B$36-Inputs!$B$35</f>
        <v>678120.30061244429</v>
      </c>
    </row>
    <row r="871" spans="1:117" x14ac:dyDescent="0.75">
      <c r="A871" s="11">
        <v>858</v>
      </c>
      <c r="C871" s="24">
        <f t="shared" ca="1" si="505"/>
        <v>-0.79673400451197884</v>
      </c>
      <c r="D871" s="24">
        <f t="shared" ca="1" si="505"/>
        <v>-0.8936617524621947</v>
      </c>
      <c r="E871" s="24">
        <f t="shared" ca="1" si="505"/>
        <v>-0.77256847904563475</v>
      </c>
      <c r="F871" s="24">
        <f t="shared" ca="1" si="505"/>
        <v>-0.96339898705034033</v>
      </c>
      <c r="G871" s="24">
        <f t="shared" ca="1" si="505"/>
        <v>-2.027819802474736</v>
      </c>
      <c r="H871" s="24">
        <f t="shared" ca="1" si="505"/>
        <v>0.40930051204574325</v>
      </c>
      <c r="I871" s="24">
        <f t="shared" ca="1" si="505"/>
        <v>-0.62169969587131957</v>
      </c>
      <c r="J871" s="24">
        <f t="shared" ca="1" si="505"/>
        <v>-0.293329149085367</v>
      </c>
      <c r="K871" s="24">
        <f t="shared" ca="1" si="505"/>
        <v>0.68266648020196163</v>
      </c>
      <c r="L871" s="24">
        <f t="shared" ca="1" si="505"/>
        <v>-0.39099690587996627</v>
      </c>
      <c r="M871" s="24">
        <f t="shared" ca="1" si="505"/>
        <v>-0.55682328053741126</v>
      </c>
      <c r="N871" s="24">
        <f ca="1">SQRT(Inputs!$B$38)*C871+SQRT(1-Inputs!$B$38)*_xlfn.NORM.S.INV(RAND())</f>
        <v>-0.96102414733329511</v>
      </c>
      <c r="O871" s="24">
        <f ca="1">SQRT(Inputs!$B$38)*D871+SQRT(1-Inputs!$B$38)*_xlfn.NORM.S.INV(RAND())</f>
        <v>-0.85608222847750282</v>
      </c>
      <c r="P871" s="24">
        <f ca="1">SQRT(Inputs!$B$38)*E871+SQRT(1-Inputs!$B$38)*_xlfn.NORM.S.INV(RAND())</f>
        <v>0.41834879296278349</v>
      </c>
      <c r="Q871" s="24">
        <f ca="1">SQRT(Inputs!$B$38)*F871+SQRT(1-Inputs!$B$38)*_xlfn.NORM.S.INV(RAND())</f>
        <v>-1.0713155817921958</v>
      </c>
      <c r="R871" s="24">
        <f ca="1">SQRT(Inputs!$B$38)*G871+SQRT(1-Inputs!$B$38)*_xlfn.NORM.S.INV(RAND())</f>
        <v>-1.6400943955582743</v>
      </c>
      <c r="S871" s="24">
        <f ca="1">SQRT(Inputs!$B$38)*H871+SQRT(1-Inputs!$B$38)*_xlfn.NORM.S.INV(RAND())</f>
        <v>0.18001512752270132</v>
      </c>
      <c r="T871" s="24">
        <f ca="1">SQRT(Inputs!$B$38)*I871+SQRT(1-Inputs!$B$38)*_xlfn.NORM.S.INV(RAND())</f>
        <v>-0.38168289702639541</v>
      </c>
      <c r="U871" s="24">
        <f ca="1">SQRT(Inputs!$B$38)*J871+SQRT(1-Inputs!$B$38)*_xlfn.NORM.S.INV(RAND())</f>
        <v>-0.13565178546829193</v>
      </c>
      <c r="V871" s="24">
        <f ca="1">SQRT(Inputs!$B$38)*K871+SQRT(1-Inputs!$B$38)*_xlfn.NORM.S.INV(RAND())</f>
        <v>-6.0204973149906416E-2</v>
      </c>
      <c r="W871" s="24">
        <f ca="1">SQRT(Inputs!$B$38)*L871+SQRT(1-Inputs!$B$38)*_xlfn.NORM.S.INV(RAND())</f>
        <v>9.5318427803731287E-2</v>
      </c>
      <c r="X871" s="24">
        <f ca="1">SQRT(Inputs!$B$38)*M871+SQRT(1-Inputs!$B$38)*_xlfn.NORM.S.INV(RAND())</f>
        <v>-0.26117025765230656</v>
      </c>
      <c r="Y871" s="24">
        <f ca="1">SQRT(Inputs!$B$38)*C871+SQRT(1-Inputs!$B$38)*_xlfn.NORM.S.INV(RAND())</f>
        <v>-1.3192254766967979</v>
      </c>
      <c r="Z871" s="24">
        <f ca="1">SQRT(Inputs!$B$38)*D871+SQRT(1-Inputs!$B$38)*_xlfn.NORM.S.INV(RAND())</f>
        <v>9.5141541324131884E-2</v>
      </c>
      <c r="AA871" s="24">
        <f ca="1">SQRT(Inputs!$B$38)*E871+SQRT(1-Inputs!$B$38)*_xlfn.NORM.S.INV(RAND())</f>
        <v>0.47377758899122069</v>
      </c>
      <c r="AB871" s="24">
        <f ca="1">SQRT(Inputs!$B$38)*F871+SQRT(1-Inputs!$B$38)*_xlfn.NORM.S.INV(RAND())</f>
        <v>-0.80564644727246115</v>
      </c>
      <c r="AC871" s="24">
        <f ca="1">SQRT(Inputs!$B$38)*G871+SQRT(1-Inputs!$B$38)*_xlfn.NORM.S.INV(RAND())</f>
        <v>-1.3956131778170857</v>
      </c>
      <c r="AD871" s="24">
        <f ca="1">SQRT(Inputs!$B$38)*H871+SQRT(1-Inputs!$B$38)*_xlfn.NORM.S.INV(RAND())</f>
        <v>-0.84027252390736262</v>
      </c>
      <c r="AE871" s="24">
        <f ca="1">SQRT(Inputs!$B$38)*I871+SQRT(1-Inputs!$B$38)*_xlfn.NORM.S.INV(RAND())</f>
        <v>8.8610286729221721E-2</v>
      </c>
      <c r="AF871" s="24">
        <f ca="1">SQRT(Inputs!$B$38)*J871+SQRT(1-Inputs!$B$38)*_xlfn.NORM.S.INV(RAND())</f>
        <v>-0.32601647306342707</v>
      </c>
      <c r="AG871" s="24">
        <f ca="1">SQRT(Inputs!$B$38)*K871+SQRT(1-Inputs!$B$38)*_xlfn.NORM.S.INV(RAND())</f>
        <v>0.57655553251052005</v>
      </c>
      <c r="AH871" s="24">
        <f ca="1">SQRT(Inputs!$B$38)*L871+SQRT(1-Inputs!$B$38)*_xlfn.NORM.S.INV(RAND())</f>
        <v>0.67166165886160534</v>
      </c>
      <c r="AI871" s="24">
        <f ca="1">SQRT(Inputs!$B$38)*M871+SQRT(1-Inputs!$B$38)*_xlfn.NORM.S.INV(RAND())</f>
        <v>-6.3049925575812404E-2</v>
      </c>
      <c r="AJ871" s="24">
        <f ca="1">SQRT(Inputs!$B$38)*C871+SQRT(1-Inputs!$B$38)*_xlfn.NORM.S.INV(RAND())</f>
        <v>0.19096616780560505</v>
      </c>
      <c r="AK871" s="24">
        <f ca="1">SQRT(Inputs!$B$38)*D871+SQRT(1-Inputs!$B$38)*_xlfn.NORM.S.INV(RAND())</f>
        <v>-0.29312707002900262</v>
      </c>
      <c r="AL871" s="24">
        <f ca="1">SQRT(Inputs!$B$38)*E871+SQRT(1-Inputs!$B$38)*_xlfn.NORM.S.INV(RAND())</f>
        <v>-0.44890134747211924</v>
      </c>
      <c r="AM871" s="24">
        <f ca="1">SQRT(Inputs!$B$38)*F871+SQRT(1-Inputs!$B$38)*_xlfn.NORM.S.INV(RAND())</f>
        <v>-0.44591125231921308</v>
      </c>
      <c r="AN871" s="24">
        <f ca="1">SQRT(Inputs!$B$38)*G871+SQRT(1-Inputs!$B$38)*_xlfn.NORM.S.INV(RAND())</f>
        <v>-0.71601603026711436</v>
      </c>
      <c r="AO871" s="24">
        <f ca="1">SQRT(Inputs!$B$38)*H871+SQRT(1-Inputs!$B$38)*_xlfn.NORM.S.INV(RAND())</f>
        <v>2.5658222439177729</v>
      </c>
      <c r="AP871" s="24">
        <f ca="1">SQRT(Inputs!$B$38)*I871+SQRT(1-Inputs!$B$38)*_xlfn.NORM.S.INV(RAND())</f>
        <v>1.1873631576181745</v>
      </c>
      <c r="AQ871" s="24">
        <f ca="1">SQRT(Inputs!$B$38)*J871+SQRT(1-Inputs!$B$38)*_xlfn.NORM.S.INV(RAND())</f>
        <v>-1.1909313323410831</v>
      </c>
      <c r="AR871" s="24">
        <f ca="1">SQRT(Inputs!$B$38)*K871+SQRT(1-Inputs!$B$38)*_xlfn.NORM.S.INV(RAND())</f>
        <v>2.0272495898918446</v>
      </c>
      <c r="AS871" s="24">
        <f ca="1">SQRT(Inputs!$B$38)*L871+SQRT(1-Inputs!$B$38)*_xlfn.NORM.S.INV(RAND())</f>
        <v>-0.19423921592972423</v>
      </c>
      <c r="AT871" s="24">
        <f ca="1">SQRT(Inputs!$B$38)*M871+SQRT(1-Inputs!$B$38)*_xlfn.NORM.S.INV(RAND())</f>
        <v>-1.9150944110991972</v>
      </c>
      <c r="AU871" s="15">
        <f ca="1">Inputs!$B$6*EXP($B$8-0.5*C$5^2+C$5*N871)</f>
        <v>4247.3412673843222</v>
      </c>
      <c r="AV871" s="15">
        <f t="shared" ca="1" si="474"/>
        <v>4558.5500375941474</v>
      </c>
      <c r="AW871" s="15">
        <f t="shared" ca="1" si="475"/>
        <v>5881.0045764699034</v>
      </c>
      <c r="AX871" s="15">
        <f t="shared" ca="1" si="476"/>
        <v>6280.6470449909502</v>
      </c>
      <c r="AY871" s="15">
        <f t="shared" ca="1" si="477"/>
        <v>6337.612563882547</v>
      </c>
      <c r="AZ871" s="15">
        <f t="shared" ca="1" si="478"/>
        <v>7906.2551362431159</v>
      </c>
      <c r="BA871" s="15">
        <f t="shared" ca="1" si="479"/>
        <v>9296.3577204993107</v>
      </c>
      <c r="BB871" s="15">
        <f t="shared" ca="1" si="480"/>
        <v>11227.935110654023</v>
      </c>
      <c r="BC871" s="15">
        <f t="shared" ca="1" si="481"/>
        <v>13671.677774017762</v>
      </c>
      <c r="BD871" s="15">
        <f t="shared" ca="1" si="482"/>
        <v>16899.088282517714</v>
      </c>
      <c r="BE871" s="15">
        <f t="shared" ca="1" si="483"/>
        <v>20220.895050958683</v>
      </c>
      <c r="BF871" s="15">
        <f ca="1">Inputs!$B$13*EXP($B$9-0.5*C$6^2+C$6*Y871)</f>
        <v>10648.090159753005</v>
      </c>
      <c r="BG871" s="15">
        <f t="shared" ca="1" si="484"/>
        <v>13201.908454079889</v>
      </c>
      <c r="BH871" s="15">
        <f t="shared" ca="1" si="485"/>
        <v>17448.946077341996</v>
      </c>
      <c r="BI871" s="15">
        <f t="shared" ca="1" si="486"/>
        <v>18869.024091390362</v>
      </c>
      <c r="BJ871" s="15">
        <f t="shared" ca="1" si="487"/>
        <v>18916.866654281785</v>
      </c>
      <c r="BK871" s="15">
        <f t="shared" ca="1" si="488"/>
        <v>20707.203454775907</v>
      </c>
      <c r="BL871" s="15">
        <f t="shared" ca="1" si="489"/>
        <v>25730.072922166433</v>
      </c>
      <c r="BM871" s="15">
        <f t="shared" ca="1" si="490"/>
        <v>30372.471271231294</v>
      </c>
      <c r="BN871" s="15">
        <f t="shared" ca="1" si="491"/>
        <v>40026.471951205938</v>
      </c>
      <c r="BO871" s="15">
        <f t="shared" ca="1" si="492"/>
        <v>53247.556601193064</v>
      </c>
      <c r="BP871" s="15">
        <f t="shared" ca="1" si="493"/>
        <v>65071.276251085001</v>
      </c>
      <c r="BQ871" s="15">
        <f ca="1">Inputs!$B$20*EXP($B$10-0.5*C$7^2+C$7*AJ871)</f>
        <v>4590.1183151460527</v>
      </c>
      <c r="BR871" s="15">
        <f t="shared" ca="1" si="494"/>
        <v>5674.5769862315447</v>
      </c>
      <c r="BS871" s="15">
        <f t="shared" ca="1" si="495"/>
        <v>6830.7709400547792</v>
      </c>
      <c r="BT871" s="15">
        <f t="shared" ca="1" si="496"/>
        <v>8378.4387687579001</v>
      </c>
      <c r="BU871" s="15">
        <f t="shared" ca="1" si="497"/>
        <v>9764.3953044405753</v>
      </c>
      <c r="BV871" s="15">
        <f t="shared" ca="1" si="498"/>
        <v>24216.858134734295</v>
      </c>
      <c r="BW871" s="15">
        <f t="shared" ca="1" si="499"/>
        <v>43448.045529524607</v>
      </c>
      <c r="BX871" s="15">
        <f t="shared" ca="1" si="500"/>
        <v>47862.391916072818</v>
      </c>
      <c r="BY871" s="15">
        <f t="shared" ca="1" si="501"/>
        <v>98839.813937563318</v>
      </c>
      <c r="BZ871" s="15">
        <f t="shared" ca="1" si="502"/>
        <v>133821.30630865003</v>
      </c>
      <c r="CA871" s="15">
        <f t="shared" ca="1" si="503"/>
        <v>133755.4123431457</v>
      </c>
      <c r="CB871" s="15">
        <f ca="1">(AU871*DCF!C$10-DCF!C$5*MAX(AU871*DCF!C$10,0)-MAX(AU871-Inputs!$B$6,0)/Inputs!$B$10)*DCF!C$6</f>
        <v>1048.1716548442676</v>
      </c>
      <c r="CC871" s="15">
        <f ca="1">(AV871*DCF!D$10-DCF!D$5*MAX(AV871*DCF!D$10,0)-MAX(AV871-AU871,0)/Inputs!$B$10)*DCF!D$6</f>
        <v>1035.2355747972617</v>
      </c>
      <c r="CD871" s="15">
        <f ca="1">(AW871*DCF!E$10-DCF!E$5*MAX(AW871*DCF!E$10,0)-MAX(AW871-AV871,0)/Inputs!$B$10)*DCF!E$6</f>
        <v>1059.9588117776464</v>
      </c>
      <c r="CE871" s="15">
        <f ca="1">(AX871*DCF!F$10-DCF!F$5*MAX(AX871*DCF!F$10,0)-MAX(AX871-AW871,0)/Inputs!$B$10)*DCF!F$6</f>
        <v>1287.8995511592677</v>
      </c>
      <c r="CF871" s="15">
        <f ca="1">(AY871*DCF!G$10-DCF!G$5*MAX(AY871*DCF!G$10,0)-MAX(AY871-AX871,0)/Inputs!$B$10)*DCF!G$6</f>
        <v>1294.850975230366</v>
      </c>
      <c r="CG871" s="15">
        <f ca="1">(AZ871*DCF!H$10-DCF!H$5*MAX(AZ871*DCF!H$10,0)-MAX(AZ871-AY871,0)/Inputs!$B$10)*DCF!H$6</f>
        <v>1256.4644953564596</v>
      </c>
      <c r="CH871" s="15">
        <f ca="1">(BA871*DCF!I$10-DCF!I$5*MAX(BA871*DCF!I$10,0)-MAX(BA871-AZ871,0)/Inputs!$B$10)*DCF!I$6</f>
        <v>1470.079894761406</v>
      </c>
      <c r="CI871" s="15">
        <f ca="1">(BB871*DCF!J$10-DCF!J$5*MAX(BB871*DCF!J$10,0)-MAX(BB871-BA871,0)/Inputs!$B$10)*DCF!J$6</f>
        <v>1634.0409938020146</v>
      </c>
      <c r="CJ871" s="15">
        <f ca="1">(BC871*DCF!K$10-DCF!K$5*MAX(BC871*DCF!K$10,0)-MAX(BC871-BB871,0)/Inputs!$B$10)*DCF!K$6</f>
        <v>1858.8337809362936</v>
      </c>
      <c r="CK871" s="15">
        <f ca="1">(BD871*DCF!L$10-DCF!L$5*MAX(BD871*DCF!L$10,0)-MAX(BD871-BC871,0)/Inputs!$B$10)*DCF!L$6</f>
        <v>2131.347430433419</v>
      </c>
      <c r="CL871" s="15">
        <f ca="1">(BE871*DCF!M$10-DCF!M$5*MAX(BE871*DCF!M$10,0)-MAX(BE871-BD871,0)/Inputs!$B$10)*DCF!M$6</f>
        <v>2456.6045180008027</v>
      </c>
      <c r="CM871" s="15">
        <f ca="1">(BF871*DCF!C$28-DCF!C$5*MAX(BF871*DCF!C$28,0)-MAX(BF871-Inputs!$B$13,0)/Inputs!$B$17)*DCF!C$6</f>
        <v>3249.7272852184551</v>
      </c>
      <c r="CN871" s="15">
        <f ca="1">(BG871*DCF!D$28-DCF!D$5*MAX(BG871*DCF!D$28,0)-MAX(BG871-BF871,0)/Inputs!$B$17)*DCF!D$6</f>
        <v>3343.4199922533444</v>
      </c>
      <c r="CO871" s="15">
        <f ca="1">(BH871*DCF!E$28-DCF!E$5*MAX(BH871*DCF!E$28,0)-MAX(BH871-BG871,0)/Inputs!$B$17)*DCF!E$6</f>
        <v>4104.8195767779798</v>
      </c>
      <c r="CP871" s="15">
        <f ca="1">(BI871*DCF!F$28-DCF!F$5*MAX(BI871*DCF!F$28,0)-MAX(BI871-BH871,0)/Inputs!$B$17)*DCF!F$6</f>
        <v>4863.895365941019</v>
      </c>
      <c r="CQ871" s="15">
        <f ca="1">(BJ871*DCF!G$28-DCF!G$5*MAX(BJ871*DCF!G$28,0)-MAX(BJ871-BI871,0)/Inputs!$B$17)*DCF!G$6</f>
        <v>4900.0779288556223</v>
      </c>
      <c r="CR871" s="15">
        <f ca="1">(BK871*DCF!H$28-DCF!H$5*MAX(BK871*DCF!H$28,0)-MAX(BK871-BJ871,0)/Inputs!$B$17)*DCF!H$6</f>
        <v>4842.9517757243075</v>
      </c>
      <c r="CS871" s="15">
        <f ca="1">(BL871*DCF!I$28-DCF!I$5*MAX(BL871*DCF!I$28,0)-MAX(BL871-BK871,0)/Inputs!$B$17)*DCF!I$6</f>
        <v>5329.5690365751034</v>
      </c>
      <c r="CT871" s="15">
        <f ca="1">(BM871*DCF!J$28-DCF!J$5*MAX(BM871*DCF!J$28,0)-MAX(BM871-BL871,0)/Inputs!$B$17)*DCF!J$6</f>
        <v>6160.0384093019902</v>
      </c>
      <c r="CU871" s="15">
        <f ca="1">(BN871*DCF!K$28-DCF!K$5*MAX(BN871*DCF!K$28,0)-MAX(BN871-BM871,0)/Inputs!$B$17)*DCF!K$6</f>
        <v>7270.4332596073309</v>
      </c>
      <c r="CV871" s="15">
        <f ca="1">(BO871*DCF!L$28-DCF!L$5*MAX(BO871*DCF!L$28,0)-MAX(BO871-BN871,0)/Inputs!$B$17)*DCF!L$6</f>
        <v>9128.0174273049543</v>
      </c>
      <c r="CW871" s="15">
        <f ca="1">(BP871*DCF!M$28-DCF!M$5*MAX(BP871*DCF!M$28,0)-MAX(BP871-BO871,0)/Inputs!$B$17)*DCF!M$6</f>
        <v>11007.28734367262</v>
      </c>
      <c r="CX871" s="15">
        <f ca="1">(BQ871*DCF!C$46-DCF!C$5*MAX(BQ871*DCF!C$46,0)-MAX(BQ871-Inputs!$B$20,0)/Inputs!$B$24)*DCF!C$6</f>
        <v>-1701.6986017178194</v>
      </c>
      <c r="CY871" s="15">
        <f ca="1">(BR871*DCF!D$46-DCF!D$5*MAX(BR871*DCF!D$46,0)-MAX(BR871-BQ871,0)/Inputs!$B$24)*DCF!D$6</f>
        <v>-1431.2474718316744</v>
      </c>
      <c r="CZ871" s="15">
        <f ca="1">(BS871*DCF!E$46-DCF!E$5*MAX(BS871*DCF!E$46,0)-MAX(BS871-BR871,0)/Inputs!$B$24)*DCF!E$6</f>
        <v>-1263.490384007001</v>
      </c>
      <c r="DA871" s="15">
        <f ca="1">(BT871*DCF!F$46-DCF!F$5*MAX(BT871*DCF!F$46,0)-MAX(BT871-BS871,0)/Inputs!$B$24)*DCF!F$6</f>
        <v>-1173.725665614792</v>
      </c>
      <c r="DB871" s="15">
        <f ca="1">(BU871*DCF!G$46-DCF!G$5*MAX(BU871*DCF!G$46,0)-MAX(BU871-BT871,0)/Inputs!$B$24)*DCF!G$6</f>
        <v>-794.66336139794601</v>
      </c>
      <c r="DC871" s="15">
        <f ca="1">(BV871*DCF!H$46-DCF!H$5*MAX(BV871*DCF!H$46,0)-MAX(BV871-BU871,0)/Inputs!$B$24)*DCF!H$6</f>
        <v>-4491.0142728048331</v>
      </c>
      <c r="DD871" s="15">
        <f ca="1">(BW871*DCF!I$46-DCF!I$5*MAX(BW871*DCF!I$46,0)-MAX(BW871-BV871,0)/Inputs!$B$24)*DCF!I$6</f>
        <v>-4517.0804813377181</v>
      </c>
      <c r="DE871" s="15">
        <f ca="1">(BX871*DCF!J$46-DCF!J$5*MAX(BX871*DCF!J$46,0)-MAX(BX871-BW871,0)/Inputs!$B$24)*DCF!J$6</f>
        <v>837.08240515113175</v>
      </c>
      <c r="DF871" s="15">
        <f ca="1">(BY871*DCF!K$46-DCF!K$5*MAX(BY871*DCF!K$46,0)-MAX(BY871-BX871,0)/Inputs!$B$24)*DCF!K$6</f>
        <v>-6842.0507059690426</v>
      </c>
      <c r="DG871" s="15">
        <f ca="1">(BZ871*DCF!L$46-DCF!L$5*MAX(BZ871*DCF!L$46,0)-MAX(BZ871-BY871,0)/Inputs!$B$24)*DCF!L$6</f>
        <v>1334.0205750951475</v>
      </c>
      <c r="DH871" s="15">
        <f ca="1">(CA871*DCF!M$46-DCF!M$5*MAX(CA871*DCF!M$46,0)-MAX(CA871-BZ871,0)/Inputs!$B$24)*DCF!M$6</f>
        <v>10485.899266858685</v>
      </c>
      <c r="DI871" s="15">
        <f ca="1">SUM(CB871:CL871)+BE871*DCF!M$10*(1+Inputs!$B$30)*(1-Inputs!$B$33)*(1-Inputs!$B$30/Inputs!$B$31)/(Inputs!$B$29-Inputs!$B$30)*DCF!M$6</f>
        <v>72808.506001572387</v>
      </c>
      <c r="DJ871" s="15">
        <f ca="1">SUM(CM871:CW871)+BP871*DCF!M$28*(1+Inputs!$B$30)*(1-Inputs!$B$33)*(1-Inputs!$B$30/Inputs!$B$31)/(Inputs!$B$29-Inputs!$B$30)*DCF!M$6</f>
        <v>305659.20044832211</v>
      </c>
      <c r="DK871" s="15">
        <f ca="1">SUM(CX871:DH871)+CA871*DCF!M$46*(1+Inputs!$B$30)*(1-Inputs!$B$33)*(1-Inputs!$B$30/Inputs!$B$31)/(Inputs!$B$29-Inputs!$B$30)*DCF!M$6</f>
        <v>197243.74312642135</v>
      </c>
      <c r="DM871" s="15">
        <f ca="1">DI871+DJ871+DK871+Inputs!$B$34+Inputs!$B$36-Inputs!$B$35</f>
        <v>652562.44957631582</v>
      </c>
    </row>
    <row r="872" spans="1:117" x14ac:dyDescent="0.75">
      <c r="A872" s="11">
        <v>859</v>
      </c>
      <c r="C872" s="24">
        <f t="shared" ca="1" si="505"/>
        <v>0.73111495164852369</v>
      </c>
      <c r="D872" s="24">
        <f t="shared" ca="1" si="505"/>
        <v>-0.64914312099053928</v>
      </c>
      <c r="E872" s="24">
        <f t="shared" ca="1" si="505"/>
        <v>1.481910027801242</v>
      </c>
      <c r="F872" s="24">
        <f t="shared" ca="1" si="505"/>
        <v>2.014897509620603</v>
      </c>
      <c r="G872" s="24">
        <f t="shared" ca="1" si="505"/>
        <v>0.15619975064177249</v>
      </c>
      <c r="H872" s="24">
        <f t="shared" ca="1" si="505"/>
        <v>-0.14078191895866513</v>
      </c>
      <c r="I872" s="24">
        <f t="shared" ca="1" si="505"/>
        <v>2.1464875032577093</v>
      </c>
      <c r="J872" s="24">
        <f t="shared" ca="1" si="505"/>
        <v>-0.44388605897414007</v>
      </c>
      <c r="K872" s="24">
        <f t="shared" ca="1" si="505"/>
        <v>0.18015545055805407</v>
      </c>
      <c r="L872" s="24">
        <f t="shared" ca="1" si="505"/>
        <v>-0.86978625422332323</v>
      </c>
      <c r="M872" s="24">
        <f t="shared" ca="1" si="505"/>
        <v>-1.230491752310924</v>
      </c>
      <c r="N872" s="24">
        <f ca="1">SQRT(Inputs!$B$38)*C872+SQRT(1-Inputs!$B$38)*_xlfn.NORM.S.INV(RAND())</f>
        <v>2.1562925277606226E-2</v>
      </c>
      <c r="O872" s="24">
        <f ca="1">SQRT(Inputs!$B$38)*D872+SQRT(1-Inputs!$B$38)*_xlfn.NORM.S.INV(RAND())</f>
        <v>-1.2616666191372561</v>
      </c>
      <c r="P872" s="24">
        <f ca="1">SQRT(Inputs!$B$38)*E872+SQRT(1-Inputs!$B$38)*_xlfn.NORM.S.INV(RAND())</f>
        <v>1.1163344805578055</v>
      </c>
      <c r="Q872" s="24">
        <f ca="1">SQRT(Inputs!$B$38)*F872+SQRT(1-Inputs!$B$38)*_xlfn.NORM.S.INV(RAND())</f>
        <v>1.3657553227825989</v>
      </c>
      <c r="R872" s="24">
        <f ca="1">SQRT(Inputs!$B$38)*G872+SQRT(1-Inputs!$B$38)*_xlfn.NORM.S.INV(RAND())</f>
        <v>0.31066900429569072</v>
      </c>
      <c r="S872" s="24">
        <f ca="1">SQRT(Inputs!$B$38)*H872+SQRT(1-Inputs!$B$38)*_xlfn.NORM.S.INV(RAND())</f>
        <v>-0.97033060931904647</v>
      </c>
      <c r="T872" s="24">
        <f ca="1">SQRT(Inputs!$B$38)*I872+SQRT(1-Inputs!$B$38)*_xlfn.NORM.S.INV(RAND())</f>
        <v>1.8316275376864204</v>
      </c>
      <c r="U872" s="24">
        <f ca="1">SQRT(Inputs!$B$38)*J872+SQRT(1-Inputs!$B$38)*_xlfn.NORM.S.INV(RAND())</f>
        <v>0.74412943421109667</v>
      </c>
      <c r="V872" s="24">
        <f ca="1">SQRT(Inputs!$B$38)*K872+SQRT(1-Inputs!$B$38)*_xlfn.NORM.S.INV(RAND())</f>
        <v>1.1458868961281417</v>
      </c>
      <c r="W872" s="24">
        <f ca="1">SQRT(Inputs!$B$38)*L872+SQRT(1-Inputs!$B$38)*_xlfn.NORM.S.INV(RAND())</f>
        <v>-0.4747494913700645</v>
      </c>
      <c r="X872" s="24">
        <f ca="1">SQRT(Inputs!$B$38)*M872+SQRT(1-Inputs!$B$38)*_xlfn.NORM.S.INV(RAND())</f>
        <v>-1.6285247880209466</v>
      </c>
      <c r="Y872" s="24">
        <f ca="1">SQRT(Inputs!$B$38)*C872+SQRT(1-Inputs!$B$38)*_xlfn.NORM.S.INV(RAND())</f>
        <v>0.58180418401038314</v>
      </c>
      <c r="Z872" s="24">
        <f ca="1">SQRT(Inputs!$B$38)*D872+SQRT(1-Inputs!$B$38)*_xlfn.NORM.S.INV(RAND())</f>
        <v>-1.5696612417357456</v>
      </c>
      <c r="AA872" s="24">
        <f ca="1">SQRT(Inputs!$B$38)*E872+SQRT(1-Inputs!$B$38)*_xlfn.NORM.S.INV(RAND())</f>
        <v>2.012594835462806</v>
      </c>
      <c r="AB872" s="24">
        <f ca="1">SQRT(Inputs!$B$38)*F872+SQRT(1-Inputs!$B$38)*_xlfn.NORM.S.INV(RAND())</f>
        <v>1.2018497454461294</v>
      </c>
      <c r="AC872" s="24">
        <f ca="1">SQRT(Inputs!$B$38)*G872+SQRT(1-Inputs!$B$38)*_xlfn.NORM.S.INV(RAND())</f>
        <v>0.92402090593684139</v>
      </c>
      <c r="AD872" s="24">
        <f ca="1">SQRT(Inputs!$B$38)*H872+SQRT(1-Inputs!$B$38)*_xlfn.NORM.S.INV(RAND())</f>
        <v>-0.10357481598952656</v>
      </c>
      <c r="AE872" s="24">
        <f ca="1">SQRT(Inputs!$B$38)*I872+SQRT(1-Inputs!$B$38)*_xlfn.NORM.S.INV(RAND())</f>
        <v>0.58915404831367868</v>
      </c>
      <c r="AF872" s="24">
        <f ca="1">SQRT(Inputs!$B$38)*J872+SQRT(1-Inputs!$B$38)*_xlfn.NORM.S.INV(RAND())</f>
        <v>-0.83856239260820509</v>
      </c>
      <c r="AG872" s="24">
        <f ca="1">SQRT(Inputs!$B$38)*K872+SQRT(1-Inputs!$B$38)*_xlfn.NORM.S.INV(RAND())</f>
        <v>-0.3236017550468287</v>
      </c>
      <c r="AH872" s="24">
        <f ca="1">SQRT(Inputs!$B$38)*L872+SQRT(1-Inputs!$B$38)*_xlfn.NORM.S.INV(RAND())</f>
        <v>1.4272244550227973</v>
      </c>
      <c r="AI872" s="24">
        <f ca="1">SQRT(Inputs!$B$38)*M872+SQRT(1-Inputs!$B$38)*_xlfn.NORM.S.INV(RAND())</f>
        <v>-2.6398532573422342</v>
      </c>
      <c r="AJ872" s="24">
        <f ca="1">SQRT(Inputs!$B$38)*C872+SQRT(1-Inputs!$B$38)*_xlfn.NORM.S.INV(RAND())</f>
        <v>1.1114233558175868</v>
      </c>
      <c r="AK872" s="24">
        <f ca="1">SQRT(Inputs!$B$38)*D872+SQRT(1-Inputs!$B$38)*_xlfn.NORM.S.INV(RAND())</f>
        <v>-1.1101944682822329</v>
      </c>
      <c r="AL872" s="24">
        <f ca="1">SQRT(Inputs!$B$38)*E872+SQRT(1-Inputs!$B$38)*_xlfn.NORM.S.INV(RAND())</f>
        <v>1.5951332459232672</v>
      </c>
      <c r="AM872" s="24">
        <f ca="1">SQRT(Inputs!$B$38)*F872+SQRT(1-Inputs!$B$38)*_xlfn.NORM.S.INV(RAND())</f>
        <v>0.70482577053794571</v>
      </c>
      <c r="AN872" s="24">
        <f ca="1">SQRT(Inputs!$B$38)*G872+SQRT(1-Inputs!$B$38)*_xlfn.NORM.S.INV(RAND())</f>
        <v>0.8066992914036617</v>
      </c>
      <c r="AO872" s="24">
        <f ca="1">SQRT(Inputs!$B$38)*H872+SQRT(1-Inputs!$B$38)*_xlfn.NORM.S.INV(RAND())</f>
        <v>-1.8607236123712561</v>
      </c>
      <c r="AP872" s="24">
        <f ca="1">SQRT(Inputs!$B$38)*I872+SQRT(1-Inputs!$B$38)*_xlfn.NORM.S.INV(RAND())</f>
        <v>1.4146399689389326</v>
      </c>
      <c r="AQ872" s="24">
        <f ca="1">SQRT(Inputs!$B$38)*J872+SQRT(1-Inputs!$B$38)*_xlfn.NORM.S.INV(RAND())</f>
        <v>-1.7738699351156657</v>
      </c>
      <c r="AR872" s="24">
        <f ca="1">SQRT(Inputs!$B$38)*K872+SQRT(1-Inputs!$B$38)*_xlfn.NORM.S.INV(RAND())</f>
        <v>1.6720300680957974</v>
      </c>
      <c r="AS872" s="24">
        <f ca="1">SQRT(Inputs!$B$38)*L872+SQRT(1-Inputs!$B$38)*_xlfn.NORM.S.INV(RAND())</f>
        <v>-2.3081616631358957</v>
      </c>
      <c r="AT872" s="24">
        <f ca="1">SQRT(Inputs!$B$38)*M872+SQRT(1-Inputs!$B$38)*_xlfn.NORM.S.INV(RAND())</f>
        <v>1.3266343984747337</v>
      </c>
      <c r="AU872" s="15">
        <f ca="1">Inputs!$B$6*EXP($B$8-0.5*C$5^2+C$5*N872)</f>
        <v>4979.5901787833036</v>
      </c>
      <c r="AV872" s="15">
        <f t="shared" ca="1" si="474"/>
        <v>5035.0582944901471</v>
      </c>
      <c r="AW872" s="15">
        <f t="shared" ca="1" si="475"/>
        <v>7137.0050001808886</v>
      </c>
      <c r="AX872" s="15">
        <f t="shared" ca="1" si="476"/>
        <v>10334.718566094805</v>
      </c>
      <c r="AY872" s="15">
        <f t="shared" ca="1" si="477"/>
        <v>13096.745065459898</v>
      </c>
      <c r="AZ872" s="15">
        <f t="shared" ca="1" si="478"/>
        <v>14394.417093839596</v>
      </c>
      <c r="BA872" s="15">
        <f t="shared" ca="1" si="479"/>
        <v>21337.226551256197</v>
      </c>
      <c r="BB872" s="15">
        <f t="shared" ca="1" si="480"/>
        <v>28145.301899648603</v>
      </c>
      <c r="BC872" s="15">
        <f t="shared" ca="1" si="481"/>
        <v>38502.603310941435</v>
      </c>
      <c r="BD872" s="15">
        <f t="shared" ca="1" si="482"/>
        <v>45120.590258791664</v>
      </c>
      <c r="BE872" s="15">
        <f t="shared" ca="1" si="483"/>
        <v>47667.8140432648</v>
      </c>
      <c r="BF872" s="15">
        <f ca="1">Inputs!$B$13*EXP($B$9-0.5*C$6^2+C$6*Y872)</f>
        <v>15521.952122130626</v>
      </c>
      <c r="BG872" s="15">
        <f t="shared" ca="1" si="484"/>
        <v>14251.209479500565</v>
      </c>
      <c r="BH872" s="15">
        <f t="shared" ca="1" si="485"/>
        <v>24312.335417878028</v>
      </c>
      <c r="BI872" s="15">
        <f t="shared" ca="1" si="486"/>
        <v>35809.70706848699</v>
      </c>
      <c r="BJ872" s="15">
        <f t="shared" ca="1" si="487"/>
        <v>50154.898877896252</v>
      </c>
      <c r="BK872" s="15">
        <f t="shared" ca="1" si="488"/>
        <v>60693.726990358475</v>
      </c>
      <c r="BL872" s="15">
        <f t="shared" ca="1" si="489"/>
        <v>80470.081804317961</v>
      </c>
      <c r="BM872" s="15">
        <f t="shared" ca="1" si="490"/>
        <v>89129.405479163906</v>
      </c>
      <c r="BN872" s="15">
        <f t="shared" ca="1" si="491"/>
        <v>105448.48769408924</v>
      </c>
      <c r="BO872" s="15">
        <f t="shared" ca="1" si="492"/>
        <v>153156.49560034435</v>
      </c>
      <c r="BP872" s="15">
        <f t="shared" ca="1" si="493"/>
        <v>139777.10790776054</v>
      </c>
      <c r="BQ872" s="15">
        <f ca="1">Inputs!$B$20*EXP($B$10-0.5*C$7^2+C$7*AJ872)</f>
        <v>6362.2114574011657</v>
      </c>
      <c r="BR872" s="15">
        <f t="shared" ca="1" si="494"/>
        <v>6067.714297204102</v>
      </c>
      <c r="BS872" s="15">
        <f t="shared" ca="1" si="495"/>
        <v>13137.571521727645</v>
      </c>
      <c r="BT872" s="15">
        <f t="shared" ca="1" si="496"/>
        <v>21792.713095494582</v>
      </c>
      <c r="BU872" s="15">
        <f t="shared" ca="1" si="497"/>
        <v>36712.155429035585</v>
      </c>
      <c r="BV872" s="15">
        <f t="shared" ca="1" si="498"/>
        <v>33586.355724297697</v>
      </c>
      <c r="BW872" s="15">
        <f t="shared" ca="1" si="499"/>
        <v>63227.525116637815</v>
      </c>
      <c r="BX872" s="15">
        <f t="shared" ca="1" si="500"/>
        <v>61969.344011603069</v>
      </c>
      <c r="BY872" s="15">
        <f t="shared" ca="1" si="501"/>
        <v>119563.5435383258</v>
      </c>
      <c r="BZ872" s="15">
        <f t="shared" ca="1" si="502"/>
        <v>109754.10024335067</v>
      </c>
      <c r="CA872" s="15">
        <f t="shared" ca="1" si="503"/>
        <v>195157.64274305216</v>
      </c>
      <c r="CB872" s="15">
        <f ca="1">(AU872*DCF!C$10-DCF!C$5*MAX(AU872*DCF!C$10,0)-MAX(AU872-Inputs!$B$6,0)/Inputs!$B$10)*DCF!C$6</f>
        <v>1042.9505895893442</v>
      </c>
      <c r="CC872" s="15">
        <f ca="1">(AV872*DCF!D$10-DCF!D$5*MAX(AV872*DCF!D$10,0)-MAX(AV872-AU872,0)/Inputs!$B$10)*DCF!D$6</f>
        <v>1213.7368995703318</v>
      </c>
      <c r="CD872" s="15">
        <f ca="1">(AW872*DCF!E$10-DCF!E$5*MAX(AW872*DCF!E$10,0)-MAX(AW872-AV872,0)/Inputs!$B$10)*DCF!E$6</f>
        <v>1174.3753997236352</v>
      </c>
      <c r="CE872" s="15">
        <f ca="1">(AX872*DCF!F$10-DCF!F$5*MAX(AX872*DCF!F$10,0)-MAX(AX872-AW872,0)/Inputs!$B$10)*DCF!F$6</f>
        <v>1590.687680261505</v>
      </c>
      <c r="CF872" s="15">
        <f ca="1">(AY872*DCF!G$10-DCF!G$5*MAX(AY872*DCF!G$10,0)-MAX(AY872-AX872,0)/Inputs!$B$10)*DCF!G$6</f>
        <v>2167.5421440996397</v>
      </c>
      <c r="CG872" s="15">
        <f ca="1">(AZ872*DCF!H$10-DCF!H$5*MAX(AZ872*DCF!H$10,0)-MAX(AZ872-AY872,0)/Inputs!$B$10)*DCF!H$6</f>
        <v>2564.2614711383517</v>
      </c>
      <c r="CH872" s="15">
        <f ca="1">(BA872*DCF!I$10-DCF!I$5*MAX(BA872*DCF!I$10,0)-MAX(BA872-AZ872,0)/Inputs!$B$10)*DCF!I$6</f>
        <v>2758.6689014489816</v>
      </c>
      <c r="CI872" s="15">
        <f ca="1">(BB872*DCF!J$10-DCF!J$5*MAX(BB872*DCF!J$10,0)-MAX(BB872-BA872,0)/Inputs!$B$10)*DCF!J$6</f>
        <v>3798.1474812368119</v>
      </c>
      <c r="CJ872" s="15">
        <f ca="1">(BC872*DCF!K$10-DCF!K$5*MAX(BC872*DCF!K$10,0)-MAX(BC872-BB872,0)/Inputs!$B$10)*DCF!K$6</f>
        <v>4748.43624720959</v>
      </c>
      <c r="CK872" s="15">
        <f ca="1">(BD872*DCF!L$10-DCF!L$5*MAX(BD872*DCF!L$10,0)-MAX(BD872-BC872,0)/Inputs!$B$10)*DCF!L$6</f>
        <v>5949.2301557892333</v>
      </c>
      <c r="CL872" s="15">
        <f ca="1">(BE872*DCF!M$10-DCF!M$5*MAX(BE872*DCF!M$10,0)-MAX(BE872-BD872,0)/Inputs!$B$10)*DCF!M$6</f>
        <v>6422.2520013249277</v>
      </c>
      <c r="CM872" s="15">
        <f ca="1">(BF872*DCF!C$28-DCF!C$5*MAX(BF872*DCF!C$28,0)-MAX(BF872-Inputs!$B$13,0)/Inputs!$B$17)*DCF!C$6</f>
        <v>3782.2436920025216</v>
      </c>
      <c r="CN872" s="15">
        <f ca="1">(BG872*DCF!D$28-DCF!D$5*MAX(BG872*DCF!D$28,0)-MAX(BG872-BF872,0)/Inputs!$B$17)*DCF!D$6</f>
        <v>4197.3098789059968</v>
      </c>
      <c r="CO872" s="15">
        <f ca="1">(BH872*DCF!E$28-DCF!E$5*MAX(BH872*DCF!E$28,0)-MAX(BH872-BG872,0)/Inputs!$B$17)*DCF!E$6</f>
        <v>4902.7768733224975</v>
      </c>
      <c r="CP872" s="15">
        <f ca="1">(BI872*DCF!F$28-DCF!F$5*MAX(BI872*DCF!F$28,0)-MAX(BI872-BH872,0)/Inputs!$B$17)*DCF!F$6</f>
        <v>7628.1139717097521</v>
      </c>
      <c r="CQ872" s="15">
        <f ca="1">(BJ872*DCF!G$28-DCF!G$5*MAX(BJ872*DCF!G$28,0)-MAX(BJ872-BI872,0)/Inputs!$B$17)*DCF!G$6</f>
        <v>10600.349488840318</v>
      </c>
      <c r="CR872" s="15">
        <f ca="1">(BK872*DCF!H$28-DCF!H$5*MAX(BK872*DCF!H$28,0)-MAX(BK872-BJ872,0)/Inputs!$B$17)*DCF!H$6</f>
        <v>13372.790170369914</v>
      </c>
      <c r="CS872" s="15">
        <f ca="1">(BL872*DCF!I$28-DCF!I$5*MAX(BL872*DCF!I$28,0)-MAX(BL872-BK872,0)/Inputs!$B$17)*DCF!I$6</f>
        <v>16084.270927787646</v>
      </c>
      <c r="CT872" s="15">
        <f ca="1">(BM872*DCF!J$28-DCF!J$5*MAX(BM872*DCF!J$28,0)-MAX(BM872-BL872,0)/Inputs!$B$17)*DCF!J$6</f>
        <v>18735.10104352891</v>
      </c>
      <c r="CU872" s="15">
        <f ca="1">(BN872*DCF!K$28-DCF!K$5*MAX(BN872*DCF!K$28,0)-MAX(BN872-BM872,0)/Inputs!$B$17)*DCF!K$6</f>
        <v>20270.08234388366</v>
      </c>
      <c r="CV872" s="15">
        <f ca="1">(BO872*DCF!L$28-DCF!L$5*MAX(BO872*DCF!L$28,0)-MAX(BO872-BN872,0)/Inputs!$B$17)*DCF!L$6</f>
        <v>25159.694960740955</v>
      </c>
      <c r="CW872" s="15">
        <f ca="1">(BP872*DCF!M$28-DCF!M$5*MAX(BP872*DCF!M$28,0)-MAX(BP872-BO872,0)/Inputs!$B$17)*DCF!M$6</f>
        <v>26299.143745871253</v>
      </c>
      <c r="CX872" s="15">
        <f ca="1">(BQ872*DCF!C$46-DCF!C$5*MAX(BQ872*DCF!C$46,0)-MAX(BQ872-Inputs!$B$20,0)/Inputs!$B$24)*DCF!C$6</f>
        <v>-2929.4767603241335</v>
      </c>
      <c r="CY872" s="15">
        <f ca="1">(BR872*DCF!D$46-DCF!D$5*MAX(BR872*DCF!D$46,0)-MAX(BR872-BQ872,0)/Inputs!$B$24)*DCF!D$6</f>
        <v>-1035.6173296061704</v>
      </c>
      <c r="CZ872" s="15">
        <f ca="1">(BS872*DCF!E$46-DCF!E$5*MAX(BS872*DCF!E$46,0)-MAX(BS872-BR872,0)/Inputs!$B$24)*DCF!E$6</f>
        <v>-4340.283794488706</v>
      </c>
      <c r="DA872" s="15">
        <f ca="1">(BT872*DCF!F$46-DCF!F$5*MAX(BT872*DCF!F$46,0)-MAX(BT872-BS872,0)/Inputs!$B$24)*DCF!F$6</f>
        <v>-4738.6938085620995</v>
      </c>
      <c r="DB872" s="15">
        <f ca="1">(BU872*DCF!G$46-DCF!G$5*MAX(BU872*DCF!G$46,0)-MAX(BU872-BT872,0)/Inputs!$B$24)*DCF!G$6</f>
        <v>-6253.5300030854823</v>
      </c>
      <c r="DC872" s="15">
        <f ca="1">(BV872*DCF!H$46-DCF!H$5*MAX(BV872*DCF!H$46,0)-MAX(BV872-BU872,0)/Inputs!$B$24)*DCF!H$6</f>
        <v>0</v>
      </c>
      <c r="DD872" s="15">
        <f ca="1">(BW872*DCF!I$46-DCF!I$5*MAX(BW872*DCF!I$46,0)-MAX(BW872-BV872,0)/Inputs!$B$24)*DCF!I$6</f>
        <v>-7048.5688499757662</v>
      </c>
      <c r="DE872" s="15">
        <f ca="1">(BX872*DCF!J$46-DCF!J$5*MAX(BX872*DCF!J$46,0)-MAX(BX872-BW872,0)/Inputs!$B$24)*DCF!J$6</f>
        <v>2599.4425652235991</v>
      </c>
      <c r="DF872" s="15">
        <f ca="1">(BY872*DCF!K$46-DCF!K$5*MAX(BY872*DCF!K$46,0)-MAX(BY872-BX872,0)/Inputs!$B$24)*DCF!K$6</f>
        <v>-7279.1764068276152</v>
      </c>
      <c r="DG872" s="15">
        <f ca="1">(BZ872*DCF!L$46-DCF!L$5*MAX(BZ872*DCF!L$46,0)-MAX(BZ872-BY872,0)/Inputs!$B$24)*DCF!L$6</f>
        <v>7586.7941403327695</v>
      </c>
      <c r="DH872" s="15">
        <f ca="1">(CA872*DCF!M$46-DCF!M$5*MAX(CA872*DCF!M$46,0)-MAX(CA872-BZ872,0)/Inputs!$B$24)*DCF!M$6</f>
        <v>-2554.5468469581624</v>
      </c>
      <c r="DI872" s="15">
        <f ca="1">SUM(CB872:CL872)+BE872*DCF!M$10*(1+Inputs!$B$30)*(1-Inputs!$B$33)*(1-Inputs!$B$30/Inputs!$B$31)/(Inputs!$B$29-Inputs!$B$30)*DCF!M$6</f>
        <v>166090.44579538298</v>
      </c>
      <c r="DJ872" s="15">
        <f ca="1">SUM(CM872:CW872)+BP872*DCF!M$28*(1+Inputs!$B$30)*(1-Inputs!$B$33)*(1-Inputs!$B$30/Inputs!$B$31)/(Inputs!$B$29-Inputs!$B$30)*DCF!M$6</f>
        <v>669700.59665456112</v>
      </c>
      <c r="DK872" s="15">
        <f ca="1">SUM(CX872:DH872)+CA872*DCF!M$46*(1+Inputs!$B$30)*(1-Inputs!$B$33)*(1-Inputs!$B$30/Inputs!$B$31)/(Inputs!$B$29-Inputs!$B$30)*DCF!M$6</f>
        <v>275743.17648715805</v>
      </c>
      <c r="DM872" s="15">
        <f ca="1">DI872+DJ872+DK872+Inputs!$B$34+Inputs!$B$36-Inputs!$B$35</f>
        <v>1188385.2189371022</v>
      </c>
    </row>
    <row r="873" spans="1:117" x14ac:dyDescent="0.75">
      <c r="A873" s="11">
        <v>860</v>
      </c>
      <c r="C873" s="24">
        <f t="shared" ca="1" si="505"/>
        <v>-0.63016296267176031</v>
      </c>
      <c r="D873" s="24">
        <f t="shared" ca="1" si="505"/>
        <v>-1.4527741013106643</v>
      </c>
      <c r="E873" s="24">
        <f t="shared" ca="1" si="505"/>
        <v>1.468167981094932</v>
      </c>
      <c r="F873" s="24">
        <f t="shared" ca="1" si="505"/>
        <v>-0.56323529862094557</v>
      </c>
      <c r="G873" s="24">
        <f t="shared" ca="1" si="505"/>
        <v>0.39528987253499448</v>
      </c>
      <c r="H873" s="24">
        <f t="shared" ca="1" si="505"/>
        <v>-0.14331234582669747</v>
      </c>
      <c r="I873" s="24">
        <f t="shared" ca="1" si="505"/>
        <v>-1.0907648166188715</v>
      </c>
      <c r="J873" s="24">
        <f t="shared" ca="1" si="505"/>
        <v>-1.9320846124971438</v>
      </c>
      <c r="K873" s="24">
        <f t="shared" ca="1" si="505"/>
        <v>-0.60315500924410437</v>
      </c>
      <c r="L873" s="24">
        <f t="shared" ca="1" si="505"/>
        <v>-1.649100561350368</v>
      </c>
      <c r="M873" s="24">
        <f t="shared" ca="1" si="505"/>
        <v>-0.73901500288190625</v>
      </c>
      <c r="N873" s="24">
        <f ca="1">SQRT(Inputs!$B$38)*C873+SQRT(1-Inputs!$B$38)*_xlfn.NORM.S.INV(RAND())</f>
        <v>-0.44424290904297564</v>
      </c>
      <c r="O873" s="24">
        <f ca="1">SQRT(Inputs!$B$38)*D873+SQRT(1-Inputs!$B$38)*_xlfn.NORM.S.INV(RAND())</f>
        <v>-0.60355883594537285</v>
      </c>
      <c r="P873" s="24">
        <f ca="1">SQRT(Inputs!$B$38)*E873+SQRT(1-Inputs!$B$38)*_xlfn.NORM.S.INV(RAND())</f>
        <v>1.2768947683404788</v>
      </c>
      <c r="Q873" s="24">
        <f ca="1">SQRT(Inputs!$B$38)*F873+SQRT(1-Inputs!$B$38)*_xlfn.NORM.S.INV(RAND())</f>
        <v>-1.9695619374310565</v>
      </c>
      <c r="R873" s="24">
        <f ca="1">SQRT(Inputs!$B$38)*G873+SQRT(1-Inputs!$B$38)*_xlfn.NORM.S.INV(RAND())</f>
        <v>0.10598051587781142</v>
      </c>
      <c r="S873" s="24">
        <f ca="1">SQRT(Inputs!$B$38)*H873+SQRT(1-Inputs!$B$38)*_xlfn.NORM.S.INV(RAND())</f>
        <v>0.90466767773850443</v>
      </c>
      <c r="T873" s="24">
        <f ca="1">SQRT(Inputs!$B$38)*I873+SQRT(1-Inputs!$B$38)*_xlfn.NORM.S.INV(RAND())</f>
        <v>0.23514391612135532</v>
      </c>
      <c r="U873" s="24">
        <f ca="1">SQRT(Inputs!$B$38)*J873+SQRT(1-Inputs!$B$38)*_xlfn.NORM.S.INV(RAND())</f>
        <v>-1.5977727826164765</v>
      </c>
      <c r="V873" s="24">
        <f ca="1">SQRT(Inputs!$B$38)*K873+SQRT(1-Inputs!$B$38)*_xlfn.NORM.S.INV(RAND())</f>
        <v>0.12992178587930064</v>
      </c>
      <c r="W873" s="24">
        <f ca="1">SQRT(Inputs!$B$38)*L873+SQRT(1-Inputs!$B$38)*_xlfn.NORM.S.INV(RAND())</f>
        <v>-1.9024962159722227</v>
      </c>
      <c r="X873" s="24">
        <f ca="1">SQRT(Inputs!$B$38)*M873+SQRT(1-Inputs!$B$38)*_xlfn.NORM.S.INV(RAND())</f>
        <v>5.0829145208735327E-2</v>
      </c>
      <c r="Y873" s="24">
        <f ca="1">SQRT(Inputs!$B$38)*C873+SQRT(1-Inputs!$B$38)*_xlfn.NORM.S.INV(RAND())</f>
        <v>-0.4746101110340965</v>
      </c>
      <c r="Z873" s="24">
        <f ca="1">SQRT(Inputs!$B$38)*D873+SQRT(1-Inputs!$B$38)*_xlfn.NORM.S.INV(RAND())</f>
        <v>0.18207684108769229</v>
      </c>
      <c r="AA873" s="24">
        <f ca="1">SQRT(Inputs!$B$38)*E873+SQRT(1-Inputs!$B$38)*_xlfn.NORM.S.INV(RAND())</f>
        <v>0.56486592821200787</v>
      </c>
      <c r="AB873" s="24">
        <f ca="1">SQRT(Inputs!$B$38)*F873+SQRT(1-Inputs!$B$38)*_xlfn.NORM.S.INV(RAND())</f>
        <v>-0.70780725856062832</v>
      </c>
      <c r="AC873" s="24">
        <f ca="1">SQRT(Inputs!$B$38)*G873+SQRT(1-Inputs!$B$38)*_xlfn.NORM.S.INV(RAND())</f>
        <v>-0.46804795376261199</v>
      </c>
      <c r="AD873" s="24">
        <f ca="1">SQRT(Inputs!$B$38)*H873+SQRT(1-Inputs!$B$38)*_xlfn.NORM.S.INV(RAND())</f>
        <v>-0.18604362244099093</v>
      </c>
      <c r="AE873" s="24">
        <f ca="1">SQRT(Inputs!$B$38)*I873+SQRT(1-Inputs!$B$38)*_xlfn.NORM.S.INV(RAND())</f>
        <v>-5.787843467751852E-2</v>
      </c>
      <c r="AF873" s="24">
        <f ca="1">SQRT(Inputs!$B$38)*J873+SQRT(1-Inputs!$B$38)*_xlfn.NORM.S.INV(RAND())</f>
        <v>-2.5765857773580634</v>
      </c>
      <c r="AG873" s="24">
        <f ca="1">SQRT(Inputs!$B$38)*K873+SQRT(1-Inputs!$B$38)*_xlfn.NORM.S.INV(RAND())</f>
        <v>0.49338754313589178</v>
      </c>
      <c r="AH873" s="24">
        <f ca="1">SQRT(Inputs!$B$38)*L873+SQRT(1-Inputs!$B$38)*_xlfn.NORM.S.INV(RAND())</f>
        <v>-0.67027588556585715</v>
      </c>
      <c r="AI873" s="24">
        <f ca="1">SQRT(Inputs!$B$38)*M873+SQRT(1-Inputs!$B$38)*_xlfn.NORM.S.INV(RAND())</f>
        <v>-1.6021142939918567</v>
      </c>
      <c r="AJ873" s="24">
        <f ca="1">SQRT(Inputs!$B$38)*C873+SQRT(1-Inputs!$B$38)*_xlfn.NORM.S.INV(RAND())</f>
        <v>-0.9015763671204482</v>
      </c>
      <c r="AK873" s="24">
        <f ca="1">SQRT(Inputs!$B$38)*D873+SQRT(1-Inputs!$B$38)*_xlfn.NORM.S.INV(RAND())</f>
        <v>-0.49651494986179745</v>
      </c>
      <c r="AL873" s="24">
        <f ca="1">SQRT(Inputs!$B$38)*E873+SQRT(1-Inputs!$B$38)*_xlfn.NORM.S.INV(RAND())</f>
        <v>2.2716317140034632</v>
      </c>
      <c r="AM873" s="24">
        <f ca="1">SQRT(Inputs!$B$38)*F873+SQRT(1-Inputs!$B$38)*_xlfn.NORM.S.INV(RAND())</f>
        <v>-0.84415569046096928</v>
      </c>
      <c r="AN873" s="24">
        <f ca="1">SQRT(Inputs!$B$38)*G873+SQRT(1-Inputs!$B$38)*_xlfn.NORM.S.INV(RAND())</f>
        <v>0.22430287224184359</v>
      </c>
      <c r="AO873" s="24">
        <f ca="1">SQRT(Inputs!$B$38)*H873+SQRT(1-Inputs!$B$38)*_xlfn.NORM.S.INV(RAND())</f>
        <v>-0.28278722000601142</v>
      </c>
      <c r="AP873" s="24">
        <f ca="1">SQRT(Inputs!$B$38)*I873+SQRT(1-Inputs!$B$38)*_xlfn.NORM.S.INV(RAND())</f>
        <v>-1.4492701585059309</v>
      </c>
      <c r="AQ873" s="24">
        <f ca="1">SQRT(Inputs!$B$38)*J873+SQRT(1-Inputs!$B$38)*_xlfn.NORM.S.INV(RAND())</f>
        <v>-2.3372190569398725</v>
      </c>
      <c r="AR873" s="24">
        <f ca="1">SQRT(Inputs!$B$38)*K873+SQRT(1-Inputs!$B$38)*_xlfn.NORM.S.INV(RAND())</f>
        <v>0.13031009190117526</v>
      </c>
      <c r="AS873" s="24">
        <f ca="1">SQRT(Inputs!$B$38)*L873+SQRT(1-Inputs!$B$38)*_xlfn.NORM.S.INV(RAND())</f>
        <v>-2.4358867996239182</v>
      </c>
      <c r="AT873" s="24">
        <f ca="1">SQRT(Inputs!$B$38)*M873+SQRT(1-Inputs!$B$38)*_xlfn.NORM.S.INV(RAND())</f>
        <v>3.1275962111536604E-2</v>
      </c>
      <c r="AU873" s="15">
        <f ca="1">Inputs!$B$6*EXP($B$8-0.5*C$5^2+C$5*N873)</f>
        <v>4617.9282386994309</v>
      </c>
      <c r="AV873" s="15">
        <f t="shared" ca="1" si="474"/>
        <v>5143.7716152322391</v>
      </c>
      <c r="AW873" s="15">
        <f t="shared" ca="1" si="475"/>
        <v>7450.724401344266</v>
      </c>
      <c r="AX873" s="15">
        <f t="shared" ca="1" si="476"/>
        <v>7112.3745262838665</v>
      </c>
      <c r="AY873" s="15">
        <f t="shared" ca="1" si="477"/>
        <v>8800.2997172860742</v>
      </c>
      <c r="AZ873" s="15">
        <f t="shared" ca="1" si="478"/>
        <v>11890.457698076234</v>
      </c>
      <c r="BA873" s="15">
        <f t="shared" ca="1" si="479"/>
        <v>14913.421155977996</v>
      </c>
      <c r="BB873" s="15">
        <f t="shared" ca="1" si="480"/>
        <v>15557.679284718781</v>
      </c>
      <c r="BC873" s="15">
        <f t="shared" ca="1" si="481"/>
        <v>19294.667729546592</v>
      </c>
      <c r="BD873" s="15">
        <f t="shared" ca="1" si="482"/>
        <v>19784.512154600347</v>
      </c>
      <c r="BE873" s="15">
        <f t="shared" ca="1" si="483"/>
        <v>24355.878248287321</v>
      </c>
      <c r="BF873" s="15">
        <f ca="1">Inputs!$B$13*EXP($B$9-0.5*C$6^2+C$6*Y873)</f>
        <v>12589.002229015483</v>
      </c>
      <c r="BG873" s="15">
        <f t="shared" ca="1" si="484"/>
        <v>15855.095183750429</v>
      </c>
      <c r="BH873" s="15">
        <f t="shared" ca="1" si="485"/>
        <v>21274.654556302849</v>
      </c>
      <c r="BI873" s="15">
        <f t="shared" ca="1" si="486"/>
        <v>23355.165596785071</v>
      </c>
      <c r="BJ873" s="15">
        <f t="shared" ca="1" si="487"/>
        <v>26763.924153134449</v>
      </c>
      <c r="BK873" s="15">
        <f t="shared" ca="1" si="488"/>
        <v>32026.108001648663</v>
      </c>
      <c r="BL873" s="15">
        <f t="shared" ca="1" si="489"/>
        <v>39046.239025908522</v>
      </c>
      <c r="BM873" s="15">
        <f t="shared" ca="1" si="490"/>
        <v>34849.540923118919</v>
      </c>
      <c r="BN873" s="15">
        <f t="shared" ca="1" si="491"/>
        <v>45471.140147379374</v>
      </c>
      <c r="BO873" s="15">
        <f t="shared" ca="1" si="492"/>
        <v>51753.993186294931</v>
      </c>
      <c r="BP873" s="15">
        <f t="shared" ca="1" si="493"/>
        <v>53125.789106579126</v>
      </c>
      <c r="BQ873" s="15">
        <f ca="1">Inputs!$B$20*EXP($B$10-0.5*C$7^2+C$7*AJ873)</f>
        <v>3115.5318534150251</v>
      </c>
      <c r="BR873" s="15">
        <f t="shared" ca="1" si="494"/>
        <v>3610.6874087855349</v>
      </c>
      <c r="BS873" s="15">
        <f t="shared" ca="1" si="495"/>
        <v>9494.2343474400277</v>
      </c>
      <c r="BT873" s="15">
        <f t="shared" ca="1" si="496"/>
        <v>10490.146600301814</v>
      </c>
      <c r="BU873" s="15">
        <f t="shared" ca="1" si="497"/>
        <v>15348.9378462402</v>
      </c>
      <c r="BV873" s="15">
        <f t="shared" ca="1" si="498"/>
        <v>20036.689258069222</v>
      </c>
      <c r="BW873" s="15">
        <f t="shared" ca="1" si="499"/>
        <v>20574.253759781361</v>
      </c>
      <c r="BX873" s="15">
        <f t="shared" ca="1" si="500"/>
        <v>18011.377343051776</v>
      </c>
      <c r="BY873" s="15">
        <f t="shared" ca="1" si="501"/>
        <v>25874.104717584913</v>
      </c>
      <c r="BZ873" s="15">
        <f t="shared" ca="1" si="502"/>
        <v>23200.106909187361</v>
      </c>
      <c r="CA873" s="15">
        <f t="shared" ca="1" si="503"/>
        <v>32770.735771553977</v>
      </c>
      <c r="CB873" s="15">
        <f ca="1">(AU873*DCF!C$10-DCF!C$5*MAX(AU873*DCF!C$10,0)-MAX(AU873-Inputs!$B$6,0)/Inputs!$B$10)*DCF!C$6</f>
        <v>1045.529303685064</v>
      </c>
      <c r="CC873" s="15">
        <f ca="1">(AV873*DCF!D$10-DCF!D$5*MAX(AV873*DCF!D$10,0)-MAX(AV873-AU873,0)/Inputs!$B$10)*DCF!D$6</f>
        <v>1125.5463382353425</v>
      </c>
      <c r="CD873" s="15">
        <f ca="1">(AW873*DCF!E$10-DCF!E$5*MAX(AW873*DCF!E$10,0)-MAX(AW873-AV873,0)/Inputs!$B$10)*DCF!E$6</f>
        <v>1200.6323565031632</v>
      </c>
      <c r="CE873" s="15">
        <f ca="1">(AX873*DCF!F$10-DCF!F$5*MAX(AX873*DCF!F$10,0)-MAX(AX873-AW873,0)/Inputs!$B$10)*DCF!F$6</f>
        <v>1552.6200242157577</v>
      </c>
      <c r="CF873" s="15">
        <f ca="1">(AY873*DCF!G$10-DCF!G$5*MAX(AY873*DCF!G$10,0)-MAX(AY873-AX873,0)/Inputs!$B$10)*DCF!G$6</f>
        <v>1488.7640289666215</v>
      </c>
      <c r="CG873" s="15">
        <f ca="1">(AZ873*DCF!H$10-DCF!H$5*MAX(AZ873*DCF!H$10,0)-MAX(AZ873-AY873,0)/Inputs!$B$10)*DCF!H$6</f>
        <v>1759.8279429958095</v>
      </c>
      <c r="CH873" s="15">
        <f ca="1">(BA873*DCF!I$10-DCF!I$5*MAX(BA873*DCF!I$10,0)-MAX(BA873-AZ873,0)/Inputs!$B$10)*DCF!I$6</f>
        <v>2228.2660797737267</v>
      </c>
      <c r="CI873" s="15">
        <f ca="1">(BB873*DCF!J$10-DCF!J$5*MAX(BB873*DCF!J$10,0)-MAX(BB873-BA873,0)/Inputs!$B$10)*DCF!J$6</f>
        <v>2572.1071612310125</v>
      </c>
      <c r="CJ873" s="15">
        <f ca="1">(BC873*DCF!K$10-DCF!K$5*MAX(BC873*DCF!K$10,0)-MAX(BC873-BB873,0)/Inputs!$B$10)*DCF!K$6</f>
        <v>2583.0101354511658</v>
      </c>
      <c r="CK873" s="15">
        <f ca="1">(BD873*DCF!L$10-DCF!L$5*MAX(BD873*DCF!L$10,0)-MAX(BD873-BC873,0)/Inputs!$B$10)*DCF!L$6</f>
        <v>2920.535839119585</v>
      </c>
      <c r="CL873" s="15">
        <f ca="1">(BE873*DCF!M$10-DCF!M$5*MAX(BE873*DCF!M$10,0)-MAX(BE873-BD873,0)/Inputs!$B$10)*DCF!M$6</f>
        <v>2890.830916383009</v>
      </c>
      <c r="CM873" s="15">
        <f ca="1">(BF873*DCF!C$28-DCF!C$5*MAX(BF873*DCF!C$28,0)-MAX(BF873-Inputs!$B$13,0)/Inputs!$B$17)*DCF!C$6</f>
        <v>3564.4822527984688</v>
      </c>
      <c r="CN873" s="15">
        <f ca="1">(BG873*DCF!D$28-DCF!D$5*MAX(BG873*DCF!D$28,0)-MAX(BG873-BF873,0)/Inputs!$B$17)*DCF!D$6</f>
        <v>3972.8838341471283</v>
      </c>
      <c r="CO873" s="15">
        <f ca="1">(BH873*DCF!E$28-DCF!E$5*MAX(BH873*DCF!E$28,0)-MAX(BH873-BG873,0)/Inputs!$B$17)*DCF!E$6</f>
        <v>4957.2404430028309</v>
      </c>
      <c r="CP873" s="15">
        <f ca="1">(BI873*DCF!F$28-DCF!F$5*MAX(BI873*DCF!F$28,0)-MAX(BI873-BH873,0)/Inputs!$B$17)*DCF!F$6</f>
        <v>5961.5223444166495</v>
      </c>
      <c r="CQ873" s="15">
        <f ca="1">(BJ873*DCF!G$28-DCF!G$5*MAX(BJ873*DCF!G$28,0)-MAX(BJ873-BI873,0)/Inputs!$B$17)*DCF!G$6</f>
        <v>6370.7836640829883</v>
      </c>
      <c r="CR873" s="15">
        <f ca="1">(BK873*DCF!H$28-DCF!H$5*MAX(BK873*DCF!H$28,0)-MAX(BK873-BJ873,0)/Inputs!$B$17)*DCF!H$6</f>
        <v>7102.8141496569478</v>
      </c>
      <c r="CS873" s="15">
        <f ca="1">(BL873*DCF!I$28-DCF!I$5*MAX(BL873*DCF!I$28,0)-MAX(BL873-BK873,0)/Inputs!$B$17)*DCF!I$6</f>
        <v>8174.2376744575786</v>
      </c>
      <c r="CT873" s="15">
        <f ca="1">(BM873*DCF!J$28-DCF!J$5*MAX(BM873*DCF!J$28,0)-MAX(BM873-BL873,0)/Inputs!$B$17)*DCF!J$6</f>
        <v>7774.3407100395052</v>
      </c>
      <c r="CU873" s="15">
        <f ca="1">(BN873*DCF!K$28-DCF!K$5*MAX(BN873*DCF!K$28,0)-MAX(BN873-BM873,0)/Inputs!$B$17)*DCF!K$6</f>
        <v>8301.7379585585113</v>
      </c>
      <c r="CV873" s="15">
        <f ca="1">(BO873*DCF!L$28-DCF!L$5*MAX(BO873*DCF!L$28,0)-MAX(BO873-BN873,0)/Inputs!$B$17)*DCF!L$6</f>
        <v>9615.0926525186751</v>
      </c>
      <c r="CW873" s="15">
        <f ca="1">(BP873*DCF!M$28-DCF!M$5*MAX(BP873*DCF!M$28,0)-MAX(BP873-BO873,0)/Inputs!$B$17)*DCF!M$6</f>
        <v>9852.2567456563484</v>
      </c>
      <c r="CX873" s="15">
        <f ca="1">(BQ873*DCF!C$46-DCF!C$5*MAX(BQ873*DCF!C$46,0)-MAX(BQ873-Inputs!$B$20,0)/Inputs!$B$24)*DCF!C$6</f>
        <v>-719.52236799423213</v>
      </c>
      <c r="CY873" s="15">
        <f ca="1">(BR873*DCF!D$46-DCF!D$5*MAX(BR873*DCF!D$46,0)-MAX(BR873-BQ873,0)/Inputs!$B$24)*DCF!D$6</f>
        <v>-827.53890367316421</v>
      </c>
      <c r="CZ873" s="15">
        <f ca="1">(BS873*DCF!E$46-DCF!E$5*MAX(BS873*DCF!E$46,0)-MAX(BS873-BR873,0)/Inputs!$B$24)*DCF!E$6</f>
        <v>-3441.8419740192794</v>
      </c>
      <c r="DA873" s="15">
        <f ca="1">(BT873*DCF!F$46-DCF!F$5*MAX(BT873*DCF!F$46,0)-MAX(BT873-BS873,0)/Inputs!$B$24)*DCF!F$6</f>
        <v>-1126.6019336550685</v>
      </c>
      <c r="DB873" s="15">
        <f ca="1">(BU873*DCF!G$46-DCF!G$5*MAX(BU873*DCF!G$46,0)-MAX(BU873-BT873,0)/Inputs!$B$24)*DCF!G$6</f>
        <v>-2150.7093204894823</v>
      </c>
      <c r="DC873" s="15">
        <f ca="1">(BV873*DCF!H$46-DCF!H$5*MAX(BV873*DCF!H$46,0)-MAX(BV873-BU873,0)/Inputs!$B$24)*DCF!H$6</f>
        <v>-1456.6900288964305</v>
      </c>
      <c r="DD873" s="15">
        <f ca="1">(BW873*DCF!I$46-DCF!I$5*MAX(BW873*DCF!I$46,0)-MAX(BW873-BV873,0)/Inputs!$B$24)*DCF!I$6</f>
        <v>320.8563921230907</v>
      </c>
      <c r="DE873" s="15">
        <f ca="1">(BX873*DCF!J$46-DCF!J$5*MAX(BX873*DCF!J$46,0)-MAX(BX873-BW873,0)/Inputs!$B$24)*DCF!J$6</f>
        <v>755.52745749682754</v>
      </c>
      <c r="DF873" s="15">
        <f ca="1">(BY873*DCF!K$46-DCF!K$5*MAX(BY873*DCF!K$46,0)-MAX(BY873-BX873,0)/Inputs!$B$24)*DCF!K$6</f>
        <v>-448.14363133601785</v>
      </c>
      <c r="DG873" s="15">
        <f ca="1">(BZ873*DCF!L$46-DCF!L$5*MAX(BZ873*DCF!L$46,0)-MAX(BZ873-BY873,0)/Inputs!$B$24)*DCF!L$6</f>
        <v>1603.7162599251512</v>
      </c>
      <c r="DH873" s="15">
        <f ca="1">(CA873*DCF!M$46-DCF!M$5*MAX(CA873*DCF!M$46,0)-MAX(CA873-BZ873,0)/Inputs!$B$24)*DCF!M$6</f>
        <v>568.29775393540126</v>
      </c>
      <c r="DI873" s="15">
        <f ca="1">SUM(CB873:CL873)+BE873*DCF!M$10*(1+Inputs!$B$30)*(1-Inputs!$B$33)*(1-Inputs!$B$30/Inputs!$B$31)/(Inputs!$B$29-Inputs!$B$30)*DCF!M$6</f>
        <v>89150.401364691133</v>
      </c>
      <c r="DJ873" s="15">
        <f ca="1">SUM(CM873:CW873)+BP873*DCF!M$28*(1+Inputs!$B$30)*(1-Inputs!$B$33)*(1-Inputs!$B$30/Inputs!$B$31)/(Inputs!$B$29-Inputs!$B$30)*DCF!M$6</f>
        <v>272780.42389525939</v>
      </c>
      <c r="DK873" s="15">
        <f ca="1">SUM(CX873:DH873)+CA873*DCF!M$46*(1+Inputs!$B$30)*(1-Inputs!$B$33)*(1-Inputs!$B$30/Inputs!$B$31)/(Inputs!$B$29-Inputs!$B$30)*DCF!M$6</f>
        <v>43744.789148057353</v>
      </c>
      <c r="DM873" s="15">
        <f ca="1">DI873+DJ873+DK873+Inputs!$B$34+Inputs!$B$36-Inputs!$B$35</f>
        <v>482526.61440800788</v>
      </c>
    </row>
    <row r="874" spans="1:117" x14ac:dyDescent="0.75">
      <c r="A874" s="11">
        <v>861</v>
      </c>
      <c r="C874" s="24">
        <f t="shared" ref="C874:M883" ca="1" si="506">_xlfn.NORM.S.INV(RAND())</f>
        <v>-0.48234423148420325</v>
      </c>
      <c r="D874" s="24">
        <f t="shared" ca="1" si="506"/>
        <v>0.45790962812126346</v>
      </c>
      <c r="E874" s="24">
        <f t="shared" ca="1" si="506"/>
        <v>-1.7709972433656511</v>
      </c>
      <c r="F874" s="24">
        <f t="shared" ca="1" si="506"/>
        <v>1.7230493645190978</v>
      </c>
      <c r="G874" s="24">
        <f t="shared" ca="1" si="506"/>
        <v>-1.4407922575006811</v>
      </c>
      <c r="H874" s="24">
        <f t="shared" ca="1" si="506"/>
        <v>-1.0287525462078952</v>
      </c>
      <c r="I874" s="24">
        <f t="shared" ca="1" si="506"/>
        <v>0.49033227047964933</v>
      </c>
      <c r="J874" s="24">
        <f t="shared" ca="1" si="506"/>
        <v>-0.6671958113759342</v>
      </c>
      <c r="K874" s="24">
        <f t="shared" ca="1" si="506"/>
        <v>2.1179500901773913</v>
      </c>
      <c r="L874" s="24">
        <f t="shared" ca="1" si="506"/>
        <v>-1.7372201646209606</v>
      </c>
      <c r="M874" s="24">
        <f t="shared" ca="1" si="506"/>
        <v>-1.7632730644012109</v>
      </c>
      <c r="N874" s="24">
        <f ca="1">SQRT(Inputs!$B$38)*C874+SQRT(1-Inputs!$B$38)*_xlfn.NORM.S.INV(RAND())</f>
        <v>0.2963731269816901</v>
      </c>
      <c r="O874" s="24">
        <f ca="1">SQRT(Inputs!$B$38)*D874+SQRT(1-Inputs!$B$38)*_xlfn.NORM.S.INV(RAND())</f>
        <v>-0.11641522853145464</v>
      </c>
      <c r="P874" s="24">
        <f ca="1">SQRT(Inputs!$B$38)*E874+SQRT(1-Inputs!$B$38)*_xlfn.NORM.S.INV(RAND())</f>
        <v>-2.1814635919895342</v>
      </c>
      <c r="Q874" s="24">
        <f ca="1">SQRT(Inputs!$B$38)*F874+SQRT(1-Inputs!$B$38)*_xlfn.NORM.S.INV(RAND())</f>
        <v>0.57683269150619387</v>
      </c>
      <c r="R874" s="24">
        <f ca="1">SQRT(Inputs!$B$38)*G874+SQRT(1-Inputs!$B$38)*_xlfn.NORM.S.INV(RAND())</f>
        <v>-1.0574400724930357</v>
      </c>
      <c r="S874" s="24">
        <f ca="1">SQRT(Inputs!$B$38)*H874+SQRT(1-Inputs!$B$38)*_xlfn.NORM.S.INV(RAND())</f>
        <v>-0.70894789411078107</v>
      </c>
      <c r="T874" s="24">
        <f ca="1">SQRT(Inputs!$B$38)*I874+SQRT(1-Inputs!$B$38)*_xlfn.NORM.S.INV(RAND())</f>
        <v>0.4658726984718824</v>
      </c>
      <c r="U874" s="24">
        <f ca="1">SQRT(Inputs!$B$38)*J874+SQRT(1-Inputs!$B$38)*_xlfn.NORM.S.INV(RAND())</f>
        <v>0.39953152761542482</v>
      </c>
      <c r="V874" s="24">
        <f ca="1">SQRT(Inputs!$B$38)*K874+SQRT(1-Inputs!$B$38)*_xlfn.NORM.S.INV(RAND())</f>
        <v>0.66388271877328442</v>
      </c>
      <c r="W874" s="24">
        <f ca="1">SQRT(Inputs!$B$38)*L874+SQRT(1-Inputs!$B$38)*_xlfn.NORM.S.INV(RAND())</f>
        <v>-0.22413615029031986</v>
      </c>
      <c r="X874" s="24">
        <f ca="1">SQRT(Inputs!$B$38)*M874+SQRT(1-Inputs!$B$38)*_xlfn.NORM.S.INV(RAND())</f>
        <v>-0.29280303824371012</v>
      </c>
      <c r="Y874" s="24">
        <f ca="1">SQRT(Inputs!$B$38)*C874+SQRT(1-Inputs!$B$38)*_xlfn.NORM.S.INV(RAND())</f>
        <v>2.2153207322080055</v>
      </c>
      <c r="Z874" s="24">
        <f ca="1">SQRT(Inputs!$B$38)*D874+SQRT(1-Inputs!$B$38)*_xlfn.NORM.S.INV(RAND())</f>
        <v>0.20681015705267636</v>
      </c>
      <c r="AA874" s="24">
        <f ca="1">SQRT(Inputs!$B$38)*E874+SQRT(1-Inputs!$B$38)*_xlfn.NORM.S.INV(RAND())</f>
        <v>-0.69488994119566294</v>
      </c>
      <c r="AB874" s="24">
        <f ca="1">SQRT(Inputs!$B$38)*F874+SQRT(1-Inputs!$B$38)*_xlfn.NORM.S.INV(RAND())</f>
        <v>2.7225585375304506</v>
      </c>
      <c r="AC874" s="24">
        <f ca="1">SQRT(Inputs!$B$38)*G874+SQRT(1-Inputs!$B$38)*_xlfn.NORM.S.INV(RAND())</f>
        <v>-1.0522364839089877</v>
      </c>
      <c r="AD874" s="24">
        <f ca="1">SQRT(Inputs!$B$38)*H874+SQRT(1-Inputs!$B$38)*_xlfn.NORM.S.INV(RAND())</f>
        <v>-1.4479280732947739</v>
      </c>
      <c r="AE874" s="24">
        <f ca="1">SQRT(Inputs!$B$38)*I874+SQRT(1-Inputs!$B$38)*_xlfn.NORM.S.INV(RAND())</f>
        <v>0.73201470265729796</v>
      </c>
      <c r="AF874" s="24">
        <f ca="1">SQRT(Inputs!$B$38)*J874+SQRT(1-Inputs!$B$38)*_xlfn.NORM.S.INV(RAND())</f>
        <v>0.19882222611788508</v>
      </c>
      <c r="AG874" s="24">
        <f ca="1">SQRT(Inputs!$B$38)*K874+SQRT(1-Inputs!$B$38)*_xlfn.NORM.S.INV(RAND())</f>
        <v>-0.10261667926969542</v>
      </c>
      <c r="AH874" s="24">
        <f ca="1">SQRT(Inputs!$B$38)*L874+SQRT(1-Inputs!$B$38)*_xlfn.NORM.S.INV(RAND())</f>
        <v>0.80215223307943562</v>
      </c>
      <c r="AI874" s="24">
        <f ca="1">SQRT(Inputs!$B$38)*M874+SQRT(1-Inputs!$B$38)*_xlfn.NORM.S.INV(RAND())</f>
        <v>0.85038875473779763</v>
      </c>
      <c r="AJ874" s="24">
        <f ca="1">SQRT(Inputs!$B$38)*C874+SQRT(1-Inputs!$B$38)*_xlfn.NORM.S.INV(RAND())</f>
        <v>-0.95973075173132472</v>
      </c>
      <c r="AK874" s="24">
        <f ca="1">SQRT(Inputs!$B$38)*D874+SQRT(1-Inputs!$B$38)*_xlfn.NORM.S.INV(RAND())</f>
        <v>1.4881196081249581</v>
      </c>
      <c r="AL874" s="24">
        <f ca="1">SQRT(Inputs!$B$38)*E874+SQRT(1-Inputs!$B$38)*_xlfn.NORM.S.INV(RAND())</f>
        <v>-1.7323595703837977</v>
      </c>
      <c r="AM874" s="24">
        <f ca="1">SQRT(Inputs!$B$38)*F874+SQRT(1-Inputs!$B$38)*_xlfn.NORM.S.INV(RAND())</f>
        <v>0.51167286180134053</v>
      </c>
      <c r="AN874" s="24">
        <f ca="1">SQRT(Inputs!$B$38)*G874+SQRT(1-Inputs!$B$38)*_xlfn.NORM.S.INV(RAND())</f>
        <v>-2.2715617802114725</v>
      </c>
      <c r="AO874" s="24">
        <f ca="1">SQRT(Inputs!$B$38)*H874+SQRT(1-Inputs!$B$38)*_xlfn.NORM.S.INV(RAND())</f>
        <v>-0.99839656609797001</v>
      </c>
      <c r="AP874" s="24">
        <f ca="1">SQRT(Inputs!$B$38)*I874+SQRT(1-Inputs!$B$38)*_xlfn.NORM.S.INV(RAND())</f>
        <v>2.240408895484852</v>
      </c>
      <c r="AQ874" s="24">
        <f ca="1">SQRT(Inputs!$B$38)*J874+SQRT(1-Inputs!$B$38)*_xlfn.NORM.S.INV(RAND())</f>
        <v>7.4384964969649858E-3</v>
      </c>
      <c r="AR874" s="24">
        <f ca="1">SQRT(Inputs!$B$38)*K874+SQRT(1-Inputs!$B$38)*_xlfn.NORM.S.INV(RAND())</f>
        <v>1.4925197902128422</v>
      </c>
      <c r="AS874" s="24">
        <f ca="1">SQRT(Inputs!$B$38)*L874+SQRT(1-Inputs!$B$38)*_xlfn.NORM.S.INV(RAND())</f>
        <v>-0.33783213080394492</v>
      </c>
      <c r="AT874" s="24">
        <f ca="1">SQRT(Inputs!$B$38)*M874+SQRT(1-Inputs!$B$38)*_xlfn.NORM.S.INV(RAND())</f>
        <v>-0.52727226072423183</v>
      </c>
      <c r="AU874" s="15">
        <f ca="1">Inputs!$B$6*EXP($B$8-0.5*C$5^2+C$5*N874)</f>
        <v>5206.1049547295452</v>
      </c>
      <c r="AV874" s="15">
        <f t="shared" ca="1" si="474"/>
        <v>6229.5125300997088</v>
      </c>
      <c r="AW874" s="15">
        <f t="shared" ca="1" si="475"/>
        <v>5659.6121177055447</v>
      </c>
      <c r="AX874" s="15">
        <f t="shared" ca="1" si="476"/>
        <v>7426.1585863621322</v>
      </c>
      <c r="AY874" s="15">
        <f t="shared" ca="1" si="477"/>
        <v>8021.1743120581332</v>
      </c>
      <c r="AZ874" s="15">
        <f t="shared" ca="1" si="478"/>
        <v>9073.3799468290454</v>
      </c>
      <c r="BA874" s="15">
        <f t="shared" ca="1" si="479"/>
        <v>11658.298012093554</v>
      </c>
      <c r="BB874" s="15">
        <f t="shared" ca="1" si="480"/>
        <v>14856.243739425105</v>
      </c>
      <c r="BC874" s="15">
        <f t="shared" ca="1" si="481"/>
        <v>19399.316492389491</v>
      </c>
      <c r="BD874" s="15">
        <f t="shared" ca="1" si="482"/>
        <v>23272.942384931441</v>
      </c>
      <c r="BE874" s="15">
        <f t="shared" ca="1" si="483"/>
        <v>27767.522896526771</v>
      </c>
      <c r="BF874" s="15">
        <f ca="1">Inputs!$B$13*EXP($B$9-0.5*C$6^2+C$6*Y874)</f>
        <v>21457.970700326205</v>
      </c>
      <c r="BG874" s="15">
        <f t="shared" ca="1" si="484"/>
        <v>27145.908314777029</v>
      </c>
      <c r="BH874" s="15">
        <f t="shared" ca="1" si="485"/>
        <v>29556.74650055333</v>
      </c>
      <c r="BI874" s="15">
        <f t="shared" ca="1" si="486"/>
        <v>55015.440248871266</v>
      </c>
      <c r="BJ874" s="15">
        <f t="shared" ca="1" si="487"/>
        <v>57953.582781628582</v>
      </c>
      <c r="BK874" s="15">
        <f t="shared" ca="1" si="488"/>
        <v>58401.516167147493</v>
      </c>
      <c r="BL874" s="15">
        <f t="shared" ca="1" si="489"/>
        <v>78877.854440166426</v>
      </c>
      <c r="BM874" s="15">
        <f t="shared" ca="1" si="490"/>
        <v>99382.509726185133</v>
      </c>
      <c r="BN874" s="15">
        <f t="shared" ca="1" si="491"/>
        <v>120734.18794556553</v>
      </c>
      <c r="BO874" s="15">
        <f t="shared" ca="1" si="492"/>
        <v>163068.5189700363</v>
      </c>
      <c r="BP874" s="15">
        <f t="shared" ca="1" si="493"/>
        <v>221006.27126754003</v>
      </c>
      <c r="BQ874" s="15">
        <f ca="1">Inputs!$B$20*EXP($B$10-0.5*C$7^2+C$7*AJ874)</f>
        <v>3051.92800488187</v>
      </c>
      <c r="BR874" s="15">
        <f t="shared" ca="1" si="494"/>
        <v>6642.9230464629063</v>
      </c>
      <c r="BS874" s="15">
        <f t="shared" ca="1" si="495"/>
        <v>5531.0665951367291</v>
      </c>
      <c r="BT874" s="15">
        <f t="shared" ca="1" si="496"/>
        <v>8721.6628001906975</v>
      </c>
      <c r="BU874" s="15">
        <f t="shared" ca="1" si="497"/>
        <v>6976.1400680969618</v>
      </c>
      <c r="BV874" s="15">
        <f t="shared" ca="1" si="498"/>
        <v>7750.7436587764614</v>
      </c>
      <c r="BW874" s="15">
        <f t="shared" ca="1" si="499"/>
        <v>17377.599412580988</v>
      </c>
      <c r="BX874" s="15">
        <f t="shared" ca="1" si="500"/>
        <v>24341.636612798644</v>
      </c>
      <c r="BY874" s="15">
        <f t="shared" ca="1" si="501"/>
        <v>45379.103997149366</v>
      </c>
      <c r="BZ874" s="15">
        <f t="shared" ca="1" si="502"/>
        <v>59839.10499169297</v>
      </c>
      <c r="CA874" s="15">
        <f t="shared" ca="1" si="503"/>
        <v>76537.739415507865</v>
      </c>
      <c r="CB874" s="15">
        <f ca="1">(AU874*DCF!C$10-DCF!C$5*MAX(AU874*DCF!C$10,0)-MAX(AU874-Inputs!$B$6,0)/Inputs!$B$10)*DCF!C$6</f>
        <v>1041.3354988626675</v>
      </c>
      <c r="CC874" s="15">
        <f ca="1">(AV874*DCF!D$10-DCF!D$5*MAX(AV874*DCF!D$10,0)-MAX(AV874-AU874,0)/Inputs!$B$10)*DCF!D$6</f>
        <v>1268.8703228747167</v>
      </c>
      <c r="CD874" s="15">
        <f ca="1">(AW874*DCF!E$10-DCF!E$5*MAX(AW874*DCF!E$10,0)-MAX(AW874-AV874,0)/Inputs!$B$10)*DCF!E$6</f>
        <v>1306.7143445358333</v>
      </c>
      <c r="CE874" s="15">
        <f ca="1">(AX874*DCF!F$10-DCF!F$5*MAX(AX874*DCF!F$10,0)-MAX(AX874-AW874,0)/Inputs!$B$10)*DCF!F$6</f>
        <v>1253.5440621545981</v>
      </c>
      <c r="CF874" s="15">
        <f ca="1">(AY874*DCF!G$10-DCF!G$5*MAX(AY874*DCF!G$10,0)-MAX(AY874-AX874,0)/Inputs!$B$10)*DCF!G$6</f>
        <v>1538.3092347385225</v>
      </c>
      <c r="CG874" s="15">
        <f ca="1">(AZ874*DCF!H$10-DCF!H$5*MAX(AZ874*DCF!H$10,0)-MAX(AZ874-AY874,0)/Inputs!$B$10)*DCF!H$6</f>
        <v>1574.7652511146216</v>
      </c>
      <c r="CH874" s="15">
        <f ca="1">(BA874*DCF!I$10-DCF!I$5*MAX(BA874*DCF!I$10,0)-MAX(BA874-AZ874,0)/Inputs!$B$10)*DCF!I$6</f>
        <v>1705.5286207562383</v>
      </c>
      <c r="CI874" s="15">
        <f ca="1">(BB874*DCF!J$10-DCF!J$5*MAX(BB874*DCF!J$10,0)-MAX(BB874-BA874,0)/Inputs!$B$10)*DCF!J$6</f>
        <v>2064.7699199279959</v>
      </c>
      <c r="CJ874" s="15">
        <f ca="1">(BC874*DCF!K$10-DCF!K$5*MAX(BC874*DCF!K$10,0)-MAX(BC874-BB874,0)/Inputs!$B$10)*DCF!K$6</f>
        <v>2487.0173733183892</v>
      </c>
      <c r="CK874" s="15">
        <f ca="1">(BD874*DCF!L$10-DCF!L$5*MAX(BD874*DCF!L$10,0)-MAX(BD874-BC874,0)/Inputs!$B$10)*DCF!L$6</f>
        <v>3009.0797217831155</v>
      </c>
      <c r="CL874" s="15">
        <f ca="1">(BE874*DCF!M$10-DCF!M$5*MAX(BE874*DCF!M$10,0)-MAX(BE874-BD874,0)/Inputs!$B$10)*DCF!M$6</f>
        <v>3381.4309608479011</v>
      </c>
      <c r="CM874" s="15">
        <f ca="1">(BF874*DCF!C$28-DCF!C$5*MAX(BF874*DCF!C$28,0)-MAX(BF874-Inputs!$B$13,0)/Inputs!$B$17)*DCF!C$6</f>
        <v>4222.9726494812076</v>
      </c>
      <c r="CN874" s="15">
        <f ca="1">(BG874*DCF!D$28-DCF!D$5*MAX(BG874*DCF!D$28,0)-MAX(BG874-BF874,0)/Inputs!$B$17)*DCF!D$6</f>
        <v>6781.5982038250795</v>
      </c>
      <c r="CO874" s="15">
        <f ca="1">(BH874*DCF!E$28-DCF!E$5*MAX(BH874*DCF!E$28,0)-MAX(BH874-BG874,0)/Inputs!$B$17)*DCF!E$6</f>
        <v>7895.8538877378396</v>
      </c>
      <c r="CP874" s="15">
        <f ca="1">(BI874*DCF!F$28-DCF!F$5*MAX(BI874*DCF!F$28,0)-MAX(BI874-BH874,0)/Inputs!$B$17)*DCF!F$6</f>
        <v>10300.085271190143</v>
      </c>
      <c r="CQ874" s="15">
        <f ca="1">(BJ874*DCF!G$28-DCF!G$5*MAX(BJ874*DCF!G$28,0)-MAX(BJ874-BI874,0)/Inputs!$B$17)*DCF!G$6</f>
        <v>14542.330196553468</v>
      </c>
      <c r="CR874" s="15">
        <f ca="1">(BK874*DCF!H$28-DCF!H$5*MAX(BK874*DCF!H$28,0)-MAX(BK874-BJ874,0)/Inputs!$B$17)*DCF!H$6</f>
        <v>14373.742998680802</v>
      </c>
      <c r="CS874" s="15">
        <f ca="1">(BL874*DCF!I$28-DCF!I$5*MAX(BL874*DCF!I$28,0)-MAX(BL874-BK874,0)/Inputs!$B$17)*DCF!I$6</f>
        <v>15609.384741429483</v>
      </c>
      <c r="CT874" s="15">
        <f ca="1">(BM874*DCF!J$28-DCF!J$5*MAX(BM874*DCF!J$28,0)-MAX(BM874-BL874,0)/Inputs!$B$17)*DCF!J$6</f>
        <v>19451.800257648265</v>
      </c>
      <c r="CU874" s="15">
        <f ca="1">(BN874*DCF!K$28-DCF!K$5*MAX(BN874*DCF!K$28,0)-MAX(BN874-BM874,0)/Inputs!$B$17)*DCF!K$6</f>
        <v>22881.739964982597</v>
      </c>
      <c r="CV874" s="15">
        <f ca="1">(BO874*DCF!L$28-DCF!L$5*MAX(BO874*DCF!L$28,0)-MAX(BO874-BN874,0)/Inputs!$B$17)*DCF!L$6</f>
        <v>27745.392174813551</v>
      </c>
      <c r="CW874" s="15">
        <f ca="1">(BP874*DCF!M$28-DCF!M$5*MAX(BP874*DCF!M$28,0)-MAX(BP874-BO874,0)/Inputs!$B$17)*DCF!M$6</f>
        <v>35526.334716654084</v>
      </c>
      <c r="CX874" s="15">
        <f ca="1">(BQ874*DCF!C$46-DCF!C$5*MAX(BQ874*DCF!C$46,0)-MAX(BQ874-Inputs!$B$20,0)/Inputs!$B$24)*DCF!C$6</f>
        <v>-704.83325747849187</v>
      </c>
      <c r="CY874" s="15">
        <f ca="1">(BR874*DCF!D$46-DCF!D$5*MAX(BR874*DCF!D$46,0)-MAX(BR874-BQ874,0)/Inputs!$B$24)*DCF!D$6</f>
        <v>-2666.0398253406647</v>
      </c>
      <c r="CZ874" s="15">
        <f ca="1">(BS874*DCF!E$46-DCF!E$5*MAX(BS874*DCF!E$46,0)-MAX(BS874-BR874,0)/Inputs!$B$24)*DCF!E$6</f>
        <v>-654.05825518438223</v>
      </c>
      <c r="DA874" s="15">
        <f ca="1">(BT874*DCF!F$46-DCF!F$5*MAX(BT874*DCF!F$46,0)-MAX(BT874-BS874,0)/Inputs!$B$24)*DCF!F$6</f>
        <v>-1796.963568368808</v>
      </c>
      <c r="DB874" s="15">
        <f ca="1">(BU874*DCF!G$46-DCF!G$5*MAX(BU874*DCF!G$46,0)-MAX(BU874-BT874,0)/Inputs!$B$24)*DCF!G$6</f>
        <v>-234.66356872097123</v>
      </c>
      <c r="DC874" s="15">
        <f ca="1">(BV874*DCF!H$46-DCF!H$5*MAX(BV874*DCF!H$46,0)-MAX(BV874-BU874,0)/Inputs!$B$24)*DCF!H$6</f>
        <v>-240.70331972871134</v>
      </c>
      <c r="DD874" s="15">
        <f ca="1">(BW874*DCF!I$46-DCF!I$5*MAX(BW874*DCF!I$46,0)-MAX(BW874-BV874,0)/Inputs!$B$24)*DCF!I$6</f>
        <v>-2362.1554732563545</v>
      </c>
      <c r="DE874" s="15">
        <f ca="1">(BX874*DCF!J$46-DCF!J$5*MAX(BX874*DCF!J$46,0)-MAX(BX874-BW874,0)/Inputs!$B$24)*DCF!J$6</f>
        <v>-825.68456578930704</v>
      </c>
      <c r="DF874" s="15">
        <f ca="1">(BY874*DCF!K$46-DCF!K$5*MAX(BY874*DCF!K$46,0)-MAX(BY874-BX874,0)/Inputs!$B$24)*DCF!K$6</f>
        <v>-2561.4133809956224</v>
      </c>
      <c r="DG874" s="15">
        <f ca="1">(BZ874*DCF!L$46-DCF!L$5*MAX(BZ874*DCF!L$46,0)-MAX(BZ874-BY874,0)/Inputs!$B$24)*DCF!L$6</f>
        <v>864.05456139305306</v>
      </c>
      <c r="DH874" s="15">
        <f ca="1">(CA874*DCF!M$46-DCF!M$5*MAX(CA874*DCF!M$46,0)-MAX(CA874-BZ874,0)/Inputs!$B$24)*DCF!M$6</f>
        <v>2509.305284761957</v>
      </c>
      <c r="DI874" s="15">
        <f ca="1">SUM(CB874:CL874)+BE874*DCF!M$10*(1+Inputs!$B$30)*(1-Inputs!$B$33)*(1-Inputs!$B$30/Inputs!$B$31)/(Inputs!$B$29-Inputs!$B$30)*DCF!M$6</f>
        <v>97908.748719425872</v>
      </c>
      <c r="DJ874" s="15">
        <f ca="1">SUM(CM874:CW874)+BP874*DCF!M$28*(1+Inputs!$B$30)*(1-Inputs!$B$33)*(1-Inputs!$B$30/Inputs!$B$31)/(Inputs!$B$29-Inputs!$B$30)*DCF!M$6</f>
        <v>999415.73565359565</v>
      </c>
      <c r="DK874" s="15">
        <f ca="1">SUM(CX874:DH874)+CA874*DCF!M$46*(1+Inputs!$B$30)*(1-Inputs!$B$33)*(1-Inputs!$B$30/Inputs!$B$31)/(Inputs!$B$29-Inputs!$B$30)*DCF!M$6</f>
        <v>109663.256242505</v>
      </c>
      <c r="DM874" s="15">
        <f ca="1">DI874+DJ874+DK874+Inputs!$B$34+Inputs!$B$36-Inputs!$B$35</f>
        <v>1283838.7406155264</v>
      </c>
    </row>
    <row r="875" spans="1:117" x14ac:dyDescent="0.75">
      <c r="A875" s="11">
        <v>862</v>
      </c>
      <c r="C875" s="24">
        <f t="shared" ca="1" si="506"/>
        <v>0.44986187573170167</v>
      </c>
      <c r="D875" s="24">
        <f t="shared" ca="1" si="506"/>
        <v>0.55758970896829729</v>
      </c>
      <c r="E875" s="24">
        <f t="shared" ca="1" si="506"/>
        <v>0.36707959762066439</v>
      </c>
      <c r="F875" s="24">
        <f t="shared" ca="1" si="506"/>
        <v>1.2040798696257058</v>
      </c>
      <c r="G875" s="24">
        <f t="shared" ca="1" si="506"/>
        <v>0.57637261770411097</v>
      </c>
      <c r="H875" s="24">
        <f t="shared" ca="1" si="506"/>
        <v>-0.78551615022840715</v>
      </c>
      <c r="I875" s="24">
        <f t="shared" ca="1" si="506"/>
        <v>-1.8733423807741958</v>
      </c>
      <c r="J875" s="24">
        <f t="shared" ca="1" si="506"/>
        <v>9.1196518271063245E-2</v>
      </c>
      <c r="K875" s="24">
        <f t="shared" ca="1" si="506"/>
        <v>-1.0013202171611522</v>
      </c>
      <c r="L875" s="24">
        <f t="shared" ca="1" si="506"/>
        <v>2.3816264952318016</v>
      </c>
      <c r="M875" s="24">
        <f t="shared" ca="1" si="506"/>
        <v>6.6980035477231345E-2</v>
      </c>
      <c r="N875" s="24">
        <f ca="1">SQRT(Inputs!$B$38)*C875+SQRT(1-Inputs!$B$38)*_xlfn.NORM.S.INV(RAND())</f>
        <v>1.6805166969709369</v>
      </c>
      <c r="O875" s="24">
        <f ca="1">SQRT(Inputs!$B$38)*D875+SQRT(1-Inputs!$B$38)*_xlfn.NORM.S.INV(RAND())</f>
        <v>2.016345317602545</v>
      </c>
      <c r="P875" s="24">
        <f ca="1">SQRT(Inputs!$B$38)*E875+SQRT(1-Inputs!$B$38)*_xlfn.NORM.S.INV(RAND())</f>
        <v>-0.60217082080932949</v>
      </c>
      <c r="Q875" s="24">
        <f ca="1">SQRT(Inputs!$B$38)*F875+SQRT(1-Inputs!$B$38)*_xlfn.NORM.S.INV(RAND())</f>
        <v>-5.0046016922980718E-2</v>
      </c>
      <c r="R875" s="24">
        <f ca="1">SQRT(Inputs!$B$38)*G875+SQRT(1-Inputs!$B$38)*_xlfn.NORM.S.INV(RAND())</f>
        <v>-0.16612366529533379</v>
      </c>
      <c r="S875" s="24">
        <f ca="1">SQRT(Inputs!$B$38)*H875+SQRT(1-Inputs!$B$38)*_xlfn.NORM.S.INV(RAND())</f>
        <v>-0.93225903097718987</v>
      </c>
      <c r="T875" s="24">
        <f ca="1">SQRT(Inputs!$B$38)*I875+SQRT(1-Inputs!$B$38)*_xlfn.NORM.S.INV(RAND())</f>
        <v>-0.33130952624270837</v>
      </c>
      <c r="U875" s="24">
        <f ca="1">SQRT(Inputs!$B$38)*J875+SQRT(1-Inputs!$B$38)*_xlfn.NORM.S.INV(RAND())</f>
        <v>-0.55859110273578105</v>
      </c>
      <c r="V875" s="24">
        <f ca="1">SQRT(Inputs!$B$38)*K875+SQRT(1-Inputs!$B$38)*_xlfn.NORM.S.INV(RAND())</f>
        <v>-0.90292032899975094</v>
      </c>
      <c r="W875" s="24">
        <f ca="1">SQRT(Inputs!$B$38)*L875+SQRT(1-Inputs!$B$38)*_xlfn.NORM.S.INV(RAND())</f>
        <v>1.8321156866768411</v>
      </c>
      <c r="X875" s="24">
        <f ca="1">SQRT(Inputs!$B$38)*M875+SQRT(1-Inputs!$B$38)*_xlfn.NORM.S.INV(RAND())</f>
        <v>-0.46768400532747129</v>
      </c>
      <c r="Y875" s="24">
        <f ca="1">SQRT(Inputs!$B$38)*C875+SQRT(1-Inputs!$B$38)*_xlfn.NORM.S.INV(RAND())</f>
        <v>1.0708824474030962</v>
      </c>
      <c r="Z875" s="24">
        <f ca="1">SQRT(Inputs!$B$38)*D875+SQRT(1-Inputs!$B$38)*_xlfn.NORM.S.INV(RAND())</f>
        <v>0.78234184932705753</v>
      </c>
      <c r="AA875" s="24">
        <f ca="1">SQRT(Inputs!$B$38)*E875+SQRT(1-Inputs!$B$38)*_xlfn.NORM.S.INV(RAND())</f>
        <v>-1.8052290789234693</v>
      </c>
      <c r="AB875" s="24">
        <f ca="1">SQRT(Inputs!$B$38)*F875+SQRT(1-Inputs!$B$38)*_xlfn.NORM.S.INV(RAND())</f>
        <v>-0.39293445540793515</v>
      </c>
      <c r="AC875" s="24">
        <f ca="1">SQRT(Inputs!$B$38)*G875+SQRT(1-Inputs!$B$38)*_xlfn.NORM.S.INV(RAND())</f>
        <v>0.50839604029564733</v>
      </c>
      <c r="AD875" s="24">
        <f ca="1">SQRT(Inputs!$B$38)*H875+SQRT(1-Inputs!$B$38)*_xlfn.NORM.S.INV(RAND())</f>
        <v>-1.0328362010678704</v>
      </c>
      <c r="AE875" s="24">
        <f ca="1">SQRT(Inputs!$B$38)*I875+SQRT(1-Inputs!$B$38)*_xlfn.NORM.S.INV(RAND())</f>
        <v>-1.4842622028797272</v>
      </c>
      <c r="AF875" s="24">
        <f ca="1">SQRT(Inputs!$B$38)*J875+SQRT(1-Inputs!$B$38)*_xlfn.NORM.S.INV(RAND())</f>
        <v>-0.63440123447605168</v>
      </c>
      <c r="AG875" s="24">
        <f ca="1">SQRT(Inputs!$B$38)*K875+SQRT(1-Inputs!$B$38)*_xlfn.NORM.S.INV(RAND())</f>
        <v>-0.61818545162522176</v>
      </c>
      <c r="AH875" s="24">
        <f ca="1">SQRT(Inputs!$B$38)*L875+SQRT(1-Inputs!$B$38)*_xlfn.NORM.S.INV(RAND())</f>
        <v>0.77161920036918463</v>
      </c>
      <c r="AI875" s="24">
        <f ca="1">SQRT(Inputs!$B$38)*M875+SQRT(1-Inputs!$B$38)*_xlfn.NORM.S.INV(RAND())</f>
        <v>1.5812493069279774</v>
      </c>
      <c r="AJ875" s="24">
        <f ca="1">SQRT(Inputs!$B$38)*C875+SQRT(1-Inputs!$B$38)*_xlfn.NORM.S.INV(RAND())</f>
        <v>-0.28546102199407758</v>
      </c>
      <c r="AK875" s="24">
        <f ca="1">SQRT(Inputs!$B$38)*D875+SQRT(1-Inputs!$B$38)*_xlfn.NORM.S.INV(RAND())</f>
        <v>-0.42442948676361691</v>
      </c>
      <c r="AL875" s="24">
        <f ca="1">SQRT(Inputs!$B$38)*E875+SQRT(1-Inputs!$B$38)*_xlfn.NORM.S.INV(RAND())</f>
        <v>-0.37014965026625712</v>
      </c>
      <c r="AM875" s="24">
        <f ca="1">SQRT(Inputs!$B$38)*F875+SQRT(1-Inputs!$B$38)*_xlfn.NORM.S.INV(RAND())</f>
        <v>0.73129229496882442</v>
      </c>
      <c r="AN875" s="24">
        <f ca="1">SQRT(Inputs!$B$38)*G875+SQRT(1-Inputs!$B$38)*_xlfn.NORM.S.INV(RAND())</f>
        <v>0.40447504701664028</v>
      </c>
      <c r="AO875" s="24">
        <f ca="1">SQRT(Inputs!$B$38)*H875+SQRT(1-Inputs!$B$38)*_xlfn.NORM.S.INV(RAND())</f>
        <v>0.30560701195152357</v>
      </c>
      <c r="AP875" s="24">
        <f ca="1">SQRT(Inputs!$B$38)*I875+SQRT(1-Inputs!$B$38)*_xlfn.NORM.S.INV(RAND())</f>
        <v>-0.68759608887606338</v>
      </c>
      <c r="AQ875" s="24">
        <f ca="1">SQRT(Inputs!$B$38)*J875+SQRT(1-Inputs!$B$38)*_xlfn.NORM.S.INV(RAND())</f>
        <v>-1.1236751875277786</v>
      </c>
      <c r="AR875" s="24">
        <f ca="1">SQRT(Inputs!$B$38)*K875+SQRT(1-Inputs!$B$38)*_xlfn.NORM.S.INV(RAND())</f>
        <v>0.65296986042364336</v>
      </c>
      <c r="AS875" s="24">
        <f ca="1">SQRT(Inputs!$B$38)*L875+SQRT(1-Inputs!$B$38)*_xlfn.NORM.S.INV(RAND())</f>
        <v>1.3380639083462442</v>
      </c>
      <c r="AT875" s="24">
        <f ca="1">SQRT(Inputs!$B$38)*M875+SQRT(1-Inputs!$B$38)*_xlfn.NORM.S.INV(RAND())</f>
        <v>1.5670821073330146</v>
      </c>
      <c r="AU875" s="15">
        <f ca="1">Inputs!$B$6*EXP($B$8-0.5*C$5^2+C$5*N875)</f>
        <v>6513.5690232429515</v>
      </c>
      <c r="AV875" s="15">
        <f t="shared" ca="1" si="474"/>
        <v>10664.683968993251</v>
      </c>
      <c r="AW875" s="15">
        <f t="shared" ca="1" si="475"/>
        <v>11989.267095552394</v>
      </c>
      <c r="AX875" s="15">
        <f t="shared" ca="1" si="476"/>
        <v>14546.456432187646</v>
      </c>
      <c r="AY875" s="15">
        <f t="shared" ca="1" si="477"/>
        <v>17435.677771414481</v>
      </c>
      <c r="AZ875" s="15">
        <f t="shared" ca="1" si="478"/>
        <v>19243.775778528725</v>
      </c>
      <c r="BA875" s="15">
        <f t="shared" ca="1" si="479"/>
        <v>22746.884225137437</v>
      </c>
      <c r="BB875" s="15">
        <f t="shared" ca="1" si="480"/>
        <v>26333.351000421015</v>
      </c>
      <c r="BC875" s="15">
        <f t="shared" ca="1" si="481"/>
        <v>29559.657608338795</v>
      </c>
      <c r="BD875" s="15">
        <f t="shared" ca="1" si="482"/>
        <v>42982.479713965891</v>
      </c>
      <c r="BE875" s="15">
        <f t="shared" ca="1" si="483"/>
        <v>50473.076340254556</v>
      </c>
      <c r="BF875" s="15">
        <f ca="1">Inputs!$B$13*EXP($B$9-0.5*C$6^2+C$6*Y875)</f>
        <v>17102.316531946177</v>
      </c>
      <c r="BG875" s="15">
        <f t="shared" ca="1" si="484"/>
        <v>24003.318761914561</v>
      </c>
      <c r="BH875" s="15">
        <f t="shared" ca="1" si="485"/>
        <v>21739.259978509748</v>
      </c>
      <c r="BI875" s="15">
        <f t="shared" ca="1" si="486"/>
        <v>25050.321088484478</v>
      </c>
      <c r="BJ875" s="15">
        <f t="shared" ca="1" si="487"/>
        <v>33045.102406377933</v>
      </c>
      <c r="BK875" s="15">
        <f t="shared" ca="1" si="488"/>
        <v>35236.582040227921</v>
      </c>
      <c r="BL875" s="15">
        <f t="shared" ca="1" si="489"/>
        <v>35710.062596500429</v>
      </c>
      <c r="BM875" s="15">
        <f t="shared" ca="1" si="490"/>
        <v>40568.78013764877</v>
      </c>
      <c r="BN875" s="15">
        <f t="shared" ca="1" si="491"/>
        <v>46331.884474254519</v>
      </c>
      <c r="BO875" s="15">
        <f t="shared" ca="1" si="492"/>
        <v>62356.02789237228</v>
      </c>
      <c r="BP875" s="15">
        <f t="shared" ca="1" si="493"/>
        <v>91806.656281508549</v>
      </c>
      <c r="BQ875" s="15">
        <f ca="1">Inputs!$B$20*EXP($B$10-0.5*C$7^2+C$7*AJ875)</f>
        <v>3876.4714665096371</v>
      </c>
      <c r="BR875" s="15">
        <f t="shared" ca="1" si="494"/>
        <v>4596.5982601361438</v>
      </c>
      <c r="BS875" s="15">
        <f t="shared" ca="1" si="495"/>
        <v>5659.7275772979492</v>
      </c>
      <c r="BT875" s="15">
        <f t="shared" ca="1" si="496"/>
        <v>9453.8139669370703</v>
      </c>
      <c r="BU875" s="15">
        <f t="shared" ca="1" si="497"/>
        <v>14448.987874639028</v>
      </c>
      <c r="BV875" s="15">
        <f t="shared" ca="1" si="498"/>
        <v>21535.602973222114</v>
      </c>
      <c r="BW875" s="15">
        <f t="shared" ca="1" si="499"/>
        <v>25981.654095929491</v>
      </c>
      <c r="BX875" s="15">
        <f t="shared" ca="1" si="500"/>
        <v>29009.924172602354</v>
      </c>
      <c r="BY875" s="15">
        <f t="shared" ca="1" si="501"/>
        <v>46056.768668489764</v>
      </c>
      <c r="BZ875" s="15">
        <f t="shared" ca="1" si="502"/>
        <v>82646.192165935179</v>
      </c>
      <c r="CA875" s="15">
        <f t="shared" ca="1" si="503"/>
        <v>153371.29470090993</v>
      </c>
      <c r="CB875" s="15">
        <f ca="1">(AU875*DCF!C$10-DCF!C$5*MAX(AU875*DCF!C$10,0)-MAX(AU875-Inputs!$B$6,0)/Inputs!$B$10)*DCF!C$6</f>
        <v>1032.0130470106956</v>
      </c>
      <c r="CC875" s="15">
        <f ca="1">(AV875*DCF!D$10-DCF!D$5*MAX(AV875*DCF!D$10,0)-MAX(AV875-AU875,0)/Inputs!$B$10)*DCF!D$6</f>
        <v>1587.3037294546166</v>
      </c>
      <c r="CD875" s="15">
        <f ca="1">(AW875*DCF!E$10-DCF!E$5*MAX(AW875*DCF!E$10,0)-MAX(AW875-AV875,0)/Inputs!$B$10)*DCF!E$6</f>
        <v>2469.7799459834268</v>
      </c>
      <c r="CE875" s="15">
        <f ca="1">(AX875*DCF!F$10-DCF!F$5*MAX(AX875*DCF!F$10,0)-MAX(AX875-AW875,0)/Inputs!$B$10)*DCF!F$6</f>
        <v>2643.3805559083439</v>
      </c>
      <c r="CF875" s="15">
        <f ca="1">(AY875*DCF!G$10-DCF!G$5*MAX(AY875*DCF!G$10,0)-MAX(AY875-AX875,0)/Inputs!$B$10)*DCF!G$6</f>
        <v>3037.0861350872833</v>
      </c>
      <c r="CG875" s="15">
        <f ca="1">(AZ875*DCF!H$10-DCF!H$5*MAX(AZ875*DCF!H$10,0)-MAX(AZ875-AY875,0)/Inputs!$B$10)*DCF!H$6</f>
        <v>3415.1326550082108</v>
      </c>
      <c r="CH875" s="15">
        <f ca="1">(BA875*DCF!I$10-DCF!I$5*MAX(BA875*DCF!I$10,0)-MAX(BA875-AZ875,0)/Inputs!$B$10)*DCF!I$6</f>
        <v>3580.3934159965374</v>
      </c>
      <c r="CI875" s="15">
        <f ca="1">(BB875*DCF!J$10-DCF!J$5*MAX(BB875*DCF!J$10,0)-MAX(BB875-BA875,0)/Inputs!$B$10)*DCF!J$6</f>
        <v>3975.3941940222298</v>
      </c>
      <c r="CJ875" s="15">
        <f ca="1">(BC875*DCF!K$10-DCF!K$5*MAX(BC875*DCF!K$10,0)-MAX(BC875-BB875,0)/Inputs!$B$10)*DCF!K$6</f>
        <v>4306.9963324134242</v>
      </c>
      <c r="CK875" s="15">
        <f ca="1">(BD875*DCF!L$10-DCF!L$5*MAX(BD875*DCF!L$10,0)-MAX(BD875-BC875,0)/Inputs!$B$10)*DCF!L$6</f>
        <v>4746.7870615991887</v>
      </c>
      <c r="CL875" s="15">
        <f ca="1">(BE875*DCF!M$10-DCF!M$5*MAX(BE875*DCF!M$10,0)-MAX(BE875-BD875,0)/Inputs!$B$10)*DCF!M$6</f>
        <v>6227.5720893887346</v>
      </c>
      <c r="CM875" s="15">
        <f ca="1">(BF875*DCF!C$28-DCF!C$5*MAX(BF875*DCF!C$28,0)-MAX(BF875-Inputs!$B$13,0)/Inputs!$B$17)*DCF!C$6</f>
        <v>3899.5803124323979</v>
      </c>
      <c r="CN875" s="15">
        <f ca="1">(BG875*DCF!D$28-DCF!D$5*MAX(BG875*DCF!D$28,0)-MAX(BG875-BF875,0)/Inputs!$B$17)*DCF!D$6</f>
        <v>5597.2307993721342</v>
      </c>
      <c r="CO875" s="15">
        <f ca="1">(BH875*DCF!E$28-DCF!E$5*MAX(BH875*DCF!E$28,0)-MAX(BH875-BG875,0)/Inputs!$B$17)*DCF!E$6</f>
        <v>6156.9455248172426</v>
      </c>
      <c r="CP875" s="15">
        <f ca="1">(BI875*DCF!F$28-DCF!F$5*MAX(BI875*DCF!F$28,0)-MAX(BI875-BH875,0)/Inputs!$B$17)*DCF!F$6</f>
        <v>6197.6713180766646</v>
      </c>
      <c r="CQ875" s="15">
        <f ca="1">(BJ875*DCF!G$28-DCF!G$5*MAX(BJ875*DCF!G$28,0)-MAX(BJ875-BI875,0)/Inputs!$B$17)*DCF!G$6</f>
        <v>7229.1592929304743</v>
      </c>
      <c r="CR875" s="15">
        <f ca="1">(BK875*DCF!H$28-DCF!H$5*MAX(BK875*DCF!H$28,0)-MAX(BK875-BJ875,0)/Inputs!$B$17)*DCF!H$6</f>
        <v>8373.9010597800298</v>
      </c>
      <c r="CS875" s="15">
        <f ca="1">(BL875*DCF!I$28-DCF!I$5*MAX(BL875*DCF!I$28,0)-MAX(BL875-BK875,0)/Inputs!$B$17)*DCF!I$6</f>
        <v>8329.3706990990122</v>
      </c>
      <c r="CT875" s="15">
        <f ca="1">(BM875*DCF!J$28-DCF!J$5*MAX(BM875*DCF!J$28,0)-MAX(BM875-BL875,0)/Inputs!$B$17)*DCF!J$6</f>
        <v>8405.9795897964996</v>
      </c>
      <c r="CU875" s="15">
        <f ca="1">(BN875*DCF!K$28-DCF!K$5*MAX(BN875*DCF!K$28,0)-MAX(BN875-BM875,0)/Inputs!$B$17)*DCF!K$6</f>
        <v>9078.6136371353605</v>
      </c>
      <c r="CV875" s="15">
        <f ca="1">(BO875*DCF!L$28-DCF!L$5*MAX(BO875*DCF!L$28,0)-MAX(BO875-BN875,0)/Inputs!$B$17)*DCF!L$6</f>
        <v>10628.177861882037</v>
      </c>
      <c r="CW875" s="15">
        <f ca="1">(BP875*DCF!M$28-DCF!M$5*MAX(BP875*DCF!M$28,0)-MAX(BP875-BO875,0)/Inputs!$B$17)*DCF!M$6</f>
        <v>14195.057301991692</v>
      </c>
      <c r="CX875" s="15">
        <f ca="1">(BQ875*DCF!C$46-DCF!C$5*MAX(BQ875*DCF!C$46,0)-MAX(BQ875-Inputs!$B$20,0)/Inputs!$B$24)*DCF!C$6</f>
        <v>-1207.2550576279241</v>
      </c>
      <c r="CY875" s="15">
        <f ca="1">(BR875*DCF!D$46-DCF!D$5*MAX(BR875*DCF!D$46,0)-MAX(BR875-BQ875,0)/Inputs!$B$24)*DCF!D$6</f>
        <v>-1091.8042541934574</v>
      </c>
      <c r="CZ875" s="15">
        <f ca="1">(BS875*DCF!E$46-DCF!E$5*MAX(BS875*DCF!E$46,0)-MAX(BS875-BR875,0)/Inputs!$B$24)*DCF!E$6</f>
        <v>-1088.3289496785267</v>
      </c>
      <c r="DA875" s="15">
        <f ca="1">(BT875*DCF!F$46-DCF!F$5*MAX(BT875*DCF!F$46,0)-MAX(BT875-BS875,0)/Inputs!$B$24)*DCF!F$6</f>
        <v>-2070.033299331566</v>
      </c>
      <c r="DB875" s="15">
        <f ca="1">(BU875*DCF!G$46-DCF!G$5*MAX(BU875*DCF!G$46,0)-MAX(BU875-BT875,0)/Inputs!$B$24)*DCF!G$6</f>
        <v>-2166.3132143537396</v>
      </c>
      <c r="DC875" s="15">
        <f ca="1">(BV875*DCF!H$46-DCF!H$5*MAX(BV875*DCF!H$46,0)-MAX(BV875-BU875,0)/Inputs!$B$24)*DCF!H$6</f>
        <v>-2202.1222214735885</v>
      </c>
      <c r="DD875" s="15">
        <f ca="1">(BW875*DCF!I$46-DCF!I$5*MAX(BW875*DCF!I$46,0)-MAX(BW875-BV875,0)/Inputs!$B$24)*DCF!I$6</f>
        <v>-676.23290831153554</v>
      </c>
      <c r="DE875" s="15">
        <f ca="1">(BX875*DCF!J$46-DCF!J$5*MAX(BX875*DCF!J$46,0)-MAX(BX875-BW875,0)/Inputs!$B$24)*DCF!J$6</f>
        <v>413.83832403350436</v>
      </c>
      <c r="DF875" s="15">
        <f ca="1">(BY875*DCF!K$46-DCF!K$5*MAX(BY875*DCF!K$46,0)-MAX(BY875-BX875,0)/Inputs!$B$24)*DCF!K$6</f>
        <v>-1545.1066180599994</v>
      </c>
      <c r="DG875" s="15">
        <f ca="1">(BZ875*DCF!L$46-DCF!L$5*MAX(BZ875*DCF!L$46,0)-MAX(BZ875-BY875,0)/Inputs!$B$24)*DCF!L$6</f>
        <v>-2567.3589315059153</v>
      </c>
      <c r="DH875" s="15">
        <f ca="1">(CA875*DCF!M$46-DCF!M$5*MAX(CA875*DCF!M$46,0)-MAX(CA875-BZ875,0)/Inputs!$B$24)*DCF!M$6</f>
        <v>-2761.813639691693</v>
      </c>
      <c r="DI875" s="15">
        <f ca="1">SUM(CB875:CL875)+BE875*DCF!M$10*(1+Inputs!$B$30)*(1-Inputs!$B$33)*(1-Inputs!$B$30/Inputs!$B$31)/(Inputs!$B$29-Inputs!$B$30)*DCF!M$6</f>
        <v>177489.07805413933</v>
      </c>
      <c r="DJ875" s="15">
        <f ca="1">SUM(CM875:CW875)+BP875*DCF!M$28*(1+Inputs!$B$30)*(1-Inputs!$B$33)*(1-Inputs!$B$30/Inputs!$B$31)/(Inputs!$B$29-Inputs!$B$30)*DCF!M$6</f>
        <v>428757.20532902901</v>
      </c>
      <c r="DK875" s="15">
        <f ca="1">SUM(CX875:DH875)+CA875*DCF!M$46*(1+Inputs!$B$30)*(1-Inputs!$B$33)*(1-Inputs!$B$30/Inputs!$B$31)/(Inputs!$B$29-Inputs!$B$30)*DCF!M$6</f>
        <v>220167.65882871859</v>
      </c>
      <c r="DM875" s="15">
        <f ca="1">DI875+DJ875+DK875+Inputs!$B$34+Inputs!$B$36-Inputs!$B$35</f>
        <v>903264.94221188687</v>
      </c>
    </row>
    <row r="876" spans="1:117" x14ac:dyDescent="0.75">
      <c r="A876" s="11">
        <v>863</v>
      </c>
      <c r="C876" s="24">
        <f t="shared" ca="1" si="506"/>
        <v>1.6454126441370012</v>
      </c>
      <c r="D876" s="24">
        <f t="shared" ca="1" si="506"/>
        <v>0.32595206552314415</v>
      </c>
      <c r="E876" s="24">
        <f t="shared" ca="1" si="506"/>
        <v>0.89288547157392972</v>
      </c>
      <c r="F876" s="24">
        <f t="shared" ca="1" si="506"/>
        <v>1.8069907483823107</v>
      </c>
      <c r="G876" s="24">
        <f t="shared" ca="1" si="506"/>
        <v>0.1910725302033236</v>
      </c>
      <c r="H876" s="24">
        <f t="shared" ca="1" si="506"/>
        <v>-0.37411462395602024</v>
      </c>
      <c r="I876" s="24">
        <f t="shared" ca="1" si="506"/>
        <v>-0.21509371701234956</v>
      </c>
      <c r="J876" s="24">
        <f t="shared" ca="1" si="506"/>
        <v>-7.2834733420351253E-2</v>
      </c>
      <c r="K876" s="24">
        <f t="shared" ca="1" si="506"/>
        <v>0.49422384813176184</v>
      </c>
      <c r="L876" s="24">
        <f t="shared" ca="1" si="506"/>
        <v>0.24979207706305112</v>
      </c>
      <c r="M876" s="24">
        <f t="shared" ca="1" si="506"/>
        <v>-0.54717577141291662</v>
      </c>
      <c r="N876" s="24">
        <f ca="1">SQRT(Inputs!$B$38)*C876+SQRT(1-Inputs!$B$38)*_xlfn.NORM.S.INV(RAND())</f>
        <v>-0.53975709809006522</v>
      </c>
      <c r="O876" s="24">
        <f ca="1">SQRT(Inputs!$B$38)*D876+SQRT(1-Inputs!$B$38)*_xlfn.NORM.S.INV(RAND())</f>
        <v>-0.45420265447183922</v>
      </c>
      <c r="P876" s="24">
        <f ca="1">SQRT(Inputs!$B$38)*E876+SQRT(1-Inputs!$B$38)*_xlfn.NORM.S.INV(RAND())</f>
        <v>0.1465721917980306</v>
      </c>
      <c r="Q876" s="24">
        <f ca="1">SQRT(Inputs!$B$38)*F876+SQRT(1-Inputs!$B$38)*_xlfn.NORM.S.INV(RAND())</f>
        <v>0.16333617875025674</v>
      </c>
      <c r="R876" s="24">
        <f ca="1">SQRT(Inputs!$B$38)*G876+SQRT(1-Inputs!$B$38)*_xlfn.NORM.S.INV(RAND())</f>
        <v>-0.16042279712876567</v>
      </c>
      <c r="S876" s="24">
        <f ca="1">SQRT(Inputs!$B$38)*H876+SQRT(1-Inputs!$B$38)*_xlfn.NORM.S.INV(RAND())</f>
        <v>0.85107517946521505</v>
      </c>
      <c r="T876" s="24">
        <f ca="1">SQRT(Inputs!$B$38)*I876+SQRT(1-Inputs!$B$38)*_xlfn.NORM.S.INV(RAND())</f>
        <v>-0.9004424625727363</v>
      </c>
      <c r="U876" s="24">
        <f ca="1">SQRT(Inputs!$B$38)*J876+SQRT(1-Inputs!$B$38)*_xlfn.NORM.S.INV(RAND())</f>
        <v>-0.25319193096569503</v>
      </c>
      <c r="V876" s="24">
        <f ca="1">SQRT(Inputs!$B$38)*K876+SQRT(1-Inputs!$B$38)*_xlfn.NORM.S.INV(RAND())</f>
        <v>0.25421349732930465</v>
      </c>
      <c r="W876" s="24">
        <f ca="1">SQRT(Inputs!$B$38)*L876+SQRT(1-Inputs!$B$38)*_xlfn.NORM.S.INV(RAND())</f>
        <v>-0.40506508975955235</v>
      </c>
      <c r="X876" s="24">
        <f ca="1">SQRT(Inputs!$B$38)*M876+SQRT(1-Inputs!$B$38)*_xlfn.NORM.S.INV(RAND())</f>
        <v>-0.83542545174597804</v>
      </c>
      <c r="Y876" s="24">
        <f ca="1">SQRT(Inputs!$B$38)*C876+SQRT(1-Inputs!$B$38)*_xlfn.NORM.S.INV(RAND())</f>
        <v>0.87442059652081605</v>
      </c>
      <c r="Z876" s="24">
        <f ca="1">SQRT(Inputs!$B$38)*D876+SQRT(1-Inputs!$B$38)*_xlfn.NORM.S.INV(RAND())</f>
        <v>-1.3673624633444554</v>
      </c>
      <c r="AA876" s="24">
        <f ca="1">SQRT(Inputs!$B$38)*E876+SQRT(1-Inputs!$B$38)*_xlfn.NORM.S.INV(RAND())</f>
        <v>-1.0296122552272617</v>
      </c>
      <c r="AB876" s="24">
        <f ca="1">SQRT(Inputs!$B$38)*F876+SQRT(1-Inputs!$B$38)*_xlfn.NORM.S.INV(RAND())</f>
        <v>1.303931619757041</v>
      </c>
      <c r="AC876" s="24">
        <f ca="1">SQRT(Inputs!$B$38)*G876+SQRT(1-Inputs!$B$38)*_xlfn.NORM.S.INV(RAND())</f>
        <v>0.71452966493845249</v>
      </c>
      <c r="AD876" s="24">
        <f ca="1">SQRT(Inputs!$B$38)*H876+SQRT(1-Inputs!$B$38)*_xlfn.NORM.S.INV(RAND())</f>
        <v>1.3548220377784173</v>
      </c>
      <c r="AE876" s="24">
        <f ca="1">SQRT(Inputs!$B$38)*I876+SQRT(1-Inputs!$B$38)*_xlfn.NORM.S.INV(RAND())</f>
        <v>-1.3201159947713237</v>
      </c>
      <c r="AF876" s="24">
        <f ca="1">SQRT(Inputs!$B$38)*J876+SQRT(1-Inputs!$B$38)*_xlfn.NORM.S.INV(RAND())</f>
        <v>-0.12728232924620403</v>
      </c>
      <c r="AG876" s="24">
        <f ca="1">SQRT(Inputs!$B$38)*K876+SQRT(1-Inputs!$B$38)*_xlfn.NORM.S.INV(RAND())</f>
        <v>1.3631444566655193</v>
      </c>
      <c r="AH876" s="24">
        <f ca="1">SQRT(Inputs!$B$38)*L876+SQRT(1-Inputs!$B$38)*_xlfn.NORM.S.INV(RAND())</f>
        <v>0.6003099742138378</v>
      </c>
      <c r="AI876" s="24">
        <f ca="1">SQRT(Inputs!$B$38)*M876+SQRT(1-Inputs!$B$38)*_xlfn.NORM.S.INV(RAND())</f>
        <v>0.75389193857732983</v>
      </c>
      <c r="AJ876" s="24">
        <f ca="1">SQRT(Inputs!$B$38)*C876+SQRT(1-Inputs!$B$38)*_xlfn.NORM.S.INV(RAND())</f>
        <v>0.57178976972579831</v>
      </c>
      <c r="AK876" s="24">
        <f ca="1">SQRT(Inputs!$B$38)*D876+SQRT(1-Inputs!$B$38)*_xlfn.NORM.S.INV(RAND())</f>
        <v>7.1902088046613591E-2</v>
      </c>
      <c r="AL876" s="24">
        <f ca="1">SQRT(Inputs!$B$38)*E876+SQRT(1-Inputs!$B$38)*_xlfn.NORM.S.INV(RAND())</f>
        <v>-0.68943285929877351</v>
      </c>
      <c r="AM876" s="24">
        <f ca="1">SQRT(Inputs!$B$38)*F876+SQRT(1-Inputs!$B$38)*_xlfn.NORM.S.INV(RAND())</f>
        <v>1.17170578504268</v>
      </c>
      <c r="AN876" s="24">
        <f ca="1">SQRT(Inputs!$B$38)*G876+SQRT(1-Inputs!$B$38)*_xlfn.NORM.S.INV(RAND())</f>
        <v>1.0791856180835746</v>
      </c>
      <c r="AO876" s="24">
        <f ca="1">SQRT(Inputs!$B$38)*H876+SQRT(1-Inputs!$B$38)*_xlfn.NORM.S.INV(RAND())</f>
        <v>-1.908488796420621E-2</v>
      </c>
      <c r="AP876" s="24">
        <f ca="1">SQRT(Inputs!$B$38)*I876+SQRT(1-Inputs!$B$38)*_xlfn.NORM.S.INV(RAND())</f>
        <v>-3.1035538493483922E-2</v>
      </c>
      <c r="AQ876" s="24">
        <f ca="1">SQRT(Inputs!$B$38)*J876+SQRT(1-Inputs!$B$38)*_xlfn.NORM.S.INV(RAND())</f>
        <v>0.23910032165897399</v>
      </c>
      <c r="AR876" s="24">
        <f ca="1">SQRT(Inputs!$B$38)*K876+SQRT(1-Inputs!$B$38)*_xlfn.NORM.S.INV(RAND())</f>
        <v>3.1080607269495492E-2</v>
      </c>
      <c r="AS876" s="24">
        <f ca="1">SQRT(Inputs!$B$38)*L876+SQRT(1-Inputs!$B$38)*_xlfn.NORM.S.INV(RAND())</f>
        <v>-0.62073910719393954</v>
      </c>
      <c r="AT876" s="24">
        <f ca="1">SQRT(Inputs!$B$38)*M876+SQRT(1-Inputs!$B$38)*_xlfn.NORM.S.INV(RAND())</f>
        <v>-1.5750141307809593</v>
      </c>
      <c r="AU876" s="15">
        <f ca="1">Inputs!$B$6*EXP($B$8-0.5*C$5^2+C$5*N876)</f>
        <v>4547.0787591600611</v>
      </c>
      <c r="AV876" s="15">
        <f t="shared" ca="1" si="474"/>
        <v>5177.3096611220471</v>
      </c>
      <c r="AW876" s="15">
        <f t="shared" ca="1" si="475"/>
        <v>6438.8567535180646</v>
      </c>
      <c r="AX876" s="15">
        <f t="shared" ca="1" si="476"/>
        <v>8023.2617105375566</v>
      </c>
      <c r="AY876" s="15">
        <f t="shared" ca="1" si="477"/>
        <v>9623.2492038355103</v>
      </c>
      <c r="AZ876" s="15">
        <f t="shared" ca="1" si="478"/>
        <v>12925.871072110345</v>
      </c>
      <c r="BA876" s="15">
        <f t="shared" ca="1" si="479"/>
        <v>14395.361530753029</v>
      </c>
      <c r="BB876" s="15">
        <f t="shared" ca="1" si="480"/>
        <v>17182.852369565204</v>
      </c>
      <c r="BC876" s="15">
        <f t="shared" ca="1" si="481"/>
        <v>21567.427906096073</v>
      </c>
      <c r="BD876" s="15">
        <f t="shared" ca="1" si="482"/>
        <v>25439.799796633317</v>
      </c>
      <c r="BE876" s="15">
        <f t="shared" ca="1" si="483"/>
        <v>28889.214648443751</v>
      </c>
      <c r="BF876" s="15">
        <f ca="1">Inputs!$B$13*EXP($B$9-0.5*C$6^2+C$6*Y876)</f>
        <v>16449.018599959971</v>
      </c>
      <c r="BG876" s="15">
        <f t="shared" ca="1" si="484"/>
        <v>15663.838505556119</v>
      </c>
      <c r="BH876" s="15">
        <f t="shared" ca="1" si="485"/>
        <v>16133.926674213957</v>
      </c>
      <c r="BI876" s="15">
        <f t="shared" ca="1" si="486"/>
        <v>24140.039264083178</v>
      </c>
      <c r="BJ876" s="15">
        <f t="shared" ca="1" si="487"/>
        <v>32804.700266374384</v>
      </c>
      <c r="BK876" s="15">
        <f t="shared" ca="1" si="488"/>
        <v>48416.80326344358</v>
      </c>
      <c r="BL876" s="15">
        <f t="shared" ca="1" si="489"/>
        <v>50122.329780721964</v>
      </c>
      <c r="BM876" s="15">
        <f t="shared" ca="1" si="490"/>
        <v>60644.628299685864</v>
      </c>
      <c r="BN876" s="15">
        <f t="shared" ca="1" si="491"/>
        <v>87820.680519927002</v>
      </c>
      <c r="BO876" s="15">
        <f t="shared" ca="1" si="492"/>
        <v>115863.63760446935</v>
      </c>
      <c r="BP876" s="15">
        <f t="shared" ca="1" si="493"/>
        <v>155322.22429771381</v>
      </c>
      <c r="BQ876" s="15">
        <f ca="1">Inputs!$B$20*EXP($B$10-0.5*C$7^2+C$7*AJ876)</f>
        <v>5253.9351034272577</v>
      </c>
      <c r="BR876" s="15">
        <f t="shared" ca="1" si="494"/>
        <v>7293.5728134327373</v>
      </c>
      <c r="BS876" s="15">
        <f t="shared" ca="1" si="495"/>
        <v>8193.6027386578626</v>
      </c>
      <c r="BT876" s="15">
        <f t="shared" ca="1" si="496"/>
        <v>15362.521101007489</v>
      </c>
      <c r="BU876" s="15">
        <f t="shared" ca="1" si="497"/>
        <v>27643.664934101784</v>
      </c>
      <c r="BV876" s="15">
        <f t="shared" ca="1" si="498"/>
        <v>38295.297928799431</v>
      </c>
      <c r="BW876" s="15">
        <f t="shared" ca="1" si="499"/>
        <v>53089.056821346305</v>
      </c>
      <c r="BX876" s="15">
        <f t="shared" ca="1" si="500"/>
        <v>77899.486550314497</v>
      </c>
      <c r="BY876" s="15">
        <f t="shared" ca="1" si="501"/>
        <v>109801.40511294419</v>
      </c>
      <c r="BZ876" s="15">
        <f t="shared" ca="1" si="502"/>
        <v>137451.77080063301</v>
      </c>
      <c r="CA876" s="15">
        <f t="shared" ca="1" si="503"/>
        <v>145942.55832800444</v>
      </c>
      <c r="CB876" s="15">
        <f ca="1">(AU876*DCF!C$10-DCF!C$5*MAX(AU876*DCF!C$10,0)-MAX(AU876-Inputs!$B$6,0)/Inputs!$B$10)*DCF!C$6</f>
        <v>1046.0344731024493</v>
      </c>
      <c r="CC876" s="15">
        <f ca="1">(AV876*DCF!D$10-DCF!D$5*MAX(AV876*DCF!D$10,0)-MAX(AV876-AU876,0)/Inputs!$B$10)*DCF!D$6</f>
        <v>1108.2688436478959</v>
      </c>
      <c r="CD876" s="15">
        <f ca="1">(AW876*DCF!E$10-DCF!E$5*MAX(AW876*DCF!E$10,0)-MAX(AW876-AV876,0)/Inputs!$B$10)*DCF!E$6</f>
        <v>1202.4768784255589</v>
      </c>
      <c r="CE876" s="15">
        <f ca="1">(AX876*DCF!F$10-DCF!F$5*MAX(AX876*DCF!F$10,0)-MAX(AX876-AW876,0)/Inputs!$B$10)*DCF!F$6</f>
        <v>1421.7898553228467</v>
      </c>
      <c r="CF876" s="15">
        <f ca="1">(AY876*DCF!G$10-DCF!G$5*MAX(AY876*DCF!G$10,0)-MAX(AY876-AX876,0)/Inputs!$B$10)*DCF!G$6</f>
        <v>1675.2275616675327</v>
      </c>
      <c r="CG876" s="15">
        <f ca="1">(AZ876*DCF!H$10-DCF!H$5*MAX(AZ876*DCF!H$10,0)-MAX(AZ876-AY876,0)/Inputs!$B$10)*DCF!H$6</f>
        <v>1923.1274201061174</v>
      </c>
      <c r="CH876" s="15">
        <f ca="1">(BA876*DCF!I$10-DCF!I$5*MAX(BA876*DCF!I$10,0)-MAX(BA876-AZ876,0)/Inputs!$B$10)*DCF!I$6</f>
        <v>2388.4594857687216</v>
      </c>
      <c r="CI876" s="15">
        <f ca="1">(BB876*DCF!J$10-DCF!J$5*MAX(BB876*DCF!J$10,0)-MAX(BB876-BA876,0)/Inputs!$B$10)*DCF!J$6</f>
        <v>2526.2190339481754</v>
      </c>
      <c r="CJ876" s="15">
        <f ca="1">(BC876*DCF!K$10-DCF!K$5*MAX(BC876*DCF!K$10,0)-MAX(BC876-BB876,0)/Inputs!$B$10)*DCF!K$6</f>
        <v>2858.2356883855259</v>
      </c>
      <c r="CK876" s="15">
        <f ca="1">(BD876*DCF!L$10-DCF!L$5*MAX(BD876*DCF!L$10,0)-MAX(BD876-BC876,0)/Inputs!$B$10)*DCF!L$6</f>
        <v>3336.0451871209339</v>
      </c>
      <c r="CL876" s="15">
        <f ca="1">(BE876*DCF!M$10-DCF!M$5*MAX(BE876*DCF!M$10,0)-MAX(BE876-BD876,0)/Inputs!$B$10)*DCF!M$6</f>
        <v>3664.5723806160122</v>
      </c>
      <c r="CM876" s="15">
        <f ca="1">(BF876*DCF!C$28-DCF!C$5*MAX(BF876*DCF!C$28,0)-MAX(BF876-Inputs!$B$13,0)/Inputs!$B$17)*DCF!C$6</f>
        <v>3851.0751885527507</v>
      </c>
      <c r="CN876" s="15">
        <f ca="1">(BG876*DCF!D$28-DCF!D$5*MAX(BG876*DCF!D$28,0)-MAX(BG876-BF876,0)/Inputs!$B$17)*DCF!D$6</f>
        <v>4613.3617076873479</v>
      </c>
      <c r="CO876" s="15">
        <f ca="1">(BH876*DCF!E$28-DCF!E$5*MAX(BH876*DCF!E$28,0)-MAX(BH876-BG876,0)/Inputs!$B$17)*DCF!E$6</f>
        <v>4476.767414609054</v>
      </c>
      <c r="CP876" s="15">
        <f ca="1">(BI876*DCF!F$28-DCF!F$5*MAX(BI876*DCF!F$28,0)-MAX(BI876-BH876,0)/Inputs!$B$17)*DCF!F$6</f>
        <v>5095.7454474956121</v>
      </c>
      <c r="CQ876" s="15">
        <f ca="1">(BJ876*DCF!G$28-DCF!G$5*MAX(BJ876*DCF!G$28,0)-MAX(BJ876-BI876,0)/Inputs!$B$17)*DCF!G$6</f>
        <v>7054.1179884683233</v>
      </c>
      <c r="CR876" s="15">
        <f ca="1">(BK876*DCF!H$28-DCF!H$5*MAX(BK876*DCF!H$28,0)-MAX(BK876-BJ876,0)/Inputs!$B$17)*DCF!H$6</f>
        <v>9548.3269417810843</v>
      </c>
      <c r="CS876" s="15">
        <f ca="1">(BL876*DCF!I$28-DCF!I$5*MAX(BL876*DCF!I$28,0)-MAX(BL876-BK876,0)/Inputs!$B$17)*DCF!I$6</f>
        <v>11541.622732417885</v>
      </c>
      <c r="CT876" s="15">
        <f ca="1">(BM876*DCF!J$28-DCF!J$5*MAX(BM876*DCF!J$28,0)-MAX(BM876-BL876,0)/Inputs!$B$17)*DCF!J$6</f>
        <v>12133.61578225029</v>
      </c>
      <c r="CU876" s="15">
        <f ca="1">(BN876*DCF!K$28-DCF!K$5*MAX(BN876*DCF!K$28,0)-MAX(BN876-BM876,0)/Inputs!$B$17)*DCF!K$6</f>
        <v>15217.550822806745</v>
      </c>
      <c r="CV876" s="15">
        <f ca="1">(BO876*DCF!L$28-DCF!L$5*MAX(BO876*DCF!L$28,0)-MAX(BO876-BN876,0)/Inputs!$B$17)*DCF!L$6</f>
        <v>19944.120309853741</v>
      </c>
      <c r="CW876" s="15">
        <f ca="1">(BP876*DCF!M$28-DCF!M$5*MAX(BP876*DCF!M$28,0)-MAX(BP876-BO876,0)/Inputs!$B$17)*DCF!M$6</f>
        <v>25099.435323184462</v>
      </c>
      <c r="CX876" s="15">
        <f ca="1">(BQ876*DCF!C$46-DCF!C$5*MAX(BQ876*DCF!C$46,0)-MAX(BQ876-Inputs!$B$20,0)/Inputs!$B$24)*DCF!C$6</f>
        <v>-2161.6178545685384</v>
      </c>
      <c r="CY876" s="15">
        <f ca="1">(BR876*DCF!D$46-DCF!D$5*MAX(BR876*DCF!D$46,0)-MAX(BR876-BQ876,0)/Inputs!$B$24)*DCF!D$6</f>
        <v>-2115.1392712654397</v>
      </c>
      <c r="CZ876" s="15">
        <f ca="1">(BS876*DCF!E$46-DCF!E$5*MAX(BS876*DCF!E$46,0)-MAX(BS876-BR876,0)/Inputs!$B$24)*DCF!E$6</f>
        <v>-1323.6748090707938</v>
      </c>
      <c r="DA876" s="15">
        <f ca="1">(BT876*DCF!F$46-DCF!F$5*MAX(BT876*DCF!F$46,0)-MAX(BT876-BS876,0)/Inputs!$B$24)*DCF!F$6</f>
        <v>-3729.225718371737</v>
      </c>
      <c r="DB876" s="15">
        <f ca="1">(BU876*DCF!G$46-DCF!G$5*MAX(BU876*DCF!G$46,0)-MAX(BU876-BT876,0)/Inputs!$B$24)*DCF!G$6</f>
        <v>-5061.0124108487053</v>
      </c>
      <c r="DC876" s="15">
        <f ca="1">(BV876*DCF!H$46-DCF!H$5*MAX(BV876*DCF!H$46,0)-MAX(BV876-BU876,0)/Inputs!$B$24)*DCF!H$6</f>
        <v>-3309.9296894641334</v>
      </c>
      <c r="DD876" s="15">
        <f ca="1">(BW876*DCF!I$46-DCF!I$5*MAX(BW876*DCF!I$46,0)-MAX(BW876-BV876,0)/Inputs!$B$24)*DCF!I$6</f>
        <v>-3020.6035303085082</v>
      </c>
      <c r="DE876" s="15">
        <f ca="1">(BX876*DCF!J$46-DCF!J$5*MAX(BX876*DCF!J$46,0)-MAX(BX876-BW876,0)/Inputs!$B$24)*DCF!J$6</f>
        <v>-3311.6526394598823</v>
      </c>
      <c r="DF876" s="15">
        <f ca="1">(BY876*DCF!K$46-DCF!K$5*MAX(BY876*DCF!K$46,0)-MAX(BY876-BX876,0)/Inputs!$B$24)*DCF!K$6</f>
        <v>-1542.8978993644369</v>
      </c>
      <c r="DG876" s="15">
        <f ca="1">(BZ876*DCF!L$46-DCF!L$5*MAX(BZ876*DCF!L$46,0)-MAX(BZ876-BY876,0)/Inputs!$B$24)*DCF!L$6</f>
        <v>3244.036238644117</v>
      </c>
      <c r="DH876" s="15">
        <f ca="1">(CA876*DCF!M$46-DCF!M$5*MAX(CA876*DCF!M$46,0)-MAX(CA876-BZ876,0)/Inputs!$B$24)*DCF!M$6</f>
        <v>9666.2719075819605</v>
      </c>
      <c r="DI876" s="15">
        <f ca="1">SUM(CB876:CL876)+BE876*DCF!M$10*(1+Inputs!$B$30)*(1-Inputs!$B$33)*(1-Inputs!$B$30/Inputs!$B$31)/(Inputs!$B$29-Inputs!$B$30)*DCF!M$6</f>
        <v>103549.52319504585</v>
      </c>
      <c r="DJ876" s="15">
        <f ca="1">SUM(CM876:CW876)+BP876*DCF!M$28*(1+Inputs!$B$30)*(1-Inputs!$B$33)*(1-Inputs!$B$30/Inputs!$B$31)/(Inputs!$B$29-Inputs!$B$30)*DCF!M$6</f>
        <v>694927.47851820278</v>
      </c>
      <c r="DK876" s="15">
        <f ca="1">SUM(CX876:DH876)+CA876*DCF!M$46*(1+Inputs!$B$30)*(1-Inputs!$B$33)*(1-Inputs!$B$30/Inputs!$B$31)/(Inputs!$B$29-Inputs!$B$30)*DCF!M$6</f>
        <v>212979.03749982535</v>
      </c>
      <c r="DM876" s="15">
        <f ca="1">DI876+DJ876+DK876+Inputs!$B$34+Inputs!$B$36-Inputs!$B$35</f>
        <v>1088307.0392130739</v>
      </c>
    </row>
    <row r="877" spans="1:117" x14ac:dyDescent="0.75">
      <c r="A877" s="11">
        <v>864</v>
      </c>
      <c r="C877" s="24">
        <f t="shared" ca="1" si="506"/>
        <v>1.3044142720345719</v>
      </c>
      <c r="D877" s="24">
        <f t="shared" ca="1" si="506"/>
        <v>1.0151397592739302</v>
      </c>
      <c r="E877" s="24">
        <f t="shared" ca="1" si="506"/>
        <v>-0.50544249726560675</v>
      </c>
      <c r="F877" s="24">
        <f t="shared" ca="1" si="506"/>
        <v>-0.81096051549648807</v>
      </c>
      <c r="G877" s="24">
        <f t="shared" ca="1" si="506"/>
        <v>0.8965639738510317</v>
      </c>
      <c r="H877" s="24">
        <f t="shared" ca="1" si="506"/>
        <v>-1.3134064722771488</v>
      </c>
      <c r="I877" s="24">
        <f t="shared" ca="1" si="506"/>
        <v>-0.53824412773301011</v>
      </c>
      <c r="J877" s="24">
        <f t="shared" ca="1" si="506"/>
        <v>-1.4175904298280126</v>
      </c>
      <c r="K877" s="24">
        <f t="shared" ca="1" si="506"/>
        <v>-0.90167217650316778</v>
      </c>
      <c r="L877" s="24">
        <f t="shared" ca="1" si="506"/>
        <v>9.0487696323382466E-2</v>
      </c>
      <c r="M877" s="24">
        <f t="shared" ca="1" si="506"/>
        <v>-0.16012115048995962</v>
      </c>
      <c r="N877" s="24">
        <f ca="1">SQRT(Inputs!$B$38)*C877+SQRT(1-Inputs!$B$38)*_xlfn.NORM.S.INV(RAND())</f>
        <v>-0.61700090506603777</v>
      </c>
      <c r="O877" s="24">
        <f ca="1">SQRT(Inputs!$B$38)*D877+SQRT(1-Inputs!$B$38)*_xlfn.NORM.S.INV(RAND())</f>
        <v>0.25609859517963307</v>
      </c>
      <c r="P877" s="24">
        <f ca="1">SQRT(Inputs!$B$38)*E877+SQRT(1-Inputs!$B$38)*_xlfn.NORM.S.INV(RAND())</f>
        <v>-0.32221866376135949</v>
      </c>
      <c r="Q877" s="24">
        <f ca="1">SQRT(Inputs!$B$38)*F877+SQRT(1-Inputs!$B$38)*_xlfn.NORM.S.INV(RAND())</f>
        <v>-1.9640981468662388E-2</v>
      </c>
      <c r="R877" s="24">
        <f ca="1">SQRT(Inputs!$B$38)*G877+SQRT(1-Inputs!$B$38)*_xlfn.NORM.S.INV(RAND())</f>
        <v>0.45819436602841629</v>
      </c>
      <c r="S877" s="24">
        <f ca="1">SQRT(Inputs!$B$38)*H877+SQRT(1-Inputs!$B$38)*_xlfn.NORM.S.INV(RAND())</f>
        <v>-2.0570477416951229</v>
      </c>
      <c r="T877" s="24">
        <f ca="1">SQRT(Inputs!$B$38)*I877+SQRT(1-Inputs!$B$38)*_xlfn.NORM.S.INV(RAND())</f>
        <v>0.45823871540145372</v>
      </c>
      <c r="U877" s="24">
        <f ca="1">SQRT(Inputs!$B$38)*J877+SQRT(1-Inputs!$B$38)*_xlfn.NORM.S.INV(RAND())</f>
        <v>-0.60764847598312133</v>
      </c>
      <c r="V877" s="24">
        <f ca="1">SQRT(Inputs!$B$38)*K877+SQRT(1-Inputs!$B$38)*_xlfn.NORM.S.INV(RAND())</f>
        <v>0.87392531491086212</v>
      </c>
      <c r="W877" s="24">
        <f ca="1">SQRT(Inputs!$B$38)*L877+SQRT(1-Inputs!$B$38)*_xlfn.NORM.S.INV(RAND())</f>
        <v>-0.62948632886886602</v>
      </c>
      <c r="X877" s="24">
        <f ca="1">SQRT(Inputs!$B$38)*M877+SQRT(1-Inputs!$B$38)*_xlfn.NORM.S.INV(RAND())</f>
        <v>3.3538314493204685E-2</v>
      </c>
      <c r="Y877" s="24">
        <f ca="1">SQRT(Inputs!$B$38)*C877+SQRT(1-Inputs!$B$38)*_xlfn.NORM.S.INV(RAND())</f>
        <v>1.1389232769559985</v>
      </c>
      <c r="Z877" s="24">
        <f ca="1">SQRT(Inputs!$B$38)*D877+SQRT(1-Inputs!$B$38)*_xlfn.NORM.S.INV(RAND())</f>
        <v>-0.38008656208840419</v>
      </c>
      <c r="AA877" s="24">
        <f ca="1">SQRT(Inputs!$B$38)*E877+SQRT(1-Inputs!$B$38)*_xlfn.NORM.S.INV(RAND())</f>
        <v>-0.32099493938201268</v>
      </c>
      <c r="AB877" s="24">
        <f ca="1">SQRT(Inputs!$B$38)*F877+SQRT(1-Inputs!$B$38)*_xlfn.NORM.S.INV(RAND())</f>
        <v>-1.8643478520814674</v>
      </c>
      <c r="AC877" s="24">
        <f ca="1">SQRT(Inputs!$B$38)*G877+SQRT(1-Inputs!$B$38)*_xlfn.NORM.S.INV(RAND())</f>
        <v>0.52420951629560264</v>
      </c>
      <c r="AD877" s="24">
        <f ca="1">SQRT(Inputs!$B$38)*H877+SQRT(1-Inputs!$B$38)*_xlfn.NORM.S.INV(RAND())</f>
        <v>-1.1154568129750937</v>
      </c>
      <c r="AE877" s="24">
        <f ca="1">SQRT(Inputs!$B$38)*I877+SQRT(1-Inputs!$B$38)*_xlfn.NORM.S.INV(RAND())</f>
        <v>-0.58519203800712161</v>
      </c>
      <c r="AF877" s="24">
        <f ca="1">SQRT(Inputs!$B$38)*J877+SQRT(1-Inputs!$B$38)*_xlfn.NORM.S.INV(RAND())</f>
        <v>0.16153021714980009</v>
      </c>
      <c r="AG877" s="24">
        <f ca="1">SQRT(Inputs!$B$38)*K877+SQRT(1-Inputs!$B$38)*_xlfn.NORM.S.INV(RAND())</f>
        <v>0.16470321922121045</v>
      </c>
      <c r="AH877" s="24">
        <f ca="1">SQRT(Inputs!$B$38)*L877+SQRT(1-Inputs!$B$38)*_xlfn.NORM.S.INV(RAND())</f>
        <v>-0.32174057179557353</v>
      </c>
      <c r="AI877" s="24">
        <f ca="1">SQRT(Inputs!$B$38)*M877+SQRT(1-Inputs!$B$38)*_xlfn.NORM.S.INV(RAND())</f>
        <v>-2.0342671576109637</v>
      </c>
      <c r="AJ877" s="24">
        <f ca="1">SQRT(Inputs!$B$38)*C877+SQRT(1-Inputs!$B$38)*_xlfn.NORM.S.INV(RAND())</f>
        <v>-6.1551724964581611E-2</v>
      </c>
      <c r="AK877" s="24">
        <f ca="1">SQRT(Inputs!$B$38)*D877+SQRT(1-Inputs!$B$38)*_xlfn.NORM.S.INV(RAND())</f>
        <v>0.24699471021972658</v>
      </c>
      <c r="AL877" s="24">
        <f ca="1">SQRT(Inputs!$B$38)*E877+SQRT(1-Inputs!$B$38)*_xlfn.NORM.S.INV(RAND())</f>
        <v>-0.61159637174169368</v>
      </c>
      <c r="AM877" s="24">
        <f ca="1">SQRT(Inputs!$B$38)*F877+SQRT(1-Inputs!$B$38)*_xlfn.NORM.S.INV(RAND())</f>
        <v>-0.11277228515470678</v>
      </c>
      <c r="AN877" s="24">
        <f ca="1">SQRT(Inputs!$B$38)*G877+SQRT(1-Inputs!$B$38)*_xlfn.NORM.S.INV(RAND())</f>
        <v>-0.70520367956788466</v>
      </c>
      <c r="AO877" s="24">
        <f ca="1">SQRT(Inputs!$B$38)*H877+SQRT(1-Inputs!$B$38)*_xlfn.NORM.S.INV(RAND())</f>
        <v>-1.8509246211838046</v>
      </c>
      <c r="AP877" s="24">
        <f ca="1">SQRT(Inputs!$B$38)*I877+SQRT(1-Inputs!$B$38)*_xlfn.NORM.S.INV(RAND())</f>
        <v>0.36397989499884892</v>
      </c>
      <c r="AQ877" s="24">
        <f ca="1">SQRT(Inputs!$B$38)*J877+SQRT(1-Inputs!$B$38)*_xlfn.NORM.S.INV(RAND())</f>
        <v>7.6303736410367917E-2</v>
      </c>
      <c r="AR877" s="24">
        <f ca="1">SQRT(Inputs!$B$38)*K877+SQRT(1-Inputs!$B$38)*_xlfn.NORM.S.INV(RAND())</f>
        <v>0.13740633466576313</v>
      </c>
      <c r="AS877" s="24">
        <f ca="1">SQRT(Inputs!$B$38)*L877+SQRT(1-Inputs!$B$38)*_xlfn.NORM.S.INV(RAND())</f>
        <v>1.3716645541429706</v>
      </c>
      <c r="AT877" s="24">
        <f ca="1">SQRT(Inputs!$B$38)*M877+SQRT(1-Inputs!$B$38)*_xlfn.NORM.S.INV(RAND())</f>
        <v>-0.87151353900769168</v>
      </c>
      <c r="AU877" s="15">
        <f ca="1">Inputs!$B$6*EXP($B$8-0.5*C$5^2+C$5*N877)</f>
        <v>4490.5774577800803</v>
      </c>
      <c r="AV877" s="15">
        <f t="shared" ca="1" si="474"/>
        <v>5675.8417305751946</v>
      </c>
      <c r="AW877" s="15">
        <f t="shared" ca="1" si="475"/>
        <v>6626.3443334865742</v>
      </c>
      <c r="AX877" s="15">
        <f t="shared" ca="1" si="476"/>
        <v>8070.2740241378096</v>
      </c>
      <c r="AY877" s="15">
        <f t="shared" ca="1" si="477"/>
        <v>10404.843207165968</v>
      </c>
      <c r="AZ877" s="15">
        <f t="shared" ca="1" si="478"/>
        <v>10145.998868960776</v>
      </c>
      <c r="BA877" s="15">
        <f t="shared" ca="1" si="479"/>
        <v>13026.084062449054</v>
      </c>
      <c r="BB877" s="15">
        <f t="shared" ca="1" si="480"/>
        <v>15005.950586695782</v>
      </c>
      <c r="BC877" s="15">
        <f t="shared" ca="1" si="481"/>
        <v>19996.151280274193</v>
      </c>
      <c r="BD877" s="15">
        <f t="shared" ca="1" si="482"/>
        <v>23096.464833001079</v>
      </c>
      <c r="BE877" s="15">
        <f t="shared" ca="1" si="483"/>
        <v>28388.340743115656</v>
      </c>
      <c r="BF877" s="15">
        <f ca="1">Inputs!$B$13*EXP($B$9-0.5*C$6^2+C$6*Y877)</f>
        <v>17334.571522415736</v>
      </c>
      <c r="BG877" s="15">
        <f t="shared" ca="1" si="484"/>
        <v>19725.935855497904</v>
      </c>
      <c r="BH877" s="15">
        <f t="shared" ca="1" si="485"/>
        <v>22851.877028522831</v>
      </c>
      <c r="BI877" s="15">
        <f t="shared" ca="1" si="486"/>
        <v>20995.767818385266</v>
      </c>
      <c r="BJ877" s="15">
        <f t="shared" ca="1" si="487"/>
        <v>27759.747768378867</v>
      </c>
      <c r="BK877" s="15">
        <f t="shared" ca="1" si="488"/>
        <v>29269.623680201243</v>
      </c>
      <c r="BL877" s="15">
        <f t="shared" ca="1" si="489"/>
        <v>33328.401324063991</v>
      </c>
      <c r="BM877" s="15">
        <f t="shared" ca="1" si="490"/>
        <v>41798.182597440813</v>
      </c>
      <c r="BN877" s="15">
        <f t="shared" ca="1" si="491"/>
        <v>52431.238449955192</v>
      </c>
      <c r="BO877" s="15">
        <f t="shared" ca="1" si="492"/>
        <v>62143.12197545344</v>
      </c>
      <c r="BP877" s="15">
        <f t="shared" ca="1" si="493"/>
        <v>60742.260673898607</v>
      </c>
      <c r="BQ877" s="15">
        <f ca="1">Inputs!$B$20*EXP($B$10-0.5*C$7^2+C$7*AJ877)</f>
        <v>4196.8828678350883</v>
      </c>
      <c r="BR877" s="15">
        <f t="shared" ca="1" si="494"/>
        <v>6159.3064188388371</v>
      </c>
      <c r="BS877" s="15">
        <f t="shared" ca="1" si="495"/>
        <v>7075.7908249421298</v>
      </c>
      <c r="BT877" s="15">
        <f t="shared" ca="1" si="496"/>
        <v>9471.5858768422786</v>
      </c>
      <c r="BU877" s="15">
        <f t="shared" ca="1" si="497"/>
        <v>11067.287270384531</v>
      </c>
      <c r="BV877" s="15">
        <f t="shared" ca="1" si="498"/>
        <v>10147.357805855838</v>
      </c>
      <c r="BW877" s="15">
        <f t="shared" ca="1" si="499"/>
        <v>15294.018055734177</v>
      </c>
      <c r="BX877" s="15">
        <f t="shared" ca="1" si="500"/>
        <v>21720.875710563843</v>
      </c>
      <c r="BY877" s="15">
        <f t="shared" ca="1" si="501"/>
        <v>31245.34849547737</v>
      </c>
      <c r="BZ877" s="15">
        <f t="shared" ca="1" si="502"/>
        <v>56415.360254604086</v>
      </c>
      <c r="CA877" s="15">
        <f t="shared" ca="1" si="503"/>
        <v>67876.785758095837</v>
      </c>
      <c r="CB877" s="15">
        <f ca="1">(AU877*DCF!C$10-DCF!C$5*MAX(AU877*DCF!C$10,0)-MAX(AU877-Inputs!$B$6,0)/Inputs!$B$10)*DCF!C$6</f>
        <v>1046.4373374521267</v>
      </c>
      <c r="CC877" s="15">
        <f ca="1">(AV877*DCF!D$10-DCF!D$5*MAX(AV877*DCF!D$10,0)-MAX(AV877-AU877,0)/Inputs!$B$10)*DCF!D$6</f>
        <v>1094.4522969107825</v>
      </c>
      <c r="CD877" s="15">
        <f ca="1">(AW877*DCF!E$10-DCF!E$5*MAX(AW877*DCF!E$10,0)-MAX(AW877-AV877,0)/Inputs!$B$10)*DCF!E$6</f>
        <v>1315.8248759951966</v>
      </c>
      <c r="CE877" s="15">
        <f ca="1">(AX877*DCF!F$10-DCF!F$5*MAX(AX877*DCF!F$10,0)-MAX(AX877-AW877,0)/Inputs!$B$10)*DCF!F$6</f>
        <v>1461.2819885999641</v>
      </c>
      <c r="CF877" s="15">
        <f ca="1">(AY877*DCF!G$10-DCF!G$5*MAX(AY877*DCF!G$10,0)-MAX(AY877-AX877,0)/Inputs!$B$10)*DCF!G$6</f>
        <v>1695.0677763382801</v>
      </c>
      <c r="CG877" s="15">
        <f ca="1">(AZ877*DCF!H$10-DCF!H$5*MAX(AZ877*DCF!H$10,0)-MAX(AZ877-AY877,0)/Inputs!$B$10)*DCF!H$6</f>
        <v>1969.8529579504927</v>
      </c>
      <c r="CH877" s="15">
        <f ca="1">(BA877*DCF!I$10-DCF!I$5*MAX(BA877*DCF!I$10,0)-MAX(BA877-AZ877,0)/Inputs!$B$10)*DCF!I$6</f>
        <v>1906.9554844189556</v>
      </c>
      <c r="CI877" s="15">
        <f ca="1">(BB877*DCF!J$10-DCF!J$5*MAX(BB877*DCF!J$10,0)-MAX(BB877-BA877,0)/Inputs!$B$10)*DCF!J$6</f>
        <v>2275.0397931815146</v>
      </c>
      <c r="CJ877" s="15">
        <f ca="1">(BC877*DCF!K$10-DCF!K$5*MAX(BC877*DCF!K$10,0)-MAX(BC877-BB877,0)/Inputs!$B$10)*DCF!K$6</f>
        <v>2520.5070837977519</v>
      </c>
      <c r="CK877" s="15">
        <f ca="1">(BD877*DCF!L$10-DCF!L$5*MAX(BD877*DCF!L$10,0)-MAX(BD877-BC877,0)/Inputs!$B$10)*DCF!L$6</f>
        <v>3082.4653576173964</v>
      </c>
      <c r="CL877" s="15">
        <f ca="1">(BE877*DCF!M$10-DCF!M$5*MAX(BE877*DCF!M$10,0)-MAX(BE877-BD877,0)/Inputs!$B$10)*DCF!M$6</f>
        <v>3373.790934308106</v>
      </c>
      <c r="CM877" s="15">
        <f ca="1">(BF877*DCF!C$28-DCF!C$5*MAX(BF877*DCF!C$28,0)-MAX(BF877-Inputs!$B$13,0)/Inputs!$B$17)*DCF!C$6</f>
        <v>3916.824446437447</v>
      </c>
      <c r="CN877" s="15">
        <f ca="1">(BG877*DCF!D$28-DCF!D$5*MAX(BG877*DCF!D$28,0)-MAX(BG877-BF877,0)/Inputs!$B$17)*DCF!D$6</f>
        <v>5299.5554092882367</v>
      </c>
      <c r="CO877" s="15">
        <f ca="1">(BH877*DCF!E$28-DCF!E$5*MAX(BH877*DCF!E$28,0)-MAX(BH877-BG877,0)/Inputs!$B$17)*DCF!E$6</f>
        <v>5855.9785078299874</v>
      </c>
      <c r="CP877" s="15">
        <f ca="1">(BI877*DCF!F$28-DCF!F$5*MAX(BI877*DCF!F$28,0)-MAX(BI877-BH877,0)/Inputs!$B$17)*DCF!F$6</f>
        <v>5699.7979160588602</v>
      </c>
      <c r="CQ877" s="15">
        <f ca="1">(BJ877*DCF!G$28-DCF!G$5*MAX(BJ877*DCF!G$28,0)-MAX(BJ877-BI877,0)/Inputs!$B$17)*DCF!G$6</f>
        <v>6064.8425634793957</v>
      </c>
      <c r="CR877" s="15">
        <f ca="1">(BK877*DCF!H$28-DCF!H$5*MAX(BK877*DCF!H$28,0)-MAX(BK877-BJ877,0)/Inputs!$B$17)*DCF!H$6</f>
        <v>7004.1085156981417</v>
      </c>
      <c r="CS877" s="15">
        <f ca="1">(BL877*DCF!I$28-DCF!I$5*MAX(BL877*DCF!I$28,0)-MAX(BL877-BK877,0)/Inputs!$B$17)*DCF!I$6</f>
        <v>7254.7157702079821</v>
      </c>
      <c r="CT877" s="15">
        <f ca="1">(BM877*DCF!J$28-DCF!J$5*MAX(BM877*DCF!J$28,0)-MAX(BM877-BL877,0)/Inputs!$B$17)*DCF!J$6</f>
        <v>8201.4408462409119</v>
      </c>
      <c r="CU877" s="15">
        <f ca="1">(BN877*DCF!K$28-DCF!K$5*MAX(BN877*DCF!K$28,0)-MAX(BN877-BM877,0)/Inputs!$B$17)*DCF!K$6</f>
        <v>9770.1907357152941</v>
      </c>
      <c r="CV877" s="15">
        <f ca="1">(BO877*DCF!L$28-DCF!L$5*MAX(BO877*DCF!L$28,0)-MAX(BO877-BN877,0)/Inputs!$B$17)*DCF!L$6</f>
        <v>11299.941395039967</v>
      </c>
      <c r="CW877" s="15">
        <f ca="1">(BP877*DCF!M$28-DCF!M$5*MAX(BP877*DCF!M$28,0)-MAX(BP877-BO877,0)/Inputs!$B$17)*DCF!M$6</f>
        <v>11428.691499084516</v>
      </c>
      <c r="CX877" s="15">
        <f ca="1">(BQ877*DCF!C$46-DCF!C$5*MAX(BQ877*DCF!C$46,0)-MAX(BQ877-Inputs!$B$20,0)/Inputs!$B$24)*DCF!C$6</f>
        <v>-1429.2491001166893</v>
      </c>
      <c r="CY877" s="15">
        <f ca="1">(BR877*DCF!D$46-DCF!D$5*MAX(BR877*DCF!D$46,0)-MAX(BR877-BQ877,0)/Inputs!$B$24)*DCF!D$6</f>
        <v>-1888.5998084321891</v>
      </c>
      <c r="CZ877" s="15">
        <f ca="1">(BS877*DCF!E$46-DCF!E$5*MAX(BS877*DCF!E$46,0)-MAX(BS877-BR877,0)/Inputs!$B$24)*DCF!E$6</f>
        <v>-1197.9775073948269</v>
      </c>
      <c r="DA877" s="15">
        <f ca="1">(BT877*DCF!F$46-DCF!F$5*MAX(BT877*DCF!F$46,0)-MAX(BT877-BS877,0)/Inputs!$B$24)*DCF!F$6</f>
        <v>-1562.1654827415446</v>
      </c>
      <c r="DB877" s="15">
        <f ca="1">(BU877*DCF!G$46-DCF!G$5*MAX(BU877*DCF!G$46,0)-MAX(BU877-BT877,0)/Inputs!$B$24)*DCF!G$6</f>
        <v>-909.04409906366436</v>
      </c>
      <c r="DC877" s="15">
        <f ca="1">(BV877*DCF!H$46-DCF!H$5*MAX(BV877*DCF!H$46,0)-MAX(BV877-BU877,0)/Inputs!$B$24)*DCF!H$6</f>
        <v>0</v>
      </c>
      <c r="DD877" s="15">
        <f ca="1">(BW877*DCF!I$46-DCF!I$5*MAX(BW877*DCF!I$46,0)-MAX(BW877-BV877,0)/Inputs!$B$24)*DCF!I$6</f>
        <v>-1124.1857818550072</v>
      </c>
      <c r="DE877" s="15">
        <f ca="1">(BX877*DCF!J$46-DCF!J$5*MAX(BX877*DCF!J$46,0)-MAX(BX877-BW877,0)/Inputs!$B$24)*DCF!J$6</f>
        <v>-793.16699707222824</v>
      </c>
      <c r="DF877" s="15">
        <f ca="1">(BY877*DCF!K$46-DCF!K$5*MAX(BY877*DCF!K$46,0)-MAX(BY877-BX877,0)/Inputs!$B$24)*DCF!K$6</f>
        <v>-548.40363843935381</v>
      </c>
      <c r="DG877" s="15">
        <f ca="1">(BZ877*DCF!L$46-DCF!L$5*MAX(BZ877*DCF!L$46,0)-MAX(BZ877-BY877,0)/Inputs!$B$24)*DCF!L$6</f>
        <v>-1796.3242561184879</v>
      </c>
      <c r="DH877" s="15">
        <f ca="1">(CA877*DCF!M$46-DCF!M$5*MAX(CA877*DCF!M$46,0)-MAX(CA877-BZ877,0)/Inputs!$B$24)*DCF!M$6</f>
        <v>2925.1915049427835</v>
      </c>
      <c r="DI877" s="15">
        <f ca="1">SUM(CB877:CL877)+BE877*DCF!M$10*(1+Inputs!$B$30)*(1-Inputs!$B$33)*(1-Inputs!$B$30/Inputs!$B$31)/(Inputs!$B$29-Inputs!$B$30)*DCF!M$6</f>
        <v>100746.80357160483</v>
      </c>
      <c r="DJ877" s="15">
        <f ca="1">SUM(CM877:CW877)+BP877*DCF!M$28*(1+Inputs!$B$30)*(1-Inputs!$B$33)*(1-Inputs!$B$30/Inputs!$B$31)/(Inputs!$B$29-Inputs!$B$30)*DCF!M$6</f>
        <v>307191.44052335084</v>
      </c>
      <c r="DK877" s="15">
        <f ca="1">SUM(CX877:DH877)+CA877*DCF!M$46*(1+Inputs!$B$30)*(1-Inputs!$B$33)*(1-Inputs!$B$30/Inputs!$B$31)/(Inputs!$B$29-Inputs!$B$30)*DCF!M$6</f>
        <v>96621.626135014783</v>
      </c>
      <c r="DM877" s="15">
        <f ca="1">DI877+DJ877+DK877+Inputs!$B$34+Inputs!$B$36-Inputs!$B$35</f>
        <v>581410.87022997043</v>
      </c>
    </row>
    <row r="878" spans="1:117" x14ac:dyDescent="0.75">
      <c r="A878" s="11">
        <v>865</v>
      </c>
      <c r="C878" s="24">
        <f t="shared" ca="1" si="506"/>
        <v>0.2886010222371912</v>
      </c>
      <c r="D878" s="24">
        <f t="shared" ca="1" si="506"/>
        <v>0.65183805125743899</v>
      </c>
      <c r="E878" s="24">
        <f t="shared" ca="1" si="506"/>
        <v>-8.1330649909415839E-2</v>
      </c>
      <c r="F878" s="24">
        <f t="shared" ca="1" si="506"/>
        <v>-0.47001491446303595</v>
      </c>
      <c r="G878" s="24">
        <f t="shared" ca="1" si="506"/>
        <v>0.28959007876474313</v>
      </c>
      <c r="H878" s="24">
        <f t="shared" ca="1" si="506"/>
        <v>0.26889848753498985</v>
      </c>
      <c r="I878" s="24">
        <f t="shared" ca="1" si="506"/>
        <v>0.10233501131000063</v>
      </c>
      <c r="J878" s="24">
        <f t="shared" ca="1" si="506"/>
        <v>0.95155046147250211</v>
      </c>
      <c r="K878" s="24">
        <f t="shared" ca="1" si="506"/>
        <v>0.56287790376060265</v>
      </c>
      <c r="L878" s="24">
        <f t="shared" ca="1" si="506"/>
        <v>1.1015095317110306</v>
      </c>
      <c r="M878" s="24">
        <f t="shared" ca="1" si="506"/>
        <v>-1.3994544098774326</v>
      </c>
      <c r="N878" s="24">
        <f ca="1">SQRT(Inputs!$B$38)*C878+SQRT(1-Inputs!$B$38)*_xlfn.NORM.S.INV(RAND())</f>
        <v>-0.40117748059085445</v>
      </c>
      <c r="O878" s="24">
        <f ca="1">SQRT(Inputs!$B$38)*D878+SQRT(1-Inputs!$B$38)*_xlfn.NORM.S.INV(RAND())</f>
        <v>-0.15810836525906524</v>
      </c>
      <c r="P878" s="24">
        <f ca="1">SQRT(Inputs!$B$38)*E878+SQRT(1-Inputs!$B$38)*_xlfn.NORM.S.INV(RAND())</f>
        <v>0.81504794562656147</v>
      </c>
      <c r="Q878" s="24">
        <f ca="1">SQRT(Inputs!$B$38)*F878+SQRT(1-Inputs!$B$38)*_xlfn.NORM.S.INV(RAND())</f>
        <v>-0.18061332258459675</v>
      </c>
      <c r="R878" s="24">
        <f ca="1">SQRT(Inputs!$B$38)*G878+SQRT(1-Inputs!$B$38)*_xlfn.NORM.S.INV(RAND())</f>
        <v>-1.7090939370789926E-3</v>
      </c>
      <c r="S878" s="24">
        <f ca="1">SQRT(Inputs!$B$38)*H878+SQRT(1-Inputs!$B$38)*_xlfn.NORM.S.INV(RAND())</f>
        <v>5.1491648280960534E-2</v>
      </c>
      <c r="T878" s="24">
        <f ca="1">SQRT(Inputs!$B$38)*I878+SQRT(1-Inputs!$B$38)*_xlfn.NORM.S.INV(RAND())</f>
        <v>1.9299279168338013</v>
      </c>
      <c r="U878" s="24">
        <f ca="1">SQRT(Inputs!$B$38)*J878+SQRT(1-Inputs!$B$38)*_xlfn.NORM.S.INV(RAND())</f>
        <v>1.2282259619588123</v>
      </c>
      <c r="V878" s="24">
        <f ca="1">SQRT(Inputs!$B$38)*K878+SQRT(1-Inputs!$B$38)*_xlfn.NORM.S.INV(RAND())</f>
        <v>1.2696884530596189</v>
      </c>
      <c r="W878" s="24">
        <f ca="1">SQRT(Inputs!$B$38)*L878+SQRT(1-Inputs!$B$38)*_xlfn.NORM.S.INV(RAND())</f>
        <v>-3.7142654928699392E-2</v>
      </c>
      <c r="X878" s="24">
        <f ca="1">SQRT(Inputs!$B$38)*M878+SQRT(1-Inputs!$B$38)*_xlfn.NORM.S.INV(RAND())</f>
        <v>-1.0084035612506368</v>
      </c>
      <c r="Y878" s="24">
        <f ca="1">SQRT(Inputs!$B$38)*C878+SQRT(1-Inputs!$B$38)*_xlfn.NORM.S.INV(RAND())</f>
        <v>-0.92448543448215892</v>
      </c>
      <c r="Z878" s="24">
        <f ca="1">SQRT(Inputs!$B$38)*D878+SQRT(1-Inputs!$B$38)*_xlfn.NORM.S.INV(RAND())</f>
        <v>8.5496508088362067E-2</v>
      </c>
      <c r="AA878" s="24">
        <f ca="1">SQRT(Inputs!$B$38)*E878+SQRT(1-Inputs!$B$38)*_xlfn.NORM.S.INV(RAND())</f>
        <v>0.93290023517159049</v>
      </c>
      <c r="AB878" s="24">
        <f ca="1">SQRT(Inputs!$B$38)*F878+SQRT(1-Inputs!$B$38)*_xlfn.NORM.S.INV(RAND())</f>
        <v>-0.38395037005757748</v>
      </c>
      <c r="AC878" s="24">
        <f ca="1">SQRT(Inputs!$B$38)*G878+SQRT(1-Inputs!$B$38)*_xlfn.NORM.S.INV(RAND())</f>
        <v>-0.5917271531335303</v>
      </c>
      <c r="AD878" s="24">
        <f ca="1">SQRT(Inputs!$B$38)*H878+SQRT(1-Inputs!$B$38)*_xlfn.NORM.S.INV(RAND())</f>
        <v>-1.1023703772618707</v>
      </c>
      <c r="AE878" s="24">
        <f ca="1">SQRT(Inputs!$B$38)*I878+SQRT(1-Inputs!$B$38)*_xlfn.NORM.S.INV(RAND())</f>
        <v>0.91975784279952366</v>
      </c>
      <c r="AF878" s="24">
        <f ca="1">SQRT(Inputs!$B$38)*J878+SQRT(1-Inputs!$B$38)*_xlfn.NORM.S.INV(RAND())</f>
        <v>1.5328492832017373</v>
      </c>
      <c r="AG878" s="24">
        <f ca="1">SQRT(Inputs!$B$38)*K878+SQRT(1-Inputs!$B$38)*_xlfn.NORM.S.INV(RAND())</f>
        <v>1.1528408685727094</v>
      </c>
      <c r="AH878" s="24">
        <f ca="1">SQRT(Inputs!$B$38)*L878+SQRT(1-Inputs!$B$38)*_xlfn.NORM.S.INV(RAND())</f>
        <v>1.2455362486747923</v>
      </c>
      <c r="AI878" s="24">
        <f ca="1">SQRT(Inputs!$B$38)*M878+SQRT(1-Inputs!$B$38)*_xlfn.NORM.S.INV(RAND())</f>
        <v>-0.11605167813503559</v>
      </c>
      <c r="AJ878" s="24">
        <f ca="1">SQRT(Inputs!$B$38)*C878+SQRT(1-Inputs!$B$38)*_xlfn.NORM.S.INV(RAND())</f>
        <v>-1.8275419847835916</v>
      </c>
      <c r="AK878" s="24">
        <f ca="1">SQRT(Inputs!$B$38)*D878+SQRT(1-Inputs!$B$38)*_xlfn.NORM.S.INV(RAND())</f>
        <v>0.80752665931399492</v>
      </c>
      <c r="AL878" s="24">
        <f ca="1">SQRT(Inputs!$B$38)*E878+SQRT(1-Inputs!$B$38)*_xlfn.NORM.S.INV(RAND())</f>
        <v>0.49262191823078944</v>
      </c>
      <c r="AM878" s="24">
        <f ca="1">SQRT(Inputs!$B$38)*F878+SQRT(1-Inputs!$B$38)*_xlfn.NORM.S.INV(RAND())</f>
        <v>-4.7012295616731287E-2</v>
      </c>
      <c r="AN878" s="24">
        <f ca="1">SQRT(Inputs!$B$38)*G878+SQRT(1-Inputs!$B$38)*_xlfn.NORM.S.INV(RAND())</f>
        <v>7.1369777506227139E-2</v>
      </c>
      <c r="AO878" s="24">
        <f ca="1">SQRT(Inputs!$B$38)*H878+SQRT(1-Inputs!$B$38)*_xlfn.NORM.S.INV(RAND())</f>
        <v>0.63683041452577183</v>
      </c>
      <c r="AP878" s="24">
        <f ca="1">SQRT(Inputs!$B$38)*I878+SQRT(1-Inputs!$B$38)*_xlfn.NORM.S.INV(RAND())</f>
        <v>0.86905034912990919</v>
      </c>
      <c r="AQ878" s="24">
        <f ca="1">SQRT(Inputs!$B$38)*J878+SQRT(1-Inputs!$B$38)*_xlfn.NORM.S.INV(RAND())</f>
        <v>0.30888204398109753</v>
      </c>
      <c r="AR878" s="24">
        <f ca="1">SQRT(Inputs!$B$38)*K878+SQRT(1-Inputs!$B$38)*_xlfn.NORM.S.INV(RAND())</f>
        <v>-0.21000856191155648</v>
      </c>
      <c r="AS878" s="24">
        <f ca="1">SQRT(Inputs!$B$38)*L878+SQRT(1-Inputs!$B$38)*_xlfn.NORM.S.INV(RAND())</f>
        <v>1.5634645856504501</v>
      </c>
      <c r="AT878" s="24">
        <f ca="1">SQRT(Inputs!$B$38)*M878+SQRT(1-Inputs!$B$38)*_xlfn.NORM.S.INV(RAND())</f>
        <v>-2.255146968641951</v>
      </c>
      <c r="AU878" s="15">
        <f ca="1">Inputs!$B$6*EXP($B$8-0.5*C$5^2+C$5*N878)</f>
        <v>4650.2329014507022</v>
      </c>
      <c r="AV878" s="15">
        <f t="shared" ca="1" si="474"/>
        <v>5530.3615694799737</v>
      </c>
      <c r="AW878" s="15">
        <f t="shared" ca="1" si="475"/>
        <v>7526.9012376349174</v>
      </c>
      <c r="AX878" s="15">
        <f t="shared" ca="1" si="476"/>
        <v>8984.5538329839183</v>
      </c>
      <c r="AY878" s="15">
        <f t="shared" ca="1" si="477"/>
        <v>10977.850322062057</v>
      </c>
      <c r="AZ878" s="15">
        <f t="shared" ca="1" si="478"/>
        <v>13502.553420104747</v>
      </c>
      <c r="BA878" s="15">
        <f t="shared" ca="1" si="479"/>
        <v>20222.174314373529</v>
      </c>
      <c r="BB878" s="15">
        <f t="shared" ca="1" si="480"/>
        <v>28000.108244129948</v>
      </c>
      <c r="BC878" s="15">
        <f t="shared" ca="1" si="481"/>
        <v>38764.479037507299</v>
      </c>
      <c r="BD878" s="15">
        <f t="shared" ca="1" si="482"/>
        <v>47325.444125072892</v>
      </c>
      <c r="BE878" s="15">
        <f t="shared" ca="1" si="483"/>
        <v>52902.290778996823</v>
      </c>
      <c r="BF878" s="15">
        <f ca="1">Inputs!$B$13*EXP($B$9-0.5*C$6^2+C$6*Y878)</f>
        <v>11514.842438388358</v>
      </c>
      <c r="BG878" s="15">
        <f t="shared" ca="1" si="484"/>
        <v>14251.716651674098</v>
      </c>
      <c r="BH878" s="15">
        <f t="shared" ca="1" si="485"/>
        <v>20326.879104978179</v>
      </c>
      <c r="BI878" s="15">
        <f t="shared" ca="1" si="486"/>
        <v>23455.235532579249</v>
      </c>
      <c r="BJ878" s="15">
        <f t="shared" ca="1" si="487"/>
        <v>26403.659346804627</v>
      </c>
      <c r="BK878" s="15">
        <f t="shared" ca="1" si="488"/>
        <v>27889.42088346673</v>
      </c>
      <c r="BL878" s="15">
        <f t="shared" ca="1" si="489"/>
        <v>38595.513382175042</v>
      </c>
      <c r="BM878" s="15">
        <f t="shared" ca="1" si="490"/>
        <v>57393.704637051742</v>
      </c>
      <c r="BN878" s="15">
        <f t="shared" ca="1" si="491"/>
        <v>81044.522226426765</v>
      </c>
      <c r="BO878" s="15">
        <f t="shared" ca="1" si="492"/>
        <v>115251.51896088249</v>
      </c>
      <c r="BP878" s="15">
        <f t="shared" ca="1" si="493"/>
        <v>140000.11773304912</v>
      </c>
      <c r="BQ878" s="15">
        <f ca="1">Inputs!$B$20*EXP($B$10-0.5*C$7^2+C$7*AJ878)</f>
        <v>2243.3626036801211</v>
      </c>
      <c r="BR878" s="15">
        <f t="shared" ca="1" si="494"/>
        <v>3933.8230799174903</v>
      </c>
      <c r="BS878" s="15">
        <f t="shared" ca="1" si="495"/>
        <v>6205.6582061717099</v>
      </c>
      <c r="BT878" s="15">
        <f t="shared" ca="1" si="496"/>
        <v>8451.3787771336556</v>
      </c>
      <c r="BU878" s="15">
        <f t="shared" ca="1" si="497"/>
        <v>11916.622519209137</v>
      </c>
      <c r="BV878" s="15">
        <f t="shared" ca="1" si="498"/>
        <v>19137.343400077498</v>
      </c>
      <c r="BW878" s="15">
        <f t="shared" ca="1" si="499"/>
        <v>32097.809072708813</v>
      </c>
      <c r="BX878" s="15">
        <f t="shared" ca="1" si="500"/>
        <v>47761.780359175602</v>
      </c>
      <c r="BY878" s="15">
        <f t="shared" ca="1" si="501"/>
        <v>64286.740158702029</v>
      </c>
      <c r="BZ878" s="15">
        <f t="shared" ca="1" si="502"/>
        <v>120239.26992784743</v>
      </c>
      <c r="CA878" s="15">
        <f t="shared" ca="1" si="503"/>
        <v>113132.93483411089</v>
      </c>
      <c r="CB878" s="15">
        <f ca="1">(AU878*DCF!C$10-DCF!C$5*MAX(AU878*DCF!C$10,0)-MAX(AU878-Inputs!$B$6,0)/Inputs!$B$10)*DCF!C$6</f>
        <v>1045.2989656816378</v>
      </c>
      <c r="CC878" s="15">
        <f ca="1">(AV878*DCF!D$10-DCF!D$5*MAX(AV878*DCF!D$10,0)-MAX(AV878-AU878,0)/Inputs!$B$10)*DCF!D$6</f>
        <v>1133.3918244956201</v>
      </c>
      <c r="CD878" s="15">
        <f ca="1">(AW878*DCF!E$10-DCF!E$5*MAX(AW878*DCF!E$10,0)-MAX(AW878-AV878,0)/Inputs!$B$10)*DCF!E$6</f>
        <v>1288.1382642613328</v>
      </c>
      <c r="CE878" s="15">
        <f ca="1">(AX878*DCF!F$10-DCF!F$5*MAX(AX878*DCF!F$10,0)-MAX(AX878-AW878,0)/Inputs!$B$10)*DCF!F$6</f>
        <v>1658.0124175617748</v>
      </c>
      <c r="CF878" s="15">
        <f ca="1">(AY878*DCF!G$10-DCF!G$5*MAX(AY878*DCF!G$10,0)-MAX(AY878-AX878,0)/Inputs!$B$10)*DCF!G$6</f>
        <v>1878.7285849107495</v>
      </c>
      <c r="CG878" s="15">
        <f ca="1">(AZ878*DCF!H$10-DCF!H$5*MAX(AZ878*DCF!H$10,0)-MAX(AZ878-AY878,0)/Inputs!$B$10)*DCF!H$6</f>
        <v>2173.2241353057802</v>
      </c>
      <c r="CH878" s="15">
        <f ca="1">(BA878*DCF!I$10-DCF!I$5*MAX(BA878*DCF!I$10,0)-MAX(BA878-AZ878,0)/Inputs!$B$10)*DCF!I$6</f>
        <v>2591.6002791767428</v>
      </c>
      <c r="CI878" s="15">
        <f ca="1">(BB878*DCF!J$10-DCF!J$5*MAX(BB878*DCF!J$10,0)-MAX(BB878-BA878,0)/Inputs!$B$10)*DCF!J$6</f>
        <v>3626.2658270342799</v>
      </c>
      <c r="CJ878" s="15">
        <f ca="1">(BC878*DCF!K$10-DCF!K$5*MAX(BC878*DCF!K$10,0)-MAX(BC878-BB878,0)/Inputs!$B$10)*DCF!K$6</f>
        <v>4733.6105166809075</v>
      </c>
      <c r="CK878" s="15">
        <f ca="1">(BD878*DCF!L$10-DCF!L$5*MAX(BD878*DCF!L$10,0)-MAX(BD878-BC878,0)/Inputs!$B$10)*DCF!L$6</f>
        <v>6030.5055132290054</v>
      </c>
      <c r="CL878" s="15">
        <f ca="1">(BE878*DCF!M$10-DCF!M$5*MAX(BE878*DCF!M$10,0)-MAX(BE878-BD878,0)/Inputs!$B$10)*DCF!M$6</f>
        <v>6798.9835487075406</v>
      </c>
      <c r="CM878" s="15">
        <f ca="1">(BF878*DCF!C$28-DCF!C$5*MAX(BF878*DCF!C$28,0)-MAX(BF878-Inputs!$B$13,0)/Inputs!$B$17)*DCF!C$6</f>
        <v>3484.7295838247605</v>
      </c>
      <c r="CN878" s="15">
        <f ca="1">(BG878*DCF!D$28-DCF!D$5*MAX(BG878*DCF!D$28,0)-MAX(BG878-BF878,0)/Inputs!$B$17)*DCF!D$6</f>
        <v>3613.5584984632119</v>
      </c>
      <c r="CO878" s="15">
        <f ca="1">(BH878*DCF!E$28-DCF!E$5*MAX(BH878*DCF!E$28,0)-MAX(BH878-BG878,0)/Inputs!$B$17)*DCF!E$6</f>
        <v>4559.6032156952333</v>
      </c>
      <c r="CP878" s="15">
        <f ca="1">(BI878*DCF!F$28-DCF!F$5*MAX(BI878*DCF!F$28,0)-MAX(BI878-BH878,0)/Inputs!$B$17)*DCF!F$6</f>
        <v>5797.9118808715903</v>
      </c>
      <c r="CQ878" s="15">
        <f ca="1">(BJ878*DCF!G$28-DCF!G$5*MAX(BJ878*DCF!G$28,0)-MAX(BJ878-BI878,0)/Inputs!$B$17)*DCF!G$6</f>
        <v>6354.7339828327795</v>
      </c>
      <c r="CR878" s="15">
        <f ca="1">(BK878*DCF!H$28-DCF!H$5*MAX(BK878*DCF!H$28,0)-MAX(BK878-BJ878,0)/Inputs!$B$17)*DCF!H$6</f>
        <v>6666.5158338283118</v>
      </c>
      <c r="CS878" s="15">
        <f ca="1">(BL878*DCF!I$28-DCF!I$5*MAX(BL878*DCF!I$28,0)-MAX(BL878-BK878,0)/Inputs!$B$17)*DCF!I$6</f>
        <v>7539.1996974915101</v>
      </c>
      <c r="CT878" s="15">
        <f ca="1">(BM878*DCF!J$28-DCF!J$5*MAX(BM878*DCF!J$28,0)-MAX(BM878-BL878,0)/Inputs!$B$17)*DCF!J$6</f>
        <v>10311.074153116509</v>
      </c>
      <c r="CU878" s="15">
        <f ca="1">(BN878*DCF!K$28-DCF!K$5*MAX(BN878*DCF!K$28,0)-MAX(BN878-BM878,0)/Inputs!$B$17)*DCF!K$6</f>
        <v>14218.334093427355</v>
      </c>
      <c r="CV878" s="15">
        <f ca="1">(BO878*DCF!L$28-DCF!L$5*MAX(BO878*DCF!L$28,0)-MAX(BO878-BN878,0)/Inputs!$B$17)*DCF!L$6</f>
        <v>19124.51842733103</v>
      </c>
      <c r="CW878" s="15">
        <f ca="1">(BP878*DCF!M$28-DCF!M$5*MAX(BP878*DCF!M$28,0)-MAX(BP878-BO878,0)/Inputs!$B$17)*DCF!M$6</f>
        <v>23754.179183723758</v>
      </c>
      <c r="CX878" s="15">
        <f ca="1">(BQ878*DCF!C$46-DCF!C$5*MAX(BQ878*DCF!C$46,0)-MAX(BQ878-Inputs!$B$20,0)/Inputs!$B$24)*DCF!C$6</f>
        <v>-518.09759900233746</v>
      </c>
      <c r="CY878" s="15">
        <f ca="1">(BR878*DCF!D$46-DCF!D$5*MAX(BR878*DCF!D$46,0)-MAX(BR878-BQ878,0)/Inputs!$B$24)*DCF!D$6</f>
        <v>-1392.7173149163377</v>
      </c>
      <c r="CZ878" s="15">
        <f ca="1">(BS878*DCF!E$46-DCF!E$5*MAX(BS878*DCF!E$46,0)-MAX(BS878-BR878,0)/Inputs!$B$24)*DCF!E$6</f>
        <v>-1629.324751879004</v>
      </c>
      <c r="DA878" s="15">
        <f ca="1">(BT878*DCF!F$46-DCF!F$5*MAX(BT878*DCF!F$46,0)-MAX(BT878-BS878,0)/Inputs!$B$24)*DCF!F$6</f>
        <v>-1433.2206887735908</v>
      </c>
      <c r="DB878" s="15">
        <f ca="1">(BU878*DCF!G$46-DCF!G$5*MAX(BU878*DCF!G$46,0)-MAX(BU878-BT878,0)/Inputs!$B$24)*DCF!G$6</f>
        <v>-1566.4911671525331</v>
      </c>
      <c r="DC878" s="15">
        <f ca="1">(BV878*DCF!H$46-DCF!H$5*MAX(BV878*DCF!H$46,0)-MAX(BV878-BU878,0)/Inputs!$B$24)*DCF!H$6</f>
        <v>-2243.7947716389767</v>
      </c>
      <c r="DD878" s="15">
        <f ca="1">(BW878*DCF!I$46-DCF!I$5*MAX(BW878*DCF!I$46,0)-MAX(BW878-BV878,0)/Inputs!$B$24)*DCF!I$6</f>
        <v>-2979.1369711939451</v>
      </c>
      <c r="DE878" s="15">
        <f ca="1">(BX878*DCF!J$46-DCF!J$5*MAX(BX878*DCF!J$46,0)-MAX(BX878-BW878,0)/Inputs!$B$24)*DCF!J$6</f>
        <v>-2150.3547019826642</v>
      </c>
      <c r="DF878" s="15">
        <f ca="1">(BY878*DCF!K$46-DCF!K$5*MAX(BY878*DCF!K$46,0)-MAX(BY878-BX878,0)/Inputs!$B$24)*DCF!K$6</f>
        <v>-375.90202898865743</v>
      </c>
      <c r="DG878" s="15">
        <f ca="1">(BZ878*DCF!L$46-DCF!L$5*MAX(BZ878*DCF!L$46,0)-MAX(BZ878-BY878,0)/Inputs!$B$24)*DCF!L$6</f>
        <v>-4350.6585833708641</v>
      </c>
      <c r="DH878" s="15">
        <f ca="1">(CA878*DCF!M$46-DCF!M$5*MAX(CA878*DCF!M$46,0)-MAX(CA878-BZ878,0)/Inputs!$B$24)*DCF!M$6</f>
        <v>8869.1779842983433</v>
      </c>
      <c r="DI878" s="15">
        <f ca="1">SUM(CB878:CL878)+BE878*DCF!M$10*(1+Inputs!$B$30)*(1-Inputs!$B$33)*(1-Inputs!$B$30/Inputs!$B$31)/(Inputs!$B$29-Inputs!$B$30)*DCF!M$6</f>
        <v>180185.53467536721</v>
      </c>
      <c r="DJ878" s="15">
        <f ca="1">SUM(CM878:CW878)+BP878*DCF!M$28*(1+Inputs!$B$30)*(1-Inputs!$B$33)*(1-Inputs!$B$30/Inputs!$B$31)/(Inputs!$B$29-Inputs!$B$30)*DCF!M$6</f>
        <v>624920.59716524079</v>
      </c>
      <c r="DK878" s="15">
        <f ca="1">SUM(CX878:DH878)+CA878*DCF!M$46*(1+Inputs!$B$30)*(1-Inputs!$B$33)*(1-Inputs!$B$30/Inputs!$B$31)/(Inputs!$B$29-Inputs!$B$30)*DCF!M$6</f>
        <v>165146.39811179819</v>
      </c>
      <c r="DM878" s="15">
        <f ca="1">DI878+DJ878+DK878+Inputs!$B$34+Inputs!$B$36-Inputs!$B$35</f>
        <v>1047103.5299524062</v>
      </c>
    </row>
    <row r="879" spans="1:117" x14ac:dyDescent="0.75">
      <c r="A879" s="11">
        <v>866</v>
      </c>
      <c r="C879" s="24">
        <f t="shared" ca="1" si="506"/>
        <v>-0.61780325797683833</v>
      </c>
      <c r="D879" s="24">
        <f t="shared" ca="1" si="506"/>
        <v>6.1924271897393197E-2</v>
      </c>
      <c r="E879" s="24">
        <f t="shared" ca="1" si="506"/>
        <v>0.44784926748761017</v>
      </c>
      <c r="F879" s="24">
        <f t="shared" ca="1" si="506"/>
        <v>-1.005140418480593</v>
      </c>
      <c r="G879" s="24">
        <f t="shared" ca="1" si="506"/>
        <v>0.8684004824228263</v>
      </c>
      <c r="H879" s="24">
        <f t="shared" ca="1" si="506"/>
        <v>-2.1398319303676505</v>
      </c>
      <c r="I879" s="24">
        <f t="shared" ca="1" si="506"/>
        <v>0.4079688630809199</v>
      </c>
      <c r="J879" s="24">
        <f t="shared" ca="1" si="506"/>
        <v>-0.85515684701510164</v>
      </c>
      <c r="K879" s="24">
        <f t="shared" ca="1" si="506"/>
        <v>-1.1042767901975463</v>
      </c>
      <c r="L879" s="24">
        <f t="shared" ca="1" si="506"/>
        <v>-0.40224656497554923</v>
      </c>
      <c r="M879" s="24">
        <f t="shared" ca="1" si="506"/>
        <v>0.20566735375381751</v>
      </c>
      <c r="N879" s="24">
        <f ca="1">SQRT(Inputs!$B$38)*C879+SQRT(1-Inputs!$B$38)*_xlfn.NORM.S.INV(RAND())</f>
        <v>-0.17444361516095452</v>
      </c>
      <c r="O879" s="24">
        <f ca="1">SQRT(Inputs!$B$38)*D879+SQRT(1-Inputs!$B$38)*_xlfn.NORM.S.INV(RAND())</f>
        <v>-0.9545779898493536</v>
      </c>
      <c r="P879" s="24">
        <f ca="1">SQRT(Inputs!$B$38)*E879+SQRT(1-Inputs!$B$38)*_xlfn.NORM.S.INV(RAND())</f>
        <v>-0.45052252573373752</v>
      </c>
      <c r="Q879" s="24">
        <f ca="1">SQRT(Inputs!$B$38)*F879+SQRT(1-Inputs!$B$38)*_xlfn.NORM.S.INV(RAND())</f>
        <v>-0.17318093378888277</v>
      </c>
      <c r="R879" s="24">
        <f ca="1">SQRT(Inputs!$B$38)*G879+SQRT(1-Inputs!$B$38)*_xlfn.NORM.S.INV(RAND())</f>
        <v>0.97416004240957788</v>
      </c>
      <c r="S879" s="24">
        <f ca="1">SQRT(Inputs!$B$38)*H879+SQRT(1-Inputs!$B$38)*_xlfn.NORM.S.INV(RAND())</f>
        <v>-1.4748521272067179</v>
      </c>
      <c r="T879" s="24">
        <f ca="1">SQRT(Inputs!$B$38)*I879+SQRT(1-Inputs!$B$38)*_xlfn.NORM.S.INV(RAND())</f>
        <v>0.22725661809913217</v>
      </c>
      <c r="U879" s="24">
        <f ca="1">SQRT(Inputs!$B$38)*J879+SQRT(1-Inputs!$B$38)*_xlfn.NORM.S.INV(RAND())</f>
        <v>-1.1180045721996321</v>
      </c>
      <c r="V879" s="24">
        <f ca="1">SQRT(Inputs!$B$38)*K879+SQRT(1-Inputs!$B$38)*_xlfn.NORM.S.INV(RAND())</f>
        <v>-0.8672502009427433</v>
      </c>
      <c r="W879" s="24">
        <f ca="1">SQRT(Inputs!$B$38)*L879+SQRT(1-Inputs!$B$38)*_xlfn.NORM.S.INV(RAND())</f>
        <v>-0.28751371644179891</v>
      </c>
      <c r="X879" s="24">
        <f ca="1">SQRT(Inputs!$B$38)*M879+SQRT(1-Inputs!$B$38)*_xlfn.NORM.S.INV(RAND())</f>
        <v>-0.43595794811778382</v>
      </c>
      <c r="Y879" s="24">
        <f ca="1">SQRT(Inputs!$B$38)*C879+SQRT(1-Inputs!$B$38)*_xlfn.NORM.S.INV(RAND())</f>
        <v>-1.5445615655021341</v>
      </c>
      <c r="Z879" s="24">
        <f ca="1">SQRT(Inputs!$B$38)*D879+SQRT(1-Inputs!$B$38)*_xlfn.NORM.S.INV(RAND())</f>
        <v>0.77680131024848709</v>
      </c>
      <c r="AA879" s="24">
        <f ca="1">SQRT(Inputs!$B$38)*E879+SQRT(1-Inputs!$B$38)*_xlfn.NORM.S.INV(RAND())</f>
        <v>-0.24352458815029712</v>
      </c>
      <c r="AB879" s="24">
        <f ca="1">SQRT(Inputs!$B$38)*F879+SQRT(1-Inputs!$B$38)*_xlfn.NORM.S.INV(RAND())</f>
        <v>-0.2638703175059906</v>
      </c>
      <c r="AC879" s="24">
        <f ca="1">SQRT(Inputs!$B$38)*G879+SQRT(1-Inputs!$B$38)*_xlfn.NORM.S.INV(RAND())</f>
        <v>0.20784705967814021</v>
      </c>
      <c r="AD879" s="24">
        <f ca="1">SQRT(Inputs!$B$38)*H879+SQRT(1-Inputs!$B$38)*_xlfn.NORM.S.INV(RAND())</f>
        <v>-1.3412179543799982</v>
      </c>
      <c r="AE879" s="24">
        <f ca="1">SQRT(Inputs!$B$38)*I879+SQRT(1-Inputs!$B$38)*_xlfn.NORM.S.INV(RAND())</f>
        <v>-0.61052722600429088</v>
      </c>
      <c r="AF879" s="24">
        <f ca="1">SQRT(Inputs!$B$38)*J879+SQRT(1-Inputs!$B$38)*_xlfn.NORM.S.INV(RAND())</f>
        <v>-0.78713180717162756</v>
      </c>
      <c r="AG879" s="24">
        <f ca="1">SQRT(Inputs!$B$38)*K879+SQRT(1-Inputs!$B$38)*_xlfn.NORM.S.INV(RAND())</f>
        <v>-1.7775385575867779</v>
      </c>
      <c r="AH879" s="24">
        <f ca="1">SQRT(Inputs!$B$38)*L879+SQRT(1-Inputs!$B$38)*_xlfn.NORM.S.INV(RAND())</f>
        <v>0.48766646608643427</v>
      </c>
      <c r="AI879" s="24">
        <f ca="1">SQRT(Inputs!$B$38)*M879+SQRT(1-Inputs!$B$38)*_xlfn.NORM.S.INV(RAND())</f>
        <v>-1.4096286818069255</v>
      </c>
      <c r="AJ879" s="24">
        <f ca="1">SQRT(Inputs!$B$38)*C879+SQRT(1-Inputs!$B$38)*_xlfn.NORM.S.INV(RAND())</f>
        <v>-1.1780526951435373</v>
      </c>
      <c r="AK879" s="24">
        <f ca="1">SQRT(Inputs!$B$38)*D879+SQRT(1-Inputs!$B$38)*_xlfn.NORM.S.INV(RAND())</f>
        <v>0.53423587849635401</v>
      </c>
      <c r="AL879" s="24">
        <f ca="1">SQRT(Inputs!$B$38)*E879+SQRT(1-Inputs!$B$38)*_xlfn.NORM.S.INV(RAND())</f>
        <v>-0.33656643363741956</v>
      </c>
      <c r="AM879" s="24">
        <f ca="1">SQRT(Inputs!$B$38)*F879+SQRT(1-Inputs!$B$38)*_xlfn.NORM.S.INV(RAND())</f>
        <v>-2.5007750915745142</v>
      </c>
      <c r="AN879" s="24">
        <f ca="1">SQRT(Inputs!$B$38)*G879+SQRT(1-Inputs!$B$38)*_xlfn.NORM.S.INV(RAND())</f>
        <v>3.2942671104793098E-3</v>
      </c>
      <c r="AO879" s="24">
        <f ca="1">SQRT(Inputs!$B$38)*H879+SQRT(1-Inputs!$B$38)*_xlfn.NORM.S.INV(RAND())</f>
        <v>-0.57720697975545554</v>
      </c>
      <c r="AP879" s="24">
        <f ca="1">SQRT(Inputs!$B$38)*I879+SQRT(1-Inputs!$B$38)*_xlfn.NORM.S.INV(RAND())</f>
        <v>1.317944066404767</v>
      </c>
      <c r="AQ879" s="24">
        <f ca="1">SQRT(Inputs!$B$38)*J879+SQRT(1-Inputs!$B$38)*_xlfn.NORM.S.INV(RAND())</f>
        <v>-0.35596883092332382</v>
      </c>
      <c r="AR879" s="24">
        <f ca="1">SQRT(Inputs!$B$38)*K879+SQRT(1-Inputs!$B$38)*_xlfn.NORM.S.INV(RAND())</f>
        <v>-0.46233056287286789</v>
      </c>
      <c r="AS879" s="24">
        <f ca="1">SQRT(Inputs!$B$38)*L879+SQRT(1-Inputs!$B$38)*_xlfn.NORM.S.INV(RAND())</f>
        <v>6.0119688207957156E-3</v>
      </c>
      <c r="AT879" s="24">
        <f ca="1">SQRT(Inputs!$B$38)*M879+SQRT(1-Inputs!$B$38)*_xlfn.NORM.S.INV(RAND())</f>
        <v>0.56811302475716652</v>
      </c>
      <c r="AU879" s="15">
        <f ca="1">Inputs!$B$6*EXP($B$8-0.5*C$5^2+C$5*N879)</f>
        <v>4824.0769594640442</v>
      </c>
      <c r="AV879" s="15">
        <f t="shared" ca="1" si="474"/>
        <v>5103.1029650283544</v>
      </c>
      <c r="AW879" s="15">
        <f t="shared" ca="1" si="475"/>
        <v>5855.4766315906481</v>
      </c>
      <c r="AX879" s="15">
        <f t="shared" ca="1" si="476"/>
        <v>6995.9357741380663</v>
      </c>
      <c r="AY879" s="15">
        <f t="shared" ca="1" si="477"/>
        <v>9579.9454753575119</v>
      </c>
      <c r="AZ879" s="15">
        <f t="shared" ca="1" si="478"/>
        <v>9960.1385433228352</v>
      </c>
      <c r="BA879" s="15">
        <f t="shared" ca="1" si="479"/>
        <v>12482.040499843968</v>
      </c>
      <c r="BB879" s="15">
        <f t="shared" ca="1" si="480"/>
        <v>13662.453721998441</v>
      </c>
      <c r="BC879" s="15">
        <f t="shared" ca="1" si="481"/>
        <v>15389.246374577444</v>
      </c>
      <c r="BD879" s="15">
        <f t="shared" ca="1" si="482"/>
        <v>18353.029062488567</v>
      </c>
      <c r="BE879" s="15">
        <f t="shared" ca="1" si="483"/>
        <v>21613.793955046127</v>
      </c>
      <c r="BF879" s="15">
        <f ca="1">Inputs!$B$13*EXP($B$9-0.5*C$6^2+C$6*Y879)</f>
        <v>10182.88316092344</v>
      </c>
      <c r="BG879" s="15">
        <f t="shared" ca="1" si="484"/>
        <v>14277.525272504565</v>
      </c>
      <c r="BH879" s="15">
        <f t="shared" ca="1" si="485"/>
        <v>16753.959548315332</v>
      </c>
      <c r="BI879" s="15">
        <f t="shared" ca="1" si="486"/>
        <v>19693.072213016669</v>
      </c>
      <c r="BJ879" s="15">
        <f t="shared" ca="1" si="487"/>
        <v>24876.680515103246</v>
      </c>
      <c r="BK879" s="15">
        <f t="shared" ca="1" si="488"/>
        <v>25435.813607186468</v>
      </c>
      <c r="BL879" s="15">
        <f t="shared" ca="1" si="489"/>
        <v>28868.026100108124</v>
      </c>
      <c r="BM879" s="15">
        <f t="shared" ca="1" si="490"/>
        <v>32179.434349990948</v>
      </c>
      <c r="BN879" s="15">
        <f t="shared" ca="1" si="491"/>
        <v>31983.72067812553</v>
      </c>
      <c r="BO879" s="15">
        <f t="shared" ca="1" si="492"/>
        <v>41647.872396676226</v>
      </c>
      <c r="BP879" s="15">
        <f t="shared" ca="1" si="493"/>
        <v>43694.362796216723</v>
      </c>
      <c r="BQ879" s="15">
        <f ca="1">Inputs!$B$20*EXP($B$10-0.5*C$7^2+C$7*AJ879)</f>
        <v>2824.5202011077472</v>
      </c>
      <c r="BR879" s="15">
        <f t="shared" ca="1" si="494"/>
        <v>4541.1608119843895</v>
      </c>
      <c r="BS879" s="15">
        <f t="shared" ca="1" si="495"/>
        <v>5645.6599578088517</v>
      </c>
      <c r="BT879" s="15">
        <f t="shared" ca="1" si="496"/>
        <v>4039.2301419114201</v>
      </c>
      <c r="BU879" s="15">
        <f t="shared" ca="1" si="497"/>
        <v>5602.352349638405</v>
      </c>
      <c r="BV879" s="15">
        <f t="shared" ca="1" si="498"/>
        <v>6844.004448850108</v>
      </c>
      <c r="BW879" s="15">
        <f t="shared" ca="1" si="499"/>
        <v>12623.084200645339</v>
      </c>
      <c r="BX879" s="15">
        <f t="shared" ca="1" si="500"/>
        <v>16439.381836617355</v>
      </c>
      <c r="BY879" s="15">
        <f t="shared" ca="1" si="501"/>
        <v>21084.369775720552</v>
      </c>
      <c r="BZ879" s="15">
        <f t="shared" ca="1" si="502"/>
        <v>29617.038295071892</v>
      </c>
      <c r="CA879" s="15">
        <f t="shared" ca="1" si="503"/>
        <v>46022.260896021558</v>
      </c>
      <c r="CB879" s="15">
        <f ca="1">(AU879*DCF!C$10-DCF!C$5*MAX(AU879*DCF!C$10,0)-MAX(AU879-Inputs!$B$6,0)/Inputs!$B$10)*DCF!C$6</f>
        <v>1044.0594265618947</v>
      </c>
      <c r="CC879" s="15">
        <f ca="1">(AV879*DCF!D$10-DCF!D$5*MAX(AV879*DCF!D$10,0)-MAX(AV879-AU879,0)/Inputs!$B$10)*DCF!D$6</f>
        <v>1175.8135865103877</v>
      </c>
      <c r="CD879" s="15">
        <f ca="1">(AW879*DCF!E$10-DCF!E$5*MAX(AW879*DCF!E$10,0)-MAX(AW879-AV879,0)/Inputs!$B$10)*DCF!E$6</f>
        <v>1182.4706361258698</v>
      </c>
      <c r="CE879" s="15">
        <f ca="1">(AX879*DCF!F$10-DCF!F$5*MAX(AX879*DCF!F$10,0)-MAX(AX879-AW879,0)/Inputs!$B$10)*DCF!F$6</f>
        <v>1289.9003579229814</v>
      </c>
      <c r="CF879" s="15">
        <f ca="1">(AY879*DCF!G$10-DCF!G$5*MAX(AY879*DCF!G$10,0)-MAX(AY879-AX879,0)/Inputs!$B$10)*DCF!G$6</f>
        <v>1477.1591943904082</v>
      </c>
      <c r="CG879" s="15">
        <f ca="1">(AZ879*DCF!H$10-DCF!H$5*MAX(AZ879*DCF!H$10,0)-MAX(AZ879-AY879,0)/Inputs!$B$10)*DCF!H$6</f>
        <v>1866.257947334404</v>
      </c>
      <c r="CH879" s="15">
        <f ca="1">(BA879*DCF!I$10-DCF!I$5*MAX(BA879*DCF!I$10,0)-MAX(BA879-AZ879,0)/Inputs!$B$10)*DCF!I$6</f>
        <v>1866.3331727692373</v>
      </c>
      <c r="CI879" s="15">
        <f ca="1">(BB879*DCF!J$10-DCF!J$5*MAX(BB879*DCF!J$10,0)-MAX(BB879-BA879,0)/Inputs!$B$10)*DCF!J$6</f>
        <v>2165.6365878500778</v>
      </c>
      <c r="CJ879" s="15">
        <f ca="1">(BC879*DCF!K$10-DCF!K$5*MAX(BC879*DCF!K$10,0)-MAX(BC879-BB879,0)/Inputs!$B$10)*DCF!K$6</f>
        <v>2235.6968288418429</v>
      </c>
      <c r="CK879" s="15">
        <f ca="1">(BD879*DCF!L$10-DCF!L$5*MAX(BD879*DCF!L$10,0)-MAX(BD879-BC879,0)/Inputs!$B$10)*DCF!L$6</f>
        <v>2384.7206938522818</v>
      </c>
      <c r="CL879" s="15">
        <f ca="1">(BE879*DCF!M$10-DCF!M$5*MAX(BE879*DCF!M$10,0)-MAX(BE879-BD879,0)/Inputs!$B$10)*DCF!M$6</f>
        <v>2660.4526734878345</v>
      </c>
      <c r="CM879" s="15">
        <f ca="1">(BF879*DCF!C$28-DCF!C$5*MAX(BF879*DCF!C$28,0)-MAX(BF879-Inputs!$B$13,0)/Inputs!$B$17)*DCF!C$6</f>
        <v>3107.7491600627141</v>
      </c>
      <c r="CN879" s="15">
        <f ca="1">(BG879*DCF!D$28-DCF!D$5*MAX(BG879*DCF!D$28,0)-MAX(BG879-BF879,0)/Inputs!$B$17)*DCF!D$6</f>
        <v>3331.4855866900157</v>
      </c>
      <c r="CO879" s="15">
        <f ca="1">(BH879*DCF!E$28-DCF!E$5*MAX(BH879*DCF!E$28,0)-MAX(BH879-BG879,0)/Inputs!$B$17)*DCF!E$6</f>
        <v>4256.948564332376</v>
      </c>
      <c r="CP879" s="15">
        <f ca="1">(BI879*DCF!F$28-DCF!F$5*MAX(BI879*DCF!F$28,0)-MAX(BI879-BH879,0)/Inputs!$B$17)*DCF!F$6</f>
        <v>4811.0384564987216</v>
      </c>
      <c r="CQ879" s="15">
        <f ca="1">(BJ879*DCF!G$28-DCF!G$5*MAX(BJ879*DCF!G$28,0)-MAX(BJ879-BI879,0)/Inputs!$B$17)*DCF!G$6</f>
        <v>5582.6117898611856</v>
      </c>
      <c r="CR879" s="15">
        <f ca="1">(BK879*DCF!H$28-DCF!H$5*MAX(BK879*DCF!H$28,0)-MAX(BK879-BJ879,0)/Inputs!$B$17)*DCF!H$6</f>
        <v>6203.6837402251522</v>
      </c>
      <c r="CS879" s="15">
        <f ca="1">(BL879*DCF!I$28-DCF!I$5*MAX(BL879*DCF!I$28,0)-MAX(BL879-BK879,0)/Inputs!$B$17)*DCF!I$6</f>
        <v>6295.7762976089107</v>
      </c>
      <c r="CT879" s="15">
        <f ca="1">(BM879*DCF!J$28-DCF!J$5*MAX(BM879*DCF!J$28,0)-MAX(BM879-BL879,0)/Inputs!$B$17)*DCF!J$6</f>
        <v>6739.6195979771664</v>
      </c>
      <c r="CU879" s="15">
        <f ca="1">(BN879*DCF!K$28-DCF!K$5*MAX(BN879*DCF!K$28,0)-MAX(BN879-BM879,0)/Inputs!$B$17)*DCF!K$6</f>
        <v>6754.4255360855914</v>
      </c>
      <c r="CV879" s="15">
        <f ca="1">(BO879*DCF!L$28-DCF!L$5*MAX(BO879*DCF!L$28,0)-MAX(BO879-BN879,0)/Inputs!$B$17)*DCF!L$6</f>
        <v>7216.109844925264</v>
      </c>
      <c r="CW879" s="15">
        <f ca="1">(BP879*DCF!M$28-DCF!M$5*MAX(BP879*DCF!M$28,0)-MAX(BP879-BO879,0)/Inputs!$B$17)*DCF!M$6</f>
        <v>8007.203895603795</v>
      </c>
      <c r="CX879" s="15">
        <f ca="1">(BQ879*DCF!C$46-DCF!C$5*MAX(BQ879*DCF!C$46,0)-MAX(BQ879-Inputs!$B$20,0)/Inputs!$B$24)*DCF!C$6</f>
        <v>-652.31413420502247</v>
      </c>
      <c r="CY879" s="15">
        <f ca="1">(BR879*DCF!D$46-DCF!D$5*MAX(BR879*DCF!D$46,0)-MAX(BR879-BQ879,0)/Inputs!$B$24)*DCF!D$6</f>
        <v>-1507.5465486168887</v>
      </c>
      <c r="CZ879" s="15">
        <f ca="1">(BS879*DCF!E$46-DCF!E$5*MAX(BS879*DCF!E$46,0)-MAX(BS879-BR879,0)/Inputs!$B$24)*DCF!E$6</f>
        <v>-1102.9722767458279</v>
      </c>
      <c r="DA879" s="15">
        <f ca="1">(BT879*DCF!F$46-DCF!F$5*MAX(BT879*DCF!F$46,0)-MAX(BT879-BS879,0)/Inputs!$B$24)*DCF!F$6</f>
        <v>-294.16227689505541</v>
      </c>
      <c r="DB879" s="15">
        <f ca="1">(BU879*DCF!G$46-DCF!G$5*MAX(BU879*DCF!G$46,0)-MAX(BU879-BT879,0)/Inputs!$B$24)*DCF!G$6</f>
        <v>-714.25549130063541</v>
      </c>
      <c r="DC879" s="15">
        <f ca="1">(BV879*DCF!H$46-DCF!H$5*MAX(BV879*DCF!H$46,0)-MAX(BV879-BU879,0)/Inputs!$B$24)*DCF!H$6</f>
        <v>-385.83578210140348</v>
      </c>
      <c r="DD879" s="15">
        <f ca="1">(BW879*DCF!I$46-DCF!I$5*MAX(BW879*DCF!I$46,0)-MAX(BW879-BV879,0)/Inputs!$B$24)*DCF!I$6</f>
        <v>-1367.4152079254945</v>
      </c>
      <c r="DE879" s="15">
        <f ca="1">(BX879*DCF!J$46-DCF!J$5*MAX(BX879*DCF!J$46,0)-MAX(BX879-BW879,0)/Inputs!$B$24)*DCF!J$6</f>
        <v>-322.43318922411311</v>
      </c>
      <c r="DF879" s="15">
        <f ca="1">(BY879*DCF!K$46-DCF!K$5*MAX(BY879*DCF!K$46,0)-MAX(BY879-BX879,0)/Inputs!$B$24)*DCF!K$6</f>
        <v>66.511183571331046</v>
      </c>
      <c r="DG879" s="15">
        <f ca="1">(BZ879*DCF!L$46-DCF!L$5*MAX(BZ879*DCF!L$46,0)-MAX(BZ879-BY879,0)/Inputs!$B$24)*DCF!L$6</f>
        <v>116.31775315465879</v>
      </c>
      <c r="DH879" s="15">
        <f ca="1">(CA879*DCF!M$46-DCF!M$5*MAX(CA879*DCF!M$46,0)-MAX(CA879-BZ879,0)/Inputs!$B$24)*DCF!M$6</f>
        <v>178.35111856034831</v>
      </c>
      <c r="DI879" s="15">
        <f ca="1">SUM(CB879:CL879)+BE879*DCF!M$10*(1+Inputs!$B$30)*(1-Inputs!$B$33)*(1-Inputs!$B$30/Inputs!$B$31)/(Inputs!$B$29-Inputs!$B$30)*DCF!M$6</f>
        <v>79499.975495376901</v>
      </c>
      <c r="DJ879" s="15">
        <f ca="1">SUM(CM879:CW879)+BP879*DCF!M$28*(1+Inputs!$B$30)*(1-Inputs!$B$33)*(1-Inputs!$B$30/Inputs!$B$31)/(Inputs!$B$29-Inputs!$B$30)*DCF!M$6</f>
        <v>224442.63841654104</v>
      </c>
      <c r="DK879" s="15">
        <f ca="1">SUM(CX879:DH879)+CA879*DCF!M$46*(1+Inputs!$B$30)*(1-Inputs!$B$33)*(1-Inputs!$B$30/Inputs!$B$31)/(Inputs!$B$29-Inputs!$B$30)*DCF!M$6</f>
        <v>65170.11217884138</v>
      </c>
      <c r="DM879" s="15">
        <f ca="1">DI879+DJ879+DK879+Inputs!$B$34+Inputs!$B$36-Inputs!$B$35</f>
        <v>445963.72609075933</v>
      </c>
    </row>
    <row r="880" spans="1:117" x14ac:dyDescent="0.75">
      <c r="A880" s="11">
        <v>867</v>
      </c>
      <c r="C880" s="24">
        <f t="shared" ca="1" si="506"/>
        <v>0.37799276174226537</v>
      </c>
      <c r="D880" s="24">
        <f t="shared" ca="1" si="506"/>
        <v>-0.67913233143769669</v>
      </c>
      <c r="E880" s="24">
        <f t="shared" ca="1" si="506"/>
        <v>1.0614763387278681</v>
      </c>
      <c r="F880" s="24">
        <f t="shared" ca="1" si="506"/>
        <v>-0.32621098185173075</v>
      </c>
      <c r="G880" s="24">
        <f t="shared" ca="1" si="506"/>
        <v>0.27059300364797229</v>
      </c>
      <c r="H880" s="24">
        <f t="shared" ca="1" si="506"/>
        <v>0.49107887332857919</v>
      </c>
      <c r="I880" s="24">
        <f t="shared" ca="1" si="506"/>
        <v>0.20972072736300745</v>
      </c>
      <c r="J880" s="24">
        <f t="shared" ca="1" si="506"/>
        <v>1.5479883020219618</v>
      </c>
      <c r="K880" s="24">
        <f t="shared" ca="1" si="506"/>
        <v>1.4808411121324215E-2</v>
      </c>
      <c r="L880" s="24">
        <f t="shared" ca="1" si="506"/>
        <v>-1.7839704130304435</v>
      </c>
      <c r="M880" s="24">
        <f t="shared" ca="1" si="506"/>
        <v>0.9487999301264266</v>
      </c>
      <c r="N880" s="24">
        <f ca="1">SQRT(Inputs!$B$38)*C880+SQRT(1-Inputs!$B$38)*_xlfn.NORM.S.INV(RAND())</f>
        <v>-6.4805288991750781E-2</v>
      </c>
      <c r="O880" s="24">
        <f ca="1">SQRT(Inputs!$B$38)*D880+SQRT(1-Inputs!$B$38)*_xlfn.NORM.S.INV(RAND())</f>
        <v>0.41615974519435661</v>
      </c>
      <c r="P880" s="24">
        <f ca="1">SQRT(Inputs!$B$38)*E880+SQRT(1-Inputs!$B$38)*_xlfn.NORM.S.INV(RAND())</f>
        <v>1.6404152636353775</v>
      </c>
      <c r="Q880" s="24">
        <f ca="1">SQRT(Inputs!$B$38)*F880+SQRT(1-Inputs!$B$38)*_xlfn.NORM.S.INV(RAND())</f>
        <v>-0.43569178078251702</v>
      </c>
      <c r="R880" s="24">
        <f ca="1">SQRT(Inputs!$B$38)*G880+SQRT(1-Inputs!$B$38)*_xlfn.NORM.S.INV(RAND())</f>
        <v>-0.56480429802881649</v>
      </c>
      <c r="S880" s="24">
        <f ca="1">SQRT(Inputs!$B$38)*H880+SQRT(1-Inputs!$B$38)*_xlfn.NORM.S.INV(RAND())</f>
        <v>0.78556501718472505</v>
      </c>
      <c r="T880" s="24">
        <f ca="1">SQRT(Inputs!$B$38)*I880+SQRT(1-Inputs!$B$38)*_xlfn.NORM.S.INV(RAND())</f>
        <v>0.50590250640532053</v>
      </c>
      <c r="U880" s="24">
        <f ca="1">SQRT(Inputs!$B$38)*J880+SQRT(1-Inputs!$B$38)*_xlfn.NORM.S.INV(RAND())</f>
        <v>1.9935496331841125</v>
      </c>
      <c r="V880" s="24">
        <f ca="1">SQRT(Inputs!$B$38)*K880+SQRT(1-Inputs!$B$38)*_xlfn.NORM.S.INV(RAND())</f>
        <v>1.0202945078724563</v>
      </c>
      <c r="W880" s="24">
        <f ca="1">SQRT(Inputs!$B$38)*L880+SQRT(1-Inputs!$B$38)*_xlfn.NORM.S.INV(RAND())</f>
        <v>-1.8189568703336234</v>
      </c>
      <c r="X880" s="24">
        <f ca="1">SQRT(Inputs!$B$38)*M880+SQRT(1-Inputs!$B$38)*_xlfn.NORM.S.INV(RAND())</f>
        <v>0.29776037774476799</v>
      </c>
      <c r="Y880" s="24">
        <f ca="1">SQRT(Inputs!$B$38)*C880+SQRT(1-Inputs!$B$38)*_xlfn.NORM.S.INV(RAND())</f>
        <v>-0.11369055327065478</v>
      </c>
      <c r="Z880" s="24">
        <f ca="1">SQRT(Inputs!$B$38)*D880+SQRT(1-Inputs!$B$38)*_xlfn.NORM.S.INV(RAND())</f>
        <v>-0.80356507012979561</v>
      </c>
      <c r="AA880" s="24">
        <f ca="1">SQRT(Inputs!$B$38)*E880+SQRT(1-Inputs!$B$38)*_xlfn.NORM.S.INV(RAND())</f>
        <v>0.356108207280877</v>
      </c>
      <c r="AB880" s="24">
        <f ca="1">SQRT(Inputs!$B$38)*F880+SQRT(1-Inputs!$B$38)*_xlfn.NORM.S.INV(RAND())</f>
        <v>-0.9515747088854144</v>
      </c>
      <c r="AC880" s="24">
        <f ca="1">SQRT(Inputs!$B$38)*G880+SQRT(1-Inputs!$B$38)*_xlfn.NORM.S.INV(RAND())</f>
        <v>1.0715276919776158</v>
      </c>
      <c r="AD880" s="24">
        <f ca="1">SQRT(Inputs!$B$38)*H880+SQRT(1-Inputs!$B$38)*_xlfn.NORM.S.INV(RAND())</f>
        <v>-0.36303724401910697</v>
      </c>
      <c r="AE880" s="24">
        <f ca="1">SQRT(Inputs!$B$38)*I880+SQRT(1-Inputs!$B$38)*_xlfn.NORM.S.INV(RAND())</f>
        <v>-1.3915236536461066</v>
      </c>
      <c r="AF880" s="24">
        <f ca="1">SQRT(Inputs!$B$38)*J880+SQRT(1-Inputs!$B$38)*_xlfn.NORM.S.INV(RAND())</f>
        <v>-0.73540564680341103</v>
      </c>
      <c r="AG880" s="24">
        <f ca="1">SQRT(Inputs!$B$38)*K880+SQRT(1-Inputs!$B$38)*_xlfn.NORM.S.INV(RAND())</f>
        <v>1.9282910626955143</v>
      </c>
      <c r="AH880" s="24">
        <f ca="1">SQRT(Inputs!$B$38)*L880+SQRT(1-Inputs!$B$38)*_xlfn.NORM.S.INV(RAND())</f>
        <v>-1.4037852784462568</v>
      </c>
      <c r="AI880" s="24">
        <f ca="1">SQRT(Inputs!$B$38)*M880+SQRT(1-Inputs!$B$38)*_xlfn.NORM.S.INV(RAND())</f>
        <v>-0.52444996554778467</v>
      </c>
      <c r="AJ880" s="24">
        <f ca="1">SQRT(Inputs!$B$38)*C880+SQRT(1-Inputs!$B$38)*_xlfn.NORM.S.INV(RAND())</f>
        <v>0.8010865287997837</v>
      </c>
      <c r="AK880" s="24">
        <f ca="1">SQRT(Inputs!$B$38)*D880+SQRT(1-Inputs!$B$38)*_xlfn.NORM.S.INV(RAND())</f>
        <v>0.10747163389392328</v>
      </c>
      <c r="AL880" s="24">
        <f ca="1">SQRT(Inputs!$B$38)*E880+SQRT(1-Inputs!$B$38)*_xlfn.NORM.S.INV(RAND())</f>
        <v>0.24757522221947326</v>
      </c>
      <c r="AM880" s="24">
        <f ca="1">SQRT(Inputs!$B$38)*F880+SQRT(1-Inputs!$B$38)*_xlfn.NORM.S.INV(RAND())</f>
        <v>-1.0941799461708017</v>
      </c>
      <c r="AN880" s="24">
        <f ca="1">SQRT(Inputs!$B$38)*G880+SQRT(1-Inputs!$B$38)*_xlfn.NORM.S.INV(RAND())</f>
        <v>1.1480528267021839</v>
      </c>
      <c r="AO880" s="24">
        <f ca="1">SQRT(Inputs!$B$38)*H880+SQRT(1-Inputs!$B$38)*_xlfn.NORM.S.INV(RAND())</f>
        <v>0.14777755038998644</v>
      </c>
      <c r="AP880" s="24">
        <f ca="1">SQRT(Inputs!$B$38)*I880+SQRT(1-Inputs!$B$38)*_xlfn.NORM.S.INV(RAND())</f>
        <v>0.69565615997952113</v>
      </c>
      <c r="AQ880" s="24">
        <f ca="1">SQRT(Inputs!$B$38)*J880+SQRT(1-Inputs!$B$38)*_xlfn.NORM.S.INV(RAND())</f>
        <v>-9.605850420835127E-2</v>
      </c>
      <c r="AR880" s="24">
        <f ca="1">SQRT(Inputs!$B$38)*K880+SQRT(1-Inputs!$B$38)*_xlfn.NORM.S.INV(RAND())</f>
        <v>2.4658342750719471</v>
      </c>
      <c r="AS880" s="24">
        <f ca="1">SQRT(Inputs!$B$38)*L880+SQRT(1-Inputs!$B$38)*_xlfn.NORM.S.INV(RAND())</f>
        <v>0.13135772281960134</v>
      </c>
      <c r="AT880" s="24">
        <f ca="1">SQRT(Inputs!$B$38)*M880+SQRT(1-Inputs!$B$38)*_xlfn.NORM.S.INV(RAND())</f>
        <v>0.40008292348832092</v>
      </c>
      <c r="AU880" s="15">
        <f ca="1">Inputs!$B$6*EXP($B$8-0.5*C$5^2+C$5*N880)</f>
        <v>4910.4564743308874</v>
      </c>
      <c r="AV880" s="15">
        <f t="shared" ca="1" si="474"/>
        <v>6354.3434644654926</v>
      </c>
      <c r="AW880" s="15">
        <f t="shared" ca="1" si="475"/>
        <v>9666.7806410962839</v>
      </c>
      <c r="AX880" s="15">
        <f t="shared" ca="1" si="476"/>
        <v>11176.921458939065</v>
      </c>
      <c r="AY880" s="15">
        <f t="shared" ca="1" si="477"/>
        <v>12787.410224396055</v>
      </c>
      <c r="AZ880" s="15">
        <f t="shared" ca="1" si="478"/>
        <v>17052.4863364392</v>
      </c>
      <c r="BA880" s="15">
        <f t="shared" ca="1" si="479"/>
        <v>22002.561602296169</v>
      </c>
      <c r="BB880" s="15">
        <f t="shared" ca="1" si="480"/>
        <v>32893.169773291753</v>
      </c>
      <c r="BC880" s="15">
        <f t="shared" ca="1" si="481"/>
        <v>44455.425957770356</v>
      </c>
      <c r="BD880" s="15">
        <f t="shared" ca="1" si="482"/>
        <v>45941.617056485251</v>
      </c>
      <c r="BE880" s="15">
        <f t="shared" ca="1" si="483"/>
        <v>57843.192997975391</v>
      </c>
      <c r="BF880" s="15">
        <f ca="1">Inputs!$B$13*EXP($B$9-0.5*C$6^2+C$6*Y880)</f>
        <v>13522.771775460898</v>
      </c>
      <c r="BG880" s="15">
        <f t="shared" ca="1" si="484"/>
        <v>14256.240279658707</v>
      </c>
      <c r="BH880" s="15">
        <f t="shared" ca="1" si="485"/>
        <v>18478.284633748564</v>
      </c>
      <c r="BI880" s="15">
        <f t="shared" ca="1" si="486"/>
        <v>19538.315360989127</v>
      </c>
      <c r="BJ880" s="15">
        <f t="shared" ca="1" si="487"/>
        <v>27953.350372033314</v>
      </c>
      <c r="BK880" s="15">
        <f t="shared" ca="1" si="488"/>
        <v>32653.013355778239</v>
      </c>
      <c r="BL880" s="15">
        <f t="shared" ca="1" si="489"/>
        <v>33491.879065492431</v>
      </c>
      <c r="BM880" s="15">
        <f t="shared" ca="1" si="490"/>
        <v>37574.354394856586</v>
      </c>
      <c r="BN880" s="15">
        <f t="shared" ca="1" si="491"/>
        <v>58224.867406657315</v>
      </c>
      <c r="BO880" s="15">
        <f t="shared" ca="1" si="492"/>
        <v>60853.722038429551</v>
      </c>
      <c r="BP880" s="15">
        <f t="shared" ca="1" si="493"/>
        <v>70578.766389632525</v>
      </c>
      <c r="BQ880" s="15">
        <f ca="1">Inputs!$B$20*EXP($B$10-0.5*C$7^2+C$7*AJ880)</f>
        <v>5699.0809800201423</v>
      </c>
      <c r="BR880" s="15">
        <f t="shared" ca="1" si="494"/>
        <v>8001.4061223270337</v>
      </c>
      <c r="BS880" s="15">
        <f t="shared" ca="1" si="495"/>
        <v>11764.528095082027</v>
      </c>
      <c r="BT880" s="15">
        <f t="shared" ca="1" si="496"/>
        <v>12173.374894100625</v>
      </c>
      <c r="BU880" s="15">
        <f t="shared" ca="1" si="497"/>
        <v>22273.123045147735</v>
      </c>
      <c r="BV880" s="15">
        <f t="shared" ca="1" si="498"/>
        <v>32037.436403600394</v>
      </c>
      <c r="BW880" s="15">
        <f t="shared" ca="1" si="499"/>
        <v>51798.052635765132</v>
      </c>
      <c r="BX880" s="15">
        <f t="shared" ca="1" si="500"/>
        <v>71066.099422317013</v>
      </c>
      <c r="BY880" s="15">
        <f t="shared" ca="1" si="501"/>
        <v>159603.55429610031</v>
      </c>
      <c r="BZ880" s="15">
        <f t="shared" ca="1" si="502"/>
        <v>229419.81085897682</v>
      </c>
      <c r="CA880" s="15">
        <f t="shared" ca="1" si="503"/>
        <v>346010.76140565547</v>
      </c>
      <c r="CB880" s="15">
        <f ca="1">(AU880*DCF!C$10-DCF!C$5*MAX(AU880*DCF!C$10,0)-MAX(AU880-Inputs!$B$6,0)/Inputs!$B$10)*DCF!C$6</f>
        <v>1043.4435252245382</v>
      </c>
      <c r="CC880" s="15">
        <f ca="1">(AV880*DCF!D$10-DCF!D$5*MAX(AV880*DCF!D$10,0)-MAX(AV880-AU880,0)/Inputs!$B$10)*DCF!D$6</f>
        <v>1196.7741168622972</v>
      </c>
      <c r="CD880" s="15">
        <f ca="1">(AW880*DCF!E$10-DCF!E$5*MAX(AW880*DCF!E$10,0)-MAX(AW880-AV880,0)/Inputs!$B$10)*DCF!E$6</f>
        <v>1485.8077420755301</v>
      </c>
      <c r="CE880" s="15">
        <f ca="1">(AX880*DCF!F$10-DCF!F$5*MAX(AX880*DCF!F$10,0)-MAX(AX880-AW880,0)/Inputs!$B$10)*DCF!F$6</f>
        <v>2125.6812786029645</v>
      </c>
      <c r="CF880" s="15">
        <f ca="1">(AY880*DCF!G$10-DCF!G$5*MAX(AY880*DCF!G$10,0)-MAX(AY880-AX880,0)/Inputs!$B$10)*DCF!G$6</f>
        <v>2325.1522929330722</v>
      </c>
      <c r="CG880" s="15">
        <f ca="1">(AZ880*DCF!H$10-DCF!H$5*MAX(AZ880*DCF!H$10,0)-MAX(AZ880-AY880,0)/Inputs!$B$10)*DCF!H$6</f>
        <v>2553.4117283673054</v>
      </c>
      <c r="CH880" s="15">
        <f ca="1">(BA880*DCF!I$10-DCF!I$5*MAX(BA880*DCF!I$10,0)-MAX(BA880-AZ880,0)/Inputs!$B$10)*DCF!I$6</f>
        <v>3207.0795702857818</v>
      </c>
      <c r="CI880" s="15">
        <f ca="1">(BB880*DCF!J$10-DCF!J$5*MAX(BB880*DCF!J$10,0)-MAX(BB880-BA880,0)/Inputs!$B$10)*DCF!J$6</f>
        <v>3994.2520504227587</v>
      </c>
      <c r="CJ880" s="15">
        <f ca="1">(BC880*DCF!K$10-DCF!K$5*MAX(BC880*DCF!K$10,0)-MAX(BC880-BB880,0)/Inputs!$B$10)*DCF!K$6</f>
        <v>5538.0697650032143</v>
      </c>
      <c r="CK880" s="15">
        <f ca="1">(BD880*DCF!L$10-DCF!L$5*MAX(BD880*DCF!L$10,0)-MAX(BD880-BC880,0)/Inputs!$B$10)*DCF!L$6</f>
        <v>6736.6809038141264</v>
      </c>
      <c r="CL880" s="15">
        <f ca="1">(BE880*DCF!M$10-DCF!M$5*MAX(BE880*DCF!M$10,0)-MAX(BE880-BD880,0)/Inputs!$B$10)*DCF!M$6</f>
        <v>6740.6522651198648</v>
      </c>
      <c r="CM880" s="15">
        <f ca="1">(BF880*DCF!C$28-DCF!C$5*MAX(BF880*DCF!C$28,0)-MAX(BF880-Inputs!$B$13,0)/Inputs!$B$17)*DCF!C$6</f>
        <v>3633.8114291325728</v>
      </c>
      <c r="CN880" s="15">
        <f ca="1">(BG880*DCF!D$28-DCF!D$5*MAX(BG880*DCF!D$28,0)-MAX(BG880-BF880,0)/Inputs!$B$17)*DCF!D$6</f>
        <v>4042.3091043820677</v>
      </c>
      <c r="CO880" s="15">
        <f ca="1">(BH880*DCF!E$28-DCF!E$5*MAX(BH880*DCF!E$28,0)-MAX(BH880-BG880,0)/Inputs!$B$17)*DCF!E$6</f>
        <v>4401.2724141380495</v>
      </c>
      <c r="CP880" s="15">
        <f ca="1">(BI880*DCF!F$28-DCF!F$5*MAX(BI880*DCF!F$28,0)-MAX(BI880-BH880,0)/Inputs!$B$17)*DCF!F$6</f>
        <v>5111.142615472645</v>
      </c>
      <c r="CQ880" s="15">
        <f ca="1">(BJ880*DCF!G$28-DCF!G$5*MAX(BJ880*DCF!G$28,0)-MAX(BJ880-BI880,0)/Inputs!$B$17)*DCF!G$6</f>
        <v>5837.3830770200093</v>
      </c>
      <c r="CR880" s="15">
        <f ca="1">(BK880*DCF!H$28-DCF!H$5*MAX(BK880*DCF!H$28,0)-MAX(BK880-BJ880,0)/Inputs!$B$17)*DCF!H$6</f>
        <v>7345.2547162618293</v>
      </c>
      <c r="CS880" s="15">
        <f ca="1">(BL880*DCF!I$28-DCF!I$5*MAX(BL880*DCF!I$28,0)-MAX(BL880-BK880,0)/Inputs!$B$17)*DCF!I$6</f>
        <v>7755.3141337270081</v>
      </c>
      <c r="CT880" s="15">
        <f ca="1">(BM880*DCF!J$28-DCF!J$5*MAX(BM880*DCF!J$28,0)-MAX(BM880-BL880,0)/Inputs!$B$17)*DCF!J$6</f>
        <v>7840.8974389258692</v>
      </c>
      <c r="CU880" s="15">
        <f ca="1">(BN880*DCF!K$28-DCF!K$5*MAX(BN880*DCF!K$28,0)-MAX(BN880-BM880,0)/Inputs!$B$17)*DCF!K$6</f>
        <v>9766.7029595634922</v>
      </c>
      <c r="CV880" s="15">
        <f ca="1">(BO880*DCF!L$28-DCF!L$5*MAX(BO880*DCF!L$28,0)-MAX(BO880-BN880,0)/Inputs!$B$17)*DCF!L$6</f>
        <v>11844.135573434894</v>
      </c>
      <c r="CW880" s="15">
        <f ca="1">(BP880*DCF!M$28-DCF!M$5*MAX(BP880*DCF!M$28,0)-MAX(BP880-BO880,0)/Inputs!$B$17)*DCF!M$6</f>
        <v>12262.895340589692</v>
      </c>
      <c r="CX880" s="15">
        <f ca="1">(BQ880*DCF!C$46-DCF!C$5*MAX(BQ880*DCF!C$46,0)-MAX(BQ880-Inputs!$B$20,0)/Inputs!$B$24)*DCF!C$6</f>
        <v>-2470.0330115612996</v>
      </c>
      <c r="CY880" s="15">
        <f ca="1">(BR880*DCF!D$46-DCF!D$5*MAX(BR880*DCF!D$46,0)-MAX(BR880-BQ880,0)/Inputs!$B$24)*DCF!D$6</f>
        <v>-2348.0364570669017</v>
      </c>
      <c r="CZ880" s="15">
        <f ca="1">(BS880*DCF!E$46-DCF!E$5*MAX(BS880*DCF!E$46,0)-MAX(BS880-BR880,0)/Inputs!$B$24)*DCF!E$6</f>
        <v>-2874.4950153743553</v>
      </c>
      <c r="DA880" s="15">
        <f ca="1">(BT880*DCF!F$46-DCF!F$5*MAX(BT880*DCF!F$46,0)-MAX(BT880-BS880,0)/Inputs!$B$24)*DCF!F$6</f>
        <v>-1035.4161698915868</v>
      </c>
      <c r="DB880" s="15">
        <f ca="1">(BU880*DCF!G$46-DCF!G$5*MAX(BU880*DCF!G$46,0)-MAX(BU880-BT880,0)/Inputs!$B$24)*DCF!G$6</f>
        <v>-4146.5795842749239</v>
      </c>
      <c r="DC880" s="15">
        <f ca="1">(BV880*DCF!H$46-DCF!H$5*MAX(BV880*DCF!H$46,0)-MAX(BV880-BU880,0)/Inputs!$B$24)*DCF!H$6</f>
        <v>-3034.2005491986156</v>
      </c>
      <c r="DD880" s="15">
        <f ca="1">(BW880*DCF!I$46-DCF!I$5*MAX(BW880*DCF!I$46,0)-MAX(BW880-BV880,0)/Inputs!$B$24)*DCF!I$6</f>
        <v>-4476.212368956606</v>
      </c>
      <c r="DE880" s="15">
        <f ca="1">(BX880*DCF!J$46-DCF!J$5*MAX(BX880*DCF!J$46,0)-MAX(BX880-BW880,0)/Inputs!$B$24)*DCF!J$6</f>
        <v>-2128.5449207329452</v>
      </c>
      <c r="DF880" s="15">
        <f ca="1">(BY880*DCF!K$46-DCF!K$5*MAX(BY880*DCF!K$46,0)-MAX(BY880-BX880,0)/Inputs!$B$24)*DCF!K$6</f>
        <v>-12572.230753329992</v>
      </c>
      <c r="DG880" s="15">
        <f ca="1">(BZ880*DCF!L$46-DCF!L$5*MAX(BZ880*DCF!L$46,0)-MAX(BZ880-BY880,0)/Inputs!$B$24)*DCF!L$6</f>
        <v>59.080441675186599</v>
      </c>
      <c r="DH880" s="15">
        <f ca="1">(CA880*DCF!M$46-DCF!M$5*MAX(CA880*DCF!M$46,0)-MAX(CA880-BZ880,0)/Inputs!$B$24)*DCF!M$6</f>
        <v>2751.8245076949529</v>
      </c>
      <c r="DI880" s="15">
        <f ca="1">SUM(CB880:CL880)+BE880*DCF!M$10*(1+Inputs!$B$30)*(1-Inputs!$B$33)*(1-Inputs!$B$30/Inputs!$B$31)/(Inputs!$B$29-Inputs!$B$30)*DCF!M$6</f>
        <v>197925.37624911848</v>
      </c>
      <c r="DJ880" s="15">
        <f ca="1">SUM(CM880:CW880)+BP880*DCF!M$28*(1+Inputs!$B$30)*(1-Inputs!$B$33)*(1-Inputs!$B$30/Inputs!$B$31)/(Inputs!$B$29-Inputs!$B$30)*DCF!M$6</f>
        <v>341736.6390291978</v>
      </c>
      <c r="DK880" s="15">
        <f ca="1">SUM(CX880:DH880)+CA880*DCF!M$46*(1+Inputs!$B$30)*(1-Inputs!$B$33)*(1-Inputs!$B$30/Inputs!$B$31)/(Inputs!$B$29-Inputs!$B$30)*DCF!M$6</f>
        <v>502698.78084708238</v>
      </c>
      <c r="DM880" s="15">
        <f ca="1">DI880+DJ880+DK880+Inputs!$B$34+Inputs!$B$36-Inputs!$B$35</f>
        <v>1119211.7961253987</v>
      </c>
    </row>
    <row r="881" spans="1:117" x14ac:dyDescent="0.75">
      <c r="A881" s="11">
        <v>868</v>
      </c>
      <c r="C881" s="24">
        <f t="shared" ca="1" si="506"/>
        <v>1.3572344385099142</v>
      </c>
      <c r="D881" s="24">
        <f t="shared" ca="1" si="506"/>
        <v>-0.27356132452068632</v>
      </c>
      <c r="E881" s="24">
        <f t="shared" ca="1" si="506"/>
        <v>0.11588345316065471</v>
      </c>
      <c r="F881" s="24">
        <f t="shared" ca="1" si="506"/>
        <v>-1.9687281585912639</v>
      </c>
      <c r="G881" s="24">
        <f t="shared" ca="1" si="506"/>
        <v>-0.60945583989084462</v>
      </c>
      <c r="H881" s="24">
        <f t="shared" ca="1" si="506"/>
        <v>-0.6871754757500983</v>
      </c>
      <c r="I881" s="24">
        <f t="shared" ca="1" si="506"/>
        <v>-1.8688527355479012</v>
      </c>
      <c r="J881" s="24">
        <f t="shared" ca="1" si="506"/>
        <v>-1.9320718788706668</v>
      </c>
      <c r="K881" s="24">
        <f t="shared" ca="1" si="506"/>
        <v>-0.33015142680521953</v>
      </c>
      <c r="L881" s="24">
        <f t="shared" ca="1" si="506"/>
        <v>-1.2704514699230602</v>
      </c>
      <c r="M881" s="24">
        <f t="shared" ca="1" si="506"/>
        <v>1.4632944840328286</v>
      </c>
      <c r="N881" s="24">
        <f ca="1">SQRT(Inputs!$B$38)*C881+SQRT(1-Inputs!$B$38)*_xlfn.NORM.S.INV(RAND())</f>
        <v>1.8071937704875141E-2</v>
      </c>
      <c r="O881" s="24">
        <f ca="1">SQRT(Inputs!$B$38)*D881+SQRT(1-Inputs!$B$38)*_xlfn.NORM.S.INV(RAND())</f>
        <v>-1.0136726588704708</v>
      </c>
      <c r="P881" s="24">
        <f ca="1">SQRT(Inputs!$B$38)*E881+SQRT(1-Inputs!$B$38)*_xlfn.NORM.S.INV(RAND())</f>
        <v>1.4463999623883308</v>
      </c>
      <c r="Q881" s="24">
        <f ca="1">SQRT(Inputs!$B$38)*F881+SQRT(1-Inputs!$B$38)*_xlfn.NORM.S.INV(RAND())</f>
        <v>-1.054077934884718</v>
      </c>
      <c r="R881" s="24">
        <f ca="1">SQRT(Inputs!$B$38)*G881+SQRT(1-Inputs!$B$38)*_xlfn.NORM.S.INV(RAND())</f>
        <v>4.8129676110443276E-2</v>
      </c>
      <c r="S881" s="24">
        <f ca="1">SQRT(Inputs!$B$38)*H881+SQRT(1-Inputs!$B$38)*_xlfn.NORM.S.INV(RAND())</f>
        <v>0.15674783095498268</v>
      </c>
      <c r="T881" s="24">
        <f ca="1">SQRT(Inputs!$B$38)*I881+SQRT(1-Inputs!$B$38)*_xlfn.NORM.S.INV(RAND())</f>
        <v>-1.5099413129105534</v>
      </c>
      <c r="U881" s="24">
        <f ca="1">SQRT(Inputs!$B$38)*J881+SQRT(1-Inputs!$B$38)*_xlfn.NORM.S.INV(RAND())</f>
        <v>0.46553000595478622</v>
      </c>
      <c r="V881" s="24">
        <f ca="1">SQRT(Inputs!$B$38)*K881+SQRT(1-Inputs!$B$38)*_xlfn.NORM.S.INV(RAND())</f>
        <v>-1.1250296521454939</v>
      </c>
      <c r="W881" s="24">
        <f ca="1">SQRT(Inputs!$B$38)*L881+SQRT(1-Inputs!$B$38)*_xlfn.NORM.S.INV(RAND())</f>
        <v>0.47937653082482889</v>
      </c>
      <c r="X881" s="24">
        <f ca="1">SQRT(Inputs!$B$38)*M881+SQRT(1-Inputs!$B$38)*_xlfn.NORM.S.INV(RAND())</f>
        <v>1.1779333706946549</v>
      </c>
      <c r="Y881" s="24">
        <f ca="1">SQRT(Inputs!$B$38)*C881+SQRT(1-Inputs!$B$38)*_xlfn.NORM.S.INV(RAND())</f>
        <v>1.4931083543504835</v>
      </c>
      <c r="Z881" s="24">
        <f ca="1">SQRT(Inputs!$B$38)*D881+SQRT(1-Inputs!$B$38)*_xlfn.NORM.S.INV(RAND())</f>
        <v>-0.74418944845577051</v>
      </c>
      <c r="AA881" s="24">
        <f ca="1">SQRT(Inputs!$B$38)*E881+SQRT(1-Inputs!$B$38)*_xlfn.NORM.S.INV(RAND())</f>
        <v>0.50542806930895545</v>
      </c>
      <c r="AB881" s="24">
        <f ca="1">SQRT(Inputs!$B$38)*F881+SQRT(1-Inputs!$B$38)*_xlfn.NORM.S.INV(RAND())</f>
        <v>-0.13425856447207729</v>
      </c>
      <c r="AC881" s="24">
        <f ca="1">SQRT(Inputs!$B$38)*G881+SQRT(1-Inputs!$B$38)*_xlfn.NORM.S.INV(RAND())</f>
        <v>-0.5804049992062017</v>
      </c>
      <c r="AD881" s="24">
        <f ca="1">SQRT(Inputs!$B$38)*H881+SQRT(1-Inputs!$B$38)*_xlfn.NORM.S.INV(RAND())</f>
        <v>0.20468217526689358</v>
      </c>
      <c r="AE881" s="24">
        <f ca="1">SQRT(Inputs!$B$38)*I881+SQRT(1-Inputs!$B$38)*_xlfn.NORM.S.INV(RAND())</f>
        <v>-0.54206117239609997</v>
      </c>
      <c r="AF881" s="24">
        <f ca="1">SQRT(Inputs!$B$38)*J881+SQRT(1-Inputs!$B$38)*_xlfn.NORM.S.INV(RAND())</f>
        <v>0.66169353338427239</v>
      </c>
      <c r="AG881" s="24">
        <f ca="1">SQRT(Inputs!$B$38)*K881+SQRT(1-Inputs!$B$38)*_xlfn.NORM.S.INV(RAND())</f>
        <v>-1.606576940184911</v>
      </c>
      <c r="AH881" s="24">
        <f ca="1">SQRT(Inputs!$B$38)*L881+SQRT(1-Inputs!$B$38)*_xlfn.NORM.S.INV(RAND())</f>
        <v>-1.9456768538332443</v>
      </c>
      <c r="AI881" s="24">
        <f ca="1">SQRT(Inputs!$B$38)*M881+SQRT(1-Inputs!$B$38)*_xlfn.NORM.S.INV(RAND())</f>
        <v>0.45979174806467787</v>
      </c>
      <c r="AJ881" s="24">
        <f ca="1">SQRT(Inputs!$B$38)*C881+SQRT(1-Inputs!$B$38)*_xlfn.NORM.S.INV(RAND())</f>
        <v>0.42822950602575022</v>
      </c>
      <c r="AK881" s="24">
        <f ca="1">SQRT(Inputs!$B$38)*D881+SQRT(1-Inputs!$B$38)*_xlfn.NORM.S.INV(RAND())</f>
        <v>-0.26675898933630715</v>
      </c>
      <c r="AL881" s="24">
        <f ca="1">SQRT(Inputs!$B$38)*E881+SQRT(1-Inputs!$B$38)*_xlfn.NORM.S.INV(RAND())</f>
        <v>0.43010826202352292</v>
      </c>
      <c r="AM881" s="24">
        <f ca="1">SQRT(Inputs!$B$38)*F881+SQRT(1-Inputs!$B$38)*_xlfn.NORM.S.INV(RAND())</f>
        <v>-1.8021730569562657</v>
      </c>
      <c r="AN881" s="24">
        <f ca="1">SQRT(Inputs!$B$38)*G881+SQRT(1-Inputs!$B$38)*_xlfn.NORM.S.INV(RAND())</f>
        <v>-0.70809255155345241</v>
      </c>
      <c r="AO881" s="24">
        <f ca="1">SQRT(Inputs!$B$38)*H881+SQRT(1-Inputs!$B$38)*_xlfn.NORM.S.INV(RAND())</f>
        <v>-0.33140243759706389</v>
      </c>
      <c r="AP881" s="24">
        <f ca="1">SQRT(Inputs!$B$38)*I881+SQRT(1-Inputs!$B$38)*_xlfn.NORM.S.INV(RAND())</f>
        <v>-2.0743147705603882</v>
      </c>
      <c r="AQ881" s="24">
        <f ca="1">SQRT(Inputs!$B$38)*J881+SQRT(1-Inputs!$B$38)*_xlfn.NORM.S.INV(RAND())</f>
        <v>0.29093890806657896</v>
      </c>
      <c r="AR881" s="24">
        <f ca="1">SQRT(Inputs!$B$38)*K881+SQRT(1-Inputs!$B$38)*_xlfn.NORM.S.INV(RAND())</f>
        <v>-6.3536788533845881E-2</v>
      </c>
      <c r="AS881" s="24">
        <f ca="1">SQRT(Inputs!$B$38)*L881+SQRT(1-Inputs!$B$38)*_xlfn.NORM.S.INV(RAND())</f>
        <v>0.19479479132751731</v>
      </c>
      <c r="AT881" s="24">
        <f ca="1">SQRT(Inputs!$B$38)*M881+SQRT(1-Inputs!$B$38)*_xlfn.NORM.S.INV(RAND())</f>
        <v>0.54858564781687191</v>
      </c>
      <c r="AU881" s="15">
        <f ca="1">Inputs!$B$6*EXP($B$8-0.5*C$5^2+C$5*N881)</f>
        <v>4976.777022766315</v>
      </c>
      <c r="AV881" s="15">
        <f t="shared" ca="1" si="474"/>
        <v>5219.0899946474356</v>
      </c>
      <c r="AW881" s="15">
        <f t="shared" ca="1" si="475"/>
        <v>7734.6542921592136</v>
      </c>
      <c r="AX881" s="15">
        <f t="shared" ca="1" si="476"/>
        <v>8278.0691964676553</v>
      </c>
      <c r="AY881" s="15">
        <f t="shared" ca="1" si="477"/>
        <v>10173.670846056921</v>
      </c>
      <c r="AZ881" s="15">
        <f t="shared" ca="1" si="478"/>
        <v>12659.311323860135</v>
      </c>
      <c r="BA881" s="15">
        <f t="shared" ca="1" si="479"/>
        <v>13227.239199913218</v>
      </c>
      <c r="BB881" s="15">
        <f t="shared" ca="1" si="480"/>
        <v>16967.379914640547</v>
      </c>
      <c r="BC881" s="15">
        <f t="shared" ca="1" si="481"/>
        <v>18642.180132194593</v>
      </c>
      <c r="BD881" s="15">
        <f t="shared" ca="1" si="482"/>
        <v>23885.757653448381</v>
      </c>
      <c r="BE881" s="15">
        <f t="shared" ca="1" si="483"/>
        <v>32583.733314676083</v>
      </c>
      <c r="BF881" s="15">
        <f ca="1">Inputs!$B$13*EXP($B$9-0.5*C$6^2+C$6*Y881)</f>
        <v>18595.492914002538</v>
      </c>
      <c r="BG881" s="15">
        <f t="shared" ca="1" si="484"/>
        <v>19815.263806847157</v>
      </c>
      <c r="BH881" s="15">
        <f t="shared" ca="1" si="485"/>
        <v>26327.653677904749</v>
      </c>
      <c r="BI881" s="15">
        <f t="shared" ca="1" si="486"/>
        <v>31569.830034574261</v>
      </c>
      <c r="BJ881" s="15">
        <f t="shared" ca="1" si="487"/>
        <v>35596.340415240302</v>
      </c>
      <c r="BK881" s="15">
        <f t="shared" ca="1" si="488"/>
        <v>44922.290313514517</v>
      </c>
      <c r="BL881" s="15">
        <f t="shared" ca="1" si="489"/>
        <v>51438.308520060018</v>
      </c>
      <c r="BM881" s="15">
        <f t="shared" ca="1" si="490"/>
        <v>68645.817833161185</v>
      </c>
      <c r="BN881" s="15">
        <f t="shared" ca="1" si="491"/>
        <v>69640.550835581715</v>
      </c>
      <c r="BO881" s="15">
        <f t="shared" ca="1" si="492"/>
        <v>68341.545930398919</v>
      </c>
      <c r="BP881" s="15">
        <f t="shared" ca="1" si="493"/>
        <v>88613.591140433084</v>
      </c>
      <c r="BQ881" s="15">
        <f ca="1">Inputs!$B$20*EXP($B$10-0.5*C$7^2+C$7*AJ881)</f>
        <v>4993.1101845915409</v>
      </c>
      <c r="BR881" s="15">
        <f t="shared" ca="1" si="494"/>
        <v>6224.6872163301186</v>
      </c>
      <c r="BS881" s="15">
        <f t="shared" ca="1" si="495"/>
        <v>9644.7992637560328</v>
      </c>
      <c r="BT881" s="15">
        <f t="shared" ca="1" si="496"/>
        <v>8288.356387081536</v>
      </c>
      <c r="BU881" s="15">
        <f t="shared" ca="1" si="497"/>
        <v>9677.9487508717266</v>
      </c>
      <c r="BV881" s="15">
        <f t="shared" ca="1" si="498"/>
        <v>12496.090241304946</v>
      </c>
      <c r="BW881" s="15">
        <f t="shared" ca="1" si="499"/>
        <v>11241.373311199783</v>
      </c>
      <c r="BX881" s="15">
        <f t="shared" ca="1" si="500"/>
        <v>16667.185630956261</v>
      </c>
      <c r="BY881" s="15">
        <f t="shared" ca="1" si="501"/>
        <v>23071.386532323166</v>
      </c>
      <c r="BZ881" s="15">
        <f t="shared" ca="1" si="502"/>
        <v>33552.643588242026</v>
      </c>
      <c r="CA881" s="15">
        <f t="shared" ca="1" si="503"/>
        <v>51957.2374557597</v>
      </c>
      <c r="CB881" s="15">
        <f ca="1">(AU881*DCF!C$10-DCF!C$5*MAX(AU881*DCF!C$10,0)-MAX(AU881-Inputs!$B$6,0)/Inputs!$B$10)*DCF!C$6</f>
        <v>1042.9706478931648</v>
      </c>
      <c r="CC881" s="15">
        <f ca="1">(AV881*DCF!D$10-DCF!D$5*MAX(AV881*DCF!D$10,0)-MAX(AV881-AU881,0)/Inputs!$B$10)*DCF!D$6</f>
        <v>1213.0361516090031</v>
      </c>
      <c r="CD881" s="15">
        <f ca="1">(AW881*DCF!E$10-DCF!E$5*MAX(AW881*DCF!E$10,0)-MAX(AW881-AV881,0)/Inputs!$B$10)*DCF!E$6</f>
        <v>1219.1992971890375</v>
      </c>
      <c r="CE881" s="15">
        <f ca="1">(AX881*DCF!F$10-DCF!F$5*MAX(AX881*DCF!F$10,0)-MAX(AX881-AW881,0)/Inputs!$B$10)*DCF!F$6</f>
        <v>1694.0181442178223</v>
      </c>
      <c r="CF881" s="15">
        <f ca="1">(AY881*DCF!G$10-DCF!G$5*MAX(AY881*DCF!G$10,0)-MAX(AY881-AX881,0)/Inputs!$B$10)*DCF!G$6</f>
        <v>1731.8142039730683</v>
      </c>
      <c r="CG881" s="15">
        <f ca="1">(AZ881*DCF!H$10-DCF!H$5*MAX(AZ881*DCF!H$10,0)-MAX(AZ881-AY881,0)/Inputs!$B$10)*DCF!H$6</f>
        <v>2016.4443459911458</v>
      </c>
      <c r="CH881" s="15">
        <f ca="1">(BA881*DCF!I$10-DCF!I$5*MAX(BA881*DCF!I$10,0)-MAX(BA881-AZ881,0)/Inputs!$B$10)*DCF!I$6</f>
        <v>2322.9740005983576</v>
      </c>
      <c r="CI881" s="15">
        <f ca="1">(BB881*DCF!J$10-DCF!J$5*MAX(BB881*DCF!J$10,0)-MAX(BB881-BA881,0)/Inputs!$B$10)*DCF!J$6</f>
        <v>2344.8850704320348</v>
      </c>
      <c r="CJ881" s="15">
        <f ca="1">(BC881*DCF!K$10-DCF!K$5*MAX(BC881*DCF!K$10,0)-MAX(BC881-BB881,0)/Inputs!$B$10)*DCF!K$6</f>
        <v>2766.6450708350212</v>
      </c>
      <c r="CK881" s="15">
        <f ca="1">(BD881*DCF!L$10-DCF!L$5*MAX(BD881*DCF!L$10,0)-MAX(BD881-BC881,0)/Inputs!$B$10)*DCF!L$6</f>
        <v>2924.3469905070142</v>
      </c>
      <c r="CL881" s="15">
        <f ca="1">(BE881*DCF!M$10-DCF!M$5*MAX(BE881*DCF!M$10,0)-MAX(BE881-BD881,0)/Inputs!$B$10)*DCF!M$6</f>
        <v>3558.9200804280949</v>
      </c>
      <c r="CM881" s="15">
        <f ca="1">(BF881*DCF!C$28-DCF!C$5*MAX(BF881*DCF!C$28,0)-MAX(BF881-Inputs!$B$13,0)/Inputs!$B$17)*DCF!C$6</f>
        <v>4010.4435217580558</v>
      </c>
      <c r="CN881" s="15">
        <f ca="1">(BG881*DCF!D$28-DCF!D$5*MAX(BG881*DCF!D$28,0)-MAX(BG881-BF881,0)/Inputs!$B$17)*DCF!D$6</f>
        <v>5575.819149123945</v>
      </c>
      <c r="CO881" s="15">
        <f ca="1">(BH881*DCF!E$28-DCF!E$5*MAX(BH881*DCF!E$28,0)-MAX(BH881-BG881,0)/Inputs!$B$17)*DCF!E$6</f>
        <v>6172.9579215020776</v>
      </c>
      <c r="CP881" s="15">
        <f ca="1">(BI881*DCF!F$28-DCF!F$5*MAX(BI881*DCF!F$28,0)-MAX(BI881-BH881,0)/Inputs!$B$17)*DCF!F$6</f>
        <v>7615.9562131857783</v>
      </c>
      <c r="CQ881" s="15">
        <f ca="1">(BJ881*DCF!G$28-DCF!G$5*MAX(BJ881*DCF!G$28,0)-MAX(BJ881-BI881,0)/Inputs!$B$17)*DCF!G$6</f>
        <v>8558.5213204282445</v>
      </c>
      <c r="CR881" s="15">
        <f ca="1">(BK881*DCF!H$28-DCF!H$5*MAX(BK881*DCF!H$28,0)-MAX(BK881-BJ881,0)/Inputs!$B$17)*DCF!H$6</f>
        <v>9660.7871150278479</v>
      </c>
      <c r="CS881" s="15">
        <f ca="1">(BL881*DCF!I$28-DCF!I$5*MAX(BL881*DCF!I$28,0)-MAX(BL881-BK881,0)/Inputs!$B$17)*DCF!I$6</f>
        <v>11160.626095979849</v>
      </c>
      <c r="CT881" s="15">
        <f ca="1">(BM881*DCF!J$28-DCF!J$5*MAX(BM881*DCF!J$28,0)-MAX(BM881-BL881,0)/Inputs!$B$17)*DCF!J$6</f>
        <v>13032.140937471593</v>
      </c>
      <c r="CU881" s="15">
        <f ca="1">(BN881*DCF!K$28-DCF!K$5*MAX(BN881*DCF!K$28,0)-MAX(BN881-BM881,0)/Inputs!$B$17)*DCF!K$6</f>
        <v>14585.075130157573</v>
      </c>
      <c r="CV881" s="15">
        <f ca="1">(BO881*DCF!L$28-DCF!L$5*MAX(BO881*DCF!L$28,0)-MAX(BO881-BN881,0)/Inputs!$B$17)*DCF!L$6</f>
        <v>13635.572893521288</v>
      </c>
      <c r="CW881" s="15">
        <f ca="1">(BP881*DCF!M$28-DCF!M$5*MAX(BP881*DCF!M$28,0)-MAX(BP881-BO881,0)/Inputs!$B$17)*DCF!M$6</f>
        <v>14553.700101700804</v>
      </c>
      <c r="CX881" s="15">
        <f ca="1">(BQ881*DCF!C$46-DCF!C$5*MAX(BQ881*DCF!C$46,0)-MAX(BQ881-Inputs!$B$20,0)/Inputs!$B$24)*DCF!C$6</f>
        <v>-1980.9077491396358</v>
      </c>
      <c r="CY881" s="15">
        <f ca="1">(BR881*DCF!D$46-DCF!D$5*MAX(BR881*DCF!D$46,0)-MAX(BR881-BQ881,0)/Inputs!$B$24)*DCF!D$6</f>
        <v>-1587.9126426705034</v>
      </c>
      <c r="CZ881" s="15">
        <f ca="1">(BS881*DCF!E$46-DCF!E$5*MAX(BS881*DCF!E$46,0)-MAX(BS881-BR881,0)/Inputs!$B$24)*DCF!E$6</f>
        <v>-2488.6283206944249</v>
      </c>
      <c r="DA881" s="15">
        <f ca="1">(BT881*DCF!F$46-DCF!F$5*MAX(BT881*DCF!F$46,0)-MAX(BT881-BS881,0)/Inputs!$B$24)*DCF!F$6</f>
        <v>-603.61051509380604</v>
      </c>
      <c r="DB881" s="15">
        <f ca="1">(BU881*DCF!G$46-DCF!G$5*MAX(BU881*DCF!G$46,0)-MAX(BU881-BT881,0)/Inputs!$B$24)*DCF!G$6</f>
        <v>-792.978490873601</v>
      </c>
      <c r="DC881" s="15">
        <f ca="1">(BV881*DCF!H$46-DCF!H$5*MAX(BV881*DCF!H$46,0)-MAX(BV881-BU881,0)/Inputs!$B$24)*DCF!H$6</f>
        <v>-875.72020111273025</v>
      </c>
      <c r="DD881" s="15">
        <f ca="1">(BW881*DCF!I$46-DCF!I$5*MAX(BW881*DCF!I$46,0)-MAX(BW881-BV881,0)/Inputs!$B$24)*DCF!I$6</f>
        <v>259.62387346505983</v>
      </c>
      <c r="DE881" s="15">
        <f ca="1">(BX881*DCF!J$46-DCF!J$5*MAX(BX881*DCF!J$46,0)-MAX(BX881-BW881,0)/Inputs!$B$24)*DCF!J$6</f>
        <v>-739.69444858482473</v>
      </c>
      <c r="DF881" s="15">
        <f ca="1">(BY881*DCF!K$46-DCF!K$5*MAX(BY881*DCF!K$46,0)-MAX(BY881-BX881,0)/Inputs!$B$24)*DCF!K$6</f>
        <v>-250.94410604792702</v>
      </c>
      <c r="DG881" s="15">
        <f ca="1">(BZ881*DCF!L$46-DCF!L$5*MAX(BZ881*DCF!L$46,0)-MAX(BZ881-BY881,0)/Inputs!$B$24)*DCF!L$6</f>
        <v>-52.604110612015667</v>
      </c>
      <c r="DH881" s="15">
        <f ca="1">(CA881*DCF!M$46-DCF!M$5*MAX(CA881*DCF!M$46,0)-MAX(CA881-BZ881,0)/Inputs!$B$24)*DCF!M$6</f>
        <v>225.64902636334759</v>
      </c>
      <c r="DI881" s="15">
        <f ca="1">SUM(CB881:CL881)+BE881*DCF!M$10*(1+Inputs!$B$30)*(1-Inputs!$B$33)*(1-Inputs!$B$30/Inputs!$B$31)/(Inputs!$B$29-Inputs!$B$30)*DCF!M$6</f>
        <v>113516.2146936841</v>
      </c>
      <c r="DJ881" s="15">
        <f ca="1">SUM(CM881:CW881)+BP881*DCF!M$28*(1+Inputs!$B$30)*(1-Inputs!$B$33)*(1-Inputs!$B$30/Inputs!$B$31)/(Inputs!$B$29-Inputs!$B$30)*DCF!M$6</f>
        <v>437378.66164953477</v>
      </c>
      <c r="DK881" s="15">
        <f ca="1">SUM(CX881:DH881)+CA881*DCF!M$46*(1+Inputs!$B$30)*(1-Inputs!$B$33)*(1-Inputs!$B$30/Inputs!$B$31)/(Inputs!$B$29-Inputs!$B$30)*DCF!M$6</f>
        <v>71444.316149841441</v>
      </c>
      <c r="DM881" s="15">
        <f ca="1">DI881+DJ881+DK881+Inputs!$B$34+Inputs!$B$36-Inputs!$B$35</f>
        <v>699190.19249306025</v>
      </c>
    </row>
    <row r="882" spans="1:117" x14ac:dyDescent="0.75">
      <c r="A882" s="11">
        <v>869</v>
      </c>
      <c r="C882" s="24">
        <f t="shared" ca="1" si="506"/>
        <v>1.6675491754153822</v>
      </c>
      <c r="D882" s="24">
        <f t="shared" ca="1" si="506"/>
        <v>0.43698202910565226</v>
      </c>
      <c r="E882" s="24">
        <f t="shared" ca="1" si="506"/>
        <v>0.37385336900725979</v>
      </c>
      <c r="F882" s="24">
        <f t="shared" ca="1" si="506"/>
        <v>-0.68138172461208935</v>
      </c>
      <c r="G882" s="24">
        <f t="shared" ca="1" si="506"/>
        <v>-0.66823192647590135</v>
      </c>
      <c r="H882" s="24">
        <f t="shared" ca="1" si="506"/>
        <v>0.92972733623757264</v>
      </c>
      <c r="I882" s="24">
        <f t="shared" ca="1" si="506"/>
        <v>-0.24785842958329926</v>
      </c>
      <c r="J882" s="24">
        <f t="shared" ca="1" si="506"/>
        <v>-0.83283367441455047</v>
      </c>
      <c r="K882" s="24">
        <f t="shared" ca="1" si="506"/>
        <v>1.7162151240234758</v>
      </c>
      <c r="L882" s="24">
        <f t="shared" ca="1" si="506"/>
        <v>-1.6048676444967174</v>
      </c>
      <c r="M882" s="24">
        <f t="shared" ca="1" si="506"/>
        <v>1.0519199845420466</v>
      </c>
      <c r="N882" s="24">
        <f ca="1">SQRT(Inputs!$B$38)*C882+SQRT(1-Inputs!$B$38)*_xlfn.NORM.S.INV(RAND())</f>
        <v>1.0837120504214286</v>
      </c>
      <c r="O882" s="24">
        <f ca="1">SQRT(Inputs!$B$38)*D882+SQRT(1-Inputs!$B$38)*_xlfn.NORM.S.INV(RAND())</f>
        <v>-0.28187697669219058</v>
      </c>
      <c r="P882" s="24">
        <f ca="1">SQRT(Inputs!$B$38)*E882+SQRT(1-Inputs!$B$38)*_xlfn.NORM.S.INV(RAND())</f>
        <v>0.48881397984323183</v>
      </c>
      <c r="Q882" s="24">
        <f ca="1">SQRT(Inputs!$B$38)*F882+SQRT(1-Inputs!$B$38)*_xlfn.NORM.S.INV(RAND())</f>
        <v>-1.0870304676602147</v>
      </c>
      <c r="R882" s="24">
        <f ca="1">SQRT(Inputs!$B$38)*G882+SQRT(1-Inputs!$B$38)*_xlfn.NORM.S.INV(RAND())</f>
        <v>-2.5164341507015182</v>
      </c>
      <c r="S882" s="24">
        <f ca="1">SQRT(Inputs!$B$38)*H882+SQRT(1-Inputs!$B$38)*_xlfn.NORM.S.INV(RAND())</f>
        <v>1.2828220610176668</v>
      </c>
      <c r="T882" s="24">
        <f ca="1">SQRT(Inputs!$B$38)*I882+SQRT(1-Inputs!$B$38)*_xlfn.NORM.S.INV(RAND())</f>
        <v>-5.6241402653671169E-3</v>
      </c>
      <c r="U882" s="24">
        <f ca="1">SQRT(Inputs!$B$38)*J882+SQRT(1-Inputs!$B$38)*_xlfn.NORM.S.INV(RAND())</f>
        <v>-0.3095414735011266</v>
      </c>
      <c r="V882" s="24">
        <f ca="1">SQRT(Inputs!$B$38)*K882+SQRT(1-Inputs!$B$38)*_xlfn.NORM.S.INV(RAND())</f>
        <v>0.85460427560006347</v>
      </c>
      <c r="W882" s="24">
        <f ca="1">SQRT(Inputs!$B$38)*L882+SQRT(1-Inputs!$B$38)*_xlfn.NORM.S.INV(RAND())</f>
        <v>-1.647056953755845</v>
      </c>
      <c r="X882" s="24">
        <f ca="1">SQRT(Inputs!$B$38)*M882+SQRT(1-Inputs!$B$38)*_xlfn.NORM.S.INV(RAND())</f>
        <v>-0.32225411206501431</v>
      </c>
      <c r="Y882" s="24">
        <f ca="1">SQRT(Inputs!$B$38)*C882+SQRT(1-Inputs!$B$38)*_xlfn.NORM.S.INV(RAND())</f>
        <v>2.4319749848829995</v>
      </c>
      <c r="Z882" s="24">
        <f ca="1">SQRT(Inputs!$B$38)*D882+SQRT(1-Inputs!$B$38)*_xlfn.NORM.S.INV(RAND())</f>
        <v>-0.24831893788080864</v>
      </c>
      <c r="AA882" s="24">
        <f ca="1">SQRT(Inputs!$B$38)*E882+SQRT(1-Inputs!$B$38)*_xlfn.NORM.S.INV(RAND())</f>
        <v>-0.78705476120553775</v>
      </c>
      <c r="AB882" s="24">
        <f ca="1">SQRT(Inputs!$B$38)*F882+SQRT(1-Inputs!$B$38)*_xlfn.NORM.S.INV(RAND())</f>
        <v>-6.1194955719885147E-2</v>
      </c>
      <c r="AC882" s="24">
        <f ca="1">SQRT(Inputs!$B$38)*G882+SQRT(1-Inputs!$B$38)*_xlfn.NORM.S.INV(RAND())</f>
        <v>6.0417711406854091E-2</v>
      </c>
      <c r="AD882" s="24">
        <f ca="1">SQRT(Inputs!$B$38)*H882+SQRT(1-Inputs!$B$38)*_xlfn.NORM.S.INV(RAND())</f>
        <v>0.74836417992851711</v>
      </c>
      <c r="AE882" s="24">
        <f ca="1">SQRT(Inputs!$B$38)*I882+SQRT(1-Inputs!$B$38)*_xlfn.NORM.S.INV(RAND())</f>
        <v>9.623008615435788E-2</v>
      </c>
      <c r="AF882" s="24">
        <f ca="1">SQRT(Inputs!$B$38)*J882+SQRT(1-Inputs!$B$38)*_xlfn.NORM.S.INV(RAND())</f>
        <v>-1.4132951309674762</v>
      </c>
      <c r="AG882" s="24">
        <f ca="1">SQRT(Inputs!$B$38)*K882+SQRT(1-Inputs!$B$38)*_xlfn.NORM.S.INV(RAND())</f>
        <v>0.62496382118573912</v>
      </c>
      <c r="AH882" s="24">
        <f ca="1">SQRT(Inputs!$B$38)*L882+SQRT(1-Inputs!$B$38)*_xlfn.NORM.S.INV(RAND())</f>
        <v>-2.2783676531780421</v>
      </c>
      <c r="AI882" s="24">
        <f ca="1">SQRT(Inputs!$B$38)*M882+SQRT(1-Inputs!$B$38)*_xlfn.NORM.S.INV(RAND())</f>
        <v>0.62876213250271551</v>
      </c>
      <c r="AJ882" s="24">
        <f ca="1">SQRT(Inputs!$B$38)*C882+SQRT(1-Inputs!$B$38)*_xlfn.NORM.S.INV(RAND())</f>
        <v>1.5909647809411542</v>
      </c>
      <c r="AK882" s="24">
        <f ca="1">SQRT(Inputs!$B$38)*D882+SQRT(1-Inputs!$B$38)*_xlfn.NORM.S.INV(RAND())</f>
        <v>-0.81554469909876592</v>
      </c>
      <c r="AL882" s="24">
        <f ca="1">SQRT(Inputs!$B$38)*E882+SQRT(1-Inputs!$B$38)*_xlfn.NORM.S.INV(RAND())</f>
        <v>-0.23771739105843184</v>
      </c>
      <c r="AM882" s="24">
        <f ca="1">SQRT(Inputs!$B$38)*F882+SQRT(1-Inputs!$B$38)*_xlfn.NORM.S.INV(RAND())</f>
        <v>-1.8561370650529347</v>
      </c>
      <c r="AN882" s="24">
        <f ca="1">SQRT(Inputs!$B$38)*G882+SQRT(1-Inputs!$B$38)*_xlfn.NORM.S.INV(RAND())</f>
        <v>0.37027086840084039</v>
      </c>
      <c r="AO882" s="24">
        <f ca="1">SQRT(Inputs!$B$38)*H882+SQRT(1-Inputs!$B$38)*_xlfn.NORM.S.INV(RAND())</f>
        <v>1.987866120536065</v>
      </c>
      <c r="AP882" s="24">
        <f ca="1">SQRT(Inputs!$B$38)*I882+SQRT(1-Inputs!$B$38)*_xlfn.NORM.S.INV(RAND())</f>
        <v>7.4433861481673885E-2</v>
      </c>
      <c r="AQ882" s="24">
        <f ca="1">SQRT(Inputs!$B$38)*J882+SQRT(1-Inputs!$B$38)*_xlfn.NORM.S.INV(RAND())</f>
        <v>0.26855972682477147</v>
      </c>
      <c r="AR882" s="24">
        <f ca="1">SQRT(Inputs!$B$38)*K882+SQRT(1-Inputs!$B$38)*_xlfn.NORM.S.INV(RAND())</f>
        <v>0.89198959853858184</v>
      </c>
      <c r="AS882" s="24">
        <f ca="1">SQRT(Inputs!$B$38)*L882+SQRT(1-Inputs!$B$38)*_xlfn.NORM.S.INV(RAND())</f>
        <v>0.37287498133346908</v>
      </c>
      <c r="AT882" s="24">
        <f ca="1">SQRT(Inputs!$B$38)*M882+SQRT(1-Inputs!$B$38)*_xlfn.NORM.S.INV(RAND())</f>
        <v>-0.76897089913275463</v>
      </c>
      <c r="AU882" s="15">
        <f ca="1">Inputs!$B$6*EXP($B$8-0.5*C$5^2+C$5*N882)</f>
        <v>5913.7546812823684</v>
      </c>
      <c r="AV882" s="15">
        <f t="shared" ca="1" si="474"/>
        <v>6906.1953426313676</v>
      </c>
      <c r="AW882" s="15">
        <f t="shared" ca="1" si="475"/>
        <v>8994.7970607143525</v>
      </c>
      <c r="AX882" s="15">
        <f t="shared" ca="1" si="476"/>
        <v>9587.195573529074</v>
      </c>
      <c r="AY882" s="15">
        <f t="shared" ca="1" si="477"/>
        <v>8733.0232688980159</v>
      </c>
      <c r="AZ882" s="15">
        <f t="shared" ca="1" si="478"/>
        <v>12301.290608098449</v>
      </c>
      <c r="BA882" s="15">
        <f t="shared" ca="1" si="479"/>
        <v>15044.776049432847</v>
      </c>
      <c r="BB882" s="15">
        <f t="shared" ca="1" si="480"/>
        <v>17856.919426334691</v>
      </c>
      <c r="BC882" s="15">
        <f t="shared" ca="1" si="481"/>
        <v>23750.866383044424</v>
      </c>
      <c r="BD882" s="15">
        <f t="shared" ca="1" si="482"/>
        <v>24942.714797404824</v>
      </c>
      <c r="BE882" s="15">
        <f t="shared" ca="1" si="483"/>
        <v>29680.048614837251</v>
      </c>
      <c r="BF882" s="15">
        <f ca="1">Inputs!$B$13*EXP($B$9-0.5*C$6^2+C$6*Y882)</f>
        <v>22399.695745358167</v>
      </c>
      <c r="BG882" s="15">
        <f t="shared" ca="1" si="484"/>
        <v>26103.117858874804</v>
      </c>
      <c r="BH882" s="15">
        <f t="shared" ca="1" si="485"/>
        <v>27990.194311778403</v>
      </c>
      <c r="BI882" s="15">
        <f t="shared" ca="1" si="486"/>
        <v>33942.985480376337</v>
      </c>
      <c r="BJ882" s="15">
        <f t="shared" ca="1" si="487"/>
        <v>41975.867382436394</v>
      </c>
      <c r="BK882" s="15">
        <f t="shared" ca="1" si="488"/>
        <v>57042.96820746555</v>
      </c>
      <c r="BL882" s="15">
        <f t="shared" ca="1" si="489"/>
        <v>70949.69480315999</v>
      </c>
      <c r="BM882" s="15">
        <f t="shared" ca="1" si="490"/>
        <v>73169.3992595952</v>
      </c>
      <c r="BN882" s="15">
        <f t="shared" ca="1" si="491"/>
        <v>96987.560306946383</v>
      </c>
      <c r="BO882" s="15">
        <f t="shared" ca="1" si="492"/>
        <v>91567.967672982326</v>
      </c>
      <c r="BP882" s="15">
        <f t="shared" ca="1" si="493"/>
        <v>121024.45377244624</v>
      </c>
      <c r="BQ882" s="15">
        <f ca="1">Inputs!$B$20*EXP($B$10-0.5*C$7^2+C$7*AJ882)</f>
        <v>7541.8014466786608</v>
      </c>
      <c r="BR882" s="15">
        <f t="shared" ca="1" si="494"/>
        <v>7898.2553692282927</v>
      </c>
      <c r="BS882" s="15">
        <f t="shared" ca="1" si="495"/>
        <v>10102.026673084203</v>
      </c>
      <c r="BT882" s="15">
        <f t="shared" ca="1" si="496"/>
        <v>8559.2486907575149</v>
      </c>
      <c r="BU882" s="15">
        <f t="shared" ca="1" si="497"/>
        <v>12973.932480597912</v>
      </c>
      <c r="BV882" s="15">
        <f t="shared" ca="1" si="498"/>
        <v>28248.372418791365</v>
      </c>
      <c r="BW882" s="15">
        <f t="shared" ca="1" si="499"/>
        <v>40044.929550108514</v>
      </c>
      <c r="BX882" s="15">
        <f t="shared" ca="1" si="500"/>
        <v>59107.419148838322</v>
      </c>
      <c r="BY882" s="15">
        <f t="shared" ca="1" si="501"/>
        <v>98231.17111757629</v>
      </c>
      <c r="BZ882" s="15">
        <f t="shared" ca="1" si="502"/>
        <v>147611.41341938608</v>
      </c>
      <c r="CA882" s="15">
        <f t="shared" ca="1" si="503"/>
        <v>180866.24225215171</v>
      </c>
      <c r="CB882" s="15">
        <f ca="1">(AU882*DCF!C$10-DCF!C$5*MAX(AU882*DCF!C$10,0)-MAX(AU882-Inputs!$B$6,0)/Inputs!$B$10)*DCF!C$6</f>
        <v>1036.2898301802763</v>
      </c>
      <c r="CC882" s="15">
        <f ca="1">(AV882*DCF!D$10-DCF!D$5*MAX(AV882*DCF!D$10,0)-MAX(AV882-AU882,0)/Inputs!$B$10)*DCF!D$6</f>
        <v>1441.3576455760815</v>
      </c>
      <c r="CD882" s="15">
        <f ca="1">(AW882*DCF!E$10-DCF!E$5*MAX(AW882*DCF!E$10,0)-MAX(AW882-AV882,0)/Inputs!$B$10)*DCF!E$6</f>
        <v>1606.3158567877967</v>
      </c>
      <c r="CE882" s="15">
        <f ca="1">(AX882*DCF!F$10-DCF!F$5*MAX(AX882*DCF!F$10,0)-MAX(AX882-AW882,0)/Inputs!$B$10)*DCF!F$6</f>
        <v>1969.6060715135052</v>
      </c>
      <c r="CF882" s="15">
        <f ca="1">(AY882*DCF!G$10-DCF!G$5*MAX(AY882*DCF!G$10,0)-MAX(AY882-AX882,0)/Inputs!$B$10)*DCF!G$6</f>
        <v>1799.350791119105</v>
      </c>
      <c r="CG882" s="15">
        <f ca="1">(AZ882*DCF!H$10-DCF!H$5*MAX(AZ882*DCF!H$10,0)-MAX(AZ882-AY882,0)/Inputs!$B$10)*DCF!H$6</f>
        <v>1754.6945593303062</v>
      </c>
      <c r="CH882" s="15">
        <f ca="1">(BA882*DCF!I$10-DCF!I$5*MAX(BA882*DCF!I$10,0)-MAX(BA882-AZ882,0)/Inputs!$B$10)*DCF!I$6</f>
        <v>2298.1040137081027</v>
      </c>
      <c r="CI882" s="15">
        <f ca="1">(BB882*DCF!J$10-DCF!J$5*MAX(BB882*DCF!J$10,0)-MAX(BB882-BA882,0)/Inputs!$B$10)*DCF!J$6</f>
        <v>2638.154819037758</v>
      </c>
      <c r="CJ882" s="15">
        <f ca="1">(BC882*DCF!K$10-DCF!K$5*MAX(BC882*DCF!K$10,0)-MAX(BC882-BB882,0)/Inputs!$B$10)*DCF!K$6</f>
        <v>2998.4451949797385</v>
      </c>
      <c r="CK882" s="15">
        <f ca="1">(BD882*DCF!L$10-DCF!L$5*MAX(BD882*DCF!L$10,0)-MAX(BD882-BC882,0)/Inputs!$B$10)*DCF!L$6</f>
        <v>3607.7104036146684</v>
      </c>
      <c r="CL882" s="15">
        <f ca="1">(BE882*DCF!M$10-DCF!M$5*MAX(BE882*DCF!M$10,0)-MAX(BE882-BD882,0)/Inputs!$B$10)*DCF!M$6</f>
        <v>3622.3136002193851</v>
      </c>
      <c r="CM882" s="15">
        <f ca="1">(BF882*DCF!C$28-DCF!C$5*MAX(BF882*DCF!C$28,0)-MAX(BF882-Inputs!$B$13,0)/Inputs!$B$17)*DCF!C$6</f>
        <v>4292.8924942157009</v>
      </c>
      <c r="CN882" s="15">
        <f ca="1">(BG882*DCF!D$28-DCF!D$5*MAX(BG882*DCF!D$28,0)-MAX(BG882-BF882,0)/Inputs!$B$17)*DCF!D$6</f>
        <v>6897.8605094777067</v>
      </c>
      <c r="CO882" s="15">
        <f ca="1">(BH882*DCF!E$28-DCF!E$5*MAX(BH882*DCF!E$28,0)-MAX(BH882-BG882,0)/Inputs!$B$17)*DCF!E$6</f>
        <v>7555.4046412368207</v>
      </c>
      <c r="CP882" s="15">
        <f ca="1">(BI882*DCF!F$28-DCF!F$5*MAX(BI882*DCF!F$28,0)-MAX(BI882-BH882,0)/Inputs!$B$17)*DCF!F$6</f>
        <v>8130.8267471243125</v>
      </c>
      <c r="CQ882" s="15">
        <f ca="1">(BJ882*DCF!G$28-DCF!G$5*MAX(BJ882*DCF!G$28,0)-MAX(BJ882-BI882,0)/Inputs!$B$17)*DCF!G$6</f>
        <v>9539.9058816184588</v>
      </c>
      <c r="CR882" s="15">
        <f ca="1">(BK882*DCF!H$28-DCF!H$5*MAX(BK882*DCF!H$28,0)-MAX(BK882-BJ882,0)/Inputs!$B$17)*DCF!H$6</f>
        <v>11766.350745409702</v>
      </c>
      <c r="CS882" s="15">
        <f ca="1">(BL882*DCF!I$28-DCF!I$5*MAX(BL882*DCF!I$28,0)-MAX(BL882-BK882,0)/Inputs!$B$17)*DCF!I$6</f>
        <v>14687.994605968233</v>
      </c>
      <c r="CT882" s="15">
        <f ca="1">(BM882*DCF!J$28-DCF!J$5*MAX(BM882*DCF!J$28,0)-MAX(BM882-BL882,0)/Inputs!$B$17)*DCF!J$6</f>
        <v>16028.535618084432</v>
      </c>
      <c r="CU882" s="15">
        <f ca="1">(BN882*DCF!K$28-DCF!K$5*MAX(BN882*DCF!K$28,0)-MAX(BN882-BM882,0)/Inputs!$B$17)*DCF!K$6</f>
        <v>17564.739074472691</v>
      </c>
      <c r="CV882" s="15">
        <f ca="1">(BO882*DCF!L$28-DCF!L$5*MAX(BO882*DCF!L$28,0)-MAX(BO882-BN882,0)/Inputs!$B$17)*DCF!L$6</f>
        <v>18269.731550821878</v>
      </c>
      <c r="CW882" s="15">
        <f ca="1">(BP882*DCF!M$28-DCF!M$5*MAX(BP882*DCF!M$28,0)-MAX(BP882-BO882,0)/Inputs!$B$17)*DCF!M$6</f>
        <v>19691.790513763266</v>
      </c>
      <c r="CX882" s="15">
        <f ca="1">(BQ882*DCF!C$46-DCF!C$5*MAX(BQ882*DCF!C$46,0)-MAX(BQ882-Inputs!$B$20,0)/Inputs!$B$24)*DCF!C$6</f>
        <v>-3746.7446512785177</v>
      </c>
      <c r="CY882" s="15">
        <f ca="1">(BR882*DCF!D$46-DCF!D$5*MAX(BR882*DCF!D$46,0)-MAX(BR882-BQ882,0)/Inputs!$B$24)*DCF!D$6</f>
        <v>-1500.1439317468007</v>
      </c>
      <c r="CZ882" s="15">
        <f ca="1">(BS882*DCF!E$46-DCF!E$5*MAX(BS882*DCF!E$46,0)-MAX(BS882-BR882,0)/Inputs!$B$24)*DCF!E$6</f>
        <v>-2063.2482221558685</v>
      </c>
      <c r="DA882" s="15">
        <f ca="1">(BT882*DCF!F$46-DCF!F$5*MAX(BT882*DCF!F$46,0)-MAX(BT882-BS882,0)/Inputs!$B$24)*DCF!F$6</f>
        <v>-623.33860535928522</v>
      </c>
      <c r="DB882" s="15">
        <f ca="1">(BU882*DCF!G$46-DCF!G$5*MAX(BU882*DCF!G$46,0)-MAX(BU882-BT882,0)/Inputs!$B$24)*DCF!G$6</f>
        <v>-1921.4298586874968</v>
      </c>
      <c r="DC882" s="15">
        <f ca="1">(BV882*DCF!H$46-DCF!H$5*MAX(BV882*DCF!H$46,0)-MAX(BV882-BU882,0)/Inputs!$B$24)*DCF!H$6</f>
        <v>-4746.438622747376</v>
      </c>
      <c r="DD882" s="15">
        <f ca="1">(BW882*DCF!I$46-DCF!I$5*MAX(BW882*DCF!I$46,0)-MAX(BW882-BV882,0)/Inputs!$B$24)*DCF!I$6</f>
        <v>-2461.4820279101436</v>
      </c>
      <c r="DE882" s="15">
        <f ca="1">(BX882*DCF!J$46-DCF!J$5*MAX(BX882*DCF!J$46,0)-MAX(BX882-BW882,0)/Inputs!$B$24)*DCF!J$6</f>
        <v>-2575.6680709046377</v>
      </c>
      <c r="DF882" s="15">
        <f ca="1">(BY882*DCF!K$46-DCF!K$5*MAX(BY882*DCF!K$46,0)-MAX(BY882-BX882,0)/Inputs!$B$24)*DCF!K$6</f>
        <v>-3972.9850303560625</v>
      </c>
      <c r="DG882" s="15">
        <f ca="1">(BZ882*DCF!L$46-DCF!L$5*MAX(BZ882*DCF!L$46,0)-MAX(BZ882-BY882,0)/Inputs!$B$24)*DCF!L$6</f>
        <v>-971.21812739868199</v>
      </c>
      <c r="DH882" s="15">
        <f ca="1">(CA882*DCF!M$46-DCF!M$5*MAX(CA882*DCF!M$46,0)-MAX(CA882-BZ882,0)/Inputs!$B$24)*DCF!M$6</f>
        <v>7227.0752963079703</v>
      </c>
      <c r="DI882" s="15">
        <f ca="1">SUM(CB882:CL882)+BE882*DCF!M$10*(1+Inputs!$B$30)*(1-Inputs!$B$33)*(1-Inputs!$B$30/Inputs!$B$31)/(Inputs!$B$29-Inputs!$B$30)*DCF!M$6</f>
        <v>107372.31055917048</v>
      </c>
      <c r="DJ882" s="15">
        <f ca="1">SUM(CM882:CW882)+BP882*DCF!M$28*(1+Inputs!$B$30)*(1-Inputs!$B$33)*(1-Inputs!$B$30/Inputs!$B$31)/(Inputs!$B$29-Inputs!$B$30)*DCF!M$6</f>
        <v>583509.57269077934</v>
      </c>
      <c r="DK882" s="15">
        <f ca="1">SUM(CX882:DH882)+CA882*DCF!M$46*(1+Inputs!$B$30)*(1-Inputs!$B$33)*(1-Inputs!$B$30/Inputs!$B$31)/(Inputs!$B$29-Inputs!$B$30)*DCF!M$6</f>
        <v>262285.01364564686</v>
      </c>
      <c r="DM882" s="15">
        <f ca="1">DI882+DJ882+DK882+Inputs!$B$34+Inputs!$B$36-Inputs!$B$35</f>
        <v>1030017.8968955968</v>
      </c>
    </row>
    <row r="883" spans="1:117" x14ac:dyDescent="0.75">
      <c r="A883" s="11">
        <v>870</v>
      </c>
      <c r="C883" s="24">
        <f t="shared" ca="1" si="506"/>
        <v>1.7672760162293049</v>
      </c>
      <c r="D883" s="24">
        <f t="shared" ca="1" si="506"/>
        <v>1.3151612782644109</v>
      </c>
      <c r="E883" s="24">
        <f t="shared" ca="1" si="506"/>
        <v>1.2199539550809988</v>
      </c>
      <c r="F883" s="24">
        <f t="shared" ca="1" si="506"/>
        <v>1.5054547542773522</v>
      </c>
      <c r="G883" s="24">
        <f t="shared" ca="1" si="506"/>
        <v>0.79400898921060747</v>
      </c>
      <c r="H883" s="24">
        <f t="shared" ca="1" si="506"/>
        <v>1.1762503982303782</v>
      </c>
      <c r="I883" s="24">
        <f t="shared" ca="1" si="506"/>
        <v>-0.73074793626956247</v>
      </c>
      <c r="J883" s="24">
        <f t="shared" ca="1" si="506"/>
        <v>1.2613237020988128</v>
      </c>
      <c r="K883" s="24">
        <f t="shared" ca="1" si="506"/>
        <v>2.2162257170059831</v>
      </c>
      <c r="L883" s="24">
        <f t="shared" ca="1" si="506"/>
        <v>0.38295931161965469</v>
      </c>
      <c r="M883" s="24">
        <f t="shared" ca="1" si="506"/>
        <v>0.51042873107793496</v>
      </c>
      <c r="N883" s="24">
        <f ca="1">SQRT(Inputs!$B$38)*C883+SQRT(1-Inputs!$B$38)*_xlfn.NORM.S.INV(RAND())</f>
        <v>0.64925220855907717</v>
      </c>
      <c r="O883" s="24">
        <f ca="1">SQRT(Inputs!$B$38)*D883+SQRT(1-Inputs!$B$38)*_xlfn.NORM.S.INV(RAND())</f>
        <v>0.88068114723257307</v>
      </c>
      <c r="P883" s="24">
        <f ca="1">SQRT(Inputs!$B$38)*E883+SQRT(1-Inputs!$B$38)*_xlfn.NORM.S.INV(RAND())</f>
        <v>0.57893760341390577</v>
      </c>
      <c r="Q883" s="24">
        <f ca="1">SQRT(Inputs!$B$38)*F883+SQRT(1-Inputs!$B$38)*_xlfn.NORM.S.INV(RAND())</f>
        <v>1.7040846106184495</v>
      </c>
      <c r="R883" s="24">
        <f ca="1">SQRT(Inputs!$B$38)*G883+SQRT(1-Inputs!$B$38)*_xlfn.NORM.S.INV(RAND())</f>
        <v>0.75539034603940514</v>
      </c>
      <c r="S883" s="24">
        <f ca="1">SQRT(Inputs!$B$38)*H883+SQRT(1-Inputs!$B$38)*_xlfn.NORM.S.INV(RAND())</f>
        <v>0.64968177727657883</v>
      </c>
      <c r="T883" s="24">
        <f ca="1">SQRT(Inputs!$B$38)*I883+SQRT(1-Inputs!$B$38)*_xlfn.NORM.S.INV(RAND())</f>
        <v>-0.48665708292961535</v>
      </c>
      <c r="U883" s="24">
        <f ca="1">SQRT(Inputs!$B$38)*J883+SQRT(1-Inputs!$B$38)*_xlfn.NORM.S.INV(RAND())</f>
        <v>-4.3132910959865711E-2</v>
      </c>
      <c r="V883" s="24">
        <f ca="1">SQRT(Inputs!$B$38)*K883+SQRT(1-Inputs!$B$38)*_xlfn.NORM.S.INV(RAND())</f>
        <v>0.91064999294938787</v>
      </c>
      <c r="W883" s="24">
        <f ca="1">SQRT(Inputs!$B$38)*L883+SQRT(1-Inputs!$B$38)*_xlfn.NORM.S.INV(RAND())</f>
        <v>1.0209754798724235</v>
      </c>
      <c r="X883" s="24">
        <f ca="1">SQRT(Inputs!$B$38)*M883+SQRT(1-Inputs!$B$38)*_xlfn.NORM.S.INV(RAND())</f>
        <v>1.0122588599232767</v>
      </c>
      <c r="Y883" s="24">
        <f ca="1">SQRT(Inputs!$B$38)*C883+SQRT(1-Inputs!$B$38)*_xlfn.NORM.S.INV(RAND())</f>
        <v>1.2682776172188714</v>
      </c>
      <c r="Z883" s="24">
        <f ca="1">SQRT(Inputs!$B$38)*D883+SQRT(1-Inputs!$B$38)*_xlfn.NORM.S.INV(RAND())</f>
        <v>0.23160636777648042</v>
      </c>
      <c r="AA883" s="24">
        <f ca="1">SQRT(Inputs!$B$38)*E883+SQRT(1-Inputs!$B$38)*_xlfn.NORM.S.INV(RAND())</f>
        <v>1.1122451641425526</v>
      </c>
      <c r="AB883" s="24">
        <f ca="1">SQRT(Inputs!$B$38)*F883+SQRT(1-Inputs!$B$38)*_xlfn.NORM.S.INV(RAND())</f>
        <v>2.0278838386575146</v>
      </c>
      <c r="AC883" s="24">
        <f ca="1">SQRT(Inputs!$B$38)*G883+SQRT(1-Inputs!$B$38)*_xlfn.NORM.S.INV(RAND())</f>
        <v>0.51969624341817955</v>
      </c>
      <c r="AD883" s="24">
        <f ca="1">SQRT(Inputs!$B$38)*H883+SQRT(1-Inputs!$B$38)*_xlfn.NORM.S.INV(RAND())</f>
        <v>1.0610266620875521</v>
      </c>
      <c r="AE883" s="24">
        <f ca="1">SQRT(Inputs!$B$38)*I883+SQRT(1-Inputs!$B$38)*_xlfn.NORM.S.INV(RAND())</f>
        <v>0.90084068594898115</v>
      </c>
      <c r="AF883" s="24">
        <f ca="1">SQRT(Inputs!$B$38)*J883+SQRT(1-Inputs!$B$38)*_xlfn.NORM.S.INV(RAND())</f>
        <v>0.22573231432137469</v>
      </c>
      <c r="AG883" s="24">
        <f ca="1">SQRT(Inputs!$B$38)*K883+SQRT(1-Inputs!$B$38)*_xlfn.NORM.S.INV(RAND())</f>
        <v>1.8476934650091241</v>
      </c>
      <c r="AH883" s="24">
        <f ca="1">SQRT(Inputs!$B$38)*L883+SQRT(1-Inputs!$B$38)*_xlfn.NORM.S.INV(RAND())</f>
        <v>0.87977394079466475</v>
      </c>
      <c r="AI883" s="24">
        <f ca="1">SQRT(Inputs!$B$38)*M883+SQRT(1-Inputs!$B$38)*_xlfn.NORM.S.INV(RAND())</f>
        <v>-0.38749413227605645</v>
      </c>
      <c r="AJ883" s="24">
        <f ca="1">SQRT(Inputs!$B$38)*C883+SQRT(1-Inputs!$B$38)*_xlfn.NORM.S.INV(RAND())</f>
        <v>2.1934081492047732</v>
      </c>
      <c r="AK883" s="24">
        <f ca="1">SQRT(Inputs!$B$38)*D883+SQRT(1-Inputs!$B$38)*_xlfn.NORM.S.INV(RAND())</f>
        <v>0.63963540316363221</v>
      </c>
      <c r="AL883" s="24">
        <f ca="1">SQRT(Inputs!$B$38)*E883+SQRT(1-Inputs!$B$38)*_xlfn.NORM.S.INV(RAND())</f>
        <v>-0.24194883174395354</v>
      </c>
      <c r="AM883" s="24">
        <f ca="1">SQRT(Inputs!$B$38)*F883+SQRT(1-Inputs!$B$38)*_xlfn.NORM.S.INV(RAND())</f>
        <v>0.25158538310223599</v>
      </c>
      <c r="AN883" s="24">
        <f ca="1">SQRT(Inputs!$B$38)*G883+SQRT(1-Inputs!$B$38)*_xlfn.NORM.S.INV(RAND())</f>
        <v>0.70206830330388659</v>
      </c>
      <c r="AO883" s="24">
        <f ca="1">SQRT(Inputs!$B$38)*H883+SQRT(1-Inputs!$B$38)*_xlfn.NORM.S.INV(RAND())</f>
        <v>1.9263595942530123</v>
      </c>
      <c r="AP883" s="24">
        <f ca="1">SQRT(Inputs!$B$38)*I883+SQRT(1-Inputs!$B$38)*_xlfn.NORM.S.INV(RAND())</f>
        <v>-0.67303921989667048</v>
      </c>
      <c r="AQ883" s="24">
        <f ca="1">SQRT(Inputs!$B$38)*J883+SQRT(1-Inputs!$B$38)*_xlfn.NORM.S.INV(RAND())</f>
        <v>2.0145713681291864</v>
      </c>
      <c r="AR883" s="24">
        <f ca="1">SQRT(Inputs!$B$38)*K883+SQRT(1-Inputs!$B$38)*_xlfn.NORM.S.INV(RAND())</f>
        <v>0.39200359169955823</v>
      </c>
      <c r="AS883" s="24">
        <f ca="1">SQRT(Inputs!$B$38)*L883+SQRT(1-Inputs!$B$38)*_xlfn.NORM.S.INV(RAND())</f>
        <v>0.1980408915262219</v>
      </c>
      <c r="AT883" s="24">
        <f ca="1">SQRT(Inputs!$B$38)*M883+SQRT(1-Inputs!$B$38)*_xlfn.NORM.S.INV(RAND())</f>
        <v>0.2020557771906222</v>
      </c>
      <c r="AU883" s="15">
        <f ca="1">Inputs!$B$6*EXP($B$8-0.5*C$5^2+C$5*N883)</f>
        <v>5512.143617827066</v>
      </c>
      <c r="AV883" s="15">
        <f t="shared" ca="1" si="474"/>
        <v>7637.1522017346697</v>
      </c>
      <c r="AW883" s="15">
        <f t="shared" ca="1" si="475"/>
        <v>10068.464230839239</v>
      </c>
      <c r="AX883" s="15">
        <f t="shared" ca="1" si="476"/>
        <v>15209.076452131705</v>
      </c>
      <c r="AY883" s="15">
        <f t="shared" ca="1" si="477"/>
        <v>20301.306534587537</v>
      </c>
      <c r="AZ883" s="15">
        <f t="shared" ca="1" si="478"/>
        <v>26670.464914644162</v>
      </c>
      <c r="BA883" s="15">
        <f t="shared" ca="1" si="479"/>
        <v>31017.099483546852</v>
      </c>
      <c r="BB883" s="15">
        <f t="shared" ca="1" si="480"/>
        <v>37810.63004552092</v>
      </c>
      <c r="BC883" s="15">
        <f t="shared" ca="1" si="481"/>
        <v>50563.41550962469</v>
      </c>
      <c r="BD883" s="15">
        <f t="shared" ca="1" si="482"/>
        <v>68152.072375968201</v>
      </c>
      <c r="BE883" s="15">
        <f t="shared" ca="1" si="483"/>
        <v>91577.233525231</v>
      </c>
      <c r="BF883" s="15">
        <f ca="1">Inputs!$B$13*EXP($B$9-0.5*C$6^2+C$6*Y883)</f>
        <v>17784.851587346449</v>
      </c>
      <c r="BG883" s="15">
        <f t="shared" ca="1" si="484"/>
        <v>22600.033913710195</v>
      </c>
      <c r="BH883" s="15">
        <f t="shared" ca="1" si="485"/>
        <v>33207.103957434541</v>
      </c>
      <c r="BI883" s="15">
        <f t="shared" ca="1" si="486"/>
        <v>55542.12345779797</v>
      </c>
      <c r="BJ883" s="15">
        <f t="shared" ca="1" si="487"/>
        <v>73387.77073194024</v>
      </c>
      <c r="BK883" s="15">
        <f t="shared" ca="1" si="488"/>
        <v>104066.92057782022</v>
      </c>
      <c r="BL883" s="15">
        <f t="shared" ca="1" si="489"/>
        <v>143663.13991478446</v>
      </c>
      <c r="BM883" s="15">
        <f t="shared" ca="1" si="490"/>
        <v>181615.14463174387</v>
      </c>
      <c r="BN883" s="15">
        <f t="shared" ca="1" si="491"/>
        <v>278724.03210517945</v>
      </c>
      <c r="BO883" s="15">
        <f t="shared" ca="1" si="492"/>
        <v>379868.09138631175</v>
      </c>
      <c r="BP883" s="15">
        <f t="shared" ca="1" si="493"/>
        <v>447464.41698238638</v>
      </c>
      <c r="BQ883" s="15">
        <f ca="1">Inputs!$B$20*EXP($B$10-0.5*C$7^2+C$7*AJ883)</f>
        <v>9338.4221709805679</v>
      </c>
      <c r="BR883" s="15">
        <f t="shared" ca="1" si="494"/>
        <v>15525.04059694293</v>
      </c>
      <c r="BS883" s="15">
        <f t="shared" ca="1" si="495"/>
        <v>19832.720601309298</v>
      </c>
      <c r="BT883" s="15">
        <f t="shared" ca="1" si="496"/>
        <v>29210.640242273195</v>
      </c>
      <c r="BU883" s="15">
        <f t="shared" ca="1" si="497"/>
        <v>47978.248299171319</v>
      </c>
      <c r="BV883" s="15">
        <f t="shared" ca="1" si="498"/>
        <v>103026.28071590319</v>
      </c>
      <c r="BW883" s="15">
        <f t="shared" ca="1" si="499"/>
        <v>124679.72110397198</v>
      </c>
      <c r="BX883" s="15">
        <f t="shared" ca="1" si="500"/>
        <v>261159.87597750733</v>
      </c>
      <c r="BY883" s="15">
        <f t="shared" ca="1" si="501"/>
        <v>394429.42439330649</v>
      </c>
      <c r="BZ883" s="15">
        <f t="shared" ca="1" si="502"/>
        <v>573959.853778088</v>
      </c>
      <c r="CA883" s="15">
        <f t="shared" ca="1" si="503"/>
        <v>835713.782425054</v>
      </c>
      <c r="CB883" s="15">
        <f ca="1">(AU883*DCF!C$10-DCF!C$5*MAX(AU883*DCF!C$10,0)-MAX(AU883-Inputs!$B$6,0)/Inputs!$B$10)*DCF!C$6</f>
        <v>1039.1533886461991</v>
      </c>
      <c r="CC883" s="15">
        <f ca="1">(AV883*DCF!D$10-DCF!D$5*MAX(AV883*DCF!D$10,0)-MAX(AV883-AU883,0)/Inputs!$B$10)*DCF!D$6</f>
        <v>1343.3763814046583</v>
      </c>
      <c r="CD883" s="15">
        <f ca="1">(AW883*DCF!E$10-DCF!E$5*MAX(AW883*DCF!E$10,0)-MAX(AW883-AV883,0)/Inputs!$B$10)*DCF!E$6</f>
        <v>1777.0159607758453</v>
      </c>
      <c r="CE883" s="15">
        <f ca="1">(AX883*DCF!F$10-DCF!F$5*MAX(AX883*DCF!F$10,0)-MAX(AX883-AW883,0)/Inputs!$B$10)*DCF!F$6</f>
        <v>2250.4831985237402</v>
      </c>
      <c r="CF883" s="15">
        <f ca="1">(AY883*DCF!G$10-DCF!G$5*MAX(AY883*DCF!G$10,0)-MAX(AY883-AX883,0)/Inputs!$B$10)*DCF!G$6</f>
        <v>3204.0634997823036</v>
      </c>
      <c r="CG883" s="15">
        <f ca="1">(AZ883*DCF!H$10-DCF!H$5*MAX(AZ883*DCF!H$10,0)-MAX(AZ883-AY883,0)/Inputs!$B$10)*DCF!H$6</f>
        <v>4047.1316407800009</v>
      </c>
      <c r="CH883" s="15">
        <f ca="1">(BA883*DCF!I$10-DCF!I$5*MAX(BA883*DCF!I$10,0)-MAX(BA883-AZ883,0)/Inputs!$B$10)*DCF!I$6</f>
        <v>4952.6922067948508</v>
      </c>
      <c r="CI883" s="15">
        <f ca="1">(BB883*DCF!J$10-DCF!J$5*MAX(BB883*DCF!J$10,0)-MAX(BB883-BA883,0)/Inputs!$B$10)*DCF!J$6</f>
        <v>5458.9442404676565</v>
      </c>
      <c r="CJ883" s="15">
        <f ca="1">(BC883*DCF!K$10-DCF!K$5*MAX(BC883*DCF!K$10,0)-MAX(BC883-BB883,0)/Inputs!$B$10)*DCF!K$6</f>
        <v>6354.7020120132429</v>
      </c>
      <c r="CK883" s="15">
        <f ca="1">(BD883*DCF!L$10-DCF!L$5*MAX(BD883*DCF!L$10,0)-MAX(BD883-BC883,0)/Inputs!$B$10)*DCF!L$6</f>
        <v>8004.1303738753113</v>
      </c>
      <c r="CL883" s="15">
        <f ca="1">(BE883*DCF!M$10-DCF!M$5*MAX(BE883*DCF!M$10,0)-MAX(BE883-BD883,0)/Inputs!$B$10)*DCF!M$6</f>
        <v>10124.346319659588</v>
      </c>
      <c r="CM883" s="15">
        <f ca="1">(BF883*DCF!C$28-DCF!C$5*MAX(BF883*DCF!C$28,0)-MAX(BF883-Inputs!$B$13,0)/Inputs!$B$17)*DCF!C$6</f>
        <v>3950.2561921397455</v>
      </c>
      <c r="CN883" s="15">
        <f ca="1">(BG883*DCF!D$28-DCF!D$5*MAX(BG883*DCF!D$28,0)-MAX(BG883-BF883,0)/Inputs!$B$17)*DCF!D$6</f>
        <v>5628.9320659757723</v>
      </c>
      <c r="CO883" s="15">
        <f ca="1">(BH883*DCF!E$28-DCF!E$5*MAX(BH883*DCF!E$28,0)-MAX(BH883-BG883,0)/Inputs!$B$17)*DCF!E$6</f>
        <v>7314.3356395557093</v>
      </c>
      <c r="CP883" s="15">
        <f ca="1">(BI883*DCF!F$28-DCF!F$5*MAX(BI883*DCF!F$28,0)-MAX(BI883-BH883,0)/Inputs!$B$17)*DCF!F$6</f>
        <v>11011.78015940172</v>
      </c>
      <c r="CQ883" s="15">
        <f ca="1">(BJ883*DCF!G$28-DCF!G$5*MAX(BJ883*DCF!G$28,0)-MAX(BJ883-BI883,0)/Inputs!$B$17)*DCF!G$6</f>
        <v>16039.552329772412</v>
      </c>
      <c r="CR883" s="15">
        <f ca="1">(BK883*DCF!H$28-DCF!H$5*MAX(BK883*DCF!H$28,0)-MAX(BK883-BJ883,0)/Inputs!$B$17)*DCF!H$6</f>
        <v>20970.218680774164</v>
      </c>
      <c r="CS883" s="15">
        <f ca="1">(BL883*DCF!I$28-DCF!I$5*MAX(BL883*DCF!I$28,0)-MAX(BL883-BK883,0)/Inputs!$B$17)*DCF!I$6</f>
        <v>28099.552284817593</v>
      </c>
      <c r="CT883" s="15">
        <f ca="1">(BM883*DCF!J$28-DCF!J$5*MAX(BM883*DCF!J$28,0)-MAX(BM883-BL883,0)/Inputs!$B$17)*DCF!J$6</f>
        <v>35483.128490790288</v>
      </c>
      <c r="CU883" s="15">
        <f ca="1">(BN883*DCF!K$28-DCF!K$5*MAX(BN883*DCF!K$28,0)-MAX(BN883-BM883,0)/Inputs!$B$17)*DCF!K$6</f>
        <v>46967.296983721186</v>
      </c>
      <c r="CV883" s="15">
        <f ca="1">(BO883*DCF!L$28-DCF!L$5*MAX(BO883*DCF!L$28,0)-MAX(BO883-BN883,0)/Inputs!$B$17)*DCF!L$6</f>
        <v>64347.038650861119</v>
      </c>
      <c r="CW883" s="15">
        <f ca="1">(BP883*DCF!M$28-DCF!M$5*MAX(BP883*DCF!M$28,0)-MAX(BP883-BO883,0)/Inputs!$B$17)*DCF!M$6</f>
        <v>77124.973581945393</v>
      </c>
      <c r="CX883" s="15">
        <f ca="1">(BQ883*DCF!C$46-DCF!C$5*MAX(BQ883*DCF!C$46,0)-MAX(BQ883-Inputs!$B$20,0)/Inputs!$B$24)*DCF!C$6</f>
        <v>-4991.5165156909243</v>
      </c>
      <c r="CY883" s="15">
        <f ca="1">(BR883*DCF!D$46-DCF!D$5*MAX(BR883*DCF!D$46,0)-MAX(BR883-BQ883,0)/Inputs!$B$24)*DCF!D$6</f>
        <v>-5289.5411100339898</v>
      </c>
      <c r="CZ883" s="15">
        <f ca="1">(BS883*DCF!E$46-DCF!E$5*MAX(BS883*DCF!E$46,0)-MAX(BS883-BR883,0)/Inputs!$B$24)*DCF!E$6</f>
        <v>-4043.2226116285406</v>
      </c>
      <c r="DA883" s="15">
        <f ca="1">(BT883*DCF!F$46-DCF!F$5*MAX(BT883*DCF!F$46,0)-MAX(BT883-BS883,0)/Inputs!$B$24)*DCF!F$6</f>
        <v>-5542.1005061276692</v>
      </c>
      <c r="DB883" s="15">
        <f ca="1">(BU883*DCF!G$46-DCF!G$5*MAX(BU883*DCF!G$46,0)-MAX(BU883-BT883,0)/Inputs!$B$24)*DCF!G$6</f>
        <v>-7926.9460270214113</v>
      </c>
      <c r="DC883" s="15">
        <f ca="1">(BV883*DCF!H$46-DCF!H$5*MAX(BV883*DCF!H$46,0)-MAX(BV883-BU883,0)/Inputs!$B$24)*DCF!H$6</f>
        <v>-17105.838788608853</v>
      </c>
      <c r="DD883" s="15">
        <f ca="1">(BW883*DCF!I$46-DCF!I$5*MAX(BW883*DCF!I$46,0)-MAX(BW883-BV883,0)/Inputs!$B$24)*DCF!I$6</f>
        <v>-3336.3385790079174</v>
      </c>
      <c r="DE883" s="15">
        <f ca="1">(BX883*DCF!J$46-DCF!J$5*MAX(BX883*DCF!J$46,0)-MAX(BX883-BW883,0)/Inputs!$B$24)*DCF!J$6</f>
        <v>-25237.372910941449</v>
      </c>
      <c r="DF883" s="15">
        <f ca="1">(BY883*DCF!K$46-DCF!K$5*MAX(BY883*DCF!K$46,0)-MAX(BY883-BX883,0)/Inputs!$B$24)*DCF!K$6</f>
        <v>-10116.365517233369</v>
      </c>
      <c r="DG883" s="15">
        <f ca="1">(BZ883*DCF!L$46-DCF!L$5*MAX(BZ883*DCF!L$46,0)-MAX(BZ883-BY883,0)/Inputs!$B$24)*DCF!L$6</f>
        <v>-953.14057071972013</v>
      </c>
      <c r="DH883" s="15">
        <f ca="1">(CA883*DCF!M$46-DCF!M$5*MAX(CA883*DCF!M$46,0)-MAX(CA883-BZ883,0)/Inputs!$B$24)*DCF!M$6</f>
        <v>10795.398634580675</v>
      </c>
      <c r="DI883" s="15">
        <f ca="1">SUM(CB883:CL883)+BE883*DCF!M$10*(1+Inputs!$B$30)*(1-Inputs!$B$33)*(1-Inputs!$B$30/Inputs!$B$31)/(Inputs!$B$29-Inputs!$B$30)*DCF!M$6</f>
        <v>303416.69110698771</v>
      </c>
      <c r="DJ883" s="15">
        <f ca="1">SUM(CM883:CW883)+BP883*DCF!M$28*(1+Inputs!$B$30)*(1-Inputs!$B$33)*(1-Inputs!$B$30/Inputs!$B$31)/(Inputs!$B$29-Inputs!$B$30)*DCF!M$6</f>
        <v>1977336.2511481927</v>
      </c>
      <c r="DK883" s="15">
        <f ca="1">SUM(CX883:DH883)+CA883*DCF!M$46*(1+Inputs!$B$30)*(1-Inputs!$B$33)*(1-Inputs!$B$30/Inputs!$B$31)/(Inputs!$B$29-Inputs!$B$30)*DCF!M$6</f>
        <v>1218365.5197529155</v>
      </c>
      <c r="DM883" s="15">
        <f ca="1">DI883+DJ883+DK883+Inputs!$B$34+Inputs!$B$36-Inputs!$B$35</f>
        <v>3575969.4620080958</v>
      </c>
    </row>
    <row r="884" spans="1:117" x14ac:dyDescent="0.75">
      <c r="A884" s="11">
        <v>871</v>
      </c>
      <c r="C884" s="24">
        <f t="shared" ref="C884:M893" ca="1" si="507">_xlfn.NORM.S.INV(RAND())</f>
        <v>0.17515592682200987</v>
      </c>
      <c r="D884" s="24">
        <f t="shared" ca="1" si="507"/>
        <v>1.0616963848311005</v>
      </c>
      <c r="E884" s="24">
        <f t="shared" ca="1" si="507"/>
        <v>0.5758224666592503</v>
      </c>
      <c r="F884" s="24">
        <f t="shared" ca="1" si="507"/>
        <v>1.160502024696147</v>
      </c>
      <c r="G884" s="24">
        <f t="shared" ca="1" si="507"/>
        <v>1.1245690711141421</v>
      </c>
      <c r="H884" s="24">
        <f t="shared" ca="1" si="507"/>
        <v>-0.87810196779066951</v>
      </c>
      <c r="I884" s="24">
        <f t="shared" ca="1" si="507"/>
        <v>-0.20276267071976253</v>
      </c>
      <c r="J884" s="24">
        <f t="shared" ca="1" si="507"/>
        <v>1.5118396641668919</v>
      </c>
      <c r="K884" s="24">
        <f t="shared" ca="1" si="507"/>
        <v>0.19090616611035718</v>
      </c>
      <c r="L884" s="24">
        <f t="shared" ca="1" si="507"/>
        <v>-0.43629542292129059</v>
      </c>
      <c r="M884" s="24">
        <f t="shared" ca="1" si="507"/>
        <v>-0.12966471686979808</v>
      </c>
      <c r="N884" s="24">
        <f ca="1">SQRT(Inputs!$B$38)*C884+SQRT(1-Inputs!$B$38)*_xlfn.NORM.S.INV(RAND())</f>
        <v>0.98094113904870683</v>
      </c>
      <c r="O884" s="24">
        <f ca="1">SQRT(Inputs!$B$38)*D884+SQRT(1-Inputs!$B$38)*_xlfn.NORM.S.INV(RAND())</f>
        <v>0.21653061535187279</v>
      </c>
      <c r="P884" s="24">
        <f ca="1">SQRT(Inputs!$B$38)*E884+SQRT(1-Inputs!$B$38)*_xlfn.NORM.S.INV(RAND())</f>
        <v>-0.51124594911302745</v>
      </c>
      <c r="Q884" s="24">
        <f ca="1">SQRT(Inputs!$B$38)*F884+SQRT(1-Inputs!$B$38)*_xlfn.NORM.S.INV(RAND())</f>
        <v>0.97618071213512525</v>
      </c>
      <c r="R884" s="24">
        <f ca="1">SQRT(Inputs!$B$38)*G884+SQRT(1-Inputs!$B$38)*_xlfn.NORM.S.INV(RAND())</f>
        <v>-0.10607819089502546</v>
      </c>
      <c r="S884" s="24">
        <f ca="1">SQRT(Inputs!$B$38)*H884+SQRT(1-Inputs!$B$38)*_xlfn.NORM.S.INV(RAND())</f>
        <v>-0.43007062855103106</v>
      </c>
      <c r="T884" s="24">
        <f ca="1">SQRT(Inputs!$B$38)*I884+SQRT(1-Inputs!$B$38)*_xlfn.NORM.S.INV(RAND())</f>
        <v>0.17816041924561066</v>
      </c>
      <c r="U884" s="24">
        <f ca="1">SQRT(Inputs!$B$38)*J884+SQRT(1-Inputs!$B$38)*_xlfn.NORM.S.INV(RAND())</f>
        <v>2.0649436418891369</v>
      </c>
      <c r="V884" s="24">
        <f ca="1">SQRT(Inputs!$B$38)*K884+SQRT(1-Inputs!$B$38)*_xlfn.NORM.S.INV(RAND())</f>
        <v>0.97018650999412803</v>
      </c>
      <c r="W884" s="24">
        <f ca="1">SQRT(Inputs!$B$38)*L884+SQRT(1-Inputs!$B$38)*_xlfn.NORM.S.INV(RAND())</f>
        <v>0.82511244717726706</v>
      </c>
      <c r="X884" s="24">
        <f ca="1">SQRT(Inputs!$B$38)*M884+SQRT(1-Inputs!$B$38)*_xlfn.NORM.S.INV(RAND())</f>
        <v>-1.0166609634252173</v>
      </c>
      <c r="Y884" s="24">
        <f ca="1">SQRT(Inputs!$B$38)*C884+SQRT(1-Inputs!$B$38)*_xlfn.NORM.S.INV(RAND())</f>
        <v>-0.34466407507733166</v>
      </c>
      <c r="Z884" s="24">
        <f ca="1">SQRT(Inputs!$B$38)*D884+SQRT(1-Inputs!$B$38)*_xlfn.NORM.S.INV(RAND())</f>
        <v>1.4202287109529579</v>
      </c>
      <c r="AA884" s="24">
        <f ca="1">SQRT(Inputs!$B$38)*E884+SQRT(1-Inputs!$B$38)*_xlfn.NORM.S.INV(RAND())</f>
        <v>0.31816577917376637</v>
      </c>
      <c r="AB884" s="24">
        <f ca="1">SQRT(Inputs!$B$38)*F884+SQRT(1-Inputs!$B$38)*_xlfn.NORM.S.INV(RAND())</f>
        <v>0.39628355352849026</v>
      </c>
      <c r="AC884" s="24">
        <f ca="1">SQRT(Inputs!$B$38)*G884+SQRT(1-Inputs!$B$38)*_xlfn.NORM.S.INV(RAND())</f>
        <v>0.85413998171315919</v>
      </c>
      <c r="AD884" s="24">
        <f ca="1">SQRT(Inputs!$B$38)*H884+SQRT(1-Inputs!$B$38)*_xlfn.NORM.S.INV(RAND())</f>
        <v>-1.3993373975763586</v>
      </c>
      <c r="AE884" s="24">
        <f ca="1">SQRT(Inputs!$B$38)*I884+SQRT(1-Inputs!$B$38)*_xlfn.NORM.S.INV(RAND())</f>
        <v>0.283046862823989</v>
      </c>
      <c r="AF884" s="24">
        <f ca="1">SQRT(Inputs!$B$38)*J884+SQRT(1-Inputs!$B$38)*_xlfn.NORM.S.INV(RAND())</f>
        <v>0.53835148082217077</v>
      </c>
      <c r="AG884" s="24">
        <f ca="1">SQRT(Inputs!$B$38)*K884+SQRT(1-Inputs!$B$38)*_xlfn.NORM.S.INV(RAND())</f>
        <v>-0.91984861323485789</v>
      </c>
      <c r="AH884" s="24">
        <f ca="1">SQRT(Inputs!$B$38)*L884+SQRT(1-Inputs!$B$38)*_xlfn.NORM.S.INV(RAND())</f>
        <v>-0.42507241164724574</v>
      </c>
      <c r="AI884" s="24">
        <f ca="1">SQRT(Inputs!$B$38)*M884+SQRT(1-Inputs!$B$38)*_xlfn.NORM.S.INV(RAND())</f>
        <v>0.60729475644103093</v>
      </c>
      <c r="AJ884" s="24">
        <f ca="1">SQRT(Inputs!$B$38)*C884+SQRT(1-Inputs!$B$38)*_xlfn.NORM.S.INV(RAND())</f>
        <v>-1.1208309989109455</v>
      </c>
      <c r="AK884" s="24">
        <f ca="1">SQRT(Inputs!$B$38)*D884+SQRT(1-Inputs!$B$38)*_xlfn.NORM.S.INV(RAND())</f>
        <v>-0.3954695784772686</v>
      </c>
      <c r="AL884" s="24">
        <f ca="1">SQRT(Inputs!$B$38)*E884+SQRT(1-Inputs!$B$38)*_xlfn.NORM.S.INV(RAND())</f>
        <v>-0.28442535810526193</v>
      </c>
      <c r="AM884" s="24">
        <f ca="1">SQRT(Inputs!$B$38)*F884+SQRT(1-Inputs!$B$38)*_xlfn.NORM.S.INV(RAND())</f>
        <v>2.4251464628325636</v>
      </c>
      <c r="AN884" s="24">
        <f ca="1">SQRT(Inputs!$B$38)*G884+SQRT(1-Inputs!$B$38)*_xlfn.NORM.S.INV(RAND())</f>
        <v>1.5875936148126191</v>
      </c>
      <c r="AO884" s="24">
        <f ca="1">SQRT(Inputs!$B$38)*H884+SQRT(1-Inputs!$B$38)*_xlfn.NORM.S.INV(RAND())</f>
        <v>-0.81350389744023166</v>
      </c>
      <c r="AP884" s="24">
        <f ca="1">SQRT(Inputs!$B$38)*I884+SQRT(1-Inputs!$B$38)*_xlfn.NORM.S.INV(RAND())</f>
        <v>-0.90728296350688009</v>
      </c>
      <c r="AQ884" s="24">
        <f ca="1">SQRT(Inputs!$B$38)*J884+SQRT(1-Inputs!$B$38)*_xlfn.NORM.S.INV(RAND())</f>
        <v>0.39702368652488357</v>
      </c>
      <c r="AR884" s="24">
        <f ca="1">SQRT(Inputs!$B$38)*K884+SQRT(1-Inputs!$B$38)*_xlfn.NORM.S.INV(RAND())</f>
        <v>-0.69087538893536415</v>
      </c>
      <c r="AS884" s="24">
        <f ca="1">SQRT(Inputs!$B$38)*L884+SQRT(1-Inputs!$B$38)*_xlfn.NORM.S.INV(RAND())</f>
        <v>-1.0140589618917815</v>
      </c>
      <c r="AT884" s="24">
        <f ca="1">SQRT(Inputs!$B$38)*M884+SQRT(1-Inputs!$B$38)*_xlfn.NORM.S.INV(RAND())</f>
        <v>-0.41778962188164503</v>
      </c>
      <c r="AU884" s="15">
        <f ca="1">Inputs!$B$6*EXP($B$8-0.5*C$5^2+C$5*N884)</f>
        <v>5816.188184659165</v>
      </c>
      <c r="AV884" s="15">
        <f t="shared" ca="1" si="474"/>
        <v>7308.6962654023864</v>
      </c>
      <c r="AW884" s="15">
        <f t="shared" ca="1" si="475"/>
        <v>8317.8439680832853</v>
      </c>
      <c r="AX884" s="15">
        <f t="shared" ca="1" si="476"/>
        <v>11472.44575887413</v>
      </c>
      <c r="AY884" s="15">
        <f t="shared" ca="1" si="477"/>
        <v>13847.875960774731</v>
      </c>
      <c r="AZ884" s="15">
        <f t="shared" ca="1" si="478"/>
        <v>16152.93352447088</v>
      </c>
      <c r="BA884" s="15">
        <f t="shared" ca="1" si="479"/>
        <v>20139.099051083962</v>
      </c>
      <c r="BB884" s="15">
        <f t="shared" ca="1" si="480"/>
        <v>30323.477284182936</v>
      </c>
      <c r="BC884" s="15">
        <f t="shared" ca="1" si="481"/>
        <v>40784.712340056241</v>
      </c>
      <c r="BD884" s="15">
        <f t="shared" ca="1" si="482"/>
        <v>53973.911999010081</v>
      </c>
      <c r="BE884" s="15">
        <f t="shared" ca="1" si="483"/>
        <v>60288.856891305441</v>
      </c>
      <c r="BF884" s="15">
        <f ca="1">Inputs!$B$13*EXP($B$9-0.5*C$6^2+C$6*Y884)</f>
        <v>12917.527309775325</v>
      </c>
      <c r="BG884" s="15">
        <f t="shared" ca="1" si="484"/>
        <v>20341.48836151067</v>
      </c>
      <c r="BH884" s="15">
        <f t="shared" ca="1" si="485"/>
        <v>26200.30478090918</v>
      </c>
      <c r="BI884" s="15">
        <f t="shared" ca="1" si="486"/>
        <v>34090.333518353771</v>
      </c>
      <c r="BJ884" s="15">
        <f t="shared" ca="1" si="487"/>
        <v>47268.21285068008</v>
      </c>
      <c r="BK884" s="15">
        <f t="shared" ca="1" si="488"/>
        <v>47949.711758903904</v>
      </c>
      <c r="BL884" s="15">
        <f t="shared" ca="1" si="489"/>
        <v>61101.045153740102</v>
      </c>
      <c r="BM884" s="15">
        <f t="shared" ca="1" si="490"/>
        <v>80301.11450406666</v>
      </c>
      <c r="BN884" s="15">
        <f t="shared" ca="1" si="491"/>
        <v>88452.439314063202</v>
      </c>
      <c r="BO884" s="15">
        <f t="shared" ca="1" si="492"/>
        <v>103584.86804437572</v>
      </c>
      <c r="BP884" s="15">
        <f t="shared" ca="1" si="493"/>
        <v>136574.49158628465</v>
      </c>
      <c r="BQ884" s="15">
        <f ca="1">Inputs!$B$20*EXP($B$10-0.5*C$7^2+C$7*AJ884)</f>
        <v>2882.4310564518819</v>
      </c>
      <c r="BR884" s="15">
        <f t="shared" ca="1" si="494"/>
        <v>3449.4760162201542</v>
      </c>
      <c r="BS884" s="15">
        <f t="shared" ca="1" si="495"/>
        <v>4353.1592454214851</v>
      </c>
      <c r="BT884" s="15">
        <f t="shared" ca="1" si="496"/>
        <v>11339.553223893332</v>
      </c>
      <c r="BU884" s="15">
        <f t="shared" ca="1" si="497"/>
        <v>23075.74459167818</v>
      </c>
      <c r="BV884" s="15">
        <f t="shared" ca="1" si="498"/>
        <v>26728.519159182673</v>
      </c>
      <c r="BW884" s="15">
        <f t="shared" ca="1" si="499"/>
        <v>30781.61905351737</v>
      </c>
      <c r="BX884" s="15">
        <f t="shared" ca="1" si="500"/>
        <v>46619.822111570116</v>
      </c>
      <c r="BY884" s="15">
        <f t="shared" ca="1" si="501"/>
        <v>57234.207444254469</v>
      </c>
      <c r="BZ884" s="15">
        <f t="shared" ca="1" si="502"/>
        <v>66649.399173770245</v>
      </c>
      <c r="CA884" s="15">
        <f t="shared" ca="1" si="503"/>
        <v>86923.267899932762</v>
      </c>
      <c r="CB884" s="15">
        <f ca="1">(AU884*DCF!C$10-DCF!C$5*MAX(AU884*DCF!C$10,0)-MAX(AU884-Inputs!$B$6,0)/Inputs!$B$10)*DCF!C$6</f>
        <v>1036.9854966915323</v>
      </c>
      <c r="CC884" s="15">
        <f ca="1">(AV884*DCF!D$10-DCF!D$5*MAX(AV884*DCF!D$10,0)-MAX(AV884-AU884,0)/Inputs!$B$10)*DCF!D$6</f>
        <v>1417.5361661220968</v>
      </c>
      <c r="CD884" s="15">
        <f ca="1">(AW884*DCF!E$10-DCF!E$5*MAX(AW884*DCF!E$10,0)-MAX(AW884-AV884,0)/Inputs!$B$10)*DCF!E$6</f>
        <v>1693.1559101555547</v>
      </c>
      <c r="CE884" s="15">
        <f ca="1">(AX884*DCF!F$10-DCF!F$5*MAX(AX884*DCF!F$10,0)-MAX(AX884-AW884,0)/Inputs!$B$10)*DCF!F$6</f>
        <v>1848.0222048053322</v>
      </c>
      <c r="CF884" s="15">
        <f ca="1">(AY884*DCF!G$10-DCF!G$5*MAX(AY884*DCF!G$10,0)-MAX(AY884-AX884,0)/Inputs!$B$10)*DCF!G$6</f>
        <v>2396.6155292505732</v>
      </c>
      <c r="CG884" s="15">
        <f ca="1">(AZ884*DCF!H$10-DCF!H$5*MAX(AZ884*DCF!H$10,0)-MAX(AZ884-AY884,0)/Inputs!$B$10)*DCF!H$6</f>
        <v>2726.7993359283469</v>
      </c>
      <c r="CH884" s="15">
        <f ca="1">(BA884*DCF!I$10-DCF!I$5*MAX(BA884*DCF!I$10,0)-MAX(BA884-AZ884,0)/Inputs!$B$10)*DCF!I$6</f>
        <v>3024.807911080231</v>
      </c>
      <c r="CI884" s="15">
        <f ca="1">(BB884*DCF!J$10-DCF!J$5*MAX(BB884*DCF!J$10,0)-MAX(BB884-BA884,0)/Inputs!$B$10)*DCF!J$6</f>
        <v>3660.3043661246234</v>
      </c>
      <c r="CJ884" s="15">
        <f ca="1">(BC884*DCF!K$10-DCF!K$5*MAX(BC884*DCF!K$10,0)-MAX(BC884-BB884,0)/Inputs!$B$10)*DCF!K$6</f>
        <v>5101.2700219348717</v>
      </c>
      <c r="CK884" s="15">
        <f ca="1">(BD884*DCF!L$10-DCF!L$5*MAX(BD884*DCF!L$10,0)-MAX(BD884-BC884,0)/Inputs!$B$10)*DCF!L$6</f>
        <v>6434.715227934008</v>
      </c>
      <c r="CL884" s="15">
        <f ca="1">(BE884*DCF!M$10-DCF!M$5*MAX(BE884*DCF!M$10,0)-MAX(BE884-BD884,0)/Inputs!$B$10)*DCF!M$6</f>
        <v>7753.1498442595393</v>
      </c>
      <c r="CM884" s="15">
        <f ca="1">(BF884*DCF!C$28-DCF!C$5*MAX(BF884*DCF!C$28,0)-MAX(BF884-Inputs!$B$13,0)/Inputs!$B$17)*DCF!C$6</f>
        <v>3588.874109805241</v>
      </c>
      <c r="CN884" s="15">
        <f ca="1">(BG884*DCF!D$28-DCF!D$5*MAX(BG884*DCF!D$28,0)-MAX(BG884-BF884,0)/Inputs!$B$17)*DCF!D$6</f>
        <v>4407.1661965433932</v>
      </c>
      <c r="CO884" s="15">
        <f ca="1">(BH884*DCF!E$28-DCF!E$5*MAX(BH884*DCF!E$28,0)-MAX(BH884-BG884,0)/Inputs!$B$17)*DCF!E$6</f>
        <v>6265.7007772677371</v>
      </c>
      <c r="CP884" s="15">
        <f ca="1">(BI884*DCF!F$28-DCF!F$5*MAX(BI884*DCF!F$28,0)-MAX(BI884-BH884,0)/Inputs!$B$17)*DCF!F$6</f>
        <v>7818.1231383766608</v>
      </c>
      <c r="CQ884" s="15">
        <f ca="1">(BJ884*DCF!G$28-DCF!G$5*MAX(BJ884*DCF!G$28,0)-MAX(BJ884-BI884,0)/Inputs!$B$17)*DCF!G$6</f>
        <v>10047.707324861431</v>
      </c>
      <c r="CR884" s="15">
        <f ca="1">(BK884*DCF!H$28-DCF!H$5*MAX(BK884*DCF!H$28,0)-MAX(BK884-BJ884,0)/Inputs!$B$17)*DCF!H$6</f>
        <v>11752.606929054649</v>
      </c>
      <c r="CS884" s="15">
        <f ca="1">(BL884*DCF!I$28-DCF!I$5*MAX(BL884*DCF!I$28,0)-MAX(BL884-BK884,0)/Inputs!$B$17)*DCF!I$6</f>
        <v>12480.476812178013</v>
      </c>
      <c r="CT884" s="15">
        <f ca="1">(BM884*DCF!J$28-DCF!J$5*MAX(BM884*DCF!J$28,0)-MAX(BM884-BL884,0)/Inputs!$B$17)*DCF!J$6</f>
        <v>15368.042492079792</v>
      </c>
      <c r="CU884" s="15">
        <f ca="1">(BN884*DCF!K$28-DCF!K$5*MAX(BN884*DCF!K$28,0)-MAX(BN884-BM884,0)/Inputs!$B$17)*DCF!K$6</f>
        <v>17681.243386821276</v>
      </c>
      <c r="CV884" s="15">
        <f ca="1">(BO884*DCF!L$28-DCF!L$5*MAX(BO884*DCF!L$28,0)-MAX(BO884-BN884,0)/Inputs!$B$17)*DCF!L$6</f>
        <v>18955.095864194212</v>
      </c>
      <c r="CW884" s="15">
        <f ca="1">(BP884*DCF!M$28-DCF!M$5*MAX(BP884*DCF!M$28,0)-MAX(BP884-BO884,0)/Inputs!$B$17)*DCF!M$6</f>
        <v>22248.226986288082</v>
      </c>
      <c r="CX884" s="15">
        <f ca="1">(BQ884*DCF!C$46-DCF!C$5*MAX(BQ884*DCF!C$46,0)-MAX(BQ884-Inputs!$B$20,0)/Inputs!$B$24)*DCF!C$6</f>
        <v>-665.68846569327525</v>
      </c>
      <c r="CY884" s="15">
        <f ca="1">(BR884*DCF!D$46-DCF!D$5*MAX(BR884*DCF!D$46,0)-MAX(BR884-BQ884,0)/Inputs!$B$24)*DCF!D$6</f>
        <v>-830.6984905808165</v>
      </c>
      <c r="CZ884" s="15">
        <f ca="1">(BS884*DCF!E$46-DCF!E$5*MAX(BS884*DCF!E$46,0)-MAX(BS884-BR884,0)/Inputs!$B$24)*DCF!E$6</f>
        <v>-870.97571113534684</v>
      </c>
      <c r="DA884" s="15">
        <f ca="1">(BT884*DCF!F$46-DCF!F$5*MAX(BT884*DCF!F$46,0)-MAX(BT884-BS884,0)/Inputs!$B$24)*DCF!F$6</f>
        <v>-3369.7848642112708</v>
      </c>
      <c r="DB884" s="15">
        <f ca="1">(BU884*DCF!G$46-DCF!G$5*MAX(BU884*DCF!G$46,0)-MAX(BU884-BT884,0)/Inputs!$B$24)*DCF!G$6</f>
        <v>-4724.0453532541233</v>
      </c>
      <c r="DC884" s="15">
        <f ca="1">(BV884*DCF!H$46-DCF!H$5*MAX(BV884*DCF!H$46,0)-MAX(BV884-BU884,0)/Inputs!$B$24)*DCF!H$6</f>
        <v>-1135.0773159309199</v>
      </c>
      <c r="DD884" s="15">
        <f ca="1">(BW884*DCF!I$46-DCF!I$5*MAX(BW884*DCF!I$46,0)-MAX(BW884-BV884,0)/Inputs!$B$24)*DCF!I$6</f>
        <v>-452.57476114978124</v>
      </c>
      <c r="DE884" s="15">
        <f ca="1">(BX884*DCF!J$46-DCF!J$5*MAX(BX884*DCF!J$46,0)-MAX(BX884-BW884,0)/Inputs!$B$24)*DCF!J$6</f>
        <v>-2244.4601109307309</v>
      </c>
      <c r="DF884" s="15">
        <f ca="1">(BY884*DCF!K$46-DCF!K$5*MAX(BY884*DCF!K$46,0)-MAX(BY884-BX884,0)/Inputs!$B$24)*DCF!K$6</f>
        <v>669.16707993324314</v>
      </c>
      <c r="DG884" s="15">
        <f ca="1">(BZ884*DCF!L$46-DCF!L$5*MAX(BZ884*DCF!L$46,0)-MAX(BZ884-BY884,0)/Inputs!$B$24)*DCF!L$6</f>
        <v>2476.4759113978976</v>
      </c>
      <c r="DH884" s="15">
        <f ca="1">(CA884*DCF!M$46-DCF!M$5*MAX(CA884*DCF!M$46,0)-MAX(CA884-BZ884,0)/Inputs!$B$24)*DCF!M$6</f>
        <v>2576.0650569320446</v>
      </c>
      <c r="DI884" s="15">
        <f ca="1">SUM(CB884:CL884)+BE884*DCF!M$10*(1+Inputs!$B$30)*(1-Inputs!$B$33)*(1-Inputs!$B$30/Inputs!$B$31)/(Inputs!$B$29-Inputs!$B$30)*DCF!M$6</f>
        <v>204878.04798038822</v>
      </c>
      <c r="DJ884" s="15">
        <f ca="1">SUM(CM884:CW884)+BP884*DCF!M$28*(1+Inputs!$B$30)*(1-Inputs!$B$33)*(1-Inputs!$B$30/Inputs!$B$31)/(Inputs!$B$29-Inputs!$B$30)*DCF!M$6</f>
        <v>637398.08547788975</v>
      </c>
      <c r="DK884" s="15">
        <f ca="1">SUM(CX884:DH884)+CA884*DCF!M$46*(1+Inputs!$B$30)*(1-Inputs!$B$33)*(1-Inputs!$B$30/Inputs!$B$31)/(Inputs!$B$29-Inputs!$B$30)*DCF!M$6</f>
        <v>125822.07186800754</v>
      </c>
      <c r="DM884" s="15">
        <f ca="1">DI884+DJ884+DK884+Inputs!$B$34+Inputs!$B$36-Inputs!$B$35</f>
        <v>1044949.2053262854</v>
      </c>
    </row>
    <row r="885" spans="1:117" x14ac:dyDescent="0.75">
      <c r="A885" s="11">
        <v>872</v>
      </c>
      <c r="C885" s="24">
        <f t="shared" ca="1" si="507"/>
        <v>0.12477600724383824</v>
      </c>
      <c r="D885" s="24">
        <f t="shared" ca="1" si="507"/>
        <v>0.99062799328151885</v>
      </c>
      <c r="E885" s="24">
        <f t="shared" ca="1" si="507"/>
        <v>0.54768170421085782</v>
      </c>
      <c r="F885" s="24">
        <f t="shared" ca="1" si="507"/>
        <v>1.2917610871161476</v>
      </c>
      <c r="G885" s="24">
        <f t="shared" ca="1" si="507"/>
        <v>0.17774333112611668</v>
      </c>
      <c r="H885" s="24">
        <f t="shared" ca="1" si="507"/>
        <v>0.29683851374023729</v>
      </c>
      <c r="I885" s="24">
        <f t="shared" ca="1" si="507"/>
        <v>2.4001654635486673</v>
      </c>
      <c r="J885" s="24">
        <f t="shared" ca="1" si="507"/>
        <v>8.163814681751605E-2</v>
      </c>
      <c r="K885" s="24">
        <f t="shared" ca="1" si="507"/>
        <v>-1.4456633614720942</v>
      </c>
      <c r="L885" s="24">
        <f t="shared" ca="1" si="507"/>
        <v>0.85615476211858021</v>
      </c>
      <c r="M885" s="24">
        <f t="shared" ca="1" si="507"/>
        <v>-9.9416267219872373E-2</v>
      </c>
      <c r="N885" s="24">
        <f ca="1">SQRT(Inputs!$B$38)*C885+SQRT(1-Inputs!$B$38)*_xlfn.NORM.S.INV(RAND())</f>
        <v>-0.51193954104751926</v>
      </c>
      <c r="O885" s="24">
        <f ca="1">SQRT(Inputs!$B$38)*D885+SQRT(1-Inputs!$B$38)*_xlfn.NORM.S.INV(RAND())</f>
        <v>1.1262947389825515</v>
      </c>
      <c r="P885" s="24">
        <f ca="1">SQRT(Inputs!$B$38)*E885+SQRT(1-Inputs!$B$38)*_xlfn.NORM.S.INV(RAND())</f>
        <v>5.854918415075322E-2</v>
      </c>
      <c r="Q885" s="24">
        <f ca="1">SQRT(Inputs!$B$38)*F885+SQRT(1-Inputs!$B$38)*_xlfn.NORM.S.INV(RAND())</f>
        <v>0.81507102479104343</v>
      </c>
      <c r="R885" s="24">
        <f ca="1">SQRT(Inputs!$B$38)*G885+SQRT(1-Inputs!$B$38)*_xlfn.NORM.S.INV(RAND())</f>
        <v>0.85932356163579526</v>
      </c>
      <c r="S885" s="24">
        <f ca="1">SQRT(Inputs!$B$38)*H885+SQRT(1-Inputs!$B$38)*_xlfn.NORM.S.INV(RAND())</f>
        <v>-0.95980191561331418</v>
      </c>
      <c r="T885" s="24">
        <f ca="1">SQRT(Inputs!$B$38)*I885+SQRT(1-Inputs!$B$38)*_xlfn.NORM.S.INV(RAND())</f>
        <v>0.74191702702366491</v>
      </c>
      <c r="U885" s="24">
        <f ca="1">SQRT(Inputs!$B$38)*J885+SQRT(1-Inputs!$B$38)*_xlfn.NORM.S.INV(RAND())</f>
        <v>-0.71684232718932117</v>
      </c>
      <c r="V885" s="24">
        <f ca="1">SQRT(Inputs!$B$38)*K885+SQRT(1-Inputs!$B$38)*_xlfn.NORM.S.INV(RAND())</f>
        <v>-1.0328394148717659</v>
      </c>
      <c r="W885" s="24">
        <f ca="1">SQRT(Inputs!$B$38)*L885+SQRT(1-Inputs!$B$38)*_xlfn.NORM.S.INV(RAND())</f>
        <v>1.967385602208106</v>
      </c>
      <c r="X885" s="24">
        <f ca="1">SQRT(Inputs!$B$38)*M885+SQRT(1-Inputs!$B$38)*_xlfn.NORM.S.INV(RAND())</f>
        <v>-0.97349023024198489</v>
      </c>
      <c r="Y885" s="24">
        <f ca="1">SQRT(Inputs!$B$38)*C885+SQRT(1-Inputs!$B$38)*_xlfn.NORM.S.INV(RAND())</f>
        <v>7.1352364007723254E-2</v>
      </c>
      <c r="Z885" s="24">
        <f ca="1">SQRT(Inputs!$B$38)*D885+SQRT(1-Inputs!$B$38)*_xlfn.NORM.S.INV(RAND())</f>
        <v>0.80742377876996319</v>
      </c>
      <c r="AA885" s="24">
        <f ca="1">SQRT(Inputs!$B$38)*E885+SQRT(1-Inputs!$B$38)*_xlfn.NORM.S.INV(RAND())</f>
        <v>-1.0406295621481618</v>
      </c>
      <c r="AB885" s="24">
        <f ca="1">SQRT(Inputs!$B$38)*F885+SQRT(1-Inputs!$B$38)*_xlfn.NORM.S.INV(RAND())</f>
        <v>0.58502598604073386</v>
      </c>
      <c r="AC885" s="24">
        <f ca="1">SQRT(Inputs!$B$38)*G885+SQRT(1-Inputs!$B$38)*_xlfn.NORM.S.INV(RAND())</f>
        <v>0.40199378650847939</v>
      </c>
      <c r="AD885" s="24">
        <f ca="1">SQRT(Inputs!$B$38)*H885+SQRT(1-Inputs!$B$38)*_xlfn.NORM.S.INV(RAND())</f>
        <v>-0.46838110330252047</v>
      </c>
      <c r="AE885" s="24">
        <f ca="1">SQRT(Inputs!$B$38)*I885+SQRT(1-Inputs!$B$38)*_xlfn.NORM.S.INV(RAND())</f>
        <v>2.782894251307507</v>
      </c>
      <c r="AF885" s="24">
        <f ca="1">SQRT(Inputs!$B$38)*J885+SQRT(1-Inputs!$B$38)*_xlfn.NORM.S.INV(RAND())</f>
        <v>-2.3326543810748765E-2</v>
      </c>
      <c r="AG885" s="24">
        <f ca="1">SQRT(Inputs!$B$38)*K885+SQRT(1-Inputs!$B$38)*_xlfn.NORM.S.INV(RAND())</f>
        <v>-0.58320505229803721</v>
      </c>
      <c r="AH885" s="24">
        <f ca="1">SQRT(Inputs!$B$38)*L885+SQRT(1-Inputs!$B$38)*_xlfn.NORM.S.INV(RAND())</f>
        <v>-1.0520593541044612</v>
      </c>
      <c r="AI885" s="24">
        <f ca="1">SQRT(Inputs!$B$38)*M885+SQRT(1-Inputs!$B$38)*_xlfn.NORM.S.INV(RAND())</f>
        <v>-1.2241379407487172</v>
      </c>
      <c r="AJ885" s="24">
        <f ca="1">SQRT(Inputs!$B$38)*C885+SQRT(1-Inputs!$B$38)*_xlfn.NORM.S.INV(RAND())</f>
        <v>1.0811107604751771</v>
      </c>
      <c r="AK885" s="24">
        <f ca="1">SQRT(Inputs!$B$38)*D885+SQRT(1-Inputs!$B$38)*_xlfn.NORM.S.INV(RAND())</f>
        <v>0.43034428343062719</v>
      </c>
      <c r="AL885" s="24">
        <f ca="1">SQRT(Inputs!$B$38)*E885+SQRT(1-Inputs!$B$38)*_xlfn.NORM.S.INV(RAND())</f>
        <v>-0.61155406675850865</v>
      </c>
      <c r="AM885" s="24">
        <f ca="1">SQRT(Inputs!$B$38)*F885+SQRT(1-Inputs!$B$38)*_xlfn.NORM.S.INV(RAND())</f>
        <v>1.0516177716445021</v>
      </c>
      <c r="AN885" s="24">
        <f ca="1">SQRT(Inputs!$B$38)*G885+SQRT(1-Inputs!$B$38)*_xlfn.NORM.S.INV(RAND())</f>
        <v>-0.25375084242094698</v>
      </c>
      <c r="AO885" s="24">
        <f ca="1">SQRT(Inputs!$B$38)*H885+SQRT(1-Inputs!$B$38)*_xlfn.NORM.S.INV(RAND())</f>
        <v>1.5553332436605265</v>
      </c>
      <c r="AP885" s="24">
        <f ca="1">SQRT(Inputs!$B$38)*I885+SQRT(1-Inputs!$B$38)*_xlfn.NORM.S.INV(RAND())</f>
        <v>1.5503038464894756</v>
      </c>
      <c r="AQ885" s="24">
        <f ca="1">SQRT(Inputs!$B$38)*J885+SQRT(1-Inputs!$B$38)*_xlfn.NORM.S.INV(RAND())</f>
        <v>0.9033481174627529</v>
      </c>
      <c r="AR885" s="24">
        <f ca="1">SQRT(Inputs!$B$38)*K885+SQRT(1-Inputs!$B$38)*_xlfn.NORM.S.INV(RAND())</f>
        <v>-1.3490444042859977</v>
      </c>
      <c r="AS885" s="24">
        <f ca="1">SQRT(Inputs!$B$38)*L885+SQRT(1-Inputs!$B$38)*_xlfn.NORM.S.INV(RAND())</f>
        <v>0.20364509035103046</v>
      </c>
      <c r="AT885" s="24">
        <f ca="1">SQRT(Inputs!$B$38)*M885+SQRT(1-Inputs!$B$38)*_xlfn.NORM.S.INV(RAND())</f>
        <v>0.12553975886119259</v>
      </c>
      <c r="AU885" s="15">
        <f ca="1">Inputs!$B$6*EXP($B$8-0.5*C$5^2+C$5*N885)</f>
        <v>4567.6000295960675</v>
      </c>
      <c r="AV885" s="15">
        <f t="shared" ca="1" si="474"/>
        <v>6561.1911515206557</v>
      </c>
      <c r="AW885" s="15">
        <f t="shared" ca="1" si="475"/>
        <v>8063.6392095755518</v>
      </c>
      <c r="AX885" s="15">
        <f t="shared" ca="1" si="476"/>
        <v>10900.210774114736</v>
      </c>
      <c r="AY885" s="15">
        <f t="shared" ca="1" si="477"/>
        <v>14727.450499833612</v>
      </c>
      <c r="AZ885" s="15">
        <f t="shared" ca="1" si="478"/>
        <v>16205.476578913192</v>
      </c>
      <c r="BA885" s="15">
        <f t="shared" ca="1" si="479"/>
        <v>21432.604072258375</v>
      </c>
      <c r="BB885" s="15">
        <f t="shared" ca="1" si="480"/>
        <v>24421.557299301076</v>
      </c>
      <c r="BC885" s="15">
        <f t="shared" ca="1" si="481"/>
        <v>27071.985331153861</v>
      </c>
      <c r="BD885" s="15">
        <f t="shared" ca="1" si="482"/>
        <v>39866.396861231849</v>
      </c>
      <c r="BE885" s="15">
        <f t="shared" ca="1" si="483"/>
        <v>44706.203045993039</v>
      </c>
      <c r="BF885" s="15">
        <f ca="1">Inputs!$B$13*EXP($B$9-0.5*C$6^2+C$6*Y885)</f>
        <v>14028.056971641008</v>
      </c>
      <c r="BG885" s="15">
        <f t="shared" ca="1" si="484"/>
        <v>19777.863661912208</v>
      </c>
      <c r="BH885" s="15">
        <f t="shared" ca="1" si="485"/>
        <v>20334.227286397563</v>
      </c>
      <c r="BI885" s="15">
        <f t="shared" ca="1" si="486"/>
        <v>27237.630779419163</v>
      </c>
      <c r="BJ885" s="15">
        <f t="shared" ca="1" si="487"/>
        <v>35383.613400957336</v>
      </c>
      <c r="BK885" s="15">
        <f t="shared" ca="1" si="488"/>
        <v>40743.936660283267</v>
      </c>
      <c r="BL885" s="15">
        <f t="shared" ca="1" si="489"/>
        <v>71782.630277032484</v>
      </c>
      <c r="BM885" s="15">
        <f t="shared" ca="1" si="490"/>
        <v>87981.023936574973</v>
      </c>
      <c r="BN885" s="15">
        <f t="shared" ca="1" si="491"/>
        <v>100901.48305970381</v>
      </c>
      <c r="BO885" s="15">
        <f t="shared" ca="1" si="492"/>
        <v>109858.12667036905</v>
      </c>
      <c r="BP885" s="15">
        <f t="shared" ca="1" si="493"/>
        <v>117704.11985679141</v>
      </c>
      <c r="BQ885" s="15">
        <f ca="1">Inputs!$B$20*EXP($B$10-0.5*C$7^2+C$7*AJ885)</f>
        <v>6294.1754722104524</v>
      </c>
      <c r="BR885" s="15">
        <f t="shared" ca="1" si="494"/>
        <v>9791.1110519227714</v>
      </c>
      <c r="BS885" s="15">
        <f t="shared" ca="1" si="495"/>
        <v>11248.132630410137</v>
      </c>
      <c r="BT885" s="15">
        <f t="shared" ca="1" si="496"/>
        <v>20435.555926096346</v>
      </c>
      <c r="BU885" s="15">
        <f t="shared" ca="1" si="497"/>
        <v>26634.612962516843</v>
      </c>
      <c r="BV885" s="15">
        <f t="shared" ca="1" si="498"/>
        <v>52607.372404122529</v>
      </c>
      <c r="BW885" s="15">
        <f t="shared" ca="1" si="499"/>
        <v>101920.10804136707</v>
      </c>
      <c r="BX885" s="15">
        <f t="shared" ca="1" si="500"/>
        <v>170852.78708032862</v>
      </c>
      <c r="BY885" s="15">
        <f t="shared" ca="1" si="501"/>
        <v>184934.96477459752</v>
      </c>
      <c r="BZ885" s="15">
        <f t="shared" ca="1" si="502"/>
        <v>269388.26145664108</v>
      </c>
      <c r="CA885" s="15">
        <f t="shared" ca="1" si="503"/>
        <v>386945.35033819883</v>
      </c>
      <c r="CB885" s="15">
        <f ca="1">(AU885*DCF!C$10-DCF!C$5*MAX(AU885*DCF!C$10,0)-MAX(AU885-Inputs!$B$6,0)/Inputs!$B$10)*DCF!C$6</f>
        <v>1045.8881527865124</v>
      </c>
      <c r="CC885" s="15">
        <f ca="1">(AV885*DCF!D$10-DCF!D$5*MAX(AV885*DCF!D$10,0)-MAX(AV885-AU885,0)/Inputs!$B$10)*DCF!D$6</f>
        <v>1113.160873477078</v>
      </c>
      <c r="CD885" s="15">
        <f ca="1">(AW885*DCF!E$10-DCF!E$5*MAX(AW885*DCF!E$10,0)-MAX(AW885-AV885,0)/Inputs!$B$10)*DCF!E$6</f>
        <v>1523.3524095899029</v>
      </c>
      <c r="CE885" s="15">
        <f ca="1">(AX885*DCF!F$10-DCF!F$5*MAX(AX885*DCF!F$10,0)-MAX(AX885-AW885,0)/Inputs!$B$10)*DCF!F$6</f>
        <v>1789.2784247825737</v>
      </c>
      <c r="CF885" s="15">
        <f ca="1">(AY885*DCF!G$10-DCF!G$5*MAX(AY885*DCF!G$10,0)-MAX(AY885-AX885,0)/Inputs!$B$10)*DCF!G$6</f>
        <v>2298.7800542596201</v>
      </c>
      <c r="CG885" s="15">
        <f ca="1">(AZ885*DCF!H$10-DCF!H$5*MAX(AZ885*DCF!H$10,0)-MAX(AZ885-AY885,0)/Inputs!$B$10)*DCF!H$6</f>
        <v>2883.8548742300031</v>
      </c>
      <c r="CH885" s="15">
        <f ca="1">(BA885*DCF!I$10-DCF!I$5*MAX(BA885*DCF!I$10,0)-MAX(BA885-AZ885,0)/Inputs!$B$10)*DCF!I$6</f>
        <v>3057.5228493216919</v>
      </c>
      <c r="CI885" s="15">
        <f ca="1">(BB885*DCF!J$10-DCF!J$5*MAX(BB885*DCF!J$10,0)-MAX(BB885-BA885,0)/Inputs!$B$10)*DCF!J$6</f>
        <v>3737.8692909315405</v>
      </c>
      <c r="CJ885" s="15">
        <f ca="1">(BC885*DCF!K$10-DCF!K$5*MAX(BC885*DCF!K$10,0)-MAX(BC885-BB885,0)/Inputs!$B$10)*DCF!K$6</f>
        <v>3987.1352821997461</v>
      </c>
      <c r="CK885" s="15">
        <f ca="1">(BD885*DCF!L$10-DCF!L$5*MAX(BD885*DCF!L$10,0)-MAX(BD885-BC885,0)/Inputs!$B$10)*DCF!L$6</f>
        <v>4358.0861743499545</v>
      </c>
      <c r="CL885" s="15">
        <f ca="1">(BE885*DCF!M$10-DCF!M$5*MAX(BE885*DCF!M$10,0)-MAX(BE885-BD885,0)/Inputs!$B$10)*DCF!M$6</f>
        <v>5730.4569202509983</v>
      </c>
      <c r="CM885" s="15">
        <f ca="1">(BF885*DCF!C$28-DCF!C$5*MAX(BF885*DCF!C$28,0)-MAX(BF885-Inputs!$B$13,0)/Inputs!$B$17)*DCF!C$6</f>
        <v>3671.3271165935048</v>
      </c>
      <c r="CN885" s="15">
        <f ca="1">(BG885*DCF!D$28-DCF!D$5*MAX(BG885*DCF!D$28,0)-MAX(BG885-BF885,0)/Inputs!$B$17)*DCF!D$6</f>
        <v>4598.3396078253672</v>
      </c>
      <c r="CO885" s="15">
        <f ca="1">(BH885*DCF!E$28-DCF!E$5*MAX(BH885*DCF!E$28,0)-MAX(BH885-BG885,0)/Inputs!$B$17)*DCF!E$6</f>
        <v>5649.3636356140041</v>
      </c>
      <c r="CP885" s="15">
        <f ca="1">(BI885*DCF!F$28-DCF!F$5*MAX(BI885*DCF!F$28,0)-MAX(BI885-BH885,0)/Inputs!$B$17)*DCF!F$6</f>
        <v>6137.4255714051787</v>
      </c>
      <c r="CQ885" s="15">
        <f ca="1">(BJ885*DCF!G$28-DCF!G$5*MAX(BJ885*DCF!G$28,0)-MAX(BJ885-BI885,0)/Inputs!$B$17)*DCF!G$6</f>
        <v>7810.4731471193454</v>
      </c>
      <c r="CR885" s="15">
        <f ca="1">(BK885*DCF!H$28-DCF!H$5*MAX(BK885*DCF!H$28,0)-MAX(BK885-BJ885,0)/Inputs!$B$17)*DCF!H$6</f>
        <v>9243.5812480714521</v>
      </c>
      <c r="CS885" s="15">
        <f ca="1">(BL885*DCF!I$28-DCF!I$5*MAX(BL885*DCF!I$28,0)-MAX(BL885-BK885,0)/Inputs!$B$17)*DCF!I$6</f>
        <v>12424.899426217748</v>
      </c>
      <c r="CT885" s="15">
        <f ca="1">(BM885*DCF!J$28-DCF!J$5*MAX(BM885*DCF!J$28,0)-MAX(BM885-BL885,0)/Inputs!$B$17)*DCF!J$6</f>
        <v>17479.297530510594</v>
      </c>
      <c r="CU885" s="15">
        <f ca="1">(BN885*DCF!K$28-DCF!K$5*MAX(BN885*DCF!K$28,0)-MAX(BN885-BM885,0)/Inputs!$B$17)*DCF!K$6</f>
        <v>19726.1172640066</v>
      </c>
      <c r="CV885" s="15">
        <f ca="1">(BO885*DCF!L$28-DCF!L$5*MAX(BO885*DCF!L$28,0)-MAX(BO885-BN885,0)/Inputs!$B$17)*DCF!L$6</f>
        <v>20905.54301930514</v>
      </c>
      <c r="CW885" s="15">
        <f ca="1">(BP885*DCF!M$28-DCF!M$5*MAX(BP885*DCF!M$28,0)-MAX(BP885-BO885,0)/Inputs!$B$17)*DCF!M$6</f>
        <v>21325.971514961104</v>
      </c>
      <c r="CX885" s="15">
        <f ca="1">(BQ885*DCF!C$46-DCF!C$5*MAX(BQ885*DCF!C$46,0)-MAX(BQ885-Inputs!$B$20,0)/Inputs!$B$24)*DCF!C$6</f>
        <v>-2882.338664349043</v>
      </c>
      <c r="CY885" s="15">
        <f ca="1">(BR885*DCF!D$46-DCF!D$5*MAX(BR885*DCF!D$46,0)-MAX(BR885-BQ885,0)/Inputs!$B$24)*DCF!D$6</f>
        <v>-3163.2277095643703</v>
      </c>
      <c r="CZ885" s="15">
        <f ca="1">(BS885*DCF!E$46-DCF!E$5*MAX(BS885*DCF!E$46,0)-MAX(BS885-BR885,0)/Inputs!$B$24)*DCF!E$6</f>
        <v>-1904.4290630843473</v>
      </c>
      <c r="DA885" s="15">
        <f ca="1">(BT885*DCF!F$46-DCF!F$5*MAX(BT885*DCF!F$46,0)-MAX(BT885-BS885,0)/Inputs!$B$24)*DCF!F$6</f>
        <v>-4833.6776445439682</v>
      </c>
      <c r="DB885" s="15">
        <f ca="1">(BU885*DCF!G$46-DCF!G$5*MAX(BU885*DCF!G$46,0)-MAX(BU885-BT885,0)/Inputs!$B$24)*DCF!G$6</f>
        <v>-2981.1760651291161</v>
      </c>
      <c r="DC885" s="15">
        <f ca="1">(BV885*DCF!H$46-DCF!H$5*MAX(BV885*DCF!H$46,0)-MAX(BV885-BU885,0)/Inputs!$B$24)*DCF!H$6</f>
        <v>-8070.8758587415823</v>
      </c>
      <c r="DD885" s="15">
        <f ca="1">(BW885*DCF!I$46-DCF!I$5*MAX(BW885*DCF!I$46,0)-MAX(BW885-BV885,0)/Inputs!$B$24)*DCF!I$6</f>
        <v>-11801.894314828229</v>
      </c>
      <c r="DE885" s="15">
        <f ca="1">(BX885*DCF!J$46-DCF!J$5*MAX(BX885*DCF!J$46,0)-MAX(BX885-BW885,0)/Inputs!$B$24)*DCF!J$6</f>
        <v>-11113.018465931014</v>
      </c>
      <c r="DF885" s="15">
        <f ca="1">(BY885*DCF!K$46-DCF!K$5*MAX(BY885*DCF!K$46,0)-MAX(BY885-BX885,0)/Inputs!$B$24)*DCF!K$6</f>
        <v>7114.3432841459662</v>
      </c>
      <c r="DG885" s="15">
        <f ca="1">(BZ885*DCF!L$46-DCF!L$5*MAX(BZ885*DCF!L$46,0)-MAX(BZ885-BY885,0)/Inputs!$B$24)*DCF!L$6</f>
        <v>-490.49612315825379</v>
      </c>
      <c r="DH885" s="15">
        <f ca="1">(CA885*DCF!M$46-DCF!M$5*MAX(CA885*DCF!M$46,0)-MAX(CA885-BZ885,0)/Inputs!$B$24)*DCF!M$6</f>
        <v>5758.9583824622168</v>
      </c>
      <c r="DI885" s="15">
        <f ca="1">SUM(CB885:CL885)+BE885*DCF!M$10*(1+Inputs!$B$30)*(1-Inputs!$B$33)*(1-Inputs!$B$30/Inputs!$B$31)/(Inputs!$B$29-Inputs!$B$30)*DCF!M$6</f>
        <v>155943.33956151188</v>
      </c>
      <c r="DJ885" s="15">
        <f ca="1">SUM(CM885:CW885)+BP885*DCF!M$28*(1+Inputs!$B$30)*(1-Inputs!$B$33)*(1-Inputs!$B$30/Inputs!$B$31)/(Inputs!$B$29-Inputs!$B$30)*DCF!M$6</f>
        <v>565735.16846469895</v>
      </c>
      <c r="DK885" s="15">
        <f ca="1">SUM(CX885:DH885)+CA885*DCF!M$46*(1+Inputs!$B$30)*(1-Inputs!$B$33)*(1-Inputs!$B$30/Inputs!$B$31)/(Inputs!$B$29-Inputs!$B$30)*DCF!M$6</f>
        <v>563895.5159871378</v>
      </c>
      <c r="DM885" s="15">
        <f ca="1">DI885+DJ885+DK885+Inputs!$B$34+Inputs!$B$36-Inputs!$B$35</f>
        <v>1362425.0240133486</v>
      </c>
    </row>
    <row r="886" spans="1:117" x14ac:dyDescent="0.75">
      <c r="A886" s="11">
        <v>873</v>
      </c>
      <c r="C886" s="24">
        <f t="shared" ca="1" si="507"/>
        <v>-0.82080901467332978</v>
      </c>
      <c r="D886" s="24">
        <f t="shared" ca="1" si="507"/>
        <v>1.2537088560580567</v>
      </c>
      <c r="E886" s="24">
        <f t="shared" ca="1" si="507"/>
        <v>0.77014554644925459</v>
      </c>
      <c r="F886" s="24">
        <f t="shared" ca="1" si="507"/>
        <v>-0.19297368929819539</v>
      </c>
      <c r="G886" s="24">
        <f t="shared" ca="1" si="507"/>
        <v>1.2048323295125911</v>
      </c>
      <c r="H886" s="24">
        <f t="shared" ca="1" si="507"/>
        <v>-0.38174397734708654</v>
      </c>
      <c r="I886" s="24">
        <f t="shared" ca="1" si="507"/>
        <v>-0.79853332536865806</v>
      </c>
      <c r="J886" s="24">
        <f t="shared" ca="1" si="507"/>
        <v>9.8332631932304369E-3</v>
      </c>
      <c r="K886" s="24">
        <f t="shared" ca="1" si="507"/>
        <v>0.29206647463148899</v>
      </c>
      <c r="L886" s="24">
        <f t="shared" ca="1" si="507"/>
        <v>0.66664712834670259</v>
      </c>
      <c r="M886" s="24">
        <f t="shared" ca="1" si="507"/>
        <v>-1.0385162550453966</v>
      </c>
      <c r="N886" s="24">
        <f ca="1">SQRT(Inputs!$B$38)*C886+SQRT(1-Inputs!$B$38)*_xlfn.NORM.S.INV(RAND())</f>
        <v>-5.3939232124335434E-2</v>
      </c>
      <c r="O886" s="24">
        <f ca="1">SQRT(Inputs!$B$38)*D886+SQRT(1-Inputs!$B$38)*_xlfn.NORM.S.INV(RAND())</f>
        <v>0.9094339776226108</v>
      </c>
      <c r="P886" s="24">
        <f ca="1">SQRT(Inputs!$B$38)*E886+SQRT(1-Inputs!$B$38)*_xlfn.NORM.S.INV(RAND())</f>
        <v>-4.6430958620394036E-2</v>
      </c>
      <c r="Q886" s="24">
        <f ca="1">SQRT(Inputs!$B$38)*F886+SQRT(1-Inputs!$B$38)*_xlfn.NORM.S.INV(RAND())</f>
        <v>-0.21340694803771137</v>
      </c>
      <c r="R886" s="24">
        <f ca="1">SQRT(Inputs!$B$38)*G886+SQRT(1-Inputs!$B$38)*_xlfn.NORM.S.INV(RAND())</f>
        <v>0.35185958967310177</v>
      </c>
      <c r="S886" s="24">
        <f ca="1">SQRT(Inputs!$B$38)*H886+SQRT(1-Inputs!$B$38)*_xlfn.NORM.S.INV(RAND())</f>
        <v>-1.3440241864201807</v>
      </c>
      <c r="T886" s="24">
        <f ca="1">SQRT(Inputs!$B$38)*I886+SQRT(1-Inputs!$B$38)*_xlfn.NORM.S.INV(RAND())</f>
        <v>-0.20179611302909448</v>
      </c>
      <c r="U886" s="24">
        <f ca="1">SQRT(Inputs!$B$38)*J886+SQRT(1-Inputs!$B$38)*_xlfn.NORM.S.INV(RAND())</f>
        <v>-1.6474433159106787E-2</v>
      </c>
      <c r="V886" s="24">
        <f ca="1">SQRT(Inputs!$B$38)*K886+SQRT(1-Inputs!$B$38)*_xlfn.NORM.S.INV(RAND())</f>
        <v>0.16119494550520622</v>
      </c>
      <c r="W886" s="24">
        <f ca="1">SQRT(Inputs!$B$38)*L886+SQRT(1-Inputs!$B$38)*_xlfn.NORM.S.INV(RAND())</f>
        <v>-2.8207099674897373E-2</v>
      </c>
      <c r="X886" s="24">
        <f ca="1">SQRT(Inputs!$B$38)*M886+SQRT(1-Inputs!$B$38)*_xlfn.NORM.S.INV(RAND())</f>
        <v>-1.1087975767958009</v>
      </c>
      <c r="Y886" s="24">
        <f ca="1">SQRT(Inputs!$B$38)*C886+SQRT(1-Inputs!$B$38)*_xlfn.NORM.S.INV(RAND())</f>
        <v>-0.26239892018794331</v>
      </c>
      <c r="Z886" s="24">
        <f ca="1">SQRT(Inputs!$B$38)*D886+SQRT(1-Inputs!$B$38)*_xlfn.NORM.S.INV(RAND())</f>
        <v>-0.38235698852399091</v>
      </c>
      <c r="AA886" s="24">
        <f ca="1">SQRT(Inputs!$B$38)*E886+SQRT(1-Inputs!$B$38)*_xlfn.NORM.S.INV(RAND())</f>
        <v>-1.1530719839284138</v>
      </c>
      <c r="AB886" s="24">
        <f ca="1">SQRT(Inputs!$B$38)*F886+SQRT(1-Inputs!$B$38)*_xlfn.NORM.S.INV(RAND())</f>
        <v>-0.66751483613234464</v>
      </c>
      <c r="AC886" s="24">
        <f ca="1">SQRT(Inputs!$B$38)*G886+SQRT(1-Inputs!$B$38)*_xlfn.NORM.S.INV(RAND())</f>
        <v>-0.38636303234574332</v>
      </c>
      <c r="AD886" s="24">
        <f ca="1">SQRT(Inputs!$B$38)*H886+SQRT(1-Inputs!$B$38)*_xlfn.NORM.S.INV(RAND())</f>
        <v>-0.91364435017840373</v>
      </c>
      <c r="AE886" s="24">
        <f ca="1">SQRT(Inputs!$B$38)*I886+SQRT(1-Inputs!$B$38)*_xlfn.NORM.S.INV(RAND())</f>
        <v>-0.79174643486987684</v>
      </c>
      <c r="AF886" s="24">
        <f ca="1">SQRT(Inputs!$B$38)*J886+SQRT(1-Inputs!$B$38)*_xlfn.NORM.S.INV(RAND())</f>
        <v>-0.26862205780531739</v>
      </c>
      <c r="AG886" s="24">
        <f ca="1">SQRT(Inputs!$B$38)*K886+SQRT(1-Inputs!$B$38)*_xlfn.NORM.S.INV(RAND())</f>
        <v>0.27816915497284922</v>
      </c>
      <c r="AH886" s="24">
        <f ca="1">SQRT(Inputs!$B$38)*L886+SQRT(1-Inputs!$B$38)*_xlfn.NORM.S.INV(RAND())</f>
        <v>8.4288253272464475E-2</v>
      </c>
      <c r="AI886" s="24">
        <f ca="1">SQRT(Inputs!$B$38)*M886+SQRT(1-Inputs!$B$38)*_xlfn.NORM.S.INV(RAND())</f>
        <v>0.94154647084430776</v>
      </c>
      <c r="AJ886" s="24">
        <f ca="1">SQRT(Inputs!$B$38)*C886+SQRT(1-Inputs!$B$38)*_xlfn.NORM.S.INV(RAND())</f>
        <v>0.89184125201896336</v>
      </c>
      <c r="AK886" s="24">
        <f ca="1">SQRT(Inputs!$B$38)*D886+SQRT(1-Inputs!$B$38)*_xlfn.NORM.S.INV(RAND())</f>
        <v>1.3109492948690982</v>
      </c>
      <c r="AL886" s="24">
        <f ca="1">SQRT(Inputs!$B$38)*E886+SQRT(1-Inputs!$B$38)*_xlfn.NORM.S.INV(RAND())</f>
        <v>0.77208635878546539</v>
      </c>
      <c r="AM886" s="24">
        <f ca="1">SQRT(Inputs!$B$38)*F886+SQRT(1-Inputs!$B$38)*_xlfn.NORM.S.INV(RAND())</f>
        <v>-0.92847349752432273</v>
      </c>
      <c r="AN886" s="24">
        <f ca="1">SQRT(Inputs!$B$38)*G886+SQRT(1-Inputs!$B$38)*_xlfn.NORM.S.INV(RAND())</f>
        <v>-0.63043016231471583</v>
      </c>
      <c r="AO886" s="24">
        <f ca="1">SQRT(Inputs!$B$38)*H886+SQRT(1-Inputs!$B$38)*_xlfn.NORM.S.INV(RAND())</f>
        <v>-0.66037450266347109</v>
      </c>
      <c r="AP886" s="24">
        <f ca="1">SQRT(Inputs!$B$38)*I886+SQRT(1-Inputs!$B$38)*_xlfn.NORM.S.INV(RAND())</f>
        <v>-0.99762051886096548</v>
      </c>
      <c r="AQ886" s="24">
        <f ca="1">SQRT(Inputs!$B$38)*J886+SQRT(1-Inputs!$B$38)*_xlfn.NORM.S.INV(RAND())</f>
        <v>2.847194041920522E-2</v>
      </c>
      <c r="AR886" s="24">
        <f ca="1">SQRT(Inputs!$B$38)*K886+SQRT(1-Inputs!$B$38)*_xlfn.NORM.S.INV(RAND())</f>
        <v>-0.31151435518057363</v>
      </c>
      <c r="AS886" s="24">
        <f ca="1">SQRT(Inputs!$B$38)*L886+SQRT(1-Inputs!$B$38)*_xlfn.NORM.S.INV(RAND())</f>
        <v>1.1948805300514937</v>
      </c>
      <c r="AT886" s="24">
        <f ca="1">SQRT(Inputs!$B$38)*M886+SQRT(1-Inputs!$B$38)*_xlfn.NORM.S.INV(RAND())</f>
        <v>8.7122087018448591E-3</v>
      </c>
      <c r="AU886" s="15">
        <f ca="1">Inputs!$B$6*EXP($B$8-0.5*C$5^2+C$5*N886)</f>
        <v>4919.1011849151364</v>
      </c>
      <c r="AV886" s="15">
        <f t="shared" ca="1" si="474"/>
        <v>6844.3576388216288</v>
      </c>
      <c r="AW886" s="15">
        <f t="shared" ca="1" si="475"/>
        <v>8293.3797136895973</v>
      </c>
      <c r="AX886" s="15">
        <f t="shared" ca="1" si="476"/>
        <v>9858.9926324773969</v>
      </c>
      <c r="AY886" s="15">
        <f t="shared" ca="1" si="477"/>
        <v>12554.125410364048</v>
      </c>
      <c r="AZ886" s="15">
        <f t="shared" ca="1" si="478"/>
        <v>13241.755172838837</v>
      </c>
      <c r="BA886" s="15">
        <f t="shared" ca="1" si="479"/>
        <v>15865.872975485703</v>
      </c>
      <c r="BB886" s="15">
        <f t="shared" ca="1" si="480"/>
        <v>19392.627827276679</v>
      </c>
      <c r="BC886" s="15">
        <f t="shared" ca="1" si="481"/>
        <v>24123.49332584217</v>
      </c>
      <c r="BD886" s="15">
        <f t="shared" ca="1" si="482"/>
        <v>29475.685687409958</v>
      </c>
      <c r="BE886" s="15">
        <f t="shared" ca="1" si="483"/>
        <v>32649.199934352255</v>
      </c>
      <c r="BF886" s="15">
        <f ca="1">Inputs!$B$13*EXP($B$9-0.5*C$6^2+C$6*Y886)</f>
        <v>13129.924948947395</v>
      </c>
      <c r="BG886" s="15">
        <f t="shared" ca="1" si="484"/>
        <v>14935.123929815403</v>
      </c>
      <c r="BH886" s="15">
        <f t="shared" ca="1" si="485"/>
        <v>15071.545563026093</v>
      </c>
      <c r="BI886" s="15">
        <f t="shared" ca="1" si="486"/>
        <v>16648.366473853715</v>
      </c>
      <c r="BJ886" s="15">
        <f t="shared" ca="1" si="487"/>
        <v>19304.211820013716</v>
      </c>
      <c r="BK886" s="15">
        <f t="shared" ca="1" si="488"/>
        <v>20921.177243740527</v>
      </c>
      <c r="BL886" s="15">
        <f t="shared" ca="1" si="489"/>
        <v>23193.07798381375</v>
      </c>
      <c r="BM886" s="15">
        <f t="shared" ca="1" si="490"/>
        <v>27573.634054633265</v>
      </c>
      <c r="BN886" s="15">
        <f t="shared" ca="1" si="491"/>
        <v>35061.617873411204</v>
      </c>
      <c r="BO886" s="15">
        <f t="shared" ca="1" si="492"/>
        <v>43564.451546226934</v>
      </c>
      <c r="BP886" s="15">
        <f t="shared" ca="1" si="493"/>
        <v>59655.713581910699</v>
      </c>
      <c r="BQ886" s="15">
        <f ca="1">Inputs!$B$20*EXP($B$10-0.5*C$7^2+C$7*AJ886)</f>
        <v>5885.5138933278004</v>
      </c>
      <c r="BR886" s="15">
        <f t="shared" ca="1" si="494"/>
        <v>12109.701039137637</v>
      </c>
      <c r="BS886" s="15">
        <f t="shared" ca="1" si="495"/>
        <v>20699.708402251101</v>
      </c>
      <c r="BT886" s="15">
        <f t="shared" ca="1" si="496"/>
        <v>22370.699129902248</v>
      </c>
      <c r="BU886" s="15">
        <f t="shared" ca="1" si="497"/>
        <v>26616.791431920377</v>
      </c>
      <c r="BV886" s="15">
        <f t="shared" ca="1" si="498"/>
        <v>31912.289455604739</v>
      </c>
      <c r="BW886" s="15">
        <f t="shared" ca="1" si="499"/>
        <v>36055.445599192193</v>
      </c>
      <c r="BX886" s="15">
        <f t="shared" ca="1" si="500"/>
        <v>50718.001600091899</v>
      </c>
      <c r="BY886" s="15">
        <f t="shared" ca="1" si="501"/>
        <v>66952.806262470942</v>
      </c>
      <c r="BZ886" s="15">
        <f t="shared" ca="1" si="502"/>
        <v>117021.7779560318</v>
      </c>
      <c r="CA886" s="15">
        <f t="shared" ca="1" si="503"/>
        <v>164634.76670573666</v>
      </c>
      <c r="CB886" s="15">
        <f ca="1">(AU886*DCF!C$10-DCF!C$5*MAX(AU886*DCF!C$10,0)-MAX(AU886-Inputs!$B$6,0)/Inputs!$B$10)*DCF!C$6</f>
        <v>1043.3818868972323</v>
      </c>
      <c r="CC886" s="15">
        <f ca="1">(AV886*DCF!D$10-DCF!D$5*MAX(AV886*DCF!D$10,0)-MAX(AV886-AU886,0)/Inputs!$B$10)*DCF!D$6</f>
        <v>1198.8424067176109</v>
      </c>
      <c r="CD886" s="15">
        <f ca="1">(AW886*DCF!E$10-DCF!E$5*MAX(AW886*DCF!E$10,0)-MAX(AW886-AV886,0)/Inputs!$B$10)*DCF!E$6</f>
        <v>1588.4295787020849</v>
      </c>
      <c r="CE886" s="15">
        <f ca="1">(AX886*DCF!F$10-DCF!F$5*MAX(AX886*DCF!F$10,0)-MAX(AX886-AW886,0)/Inputs!$B$10)*DCF!F$6</f>
        <v>1826.4371472554733</v>
      </c>
      <c r="CF886" s="15">
        <f ca="1">(AY886*DCF!G$10-DCF!G$5*MAX(AY886*DCF!G$10,0)-MAX(AY886-AX886,0)/Inputs!$B$10)*DCF!G$6</f>
        <v>2068.599001863869</v>
      </c>
      <c r="CG886" s="15">
        <f ca="1">(AZ886*DCF!H$10-DCF!H$5*MAX(AZ886*DCF!H$10,0)-MAX(AZ886-AY886,0)/Inputs!$B$10)*DCF!H$6</f>
        <v>2448.7952731576015</v>
      </c>
      <c r="CH886" s="15">
        <f ca="1">(BA886*DCF!I$10-DCF!I$5*MAX(BA886*DCF!I$10,0)-MAX(BA886-AZ886,0)/Inputs!$B$10)*DCF!I$6</f>
        <v>2467.6689433992642</v>
      </c>
      <c r="CI886" s="15">
        <f ca="1">(BB886*DCF!J$10-DCF!J$5*MAX(BB886*DCF!J$10,0)-MAX(BB886-BA886,0)/Inputs!$B$10)*DCF!J$6</f>
        <v>2793.3983508134284</v>
      </c>
      <c r="CJ886" s="15">
        <f ca="1">(BC886*DCF!K$10-DCF!K$5*MAX(BC886*DCF!K$10,0)-MAX(BC886-BB886,0)/Inputs!$B$10)*DCF!K$6</f>
        <v>3221.2458471348582</v>
      </c>
      <c r="CK886" s="15">
        <f ca="1">(BD886*DCF!L$10-DCF!L$5*MAX(BD886*DCF!L$10,0)-MAX(BD886-BC886,0)/Inputs!$B$10)*DCF!L$6</f>
        <v>3753.3687784374652</v>
      </c>
      <c r="CL886" s="15">
        <f ca="1">(BE886*DCF!M$10-DCF!M$5*MAX(BE886*DCF!M$10,0)-MAX(BE886-BD886,0)/Inputs!$B$10)*DCF!M$6</f>
        <v>4228.1142115062039</v>
      </c>
      <c r="CM886" s="15">
        <f ca="1">(BF886*DCF!C$28-DCF!C$5*MAX(BF886*DCF!C$28,0)-MAX(BF886-Inputs!$B$13,0)/Inputs!$B$17)*DCF!C$6</f>
        <v>3604.6439037925929</v>
      </c>
      <c r="CN886" s="15">
        <f ca="1">(BG886*DCF!D$28-DCF!D$5*MAX(BG886*DCF!D$28,0)-MAX(BG886-BF886,0)/Inputs!$B$17)*DCF!D$6</f>
        <v>4013.6067478847322</v>
      </c>
      <c r="CO886" s="15">
        <f ca="1">(BH886*DCF!E$28-DCF!E$5*MAX(BH886*DCF!E$28,0)-MAX(BH886-BG886,0)/Inputs!$B$17)*DCF!E$6</f>
        <v>4241.6432479808964</v>
      </c>
      <c r="CP886" s="15">
        <f ca="1">(BI886*DCF!F$28-DCF!F$5*MAX(BI886*DCF!F$28,0)-MAX(BI886-BH886,0)/Inputs!$B$17)*DCF!F$6</f>
        <v>4232.5077949475972</v>
      </c>
      <c r="CQ886" s="15">
        <f ca="1">(BJ886*DCF!G$28-DCF!G$5*MAX(BJ886*DCF!G$28,0)-MAX(BJ886-BI886,0)/Inputs!$B$17)*DCF!G$6</f>
        <v>4561.9372666599511</v>
      </c>
      <c r="CR886" s="15">
        <f ca="1">(BK886*DCF!H$28-DCF!H$5*MAX(BK886*DCF!H$28,0)-MAX(BK886-BJ886,0)/Inputs!$B$17)*DCF!H$6</f>
        <v>4922.806900983107</v>
      </c>
      <c r="CS886" s="15">
        <f ca="1">(BL886*DCF!I$28-DCF!I$5*MAX(BL886*DCF!I$28,0)-MAX(BL886-BK886,0)/Inputs!$B$17)*DCF!I$6</f>
        <v>5127.8353211644899</v>
      </c>
      <c r="CT886" s="15">
        <f ca="1">(BM886*DCF!J$28-DCF!J$5*MAX(BM886*DCF!J$28,0)-MAX(BM886-BL886,0)/Inputs!$B$17)*DCF!J$6</f>
        <v>5570.3835076970681</v>
      </c>
      <c r="CU886" s="15">
        <f ca="1">(BN886*DCF!K$28-DCF!K$5*MAX(BN886*DCF!K$28,0)-MAX(BN886-BM886,0)/Inputs!$B$17)*DCF!K$6</f>
        <v>6487.2475383661977</v>
      </c>
      <c r="CV886" s="15">
        <f ca="1">(BO886*DCF!L$28-DCF!L$5*MAX(BO886*DCF!L$28,0)-MAX(BO886-BN886,0)/Inputs!$B$17)*DCF!L$6</f>
        <v>7729.9126873704818</v>
      </c>
      <c r="CW886" s="15">
        <f ca="1">(BP886*DCF!M$28-DCF!M$5*MAX(BP886*DCF!M$28,0)-MAX(BP886-BO886,0)/Inputs!$B$17)*DCF!M$6</f>
        <v>9542.267999083595</v>
      </c>
      <c r="CX886" s="15">
        <f ca="1">(BQ886*DCF!C$46-DCF!C$5*MAX(BQ886*DCF!C$46,0)-MAX(BQ886-Inputs!$B$20,0)/Inputs!$B$24)*DCF!C$6</f>
        <v>-2599.2013117744577</v>
      </c>
      <c r="CY886" s="15">
        <f ca="1">(BR886*DCF!D$46-DCF!D$5*MAX(BR886*DCF!D$46,0)-MAX(BR886-BQ886,0)/Inputs!$B$24)*DCF!D$6</f>
        <v>-4722.6525551749237</v>
      </c>
      <c r="CZ886" s="15">
        <f ca="1">(BS886*DCF!E$46-DCF!E$5*MAX(BS886*DCF!E$46,0)-MAX(BS886-BR886,0)/Inputs!$B$24)*DCF!E$6</f>
        <v>-5833.7209828395089</v>
      </c>
      <c r="DA886" s="15">
        <f ca="1">(BT886*DCF!F$46-DCF!F$5*MAX(BT886*DCF!F$46,0)-MAX(BT886-BS886,0)/Inputs!$B$24)*DCF!F$6</f>
        <v>-2237.6362969729557</v>
      </c>
      <c r="DB886" s="15">
        <f ca="1">(BU886*DCF!G$46-DCF!G$5*MAX(BU886*DCF!G$46,0)-MAX(BU886-BT886,0)/Inputs!$B$24)*DCF!G$6</f>
        <v>-2323.6378332696468</v>
      </c>
      <c r="DC886" s="15">
        <f ca="1">(BV886*DCF!H$46-DCF!H$5*MAX(BV886*DCF!H$46,0)-MAX(BV886-BU886,0)/Inputs!$B$24)*DCF!H$6</f>
        <v>-1645.5435648052055</v>
      </c>
      <c r="DD886" s="15">
        <f ca="1">(BW886*DCF!I$46-DCF!I$5*MAX(BW886*DCF!I$46,0)-MAX(BW886-BV886,0)/Inputs!$B$24)*DCF!I$6</f>
        <v>-356.62535837473013</v>
      </c>
      <c r="DE886" s="15">
        <f ca="1">(BX886*DCF!J$46-DCF!J$5*MAX(BX886*DCF!J$46,0)-MAX(BX886-BW886,0)/Inputs!$B$24)*DCF!J$6</f>
        <v>-1760.7904253320503</v>
      </c>
      <c r="DF886" s="15">
        <f ca="1">(BY886*DCF!K$46-DCF!K$5*MAX(BY886*DCF!K$46,0)-MAX(BY886-BX886,0)/Inputs!$B$24)*DCF!K$6</f>
        <v>-152.52716686932146</v>
      </c>
      <c r="DG886" s="15">
        <f ca="1">(BZ886*DCF!L$46-DCF!L$5*MAX(BZ886*DCF!L$46,0)-MAX(BZ886-BY886,0)/Inputs!$B$24)*DCF!L$6</f>
        <v>-3241.6001320290643</v>
      </c>
      <c r="DH886" s="15">
        <f ca="1">(CA886*DCF!M$46-DCF!M$5*MAX(CA886*DCF!M$46,0)-MAX(CA886-BZ886,0)/Inputs!$B$24)*DCF!M$6</f>
        <v>2952.9289996622138</v>
      </c>
      <c r="DI886" s="15">
        <f ca="1">SUM(CB886:CL886)+BE886*DCF!M$10*(1+Inputs!$B$30)*(1-Inputs!$B$33)*(1-Inputs!$B$30/Inputs!$B$31)/(Inputs!$B$29-Inputs!$B$30)*DCF!M$6</f>
        <v>117501.43658416063</v>
      </c>
      <c r="DJ886" s="15">
        <f ca="1">SUM(CM886:CW886)+BP886*DCF!M$28*(1+Inputs!$B$30)*(1-Inputs!$B$33)*(1-Inputs!$B$30/Inputs!$B$31)/(Inputs!$B$29-Inputs!$B$30)*DCF!M$6</f>
        <v>281398.312600734</v>
      </c>
      <c r="DK886" s="15">
        <f ca="1">SUM(CX886:DH886)+CA886*DCF!M$46*(1+Inputs!$B$30)*(1-Inputs!$B$33)*(1-Inputs!$B$30/Inputs!$B$31)/(Inputs!$B$29-Inputs!$B$30)*DCF!M$6</f>
        <v>232623.84493415037</v>
      </c>
      <c r="DM886" s="15">
        <f ca="1">DI886+DJ886+DK886+Inputs!$B$34+Inputs!$B$36-Inputs!$B$35</f>
        <v>708374.59411904495</v>
      </c>
    </row>
    <row r="887" spans="1:117" x14ac:dyDescent="0.75">
      <c r="A887" s="11">
        <v>874</v>
      </c>
      <c r="C887" s="24">
        <f t="shared" ca="1" si="507"/>
        <v>-0.24070334374728269</v>
      </c>
      <c r="D887" s="24">
        <f t="shared" ca="1" si="507"/>
        <v>0.29321171760874626</v>
      </c>
      <c r="E887" s="24">
        <f t="shared" ca="1" si="507"/>
        <v>-0.96089522625694612</v>
      </c>
      <c r="F887" s="24">
        <f t="shared" ca="1" si="507"/>
        <v>9.4277803379393829E-2</v>
      </c>
      <c r="G887" s="24">
        <f t="shared" ca="1" si="507"/>
        <v>-0.80292193513514953</v>
      </c>
      <c r="H887" s="24">
        <f t="shared" ca="1" si="507"/>
        <v>-0.12429504253269207</v>
      </c>
      <c r="I887" s="24">
        <f t="shared" ca="1" si="507"/>
        <v>-0.81458094133179404</v>
      </c>
      <c r="J887" s="24">
        <f t="shared" ca="1" si="507"/>
        <v>-0.75647804089765103</v>
      </c>
      <c r="K887" s="24">
        <f t="shared" ca="1" si="507"/>
        <v>1.4548000835401793</v>
      </c>
      <c r="L887" s="24">
        <f t="shared" ca="1" si="507"/>
        <v>-7.3008354518781321E-2</v>
      </c>
      <c r="M887" s="24">
        <f t="shared" ca="1" si="507"/>
        <v>1.2912155369497345</v>
      </c>
      <c r="N887" s="24">
        <f ca="1">SQRT(Inputs!$B$38)*C887+SQRT(1-Inputs!$B$38)*_xlfn.NORM.S.INV(RAND())</f>
        <v>0.54254904325070963</v>
      </c>
      <c r="O887" s="24">
        <f ca="1">SQRT(Inputs!$B$38)*D887+SQRT(1-Inputs!$B$38)*_xlfn.NORM.S.INV(RAND())</f>
        <v>-0.99776935119809118</v>
      </c>
      <c r="P887" s="24">
        <f ca="1">SQRT(Inputs!$B$38)*E887+SQRT(1-Inputs!$B$38)*_xlfn.NORM.S.INV(RAND())</f>
        <v>-1.0370210432338265</v>
      </c>
      <c r="Q887" s="24">
        <f ca="1">SQRT(Inputs!$B$38)*F887+SQRT(1-Inputs!$B$38)*_xlfn.NORM.S.INV(RAND())</f>
        <v>-1.802285369438031</v>
      </c>
      <c r="R887" s="24">
        <f ca="1">SQRT(Inputs!$B$38)*G887+SQRT(1-Inputs!$B$38)*_xlfn.NORM.S.INV(RAND())</f>
        <v>0.3398168699764057</v>
      </c>
      <c r="S887" s="24">
        <f ca="1">SQRT(Inputs!$B$38)*H887+SQRT(1-Inputs!$B$38)*_xlfn.NORM.S.INV(RAND())</f>
        <v>-0.36530175770212936</v>
      </c>
      <c r="T887" s="24">
        <f ca="1">SQRT(Inputs!$B$38)*I887+SQRT(1-Inputs!$B$38)*_xlfn.NORM.S.INV(RAND())</f>
        <v>-1.1433907277703317</v>
      </c>
      <c r="U887" s="24">
        <f ca="1">SQRT(Inputs!$B$38)*J887+SQRT(1-Inputs!$B$38)*_xlfn.NORM.S.INV(RAND())</f>
        <v>-2.5630337672853631</v>
      </c>
      <c r="V887" s="24">
        <f ca="1">SQRT(Inputs!$B$38)*K887+SQRT(1-Inputs!$B$38)*_xlfn.NORM.S.INV(RAND())</f>
        <v>0.95936355801161066</v>
      </c>
      <c r="W887" s="24">
        <f ca="1">SQRT(Inputs!$B$38)*L887+SQRT(1-Inputs!$B$38)*_xlfn.NORM.S.INV(RAND())</f>
        <v>-1.0456249846590491</v>
      </c>
      <c r="X887" s="24">
        <f ca="1">SQRT(Inputs!$B$38)*M887+SQRT(1-Inputs!$B$38)*_xlfn.NORM.S.INV(RAND())</f>
        <v>0.22955933529332528</v>
      </c>
      <c r="Y887" s="24">
        <f ca="1">SQRT(Inputs!$B$38)*C887+SQRT(1-Inputs!$B$38)*_xlfn.NORM.S.INV(RAND())</f>
        <v>1.1649762166039379</v>
      </c>
      <c r="Z887" s="24">
        <f ca="1">SQRT(Inputs!$B$38)*D887+SQRT(1-Inputs!$B$38)*_xlfn.NORM.S.INV(RAND())</f>
        <v>-0.38834781583842004</v>
      </c>
      <c r="AA887" s="24">
        <f ca="1">SQRT(Inputs!$B$38)*E887+SQRT(1-Inputs!$B$38)*_xlfn.NORM.S.INV(RAND())</f>
        <v>0.4678190921930544</v>
      </c>
      <c r="AB887" s="24">
        <f ca="1">SQRT(Inputs!$B$38)*F887+SQRT(1-Inputs!$B$38)*_xlfn.NORM.S.INV(RAND())</f>
        <v>0.30453697789927969</v>
      </c>
      <c r="AC887" s="24">
        <f ca="1">SQRT(Inputs!$B$38)*G887+SQRT(1-Inputs!$B$38)*_xlfn.NORM.S.INV(RAND())</f>
        <v>-0.49159757402721949</v>
      </c>
      <c r="AD887" s="24">
        <f ca="1">SQRT(Inputs!$B$38)*H887+SQRT(1-Inputs!$B$38)*_xlfn.NORM.S.INV(RAND())</f>
        <v>0.62085726047169998</v>
      </c>
      <c r="AE887" s="24">
        <f ca="1">SQRT(Inputs!$B$38)*I887+SQRT(1-Inputs!$B$38)*_xlfn.NORM.S.INV(RAND())</f>
        <v>-0.89283140418717577</v>
      </c>
      <c r="AF887" s="24">
        <f ca="1">SQRT(Inputs!$B$38)*J887+SQRT(1-Inputs!$B$38)*_xlfn.NORM.S.INV(RAND())</f>
        <v>-0.95533946058265284</v>
      </c>
      <c r="AG887" s="24">
        <f ca="1">SQRT(Inputs!$B$38)*K887+SQRT(1-Inputs!$B$38)*_xlfn.NORM.S.INV(RAND())</f>
        <v>0.9573092895085864</v>
      </c>
      <c r="AH887" s="24">
        <f ca="1">SQRT(Inputs!$B$38)*L887+SQRT(1-Inputs!$B$38)*_xlfn.NORM.S.INV(RAND())</f>
        <v>0.15835301162083665</v>
      </c>
      <c r="AI887" s="24">
        <f ca="1">SQRT(Inputs!$B$38)*M887+SQRT(1-Inputs!$B$38)*_xlfn.NORM.S.INV(RAND())</f>
        <v>2.0275400260693917</v>
      </c>
      <c r="AJ887" s="24">
        <f ca="1">SQRT(Inputs!$B$38)*C887+SQRT(1-Inputs!$B$38)*_xlfn.NORM.S.INV(RAND())</f>
        <v>-0.17206432205442548</v>
      </c>
      <c r="AK887" s="24">
        <f ca="1">SQRT(Inputs!$B$38)*D887+SQRT(1-Inputs!$B$38)*_xlfn.NORM.S.INV(RAND())</f>
        <v>-0.74647203880572055</v>
      </c>
      <c r="AL887" s="24">
        <f ca="1">SQRT(Inputs!$B$38)*E887+SQRT(1-Inputs!$B$38)*_xlfn.NORM.S.INV(RAND())</f>
        <v>0.42512412211017614</v>
      </c>
      <c r="AM887" s="24">
        <f ca="1">SQRT(Inputs!$B$38)*F887+SQRT(1-Inputs!$B$38)*_xlfn.NORM.S.INV(RAND())</f>
        <v>-0.53596802015003653</v>
      </c>
      <c r="AN887" s="24">
        <f ca="1">SQRT(Inputs!$B$38)*G887+SQRT(1-Inputs!$B$38)*_xlfn.NORM.S.INV(RAND())</f>
        <v>-0.68182549722633379</v>
      </c>
      <c r="AO887" s="24">
        <f ca="1">SQRT(Inputs!$B$38)*H887+SQRT(1-Inputs!$B$38)*_xlfn.NORM.S.INV(RAND())</f>
        <v>-0.62388830381304428</v>
      </c>
      <c r="AP887" s="24">
        <f ca="1">SQRT(Inputs!$B$38)*I887+SQRT(1-Inputs!$B$38)*_xlfn.NORM.S.INV(RAND())</f>
        <v>-0.90215977562452765</v>
      </c>
      <c r="AQ887" s="24">
        <f ca="1">SQRT(Inputs!$B$38)*J887+SQRT(1-Inputs!$B$38)*_xlfn.NORM.S.INV(RAND())</f>
        <v>-1.4987519492058299</v>
      </c>
      <c r="AR887" s="24">
        <f ca="1">SQRT(Inputs!$B$38)*K887+SQRT(1-Inputs!$B$38)*_xlfn.NORM.S.INV(RAND())</f>
        <v>0.73438615235093074</v>
      </c>
      <c r="AS887" s="24">
        <f ca="1">SQRT(Inputs!$B$38)*L887+SQRT(1-Inputs!$B$38)*_xlfn.NORM.S.INV(RAND())</f>
        <v>-0.44632610777687187</v>
      </c>
      <c r="AT887" s="24">
        <f ca="1">SQRT(Inputs!$B$38)*M887+SQRT(1-Inputs!$B$38)*_xlfn.NORM.S.INV(RAND())</f>
        <v>0.38101610497682814</v>
      </c>
      <c r="AU887" s="15">
        <f ca="1">Inputs!$B$6*EXP($B$8-0.5*C$5^2+C$5*N887)</f>
        <v>5417.753354844881</v>
      </c>
      <c r="AV887" s="15">
        <f t="shared" ca="1" si="474"/>
        <v>5694.8375608753595</v>
      </c>
      <c r="AW887" s="15">
        <f t="shared" ca="1" si="475"/>
        <v>6037.4460993698076</v>
      </c>
      <c r="AX887" s="15">
        <f t="shared" ca="1" si="476"/>
        <v>5884.9858288430878</v>
      </c>
      <c r="AY887" s="15">
        <f t="shared" ca="1" si="477"/>
        <v>7483.2203052972691</v>
      </c>
      <c r="AZ887" s="15">
        <f t="shared" ca="1" si="478"/>
        <v>8791.3241833604316</v>
      </c>
      <c r="BA887" s="15">
        <f t="shared" ca="1" si="479"/>
        <v>9544.9639615535998</v>
      </c>
      <c r="BB887" s="15">
        <f t="shared" ca="1" si="480"/>
        <v>9039.4408963394926</v>
      </c>
      <c r="BC887" s="15">
        <f t="shared" ca="1" si="481"/>
        <v>12145.244083304277</v>
      </c>
      <c r="BD887" s="15">
        <f t="shared" ca="1" si="482"/>
        <v>13492.776823866223</v>
      </c>
      <c r="BE887" s="15">
        <f t="shared" ca="1" si="483"/>
        <v>16882.998405156693</v>
      </c>
      <c r="BF887" s="15">
        <f ca="1">Inputs!$B$13*EXP($B$9-0.5*C$6^2+C$6*Y887)</f>
        <v>17424.335071437286</v>
      </c>
      <c r="BG887" s="15">
        <f t="shared" ca="1" si="484"/>
        <v>19798.547935302631</v>
      </c>
      <c r="BH887" s="15">
        <f t="shared" ca="1" si="485"/>
        <v>26141.868568715858</v>
      </c>
      <c r="BI887" s="15">
        <f t="shared" ca="1" si="486"/>
        <v>33537.33949660878</v>
      </c>
      <c r="BJ887" s="15">
        <f t="shared" ca="1" si="487"/>
        <v>38301.97801068976</v>
      </c>
      <c r="BK887" s="15">
        <f t="shared" ca="1" si="488"/>
        <v>51154.592412230602</v>
      </c>
      <c r="BL887" s="15">
        <f t="shared" ca="1" si="489"/>
        <v>55971.602575596204</v>
      </c>
      <c r="BM887" s="15">
        <f t="shared" ca="1" si="490"/>
        <v>61101.803294434765</v>
      </c>
      <c r="BN887" s="15">
        <f t="shared" ca="1" si="491"/>
        <v>84282.455380935367</v>
      </c>
      <c r="BO887" s="15">
        <f t="shared" ca="1" si="492"/>
        <v>105627.3663745879</v>
      </c>
      <c r="BP887" s="15">
        <f t="shared" ca="1" si="493"/>
        <v>163580.47469015938</v>
      </c>
      <c r="BQ887" s="15">
        <f ca="1">Inputs!$B$20*EXP($B$10-0.5*C$7^2+C$7*AJ887)</f>
        <v>4035.5603739968019</v>
      </c>
      <c r="BR887" s="15">
        <f t="shared" ca="1" si="494"/>
        <v>4320.0288922270474</v>
      </c>
      <c r="BS887" s="15">
        <f t="shared" ca="1" si="495"/>
        <v>6684.0645610167385</v>
      </c>
      <c r="BT887" s="15">
        <f t="shared" ca="1" si="496"/>
        <v>8007.0750005854361</v>
      </c>
      <c r="BU887" s="15">
        <f t="shared" ca="1" si="497"/>
        <v>9409.1220480555821</v>
      </c>
      <c r="BV887" s="15">
        <f t="shared" ca="1" si="498"/>
        <v>11374.213830959638</v>
      </c>
      <c r="BW887" s="15">
        <f t="shared" ca="1" si="499"/>
        <v>13113.205379514258</v>
      </c>
      <c r="BX887" s="15">
        <f t="shared" ca="1" si="500"/>
        <v>13581.028918365329</v>
      </c>
      <c r="BY887" s="15">
        <f t="shared" ca="1" si="501"/>
        <v>21900.020845601339</v>
      </c>
      <c r="BZ887" s="15">
        <f t="shared" ca="1" si="502"/>
        <v>28308.167535513319</v>
      </c>
      <c r="CA887" s="15">
        <f t="shared" ca="1" si="503"/>
        <v>42549.942185779335</v>
      </c>
      <c r="CB887" s="15">
        <f ca="1">(AU887*DCF!C$10-DCF!C$5*MAX(AU887*DCF!C$10,0)-MAX(AU887-Inputs!$B$6,0)/Inputs!$B$10)*DCF!C$6</f>
        <v>1039.8264080454601</v>
      </c>
      <c r="CC887" s="15">
        <f ca="1">(AV887*DCF!D$10-DCF!D$5*MAX(AV887*DCF!D$10,0)-MAX(AV887-AU887,0)/Inputs!$B$10)*DCF!D$6</f>
        <v>1320.5183423736198</v>
      </c>
      <c r="CD887" s="15">
        <f ca="1">(AW887*DCF!E$10-DCF!E$5*MAX(AW887*DCF!E$10,0)-MAX(AW887-AV887,0)/Inputs!$B$10)*DCF!E$6</f>
        <v>1316.7805654281144</v>
      </c>
      <c r="CE887" s="15">
        <f ca="1">(AX887*DCF!F$10-DCF!F$5*MAX(AX887*DCF!F$10,0)-MAX(AX887-AW887,0)/Inputs!$B$10)*DCF!F$6</f>
        <v>1284.68302763322</v>
      </c>
      <c r="CF887" s="15">
        <f ca="1">(AY887*DCF!G$10-DCF!G$5*MAX(AY887*DCF!G$10,0)-MAX(AY887-AX887,0)/Inputs!$B$10)*DCF!G$6</f>
        <v>1234.6332917961661</v>
      </c>
      <c r="CG887" s="15">
        <f ca="1">(AZ887*DCF!H$10-DCF!H$5*MAX(AZ887*DCF!H$10,0)-MAX(AZ887-AY887,0)/Inputs!$B$10)*DCF!H$6</f>
        <v>1474.5646016445326</v>
      </c>
      <c r="CH887" s="15">
        <f ca="1">(BA887*DCF!I$10-DCF!I$5*MAX(BA887*DCF!I$10,0)-MAX(BA887-AZ887,0)/Inputs!$B$10)*DCF!I$6</f>
        <v>1619.893385653309</v>
      </c>
      <c r="CI887" s="15">
        <f ca="1">(BB887*DCF!J$10-DCF!J$5*MAX(BB887*DCF!J$10,0)-MAX(BB887-BA887,0)/Inputs!$B$10)*DCF!J$6</f>
        <v>1551.1890322467252</v>
      </c>
      <c r="CJ887" s="15">
        <f ca="1">(BC887*DCF!K$10-DCF!K$5*MAX(BC887*DCF!K$10,0)-MAX(BC887-BB887,0)/Inputs!$B$10)*DCF!K$6</f>
        <v>1520.4240765059071</v>
      </c>
      <c r="CK887" s="15">
        <f ca="1">(BD887*DCF!L$10-DCF!L$5*MAX(BD887*DCF!L$10,0)-MAX(BD887-BC887,0)/Inputs!$B$10)*DCF!L$6</f>
        <v>1860.709521430874</v>
      </c>
      <c r="CL887" s="15">
        <f ca="1">(BE887*DCF!M$10-DCF!M$5*MAX(BE887*DCF!M$10,0)-MAX(BE887-BD887,0)/Inputs!$B$10)*DCF!M$6</f>
        <v>1977.4112483667971</v>
      </c>
      <c r="CM887" s="15">
        <f ca="1">(BF887*DCF!C$28-DCF!C$5*MAX(BF887*DCF!C$28,0)-MAX(BF887-Inputs!$B$13,0)/Inputs!$B$17)*DCF!C$6</f>
        <v>3923.4890811347132</v>
      </c>
      <c r="CN887" s="15">
        <f ca="1">(BG887*DCF!D$28-DCF!D$5*MAX(BG887*DCF!D$28,0)-MAX(BG887-BF887,0)/Inputs!$B$17)*DCF!D$6</f>
        <v>5324.6005362743172</v>
      </c>
      <c r="CO887" s="15">
        <f ca="1">(BH887*DCF!E$28-DCF!E$5*MAX(BH887*DCF!E$28,0)-MAX(BH887-BG887,0)/Inputs!$B$17)*DCF!E$6</f>
        <v>6153.6614899462011</v>
      </c>
      <c r="CP887" s="15">
        <f ca="1">(BI887*DCF!F$28-DCF!F$5*MAX(BI887*DCF!F$28,0)-MAX(BI887-BH887,0)/Inputs!$B$17)*DCF!F$6</f>
        <v>7758.0418941237458</v>
      </c>
      <c r="CQ887" s="15">
        <f ca="1">(BJ887*DCF!G$28-DCF!G$5*MAX(BJ887*DCF!G$28,0)-MAX(BJ887-BI887,0)/Inputs!$B$17)*DCF!G$6</f>
        <v>9136.3736619561059</v>
      </c>
      <c r="CR887" s="15">
        <f ca="1">(BK887*DCF!H$28-DCF!H$5*MAX(BK887*DCF!H$28,0)-MAX(BK887-BJ887,0)/Inputs!$B$17)*DCF!H$6</f>
        <v>10654.159490256268</v>
      </c>
      <c r="CS887" s="15">
        <f ca="1">(BL887*DCF!I$28-DCF!I$5*MAX(BL887*DCF!I$28,0)-MAX(BL887-BK887,0)/Inputs!$B$17)*DCF!I$6</f>
        <v>12470.503702270373</v>
      </c>
      <c r="CT887" s="15">
        <f ca="1">(BM887*DCF!J$28-DCF!J$5*MAX(BM887*DCF!J$28,0)-MAX(BM887-BL887,0)/Inputs!$B$17)*DCF!J$6</f>
        <v>12950.551880209774</v>
      </c>
      <c r="CU887" s="15">
        <f ca="1">(BN887*DCF!K$28-DCF!K$5*MAX(BN887*DCF!K$28,0)-MAX(BN887-BM887,0)/Inputs!$B$17)*DCF!K$6</f>
        <v>14959.72029674781</v>
      </c>
      <c r="CV887" s="15">
        <f ca="1">(BO887*DCF!L$28-DCF!L$5*MAX(BO887*DCF!L$28,0)-MAX(BO887-BN887,0)/Inputs!$B$17)*DCF!L$6</f>
        <v>18659.664425532414</v>
      </c>
      <c r="CW887" s="15">
        <f ca="1">(BP887*DCF!M$28-DCF!M$5*MAX(BP887*DCF!M$28,0)-MAX(BP887-BO887,0)/Inputs!$B$17)*DCF!M$6</f>
        <v>24720.032721281088</v>
      </c>
      <c r="CX887" s="15">
        <f ca="1">(BQ887*DCF!C$46-DCF!C$5*MAX(BQ887*DCF!C$46,0)-MAX(BQ887-Inputs!$B$20,0)/Inputs!$B$24)*DCF!C$6</f>
        <v>-1317.4783191663753</v>
      </c>
      <c r="CY887" s="15">
        <f ca="1">(BR887*DCF!D$46-DCF!D$5*MAX(BR887*DCF!D$46,0)-MAX(BR887-BQ887,0)/Inputs!$B$24)*DCF!D$6</f>
        <v>-858.70854295284073</v>
      </c>
      <c r="CZ887" s="15">
        <f ca="1">(BS887*DCF!E$46-DCF!E$5*MAX(BS887*DCF!E$46,0)-MAX(BS887-BR887,0)/Inputs!$B$24)*DCF!E$6</f>
        <v>-1722.2400519340802</v>
      </c>
      <c r="DA887" s="15">
        <f ca="1">(BT887*DCF!F$46-DCF!F$5*MAX(BT887*DCF!F$46,0)-MAX(BT887-BS887,0)/Inputs!$B$24)*DCF!F$6</f>
        <v>-1064.8757507299511</v>
      </c>
      <c r="DB887" s="15">
        <f ca="1">(BU887*DCF!G$46-DCF!G$5*MAX(BU887*DCF!G$46,0)-MAX(BU887-BT887,0)/Inputs!$B$24)*DCF!G$6</f>
        <v>-788.12520124301125</v>
      </c>
      <c r="DC887" s="15">
        <f ca="1">(BV887*DCF!H$46-DCF!H$5*MAX(BV887*DCF!H$46,0)-MAX(BV887-BU887,0)/Inputs!$B$24)*DCF!H$6</f>
        <v>-610.64023122031813</v>
      </c>
      <c r="DD887" s="15">
        <f ca="1">(BW887*DCF!I$46-DCF!I$5*MAX(BW887*DCF!I$46,0)-MAX(BW887-BV887,0)/Inputs!$B$24)*DCF!I$6</f>
        <v>-196.34263920281288</v>
      </c>
      <c r="DE887" s="15">
        <f ca="1">(BX887*DCF!J$46-DCF!J$5*MAX(BX887*DCF!J$46,0)-MAX(BX887-BW887,0)/Inputs!$B$24)*DCF!J$6</f>
        <v>445.6274367086416</v>
      </c>
      <c r="DF887" s="15">
        <f ca="1">(BY887*DCF!K$46-DCF!K$5*MAX(BY887*DCF!K$46,0)-MAX(BY887-BX887,0)/Inputs!$B$24)*DCF!K$6</f>
        <v>-786.92921034733092</v>
      </c>
      <c r="DG887" s="15">
        <f ca="1">(BZ887*DCF!L$46-DCF!L$5*MAX(BZ887*DCF!L$46,0)-MAX(BZ887-BY887,0)/Inputs!$B$24)*DCF!L$6</f>
        <v>506.62793671547041</v>
      </c>
      <c r="DH887" s="15">
        <f ca="1">(CA887*DCF!M$46-DCF!M$5*MAX(CA887*DCF!M$46,0)-MAX(CA887-BZ887,0)/Inputs!$B$24)*DCF!M$6</f>
        <v>358.41716677934761</v>
      </c>
      <c r="DI887" s="15">
        <f ca="1">SUM(CB887:CL887)+BE887*DCF!M$10*(1+Inputs!$B$30)*(1-Inputs!$B$33)*(1-Inputs!$B$30/Inputs!$B$31)/(Inputs!$B$29-Inputs!$B$30)*DCF!M$6</f>
        <v>63186.241317217311</v>
      </c>
      <c r="DJ887" s="15">
        <f ca="1">SUM(CM887:CW887)+BP887*DCF!M$28*(1+Inputs!$B$30)*(1-Inputs!$B$33)*(1-Inputs!$B$30/Inputs!$B$31)/(Inputs!$B$29-Inputs!$B$30)*DCF!M$6</f>
        <v>733706.29810047103</v>
      </c>
      <c r="DK887" s="15">
        <f ca="1">SUM(CX887:DH887)+CA887*DCF!M$46*(1+Inputs!$B$30)*(1-Inputs!$B$33)*(1-Inputs!$B$30/Inputs!$B$31)/(Inputs!$B$29-Inputs!$B$30)*DCF!M$6</f>
        <v>59752.583575495373</v>
      </c>
      <c r="DM887" s="15">
        <f ca="1">DI887+DJ887+DK887+Inputs!$B$34+Inputs!$B$36-Inputs!$B$35</f>
        <v>933496.12299318379</v>
      </c>
    </row>
    <row r="888" spans="1:117" x14ac:dyDescent="0.75">
      <c r="A888" s="11">
        <v>875</v>
      </c>
      <c r="C888" s="24">
        <f t="shared" ca="1" si="507"/>
        <v>0.11177175706067838</v>
      </c>
      <c r="D888" s="24">
        <f t="shared" ca="1" si="507"/>
        <v>-0.38916821516312772</v>
      </c>
      <c r="E888" s="24">
        <f t="shared" ca="1" si="507"/>
        <v>-0.56291933886284051</v>
      </c>
      <c r="F888" s="24">
        <f t="shared" ca="1" si="507"/>
        <v>-0.79951199401544859</v>
      </c>
      <c r="G888" s="24">
        <f t="shared" ca="1" si="507"/>
        <v>-1.4717216964486273</v>
      </c>
      <c r="H888" s="24">
        <f t="shared" ca="1" si="507"/>
        <v>-1.2021879363563099</v>
      </c>
      <c r="I888" s="24">
        <f t="shared" ca="1" si="507"/>
        <v>1.0126213597558711</v>
      </c>
      <c r="J888" s="24">
        <f t="shared" ca="1" si="507"/>
        <v>-0.31806044402271449</v>
      </c>
      <c r="K888" s="24">
        <f t="shared" ca="1" si="507"/>
        <v>-1.2731766436465979</v>
      </c>
      <c r="L888" s="24">
        <f t="shared" ca="1" si="507"/>
        <v>-1.8037144583068598</v>
      </c>
      <c r="M888" s="24">
        <f t="shared" ca="1" si="507"/>
        <v>1.0766762129881522</v>
      </c>
      <c r="N888" s="24">
        <f ca="1">SQRT(Inputs!$B$38)*C888+SQRT(1-Inputs!$B$38)*_xlfn.NORM.S.INV(RAND())</f>
        <v>-0.20638063459338496</v>
      </c>
      <c r="O888" s="24">
        <f ca="1">SQRT(Inputs!$B$38)*D888+SQRT(1-Inputs!$B$38)*_xlfn.NORM.S.INV(RAND())</f>
        <v>-0.59365781390537931</v>
      </c>
      <c r="P888" s="24">
        <f ca="1">SQRT(Inputs!$B$38)*E888+SQRT(1-Inputs!$B$38)*_xlfn.NORM.S.INV(RAND())</f>
        <v>-1.2041423504838036</v>
      </c>
      <c r="Q888" s="24">
        <f ca="1">SQRT(Inputs!$B$38)*F888+SQRT(1-Inputs!$B$38)*_xlfn.NORM.S.INV(RAND())</f>
        <v>-1.7247715301768263</v>
      </c>
      <c r="R888" s="24">
        <f ca="1">SQRT(Inputs!$B$38)*G888+SQRT(1-Inputs!$B$38)*_xlfn.NORM.S.INV(RAND())</f>
        <v>-1.4080782552390656</v>
      </c>
      <c r="S888" s="24">
        <f ca="1">SQRT(Inputs!$B$38)*H888+SQRT(1-Inputs!$B$38)*_xlfn.NORM.S.INV(RAND())</f>
        <v>-0.34548531717868519</v>
      </c>
      <c r="T888" s="24">
        <f ca="1">SQRT(Inputs!$B$38)*I888+SQRT(1-Inputs!$B$38)*_xlfn.NORM.S.INV(RAND())</f>
        <v>0.28967142096467435</v>
      </c>
      <c r="U888" s="24">
        <f ca="1">SQRT(Inputs!$B$38)*J888+SQRT(1-Inputs!$B$38)*_xlfn.NORM.S.INV(RAND())</f>
        <v>-0.15584984447106989</v>
      </c>
      <c r="V888" s="24">
        <f ca="1">SQRT(Inputs!$B$38)*K888+SQRT(1-Inputs!$B$38)*_xlfn.NORM.S.INV(RAND())</f>
        <v>-1.3010641885978973</v>
      </c>
      <c r="W888" s="24">
        <f ca="1">SQRT(Inputs!$B$38)*L888+SQRT(1-Inputs!$B$38)*_xlfn.NORM.S.INV(RAND())</f>
        <v>-1.3981586755110471</v>
      </c>
      <c r="X888" s="24">
        <f ca="1">SQRT(Inputs!$B$38)*M888+SQRT(1-Inputs!$B$38)*_xlfn.NORM.S.INV(RAND())</f>
        <v>-0.90531144844720723</v>
      </c>
      <c r="Y888" s="24">
        <f ca="1">SQRT(Inputs!$B$38)*C888+SQRT(1-Inputs!$B$38)*_xlfn.NORM.S.INV(RAND())</f>
        <v>-0.18483523983923333</v>
      </c>
      <c r="Z888" s="24">
        <f ca="1">SQRT(Inputs!$B$38)*D888+SQRT(1-Inputs!$B$38)*_xlfn.NORM.S.INV(RAND())</f>
        <v>-1.4766039432563411</v>
      </c>
      <c r="AA888" s="24">
        <f ca="1">SQRT(Inputs!$B$38)*E888+SQRT(1-Inputs!$B$38)*_xlfn.NORM.S.INV(RAND())</f>
        <v>0.93431905177136021</v>
      </c>
      <c r="AB888" s="24">
        <f ca="1">SQRT(Inputs!$B$38)*F888+SQRT(1-Inputs!$B$38)*_xlfn.NORM.S.INV(RAND())</f>
        <v>0.87567121536133108</v>
      </c>
      <c r="AC888" s="24">
        <f ca="1">SQRT(Inputs!$B$38)*G888+SQRT(1-Inputs!$B$38)*_xlfn.NORM.S.INV(RAND())</f>
        <v>-1.205117967290027</v>
      </c>
      <c r="AD888" s="24">
        <f ca="1">SQRT(Inputs!$B$38)*H888+SQRT(1-Inputs!$B$38)*_xlfn.NORM.S.INV(RAND())</f>
        <v>-0.54701173779059786</v>
      </c>
      <c r="AE888" s="24">
        <f ca="1">SQRT(Inputs!$B$38)*I888+SQRT(1-Inputs!$B$38)*_xlfn.NORM.S.INV(RAND())</f>
        <v>0.58275143402453111</v>
      </c>
      <c r="AF888" s="24">
        <f ca="1">SQRT(Inputs!$B$38)*J888+SQRT(1-Inputs!$B$38)*_xlfn.NORM.S.INV(RAND())</f>
        <v>1.5614362358783487</v>
      </c>
      <c r="AG888" s="24">
        <f ca="1">SQRT(Inputs!$B$38)*K888+SQRT(1-Inputs!$B$38)*_xlfn.NORM.S.INV(RAND())</f>
        <v>-1.4335068314789887</v>
      </c>
      <c r="AH888" s="24">
        <f ca="1">SQRT(Inputs!$B$38)*L888+SQRT(1-Inputs!$B$38)*_xlfn.NORM.S.INV(RAND())</f>
        <v>-0.64961168310310735</v>
      </c>
      <c r="AI888" s="24">
        <f ca="1">SQRT(Inputs!$B$38)*M888+SQRT(1-Inputs!$B$38)*_xlfn.NORM.S.INV(RAND())</f>
        <v>1.7255382012044866</v>
      </c>
      <c r="AJ888" s="24">
        <f ca="1">SQRT(Inputs!$B$38)*C888+SQRT(1-Inputs!$B$38)*_xlfn.NORM.S.INV(RAND())</f>
        <v>-1.2181712997047571</v>
      </c>
      <c r="AK888" s="24">
        <f ca="1">SQRT(Inputs!$B$38)*D888+SQRT(1-Inputs!$B$38)*_xlfn.NORM.S.INV(RAND())</f>
        <v>-2.2631139595901861</v>
      </c>
      <c r="AL888" s="24">
        <f ca="1">SQRT(Inputs!$B$38)*E888+SQRT(1-Inputs!$B$38)*_xlfn.NORM.S.INV(RAND())</f>
        <v>0.73925220767453892</v>
      </c>
      <c r="AM888" s="24">
        <f ca="1">SQRT(Inputs!$B$38)*F888+SQRT(1-Inputs!$B$38)*_xlfn.NORM.S.INV(RAND())</f>
        <v>-0.13493350559027584</v>
      </c>
      <c r="AN888" s="24">
        <f ca="1">SQRT(Inputs!$B$38)*G888+SQRT(1-Inputs!$B$38)*_xlfn.NORM.S.INV(RAND())</f>
        <v>-1.5082912328073479</v>
      </c>
      <c r="AO888" s="24">
        <f ca="1">SQRT(Inputs!$B$38)*H888+SQRT(1-Inputs!$B$38)*_xlfn.NORM.S.INV(RAND())</f>
        <v>-1.0779581323226768</v>
      </c>
      <c r="AP888" s="24">
        <f ca="1">SQRT(Inputs!$B$38)*I888+SQRT(1-Inputs!$B$38)*_xlfn.NORM.S.INV(RAND())</f>
        <v>2.0636787767990468</v>
      </c>
      <c r="AQ888" s="24">
        <f ca="1">SQRT(Inputs!$B$38)*J888+SQRT(1-Inputs!$B$38)*_xlfn.NORM.S.INV(RAND())</f>
        <v>0.13026035681636625</v>
      </c>
      <c r="AR888" s="24">
        <f ca="1">SQRT(Inputs!$B$38)*K888+SQRT(1-Inputs!$B$38)*_xlfn.NORM.S.INV(RAND())</f>
        <v>-0.70414092845074727</v>
      </c>
      <c r="AS888" s="24">
        <f ca="1">SQRT(Inputs!$B$38)*L888+SQRT(1-Inputs!$B$38)*_xlfn.NORM.S.INV(RAND())</f>
        <v>-1.2798299678334168</v>
      </c>
      <c r="AT888" s="24">
        <f ca="1">SQRT(Inputs!$B$38)*M888+SQRT(1-Inputs!$B$38)*_xlfn.NORM.S.INV(RAND())</f>
        <v>0.11008404411670197</v>
      </c>
      <c r="AU888" s="15">
        <f ca="1">Inputs!$B$6*EXP($B$8-0.5*C$5^2+C$5*N888)</f>
        <v>4799.2020725042266</v>
      </c>
      <c r="AV888" s="15">
        <f t="shared" ca="1" si="474"/>
        <v>5353.4748387885957</v>
      </c>
      <c r="AW888" s="15">
        <f t="shared" ca="1" si="475"/>
        <v>5549.0422992911454</v>
      </c>
      <c r="AX888" s="15">
        <f t="shared" ca="1" si="476"/>
        <v>5461.5499550920522</v>
      </c>
      <c r="AY888" s="15">
        <f t="shared" ca="1" si="477"/>
        <v>5662.460044160589</v>
      </c>
      <c r="AZ888" s="15">
        <f t="shared" ca="1" si="478"/>
        <v>6666.8183358938231</v>
      </c>
      <c r="BA888" s="15">
        <f t="shared" ca="1" si="479"/>
        <v>8409.6084818932941</v>
      </c>
      <c r="BB888" s="15">
        <f t="shared" ca="1" si="480"/>
        <v>10136.405835888565</v>
      </c>
      <c r="BC888" s="15">
        <f t="shared" ca="1" si="481"/>
        <v>10949.293976441068</v>
      </c>
      <c r="BD888" s="15">
        <f t="shared" ca="1" si="482"/>
        <v>11769.578269651251</v>
      </c>
      <c r="BE888" s="15">
        <f t="shared" ca="1" si="483"/>
        <v>13280.626406748193</v>
      </c>
      <c r="BF888" s="15">
        <f ca="1">Inputs!$B$13*EXP($B$9-0.5*C$6^2+C$6*Y888)</f>
        <v>13333.381697958481</v>
      </c>
      <c r="BG888" s="15">
        <f t="shared" ca="1" si="484"/>
        <v>12449.100786309804</v>
      </c>
      <c r="BH888" s="15">
        <f t="shared" ca="1" si="485"/>
        <v>17760.03047214973</v>
      </c>
      <c r="BI888" s="15">
        <f t="shared" ca="1" si="486"/>
        <v>24877.91288042823</v>
      </c>
      <c r="BJ888" s="15">
        <f t="shared" ca="1" si="487"/>
        <v>25635.335933812512</v>
      </c>
      <c r="BK888" s="15">
        <f t="shared" ca="1" si="488"/>
        <v>29204.560993175</v>
      </c>
      <c r="BL888" s="15">
        <f t="shared" ca="1" si="489"/>
        <v>38688.418152664897</v>
      </c>
      <c r="BM888" s="15">
        <f t="shared" ca="1" si="490"/>
        <v>57736.53468699754</v>
      </c>
      <c r="BN888" s="15">
        <f t="shared" ca="1" si="491"/>
        <v>59800.676731699328</v>
      </c>
      <c r="BO888" s="15">
        <f t="shared" ca="1" si="492"/>
        <v>68227.160894658256</v>
      </c>
      <c r="BP888" s="15">
        <f t="shared" ca="1" si="493"/>
        <v>102106.31824439294</v>
      </c>
      <c r="BQ888" s="15">
        <f ca="1">Inputs!$B$20*EXP($B$10-0.5*C$7^2+C$7*AJ888)</f>
        <v>2784.6136413700669</v>
      </c>
      <c r="BR888" s="15">
        <f t="shared" ca="1" si="494"/>
        <v>1841.4823946776614</v>
      </c>
      <c r="BS888" s="15">
        <f t="shared" ca="1" si="495"/>
        <v>3118.192715073666</v>
      </c>
      <c r="BT888" s="15">
        <f t="shared" ca="1" si="496"/>
        <v>4149.7874461273796</v>
      </c>
      <c r="BU888" s="15">
        <f t="shared" ca="1" si="497"/>
        <v>3992.5552521141631</v>
      </c>
      <c r="BV888" s="15">
        <f t="shared" ca="1" si="498"/>
        <v>4357.0680432268246</v>
      </c>
      <c r="BW888" s="15">
        <f t="shared" ca="1" si="499"/>
        <v>9410.1393342875908</v>
      </c>
      <c r="BX888" s="15">
        <f t="shared" ca="1" si="500"/>
        <v>13509.818322629308</v>
      </c>
      <c r="BY888" s="15">
        <f t="shared" ca="1" si="501"/>
        <v>16543.687557291123</v>
      </c>
      <c r="BZ888" s="15">
        <f t="shared" ca="1" si="502"/>
        <v>18346.543528049904</v>
      </c>
      <c r="CA888" s="15">
        <f t="shared" ca="1" si="503"/>
        <v>26280.428004396123</v>
      </c>
      <c r="CB888" s="15">
        <f ca="1">(AU888*DCF!C$10-DCF!C$5*MAX(AU888*DCF!C$10,0)-MAX(AU888-Inputs!$B$6,0)/Inputs!$B$10)*DCF!C$6</f>
        <v>1044.2367889396385</v>
      </c>
      <c r="CC888" s="15">
        <f ca="1">(AV888*DCF!D$10-DCF!D$5*MAX(AV888*DCF!D$10,0)-MAX(AV888-AU888,0)/Inputs!$B$10)*DCF!D$6</f>
        <v>1169.7283156435672</v>
      </c>
      <c r="CD888" s="15">
        <f ca="1">(AW888*DCF!E$10-DCF!E$5*MAX(AW888*DCF!E$10,0)-MAX(AW888-AV888,0)/Inputs!$B$10)*DCF!E$6</f>
        <v>1237.1356427055637</v>
      </c>
      <c r="CE888" s="15">
        <f ca="1">(AX888*DCF!F$10-DCF!F$5*MAX(AX888*DCF!F$10,0)-MAX(AX888-AW888,0)/Inputs!$B$10)*DCF!F$6</f>
        <v>1192.2476512160201</v>
      </c>
      <c r="CF888" s="15">
        <f ca="1">(AY888*DCF!G$10-DCF!G$5*MAX(AY888*DCF!G$10,0)-MAX(AY888-AX888,0)/Inputs!$B$10)*DCF!G$6</f>
        <v>1128.0740184155675</v>
      </c>
      <c r="CG888" s="15">
        <f ca="1">(AZ888*DCF!H$10-DCF!H$5*MAX(AZ888*DCF!H$10,0)-MAX(AZ888-AY888,0)/Inputs!$B$10)*DCF!H$6</f>
        <v>1116.0257417017508</v>
      </c>
      <c r="CH888" s="15">
        <f ca="1">(BA888*DCF!I$10-DCF!I$5*MAX(BA888*DCF!I$10,0)-MAX(BA888-AZ888,0)/Inputs!$B$10)*DCF!I$6</f>
        <v>1250.2500403984036</v>
      </c>
      <c r="CI888" s="15">
        <f ca="1">(BB888*DCF!J$10-DCF!J$5*MAX(BB888*DCF!J$10,0)-MAX(BB888-BA888,0)/Inputs!$B$10)*DCF!J$6</f>
        <v>1477.7630775261375</v>
      </c>
      <c r="CJ888" s="15">
        <f ca="1">(BC888*DCF!K$10-DCF!K$5*MAX(BC888*DCF!K$10,0)-MAX(BC888-BB888,0)/Inputs!$B$10)*DCF!K$6</f>
        <v>1648.8685182884906</v>
      </c>
      <c r="CK888" s="15">
        <f ca="1">(BD888*DCF!L$10-DCF!L$5*MAX(BD888*DCF!L$10,0)-MAX(BD888-BC888,0)/Inputs!$B$10)*DCF!L$6</f>
        <v>1669.0001723071214</v>
      </c>
      <c r="CL888" s="15">
        <f ca="1">(BE888*DCF!M$10-DCF!M$5*MAX(BE888*DCF!M$10,0)-MAX(BE888-BD888,0)/Inputs!$B$10)*DCF!M$6</f>
        <v>1693.55731284692</v>
      </c>
      <c r="CM888" s="15">
        <f ca="1">(BF888*DCF!C$28-DCF!C$5*MAX(BF888*DCF!C$28,0)-MAX(BF888-Inputs!$B$13,0)/Inputs!$B$17)*DCF!C$6</f>
        <v>3619.7498674452399</v>
      </c>
      <c r="CN888" s="15">
        <f ca="1">(BG888*DCF!D$28-DCF!D$5*MAX(BG888*DCF!D$28,0)-MAX(BG888-BF888,0)/Inputs!$B$17)*DCF!D$6</f>
        <v>3666.5473052681391</v>
      </c>
      <c r="CO888" s="15">
        <f ca="1">(BH888*DCF!E$28-DCF!E$5*MAX(BH888*DCF!E$28,0)-MAX(BH888-BG888,0)/Inputs!$B$17)*DCF!E$6</f>
        <v>3983.2457354027379</v>
      </c>
      <c r="CP888" s="15">
        <f ca="1">(BI888*DCF!F$28-DCF!F$5*MAX(BI888*DCF!F$28,0)-MAX(BI888-BH888,0)/Inputs!$B$17)*DCF!F$6</f>
        <v>5457.7750422134259</v>
      </c>
      <c r="CQ888" s="15">
        <f ca="1">(BJ888*DCF!G$28-DCF!G$5*MAX(BJ888*DCF!G$28,0)-MAX(BJ888-BI888,0)/Inputs!$B$17)*DCF!G$6</f>
        <v>6523.891327607842</v>
      </c>
      <c r="CR888" s="15">
        <f ca="1">(BK888*DCF!H$28-DCF!H$5*MAX(BK888*DCF!H$28,0)-MAX(BK888-BJ888,0)/Inputs!$B$17)*DCF!H$6</f>
        <v>6668.0527304993502</v>
      </c>
      <c r="CS888" s="15">
        <f ca="1">(BL888*DCF!I$28-DCF!I$5*MAX(BL888*DCF!I$28,0)-MAX(BL888-BK888,0)/Inputs!$B$17)*DCF!I$6</f>
        <v>7736.4747779582412</v>
      </c>
      <c r="CT888" s="15">
        <f ca="1">(BM888*DCF!J$28-DCF!J$5*MAX(BM888*DCF!J$28,0)-MAX(BM888-BL888,0)/Inputs!$B$17)*DCF!J$6</f>
        <v>10354.41566432282</v>
      </c>
      <c r="CU888" s="15">
        <f ca="1">(BN888*DCF!K$28-DCF!K$5*MAX(BN888*DCF!K$28,0)-MAX(BN888-BM888,0)/Inputs!$B$17)*DCF!K$6</f>
        <v>12376.070341406668</v>
      </c>
      <c r="CV888" s="15">
        <f ca="1">(BO888*DCF!L$28-DCF!L$5*MAX(BO888*DCF!L$28,0)-MAX(BO888-BN888,0)/Inputs!$B$17)*DCF!L$6</f>
        <v>12659.279943884938</v>
      </c>
      <c r="CW888" s="15">
        <f ca="1">(BP888*DCF!M$28-DCF!M$5*MAX(BP888*DCF!M$28,0)-MAX(BP888-BO888,0)/Inputs!$B$17)*DCF!M$6</f>
        <v>15670.03894609993</v>
      </c>
      <c r="CX888" s="15">
        <f ca="1">(BQ888*DCF!C$46-DCF!C$5*MAX(BQ888*DCF!C$46,0)-MAX(BQ888-Inputs!$B$20,0)/Inputs!$B$24)*DCF!C$6</f>
        <v>-643.09783865359509</v>
      </c>
      <c r="CY888" s="15">
        <f ca="1">(BR888*DCF!D$46-DCF!D$5*MAX(BR888*DCF!D$46,0)-MAX(BR888-BQ888,0)/Inputs!$B$24)*DCF!D$6</f>
        <v>-314.29810084690388</v>
      </c>
      <c r="CZ888" s="15">
        <f ca="1">(BS888*DCF!E$46-DCF!E$5*MAX(BS888*DCF!E$46,0)-MAX(BS888-BR888,0)/Inputs!$B$24)*DCF!E$6</f>
        <v>-871.97577875921252</v>
      </c>
      <c r="DA888" s="15">
        <f ca="1">(BT888*DCF!F$46-DCF!F$5*MAX(BT888*DCF!F$46,0)-MAX(BT888-BS888,0)/Inputs!$B$24)*DCF!F$6</f>
        <v>-677.85001155844134</v>
      </c>
      <c r="DB888" s="15">
        <f ca="1">(BU888*DCF!G$46-DCF!G$5*MAX(BU888*DCF!G$46,0)-MAX(BU888-BT888,0)/Inputs!$B$24)*DCF!G$6</f>
        <v>-134.30167035512918</v>
      </c>
      <c r="DC888" s="15">
        <f ca="1">(BV888*DCF!H$46-DCF!H$5*MAX(BV888*DCF!H$46,0)-MAX(BV888-BU888,0)/Inputs!$B$24)*DCF!H$6</f>
        <v>-113.27011643133352</v>
      </c>
      <c r="DD888" s="15">
        <f ca="1">(BW888*DCF!I$46-DCF!I$5*MAX(BW888*DCF!I$46,0)-MAX(BW888-BV888,0)/Inputs!$B$24)*DCF!I$6</f>
        <v>-1233.2104718174567</v>
      </c>
      <c r="DE888" s="15">
        <f ca="1">(BX888*DCF!J$46-DCF!J$5*MAX(BX888*DCF!J$46,0)-MAX(BX888-BW888,0)/Inputs!$B$24)*DCF!J$6</f>
        <v>-520.46837989760502</v>
      </c>
      <c r="DF888" s="15">
        <f ca="1">(BY888*DCF!K$46-DCF!K$5*MAX(BY888*DCF!K$46,0)-MAX(BY888-BX888,0)/Inputs!$B$24)*DCF!K$6</f>
        <v>201.81344137615906</v>
      </c>
      <c r="DG888" s="15">
        <f ca="1">(BZ888*DCF!L$46-DCF!L$5*MAX(BZ888*DCF!L$46,0)-MAX(BZ888-BY888,0)/Inputs!$B$24)*DCF!L$6</f>
        <v>860.21951694251516</v>
      </c>
      <c r="DH888" s="15">
        <f ca="1">(CA888*DCF!M$46-DCF!M$5*MAX(CA888*DCF!M$46,0)-MAX(CA888-BZ888,0)/Inputs!$B$24)*DCF!M$6</f>
        <v>401.65466228693282</v>
      </c>
      <c r="DI888" s="15">
        <f ca="1">SUM(CB888:CL888)+BE888*DCF!M$10*(1+Inputs!$B$30)*(1-Inputs!$B$33)*(1-Inputs!$B$30/Inputs!$B$31)/(Inputs!$B$29-Inputs!$B$30)*DCF!M$6</f>
        <v>51587.046188072789</v>
      </c>
      <c r="DJ888" s="15">
        <f ca="1">SUM(CM888:CW888)+BP888*DCF!M$28*(1+Inputs!$B$30)*(1-Inputs!$B$33)*(1-Inputs!$B$30/Inputs!$B$31)/(Inputs!$B$29-Inputs!$B$30)*DCF!M$6</f>
        <v>467599.85353600723</v>
      </c>
      <c r="DK888" s="15">
        <f ca="1">SUM(CX888:DH888)+CA888*DCF!M$46*(1+Inputs!$B$30)*(1-Inputs!$B$33)*(1-Inputs!$B$30/Inputs!$B$31)/(Inputs!$B$29-Inputs!$B$30)*DCF!M$6</f>
        <v>37587.870062795679</v>
      </c>
      <c r="DM888" s="15">
        <f ca="1">DI888+DJ888+DK888+Inputs!$B$34+Inputs!$B$36-Inputs!$B$35</f>
        <v>633625.76978687569</v>
      </c>
    </row>
    <row r="889" spans="1:117" x14ac:dyDescent="0.75">
      <c r="A889" s="11">
        <v>876</v>
      </c>
      <c r="C889" s="24">
        <f t="shared" ca="1" si="507"/>
        <v>-1.3530335461930079</v>
      </c>
      <c r="D889" s="24">
        <f t="shared" ca="1" si="507"/>
        <v>-0.3426032272796975</v>
      </c>
      <c r="E889" s="24">
        <f t="shared" ca="1" si="507"/>
        <v>-1.277796919027997</v>
      </c>
      <c r="F889" s="24">
        <f t="shared" ca="1" si="507"/>
        <v>1.2792902906399948</v>
      </c>
      <c r="G889" s="24">
        <f t="shared" ca="1" si="507"/>
        <v>0.56299496800235493</v>
      </c>
      <c r="H889" s="24">
        <f t="shared" ca="1" si="507"/>
        <v>0.90000238772130892</v>
      </c>
      <c r="I889" s="24">
        <f t="shared" ca="1" si="507"/>
        <v>0.60844698067542602</v>
      </c>
      <c r="J889" s="24">
        <f t="shared" ca="1" si="507"/>
        <v>-0.57461759941430668</v>
      </c>
      <c r="K889" s="24">
        <f t="shared" ca="1" si="507"/>
        <v>1.0476299860520422</v>
      </c>
      <c r="L889" s="24">
        <f t="shared" ca="1" si="507"/>
        <v>0.50339874449772015</v>
      </c>
      <c r="M889" s="24">
        <f t="shared" ca="1" si="507"/>
        <v>-1.8843884923395375</v>
      </c>
      <c r="N889" s="24">
        <f ca="1">SQRT(Inputs!$B$38)*C889+SQRT(1-Inputs!$B$38)*_xlfn.NORM.S.INV(RAND())</f>
        <v>-0.13694883672372371</v>
      </c>
      <c r="O889" s="24">
        <f ca="1">SQRT(Inputs!$B$38)*D889+SQRT(1-Inputs!$B$38)*_xlfn.NORM.S.INV(RAND())</f>
        <v>0.70066720320124498</v>
      </c>
      <c r="P889" s="24">
        <f ca="1">SQRT(Inputs!$B$38)*E889+SQRT(1-Inputs!$B$38)*_xlfn.NORM.S.INV(RAND())</f>
        <v>-0.61152430659320967</v>
      </c>
      <c r="Q889" s="24">
        <f ca="1">SQRT(Inputs!$B$38)*F889+SQRT(1-Inputs!$B$38)*_xlfn.NORM.S.INV(RAND())</f>
        <v>1.2103992613214882</v>
      </c>
      <c r="R889" s="24">
        <f ca="1">SQRT(Inputs!$B$38)*G889+SQRT(1-Inputs!$B$38)*_xlfn.NORM.S.INV(RAND())</f>
        <v>0.40815024564955699</v>
      </c>
      <c r="S889" s="24">
        <f ca="1">SQRT(Inputs!$B$38)*H889+SQRT(1-Inputs!$B$38)*_xlfn.NORM.S.INV(RAND())</f>
        <v>-1.6105759845913252</v>
      </c>
      <c r="T889" s="24">
        <f ca="1">SQRT(Inputs!$B$38)*I889+SQRT(1-Inputs!$B$38)*_xlfn.NORM.S.INV(RAND())</f>
        <v>-1.5594245964879043</v>
      </c>
      <c r="U889" s="24">
        <f ca="1">SQRT(Inputs!$B$38)*J889+SQRT(1-Inputs!$B$38)*_xlfn.NORM.S.INV(RAND())</f>
        <v>-1.0655539340366607</v>
      </c>
      <c r="V889" s="24">
        <f ca="1">SQRT(Inputs!$B$38)*K889+SQRT(1-Inputs!$B$38)*_xlfn.NORM.S.INV(RAND())</f>
        <v>1.2163459474183784</v>
      </c>
      <c r="W889" s="24">
        <f ca="1">SQRT(Inputs!$B$38)*L889+SQRT(1-Inputs!$B$38)*_xlfn.NORM.S.INV(RAND())</f>
        <v>1.3507041268423392</v>
      </c>
      <c r="X889" s="24">
        <f ca="1">SQRT(Inputs!$B$38)*M889+SQRT(1-Inputs!$B$38)*_xlfn.NORM.S.INV(RAND())</f>
        <v>-2.5551743027091653</v>
      </c>
      <c r="Y889" s="24">
        <f ca="1">SQRT(Inputs!$B$38)*C889+SQRT(1-Inputs!$B$38)*_xlfn.NORM.S.INV(RAND())</f>
        <v>-0.85015665271368912</v>
      </c>
      <c r="Z889" s="24">
        <f ca="1">SQRT(Inputs!$B$38)*D889+SQRT(1-Inputs!$B$38)*_xlfn.NORM.S.INV(RAND())</f>
        <v>-1.2416858108851883</v>
      </c>
      <c r="AA889" s="24">
        <f ca="1">SQRT(Inputs!$B$38)*E889+SQRT(1-Inputs!$B$38)*_xlfn.NORM.S.INV(RAND())</f>
        <v>-3.4549975528403998E-3</v>
      </c>
      <c r="AB889" s="24">
        <f ca="1">SQRT(Inputs!$B$38)*F889+SQRT(1-Inputs!$B$38)*_xlfn.NORM.S.INV(RAND())</f>
        <v>0.77330808675130702</v>
      </c>
      <c r="AC889" s="24">
        <f ca="1">SQRT(Inputs!$B$38)*G889+SQRT(1-Inputs!$B$38)*_xlfn.NORM.S.INV(RAND())</f>
        <v>-1.8291580611077323</v>
      </c>
      <c r="AD889" s="24">
        <f ca="1">SQRT(Inputs!$B$38)*H889+SQRT(1-Inputs!$B$38)*_xlfn.NORM.S.INV(RAND())</f>
        <v>1.7588479791348028</v>
      </c>
      <c r="AE889" s="24">
        <f ca="1">SQRT(Inputs!$B$38)*I889+SQRT(1-Inputs!$B$38)*_xlfn.NORM.S.INV(RAND())</f>
        <v>-1.0720646251844701</v>
      </c>
      <c r="AF889" s="24">
        <f ca="1">SQRT(Inputs!$B$38)*J889+SQRT(1-Inputs!$B$38)*_xlfn.NORM.S.INV(RAND())</f>
        <v>0.75321252578747822</v>
      </c>
      <c r="AG889" s="24">
        <f ca="1">SQRT(Inputs!$B$38)*K889+SQRT(1-Inputs!$B$38)*_xlfn.NORM.S.INV(RAND())</f>
        <v>1.5189590256876884</v>
      </c>
      <c r="AH889" s="24">
        <f ca="1">SQRT(Inputs!$B$38)*L889+SQRT(1-Inputs!$B$38)*_xlfn.NORM.S.INV(RAND())</f>
        <v>-3.4117501884791457E-2</v>
      </c>
      <c r="AI889" s="24">
        <f ca="1">SQRT(Inputs!$B$38)*M889+SQRT(1-Inputs!$B$38)*_xlfn.NORM.S.INV(RAND())</f>
        <v>-2.4581868609667188</v>
      </c>
      <c r="AJ889" s="24">
        <f ca="1">SQRT(Inputs!$B$38)*C889+SQRT(1-Inputs!$B$38)*_xlfn.NORM.S.INV(RAND())</f>
        <v>-1.9871613104760608</v>
      </c>
      <c r="AK889" s="24">
        <f ca="1">SQRT(Inputs!$B$38)*D889+SQRT(1-Inputs!$B$38)*_xlfn.NORM.S.INV(RAND())</f>
        <v>-1.5438618927794652</v>
      </c>
      <c r="AL889" s="24">
        <f ca="1">SQRT(Inputs!$B$38)*E889+SQRT(1-Inputs!$B$38)*_xlfn.NORM.S.INV(RAND())</f>
        <v>-0.90479422901555606</v>
      </c>
      <c r="AM889" s="24">
        <f ca="1">SQRT(Inputs!$B$38)*F889+SQRT(1-Inputs!$B$38)*_xlfn.NORM.S.INV(RAND())</f>
        <v>1.0243374795890023</v>
      </c>
      <c r="AN889" s="24">
        <f ca="1">SQRT(Inputs!$B$38)*G889+SQRT(1-Inputs!$B$38)*_xlfn.NORM.S.INV(RAND())</f>
        <v>-0.39915911400108806</v>
      </c>
      <c r="AO889" s="24">
        <f ca="1">SQRT(Inputs!$B$38)*H889+SQRT(1-Inputs!$B$38)*_xlfn.NORM.S.INV(RAND())</f>
        <v>0.7372610303073609</v>
      </c>
      <c r="AP889" s="24">
        <f ca="1">SQRT(Inputs!$B$38)*I889+SQRT(1-Inputs!$B$38)*_xlfn.NORM.S.INV(RAND())</f>
        <v>-0.40151340828879933</v>
      </c>
      <c r="AQ889" s="24">
        <f ca="1">SQRT(Inputs!$B$38)*J889+SQRT(1-Inputs!$B$38)*_xlfn.NORM.S.INV(RAND())</f>
        <v>-0.30022529569709805</v>
      </c>
      <c r="AR889" s="24">
        <f ca="1">SQRT(Inputs!$B$38)*K889+SQRT(1-Inputs!$B$38)*_xlfn.NORM.S.INV(RAND())</f>
        <v>-0.23363724117854412</v>
      </c>
      <c r="AS889" s="24">
        <f ca="1">SQRT(Inputs!$B$38)*L889+SQRT(1-Inputs!$B$38)*_xlfn.NORM.S.INV(RAND())</f>
        <v>-0.36645276722300868</v>
      </c>
      <c r="AT889" s="24">
        <f ca="1">SQRT(Inputs!$B$38)*M889+SQRT(1-Inputs!$B$38)*_xlfn.NORM.S.INV(RAND())</f>
        <v>-0.7883327808894528</v>
      </c>
      <c r="AU889" s="15">
        <f ca="1">Inputs!$B$6*EXP($B$8-0.5*C$5^2+C$5*N889)</f>
        <v>4853.4452221332012</v>
      </c>
      <c r="AV889" s="15">
        <f t="shared" ca="1" si="474"/>
        <v>6548.8678879156932</v>
      </c>
      <c r="AW889" s="15">
        <f t="shared" ca="1" si="475"/>
        <v>7352.9728882371082</v>
      </c>
      <c r="AX889" s="15">
        <f t="shared" ca="1" si="476"/>
        <v>10442.785574343983</v>
      </c>
      <c r="AY889" s="15">
        <f t="shared" ca="1" si="477"/>
        <v>13385.21537386106</v>
      </c>
      <c r="AZ889" s="15">
        <f t="shared" ca="1" si="478"/>
        <v>13709.979741470477</v>
      </c>
      <c r="BA889" s="15">
        <f t="shared" ca="1" si="479"/>
        <v>14251.046920903278</v>
      </c>
      <c r="BB889" s="15">
        <f t="shared" ca="1" si="480"/>
        <v>15680.940569553268</v>
      </c>
      <c r="BC889" s="15">
        <f t="shared" ca="1" si="481"/>
        <v>21597.829312472648</v>
      </c>
      <c r="BD889" s="15">
        <f t="shared" ca="1" si="482"/>
        <v>30022.489900565433</v>
      </c>
      <c r="BE889" s="15">
        <f t="shared" ca="1" si="483"/>
        <v>29150.292782675446</v>
      </c>
      <c r="BF889" s="15">
        <f ca="1">Inputs!$B$13*EXP($B$9-0.5*C$6^2+C$6*Y889)</f>
        <v>11685.775808557288</v>
      </c>
      <c r="BG889" s="15">
        <f t="shared" ca="1" si="484"/>
        <v>11383.195786303144</v>
      </c>
      <c r="BH889" s="15">
        <f t="shared" ca="1" si="485"/>
        <v>13900.203925759035</v>
      </c>
      <c r="BI889" s="15">
        <f t="shared" ca="1" si="486"/>
        <v>19166.764345971638</v>
      </c>
      <c r="BJ889" s="15">
        <f t="shared" ca="1" si="487"/>
        <v>18051.278192715308</v>
      </c>
      <c r="BK889" s="15">
        <f t="shared" ca="1" si="488"/>
        <v>28148.583843764605</v>
      </c>
      <c r="BL889" s="15">
        <f t="shared" ca="1" si="489"/>
        <v>30092.082978755658</v>
      </c>
      <c r="BM889" s="15">
        <f t="shared" ca="1" si="490"/>
        <v>40617.877807211633</v>
      </c>
      <c r="BN889" s="15">
        <f t="shared" ca="1" si="491"/>
        <v>59928.155425599878</v>
      </c>
      <c r="BO889" s="15">
        <f t="shared" ca="1" si="492"/>
        <v>73443.572075610224</v>
      </c>
      <c r="BP889" s="15">
        <f t="shared" ca="1" si="493"/>
        <v>68421.585423868324</v>
      </c>
      <c r="BQ889" s="15">
        <f ca="1">Inputs!$B$20*EXP($B$10-0.5*C$7^2+C$7*AJ889)</f>
        <v>2119.8846801948953</v>
      </c>
      <c r="BR889" s="15">
        <f t="shared" ca="1" si="494"/>
        <v>1761.6370731521326</v>
      </c>
      <c r="BS889" s="15">
        <f t="shared" ca="1" si="495"/>
        <v>1860.3251647298173</v>
      </c>
      <c r="BT889" s="15">
        <f t="shared" ca="1" si="496"/>
        <v>3355.7288401927949</v>
      </c>
      <c r="BU889" s="15">
        <f t="shared" ca="1" si="497"/>
        <v>4222.4682714939827</v>
      </c>
      <c r="BV889" s="15">
        <f t="shared" ca="1" si="498"/>
        <v>6936.199695418868</v>
      </c>
      <c r="BW889" s="15">
        <f t="shared" ca="1" si="499"/>
        <v>8890.5273914206391</v>
      </c>
      <c r="BX889" s="15">
        <f t="shared" ca="1" si="500"/>
        <v>11708.488354779873</v>
      </c>
      <c r="BY889" s="15">
        <f t="shared" ca="1" si="501"/>
        <v>15688.39041314623</v>
      </c>
      <c r="BZ889" s="15">
        <f t="shared" ca="1" si="502"/>
        <v>20578.918456476011</v>
      </c>
      <c r="CA889" s="15">
        <f t="shared" ca="1" si="503"/>
        <v>25128.460376932977</v>
      </c>
      <c r="CB889" s="15">
        <f ca="1">(AU889*DCF!C$10-DCF!C$5*MAX(AU889*DCF!C$10,0)-MAX(AU889-Inputs!$B$6,0)/Inputs!$B$10)*DCF!C$6</f>
        <v>1043.8500256144403</v>
      </c>
      <c r="CC889" s="15">
        <f ca="1">(AV889*DCF!D$10-DCF!D$5*MAX(AV889*DCF!D$10,0)-MAX(AV889-AU889,0)/Inputs!$B$10)*DCF!D$6</f>
        <v>1182.8577358681296</v>
      </c>
      <c r="CD889" s="15">
        <f ca="1">(AW889*DCF!E$10-DCF!E$5*MAX(AW889*DCF!E$10,0)-MAX(AW889-AV889,0)/Inputs!$B$10)*DCF!E$6</f>
        <v>1516.5666450075623</v>
      </c>
      <c r="CE889" s="15">
        <f ca="1">(AX889*DCF!F$10-DCF!F$5*MAX(AX889*DCF!F$10,0)-MAX(AX889-AW889,0)/Inputs!$B$10)*DCF!F$6</f>
        <v>1636.7300338490106</v>
      </c>
      <c r="CF889" s="15">
        <f ca="1">(AY889*DCF!G$10-DCF!G$5*MAX(AY889*DCF!G$10,0)-MAX(AY889-AX889,0)/Inputs!$B$10)*DCF!G$6</f>
        <v>2192.3018908274225</v>
      </c>
      <c r="CG889" s="15">
        <f ca="1">(AZ889*DCF!H$10-DCF!H$5*MAX(AZ889*DCF!H$10,0)-MAX(AZ889-AY889,0)/Inputs!$B$10)*DCF!H$6</f>
        <v>2604.1346650871774</v>
      </c>
      <c r="CH889" s="15">
        <f ca="1">(BA889*DCF!I$10-DCF!I$5*MAX(BA889*DCF!I$10,0)-MAX(BA889-AZ889,0)/Inputs!$B$10)*DCF!I$6</f>
        <v>2514.3924179629607</v>
      </c>
      <c r="CI889" s="15">
        <f ca="1">(BB889*DCF!J$10-DCF!J$5*MAX(BB889*DCF!J$10,0)-MAX(BB889-BA889,0)/Inputs!$B$10)*DCF!J$6</f>
        <v>2474.2089669067168</v>
      </c>
      <c r="CJ889" s="15">
        <f ca="1">(BC889*DCF!K$10-DCF!K$5*MAX(BC889*DCF!K$10,0)-MAX(BC889-BB889,0)/Inputs!$B$10)*DCF!K$6</f>
        <v>2648.6293037605697</v>
      </c>
      <c r="CK889" s="15">
        <f ca="1">(BD889*DCF!L$10-DCF!L$5*MAX(BD889*DCF!L$10,0)-MAX(BD889-BC889,0)/Inputs!$B$10)*DCF!L$6</f>
        <v>3438.517362503937</v>
      </c>
      <c r="CL889" s="15">
        <f ca="1">(BE889*DCF!M$10-DCF!M$5*MAX(BE889*DCF!M$10,0)-MAX(BE889-BD889,0)/Inputs!$B$10)*DCF!M$6</f>
        <v>4113.4833428789125</v>
      </c>
      <c r="CM889" s="15">
        <f ca="1">(BF889*DCF!C$28-DCF!C$5*MAX(BF889*DCF!C$28,0)-MAX(BF889-Inputs!$B$13,0)/Inputs!$B$17)*DCF!C$6</f>
        <v>3497.4207984900236</v>
      </c>
      <c r="CN889" s="15">
        <f ca="1">(BG889*DCF!D$28-DCF!D$5*MAX(BG889*DCF!D$28,0)-MAX(BG889-BF889,0)/Inputs!$B$17)*DCF!D$6</f>
        <v>3352.6136989353772</v>
      </c>
      <c r="CO889" s="15">
        <f ca="1">(BH889*DCF!E$28-DCF!E$5*MAX(BH889*DCF!E$28,0)-MAX(BH889-BG889,0)/Inputs!$B$17)*DCF!E$6</f>
        <v>3440.7176067522873</v>
      </c>
      <c r="CP889" s="15">
        <f ca="1">(BI889*DCF!F$28-DCF!F$5*MAX(BI889*DCF!F$28,0)-MAX(BI889-BH889,0)/Inputs!$B$17)*DCF!F$6</f>
        <v>4244.411081990238</v>
      </c>
      <c r="CQ889" s="15">
        <f ca="1">(BJ889*DCF!G$28-DCF!G$5*MAX(BJ889*DCF!G$28,0)-MAX(BJ889-BI889,0)/Inputs!$B$17)*DCF!G$6</f>
        <v>4683.5410817529901</v>
      </c>
      <c r="CR889" s="15">
        <f ca="1">(BK889*DCF!H$28-DCF!H$5*MAX(BK889*DCF!H$28,0)-MAX(BK889-BJ889,0)/Inputs!$B$17)*DCF!H$6</f>
        <v>5392.6174083146652</v>
      </c>
      <c r="CS889" s="15">
        <f ca="1">(BL889*DCF!I$28-DCF!I$5*MAX(BL889*DCF!I$28,0)-MAX(BL889-BK889,0)/Inputs!$B$17)*DCF!I$6</f>
        <v>6797.292996891224</v>
      </c>
      <c r="CT889" s="15">
        <f ca="1">(BM889*DCF!J$28-DCF!J$5*MAX(BM889*DCF!J$28,0)-MAX(BM889-BL889,0)/Inputs!$B$17)*DCF!J$6</f>
        <v>7665.5242911872947</v>
      </c>
      <c r="CU889" s="15">
        <f ca="1">(BN889*DCF!K$28-DCF!K$5*MAX(BN889*DCF!K$28,0)-MAX(BN889-BM889,0)/Inputs!$B$17)*DCF!K$6</f>
        <v>10290.569813957803</v>
      </c>
      <c r="CV889" s="15">
        <f ca="1">(BO889*DCF!L$28-DCF!L$5*MAX(BO889*DCF!L$28,0)-MAX(BO889-BN889,0)/Inputs!$B$17)*DCF!L$6</f>
        <v>13124.24226966507</v>
      </c>
      <c r="CW889" s="15">
        <f ca="1">(BP889*DCF!M$28-DCF!M$5*MAX(BP889*DCF!M$28,0)-MAX(BP889-BO889,0)/Inputs!$B$17)*DCF!M$6</f>
        <v>12873.560895037066</v>
      </c>
      <c r="CX889" s="15">
        <f ca="1">(BQ889*DCF!C$46-DCF!C$5*MAX(BQ889*DCF!C$46,0)-MAX(BQ889-Inputs!$B$20,0)/Inputs!$B$24)*DCF!C$6</f>
        <v>-489.58075755078409</v>
      </c>
      <c r="CY889" s="15">
        <f ca="1">(BR889*DCF!D$46-DCF!D$5*MAX(BR889*DCF!D$46,0)-MAX(BR889-BQ889,0)/Inputs!$B$24)*DCF!D$6</f>
        <v>-300.67036647946412</v>
      </c>
      <c r="CZ889" s="15">
        <f ca="1">(BS889*DCF!E$46-DCF!E$5*MAX(BS889*DCF!E$46,0)-MAX(BS889-BR889,0)/Inputs!$B$24)*DCF!E$6</f>
        <v>-258.88681865816068</v>
      </c>
      <c r="DA889" s="15">
        <f ca="1">(BT889*DCF!F$46-DCF!F$5*MAX(BT889*DCF!F$46,0)-MAX(BT889-BS889,0)/Inputs!$B$24)*DCF!F$6</f>
        <v>-788.90914223142011</v>
      </c>
      <c r="DB889" s="15">
        <f ca="1">(BU889*DCF!G$46-DCF!G$5*MAX(BU889*DCF!G$46,0)-MAX(BU889-BT889,0)/Inputs!$B$24)*DCF!G$6</f>
        <v>-433.58951008393456</v>
      </c>
      <c r="DC889" s="15">
        <f ca="1">(BV889*DCF!H$46-DCF!H$5*MAX(BV889*DCF!H$46,0)-MAX(BV889-BU889,0)/Inputs!$B$24)*DCF!H$6</f>
        <v>-843.27541267635672</v>
      </c>
      <c r="DD889" s="15">
        <f ca="1">(BW889*DCF!I$46-DCF!I$5*MAX(BW889*DCF!I$46,0)-MAX(BW889-BV889,0)/Inputs!$B$24)*DCF!I$6</f>
        <v>-355.68170146611561</v>
      </c>
      <c r="DE889" s="15">
        <f ca="1">(BX889*DCF!J$46-DCF!J$5*MAX(BX889*DCF!J$46,0)-MAX(BX889-BW889,0)/Inputs!$B$24)*DCF!J$6</f>
        <v>-256.13850939300733</v>
      </c>
      <c r="DF889" s="15">
        <f ca="1">(BY889*DCF!K$46-DCF!K$5*MAX(BY889*DCF!K$46,0)-MAX(BY889-BX889,0)/Inputs!$B$24)*DCF!K$6</f>
        <v>-78.796822237293853</v>
      </c>
      <c r="DG889" s="15">
        <f ca="1">(BZ889*DCF!L$46-DCF!L$5*MAX(BZ889*DCF!L$46,0)-MAX(BZ889-BY889,0)/Inputs!$B$24)*DCF!L$6</f>
        <v>315.78280002855155</v>
      </c>
      <c r="DH889" s="15">
        <f ca="1">(CA889*DCF!M$46-DCF!M$5*MAX(CA889*DCF!M$46,0)-MAX(CA889-BZ889,0)/Inputs!$B$24)*DCF!M$6</f>
        <v>1018.8627118289405</v>
      </c>
      <c r="DI889" s="15">
        <f ca="1">SUM(CB889:CL889)+BE889*DCF!M$10*(1+Inputs!$B$30)*(1-Inputs!$B$33)*(1-Inputs!$B$30/Inputs!$B$31)/(Inputs!$B$29-Inputs!$B$30)*DCF!M$6</f>
        <v>106491.32267716865</v>
      </c>
      <c r="DJ889" s="15">
        <f ca="1">SUM(CM889:CW889)+BP889*DCF!M$28*(1+Inputs!$B$30)*(1-Inputs!$B$33)*(1-Inputs!$B$30/Inputs!$B$31)/(Inputs!$B$29-Inputs!$B$30)*DCF!M$6</f>
        <v>329253.41463154124</v>
      </c>
      <c r="DK889" s="15">
        <f ca="1">SUM(CX889:DH889)+CA889*DCF!M$46*(1+Inputs!$B$30)*(1-Inputs!$B$33)*(1-Inputs!$B$30/Inputs!$B$31)/(Inputs!$B$29-Inputs!$B$30)*DCF!M$6</f>
        <v>36380.692870243591</v>
      </c>
      <c r="DM889" s="15">
        <f ca="1">DI889+DJ889+DK889+Inputs!$B$34+Inputs!$B$36-Inputs!$B$35</f>
        <v>548976.43017895345</v>
      </c>
    </row>
    <row r="890" spans="1:117" x14ac:dyDescent="0.75">
      <c r="A890" s="11">
        <v>877</v>
      </c>
      <c r="C890" s="24">
        <f t="shared" ca="1" si="507"/>
        <v>-1.3165207186891041</v>
      </c>
      <c r="D890" s="24">
        <f t="shared" ca="1" si="507"/>
        <v>1.1356517539691182</v>
      </c>
      <c r="E890" s="24">
        <f t="shared" ca="1" si="507"/>
        <v>1.1271236843495138</v>
      </c>
      <c r="F890" s="24">
        <f t="shared" ca="1" si="507"/>
        <v>2.2647245438458015</v>
      </c>
      <c r="G890" s="24">
        <f t="shared" ca="1" si="507"/>
        <v>-0.38708949397090564</v>
      </c>
      <c r="H890" s="24">
        <f t="shared" ca="1" si="507"/>
        <v>0.30905890588309115</v>
      </c>
      <c r="I890" s="24">
        <f t="shared" ca="1" si="507"/>
        <v>-0.30056860621190612</v>
      </c>
      <c r="J890" s="24">
        <f t="shared" ca="1" si="507"/>
        <v>-0.5580339684006379</v>
      </c>
      <c r="K890" s="24">
        <f t="shared" ca="1" si="507"/>
        <v>-0.63572076246049747</v>
      </c>
      <c r="L890" s="24">
        <f t="shared" ca="1" si="507"/>
        <v>1.2620327099753197</v>
      </c>
      <c r="M890" s="24">
        <f t="shared" ca="1" si="507"/>
        <v>-1.8497931603059479</v>
      </c>
      <c r="N890" s="24">
        <f ca="1">SQRT(Inputs!$B$38)*C890+SQRT(1-Inputs!$B$38)*_xlfn.NORM.S.INV(RAND())</f>
        <v>-1.1566631474058473</v>
      </c>
      <c r="O890" s="24">
        <f ca="1">SQRT(Inputs!$B$38)*D890+SQRT(1-Inputs!$B$38)*_xlfn.NORM.S.INV(RAND())</f>
        <v>-0.14913743939056945</v>
      </c>
      <c r="P890" s="24">
        <f ca="1">SQRT(Inputs!$B$38)*E890+SQRT(1-Inputs!$B$38)*_xlfn.NORM.S.INV(RAND())</f>
        <v>0.32534951249303795</v>
      </c>
      <c r="Q890" s="24">
        <f ca="1">SQRT(Inputs!$B$38)*F890+SQRT(1-Inputs!$B$38)*_xlfn.NORM.S.INV(RAND())</f>
        <v>1.7070829814034689</v>
      </c>
      <c r="R890" s="24">
        <f ca="1">SQRT(Inputs!$B$38)*G890+SQRT(1-Inputs!$B$38)*_xlfn.NORM.S.INV(RAND())</f>
        <v>-0.55893693366456876</v>
      </c>
      <c r="S890" s="24">
        <f ca="1">SQRT(Inputs!$B$38)*H890+SQRT(1-Inputs!$B$38)*_xlfn.NORM.S.INV(RAND())</f>
        <v>0.19326433147021321</v>
      </c>
      <c r="T890" s="24">
        <f ca="1">SQRT(Inputs!$B$38)*I890+SQRT(1-Inputs!$B$38)*_xlfn.NORM.S.INV(RAND())</f>
        <v>-1.6212796196967969</v>
      </c>
      <c r="U890" s="24">
        <f ca="1">SQRT(Inputs!$B$38)*J890+SQRT(1-Inputs!$B$38)*_xlfn.NORM.S.INV(RAND())</f>
        <v>0.49268618905101447</v>
      </c>
      <c r="V890" s="24">
        <f ca="1">SQRT(Inputs!$B$38)*K890+SQRT(1-Inputs!$B$38)*_xlfn.NORM.S.INV(RAND())</f>
        <v>-1.3579166520732389</v>
      </c>
      <c r="W890" s="24">
        <f ca="1">SQRT(Inputs!$B$38)*L890+SQRT(1-Inputs!$B$38)*_xlfn.NORM.S.INV(RAND())</f>
        <v>0.9848910043462471</v>
      </c>
      <c r="X890" s="24">
        <f ca="1">SQRT(Inputs!$B$38)*M890+SQRT(1-Inputs!$B$38)*_xlfn.NORM.S.INV(RAND())</f>
        <v>-0.93245490581744639</v>
      </c>
      <c r="Y890" s="24">
        <f ca="1">SQRT(Inputs!$B$38)*C890+SQRT(1-Inputs!$B$38)*_xlfn.NORM.S.INV(RAND())</f>
        <v>-1.7935774138924834</v>
      </c>
      <c r="Z890" s="24">
        <f ca="1">SQRT(Inputs!$B$38)*D890+SQRT(1-Inputs!$B$38)*_xlfn.NORM.S.INV(RAND())</f>
        <v>1.2393785016222036</v>
      </c>
      <c r="AA890" s="24">
        <f ca="1">SQRT(Inputs!$B$38)*E890+SQRT(1-Inputs!$B$38)*_xlfn.NORM.S.INV(RAND())</f>
        <v>-0.12828477528231375</v>
      </c>
      <c r="AB890" s="24">
        <f ca="1">SQRT(Inputs!$B$38)*F890+SQRT(1-Inputs!$B$38)*_xlfn.NORM.S.INV(RAND())</f>
        <v>1.2304060980152549</v>
      </c>
      <c r="AC890" s="24">
        <f ca="1">SQRT(Inputs!$B$38)*G890+SQRT(1-Inputs!$B$38)*_xlfn.NORM.S.INV(RAND())</f>
        <v>-0.59059955495071825</v>
      </c>
      <c r="AD890" s="24">
        <f ca="1">SQRT(Inputs!$B$38)*H890+SQRT(1-Inputs!$B$38)*_xlfn.NORM.S.INV(RAND())</f>
        <v>0.34235929540985993</v>
      </c>
      <c r="AE890" s="24">
        <f ca="1">SQRT(Inputs!$B$38)*I890+SQRT(1-Inputs!$B$38)*_xlfn.NORM.S.INV(RAND())</f>
        <v>0.98849704199113109</v>
      </c>
      <c r="AF890" s="24">
        <f ca="1">SQRT(Inputs!$B$38)*J890+SQRT(1-Inputs!$B$38)*_xlfn.NORM.S.INV(RAND())</f>
        <v>-0.82433170791634391</v>
      </c>
      <c r="AG890" s="24">
        <f ca="1">SQRT(Inputs!$B$38)*K890+SQRT(1-Inputs!$B$38)*_xlfn.NORM.S.INV(RAND())</f>
        <v>0.58372279685655148</v>
      </c>
      <c r="AH890" s="24">
        <f ca="1">SQRT(Inputs!$B$38)*L890+SQRT(1-Inputs!$B$38)*_xlfn.NORM.S.INV(RAND())</f>
        <v>2.2232100684413316</v>
      </c>
      <c r="AI890" s="24">
        <f ca="1">SQRT(Inputs!$B$38)*M890+SQRT(1-Inputs!$B$38)*_xlfn.NORM.S.INV(RAND())</f>
        <v>-1.8202564074050642</v>
      </c>
      <c r="AJ890" s="24">
        <f ca="1">SQRT(Inputs!$B$38)*C890+SQRT(1-Inputs!$B$38)*_xlfn.NORM.S.INV(RAND())</f>
        <v>0.75901193179011617</v>
      </c>
      <c r="AK890" s="24">
        <f ca="1">SQRT(Inputs!$B$38)*D890+SQRT(1-Inputs!$B$38)*_xlfn.NORM.S.INV(RAND())</f>
        <v>0.5730140515170139</v>
      </c>
      <c r="AL890" s="24">
        <f ca="1">SQRT(Inputs!$B$38)*E890+SQRT(1-Inputs!$B$38)*_xlfn.NORM.S.INV(RAND())</f>
        <v>-0.55800411524631033</v>
      </c>
      <c r="AM890" s="24">
        <f ca="1">SQRT(Inputs!$B$38)*F890+SQRT(1-Inputs!$B$38)*_xlfn.NORM.S.INV(RAND())</f>
        <v>-0.97684508351101695</v>
      </c>
      <c r="AN890" s="24">
        <f ca="1">SQRT(Inputs!$B$38)*G890+SQRT(1-Inputs!$B$38)*_xlfn.NORM.S.INV(RAND())</f>
        <v>0.5977172729593202</v>
      </c>
      <c r="AO890" s="24">
        <f ca="1">SQRT(Inputs!$B$38)*H890+SQRT(1-Inputs!$B$38)*_xlfn.NORM.S.INV(RAND())</f>
        <v>-0.80865187063862876</v>
      </c>
      <c r="AP890" s="24">
        <f ca="1">SQRT(Inputs!$B$38)*I890+SQRT(1-Inputs!$B$38)*_xlfn.NORM.S.INV(RAND())</f>
        <v>1.1988768943036456</v>
      </c>
      <c r="AQ890" s="24">
        <f ca="1">SQRT(Inputs!$B$38)*J890+SQRT(1-Inputs!$B$38)*_xlfn.NORM.S.INV(RAND())</f>
        <v>-0.54964517016636816</v>
      </c>
      <c r="AR890" s="24">
        <f ca="1">SQRT(Inputs!$B$38)*K890+SQRT(1-Inputs!$B$38)*_xlfn.NORM.S.INV(RAND())</f>
        <v>-1.1219977838553843</v>
      </c>
      <c r="AS890" s="24">
        <f ca="1">SQRT(Inputs!$B$38)*L890+SQRT(1-Inputs!$B$38)*_xlfn.NORM.S.INV(RAND())</f>
        <v>1.693243313744996</v>
      </c>
      <c r="AT890" s="24">
        <f ca="1">SQRT(Inputs!$B$38)*M890+SQRT(1-Inputs!$B$38)*_xlfn.NORM.S.INV(RAND())</f>
        <v>-2.3657627399878089</v>
      </c>
      <c r="AU890" s="15">
        <f ca="1">Inputs!$B$6*EXP($B$8-0.5*C$5^2+C$5*N890)</f>
        <v>4114.9410831320865</v>
      </c>
      <c r="AV890" s="15">
        <f t="shared" ca="1" si="474"/>
        <v>4900.2166657625385</v>
      </c>
      <c r="AW890" s="15">
        <f t="shared" ca="1" si="475"/>
        <v>6242.9858240596313</v>
      </c>
      <c r="AX890" s="15">
        <f t="shared" ca="1" si="476"/>
        <v>9433.973344889755</v>
      </c>
      <c r="AY890" s="15">
        <f t="shared" ca="1" si="477"/>
        <v>10800.718278353654</v>
      </c>
      <c r="AZ890" s="15">
        <f t="shared" ca="1" si="478"/>
        <v>13493.711189529531</v>
      </c>
      <c r="BA890" s="15">
        <f t="shared" ca="1" si="479"/>
        <v>13935.734483525546</v>
      </c>
      <c r="BB890" s="15">
        <f t="shared" ca="1" si="480"/>
        <v>17924.912929738701</v>
      </c>
      <c r="BC890" s="15">
        <f t="shared" ca="1" si="481"/>
        <v>19256.430615378169</v>
      </c>
      <c r="BD890" s="15">
        <f t="shared" ca="1" si="482"/>
        <v>25867.393054905315</v>
      </c>
      <c r="BE890" s="15">
        <f t="shared" ca="1" si="483"/>
        <v>29116.330662515396</v>
      </c>
      <c r="BF890" s="15">
        <f ca="1">Inputs!$B$13*EXP($B$9-0.5*C$6^2+C$6*Y890)</f>
        <v>9692.393206853003</v>
      </c>
      <c r="BG890" s="15">
        <f t="shared" ca="1" si="484"/>
        <v>14772.783212891425</v>
      </c>
      <c r="BH890" s="15">
        <f t="shared" ca="1" si="485"/>
        <v>17669.639258234067</v>
      </c>
      <c r="BI890" s="15">
        <f t="shared" ca="1" si="486"/>
        <v>26140.305660865124</v>
      </c>
      <c r="BJ890" s="15">
        <f t="shared" ca="1" si="487"/>
        <v>29431.037599215531</v>
      </c>
      <c r="BK890" s="15">
        <f t="shared" ca="1" si="488"/>
        <v>37844.471892417969</v>
      </c>
      <c r="BL890" s="15">
        <f t="shared" ca="1" si="489"/>
        <v>52840.690134878729</v>
      </c>
      <c r="BM890" s="15">
        <f t="shared" ca="1" si="490"/>
        <v>58630.394000857319</v>
      </c>
      <c r="BN890" s="15">
        <f t="shared" ca="1" si="491"/>
        <v>77332.670554672135</v>
      </c>
      <c r="BO890" s="15">
        <f t="shared" ca="1" si="492"/>
        <v>123208.71002224667</v>
      </c>
      <c r="BP890" s="15">
        <f t="shared" ca="1" si="493"/>
        <v>123387.02054763969</v>
      </c>
      <c r="BQ890" s="15">
        <f ca="1">Inputs!$B$20*EXP($B$10-0.5*C$7^2+C$7*AJ890)</f>
        <v>5614.6642942406752</v>
      </c>
      <c r="BR890" s="15">
        <f t="shared" ca="1" si="494"/>
        <v>9138.9100398474693</v>
      </c>
      <c r="BS890" s="15">
        <f t="shared" ca="1" si="495"/>
        <v>10661.594831025221</v>
      </c>
      <c r="BT890" s="15">
        <f t="shared" ca="1" si="496"/>
        <v>11376.968497726582</v>
      </c>
      <c r="BU890" s="15">
        <f t="shared" ca="1" si="497"/>
        <v>18220.656324492509</v>
      </c>
      <c r="BV890" s="15">
        <f t="shared" ca="1" si="498"/>
        <v>21127.978311480962</v>
      </c>
      <c r="BW890" s="15">
        <f t="shared" ca="1" si="499"/>
        <v>37998.697505203505</v>
      </c>
      <c r="BX890" s="15">
        <f t="shared" ca="1" si="500"/>
        <v>47602.122854413879</v>
      </c>
      <c r="BY890" s="15">
        <f t="shared" ca="1" si="501"/>
        <v>53813.206963408105</v>
      </c>
      <c r="BZ890" s="15">
        <f t="shared" ca="1" si="502"/>
        <v>103080.15826127195</v>
      </c>
      <c r="CA890" s="15">
        <f t="shared" ca="1" si="503"/>
        <v>95100.124557496223</v>
      </c>
      <c r="CB890" s="15">
        <f ca="1">(AU890*DCF!C$10-DCF!C$5*MAX(AU890*DCF!C$10,0)-MAX(AU890-Inputs!$B$6,0)/Inputs!$B$10)*DCF!C$6</f>
        <v>1049.1156917571038</v>
      </c>
      <c r="CC890" s="15">
        <f ca="1">(AV890*DCF!D$10-DCF!D$5*MAX(AV890*DCF!D$10,0)-MAX(AV890-AU890,0)/Inputs!$B$10)*DCF!D$6</f>
        <v>1002.9257156989896</v>
      </c>
      <c r="CD890" s="15">
        <f ca="1">(AW890*DCF!E$10-DCF!E$5*MAX(AW890*DCF!E$10,0)-MAX(AW890-AV890,0)/Inputs!$B$10)*DCF!E$6</f>
        <v>1138.9588260334713</v>
      </c>
      <c r="CE890" s="15">
        <f ca="1">(AX890*DCF!F$10-DCF!F$5*MAX(AX890*DCF!F$10,0)-MAX(AX890-AW890,0)/Inputs!$B$10)*DCF!F$6</f>
        <v>1395.4559571987184</v>
      </c>
      <c r="CF890" s="15">
        <f ca="1">(AY890*DCF!G$10-DCF!G$5*MAX(AY890*DCF!G$10,0)-MAX(AY890-AX890,0)/Inputs!$B$10)*DCF!G$6</f>
        <v>1962.666362127319</v>
      </c>
      <c r="CG890" s="15">
        <f ca="1">(AZ890*DCF!H$10-DCF!H$5*MAX(AZ890*DCF!H$10,0)-MAX(AZ890-AY890,0)/Inputs!$B$10)*DCF!H$6</f>
        <v>2141.6245365816044</v>
      </c>
      <c r="CH890" s="15">
        <f ca="1">(BA890*DCF!I$10-DCF!I$5*MAX(BA890*DCF!I$10,0)-MAX(BA890-AZ890,0)/Inputs!$B$10)*DCF!I$6</f>
        <v>2473.0430056824848</v>
      </c>
      <c r="CI890" s="15">
        <f ca="1">(BB890*DCF!J$10-DCF!J$5*MAX(BB890*DCF!J$10,0)-MAX(BB890-BA890,0)/Inputs!$B$10)*DCF!J$6</f>
        <v>2471.4623932157824</v>
      </c>
      <c r="CJ890" s="15">
        <f ca="1">(BC890*DCF!K$10-DCF!K$5*MAX(BC890*DCF!K$10,0)-MAX(BC890-BB890,0)/Inputs!$B$10)*DCF!K$6</f>
        <v>2913.5838624560142</v>
      </c>
      <c r="CK890" s="15">
        <f ca="1">(BD890*DCF!L$10-DCF!L$5*MAX(BD890*DCF!L$10,0)-MAX(BD890-BC890,0)/Inputs!$B$10)*DCF!L$6</f>
        <v>3046.3902819356526</v>
      </c>
      <c r="CL890" s="15">
        <f ca="1">(BE890*DCF!M$10-DCF!M$5*MAX(BE890*DCF!M$10,0)-MAX(BE890-BD890,0)/Inputs!$B$10)*DCF!M$6</f>
        <v>3720.5705366310835</v>
      </c>
      <c r="CM890" s="15">
        <f ca="1">(BF890*DCF!C$28-DCF!C$5*MAX(BF890*DCF!C$28,0)-MAX(BF890-Inputs!$B$13,0)/Inputs!$B$17)*DCF!C$6</f>
        <v>2958.0548427763156</v>
      </c>
      <c r="CN890" s="15">
        <f ca="1">(BG890*DCF!D$28-DCF!D$5*MAX(BG890*DCF!D$28,0)-MAX(BG890-BF890,0)/Inputs!$B$17)*DCF!D$6</f>
        <v>3267.0452506119209</v>
      </c>
      <c r="CO890" s="15">
        <f ca="1">(BH890*DCF!E$28-DCF!E$5*MAX(BH890*DCF!E$28,0)-MAX(BH890-BG890,0)/Inputs!$B$17)*DCF!E$6</f>
        <v>4433.4260194197195</v>
      </c>
      <c r="CP890" s="15">
        <f ca="1">(BI890*DCF!F$28-DCF!F$5*MAX(BI890*DCF!F$28,0)-MAX(BI890-BH890,0)/Inputs!$B$17)*DCF!F$6</f>
        <v>5554.1857210333965</v>
      </c>
      <c r="CQ890" s="15">
        <f ca="1">(BJ890*DCF!G$28-DCF!G$5*MAX(BJ890*DCF!G$28,0)-MAX(BJ890-BI890,0)/Inputs!$B$17)*DCF!G$6</f>
        <v>7082.6373941869388</v>
      </c>
      <c r="CR890" s="15">
        <f ca="1">(BK890*DCF!H$28-DCF!H$5*MAX(BK890*DCF!H$28,0)-MAX(BK890-BJ890,0)/Inputs!$B$17)*DCF!H$6</f>
        <v>8052.1438484439695</v>
      </c>
      <c r="CS890" s="15">
        <f ca="1">(BL890*DCF!I$28-DCF!I$5*MAX(BL890*DCF!I$28,0)-MAX(BL890-BK890,0)/Inputs!$B$17)*DCF!I$6</f>
        <v>10273.231707296069</v>
      </c>
      <c r="CT890" s="15">
        <f ca="1">(BM890*DCF!J$28-DCF!J$5*MAX(BM890*DCF!J$28,0)-MAX(BM890-BL890,0)/Inputs!$B$17)*DCF!J$6</f>
        <v>12311.777710252632</v>
      </c>
      <c r="CU890" s="15">
        <f ca="1">(BN890*DCF!K$28-DCF!K$5*MAX(BN890*DCF!K$28,0)-MAX(BN890-BM890,0)/Inputs!$B$17)*DCF!K$6</f>
        <v>14040.583619532064</v>
      </c>
      <c r="CV890" s="15">
        <f ca="1">(BO890*DCF!L$28-DCF!L$5*MAX(BO890*DCF!L$28,0)-MAX(BO890-BN890,0)/Inputs!$B$17)*DCF!L$6</f>
        <v>19391.773421295784</v>
      </c>
      <c r="CW890" s="15">
        <f ca="1">(BP890*DCF!M$28-DCF!M$5*MAX(BP890*DCF!M$28,0)-MAX(BP890-BO890,0)/Inputs!$B$17)*DCF!M$6</f>
        <v>23196.700863346916</v>
      </c>
      <c r="CX890" s="15">
        <f ca="1">(BQ890*DCF!C$46-DCF!C$5*MAX(BQ890*DCF!C$46,0)-MAX(BQ890-Inputs!$B$20,0)/Inputs!$B$24)*DCF!C$6</f>
        <v>-2411.5457003976962</v>
      </c>
      <c r="CY890" s="15">
        <f ca="1">(BR890*DCF!D$46-DCF!D$5*MAX(BR890*DCF!D$46,0)-MAX(BR890-BQ890,0)/Inputs!$B$24)*DCF!D$6</f>
        <v>-3063.5652274195418</v>
      </c>
      <c r="CZ890" s="15">
        <f ca="1">(BS890*DCF!E$46-DCF!E$5*MAX(BS890*DCF!E$46,0)-MAX(BS890-BR890,0)/Inputs!$B$24)*DCF!E$6</f>
        <v>-1860.9525778310497</v>
      </c>
      <c r="DA890" s="15">
        <f ca="1">(BT890*DCF!F$46-DCF!F$5*MAX(BT890*DCF!F$46,0)-MAX(BT890-BS890,0)/Inputs!$B$24)*DCF!F$6</f>
        <v>-1089.0329434190535</v>
      </c>
      <c r="DB890" s="15">
        <f ca="1">(BU890*DCF!G$46-DCF!G$5*MAX(BU890*DCF!G$46,0)-MAX(BU890-BT890,0)/Inputs!$B$24)*DCF!G$6</f>
        <v>-2914.9882492973925</v>
      </c>
      <c r="DC890" s="15">
        <f ca="1">(BV890*DCF!H$46-DCF!H$5*MAX(BV890*DCF!H$46,0)-MAX(BV890-BU890,0)/Inputs!$B$24)*DCF!H$6</f>
        <v>-903.43249399930073</v>
      </c>
      <c r="DD890" s="15">
        <f ca="1">(BW890*DCF!I$46-DCF!I$5*MAX(BW890*DCF!I$46,0)-MAX(BW890-BV890,0)/Inputs!$B$24)*DCF!I$6</f>
        <v>-3965.336181445286</v>
      </c>
      <c r="DE890" s="15">
        <f ca="1">(BX890*DCF!J$46-DCF!J$5*MAX(BX890*DCF!J$46,0)-MAX(BX890-BW890,0)/Inputs!$B$24)*DCF!J$6</f>
        <v>-549.89412540334649</v>
      </c>
      <c r="DF890" s="15">
        <f ca="1">(BY890*DCF!K$46-DCF!K$5*MAX(BY890*DCF!K$46,0)-MAX(BY890-BX890,0)/Inputs!$B$24)*DCF!K$6</f>
        <v>1552.4396248350738</v>
      </c>
      <c r="DG890" s="15">
        <f ca="1">(BZ890*DCF!L$46-DCF!L$5*MAX(BZ890*DCF!L$46,0)-MAX(BZ890-BY890,0)/Inputs!$B$24)*DCF!L$6</f>
        <v>-4023.820033306029</v>
      </c>
      <c r="DH890" s="15">
        <f ca="1">(CA890*DCF!M$46-DCF!M$5*MAX(CA890*DCF!M$46,0)-MAX(CA890-BZ890,0)/Inputs!$B$24)*DCF!M$6</f>
        <v>7455.4764469441016</v>
      </c>
      <c r="DI890" s="15">
        <f ca="1">SUM(CB890:CL890)+BE890*DCF!M$10*(1+Inputs!$B$30)*(1-Inputs!$B$33)*(1-Inputs!$B$30/Inputs!$B$31)/(Inputs!$B$29-Inputs!$B$30)*DCF!M$6</f>
        <v>104346.93042671206</v>
      </c>
      <c r="DJ890" s="15">
        <f ca="1">SUM(CM890:CW890)+BP890*DCF!M$28*(1+Inputs!$B$30)*(1-Inputs!$B$33)*(1-Inputs!$B$30/Inputs!$B$31)/(Inputs!$B$29-Inputs!$B$30)*DCF!M$6</f>
        <v>568411.84014288138</v>
      </c>
      <c r="DK890" s="15">
        <f ca="1">SUM(CX890:DH890)+CA890*DCF!M$46*(1+Inputs!$B$30)*(1-Inputs!$B$33)*(1-Inputs!$B$30/Inputs!$B$31)/(Inputs!$B$29-Inputs!$B$30)*DCF!M$6</f>
        <v>135261.40643507696</v>
      </c>
      <c r="DM890" s="15">
        <f ca="1">DI890+DJ890+DK890+Inputs!$B$34+Inputs!$B$36-Inputs!$B$35</f>
        <v>884871.17700467038</v>
      </c>
    </row>
    <row r="891" spans="1:117" x14ac:dyDescent="0.75">
      <c r="A891" s="11">
        <v>878</v>
      </c>
      <c r="C891" s="24">
        <f t="shared" ca="1" si="507"/>
        <v>0.55667035608839099</v>
      </c>
      <c r="D891" s="24">
        <f t="shared" ca="1" si="507"/>
        <v>0.87269699342900564</v>
      </c>
      <c r="E891" s="24">
        <f t="shared" ca="1" si="507"/>
        <v>1.6091234874120288</v>
      </c>
      <c r="F891" s="24">
        <f t="shared" ca="1" si="507"/>
        <v>0.7636606112502512</v>
      </c>
      <c r="G891" s="24">
        <f t="shared" ca="1" si="507"/>
        <v>-0.98639655202835341</v>
      </c>
      <c r="H891" s="24">
        <f t="shared" ca="1" si="507"/>
        <v>0.15231785282535726</v>
      </c>
      <c r="I891" s="24">
        <f t="shared" ca="1" si="507"/>
        <v>1.4587686630734336</v>
      </c>
      <c r="J891" s="24">
        <f t="shared" ca="1" si="507"/>
        <v>-0.24550562045914945</v>
      </c>
      <c r="K891" s="24">
        <f t="shared" ca="1" si="507"/>
        <v>-0.59441754389535584</v>
      </c>
      <c r="L891" s="24">
        <f t="shared" ca="1" si="507"/>
        <v>0.77547130112059748</v>
      </c>
      <c r="M891" s="24">
        <f t="shared" ca="1" si="507"/>
        <v>1.3054919546932</v>
      </c>
      <c r="N891" s="24">
        <f ca="1">SQRT(Inputs!$B$38)*C891+SQRT(1-Inputs!$B$38)*_xlfn.NORM.S.INV(RAND())</f>
        <v>-0.2278673787847853</v>
      </c>
      <c r="O891" s="24">
        <f ca="1">SQRT(Inputs!$B$38)*D891+SQRT(1-Inputs!$B$38)*_xlfn.NORM.S.INV(RAND())</f>
        <v>1.009775658754517</v>
      </c>
      <c r="P891" s="24">
        <f ca="1">SQRT(Inputs!$B$38)*E891+SQRT(1-Inputs!$B$38)*_xlfn.NORM.S.INV(RAND())</f>
        <v>-0.79600883866709271</v>
      </c>
      <c r="Q891" s="24">
        <f ca="1">SQRT(Inputs!$B$38)*F891+SQRT(1-Inputs!$B$38)*_xlfn.NORM.S.INV(RAND())</f>
        <v>-4.2082225583660426E-2</v>
      </c>
      <c r="R891" s="24">
        <f ca="1">SQRT(Inputs!$B$38)*G891+SQRT(1-Inputs!$B$38)*_xlfn.NORM.S.INV(RAND())</f>
        <v>-1.0533791559092436</v>
      </c>
      <c r="S891" s="24">
        <f ca="1">SQRT(Inputs!$B$38)*H891+SQRT(1-Inputs!$B$38)*_xlfn.NORM.S.INV(RAND())</f>
        <v>0.69504768818509988</v>
      </c>
      <c r="T891" s="24">
        <f ca="1">SQRT(Inputs!$B$38)*I891+SQRT(1-Inputs!$B$38)*_xlfn.NORM.S.INV(RAND())</f>
        <v>0.10894873537236194</v>
      </c>
      <c r="U891" s="24">
        <f ca="1">SQRT(Inputs!$B$38)*J891+SQRT(1-Inputs!$B$38)*_xlfn.NORM.S.INV(RAND())</f>
        <v>-0.69325660956786028</v>
      </c>
      <c r="V891" s="24">
        <f ca="1">SQRT(Inputs!$B$38)*K891+SQRT(1-Inputs!$B$38)*_xlfn.NORM.S.INV(RAND())</f>
        <v>-0.85952472157349369</v>
      </c>
      <c r="W891" s="24">
        <f ca="1">SQRT(Inputs!$B$38)*L891+SQRT(1-Inputs!$B$38)*_xlfn.NORM.S.INV(RAND())</f>
        <v>-0.38428955156466749</v>
      </c>
      <c r="X891" s="24">
        <f ca="1">SQRT(Inputs!$B$38)*M891+SQRT(1-Inputs!$B$38)*_xlfn.NORM.S.INV(RAND())</f>
        <v>0.18975247240059756</v>
      </c>
      <c r="Y891" s="24">
        <f ca="1">SQRT(Inputs!$B$38)*C891+SQRT(1-Inputs!$B$38)*_xlfn.NORM.S.INV(RAND())</f>
        <v>-0.18974456546322843</v>
      </c>
      <c r="Z891" s="24">
        <f ca="1">SQRT(Inputs!$B$38)*D891+SQRT(1-Inputs!$B$38)*_xlfn.NORM.S.INV(RAND())</f>
        <v>0.37148004965265902</v>
      </c>
      <c r="AA891" s="24">
        <f ca="1">SQRT(Inputs!$B$38)*E891+SQRT(1-Inputs!$B$38)*_xlfn.NORM.S.INV(RAND())</f>
        <v>0.12186939584307943</v>
      </c>
      <c r="AB891" s="24">
        <f ca="1">SQRT(Inputs!$B$38)*F891+SQRT(1-Inputs!$B$38)*_xlfn.NORM.S.INV(RAND())</f>
        <v>0.63708332028674408</v>
      </c>
      <c r="AC891" s="24">
        <f ca="1">SQRT(Inputs!$B$38)*G891+SQRT(1-Inputs!$B$38)*_xlfn.NORM.S.INV(RAND())</f>
        <v>-0.17958372482617363</v>
      </c>
      <c r="AD891" s="24">
        <f ca="1">SQRT(Inputs!$B$38)*H891+SQRT(1-Inputs!$B$38)*_xlfn.NORM.S.INV(RAND())</f>
        <v>-1.4616024981937976</v>
      </c>
      <c r="AE891" s="24">
        <f ca="1">SQRT(Inputs!$B$38)*I891+SQRT(1-Inputs!$B$38)*_xlfn.NORM.S.INV(RAND())</f>
        <v>-0.66113637087198784</v>
      </c>
      <c r="AF891" s="24">
        <f ca="1">SQRT(Inputs!$B$38)*J891+SQRT(1-Inputs!$B$38)*_xlfn.NORM.S.INV(RAND())</f>
        <v>1.8346780078944507</v>
      </c>
      <c r="AG891" s="24">
        <f ca="1">SQRT(Inputs!$B$38)*K891+SQRT(1-Inputs!$B$38)*_xlfn.NORM.S.INV(RAND())</f>
        <v>-1.260274062141157</v>
      </c>
      <c r="AH891" s="24">
        <f ca="1">SQRT(Inputs!$B$38)*L891+SQRT(1-Inputs!$B$38)*_xlfn.NORM.S.INV(RAND())</f>
        <v>8.7592496118266194E-2</v>
      </c>
      <c r="AI891" s="24">
        <f ca="1">SQRT(Inputs!$B$38)*M891+SQRT(1-Inputs!$B$38)*_xlfn.NORM.S.INV(RAND())</f>
        <v>-1.6764416573981866E-2</v>
      </c>
      <c r="AJ891" s="24">
        <f ca="1">SQRT(Inputs!$B$38)*C891+SQRT(1-Inputs!$B$38)*_xlfn.NORM.S.INV(RAND())</f>
        <v>-1.0530837933196742</v>
      </c>
      <c r="AK891" s="24">
        <f ca="1">SQRT(Inputs!$B$38)*D891+SQRT(1-Inputs!$B$38)*_xlfn.NORM.S.INV(RAND())</f>
        <v>0.935963592517566</v>
      </c>
      <c r="AL891" s="24">
        <f ca="1">SQRT(Inputs!$B$38)*E891+SQRT(1-Inputs!$B$38)*_xlfn.NORM.S.INV(RAND())</f>
        <v>1.1522946210308562</v>
      </c>
      <c r="AM891" s="24">
        <f ca="1">SQRT(Inputs!$B$38)*F891+SQRT(1-Inputs!$B$38)*_xlfn.NORM.S.INV(RAND())</f>
        <v>-0.65583787219639</v>
      </c>
      <c r="AN891" s="24">
        <f ca="1">SQRT(Inputs!$B$38)*G891+SQRT(1-Inputs!$B$38)*_xlfn.NORM.S.INV(RAND())</f>
        <v>-0.42135732003538556</v>
      </c>
      <c r="AO891" s="24">
        <f ca="1">SQRT(Inputs!$B$38)*H891+SQRT(1-Inputs!$B$38)*_xlfn.NORM.S.INV(RAND())</f>
        <v>0.51137030407099338</v>
      </c>
      <c r="AP891" s="24">
        <f ca="1">SQRT(Inputs!$B$38)*I891+SQRT(1-Inputs!$B$38)*_xlfn.NORM.S.INV(RAND())</f>
        <v>-0.58948373866194281</v>
      </c>
      <c r="AQ891" s="24">
        <f ca="1">SQRT(Inputs!$B$38)*J891+SQRT(1-Inputs!$B$38)*_xlfn.NORM.S.INV(RAND())</f>
        <v>0.128348102309507</v>
      </c>
      <c r="AR891" s="24">
        <f ca="1">SQRT(Inputs!$B$38)*K891+SQRT(1-Inputs!$B$38)*_xlfn.NORM.S.INV(RAND())</f>
        <v>-0.45812702075835171</v>
      </c>
      <c r="AS891" s="24">
        <f ca="1">SQRT(Inputs!$B$38)*L891+SQRT(1-Inputs!$B$38)*_xlfn.NORM.S.INV(RAND())</f>
        <v>-0.58611498586359057</v>
      </c>
      <c r="AT891" s="24">
        <f ca="1">SQRT(Inputs!$B$38)*M891+SQRT(1-Inputs!$B$38)*_xlfn.NORM.S.INV(RAND())</f>
        <v>0.64558125369265273</v>
      </c>
      <c r="AU891" s="15">
        <f ca="1">Inputs!$B$6*EXP($B$8-0.5*C$5^2+C$5*N891)</f>
        <v>4782.5388412671327</v>
      </c>
      <c r="AV891" s="15">
        <f t="shared" ca="1" si="474"/>
        <v>6753.2492877471241</v>
      </c>
      <c r="AW891" s="15">
        <f t="shared" ca="1" si="475"/>
        <v>7396.0996692568815</v>
      </c>
      <c r="AX891" s="15">
        <f t="shared" ca="1" si="476"/>
        <v>8982.5455231038413</v>
      </c>
      <c r="AY891" s="15">
        <f t="shared" ca="1" si="477"/>
        <v>9706.8682027910745</v>
      </c>
      <c r="AZ891" s="15">
        <f t="shared" ca="1" si="478"/>
        <v>12816.083297809169</v>
      </c>
      <c r="BA891" s="15">
        <f t="shared" ca="1" si="479"/>
        <v>15863.465411428222</v>
      </c>
      <c r="BB891" s="15">
        <f t="shared" ca="1" si="480"/>
        <v>18118.520696393294</v>
      </c>
      <c r="BC891" s="15">
        <f t="shared" ca="1" si="481"/>
        <v>20423.739179118198</v>
      </c>
      <c r="BD891" s="15">
        <f t="shared" ca="1" si="482"/>
        <v>24137.623843525122</v>
      </c>
      <c r="BE891" s="15">
        <f t="shared" ca="1" si="483"/>
        <v>30093.186039708577</v>
      </c>
      <c r="BF891" s="15">
        <f ca="1">Inputs!$B$13*EXP($B$9-0.5*C$6^2+C$6*Y891)</f>
        <v>13320.411130910856</v>
      </c>
      <c r="BG891" s="15">
        <f t="shared" ca="1" si="484"/>
        <v>17359.509614009476</v>
      </c>
      <c r="BH891" s="15">
        <f t="shared" ca="1" si="485"/>
        <v>21643.209044492927</v>
      </c>
      <c r="BI891" s="15">
        <f t="shared" ca="1" si="486"/>
        <v>29224.235125750856</v>
      </c>
      <c r="BJ891" s="15">
        <f t="shared" ca="1" si="487"/>
        <v>34911.4846369101</v>
      </c>
      <c r="BK891" s="15">
        <f t="shared" ca="1" si="488"/>
        <v>35115.886129217724</v>
      </c>
      <c r="BL891" s="15">
        <f t="shared" ca="1" si="489"/>
        <v>39593.76104009556</v>
      </c>
      <c r="BM891" s="15">
        <f t="shared" ca="1" si="490"/>
        <v>61127.729118626303</v>
      </c>
      <c r="BN891" s="15">
        <f t="shared" ca="1" si="491"/>
        <v>64641.195891945041</v>
      </c>
      <c r="BO891" s="15">
        <f t="shared" ca="1" si="492"/>
        <v>80348.262098948762</v>
      </c>
      <c r="BP891" s="15">
        <f t="shared" ca="1" si="493"/>
        <v>98706.001700710593</v>
      </c>
      <c r="BQ891" s="15">
        <f ca="1">Inputs!$B$20*EXP($B$10-0.5*C$7^2+C$7*AJ891)</f>
        <v>2952.531139643344</v>
      </c>
      <c r="BR891" s="15">
        <f t="shared" ca="1" si="494"/>
        <v>5392.9236710738651</v>
      </c>
      <c r="BS891" s="15">
        <f t="shared" ca="1" si="495"/>
        <v>10282.026027998902</v>
      </c>
      <c r="BT891" s="15">
        <f t="shared" ca="1" si="496"/>
        <v>11935.902254847017</v>
      </c>
      <c r="BU891" s="15">
        <f t="shared" ca="1" si="497"/>
        <v>14938.330495955806</v>
      </c>
      <c r="BV891" s="15">
        <f t="shared" ca="1" si="498"/>
        <v>23321.408236148818</v>
      </c>
      <c r="BW891" s="15">
        <f t="shared" ca="1" si="499"/>
        <v>28726.507738101969</v>
      </c>
      <c r="BX891" s="15">
        <f t="shared" ca="1" si="500"/>
        <v>41225.866920926484</v>
      </c>
      <c r="BY891" s="15">
        <f t="shared" ca="1" si="501"/>
        <v>52916.878279155273</v>
      </c>
      <c r="BZ891" s="15">
        <f t="shared" ca="1" si="502"/>
        <v>66665.475107814578</v>
      </c>
      <c r="CA891" s="15">
        <f t="shared" ca="1" si="503"/>
        <v>105028.18764991156</v>
      </c>
      <c r="CB891" s="15">
        <f ca="1">(AU891*DCF!C$10-DCF!C$5*MAX(AU891*DCF!C$10,0)-MAX(AU891-Inputs!$B$6,0)/Inputs!$B$10)*DCF!C$6</f>
        <v>1044.3556007484272</v>
      </c>
      <c r="CC891" s="15">
        <f ca="1">(AV891*DCF!D$10-DCF!D$5*MAX(AV891*DCF!D$10,0)-MAX(AV891-AU891,0)/Inputs!$B$10)*DCF!D$6</f>
        <v>1165.5525969084651</v>
      </c>
      <c r="CD891" s="15">
        <f ca="1">(AW891*DCF!E$10-DCF!E$5*MAX(AW891*DCF!E$10,0)-MAX(AW891-AV891,0)/Inputs!$B$10)*DCF!E$6</f>
        <v>1562.8451502050909</v>
      </c>
      <c r="CE891" s="15">
        <f ca="1">(AX891*DCF!F$10-DCF!F$5*MAX(AX891*DCF!F$10,0)-MAX(AX891-AW891,0)/Inputs!$B$10)*DCF!F$6</f>
        <v>1630.7753227815124</v>
      </c>
      <c r="CF891" s="15">
        <f ca="1">(AY891*DCF!G$10-DCF!G$5*MAX(AY891*DCF!G$10,0)-MAX(AY891-AX891,0)/Inputs!$B$10)*DCF!G$6</f>
        <v>1860.774317413712</v>
      </c>
      <c r="CG891" s="15">
        <f ca="1">(AZ891*DCF!H$10-DCF!H$5*MAX(AZ891*DCF!H$10,0)-MAX(AZ891-AY891,0)/Inputs!$B$10)*DCF!H$6</f>
        <v>1936.1548848433686</v>
      </c>
      <c r="CH891" s="15">
        <f ca="1">(BA891*DCF!I$10-DCF!I$5*MAX(BA891*DCF!I$10,0)-MAX(BA891-AZ891,0)/Inputs!$B$10)*DCF!I$6</f>
        <v>2397.7989924342351</v>
      </c>
      <c r="CI891" s="15">
        <f ca="1">(BB891*DCF!J$10-DCF!J$5*MAX(BB891*DCF!J$10,0)-MAX(BB891-BA891,0)/Inputs!$B$10)*DCF!J$6</f>
        <v>2767.4637242377516</v>
      </c>
      <c r="CJ891" s="15">
        <f ca="1">(BC891*DCF!K$10-DCF!K$5*MAX(BC891*DCF!K$10,0)-MAX(BC891-BB891,0)/Inputs!$B$10)*DCF!K$6</f>
        <v>2965.1985049920531</v>
      </c>
      <c r="CK891" s="15">
        <f ca="1">(BD891*DCF!L$10-DCF!L$5*MAX(BD891*DCF!L$10,0)-MAX(BD891-BC891,0)/Inputs!$B$10)*DCF!L$6</f>
        <v>3160.1472557273614</v>
      </c>
      <c r="CL891" s="15">
        <f ca="1">(BE891*DCF!M$10-DCF!M$5*MAX(BE891*DCF!M$10,0)-MAX(BE891-BD891,0)/Inputs!$B$10)*DCF!M$6</f>
        <v>3535.0822379085203</v>
      </c>
      <c r="CM891" s="15">
        <f ca="1">(BF891*DCF!C$28-DCF!C$5*MAX(BF891*DCF!C$28,0)-MAX(BF891-Inputs!$B$13,0)/Inputs!$B$17)*DCF!C$6</f>
        <v>3618.7868474651796</v>
      </c>
      <c r="CN891" s="15">
        <f ca="1">(BG891*DCF!D$28-DCF!D$5*MAX(BG891*DCF!D$28,0)-MAX(BG891-BF891,0)/Inputs!$B$17)*DCF!D$6</f>
        <v>4251.051060175404</v>
      </c>
      <c r="CO891" s="15">
        <f ca="1">(BH891*DCF!E$28-DCF!E$5*MAX(BH891*DCF!E$28,0)-MAX(BH891-BG891,0)/Inputs!$B$17)*DCF!E$6</f>
        <v>5285.4839964198964</v>
      </c>
      <c r="CP891" s="15">
        <f ca="1">(BI891*DCF!F$28-DCF!F$5*MAX(BI891*DCF!F$28,0)-MAX(BI891-BH891,0)/Inputs!$B$17)*DCF!F$6</f>
        <v>6553.3644197318772</v>
      </c>
      <c r="CQ891" s="15">
        <f ca="1">(BJ891*DCF!G$28-DCF!G$5*MAX(BJ891*DCF!G$28,0)-MAX(BJ891-BI891,0)/Inputs!$B$17)*DCF!G$6</f>
        <v>8101.5103771050781</v>
      </c>
      <c r="CR891" s="15">
        <f ca="1">(BK891*DCF!H$28-DCF!H$5*MAX(BK891*DCF!H$28,0)-MAX(BK891-BJ891,0)/Inputs!$B$17)*DCF!H$6</f>
        <v>8652.7878081092877</v>
      </c>
      <c r="CS891" s="15">
        <f ca="1">(BL891*DCF!I$28-DCF!I$5*MAX(BL891*DCF!I$28,0)-MAX(BL891-BK891,0)/Inputs!$B$17)*DCF!I$6</f>
        <v>8667.8808297669511</v>
      </c>
      <c r="CT891" s="15">
        <f ca="1">(BM891*DCF!J$28-DCF!J$5*MAX(BM891*DCF!J$28,0)-MAX(BM891-BL891,0)/Inputs!$B$17)*DCF!J$6</f>
        <v>10781.329939172261</v>
      </c>
      <c r="CU891" s="15">
        <f ca="1">(BN891*DCF!K$28-DCF!K$5*MAX(BN891*DCF!K$28,0)-MAX(BN891-BM891,0)/Inputs!$B$17)*DCF!K$6</f>
        <v>13220.78385272517</v>
      </c>
      <c r="CV891" s="15">
        <f ca="1">(BO891*DCF!L$28-DCF!L$5*MAX(BO891*DCF!L$28,0)-MAX(BO891-BN891,0)/Inputs!$B$17)*DCF!L$6</f>
        <v>14253.884055973962</v>
      </c>
      <c r="CW891" s="15">
        <f ca="1">(BP891*DCF!M$28-DCF!M$5*MAX(BP891*DCF!M$28,0)-MAX(BP891-BO891,0)/Inputs!$B$17)*DCF!M$6</f>
        <v>16652.691716084857</v>
      </c>
      <c r="CX891" s="15">
        <f ca="1">(BQ891*DCF!C$46-DCF!C$5*MAX(BQ891*DCF!C$46,0)-MAX(BQ891-Inputs!$B$20,0)/Inputs!$B$24)*DCF!C$6</f>
        <v>-681.87786134950204</v>
      </c>
      <c r="CY891" s="15">
        <f ca="1">(BR891*DCF!D$46-DCF!D$5*MAX(BR891*DCF!D$46,0)-MAX(BR891-BQ891,0)/Inputs!$B$24)*DCF!D$6</f>
        <v>-1961.7415421107657</v>
      </c>
      <c r="CZ891" s="15">
        <f ca="1">(BS891*DCF!E$46-DCF!E$5*MAX(BS891*DCF!E$46,0)-MAX(BS891-BR891,0)/Inputs!$B$24)*DCF!E$6</f>
        <v>-3143.0170344021612</v>
      </c>
      <c r="DA891" s="15">
        <f ca="1">(BT891*DCF!F$46-DCF!F$5*MAX(BT891*DCF!F$46,0)-MAX(BT891-BS891,0)/Inputs!$B$24)*DCF!F$6</f>
        <v>-1471.4764839398922</v>
      </c>
      <c r="DB891" s="15">
        <f ca="1">(BU891*DCF!G$46-DCF!G$5*MAX(BU891*DCF!G$46,0)-MAX(BU891-BT891,0)/Inputs!$B$24)*DCF!G$6</f>
        <v>-1512.4534629168847</v>
      </c>
      <c r="DC891" s="15">
        <f ca="1">(BV891*DCF!H$46-DCF!H$5*MAX(BV891*DCF!H$46,0)-MAX(BV891-BU891,0)/Inputs!$B$24)*DCF!H$6</f>
        <v>-2604.9900437954743</v>
      </c>
      <c r="DD891" s="15">
        <f ca="1">(BW891*DCF!I$46-DCF!I$5*MAX(BW891*DCF!I$46,0)-MAX(BW891-BV891,0)/Inputs!$B$24)*DCF!I$6</f>
        <v>-888.14513798975713</v>
      </c>
      <c r="DE891" s="15">
        <f ca="1">(BX891*DCF!J$46-DCF!J$5*MAX(BX891*DCF!J$46,0)-MAX(BX891-BW891,0)/Inputs!$B$24)*DCF!J$6</f>
        <v>-1585.3147639969047</v>
      </c>
      <c r="DF891" s="15">
        <f ca="1">(BY891*DCF!K$46-DCF!K$5*MAX(BY891*DCF!K$46,0)-MAX(BY891-BX891,0)/Inputs!$B$24)*DCF!K$6</f>
        <v>158.80215108329307</v>
      </c>
      <c r="DG891" s="15">
        <f ca="1">(BZ891*DCF!L$46-DCF!L$5*MAX(BZ891*DCF!L$46,0)-MAX(BZ891-BY891,0)/Inputs!$B$24)*DCF!L$6</f>
        <v>1496.923140768635</v>
      </c>
      <c r="DH891" s="15">
        <f ca="1">(CA891*DCF!M$46-DCF!M$5*MAX(CA891*DCF!M$46,0)-MAX(CA891-BZ891,0)/Inputs!$B$24)*DCF!M$6</f>
        <v>213.83476892858087</v>
      </c>
      <c r="DI891" s="15">
        <f ca="1">SUM(CB891:CL891)+BE891*DCF!M$10*(1+Inputs!$B$30)*(1-Inputs!$B$33)*(1-Inputs!$B$30/Inputs!$B$31)/(Inputs!$B$29-Inputs!$B$30)*DCF!M$6</f>
        <v>107775.88327789804</v>
      </c>
      <c r="DJ891" s="15">
        <f ca="1">SUM(CM891:CW891)+BP891*DCF!M$28*(1+Inputs!$B$30)*(1-Inputs!$B$33)*(1-Inputs!$B$30/Inputs!$B$31)/(Inputs!$B$29-Inputs!$B$30)*DCF!M$6</f>
        <v>466306.36554916197</v>
      </c>
      <c r="DK891" s="15">
        <f ca="1">SUM(CX891:DH891)+CA891*DCF!M$46*(1+Inputs!$B$30)*(1-Inputs!$B$33)*(1-Inputs!$B$30/Inputs!$B$31)/(Inputs!$B$29-Inputs!$B$30)*DCF!M$6</f>
        <v>150406.56322122624</v>
      </c>
      <c r="DM891" s="15">
        <f ca="1">DI891+DJ891+DK891+Inputs!$B$34+Inputs!$B$36-Inputs!$B$35</f>
        <v>801339.8120482862</v>
      </c>
    </row>
    <row r="892" spans="1:117" x14ac:dyDescent="0.75">
      <c r="A892" s="11">
        <v>879</v>
      </c>
      <c r="C892" s="24">
        <f t="shared" ca="1" si="507"/>
        <v>-0.5779606866247482</v>
      </c>
      <c r="D892" s="24">
        <f t="shared" ca="1" si="507"/>
        <v>-0.49276014518421107</v>
      </c>
      <c r="E892" s="24">
        <f t="shared" ca="1" si="507"/>
        <v>-0.61700572914383334</v>
      </c>
      <c r="F892" s="24">
        <f t="shared" ca="1" si="507"/>
        <v>-0.94514048697100839</v>
      </c>
      <c r="G892" s="24">
        <f t="shared" ca="1" si="507"/>
        <v>0.88214757276289424</v>
      </c>
      <c r="H892" s="24">
        <f t="shared" ca="1" si="507"/>
        <v>0.70236883214728163</v>
      </c>
      <c r="I892" s="24">
        <f t="shared" ca="1" si="507"/>
        <v>0.36223935242945082</v>
      </c>
      <c r="J892" s="24">
        <f t="shared" ca="1" si="507"/>
        <v>-1.1385186380776964</v>
      </c>
      <c r="K892" s="24">
        <f t="shared" ca="1" si="507"/>
        <v>-0.10593035949325907</v>
      </c>
      <c r="L892" s="24">
        <f t="shared" ca="1" si="507"/>
        <v>1.5205580224999253</v>
      </c>
      <c r="M892" s="24">
        <f t="shared" ca="1" si="507"/>
        <v>0.14396941329464774</v>
      </c>
      <c r="N892" s="24">
        <f ca="1">SQRT(Inputs!$B$38)*C892+SQRT(1-Inputs!$B$38)*_xlfn.NORM.S.INV(RAND())</f>
        <v>0.67691335324656898</v>
      </c>
      <c r="O892" s="24">
        <f ca="1">SQRT(Inputs!$B$38)*D892+SQRT(1-Inputs!$B$38)*_xlfn.NORM.S.INV(RAND())</f>
        <v>0.49201543461197272</v>
      </c>
      <c r="P892" s="24">
        <f ca="1">SQRT(Inputs!$B$38)*E892+SQRT(1-Inputs!$B$38)*_xlfn.NORM.S.INV(RAND())</f>
        <v>-1.4217913799560189</v>
      </c>
      <c r="Q892" s="24">
        <f ca="1">SQRT(Inputs!$B$38)*F892+SQRT(1-Inputs!$B$38)*_xlfn.NORM.S.INV(RAND())</f>
        <v>0.61214235883360735</v>
      </c>
      <c r="R892" s="24">
        <f ca="1">SQRT(Inputs!$B$38)*G892+SQRT(1-Inputs!$B$38)*_xlfn.NORM.S.INV(RAND())</f>
        <v>0.53632403371658499</v>
      </c>
      <c r="S892" s="24">
        <f ca="1">SQRT(Inputs!$B$38)*H892+SQRT(1-Inputs!$B$38)*_xlfn.NORM.S.INV(RAND())</f>
        <v>0.57924085497839406</v>
      </c>
      <c r="T892" s="24">
        <f ca="1">SQRT(Inputs!$B$38)*I892+SQRT(1-Inputs!$B$38)*_xlfn.NORM.S.INV(RAND())</f>
        <v>0.57735841955502942</v>
      </c>
      <c r="U892" s="24">
        <f ca="1">SQRT(Inputs!$B$38)*J892+SQRT(1-Inputs!$B$38)*_xlfn.NORM.S.INV(RAND())</f>
        <v>-1.2832754828222428</v>
      </c>
      <c r="V892" s="24">
        <f ca="1">SQRT(Inputs!$B$38)*K892+SQRT(1-Inputs!$B$38)*_xlfn.NORM.S.INV(RAND())</f>
        <v>0.2186709925409227</v>
      </c>
      <c r="W892" s="24">
        <f ca="1">SQRT(Inputs!$B$38)*L892+SQRT(1-Inputs!$B$38)*_xlfn.NORM.S.INV(RAND())</f>
        <v>0.90565726217995701</v>
      </c>
      <c r="X892" s="24">
        <f ca="1">SQRT(Inputs!$B$38)*M892+SQRT(1-Inputs!$B$38)*_xlfn.NORM.S.INV(RAND())</f>
        <v>0.31993640168130866</v>
      </c>
      <c r="Y892" s="24">
        <f ca="1">SQRT(Inputs!$B$38)*C892+SQRT(1-Inputs!$B$38)*_xlfn.NORM.S.INV(RAND())</f>
        <v>0.68977785297864291</v>
      </c>
      <c r="Z892" s="24">
        <f ca="1">SQRT(Inputs!$B$38)*D892+SQRT(1-Inputs!$B$38)*_xlfn.NORM.S.INV(RAND())</f>
        <v>-1.1628261606667882</v>
      </c>
      <c r="AA892" s="24">
        <f ca="1">SQRT(Inputs!$B$38)*E892+SQRT(1-Inputs!$B$38)*_xlfn.NORM.S.INV(RAND())</f>
        <v>-0.36993311699048015</v>
      </c>
      <c r="AB892" s="24">
        <f ca="1">SQRT(Inputs!$B$38)*F892+SQRT(1-Inputs!$B$38)*_xlfn.NORM.S.INV(RAND())</f>
        <v>-0.71472131618161383</v>
      </c>
      <c r="AC892" s="24">
        <f ca="1">SQRT(Inputs!$B$38)*G892+SQRT(1-Inputs!$B$38)*_xlfn.NORM.S.INV(RAND())</f>
        <v>-6.6858684809936897E-2</v>
      </c>
      <c r="AD892" s="24">
        <f ca="1">SQRT(Inputs!$B$38)*H892+SQRT(1-Inputs!$B$38)*_xlfn.NORM.S.INV(RAND())</f>
        <v>1.402638397746212</v>
      </c>
      <c r="AE892" s="24">
        <f ca="1">SQRT(Inputs!$B$38)*I892+SQRT(1-Inputs!$B$38)*_xlfn.NORM.S.INV(RAND())</f>
        <v>0.84461896982129137</v>
      </c>
      <c r="AF892" s="24">
        <f ca="1">SQRT(Inputs!$B$38)*J892+SQRT(1-Inputs!$B$38)*_xlfn.NORM.S.INV(RAND())</f>
        <v>-0.48837497846092692</v>
      </c>
      <c r="AG892" s="24">
        <f ca="1">SQRT(Inputs!$B$38)*K892+SQRT(1-Inputs!$B$38)*_xlfn.NORM.S.INV(RAND())</f>
        <v>0.54827064768777301</v>
      </c>
      <c r="AH892" s="24">
        <f ca="1">SQRT(Inputs!$B$38)*L892+SQRT(1-Inputs!$B$38)*_xlfn.NORM.S.INV(RAND())</f>
        <v>1.5520804530801222</v>
      </c>
      <c r="AI892" s="24">
        <f ca="1">SQRT(Inputs!$B$38)*M892+SQRT(1-Inputs!$B$38)*_xlfn.NORM.S.INV(RAND())</f>
        <v>-6.2812533565222581E-2</v>
      </c>
      <c r="AJ892" s="24">
        <f ca="1">SQRT(Inputs!$B$38)*C892+SQRT(1-Inputs!$B$38)*_xlfn.NORM.S.INV(RAND())</f>
        <v>-0.63511158816560287</v>
      </c>
      <c r="AK892" s="24">
        <f ca="1">SQRT(Inputs!$B$38)*D892+SQRT(1-Inputs!$B$38)*_xlfn.NORM.S.INV(RAND())</f>
        <v>0.39832424596767357</v>
      </c>
      <c r="AL892" s="24">
        <f ca="1">SQRT(Inputs!$B$38)*E892+SQRT(1-Inputs!$B$38)*_xlfn.NORM.S.INV(RAND())</f>
        <v>0.34659608623303456</v>
      </c>
      <c r="AM892" s="24">
        <f ca="1">SQRT(Inputs!$B$38)*F892+SQRT(1-Inputs!$B$38)*_xlfn.NORM.S.INV(RAND())</f>
        <v>-0.68164543283672863</v>
      </c>
      <c r="AN892" s="24">
        <f ca="1">SQRT(Inputs!$B$38)*G892+SQRT(1-Inputs!$B$38)*_xlfn.NORM.S.INV(RAND())</f>
        <v>1.5998278321767221</v>
      </c>
      <c r="AO892" s="24">
        <f ca="1">SQRT(Inputs!$B$38)*H892+SQRT(1-Inputs!$B$38)*_xlfn.NORM.S.INV(RAND())</f>
        <v>0.50431946747327161</v>
      </c>
      <c r="AP892" s="24">
        <f ca="1">SQRT(Inputs!$B$38)*I892+SQRT(1-Inputs!$B$38)*_xlfn.NORM.S.INV(RAND())</f>
        <v>-0.27267617173130437</v>
      </c>
      <c r="AQ892" s="24">
        <f ca="1">SQRT(Inputs!$B$38)*J892+SQRT(1-Inputs!$B$38)*_xlfn.NORM.S.INV(RAND())</f>
        <v>1.3153102822066864</v>
      </c>
      <c r="AR892" s="24">
        <f ca="1">SQRT(Inputs!$B$38)*K892+SQRT(1-Inputs!$B$38)*_xlfn.NORM.S.INV(RAND())</f>
        <v>0.28212601300286555</v>
      </c>
      <c r="AS892" s="24">
        <f ca="1">SQRT(Inputs!$B$38)*L892+SQRT(1-Inputs!$B$38)*_xlfn.NORM.S.INV(RAND())</f>
        <v>2.5409671021453564</v>
      </c>
      <c r="AT892" s="24">
        <f ca="1">SQRT(Inputs!$B$38)*M892+SQRT(1-Inputs!$B$38)*_xlfn.NORM.S.INV(RAND())</f>
        <v>-0.33068554329963773</v>
      </c>
      <c r="AU892" s="15">
        <f ca="1">Inputs!$B$6*EXP($B$8-0.5*C$5^2+C$5*N892)</f>
        <v>5536.8801007306365</v>
      </c>
      <c r="AV892" s="15">
        <f t="shared" ca="1" si="474"/>
        <v>7245.3224470853411</v>
      </c>
      <c r="AW892" s="15">
        <f t="shared" ca="1" si="475"/>
        <v>7292.7363198818084</v>
      </c>
      <c r="AX892" s="15">
        <f t="shared" ca="1" si="476"/>
        <v>9611.3387258804196</v>
      </c>
      <c r="AY892" s="15">
        <f t="shared" ca="1" si="477"/>
        <v>12505.294006651558</v>
      </c>
      <c r="AZ892" s="15">
        <f t="shared" ca="1" si="478"/>
        <v>16301.655816128188</v>
      </c>
      <c r="BA892" s="15">
        <f t="shared" ca="1" si="479"/>
        <v>21191.668399441587</v>
      </c>
      <c r="BB892" s="15">
        <f t="shared" ca="1" si="480"/>
        <v>22814.819081012301</v>
      </c>
      <c r="BC892" s="15">
        <f t="shared" ca="1" si="481"/>
        <v>28538.431382501967</v>
      </c>
      <c r="BD892" s="15">
        <f t="shared" ca="1" si="482"/>
        <v>38052.956978429866</v>
      </c>
      <c r="BE892" s="15">
        <f t="shared" ca="1" si="483"/>
        <v>48007.775043702888</v>
      </c>
      <c r="BF892" s="15">
        <f ca="1">Inputs!$B$13*EXP($B$9-0.5*C$6^2+C$6*Y892)</f>
        <v>15857.789304936992</v>
      </c>
      <c r="BG892" s="15">
        <f t="shared" ca="1" si="484"/>
        <v>15668.557272049897</v>
      </c>
      <c r="BH892" s="15">
        <f t="shared" ca="1" si="485"/>
        <v>18004.796108267074</v>
      </c>
      <c r="BI892" s="15">
        <f t="shared" ca="1" si="486"/>
        <v>19744.514616511839</v>
      </c>
      <c r="BJ892" s="15">
        <f t="shared" ca="1" si="487"/>
        <v>23973.331750486068</v>
      </c>
      <c r="BK892" s="15">
        <f t="shared" ca="1" si="488"/>
        <v>35613.580334172373</v>
      </c>
      <c r="BL892" s="15">
        <f t="shared" ca="1" si="489"/>
        <v>48807.220584080977</v>
      </c>
      <c r="BM892" s="15">
        <f t="shared" ca="1" si="490"/>
        <v>56462.971271793169</v>
      </c>
      <c r="BN892" s="15">
        <f t="shared" ca="1" si="491"/>
        <v>74158.143707527692</v>
      </c>
      <c r="BO892" s="15">
        <f t="shared" ca="1" si="492"/>
        <v>109284.09424843988</v>
      </c>
      <c r="BP892" s="15">
        <f t="shared" ca="1" si="493"/>
        <v>133554.42399732987</v>
      </c>
      <c r="BQ892" s="15">
        <f ca="1">Inputs!$B$20*EXP($B$10-0.5*C$7^2+C$7*AJ892)</f>
        <v>3424.3453722386644</v>
      </c>
      <c r="BR892" s="15">
        <f t="shared" ca="1" si="494"/>
        <v>5272.9588594466431</v>
      </c>
      <c r="BS892" s="15">
        <f t="shared" ca="1" si="495"/>
        <v>7976.5210482270468</v>
      </c>
      <c r="BT892" s="15">
        <f t="shared" ca="1" si="496"/>
        <v>9197.0771417750948</v>
      </c>
      <c r="BU892" s="15">
        <f t="shared" ca="1" si="497"/>
        <v>18771.339133034609</v>
      </c>
      <c r="BV892" s="15">
        <f t="shared" ca="1" si="498"/>
        <v>29258.90494886482</v>
      </c>
      <c r="BW892" s="15">
        <f t="shared" ca="1" si="499"/>
        <v>38539.535674959385</v>
      </c>
      <c r="BX892" s="15">
        <f t="shared" ca="1" si="500"/>
        <v>70167.511935829622</v>
      </c>
      <c r="BY892" s="15">
        <f t="shared" ca="1" si="501"/>
        <v>103769.34169865337</v>
      </c>
      <c r="BZ892" s="15">
        <f t="shared" ca="1" si="502"/>
        <v>232292.85280982798</v>
      </c>
      <c r="CA892" s="15">
        <f t="shared" ca="1" si="503"/>
        <v>307679.00721617794</v>
      </c>
      <c r="CB892" s="15">
        <f ca="1">(AU892*DCF!C$10-DCF!C$5*MAX(AU892*DCF!C$10,0)-MAX(AU892-Inputs!$B$6,0)/Inputs!$B$10)*DCF!C$6</f>
        <v>1038.9770131140456</v>
      </c>
      <c r="CC892" s="15">
        <f ca="1">(AV892*DCF!D$10-DCF!D$5*MAX(AV892*DCF!D$10,0)-MAX(AV892-AU892,0)/Inputs!$B$10)*DCF!D$6</f>
        <v>1349.4393079826841</v>
      </c>
      <c r="CD892" s="15">
        <f ca="1">(AW892*DCF!E$10-DCF!E$5*MAX(AW892*DCF!E$10,0)-MAX(AW892-AV892,0)/Inputs!$B$10)*DCF!E$6</f>
        <v>1673.0971580272646</v>
      </c>
      <c r="CE892" s="15">
        <f ca="1">(AX892*DCF!F$10-DCF!F$5*MAX(AX892*DCF!F$10,0)-MAX(AX892-AW892,0)/Inputs!$B$10)*DCF!F$6</f>
        <v>1615.6962506375341</v>
      </c>
      <c r="CF892" s="15">
        <f ca="1">(AY892*DCF!G$10-DCF!G$5*MAX(AY892*DCF!G$10,0)-MAX(AY892-AX892,0)/Inputs!$B$10)*DCF!G$6</f>
        <v>2020.3206658604183</v>
      </c>
      <c r="CG892" s="15">
        <f ca="1">(AZ892*DCF!H$10-DCF!H$5*MAX(AZ892*DCF!H$10,0)-MAX(AZ892-AY892,0)/Inputs!$B$10)*DCF!H$6</f>
        <v>2490.8660715273872</v>
      </c>
      <c r="CH892" s="15">
        <f ca="1">(BA892*DCF!I$10-DCF!I$5*MAX(BA892*DCF!I$10,0)-MAX(BA892-AZ892,0)/Inputs!$B$10)*DCF!I$6</f>
        <v>3068.8113479418807</v>
      </c>
      <c r="CI892" s="15">
        <f ca="1">(BB892*DCF!J$10-DCF!J$5*MAX(BB892*DCF!J$10,0)-MAX(BB892-BA892,0)/Inputs!$B$10)*DCF!J$6</f>
        <v>3669.114153666284</v>
      </c>
      <c r="CJ892" s="15">
        <f ca="1">(BC892*DCF!K$10-DCF!K$5*MAX(BC892*DCF!K$10,0)-MAX(BC892-BB892,0)/Inputs!$B$10)*DCF!K$6</f>
        <v>3793.010529917593</v>
      </c>
      <c r="CK892" s="15">
        <f ca="1">(BD892*DCF!L$10-DCF!L$5*MAX(BD892*DCF!L$10,0)-MAX(BD892-BC892,0)/Inputs!$B$10)*DCF!L$6</f>
        <v>4508.7273129796622</v>
      </c>
      <c r="CL892" s="15">
        <f ca="1">(BE892*DCF!M$10-DCF!M$5*MAX(BE892*DCF!M$10,0)-MAX(BE892-BD892,0)/Inputs!$B$10)*DCF!M$6</f>
        <v>5585.3086092597159</v>
      </c>
      <c r="CM892" s="15">
        <f ca="1">(BF892*DCF!C$28-DCF!C$5*MAX(BF892*DCF!C$28,0)-MAX(BF892-Inputs!$B$13,0)/Inputs!$B$17)*DCF!C$6</f>
        <v>3807.1784474300935</v>
      </c>
      <c r="CN892" s="15">
        <f ca="1">(BG892*DCF!D$28-DCF!D$5*MAX(BG892*DCF!D$28,0)-MAX(BG892-BF892,0)/Inputs!$B$17)*DCF!D$6</f>
        <v>4614.7514932525009</v>
      </c>
      <c r="CO892" s="15">
        <f ca="1">(BH892*DCF!E$28-DCF!E$5*MAX(BH892*DCF!E$28,0)-MAX(BH892-BG892,0)/Inputs!$B$17)*DCF!E$6</f>
        <v>4638.8383424453632</v>
      </c>
      <c r="CP892" s="15">
        <f ca="1">(BI892*DCF!F$28-DCF!F$5*MAX(BI892*DCF!F$28,0)-MAX(BI892-BH892,0)/Inputs!$B$17)*DCF!F$6</f>
        <v>5043.3723780641067</v>
      </c>
      <c r="CQ892" s="15">
        <f ca="1">(BJ892*DCF!G$28-DCF!G$5*MAX(BJ892*DCF!G$28,0)-MAX(BJ892-BI892,0)/Inputs!$B$17)*DCF!G$6</f>
        <v>5508.817541485384</v>
      </c>
      <c r="CR892" s="15">
        <f ca="1">(BK892*DCF!H$28-DCF!H$5*MAX(BK892*DCF!H$28,0)-MAX(BK892-BJ892,0)/Inputs!$B$17)*DCF!H$6</f>
        <v>6999.0633683953183</v>
      </c>
      <c r="CS892" s="15">
        <f ca="1">(BL892*DCF!I$28-DCF!I$5*MAX(BL892*DCF!I$28,0)-MAX(BL892-BK892,0)/Inputs!$B$17)*DCF!I$6</f>
        <v>9583.4742963593326</v>
      </c>
      <c r="CT892" s="15">
        <f ca="1">(BM892*DCF!J$28-DCF!J$5*MAX(BM892*DCF!J$28,0)-MAX(BM892-BL892,0)/Inputs!$B$17)*DCF!J$6</f>
        <v>11580.839944873049</v>
      </c>
      <c r="CU892" s="15">
        <f ca="1">(BN892*DCF!K$28-DCF!K$5*MAX(BN892*DCF!K$28,0)-MAX(BN892-BM892,0)/Inputs!$B$17)*DCF!K$6</f>
        <v>13493.533616607103</v>
      </c>
      <c r="CV892" s="15">
        <f ca="1">(BO892*DCF!L$28-DCF!L$5*MAX(BO892*DCF!L$28,0)-MAX(BO892-BN892,0)/Inputs!$B$17)*DCF!L$6</f>
        <v>17829.910786165983</v>
      </c>
      <c r="CW892" s="15">
        <f ca="1">(BP892*DCF!M$28-DCF!M$5*MAX(BP892*DCF!M$28,0)-MAX(BP892-BO892,0)/Inputs!$B$17)*DCF!M$6</f>
        <v>22591.410728994299</v>
      </c>
      <c r="CX892" s="15">
        <f ca="1">(BQ892*DCF!C$46-DCF!C$5*MAX(BQ892*DCF!C$46,0)-MAX(BQ892-Inputs!$B$20,0)/Inputs!$B$24)*DCF!C$6</f>
        <v>-894.0037221053102</v>
      </c>
      <c r="CY892" s="15">
        <f ca="1">(BR892*DCF!D$46-DCF!D$5*MAX(BR892*DCF!D$46,0)-MAX(BR892-BQ892,0)/Inputs!$B$24)*DCF!D$6</f>
        <v>-1688.7591404238697</v>
      </c>
      <c r="CZ892" s="15">
        <f ca="1">(BS892*DCF!E$46-DCF!E$5*MAX(BS892*DCF!E$46,0)-MAX(BS892-BR892,0)/Inputs!$B$24)*DCF!E$6</f>
        <v>-2008.907289045361</v>
      </c>
      <c r="DA892" s="15">
        <f ca="1">(BT892*DCF!F$46-DCF!F$5*MAX(BT892*DCF!F$46,0)-MAX(BT892-BS892,0)/Inputs!$B$24)*DCF!F$6</f>
        <v>-1114.2323642037898</v>
      </c>
      <c r="DB892" s="15">
        <f ca="1">(BU892*DCF!G$46-DCF!G$5*MAX(BU892*DCF!G$46,0)-MAX(BU892-BT892,0)/Inputs!$B$24)*DCF!G$6</f>
        <v>-3852.023330337915</v>
      </c>
      <c r="DC892" s="15">
        <f ca="1">(BV892*DCF!H$46-DCF!H$5*MAX(BV892*DCF!H$46,0)-MAX(BV892-BU892,0)/Inputs!$B$24)*DCF!H$6</f>
        <v>-3258.9468188873607</v>
      </c>
      <c r="DD892" s="15">
        <f ca="1">(BW892*DCF!I$46-DCF!I$5*MAX(BW892*DCF!I$46,0)-MAX(BW892-BV892,0)/Inputs!$B$24)*DCF!I$6</f>
        <v>-1774.0245419482978</v>
      </c>
      <c r="DE892" s="15">
        <f ca="1">(BX892*DCF!J$46-DCF!J$5*MAX(BX892*DCF!J$46,0)-MAX(BX892-BW892,0)/Inputs!$B$24)*DCF!J$6</f>
        <v>-5443.889544121751</v>
      </c>
      <c r="DF892" s="15">
        <f ca="1">(BY892*DCF!K$46-DCF!K$5*MAX(BY892*DCF!K$46,0)-MAX(BY892-BX892,0)/Inputs!$B$24)*DCF!K$6</f>
        <v>-2303.9024281598299</v>
      </c>
      <c r="DG892" s="15">
        <f ca="1">(BZ892*DCF!L$46-DCF!L$5*MAX(BZ892*DCF!L$46,0)-MAX(BZ892-BY892,0)/Inputs!$B$24)*DCF!L$6</f>
        <v>-13027.96692632244</v>
      </c>
      <c r="DH892" s="15">
        <f ca="1">(CA892*DCF!M$46-DCF!M$5*MAX(CA892*DCF!M$46,0)-MAX(CA892-BZ892,0)/Inputs!$B$24)*DCF!M$6</f>
        <v>8360.8834963479367</v>
      </c>
      <c r="DI892" s="15">
        <f ca="1">SUM(CB892:CL892)+BE892*DCF!M$10*(1+Inputs!$B$30)*(1-Inputs!$B$33)*(1-Inputs!$B$30/Inputs!$B$31)/(Inputs!$B$29-Inputs!$B$30)*DCF!M$6</f>
        <v>164419.64120464312</v>
      </c>
      <c r="DJ892" s="15">
        <f ca="1">SUM(CM892:CW892)+BP892*DCF!M$28*(1+Inputs!$B$30)*(1-Inputs!$B$33)*(1-Inputs!$B$30/Inputs!$B$31)/(Inputs!$B$29-Inputs!$B$30)*DCF!M$6</f>
        <v>601269.49502273079</v>
      </c>
      <c r="DK892" s="15">
        <f ca="1">SUM(CX892:DH892)+CA892*DCF!M$46*(1+Inputs!$B$30)*(1-Inputs!$B$33)*(1-Inputs!$B$30/Inputs!$B$31)/(Inputs!$B$29-Inputs!$B$30)*DCF!M$6</f>
        <v>448702.41945539688</v>
      </c>
      <c r="DM892" s="15">
        <f ca="1">DI892+DJ892+DK892+Inputs!$B$34+Inputs!$B$36-Inputs!$B$35</f>
        <v>1291242.5556827709</v>
      </c>
    </row>
    <row r="893" spans="1:117" x14ac:dyDescent="0.75">
      <c r="A893" s="11">
        <v>880</v>
      </c>
      <c r="C893" s="24">
        <f t="shared" ca="1" si="507"/>
        <v>-0.88011505660025446</v>
      </c>
      <c r="D893" s="24">
        <f t="shared" ca="1" si="507"/>
        <v>-1.3028695815402822</v>
      </c>
      <c r="E893" s="24">
        <f t="shared" ca="1" si="507"/>
        <v>-1.2783752366525991</v>
      </c>
      <c r="F893" s="24">
        <f t="shared" ca="1" si="507"/>
        <v>0.76274072668750659</v>
      </c>
      <c r="G893" s="24">
        <f t="shared" ca="1" si="507"/>
        <v>0.19189604684237227</v>
      </c>
      <c r="H893" s="24">
        <f t="shared" ca="1" si="507"/>
        <v>0.3056644636250278</v>
      </c>
      <c r="I893" s="24">
        <f t="shared" ca="1" si="507"/>
        <v>0.55111793297161227</v>
      </c>
      <c r="J893" s="24">
        <f t="shared" ca="1" si="507"/>
        <v>0.11502905317579945</v>
      </c>
      <c r="K893" s="24">
        <f t="shared" ca="1" si="507"/>
        <v>0.54410679687590247</v>
      </c>
      <c r="L893" s="24">
        <f t="shared" ca="1" si="507"/>
        <v>1.0300790466624639</v>
      </c>
      <c r="M893" s="24">
        <f t="shared" ca="1" si="507"/>
        <v>0.21478911374884402</v>
      </c>
      <c r="N893" s="24">
        <f ca="1">SQRT(Inputs!$B$38)*C893+SQRT(1-Inputs!$B$38)*_xlfn.NORM.S.INV(RAND())</f>
        <v>0.39185057701004616</v>
      </c>
      <c r="O893" s="24">
        <f ca="1">SQRT(Inputs!$B$38)*D893+SQRT(1-Inputs!$B$38)*_xlfn.NORM.S.INV(RAND())</f>
        <v>-1.1131486434280786</v>
      </c>
      <c r="P893" s="24">
        <f ca="1">SQRT(Inputs!$B$38)*E893+SQRT(1-Inputs!$B$38)*_xlfn.NORM.S.INV(RAND())</f>
        <v>-0.17474157374699806</v>
      </c>
      <c r="Q893" s="24">
        <f ca="1">SQRT(Inputs!$B$38)*F893+SQRT(1-Inputs!$B$38)*_xlfn.NORM.S.INV(RAND())</f>
        <v>2.4374819217726098</v>
      </c>
      <c r="R893" s="24">
        <f ca="1">SQRT(Inputs!$B$38)*G893+SQRT(1-Inputs!$B$38)*_xlfn.NORM.S.INV(RAND())</f>
        <v>0.26998100535696135</v>
      </c>
      <c r="S893" s="24">
        <f ca="1">SQRT(Inputs!$B$38)*H893+SQRT(1-Inputs!$B$38)*_xlfn.NORM.S.INV(RAND())</f>
        <v>-0.36061216426941234</v>
      </c>
      <c r="T893" s="24">
        <f ca="1">SQRT(Inputs!$B$38)*I893+SQRT(1-Inputs!$B$38)*_xlfn.NORM.S.INV(RAND())</f>
        <v>1.5410693821890638</v>
      </c>
      <c r="U893" s="24">
        <f ca="1">SQRT(Inputs!$B$38)*J893+SQRT(1-Inputs!$B$38)*_xlfn.NORM.S.INV(RAND())</f>
        <v>0.43957916003090841</v>
      </c>
      <c r="V893" s="24">
        <f ca="1">SQRT(Inputs!$B$38)*K893+SQRT(1-Inputs!$B$38)*_xlfn.NORM.S.INV(RAND())</f>
        <v>-0.56560236490294225</v>
      </c>
      <c r="W893" s="24">
        <f ca="1">SQRT(Inputs!$B$38)*L893+SQRT(1-Inputs!$B$38)*_xlfn.NORM.S.INV(RAND())</f>
        <v>1.0648921255436621</v>
      </c>
      <c r="X893" s="24">
        <f ca="1">SQRT(Inputs!$B$38)*M893+SQRT(1-Inputs!$B$38)*_xlfn.NORM.S.INV(RAND())</f>
        <v>-0.76140830374575075</v>
      </c>
      <c r="Y893" s="24">
        <f ca="1">SQRT(Inputs!$B$38)*C893+SQRT(1-Inputs!$B$38)*_xlfn.NORM.S.INV(RAND())</f>
        <v>-0.37891197602354754</v>
      </c>
      <c r="Z893" s="24">
        <f ca="1">SQRT(Inputs!$B$38)*D893+SQRT(1-Inputs!$B$38)*_xlfn.NORM.S.INV(RAND())</f>
        <v>-0.49462306205704032</v>
      </c>
      <c r="AA893" s="24">
        <f ca="1">SQRT(Inputs!$B$38)*E893+SQRT(1-Inputs!$B$38)*_xlfn.NORM.S.INV(RAND())</f>
        <v>-2.1663552136425173</v>
      </c>
      <c r="AB893" s="24">
        <f ca="1">SQRT(Inputs!$B$38)*F893+SQRT(1-Inputs!$B$38)*_xlfn.NORM.S.INV(RAND())</f>
        <v>1.1436617822398614</v>
      </c>
      <c r="AC893" s="24">
        <f ca="1">SQRT(Inputs!$B$38)*G893+SQRT(1-Inputs!$B$38)*_xlfn.NORM.S.INV(RAND())</f>
        <v>-1.5358110458815686</v>
      </c>
      <c r="AD893" s="24">
        <f ca="1">SQRT(Inputs!$B$38)*H893+SQRT(1-Inputs!$B$38)*_xlfn.NORM.S.INV(RAND())</f>
        <v>-1.2490479434359405</v>
      </c>
      <c r="AE893" s="24">
        <f ca="1">SQRT(Inputs!$B$38)*I893+SQRT(1-Inputs!$B$38)*_xlfn.NORM.S.INV(RAND())</f>
        <v>0.29298544957810391</v>
      </c>
      <c r="AF893" s="24">
        <f ca="1">SQRT(Inputs!$B$38)*J893+SQRT(1-Inputs!$B$38)*_xlfn.NORM.S.INV(RAND())</f>
        <v>0.30058661980840634</v>
      </c>
      <c r="AG893" s="24">
        <f ca="1">SQRT(Inputs!$B$38)*K893+SQRT(1-Inputs!$B$38)*_xlfn.NORM.S.INV(RAND())</f>
        <v>3.9606766566503193E-2</v>
      </c>
      <c r="AH893" s="24">
        <f ca="1">SQRT(Inputs!$B$38)*L893+SQRT(1-Inputs!$B$38)*_xlfn.NORM.S.INV(RAND())</f>
        <v>1.8409670356285854</v>
      </c>
      <c r="AI893" s="24">
        <f ca="1">SQRT(Inputs!$B$38)*M893+SQRT(1-Inputs!$B$38)*_xlfn.NORM.S.INV(RAND())</f>
        <v>0.37124575805662807</v>
      </c>
      <c r="AJ893" s="24">
        <f ca="1">SQRT(Inputs!$B$38)*C893+SQRT(1-Inputs!$B$38)*_xlfn.NORM.S.INV(RAND())</f>
        <v>-0.99679941811678874</v>
      </c>
      <c r="AK893" s="24">
        <f ca="1">SQRT(Inputs!$B$38)*D893+SQRT(1-Inputs!$B$38)*_xlfn.NORM.S.INV(RAND())</f>
        <v>0.22393989191314834</v>
      </c>
      <c r="AL893" s="24">
        <f ca="1">SQRT(Inputs!$B$38)*E893+SQRT(1-Inputs!$B$38)*_xlfn.NORM.S.INV(RAND())</f>
        <v>-1.2824708161766492</v>
      </c>
      <c r="AM893" s="24">
        <f ca="1">SQRT(Inputs!$B$38)*F893+SQRT(1-Inputs!$B$38)*_xlfn.NORM.S.INV(RAND())</f>
        <v>0.29659345283698407</v>
      </c>
      <c r="AN893" s="24">
        <f ca="1">SQRT(Inputs!$B$38)*G893+SQRT(1-Inputs!$B$38)*_xlfn.NORM.S.INV(RAND())</f>
        <v>1.2314661781321541</v>
      </c>
      <c r="AO893" s="24">
        <f ca="1">SQRT(Inputs!$B$38)*H893+SQRT(1-Inputs!$B$38)*_xlfn.NORM.S.INV(RAND())</f>
        <v>-0.52287827942483955</v>
      </c>
      <c r="AP893" s="24">
        <f ca="1">SQRT(Inputs!$B$38)*I893+SQRT(1-Inputs!$B$38)*_xlfn.NORM.S.INV(RAND())</f>
        <v>0.49791603418284619</v>
      </c>
      <c r="AQ893" s="24">
        <f ca="1">SQRT(Inputs!$B$38)*J893+SQRT(1-Inputs!$B$38)*_xlfn.NORM.S.INV(RAND())</f>
        <v>-2.0099539784147635E-2</v>
      </c>
      <c r="AR893" s="24">
        <f ca="1">SQRT(Inputs!$B$38)*K893+SQRT(1-Inputs!$B$38)*_xlfn.NORM.S.INV(RAND())</f>
        <v>0.27461011191439316</v>
      </c>
      <c r="AS893" s="24">
        <f ca="1">SQRT(Inputs!$B$38)*L893+SQRT(1-Inputs!$B$38)*_xlfn.NORM.S.INV(RAND())</f>
        <v>-1.2005387033666293</v>
      </c>
      <c r="AT893" s="24">
        <f ca="1">SQRT(Inputs!$B$38)*M893+SQRT(1-Inputs!$B$38)*_xlfn.NORM.S.INV(RAND())</f>
        <v>1.4558868946218111</v>
      </c>
      <c r="AU893" s="15">
        <f ca="1">Inputs!$B$6*EXP($B$8-0.5*C$5^2+C$5*N893)</f>
        <v>5287.1914875809734</v>
      </c>
      <c r="AV893" s="15">
        <f t="shared" ca="1" si="474"/>
        <v>5464.1118946353045</v>
      </c>
      <c r="AW893" s="15">
        <f t="shared" ca="1" si="475"/>
        <v>6507.3211686241784</v>
      </c>
      <c r="AX893" s="15">
        <f t="shared" ca="1" si="476"/>
        <v>10772.940985526133</v>
      </c>
      <c r="AY893" s="15">
        <f t="shared" ca="1" si="477"/>
        <v>13587.36650533895</v>
      </c>
      <c r="AZ893" s="15">
        <f t="shared" ca="1" si="478"/>
        <v>15970.750705983755</v>
      </c>
      <c r="BA893" s="15">
        <f t="shared" ca="1" si="479"/>
        <v>22964.787926320234</v>
      </c>
      <c r="BB893" s="15">
        <f t="shared" ca="1" si="480"/>
        <v>29381.830408251022</v>
      </c>
      <c r="BC893" s="15">
        <f t="shared" ca="1" si="481"/>
        <v>34073.229384084283</v>
      </c>
      <c r="BD893" s="15">
        <f t="shared" ca="1" si="482"/>
        <v>46114.754743560719</v>
      </c>
      <c r="BE893" s="15">
        <f t="shared" ca="1" si="483"/>
        <v>52721.741603751914</v>
      </c>
      <c r="BF893" s="15">
        <f ca="1">Inputs!$B$13*EXP($B$9-0.5*C$6^2+C$6*Y893)</f>
        <v>12830.119954076425</v>
      </c>
      <c r="BG893" s="15">
        <f t="shared" ca="1" si="484"/>
        <v>14301.439464587231</v>
      </c>
      <c r="BH893" s="15">
        <f t="shared" ca="1" si="485"/>
        <v>12199.4698095315</v>
      </c>
      <c r="BI893" s="15">
        <f t="shared" ca="1" si="486"/>
        <v>17808.420080437201</v>
      </c>
      <c r="BJ893" s="15">
        <f t="shared" ca="1" si="487"/>
        <v>17496.39371671046</v>
      </c>
      <c r="BK893" s="15">
        <f t="shared" ca="1" si="488"/>
        <v>18115.545600727095</v>
      </c>
      <c r="BL893" s="15">
        <f t="shared" ca="1" si="489"/>
        <v>23113.909564585665</v>
      </c>
      <c r="BM893" s="15">
        <f t="shared" ca="1" si="490"/>
        <v>29492.976687493981</v>
      </c>
      <c r="BN893" s="15">
        <f t="shared" ca="1" si="491"/>
        <v>36445.2386147012</v>
      </c>
      <c r="BO893" s="15">
        <f t="shared" ca="1" si="492"/>
        <v>55542.141380397778</v>
      </c>
      <c r="BP893" s="15">
        <f t="shared" ca="1" si="493"/>
        <v>71298.655753951898</v>
      </c>
      <c r="BQ893" s="15">
        <f ca="1">Inputs!$B$20*EXP($B$10-0.5*C$7^2+C$7*AJ893)</f>
        <v>3012.0650583180527</v>
      </c>
      <c r="BR893" s="15">
        <f t="shared" ca="1" si="494"/>
        <v>4388.2313369850644</v>
      </c>
      <c r="BS893" s="15">
        <f t="shared" ca="1" si="495"/>
        <v>4157.7090238796682</v>
      </c>
      <c r="BT893" s="15">
        <f t="shared" ca="1" si="496"/>
        <v>6196.4167433878956</v>
      </c>
      <c r="BU893" s="15">
        <f t="shared" ca="1" si="497"/>
        <v>11568.480750207646</v>
      </c>
      <c r="BV893" s="15">
        <f t="shared" ca="1" si="498"/>
        <v>14306.455011790802</v>
      </c>
      <c r="BW893" s="15">
        <f t="shared" ca="1" si="499"/>
        <v>22182.567559231036</v>
      </c>
      <c r="BX893" s="15">
        <f t="shared" ca="1" si="500"/>
        <v>30901.119396685081</v>
      </c>
      <c r="BY893" s="15">
        <f t="shared" ca="1" si="501"/>
        <v>45633.385589828562</v>
      </c>
      <c r="BZ893" s="15">
        <f t="shared" ca="1" si="502"/>
        <v>51349.365783659181</v>
      </c>
      <c r="CA893" s="15">
        <f t="shared" ca="1" si="503"/>
        <v>93427.534269459837</v>
      </c>
      <c r="CB893" s="15">
        <f ca="1">(AU893*DCF!C$10-DCF!C$5*MAX(AU893*DCF!C$10,0)-MAX(AU893-Inputs!$B$6,0)/Inputs!$B$10)*DCF!C$6</f>
        <v>1040.7573374305064</v>
      </c>
      <c r="CC893" s="15">
        <f ca="1">(AV893*DCF!D$10-DCF!D$5*MAX(AV893*DCF!D$10,0)-MAX(AV893-AU893,0)/Inputs!$B$10)*DCF!D$6</f>
        <v>1288.7028452501736</v>
      </c>
      <c r="CD893" s="15">
        <f ca="1">(AW893*DCF!E$10-DCF!E$5*MAX(AW893*DCF!E$10,0)-MAX(AW893-AV893,0)/Inputs!$B$10)*DCF!E$6</f>
        <v>1267.4629404523851</v>
      </c>
      <c r="CE893" s="15">
        <f ca="1">(AX893*DCF!F$10-DCF!F$5*MAX(AX893*DCF!F$10,0)-MAX(AX893-AW893,0)/Inputs!$B$10)*DCF!F$6</f>
        <v>1464.146121706169</v>
      </c>
      <c r="CF893" s="15">
        <f ca="1">(AY893*DCF!G$10-DCF!G$5*MAX(AY893*DCF!G$10,0)-MAX(AY893-AX893,0)/Inputs!$B$10)*DCF!G$6</f>
        <v>2258.5577139772931</v>
      </c>
      <c r="CG893" s="15">
        <f ca="1">(AZ893*DCF!H$10-DCF!H$5*MAX(AZ893*DCF!H$10,0)-MAX(AZ893-AY893,0)/Inputs!$B$10)*DCF!H$6</f>
        <v>2677.5201124617529</v>
      </c>
      <c r="CH893" s="15">
        <f ca="1">(BA893*DCF!I$10-DCF!I$5*MAX(BA893*DCF!I$10,0)-MAX(BA893-AZ893,0)/Inputs!$B$10)*DCF!I$6</f>
        <v>3047.5618430755267</v>
      </c>
      <c r="CI893" s="15">
        <f ca="1">(BB893*DCF!J$10-DCF!J$5*MAX(BB893*DCF!J$10,0)-MAX(BB893-BA893,0)/Inputs!$B$10)*DCF!J$6</f>
        <v>4069.5932296680508</v>
      </c>
      <c r="CJ893" s="15">
        <f ca="1">(BC893*DCF!K$10-DCF!K$5*MAX(BC893*DCF!K$10,0)-MAX(BC893-BB893,0)/Inputs!$B$10)*DCF!K$6</f>
        <v>4828.5182712239803</v>
      </c>
      <c r="CK893" s="15">
        <f ca="1">(BD893*DCF!L$10-DCF!L$5*MAX(BD893*DCF!L$10,0)-MAX(BD893-BC893,0)/Inputs!$B$10)*DCF!L$6</f>
        <v>5397.8177337238776</v>
      </c>
      <c r="CL893" s="15">
        <f ca="1">(BE893*DCF!M$10-DCF!M$5*MAX(BE893*DCF!M$10,0)-MAX(BE893-BD893,0)/Inputs!$B$10)*DCF!M$6</f>
        <v>6650.4444702580004</v>
      </c>
      <c r="CM893" s="15">
        <f ca="1">(BF893*DCF!C$28-DCF!C$5*MAX(BF893*DCF!C$28,0)-MAX(BF893-Inputs!$B$13,0)/Inputs!$B$17)*DCF!C$6</f>
        <v>3582.3844143560636</v>
      </c>
      <c r="CN893" s="15">
        <f ca="1">(BG893*DCF!D$28-DCF!D$5*MAX(BG893*DCF!D$28,0)-MAX(BG893-BF893,0)/Inputs!$B$17)*DCF!D$6</f>
        <v>3898.2038569717843</v>
      </c>
      <c r="CO893" s="15">
        <f ca="1">(BH893*DCF!E$28-DCF!E$5*MAX(BH893*DCF!E$28,0)-MAX(BH893-BG893,0)/Inputs!$B$17)*DCF!E$6</f>
        <v>3455.1070792285086</v>
      </c>
      <c r="CP893" s="15">
        <f ca="1">(BI893*DCF!F$28-DCF!F$5*MAX(BI893*DCF!F$28,0)-MAX(BI893-BH893,0)/Inputs!$B$17)*DCF!F$6</f>
        <v>3813.3189096540332</v>
      </c>
      <c r="CQ893" s="15">
        <f ca="1">(BJ893*DCF!G$28-DCF!G$5*MAX(BJ893*DCF!G$28,0)-MAX(BJ893-BI893,0)/Inputs!$B$17)*DCF!G$6</f>
        <v>4539.5720945571438</v>
      </c>
      <c r="CR893" s="15">
        <f ca="1">(BK893*DCF!H$28-DCF!H$5*MAX(BK893*DCF!H$28,0)-MAX(BK893-BJ893,0)/Inputs!$B$17)*DCF!H$6</f>
        <v>4383.97546377455</v>
      </c>
      <c r="CS893" s="15">
        <f ca="1">(BL893*DCF!I$28-DCF!I$5*MAX(BL893*DCF!I$28,0)-MAX(BL893-BK893,0)/Inputs!$B$17)*DCF!I$6</f>
        <v>4717.887568523226</v>
      </c>
      <c r="CT893" s="15">
        <f ca="1">(BM893*DCF!J$28-DCF!J$5*MAX(BM893*DCF!J$28,0)-MAX(BM893-BL893,0)/Inputs!$B$17)*DCF!J$6</f>
        <v>5733.5700117975975</v>
      </c>
      <c r="CU893" s="15">
        <f ca="1">(BN893*DCF!K$28-DCF!K$5*MAX(BN893*DCF!K$28,0)-MAX(BN893-BM893,0)/Inputs!$B$17)*DCF!K$6</f>
        <v>6845.0638356840045</v>
      </c>
      <c r="CV893" s="15">
        <f ca="1">(BO893*DCF!L$28-DCF!L$5*MAX(BO893*DCF!L$28,0)-MAX(BO893-BN893,0)/Inputs!$B$17)*DCF!L$6</f>
        <v>8920.9766361668226</v>
      </c>
      <c r="CW893" s="15">
        <f ca="1">(BP893*DCF!M$28-DCF!M$5*MAX(BP893*DCF!M$28,0)-MAX(BP893-BO893,0)/Inputs!$B$17)*DCF!M$6</f>
        <v>11767.884843723547</v>
      </c>
      <c r="CX893" s="15">
        <f ca="1">(BQ893*DCF!C$46-DCF!C$5*MAX(BQ893*DCF!C$46,0)-MAX(BQ893-Inputs!$B$20,0)/Inputs!$B$24)*DCF!C$6</f>
        <v>-695.62703425359177</v>
      </c>
      <c r="CY893" s="15">
        <f ca="1">(BR893*DCF!D$46-DCF!D$5*MAX(BR893*DCF!D$46,0)-MAX(BR893-BQ893,0)/Inputs!$B$24)*DCF!D$6</f>
        <v>-1336.1674822356672</v>
      </c>
      <c r="CZ893" s="15">
        <f ca="1">(BS893*DCF!E$46-DCF!E$5*MAX(BS893*DCF!E$46,0)-MAX(BS893-BR893,0)/Inputs!$B$24)*DCF!E$6</f>
        <v>-491.65633118830175</v>
      </c>
      <c r="DA893" s="15">
        <f ca="1">(BT893*DCF!F$46-DCF!F$5*MAX(BT893*DCF!F$46,0)-MAX(BT893-BS893,0)/Inputs!$B$24)*DCF!F$6</f>
        <v>-1193.6201731289441</v>
      </c>
      <c r="DB893" s="15">
        <f ca="1">(BU893*DCF!G$46-DCF!G$5*MAX(BU893*DCF!G$46,0)-MAX(BU893-BT893,0)/Inputs!$B$24)*DCF!G$6</f>
        <v>-2196.1970287791341</v>
      </c>
      <c r="DC893" s="15">
        <f ca="1">(BV893*DCF!H$46-DCF!H$5*MAX(BV893*DCF!H$46,0)-MAX(BV893-BU893,0)/Inputs!$B$24)*DCF!H$6</f>
        <v>-850.80872594033372</v>
      </c>
      <c r="DD893" s="15">
        <f ca="1">(BW893*DCF!I$46-DCF!I$5*MAX(BW893*DCF!I$46,0)-MAX(BW893-BV893,0)/Inputs!$B$24)*DCF!I$6</f>
        <v>-1748.612225544374</v>
      </c>
      <c r="DE893" s="15">
        <f ca="1">(BX893*DCF!J$46-DCF!J$5*MAX(BX893*DCF!J$46,0)-MAX(BX893-BW893,0)/Inputs!$B$24)*DCF!J$6</f>
        <v>-1015.8010245594601</v>
      </c>
      <c r="DF893" s="15">
        <f ca="1">(BY893*DCF!K$46-DCF!K$5*MAX(BY893*DCF!K$46,0)-MAX(BY893-BX893,0)/Inputs!$B$24)*DCF!K$6</f>
        <v>-1002.2816468155496</v>
      </c>
      <c r="DG893" s="15">
        <f ca="1">(BZ893*DCF!L$46-DCF!L$5*MAX(BZ893*DCF!L$46,0)-MAX(BZ893-BY893,0)/Inputs!$B$24)*DCF!L$6</f>
        <v>2255.999161110778</v>
      </c>
      <c r="DH893" s="15">
        <f ca="1">(CA893*DCF!M$46-DCF!M$5*MAX(CA893*DCF!M$46,0)-MAX(CA893-BZ893,0)/Inputs!$B$24)*DCF!M$6</f>
        <v>-1472.3500129993079</v>
      </c>
      <c r="DI893" s="15">
        <f ca="1">SUM(CB893:CL893)+BE893*DCF!M$10*(1+Inputs!$B$30)*(1-Inputs!$B$33)*(1-Inputs!$B$30/Inputs!$B$31)/(Inputs!$B$29-Inputs!$B$30)*DCF!M$6</f>
        <v>180716.38667532732</v>
      </c>
      <c r="DJ893" s="15">
        <f ca="1">SUM(CM893:CW893)+BP893*DCF!M$28*(1+Inputs!$B$30)*(1-Inputs!$B$33)*(1-Inputs!$B$30/Inputs!$B$31)/(Inputs!$B$29-Inputs!$B$30)*DCF!M$6</f>
        <v>326224.74710158986</v>
      </c>
      <c r="DK893" s="15">
        <f ca="1">SUM(CX893:DH893)+CA893*DCF!M$46*(1+Inputs!$B$30)*(1-Inputs!$B$33)*(1-Inputs!$B$30/Inputs!$B$31)/(Inputs!$B$29-Inputs!$B$30)*DCF!M$6</f>
        <v>134702.91265519254</v>
      </c>
      <c r="DM893" s="15">
        <f ca="1">DI893+DJ893+DK893+Inputs!$B$34+Inputs!$B$36-Inputs!$B$35</f>
        <v>718495.04643210978</v>
      </c>
    </row>
    <row r="894" spans="1:117" x14ac:dyDescent="0.75">
      <c r="A894" s="11">
        <v>881</v>
      </c>
      <c r="C894" s="24">
        <f t="shared" ref="C894:M903" ca="1" si="508">_xlfn.NORM.S.INV(RAND())</f>
        <v>-0.80832729371736445</v>
      </c>
      <c r="D894" s="24">
        <f t="shared" ca="1" si="508"/>
        <v>0.29438032558036109</v>
      </c>
      <c r="E894" s="24">
        <f t="shared" ca="1" si="508"/>
        <v>-0.82267243007703905</v>
      </c>
      <c r="F894" s="24">
        <f t="shared" ca="1" si="508"/>
        <v>1.3549486376834967</v>
      </c>
      <c r="G894" s="24">
        <f t="shared" ca="1" si="508"/>
        <v>-0.21442984922456593</v>
      </c>
      <c r="H894" s="24">
        <f t="shared" ca="1" si="508"/>
        <v>-1.1680371242686272</v>
      </c>
      <c r="I894" s="24">
        <f t="shared" ca="1" si="508"/>
        <v>6.748193603329182E-2</v>
      </c>
      <c r="J894" s="24">
        <f t="shared" ca="1" si="508"/>
        <v>0.84309419869474822</v>
      </c>
      <c r="K894" s="24">
        <f t="shared" ca="1" si="508"/>
        <v>0.25539193090030093</v>
      </c>
      <c r="L894" s="24">
        <f t="shared" ca="1" si="508"/>
        <v>2.4123357022583281</v>
      </c>
      <c r="M894" s="24">
        <f t="shared" ca="1" si="508"/>
        <v>0.17513878868479885</v>
      </c>
      <c r="N894" s="24">
        <f ca="1">SQRT(Inputs!$B$38)*C894+SQRT(1-Inputs!$B$38)*_xlfn.NORM.S.INV(RAND())</f>
        <v>-1.8687675986411709</v>
      </c>
      <c r="O894" s="24">
        <f ca="1">SQRT(Inputs!$B$38)*D894+SQRT(1-Inputs!$B$38)*_xlfn.NORM.S.INV(RAND())</f>
        <v>1.1365174458154657</v>
      </c>
      <c r="P894" s="24">
        <f ca="1">SQRT(Inputs!$B$38)*E894+SQRT(1-Inputs!$B$38)*_xlfn.NORM.S.INV(RAND())</f>
        <v>0.85899752003713348</v>
      </c>
      <c r="Q894" s="24">
        <f ca="1">SQRT(Inputs!$B$38)*F894+SQRT(1-Inputs!$B$38)*_xlfn.NORM.S.INV(RAND())</f>
        <v>1.3722103710965117</v>
      </c>
      <c r="R894" s="24">
        <f ca="1">SQRT(Inputs!$B$38)*G894+SQRT(1-Inputs!$B$38)*_xlfn.NORM.S.INV(RAND())</f>
        <v>-1.632469830660616</v>
      </c>
      <c r="S894" s="24">
        <f ca="1">SQRT(Inputs!$B$38)*H894+SQRT(1-Inputs!$B$38)*_xlfn.NORM.S.INV(RAND())</f>
        <v>-1.218180790208014</v>
      </c>
      <c r="T894" s="24">
        <f ca="1">SQRT(Inputs!$B$38)*I894+SQRT(1-Inputs!$B$38)*_xlfn.NORM.S.INV(RAND())</f>
        <v>2.3612299671965093</v>
      </c>
      <c r="U894" s="24">
        <f ca="1">SQRT(Inputs!$B$38)*J894+SQRT(1-Inputs!$B$38)*_xlfn.NORM.S.INV(RAND())</f>
        <v>-0.5056481956864014</v>
      </c>
      <c r="V894" s="24">
        <f ca="1">SQRT(Inputs!$B$38)*K894+SQRT(1-Inputs!$B$38)*_xlfn.NORM.S.INV(RAND())</f>
        <v>1.4091925025316319</v>
      </c>
      <c r="W894" s="24">
        <f ca="1">SQRT(Inputs!$B$38)*L894+SQRT(1-Inputs!$B$38)*_xlfn.NORM.S.INV(RAND())</f>
        <v>2.0530909562636595</v>
      </c>
      <c r="X894" s="24">
        <f ca="1">SQRT(Inputs!$B$38)*M894+SQRT(1-Inputs!$B$38)*_xlfn.NORM.S.INV(RAND())</f>
        <v>-0.70542482923811312</v>
      </c>
      <c r="Y894" s="24">
        <f ca="1">SQRT(Inputs!$B$38)*C894+SQRT(1-Inputs!$B$38)*_xlfn.NORM.S.INV(RAND())</f>
        <v>-1.0860597902716527</v>
      </c>
      <c r="Z894" s="24">
        <f ca="1">SQRT(Inputs!$B$38)*D894+SQRT(1-Inputs!$B$38)*_xlfn.NORM.S.INV(RAND())</f>
        <v>0.50931557117595971</v>
      </c>
      <c r="AA894" s="24">
        <f ca="1">SQRT(Inputs!$B$38)*E894+SQRT(1-Inputs!$B$38)*_xlfn.NORM.S.INV(RAND())</f>
        <v>-0.67484480668484736</v>
      </c>
      <c r="AB894" s="24">
        <f ca="1">SQRT(Inputs!$B$38)*F894+SQRT(1-Inputs!$B$38)*_xlfn.NORM.S.INV(RAND())</f>
        <v>1.9861640034548675</v>
      </c>
      <c r="AC894" s="24">
        <f ca="1">SQRT(Inputs!$B$38)*G894+SQRT(1-Inputs!$B$38)*_xlfn.NORM.S.INV(RAND())</f>
        <v>-1.0177983122287415</v>
      </c>
      <c r="AD894" s="24">
        <f ca="1">SQRT(Inputs!$B$38)*H894+SQRT(1-Inputs!$B$38)*_xlfn.NORM.S.INV(RAND())</f>
        <v>0.28816647978315113</v>
      </c>
      <c r="AE894" s="24">
        <f ca="1">SQRT(Inputs!$B$38)*I894+SQRT(1-Inputs!$B$38)*_xlfn.NORM.S.INV(RAND())</f>
        <v>1.9101126779974271</v>
      </c>
      <c r="AF894" s="24">
        <f ca="1">SQRT(Inputs!$B$38)*J894+SQRT(1-Inputs!$B$38)*_xlfn.NORM.S.INV(RAND())</f>
        <v>0.56677657554629723</v>
      </c>
      <c r="AG894" s="24">
        <f ca="1">SQRT(Inputs!$B$38)*K894+SQRT(1-Inputs!$B$38)*_xlfn.NORM.S.INV(RAND())</f>
        <v>0.43687224815856873</v>
      </c>
      <c r="AH894" s="24">
        <f ca="1">SQRT(Inputs!$B$38)*L894+SQRT(1-Inputs!$B$38)*_xlfn.NORM.S.INV(RAND())</f>
        <v>0.81562968310618134</v>
      </c>
      <c r="AI894" s="24">
        <f ca="1">SQRT(Inputs!$B$38)*M894+SQRT(1-Inputs!$B$38)*_xlfn.NORM.S.INV(RAND())</f>
        <v>1.0613501994420766</v>
      </c>
      <c r="AJ894" s="24">
        <f ca="1">SQRT(Inputs!$B$38)*C894+SQRT(1-Inputs!$B$38)*_xlfn.NORM.S.INV(RAND())</f>
        <v>-1.6466357013463957</v>
      </c>
      <c r="AK894" s="24">
        <f ca="1">SQRT(Inputs!$B$38)*D894+SQRT(1-Inputs!$B$38)*_xlfn.NORM.S.INV(RAND())</f>
        <v>-0.42336847127985267</v>
      </c>
      <c r="AL894" s="24">
        <f ca="1">SQRT(Inputs!$B$38)*E894+SQRT(1-Inputs!$B$38)*_xlfn.NORM.S.INV(RAND())</f>
        <v>-0.39666376273774889</v>
      </c>
      <c r="AM894" s="24">
        <f ca="1">SQRT(Inputs!$B$38)*F894+SQRT(1-Inputs!$B$38)*_xlfn.NORM.S.INV(RAND())</f>
        <v>1.2187076388687312</v>
      </c>
      <c r="AN894" s="24">
        <f ca="1">SQRT(Inputs!$B$38)*G894+SQRT(1-Inputs!$B$38)*_xlfn.NORM.S.INV(RAND())</f>
        <v>2.2697634689425716</v>
      </c>
      <c r="AO894" s="24">
        <f ca="1">SQRT(Inputs!$B$38)*H894+SQRT(1-Inputs!$B$38)*_xlfn.NORM.S.INV(RAND())</f>
        <v>2.9509022584397027E-2</v>
      </c>
      <c r="AP894" s="24">
        <f ca="1">SQRT(Inputs!$B$38)*I894+SQRT(1-Inputs!$B$38)*_xlfn.NORM.S.INV(RAND())</f>
        <v>0.79988105956522682</v>
      </c>
      <c r="AQ894" s="24">
        <f ca="1">SQRT(Inputs!$B$38)*J894+SQRT(1-Inputs!$B$38)*_xlfn.NORM.S.INV(RAND())</f>
        <v>1.5594323561349173</v>
      </c>
      <c r="AR894" s="24">
        <f ca="1">SQRT(Inputs!$B$38)*K894+SQRT(1-Inputs!$B$38)*_xlfn.NORM.S.INV(RAND())</f>
        <v>0.41829286974837288</v>
      </c>
      <c r="AS894" s="24">
        <f ca="1">SQRT(Inputs!$B$38)*L894+SQRT(1-Inputs!$B$38)*_xlfn.NORM.S.INV(RAND())</f>
        <v>2.513230442612711</v>
      </c>
      <c r="AT894" s="24">
        <f ca="1">SQRT(Inputs!$B$38)*M894+SQRT(1-Inputs!$B$38)*_xlfn.NORM.S.INV(RAND())</f>
        <v>1.1754414502094679</v>
      </c>
      <c r="AU894" s="15">
        <f ca="1">Inputs!$B$6*EXP($B$8-0.5*C$5^2+C$5*N894)</f>
        <v>3666.9269903503032</v>
      </c>
      <c r="AV894" s="15">
        <f t="shared" ca="1" si="474"/>
        <v>5275.3303298814853</v>
      </c>
      <c r="AW894" s="15">
        <f t="shared" ca="1" si="475"/>
        <v>7222.4881101778992</v>
      </c>
      <c r="AX894" s="15">
        <f t="shared" ca="1" si="476"/>
        <v>10466.939764410694</v>
      </c>
      <c r="AY894" s="15">
        <f t="shared" ca="1" si="477"/>
        <v>10571.284078553448</v>
      </c>
      <c r="AZ894" s="15">
        <f t="shared" ca="1" si="478"/>
        <v>11305.901611512099</v>
      </c>
      <c r="BA894" s="15">
        <f t="shared" ca="1" si="479"/>
        <v>17714.184953317017</v>
      </c>
      <c r="BB894" s="15">
        <f t="shared" ca="1" si="480"/>
        <v>20616.219402966577</v>
      </c>
      <c r="BC894" s="15">
        <f t="shared" ca="1" si="481"/>
        <v>28928.87955164909</v>
      </c>
      <c r="BD894" s="15">
        <f t="shared" ca="1" si="482"/>
        <v>42943.747273894194</v>
      </c>
      <c r="BE894" s="15">
        <f t="shared" ca="1" si="483"/>
        <v>49347.396821125891</v>
      </c>
      <c r="BF894" s="15">
        <f ca="1">Inputs!$B$13*EXP($B$9-0.5*C$6^2+C$6*Y894)</f>
        <v>11151.846696077428</v>
      </c>
      <c r="BG894" s="15">
        <f t="shared" ca="1" si="484"/>
        <v>14899.368944842838</v>
      </c>
      <c r="BH894" s="15">
        <f t="shared" ca="1" si="485"/>
        <v>16276.611344871781</v>
      </c>
      <c r="BI894" s="15">
        <f t="shared" ca="1" si="486"/>
        <v>27049.96149556739</v>
      </c>
      <c r="BJ894" s="15">
        <f t="shared" ca="1" si="487"/>
        <v>28636.387692568886</v>
      </c>
      <c r="BK894" s="15">
        <f t="shared" ca="1" si="488"/>
        <v>36551.97846400561</v>
      </c>
      <c r="BL894" s="15">
        <f t="shared" ca="1" si="489"/>
        <v>57510.389419560139</v>
      </c>
      <c r="BM894" s="15">
        <f t="shared" ca="1" si="490"/>
        <v>75849.516115544015</v>
      </c>
      <c r="BN894" s="15">
        <f t="shared" ca="1" si="491"/>
        <v>98299.274336126313</v>
      </c>
      <c r="BO894" s="15">
        <f t="shared" ca="1" si="492"/>
        <v>132975.1682532164</v>
      </c>
      <c r="BP894" s="15">
        <f t="shared" ca="1" si="493"/>
        <v>184580.22214522347</v>
      </c>
      <c r="BQ894" s="15">
        <f ca="1">Inputs!$B$20*EXP($B$10-0.5*C$7^2+C$7*AJ894)</f>
        <v>2392.0248612669693</v>
      </c>
      <c r="BR894" s="15">
        <f t="shared" ca="1" si="494"/>
        <v>2837.3439454306881</v>
      </c>
      <c r="BS894" s="15">
        <f t="shared" ca="1" si="495"/>
        <v>3467.0798311420654</v>
      </c>
      <c r="BT894" s="15">
        <f t="shared" ca="1" si="496"/>
        <v>6581.2187368064042</v>
      </c>
      <c r="BU894" s="15">
        <f t="shared" ca="1" si="497"/>
        <v>15796.203711907547</v>
      </c>
      <c r="BV894" s="15">
        <f t="shared" ca="1" si="498"/>
        <v>22123.675202584087</v>
      </c>
      <c r="BW894" s="15">
        <f t="shared" ca="1" si="499"/>
        <v>36567.317616010434</v>
      </c>
      <c r="BX894" s="15">
        <f t="shared" ca="1" si="500"/>
        <v>69916.091931973991</v>
      </c>
      <c r="BY894" s="15">
        <f t="shared" ca="1" si="501"/>
        <v>106126.63800169478</v>
      </c>
      <c r="BZ894" s="15">
        <f t="shared" ca="1" si="502"/>
        <v>236361.50823418796</v>
      </c>
      <c r="CA894" s="15">
        <f t="shared" ca="1" si="503"/>
        <v>409141.30543715874</v>
      </c>
      <c r="CB894" s="15">
        <f ca="1">(AU894*DCF!C$10-DCF!C$5*MAX(AU894*DCF!C$10,0)-MAX(AU894-Inputs!$B$6,0)/Inputs!$B$10)*DCF!C$6</f>
        <v>941.70027780740418</v>
      </c>
      <c r="CC894" s="15">
        <f ca="1">(AV894*DCF!D$10-DCF!D$5*MAX(AV894*DCF!D$10,0)-MAX(AV894-AU894,0)/Inputs!$B$10)*DCF!D$6</f>
        <v>893.65896927986159</v>
      </c>
      <c r="CD894" s="15">
        <f ca="1">(AW894*DCF!E$10-DCF!E$5*MAX(AW894*DCF!E$10,0)-MAX(AW894-AV894,0)/Inputs!$B$10)*DCF!E$6</f>
        <v>1228.9769651132053</v>
      </c>
      <c r="CE894" s="15">
        <f ca="1">(AX894*DCF!F$10-DCF!F$5*MAX(AX894*DCF!F$10,0)-MAX(AX894-AW894,0)/Inputs!$B$10)*DCF!F$6</f>
        <v>1609.8263197291089</v>
      </c>
      <c r="CF894" s="15">
        <f ca="1">(AY894*DCF!G$10-DCF!G$5*MAX(AY894*DCF!G$10,0)-MAX(AY894-AX894,0)/Inputs!$B$10)*DCF!G$6</f>
        <v>2158.0489894202537</v>
      </c>
      <c r="CG894" s="15">
        <f ca="1">(AZ894*DCF!H$10-DCF!H$5*MAX(AZ894*DCF!H$10,0)-MAX(AZ894-AY894,0)/Inputs!$B$10)*DCF!H$6</f>
        <v>2064.6043946566374</v>
      </c>
      <c r="CH894" s="15">
        <f ca="1">(BA894*DCF!I$10-DCF!I$5*MAX(BA894*DCF!I$10,0)-MAX(BA894-AZ894,0)/Inputs!$B$10)*DCF!I$6</f>
        <v>2184.5523815285592</v>
      </c>
      <c r="CI894" s="15">
        <f ca="1">(BB894*DCF!J$10-DCF!J$5*MAX(BB894*DCF!J$10,0)-MAX(BB894-BA894,0)/Inputs!$B$10)*DCF!J$6</f>
        <v>3098.0355867097892</v>
      </c>
      <c r="CJ894" s="15">
        <f ca="1">(BC894*DCF!K$10-DCF!K$5*MAX(BC894*DCF!K$10,0)-MAX(BC894-BB894,0)/Inputs!$B$10)*DCF!K$6</f>
        <v>3493.439128458293</v>
      </c>
      <c r="CK894" s="15">
        <f ca="1">(BD894*DCF!L$10-DCF!L$5*MAX(BD894*DCF!L$10,0)-MAX(BD894-BC894,0)/Inputs!$B$10)*DCF!L$6</f>
        <v>4664.3843888183737</v>
      </c>
      <c r="CL894" s="15">
        <f ca="1">(BE894*DCF!M$10-DCF!M$5*MAX(BE894*DCF!M$10,0)-MAX(BE894-BD894,0)/Inputs!$B$10)*DCF!M$6</f>
        <v>6198.571592170335</v>
      </c>
      <c r="CM894" s="15">
        <f ca="1">(BF894*DCF!C$28-DCF!C$5*MAX(BF894*DCF!C$28,0)-MAX(BF894-Inputs!$B$13,0)/Inputs!$B$17)*DCF!C$6</f>
        <v>3403.4704764048256</v>
      </c>
      <c r="CN894" s="15">
        <f ca="1">(BG894*DCF!D$28-DCF!D$5*MAX(BG894*DCF!D$28,0)-MAX(BG894-BF894,0)/Inputs!$B$17)*DCF!D$6</f>
        <v>3588.68947233168</v>
      </c>
      <c r="CO894" s="15">
        <f ca="1">(BH894*DCF!E$28-DCF!E$5*MAX(BH894*DCF!E$28,0)-MAX(BH894-BG894,0)/Inputs!$B$17)*DCF!E$6</f>
        <v>4338.3906418231145</v>
      </c>
      <c r="CP894" s="15">
        <f ca="1">(BI894*DCF!F$28-DCF!F$5*MAX(BI894*DCF!F$28,0)-MAX(BI894-BH894,0)/Inputs!$B$17)*DCF!F$6</f>
        <v>5381.8933460075823</v>
      </c>
      <c r="CQ894" s="15">
        <f ca="1">(BJ894*DCF!G$28-DCF!G$5*MAX(BJ894*DCF!G$28,0)-MAX(BJ894-BI894,0)/Inputs!$B$17)*DCF!G$6</f>
        <v>7163.1068361259431</v>
      </c>
      <c r="CR894" s="15">
        <f ca="1">(BK894*DCF!H$28-DCF!H$5*MAX(BK894*DCF!H$28,0)-MAX(BK894-BJ894,0)/Inputs!$B$17)*DCF!H$6</f>
        <v>7809.84687589433</v>
      </c>
      <c r="CS894" s="15">
        <f ca="1">(BL894*DCF!I$28-DCF!I$5*MAX(BL894*DCF!I$28,0)-MAX(BL894-BK894,0)/Inputs!$B$17)*DCF!I$6</f>
        <v>10515.568237793503</v>
      </c>
      <c r="CT894" s="15">
        <f ca="1">(BM894*DCF!J$28-DCF!J$5*MAX(BM894*DCF!J$28,0)-MAX(BM894-BL894,0)/Inputs!$B$17)*DCF!J$6</f>
        <v>14489.120458731149</v>
      </c>
      <c r="CU894" s="15">
        <f ca="1">(BN894*DCF!K$28-DCF!K$5*MAX(BN894*DCF!K$28,0)-MAX(BN894-BM894,0)/Inputs!$B$17)*DCF!K$6</f>
        <v>18009.362203148761</v>
      </c>
      <c r="CV894" s="15">
        <f ca="1">(BO894*DCF!L$28-DCF!L$5*MAX(BO894*DCF!L$28,0)-MAX(BO894-BN894,0)/Inputs!$B$17)*DCF!L$6</f>
        <v>22607.701980214668</v>
      </c>
      <c r="CW894" s="15">
        <f ca="1">(BP894*DCF!M$28-DCF!M$5*MAX(BP894*DCF!M$28,0)-MAX(BP894-BO894,0)/Inputs!$B$17)*DCF!M$6</f>
        <v>29334.69742121661</v>
      </c>
      <c r="CX894" s="15">
        <f ca="1">(BQ894*DCF!C$46-DCF!C$5*MAX(BQ894*DCF!C$46,0)-MAX(BQ894-Inputs!$B$20,0)/Inputs!$B$24)*DCF!C$6</f>
        <v>-552.43068389537393</v>
      </c>
      <c r="CY894" s="15">
        <f ca="1">(BR894*DCF!D$46-DCF!D$5*MAX(BR894*DCF!D$46,0)-MAX(BR894-BQ894,0)/Inputs!$B$24)*DCF!D$6</f>
        <v>-674.28240049751992</v>
      </c>
      <c r="CZ894" s="15">
        <f ca="1">(BS894*DCF!E$46-DCF!E$5*MAX(BS894*DCF!E$46,0)-MAX(BS894-BR894,0)/Inputs!$B$24)*DCF!E$6</f>
        <v>-658.21277646413785</v>
      </c>
      <c r="DA894" s="15">
        <f ca="1">(BT894*DCF!F$46-DCF!F$5*MAX(BT894*DCF!F$46,0)-MAX(BT894-BS894,0)/Inputs!$B$24)*DCF!F$6</f>
        <v>-1613.2423790460919</v>
      </c>
      <c r="DB894" s="15">
        <f ca="1">(BU894*DCF!G$46-DCF!G$5*MAX(BU894*DCF!G$46,0)-MAX(BU894-BT894,0)/Inputs!$B$24)*DCF!G$6</f>
        <v>-3631.0919631324768</v>
      </c>
      <c r="DC894" s="15">
        <f ca="1">(BV894*DCF!H$46-DCF!H$5*MAX(BV894*DCF!H$46,0)-MAX(BV894-BU894,0)/Inputs!$B$24)*DCF!H$6</f>
        <v>-1966.2229966666864</v>
      </c>
      <c r="DD894" s="15">
        <f ca="1">(BW894*DCF!I$46-DCF!I$5*MAX(BW894*DCF!I$46,0)-MAX(BW894-BV894,0)/Inputs!$B$24)*DCF!I$6</f>
        <v>-3301.6746039122963</v>
      </c>
      <c r="DE894" s="15">
        <f ca="1">(BX894*DCF!J$46-DCF!J$5*MAX(BX894*DCF!J$46,0)-MAX(BX894-BW894,0)/Inputs!$B$24)*DCF!J$6</f>
        <v>-5910.7634481736177</v>
      </c>
      <c r="DF894" s="15">
        <f ca="1">(BY894*DCF!K$46-DCF!K$5*MAX(BY894*DCF!K$46,0)-MAX(BY894-BX894,0)/Inputs!$B$24)*DCF!K$6</f>
        <v>-2808.3118045099832</v>
      </c>
      <c r="DG894" s="15">
        <f ca="1">(BZ894*DCF!L$46-DCF!L$5*MAX(BZ894*DCF!L$46,0)-MAX(BZ894-BY894,0)/Inputs!$B$24)*DCF!L$6</f>
        <v>-13134.005841079064</v>
      </c>
      <c r="DH894" s="15">
        <f ca="1">(CA894*DCF!M$46-DCF!M$5*MAX(CA894*DCF!M$46,0)-MAX(CA894-BZ894,0)/Inputs!$B$24)*DCF!M$6</f>
        <v>-4045.6153460391133</v>
      </c>
      <c r="DI894" s="15">
        <f ca="1">SUM(CB894:CL894)+BE894*DCF!M$10*(1+Inputs!$B$30)*(1-Inputs!$B$33)*(1-Inputs!$B$30/Inputs!$B$31)/(Inputs!$B$29-Inputs!$B$30)*DCF!M$6</f>
        <v>165870.25689865279</v>
      </c>
      <c r="DJ894" s="15">
        <f ca="1">SUM(CM894:CW894)+BP894*DCF!M$28*(1+Inputs!$B$30)*(1-Inputs!$B$33)*(1-Inputs!$B$30/Inputs!$B$31)/(Inputs!$B$29-Inputs!$B$30)*DCF!M$6</f>
        <v>811560.78001757094</v>
      </c>
      <c r="DK894" s="15">
        <f ca="1">SUM(CX894:DH894)+CA894*DCF!M$46*(1+Inputs!$B$30)*(1-Inputs!$B$33)*(1-Inputs!$B$30/Inputs!$B$31)/(Inputs!$B$29-Inputs!$B$30)*DCF!M$6</f>
        <v>594285.06984840217</v>
      </c>
      <c r="DM894" s="15">
        <f ca="1">DI894+DJ894+DK894+Inputs!$B$34+Inputs!$B$36-Inputs!$B$35</f>
        <v>1648567.1067646258</v>
      </c>
    </row>
    <row r="895" spans="1:117" x14ac:dyDescent="0.75">
      <c r="A895" s="11">
        <v>882</v>
      </c>
      <c r="C895" s="24">
        <f t="shared" ca="1" si="508"/>
        <v>-0.86491546682533238</v>
      </c>
      <c r="D895" s="24">
        <f t="shared" ca="1" si="508"/>
        <v>6.7391761084487745E-2</v>
      </c>
      <c r="E895" s="24">
        <f t="shared" ca="1" si="508"/>
        <v>-0.9816821806179421</v>
      </c>
      <c r="F895" s="24">
        <f t="shared" ca="1" si="508"/>
        <v>-1.359382787978249</v>
      </c>
      <c r="G895" s="24">
        <f t="shared" ca="1" si="508"/>
        <v>-0.9620633132598706</v>
      </c>
      <c r="H895" s="24">
        <f t="shared" ca="1" si="508"/>
        <v>1.5335448792076201</v>
      </c>
      <c r="I895" s="24">
        <f t="shared" ca="1" si="508"/>
        <v>0.62105493801979172</v>
      </c>
      <c r="J895" s="24">
        <f t="shared" ca="1" si="508"/>
        <v>-0.37904518145340682</v>
      </c>
      <c r="K895" s="24">
        <f t="shared" ca="1" si="508"/>
        <v>-1.0553462240644367</v>
      </c>
      <c r="L895" s="24">
        <f t="shared" ca="1" si="508"/>
        <v>-1.0327147218692445</v>
      </c>
      <c r="M895" s="24">
        <f t="shared" ca="1" si="508"/>
        <v>0.47367398303692809</v>
      </c>
      <c r="N895" s="24">
        <f ca="1">SQRT(Inputs!$B$38)*C895+SQRT(1-Inputs!$B$38)*_xlfn.NORM.S.INV(RAND())</f>
        <v>-0.91558824269350225</v>
      </c>
      <c r="O895" s="24">
        <f ca="1">SQRT(Inputs!$B$38)*D895+SQRT(1-Inputs!$B$38)*_xlfn.NORM.S.INV(RAND())</f>
        <v>0.14195279954608345</v>
      </c>
      <c r="P895" s="24">
        <f ca="1">SQRT(Inputs!$B$38)*E895+SQRT(1-Inputs!$B$38)*_xlfn.NORM.S.INV(RAND())</f>
        <v>0.22991428404785286</v>
      </c>
      <c r="Q895" s="24">
        <f ca="1">SQRT(Inputs!$B$38)*F895+SQRT(1-Inputs!$B$38)*_xlfn.NORM.S.INV(RAND())</f>
        <v>0.1299682726352247</v>
      </c>
      <c r="R895" s="24">
        <f ca="1">SQRT(Inputs!$B$38)*G895+SQRT(1-Inputs!$B$38)*_xlfn.NORM.S.INV(RAND())</f>
        <v>-1.9467666497242395</v>
      </c>
      <c r="S895" s="24">
        <f ca="1">SQRT(Inputs!$B$38)*H895+SQRT(1-Inputs!$B$38)*_xlfn.NORM.S.INV(RAND())</f>
        <v>0.53319919794755544</v>
      </c>
      <c r="T895" s="24">
        <f ca="1">SQRT(Inputs!$B$38)*I895+SQRT(1-Inputs!$B$38)*_xlfn.NORM.S.INV(RAND())</f>
        <v>1.8578516353893693</v>
      </c>
      <c r="U895" s="24">
        <f ca="1">SQRT(Inputs!$B$38)*J895+SQRT(1-Inputs!$B$38)*_xlfn.NORM.S.INV(RAND())</f>
        <v>0.99094130783421819</v>
      </c>
      <c r="V895" s="24">
        <f ca="1">SQRT(Inputs!$B$38)*K895+SQRT(1-Inputs!$B$38)*_xlfn.NORM.S.INV(RAND())</f>
        <v>0.78840544124652823</v>
      </c>
      <c r="W895" s="24">
        <f ca="1">SQRT(Inputs!$B$38)*L895+SQRT(1-Inputs!$B$38)*_xlfn.NORM.S.INV(RAND())</f>
        <v>0.92949847244960893</v>
      </c>
      <c r="X895" s="24">
        <f ca="1">SQRT(Inputs!$B$38)*M895+SQRT(1-Inputs!$B$38)*_xlfn.NORM.S.INV(RAND())</f>
        <v>1.9021696958573453</v>
      </c>
      <c r="Y895" s="24">
        <f ca="1">SQRT(Inputs!$B$38)*C895+SQRT(1-Inputs!$B$38)*_xlfn.NORM.S.INV(RAND())</f>
        <v>-1.284194884192781</v>
      </c>
      <c r="Z895" s="24">
        <f ca="1">SQRT(Inputs!$B$38)*D895+SQRT(1-Inputs!$B$38)*_xlfn.NORM.S.INV(RAND())</f>
        <v>-0.4645815815453041</v>
      </c>
      <c r="AA895" s="24">
        <f ca="1">SQRT(Inputs!$B$38)*E895+SQRT(1-Inputs!$B$38)*_xlfn.NORM.S.INV(RAND())</f>
        <v>-0.72761938424932049</v>
      </c>
      <c r="AB895" s="24">
        <f ca="1">SQRT(Inputs!$B$38)*F895+SQRT(1-Inputs!$B$38)*_xlfn.NORM.S.INV(RAND())</f>
        <v>-1.3012978465661713</v>
      </c>
      <c r="AC895" s="24">
        <f ca="1">SQRT(Inputs!$B$38)*G895+SQRT(1-Inputs!$B$38)*_xlfn.NORM.S.INV(RAND())</f>
        <v>-1.2184507667715374</v>
      </c>
      <c r="AD895" s="24">
        <f ca="1">SQRT(Inputs!$B$38)*H895+SQRT(1-Inputs!$B$38)*_xlfn.NORM.S.INV(RAND())</f>
        <v>0.65135359649458346</v>
      </c>
      <c r="AE895" s="24">
        <f ca="1">SQRT(Inputs!$B$38)*I895+SQRT(1-Inputs!$B$38)*_xlfn.NORM.S.INV(RAND())</f>
        <v>0.79569083669740837</v>
      </c>
      <c r="AF895" s="24">
        <f ca="1">SQRT(Inputs!$B$38)*J895+SQRT(1-Inputs!$B$38)*_xlfn.NORM.S.INV(RAND())</f>
        <v>-0.50616910588169528</v>
      </c>
      <c r="AG895" s="24">
        <f ca="1">SQRT(Inputs!$B$38)*K895+SQRT(1-Inputs!$B$38)*_xlfn.NORM.S.INV(RAND())</f>
        <v>-1.4143782898934139</v>
      </c>
      <c r="AH895" s="24">
        <f ca="1">SQRT(Inputs!$B$38)*L895+SQRT(1-Inputs!$B$38)*_xlfn.NORM.S.INV(RAND())</f>
        <v>-1.1733971124443192</v>
      </c>
      <c r="AI895" s="24">
        <f ca="1">SQRT(Inputs!$B$38)*M895+SQRT(1-Inputs!$B$38)*_xlfn.NORM.S.INV(RAND())</f>
        <v>-1.1616870410895728</v>
      </c>
      <c r="AJ895" s="24">
        <f ca="1">SQRT(Inputs!$B$38)*C895+SQRT(1-Inputs!$B$38)*_xlfn.NORM.S.INV(RAND())</f>
        <v>-1.462905061846312</v>
      </c>
      <c r="AK895" s="24">
        <f ca="1">SQRT(Inputs!$B$38)*D895+SQRT(1-Inputs!$B$38)*_xlfn.NORM.S.INV(RAND())</f>
        <v>0.11549722066565457</v>
      </c>
      <c r="AL895" s="24">
        <f ca="1">SQRT(Inputs!$B$38)*E895+SQRT(1-Inputs!$B$38)*_xlfn.NORM.S.INV(RAND())</f>
        <v>-1.2293148291497391</v>
      </c>
      <c r="AM895" s="24">
        <f ca="1">SQRT(Inputs!$B$38)*F895+SQRT(1-Inputs!$B$38)*_xlfn.NORM.S.INV(RAND())</f>
        <v>-2.472156823084203</v>
      </c>
      <c r="AN895" s="24">
        <f ca="1">SQRT(Inputs!$B$38)*G895+SQRT(1-Inputs!$B$38)*_xlfn.NORM.S.INV(RAND())</f>
        <v>0.38557134422881756</v>
      </c>
      <c r="AO895" s="24">
        <f ca="1">SQRT(Inputs!$B$38)*H895+SQRT(1-Inputs!$B$38)*_xlfn.NORM.S.INV(RAND())</f>
        <v>-0.54639746395515443</v>
      </c>
      <c r="AP895" s="24">
        <f ca="1">SQRT(Inputs!$B$38)*I895+SQRT(1-Inputs!$B$38)*_xlfn.NORM.S.INV(RAND())</f>
        <v>1.6407948737141322</v>
      </c>
      <c r="AQ895" s="24">
        <f ca="1">SQRT(Inputs!$B$38)*J895+SQRT(1-Inputs!$B$38)*_xlfn.NORM.S.INV(RAND())</f>
        <v>-0.8645956325298163</v>
      </c>
      <c r="AR895" s="24">
        <f ca="1">SQRT(Inputs!$B$38)*K895+SQRT(1-Inputs!$B$38)*_xlfn.NORM.S.INV(RAND())</f>
        <v>-1.6443185648857117</v>
      </c>
      <c r="AS895" s="24">
        <f ca="1">SQRT(Inputs!$B$38)*L895+SQRT(1-Inputs!$B$38)*_xlfn.NORM.S.INV(RAND())</f>
        <v>-1.4156375617663577</v>
      </c>
      <c r="AT895" s="24">
        <f ca="1">SQRT(Inputs!$B$38)*M895+SQRT(1-Inputs!$B$38)*_xlfn.NORM.S.INV(RAND())</f>
        <v>-0.11602197200828906</v>
      </c>
      <c r="AU895" s="15">
        <f ca="1">Inputs!$B$6*EXP($B$8-0.5*C$5^2+C$5*N895)</f>
        <v>4278.6949832587006</v>
      </c>
      <c r="AV895" s="15">
        <f t="shared" ca="1" si="474"/>
        <v>5318.0279003084934</v>
      </c>
      <c r="AW895" s="15">
        <f t="shared" ca="1" si="475"/>
        <v>6688.6313268069298</v>
      </c>
      <c r="AX895" s="15">
        <f t="shared" ca="1" si="476"/>
        <v>8299.8260253564185</v>
      </c>
      <c r="AY895" s="15">
        <f t="shared" ca="1" si="477"/>
        <v>8080.4539606624658</v>
      </c>
      <c r="AZ895" s="15">
        <f t="shared" ca="1" si="478"/>
        <v>10480.25053759563</v>
      </c>
      <c r="BA895" s="15">
        <f t="shared" ca="1" si="479"/>
        <v>15577.850008173735</v>
      </c>
      <c r="BB895" s="15">
        <f t="shared" ca="1" si="480"/>
        <v>21062.731570542503</v>
      </c>
      <c r="BC895" s="15">
        <f t="shared" ca="1" si="481"/>
        <v>27836.356928125737</v>
      </c>
      <c r="BD895" s="15">
        <f t="shared" ca="1" si="482"/>
        <v>37199.67660180822</v>
      </c>
      <c r="BE895" s="15">
        <f t="shared" ca="1" si="483"/>
        <v>54206.160237918062</v>
      </c>
      <c r="BF895" s="15">
        <f ca="1">Inputs!$B$13*EXP($B$9-0.5*C$6^2+C$6*Y895)</f>
        <v>10722.295684696959</v>
      </c>
      <c r="BG895" s="15">
        <f t="shared" ca="1" si="484"/>
        <v>12016.859057009815</v>
      </c>
      <c r="BH895" s="15">
        <f t="shared" ca="1" si="485"/>
        <v>13013.247309268832</v>
      </c>
      <c r="BI895" s="15">
        <f t="shared" ca="1" si="486"/>
        <v>13038.673806330071</v>
      </c>
      <c r="BJ895" s="15">
        <f t="shared" ca="1" si="487"/>
        <v>13409.847412714738</v>
      </c>
      <c r="BK895" s="15">
        <f t="shared" ca="1" si="488"/>
        <v>17984.169921634042</v>
      </c>
      <c r="BL895" s="15">
        <f t="shared" ca="1" si="489"/>
        <v>24490.920937181076</v>
      </c>
      <c r="BM895" s="15">
        <f t="shared" ca="1" si="490"/>
        <v>28269.931152006819</v>
      </c>
      <c r="BN895" s="15">
        <f t="shared" ca="1" si="491"/>
        <v>29347.807527348556</v>
      </c>
      <c r="BO895" s="15">
        <f t="shared" ca="1" si="492"/>
        <v>31505.39066316461</v>
      </c>
      <c r="BP895" s="15">
        <f t="shared" ca="1" si="493"/>
        <v>33995.166917912029</v>
      </c>
      <c r="BQ895" s="15">
        <f ca="1">Inputs!$B$20*EXP($B$10-0.5*C$7^2+C$7*AJ895)</f>
        <v>2553.094892731197</v>
      </c>
      <c r="BR895" s="15">
        <f t="shared" ca="1" si="494"/>
        <v>3593.6465313597914</v>
      </c>
      <c r="BS895" s="15">
        <f t="shared" ca="1" si="495"/>
        <v>3457.2446702567063</v>
      </c>
      <c r="BT895" s="15">
        <f t="shared" ca="1" si="496"/>
        <v>2492.1516211106409</v>
      </c>
      <c r="BU895" s="15">
        <f t="shared" ca="1" si="497"/>
        <v>3791.5633606450033</v>
      </c>
      <c r="BV895" s="15">
        <f t="shared" ca="1" si="498"/>
        <v>4664.1527700701808</v>
      </c>
      <c r="BW895" s="15">
        <f t="shared" ca="1" si="499"/>
        <v>9210.9366385041758</v>
      </c>
      <c r="BX895" s="15">
        <f t="shared" ca="1" si="500"/>
        <v>10832.789488817276</v>
      </c>
      <c r="BY895" s="15">
        <f t="shared" ca="1" si="501"/>
        <v>11081.602288385933</v>
      </c>
      <c r="BZ895" s="15">
        <f t="shared" ca="1" si="502"/>
        <v>11986.210132987298</v>
      </c>
      <c r="CA895" s="15">
        <f t="shared" ca="1" si="503"/>
        <v>16493.409921980128</v>
      </c>
      <c r="CB895" s="15">
        <f ca="1">(AU895*DCF!C$10-DCF!C$5*MAX(AU895*DCF!C$10,0)-MAX(AU895-Inputs!$B$6,0)/Inputs!$B$10)*DCF!C$6</f>
        <v>1047.9480972615711</v>
      </c>
      <c r="CC895" s="15">
        <f ca="1">(AV895*DCF!D$10-DCF!D$5*MAX(AV895*DCF!D$10,0)-MAX(AV895-AU895,0)/Inputs!$B$10)*DCF!D$6</f>
        <v>1042.8191416960008</v>
      </c>
      <c r="CD895" s="15">
        <f ca="1">(AW895*DCF!E$10-DCF!E$5*MAX(AW895*DCF!E$10,0)-MAX(AW895-AV895,0)/Inputs!$B$10)*DCF!E$6</f>
        <v>1235.5818486757998</v>
      </c>
      <c r="CE895" s="15">
        <f ca="1">(AX895*DCF!F$10-DCF!F$5*MAX(AX895*DCF!F$10,0)-MAX(AX895-AW895,0)/Inputs!$B$10)*DCF!F$6</f>
        <v>1476.5891234750909</v>
      </c>
      <c r="CF895" s="15">
        <f ca="1">(AY895*DCF!G$10-DCF!G$5*MAX(AY895*DCF!G$10,0)-MAX(AY895-AX895,0)/Inputs!$B$10)*DCF!G$6</f>
        <v>1664.895509725832</v>
      </c>
      <c r="CG895" s="15">
        <f ca="1">(AZ895*DCF!H$10-DCF!H$5*MAX(AZ895*DCF!H$10,0)-MAX(AZ895-AY895,0)/Inputs!$B$10)*DCF!H$6</f>
        <v>1608.6212548918347</v>
      </c>
      <c r="CH895" s="15">
        <f ca="1">(BA895*DCF!I$10-DCF!I$5*MAX(BA895*DCF!I$10,0)-MAX(BA895-AZ895,0)/Inputs!$B$10)*DCF!I$6</f>
        <v>2009.3199978792845</v>
      </c>
      <c r="CI895" s="15">
        <f ca="1">(BB895*DCF!J$10-DCF!J$5*MAX(BB895*DCF!J$10,0)-MAX(BB895-BA895,0)/Inputs!$B$10)*DCF!J$6</f>
        <v>2783.2701926902896</v>
      </c>
      <c r="CJ895" s="15">
        <f ca="1">(BC895*DCF!K$10-DCF!K$5*MAX(BC895*DCF!K$10,0)-MAX(BC895-BB895,0)/Inputs!$B$10)*DCF!K$6</f>
        <v>3533.0019744255974</v>
      </c>
      <c r="CK895" s="15">
        <f ca="1">(BD895*DCF!L$10-DCF!L$5*MAX(BD895*DCF!L$10,0)-MAX(BD895-BC895,0)/Inputs!$B$10)*DCF!L$6</f>
        <v>4399.589780217002</v>
      </c>
      <c r="CL895" s="15">
        <f ca="1">(BE895*DCF!M$10-DCF!M$5*MAX(BE895*DCF!M$10,0)-MAX(BE895-BD895,0)/Inputs!$B$10)*DCF!M$6</f>
        <v>5617.5841315379002</v>
      </c>
      <c r="CM895" s="15">
        <f ca="1">(BF895*DCF!C$28-DCF!C$5*MAX(BF895*DCF!C$28,0)-MAX(BF895-Inputs!$B$13,0)/Inputs!$B$17)*DCF!C$6</f>
        <v>3272.3743247820198</v>
      </c>
      <c r="CN895" s="15">
        <f ca="1">(BG895*DCF!D$28-DCF!D$5*MAX(BG895*DCF!D$28,0)-MAX(BG895-BF895,0)/Inputs!$B$17)*DCF!D$6</f>
        <v>3263.0524242908778</v>
      </c>
      <c r="CO895" s="15">
        <f ca="1">(BH895*DCF!E$28-DCF!E$5*MAX(BH895*DCF!E$28,0)-MAX(BH895-BG895,0)/Inputs!$B$17)*DCF!E$6</f>
        <v>3489.2089481842554</v>
      </c>
      <c r="CP895" s="15">
        <f ca="1">(BI895*DCF!F$28-DCF!F$5*MAX(BI895*DCF!F$28,0)-MAX(BI895-BH895,0)/Inputs!$B$17)*DCF!F$6</f>
        <v>3535.0271928185339</v>
      </c>
      <c r="CQ895" s="15">
        <f ca="1">(BJ895*DCF!G$28-DCF!G$5*MAX(BJ895*DCF!G$28,0)-MAX(BJ895-BI895,0)/Inputs!$B$17)*DCF!G$6</f>
        <v>3416.858917601598</v>
      </c>
      <c r="CR895" s="15">
        <f ca="1">(BK895*DCF!H$28-DCF!H$5*MAX(BK895*DCF!H$28,0)-MAX(BK895-BJ895,0)/Inputs!$B$17)*DCF!H$6</f>
        <v>3736.9622899246715</v>
      </c>
      <c r="CS895" s="15">
        <f ca="1">(BL895*DCF!I$28-DCF!I$5*MAX(BL895*DCF!I$28,0)-MAX(BL895-BK895,0)/Inputs!$B$17)*DCF!I$6</f>
        <v>4825.1961900246115</v>
      </c>
      <c r="CT895" s="15">
        <f ca="1">(BM895*DCF!J$28-DCF!J$5*MAX(BM895*DCF!J$28,0)-MAX(BM895-BL895,0)/Inputs!$B$17)*DCF!J$6</f>
        <v>5805.4756310761604</v>
      </c>
      <c r="CU895" s="15">
        <f ca="1">(BN895*DCF!K$28-DCF!K$5*MAX(BN895*DCF!K$28,0)-MAX(BN895-BM895,0)/Inputs!$B$17)*DCF!K$6</f>
        <v>6065.7393762815173</v>
      </c>
      <c r="CV895" s="15">
        <f ca="1">(BO895*DCF!L$28-DCF!L$5*MAX(BO895*DCF!L$28,0)-MAX(BO895-BN895,0)/Inputs!$B$17)*DCF!L$6</f>
        <v>6041.8526019111305</v>
      </c>
      <c r="CW895" s="15">
        <f ca="1">(BP895*DCF!M$28-DCF!M$5*MAX(BP895*DCF!M$28,0)-MAX(BP895-BO895,0)/Inputs!$B$17)*DCF!M$6</f>
        <v>6135.9587500090192</v>
      </c>
      <c r="CX895" s="15">
        <f ca="1">(BQ895*DCF!C$46-DCF!C$5*MAX(BQ895*DCF!C$46,0)-MAX(BQ895-Inputs!$B$20,0)/Inputs!$B$24)*DCF!C$6</f>
        <v>-589.62930548064594</v>
      </c>
      <c r="CY895" s="15">
        <f ca="1">(BR895*DCF!D$46-DCF!D$5*MAX(BR895*DCF!D$46,0)-MAX(BR895-BQ895,0)/Inputs!$B$24)*DCF!D$6</f>
        <v>-1057.3464048226876</v>
      </c>
      <c r="CZ895" s="15">
        <f ca="1">(BS895*DCF!E$46-DCF!E$5*MAX(BS895*DCF!E$46,0)-MAX(BS895-BR895,0)/Inputs!$B$24)*DCF!E$6</f>
        <v>-408.82520177244544</v>
      </c>
      <c r="DA895" s="15">
        <f ca="1">(BT895*DCF!F$46-DCF!F$5*MAX(BT895*DCF!F$46,0)-MAX(BT895-BS895,0)/Inputs!$B$24)*DCF!F$6</f>
        <v>-181.4942376337828</v>
      </c>
      <c r="DB895" s="15">
        <f ca="1">(BU895*DCF!G$46-DCF!G$5*MAX(BU895*DCF!G$46,0)-MAX(BU895-BT895,0)/Inputs!$B$24)*DCF!G$6</f>
        <v>-564.63713617575752</v>
      </c>
      <c r="DC895" s="15">
        <f ca="1">(BV895*DCF!H$46-DCF!H$5*MAX(BV895*DCF!H$46,0)-MAX(BV895-BU895,0)/Inputs!$B$24)*DCF!H$6</f>
        <v>-271.15181253485849</v>
      </c>
      <c r="DD895" s="15">
        <f ca="1">(BW895*DCF!I$46-DCF!I$5*MAX(BW895*DCF!I$46,0)-MAX(BW895-BV895,0)/Inputs!$B$24)*DCF!I$6</f>
        <v>-1092.4756022503338</v>
      </c>
      <c r="DE895" s="15">
        <f ca="1">(BX895*DCF!J$46-DCF!J$5*MAX(BX895*DCF!J$46,0)-MAX(BX895-BW895,0)/Inputs!$B$24)*DCF!J$6</f>
        <v>24.316675430083272</v>
      </c>
      <c r="DF895" s="15">
        <f ca="1">(BY895*DCF!K$46-DCF!K$5*MAX(BY895*DCF!K$46,0)-MAX(BY895-BX895,0)/Inputs!$B$24)*DCF!K$6</f>
        <v>572.06555585935041</v>
      </c>
      <c r="DG895" s="15">
        <f ca="1">(BZ895*DCF!L$46-DCF!L$5*MAX(BZ895*DCF!L$46,0)-MAX(BZ895-BY895,0)/Inputs!$B$24)*DCF!L$6</f>
        <v>623.83558591718372</v>
      </c>
      <c r="DH895" s="15">
        <f ca="1">(CA895*DCF!M$46-DCF!M$5*MAX(CA895*DCF!M$46,0)-MAX(CA895-BZ895,0)/Inputs!$B$24)*DCF!M$6</f>
        <v>350.76053835165811</v>
      </c>
      <c r="DI895" s="15">
        <f ca="1">SUM(CB895:CL895)+BE895*DCF!M$10*(1+Inputs!$B$30)*(1-Inputs!$B$33)*(1-Inputs!$B$30/Inputs!$B$31)/(Inputs!$B$29-Inputs!$B$30)*DCF!M$6</f>
        <v>177275.68179686443</v>
      </c>
      <c r="DJ895" s="15">
        <f ca="1">SUM(CM895:CW895)+BP895*DCF!M$28*(1+Inputs!$B$30)*(1-Inputs!$B$33)*(1-Inputs!$B$30/Inputs!$B$31)/(Inputs!$B$29-Inputs!$B$30)*DCF!M$6</f>
        <v>175733.03874302856</v>
      </c>
      <c r="DK895" s="15">
        <f ca="1">SUM(CX895:DH895)+CA895*DCF!M$46*(1+Inputs!$B$30)*(1-Inputs!$B$33)*(1-Inputs!$B$30/Inputs!$B$31)/(Inputs!$B$29-Inputs!$B$30)*DCF!M$6</f>
        <v>22906.184163575468</v>
      </c>
      <c r="DM895" s="15">
        <f ca="1">DI895+DJ895+DK895+Inputs!$B$34+Inputs!$B$36-Inputs!$B$35</f>
        <v>452765.90470346849</v>
      </c>
    </row>
    <row r="896" spans="1:117" x14ac:dyDescent="0.75">
      <c r="A896" s="11">
        <v>883</v>
      </c>
      <c r="C896" s="24">
        <f t="shared" ca="1" si="508"/>
        <v>0.35384550066450493</v>
      </c>
      <c r="D896" s="24">
        <f t="shared" ca="1" si="508"/>
        <v>1.6186833054668823</v>
      </c>
      <c r="E896" s="24">
        <f t="shared" ca="1" si="508"/>
        <v>-6.907192274467551E-2</v>
      </c>
      <c r="F896" s="24">
        <f t="shared" ca="1" si="508"/>
        <v>-0.50720714406993106</v>
      </c>
      <c r="G896" s="24">
        <f t="shared" ca="1" si="508"/>
        <v>-0.61061983180303803</v>
      </c>
      <c r="H896" s="24">
        <f t="shared" ca="1" si="508"/>
        <v>0.24169540895098379</v>
      </c>
      <c r="I896" s="24">
        <f t="shared" ca="1" si="508"/>
        <v>0.39602310924151185</v>
      </c>
      <c r="J896" s="24">
        <f t="shared" ca="1" si="508"/>
        <v>-1.6232533125453799</v>
      </c>
      <c r="K896" s="24">
        <f t="shared" ca="1" si="508"/>
        <v>-1.0840976958758406</v>
      </c>
      <c r="L896" s="24">
        <f t="shared" ca="1" si="508"/>
        <v>-1.5216263333100368</v>
      </c>
      <c r="M896" s="24">
        <f t="shared" ca="1" si="508"/>
        <v>-1.5211910206590535</v>
      </c>
      <c r="N896" s="24">
        <f ca="1">SQRT(Inputs!$B$38)*C896+SQRT(1-Inputs!$B$38)*_xlfn.NORM.S.INV(RAND())</f>
        <v>-2.0348154857708405</v>
      </c>
      <c r="O896" s="24">
        <f ca="1">SQRT(Inputs!$B$38)*D896+SQRT(1-Inputs!$B$38)*_xlfn.NORM.S.INV(RAND())</f>
        <v>1.8859261380653001</v>
      </c>
      <c r="P896" s="24">
        <f ca="1">SQRT(Inputs!$B$38)*E896+SQRT(1-Inputs!$B$38)*_xlfn.NORM.S.INV(RAND())</f>
        <v>0.3464751745029912</v>
      </c>
      <c r="Q896" s="24">
        <f ca="1">SQRT(Inputs!$B$38)*F896+SQRT(1-Inputs!$B$38)*_xlfn.NORM.S.INV(RAND())</f>
        <v>3.2882189625181246E-2</v>
      </c>
      <c r="R896" s="24">
        <f ca="1">SQRT(Inputs!$B$38)*G896+SQRT(1-Inputs!$B$38)*_xlfn.NORM.S.INV(RAND())</f>
        <v>-1.3787568897297726</v>
      </c>
      <c r="S896" s="24">
        <f ca="1">SQRT(Inputs!$B$38)*H896+SQRT(1-Inputs!$B$38)*_xlfn.NORM.S.INV(RAND())</f>
        <v>0.84476997195539638</v>
      </c>
      <c r="T896" s="24">
        <f ca="1">SQRT(Inputs!$B$38)*I896+SQRT(1-Inputs!$B$38)*_xlfn.NORM.S.INV(RAND())</f>
        <v>0.89654699355707435</v>
      </c>
      <c r="U896" s="24">
        <f ca="1">SQRT(Inputs!$B$38)*J896+SQRT(1-Inputs!$B$38)*_xlfn.NORM.S.INV(RAND())</f>
        <v>-1.7381454571316843</v>
      </c>
      <c r="V896" s="24">
        <f ca="1">SQRT(Inputs!$B$38)*K896+SQRT(1-Inputs!$B$38)*_xlfn.NORM.S.INV(RAND())</f>
        <v>-0.77650693584349306</v>
      </c>
      <c r="W896" s="24">
        <f ca="1">SQRT(Inputs!$B$38)*L896+SQRT(1-Inputs!$B$38)*_xlfn.NORM.S.INV(RAND())</f>
        <v>-1.7377283567633803</v>
      </c>
      <c r="X896" s="24">
        <f ca="1">SQRT(Inputs!$B$38)*M896+SQRT(1-Inputs!$B$38)*_xlfn.NORM.S.INV(RAND())</f>
        <v>-2.7793593312181342E-2</v>
      </c>
      <c r="Y896" s="24">
        <f ca="1">SQRT(Inputs!$B$38)*C896+SQRT(1-Inputs!$B$38)*_xlfn.NORM.S.INV(RAND())</f>
        <v>8.8764239301136749E-2</v>
      </c>
      <c r="Z896" s="24">
        <f ca="1">SQRT(Inputs!$B$38)*D896+SQRT(1-Inputs!$B$38)*_xlfn.NORM.S.INV(RAND())</f>
        <v>1.8338864127875392</v>
      </c>
      <c r="AA896" s="24">
        <f ca="1">SQRT(Inputs!$B$38)*E896+SQRT(1-Inputs!$B$38)*_xlfn.NORM.S.INV(RAND())</f>
        <v>1.0527227364709527E-3</v>
      </c>
      <c r="AB896" s="24">
        <f ca="1">SQRT(Inputs!$B$38)*F896+SQRT(1-Inputs!$B$38)*_xlfn.NORM.S.INV(RAND())</f>
        <v>-1.2760242746197969E-2</v>
      </c>
      <c r="AC896" s="24">
        <f ca="1">SQRT(Inputs!$B$38)*G896+SQRT(1-Inputs!$B$38)*_xlfn.NORM.S.INV(RAND())</f>
        <v>0.20080391015284021</v>
      </c>
      <c r="AD896" s="24">
        <f ca="1">SQRT(Inputs!$B$38)*H896+SQRT(1-Inputs!$B$38)*_xlfn.NORM.S.INV(RAND())</f>
        <v>-1.9667831424980431</v>
      </c>
      <c r="AE896" s="24">
        <f ca="1">SQRT(Inputs!$B$38)*I896+SQRT(1-Inputs!$B$38)*_xlfn.NORM.S.INV(RAND())</f>
        <v>-0.89053598236421483</v>
      </c>
      <c r="AF896" s="24">
        <f ca="1">SQRT(Inputs!$B$38)*J896+SQRT(1-Inputs!$B$38)*_xlfn.NORM.S.INV(RAND())</f>
        <v>-0.68611056244203861</v>
      </c>
      <c r="AG896" s="24">
        <f ca="1">SQRT(Inputs!$B$38)*K896+SQRT(1-Inputs!$B$38)*_xlfn.NORM.S.INV(RAND())</f>
        <v>-1.3001328228174578</v>
      </c>
      <c r="AH896" s="24">
        <f ca="1">SQRT(Inputs!$B$38)*L896+SQRT(1-Inputs!$B$38)*_xlfn.NORM.S.INV(RAND())</f>
        <v>-0.7786793804251303</v>
      </c>
      <c r="AI896" s="24">
        <f ca="1">SQRT(Inputs!$B$38)*M896+SQRT(1-Inputs!$B$38)*_xlfn.NORM.S.INV(RAND())</f>
        <v>-0.55412150756929091</v>
      </c>
      <c r="AJ896" s="24">
        <f ca="1">SQRT(Inputs!$B$38)*C896+SQRT(1-Inputs!$B$38)*_xlfn.NORM.S.INV(RAND())</f>
        <v>-2.5476674186878684E-2</v>
      </c>
      <c r="AK896" s="24">
        <f ca="1">SQRT(Inputs!$B$38)*D896+SQRT(1-Inputs!$B$38)*_xlfn.NORM.S.INV(RAND())</f>
        <v>1.1853904338247787</v>
      </c>
      <c r="AL896" s="24">
        <f ca="1">SQRT(Inputs!$B$38)*E896+SQRT(1-Inputs!$B$38)*_xlfn.NORM.S.INV(RAND())</f>
        <v>-1.2850282879245181</v>
      </c>
      <c r="AM896" s="24">
        <f ca="1">SQRT(Inputs!$B$38)*F896+SQRT(1-Inputs!$B$38)*_xlfn.NORM.S.INV(RAND())</f>
        <v>-1.8829971489553143</v>
      </c>
      <c r="AN896" s="24">
        <f ca="1">SQRT(Inputs!$B$38)*G896+SQRT(1-Inputs!$B$38)*_xlfn.NORM.S.INV(RAND())</f>
        <v>-5.0232661422967728E-2</v>
      </c>
      <c r="AO896" s="24">
        <f ca="1">SQRT(Inputs!$B$38)*H896+SQRT(1-Inputs!$B$38)*_xlfn.NORM.S.INV(RAND())</f>
        <v>0.36103038796100811</v>
      </c>
      <c r="AP896" s="24">
        <f ca="1">SQRT(Inputs!$B$38)*I896+SQRT(1-Inputs!$B$38)*_xlfn.NORM.S.INV(RAND())</f>
        <v>-0.19084440577988057</v>
      </c>
      <c r="AQ896" s="24">
        <f ca="1">SQRT(Inputs!$B$38)*J896+SQRT(1-Inputs!$B$38)*_xlfn.NORM.S.INV(RAND())</f>
        <v>-0.1694362004600829</v>
      </c>
      <c r="AR896" s="24">
        <f ca="1">SQRT(Inputs!$B$38)*K896+SQRT(1-Inputs!$B$38)*_xlfn.NORM.S.INV(RAND())</f>
        <v>-0.67330725149078219</v>
      </c>
      <c r="AS896" s="24">
        <f ca="1">SQRT(Inputs!$B$38)*L896+SQRT(1-Inputs!$B$38)*_xlfn.NORM.S.INV(RAND())</f>
        <v>-1.5100800116508699</v>
      </c>
      <c r="AT896" s="24">
        <f ca="1">SQRT(Inputs!$B$38)*M896+SQRT(1-Inputs!$B$38)*_xlfn.NORM.S.INV(RAND())</f>
        <v>-8.8314369774130985E-2</v>
      </c>
      <c r="AU896" s="15">
        <f ca="1">Inputs!$B$6*EXP($B$8-0.5*C$5^2+C$5*N896)</f>
        <v>3569.6776472982838</v>
      </c>
      <c r="AV896" s="15">
        <f t="shared" ca="1" si="474"/>
        <v>5733.6348238888595</v>
      </c>
      <c r="AW896" s="15">
        <f t="shared" ca="1" si="475"/>
        <v>7325.6235455058559</v>
      </c>
      <c r="AX896" s="15">
        <f t="shared" ca="1" si="476"/>
        <v>8980.6684474508693</v>
      </c>
      <c r="AY896" s="15">
        <f t="shared" ca="1" si="477"/>
        <v>9342.9729952109665</v>
      </c>
      <c r="AZ896" s="15">
        <f t="shared" ca="1" si="478"/>
        <v>12540.695966492507</v>
      </c>
      <c r="BA896" s="15">
        <f t="shared" ca="1" si="479"/>
        <v>16856.336349203004</v>
      </c>
      <c r="BB896" s="15">
        <f t="shared" ca="1" si="480"/>
        <v>17338.952262097635</v>
      </c>
      <c r="BC896" s="15">
        <f t="shared" ca="1" si="481"/>
        <v>19702.24316508777</v>
      </c>
      <c r="BD896" s="15">
        <f t="shared" ca="1" si="482"/>
        <v>20516.192607401423</v>
      </c>
      <c r="BE896" s="15">
        <f t="shared" ca="1" si="483"/>
        <v>25076.402976280493</v>
      </c>
      <c r="BF896" s="15">
        <f ca="1">Inputs!$B$13*EXP($B$9-0.5*C$6^2+C$6*Y896)</f>
        <v>14076.563588318902</v>
      </c>
      <c r="BG896" s="15">
        <f t="shared" ca="1" si="484"/>
        <v>23884.470084551554</v>
      </c>
      <c r="BH896" s="15">
        <f t="shared" ca="1" si="485"/>
        <v>29187.525120645445</v>
      </c>
      <c r="BI896" s="15">
        <f t="shared" ca="1" si="486"/>
        <v>35659.814675786925</v>
      </c>
      <c r="BJ896" s="15">
        <f t="shared" ca="1" si="487"/>
        <v>45000.477754442094</v>
      </c>
      <c r="BK896" s="15">
        <f t="shared" ca="1" si="488"/>
        <v>42255.474539696195</v>
      </c>
      <c r="BL896" s="15">
        <f t="shared" ca="1" si="489"/>
        <v>46248.247966604278</v>
      </c>
      <c r="BM896" s="15">
        <f t="shared" ca="1" si="490"/>
        <v>52204.367021761136</v>
      </c>
      <c r="BN896" s="15">
        <f t="shared" ca="1" si="491"/>
        <v>54941.883425241489</v>
      </c>
      <c r="BO896" s="15">
        <f t="shared" ca="1" si="492"/>
        <v>61750.301859832805</v>
      </c>
      <c r="BP896" s="15">
        <f t="shared" ca="1" si="493"/>
        <v>71378.27423036439</v>
      </c>
      <c r="BQ896" s="15">
        <f ca="1">Inputs!$B$20*EXP($B$10-0.5*C$7^2+C$7*AJ896)</f>
        <v>4250.9278272591273</v>
      </c>
      <c r="BR896" s="15">
        <f t="shared" ca="1" si="494"/>
        <v>8404.5657306938283</v>
      </c>
      <c r="BS896" s="15">
        <f t="shared" ca="1" si="495"/>
        <v>7957.2107487019321</v>
      </c>
      <c r="BT896" s="15">
        <f t="shared" ca="1" si="496"/>
        <v>6694.6494386139721</v>
      </c>
      <c r="BU896" s="15">
        <f t="shared" ca="1" si="497"/>
        <v>9165.8916923310917</v>
      </c>
      <c r="BV896" s="15">
        <f t="shared" ca="1" si="498"/>
        <v>13833.028817914203</v>
      </c>
      <c r="BW896" s="15">
        <f t="shared" ca="1" si="499"/>
        <v>18539.051539687498</v>
      </c>
      <c r="BX896" s="15">
        <f t="shared" ca="1" si="500"/>
        <v>25063.859265011481</v>
      </c>
      <c r="BY896" s="15">
        <f t="shared" ca="1" si="501"/>
        <v>30873.990300973477</v>
      </c>
      <c r="BZ896" s="15">
        <f t="shared" ca="1" si="502"/>
        <v>32819.502492907341</v>
      </c>
      <c r="CA896" s="15">
        <f t="shared" ca="1" si="503"/>
        <v>45383.593302232759</v>
      </c>
      <c r="CB896" s="15">
        <f ca="1">(AU896*DCF!C$10-DCF!C$5*MAX(AU896*DCF!C$10,0)-MAX(AU896-Inputs!$B$6,0)/Inputs!$B$10)*DCF!C$6</f>
        <v>916.72576001371169</v>
      </c>
      <c r="CC896" s="15">
        <f ca="1">(AV896*DCF!D$10-DCF!D$5*MAX(AV896*DCF!D$10,0)-MAX(AV896-AU896,0)/Inputs!$B$10)*DCF!D$6</f>
        <v>869.91032149301293</v>
      </c>
      <c r="CD896" s="15">
        <f ca="1">(AW896*DCF!E$10-DCF!E$5*MAX(AW896*DCF!E$10,0)-MAX(AW896-AV896,0)/Inputs!$B$10)*DCF!E$6</f>
        <v>1332.7880755135589</v>
      </c>
      <c r="CE896" s="15">
        <f ca="1">(AX896*DCF!F$10-DCF!F$5*MAX(AX896*DCF!F$10,0)-MAX(AX896-AW896,0)/Inputs!$B$10)*DCF!F$6</f>
        <v>1616.0917990185969</v>
      </c>
      <c r="CF896" s="15">
        <f ca="1">(AY896*DCF!G$10-DCF!G$5*MAX(AY896*DCF!G$10,0)-MAX(AY896-AX896,0)/Inputs!$B$10)*DCF!G$6</f>
        <v>1855.3835451091227</v>
      </c>
      <c r="CG896" s="15">
        <f ca="1">(AZ896*DCF!H$10-DCF!H$5*MAX(AZ896*DCF!H$10,0)-MAX(AZ896-AY896,0)/Inputs!$B$10)*DCF!H$6</f>
        <v>1866.9720767938161</v>
      </c>
      <c r="CH896" s="15">
        <f ca="1">(BA896*DCF!I$10-DCF!I$5*MAX(BA896*DCF!I$10,0)-MAX(BA896-AZ896,0)/Inputs!$B$10)*DCF!I$6</f>
        <v>2371.1215008405484</v>
      </c>
      <c r="CI896" s="15">
        <f ca="1">(BB896*DCF!J$10-DCF!J$5*MAX(BB896*DCF!J$10,0)-MAX(BB896-BA896,0)/Inputs!$B$10)*DCF!J$6</f>
        <v>2902.2719514418732</v>
      </c>
      <c r="CJ896" s="15">
        <f ca="1">(BC896*DCF!K$10-DCF!K$5*MAX(BC896*DCF!K$10,0)-MAX(BC896-BB896,0)/Inputs!$B$10)*DCF!K$6</f>
        <v>2840.9199792132449</v>
      </c>
      <c r="CK896" s="15">
        <f ca="1">(BD896*DCF!L$10-DCF!L$5*MAX(BD896*DCF!L$10,0)-MAX(BD896-BC896,0)/Inputs!$B$10)*DCF!L$6</f>
        <v>2988.9751385640693</v>
      </c>
      <c r="CL896" s="15">
        <f ca="1">(BE896*DCF!M$10-DCF!M$5*MAX(BE896*DCF!M$10,0)-MAX(BE896-BD896,0)/Inputs!$B$10)*DCF!M$6</f>
        <v>2993.8389453293948</v>
      </c>
      <c r="CM896" s="15">
        <f ca="1">(BF896*DCF!C$28-DCF!C$5*MAX(BF896*DCF!C$28,0)-MAX(BF896-Inputs!$B$13,0)/Inputs!$B$17)*DCF!C$6</f>
        <v>3674.9285660023384</v>
      </c>
      <c r="CN896" s="15">
        <f ca="1">(BG896*DCF!D$28-DCF!D$5*MAX(BG896*DCF!D$28,0)-MAX(BG896-BF896,0)/Inputs!$B$17)*DCF!D$6</f>
        <v>4942.0511623259817</v>
      </c>
      <c r="CO896" s="15">
        <f ca="1">(BH896*DCF!E$28-DCF!E$5*MAX(BH896*DCF!E$28,0)-MAX(BH896-BG896,0)/Inputs!$B$17)*DCF!E$6</f>
        <v>7221.2676879659748</v>
      </c>
      <c r="CP896" s="15">
        <f ca="1">(BI896*DCF!F$28-DCF!F$5*MAX(BI896*DCF!F$28,0)-MAX(BI896-BH896,0)/Inputs!$B$17)*DCF!F$6</f>
        <v>8502.3177583479173</v>
      </c>
      <c r="CQ896" s="15">
        <f ca="1">(BJ896*DCF!G$28-DCF!G$5*MAX(BJ896*DCF!G$28,0)-MAX(BJ896-BI896,0)/Inputs!$B$17)*DCF!G$6</f>
        <v>10104.708115685346</v>
      </c>
      <c r="CR896" s="15">
        <f ca="1">(BK896*DCF!H$28-DCF!H$5*MAX(BK896*DCF!H$28,0)-MAX(BK896-BJ896,0)/Inputs!$B$17)*DCF!H$6</f>
        <v>10450.245046831844</v>
      </c>
      <c r="CS896" s="15">
        <f ca="1">(BL896*DCF!I$28-DCF!I$5*MAX(BL896*DCF!I$28,0)-MAX(BL896-BK896,0)/Inputs!$B$17)*DCF!I$6</f>
        <v>10302.330575680557</v>
      </c>
      <c r="CT896" s="15">
        <f ca="1">(BM896*DCF!J$28-DCF!J$5*MAX(BM896*DCF!J$28,0)-MAX(BM896-BL896,0)/Inputs!$B$17)*DCF!J$6</f>
        <v>10856.174933483328</v>
      </c>
      <c r="CU896" s="15">
        <f ca="1">(BN896*DCF!K$28-DCF!K$5*MAX(BN896*DCF!K$28,0)-MAX(BN896-BM896,0)/Inputs!$B$17)*DCF!K$6</f>
        <v>11267.495272844186</v>
      </c>
      <c r="CV896" s="15">
        <f ca="1">(BO896*DCF!L$28-DCF!L$5*MAX(BO896*DCF!L$28,0)-MAX(BO896-BN896,0)/Inputs!$B$17)*DCF!L$6</f>
        <v>11550.09745325105</v>
      </c>
      <c r="CW896" s="15">
        <f ca="1">(BP896*DCF!M$28-DCF!M$5*MAX(BP896*DCF!M$28,0)-MAX(BP896-BO896,0)/Inputs!$B$17)*DCF!M$6</f>
        <v>12423.469953155796</v>
      </c>
      <c r="CX896" s="15">
        <f ca="1">(BQ896*DCF!C$46-DCF!C$5*MAX(BQ896*DCF!C$46,0)-MAX(BQ896-Inputs!$B$20,0)/Inputs!$B$24)*DCF!C$6</f>
        <v>-1466.6936447522821</v>
      </c>
      <c r="CY896" s="15">
        <f ca="1">(BR896*DCF!D$46-DCF!D$5*MAX(BR896*DCF!D$46,0)-MAX(BR896-BQ896,0)/Inputs!$B$24)*DCF!D$6</f>
        <v>-3206.786188293599</v>
      </c>
      <c r="CZ896" s="15">
        <f ca="1">(BS896*DCF!E$46-DCF!E$5*MAX(BS896*DCF!E$46,0)-MAX(BS896-BR896,0)/Inputs!$B$24)*DCF!E$6</f>
        <v>-940.95402557736543</v>
      </c>
      <c r="DA896" s="15">
        <f ca="1">(BT896*DCF!F$46-DCF!F$5*MAX(BT896*DCF!F$46,0)-MAX(BT896-BS896,0)/Inputs!$B$24)*DCF!F$6</f>
        <v>-487.54669892242975</v>
      </c>
      <c r="DB896" s="15">
        <f ca="1">(BU896*DCF!G$46-DCF!G$5*MAX(BU896*DCF!G$46,0)-MAX(BU896-BT896,0)/Inputs!$B$24)*DCF!G$6</f>
        <v>-1139.5995553045384</v>
      </c>
      <c r="DC896" s="15">
        <f ca="1">(BV896*DCF!H$46-DCF!H$5*MAX(BV896*DCF!H$46,0)-MAX(BV896-BU896,0)/Inputs!$B$24)*DCF!H$6</f>
        <v>-1450.2842657513411</v>
      </c>
      <c r="DD896" s="15">
        <f ca="1">(BW896*DCF!I$46-DCF!I$5*MAX(BW896*DCF!I$46,0)-MAX(BW896-BV896,0)/Inputs!$B$24)*DCF!I$6</f>
        <v>-922.75048784222986</v>
      </c>
      <c r="DE896" s="15">
        <f ca="1">(BX896*DCF!J$46-DCF!J$5*MAX(BX896*DCF!J$46,0)-MAX(BX896-BW896,0)/Inputs!$B$24)*DCF!J$6</f>
        <v>-678.91284255116557</v>
      </c>
      <c r="DF896" s="15">
        <f ca="1">(BY896*DCF!K$46-DCF!K$5*MAX(BY896*DCF!K$46,0)-MAX(BY896-BX896,0)/Inputs!$B$24)*DCF!K$6</f>
        <v>340.29792238499658</v>
      </c>
      <c r="DG896" s="15">
        <f ca="1">(BZ896*DCF!L$46-DCF!L$5*MAX(BZ896*DCF!L$46,0)-MAX(BZ896-BY896,0)/Inputs!$B$24)*DCF!L$6</f>
        <v>1828.3847600604172</v>
      </c>
      <c r="DH896" s="15">
        <f ca="1">(CA896*DCF!M$46-DCF!M$5*MAX(CA896*DCF!M$46,0)-MAX(CA896-BZ896,0)/Inputs!$B$24)*DCF!M$6</f>
        <v>931.29449694632638</v>
      </c>
      <c r="DI896" s="15">
        <f ca="1">SUM(CB896:CL896)+BE896*DCF!M$10*(1+Inputs!$B$30)*(1-Inputs!$B$33)*(1-Inputs!$B$30/Inputs!$B$31)/(Inputs!$B$29-Inputs!$B$30)*DCF!M$6</f>
        <v>92342.960177419969</v>
      </c>
      <c r="DJ896" s="15">
        <f ca="1">SUM(CM896:CW896)+BP896*DCF!M$28*(1+Inputs!$B$30)*(1-Inputs!$B$33)*(1-Inputs!$B$30/Inputs!$B$31)/(Inputs!$B$29-Inputs!$B$30)*DCF!M$6</f>
        <v>366157.3279429953</v>
      </c>
      <c r="DK896" s="15">
        <f ca="1">SUM(CX896:DH896)+CA896*DCF!M$46*(1+Inputs!$B$30)*(1-Inputs!$B$33)*(1-Inputs!$B$30/Inputs!$B$31)/(Inputs!$B$29-Inputs!$B$30)*DCF!M$6</f>
        <v>62974.86074595579</v>
      </c>
      <c r="DM896" s="15">
        <f ca="1">DI896+DJ896+DK896+Inputs!$B$34+Inputs!$B$36-Inputs!$B$35</f>
        <v>598326.14886637102</v>
      </c>
    </row>
    <row r="897" spans="1:117" x14ac:dyDescent="0.75">
      <c r="A897" s="11">
        <v>884</v>
      </c>
      <c r="C897" s="24">
        <f t="shared" ca="1" si="508"/>
        <v>1.0844538767536185</v>
      </c>
      <c r="D897" s="24">
        <f t="shared" ca="1" si="508"/>
        <v>2.150436511425593</v>
      </c>
      <c r="E897" s="24">
        <f t="shared" ca="1" si="508"/>
        <v>-0.93505625899976252</v>
      </c>
      <c r="F897" s="24">
        <f t="shared" ca="1" si="508"/>
        <v>0.68602441096295308</v>
      </c>
      <c r="G897" s="24">
        <f t="shared" ca="1" si="508"/>
        <v>0.61693701080938279</v>
      </c>
      <c r="H897" s="24">
        <f t="shared" ca="1" si="508"/>
        <v>0.29619726797971679</v>
      </c>
      <c r="I897" s="24">
        <f t="shared" ca="1" si="508"/>
        <v>-0.31665534240973031</v>
      </c>
      <c r="J897" s="24">
        <f t="shared" ca="1" si="508"/>
        <v>1.4927488618771689</v>
      </c>
      <c r="K897" s="24">
        <f t="shared" ca="1" si="508"/>
        <v>-3.6388067247381722E-2</v>
      </c>
      <c r="L897" s="24">
        <f t="shared" ca="1" si="508"/>
        <v>1.4340493757667154</v>
      </c>
      <c r="M897" s="24">
        <f t="shared" ca="1" si="508"/>
        <v>1.1240161424204789</v>
      </c>
      <c r="N897" s="24">
        <f ca="1">SQRT(Inputs!$B$38)*C897+SQRT(1-Inputs!$B$38)*_xlfn.NORM.S.INV(RAND())</f>
        <v>1.3451126844006178E-2</v>
      </c>
      <c r="O897" s="24">
        <f ca="1">SQRT(Inputs!$B$38)*D897+SQRT(1-Inputs!$B$38)*_xlfn.NORM.S.INV(RAND())</f>
        <v>1.7602167641729738</v>
      </c>
      <c r="P897" s="24">
        <f ca="1">SQRT(Inputs!$B$38)*E897+SQRT(1-Inputs!$B$38)*_xlfn.NORM.S.INV(RAND())</f>
        <v>0.30174025334493204</v>
      </c>
      <c r="Q897" s="24">
        <f ca="1">SQRT(Inputs!$B$38)*F897+SQRT(1-Inputs!$B$38)*_xlfn.NORM.S.INV(RAND())</f>
        <v>-1.8210256625338199</v>
      </c>
      <c r="R897" s="24">
        <f ca="1">SQRT(Inputs!$B$38)*G897+SQRT(1-Inputs!$B$38)*_xlfn.NORM.S.INV(RAND())</f>
        <v>1.4080476876053876</v>
      </c>
      <c r="S897" s="24">
        <f ca="1">SQRT(Inputs!$B$38)*H897+SQRT(1-Inputs!$B$38)*_xlfn.NORM.S.INV(RAND())</f>
        <v>1.2241270647183902</v>
      </c>
      <c r="T897" s="24">
        <f ca="1">SQRT(Inputs!$B$38)*I897+SQRT(1-Inputs!$B$38)*_xlfn.NORM.S.INV(RAND())</f>
        <v>-1.0034492639297836</v>
      </c>
      <c r="U897" s="24">
        <f ca="1">SQRT(Inputs!$B$38)*J897+SQRT(1-Inputs!$B$38)*_xlfn.NORM.S.INV(RAND())</f>
        <v>-0.70259945537757684</v>
      </c>
      <c r="V897" s="24">
        <f ca="1">SQRT(Inputs!$B$38)*K897+SQRT(1-Inputs!$B$38)*_xlfn.NORM.S.INV(RAND())</f>
        <v>0.38237308153867655</v>
      </c>
      <c r="W897" s="24">
        <f ca="1">SQRT(Inputs!$B$38)*L897+SQRT(1-Inputs!$B$38)*_xlfn.NORM.S.INV(RAND())</f>
        <v>0.67246934189271934</v>
      </c>
      <c r="X897" s="24">
        <f ca="1">SQRT(Inputs!$B$38)*M897+SQRT(1-Inputs!$B$38)*_xlfn.NORM.S.INV(RAND())</f>
        <v>0.87358238888294371</v>
      </c>
      <c r="Y897" s="24">
        <f ca="1">SQRT(Inputs!$B$38)*C897+SQRT(1-Inputs!$B$38)*_xlfn.NORM.S.INV(RAND())</f>
        <v>0.89582895168699461</v>
      </c>
      <c r="Z897" s="24">
        <f ca="1">SQRT(Inputs!$B$38)*D897+SQRT(1-Inputs!$B$38)*_xlfn.NORM.S.INV(RAND())</f>
        <v>1.3348815817752004</v>
      </c>
      <c r="AA897" s="24">
        <f ca="1">SQRT(Inputs!$B$38)*E897+SQRT(1-Inputs!$B$38)*_xlfn.NORM.S.INV(RAND())</f>
        <v>1.3012293369922376</v>
      </c>
      <c r="AB897" s="24">
        <f ca="1">SQRT(Inputs!$B$38)*F897+SQRT(1-Inputs!$B$38)*_xlfn.NORM.S.INV(RAND())</f>
        <v>-0.3146077988384221</v>
      </c>
      <c r="AC897" s="24">
        <f ca="1">SQRT(Inputs!$B$38)*G897+SQRT(1-Inputs!$B$38)*_xlfn.NORM.S.INV(RAND())</f>
        <v>0.64203502350371899</v>
      </c>
      <c r="AD897" s="24">
        <f ca="1">SQRT(Inputs!$B$38)*H897+SQRT(1-Inputs!$B$38)*_xlfn.NORM.S.INV(RAND())</f>
        <v>0.84018610788528081</v>
      </c>
      <c r="AE897" s="24">
        <f ca="1">SQRT(Inputs!$B$38)*I897+SQRT(1-Inputs!$B$38)*_xlfn.NORM.S.INV(RAND())</f>
        <v>-0.3373581161107766</v>
      </c>
      <c r="AF897" s="24">
        <f ca="1">SQRT(Inputs!$B$38)*J897+SQRT(1-Inputs!$B$38)*_xlfn.NORM.S.INV(RAND())</f>
        <v>1.0639513144526662</v>
      </c>
      <c r="AG897" s="24">
        <f ca="1">SQRT(Inputs!$B$38)*K897+SQRT(1-Inputs!$B$38)*_xlfn.NORM.S.INV(RAND())</f>
        <v>-1.5780154053355722</v>
      </c>
      <c r="AH897" s="24">
        <f ca="1">SQRT(Inputs!$B$38)*L897+SQRT(1-Inputs!$B$38)*_xlfn.NORM.S.INV(RAND())</f>
        <v>1.3688035370915541</v>
      </c>
      <c r="AI897" s="24">
        <f ca="1">SQRT(Inputs!$B$38)*M897+SQRT(1-Inputs!$B$38)*_xlfn.NORM.S.INV(RAND())</f>
        <v>0.9469489471681416</v>
      </c>
      <c r="AJ897" s="24">
        <f ca="1">SQRT(Inputs!$B$38)*C897+SQRT(1-Inputs!$B$38)*_xlfn.NORM.S.INV(RAND())</f>
        <v>-0.15233841926428382</v>
      </c>
      <c r="AK897" s="24">
        <f ca="1">SQRT(Inputs!$B$38)*D897+SQRT(1-Inputs!$B$38)*_xlfn.NORM.S.INV(RAND())</f>
        <v>0.5872018639655423</v>
      </c>
      <c r="AL897" s="24">
        <f ca="1">SQRT(Inputs!$B$38)*E897+SQRT(1-Inputs!$B$38)*_xlfn.NORM.S.INV(RAND())</f>
        <v>-9.5847472627098584E-2</v>
      </c>
      <c r="AM897" s="24">
        <f ca="1">SQRT(Inputs!$B$38)*F897+SQRT(1-Inputs!$B$38)*_xlfn.NORM.S.INV(RAND())</f>
        <v>-1.6634327288041098</v>
      </c>
      <c r="AN897" s="24">
        <f ca="1">SQRT(Inputs!$B$38)*G897+SQRT(1-Inputs!$B$38)*_xlfn.NORM.S.INV(RAND())</f>
        <v>1.0335841697904766</v>
      </c>
      <c r="AO897" s="24">
        <f ca="1">SQRT(Inputs!$B$38)*H897+SQRT(1-Inputs!$B$38)*_xlfn.NORM.S.INV(RAND())</f>
        <v>0.24001111779977258</v>
      </c>
      <c r="AP897" s="24">
        <f ca="1">SQRT(Inputs!$B$38)*I897+SQRT(1-Inputs!$B$38)*_xlfn.NORM.S.INV(RAND())</f>
        <v>0.57494969042137689</v>
      </c>
      <c r="AQ897" s="24">
        <f ca="1">SQRT(Inputs!$B$38)*J897+SQRT(1-Inputs!$B$38)*_xlfn.NORM.S.INV(RAND())</f>
        <v>1.5400127006850814</v>
      </c>
      <c r="AR897" s="24">
        <f ca="1">SQRT(Inputs!$B$38)*K897+SQRT(1-Inputs!$B$38)*_xlfn.NORM.S.INV(RAND())</f>
        <v>0.23576161012608882</v>
      </c>
      <c r="AS897" s="24">
        <f ca="1">SQRT(Inputs!$B$38)*L897+SQRT(1-Inputs!$B$38)*_xlfn.NORM.S.INV(RAND())</f>
        <v>1.0494765651854399</v>
      </c>
      <c r="AT897" s="24">
        <f ca="1">SQRT(Inputs!$B$38)*M897+SQRT(1-Inputs!$B$38)*_xlfn.NORM.S.INV(RAND())</f>
        <v>0.4154881736357634</v>
      </c>
      <c r="AU897" s="15">
        <f ca="1">Inputs!$B$6*EXP($B$8-0.5*C$5^2+C$5*N897)</f>
        <v>4973.0558607394014</v>
      </c>
      <c r="AV897" s="15">
        <f t="shared" ca="1" si="474"/>
        <v>7841.4643301311198</v>
      </c>
      <c r="AW897" s="15">
        <f t="shared" ca="1" si="475"/>
        <v>9958.4386087745115</v>
      </c>
      <c r="AX897" s="15">
        <f t="shared" ca="1" si="476"/>
        <v>9684.2635666839797</v>
      </c>
      <c r="AY897" s="15">
        <f t="shared" ca="1" si="477"/>
        <v>13950.531741290999</v>
      </c>
      <c r="AZ897" s="15">
        <f t="shared" ca="1" si="478"/>
        <v>19524.044018980163</v>
      </c>
      <c r="BA897" s="15">
        <f t="shared" ca="1" si="479"/>
        <v>21510.502373685456</v>
      </c>
      <c r="BB897" s="15">
        <f t="shared" ca="1" si="480"/>
        <v>24545.320068016939</v>
      </c>
      <c r="BC897" s="15">
        <f t="shared" ca="1" si="481"/>
        <v>31192.095578395321</v>
      </c>
      <c r="BD897" s="15">
        <f t="shared" ca="1" si="482"/>
        <v>40694.01266720533</v>
      </c>
      <c r="BE897" s="15">
        <f t="shared" ca="1" si="483"/>
        <v>53994.997733058262</v>
      </c>
      <c r="BF897" s="15">
        <f ca="1">Inputs!$B$13*EXP($B$9-0.5*C$6^2+C$6*Y897)</f>
        <v>16518.979173652067</v>
      </c>
      <c r="BG897" s="15">
        <f t="shared" ca="1" si="484"/>
        <v>25615.241351766857</v>
      </c>
      <c r="BH897" s="15">
        <f t="shared" ca="1" si="485"/>
        <v>38835.873074410512</v>
      </c>
      <c r="BI897" s="15">
        <f t="shared" ca="1" si="486"/>
        <v>45293.665353263255</v>
      </c>
      <c r="BJ897" s="15">
        <f t="shared" ca="1" si="487"/>
        <v>60911.21852923937</v>
      </c>
      <c r="BK897" s="15">
        <f t="shared" ca="1" si="488"/>
        <v>83816.363412112216</v>
      </c>
      <c r="BL897" s="15">
        <f t="shared" ca="1" si="489"/>
        <v>98554.0512673302</v>
      </c>
      <c r="BM897" s="15">
        <f t="shared" ca="1" si="490"/>
        <v>138262.44666439277</v>
      </c>
      <c r="BN897" s="15">
        <f t="shared" ca="1" si="491"/>
        <v>140746.89088510402</v>
      </c>
      <c r="BO897" s="15">
        <f t="shared" ca="1" si="492"/>
        <v>203041.41973035963</v>
      </c>
      <c r="BP897" s="15">
        <f t="shared" ca="1" si="493"/>
        <v>278208.41306513385</v>
      </c>
      <c r="BQ897" s="15">
        <f ca="1">Inputs!$B$20*EXP($B$10-0.5*C$7^2+C$7*AJ897)</f>
        <v>4063.8939161393496</v>
      </c>
      <c r="BR897" s="15">
        <f t="shared" ca="1" si="494"/>
        <v>6644.6146523757325</v>
      </c>
      <c r="BS897" s="15">
        <f t="shared" ca="1" si="495"/>
        <v>8852.0256675701639</v>
      </c>
      <c r="BT897" s="15">
        <f t="shared" ca="1" si="496"/>
        <v>7889.0461523815875</v>
      </c>
      <c r="BU897" s="15">
        <f t="shared" ca="1" si="497"/>
        <v>14039.949408688162</v>
      </c>
      <c r="BV897" s="15">
        <f t="shared" ca="1" si="498"/>
        <v>20618.965016839342</v>
      </c>
      <c r="BW897" s="15">
        <f t="shared" ca="1" si="499"/>
        <v>32495.814600610451</v>
      </c>
      <c r="BX897" s="15">
        <f t="shared" ca="1" si="500"/>
        <v>61890.031034457708</v>
      </c>
      <c r="BY897" s="15">
        <f t="shared" ca="1" si="501"/>
        <v>90719.616935342186</v>
      </c>
      <c r="BZ897" s="15">
        <f t="shared" ca="1" si="502"/>
        <v>154379.75643978541</v>
      </c>
      <c r="CA897" s="15">
        <f t="shared" ca="1" si="503"/>
        <v>233473.68190983712</v>
      </c>
      <c r="CB897" s="15">
        <f ca="1">(AU897*DCF!C$10-DCF!C$5*MAX(AU897*DCF!C$10,0)-MAX(AU897-Inputs!$B$6,0)/Inputs!$B$10)*DCF!C$6</f>
        <v>1042.9971804416796</v>
      </c>
      <c r="CC897" s="15">
        <f ca="1">(AV897*DCF!D$10-DCF!D$5*MAX(AV897*DCF!D$10,0)-MAX(AV897-AU897,0)/Inputs!$B$10)*DCF!D$6</f>
        <v>1211.9174726139081</v>
      </c>
      <c r="CD897" s="15">
        <f ca="1">(AW897*DCF!E$10-DCF!E$5*MAX(AW897*DCF!E$10,0)-MAX(AW897-AV897,0)/Inputs!$B$10)*DCF!E$6</f>
        <v>1822.4146747589652</v>
      </c>
      <c r="CE897" s="15">
        <f ca="1">(AX897*DCF!F$10-DCF!F$5*MAX(AX897*DCF!F$10,0)-MAX(AX897-AW897,0)/Inputs!$B$10)*DCF!F$6</f>
        <v>2114.0593029586685</v>
      </c>
      <c r="CF897" s="15">
        <f ca="1">(AY897*DCF!G$10-DCF!G$5*MAX(AY897*DCF!G$10,0)-MAX(AY897-AX897,0)/Inputs!$B$10)*DCF!G$6</f>
        <v>2054.3149760730612</v>
      </c>
      <c r="CG897" s="15">
        <f ca="1">(AZ897*DCF!H$10-DCF!H$5*MAX(AZ897*DCF!H$10,0)-MAX(AZ897-AY897,0)/Inputs!$B$10)*DCF!H$6</f>
        <v>2800.9301272059797</v>
      </c>
      <c r="CH897" s="15">
        <f ca="1">(BA897*DCF!I$10-DCF!I$5*MAX(BA897*DCF!I$10,0)-MAX(BA897-AZ897,0)/Inputs!$B$10)*DCF!I$6</f>
        <v>3603.3353087703522</v>
      </c>
      <c r="CI897" s="15">
        <f ca="1">(BB897*DCF!J$10-DCF!J$5*MAX(BB897*DCF!J$10,0)-MAX(BB897-BA897,0)/Inputs!$B$10)*DCF!J$6</f>
        <v>3752.1572649810887</v>
      </c>
      <c r="CJ897" s="15">
        <f ca="1">(BC897*DCF!K$10-DCF!K$5*MAX(BC897*DCF!K$10,0)-MAX(BC897-BB897,0)/Inputs!$B$10)*DCF!K$6</f>
        <v>4090.9790512457816</v>
      </c>
      <c r="CK897" s="15">
        <f ca="1">(BD897*DCF!L$10-DCF!L$5*MAX(BD897*DCF!L$10,0)-MAX(BD897-BC897,0)/Inputs!$B$10)*DCF!L$6</f>
        <v>4908.6792171957613</v>
      </c>
      <c r="CL897" s="15">
        <f ca="1">(BE897*DCF!M$10-DCF!M$5*MAX(BE897*DCF!M$10,0)-MAX(BE897-BD897,0)/Inputs!$B$10)*DCF!M$6</f>
        <v>6030.4477680417649</v>
      </c>
      <c r="CM897" s="15">
        <f ca="1">(BF897*DCF!C$28-DCF!C$5*MAX(BF897*DCF!C$28,0)-MAX(BF897-Inputs!$B$13,0)/Inputs!$B$17)*DCF!C$6</f>
        <v>3856.2695204608726</v>
      </c>
      <c r="CN897" s="15">
        <f ca="1">(BG897*DCF!D$28-DCF!D$5*MAX(BG897*DCF!D$28,0)-MAX(BG897-BF897,0)/Inputs!$B$17)*DCF!D$6</f>
        <v>5603.6295803795638</v>
      </c>
      <c r="CO897" s="15">
        <f ca="1">(BH897*DCF!E$28-DCF!E$5*MAX(BH897*DCF!E$28,0)-MAX(BH897-BG897,0)/Inputs!$B$17)*DCF!E$6</f>
        <v>8393.4062500347372</v>
      </c>
      <c r="CP897" s="15">
        <f ca="1">(BI897*DCF!F$28-DCF!F$5*MAX(BI897*DCF!F$28,0)-MAX(BI897-BH897,0)/Inputs!$B$17)*DCF!F$6</f>
        <v>11120.293911642202</v>
      </c>
      <c r="CQ897" s="15">
        <f ca="1">(BJ897*DCF!G$28-DCF!G$5*MAX(BJ897*DCF!G$28,0)-MAX(BJ897-BI897,0)/Inputs!$B$17)*DCF!G$6</f>
        <v>13177.159617882327</v>
      </c>
      <c r="CR897" s="15">
        <f ca="1">(BK897*DCF!H$28-DCF!H$5*MAX(BK897*DCF!H$28,0)-MAX(BK897-BJ897,0)/Inputs!$B$17)*DCF!H$6</f>
        <v>17169.894679869634</v>
      </c>
      <c r="CS897" s="15">
        <f ca="1">(BL897*DCF!I$28-DCF!I$5*MAX(BL897*DCF!I$28,0)-MAX(BL897-BK897,0)/Inputs!$B$17)*DCF!I$6</f>
        <v>21059.97444994231</v>
      </c>
      <c r="CT897" s="15">
        <f ca="1">(BM897*DCF!J$28-DCF!J$5*MAX(BM897*DCF!J$28,0)-MAX(BM897-BL897,0)/Inputs!$B$17)*DCF!J$6</f>
        <v>25578.99480171371</v>
      </c>
      <c r="CU897" s="15">
        <f ca="1">(BN897*DCF!K$28-DCF!K$5*MAX(BN897*DCF!K$28,0)-MAX(BN897-BM897,0)/Inputs!$B$17)*DCF!K$6</f>
        <v>29419.072127047024</v>
      </c>
      <c r="CV897" s="15">
        <f ca="1">(BO897*DCF!L$28-DCF!L$5*MAX(BO897*DCF!L$28,0)-MAX(BO897-BN897,0)/Inputs!$B$17)*DCF!L$6</f>
        <v>33462.295235868572</v>
      </c>
      <c r="CW897" s="15">
        <f ca="1">(BP897*DCF!M$28-DCF!M$5*MAX(BP897*DCF!M$28,0)-MAX(BP897-BO897,0)/Inputs!$B$17)*DCF!M$6</f>
        <v>44488.010982493972</v>
      </c>
      <c r="CX897" s="15">
        <f ca="1">(BQ897*DCF!C$46-DCF!C$5*MAX(BQ897*DCF!C$46,0)-MAX(BQ897-Inputs!$B$20,0)/Inputs!$B$24)*DCF!C$6</f>
        <v>-1337.108948826339</v>
      </c>
      <c r="CY897" s="15">
        <f ca="1">(BR897*DCF!D$46-DCF!D$5*MAX(BR897*DCF!D$46,0)-MAX(BR897-BQ897,0)/Inputs!$B$24)*DCF!D$6</f>
        <v>-2235.2528829687826</v>
      </c>
      <c r="CZ897" s="15">
        <f ca="1">(BS897*DCF!E$46-DCF!E$5*MAX(BS897*DCF!E$46,0)-MAX(BS897-BR897,0)/Inputs!$B$24)*DCF!E$6</f>
        <v>-1916.868100848772</v>
      </c>
      <c r="DA897" s="15">
        <f ca="1">(BT897*DCF!F$46-DCF!F$5*MAX(BT897*DCF!F$46,0)-MAX(BT897-BS897,0)/Inputs!$B$24)*DCF!F$6</f>
        <v>-574.53021917106594</v>
      </c>
      <c r="DB897" s="15">
        <f ca="1">(BU897*DCF!G$46-DCF!G$5*MAX(BU897*DCF!G$46,0)-MAX(BU897-BT897,0)/Inputs!$B$24)*DCF!G$6</f>
        <v>-2541.3184869672955</v>
      </c>
      <c r="DC897" s="15">
        <f ca="1">(BV897*DCF!H$46-DCF!H$5*MAX(BV897*DCF!H$46,0)-MAX(BV897-BU897,0)/Inputs!$B$24)*DCF!H$6</f>
        <v>-2044.3887899355518</v>
      </c>
      <c r="DD897" s="15">
        <f ca="1">(BW897*DCF!I$46-DCF!I$5*MAX(BW897*DCF!I$46,0)-MAX(BW897-BV897,0)/Inputs!$B$24)*DCF!I$6</f>
        <v>-2658.880620437606</v>
      </c>
      <c r="DE897" s="15">
        <f ca="1">(BX897*DCF!J$46-DCF!J$5*MAX(BX897*DCF!J$46,0)-MAX(BX897-BW897,0)/Inputs!$B$24)*DCF!J$6</f>
        <v>-5198.7503595774097</v>
      </c>
      <c r="DF897" s="15">
        <f ca="1">(BY897*DCF!K$46-DCF!K$5*MAX(BY897*DCF!K$46,0)-MAX(BY897-BX897,0)/Inputs!$B$24)*DCF!K$6</f>
        <v>-1880.2735939970351</v>
      </c>
      <c r="DG897" s="15">
        <f ca="1">(BZ897*DCF!L$46-DCF!L$5*MAX(BZ897*DCF!L$46,0)-MAX(BZ897-BY897,0)/Inputs!$B$24)*DCF!L$6</f>
        <v>-3734.9421884495182</v>
      </c>
      <c r="DH897" s="15">
        <f ca="1">(CA897*DCF!M$46-DCF!M$5*MAX(CA897*DCF!M$46,0)-MAX(CA897-BZ897,0)/Inputs!$B$24)*DCF!M$6</f>
        <v>1768.3447637292697</v>
      </c>
      <c r="DI897" s="15">
        <f ca="1">SUM(CB897:CL897)+BE897*DCF!M$10*(1+Inputs!$B$30)*(1-Inputs!$B$33)*(1-Inputs!$B$30/Inputs!$B$31)/(Inputs!$B$29-Inputs!$B$30)*DCF!M$6</f>
        <v>183701.02504531539</v>
      </c>
      <c r="DJ897" s="15">
        <f ca="1">SUM(CM897:CW897)+BP897*DCF!M$28*(1+Inputs!$B$30)*(1-Inputs!$B$33)*(1-Inputs!$B$30/Inputs!$B$31)/(Inputs!$B$29-Inputs!$B$30)*DCF!M$6</f>
        <v>1245672.5911382281</v>
      </c>
      <c r="DK897" s="15">
        <f ca="1">SUM(CX897:DH897)+CA897*DCF!M$46*(1+Inputs!$B$30)*(1-Inputs!$B$33)*(1-Inputs!$B$30/Inputs!$B$31)/(Inputs!$B$29-Inputs!$B$30)*DCF!M$6</f>
        <v>338623.99953082792</v>
      </c>
      <c r="DM897" s="15">
        <f ca="1">DI897+DJ897+DK897+Inputs!$B$34+Inputs!$B$36-Inputs!$B$35</f>
        <v>1844848.6157143714</v>
      </c>
    </row>
    <row r="898" spans="1:117" x14ac:dyDescent="0.75">
      <c r="A898" s="11">
        <v>885</v>
      </c>
      <c r="C898" s="24">
        <f t="shared" ca="1" si="508"/>
        <v>1.8663204772923283</v>
      </c>
      <c r="D898" s="24">
        <f t="shared" ca="1" si="508"/>
        <v>-8.8515702365351959E-2</v>
      </c>
      <c r="E898" s="24">
        <f t="shared" ca="1" si="508"/>
        <v>-0.43195590428964525</v>
      </c>
      <c r="F898" s="24">
        <f t="shared" ca="1" si="508"/>
        <v>0.65041712045151812</v>
      </c>
      <c r="G898" s="24">
        <f t="shared" ca="1" si="508"/>
        <v>-1.8699188873098256</v>
      </c>
      <c r="H898" s="24">
        <f t="shared" ca="1" si="508"/>
        <v>-0.10110243509888546</v>
      </c>
      <c r="I898" s="24">
        <f t="shared" ca="1" si="508"/>
        <v>0.31087617166746462</v>
      </c>
      <c r="J898" s="24">
        <f t="shared" ca="1" si="508"/>
        <v>0.25915899906867679</v>
      </c>
      <c r="K898" s="24">
        <f t="shared" ca="1" si="508"/>
        <v>0.4496690114689112</v>
      </c>
      <c r="L898" s="24">
        <f t="shared" ca="1" si="508"/>
        <v>-0.42118103676768437</v>
      </c>
      <c r="M898" s="24">
        <f t="shared" ca="1" si="508"/>
        <v>-0.99039552703651113</v>
      </c>
      <c r="N898" s="24">
        <f ca="1">SQRT(Inputs!$B$38)*C898+SQRT(1-Inputs!$B$38)*_xlfn.NORM.S.INV(RAND())</f>
        <v>1.5783459875120074</v>
      </c>
      <c r="O898" s="24">
        <f ca="1">SQRT(Inputs!$B$38)*D898+SQRT(1-Inputs!$B$38)*_xlfn.NORM.S.INV(RAND())</f>
        <v>0.54649474594824976</v>
      </c>
      <c r="P898" s="24">
        <f ca="1">SQRT(Inputs!$B$38)*E898+SQRT(1-Inputs!$B$38)*_xlfn.NORM.S.INV(RAND())</f>
        <v>-0.35504215726829308</v>
      </c>
      <c r="Q898" s="24">
        <f ca="1">SQRT(Inputs!$B$38)*F898+SQRT(1-Inputs!$B$38)*_xlfn.NORM.S.INV(RAND())</f>
        <v>1.1842720729274201</v>
      </c>
      <c r="R898" s="24">
        <f ca="1">SQRT(Inputs!$B$38)*G898+SQRT(1-Inputs!$B$38)*_xlfn.NORM.S.INV(RAND())</f>
        <v>2.919373310194473E-2</v>
      </c>
      <c r="S898" s="24">
        <f ca="1">SQRT(Inputs!$B$38)*H898+SQRT(1-Inputs!$B$38)*_xlfn.NORM.S.INV(RAND())</f>
        <v>-0.65842827056810749</v>
      </c>
      <c r="T898" s="24">
        <f ca="1">SQRT(Inputs!$B$38)*I898+SQRT(1-Inputs!$B$38)*_xlfn.NORM.S.INV(RAND())</f>
        <v>0.26258509950390946</v>
      </c>
      <c r="U898" s="24">
        <f ca="1">SQRT(Inputs!$B$38)*J898+SQRT(1-Inputs!$B$38)*_xlfn.NORM.S.INV(RAND())</f>
        <v>-0.65766263990302898</v>
      </c>
      <c r="V898" s="24">
        <f ca="1">SQRT(Inputs!$B$38)*K898+SQRT(1-Inputs!$B$38)*_xlfn.NORM.S.INV(RAND())</f>
        <v>-0.57635980057339342</v>
      </c>
      <c r="W898" s="24">
        <f ca="1">SQRT(Inputs!$B$38)*L898+SQRT(1-Inputs!$B$38)*_xlfn.NORM.S.INV(RAND())</f>
        <v>-0.46763734086403114</v>
      </c>
      <c r="X898" s="24">
        <f ca="1">SQRT(Inputs!$B$38)*M898+SQRT(1-Inputs!$B$38)*_xlfn.NORM.S.INV(RAND())</f>
        <v>0.10690684880400703</v>
      </c>
      <c r="Y898" s="24">
        <f ca="1">SQRT(Inputs!$B$38)*C898+SQRT(1-Inputs!$B$38)*_xlfn.NORM.S.INV(RAND())</f>
        <v>8.6138137383998337E-2</v>
      </c>
      <c r="Z898" s="24">
        <f ca="1">SQRT(Inputs!$B$38)*D898+SQRT(1-Inputs!$B$38)*_xlfn.NORM.S.INV(RAND())</f>
        <v>0.49037463657551961</v>
      </c>
      <c r="AA898" s="24">
        <f ca="1">SQRT(Inputs!$B$38)*E898+SQRT(1-Inputs!$B$38)*_xlfn.NORM.S.INV(RAND())</f>
        <v>-0.68187367140614497</v>
      </c>
      <c r="AB898" s="24">
        <f ca="1">SQRT(Inputs!$B$38)*F898+SQRT(1-Inputs!$B$38)*_xlfn.NORM.S.INV(RAND())</f>
        <v>0.76975785390257467</v>
      </c>
      <c r="AC898" s="24">
        <f ca="1">SQRT(Inputs!$B$38)*G898+SQRT(1-Inputs!$B$38)*_xlfn.NORM.S.INV(RAND())</f>
        <v>-1.5008582658001346</v>
      </c>
      <c r="AD898" s="24">
        <f ca="1">SQRT(Inputs!$B$38)*H898+SQRT(1-Inputs!$B$38)*_xlfn.NORM.S.INV(RAND())</f>
        <v>0.26374406112852544</v>
      </c>
      <c r="AE898" s="24">
        <f ca="1">SQRT(Inputs!$B$38)*I898+SQRT(1-Inputs!$B$38)*_xlfn.NORM.S.INV(RAND())</f>
        <v>0.53180526653254157</v>
      </c>
      <c r="AF898" s="24">
        <f ca="1">SQRT(Inputs!$B$38)*J898+SQRT(1-Inputs!$B$38)*_xlfn.NORM.S.INV(RAND())</f>
        <v>0.33506263934766001</v>
      </c>
      <c r="AG898" s="24">
        <f ca="1">SQRT(Inputs!$B$38)*K898+SQRT(1-Inputs!$B$38)*_xlfn.NORM.S.INV(RAND())</f>
        <v>0.37124863373912809</v>
      </c>
      <c r="AH898" s="24">
        <f ca="1">SQRT(Inputs!$B$38)*L898+SQRT(1-Inputs!$B$38)*_xlfn.NORM.S.INV(RAND())</f>
        <v>-0.77570548750333845</v>
      </c>
      <c r="AI898" s="24">
        <f ca="1">SQRT(Inputs!$B$38)*M898+SQRT(1-Inputs!$B$38)*_xlfn.NORM.S.INV(RAND())</f>
        <v>-0.71789423226649518</v>
      </c>
      <c r="AJ898" s="24">
        <f ca="1">SQRT(Inputs!$B$38)*C898+SQRT(1-Inputs!$B$38)*_xlfn.NORM.S.INV(RAND())</f>
        <v>4.9339359250813453E-2</v>
      </c>
      <c r="AK898" s="24">
        <f ca="1">SQRT(Inputs!$B$38)*D898+SQRT(1-Inputs!$B$38)*_xlfn.NORM.S.INV(RAND())</f>
        <v>-0.61630000179118638</v>
      </c>
      <c r="AL898" s="24">
        <f ca="1">SQRT(Inputs!$B$38)*E898+SQRT(1-Inputs!$B$38)*_xlfn.NORM.S.INV(RAND())</f>
        <v>0.20521195426072794</v>
      </c>
      <c r="AM898" s="24">
        <f ca="1">SQRT(Inputs!$B$38)*F898+SQRT(1-Inputs!$B$38)*_xlfn.NORM.S.INV(RAND())</f>
        <v>-1.3657460234485232</v>
      </c>
      <c r="AN898" s="24">
        <f ca="1">SQRT(Inputs!$B$38)*G898+SQRT(1-Inputs!$B$38)*_xlfn.NORM.S.INV(RAND())</f>
        <v>-1.6268100043084437</v>
      </c>
      <c r="AO898" s="24">
        <f ca="1">SQRT(Inputs!$B$38)*H898+SQRT(1-Inputs!$B$38)*_xlfn.NORM.S.INV(RAND())</f>
        <v>-2.2058297872416324E-3</v>
      </c>
      <c r="AP898" s="24">
        <f ca="1">SQRT(Inputs!$B$38)*I898+SQRT(1-Inputs!$B$38)*_xlfn.NORM.S.INV(RAND())</f>
        <v>1.531215687058594</v>
      </c>
      <c r="AQ898" s="24">
        <f ca="1">SQRT(Inputs!$B$38)*J898+SQRT(1-Inputs!$B$38)*_xlfn.NORM.S.INV(RAND())</f>
        <v>-0.4920483314773974</v>
      </c>
      <c r="AR898" s="24">
        <f ca="1">SQRT(Inputs!$B$38)*K898+SQRT(1-Inputs!$B$38)*_xlfn.NORM.S.INV(RAND())</f>
        <v>-0.30402671068265719</v>
      </c>
      <c r="AS898" s="24">
        <f ca="1">SQRT(Inputs!$B$38)*L898+SQRT(1-Inputs!$B$38)*_xlfn.NORM.S.INV(RAND())</f>
        <v>7.7574872158261921E-2</v>
      </c>
      <c r="AT898" s="24">
        <f ca="1">SQRT(Inputs!$B$38)*M898+SQRT(1-Inputs!$B$38)*_xlfn.NORM.S.INV(RAND())</f>
        <v>-0.67141621604410751</v>
      </c>
      <c r="AU898" s="15">
        <f ca="1">Inputs!$B$6*EXP($B$8-0.5*C$5^2+C$5*N898)</f>
        <v>6406.7290757854671</v>
      </c>
      <c r="AV898" s="15">
        <f t="shared" ca="1" si="474"/>
        <v>8450.9930568338896</v>
      </c>
      <c r="AW898" s="15">
        <f t="shared" ca="1" si="475"/>
        <v>9822.6513378629352</v>
      </c>
      <c r="AX898" s="15">
        <f t="shared" ca="1" si="476"/>
        <v>13904.792884952509</v>
      </c>
      <c r="AY898" s="15">
        <f t="shared" ca="1" si="477"/>
        <v>17051.112378798662</v>
      </c>
      <c r="AZ898" s="15">
        <f t="shared" ca="1" si="478"/>
        <v>19395.452809108898</v>
      </c>
      <c r="BA898" s="15">
        <f t="shared" ca="1" si="479"/>
        <v>24396.409873575587</v>
      </c>
      <c r="BB898" s="15">
        <f t="shared" ca="1" si="480"/>
        <v>27964.003621422249</v>
      </c>
      <c r="BC898" s="15">
        <f t="shared" ca="1" si="481"/>
        <v>32395.360821640752</v>
      </c>
      <c r="BD898" s="15">
        <f t="shared" ca="1" si="482"/>
        <v>37988.872358338223</v>
      </c>
      <c r="BE898" s="15">
        <f t="shared" ca="1" si="483"/>
        <v>47005.972533627071</v>
      </c>
      <c r="BF898" s="15">
        <f ca="1">Inputs!$B$13*EXP($B$9-0.5*C$6^2+C$6*Y898)</f>
        <v>14069.236974282638</v>
      </c>
      <c r="BG898" s="15">
        <f t="shared" ca="1" si="484"/>
        <v>18733.000836531817</v>
      </c>
      <c r="BH898" s="15">
        <f t="shared" ca="1" si="485"/>
        <v>20440.76642845574</v>
      </c>
      <c r="BI898" s="15">
        <f t="shared" ca="1" si="486"/>
        <v>28170.041515629964</v>
      </c>
      <c r="BJ898" s="15">
        <f t="shared" ca="1" si="487"/>
        <v>27816.260101193635</v>
      </c>
      <c r="BK898" s="15">
        <f t="shared" ca="1" si="488"/>
        <v>35387.296705977715</v>
      </c>
      <c r="BL898" s="15">
        <f t="shared" ca="1" si="489"/>
        <v>46570.444218633675</v>
      </c>
      <c r="BM898" s="15">
        <f t="shared" ca="1" si="490"/>
        <v>59678.184978529149</v>
      </c>
      <c r="BN898" s="15">
        <f t="shared" ca="1" si="491"/>
        <v>76735.757474399521</v>
      </c>
      <c r="BO898" s="15">
        <f t="shared" ca="1" si="492"/>
        <v>86274.699612329787</v>
      </c>
      <c r="BP898" s="15">
        <f t="shared" ca="1" si="493"/>
        <v>97893.113725869087</v>
      </c>
      <c r="BQ898" s="15">
        <f ca="1">Inputs!$B$20*EXP($B$10-0.5*C$7^2+C$7*AJ898)</f>
        <v>4365.2402299317537</v>
      </c>
      <c r="BR898" s="15">
        <f t="shared" ca="1" si="494"/>
        <v>4870.1765068325476</v>
      </c>
      <c r="BS898" s="15">
        <f t="shared" ca="1" si="495"/>
        <v>7074.0626369927022</v>
      </c>
      <c r="BT898" s="15">
        <f t="shared" ca="1" si="496"/>
        <v>6816.5718099762034</v>
      </c>
      <c r="BU898" s="15">
        <f t="shared" ca="1" si="497"/>
        <v>6372.8898516781683</v>
      </c>
      <c r="BV898" s="15">
        <f t="shared" ca="1" si="498"/>
        <v>8862.123368360928</v>
      </c>
      <c r="BW898" s="15">
        <f t="shared" ca="1" si="499"/>
        <v>17100.015697048395</v>
      </c>
      <c r="BX898" s="15">
        <f t="shared" ca="1" si="500"/>
        <v>21670.49228468609</v>
      </c>
      <c r="BY898" s="15">
        <f t="shared" ca="1" si="501"/>
        <v>28648.216286433697</v>
      </c>
      <c r="BZ898" s="15">
        <f t="shared" ca="1" si="502"/>
        <v>40774.817844181685</v>
      </c>
      <c r="CA898" s="15">
        <f t="shared" ca="1" si="503"/>
        <v>50834.474407946567</v>
      </c>
      <c r="CB898" s="15">
        <f ca="1">(AU898*DCF!C$10-DCF!C$5*MAX(AU898*DCF!C$10,0)-MAX(AU898-Inputs!$B$6,0)/Inputs!$B$10)*DCF!C$6</f>
        <v>1032.7748348793077</v>
      </c>
      <c r="CC898" s="15">
        <f ca="1">(AV898*DCF!D$10-DCF!D$5*MAX(AV898*DCF!D$10,0)-MAX(AV898-AU898,0)/Inputs!$B$10)*DCF!D$6</f>
        <v>1561.4320344151151</v>
      </c>
      <c r="CD898" s="15">
        <f ca="1">(AW898*DCF!E$10-DCF!E$5*MAX(AW898*DCF!E$10,0)-MAX(AW898-AV898,0)/Inputs!$B$10)*DCF!E$6</f>
        <v>1958.9395829053096</v>
      </c>
      <c r="CE898" s="15">
        <f ca="1">(AX898*DCF!F$10-DCF!F$5*MAX(AX898*DCF!F$10,0)-MAX(AX898-AW898,0)/Inputs!$B$10)*DCF!F$6</f>
        <v>2186.0016791592388</v>
      </c>
      <c r="CF898" s="15">
        <f ca="1">(AY898*DCF!G$10-DCF!G$5*MAX(AY898*DCF!G$10,0)-MAX(AY898-AX898,0)/Inputs!$B$10)*DCF!G$6</f>
        <v>2908.4316315326873</v>
      </c>
      <c r="CG898" s="15">
        <f ca="1">(AZ898*DCF!H$10-DCF!H$5*MAX(AZ898*DCF!H$10,0)-MAX(AZ898-AY898,0)/Inputs!$B$10)*DCF!H$6</f>
        <v>3349.3614036355089</v>
      </c>
      <c r="CH898" s="15">
        <f ca="1">(BA898*DCF!I$10-DCF!I$5*MAX(BA898*DCF!I$10,0)-MAX(BA898-AZ898,0)/Inputs!$B$10)*DCF!I$6</f>
        <v>3636.0019238878931</v>
      </c>
      <c r="CI898" s="15">
        <f ca="1">(BB898*DCF!J$10-DCF!J$5*MAX(BB898*DCF!J$10,0)-MAX(BB898-BA898,0)/Inputs!$B$10)*DCF!J$6</f>
        <v>4258.0778637345693</v>
      </c>
      <c r="CJ898" s="15">
        <f ca="1">(BC898*DCF!K$10-DCF!K$5*MAX(BC898*DCF!K$10,0)-MAX(BC898-BB898,0)/Inputs!$B$10)*DCF!K$6</f>
        <v>4594.8102694175832</v>
      </c>
      <c r="CK898" s="15">
        <f ca="1">(BD898*DCF!L$10-DCF!L$5*MAX(BD898*DCF!L$10,0)-MAX(BD898-BC898,0)/Inputs!$B$10)*DCF!L$6</f>
        <v>5006.1127382512177</v>
      </c>
      <c r="CL898" s="15">
        <f ca="1">(BE898*DCF!M$10-DCF!M$5*MAX(BE898*DCF!M$10,0)-MAX(BE898-BD898,0)/Inputs!$B$10)*DCF!M$6</f>
        <v>5555.9617391149022</v>
      </c>
      <c r="CM898" s="15">
        <f ca="1">(BF898*DCF!C$28-DCF!C$5*MAX(BF898*DCF!C$28,0)-MAX(BF898-Inputs!$B$13,0)/Inputs!$B$17)*DCF!C$6</f>
        <v>3674.3845901162258</v>
      </c>
      <c r="CN898" s="15">
        <f ca="1">(BG898*DCF!D$28-DCF!D$5*MAX(BG898*DCF!D$28,0)-MAX(BG898-BF898,0)/Inputs!$B$17)*DCF!D$6</f>
        <v>4522.3061371042841</v>
      </c>
      <c r="CO898" s="15">
        <f ca="1">(BH898*DCF!E$28-DCF!E$5*MAX(BH898*DCF!E$28,0)-MAX(BH898-BG898,0)/Inputs!$B$17)*DCF!E$6</f>
        <v>5452.6119387433482</v>
      </c>
      <c r="CP898" s="15">
        <f ca="1">(BI898*DCF!F$28-DCF!F$5*MAX(BI898*DCF!F$28,0)-MAX(BI898-BH898,0)/Inputs!$B$17)*DCF!F$6</f>
        <v>6240.1875481716152</v>
      </c>
      <c r="CQ898" s="15">
        <f ca="1">(BJ898*DCF!G$28-DCF!G$5*MAX(BJ898*DCF!G$28,0)-MAX(BJ898-BI898,0)/Inputs!$B$17)*DCF!G$6</f>
        <v>7217.1397246119468</v>
      </c>
      <c r="CR898" s="15">
        <f ca="1">(BK898*DCF!H$28-DCF!H$5*MAX(BK898*DCF!H$28,0)-MAX(BK898-BJ898,0)/Inputs!$B$17)*DCF!H$6</f>
        <v>7575.3422756012224</v>
      </c>
      <c r="CS898" s="15">
        <f ca="1">(BL898*DCF!I$28-DCF!I$5*MAX(BL898*DCF!I$28,0)-MAX(BL898-BK898,0)/Inputs!$B$17)*DCF!I$6</f>
        <v>9346.0568846451952</v>
      </c>
      <c r="CT898" s="15">
        <f ca="1">(BM898*DCF!J$28-DCF!J$5*MAX(BM898*DCF!J$28,0)-MAX(BM898-BL898,0)/Inputs!$B$17)*DCF!J$6</f>
        <v>11575.210169889302</v>
      </c>
      <c r="CU898" s="15">
        <f ca="1">(BN898*DCF!K$28-DCF!K$5*MAX(BN898*DCF!K$28,0)-MAX(BN898-BM898,0)/Inputs!$B$17)*DCF!K$6</f>
        <v>14115.97992514912</v>
      </c>
      <c r="CV898" s="15">
        <f ca="1">(BO898*DCF!L$28-DCF!L$5*MAX(BO898*DCF!L$28,0)-MAX(BO898-BN898,0)/Inputs!$B$17)*DCF!L$6</f>
        <v>16134.266258740316</v>
      </c>
      <c r="CW898" s="15">
        <f ca="1">(BP898*DCF!M$28-DCF!M$5*MAX(BP898*DCF!M$28,0)-MAX(BP898-BO898,0)/Inputs!$B$17)*DCF!M$6</f>
        <v>17204.195256982508</v>
      </c>
      <c r="CX898" s="15">
        <f ca="1">(BQ898*DCF!C$46-DCF!C$5*MAX(BQ898*DCF!C$46,0)-MAX(BQ898-Inputs!$B$20,0)/Inputs!$B$24)*DCF!C$6</f>
        <v>-1545.8939237402449</v>
      </c>
      <c r="CY898" s="15">
        <f ca="1">(BR898*DCF!D$46-DCF!D$5*MAX(BR898*DCF!D$46,0)-MAX(BR898-BQ898,0)/Inputs!$B$24)*DCF!D$6</f>
        <v>-1046.6776737339526</v>
      </c>
      <c r="CZ898" s="15">
        <f ca="1">(BS898*DCF!E$46-DCF!E$5*MAX(BS898*DCF!E$46,0)-MAX(BS898-BR898,0)/Inputs!$B$24)*DCF!E$6</f>
        <v>-1705.2314641751345</v>
      </c>
      <c r="DA898" s="15">
        <f ca="1">(BT898*DCF!F$46-DCF!F$5*MAX(BT898*DCF!F$46,0)-MAX(BT898-BS898,0)/Inputs!$B$24)*DCF!F$6</f>
        <v>-496.425856857062</v>
      </c>
      <c r="DB898" s="15">
        <f ca="1">(BU898*DCF!G$46-DCF!G$5*MAX(BU898*DCF!G$46,0)-MAX(BU898-BT898,0)/Inputs!$B$24)*DCF!G$6</f>
        <v>-214.37142331753915</v>
      </c>
      <c r="DC898" s="15">
        <f ca="1">(BV898*DCF!H$46-DCF!H$5*MAX(BV898*DCF!H$46,0)-MAX(BV898-BU898,0)/Inputs!$B$24)*DCF!H$6</f>
        <v>-773.5140635223654</v>
      </c>
      <c r="DD898" s="15">
        <f ca="1">(BW898*DCF!I$46-DCF!I$5*MAX(BW898*DCF!I$46,0)-MAX(BW898-BV898,0)/Inputs!$B$24)*DCF!I$6</f>
        <v>-1969.8487102052318</v>
      </c>
      <c r="DE898" s="15">
        <f ca="1">(BX898*DCF!J$46-DCF!J$5*MAX(BX898*DCF!J$46,0)-MAX(BX898-BW898,0)/Inputs!$B$24)*DCF!J$6</f>
        <v>-302.9985123702632</v>
      </c>
      <c r="DF898" s="15">
        <f ca="1">(BY898*DCF!K$46-DCF!K$5*MAX(BY898*DCF!K$46,0)-MAX(BY898-BX898,0)/Inputs!$B$24)*DCF!K$6</f>
        <v>-72.874881042653058</v>
      </c>
      <c r="DG898" s="15">
        <f ca="1">(BZ898*DCF!L$46-DCF!L$5*MAX(BZ898*DCF!L$46,0)-MAX(BZ898-BY898,0)/Inputs!$B$24)*DCF!L$6</f>
        <v>74.284498059853391</v>
      </c>
      <c r="DH898" s="15">
        <f ca="1">(CA898*DCF!M$46-DCF!M$5*MAX(CA898*DCF!M$46,0)-MAX(CA898-BZ898,0)/Inputs!$B$24)*DCF!M$6</f>
        <v>1882.189681027751</v>
      </c>
      <c r="DI898" s="15">
        <f ca="1">SUM(CB898:CL898)+BE898*DCF!M$10*(1+Inputs!$B$30)*(1-Inputs!$B$33)*(1-Inputs!$B$30/Inputs!$B$31)/(Inputs!$B$29-Inputs!$B$30)*DCF!M$6</f>
        <v>166866.1488516542</v>
      </c>
      <c r="DJ898" s="15">
        <f ca="1">SUM(CM898:CW898)+BP898*DCF!M$28*(1+Inputs!$B$30)*(1-Inputs!$B$33)*(1-Inputs!$B$30/Inputs!$B$31)/(Inputs!$B$29-Inputs!$B$30)*DCF!M$6</f>
        <v>466308.1207117677</v>
      </c>
      <c r="DK898" s="15">
        <f ca="1">SUM(CX898:DH898)+CA898*DCF!M$46*(1+Inputs!$B$30)*(1-Inputs!$B$33)*(1-Inputs!$B$30/Inputs!$B$31)/(Inputs!$B$29-Inputs!$B$30)*DCF!M$6</f>
        <v>72424.756833261097</v>
      </c>
      <c r="DM898" s="15">
        <f ca="1">DI898+DJ898+DK898+Inputs!$B$34+Inputs!$B$36-Inputs!$B$35</f>
        <v>782450.02639668295</v>
      </c>
    </row>
    <row r="899" spans="1:117" x14ac:dyDescent="0.75">
      <c r="A899" s="11">
        <v>886</v>
      </c>
      <c r="C899" s="24">
        <f t="shared" ca="1" si="508"/>
        <v>0.56986929299759526</v>
      </c>
      <c r="D899" s="24">
        <f t="shared" ca="1" si="508"/>
        <v>0.38496142059725574</v>
      </c>
      <c r="E899" s="24">
        <f t="shared" ca="1" si="508"/>
        <v>0.28951820118373767</v>
      </c>
      <c r="F899" s="24">
        <f t="shared" ca="1" si="508"/>
        <v>-1.4941867940405602</v>
      </c>
      <c r="G899" s="24">
        <f t="shared" ca="1" si="508"/>
        <v>-1.0030651058327769</v>
      </c>
      <c r="H899" s="24">
        <f t="shared" ca="1" si="508"/>
        <v>2.7212401353727871</v>
      </c>
      <c r="I899" s="24">
        <f t="shared" ca="1" si="508"/>
        <v>0.47165408360072508</v>
      </c>
      <c r="J899" s="24">
        <f t="shared" ca="1" si="508"/>
        <v>0.25189186694592886</v>
      </c>
      <c r="K899" s="24">
        <f t="shared" ca="1" si="508"/>
        <v>0.56601395420480471</v>
      </c>
      <c r="L899" s="24">
        <f t="shared" ca="1" si="508"/>
        <v>0.2881977770816106</v>
      </c>
      <c r="M899" s="24">
        <f t="shared" ca="1" si="508"/>
        <v>-1.265394538645372</v>
      </c>
      <c r="N899" s="24">
        <f ca="1">SQRT(Inputs!$B$38)*C899+SQRT(1-Inputs!$B$38)*_xlfn.NORM.S.INV(RAND())</f>
        <v>1.1713591647598773</v>
      </c>
      <c r="O899" s="24">
        <f ca="1">SQRT(Inputs!$B$38)*D899+SQRT(1-Inputs!$B$38)*_xlfn.NORM.S.INV(RAND())</f>
        <v>5.0934369641093075E-2</v>
      </c>
      <c r="P899" s="24">
        <f ca="1">SQRT(Inputs!$B$38)*E899+SQRT(1-Inputs!$B$38)*_xlfn.NORM.S.INV(RAND())</f>
        <v>1.9247935912723617</v>
      </c>
      <c r="Q899" s="24">
        <f ca="1">SQRT(Inputs!$B$38)*F899+SQRT(1-Inputs!$B$38)*_xlfn.NORM.S.INV(RAND())</f>
        <v>-0.19604952360703587</v>
      </c>
      <c r="R899" s="24">
        <f ca="1">SQRT(Inputs!$B$38)*G899+SQRT(1-Inputs!$B$38)*_xlfn.NORM.S.INV(RAND())</f>
        <v>-0.30453697051549045</v>
      </c>
      <c r="S899" s="24">
        <f ca="1">SQRT(Inputs!$B$38)*H899+SQRT(1-Inputs!$B$38)*_xlfn.NORM.S.INV(RAND())</f>
        <v>2.5425800940039083</v>
      </c>
      <c r="T899" s="24">
        <f ca="1">SQRT(Inputs!$B$38)*I899+SQRT(1-Inputs!$B$38)*_xlfn.NORM.S.INV(RAND())</f>
        <v>-0.25062015610232108</v>
      </c>
      <c r="U899" s="24">
        <f ca="1">SQRT(Inputs!$B$38)*J899+SQRT(1-Inputs!$B$38)*_xlfn.NORM.S.INV(RAND())</f>
        <v>-4.2057601665090316E-3</v>
      </c>
      <c r="V899" s="24">
        <f ca="1">SQRT(Inputs!$B$38)*K899+SQRT(1-Inputs!$B$38)*_xlfn.NORM.S.INV(RAND())</f>
        <v>0.10921393038591856</v>
      </c>
      <c r="W899" s="24">
        <f ca="1">SQRT(Inputs!$B$38)*L899+SQRT(1-Inputs!$B$38)*_xlfn.NORM.S.INV(RAND())</f>
        <v>-0.53564359056116539</v>
      </c>
      <c r="X899" s="24">
        <f ca="1">SQRT(Inputs!$B$38)*M899+SQRT(1-Inputs!$B$38)*_xlfn.NORM.S.INV(RAND())</f>
        <v>-1.7996234619563001</v>
      </c>
      <c r="Y899" s="24">
        <f ca="1">SQRT(Inputs!$B$38)*C899+SQRT(1-Inputs!$B$38)*_xlfn.NORM.S.INV(RAND())</f>
        <v>2.21665221772784</v>
      </c>
      <c r="Z899" s="24">
        <f ca="1">SQRT(Inputs!$B$38)*D899+SQRT(1-Inputs!$B$38)*_xlfn.NORM.S.INV(RAND())</f>
        <v>-0.95450939667908186</v>
      </c>
      <c r="AA899" s="24">
        <f ca="1">SQRT(Inputs!$B$38)*E899+SQRT(1-Inputs!$B$38)*_xlfn.NORM.S.INV(RAND())</f>
        <v>2.5316925425141024E-2</v>
      </c>
      <c r="AB899" s="24">
        <f ca="1">SQRT(Inputs!$B$38)*F899+SQRT(1-Inputs!$B$38)*_xlfn.NORM.S.INV(RAND())</f>
        <v>-0.20501735232361029</v>
      </c>
      <c r="AC899" s="24">
        <f ca="1">SQRT(Inputs!$B$38)*G899+SQRT(1-Inputs!$B$38)*_xlfn.NORM.S.INV(RAND())</f>
        <v>-0.15358273928377342</v>
      </c>
      <c r="AD899" s="24">
        <f ca="1">SQRT(Inputs!$B$38)*H899+SQRT(1-Inputs!$B$38)*_xlfn.NORM.S.INV(RAND())</f>
        <v>0.86085028544611863</v>
      </c>
      <c r="AE899" s="24">
        <f ca="1">SQRT(Inputs!$B$38)*I899+SQRT(1-Inputs!$B$38)*_xlfn.NORM.S.INV(RAND())</f>
        <v>0.82610300698947325</v>
      </c>
      <c r="AF899" s="24">
        <f ca="1">SQRT(Inputs!$B$38)*J899+SQRT(1-Inputs!$B$38)*_xlfn.NORM.S.INV(RAND())</f>
        <v>-0.53771982457413137</v>
      </c>
      <c r="AG899" s="24">
        <f ca="1">SQRT(Inputs!$B$38)*K899+SQRT(1-Inputs!$B$38)*_xlfn.NORM.S.INV(RAND())</f>
        <v>0.71175081491595948</v>
      </c>
      <c r="AH899" s="24">
        <f ca="1">SQRT(Inputs!$B$38)*L899+SQRT(1-Inputs!$B$38)*_xlfn.NORM.S.INV(RAND())</f>
        <v>0.67824449032101519</v>
      </c>
      <c r="AI899" s="24">
        <f ca="1">SQRT(Inputs!$B$38)*M899+SQRT(1-Inputs!$B$38)*_xlfn.NORM.S.INV(RAND())</f>
        <v>0.11462907399031563</v>
      </c>
      <c r="AJ899" s="24">
        <f ca="1">SQRT(Inputs!$B$38)*C899+SQRT(1-Inputs!$B$38)*_xlfn.NORM.S.INV(RAND())</f>
        <v>-1.1549440499942523</v>
      </c>
      <c r="AK899" s="24">
        <f ca="1">SQRT(Inputs!$B$38)*D899+SQRT(1-Inputs!$B$38)*_xlfn.NORM.S.INV(RAND())</f>
        <v>-0.2877362157445027</v>
      </c>
      <c r="AL899" s="24">
        <f ca="1">SQRT(Inputs!$B$38)*E899+SQRT(1-Inputs!$B$38)*_xlfn.NORM.S.INV(RAND())</f>
        <v>-0.74613152010542905</v>
      </c>
      <c r="AM899" s="24">
        <f ca="1">SQRT(Inputs!$B$38)*F899+SQRT(1-Inputs!$B$38)*_xlfn.NORM.S.INV(RAND())</f>
        <v>-0.74208228827653644</v>
      </c>
      <c r="AN899" s="24">
        <f ca="1">SQRT(Inputs!$B$38)*G899+SQRT(1-Inputs!$B$38)*_xlfn.NORM.S.INV(RAND())</f>
        <v>-2.0628157948820132</v>
      </c>
      <c r="AO899" s="24">
        <f ca="1">SQRT(Inputs!$B$38)*H899+SQRT(1-Inputs!$B$38)*_xlfn.NORM.S.INV(RAND())</f>
        <v>2.2706143408783346</v>
      </c>
      <c r="AP899" s="24">
        <f ca="1">SQRT(Inputs!$B$38)*I899+SQRT(1-Inputs!$B$38)*_xlfn.NORM.S.INV(RAND())</f>
        <v>0.11204215836501574</v>
      </c>
      <c r="AQ899" s="24">
        <f ca="1">SQRT(Inputs!$B$38)*J899+SQRT(1-Inputs!$B$38)*_xlfn.NORM.S.INV(RAND())</f>
        <v>-0.71126546896066822</v>
      </c>
      <c r="AR899" s="24">
        <f ca="1">SQRT(Inputs!$B$38)*K899+SQRT(1-Inputs!$B$38)*_xlfn.NORM.S.INV(RAND())</f>
        <v>0.86521472079281025</v>
      </c>
      <c r="AS899" s="24">
        <f ca="1">SQRT(Inputs!$B$38)*L899+SQRT(1-Inputs!$B$38)*_xlfn.NORM.S.INV(RAND())</f>
        <v>1.8760889686282839E-2</v>
      </c>
      <c r="AT899" s="24">
        <f ca="1">SQRT(Inputs!$B$38)*M899+SQRT(1-Inputs!$B$38)*_xlfn.NORM.S.INV(RAND())</f>
        <v>-0.65922667620085351</v>
      </c>
      <c r="AU899" s="15">
        <f ca="1">Inputs!$B$6*EXP($B$8-0.5*C$5^2+C$5*N899)</f>
        <v>5998.2553233125273</v>
      </c>
      <c r="AV899" s="15">
        <f t="shared" ca="1" si="474"/>
        <v>7356.1780548817169</v>
      </c>
      <c r="AW899" s="15">
        <f t="shared" ca="1" si="475"/>
        <v>11628.448283886528</v>
      </c>
      <c r="AX899" s="15">
        <f t="shared" ca="1" si="476"/>
        <v>13853.660198754889</v>
      </c>
      <c r="AY899" s="15">
        <f t="shared" ca="1" si="477"/>
        <v>16339.011639487719</v>
      </c>
      <c r="AZ899" s="15">
        <f t="shared" ca="1" si="478"/>
        <v>26439.840761007952</v>
      </c>
      <c r="BA899" s="15">
        <f t="shared" ca="1" si="479"/>
        <v>31517.956275217228</v>
      </c>
      <c r="BB899" s="15">
        <f t="shared" ca="1" si="480"/>
        <v>38571.326134146599</v>
      </c>
      <c r="BC899" s="15">
        <f t="shared" ca="1" si="481"/>
        <v>47740.71701973724</v>
      </c>
      <c r="BD899" s="15">
        <f t="shared" ca="1" si="482"/>
        <v>55628.843332597775</v>
      </c>
      <c r="BE899" s="15">
        <f t="shared" ca="1" si="483"/>
        <v>57860.551638071673</v>
      </c>
      <c r="BF899" s="15">
        <f ca="1">Inputs!$B$13*EXP($B$9-0.5*C$6^2+C$6*Y899)</f>
        <v>21463.635578210891</v>
      </c>
      <c r="BG899" s="15">
        <f t="shared" ca="1" si="484"/>
        <v>22019.835124535522</v>
      </c>
      <c r="BH899" s="15">
        <f t="shared" ca="1" si="485"/>
        <v>27017.396594422229</v>
      </c>
      <c r="BI899" s="15">
        <f t="shared" ca="1" si="486"/>
        <v>32045.984364532862</v>
      </c>
      <c r="BJ899" s="15">
        <f t="shared" ca="1" si="487"/>
        <v>38426.115564610285</v>
      </c>
      <c r="BK899" s="15">
        <f t="shared" ca="1" si="488"/>
        <v>53024.893741715838</v>
      </c>
      <c r="BL899" s="15">
        <f t="shared" ca="1" si="489"/>
        <v>72494.682339969237</v>
      </c>
      <c r="BM899" s="15">
        <f t="shared" ca="1" si="490"/>
        <v>83353.450335608111</v>
      </c>
      <c r="BN899" s="15">
        <f t="shared" ca="1" si="491"/>
        <v>111641.81141634056</v>
      </c>
      <c r="BO899" s="15">
        <f t="shared" ca="1" si="492"/>
        <v>148631.74074539813</v>
      </c>
      <c r="BP899" s="15">
        <f t="shared" ca="1" si="493"/>
        <v>185329.14455731437</v>
      </c>
      <c r="BQ899" s="15">
        <f ca="1">Inputs!$B$20*EXP($B$10-0.5*C$7^2+C$7*AJ899)</f>
        <v>2847.7657692997909</v>
      </c>
      <c r="BR899" s="15">
        <f t="shared" ca="1" si="494"/>
        <v>3526.6097336887474</v>
      </c>
      <c r="BS899" s="15">
        <f t="shared" ca="1" si="495"/>
        <v>3897.8033305984272</v>
      </c>
      <c r="BT899" s="15">
        <f t="shared" ca="1" si="496"/>
        <v>4423.5475364173535</v>
      </c>
      <c r="BU899" s="15">
        <f t="shared" ca="1" si="497"/>
        <v>3721.5419245903704</v>
      </c>
      <c r="BV899" s="15">
        <f t="shared" ca="1" si="498"/>
        <v>8635.9570133854086</v>
      </c>
      <c r="BW899" s="15">
        <f t="shared" ca="1" si="499"/>
        <v>12340.178982056736</v>
      </c>
      <c r="BX899" s="15">
        <f t="shared" ca="1" si="500"/>
        <v>14966.065061638104</v>
      </c>
      <c r="BY899" s="15">
        <f t="shared" ca="1" si="501"/>
        <v>24745.15595007408</v>
      </c>
      <c r="BZ899" s="15">
        <f t="shared" ca="1" si="502"/>
        <v>34840.874434635451</v>
      </c>
      <c r="CA899" s="15">
        <f t="shared" ca="1" si="503"/>
        <v>43530.742579537837</v>
      </c>
      <c r="CB899" s="15">
        <f ca="1">(AU899*DCF!C$10-DCF!C$5*MAX(AU899*DCF!C$10,0)-MAX(AU899-Inputs!$B$6,0)/Inputs!$B$10)*DCF!C$6</f>
        <v>1035.6873255411372</v>
      </c>
      <c r="CC899" s="15">
        <f ca="1">(AV899*DCF!D$10-DCF!D$5*MAX(AV899*DCF!D$10,0)-MAX(AV899-AU899,0)/Inputs!$B$10)*DCF!D$6</f>
        <v>1461.9246456763942</v>
      </c>
      <c r="CD899" s="15">
        <f ca="1">(AW899*DCF!E$10-DCF!E$5*MAX(AW899*DCF!E$10,0)-MAX(AW899-AV899,0)/Inputs!$B$10)*DCF!E$6</f>
        <v>1722.5314219837505</v>
      </c>
      <c r="CE899" s="15">
        <f ca="1">(AX899*DCF!F$10-DCF!F$5*MAX(AX899*DCF!F$10,0)-MAX(AX899-AW899,0)/Inputs!$B$10)*DCF!F$6</f>
        <v>2561.220513031818</v>
      </c>
      <c r="CF899" s="15">
        <f ca="1">(AY899*DCF!G$10-DCF!G$5*MAX(AY899*DCF!G$10,0)-MAX(AY899-AX899,0)/Inputs!$B$10)*DCF!G$6</f>
        <v>2888.7599853482002</v>
      </c>
      <c r="CG899" s="15">
        <f ca="1">(AZ899*DCF!H$10-DCF!H$5*MAX(AZ899*DCF!H$10,0)-MAX(AZ899-AY899,0)/Inputs!$B$10)*DCF!H$6</f>
        <v>3339.7307567382263</v>
      </c>
      <c r="CH899" s="15">
        <f ca="1">(BA899*DCF!I$10-DCF!I$5*MAX(BA899*DCF!I$10,0)-MAX(BA899-AZ899,0)/Inputs!$B$10)*DCF!I$6</f>
        <v>4924.1919675163053</v>
      </c>
      <c r="CI899" s="15">
        <f ca="1">(BB899*DCF!J$10-DCF!J$5*MAX(BB899*DCF!J$10,0)-MAX(BB899-BA899,0)/Inputs!$B$10)*DCF!J$6</f>
        <v>5550.1070906918249</v>
      </c>
      <c r="CJ899" s="15">
        <f ca="1">(BC899*DCF!K$10-DCF!K$5*MAX(BC899*DCF!K$10,0)-MAX(BC899-BB899,0)/Inputs!$B$10)*DCF!K$6</f>
        <v>6401.9135796448581</v>
      </c>
      <c r="CK899" s="15">
        <f ca="1">(BD899*DCF!L$10-DCF!L$5*MAX(BD899*DCF!L$10,0)-MAX(BD899-BC899,0)/Inputs!$B$10)*DCF!L$6</f>
        <v>7369.8249586715574</v>
      </c>
      <c r="CL899" s="15">
        <f ca="1">(BE899*DCF!M$10-DCF!M$5*MAX(BE899*DCF!M$10,0)-MAX(BE899-BD899,0)/Inputs!$B$10)*DCF!M$6</f>
        <v>7898.2708045146119</v>
      </c>
      <c r="CM899" s="15">
        <f ca="1">(BF899*DCF!C$28-DCF!C$5*MAX(BF899*DCF!C$28,0)-MAX(BF899-Inputs!$B$13,0)/Inputs!$B$17)*DCF!C$6</f>
        <v>4223.3932471750104</v>
      </c>
      <c r="CN899" s="15">
        <f ca="1">(BG899*DCF!D$28-DCF!D$5*MAX(BG899*DCF!D$28,0)-MAX(BG899-BF899,0)/Inputs!$B$17)*DCF!D$6</f>
        <v>6366.6864407069061</v>
      </c>
      <c r="CO899" s="15">
        <f ca="1">(BH899*DCF!E$28-DCF!E$5*MAX(BH899*DCF!E$28,0)-MAX(BH899-BG899,0)/Inputs!$B$17)*DCF!E$6</f>
        <v>6666.857223915702</v>
      </c>
      <c r="CP899" s="15">
        <f ca="1">(BI899*DCF!F$28-DCF!F$5*MAX(BI899*DCF!F$28,0)-MAX(BI899-BH899,0)/Inputs!$B$17)*DCF!F$6</f>
        <v>7784.1067496619999</v>
      </c>
      <c r="CQ899" s="15">
        <f ca="1">(BJ899*DCF!G$28-DCF!G$5*MAX(BJ899*DCF!G$28,0)-MAX(BJ899-BI899,0)/Inputs!$B$17)*DCF!G$6</f>
        <v>8896.8721814841774</v>
      </c>
      <c r="CR899" s="15">
        <f ca="1">(BK899*DCF!H$28-DCF!H$5*MAX(BK899*DCF!H$28,0)-MAX(BK899-BJ899,0)/Inputs!$B$17)*DCF!H$6</f>
        <v>10845.400796397278</v>
      </c>
      <c r="CS899" s="15">
        <f ca="1">(BL899*DCF!I$28-DCF!I$5*MAX(BL899*DCF!I$28,0)-MAX(BL899-BK899,0)/Inputs!$B$17)*DCF!I$6</f>
        <v>14252.833172100736</v>
      </c>
      <c r="CT899" s="15">
        <f ca="1">(BM899*DCF!J$28-DCF!J$5*MAX(BM899*DCF!J$28,0)-MAX(BM899-BL899,0)/Inputs!$B$17)*DCF!J$6</f>
        <v>17154.955197365623</v>
      </c>
      <c r="CU899" s="15">
        <f ca="1">(BN899*DCF!K$28-DCF!K$5*MAX(BN899*DCF!K$28,0)-MAX(BN899-BM899,0)/Inputs!$B$17)*DCF!K$6</f>
        <v>20111.931239645452</v>
      </c>
      <c r="CV899" s="15">
        <f ca="1">(BO899*DCF!L$28-DCF!L$5*MAX(BO899*DCF!L$28,0)-MAX(BO899-BN899,0)/Inputs!$B$17)*DCF!L$6</f>
        <v>25469.679856397099</v>
      </c>
      <c r="CW899" s="15">
        <f ca="1">(BP899*DCF!M$28-DCF!M$5*MAX(BP899*DCF!M$28,0)-MAX(BP899-BO899,0)/Inputs!$B$17)*DCF!M$6</f>
        <v>31033.875934282347</v>
      </c>
      <c r="CX899" s="15">
        <f ca="1">(BQ899*DCF!C$46-DCF!C$5*MAX(BQ899*DCF!C$46,0)-MAX(BQ899-Inputs!$B$20,0)/Inputs!$B$24)*DCF!C$6</f>
        <v>-657.68262570433967</v>
      </c>
      <c r="CY899" s="15">
        <f ca="1">(BR899*DCF!D$46-DCF!D$5*MAX(BR899*DCF!D$46,0)-MAX(BR899-BQ899,0)/Inputs!$B$24)*DCF!D$6</f>
        <v>-891.56712462681242</v>
      </c>
      <c r="CZ899" s="15">
        <f ca="1">(BS899*DCF!E$46-DCF!E$5*MAX(BS899*DCF!E$46,0)-MAX(BS899-BR899,0)/Inputs!$B$24)*DCF!E$6</f>
        <v>-607.23632753173433</v>
      </c>
      <c r="DA899" s="15">
        <f ca="1">(BT899*DCF!F$46-DCF!F$5*MAX(BT899*DCF!F$46,0)-MAX(BT899-BS899,0)/Inputs!$B$24)*DCF!F$6</f>
        <v>-513.59078478374192</v>
      </c>
      <c r="DB899" s="15">
        <f ca="1">(BU899*DCF!G$46-DCF!G$5*MAX(BU899*DCF!G$46,0)-MAX(BU899-BT899,0)/Inputs!$B$24)*DCF!G$6</f>
        <v>-125.18531747418318</v>
      </c>
      <c r="DC899" s="15">
        <f ca="1">(BV899*DCF!H$46-DCF!H$5*MAX(BV899*DCF!H$46,0)-MAX(BV899-BU899,0)/Inputs!$B$24)*DCF!H$6</f>
        <v>-1527.1243777222294</v>
      </c>
      <c r="DD899" s="15">
        <f ca="1">(BW899*DCF!I$46-DCF!I$5*MAX(BW899*DCF!I$46,0)-MAX(BW899-BV899,0)/Inputs!$B$24)*DCF!I$6</f>
        <v>-778.33761106269299</v>
      </c>
      <c r="DE899" s="15">
        <f ca="1">(BX899*DCF!J$46-DCF!J$5*MAX(BX899*DCF!J$46,0)-MAX(BX899-BW899,0)/Inputs!$B$24)*DCF!J$6</f>
        <v>-68.557056344199523</v>
      </c>
      <c r="DF899" s="15">
        <f ca="1">(BY899*DCF!K$46-DCF!K$5*MAX(BY899*DCF!K$46,0)-MAX(BY899-BX899,0)/Inputs!$B$24)*DCF!K$6</f>
        <v>-982.09095748997686</v>
      </c>
      <c r="DG899" s="15">
        <f ca="1">(BZ899*DCF!L$46-DCF!L$5*MAX(BZ899*DCF!L$46,0)-MAX(BZ899-BY899,0)/Inputs!$B$24)*DCF!L$6</f>
        <v>123.69400361740277</v>
      </c>
      <c r="DH899" s="15">
        <f ca="1">(CA899*DCF!M$46-DCF!M$5*MAX(CA899*DCF!M$46,0)-MAX(CA899-BZ899,0)/Inputs!$B$24)*DCF!M$6</f>
        <v>1595.9685364132556</v>
      </c>
      <c r="DI899" s="15">
        <f ca="1">SUM(CB899:CL899)+BE899*DCF!M$10*(1+Inputs!$B$30)*(1-Inputs!$B$33)*(1-Inputs!$B$30/Inputs!$B$31)/(Inputs!$B$29-Inputs!$B$30)*DCF!M$6</f>
        <v>206180.84338469798</v>
      </c>
      <c r="DJ899" s="15">
        <f ca="1">SUM(CM899:CW899)+BP899*DCF!M$28*(1+Inputs!$B$30)*(1-Inputs!$B$33)*(1-Inputs!$B$30/Inputs!$B$31)/(Inputs!$B$29-Inputs!$B$30)*DCF!M$6</f>
        <v>840504.53874210804</v>
      </c>
      <c r="DK899" s="15">
        <f ca="1">SUM(CX899:DH899)+CA899*DCF!M$46*(1+Inputs!$B$30)*(1-Inputs!$B$33)*(1-Inputs!$B$30/Inputs!$B$31)/(Inputs!$B$29-Inputs!$B$30)*DCF!M$6</f>
        <v>62871.974931364042</v>
      </c>
      <c r="DM899" s="15">
        <f ca="1">DI899+DJ899+DK899+Inputs!$B$34+Inputs!$B$36-Inputs!$B$35</f>
        <v>1186408.35705817</v>
      </c>
    </row>
    <row r="900" spans="1:117" x14ac:dyDescent="0.75">
      <c r="A900" s="11">
        <v>887</v>
      </c>
      <c r="C900" s="24">
        <f t="shared" ca="1" si="508"/>
        <v>0.83351679950573432</v>
      </c>
      <c r="D900" s="24">
        <f t="shared" ca="1" si="508"/>
        <v>1.3948880232596479</v>
      </c>
      <c r="E900" s="24">
        <f t="shared" ca="1" si="508"/>
        <v>0.63739940311462973</v>
      </c>
      <c r="F900" s="24">
        <f t="shared" ca="1" si="508"/>
        <v>-4.5350434991485548E-2</v>
      </c>
      <c r="G900" s="24">
        <f t="shared" ca="1" si="508"/>
        <v>-0.7949093581702551</v>
      </c>
      <c r="H900" s="24">
        <f t="shared" ca="1" si="508"/>
        <v>1.041006108420681</v>
      </c>
      <c r="I900" s="24">
        <f t="shared" ca="1" si="508"/>
        <v>-0.52311928977039757</v>
      </c>
      <c r="J900" s="24">
        <f t="shared" ca="1" si="508"/>
        <v>0.89967251403541815</v>
      </c>
      <c r="K900" s="24">
        <f t="shared" ca="1" si="508"/>
        <v>-0.56941999386820386</v>
      </c>
      <c r="L900" s="24">
        <f t="shared" ca="1" si="508"/>
        <v>-0.36399731119153533</v>
      </c>
      <c r="M900" s="24">
        <f t="shared" ca="1" si="508"/>
        <v>-1.8461770047342005</v>
      </c>
      <c r="N900" s="24">
        <f ca="1">SQRT(Inputs!$B$38)*C900+SQRT(1-Inputs!$B$38)*_xlfn.NORM.S.INV(RAND())</f>
        <v>0.88232686374632174</v>
      </c>
      <c r="O900" s="24">
        <f ca="1">SQRT(Inputs!$B$38)*D900+SQRT(1-Inputs!$B$38)*_xlfn.NORM.S.INV(RAND())</f>
        <v>0.97115313948319948</v>
      </c>
      <c r="P900" s="24">
        <f ca="1">SQRT(Inputs!$B$38)*E900+SQRT(1-Inputs!$B$38)*_xlfn.NORM.S.INV(RAND())</f>
        <v>1.4479113151541245</v>
      </c>
      <c r="Q900" s="24">
        <f ca="1">SQRT(Inputs!$B$38)*F900+SQRT(1-Inputs!$B$38)*_xlfn.NORM.S.INV(RAND())</f>
        <v>0.29535318212414391</v>
      </c>
      <c r="R900" s="24">
        <f ca="1">SQRT(Inputs!$B$38)*G900+SQRT(1-Inputs!$B$38)*_xlfn.NORM.S.INV(RAND())</f>
        <v>-0.15047298137756249</v>
      </c>
      <c r="S900" s="24">
        <f ca="1">SQRT(Inputs!$B$38)*H900+SQRT(1-Inputs!$B$38)*_xlfn.NORM.S.INV(RAND())</f>
        <v>1.095091415365828</v>
      </c>
      <c r="T900" s="24">
        <f ca="1">SQRT(Inputs!$B$38)*I900+SQRT(1-Inputs!$B$38)*_xlfn.NORM.S.INV(RAND())</f>
        <v>1.0817077748613235</v>
      </c>
      <c r="U900" s="24">
        <f ca="1">SQRT(Inputs!$B$38)*J900+SQRT(1-Inputs!$B$38)*_xlfn.NORM.S.INV(RAND())</f>
        <v>0.73632887015382054</v>
      </c>
      <c r="V900" s="24">
        <f ca="1">SQRT(Inputs!$B$38)*K900+SQRT(1-Inputs!$B$38)*_xlfn.NORM.S.INV(RAND())</f>
        <v>-0.42466537875020177</v>
      </c>
      <c r="W900" s="24">
        <f ca="1">SQRT(Inputs!$B$38)*L900+SQRT(1-Inputs!$B$38)*_xlfn.NORM.S.INV(RAND())</f>
        <v>-0.71129817822545238</v>
      </c>
      <c r="X900" s="24">
        <f ca="1">SQRT(Inputs!$B$38)*M900+SQRT(1-Inputs!$B$38)*_xlfn.NORM.S.INV(RAND())</f>
        <v>-1.6698632721622326</v>
      </c>
      <c r="Y900" s="24">
        <f ca="1">SQRT(Inputs!$B$38)*C900+SQRT(1-Inputs!$B$38)*_xlfn.NORM.S.INV(RAND())</f>
        <v>0.8000475122365287</v>
      </c>
      <c r="Z900" s="24">
        <f ca="1">SQRT(Inputs!$B$38)*D900+SQRT(1-Inputs!$B$38)*_xlfn.NORM.S.INV(RAND())</f>
        <v>0.72073355843109377</v>
      </c>
      <c r="AA900" s="24">
        <f ca="1">SQRT(Inputs!$B$38)*E900+SQRT(1-Inputs!$B$38)*_xlfn.NORM.S.INV(RAND())</f>
        <v>0.25871776357053272</v>
      </c>
      <c r="AB900" s="24">
        <f ca="1">SQRT(Inputs!$B$38)*F900+SQRT(1-Inputs!$B$38)*_xlfn.NORM.S.INV(RAND())</f>
        <v>-5.3936745138405254E-2</v>
      </c>
      <c r="AC900" s="24">
        <f ca="1">SQRT(Inputs!$B$38)*G900+SQRT(1-Inputs!$B$38)*_xlfn.NORM.S.INV(RAND())</f>
        <v>-0.71735690324179502</v>
      </c>
      <c r="AD900" s="24">
        <f ca="1">SQRT(Inputs!$B$38)*H900+SQRT(1-Inputs!$B$38)*_xlfn.NORM.S.INV(RAND())</f>
        <v>-0.17326233455605233</v>
      </c>
      <c r="AE900" s="24">
        <f ca="1">SQRT(Inputs!$B$38)*I900+SQRT(1-Inputs!$B$38)*_xlfn.NORM.S.INV(RAND())</f>
        <v>0.64179446592567091</v>
      </c>
      <c r="AF900" s="24">
        <f ca="1">SQRT(Inputs!$B$38)*J900+SQRT(1-Inputs!$B$38)*_xlfn.NORM.S.INV(RAND())</f>
        <v>1.7177549746293876</v>
      </c>
      <c r="AG900" s="24">
        <f ca="1">SQRT(Inputs!$B$38)*K900+SQRT(1-Inputs!$B$38)*_xlfn.NORM.S.INV(RAND())</f>
        <v>0.37078887265447302</v>
      </c>
      <c r="AH900" s="24">
        <f ca="1">SQRT(Inputs!$B$38)*L900+SQRT(1-Inputs!$B$38)*_xlfn.NORM.S.INV(RAND())</f>
        <v>-0.1822504396403293</v>
      </c>
      <c r="AI900" s="24">
        <f ca="1">SQRT(Inputs!$B$38)*M900+SQRT(1-Inputs!$B$38)*_xlfn.NORM.S.INV(RAND())</f>
        <v>-1.1886472316851919</v>
      </c>
      <c r="AJ900" s="24">
        <f ca="1">SQRT(Inputs!$B$38)*C900+SQRT(1-Inputs!$B$38)*_xlfn.NORM.S.INV(RAND())</f>
        <v>-0.90122884634887956</v>
      </c>
      <c r="AK900" s="24">
        <f ca="1">SQRT(Inputs!$B$38)*D900+SQRT(1-Inputs!$B$38)*_xlfn.NORM.S.INV(RAND())</f>
        <v>-6.8895174071698095E-3</v>
      </c>
      <c r="AL900" s="24">
        <f ca="1">SQRT(Inputs!$B$38)*E900+SQRT(1-Inputs!$B$38)*_xlfn.NORM.S.INV(RAND())</f>
        <v>-0.11798917329476494</v>
      </c>
      <c r="AM900" s="24">
        <f ca="1">SQRT(Inputs!$B$38)*F900+SQRT(1-Inputs!$B$38)*_xlfn.NORM.S.INV(RAND())</f>
        <v>0.22008414416725397</v>
      </c>
      <c r="AN900" s="24">
        <f ca="1">SQRT(Inputs!$B$38)*G900+SQRT(1-Inputs!$B$38)*_xlfn.NORM.S.INV(RAND())</f>
        <v>-1.835943130438815</v>
      </c>
      <c r="AO900" s="24">
        <f ca="1">SQRT(Inputs!$B$38)*H900+SQRT(1-Inputs!$B$38)*_xlfn.NORM.S.INV(RAND())</f>
        <v>-1.7426075813405828E-2</v>
      </c>
      <c r="AP900" s="24">
        <f ca="1">SQRT(Inputs!$B$38)*I900+SQRT(1-Inputs!$B$38)*_xlfn.NORM.S.INV(RAND())</f>
        <v>0.47768640195856832</v>
      </c>
      <c r="AQ900" s="24">
        <f ca="1">SQRT(Inputs!$B$38)*J900+SQRT(1-Inputs!$B$38)*_xlfn.NORM.S.INV(RAND())</f>
        <v>2.3654190096017902</v>
      </c>
      <c r="AR900" s="24">
        <f ca="1">SQRT(Inputs!$B$38)*K900+SQRT(1-Inputs!$B$38)*_xlfn.NORM.S.INV(RAND())</f>
        <v>-0.45890482657398751</v>
      </c>
      <c r="AS900" s="24">
        <f ca="1">SQRT(Inputs!$B$38)*L900+SQRT(1-Inputs!$B$38)*_xlfn.NORM.S.INV(RAND())</f>
        <v>0.76060968551070252</v>
      </c>
      <c r="AT900" s="24">
        <f ca="1">SQRT(Inputs!$B$38)*M900+SQRT(1-Inputs!$B$38)*_xlfn.NORM.S.INV(RAND())</f>
        <v>-1.2032044851740094</v>
      </c>
      <c r="AU900" s="15">
        <f ca="1">Inputs!$B$6*EXP($B$8-0.5*C$5^2+C$5*N900)</f>
        <v>5724.0815010275246</v>
      </c>
      <c r="AV900" s="15">
        <f t="shared" ca="1" si="474"/>
        <v>8036.9975534441346</v>
      </c>
      <c r="AW900" s="15">
        <f t="shared" ca="1" si="475"/>
        <v>11913.201568592438</v>
      </c>
      <c r="AX900" s="15">
        <f t="shared" ca="1" si="476"/>
        <v>15091.542114077023</v>
      </c>
      <c r="AY900" s="15">
        <f t="shared" ca="1" si="477"/>
        <v>18122.122091521956</v>
      </c>
      <c r="AZ900" s="15">
        <f t="shared" ca="1" si="478"/>
        <v>25004.434356303795</v>
      </c>
      <c r="BA900" s="15">
        <f t="shared" ca="1" si="479"/>
        <v>34266.892395077673</v>
      </c>
      <c r="BB900" s="15">
        <f t="shared" ca="1" si="480"/>
        <v>45165.128185069327</v>
      </c>
      <c r="BC900" s="15">
        <f t="shared" ca="1" si="481"/>
        <v>53094.081594124844</v>
      </c>
      <c r="BD900" s="15">
        <f t="shared" ca="1" si="482"/>
        <v>60858.595253895714</v>
      </c>
      <c r="BE900" s="15">
        <f t="shared" ca="1" si="483"/>
        <v>64052.666785458765</v>
      </c>
      <c r="BF900" s="15">
        <f ca="1">Inputs!$B$13*EXP($B$9-0.5*C$6^2+C$6*Y900)</f>
        <v>16208.268668683826</v>
      </c>
      <c r="BG900" s="15">
        <f t="shared" ca="1" si="484"/>
        <v>22497.027747873926</v>
      </c>
      <c r="BH900" s="15">
        <f t="shared" ca="1" si="485"/>
        <v>28692.385925498475</v>
      </c>
      <c r="BI900" s="15">
        <f t="shared" ca="1" si="486"/>
        <v>34833.408565036967</v>
      </c>
      <c r="BJ900" s="15">
        <f t="shared" ca="1" si="487"/>
        <v>38508.417499985611</v>
      </c>
      <c r="BK900" s="15">
        <f t="shared" ca="1" si="488"/>
        <v>46159.99522443649</v>
      </c>
      <c r="BL900" s="15">
        <f t="shared" ca="1" si="489"/>
        <v>61619.623865557201</v>
      </c>
      <c r="BM900" s="15">
        <f t="shared" ca="1" si="490"/>
        <v>93761.034750756502</v>
      </c>
      <c r="BN900" s="15">
        <f t="shared" ca="1" si="491"/>
        <v>120553.72715534907</v>
      </c>
      <c r="BO900" s="15">
        <f t="shared" ca="1" si="492"/>
        <v>145219.65584263485</v>
      </c>
      <c r="BP900" s="15">
        <f t="shared" ca="1" si="493"/>
        <v>156218.03219915298</v>
      </c>
      <c r="BQ900" s="15">
        <f ca="1">Inputs!$B$20*EXP($B$10-0.5*C$7^2+C$7*AJ900)</f>
        <v>3115.9158962977044</v>
      </c>
      <c r="BR900" s="15">
        <f t="shared" ca="1" si="494"/>
        <v>4218.6563726348477</v>
      </c>
      <c r="BS900" s="15">
        <f t="shared" ca="1" si="495"/>
        <v>5584.512511232715</v>
      </c>
      <c r="BT900" s="15">
        <f t="shared" ca="1" si="496"/>
        <v>8157.4633619701572</v>
      </c>
      <c r="BU900" s="15">
        <f t="shared" ca="1" si="497"/>
        <v>7250.1756713757377</v>
      </c>
      <c r="BV900" s="15">
        <f t="shared" ca="1" si="498"/>
        <v>10047.561425584594</v>
      </c>
      <c r="BW900" s="15">
        <f t="shared" ca="1" si="499"/>
        <v>15512.4709062682</v>
      </c>
      <c r="BX900" s="15">
        <f t="shared" ca="1" si="500"/>
        <v>34860.85979314716</v>
      </c>
      <c r="BY900" s="15">
        <f t="shared" ca="1" si="501"/>
        <v>44740.196196873112</v>
      </c>
      <c r="BZ900" s="15">
        <f t="shared" ca="1" si="502"/>
        <v>72197.884109101418</v>
      </c>
      <c r="CA900" s="15">
        <f t="shared" ca="1" si="503"/>
        <v>81893.663368870737</v>
      </c>
      <c r="CB900" s="15">
        <f ca="1">(AU900*DCF!C$10-DCF!C$5*MAX(AU900*DCF!C$10,0)-MAX(AU900-Inputs!$B$6,0)/Inputs!$B$10)*DCF!C$6</f>
        <v>1037.642233762997</v>
      </c>
      <c r="CC900" s="15">
        <f ca="1">(AV900*DCF!D$10-DCF!D$5*MAX(AV900*DCF!D$10,0)-MAX(AV900-AU900,0)/Inputs!$B$10)*DCF!D$6</f>
        <v>1395.0196587123928</v>
      </c>
      <c r="CD900" s="15">
        <f ca="1">(AW900*DCF!E$10-DCF!E$5*MAX(AW900*DCF!E$10,0)-MAX(AW900-AV900,0)/Inputs!$B$10)*DCF!E$6</f>
        <v>1877.4869356583131</v>
      </c>
      <c r="CE900" s="15">
        <f ca="1">(AX900*DCF!F$10-DCF!F$5*MAX(AX900*DCF!F$10,0)-MAX(AX900-AW900,0)/Inputs!$B$10)*DCF!F$6</f>
        <v>2633.1257251539409</v>
      </c>
      <c r="CF900" s="15">
        <f ca="1">(AY900*DCF!G$10-DCF!G$5*MAX(AY900*DCF!G$10,0)-MAX(AY900-AX900,0)/Inputs!$B$10)*DCF!G$6</f>
        <v>3151.349445656339</v>
      </c>
      <c r="CG900" s="15">
        <f ca="1">(AZ900*DCF!H$10-DCF!H$5*MAX(AZ900*DCF!H$10,0)-MAX(AZ900-AY900,0)/Inputs!$B$10)*DCF!H$6</f>
        <v>3632.5509411318189</v>
      </c>
      <c r="CH900" s="15">
        <f ca="1">(BA900*DCF!I$10-DCF!I$5*MAX(BA900*DCF!I$10,0)-MAX(BA900-AZ900,0)/Inputs!$B$10)*DCF!I$6</f>
        <v>4739.9435349848636</v>
      </c>
      <c r="CI900" s="15">
        <f ca="1">(BB900*DCF!J$10-DCF!J$5*MAX(BB900*DCF!J$10,0)-MAX(BB900-BA900,0)/Inputs!$B$10)*DCF!J$6</f>
        <v>6098.9927488419953</v>
      </c>
      <c r="CJ900" s="15">
        <f ca="1">(BC900*DCF!K$10-DCF!K$5*MAX(BC900*DCF!K$10,0)-MAX(BC900-BB900,0)/Inputs!$B$10)*DCF!K$6</f>
        <v>7437.3616643796195</v>
      </c>
      <c r="CK900" s="15">
        <f ca="1">(BD900*DCF!L$10-DCF!L$5*MAX(BD900*DCF!L$10,0)-MAX(BD900-BC900,0)/Inputs!$B$10)*DCF!L$6</f>
        <v>8174.5561147032204</v>
      </c>
      <c r="CL900" s="15">
        <f ca="1">(BE900*DCF!M$10-DCF!M$5*MAX(BE900*DCF!M$10,0)-MAX(BE900-BD900,0)/Inputs!$B$10)*DCF!M$6</f>
        <v>8657.0937707983703</v>
      </c>
      <c r="CM900" s="15">
        <f ca="1">(BF900*DCF!C$28-DCF!C$5*MAX(BF900*DCF!C$28,0)-MAX(BF900-Inputs!$B$13,0)/Inputs!$B$17)*DCF!C$6</f>
        <v>3833.2003344183386</v>
      </c>
      <c r="CN900" s="15">
        <f ca="1">(BG900*DCF!D$28-DCF!D$5*MAX(BG900*DCF!D$28,0)-MAX(BG900-BF900,0)/Inputs!$B$17)*DCF!D$6</f>
        <v>5284.2128901056112</v>
      </c>
      <c r="CO900" s="15">
        <f ca="1">(BH900*DCF!E$28-DCF!E$5*MAX(BH900*DCF!E$28,0)-MAX(BH900-BG900,0)/Inputs!$B$17)*DCF!E$6</f>
        <v>6905.1747843950579</v>
      </c>
      <c r="CP900" s="15">
        <f ca="1">(BI900*DCF!F$28-DCF!F$5*MAX(BI900*DCF!F$28,0)-MAX(BI900-BH900,0)/Inputs!$B$17)*DCF!F$6</f>
        <v>8338.2826455875675</v>
      </c>
      <c r="CQ900" s="15">
        <f ca="1">(BJ900*DCF!G$28-DCF!G$5*MAX(BJ900*DCF!G$28,0)-MAX(BJ900-BI900,0)/Inputs!$B$17)*DCF!G$6</f>
        <v>9373.2008846899662</v>
      </c>
      <c r="CR900" s="15">
        <f ca="1">(BK900*DCF!H$28-DCF!H$5*MAX(BK900*DCF!H$28,0)-MAX(BK900-BJ900,0)/Inputs!$B$17)*DCF!H$6</f>
        <v>10227.035641744251</v>
      </c>
      <c r="CS900" s="15">
        <f ca="1">(BL900*DCF!I$28-DCF!I$5*MAX(BL900*DCF!I$28,0)-MAX(BL900-BK900,0)/Inputs!$B$17)*DCF!I$6</f>
        <v>12271.111037460963</v>
      </c>
      <c r="CT900" s="15">
        <f ca="1">(BM900*DCF!J$28-DCF!J$5*MAX(BM900*DCF!J$28,0)-MAX(BM900-BL900,0)/Inputs!$B$17)*DCF!J$6</f>
        <v>16654.805929764418</v>
      </c>
      <c r="CU900" s="15">
        <f ca="1">(BN900*DCF!K$28-DCF!K$5*MAX(BN900*DCF!K$28,0)-MAX(BN900-BM900,0)/Inputs!$B$17)*DCF!K$6</f>
        <v>22177.177908207464</v>
      </c>
      <c r="CV900" s="15">
        <f ca="1">(BO900*DCF!L$28-DCF!L$5*MAX(BO900*DCF!L$28,0)-MAX(BO900-BN900,0)/Inputs!$B$17)*DCF!L$6</f>
        <v>26183.378521773604</v>
      </c>
      <c r="CW900" s="15">
        <f ca="1">(BP900*DCF!M$28-DCF!M$5*MAX(BP900*DCF!M$28,0)-MAX(BP900-BO900,0)/Inputs!$B$17)*DCF!M$6</f>
        <v>28242.873790267789</v>
      </c>
      <c r="CX900" s="15">
        <f ca="1">(BQ900*DCF!C$46-DCF!C$5*MAX(BQ900*DCF!C$46,0)-MAX(BQ900-Inputs!$B$20,0)/Inputs!$B$24)*DCF!C$6</f>
        <v>-719.6110615006246</v>
      </c>
      <c r="CY900" s="15">
        <f ca="1">(BR900*DCF!D$46-DCF!D$5*MAX(BR900*DCF!D$46,0)-MAX(BR900-BQ900,0)/Inputs!$B$24)*DCF!D$6</f>
        <v>-1190.5564701464439</v>
      </c>
      <c r="CZ900" s="15">
        <f ca="1">(BS900*DCF!E$46-DCF!E$5*MAX(BS900*DCF!E$46,0)-MAX(BS900-BR900,0)/Inputs!$B$24)*DCF!E$6</f>
        <v>-1198.7612162295759</v>
      </c>
      <c r="DA900" s="15">
        <f ca="1">(BT900*DCF!F$46-DCF!F$5*MAX(BT900*DCF!F$46,0)-MAX(BT900-BS900,0)/Inputs!$B$24)*DCF!F$6</f>
        <v>-1530.9707993708885</v>
      </c>
      <c r="DB900" s="15">
        <f ca="1">(BU900*DCF!G$46-DCF!G$5*MAX(BU900*DCF!G$46,0)-MAX(BU900-BT900,0)/Inputs!$B$24)*DCF!G$6</f>
        <v>-243.88158498702711</v>
      </c>
      <c r="DC900" s="15">
        <f ca="1">(BV900*DCF!H$46-DCF!H$5*MAX(BV900*DCF!H$46,0)-MAX(BV900-BU900,0)/Inputs!$B$24)*DCF!H$6</f>
        <v>-869.27048325351507</v>
      </c>
      <c r="DD900" s="15">
        <f ca="1">(BW900*DCF!I$46-DCF!I$5*MAX(BW900*DCF!I$46,0)-MAX(BW900-BV900,0)/Inputs!$B$24)*DCF!I$6</f>
        <v>-1210.4975711251789</v>
      </c>
      <c r="DE900" s="15">
        <f ca="1">(BX900*DCF!J$46-DCF!J$5*MAX(BX900*DCF!J$46,0)-MAX(BX900-BW900,0)/Inputs!$B$24)*DCF!J$6</f>
        <v>-3668.5599867115916</v>
      </c>
      <c r="DF900" s="15">
        <f ca="1">(BY900*DCF!K$46-DCF!K$5*MAX(BY900*DCF!K$46,0)-MAX(BY900-BX900,0)/Inputs!$B$24)*DCF!K$6</f>
        <v>135.53491447028458</v>
      </c>
      <c r="DG900" s="15">
        <f ca="1">(BZ900*DCF!L$46-DCF!L$5*MAX(BZ900*DCF!L$46,0)-MAX(BZ900-BY900,0)/Inputs!$B$24)*DCF!L$6</f>
        <v>-1223.0600035075645</v>
      </c>
      <c r="DH900" s="15">
        <f ca="1">(CA900*DCF!M$46-DCF!M$5*MAX(CA900*DCF!M$46,0)-MAX(CA900-BZ900,0)/Inputs!$B$24)*DCF!M$6</f>
        <v>4393.1789777209897</v>
      </c>
      <c r="DI900" s="15">
        <f ca="1">SUM(CB900:CL900)+BE900*DCF!M$10*(1+Inputs!$B$30)*(1-Inputs!$B$33)*(1-Inputs!$B$30/Inputs!$B$31)/(Inputs!$B$29-Inputs!$B$30)*DCF!M$6</f>
        <v>227094.54144654737</v>
      </c>
      <c r="DJ900" s="15">
        <f ca="1">SUM(CM900:CW900)+BP900*DCF!M$28*(1+Inputs!$B$30)*(1-Inputs!$B$33)*(1-Inputs!$B$30/Inputs!$B$31)/(Inputs!$B$29-Inputs!$B$30)*DCF!M$6</f>
        <v>729166.25354156177</v>
      </c>
      <c r="DK900" s="15">
        <f ca="1">SUM(CX900:DH900)+CA900*DCF!M$46*(1+Inputs!$B$30)*(1-Inputs!$B$33)*(1-Inputs!$B$30/Inputs!$B$31)/(Inputs!$B$29-Inputs!$B$30)*DCF!M$6</f>
        <v>119290.84920822275</v>
      </c>
      <c r="DM900" s="15">
        <f ca="1">DI900+DJ900+DK900+Inputs!$B$34+Inputs!$B$36-Inputs!$B$35</f>
        <v>1152402.644196332</v>
      </c>
    </row>
    <row r="901" spans="1:117" x14ac:dyDescent="0.75">
      <c r="A901" s="11">
        <v>888</v>
      </c>
      <c r="C901" s="24">
        <f t="shared" ca="1" si="508"/>
        <v>-0.19600487376664308</v>
      </c>
      <c r="D901" s="24">
        <f t="shared" ca="1" si="508"/>
        <v>-1.3704763665596087</v>
      </c>
      <c r="E901" s="24">
        <f t="shared" ca="1" si="508"/>
        <v>9.7374410387561644E-2</v>
      </c>
      <c r="F901" s="24">
        <f t="shared" ca="1" si="508"/>
        <v>-0.11730514188554005</v>
      </c>
      <c r="G901" s="24">
        <f t="shared" ca="1" si="508"/>
        <v>1.6219809854392324</v>
      </c>
      <c r="H901" s="24">
        <f t="shared" ca="1" si="508"/>
        <v>-0.21038074131233869</v>
      </c>
      <c r="I901" s="24">
        <f t="shared" ca="1" si="508"/>
        <v>-2.3195836264231238</v>
      </c>
      <c r="J901" s="24">
        <f t="shared" ca="1" si="508"/>
        <v>-0.11039308250526671</v>
      </c>
      <c r="K901" s="24">
        <f t="shared" ca="1" si="508"/>
        <v>0.24670907720759591</v>
      </c>
      <c r="L901" s="24">
        <f t="shared" ca="1" si="508"/>
        <v>5.2901189906554057E-3</v>
      </c>
      <c r="M901" s="24">
        <f t="shared" ca="1" si="508"/>
        <v>-0.6508908642728628</v>
      </c>
      <c r="N901" s="24">
        <f ca="1">SQRT(Inputs!$B$38)*C901+SQRT(1-Inputs!$B$38)*_xlfn.NORM.S.INV(RAND())</f>
        <v>6.8304005734233758E-2</v>
      </c>
      <c r="O901" s="24">
        <f ca="1">SQRT(Inputs!$B$38)*D901+SQRT(1-Inputs!$B$38)*_xlfn.NORM.S.INV(RAND())</f>
        <v>-0.10082688567779075</v>
      </c>
      <c r="P901" s="24">
        <f ca="1">SQRT(Inputs!$B$38)*E901+SQRT(1-Inputs!$B$38)*_xlfn.NORM.S.INV(RAND())</f>
        <v>0.98748334136279825</v>
      </c>
      <c r="Q901" s="24">
        <f ca="1">SQRT(Inputs!$B$38)*F901+SQRT(1-Inputs!$B$38)*_xlfn.NORM.S.INV(RAND())</f>
        <v>1.2124244239047428</v>
      </c>
      <c r="R901" s="24">
        <f ca="1">SQRT(Inputs!$B$38)*G901+SQRT(1-Inputs!$B$38)*_xlfn.NORM.S.INV(RAND())</f>
        <v>2.0250784386895941</v>
      </c>
      <c r="S901" s="24">
        <f ca="1">SQRT(Inputs!$B$38)*H901+SQRT(1-Inputs!$B$38)*_xlfn.NORM.S.INV(RAND())</f>
        <v>-0.49534372924167852</v>
      </c>
      <c r="T901" s="24">
        <f ca="1">SQRT(Inputs!$B$38)*I901+SQRT(1-Inputs!$B$38)*_xlfn.NORM.S.INV(RAND())</f>
        <v>-2.0134401194617499</v>
      </c>
      <c r="U901" s="24">
        <f ca="1">SQRT(Inputs!$B$38)*J901+SQRT(1-Inputs!$B$38)*_xlfn.NORM.S.INV(RAND())</f>
        <v>0.47898795027319374</v>
      </c>
      <c r="V901" s="24">
        <f ca="1">SQRT(Inputs!$B$38)*K901+SQRT(1-Inputs!$B$38)*_xlfn.NORM.S.INV(RAND())</f>
        <v>1.2252136164144032</v>
      </c>
      <c r="W901" s="24">
        <f ca="1">SQRT(Inputs!$B$38)*L901+SQRT(1-Inputs!$B$38)*_xlfn.NORM.S.INV(RAND())</f>
        <v>0.16242884198511864</v>
      </c>
      <c r="X901" s="24">
        <f ca="1">SQRT(Inputs!$B$38)*M901+SQRT(1-Inputs!$B$38)*_xlfn.NORM.S.INV(RAND())</f>
        <v>0.3384328983951635</v>
      </c>
      <c r="Y901" s="24">
        <f ca="1">SQRT(Inputs!$B$38)*C901+SQRT(1-Inputs!$B$38)*_xlfn.NORM.S.INV(RAND())</f>
        <v>-0.70034187168512374</v>
      </c>
      <c r="Z901" s="24">
        <f ca="1">SQRT(Inputs!$B$38)*D901+SQRT(1-Inputs!$B$38)*_xlfn.NORM.S.INV(RAND())</f>
        <v>-0.26534677756494623</v>
      </c>
      <c r="AA901" s="24">
        <f ca="1">SQRT(Inputs!$B$38)*E901+SQRT(1-Inputs!$B$38)*_xlfn.NORM.S.INV(RAND())</f>
        <v>-0.14759203820047298</v>
      </c>
      <c r="AB901" s="24">
        <f ca="1">SQRT(Inputs!$B$38)*F901+SQRT(1-Inputs!$B$38)*_xlfn.NORM.S.INV(RAND())</f>
        <v>-0.28966482592392695</v>
      </c>
      <c r="AC901" s="24">
        <f ca="1">SQRT(Inputs!$B$38)*G901+SQRT(1-Inputs!$B$38)*_xlfn.NORM.S.INV(RAND())</f>
        <v>0.60179458208151204</v>
      </c>
      <c r="AD901" s="24">
        <f ca="1">SQRT(Inputs!$B$38)*H901+SQRT(1-Inputs!$B$38)*_xlfn.NORM.S.INV(RAND())</f>
        <v>-1.4276240803415956</v>
      </c>
      <c r="AE901" s="24">
        <f ca="1">SQRT(Inputs!$B$38)*I901+SQRT(1-Inputs!$B$38)*_xlfn.NORM.S.INV(RAND())</f>
        <v>-0.82824000048600821</v>
      </c>
      <c r="AF901" s="24">
        <f ca="1">SQRT(Inputs!$B$38)*J901+SQRT(1-Inputs!$B$38)*_xlfn.NORM.S.INV(RAND())</f>
        <v>0.36633984684573168</v>
      </c>
      <c r="AG901" s="24">
        <f ca="1">SQRT(Inputs!$B$38)*K901+SQRT(1-Inputs!$B$38)*_xlfn.NORM.S.INV(RAND())</f>
        <v>-0.14376346685148125</v>
      </c>
      <c r="AH901" s="24">
        <f ca="1">SQRT(Inputs!$B$38)*L901+SQRT(1-Inputs!$B$38)*_xlfn.NORM.S.INV(RAND())</f>
        <v>1.3069155622743267</v>
      </c>
      <c r="AI901" s="24">
        <f ca="1">SQRT(Inputs!$B$38)*M901+SQRT(1-Inputs!$B$38)*_xlfn.NORM.S.INV(RAND())</f>
        <v>-1.1628351273159374</v>
      </c>
      <c r="AJ901" s="24">
        <f ca="1">SQRT(Inputs!$B$38)*C901+SQRT(1-Inputs!$B$38)*_xlfn.NORM.S.INV(RAND())</f>
        <v>-1.5981093304948263E-2</v>
      </c>
      <c r="AK901" s="24">
        <f ca="1">SQRT(Inputs!$B$38)*D901+SQRT(1-Inputs!$B$38)*_xlfn.NORM.S.INV(RAND())</f>
        <v>-1.5547092292008069</v>
      </c>
      <c r="AL901" s="24">
        <f ca="1">SQRT(Inputs!$B$38)*E901+SQRT(1-Inputs!$B$38)*_xlfn.NORM.S.INV(RAND())</f>
        <v>0.43019689356599422</v>
      </c>
      <c r="AM901" s="24">
        <f ca="1">SQRT(Inputs!$B$38)*F901+SQRT(1-Inputs!$B$38)*_xlfn.NORM.S.INV(RAND())</f>
        <v>0.12270046775393874</v>
      </c>
      <c r="AN901" s="24">
        <f ca="1">SQRT(Inputs!$B$38)*G901+SQRT(1-Inputs!$B$38)*_xlfn.NORM.S.INV(RAND())</f>
        <v>0.72368313568862119</v>
      </c>
      <c r="AO901" s="24">
        <f ca="1">SQRT(Inputs!$B$38)*H901+SQRT(1-Inputs!$B$38)*_xlfn.NORM.S.INV(RAND())</f>
        <v>1.2131608189124496</v>
      </c>
      <c r="AP901" s="24">
        <f ca="1">SQRT(Inputs!$B$38)*I901+SQRT(1-Inputs!$B$38)*_xlfn.NORM.S.INV(RAND())</f>
        <v>-2.2776241801235955</v>
      </c>
      <c r="AQ901" s="24">
        <f ca="1">SQRT(Inputs!$B$38)*J901+SQRT(1-Inputs!$B$38)*_xlfn.NORM.S.INV(RAND())</f>
        <v>0.18125752257586539</v>
      </c>
      <c r="AR901" s="24">
        <f ca="1">SQRT(Inputs!$B$38)*K901+SQRT(1-Inputs!$B$38)*_xlfn.NORM.S.INV(RAND())</f>
        <v>-0.48544691156257669</v>
      </c>
      <c r="AS901" s="24">
        <f ca="1">SQRT(Inputs!$B$38)*L901+SQRT(1-Inputs!$B$38)*_xlfn.NORM.S.INV(RAND())</f>
        <v>-0.92904694890083295</v>
      </c>
      <c r="AT901" s="24">
        <f ca="1">SQRT(Inputs!$B$38)*M901+SQRT(1-Inputs!$B$38)*_xlfn.NORM.S.INV(RAND())</f>
        <v>1.2880216623048997</v>
      </c>
      <c r="AU901" s="15">
        <f ca="1">Inputs!$B$6*EXP($B$8-0.5*C$5^2+C$5*N901)</f>
        <v>5017.4092592408688</v>
      </c>
      <c r="AV901" s="15">
        <f t="shared" ca="1" si="474"/>
        <v>6017.4995712664168</v>
      </c>
      <c r="AW901" s="15">
        <f t="shared" ca="1" si="475"/>
        <v>8382.6185722564624</v>
      </c>
      <c r="AX901" s="15">
        <f t="shared" ca="1" si="476"/>
        <v>11908.113948671455</v>
      </c>
      <c r="AY901" s="15">
        <f t="shared" ca="1" si="477"/>
        <v>18435.849931301131</v>
      </c>
      <c r="AZ901" s="15">
        <f t="shared" ca="1" si="478"/>
        <v>21350.584443278887</v>
      </c>
      <c r="BA901" s="15">
        <f t="shared" ca="1" si="479"/>
        <v>21163.29563317712</v>
      </c>
      <c r="BB901" s="15">
        <f t="shared" ca="1" si="480"/>
        <v>27184.068450710904</v>
      </c>
      <c r="BC901" s="15">
        <f t="shared" ca="1" si="481"/>
        <v>37473.495428155977</v>
      </c>
      <c r="BD901" s="15">
        <f t="shared" ca="1" si="482"/>
        <v>46611.358860423912</v>
      </c>
      <c r="BE901" s="15">
        <f t="shared" ca="1" si="483"/>
        <v>58904.242337805525</v>
      </c>
      <c r="BF901" s="15">
        <f ca="1">Inputs!$B$13*EXP($B$9-0.5*C$6^2+C$6*Y901)</f>
        <v>12038.053936705102</v>
      </c>
      <c r="BG901" s="15">
        <f t="shared" ca="1" si="484"/>
        <v>13985.312990219449</v>
      </c>
      <c r="BH901" s="15">
        <f t="shared" ca="1" si="485"/>
        <v>16674.269944696476</v>
      </c>
      <c r="BI901" s="15">
        <f t="shared" ca="1" si="486"/>
        <v>19521.742033190931</v>
      </c>
      <c r="BJ901" s="15">
        <f t="shared" ca="1" si="487"/>
        <v>26101.127839886067</v>
      </c>
      <c r="BK901" s="15">
        <f t="shared" ca="1" si="488"/>
        <v>26375.676384021455</v>
      </c>
      <c r="BL901" s="15">
        <f t="shared" ca="1" si="489"/>
        <v>29101.942824322876</v>
      </c>
      <c r="BM901" s="15">
        <f t="shared" ca="1" si="490"/>
        <v>37438.173838249255</v>
      </c>
      <c r="BN901" s="15">
        <f t="shared" ca="1" si="491"/>
        <v>45257.80807306918</v>
      </c>
      <c r="BO901" s="15">
        <f t="shared" ca="1" si="492"/>
        <v>64820.90477254858</v>
      </c>
      <c r="BP901" s="15">
        <f t="shared" ca="1" si="493"/>
        <v>69934.408652309998</v>
      </c>
      <c r="BQ901" s="15">
        <f ca="1">Inputs!$B$20*EXP($B$10-0.5*C$7^2+C$7*AJ901)</f>
        <v>4265.2687402143501</v>
      </c>
      <c r="BR901" s="15">
        <f t="shared" ca="1" si="494"/>
        <v>3532.2749784805251</v>
      </c>
      <c r="BS901" s="15">
        <f t="shared" ca="1" si="495"/>
        <v>5473.1987568172717</v>
      </c>
      <c r="BT901" s="15">
        <f t="shared" ca="1" si="496"/>
        <v>7793.2070568969648</v>
      </c>
      <c r="BU901" s="15">
        <f t="shared" ca="1" si="497"/>
        <v>12867.404298891206</v>
      </c>
      <c r="BV901" s="15">
        <f t="shared" ca="1" si="498"/>
        <v>23529.407540393011</v>
      </c>
      <c r="BW901" s="15">
        <f t="shared" ca="1" si="499"/>
        <v>20275.351659238615</v>
      </c>
      <c r="BX901" s="15">
        <f t="shared" ca="1" si="500"/>
        <v>29407.757511264383</v>
      </c>
      <c r="BY901" s="15">
        <f t="shared" ca="1" si="501"/>
        <v>37550.548330902835</v>
      </c>
      <c r="BZ901" s="15">
        <f t="shared" ca="1" si="502"/>
        <v>44416.469885042847</v>
      </c>
      <c r="CA901" s="15">
        <f t="shared" ca="1" si="503"/>
        <v>78438.437032775037</v>
      </c>
      <c r="CB901" s="15">
        <f ca="1">(AU901*DCF!C$10-DCF!C$5*MAX(AU901*DCF!C$10,0)-MAX(AU901-Inputs!$B$6,0)/Inputs!$B$10)*DCF!C$6</f>
        <v>1042.680932804778</v>
      </c>
      <c r="CC901" s="15">
        <f ca="1">(AV901*DCF!D$10-DCF!D$5*MAX(AV901*DCF!D$10,0)-MAX(AV901-AU901,0)/Inputs!$B$10)*DCF!D$6</f>
        <v>1222.8789049102008</v>
      </c>
      <c r="CD901" s="15">
        <f ca="1">(AW901*DCF!E$10-DCF!E$5*MAX(AW901*DCF!E$10,0)-MAX(AW901-AV901,0)/Inputs!$B$10)*DCF!E$6</f>
        <v>1402.6904457090498</v>
      </c>
      <c r="CE901" s="15">
        <f ca="1">(AX901*DCF!F$10-DCF!F$5*MAX(AX901*DCF!F$10,0)-MAX(AX901-AW901,0)/Inputs!$B$10)*DCF!F$6</f>
        <v>1865.9541166830588</v>
      </c>
      <c r="CF901" s="15">
        <f ca="1">(AY901*DCF!G$10-DCF!G$5*MAX(AY901*DCF!G$10,0)-MAX(AY901-AX901,0)/Inputs!$B$10)*DCF!G$6</f>
        <v>2543.7760623559548</v>
      </c>
      <c r="CG901" s="15">
        <f ca="1">(AZ901*DCF!H$10-DCF!H$5*MAX(AZ901*DCF!H$10,0)-MAX(AZ901-AY901,0)/Inputs!$B$10)*DCF!H$6</f>
        <v>3627.6679179241332</v>
      </c>
      <c r="CH901" s="15">
        <f ca="1">(BA901*DCF!I$10-DCF!I$5*MAX(BA901*DCF!I$10,0)-MAX(BA901-AZ901,0)/Inputs!$B$10)*DCF!I$6</f>
        <v>3865.7620727990807</v>
      </c>
      <c r="CI901" s="15">
        <f ca="1">(BB901*DCF!J$10-DCF!J$5*MAX(BB901*DCF!J$10,0)-MAX(BB901-BA901,0)/Inputs!$B$10)*DCF!J$6</f>
        <v>3752.5003158730246</v>
      </c>
      <c r="CJ901" s="15">
        <f ca="1">(BC901*DCF!K$10-DCF!K$5*MAX(BC901*DCF!K$10,0)-MAX(BC901-BB901,0)/Inputs!$B$10)*DCF!K$6</f>
        <v>4592.2677931487115</v>
      </c>
      <c r="CK901" s="15">
        <f ca="1">(BD901*DCF!L$10-DCF!L$5*MAX(BD901*DCF!L$10,0)-MAX(BD901-BC901,0)/Inputs!$B$10)*DCF!L$6</f>
        <v>5848.2055795290562</v>
      </c>
      <c r="CL901" s="15">
        <f ca="1">(BE901*DCF!M$10-DCF!M$5*MAX(BE901*DCF!M$10,0)-MAX(BE901-BD901,0)/Inputs!$B$10)*DCF!M$6</f>
        <v>6843.634184384523</v>
      </c>
      <c r="CM901" s="15">
        <f ca="1">(BF901*DCF!C$28-DCF!C$5*MAX(BF901*DCF!C$28,0)-MAX(BF901-Inputs!$B$13,0)/Inputs!$B$17)*DCF!C$6</f>
        <v>3523.5762375466729</v>
      </c>
      <c r="CN901" s="15">
        <f ca="1">(BG901*DCF!D$28-DCF!D$5*MAX(BG901*DCF!D$28,0)-MAX(BG901-BF901,0)/Inputs!$B$17)*DCF!D$6</f>
        <v>3703.5575930180557</v>
      </c>
      <c r="CO901" s="15">
        <f ca="1">(BH901*DCF!E$28-DCF!E$5*MAX(BH901*DCF!E$28,0)-MAX(BH901-BG901,0)/Inputs!$B$17)*DCF!E$6</f>
        <v>4192.4937549623792</v>
      </c>
      <c r="CP901" s="15">
        <f ca="1">(BI901*DCF!F$28-DCF!F$5*MAX(BI901*DCF!F$28,0)-MAX(BI901-BH901,0)/Inputs!$B$17)*DCF!F$6</f>
        <v>4781.211441049003</v>
      </c>
      <c r="CQ901" s="15">
        <f ca="1">(BJ901*DCF!G$28-DCF!G$5*MAX(BJ901*DCF!G$28,0)-MAX(BJ901-BI901,0)/Inputs!$B$17)*DCF!G$6</f>
        <v>5665.5479504541327</v>
      </c>
      <c r="CR901" s="15">
        <f ca="1">(BK901*DCF!H$28-DCF!H$5*MAX(BK901*DCF!H$28,0)-MAX(BK901-BJ901,0)/Inputs!$B$17)*DCF!H$6</f>
        <v>6480.3386264851615</v>
      </c>
      <c r="CS901" s="15">
        <f ca="1">(BL901*DCF!I$28-DCF!I$5*MAX(BL901*DCF!I$28,0)-MAX(BL901-BK901,0)/Inputs!$B$17)*DCF!I$6</f>
        <v>6452.107426636022</v>
      </c>
      <c r="CT901" s="15">
        <f ca="1">(BM901*DCF!J$28-DCF!J$5*MAX(BM901*DCF!J$28,0)-MAX(BM901-BL901,0)/Inputs!$B$17)*DCF!J$6</f>
        <v>7246.5046140676723</v>
      </c>
      <c r="CU901" s="15">
        <f ca="1">(BN901*DCF!K$28-DCF!K$5*MAX(BN901*DCF!K$28,0)-MAX(BN901-BM901,0)/Inputs!$B$17)*DCF!K$6</f>
        <v>8599.8891905850396</v>
      </c>
      <c r="CV901" s="15">
        <f ca="1">(BO901*DCF!L$28-DCF!L$5*MAX(BO901*DCF!L$28,0)-MAX(BO901-BN901,0)/Inputs!$B$17)*DCF!L$6</f>
        <v>10719.534071991993</v>
      </c>
      <c r="CW901" s="15">
        <f ca="1">(BP901*DCF!M$28-DCF!M$5*MAX(BP901*DCF!M$28,0)-MAX(BP901-BO901,0)/Inputs!$B$17)*DCF!M$6</f>
        <v>12623.694619700036</v>
      </c>
      <c r="CX901" s="15">
        <f ca="1">(BQ901*DCF!C$46-DCF!C$5*MAX(BQ901*DCF!C$46,0)-MAX(BQ901-Inputs!$B$20,0)/Inputs!$B$24)*DCF!C$6</f>
        <v>-1476.6296121577484</v>
      </c>
      <c r="CY901" s="15">
        <f ca="1">(BR901*DCF!D$46-DCF!D$5*MAX(BR901*DCF!D$46,0)-MAX(BR901-BQ901,0)/Inputs!$B$24)*DCF!D$6</f>
        <v>-602.87696510929595</v>
      </c>
      <c r="CZ901" s="15">
        <f ca="1">(BS901*DCF!E$46-DCF!E$5*MAX(BS901*DCF!E$46,0)-MAX(BS901-BR901,0)/Inputs!$B$24)*DCF!E$6</f>
        <v>-1412.2740031815099</v>
      </c>
      <c r="DA901" s="15">
        <f ca="1">(BT901*DCF!F$46-DCF!F$5*MAX(BT901*DCF!F$46,0)-MAX(BT901-BS901,0)/Inputs!$B$24)*DCF!F$6</f>
        <v>-1412.3389734129385</v>
      </c>
      <c r="DB901" s="15">
        <f ca="1">(BU901*DCF!G$46-DCF!G$5*MAX(BU901*DCF!G$46,0)-MAX(BU901-BT901,0)/Inputs!$B$24)*DCF!G$6</f>
        <v>-2139.6937560386577</v>
      </c>
      <c r="DC901" s="15">
        <f ca="1">(BV901*DCF!H$46-DCF!H$5*MAX(BV901*DCF!H$46,0)-MAX(BV901-BU901,0)/Inputs!$B$24)*DCF!H$6</f>
        <v>-3313.1521801189692</v>
      </c>
      <c r="DD901" s="15">
        <f ca="1">(BW901*DCF!I$46-DCF!I$5*MAX(BW901*DCF!I$46,0)-MAX(BW901-BV901,0)/Inputs!$B$24)*DCF!I$6</f>
        <v>468.26710473116907</v>
      </c>
      <c r="DE901" s="15">
        <f ca="1">(BX901*DCF!J$46-DCF!J$5*MAX(BX901*DCF!J$46,0)-MAX(BX901-BW901,0)/Inputs!$B$24)*DCF!J$6</f>
        <v>-1188.1907480482309</v>
      </c>
      <c r="DF901" s="15">
        <f ca="1">(BY901*DCF!K$46-DCF!K$5*MAX(BY901*DCF!K$46,0)-MAX(BY901-BX901,0)/Inputs!$B$24)*DCF!K$6</f>
        <v>150.24566827370558</v>
      </c>
      <c r="DG901" s="15">
        <f ca="1">(BZ901*DCF!L$46-DCF!L$5*MAX(BZ901*DCF!L$46,0)-MAX(BZ901-BY901,0)/Inputs!$B$24)*DCF!L$6</f>
        <v>1516.5245166862894</v>
      </c>
      <c r="DH901" s="15">
        <f ca="1">(CA901*DCF!M$46-DCF!M$5*MAX(CA901*DCF!M$46,0)-MAX(CA901-BZ901,0)/Inputs!$B$24)*DCF!M$6</f>
        <v>-963.23756941717409</v>
      </c>
      <c r="DI901" s="15">
        <f ca="1">SUM(CB901:CL901)+BE901*DCF!M$10*(1+Inputs!$B$30)*(1-Inputs!$B$33)*(1-Inputs!$B$30/Inputs!$B$31)/(Inputs!$B$29-Inputs!$B$30)*DCF!M$6</f>
        <v>200539.30368020083</v>
      </c>
      <c r="DJ901" s="15">
        <f ca="1">SUM(CM901:CW901)+BP901*DCF!M$28*(1+Inputs!$B$30)*(1-Inputs!$B$33)*(1-Inputs!$B$30/Inputs!$B$31)/(Inputs!$B$29-Inputs!$B$30)*DCF!M$6</f>
        <v>333492.96761475579</v>
      </c>
      <c r="DK901" s="15">
        <f ca="1">SUM(CX901:DH901)+CA901*DCF!M$46*(1+Inputs!$B$30)*(1-Inputs!$B$33)*(1-Inputs!$B$30/Inputs!$B$31)/(Inputs!$B$29-Inputs!$B$30)*DCF!M$6</f>
        <v>110901.75876174135</v>
      </c>
      <c r="DM901" s="15">
        <f ca="1">DI901+DJ901+DK901+Inputs!$B$34+Inputs!$B$36-Inputs!$B$35</f>
        <v>721785.0300566979</v>
      </c>
    </row>
    <row r="902" spans="1:117" x14ac:dyDescent="0.75">
      <c r="A902" s="11">
        <v>889</v>
      </c>
      <c r="C902" s="24">
        <f t="shared" ca="1" si="508"/>
        <v>-8.6001955774829775E-2</v>
      </c>
      <c r="D902" s="24">
        <f t="shared" ca="1" si="508"/>
        <v>0.67759366235798801</v>
      </c>
      <c r="E902" s="24">
        <f t="shared" ca="1" si="508"/>
        <v>-1.058692763934632</v>
      </c>
      <c r="F902" s="24">
        <f t="shared" ca="1" si="508"/>
        <v>0.4598472919573105</v>
      </c>
      <c r="G902" s="24">
        <f t="shared" ca="1" si="508"/>
        <v>0.81565215969289329</v>
      </c>
      <c r="H902" s="24">
        <f t="shared" ca="1" si="508"/>
        <v>-0.52130725249053944</v>
      </c>
      <c r="I902" s="24">
        <f t="shared" ca="1" si="508"/>
        <v>-0.3209397537963895</v>
      </c>
      <c r="J902" s="24">
        <f t="shared" ca="1" si="508"/>
        <v>-2.0977397422810555</v>
      </c>
      <c r="K902" s="24">
        <f t="shared" ca="1" si="508"/>
        <v>-0.23095553827966533</v>
      </c>
      <c r="L902" s="24">
        <f t="shared" ca="1" si="508"/>
        <v>2.3401279231471634</v>
      </c>
      <c r="M902" s="24">
        <f t="shared" ca="1" si="508"/>
        <v>0.28204397864494446</v>
      </c>
      <c r="N902" s="24">
        <f ca="1">SQRT(Inputs!$B$38)*C902+SQRT(1-Inputs!$B$38)*_xlfn.NORM.S.INV(RAND())</f>
        <v>0.87866374735711505</v>
      </c>
      <c r="O902" s="24">
        <f ca="1">SQRT(Inputs!$B$38)*D902+SQRT(1-Inputs!$B$38)*_xlfn.NORM.S.INV(RAND())</f>
        <v>-0.74103593376016863</v>
      </c>
      <c r="P902" s="24">
        <f ca="1">SQRT(Inputs!$B$38)*E902+SQRT(1-Inputs!$B$38)*_xlfn.NORM.S.INV(RAND())</f>
        <v>-2.7388887883821473</v>
      </c>
      <c r="Q902" s="24">
        <f ca="1">SQRT(Inputs!$B$38)*F902+SQRT(1-Inputs!$B$38)*_xlfn.NORM.S.INV(RAND())</f>
        <v>0.62158292601751941</v>
      </c>
      <c r="R902" s="24">
        <f ca="1">SQRT(Inputs!$B$38)*G902+SQRT(1-Inputs!$B$38)*_xlfn.NORM.S.INV(RAND())</f>
        <v>1.0757925848034344</v>
      </c>
      <c r="S902" s="24">
        <f ca="1">SQRT(Inputs!$B$38)*H902+SQRT(1-Inputs!$B$38)*_xlfn.NORM.S.INV(RAND())</f>
        <v>6.556268142981142E-2</v>
      </c>
      <c r="T902" s="24">
        <f ca="1">SQRT(Inputs!$B$38)*I902+SQRT(1-Inputs!$B$38)*_xlfn.NORM.S.INV(RAND())</f>
        <v>-2.8869500981351853E-2</v>
      </c>
      <c r="U902" s="24">
        <f ca="1">SQRT(Inputs!$B$38)*J902+SQRT(1-Inputs!$B$38)*_xlfn.NORM.S.INV(RAND())</f>
        <v>-1.3517905231547056</v>
      </c>
      <c r="V902" s="24">
        <f ca="1">SQRT(Inputs!$B$38)*K902+SQRT(1-Inputs!$B$38)*_xlfn.NORM.S.INV(RAND())</f>
        <v>0.50392297701825051</v>
      </c>
      <c r="W902" s="24">
        <f ca="1">SQRT(Inputs!$B$38)*L902+SQRT(1-Inputs!$B$38)*_xlfn.NORM.S.INV(RAND())</f>
        <v>2.2312732027157955</v>
      </c>
      <c r="X902" s="24">
        <f ca="1">SQRT(Inputs!$B$38)*M902+SQRT(1-Inputs!$B$38)*_xlfn.NORM.S.INV(RAND())</f>
        <v>-0.40623684878157129</v>
      </c>
      <c r="Y902" s="24">
        <f ca="1">SQRT(Inputs!$B$38)*C902+SQRT(1-Inputs!$B$38)*_xlfn.NORM.S.INV(RAND())</f>
        <v>0.4838487999327914</v>
      </c>
      <c r="Z902" s="24">
        <f ca="1">SQRT(Inputs!$B$38)*D902+SQRT(1-Inputs!$B$38)*_xlfn.NORM.S.INV(RAND())</f>
        <v>0.31663750729317025</v>
      </c>
      <c r="AA902" s="24">
        <f ca="1">SQRT(Inputs!$B$38)*E902+SQRT(1-Inputs!$B$38)*_xlfn.NORM.S.INV(RAND())</f>
        <v>-1.2075447479277648</v>
      </c>
      <c r="AB902" s="24">
        <f ca="1">SQRT(Inputs!$B$38)*F902+SQRT(1-Inputs!$B$38)*_xlfn.NORM.S.INV(RAND())</f>
        <v>-2.2382874328523057</v>
      </c>
      <c r="AC902" s="24">
        <f ca="1">SQRT(Inputs!$B$38)*G902+SQRT(1-Inputs!$B$38)*_xlfn.NORM.S.INV(RAND())</f>
        <v>2.4822742848971573</v>
      </c>
      <c r="AD902" s="24">
        <f ca="1">SQRT(Inputs!$B$38)*H902+SQRT(1-Inputs!$B$38)*_xlfn.NORM.S.INV(RAND())</f>
        <v>-0.8678570466063098</v>
      </c>
      <c r="AE902" s="24">
        <f ca="1">SQRT(Inputs!$B$38)*I902+SQRT(1-Inputs!$B$38)*_xlfn.NORM.S.INV(RAND())</f>
        <v>-0.5811263623563957</v>
      </c>
      <c r="AF902" s="24">
        <f ca="1">SQRT(Inputs!$B$38)*J902+SQRT(1-Inputs!$B$38)*_xlfn.NORM.S.INV(RAND())</f>
        <v>-3.4239409406728849</v>
      </c>
      <c r="AG902" s="24">
        <f ca="1">SQRT(Inputs!$B$38)*K902+SQRT(1-Inputs!$B$38)*_xlfn.NORM.S.INV(RAND())</f>
        <v>-0.17934792597814619</v>
      </c>
      <c r="AH902" s="24">
        <f ca="1">SQRT(Inputs!$B$38)*L902+SQRT(1-Inputs!$B$38)*_xlfn.NORM.S.INV(RAND())</f>
        <v>1.6071942296809087</v>
      </c>
      <c r="AI902" s="24">
        <f ca="1">SQRT(Inputs!$B$38)*M902+SQRT(1-Inputs!$B$38)*_xlfn.NORM.S.INV(RAND())</f>
        <v>1.9936451516334646</v>
      </c>
      <c r="AJ902" s="24">
        <f ca="1">SQRT(Inputs!$B$38)*C902+SQRT(1-Inputs!$B$38)*_xlfn.NORM.S.INV(RAND())</f>
        <v>-0.60405036332092266</v>
      </c>
      <c r="AK902" s="24">
        <f ca="1">SQRT(Inputs!$B$38)*D902+SQRT(1-Inputs!$B$38)*_xlfn.NORM.S.INV(RAND())</f>
        <v>1.2939597424948104</v>
      </c>
      <c r="AL902" s="24">
        <f ca="1">SQRT(Inputs!$B$38)*E902+SQRT(1-Inputs!$B$38)*_xlfn.NORM.S.INV(RAND())</f>
        <v>-0.11591121240360108</v>
      </c>
      <c r="AM902" s="24">
        <f ca="1">SQRT(Inputs!$B$38)*F902+SQRT(1-Inputs!$B$38)*_xlfn.NORM.S.INV(RAND())</f>
        <v>2.0176641847936012</v>
      </c>
      <c r="AN902" s="24">
        <f ca="1">SQRT(Inputs!$B$38)*G902+SQRT(1-Inputs!$B$38)*_xlfn.NORM.S.INV(RAND())</f>
        <v>0.32512978791385688</v>
      </c>
      <c r="AO902" s="24">
        <f ca="1">SQRT(Inputs!$B$38)*H902+SQRT(1-Inputs!$B$38)*_xlfn.NORM.S.INV(RAND())</f>
        <v>-0.48648516126507468</v>
      </c>
      <c r="AP902" s="24">
        <f ca="1">SQRT(Inputs!$B$38)*I902+SQRT(1-Inputs!$B$38)*_xlfn.NORM.S.INV(RAND())</f>
        <v>0.80591039543017529</v>
      </c>
      <c r="AQ902" s="24">
        <f ca="1">SQRT(Inputs!$B$38)*J902+SQRT(1-Inputs!$B$38)*_xlfn.NORM.S.INV(RAND())</f>
        <v>-1.1528605420624327</v>
      </c>
      <c r="AR902" s="24">
        <f ca="1">SQRT(Inputs!$B$38)*K902+SQRT(1-Inputs!$B$38)*_xlfn.NORM.S.INV(RAND())</f>
        <v>0.9390562412084823</v>
      </c>
      <c r="AS902" s="24">
        <f ca="1">SQRT(Inputs!$B$38)*L902+SQRT(1-Inputs!$B$38)*_xlfn.NORM.S.INV(RAND())</f>
        <v>1.4715727703702557</v>
      </c>
      <c r="AT902" s="24">
        <f ca="1">SQRT(Inputs!$B$38)*M902+SQRT(1-Inputs!$B$38)*_xlfn.NORM.S.INV(RAND())</f>
        <v>1.9428816635970042E-2</v>
      </c>
      <c r="AU902" s="15">
        <f ca="1">Inputs!$B$6*EXP($B$8-0.5*C$5^2+C$5*N902)</f>
        <v>5720.6883562453113</v>
      </c>
      <c r="AV902" s="15">
        <f t="shared" ca="1" si="474"/>
        <v>6244.5933365117498</v>
      </c>
      <c r="AW902" s="15">
        <f t="shared" ca="1" si="475"/>
        <v>5262.3996994914587</v>
      </c>
      <c r="AX902" s="15">
        <f t="shared" ca="1" si="476"/>
        <v>6943.6756537490764</v>
      </c>
      <c r="AY902" s="15">
        <f t="shared" ca="1" si="477"/>
        <v>9621.9143986024465</v>
      </c>
      <c r="AZ902" s="15">
        <f t="shared" ca="1" si="478"/>
        <v>11853.129374424152</v>
      </c>
      <c r="BA902" s="15">
        <f t="shared" ca="1" si="479"/>
        <v>14461.438639840264</v>
      </c>
      <c r="BB902" s="15">
        <f t="shared" ca="1" si="480"/>
        <v>15462.5873191879</v>
      </c>
      <c r="BC902" s="15">
        <f t="shared" ca="1" si="481"/>
        <v>19881.707565069475</v>
      </c>
      <c r="BD902" s="15">
        <f t="shared" ca="1" si="482"/>
        <v>30009.583272380482</v>
      </c>
      <c r="BE902" s="15">
        <f t="shared" ca="1" si="483"/>
        <v>35437.155768302015</v>
      </c>
      <c r="BF902" s="15">
        <f ca="1">Inputs!$B$13*EXP($B$9-0.5*C$6^2+C$6*Y902)</f>
        <v>15223.432600887998</v>
      </c>
      <c r="BG902" s="15">
        <f t="shared" ca="1" si="484"/>
        <v>19644.218848244567</v>
      </c>
      <c r="BH902" s="15">
        <f t="shared" ca="1" si="485"/>
        <v>19645.360326803504</v>
      </c>
      <c r="BI902" s="15">
        <f t="shared" ca="1" si="486"/>
        <v>17040.148494993333</v>
      </c>
      <c r="BJ902" s="15">
        <f t="shared" ca="1" si="487"/>
        <v>29876.872614643988</v>
      </c>
      <c r="BK902" s="15">
        <f t="shared" ca="1" si="488"/>
        <v>32581.900503071232</v>
      </c>
      <c r="BL902" s="15">
        <f t="shared" ca="1" si="489"/>
        <v>37119.539226975408</v>
      </c>
      <c r="BM902" s="15">
        <f t="shared" ca="1" si="490"/>
        <v>29819.782510418569</v>
      </c>
      <c r="BN902" s="15">
        <f t="shared" ca="1" si="491"/>
        <v>35894.786281843197</v>
      </c>
      <c r="BO902" s="15">
        <f t="shared" ca="1" si="492"/>
        <v>53236.777562830728</v>
      </c>
      <c r="BP902" s="15">
        <f t="shared" ca="1" si="493"/>
        <v>82129.467881274104</v>
      </c>
      <c r="BQ902" s="15">
        <f ca="1">Inputs!$B$20*EXP($B$10-0.5*C$7^2+C$7*AJ902)</f>
        <v>3462.2795443403188</v>
      </c>
      <c r="BR902" s="15">
        <f t="shared" ca="1" si="494"/>
        <v>7085.4576723673053</v>
      </c>
      <c r="BS902" s="15">
        <f t="shared" ca="1" si="495"/>
        <v>9385.0849900761841</v>
      </c>
      <c r="BT902" s="15">
        <f t="shared" ca="1" si="496"/>
        <v>21968.751147224182</v>
      </c>
      <c r="BU902" s="15">
        <f t="shared" ca="1" si="497"/>
        <v>32938.032538779531</v>
      </c>
      <c r="BV902" s="15">
        <f t="shared" ca="1" si="498"/>
        <v>41069.014121694046</v>
      </c>
      <c r="BW902" s="15">
        <f t="shared" ca="1" si="499"/>
        <v>67967.972129635091</v>
      </c>
      <c r="BX902" s="15">
        <f t="shared" ca="1" si="500"/>
        <v>75447.194021239789</v>
      </c>
      <c r="BY902" s="15">
        <f t="shared" ca="1" si="501"/>
        <v>126520.60049937843</v>
      </c>
      <c r="BZ902" s="15">
        <f t="shared" ca="1" si="502"/>
        <v>232674.99375498164</v>
      </c>
      <c r="CA902" s="15">
        <f t="shared" ca="1" si="503"/>
        <v>327968.11207160522</v>
      </c>
      <c r="CB902" s="15">
        <f ca="1">(AU902*DCF!C$10-DCF!C$5*MAX(AU902*DCF!C$10,0)-MAX(AU902-Inputs!$B$6,0)/Inputs!$B$10)*DCF!C$6</f>
        <v>1037.6664274900913</v>
      </c>
      <c r="CC902" s="15">
        <f ca="1">(AV902*DCF!D$10-DCF!D$5*MAX(AV902*DCF!D$10,0)-MAX(AV902-AU902,0)/Inputs!$B$10)*DCF!D$6</f>
        <v>1394.3368021729834</v>
      </c>
      <c r="CD902" s="15">
        <f ca="1">(AW902*DCF!E$10-DCF!E$5*MAX(AW902*DCF!E$10,0)-MAX(AW902-AV902,0)/Inputs!$B$10)*DCF!E$6</f>
        <v>1215.0043202597285</v>
      </c>
      <c r="CE902" s="15">
        <f ca="1">(AX902*DCF!F$10-DCF!F$5*MAX(AX902*DCF!F$10,0)-MAX(AX902-AW902,0)/Inputs!$B$10)*DCF!F$6</f>
        <v>1165.9614868325573</v>
      </c>
      <c r="CF902" s="15">
        <f ca="1">(AY902*DCF!G$10-DCF!G$5*MAX(AY902*DCF!G$10,0)-MAX(AY902-AX902,0)/Inputs!$B$10)*DCF!G$6</f>
        <v>1467.6940143825602</v>
      </c>
      <c r="CG902" s="15">
        <f ca="1">(AZ902*DCF!H$10-DCF!H$5*MAX(AZ902*DCF!H$10,0)-MAX(AZ902-AY902,0)/Inputs!$B$10)*DCF!H$6</f>
        <v>1905.1013513054477</v>
      </c>
      <c r="CH902" s="15">
        <f ca="1">(BA902*DCF!I$10-DCF!I$5*MAX(BA902*DCF!I$10,0)-MAX(BA902-AZ902,0)/Inputs!$B$10)*DCF!I$6</f>
        <v>2213.7231781847704</v>
      </c>
      <c r="CI902" s="15">
        <f ca="1">(BB902*DCF!J$10-DCF!J$5*MAX(BB902*DCF!J$10,0)-MAX(BB902-BA902,0)/Inputs!$B$10)*DCF!J$6</f>
        <v>2501.7082774414466</v>
      </c>
      <c r="CJ902" s="15">
        <f ca="1">(BC902*DCF!K$10-DCF!K$5*MAX(BC902*DCF!K$10,0)-MAX(BC902-BB902,0)/Inputs!$B$10)*DCF!K$6</f>
        <v>2582.0260528625081</v>
      </c>
      <c r="CK902" s="15">
        <f ca="1">(BD902*DCF!L$10-DCF!L$5*MAX(BD902*DCF!L$10,0)-MAX(BD902-BC902,0)/Inputs!$B$10)*DCF!L$6</f>
        <v>3216.31750516906</v>
      </c>
      <c r="CL902" s="15">
        <f ca="1">(BE902*DCF!M$10-DCF!M$5*MAX(BE902*DCF!M$10,0)-MAX(BE902-BD902,0)/Inputs!$B$10)*DCF!M$6</f>
        <v>4352.2594969834081</v>
      </c>
      <c r="CM902" s="15">
        <f ca="1">(BF902*DCF!C$28-DCF!C$5*MAX(BF902*DCF!C$28,0)-MAX(BF902-Inputs!$B$13,0)/Inputs!$B$17)*DCF!C$6</f>
        <v>3760.0796445604237</v>
      </c>
      <c r="CN902" s="15">
        <f ca="1">(BG902*DCF!D$28-DCF!D$5*MAX(BG902*DCF!D$28,0)-MAX(BG902-BF902,0)/Inputs!$B$17)*DCF!D$6</f>
        <v>4842.5191234018012</v>
      </c>
      <c r="CO902" s="15">
        <f ca="1">(BH902*DCF!E$28-DCF!E$5*MAX(BH902*DCF!E$28,0)-MAX(BH902-BG902,0)/Inputs!$B$17)*DCF!E$6</f>
        <v>5563.6908888365497</v>
      </c>
      <c r="CP902" s="15">
        <f ca="1">(BI902*DCF!F$28-DCF!F$5*MAX(BI902*DCF!F$28,0)-MAX(BI902-BH902,0)/Inputs!$B$17)*DCF!F$6</f>
        <v>4625.9514641825663</v>
      </c>
      <c r="CQ902" s="15">
        <f ca="1">(BJ902*DCF!G$28-DCF!G$5*MAX(BJ902*DCF!G$28,0)-MAX(BJ902-BI902,0)/Inputs!$B$17)*DCF!G$6</f>
        <v>5592.7710894737666</v>
      </c>
      <c r="CR902" s="15">
        <f ca="1">(BK902*DCF!H$28-DCF!H$5*MAX(BK902*DCF!H$28,0)-MAX(BK902-BJ902,0)/Inputs!$B$17)*DCF!H$6</f>
        <v>7637.5780404876014</v>
      </c>
      <c r="CS902" s="15">
        <f ca="1">(BL902*DCF!I$28-DCF!I$5*MAX(BL902*DCF!I$28,0)-MAX(BL902-BK902,0)/Inputs!$B$17)*DCF!I$6</f>
        <v>8077.4821165956064</v>
      </c>
      <c r="CT902" s="15">
        <f ca="1">(BM902*DCF!J$28-DCF!J$5*MAX(BM902*DCF!J$28,0)-MAX(BM902-BL902,0)/Inputs!$B$17)*DCF!J$6</f>
        <v>6652.2870314620823</v>
      </c>
      <c r="CU902" s="15">
        <f ca="1">(BN902*DCF!K$28-DCF!K$5*MAX(BN902*DCF!K$28,0)-MAX(BN902-BM902,0)/Inputs!$B$17)*DCF!K$6</f>
        <v>6836.2699714714472</v>
      </c>
      <c r="CV902" s="15">
        <f ca="1">(BO902*DCF!L$28-DCF!L$5*MAX(BO902*DCF!L$28,0)-MAX(BO902-BN902,0)/Inputs!$B$17)*DCF!L$6</f>
        <v>8659.5793260514165</v>
      </c>
      <c r="CW902" s="15">
        <f ca="1">(BP902*DCF!M$28-DCF!M$5*MAX(BP902*DCF!M$28,0)-MAX(BP902-BO902,0)/Inputs!$B$17)*DCF!M$6</f>
        <v>12432.60891007391</v>
      </c>
      <c r="CX902" s="15">
        <f ca="1">(BQ902*DCF!C$46-DCF!C$5*MAX(BQ902*DCF!C$46,0)-MAX(BQ902-Inputs!$B$20,0)/Inputs!$B$24)*DCF!C$6</f>
        <v>-920.28605843440096</v>
      </c>
      <c r="CY902" s="15">
        <f ca="1">(BR902*DCF!D$46-DCF!D$5*MAX(BR902*DCF!D$46,0)-MAX(BR902-BQ902,0)/Inputs!$B$24)*DCF!D$6</f>
        <v>-2755.302421784279</v>
      </c>
      <c r="CZ902" s="15">
        <f ca="1">(BS902*DCF!E$46-DCF!E$5*MAX(BS902*DCF!E$46,0)-MAX(BS902-BR902,0)/Inputs!$B$24)*DCF!E$6</f>
        <v>-2016.2524216375639</v>
      </c>
      <c r="DA902" s="15">
        <f ca="1">(BT902*DCF!F$46-DCF!F$5*MAX(BT902*DCF!F$46,0)-MAX(BT902-BS902,0)/Inputs!$B$24)*DCF!F$6</f>
        <v>-6182.014003431218</v>
      </c>
      <c r="DB902" s="15">
        <f ca="1">(BU902*DCF!G$46-DCF!G$5*MAX(BU902*DCF!G$46,0)-MAX(BU902-BT902,0)/Inputs!$B$24)*DCF!G$6</f>
        <v>-4797.8198705802524</v>
      </c>
      <c r="DC902" s="15">
        <f ca="1">(BV902*DCF!H$46-DCF!H$5*MAX(BV902*DCF!H$46,0)-MAX(BV902-BU902,0)/Inputs!$B$24)*DCF!H$6</f>
        <v>-2526.6527075399645</v>
      </c>
      <c r="DD902" s="15">
        <f ca="1">(BW902*DCF!I$46-DCF!I$5*MAX(BW902*DCF!I$46,0)-MAX(BW902-BV902,0)/Inputs!$B$24)*DCF!I$6</f>
        <v>-6151.9035844243826</v>
      </c>
      <c r="DE902" s="15">
        <f ca="1">(BX902*DCF!J$46-DCF!J$5*MAX(BX902*DCF!J$46,0)-MAX(BX902-BW902,0)/Inputs!$B$24)*DCF!J$6</f>
        <v>1181.4336389876898</v>
      </c>
      <c r="DF902" s="15">
        <f ca="1">(BY902*DCF!K$46-DCF!K$5*MAX(BY902*DCF!K$46,0)-MAX(BY902-BX902,0)/Inputs!$B$24)*DCF!K$6</f>
        <v>-5284.3455380864716</v>
      </c>
      <c r="DG902" s="15">
        <f ca="1">(BZ902*DCF!L$46-DCF!L$5*MAX(BZ902*DCF!L$46,0)-MAX(BZ902-BY902,0)/Inputs!$B$24)*DCF!L$6</f>
        <v>-7939.3453163156573</v>
      </c>
      <c r="DH902" s="15">
        <f ca="1">(CA902*DCF!M$46-DCF!M$5*MAX(CA902*DCF!M$46,0)-MAX(CA902-BZ902,0)/Inputs!$B$24)*DCF!M$6</f>
        <v>5789.7954710301074</v>
      </c>
      <c r="DI902" s="15">
        <f ca="1">SUM(CB902:CL902)+BE902*DCF!M$10*(1+Inputs!$B$30)*(1-Inputs!$B$33)*(1-Inputs!$B$30/Inputs!$B$31)/(Inputs!$B$29-Inputs!$B$30)*DCF!M$6</f>
        <v>121673.87202414154</v>
      </c>
      <c r="DJ902" s="15">
        <f ca="1">SUM(CM902:CW902)+BP902*DCF!M$28*(1+Inputs!$B$30)*(1-Inputs!$B$33)*(1-Inputs!$B$30/Inputs!$B$31)/(Inputs!$B$29-Inputs!$B$30)*DCF!M$6</f>
        <v>379437.34449108434</v>
      </c>
      <c r="DK902" s="15">
        <f ca="1">SUM(CX902:DH902)+CA902*DCF!M$46*(1+Inputs!$B$30)*(1-Inputs!$B$33)*(1-Inputs!$B$30/Inputs!$B$31)/(Inputs!$B$29-Inputs!$B$30)*DCF!M$6</f>
        <v>475474.85875699448</v>
      </c>
      <c r="DM902" s="15">
        <f ca="1">DI902+DJ902+DK902+Inputs!$B$34+Inputs!$B$36-Inputs!$B$35</f>
        <v>1053437.0752722204</v>
      </c>
    </row>
    <row r="903" spans="1:117" x14ac:dyDescent="0.75">
      <c r="A903" s="11">
        <v>890</v>
      </c>
      <c r="C903" s="24">
        <f t="shared" ca="1" si="508"/>
        <v>-0.46308266634083284</v>
      </c>
      <c r="D903" s="24">
        <f t="shared" ca="1" si="508"/>
        <v>1.6729316171258013</v>
      </c>
      <c r="E903" s="24">
        <f t="shared" ca="1" si="508"/>
        <v>-0.20964843026156746</v>
      </c>
      <c r="F903" s="24">
        <f t="shared" ca="1" si="508"/>
        <v>-0.20933787191016967</v>
      </c>
      <c r="G903" s="24">
        <f t="shared" ca="1" si="508"/>
        <v>0.48855087218783128</v>
      </c>
      <c r="H903" s="24">
        <f t="shared" ca="1" si="508"/>
        <v>0.82940357592901215</v>
      </c>
      <c r="I903" s="24">
        <f t="shared" ca="1" si="508"/>
        <v>-0.22288841002536083</v>
      </c>
      <c r="J903" s="24">
        <f t="shared" ca="1" si="508"/>
        <v>0.22617920009095593</v>
      </c>
      <c r="K903" s="24">
        <f t="shared" ca="1" si="508"/>
        <v>2.2926565207573361E-2</v>
      </c>
      <c r="L903" s="24">
        <f t="shared" ca="1" si="508"/>
        <v>0.69871734564974086</v>
      </c>
      <c r="M903" s="24">
        <f t="shared" ca="1" si="508"/>
        <v>7.5096532428091528E-2</v>
      </c>
      <c r="N903" s="24">
        <f ca="1">SQRT(Inputs!$B$38)*C903+SQRT(1-Inputs!$B$38)*_xlfn.NORM.S.INV(RAND())</f>
        <v>-0.18670842195052337</v>
      </c>
      <c r="O903" s="24">
        <f ca="1">SQRT(Inputs!$B$38)*D903+SQRT(1-Inputs!$B$38)*_xlfn.NORM.S.INV(RAND())</f>
        <v>1.1636378997918002</v>
      </c>
      <c r="P903" s="24">
        <f ca="1">SQRT(Inputs!$B$38)*E903+SQRT(1-Inputs!$B$38)*_xlfn.NORM.S.INV(RAND())</f>
        <v>-0.84194718268634761</v>
      </c>
      <c r="Q903" s="24">
        <f ca="1">SQRT(Inputs!$B$38)*F903+SQRT(1-Inputs!$B$38)*_xlfn.NORM.S.INV(RAND())</f>
        <v>-0.82043420315116622</v>
      </c>
      <c r="R903" s="24">
        <f ca="1">SQRT(Inputs!$B$38)*G903+SQRT(1-Inputs!$B$38)*_xlfn.NORM.S.INV(RAND())</f>
        <v>-0.35876446932507278</v>
      </c>
      <c r="S903" s="24">
        <f ca="1">SQRT(Inputs!$B$38)*H903+SQRT(1-Inputs!$B$38)*_xlfn.NORM.S.INV(RAND())</f>
        <v>0.47932876113148654</v>
      </c>
      <c r="T903" s="24">
        <f ca="1">SQRT(Inputs!$B$38)*I903+SQRT(1-Inputs!$B$38)*_xlfn.NORM.S.INV(RAND())</f>
        <v>-0.2376049709078242</v>
      </c>
      <c r="U903" s="24">
        <f ca="1">SQRT(Inputs!$B$38)*J903+SQRT(1-Inputs!$B$38)*_xlfn.NORM.S.INV(RAND())</f>
        <v>-1.9928864541620854</v>
      </c>
      <c r="V903" s="24">
        <f ca="1">SQRT(Inputs!$B$38)*K903+SQRT(1-Inputs!$B$38)*_xlfn.NORM.S.INV(RAND())</f>
        <v>-3.822609957672525E-2</v>
      </c>
      <c r="W903" s="24">
        <f ca="1">SQRT(Inputs!$B$38)*L903+SQRT(1-Inputs!$B$38)*_xlfn.NORM.S.INV(RAND())</f>
        <v>0.87735962514044163</v>
      </c>
      <c r="X903" s="24">
        <f ca="1">SQRT(Inputs!$B$38)*M903+SQRT(1-Inputs!$B$38)*_xlfn.NORM.S.INV(RAND())</f>
        <v>-2.505395019787033E-2</v>
      </c>
      <c r="Y903" s="24">
        <f ca="1">SQRT(Inputs!$B$38)*C903+SQRT(1-Inputs!$B$38)*_xlfn.NORM.S.INV(RAND())</f>
        <v>0.23236402203155032</v>
      </c>
      <c r="Z903" s="24">
        <f ca="1">SQRT(Inputs!$B$38)*D903+SQRT(1-Inputs!$B$38)*_xlfn.NORM.S.INV(RAND())</f>
        <v>0.14512659164027852</v>
      </c>
      <c r="AA903" s="24">
        <f ca="1">SQRT(Inputs!$B$38)*E903+SQRT(1-Inputs!$B$38)*_xlfn.NORM.S.INV(RAND())</f>
        <v>1.0131473773027297</v>
      </c>
      <c r="AB903" s="24">
        <f ca="1">SQRT(Inputs!$B$38)*F903+SQRT(1-Inputs!$B$38)*_xlfn.NORM.S.INV(RAND())</f>
        <v>0.17909101757319335</v>
      </c>
      <c r="AC903" s="24">
        <f ca="1">SQRT(Inputs!$B$38)*G903+SQRT(1-Inputs!$B$38)*_xlfn.NORM.S.INV(RAND())</f>
        <v>-0.14982316691307485</v>
      </c>
      <c r="AD903" s="24">
        <f ca="1">SQRT(Inputs!$B$38)*H903+SQRT(1-Inputs!$B$38)*_xlfn.NORM.S.INV(RAND())</f>
        <v>1.5961348232548493</v>
      </c>
      <c r="AE903" s="24">
        <f ca="1">SQRT(Inputs!$B$38)*I903+SQRT(1-Inputs!$B$38)*_xlfn.NORM.S.INV(RAND())</f>
        <v>9.4604986751803274E-2</v>
      </c>
      <c r="AF903" s="24">
        <f ca="1">SQRT(Inputs!$B$38)*J903+SQRT(1-Inputs!$B$38)*_xlfn.NORM.S.INV(RAND())</f>
        <v>2.5936492234133719</v>
      </c>
      <c r="AG903" s="24">
        <f ca="1">SQRT(Inputs!$B$38)*K903+SQRT(1-Inputs!$B$38)*_xlfn.NORM.S.INV(RAND())</f>
        <v>-1.3474385811364913</v>
      </c>
      <c r="AH903" s="24">
        <f ca="1">SQRT(Inputs!$B$38)*L903+SQRT(1-Inputs!$B$38)*_xlfn.NORM.S.INV(RAND())</f>
        <v>0.46122263896704641</v>
      </c>
      <c r="AI903" s="24">
        <f ca="1">SQRT(Inputs!$B$38)*M903+SQRT(1-Inputs!$B$38)*_xlfn.NORM.S.INV(RAND())</f>
        <v>0.79957611994924616</v>
      </c>
      <c r="AJ903" s="24">
        <f ca="1">SQRT(Inputs!$B$38)*C903+SQRT(1-Inputs!$B$38)*_xlfn.NORM.S.INV(RAND())</f>
        <v>0.17333261080383033</v>
      </c>
      <c r="AK903" s="24">
        <f ca="1">SQRT(Inputs!$B$38)*D903+SQRT(1-Inputs!$B$38)*_xlfn.NORM.S.INV(RAND())</f>
        <v>0.63214134969094626</v>
      </c>
      <c r="AL903" s="24">
        <f ca="1">SQRT(Inputs!$B$38)*E903+SQRT(1-Inputs!$B$38)*_xlfn.NORM.S.INV(RAND())</f>
        <v>0.40866090499077229</v>
      </c>
      <c r="AM903" s="24">
        <f ca="1">SQRT(Inputs!$B$38)*F903+SQRT(1-Inputs!$B$38)*_xlfn.NORM.S.INV(RAND())</f>
        <v>0.65187055131781502</v>
      </c>
      <c r="AN903" s="24">
        <f ca="1">SQRT(Inputs!$B$38)*G903+SQRT(1-Inputs!$B$38)*_xlfn.NORM.S.INV(RAND())</f>
        <v>3.7275493380477587E-2</v>
      </c>
      <c r="AO903" s="24">
        <f ca="1">SQRT(Inputs!$B$38)*H903+SQRT(1-Inputs!$B$38)*_xlfn.NORM.S.INV(RAND())</f>
        <v>1.7177984635238688</v>
      </c>
      <c r="AP903" s="24">
        <f ca="1">SQRT(Inputs!$B$38)*I903+SQRT(1-Inputs!$B$38)*_xlfn.NORM.S.INV(RAND())</f>
        <v>0.84498830724544349</v>
      </c>
      <c r="AQ903" s="24">
        <f ca="1">SQRT(Inputs!$B$38)*J903+SQRT(1-Inputs!$B$38)*_xlfn.NORM.S.INV(RAND())</f>
        <v>1.182212154001975</v>
      </c>
      <c r="AR903" s="24">
        <f ca="1">SQRT(Inputs!$B$38)*K903+SQRT(1-Inputs!$B$38)*_xlfn.NORM.S.INV(RAND())</f>
        <v>-1.1620070315200934</v>
      </c>
      <c r="AS903" s="24">
        <f ca="1">SQRT(Inputs!$B$38)*L903+SQRT(1-Inputs!$B$38)*_xlfn.NORM.S.INV(RAND())</f>
        <v>0.88099599244136773</v>
      </c>
      <c r="AT903" s="24">
        <f ca="1">SQRT(Inputs!$B$38)*M903+SQRT(1-Inputs!$B$38)*_xlfn.NORM.S.INV(RAND())</f>
        <v>-0.16758923906874074</v>
      </c>
      <c r="AU903" s="15">
        <f ca="1">Inputs!$B$6*EXP($B$8-0.5*C$5^2+C$5*N903)</f>
        <v>4814.5090178594173</v>
      </c>
      <c r="AV903" s="15">
        <f t="shared" ca="1" si="474"/>
        <v>6953.9438959718145</v>
      </c>
      <c r="AW903" s="15">
        <f t="shared" ca="1" si="475"/>
        <v>7568.8547868434162</v>
      </c>
      <c r="AX903" s="15">
        <f t="shared" ca="1" si="476"/>
        <v>8340.5613673611097</v>
      </c>
      <c r="AY903" s="15">
        <f t="shared" ca="1" si="477"/>
        <v>9774.7598194135844</v>
      </c>
      <c r="AZ903" s="15">
        <f t="shared" ca="1" si="478"/>
        <v>12602.760584972286</v>
      </c>
      <c r="BA903" s="15">
        <f t="shared" ca="1" si="479"/>
        <v>15043.762913255379</v>
      </c>
      <c r="BB903" s="15">
        <f t="shared" ca="1" si="480"/>
        <v>15084.534066256949</v>
      </c>
      <c r="BC903" s="15">
        <f t="shared" ca="1" si="481"/>
        <v>18406.670040300174</v>
      </c>
      <c r="BD903" s="15">
        <f t="shared" ca="1" si="482"/>
        <v>24478.458088272586</v>
      </c>
      <c r="BE903" s="15">
        <f t="shared" ca="1" si="483"/>
        <v>29926.842569740216</v>
      </c>
      <c r="BF903" s="15">
        <f ca="1">Inputs!$B$13*EXP($B$9-0.5*C$6^2+C$6*Y903)</f>
        <v>14483.058439849859</v>
      </c>
      <c r="BG903" s="15">
        <f t="shared" ca="1" si="484"/>
        <v>18119.336017172616</v>
      </c>
      <c r="BH903" s="15">
        <f t="shared" ca="1" si="485"/>
        <v>26189.432145236307</v>
      </c>
      <c r="BI903" s="15">
        <f t="shared" ca="1" si="486"/>
        <v>32955.845188239407</v>
      </c>
      <c r="BJ903" s="15">
        <f t="shared" ca="1" si="487"/>
        <v>39538.544453390918</v>
      </c>
      <c r="BK903" s="15">
        <f t="shared" ca="1" si="488"/>
        <v>60304.350439759291</v>
      </c>
      <c r="BL903" s="15">
        <f t="shared" ca="1" si="489"/>
        <v>74990.387481423691</v>
      </c>
      <c r="BM903" s="15">
        <f t="shared" ca="1" si="490"/>
        <v>127222.70533532684</v>
      </c>
      <c r="BN903" s="15">
        <f t="shared" ca="1" si="491"/>
        <v>133137.17933755703</v>
      </c>
      <c r="BO903" s="15">
        <f t="shared" ca="1" si="492"/>
        <v>172833.62446399769</v>
      </c>
      <c r="BP903" s="15">
        <f t="shared" ca="1" si="493"/>
        <v>232896.26493627441</v>
      </c>
      <c r="BQ903" s="15">
        <f ca="1">Inputs!$B$20*EXP($B$10-0.5*C$7^2+C$7*AJ903)</f>
        <v>4561.4998460766456</v>
      </c>
      <c r="BR903" s="15">
        <f t="shared" ca="1" si="494"/>
        <v>7565.4244951055844</v>
      </c>
      <c r="BS903" s="15">
        <f t="shared" ca="1" si="495"/>
        <v>11650.211732711661</v>
      </c>
      <c r="BT903" s="15">
        <f t="shared" ca="1" si="496"/>
        <v>19058.85770619402</v>
      </c>
      <c r="BU903" s="15">
        <f t="shared" ca="1" si="497"/>
        <v>26652.603939217035</v>
      </c>
      <c r="BV903" s="15">
        <f t="shared" ca="1" si="498"/>
        <v>54605.504580732289</v>
      </c>
      <c r="BW903" s="15">
        <f t="shared" ca="1" si="499"/>
        <v>91120.98944814947</v>
      </c>
      <c r="BX903" s="15">
        <f t="shared" ca="1" si="500"/>
        <v>161532.48086703234</v>
      </c>
      <c r="BY903" s="15">
        <f t="shared" ca="1" si="501"/>
        <v>181216.60813443412</v>
      </c>
      <c r="BZ903" s="15">
        <f t="shared" ca="1" si="502"/>
        <v>298975.76564076007</v>
      </c>
      <c r="CA903" s="15">
        <f t="shared" ca="1" si="503"/>
        <v>407647.58696140093</v>
      </c>
      <c r="CB903" s="15">
        <f ca="1">(AU903*DCF!C$10-DCF!C$5*MAX(AU903*DCF!C$10,0)-MAX(AU903-Inputs!$B$6,0)/Inputs!$B$10)*DCF!C$6</f>
        <v>1044.1276476909336</v>
      </c>
      <c r="CC903" s="15">
        <f ca="1">(AV903*DCF!D$10-DCF!D$5*MAX(AV903*DCF!D$10,0)-MAX(AV903-AU903,0)/Inputs!$B$10)*DCF!D$6</f>
        <v>1173.3315111804038</v>
      </c>
      <c r="CD903" s="15">
        <f ca="1">(AW903*DCF!E$10-DCF!E$5*MAX(AW903*DCF!E$10,0)-MAX(AW903-AV903,0)/Inputs!$B$10)*DCF!E$6</f>
        <v>1609.0246871386864</v>
      </c>
      <c r="CE903" s="15">
        <f ca="1">(AX903*DCF!F$10-DCF!F$5*MAX(AX903*DCF!F$10,0)-MAX(AX903-AW903,0)/Inputs!$B$10)*DCF!F$6</f>
        <v>1660.1582477264558</v>
      </c>
      <c r="CF903" s="15">
        <f ca="1">(AY903*DCF!G$10-DCF!G$5*MAX(AY903*DCF!G$10,0)-MAX(AY903-AX903,0)/Inputs!$B$10)*DCF!G$6</f>
        <v>1738.3123047353122</v>
      </c>
      <c r="CG903" s="15">
        <f ca="1">(AZ903*DCF!H$10-DCF!H$5*MAX(AZ903*DCF!H$10,0)-MAX(AZ903-AY903,0)/Inputs!$B$10)*DCF!H$6</f>
        <v>1944.6727727625428</v>
      </c>
      <c r="CH903" s="15">
        <f ca="1">(BA903*DCF!I$10-DCF!I$5*MAX(BA903*DCF!I$10,0)-MAX(BA903-AZ903,0)/Inputs!$B$10)*DCF!I$6</f>
        <v>2347.5367792781844</v>
      </c>
      <c r="CI903" s="15">
        <f ca="1">(BB903*DCF!J$10-DCF!J$5*MAX(BB903*DCF!J$10,0)-MAX(BB903-BA903,0)/Inputs!$B$10)*DCF!J$6</f>
        <v>2582.3628503987566</v>
      </c>
      <c r="CJ903" s="15">
        <f ca="1">(BC903*DCF!K$10-DCF!K$5*MAX(BC903*DCF!K$10,0)-MAX(BC903-BB903,0)/Inputs!$B$10)*DCF!K$6</f>
        <v>2498.1297995024283</v>
      </c>
      <c r="CK903" s="15">
        <f ca="1">(BD903*DCF!L$10-DCF!L$5*MAX(BD903*DCF!L$10,0)-MAX(BD903-BC903,0)/Inputs!$B$10)*DCF!L$6</f>
        <v>2906.6364558481077</v>
      </c>
      <c r="CL903" s="15">
        <f ca="1">(BE903*DCF!M$10-DCF!M$5*MAX(BE903*DCF!M$10,0)-MAX(BE903-BD903,0)/Inputs!$B$10)*DCF!M$6</f>
        <v>3572.1968199713824</v>
      </c>
      <c r="CM903" s="15">
        <f ca="1">(BF903*DCF!C$28-DCF!C$5*MAX(BF903*DCF!C$28,0)-MAX(BF903-Inputs!$B$13,0)/Inputs!$B$17)*DCF!C$6</f>
        <v>3705.1094102459469</v>
      </c>
      <c r="CN903" s="15">
        <f ca="1">(BG903*DCF!D$28-DCF!D$5*MAX(BG903*DCF!D$28,0)-MAX(BG903-BF903,0)/Inputs!$B$17)*DCF!D$6</f>
        <v>4560.7776287877623</v>
      </c>
      <c r="CO903" s="15">
        <f ca="1">(BH903*DCF!E$28-DCF!E$5*MAX(BH903*DCF!E$28,0)-MAX(BH903-BG903,0)/Inputs!$B$17)*DCF!E$6</f>
        <v>5826.8086604480577</v>
      </c>
      <c r="CP903" s="15">
        <f ca="1">(BI903*DCF!F$28-DCF!F$5*MAX(BI903*DCF!F$28,0)-MAX(BI903-BH903,0)/Inputs!$B$17)*DCF!F$6</f>
        <v>7714.7114374256143</v>
      </c>
      <c r="CQ903" s="15">
        <f ca="1">(BJ903*DCF!G$28-DCF!G$5*MAX(BJ903*DCF!G$28,0)-MAX(BJ903-BI903,0)/Inputs!$B$17)*DCF!G$6</f>
        <v>9151.430349234648</v>
      </c>
      <c r="CR903" s="15">
        <f ca="1">(BK903*DCF!H$28-DCF!H$5*MAX(BK903*DCF!H$28,0)-MAX(BK903-BJ903,0)/Inputs!$B$17)*DCF!H$6</f>
        <v>11687.507697229457</v>
      </c>
      <c r="CS903" s="15">
        <f ca="1">(BL903*DCF!I$28-DCF!I$5*MAX(BL903*DCF!I$28,0)-MAX(BL903-BK903,0)/Inputs!$B$17)*DCF!I$6</f>
        <v>15526.320820746825</v>
      </c>
      <c r="CT903" s="15">
        <f ca="1">(BM903*DCF!J$28-DCF!J$5*MAX(BM903*DCF!J$28,0)-MAX(BM903-BL903,0)/Inputs!$B$17)*DCF!J$6</f>
        <v>21455.646193685185</v>
      </c>
      <c r="CU903" s="15">
        <f ca="1">(BN903*DCF!K$28-DCF!K$5*MAX(BN903*DCF!K$28,0)-MAX(BN903-BM903,0)/Inputs!$B$17)*DCF!K$6</f>
        <v>27391.895679838788</v>
      </c>
      <c r="CV903" s="15">
        <f ca="1">(BO903*DCF!L$28-DCF!L$5*MAX(BO903*DCF!L$28,0)-MAX(BO903-BN903,0)/Inputs!$B$17)*DCF!L$6</f>
        <v>29992.21687718678</v>
      </c>
      <c r="CW903" s="15">
        <f ca="1">(BP903*DCF!M$28-DCF!M$5*MAX(BP903*DCF!M$28,0)-MAX(BP903-BO903,0)/Inputs!$B$17)*DCF!M$6</f>
        <v>37541.333384386475</v>
      </c>
      <c r="CX903" s="15">
        <f ca="1">(BQ903*DCF!C$46-DCF!C$5*MAX(BQ903*DCF!C$46,0)-MAX(BQ903-Inputs!$B$20,0)/Inputs!$B$24)*DCF!C$6</f>
        <v>-1681.8705631016019</v>
      </c>
      <c r="CY903" s="15">
        <f ca="1">(BR903*DCF!D$46-DCF!D$5*MAX(BR903*DCF!D$46,0)-MAX(BR903-BQ903,0)/Inputs!$B$24)*DCF!D$6</f>
        <v>-2572.9912462368129</v>
      </c>
      <c r="CZ903" s="15">
        <f ca="1">(BS903*DCF!E$46-DCF!E$5*MAX(BS903*DCF!E$46,0)-MAX(BS903-BR903,0)/Inputs!$B$24)*DCF!E$6</f>
        <v>-2987.7684985839583</v>
      </c>
      <c r="DA903" s="15">
        <f ca="1">(BT903*DCF!F$46-DCF!F$5*MAX(BT903*DCF!F$46,0)-MAX(BT903-BS903,0)/Inputs!$B$24)*DCF!F$6</f>
        <v>-4085.7087215654847</v>
      </c>
      <c r="DB903" s="15">
        <f ca="1">(BU903*DCF!G$46-DCF!G$5*MAX(BU903*DCF!G$46,0)-MAX(BU903-BT903,0)/Inputs!$B$24)*DCF!G$6</f>
        <v>-3450.927136082671</v>
      </c>
      <c r="DC903" s="15">
        <f ca="1">(BV903*DCF!H$46-DCF!H$5*MAX(BV903*DCF!H$46,0)-MAX(BV903-BU903,0)/Inputs!$B$24)*DCF!H$6</f>
        <v>-8686.1926040870567</v>
      </c>
      <c r="DD903" s="15">
        <f ca="1">(BW903*DCF!I$46-DCF!I$5*MAX(BW903*DCF!I$46,0)-MAX(BW903-BV903,0)/Inputs!$B$24)*DCF!I$6</f>
        <v>-8377.7085167694531</v>
      </c>
      <c r="DE903" s="15">
        <f ca="1">(BX903*DCF!J$46-DCF!J$5*MAX(BX903*DCF!J$46,0)-MAX(BX903-BW903,0)/Inputs!$B$24)*DCF!J$6</f>
        <v>-11896.13641306357</v>
      </c>
      <c r="DF903" s="15">
        <f ca="1">(BY903*DCF!K$46-DCF!K$5*MAX(BY903*DCF!K$46,0)-MAX(BY903-BX903,0)/Inputs!$B$24)*DCF!K$6</f>
        <v>5529.6099475849505</v>
      </c>
      <c r="DG903" s="15">
        <f ca="1">(BZ903*DCF!L$46-DCF!L$5*MAX(BZ903*DCF!L$46,0)-MAX(BZ903-BY903,0)/Inputs!$B$24)*DCF!L$6</f>
        <v>-5982.4759631966608</v>
      </c>
      <c r="DH903" s="15">
        <f ca="1">(CA903*DCF!M$46-DCF!M$5*MAX(CA903*DCF!M$46,0)-MAX(CA903-BZ903,0)/Inputs!$B$24)*DCF!M$6</f>
        <v>9239.4527261942767</v>
      </c>
      <c r="DI903" s="15">
        <f ca="1">SUM(CB903:CL903)+BE903*DCF!M$10*(1+Inputs!$B$30)*(1-Inputs!$B$33)*(1-Inputs!$B$30/Inputs!$B$31)/(Inputs!$B$29-Inputs!$B$30)*DCF!M$6</f>
        <v>106363.28848934409</v>
      </c>
      <c r="DJ903" s="15">
        <f ca="1">SUM(CM903:CW903)+BP903*DCF!M$28*(1+Inputs!$B$30)*(1-Inputs!$B$33)*(1-Inputs!$B$30/Inputs!$B$31)/(Inputs!$B$29-Inputs!$B$30)*DCF!M$6</f>
        <v>1038758.2715417839</v>
      </c>
      <c r="DK903" s="15">
        <f ca="1">SUM(CX903:DH903)+CA903*DCF!M$46*(1+Inputs!$B$30)*(1-Inputs!$B$33)*(1-Inputs!$B$30/Inputs!$B$31)/(Inputs!$B$29-Inputs!$B$30)*DCF!M$6</f>
        <v>595318.7413971239</v>
      </c>
      <c r="DM903" s="15">
        <f ca="1">DI903+DJ903+DK903+Inputs!$B$34+Inputs!$B$36-Inputs!$B$35</f>
        <v>1817291.3014282519</v>
      </c>
    </row>
    <row r="904" spans="1:117" x14ac:dyDescent="0.75">
      <c r="A904" s="11">
        <v>891</v>
      </c>
      <c r="C904" s="24">
        <f t="shared" ref="C904:M913" ca="1" si="509">_xlfn.NORM.S.INV(RAND())</f>
        <v>0.58418627964385017</v>
      </c>
      <c r="D904" s="24">
        <f t="shared" ca="1" si="509"/>
        <v>0.89115702106373895</v>
      </c>
      <c r="E904" s="24">
        <f t="shared" ca="1" si="509"/>
        <v>2.1917436942233381</v>
      </c>
      <c r="F904" s="24">
        <f t="shared" ca="1" si="509"/>
        <v>0.6489477876049784</v>
      </c>
      <c r="G904" s="24">
        <f t="shared" ca="1" si="509"/>
        <v>-0.29958301894758455</v>
      </c>
      <c r="H904" s="24">
        <f t="shared" ca="1" si="509"/>
        <v>-1.0337386084617457</v>
      </c>
      <c r="I904" s="24">
        <f t="shared" ca="1" si="509"/>
        <v>-1.5242642061401679</v>
      </c>
      <c r="J904" s="24">
        <f t="shared" ca="1" si="509"/>
        <v>-0.37684101065747189</v>
      </c>
      <c r="K904" s="24">
        <f t="shared" ca="1" si="509"/>
        <v>2.4341148473994365</v>
      </c>
      <c r="L904" s="24">
        <f t="shared" ca="1" si="509"/>
        <v>1.091033737979453</v>
      </c>
      <c r="M904" s="24">
        <f t="shared" ca="1" si="509"/>
        <v>0.41210602833704763</v>
      </c>
      <c r="N904" s="24">
        <f ca="1">SQRT(Inputs!$B$38)*C904+SQRT(1-Inputs!$B$38)*_xlfn.NORM.S.INV(RAND())</f>
        <v>0.86605280906234483</v>
      </c>
      <c r="O904" s="24">
        <f ca="1">SQRT(Inputs!$B$38)*D904+SQRT(1-Inputs!$B$38)*_xlfn.NORM.S.INV(RAND())</f>
        <v>1.1398388302044329</v>
      </c>
      <c r="P904" s="24">
        <f ca="1">SQRT(Inputs!$B$38)*E904+SQRT(1-Inputs!$B$38)*_xlfn.NORM.S.INV(RAND())</f>
        <v>1.9858505262961035</v>
      </c>
      <c r="Q904" s="24">
        <f ca="1">SQRT(Inputs!$B$38)*F904+SQRT(1-Inputs!$B$38)*_xlfn.NORM.S.INV(RAND())</f>
        <v>-0.46633755733002086</v>
      </c>
      <c r="R904" s="24">
        <f ca="1">SQRT(Inputs!$B$38)*G904+SQRT(1-Inputs!$B$38)*_xlfn.NORM.S.INV(RAND())</f>
        <v>-0.37480785633338165</v>
      </c>
      <c r="S904" s="24">
        <f ca="1">SQRT(Inputs!$B$38)*H904+SQRT(1-Inputs!$B$38)*_xlfn.NORM.S.INV(RAND())</f>
        <v>-0.51382176829454029</v>
      </c>
      <c r="T904" s="24">
        <f ca="1">SQRT(Inputs!$B$38)*I904+SQRT(1-Inputs!$B$38)*_xlfn.NORM.S.INV(RAND())</f>
        <v>-1.0058664058438129</v>
      </c>
      <c r="U904" s="24">
        <f ca="1">SQRT(Inputs!$B$38)*J904+SQRT(1-Inputs!$B$38)*_xlfn.NORM.S.INV(RAND())</f>
        <v>0.53504664981904393</v>
      </c>
      <c r="V904" s="24">
        <f ca="1">SQRT(Inputs!$B$38)*K904+SQRT(1-Inputs!$B$38)*_xlfn.NORM.S.INV(RAND())</f>
        <v>1.965216064338176</v>
      </c>
      <c r="W904" s="24">
        <f ca="1">SQRT(Inputs!$B$38)*L904+SQRT(1-Inputs!$B$38)*_xlfn.NORM.S.INV(RAND())</f>
        <v>0.6353099365832795</v>
      </c>
      <c r="X904" s="24">
        <f ca="1">SQRT(Inputs!$B$38)*M904+SQRT(1-Inputs!$B$38)*_xlfn.NORM.S.INV(RAND())</f>
        <v>0.24550636686109789</v>
      </c>
      <c r="Y904" s="24">
        <f ca="1">SQRT(Inputs!$B$38)*C904+SQRT(1-Inputs!$B$38)*_xlfn.NORM.S.INV(RAND())</f>
        <v>0.49277202933629616</v>
      </c>
      <c r="Z904" s="24">
        <f ca="1">SQRT(Inputs!$B$38)*D904+SQRT(1-Inputs!$B$38)*_xlfn.NORM.S.INV(RAND())</f>
        <v>-0.37411927101346509</v>
      </c>
      <c r="AA904" s="24">
        <f ca="1">SQRT(Inputs!$B$38)*E904+SQRT(1-Inputs!$B$38)*_xlfn.NORM.S.INV(RAND())</f>
        <v>0.8420664921986486</v>
      </c>
      <c r="AB904" s="24">
        <f ca="1">SQRT(Inputs!$B$38)*F904+SQRT(1-Inputs!$B$38)*_xlfn.NORM.S.INV(RAND())</f>
        <v>-0.56090889783469655</v>
      </c>
      <c r="AC904" s="24">
        <f ca="1">SQRT(Inputs!$B$38)*G904+SQRT(1-Inputs!$B$38)*_xlfn.NORM.S.INV(RAND())</f>
        <v>1.2868945700376204</v>
      </c>
      <c r="AD904" s="24">
        <f ca="1">SQRT(Inputs!$B$38)*H904+SQRT(1-Inputs!$B$38)*_xlfn.NORM.S.INV(RAND())</f>
        <v>-3.0906684644707583E-2</v>
      </c>
      <c r="AE904" s="24">
        <f ca="1">SQRT(Inputs!$B$38)*I904+SQRT(1-Inputs!$B$38)*_xlfn.NORM.S.INV(RAND())</f>
        <v>-1.0758610484976834</v>
      </c>
      <c r="AF904" s="24">
        <f ca="1">SQRT(Inputs!$B$38)*J904+SQRT(1-Inputs!$B$38)*_xlfn.NORM.S.INV(RAND())</f>
        <v>-0.2482667640702258</v>
      </c>
      <c r="AG904" s="24">
        <f ca="1">SQRT(Inputs!$B$38)*K904+SQRT(1-Inputs!$B$38)*_xlfn.NORM.S.INV(RAND())</f>
        <v>1.7662422128836806</v>
      </c>
      <c r="AH904" s="24">
        <f ca="1">SQRT(Inputs!$B$38)*L904+SQRT(1-Inputs!$B$38)*_xlfn.NORM.S.INV(RAND())</f>
        <v>0.95127787683262965</v>
      </c>
      <c r="AI904" s="24">
        <f ca="1">SQRT(Inputs!$B$38)*M904+SQRT(1-Inputs!$B$38)*_xlfn.NORM.S.INV(RAND())</f>
        <v>-0.29387687375691135</v>
      </c>
      <c r="AJ904" s="24">
        <f ca="1">SQRT(Inputs!$B$38)*C904+SQRT(1-Inputs!$B$38)*_xlfn.NORM.S.INV(RAND())</f>
        <v>1.4008818620955794</v>
      </c>
      <c r="AK904" s="24">
        <f ca="1">SQRT(Inputs!$B$38)*D904+SQRT(1-Inputs!$B$38)*_xlfn.NORM.S.INV(RAND())</f>
        <v>0.89309113272723128</v>
      </c>
      <c r="AL904" s="24">
        <f ca="1">SQRT(Inputs!$B$38)*E904+SQRT(1-Inputs!$B$38)*_xlfn.NORM.S.INV(RAND())</f>
        <v>2.1249157875611386</v>
      </c>
      <c r="AM904" s="24">
        <f ca="1">SQRT(Inputs!$B$38)*F904+SQRT(1-Inputs!$B$38)*_xlfn.NORM.S.INV(RAND())</f>
        <v>-0.27793283330182678</v>
      </c>
      <c r="AN904" s="24">
        <f ca="1">SQRT(Inputs!$B$38)*G904+SQRT(1-Inputs!$B$38)*_xlfn.NORM.S.INV(RAND())</f>
        <v>0.15488417083476666</v>
      </c>
      <c r="AO904" s="24">
        <f ca="1">SQRT(Inputs!$B$38)*H904+SQRT(1-Inputs!$B$38)*_xlfn.NORM.S.INV(RAND())</f>
        <v>2.8410301208670385E-2</v>
      </c>
      <c r="AP904" s="24">
        <f ca="1">SQRT(Inputs!$B$38)*I904+SQRT(1-Inputs!$B$38)*_xlfn.NORM.S.INV(RAND())</f>
        <v>-1.273599799159276</v>
      </c>
      <c r="AQ904" s="24">
        <f ca="1">SQRT(Inputs!$B$38)*J904+SQRT(1-Inputs!$B$38)*_xlfn.NORM.S.INV(RAND())</f>
        <v>-5.3630695595106637E-2</v>
      </c>
      <c r="AR904" s="24">
        <f ca="1">SQRT(Inputs!$B$38)*K904+SQRT(1-Inputs!$B$38)*_xlfn.NORM.S.INV(RAND())</f>
        <v>0.73975356174714568</v>
      </c>
      <c r="AS904" s="24">
        <f ca="1">SQRT(Inputs!$B$38)*L904+SQRT(1-Inputs!$B$38)*_xlfn.NORM.S.INV(RAND())</f>
        <v>-0.213006290908486</v>
      </c>
      <c r="AT904" s="24">
        <f ca="1">SQRT(Inputs!$B$38)*M904+SQRT(1-Inputs!$B$38)*_xlfn.NORM.S.INV(RAND())</f>
        <v>-0.6130043416534785</v>
      </c>
      <c r="AU904" s="15">
        <f ca="1">Inputs!$B$6*EXP($B$8-0.5*C$5^2+C$5*N904)</f>
        <v>5709.0222183619981</v>
      </c>
      <c r="AV904" s="15">
        <f t="shared" ca="1" si="474"/>
        <v>8217.1500425175655</v>
      </c>
      <c r="AW904" s="15">
        <f t="shared" ca="1" si="475"/>
        <v>13096.865037487079</v>
      </c>
      <c r="AX904" s="15">
        <f t="shared" ca="1" si="476"/>
        <v>15084.986270558784</v>
      </c>
      <c r="AY904" s="15">
        <f t="shared" ca="1" si="477"/>
        <v>17645.826537349894</v>
      </c>
      <c r="AZ904" s="15">
        <f t="shared" ca="1" si="478"/>
        <v>20394.117195540897</v>
      </c>
      <c r="BA904" s="15">
        <f t="shared" ca="1" si="479"/>
        <v>22463.417000355126</v>
      </c>
      <c r="BB904" s="15">
        <f t="shared" ca="1" si="480"/>
        <v>29016.577840527887</v>
      </c>
      <c r="BC904" s="15">
        <f t="shared" ca="1" si="481"/>
        <v>42961.419064375397</v>
      </c>
      <c r="BD904" s="15">
        <f t="shared" ca="1" si="482"/>
        <v>55854.108640051047</v>
      </c>
      <c r="BE904" s="15">
        <f t="shared" ca="1" si="483"/>
        <v>69989.705081202294</v>
      </c>
      <c r="BF904" s="15">
        <f ca="1">Inputs!$B$13*EXP($B$9-0.5*C$6^2+C$6*Y904)</f>
        <v>15250.386833725965</v>
      </c>
      <c r="BG904" s="15">
        <f t="shared" ca="1" si="484"/>
        <v>17372.926509886562</v>
      </c>
      <c r="BH904" s="15">
        <f t="shared" ca="1" si="485"/>
        <v>24408.082720139682</v>
      </c>
      <c r="BI904" s="15">
        <f t="shared" ca="1" si="486"/>
        <v>27407.771435845014</v>
      </c>
      <c r="BJ904" s="15">
        <f t="shared" ca="1" si="487"/>
        <v>40448.534391425419</v>
      </c>
      <c r="BK904" s="15">
        <f t="shared" ca="1" si="488"/>
        <v>49434.464553153601</v>
      </c>
      <c r="BL904" s="15">
        <f t="shared" ca="1" si="489"/>
        <v>52821.638489329111</v>
      </c>
      <c r="BM904" s="15">
        <f t="shared" ca="1" si="490"/>
        <v>62957.240418598594</v>
      </c>
      <c r="BN904" s="15">
        <f t="shared" ca="1" si="491"/>
        <v>95681.722512245891</v>
      </c>
      <c r="BO904" s="15">
        <f t="shared" ca="1" si="492"/>
        <v>131491.31865434605</v>
      </c>
      <c r="BP904" s="15">
        <f t="shared" ca="1" si="493"/>
        <v>156541.36417848011</v>
      </c>
      <c r="BQ904" s="15">
        <f ca="1">Inputs!$B$20*EXP($B$10-0.5*C$7^2+C$7*AJ904)</f>
        <v>7050.1010601235539</v>
      </c>
      <c r="BR904" s="15">
        <f t="shared" ca="1" si="494"/>
        <v>12703.167378249849</v>
      </c>
      <c r="BS904" s="15">
        <f t="shared" ca="1" si="495"/>
        <v>32024.481358579378</v>
      </c>
      <c r="BT904" s="15">
        <f t="shared" ca="1" si="496"/>
        <v>41050.000898571161</v>
      </c>
      <c r="BU904" s="15">
        <f t="shared" ca="1" si="497"/>
        <v>59062.931007422951</v>
      </c>
      <c r="BV904" s="15">
        <f t="shared" ca="1" si="498"/>
        <v>82701.243141589861</v>
      </c>
      <c r="BW904" s="15">
        <f t="shared" ca="1" si="499"/>
        <v>88136.835250381104</v>
      </c>
      <c r="BX904" s="15">
        <f t="shared" ca="1" si="500"/>
        <v>121955.24069916885</v>
      </c>
      <c r="BY904" s="15">
        <f t="shared" ca="1" si="501"/>
        <v>196860.37443642522</v>
      </c>
      <c r="BZ904" s="15">
        <f t="shared" ca="1" si="502"/>
        <v>265615.44611871144</v>
      </c>
      <c r="CA904" s="15">
        <f t="shared" ca="1" si="503"/>
        <v>334601.23550180456</v>
      </c>
      <c r="CB904" s="15">
        <f ca="1">(AU904*DCF!C$10-DCF!C$5*MAX(AU904*DCF!C$10,0)-MAX(AU904-Inputs!$B$6,0)/Inputs!$B$10)*DCF!C$6</f>
        <v>1037.7496091325811</v>
      </c>
      <c r="CC904" s="15">
        <f ca="1">(AV904*DCF!D$10-DCF!D$5*MAX(AV904*DCF!D$10,0)-MAX(AV904-AU904,0)/Inputs!$B$10)*DCF!D$6</f>
        <v>1391.3333259474548</v>
      </c>
      <c r="CD904" s="15">
        <f ca="1">(AW904*DCF!E$10-DCF!E$5*MAX(AW904*DCF!E$10,0)-MAX(AW904-AV904,0)/Inputs!$B$10)*DCF!E$6</f>
        <v>1924.7437585607995</v>
      </c>
      <c r="CE904" s="15">
        <f ca="1">(AX904*DCF!F$10-DCF!F$5*MAX(AX904*DCF!F$10,0)-MAX(AX904-AW904,0)/Inputs!$B$10)*DCF!F$6</f>
        <v>2879.3497248773847</v>
      </c>
      <c r="CF904" s="15">
        <f ca="1">(AY904*DCF!G$10-DCF!G$5*MAX(AY904*DCF!G$10,0)-MAX(AY904-AX904,0)/Inputs!$B$10)*DCF!G$6</f>
        <v>3143.505671979196</v>
      </c>
      <c r="CG904" s="15">
        <f ca="1">(AZ904*DCF!H$10-DCF!H$5*MAX(AZ904*DCF!H$10,0)-MAX(AZ904-AY904,0)/Inputs!$B$10)*DCF!H$6</f>
        <v>3471.5242058595886</v>
      </c>
      <c r="CH904" s="15">
        <f ca="1">(BA904*DCF!I$10-DCF!I$5*MAX(BA904*DCF!I$10,0)-MAX(BA904-AZ904,0)/Inputs!$B$10)*DCF!I$6</f>
        <v>3763.809148311338</v>
      </c>
      <c r="CI904" s="15">
        <f ca="1">(BB904*DCF!J$10-DCF!J$5*MAX(BB904*DCF!J$10,0)-MAX(BB904-BA904,0)/Inputs!$B$10)*DCF!J$6</f>
        <v>3986.2885474012573</v>
      </c>
      <c r="CJ904" s="15">
        <f ca="1">(BC904*DCF!K$10-DCF!K$5*MAX(BC904*DCF!K$10,0)-MAX(BC904-BB904,0)/Inputs!$B$10)*DCF!K$6</f>
        <v>4964.0330131509236</v>
      </c>
      <c r="CK904" s="15">
        <f ca="1">(BD904*DCF!L$10-DCF!L$5*MAX(BD904*DCF!L$10,0)-MAX(BD904-BC904,0)/Inputs!$B$10)*DCF!L$6</f>
        <v>6756.6281898457992</v>
      </c>
      <c r="CL904" s="15">
        <f ca="1">(BE904*DCF!M$10-DCF!M$5*MAX(BE904*DCF!M$10,0)-MAX(BE904-BD904,0)/Inputs!$B$10)*DCF!M$6</f>
        <v>8187.8046046296586</v>
      </c>
      <c r="CM904" s="15">
        <f ca="1">(BF904*DCF!C$28-DCF!C$5*MAX(BF904*DCF!C$28,0)-MAX(BF904-Inputs!$B$13,0)/Inputs!$B$17)*DCF!C$6</f>
        <v>3762.0809036167798</v>
      </c>
      <c r="CN904" s="15">
        <f ca="1">(BG904*DCF!D$28-DCF!D$5*MAX(BG904*DCF!D$28,0)-MAX(BG904-BF904,0)/Inputs!$B$17)*DCF!D$6</f>
        <v>4663.8925124749239</v>
      </c>
      <c r="CO904" s="15">
        <f ca="1">(BH904*DCF!E$28-DCF!E$5*MAX(BH904*DCF!E$28,0)-MAX(BH904-BG904,0)/Inputs!$B$17)*DCF!E$6</f>
        <v>5526.2711958407226</v>
      </c>
      <c r="CP904" s="15">
        <f ca="1">(BI904*DCF!F$28-DCF!F$5*MAX(BI904*DCF!F$28,0)-MAX(BI904-BH904,0)/Inputs!$B$17)*DCF!F$6</f>
        <v>6894.3472561025219</v>
      </c>
      <c r="CQ904" s="15">
        <f ca="1">(BJ904*DCF!G$28-DCF!G$5*MAX(BJ904*DCF!G$28,0)-MAX(BJ904-BI904,0)/Inputs!$B$17)*DCF!G$6</f>
        <v>8301.3516278806856</v>
      </c>
      <c r="CR904" s="15">
        <f ca="1">(BK904*DCF!H$28-DCF!H$5*MAX(BK904*DCF!H$28,0)-MAX(BK904-BJ904,0)/Inputs!$B$17)*DCF!H$6</f>
        <v>10829.5271109806</v>
      </c>
      <c r="CS904" s="15">
        <f ca="1">(BL904*DCF!I$28-DCF!I$5*MAX(BL904*DCF!I$28,0)-MAX(BL904-BK904,0)/Inputs!$B$17)*DCF!I$6</f>
        <v>11935.005414051975</v>
      </c>
      <c r="CT904" s="15">
        <f ca="1">(BM904*DCF!J$28-DCF!J$5*MAX(BM904*DCF!J$28,0)-MAX(BM904-BL904,0)/Inputs!$B$17)*DCF!J$6</f>
        <v>12700.793078480532</v>
      </c>
      <c r="CU904" s="15">
        <f ca="1">(BN904*DCF!K$28-DCF!K$5*MAX(BN904*DCF!K$28,0)-MAX(BN904-BM904,0)/Inputs!$B$17)*DCF!K$6</f>
        <v>16198.062330770823</v>
      </c>
      <c r="CV904" s="15">
        <f ca="1">(BO904*DCF!L$28-DCF!L$5*MAX(BO904*DCF!L$28,0)-MAX(BO904-BN904,0)/Inputs!$B$17)*DCF!L$6</f>
        <v>22183.362542232728</v>
      </c>
      <c r="CW904" s="15">
        <f ca="1">(BP904*DCF!M$28-DCF!M$5*MAX(BP904*DCF!M$28,0)-MAX(BP904-BO904,0)/Inputs!$B$17)*DCF!M$6</f>
        <v>26834.914619304483</v>
      </c>
      <c r="CX904" s="15">
        <f ca="1">(BQ904*DCF!C$46-DCF!C$5*MAX(BQ904*DCF!C$46,0)-MAX(BQ904-Inputs!$B$20,0)/Inputs!$B$24)*DCF!C$6</f>
        <v>-3406.0746374989981</v>
      </c>
      <c r="CY904" s="15">
        <f ca="1">(BR904*DCF!D$46-DCF!D$5*MAX(BR904*DCF!D$46,0)-MAX(BR904-BQ904,0)/Inputs!$B$24)*DCF!D$6</f>
        <v>-4580.2509030081701</v>
      </c>
      <c r="CZ904" s="15">
        <f ca="1">(BS904*DCF!E$46-DCF!E$5*MAX(BS904*DCF!E$46,0)-MAX(BS904-BR904,0)/Inputs!$B$24)*DCF!E$6</f>
        <v>-11402.880743142558</v>
      </c>
      <c r="DA904" s="15">
        <f ca="1">(BT904*DCF!F$46-DCF!F$5*MAX(BT904*DCF!F$46,0)-MAX(BT904-BS904,0)/Inputs!$B$24)*DCF!F$6</f>
        <v>-6275.9975862864976</v>
      </c>
      <c r="DB904" s="15">
        <f ca="1">(BU904*DCF!G$46-DCF!G$5*MAX(BU904*DCF!G$46,0)-MAX(BU904-BT904,0)/Inputs!$B$24)*DCF!G$6</f>
        <v>-8045.9541015609357</v>
      </c>
      <c r="DC904" s="15">
        <f ca="1">(BV904*DCF!H$46-DCF!H$5*MAX(BV904*DCF!H$46,0)-MAX(BV904-BU904,0)/Inputs!$B$24)*DCF!H$6</f>
        <v>-7345.4606613509459</v>
      </c>
      <c r="DD904" s="15">
        <f ca="1">(BW904*DCF!I$46-DCF!I$5*MAX(BW904*DCF!I$46,0)-MAX(BW904-BV904,0)/Inputs!$B$24)*DCF!I$6</f>
        <v>475.20615389286741</v>
      </c>
      <c r="DE904" s="15">
        <f ca="1">(BX904*DCF!J$46-DCF!J$5*MAX(BX904*DCF!J$46,0)-MAX(BX904-BW904,0)/Inputs!$B$24)*DCF!J$6</f>
        <v>-3852.4036088528751</v>
      </c>
      <c r="DF904" s="15">
        <f ca="1">(BY904*DCF!K$46-DCF!K$5*MAX(BY904*DCF!K$46,0)-MAX(BY904-BX904,0)/Inputs!$B$24)*DCF!K$6</f>
        <v>-7104.4414758628209</v>
      </c>
      <c r="DG904" s="15">
        <f ca="1">(BZ904*DCF!L$46-DCF!L$5*MAX(BZ904*DCF!L$46,0)-MAX(BZ904-BY904,0)/Inputs!$B$24)*DCF!L$6</f>
        <v>2801.2672447597301</v>
      </c>
      <c r="DH904" s="15">
        <f ca="1">(CA904*DCF!M$46-DCF!M$5*MAX(CA904*DCF!M$46,0)-MAX(CA904-BZ904,0)/Inputs!$B$24)*DCF!M$6</f>
        <v>11809.516491268512</v>
      </c>
      <c r="DI904" s="15">
        <f ca="1">SUM(CB904:CL904)+BE904*DCF!M$10*(1+Inputs!$B$30)*(1-Inputs!$B$33)*(1-Inputs!$B$30/Inputs!$B$31)/(Inputs!$B$29-Inputs!$B$30)*DCF!M$6</f>
        <v>236289.04455871752</v>
      </c>
      <c r="DJ904" s="15">
        <f ca="1">SUM(CM904:CW904)+BP904*DCF!M$28*(1+Inputs!$B$30)*(1-Inputs!$B$33)*(1-Inputs!$B$30/Inputs!$B$31)/(Inputs!$B$29-Inputs!$B$30)*DCF!M$6</f>
        <v>710705.19066367054</v>
      </c>
      <c r="DK904" s="15">
        <f ca="1">SUM(CX904:DH904)+CA904*DCF!M$46*(1+Inputs!$B$30)*(1-Inputs!$B$33)*(1-Inputs!$B$30/Inputs!$B$31)/(Inputs!$B$29-Inputs!$B$30)*DCF!M$6</f>
        <v>480405.67230835796</v>
      </c>
      <c r="DM904" s="15">
        <f ca="1">DI904+DJ904+DK904+Inputs!$B$34+Inputs!$B$36-Inputs!$B$35</f>
        <v>1504250.907530746</v>
      </c>
    </row>
    <row r="905" spans="1:117" x14ac:dyDescent="0.75">
      <c r="A905" s="11">
        <v>892</v>
      </c>
      <c r="C905" s="24">
        <f t="shared" ca="1" si="509"/>
        <v>0.75750198359010312</v>
      </c>
      <c r="D905" s="24">
        <f t="shared" ca="1" si="509"/>
        <v>-0.64112895267137282</v>
      </c>
      <c r="E905" s="24">
        <f t="shared" ca="1" si="509"/>
        <v>-0.12954324784619636</v>
      </c>
      <c r="F905" s="24">
        <f t="shared" ca="1" si="509"/>
        <v>0.89173981762647914</v>
      </c>
      <c r="G905" s="24">
        <f t="shared" ca="1" si="509"/>
        <v>0.26911476327156553</v>
      </c>
      <c r="H905" s="24">
        <f t="shared" ca="1" si="509"/>
        <v>-0.97287041151184417</v>
      </c>
      <c r="I905" s="24">
        <f t="shared" ca="1" si="509"/>
        <v>0.82846525024723483</v>
      </c>
      <c r="J905" s="24">
        <f t="shared" ca="1" si="509"/>
        <v>-0.5607017920397307</v>
      </c>
      <c r="K905" s="24">
        <f t="shared" ca="1" si="509"/>
        <v>-0.8757498948726844</v>
      </c>
      <c r="L905" s="24">
        <f t="shared" ca="1" si="509"/>
        <v>-0.31460685123669724</v>
      </c>
      <c r="M905" s="24">
        <f t="shared" ca="1" si="509"/>
        <v>-0.96116992884657471</v>
      </c>
      <c r="N905" s="24">
        <f ca="1">SQRT(Inputs!$B$38)*C905+SQRT(1-Inputs!$B$38)*_xlfn.NORM.S.INV(RAND())</f>
        <v>1.059319284500726</v>
      </c>
      <c r="O905" s="24">
        <f ca="1">SQRT(Inputs!$B$38)*D905+SQRT(1-Inputs!$B$38)*_xlfn.NORM.S.INV(RAND())</f>
        <v>-0.66402878655169151</v>
      </c>
      <c r="P905" s="24">
        <f ca="1">SQRT(Inputs!$B$38)*E905+SQRT(1-Inputs!$B$38)*_xlfn.NORM.S.INV(RAND())</f>
        <v>1.2390033918537466</v>
      </c>
      <c r="Q905" s="24">
        <f ca="1">SQRT(Inputs!$B$38)*F905+SQRT(1-Inputs!$B$38)*_xlfn.NORM.S.INV(RAND())</f>
        <v>-0.29029701056495855</v>
      </c>
      <c r="R905" s="24">
        <f ca="1">SQRT(Inputs!$B$38)*G905+SQRT(1-Inputs!$B$38)*_xlfn.NORM.S.INV(RAND())</f>
        <v>-1.378410620137174</v>
      </c>
      <c r="S905" s="24">
        <f ca="1">SQRT(Inputs!$B$38)*H905+SQRT(1-Inputs!$B$38)*_xlfn.NORM.S.INV(RAND())</f>
        <v>-2.3500491285859191</v>
      </c>
      <c r="T905" s="24">
        <f ca="1">SQRT(Inputs!$B$38)*I905+SQRT(1-Inputs!$B$38)*_xlfn.NORM.S.INV(RAND())</f>
        <v>0.85409719509099968</v>
      </c>
      <c r="U905" s="24">
        <f ca="1">SQRT(Inputs!$B$38)*J905+SQRT(1-Inputs!$B$38)*_xlfn.NORM.S.INV(RAND())</f>
        <v>-1.2968317873735433</v>
      </c>
      <c r="V905" s="24">
        <f ca="1">SQRT(Inputs!$B$38)*K905+SQRT(1-Inputs!$B$38)*_xlfn.NORM.S.INV(RAND())</f>
        <v>-0.73544488412815157</v>
      </c>
      <c r="W905" s="24">
        <f ca="1">SQRT(Inputs!$B$38)*L905+SQRT(1-Inputs!$B$38)*_xlfn.NORM.S.INV(RAND())</f>
        <v>-0.36728141275070969</v>
      </c>
      <c r="X905" s="24">
        <f ca="1">SQRT(Inputs!$B$38)*M905+SQRT(1-Inputs!$B$38)*_xlfn.NORM.S.INV(RAND())</f>
        <v>-0.61122762055985269</v>
      </c>
      <c r="Y905" s="24">
        <f ca="1">SQRT(Inputs!$B$38)*C905+SQRT(1-Inputs!$B$38)*_xlfn.NORM.S.INV(RAND())</f>
        <v>0.25175269058542987</v>
      </c>
      <c r="Z905" s="24">
        <f ca="1">SQRT(Inputs!$B$38)*D905+SQRT(1-Inputs!$B$38)*_xlfn.NORM.S.INV(RAND())</f>
        <v>-0.54433122724824479</v>
      </c>
      <c r="AA905" s="24">
        <f ca="1">SQRT(Inputs!$B$38)*E905+SQRT(1-Inputs!$B$38)*_xlfn.NORM.S.INV(RAND())</f>
        <v>1.6536960782854377</v>
      </c>
      <c r="AB905" s="24">
        <f ca="1">SQRT(Inputs!$B$38)*F905+SQRT(1-Inputs!$B$38)*_xlfn.NORM.S.INV(RAND())</f>
        <v>-0.34772783950251568</v>
      </c>
      <c r="AC905" s="24">
        <f ca="1">SQRT(Inputs!$B$38)*G905+SQRT(1-Inputs!$B$38)*_xlfn.NORM.S.INV(RAND())</f>
        <v>-0.15326508518141066</v>
      </c>
      <c r="AD905" s="24">
        <f ca="1">SQRT(Inputs!$B$38)*H905+SQRT(1-Inputs!$B$38)*_xlfn.NORM.S.INV(RAND())</f>
        <v>-0.59640475099228907</v>
      </c>
      <c r="AE905" s="24">
        <f ca="1">SQRT(Inputs!$B$38)*I905+SQRT(1-Inputs!$B$38)*_xlfn.NORM.S.INV(RAND())</f>
        <v>0.17783944556014031</v>
      </c>
      <c r="AF905" s="24">
        <f ca="1">SQRT(Inputs!$B$38)*J905+SQRT(1-Inputs!$B$38)*_xlfn.NORM.S.INV(RAND())</f>
        <v>0.16436198729833662</v>
      </c>
      <c r="AG905" s="24">
        <f ca="1">SQRT(Inputs!$B$38)*K905+SQRT(1-Inputs!$B$38)*_xlfn.NORM.S.INV(RAND())</f>
        <v>-2.1698341745850467</v>
      </c>
      <c r="AH905" s="24">
        <f ca="1">SQRT(Inputs!$B$38)*L905+SQRT(1-Inputs!$B$38)*_xlfn.NORM.S.INV(RAND())</f>
        <v>1.1473095601054317</v>
      </c>
      <c r="AI905" s="24">
        <f ca="1">SQRT(Inputs!$B$38)*M905+SQRT(1-Inputs!$B$38)*_xlfn.NORM.S.INV(RAND())</f>
        <v>0.26389091438360557</v>
      </c>
      <c r="AJ905" s="24">
        <f ca="1">SQRT(Inputs!$B$38)*C905+SQRT(1-Inputs!$B$38)*_xlfn.NORM.S.INV(RAND())</f>
        <v>1.0396106512201284</v>
      </c>
      <c r="AK905" s="24">
        <f ca="1">SQRT(Inputs!$B$38)*D905+SQRT(1-Inputs!$B$38)*_xlfn.NORM.S.INV(RAND())</f>
        <v>0.72810904635476792</v>
      </c>
      <c r="AL905" s="24">
        <f ca="1">SQRT(Inputs!$B$38)*E905+SQRT(1-Inputs!$B$38)*_xlfn.NORM.S.INV(RAND())</f>
        <v>0.54812029058022094</v>
      </c>
      <c r="AM905" s="24">
        <f ca="1">SQRT(Inputs!$B$38)*F905+SQRT(1-Inputs!$B$38)*_xlfn.NORM.S.INV(RAND())</f>
        <v>2.7917513865831864</v>
      </c>
      <c r="AN905" s="24">
        <f ca="1">SQRT(Inputs!$B$38)*G905+SQRT(1-Inputs!$B$38)*_xlfn.NORM.S.INV(RAND())</f>
        <v>-2.1914577415813652E-2</v>
      </c>
      <c r="AO905" s="24">
        <f ca="1">SQRT(Inputs!$B$38)*H905+SQRT(1-Inputs!$B$38)*_xlfn.NORM.S.INV(RAND())</f>
        <v>-0.4426961071246569</v>
      </c>
      <c r="AP905" s="24">
        <f ca="1">SQRT(Inputs!$B$38)*I905+SQRT(1-Inputs!$B$38)*_xlfn.NORM.S.INV(RAND())</f>
        <v>0.19078175905962419</v>
      </c>
      <c r="AQ905" s="24">
        <f ca="1">SQRT(Inputs!$B$38)*J905+SQRT(1-Inputs!$B$38)*_xlfn.NORM.S.INV(RAND())</f>
        <v>-0.25580418037382735</v>
      </c>
      <c r="AR905" s="24">
        <f ca="1">SQRT(Inputs!$B$38)*K905+SQRT(1-Inputs!$B$38)*_xlfn.NORM.S.INV(RAND())</f>
        <v>-0.42647589985993622</v>
      </c>
      <c r="AS905" s="24">
        <f ca="1">SQRT(Inputs!$B$38)*L905+SQRT(1-Inputs!$B$38)*_xlfn.NORM.S.INV(RAND())</f>
        <v>-0.6379945965216075</v>
      </c>
      <c r="AT905" s="24">
        <f ca="1">SQRT(Inputs!$B$38)*M905+SQRT(1-Inputs!$B$38)*_xlfn.NORM.S.INV(RAND())</f>
        <v>0.24442705522813724</v>
      </c>
      <c r="AU905" s="15">
        <f ca="1">Inputs!$B$6*EXP($B$8-0.5*C$5^2+C$5*N905)</f>
        <v>5890.4500712550453</v>
      </c>
      <c r="AV905" s="15">
        <f t="shared" ca="1" si="474"/>
        <v>6503.1183355772027</v>
      </c>
      <c r="AW905" s="15">
        <f t="shared" ca="1" si="475"/>
        <v>9371.7106653054252</v>
      </c>
      <c r="AX905" s="15">
        <f t="shared" ca="1" si="476"/>
        <v>11034.38133594767</v>
      </c>
      <c r="AY905" s="15">
        <f t="shared" ca="1" si="477"/>
        <v>11480.002480697391</v>
      </c>
      <c r="AZ905" s="15">
        <f t="shared" ca="1" si="478"/>
        <v>10838.986558988978</v>
      </c>
      <c r="BA905" s="15">
        <f t="shared" ca="1" si="479"/>
        <v>14504.432827432212</v>
      </c>
      <c r="BB905" s="15">
        <f t="shared" ca="1" si="480"/>
        <v>15594.188201026633</v>
      </c>
      <c r="BC905" s="15">
        <f t="shared" ca="1" si="481"/>
        <v>17790.043699314578</v>
      </c>
      <c r="BD905" s="15">
        <f t="shared" ca="1" si="482"/>
        <v>21058.486925984464</v>
      </c>
      <c r="BE905" s="15">
        <f t="shared" ca="1" si="483"/>
        <v>24407.174564961217</v>
      </c>
      <c r="BF905" s="15">
        <f ca="1">Inputs!$B$13*EXP($B$9-0.5*C$6^2+C$6*Y905)</f>
        <v>14538.834949653388</v>
      </c>
      <c r="BG905" s="15">
        <f t="shared" ca="1" si="484"/>
        <v>16061.397875447341</v>
      </c>
      <c r="BH905" s="15">
        <f t="shared" ca="1" si="485"/>
        <v>25817.041707597844</v>
      </c>
      <c r="BI905" s="15">
        <f t="shared" ca="1" si="486"/>
        <v>29956.903165192929</v>
      </c>
      <c r="BJ905" s="15">
        <f t="shared" ca="1" si="487"/>
        <v>35922.757728426281</v>
      </c>
      <c r="BK905" s="15">
        <f t="shared" ca="1" si="488"/>
        <v>40650.034000176929</v>
      </c>
      <c r="BL905" s="15">
        <f t="shared" ca="1" si="489"/>
        <v>51097.820914490665</v>
      </c>
      <c r="BM905" s="15">
        <f t="shared" ca="1" si="490"/>
        <v>64105.910724609945</v>
      </c>
      <c r="BN905" s="15">
        <f t="shared" ca="1" si="491"/>
        <v>60789.979605526853</v>
      </c>
      <c r="BO905" s="15">
        <f t="shared" ca="1" si="492"/>
        <v>85466.567298012786</v>
      </c>
      <c r="BP905" s="15">
        <f t="shared" ca="1" si="493"/>
        <v>108385.87713062928</v>
      </c>
      <c r="BQ905" s="15">
        <f ca="1">Inputs!$B$20*EXP($B$10-0.5*C$7^2+C$7*AJ905)</f>
        <v>6202.2076870281662</v>
      </c>
      <c r="BR905" s="15">
        <f t="shared" ca="1" si="494"/>
        <v>10604.937611588966</v>
      </c>
      <c r="BS905" s="15">
        <f t="shared" ca="1" si="495"/>
        <v>16998.221856936783</v>
      </c>
      <c r="BT905" s="15">
        <f t="shared" ca="1" si="496"/>
        <v>48748.580916651365</v>
      </c>
      <c r="BU905" s="15">
        <f t="shared" ca="1" si="497"/>
        <v>67202.386757521235</v>
      </c>
      <c r="BV905" s="15">
        <f t="shared" ca="1" si="498"/>
        <v>84622.509687553305</v>
      </c>
      <c r="BW905" s="15">
        <f t="shared" ca="1" si="499"/>
        <v>122951.6842785039</v>
      </c>
      <c r="BX905" s="15">
        <f t="shared" ca="1" si="500"/>
        <v>163371.1259701949</v>
      </c>
      <c r="BY905" s="15">
        <f t="shared" ca="1" si="501"/>
        <v>210974.34784894573</v>
      </c>
      <c r="BZ905" s="15">
        <f t="shared" ca="1" si="502"/>
        <v>263265.80340101174</v>
      </c>
      <c r="CA905" s="15">
        <f t="shared" ca="1" si="503"/>
        <v>386225.08717624325</v>
      </c>
      <c r="CB905" s="15">
        <f ca="1">(AU905*DCF!C$10-DCF!C$5*MAX(AU905*DCF!C$10,0)-MAX(AU905-Inputs!$B$6,0)/Inputs!$B$10)*DCF!C$6</f>
        <v>1036.4559962036039</v>
      </c>
      <c r="CC905" s="15">
        <f ca="1">(AV905*DCF!D$10-DCF!D$5*MAX(AV905*DCF!D$10,0)-MAX(AV905-AU905,0)/Inputs!$B$10)*DCF!D$6</f>
        <v>1435.7079155289978</v>
      </c>
      <c r="CD905" s="15">
        <f ca="1">(AW905*DCF!E$10-DCF!E$5*MAX(AW905*DCF!E$10,0)-MAX(AW905-AV905,0)/Inputs!$B$10)*DCF!E$6</f>
        <v>1517.6530216661811</v>
      </c>
      <c r="CE905" s="15">
        <f ca="1">(AX905*DCF!F$10-DCF!F$5*MAX(AX905*DCF!F$10,0)-MAX(AX905-AW905,0)/Inputs!$B$10)*DCF!F$6</f>
        <v>2062.8273162087439</v>
      </c>
      <c r="CF905" s="15">
        <f ca="1">(AY905*DCF!G$10-DCF!G$5*MAX(AY905*DCF!G$10,0)-MAX(AY905-AX905,0)/Inputs!$B$10)*DCF!G$6</f>
        <v>2279.6818867346192</v>
      </c>
      <c r="CG905" s="15">
        <f ca="1">(AZ905*DCF!H$10-DCF!H$5*MAX(AZ905*DCF!H$10,0)-MAX(AZ905-AY905,0)/Inputs!$B$10)*DCF!H$6</f>
        <v>2104.3970150370233</v>
      </c>
      <c r="CH905" s="15">
        <f ca="1">(BA905*DCF!I$10-DCF!I$5*MAX(BA905*DCF!I$10,0)-MAX(BA905-AZ905,0)/Inputs!$B$10)*DCF!I$6</f>
        <v>2048.1691405971965</v>
      </c>
      <c r="CI905" s="15">
        <f ca="1">(BB905*DCF!J$10-DCF!J$5*MAX(BB905*DCF!J$10,0)-MAX(BB905-BA905,0)/Inputs!$B$10)*DCF!J$6</f>
        <v>2510.8644097297224</v>
      </c>
      <c r="CJ905" s="15">
        <f ca="1">(BC905*DCF!K$10-DCF!K$5*MAX(BC905*DCF!K$10,0)-MAX(BC905-BB905,0)/Inputs!$B$10)*DCF!K$6</f>
        <v>2556.5249831468955</v>
      </c>
      <c r="CK905" s="15">
        <f ca="1">(BD905*DCF!L$10-DCF!L$5*MAX(BD905*DCF!L$10,0)-MAX(BD905-BC905,0)/Inputs!$B$10)*DCF!L$6</f>
        <v>2753.3576460202025</v>
      </c>
      <c r="CL905" s="15">
        <f ca="1">(BE905*DCF!M$10-DCF!M$5*MAX(BE905*DCF!M$10,0)-MAX(BE905-BD905,0)/Inputs!$B$10)*DCF!M$6</f>
        <v>3044.1314957555055</v>
      </c>
      <c r="CM905" s="15">
        <f ca="1">(BF905*DCF!C$28-DCF!C$5*MAX(BF905*DCF!C$28,0)-MAX(BF905-Inputs!$B$13,0)/Inputs!$B$17)*DCF!C$6</f>
        <v>3709.2506242084173</v>
      </c>
      <c r="CN905" s="15">
        <f ca="1">(BG905*DCF!D$28-DCF!D$5*MAX(BG905*DCF!D$28,0)-MAX(BG905-BF905,0)/Inputs!$B$17)*DCF!D$6</f>
        <v>4405.619630345971</v>
      </c>
      <c r="CO905" s="15">
        <f ca="1">(BH905*DCF!E$28-DCF!E$5*MAX(BH905*DCF!E$28,0)-MAX(BH905-BG905,0)/Inputs!$B$17)*DCF!E$6</f>
        <v>5389.1428062812429</v>
      </c>
      <c r="CP905" s="15">
        <f ca="1">(BI905*DCF!F$28-DCF!F$5*MAX(BI905*DCF!F$28,0)-MAX(BI905-BH905,0)/Inputs!$B$17)*DCF!F$6</f>
        <v>7378.7829048261874</v>
      </c>
      <c r="CQ905" s="15">
        <f ca="1">(BJ905*DCF!G$28-DCF!G$5*MAX(BJ905*DCF!G$28,0)-MAX(BJ905-BI905,0)/Inputs!$B$17)*DCF!G$6</f>
        <v>8317.0342357287736</v>
      </c>
      <c r="CR905" s="15">
        <f ca="1">(BK905*DCF!H$28-DCF!H$5*MAX(BK905*DCF!H$28,0)-MAX(BK905-BJ905,0)/Inputs!$B$17)*DCF!H$6</f>
        <v>9318.7158205475171</v>
      </c>
      <c r="CS905" s="15">
        <f ca="1">(BL905*DCF!I$28-DCF!I$5*MAX(BL905*DCF!I$28,0)-MAX(BL905-BK905,0)/Inputs!$B$17)*DCF!I$6</f>
        <v>10516.230054742045</v>
      </c>
      <c r="CT905" s="15">
        <f ca="1">(BM905*DCF!J$28-DCF!J$5*MAX(BM905*DCF!J$28,0)-MAX(BM905-BL905,0)/Inputs!$B$17)*DCF!J$6</f>
        <v>12576.173487120257</v>
      </c>
      <c r="CU905" s="15">
        <f ca="1">(BN905*DCF!K$28-DCF!K$5*MAX(BN905*DCF!K$28,0)-MAX(BN905-BM905,0)/Inputs!$B$17)*DCF!K$6</f>
        <v>12837.824426928337</v>
      </c>
      <c r="CV905" s="15">
        <f ca="1">(BO905*DCF!L$28-DCF!L$5*MAX(BO905*DCF!L$28,0)-MAX(BO905-BN905,0)/Inputs!$B$17)*DCF!L$6</f>
        <v>14260.177063137102</v>
      </c>
      <c r="CW905" s="15">
        <f ca="1">(BP905*DCF!M$28-DCF!M$5*MAX(BP905*DCF!M$28,0)-MAX(BP905-BO905,0)/Inputs!$B$17)*DCF!M$6</f>
        <v>17997.153614219824</v>
      </c>
      <c r="CX905" s="15">
        <f ca="1">(BQ905*DCF!C$46-DCF!C$5*MAX(BQ905*DCF!C$46,0)-MAX(BQ905-Inputs!$B$20,0)/Inputs!$B$24)*DCF!C$6</f>
        <v>-2818.6196445922628</v>
      </c>
      <c r="CY905" s="15">
        <f ca="1">(BR905*DCF!D$46-DCF!D$5*MAX(BR905*DCF!D$46,0)-MAX(BR905-BQ905,0)/Inputs!$B$24)*DCF!D$6</f>
        <v>-3688.6238527898226</v>
      </c>
      <c r="CZ905" s="15">
        <f ca="1">(BS905*DCF!E$46-DCF!E$5*MAX(BS905*DCF!E$46,0)-MAX(BS905-BR905,0)/Inputs!$B$24)*DCF!E$6</f>
        <v>-4530.1259758921806</v>
      </c>
      <c r="DA905" s="15">
        <f ca="1">(BT905*DCF!F$46-DCF!F$5*MAX(BT905*DCF!F$46,0)-MAX(BT905-BS905,0)/Inputs!$B$24)*DCF!F$6</f>
        <v>-15111.489313447875</v>
      </c>
      <c r="DB905" s="15">
        <f ca="1">(BU905*DCF!G$46-DCF!G$5*MAX(BU905*DCF!G$46,0)-MAX(BU905-BT905,0)/Inputs!$B$24)*DCF!G$6</f>
        <v>-8468.0511970033003</v>
      </c>
      <c r="DC905" s="15">
        <f ca="1">(BV905*DCF!H$46-DCF!H$5*MAX(BV905*DCF!H$46,0)-MAX(BV905-BU905,0)/Inputs!$B$24)*DCF!H$6</f>
        <v>-5413.1964656434138</v>
      </c>
      <c r="DD905" s="15">
        <f ca="1">(BW905*DCF!I$46-DCF!I$5*MAX(BW905*DCF!I$46,0)-MAX(BW905-BV905,0)/Inputs!$B$24)*DCF!I$6</f>
        <v>-8163.2064390248788</v>
      </c>
      <c r="DE905" s="15">
        <f ca="1">(BX905*DCF!J$46-DCF!J$5*MAX(BX905*DCF!J$46,0)-MAX(BX905-BW905,0)/Inputs!$B$24)*DCF!J$6</f>
        <v>-3865.6087499574433</v>
      </c>
      <c r="DF905" s="15">
        <f ca="1">(BY905*DCF!K$46-DCF!K$5*MAX(BY905*DCF!K$46,0)-MAX(BY905-BX905,0)/Inputs!$B$24)*DCF!K$6</f>
        <v>390.0368199080981</v>
      </c>
      <c r="DG905" s="15">
        <f ca="1">(BZ905*DCF!L$46-DCF!L$5*MAX(BZ905*DCF!L$46,0)-MAX(BZ905-BY905,0)/Inputs!$B$24)*DCF!L$6</f>
        <v>6364.6185295370988</v>
      </c>
      <c r="DH905" s="15">
        <f ca="1">(CA905*DCF!M$46-DCF!M$5*MAX(CA905*DCF!M$46,0)-MAX(CA905-BZ905,0)/Inputs!$B$24)*DCF!M$6</f>
        <v>4573.1302494793035</v>
      </c>
      <c r="DI905" s="15">
        <f ca="1">SUM(CB905:CL905)+BE905*DCF!M$10*(1+Inputs!$B$30)*(1-Inputs!$B$33)*(1-Inputs!$B$30/Inputs!$B$31)/(Inputs!$B$29-Inputs!$B$30)*DCF!M$6</f>
        <v>91275.260392386568</v>
      </c>
      <c r="DJ905" s="15">
        <f ca="1">SUM(CM905:CW905)+BP905*DCF!M$28*(1+Inputs!$B$30)*(1-Inputs!$B$33)*(1-Inputs!$B$30/Inputs!$B$31)/(Inputs!$B$29-Inputs!$B$30)*DCF!M$6</f>
        <v>508891.87708060408</v>
      </c>
      <c r="DK905" s="15">
        <f ca="1">SUM(CX905:DH905)+CA905*DCF!M$46*(1+Inputs!$B$30)*(1-Inputs!$B$33)*(1-Inputs!$B$30/Inputs!$B$31)/(Inputs!$B$29-Inputs!$B$30)*DCF!M$6</f>
        <v>556418.60002142366</v>
      </c>
      <c r="DM905" s="15">
        <f ca="1">DI905+DJ905+DK905+Inputs!$B$34+Inputs!$B$36-Inputs!$B$35</f>
        <v>1233436.7374944142</v>
      </c>
    </row>
    <row r="906" spans="1:117" x14ac:dyDescent="0.75">
      <c r="A906" s="11">
        <v>893</v>
      </c>
      <c r="C906" s="24">
        <f t="shared" ca="1" si="509"/>
        <v>-1.9742385565885952E-3</v>
      </c>
      <c r="D906" s="24">
        <f t="shared" ca="1" si="509"/>
        <v>0.18870262824611206</v>
      </c>
      <c r="E906" s="24">
        <f t="shared" ca="1" si="509"/>
        <v>-0.14740188910273103</v>
      </c>
      <c r="F906" s="24">
        <f t="shared" ca="1" si="509"/>
        <v>-0.49553827199926553</v>
      </c>
      <c r="G906" s="24">
        <f t="shared" ca="1" si="509"/>
        <v>-0.36981305989003965</v>
      </c>
      <c r="H906" s="24">
        <f t="shared" ca="1" si="509"/>
        <v>-0.6122563970241689</v>
      </c>
      <c r="I906" s="24">
        <f t="shared" ca="1" si="509"/>
        <v>1.5917596633234041</v>
      </c>
      <c r="J906" s="24">
        <f t="shared" ca="1" si="509"/>
        <v>-1.0161287854022403</v>
      </c>
      <c r="K906" s="24">
        <f t="shared" ca="1" si="509"/>
        <v>-0.29688832463950232</v>
      </c>
      <c r="L906" s="24">
        <f t="shared" ca="1" si="509"/>
        <v>0.3144929652721733</v>
      </c>
      <c r="M906" s="24">
        <f t="shared" ca="1" si="509"/>
        <v>-0.33315496719312537</v>
      </c>
      <c r="N906" s="24">
        <f ca="1">SQRT(Inputs!$B$38)*C906+SQRT(1-Inputs!$B$38)*_xlfn.NORM.S.INV(RAND())</f>
        <v>-0.18410063292075743</v>
      </c>
      <c r="O906" s="24">
        <f ca="1">SQRT(Inputs!$B$38)*D906+SQRT(1-Inputs!$B$38)*_xlfn.NORM.S.INV(RAND())</f>
        <v>-0.98355207600550354</v>
      </c>
      <c r="P906" s="24">
        <f ca="1">SQRT(Inputs!$B$38)*E906+SQRT(1-Inputs!$B$38)*_xlfn.NORM.S.INV(RAND())</f>
        <v>0.53407145537050216</v>
      </c>
      <c r="Q906" s="24">
        <f ca="1">SQRT(Inputs!$B$38)*F906+SQRT(1-Inputs!$B$38)*_xlfn.NORM.S.INV(RAND())</f>
        <v>0.5312762434523689</v>
      </c>
      <c r="R906" s="24">
        <f ca="1">SQRT(Inputs!$B$38)*G906+SQRT(1-Inputs!$B$38)*_xlfn.NORM.S.INV(RAND())</f>
        <v>0.1230363479415777</v>
      </c>
      <c r="S906" s="24">
        <f ca="1">SQRT(Inputs!$B$38)*H906+SQRT(1-Inputs!$B$38)*_xlfn.NORM.S.INV(RAND())</f>
        <v>4.2225226206656974E-2</v>
      </c>
      <c r="T906" s="24">
        <f ca="1">SQRT(Inputs!$B$38)*I906+SQRT(1-Inputs!$B$38)*_xlfn.NORM.S.INV(RAND())</f>
        <v>0.60718074394870092</v>
      </c>
      <c r="U906" s="24">
        <f ca="1">SQRT(Inputs!$B$38)*J906+SQRT(1-Inputs!$B$38)*_xlfn.NORM.S.INV(RAND())</f>
        <v>-0.15138365709336271</v>
      </c>
      <c r="V906" s="24">
        <f ca="1">SQRT(Inputs!$B$38)*K906+SQRT(1-Inputs!$B$38)*_xlfn.NORM.S.INV(RAND())</f>
        <v>-0.3256899846355723</v>
      </c>
      <c r="W906" s="24">
        <f ca="1">SQRT(Inputs!$B$38)*L906+SQRT(1-Inputs!$B$38)*_xlfn.NORM.S.INV(RAND())</f>
        <v>0.20930362255545107</v>
      </c>
      <c r="X906" s="24">
        <f ca="1">SQRT(Inputs!$B$38)*M906+SQRT(1-Inputs!$B$38)*_xlfn.NORM.S.INV(RAND())</f>
        <v>0.67781568237467593</v>
      </c>
      <c r="Y906" s="24">
        <f ca="1">SQRT(Inputs!$B$38)*C906+SQRT(1-Inputs!$B$38)*_xlfn.NORM.S.INV(RAND())</f>
        <v>0.35434958682141771</v>
      </c>
      <c r="Z906" s="24">
        <f ca="1">SQRT(Inputs!$B$38)*D906+SQRT(1-Inputs!$B$38)*_xlfn.NORM.S.INV(RAND())</f>
        <v>1.0185671597356076</v>
      </c>
      <c r="AA906" s="24">
        <f ca="1">SQRT(Inputs!$B$38)*E906+SQRT(1-Inputs!$B$38)*_xlfn.NORM.S.INV(RAND())</f>
        <v>-1.676627189685953</v>
      </c>
      <c r="AB906" s="24">
        <f ca="1">SQRT(Inputs!$B$38)*F906+SQRT(1-Inputs!$B$38)*_xlfn.NORM.S.INV(RAND())</f>
        <v>-0.41821426455788679</v>
      </c>
      <c r="AC906" s="24">
        <f ca="1">SQRT(Inputs!$B$38)*G906+SQRT(1-Inputs!$B$38)*_xlfn.NORM.S.INV(RAND())</f>
        <v>-4.2940768687066727E-2</v>
      </c>
      <c r="AD906" s="24">
        <f ca="1">SQRT(Inputs!$B$38)*H906+SQRT(1-Inputs!$B$38)*_xlfn.NORM.S.INV(RAND())</f>
        <v>0.18432304480850087</v>
      </c>
      <c r="AE906" s="24">
        <f ca="1">SQRT(Inputs!$B$38)*I906+SQRT(1-Inputs!$B$38)*_xlfn.NORM.S.INV(RAND())</f>
        <v>9.6627444036790688E-2</v>
      </c>
      <c r="AF906" s="24">
        <f ca="1">SQRT(Inputs!$B$38)*J906+SQRT(1-Inputs!$B$38)*_xlfn.NORM.S.INV(RAND())</f>
        <v>-1.3001886084261391</v>
      </c>
      <c r="AG906" s="24">
        <f ca="1">SQRT(Inputs!$B$38)*K906+SQRT(1-Inputs!$B$38)*_xlfn.NORM.S.INV(RAND())</f>
        <v>-0.73919400263059643</v>
      </c>
      <c r="AH906" s="24">
        <f ca="1">SQRT(Inputs!$B$38)*L906+SQRT(1-Inputs!$B$38)*_xlfn.NORM.S.INV(RAND())</f>
        <v>-1.1748002890218228</v>
      </c>
      <c r="AI906" s="24">
        <f ca="1">SQRT(Inputs!$B$38)*M906+SQRT(1-Inputs!$B$38)*_xlfn.NORM.S.INV(RAND())</f>
        <v>1.6256841485205162</v>
      </c>
      <c r="AJ906" s="24">
        <f ca="1">SQRT(Inputs!$B$38)*C906+SQRT(1-Inputs!$B$38)*_xlfn.NORM.S.INV(RAND())</f>
        <v>0.18995435833202057</v>
      </c>
      <c r="AK906" s="24">
        <f ca="1">SQRT(Inputs!$B$38)*D906+SQRT(1-Inputs!$B$38)*_xlfn.NORM.S.INV(RAND())</f>
        <v>0.96736876757703416</v>
      </c>
      <c r="AL906" s="24">
        <f ca="1">SQRT(Inputs!$B$38)*E906+SQRT(1-Inputs!$B$38)*_xlfn.NORM.S.INV(RAND())</f>
        <v>0.14589799058313818</v>
      </c>
      <c r="AM906" s="24">
        <f ca="1">SQRT(Inputs!$B$38)*F906+SQRT(1-Inputs!$B$38)*_xlfn.NORM.S.INV(RAND())</f>
        <v>-1.4644229232358974</v>
      </c>
      <c r="AN906" s="24">
        <f ca="1">SQRT(Inputs!$B$38)*G906+SQRT(1-Inputs!$B$38)*_xlfn.NORM.S.INV(RAND())</f>
        <v>0.75694149771689323</v>
      </c>
      <c r="AO906" s="24">
        <f ca="1">SQRT(Inputs!$B$38)*H906+SQRT(1-Inputs!$B$38)*_xlfn.NORM.S.INV(RAND())</f>
        <v>1.1335220563483162</v>
      </c>
      <c r="AP906" s="24">
        <f ca="1">SQRT(Inputs!$B$38)*I906+SQRT(1-Inputs!$B$38)*_xlfn.NORM.S.INV(RAND())</f>
        <v>0.58104836520518388</v>
      </c>
      <c r="AQ906" s="24">
        <f ca="1">SQRT(Inputs!$B$38)*J906+SQRT(1-Inputs!$B$38)*_xlfn.NORM.S.INV(RAND())</f>
        <v>-0.59054602415398583</v>
      </c>
      <c r="AR906" s="24">
        <f ca="1">SQRT(Inputs!$B$38)*K906+SQRT(1-Inputs!$B$38)*_xlfn.NORM.S.INV(RAND())</f>
        <v>-0.89214397460031858</v>
      </c>
      <c r="AS906" s="24">
        <f ca="1">SQRT(Inputs!$B$38)*L906+SQRT(1-Inputs!$B$38)*_xlfn.NORM.S.INV(RAND())</f>
        <v>0.59471876307868921</v>
      </c>
      <c r="AT906" s="24">
        <f ca="1">SQRT(Inputs!$B$38)*M906+SQRT(1-Inputs!$B$38)*_xlfn.NORM.S.INV(RAND())</f>
        <v>-0.2485512442963726</v>
      </c>
      <c r="AU906" s="15">
        <f ca="1">Inputs!$B$6*EXP($B$8-0.5*C$5^2+C$5*N906)</f>
        <v>4816.5417995669077</v>
      </c>
      <c r="AV906" s="15">
        <f t="shared" ca="1" si="474"/>
        <v>5073.4722752313728</v>
      </c>
      <c r="AW906" s="15">
        <f t="shared" ca="1" si="475"/>
        <v>6648.2738687585161</v>
      </c>
      <c r="AX906" s="15">
        <f t="shared" ca="1" si="476"/>
        <v>8673.9051035305838</v>
      </c>
      <c r="AY906" s="15">
        <f t="shared" ca="1" si="477"/>
        <v>10753.815719722585</v>
      </c>
      <c r="AZ906" s="15">
        <f t="shared" ca="1" si="478"/>
        <v>13213.50487714008</v>
      </c>
      <c r="BA906" s="15">
        <f t="shared" ca="1" si="479"/>
        <v>17230.8609384015</v>
      </c>
      <c r="BB906" s="15">
        <f t="shared" ca="1" si="480"/>
        <v>20778.276558227699</v>
      </c>
      <c r="BC906" s="15">
        <f t="shared" ca="1" si="481"/>
        <v>24660.48842844622</v>
      </c>
      <c r="BD906" s="15">
        <f t="shared" ca="1" si="482"/>
        <v>30808.697514796302</v>
      </c>
      <c r="BE906" s="15">
        <f t="shared" ca="1" si="483"/>
        <v>40156.205183989659</v>
      </c>
      <c r="BF906" s="15">
        <f ca="1">Inputs!$B$13*EXP($B$9-0.5*C$6^2+C$6*Y906)</f>
        <v>14837.576849813951</v>
      </c>
      <c r="BG906" s="15">
        <f t="shared" ca="1" si="484"/>
        <v>21731.552488736703</v>
      </c>
      <c r="BH906" s="15">
        <f t="shared" ca="1" si="485"/>
        <v>20106.085886707289</v>
      </c>
      <c r="BI906" s="15">
        <f t="shared" ca="1" si="486"/>
        <v>23078.427311416752</v>
      </c>
      <c r="BJ906" s="15">
        <f t="shared" ca="1" si="487"/>
        <v>28118.065861142386</v>
      </c>
      <c r="BK906" s="15">
        <f t="shared" ca="1" si="488"/>
        <v>35386.549965705002</v>
      </c>
      <c r="BL906" s="15">
        <f t="shared" ca="1" si="489"/>
        <v>44015.840817180535</v>
      </c>
      <c r="BM906" s="15">
        <f t="shared" ca="1" si="490"/>
        <v>46035.218640168023</v>
      </c>
      <c r="BN906" s="15">
        <f t="shared" ca="1" si="491"/>
        <v>51817.976541569093</v>
      </c>
      <c r="BO906" s="15">
        <f t="shared" ca="1" si="492"/>
        <v>55618.442271180837</v>
      </c>
      <c r="BP906" s="15">
        <f t="shared" ca="1" si="493"/>
        <v>82300.205627274452</v>
      </c>
      <c r="BQ906" s="15">
        <f ca="1">Inputs!$B$20*EXP($B$10-0.5*C$7^2+C$7*AJ906)</f>
        <v>4588.4713489424184</v>
      </c>
      <c r="BR906" s="15">
        <f t="shared" ca="1" si="494"/>
        <v>8465.0458503123937</v>
      </c>
      <c r="BS906" s="15">
        <f t="shared" ca="1" si="495"/>
        <v>12088.022112403269</v>
      </c>
      <c r="BT906" s="15">
        <f t="shared" ca="1" si="496"/>
        <v>11350.373547177138</v>
      </c>
      <c r="BU906" s="15">
        <f t="shared" ca="1" si="497"/>
        <v>18892.084545495451</v>
      </c>
      <c r="BV906" s="15">
        <f t="shared" ca="1" si="498"/>
        <v>33931.854626877728</v>
      </c>
      <c r="BW906" s="15">
        <f t="shared" ca="1" si="499"/>
        <v>53546.210724370983</v>
      </c>
      <c r="BX906" s="15">
        <f t="shared" ca="1" si="500"/>
        <v>66531.195631506969</v>
      </c>
      <c r="BY906" s="15">
        <f t="shared" ca="1" si="501"/>
        <v>78593.517594649413</v>
      </c>
      <c r="BZ906" s="15">
        <f t="shared" ca="1" si="502"/>
        <v>123018.07044351958</v>
      </c>
      <c r="CA906" s="15">
        <f t="shared" ca="1" si="503"/>
        <v>165336.82742737237</v>
      </c>
      <c r="CB906" s="15">
        <f ca="1">(AU906*DCF!C$10-DCF!C$5*MAX(AU906*DCF!C$10,0)-MAX(AU906-Inputs!$B$6,0)/Inputs!$B$10)*DCF!C$6</f>
        <v>1044.1131535950346</v>
      </c>
      <c r="CC906" s="15">
        <f ca="1">(AV906*DCF!D$10-DCF!D$5*MAX(AV906*DCF!D$10,0)-MAX(AV906-AU906,0)/Inputs!$B$10)*DCF!D$6</f>
        <v>1173.9787232986864</v>
      </c>
      <c r="CD906" s="15">
        <f ca="1">(AW906*DCF!E$10-DCF!E$5*MAX(AW906*DCF!E$10,0)-MAX(AW906-AV906,0)/Inputs!$B$10)*DCF!E$6</f>
        <v>1180.2700706456026</v>
      </c>
      <c r="CE906" s="15">
        <f ca="1">(AX906*DCF!F$10-DCF!F$5*MAX(AX906*DCF!F$10,0)-MAX(AX906-AW906,0)/Inputs!$B$10)*DCF!F$6</f>
        <v>1472.0160219758382</v>
      </c>
      <c r="CF906" s="15">
        <f ca="1">(AY906*DCF!G$10-DCF!G$5*MAX(AY906*DCF!G$10,0)-MAX(AY906-AX906,0)/Inputs!$B$10)*DCF!G$6</f>
        <v>1815.9197973470541</v>
      </c>
      <c r="CG906" s="15">
        <f ca="1">(AZ906*DCF!H$10-DCF!H$5*MAX(AZ906*DCF!H$10,0)-MAX(AZ906-AY906,0)/Inputs!$B$10)*DCF!H$6</f>
        <v>2128.6495440468939</v>
      </c>
      <c r="CH906" s="15">
        <f ca="1">(BA906*DCF!I$10-DCF!I$5*MAX(BA906*DCF!I$10,0)-MAX(BA906-AZ906,0)/Inputs!$B$10)*DCF!I$6</f>
        <v>2488.4625602436404</v>
      </c>
      <c r="CI906" s="15">
        <f ca="1">(BB906*DCF!J$10-DCF!J$5*MAX(BB906*DCF!J$10,0)-MAX(BB906-BA906,0)/Inputs!$B$10)*DCF!J$6</f>
        <v>3028.0480892655123</v>
      </c>
      <c r="CJ906" s="15">
        <f ca="1">(BC906*DCF!K$10-DCF!K$5*MAX(BC906*DCF!K$10,0)-MAX(BC906-BB906,0)/Inputs!$B$10)*DCF!K$6</f>
        <v>3426.49202355024</v>
      </c>
      <c r="CK906" s="15">
        <f ca="1">(BD906*DCF!L$10-DCF!L$5*MAX(BD906*DCF!L$10,0)-MAX(BD906-BC906,0)/Inputs!$B$10)*DCF!L$6</f>
        <v>3851.4744593677146</v>
      </c>
      <c r="CL906" s="15">
        <f ca="1">(BE906*DCF!M$10-DCF!M$5*MAX(BE906*DCF!M$10,0)-MAX(BE906-BD906,0)/Inputs!$B$10)*DCF!M$6</f>
        <v>4549.9002653511197</v>
      </c>
      <c r="CM906" s="15">
        <f ca="1">(BF906*DCF!C$28-DCF!C$5*MAX(BF906*DCF!C$28,0)-MAX(BF906-Inputs!$B$13,0)/Inputs!$B$17)*DCF!C$6</f>
        <v>3731.4311825201121</v>
      </c>
      <c r="CN906" s="15">
        <f ca="1">(BG906*DCF!D$28-DCF!D$5*MAX(BG906*DCF!D$28,0)-MAX(BG906-BF906,0)/Inputs!$B$17)*DCF!D$6</f>
        <v>4929.6423303712954</v>
      </c>
      <c r="CO906" s="15">
        <f ca="1">(BH906*DCF!E$28-DCF!E$5*MAX(BH906*DCF!E$28,0)-MAX(BH906-BG906,0)/Inputs!$B$17)*DCF!E$6</f>
        <v>5694.4015409966896</v>
      </c>
      <c r="CP906" s="15">
        <f ca="1">(BI906*DCF!F$28-DCF!F$5*MAX(BI906*DCF!F$28,0)-MAX(BI906-BH906,0)/Inputs!$B$17)*DCF!F$6</f>
        <v>5724.0233715611594</v>
      </c>
      <c r="CQ906" s="15">
        <f ca="1">(BJ906*DCF!G$28-DCF!G$5*MAX(BJ906*DCF!G$28,0)-MAX(BJ906-BI906,0)/Inputs!$B$17)*DCF!G$6</f>
        <v>6447.8281003104148</v>
      </c>
      <c r="CR906" s="15">
        <f ca="1">(BK906*DCF!H$28-DCF!H$5*MAX(BK906*DCF!H$28,0)-MAX(BK906-BJ906,0)/Inputs!$B$17)*DCF!H$6</f>
        <v>7622.1657663301457</v>
      </c>
      <c r="CS906" s="15">
        <f ca="1">(BL906*DCF!I$28-DCF!I$5*MAX(BL906*DCF!I$28,0)-MAX(BL906-BK906,0)/Inputs!$B$17)*DCF!I$6</f>
        <v>9111.8908612577125</v>
      </c>
      <c r="CT906" s="15">
        <f ca="1">(BM906*DCF!J$28-DCF!J$5*MAX(BM906*DCF!J$28,0)-MAX(BM906-BL906,0)/Inputs!$B$17)*DCF!J$6</f>
        <v>10001.922432530853</v>
      </c>
      <c r="CU906" s="15">
        <f ca="1">(BN906*DCF!K$28-DCF!K$5*MAX(BN906*DCF!K$28,0)-MAX(BN906-BM906,0)/Inputs!$B$17)*DCF!K$6</f>
        <v>10234.7769965281</v>
      </c>
      <c r="CV906" s="15">
        <f ca="1">(BO906*DCF!L$28-DCF!L$5*MAX(BO906*DCF!L$28,0)-MAX(BO906-BN906,0)/Inputs!$B$17)*DCF!L$6</f>
        <v>10667.017622643491</v>
      </c>
      <c r="CW906" s="15">
        <f ca="1">(BP906*DCF!M$28-DCF!M$5*MAX(BP906*DCF!M$28,0)-MAX(BP906-BO906,0)/Inputs!$B$17)*DCF!M$6</f>
        <v>12695.83730884639</v>
      </c>
      <c r="CX906" s="15">
        <f ca="1">(BQ906*DCF!C$46-DCF!C$5*MAX(BQ906*DCF!C$46,0)-MAX(BQ906-Inputs!$B$20,0)/Inputs!$B$24)*DCF!C$6</f>
        <v>-1700.5575165882806</v>
      </c>
      <c r="CY906" s="15">
        <f ca="1">(BR906*DCF!D$46-DCF!D$5*MAX(BR906*DCF!D$46,0)-MAX(BR906-BQ906,0)/Inputs!$B$24)*DCF!D$6</f>
        <v>-3098.8880804718924</v>
      </c>
      <c r="CZ906" s="15">
        <f ca="1">(BS906*DCF!E$46-DCF!E$5*MAX(BS906*DCF!E$46,0)-MAX(BS906-BR906,0)/Inputs!$B$24)*DCF!E$6</f>
        <v>-2857.5071651745288</v>
      </c>
      <c r="DA906" s="15">
        <f ca="1">(BT906*DCF!F$46-DCF!F$5*MAX(BT906*DCF!F$46,0)-MAX(BT906-BS906,0)/Inputs!$B$24)*DCF!F$6</f>
        <v>-826.60596424125561</v>
      </c>
      <c r="DB906" s="15">
        <f ca="1">(BU906*DCF!G$46-DCF!G$5*MAX(BU906*DCF!G$46,0)-MAX(BU906-BT906,0)/Inputs!$B$24)*DCF!G$6</f>
        <v>-3172.3749717280502</v>
      </c>
      <c r="DC906" s="15">
        <f ca="1">(BV906*DCF!H$46-DCF!H$5*MAX(BV906*DCF!H$46,0)-MAX(BV906-BU906,0)/Inputs!$B$24)*DCF!H$6</f>
        <v>-4673.5164025893719</v>
      </c>
      <c r="DD906" s="15">
        <f ca="1">(BW906*DCF!I$46-DCF!I$5*MAX(BW906*DCF!I$46,0)-MAX(BW906-BV906,0)/Inputs!$B$24)*DCF!I$6</f>
        <v>-4393.8523538516447</v>
      </c>
      <c r="DE906" s="15">
        <f ca="1">(BX906*DCF!J$46-DCF!J$5*MAX(BX906*DCF!J$46,0)-MAX(BX906-BW906,0)/Inputs!$B$24)*DCF!J$6</f>
        <v>-652.60623083147641</v>
      </c>
      <c r="DF906" s="15">
        <f ca="1">(BY906*DCF!K$46-DCF!K$5*MAX(BY906*DCF!K$46,0)-MAX(BY906-BX906,0)/Inputs!$B$24)*DCF!K$6</f>
        <v>1534.5761757341807</v>
      </c>
      <c r="DG906" s="15">
        <f ca="1">(BZ906*DCF!L$46-DCF!L$5*MAX(BZ906*DCF!L$46,0)-MAX(BZ906-BY906,0)/Inputs!$B$24)*DCF!L$6</f>
        <v>-1549.7533128123148</v>
      </c>
      <c r="DH906" s="15">
        <f ca="1">(CA906*DCF!M$46-DCF!M$5*MAX(CA906*DCF!M$46,0)-MAX(CA906-BZ906,0)/Inputs!$B$24)*DCF!M$6</f>
        <v>4114.7597716882574</v>
      </c>
      <c r="DI906" s="15">
        <f ca="1">SUM(CB906:CL906)+BE906*DCF!M$10*(1+Inputs!$B$30)*(1-Inputs!$B$33)*(1-Inputs!$B$30/Inputs!$B$31)/(Inputs!$B$29-Inputs!$B$30)*DCF!M$6</f>
        <v>137914.57474657128</v>
      </c>
      <c r="DJ906" s="15">
        <f ca="1">SUM(CM906:CW906)+BP906*DCF!M$28*(1+Inputs!$B$30)*(1-Inputs!$B$33)*(1-Inputs!$B$30/Inputs!$B$31)/(Inputs!$B$29-Inputs!$B$30)*DCF!M$6</f>
        <v>392251.01827157277</v>
      </c>
      <c r="DK906" s="15">
        <f ca="1">SUM(CX906:DH906)+CA906*DCF!M$46*(1+Inputs!$B$30)*(1-Inputs!$B$33)*(1-Inputs!$B$30/Inputs!$B$31)/(Inputs!$B$29-Inputs!$B$30)*DCF!M$6</f>
        <v>238353.99455112149</v>
      </c>
      <c r="DM906" s="15">
        <f ca="1">DI906+DJ906+DK906+Inputs!$B$34+Inputs!$B$36-Inputs!$B$35</f>
        <v>845370.58756926551</v>
      </c>
    </row>
    <row r="907" spans="1:117" x14ac:dyDescent="0.75">
      <c r="A907" s="11">
        <v>894</v>
      </c>
      <c r="C907" s="24">
        <f t="shared" ca="1" si="509"/>
        <v>0.26811655245484789</v>
      </c>
      <c r="D907" s="24">
        <f t="shared" ca="1" si="509"/>
        <v>-0.4766251027649287</v>
      </c>
      <c r="E907" s="24">
        <f t="shared" ca="1" si="509"/>
        <v>-2.4422592437040698</v>
      </c>
      <c r="F907" s="24">
        <f t="shared" ca="1" si="509"/>
        <v>-0.97827988681554279</v>
      </c>
      <c r="G907" s="24">
        <f t="shared" ca="1" si="509"/>
        <v>0.43332666437924933</v>
      </c>
      <c r="H907" s="24">
        <f t="shared" ca="1" si="509"/>
        <v>0.95745787688768669</v>
      </c>
      <c r="I907" s="24">
        <f t="shared" ca="1" si="509"/>
        <v>-1.5445901845413548</v>
      </c>
      <c r="J907" s="24">
        <f t="shared" ca="1" si="509"/>
        <v>-1.0656841078027277</v>
      </c>
      <c r="K907" s="24">
        <f t="shared" ca="1" si="509"/>
        <v>-5.5729976184789635E-2</v>
      </c>
      <c r="L907" s="24">
        <f t="shared" ca="1" si="509"/>
        <v>1.4687393815961567</v>
      </c>
      <c r="M907" s="24">
        <f t="shared" ca="1" si="509"/>
        <v>-0.95546267277330232</v>
      </c>
      <c r="N907" s="24">
        <f ca="1">SQRT(Inputs!$B$38)*C907+SQRT(1-Inputs!$B$38)*_xlfn.NORM.S.INV(RAND())</f>
        <v>-0.85995627902072913</v>
      </c>
      <c r="O907" s="24">
        <f ca="1">SQRT(Inputs!$B$38)*D907+SQRT(1-Inputs!$B$38)*_xlfn.NORM.S.INV(RAND())</f>
        <v>-0.61344371279580523</v>
      </c>
      <c r="P907" s="24">
        <f ca="1">SQRT(Inputs!$B$38)*E907+SQRT(1-Inputs!$B$38)*_xlfn.NORM.S.INV(RAND())</f>
        <v>-0.77223554249401194</v>
      </c>
      <c r="Q907" s="24">
        <f ca="1">SQRT(Inputs!$B$38)*F907+SQRT(1-Inputs!$B$38)*_xlfn.NORM.S.INV(RAND())</f>
        <v>-0.51122278223979489</v>
      </c>
      <c r="R907" s="24">
        <f ca="1">SQRT(Inputs!$B$38)*G907+SQRT(1-Inputs!$B$38)*_xlfn.NORM.S.INV(RAND())</f>
        <v>0.2205915305682023</v>
      </c>
      <c r="S907" s="24">
        <f ca="1">SQRT(Inputs!$B$38)*H907+SQRT(1-Inputs!$B$38)*_xlfn.NORM.S.INV(RAND())</f>
        <v>0.42188307969644878</v>
      </c>
      <c r="T907" s="24">
        <f ca="1">SQRT(Inputs!$B$38)*I907+SQRT(1-Inputs!$B$38)*_xlfn.NORM.S.INV(RAND())</f>
        <v>-0.39263224789698126</v>
      </c>
      <c r="U907" s="24">
        <f ca="1">SQRT(Inputs!$B$38)*J907+SQRT(1-Inputs!$B$38)*_xlfn.NORM.S.INV(RAND())</f>
        <v>-0.64367702321637799</v>
      </c>
      <c r="V907" s="24">
        <f ca="1">SQRT(Inputs!$B$38)*K907+SQRT(1-Inputs!$B$38)*_xlfn.NORM.S.INV(RAND())</f>
        <v>-0.265847411786996</v>
      </c>
      <c r="W907" s="24">
        <f ca="1">SQRT(Inputs!$B$38)*L907+SQRT(1-Inputs!$B$38)*_xlfn.NORM.S.INV(RAND())</f>
        <v>2.3768730314318143</v>
      </c>
      <c r="X907" s="24">
        <f ca="1">SQRT(Inputs!$B$38)*M907+SQRT(1-Inputs!$B$38)*_xlfn.NORM.S.INV(RAND())</f>
        <v>0.27561110786227438</v>
      </c>
      <c r="Y907" s="24">
        <f ca="1">SQRT(Inputs!$B$38)*C907+SQRT(1-Inputs!$B$38)*_xlfn.NORM.S.INV(RAND())</f>
        <v>-1.3471871519649368</v>
      </c>
      <c r="Z907" s="24">
        <f ca="1">SQRT(Inputs!$B$38)*D907+SQRT(1-Inputs!$B$38)*_xlfn.NORM.S.INV(RAND())</f>
        <v>-0.81996278889934071</v>
      </c>
      <c r="AA907" s="24">
        <f ca="1">SQRT(Inputs!$B$38)*E907+SQRT(1-Inputs!$B$38)*_xlfn.NORM.S.INV(RAND())</f>
        <v>-2.0343449999294987</v>
      </c>
      <c r="AB907" s="24">
        <f ca="1">SQRT(Inputs!$B$38)*F907+SQRT(1-Inputs!$B$38)*_xlfn.NORM.S.INV(RAND())</f>
        <v>5.2532357664008211E-2</v>
      </c>
      <c r="AC907" s="24">
        <f ca="1">SQRT(Inputs!$B$38)*G907+SQRT(1-Inputs!$B$38)*_xlfn.NORM.S.INV(RAND())</f>
        <v>-0.37711638502509581</v>
      </c>
      <c r="AD907" s="24">
        <f ca="1">SQRT(Inputs!$B$38)*H907+SQRT(1-Inputs!$B$38)*_xlfn.NORM.S.INV(RAND())</f>
        <v>1.5187654643472495</v>
      </c>
      <c r="AE907" s="24">
        <f ca="1">SQRT(Inputs!$B$38)*I907+SQRT(1-Inputs!$B$38)*_xlfn.NORM.S.INV(RAND())</f>
        <v>-0.91669938962244502</v>
      </c>
      <c r="AF907" s="24">
        <f ca="1">SQRT(Inputs!$B$38)*J907+SQRT(1-Inputs!$B$38)*_xlfn.NORM.S.INV(RAND())</f>
        <v>0.47008015311941109</v>
      </c>
      <c r="AG907" s="24">
        <f ca="1">SQRT(Inputs!$B$38)*K907+SQRT(1-Inputs!$B$38)*_xlfn.NORM.S.INV(RAND())</f>
        <v>-1.2980370141082158</v>
      </c>
      <c r="AH907" s="24">
        <f ca="1">SQRT(Inputs!$B$38)*L907+SQRT(1-Inputs!$B$38)*_xlfn.NORM.S.INV(RAND())</f>
        <v>1.0310200417674031</v>
      </c>
      <c r="AI907" s="24">
        <f ca="1">SQRT(Inputs!$B$38)*M907+SQRT(1-Inputs!$B$38)*_xlfn.NORM.S.INV(RAND())</f>
        <v>-0.70114250475998352</v>
      </c>
      <c r="AJ907" s="24">
        <f ca="1">SQRT(Inputs!$B$38)*C907+SQRT(1-Inputs!$B$38)*_xlfn.NORM.S.INV(RAND())</f>
        <v>6.5111636408658122E-2</v>
      </c>
      <c r="AK907" s="24">
        <f ca="1">SQRT(Inputs!$B$38)*D907+SQRT(1-Inputs!$B$38)*_xlfn.NORM.S.INV(RAND())</f>
        <v>0.21396826551142245</v>
      </c>
      <c r="AL907" s="24">
        <f ca="1">SQRT(Inputs!$B$38)*E907+SQRT(1-Inputs!$B$38)*_xlfn.NORM.S.INV(RAND())</f>
        <v>-0.56242439633115771</v>
      </c>
      <c r="AM907" s="24">
        <f ca="1">SQRT(Inputs!$B$38)*F907+SQRT(1-Inputs!$B$38)*_xlfn.NORM.S.INV(RAND())</f>
        <v>-0.11111597325782796</v>
      </c>
      <c r="AN907" s="24">
        <f ca="1">SQRT(Inputs!$B$38)*G907+SQRT(1-Inputs!$B$38)*_xlfn.NORM.S.INV(RAND())</f>
        <v>1.1315119491548513</v>
      </c>
      <c r="AO907" s="24">
        <f ca="1">SQRT(Inputs!$B$38)*H907+SQRT(1-Inputs!$B$38)*_xlfn.NORM.S.INV(RAND())</f>
        <v>0.25764047890920355</v>
      </c>
      <c r="AP907" s="24">
        <f ca="1">SQRT(Inputs!$B$38)*I907+SQRT(1-Inputs!$B$38)*_xlfn.NORM.S.INV(RAND())</f>
        <v>-1.4177421826202048</v>
      </c>
      <c r="AQ907" s="24">
        <f ca="1">SQRT(Inputs!$B$38)*J907+SQRT(1-Inputs!$B$38)*_xlfn.NORM.S.INV(RAND())</f>
        <v>-0.6810193260462043</v>
      </c>
      <c r="AR907" s="24">
        <f ca="1">SQRT(Inputs!$B$38)*K907+SQRT(1-Inputs!$B$38)*_xlfn.NORM.S.INV(RAND())</f>
        <v>1.2591242495399984</v>
      </c>
      <c r="AS907" s="24">
        <f ca="1">SQRT(Inputs!$B$38)*L907+SQRT(1-Inputs!$B$38)*_xlfn.NORM.S.INV(RAND())</f>
        <v>0.17767207262432172</v>
      </c>
      <c r="AT907" s="24">
        <f ca="1">SQRT(Inputs!$B$38)*M907+SQRT(1-Inputs!$B$38)*_xlfn.NORM.S.INV(RAND())</f>
        <v>-0.59256034448843831</v>
      </c>
      <c r="AU907" s="15">
        <f ca="1">Inputs!$B$6*EXP($B$8-0.5*C$5^2+C$5*N907)</f>
        <v>4317.400002037687</v>
      </c>
      <c r="AV907" s="15">
        <f t="shared" ca="1" si="474"/>
        <v>4802.0379117676312</v>
      </c>
      <c r="AW907" s="15">
        <f t="shared" ca="1" si="475"/>
        <v>5276.040901151121</v>
      </c>
      <c r="AX907" s="15">
        <f t="shared" ca="1" si="476"/>
        <v>6042.9688158692043</v>
      </c>
      <c r="AY907" s="15">
        <f t="shared" ca="1" si="477"/>
        <v>7577.8553438907447</v>
      </c>
      <c r="AZ907" s="15">
        <f t="shared" ca="1" si="478"/>
        <v>9708.644630115019</v>
      </c>
      <c r="BA907" s="15">
        <f t="shared" ca="1" si="479"/>
        <v>11402.574654529613</v>
      </c>
      <c r="BB907" s="15">
        <f t="shared" ca="1" si="480"/>
        <v>13088.349768426891</v>
      </c>
      <c r="BC907" s="15">
        <f t="shared" ca="1" si="481"/>
        <v>15623.76824363081</v>
      </c>
      <c r="BD907" s="15">
        <f t="shared" ca="1" si="482"/>
        <v>23905.97691312075</v>
      </c>
      <c r="BE907" s="15">
        <f t="shared" ca="1" si="483"/>
        <v>30038.368952626031</v>
      </c>
      <c r="BF907" s="15">
        <f ca="1">Inputs!$B$13*EXP($B$9-0.5*C$6^2+C$6*Y907)</f>
        <v>10589.227500358236</v>
      </c>
      <c r="BG907" s="15">
        <f t="shared" ca="1" si="484"/>
        <v>11130.600256352252</v>
      </c>
      <c r="BH907" s="15">
        <f t="shared" ca="1" si="485"/>
        <v>9704.8451816096313</v>
      </c>
      <c r="BI907" s="15">
        <f t="shared" ca="1" si="486"/>
        <v>11976.640003920282</v>
      </c>
      <c r="BJ907" s="15">
        <f t="shared" ca="1" si="487"/>
        <v>13905.746171138891</v>
      </c>
      <c r="BK907" s="15">
        <f t="shared" ca="1" si="488"/>
        <v>20986.871398556701</v>
      </c>
      <c r="BL907" s="15">
        <f t="shared" ca="1" si="489"/>
        <v>22892.198441565983</v>
      </c>
      <c r="BM907" s="15">
        <f t="shared" ca="1" si="490"/>
        <v>29831.638340302245</v>
      </c>
      <c r="BN907" s="15">
        <f t="shared" ca="1" si="491"/>
        <v>31403.849577380191</v>
      </c>
      <c r="BO907" s="15">
        <f t="shared" ca="1" si="492"/>
        <v>43558.866233622008</v>
      </c>
      <c r="BP907" s="15">
        <f t="shared" ca="1" si="493"/>
        <v>49518.730901644696</v>
      </c>
      <c r="BQ907" s="15">
        <f ca="1">Inputs!$B$20*EXP($B$10-0.5*C$7^2+C$7*AJ907)</f>
        <v>4389.7284862235347</v>
      </c>
      <c r="BR907" s="15">
        <f t="shared" ca="1" si="494"/>
        <v>6375.1074110098825</v>
      </c>
      <c r="BS907" s="15">
        <f t="shared" ca="1" si="495"/>
        <v>7427.8638339456284</v>
      </c>
      <c r="BT907" s="15">
        <f t="shared" ca="1" si="496"/>
        <v>9947.1885915530074</v>
      </c>
      <c r="BU907" s="15">
        <f t="shared" ca="1" si="497"/>
        <v>18127.26375246613</v>
      </c>
      <c r="BV907" s="15">
        <f t="shared" ca="1" si="498"/>
        <v>26727.512032987492</v>
      </c>
      <c r="BW907" s="15">
        <f t="shared" ca="1" si="499"/>
        <v>27628.331256326324</v>
      </c>
      <c r="BX907" s="15">
        <f t="shared" ca="1" si="500"/>
        <v>33711.198995411622</v>
      </c>
      <c r="BY907" s="15">
        <f t="shared" ca="1" si="501"/>
        <v>60101.762629303186</v>
      </c>
      <c r="BZ907" s="15">
        <f t="shared" ca="1" si="502"/>
        <v>87131.103303982221</v>
      </c>
      <c r="CA907" s="15">
        <f t="shared" ca="1" si="503"/>
        <v>110160.31819277839</v>
      </c>
      <c r="CB907" s="15">
        <f ca="1">(AU907*DCF!C$10-DCF!C$5*MAX(AU907*DCF!C$10,0)-MAX(AU907-Inputs!$B$6,0)/Inputs!$B$10)*DCF!C$6</f>
        <v>1047.6721235788623</v>
      </c>
      <c r="CC907" s="15">
        <f ca="1">(AV907*DCF!D$10-DCF!D$5*MAX(AV907*DCF!D$10,0)-MAX(AV907-AU907,0)/Inputs!$B$10)*DCF!D$6</f>
        <v>1052.2979378418922</v>
      </c>
      <c r="CD907" s="15">
        <f ca="1">(AW907*DCF!E$10-DCF!E$5*MAX(AW907*DCF!E$10,0)-MAX(AW907-AV907,0)/Inputs!$B$10)*DCF!E$6</f>
        <v>1111.38875410525</v>
      </c>
      <c r="CE907" s="15">
        <f ca="1">(AX907*DCF!F$10-DCF!F$5*MAX(AX907*DCF!F$10,0)-MAX(AX907-AW907,0)/Inputs!$B$10)*DCF!F$6</f>
        <v>1159.5917772463704</v>
      </c>
      <c r="CF907" s="15">
        <f ca="1">(AY907*DCF!G$10-DCF!G$5*MAX(AY907*DCF!G$10,0)-MAX(AY907-AX907,0)/Inputs!$B$10)*DCF!G$6</f>
        <v>1266.3084512377452</v>
      </c>
      <c r="CG907" s="15">
        <f ca="1">(AZ907*DCF!H$10-DCF!H$5*MAX(AZ907*DCF!H$10,0)-MAX(AZ907-AY907,0)/Inputs!$B$10)*DCF!H$6</f>
        <v>1506.5804815542178</v>
      </c>
      <c r="CH907" s="15">
        <f ca="1">(BA907*DCF!I$10-DCF!I$5*MAX(BA907*DCF!I$10,0)-MAX(BA907-AZ907,0)/Inputs!$B$10)*DCF!I$6</f>
        <v>1804.9705482434363</v>
      </c>
      <c r="CI907" s="15">
        <f ca="1">(BB907*DCF!J$10-DCF!J$5*MAX(BB907*DCF!J$10,0)-MAX(BB907-BA907,0)/Inputs!$B$10)*DCF!J$6</f>
        <v>1990.5397503117106</v>
      </c>
      <c r="CJ907" s="15">
        <f ca="1">(BC907*DCF!K$10-DCF!K$5*MAX(BC907*DCF!K$10,0)-MAX(BC907-BB907,0)/Inputs!$B$10)*DCF!K$6</f>
        <v>2160.2557776954682</v>
      </c>
      <c r="CK907" s="15">
        <f ca="1">(BD907*DCF!L$10-DCF!L$5*MAX(BD907*DCF!L$10,0)-MAX(BD907-BC907,0)/Inputs!$B$10)*DCF!L$6</f>
        <v>2534.4522321587451</v>
      </c>
      <c r="CL907" s="15">
        <f ca="1">(BE907*DCF!M$10-DCF!M$5*MAX(BE907*DCF!M$10,0)-MAX(BE907-BD907,0)/Inputs!$B$10)*DCF!M$6</f>
        <v>3506.222623719173</v>
      </c>
      <c r="CM907" s="15">
        <f ca="1">(BF907*DCF!C$28-DCF!C$5*MAX(BF907*DCF!C$28,0)-MAX(BF907-Inputs!$B$13,0)/Inputs!$B$17)*DCF!C$6</f>
        <v>3231.7627876000261</v>
      </c>
      <c r="CN907" s="15">
        <f ca="1">(BG907*DCF!D$28-DCF!D$5*MAX(BG907*DCF!D$28,0)-MAX(BG907-BF907,0)/Inputs!$B$17)*DCF!D$6</f>
        <v>3162.7188589590501</v>
      </c>
      <c r="CO907" s="15">
        <f ca="1">(BH907*DCF!E$28-DCF!E$5*MAX(BH907*DCF!E$28,0)-MAX(BH907-BG907,0)/Inputs!$B$17)*DCF!E$6</f>
        <v>2748.5849642086891</v>
      </c>
      <c r="CP907" s="15">
        <f ca="1">(BI907*DCF!F$28-DCF!F$5*MAX(BI907*DCF!F$28,0)-MAX(BI907-BH907,0)/Inputs!$B$17)*DCF!F$6</f>
        <v>2837.7261301790359</v>
      </c>
      <c r="CQ907" s="15">
        <f ca="1">(BJ907*DCF!G$28-DCF!G$5*MAX(BJ907*DCF!G$28,0)-MAX(BJ907-BI907,0)/Inputs!$B$17)*DCF!G$6</f>
        <v>3283.4947466099911</v>
      </c>
      <c r="CR907" s="15">
        <f ca="1">(BK907*DCF!H$28-DCF!H$5*MAX(BK907*DCF!H$28,0)-MAX(BK907-BJ907,0)/Inputs!$B$17)*DCF!H$6</f>
        <v>4090.0767004877025</v>
      </c>
      <c r="CS907" s="15">
        <f ca="1">(BL907*DCF!I$28-DCF!I$5*MAX(BL907*DCF!I$28,0)-MAX(BL907-BK907,0)/Inputs!$B$17)*DCF!I$6</f>
        <v>5109.6971466663208</v>
      </c>
      <c r="CT907" s="15">
        <f ca="1">(BM907*DCF!J$28-DCF!J$5*MAX(BM907*DCF!J$28,0)-MAX(BM907-BL907,0)/Inputs!$B$17)*DCF!J$6</f>
        <v>5734.8188223746347</v>
      </c>
      <c r="CU907" s="15">
        <f ca="1">(BN907*DCF!K$28-DCF!K$5*MAX(BN907*DCF!K$28,0)-MAX(BN907-BM907,0)/Inputs!$B$17)*DCF!K$6</f>
        <v>6439.3915475368321</v>
      </c>
      <c r="CV907" s="15">
        <f ca="1">(BO907*DCF!L$28-DCF!L$5*MAX(BO907*DCF!L$28,0)-MAX(BO907-BN907,0)/Inputs!$B$17)*DCF!L$6</f>
        <v>7315.5477057340959</v>
      </c>
      <c r="CW907" s="15">
        <f ca="1">(BP907*DCF!M$28-DCF!M$5*MAX(BP907*DCF!M$28,0)-MAX(BP907-BO907,0)/Inputs!$B$17)*DCF!M$6</f>
        <v>8694.0045512597007</v>
      </c>
      <c r="CX907" s="15">
        <f ca="1">(BQ907*DCF!C$46-DCF!C$5*MAX(BQ907*DCF!C$46,0)-MAX(BQ907-Inputs!$B$20,0)/Inputs!$B$24)*DCF!C$6</f>
        <v>-1562.8603830648046</v>
      </c>
      <c r="CY907" s="15">
        <f ca="1">(BR907*DCF!D$46-DCF!D$5*MAX(BR907*DCF!D$46,0)-MAX(BR907-BQ907,0)/Inputs!$B$24)*DCF!D$6</f>
        <v>-1935.2268726977263</v>
      </c>
      <c r="CZ907" s="15">
        <f ca="1">(BS907*DCF!E$46-DCF!E$5*MAX(BS907*DCF!E$46,0)-MAX(BS907-BR907,0)/Inputs!$B$24)*DCF!E$6</f>
        <v>-1293.3254312406575</v>
      </c>
      <c r="DA907" s="15">
        <f ca="1">(BT907*DCF!F$46-DCF!F$5*MAX(BT907*DCF!F$46,0)-MAX(BT907-BS907,0)/Inputs!$B$24)*DCF!F$6</f>
        <v>-1641.7829503364139</v>
      </c>
      <c r="DB907" s="15">
        <f ca="1">(BU907*DCF!G$46-DCF!G$5*MAX(BU907*DCF!G$46,0)-MAX(BU907-BT907,0)/Inputs!$B$24)*DCF!G$6</f>
        <v>-3361.3810031129883</v>
      </c>
      <c r="DC907" s="15">
        <f ca="1">(BV907*DCF!H$46-DCF!H$5*MAX(BV907*DCF!H$46,0)-MAX(BV907-BU907,0)/Inputs!$B$24)*DCF!H$6</f>
        <v>-2672.474458576532</v>
      </c>
      <c r="DD907" s="15">
        <f ca="1">(BW907*DCF!I$46-DCF!I$5*MAX(BW907*DCF!I$46,0)-MAX(BW907-BV907,0)/Inputs!$B$24)*DCF!I$6</f>
        <v>379.49666799716158</v>
      </c>
      <c r="DE907" s="15">
        <f ca="1">(BX907*DCF!J$46-DCF!J$5*MAX(BX907*DCF!J$46,0)-MAX(BX907-BW907,0)/Inputs!$B$24)*DCF!J$6</f>
        <v>-198.98559656446858</v>
      </c>
      <c r="DF907" s="15">
        <f ca="1">(BY907*DCF!K$46-DCF!K$5*MAX(BY907*DCF!K$46,0)-MAX(BY907-BX907,0)/Inputs!$B$24)*DCF!K$6</f>
        <v>-3031.772016935286</v>
      </c>
      <c r="DG907" s="15">
        <f ca="1">(BZ907*DCF!L$46-DCF!L$5*MAX(BZ907*DCF!L$46,0)-MAX(BZ907-BY907,0)/Inputs!$B$24)*DCF!L$6</f>
        <v>-93.859109034090835</v>
      </c>
      <c r="DH907" s="15">
        <f ca="1">(CA907*DCF!M$46-DCF!M$5*MAX(CA907*DCF!M$46,0)-MAX(CA907-BZ907,0)/Inputs!$B$24)*DCF!M$6</f>
        <v>3821.7363876072941</v>
      </c>
      <c r="DI907" s="15">
        <f ca="1">SUM(CB907:CL907)+BE907*DCF!M$10*(1+Inputs!$B$30)*(1-Inputs!$B$33)*(1-Inputs!$B$30/Inputs!$B$31)/(Inputs!$B$29-Inputs!$B$30)*DCF!M$6</f>
        <v>102737.45846915875</v>
      </c>
      <c r="DJ907" s="15">
        <f ca="1">SUM(CM907:CW907)+BP907*DCF!M$28*(1+Inputs!$B$30)*(1-Inputs!$B$33)*(1-Inputs!$B$30/Inputs!$B$31)/(Inputs!$B$29-Inputs!$B$30)*DCF!M$6</f>
        <v>236396.20118388737</v>
      </c>
      <c r="DK907" s="15">
        <f ca="1">SUM(CX907:DH907)+CA907*DCF!M$46*(1+Inputs!$B$30)*(1-Inputs!$B$33)*(1-Inputs!$B$30/Inputs!$B$31)/(Inputs!$B$29-Inputs!$B$30)*DCF!M$6</f>
        <v>158730.46648398801</v>
      </c>
      <c r="DM907" s="15">
        <f ca="1">DI907+DJ907+DK907+Inputs!$B$34+Inputs!$B$36-Inputs!$B$35</f>
        <v>574715.12613703415</v>
      </c>
    </row>
    <row r="908" spans="1:117" x14ac:dyDescent="0.75">
      <c r="A908" s="11">
        <v>895</v>
      </c>
      <c r="C908" s="24">
        <f t="shared" ca="1" si="509"/>
        <v>-1.5393169392629251</v>
      </c>
      <c r="D908" s="24">
        <f t="shared" ca="1" si="509"/>
        <v>-0.63640627879016631</v>
      </c>
      <c r="E908" s="24">
        <f t="shared" ca="1" si="509"/>
        <v>-0.98950868802420622</v>
      </c>
      <c r="F908" s="24">
        <f t="shared" ca="1" si="509"/>
        <v>0.55430019626512839</v>
      </c>
      <c r="G908" s="24">
        <f t="shared" ca="1" si="509"/>
        <v>-0.20433716748713912</v>
      </c>
      <c r="H908" s="24">
        <f t="shared" ca="1" si="509"/>
        <v>-1.0888905177926316</v>
      </c>
      <c r="I908" s="24">
        <f t="shared" ca="1" si="509"/>
        <v>-0.28012361297988519</v>
      </c>
      <c r="J908" s="24">
        <f t="shared" ca="1" si="509"/>
        <v>-1.0231465001291562</v>
      </c>
      <c r="K908" s="24">
        <f t="shared" ca="1" si="509"/>
        <v>0.233737077380342</v>
      </c>
      <c r="L908" s="24">
        <f t="shared" ca="1" si="509"/>
        <v>1.5033121898982769</v>
      </c>
      <c r="M908" s="24">
        <f t="shared" ca="1" si="509"/>
        <v>0.35274851932911211</v>
      </c>
      <c r="N908" s="24">
        <f ca="1">SQRT(Inputs!$B$38)*C908+SQRT(1-Inputs!$B$38)*_xlfn.NORM.S.INV(RAND())</f>
        <v>-0.49703288946645074</v>
      </c>
      <c r="O908" s="24">
        <f ca="1">SQRT(Inputs!$B$38)*D908+SQRT(1-Inputs!$B$38)*_xlfn.NORM.S.INV(RAND())</f>
        <v>-2.9371348743741754E-2</v>
      </c>
      <c r="P908" s="24">
        <f ca="1">SQRT(Inputs!$B$38)*E908+SQRT(1-Inputs!$B$38)*_xlfn.NORM.S.INV(RAND())</f>
        <v>-0.51216836047469094</v>
      </c>
      <c r="Q908" s="24">
        <f ca="1">SQRT(Inputs!$B$38)*F908+SQRT(1-Inputs!$B$38)*_xlfn.NORM.S.INV(RAND())</f>
        <v>1.3365128564695214</v>
      </c>
      <c r="R908" s="24">
        <f ca="1">SQRT(Inputs!$B$38)*G908+SQRT(1-Inputs!$B$38)*_xlfn.NORM.S.INV(RAND())</f>
        <v>-1.5993808027046432</v>
      </c>
      <c r="S908" s="24">
        <f ca="1">SQRT(Inputs!$B$38)*H908+SQRT(1-Inputs!$B$38)*_xlfn.NORM.S.INV(RAND())</f>
        <v>-1.3106079102821921</v>
      </c>
      <c r="T908" s="24">
        <f ca="1">SQRT(Inputs!$B$38)*I908+SQRT(1-Inputs!$B$38)*_xlfn.NORM.S.INV(RAND())</f>
        <v>0.25690979822422072</v>
      </c>
      <c r="U908" s="24">
        <f ca="1">SQRT(Inputs!$B$38)*J908+SQRT(1-Inputs!$B$38)*_xlfn.NORM.S.INV(RAND())</f>
        <v>-1.0008488838789953</v>
      </c>
      <c r="V908" s="24">
        <f ca="1">SQRT(Inputs!$B$38)*K908+SQRT(1-Inputs!$B$38)*_xlfn.NORM.S.INV(RAND())</f>
        <v>1.2544103730930856</v>
      </c>
      <c r="W908" s="24">
        <f ca="1">SQRT(Inputs!$B$38)*L908+SQRT(1-Inputs!$B$38)*_xlfn.NORM.S.INV(RAND())</f>
        <v>0.74442889506246701</v>
      </c>
      <c r="X908" s="24">
        <f ca="1">SQRT(Inputs!$B$38)*M908+SQRT(1-Inputs!$B$38)*_xlfn.NORM.S.INV(RAND())</f>
        <v>0.39973798732918503</v>
      </c>
      <c r="Y908" s="24">
        <f ca="1">SQRT(Inputs!$B$38)*C908+SQRT(1-Inputs!$B$38)*_xlfn.NORM.S.INV(RAND())</f>
        <v>-0.74167484875760026</v>
      </c>
      <c r="Z908" s="24">
        <f ca="1">SQRT(Inputs!$B$38)*D908+SQRT(1-Inputs!$B$38)*_xlfn.NORM.S.INV(RAND())</f>
        <v>-0.15319892470897298</v>
      </c>
      <c r="AA908" s="24">
        <f ca="1">SQRT(Inputs!$B$38)*E908+SQRT(1-Inputs!$B$38)*_xlfn.NORM.S.INV(RAND())</f>
        <v>-0.17236127770381504</v>
      </c>
      <c r="AB908" s="24">
        <f ca="1">SQRT(Inputs!$B$38)*F908+SQRT(1-Inputs!$B$38)*_xlfn.NORM.S.INV(RAND())</f>
        <v>0.15609919988771037</v>
      </c>
      <c r="AC908" s="24">
        <f ca="1">SQRT(Inputs!$B$38)*G908+SQRT(1-Inputs!$B$38)*_xlfn.NORM.S.INV(RAND())</f>
        <v>5.0907547978800483E-2</v>
      </c>
      <c r="AD908" s="24">
        <f ca="1">SQRT(Inputs!$B$38)*H908+SQRT(1-Inputs!$B$38)*_xlfn.NORM.S.INV(RAND())</f>
        <v>-1.4458848204246508</v>
      </c>
      <c r="AE908" s="24">
        <f ca="1">SQRT(Inputs!$B$38)*I908+SQRT(1-Inputs!$B$38)*_xlfn.NORM.S.INV(RAND())</f>
        <v>-0.12434323941095655</v>
      </c>
      <c r="AF908" s="24">
        <f ca="1">SQRT(Inputs!$B$38)*J908+SQRT(1-Inputs!$B$38)*_xlfn.NORM.S.INV(RAND())</f>
        <v>-0.26726357567255687</v>
      </c>
      <c r="AG908" s="24">
        <f ca="1">SQRT(Inputs!$B$38)*K908+SQRT(1-Inputs!$B$38)*_xlfn.NORM.S.INV(RAND())</f>
        <v>1.2688884528333608</v>
      </c>
      <c r="AH908" s="24">
        <f ca="1">SQRT(Inputs!$B$38)*L908+SQRT(1-Inputs!$B$38)*_xlfn.NORM.S.INV(RAND())</f>
        <v>1.9332448084524267</v>
      </c>
      <c r="AI908" s="24">
        <f ca="1">SQRT(Inputs!$B$38)*M908+SQRT(1-Inputs!$B$38)*_xlfn.NORM.S.INV(RAND())</f>
        <v>2.1439775190983044</v>
      </c>
      <c r="AJ908" s="24">
        <f ca="1">SQRT(Inputs!$B$38)*C908+SQRT(1-Inputs!$B$38)*_xlfn.NORM.S.INV(RAND())</f>
        <v>-0.25799656394308934</v>
      </c>
      <c r="AK908" s="24">
        <f ca="1">SQRT(Inputs!$B$38)*D908+SQRT(1-Inputs!$B$38)*_xlfn.NORM.S.INV(RAND())</f>
        <v>-1.8763131480556337</v>
      </c>
      <c r="AL908" s="24">
        <f ca="1">SQRT(Inputs!$B$38)*E908+SQRT(1-Inputs!$B$38)*_xlfn.NORM.S.INV(RAND())</f>
        <v>-0.14483664696300463</v>
      </c>
      <c r="AM908" s="24">
        <f ca="1">SQRT(Inputs!$B$38)*F908+SQRT(1-Inputs!$B$38)*_xlfn.NORM.S.INV(RAND())</f>
        <v>-0.12936115400847337</v>
      </c>
      <c r="AN908" s="24">
        <f ca="1">SQRT(Inputs!$B$38)*G908+SQRT(1-Inputs!$B$38)*_xlfn.NORM.S.INV(RAND())</f>
        <v>-0.11827343272662354</v>
      </c>
      <c r="AO908" s="24">
        <f ca="1">SQRT(Inputs!$B$38)*H908+SQRT(1-Inputs!$B$38)*_xlfn.NORM.S.INV(RAND())</f>
        <v>-0.80642644105968297</v>
      </c>
      <c r="AP908" s="24">
        <f ca="1">SQRT(Inputs!$B$38)*I908+SQRT(1-Inputs!$B$38)*_xlfn.NORM.S.INV(RAND())</f>
        <v>0.10025078849038516</v>
      </c>
      <c r="AQ908" s="24">
        <f ca="1">SQRT(Inputs!$B$38)*J908+SQRT(1-Inputs!$B$38)*_xlfn.NORM.S.INV(RAND())</f>
        <v>0.22931480367633594</v>
      </c>
      <c r="AR908" s="24">
        <f ca="1">SQRT(Inputs!$B$38)*K908+SQRT(1-Inputs!$B$38)*_xlfn.NORM.S.INV(RAND())</f>
        <v>0.59929306315565334</v>
      </c>
      <c r="AS908" s="24">
        <f ca="1">SQRT(Inputs!$B$38)*L908+SQRT(1-Inputs!$B$38)*_xlfn.NORM.S.INV(RAND())</f>
        <v>0.16379419869329059</v>
      </c>
      <c r="AT908" s="24">
        <f ca="1">SQRT(Inputs!$B$38)*M908+SQRT(1-Inputs!$B$38)*_xlfn.NORM.S.INV(RAND())</f>
        <v>0.34479258507020971</v>
      </c>
      <c r="AU908" s="15">
        <f ca="1">Inputs!$B$6*EXP($B$8-0.5*C$5^2+C$5*N908)</f>
        <v>4578.6348905181221</v>
      </c>
      <c r="AV908" s="15">
        <f t="shared" ca="1" si="474"/>
        <v>5549.2636786961566</v>
      </c>
      <c r="AW908" s="15">
        <f t="shared" ca="1" si="475"/>
        <v>6314.6921584617221</v>
      </c>
      <c r="AX908" s="15">
        <f t="shared" ca="1" si="476"/>
        <v>9110.6257936302645</v>
      </c>
      <c r="AY908" s="15">
        <f t="shared" ca="1" si="477"/>
        <v>9237.0759622369715</v>
      </c>
      <c r="AZ908" s="15">
        <f t="shared" ca="1" si="478"/>
        <v>9778.9385005760905</v>
      </c>
      <c r="BA908" s="15">
        <f t="shared" ca="1" si="479"/>
        <v>12293.052961074314</v>
      </c>
      <c r="BB908" s="15">
        <f t="shared" ca="1" si="480"/>
        <v>13614.463300500838</v>
      </c>
      <c r="BC908" s="15">
        <f t="shared" ca="1" si="481"/>
        <v>18820.63504776391</v>
      </c>
      <c r="BD908" s="15">
        <f t="shared" ca="1" si="482"/>
        <v>24719.706624386061</v>
      </c>
      <c r="BE908" s="15">
        <f t="shared" ca="1" si="483"/>
        <v>31413.988954502285</v>
      </c>
      <c r="BF908" s="15">
        <f ca="1">Inputs!$B$13*EXP($B$9-0.5*C$6^2+C$6*Y908)</f>
        <v>11939.815151693248</v>
      </c>
      <c r="BG908" s="15">
        <f t="shared" ca="1" si="484"/>
        <v>14154.736730411196</v>
      </c>
      <c r="BH908" s="15">
        <f t="shared" ca="1" si="485"/>
        <v>16807.080573956035</v>
      </c>
      <c r="BI908" s="15">
        <f t="shared" ca="1" si="486"/>
        <v>21074.716178423823</v>
      </c>
      <c r="BJ908" s="15">
        <f t="shared" ca="1" si="487"/>
        <v>26026.515274368576</v>
      </c>
      <c r="BK908" s="15">
        <f t="shared" ca="1" si="488"/>
        <v>26234.975671244432</v>
      </c>
      <c r="BL908" s="15">
        <f t="shared" ca="1" si="489"/>
        <v>31711.370319325197</v>
      </c>
      <c r="BM908" s="15">
        <f t="shared" ca="1" si="490"/>
        <v>37707.168397798232</v>
      </c>
      <c r="BN908" s="15">
        <f t="shared" ca="1" si="491"/>
        <v>53991.191946947802</v>
      </c>
      <c r="BO908" s="15">
        <f t="shared" ca="1" si="492"/>
        <v>83169.319663987553</v>
      </c>
      <c r="BP908" s="15">
        <f t="shared" ca="1" si="493"/>
        <v>130511.07020684288</v>
      </c>
      <c r="BQ908" s="15">
        <f ca="1">Inputs!$B$20*EXP($B$10-0.5*C$7^2+C$7*AJ908)</f>
        <v>3914.4173441118373</v>
      </c>
      <c r="BR908" s="15">
        <f t="shared" ca="1" si="494"/>
        <v>2926.9720516695511</v>
      </c>
      <c r="BS908" s="15">
        <f t="shared" ca="1" si="495"/>
        <v>3844.8640617355363</v>
      </c>
      <c r="BT908" s="15">
        <f t="shared" ca="1" si="496"/>
        <v>5124.349521774805</v>
      </c>
      <c r="BU908" s="15">
        <f t="shared" ca="1" si="497"/>
        <v>6901.3726882017827</v>
      </c>
      <c r="BV908" s="15">
        <f t="shared" ca="1" si="498"/>
        <v>8006.5819989971633</v>
      </c>
      <c r="BW908" s="15">
        <f t="shared" ca="1" si="499"/>
        <v>11412.329503471869</v>
      </c>
      <c r="BX908" s="15">
        <f t="shared" ca="1" si="500"/>
        <v>16712.903806648908</v>
      </c>
      <c r="BY908" s="15">
        <f t="shared" ca="1" si="501"/>
        <v>26262.660002347617</v>
      </c>
      <c r="BZ908" s="15">
        <f t="shared" ca="1" si="502"/>
        <v>37976.657151938445</v>
      </c>
      <c r="CA908" s="15">
        <f t="shared" ca="1" si="503"/>
        <v>56716.369069939479</v>
      </c>
      <c r="CB908" s="15">
        <f ca="1">(AU908*DCF!C$10-DCF!C$5*MAX(AU908*DCF!C$10,0)-MAX(AU908-Inputs!$B$6,0)/Inputs!$B$10)*DCF!C$6</f>
        <v>1045.8094722612755</v>
      </c>
      <c r="CC908" s="15">
        <f ca="1">(AV908*DCF!D$10-DCF!D$5*MAX(AV908*DCF!D$10,0)-MAX(AV908-AU908,0)/Inputs!$B$10)*DCF!D$6</f>
        <v>1115.9329998176067</v>
      </c>
      <c r="CD908" s="15">
        <f ca="1">(AW908*DCF!E$10-DCF!E$5*MAX(AW908*DCF!E$10,0)-MAX(AW908-AV908,0)/Inputs!$B$10)*DCF!E$6</f>
        <v>1285.5557066293632</v>
      </c>
      <c r="CE908" s="15">
        <f ca="1">(AX908*DCF!F$10-DCF!F$5*MAX(AX908*DCF!F$10,0)-MAX(AX908-AW908,0)/Inputs!$B$10)*DCF!F$6</f>
        <v>1407.0706211439838</v>
      </c>
      <c r="CF908" s="15">
        <f ca="1">(AY908*DCF!G$10-DCF!G$5*MAX(AY908*DCF!G$10,0)-MAX(AY908-AX908,0)/Inputs!$B$10)*DCF!G$6</f>
        <v>1878.8998240424894</v>
      </c>
      <c r="CG908" s="15">
        <f ca="1">(AZ908*DCF!H$10-DCF!H$5*MAX(AZ908*DCF!H$10,0)-MAX(AZ908-AY908,0)/Inputs!$B$10)*DCF!H$6</f>
        <v>1802.3705162902465</v>
      </c>
      <c r="CH908" s="15">
        <f ca="1">(BA908*DCF!I$10-DCF!I$5*MAX(BA908*DCF!I$10,0)-MAX(BA908-AZ908,0)/Inputs!$B$10)*DCF!I$6</f>
        <v>1833.0894659194357</v>
      </c>
      <c r="CI908" s="15">
        <f ca="1">(BB908*DCF!J$10-DCF!J$5*MAX(BB908*DCF!J$10,0)-MAX(BB908-BA908,0)/Inputs!$B$10)*DCF!J$6</f>
        <v>2136.0355304911573</v>
      </c>
      <c r="CJ908" s="15">
        <f ca="1">(BC908*DCF!K$10-DCF!K$5*MAX(BC908*DCF!K$10,0)-MAX(BC908-BB908,0)/Inputs!$B$10)*DCF!K$6</f>
        <v>2301.0351894303581</v>
      </c>
      <c r="CK908" s="15">
        <f ca="1">(BD908*DCF!L$10-DCF!L$5*MAX(BD908*DCF!L$10,0)-MAX(BD908-BC908,0)/Inputs!$B$10)*DCF!L$6</f>
        <v>2965.3563589374457</v>
      </c>
      <c r="CL908" s="15">
        <f ca="1">(BE908*DCF!M$10-DCF!M$5*MAX(BE908*DCF!M$10,0)-MAX(BE908-BD908,0)/Inputs!$B$10)*DCF!M$6</f>
        <v>3633.2165993579888</v>
      </c>
      <c r="CM908" s="15">
        <f ca="1">(BF908*DCF!C$28-DCF!C$5*MAX(BF908*DCF!C$28,0)-MAX(BF908-Inputs!$B$13,0)/Inputs!$B$17)*DCF!C$6</f>
        <v>3516.2823457348641</v>
      </c>
      <c r="CN908" s="15">
        <f ca="1">(BG908*DCF!D$28-DCF!D$5*MAX(BG908*DCF!D$28,0)-MAX(BG908-BF908,0)/Inputs!$B$17)*DCF!D$6</f>
        <v>3696.3521032096951</v>
      </c>
      <c r="CO908" s="15">
        <f ca="1">(BH908*DCF!E$28-DCF!E$5*MAX(BH908*DCF!E$28,0)-MAX(BH908-BG908,0)/Inputs!$B$17)*DCF!E$6</f>
        <v>4237.3240302468776</v>
      </c>
      <c r="CP908" s="15">
        <f ca="1">(BI908*DCF!F$28-DCF!F$5*MAX(BI908*DCF!F$28,0)-MAX(BI908-BH908,0)/Inputs!$B$17)*DCF!F$6</f>
        <v>4944.2397993216746</v>
      </c>
      <c r="CQ908" s="15">
        <f ca="1">(BJ908*DCF!G$28-DCF!G$5*MAX(BJ908*DCF!G$28,0)-MAX(BJ908-BI908,0)/Inputs!$B$17)*DCF!G$6</f>
        <v>5919.9331604014687</v>
      </c>
      <c r="CR908" s="15">
        <f ca="1">(BK908*DCF!H$28-DCF!H$5*MAX(BK908*DCF!H$28,0)-MAX(BK908-BJ908,0)/Inputs!$B$17)*DCF!H$6</f>
        <v>6455.8100313187342</v>
      </c>
      <c r="CS908" s="15">
        <f ca="1">(BL908*DCF!I$28-DCF!I$5*MAX(BL908*DCF!I$28,0)-MAX(BL908-BK908,0)/Inputs!$B$17)*DCF!I$6</f>
        <v>6670.994518049265</v>
      </c>
      <c r="CT908" s="15">
        <f ca="1">(BM908*DCF!J$28-DCF!J$5*MAX(BM908*DCF!J$28,0)-MAX(BM908-BL908,0)/Inputs!$B$17)*DCF!J$6</f>
        <v>7616.835020425694</v>
      </c>
      <c r="CU908" s="15">
        <f ca="1">(BN908*DCF!K$28-DCF!K$5*MAX(BN908*DCF!K$28,0)-MAX(BN908-BM908,0)/Inputs!$B$17)*DCF!K$6</f>
        <v>9407.4584862877909</v>
      </c>
      <c r="CV908" s="15">
        <f ca="1">(BO908*DCF!L$28-DCF!L$5*MAX(BO908*DCF!L$28,0)-MAX(BO908-BN908,0)/Inputs!$B$17)*DCF!L$6</f>
        <v>13292.471181180917</v>
      </c>
      <c r="CW908" s="15">
        <f ca="1">(BP908*DCF!M$28-DCF!M$5*MAX(BP908*DCF!M$28,0)-MAX(BP908-BO908,0)/Inputs!$B$17)*DCF!M$6</f>
        <v>19607.190188438886</v>
      </c>
      <c r="CX908" s="15">
        <f ca="1">(BQ908*DCF!C$46-DCF!C$5*MAX(BQ908*DCF!C$46,0)-MAX(BQ908-Inputs!$B$20,0)/Inputs!$B$24)*DCF!C$6</f>
        <v>-1233.5455040035824</v>
      </c>
      <c r="CY908" s="15">
        <f ca="1">(BR908*DCF!D$46-DCF!D$5*MAX(BR908*DCF!D$46,0)-MAX(BR908-BQ908,0)/Inputs!$B$24)*DCF!D$6</f>
        <v>-499.56587134938923</v>
      </c>
      <c r="CZ908" s="15">
        <f ca="1">(BS908*DCF!E$46-DCF!E$5*MAX(BS908*DCF!E$46,0)-MAX(BS908-BR908,0)/Inputs!$B$24)*DCF!E$6</f>
        <v>-816.46963091146665</v>
      </c>
      <c r="DA908" s="15">
        <f ca="1">(BT908*DCF!F$46-DCF!F$5*MAX(BT908*DCF!F$46,0)-MAX(BT908-BS908,0)/Inputs!$B$24)*DCF!F$6</f>
        <v>-839.0886344059262</v>
      </c>
      <c r="DB908" s="15">
        <f ca="1">(BU908*DCF!G$46-DCF!G$5*MAX(BU908*DCF!G$46,0)-MAX(BU908-BT908,0)/Inputs!$B$24)*DCF!G$6</f>
        <v>-829.90402527886215</v>
      </c>
      <c r="DC908" s="15">
        <f ca="1">(BV908*DCF!H$46-DCF!H$5*MAX(BV908*DCF!H$46,0)-MAX(BV908-BU908,0)/Inputs!$B$24)*DCF!H$6</f>
        <v>-343.43702159986617</v>
      </c>
      <c r="DD908" s="15">
        <f ca="1">(BW908*DCF!I$46-DCF!I$5*MAX(BW908*DCF!I$46,0)-MAX(BW908-BV908,0)/Inputs!$B$24)*DCF!I$6</f>
        <v>-714.08618235544463</v>
      </c>
      <c r="DE908" s="15">
        <f ca="1">(BX908*DCF!J$46-DCF!J$5*MAX(BX908*DCF!J$46,0)-MAX(BX908-BW908,0)/Inputs!$B$24)*DCF!J$6</f>
        <v>-704.56562167995287</v>
      </c>
      <c r="DF908" s="15">
        <f ca="1">(BY908*DCF!K$46-DCF!K$5*MAX(BY908*DCF!K$46,0)-MAX(BY908-BX908,0)/Inputs!$B$24)*DCF!K$6</f>
        <v>-839.2251771318987</v>
      </c>
      <c r="DG908" s="15">
        <f ca="1">(BZ908*DCF!L$46-DCF!L$5*MAX(BZ908*DCF!L$46,0)-MAX(BZ908-BY908,0)/Inputs!$B$24)*DCF!L$6</f>
        <v>-25.765675990086709</v>
      </c>
      <c r="DH908" s="15">
        <f ca="1">(CA908*DCF!M$46-DCF!M$5*MAX(CA908*DCF!M$46,0)-MAX(CA908-BZ908,0)/Inputs!$B$24)*DCF!M$6</f>
        <v>528.68775709044371</v>
      </c>
      <c r="DI908" s="15">
        <f ca="1">SUM(CB908:CL908)+BE908*DCF!M$10*(1+Inputs!$B$30)*(1-Inputs!$B$33)*(1-Inputs!$B$30/Inputs!$B$31)/(Inputs!$B$29-Inputs!$B$30)*DCF!M$6</f>
        <v>108829.91895170017</v>
      </c>
      <c r="DJ908" s="15">
        <f ca="1">SUM(CM908:CW908)+BP908*DCF!M$28*(1+Inputs!$B$30)*(1-Inputs!$B$33)*(1-Inputs!$B$30/Inputs!$B$31)/(Inputs!$B$29-Inputs!$B$30)*DCF!M$6</f>
        <v>569650.26981912379</v>
      </c>
      <c r="DK908" s="15">
        <f ca="1">SUM(CX908:DH908)+CA908*DCF!M$46*(1+Inputs!$B$30)*(1-Inputs!$B$33)*(1-Inputs!$B$30/Inputs!$B$31)/(Inputs!$B$29-Inputs!$B$30)*DCF!M$6</f>
        <v>81373.259477928019</v>
      </c>
      <c r="DM908" s="15">
        <f ca="1">DI908+DJ908+DK908+Inputs!$B$34+Inputs!$B$36-Inputs!$B$35</f>
        <v>836704.44824875204</v>
      </c>
    </row>
    <row r="909" spans="1:117" x14ac:dyDescent="0.75">
      <c r="A909" s="11">
        <v>896</v>
      </c>
      <c r="C909" s="24">
        <f t="shared" ca="1" si="509"/>
        <v>6.9734578316741902E-2</v>
      </c>
      <c r="D909" s="24">
        <f t="shared" ca="1" si="509"/>
        <v>0.29913374022449507</v>
      </c>
      <c r="E909" s="24">
        <f t="shared" ca="1" si="509"/>
        <v>-1.335301804326164</v>
      </c>
      <c r="F909" s="24">
        <f t="shared" ca="1" si="509"/>
        <v>-1.6792343547148081</v>
      </c>
      <c r="G909" s="24">
        <f t="shared" ca="1" si="509"/>
        <v>-0.61658424971877013</v>
      </c>
      <c r="H909" s="24">
        <f t="shared" ca="1" si="509"/>
        <v>-0.71303792946202105</v>
      </c>
      <c r="I909" s="24">
        <f t="shared" ca="1" si="509"/>
        <v>0.96924904531039313</v>
      </c>
      <c r="J909" s="24">
        <f t="shared" ca="1" si="509"/>
        <v>1.36509614399313</v>
      </c>
      <c r="K909" s="24">
        <f t="shared" ca="1" si="509"/>
        <v>-1.1460332281421814</v>
      </c>
      <c r="L909" s="24">
        <f t="shared" ca="1" si="509"/>
        <v>1.1884187822361461</v>
      </c>
      <c r="M909" s="24">
        <f t="shared" ca="1" si="509"/>
        <v>0.20203282663562236</v>
      </c>
      <c r="N909" s="24">
        <f ca="1">SQRT(Inputs!$B$38)*C909+SQRT(1-Inputs!$B$38)*_xlfn.NORM.S.INV(RAND())</f>
        <v>0.8087201910892613</v>
      </c>
      <c r="O909" s="24">
        <f ca="1">SQRT(Inputs!$B$38)*D909+SQRT(1-Inputs!$B$38)*_xlfn.NORM.S.INV(RAND())</f>
        <v>-0.39368632536234194</v>
      </c>
      <c r="P909" s="24">
        <f ca="1">SQRT(Inputs!$B$38)*E909+SQRT(1-Inputs!$B$38)*_xlfn.NORM.S.INV(RAND())</f>
        <v>-1.0257133424828733</v>
      </c>
      <c r="Q909" s="24">
        <f ca="1">SQRT(Inputs!$B$38)*F909+SQRT(1-Inputs!$B$38)*_xlfn.NORM.S.INV(RAND())</f>
        <v>-1.7313336585879546</v>
      </c>
      <c r="R909" s="24">
        <f ca="1">SQRT(Inputs!$B$38)*G909+SQRT(1-Inputs!$B$38)*_xlfn.NORM.S.INV(RAND())</f>
        <v>0.9511260796392027</v>
      </c>
      <c r="S909" s="24">
        <f ca="1">SQRT(Inputs!$B$38)*H909+SQRT(1-Inputs!$B$38)*_xlfn.NORM.S.INV(RAND())</f>
        <v>-1.4509956658181196</v>
      </c>
      <c r="T909" s="24">
        <f ca="1">SQRT(Inputs!$B$38)*I909+SQRT(1-Inputs!$B$38)*_xlfn.NORM.S.INV(RAND())</f>
        <v>0.8196310235271167</v>
      </c>
      <c r="U909" s="24">
        <f ca="1">SQRT(Inputs!$B$38)*J909+SQRT(1-Inputs!$B$38)*_xlfn.NORM.S.INV(RAND())</f>
        <v>1.1638949156787639</v>
      </c>
      <c r="V909" s="24">
        <f ca="1">SQRT(Inputs!$B$38)*K909+SQRT(1-Inputs!$B$38)*_xlfn.NORM.S.INV(RAND())</f>
        <v>-1.245335439906933</v>
      </c>
      <c r="W909" s="24">
        <f ca="1">SQRT(Inputs!$B$38)*L909+SQRT(1-Inputs!$B$38)*_xlfn.NORM.S.INV(RAND())</f>
        <v>1.7525400256747061</v>
      </c>
      <c r="X909" s="24">
        <f ca="1">SQRT(Inputs!$B$38)*M909+SQRT(1-Inputs!$B$38)*_xlfn.NORM.S.INV(RAND())</f>
        <v>0.14621131427367309</v>
      </c>
      <c r="Y909" s="24">
        <f ca="1">SQRT(Inputs!$B$38)*C909+SQRT(1-Inputs!$B$38)*_xlfn.NORM.S.INV(RAND())</f>
        <v>-1.2778233899983626</v>
      </c>
      <c r="Z909" s="24">
        <f ca="1">SQRT(Inputs!$B$38)*D909+SQRT(1-Inputs!$B$38)*_xlfn.NORM.S.INV(RAND())</f>
        <v>-0.37864401655276059</v>
      </c>
      <c r="AA909" s="24">
        <f ca="1">SQRT(Inputs!$B$38)*E909+SQRT(1-Inputs!$B$38)*_xlfn.NORM.S.INV(RAND())</f>
        <v>-0.70820221004822359</v>
      </c>
      <c r="AB909" s="24">
        <f ca="1">SQRT(Inputs!$B$38)*F909+SQRT(1-Inputs!$B$38)*_xlfn.NORM.S.INV(RAND())</f>
        <v>-0.66533184816210422</v>
      </c>
      <c r="AC909" s="24">
        <f ca="1">SQRT(Inputs!$B$38)*G909+SQRT(1-Inputs!$B$38)*_xlfn.NORM.S.INV(RAND())</f>
        <v>0.59368843964600004</v>
      </c>
      <c r="AD909" s="24">
        <f ca="1">SQRT(Inputs!$B$38)*H909+SQRT(1-Inputs!$B$38)*_xlfn.NORM.S.INV(RAND())</f>
        <v>0.35457162082454208</v>
      </c>
      <c r="AE909" s="24">
        <f ca="1">SQRT(Inputs!$B$38)*I909+SQRT(1-Inputs!$B$38)*_xlfn.NORM.S.INV(RAND())</f>
        <v>1.8046423106719494</v>
      </c>
      <c r="AF909" s="24">
        <f ca="1">SQRT(Inputs!$B$38)*J909+SQRT(1-Inputs!$B$38)*_xlfn.NORM.S.INV(RAND())</f>
        <v>1.9565737782845378</v>
      </c>
      <c r="AG909" s="24">
        <f ca="1">SQRT(Inputs!$B$38)*K909+SQRT(1-Inputs!$B$38)*_xlfn.NORM.S.INV(RAND())</f>
        <v>-0.58106197913553315</v>
      </c>
      <c r="AH909" s="24">
        <f ca="1">SQRT(Inputs!$B$38)*L909+SQRT(1-Inputs!$B$38)*_xlfn.NORM.S.INV(RAND())</f>
        <v>1.3186462051665786</v>
      </c>
      <c r="AI909" s="24">
        <f ca="1">SQRT(Inputs!$B$38)*M909+SQRT(1-Inputs!$B$38)*_xlfn.NORM.S.INV(RAND())</f>
        <v>0.54571363884360491</v>
      </c>
      <c r="AJ909" s="24">
        <f ca="1">SQRT(Inputs!$B$38)*C909+SQRT(1-Inputs!$B$38)*_xlfn.NORM.S.INV(RAND())</f>
        <v>-0.62642304822789452</v>
      </c>
      <c r="AK909" s="24">
        <f ca="1">SQRT(Inputs!$B$38)*D909+SQRT(1-Inputs!$B$38)*_xlfn.NORM.S.INV(RAND())</f>
        <v>-0.1020243919963556</v>
      </c>
      <c r="AL909" s="24">
        <f ca="1">SQRT(Inputs!$B$38)*E909+SQRT(1-Inputs!$B$38)*_xlfn.NORM.S.INV(RAND())</f>
        <v>-1.1741846273919883</v>
      </c>
      <c r="AM909" s="24">
        <f ca="1">SQRT(Inputs!$B$38)*F909+SQRT(1-Inputs!$B$38)*_xlfn.NORM.S.INV(RAND())</f>
        <v>0.23970506716991768</v>
      </c>
      <c r="AN909" s="24">
        <f ca="1">SQRT(Inputs!$B$38)*G909+SQRT(1-Inputs!$B$38)*_xlfn.NORM.S.INV(RAND())</f>
        <v>4.7244755354510726E-2</v>
      </c>
      <c r="AO909" s="24">
        <f ca="1">SQRT(Inputs!$B$38)*H909+SQRT(1-Inputs!$B$38)*_xlfn.NORM.S.INV(RAND())</f>
        <v>0.38608041581303076</v>
      </c>
      <c r="AP909" s="24">
        <f ca="1">SQRT(Inputs!$B$38)*I909+SQRT(1-Inputs!$B$38)*_xlfn.NORM.S.INV(RAND())</f>
        <v>2.3655026266885462</v>
      </c>
      <c r="AQ909" s="24">
        <f ca="1">SQRT(Inputs!$B$38)*J909+SQRT(1-Inputs!$B$38)*_xlfn.NORM.S.INV(RAND())</f>
        <v>1.3362440021692588</v>
      </c>
      <c r="AR909" s="24">
        <f ca="1">SQRT(Inputs!$B$38)*K909+SQRT(1-Inputs!$B$38)*_xlfn.NORM.S.INV(RAND())</f>
        <v>-1.8198369334429862</v>
      </c>
      <c r="AS909" s="24">
        <f ca="1">SQRT(Inputs!$B$38)*L909+SQRT(1-Inputs!$B$38)*_xlfn.NORM.S.INV(RAND())</f>
        <v>0.74583898662895298</v>
      </c>
      <c r="AT909" s="24">
        <f ca="1">SQRT(Inputs!$B$38)*M909+SQRT(1-Inputs!$B$38)*_xlfn.NORM.S.INV(RAND())</f>
        <v>0.76312222358608162</v>
      </c>
      <c r="AU909" s="15">
        <f ca="1">Inputs!$B$6*EXP($B$8-0.5*C$5^2+C$5*N909)</f>
        <v>5656.284125022652</v>
      </c>
      <c r="AV909" s="15">
        <f t="shared" ca="1" si="474"/>
        <v>6497.8123185564555</v>
      </c>
      <c r="AW909" s="15">
        <f t="shared" ca="1" si="475"/>
        <v>6899.2434980427433</v>
      </c>
      <c r="AX909" s="15">
        <f t="shared" ca="1" si="476"/>
        <v>6784.8976726637957</v>
      </c>
      <c r="AY909" s="15">
        <f t="shared" ca="1" si="477"/>
        <v>9265.9986965536573</v>
      </c>
      <c r="AZ909" s="15">
        <f t="shared" ca="1" si="478"/>
        <v>9659.0740255093697</v>
      </c>
      <c r="BA909" s="15">
        <f t="shared" ca="1" si="479"/>
        <v>12878.965281676663</v>
      </c>
      <c r="BB909" s="15">
        <f t="shared" ca="1" si="480"/>
        <v>17717.95819301546</v>
      </c>
      <c r="BC909" s="15">
        <f t="shared" ca="1" si="481"/>
        <v>19242.08289967565</v>
      </c>
      <c r="BD909" s="15">
        <f t="shared" ca="1" si="482"/>
        <v>27772.290442223613</v>
      </c>
      <c r="BE909" s="15">
        <f t="shared" ca="1" si="483"/>
        <v>34487.606399966317</v>
      </c>
      <c r="BF909" s="15">
        <f ca="1">Inputs!$B$13*EXP($B$9-0.5*C$6^2+C$6*Y909)</f>
        <v>10735.847938377125</v>
      </c>
      <c r="BG909" s="15">
        <f t="shared" ca="1" si="484"/>
        <v>12220.075797149073</v>
      </c>
      <c r="BH909" s="15">
        <f t="shared" ca="1" si="485"/>
        <v>13276.000288204332</v>
      </c>
      <c r="BI909" s="15">
        <f t="shared" ca="1" si="486"/>
        <v>14669.895306509066</v>
      </c>
      <c r="BJ909" s="15">
        <f t="shared" ca="1" si="487"/>
        <v>19591.164944690277</v>
      </c>
      <c r="BK909" s="15">
        <f t="shared" ca="1" si="488"/>
        <v>25233.599523532423</v>
      </c>
      <c r="BL909" s="15">
        <f t="shared" ca="1" si="489"/>
        <v>39163.243669259871</v>
      </c>
      <c r="BM909" s="15">
        <f t="shared" ca="1" si="490"/>
        <v>61385.613559447527</v>
      </c>
      <c r="BN909" s="15">
        <f t="shared" ca="1" si="491"/>
        <v>70418.484266319007</v>
      </c>
      <c r="BO909" s="15">
        <f t="shared" ca="1" si="492"/>
        <v>100995.13107113824</v>
      </c>
      <c r="BP909" s="15">
        <f t="shared" ca="1" si="493"/>
        <v>132234.16453349823</v>
      </c>
      <c r="BQ909" s="15">
        <f ca="1">Inputs!$B$20*EXP($B$10-0.5*C$7^2+C$7*AJ909)</f>
        <v>3434.9143674824413</v>
      </c>
      <c r="BR909" s="15">
        <f t="shared" ca="1" si="494"/>
        <v>4512.1448046135665</v>
      </c>
      <c r="BS909" s="15">
        <f t="shared" ca="1" si="495"/>
        <v>4410.1586377665808</v>
      </c>
      <c r="BT909" s="15">
        <f t="shared" ca="1" si="496"/>
        <v>6475.2937710029892</v>
      </c>
      <c r="BU909" s="15">
        <f t="shared" ca="1" si="497"/>
        <v>9077.1578108681351</v>
      </c>
      <c r="BV909" s="15">
        <f t="shared" ca="1" si="498"/>
        <v>13776.645695130268</v>
      </c>
      <c r="BW909" s="15">
        <f t="shared" ca="1" si="499"/>
        <v>31716.720515227353</v>
      </c>
      <c r="BX909" s="15">
        <f t="shared" ca="1" si="500"/>
        <v>57988.311715544151</v>
      </c>
      <c r="BY909" s="15">
        <f t="shared" ca="1" si="501"/>
        <v>57361.259184845389</v>
      </c>
      <c r="BZ909" s="15">
        <f t="shared" ca="1" si="502"/>
        <v>92313.666121445174</v>
      </c>
      <c r="CA909" s="15">
        <f t="shared" ca="1" si="503"/>
        <v>148505.33437236599</v>
      </c>
      <c r="CB909" s="15">
        <f ca="1">(AU909*DCF!C$10-DCF!C$5*MAX(AU909*DCF!C$10,0)-MAX(AU909-Inputs!$B$6,0)/Inputs!$B$10)*DCF!C$6</f>
        <v>1038.1256411381719</v>
      </c>
      <c r="CC909" s="15">
        <f ca="1">(AV909*DCF!D$10-DCF!D$5*MAX(AV909*DCF!D$10,0)-MAX(AV909-AU909,0)/Inputs!$B$10)*DCF!D$6</f>
        <v>1378.6131057788657</v>
      </c>
      <c r="CD909" s="15">
        <f ca="1">(AW909*DCF!E$10-DCF!E$5*MAX(AW909*DCF!E$10,0)-MAX(AW909-AV909,0)/Inputs!$B$10)*DCF!E$6</f>
        <v>1502.5065714261184</v>
      </c>
      <c r="CE909" s="15">
        <f ca="1">(AX909*DCF!F$10-DCF!F$5*MAX(AX909*DCF!F$10,0)-MAX(AX909-AW909,0)/Inputs!$B$10)*DCF!F$6</f>
        <v>1481.1323489648664</v>
      </c>
      <c r="CF909" s="15">
        <f ca="1">(AY909*DCF!G$10-DCF!G$5*MAX(AY909*DCF!G$10,0)-MAX(AY909-AX909,0)/Inputs!$B$10)*DCF!G$6</f>
        <v>1432.2544738406041</v>
      </c>
      <c r="CG909" s="15">
        <f ca="1">(AZ909*DCF!H$10-DCF!H$5*MAX(AZ909*DCF!H$10,0)-MAX(AZ909-AY909,0)/Inputs!$B$10)*DCF!H$6</f>
        <v>1805.5185788688689</v>
      </c>
      <c r="CH909" s="15">
        <f ca="1">(BA909*DCF!I$10-DCF!I$5*MAX(BA909*DCF!I$10,0)-MAX(BA909-AZ909,0)/Inputs!$B$10)*DCF!I$6</f>
        <v>1824.3421500741122</v>
      </c>
      <c r="CI909" s="15">
        <f ca="1">(BB909*DCF!J$10-DCF!J$5*MAX(BB909*DCF!J$10,0)-MAX(BB909-BA909,0)/Inputs!$B$10)*DCF!J$6</f>
        <v>2307.1731018204773</v>
      </c>
      <c r="CJ909" s="15">
        <f ca="1">(BC909*DCF!K$10-DCF!K$5*MAX(BC909*DCF!K$10,0)-MAX(BC909-BB909,0)/Inputs!$B$10)*DCF!K$6</f>
        <v>2884.3120597281422</v>
      </c>
      <c r="CK909" s="15">
        <f ca="1">(BD909*DCF!L$10-DCF!L$5*MAX(BD909*DCF!L$10,0)-MAX(BD909-BC909,0)/Inputs!$B$10)*DCF!L$6</f>
        <v>3085.4955643011695</v>
      </c>
      <c r="CL909" s="15">
        <f ca="1">(BE909*DCF!M$10-DCF!M$5*MAX(BE909*DCF!M$10,0)-MAX(BE909-BD909,0)/Inputs!$B$10)*DCF!M$6</f>
        <v>4064.4310836616983</v>
      </c>
      <c r="CM909" s="15">
        <f ca="1">(BF909*DCF!C$28-DCF!C$5*MAX(BF909*DCF!C$28,0)-MAX(BF909-Inputs!$B$13,0)/Inputs!$B$17)*DCF!C$6</f>
        <v>3276.5103837277916</v>
      </c>
      <c r="CN909" s="15">
        <f ca="1">(BG909*DCF!D$28-DCF!D$5*MAX(BG909*DCF!D$28,0)-MAX(BG909-BF909,0)/Inputs!$B$17)*DCF!D$6</f>
        <v>3282.4403102072906</v>
      </c>
      <c r="CO909" s="15">
        <f ca="1">(BH909*DCF!E$28-DCF!E$5*MAX(BH909*DCF!E$28,0)-MAX(BH909-BG909,0)/Inputs!$B$17)*DCF!E$6</f>
        <v>3551.8914973514734</v>
      </c>
      <c r="CP909" s="15">
        <f ca="1">(BI909*DCF!F$28-DCF!F$5*MAX(BI909*DCF!F$28,0)-MAX(BI909-BH909,0)/Inputs!$B$17)*DCF!F$6</f>
        <v>3728.7095377485452</v>
      </c>
      <c r="CQ909" s="15">
        <f ca="1">(BJ909*DCF!G$28-DCF!G$5*MAX(BJ909*DCF!G$28,0)-MAX(BJ909-BI909,0)/Inputs!$B$17)*DCF!G$6</f>
        <v>4255.3674457057868</v>
      </c>
      <c r="CR909" s="15">
        <f ca="1">(BK909*DCF!H$28-DCF!H$5*MAX(BK909*DCF!H$28,0)-MAX(BK909-BJ909,0)/Inputs!$B$17)*DCF!H$6</f>
        <v>5363.871570811797</v>
      </c>
      <c r="CS909" s="15">
        <f ca="1">(BL909*DCF!I$28-DCF!I$5*MAX(BL909*DCF!I$28,0)-MAX(BL909-BK909,0)/Inputs!$B$17)*DCF!I$6</f>
        <v>7210.0247122473593</v>
      </c>
      <c r="CT909" s="15">
        <f ca="1">(BM909*DCF!J$28-DCF!J$5*MAX(BM909*DCF!J$28,0)-MAX(BM909-BL909,0)/Inputs!$B$17)*DCF!J$6</f>
        <v>10747.583121339218</v>
      </c>
      <c r="CU909" s="15">
        <f ca="1">(BN909*DCF!K$28-DCF!K$5*MAX(BN909*DCF!K$28,0)-MAX(BN909-BM909,0)/Inputs!$B$17)*DCF!K$6</f>
        <v>13764.796825890115</v>
      </c>
      <c r="CV909" s="15">
        <f ca="1">(BO909*DCF!L$28-DCF!L$5*MAX(BO909*DCF!L$28,0)-MAX(BO909-BN909,0)/Inputs!$B$17)*DCF!L$6</f>
        <v>16690.849951642191</v>
      </c>
      <c r="CW909" s="15">
        <f ca="1">(BP909*DCF!M$28-DCF!M$5*MAX(BP909*DCF!M$28,0)-MAX(BP909-BO909,0)/Inputs!$B$17)*DCF!M$6</f>
        <v>21614.577793092132</v>
      </c>
      <c r="CX909" s="15">
        <f ca="1">(BQ909*DCF!C$46-DCF!C$5*MAX(BQ909*DCF!C$46,0)-MAX(BQ909-Inputs!$B$20,0)/Inputs!$B$24)*DCF!C$6</f>
        <v>-901.32635160446273</v>
      </c>
      <c r="CY909" s="15">
        <f ca="1">(BR909*DCF!D$46-DCF!D$5*MAX(BR909*DCF!D$46,0)-MAX(BR909-BQ909,0)/Inputs!$B$24)*DCF!D$6</f>
        <v>-1229.763179269846</v>
      </c>
      <c r="CZ909" s="15">
        <f ca="1">(BS909*DCF!E$46-DCF!E$5*MAX(BS909*DCF!E$46,0)-MAX(BS909-BR909,0)/Inputs!$B$24)*DCF!E$6</f>
        <v>-521.50893757818449</v>
      </c>
      <c r="DA909" s="15">
        <f ca="1">(BT909*DCF!F$46-DCF!F$5*MAX(BT909*DCF!F$46,0)-MAX(BT909-BS909,0)/Inputs!$B$24)*DCF!F$6</f>
        <v>-1223.5528182476535</v>
      </c>
      <c r="DB909" s="15">
        <f ca="1">(BU909*DCF!G$46-DCF!G$5*MAX(BU909*DCF!G$46,0)-MAX(BU909-BT909,0)/Inputs!$B$24)*DCF!G$6</f>
        <v>-1180.5533109376888</v>
      </c>
      <c r="DC909" s="15">
        <f ca="1">(BV909*DCF!H$46-DCF!H$5*MAX(BV909*DCF!H$46,0)-MAX(BV909-BU909,0)/Inputs!$B$24)*DCF!H$6</f>
        <v>-1460.3370657944599</v>
      </c>
      <c r="DD909" s="15">
        <f ca="1">(BW909*DCF!I$46-DCF!I$5*MAX(BW909*DCF!I$46,0)-MAX(BW909-BV909,0)/Inputs!$B$24)*DCF!I$6</f>
        <v>-4417.3915064756557</v>
      </c>
      <c r="DE909" s="15">
        <f ca="1">(BX909*DCF!J$46-DCF!J$5*MAX(BX909*DCF!J$46,0)-MAX(BX909-BW909,0)/Inputs!$B$24)*DCF!J$6</f>
        <v>-4534.3474968283635</v>
      </c>
      <c r="DF909" s="15">
        <f ca="1">(BY909*DCF!K$46-DCF!K$5*MAX(BY909*DCF!K$46,0)-MAX(BY909-BX909,0)/Inputs!$B$24)*DCF!K$6</f>
        <v>3276.6663392925939</v>
      </c>
      <c r="DG909" s="15">
        <f ca="1">(BZ909*DCF!L$46-DCF!L$5*MAX(BZ909*DCF!L$46,0)-MAX(BZ909-BY909,0)/Inputs!$B$24)*DCF!L$6</f>
        <v>-1528.6287911561822</v>
      </c>
      <c r="DH909" s="15">
        <f ca="1">(CA909*DCF!M$46-DCF!M$5*MAX(CA909*DCF!M$46,0)-MAX(CA909-BZ909,0)/Inputs!$B$24)*DCF!M$6</f>
        <v>-104.98130413273688</v>
      </c>
      <c r="DI909" s="15">
        <f ca="1">SUM(CB909:CL909)+BE909*DCF!M$10*(1+Inputs!$B$30)*(1-Inputs!$B$33)*(1-Inputs!$B$30/Inputs!$B$31)/(Inputs!$B$29-Inputs!$B$30)*DCF!M$6</f>
        <v>118783.36934209132</v>
      </c>
      <c r="DJ909" s="15">
        <f ca="1">SUM(CM909:CW909)+BP909*DCF!M$28*(1+Inputs!$B$30)*(1-Inputs!$B$33)*(1-Inputs!$B$30/Inputs!$B$31)/(Inputs!$B$29-Inputs!$B$30)*DCF!M$6</f>
        <v>584165.86116646545</v>
      </c>
      <c r="DK909" s="15">
        <f ca="1">SUM(CX909:DH909)+CA909*DCF!M$46*(1+Inputs!$B$30)*(1-Inputs!$B$33)*(1-Inputs!$B$30/Inputs!$B$31)/(Inputs!$B$29-Inputs!$B$30)*DCF!M$6</f>
        <v>215781.11409840159</v>
      </c>
      <c r="DM909" s="15">
        <f ca="1">DI909+DJ909+DK909+Inputs!$B$34+Inputs!$B$36-Inputs!$B$35</f>
        <v>995581.34460695845</v>
      </c>
    </row>
    <row r="910" spans="1:117" x14ac:dyDescent="0.75">
      <c r="A910" s="11">
        <v>897</v>
      </c>
      <c r="C910" s="24">
        <f t="shared" ca="1" si="509"/>
        <v>2.0786651677422032</v>
      </c>
      <c r="D910" s="24">
        <f t="shared" ca="1" si="509"/>
        <v>-0.65250409697023226</v>
      </c>
      <c r="E910" s="24">
        <f t="shared" ca="1" si="509"/>
        <v>-1.2195892147274074</v>
      </c>
      <c r="F910" s="24">
        <f t="shared" ca="1" si="509"/>
        <v>0.62576627404575269</v>
      </c>
      <c r="G910" s="24">
        <f t="shared" ca="1" si="509"/>
        <v>1.5925433781816585</v>
      </c>
      <c r="H910" s="24">
        <f t="shared" ca="1" si="509"/>
        <v>7.4506705729524308E-2</v>
      </c>
      <c r="I910" s="24">
        <f t="shared" ca="1" si="509"/>
        <v>0.12837736646096895</v>
      </c>
      <c r="J910" s="24">
        <f t="shared" ca="1" si="509"/>
        <v>-1.1573480735049182</v>
      </c>
      <c r="K910" s="24">
        <f t="shared" ca="1" si="509"/>
        <v>-0.2239730494882734</v>
      </c>
      <c r="L910" s="24">
        <f t="shared" ca="1" si="509"/>
        <v>-0.47850472528491145</v>
      </c>
      <c r="M910" s="24">
        <f t="shared" ca="1" si="509"/>
        <v>1.8803538728396656</v>
      </c>
      <c r="N910" s="24">
        <f ca="1">SQRT(Inputs!$B$38)*C910+SQRT(1-Inputs!$B$38)*_xlfn.NORM.S.INV(RAND())</f>
        <v>-0.35478722466427359</v>
      </c>
      <c r="O910" s="24">
        <f ca="1">SQRT(Inputs!$B$38)*D910+SQRT(1-Inputs!$B$38)*_xlfn.NORM.S.INV(RAND())</f>
        <v>-1.8468114060955871</v>
      </c>
      <c r="P910" s="24">
        <f ca="1">SQRT(Inputs!$B$38)*E910+SQRT(1-Inputs!$B$38)*_xlfn.NORM.S.INV(RAND())</f>
        <v>0.3462873668362233</v>
      </c>
      <c r="Q910" s="24">
        <f ca="1">SQRT(Inputs!$B$38)*F910+SQRT(1-Inputs!$B$38)*_xlfn.NORM.S.INV(RAND())</f>
        <v>0.8149345299600057</v>
      </c>
      <c r="R910" s="24">
        <f ca="1">SQRT(Inputs!$B$38)*G910+SQRT(1-Inputs!$B$38)*_xlfn.NORM.S.INV(RAND())</f>
        <v>0.30464960453943968</v>
      </c>
      <c r="S910" s="24">
        <f ca="1">SQRT(Inputs!$B$38)*H910+SQRT(1-Inputs!$B$38)*_xlfn.NORM.S.INV(RAND())</f>
        <v>-0.48682029663572218</v>
      </c>
      <c r="T910" s="24">
        <f ca="1">SQRT(Inputs!$B$38)*I910+SQRT(1-Inputs!$B$38)*_xlfn.NORM.S.INV(RAND())</f>
        <v>-0.28783724505846803</v>
      </c>
      <c r="U910" s="24">
        <f ca="1">SQRT(Inputs!$B$38)*J910+SQRT(1-Inputs!$B$38)*_xlfn.NORM.S.INV(RAND())</f>
        <v>-0.19106997183776703</v>
      </c>
      <c r="V910" s="24">
        <f ca="1">SQRT(Inputs!$B$38)*K910+SQRT(1-Inputs!$B$38)*_xlfn.NORM.S.INV(RAND())</f>
        <v>-2.2024978043035164</v>
      </c>
      <c r="W910" s="24">
        <f ca="1">SQRT(Inputs!$B$38)*L910+SQRT(1-Inputs!$B$38)*_xlfn.NORM.S.INV(RAND())</f>
        <v>-1.0136370761103426</v>
      </c>
      <c r="X910" s="24">
        <f ca="1">SQRT(Inputs!$B$38)*M910+SQRT(1-Inputs!$B$38)*_xlfn.NORM.S.INV(RAND())</f>
        <v>-4.8836533481684485E-2</v>
      </c>
      <c r="Y910" s="24">
        <f ca="1">SQRT(Inputs!$B$38)*C910+SQRT(1-Inputs!$B$38)*_xlfn.NORM.S.INV(RAND())</f>
        <v>1.8333667095421284</v>
      </c>
      <c r="Z910" s="24">
        <f ca="1">SQRT(Inputs!$B$38)*D910+SQRT(1-Inputs!$B$38)*_xlfn.NORM.S.INV(RAND())</f>
        <v>-1.8697350527955878</v>
      </c>
      <c r="AA910" s="24">
        <f ca="1">SQRT(Inputs!$B$38)*E910+SQRT(1-Inputs!$B$38)*_xlfn.NORM.S.INV(RAND())</f>
        <v>-7.117180835390724E-2</v>
      </c>
      <c r="AB910" s="24">
        <f ca="1">SQRT(Inputs!$B$38)*F910+SQRT(1-Inputs!$B$38)*_xlfn.NORM.S.INV(RAND())</f>
        <v>0.50273869826742879</v>
      </c>
      <c r="AC910" s="24">
        <f ca="1">SQRT(Inputs!$B$38)*G910+SQRT(1-Inputs!$B$38)*_xlfn.NORM.S.INV(RAND())</f>
        <v>2.0828008543421128</v>
      </c>
      <c r="AD910" s="24">
        <f ca="1">SQRT(Inputs!$B$38)*H910+SQRT(1-Inputs!$B$38)*_xlfn.NORM.S.INV(RAND())</f>
        <v>-1.1487514040462663</v>
      </c>
      <c r="AE910" s="24">
        <f ca="1">SQRT(Inputs!$B$38)*I910+SQRT(1-Inputs!$B$38)*_xlfn.NORM.S.INV(RAND())</f>
        <v>-0.72111158885007332</v>
      </c>
      <c r="AF910" s="24">
        <f ca="1">SQRT(Inputs!$B$38)*J910+SQRT(1-Inputs!$B$38)*_xlfn.NORM.S.INV(RAND())</f>
        <v>0.16511239862671534</v>
      </c>
      <c r="AG910" s="24">
        <f ca="1">SQRT(Inputs!$B$38)*K910+SQRT(1-Inputs!$B$38)*_xlfn.NORM.S.INV(RAND())</f>
        <v>0.14341760290111183</v>
      </c>
      <c r="AH910" s="24">
        <f ca="1">SQRT(Inputs!$B$38)*L910+SQRT(1-Inputs!$B$38)*_xlfn.NORM.S.INV(RAND())</f>
        <v>-1.40950808768068</v>
      </c>
      <c r="AI910" s="24">
        <f ca="1">SQRT(Inputs!$B$38)*M910+SQRT(1-Inputs!$B$38)*_xlfn.NORM.S.INV(RAND())</f>
        <v>0.35449311238205317</v>
      </c>
      <c r="AJ910" s="24">
        <f ca="1">SQRT(Inputs!$B$38)*C910+SQRT(1-Inputs!$B$38)*_xlfn.NORM.S.INV(RAND())</f>
        <v>1.5546117902216017</v>
      </c>
      <c r="AK910" s="24">
        <f ca="1">SQRT(Inputs!$B$38)*D910+SQRT(1-Inputs!$B$38)*_xlfn.NORM.S.INV(RAND())</f>
        <v>0.50694130655794467</v>
      </c>
      <c r="AL910" s="24">
        <f ca="1">SQRT(Inputs!$B$38)*E910+SQRT(1-Inputs!$B$38)*_xlfn.NORM.S.INV(RAND())</f>
        <v>-1.1339709931876862</v>
      </c>
      <c r="AM910" s="24">
        <f ca="1">SQRT(Inputs!$B$38)*F910+SQRT(1-Inputs!$B$38)*_xlfn.NORM.S.INV(RAND())</f>
        <v>-0.35887782406033653</v>
      </c>
      <c r="AN910" s="24">
        <f ca="1">SQRT(Inputs!$B$38)*G910+SQRT(1-Inputs!$B$38)*_xlfn.NORM.S.INV(RAND())</f>
        <v>1.1803766081361431</v>
      </c>
      <c r="AO910" s="24">
        <f ca="1">SQRT(Inputs!$B$38)*H910+SQRT(1-Inputs!$B$38)*_xlfn.NORM.S.INV(RAND())</f>
        <v>0.94199348694921503</v>
      </c>
      <c r="AP910" s="24">
        <f ca="1">SQRT(Inputs!$B$38)*I910+SQRT(1-Inputs!$B$38)*_xlfn.NORM.S.INV(RAND())</f>
        <v>0.76702492862940652</v>
      </c>
      <c r="AQ910" s="24">
        <f ca="1">SQRT(Inputs!$B$38)*J910+SQRT(1-Inputs!$B$38)*_xlfn.NORM.S.INV(RAND())</f>
        <v>-0.96465248313148622</v>
      </c>
      <c r="AR910" s="24">
        <f ca="1">SQRT(Inputs!$B$38)*K910+SQRT(1-Inputs!$B$38)*_xlfn.NORM.S.INV(RAND())</f>
        <v>-1.3056861912030397</v>
      </c>
      <c r="AS910" s="24">
        <f ca="1">SQRT(Inputs!$B$38)*L910+SQRT(1-Inputs!$B$38)*_xlfn.NORM.S.INV(RAND())</f>
        <v>0.18386551371939303</v>
      </c>
      <c r="AT910" s="24">
        <f ca="1">SQRT(Inputs!$B$38)*M910+SQRT(1-Inputs!$B$38)*_xlfn.NORM.S.INV(RAND())</f>
        <v>0.83220806905717226</v>
      </c>
      <c r="AU910" s="15">
        <f ca="1">Inputs!$B$6*EXP($B$8-0.5*C$5^2+C$5*N910)</f>
        <v>4685.2844929841822</v>
      </c>
      <c r="AV910" s="15">
        <f t="shared" ref="AV910:AV973" ca="1" si="510">AU910*EXP($B$8-0.5*D$5^2+D$5*O910)</f>
        <v>4346.9269048378028</v>
      </c>
      <c r="AW910" s="15">
        <f t="shared" ref="AW910:AW973" ca="1" si="511">AV910*EXP($B$8-0.5*E$5^2+E$5*P910)</f>
        <v>5553.7445985044578</v>
      </c>
      <c r="AX910" s="15">
        <f t="shared" ref="AX910:AX973" ca="1" si="512">AW910*EXP($B$8-0.5*F$5^2+F$5*Q910)</f>
        <v>7507.2746716482316</v>
      </c>
      <c r="AY910" s="15">
        <f t="shared" ref="AY910:AY973" ca="1" si="513">AX910*EXP($B$8-0.5*G$5^2+G$5*R910)</f>
        <v>9506.9611486932281</v>
      </c>
      <c r="AZ910" s="15">
        <f t="shared" ref="AZ910:AZ973" ca="1" si="514">AY910*EXP($B$8-0.5*H$5^2+H$5*S910)</f>
        <v>11020.3642540209</v>
      </c>
      <c r="BA910" s="15">
        <f t="shared" ref="BA910:BA973" ca="1" si="515">AZ910*EXP($B$8-0.5*I$5^2+I$5*T910)</f>
        <v>13085.897968813306</v>
      </c>
      <c r="BB910" s="15">
        <f t="shared" ref="BB910:BB973" ca="1" si="516">BA910*EXP($B$8-0.5*J$5^2+J$5*U910)</f>
        <v>15717.347354313437</v>
      </c>
      <c r="BC910" s="15">
        <f t="shared" ref="BC910:BC973" ca="1" si="517">BB910*EXP($B$8-0.5*K$5^2+K$5*V910)</f>
        <v>15562.921194489782</v>
      </c>
      <c r="BD910" s="15">
        <f t="shared" ref="BD910:BD973" ca="1" si="518">BC910*EXP($B$8-0.5*L$5^2+L$5*W910)</f>
        <v>17341.457343434366</v>
      </c>
      <c r="BE910" s="15">
        <f t="shared" ref="BE910:BE973" ca="1" si="519">BD910*EXP($B$8-0.5*M$5^2+M$5*X910)</f>
        <v>21155.422195279236</v>
      </c>
      <c r="BF910" s="15">
        <f ca="1">Inputs!$B$13*EXP($B$9-0.5*C$6^2+C$6*Y910)</f>
        <v>19893.134415368026</v>
      </c>
      <c r="BG910" s="15">
        <f t="shared" ref="BG910:BG973" ca="1" si="520">BF910*EXP($B$9-0.5*D$6^2+D$6*Z910)</f>
        <v>17301.899945270456</v>
      </c>
      <c r="BH910" s="15">
        <f t="shared" ref="BH910:BH973" ca="1" si="521">BG910*EXP($B$9-0.5*E$6^2+E$6*AA910)</f>
        <v>20891.665130330352</v>
      </c>
      <c r="BI910" s="15">
        <f t="shared" ref="BI910:BI973" ca="1" si="522">BH910*EXP($B$9-0.5*F$6^2+F$6*AB910)</f>
        <v>27632.113471212593</v>
      </c>
      <c r="BJ910" s="15">
        <f t="shared" ref="BJ910:BJ973" ca="1" si="523">BI910*EXP($B$9-0.5*G$6^2+G$6*AC910)</f>
        <v>45737.053655089454</v>
      </c>
      <c r="BK910" s="15">
        <f t="shared" ref="BK910:BK973" ca="1" si="524">BJ910*EXP($B$9-0.5*H$6^2+H$6*AD910)</f>
        <v>48006.630179629479</v>
      </c>
      <c r="BL910" s="15">
        <f t="shared" ref="BL910:BL973" ca="1" si="525">BK910*EXP($B$9-0.5*I$6^2+I$6*AE910)</f>
        <v>53709.225056061594</v>
      </c>
      <c r="BM910" s="15">
        <f t="shared" ref="BM910:BM973" ca="1" si="526">BL910*EXP($B$9-0.5*J$6^2+J$6*AF910)</f>
        <v>67388.387798484939</v>
      </c>
      <c r="BN910" s="15">
        <f t="shared" ref="BN910:BN973" ca="1" si="527">BM910*EXP($B$9-0.5*K$6^2+K$6*AG910)</f>
        <v>84315.999736196172</v>
      </c>
      <c r="BO910" s="15">
        <f t="shared" ref="BO910:BO973" ca="1" si="528">BN910*EXP($B$9-0.5*L$6^2+L$6*AH910)</f>
        <v>88064.26816777153</v>
      </c>
      <c r="BP910" s="15">
        <f t="shared" ref="BP910:BP973" ca="1" si="529">BO910*EXP($B$9-0.5*M$6^2+M$6*AI910)</f>
        <v>112832.48565560109</v>
      </c>
      <c r="BQ910" s="15">
        <f ca="1">Inputs!$B$20*EXP($B$10-0.5*C$7^2+C$7*AJ910)</f>
        <v>7445.1833691088068</v>
      </c>
      <c r="BR910" s="15">
        <f t="shared" ref="BR910:BR973" ca="1" si="530">BQ910*EXP($B$10-0.5*D$7^2+D$7*AK910)</f>
        <v>11866.784040187211</v>
      </c>
      <c r="BS910" s="15">
        <f t="shared" ref="BS910:BS973" ca="1" si="531">BR910*EXP($B$10-0.5*E$7^2+E$7*AL910)</f>
        <v>11733.297818352692</v>
      </c>
      <c r="BT910" s="15">
        <f t="shared" ref="BT910:BT973" ca="1" si="532">BS910*EXP($B$10-0.5*F$7^2+F$7*AM910)</f>
        <v>14724.113018507402</v>
      </c>
      <c r="BU910" s="15">
        <f t="shared" ref="BU910:BU973" ca="1" si="533">BT910*EXP($B$10-0.5*G$7^2+G$7*AN910)</f>
        <v>27151.638595762455</v>
      </c>
      <c r="BV910" s="15">
        <f t="shared" ref="BV910:BV973" ca="1" si="534">BU910*EXP($B$10-0.5*H$7^2+H$7*AO910)</f>
        <v>46707.161258138745</v>
      </c>
      <c r="BW910" s="15">
        <f t="shared" ref="BW910:BW973" ca="1" si="535">BV910*EXP($B$10-0.5*I$7^2+I$7*AP910)</f>
        <v>76665.368895337931</v>
      </c>
      <c r="BX910" s="15">
        <f t="shared" ref="BX910:BX973" ca="1" si="536">BW910*EXP($B$10-0.5*J$7^2+J$7*AQ910)</f>
        <v>88373.95839234782</v>
      </c>
      <c r="BY910" s="15">
        <f t="shared" ref="BY910:BY973" ca="1" si="537">BX910*EXP($B$10-0.5*K$7^2+K$7*AR910)</f>
        <v>96454.825195722136</v>
      </c>
      <c r="BZ910" s="15">
        <f t="shared" ref="BZ910:BZ973" ca="1" si="538">BY910*EXP($B$10-0.5*L$7^2+L$7*AS910)</f>
        <v>139992.39217159009</v>
      </c>
      <c r="CA910" s="15">
        <f t="shared" ref="CA910:CA973" ca="1" si="539">BZ910*EXP($B$10-0.5*M$7^2+M$7*AT910)</f>
        <v>227988.08653546244</v>
      </c>
      <c r="CB910" s="15">
        <f ca="1">(AU910*DCF!C$10-DCF!C$5*MAX(AU910*DCF!C$10,0)-MAX(AU910-Inputs!$B$6,0)/Inputs!$B$10)*DCF!C$6</f>
        <v>1045.0490415863794</v>
      </c>
      <c r="CC910" s="15">
        <f ca="1">(AV910*DCF!D$10-DCF!D$5*MAX(AV910*DCF!D$10,0)-MAX(AV910-AU910,0)/Inputs!$B$10)*DCF!D$6</f>
        <v>1059.5339835911086</v>
      </c>
      <c r="CD910" s="15">
        <f ca="1">(AW910*DCF!E$10-DCF!E$5*MAX(AW910*DCF!E$10,0)-MAX(AW910-AV910,0)/Inputs!$B$10)*DCF!E$6</f>
        <v>1010.4458986626413</v>
      </c>
      <c r="CE910" s="15">
        <f ca="1">(AX910*DCF!F$10-DCF!F$5*MAX(AX910*DCF!F$10,0)-MAX(AX910-AW910,0)/Inputs!$B$10)*DCF!F$6</f>
        <v>1232.3449220726773</v>
      </c>
      <c r="CF910" s="15">
        <f ca="1">(AY910*DCF!G$10-DCF!G$5*MAX(AY910*DCF!G$10,0)-MAX(AY910-AX910,0)/Inputs!$B$10)*DCF!G$6</f>
        <v>1574.4385363800516</v>
      </c>
      <c r="CG910" s="15">
        <f ca="1">(AZ910*DCF!H$10-DCF!H$5*MAX(AZ910*DCF!H$10,0)-MAX(AZ910-AY910,0)/Inputs!$B$10)*DCF!H$6</f>
        <v>1870.879771937329</v>
      </c>
      <c r="CH910" s="15">
        <f ca="1">(BA910*DCF!I$10-DCF!I$5*MAX(BA910*DCF!I$10,0)-MAX(BA910-AZ910,0)/Inputs!$B$10)*DCF!I$6</f>
        <v>2051.4962849030558</v>
      </c>
      <c r="CI910" s="15">
        <f ca="1">(BB910*DCF!J$10-DCF!J$5*MAX(BB910*DCF!J$10,0)-MAX(BB910-BA910,0)/Inputs!$B$10)*DCF!J$6</f>
        <v>2298.3804837766829</v>
      </c>
      <c r="CJ910" s="15">
        <f ca="1">(BC910*DCF!K$10-DCF!K$5*MAX(BC910*DCF!K$10,0)-MAX(BC910-BB910,0)/Inputs!$B$10)*DCF!K$6</f>
        <v>2505.3803703619069</v>
      </c>
      <c r="CK910" s="15">
        <f ca="1">(BD910*DCF!L$10-DCF!L$5*MAX(BD910*DCF!L$10,0)-MAX(BD910-BC910,0)/Inputs!$B$10)*DCF!L$6</f>
        <v>2385.428010907433</v>
      </c>
      <c r="CL910" s="15">
        <f ca="1">(BE910*DCF!M$10-DCF!M$5*MAX(BE910*DCF!M$10,0)-MAX(BE910-BD910,0)/Inputs!$B$10)*DCF!M$6</f>
        <v>2529.6848435560009</v>
      </c>
      <c r="CM910" s="15">
        <f ca="1">(BF910*DCF!C$28-DCF!C$5*MAX(BF910*DCF!C$28,0)-MAX(BF910-Inputs!$B$13,0)/Inputs!$B$17)*DCF!C$6</f>
        <v>4106.7889388998838</v>
      </c>
      <c r="CN910" s="15">
        <f ca="1">(BG910*DCF!D$28-DCF!D$5*MAX(BG910*DCF!D$28,0)-MAX(BG910-BF910,0)/Inputs!$B$17)*DCF!D$6</f>
        <v>5095.8085816216517</v>
      </c>
      <c r="CO910" s="15">
        <f ca="1">(BH910*DCF!E$28-DCF!E$5*MAX(BH910*DCF!E$28,0)-MAX(BH910-BG910,0)/Inputs!$B$17)*DCF!E$6</f>
        <v>5209.3982655240288</v>
      </c>
      <c r="CP910" s="15">
        <f ca="1">(BI910*DCF!F$28-DCF!F$5*MAX(BI910*DCF!F$28,0)-MAX(BI910-BH910,0)/Inputs!$B$17)*DCF!F$6</f>
        <v>6274.185792362392</v>
      </c>
      <c r="CQ910" s="15">
        <f ca="1">(BJ910*DCF!G$28-DCF!G$5*MAX(BJ910*DCF!G$28,0)-MAX(BJ910-BI910,0)/Inputs!$B$17)*DCF!G$6</f>
        <v>8821.7534928813475</v>
      </c>
      <c r="CR910" s="15">
        <f ca="1">(BK910*DCF!H$28-DCF!H$5*MAX(BK910*DCF!H$28,0)-MAX(BK910-BJ910,0)/Inputs!$B$17)*DCF!H$6</f>
        <v>11519.940787986912</v>
      </c>
      <c r="CS910" s="15">
        <f ca="1">(BL910*DCF!I$28-DCF!I$5*MAX(BL910*DCF!I$28,0)-MAX(BL910-BK910,0)/Inputs!$B$17)*DCF!I$6</f>
        <v>11811.390201592263</v>
      </c>
      <c r="CT910" s="15">
        <f ca="1">(BM910*DCF!J$28-DCF!J$5*MAX(BM910*DCF!J$28,0)-MAX(BM910-BL910,0)/Inputs!$B$17)*DCF!J$6</f>
        <v>13219.459585160885</v>
      </c>
      <c r="CU910" s="15">
        <f ca="1">(BN910*DCF!K$28-DCF!K$5*MAX(BN910*DCF!K$28,0)-MAX(BN910-BM910,0)/Inputs!$B$17)*DCF!K$6</f>
        <v>15732.718430204008</v>
      </c>
      <c r="CV910" s="15">
        <f ca="1">(BO910*DCF!L$28-DCF!L$5*MAX(BO910*DCF!L$28,0)-MAX(BO910-BN910,0)/Inputs!$B$17)*DCF!L$6</f>
        <v>17146.547134106906</v>
      </c>
      <c r="CW910" s="15">
        <f ca="1">(BP910*DCF!M$28-DCF!M$5*MAX(BP910*DCF!M$28,0)-MAX(BP910-BO910,0)/Inputs!$B$17)*DCF!M$6</f>
        <v>18640.522778604263</v>
      </c>
      <c r="CX910" s="15">
        <f ca="1">(BQ910*DCF!C$46-DCF!C$5*MAX(BQ910*DCF!C$46,0)-MAX(BQ910-Inputs!$B$20,0)/Inputs!$B$24)*DCF!C$6</f>
        <v>-3679.8037199368173</v>
      </c>
      <c r="CY910" s="15">
        <f ca="1">(BR910*DCF!D$46-DCF!D$5*MAX(BR910*DCF!D$46,0)-MAX(BR910-BQ910,0)/Inputs!$B$24)*DCF!D$6</f>
        <v>-3912.0436024100773</v>
      </c>
      <c r="CZ910" s="15">
        <f ca="1">(BS910*DCF!E$46-DCF!E$5*MAX(BS910*DCF!E$46,0)-MAX(BS910-BR910,0)/Inputs!$B$24)*DCF!E$6</f>
        <v>-1387.4828962244253</v>
      </c>
      <c r="DA910" s="15">
        <f ca="1">(BT910*DCF!F$46-DCF!F$5*MAX(BT910*DCF!F$46,0)-MAX(BT910-BS910,0)/Inputs!$B$24)*DCF!F$6</f>
        <v>-2161.3533642087204</v>
      </c>
      <c r="DB910" s="15">
        <f ca="1">(BU910*DCF!G$46-DCF!G$5*MAX(BU910*DCF!G$46,0)-MAX(BU910-BT910,0)/Inputs!$B$24)*DCF!G$6</f>
        <v>-5093.7015435378698</v>
      </c>
      <c r="DC910" s="15">
        <f ca="1">(BV910*DCF!H$46-DCF!H$5*MAX(BV910*DCF!H$46,0)-MAX(BV910-BU910,0)/Inputs!$B$24)*DCF!H$6</f>
        <v>-6076.7588486581444</v>
      </c>
      <c r="DD910" s="15">
        <f ca="1">(BW910*DCF!I$46-DCF!I$5*MAX(BW910*DCF!I$46,0)-MAX(BW910-BV910,0)/Inputs!$B$24)*DCF!I$6</f>
        <v>-6829.2260550750543</v>
      </c>
      <c r="DE910" s="15">
        <f ca="1">(BX910*DCF!J$46-DCF!J$5*MAX(BX910*DCF!J$46,0)-MAX(BX910-BW910,0)/Inputs!$B$24)*DCF!J$6</f>
        <v>602.11645620090587</v>
      </c>
      <c r="DF910" s="15">
        <f ca="1">(BY910*DCF!K$46-DCF!K$5*MAX(BY910*DCF!K$46,0)-MAX(BY910-BX910,0)/Inputs!$B$24)*DCF!K$6</f>
        <v>3530.2240554554533</v>
      </c>
      <c r="DG910" s="15">
        <f ca="1">(BZ910*DCF!L$46-DCF!L$5*MAX(BZ910*DCF!L$46,0)-MAX(BZ910-BY910,0)/Inputs!$B$24)*DCF!L$6</f>
        <v>-175.66897263154738</v>
      </c>
      <c r="DH910" s="15">
        <f ca="1">(CA910*DCF!M$46-DCF!M$5*MAX(CA910*DCF!M$46,0)-MAX(CA910-BZ910,0)/Inputs!$B$24)*DCF!M$6</f>
        <v>-522.67434540038789</v>
      </c>
      <c r="DI910" s="15">
        <f ca="1">SUM(CB910:CL910)+BE910*DCF!M$10*(1+Inputs!$B$30)*(1-Inputs!$B$33)*(1-Inputs!$B$30/Inputs!$B$31)/(Inputs!$B$29-Inputs!$B$30)*DCF!M$6</f>
        <v>78438.881868694676</v>
      </c>
      <c r="DJ910" s="15">
        <f ca="1">SUM(CM910:CW910)+BP910*DCF!M$28*(1+Inputs!$B$30)*(1-Inputs!$B$33)*(1-Inputs!$B$30/Inputs!$B$31)/(Inputs!$B$29-Inputs!$B$30)*DCF!M$6</f>
        <v>536264.2468352057</v>
      </c>
      <c r="DK910" s="15">
        <f ca="1">SUM(CX910:DH910)+CA910*DCF!M$46*(1+Inputs!$B$30)*(1-Inputs!$B$33)*(1-Inputs!$B$30/Inputs!$B$31)/(Inputs!$B$29-Inputs!$B$30)*DCF!M$6</f>
        <v>326790.21586275473</v>
      </c>
      <c r="DM910" s="15">
        <f ca="1">DI910+DJ910+DK910+Inputs!$B$34+Inputs!$B$36-Inputs!$B$35</f>
        <v>1018344.3445666551</v>
      </c>
    </row>
    <row r="911" spans="1:117" x14ac:dyDescent="0.75">
      <c r="A911" s="11">
        <v>898</v>
      </c>
      <c r="C911" s="24">
        <f t="shared" ca="1" si="509"/>
        <v>-0.97455805718475863</v>
      </c>
      <c r="D911" s="24">
        <f t="shared" ca="1" si="509"/>
        <v>7.4948574693293737E-3</v>
      </c>
      <c r="E911" s="24">
        <f t="shared" ca="1" si="509"/>
        <v>-0.65309689980159868</v>
      </c>
      <c r="F911" s="24">
        <f t="shared" ca="1" si="509"/>
        <v>0.66960088886617808</v>
      </c>
      <c r="G911" s="24">
        <f t="shared" ca="1" si="509"/>
        <v>-0.71479543344364149</v>
      </c>
      <c r="H911" s="24">
        <f t="shared" ca="1" si="509"/>
        <v>0.32708094520650338</v>
      </c>
      <c r="I911" s="24">
        <f t="shared" ca="1" si="509"/>
        <v>-0.35648291773390339</v>
      </c>
      <c r="J911" s="24">
        <f t="shared" ca="1" si="509"/>
        <v>-0.70894518206745072</v>
      </c>
      <c r="K911" s="24">
        <f t="shared" ca="1" si="509"/>
        <v>-0.60795890270977015</v>
      </c>
      <c r="L911" s="24">
        <f t="shared" ca="1" si="509"/>
        <v>-1.681070456226976</v>
      </c>
      <c r="M911" s="24">
        <f t="shared" ca="1" si="509"/>
        <v>0.17145694260982577</v>
      </c>
      <c r="N911" s="24">
        <f ca="1">SQRT(Inputs!$B$38)*C911+SQRT(1-Inputs!$B$38)*_xlfn.NORM.S.INV(RAND())</f>
        <v>-1.0152245776562434</v>
      </c>
      <c r="O911" s="24">
        <f ca="1">SQRT(Inputs!$B$38)*D911+SQRT(1-Inputs!$B$38)*_xlfn.NORM.S.INV(RAND())</f>
        <v>0.96104780337972717</v>
      </c>
      <c r="P911" s="24">
        <f ca="1">SQRT(Inputs!$B$38)*E911+SQRT(1-Inputs!$B$38)*_xlfn.NORM.S.INV(RAND())</f>
        <v>-1.4446667680066163</v>
      </c>
      <c r="Q911" s="24">
        <f ca="1">SQRT(Inputs!$B$38)*F911+SQRT(1-Inputs!$B$38)*_xlfn.NORM.S.INV(RAND())</f>
        <v>-0.68109956038015995</v>
      </c>
      <c r="R911" s="24">
        <f ca="1">SQRT(Inputs!$B$38)*G911+SQRT(1-Inputs!$B$38)*_xlfn.NORM.S.INV(RAND())</f>
        <v>-0.70642295602259164</v>
      </c>
      <c r="S911" s="24">
        <f ca="1">SQRT(Inputs!$B$38)*H911+SQRT(1-Inputs!$B$38)*_xlfn.NORM.S.INV(RAND())</f>
        <v>-1.1175496156914422</v>
      </c>
      <c r="T911" s="24">
        <f ca="1">SQRT(Inputs!$B$38)*I911+SQRT(1-Inputs!$B$38)*_xlfn.NORM.S.INV(RAND())</f>
        <v>-0.78728528063113234</v>
      </c>
      <c r="U911" s="24">
        <f ca="1">SQRT(Inputs!$B$38)*J911+SQRT(1-Inputs!$B$38)*_xlfn.NORM.S.INV(RAND())</f>
        <v>0.47440487019122007</v>
      </c>
      <c r="V911" s="24">
        <f ca="1">SQRT(Inputs!$B$38)*K911+SQRT(1-Inputs!$B$38)*_xlfn.NORM.S.INV(RAND())</f>
        <v>0.10701610664731037</v>
      </c>
      <c r="W911" s="24">
        <f ca="1">SQRT(Inputs!$B$38)*L911+SQRT(1-Inputs!$B$38)*_xlfn.NORM.S.INV(RAND())</f>
        <v>0.44771873760542436</v>
      </c>
      <c r="X911" s="24">
        <f ca="1">SQRT(Inputs!$B$38)*M911+SQRT(1-Inputs!$B$38)*_xlfn.NORM.S.INV(RAND())</f>
        <v>-1.1816066129915848</v>
      </c>
      <c r="Y911" s="24">
        <f ca="1">SQRT(Inputs!$B$38)*C911+SQRT(1-Inputs!$B$38)*_xlfn.NORM.S.INV(RAND())</f>
        <v>-0.43391165298658019</v>
      </c>
      <c r="Z911" s="24">
        <f ca="1">SQRT(Inputs!$B$38)*D911+SQRT(1-Inputs!$B$38)*_xlfn.NORM.S.INV(RAND())</f>
        <v>1.5094924751605792</v>
      </c>
      <c r="AA911" s="24">
        <f ca="1">SQRT(Inputs!$B$38)*E911+SQRT(1-Inputs!$B$38)*_xlfn.NORM.S.INV(RAND())</f>
        <v>0.12221073150058531</v>
      </c>
      <c r="AB911" s="24">
        <f ca="1">SQRT(Inputs!$B$38)*F911+SQRT(1-Inputs!$B$38)*_xlfn.NORM.S.INV(RAND())</f>
        <v>0.75579637660059418</v>
      </c>
      <c r="AC911" s="24">
        <f ca="1">SQRT(Inputs!$B$38)*G911+SQRT(1-Inputs!$B$38)*_xlfn.NORM.S.INV(RAND())</f>
        <v>-0.39234365087867673</v>
      </c>
      <c r="AD911" s="24">
        <f ca="1">SQRT(Inputs!$B$38)*H911+SQRT(1-Inputs!$B$38)*_xlfn.NORM.S.INV(RAND())</f>
        <v>1.242835925525642</v>
      </c>
      <c r="AE911" s="24">
        <f ca="1">SQRT(Inputs!$B$38)*I911+SQRT(1-Inputs!$B$38)*_xlfn.NORM.S.INV(RAND())</f>
        <v>-1.6454595264302836</v>
      </c>
      <c r="AF911" s="24">
        <f ca="1">SQRT(Inputs!$B$38)*J911+SQRT(1-Inputs!$B$38)*_xlfn.NORM.S.INV(RAND())</f>
        <v>-0.53060885172569139</v>
      </c>
      <c r="AG911" s="24">
        <f ca="1">SQRT(Inputs!$B$38)*K911+SQRT(1-Inputs!$B$38)*_xlfn.NORM.S.INV(RAND())</f>
        <v>-0.51259661065382778</v>
      </c>
      <c r="AH911" s="24">
        <f ca="1">SQRT(Inputs!$B$38)*L911+SQRT(1-Inputs!$B$38)*_xlfn.NORM.S.INV(RAND())</f>
        <v>-1.9178585851402583</v>
      </c>
      <c r="AI911" s="24">
        <f ca="1">SQRT(Inputs!$B$38)*M911+SQRT(1-Inputs!$B$38)*_xlfn.NORM.S.INV(RAND())</f>
        <v>-0.4184371687334435</v>
      </c>
      <c r="AJ911" s="24">
        <f ca="1">SQRT(Inputs!$B$38)*C911+SQRT(1-Inputs!$B$38)*_xlfn.NORM.S.INV(RAND())</f>
        <v>-0.27708182988115387</v>
      </c>
      <c r="AK911" s="24">
        <f ca="1">SQRT(Inputs!$B$38)*D911+SQRT(1-Inputs!$B$38)*_xlfn.NORM.S.INV(RAND())</f>
        <v>-0.25138660094619308</v>
      </c>
      <c r="AL911" s="24">
        <f ca="1">SQRT(Inputs!$B$38)*E911+SQRT(1-Inputs!$B$38)*_xlfn.NORM.S.INV(RAND())</f>
        <v>0.35860974657669742</v>
      </c>
      <c r="AM911" s="24">
        <f ca="1">SQRT(Inputs!$B$38)*F911+SQRT(1-Inputs!$B$38)*_xlfn.NORM.S.INV(RAND())</f>
        <v>0.84624303003994727</v>
      </c>
      <c r="AN911" s="24">
        <f ca="1">SQRT(Inputs!$B$38)*G911+SQRT(1-Inputs!$B$38)*_xlfn.NORM.S.INV(RAND())</f>
        <v>-0.52672815996227618</v>
      </c>
      <c r="AO911" s="24">
        <f ca="1">SQRT(Inputs!$B$38)*H911+SQRT(1-Inputs!$B$38)*_xlfn.NORM.S.INV(RAND())</f>
        <v>-0.28400245565702775</v>
      </c>
      <c r="AP911" s="24">
        <f ca="1">SQRT(Inputs!$B$38)*I911+SQRT(1-Inputs!$B$38)*_xlfn.NORM.S.INV(RAND())</f>
        <v>1.6070229383665147E-2</v>
      </c>
      <c r="AQ911" s="24">
        <f ca="1">SQRT(Inputs!$B$38)*J911+SQRT(1-Inputs!$B$38)*_xlfn.NORM.S.INV(RAND())</f>
        <v>-5.5137589937773956E-2</v>
      </c>
      <c r="AR911" s="24">
        <f ca="1">SQRT(Inputs!$B$38)*K911+SQRT(1-Inputs!$B$38)*_xlfn.NORM.S.INV(RAND())</f>
        <v>-0.45185703662849308</v>
      </c>
      <c r="AS911" s="24">
        <f ca="1">SQRT(Inputs!$B$38)*L911+SQRT(1-Inputs!$B$38)*_xlfn.NORM.S.INV(RAND())</f>
        <v>-1.5569372308580554</v>
      </c>
      <c r="AT911" s="24">
        <f ca="1">SQRT(Inputs!$B$38)*M911+SQRT(1-Inputs!$B$38)*_xlfn.NORM.S.INV(RAND())</f>
        <v>0.81082466058323888</v>
      </c>
      <c r="AU911" s="15">
        <f ca="1">Inputs!$B$6*EXP($B$8-0.5*C$5^2+C$5*N911)</f>
        <v>4210.2398294740588</v>
      </c>
      <c r="AV911" s="15">
        <f t="shared" ca="1" si="510"/>
        <v>5902.6846900034561</v>
      </c>
      <c r="AW911" s="15">
        <f t="shared" ca="1" si="511"/>
        <v>5923.0088285075808</v>
      </c>
      <c r="AX911" s="15">
        <f t="shared" ca="1" si="512"/>
        <v>6641.5196468431059</v>
      </c>
      <c r="AY911" s="15">
        <f t="shared" ca="1" si="513"/>
        <v>7473.8591846277686</v>
      </c>
      <c r="AZ911" s="15">
        <f t="shared" ca="1" si="514"/>
        <v>8082.300254328522</v>
      </c>
      <c r="BA911" s="15">
        <f t="shared" ca="1" si="515"/>
        <v>9108.3788219145936</v>
      </c>
      <c r="BB911" s="15">
        <f t="shared" ca="1" si="516"/>
        <v>11694.262094223473</v>
      </c>
      <c r="BC911" s="15">
        <f t="shared" ca="1" si="517"/>
        <v>14471.216859400103</v>
      </c>
      <c r="BD911" s="15">
        <f t="shared" ca="1" si="518"/>
        <v>18486.785365241776</v>
      </c>
      <c r="BE911" s="15">
        <f t="shared" ca="1" si="519"/>
        <v>20341.829731169437</v>
      </c>
      <c r="BF911" s="15">
        <f ca="1">Inputs!$B$13*EXP($B$9-0.5*C$6^2+C$6*Y911)</f>
        <v>12690.985891755154</v>
      </c>
      <c r="BG911" s="15">
        <f t="shared" ca="1" si="520"/>
        <v>20309.241873528346</v>
      </c>
      <c r="BH911" s="15">
        <f t="shared" ca="1" si="521"/>
        <v>25322.262123269371</v>
      </c>
      <c r="BI911" s="15">
        <f t="shared" ca="1" si="522"/>
        <v>34822.467138318148</v>
      </c>
      <c r="BJ911" s="15">
        <f t="shared" ca="1" si="523"/>
        <v>40342.758265165256</v>
      </c>
      <c r="BK911" s="15">
        <f t="shared" ca="1" si="524"/>
        <v>58641.396292024823</v>
      </c>
      <c r="BL911" s="15">
        <f t="shared" ca="1" si="525"/>
        <v>58200.779771972499</v>
      </c>
      <c r="BM911" s="15">
        <f t="shared" ca="1" si="526"/>
        <v>66977.646119127487</v>
      </c>
      <c r="BN911" s="15">
        <f t="shared" ca="1" si="527"/>
        <v>77466.363200410677</v>
      </c>
      <c r="BO911" s="15">
        <f t="shared" ca="1" si="528"/>
        <v>76267.604227469332</v>
      </c>
      <c r="BP911" s="15">
        <f t="shared" ca="1" si="529"/>
        <v>89524.782363848426</v>
      </c>
      <c r="BQ911" s="15">
        <f ca="1">Inputs!$B$20*EXP($B$10-0.5*C$7^2+C$7*AJ911)</f>
        <v>3888.0092993436178</v>
      </c>
      <c r="BR911" s="15">
        <f t="shared" ca="1" si="530"/>
        <v>4870.7281204808232</v>
      </c>
      <c r="BS911" s="15">
        <f t="shared" ca="1" si="531"/>
        <v>7393.5240940582553</v>
      </c>
      <c r="BT911" s="15">
        <f t="shared" ca="1" si="532"/>
        <v>12727.974317174654</v>
      </c>
      <c r="BU911" s="15">
        <f t="shared" ca="1" si="533"/>
        <v>15528.627837811755</v>
      </c>
      <c r="BV911" s="15">
        <f t="shared" ca="1" si="534"/>
        <v>20265.709423030978</v>
      </c>
      <c r="BW911" s="15">
        <f t="shared" ca="1" si="535"/>
        <v>28376.004282893449</v>
      </c>
      <c r="BX911" s="15">
        <f t="shared" ca="1" si="536"/>
        <v>39252.114686746529</v>
      </c>
      <c r="BY911" s="15">
        <f t="shared" ca="1" si="537"/>
        <v>50443.877111619273</v>
      </c>
      <c r="BZ911" s="15">
        <f t="shared" ca="1" si="538"/>
        <v>53162.659860774969</v>
      </c>
      <c r="CA911" s="15">
        <f t="shared" ca="1" si="539"/>
        <v>86251.005608909676</v>
      </c>
      <c r="CB911" s="15">
        <f ca="1">(AU911*DCF!C$10-DCF!C$5*MAX(AU911*DCF!C$10,0)-MAX(AU911-Inputs!$B$6,0)/Inputs!$B$10)*DCF!C$6</f>
        <v>1048.4361947095585</v>
      </c>
      <c r="CC911" s="15">
        <f ca="1">(AV911*DCF!D$10-DCF!D$5*MAX(AV911*DCF!D$10,0)-MAX(AV911-AU911,0)/Inputs!$B$10)*DCF!D$6</f>
        <v>1026.081019000756</v>
      </c>
      <c r="CD911" s="15">
        <f ca="1">(AW911*DCF!E$10-DCF!E$5*MAX(AW911*DCF!E$10,0)-MAX(AW911-AV911,0)/Inputs!$B$10)*DCF!E$6</f>
        <v>1362.9506144894808</v>
      </c>
      <c r="CE911" s="15">
        <f ca="1">(AX911*DCF!F$10-DCF!F$5*MAX(AX911*DCF!F$10,0)-MAX(AX911-AW911,0)/Inputs!$B$10)*DCF!F$6</f>
        <v>1300.3288671041591</v>
      </c>
      <c r="CF911" s="15">
        <f ca="1">(AY911*DCF!G$10-DCF!G$5*MAX(AY911*DCF!G$10,0)-MAX(AY911-AX911,0)/Inputs!$B$10)*DCF!G$6</f>
        <v>1379.9227708444384</v>
      </c>
      <c r="CG911" s="15">
        <f ca="1">(AZ911*DCF!H$10-DCF!H$5*MAX(AZ911*DCF!H$10,0)-MAX(AZ911-AY911,0)/Inputs!$B$10)*DCF!H$6</f>
        <v>1461.1447719920516</v>
      </c>
      <c r="CH911" s="15">
        <f ca="1">(BA911*DCF!I$10-DCF!I$5*MAX(BA911*DCF!I$10,0)-MAX(BA911-AZ911,0)/Inputs!$B$10)*DCF!I$6</f>
        <v>1495.4557004633036</v>
      </c>
      <c r="CI911" s="15">
        <f ca="1">(BB911*DCF!J$10-DCF!J$5*MAX(BB911*DCF!J$10,0)-MAX(BB911-BA911,0)/Inputs!$B$10)*DCF!J$6</f>
        <v>1614.9145118673941</v>
      </c>
      <c r="CJ911" s="15">
        <f ca="1">(BC911*DCF!K$10-DCF!K$5*MAX(BC911*DCF!K$10,0)-MAX(BC911-BB911,0)/Inputs!$B$10)*DCF!K$6</f>
        <v>1940.9021111775671</v>
      </c>
      <c r="CK911" s="15">
        <f ca="1">(BD911*DCF!L$10-DCF!L$5*MAX(BD911*DCF!L$10,0)-MAX(BD911-BC911,0)/Inputs!$B$10)*DCF!L$6</f>
        <v>2268.8807516570687</v>
      </c>
      <c r="CL911" s="15">
        <f ca="1">(BE911*DCF!M$10-DCF!M$5*MAX(BE911*DCF!M$10,0)-MAX(BE911-BD911,0)/Inputs!$B$10)*DCF!M$6</f>
        <v>2648.8904067535764</v>
      </c>
      <c r="CM911" s="15">
        <f ca="1">(BF911*DCF!C$28-DCF!C$5*MAX(BF911*DCF!C$28,0)-MAX(BF911-Inputs!$B$13,0)/Inputs!$B$17)*DCF!C$6</f>
        <v>3572.0541888978973</v>
      </c>
      <c r="CN911" s="15">
        <f ca="1">(BG911*DCF!D$28-DCF!D$5*MAX(BG911*DCF!D$28,0)-MAX(BG911-BF911,0)/Inputs!$B$17)*DCF!D$6</f>
        <v>4356.2168451793141</v>
      </c>
      <c r="CO911" s="15">
        <f ca="1">(BH911*DCF!E$28-DCF!E$5*MAX(BH911*DCF!E$28,0)-MAX(BH911-BG911,0)/Inputs!$B$17)*DCF!E$6</f>
        <v>6183.7182446465786</v>
      </c>
      <c r="CP911" s="15">
        <f ca="1">(BI911*DCF!F$28-DCF!F$5*MAX(BI911*DCF!F$28,0)-MAX(BI911-BH911,0)/Inputs!$B$17)*DCF!F$6</f>
        <v>7723.7200890506228</v>
      </c>
      <c r="CQ911" s="15">
        <f ca="1">(BJ911*DCF!G$28-DCF!G$5*MAX(BJ911*DCF!G$28,0)-MAX(BJ911-BI911,0)/Inputs!$B$17)*DCF!G$6</f>
        <v>9538.7762778040087</v>
      </c>
      <c r="CR911" s="15">
        <f ca="1">(BK911*DCF!H$28-DCF!H$5*MAX(BK911*DCF!H$28,0)-MAX(BK911-BJ911,0)/Inputs!$B$17)*DCF!H$6</f>
        <v>11659.56945298786</v>
      </c>
      <c r="CS911" s="15">
        <f ca="1">(BL911*DCF!I$28-DCF!I$5*MAX(BL911*DCF!I$28,0)-MAX(BL911-BK911,0)/Inputs!$B$17)*DCF!I$6</f>
        <v>13686.090124848988</v>
      </c>
      <c r="CT911" s="15">
        <f ca="1">(BM911*DCF!J$28-DCF!J$5*MAX(BM911*DCF!J$28,0)-MAX(BM911-BL911,0)/Inputs!$B$17)*DCF!J$6</f>
        <v>13777.834548284622</v>
      </c>
      <c r="CU911" s="15">
        <f ca="1">(BN911*DCF!K$28-DCF!K$5*MAX(BN911*DCF!K$28,0)-MAX(BN911-BM911,0)/Inputs!$B$17)*DCF!K$6</f>
        <v>15074.868895895466</v>
      </c>
      <c r="CV911" s="15">
        <f ca="1">(BO911*DCF!L$28-DCF!L$5*MAX(BO911*DCF!L$28,0)-MAX(BO911-BN911,0)/Inputs!$B$17)*DCF!L$6</f>
        <v>15216.987890748173</v>
      </c>
      <c r="CW911" s="15">
        <f ca="1">(BP911*DCF!M$28-DCF!M$5*MAX(BP911*DCF!M$28,0)-MAX(BP911-BO911,0)/Inputs!$B$17)*DCF!M$6</f>
        <v>15458.391979726268</v>
      </c>
      <c r="CX911" s="15">
        <f ca="1">(BQ911*DCF!C$46-DCF!C$5*MAX(BQ911*DCF!C$46,0)-MAX(BQ911-Inputs!$B$20,0)/Inputs!$B$24)*DCF!C$6</f>
        <v>-1215.2489371895736</v>
      </c>
      <c r="CY911" s="15">
        <f ca="1">(BR911*DCF!D$46-DCF!D$5*MAX(BR911*DCF!D$46,0)-MAX(BR911-BQ911,0)/Inputs!$B$24)*DCF!D$6</f>
        <v>-1250.6376669903982</v>
      </c>
      <c r="CZ911" s="15">
        <f ca="1">(BS911*DCF!E$46-DCF!E$5*MAX(BS911*DCF!E$46,0)-MAX(BS911-BR911,0)/Inputs!$B$24)*DCF!E$6</f>
        <v>-1868.7138185232293</v>
      </c>
      <c r="DA911" s="15">
        <f ca="1">(BT911*DCF!F$46-DCF!F$5*MAX(BT911*DCF!F$46,0)-MAX(BT911-BS911,0)/Inputs!$B$24)*DCF!F$6</f>
        <v>-2869.3735232411359</v>
      </c>
      <c r="DB911" s="15">
        <f ca="1">(BU911*DCF!G$46-DCF!G$5*MAX(BU911*DCF!G$46,0)-MAX(BU911-BT911,0)/Inputs!$B$24)*DCF!G$6</f>
        <v>-1464.4368698268052</v>
      </c>
      <c r="DC911" s="15">
        <f ca="1">(BV911*DCF!H$46-DCF!H$5*MAX(BV911*DCF!H$46,0)-MAX(BV911-BU911,0)/Inputs!$B$24)*DCF!H$6</f>
        <v>-1472.0190780264481</v>
      </c>
      <c r="DD911" s="15">
        <f ca="1">(BW911*DCF!I$46-DCF!I$5*MAX(BW911*DCF!I$46,0)-MAX(BW911-BV911,0)/Inputs!$B$24)*DCF!I$6</f>
        <v>-1672.7970864341949</v>
      </c>
      <c r="DE911" s="15">
        <f ca="1">(BX911*DCF!J$46-DCF!J$5*MAX(BX911*DCF!J$46,0)-MAX(BX911-BW911,0)/Inputs!$B$24)*DCF!J$6</f>
        <v>-1237.6491544843216</v>
      </c>
      <c r="DF911" s="15">
        <f ca="1">(BY911*DCF!K$46-DCF!K$5*MAX(BY911*DCF!K$46,0)-MAX(BY911-BX911,0)/Inputs!$B$24)*DCF!K$6</f>
        <v>139.83876933916511</v>
      </c>
      <c r="DG911" s="15">
        <f ca="1">(BZ911*DCF!L$46-DCF!L$5*MAX(BZ911*DCF!L$46,0)-MAX(BZ911-BY911,0)/Inputs!$B$24)*DCF!L$6</f>
        <v>3059.6195847433592</v>
      </c>
      <c r="DH911" s="15">
        <f ca="1">(CA911*DCF!M$46-DCF!M$5*MAX(CA911*DCF!M$46,0)-MAX(CA911-BZ911,0)/Inputs!$B$24)*DCF!M$6</f>
        <v>-155.5835207984571</v>
      </c>
      <c r="DI911" s="15">
        <f ca="1">SUM(CB911:CL911)+BE911*DCF!M$10*(1+Inputs!$B$30)*(1-Inputs!$B$33)*(1-Inputs!$B$30/Inputs!$B$31)/(Inputs!$B$29-Inputs!$B$30)*DCF!M$6</f>
        <v>74159.488854754658</v>
      </c>
      <c r="DJ911" s="15">
        <f ca="1">SUM(CM911:CW911)+BP911*DCF!M$28*(1+Inputs!$B$30)*(1-Inputs!$B$33)*(1-Inputs!$B$30/Inputs!$B$31)/(Inputs!$B$29-Inputs!$B$30)*DCF!M$6</f>
        <v>448446.43275310943</v>
      </c>
      <c r="DK911" s="15">
        <f ca="1">SUM(CX911:DH911)+CA911*DCF!M$46*(1+Inputs!$B$30)*(1-Inputs!$B$33)*(1-Inputs!$B$30/Inputs!$B$31)/(Inputs!$B$29-Inputs!$B$30)*DCF!M$6</f>
        <v>123347.27045471764</v>
      </c>
      <c r="DM911" s="15">
        <f ca="1">DI911+DJ911+DK911+Inputs!$B$34+Inputs!$B$36-Inputs!$B$35</f>
        <v>722804.19206258177</v>
      </c>
    </row>
    <row r="912" spans="1:117" x14ac:dyDescent="0.75">
      <c r="A912" s="11">
        <v>899</v>
      </c>
      <c r="C912" s="24">
        <f t="shared" ca="1" si="509"/>
        <v>0.98557277383721598</v>
      </c>
      <c r="D912" s="24">
        <f t="shared" ca="1" si="509"/>
        <v>-1.1305097105188364</v>
      </c>
      <c r="E912" s="24">
        <f t="shared" ca="1" si="509"/>
        <v>-0.47792553286721234</v>
      </c>
      <c r="F912" s="24">
        <f t="shared" ca="1" si="509"/>
        <v>0.1856340957486721</v>
      </c>
      <c r="G912" s="24">
        <f t="shared" ca="1" si="509"/>
        <v>-0.89154137963197155</v>
      </c>
      <c r="H912" s="24">
        <f t="shared" ca="1" si="509"/>
        <v>-0.25168693716126428</v>
      </c>
      <c r="I912" s="24">
        <f t="shared" ca="1" si="509"/>
        <v>-6.5492209049875766E-2</v>
      </c>
      <c r="J912" s="24">
        <f t="shared" ca="1" si="509"/>
        <v>-1.0377376541086702</v>
      </c>
      <c r="K912" s="24">
        <f t="shared" ca="1" si="509"/>
        <v>-0.2307553068879277</v>
      </c>
      <c r="L912" s="24">
        <f t="shared" ca="1" si="509"/>
        <v>-0.47084673965551288</v>
      </c>
      <c r="M912" s="24">
        <f t="shared" ca="1" si="509"/>
        <v>0.46822826735840095</v>
      </c>
      <c r="N912" s="24">
        <f ca="1">SQRT(Inputs!$B$38)*C912+SQRT(1-Inputs!$B$38)*_xlfn.NORM.S.INV(RAND())</f>
        <v>1.8480327279564861</v>
      </c>
      <c r="O912" s="24">
        <f ca="1">SQRT(Inputs!$B$38)*D912+SQRT(1-Inputs!$B$38)*_xlfn.NORM.S.INV(RAND())</f>
        <v>-1.7703493385328986</v>
      </c>
      <c r="P912" s="24">
        <f ca="1">SQRT(Inputs!$B$38)*E912+SQRT(1-Inputs!$B$38)*_xlfn.NORM.S.INV(RAND())</f>
        <v>1.332296166962337</v>
      </c>
      <c r="Q912" s="24">
        <f ca="1">SQRT(Inputs!$B$38)*F912+SQRT(1-Inputs!$B$38)*_xlfn.NORM.S.INV(RAND())</f>
        <v>0.13263578958482014</v>
      </c>
      <c r="R912" s="24">
        <f ca="1">SQRT(Inputs!$B$38)*G912+SQRT(1-Inputs!$B$38)*_xlfn.NORM.S.INV(RAND())</f>
        <v>0.37886841436914737</v>
      </c>
      <c r="S912" s="24">
        <f ca="1">SQRT(Inputs!$B$38)*H912+SQRT(1-Inputs!$B$38)*_xlfn.NORM.S.INV(RAND())</f>
        <v>-1.1736693946923875</v>
      </c>
      <c r="T912" s="24">
        <f ca="1">SQRT(Inputs!$B$38)*I912+SQRT(1-Inputs!$B$38)*_xlfn.NORM.S.INV(RAND())</f>
        <v>-6.0120125094728673E-2</v>
      </c>
      <c r="U912" s="24">
        <f ca="1">SQRT(Inputs!$B$38)*J912+SQRT(1-Inputs!$B$38)*_xlfn.NORM.S.INV(RAND())</f>
        <v>0.92452711506712182</v>
      </c>
      <c r="V912" s="24">
        <f ca="1">SQRT(Inputs!$B$38)*K912+SQRT(1-Inputs!$B$38)*_xlfn.NORM.S.INV(RAND())</f>
        <v>0.18354093602669419</v>
      </c>
      <c r="W912" s="24">
        <f ca="1">SQRT(Inputs!$B$38)*L912+SQRT(1-Inputs!$B$38)*_xlfn.NORM.S.INV(RAND())</f>
        <v>-0.19672084453299449</v>
      </c>
      <c r="X912" s="24">
        <f ca="1">SQRT(Inputs!$B$38)*M912+SQRT(1-Inputs!$B$38)*_xlfn.NORM.S.INV(RAND())</f>
        <v>-0.61606126950364981</v>
      </c>
      <c r="Y912" s="24">
        <f ca="1">SQRT(Inputs!$B$38)*C912+SQRT(1-Inputs!$B$38)*_xlfn.NORM.S.INV(RAND())</f>
        <v>1.1297169383786918</v>
      </c>
      <c r="Z912" s="24">
        <f ca="1">SQRT(Inputs!$B$38)*D912+SQRT(1-Inputs!$B$38)*_xlfn.NORM.S.INV(RAND())</f>
        <v>-0.31460612754421569</v>
      </c>
      <c r="AA912" s="24">
        <f ca="1">SQRT(Inputs!$B$38)*E912+SQRT(1-Inputs!$B$38)*_xlfn.NORM.S.INV(RAND())</f>
        <v>7.4206651886755182E-2</v>
      </c>
      <c r="AB912" s="24">
        <f ca="1">SQRT(Inputs!$B$38)*F912+SQRT(1-Inputs!$B$38)*_xlfn.NORM.S.INV(RAND())</f>
        <v>-0.64305529613409496</v>
      </c>
      <c r="AC912" s="24">
        <f ca="1">SQRT(Inputs!$B$38)*G912+SQRT(1-Inputs!$B$38)*_xlfn.NORM.S.INV(RAND())</f>
        <v>-0.8059275512894073</v>
      </c>
      <c r="AD912" s="24">
        <f ca="1">SQRT(Inputs!$B$38)*H912+SQRT(1-Inputs!$B$38)*_xlfn.NORM.S.INV(RAND())</f>
        <v>-0.57927239762792282</v>
      </c>
      <c r="AE912" s="24">
        <f ca="1">SQRT(Inputs!$B$38)*I912+SQRT(1-Inputs!$B$38)*_xlfn.NORM.S.INV(RAND())</f>
        <v>1.4301958460425725</v>
      </c>
      <c r="AF912" s="24">
        <f ca="1">SQRT(Inputs!$B$38)*J912+SQRT(1-Inputs!$B$38)*_xlfn.NORM.S.INV(RAND())</f>
        <v>-0.67165341684525837</v>
      </c>
      <c r="AG912" s="24">
        <f ca="1">SQRT(Inputs!$B$38)*K912+SQRT(1-Inputs!$B$38)*_xlfn.NORM.S.INV(RAND())</f>
        <v>0.46623890866783241</v>
      </c>
      <c r="AH912" s="24">
        <f ca="1">SQRT(Inputs!$B$38)*L912+SQRT(1-Inputs!$B$38)*_xlfn.NORM.S.INV(RAND())</f>
        <v>-1.6684427227084409E-3</v>
      </c>
      <c r="AI912" s="24">
        <f ca="1">SQRT(Inputs!$B$38)*M912+SQRT(1-Inputs!$B$38)*_xlfn.NORM.S.INV(RAND())</f>
        <v>0.96301544102309355</v>
      </c>
      <c r="AJ912" s="24">
        <f ca="1">SQRT(Inputs!$B$38)*C912+SQRT(1-Inputs!$B$38)*_xlfn.NORM.S.INV(RAND())</f>
        <v>0.78202253160762392</v>
      </c>
      <c r="AK912" s="24">
        <f ca="1">SQRT(Inputs!$B$38)*D912+SQRT(1-Inputs!$B$38)*_xlfn.NORM.S.INV(RAND())</f>
        <v>-2.0487612635548187</v>
      </c>
      <c r="AL912" s="24">
        <f ca="1">SQRT(Inputs!$B$38)*E912+SQRT(1-Inputs!$B$38)*_xlfn.NORM.S.INV(RAND())</f>
        <v>0.43159500118997912</v>
      </c>
      <c r="AM912" s="24">
        <f ca="1">SQRT(Inputs!$B$38)*F912+SQRT(1-Inputs!$B$38)*_xlfn.NORM.S.INV(RAND())</f>
        <v>-0.44488386070014052</v>
      </c>
      <c r="AN912" s="24">
        <f ca="1">SQRT(Inputs!$B$38)*G912+SQRT(1-Inputs!$B$38)*_xlfn.NORM.S.INV(RAND())</f>
        <v>1.6052687847636447</v>
      </c>
      <c r="AO912" s="24">
        <f ca="1">SQRT(Inputs!$B$38)*H912+SQRT(1-Inputs!$B$38)*_xlfn.NORM.S.INV(RAND())</f>
        <v>0.76551427506602654</v>
      </c>
      <c r="AP912" s="24">
        <f ca="1">SQRT(Inputs!$B$38)*I912+SQRT(1-Inputs!$B$38)*_xlfn.NORM.S.INV(RAND())</f>
        <v>0.17357129075074026</v>
      </c>
      <c r="AQ912" s="24">
        <f ca="1">SQRT(Inputs!$B$38)*J912+SQRT(1-Inputs!$B$38)*_xlfn.NORM.S.INV(RAND())</f>
        <v>-0.50718091858994063</v>
      </c>
      <c r="AR912" s="24">
        <f ca="1">SQRT(Inputs!$B$38)*K912+SQRT(1-Inputs!$B$38)*_xlfn.NORM.S.INV(RAND())</f>
        <v>0.15354440427608645</v>
      </c>
      <c r="AS912" s="24">
        <f ca="1">SQRT(Inputs!$B$38)*L912+SQRT(1-Inputs!$B$38)*_xlfn.NORM.S.INV(RAND())</f>
        <v>-0.82396623104071232</v>
      </c>
      <c r="AT912" s="24">
        <f ca="1">SQRT(Inputs!$B$38)*M912+SQRT(1-Inputs!$B$38)*_xlfn.NORM.S.INV(RAND())</f>
        <v>0.50856658327280946</v>
      </c>
      <c r="AU912" s="15">
        <f ca="1">Inputs!$B$6*EXP($B$8-0.5*C$5^2+C$5*N912)</f>
        <v>6692.6096356752396</v>
      </c>
      <c r="AV912" s="15">
        <f t="shared" ca="1" si="510"/>
        <v>6279.4898803241394</v>
      </c>
      <c r="AW912" s="15">
        <f t="shared" ca="1" si="511"/>
        <v>9164.0299070475085</v>
      </c>
      <c r="AX912" s="15">
        <f t="shared" ca="1" si="512"/>
        <v>11375.302686047657</v>
      </c>
      <c r="AY912" s="15">
        <f t="shared" ca="1" si="513"/>
        <v>14530.708136632171</v>
      </c>
      <c r="AZ912" s="15">
        <f t="shared" ca="1" si="514"/>
        <v>15616.83285612205</v>
      </c>
      <c r="BA912" s="15">
        <f t="shared" ca="1" si="515"/>
        <v>18991.138369488948</v>
      </c>
      <c r="BB912" s="15">
        <f t="shared" ca="1" si="516"/>
        <v>25507.527951986318</v>
      </c>
      <c r="BC912" s="15">
        <f t="shared" ca="1" si="517"/>
        <v>31798.651584915682</v>
      </c>
      <c r="BD912" s="15">
        <f t="shared" ca="1" si="518"/>
        <v>38246.104724470257</v>
      </c>
      <c r="BE912" s="15">
        <f t="shared" ca="1" si="519"/>
        <v>44308.429358181587</v>
      </c>
      <c r="BF912" s="15">
        <f ca="1">Inputs!$B$13*EXP($B$9-0.5*C$6^2+C$6*Y912)</f>
        <v>17302.962437188802</v>
      </c>
      <c r="BG912" s="15">
        <f t="shared" ca="1" si="520"/>
        <v>19923.986558946275</v>
      </c>
      <c r="BH912" s="15">
        <f t="shared" ca="1" si="521"/>
        <v>24644.910693429512</v>
      </c>
      <c r="BI912" s="15">
        <f t="shared" ca="1" si="522"/>
        <v>27326.003326002672</v>
      </c>
      <c r="BJ912" s="15">
        <f t="shared" ca="1" si="523"/>
        <v>29825.734647877118</v>
      </c>
      <c r="BK912" s="15">
        <f t="shared" ca="1" si="524"/>
        <v>33829.483412951231</v>
      </c>
      <c r="BL912" s="15">
        <f t="shared" ca="1" si="525"/>
        <v>50017.343101483646</v>
      </c>
      <c r="BM912" s="15">
        <f t="shared" ca="1" si="526"/>
        <v>56560.358101808262</v>
      </c>
      <c r="BN912" s="15">
        <f t="shared" ca="1" si="527"/>
        <v>73559.371146564343</v>
      </c>
      <c r="BO912" s="15">
        <f t="shared" ca="1" si="528"/>
        <v>90489.668720142727</v>
      </c>
      <c r="BP912" s="15">
        <f t="shared" ca="1" si="529"/>
        <v>124215.31682503279</v>
      </c>
      <c r="BQ912" s="15">
        <f ca="1">Inputs!$B$20*EXP($B$10-0.5*C$7^2+C$7*AJ912)</f>
        <v>5660.6756647763978</v>
      </c>
      <c r="BR912" s="15">
        <f t="shared" ca="1" si="530"/>
        <v>4007.1455437385976</v>
      </c>
      <c r="BS912" s="15">
        <f t="shared" ca="1" si="531"/>
        <v>6211.4961207037059</v>
      </c>
      <c r="BT912" s="15">
        <f t="shared" ca="1" si="532"/>
        <v>7620.9067296051262</v>
      </c>
      <c r="BU912" s="15">
        <f t="shared" ca="1" si="533"/>
        <v>15574.848902285663</v>
      </c>
      <c r="BV912" s="15">
        <f t="shared" ca="1" si="534"/>
        <v>25747.999974088329</v>
      </c>
      <c r="BW912" s="15">
        <f t="shared" ca="1" si="535"/>
        <v>37274.354188584737</v>
      </c>
      <c r="BX912" s="15">
        <f t="shared" ca="1" si="536"/>
        <v>47093.924153804925</v>
      </c>
      <c r="BY912" s="15">
        <f t="shared" ca="1" si="537"/>
        <v>67953.816822612789</v>
      </c>
      <c r="BZ912" s="15">
        <f t="shared" ca="1" si="538"/>
        <v>81946.620284167991</v>
      </c>
      <c r="CA912" s="15">
        <f t="shared" ca="1" si="539"/>
        <v>125997.49321417982</v>
      </c>
      <c r="CB912" s="15">
        <f ca="1">(AU912*DCF!C$10-DCF!C$5*MAX(AU912*DCF!C$10,0)-MAX(AU912-Inputs!$B$6,0)/Inputs!$B$10)*DCF!C$6</f>
        <v>1030.7364555317072</v>
      </c>
      <c r="CC912" s="15">
        <f ca="1">(AV912*DCF!D$10-DCF!D$5*MAX(AV912*DCF!D$10,0)-MAX(AV912-AU912,0)/Inputs!$B$10)*DCF!D$6</f>
        <v>1530.5831161815097</v>
      </c>
      <c r="CD912" s="15">
        <f ca="1">(AW912*DCF!E$10-DCF!E$5*MAX(AW912*DCF!E$10,0)-MAX(AW912-AV912,0)/Inputs!$B$10)*DCF!E$6</f>
        <v>1466.1107587996669</v>
      </c>
      <c r="CE912" s="15">
        <f ca="1">(AX912*DCF!F$10-DCF!F$5*MAX(AX912*DCF!F$10,0)-MAX(AX912-AW912,0)/Inputs!$B$10)*DCF!F$6</f>
        <v>2023.0994063071016</v>
      </c>
      <c r="CF912" s="15">
        <f ca="1">(AY912*DCF!G$10-DCF!G$5*MAX(AY912*DCF!G$10,0)-MAX(AY912-AX912,0)/Inputs!$B$10)*DCF!G$6</f>
        <v>2387.3814454587332</v>
      </c>
      <c r="CG912" s="15">
        <f ca="1">(AZ912*DCF!H$10-DCF!H$5*MAX(AZ912*DCF!H$10,0)-MAX(AZ912-AY912,0)/Inputs!$B$10)*DCF!H$6</f>
        <v>2839.1583853826087</v>
      </c>
      <c r="CH912" s="15">
        <f ca="1">(BA912*DCF!I$10-DCF!I$5*MAX(BA912*DCF!I$10,0)-MAX(BA912-AZ912,0)/Inputs!$B$10)*DCF!I$6</f>
        <v>2915.4838520951507</v>
      </c>
      <c r="CI912" s="15">
        <f ca="1">(BB912*DCF!J$10-DCF!J$5*MAX(BB912*DCF!J$10,0)-MAX(BB912-BA912,0)/Inputs!$B$10)*DCF!J$6</f>
        <v>3389.6995225526216</v>
      </c>
      <c r="CJ912" s="15">
        <f ca="1">(BC912*DCF!K$10-DCF!K$5*MAX(BC912*DCF!K$10,0)-MAX(BC912-BB912,0)/Inputs!$B$10)*DCF!K$6</f>
        <v>4238.4106757767931</v>
      </c>
      <c r="CK912" s="15">
        <f ca="1">(BD912*DCF!L$10-DCF!L$5*MAX(BD912*DCF!L$10,0)-MAX(BD912-BC912,0)/Inputs!$B$10)*DCF!L$6</f>
        <v>4934.4797948165142</v>
      </c>
      <c r="CL912" s="15">
        <f ca="1">(BE912*DCF!M$10-DCF!M$5*MAX(BE912*DCF!M$10,0)-MAX(BE912-BD912,0)/Inputs!$B$10)*DCF!M$6</f>
        <v>5528.2830168542378</v>
      </c>
      <c r="CM912" s="15">
        <f ca="1">(BF912*DCF!C$28-DCF!C$5*MAX(BF912*DCF!C$28,0)-MAX(BF912-Inputs!$B$13,0)/Inputs!$B$17)*DCF!C$6</f>
        <v>3914.4775806055081</v>
      </c>
      <c r="CN912" s="15">
        <f ca="1">(BG912*DCF!D$28-DCF!D$5*MAX(BG912*DCF!D$28,0)-MAX(BG912-BF912,0)/Inputs!$B$17)*DCF!D$6</f>
        <v>5308.8889465184384</v>
      </c>
      <c r="CO912" s="15">
        <f ca="1">(BH912*DCF!E$28-DCF!E$5*MAX(BH912*DCF!E$28,0)-MAX(BH912-BG912,0)/Inputs!$B$17)*DCF!E$6</f>
        <v>6049.4483821738804</v>
      </c>
      <c r="CP912" s="15">
        <f ca="1">(BI912*DCF!F$28-DCF!F$5*MAX(BI912*DCF!F$28,0)-MAX(BI912-BH912,0)/Inputs!$B$17)*DCF!F$6</f>
        <v>6930.1548208523145</v>
      </c>
      <c r="CQ912" s="15">
        <f ca="1">(BJ912*DCF!G$28-DCF!G$5*MAX(BJ912*DCF!G$28,0)-MAX(BJ912-BI912,0)/Inputs!$B$17)*DCF!G$6</f>
        <v>7318.0830275793596</v>
      </c>
      <c r="CR912" s="15">
        <f ca="1">(BK912*DCF!H$28-DCF!H$5*MAX(BK912*DCF!H$28,0)-MAX(BK912-BJ912,0)/Inputs!$B$17)*DCF!H$6</f>
        <v>7744.3342808324678</v>
      </c>
      <c r="CS912" s="15">
        <f ca="1">(BL912*DCF!I$28-DCF!I$5*MAX(BL912*DCF!I$28,0)-MAX(BL912-BK912,0)/Inputs!$B$17)*DCF!I$6</f>
        <v>9438.2759976770558</v>
      </c>
      <c r="CT912" s="15">
        <f ca="1">(BM912*DCF!J$28-DCF!J$5*MAX(BM912*DCF!J$28,0)-MAX(BM912-BL912,0)/Inputs!$B$17)*DCF!J$6</f>
        <v>11750.104955057453</v>
      </c>
      <c r="CU912" s="15">
        <f ca="1">(BN912*DCF!K$28-DCF!K$5*MAX(BN912*DCF!K$28,0)-MAX(BN912-BM912,0)/Inputs!$B$17)*DCF!K$6</f>
        <v>13452.353143941533</v>
      </c>
      <c r="CV912" s="15">
        <f ca="1">(BO912*DCF!L$28-DCF!L$5*MAX(BO912*DCF!L$28,0)-MAX(BO912-BN912,0)/Inputs!$B$17)*DCF!L$6</f>
        <v>16138.896874896227</v>
      </c>
      <c r="CW912" s="15">
        <f ca="1">(BP912*DCF!M$28-DCF!M$5*MAX(BP912*DCF!M$28,0)-MAX(BP912-BO912,0)/Inputs!$B$17)*DCF!M$6</f>
        <v>19845.905853747296</v>
      </c>
      <c r="CX912" s="15">
        <f ca="1">(BQ912*DCF!C$46-DCF!C$5*MAX(BQ912*DCF!C$46,0)-MAX(BQ912-Inputs!$B$20,0)/Inputs!$B$24)*DCF!C$6</f>
        <v>-2443.4242481129777</v>
      </c>
      <c r="CY912" s="15">
        <f ca="1">(BR912*DCF!D$46-DCF!D$5*MAX(BR912*DCF!D$46,0)-MAX(BR912-BQ912,0)/Inputs!$B$24)*DCF!D$6</f>
        <v>-683.92629647411377</v>
      </c>
      <c r="CZ912" s="15">
        <f ca="1">(BS912*DCF!E$46-DCF!E$5*MAX(BS912*DCF!E$46,0)-MAX(BS912-BR912,0)/Inputs!$B$24)*DCF!E$6</f>
        <v>-1603.4145439274735</v>
      </c>
      <c r="DA912" s="15">
        <f ca="1">(BT912*DCF!F$46-DCF!F$5*MAX(BT912*DCF!F$46,0)-MAX(BT912-BS912,0)/Inputs!$B$24)*DCF!F$6</f>
        <v>-1068.2135686668578</v>
      </c>
      <c r="DB912" s="15">
        <f ca="1">(BU912*DCF!G$46-DCF!G$5*MAX(BU912*DCF!G$46,0)-MAX(BU912-BT912,0)/Inputs!$B$24)*DCF!G$6</f>
        <v>-3199.4561411097716</v>
      </c>
      <c r="DC912" s="15">
        <f ca="1">(BV912*DCF!H$46-DCF!H$5*MAX(BV912*DCF!H$46,0)-MAX(BV912-BU912,0)/Inputs!$B$24)*DCF!H$6</f>
        <v>-3161.2443636318999</v>
      </c>
      <c r="DD912" s="15">
        <f ca="1">(BW912*DCF!I$46-DCF!I$5*MAX(BW912*DCF!I$46,0)-MAX(BW912-BV912,0)/Inputs!$B$24)*DCF!I$6</f>
        <v>-2447.9047352099674</v>
      </c>
      <c r="DE912" s="15">
        <f ca="1">(BX912*DCF!J$46-DCF!J$5*MAX(BX912*DCF!J$46,0)-MAX(BX912-BW912,0)/Inputs!$B$24)*DCF!J$6</f>
        <v>-628.52967600674981</v>
      </c>
      <c r="DF912" s="15">
        <f ca="1">(BY912*DCF!K$46-DCF!K$5*MAX(BY912*DCF!K$46,0)-MAX(BY912-BX912,0)/Inputs!$B$24)*DCF!K$6</f>
        <v>-1228.3694565106298</v>
      </c>
      <c r="DG912" s="15">
        <f ca="1">(BZ912*DCF!L$46-DCF!L$5*MAX(BZ912*DCF!L$46,0)-MAX(BZ912-BY912,0)/Inputs!$B$24)*DCF!L$6</f>
        <v>2497.9733679005585</v>
      </c>
      <c r="DH912" s="15">
        <f ca="1">(CA912*DCF!M$46-DCF!M$5*MAX(CA912*DCF!M$46,0)-MAX(CA912-BZ912,0)/Inputs!$B$24)*DCF!M$6</f>
        <v>668.60082188213312</v>
      </c>
      <c r="DI912" s="15">
        <f ca="1">SUM(CB912:CL912)+BE912*DCF!M$10*(1+Inputs!$B$30)*(1-Inputs!$B$33)*(1-Inputs!$B$30/Inputs!$B$31)/(Inputs!$B$29-Inputs!$B$30)*DCF!M$6</f>
        <v>155594.37125189713</v>
      </c>
      <c r="DJ912" s="15">
        <f ca="1">SUM(CM912:CW912)+BP912*DCF!M$28*(1+Inputs!$B$30)*(1-Inputs!$B$33)*(1-Inputs!$B$30/Inputs!$B$31)/(Inputs!$B$29-Inputs!$B$30)*DCF!M$6</f>
        <v>568814.7495993264</v>
      </c>
      <c r="DK912" s="15">
        <f ca="1">SUM(CX912:DH912)+CA912*DCF!M$46*(1+Inputs!$B$30)*(1-Inputs!$B$33)*(1-Inputs!$B$30/Inputs!$B$31)/(Inputs!$B$29-Inputs!$B$30)*DCF!M$6</f>
        <v>181509.14102647832</v>
      </c>
      <c r="DM912" s="15">
        <f ca="1">DI912+DJ912+DK912+Inputs!$B$34+Inputs!$B$36-Inputs!$B$35</f>
        <v>982769.26187770185</v>
      </c>
    </row>
    <row r="913" spans="1:117" x14ac:dyDescent="0.75">
      <c r="A913" s="11">
        <v>900</v>
      </c>
      <c r="C913" s="24">
        <f t="shared" ca="1" si="509"/>
        <v>1.4640907795749905</v>
      </c>
      <c r="D913" s="24">
        <f t="shared" ca="1" si="509"/>
        <v>0.17977508509171755</v>
      </c>
      <c r="E913" s="24">
        <f t="shared" ca="1" si="509"/>
        <v>0.29605217885536173</v>
      </c>
      <c r="F913" s="24">
        <f t="shared" ca="1" si="509"/>
        <v>0.53410200876237957</v>
      </c>
      <c r="G913" s="24">
        <f t="shared" ca="1" si="509"/>
        <v>1.2841319899433268</v>
      </c>
      <c r="H913" s="24">
        <f t="shared" ca="1" si="509"/>
        <v>-0.22077940998122123</v>
      </c>
      <c r="I913" s="24">
        <f t="shared" ca="1" si="509"/>
        <v>1.3733066833852088</v>
      </c>
      <c r="J913" s="24">
        <f t="shared" ca="1" si="509"/>
        <v>-0.23074147097919487</v>
      </c>
      <c r="K913" s="24">
        <f t="shared" ca="1" si="509"/>
        <v>-6.9780855526372143E-2</v>
      </c>
      <c r="L913" s="24">
        <f t="shared" ca="1" si="509"/>
        <v>-0.15844377690497227</v>
      </c>
      <c r="M913" s="24">
        <f t="shared" ca="1" si="509"/>
        <v>-0.30983967346423819</v>
      </c>
      <c r="N913" s="24">
        <f ca="1">SQRT(Inputs!$B$38)*C913+SQRT(1-Inputs!$B$38)*_xlfn.NORM.S.INV(RAND())</f>
        <v>1.1090588057076403</v>
      </c>
      <c r="O913" s="24">
        <f ca="1">SQRT(Inputs!$B$38)*D913+SQRT(1-Inputs!$B$38)*_xlfn.NORM.S.INV(RAND())</f>
        <v>-0.38346805006717133</v>
      </c>
      <c r="P913" s="24">
        <f ca="1">SQRT(Inputs!$B$38)*E913+SQRT(1-Inputs!$B$38)*_xlfn.NORM.S.INV(RAND())</f>
        <v>-0.15992622767900713</v>
      </c>
      <c r="Q913" s="24">
        <f ca="1">SQRT(Inputs!$B$38)*F913+SQRT(1-Inputs!$B$38)*_xlfn.NORM.S.INV(RAND())</f>
        <v>1.0248512781930124</v>
      </c>
      <c r="R913" s="24">
        <f ca="1">SQRT(Inputs!$B$38)*G913+SQRT(1-Inputs!$B$38)*_xlfn.NORM.S.INV(RAND())</f>
        <v>1.4195138971062984</v>
      </c>
      <c r="S913" s="24">
        <f ca="1">SQRT(Inputs!$B$38)*H913+SQRT(1-Inputs!$B$38)*_xlfn.NORM.S.INV(RAND())</f>
        <v>0.61851951051936604</v>
      </c>
      <c r="T913" s="24">
        <f ca="1">SQRT(Inputs!$B$38)*I913+SQRT(1-Inputs!$B$38)*_xlfn.NORM.S.INV(RAND())</f>
        <v>0.98031006115112462</v>
      </c>
      <c r="U913" s="24">
        <f ca="1">SQRT(Inputs!$B$38)*J913+SQRT(1-Inputs!$B$38)*_xlfn.NORM.S.INV(RAND())</f>
        <v>0.97875658342733662</v>
      </c>
      <c r="V913" s="24">
        <f ca="1">SQRT(Inputs!$B$38)*K913+SQRT(1-Inputs!$B$38)*_xlfn.NORM.S.INV(RAND())</f>
        <v>-0.87166840740736229</v>
      </c>
      <c r="W913" s="24">
        <f ca="1">SQRT(Inputs!$B$38)*L913+SQRT(1-Inputs!$B$38)*_xlfn.NORM.S.INV(RAND())</f>
        <v>-0.23874493593070217</v>
      </c>
      <c r="X913" s="24">
        <f ca="1">SQRT(Inputs!$B$38)*M913+SQRT(1-Inputs!$B$38)*_xlfn.NORM.S.INV(RAND())</f>
        <v>-0.32591149358766602</v>
      </c>
      <c r="Y913" s="24">
        <f ca="1">SQRT(Inputs!$B$38)*C913+SQRT(1-Inputs!$B$38)*_xlfn.NORM.S.INV(RAND())</f>
        <v>1.0318239790369392</v>
      </c>
      <c r="Z913" s="24">
        <f ca="1">SQRT(Inputs!$B$38)*D913+SQRT(1-Inputs!$B$38)*_xlfn.NORM.S.INV(RAND())</f>
        <v>-1.0062566713606267</v>
      </c>
      <c r="AA913" s="24">
        <f ca="1">SQRT(Inputs!$B$38)*E913+SQRT(1-Inputs!$B$38)*_xlfn.NORM.S.INV(RAND())</f>
        <v>-0.8835054679605423</v>
      </c>
      <c r="AB913" s="24">
        <f ca="1">SQRT(Inputs!$B$38)*F913+SQRT(1-Inputs!$B$38)*_xlfn.NORM.S.INV(RAND())</f>
        <v>-1.1929967545724594</v>
      </c>
      <c r="AC913" s="24">
        <f ca="1">SQRT(Inputs!$B$38)*G913+SQRT(1-Inputs!$B$38)*_xlfn.NORM.S.INV(RAND())</f>
        <v>0.40448780468766465</v>
      </c>
      <c r="AD913" s="24">
        <f ca="1">SQRT(Inputs!$B$38)*H913+SQRT(1-Inputs!$B$38)*_xlfn.NORM.S.INV(RAND())</f>
        <v>-1.3728720352585531</v>
      </c>
      <c r="AE913" s="24">
        <f ca="1">SQRT(Inputs!$B$38)*I913+SQRT(1-Inputs!$B$38)*_xlfn.NORM.S.INV(RAND())</f>
        <v>0.55048345215619143</v>
      </c>
      <c r="AF913" s="24">
        <f ca="1">SQRT(Inputs!$B$38)*J913+SQRT(1-Inputs!$B$38)*_xlfn.NORM.S.INV(RAND())</f>
        <v>0.52502432944231148</v>
      </c>
      <c r="AG913" s="24">
        <f ca="1">SQRT(Inputs!$B$38)*K913+SQRT(1-Inputs!$B$38)*_xlfn.NORM.S.INV(RAND())</f>
        <v>0.38045929284069352</v>
      </c>
      <c r="AH913" s="24">
        <f ca="1">SQRT(Inputs!$B$38)*L913+SQRT(1-Inputs!$B$38)*_xlfn.NORM.S.INV(RAND())</f>
        <v>-1.4662154260581681</v>
      </c>
      <c r="AI913" s="24">
        <f ca="1">SQRT(Inputs!$B$38)*M913+SQRT(1-Inputs!$B$38)*_xlfn.NORM.S.INV(RAND())</f>
        <v>-1.0780513802351832</v>
      </c>
      <c r="AJ913" s="24">
        <f ca="1">SQRT(Inputs!$B$38)*C913+SQRT(1-Inputs!$B$38)*_xlfn.NORM.S.INV(RAND())</f>
        <v>2.057489830245129</v>
      </c>
      <c r="AK913" s="24">
        <f ca="1">SQRT(Inputs!$B$38)*D913+SQRT(1-Inputs!$B$38)*_xlfn.NORM.S.INV(RAND())</f>
        <v>0.18265121062262457</v>
      </c>
      <c r="AL913" s="24">
        <f ca="1">SQRT(Inputs!$B$38)*E913+SQRT(1-Inputs!$B$38)*_xlfn.NORM.S.INV(RAND())</f>
        <v>0.9149235743380848</v>
      </c>
      <c r="AM913" s="24">
        <f ca="1">SQRT(Inputs!$B$38)*F913+SQRT(1-Inputs!$B$38)*_xlfn.NORM.S.INV(RAND())</f>
        <v>0.11537805488782341</v>
      </c>
      <c r="AN913" s="24">
        <f ca="1">SQRT(Inputs!$B$38)*G913+SQRT(1-Inputs!$B$38)*_xlfn.NORM.S.INV(RAND())</f>
        <v>1.2773467517028592</v>
      </c>
      <c r="AO913" s="24">
        <f ca="1">SQRT(Inputs!$B$38)*H913+SQRT(1-Inputs!$B$38)*_xlfn.NORM.S.INV(RAND())</f>
        <v>0.54801354148713388</v>
      </c>
      <c r="AP913" s="24">
        <f ca="1">SQRT(Inputs!$B$38)*I913+SQRT(1-Inputs!$B$38)*_xlfn.NORM.S.INV(RAND())</f>
        <v>0.77741414159889966</v>
      </c>
      <c r="AQ913" s="24">
        <f ca="1">SQRT(Inputs!$B$38)*J913+SQRT(1-Inputs!$B$38)*_xlfn.NORM.S.INV(RAND())</f>
        <v>5.1406895968323096E-2</v>
      </c>
      <c r="AR913" s="24">
        <f ca="1">SQRT(Inputs!$B$38)*K913+SQRT(1-Inputs!$B$38)*_xlfn.NORM.S.INV(RAND())</f>
        <v>-0.55430346368466488</v>
      </c>
      <c r="AS913" s="24">
        <f ca="1">SQRT(Inputs!$B$38)*L913+SQRT(1-Inputs!$B$38)*_xlfn.NORM.S.INV(RAND())</f>
        <v>-3.164169804449902</v>
      </c>
      <c r="AT913" s="24">
        <f ca="1">SQRT(Inputs!$B$38)*M913+SQRT(1-Inputs!$B$38)*_xlfn.NORM.S.INV(RAND())</f>
        <v>-0.10463705728830067</v>
      </c>
      <c r="AU913" s="15">
        <f ca="1">Inputs!$B$6*EXP($B$8-0.5*C$5^2+C$5*N913)</f>
        <v>5938.068408775488</v>
      </c>
      <c r="AV913" s="15">
        <f t="shared" ca="1" si="510"/>
        <v>6831.7762288178155</v>
      </c>
      <c r="AW913" s="15">
        <f t="shared" ca="1" si="511"/>
        <v>8152.3749506693357</v>
      </c>
      <c r="AX913" s="15">
        <f t="shared" ca="1" si="512"/>
        <v>11312.800827187135</v>
      </c>
      <c r="AY913" s="15">
        <f t="shared" ca="1" si="513"/>
        <v>16318.33603893936</v>
      </c>
      <c r="AZ913" s="15">
        <f t="shared" ca="1" si="514"/>
        <v>21364.471670186649</v>
      </c>
      <c r="BA913" s="15">
        <f t="shared" ca="1" si="515"/>
        <v>28969.500059422837</v>
      </c>
      <c r="BB913" s="15">
        <f t="shared" ca="1" si="516"/>
        <v>39121.725013882548</v>
      </c>
      <c r="BC913" s="15">
        <f t="shared" ca="1" si="517"/>
        <v>44047.516097125605</v>
      </c>
      <c r="BD913" s="15">
        <f t="shared" ca="1" si="518"/>
        <v>52770.701080081832</v>
      </c>
      <c r="BE913" s="15">
        <f t="shared" ca="1" si="519"/>
        <v>62772.450206265792</v>
      </c>
      <c r="BF913" s="15">
        <f ca="1">Inputs!$B$13*EXP($B$9-0.5*C$6^2+C$6*Y913)</f>
        <v>16970.400388943217</v>
      </c>
      <c r="BG913" s="15">
        <f t="shared" ca="1" si="520"/>
        <v>17248.358614982582</v>
      </c>
      <c r="BH913" s="15">
        <f t="shared" ca="1" si="521"/>
        <v>18201.780216618758</v>
      </c>
      <c r="BI913" s="15">
        <f t="shared" ca="1" si="522"/>
        <v>18543.902663863268</v>
      </c>
      <c r="BJ913" s="15">
        <f t="shared" ca="1" si="523"/>
        <v>24098.506128814242</v>
      </c>
      <c r="BK913" s="15">
        <f t="shared" ca="1" si="524"/>
        <v>24534.190794623701</v>
      </c>
      <c r="BL913" s="15">
        <f t="shared" ca="1" si="525"/>
        <v>32365.771008439424</v>
      </c>
      <c r="BM913" s="15">
        <f t="shared" ca="1" si="526"/>
        <v>42465.85505974586</v>
      </c>
      <c r="BN913" s="15">
        <f t="shared" ca="1" si="527"/>
        <v>54664.000465035759</v>
      </c>
      <c r="BO913" s="15">
        <f t="shared" ca="1" si="528"/>
        <v>56718.981050437971</v>
      </c>
      <c r="BP913" s="15">
        <f t="shared" ca="1" si="529"/>
        <v>61783.987980267135</v>
      </c>
      <c r="BQ913" s="15">
        <f ca="1">Inputs!$B$20*EXP($B$10-0.5*C$7^2+C$7*AJ913)</f>
        <v>8898.9156369763004</v>
      </c>
      <c r="BR913" s="15">
        <f t="shared" ca="1" si="530"/>
        <v>12795.804232788147</v>
      </c>
      <c r="BS913" s="15">
        <f t="shared" ca="1" si="531"/>
        <v>22788.438633388167</v>
      </c>
      <c r="BT913" s="15">
        <f t="shared" ca="1" si="532"/>
        <v>32385.852027650908</v>
      </c>
      <c r="BU913" s="15">
        <f t="shared" ca="1" si="533"/>
        <v>61138.172182953072</v>
      </c>
      <c r="BV913" s="15">
        <f t="shared" ca="1" si="534"/>
        <v>96238.877661129707</v>
      </c>
      <c r="BW913" s="15">
        <f t="shared" ca="1" si="535"/>
        <v>158314.70764255096</v>
      </c>
      <c r="BX913" s="15">
        <f t="shared" ca="1" si="536"/>
        <v>223722.34176960445</v>
      </c>
      <c r="BY913" s="15">
        <f t="shared" ca="1" si="537"/>
        <v>281930.68897137319</v>
      </c>
      <c r="BZ913" s="15">
        <f t="shared" ca="1" si="538"/>
        <v>221117.10446758414</v>
      </c>
      <c r="CA913" s="15">
        <f t="shared" ca="1" si="539"/>
        <v>304880.41660555382</v>
      </c>
      <c r="CB913" s="15">
        <f ca="1">(AU913*DCF!C$10-DCF!C$5*MAX(AU913*DCF!C$10,0)-MAX(AU913-Inputs!$B$6,0)/Inputs!$B$10)*DCF!C$6</f>
        <v>1036.1164689695518</v>
      </c>
      <c r="CC913" s="15">
        <f ca="1">(AV913*DCF!D$10-DCF!D$5*MAX(AV913*DCF!D$10,0)-MAX(AV913-AU913,0)/Inputs!$B$10)*DCF!D$6</f>
        <v>1447.2919100875831</v>
      </c>
      <c r="CD913" s="15">
        <f ca="1">(AW913*DCF!E$10-DCF!E$5*MAX(AW913*DCF!E$10,0)-MAX(AW913-AV913,0)/Inputs!$B$10)*DCF!E$6</f>
        <v>1584.8000808533893</v>
      </c>
      <c r="CE913" s="15">
        <f ca="1">(AX913*DCF!F$10-DCF!F$5*MAX(AX913*DCF!F$10,0)-MAX(AX913-AW913,0)/Inputs!$B$10)*DCF!F$6</f>
        <v>1811.9601227977525</v>
      </c>
      <c r="CF913" s="15">
        <f ca="1">(AY913*DCF!G$10-DCF!G$5*MAX(AY913*DCF!G$10,0)-MAX(AY913-AX913,0)/Inputs!$B$10)*DCF!G$6</f>
        <v>2400.0771147042451</v>
      </c>
      <c r="CG913" s="15">
        <f ca="1">(AZ913*DCF!H$10-DCF!H$5*MAX(AZ913*DCF!H$10,0)-MAX(AZ913-AY913,0)/Inputs!$B$10)*DCF!H$6</f>
        <v>3251.8956538455154</v>
      </c>
      <c r="CH913" s="15">
        <f ca="1">(BA913*DCF!I$10-DCF!I$5*MAX(BA913*DCF!I$10,0)-MAX(BA913-AZ913,0)/Inputs!$B$10)*DCF!I$6</f>
        <v>4044.1797383314047</v>
      </c>
      <c r="CI913" s="15">
        <f ca="1">(BB913*DCF!J$10-DCF!J$5*MAX(BB913*DCF!J$10,0)-MAX(BB913-BA913,0)/Inputs!$B$10)*DCF!J$6</f>
        <v>5174.9763908638452</v>
      </c>
      <c r="CJ913" s="15">
        <f ca="1">(BC913*DCF!K$10-DCF!K$5*MAX(BC913*DCF!K$10,0)-MAX(BC913-BB913,0)/Inputs!$B$10)*DCF!K$6</f>
        <v>6401.40691712432</v>
      </c>
      <c r="CK913" s="15">
        <f ca="1">(BD913*DCF!L$10-DCF!L$5*MAX(BD913*DCF!L$10,0)-MAX(BD913-BC913,0)/Inputs!$B$10)*DCF!L$6</f>
        <v>6830.7761498299406</v>
      </c>
      <c r="CL913" s="15">
        <f ca="1">(BE913*DCF!M$10-DCF!M$5*MAX(BE913*DCF!M$10,0)-MAX(BE913-BD913,0)/Inputs!$B$10)*DCF!M$6</f>
        <v>7663.1888250131542</v>
      </c>
      <c r="CM913" s="15">
        <f ca="1">(BF913*DCF!C$28-DCF!C$5*MAX(BF913*DCF!C$28,0)-MAX(BF913-Inputs!$B$13,0)/Inputs!$B$17)*DCF!C$6</f>
        <v>3889.7859926514816</v>
      </c>
      <c r="CN913" s="15">
        <f ca="1">(BG913*DCF!D$28-DCF!D$5*MAX(BG913*DCF!D$28,0)-MAX(BG913-BF913,0)/Inputs!$B$17)*DCF!D$6</f>
        <v>5020.7381910906633</v>
      </c>
      <c r="CO913" s="15">
        <f ca="1">(BH913*DCF!E$28-DCF!E$5*MAX(BH913*DCF!E$28,0)-MAX(BH913-BG913,0)/Inputs!$B$17)*DCF!E$6</f>
        <v>4967.1619922746877</v>
      </c>
      <c r="CP913" s="15">
        <f ca="1">(BI913*DCF!F$28-DCF!F$5*MAX(BI913*DCF!F$28,0)-MAX(BI913-BH913,0)/Inputs!$B$17)*DCF!F$6</f>
        <v>4971.8923116703363</v>
      </c>
      <c r="CQ913" s="15">
        <f ca="1">(BJ913*DCF!G$28-DCF!G$5*MAX(BJ913*DCF!G$28,0)-MAX(BJ913-BI913,0)/Inputs!$B$17)*DCF!G$6</f>
        <v>5318.310819937361</v>
      </c>
      <c r="CR913" s="15">
        <f ca="1">(BK913*DCF!H$28-DCF!H$5*MAX(BK913*DCF!H$28,0)-MAX(BK913-BJ913,0)/Inputs!$B$17)*DCF!H$6</f>
        <v>5999.8828923607198</v>
      </c>
      <c r="CS913" s="15">
        <f ca="1">(BL913*DCF!I$28-DCF!I$5*MAX(BL913*DCF!I$28,0)-MAX(BL913-BK913,0)/Inputs!$B$17)*DCF!I$6</f>
        <v>6486.8374954299379</v>
      </c>
      <c r="CT913" s="15">
        <f ca="1">(BM913*DCF!J$28-DCF!J$5*MAX(BM913*DCF!J$28,0)-MAX(BM913-BL913,0)/Inputs!$B$17)*DCF!J$6</f>
        <v>8134.2224024469369</v>
      </c>
      <c r="CU913" s="15">
        <f ca="1">(BN913*DCF!K$28-DCF!K$5*MAX(BN913*DCF!K$28,0)-MAX(BN913-BM913,0)/Inputs!$B$17)*DCF!K$6</f>
        <v>10050.010013268198</v>
      </c>
      <c r="CV913" s="15">
        <f ca="1">(BO913*DCF!L$28-DCF!L$5*MAX(BO913*DCF!L$28,0)-MAX(BO913-BN913,0)/Inputs!$B$17)*DCF!L$6</f>
        <v>11084.102763913508</v>
      </c>
      <c r="CW913" s="15">
        <f ca="1">(BP913*DCF!M$28-DCF!M$5*MAX(BP913*DCF!M$28,0)-MAX(BP913-BO913,0)/Inputs!$B$17)*DCF!M$6</f>
        <v>11095.257547370644</v>
      </c>
      <c r="CX913" s="15">
        <f ca="1">(BQ913*DCF!C$46-DCF!C$5*MAX(BQ913*DCF!C$46,0)-MAX(BQ913-Inputs!$B$20,0)/Inputs!$B$24)*DCF!C$6</f>
        <v>-4687.0085244639495</v>
      </c>
      <c r="CY913" s="15">
        <f ca="1">(BR913*DCF!D$46-DCF!D$5*MAX(BR913*DCF!D$46,0)-MAX(BR913-BQ913,0)/Inputs!$B$24)*DCF!D$6</f>
        <v>-3846.7153972455367</v>
      </c>
      <c r="CZ913" s="15">
        <f ca="1">(BS913*DCF!E$46-DCF!E$5*MAX(BS913*DCF!E$46,0)-MAX(BS913-BR913,0)/Inputs!$B$24)*DCF!E$6</f>
        <v>-6633.5939338892567</v>
      </c>
      <c r="DA913" s="15">
        <f ca="1">(BT913*DCF!F$46-DCF!F$5*MAX(BT913*DCF!F$46,0)-MAX(BT913-BS913,0)/Inputs!$B$24)*DCF!F$6</f>
        <v>-5853.2641178621334</v>
      </c>
      <c r="DB913" s="15">
        <f ca="1">(BU913*DCF!G$46-DCF!G$5*MAX(BU913*DCF!G$46,0)-MAX(BU913-BT913,0)/Inputs!$B$24)*DCF!G$6</f>
        <v>-11728.279741716759</v>
      </c>
      <c r="DC913" s="15">
        <f ca="1">(BV913*DCF!H$46-DCF!H$5*MAX(BV913*DCF!H$46,0)-MAX(BV913-BU913,0)/Inputs!$B$24)*DCF!H$6</f>
        <v>-10907.329161752728</v>
      </c>
      <c r="DD913" s="15">
        <f ca="1">(BW913*DCF!I$46-DCF!I$5*MAX(BW913*DCF!I$46,0)-MAX(BW913-BV913,0)/Inputs!$B$24)*DCF!I$6</f>
        <v>-14163.229819026339</v>
      </c>
      <c r="DE913" s="15">
        <f ca="1">(BX913*DCF!J$46-DCF!J$5*MAX(BX913*DCF!J$46,0)-MAX(BX913-BW913,0)/Inputs!$B$24)*DCF!J$6</f>
        <v>-7960.5025718972474</v>
      </c>
      <c r="DF913" s="15">
        <f ca="1">(BY913*DCF!K$46-DCF!K$5*MAX(BY913*DCF!K$46,0)-MAX(BY913-BX913,0)/Inputs!$B$24)*DCF!K$6</f>
        <v>1845.3263741683199</v>
      </c>
      <c r="DG913" s="15">
        <f ca="1">(BZ913*DCF!L$46-DCF!L$5*MAX(BZ913*DCF!L$46,0)-MAX(BZ913-BY913,0)/Inputs!$B$24)*DCF!L$6</f>
        <v>15284.804383457646</v>
      </c>
      <c r="DH913" s="15">
        <f ca="1">(CA913*DCF!M$46-DCF!M$5*MAX(CA913*DCF!M$46,0)-MAX(CA913-BZ913,0)/Inputs!$B$24)*DCF!M$6</f>
        <v>6390.1882280855916</v>
      </c>
      <c r="DI913" s="15">
        <f ca="1">SUM(CB913:CL913)+BE913*DCF!M$10*(1+Inputs!$B$30)*(1-Inputs!$B$33)*(1-Inputs!$B$30/Inputs!$B$31)/(Inputs!$B$29-Inputs!$B$30)*DCF!M$6</f>
        <v>216343.22837617848</v>
      </c>
      <c r="DJ913" s="15">
        <f ca="1">SUM(CM913:CW913)+BP913*DCF!M$28*(1+Inputs!$B$30)*(1-Inputs!$B$33)*(1-Inputs!$B$30/Inputs!$B$31)/(Inputs!$B$29-Inputs!$B$30)*DCF!M$6</f>
        <v>306279.07649940613</v>
      </c>
      <c r="DK913" s="15">
        <f ca="1">SUM(CX913:DH913)+CA913*DCF!M$46*(1+Inputs!$B$30)*(1-Inputs!$B$33)*(1-Inputs!$B$30/Inputs!$B$31)/(Inputs!$B$29-Inputs!$B$30)*DCF!M$6</f>
        <v>429121.63518418669</v>
      </c>
      <c r="DM913" s="15">
        <f ca="1">DI913+DJ913+DK913+Inputs!$B$34+Inputs!$B$36-Inputs!$B$35</f>
        <v>1028594.9400597713</v>
      </c>
    </row>
    <row r="914" spans="1:117" x14ac:dyDescent="0.75">
      <c r="A914" s="11">
        <v>901</v>
      </c>
      <c r="C914" s="24">
        <f t="shared" ref="C914:M923" ca="1" si="540">_xlfn.NORM.S.INV(RAND())</f>
        <v>-3.8259087062729609E-3</v>
      </c>
      <c r="D914" s="24">
        <f t="shared" ca="1" si="540"/>
        <v>0.46141609481710116</v>
      </c>
      <c r="E914" s="24">
        <f t="shared" ca="1" si="540"/>
        <v>2.3282275095213793E-2</v>
      </c>
      <c r="F914" s="24">
        <f t="shared" ca="1" si="540"/>
        <v>-0.44427572070549631</v>
      </c>
      <c r="G914" s="24">
        <f t="shared" ca="1" si="540"/>
        <v>1.6972133989031952</v>
      </c>
      <c r="H914" s="24">
        <f t="shared" ca="1" si="540"/>
        <v>-0.80324579696467746</v>
      </c>
      <c r="I914" s="24">
        <f t="shared" ca="1" si="540"/>
        <v>0.5541418933205049</v>
      </c>
      <c r="J914" s="24">
        <f t="shared" ca="1" si="540"/>
        <v>1.0967224092250609</v>
      </c>
      <c r="K914" s="24">
        <f t="shared" ca="1" si="540"/>
        <v>0.21671325601068589</v>
      </c>
      <c r="L914" s="24">
        <f t="shared" ca="1" si="540"/>
        <v>1.2560879869847128</v>
      </c>
      <c r="M914" s="24">
        <f t="shared" ca="1" si="540"/>
        <v>1.3382660970893134</v>
      </c>
      <c r="N914" s="24">
        <f ca="1">SQRT(Inputs!$B$38)*C914+SQRT(1-Inputs!$B$38)*_xlfn.NORM.S.INV(RAND())</f>
        <v>-7.1155711379029221E-2</v>
      </c>
      <c r="O914" s="24">
        <f ca="1">SQRT(Inputs!$B$38)*D914+SQRT(1-Inputs!$B$38)*_xlfn.NORM.S.INV(RAND())</f>
        <v>1.0052131649700224</v>
      </c>
      <c r="P914" s="24">
        <f ca="1">SQRT(Inputs!$B$38)*E914+SQRT(1-Inputs!$B$38)*_xlfn.NORM.S.INV(RAND())</f>
        <v>6.1713660612345289E-2</v>
      </c>
      <c r="Q914" s="24">
        <f ca="1">SQRT(Inputs!$B$38)*F914+SQRT(1-Inputs!$B$38)*_xlfn.NORM.S.INV(RAND())</f>
        <v>1.2035881676973845</v>
      </c>
      <c r="R914" s="24">
        <f ca="1">SQRT(Inputs!$B$38)*G914+SQRT(1-Inputs!$B$38)*_xlfn.NORM.S.INV(RAND())</f>
        <v>0.80296370772039338</v>
      </c>
      <c r="S914" s="24">
        <f ca="1">SQRT(Inputs!$B$38)*H914+SQRT(1-Inputs!$B$38)*_xlfn.NORM.S.INV(RAND())</f>
        <v>-0.14737853998829786</v>
      </c>
      <c r="T914" s="24">
        <f ca="1">SQRT(Inputs!$B$38)*I914+SQRT(1-Inputs!$B$38)*_xlfn.NORM.S.INV(RAND())</f>
        <v>0.179120709940359</v>
      </c>
      <c r="U914" s="24">
        <f ca="1">SQRT(Inputs!$B$38)*J914+SQRT(1-Inputs!$B$38)*_xlfn.NORM.S.INV(RAND())</f>
        <v>0.64069114644277336</v>
      </c>
      <c r="V914" s="24">
        <f ca="1">SQRT(Inputs!$B$38)*K914+SQRT(1-Inputs!$B$38)*_xlfn.NORM.S.INV(RAND())</f>
        <v>0.57478086215083479</v>
      </c>
      <c r="W914" s="24">
        <f ca="1">SQRT(Inputs!$B$38)*L914+SQRT(1-Inputs!$B$38)*_xlfn.NORM.S.INV(RAND())</f>
        <v>0.82666160637510433</v>
      </c>
      <c r="X914" s="24">
        <f ca="1">SQRT(Inputs!$B$38)*M914+SQRT(1-Inputs!$B$38)*_xlfn.NORM.S.INV(RAND())</f>
        <v>1.618042210704052</v>
      </c>
      <c r="Y914" s="24">
        <f ca="1">SQRT(Inputs!$B$38)*C914+SQRT(1-Inputs!$B$38)*_xlfn.NORM.S.INV(RAND())</f>
        <v>-0.93600195462568392</v>
      </c>
      <c r="Z914" s="24">
        <f ca="1">SQRT(Inputs!$B$38)*D914+SQRT(1-Inputs!$B$38)*_xlfn.NORM.S.INV(RAND())</f>
        <v>-0.98401755885296394</v>
      </c>
      <c r="AA914" s="24">
        <f ca="1">SQRT(Inputs!$B$38)*E914+SQRT(1-Inputs!$B$38)*_xlfn.NORM.S.INV(RAND())</f>
        <v>9.4682914583376493E-2</v>
      </c>
      <c r="AB914" s="24">
        <f ca="1">SQRT(Inputs!$B$38)*F914+SQRT(1-Inputs!$B$38)*_xlfn.NORM.S.INV(RAND())</f>
        <v>-0.32015777527868911</v>
      </c>
      <c r="AC914" s="24">
        <f ca="1">SQRT(Inputs!$B$38)*G914+SQRT(1-Inputs!$B$38)*_xlfn.NORM.S.INV(RAND())</f>
        <v>1.2990359856243525</v>
      </c>
      <c r="AD914" s="24">
        <f ca="1">SQRT(Inputs!$B$38)*H914+SQRT(1-Inputs!$B$38)*_xlfn.NORM.S.INV(RAND())</f>
        <v>1.1122968341159662</v>
      </c>
      <c r="AE914" s="24">
        <f ca="1">SQRT(Inputs!$B$38)*I914+SQRT(1-Inputs!$B$38)*_xlfn.NORM.S.INV(RAND())</f>
        <v>-0.13087611318899384</v>
      </c>
      <c r="AF914" s="24">
        <f ca="1">SQRT(Inputs!$B$38)*J914+SQRT(1-Inputs!$B$38)*_xlfn.NORM.S.INV(RAND())</f>
        <v>0.63348453033453178</v>
      </c>
      <c r="AG914" s="24">
        <f ca="1">SQRT(Inputs!$B$38)*K914+SQRT(1-Inputs!$B$38)*_xlfn.NORM.S.INV(RAND())</f>
        <v>0.56287088323748247</v>
      </c>
      <c r="AH914" s="24">
        <f ca="1">SQRT(Inputs!$B$38)*L914+SQRT(1-Inputs!$B$38)*_xlfn.NORM.S.INV(RAND())</f>
        <v>1.4694899728650239</v>
      </c>
      <c r="AI914" s="24">
        <f ca="1">SQRT(Inputs!$B$38)*M914+SQRT(1-Inputs!$B$38)*_xlfn.NORM.S.INV(RAND())</f>
        <v>1.6450691167892537</v>
      </c>
      <c r="AJ914" s="24">
        <f ca="1">SQRT(Inputs!$B$38)*C914+SQRT(1-Inputs!$B$38)*_xlfn.NORM.S.INV(RAND())</f>
        <v>0.95951190646720852</v>
      </c>
      <c r="AK914" s="24">
        <f ca="1">SQRT(Inputs!$B$38)*D914+SQRT(1-Inputs!$B$38)*_xlfn.NORM.S.INV(RAND())</f>
        <v>0.67701551829119755</v>
      </c>
      <c r="AL914" s="24">
        <f ca="1">SQRT(Inputs!$B$38)*E914+SQRT(1-Inputs!$B$38)*_xlfn.NORM.S.INV(RAND())</f>
        <v>0.58864633730666993</v>
      </c>
      <c r="AM914" s="24">
        <f ca="1">SQRT(Inputs!$B$38)*F914+SQRT(1-Inputs!$B$38)*_xlfn.NORM.S.INV(RAND())</f>
        <v>8.0585482544824616E-3</v>
      </c>
      <c r="AN914" s="24">
        <f ca="1">SQRT(Inputs!$B$38)*G914+SQRT(1-Inputs!$B$38)*_xlfn.NORM.S.INV(RAND())</f>
        <v>0.76366029880009467</v>
      </c>
      <c r="AO914" s="24">
        <f ca="1">SQRT(Inputs!$B$38)*H914+SQRT(1-Inputs!$B$38)*_xlfn.NORM.S.INV(RAND())</f>
        <v>4.9661089569712269E-2</v>
      </c>
      <c r="AP914" s="24">
        <f ca="1">SQRT(Inputs!$B$38)*I914+SQRT(1-Inputs!$B$38)*_xlfn.NORM.S.INV(RAND())</f>
        <v>0.47370215904890844</v>
      </c>
      <c r="AQ914" s="24">
        <f ca="1">SQRT(Inputs!$B$38)*J914+SQRT(1-Inputs!$B$38)*_xlfn.NORM.S.INV(RAND())</f>
        <v>2.0761005317965795</v>
      </c>
      <c r="AR914" s="24">
        <f ca="1">SQRT(Inputs!$B$38)*K914+SQRT(1-Inputs!$B$38)*_xlfn.NORM.S.INV(RAND())</f>
        <v>0.63424327703289685</v>
      </c>
      <c r="AS914" s="24">
        <f ca="1">SQRT(Inputs!$B$38)*L914+SQRT(1-Inputs!$B$38)*_xlfn.NORM.S.INV(RAND())</f>
        <v>1.9558684736536311</v>
      </c>
      <c r="AT914" s="24">
        <f ca="1">SQRT(Inputs!$B$38)*M914+SQRT(1-Inputs!$B$38)*_xlfn.NORM.S.INV(RAND())</f>
        <v>-0.47218370979790092</v>
      </c>
      <c r="AU914" s="15">
        <f ca="1">Inputs!$B$6*EXP($B$8-0.5*C$5^2+C$5*N914)</f>
        <v>4905.4113032692494</v>
      </c>
      <c r="AV914" s="15">
        <f t="shared" ca="1" si="510"/>
        <v>6922.1078922692413</v>
      </c>
      <c r="AW914" s="15">
        <f t="shared" ca="1" si="511"/>
        <v>8510.8342135593321</v>
      </c>
      <c r="AX914" s="15">
        <f t="shared" ca="1" si="512"/>
        <v>12076.913970674521</v>
      </c>
      <c r="AY914" s="15">
        <f t="shared" ca="1" si="513"/>
        <v>16210.262828856921</v>
      </c>
      <c r="AZ914" s="15">
        <f t="shared" ca="1" si="514"/>
        <v>19506.431928973288</v>
      </c>
      <c r="BA914" s="15">
        <f t="shared" ca="1" si="515"/>
        <v>24322.606678440403</v>
      </c>
      <c r="BB914" s="15">
        <f t="shared" ca="1" si="516"/>
        <v>31752.452315218114</v>
      </c>
      <c r="BC914" s="15">
        <f t="shared" ca="1" si="517"/>
        <v>41107.334916399741</v>
      </c>
      <c r="BD914" s="15">
        <f t="shared" ca="1" si="518"/>
        <v>54408.749323235832</v>
      </c>
      <c r="BE914" s="15">
        <f t="shared" ca="1" si="519"/>
        <v>77257.271806382487</v>
      </c>
      <c r="BF914" s="15">
        <f ca="1">Inputs!$B$13*EXP($B$9-0.5*C$6^2+C$6*Y914)</f>
        <v>11488.582619405519</v>
      </c>
      <c r="BG914" s="15">
        <f t="shared" ca="1" si="520"/>
        <v>11723.704640406973</v>
      </c>
      <c r="BH914" s="15">
        <f t="shared" ca="1" si="521"/>
        <v>14550.931690125813</v>
      </c>
      <c r="BI914" s="15">
        <f t="shared" ca="1" si="522"/>
        <v>16956.030929068911</v>
      </c>
      <c r="BJ914" s="15">
        <f t="shared" ca="1" si="523"/>
        <v>25067.633610066361</v>
      </c>
      <c r="BK914" s="15">
        <f t="shared" ca="1" si="524"/>
        <v>35795.939169204452</v>
      </c>
      <c r="BL914" s="15">
        <f t="shared" ca="1" si="525"/>
        <v>43231.51235847616</v>
      </c>
      <c r="BM914" s="15">
        <f t="shared" ca="1" si="526"/>
        <v>57491.801742602322</v>
      </c>
      <c r="BN914" s="15">
        <f t="shared" ca="1" si="527"/>
        <v>75641.633069356045</v>
      </c>
      <c r="BO914" s="15">
        <f t="shared" ca="1" si="528"/>
        <v>110405.22576979361</v>
      </c>
      <c r="BP914" s="15">
        <f t="shared" ca="1" si="529"/>
        <v>163728.97653691235</v>
      </c>
      <c r="BQ914" s="15">
        <f ca="1">Inputs!$B$20*EXP($B$10-0.5*C$7^2+C$7*AJ914)</f>
        <v>6028.4846004084084</v>
      </c>
      <c r="BR914" s="15">
        <f t="shared" ca="1" si="530"/>
        <v>10141.985459991825</v>
      </c>
      <c r="BS914" s="15">
        <f t="shared" ca="1" si="531"/>
        <v>16446.488988798959</v>
      </c>
      <c r="BT914" s="15">
        <f t="shared" ca="1" si="532"/>
        <v>22724.121561724372</v>
      </c>
      <c r="BU914" s="15">
        <f t="shared" ca="1" si="533"/>
        <v>37884.615406170306</v>
      </c>
      <c r="BV914" s="15">
        <f t="shared" ca="1" si="534"/>
        <v>53301.475128088066</v>
      </c>
      <c r="BW914" s="15">
        <f t="shared" ca="1" si="535"/>
        <v>82222.99923189242</v>
      </c>
      <c r="BX914" s="15">
        <f t="shared" ca="1" si="536"/>
        <v>174365.66513827548</v>
      </c>
      <c r="BY914" s="15">
        <f t="shared" ca="1" si="537"/>
        <v>275836.55887751962</v>
      </c>
      <c r="BZ914" s="15">
        <f t="shared" ca="1" si="538"/>
        <v>554505.04242488788</v>
      </c>
      <c r="CA914" s="15">
        <f t="shared" ca="1" si="539"/>
        <v>716221.69391196943</v>
      </c>
      <c r="CB914" s="15">
        <f ca="1">(AU914*DCF!C$10-DCF!C$5*MAX(AU914*DCF!C$10,0)-MAX(AU914-Inputs!$B$6,0)/Inputs!$B$10)*DCF!C$6</f>
        <v>1043.4794981934633</v>
      </c>
      <c r="CC914" s="15">
        <f ca="1">(AV914*DCF!D$10-DCF!D$5*MAX(AV914*DCF!D$10,0)-MAX(AV914-AU914,0)/Inputs!$B$10)*DCF!D$6</f>
        <v>1195.4982204705827</v>
      </c>
      <c r="CD914" s="15">
        <f ca="1">(AW914*DCF!E$10-DCF!E$5*MAX(AW914*DCF!E$10,0)-MAX(AW914-AV914,0)/Inputs!$B$10)*DCF!E$6</f>
        <v>1607.1691794562612</v>
      </c>
      <c r="CE914" s="15">
        <f ca="1">(AX914*DCF!F$10-DCF!F$5*MAX(AX914*DCF!F$10,0)-MAX(AX914-AW914,0)/Inputs!$B$10)*DCF!F$6</f>
        <v>1894.3582890536582</v>
      </c>
      <c r="CF914" s="15">
        <f ca="1">(AY914*DCF!G$10-DCF!G$5*MAX(AY914*DCF!G$10,0)-MAX(AY914-AX914,0)/Inputs!$B$10)*DCF!G$6</f>
        <v>2545.4590166124872</v>
      </c>
      <c r="CG914" s="15">
        <f ca="1">(AZ914*DCF!H$10-DCF!H$5*MAX(AZ914*DCF!H$10,0)-MAX(AZ914-AY914,0)/Inputs!$B$10)*DCF!H$6</f>
        <v>3201.8938352512209</v>
      </c>
      <c r="CH914" s="15">
        <f ca="1">(BA914*DCF!I$10-DCF!I$5*MAX(BA914*DCF!I$10,0)-MAX(BA914-AZ914,0)/Inputs!$B$10)*DCF!I$6</f>
        <v>3652.8315463323065</v>
      </c>
      <c r="CI914" s="15">
        <f ca="1">(BB914*DCF!J$10-DCF!J$5*MAX(BB914*DCF!J$10,0)-MAX(BB914-BA914,0)/Inputs!$B$10)*DCF!J$6</f>
        <v>4322.9238210546282</v>
      </c>
      <c r="CJ914" s="15">
        <f ca="1">(BC914*DCF!K$10-DCF!K$5*MAX(BC914*DCF!K$10,0)-MAX(BC914-BB914,0)/Inputs!$B$10)*DCF!K$6</f>
        <v>5308.0795772563188</v>
      </c>
      <c r="CK914" s="15">
        <f ca="1">(BD914*DCF!L$10-DCF!L$5*MAX(BD914*DCF!L$10,0)-MAX(BD914-BC914,0)/Inputs!$B$10)*DCF!L$6</f>
        <v>6485.7857814632489</v>
      </c>
      <c r="CL914" s="15">
        <f ca="1">(BE914*DCF!M$10-DCF!M$5*MAX(BE914*DCF!M$10,0)-MAX(BE914-BD914,0)/Inputs!$B$10)*DCF!M$6</f>
        <v>8172.5001560769533</v>
      </c>
      <c r="CM914" s="15">
        <f ca="1">(BF914*DCF!C$28-DCF!C$5*MAX(BF914*DCF!C$28,0)-MAX(BF914-Inputs!$B$13,0)/Inputs!$B$17)*DCF!C$6</f>
        <v>3482.7798826081239</v>
      </c>
      <c r="CN914" s="15">
        <f ca="1">(BG914*DCF!D$28-DCF!D$5*MAX(BG914*DCF!D$28,0)-MAX(BG914-BF914,0)/Inputs!$B$17)*DCF!D$6</f>
        <v>3402.739102564924</v>
      </c>
      <c r="CO914" s="15">
        <f ca="1">(BH914*DCF!E$28-DCF!E$5*MAX(BH914*DCF!E$28,0)-MAX(BH914-BG914,0)/Inputs!$B$17)*DCF!E$6</f>
        <v>3563.875419651024</v>
      </c>
      <c r="CP914" s="15">
        <f ca="1">(BI914*DCF!F$28-DCF!F$5*MAX(BI914*DCF!F$28,0)-MAX(BI914-BH914,0)/Inputs!$B$17)*DCF!F$6</f>
        <v>4165.2294288203284</v>
      </c>
      <c r="CQ914" s="15">
        <f ca="1">(BJ914*DCF!G$28-DCF!G$5*MAX(BJ914*DCF!G$28,0)-MAX(BJ914-BI914,0)/Inputs!$B$17)*DCF!G$6</f>
        <v>5139.6962896261475</v>
      </c>
      <c r="CR914" s="15">
        <f ca="1">(BK914*DCF!H$28-DCF!H$5*MAX(BK914*DCF!H$28,0)-MAX(BK914-BJ914,0)/Inputs!$B$17)*DCF!H$6</f>
        <v>7185.8530738695827</v>
      </c>
      <c r="CS914" s="15">
        <f ca="1">(BL914*DCF!I$28-DCF!I$5*MAX(BL914*DCF!I$28,0)-MAX(BL914-BK914,0)/Inputs!$B$17)*DCF!I$6</f>
        <v>9098.7887227116462</v>
      </c>
      <c r="CT914" s="15">
        <f ca="1">(BM914*DCF!J$28-DCF!J$5*MAX(BM914*DCF!J$28,0)-MAX(BM914-BL914,0)/Inputs!$B$17)*DCF!J$6</f>
        <v>10934.646669980315</v>
      </c>
      <c r="CU914" s="15">
        <f ca="1">(BN914*DCF!K$28-DCF!K$5*MAX(BN914*DCF!K$28,0)-MAX(BN914-BM914,0)/Inputs!$B$17)*DCF!K$6</f>
        <v>13751.132038037425</v>
      </c>
      <c r="CV914" s="15">
        <f ca="1">(BO914*DCF!L$28-DCF!L$5*MAX(BO914*DCF!L$28,0)-MAX(BO914-BN914,0)/Inputs!$B$17)*DCF!L$6</f>
        <v>18094.601450961047</v>
      </c>
      <c r="CW914" s="15">
        <f ca="1">(BP914*DCF!M$28-DCF!M$5*MAX(BP914*DCF!M$28,0)-MAX(BP914-BO914,0)/Inputs!$B$17)*DCF!M$6</f>
        <v>25231.871375180792</v>
      </c>
      <c r="CX914" s="15">
        <f ca="1">(BQ914*DCF!C$46-DCF!C$5*MAX(BQ914*DCF!C$46,0)-MAX(BQ914-Inputs!$B$20,0)/Inputs!$B$24)*DCF!C$6</f>
        <v>-2698.2572289203754</v>
      </c>
      <c r="CY914" s="15">
        <f ca="1">(BR914*DCF!D$46-DCF!D$5*MAX(BR914*DCF!D$46,0)-MAX(BR914-BQ914,0)/Inputs!$B$24)*DCF!D$6</f>
        <v>-3486.1970754892914</v>
      </c>
      <c r="CZ914" s="15">
        <f ca="1">(BS914*DCF!E$46-DCF!E$5*MAX(BS914*DCF!E$46,0)-MAX(BS914-BR914,0)/Inputs!$B$24)*DCF!E$6</f>
        <v>-4429.8876892300177</v>
      </c>
      <c r="DA914" s="15">
        <f ca="1">(BT914*DCF!F$46-DCF!F$5*MAX(BT914*DCF!F$46,0)-MAX(BT914-BS914,0)/Inputs!$B$24)*DCF!F$6</f>
        <v>-3940.7986758872485</v>
      </c>
      <c r="DB914" s="15">
        <f ca="1">(BU914*DCF!G$46-DCF!G$5*MAX(BU914*DCF!G$46,0)-MAX(BU914-BT914,0)/Inputs!$B$24)*DCF!G$6</f>
        <v>-6374.0542058903193</v>
      </c>
      <c r="DC914" s="15">
        <f ca="1">(BV914*DCF!H$46-DCF!H$5*MAX(BV914*DCF!H$46,0)-MAX(BV914-BU914,0)/Inputs!$B$24)*DCF!H$6</f>
        <v>-4790.6946979192126</v>
      </c>
      <c r="DD914" s="15">
        <f ca="1">(BW914*DCF!I$46-DCF!I$5*MAX(BW914*DCF!I$46,0)-MAX(BW914-BV914,0)/Inputs!$B$24)*DCF!I$6</f>
        <v>-6403.2786906988022</v>
      </c>
      <c r="DE914" s="15">
        <f ca="1">(BX914*DCF!J$46-DCF!J$5*MAX(BX914*DCF!J$46,0)-MAX(BX914-BW914,0)/Inputs!$B$24)*DCF!J$6</f>
        <v>-17120.572268303658</v>
      </c>
      <c r="DF914" s="15">
        <f ca="1">(BY914*DCF!K$46-DCF!K$5*MAX(BY914*DCF!K$46,0)-MAX(BY914-BX914,0)/Inputs!$B$24)*DCF!K$6</f>
        <v>-9100.9620436993173</v>
      </c>
      <c r="DG914" s="15">
        <f ca="1">(BZ914*DCF!L$46-DCF!L$5*MAX(BZ914*DCF!L$46,0)-MAX(BZ914-BY914,0)/Inputs!$B$24)*DCF!L$6</f>
        <v>-24733.23412296367</v>
      </c>
      <c r="DH914" s="15">
        <f ca="1">(CA914*DCF!M$46-DCF!M$5*MAX(CA914*DCF!M$46,0)-MAX(CA914-BZ914,0)/Inputs!$B$24)*DCF!M$6</f>
        <v>22341.100844983179</v>
      </c>
      <c r="DI914" s="15">
        <f ca="1">SUM(CB914:CL914)+BE914*DCF!M$10*(1+Inputs!$B$30)*(1-Inputs!$B$33)*(1-Inputs!$B$30/Inputs!$B$31)/(Inputs!$B$29-Inputs!$B$30)*DCF!M$6</f>
        <v>254437.98798003999</v>
      </c>
      <c r="DJ914" s="15">
        <f ca="1">SUM(CM914:CW914)+BP914*DCF!M$28*(1+Inputs!$B$30)*(1-Inputs!$B$33)*(1-Inputs!$B$30/Inputs!$B$31)/(Inputs!$B$29-Inputs!$B$30)*DCF!M$6</f>
        <v>711597.75584574591</v>
      </c>
      <c r="DK914" s="15">
        <f ca="1">SUM(CX914:DH914)+CA914*DCF!M$46*(1+Inputs!$B$30)*(1-Inputs!$B$33)*(1-Inputs!$B$30/Inputs!$B$31)/(Inputs!$B$29-Inputs!$B$30)*DCF!M$6</f>
        <v>1046626.7448173281</v>
      </c>
      <c r="DM914" s="15">
        <f ca="1">DI914+DJ914+DK914+Inputs!$B$34+Inputs!$B$36-Inputs!$B$35</f>
        <v>2089513.488643114</v>
      </c>
    </row>
    <row r="915" spans="1:117" x14ac:dyDescent="0.75">
      <c r="A915" s="11">
        <v>902</v>
      </c>
      <c r="C915" s="24">
        <f t="shared" ca="1" si="540"/>
        <v>-0.16714804663775851</v>
      </c>
      <c r="D915" s="24">
        <f t="shared" ca="1" si="540"/>
        <v>0.81841958721984076</v>
      </c>
      <c r="E915" s="24">
        <f t="shared" ca="1" si="540"/>
        <v>0.23571702287208329</v>
      </c>
      <c r="F915" s="24">
        <f t="shared" ca="1" si="540"/>
        <v>0.40222955122360482</v>
      </c>
      <c r="G915" s="24">
        <f t="shared" ca="1" si="540"/>
        <v>1.6994524600536951</v>
      </c>
      <c r="H915" s="24">
        <f t="shared" ca="1" si="540"/>
        <v>1.0539664548237051</v>
      </c>
      <c r="I915" s="24">
        <f t="shared" ca="1" si="540"/>
        <v>0.68438802163850576</v>
      </c>
      <c r="J915" s="24">
        <f t="shared" ca="1" si="540"/>
        <v>-0.3881832869990538</v>
      </c>
      <c r="K915" s="24">
        <f t="shared" ca="1" si="540"/>
        <v>-0.29433774780372068</v>
      </c>
      <c r="L915" s="24">
        <f t="shared" ca="1" si="540"/>
        <v>1.2042629006921923</v>
      </c>
      <c r="M915" s="24">
        <f t="shared" ca="1" si="540"/>
        <v>-1.5622386061613498</v>
      </c>
      <c r="N915" s="24">
        <f ca="1">SQRT(Inputs!$B$38)*C915+SQRT(1-Inputs!$B$38)*_xlfn.NORM.S.INV(RAND())</f>
        <v>-0.29176804535054179</v>
      </c>
      <c r="O915" s="24">
        <f ca="1">SQRT(Inputs!$B$38)*D915+SQRT(1-Inputs!$B$38)*_xlfn.NORM.S.INV(RAND())</f>
        <v>1.1784643758351598</v>
      </c>
      <c r="P915" s="24">
        <f ca="1">SQRT(Inputs!$B$38)*E915+SQRT(1-Inputs!$B$38)*_xlfn.NORM.S.INV(RAND())</f>
        <v>-1.1193581224980527</v>
      </c>
      <c r="Q915" s="24">
        <f ca="1">SQRT(Inputs!$B$38)*F915+SQRT(1-Inputs!$B$38)*_xlfn.NORM.S.INV(RAND())</f>
        <v>0.78297632475098555</v>
      </c>
      <c r="R915" s="24">
        <f ca="1">SQRT(Inputs!$B$38)*G915+SQRT(1-Inputs!$B$38)*_xlfn.NORM.S.INV(RAND())</f>
        <v>1.381189962118734</v>
      </c>
      <c r="S915" s="24">
        <f ca="1">SQRT(Inputs!$B$38)*H915+SQRT(1-Inputs!$B$38)*_xlfn.NORM.S.INV(RAND())</f>
        <v>0.25172192690090617</v>
      </c>
      <c r="T915" s="24">
        <f ca="1">SQRT(Inputs!$B$38)*I915+SQRT(1-Inputs!$B$38)*_xlfn.NORM.S.INV(RAND())</f>
        <v>0.25825996856486411</v>
      </c>
      <c r="U915" s="24">
        <f ca="1">SQRT(Inputs!$B$38)*J915+SQRT(1-Inputs!$B$38)*_xlfn.NORM.S.INV(RAND())</f>
        <v>-0.75178223965330959</v>
      </c>
      <c r="V915" s="24">
        <f ca="1">SQRT(Inputs!$B$38)*K915+SQRT(1-Inputs!$B$38)*_xlfn.NORM.S.INV(RAND())</f>
        <v>0.40441023646214336</v>
      </c>
      <c r="W915" s="24">
        <f ca="1">SQRT(Inputs!$B$38)*L915+SQRT(1-Inputs!$B$38)*_xlfn.NORM.S.INV(RAND())</f>
        <v>-0.71796789182287768</v>
      </c>
      <c r="X915" s="24">
        <f ca="1">SQRT(Inputs!$B$38)*M915+SQRT(1-Inputs!$B$38)*_xlfn.NORM.S.INV(RAND())</f>
        <v>0.46494068459991222</v>
      </c>
      <c r="Y915" s="24">
        <f ca="1">SQRT(Inputs!$B$38)*C915+SQRT(1-Inputs!$B$38)*_xlfn.NORM.S.INV(RAND())</f>
        <v>0.71504097761268737</v>
      </c>
      <c r="Z915" s="24">
        <f ca="1">SQRT(Inputs!$B$38)*D915+SQRT(1-Inputs!$B$38)*_xlfn.NORM.S.INV(RAND())</f>
        <v>0.73211306480990079</v>
      </c>
      <c r="AA915" s="24">
        <f ca="1">SQRT(Inputs!$B$38)*E915+SQRT(1-Inputs!$B$38)*_xlfn.NORM.S.INV(RAND())</f>
        <v>0.4584254214712653</v>
      </c>
      <c r="AB915" s="24">
        <f ca="1">SQRT(Inputs!$B$38)*F915+SQRT(1-Inputs!$B$38)*_xlfn.NORM.S.INV(RAND())</f>
        <v>0.46681740401311589</v>
      </c>
      <c r="AC915" s="24">
        <f ca="1">SQRT(Inputs!$B$38)*G915+SQRT(1-Inputs!$B$38)*_xlfn.NORM.S.INV(RAND())</f>
        <v>2.4463157977888668</v>
      </c>
      <c r="AD915" s="24">
        <f ca="1">SQRT(Inputs!$B$38)*H915+SQRT(1-Inputs!$B$38)*_xlfn.NORM.S.INV(RAND())</f>
        <v>-0.456032021414013</v>
      </c>
      <c r="AE915" s="24">
        <f ca="1">SQRT(Inputs!$B$38)*I915+SQRT(1-Inputs!$B$38)*_xlfn.NORM.S.INV(RAND())</f>
        <v>1.3970988049892807</v>
      </c>
      <c r="AF915" s="24">
        <f ca="1">SQRT(Inputs!$B$38)*J915+SQRT(1-Inputs!$B$38)*_xlfn.NORM.S.INV(RAND())</f>
        <v>-0.67096948351811803</v>
      </c>
      <c r="AG915" s="24">
        <f ca="1">SQRT(Inputs!$B$38)*K915+SQRT(1-Inputs!$B$38)*_xlfn.NORM.S.INV(RAND())</f>
        <v>-0.20931701415400078</v>
      </c>
      <c r="AH915" s="24">
        <f ca="1">SQRT(Inputs!$B$38)*L915+SQRT(1-Inputs!$B$38)*_xlfn.NORM.S.INV(RAND())</f>
        <v>0.19185185090175266</v>
      </c>
      <c r="AI915" s="24">
        <f ca="1">SQRT(Inputs!$B$38)*M915+SQRT(1-Inputs!$B$38)*_xlfn.NORM.S.INV(RAND())</f>
        <v>-1.650736202724302</v>
      </c>
      <c r="AJ915" s="24">
        <f ca="1">SQRT(Inputs!$B$38)*C915+SQRT(1-Inputs!$B$38)*_xlfn.NORM.S.INV(RAND())</f>
        <v>5.5097655723621991E-2</v>
      </c>
      <c r="AK915" s="24">
        <f ca="1">SQRT(Inputs!$B$38)*D915+SQRT(1-Inputs!$B$38)*_xlfn.NORM.S.INV(RAND())</f>
        <v>-4.3980746706571761E-2</v>
      </c>
      <c r="AL915" s="24">
        <f ca="1">SQRT(Inputs!$B$38)*E915+SQRT(1-Inputs!$B$38)*_xlfn.NORM.S.INV(RAND())</f>
        <v>-0.51459211859948617</v>
      </c>
      <c r="AM915" s="24">
        <f ca="1">SQRT(Inputs!$B$38)*F915+SQRT(1-Inputs!$B$38)*_xlfn.NORM.S.INV(RAND())</f>
        <v>-0.96821473260531465</v>
      </c>
      <c r="AN915" s="24">
        <f ca="1">SQRT(Inputs!$B$38)*G915+SQRT(1-Inputs!$B$38)*_xlfn.NORM.S.INV(RAND())</f>
        <v>1.9532888499290677</v>
      </c>
      <c r="AO915" s="24">
        <f ca="1">SQRT(Inputs!$B$38)*H915+SQRT(1-Inputs!$B$38)*_xlfn.NORM.S.INV(RAND())</f>
        <v>1.2645732797909397</v>
      </c>
      <c r="AP915" s="24">
        <f ca="1">SQRT(Inputs!$B$38)*I915+SQRT(1-Inputs!$B$38)*_xlfn.NORM.S.INV(RAND())</f>
        <v>0.51526532200112485</v>
      </c>
      <c r="AQ915" s="24">
        <f ca="1">SQRT(Inputs!$B$38)*J915+SQRT(1-Inputs!$B$38)*_xlfn.NORM.S.INV(RAND())</f>
        <v>-9.5045353186617096E-2</v>
      </c>
      <c r="AR915" s="24">
        <f ca="1">SQRT(Inputs!$B$38)*K915+SQRT(1-Inputs!$B$38)*_xlfn.NORM.S.INV(RAND())</f>
        <v>-0.75438143945002101</v>
      </c>
      <c r="AS915" s="24">
        <f ca="1">SQRT(Inputs!$B$38)*L915+SQRT(1-Inputs!$B$38)*_xlfn.NORM.S.INV(RAND())</f>
        <v>4.1052783142729754E-2</v>
      </c>
      <c r="AT915" s="24">
        <f ca="1">SQRT(Inputs!$B$38)*M915+SQRT(1-Inputs!$B$38)*_xlfn.NORM.S.INV(RAND())</f>
        <v>0.87211037114636669</v>
      </c>
      <c r="AU915" s="15">
        <f ca="1">Inputs!$B$6*EXP($B$8-0.5*C$5^2+C$5*N915)</f>
        <v>4733.3242003253245</v>
      </c>
      <c r="AV915" s="15">
        <f t="shared" ca="1" si="510"/>
        <v>6851.6027830944176</v>
      </c>
      <c r="AW915" s="15">
        <f t="shared" ca="1" si="511"/>
        <v>7183.580277699496</v>
      </c>
      <c r="AX915" s="15">
        <f t="shared" ca="1" si="512"/>
        <v>9671.7123998078241</v>
      </c>
      <c r="AY915" s="15">
        <f t="shared" ca="1" si="513"/>
        <v>13888.818455690242</v>
      </c>
      <c r="AZ915" s="15">
        <f t="shared" ca="1" si="514"/>
        <v>17463.840834009516</v>
      </c>
      <c r="BA915" s="15">
        <f t="shared" ca="1" si="515"/>
        <v>21956.806360142709</v>
      </c>
      <c r="BB915" s="15">
        <f t="shared" ca="1" si="516"/>
        <v>24931.435554245785</v>
      </c>
      <c r="BC915" s="15">
        <f t="shared" ca="1" si="517"/>
        <v>31750.238330802949</v>
      </c>
      <c r="BD915" s="15">
        <f t="shared" ca="1" si="518"/>
        <v>36370.717560020945</v>
      </c>
      <c r="BE915" s="15">
        <f t="shared" ca="1" si="519"/>
        <v>46495.484843991675</v>
      </c>
      <c r="BF915" s="15">
        <f ca="1">Inputs!$B$13*EXP($B$9-0.5*C$6^2+C$6*Y915)</f>
        <v>15937.40997880985</v>
      </c>
      <c r="BG915" s="15">
        <f t="shared" ca="1" si="520"/>
        <v>22166.544578042769</v>
      </c>
      <c r="BH915" s="15">
        <f t="shared" ca="1" si="521"/>
        <v>29222.990103503715</v>
      </c>
      <c r="BI915" s="15">
        <f t="shared" ca="1" si="522"/>
        <v>38438.328165247323</v>
      </c>
      <c r="BJ915" s="15">
        <f t="shared" ca="1" si="523"/>
        <v>67046.357954476989</v>
      </c>
      <c r="BK915" s="15">
        <f t="shared" ca="1" si="524"/>
        <v>77333.230637929591</v>
      </c>
      <c r="BL915" s="15">
        <f t="shared" ca="1" si="525"/>
        <v>113848.85667508074</v>
      </c>
      <c r="BM915" s="15">
        <f t="shared" ca="1" si="526"/>
        <v>128752.92517325292</v>
      </c>
      <c r="BN915" s="15">
        <f t="shared" ca="1" si="527"/>
        <v>154427.37599767768</v>
      </c>
      <c r="BO915" s="15">
        <f t="shared" ca="1" si="528"/>
        <v>194291.8883267894</v>
      </c>
      <c r="BP915" s="15">
        <f t="shared" ca="1" si="529"/>
        <v>198346.164519115</v>
      </c>
      <c r="BQ915" s="15">
        <f ca="1">Inputs!$B$20*EXP($B$10-0.5*C$7^2+C$7*AJ915)</f>
        <v>4374.1647677008759</v>
      </c>
      <c r="BR915" s="15">
        <f t="shared" ca="1" si="530"/>
        <v>5852.855745934814</v>
      </c>
      <c r="BS915" s="15">
        <f t="shared" ca="1" si="531"/>
        <v>6913.6978912003906</v>
      </c>
      <c r="BT915" s="15">
        <f t="shared" ca="1" si="532"/>
        <v>7394.3164126342754</v>
      </c>
      <c r="BU915" s="15">
        <f t="shared" ca="1" si="533"/>
        <v>16439.451521461207</v>
      </c>
      <c r="BV915" s="15">
        <f t="shared" ca="1" si="534"/>
        <v>30411.501877853603</v>
      </c>
      <c r="BW915" s="15">
        <f t="shared" ca="1" si="535"/>
        <v>47327.368916610634</v>
      </c>
      <c r="BX915" s="15">
        <f t="shared" ca="1" si="536"/>
        <v>64945.582687467453</v>
      </c>
      <c r="BY915" s="15">
        <f t="shared" ca="1" si="537"/>
        <v>78769.46221090472</v>
      </c>
      <c r="BZ915" s="15">
        <f t="shared" ca="1" si="538"/>
        <v>111361.85898153868</v>
      </c>
      <c r="CA915" s="15">
        <f t="shared" ca="1" si="539"/>
        <v>182651.66272244958</v>
      </c>
      <c r="CB915" s="15">
        <f ca="1">(AU915*DCF!C$10-DCF!C$5*MAX(AU915*DCF!C$10,0)-MAX(AU915-Inputs!$B$6,0)/Inputs!$B$10)*DCF!C$6</f>
        <v>1044.7065099104002</v>
      </c>
      <c r="CC915" s="15">
        <f ca="1">(AV915*DCF!D$10-DCF!D$5*MAX(AV915*DCF!D$10,0)-MAX(AV915-AU915,0)/Inputs!$B$10)*DCF!D$6</f>
        <v>1153.5449671747003</v>
      </c>
      <c r="CD915" s="15">
        <f ca="1">(AW915*DCF!E$10-DCF!E$5*MAX(AW915*DCF!E$10,0)-MAX(AW915-AV915,0)/Inputs!$B$10)*DCF!E$6</f>
        <v>1583.7992536171143</v>
      </c>
      <c r="CE915" s="15">
        <f ca="1">(AX915*DCF!F$10-DCF!F$5*MAX(AX915*DCF!F$10,0)-MAX(AX915-AW915,0)/Inputs!$B$10)*DCF!F$6</f>
        <v>1593.6007966515504</v>
      </c>
      <c r="CF915" s="15">
        <f ca="1">(AY915*DCF!G$10-DCF!G$5*MAX(AY915*DCF!G$10,0)-MAX(AY915-AX915,0)/Inputs!$B$10)*DCF!G$6</f>
        <v>2051.0493888665678</v>
      </c>
      <c r="CG915" s="15">
        <f ca="1">(AZ915*DCF!H$10-DCF!H$5*MAX(AZ915*DCF!H$10,0)-MAX(AZ915-AY915,0)/Inputs!$B$10)*DCF!H$6</f>
        <v>2755.8079103993455</v>
      </c>
      <c r="CH915" s="15">
        <f ca="1">(BA915*DCF!I$10-DCF!I$5*MAX(BA915*DCF!I$10,0)-MAX(BA915-AZ915,0)/Inputs!$B$10)*DCF!I$6</f>
        <v>3273.7037696924644</v>
      </c>
      <c r="CI915" s="15">
        <f ca="1">(BB915*DCF!J$10-DCF!J$5*MAX(BB915*DCF!J$10,0)-MAX(BB915-BA915,0)/Inputs!$B$10)*DCF!J$6</f>
        <v>3827.5361537138706</v>
      </c>
      <c r="CJ915" s="15">
        <f ca="1">(BC915*DCF!K$10-DCF!K$5*MAX(BC915*DCF!K$10,0)-MAX(BC915-BB915,0)/Inputs!$B$10)*DCF!K$6</f>
        <v>4156.7498720303311</v>
      </c>
      <c r="CK915" s="15">
        <f ca="1">(BD915*DCF!L$10-DCF!L$5*MAX(BD915*DCF!L$10,0)-MAX(BD915-BC915,0)/Inputs!$B$10)*DCF!L$6</f>
        <v>4887.8930560101126</v>
      </c>
      <c r="CL915" s="15">
        <f ca="1">(BE915*DCF!M$10-DCF!M$5*MAX(BE915*DCF!M$10,0)-MAX(BE915-BD915,0)/Inputs!$B$10)*DCF!M$6</f>
        <v>5351.6026519835859</v>
      </c>
      <c r="CM915" s="15">
        <f ca="1">(BF915*DCF!C$28-DCF!C$5*MAX(BF915*DCF!C$28,0)-MAX(BF915-Inputs!$B$13,0)/Inputs!$B$17)*DCF!C$6</f>
        <v>3813.0900085425583</v>
      </c>
      <c r="CN915" s="15">
        <f ca="1">(BG915*DCF!D$28-DCF!D$5*MAX(BG915*DCF!D$28,0)-MAX(BG915-BF915,0)/Inputs!$B$17)*DCF!D$6</f>
        <v>5199.5986097239802</v>
      </c>
      <c r="CO915" s="15">
        <f ca="1">(BH915*DCF!E$28-DCF!E$5*MAX(BH915*DCF!E$28,0)-MAX(BH915-BG915,0)/Inputs!$B$17)*DCF!E$6</f>
        <v>6885.7428722007435</v>
      </c>
      <c r="CP915" s="15">
        <f ca="1">(BI915*DCF!F$28-DCF!F$5*MAX(BI915*DCF!F$28,0)-MAX(BI915-BH915,0)/Inputs!$B$17)*DCF!F$6</f>
        <v>8757.1956444787193</v>
      </c>
      <c r="CQ915" s="15">
        <f ca="1">(BJ915*DCF!G$28-DCF!G$5*MAX(BJ915*DCF!G$28,0)-MAX(BJ915-BI915,0)/Inputs!$B$17)*DCF!G$6</f>
        <v>12584.098252819122</v>
      </c>
      <c r="CR915" s="15">
        <f ca="1">(BK915*DCF!H$28-DCF!H$5*MAX(BK915*DCF!H$28,0)-MAX(BK915-BJ915,0)/Inputs!$B$17)*DCF!H$6</f>
        <v>17527.069804439256</v>
      </c>
      <c r="CS915" s="15">
        <f ca="1">(BL915*DCF!I$28-DCF!I$5*MAX(BL915*DCF!I$28,0)-MAX(BL915-BK915,0)/Inputs!$B$17)*DCF!I$6</f>
        <v>21530.792613076341</v>
      </c>
      <c r="CT915" s="15">
        <f ca="1">(BM915*DCF!J$28-DCF!J$5*MAX(BM915*DCF!J$28,0)-MAX(BM915-BL915,0)/Inputs!$B$17)*DCF!J$6</f>
        <v>26746.433186893955</v>
      </c>
      <c r="CU915" s="15">
        <f ca="1">(BN915*DCF!K$28-DCF!K$5*MAX(BN915*DCF!K$28,0)-MAX(BN915-BM915,0)/Inputs!$B$17)*DCF!K$6</f>
        <v>29467.694282793898</v>
      </c>
      <c r="CV915" s="15">
        <f ca="1">(BO915*DCF!L$28-DCF!L$5*MAX(BO915*DCF!L$28,0)-MAX(BO915-BN915,0)/Inputs!$B$17)*DCF!L$6</f>
        <v>34254.573839826779</v>
      </c>
      <c r="CW915" s="15">
        <f ca="1">(BP915*DCF!M$28-DCF!M$5*MAX(BP915*DCF!M$28,0)-MAX(BP915-BO915,0)/Inputs!$B$17)*DCF!M$6</f>
        <v>36895.159858496874</v>
      </c>
      <c r="CX915" s="15">
        <f ca="1">(BQ915*DCF!C$46-DCF!C$5*MAX(BQ915*DCF!C$46,0)-MAX(BQ915-Inputs!$B$20,0)/Inputs!$B$24)*DCF!C$6</f>
        <v>-1552.0772062592673</v>
      </c>
      <c r="CY915" s="15">
        <f ca="1">(BR915*DCF!D$46-DCF!D$5*MAX(BR915*DCF!D$46,0)-MAX(BR915-BQ915,0)/Inputs!$B$24)*DCF!D$6</f>
        <v>-1629.8911516335843</v>
      </c>
      <c r="CZ915" s="15">
        <f ca="1">(BS915*DCF!E$46-DCF!E$5*MAX(BS915*DCF!E$46,0)-MAX(BS915-BR915,0)/Inputs!$B$24)*DCF!E$6</f>
        <v>-1235.7115824269658</v>
      </c>
      <c r="DA915" s="15">
        <f ca="1">(BT915*DCF!F$46-DCF!F$5*MAX(BT915*DCF!F$46,0)-MAX(BT915-BS915,0)/Inputs!$B$24)*DCF!F$6</f>
        <v>-713.50926876718972</v>
      </c>
      <c r="DB915" s="15">
        <f ca="1">(BU915*DCF!G$46-DCF!G$5*MAX(BU915*DCF!G$46,0)-MAX(BU915-BT915,0)/Inputs!$B$24)*DCF!G$6</f>
        <v>-3595.5954093523287</v>
      </c>
      <c r="DC915" s="15">
        <f ca="1">(BV915*DCF!H$46-DCF!H$5*MAX(BV915*DCF!H$46,0)-MAX(BV915-BU915,0)/Inputs!$B$24)*DCF!H$6</f>
        <v>-4341.7290400760612</v>
      </c>
      <c r="DD915" s="15">
        <f ca="1">(BW915*DCF!I$46-DCF!I$5*MAX(BW915*DCF!I$46,0)-MAX(BW915-BV915,0)/Inputs!$B$24)*DCF!I$6</f>
        <v>-3762.847099406315</v>
      </c>
      <c r="DE915" s="15">
        <f ca="1">(BX915*DCF!J$46-DCF!J$5*MAX(BX915*DCF!J$46,0)-MAX(BX915-BW915,0)/Inputs!$B$24)*DCF!J$6</f>
        <v>-1947.7749062259095</v>
      </c>
      <c r="DF915" s="15">
        <f ca="1">(BY915*DCF!K$46-DCF!K$5*MAX(BY915*DCF!K$46,0)-MAX(BY915-BX915,0)/Inputs!$B$24)*DCF!K$6</f>
        <v>1113.0920441632127</v>
      </c>
      <c r="DG915" s="15">
        <f ca="1">(BZ915*DCF!L$46-DCF!L$5*MAX(BZ915*DCF!L$46,0)-MAX(BZ915-BY915,0)/Inputs!$B$24)*DCF!L$6</f>
        <v>322.16299389560794</v>
      </c>
      <c r="DH915" s="15">
        <f ca="1">(CA915*DCF!M$46-DCF!M$5*MAX(CA915*DCF!M$46,0)-MAX(CA915-BZ915,0)/Inputs!$B$24)*DCF!M$6</f>
        <v>-584.40201520810115</v>
      </c>
      <c r="DI915" s="15">
        <f ca="1">SUM(CB915:CL915)+BE915*DCF!M$10*(1+Inputs!$B$30)*(1-Inputs!$B$33)*(1-Inputs!$B$30/Inputs!$B$31)/(Inputs!$B$29-Inputs!$B$30)*DCF!M$6</f>
        <v>161077.54349001477</v>
      </c>
      <c r="DJ915" s="15">
        <f ca="1">SUM(CM915:CW915)+BP915*DCF!M$28*(1+Inputs!$B$30)*(1-Inputs!$B$33)*(1-Inputs!$B$30/Inputs!$B$31)/(Inputs!$B$29-Inputs!$B$30)*DCF!M$6</f>
        <v>939661.4472575481</v>
      </c>
      <c r="DK915" s="15">
        <f ca="1">SUM(CX915:DH915)+CA915*DCF!M$46*(1+Inputs!$B$30)*(1-Inputs!$B$33)*(1-Inputs!$B$30/Inputs!$B$31)/(Inputs!$B$29-Inputs!$B$30)*DCF!M$6</f>
        <v>264472.82440024265</v>
      </c>
      <c r="DM915" s="15">
        <f ca="1">DI915+DJ915+DK915+Inputs!$B$34+Inputs!$B$36-Inputs!$B$35</f>
        <v>1442062.8151478055</v>
      </c>
    </row>
    <row r="916" spans="1:117" x14ac:dyDescent="0.75">
      <c r="A916" s="11">
        <v>903</v>
      </c>
      <c r="C916" s="24">
        <f t="shared" ca="1" si="540"/>
        <v>-0.78071041926618145</v>
      </c>
      <c r="D916" s="24">
        <f t="shared" ca="1" si="540"/>
        <v>-0.68216849396000245</v>
      </c>
      <c r="E916" s="24">
        <f t="shared" ca="1" si="540"/>
        <v>2.1523464391432514E-2</v>
      </c>
      <c r="F916" s="24">
        <f t="shared" ca="1" si="540"/>
        <v>-1.06506104847786</v>
      </c>
      <c r="G916" s="24">
        <f t="shared" ca="1" si="540"/>
        <v>1.5374783890227426</v>
      </c>
      <c r="H916" s="24">
        <f t="shared" ca="1" si="540"/>
        <v>-0.31789229180040063</v>
      </c>
      <c r="I916" s="24">
        <f t="shared" ca="1" si="540"/>
        <v>1.8200512502684931</v>
      </c>
      <c r="J916" s="24">
        <f t="shared" ca="1" si="540"/>
        <v>-0.68174343851671126</v>
      </c>
      <c r="K916" s="24">
        <f t="shared" ca="1" si="540"/>
        <v>-1.1070317099385474</v>
      </c>
      <c r="L916" s="24">
        <f t="shared" ca="1" si="540"/>
        <v>0.87562212421351926</v>
      </c>
      <c r="M916" s="24">
        <f t="shared" ca="1" si="540"/>
        <v>-0.76690295083703508</v>
      </c>
      <c r="N916" s="24">
        <f ca="1">SQRT(Inputs!$B$38)*C916+SQRT(1-Inputs!$B$38)*_xlfn.NORM.S.INV(RAND())</f>
        <v>1.5749006452574859</v>
      </c>
      <c r="O916" s="24">
        <f ca="1">SQRT(Inputs!$B$38)*D916+SQRT(1-Inputs!$B$38)*_xlfn.NORM.S.INV(RAND())</f>
        <v>0.5487934111905286</v>
      </c>
      <c r="P916" s="24">
        <f ca="1">SQRT(Inputs!$B$38)*E916+SQRT(1-Inputs!$B$38)*_xlfn.NORM.S.INV(RAND())</f>
        <v>0.33376277496298595</v>
      </c>
      <c r="Q916" s="24">
        <f ca="1">SQRT(Inputs!$B$38)*F916+SQRT(1-Inputs!$B$38)*_xlfn.NORM.S.INV(RAND())</f>
        <v>-1.3853109163270247</v>
      </c>
      <c r="R916" s="24">
        <f ca="1">SQRT(Inputs!$B$38)*G916+SQRT(1-Inputs!$B$38)*_xlfn.NORM.S.INV(RAND())</f>
        <v>1.551751657312384</v>
      </c>
      <c r="S916" s="24">
        <f ca="1">SQRT(Inputs!$B$38)*H916+SQRT(1-Inputs!$B$38)*_xlfn.NORM.S.INV(RAND())</f>
        <v>0.68965311237110472</v>
      </c>
      <c r="T916" s="24">
        <f ca="1">SQRT(Inputs!$B$38)*I916+SQRT(1-Inputs!$B$38)*_xlfn.NORM.S.INV(RAND())</f>
        <v>-0.21367502511242242</v>
      </c>
      <c r="U916" s="24">
        <f ca="1">SQRT(Inputs!$B$38)*J916+SQRT(1-Inputs!$B$38)*_xlfn.NORM.S.INV(RAND())</f>
        <v>0.84716418691583428</v>
      </c>
      <c r="V916" s="24">
        <f ca="1">SQRT(Inputs!$B$38)*K916+SQRT(1-Inputs!$B$38)*_xlfn.NORM.S.INV(RAND())</f>
        <v>-0.37935836582092264</v>
      </c>
      <c r="W916" s="24">
        <f ca="1">SQRT(Inputs!$B$38)*L916+SQRT(1-Inputs!$B$38)*_xlfn.NORM.S.INV(RAND())</f>
        <v>1.1569800705348605</v>
      </c>
      <c r="X916" s="24">
        <f ca="1">SQRT(Inputs!$B$38)*M916+SQRT(1-Inputs!$B$38)*_xlfn.NORM.S.INV(RAND())</f>
        <v>0.88110382069257032</v>
      </c>
      <c r="Y916" s="24">
        <f ca="1">SQRT(Inputs!$B$38)*C916+SQRT(1-Inputs!$B$38)*_xlfn.NORM.S.INV(RAND())</f>
        <v>-0.76143964638527284</v>
      </c>
      <c r="Z916" s="24">
        <f ca="1">SQRT(Inputs!$B$38)*D916+SQRT(1-Inputs!$B$38)*_xlfn.NORM.S.INV(RAND())</f>
        <v>-6.2079492637562128E-2</v>
      </c>
      <c r="AA916" s="24">
        <f ca="1">SQRT(Inputs!$B$38)*E916+SQRT(1-Inputs!$B$38)*_xlfn.NORM.S.INV(RAND())</f>
        <v>9.6515588267859609E-2</v>
      </c>
      <c r="AB916" s="24">
        <f ca="1">SQRT(Inputs!$B$38)*F916+SQRT(1-Inputs!$B$38)*_xlfn.NORM.S.INV(RAND())</f>
        <v>-0.79887524400645593</v>
      </c>
      <c r="AC916" s="24">
        <f ca="1">SQRT(Inputs!$B$38)*G916+SQRT(1-Inputs!$B$38)*_xlfn.NORM.S.INV(RAND())</f>
        <v>1.0309542442854911</v>
      </c>
      <c r="AD916" s="24">
        <f ca="1">SQRT(Inputs!$B$38)*H916+SQRT(1-Inputs!$B$38)*_xlfn.NORM.S.INV(RAND())</f>
        <v>-0.37508666771191101</v>
      </c>
      <c r="AE916" s="24">
        <f ca="1">SQRT(Inputs!$B$38)*I916+SQRT(1-Inputs!$B$38)*_xlfn.NORM.S.INV(RAND())</f>
        <v>0.54024595361494077</v>
      </c>
      <c r="AF916" s="24">
        <f ca="1">SQRT(Inputs!$B$38)*J916+SQRT(1-Inputs!$B$38)*_xlfn.NORM.S.INV(RAND())</f>
        <v>-0.10196861869687718</v>
      </c>
      <c r="AG916" s="24">
        <f ca="1">SQRT(Inputs!$B$38)*K916+SQRT(1-Inputs!$B$38)*_xlfn.NORM.S.INV(RAND())</f>
        <v>0.57858112996648625</v>
      </c>
      <c r="AH916" s="24">
        <f ca="1">SQRT(Inputs!$B$38)*L916+SQRT(1-Inputs!$B$38)*_xlfn.NORM.S.INV(RAND())</f>
        <v>-0.27525921348502214</v>
      </c>
      <c r="AI916" s="24">
        <f ca="1">SQRT(Inputs!$B$38)*M916+SQRT(1-Inputs!$B$38)*_xlfn.NORM.S.INV(RAND())</f>
        <v>1.5752521260236017</v>
      </c>
      <c r="AJ916" s="24">
        <f ca="1">SQRT(Inputs!$B$38)*C916+SQRT(1-Inputs!$B$38)*_xlfn.NORM.S.INV(RAND())</f>
        <v>-1.3476816003878078</v>
      </c>
      <c r="AK916" s="24">
        <f ca="1">SQRT(Inputs!$B$38)*D916+SQRT(1-Inputs!$B$38)*_xlfn.NORM.S.INV(RAND())</f>
        <v>-1.4992411578834601</v>
      </c>
      <c r="AL916" s="24">
        <f ca="1">SQRT(Inputs!$B$38)*E916+SQRT(1-Inputs!$B$38)*_xlfn.NORM.S.INV(RAND())</f>
        <v>0.50137625108308881</v>
      </c>
      <c r="AM916" s="24">
        <f ca="1">SQRT(Inputs!$B$38)*F916+SQRT(1-Inputs!$B$38)*_xlfn.NORM.S.INV(RAND())</f>
        <v>0.46903149611844708</v>
      </c>
      <c r="AN916" s="24">
        <f ca="1">SQRT(Inputs!$B$38)*G916+SQRT(1-Inputs!$B$38)*_xlfn.NORM.S.INV(RAND())</f>
        <v>0.59452700599790997</v>
      </c>
      <c r="AO916" s="24">
        <f ca="1">SQRT(Inputs!$B$38)*H916+SQRT(1-Inputs!$B$38)*_xlfn.NORM.S.INV(RAND())</f>
        <v>-0.77915654861313288</v>
      </c>
      <c r="AP916" s="24">
        <f ca="1">SQRT(Inputs!$B$38)*I916+SQRT(1-Inputs!$B$38)*_xlfn.NORM.S.INV(RAND())</f>
        <v>0.60940908862853382</v>
      </c>
      <c r="AQ916" s="24">
        <f ca="1">SQRT(Inputs!$B$38)*J916+SQRT(1-Inputs!$B$38)*_xlfn.NORM.S.INV(RAND())</f>
        <v>0.40700315868109138</v>
      </c>
      <c r="AR916" s="24">
        <f ca="1">SQRT(Inputs!$B$38)*K916+SQRT(1-Inputs!$B$38)*_xlfn.NORM.S.INV(RAND())</f>
        <v>-1.1488544864072079</v>
      </c>
      <c r="AS916" s="24">
        <f ca="1">SQRT(Inputs!$B$38)*L916+SQRT(1-Inputs!$B$38)*_xlfn.NORM.S.INV(RAND())</f>
        <v>1.1301253986868529</v>
      </c>
      <c r="AT916" s="24">
        <f ca="1">SQRT(Inputs!$B$38)*M916+SQRT(1-Inputs!$B$38)*_xlfn.NORM.S.INV(RAND())</f>
        <v>-0.9716301023030316</v>
      </c>
      <c r="AU916" s="15">
        <f ca="1">Inputs!$B$6*EXP($B$8-0.5*C$5^2+C$5*N916)</f>
        <v>6403.156986973333</v>
      </c>
      <c r="AV916" s="15">
        <f t="shared" ca="1" si="510"/>
        <v>8449.1363174711769</v>
      </c>
      <c r="AW916" s="15">
        <f t="shared" ca="1" si="511"/>
        <v>10776.611237016836</v>
      </c>
      <c r="AX916" s="15">
        <f t="shared" ca="1" si="512"/>
        <v>11066.19789114691</v>
      </c>
      <c r="AY916" s="15">
        <f t="shared" ca="1" si="513"/>
        <v>16211.056153731208</v>
      </c>
      <c r="AZ916" s="15">
        <f t="shared" ca="1" si="514"/>
        <v>21390.922145929253</v>
      </c>
      <c r="BA916" s="15">
        <f t="shared" ca="1" si="515"/>
        <v>25598.115385637797</v>
      </c>
      <c r="BB916" s="15">
        <f t="shared" ca="1" si="516"/>
        <v>34116.083153612599</v>
      </c>
      <c r="BC916" s="15">
        <f t="shared" ca="1" si="517"/>
        <v>40281.108055731922</v>
      </c>
      <c r="BD916" s="15">
        <f t="shared" ca="1" si="518"/>
        <v>54988.101810187683</v>
      </c>
      <c r="BE916" s="15">
        <f t="shared" ca="1" si="519"/>
        <v>73011.161044174529</v>
      </c>
      <c r="BF916" s="15">
        <f ca="1">Inputs!$B$13*EXP($B$9-0.5*C$6^2+C$6*Y916)</f>
        <v>11893.122607786787</v>
      </c>
      <c r="BG916" s="15">
        <f t="shared" ca="1" si="520"/>
        <v>14333.112771802693</v>
      </c>
      <c r="BH916" s="15">
        <f t="shared" ca="1" si="521"/>
        <v>17795.019180720872</v>
      </c>
      <c r="BI916" s="15">
        <f t="shared" ca="1" si="522"/>
        <v>19263.328434533458</v>
      </c>
      <c r="BJ916" s="15">
        <f t="shared" ca="1" si="523"/>
        <v>27399.214928092613</v>
      </c>
      <c r="BK916" s="15">
        <f t="shared" ca="1" si="524"/>
        <v>31953.253092618721</v>
      </c>
      <c r="BL916" s="15">
        <f t="shared" ca="1" si="525"/>
        <v>42097.191421107367</v>
      </c>
      <c r="BM916" s="15">
        <f t="shared" ca="1" si="526"/>
        <v>51095.178423680161</v>
      </c>
      <c r="BN916" s="15">
        <f t="shared" ca="1" si="527"/>
        <v>67352.314156357315</v>
      </c>
      <c r="BO916" s="15">
        <f t="shared" ca="1" si="528"/>
        <v>80260.519919731276</v>
      </c>
      <c r="BP916" s="15">
        <f t="shared" ca="1" si="529"/>
        <v>118087.14178651336</v>
      </c>
      <c r="BQ916" s="15">
        <f ca="1">Inputs!$B$20*EXP($B$10-0.5*C$7^2+C$7*AJ916)</f>
        <v>2659.5955802581866</v>
      </c>
      <c r="BR916" s="15">
        <f t="shared" ca="1" si="530"/>
        <v>2241.6822043258808</v>
      </c>
      <c r="BS916" s="15">
        <f t="shared" ca="1" si="531"/>
        <v>3545.1858367701066</v>
      </c>
      <c r="BT916" s="15">
        <f t="shared" ca="1" si="532"/>
        <v>5528.0416033270212</v>
      </c>
      <c r="BU916" s="15">
        <f t="shared" ca="1" si="533"/>
        <v>8846.5413319723011</v>
      </c>
      <c r="BV916" s="15">
        <f t="shared" ca="1" si="534"/>
        <v>10326.506757608306</v>
      </c>
      <c r="BW916" s="15">
        <f t="shared" ca="1" si="535"/>
        <v>16393.868319795278</v>
      </c>
      <c r="BX916" s="15">
        <f t="shared" ca="1" si="536"/>
        <v>24878.801562620654</v>
      </c>
      <c r="BY916" s="15">
        <f t="shared" ca="1" si="537"/>
        <v>27980.820923580566</v>
      </c>
      <c r="BZ916" s="15">
        <f t="shared" ca="1" si="538"/>
        <v>48326.844453162426</v>
      </c>
      <c r="CA916" s="15">
        <f t="shared" ca="1" si="539"/>
        <v>57119.697420251672</v>
      </c>
      <c r="CB916" s="15">
        <f ca="1">(AU916*DCF!C$10-DCF!C$5*MAX(AU916*DCF!C$10,0)-MAX(AU916-Inputs!$B$6,0)/Inputs!$B$10)*DCF!C$6</f>
        <v>1032.8003045092303</v>
      </c>
      <c r="CC916" s="15">
        <f ca="1">(AV916*DCF!D$10-DCF!D$5*MAX(AV916*DCF!D$10,0)-MAX(AV916-AU916,0)/Inputs!$B$10)*DCF!D$6</f>
        <v>1560.561223705093</v>
      </c>
      <c r="CD916" s="15">
        <f ca="1">(AW916*DCF!E$10-DCF!E$5*MAX(AW916*DCF!E$10,0)-MAX(AW916-AV916,0)/Inputs!$B$10)*DCF!E$6</f>
        <v>1963.9042488922116</v>
      </c>
      <c r="CE916" s="15">
        <f ca="1">(AX916*DCF!F$10-DCF!F$5*MAX(AX916*DCF!F$10,0)-MAX(AX916-AW916,0)/Inputs!$B$10)*DCF!F$6</f>
        <v>2355.4775605940931</v>
      </c>
      <c r="CF916" s="15">
        <f ca="1">(AY916*DCF!G$10-DCF!G$5*MAX(AY916*DCF!G$10,0)-MAX(AY916-AX916,0)/Inputs!$B$10)*DCF!G$6</f>
        <v>2351.1928853464169</v>
      </c>
      <c r="CG916" s="15">
        <f ca="1">(AZ916*DCF!H$10-DCF!H$5*MAX(AZ916*DCF!H$10,0)-MAX(AZ916-AY916,0)/Inputs!$B$10)*DCF!H$6</f>
        <v>3233.2848096628582</v>
      </c>
      <c r="CH916" s="15">
        <f ca="1">(BA916*DCF!I$10-DCF!I$5*MAX(BA916*DCF!I$10,0)-MAX(BA916-AZ916,0)/Inputs!$B$10)*DCF!I$6</f>
        <v>3985.7147608206997</v>
      </c>
      <c r="CI916" s="15">
        <f ca="1">(BB916*DCF!J$10-DCF!J$5*MAX(BB916*DCF!J$10,0)-MAX(BB916-BA916,0)/Inputs!$B$10)*DCF!J$6</f>
        <v>4563.6413791438345</v>
      </c>
      <c r="CJ916" s="15">
        <f ca="1">(BC916*DCF!K$10-DCF!K$5*MAX(BC916*DCF!K$10,0)-MAX(BC916-BB916,0)/Inputs!$B$10)*DCF!K$6</f>
        <v>5621.6018412823787</v>
      </c>
      <c r="CK916" s="15">
        <f ca="1">(BD916*DCF!L$10-DCF!L$5*MAX(BD916*DCF!L$10,0)-MAX(BD916-BC916,0)/Inputs!$B$10)*DCF!L$6</f>
        <v>6391.3989854821129</v>
      </c>
      <c r="CL916" s="15">
        <f ca="1">(BE916*DCF!M$10-DCF!M$5*MAX(BE916*DCF!M$10,0)-MAX(BE916-BD916,0)/Inputs!$B$10)*DCF!M$6</f>
        <v>8149.772152873983</v>
      </c>
      <c r="CM916" s="15">
        <f ca="1">(BF916*DCF!C$28-DCF!C$5*MAX(BF916*DCF!C$28,0)-MAX(BF916-Inputs!$B$13,0)/Inputs!$B$17)*DCF!C$6</f>
        <v>3512.8155849882728</v>
      </c>
      <c r="CN916" s="15">
        <f ca="1">(BG916*DCF!D$28-DCF!D$5*MAX(BG916*DCF!D$28,0)-MAX(BG916-BF916,0)/Inputs!$B$17)*DCF!D$6</f>
        <v>3700.8705128768056</v>
      </c>
      <c r="CO916" s="15">
        <f ca="1">(BH916*DCF!E$28-DCF!E$5*MAX(BH916*DCF!E$28,0)-MAX(BH916-BG916,0)/Inputs!$B$17)*DCF!E$6</f>
        <v>4357.5721971729781</v>
      </c>
      <c r="CP916" s="15">
        <f ca="1">(BI916*DCF!F$28-DCF!F$5*MAX(BI916*DCF!F$28,0)-MAX(BI916-BH916,0)/Inputs!$B$17)*DCF!F$6</f>
        <v>4962.1573492359166</v>
      </c>
      <c r="CQ916" s="15">
        <f ca="1">(BJ916*DCF!G$28-DCF!G$5*MAX(BJ916*DCF!G$28,0)-MAX(BJ916-BI916,0)/Inputs!$B$17)*DCF!G$6</f>
        <v>5740.5584548664419</v>
      </c>
      <c r="CR916" s="15">
        <f ca="1">(BK916*DCF!H$28-DCF!H$5*MAX(BK916*DCF!H$28,0)-MAX(BK916-BJ916,0)/Inputs!$B$17)*DCF!H$6</f>
        <v>7194.8222930747907</v>
      </c>
      <c r="CS916" s="15">
        <f ca="1">(BL916*DCF!I$28-DCF!I$5*MAX(BL916*DCF!I$28,0)-MAX(BL916-BK916,0)/Inputs!$B$17)*DCF!I$6</f>
        <v>8443.3162808007037</v>
      </c>
      <c r="CT916" s="15">
        <f ca="1">(BM916*DCF!J$28-DCF!J$5*MAX(BM916*DCF!J$28,0)-MAX(BM916-BL916,0)/Inputs!$B$17)*DCF!J$6</f>
        <v>10205.406953956068</v>
      </c>
      <c r="CU916" s="15">
        <f ca="1">(BN916*DCF!K$28-DCF!K$5*MAX(BN916*DCF!K$28,0)-MAX(BN916-BM916,0)/Inputs!$B$17)*DCF!K$6</f>
        <v>12232.396870315017</v>
      </c>
      <c r="CV916" s="15">
        <f ca="1">(BO916*DCF!L$28-DCF!L$5*MAX(BO916*DCF!L$28,0)-MAX(BO916-BN916,0)/Inputs!$B$17)*DCF!L$6</f>
        <v>14553.073375778638</v>
      </c>
      <c r="CW916" s="15">
        <f ca="1">(BP916*DCF!M$28-DCF!M$5*MAX(BP916*DCF!M$28,0)-MAX(BP916-BO916,0)/Inputs!$B$17)*DCF!M$6</f>
        <v>18264.219181114961</v>
      </c>
      <c r="CX916" s="15">
        <f ca="1">(BQ916*DCF!C$46-DCF!C$5*MAX(BQ916*DCF!C$46,0)-MAX(BQ916-Inputs!$B$20,0)/Inputs!$B$24)*DCF!C$6</f>
        <v>-614.22530721898067</v>
      </c>
      <c r="CY916" s="15">
        <f ca="1">(BR916*DCF!D$46-DCF!D$5*MAX(BR916*DCF!D$46,0)-MAX(BR916-BQ916,0)/Inputs!$B$24)*DCF!D$6</f>
        <v>-382.60287557365064</v>
      </c>
      <c r="CZ916" s="15">
        <f ca="1">(BS916*DCF!E$46-DCF!E$5*MAX(BS916*DCF!E$46,0)-MAX(BS916-BR916,0)/Inputs!$B$24)*DCF!E$6</f>
        <v>-933.02964485181428</v>
      </c>
      <c r="DA916" s="15">
        <f ca="1">(BT916*DCF!F$46-DCF!F$5*MAX(BT916*DCF!F$46,0)-MAX(BT916-BS916,0)/Inputs!$B$24)*DCF!F$6</f>
        <v>-1124.6074079552286</v>
      </c>
      <c r="DB916" s="15">
        <f ca="1">(BU916*DCF!G$46-DCF!G$5*MAX(BU916*DCF!G$46,0)-MAX(BU916-BT916,0)/Inputs!$B$24)*DCF!G$6</f>
        <v>-1413.8579149434399</v>
      </c>
      <c r="DC916" s="15">
        <f ca="1">(BV916*DCF!H$46-DCF!H$5*MAX(BV916*DCF!H$46,0)-MAX(BV916-BU916,0)/Inputs!$B$24)*DCF!H$6</f>
        <v>-459.89018811777822</v>
      </c>
      <c r="DD916" s="15">
        <f ca="1">(BW916*DCF!I$46-DCF!I$5*MAX(BW916*DCF!I$46,0)-MAX(BW916-BV916,0)/Inputs!$B$24)*DCF!I$6</f>
        <v>-1363.0820426676617</v>
      </c>
      <c r="DE916" s="15">
        <f ca="1">(BX916*DCF!J$46-DCF!J$5*MAX(BX916*DCF!J$46,0)-MAX(BX916-BW916,0)/Inputs!$B$24)*DCF!J$6</f>
        <v>-1206.46876459807</v>
      </c>
      <c r="DF916" s="15">
        <f ca="1">(BY916*DCF!K$46-DCF!K$5*MAX(BY916*DCF!K$46,0)-MAX(BY916-BX916,0)/Inputs!$B$24)*DCF!K$6</f>
        <v>838.44565969059101</v>
      </c>
      <c r="DG916" s="15">
        <f ca="1">(BZ916*DCF!L$46-DCF!L$5*MAX(BZ916*DCF!L$46,0)-MAX(BZ916-BY916,0)/Inputs!$B$24)*DCF!L$6</f>
        <v>-1263.7613790750006</v>
      </c>
      <c r="DH916" s="15">
        <f ca="1">(CA916*DCF!M$46-DCF!M$5*MAX(CA916*DCF!M$46,0)-MAX(CA916-BZ916,0)/Inputs!$B$24)*DCF!M$6</f>
        <v>2639.7596366407861</v>
      </c>
      <c r="DI916" s="15">
        <f ca="1">SUM(CB916:CL916)+BE916*DCF!M$10*(1+Inputs!$B$30)*(1-Inputs!$B$33)*(1-Inputs!$B$30/Inputs!$B$31)/(Inputs!$B$29-Inputs!$B$30)*DCF!M$6</f>
        <v>244400.37681090503</v>
      </c>
      <c r="DJ916" s="15">
        <f ca="1">SUM(CM916:CW916)+BP916*DCF!M$28*(1+Inputs!$B$30)*(1-Inputs!$B$33)*(1-Inputs!$B$30/Inputs!$B$31)/(Inputs!$B$29-Inputs!$B$30)*DCF!M$6</f>
        <v>531351.31189772533</v>
      </c>
      <c r="DK916" s="15">
        <f ca="1">SUM(CX916:DH916)+CA916*DCF!M$46*(1+Inputs!$B$30)*(1-Inputs!$B$33)*(1-Inputs!$B$30/Inputs!$B$31)/(Inputs!$B$29-Inputs!$B$30)*DCF!M$6</f>
        <v>83030.498243753871</v>
      </c>
      <c r="DM916" s="15">
        <f ca="1">DI916+DJ916+DK916+Inputs!$B$34+Inputs!$B$36-Inputs!$B$35</f>
        <v>935633.18695238431</v>
      </c>
    </row>
    <row r="917" spans="1:117" x14ac:dyDescent="0.75">
      <c r="A917" s="11">
        <v>904</v>
      </c>
      <c r="C917" s="24">
        <f t="shared" ca="1" si="540"/>
        <v>0.9746772334510071</v>
      </c>
      <c r="D917" s="24">
        <f t="shared" ca="1" si="540"/>
        <v>-0.27016138107947907</v>
      </c>
      <c r="E917" s="24">
        <f t="shared" ca="1" si="540"/>
        <v>0.30875177226413525</v>
      </c>
      <c r="F917" s="24">
        <f t="shared" ca="1" si="540"/>
        <v>8.0181513530219642E-2</v>
      </c>
      <c r="G917" s="24">
        <f t="shared" ca="1" si="540"/>
        <v>-0.58702958120658622</v>
      </c>
      <c r="H917" s="24">
        <f t="shared" ca="1" si="540"/>
        <v>0.94033046830059408</v>
      </c>
      <c r="I917" s="24">
        <f t="shared" ca="1" si="540"/>
        <v>0.51098432163818208</v>
      </c>
      <c r="J917" s="24">
        <f t="shared" ca="1" si="540"/>
        <v>3.293605123820418E-2</v>
      </c>
      <c r="K917" s="24">
        <f t="shared" ca="1" si="540"/>
        <v>0.51582061556659464</v>
      </c>
      <c r="L917" s="24">
        <f t="shared" ca="1" si="540"/>
        <v>-0.28321327172560612</v>
      </c>
      <c r="M917" s="24">
        <f t="shared" ca="1" si="540"/>
        <v>0.32530567987917031</v>
      </c>
      <c r="N917" s="24">
        <f ca="1">SQRT(Inputs!$B$38)*C917+SQRT(1-Inputs!$B$38)*_xlfn.NORM.S.INV(RAND())</f>
        <v>4.6448684362776882E-2</v>
      </c>
      <c r="O917" s="24">
        <f ca="1">SQRT(Inputs!$B$38)*D917+SQRT(1-Inputs!$B$38)*_xlfn.NORM.S.INV(RAND())</f>
        <v>-2.0823762338443603</v>
      </c>
      <c r="P917" s="24">
        <f ca="1">SQRT(Inputs!$B$38)*E917+SQRT(1-Inputs!$B$38)*_xlfn.NORM.S.INV(RAND())</f>
        <v>-8.5623067435285222E-2</v>
      </c>
      <c r="Q917" s="24">
        <f ca="1">SQRT(Inputs!$B$38)*F917+SQRT(1-Inputs!$B$38)*_xlfn.NORM.S.INV(RAND())</f>
        <v>1.4324368991412577</v>
      </c>
      <c r="R917" s="24">
        <f ca="1">SQRT(Inputs!$B$38)*G917+SQRT(1-Inputs!$B$38)*_xlfn.NORM.S.INV(RAND())</f>
        <v>0.35689422620782546</v>
      </c>
      <c r="S917" s="24">
        <f ca="1">SQRT(Inputs!$B$38)*H917+SQRT(1-Inputs!$B$38)*_xlfn.NORM.S.INV(RAND())</f>
        <v>0.60622403723163831</v>
      </c>
      <c r="T917" s="24">
        <f ca="1">SQRT(Inputs!$B$38)*I917+SQRT(1-Inputs!$B$38)*_xlfn.NORM.S.INV(RAND())</f>
        <v>0.64998005540391124</v>
      </c>
      <c r="U917" s="24">
        <f ca="1">SQRT(Inputs!$B$38)*J917+SQRT(1-Inputs!$B$38)*_xlfn.NORM.S.INV(RAND())</f>
        <v>8.8251336795334645E-2</v>
      </c>
      <c r="V917" s="24">
        <f ca="1">SQRT(Inputs!$B$38)*K917+SQRT(1-Inputs!$B$38)*_xlfn.NORM.S.INV(RAND())</f>
        <v>0.95788785474817373</v>
      </c>
      <c r="W917" s="24">
        <f ca="1">SQRT(Inputs!$B$38)*L917+SQRT(1-Inputs!$B$38)*_xlfn.NORM.S.INV(RAND())</f>
        <v>-0.75662765553536171</v>
      </c>
      <c r="X917" s="24">
        <f ca="1">SQRT(Inputs!$B$38)*M917+SQRT(1-Inputs!$B$38)*_xlfn.NORM.S.INV(RAND())</f>
        <v>-0.4507754278925411</v>
      </c>
      <c r="Y917" s="24">
        <f ca="1">SQRT(Inputs!$B$38)*C917+SQRT(1-Inputs!$B$38)*_xlfn.NORM.S.INV(RAND())</f>
        <v>1.1923742236044936</v>
      </c>
      <c r="Z917" s="24">
        <f ca="1">SQRT(Inputs!$B$38)*D917+SQRT(1-Inputs!$B$38)*_xlfn.NORM.S.INV(RAND())</f>
        <v>-0.66985336112044636</v>
      </c>
      <c r="AA917" s="24">
        <f ca="1">SQRT(Inputs!$B$38)*E917+SQRT(1-Inputs!$B$38)*_xlfn.NORM.S.INV(RAND())</f>
        <v>1.1210378954974114</v>
      </c>
      <c r="AB917" s="24">
        <f ca="1">SQRT(Inputs!$B$38)*F917+SQRT(1-Inputs!$B$38)*_xlfn.NORM.S.INV(RAND())</f>
        <v>-0.47796660564415783</v>
      </c>
      <c r="AC917" s="24">
        <f ca="1">SQRT(Inputs!$B$38)*G917+SQRT(1-Inputs!$B$38)*_xlfn.NORM.S.INV(RAND())</f>
        <v>0.3531927455846739</v>
      </c>
      <c r="AD917" s="24">
        <f ca="1">SQRT(Inputs!$B$38)*H917+SQRT(1-Inputs!$B$38)*_xlfn.NORM.S.INV(RAND())</f>
        <v>-0.36991083819193793</v>
      </c>
      <c r="AE917" s="24">
        <f ca="1">SQRT(Inputs!$B$38)*I917+SQRT(1-Inputs!$B$38)*_xlfn.NORM.S.INV(RAND())</f>
        <v>0.56279734663975434</v>
      </c>
      <c r="AF917" s="24">
        <f ca="1">SQRT(Inputs!$B$38)*J917+SQRT(1-Inputs!$B$38)*_xlfn.NORM.S.INV(RAND())</f>
        <v>0.8251358656778186</v>
      </c>
      <c r="AG917" s="24">
        <f ca="1">SQRT(Inputs!$B$38)*K917+SQRT(1-Inputs!$B$38)*_xlfn.NORM.S.INV(RAND())</f>
        <v>-0.43072754844622124</v>
      </c>
      <c r="AH917" s="24">
        <f ca="1">SQRT(Inputs!$B$38)*L917+SQRT(1-Inputs!$B$38)*_xlfn.NORM.S.INV(RAND())</f>
        <v>-1.4161832138766348</v>
      </c>
      <c r="AI917" s="24">
        <f ca="1">SQRT(Inputs!$B$38)*M917+SQRT(1-Inputs!$B$38)*_xlfn.NORM.S.INV(RAND())</f>
        <v>0.40666517785908801</v>
      </c>
      <c r="AJ917" s="24">
        <f ca="1">SQRT(Inputs!$B$38)*C917+SQRT(1-Inputs!$B$38)*_xlfn.NORM.S.INV(RAND())</f>
        <v>-0.46547860913286221</v>
      </c>
      <c r="AK917" s="24">
        <f ca="1">SQRT(Inputs!$B$38)*D917+SQRT(1-Inputs!$B$38)*_xlfn.NORM.S.INV(RAND())</f>
        <v>-0.32694073529724998</v>
      </c>
      <c r="AL917" s="24">
        <f ca="1">SQRT(Inputs!$B$38)*E917+SQRT(1-Inputs!$B$38)*_xlfn.NORM.S.INV(RAND())</f>
        <v>-0.67202025654810726</v>
      </c>
      <c r="AM917" s="24">
        <f ca="1">SQRT(Inputs!$B$38)*F917+SQRT(1-Inputs!$B$38)*_xlfn.NORM.S.INV(RAND())</f>
        <v>-0.71527352755365581</v>
      </c>
      <c r="AN917" s="24">
        <f ca="1">SQRT(Inputs!$B$38)*G917+SQRT(1-Inputs!$B$38)*_xlfn.NORM.S.INV(RAND())</f>
        <v>0.74836498824797726</v>
      </c>
      <c r="AO917" s="24">
        <f ca="1">SQRT(Inputs!$B$38)*H917+SQRT(1-Inputs!$B$38)*_xlfn.NORM.S.INV(RAND())</f>
        <v>0.18123918680675866</v>
      </c>
      <c r="AP917" s="24">
        <f ca="1">SQRT(Inputs!$B$38)*I917+SQRT(1-Inputs!$B$38)*_xlfn.NORM.S.INV(RAND())</f>
        <v>0.17432870681855228</v>
      </c>
      <c r="AQ917" s="24">
        <f ca="1">SQRT(Inputs!$B$38)*J917+SQRT(1-Inputs!$B$38)*_xlfn.NORM.S.INV(RAND())</f>
        <v>0.68359626186560907</v>
      </c>
      <c r="AR917" s="24">
        <f ca="1">SQRT(Inputs!$B$38)*K917+SQRT(1-Inputs!$B$38)*_xlfn.NORM.S.INV(RAND())</f>
        <v>-6.3083549028862318E-2</v>
      </c>
      <c r="AS917" s="24">
        <f ca="1">SQRT(Inputs!$B$38)*L917+SQRT(1-Inputs!$B$38)*_xlfn.NORM.S.INV(RAND())</f>
        <v>-1.551772439737781</v>
      </c>
      <c r="AT917" s="24">
        <f ca="1">SQRT(Inputs!$B$38)*M917+SQRT(1-Inputs!$B$38)*_xlfn.NORM.S.INV(RAND())</f>
        <v>-1.6586881096151176</v>
      </c>
      <c r="AU917" s="15">
        <f ca="1">Inputs!$B$6*EXP($B$8-0.5*C$5^2+C$5*N917)</f>
        <v>4999.6900903730466</v>
      </c>
      <c r="AV917" s="15">
        <f t="shared" ca="1" si="510"/>
        <v>4480.7160151352355</v>
      </c>
      <c r="AW917" s="15">
        <f t="shared" ca="1" si="511"/>
        <v>5400.7052257960313</v>
      </c>
      <c r="AX917" s="15">
        <f t="shared" ca="1" si="512"/>
        <v>7885.8972496892402</v>
      </c>
      <c r="AY917" s="15">
        <f t="shared" ca="1" si="513"/>
        <v>10047.555026656484</v>
      </c>
      <c r="AZ917" s="15">
        <f t="shared" ca="1" si="514"/>
        <v>13136.771827873756</v>
      </c>
      <c r="BA917" s="15">
        <f t="shared" ca="1" si="515"/>
        <v>17207.70560821885</v>
      </c>
      <c r="BB917" s="15">
        <f t="shared" ca="1" si="516"/>
        <v>21254.576961057843</v>
      </c>
      <c r="BC917" s="15">
        <f t="shared" ca="1" si="517"/>
        <v>28553.232269901371</v>
      </c>
      <c r="BD917" s="15">
        <f t="shared" ca="1" si="518"/>
        <v>32590.404886241053</v>
      </c>
      <c r="BE917" s="15">
        <f t="shared" ca="1" si="519"/>
        <v>38328.947617126425</v>
      </c>
      <c r="BF917" s="15">
        <f ca="1">Inputs!$B$13*EXP($B$9-0.5*C$6^2+C$6*Y917)</f>
        <v>17519.234437585412</v>
      </c>
      <c r="BG917" s="15">
        <f t="shared" ca="1" si="520"/>
        <v>18920.495987835573</v>
      </c>
      <c r="BH917" s="15">
        <f t="shared" ca="1" si="521"/>
        <v>27841.188880129375</v>
      </c>
      <c r="BI917" s="15">
        <f t="shared" ca="1" si="522"/>
        <v>31664.470201412885</v>
      </c>
      <c r="BJ917" s="15">
        <f t="shared" ca="1" si="523"/>
        <v>40846.049101165372</v>
      </c>
      <c r="BK917" s="15">
        <f t="shared" ca="1" si="524"/>
        <v>47668.67087753152</v>
      </c>
      <c r="BL917" s="15">
        <f t="shared" ca="1" si="525"/>
        <v>62985.45908004605</v>
      </c>
      <c r="BM917" s="15">
        <f t="shared" ca="1" si="526"/>
        <v>85779.920361356053</v>
      </c>
      <c r="BN917" s="15">
        <f t="shared" ca="1" si="527"/>
        <v>100191.23361133666</v>
      </c>
      <c r="BO917" s="15">
        <f t="shared" ca="1" si="528"/>
        <v>104564.07103620848</v>
      </c>
      <c r="BP917" s="15">
        <f t="shared" ca="1" si="529"/>
        <v>134767.13088504397</v>
      </c>
      <c r="BQ917" s="15">
        <f ca="1">Inputs!$B$20*EXP($B$10-0.5*C$7^2+C$7*AJ917)</f>
        <v>3636.6982734327289</v>
      </c>
      <c r="BR917" s="15">
        <f t="shared" ca="1" si="530"/>
        <v>4447.881335080283</v>
      </c>
      <c r="BS917" s="15">
        <f t="shared" ca="1" si="531"/>
        <v>5021.8028396459795</v>
      </c>
      <c r="BT917" s="15">
        <f t="shared" ca="1" si="532"/>
        <v>5739.3768472842366</v>
      </c>
      <c r="BU917" s="15">
        <f t="shared" ca="1" si="533"/>
        <v>9533.0790587465217</v>
      </c>
      <c r="BV917" s="15">
        <f t="shared" ca="1" si="534"/>
        <v>13816.050756314367</v>
      </c>
      <c r="BW917" s="15">
        <f t="shared" ca="1" si="535"/>
        <v>20004.153016715114</v>
      </c>
      <c r="BX917" s="15">
        <f t="shared" ca="1" si="536"/>
        <v>32088.521497723093</v>
      </c>
      <c r="BY917" s="15">
        <f t="shared" ca="1" si="537"/>
        <v>44422.06980909103</v>
      </c>
      <c r="BZ917" s="15">
        <f t="shared" ca="1" si="538"/>
        <v>46860.76558429734</v>
      </c>
      <c r="CA917" s="15">
        <f t="shared" ca="1" si="539"/>
        <v>49021.150554649015</v>
      </c>
      <c r="CB917" s="15">
        <f ca="1">(AU917*DCF!C$10-DCF!C$5*MAX(AU917*DCF!C$10,0)-MAX(AU917-Inputs!$B$6,0)/Inputs!$B$10)*DCF!C$6</f>
        <v>1042.8072736370848</v>
      </c>
      <c r="CC917" s="15">
        <f ca="1">(AV917*DCF!D$10-DCF!D$5*MAX(AV917*DCF!D$10,0)-MAX(AV917-AU917,0)/Inputs!$B$10)*DCF!D$6</f>
        <v>1092.1441728346376</v>
      </c>
      <c r="CD917" s="15">
        <f ca="1">(AW917*DCF!E$10-DCF!E$5*MAX(AW917*DCF!E$10,0)-MAX(AW917-AV917,0)/Inputs!$B$10)*DCF!E$6</f>
        <v>1039.7171961075667</v>
      </c>
      <c r="CE917" s="15">
        <f ca="1">(AX917*DCF!F$10-DCF!F$5*MAX(AX917*DCF!F$10,0)-MAX(AX917-AW917,0)/Inputs!$B$10)*DCF!F$6</f>
        <v>1204.3719569493032</v>
      </c>
      <c r="CF917" s="15">
        <f ca="1">(AY917*DCF!G$10-DCF!G$5*MAX(AY917*DCF!G$10,0)-MAX(AY917-AX917,0)/Inputs!$B$10)*DCF!G$6</f>
        <v>1654.6887341538393</v>
      </c>
      <c r="CG917" s="15">
        <f ca="1">(AZ917*DCF!H$10-DCF!H$5*MAX(AZ917*DCF!H$10,0)-MAX(AZ917-AY917,0)/Inputs!$B$10)*DCF!H$6</f>
        <v>2001.9678485606571</v>
      </c>
      <c r="CH917" s="15">
        <f ca="1">(BA917*DCF!I$10-DCF!I$5*MAX(BA917*DCF!I$10,0)-MAX(BA917-AZ917,0)/Inputs!$B$10)*DCF!I$6</f>
        <v>2475.4443030050379</v>
      </c>
      <c r="CI917" s="15">
        <f ca="1">(BB917*DCF!J$10-DCF!J$5*MAX(BB917*DCF!J$10,0)-MAX(BB917-BA917,0)/Inputs!$B$10)*DCF!J$6</f>
        <v>3034.0980575943363</v>
      </c>
      <c r="CJ917" s="15">
        <f ca="1">(BC917*DCF!K$10-DCF!K$5*MAX(BC917*DCF!K$10,0)-MAX(BC917-BB917,0)/Inputs!$B$10)*DCF!K$6</f>
        <v>3574.9111906150051</v>
      </c>
      <c r="CK917" s="15">
        <f ca="1">(BD917*DCF!L$10-DCF!L$5*MAX(BD917*DCF!L$10,0)-MAX(BD917-BC917,0)/Inputs!$B$10)*DCF!L$6</f>
        <v>4393.1810081043668</v>
      </c>
      <c r="CL917" s="15">
        <f ca="1">(BE917*DCF!M$10-DCF!M$5*MAX(BE917*DCF!M$10,0)-MAX(BE917-BD917,0)/Inputs!$B$10)*DCF!M$6</f>
        <v>4723.1800121683709</v>
      </c>
      <c r="CM917" s="15">
        <f ca="1">(BF917*DCF!C$28-DCF!C$5*MAX(BF917*DCF!C$28,0)-MAX(BF917-Inputs!$B$13,0)/Inputs!$B$17)*DCF!C$6</f>
        <v>3930.535032584643</v>
      </c>
      <c r="CN917" s="15">
        <f ca="1">(BG917*DCF!D$28-DCF!D$5*MAX(BG917*DCF!D$28,0)-MAX(BG917-BF917,0)/Inputs!$B$17)*DCF!D$6</f>
        <v>5273.5691111668693</v>
      </c>
      <c r="CO917" s="15">
        <f ca="1">(BH917*DCF!E$28-DCF!E$5*MAX(BH917*DCF!E$28,0)-MAX(BH917-BG917,0)/Inputs!$B$17)*DCF!E$6</f>
        <v>6126.9746657321712</v>
      </c>
      <c r="CP917" s="15">
        <f ca="1">(BI917*DCF!F$28-DCF!F$5*MAX(BI917*DCF!F$28,0)-MAX(BI917-BH917,0)/Inputs!$B$17)*DCF!F$6</f>
        <v>7899.9807941177214</v>
      </c>
      <c r="CQ917" s="15">
        <f ca="1">(BJ917*DCF!G$28-DCF!G$5*MAX(BJ917*DCF!G$28,0)-MAX(BJ917-BI917,0)/Inputs!$B$17)*DCF!G$6</f>
        <v>9053.5664693649705</v>
      </c>
      <c r="CR917" s="15">
        <f ca="1">(BK917*DCF!H$28-DCF!H$5*MAX(BK917*DCF!H$28,0)-MAX(BK917-BJ917,0)/Inputs!$B$17)*DCF!H$6</f>
        <v>10728.944266448036</v>
      </c>
      <c r="CS917" s="15">
        <f ca="1">(BL917*DCF!I$28-DCF!I$5*MAX(BL917*DCF!I$28,0)-MAX(BL917-BK917,0)/Inputs!$B$17)*DCF!I$6</f>
        <v>12612.793318355227</v>
      </c>
      <c r="CT917" s="15">
        <f ca="1">(BM917*DCF!J$28-DCF!J$5*MAX(BM917*DCF!J$28,0)-MAX(BM917-BL917,0)/Inputs!$B$17)*DCF!J$6</f>
        <v>16113.684021086141</v>
      </c>
      <c r="CU917" s="15">
        <f ca="1">(BN917*DCF!K$28-DCF!K$5*MAX(BN917*DCF!K$28,0)-MAX(BN917-BM917,0)/Inputs!$B$17)*DCF!K$6</f>
        <v>19393.514716824546</v>
      </c>
      <c r="CV917" s="15">
        <f ca="1">(BO917*DCF!L$28-DCF!L$5*MAX(BO917*DCF!L$28,0)-MAX(BO917-BN917,0)/Inputs!$B$17)*DCF!L$6</f>
        <v>20367.933112084531</v>
      </c>
      <c r="CW917" s="15">
        <f ca="1">(BP917*DCF!M$28-DCF!M$5*MAX(BP917*DCF!M$28,0)-MAX(BP917-BO917,0)/Inputs!$B$17)*DCF!M$6</f>
        <v>22199.445230775993</v>
      </c>
      <c r="CX917" s="15">
        <f ca="1">(BQ917*DCF!C$46-DCF!C$5*MAX(BQ917*DCF!C$46,0)-MAX(BQ917-Inputs!$B$20,0)/Inputs!$B$24)*DCF!C$6</f>
        <v>-1041.1304434868791</v>
      </c>
      <c r="CY917" s="15">
        <f ca="1">(BR917*DCF!D$46-DCF!D$5*MAX(BR917*DCF!D$46,0)-MAX(BR917-BQ917,0)/Inputs!$B$24)*DCF!D$6</f>
        <v>-1105.2746969388784</v>
      </c>
      <c r="CZ917" s="15">
        <f ca="1">(BS917*DCF!E$46-DCF!E$5*MAX(BS917*DCF!E$46,0)-MAX(BS917-BR917,0)/Inputs!$B$24)*DCF!E$6</f>
        <v>-820.0609866935589</v>
      </c>
      <c r="DA917" s="15">
        <f ca="1">(BT917*DCF!F$46-DCF!F$5*MAX(BT917*DCF!F$46,0)-MAX(BT917-BS917,0)/Inputs!$B$24)*DCF!F$6</f>
        <v>-679.26908955364081</v>
      </c>
      <c r="DB917" s="15">
        <f ca="1">(BU917*DCF!G$46-DCF!G$5*MAX(BU917*DCF!G$46,0)-MAX(BU917-BT917,0)/Inputs!$B$24)*DCF!G$6</f>
        <v>-1596.8004140041867</v>
      </c>
      <c r="DC917" s="15">
        <f ca="1">(BV917*DCF!H$46-DCF!H$5*MAX(BV917*DCF!H$46,0)-MAX(BV917-BU917,0)/Inputs!$B$24)*DCF!H$6</f>
        <v>-1330.9072128162275</v>
      </c>
      <c r="DD917" s="15">
        <f ca="1">(BW917*DCF!I$46-DCF!I$5*MAX(BW917*DCF!I$46,0)-MAX(BW917-BV917,0)/Inputs!$B$24)*DCF!I$6</f>
        <v>-1314.36110188415</v>
      </c>
      <c r="DE917" s="15">
        <f ca="1">(BX917*DCF!J$46-DCF!J$5*MAX(BX917*DCF!J$46,0)-MAX(BX917-BW917,0)/Inputs!$B$24)*DCF!J$6</f>
        <v>-1858.5523751625083</v>
      </c>
      <c r="DF917" s="15">
        <f ca="1">(BY917*DCF!K$46-DCF!K$5*MAX(BY917*DCF!K$46,0)-MAX(BY917-BX917,0)/Inputs!$B$24)*DCF!K$6</f>
        <v>-483.85406270639817</v>
      </c>
      <c r="DG917" s="15">
        <f ca="1">(BZ917*DCF!L$46-DCF!L$5*MAX(BZ917*DCF!L$46,0)-MAX(BZ917-BY917,0)/Inputs!$B$24)*DCF!L$6</f>
        <v>2687.3833498384156</v>
      </c>
      <c r="DH917" s="15">
        <f ca="1">(CA917*DCF!M$46-DCF!M$5*MAX(CA917*DCF!M$46,0)-MAX(CA917-BZ917,0)/Inputs!$B$24)*DCF!M$6</f>
        <v>3391.4239001147535</v>
      </c>
      <c r="DI917" s="15">
        <f ca="1">SUM(CB917:CL917)+BE917*DCF!M$10*(1+Inputs!$B$30)*(1-Inputs!$B$33)*(1-Inputs!$B$30/Inputs!$B$31)/(Inputs!$B$29-Inputs!$B$30)*DCF!M$6</f>
        <v>132906.47982005391</v>
      </c>
      <c r="DJ917" s="15">
        <f ca="1">SUM(CM917:CW917)+BP917*DCF!M$28*(1+Inputs!$B$30)*(1-Inputs!$B$33)*(1-Inputs!$B$30/Inputs!$B$31)/(Inputs!$B$29-Inputs!$B$30)*DCF!M$6</f>
        <v>633779.21722372831</v>
      </c>
      <c r="DK917" s="15">
        <f ca="1">SUM(CX917:DH917)+CA917*DCF!M$46*(1+Inputs!$B$30)*(1-Inputs!$B$33)*(1-Inputs!$B$30/Inputs!$B$31)/(Inputs!$B$29-Inputs!$B$30)*DCF!M$6</f>
        <v>71641.10255070428</v>
      </c>
      <c r="DM917" s="15">
        <f ca="1">DI917+DJ917+DK917+Inputs!$B$34+Inputs!$B$36-Inputs!$B$35</f>
        <v>915177.79959448648</v>
      </c>
    </row>
    <row r="918" spans="1:117" x14ac:dyDescent="0.75">
      <c r="A918" s="11">
        <v>905</v>
      </c>
      <c r="C918" s="24">
        <f t="shared" ca="1" si="540"/>
        <v>0.59873248008700963</v>
      </c>
      <c r="D918" s="24">
        <f t="shared" ca="1" si="540"/>
        <v>-3.6449563825123842E-2</v>
      </c>
      <c r="E918" s="24">
        <f t="shared" ca="1" si="540"/>
        <v>1.5352568330691772</v>
      </c>
      <c r="F918" s="24">
        <f t="shared" ca="1" si="540"/>
        <v>-0.71525908947994254</v>
      </c>
      <c r="G918" s="24">
        <f t="shared" ca="1" si="540"/>
        <v>-2.1470989252065378</v>
      </c>
      <c r="H918" s="24">
        <f t="shared" ca="1" si="540"/>
        <v>1.8276377178066352</v>
      </c>
      <c r="I918" s="24">
        <f t="shared" ca="1" si="540"/>
        <v>-1.1419309546693215</v>
      </c>
      <c r="J918" s="24">
        <f t="shared" ca="1" si="540"/>
        <v>-1.1675353530372217</v>
      </c>
      <c r="K918" s="24">
        <f t="shared" ca="1" si="540"/>
        <v>-0.47811981168821055</v>
      </c>
      <c r="L918" s="24">
        <f t="shared" ca="1" si="540"/>
        <v>-0.83051232787450868</v>
      </c>
      <c r="M918" s="24">
        <f t="shared" ca="1" si="540"/>
        <v>9.5296467101545212E-2</v>
      </c>
      <c r="N918" s="24">
        <f ca="1">SQRT(Inputs!$B$38)*C918+SQRT(1-Inputs!$B$38)*_xlfn.NORM.S.INV(RAND())</f>
        <v>0.97388024867226175</v>
      </c>
      <c r="O918" s="24">
        <f ca="1">SQRT(Inputs!$B$38)*D918+SQRT(1-Inputs!$B$38)*_xlfn.NORM.S.INV(RAND())</f>
        <v>5.596566401431706E-2</v>
      </c>
      <c r="P918" s="24">
        <f ca="1">SQRT(Inputs!$B$38)*E918+SQRT(1-Inputs!$B$38)*_xlfn.NORM.S.INV(RAND())</f>
        <v>1.5151140325960681</v>
      </c>
      <c r="Q918" s="24">
        <f ca="1">SQRT(Inputs!$B$38)*F918+SQRT(1-Inputs!$B$38)*_xlfn.NORM.S.INV(RAND())</f>
        <v>-2.3116763984944102</v>
      </c>
      <c r="R918" s="24">
        <f ca="1">SQRT(Inputs!$B$38)*G918+SQRT(1-Inputs!$B$38)*_xlfn.NORM.S.INV(RAND())</f>
        <v>-1.160849509961005</v>
      </c>
      <c r="S918" s="24">
        <f ca="1">SQRT(Inputs!$B$38)*H918+SQRT(1-Inputs!$B$38)*_xlfn.NORM.S.INV(RAND())</f>
        <v>2.4782390960109684</v>
      </c>
      <c r="T918" s="24">
        <f ca="1">SQRT(Inputs!$B$38)*I918+SQRT(1-Inputs!$B$38)*_xlfn.NORM.S.INV(RAND())</f>
        <v>-1.1995483038921932</v>
      </c>
      <c r="U918" s="24">
        <f ca="1">SQRT(Inputs!$B$38)*J918+SQRT(1-Inputs!$B$38)*_xlfn.NORM.S.INV(RAND())</f>
        <v>-0.6447547808562325</v>
      </c>
      <c r="V918" s="24">
        <f ca="1">SQRT(Inputs!$B$38)*K918+SQRT(1-Inputs!$B$38)*_xlfn.NORM.S.INV(RAND())</f>
        <v>-8.5511150401360869E-2</v>
      </c>
      <c r="W918" s="24">
        <f ca="1">SQRT(Inputs!$B$38)*L918+SQRT(1-Inputs!$B$38)*_xlfn.NORM.S.INV(RAND())</f>
        <v>-0.10565667320274269</v>
      </c>
      <c r="X918" s="24">
        <f ca="1">SQRT(Inputs!$B$38)*M918+SQRT(1-Inputs!$B$38)*_xlfn.NORM.S.INV(RAND())</f>
        <v>-0.24653881363749033</v>
      </c>
      <c r="Y918" s="24">
        <f ca="1">SQRT(Inputs!$B$38)*C918+SQRT(1-Inputs!$B$38)*_xlfn.NORM.S.INV(RAND())</f>
        <v>0.17651341762455314</v>
      </c>
      <c r="Z918" s="24">
        <f ca="1">SQRT(Inputs!$B$38)*D918+SQRT(1-Inputs!$B$38)*_xlfn.NORM.S.INV(RAND())</f>
        <v>-1.5036322016492063</v>
      </c>
      <c r="AA918" s="24">
        <f ca="1">SQRT(Inputs!$B$38)*E918+SQRT(1-Inputs!$B$38)*_xlfn.NORM.S.INV(RAND())</f>
        <v>1.776913167353102</v>
      </c>
      <c r="AB918" s="24">
        <f ca="1">SQRT(Inputs!$B$38)*F918+SQRT(1-Inputs!$B$38)*_xlfn.NORM.S.INV(RAND())</f>
        <v>-1.4353299144257181</v>
      </c>
      <c r="AC918" s="24">
        <f ca="1">SQRT(Inputs!$B$38)*G918+SQRT(1-Inputs!$B$38)*_xlfn.NORM.S.INV(RAND())</f>
        <v>-2.1682363775293076</v>
      </c>
      <c r="AD918" s="24">
        <f ca="1">SQRT(Inputs!$B$38)*H918+SQRT(1-Inputs!$B$38)*_xlfn.NORM.S.INV(RAND())</f>
        <v>3.7831924800321839</v>
      </c>
      <c r="AE918" s="24">
        <f ca="1">SQRT(Inputs!$B$38)*I918+SQRT(1-Inputs!$B$38)*_xlfn.NORM.S.INV(RAND())</f>
        <v>-2.4252927452664683</v>
      </c>
      <c r="AF918" s="24">
        <f ca="1">SQRT(Inputs!$B$38)*J918+SQRT(1-Inputs!$B$38)*_xlfn.NORM.S.INV(RAND())</f>
        <v>-0.56106261057275697</v>
      </c>
      <c r="AG918" s="24">
        <f ca="1">SQRT(Inputs!$B$38)*K918+SQRT(1-Inputs!$B$38)*_xlfn.NORM.S.INV(RAND())</f>
        <v>0.61209026903490638</v>
      </c>
      <c r="AH918" s="24">
        <f ca="1">SQRT(Inputs!$B$38)*L918+SQRT(1-Inputs!$B$38)*_xlfn.NORM.S.INV(RAND())</f>
        <v>-1.2154240480293037</v>
      </c>
      <c r="AI918" s="24">
        <f ca="1">SQRT(Inputs!$B$38)*M918+SQRT(1-Inputs!$B$38)*_xlfn.NORM.S.INV(RAND())</f>
        <v>0.10693036725225599</v>
      </c>
      <c r="AJ918" s="24">
        <f ca="1">SQRT(Inputs!$B$38)*C918+SQRT(1-Inputs!$B$38)*_xlfn.NORM.S.INV(RAND())</f>
        <v>-0.6828080366950664</v>
      </c>
      <c r="AK918" s="24">
        <f ca="1">SQRT(Inputs!$B$38)*D918+SQRT(1-Inputs!$B$38)*_xlfn.NORM.S.INV(RAND())</f>
        <v>-0.38705568344024077</v>
      </c>
      <c r="AL918" s="24">
        <f ca="1">SQRT(Inputs!$B$38)*E918+SQRT(1-Inputs!$B$38)*_xlfn.NORM.S.INV(RAND())</f>
        <v>2.4803705334110324</v>
      </c>
      <c r="AM918" s="24">
        <f ca="1">SQRT(Inputs!$B$38)*F918+SQRT(1-Inputs!$B$38)*_xlfn.NORM.S.INV(RAND())</f>
        <v>-1.1326639644089245</v>
      </c>
      <c r="AN918" s="24">
        <f ca="1">SQRT(Inputs!$B$38)*G918+SQRT(1-Inputs!$B$38)*_xlfn.NORM.S.INV(RAND())</f>
        <v>-0.10499136239571794</v>
      </c>
      <c r="AO918" s="24">
        <f ca="1">SQRT(Inputs!$B$38)*H918+SQRT(1-Inputs!$B$38)*_xlfn.NORM.S.INV(RAND())</f>
        <v>4.7104993941447848E-2</v>
      </c>
      <c r="AP918" s="24">
        <f ca="1">SQRT(Inputs!$B$38)*I918+SQRT(1-Inputs!$B$38)*_xlfn.NORM.S.INV(RAND())</f>
        <v>0.18247777043308266</v>
      </c>
      <c r="AQ918" s="24">
        <f ca="1">SQRT(Inputs!$B$38)*J918+SQRT(1-Inputs!$B$38)*_xlfn.NORM.S.INV(RAND())</f>
        <v>-1.9428110508384719</v>
      </c>
      <c r="AR918" s="24">
        <f ca="1">SQRT(Inputs!$B$38)*K918+SQRT(1-Inputs!$B$38)*_xlfn.NORM.S.INV(RAND())</f>
        <v>0.19932944374888545</v>
      </c>
      <c r="AS918" s="24">
        <f ca="1">SQRT(Inputs!$B$38)*L918+SQRT(1-Inputs!$B$38)*_xlfn.NORM.S.INV(RAND())</f>
        <v>-1.0622978571957074</v>
      </c>
      <c r="AT918" s="24">
        <f ca="1">SQRT(Inputs!$B$38)*M918+SQRT(1-Inputs!$B$38)*_xlfn.NORM.S.INV(RAND())</f>
        <v>-1.3143980259723587</v>
      </c>
      <c r="AU918" s="15">
        <f ca="1">Inputs!$B$6*EXP($B$8-0.5*C$5^2+C$5*N918)</f>
        <v>5809.5442650686928</v>
      </c>
      <c r="AV918" s="15">
        <f t="shared" ca="1" si="510"/>
        <v>7130.0179623413378</v>
      </c>
      <c r="AW918" s="15">
        <f t="shared" ca="1" si="511"/>
        <v>10665.025258980446</v>
      </c>
      <c r="AX918" s="15">
        <f t="shared" ca="1" si="512"/>
        <v>9754.7394569580902</v>
      </c>
      <c r="AY918" s="15">
        <f t="shared" ca="1" si="513"/>
        <v>10409.849366797296</v>
      </c>
      <c r="AZ918" s="15">
        <f t="shared" ca="1" si="514"/>
        <v>16726.321408972697</v>
      </c>
      <c r="BA918" s="15">
        <f t="shared" ca="1" si="515"/>
        <v>18053.769700544068</v>
      </c>
      <c r="BB918" s="15">
        <f t="shared" ca="1" si="516"/>
        <v>20720.630729901026</v>
      </c>
      <c r="BC918" s="15">
        <f t="shared" ca="1" si="517"/>
        <v>25168.886099091149</v>
      </c>
      <c r="BD918" s="15">
        <f t="shared" ca="1" si="518"/>
        <v>30531.042052138771</v>
      </c>
      <c r="BE918" s="15">
        <f t="shared" ca="1" si="519"/>
        <v>36581.160971046571</v>
      </c>
      <c r="BF918" s="15">
        <f ca="1">Inputs!$B$13*EXP($B$9-0.5*C$6^2+C$6*Y918)</f>
        <v>14323.582854098082</v>
      </c>
      <c r="BG918" s="15">
        <f t="shared" ca="1" si="520"/>
        <v>13308.567426072555</v>
      </c>
      <c r="BH918" s="15">
        <f t="shared" ca="1" si="521"/>
        <v>21833.828223097222</v>
      </c>
      <c r="BI918" s="15">
        <f t="shared" ca="1" si="522"/>
        <v>21429.797536426882</v>
      </c>
      <c r="BJ918" s="15">
        <f t="shared" ca="1" si="523"/>
        <v>19219.866891160586</v>
      </c>
      <c r="BK918" s="15">
        <f t="shared" ca="1" si="524"/>
        <v>39481.25408785871</v>
      </c>
      <c r="BL918" s="15">
        <f t="shared" ca="1" si="525"/>
        <v>35418.135848741949</v>
      </c>
      <c r="BM918" s="15">
        <f t="shared" ca="1" si="526"/>
        <v>40605.396445468985</v>
      </c>
      <c r="BN918" s="15">
        <f t="shared" ca="1" si="527"/>
        <v>53740.327495002181</v>
      </c>
      <c r="BO918" s="15">
        <f t="shared" ca="1" si="528"/>
        <v>57410.045528412949</v>
      </c>
      <c r="BP918" s="15">
        <f t="shared" ca="1" si="529"/>
        <v>71522.261980524068</v>
      </c>
      <c r="BQ918" s="15">
        <f ca="1">Inputs!$B$20*EXP($B$10-0.5*C$7^2+C$7*AJ918)</f>
        <v>3366.9026159459295</v>
      </c>
      <c r="BR918" s="15">
        <f t="shared" ca="1" si="530"/>
        <v>4040.0359352491214</v>
      </c>
      <c r="BS918" s="15">
        <f t="shared" ca="1" si="531"/>
        <v>11279.540555660265</v>
      </c>
      <c r="BT918" s="15">
        <f t="shared" ca="1" si="532"/>
        <v>11554.294502826011</v>
      </c>
      <c r="BU918" s="15">
        <f t="shared" ca="1" si="533"/>
        <v>15611.187188915857</v>
      </c>
      <c r="BV918" s="15">
        <f t="shared" ca="1" si="534"/>
        <v>21951.397460237989</v>
      </c>
      <c r="BW918" s="15">
        <f t="shared" ca="1" si="535"/>
        <v>31838.123836249037</v>
      </c>
      <c r="BX918" s="15">
        <f t="shared" ca="1" si="536"/>
        <v>30165.418708069672</v>
      </c>
      <c r="BY918" s="15">
        <f t="shared" ca="1" si="537"/>
        <v>43909.922454529682</v>
      </c>
      <c r="BZ918" s="15">
        <f t="shared" ca="1" si="538"/>
        <v>50681.789174114158</v>
      </c>
      <c r="CA918" s="15">
        <f t="shared" ca="1" si="539"/>
        <v>56363.306691973106</v>
      </c>
      <c r="CB918" s="15">
        <f ca="1">(AU918*DCF!C$10-DCF!C$5*MAX(AU918*DCF!C$10,0)-MAX(AU918-Inputs!$B$6,0)/Inputs!$B$10)*DCF!C$6</f>
        <v>1037.0328690224301</v>
      </c>
      <c r="CC918" s="15">
        <f ca="1">(AV918*DCF!D$10-DCF!D$5*MAX(AV918*DCF!D$10,0)-MAX(AV918-AU918,0)/Inputs!$B$10)*DCF!D$6</f>
        <v>1415.9306222063685</v>
      </c>
      <c r="CD918" s="15">
        <f ca="1">(AW918*DCF!E$10-DCF!E$5*MAX(AW918*DCF!E$10,0)-MAX(AW918-AV918,0)/Inputs!$B$10)*DCF!E$6</f>
        <v>1666.1545256001975</v>
      </c>
      <c r="CE918" s="15">
        <f ca="1">(AX918*DCF!F$10-DCF!F$5*MAX(AX918*DCF!F$10,0)-MAX(AX918-AW918,0)/Inputs!$B$10)*DCF!F$6</f>
        <v>2129.4440774892623</v>
      </c>
      <c r="CF918" s="15">
        <f ca="1">(AY918*DCF!G$10-DCF!G$5*MAX(AY918*DCF!G$10,0)-MAX(AY918-AX918,0)/Inputs!$B$10)*DCF!G$6</f>
        <v>2018.9203403885697</v>
      </c>
      <c r="CG918" s="15">
        <f ca="1">(AZ918*DCF!H$10-DCF!H$5*MAX(AZ918*DCF!H$10,0)-MAX(AZ918-AY918,0)/Inputs!$B$10)*DCF!H$6</f>
        <v>2125.8244502176444</v>
      </c>
      <c r="CH918" s="15">
        <f ca="1">(BA918*DCF!I$10-DCF!I$5*MAX(BA918*DCF!I$10,0)-MAX(BA918-AZ918,0)/Inputs!$B$10)*DCF!I$6</f>
        <v>3080.0170913591678</v>
      </c>
      <c r="CI918" s="15">
        <f ca="1">(BB918*DCF!J$10-DCF!J$5*MAX(BB918*DCF!J$10,0)-MAX(BB918-BA918,0)/Inputs!$B$10)*DCF!J$6</f>
        <v>3151.5894691783337</v>
      </c>
      <c r="CJ918" s="15">
        <f ca="1">(BC918*DCF!K$10-DCF!K$5*MAX(BC918*DCF!K$10,0)-MAX(BC918-BB918,0)/Inputs!$B$10)*DCF!K$6</f>
        <v>3429.0984105195557</v>
      </c>
      <c r="CK918" s="15">
        <f ca="1">(BD918*DCF!L$10-DCF!L$5*MAX(BD918*DCF!L$10,0)-MAX(BD918-BC918,0)/Inputs!$B$10)*DCF!L$6</f>
        <v>3911.2481331578429</v>
      </c>
      <c r="CL918" s="15">
        <f ca="1">(BE918*DCF!M$10-DCF!M$5*MAX(BE918*DCF!M$10,0)-MAX(BE918-BD918,0)/Inputs!$B$10)*DCF!M$6</f>
        <v>4439.3236056307778</v>
      </c>
      <c r="CM918" s="15">
        <f ca="1">(BF918*DCF!C$28-DCF!C$5*MAX(BF918*DCF!C$28,0)-MAX(BF918-Inputs!$B$13,0)/Inputs!$B$17)*DCF!C$6</f>
        <v>3693.2688966549249</v>
      </c>
      <c r="CN918" s="15">
        <f ca="1">(BG918*DCF!D$28-DCF!D$5*MAX(BG918*DCF!D$28,0)-MAX(BG918-BF918,0)/Inputs!$B$17)*DCF!D$6</f>
        <v>3919.6800532538737</v>
      </c>
      <c r="CO918" s="15">
        <f ca="1">(BH918*DCF!E$28-DCF!E$5*MAX(BH918*DCF!E$28,0)-MAX(BH918-BG918,0)/Inputs!$B$17)*DCF!E$6</f>
        <v>4503.5173808737363</v>
      </c>
      <c r="CP918" s="15">
        <f ca="1">(BI918*DCF!F$28-DCF!F$5*MAX(BI918*DCF!F$28,0)-MAX(BI918-BH918,0)/Inputs!$B$17)*DCF!F$6</f>
        <v>5817.6255517900445</v>
      </c>
      <c r="CQ918" s="15">
        <f ca="1">(BJ918*DCF!G$28-DCF!G$5*MAX(BJ918*DCF!G$28,0)-MAX(BJ918-BI918,0)/Inputs!$B$17)*DCF!G$6</f>
        <v>4986.740285621524</v>
      </c>
      <c r="CR918" s="15">
        <f ca="1">(BK918*DCF!H$28-DCF!H$5*MAX(BK918*DCF!H$28,0)-MAX(BK918-BJ918,0)/Inputs!$B$17)*DCF!H$6</f>
        <v>6616.0987579748116</v>
      </c>
      <c r="CS918" s="15">
        <f ca="1">(BL918*DCF!I$28-DCF!I$5*MAX(BL918*DCF!I$28,0)-MAX(BL918-BK918,0)/Inputs!$B$17)*DCF!I$6</f>
        <v>8328.6822131798872</v>
      </c>
      <c r="CT918" s="15">
        <f ca="1">(BM918*DCF!J$28-DCF!J$5*MAX(BM918*DCF!J$28,0)-MAX(BM918-BL918,0)/Inputs!$B$17)*DCF!J$6</f>
        <v>8370.5859408420329</v>
      </c>
      <c r="CU918" s="15">
        <f ca="1">(BN918*DCF!K$28-DCF!K$5*MAX(BN918*DCF!K$28,0)-MAX(BN918-BM918,0)/Inputs!$B$17)*DCF!K$6</f>
        <v>9740.2020057397021</v>
      </c>
      <c r="CV918" s="15">
        <f ca="1">(BO918*DCF!L$28-DCF!L$5*MAX(BO918*DCF!L$28,0)-MAX(BO918-BN918,0)/Inputs!$B$17)*DCF!L$6</f>
        <v>11039.274397832129</v>
      </c>
      <c r="CW918" s="15">
        <f ca="1">(BP918*DCF!M$28-DCF!M$5*MAX(BP918*DCF!M$28,0)-MAX(BP918-BO918,0)/Inputs!$B$17)*DCF!M$6</f>
        <v>11981.831821061516</v>
      </c>
      <c r="CX918" s="15">
        <f ca="1">(BQ918*DCF!C$46-DCF!C$5*MAX(BQ918*DCF!C$46,0)-MAX(BQ918-Inputs!$B$20,0)/Inputs!$B$24)*DCF!C$6</f>
        <v>-854.20504569002037</v>
      </c>
      <c r="CY918" s="15">
        <f ca="1">(BR918*DCF!D$46-DCF!D$5*MAX(BR918*DCF!D$46,0)-MAX(BR918-BQ918,0)/Inputs!$B$24)*DCF!D$6</f>
        <v>-976.76031912393398</v>
      </c>
      <c r="CZ918" s="15">
        <f ca="1">(BS918*DCF!E$46-DCF!E$5*MAX(BS918*DCF!E$46,0)-MAX(BS918-BR918,0)/Inputs!$B$24)*DCF!E$6</f>
        <v>-4187.438730816566</v>
      </c>
      <c r="DA918" s="15">
        <f ca="1">(BT918*DCF!F$46-DCF!F$5*MAX(BT918*DCF!F$46,0)-MAX(BT918-BS918,0)/Inputs!$B$24)*DCF!F$6</f>
        <v>-941.50337531612149</v>
      </c>
      <c r="DB918" s="15">
        <f ca="1">(BU918*DCF!G$46-DCF!G$5*MAX(BU918*DCF!G$46,0)-MAX(BU918-BT918,0)/Inputs!$B$24)*DCF!G$6</f>
        <v>-1889.7880382836045</v>
      </c>
      <c r="DC918" s="15">
        <f ca="1">(BV918*DCF!H$46-DCF!H$5*MAX(BV918*DCF!H$46,0)-MAX(BV918-BU918,0)/Inputs!$B$24)*DCF!H$6</f>
        <v>-1970.1814947005</v>
      </c>
      <c r="DD918" s="15">
        <f ca="1">(BW918*DCF!I$46-DCF!I$5*MAX(BW918*DCF!I$46,0)-MAX(BW918-BV918,0)/Inputs!$B$24)*DCF!I$6</f>
        <v>-2102.7828595946503</v>
      </c>
      <c r="DE918" s="15">
        <f ca="1">(BX918*DCF!J$46-DCF!J$5*MAX(BX918*DCF!J$46,0)-MAX(BX918-BW918,0)/Inputs!$B$24)*DCF!J$6</f>
        <v>1265.35587294367</v>
      </c>
      <c r="DF918" s="15">
        <f ca="1">(BY918*DCF!K$46-DCF!K$5*MAX(BY918*DCF!K$46,0)-MAX(BY918-BX918,0)/Inputs!$B$24)*DCF!K$6</f>
        <v>-858.75612074452408</v>
      </c>
      <c r="DG918" s="15">
        <f ca="1">(BZ918*DCF!L$46-DCF!L$5*MAX(BZ918*DCF!L$46,0)-MAX(BZ918-BY918,0)/Inputs!$B$24)*DCF!L$6</f>
        <v>1970.9020306201983</v>
      </c>
      <c r="DH918" s="15">
        <f ca="1">(CA918*DCF!M$46-DCF!M$5*MAX(CA918*DCF!M$46,0)-MAX(CA918-BZ918,0)/Inputs!$B$24)*DCF!M$6</f>
        <v>3230.9055343245141</v>
      </c>
      <c r="DI918" s="15">
        <f ca="1">SUM(CB918:CL918)+BE918*DCF!M$10*(1+Inputs!$B$30)*(1-Inputs!$B$33)*(1-Inputs!$B$30/Inputs!$B$31)/(Inputs!$B$29-Inputs!$B$30)*DCF!M$6</f>
        <v>130210.43831296792</v>
      </c>
      <c r="DJ918" s="15">
        <f ca="1">SUM(CM918:CW918)+BP918*DCF!M$28*(1+Inputs!$B$30)*(1-Inputs!$B$33)*(1-Inputs!$B$30/Inputs!$B$31)/(Inputs!$B$29-Inputs!$B$30)*DCF!M$6</f>
        <v>344394.04180589219</v>
      </c>
      <c r="DK918" s="15">
        <f ca="1">SUM(CX918:DH918)+CA918*DCF!M$46*(1+Inputs!$B$30)*(1-Inputs!$B$33)*(1-Inputs!$B$30/Inputs!$B$31)/(Inputs!$B$29-Inputs!$B$30)*DCF!M$6</f>
        <v>79830.096259914164</v>
      </c>
      <c r="DM918" s="15">
        <f ca="1">DI918+DJ918+DK918+Inputs!$B$34+Inputs!$B$36-Inputs!$B$35</f>
        <v>631285.57637877436</v>
      </c>
    </row>
    <row r="919" spans="1:117" x14ac:dyDescent="0.75">
      <c r="A919" s="11">
        <v>906</v>
      </c>
      <c r="C919" s="24">
        <f t="shared" ca="1" si="540"/>
        <v>0.52479412673959547</v>
      </c>
      <c r="D919" s="24">
        <f t="shared" ca="1" si="540"/>
        <v>-1.1257341277898876</v>
      </c>
      <c r="E919" s="24">
        <f t="shared" ca="1" si="540"/>
        <v>0.40567546015265987</v>
      </c>
      <c r="F919" s="24">
        <f t="shared" ca="1" si="540"/>
        <v>0.80782922009977876</v>
      </c>
      <c r="G919" s="24">
        <f t="shared" ca="1" si="540"/>
        <v>-0.69211246336828225</v>
      </c>
      <c r="H919" s="24">
        <f t="shared" ca="1" si="540"/>
        <v>1.280466140624668</v>
      </c>
      <c r="I919" s="24">
        <f t="shared" ca="1" si="540"/>
        <v>-0.21734562992266857</v>
      </c>
      <c r="J919" s="24">
        <f t="shared" ca="1" si="540"/>
        <v>0.32011577952557857</v>
      </c>
      <c r="K919" s="24">
        <f t="shared" ca="1" si="540"/>
        <v>0.61764696026352306</v>
      </c>
      <c r="L919" s="24">
        <f t="shared" ca="1" si="540"/>
        <v>-0.19280397542718433</v>
      </c>
      <c r="M919" s="24">
        <f t="shared" ca="1" si="540"/>
        <v>-1.2506375843388566</v>
      </c>
      <c r="N919" s="24">
        <f ca="1">SQRT(Inputs!$B$38)*C919+SQRT(1-Inputs!$B$38)*_xlfn.NORM.S.INV(RAND())</f>
        <v>0.96248640903896154</v>
      </c>
      <c r="O919" s="24">
        <f ca="1">SQRT(Inputs!$B$38)*D919+SQRT(1-Inputs!$B$38)*_xlfn.NORM.S.INV(RAND())</f>
        <v>-0.90926106226151848</v>
      </c>
      <c r="P919" s="24">
        <f ca="1">SQRT(Inputs!$B$38)*E919+SQRT(1-Inputs!$B$38)*_xlfn.NORM.S.INV(RAND())</f>
        <v>0.58144543159804485</v>
      </c>
      <c r="Q919" s="24">
        <f ca="1">SQRT(Inputs!$B$38)*F919+SQRT(1-Inputs!$B$38)*_xlfn.NORM.S.INV(RAND())</f>
        <v>0.49790828759761702</v>
      </c>
      <c r="R919" s="24">
        <f ca="1">SQRT(Inputs!$B$38)*G919+SQRT(1-Inputs!$B$38)*_xlfn.NORM.S.INV(RAND())</f>
        <v>0.65695993924690821</v>
      </c>
      <c r="S919" s="24">
        <f ca="1">SQRT(Inputs!$B$38)*H919+SQRT(1-Inputs!$B$38)*_xlfn.NORM.S.INV(RAND())</f>
        <v>-0.23886612936554708</v>
      </c>
      <c r="T919" s="24">
        <f ca="1">SQRT(Inputs!$B$38)*I919+SQRT(1-Inputs!$B$38)*_xlfn.NORM.S.INV(RAND())</f>
        <v>-1.7676413479475634</v>
      </c>
      <c r="U919" s="24">
        <f ca="1">SQRT(Inputs!$B$38)*J919+SQRT(1-Inputs!$B$38)*_xlfn.NORM.S.INV(RAND())</f>
        <v>0.58147109739462977</v>
      </c>
      <c r="V919" s="24">
        <f ca="1">SQRT(Inputs!$B$38)*K919+SQRT(1-Inputs!$B$38)*_xlfn.NORM.S.INV(RAND())</f>
        <v>0.76803736619603846</v>
      </c>
      <c r="W919" s="24">
        <f ca="1">SQRT(Inputs!$B$38)*L919+SQRT(1-Inputs!$B$38)*_xlfn.NORM.S.INV(RAND())</f>
        <v>-1.7047492169753742</v>
      </c>
      <c r="X919" s="24">
        <f ca="1">SQRT(Inputs!$B$38)*M919+SQRT(1-Inputs!$B$38)*_xlfn.NORM.S.INV(RAND())</f>
        <v>-1.1223782739064283</v>
      </c>
      <c r="Y919" s="24">
        <f ca="1">SQRT(Inputs!$B$38)*C919+SQRT(1-Inputs!$B$38)*_xlfn.NORM.S.INV(RAND())</f>
        <v>0.28276988394237051</v>
      </c>
      <c r="Z919" s="24">
        <f ca="1">SQRT(Inputs!$B$38)*D919+SQRT(1-Inputs!$B$38)*_xlfn.NORM.S.INV(RAND())</f>
        <v>-0.69455453661867261</v>
      </c>
      <c r="AA919" s="24">
        <f ca="1">SQRT(Inputs!$B$38)*E919+SQRT(1-Inputs!$B$38)*_xlfn.NORM.S.INV(RAND())</f>
        <v>-0.97234103615976286</v>
      </c>
      <c r="AB919" s="24">
        <f ca="1">SQRT(Inputs!$B$38)*F919+SQRT(1-Inputs!$B$38)*_xlfn.NORM.S.INV(RAND())</f>
        <v>0.87341037362082563</v>
      </c>
      <c r="AC919" s="24">
        <f ca="1">SQRT(Inputs!$B$38)*G919+SQRT(1-Inputs!$B$38)*_xlfn.NORM.S.INV(RAND())</f>
        <v>-0.60384295663291654</v>
      </c>
      <c r="AD919" s="24">
        <f ca="1">SQRT(Inputs!$B$38)*H919+SQRT(1-Inputs!$B$38)*_xlfn.NORM.S.INV(RAND())</f>
        <v>0.5364523550111101</v>
      </c>
      <c r="AE919" s="24">
        <f ca="1">SQRT(Inputs!$B$38)*I919+SQRT(1-Inputs!$B$38)*_xlfn.NORM.S.INV(RAND())</f>
        <v>-0.41420176860443181</v>
      </c>
      <c r="AF919" s="24">
        <f ca="1">SQRT(Inputs!$B$38)*J919+SQRT(1-Inputs!$B$38)*_xlfn.NORM.S.INV(RAND())</f>
        <v>0.80860365111353105</v>
      </c>
      <c r="AG919" s="24">
        <f ca="1">SQRT(Inputs!$B$38)*K919+SQRT(1-Inputs!$B$38)*_xlfn.NORM.S.INV(RAND())</f>
        <v>9.4495501571037366E-2</v>
      </c>
      <c r="AH919" s="24">
        <f ca="1">SQRT(Inputs!$B$38)*L919+SQRT(1-Inputs!$B$38)*_xlfn.NORM.S.INV(RAND())</f>
        <v>0.37206625577814884</v>
      </c>
      <c r="AI919" s="24">
        <f ca="1">SQRT(Inputs!$B$38)*M919+SQRT(1-Inputs!$B$38)*_xlfn.NORM.S.INV(RAND())</f>
        <v>-0.38767606996893039</v>
      </c>
      <c r="AJ919" s="24">
        <f ca="1">SQRT(Inputs!$B$38)*C919+SQRT(1-Inputs!$B$38)*_xlfn.NORM.S.INV(RAND())</f>
        <v>-0.40952076047118952</v>
      </c>
      <c r="AK919" s="24">
        <f ca="1">SQRT(Inputs!$B$38)*D919+SQRT(1-Inputs!$B$38)*_xlfn.NORM.S.INV(RAND())</f>
        <v>0.17884494093041192</v>
      </c>
      <c r="AL919" s="24">
        <f ca="1">SQRT(Inputs!$B$38)*E919+SQRT(1-Inputs!$B$38)*_xlfn.NORM.S.INV(RAND())</f>
        <v>-0.4057508837809054</v>
      </c>
      <c r="AM919" s="24">
        <f ca="1">SQRT(Inputs!$B$38)*F919+SQRT(1-Inputs!$B$38)*_xlfn.NORM.S.INV(RAND())</f>
        <v>-0.18670405787682592</v>
      </c>
      <c r="AN919" s="24">
        <f ca="1">SQRT(Inputs!$B$38)*G919+SQRT(1-Inputs!$B$38)*_xlfn.NORM.S.INV(RAND())</f>
        <v>-1.1164795165226959</v>
      </c>
      <c r="AO919" s="24">
        <f ca="1">SQRT(Inputs!$B$38)*H919+SQRT(1-Inputs!$B$38)*_xlfn.NORM.S.INV(RAND())</f>
        <v>0.49029883430361665</v>
      </c>
      <c r="AP919" s="24">
        <f ca="1">SQRT(Inputs!$B$38)*I919+SQRT(1-Inputs!$B$38)*_xlfn.NORM.S.INV(RAND())</f>
        <v>1.4085253393894031</v>
      </c>
      <c r="AQ919" s="24">
        <f ca="1">SQRT(Inputs!$B$38)*J919+SQRT(1-Inputs!$B$38)*_xlfn.NORM.S.INV(RAND())</f>
        <v>0.67587870842533793</v>
      </c>
      <c r="AR919" s="24">
        <f ca="1">SQRT(Inputs!$B$38)*K919+SQRT(1-Inputs!$B$38)*_xlfn.NORM.S.INV(RAND())</f>
        <v>8.1416528104673647E-2</v>
      </c>
      <c r="AS919" s="24">
        <f ca="1">SQRT(Inputs!$B$38)*L919+SQRT(1-Inputs!$B$38)*_xlfn.NORM.S.INV(RAND())</f>
        <v>1.1099988334403919</v>
      </c>
      <c r="AT919" s="24">
        <f ca="1">SQRT(Inputs!$B$38)*M919+SQRT(1-Inputs!$B$38)*_xlfn.NORM.S.INV(RAND())</f>
        <v>-1.222903223953113</v>
      </c>
      <c r="AU919" s="15">
        <f ca="1">Inputs!$B$6*EXP($B$8-0.5*C$5^2+C$5*N919)</f>
        <v>5798.8392729956267</v>
      </c>
      <c r="AV919" s="15">
        <f t="shared" ca="1" si="510"/>
        <v>6175.2550009587176</v>
      </c>
      <c r="AW919" s="15">
        <f t="shared" ca="1" si="511"/>
        <v>8143.9216295360629</v>
      </c>
      <c r="AX919" s="15">
        <f t="shared" ca="1" si="512"/>
        <v>10581.052841930454</v>
      </c>
      <c r="AY919" s="15">
        <f t="shared" ca="1" si="513"/>
        <v>13962.320518037739</v>
      </c>
      <c r="AZ919" s="15">
        <f t="shared" ca="1" si="514"/>
        <v>16632.979701563287</v>
      </c>
      <c r="BA919" s="15">
        <f t="shared" ca="1" si="515"/>
        <v>16916.710284879802</v>
      </c>
      <c r="BB919" s="15">
        <f t="shared" ca="1" si="516"/>
        <v>21953.627730995384</v>
      </c>
      <c r="BC919" s="15">
        <f t="shared" ca="1" si="517"/>
        <v>28956.77026400785</v>
      </c>
      <c r="BD919" s="15">
        <f t="shared" ca="1" si="518"/>
        <v>30246.202962565203</v>
      </c>
      <c r="BE919" s="15">
        <f t="shared" ca="1" si="519"/>
        <v>33461.260346992836</v>
      </c>
      <c r="BF919" s="15">
        <f ca="1">Inputs!$B$13*EXP($B$9-0.5*C$6^2+C$6*Y919)</f>
        <v>14628.510940001563</v>
      </c>
      <c r="BG919" s="15">
        <f t="shared" ca="1" si="520"/>
        <v>15728.302211197939</v>
      </c>
      <c r="BH919" s="15">
        <f t="shared" ca="1" si="521"/>
        <v>16354.942728862217</v>
      </c>
      <c r="BI919" s="15">
        <f t="shared" ca="1" si="522"/>
        <v>22901.721793681532</v>
      </c>
      <c r="BJ919" s="15">
        <f t="shared" ca="1" si="523"/>
        <v>25735.581661823984</v>
      </c>
      <c r="BK919" s="15">
        <f t="shared" ca="1" si="524"/>
        <v>33978.708353461137</v>
      </c>
      <c r="BL919" s="15">
        <f t="shared" ca="1" si="525"/>
        <v>39557.396555651118</v>
      </c>
      <c r="BM919" s="15">
        <f t="shared" ca="1" si="526"/>
        <v>53762.704222711138</v>
      </c>
      <c r="BN919" s="15">
        <f t="shared" ca="1" si="527"/>
        <v>66874.404552830048</v>
      </c>
      <c r="BO919" s="15">
        <f t="shared" ca="1" si="528"/>
        <v>85918.75544820042</v>
      </c>
      <c r="BP919" s="15">
        <f t="shared" ca="1" si="529"/>
        <v>101205.6401158355</v>
      </c>
      <c r="BQ919" s="15">
        <f ca="1">Inputs!$B$20*EXP($B$10-0.5*C$7^2+C$7*AJ919)</f>
        <v>3709.5978794949174</v>
      </c>
      <c r="BR919" s="15">
        <f t="shared" ca="1" si="530"/>
        <v>5327.6091850773109</v>
      </c>
      <c r="BS919" s="15">
        <f t="shared" ca="1" si="531"/>
        <v>6493.0802969715223</v>
      </c>
      <c r="BT919" s="15">
        <f t="shared" ca="1" si="532"/>
        <v>8524.6289242950897</v>
      </c>
      <c r="BU919" s="15">
        <f t="shared" ca="1" si="533"/>
        <v>9017.2593404997569</v>
      </c>
      <c r="BV919" s="15">
        <f t="shared" ca="1" si="534"/>
        <v>14010.883138851785</v>
      </c>
      <c r="BW919" s="15">
        <f t="shared" ca="1" si="535"/>
        <v>26341.879877529664</v>
      </c>
      <c r="BX919" s="15">
        <f t="shared" ca="1" si="536"/>
        <v>42189.499845718579</v>
      </c>
      <c r="BY919" s="15">
        <f t="shared" ca="1" si="537"/>
        <v>60042.691945093989</v>
      </c>
      <c r="BZ919" s="15">
        <f t="shared" ca="1" si="538"/>
        <v>103319.25750257289</v>
      </c>
      <c r="CA919" s="15">
        <f t="shared" ca="1" si="539"/>
        <v>116784.94638544852</v>
      </c>
      <c r="CB919" s="15">
        <f ca="1">(AU919*DCF!C$10-DCF!C$5*MAX(AU919*DCF!C$10,0)-MAX(AU919-Inputs!$B$6,0)/Inputs!$B$10)*DCF!C$6</f>
        <v>1037.1091975239779</v>
      </c>
      <c r="CC919" s="15">
        <f ca="1">(AV919*DCF!D$10-DCF!D$5*MAX(AV919*DCF!D$10,0)-MAX(AV919-AU919,0)/Inputs!$B$10)*DCF!D$6</f>
        <v>1413.3974467399587</v>
      </c>
      <c r="CD919" s="15">
        <f ca="1">(AW919*DCF!E$10-DCF!E$5*MAX(AW919*DCF!E$10,0)-MAX(AW919-AV919,0)/Inputs!$B$10)*DCF!E$6</f>
        <v>1436.8766133955276</v>
      </c>
      <c r="CE919" s="15">
        <f ca="1">(AX919*DCF!F$10-DCF!F$5*MAX(AX919*DCF!F$10,0)-MAX(AX919-AW919,0)/Inputs!$B$10)*DCF!F$6</f>
        <v>1802.7203908169292</v>
      </c>
      <c r="CF919" s="15">
        <f ca="1">(AY919*DCF!G$10-DCF!G$5*MAX(AY919*DCF!G$10,0)-MAX(AY919-AX919,0)/Inputs!$B$10)*DCF!G$6</f>
        <v>2226.8563236880323</v>
      </c>
      <c r="CG919" s="15">
        <f ca="1">(AZ919*DCF!H$10-DCF!H$5*MAX(AZ919*DCF!H$10,0)-MAX(AZ919-AY919,0)/Inputs!$B$10)*DCF!H$6</f>
        <v>2755.0815236628937</v>
      </c>
      <c r="CH919" s="15">
        <f ca="1">(BA919*DCF!I$10-DCF!I$5*MAX(BA919*DCF!I$10,0)-MAX(BA919-AZ919,0)/Inputs!$B$10)*DCF!I$6</f>
        <v>3043.5240888871067</v>
      </c>
      <c r="CI919" s="15">
        <f ca="1">(BB919*DCF!J$10-DCF!J$5*MAX(BB919*DCF!J$10,0)-MAX(BB919-BA919,0)/Inputs!$B$10)*DCF!J$6</f>
        <v>3004.0316209541324</v>
      </c>
      <c r="CJ919" s="15">
        <f ca="1">(BC919*DCF!K$10-DCF!K$5*MAX(BC919*DCF!K$10,0)-MAX(BC919-BB919,0)/Inputs!$B$10)*DCF!K$6</f>
        <v>3681.2416168941963</v>
      </c>
      <c r="CK919" s="15">
        <f ca="1">(BD919*DCF!L$10-DCF!L$5*MAX(BD919*DCF!L$10,0)-MAX(BD919-BC919,0)/Inputs!$B$10)*DCF!L$6</f>
        <v>4394.9580419049043</v>
      </c>
      <c r="CL919" s="15">
        <f ca="1">(BE919*DCF!M$10-DCF!M$5*MAX(BE919*DCF!M$10,0)-MAX(BE919-BD919,0)/Inputs!$B$10)*DCF!M$6</f>
        <v>4337.7436672997692</v>
      </c>
      <c r="CM919" s="15">
        <f ca="1">(BF919*DCF!C$28-DCF!C$5*MAX(BF919*DCF!C$28,0)-MAX(BF919-Inputs!$B$13,0)/Inputs!$B$17)*DCF!C$6</f>
        <v>3715.9087579754168</v>
      </c>
      <c r="CN919" s="15">
        <f ca="1">(BG919*DCF!D$28-DCF!D$5*MAX(BG919*DCF!D$28,0)-MAX(BG919-BF919,0)/Inputs!$B$17)*DCF!D$6</f>
        <v>4397.7118526160011</v>
      </c>
      <c r="CO919" s="15">
        <f ca="1">(BH919*DCF!E$28-DCF!E$5*MAX(BH919*DCF!E$28,0)-MAX(BH919-BG919,0)/Inputs!$B$17)*DCF!E$6</f>
        <v>4508.5087837151486</v>
      </c>
      <c r="CP919" s="15">
        <f ca="1">(BI919*DCF!F$28-DCF!F$5*MAX(BI919*DCF!F$28,0)-MAX(BI919-BH919,0)/Inputs!$B$17)*DCF!F$6</f>
        <v>5025.2696073930365</v>
      </c>
      <c r="CQ919" s="15">
        <f ca="1">(BJ919*DCF!G$28-DCF!G$5*MAX(BJ919*DCF!G$28,0)-MAX(BJ919-BI919,0)/Inputs!$B$17)*DCF!G$6</f>
        <v>6200.6646827513123</v>
      </c>
      <c r="CR919" s="15">
        <f ca="1">(BK919*DCF!H$28-DCF!H$5*MAX(BK919*DCF!H$28,0)-MAX(BK919-BJ919,0)/Inputs!$B$17)*DCF!H$6</f>
        <v>7122.5588971887992</v>
      </c>
      <c r="CS919" s="15">
        <f ca="1">(BL919*DCF!I$28-DCF!I$5*MAX(BL919*DCF!I$28,0)-MAX(BL919-BK919,0)/Inputs!$B$17)*DCF!I$6</f>
        <v>8501.3291556201311</v>
      </c>
      <c r="CT919" s="15">
        <f ca="1">(BM919*DCF!J$28-DCF!J$5*MAX(BM919*DCF!J$28,0)-MAX(BM919-BL919,0)/Inputs!$B$17)*DCF!J$6</f>
        <v>10110.038473258432</v>
      </c>
      <c r="CU919" s="15">
        <f ca="1">(BN919*DCF!K$28-DCF!K$5*MAX(BN919*DCF!K$28,0)-MAX(BN919-BM919,0)/Inputs!$B$17)*DCF!K$6</f>
        <v>12516.7443149423</v>
      </c>
      <c r="CV919" s="15">
        <f ca="1">(BO919*DCF!L$28-DCF!L$5*MAX(BO919*DCF!L$28,0)-MAX(BO919-BN919,0)/Inputs!$B$17)*DCF!L$6</f>
        <v>14987.695075738238</v>
      </c>
      <c r="CW919" s="15">
        <f ca="1">(BP919*DCF!M$28-DCF!M$5*MAX(BP919*DCF!M$28,0)-MAX(BP919-BO919,0)/Inputs!$B$17)*DCF!M$6</f>
        <v>17443.990759974178</v>
      </c>
      <c r="CX919" s="15">
        <f ca="1">(BQ919*DCF!C$46-DCF!C$5*MAX(BQ919*DCF!C$46,0)-MAX(BQ919-Inputs!$B$20,0)/Inputs!$B$24)*DCF!C$6</f>
        <v>-1091.6382536916287</v>
      </c>
      <c r="CY919" s="15">
        <f ca="1">(BR919*DCF!D$46-DCF!D$5*MAX(BR919*DCF!D$46,0)-MAX(BR919-BQ919,0)/Inputs!$B$24)*DCF!D$6</f>
        <v>-1599.6906398192184</v>
      </c>
      <c r="CZ919" s="15">
        <f ca="1">(BS919*DCF!E$46-DCF!E$5*MAX(BS919*DCF!E$46,0)-MAX(BS919-BR919,0)/Inputs!$B$24)*DCF!E$6</f>
        <v>-1227.2146778143408</v>
      </c>
      <c r="DA919" s="15">
        <f ca="1">(BT919*DCF!F$46-DCF!F$5*MAX(BT919*DCF!F$46,0)-MAX(BT919-BS919,0)/Inputs!$B$24)*DCF!F$6</f>
        <v>-1360.5684524423009</v>
      </c>
      <c r="DB919" s="15">
        <f ca="1">(BU919*DCF!G$46-DCF!G$5*MAX(BU919*DCF!G$46,0)-MAX(BU919-BT919,0)/Inputs!$B$24)*DCF!G$6</f>
        <v>-469.03392710800603</v>
      </c>
      <c r="DC919" s="15">
        <f ca="1">(BV919*DCF!H$46-DCF!H$5*MAX(BV919*DCF!H$46,0)-MAX(BV919-BU919,0)/Inputs!$B$24)*DCF!H$6</f>
        <v>-1551.7379988972484</v>
      </c>
      <c r="DD919" s="15">
        <f ca="1">(BW919*DCF!I$46-DCF!I$5*MAX(BW919*DCF!I$46,0)-MAX(BW919-BV919,0)/Inputs!$B$24)*DCF!I$6</f>
        <v>-2931.3762072045661</v>
      </c>
      <c r="DE919" s="15">
        <f ca="1">(BX919*DCF!J$46-DCF!J$5*MAX(BX919*DCF!J$46,0)-MAX(BX919-BW919,0)/Inputs!$B$24)*DCF!J$6</f>
        <v>-2432.7970857961641</v>
      </c>
      <c r="DF919" s="15">
        <f ca="1">(BY919*DCF!K$46-DCF!K$5*MAX(BY919*DCF!K$46,0)-MAX(BY919-BX919,0)/Inputs!$B$24)*DCF!K$6</f>
        <v>-943.71774004637996</v>
      </c>
      <c r="DG919" s="15">
        <f ca="1">(BZ919*DCF!L$46-DCF!L$5*MAX(BZ919*DCF!L$46,0)-MAX(BZ919-BY919,0)/Inputs!$B$24)*DCF!L$6</f>
        <v>-2651.6479360276639</v>
      </c>
      <c r="DH919" s="15">
        <f ca="1">(CA919*DCF!M$46-DCF!M$5*MAX(CA919*DCF!M$46,0)-MAX(CA919-BZ919,0)/Inputs!$B$24)*DCF!M$6</f>
        <v>6340.3956246279731</v>
      </c>
      <c r="DI919" s="15">
        <f ca="1">SUM(CB919:CL919)+BE919*DCF!M$10*(1+Inputs!$B$30)*(1-Inputs!$B$33)*(1-Inputs!$B$30/Inputs!$B$31)/(Inputs!$B$29-Inputs!$B$30)*DCF!M$6</f>
        <v>122256.67055680897</v>
      </c>
      <c r="DJ919" s="15">
        <f ca="1">SUM(CM919:CW919)+BP919*DCF!M$28*(1+Inputs!$B$30)*(1-Inputs!$B$33)*(1-Inputs!$B$30/Inputs!$B$31)/(Inputs!$B$29-Inputs!$B$30)*DCF!M$6</f>
        <v>470072.60002572334</v>
      </c>
      <c r="DK919" s="15">
        <f ca="1">SUM(CX919:DH919)+CA919*DCF!M$46*(1+Inputs!$B$30)*(1-Inputs!$B$33)*(1-Inputs!$B$30/Inputs!$B$31)/(Inputs!$B$29-Inputs!$B$30)*DCF!M$6</f>
        <v>170644.33387897135</v>
      </c>
      <c r="DM919" s="15">
        <f ca="1">DI919+DJ919+DK919+Inputs!$B$34+Inputs!$B$36-Inputs!$B$35</f>
        <v>839824.60446150368</v>
      </c>
    </row>
    <row r="920" spans="1:117" x14ac:dyDescent="0.75">
      <c r="A920" s="11">
        <v>907</v>
      </c>
      <c r="C920" s="24">
        <f t="shared" ca="1" si="540"/>
        <v>-0.1321622255635572</v>
      </c>
      <c r="D920" s="24">
        <f t="shared" ca="1" si="540"/>
        <v>0.33478279063573702</v>
      </c>
      <c r="E920" s="24">
        <f t="shared" ca="1" si="540"/>
        <v>-0.2186668864424014</v>
      </c>
      <c r="F920" s="24">
        <f t="shared" ca="1" si="540"/>
        <v>0.59328742299585746</v>
      </c>
      <c r="G920" s="24">
        <f t="shared" ca="1" si="540"/>
        <v>-0.12973120181590023</v>
      </c>
      <c r="H920" s="24">
        <f t="shared" ca="1" si="540"/>
        <v>-0.13551120806568953</v>
      </c>
      <c r="I920" s="24">
        <f t="shared" ca="1" si="540"/>
        <v>0.20774666224104962</v>
      </c>
      <c r="J920" s="24">
        <f t="shared" ca="1" si="540"/>
        <v>1.5293845741359393</v>
      </c>
      <c r="K920" s="24">
        <f t="shared" ca="1" si="540"/>
        <v>-0.93200004616924126</v>
      </c>
      <c r="L920" s="24">
        <f t="shared" ca="1" si="540"/>
        <v>0.10981843555367563</v>
      </c>
      <c r="M920" s="24">
        <f t="shared" ca="1" si="540"/>
        <v>-0.75399941685748284</v>
      </c>
      <c r="N920" s="24">
        <f ca="1">SQRT(Inputs!$B$38)*C920+SQRT(1-Inputs!$B$38)*_xlfn.NORM.S.INV(RAND())</f>
        <v>0.7883223337004539</v>
      </c>
      <c r="O920" s="24">
        <f ca="1">SQRT(Inputs!$B$38)*D920+SQRT(1-Inputs!$B$38)*_xlfn.NORM.S.INV(RAND())</f>
        <v>0.86656483765481829</v>
      </c>
      <c r="P920" s="24">
        <f ca="1">SQRT(Inputs!$B$38)*E920+SQRT(1-Inputs!$B$38)*_xlfn.NORM.S.INV(RAND())</f>
        <v>0.20791276379158682</v>
      </c>
      <c r="Q920" s="24">
        <f ca="1">SQRT(Inputs!$B$38)*F920+SQRT(1-Inputs!$B$38)*_xlfn.NORM.S.INV(RAND())</f>
        <v>-0.48542472264638448</v>
      </c>
      <c r="R920" s="24">
        <f ca="1">SQRT(Inputs!$B$38)*G920+SQRT(1-Inputs!$B$38)*_xlfn.NORM.S.INV(RAND())</f>
        <v>-0.64460965477733712</v>
      </c>
      <c r="S920" s="24">
        <f ca="1">SQRT(Inputs!$B$38)*H920+SQRT(1-Inputs!$B$38)*_xlfn.NORM.S.INV(RAND())</f>
        <v>0.21366695954253165</v>
      </c>
      <c r="T920" s="24">
        <f ca="1">SQRT(Inputs!$B$38)*I920+SQRT(1-Inputs!$B$38)*_xlfn.NORM.S.INV(RAND())</f>
        <v>-0.4244488469438093</v>
      </c>
      <c r="U920" s="24">
        <f ca="1">SQRT(Inputs!$B$38)*J920+SQRT(1-Inputs!$B$38)*_xlfn.NORM.S.INV(RAND())</f>
        <v>-0.15168041506391305</v>
      </c>
      <c r="V920" s="24">
        <f ca="1">SQRT(Inputs!$B$38)*K920+SQRT(1-Inputs!$B$38)*_xlfn.NORM.S.INV(RAND())</f>
        <v>0.75945889393646704</v>
      </c>
      <c r="W920" s="24">
        <f ca="1">SQRT(Inputs!$B$38)*L920+SQRT(1-Inputs!$B$38)*_xlfn.NORM.S.INV(RAND())</f>
        <v>-1.9556391798216395E-2</v>
      </c>
      <c r="X920" s="24">
        <f ca="1">SQRT(Inputs!$B$38)*M920+SQRT(1-Inputs!$B$38)*_xlfn.NORM.S.INV(RAND())</f>
        <v>-0.42396753598531406</v>
      </c>
      <c r="Y920" s="24">
        <f ca="1">SQRT(Inputs!$B$38)*C920+SQRT(1-Inputs!$B$38)*_xlfn.NORM.S.INV(RAND())</f>
        <v>-0.18186486098920548</v>
      </c>
      <c r="Z920" s="24">
        <f ca="1">SQRT(Inputs!$B$38)*D920+SQRT(1-Inputs!$B$38)*_xlfn.NORM.S.INV(RAND())</f>
        <v>-0.19781177547945195</v>
      </c>
      <c r="AA920" s="24">
        <f ca="1">SQRT(Inputs!$B$38)*E920+SQRT(1-Inputs!$B$38)*_xlfn.NORM.S.INV(RAND())</f>
        <v>1.5423108240044878</v>
      </c>
      <c r="AB920" s="24">
        <f ca="1">SQRT(Inputs!$B$38)*F920+SQRT(1-Inputs!$B$38)*_xlfn.NORM.S.INV(RAND())</f>
        <v>-0.15267215301308906</v>
      </c>
      <c r="AC920" s="24">
        <f ca="1">SQRT(Inputs!$B$38)*G920+SQRT(1-Inputs!$B$38)*_xlfn.NORM.S.INV(RAND())</f>
        <v>6.6772310842940219E-3</v>
      </c>
      <c r="AD920" s="24">
        <f ca="1">SQRT(Inputs!$B$38)*H920+SQRT(1-Inputs!$B$38)*_xlfn.NORM.S.INV(RAND())</f>
        <v>-0.87486665841825395</v>
      </c>
      <c r="AE920" s="24">
        <f ca="1">SQRT(Inputs!$B$38)*I920+SQRT(1-Inputs!$B$38)*_xlfn.NORM.S.INV(RAND())</f>
        <v>2.3492906690673512</v>
      </c>
      <c r="AF920" s="24">
        <f ca="1">SQRT(Inputs!$B$38)*J920+SQRT(1-Inputs!$B$38)*_xlfn.NORM.S.INV(RAND())</f>
        <v>0.72249366346023891</v>
      </c>
      <c r="AG920" s="24">
        <f ca="1">SQRT(Inputs!$B$38)*K920+SQRT(1-Inputs!$B$38)*_xlfn.NORM.S.INV(RAND())</f>
        <v>-0.85943296871057673</v>
      </c>
      <c r="AH920" s="24">
        <f ca="1">SQRT(Inputs!$B$38)*L920+SQRT(1-Inputs!$B$38)*_xlfn.NORM.S.INV(RAND())</f>
        <v>-1.4398310654609268</v>
      </c>
      <c r="AI920" s="24">
        <f ca="1">SQRT(Inputs!$B$38)*M920+SQRT(1-Inputs!$B$38)*_xlfn.NORM.S.INV(RAND())</f>
        <v>-0.45274211894105032</v>
      </c>
      <c r="AJ920" s="24">
        <f ca="1">SQRT(Inputs!$B$38)*C920+SQRT(1-Inputs!$B$38)*_xlfn.NORM.S.INV(RAND())</f>
        <v>1.6050939246495159</v>
      </c>
      <c r="AK920" s="24">
        <f ca="1">SQRT(Inputs!$B$38)*D920+SQRT(1-Inputs!$B$38)*_xlfn.NORM.S.INV(RAND())</f>
        <v>0.22089835089307425</v>
      </c>
      <c r="AL920" s="24">
        <f ca="1">SQRT(Inputs!$B$38)*E920+SQRT(1-Inputs!$B$38)*_xlfn.NORM.S.INV(RAND())</f>
        <v>1.2503201842834986</v>
      </c>
      <c r="AM920" s="24">
        <f ca="1">SQRT(Inputs!$B$38)*F920+SQRT(1-Inputs!$B$38)*_xlfn.NORM.S.INV(RAND())</f>
        <v>-0.79237946459663344</v>
      </c>
      <c r="AN920" s="24">
        <f ca="1">SQRT(Inputs!$B$38)*G920+SQRT(1-Inputs!$B$38)*_xlfn.NORM.S.INV(RAND())</f>
        <v>-0.34032600707310889</v>
      </c>
      <c r="AO920" s="24">
        <f ca="1">SQRT(Inputs!$B$38)*H920+SQRT(1-Inputs!$B$38)*_xlfn.NORM.S.INV(RAND())</f>
        <v>-0.62808514204778765</v>
      </c>
      <c r="AP920" s="24">
        <f ca="1">SQRT(Inputs!$B$38)*I920+SQRT(1-Inputs!$B$38)*_xlfn.NORM.S.INV(RAND())</f>
        <v>-0.15867570165533323</v>
      </c>
      <c r="AQ920" s="24">
        <f ca="1">SQRT(Inputs!$B$38)*J920+SQRT(1-Inputs!$B$38)*_xlfn.NORM.S.INV(RAND())</f>
        <v>0.83827600749942155</v>
      </c>
      <c r="AR920" s="24">
        <f ca="1">SQRT(Inputs!$B$38)*K920+SQRT(1-Inputs!$B$38)*_xlfn.NORM.S.INV(RAND())</f>
        <v>0.16266328296819532</v>
      </c>
      <c r="AS920" s="24">
        <f ca="1">SQRT(Inputs!$B$38)*L920+SQRT(1-Inputs!$B$38)*_xlfn.NORM.S.INV(RAND())</f>
        <v>-1.4809514725599815</v>
      </c>
      <c r="AT920" s="24">
        <f ca="1">SQRT(Inputs!$B$38)*M920+SQRT(1-Inputs!$B$38)*_xlfn.NORM.S.INV(RAND())</f>
        <v>-0.40164816287115657</v>
      </c>
      <c r="AU920" s="15">
        <f ca="1">Inputs!$B$6*EXP($B$8-0.5*C$5^2+C$5*N920)</f>
        <v>5637.6386439928874</v>
      </c>
      <c r="AV920" s="15">
        <f t="shared" ca="1" si="510"/>
        <v>7794.8319592429398</v>
      </c>
      <c r="AW920" s="15">
        <f t="shared" ca="1" si="511"/>
        <v>9774.7260822063581</v>
      </c>
      <c r="AX920" s="15">
        <f t="shared" ca="1" si="512"/>
        <v>11231.726976839522</v>
      </c>
      <c r="AY920" s="15">
        <f t="shared" ca="1" si="513"/>
        <v>12730.902150816541</v>
      </c>
      <c r="AZ920" s="15">
        <f t="shared" ca="1" si="514"/>
        <v>15940.931406268302</v>
      </c>
      <c r="BA920" s="15">
        <f t="shared" ca="1" si="515"/>
        <v>18660.008990992323</v>
      </c>
      <c r="BB920" s="15">
        <f t="shared" ca="1" si="516"/>
        <v>22500.982460830412</v>
      </c>
      <c r="BC920" s="15">
        <f t="shared" ca="1" si="517"/>
        <v>29654.163380083748</v>
      </c>
      <c r="BD920" s="15">
        <f t="shared" ca="1" si="518"/>
        <v>36262.754997279852</v>
      </c>
      <c r="BE920" s="15">
        <f t="shared" ca="1" si="519"/>
        <v>42752.187318664692</v>
      </c>
      <c r="BF920" s="15">
        <f ca="1">Inputs!$B$13*EXP($B$9-0.5*C$6^2+C$6*Y920)</f>
        <v>13341.235648646803</v>
      </c>
      <c r="BG920" s="15">
        <f t="shared" ca="1" si="520"/>
        <v>15689.324058847798</v>
      </c>
      <c r="BH920" s="15">
        <f t="shared" ca="1" si="521"/>
        <v>24757.351523627185</v>
      </c>
      <c r="BI920" s="15">
        <f t="shared" ca="1" si="522"/>
        <v>29602.840739274561</v>
      </c>
      <c r="BJ920" s="15">
        <f t="shared" ca="1" si="523"/>
        <v>36326.101231337889</v>
      </c>
      <c r="BK920" s="15">
        <f t="shared" ca="1" si="524"/>
        <v>39577.250002900531</v>
      </c>
      <c r="BL920" s="15">
        <f t="shared" ca="1" si="525"/>
        <v>65917.143674331819</v>
      </c>
      <c r="BM920" s="15">
        <f t="shared" ca="1" si="526"/>
        <v>88635.160215814554</v>
      </c>
      <c r="BN920" s="15">
        <f t="shared" ca="1" si="527"/>
        <v>98341.88999056966</v>
      </c>
      <c r="BO920" s="15">
        <f t="shared" ca="1" si="528"/>
        <v>102352.27673998916</v>
      </c>
      <c r="BP920" s="15">
        <f t="shared" ca="1" si="529"/>
        <v>119677.56292847529</v>
      </c>
      <c r="BQ920" s="15">
        <f ca="1">Inputs!$B$20*EXP($B$10-0.5*C$7^2+C$7*AJ920)</f>
        <v>7579.6910088119084</v>
      </c>
      <c r="BR920" s="15">
        <f t="shared" ca="1" si="530"/>
        <v>11032.074065493056</v>
      </c>
      <c r="BS920" s="15">
        <f t="shared" ca="1" si="531"/>
        <v>21634.077709543511</v>
      </c>
      <c r="BT920" s="15">
        <f t="shared" ca="1" si="532"/>
        <v>24230.302288925741</v>
      </c>
      <c r="BU920" s="15">
        <f t="shared" ca="1" si="533"/>
        <v>30925.797864144715</v>
      </c>
      <c r="BV920" s="15">
        <f t="shared" ca="1" si="534"/>
        <v>37349.307690098729</v>
      </c>
      <c r="BW920" s="15">
        <f t="shared" ca="1" si="535"/>
        <v>50397.578769199601</v>
      </c>
      <c r="BX920" s="15">
        <f t="shared" ca="1" si="536"/>
        <v>83388.540729525499</v>
      </c>
      <c r="BY920" s="15">
        <f t="shared" ca="1" si="537"/>
        <v>120534.96559514878</v>
      </c>
      <c r="BZ920" s="15">
        <f t="shared" ca="1" si="538"/>
        <v>128818.38287476578</v>
      </c>
      <c r="CA920" s="15">
        <f t="shared" ca="1" si="539"/>
        <v>168485.82086199964</v>
      </c>
      <c r="CB920" s="15">
        <f ca="1">(AU920*DCF!C$10-DCF!C$5*MAX(AU920*DCF!C$10,0)-MAX(AU920-Inputs!$B$6,0)/Inputs!$B$10)*DCF!C$6</f>
        <v>1038.2585867413002</v>
      </c>
      <c r="CC920" s="15">
        <f ca="1">(AV920*DCF!D$10-DCF!D$5*MAX(AV920*DCF!D$10,0)-MAX(AV920-AU920,0)/Inputs!$B$10)*DCF!D$6</f>
        <v>1373.9623496484089</v>
      </c>
      <c r="CD920" s="15">
        <f ca="1">(AW920*DCF!E$10-DCF!E$5*MAX(AW920*DCF!E$10,0)-MAX(AW920-AV920,0)/Inputs!$B$10)*DCF!E$6</f>
        <v>1810.8745046099837</v>
      </c>
      <c r="CE920" s="15">
        <f ca="1">(AX920*DCF!F$10-DCF!F$5*MAX(AX920*DCF!F$10,0)-MAX(AX920-AW920,0)/Inputs!$B$10)*DCF!F$6</f>
        <v>2148.7023363447079</v>
      </c>
      <c r="CF920" s="15">
        <f ca="1">(AY920*DCF!G$10-DCF!G$5*MAX(AY920*DCF!G$10,0)-MAX(AY920-AX920,0)/Inputs!$B$10)*DCF!G$6</f>
        <v>2334.9057739494656</v>
      </c>
      <c r="CG920" s="15">
        <f ca="1">(AZ920*DCF!H$10-DCF!H$5*MAX(AZ920*DCF!H$10,0)-MAX(AZ920-AY920,0)/Inputs!$B$10)*DCF!H$6</f>
        <v>2524.9450249800229</v>
      </c>
      <c r="CH920" s="15">
        <f ca="1">(BA920*DCF!I$10-DCF!I$5*MAX(BA920*DCF!I$10,0)-MAX(BA920-AZ920,0)/Inputs!$B$10)*DCF!I$6</f>
        <v>2962.4789316886286</v>
      </c>
      <c r="CI920" s="15">
        <f ca="1">(BB920*DCF!J$10-DCF!J$5*MAX(BB920*DCF!J$10,0)-MAX(BB920-BA920,0)/Inputs!$B$10)*DCF!J$6</f>
        <v>3279.1845646643692</v>
      </c>
      <c r="CJ920" s="15">
        <f ca="1">(BC920*DCF!K$10-DCF!K$5*MAX(BC920*DCF!K$10,0)-MAX(BC920-BB920,0)/Inputs!$B$10)*DCF!K$6</f>
        <v>3772.5076183147048</v>
      </c>
      <c r="CK920" s="15">
        <f ca="1">(BD920*DCF!L$10-DCF!L$5*MAX(BD920*DCF!L$10,0)-MAX(BD920-BC920,0)/Inputs!$B$10)*DCF!L$6</f>
        <v>4614.5151264239203</v>
      </c>
      <c r="CL920" s="15">
        <f ca="1">(BE920*DCF!M$10-DCF!M$5*MAX(BE920*DCF!M$10,0)-MAX(BE920-BD920,0)/Inputs!$B$10)*DCF!M$6</f>
        <v>5257.6545596728683</v>
      </c>
      <c r="CM920" s="15">
        <f ca="1">(BF920*DCF!C$28-DCF!C$5*MAX(BF920*DCF!C$28,0)-MAX(BF920-Inputs!$B$13,0)/Inputs!$B$17)*DCF!C$6</f>
        <v>3620.3329962635476</v>
      </c>
      <c r="CN920" s="15">
        <f ca="1">(BG920*DCF!D$28-DCF!D$5*MAX(BG920*DCF!D$28,0)-MAX(BG920-BF920,0)/Inputs!$B$17)*DCF!D$6</f>
        <v>4119.9128740610477</v>
      </c>
      <c r="CO920" s="15">
        <f ca="1">(BH920*DCF!E$28-DCF!E$5*MAX(BH920*DCF!E$28,0)-MAX(BH920-BG920,0)/Inputs!$B$17)*DCF!E$6</f>
        <v>5224.5393979866813</v>
      </c>
      <c r="CP920" s="15">
        <f ca="1">(BI920*DCF!F$28-DCF!F$5*MAX(BI920*DCF!F$28,0)-MAX(BI920-BH920,0)/Inputs!$B$17)*DCF!F$6</f>
        <v>7154.1935958480799</v>
      </c>
      <c r="CQ920" s="15">
        <f ca="1">(BJ920*DCF!G$28-DCF!G$5*MAX(BJ920*DCF!G$28,0)-MAX(BJ920-BI920,0)/Inputs!$B$17)*DCF!G$6</f>
        <v>8294.2965727452993</v>
      </c>
      <c r="CR920" s="15">
        <f ca="1">(BK920*DCF!H$28-DCF!H$5*MAX(BK920*DCF!H$28,0)-MAX(BK920-BJ920,0)/Inputs!$B$17)*DCF!H$6</f>
        <v>9282.7532904369054</v>
      </c>
      <c r="CS920" s="15">
        <f ca="1">(BL920*DCF!I$28-DCF!I$5*MAX(BL920*DCF!I$28,0)-MAX(BL920-BK920,0)/Inputs!$B$17)*DCF!I$6</f>
        <v>11720.034281869053</v>
      </c>
      <c r="CT920" s="15">
        <f ca="1">(BM920*DCF!J$28-DCF!J$5*MAX(BM920*DCF!J$28,0)-MAX(BM920-BL920,0)/Inputs!$B$17)*DCF!J$6</f>
        <v>16760.775488462135</v>
      </c>
      <c r="CU920" s="15">
        <f ca="1">(BN920*DCF!K$28-DCF!K$5*MAX(BN920*DCF!K$28,0)-MAX(BN920-BM920,0)/Inputs!$B$17)*DCF!K$6</f>
        <v>19579.213162980894</v>
      </c>
      <c r="CV920" s="15">
        <f ca="1">(BO920*DCF!L$28-DCF!L$5*MAX(BO920*DCF!L$28,0)-MAX(BO920-BN920,0)/Inputs!$B$17)*DCF!L$6</f>
        <v>19967.645623014861</v>
      </c>
      <c r="CW920" s="15">
        <f ca="1">(BP920*DCF!M$28-DCF!M$5*MAX(BP920*DCF!M$28,0)-MAX(BP920-BO920,0)/Inputs!$B$17)*DCF!M$6</f>
        <v>20706.423490832505</v>
      </c>
      <c r="CX920" s="15">
        <f ca="1">(BQ920*DCF!C$46-DCF!C$5*MAX(BQ920*DCF!C$46,0)-MAX(BQ920-Inputs!$B$20,0)/Inputs!$B$24)*DCF!C$6</f>
        <v>-3772.9960800082508</v>
      </c>
      <c r="CY920" s="15">
        <f ca="1">(BR920*DCF!D$46-DCF!D$5*MAX(BR920*DCF!D$46,0)-MAX(BR920-BQ920,0)/Inputs!$B$24)*DCF!D$6</f>
        <v>-3356.0209645913606</v>
      </c>
      <c r="CZ920" s="15">
        <f ca="1">(BS920*DCF!E$46-DCF!E$5*MAX(BS920*DCF!E$46,0)-MAX(BS920-BR920,0)/Inputs!$B$24)*DCF!E$6</f>
        <v>-6737.285324849694</v>
      </c>
      <c r="DA920" s="15">
        <f ca="1">(BT920*DCF!F$46-DCF!F$5*MAX(BT920*DCF!F$46,0)-MAX(BT920-BS920,0)/Inputs!$B$24)*DCF!F$6</f>
        <v>-2709.9712506096262</v>
      </c>
      <c r="DB920" s="15">
        <f ca="1">(BU920*DCF!G$46-DCF!G$5*MAX(BU920*DCF!G$46,0)-MAX(BU920-BT920,0)/Inputs!$B$24)*DCF!G$6</f>
        <v>-3292.5151628976596</v>
      </c>
      <c r="DC920" s="15">
        <f ca="1">(BV920*DCF!H$46-DCF!H$5*MAX(BV920*DCF!H$46,0)-MAX(BV920-BU920,0)/Inputs!$B$24)*DCF!H$6</f>
        <v>-1996.0663209175182</v>
      </c>
      <c r="DD920" s="15">
        <f ca="1">(BW920*DCF!I$46-DCF!I$5*MAX(BW920*DCF!I$46,0)-MAX(BW920-BV920,0)/Inputs!$B$24)*DCF!I$6</f>
        <v>-2581.7022329704014</v>
      </c>
      <c r="DE920" s="15">
        <f ca="1">(BX920*DCF!J$46-DCF!J$5*MAX(BX920*DCF!J$46,0)-MAX(BX920-BW920,0)/Inputs!$B$24)*DCF!J$6</f>
        <v>-5250.745496945925</v>
      </c>
      <c r="DF920" s="15">
        <f ca="1">(BY920*DCF!K$46-DCF!K$5*MAX(BY920*DCF!K$46,0)-MAX(BY920-BX920,0)/Inputs!$B$24)*DCF!K$6</f>
        <v>-2214.5254752708302</v>
      </c>
      <c r="DG920" s="15">
        <f ca="1">(BZ920*DCF!L$46-DCF!L$5*MAX(BZ920*DCF!L$46,0)-MAX(BZ920-BY920,0)/Inputs!$B$24)*DCF!L$6</f>
        <v>7030.0550105220927</v>
      </c>
      <c r="DH920" s="15">
        <f ca="1">(CA920*DCF!M$46-DCF!M$5*MAX(CA920*DCF!M$46,0)-MAX(CA920-BZ920,0)/Inputs!$B$24)*DCF!M$6</f>
        <v>4915.9031661716526</v>
      </c>
      <c r="DI920" s="15">
        <f ca="1">SUM(CB920:CL920)+BE920*DCF!M$10*(1+Inputs!$B$30)*(1-Inputs!$B$33)*(1-Inputs!$B$30/Inputs!$B$31)/(Inputs!$B$29-Inputs!$B$30)*DCF!M$6</f>
        <v>150097.89202403286</v>
      </c>
      <c r="DJ920" s="15">
        <f ca="1">SUM(CM920:CW920)+BP920*DCF!M$28*(1+Inputs!$B$30)*(1-Inputs!$B$33)*(1-Inputs!$B$30/Inputs!$B$31)/(Inputs!$B$29-Inputs!$B$30)*DCF!M$6</f>
        <v>570515.7743770089</v>
      </c>
      <c r="DK920" s="15">
        <f ca="1">SUM(CX920:DH920)+CA920*DCF!M$46*(1+Inputs!$B$30)*(1-Inputs!$B$33)*(1-Inputs!$B$30/Inputs!$B$31)/(Inputs!$B$29-Inputs!$B$30)*DCF!M$6</f>
        <v>240533.16734167311</v>
      </c>
      <c r="DM920" s="15">
        <f ca="1">DI920+DJ920+DK920+Inputs!$B$34+Inputs!$B$36-Inputs!$B$35</f>
        <v>1037997.833742715</v>
      </c>
    </row>
    <row r="921" spans="1:117" x14ac:dyDescent="0.75">
      <c r="A921" s="11">
        <v>908</v>
      </c>
      <c r="C921" s="24">
        <f t="shared" ca="1" si="540"/>
        <v>-0.59020468443984009</v>
      </c>
      <c r="D921" s="24">
        <f t="shared" ca="1" si="540"/>
        <v>7.9180834586961527E-2</v>
      </c>
      <c r="E921" s="24">
        <f t="shared" ca="1" si="540"/>
        <v>-1.235234311438365</v>
      </c>
      <c r="F921" s="24">
        <f t="shared" ca="1" si="540"/>
        <v>0.62555893938644636</v>
      </c>
      <c r="G921" s="24">
        <f t="shared" ca="1" si="540"/>
        <v>-0.47051707667524029</v>
      </c>
      <c r="H921" s="24">
        <f t="shared" ca="1" si="540"/>
        <v>-0.64224084440509643</v>
      </c>
      <c r="I921" s="24">
        <f t="shared" ca="1" si="540"/>
        <v>-0.54957106403235922</v>
      </c>
      <c r="J921" s="24">
        <f t="shared" ca="1" si="540"/>
        <v>-1.0619043240641359</v>
      </c>
      <c r="K921" s="24">
        <f t="shared" ca="1" si="540"/>
        <v>-0.53437374871365095</v>
      </c>
      <c r="L921" s="24">
        <f t="shared" ca="1" si="540"/>
        <v>1.0057847368097561</v>
      </c>
      <c r="M921" s="24">
        <f t="shared" ca="1" si="540"/>
        <v>1.4059244444496053</v>
      </c>
      <c r="N921" s="24">
        <f ca="1">SQRT(Inputs!$B$38)*C921+SQRT(1-Inputs!$B$38)*_xlfn.NORM.S.INV(RAND())</f>
        <v>0.28635918055808907</v>
      </c>
      <c r="O921" s="24">
        <f ca="1">SQRT(Inputs!$B$38)*D921+SQRT(1-Inputs!$B$38)*_xlfn.NORM.S.INV(RAND())</f>
        <v>0.5827389741218324</v>
      </c>
      <c r="P921" s="24">
        <f ca="1">SQRT(Inputs!$B$38)*E921+SQRT(1-Inputs!$B$38)*_xlfn.NORM.S.INV(RAND())</f>
        <v>1.5983144956806528E-2</v>
      </c>
      <c r="Q921" s="24">
        <f ca="1">SQRT(Inputs!$B$38)*F921+SQRT(1-Inputs!$B$38)*_xlfn.NORM.S.INV(RAND())</f>
        <v>1.0648599553767231</v>
      </c>
      <c r="R921" s="24">
        <f ca="1">SQRT(Inputs!$B$38)*G921+SQRT(1-Inputs!$B$38)*_xlfn.NORM.S.INV(RAND())</f>
        <v>-0.67926198123496306</v>
      </c>
      <c r="S921" s="24">
        <f ca="1">SQRT(Inputs!$B$38)*H921+SQRT(1-Inputs!$B$38)*_xlfn.NORM.S.INV(RAND())</f>
        <v>-0.1291143295542525</v>
      </c>
      <c r="T921" s="24">
        <f ca="1">SQRT(Inputs!$B$38)*I921+SQRT(1-Inputs!$B$38)*_xlfn.NORM.S.INV(RAND())</f>
        <v>-1.882421203016001</v>
      </c>
      <c r="U921" s="24">
        <f ca="1">SQRT(Inputs!$B$38)*J921+SQRT(1-Inputs!$B$38)*_xlfn.NORM.S.INV(RAND())</f>
        <v>-1.7758185241475055</v>
      </c>
      <c r="V921" s="24">
        <f ca="1">SQRT(Inputs!$B$38)*K921+SQRT(1-Inputs!$B$38)*_xlfn.NORM.S.INV(RAND())</f>
        <v>-1.3483136305161287</v>
      </c>
      <c r="W921" s="24">
        <f ca="1">SQRT(Inputs!$B$38)*L921+SQRT(1-Inputs!$B$38)*_xlfn.NORM.S.INV(RAND())</f>
        <v>-0.12019226079038636</v>
      </c>
      <c r="X921" s="24">
        <f ca="1">SQRT(Inputs!$B$38)*M921+SQRT(1-Inputs!$B$38)*_xlfn.NORM.S.INV(RAND())</f>
        <v>2.2514597070983875</v>
      </c>
      <c r="Y921" s="24">
        <f ca="1">SQRT(Inputs!$B$38)*C921+SQRT(1-Inputs!$B$38)*_xlfn.NORM.S.INV(RAND())</f>
        <v>-0.30371292286879065</v>
      </c>
      <c r="Z921" s="24">
        <f ca="1">SQRT(Inputs!$B$38)*D921+SQRT(1-Inputs!$B$38)*_xlfn.NORM.S.INV(RAND())</f>
        <v>-0.75663934527912668</v>
      </c>
      <c r="AA921" s="24">
        <f ca="1">SQRT(Inputs!$B$38)*E921+SQRT(1-Inputs!$B$38)*_xlfn.NORM.S.INV(RAND())</f>
        <v>9.6923883146925349E-2</v>
      </c>
      <c r="AB921" s="24">
        <f ca="1">SQRT(Inputs!$B$38)*F921+SQRT(1-Inputs!$B$38)*_xlfn.NORM.S.INV(RAND())</f>
        <v>1.2562139660574965</v>
      </c>
      <c r="AC921" s="24">
        <f ca="1">SQRT(Inputs!$B$38)*G921+SQRT(1-Inputs!$B$38)*_xlfn.NORM.S.INV(RAND())</f>
        <v>-0.57037947561012903</v>
      </c>
      <c r="AD921" s="24">
        <f ca="1">SQRT(Inputs!$B$38)*H921+SQRT(1-Inputs!$B$38)*_xlfn.NORM.S.INV(RAND())</f>
        <v>-0.87777326877703765</v>
      </c>
      <c r="AE921" s="24">
        <f ca="1">SQRT(Inputs!$B$38)*I921+SQRT(1-Inputs!$B$38)*_xlfn.NORM.S.INV(RAND())</f>
        <v>-1.1266060962570326</v>
      </c>
      <c r="AF921" s="24">
        <f ca="1">SQRT(Inputs!$B$38)*J921+SQRT(1-Inputs!$B$38)*_xlfn.NORM.S.INV(RAND())</f>
        <v>-1.8797996194123496</v>
      </c>
      <c r="AG921" s="24">
        <f ca="1">SQRT(Inputs!$B$38)*K921+SQRT(1-Inputs!$B$38)*_xlfn.NORM.S.INV(RAND())</f>
        <v>-0.14421696174257476</v>
      </c>
      <c r="AH921" s="24">
        <f ca="1">SQRT(Inputs!$B$38)*L921+SQRT(1-Inputs!$B$38)*_xlfn.NORM.S.INV(RAND())</f>
        <v>0.44801374885482576</v>
      </c>
      <c r="AI921" s="24">
        <f ca="1">SQRT(Inputs!$B$38)*M921+SQRT(1-Inputs!$B$38)*_xlfn.NORM.S.INV(RAND())</f>
        <v>0.50114476294632559</v>
      </c>
      <c r="AJ921" s="24">
        <f ca="1">SQRT(Inputs!$B$38)*C921+SQRT(1-Inputs!$B$38)*_xlfn.NORM.S.INV(RAND())</f>
        <v>-0.44663451207976967</v>
      </c>
      <c r="AK921" s="24">
        <f ca="1">SQRT(Inputs!$B$38)*D921+SQRT(1-Inputs!$B$38)*_xlfn.NORM.S.INV(RAND())</f>
        <v>-5.7910983320513476E-2</v>
      </c>
      <c r="AL921" s="24">
        <f ca="1">SQRT(Inputs!$B$38)*E921+SQRT(1-Inputs!$B$38)*_xlfn.NORM.S.INV(RAND())</f>
        <v>-1.0365504649442143</v>
      </c>
      <c r="AM921" s="24">
        <f ca="1">SQRT(Inputs!$B$38)*F921+SQRT(1-Inputs!$B$38)*_xlfn.NORM.S.INV(RAND())</f>
        <v>-0.14570799729623968</v>
      </c>
      <c r="AN921" s="24">
        <f ca="1">SQRT(Inputs!$B$38)*G921+SQRT(1-Inputs!$B$38)*_xlfn.NORM.S.INV(RAND())</f>
        <v>0.68152949199215662</v>
      </c>
      <c r="AO921" s="24">
        <f ca="1">SQRT(Inputs!$B$38)*H921+SQRT(1-Inputs!$B$38)*_xlfn.NORM.S.INV(RAND())</f>
        <v>-0.21308256835582981</v>
      </c>
      <c r="AP921" s="24">
        <f ca="1">SQRT(Inputs!$B$38)*I921+SQRT(1-Inputs!$B$38)*_xlfn.NORM.S.INV(RAND())</f>
        <v>-1.5988933146827258</v>
      </c>
      <c r="AQ921" s="24">
        <f ca="1">SQRT(Inputs!$B$38)*J921+SQRT(1-Inputs!$B$38)*_xlfn.NORM.S.INV(RAND())</f>
        <v>-1.0670461692311537</v>
      </c>
      <c r="AR921" s="24">
        <f ca="1">SQRT(Inputs!$B$38)*K921+SQRT(1-Inputs!$B$38)*_xlfn.NORM.S.INV(RAND())</f>
        <v>1.0949303000260353</v>
      </c>
      <c r="AS921" s="24">
        <f ca="1">SQRT(Inputs!$B$38)*L921+SQRT(1-Inputs!$B$38)*_xlfn.NORM.S.INV(RAND())</f>
        <v>0.14363368849318764</v>
      </c>
      <c r="AT921" s="24">
        <f ca="1">SQRT(Inputs!$B$38)*M921+SQRT(1-Inputs!$B$38)*_xlfn.NORM.S.INV(RAND())</f>
        <v>0.84555649025842428</v>
      </c>
      <c r="AU921" s="15">
        <f ca="1">Inputs!$B$6*EXP($B$8-0.5*C$5^2+C$5*N921)</f>
        <v>5197.6727555853104</v>
      </c>
      <c r="AV921" s="15">
        <f t="shared" ca="1" si="510"/>
        <v>6892.7844999563467</v>
      </c>
      <c r="AW921" s="15">
        <f t="shared" ca="1" si="511"/>
        <v>8422.6675388025433</v>
      </c>
      <c r="AX921" s="15">
        <f t="shared" ca="1" si="512"/>
        <v>11746.444501420729</v>
      </c>
      <c r="AY921" s="15">
        <f t="shared" ca="1" si="513"/>
        <v>13260.548699965779</v>
      </c>
      <c r="AZ921" s="15">
        <f t="shared" ca="1" si="514"/>
        <v>15989.053188324959</v>
      </c>
      <c r="BA921" s="15">
        <f t="shared" ca="1" si="515"/>
        <v>16067.617992743531</v>
      </c>
      <c r="BB921" s="15">
        <f t="shared" ca="1" si="516"/>
        <v>16465.386772034246</v>
      </c>
      <c r="BC921" s="15">
        <f t="shared" ca="1" si="517"/>
        <v>17704.890814355062</v>
      </c>
      <c r="BD921" s="15">
        <f t="shared" ca="1" si="518"/>
        <v>21447.685532776468</v>
      </c>
      <c r="BE921" s="15">
        <f t="shared" ca="1" si="519"/>
        <v>32263.116550387509</v>
      </c>
      <c r="BF921" s="15">
        <f ca="1">Inputs!$B$13*EXP($B$9-0.5*C$6^2+C$6*Y921)</f>
        <v>13022.82473378404</v>
      </c>
      <c r="BG921" s="15">
        <f t="shared" ca="1" si="520"/>
        <v>13845.917617142024</v>
      </c>
      <c r="BH921" s="15">
        <f t="shared" ca="1" si="521"/>
        <v>17191.314905985837</v>
      </c>
      <c r="BI921" s="15">
        <f t="shared" ca="1" si="522"/>
        <v>25533.904906587777</v>
      </c>
      <c r="BJ921" s="15">
        <f t="shared" ca="1" si="523"/>
        <v>28832.211704839501</v>
      </c>
      <c r="BK921" s="15">
        <f t="shared" ca="1" si="524"/>
        <v>31400.237035606602</v>
      </c>
      <c r="BL921" s="15">
        <f t="shared" ca="1" si="525"/>
        <v>33331.816481251641</v>
      </c>
      <c r="BM921" s="15">
        <f t="shared" ca="1" si="526"/>
        <v>32439.144420871169</v>
      </c>
      <c r="BN921" s="15">
        <f t="shared" ca="1" si="527"/>
        <v>39212.51062094175</v>
      </c>
      <c r="BO921" s="15">
        <f t="shared" ca="1" si="528"/>
        <v>50826.09191465655</v>
      </c>
      <c r="BP921" s="15">
        <f t="shared" ca="1" si="529"/>
        <v>66212.04314837206</v>
      </c>
      <c r="BQ921" s="15">
        <f ca="1">Inputs!$B$20*EXP($B$10-0.5*C$7^2+C$7*AJ921)</f>
        <v>3661.0861924436058</v>
      </c>
      <c r="BR921" s="15">
        <f t="shared" ca="1" si="530"/>
        <v>4877.0963135563397</v>
      </c>
      <c r="BS921" s="15">
        <f t="shared" ca="1" si="531"/>
        <v>4959.0639892634945</v>
      </c>
      <c r="BT921" s="15">
        <f t="shared" ca="1" si="532"/>
        <v>6581.0483322929394</v>
      </c>
      <c r="BU921" s="15">
        <f t="shared" ca="1" si="533"/>
        <v>10755.733845656418</v>
      </c>
      <c r="BV921" s="15">
        <f t="shared" ca="1" si="534"/>
        <v>14262.905278450624</v>
      </c>
      <c r="BW921" s="15">
        <f t="shared" ca="1" si="535"/>
        <v>14189.041250863236</v>
      </c>
      <c r="BX921" s="15">
        <f t="shared" ca="1" si="536"/>
        <v>16023.716146572402</v>
      </c>
      <c r="BY921" s="15">
        <f t="shared" ca="1" si="537"/>
        <v>27684.275901029967</v>
      </c>
      <c r="BZ921" s="15">
        <f t="shared" ca="1" si="538"/>
        <v>39884.26711792055</v>
      </c>
      <c r="CA921" s="15">
        <f t="shared" ca="1" si="539"/>
        <v>65108.770220676255</v>
      </c>
      <c r="CB921" s="15">
        <f ca="1">(AU921*DCF!C$10-DCF!C$5*MAX(AU921*DCF!C$10,0)-MAX(AU921-Inputs!$B$6,0)/Inputs!$B$10)*DCF!C$6</f>
        <v>1041.3956219455281</v>
      </c>
      <c r="CC921" s="15">
        <f ca="1">(AV921*DCF!D$10-DCF!D$5*MAX(AV921*DCF!D$10,0)-MAX(AV921-AU921,0)/Inputs!$B$10)*DCF!D$6</f>
        <v>1266.7608901432648</v>
      </c>
      <c r="CD921" s="15">
        <f ca="1">(AW921*DCF!E$10-DCF!E$5*MAX(AW921*DCF!E$10,0)-MAX(AW921-AV921,0)/Inputs!$B$10)*DCF!E$6</f>
        <v>1600.0668417556521</v>
      </c>
      <c r="CE921" s="15">
        <f ca="1">(AX921*DCF!F$10-DCF!F$5*MAX(AX921*DCF!F$10,0)-MAX(AX921-AW921,0)/Inputs!$B$10)*DCF!F$6</f>
        <v>1872.6345347232082</v>
      </c>
      <c r="CF921" s="15">
        <f ca="1">(AY921*DCF!G$10-DCF!G$5*MAX(AY921*DCF!G$10,0)-MAX(AY921-AX921,0)/Inputs!$B$10)*DCF!G$6</f>
        <v>2441.164452169427</v>
      </c>
      <c r="CG921" s="15">
        <f ca="1">(AZ921*DCF!H$10-DCF!H$5*MAX(AZ921*DCF!H$10,0)-MAX(AZ921-AY921,0)/Inputs!$B$10)*DCF!H$6</f>
        <v>2619.7912583533916</v>
      </c>
      <c r="CH921" s="15">
        <f ca="1">(BA921*DCF!I$10-DCF!I$5*MAX(BA921*DCF!I$10,0)-MAX(BA921-AZ921,0)/Inputs!$B$10)*DCF!I$6</f>
        <v>2922.0802781933799</v>
      </c>
      <c r="CI921" s="15">
        <f ca="1">(BB921*DCF!J$10-DCF!J$5*MAX(BB921*DCF!J$10,0)-MAX(BB921-BA921,0)/Inputs!$B$10)*DCF!J$6</f>
        <v>2765.223271320855</v>
      </c>
      <c r="CJ921" s="15">
        <f ca="1">(BC921*DCF!K$10-DCF!K$5*MAX(BC921*DCF!K$10,0)-MAX(BC921-BB921,0)/Inputs!$B$10)*DCF!K$6</f>
        <v>2676.6913817233553</v>
      </c>
      <c r="CK921" s="15">
        <f ca="1">(BD921*DCF!L$10-DCF!L$5*MAX(BD921*DCF!L$10,0)-MAX(BD921-BC921,0)/Inputs!$B$10)*DCF!L$6</f>
        <v>2750.7148686085688</v>
      </c>
      <c r="CL921" s="15">
        <f ca="1">(BE921*DCF!M$10-DCF!M$5*MAX(BE921*DCF!M$10,0)-MAX(BE921-BD921,0)/Inputs!$B$10)*DCF!M$6</f>
        <v>3260.724240981021</v>
      </c>
      <c r="CM921" s="15">
        <f ca="1">(BF921*DCF!C$28-DCF!C$5*MAX(BF921*DCF!C$28,0)-MAX(BF921-Inputs!$B$13,0)/Inputs!$B$17)*DCF!C$6</f>
        <v>3596.6920812784128</v>
      </c>
      <c r="CN921" s="15">
        <f ca="1">(BG921*DCF!D$28-DCF!D$5*MAX(BG921*DCF!D$28,0)-MAX(BG921-BF921,0)/Inputs!$B$17)*DCF!D$6</f>
        <v>3902.3386273479464</v>
      </c>
      <c r="CO921" s="15">
        <f ca="1">(BH921*DCF!E$28-DCF!E$5*MAX(BH921*DCF!E$28,0)-MAX(BH921-BG921,0)/Inputs!$B$17)*DCF!E$6</f>
        <v>4209.554740585977</v>
      </c>
      <c r="CP921" s="15">
        <f ca="1">(BI921*DCF!F$28-DCF!F$5*MAX(BI921*DCF!F$28,0)-MAX(BI921-BH921,0)/Inputs!$B$17)*DCF!F$6</f>
        <v>5412.8822227573328</v>
      </c>
      <c r="CQ921" s="15">
        <f ca="1">(BJ921*DCF!G$28-DCF!G$5*MAX(BJ921*DCF!G$28,0)-MAX(BJ921-BI921,0)/Inputs!$B$17)*DCF!G$6</f>
        <v>6925.993456007187</v>
      </c>
      <c r="CR921" s="15">
        <f ca="1">(BK921*DCF!H$28-DCF!H$5*MAX(BK921*DCF!H$28,0)-MAX(BK921-BJ921,0)/Inputs!$B$17)*DCF!H$6</f>
        <v>7366.6259806938988</v>
      </c>
      <c r="CS921" s="15">
        <f ca="1">(BL921*DCF!I$28-DCF!I$5*MAX(BL921*DCF!I$28,0)-MAX(BL921-BK921,0)/Inputs!$B$17)*DCF!I$6</f>
        <v>7560.837010236959</v>
      </c>
      <c r="CT921" s="15">
        <f ca="1">(BM921*DCF!J$28-DCF!J$5*MAX(BM921*DCF!J$28,0)-MAX(BM921-BL921,0)/Inputs!$B$17)*DCF!J$6</f>
        <v>7236.6221875458559</v>
      </c>
      <c r="CU921" s="15">
        <f ca="1">(BN921*DCF!K$28-DCF!K$5*MAX(BN921*DCF!K$28,0)-MAX(BN921-BM921,0)/Inputs!$B$17)*DCF!K$6</f>
        <v>7451.3776282371382</v>
      </c>
      <c r="CV921" s="15">
        <f ca="1">(BO921*DCF!L$28-DCF!L$5*MAX(BO921*DCF!L$28,0)-MAX(BO921-BN921,0)/Inputs!$B$17)*DCF!L$6</f>
        <v>8826.776081354059</v>
      </c>
      <c r="CW921" s="15">
        <f ca="1">(BP921*DCF!M$28-DCF!M$5*MAX(BP921*DCF!M$28,0)-MAX(BP921-BO921,0)/Inputs!$B$17)*DCF!M$6</f>
        <v>10849.569998890567</v>
      </c>
      <c r="CX921" s="15">
        <f ca="1">(BQ921*DCF!C$46-DCF!C$5*MAX(BQ921*DCF!C$46,0)-MAX(BQ921-Inputs!$B$20,0)/Inputs!$B$24)*DCF!C$6</f>
        <v>-1058.0273850648539</v>
      </c>
      <c r="CY921" s="15">
        <f ca="1">(BR921*DCF!D$46-DCF!D$5*MAX(BR921*DCF!D$46,0)-MAX(BR921-BQ921,0)/Inputs!$B$24)*DCF!D$6</f>
        <v>-1351.2680302461563</v>
      </c>
      <c r="CZ921" s="15">
        <f ca="1">(BS921*DCF!E$46-DCF!E$5*MAX(BS921*DCF!E$46,0)-MAX(BS921-BR921,0)/Inputs!$B$24)*DCF!E$6</f>
        <v>-618.72735233795436</v>
      </c>
      <c r="DA921" s="15">
        <f ca="1">(BT921*DCF!F$46-DCF!F$5*MAX(BT921*DCF!F$46,0)-MAX(BT921-BS921,0)/Inputs!$B$24)*DCF!F$6</f>
        <v>-1069.8893222526438</v>
      </c>
      <c r="DB921" s="15">
        <f ca="1">(BU921*DCF!G$46-DCF!G$5*MAX(BU921*DCF!G$46,0)-MAX(BU921-BT921,0)/Inputs!$B$24)*DCF!G$6</f>
        <v>-1766.0833608135586</v>
      </c>
      <c r="DC921" s="15">
        <f ca="1">(BV921*DCF!H$46-DCF!H$5*MAX(BV921*DCF!H$46,0)-MAX(BV921-BU921,0)/Inputs!$B$24)*DCF!H$6</f>
        <v>-1089.832033944906</v>
      </c>
      <c r="DD921" s="15">
        <f ca="1">(BW921*DCF!I$46-DCF!I$5*MAX(BW921*DCF!I$46,0)-MAX(BW921-BV921,0)/Inputs!$B$24)*DCF!I$6</f>
        <v>327.70140696550368</v>
      </c>
      <c r="DE921" s="15">
        <f ca="1">(BX921*DCF!J$46-DCF!J$5*MAX(BX921*DCF!J$46,0)-MAX(BX921-BW921,0)/Inputs!$B$24)*DCF!J$6</f>
        <v>185.62476045835805</v>
      </c>
      <c r="DF921" s="15">
        <f ca="1">(BY921*DCF!K$46-DCF!K$5*MAX(BY921*DCF!K$46,0)-MAX(BY921-BX921,0)/Inputs!$B$24)*DCF!K$6</f>
        <v>-1275.1083783332606</v>
      </c>
      <c r="DG921" s="15">
        <f ca="1">(BZ921*DCF!L$46-DCF!L$5*MAX(BZ921*DCF!L$46,0)-MAX(BZ921-BY921,0)/Inputs!$B$24)*DCF!L$6</f>
        <v>-3.8834859832180113</v>
      </c>
      <c r="DH921" s="15">
        <f ca="1">(CA921*DCF!M$46-DCF!M$5*MAX(CA921*DCF!M$46,0)-MAX(CA921-BZ921,0)/Inputs!$B$24)*DCF!M$6</f>
        <v>-169.06673103007375</v>
      </c>
      <c r="DI921" s="15">
        <f ca="1">SUM(CB921:CL921)+BE921*DCF!M$10*(1+Inputs!$B$30)*(1-Inputs!$B$33)*(1-Inputs!$B$30/Inputs!$B$31)/(Inputs!$B$29-Inputs!$B$30)*DCF!M$6</f>
        <v>115005.92763519508</v>
      </c>
      <c r="DJ921" s="15">
        <f ca="1">SUM(CM921:CW921)+BP921*DCF!M$28*(1+Inputs!$B$30)*(1-Inputs!$B$33)*(1-Inputs!$B$30/Inputs!$B$31)/(Inputs!$B$29-Inputs!$B$30)*DCF!M$6</f>
        <v>319031.25887566531</v>
      </c>
      <c r="DK921" s="15">
        <f ca="1">SUM(CX921:DH921)+CA921*DCF!M$46*(1+Inputs!$B$30)*(1-Inputs!$B$33)*(1-Inputs!$B$30/Inputs!$B$31)/(Inputs!$B$29-Inputs!$B$30)*DCF!M$6</f>
        <v>92777.311475470546</v>
      </c>
      <c r="DM921" s="15">
        <f ca="1">DI921+DJ921+DK921+Inputs!$B$34+Inputs!$B$36-Inputs!$B$35</f>
        <v>603665.49798633088</v>
      </c>
    </row>
    <row r="922" spans="1:117" x14ac:dyDescent="0.75">
      <c r="A922" s="11">
        <v>909</v>
      </c>
      <c r="C922" s="24">
        <f t="shared" ca="1" si="540"/>
        <v>1.3227088406609264</v>
      </c>
      <c r="D922" s="24">
        <f t="shared" ca="1" si="540"/>
        <v>-0.56790374028487434</v>
      </c>
      <c r="E922" s="24">
        <f t="shared" ca="1" si="540"/>
        <v>-1.1002143595097318</v>
      </c>
      <c r="F922" s="24">
        <f t="shared" ca="1" si="540"/>
        <v>1.1934053289586333</v>
      </c>
      <c r="G922" s="24">
        <f t="shared" ca="1" si="540"/>
        <v>8.3121439337811368E-2</v>
      </c>
      <c r="H922" s="24">
        <f t="shared" ca="1" si="540"/>
        <v>-0.85198459697165141</v>
      </c>
      <c r="I922" s="24">
        <f t="shared" ca="1" si="540"/>
        <v>0.9479533359022061</v>
      </c>
      <c r="J922" s="24">
        <f t="shared" ca="1" si="540"/>
        <v>-0.87078287854417924</v>
      </c>
      <c r="K922" s="24">
        <f t="shared" ca="1" si="540"/>
        <v>-0.33822440597992365</v>
      </c>
      <c r="L922" s="24">
        <f t="shared" ca="1" si="540"/>
        <v>-0.27819951841974777</v>
      </c>
      <c r="M922" s="24">
        <f t="shared" ca="1" si="540"/>
        <v>-1.0236743709928049</v>
      </c>
      <c r="N922" s="24">
        <f ca="1">SQRT(Inputs!$B$38)*C922+SQRT(1-Inputs!$B$38)*_xlfn.NORM.S.INV(RAND())</f>
        <v>0.77487939613155521</v>
      </c>
      <c r="O922" s="24">
        <f ca="1">SQRT(Inputs!$B$38)*D922+SQRT(1-Inputs!$B$38)*_xlfn.NORM.S.INV(RAND())</f>
        <v>-1.1433862017904464</v>
      </c>
      <c r="P922" s="24">
        <f ca="1">SQRT(Inputs!$B$38)*E922+SQRT(1-Inputs!$B$38)*_xlfn.NORM.S.INV(RAND())</f>
        <v>-0.10632871820619016</v>
      </c>
      <c r="Q922" s="24">
        <f ca="1">SQRT(Inputs!$B$38)*F922+SQRT(1-Inputs!$B$38)*_xlfn.NORM.S.INV(RAND())</f>
        <v>-0.75999394135747489</v>
      </c>
      <c r="R922" s="24">
        <f ca="1">SQRT(Inputs!$B$38)*G922+SQRT(1-Inputs!$B$38)*_xlfn.NORM.S.INV(RAND())</f>
        <v>0.7916123811339949</v>
      </c>
      <c r="S922" s="24">
        <f ca="1">SQRT(Inputs!$B$38)*H922+SQRT(1-Inputs!$B$38)*_xlfn.NORM.S.INV(RAND())</f>
        <v>-0.67305091267506212</v>
      </c>
      <c r="T922" s="24">
        <f ca="1">SQRT(Inputs!$B$38)*I922+SQRT(1-Inputs!$B$38)*_xlfn.NORM.S.INV(RAND())</f>
        <v>-0.71597925459753675</v>
      </c>
      <c r="U922" s="24">
        <f ca="1">SQRT(Inputs!$B$38)*J922+SQRT(1-Inputs!$B$38)*_xlfn.NORM.S.INV(RAND())</f>
        <v>0.74874601739142976</v>
      </c>
      <c r="V922" s="24">
        <f ca="1">SQRT(Inputs!$B$38)*K922+SQRT(1-Inputs!$B$38)*_xlfn.NORM.S.INV(RAND())</f>
        <v>-0.22417954058165968</v>
      </c>
      <c r="W922" s="24">
        <f ca="1">SQRT(Inputs!$B$38)*L922+SQRT(1-Inputs!$B$38)*_xlfn.NORM.S.INV(RAND())</f>
        <v>2.6106822539548435E-2</v>
      </c>
      <c r="X922" s="24">
        <f ca="1">SQRT(Inputs!$B$38)*M922+SQRT(1-Inputs!$B$38)*_xlfn.NORM.S.INV(RAND())</f>
        <v>-1.2011870868142309</v>
      </c>
      <c r="Y922" s="24">
        <f ca="1">SQRT(Inputs!$B$38)*C922+SQRT(1-Inputs!$B$38)*_xlfn.NORM.S.INV(RAND())</f>
        <v>-0.43045920819846184</v>
      </c>
      <c r="Z922" s="24">
        <f ca="1">SQRT(Inputs!$B$38)*D922+SQRT(1-Inputs!$B$38)*_xlfn.NORM.S.INV(RAND())</f>
        <v>1.4031476554661435</v>
      </c>
      <c r="AA922" s="24">
        <f ca="1">SQRT(Inputs!$B$38)*E922+SQRT(1-Inputs!$B$38)*_xlfn.NORM.S.INV(RAND())</f>
        <v>-0.90210722642682151</v>
      </c>
      <c r="AB922" s="24">
        <f ca="1">SQRT(Inputs!$B$38)*F922+SQRT(1-Inputs!$B$38)*_xlfn.NORM.S.INV(RAND())</f>
        <v>1.5693246254153048</v>
      </c>
      <c r="AC922" s="24">
        <f ca="1">SQRT(Inputs!$B$38)*G922+SQRT(1-Inputs!$B$38)*_xlfn.NORM.S.INV(RAND())</f>
        <v>-1.3088176245823713</v>
      </c>
      <c r="AD922" s="24">
        <f ca="1">SQRT(Inputs!$B$38)*H922+SQRT(1-Inputs!$B$38)*_xlfn.NORM.S.INV(RAND())</f>
        <v>-1.0284190709613421</v>
      </c>
      <c r="AE922" s="24">
        <f ca="1">SQRT(Inputs!$B$38)*I922+SQRT(1-Inputs!$B$38)*_xlfn.NORM.S.INV(RAND())</f>
        <v>2.0924057214953495E-2</v>
      </c>
      <c r="AF922" s="24">
        <f ca="1">SQRT(Inputs!$B$38)*J922+SQRT(1-Inputs!$B$38)*_xlfn.NORM.S.INV(RAND())</f>
        <v>0.4102062555413391</v>
      </c>
      <c r="AG922" s="24">
        <f ca="1">SQRT(Inputs!$B$38)*K922+SQRT(1-Inputs!$B$38)*_xlfn.NORM.S.INV(RAND())</f>
        <v>-1.8301841811920994</v>
      </c>
      <c r="AH922" s="24">
        <f ca="1">SQRT(Inputs!$B$38)*L922+SQRT(1-Inputs!$B$38)*_xlfn.NORM.S.INV(RAND())</f>
        <v>-1.5714867969170434</v>
      </c>
      <c r="AI922" s="24">
        <f ca="1">SQRT(Inputs!$B$38)*M922+SQRT(1-Inputs!$B$38)*_xlfn.NORM.S.INV(RAND())</f>
        <v>-1.8872387869574463</v>
      </c>
      <c r="AJ922" s="24">
        <f ca="1">SQRT(Inputs!$B$38)*C922+SQRT(1-Inputs!$B$38)*_xlfn.NORM.S.INV(RAND())</f>
        <v>1.5896066542974765</v>
      </c>
      <c r="AK922" s="24">
        <f ca="1">SQRT(Inputs!$B$38)*D922+SQRT(1-Inputs!$B$38)*_xlfn.NORM.S.INV(RAND())</f>
        <v>-0.17422982167613718</v>
      </c>
      <c r="AL922" s="24">
        <f ca="1">SQRT(Inputs!$B$38)*E922+SQRT(1-Inputs!$B$38)*_xlfn.NORM.S.INV(RAND())</f>
        <v>-1.0527664355217738</v>
      </c>
      <c r="AM922" s="24">
        <f ca="1">SQRT(Inputs!$B$38)*F922+SQRT(1-Inputs!$B$38)*_xlfn.NORM.S.INV(RAND())</f>
        <v>1.2407002456140139</v>
      </c>
      <c r="AN922" s="24">
        <f ca="1">SQRT(Inputs!$B$38)*G922+SQRT(1-Inputs!$B$38)*_xlfn.NORM.S.INV(RAND())</f>
        <v>-0.57825866493538314</v>
      </c>
      <c r="AO922" s="24">
        <f ca="1">SQRT(Inputs!$B$38)*H922+SQRT(1-Inputs!$B$38)*_xlfn.NORM.S.INV(RAND())</f>
        <v>-0.59926039368915285</v>
      </c>
      <c r="AP922" s="24">
        <f ca="1">SQRT(Inputs!$B$38)*I922+SQRT(1-Inputs!$B$38)*_xlfn.NORM.S.INV(RAND())</f>
        <v>1.8686210371246268</v>
      </c>
      <c r="AQ922" s="24">
        <f ca="1">SQRT(Inputs!$B$38)*J922+SQRT(1-Inputs!$B$38)*_xlfn.NORM.S.INV(RAND())</f>
        <v>-0.89862878971351279</v>
      </c>
      <c r="AR922" s="24">
        <f ca="1">SQRT(Inputs!$B$38)*K922+SQRT(1-Inputs!$B$38)*_xlfn.NORM.S.INV(RAND())</f>
        <v>-0.16196446404842119</v>
      </c>
      <c r="AS922" s="24">
        <f ca="1">SQRT(Inputs!$B$38)*L922+SQRT(1-Inputs!$B$38)*_xlfn.NORM.S.INV(RAND())</f>
        <v>0.74308157347046044</v>
      </c>
      <c r="AT922" s="24">
        <f ca="1">SQRT(Inputs!$B$38)*M922+SQRT(1-Inputs!$B$38)*_xlfn.NORM.S.INV(RAND())</f>
        <v>0.71241156504916769</v>
      </c>
      <c r="AU922" s="15">
        <f ca="1">Inputs!$B$6*EXP($B$8-0.5*C$5^2+C$5*N922)</f>
        <v>5625.3842003948785</v>
      </c>
      <c r="AV922" s="15">
        <f t="shared" ca="1" si="510"/>
        <v>5787.8318950302137</v>
      </c>
      <c r="AW922" s="15">
        <f t="shared" ca="1" si="511"/>
        <v>6956.7446784740632</v>
      </c>
      <c r="AX922" s="15">
        <f t="shared" ca="1" si="512"/>
        <v>7724.146835939513</v>
      </c>
      <c r="AY922" s="15">
        <f t="shared" ca="1" si="513"/>
        <v>10354.016710390424</v>
      </c>
      <c r="AZ922" s="15">
        <f t="shared" ca="1" si="514"/>
        <v>11758.630705131422</v>
      </c>
      <c r="BA922" s="15">
        <f t="shared" ca="1" si="515"/>
        <v>13350.696939407639</v>
      </c>
      <c r="BB922" s="15">
        <f t="shared" ca="1" si="516"/>
        <v>17618.655202087135</v>
      </c>
      <c r="BC922" s="15">
        <f t="shared" ca="1" si="517"/>
        <v>21116.428650920356</v>
      </c>
      <c r="BD922" s="15">
        <f t="shared" ca="1" si="518"/>
        <v>25932.863785689031</v>
      </c>
      <c r="BE922" s="15">
        <f t="shared" ca="1" si="519"/>
        <v>28484.236023264522</v>
      </c>
      <c r="BF922" s="15">
        <f ca="1">Inputs!$B$13*EXP($B$9-0.5*C$6^2+C$6*Y922)</f>
        <v>12699.675073323349</v>
      </c>
      <c r="BG922" s="15">
        <f t="shared" ca="1" si="520"/>
        <v>19936.89024303581</v>
      </c>
      <c r="BH922" s="15">
        <f t="shared" ca="1" si="521"/>
        <v>20974.113243569795</v>
      </c>
      <c r="BI922" s="15">
        <f t="shared" ca="1" si="522"/>
        <v>32690.537645704739</v>
      </c>
      <c r="BJ922" s="15">
        <f t="shared" ca="1" si="523"/>
        <v>33186.035095102896</v>
      </c>
      <c r="BK922" s="15">
        <f t="shared" ca="1" si="524"/>
        <v>35408.147817652301</v>
      </c>
      <c r="BL922" s="15">
        <f t="shared" ca="1" si="525"/>
        <v>43612.735943731219</v>
      </c>
      <c r="BM922" s="15">
        <f t="shared" ca="1" si="526"/>
        <v>56412.150711725641</v>
      </c>
      <c r="BN922" s="15">
        <f t="shared" ca="1" si="527"/>
        <v>55716.438014307925</v>
      </c>
      <c r="BO922" s="15">
        <f t="shared" ca="1" si="528"/>
        <v>57107.873857829785</v>
      </c>
      <c r="BP922" s="15">
        <f t="shared" ca="1" si="529"/>
        <v>56758.153451027298</v>
      </c>
      <c r="BQ922" s="15">
        <f ca="1">Inputs!$B$20*EXP($B$10-0.5*C$7^2+C$7*AJ922)</f>
        <v>7538.1694055414082</v>
      </c>
      <c r="BR922" s="15">
        <f t="shared" ca="1" si="530"/>
        <v>9677.7455640674325</v>
      </c>
      <c r="BS922" s="15">
        <f t="shared" ca="1" si="531"/>
        <v>9794.6732305326095</v>
      </c>
      <c r="BT922" s="15">
        <f t="shared" ca="1" si="532"/>
        <v>18699.846474700797</v>
      </c>
      <c r="BU922" s="15">
        <f t="shared" ca="1" si="533"/>
        <v>22531.841561362278</v>
      </c>
      <c r="BV922" s="15">
        <f t="shared" ca="1" si="534"/>
        <v>27389.160176860143</v>
      </c>
      <c r="BW922" s="15">
        <f t="shared" ca="1" si="535"/>
        <v>56761.137641924164</v>
      </c>
      <c r="BX922" s="15">
        <f t="shared" ca="1" si="536"/>
        <v>66301.676459638766</v>
      </c>
      <c r="BY922" s="15">
        <f t="shared" ca="1" si="537"/>
        <v>90065.290068157949</v>
      </c>
      <c r="BZ922" s="15">
        <f t="shared" ca="1" si="538"/>
        <v>144872.05750812741</v>
      </c>
      <c r="CA922" s="15">
        <f t="shared" ca="1" si="539"/>
        <v>230965.50112636868</v>
      </c>
      <c r="CB922" s="15">
        <f ca="1">(AU922*DCF!C$10-DCF!C$5*MAX(AU922*DCF!C$10,0)-MAX(AU922-Inputs!$B$6,0)/Inputs!$B$10)*DCF!C$6</f>
        <v>1038.3459631083961</v>
      </c>
      <c r="CC922" s="15">
        <f ca="1">(AV922*DCF!D$10-DCF!D$5*MAX(AV922*DCF!D$10,0)-MAX(AV922-AU922,0)/Inputs!$B$10)*DCF!D$6</f>
        <v>1371.1361943609991</v>
      </c>
      <c r="CD922" s="15">
        <f ca="1">(AW922*DCF!E$10-DCF!E$5*MAX(AW922*DCF!E$10,0)-MAX(AW922-AV922,0)/Inputs!$B$10)*DCF!E$6</f>
        <v>1342.9140387341267</v>
      </c>
      <c r="CE922" s="15">
        <f ca="1">(AX922*DCF!F$10-DCF!F$5*MAX(AX922*DCF!F$10,0)-MAX(AX922-AW922,0)/Inputs!$B$10)*DCF!F$6</f>
        <v>1526.4915816046307</v>
      </c>
      <c r="CF922" s="15">
        <f ca="1">(AY922*DCF!G$10-DCF!G$5*MAX(AY922*DCF!G$10,0)-MAX(AY922-AX922,0)/Inputs!$B$10)*DCF!G$6</f>
        <v>1627.8335965492568</v>
      </c>
      <c r="CG922" s="15">
        <f ca="1">(AZ922*DCF!H$10-DCF!H$5*MAX(AZ922*DCF!H$10,0)-MAX(AZ922-AY922,0)/Inputs!$B$10)*DCF!H$6</f>
        <v>2033.5321898529842</v>
      </c>
      <c r="CH922" s="15">
        <f ca="1">(BA922*DCF!I$10-DCF!I$5*MAX(BA922*DCF!I$10,0)-MAX(BA922-AZ922,0)/Inputs!$B$10)*DCF!I$6</f>
        <v>2177.5306525398514</v>
      </c>
      <c r="CI922" s="15">
        <f ca="1">(BB922*DCF!J$10-DCF!J$5*MAX(BB922*DCF!J$10,0)-MAX(BB922-BA922,0)/Inputs!$B$10)*DCF!J$6</f>
        <v>2376.6633692706605</v>
      </c>
      <c r="CJ922" s="15">
        <f ca="1">(BC922*DCF!K$10-DCF!K$5*MAX(BC922*DCF!K$10,0)-MAX(BC922-BB922,0)/Inputs!$B$10)*DCF!K$6</f>
        <v>2909.770844061808</v>
      </c>
      <c r="CK922" s="15">
        <f ca="1">(BD922*DCF!L$10-DCF!L$5*MAX(BD922*DCF!L$10,0)-MAX(BD922-BC922,0)/Inputs!$B$10)*DCF!L$6</f>
        <v>3288.3259495632519</v>
      </c>
      <c r="CL922" s="15">
        <f ca="1">(BE922*DCF!M$10-DCF!M$5*MAX(BE922*DCF!M$10,0)-MAX(BE922-BD922,0)/Inputs!$B$10)*DCF!M$6</f>
        <v>3714.7054443631264</v>
      </c>
      <c r="CM922" s="15">
        <f ca="1">(BF922*DCF!C$28-DCF!C$5*MAX(BF922*DCF!C$28,0)-MAX(BF922-Inputs!$B$13,0)/Inputs!$B$17)*DCF!C$6</f>
        <v>3572.6993307355533</v>
      </c>
      <c r="CN922" s="15">
        <f ca="1">(BG922*DCF!D$28-DCF!D$5*MAX(BG922*DCF!D$28,0)-MAX(BG922-BF922,0)/Inputs!$B$17)*DCF!D$6</f>
        <v>4327.8441779420655</v>
      </c>
      <c r="CO922" s="15">
        <f ca="1">(BH922*DCF!E$28-DCF!E$5*MAX(BH922*DCF!E$28,0)-MAX(BH922-BG922,0)/Inputs!$B$17)*DCF!E$6</f>
        <v>5735.8199686837206</v>
      </c>
      <c r="CP922" s="15">
        <f ca="1">(BI922*DCF!F$28-DCF!F$5*MAX(BI922*DCF!F$28,0)-MAX(BI922-BH922,0)/Inputs!$B$17)*DCF!F$6</f>
        <v>6741.459619229021</v>
      </c>
      <c r="CQ922" s="15">
        <f ca="1">(BJ922*DCF!G$28-DCF!G$5*MAX(BJ922*DCF!G$28,0)-MAX(BJ922-BI922,0)/Inputs!$B$17)*DCF!G$6</f>
        <v>8527.0308110755323</v>
      </c>
      <c r="CR922" s="15">
        <f ca="1">(BK922*DCF!H$28-DCF!H$5*MAX(BK922*DCF!H$28,0)-MAX(BK922-BJ922,0)/Inputs!$B$17)*DCF!H$6</f>
        <v>8411.5716470650204</v>
      </c>
      <c r="CS922" s="15">
        <f ca="1">(BL922*DCF!I$28-DCF!I$5*MAX(BL922*DCF!I$28,0)-MAX(BL922-BK922,0)/Inputs!$B$17)*DCF!I$6</f>
        <v>9078.0573872997575</v>
      </c>
      <c r="CT922" s="15">
        <f ca="1">(BM922*DCF!J$28-DCF!J$5*MAX(BM922*DCF!J$28,0)-MAX(BM922-BL922,0)/Inputs!$B$17)*DCF!J$6</f>
        <v>10887.494901773845</v>
      </c>
      <c r="CU922" s="15">
        <f ca="1">(BN922*DCF!K$28-DCF!K$5*MAX(BN922*DCF!K$28,0)-MAX(BN922-BM922,0)/Inputs!$B$17)*DCF!K$6</f>
        <v>11766.377510949022</v>
      </c>
      <c r="CV922" s="15">
        <f ca="1">(BO922*DCF!L$28-DCF!L$5*MAX(BO922*DCF!L$28,0)-MAX(BO922-BN922,0)/Inputs!$B$17)*DCF!L$6</f>
        <v>11236.776235793997</v>
      </c>
      <c r="CW922" s="15">
        <f ca="1">(BP922*DCF!M$28-DCF!M$5*MAX(BP922*DCF!M$28,0)-MAX(BP922-BO922,0)/Inputs!$B$17)*DCF!M$6</f>
        <v>10679.079419384025</v>
      </c>
      <c r="CX922" s="15">
        <f ca="1">(BQ922*DCF!C$46-DCF!C$5*MAX(BQ922*DCF!C$46,0)-MAX(BQ922-Inputs!$B$20,0)/Inputs!$B$24)*DCF!C$6</f>
        <v>-3744.2282255483196</v>
      </c>
      <c r="CY922" s="15">
        <f ca="1">(BR922*DCF!D$46-DCF!D$5*MAX(BR922*DCF!D$46,0)-MAX(BR922-BQ922,0)/Inputs!$B$24)*DCF!D$6</f>
        <v>-2564.7048665907855</v>
      </c>
      <c r="CZ922" s="15">
        <f ca="1">(BS922*DCF!E$46-DCF!E$5*MAX(BS922*DCF!E$46,0)-MAX(BS922-BR922,0)/Inputs!$B$24)*DCF!E$6</f>
        <v>-1204.3268304688802</v>
      </c>
      <c r="DA922" s="15">
        <f ca="1">(BT922*DCF!F$46-DCF!F$5*MAX(BT922*DCF!F$46,0)-MAX(BT922-BS922,0)/Inputs!$B$24)*DCF!F$6</f>
        <v>-4604.4961419385827</v>
      </c>
      <c r="DB922" s="15">
        <f ca="1">(BU922*DCF!G$46-DCF!G$5*MAX(BU922*DCF!G$46,0)-MAX(BU922-BT922,0)/Inputs!$B$24)*DCF!G$6</f>
        <v>-2046.9340688155473</v>
      </c>
      <c r="DC922" s="15">
        <f ca="1">(BV922*DCF!H$46-DCF!H$5*MAX(BV922*DCF!H$46,0)-MAX(BV922-BU922,0)/Inputs!$B$24)*DCF!H$6</f>
        <v>-1509.3819984810289</v>
      </c>
      <c r="DD922" s="15">
        <f ca="1">(BW922*DCF!I$46-DCF!I$5*MAX(BW922*DCF!I$46,0)-MAX(BW922-BV922,0)/Inputs!$B$24)*DCF!I$6</f>
        <v>-7120.6379864110368</v>
      </c>
      <c r="DE922" s="15">
        <f ca="1">(BX922*DCF!J$46-DCF!J$5*MAX(BX922*DCF!J$46,0)-MAX(BX922-BW922,0)/Inputs!$B$24)*DCF!J$6</f>
        <v>251.17690343005981</v>
      </c>
      <c r="DF922" s="15">
        <f ca="1">(BY922*DCF!K$46-DCF!K$5*MAX(BY922*DCF!K$46,0)-MAX(BY922-BX922,0)/Inputs!$B$24)*DCF!K$6</f>
        <v>-676.62267119467356</v>
      </c>
      <c r="DG922" s="15">
        <f ca="1">(BZ922*DCF!L$46-DCF!L$5*MAX(BZ922*DCF!L$46,0)-MAX(BZ922-BY922,0)/Inputs!$B$24)*DCF!L$6</f>
        <v>-2388.6178881396922</v>
      </c>
      <c r="DH922" s="15">
        <f ca="1">(CA922*DCF!M$46-DCF!M$5*MAX(CA922*DCF!M$46,0)-MAX(CA922-BZ922,0)/Inputs!$B$24)*DCF!M$6</f>
        <v>108.4205802390486</v>
      </c>
      <c r="DI922" s="15">
        <f ca="1">SUM(CB922:CL922)+BE922*DCF!M$10*(1+Inputs!$B$30)*(1-Inputs!$B$33)*(1-Inputs!$B$30/Inputs!$B$31)/(Inputs!$B$29-Inputs!$B$30)*DCF!M$6</f>
        <v>102679.25534178148</v>
      </c>
      <c r="DJ922" s="15">
        <f ca="1">SUM(CM922:CW922)+BP922*DCF!M$28*(1+Inputs!$B$30)*(1-Inputs!$B$33)*(1-Inputs!$B$30/Inputs!$B$31)/(Inputs!$B$29-Inputs!$B$30)*DCF!M$6</f>
        <v>301575.79981404875</v>
      </c>
      <c r="DK922" s="15">
        <f ca="1">SUM(CX922:DH922)+CA922*DCF!M$46*(1+Inputs!$B$30)*(1-Inputs!$B$33)*(1-Inputs!$B$30/Inputs!$B$31)/(Inputs!$B$29-Inputs!$B$30)*DCF!M$6</f>
        <v>331599.67116010864</v>
      </c>
      <c r="DM922" s="15">
        <f ca="1">DI922+DJ922+DK922+Inputs!$B$34+Inputs!$B$36-Inputs!$B$35</f>
        <v>812705.72631593887</v>
      </c>
    </row>
    <row r="923" spans="1:117" x14ac:dyDescent="0.75">
      <c r="A923" s="11">
        <v>910</v>
      </c>
      <c r="C923" s="24">
        <f t="shared" ca="1" si="540"/>
        <v>0.48113393574096297</v>
      </c>
      <c r="D923" s="24">
        <f t="shared" ca="1" si="540"/>
        <v>1.9477481360683731E-2</v>
      </c>
      <c r="E923" s="24">
        <f t="shared" ca="1" si="540"/>
        <v>6.9887300947259312E-2</v>
      </c>
      <c r="F923" s="24">
        <f t="shared" ca="1" si="540"/>
        <v>-0.85193550901216397</v>
      </c>
      <c r="G923" s="24">
        <f t="shared" ca="1" si="540"/>
        <v>-0.76510089080660049</v>
      </c>
      <c r="H923" s="24">
        <f t="shared" ca="1" si="540"/>
        <v>1.8424817643848559</v>
      </c>
      <c r="I923" s="24">
        <f t="shared" ca="1" si="540"/>
        <v>-0.10903757562470272</v>
      </c>
      <c r="J923" s="24">
        <f t="shared" ca="1" si="540"/>
        <v>0.5458106513796438</v>
      </c>
      <c r="K923" s="24">
        <f t="shared" ca="1" si="540"/>
        <v>-8.5693087600072201E-2</v>
      </c>
      <c r="L923" s="24">
        <f t="shared" ca="1" si="540"/>
        <v>0.32342545243732301</v>
      </c>
      <c r="M923" s="24">
        <f t="shared" ca="1" si="540"/>
        <v>3.3053437512841455E-2</v>
      </c>
      <c r="N923" s="24">
        <f ca="1">SQRT(Inputs!$B$38)*C923+SQRT(1-Inputs!$B$38)*_xlfn.NORM.S.INV(RAND())</f>
        <v>-0.49769852315057428</v>
      </c>
      <c r="O923" s="24">
        <f ca="1">SQRT(Inputs!$B$38)*D923+SQRT(1-Inputs!$B$38)*_xlfn.NORM.S.INV(RAND())</f>
        <v>2.475316698792978E-2</v>
      </c>
      <c r="P923" s="24">
        <f ca="1">SQRT(Inputs!$B$38)*E923+SQRT(1-Inputs!$B$38)*_xlfn.NORM.S.INV(RAND())</f>
        <v>0.65878688641278571</v>
      </c>
      <c r="Q923" s="24">
        <f ca="1">SQRT(Inputs!$B$38)*F923+SQRT(1-Inputs!$B$38)*_xlfn.NORM.S.INV(RAND())</f>
        <v>0.20344019368633293</v>
      </c>
      <c r="R923" s="24">
        <f ca="1">SQRT(Inputs!$B$38)*G923+SQRT(1-Inputs!$B$38)*_xlfn.NORM.S.INV(RAND())</f>
        <v>-0.39806903601159349</v>
      </c>
      <c r="S923" s="24">
        <f ca="1">SQRT(Inputs!$B$38)*H923+SQRT(1-Inputs!$B$38)*_xlfn.NORM.S.INV(RAND())</f>
        <v>0.55164968059309127</v>
      </c>
      <c r="T923" s="24">
        <f ca="1">SQRT(Inputs!$B$38)*I923+SQRT(1-Inputs!$B$38)*_xlfn.NORM.S.INV(RAND())</f>
        <v>0.73462806730720542</v>
      </c>
      <c r="U923" s="24">
        <f ca="1">SQRT(Inputs!$B$38)*J923+SQRT(1-Inputs!$B$38)*_xlfn.NORM.S.INV(RAND())</f>
        <v>-0.51237481383689243</v>
      </c>
      <c r="V923" s="24">
        <f ca="1">SQRT(Inputs!$B$38)*K923+SQRT(1-Inputs!$B$38)*_xlfn.NORM.S.INV(RAND())</f>
        <v>-0.56047878783277927</v>
      </c>
      <c r="W923" s="24">
        <f ca="1">SQRT(Inputs!$B$38)*L923+SQRT(1-Inputs!$B$38)*_xlfn.NORM.S.INV(RAND())</f>
        <v>-0.13988052465565992</v>
      </c>
      <c r="X923" s="24">
        <f ca="1">SQRT(Inputs!$B$38)*M923+SQRT(1-Inputs!$B$38)*_xlfn.NORM.S.INV(RAND())</f>
        <v>0.23638268404180618</v>
      </c>
      <c r="Y923" s="24">
        <f ca="1">SQRT(Inputs!$B$38)*C923+SQRT(1-Inputs!$B$38)*_xlfn.NORM.S.INV(RAND())</f>
        <v>-0.70820024778737922</v>
      </c>
      <c r="Z923" s="24">
        <f ca="1">SQRT(Inputs!$B$38)*D923+SQRT(1-Inputs!$B$38)*_xlfn.NORM.S.INV(RAND())</f>
        <v>-0.12548612055020306</v>
      </c>
      <c r="AA923" s="24">
        <f ca="1">SQRT(Inputs!$B$38)*E923+SQRT(1-Inputs!$B$38)*_xlfn.NORM.S.INV(RAND())</f>
        <v>2.0453156058803805</v>
      </c>
      <c r="AB923" s="24">
        <f ca="1">SQRT(Inputs!$B$38)*F923+SQRT(1-Inputs!$B$38)*_xlfn.NORM.S.INV(RAND())</f>
        <v>1.3386700185087048</v>
      </c>
      <c r="AC923" s="24">
        <f ca="1">SQRT(Inputs!$B$38)*G923+SQRT(1-Inputs!$B$38)*_xlfn.NORM.S.INV(RAND())</f>
        <v>-0.33470688096415602</v>
      </c>
      <c r="AD923" s="24">
        <f ca="1">SQRT(Inputs!$B$38)*H923+SQRT(1-Inputs!$B$38)*_xlfn.NORM.S.INV(RAND())</f>
        <v>0.62178165842371635</v>
      </c>
      <c r="AE923" s="24">
        <f ca="1">SQRT(Inputs!$B$38)*I923+SQRT(1-Inputs!$B$38)*_xlfn.NORM.S.INV(RAND())</f>
        <v>-0.57514300045589006</v>
      </c>
      <c r="AF923" s="24">
        <f ca="1">SQRT(Inputs!$B$38)*J923+SQRT(1-Inputs!$B$38)*_xlfn.NORM.S.INV(RAND())</f>
        <v>-0.29749769021802713</v>
      </c>
      <c r="AG923" s="24">
        <f ca="1">SQRT(Inputs!$B$38)*K923+SQRT(1-Inputs!$B$38)*_xlfn.NORM.S.INV(RAND())</f>
        <v>0.50813040397083453</v>
      </c>
      <c r="AH923" s="24">
        <f ca="1">SQRT(Inputs!$B$38)*L923+SQRT(1-Inputs!$B$38)*_xlfn.NORM.S.INV(RAND())</f>
        <v>-5.521095852470545E-2</v>
      </c>
      <c r="AI923" s="24">
        <f ca="1">SQRT(Inputs!$B$38)*M923+SQRT(1-Inputs!$B$38)*_xlfn.NORM.S.INV(RAND())</f>
        <v>0.14235724054415255</v>
      </c>
      <c r="AJ923" s="24">
        <f ca="1">SQRT(Inputs!$B$38)*C923+SQRT(1-Inputs!$B$38)*_xlfn.NORM.S.INV(RAND())</f>
        <v>-1.2125181773382367</v>
      </c>
      <c r="AK923" s="24">
        <f ca="1">SQRT(Inputs!$B$38)*D923+SQRT(1-Inputs!$B$38)*_xlfn.NORM.S.INV(RAND())</f>
        <v>-0.17331912550104941</v>
      </c>
      <c r="AL923" s="24">
        <f ca="1">SQRT(Inputs!$B$38)*E923+SQRT(1-Inputs!$B$38)*_xlfn.NORM.S.INV(RAND())</f>
        <v>0.56203921156237047</v>
      </c>
      <c r="AM923" s="24">
        <f ca="1">SQRT(Inputs!$B$38)*F923+SQRT(1-Inputs!$B$38)*_xlfn.NORM.S.INV(RAND())</f>
        <v>-0.55171104231718215</v>
      </c>
      <c r="AN923" s="24">
        <f ca="1">SQRT(Inputs!$B$38)*G923+SQRT(1-Inputs!$B$38)*_xlfn.NORM.S.INV(RAND())</f>
        <v>-0.10698625895421188</v>
      </c>
      <c r="AO923" s="24">
        <f ca="1">SQRT(Inputs!$B$38)*H923+SQRT(1-Inputs!$B$38)*_xlfn.NORM.S.INV(RAND())</f>
        <v>-1.1671006875993983E-2</v>
      </c>
      <c r="AP923" s="24">
        <f ca="1">SQRT(Inputs!$B$38)*I923+SQRT(1-Inputs!$B$38)*_xlfn.NORM.S.INV(RAND())</f>
        <v>-0.50190583139743905</v>
      </c>
      <c r="AQ923" s="24">
        <f ca="1">SQRT(Inputs!$B$38)*J923+SQRT(1-Inputs!$B$38)*_xlfn.NORM.S.INV(RAND())</f>
        <v>0.1036108438614331</v>
      </c>
      <c r="AR923" s="24">
        <f ca="1">SQRT(Inputs!$B$38)*K923+SQRT(1-Inputs!$B$38)*_xlfn.NORM.S.INV(RAND())</f>
        <v>0.46881131458859665</v>
      </c>
      <c r="AS923" s="24">
        <f ca="1">SQRT(Inputs!$B$38)*L923+SQRT(1-Inputs!$B$38)*_xlfn.NORM.S.INV(RAND())</f>
        <v>-0.7014707808384284</v>
      </c>
      <c r="AT923" s="24">
        <f ca="1">SQRT(Inputs!$B$38)*M923+SQRT(1-Inputs!$B$38)*_xlfn.NORM.S.INV(RAND())</f>
        <v>0.97745905698735769</v>
      </c>
      <c r="AU923" s="15">
        <f ca="1">Inputs!$B$6*EXP($B$8-0.5*C$5^2+C$5*N923)</f>
        <v>4578.1415775580681</v>
      </c>
      <c r="AV923" s="15">
        <f t="shared" ca="1" si="510"/>
        <v>5592.9984366836334</v>
      </c>
      <c r="AW923" s="15">
        <f t="shared" ca="1" si="511"/>
        <v>7453.391033049018</v>
      </c>
      <c r="AX923" s="15">
        <f t="shared" ca="1" si="512"/>
        <v>9334.0914636788511</v>
      </c>
      <c r="AY923" s="15">
        <f t="shared" ca="1" si="513"/>
        <v>10889.033232003791</v>
      </c>
      <c r="AZ923" s="15">
        <f t="shared" ca="1" si="514"/>
        <v>14151.66725529719</v>
      </c>
      <c r="BA923" s="15">
        <f t="shared" ca="1" si="515"/>
        <v>18702.059582648089</v>
      </c>
      <c r="BB923" s="15">
        <f t="shared" ca="1" si="516"/>
        <v>21751.269107828815</v>
      </c>
      <c r="BC923" s="15">
        <f t="shared" ca="1" si="517"/>
        <v>25236.774287176489</v>
      </c>
      <c r="BD923" s="15">
        <f t="shared" ca="1" si="518"/>
        <v>30515.554446779966</v>
      </c>
      <c r="BE923" s="15">
        <f t="shared" ca="1" si="519"/>
        <v>38206.689577019126</v>
      </c>
      <c r="BF923" s="15">
        <f ca="1">Inputs!$B$13*EXP($B$9-0.5*C$6^2+C$6*Y923)</f>
        <v>12019.31439434499</v>
      </c>
      <c r="BG923" s="15">
        <f t="shared" ca="1" si="520"/>
        <v>14320.413486364385</v>
      </c>
      <c r="BH923" s="15">
        <f t="shared" ca="1" si="521"/>
        <v>24563.340077987566</v>
      </c>
      <c r="BI923" s="15">
        <f t="shared" ca="1" si="522"/>
        <v>36949.405106059414</v>
      </c>
      <c r="BJ923" s="15">
        <f t="shared" ca="1" si="523"/>
        <v>43163.997213592345</v>
      </c>
      <c r="BK923" s="15">
        <f t="shared" ca="1" si="524"/>
        <v>57655.366622050424</v>
      </c>
      <c r="BL923" s="15">
        <f t="shared" ca="1" si="525"/>
        <v>65735.905668787222</v>
      </c>
      <c r="BM923" s="15">
        <f t="shared" ca="1" si="526"/>
        <v>77871.831751546531</v>
      </c>
      <c r="BN923" s="15">
        <f t="shared" ca="1" si="527"/>
        <v>101785.6258325285</v>
      </c>
      <c r="BO923" s="15">
        <f t="shared" ca="1" si="528"/>
        <v>124435.55297097788</v>
      </c>
      <c r="BP923" s="15">
        <f t="shared" ca="1" si="529"/>
        <v>155647.07925924813</v>
      </c>
      <c r="BQ923" s="15">
        <f ca="1">Inputs!$B$20*EXP($B$10-0.5*C$7^2+C$7*AJ923)</f>
        <v>2790.2025729251645</v>
      </c>
      <c r="BR923" s="15">
        <f t="shared" ca="1" si="530"/>
        <v>3583.1884360628651</v>
      </c>
      <c r="BS923" s="15">
        <f t="shared" ca="1" si="531"/>
        <v>5766.3518571317181</v>
      </c>
      <c r="BT923" s="15">
        <f t="shared" ca="1" si="532"/>
        <v>6879.2454571792878</v>
      </c>
      <c r="BU923" s="15">
        <f t="shared" ca="1" si="533"/>
        <v>9290.1701459759042</v>
      </c>
      <c r="BV923" s="15">
        <f t="shared" ca="1" si="534"/>
        <v>12891.365395350589</v>
      </c>
      <c r="BW923" s="15">
        <f t="shared" ca="1" si="535"/>
        <v>16176.217363183792</v>
      </c>
      <c r="BX923" s="15">
        <f t="shared" ca="1" si="536"/>
        <v>23099.905009863811</v>
      </c>
      <c r="BY923" s="15">
        <f t="shared" ca="1" si="537"/>
        <v>35404.225435576736</v>
      </c>
      <c r="BZ923" s="15">
        <f t="shared" ca="1" si="538"/>
        <v>43666.871935079929</v>
      </c>
      <c r="CA923" s="15">
        <f t="shared" ca="1" si="539"/>
        <v>72974.221352128399</v>
      </c>
      <c r="CB923" s="15">
        <f ca="1">(AU923*DCF!C$10-DCF!C$5*MAX(AU923*DCF!C$10,0)-MAX(AU923-Inputs!$B$6,0)/Inputs!$B$10)*DCF!C$6</f>
        <v>1045.8129896706091</v>
      </c>
      <c r="CC923" s="15">
        <f ca="1">(AV923*DCF!D$10-DCF!D$5*MAX(AV923*DCF!D$10,0)-MAX(AV923-AU923,0)/Inputs!$B$10)*DCF!D$6</f>
        <v>1115.8091932140858</v>
      </c>
      <c r="CD923" s="15">
        <f ca="1">(AW923*DCF!E$10-DCF!E$5*MAX(AW923*DCF!E$10,0)-MAX(AW923-AV923,0)/Inputs!$B$10)*DCF!E$6</f>
        <v>1301.831886852043</v>
      </c>
      <c r="CE923" s="15">
        <f ca="1">(AX923*DCF!F$10-DCF!F$5*MAX(AX923*DCF!F$10,0)-MAX(AX923-AW923,0)/Inputs!$B$10)*DCF!F$6</f>
        <v>1646.2901593542197</v>
      </c>
      <c r="CF923" s="15">
        <f ca="1">(AY923*DCF!G$10-DCF!G$5*MAX(AY923*DCF!G$10,0)-MAX(AY923-AX923,0)/Inputs!$B$10)*DCF!G$6</f>
        <v>1944.6880778351081</v>
      </c>
      <c r="CG923" s="15">
        <f ca="1">(AZ923*DCF!H$10-DCF!H$5*MAX(AZ923*DCF!H$10,0)-MAX(AZ923-AY923,0)/Inputs!$B$10)*DCF!H$6</f>
        <v>2168.2171870666734</v>
      </c>
      <c r="CH923" s="15">
        <f ca="1">(BA923*DCF!I$10-DCF!I$5*MAX(BA923*DCF!I$10,0)-MAX(BA923-AZ923,0)/Inputs!$B$10)*DCF!I$6</f>
        <v>2669.7602595163512</v>
      </c>
      <c r="CI923" s="15">
        <f ca="1">(BB923*DCF!J$10-DCF!J$5*MAX(BB923*DCF!J$10,0)-MAX(BB923-BA923,0)/Inputs!$B$10)*DCF!J$6</f>
        <v>3270.5107923014475</v>
      </c>
      <c r="CJ923" s="15">
        <f ca="1">(BC923*DCF!K$10-DCF!K$5*MAX(BC923*DCF!K$10,0)-MAX(BC923-BB923,0)/Inputs!$B$10)*DCF!K$6</f>
        <v>3574.7976893383984</v>
      </c>
      <c r="CK923" s="15">
        <f ca="1">(BD923*DCF!L$10-DCF!L$5*MAX(BD923*DCF!L$10,0)-MAX(BD923-BC923,0)/Inputs!$B$10)*DCF!L$6</f>
        <v>3919.6941478220838</v>
      </c>
      <c r="CL923" s="15">
        <f ca="1">(BE923*DCF!M$10-DCF!M$5*MAX(BE923*DCF!M$10,0)-MAX(BE923-BD923,0)/Inputs!$B$10)*DCF!M$6</f>
        <v>4472.6697960468082</v>
      </c>
      <c r="CM923" s="15">
        <f ca="1">(BF923*DCF!C$28-DCF!C$5*MAX(BF923*DCF!C$28,0)-MAX(BF923-Inputs!$B$13,0)/Inputs!$B$17)*DCF!C$6</f>
        <v>3522.1848909969267</v>
      </c>
      <c r="CN923" s="15">
        <f ca="1">(BG923*DCF!D$28-DCF!D$5*MAX(BG923*DCF!D$28,0)-MAX(BG923-BF923,0)/Inputs!$B$17)*DCF!D$6</f>
        <v>3726.762114181483</v>
      </c>
      <c r="CO923" s="15">
        <f ca="1">(BH923*DCF!E$28-DCF!E$5*MAX(BH923*DCF!E$28,0)-MAX(BH923-BG923,0)/Inputs!$B$17)*DCF!E$6</f>
        <v>4938.0354562574812</v>
      </c>
      <c r="CP923" s="15">
        <f ca="1">(BI923*DCF!F$28-DCF!F$5*MAX(BI923*DCF!F$28,0)-MAX(BI923-BH923,0)/Inputs!$B$17)*DCF!F$6</f>
        <v>7775.7112920439067</v>
      </c>
      <c r="CQ923" s="15">
        <f ca="1">(BJ923*DCF!G$28-DCF!G$5*MAX(BJ923*DCF!G$28,0)-MAX(BJ923-BI923,0)/Inputs!$B$17)*DCF!G$6</f>
        <v>10153.99356155649</v>
      </c>
      <c r="CR923" s="15">
        <f ca="1">(BK923*DCF!H$28-DCF!H$5*MAX(BK923*DCF!H$28,0)-MAX(BK923-BJ923,0)/Inputs!$B$17)*DCF!H$6</f>
        <v>12007.256134829064</v>
      </c>
      <c r="CS923" s="15">
        <f ca="1">(BL923*DCF!I$28-DCF!I$5*MAX(BL923*DCF!I$28,0)-MAX(BL923-BK923,0)/Inputs!$B$17)*DCF!I$6</f>
        <v>14298.192784266859</v>
      </c>
      <c r="CT923" s="15">
        <f ca="1">(BM923*DCF!J$28-DCF!J$5*MAX(BM923*DCF!J$28,0)-MAX(BM923-BL923,0)/Inputs!$B$17)*DCF!J$6</f>
        <v>15762.758459311361</v>
      </c>
      <c r="CU923" s="15">
        <f ca="1">(BN923*DCF!K$28-DCF!K$5*MAX(BN923*DCF!K$28,0)-MAX(BN923-BM923,0)/Inputs!$B$17)*DCF!K$6</f>
        <v>18566.296291504645</v>
      </c>
      <c r="CV923" s="15">
        <f ca="1">(BO923*DCF!L$28-DCF!L$5*MAX(BO923*DCF!L$28,0)-MAX(BO923-BN923,0)/Inputs!$B$17)*DCF!L$6</f>
        <v>22264.627680091198</v>
      </c>
      <c r="CW923" s="15">
        <f ca="1">(BP923*DCF!M$28-DCF!M$5*MAX(BP923*DCF!M$28,0)-MAX(BP923-BO923,0)/Inputs!$B$17)*DCF!M$6</f>
        <v>26022.606521092577</v>
      </c>
      <c r="CX923" s="15">
        <f ca="1">(BQ923*DCF!C$46-DCF!C$5*MAX(BQ923*DCF!C$46,0)-MAX(BQ923-Inputs!$B$20,0)/Inputs!$B$24)*DCF!C$6</f>
        <v>-644.38858497116962</v>
      </c>
      <c r="CY923" s="15">
        <f ca="1">(BR923*DCF!D$46-DCF!D$5*MAX(BR923*DCF!D$46,0)-MAX(BR923-BQ923,0)/Inputs!$B$24)*DCF!D$6</f>
        <v>-949.92719042198598</v>
      </c>
      <c r="CZ923" s="15">
        <f ca="1">(BS923*DCF!E$46-DCF!E$5*MAX(BS923*DCF!E$46,0)-MAX(BS923-BR923,0)/Inputs!$B$24)*DCF!E$6</f>
        <v>-1542.4240661246463</v>
      </c>
      <c r="DA923" s="15">
        <f ca="1">(BT923*DCF!F$46-DCF!F$5*MAX(BT923*DCF!F$46,0)-MAX(BT923-BS923,0)/Inputs!$B$24)*DCF!F$6</f>
        <v>-906.22988912715948</v>
      </c>
      <c r="DB923" s="15">
        <f ca="1">(BU923*DCF!G$46-DCF!G$5*MAX(BU923*DCF!G$46,0)-MAX(BU923-BT923,0)/Inputs!$B$24)*DCF!G$6</f>
        <v>-1123.4903998312191</v>
      </c>
      <c r="DC923" s="15">
        <f ca="1">(BV923*DCF!H$46-DCF!H$5*MAX(BV923*DCF!H$46,0)-MAX(BV923-BU923,0)/Inputs!$B$24)*DCF!H$6</f>
        <v>-1119.0493588538075</v>
      </c>
      <c r="DD923" s="15">
        <f ca="1">(BW923*DCF!I$46-DCF!I$5*MAX(BW923*DCF!I$46,0)-MAX(BW923-BV923,0)/Inputs!$B$24)*DCF!I$6</f>
        <v>-569.35791422513182</v>
      </c>
      <c r="DE923" s="15">
        <f ca="1">(BX923*DCF!J$46-DCF!J$5*MAX(BX923*DCF!J$46,0)-MAX(BX923-BW923,0)/Inputs!$B$24)*DCF!J$6</f>
        <v>-867.07172934544542</v>
      </c>
      <c r="DF923" s="15">
        <f ca="1">(BY923*DCF!K$46-DCF!K$5*MAX(BY923*DCF!K$46,0)-MAX(BY923-BX923,0)/Inputs!$B$24)*DCF!K$6</f>
        <v>-991.82334108902739</v>
      </c>
      <c r="DG923" s="15">
        <f ca="1">(BZ923*DCF!L$46-DCF!L$5*MAX(BZ923*DCF!L$46,0)-MAX(BZ923-BY923,0)/Inputs!$B$24)*DCF!L$6</f>
        <v>1148.624758637246</v>
      </c>
      <c r="DH923" s="15">
        <f ca="1">(CA923*DCF!M$46-DCF!M$5*MAX(CA923*DCF!M$46,0)-MAX(CA923-BZ923,0)/Inputs!$B$24)*DCF!M$6</f>
        <v>-405.99056826913551</v>
      </c>
      <c r="DI923" s="15">
        <f ca="1">SUM(CB923:CL923)+BE923*DCF!M$10*(1+Inputs!$B$30)*(1-Inputs!$B$33)*(1-Inputs!$B$30/Inputs!$B$31)/(Inputs!$B$29-Inputs!$B$30)*DCF!M$6</f>
        <v>133459.8045030277</v>
      </c>
      <c r="DJ923" s="15">
        <f ca="1">SUM(CM923:CW923)+BP923*DCF!M$28*(1+Inputs!$B$30)*(1-Inputs!$B$33)*(1-Inputs!$B$30/Inputs!$B$31)/(Inputs!$B$29-Inputs!$B$30)*DCF!M$6</f>
        <v>716595.59825017711</v>
      </c>
      <c r="DK923" s="15">
        <f ca="1">SUM(CX923:DH923)+CA923*DCF!M$46*(1+Inputs!$B$30)*(1-Inputs!$B$33)*(1-Inputs!$B$30/Inputs!$B$31)/(Inputs!$B$29-Inputs!$B$30)*DCF!M$6</f>
        <v>104855.66227590678</v>
      </c>
      <c r="DM923" s="15">
        <f ca="1">DI923+DJ923+DK923+Inputs!$B$34+Inputs!$B$36-Inputs!$B$35</f>
        <v>1031762.0650291117</v>
      </c>
    </row>
    <row r="924" spans="1:117" x14ac:dyDescent="0.75">
      <c r="A924" s="11">
        <v>911</v>
      </c>
      <c r="C924" s="24">
        <f t="shared" ref="C924:M933" ca="1" si="541">_xlfn.NORM.S.INV(RAND())</f>
        <v>0.43647665792353668</v>
      </c>
      <c r="D924" s="24">
        <f t="shared" ca="1" si="541"/>
        <v>2.3420879236915946</v>
      </c>
      <c r="E924" s="24">
        <f t="shared" ca="1" si="541"/>
        <v>0.77421728606037565</v>
      </c>
      <c r="F924" s="24">
        <f t="shared" ca="1" si="541"/>
        <v>1.6887224218773506E-2</v>
      </c>
      <c r="G924" s="24">
        <f t="shared" ca="1" si="541"/>
        <v>1.1076440111454189</v>
      </c>
      <c r="H924" s="24">
        <f t="shared" ca="1" si="541"/>
        <v>0.63438999270800644</v>
      </c>
      <c r="I924" s="24">
        <f t="shared" ca="1" si="541"/>
        <v>-0.76939679340693734</v>
      </c>
      <c r="J924" s="24">
        <f t="shared" ca="1" si="541"/>
        <v>0.91772760445763402</v>
      </c>
      <c r="K924" s="24">
        <f t="shared" ca="1" si="541"/>
        <v>0.68544704019748948</v>
      </c>
      <c r="L924" s="24">
        <f t="shared" ca="1" si="541"/>
        <v>-1.0707372889936531</v>
      </c>
      <c r="M924" s="24">
        <f t="shared" ca="1" si="541"/>
        <v>-0.94857931931733985</v>
      </c>
      <c r="N924" s="24">
        <f ca="1">SQRT(Inputs!$B$38)*C924+SQRT(1-Inputs!$B$38)*_xlfn.NORM.S.INV(RAND())</f>
        <v>-0.2293452510103052</v>
      </c>
      <c r="O924" s="24">
        <f ca="1">SQRT(Inputs!$B$38)*D924+SQRT(1-Inputs!$B$38)*_xlfn.NORM.S.INV(RAND())</f>
        <v>3.4381254826811647E-2</v>
      </c>
      <c r="P924" s="24">
        <f ca="1">SQRT(Inputs!$B$38)*E924+SQRT(1-Inputs!$B$38)*_xlfn.NORM.S.INV(RAND())</f>
        <v>-0.72991002434723518</v>
      </c>
      <c r="Q924" s="24">
        <f ca="1">SQRT(Inputs!$B$38)*F924+SQRT(1-Inputs!$B$38)*_xlfn.NORM.S.INV(RAND())</f>
        <v>0.27335536353140366</v>
      </c>
      <c r="R924" s="24">
        <f ca="1">SQRT(Inputs!$B$38)*G924+SQRT(1-Inputs!$B$38)*_xlfn.NORM.S.INV(RAND())</f>
        <v>1.4887346035771993</v>
      </c>
      <c r="S924" s="24">
        <f ca="1">SQRT(Inputs!$B$38)*H924+SQRT(1-Inputs!$B$38)*_xlfn.NORM.S.INV(RAND())</f>
        <v>0.628218659362339</v>
      </c>
      <c r="T924" s="24">
        <f ca="1">SQRT(Inputs!$B$38)*I924+SQRT(1-Inputs!$B$38)*_xlfn.NORM.S.INV(RAND())</f>
        <v>0.6260502660465872</v>
      </c>
      <c r="U924" s="24">
        <f ca="1">SQRT(Inputs!$B$38)*J924+SQRT(1-Inputs!$B$38)*_xlfn.NORM.S.INV(RAND())</f>
        <v>0.51005623381439857</v>
      </c>
      <c r="V924" s="24">
        <f ca="1">SQRT(Inputs!$B$38)*K924+SQRT(1-Inputs!$B$38)*_xlfn.NORM.S.INV(RAND())</f>
        <v>0.60094664971133782</v>
      </c>
      <c r="W924" s="24">
        <f ca="1">SQRT(Inputs!$B$38)*L924+SQRT(1-Inputs!$B$38)*_xlfn.NORM.S.INV(RAND())</f>
        <v>-2.0591347606719297</v>
      </c>
      <c r="X924" s="24">
        <f ca="1">SQRT(Inputs!$B$38)*M924+SQRT(1-Inputs!$B$38)*_xlfn.NORM.S.INV(RAND())</f>
        <v>-0.87988376116373213</v>
      </c>
      <c r="Y924" s="24">
        <f ca="1">SQRT(Inputs!$B$38)*C924+SQRT(1-Inputs!$B$38)*_xlfn.NORM.S.INV(RAND())</f>
        <v>-0.39661424467283102</v>
      </c>
      <c r="Z924" s="24">
        <f ca="1">SQRT(Inputs!$B$38)*D924+SQRT(1-Inputs!$B$38)*_xlfn.NORM.S.INV(RAND())</f>
        <v>1.6919851891116986</v>
      </c>
      <c r="AA924" s="24">
        <f ca="1">SQRT(Inputs!$B$38)*E924+SQRT(1-Inputs!$B$38)*_xlfn.NORM.S.INV(RAND())</f>
        <v>-0.37873357399016849</v>
      </c>
      <c r="AB924" s="24">
        <f ca="1">SQRT(Inputs!$B$38)*F924+SQRT(1-Inputs!$B$38)*_xlfn.NORM.S.INV(RAND())</f>
        <v>-0.93412002387741766</v>
      </c>
      <c r="AC924" s="24">
        <f ca="1">SQRT(Inputs!$B$38)*G924+SQRT(1-Inputs!$B$38)*_xlfn.NORM.S.INV(RAND())</f>
        <v>3.6490030365240567E-2</v>
      </c>
      <c r="AD924" s="24">
        <f ca="1">SQRT(Inputs!$B$38)*H924+SQRT(1-Inputs!$B$38)*_xlfn.NORM.S.INV(RAND())</f>
        <v>0.39264021822606882</v>
      </c>
      <c r="AE924" s="24">
        <f ca="1">SQRT(Inputs!$B$38)*I924+SQRT(1-Inputs!$B$38)*_xlfn.NORM.S.INV(RAND())</f>
        <v>-0.59003908584007481</v>
      </c>
      <c r="AF924" s="24">
        <f ca="1">SQRT(Inputs!$B$38)*J924+SQRT(1-Inputs!$B$38)*_xlfn.NORM.S.INV(RAND())</f>
        <v>0.59181166199398372</v>
      </c>
      <c r="AG924" s="24">
        <f ca="1">SQRT(Inputs!$B$38)*K924+SQRT(1-Inputs!$B$38)*_xlfn.NORM.S.INV(RAND())</f>
        <v>-0.33552102848947979</v>
      </c>
      <c r="AH924" s="24">
        <f ca="1">SQRT(Inputs!$B$38)*L924+SQRT(1-Inputs!$B$38)*_xlfn.NORM.S.INV(RAND())</f>
        <v>1.2769411464646385E-2</v>
      </c>
      <c r="AI924" s="24">
        <f ca="1">SQRT(Inputs!$B$38)*M924+SQRT(1-Inputs!$B$38)*_xlfn.NORM.S.INV(RAND())</f>
        <v>-0.17454949283726479</v>
      </c>
      <c r="AJ924" s="24">
        <f ca="1">SQRT(Inputs!$B$38)*C924+SQRT(1-Inputs!$B$38)*_xlfn.NORM.S.INV(RAND())</f>
        <v>-2.04213173544432</v>
      </c>
      <c r="AK924" s="24">
        <f ca="1">SQRT(Inputs!$B$38)*D924+SQRT(1-Inputs!$B$38)*_xlfn.NORM.S.INV(RAND())</f>
        <v>1.1480574698656849</v>
      </c>
      <c r="AL924" s="24">
        <f ca="1">SQRT(Inputs!$B$38)*E924+SQRT(1-Inputs!$B$38)*_xlfn.NORM.S.INV(RAND())</f>
        <v>0.21879005699514686</v>
      </c>
      <c r="AM924" s="24">
        <f ca="1">SQRT(Inputs!$B$38)*F924+SQRT(1-Inputs!$B$38)*_xlfn.NORM.S.INV(RAND())</f>
        <v>-0.70891279730403978</v>
      </c>
      <c r="AN924" s="24">
        <f ca="1">SQRT(Inputs!$B$38)*G924+SQRT(1-Inputs!$B$38)*_xlfn.NORM.S.INV(RAND())</f>
        <v>1.5935951791997074</v>
      </c>
      <c r="AO924" s="24">
        <f ca="1">SQRT(Inputs!$B$38)*H924+SQRT(1-Inputs!$B$38)*_xlfn.NORM.S.INV(RAND())</f>
        <v>1.5996539324968324</v>
      </c>
      <c r="AP924" s="24">
        <f ca="1">SQRT(Inputs!$B$38)*I924+SQRT(1-Inputs!$B$38)*_xlfn.NORM.S.INV(RAND())</f>
        <v>-0.52779188027707358</v>
      </c>
      <c r="AQ924" s="24">
        <f ca="1">SQRT(Inputs!$B$38)*J924+SQRT(1-Inputs!$B$38)*_xlfn.NORM.S.INV(RAND())</f>
        <v>-0.7309206525360904</v>
      </c>
      <c r="AR924" s="24">
        <f ca="1">SQRT(Inputs!$B$38)*K924+SQRT(1-Inputs!$B$38)*_xlfn.NORM.S.INV(RAND())</f>
        <v>0.55860070034806486</v>
      </c>
      <c r="AS924" s="24">
        <f ca="1">SQRT(Inputs!$B$38)*L924+SQRT(1-Inputs!$B$38)*_xlfn.NORM.S.INV(RAND())</f>
        <v>-1.5746145172726469</v>
      </c>
      <c r="AT924" s="24">
        <f ca="1">SQRT(Inputs!$B$38)*M924+SQRT(1-Inputs!$B$38)*_xlfn.NORM.S.INV(RAND())</f>
        <v>8.8278812582578969E-2</v>
      </c>
      <c r="AU924" s="15">
        <f ca="1">Inputs!$B$6*EXP($B$8-0.5*C$5^2+C$5*N924)</f>
        <v>4781.394862235692</v>
      </c>
      <c r="AV924" s="15">
        <f t="shared" ca="1" si="510"/>
        <v>5849.5828020518256</v>
      </c>
      <c r="AW924" s="15">
        <f t="shared" ca="1" si="511"/>
        <v>6463.7836606260362</v>
      </c>
      <c r="AX924" s="15">
        <f t="shared" ca="1" si="512"/>
        <v>8165.7934803530097</v>
      </c>
      <c r="AY924" s="15">
        <f t="shared" ca="1" si="513"/>
        <v>11874.491538585073</v>
      </c>
      <c r="AZ924" s="15">
        <f t="shared" ca="1" si="514"/>
        <v>15563.066107591036</v>
      </c>
      <c r="BA924" s="15">
        <f t="shared" ca="1" si="515"/>
        <v>20334.888206776104</v>
      </c>
      <c r="BB924" s="15">
        <f t="shared" ca="1" si="516"/>
        <v>26201.417232111588</v>
      </c>
      <c r="BC924" s="15">
        <f t="shared" ca="1" si="517"/>
        <v>34006.643165962982</v>
      </c>
      <c r="BD924" s="15">
        <f t="shared" ca="1" si="518"/>
        <v>34362.834225692852</v>
      </c>
      <c r="BE924" s="15">
        <f t="shared" ca="1" si="519"/>
        <v>38864.442736675453</v>
      </c>
      <c r="BF924" s="15">
        <f ca="1">Inputs!$B$13*EXP($B$9-0.5*C$6^2+C$6*Y924)</f>
        <v>12785.172412845368</v>
      </c>
      <c r="BG924" s="15">
        <f t="shared" ca="1" si="520"/>
        <v>21144.902640348701</v>
      </c>
      <c r="BH924" s="15">
        <f t="shared" ca="1" si="521"/>
        <v>24262.24493734313</v>
      </c>
      <c r="BI924" s="15">
        <f t="shared" ca="1" si="522"/>
        <v>25723.095365901503</v>
      </c>
      <c r="BJ924" s="15">
        <f t="shared" ca="1" si="523"/>
        <v>31701.145630331332</v>
      </c>
      <c r="BK924" s="15">
        <f t="shared" ca="1" si="524"/>
        <v>41043.534853388861</v>
      </c>
      <c r="BL924" s="15">
        <f t="shared" ca="1" si="525"/>
        <v>46705.637489937137</v>
      </c>
      <c r="BM924" s="15">
        <f t="shared" ca="1" si="526"/>
        <v>61791.17976447058</v>
      </c>
      <c r="BN924" s="15">
        <f t="shared" ca="1" si="527"/>
        <v>73000.44471205608</v>
      </c>
      <c r="BO924" s="15">
        <f t="shared" ca="1" si="528"/>
        <v>89952.938514810434</v>
      </c>
      <c r="BP924" s="15">
        <f t="shared" ca="1" si="529"/>
        <v>108547.23671389482</v>
      </c>
      <c r="BQ924" s="15">
        <f ca="1">Inputs!$B$20*EXP($B$10-0.5*C$7^2+C$7*AJ924)</f>
        <v>2078.9534810056007</v>
      </c>
      <c r="BR924" s="15">
        <f t="shared" ca="1" si="530"/>
        <v>4061.8813622181842</v>
      </c>
      <c r="BS924" s="15">
        <f t="shared" ca="1" si="531"/>
        <v>5923.0451005029227</v>
      </c>
      <c r="BT924" s="15">
        <f t="shared" ca="1" si="532"/>
        <v>6780.7041735752127</v>
      </c>
      <c r="BU924" s="15">
        <f t="shared" ca="1" si="533"/>
        <v>13818.638593135971</v>
      </c>
      <c r="BV924" s="15">
        <f t="shared" ca="1" si="534"/>
        <v>27567.797967394989</v>
      </c>
      <c r="BW924" s="15">
        <f t="shared" ca="1" si="535"/>
        <v>34403.350234060788</v>
      </c>
      <c r="BX924" s="15">
        <f t="shared" ca="1" si="536"/>
        <v>41560.00891330422</v>
      </c>
      <c r="BY924" s="15">
        <f t="shared" ca="1" si="537"/>
        <v>64800.931625046316</v>
      </c>
      <c r="BZ924" s="15">
        <f t="shared" ca="1" si="538"/>
        <v>68071.947051912095</v>
      </c>
      <c r="CA924" s="15">
        <f t="shared" ca="1" si="539"/>
        <v>97132.271225448203</v>
      </c>
      <c r="CB924" s="15">
        <f ca="1">(AU924*DCF!C$10-DCF!C$5*MAX(AU924*DCF!C$10,0)-MAX(AU924-Inputs!$B$6,0)/Inputs!$B$10)*DCF!C$6</f>
        <v>1044.3637575228249</v>
      </c>
      <c r="CC924" s="15">
        <f ca="1">(AV924*DCF!D$10-DCF!D$5*MAX(AV924*DCF!D$10,0)-MAX(AV924-AU924,0)/Inputs!$B$10)*DCF!D$6</f>
        <v>1165.3465057177082</v>
      </c>
      <c r="CD924" s="15">
        <f ca="1">(AW924*DCF!E$10-DCF!E$5*MAX(AW924*DCF!E$10,0)-MAX(AW924-AV924,0)/Inputs!$B$10)*DCF!E$6</f>
        <v>1354.0412840238905</v>
      </c>
      <c r="CE924" s="15">
        <f ca="1">(AX924*DCF!F$10-DCF!F$5*MAX(AX924*DCF!F$10,0)-MAX(AX924-AW924,0)/Inputs!$B$10)*DCF!F$6</f>
        <v>1428.4336573601508</v>
      </c>
      <c r="CF924" s="15">
        <f ca="1">(AY924*DCF!G$10-DCF!G$5*MAX(AY924*DCF!G$10,0)-MAX(AY924-AX924,0)/Inputs!$B$10)*DCF!G$6</f>
        <v>1733.7425792111796</v>
      </c>
      <c r="CG924" s="15">
        <f ca="1">(AZ924*DCF!H$10-DCF!H$5*MAX(AZ924*DCF!H$10,0)-MAX(AZ924-AY924,0)/Inputs!$B$10)*DCF!H$6</f>
        <v>2366.6079067251999</v>
      </c>
      <c r="CH924" s="15">
        <f ca="1">(BA924*DCF!I$10-DCF!I$5*MAX(BA924*DCF!I$10,0)-MAX(BA924-AZ924,0)/Inputs!$B$10)*DCF!I$6</f>
        <v>2931.6962425959396</v>
      </c>
      <c r="CI924" s="15">
        <f ca="1">(BB924*DCF!J$10-DCF!J$5*MAX(BB924*DCF!J$10,0)-MAX(BB924-BA924,0)/Inputs!$B$10)*DCF!J$6</f>
        <v>3607.2481916658071</v>
      </c>
      <c r="CJ924" s="15">
        <f ca="1">(BC924*DCF!K$10-DCF!K$5*MAX(BC924*DCF!K$10,0)-MAX(BC924-BB924,0)/Inputs!$B$10)*DCF!K$6</f>
        <v>4381.9105865190104</v>
      </c>
      <c r="CK924" s="15">
        <f ca="1">(BD924*DCF!L$10-DCF!L$5*MAX(BD924*DCF!L$10,0)-MAX(BD924-BC924,0)/Inputs!$B$10)*DCF!L$6</f>
        <v>5136.5075725106817</v>
      </c>
      <c r="CL924" s="15">
        <f ca="1">(BE924*DCF!M$10-DCF!M$5*MAX(BE924*DCF!M$10,0)-MAX(BE924-BD924,0)/Inputs!$B$10)*DCF!M$6</f>
        <v>4946.5103087501757</v>
      </c>
      <c r="CM924" s="15">
        <f ca="1">(BF924*DCF!C$28-DCF!C$5*MAX(BF924*DCF!C$28,0)-MAX(BF924-Inputs!$B$13,0)/Inputs!$B$17)*DCF!C$6</f>
        <v>3579.0472140547113</v>
      </c>
      <c r="CN924" s="15">
        <f ca="1">(BG924*DCF!D$28-DCF!D$5*MAX(BG924*DCF!D$28,0)-MAX(BG924-BF924,0)/Inputs!$B$17)*DCF!D$6</f>
        <v>4444.1477616003722</v>
      </c>
      <c r="CO924" s="15">
        <f ca="1">(BH924*DCF!E$28-DCF!E$5*MAX(BH924*DCF!E$28,0)-MAX(BH924-BG924,0)/Inputs!$B$17)*DCF!E$6</f>
        <v>6257.1145333482527</v>
      </c>
      <c r="CP924" s="15">
        <f ca="1">(BI924*DCF!F$28-DCF!F$5*MAX(BI924*DCF!F$28,0)-MAX(BI924-BH924,0)/Inputs!$B$17)*DCF!F$6</f>
        <v>6717.1719123032126</v>
      </c>
      <c r="CQ924" s="15">
        <f ca="1">(BJ924*DCF!G$28-DCF!G$5*MAX(BJ924*DCF!G$28,0)-MAX(BJ924-BI924,0)/Inputs!$B$17)*DCF!G$6</f>
        <v>7219.653751136917</v>
      </c>
      <c r="CR924" s="15">
        <f ca="1">(BK924*DCF!H$28-DCF!H$5*MAX(BK924*DCF!H$28,0)-MAX(BK924-BJ924,0)/Inputs!$B$17)*DCF!H$6</f>
        <v>8698.9738867585802</v>
      </c>
      <c r="CS924" s="15">
        <f ca="1">(BL924*DCF!I$28-DCF!I$5*MAX(BL924*DCF!I$28,0)-MAX(BL924-BK924,0)/Inputs!$B$17)*DCF!I$6</f>
        <v>10170.287192639727</v>
      </c>
      <c r="CT924" s="15">
        <f ca="1">(BM924*DCF!J$28-DCF!J$5*MAX(BM924*DCF!J$28,0)-MAX(BM924-BL924,0)/Inputs!$B$17)*DCF!J$6</f>
        <v>11784.343095928656</v>
      </c>
      <c r="CU924" s="15">
        <f ca="1">(BN924*DCF!K$28-DCF!K$5*MAX(BN924*DCF!K$28,0)-MAX(BN924-BM924,0)/Inputs!$B$17)*DCF!K$6</f>
        <v>14043.484275260169</v>
      </c>
      <c r="CV924" s="15">
        <f ca="1">(BO924*DCF!L$28-DCF!L$5*MAX(BO924*DCF!L$28,0)-MAX(BO924-BN924,0)/Inputs!$B$17)*DCF!L$6</f>
        <v>16029.296392690145</v>
      </c>
      <c r="CW924" s="15">
        <f ca="1">(BP924*DCF!M$28-DCF!M$5*MAX(BP924*DCF!M$28,0)-MAX(BP924-BO924,0)/Inputs!$B$17)*DCF!M$6</f>
        <v>18479.598758671047</v>
      </c>
      <c r="CX924" s="15">
        <f ca="1">(BQ924*DCF!C$46-DCF!C$5*MAX(BQ924*DCF!C$46,0)-MAX(BQ924-Inputs!$B$20,0)/Inputs!$B$24)*DCF!C$6</f>
        <v>-480.12782471260982</v>
      </c>
      <c r="CY924" s="15">
        <f ca="1">(BR924*DCF!D$46-DCF!D$5*MAX(BR924*DCF!D$46,0)-MAX(BR924-BQ924,0)/Inputs!$B$24)*DCF!D$6</f>
        <v>-1539.3672913503649</v>
      </c>
      <c r="CZ924" s="15">
        <f ca="1">(BS924*DCF!E$46-DCF!E$5*MAX(BS924*DCF!E$46,0)-MAX(BS924-BR924,0)/Inputs!$B$24)*DCF!E$6</f>
        <v>-1434.0299045342567</v>
      </c>
      <c r="DA924" s="15">
        <f ca="1">(BT924*DCF!F$46-DCF!F$5*MAX(BT924*DCF!F$46,0)-MAX(BT924-BS924,0)/Inputs!$B$24)*DCF!F$6</f>
        <v>-806.11452997899835</v>
      </c>
      <c r="DB924" s="15">
        <f ca="1">(BU924*DCF!G$46-DCF!G$5*MAX(BU924*DCF!G$46,0)-MAX(BU924-BT924,0)/Inputs!$B$24)*DCF!G$6</f>
        <v>-2832.2537861117476</v>
      </c>
      <c r="DC924" s="15">
        <f ca="1">(BV924*DCF!H$46-DCF!H$5*MAX(BV924*DCF!H$46,0)-MAX(BV924-BU924,0)/Inputs!$B$24)*DCF!H$6</f>
        <v>-4272.4670330538193</v>
      </c>
      <c r="DD924" s="15">
        <f ca="1">(BW924*DCF!I$46-DCF!I$5*MAX(BW924*DCF!I$46,0)-MAX(BW924-BV924,0)/Inputs!$B$24)*DCF!I$6</f>
        <v>-1167.6639112649673</v>
      </c>
      <c r="DE924" s="15">
        <f ca="1">(BX924*DCF!J$46-DCF!J$5*MAX(BX924*DCF!J$46,0)-MAX(BX924-BW924,0)/Inputs!$B$24)*DCF!J$6</f>
        <v>-154.50154551054044</v>
      </c>
      <c r="DF924" s="15">
        <f ca="1">(BY924*DCF!K$46-DCF!K$5*MAX(BY924*DCF!K$46,0)-MAX(BY924-BX924,0)/Inputs!$B$24)*DCF!K$6</f>
        <v>-1991.7616993187228</v>
      </c>
      <c r="DG924" s="15">
        <f ca="1">(BZ924*DCF!L$46-DCF!L$5*MAX(BZ924*DCF!L$46,0)-MAX(BZ924-BY924,0)/Inputs!$B$24)*DCF!L$6</f>
        <v>3965.2576652797052</v>
      </c>
      <c r="DH924" s="15">
        <f ca="1">(CA924*DCF!M$46-DCF!M$5*MAX(CA924*DCF!M$46,0)-MAX(CA924-BZ924,0)/Inputs!$B$24)*DCF!M$6</f>
        <v>1539.5478670206562</v>
      </c>
      <c r="DI924" s="15">
        <f ca="1">SUM(CB924:CL924)+BE924*DCF!M$10*(1+Inputs!$B$30)*(1-Inputs!$B$33)*(1-Inputs!$B$30/Inputs!$B$31)/(Inputs!$B$29-Inputs!$B$30)*DCF!M$6</f>
        <v>138256.6666578211</v>
      </c>
      <c r="DJ924" s="15">
        <f ca="1">SUM(CM924:CW924)+BP924*DCF!M$28*(1+Inputs!$B$30)*(1-Inputs!$B$33)*(1-Inputs!$B$30/Inputs!$B$31)/(Inputs!$B$29-Inputs!$B$30)*DCF!M$6</f>
        <v>510207.64565889363</v>
      </c>
      <c r="DK924" s="15">
        <f ca="1">SUM(CX924:DH924)+CA924*DCF!M$46*(1+Inputs!$B$30)*(1-Inputs!$B$33)*(1-Inputs!$B$30/Inputs!$B$31)/(Inputs!$B$29-Inputs!$B$30)*DCF!M$6</f>
        <v>141004.51537409637</v>
      </c>
      <c r="DM924" s="15">
        <f ca="1">DI924+DJ924+DK924+Inputs!$B$34+Inputs!$B$36-Inputs!$B$35</f>
        <v>866319.82769081113</v>
      </c>
    </row>
    <row r="925" spans="1:117" x14ac:dyDescent="0.75">
      <c r="A925" s="11">
        <v>912</v>
      </c>
      <c r="C925" s="24">
        <f t="shared" ca="1" si="541"/>
        <v>-8.7065350341265405E-2</v>
      </c>
      <c r="D925" s="24">
        <f t="shared" ca="1" si="541"/>
        <v>0.65147205313453616</v>
      </c>
      <c r="E925" s="24">
        <f t="shared" ca="1" si="541"/>
        <v>1.0477024828027506</v>
      </c>
      <c r="F925" s="24">
        <f t="shared" ca="1" si="541"/>
        <v>-5.4456884870725412E-2</v>
      </c>
      <c r="G925" s="24">
        <f t="shared" ca="1" si="541"/>
        <v>0.68684127605231593</v>
      </c>
      <c r="H925" s="24">
        <f t="shared" ca="1" si="541"/>
        <v>0.39397899523654123</v>
      </c>
      <c r="I925" s="24">
        <f t="shared" ca="1" si="541"/>
        <v>-0.11844228795635568</v>
      </c>
      <c r="J925" s="24">
        <f t="shared" ca="1" si="541"/>
        <v>1.3658704113354945</v>
      </c>
      <c r="K925" s="24">
        <f t="shared" ca="1" si="541"/>
        <v>-1.0396599768065804</v>
      </c>
      <c r="L925" s="24">
        <f t="shared" ca="1" si="541"/>
        <v>0.15217947328135537</v>
      </c>
      <c r="M925" s="24">
        <f t="shared" ca="1" si="541"/>
        <v>1.1462654860968771</v>
      </c>
      <c r="N925" s="24">
        <f ca="1">SQRT(Inputs!$B$38)*C925+SQRT(1-Inputs!$B$38)*_xlfn.NORM.S.INV(RAND())</f>
        <v>1.144444808119115</v>
      </c>
      <c r="O925" s="24">
        <f ca="1">SQRT(Inputs!$B$38)*D925+SQRT(1-Inputs!$B$38)*_xlfn.NORM.S.INV(RAND())</f>
        <v>-0.33418831768290225</v>
      </c>
      <c r="P925" s="24">
        <f ca="1">SQRT(Inputs!$B$38)*E925+SQRT(1-Inputs!$B$38)*_xlfn.NORM.S.INV(RAND())</f>
        <v>1.8551093784384185</v>
      </c>
      <c r="Q925" s="24">
        <f ca="1">SQRT(Inputs!$B$38)*F925+SQRT(1-Inputs!$B$38)*_xlfn.NORM.S.INV(RAND())</f>
        <v>0.58104924172428785</v>
      </c>
      <c r="R925" s="24">
        <f ca="1">SQRT(Inputs!$B$38)*G925+SQRT(1-Inputs!$B$38)*_xlfn.NORM.S.INV(RAND())</f>
        <v>0.48376226331917266</v>
      </c>
      <c r="S925" s="24">
        <f ca="1">SQRT(Inputs!$B$38)*H925+SQRT(1-Inputs!$B$38)*_xlfn.NORM.S.INV(RAND())</f>
        <v>0.15698776347559698</v>
      </c>
      <c r="T925" s="24">
        <f ca="1">SQRT(Inputs!$B$38)*I925+SQRT(1-Inputs!$B$38)*_xlfn.NORM.S.INV(RAND())</f>
        <v>0.96688938249524548</v>
      </c>
      <c r="U925" s="24">
        <f ca="1">SQRT(Inputs!$B$38)*J925+SQRT(1-Inputs!$B$38)*_xlfn.NORM.S.INV(RAND())</f>
        <v>0.45273306653079903</v>
      </c>
      <c r="V925" s="24">
        <f ca="1">SQRT(Inputs!$B$38)*K925+SQRT(1-Inputs!$B$38)*_xlfn.NORM.S.INV(RAND())</f>
        <v>0.15832948018025805</v>
      </c>
      <c r="W925" s="24">
        <f ca="1">SQRT(Inputs!$B$38)*L925+SQRT(1-Inputs!$B$38)*_xlfn.NORM.S.INV(RAND())</f>
        <v>0.51532138638159009</v>
      </c>
      <c r="X925" s="24">
        <f ca="1">SQRT(Inputs!$B$38)*M925+SQRT(1-Inputs!$B$38)*_xlfn.NORM.S.INV(RAND())</f>
        <v>0.61367313738990481</v>
      </c>
      <c r="Y925" s="24">
        <f ca="1">SQRT(Inputs!$B$38)*C925+SQRT(1-Inputs!$B$38)*_xlfn.NORM.S.INV(RAND())</f>
        <v>0.81825250617921941</v>
      </c>
      <c r="Z925" s="24">
        <f ca="1">SQRT(Inputs!$B$38)*D925+SQRT(1-Inputs!$B$38)*_xlfn.NORM.S.INV(RAND())</f>
        <v>0.90728047081988972</v>
      </c>
      <c r="AA925" s="24">
        <f ca="1">SQRT(Inputs!$B$38)*E925+SQRT(1-Inputs!$B$38)*_xlfn.NORM.S.INV(RAND())</f>
        <v>-0.57201139656244071</v>
      </c>
      <c r="AB925" s="24">
        <f ca="1">SQRT(Inputs!$B$38)*F925+SQRT(1-Inputs!$B$38)*_xlfn.NORM.S.INV(RAND())</f>
        <v>-1.1027333878019714</v>
      </c>
      <c r="AC925" s="24">
        <f ca="1">SQRT(Inputs!$B$38)*G925+SQRT(1-Inputs!$B$38)*_xlfn.NORM.S.INV(RAND())</f>
        <v>0.37615759852633496</v>
      </c>
      <c r="AD925" s="24">
        <f ca="1">SQRT(Inputs!$B$38)*H925+SQRT(1-Inputs!$B$38)*_xlfn.NORM.S.INV(RAND())</f>
        <v>1.2092903228113814</v>
      </c>
      <c r="AE925" s="24">
        <f ca="1">SQRT(Inputs!$B$38)*I925+SQRT(1-Inputs!$B$38)*_xlfn.NORM.S.INV(RAND())</f>
        <v>-0.27525492271893731</v>
      </c>
      <c r="AF925" s="24">
        <f ca="1">SQRT(Inputs!$B$38)*J925+SQRT(1-Inputs!$B$38)*_xlfn.NORM.S.INV(RAND())</f>
        <v>0.73502404954515199</v>
      </c>
      <c r="AG925" s="24">
        <f ca="1">SQRT(Inputs!$B$38)*K925+SQRT(1-Inputs!$B$38)*_xlfn.NORM.S.INV(RAND())</f>
        <v>-1.0144270380238478</v>
      </c>
      <c r="AH925" s="24">
        <f ca="1">SQRT(Inputs!$B$38)*L925+SQRT(1-Inputs!$B$38)*_xlfn.NORM.S.INV(RAND())</f>
        <v>-0.43109711162108988</v>
      </c>
      <c r="AI925" s="24">
        <f ca="1">SQRT(Inputs!$B$38)*M925+SQRT(1-Inputs!$B$38)*_xlfn.NORM.S.INV(RAND())</f>
        <v>1.2943725776728865</v>
      </c>
      <c r="AJ925" s="24">
        <f ca="1">SQRT(Inputs!$B$38)*C925+SQRT(1-Inputs!$B$38)*_xlfn.NORM.S.INV(RAND())</f>
        <v>0.48159374037886971</v>
      </c>
      <c r="AK925" s="24">
        <f ca="1">SQRT(Inputs!$B$38)*D925+SQRT(1-Inputs!$B$38)*_xlfn.NORM.S.INV(RAND())</f>
        <v>0.67299842489111805</v>
      </c>
      <c r="AL925" s="24">
        <f ca="1">SQRT(Inputs!$B$38)*E925+SQRT(1-Inputs!$B$38)*_xlfn.NORM.S.INV(RAND())</f>
        <v>1.462454886641932</v>
      </c>
      <c r="AM925" s="24">
        <f ca="1">SQRT(Inputs!$B$38)*F925+SQRT(1-Inputs!$B$38)*_xlfn.NORM.S.INV(RAND())</f>
        <v>0.35537877238098481</v>
      </c>
      <c r="AN925" s="24">
        <f ca="1">SQRT(Inputs!$B$38)*G925+SQRT(1-Inputs!$B$38)*_xlfn.NORM.S.INV(RAND())</f>
        <v>0.54315684557320876</v>
      </c>
      <c r="AO925" s="24">
        <f ca="1">SQRT(Inputs!$B$38)*H925+SQRT(1-Inputs!$B$38)*_xlfn.NORM.S.INV(RAND())</f>
        <v>0.44572695336084739</v>
      </c>
      <c r="AP925" s="24">
        <f ca="1">SQRT(Inputs!$B$38)*I925+SQRT(1-Inputs!$B$38)*_xlfn.NORM.S.INV(RAND())</f>
        <v>-1.4738299361306815</v>
      </c>
      <c r="AQ925" s="24">
        <f ca="1">SQRT(Inputs!$B$38)*J925+SQRT(1-Inputs!$B$38)*_xlfn.NORM.S.INV(RAND())</f>
        <v>0.2673160377551585</v>
      </c>
      <c r="AR925" s="24">
        <f ca="1">SQRT(Inputs!$B$38)*K925+SQRT(1-Inputs!$B$38)*_xlfn.NORM.S.INV(RAND())</f>
        <v>-1.5537524881465927</v>
      </c>
      <c r="AS925" s="24">
        <f ca="1">SQRT(Inputs!$B$38)*L925+SQRT(1-Inputs!$B$38)*_xlfn.NORM.S.INV(RAND())</f>
        <v>-0.62162583149948414</v>
      </c>
      <c r="AT925" s="24">
        <f ca="1">SQRT(Inputs!$B$38)*M925+SQRT(1-Inputs!$B$38)*_xlfn.NORM.S.INV(RAND())</f>
        <v>-0.27641095964258655</v>
      </c>
      <c r="AU925" s="15">
        <f ca="1">Inputs!$B$6*EXP($B$8-0.5*C$5^2+C$5*N925)</f>
        <v>5972.1795099056762</v>
      </c>
      <c r="AV925" s="15">
        <f t="shared" ca="1" si="510"/>
        <v>6920.987359282195</v>
      </c>
      <c r="AW925" s="15">
        <f t="shared" ca="1" si="511"/>
        <v>10838.161474269842</v>
      </c>
      <c r="AX925" s="15">
        <f t="shared" ca="1" si="512"/>
        <v>14228.592741362236</v>
      </c>
      <c r="AY925" s="15">
        <f t="shared" ca="1" si="513"/>
        <v>18399.49997024082</v>
      </c>
      <c r="AZ925" s="15">
        <f t="shared" ca="1" si="514"/>
        <v>22895.48739069299</v>
      </c>
      <c r="BA925" s="15">
        <f t="shared" ca="1" si="515"/>
        <v>31001.929492019099</v>
      </c>
      <c r="BB925" s="15">
        <f t="shared" ca="1" si="516"/>
        <v>39717.095670341972</v>
      </c>
      <c r="BC925" s="15">
        <f t="shared" ca="1" si="517"/>
        <v>49392.486668101694</v>
      </c>
      <c r="BD925" s="15">
        <f t="shared" ca="1" si="518"/>
        <v>63498.480404964037</v>
      </c>
      <c r="BE925" s="15">
        <f t="shared" ca="1" si="519"/>
        <v>82282.116965715773</v>
      </c>
      <c r="BF925" s="15">
        <f ca="1">Inputs!$B$13*EXP($B$9-0.5*C$6^2+C$6*Y925)</f>
        <v>16266.871586983383</v>
      </c>
      <c r="BG925" s="15">
        <f t="shared" ca="1" si="520"/>
        <v>23351.296934810365</v>
      </c>
      <c r="BH925" s="15">
        <f t="shared" ca="1" si="521"/>
        <v>25948.62284579932</v>
      </c>
      <c r="BI925" s="15">
        <f t="shared" ca="1" si="522"/>
        <v>26806.206942169349</v>
      </c>
      <c r="BJ925" s="15">
        <f t="shared" ca="1" si="523"/>
        <v>34693.71702233886</v>
      </c>
      <c r="BK925" s="15">
        <f t="shared" ca="1" si="524"/>
        <v>50200.277702647421</v>
      </c>
      <c r="BL925" s="15">
        <f t="shared" ca="1" si="525"/>
        <v>59504.116715281176</v>
      </c>
      <c r="BM925" s="15">
        <f t="shared" ca="1" si="526"/>
        <v>80136.560431735459</v>
      </c>
      <c r="BN925" s="15">
        <f t="shared" ca="1" si="527"/>
        <v>87276.373970139612</v>
      </c>
      <c r="BO925" s="15">
        <f t="shared" ca="1" si="528"/>
        <v>102136.04942818421</v>
      </c>
      <c r="BP925" s="15">
        <f t="shared" ca="1" si="529"/>
        <v>145565.78362503659</v>
      </c>
      <c r="BQ925" s="15">
        <f ca="1">Inputs!$B$20*EXP($B$10-0.5*C$7^2+C$7*AJ925)</f>
        <v>5088.5166777702179</v>
      </c>
      <c r="BR925" s="15">
        <f t="shared" ca="1" si="530"/>
        <v>8549.7217216148219</v>
      </c>
      <c r="BS925" s="15">
        <f t="shared" ca="1" si="531"/>
        <v>17819.392452892887</v>
      </c>
      <c r="BT925" s="15">
        <f t="shared" ca="1" si="532"/>
        <v>26969.742399283583</v>
      </c>
      <c r="BU925" s="15">
        <f t="shared" ca="1" si="533"/>
        <v>42626.601873499261</v>
      </c>
      <c r="BV925" s="15">
        <f t="shared" ca="1" si="534"/>
        <v>65570.800630750557</v>
      </c>
      <c r="BW925" s="15">
        <f t="shared" ca="1" si="535"/>
        <v>66980.922964871454</v>
      </c>
      <c r="BX925" s="15">
        <f t="shared" ca="1" si="536"/>
        <v>98841.040584698494</v>
      </c>
      <c r="BY925" s="15">
        <f t="shared" ca="1" si="537"/>
        <v>102878.54542708496</v>
      </c>
      <c r="BZ925" s="15">
        <f t="shared" ca="1" si="538"/>
        <v>128764.59388474529</v>
      </c>
      <c r="CA925" s="15">
        <f t="shared" ca="1" si="539"/>
        <v>172205.52960007434</v>
      </c>
      <c r="CB925" s="15">
        <f ca="1">(AU925*DCF!C$10-DCF!C$5*MAX(AU925*DCF!C$10,0)-MAX(AU925-Inputs!$B$6,0)/Inputs!$B$10)*DCF!C$6</f>
        <v>1035.8732507385025</v>
      </c>
      <c r="CC925" s="15">
        <f ca="1">(AV925*DCF!D$10-DCF!D$5*MAX(AV925*DCF!D$10,0)-MAX(AV925-AU925,0)/Inputs!$B$10)*DCF!D$6</f>
        <v>1455.601818669774</v>
      </c>
      <c r="CD925" s="15">
        <f ca="1">(AW925*DCF!E$10-DCF!E$5*MAX(AW925*DCF!E$10,0)-MAX(AW925-AV925,0)/Inputs!$B$10)*DCF!E$6</f>
        <v>1620.0491279528517</v>
      </c>
      <c r="CE925" s="15">
        <f ca="1">(AX925*DCF!F$10-DCF!F$5*MAX(AX925*DCF!F$10,0)-MAX(AX925-AW925,0)/Inputs!$B$10)*DCF!F$6</f>
        <v>2400.6144315373513</v>
      </c>
      <c r="CF925" s="15">
        <f ca="1">(AY925*DCF!G$10-DCF!G$5*MAX(AY925*DCF!G$10,0)-MAX(AY925-AX925,0)/Inputs!$B$10)*DCF!G$6</f>
        <v>2989.3097376075625</v>
      </c>
      <c r="CG925" s="15">
        <f ca="1">(AZ925*DCF!H$10-DCF!H$5*MAX(AZ925*DCF!H$10,0)-MAX(AZ925-AY925,0)/Inputs!$B$10)*DCF!H$6</f>
        <v>3646.8321316892175</v>
      </c>
      <c r="CH925" s="15">
        <f ca="1">(BA925*DCF!I$10-DCF!I$5*MAX(BA925*DCF!I$10,0)-MAX(BA925-AZ925,0)/Inputs!$B$10)*DCF!I$6</f>
        <v>4333.1810356839524</v>
      </c>
      <c r="CI925" s="15">
        <f ca="1">(BB925*DCF!J$10-DCF!J$5*MAX(BB925*DCF!J$10,0)-MAX(BB925-BA925,0)/Inputs!$B$10)*DCF!J$6</f>
        <v>5494.905953661063</v>
      </c>
      <c r="CJ925" s="15">
        <f ca="1">(BC925*DCF!K$10-DCF!K$5*MAX(BC925*DCF!K$10,0)-MAX(BC925-BB925,0)/Inputs!$B$10)*DCF!K$6</f>
        <v>6596.9896524916066</v>
      </c>
      <c r="CK925" s="15">
        <f ca="1">(BD925*DCF!L$10-DCF!L$5*MAX(BD925*DCF!L$10,0)-MAX(BD925-BC925,0)/Inputs!$B$10)*DCF!L$6</f>
        <v>7752.6449439700191</v>
      </c>
      <c r="CL925" s="15">
        <f ca="1">(BE925*DCF!M$10-DCF!M$5*MAX(BE925*DCF!M$10,0)-MAX(BE925-BD925,0)/Inputs!$B$10)*DCF!M$6</f>
        <v>9367.1648559986206</v>
      </c>
      <c r="CM925" s="15">
        <f ca="1">(BF925*DCF!C$28-DCF!C$5*MAX(BF925*DCF!C$28,0)-MAX(BF925-Inputs!$B$13,0)/Inputs!$B$17)*DCF!C$6</f>
        <v>3837.5513994878193</v>
      </c>
      <c r="CN925" s="15">
        <f ca="1">(BG925*DCF!D$28-DCF!D$5*MAX(BG925*DCF!D$28,0)-MAX(BG925-BF925,0)/Inputs!$B$17)*DCF!D$6</f>
        <v>5366.062772262092</v>
      </c>
      <c r="CO925" s="15">
        <f ca="1">(BH925*DCF!E$28-DCF!E$5*MAX(BH925*DCF!E$28,0)-MAX(BH925-BG925,0)/Inputs!$B$17)*DCF!E$6</f>
        <v>6837.2148571852367</v>
      </c>
      <c r="CP925" s="15">
        <f ca="1">(BI925*DCF!F$28-DCF!F$5*MAX(BI925*DCF!F$28,0)-MAX(BI925-BH925,0)/Inputs!$B$17)*DCF!F$6</f>
        <v>7121.0423462935059</v>
      </c>
      <c r="CQ925" s="15">
        <f ca="1">(BJ925*DCF!G$28-DCF!G$5*MAX(BJ925*DCF!G$28,0)-MAX(BJ925-BI925,0)/Inputs!$B$17)*DCF!G$6</f>
        <v>7674.946825519316</v>
      </c>
      <c r="CR925" s="15">
        <f ca="1">(BK925*DCF!H$28-DCF!H$5*MAX(BK925*DCF!H$28,0)-MAX(BK925-BJ925,0)/Inputs!$B$17)*DCF!H$6</f>
        <v>10005.798161317342</v>
      </c>
      <c r="CS925" s="15">
        <f ca="1">(BL925*DCF!I$28-DCF!I$5*MAX(BL925*DCF!I$28,0)-MAX(BL925-BK925,0)/Inputs!$B$17)*DCF!I$6</f>
        <v>12657.187637204357</v>
      </c>
      <c r="CT925" s="15">
        <f ca="1">(BM925*DCF!J$28-DCF!J$5*MAX(BM925*DCF!J$28,0)-MAX(BM925-BL925,0)/Inputs!$B$17)*DCF!J$6</f>
        <v>15141.4121331519</v>
      </c>
      <c r="CU925" s="15">
        <f ca="1">(BN925*DCF!K$28-DCF!K$5*MAX(BN925*DCF!K$28,0)-MAX(BN925-BM925,0)/Inputs!$B$17)*DCF!K$6</f>
        <v>17556.774762769091</v>
      </c>
      <c r="CV925" s="15">
        <f ca="1">(BO925*DCF!L$28-DCF!L$5*MAX(BO925*DCF!L$28,0)-MAX(BO925-BN925,0)/Inputs!$B$17)*DCF!L$6</f>
        <v>18696.8886273137</v>
      </c>
      <c r="CW925" s="15">
        <f ca="1">(BP925*DCF!M$28-DCF!M$5*MAX(BP925*DCF!M$28,0)-MAX(BP925-BO925,0)/Inputs!$B$17)*DCF!M$6</f>
        <v>22848.658863720684</v>
      </c>
      <c r="CX925" s="15">
        <f ca="1">(BQ925*DCF!C$46-DCF!C$5*MAX(BQ925*DCF!C$46,0)-MAX(BQ925-Inputs!$B$20,0)/Inputs!$B$24)*DCF!C$6</f>
        <v>-2047.0092455682802</v>
      </c>
      <c r="CY925" s="15">
        <f ca="1">(BR925*DCF!D$46-DCF!D$5*MAX(BR925*DCF!D$46,0)-MAX(BR925-BQ925,0)/Inputs!$B$24)*DCF!D$6</f>
        <v>-2936.1055773898343</v>
      </c>
      <c r="CZ925" s="15">
        <f ca="1">(BS925*DCF!E$46-DCF!E$5*MAX(BS925*DCF!E$46,0)-MAX(BS925-BR925,0)/Inputs!$B$24)*DCF!E$6</f>
        <v>-5761.0231957154847</v>
      </c>
      <c r="DA925" s="15">
        <f ca="1">(BT925*DCF!F$46-DCF!F$5*MAX(BT925*DCF!F$46,0)-MAX(BT925-BS925,0)/Inputs!$B$24)*DCF!F$6</f>
        <v>-5296.0388373432952</v>
      </c>
      <c r="DB925" s="15">
        <f ca="1">(BU925*DCF!G$46-DCF!G$5*MAX(BU925*DCF!G$46,0)-MAX(BU925-BT925,0)/Inputs!$B$24)*DCF!G$6</f>
        <v>-6700.5328524971483</v>
      </c>
      <c r="DC925" s="15">
        <f ca="1">(BV925*DCF!H$46-DCF!H$5*MAX(BV925*DCF!H$46,0)-MAX(BV925-BU925,0)/Inputs!$B$24)*DCF!H$6</f>
        <v>-7129.7691823776395</v>
      </c>
      <c r="DD925" s="15">
        <f ca="1">(BW925*DCF!I$46-DCF!I$5*MAX(BW925*DCF!I$46,0)-MAX(BW925-BV925,0)/Inputs!$B$24)*DCF!I$6</f>
        <v>1142.1588050359601</v>
      </c>
      <c r="DE925" s="15">
        <f ca="1">(BX925*DCF!J$46-DCF!J$5*MAX(BX925*DCF!J$46,0)-MAX(BX925-BW925,0)/Inputs!$B$24)*DCF!J$6</f>
        <v>-4302.6744281233005</v>
      </c>
      <c r="DF925" s="15">
        <f ca="1">(BY925*DCF!K$46-DCF!K$5*MAX(BY925*DCF!K$46,0)-MAX(BY925-BX925,0)/Inputs!$B$24)*DCF!K$6</f>
        <v>4887.6843343508071</v>
      </c>
      <c r="DG925" s="15">
        <f ca="1">(BZ925*DCF!L$46-DCF!L$5*MAX(BZ925*DCF!L$46,0)-MAX(BZ925-BY925,0)/Inputs!$B$24)*DCF!L$6</f>
        <v>3042.8026861679787</v>
      </c>
      <c r="DH925" s="15">
        <f ca="1">(CA925*DCF!M$46-DCF!M$5*MAX(CA925*DCF!M$46,0)-MAX(CA925-BZ925,0)/Inputs!$B$24)*DCF!M$6</f>
        <v>4418.640638995571</v>
      </c>
      <c r="DI925" s="15">
        <f ca="1">SUM(CB925:CL925)+BE925*DCF!M$10*(1+Inputs!$B$30)*(1-Inputs!$B$33)*(1-Inputs!$B$30/Inputs!$B$31)/(Inputs!$B$29-Inputs!$B$30)*DCF!M$6</f>
        <v>275685.38652394223</v>
      </c>
      <c r="DJ925" s="15">
        <f ca="1">SUM(CM925:CW925)+BP925*DCF!M$28*(1+Inputs!$B$30)*(1-Inputs!$B$33)*(1-Inputs!$B$30/Inputs!$B$31)/(Inputs!$B$29-Inputs!$B$30)*DCF!M$6</f>
        <v>667892.20603514416</v>
      </c>
      <c r="DK925" s="15">
        <f ca="1">SUM(CX925:DH925)+CA925*DCF!M$46*(1+Inputs!$B$30)*(1-Inputs!$B$33)*(1-Inputs!$B$30/Inputs!$B$31)/(Inputs!$B$29-Inputs!$B$30)*DCF!M$6</f>
        <v>245568.28095630804</v>
      </c>
      <c r="DM925" s="15">
        <f ca="1">DI925+DJ925+DK925+Inputs!$B$34+Inputs!$B$36-Inputs!$B$35</f>
        <v>1265996.8735153945</v>
      </c>
    </row>
    <row r="926" spans="1:117" x14ac:dyDescent="0.75">
      <c r="A926" s="11">
        <v>913</v>
      </c>
      <c r="C926" s="24">
        <f t="shared" ca="1" si="541"/>
        <v>1.1657165835186911</v>
      </c>
      <c r="D926" s="24">
        <f t="shared" ca="1" si="541"/>
        <v>-0.67432937074014498</v>
      </c>
      <c r="E926" s="24">
        <f t="shared" ca="1" si="541"/>
        <v>0.73087620089879446</v>
      </c>
      <c r="F926" s="24">
        <f t="shared" ca="1" si="541"/>
        <v>-1.5175090922849088</v>
      </c>
      <c r="G926" s="24">
        <f t="shared" ca="1" si="541"/>
        <v>-0.89540868468136114</v>
      </c>
      <c r="H926" s="24">
        <f t="shared" ca="1" si="541"/>
        <v>3.4714390112570012E-3</v>
      </c>
      <c r="I926" s="24">
        <f t="shared" ca="1" si="541"/>
        <v>0.33196630326902554</v>
      </c>
      <c r="J926" s="24">
        <f t="shared" ca="1" si="541"/>
        <v>0.74312707382109189</v>
      </c>
      <c r="K926" s="24">
        <f t="shared" ca="1" si="541"/>
        <v>-1.0957618708815517</v>
      </c>
      <c r="L926" s="24">
        <f t="shared" ca="1" si="541"/>
        <v>1.4540600936568255</v>
      </c>
      <c r="M926" s="24">
        <f t="shared" ca="1" si="541"/>
        <v>1.5292416185004589</v>
      </c>
      <c r="N926" s="24">
        <f ca="1">SQRT(Inputs!$B$38)*C926+SQRT(1-Inputs!$B$38)*_xlfn.NORM.S.INV(RAND())</f>
        <v>0.18185383620850043</v>
      </c>
      <c r="O926" s="24">
        <f ca="1">SQRT(Inputs!$B$38)*D926+SQRT(1-Inputs!$B$38)*_xlfn.NORM.S.INV(RAND())</f>
        <v>4.0533456030046877E-2</v>
      </c>
      <c r="P926" s="24">
        <f ca="1">SQRT(Inputs!$B$38)*E926+SQRT(1-Inputs!$B$38)*_xlfn.NORM.S.INV(RAND())</f>
        <v>0.25481513490178825</v>
      </c>
      <c r="Q926" s="24">
        <f ca="1">SQRT(Inputs!$B$38)*F926+SQRT(1-Inputs!$B$38)*_xlfn.NORM.S.INV(RAND())</f>
        <v>-0.22209841107755501</v>
      </c>
      <c r="R926" s="24">
        <f ca="1">SQRT(Inputs!$B$38)*G926+SQRT(1-Inputs!$B$38)*_xlfn.NORM.S.INV(RAND())</f>
        <v>-0.17251467820107735</v>
      </c>
      <c r="S926" s="24">
        <f ca="1">SQRT(Inputs!$B$38)*H926+SQRT(1-Inputs!$B$38)*_xlfn.NORM.S.INV(RAND())</f>
        <v>0.31748630688333729</v>
      </c>
      <c r="T926" s="24">
        <f ca="1">SQRT(Inputs!$B$38)*I926+SQRT(1-Inputs!$B$38)*_xlfn.NORM.S.INV(RAND())</f>
        <v>1.1278051422916646</v>
      </c>
      <c r="U926" s="24">
        <f ca="1">SQRT(Inputs!$B$38)*J926+SQRT(1-Inputs!$B$38)*_xlfn.NORM.S.INV(RAND())</f>
        <v>-3.2659657176878354E-3</v>
      </c>
      <c r="V926" s="24">
        <f ca="1">SQRT(Inputs!$B$38)*K926+SQRT(1-Inputs!$B$38)*_xlfn.NORM.S.INV(RAND())</f>
        <v>-1.2970020045654849</v>
      </c>
      <c r="W926" s="24">
        <f ca="1">SQRT(Inputs!$B$38)*L926+SQRT(1-Inputs!$B$38)*_xlfn.NORM.S.INV(RAND())</f>
        <v>0.75743104156669472</v>
      </c>
      <c r="X926" s="24">
        <f ca="1">SQRT(Inputs!$B$38)*M926+SQRT(1-Inputs!$B$38)*_xlfn.NORM.S.INV(RAND())</f>
        <v>1.2100835412476827</v>
      </c>
      <c r="Y926" s="24">
        <f ca="1">SQRT(Inputs!$B$38)*C926+SQRT(1-Inputs!$B$38)*_xlfn.NORM.S.INV(RAND())</f>
        <v>1.3446837113781585E-2</v>
      </c>
      <c r="Z926" s="24">
        <f ca="1">SQRT(Inputs!$B$38)*D926+SQRT(1-Inputs!$B$38)*_xlfn.NORM.S.INV(RAND())</f>
        <v>2.3330313098078359</v>
      </c>
      <c r="AA926" s="24">
        <f ca="1">SQRT(Inputs!$B$38)*E926+SQRT(1-Inputs!$B$38)*_xlfn.NORM.S.INV(RAND())</f>
        <v>-1.0687823805632144</v>
      </c>
      <c r="AB926" s="24">
        <f ca="1">SQRT(Inputs!$B$38)*F926+SQRT(1-Inputs!$B$38)*_xlfn.NORM.S.INV(RAND())</f>
        <v>-0.89798938629480696</v>
      </c>
      <c r="AC926" s="24">
        <f ca="1">SQRT(Inputs!$B$38)*G926+SQRT(1-Inputs!$B$38)*_xlfn.NORM.S.INV(RAND())</f>
        <v>-0.44857020492952449</v>
      </c>
      <c r="AD926" s="24">
        <f ca="1">SQRT(Inputs!$B$38)*H926+SQRT(1-Inputs!$B$38)*_xlfn.NORM.S.INV(RAND())</f>
        <v>3.3852535980365382E-2</v>
      </c>
      <c r="AE926" s="24">
        <f ca="1">SQRT(Inputs!$B$38)*I926+SQRT(1-Inputs!$B$38)*_xlfn.NORM.S.INV(RAND())</f>
        <v>-0.28130224784760316</v>
      </c>
      <c r="AF926" s="24">
        <f ca="1">SQRT(Inputs!$B$38)*J926+SQRT(1-Inputs!$B$38)*_xlfn.NORM.S.INV(RAND())</f>
        <v>-0.12146987883052912</v>
      </c>
      <c r="AG926" s="24">
        <f ca="1">SQRT(Inputs!$B$38)*K926+SQRT(1-Inputs!$B$38)*_xlfn.NORM.S.INV(RAND())</f>
        <v>-0.39276414100409313</v>
      </c>
      <c r="AH926" s="24">
        <f ca="1">SQRT(Inputs!$B$38)*L926+SQRT(1-Inputs!$B$38)*_xlfn.NORM.S.INV(RAND())</f>
        <v>1.9934087178914015</v>
      </c>
      <c r="AI926" s="24">
        <f ca="1">SQRT(Inputs!$B$38)*M926+SQRT(1-Inputs!$B$38)*_xlfn.NORM.S.INV(RAND())</f>
        <v>1.7537404067692952</v>
      </c>
      <c r="AJ926" s="24">
        <f ca="1">SQRT(Inputs!$B$38)*C926+SQRT(1-Inputs!$B$38)*_xlfn.NORM.S.INV(RAND())</f>
        <v>1.1499359977615857</v>
      </c>
      <c r="AK926" s="24">
        <f ca="1">SQRT(Inputs!$B$38)*D926+SQRT(1-Inputs!$B$38)*_xlfn.NORM.S.INV(RAND())</f>
        <v>-1.2094305147247622</v>
      </c>
      <c r="AL926" s="24">
        <f ca="1">SQRT(Inputs!$B$38)*E926+SQRT(1-Inputs!$B$38)*_xlfn.NORM.S.INV(RAND())</f>
        <v>1.6008839765523604</v>
      </c>
      <c r="AM926" s="24">
        <f ca="1">SQRT(Inputs!$B$38)*F926+SQRT(1-Inputs!$B$38)*_xlfn.NORM.S.INV(RAND())</f>
        <v>-0.36704832009748295</v>
      </c>
      <c r="AN926" s="24">
        <f ca="1">SQRT(Inputs!$B$38)*G926+SQRT(1-Inputs!$B$38)*_xlfn.NORM.S.INV(RAND())</f>
        <v>-0.98608111938778586</v>
      </c>
      <c r="AO926" s="24">
        <f ca="1">SQRT(Inputs!$B$38)*H926+SQRT(1-Inputs!$B$38)*_xlfn.NORM.S.INV(RAND())</f>
        <v>-0.89740452366154622</v>
      </c>
      <c r="AP926" s="24">
        <f ca="1">SQRT(Inputs!$B$38)*I926+SQRT(1-Inputs!$B$38)*_xlfn.NORM.S.INV(RAND())</f>
        <v>0.6473567485402637</v>
      </c>
      <c r="AQ926" s="24">
        <f ca="1">SQRT(Inputs!$B$38)*J926+SQRT(1-Inputs!$B$38)*_xlfn.NORM.S.INV(RAND())</f>
        <v>1.201780538874045</v>
      </c>
      <c r="AR926" s="24">
        <f ca="1">SQRT(Inputs!$B$38)*K926+SQRT(1-Inputs!$B$38)*_xlfn.NORM.S.INV(RAND())</f>
        <v>-0.9092654353660834</v>
      </c>
      <c r="AS926" s="24">
        <f ca="1">SQRT(Inputs!$B$38)*L926+SQRT(1-Inputs!$B$38)*_xlfn.NORM.S.INV(RAND())</f>
        <v>-0.14184707553909592</v>
      </c>
      <c r="AT926" s="24">
        <f ca="1">SQRT(Inputs!$B$38)*M926+SQRT(1-Inputs!$B$38)*_xlfn.NORM.S.INV(RAND())</f>
        <v>-9.7822121460434119E-2</v>
      </c>
      <c r="AU926" s="15">
        <f ca="1">Inputs!$B$6*EXP($B$8-0.5*C$5^2+C$5*N926)</f>
        <v>5110.4853336145143</v>
      </c>
      <c r="AV926" s="15">
        <f t="shared" ca="1" si="510"/>
        <v>6257.8518677147022</v>
      </c>
      <c r="AW926" s="15">
        <f t="shared" ca="1" si="511"/>
        <v>7897.1533486094395</v>
      </c>
      <c r="AX926" s="15">
        <f t="shared" ca="1" si="512"/>
        <v>9377.7788058616788</v>
      </c>
      <c r="AY926" s="15">
        <f t="shared" ca="1" si="513"/>
        <v>11232.009290380343</v>
      </c>
      <c r="AZ926" s="15">
        <f t="shared" ca="1" si="514"/>
        <v>14225.811507609389</v>
      </c>
      <c r="BA926" s="15">
        <f t="shared" ca="1" si="515"/>
        <v>19589.800168131791</v>
      </c>
      <c r="BB926" s="15">
        <f t="shared" ca="1" si="516"/>
        <v>23976.038100664995</v>
      </c>
      <c r="BC926" s="15">
        <f t="shared" ca="1" si="517"/>
        <v>25908.951769980631</v>
      </c>
      <c r="BD926" s="15">
        <f t="shared" ca="1" si="518"/>
        <v>34071.169639296655</v>
      </c>
      <c r="BE926" s="15">
        <f t="shared" ca="1" si="519"/>
        <v>46614.45227856702</v>
      </c>
      <c r="BF926" s="15">
        <f ca="1">Inputs!$B$13*EXP($B$9-0.5*C$6^2+C$6*Y926)</f>
        <v>13867.940766583095</v>
      </c>
      <c r="BG926" s="15">
        <f t="shared" ca="1" si="520"/>
        <v>25748.126541489954</v>
      </c>
      <c r="BH926" s="15">
        <f t="shared" ca="1" si="521"/>
        <v>26349.116359251919</v>
      </c>
      <c r="BI926" s="15">
        <f t="shared" ca="1" si="522"/>
        <v>28091.407688722309</v>
      </c>
      <c r="BJ926" s="15">
        <f t="shared" ca="1" si="523"/>
        <v>32281.944060712493</v>
      </c>
      <c r="BK926" s="15">
        <f t="shared" ca="1" si="524"/>
        <v>39802.989979407939</v>
      </c>
      <c r="BL926" s="15">
        <f t="shared" ca="1" si="525"/>
        <v>47142.89421893617</v>
      </c>
      <c r="BM926" s="15">
        <f t="shared" ca="1" si="526"/>
        <v>57080.914174612852</v>
      </c>
      <c r="BN926" s="15">
        <f t="shared" ca="1" si="527"/>
        <v>66974.699670312708</v>
      </c>
      <c r="BO926" s="15">
        <f t="shared" ca="1" si="528"/>
        <v>103893.46537718065</v>
      </c>
      <c r="BP926" s="15">
        <f t="shared" ca="1" si="529"/>
        <v>155980.82414017621</v>
      </c>
      <c r="BQ926" s="15">
        <f ca="1">Inputs!$B$20*EXP($B$10-0.5*C$7^2+C$7*AJ926)</f>
        <v>6449.7140579140851</v>
      </c>
      <c r="BR926" s="15">
        <f t="shared" ca="1" si="530"/>
        <v>5960.3330444906842</v>
      </c>
      <c r="BS926" s="15">
        <f t="shared" ca="1" si="531"/>
        <v>12926.405916492327</v>
      </c>
      <c r="BT926" s="15">
        <f t="shared" ca="1" si="532"/>
        <v>16186.612781881235</v>
      </c>
      <c r="BU926" s="15">
        <f t="shared" ca="1" si="533"/>
        <v>17670.877793718912</v>
      </c>
      <c r="BV926" s="15">
        <f t="shared" ca="1" si="534"/>
        <v>20084.820945684147</v>
      </c>
      <c r="BW926" s="15">
        <f t="shared" ca="1" si="535"/>
        <v>32142.825451658508</v>
      </c>
      <c r="BX926" s="15">
        <f t="shared" ca="1" si="536"/>
        <v>57204.369576538214</v>
      </c>
      <c r="BY926" s="15">
        <f t="shared" ca="1" si="537"/>
        <v>67354.70812252273</v>
      </c>
      <c r="BZ926" s="15">
        <f t="shared" ca="1" si="538"/>
        <v>92075.521797208246</v>
      </c>
      <c r="CA926" s="15">
        <f t="shared" ca="1" si="539"/>
        <v>127109.29745860014</v>
      </c>
      <c r="CB926" s="15">
        <f ca="1">(AU926*DCF!C$10-DCF!C$5*MAX(AU926*DCF!C$10,0)-MAX(AU926-Inputs!$B$6,0)/Inputs!$B$10)*DCF!C$6</f>
        <v>1042.0172838045376</v>
      </c>
      <c r="CC926" s="15">
        <f ca="1">(AV926*DCF!D$10-DCF!D$5*MAX(AV926*DCF!D$10,0)-MAX(AV926-AU926,0)/Inputs!$B$10)*DCF!D$6</f>
        <v>1245.5536965757622</v>
      </c>
      <c r="CD926" s="15">
        <f ca="1">(AW926*DCF!E$10-DCF!E$5*MAX(AW926*DCF!E$10,0)-MAX(AW926-AV926,0)/Inputs!$B$10)*DCF!E$6</f>
        <v>1454.088416371354</v>
      </c>
      <c r="CE926" s="15">
        <f ca="1">(AX926*DCF!F$10-DCF!F$5*MAX(AX926*DCF!F$10,0)-MAX(AX926-AW926,0)/Inputs!$B$10)*DCF!F$6</f>
        <v>1739.0727194669266</v>
      </c>
      <c r="CF926" s="15">
        <f ca="1">(AY926*DCF!G$10-DCF!G$5*MAX(AY926*DCF!G$10,0)-MAX(AY926-AX926,0)/Inputs!$B$10)*DCF!G$6</f>
        <v>1957.826349562152</v>
      </c>
      <c r="CG926" s="15">
        <f ca="1">(AZ926*DCF!H$10-DCF!H$5*MAX(AZ926*DCF!H$10,0)-MAX(AZ926-AY926,0)/Inputs!$B$10)*DCF!H$6</f>
        <v>2230.3482534495311</v>
      </c>
      <c r="CH926" s="15">
        <f ca="1">(BA926*DCF!I$10-DCF!I$5*MAX(BA926*DCF!I$10,0)-MAX(BA926-AZ926,0)/Inputs!$B$10)*DCF!I$6</f>
        <v>2698.4597751307169</v>
      </c>
      <c r="CI926" s="15">
        <f ca="1">(BB926*DCF!J$10-DCF!J$5*MAX(BB926*DCF!J$10,0)-MAX(BB926-BA926,0)/Inputs!$B$10)*DCF!J$6</f>
        <v>3449.6816909831723</v>
      </c>
      <c r="CJ926" s="15">
        <f ca="1">(BC926*DCF!K$10-DCF!K$5*MAX(BC926*DCF!K$10,0)-MAX(BC926-BB926,0)/Inputs!$B$10)*DCF!K$6</f>
        <v>3900.3466454572394</v>
      </c>
      <c r="CK926" s="15">
        <f ca="1">(BD926*DCF!L$10-DCF!L$5*MAX(BD926*DCF!L$10,0)-MAX(BD926-BC926,0)/Inputs!$B$10)*DCF!L$6</f>
        <v>4083.0733495225454</v>
      </c>
      <c r="CL926" s="15">
        <f ca="1">(BE926*DCF!M$10-DCF!M$5*MAX(BE926*DCF!M$10,0)-MAX(BE926-BD926,0)/Inputs!$B$10)*DCF!M$6</f>
        <v>5079.4729949300172</v>
      </c>
      <c r="CM926" s="15">
        <f ca="1">(BF926*DCF!C$28-DCF!C$5*MAX(BF926*DCF!C$28,0)-MAX(BF926-Inputs!$B$13,0)/Inputs!$B$17)*DCF!C$6</f>
        <v>3659.4390392229529</v>
      </c>
      <c r="CN926" s="15">
        <f ca="1">(BG926*DCF!D$28-DCF!D$5*MAX(BG926*DCF!D$28,0)-MAX(BG926-BF926,0)/Inputs!$B$17)*DCF!D$6</f>
        <v>5048.8287885482168</v>
      </c>
      <c r="CO926" s="15">
        <f ca="1">(BH926*DCF!E$28-DCF!E$5*MAX(BH926*DCF!E$28,0)-MAX(BH926-BG926,0)/Inputs!$B$17)*DCF!E$6</f>
        <v>7344.0921164034589</v>
      </c>
      <c r="CP926" s="15">
        <f ca="1">(BI926*DCF!F$28-DCF!F$5*MAX(BI926*DCF!F$28,0)-MAX(BI926-BH926,0)/Inputs!$B$17)*DCF!F$6</f>
        <v>7308.8655600360426</v>
      </c>
      <c r="CQ926" s="15">
        <f ca="1">(BJ926*DCF!G$28-DCF!G$5*MAX(BJ926*DCF!G$28,0)-MAX(BJ926-BI926,0)/Inputs!$B$17)*DCF!G$6</f>
        <v>7670.9884886315449</v>
      </c>
      <c r="CR926" s="15">
        <f ca="1">(BK926*DCF!H$28-DCF!H$5*MAX(BK926*DCF!H$28,0)-MAX(BK926-BJ926,0)/Inputs!$B$17)*DCF!H$6</f>
        <v>8675.1590889661711</v>
      </c>
      <c r="CS926" s="15">
        <f ca="1">(BL926*DCF!I$28-DCF!I$5*MAX(BL926*DCF!I$28,0)-MAX(BL926-BK926,0)/Inputs!$B$17)*DCF!I$6</f>
        <v>10032.293473681677</v>
      </c>
      <c r="CT926" s="15">
        <f ca="1">(BM926*DCF!J$28-DCF!J$5*MAX(BM926*DCF!J$28,0)-MAX(BM926-BL926,0)/Inputs!$B$17)*DCF!J$6</f>
        <v>11416.082250176778</v>
      </c>
      <c r="CU926" s="15">
        <f ca="1">(BN926*DCF!K$28-DCF!K$5*MAX(BN926*DCF!K$28,0)-MAX(BN926-BM926,0)/Inputs!$B$17)*DCF!K$6</f>
        <v>12932.076666867457</v>
      </c>
      <c r="CV926" s="15">
        <f ca="1">(BO926*DCF!L$28-DCF!L$5*MAX(BO926*DCF!L$28,0)-MAX(BO926-BN926,0)/Inputs!$B$17)*DCF!L$6</f>
        <v>16551.507152210332</v>
      </c>
      <c r="CW926" s="15">
        <f ca="1">(BP926*DCF!M$28-DCF!M$5*MAX(BP926*DCF!M$28,0)-MAX(BP926-BO926,0)/Inputs!$B$17)*DCF!M$6</f>
        <v>23903.289723829559</v>
      </c>
      <c r="CX926" s="15">
        <f ca="1">(BQ926*DCF!C$46-DCF!C$5*MAX(BQ926*DCF!C$46,0)-MAX(BQ926-Inputs!$B$20,0)/Inputs!$B$24)*DCF!C$6</f>
        <v>-2990.1021186471721</v>
      </c>
      <c r="CY926" s="15">
        <f ca="1">(BR926*DCF!D$46-DCF!D$5*MAX(BR926*DCF!D$46,0)-MAX(BR926-BQ926,0)/Inputs!$B$24)*DCF!D$6</f>
        <v>-1017.2898539311741</v>
      </c>
      <c r="CZ926" s="15">
        <f ca="1">(BS926*DCF!E$46-DCF!E$5*MAX(BS926*DCF!E$46,0)-MAX(BS926-BR926,0)/Inputs!$B$24)*DCF!E$6</f>
        <v>-4274.4041593766278</v>
      </c>
      <c r="DA926" s="15">
        <f ca="1">(BT926*DCF!F$46-DCF!F$5*MAX(BT926*DCF!F$46,0)-MAX(BT926-BS926,0)/Inputs!$B$24)*DCF!F$6</f>
        <v>-2365.9558650384097</v>
      </c>
      <c r="DB926" s="15">
        <f ca="1">(BU926*DCF!G$46-DCF!G$5*MAX(BU926*DCF!G$46,0)-MAX(BU926-BT926,0)/Inputs!$B$24)*DCF!G$6</f>
        <v>-1093.6908400754944</v>
      </c>
      <c r="DC926" s="15">
        <f ca="1">(BV926*DCF!H$46-DCF!H$5*MAX(BV926*DCF!H$46,0)-MAX(BV926-BU926,0)/Inputs!$B$24)*DCF!H$6</f>
        <v>-750.11804399811308</v>
      </c>
      <c r="DD926" s="15">
        <f ca="1">(BW926*DCF!I$46-DCF!I$5*MAX(BW926*DCF!I$46,0)-MAX(BW926-BV926,0)/Inputs!$B$24)*DCF!I$6</f>
        <v>-2719.0356117291981</v>
      </c>
      <c r="DE926" s="15">
        <f ca="1">(BX926*DCF!J$46-DCF!J$5*MAX(BX926*DCF!J$46,0)-MAX(BX926-BW926,0)/Inputs!$B$24)*DCF!J$6</f>
        <v>-4246.3469860259611</v>
      </c>
      <c r="DF926" s="15">
        <f ca="1">(BY926*DCF!K$46-DCF!K$5*MAX(BY926*DCF!K$46,0)-MAX(BY926-BX926,0)/Inputs!$B$24)*DCF!K$6</f>
        <v>1360.9629161074167</v>
      </c>
      <c r="DG926" s="15">
        <f ca="1">(BZ926*DCF!L$46-DCF!L$5*MAX(BZ926*DCF!L$46,0)-MAX(BZ926-BY926,0)/Inputs!$B$24)*DCF!L$6</f>
        <v>770.35306862125117</v>
      </c>
      <c r="DH926" s="15">
        <f ca="1">(CA926*DCF!M$46-DCF!M$5*MAX(CA926*DCF!M$46,0)-MAX(CA926-BZ926,0)/Inputs!$B$24)*DCF!M$6</f>
        <v>2640.841987495171</v>
      </c>
      <c r="DI926" s="15">
        <f ca="1">SUM(CB926:CL926)+BE926*DCF!M$10*(1+Inputs!$B$30)*(1-Inputs!$B$33)*(1-Inputs!$B$30/Inputs!$B$31)/(Inputs!$B$29-Inputs!$B$30)*DCF!M$6</f>
        <v>158608.57827882332</v>
      </c>
      <c r="DJ926" s="15">
        <f ca="1">SUM(CM926:CW926)+BP926*DCF!M$28*(1+Inputs!$B$30)*(1-Inputs!$B$33)*(1-Inputs!$B$30/Inputs!$B$31)/(Inputs!$B$29-Inputs!$B$30)*DCF!M$6</f>
        <v>693338.21730187535</v>
      </c>
      <c r="DK926" s="15">
        <f ca="1">SUM(CX926:DH926)+CA926*DCF!M$46*(1+Inputs!$B$30)*(1-Inputs!$B$33)*(1-Inputs!$B$30/Inputs!$B$31)/(Inputs!$B$29-Inputs!$B$30)*DCF!M$6</f>
        <v>181841.2454232538</v>
      </c>
      <c r="DM926" s="15">
        <f ca="1">DI926+DJ926+DK926+Inputs!$B$34+Inputs!$B$36-Inputs!$B$35</f>
        <v>1110639.0410039525</v>
      </c>
    </row>
    <row r="927" spans="1:117" x14ac:dyDescent="0.75">
      <c r="A927" s="11">
        <v>914</v>
      </c>
      <c r="C927" s="24">
        <f t="shared" ca="1" si="541"/>
        <v>-0.13917619808900702</v>
      </c>
      <c r="D927" s="24">
        <f t="shared" ca="1" si="541"/>
        <v>0.11897637702676275</v>
      </c>
      <c r="E927" s="24">
        <f t="shared" ca="1" si="541"/>
        <v>0.52629444911579981</v>
      </c>
      <c r="F927" s="24">
        <f t="shared" ca="1" si="541"/>
        <v>0.1340784057650268</v>
      </c>
      <c r="G927" s="24">
        <f t="shared" ca="1" si="541"/>
        <v>-0.88942714914620569</v>
      </c>
      <c r="H927" s="24">
        <f t="shared" ca="1" si="541"/>
        <v>1.4391804111602744</v>
      </c>
      <c r="I927" s="24">
        <f t="shared" ca="1" si="541"/>
        <v>4.8992025039299489E-2</v>
      </c>
      <c r="J927" s="24">
        <f t="shared" ca="1" si="541"/>
        <v>1.5526566464014999</v>
      </c>
      <c r="K927" s="24">
        <f t="shared" ca="1" si="541"/>
        <v>-0.60553035671437461</v>
      </c>
      <c r="L927" s="24">
        <f t="shared" ca="1" si="541"/>
        <v>0.60172728998075919</v>
      </c>
      <c r="M927" s="24">
        <f t="shared" ca="1" si="541"/>
        <v>1.0325825548852556</v>
      </c>
      <c r="N927" s="24">
        <f ca="1">SQRT(Inputs!$B$38)*C927+SQRT(1-Inputs!$B$38)*_xlfn.NORM.S.INV(RAND())</f>
        <v>0.60741227133205022</v>
      </c>
      <c r="O927" s="24">
        <f ca="1">SQRT(Inputs!$B$38)*D927+SQRT(1-Inputs!$B$38)*_xlfn.NORM.S.INV(RAND())</f>
        <v>0.2325622686542807</v>
      </c>
      <c r="P927" s="24">
        <f ca="1">SQRT(Inputs!$B$38)*E927+SQRT(1-Inputs!$B$38)*_xlfn.NORM.S.INV(RAND())</f>
        <v>-0.36607289123561165</v>
      </c>
      <c r="Q927" s="24">
        <f ca="1">SQRT(Inputs!$B$38)*F927+SQRT(1-Inputs!$B$38)*_xlfn.NORM.S.INV(RAND())</f>
        <v>-5.7726406774308431E-3</v>
      </c>
      <c r="R927" s="24">
        <f ca="1">SQRT(Inputs!$B$38)*G927+SQRT(1-Inputs!$B$38)*_xlfn.NORM.S.INV(RAND())</f>
        <v>0.1686786792171574</v>
      </c>
      <c r="S927" s="24">
        <f ca="1">SQRT(Inputs!$B$38)*H927+SQRT(1-Inputs!$B$38)*_xlfn.NORM.S.INV(RAND())</f>
        <v>5.6703807652669247E-2</v>
      </c>
      <c r="T927" s="24">
        <f ca="1">SQRT(Inputs!$B$38)*I927+SQRT(1-Inputs!$B$38)*_xlfn.NORM.S.INV(RAND())</f>
        <v>0.12685578053115315</v>
      </c>
      <c r="U927" s="24">
        <f ca="1">SQRT(Inputs!$B$38)*J927+SQRT(1-Inputs!$B$38)*_xlfn.NORM.S.INV(RAND())</f>
        <v>0.12620086860828361</v>
      </c>
      <c r="V927" s="24">
        <f ca="1">SQRT(Inputs!$B$38)*K927+SQRT(1-Inputs!$B$38)*_xlfn.NORM.S.INV(RAND())</f>
        <v>-0.5278782369438334</v>
      </c>
      <c r="W927" s="24">
        <f ca="1">SQRT(Inputs!$B$38)*L927+SQRT(1-Inputs!$B$38)*_xlfn.NORM.S.INV(RAND())</f>
        <v>0.77540095543769816</v>
      </c>
      <c r="X927" s="24">
        <f ca="1">SQRT(Inputs!$B$38)*M927+SQRT(1-Inputs!$B$38)*_xlfn.NORM.S.INV(RAND())</f>
        <v>1.4613791052015219</v>
      </c>
      <c r="Y927" s="24">
        <f ca="1">SQRT(Inputs!$B$38)*C927+SQRT(1-Inputs!$B$38)*_xlfn.NORM.S.INV(RAND())</f>
        <v>-0.88645866081214009</v>
      </c>
      <c r="Z927" s="24">
        <f ca="1">SQRT(Inputs!$B$38)*D927+SQRT(1-Inputs!$B$38)*_xlfn.NORM.S.INV(RAND())</f>
        <v>0.97300273110175994</v>
      </c>
      <c r="AA927" s="24">
        <f ca="1">SQRT(Inputs!$B$38)*E927+SQRT(1-Inputs!$B$38)*_xlfn.NORM.S.INV(RAND())</f>
        <v>1.7625489996240029E-2</v>
      </c>
      <c r="AB927" s="24">
        <f ca="1">SQRT(Inputs!$B$38)*F927+SQRT(1-Inputs!$B$38)*_xlfn.NORM.S.INV(RAND())</f>
        <v>-7.8187271861648588E-3</v>
      </c>
      <c r="AC927" s="24">
        <f ca="1">SQRT(Inputs!$B$38)*G927+SQRT(1-Inputs!$B$38)*_xlfn.NORM.S.INV(RAND())</f>
        <v>0.5275634576591286</v>
      </c>
      <c r="AD927" s="24">
        <f ca="1">SQRT(Inputs!$B$38)*H927+SQRT(1-Inputs!$B$38)*_xlfn.NORM.S.INV(RAND())</f>
        <v>2.0025516660919895E-2</v>
      </c>
      <c r="AE927" s="24">
        <f ca="1">SQRT(Inputs!$B$38)*I927+SQRT(1-Inputs!$B$38)*_xlfn.NORM.S.INV(RAND())</f>
        <v>-0.69456143629313871</v>
      </c>
      <c r="AF927" s="24">
        <f ca="1">SQRT(Inputs!$B$38)*J927+SQRT(1-Inputs!$B$38)*_xlfn.NORM.S.INV(RAND())</f>
        <v>0.47551691258941731</v>
      </c>
      <c r="AG927" s="24">
        <f ca="1">SQRT(Inputs!$B$38)*K927+SQRT(1-Inputs!$B$38)*_xlfn.NORM.S.INV(RAND())</f>
        <v>-0.73177064530357638</v>
      </c>
      <c r="AH927" s="24">
        <f ca="1">SQRT(Inputs!$B$38)*L927+SQRT(1-Inputs!$B$38)*_xlfn.NORM.S.INV(RAND())</f>
        <v>-0.19089493178563466</v>
      </c>
      <c r="AI927" s="24">
        <f ca="1">SQRT(Inputs!$B$38)*M927+SQRT(1-Inputs!$B$38)*_xlfn.NORM.S.INV(RAND())</f>
        <v>0.97785685152436885</v>
      </c>
      <c r="AJ927" s="24">
        <f ca="1">SQRT(Inputs!$B$38)*C927+SQRT(1-Inputs!$B$38)*_xlfn.NORM.S.INV(RAND())</f>
        <v>0.59605604162235004</v>
      </c>
      <c r="AK927" s="24">
        <f ca="1">SQRT(Inputs!$B$38)*D927+SQRT(1-Inputs!$B$38)*_xlfn.NORM.S.INV(RAND())</f>
        <v>-0.93565765816449264</v>
      </c>
      <c r="AL927" s="24">
        <f ca="1">SQRT(Inputs!$B$38)*E927+SQRT(1-Inputs!$B$38)*_xlfn.NORM.S.INV(RAND())</f>
        <v>0.67332003700664345</v>
      </c>
      <c r="AM927" s="24">
        <f ca="1">SQRT(Inputs!$B$38)*F927+SQRT(1-Inputs!$B$38)*_xlfn.NORM.S.INV(RAND())</f>
        <v>1.6552755098736933</v>
      </c>
      <c r="AN927" s="24">
        <f ca="1">SQRT(Inputs!$B$38)*G927+SQRT(1-Inputs!$B$38)*_xlfn.NORM.S.INV(RAND())</f>
        <v>-0.3890023288023241</v>
      </c>
      <c r="AO927" s="24">
        <f ca="1">SQRT(Inputs!$B$38)*H927+SQRT(1-Inputs!$B$38)*_xlfn.NORM.S.INV(RAND())</f>
        <v>1.9594365514498915</v>
      </c>
      <c r="AP927" s="24">
        <f ca="1">SQRT(Inputs!$B$38)*I927+SQRT(1-Inputs!$B$38)*_xlfn.NORM.S.INV(RAND())</f>
        <v>-1.035547946168669</v>
      </c>
      <c r="AQ927" s="24">
        <f ca="1">SQRT(Inputs!$B$38)*J927+SQRT(1-Inputs!$B$38)*_xlfn.NORM.S.INV(RAND())</f>
        <v>1.6406618530789379</v>
      </c>
      <c r="AR927" s="24">
        <f ca="1">SQRT(Inputs!$B$38)*K927+SQRT(1-Inputs!$B$38)*_xlfn.NORM.S.INV(RAND())</f>
        <v>-0.52739538132223973</v>
      </c>
      <c r="AS927" s="24">
        <f ca="1">SQRT(Inputs!$B$38)*L927+SQRT(1-Inputs!$B$38)*_xlfn.NORM.S.INV(RAND())</f>
        <v>1.233471507386581</v>
      </c>
      <c r="AT927" s="24">
        <f ca="1">SQRT(Inputs!$B$38)*M927+SQRT(1-Inputs!$B$38)*_xlfn.NORM.S.INV(RAND())</f>
        <v>0.79483233350886029</v>
      </c>
      <c r="AU927" s="15">
        <f ca="1">Inputs!$B$6*EXP($B$8-0.5*C$5^2+C$5*N927)</f>
        <v>5474.9373326523391</v>
      </c>
      <c r="AV927" s="15">
        <f t="shared" ca="1" si="510"/>
        <v>6896.1122306693778</v>
      </c>
      <c r="AW927" s="15">
        <f t="shared" ca="1" si="511"/>
        <v>8003.4851723668535</v>
      </c>
      <c r="AX927" s="15">
        <f t="shared" ca="1" si="512"/>
        <v>9764.4073710843313</v>
      </c>
      <c r="AY927" s="15">
        <f t="shared" ca="1" si="513"/>
        <v>12170.510879142013</v>
      </c>
      <c r="AZ927" s="15">
        <f t="shared" ca="1" si="514"/>
        <v>14978.098270056218</v>
      </c>
      <c r="BA927" s="15">
        <f t="shared" ca="1" si="515"/>
        <v>18574.338308589889</v>
      </c>
      <c r="BB927" s="15">
        <f t="shared" ca="1" si="516"/>
        <v>23030.008715334341</v>
      </c>
      <c r="BC927" s="15">
        <f t="shared" ca="1" si="517"/>
        <v>26804.643624813849</v>
      </c>
      <c r="BD927" s="15">
        <f t="shared" ca="1" si="518"/>
        <v>35308.331500056629</v>
      </c>
      <c r="BE927" s="15">
        <f t="shared" ca="1" si="519"/>
        <v>49425.48102734932</v>
      </c>
      <c r="BF927" s="15">
        <f ca="1">Inputs!$B$13*EXP($B$9-0.5*C$6^2+C$6*Y927)</f>
        <v>11601.977643261474</v>
      </c>
      <c r="BG927" s="15">
        <f t="shared" ca="1" si="520"/>
        <v>16853.465344299129</v>
      </c>
      <c r="BH927" s="15">
        <f t="shared" ca="1" si="521"/>
        <v>20652.11934196531</v>
      </c>
      <c r="BI927" s="15">
        <f t="shared" ca="1" si="522"/>
        <v>25250.893987696749</v>
      </c>
      <c r="BJ927" s="15">
        <f t="shared" ca="1" si="523"/>
        <v>33401.846427057746</v>
      </c>
      <c r="BK927" s="15">
        <f t="shared" ca="1" si="524"/>
        <v>41106.353365163595</v>
      </c>
      <c r="BL927" s="15">
        <f t="shared" ca="1" si="525"/>
        <v>46147.787382101291</v>
      </c>
      <c r="BM927" s="15">
        <f t="shared" ca="1" si="526"/>
        <v>60177.453628234005</v>
      </c>
      <c r="BN927" s="15">
        <f t="shared" ca="1" si="527"/>
        <v>67796.986194867888</v>
      </c>
      <c r="BO927" s="15">
        <f t="shared" ca="1" si="528"/>
        <v>81586.584820208096</v>
      </c>
      <c r="BP927" s="15">
        <f t="shared" ca="1" si="529"/>
        <v>112182.51287115448</v>
      </c>
      <c r="BQ927" s="15">
        <f ca="1">Inputs!$B$20*EXP($B$10-0.5*C$7^2+C$7*AJ927)</f>
        <v>5299.3499701595147</v>
      </c>
      <c r="BR927" s="15">
        <f t="shared" ca="1" si="530"/>
        <v>5342.1036352258998</v>
      </c>
      <c r="BS927" s="15">
        <f t="shared" ca="1" si="531"/>
        <v>8876.1356063565854</v>
      </c>
      <c r="BT927" s="15">
        <f t="shared" ca="1" si="532"/>
        <v>18893.148911450455</v>
      </c>
      <c r="BU927" s="15">
        <f t="shared" ca="1" si="533"/>
        <v>23831.49128918038</v>
      </c>
      <c r="BV927" s="15">
        <f t="shared" ca="1" si="534"/>
        <v>51557.434567180033</v>
      </c>
      <c r="BW927" s="15">
        <f t="shared" ca="1" si="535"/>
        <v>57785.38179341393</v>
      </c>
      <c r="BX927" s="15">
        <f t="shared" ca="1" si="536"/>
        <v>112298.57836767375</v>
      </c>
      <c r="BY927" s="15">
        <f t="shared" ca="1" si="537"/>
        <v>142246.98866013993</v>
      </c>
      <c r="BZ927" s="15">
        <f t="shared" ca="1" si="538"/>
        <v>250392.90321848087</v>
      </c>
      <c r="CA927" s="15">
        <f t="shared" ca="1" si="539"/>
        <v>405084.17919671466</v>
      </c>
      <c r="CB927" s="15">
        <f ca="1">(AU927*DCF!C$10-DCF!C$5*MAX(AU927*DCF!C$10,0)-MAX(AU927-Inputs!$B$6,0)/Inputs!$B$10)*DCF!C$6</f>
        <v>1039.4186760911739</v>
      </c>
      <c r="CC927" s="15">
        <f ca="1">(AV927*DCF!D$10-DCF!D$5*MAX(AV927*DCF!D$10,0)-MAX(AV927-AU927,0)/Inputs!$B$10)*DCF!D$6</f>
        <v>1334.3643325067735</v>
      </c>
      <c r="CD927" s="15">
        <f ca="1">(AW927*DCF!E$10-DCF!E$5*MAX(AW927*DCF!E$10,0)-MAX(AW927-AV927,0)/Inputs!$B$10)*DCF!E$6</f>
        <v>1598.4510768970497</v>
      </c>
      <c r="CE927" s="15">
        <f ca="1">(AX927*DCF!F$10-DCF!F$5*MAX(AX927*DCF!F$10,0)-MAX(AX927-AW927,0)/Inputs!$B$10)*DCF!F$6</f>
        <v>1765.150316563901</v>
      </c>
      <c r="CF927" s="15">
        <f ca="1">(AY927*DCF!G$10-DCF!G$5*MAX(AY927*DCF!G$10,0)-MAX(AY927-AX927,0)/Inputs!$B$10)*DCF!G$6</f>
        <v>2045.1155424604933</v>
      </c>
      <c r="CG927" s="15">
        <f ca="1">(AZ927*DCF!H$10-DCF!H$5*MAX(AZ927*DCF!H$10,0)-MAX(AZ927-AY927,0)/Inputs!$B$10)*DCF!H$6</f>
        <v>2409.4710487346724</v>
      </c>
      <c r="CH927" s="15">
        <f ca="1">(BA927*DCF!I$10-DCF!I$5*MAX(BA927*DCF!I$10,0)-MAX(BA927-AZ927,0)/Inputs!$B$10)*DCF!I$6</f>
        <v>2802.9446478715554</v>
      </c>
      <c r="CI927" s="15">
        <f ca="1">(BB927*DCF!J$10-DCF!J$5*MAX(BB927*DCF!J$10,0)-MAX(BB927-BA927,0)/Inputs!$B$10)*DCF!J$6</f>
        <v>3276.8195060540293</v>
      </c>
      <c r="CJ927" s="15">
        <f ca="1">(BC927*DCF!K$10-DCF!K$5*MAX(BC927*DCF!K$10,0)-MAX(BC927-BB927,0)/Inputs!$B$10)*DCF!K$6</f>
        <v>3786.7257117163285</v>
      </c>
      <c r="CK927" s="15">
        <f ca="1">(BD927*DCF!L$10-DCF!L$5*MAX(BD927*DCF!L$10,0)-MAX(BD927-BC927,0)/Inputs!$B$10)*DCF!L$6</f>
        <v>4225.5032833068981</v>
      </c>
      <c r="CL927" s="15">
        <f ca="1">(BE927*DCF!M$10-DCF!M$5*MAX(BE927*DCF!M$10,0)-MAX(BE927-BD927,0)/Inputs!$B$10)*DCF!M$6</f>
        <v>5288.1302929640669</v>
      </c>
      <c r="CM927" s="15">
        <f ca="1">(BF927*DCF!C$28-DCF!C$5*MAX(BF927*DCF!C$28,0)-MAX(BF927-Inputs!$B$13,0)/Inputs!$B$17)*DCF!C$6</f>
        <v>3491.1990730114157</v>
      </c>
      <c r="CN927" s="15">
        <f ca="1">(BG927*DCF!D$28-DCF!D$5*MAX(BG927*DCF!D$28,0)-MAX(BG927-BF927,0)/Inputs!$B$17)*DCF!D$6</f>
        <v>3843.3511436614449</v>
      </c>
      <c r="CO927" s="15">
        <f ca="1">(BH927*DCF!E$28-DCF!E$5*MAX(BH927*DCF!E$28,0)-MAX(BH927-BG927,0)/Inputs!$B$17)*DCF!E$6</f>
        <v>5100.3855231448451</v>
      </c>
      <c r="CP927" s="15">
        <f ca="1">(BI927*DCF!F$28-DCF!F$5*MAX(BI927*DCF!F$28,0)-MAX(BI927-BH927,0)/Inputs!$B$17)*DCF!F$6</f>
        <v>6017.6729739000493</v>
      </c>
      <c r="CQ927" s="15">
        <f ca="1">(BJ927*DCF!G$28-DCF!G$5*MAX(BJ927*DCF!G$28,0)-MAX(BJ927-BI927,0)/Inputs!$B$17)*DCF!G$6</f>
        <v>7295.4527958563967</v>
      </c>
      <c r="CR927" s="15">
        <f ca="1">(BK927*DCF!H$28-DCF!H$5*MAX(BK927*DCF!H$28,0)-MAX(BK927-BJ927,0)/Inputs!$B$17)*DCF!H$6</f>
        <v>8968.990540068773</v>
      </c>
      <c r="CS927" s="15">
        <f ca="1">(BL927*DCF!I$28-DCF!I$5*MAX(BL927*DCF!I$28,0)-MAX(BL927-BK927,0)/Inputs!$B$17)*DCF!I$6</f>
        <v>10128.192020430124</v>
      </c>
      <c r="CT927" s="15">
        <f ca="1">(BM927*DCF!J$28-DCF!J$5*MAX(BM927*DCF!J$28,0)-MAX(BM927-BL927,0)/Inputs!$B$17)*DCF!J$6</f>
        <v>11564.348737859371</v>
      </c>
      <c r="CU927" s="15">
        <f ca="1">(BN927*DCF!K$28-DCF!K$5*MAX(BN927*DCF!K$28,0)-MAX(BN927-BM927,0)/Inputs!$B$17)*DCF!K$6</f>
        <v>13384.295484455175</v>
      </c>
      <c r="CV927" s="15">
        <f ca="1">(BO927*DCF!L$28-DCF!L$5*MAX(BO927*DCF!L$28,0)-MAX(BO927-BN927,0)/Inputs!$B$17)*DCF!L$6</f>
        <v>14717.92008531707</v>
      </c>
      <c r="CW927" s="15">
        <f ca="1">(BP927*DCF!M$28-DCF!M$5*MAX(BP927*DCF!M$28,0)-MAX(BP927-BO927,0)/Inputs!$B$17)*DCF!M$6</f>
        <v>17909.070514656116</v>
      </c>
      <c r="CX927" s="15">
        <f ca="1">(BQ927*DCF!C$46-DCF!C$5*MAX(BQ927*DCF!C$46,0)-MAX(BQ927-Inputs!$B$20,0)/Inputs!$B$24)*DCF!C$6</f>
        <v>-2193.0831202028971</v>
      </c>
      <c r="CY927" s="15">
        <f ca="1">(BR927*DCF!D$46-DCF!D$5*MAX(BR927*DCF!D$46,0)-MAX(BR927-BQ927,0)/Inputs!$B$24)*DCF!D$6</f>
        <v>-930.01514506205478</v>
      </c>
      <c r="CZ927" s="15">
        <f ca="1">(BS927*DCF!E$46-DCF!E$5*MAX(BS927*DCF!E$46,0)-MAX(BS927-BR927,0)/Inputs!$B$24)*DCF!E$6</f>
        <v>-2442.6366026216278</v>
      </c>
      <c r="DA927" s="15">
        <f ca="1">(BT927*DCF!F$46-DCF!F$5*MAX(BT927*DCF!F$46,0)-MAX(BT927-BS927,0)/Inputs!$B$24)*DCF!F$6</f>
        <v>-5023.4297616624799</v>
      </c>
      <c r="DB927" s="15">
        <f ca="1">(BU927*DCF!G$46-DCF!G$5*MAX(BU927*DCF!G$46,0)-MAX(BU927-BT927,0)/Inputs!$B$24)*DCF!G$6</f>
        <v>-2462.8050878269896</v>
      </c>
      <c r="DC927" s="15">
        <f ca="1">(BV927*DCF!H$46-DCF!H$5*MAX(BV927*DCF!H$46,0)-MAX(BV927-BU927,0)/Inputs!$B$24)*DCF!H$6</f>
        <v>-8615.6669939654203</v>
      </c>
      <c r="DD927" s="15">
        <f ca="1">(BW927*DCF!I$46-DCF!I$5*MAX(BW927*DCF!I$46,0)-MAX(BW927-BV927,0)/Inputs!$B$24)*DCF!I$6</f>
        <v>-453.2269286018157</v>
      </c>
      <c r="DE927" s="15">
        <f ca="1">(BX927*DCF!J$46-DCF!J$5*MAX(BX927*DCF!J$46,0)-MAX(BX927-BW927,0)/Inputs!$B$24)*DCF!J$6</f>
        <v>-9745.3943834428192</v>
      </c>
      <c r="DF927" s="15">
        <f ca="1">(BY927*DCF!K$46-DCF!K$5*MAX(BY927*DCF!K$46,0)-MAX(BY927-BX927,0)/Inputs!$B$24)*DCF!K$6</f>
        <v>789.05947564823225</v>
      </c>
      <c r="DG927" s="15">
        <f ca="1">(BZ927*DCF!L$46-DCF!L$5*MAX(BZ927*DCF!L$46,0)-MAX(BZ927-BY927,0)/Inputs!$B$24)*DCF!L$6</f>
        <v>-7165.2759632438056</v>
      </c>
      <c r="DH927" s="15">
        <f ca="1">(CA927*DCF!M$46-DCF!M$5*MAX(CA927*DCF!M$46,0)-MAX(CA927-BZ927,0)/Inputs!$B$24)*DCF!M$6</f>
        <v>-582.16063160824103</v>
      </c>
      <c r="DI927" s="15">
        <f ca="1">SUM(CB927:CL927)+BE927*DCF!M$10*(1+Inputs!$B$30)*(1-Inputs!$B$33)*(1-Inputs!$B$30/Inputs!$B$31)/(Inputs!$B$29-Inputs!$B$30)*DCF!M$6</f>
        <v>167123.86171860446</v>
      </c>
      <c r="DJ927" s="15">
        <f ca="1">SUM(CM927:CW927)+BP927*DCF!M$28*(1+Inputs!$B$30)*(1-Inputs!$B$33)*(1-Inputs!$B$30/Inputs!$B$31)/(Inputs!$B$29-Inputs!$B$30)*DCF!M$6</f>
        <v>518694.76793313492</v>
      </c>
      <c r="DK927" s="15">
        <f ca="1">SUM(CX927:DH927)+CA927*DCF!M$46*(1+Inputs!$B$30)*(1-Inputs!$B$33)*(1-Inputs!$B$30/Inputs!$B$31)/(Inputs!$B$29-Inputs!$B$30)*DCF!M$6</f>
        <v>587483.49118417513</v>
      </c>
      <c r="DM927" s="15">
        <f ca="1">DI927+DJ927+DK927+Inputs!$B$34+Inputs!$B$36-Inputs!$B$35</f>
        <v>1350153.1208359145</v>
      </c>
    </row>
    <row r="928" spans="1:117" x14ac:dyDescent="0.75">
      <c r="A928" s="11">
        <v>915</v>
      </c>
      <c r="C928" s="24">
        <f t="shared" ca="1" si="541"/>
        <v>-0.54711436724089357</v>
      </c>
      <c r="D928" s="24">
        <f t="shared" ca="1" si="541"/>
        <v>-0.26163939051902768</v>
      </c>
      <c r="E928" s="24">
        <f t="shared" ca="1" si="541"/>
        <v>0.51375931394336705</v>
      </c>
      <c r="F928" s="24">
        <f t="shared" ca="1" si="541"/>
        <v>-1.4240133256226848</v>
      </c>
      <c r="G928" s="24">
        <f t="shared" ca="1" si="541"/>
        <v>0.73360641046682584</v>
      </c>
      <c r="H928" s="24">
        <f t="shared" ca="1" si="541"/>
        <v>-0.65189276707549115</v>
      </c>
      <c r="I928" s="24">
        <f t="shared" ca="1" si="541"/>
        <v>2.2578531994234803</v>
      </c>
      <c r="J928" s="24">
        <f t="shared" ca="1" si="541"/>
        <v>0.82943788484257486</v>
      </c>
      <c r="K928" s="24">
        <f t="shared" ca="1" si="541"/>
        <v>-0.24798534451227483</v>
      </c>
      <c r="L928" s="24">
        <f t="shared" ca="1" si="541"/>
        <v>1.1835487937291536</v>
      </c>
      <c r="M928" s="24">
        <f t="shared" ca="1" si="541"/>
        <v>-0.42828424825515793</v>
      </c>
      <c r="N928" s="24">
        <f ca="1">SQRT(Inputs!$B$38)*C928+SQRT(1-Inputs!$B$38)*_xlfn.NORM.S.INV(RAND())</f>
        <v>0.19104239953298097</v>
      </c>
      <c r="O928" s="24">
        <f ca="1">SQRT(Inputs!$B$38)*D928+SQRT(1-Inputs!$B$38)*_xlfn.NORM.S.INV(RAND())</f>
        <v>0.61581967445924879</v>
      </c>
      <c r="P928" s="24">
        <f ca="1">SQRT(Inputs!$B$38)*E928+SQRT(1-Inputs!$B$38)*_xlfn.NORM.S.INV(RAND())</f>
        <v>-6.1442051669701958E-2</v>
      </c>
      <c r="Q928" s="24">
        <f ca="1">SQRT(Inputs!$B$38)*F928+SQRT(1-Inputs!$B$38)*_xlfn.NORM.S.INV(RAND())</f>
        <v>0.30250535555355829</v>
      </c>
      <c r="R928" s="24">
        <f ca="1">SQRT(Inputs!$B$38)*G928+SQRT(1-Inputs!$B$38)*_xlfn.NORM.S.INV(RAND())</f>
        <v>-0.76765233168949665</v>
      </c>
      <c r="S928" s="24">
        <f ca="1">SQRT(Inputs!$B$38)*H928+SQRT(1-Inputs!$B$38)*_xlfn.NORM.S.INV(RAND())</f>
        <v>-0.1727201133179605</v>
      </c>
      <c r="T928" s="24">
        <f ca="1">SQRT(Inputs!$B$38)*I928+SQRT(1-Inputs!$B$38)*_xlfn.NORM.S.INV(RAND())</f>
        <v>1.2744817145188683</v>
      </c>
      <c r="U928" s="24">
        <f ca="1">SQRT(Inputs!$B$38)*J928+SQRT(1-Inputs!$B$38)*_xlfn.NORM.S.INV(RAND())</f>
        <v>0.57638177825473758</v>
      </c>
      <c r="V928" s="24">
        <f ca="1">SQRT(Inputs!$B$38)*K928+SQRT(1-Inputs!$B$38)*_xlfn.NORM.S.INV(RAND())</f>
        <v>-1.3318541423357166</v>
      </c>
      <c r="W928" s="24">
        <f ca="1">SQRT(Inputs!$B$38)*L928+SQRT(1-Inputs!$B$38)*_xlfn.NORM.S.INV(RAND())</f>
        <v>0.2846161151865878</v>
      </c>
      <c r="X928" s="24">
        <f ca="1">SQRT(Inputs!$B$38)*M928+SQRT(1-Inputs!$B$38)*_xlfn.NORM.S.INV(RAND())</f>
        <v>-0.51125239921523591</v>
      </c>
      <c r="Y928" s="24">
        <f ca="1">SQRT(Inputs!$B$38)*C928+SQRT(1-Inputs!$B$38)*_xlfn.NORM.S.INV(RAND())</f>
        <v>0.44104272226508973</v>
      </c>
      <c r="Z928" s="24">
        <f ca="1">SQRT(Inputs!$B$38)*D928+SQRT(1-Inputs!$B$38)*_xlfn.NORM.S.INV(RAND())</f>
        <v>1.6489491991823868</v>
      </c>
      <c r="AA928" s="24">
        <f ca="1">SQRT(Inputs!$B$38)*E928+SQRT(1-Inputs!$B$38)*_xlfn.NORM.S.INV(RAND())</f>
        <v>-0.93279979996883666</v>
      </c>
      <c r="AB928" s="24">
        <f ca="1">SQRT(Inputs!$B$38)*F928+SQRT(1-Inputs!$B$38)*_xlfn.NORM.S.INV(RAND())</f>
        <v>-2.213594777598054</v>
      </c>
      <c r="AC928" s="24">
        <f ca="1">SQRT(Inputs!$B$38)*G928+SQRT(1-Inputs!$B$38)*_xlfn.NORM.S.INV(RAND())</f>
        <v>-1.1562755961724345</v>
      </c>
      <c r="AD928" s="24">
        <f ca="1">SQRT(Inputs!$B$38)*H928+SQRT(1-Inputs!$B$38)*_xlfn.NORM.S.INV(RAND())</f>
        <v>-1.3829402323498536</v>
      </c>
      <c r="AE928" s="24">
        <f ca="1">SQRT(Inputs!$B$38)*I928+SQRT(1-Inputs!$B$38)*_xlfn.NORM.S.INV(RAND())</f>
        <v>1.0342610230112983</v>
      </c>
      <c r="AF928" s="24">
        <f ca="1">SQRT(Inputs!$B$38)*J928+SQRT(1-Inputs!$B$38)*_xlfn.NORM.S.INV(RAND())</f>
        <v>-0.44967021956893322</v>
      </c>
      <c r="AG928" s="24">
        <f ca="1">SQRT(Inputs!$B$38)*K928+SQRT(1-Inputs!$B$38)*_xlfn.NORM.S.INV(RAND())</f>
        <v>-0.8135665062136368</v>
      </c>
      <c r="AH928" s="24">
        <f ca="1">SQRT(Inputs!$B$38)*L928+SQRT(1-Inputs!$B$38)*_xlfn.NORM.S.INV(RAND())</f>
        <v>1.0712140865057926</v>
      </c>
      <c r="AI928" s="24">
        <f ca="1">SQRT(Inputs!$B$38)*M928+SQRT(1-Inputs!$B$38)*_xlfn.NORM.S.INV(RAND())</f>
        <v>-3.5070124530264007E-2</v>
      </c>
      <c r="AJ928" s="24">
        <f ca="1">SQRT(Inputs!$B$38)*C928+SQRT(1-Inputs!$B$38)*_xlfn.NORM.S.INV(RAND())</f>
        <v>-1.9246329666850535</v>
      </c>
      <c r="AK928" s="24">
        <f ca="1">SQRT(Inputs!$B$38)*D928+SQRT(1-Inputs!$B$38)*_xlfn.NORM.S.INV(RAND())</f>
        <v>0.26889504797490793</v>
      </c>
      <c r="AL928" s="24">
        <f ca="1">SQRT(Inputs!$B$38)*E928+SQRT(1-Inputs!$B$38)*_xlfn.NORM.S.INV(RAND())</f>
        <v>-1.5544294141018427</v>
      </c>
      <c r="AM928" s="24">
        <f ca="1">SQRT(Inputs!$B$38)*F928+SQRT(1-Inputs!$B$38)*_xlfn.NORM.S.INV(RAND())</f>
        <v>-0.45221578099957838</v>
      </c>
      <c r="AN928" s="24">
        <f ca="1">SQRT(Inputs!$B$38)*G928+SQRT(1-Inputs!$B$38)*_xlfn.NORM.S.INV(RAND())</f>
        <v>1.1794272670065657</v>
      </c>
      <c r="AO928" s="24">
        <f ca="1">SQRT(Inputs!$B$38)*H928+SQRT(1-Inputs!$B$38)*_xlfn.NORM.S.INV(RAND())</f>
        <v>-1.5776348731043273</v>
      </c>
      <c r="AP928" s="24">
        <f ca="1">SQRT(Inputs!$B$38)*I928+SQRT(1-Inputs!$B$38)*_xlfn.NORM.S.INV(RAND())</f>
        <v>1.3866352693362767</v>
      </c>
      <c r="AQ928" s="24">
        <f ca="1">SQRT(Inputs!$B$38)*J928+SQRT(1-Inputs!$B$38)*_xlfn.NORM.S.INV(RAND())</f>
        <v>1.1529781463562212</v>
      </c>
      <c r="AR928" s="24">
        <f ca="1">SQRT(Inputs!$B$38)*K928+SQRT(1-Inputs!$B$38)*_xlfn.NORM.S.INV(RAND())</f>
        <v>-2.1387393746707404</v>
      </c>
      <c r="AS928" s="24">
        <f ca="1">SQRT(Inputs!$B$38)*L928+SQRT(1-Inputs!$B$38)*_xlfn.NORM.S.INV(RAND())</f>
        <v>1.7629334066670728</v>
      </c>
      <c r="AT928" s="24">
        <f ca="1">SQRT(Inputs!$B$38)*M928+SQRT(1-Inputs!$B$38)*_xlfn.NORM.S.INV(RAND())</f>
        <v>-1.4817290705061825E-2</v>
      </c>
      <c r="AU928" s="15">
        <f ca="1">Inputs!$B$6*EXP($B$8-0.5*C$5^2+C$5*N928)</f>
        <v>5118.0922281886569</v>
      </c>
      <c r="AV928" s="15">
        <f t="shared" ca="1" si="510"/>
        <v>6820.3435263476949</v>
      </c>
      <c r="AW928" s="15">
        <f t="shared" ca="1" si="511"/>
        <v>8247.565686581991</v>
      </c>
      <c r="AX928" s="15">
        <f t="shared" ca="1" si="512"/>
        <v>10457.285698633563</v>
      </c>
      <c r="AY928" s="15">
        <f t="shared" ca="1" si="513"/>
        <v>11683.98112455503</v>
      </c>
      <c r="AZ928" s="15">
        <f t="shared" ca="1" si="514"/>
        <v>14020.602762472943</v>
      </c>
      <c r="BA928" s="15">
        <f t="shared" ca="1" si="515"/>
        <v>19605.889466164892</v>
      </c>
      <c r="BB928" s="15">
        <f t="shared" ca="1" si="516"/>
        <v>25430.534498505203</v>
      </c>
      <c r="BC928" s="15">
        <f t="shared" ca="1" si="517"/>
        <v>27388.410314696557</v>
      </c>
      <c r="BD928" s="15">
        <f t="shared" ca="1" si="518"/>
        <v>34458.610865216775</v>
      </c>
      <c r="BE928" s="15">
        <f t="shared" ca="1" si="519"/>
        <v>40303.493956996033</v>
      </c>
      <c r="BF928" s="15">
        <f ca="1">Inputs!$B$13*EXP($B$9-0.5*C$6^2+C$6*Y928)</f>
        <v>15094.790031030663</v>
      </c>
      <c r="BG928" s="15">
        <f t="shared" ca="1" si="520"/>
        <v>24771.581284170821</v>
      </c>
      <c r="BH928" s="15">
        <f t="shared" ca="1" si="521"/>
        <v>25928.005236163164</v>
      </c>
      <c r="BI928" s="15">
        <f t="shared" ca="1" si="522"/>
        <v>22575.277451691807</v>
      </c>
      <c r="BJ928" s="15">
        <f t="shared" ca="1" si="523"/>
        <v>23426.951469872325</v>
      </c>
      <c r="BK928" s="15">
        <f t="shared" ca="1" si="524"/>
        <v>23817.824984235212</v>
      </c>
      <c r="BL928" s="15">
        <f t="shared" ca="1" si="525"/>
        <v>33453.670204482223</v>
      </c>
      <c r="BM928" s="15">
        <f t="shared" ca="1" si="526"/>
        <v>38887.640848092931</v>
      </c>
      <c r="BN928" s="15">
        <f t="shared" ca="1" si="527"/>
        <v>43384.159721992524</v>
      </c>
      <c r="BO928" s="15">
        <f t="shared" ca="1" si="528"/>
        <v>60458.026228425326</v>
      </c>
      <c r="BP928" s="15">
        <f t="shared" ca="1" si="529"/>
        <v>74117.425141760861</v>
      </c>
      <c r="BQ928" s="15">
        <f ca="1">Inputs!$B$20*EXP($B$10-0.5*C$7^2+C$7*AJ928)</f>
        <v>2167.4241008243712</v>
      </c>
      <c r="BR928" s="15">
        <f t="shared" ca="1" si="530"/>
        <v>3203.0920954959483</v>
      </c>
      <c r="BS928" s="15">
        <f t="shared" ca="1" si="531"/>
        <v>2806.8062423660504</v>
      </c>
      <c r="BT928" s="15">
        <f t="shared" ca="1" si="532"/>
        <v>3437.0633765509897</v>
      </c>
      <c r="BU928" s="15">
        <f t="shared" ca="1" si="533"/>
        <v>6336.5764593237454</v>
      </c>
      <c r="BV928" s="15">
        <f t="shared" ca="1" si="534"/>
        <v>6178.8372673077656</v>
      </c>
      <c r="BW928" s="15">
        <f t="shared" ca="1" si="535"/>
        <v>11563.143569788592</v>
      </c>
      <c r="BX928" s="15">
        <f t="shared" ca="1" si="536"/>
        <v>20378.494705102945</v>
      </c>
      <c r="BY928" s="15">
        <f t="shared" ca="1" si="537"/>
        <v>18964.976253759753</v>
      </c>
      <c r="BZ928" s="15">
        <f t="shared" ca="1" si="538"/>
        <v>36796.153695211324</v>
      </c>
      <c r="CA928" s="15">
        <f t="shared" ca="1" si="539"/>
        <v>51551.512030848491</v>
      </c>
      <c r="CB928" s="15">
        <f ca="1">(AU928*DCF!C$10-DCF!C$5*MAX(AU928*DCF!C$10,0)-MAX(AU928-Inputs!$B$6,0)/Inputs!$B$10)*DCF!C$6</f>
        <v>1041.9630452903648</v>
      </c>
      <c r="CC928" s="15">
        <f ca="1">(AV928*DCF!D$10-DCF!D$5*MAX(AV928*DCF!D$10,0)-MAX(AV928-AU928,0)/Inputs!$B$10)*DCF!D$6</f>
        <v>1247.3631002618349</v>
      </c>
      <c r="CD928" s="15">
        <f ca="1">(AW928*DCF!E$10-DCF!E$5*MAX(AW928*DCF!E$10,0)-MAX(AW928-AV928,0)/Inputs!$B$10)*DCF!E$6</f>
        <v>1582.7620926874051</v>
      </c>
      <c r="CE928" s="15">
        <f ca="1">(AX928*DCF!F$10-DCF!F$5*MAX(AX928*DCF!F$10,0)-MAX(AX928-AW928,0)/Inputs!$B$10)*DCF!F$6</f>
        <v>1823.0208532872739</v>
      </c>
      <c r="CF928" s="15">
        <f ca="1">(AY928*DCF!G$10-DCF!G$5*MAX(AY928*DCF!G$10,0)-MAX(AY928-AX928,0)/Inputs!$B$10)*DCF!G$6</f>
        <v>2171.5736407272052</v>
      </c>
      <c r="CG928" s="15">
        <f ca="1">(AZ928*DCF!H$10-DCF!H$5*MAX(AZ928*DCF!H$10,0)-MAX(AZ928-AY928,0)/Inputs!$B$10)*DCF!H$6</f>
        <v>2307.2010217651741</v>
      </c>
      <c r="CH928" s="15">
        <f ca="1">(BA928*DCF!I$10-DCF!I$5*MAX(BA928*DCF!I$10,0)-MAX(BA928-AZ928,0)/Inputs!$B$10)*DCF!I$6</f>
        <v>2665.0980702798461</v>
      </c>
      <c r="CI928" s="15">
        <f ca="1">(BB928*DCF!J$10-DCF!J$5*MAX(BB928*DCF!J$10,0)-MAX(BB928-BA928,0)/Inputs!$B$10)*DCF!J$6</f>
        <v>3481.3097548265832</v>
      </c>
      <c r="CJ928" s="15">
        <f ca="1">(BC928*DCF!K$10-DCF!K$5*MAX(BC928*DCF!K$10,0)-MAX(BC928-BB928,0)/Inputs!$B$10)*DCF!K$6</f>
        <v>4135.0213903467948</v>
      </c>
      <c r="CK928" s="15">
        <f ca="1">(BD928*DCF!L$10-DCF!L$5*MAX(BD928*DCF!L$10,0)-MAX(BD928-BC928,0)/Inputs!$B$10)*DCF!L$6</f>
        <v>4282.7223745835945</v>
      </c>
      <c r="CL928" s="15">
        <f ca="1">(BE928*DCF!M$10-DCF!M$5*MAX(BE928*DCF!M$10,0)-MAX(BE928-BD928,0)/Inputs!$B$10)*DCF!M$6</f>
        <v>4989.1105472525669</v>
      </c>
      <c r="CM928" s="15">
        <f ca="1">(BF928*DCF!C$28-DCF!C$5*MAX(BF928*DCF!C$28,0)-MAX(BF928-Inputs!$B$13,0)/Inputs!$B$17)*DCF!C$6</f>
        <v>3750.5283763233492</v>
      </c>
      <c r="CN928" s="15">
        <f ca="1">(BG928*DCF!D$28-DCF!D$5*MAX(BG928*DCF!D$28,0)-MAX(BG928-BF928,0)/Inputs!$B$17)*DCF!D$6</f>
        <v>5231.2987637144633</v>
      </c>
      <c r="CO928" s="15">
        <f ca="1">(BH928*DCF!E$28-DCF!E$5*MAX(BH928*DCF!E$28,0)-MAX(BH928-BG928,0)/Inputs!$B$17)*DCF!E$6</f>
        <v>7115.3575254264506</v>
      </c>
      <c r="CP928" s="15">
        <f ca="1">(BI928*DCF!F$28-DCF!F$5*MAX(BI928*DCF!F$28,0)-MAX(BI928-BH928,0)/Inputs!$B$17)*DCF!F$6</f>
        <v>6128.5931758555507</v>
      </c>
      <c r="CQ928" s="15">
        <f ca="1">(BJ928*DCF!G$28-DCF!G$5*MAX(BJ928*DCF!G$28,0)-MAX(BJ928-BI928,0)/Inputs!$B$17)*DCF!G$6</f>
        <v>5935.0571422810281</v>
      </c>
      <c r="CR928" s="15">
        <f ca="1">(BK928*DCF!H$28-DCF!H$5*MAX(BK928*DCF!H$28,0)-MAX(BK928-BJ928,0)/Inputs!$B$17)*DCF!H$6</f>
        <v>5829.68011935715</v>
      </c>
      <c r="CS928" s="15">
        <f ca="1">(BL928*DCF!I$28-DCF!I$5*MAX(BL928*DCF!I$28,0)-MAX(BL928-BK928,0)/Inputs!$B$17)*DCF!I$6</f>
        <v>6483.6929532494987</v>
      </c>
      <c r="CT928" s="15">
        <f ca="1">(BM928*DCF!J$28-DCF!J$5*MAX(BM928*DCF!J$28,0)-MAX(BM928-BL928,0)/Inputs!$B$17)*DCF!J$6</f>
        <v>7954.6721038229598</v>
      </c>
      <c r="CU928" s="15">
        <f ca="1">(BN928*DCF!K$28-DCF!K$5*MAX(BN928*DCF!K$28,0)-MAX(BN928-BM928,0)/Inputs!$B$17)*DCF!K$6</f>
        <v>8611.2434422971255</v>
      </c>
      <c r="CV928" s="15">
        <f ca="1">(BO928*DCF!L$28-DCF!L$5*MAX(BO928*DCF!L$28,0)-MAX(BO928-BN928,0)/Inputs!$B$17)*DCF!L$6</f>
        <v>10130.708773268874</v>
      </c>
      <c r="CW928" s="15">
        <f ca="1">(BP928*DCF!M$28-DCF!M$5*MAX(BP928*DCF!M$28,0)-MAX(BP928-BO928,0)/Inputs!$B$17)*DCF!M$6</f>
        <v>12517.445428398736</v>
      </c>
      <c r="CX928" s="15">
        <f ca="1">(BQ928*DCF!C$46-DCF!C$5*MAX(BQ928*DCF!C$46,0)-MAX(BQ928-Inputs!$B$20,0)/Inputs!$B$24)*DCF!C$6</f>
        <v>-500.55983852756839</v>
      </c>
      <c r="CY928" s="15">
        <f ca="1">(BR928*DCF!D$46-DCF!D$5*MAX(BR928*DCF!D$46,0)-MAX(BR928-BQ928,0)/Inputs!$B$24)*DCF!D$6</f>
        <v>-988.60406012937574</v>
      </c>
      <c r="CZ928" s="15">
        <f ca="1">(BS928*DCF!E$46-DCF!E$5*MAX(BS928*DCF!E$46,0)-MAX(BS928-BR928,0)/Inputs!$B$24)*DCF!E$6</f>
        <v>-331.90972517610578</v>
      </c>
      <c r="DA928" s="15">
        <f ca="1">(BT928*DCF!F$46-DCF!F$5*MAX(BT928*DCF!F$46,0)-MAX(BT928-BS928,0)/Inputs!$B$24)*DCF!F$6</f>
        <v>-479.80523235739867</v>
      </c>
      <c r="DB928" s="15">
        <f ca="1">(BU928*DCF!G$46-DCF!G$5*MAX(BU928*DCF!G$46,0)-MAX(BU928-BT928,0)/Inputs!$B$24)*DCF!G$6</f>
        <v>-1188.4888262064305</v>
      </c>
      <c r="DC928" s="15">
        <f ca="1">(BV928*DCF!H$46-DCF!H$5*MAX(BV928*DCF!H$46,0)-MAX(BV928-BU928,0)/Inputs!$B$24)*DCF!H$6</f>
        <v>0</v>
      </c>
      <c r="DD928" s="15">
        <f ca="1">(BW928*DCF!I$46-DCF!I$5*MAX(BW928*DCF!I$46,0)-MAX(BW928-BV928,0)/Inputs!$B$24)*DCF!I$6</f>
        <v>-1278.5707623261483</v>
      </c>
      <c r="DE928" s="15">
        <f ca="1">(BX928*DCF!J$46-DCF!J$5*MAX(BX928*DCF!J$46,0)-MAX(BX928-BW928,0)/Inputs!$B$24)*DCF!J$6</f>
        <v>-1482.8656156034735</v>
      </c>
      <c r="DF928" s="15">
        <f ca="1">(BY928*DCF!K$46-DCF!K$5*MAX(BY928*DCF!K$46,0)-MAX(BY928-BX928,0)/Inputs!$B$24)*DCF!K$6</f>
        <v>1083.3426636595798</v>
      </c>
      <c r="DG928" s="15">
        <f ca="1">(BZ928*DCF!L$46-DCF!L$5*MAX(BZ928*DCF!L$46,0)-MAX(BZ928-BY928,0)/Inputs!$B$24)*DCF!L$6</f>
        <v>-1491.7067294310489</v>
      </c>
      <c r="DH928" s="15">
        <f ca="1">(CA928*DCF!M$46-DCF!M$5*MAX(CA928*DCF!M$46,0)-MAX(CA928-BZ928,0)/Inputs!$B$24)*DCF!M$6</f>
        <v>956.73705378274747</v>
      </c>
      <c r="DI928" s="15">
        <f ca="1">SUM(CB928:CL928)+BE928*DCF!M$10*(1+Inputs!$B$30)*(1-Inputs!$B$33)*(1-Inputs!$B$30/Inputs!$B$31)/(Inputs!$B$29-Inputs!$B$30)*DCF!M$6</f>
        <v>141892.3025321617</v>
      </c>
      <c r="DJ928" s="15">
        <f ca="1">SUM(CM928:CW928)+BP928*DCF!M$28*(1+Inputs!$B$30)*(1-Inputs!$B$33)*(1-Inputs!$B$30/Inputs!$B$31)/(Inputs!$B$29-Inputs!$B$30)*DCF!M$6</f>
        <v>354714.64349866594</v>
      </c>
      <c r="DK928" s="15">
        <f ca="1">SUM(CX928:DH928)+CA928*DCF!M$46*(1+Inputs!$B$30)*(1-Inputs!$B$33)*(1-Inputs!$B$30/Inputs!$B$31)/(Inputs!$B$29-Inputs!$B$30)*DCF!M$6</f>
        <v>74002.313194365473</v>
      </c>
      <c r="DM928" s="15">
        <f ca="1">DI928+DJ928+DK928+Inputs!$B$34+Inputs!$B$36-Inputs!$B$35</f>
        <v>647460.25922519318</v>
      </c>
    </row>
    <row r="929" spans="1:117" x14ac:dyDescent="0.75">
      <c r="A929" s="11">
        <v>916</v>
      </c>
      <c r="C929" s="24">
        <f t="shared" ca="1" si="541"/>
        <v>0.25737782583309371</v>
      </c>
      <c r="D929" s="24">
        <f t="shared" ca="1" si="541"/>
        <v>1.0445127014691185</v>
      </c>
      <c r="E929" s="24">
        <f t="shared" ca="1" si="541"/>
        <v>0.34785871741102975</v>
      </c>
      <c r="F929" s="24">
        <f t="shared" ca="1" si="541"/>
        <v>0.16531455385484253</v>
      </c>
      <c r="G929" s="24">
        <f t="shared" ca="1" si="541"/>
        <v>4.350245739328247E-2</v>
      </c>
      <c r="H929" s="24">
        <f t="shared" ca="1" si="541"/>
        <v>-0.56784744632479067</v>
      </c>
      <c r="I929" s="24">
        <f t="shared" ca="1" si="541"/>
        <v>1.2038567951530059</v>
      </c>
      <c r="J929" s="24">
        <f t="shared" ca="1" si="541"/>
        <v>-1.0130461561708282</v>
      </c>
      <c r="K929" s="24">
        <f t="shared" ca="1" si="541"/>
        <v>-3.0988437373231887E-2</v>
      </c>
      <c r="L929" s="24">
        <f t="shared" ca="1" si="541"/>
        <v>1.275257580658995</v>
      </c>
      <c r="M929" s="24">
        <f t="shared" ca="1" si="541"/>
        <v>0.11028818775645634</v>
      </c>
      <c r="N929" s="24">
        <f ca="1">SQRT(Inputs!$B$38)*C929+SQRT(1-Inputs!$B$38)*_xlfn.NORM.S.INV(RAND())</f>
        <v>0.59687632514992317</v>
      </c>
      <c r="O929" s="24">
        <f ca="1">SQRT(Inputs!$B$38)*D929+SQRT(1-Inputs!$B$38)*_xlfn.NORM.S.INV(RAND())</f>
        <v>2.1476540295123856</v>
      </c>
      <c r="P929" s="24">
        <f ca="1">SQRT(Inputs!$B$38)*E929+SQRT(1-Inputs!$B$38)*_xlfn.NORM.S.INV(RAND())</f>
        <v>1.5665973893390215</v>
      </c>
      <c r="Q929" s="24">
        <f ca="1">SQRT(Inputs!$B$38)*F929+SQRT(1-Inputs!$B$38)*_xlfn.NORM.S.INV(RAND())</f>
        <v>0.25086167346001481</v>
      </c>
      <c r="R929" s="24">
        <f ca="1">SQRT(Inputs!$B$38)*G929+SQRT(1-Inputs!$B$38)*_xlfn.NORM.S.INV(RAND())</f>
        <v>1.3316547210301208</v>
      </c>
      <c r="S929" s="24">
        <f ca="1">SQRT(Inputs!$B$38)*H929+SQRT(1-Inputs!$B$38)*_xlfn.NORM.S.INV(RAND())</f>
        <v>-0.71959252618120306</v>
      </c>
      <c r="T929" s="24">
        <f ca="1">SQRT(Inputs!$B$38)*I929+SQRT(1-Inputs!$B$38)*_xlfn.NORM.S.INV(RAND())</f>
        <v>0.30375671676131799</v>
      </c>
      <c r="U929" s="24">
        <f ca="1">SQRT(Inputs!$B$38)*J929+SQRT(1-Inputs!$B$38)*_xlfn.NORM.S.INV(RAND())</f>
        <v>-1.3788303642813007</v>
      </c>
      <c r="V929" s="24">
        <f ca="1">SQRT(Inputs!$B$38)*K929+SQRT(1-Inputs!$B$38)*_xlfn.NORM.S.INV(RAND())</f>
        <v>0.39247093310709558</v>
      </c>
      <c r="W929" s="24">
        <f ca="1">SQRT(Inputs!$B$38)*L929+SQRT(1-Inputs!$B$38)*_xlfn.NORM.S.INV(RAND())</f>
        <v>0.6303827389422344</v>
      </c>
      <c r="X929" s="24">
        <f ca="1">SQRT(Inputs!$B$38)*M929+SQRT(1-Inputs!$B$38)*_xlfn.NORM.S.INV(RAND())</f>
        <v>-0.55744027478549651</v>
      </c>
      <c r="Y929" s="24">
        <f ca="1">SQRT(Inputs!$B$38)*C929+SQRT(1-Inputs!$B$38)*_xlfn.NORM.S.INV(RAND())</f>
        <v>0.17357715940343238</v>
      </c>
      <c r="Z929" s="24">
        <f ca="1">SQRT(Inputs!$B$38)*D929+SQRT(1-Inputs!$B$38)*_xlfn.NORM.S.INV(RAND())</f>
        <v>1.0054696519376809</v>
      </c>
      <c r="AA929" s="24">
        <f ca="1">SQRT(Inputs!$B$38)*E929+SQRT(1-Inputs!$B$38)*_xlfn.NORM.S.INV(RAND())</f>
        <v>0.26128656579700771</v>
      </c>
      <c r="AB929" s="24">
        <f ca="1">SQRT(Inputs!$B$38)*F929+SQRT(1-Inputs!$B$38)*_xlfn.NORM.S.INV(RAND())</f>
        <v>1.4394246016003295E-2</v>
      </c>
      <c r="AC929" s="24">
        <f ca="1">SQRT(Inputs!$B$38)*G929+SQRT(1-Inputs!$B$38)*_xlfn.NORM.S.INV(RAND())</f>
        <v>-2.4078855074277348</v>
      </c>
      <c r="AD929" s="24">
        <f ca="1">SQRT(Inputs!$B$38)*H929+SQRT(1-Inputs!$B$38)*_xlfn.NORM.S.INV(RAND())</f>
        <v>0.29432199264161601</v>
      </c>
      <c r="AE929" s="24">
        <f ca="1">SQRT(Inputs!$B$38)*I929+SQRT(1-Inputs!$B$38)*_xlfn.NORM.S.INV(RAND())</f>
        <v>1.0657321331889169</v>
      </c>
      <c r="AF929" s="24">
        <f ca="1">SQRT(Inputs!$B$38)*J929+SQRT(1-Inputs!$B$38)*_xlfn.NORM.S.INV(RAND())</f>
        <v>-0.40196779978823061</v>
      </c>
      <c r="AG929" s="24">
        <f ca="1">SQRT(Inputs!$B$38)*K929+SQRT(1-Inputs!$B$38)*_xlfn.NORM.S.INV(RAND())</f>
        <v>-1.3015617448407533</v>
      </c>
      <c r="AH929" s="24">
        <f ca="1">SQRT(Inputs!$B$38)*L929+SQRT(1-Inputs!$B$38)*_xlfn.NORM.S.INV(RAND())</f>
        <v>0.33435559889070704</v>
      </c>
      <c r="AI929" s="24">
        <f ca="1">SQRT(Inputs!$B$38)*M929+SQRT(1-Inputs!$B$38)*_xlfn.NORM.S.INV(RAND())</f>
        <v>-0.37124772395341976</v>
      </c>
      <c r="AJ929" s="24">
        <f ca="1">SQRT(Inputs!$B$38)*C929+SQRT(1-Inputs!$B$38)*_xlfn.NORM.S.INV(RAND())</f>
        <v>1.4343339209294537E-2</v>
      </c>
      <c r="AK929" s="24">
        <f ca="1">SQRT(Inputs!$B$38)*D929+SQRT(1-Inputs!$B$38)*_xlfn.NORM.S.INV(RAND())</f>
        <v>1.6879496972793446</v>
      </c>
      <c r="AL929" s="24">
        <f ca="1">SQRT(Inputs!$B$38)*E929+SQRT(1-Inputs!$B$38)*_xlfn.NORM.S.INV(RAND())</f>
        <v>1.324302921303558</v>
      </c>
      <c r="AM929" s="24">
        <f ca="1">SQRT(Inputs!$B$38)*F929+SQRT(1-Inputs!$B$38)*_xlfn.NORM.S.INV(RAND())</f>
        <v>-0.84550508648398515</v>
      </c>
      <c r="AN929" s="24">
        <f ca="1">SQRT(Inputs!$B$38)*G929+SQRT(1-Inputs!$B$38)*_xlfn.NORM.S.INV(RAND())</f>
        <v>0.14645396662142954</v>
      </c>
      <c r="AO929" s="24">
        <f ca="1">SQRT(Inputs!$B$38)*H929+SQRT(1-Inputs!$B$38)*_xlfn.NORM.S.INV(RAND())</f>
        <v>5.4099558467657904E-2</v>
      </c>
      <c r="AP929" s="24">
        <f ca="1">SQRT(Inputs!$B$38)*I929+SQRT(1-Inputs!$B$38)*_xlfn.NORM.S.INV(RAND())</f>
        <v>0.1010361818433807</v>
      </c>
      <c r="AQ929" s="24">
        <f ca="1">SQRT(Inputs!$B$38)*J929+SQRT(1-Inputs!$B$38)*_xlfn.NORM.S.INV(RAND())</f>
        <v>-2.464753389810491</v>
      </c>
      <c r="AR929" s="24">
        <f ca="1">SQRT(Inputs!$B$38)*K929+SQRT(1-Inputs!$B$38)*_xlfn.NORM.S.INV(RAND())</f>
        <v>-1.2651727175577203</v>
      </c>
      <c r="AS929" s="24">
        <f ca="1">SQRT(Inputs!$B$38)*L929+SQRT(1-Inputs!$B$38)*_xlfn.NORM.S.INV(RAND())</f>
        <v>1.4461766551801947</v>
      </c>
      <c r="AT929" s="24">
        <f ca="1">SQRT(Inputs!$B$38)*M929+SQRT(1-Inputs!$B$38)*_xlfn.NORM.S.INV(RAND())</f>
        <v>0.24581840034033442</v>
      </c>
      <c r="AU929" s="15">
        <f ca="1">Inputs!$B$6*EXP($B$8-0.5*C$5^2+C$5*N929)</f>
        <v>5465.6078615296992</v>
      </c>
      <c r="AV929" s="15">
        <f t="shared" ca="1" si="510"/>
        <v>9123.304760762896</v>
      </c>
      <c r="AW929" s="15">
        <f t="shared" ca="1" si="511"/>
        <v>13741.661506505659</v>
      </c>
      <c r="AX929" s="15">
        <f t="shared" ca="1" si="512"/>
        <v>17311.327438884386</v>
      </c>
      <c r="AY929" s="15">
        <f t="shared" ca="1" si="513"/>
        <v>24716.094849214835</v>
      </c>
      <c r="AZ929" s="15">
        <f t="shared" ca="1" si="514"/>
        <v>27925.562161777838</v>
      </c>
      <c r="BA929" s="15">
        <f t="shared" ca="1" si="515"/>
        <v>35277.621909600901</v>
      </c>
      <c r="BB929" s="15">
        <f t="shared" ca="1" si="516"/>
        <v>37617.801875590085</v>
      </c>
      <c r="BC929" s="15">
        <f t="shared" ca="1" si="517"/>
        <v>47851.173654164879</v>
      </c>
      <c r="BD929" s="15">
        <f t="shared" ca="1" si="518"/>
        <v>62182.61093816474</v>
      </c>
      <c r="BE929" s="15">
        <f t="shared" ca="1" si="519"/>
        <v>72424.731224419884</v>
      </c>
      <c r="BF929" s="15">
        <f ca="1">Inputs!$B$13*EXP($B$9-0.5*C$6^2+C$6*Y929)</f>
        <v>14315.247430982003</v>
      </c>
      <c r="BG929" s="15">
        <f t="shared" ca="1" si="520"/>
        <v>20917.041856875196</v>
      </c>
      <c r="BH929" s="15">
        <f t="shared" ca="1" si="521"/>
        <v>26688.663035584694</v>
      </c>
      <c r="BI929" s="15">
        <f t="shared" ca="1" si="522"/>
        <v>32743.4025800622</v>
      </c>
      <c r="BJ929" s="15">
        <f t="shared" ca="1" si="523"/>
        <v>28369.631467348529</v>
      </c>
      <c r="BK929" s="15">
        <f t="shared" ca="1" si="524"/>
        <v>36241.845322292938</v>
      </c>
      <c r="BL929" s="15">
        <f t="shared" ca="1" si="525"/>
        <v>51112.037930319944</v>
      </c>
      <c r="BM929" s="15">
        <f t="shared" ca="1" si="526"/>
        <v>59767.437137102737</v>
      </c>
      <c r="BN929" s="15">
        <f t="shared" ca="1" si="527"/>
        <v>62890.779165708424</v>
      </c>
      <c r="BO929" s="15">
        <f t="shared" ca="1" si="528"/>
        <v>80447.267413866561</v>
      </c>
      <c r="BP929" s="15">
        <f t="shared" ca="1" si="529"/>
        <v>94937.190540075331</v>
      </c>
      <c r="BQ929" s="15">
        <f ca="1">Inputs!$B$20*EXP($B$10-0.5*C$7^2+C$7*AJ929)</f>
        <v>4311.3916507535441</v>
      </c>
      <c r="BR929" s="15">
        <f t="shared" ca="1" si="530"/>
        <v>9999.1625413649072</v>
      </c>
      <c r="BS929" s="15">
        <f t="shared" ca="1" si="531"/>
        <v>20029.622243427999</v>
      </c>
      <c r="BT929" s="15">
        <f t="shared" ca="1" si="532"/>
        <v>22122.827497420778</v>
      </c>
      <c r="BU929" s="15">
        <f t="shared" ca="1" si="533"/>
        <v>31765.563158132692</v>
      </c>
      <c r="BV929" s="15">
        <f t="shared" ca="1" si="534"/>
        <v>44737.034329602167</v>
      </c>
      <c r="BW929" s="15">
        <f t="shared" ca="1" si="535"/>
        <v>63777.358700801895</v>
      </c>
      <c r="BX929" s="15">
        <f t="shared" ca="1" si="536"/>
        <v>54423.392460735617</v>
      </c>
      <c r="BY929" s="15">
        <f t="shared" ca="1" si="537"/>
        <v>59862.048725122753</v>
      </c>
      <c r="BZ929" s="15">
        <f t="shared" ca="1" si="538"/>
        <v>109575.24922290572</v>
      </c>
      <c r="CA929" s="15">
        <f t="shared" ca="1" si="539"/>
        <v>160792.53148292992</v>
      </c>
      <c r="CB929" s="15">
        <f ca="1">(AU929*DCF!C$10-DCF!C$5*MAX(AU929*DCF!C$10,0)-MAX(AU929-Inputs!$B$6,0)/Inputs!$B$10)*DCF!C$6</f>
        <v>1039.4851968831706</v>
      </c>
      <c r="CC929" s="15">
        <f ca="1">(AV929*DCF!D$10-DCF!D$5*MAX(AV929*DCF!D$10,0)-MAX(AV929-AU929,0)/Inputs!$B$10)*DCF!D$6</f>
        <v>1331.9100669253726</v>
      </c>
      <c r="CD929" s="15">
        <f ca="1">(AW929*DCF!E$10-DCF!E$5*MAX(AW929*DCF!E$10,0)-MAX(AW929-AV929,0)/Inputs!$B$10)*DCF!E$6</f>
        <v>2132.4856999706412</v>
      </c>
      <c r="CE929" s="15">
        <f ca="1">(AX929*DCF!F$10-DCF!F$5*MAX(AX929*DCF!F$10,0)-MAX(AX929-AW929,0)/Inputs!$B$10)*DCF!F$6</f>
        <v>3036.276213006277</v>
      </c>
      <c r="CF929" s="15">
        <f ca="1">(AY929*DCF!G$10-DCF!G$5*MAX(AY929*DCF!G$10,0)-MAX(AY929-AX929,0)/Inputs!$B$10)*DCF!G$6</f>
        <v>3669.1761769605669</v>
      </c>
      <c r="CG929" s="15">
        <f ca="1">(AZ929*DCF!H$10-DCF!H$5*MAX(AZ929*DCF!H$10,0)-MAX(AZ929-AY929,0)/Inputs!$B$10)*DCF!H$6</f>
        <v>4851.8694655554618</v>
      </c>
      <c r="CH929" s="15">
        <f ca="1">(BA929*DCF!I$10-DCF!I$5*MAX(BA929*DCF!I$10,0)-MAX(BA929-AZ929,0)/Inputs!$B$10)*DCF!I$6</f>
        <v>5237.9391997825969</v>
      </c>
      <c r="CI929" s="15">
        <f ca="1">(BB929*DCF!J$10-DCF!J$5*MAX(BB929*DCF!J$10,0)-MAX(BB929-BA929,0)/Inputs!$B$10)*DCF!J$6</f>
        <v>6100.6863765778908</v>
      </c>
      <c r="CJ929" s="15">
        <f ca="1">(BC929*DCF!K$10-DCF!K$5*MAX(BC929*DCF!K$10,0)-MAX(BC929-BB929,0)/Inputs!$B$10)*DCF!K$6</f>
        <v>6270.7541955908564</v>
      </c>
      <c r="CK929" s="15">
        <f ca="1">(BD929*DCF!L$10-DCF!L$5*MAX(BD929*DCF!L$10,0)-MAX(BD929-BC929,0)/Inputs!$B$10)*DCF!L$6</f>
        <v>7525.0333049515748</v>
      </c>
      <c r="CL929" s="15">
        <f ca="1">(BE929*DCF!M$10-DCF!M$5*MAX(BE929*DCF!M$10,0)-MAX(BE929-BD929,0)/Inputs!$B$10)*DCF!M$6</f>
        <v>8996.5356163125452</v>
      </c>
      <c r="CM929" s="15">
        <f ca="1">(BF929*DCF!C$28-DCF!C$5*MAX(BF929*DCF!C$28,0)-MAX(BF929-Inputs!$B$13,0)/Inputs!$B$17)*DCF!C$6</f>
        <v>3692.650020165288</v>
      </c>
      <c r="CN929" s="15">
        <f ca="1">(BG929*DCF!D$28-DCF!D$5*MAX(BG929*DCF!D$28,0)-MAX(BG929-BF929,0)/Inputs!$B$17)*DCF!D$6</f>
        <v>4752.0858127070396</v>
      </c>
      <c r="CO929" s="15">
        <f ca="1">(BH929*DCF!E$28-DCF!E$5*MAX(BH929*DCF!E$28,0)-MAX(BH929-BG929,0)/Inputs!$B$17)*DCF!E$6</f>
        <v>6421.1975126317839</v>
      </c>
      <c r="CP929" s="15">
        <f ca="1">(BI929*DCF!F$28-DCF!F$5*MAX(BI929*DCF!F$28,0)-MAX(BI929-BH929,0)/Inputs!$B$17)*DCF!F$6</f>
        <v>7786.6102744913533</v>
      </c>
      <c r="CQ929" s="15">
        <f ca="1">(BJ929*DCF!G$28-DCF!G$5*MAX(BJ929*DCF!G$28,0)-MAX(BJ929-BI929,0)/Inputs!$B$17)*DCF!G$6</f>
        <v>7360.7161239772904</v>
      </c>
      <c r="CR929" s="15">
        <f ca="1">(BK929*DCF!H$28-DCF!H$5*MAX(BK929*DCF!H$28,0)-MAX(BK929-BJ929,0)/Inputs!$B$17)*DCF!H$6</f>
        <v>7739.8870838467365</v>
      </c>
      <c r="CS929" s="15">
        <f ca="1">(BL929*DCF!I$28-DCF!I$5*MAX(BL929*DCF!I$28,0)-MAX(BL929-BK929,0)/Inputs!$B$17)*DCF!I$6</f>
        <v>9884.8224334458173</v>
      </c>
      <c r="CT929" s="15">
        <f ca="1">(BM929*DCF!J$28-DCF!J$5*MAX(BM929*DCF!J$28,0)-MAX(BM929-BL929,0)/Inputs!$B$17)*DCF!J$6</f>
        <v>12185.464930111384</v>
      </c>
      <c r="CU929" s="15">
        <f ca="1">(BN929*DCF!K$28-DCF!K$5*MAX(BN929*DCF!K$28,0)-MAX(BN929-BM929,0)/Inputs!$B$17)*DCF!K$6</f>
        <v>12898.910274172596</v>
      </c>
      <c r="CV929" s="15">
        <f ca="1">(BO929*DCF!L$28-DCF!L$5*MAX(BO929*DCF!L$28,0)-MAX(BO929-BN929,0)/Inputs!$B$17)*DCF!L$6</f>
        <v>14064.372506568112</v>
      </c>
      <c r="CW929" s="15">
        <f ca="1">(BP929*DCF!M$28-DCF!M$5*MAX(BP929*DCF!M$28,0)-MAX(BP929-BO929,0)/Inputs!$B$17)*DCF!M$6</f>
        <v>16347.883219698628</v>
      </c>
      <c r="CX929" s="15">
        <f ca="1">(BQ929*DCF!C$46-DCF!C$5*MAX(BQ929*DCF!C$46,0)-MAX(BQ929-Inputs!$B$20,0)/Inputs!$B$24)*DCF!C$6</f>
        <v>-1508.5854393211621</v>
      </c>
      <c r="CY929" s="15">
        <f ca="1">(BR929*DCF!D$46-DCF!D$5*MAX(BR929*DCF!D$46,0)-MAX(BR929-BQ929,0)/Inputs!$B$24)*DCF!D$6</f>
        <v>-4133.5484885651213</v>
      </c>
      <c r="CZ929" s="15">
        <f ca="1">(BS929*DCF!E$46-DCF!E$5*MAX(BS929*DCF!E$46,0)-MAX(BS929-BR929,0)/Inputs!$B$24)*DCF!E$6</f>
        <v>-6322.2687848394125</v>
      </c>
      <c r="DA929" s="15">
        <f ca="1">(BT929*DCF!F$46-DCF!F$5*MAX(BT929*DCF!F$46,0)-MAX(BT929-BS929,0)/Inputs!$B$24)*DCF!F$6</f>
        <v>-2373.326373791976</v>
      </c>
      <c r="DB929" s="15">
        <f ca="1">(BU929*DCF!G$46-DCF!G$5*MAX(BU929*DCF!G$46,0)-MAX(BU929-BT929,0)/Inputs!$B$24)*DCF!G$6</f>
        <v>-4312.1565426196112</v>
      </c>
      <c r="DC929" s="15">
        <f ca="1">(BV929*DCF!H$46-DCF!H$5*MAX(BV929*DCF!H$46,0)-MAX(BV929-BU929,0)/Inputs!$B$24)*DCF!H$6</f>
        <v>-4030.8051890116444</v>
      </c>
      <c r="DD929" s="15">
        <f ca="1">(BW929*DCF!I$46-DCF!I$5*MAX(BW929*DCF!I$46,0)-MAX(BW929-BV929,0)/Inputs!$B$24)*DCF!I$6</f>
        <v>-3992.7777241391268</v>
      </c>
      <c r="DE929" s="15">
        <f ca="1">(BX929*DCF!J$46-DCF!J$5*MAX(BX929*DCF!J$46,0)-MAX(BX929-BW929,0)/Inputs!$B$24)*DCF!J$6</f>
        <v>2282.9107708452825</v>
      </c>
      <c r="DF929" s="15">
        <f ca="1">(BY929*DCF!K$46-DCF!K$5*MAX(BY929*DCF!K$46,0)-MAX(BY929-BX929,0)/Inputs!$B$24)*DCF!K$6</f>
        <v>2087.1938747056452</v>
      </c>
      <c r="DG929" s="15">
        <f ca="1">(BZ929*DCF!L$46-DCF!L$5*MAX(BZ929*DCF!L$46,0)-MAX(BZ929-BY929,0)/Inputs!$B$24)*DCF!L$6</f>
        <v>-3675.8320695601651</v>
      </c>
      <c r="DH929" s="15">
        <f ca="1">(CA929*DCF!M$46-DCF!M$5*MAX(CA929*DCF!M$46,0)-MAX(CA929-BZ929,0)/Inputs!$B$24)*DCF!M$6</f>
        <v>1898.2129411418364</v>
      </c>
      <c r="DI929" s="15">
        <f ca="1">SUM(CB929:CL929)+BE929*DCF!M$10*(1+Inputs!$B$30)*(1-Inputs!$B$33)*(1-Inputs!$B$30/Inputs!$B$31)/(Inputs!$B$29-Inputs!$B$30)*DCF!M$6</f>
        <v>251751.13622800031</v>
      </c>
      <c r="DJ929" s="15">
        <f ca="1">SUM(CM929:CW929)+BP929*DCF!M$28*(1+Inputs!$B$30)*(1-Inputs!$B$33)*(1-Inputs!$B$30/Inputs!$B$31)/(Inputs!$B$29-Inputs!$B$30)*DCF!M$6</f>
        <v>455416.54244169325</v>
      </c>
      <c r="DK929" s="15">
        <f ca="1">SUM(CX929:DH929)+CA929*DCF!M$46*(1+Inputs!$B$30)*(1-Inputs!$B$33)*(1-Inputs!$B$30/Inputs!$B$31)/(Inputs!$B$29-Inputs!$B$30)*DCF!M$6</f>
        <v>224523.31774045673</v>
      </c>
      <c r="DM929" s="15">
        <f ca="1">DI929+DJ929+DK929+Inputs!$B$34+Inputs!$B$36-Inputs!$B$35</f>
        <v>1008541.9964101503</v>
      </c>
    </row>
    <row r="930" spans="1:117" x14ac:dyDescent="0.75">
      <c r="A930" s="11">
        <v>917</v>
      </c>
      <c r="C930" s="24">
        <f t="shared" ca="1" si="541"/>
        <v>0.11923725010275654</v>
      </c>
      <c r="D930" s="24">
        <f t="shared" ca="1" si="541"/>
        <v>-0.85261576302158604</v>
      </c>
      <c r="E930" s="24">
        <f t="shared" ca="1" si="541"/>
        <v>0.36583166489414343</v>
      </c>
      <c r="F930" s="24">
        <f t="shared" ca="1" si="541"/>
        <v>0.48006257328142166</v>
      </c>
      <c r="G930" s="24">
        <f t="shared" ca="1" si="541"/>
        <v>-1.6705424006478711</v>
      </c>
      <c r="H930" s="24">
        <f t="shared" ca="1" si="541"/>
        <v>0.13870823948907648</v>
      </c>
      <c r="I930" s="24">
        <f t="shared" ca="1" si="541"/>
        <v>-6.6038668954505442E-2</v>
      </c>
      <c r="J930" s="24">
        <f t="shared" ca="1" si="541"/>
        <v>-6.3993490715713849E-2</v>
      </c>
      <c r="K930" s="24">
        <f t="shared" ca="1" si="541"/>
        <v>-2.2569455473681397</v>
      </c>
      <c r="L930" s="24">
        <f t="shared" ca="1" si="541"/>
        <v>-0.36862618400660485</v>
      </c>
      <c r="M930" s="24">
        <f t="shared" ca="1" si="541"/>
        <v>0.27172011095195564</v>
      </c>
      <c r="N930" s="24">
        <f ca="1">SQRT(Inputs!$B$38)*C930+SQRT(1-Inputs!$B$38)*_xlfn.NORM.S.INV(RAND())</f>
        <v>-3.0306291122274051E-2</v>
      </c>
      <c r="O930" s="24">
        <f ca="1">SQRT(Inputs!$B$38)*D930+SQRT(1-Inputs!$B$38)*_xlfn.NORM.S.INV(RAND())</f>
        <v>-0.82703255799979014</v>
      </c>
      <c r="P930" s="24">
        <f ca="1">SQRT(Inputs!$B$38)*E930+SQRT(1-Inputs!$B$38)*_xlfn.NORM.S.INV(RAND())</f>
        <v>0.70847381210333227</v>
      </c>
      <c r="Q930" s="24">
        <f ca="1">SQRT(Inputs!$B$38)*F930+SQRT(1-Inputs!$B$38)*_xlfn.NORM.S.INV(RAND())</f>
        <v>7.5511529873646482E-2</v>
      </c>
      <c r="R930" s="24">
        <f ca="1">SQRT(Inputs!$B$38)*G930+SQRT(1-Inputs!$B$38)*_xlfn.NORM.S.INV(RAND())</f>
        <v>-1.4572989349206549</v>
      </c>
      <c r="S930" s="24">
        <f ca="1">SQRT(Inputs!$B$38)*H930+SQRT(1-Inputs!$B$38)*_xlfn.NORM.S.INV(RAND())</f>
        <v>-1.7995326092165809</v>
      </c>
      <c r="T930" s="24">
        <f ca="1">SQRT(Inputs!$B$38)*I930+SQRT(1-Inputs!$B$38)*_xlfn.NORM.S.INV(RAND())</f>
        <v>0.93652661740799836</v>
      </c>
      <c r="U930" s="24">
        <f ca="1">SQRT(Inputs!$B$38)*J930+SQRT(1-Inputs!$B$38)*_xlfn.NORM.S.INV(RAND())</f>
        <v>-0.17786725717287849</v>
      </c>
      <c r="V930" s="24">
        <f ca="1">SQRT(Inputs!$B$38)*K930+SQRT(1-Inputs!$B$38)*_xlfn.NORM.S.INV(RAND())</f>
        <v>-0.9698610566685919</v>
      </c>
      <c r="W930" s="24">
        <f ca="1">SQRT(Inputs!$B$38)*L930+SQRT(1-Inputs!$B$38)*_xlfn.NORM.S.INV(RAND())</f>
        <v>-0.27237188196181134</v>
      </c>
      <c r="X930" s="24">
        <f ca="1">SQRT(Inputs!$B$38)*M930+SQRT(1-Inputs!$B$38)*_xlfn.NORM.S.INV(RAND())</f>
        <v>-0.23934770028331515</v>
      </c>
      <c r="Y930" s="24">
        <f ca="1">SQRT(Inputs!$B$38)*C930+SQRT(1-Inputs!$B$38)*_xlfn.NORM.S.INV(RAND())</f>
        <v>0.87155066034184403</v>
      </c>
      <c r="Z930" s="24">
        <f ca="1">SQRT(Inputs!$B$38)*D930+SQRT(1-Inputs!$B$38)*_xlfn.NORM.S.INV(RAND())</f>
        <v>-0.3246894102969069</v>
      </c>
      <c r="AA930" s="24">
        <f ca="1">SQRT(Inputs!$B$38)*E930+SQRT(1-Inputs!$B$38)*_xlfn.NORM.S.INV(RAND())</f>
        <v>0.76147627149208985</v>
      </c>
      <c r="AB930" s="24">
        <f ca="1">SQRT(Inputs!$B$38)*F930+SQRT(1-Inputs!$B$38)*_xlfn.NORM.S.INV(RAND())</f>
        <v>0.43717825572013652</v>
      </c>
      <c r="AC930" s="24">
        <f ca="1">SQRT(Inputs!$B$38)*G930+SQRT(1-Inputs!$B$38)*_xlfn.NORM.S.INV(RAND())</f>
        <v>-0.78129340743576747</v>
      </c>
      <c r="AD930" s="24">
        <f ca="1">SQRT(Inputs!$B$38)*H930+SQRT(1-Inputs!$B$38)*_xlfn.NORM.S.INV(RAND())</f>
        <v>-0.12438491619885439</v>
      </c>
      <c r="AE930" s="24">
        <f ca="1">SQRT(Inputs!$B$38)*I930+SQRT(1-Inputs!$B$38)*_xlfn.NORM.S.INV(RAND())</f>
        <v>-0.47526376467873332</v>
      </c>
      <c r="AF930" s="24">
        <f ca="1">SQRT(Inputs!$B$38)*J930+SQRT(1-Inputs!$B$38)*_xlfn.NORM.S.INV(RAND())</f>
        <v>0.34820832177822947</v>
      </c>
      <c r="AG930" s="24">
        <f ca="1">SQRT(Inputs!$B$38)*K930+SQRT(1-Inputs!$B$38)*_xlfn.NORM.S.INV(RAND())</f>
        <v>-2.1906777526238801</v>
      </c>
      <c r="AH930" s="24">
        <f ca="1">SQRT(Inputs!$B$38)*L930+SQRT(1-Inputs!$B$38)*_xlfn.NORM.S.INV(RAND())</f>
        <v>0.60602950533456446</v>
      </c>
      <c r="AI930" s="24">
        <f ca="1">SQRT(Inputs!$B$38)*M930+SQRT(1-Inputs!$B$38)*_xlfn.NORM.S.INV(RAND())</f>
        <v>0.24484522461284741</v>
      </c>
      <c r="AJ930" s="24">
        <f ca="1">SQRT(Inputs!$B$38)*C930+SQRT(1-Inputs!$B$38)*_xlfn.NORM.S.INV(RAND())</f>
        <v>-0.41632597314366615</v>
      </c>
      <c r="AK930" s="24">
        <f ca="1">SQRT(Inputs!$B$38)*D930+SQRT(1-Inputs!$B$38)*_xlfn.NORM.S.INV(RAND())</f>
        <v>0.35544602829675803</v>
      </c>
      <c r="AL930" s="24">
        <f ca="1">SQRT(Inputs!$B$38)*E930+SQRT(1-Inputs!$B$38)*_xlfn.NORM.S.INV(RAND())</f>
        <v>0.89708913639514465</v>
      </c>
      <c r="AM930" s="24">
        <f ca="1">SQRT(Inputs!$B$38)*F930+SQRT(1-Inputs!$B$38)*_xlfn.NORM.S.INV(RAND())</f>
        <v>-0.50571755890550729</v>
      </c>
      <c r="AN930" s="24">
        <f ca="1">SQRT(Inputs!$B$38)*G930+SQRT(1-Inputs!$B$38)*_xlfn.NORM.S.INV(RAND())</f>
        <v>0.4116824780815932</v>
      </c>
      <c r="AO930" s="24">
        <f ca="1">SQRT(Inputs!$B$38)*H930+SQRT(1-Inputs!$B$38)*_xlfn.NORM.S.INV(RAND())</f>
        <v>-1.0064454656239268</v>
      </c>
      <c r="AP930" s="24">
        <f ca="1">SQRT(Inputs!$B$38)*I930+SQRT(1-Inputs!$B$38)*_xlfn.NORM.S.INV(RAND())</f>
        <v>0.79915842980681084</v>
      </c>
      <c r="AQ930" s="24">
        <f ca="1">SQRT(Inputs!$B$38)*J930+SQRT(1-Inputs!$B$38)*_xlfn.NORM.S.INV(RAND())</f>
        <v>-0.48690831856532235</v>
      </c>
      <c r="AR930" s="24">
        <f ca="1">SQRT(Inputs!$B$38)*K930+SQRT(1-Inputs!$B$38)*_xlfn.NORM.S.INV(RAND())</f>
        <v>0.70494560788396932</v>
      </c>
      <c r="AS930" s="24">
        <f ca="1">SQRT(Inputs!$B$38)*L930+SQRT(1-Inputs!$B$38)*_xlfn.NORM.S.INV(RAND())</f>
        <v>0.76324486822803128</v>
      </c>
      <c r="AT930" s="24">
        <f ca="1">SQRT(Inputs!$B$38)*M930+SQRT(1-Inputs!$B$38)*_xlfn.NORM.S.INV(RAND())</f>
        <v>9.288924800349968E-2</v>
      </c>
      <c r="AU930" s="15">
        <f ca="1">Inputs!$B$6*EXP($B$8-0.5*C$5^2+C$5*N930)</f>
        <v>4937.9554285185277</v>
      </c>
      <c r="AV930" s="15">
        <f t="shared" ca="1" si="510"/>
        <v>5322.4514264300524</v>
      </c>
      <c r="AW930" s="15">
        <f t="shared" ca="1" si="511"/>
        <v>7140.5470191446848</v>
      </c>
      <c r="AX930" s="15">
        <f t="shared" ca="1" si="512"/>
        <v>8800.523722594151</v>
      </c>
      <c r="AY930" s="15">
        <f t="shared" ca="1" si="513"/>
        <v>9071.9629428182689</v>
      </c>
      <c r="AZ930" s="15">
        <f t="shared" ca="1" si="514"/>
        <v>9100.7253255662745</v>
      </c>
      <c r="BA930" s="15">
        <f t="shared" ca="1" si="515"/>
        <v>12283.857093169014</v>
      </c>
      <c r="BB930" s="15">
        <f t="shared" ca="1" si="516"/>
        <v>14773.552874145596</v>
      </c>
      <c r="BC930" s="15">
        <f t="shared" ca="1" si="517"/>
        <v>16476.763434388457</v>
      </c>
      <c r="BD930" s="15">
        <f t="shared" ca="1" si="518"/>
        <v>19677.838142711713</v>
      </c>
      <c r="BE930" s="15">
        <f t="shared" ca="1" si="519"/>
        <v>23592.702452056034</v>
      </c>
      <c r="BF930" s="15">
        <f ca="1">Inputs!$B$13*EXP($B$9-0.5*C$6^2+C$6*Y930)</f>
        <v>16439.662457512688</v>
      </c>
      <c r="BG930" s="15">
        <f t="shared" ca="1" si="520"/>
        <v>18895.505334235291</v>
      </c>
      <c r="BH930" s="15">
        <f t="shared" ca="1" si="521"/>
        <v>26194.74678573394</v>
      </c>
      <c r="BI930" s="15">
        <f t="shared" ca="1" si="522"/>
        <v>34298.314171032587</v>
      </c>
      <c r="BJ930" s="15">
        <f t="shared" ca="1" si="523"/>
        <v>37569.026710566919</v>
      </c>
      <c r="BK930" s="15">
        <f t="shared" ca="1" si="524"/>
        <v>45334.618752607836</v>
      </c>
      <c r="BL930" s="15">
        <f t="shared" ca="1" si="525"/>
        <v>52361.752912561962</v>
      </c>
      <c r="BM930" s="15">
        <f t="shared" ca="1" si="526"/>
        <v>67209.185159354209</v>
      </c>
      <c r="BN930" s="15">
        <f t="shared" ca="1" si="527"/>
        <v>63573.741110779432</v>
      </c>
      <c r="BO930" s="15">
        <f t="shared" ca="1" si="528"/>
        <v>83929.93106044954</v>
      </c>
      <c r="BP930" s="15">
        <f t="shared" ca="1" si="529"/>
        <v>106207.74249941316</v>
      </c>
      <c r="BQ930" s="15">
        <f ca="1">Inputs!$B$20*EXP($B$10-0.5*C$7^2+C$7*AJ930)</f>
        <v>3700.6548532095153</v>
      </c>
      <c r="BR930" s="15">
        <f t="shared" ca="1" si="530"/>
        <v>5621.3613273121427</v>
      </c>
      <c r="BS930" s="15">
        <f t="shared" ca="1" si="531"/>
        <v>9960.1065384246158</v>
      </c>
      <c r="BT930" s="15">
        <f t="shared" ca="1" si="532"/>
        <v>12026.622037361258</v>
      </c>
      <c r="BU930" s="15">
        <f t="shared" ca="1" si="533"/>
        <v>18413.291926053716</v>
      </c>
      <c r="BV930" s="15">
        <f t="shared" ca="1" si="534"/>
        <v>20420.767861784334</v>
      </c>
      <c r="BW930" s="15">
        <f t="shared" ca="1" si="535"/>
        <v>33747.489869777935</v>
      </c>
      <c r="BX930" s="15">
        <f t="shared" ca="1" si="536"/>
        <v>42811.580186668129</v>
      </c>
      <c r="BY930" s="15">
        <f t="shared" ca="1" si="537"/>
        <v>68647.837362073391</v>
      </c>
      <c r="BZ930" s="15">
        <f t="shared" ca="1" si="538"/>
        <v>110831.65885441193</v>
      </c>
      <c r="CA930" s="15">
        <f t="shared" ca="1" si="539"/>
        <v>158275.98045226521</v>
      </c>
      <c r="CB930" s="15">
        <f ca="1">(AU930*DCF!C$10-DCF!C$5*MAX(AU930*DCF!C$10,0)-MAX(AU930-Inputs!$B$6,0)/Inputs!$B$10)*DCF!C$6</f>
        <v>1043.2474527797442</v>
      </c>
      <c r="CC930" s="15">
        <f ca="1">(AV930*DCF!D$10-DCF!D$5*MAX(AV930*DCF!D$10,0)-MAX(AV930-AU930,0)/Inputs!$B$10)*DCF!D$6</f>
        <v>1203.5621906519284</v>
      </c>
      <c r="CD930" s="15">
        <f ca="1">(AW930*DCF!E$10-DCF!E$5*MAX(AW930*DCF!E$10,0)-MAX(AW930-AV930,0)/Inputs!$B$10)*DCF!E$6</f>
        <v>1239.1282209111164</v>
      </c>
      <c r="CE930" s="15">
        <f ca="1">(AX930*DCF!F$10-DCF!F$5*MAX(AX930*DCF!F$10,0)-MAX(AX930-AW930,0)/Inputs!$B$10)*DCF!F$6</f>
        <v>1575.7403070566252</v>
      </c>
      <c r="CF930" s="15">
        <f ca="1">(AY930*DCF!G$10-DCF!G$5*MAX(AY930*DCF!G$10,0)-MAX(AY930-AX930,0)/Inputs!$B$10)*DCF!G$6</f>
        <v>1817.0105612073962</v>
      </c>
      <c r="CG930" s="15">
        <f ca="1">(AZ930*DCF!H$10-DCF!H$5*MAX(AZ930*DCF!H$10,0)-MAX(AZ930-AY930,0)/Inputs!$B$10)*DCF!H$6</f>
        <v>1761.8050730538143</v>
      </c>
      <c r="CH930" s="15">
        <f ca="1">(BA930*DCF!I$10-DCF!I$5*MAX(BA930*DCF!I$10,0)-MAX(BA930-AZ930,0)/Inputs!$B$10)*DCF!I$6</f>
        <v>1721.6674377073855</v>
      </c>
      <c r="CI930" s="15">
        <f ca="1">(BB930*DCF!J$10-DCF!J$5*MAX(BB930*DCF!J$10,0)-MAX(BB930-BA930,0)/Inputs!$B$10)*DCF!J$6</f>
        <v>2157.903583924206</v>
      </c>
      <c r="CJ930" s="15">
        <f ca="1">(BC930*DCF!K$10-DCF!K$5*MAX(BC930*DCF!K$10,0)-MAX(BC930-BB930,0)/Inputs!$B$10)*DCF!K$6</f>
        <v>2414.0707437887154</v>
      </c>
      <c r="CK930" s="15">
        <f ca="1">(BD930*DCF!L$10-DCF!L$5*MAX(BD930*DCF!L$10,0)-MAX(BD930-BC930,0)/Inputs!$B$10)*DCF!L$6</f>
        <v>2553.841395344069</v>
      </c>
      <c r="CL930" s="15">
        <f ca="1">(BE930*DCF!M$10-DCF!M$5*MAX(BE930*DCF!M$10,0)-MAX(BE930-BD930,0)/Inputs!$B$10)*DCF!M$6</f>
        <v>2861.5630933838302</v>
      </c>
      <c r="CM930" s="15">
        <f ca="1">(BF930*DCF!C$28-DCF!C$5*MAX(BF930*DCF!C$28,0)-MAX(BF930-Inputs!$B$13,0)/Inputs!$B$17)*DCF!C$6</f>
        <v>3850.3805271643982</v>
      </c>
      <c r="CN930" s="15">
        <f ca="1">(BG930*DCF!D$28-DCF!D$5*MAX(BG930*DCF!D$28,0)-MAX(BG930-BF930,0)/Inputs!$B$17)*DCF!D$6</f>
        <v>5041.2182382088895</v>
      </c>
      <c r="CO930" s="15">
        <f ca="1">(BH930*DCF!E$28-DCF!E$5*MAX(BH930*DCF!E$28,0)-MAX(BH930-BG930,0)/Inputs!$B$17)*DCF!E$6</f>
        <v>5980.2387073760074</v>
      </c>
      <c r="CP930" s="15">
        <f ca="1">(BI930*DCF!F$28-DCF!F$5*MAX(BI930*DCF!F$28,0)-MAX(BI930-BH930,0)/Inputs!$B$17)*DCF!F$6</f>
        <v>7835.7063211115565</v>
      </c>
      <c r="CQ930" s="15">
        <f ca="1">(BJ930*DCF!G$28-DCF!G$5*MAX(BJ930*DCF!G$28,0)-MAX(BJ930-BI930,0)/Inputs!$B$17)*DCF!G$6</f>
        <v>9197.4674769858793</v>
      </c>
      <c r="CR930" s="15">
        <f ca="1">(BK930*DCF!H$28-DCF!H$5*MAX(BK930*DCF!H$28,0)-MAX(BK930-BJ930,0)/Inputs!$B$17)*DCF!H$6</f>
        <v>10005.196308799863</v>
      </c>
      <c r="CS930" s="15">
        <f ca="1">(BL930*DCF!I$28-DCF!I$5*MAX(BL930*DCF!I$28,0)-MAX(BL930-BK930,0)/Inputs!$B$17)*DCF!I$6</f>
        <v>11304.416040755372</v>
      </c>
      <c r="CT930" s="15">
        <f ca="1">(BM930*DCF!J$28-DCF!J$5*MAX(BM930*DCF!J$28,0)-MAX(BM930-BL930,0)/Inputs!$B$17)*DCF!J$6</f>
        <v>13024.579527003274</v>
      </c>
      <c r="CU930" s="15">
        <f ca="1">(BN930*DCF!K$28-DCF!K$5*MAX(BN930*DCF!K$28,0)-MAX(BN930-BM930,0)/Inputs!$B$17)*DCF!K$6</f>
        <v>13425.708181500699</v>
      </c>
      <c r="CV930" s="15">
        <f ca="1">(BO930*DCF!L$28-DCF!L$5*MAX(BO930*DCF!L$28,0)-MAX(BO930-BN930,0)/Inputs!$B$17)*DCF!L$6</f>
        <v>14442.446088742974</v>
      </c>
      <c r="CW930" s="15">
        <f ca="1">(BP930*DCF!M$28-DCF!M$5*MAX(BP930*DCF!M$28,0)-MAX(BP930-BO930,0)/Inputs!$B$17)*DCF!M$6</f>
        <v>17654.390930595975</v>
      </c>
      <c r="CX930" s="15">
        <f ca="1">(BQ930*DCF!C$46-DCF!C$5*MAX(BQ930*DCF!C$46,0)-MAX(BQ930-Inputs!$B$20,0)/Inputs!$B$24)*DCF!C$6</f>
        <v>-1085.4421615770314</v>
      </c>
      <c r="CY930" s="15">
        <f ca="1">(BR930*DCF!D$46-DCF!D$5*MAX(BR930*DCF!D$46,0)-MAX(BR930-BQ930,0)/Inputs!$B$24)*DCF!D$6</f>
        <v>-1778.9847959197543</v>
      </c>
      <c r="CZ930" s="15">
        <f ca="1">(BS930*DCF!E$46-DCF!E$5*MAX(BS930*DCF!E$46,0)-MAX(BS930-BR930,0)/Inputs!$B$24)*DCF!E$6</f>
        <v>-2888.0138584693864</v>
      </c>
      <c r="DA930" s="15">
        <f ca="1">(BT930*DCF!F$46-DCF!F$5*MAX(BT930*DCF!F$46,0)-MAX(BT930-BS930,0)/Inputs!$B$24)*DCF!F$6</f>
        <v>-1628.3382755666951</v>
      </c>
      <c r="DB930" s="15">
        <f ca="1">(BU930*DCF!G$46-DCF!G$5*MAX(BU930*DCF!G$46,0)-MAX(BU930-BT930,0)/Inputs!$B$24)*DCF!G$6</f>
        <v>-2767.7363255364407</v>
      </c>
      <c r="DC930" s="15">
        <f ca="1">(BV930*DCF!H$46-DCF!H$5*MAX(BV930*DCF!H$46,0)-MAX(BV930-BU930,0)/Inputs!$B$24)*DCF!H$6</f>
        <v>-623.81084701915927</v>
      </c>
      <c r="DD930" s="15">
        <f ca="1">(BW930*DCF!I$46-DCF!I$5*MAX(BW930*DCF!I$46,0)-MAX(BW930-BV930,0)/Inputs!$B$24)*DCF!I$6</f>
        <v>-3046.17497887219</v>
      </c>
      <c r="DE930" s="15">
        <f ca="1">(BX930*DCF!J$46-DCF!J$5*MAX(BX930*DCF!J$46,0)-MAX(BX930-BW930,0)/Inputs!$B$24)*DCF!J$6</f>
        <v>-607.82129990419969</v>
      </c>
      <c r="DF930" s="15">
        <f ca="1">(BY930*DCF!K$46-DCF!K$5*MAX(BY930*DCF!K$46,0)-MAX(BY930-BX930,0)/Inputs!$B$24)*DCF!K$6</f>
        <v>-2407.8014240618659</v>
      </c>
      <c r="DG930" s="15">
        <f ca="1">(BZ930*DCF!L$46-DCF!L$5*MAX(BZ930*DCF!L$46,0)-MAX(BZ930-BY930,0)/Inputs!$B$24)*DCF!L$6</f>
        <v>-1885.0586942416317</v>
      </c>
      <c r="DH930" s="15">
        <f ca="1">(CA930*DCF!M$46-DCF!M$5*MAX(CA930*DCF!M$46,0)-MAX(CA930-BZ930,0)/Inputs!$B$24)*DCF!M$6</f>
        <v>2489.6860325870234</v>
      </c>
      <c r="DI930" s="15">
        <f ca="1">SUM(CB930:CL930)+BE930*DCF!M$10*(1+Inputs!$B$30)*(1-Inputs!$B$33)*(1-Inputs!$B$30/Inputs!$B$31)/(Inputs!$B$29-Inputs!$B$30)*DCF!M$6</f>
        <v>86008.342965072894</v>
      </c>
      <c r="DJ930" s="15">
        <f ca="1">SUM(CM930:CW930)+BP930*DCF!M$28*(1+Inputs!$B$30)*(1-Inputs!$B$33)*(1-Inputs!$B$30/Inputs!$B$31)/(Inputs!$B$29-Inputs!$B$30)*DCF!M$6</f>
        <v>505865.15078539914</v>
      </c>
      <c r="DK930" s="15">
        <f ca="1">SUM(CX930:DH930)+CA930*DCF!M$46*(1+Inputs!$B$30)*(1-Inputs!$B$33)*(1-Inputs!$B$30/Inputs!$B$31)/(Inputs!$B$29-Inputs!$B$30)*DCF!M$6</f>
        <v>228483.91813909638</v>
      </c>
      <c r="DM930" s="15">
        <f ca="1">DI930+DJ930+DK930+Inputs!$B$34+Inputs!$B$36-Inputs!$B$35</f>
        <v>897208.41188956844</v>
      </c>
    </row>
    <row r="931" spans="1:117" x14ac:dyDescent="0.75">
      <c r="A931" s="11">
        <v>918</v>
      </c>
      <c r="C931" s="24">
        <f t="shared" ca="1" si="541"/>
        <v>0.45764217872751206</v>
      </c>
      <c r="D931" s="24">
        <f t="shared" ca="1" si="541"/>
        <v>-0.14283251708693229</v>
      </c>
      <c r="E931" s="24">
        <f t="shared" ca="1" si="541"/>
        <v>0.1728596925071805</v>
      </c>
      <c r="F931" s="24">
        <f t="shared" ca="1" si="541"/>
        <v>-2.2033032740279332</v>
      </c>
      <c r="G931" s="24">
        <f t="shared" ca="1" si="541"/>
        <v>-1.5740656560824808</v>
      </c>
      <c r="H931" s="24">
        <f t="shared" ca="1" si="541"/>
        <v>1.494130397041338</v>
      </c>
      <c r="I931" s="24">
        <f t="shared" ca="1" si="541"/>
        <v>-0.29554392632578025</v>
      </c>
      <c r="J931" s="24">
        <f t="shared" ca="1" si="541"/>
        <v>-0.94414819985443721</v>
      </c>
      <c r="K931" s="24">
        <f t="shared" ca="1" si="541"/>
        <v>-0.49539621306128961</v>
      </c>
      <c r="L931" s="24">
        <f t="shared" ca="1" si="541"/>
        <v>1.1798965621853517</v>
      </c>
      <c r="M931" s="24">
        <f t="shared" ca="1" si="541"/>
        <v>0.83096336875163768</v>
      </c>
      <c r="N931" s="24">
        <f ca="1">SQRT(Inputs!$B$38)*C931+SQRT(1-Inputs!$B$38)*_xlfn.NORM.S.INV(RAND())</f>
        <v>0.47387266808603179</v>
      </c>
      <c r="O931" s="24">
        <f ca="1">SQRT(Inputs!$B$38)*D931+SQRT(1-Inputs!$B$38)*_xlfn.NORM.S.INV(RAND())</f>
        <v>1.5291343824221819</v>
      </c>
      <c r="P931" s="24">
        <f ca="1">SQRT(Inputs!$B$38)*E931+SQRT(1-Inputs!$B$38)*_xlfn.NORM.S.INV(RAND())</f>
        <v>7.6076069439820287E-2</v>
      </c>
      <c r="Q931" s="24">
        <f ca="1">SQRT(Inputs!$B$38)*F931+SQRT(1-Inputs!$B$38)*_xlfn.NORM.S.INV(RAND())</f>
        <v>-1.1717333562806913</v>
      </c>
      <c r="R931" s="24">
        <f ca="1">SQRT(Inputs!$B$38)*G931+SQRT(1-Inputs!$B$38)*_xlfn.NORM.S.INV(RAND())</f>
        <v>0.1601845089106031</v>
      </c>
      <c r="S931" s="24">
        <f ca="1">SQRT(Inputs!$B$38)*H931+SQRT(1-Inputs!$B$38)*_xlfn.NORM.S.INV(RAND())</f>
        <v>0.75432087989227059</v>
      </c>
      <c r="T931" s="24">
        <f ca="1">SQRT(Inputs!$B$38)*I931+SQRT(1-Inputs!$B$38)*_xlfn.NORM.S.INV(RAND())</f>
        <v>0.39334278902970721</v>
      </c>
      <c r="U931" s="24">
        <f ca="1">SQRT(Inputs!$B$38)*J931+SQRT(1-Inputs!$B$38)*_xlfn.NORM.S.INV(RAND())</f>
        <v>-1.5356803306551008</v>
      </c>
      <c r="V931" s="24">
        <f ca="1">SQRT(Inputs!$B$38)*K931+SQRT(1-Inputs!$B$38)*_xlfn.NORM.S.INV(RAND())</f>
        <v>-1.8586665729771819</v>
      </c>
      <c r="W931" s="24">
        <f ca="1">SQRT(Inputs!$B$38)*L931+SQRT(1-Inputs!$B$38)*_xlfn.NORM.S.INV(RAND())</f>
        <v>-0.58932165439052631</v>
      </c>
      <c r="X931" s="24">
        <f ca="1">SQRT(Inputs!$B$38)*M931+SQRT(1-Inputs!$B$38)*_xlfn.NORM.S.INV(RAND())</f>
        <v>1.9853613873234088E-2</v>
      </c>
      <c r="Y931" s="24">
        <f ca="1">SQRT(Inputs!$B$38)*C931+SQRT(1-Inputs!$B$38)*_xlfn.NORM.S.INV(RAND())</f>
        <v>0.50575431476998078</v>
      </c>
      <c r="Z931" s="24">
        <f ca="1">SQRT(Inputs!$B$38)*D931+SQRT(1-Inputs!$B$38)*_xlfn.NORM.S.INV(RAND())</f>
        <v>-0.52927966606238341</v>
      </c>
      <c r="AA931" s="24">
        <f ca="1">SQRT(Inputs!$B$38)*E931+SQRT(1-Inputs!$B$38)*_xlfn.NORM.S.INV(RAND())</f>
        <v>0.11955553750148715</v>
      </c>
      <c r="AB931" s="24">
        <f ca="1">SQRT(Inputs!$B$38)*F931+SQRT(1-Inputs!$B$38)*_xlfn.NORM.S.INV(RAND())</f>
        <v>-0.99291193872254357</v>
      </c>
      <c r="AC931" s="24">
        <f ca="1">SQRT(Inputs!$B$38)*G931+SQRT(1-Inputs!$B$38)*_xlfn.NORM.S.INV(RAND())</f>
        <v>-4.1023539341105586E-2</v>
      </c>
      <c r="AD931" s="24">
        <f ca="1">SQRT(Inputs!$B$38)*H931+SQRT(1-Inputs!$B$38)*_xlfn.NORM.S.INV(RAND())</f>
        <v>1.5248146577188249</v>
      </c>
      <c r="AE931" s="24">
        <f ca="1">SQRT(Inputs!$B$38)*I931+SQRT(1-Inputs!$B$38)*_xlfn.NORM.S.INV(RAND())</f>
        <v>0.1725098544618566</v>
      </c>
      <c r="AF931" s="24">
        <f ca="1">SQRT(Inputs!$B$38)*J931+SQRT(1-Inputs!$B$38)*_xlfn.NORM.S.INV(RAND())</f>
        <v>-0.1483360702713481</v>
      </c>
      <c r="AG931" s="24">
        <f ca="1">SQRT(Inputs!$B$38)*K931+SQRT(1-Inputs!$B$38)*_xlfn.NORM.S.INV(RAND())</f>
        <v>-1.3214851646567158</v>
      </c>
      <c r="AH931" s="24">
        <f ca="1">SQRT(Inputs!$B$38)*L931+SQRT(1-Inputs!$B$38)*_xlfn.NORM.S.INV(RAND())</f>
        <v>1.0595826579316179</v>
      </c>
      <c r="AI931" s="24">
        <f ca="1">SQRT(Inputs!$B$38)*M931+SQRT(1-Inputs!$B$38)*_xlfn.NORM.S.INV(RAND())</f>
        <v>2.4629117000599683</v>
      </c>
      <c r="AJ931" s="24">
        <f ca="1">SQRT(Inputs!$B$38)*C931+SQRT(1-Inputs!$B$38)*_xlfn.NORM.S.INV(RAND())</f>
        <v>-0.35978521285097487</v>
      </c>
      <c r="AK931" s="24">
        <f ca="1">SQRT(Inputs!$B$38)*D931+SQRT(1-Inputs!$B$38)*_xlfn.NORM.S.INV(RAND())</f>
        <v>-0.59464062955257979</v>
      </c>
      <c r="AL931" s="24">
        <f ca="1">SQRT(Inputs!$B$38)*E931+SQRT(1-Inputs!$B$38)*_xlfn.NORM.S.INV(RAND())</f>
        <v>1.0517244135853816</v>
      </c>
      <c r="AM931" s="24">
        <f ca="1">SQRT(Inputs!$B$38)*F931+SQRT(1-Inputs!$B$38)*_xlfn.NORM.S.INV(RAND())</f>
        <v>-1.6695942796053975</v>
      </c>
      <c r="AN931" s="24">
        <f ca="1">SQRT(Inputs!$B$38)*G931+SQRT(1-Inputs!$B$38)*_xlfn.NORM.S.INV(RAND())</f>
        <v>-0.89682601462666034</v>
      </c>
      <c r="AO931" s="24">
        <f ca="1">SQRT(Inputs!$B$38)*H931+SQRT(1-Inputs!$B$38)*_xlfn.NORM.S.INV(RAND())</f>
        <v>0.1934713675175681</v>
      </c>
      <c r="AP931" s="24">
        <f ca="1">SQRT(Inputs!$B$38)*I931+SQRT(1-Inputs!$B$38)*_xlfn.NORM.S.INV(RAND())</f>
        <v>-1.276233177513017E-2</v>
      </c>
      <c r="AQ931" s="24">
        <f ca="1">SQRT(Inputs!$B$38)*J931+SQRT(1-Inputs!$B$38)*_xlfn.NORM.S.INV(RAND())</f>
        <v>-1.4394326431300164</v>
      </c>
      <c r="AR931" s="24">
        <f ca="1">SQRT(Inputs!$B$38)*K931+SQRT(1-Inputs!$B$38)*_xlfn.NORM.S.INV(RAND())</f>
        <v>0.17482641286072198</v>
      </c>
      <c r="AS931" s="24">
        <f ca="1">SQRT(Inputs!$B$38)*L931+SQRT(1-Inputs!$B$38)*_xlfn.NORM.S.INV(RAND())</f>
        <v>1.2698185897324268</v>
      </c>
      <c r="AT931" s="24">
        <f ca="1">SQRT(Inputs!$B$38)*M931+SQRT(1-Inputs!$B$38)*_xlfn.NORM.S.INV(RAND())</f>
        <v>-0.26354565279607706</v>
      </c>
      <c r="AU931" s="15">
        <f ca="1">Inputs!$B$6*EXP($B$8-0.5*C$5^2+C$5*N931)</f>
        <v>5357.8585087200754</v>
      </c>
      <c r="AV931" s="15">
        <f t="shared" ca="1" si="510"/>
        <v>8165.9979244331307</v>
      </c>
      <c r="AW931" s="15">
        <f t="shared" ca="1" si="511"/>
        <v>10059.684379894017</v>
      </c>
      <c r="AX931" s="15">
        <f t="shared" ca="1" si="512"/>
        <v>10609.350353945962</v>
      </c>
      <c r="AY931" s="15">
        <f t="shared" ca="1" si="513"/>
        <v>13210.549510600578</v>
      </c>
      <c r="AZ931" s="15">
        <f t="shared" ca="1" si="514"/>
        <v>17556.250459370909</v>
      </c>
      <c r="BA931" s="15">
        <f t="shared" ca="1" si="515"/>
        <v>22387.268706274102</v>
      </c>
      <c r="BB931" s="15">
        <f t="shared" ca="1" si="516"/>
        <v>23500.137266325</v>
      </c>
      <c r="BC931" s="15">
        <f t="shared" ca="1" si="517"/>
        <v>24054.508965538949</v>
      </c>
      <c r="BD931" s="15">
        <f t="shared" ca="1" si="518"/>
        <v>27888.626542422877</v>
      </c>
      <c r="BE931" s="15">
        <f t="shared" ca="1" si="519"/>
        <v>34235.787100930203</v>
      </c>
      <c r="BF931" s="15">
        <f ca="1">Inputs!$B$13*EXP($B$9-0.5*C$6^2+C$6*Y931)</f>
        <v>15289.68743033108</v>
      </c>
      <c r="BG931" s="15">
        <f t="shared" ca="1" si="520"/>
        <v>16936.818481722039</v>
      </c>
      <c r="BH931" s="15">
        <f t="shared" ca="1" si="521"/>
        <v>21108.110795688761</v>
      </c>
      <c r="BI931" s="15">
        <f t="shared" ca="1" si="522"/>
        <v>22177.44871044211</v>
      </c>
      <c r="BJ931" s="15">
        <f t="shared" ca="1" si="523"/>
        <v>27027.808844710271</v>
      </c>
      <c r="BK931" s="15">
        <f t="shared" ca="1" si="524"/>
        <v>40824.59721857035</v>
      </c>
      <c r="BL931" s="15">
        <f t="shared" ca="1" si="525"/>
        <v>51281.818936998432</v>
      </c>
      <c r="BM931" s="15">
        <f t="shared" ca="1" si="526"/>
        <v>61885.461228352462</v>
      </c>
      <c r="BN931" s="15">
        <f t="shared" ca="1" si="527"/>
        <v>64964.197556976833</v>
      </c>
      <c r="BO931" s="15">
        <f t="shared" ca="1" si="528"/>
        <v>90408.584406838141</v>
      </c>
      <c r="BP931" s="15">
        <f t="shared" ca="1" si="529"/>
        <v>147091.20514398647</v>
      </c>
      <c r="BQ931" s="15">
        <f ca="1">Inputs!$B$20*EXP($B$10-0.5*C$7^2+C$7*AJ931)</f>
        <v>3775.617026984226</v>
      </c>
      <c r="BR931" s="15">
        <f t="shared" ca="1" si="530"/>
        <v>4241.4252675045236</v>
      </c>
      <c r="BS931" s="15">
        <f t="shared" ca="1" si="531"/>
        <v>7856.3723493327216</v>
      </c>
      <c r="BT931" s="15">
        <f t="shared" ca="1" si="532"/>
        <v>6990.3980887464677</v>
      </c>
      <c r="BU931" s="15">
        <f t="shared" ca="1" si="533"/>
        <v>7798.0054080562413</v>
      </c>
      <c r="BV931" s="15">
        <f t="shared" ca="1" si="534"/>
        <v>11332.640872792681</v>
      </c>
      <c r="BW931" s="15">
        <f t="shared" ca="1" si="535"/>
        <v>15771.402734411617</v>
      </c>
      <c r="BX931" s="15">
        <f t="shared" ca="1" si="536"/>
        <v>16529.463456812642</v>
      </c>
      <c r="BY931" s="15">
        <f t="shared" ca="1" si="537"/>
        <v>23948.376707152278</v>
      </c>
      <c r="BZ931" s="15">
        <f t="shared" ca="1" si="538"/>
        <v>42438.194048424375</v>
      </c>
      <c r="CA931" s="15">
        <f t="shared" ca="1" si="539"/>
        <v>56885.345194925882</v>
      </c>
      <c r="CB931" s="15">
        <f ca="1">(AU931*DCF!C$10-DCF!C$5*MAX(AU931*DCF!C$10,0)-MAX(AU931-Inputs!$B$6,0)/Inputs!$B$10)*DCF!C$6</f>
        <v>1040.2534689740367</v>
      </c>
      <c r="CC931" s="15">
        <f ca="1">(AV931*DCF!D$10-DCF!D$5*MAX(AV931*DCF!D$10,0)-MAX(AV931-AU931,0)/Inputs!$B$10)*DCF!D$6</f>
        <v>1305.7153689684455</v>
      </c>
      <c r="CD931" s="15">
        <f ca="1">(AW931*DCF!E$10-DCF!E$5*MAX(AW931*DCF!E$10,0)-MAX(AW931-AV931,0)/Inputs!$B$10)*DCF!E$6</f>
        <v>1896.0843761174272</v>
      </c>
      <c r="CE931" s="15">
        <f ca="1">(AX931*DCF!F$10-DCF!F$5*MAX(AX931*DCF!F$10,0)-MAX(AX931-AW931,0)/Inputs!$B$10)*DCF!F$6</f>
        <v>2201.6324129402233</v>
      </c>
      <c r="CF931" s="15">
        <f ca="1">(AY931*DCF!G$10-DCF!G$5*MAX(AY931*DCF!G$10,0)-MAX(AY931-AX931,0)/Inputs!$B$10)*DCF!G$6</f>
        <v>2221.9041893202202</v>
      </c>
      <c r="CG931" s="15">
        <f ca="1">(AZ931*DCF!H$10-DCF!H$5*MAX(AZ931*DCF!H$10,0)-MAX(AZ931-AY931,0)/Inputs!$B$10)*DCF!H$6</f>
        <v>2636.9015090231742</v>
      </c>
      <c r="CH931" s="15">
        <f ca="1">(BA931*DCF!I$10-DCF!I$5*MAX(BA931*DCF!I$10,0)-MAX(BA931-AZ931,0)/Inputs!$B$10)*DCF!I$6</f>
        <v>3296.8810465137117</v>
      </c>
      <c r="CI931" s="15">
        <f ca="1">(BB931*DCF!J$10-DCF!J$5*MAX(BB931*DCF!J$10,0)-MAX(BB931-BA931,0)/Inputs!$B$10)*DCF!J$6</f>
        <v>3864.0411911683495</v>
      </c>
      <c r="CJ931" s="15">
        <f ca="1">(BC931*DCF!K$10-DCF!K$5*MAX(BC931*DCF!K$10,0)-MAX(BC931-BB931,0)/Inputs!$B$10)*DCF!K$6</f>
        <v>3794.7860270150286</v>
      </c>
      <c r="CK931" s="15">
        <f ca="1">(BD931*DCF!L$10-DCF!L$5*MAX(BD931*DCF!L$10,0)-MAX(BD931-BC931,0)/Inputs!$B$10)*DCF!L$6</f>
        <v>3710.3217293422945</v>
      </c>
      <c r="CL931" s="15">
        <f ca="1">(BE931*DCF!M$10-DCF!M$5*MAX(BE931*DCF!M$10,0)-MAX(BE931-BD931,0)/Inputs!$B$10)*DCF!M$6</f>
        <v>4072.8762196700827</v>
      </c>
      <c r="CM931" s="15">
        <f ca="1">(BF931*DCF!C$28-DCF!C$5*MAX(BF931*DCF!C$28,0)-MAX(BF931-Inputs!$B$13,0)/Inputs!$B$17)*DCF!C$6</f>
        <v>3764.9988377070954</v>
      </c>
      <c r="CN931" s="15">
        <f ca="1">(BG931*DCF!D$28-DCF!D$5*MAX(BG931*DCF!D$28,0)-MAX(BG931-BF931,0)/Inputs!$B$17)*DCF!D$6</f>
        <v>4636.8750968372724</v>
      </c>
      <c r="CO931" s="15">
        <f ca="1">(BH931*DCF!E$28-DCF!E$5*MAX(BH931*DCF!E$28,0)-MAX(BH931-BG931,0)/Inputs!$B$17)*DCF!E$6</f>
        <v>5156.0885395678151</v>
      </c>
      <c r="CP931" s="15">
        <f ca="1">(BI931*DCF!F$28-DCF!F$5*MAX(BI931*DCF!F$28,0)-MAX(BI931-BH931,0)/Inputs!$B$17)*DCF!F$6</f>
        <v>5825.9032822024856</v>
      </c>
      <c r="CQ931" s="15">
        <f ca="1">(BJ931*DCF!G$28-DCF!G$5*MAX(BJ931*DCF!G$28,0)-MAX(BJ931-BI931,0)/Inputs!$B$17)*DCF!G$6</f>
        <v>6196.7874052784691</v>
      </c>
      <c r="CR931" s="15">
        <f ca="1">(BK931*DCF!H$28-DCF!H$5*MAX(BK931*DCF!H$28,0)-MAX(BK931-BJ931,0)/Inputs!$B$17)*DCF!H$6</f>
        <v>7952.7395724108083</v>
      </c>
      <c r="CS931" s="15">
        <f ca="1">(BL931*DCF!I$28-DCF!I$5*MAX(BL931*DCF!I$28,0)-MAX(BL931-BK931,0)/Inputs!$B$17)*DCF!I$6</f>
        <v>10558.143564919419</v>
      </c>
      <c r="CT931" s="15">
        <f ca="1">(BM931*DCF!J$28-DCF!J$5*MAX(BM931*DCF!J$28,0)-MAX(BM931-BL931,0)/Inputs!$B$17)*DCF!J$6</f>
        <v>12399.639015118102</v>
      </c>
      <c r="CU931" s="15">
        <f ca="1">(BN931*DCF!K$28-DCF!K$5*MAX(BN931*DCF!K$28,0)-MAX(BN931-BM931,0)/Inputs!$B$17)*DCF!K$6</f>
        <v>13342.245077498641</v>
      </c>
      <c r="CV931" s="15">
        <f ca="1">(BO931*DCF!L$28-DCF!L$5*MAX(BO931*DCF!L$28,0)-MAX(BO931-BN931,0)/Inputs!$B$17)*DCF!L$6</f>
        <v>15159.335453710959</v>
      </c>
      <c r="CW931" s="15">
        <f ca="1">(BP931*DCF!M$28-DCF!M$5*MAX(BP931*DCF!M$28,0)-MAX(BP931-BO931,0)/Inputs!$B$17)*DCF!M$6</f>
        <v>21750.36876510374</v>
      </c>
      <c r="CX931" s="15">
        <f ca="1">(BQ931*DCF!C$46-DCF!C$5*MAX(BQ931*DCF!C$46,0)-MAX(BQ931-Inputs!$B$20,0)/Inputs!$B$24)*DCF!C$6</f>
        <v>-1137.3790025294868</v>
      </c>
      <c r="CY931" s="15">
        <f ca="1">(BR931*DCF!D$46-DCF!D$5*MAX(BR931*DCF!D$46,0)-MAX(BR931-BQ931,0)/Inputs!$B$24)*DCF!D$6</f>
        <v>-922.66889151773478</v>
      </c>
      <c r="CZ931" s="15">
        <f ca="1">(BS931*DCF!E$46-DCF!E$5*MAX(BS931*DCF!E$46,0)-MAX(BS931-BR931,0)/Inputs!$B$24)*DCF!E$6</f>
        <v>-2353.942331016709</v>
      </c>
      <c r="DA931" s="15">
        <f ca="1">(BT931*DCF!F$46-DCF!F$5*MAX(BT931*DCF!F$46,0)-MAX(BT931-BS931,0)/Inputs!$B$24)*DCF!F$6</f>
        <v>-509.08498549068293</v>
      </c>
      <c r="DB931" s="15">
        <f ca="1">(BU931*DCF!G$46-DCF!G$5*MAX(BU931*DCF!G$46,0)-MAX(BU931-BT931,0)/Inputs!$B$24)*DCF!G$6</f>
        <v>-533.97264079305774</v>
      </c>
      <c r="DC931" s="15">
        <f ca="1">(BV931*DCF!H$46-DCF!H$5*MAX(BV931*DCF!H$46,0)-MAX(BV931-BU931,0)/Inputs!$B$24)*DCF!H$6</f>
        <v>-1098.3663135960394</v>
      </c>
      <c r="DD931" s="15">
        <f ca="1">(BW931*DCF!I$46-DCF!I$5*MAX(BW931*DCF!I$46,0)-MAX(BW931-BV931,0)/Inputs!$B$24)*DCF!I$6</f>
        <v>-909.95015584511134</v>
      </c>
      <c r="DE931" s="15">
        <f ca="1">(BX931*DCF!J$46-DCF!J$5*MAX(BX931*DCF!J$46,0)-MAX(BX931-BW931,0)/Inputs!$B$24)*DCF!J$6</f>
        <v>492.33995053143445</v>
      </c>
      <c r="DF931" s="15">
        <f ca="1">(BY931*DCF!K$46-DCF!K$5*MAX(BY931*DCF!K$46,0)-MAX(BY931-BX931,0)/Inputs!$B$24)*DCF!K$6</f>
        <v>-449.42499747016154</v>
      </c>
      <c r="DG931" s="15">
        <f ca="1">(BZ931*DCF!L$46-DCF!L$5*MAX(BZ931*DCF!L$46,0)-MAX(BZ931-BY931,0)/Inputs!$B$24)*DCF!L$6</f>
        <v>-1250.7509388337019</v>
      </c>
      <c r="DH931" s="15">
        <f ca="1">(CA931*DCF!M$46-DCF!M$5*MAX(CA931*DCF!M$46,0)-MAX(CA931-BZ931,0)/Inputs!$B$24)*DCF!M$6</f>
        <v>1439.3212590639323</v>
      </c>
      <c r="DI931" s="15">
        <f ca="1">SUM(CB931:CL931)+BE931*DCF!M$10*(1+Inputs!$B$30)*(1-Inputs!$B$33)*(1-Inputs!$B$30/Inputs!$B$31)/(Inputs!$B$29-Inputs!$B$30)*DCF!M$6</f>
        <v>125320.04576235822</v>
      </c>
      <c r="DJ931" s="15">
        <f ca="1">SUM(CM931:CW931)+BP931*DCF!M$28*(1+Inputs!$B$30)*(1-Inputs!$B$33)*(1-Inputs!$B$30/Inputs!$B$31)/(Inputs!$B$29-Inputs!$B$30)*DCF!M$6</f>
        <v>652552.14993773901</v>
      </c>
      <c r="DK931" s="15">
        <f ca="1">SUM(CX931:DH931)+CA931*DCF!M$46*(1+Inputs!$B$30)*(1-Inputs!$B$33)*(1-Inputs!$B$30/Inputs!$B$31)/(Inputs!$B$29-Inputs!$B$30)*DCF!M$6</f>
        <v>80717.603123777342</v>
      </c>
      <c r="DM931" s="15">
        <f ca="1">DI931+DJ931+DK931+Inputs!$B$34+Inputs!$B$36-Inputs!$B$35</f>
        <v>935440.79882387456</v>
      </c>
    </row>
    <row r="932" spans="1:117" x14ac:dyDescent="0.75">
      <c r="A932" s="11">
        <v>919</v>
      </c>
      <c r="C932" s="24">
        <f t="shared" ca="1" si="541"/>
        <v>1.1937252198077277</v>
      </c>
      <c r="D932" s="24">
        <f t="shared" ca="1" si="541"/>
        <v>0.36806779333257728</v>
      </c>
      <c r="E932" s="24">
        <f t="shared" ca="1" si="541"/>
        <v>-0.78040086579194834</v>
      </c>
      <c r="F932" s="24">
        <f t="shared" ca="1" si="541"/>
        <v>-0.44001828505483259</v>
      </c>
      <c r="G932" s="24">
        <f t="shared" ca="1" si="541"/>
        <v>-0.81217668204427296</v>
      </c>
      <c r="H932" s="24">
        <f t="shared" ca="1" si="541"/>
        <v>0.16621498322103087</v>
      </c>
      <c r="I932" s="24">
        <f t="shared" ca="1" si="541"/>
        <v>-0.39289827514666198</v>
      </c>
      <c r="J932" s="24">
        <f t="shared" ca="1" si="541"/>
        <v>0.27326749686366653</v>
      </c>
      <c r="K932" s="24">
        <f t="shared" ca="1" si="541"/>
        <v>-1.6532901846527495</v>
      </c>
      <c r="L932" s="24">
        <f t="shared" ca="1" si="541"/>
        <v>-0.3384716302828652</v>
      </c>
      <c r="M932" s="24">
        <f t="shared" ca="1" si="541"/>
        <v>0.92788587309380954</v>
      </c>
      <c r="N932" s="24">
        <f ca="1">SQRT(Inputs!$B$38)*C932+SQRT(1-Inputs!$B$38)*_xlfn.NORM.S.INV(RAND())</f>
        <v>-0.15217971817145304</v>
      </c>
      <c r="O932" s="24">
        <f ca="1">SQRT(Inputs!$B$38)*D932+SQRT(1-Inputs!$B$38)*_xlfn.NORM.S.INV(RAND())</f>
        <v>-0.84949922172102044</v>
      </c>
      <c r="P932" s="24">
        <f ca="1">SQRT(Inputs!$B$38)*E932+SQRT(1-Inputs!$B$38)*_xlfn.NORM.S.INV(RAND())</f>
        <v>-0.17531929156122866</v>
      </c>
      <c r="Q932" s="24">
        <f ca="1">SQRT(Inputs!$B$38)*F932+SQRT(1-Inputs!$B$38)*_xlfn.NORM.S.INV(RAND())</f>
        <v>0.24159921556737013</v>
      </c>
      <c r="R932" s="24">
        <f ca="1">SQRT(Inputs!$B$38)*G932+SQRT(1-Inputs!$B$38)*_xlfn.NORM.S.INV(RAND())</f>
        <v>1.0655748986604003</v>
      </c>
      <c r="S932" s="24">
        <f ca="1">SQRT(Inputs!$B$38)*H932+SQRT(1-Inputs!$B$38)*_xlfn.NORM.S.INV(RAND())</f>
        <v>0.53375966183862644</v>
      </c>
      <c r="T932" s="24">
        <f ca="1">SQRT(Inputs!$B$38)*I932+SQRT(1-Inputs!$B$38)*_xlfn.NORM.S.INV(RAND())</f>
        <v>-0.28041630668589401</v>
      </c>
      <c r="U932" s="24">
        <f ca="1">SQRT(Inputs!$B$38)*J932+SQRT(1-Inputs!$B$38)*_xlfn.NORM.S.INV(RAND())</f>
        <v>0.55734602431013702</v>
      </c>
      <c r="V932" s="24">
        <f ca="1">SQRT(Inputs!$B$38)*K932+SQRT(1-Inputs!$B$38)*_xlfn.NORM.S.INV(RAND())</f>
        <v>-1.1578800873628241</v>
      </c>
      <c r="W932" s="24">
        <f ca="1">SQRT(Inputs!$B$38)*L932+SQRT(1-Inputs!$B$38)*_xlfn.NORM.S.INV(RAND())</f>
        <v>-1.906263239979906</v>
      </c>
      <c r="X932" s="24">
        <f ca="1">SQRT(Inputs!$B$38)*M932+SQRT(1-Inputs!$B$38)*_xlfn.NORM.S.INV(RAND())</f>
        <v>1.8752672528007888</v>
      </c>
      <c r="Y932" s="24">
        <f ca="1">SQRT(Inputs!$B$38)*C932+SQRT(1-Inputs!$B$38)*_xlfn.NORM.S.INV(RAND())</f>
        <v>-4.0272780684987852E-3</v>
      </c>
      <c r="Z932" s="24">
        <f ca="1">SQRT(Inputs!$B$38)*D932+SQRT(1-Inputs!$B$38)*_xlfn.NORM.S.INV(RAND())</f>
        <v>-0.40835595096647198</v>
      </c>
      <c r="AA932" s="24">
        <f ca="1">SQRT(Inputs!$B$38)*E932+SQRT(1-Inputs!$B$38)*_xlfn.NORM.S.INV(RAND())</f>
        <v>-0.73322968619673246</v>
      </c>
      <c r="AB932" s="24">
        <f ca="1">SQRT(Inputs!$B$38)*F932+SQRT(1-Inputs!$B$38)*_xlfn.NORM.S.INV(RAND())</f>
        <v>-0.83276216451892915</v>
      </c>
      <c r="AC932" s="24">
        <f ca="1">SQRT(Inputs!$B$38)*G932+SQRT(1-Inputs!$B$38)*_xlfn.NORM.S.INV(RAND())</f>
        <v>-1.555048338618648</v>
      </c>
      <c r="AD932" s="24">
        <f ca="1">SQRT(Inputs!$B$38)*H932+SQRT(1-Inputs!$B$38)*_xlfn.NORM.S.INV(RAND())</f>
        <v>6.8851016213135802E-2</v>
      </c>
      <c r="AE932" s="24">
        <f ca="1">SQRT(Inputs!$B$38)*I932+SQRT(1-Inputs!$B$38)*_xlfn.NORM.S.INV(RAND())</f>
        <v>-0.12469008602528794</v>
      </c>
      <c r="AF932" s="24">
        <f ca="1">SQRT(Inputs!$B$38)*J932+SQRT(1-Inputs!$B$38)*_xlfn.NORM.S.INV(RAND())</f>
        <v>1.1840525245350377</v>
      </c>
      <c r="AG932" s="24">
        <f ca="1">SQRT(Inputs!$B$38)*K932+SQRT(1-Inputs!$B$38)*_xlfn.NORM.S.INV(RAND())</f>
        <v>0.21655169667522778</v>
      </c>
      <c r="AH932" s="24">
        <f ca="1">SQRT(Inputs!$B$38)*L932+SQRT(1-Inputs!$B$38)*_xlfn.NORM.S.INV(RAND())</f>
        <v>-0.58088755616104626</v>
      </c>
      <c r="AI932" s="24">
        <f ca="1">SQRT(Inputs!$B$38)*M932+SQRT(1-Inputs!$B$38)*_xlfn.NORM.S.INV(RAND())</f>
        <v>0.88846535127971227</v>
      </c>
      <c r="AJ932" s="24">
        <f ca="1">SQRT(Inputs!$B$38)*C932+SQRT(1-Inputs!$B$38)*_xlfn.NORM.S.INV(RAND())</f>
        <v>-0.29664131040401276</v>
      </c>
      <c r="AK932" s="24">
        <f ca="1">SQRT(Inputs!$B$38)*D932+SQRT(1-Inputs!$B$38)*_xlfn.NORM.S.INV(RAND())</f>
        <v>0.2610370598662225</v>
      </c>
      <c r="AL932" s="24">
        <f ca="1">SQRT(Inputs!$B$38)*E932+SQRT(1-Inputs!$B$38)*_xlfn.NORM.S.INV(RAND())</f>
        <v>9.7588067409046353E-2</v>
      </c>
      <c r="AM932" s="24">
        <f ca="1">SQRT(Inputs!$B$38)*F932+SQRT(1-Inputs!$B$38)*_xlfn.NORM.S.INV(RAND())</f>
        <v>-8.2618084207950637E-2</v>
      </c>
      <c r="AN932" s="24">
        <f ca="1">SQRT(Inputs!$B$38)*G932+SQRT(1-Inputs!$B$38)*_xlfn.NORM.S.INV(RAND())</f>
        <v>-2.3964710314053228</v>
      </c>
      <c r="AO932" s="24">
        <f ca="1">SQRT(Inputs!$B$38)*H932+SQRT(1-Inputs!$B$38)*_xlfn.NORM.S.INV(RAND())</f>
        <v>-1.203244027145409</v>
      </c>
      <c r="AP932" s="24">
        <f ca="1">SQRT(Inputs!$B$38)*I932+SQRT(1-Inputs!$B$38)*_xlfn.NORM.S.INV(RAND())</f>
        <v>-9.3663826424457322E-2</v>
      </c>
      <c r="AQ932" s="24">
        <f ca="1">SQRT(Inputs!$B$38)*J932+SQRT(1-Inputs!$B$38)*_xlfn.NORM.S.INV(RAND())</f>
        <v>0.4397075855811311</v>
      </c>
      <c r="AR932" s="24">
        <f ca="1">SQRT(Inputs!$B$38)*K932+SQRT(1-Inputs!$B$38)*_xlfn.NORM.S.INV(RAND())</f>
        <v>-1.244108056669547</v>
      </c>
      <c r="AS932" s="24">
        <f ca="1">SQRT(Inputs!$B$38)*L932+SQRT(1-Inputs!$B$38)*_xlfn.NORM.S.INV(RAND())</f>
        <v>0.84605573471112994</v>
      </c>
      <c r="AT932" s="24">
        <f ca="1">SQRT(Inputs!$B$38)*M932+SQRT(1-Inputs!$B$38)*_xlfn.NORM.S.INV(RAND())</f>
        <v>0.69462784590798998</v>
      </c>
      <c r="AU932" s="15">
        <f ca="1">Inputs!$B$6*EXP($B$8-0.5*C$5^2+C$5*N932)</f>
        <v>4841.493939204026</v>
      </c>
      <c r="AV932" s="15">
        <f t="shared" ca="1" si="510"/>
        <v>5201.2690642217312</v>
      </c>
      <c r="AW932" s="15">
        <f t="shared" ca="1" si="511"/>
        <v>6193.8136745274714</v>
      </c>
      <c r="AX932" s="15">
        <f t="shared" ca="1" si="512"/>
        <v>7793.7541429994408</v>
      </c>
      <c r="AY932" s="15">
        <f t="shared" ca="1" si="513"/>
        <v>10786.996046237757</v>
      </c>
      <c r="AZ932" s="15">
        <f t="shared" ca="1" si="514"/>
        <v>13991.46621212337</v>
      </c>
      <c r="BA932" s="15">
        <f t="shared" ca="1" si="515"/>
        <v>16626.778578785877</v>
      </c>
      <c r="BB932" s="15">
        <f t="shared" ca="1" si="516"/>
        <v>21525.278119809696</v>
      </c>
      <c r="BC932" s="15">
        <f t="shared" ca="1" si="517"/>
        <v>23575.09863179487</v>
      </c>
      <c r="BD932" s="15">
        <f t="shared" ca="1" si="518"/>
        <v>24165.096824877601</v>
      </c>
      <c r="BE932" s="15">
        <f t="shared" ca="1" si="519"/>
        <v>35126.418840488703</v>
      </c>
      <c r="BF932" s="15">
        <f ca="1">Inputs!$B$13*EXP($B$9-0.5*C$6^2+C$6*Y932)</f>
        <v>13819.982521415493</v>
      </c>
      <c r="BG932" s="15">
        <f t="shared" ca="1" si="520"/>
        <v>15646.482315644364</v>
      </c>
      <c r="BH932" s="15">
        <f t="shared" ca="1" si="521"/>
        <v>16928.064850965304</v>
      </c>
      <c r="BI932" s="15">
        <f t="shared" ca="1" si="522"/>
        <v>18229.508734543491</v>
      </c>
      <c r="BJ932" s="15">
        <f t="shared" ca="1" si="523"/>
        <v>17860.508973724762</v>
      </c>
      <c r="BK932" s="15">
        <f t="shared" ca="1" si="524"/>
        <v>22126.828905144546</v>
      </c>
      <c r="BL932" s="15">
        <f t="shared" ca="1" si="525"/>
        <v>26744.470277153385</v>
      </c>
      <c r="BM932" s="15">
        <f t="shared" ca="1" si="526"/>
        <v>38084.072163512537</v>
      </c>
      <c r="BN932" s="15">
        <f t="shared" ca="1" si="527"/>
        <v>48070.042006545998</v>
      </c>
      <c r="BO932" s="15">
        <f t="shared" ca="1" si="528"/>
        <v>55283.441098215066</v>
      </c>
      <c r="BP932" s="15">
        <f t="shared" ca="1" si="529"/>
        <v>75249.403010936789</v>
      </c>
      <c r="BQ932" s="15">
        <f ca="1">Inputs!$B$20*EXP($B$10-0.5*C$7^2+C$7*AJ932)</f>
        <v>3861.129932506944</v>
      </c>
      <c r="BR932" s="15">
        <f t="shared" ca="1" si="530"/>
        <v>5691.8853645520721</v>
      </c>
      <c r="BS932" s="15">
        <f t="shared" ca="1" si="531"/>
        <v>8015.9748914421261</v>
      </c>
      <c r="BT932" s="15">
        <f t="shared" ca="1" si="532"/>
        <v>10815.323519253865</v>
      </c>
      <c r="BU932" s="15">
        <f t="shared" ca="1" si="533"/>
        <v>8393.2310697907342</v>
      </c>
      <c r="BV932" s="15">
        <f t="shared" ca="1" si="534"/>
        <v>8904.5888873227341</v>
      </c>
      <c r="BW932" s="15">
        <f t="shared" ca="1" si="535"/>
        <v>12181.948455299911</v>
      </c>
      <c r="BX932" s="15">
        <f t="shared" ca="1" si="536"/>
        <v>18608.534670434557</v>
      </c>
      <c r="BY932" s="15">
        <f t="shared" ca="1" si="537"/>
        <v>20550.785752227868</v>
      </c>
      <c r="BZ932" s="15">
        <f t="shared" ca="1" si="538"/>
        <v>33688.126577796938</v>
      </c>
      <c r="CA932" s="15">
        <f t="shared" ca="1" si="539"/>
        <v>53538.586127972972</v>
      </c>
      <c r="CB932" s="15">
        <f ca="1">(AU932*DCF!C$10-DCF!C$5*MAX(AU932*DCF!C$10,0)-MAX(AU932-Inputs!$B$6,0)/Inputs!$B$10)*DCF!C$6</f>
        <v>1043.9352403919318</v>
      </c>
      <c r="CC932" s="15">
        <f ca="1">(AV932*DCF!D$10-DCF!D$5*MAX(AV932*DCF!D$10,0)-MAX(AV932-AU932,0)/Inputs!$B$10)*DCF!D$6</f>
        <v>1180.0523487111579</v>
      </c>
      <c r="CD932" s="15">
        <f ca="1">(AW932*DCF!E$10-DCF!E$5*MAX(AW932*DCF!E$10,0)-MAX(AW932-AV932,0)/Inputs!$B$10)*DCF!E$6</f>
        <v>1206.4908310548851</v>
      </c>
      <c r="CE932" s="15">
        <f ca="1">(AX932*DCF!F$10-DCF!F$5*MAX(AX932*DCF!F$10,0)-MAX(AX932-AW932,0)/Inputs!$B$10)*DCF!F$6</f>
        <v>1368.4561643288789</v>
      </c>
      <c r="CF932" s="15">
        <f ca="1">(AY932*DCF!G$10-DCF!G$5*MAX(AY932*DCF!G$10,0)-MAX(AY932-AX932,0)/Inputs!$B$10)*DCF!G$6</f>
        <v>1647.1982098008325</v>
      </c>
      <c r="CG932" s="15">
        <f ca="1">(AZ932*DCF!H$10-DCF!H$5*MAX(AZ932*DCF!H$10,0)-MAX(AZ932-AY932,0)/Inputs!$B$10)*DCF!H$6</f>
        <v>2147.4420752329347</v>
      </c>
      <c r="CH932" s="15">
        <f ca="1">(BA932*DCF!I$10-DCF!I$5*MAX(BA932*DCF!I$10,0)-MAX(BA932-AZ932,0)/Inputs!$B$10)*DCF!I$6</f>
        <v>2604.8223384804073</v>
      </c>
      <c r="CI932" s="15">
        <f ca="1">(BB932*DCF!J$10-DCF!J$5*MAX(BB932*DCF!J$10,0)-MAX(BB932-BA932,0)/Inputs!$B$10)*DCF!J$6</f>
        <v>2951.5007863373039</v>
      </c>
      <c r="CJ932" s="15">
        <f ca="1">(BC932*DCF!K$10-DCF!K$5*MAX(BC932*DCF!K$10,0)-MAX(BC932-BB932,0)/Inputs!$B$10)*DCF!K$6</f>
        <v>3508.2685937815081</v>
      </c>
      <c r="CK932" s="15">
        <f ca="1">(BD932*DCF!L$10-DCF!L$5*MAX(BD932*DCF!L$10,0)-MAX(BD932-BC932,0)/Inputs!$B$10)*DCF!L$6</f>
        <v>3568.2598046156199</v>
      </c>
      <c r="CL932" s="15">
        <f ca="1">(BE932*DCF!M$10-DCF!M$5*MAX(BE932*DCF!M$10,0)-MAX(BE932-BD932,0)/Inputs!$B$10)*DCF!M$6</f>
        <v>3647.3449896564971</v>
      </c>
      <c r="CM932" s="15">
        <f ca="1">(BF932*DCF!C$28-DCF!C$5*MAX(BF932*DCF!C$28,0)-MAX(BF932-Inputs!$B$13,0)/Inputs!$B$17)*DCF!C$6</f>
        <v>3655.8783045121718</v>
      </c>
      <c r="CN932" s="15">
        <f ca="1">(BG932*DCF!D$28-DCF!D$5*MAX(BG932*DCF!D$28,0)-MAX(BG932-BF932,0)/Inputs!$B$17)*DCF!D$6</f>
        <v>4218.5737590221452</v>
      </c>
      <c r="CO932" s="15">
        <f ca="1">(BH932*DCF!E$28-DCF!E$5*MAX(BH932*DCF!E$28,0)-MAX(BH932-BG932,0)/Inputs!$B$17)*DCF!E$6</f>
        <v>4541.747117415548</v>
      </c>
      <c r="CP932" s="15">
        <f ca="1">(BI932*DCF!F$28-DCF!F$5*MAX(BI932*DCF!F$28,0)-MAX(BI932-BH932,0)/Inputs!$B$17)*DCF!F$6</f>
        <v>4711.8830105507313</v>
      </c>
      <c r="CQ932" s="15">
        <f ca="1">(BJ932*DCF!G$28-DCF!G$5*MAX(BJ932*DCF!G$28,0)-MAX(BJ932-BI932,0)/Inputs!$B$17)*DCF!G$6</f>
        <v>4634.0445605240002</v>
      </c>
      <c r="CR932" s="15">
        <f ca="1">(BK932*DCF!H$28-DCF!H$5*MAX(BK932*DCF!H$28,0)-MAX(BK932-BJ932,0)/Inputs!$B$17)*DCF!H$6</f>
        <v>4809.3425182747887</v>
      </c>
      <c r="CS932" s="15">
        <f ca="1">(BL932*DCF!I$28-DCF!I$5*MAX(BL932*DCF!I$28,0)-MAX(BL932-BK932,0)/Inputs!$B$17)*DCF!I$6</f>
        <v>5626.2703102817586</v>
      </c>
      <c r="CT932" s="15">
        <f ca="1">(BM932*DCF!J$28-DCF!J$5*MAX(BM932*DCF!J$28,0)-MAX(BM932-BL932,0)/Inputs!$B$17)*DCF!J$6</f>
        <v>6992.3711171484802</v>
      </c>
      <c r="CU932" s="15">
        <f ca="1">(BN932*DCF!K$28-DCF!K$5*MAX(BN932*DCF!K$28,0)-MAX(BN932-BM932,0)/Inputs!$B$17)*DCF!K$6</f>
        <v>8928.4385880703721</v>
      </c>
      <c r="CV932" s="15">
        <f ca="1">(BO932*DCF!L$28-DCF!L$5*MAX(BO932*DCF!L$28,0)-MAX(BO932-BN932,0)/Inputs!$B$17)*DCF!L$6</f>
        <v>10213.998756071009</v>
      </c>
      <c r="CW932" s="15">
        <f ca="1">(BP932*DCF!M$28-DCF!M$5*MAX(BP932*DCF!M$28,0)-MAX(BP932-BO932,0)/Inputs!$B$17)*DCF!M$6</f>
        <v>12071.214676190279</v>
      </c>
      <c r="CX932" s="15">
        <f ca="1">(BQ932*DCF!C$46-DCF!C$5*MAX(BQ932*DCF!C$46,0)-MAX(BQ932-Inputs!$B$20,0)/Inputs!$B$24)*DCF!C$6</f>
        <v>-1196.6258192888756</v>
      </c>
      <c r="CY932" s="15">
        <f ca="1">(BR932*DCF!D$46-DCF!D$5*MAX(BR932*DCF!D$46,0)-MAX(BR932-BQ932,0)/Inputs!$B$24)*DCF!D$6</f>
        <v>-1752.6402414503068</v>
      </c>
      <c r="CZ932" s="15">
        <f ca="1">(BS932*DCF!E$46-DCF!E$5*MAX(BS932*DCF!E$46,0)-MAX(BS932-BR932,0)/Inputs!$B$24)*DCF!E$6</f>
        <v>-1863.9950980998105</v>
      </c>
      <c r="DA932" s="15">
        <f ca="1">(BT932*DCF!F$46-DCF!F$5*MAX(BT932*DCF!F$46,0)-MAX(BT932-BS932,0)/Inputs!$B$24)*DCF!F$6</f>
        <v>-1806.9715679105204</v>
      </c>
      <c r="DB932" s="15">
        <f ca="1">(BU932*DCF!G$46-DCF!G$5*MAX(BU932*DCF!G$46,0)-MAX(BU932-BT932,0)/Inputs!$B$24)*DCF!G$6</f>
        <v>-282.3317101879976</v>
      </c>
      <c r="DC932" s="15">
        <f ca="1">(BV932*DCF!H$46-DCF!H$5*MAX(BV932*DCF!H$46,0)-MAX(BV932-BU932,0)/Inputs!$B$24)*DCF!H$6</f>
        <v>-158.90130865673839</v>
      </c>
      <c r="DD932" s="15">
        <f ca="1">(BW932*DCF!I$46-DCF!I$5*MAX(BW932*DCF!I$46,0)-MAX(BW932-BV932,0)/Inputs!$B$24)*DCF!I$6</f>
        <v>-659.45632456888507</v>
      </c>
      <c r="DE932" s="15">
        <f ca="1">(BX932*DCF!J$46-DCF!J$5*MAX(BX932*DCF!J$46,0)-MAX(BX932-BW932,0)/Inputs!$B$24)*DCF!J$6</f>
        <v>-923.64911315304812</v>
      </c>
      <c r="DF932" s="15">
        <f ca="1">(BY932*DCF!K$46-DCF!K$5*MAX(BY932*DCF!K$46,0)-MAX(BY932-BX932,0)/Inputs!$B$24)*DCF!K$6</f>
        <v>698.12961485635617</v>
      </c>
      <c r="DG932" s="15">
        <f ca="1">(BZ932*DCF!L$46-DCF!L$5*MAX(BZ932*DCF!L$46,0)-MAX(BZ932-BY932,0)/Inputs!$B$24)*DCF!L$6</f>
        <v>-644.31941219538794</v>
      </c>
      <c r="DH932" s="15">
        <f ca="1">(CA932*DCF!M$46-DCF!M$5*MAX(CA932*DCF!M$46,0)-MAX(CA932-BZ932,0)/Inputs!$B$24)*DCF!M$6</f>
        <v>47.353371349064453</v>
      </c>
      <c r="DI932" s="15">
        <f ca="1">SUM(CB932:CL932)+BE932*DCF!M$10*(1+Inputs!$B$30)*(1-Inputs!$B$33)*(1-Inputs!$B$30/Inputs!$B$31)/(Inputs!$B$29-Inputs!$B$30)*DCF!M$6</f>
        <v>122631.05951427401</v>
      </c>
      <c r="DJ932" s="15">
        <f ca="1">SUM(CM932:CW932)+BP932*DCF!M$28*(1+Inputs!$B$30)*(1-Inputs!$B$33)*(1-Inputs!$B$30/Inputs!$B$31)/(Inputs!$B$29-Inputs!$B$30)*DCF!M$6</f>
        <v>349630.54091776448</v>
      </c>
      <c r="DK932" s="15">
        <f ca="1">SUM(CX932:DH932)+CA932*DCF!M$46*(1+Inputs!$B$30)*(1-Inputs!$B$33)*(1-Inputs!$B$30/Inputs!$B$31)/(Inputs!$B$29-Inputs!$B$30)*DCF!M$6</f>
        <v>74233.588595503519</v>
      </c>
      <c r="DM932" s="15">
        <f ca="1">DI932+DJ932+DK932+Inputs!$B$34+Inputs!$B$36-Inputs!$B$35</f>
        <v>623346.18902754202</v>
      </c>
    </row>
    <row r="933" spans="1:117" x14ac:dyDescent="0.75">
      <c r="A933" s="11">
        <v>920</v>
      </c>
      <c r="C933" s="24">
        <f t="shared" ca="1" si="541"/>
        <v>0.85255486102731015</v>
      </c>
      <c r="D933" s="24">
        <f t="shared" ca="1" si="541"/>
        <v>-0.80035295686277796</v>
      </c>
      <c r="E933" s="24">
        <f t="shared" ca="1" si="541"/>
        <v>1.4785987039643396</v>
      </c>
      <c r="F933" s="24">
        <f t="shared" ca="1" si="541"/>
        <v>0.1639457884806278</v>
      </c>
      <c r="G933" s="24">
        <f t="shared" ca="1" si="541"/>
        <v>1.4880342858461533</v>
      </c>
      <c r="H933" s="24">
        <f t="shared" ca="1" si="541"/>
        <v>-0.58121006059639679</v>
      </c>
      <c r="I933" s="24">
        <f t="shared" ca="1" si="541"/>
        <v>0.78406753350011948</v>
      </c>
      <c r="J933" s="24">
        <f t="shared" ca="1" si="541"/>
        <v>-0.61320800978771195</v>
      </c>
      <c r="K933" s="24">
        <f t="shared" ca="1" si="541"/>
        <v>1.0805774621363162</v>
      </c>
      <c r="L933" s="24">
        <f t="shared" ca="1" si="541"/>
        <v>1.014840694785218</v>
      </c>
      <c r="M933" s="24">
        <f t="shared" ca="1" si="541"/>
        <v>-1.429568867332599</v>
      </c>
      <c r="N933" s="24">
        <f ca="1">SQRT(Inputs!$B$38)*C933+SQRT(1-Inputs!$B$38)*_xlfn.NORM.S.INV(RAND())</f>
        <v>0.12833635270046367</v>
      </c>
      <c r="O933" s="24">
        <f ca="1">SQRT(Inputs!$B$38)*D933+SQRT(1-Inputs!$B$38)*_xlfn.NORM.S.INV(RAND())</f>
        <v>-0.87037436088394649</v>
      </c>
      <c r="P933" s="24">
        <f ca="1">SQRT(Inputs!$B$38)*E933+SQRT(1-Inputs!$B$38)*_xlfn.NORM.S.INV(RAND())</f>
        <v>-0.72256515146436817</v>
      </c>
      <c r="Q933" s="24">
        <f ca="1">SQRT(Inputs!$B$38)*F933+SQRT(1-Inputs!$B$38)*_xlfn.NORM.S.INV(RAND())</f>
        <v>0.4145352991072736</v>
      </c>
      <c r="R933" s="24">
        <f ca="1">SQRT(Inputs!$B$38)*G933+SQRT(1-Inputs!$B$38)*_xlfn.NORM.S.INV(RAND())</f>
        <v>1.698155360845188</v>
      </c>
      <c r="S933" s="24">
        <f ca="1">SQRT(Inputs!$B$38)*H933+SQRT(1-Inputs!$B$38)*_xlfn.NORM.S.INV(RAND())</f>
        <v>0.99978148963966218</v>
      </c>
      <c r="T933" s="24">
        <f ca="1">SQRT(Inputs!$B$38)*I933+SQRT(1-Inputs!$B$38)*_xlfn.NORM.S.INV(RAND())</f>
        <v>-0.1787902210949936</v>
      </c>
      <c r="U933" s="24">
        <f ca="1">SQRT(Inputs!$B$38)*J933+SQRT(1-Inputs!$B$38)*_xlfn.NORM.S.INV(RAND())</f>
        <v>-0.19251607247802247</v>
      </c>
      <c r="V933" s="24">
        <f ca="1">SQRT(Inputs!$B$38)*K933+SQRT(1-Inputs!$B$38)*_xlfn.NORM.S.INV(RAND())</f>
        <v>-0.22632589838206052</v>
      </c>
      <c r="W933" s="24">
        <f ca="1">SQRT(Inputs!$B$38)*L933+SQRT(1-Inputs!$B$38)*_xlfn.NORM.S.INV(RAND())</f>
        <v>1.2125211162041334</v>
      </c>
      <c r="X933" s="24">
        <f ca="1">SQRT(Inputs!$B$38)*M933+SQRT(1-Inputs!$B$38)*_xlfn.NORM.S.INV(RAND())</f>
        <v>0.6315317431336569</v>
      </c>
      <c r="Y933" s="24">
        <f ca="1">SQRT(Inputs!$B$38)*C933+SQRT(1-Inputs!$B$38)*_xlfn.NORM.S.INV(RAND())</f>
        <v>1.0110284704299324</v>
      </c>
      <c r="Z933" s="24">
        <f ca="1">SQRT(Inputs!$B$38)*D933+SQRT(1-Inputs!$B$38)*_xlfn.NORM.S.INV(RAND())</f>
        <v>-0.80932127807003984</v>
      </c>
      <c r="AA933" s="24">
        <f ca="1">SQRT(Inputs!$B$38)*E933+SQRT(1-Inputs!$B$38)*_xlfn.NORM.S.INV(RAND())</f>
        <v>2.3110421553298828</v>
      </c>
      <c r="AB933" s="24">
        <f ca="1">SQRT(Inputs!$B$38)*F933+SQRT(1-Inputs!$B$38)*_xlfn.NORM.S.INV(RAND())</f>
        <v>0.31941619454846087</v>
      </c>
      <c r="AC933" s="24">
        <f ca="1">SQRT(Inputs!$B$38)*G933+SQRT(1-Inputs!$B$38)*_xlfn.NORM.S.INV(RAND())</f>
        <v>0.46070841486223435</v>
      </c>
      <c r="AD933" s="24">
        <f ca="1">SQRT(Inputs!$B$38)*H933+SQRT(1-Inputs!$B$38)*_xlfn.NORM.S.INV(RAND())</f>
        <v>-6.9713435377790012E-2</v>
      </c>
      <c r="AE933" s="24">
        <f ca="1">SQRT(Inputs!$B$38)*I933+SQRT(1-Inputs!$B$38)*_xlfn.NORM.S.INV(RAND())</f>
        <v>2.6860363911438445</v>
      </c>
      <c r="AF933" s="24">
        <f ca="1">SQRT(Inputs!$B$38)*J933+SQRT(1-Inputs!$B$38)*_xlfn.NORM.S.INV(RAND())</f>
        <v>0.37053622751236276</v>
      </c>
      <c r="AG933" s="24">
        <f ca="1">SQRT(Inputs!$B$38)*K933+SQRT(1-Inputs!$B$38)*_xlfn.NORM.S.INV(RAND())</f>
        <v>1.5225293442294867</v>
      </c>
      <c r="AH933" s="24">
        <f ca="1">SQRT(Inputs!$B$38)*L933+SQRT(1-Inputs!$B$38)*_xlfn.NORM.S.INV(RAND())</f>
        <v>0.52685903803203549</v>
      </c>
      <c r="AI933" s="24">
        <f ca="1">SQRT(Inputs!$B$38)*M933+SQRT(1-Inputs!$B$38)*_xlfn.NORM.S.INV(RAND())</f>
        <v>-0.16641280577446838</v>
      </c>
      <c r="AJ933" s="24">
        <f ca="1">SQRT(Inputs!$B$38)*C933+SQRT(1-Inputs!$B$38)*_xlfn.NORM.S.INV(RAND())</f>
        <v>0.11982296873868664</v>
      </c>
      <c r="AK933" s="24">
        <f ca="1">SQRT(Inputs!$B$38)*D933+SQRT(1-Inputs!$B$38)*_xlfn.NORM.S.INV(RAND())</f>
        <v>-1.3225933490094688</v>
      </c>
      <c r="AL933" s="24">
        <f ca="1">SQRT(Inputs!$B$38)*E933+SQRT(1-Inputs!$B$38)*_xlfn.NORM.S.INV(RAND())</f>
        <v>-0.6186140303910509</v>
      </c>
      <c r="AM933" s="24">
        <f ca="1">SQRT(Inputs!$B$38)*F933+SQRT(1-Inputs!$B$38)*_xlfn.NORM.S.INV(RAND())</f>
        <v>7.0484682475913718E-2</v>
      </c>
      <c r="AN933" s="24">
        <f ca="1">SQRT(Inputs!$B$38)*G933+SQRT(1-Inputs!$B$38)*_xlfn.NORM.S.INV(RAND())</f>
        <v>1.09299718208995</v>
      </c>
      <c r="AO933" s="24">
        <f ca="1">SQRT(Inputs!$B$38)*H933+SQRT(1-Inputs!$B$38)*_xlfn.NORM.S.INV(RAND())</f>
        <v>0.4627199349894065</v>
      </c>
      <c r="AP933" s="24">
        <f ca="1">SQRT(Inputs!$B$38)*I933+SQRT(1-Inputs!$B$38)*_xlfn.NORM.S.INV(RAND())</f>
        <v>0.93707889956887191</v>
      </c>
      <c r="AQ933" s="24">
        <f ca="1">SQRT(Inputs!$B$38)*J933+SQRT(1-Inputs!$B$38)*_xlfn.NORM.S.INV(RAND())</f>
        <v>-0.52313280394559025</v>
      </c>
      <c r="AR933" s="24">
        <f ca="1">SQRT(Inputs!$B$38)*K933+SQRT(1-Inputs!$B$38)*_xlfn.NORM.S.INV(RAND())</f>
        <v>0.3269277563778627</v>
      </c>
      <c r="AS933" s="24">
        <f ca="1">SQRT(Inputs!$B$38)*L933+SQRT(1-Inputs!$B$38)*_xlfn.NORM.S.INV(RAND())</f>
        <v>0.23120460689461486</v>
      </c>
      <c r="AT933" s="24">
        <f ca="1">SQRT(Inputs!$B$38)*M933+SQRT(1-Inputs!$B$38)*_xlfn.NORM.S.INV(RAND())</f>
        <v>1.3724221813621533</v>
      </c>
      <c r="AU933" s="15">
        <f ca="1">Inputs!$B$6*EXP($B$8-0.5*C$5^2+C$5*N933)</f>
        <v>5066.4042105412509</v>
      </c>
      <c r="AV933" s="15">
        <f t="shared" ca="1" si="510"/>
        <v>5426.2122578484386</v>
      </c>
      <c r="AW933" s="15">
        <f t="shared" ca="1" si="511"/>
        <v>6001.9026460520199</v>
      </c>
      <c r="AX933" s="15">
        <f t="shared" ca="1" si="512"/>
        <v>7717.2153652188499</v>
      </c>
      <c r="AY933" s="15">
        <f t="shared" ca="1" si="513"/>
        <v>11500.034593378381</v>
      </c>
      <c r="AZ933" s="15">
        <f t="shared" ca="1" si="514"/>
        <v>15701.784150311332</v>
      </c>
      <c r="BA933" s="15">
        <f t="shared" ca="1" si="515"/>
        <v>18858.759045703337</v>
      </c>
      <c r="BB933" s="15">
        <f t="shared" ca="1" si="516"/>
        <v>22647.794235974095</v>
      </c>
      <c r="BC933" s="15">
        <f t="shared" ca="1" si="517"/>
        <v>27138.362736443742</v>
      </c>
      <c r="BD933" s="15">
        <f t="shared" ca="1" si="518"/>
        <v>37239.779478860641</v>
      </c>
      <c r="BE933" s="15">
        <f t="shared" ca="1" si="519"/>
        <v>48334.322376016898</v>
      </c>
      <c r="BF933" s="15">
        <f ca="1">Inputs!$B$13*EXP($B$9-0.5*C$6^2+C$6*Y933)</f>
        <v>16900.581191098387</v>
      </c>
      <c r="BG933" s="15">
        <f t="shared" ca="1" si="520"/>
        <v>17798.764290401632</v>
      </c>
      <c r="BH933" s="15">
        <f t="shared" ca="1" si="521"/>
        <v>31905.257287404234</v>
      </c>
      <c r="BI933" s="15">
        <f t="shared" ca="1" si="522"/>
        <v>41025.024898109201</v>
      </c>
      <c r="BJ933" s="15">
        <f t="shared" ca="1" si="523"/>
        <v>53747.384655780508</v>
      </c>
      <c r="BK933" s="15">
        <f t="shared" ca="1" si="524"/>
        <v>65341.617608125875</v>
      </c>
      <c r="BL933" s="15">
        <f t="shared" ca="1" si="525"/>
        <v>113682.86522339955</v>
      </c>
      <c r="BM933" s="15">
        <f t="shared" ca="1" si="526"/>
        <v>146323.50132744521</v>
      </c>
      <c r="BN933" s="15">
        <f t="shared" ca="1" si="527"/>
        <v>215980.02157011561</v>
      </c>
      <c r="BO933" s="15">
        <f t="shared" ca="1" si="528"/>
        <v>282524.39596593805</v>
      </c>
      <c r="BP933" s="15">
        <f t="shared" ca="1" si="529"/>
        <v>341239.83991763531</v>
      </c>
      <c r="BQ933" s="15">
        <f ca="1">Inputs!$B$20*EXP($B$10-0.5*C$7^2+C$7*AJ933)</f>
        <v>4475.7437514729882</v>
      </c>
      <c r="BR933" s="15">
        <f t="shared" ca="1" si="530"/>
        <v>3990.134130064795</v>
      </c>
      <c r="BS933" s="15">
        <f t="shared" ca="1" si="531"/>
        <v>4574.6234654817699</v>
      </c>
      <c r="BT933" s="15">
        <f t="shared" ca="1" si="532"/>
        <v>6425.1228130483032</v>
      </c>
      <c r="BU933" s="15">
        <f t="shared" ca="1" si="533"/>
        <v>11600.213053928876</v>
      </c>
      <c r="BV933" s="15">
        <f t="shared" ca="1" si="534"/>
        <v>17912.591975435018</v>
      </c>
      <c r="BW933" s="15">
        <f t="shared" ca="1" si="535"/>
        <v>30479.316787721589</v>
      </c>
      <c r="BX933" s="15">
        <f t="shared" ca="1" si="536"/>
        <v>38385.847388554888</v>
      </c>
      <c r="BY933" s="15">
        <f t="shared" ca="1" si="537"/>
        <v>57256.757588121742</v>
      </c>
      <c r="BZ933" s="15">
        <f t="shared" ca="1" si="538"/>
        <v>83827.533180613842</v>
      </c>
      <c r="CA933" s="15">
        <f t="shared" ca="1" si="539"/>
        <v>150274.44897199771</v>
      </c>
      <c r="CB933" s="15">
        <f ca="1">(AU933*DCF!C$10-DCF!C$5*MAX(AU933*DCF!C$10,0)-MAX(AU933-Inputs!$B$6,0)/Inputs!$B$10)*DCF!C$6</f>
        <v>1042.3315900691055</v>
      </c>
      <c r="CC933" s="15">
        <f ca="1">(AV933*DCF!D$10-DCF!D$5*MAX(AV933*DCF!D$10,0)-MAX(AV933-AU933,0)/Inputs!$B$10)*DCF!D$6</f>
        <v>1234.8727009789015</v>
      </c>
      <c r="CD933" s="15">
        <f ca="1">(AW933*DCF!E$10-DCF!E$5*MAX(AW933*DCF!E$10,0)-MAX(AW933-AV933,0)/Inputs!$B$10)*DCF!E$6</f>
        <v>1256.0744629963319</v>
      </c>
      <c r="CE933" s="15">
        <f ca="1">(AX933*DCF!F$10-DCF!F$5*MAX(AX933*DCF!F$10,0)-MAX(AX933-AW933,0)/Inputs!$B$10)*DCF!F$6</f>
        <v>1327.7417661619072</v>
      </c>
      <c r="CF933" s="15">
        <f ca="1">(AY933*DCF!G$10-DCF!G$5*MAX(AY933*DCF!G$10,0)-MAX(AY933-AX933,0)/Inputs!$B$10)*DCF!G$6</f>
        <v>1642.3421571814661</v>
      </c>
      <c r="CG933" s="15">
        <f ca="1">(AZ933*DCF!H$10-DCF!H$5*MAX(AZ933*DCF!H$10,0)-MAX(AZ933-AY933,0)/Inputs!$B$10)*DCF!H$6</f>
        <v>2302.4166952347241</v>
      </c>
      <c r="CH933" s="15">
        <f ca="1">(BA933*DCF!I$10-DCF!I$5*MAX(BA933*DCF!I$10,0)-MAX(BA933-AZ933,0)/Inputs!$B$10)*DCF!I$6</f>
        <v>2926.9528147762003</v>
      </c>
      <c r="CI933" s="15">
        <f ca="1">(BB933*DCF!J$10-DCF!J$5*MAX(BB933*DCF!J$10,0)-MAX(BB933-BA933,0)/Inputs!$B$10)*DCF!J$6</f>
        <v>3312.248196324244</v>
      </c>
      <c r="CJ933" s="15">
        <f ca="1">(BC933*DCF!K$10-DCF!K$5*MAX(BC933*DCF!K$10,0)-MAX(BC933-BB933,0)/Inputs!$B$10)*DCF!K$6</f>
        <v>3740.2293249017875</v>
      </c>
      <c r="CK933" s="15">
        <f ca="1">(BD933*DCF!L$10-DCF!L$5*MAX(BD933*DCF!L$10,0)-MAX(BD933-BC933,0)/Inputs!$B$10)*DCF!L$6</f>
        <v>4310.1901548504457</v>
      </c>
      <c r="CL933" s="15">
        <f ca="1">(BE933*DCF!M$10-DCF!M$5*MAX(BE933*DCF!M$10,0)-MAX(BE933-BD933,0)/Inputs!$B$10)*DCF!M$6</f>
        <v>5495.2363524051907</v>
      </c>
      <c r="CM933" s="15">
        <f ca="1">(BF933*DCF!C$28-DCF!C$5*MAX(BF933*DCF!C$28,0)-MAX(BF933-Inputs!$B$13,0)/Inputs!$B$17)*DCF!C$6</f>
        <v>3884.6021574136371</v>
      </c>
      <c r="CN933" s="15">
        <f ca="1">(BG933*DCF!D$28-DCF!D$5*MAX(BG933*DCF!D$28,0)-MAX(BG933-BF933,0)/Inputs!$B$17)*DCF!D$6</f>
        <v>5050.522954409792</v>
      </c>
      <c r="CO933" s="15">
        <f ca="1">(BH933*DCF!E$28-DCF!E$5*MAX(BH933*DCF!E$28,0)-MAX(BH933-BG933,0)/Inputs!$B$17)*DCF!E$6</f>
        <v>6255.9413860479535</v>
      </c>
      <c r="CP933" s="15">
        <f ca="1">(BI933*DCF!F$28-DCF!F$5*MAX(BI933*DCF!F$28,0)-MAX(BI933-BH933,0)/Inputs!$B$17)*DCF!F$6</f>
        <v>9476.8157828456024</v>
      </c>
      <c r="CQ933" s="15">
        <f ca="1">(BJ933*DCF!G$28-DCF!G$5*MAX(BJ933*DCF!G$28,0)-MAX(BJ933-BI933,0)/Inputs!$B$17)*DCF!G$6</f>
        <v>11805.391499502604</v>
      </c>
      <c r="CR933" s="15">
        <f ca="1">(BK933*DCF!H$28-DCF!H$5*MAX(BK933*DCF!H$28,0)-MAX(BK933-BJ933,0)/Inputs!$B$17)*DCF!H$6</f>
        <v>14358.284505347145</v>
      </c>
      <c r="CS933" s="15">
        <f ca="1">(BL933*DCF!I$28-DCF!I$5*MAX(BL933*DCF!I$28,0)-MAX(BL933-BK933,0)/Inputs!$B$17)*DCF!I$6</f>
        <v>19794.419981845174</v>
      </c>
      <c r="CT933" s="15">
        <f ca="1">(BM933*DCF!J$28-DCF!J$5*MAX(BM933*DCF!J$28,0)-MAX(BM933-BL933,0)/Inputs!$B$17)*DCF!J$6</f>
        <v>28314.406338328117</v>
      </c>
      <c r="CU933" s="15">
        <f ca="1">(BN933*DCF!K$28-DCF!K$5*MAX(BN933*DCF!K$28,0)-MAX(BN933-BM933,0)/Inputs!$B$17)*DCF!K$6</f>
        <v>37079.363309409317</v>
      </c>
      <c r="CV933" s="15">
        <f ca="1">(BO933*DCF!L$28-DCF!L$5*MAX(BO933*DCF!L$28,0)-MAX(BO933-BN933,0)/Inputs!$B$17)*DCF!L$6</f>
        <v>48839.940221884041</v>
      </c>
      <c r="CW933" s="15">
        <f ca="1">(BP933*DCF!M$28-DCF!M$5*MAX(BP933*DCF!M$28,0)-MAX(BP933-BO933,0)/Inputs!$B$17)*DCF!M$6</f>
        <v>58067.059610338794</v>
      </c>
      <c r="CX933" s="15">
        <f ca="1">(BQ933*DCF!C$46-DCF!C$5*MAX(BQ933*DCF!C$46,0)-MAX(BQ933-Inputs!$B$20,0)/Inputs!$B$24)*DCF!C$6</f>
        <v>-1622.4552550621165</v>
      </c>
      <c r="CY933" s="15">
        <f ca="1">(BR933*DCF!D$46-DCF!D$5*MAX(BR933*DCF!D$46,0)-MAX(BR933-BQ933,0)/Inputs!$B$24)*DCF!D$6</f>
        <v>-681.02284487129077</v>
      </c>
      <c r="CZ933" s="15">
        <f ca="1">(BS933*DCF!E$46-DCF!E$5*MAX(BS933*DCF!E$46,0)-MAX(BS933-BR933,0)/Inputs!$B$24)*DCF!E$6</f>
        <v>-771.34679509472778</v>
      </c>
      <c r="DA933" s="15">
        <f ca="1">(BT933*DCF!F$46-DCF!F$5*MAX(BT933*DCF!F$46,0)-MAX(BT933-BS933,0)/Inputs!$B$24)*DCF!F$6</f>
        <v>-1141.743377167222</v>
      </c>
      <c r="DB933" s="15">
        <f ca="1">(BU933*DCF!G$46-DCF!G$5*MAX(BU933*DCF!G$46,0)-MAX(BU933-BT933,0)/Inputs!$B$24)*DCF!G$6</f>
        <v>-2131.006357645424</v>
      </c>
      <c r="DC933" s="15">
        <f ca="1">(BV933*DCF!H$46-DCF!H$5*MAX(BV933*DCF!H$46,0)-MAX(BV933-BU933,0)/Inputs!$B$24)*DCF!H$6</f>
        <v>-1961.5330732706907</v>
      </c>
      <c r="DD933" s="15">
        <f ca="1">(BW933*DCF!I$46-DCF!I$5*MAX(BW933*DCF!I$46,0)-MAX(BW933-BV933,0)/Inputs!$B$24)*DCF!I$6</f>
        <v>-2903.488908872715</v>
      </c>
      <c r="DE933" s="15">
        <f ca="1">(BX933*DCF!J$46-DCF!J$5*MAX(BX933*DCF!J$46,0)-MAX(BX933-BW933,0)/Inputs!$B$24)*DCF!J$6</f>
        <v>-486.5026237235171</v>
      </c>
      <c r="DF933" s="15">
        <f ca="1">(BY933*DCF!K$46-DCF!K$5*MAX(BY933*DCF!K$46,0)-MAX(BY933-BX933,0)/Inputs!$B$24)*DCF!K$6</f>
        <v>-1352.1734201169879</v>
      </c>
      <c r="DG933" s="15">
        <f ca="1">(BZ933*DCF!L$46-DCF!L$5*MAX(BZ933*DCF!L$46,0)-MAX(BZ933-BY933,0)/Inputs!$B$24)*DCF!L$6</f>
        <v>-218.44484942742761</v>
      </c>
      <c r="DH933" s="15">
        <f ca="1">(CA933*DCF!M$46-DCF!M$5*MAX(CA933*DCF!M$46,0)-MAX(CA933-BZ933,0)/Inputs!$B$24)*DCF!M$6</f>
        <v>-2110.2127306161378</v>
      </c>
      <c r="DI933" s="15">
        <f ca="1">SUM(CB933:CL933)+BE933*DCF!M$10*(1+Inputs!$B$30)*(1-Inputs!$B$33)*(1-Inputs!$B$30/Inputs!$B$31)/(Inputs!$B$29-Inputs!$B$30)*DCF!M$6</f>
        <v>163105.69454358029</v>
      </c>
      <c r="DJ933" s="15">
        <f ca="1">SUM(CM933:CW933)+BP933*DCF!M$28*(1+Inputs!$B$30)*(1-Inputs!$B$33)*(1-Inputs!$B$30/Inputs!$B$31)/(Inputs!$B$29-Inputs!$B$30)*DCF!M$6</f>
        <v>1509160.0636413898</v>
      </c>
      <c r="DK933" s="15">
        <f ca="1">SUM(CX933:DH933)+CA933*DCF!M$46*(1+Inputs!$B$30)*(1-Inputs!$B$33)*(1-Inputs!$B$30/Inputs!$B$31)/(Inputs!$B$29-Inputs!$B$30)*DCF!M$6</f>
        <v>216962.16902131811</v>
      </c>
      <c r="DM933" s="15">
        <f ca="1">DI933+DJ933+DK933+Inputs!$B$34+Inputs!$B$36-Inputs!$B$35</f>
        <v>1966078.9272062883</v>
      </c>
    </row>
    <row r="934" spans="1:117" x14ac:dyDescent="0.75">
      <c r="A934" s="11">
        <v>921</v>
      </c>
      <c r="C934" s="24">
        <f t="shared" ref="C934:M943" ca="1" si="542">_xlfn.NORM.S.INV(RAND())</f>
        <v>1.3222527485153033</v>
      </c>
      <c r="D934" s="24">
        <f t="shared" ca="1" si="542"/>
        <v>1.3150473539420808</v>
      </c>
      <c r="E934" s="24">
        <f t="shared" ca="1" si="542"/>
        <v>3.0863669256616797E-2</v>
      </c>
      <c r="F934" s="24">
        <f t="shared" ca="1" si="542"/>
        <v>1.6048541244341601</v>
      </c>
      <c r="G934" s="24">
        <f t="shared" ca="1" si="542"/>
        <v>-0.29473318757802813</v>
      </c>
      <c r="H934" s="24">
        <f t="shared" ca="1" si="542"/>
        <v>-0.15824617646328532</v>
      </c>
      <c r="I934" s="24">
        <f t="shared" ca="1" si="542"/>
        <v>0.94463625566285414</v>
      </c>
      <c r="J934" s="24">
        <f t="shared" ca="1" si="542"/>
        <v>1.0824314923995861</v>
      </c>
      <c r="K934" s="24">
        <f t="shared" ca="1" si="542"/>
        <v>1.110624351647499</v>
      </c>
      <c r="L934" s="24">
        <f t="shared" ca="1" si="542"/>
        <v>-0.4366376631165958</v>
      </c>
      <c r="M934" s="24">
        <f t="shared" ca="1" si="542"/>
        <v>-0.2588759129920461</v>
      </c>
      <c r="N934" s="24">
        <f ca="1">SQRT(Inputs!$B$38)*C934+SQRT(1-Inputs!$B$38)*_xlfn.NORM.S.INV(RAND())</f>
        <v>1.0900095764719873</v>
      </c>
      <c r="O934" s="24">
        <f ca="1">SQRT(Inputs!$B$38)*D934+SQRT(1-Inputs!$B$38)*_xlfn.NORM.S.INV(RAND())</f>
        <v>1.2811699519021114</v>
      </c>
      <c r="P934" s="24">
        <f ca="1">SQRT(Inputs!$B$38)*E934+SQRT(1-Inputs!$B$38)*_xlfn.NORM.S.INV(RAND())</f>
        <v>0.20453446210452053</v>
      </c>
      <c r="Q934" s="24">
        <f ca="1">SQRT(Inputs!$B$38)*F934+SQRT(1-Inputs!$B$38)*_xlfn.NORM.S.INV(RAND())</f>
        <v>1.5264127692973082</v>
      </c>
      <c r="R934" s="24">
        <f ca="1">SQRT(Inputs!$B$38)*G934+SQRT(1-Inputs!$B$38)*_xlfn.NORM.S.INV(RAND())</f>
        <v>0.39794135198371428</v>
      </c>
      <c r="S934" s="24">
        <f ca="1">SQRT(Inputs!$B$38)*H934+SQRT(1-Inputs!$B$38)*_xlfn.NORM.S.INV(RAND())</f>
        <v>0.48867579927414129</v>
      </c>
      <c r="T934" s="24">
        <f ca="1">SQRT(Inputs!$B$38)*I934+SQRT(1-Inputs!$B$38)*_xlfn.NORM.S.INV(RAND())</f>
        <v>-0.44448593399868708</v>
      </c>
      <c r="U934" s="24">
        <f ca="1">SQRT(Inputs!$B$38)*J934+SQRT(1-Inputs!$B$38)*_xlfn.NORM.S.INV(RAND())</f>
        <v>-0.16131010204031127</v>
      </c>
      <c r="V934" s="24">
        <f ca="1">SQRT(Inputs!$B$38)*K934+SQRT(1-Inputs!$B$38)*_xlfn.NORM.S.INV(RAND())</f>
        <v>-0.25615690271835545</v>
      </c>
      <c r="W934" s="24">
        <f ca="1">SQRT(Inputs!$B$38)*L934+SQRT(1-Inputs!$B$38)*_xlfn.NORM.S.INV(RAND())</f>
        <v>1.1323653331222359</v>
      </c>
      <c r="X934" s="24">
        <f ca="1">SQRT(Inputs!$B$38)*M934+SQRT(1-Inputs!$B$38)*_xlfn.NORM.S.INV(RAND())</f>
        <v>-0.49646172208756145</v>
      </c>
      <c r="Y934" s="24">
        <f ca="1">SQRT(Inputs!$B$38)*C934+SQRT(1-Inputs!$B$38)*_xlfn.NORM.S.INV(RAND())</f>
        <v>-0.72630710351711703</v>
      </c>
      <c r="Z934" s="24">
        <f ca="1">SQRT(Inputs!$B$38)*D934+SQRT(1-Inputs!$B$38)*_xlfn.NORM.S.INV(RAND())</f>
        <v>1.5557307821312749</v>
      </c>
      <c r="AA934" s="24">
        <f ca="1">SQRT(Inputs!$B$38)*E934+SQRT(1-Inputs!$B$38)*_xlfn.NORM.S.INV(RAND())</f>
        <v>0.4309247456699799</v>
      </c>
      <c r="AB934" s="24">
        <f ca="1">SQRT(Inputs!$B$38)*F934+SQRT(1-Inputs!$B$38)*_xlfn.NORM.S.INV(RAND())</f>
        <v>0.96538909264055572</v>
      </c>
      <c r="AC934" s="24">
        <f ca="1">SQRT(Inputs!$B$38)*G934+SQRT(1-Inputs!$B$38)*_xlfn.NORM.S.INV(RAND())</f>
        <v>2.6617955294643919E-2</v>
      </c>
      <c r="AD934" s="24">
        <f ca="1">SQRT(Inputs!$B$38)*H934+SQRT(1-Inputs!$B$38)*_xlfn.NORM.S.INV(RAND())</f>
        <v>0.48374498125425824</v>
      </c>
      <c r="AE934" s="24">
        <f ca="1">SQRT(Inputs!$B$38)*I934+SQRT(1-Inputs!$B$38)*_xlfn.NORM.S.INV(RAND())</f>
        <v>0.95697833345737715</v>
      </c>
      <c r="AF934" s="24">
        <f ca="1">SQRT(Inputs!$B$38)*J934+SQRT(1-Inputs!$B$38)*_xlfn.NORM.S.INV(RAND())</f>
        <v>9.8664693668341075E-3</v>
      </c>
      <c r="AG934" s="24">
        <f ca="1">SQRT(Inputs!$B$38)*K934+SQRT(1-Inputs!$B$38)*_xlfn.NORM.S.INV(RAND())</f>
        <v>-1.0001596630951997</v>
      </c>
      <c r="AH934" s="24">
        <f ca="1">SQRT(Inputs!$B$38)*L934+SQRT(1-Inputs!$B$38)*_xlfn.NORM.S.INV(RAND())</f>
        <v>-0.76852662171963038</v>
      </c>
      <c r="AI934" s="24">
        <f ca="1">SQRT(Inputs!$B$38)*M934+SQRT(1-Inputs!$B$38)*_xlfn.NORM.S.INV(RAND())</f>
        <v>-1.0866897927556365</v>
      </c>
      <c r="AJ934" s="24">
        <f ca="1">SQRT(Inputs!$B$38)*C934+SQRT(1-Inputs!$B$38)*_xlfn.NORM.S.INV(RAND())</f>
        <v>0.53681724115351859</v>
      </c>
      <c r="AK934" s="24">
        <f ca="1">SQRT(Inputs!$B$38)*D934+SQRT(1-Inputs!$B$38)*_xlfn.NORM.S.INV(RAND())</f>
        <v>1.8117555339247271</v>
      </c>
      <c r="AL934" s="24">
        <f ca="1">SQRT(Inputs!$B$38)*E934+SQRT(1-Inputs!$B$38)*_xlfn.NORM.S.INV(RAND())</f>
        <v>0.22468634940650897</v>
      </c>
      <c r="AM934" s="24">
        <f ca="1">SQRT(Inputs!$B$38)*F934+SQRT(1-Inputs!$B$38)*_xlfn.NORM.S.INV(RAND())</f>
        <v>1.6363149825921264</v>
      </c>
      <c r="AN934" s="24">
        <f ca="1">SQRT(Inputs!$B$38)*G934+SQRT(1-Inputs!$B$38)*_xlfn.NORM.S.INV(RAND())</f>
        <v>-1.224798141217784</v>
      </c>
      <c r="AO934" s="24">
        <f ca="1">SQRT(Inputs!$B$38)*H934+SQRT(1-Inputs!$B$38)*_xlfn.NORM.S.INV(RAND())</f>
        <v>-0.33971618693158923</v>
      </c>
      <c r="AP934" s="24">
        <f ca="1">SQRT(Inputs!$B$38)*I934+SQRT(1-Inputs!$B$38)*_xlfn.NORM.S.INV(RAND())</f>
        <v>-0.75198820881190076</v>
      </c>
      <c r="AQ934" s="24">
        <f ca="1">SQRT(Inputs!$B$38)*J934+SQRT(1-Inputs!$B$38)*_xlfn.NORM.S.INV(RAND())</f>
        <v>-3.355411116870699E-2</v>
      </c>
      <c r="AR934" s="24">
        <f ca="1">SQRT(Inputs!$B$38)*K934+SQRT(1-Inputs!$B$38)*_xlfn.NORM.S.INV(RAND())</f>
        <v>-0.15215638064768622</v>
      </c>
      <c r="AS934" s="24">
        <f ca="1">SQRT(Inputs!$B$38)*L934+SQRT(1-Inputs!$B$38)*_xlfn.NORM.S.INV(RAND())</f>
        <v>-1.8066507079112819</v>
      </c>
      <c r="AT934" s="24">
        <f ca="1">SQRT(Inputs!$B$38)*M934+SQRT(1-Inputs!$B$38)*_xlfn.NORM.S.INV(RAND())</f>
        <v>1.0857200101922297</v>
      </c>
      <c r="AU934" s="15">
        <f ca="1">Inputs!$B$6*EXP($B$8-0.5*C$5^2+C$5*N934)</f>
        <v>5919.7862360250128</v>
      </c>
      <c r="AV934" s="15">
        <f t="shared" ca="1" si="510"/>
        <v>8699.418702354018</v>
      </c>
      <c r="AW934" s="15">
        <f t="shared" ca="1" si="511"/>
        <v>10904.108848377065</v>
      </c>
      <c r="AX934" s="15">
        <f t="shared" ca="1" si="512"/>
        <v>16109.784461441581</v>
      </c>
      <c r="AY934" s="15">
        <f t="shared" ca="1" si="513"/>
        <v>20624.381531476032</v>
      </c>
      <c r="AZ934" s="15">
        <f t="shared" ca="1" si="514"/>
        <v>26618.742826218044</v>
      </c>
      <c r="BA934" s="15">
        <f t="shared" ca="1" si="515"/>
        <v>31093.882116576046</v>
      </c>
      <c r="BB934" s="15">
        <f t="shared" ca="1" si="516"/>
        <v>37458.085365523366</v>
      </c>
      <c r="BC934" s="15">
        <f t="shared" ca="1" si="517"/>
        <v>44756.149947749</v>
      </c>
      <c r="BD934" s="15">
        <f t="shared" ca="1" si="518"/>
        <v>60956.519555439845</v>
      </c>
      <c r="BE934" s="15">
        <f t="shared" ca="1" si="519"/>
        <v>71392.098681095653</v>
      </c>
      <c r="BF934" s="15">
        <f ca="1">Inputs!$B$13*EXP($B$9-0.5*C$6^2+C$6*Y934)</f>
        <v>11976.246699693931</v>
      </c>
      <c r="BG934" s="15">
        <f t="shared" ca="1" si="520"/>
        <v>19326.02224842615</v>
      </c>
      <c r="BH934" s="15">
        <f t="shared" ca="1" si="521"/>
        <v>25362.276195631126</v>
      </c>
      <c r="BI934" s="15">
        <f t="shared" ca="1" si="522"/>
        <v>36021.001130226767</v>
      </c>
      <c r="BJ934" s="15">
        <f t="shared" ca="1" si="523"/>
        <v>44329.159869260548</v>
      </c>
      <c r="BK934" s="15">
        <f t="shared" ca="1" si="524"/>
        <v>58109.345882497422</v>
      </c>
      <c r="BL934" s="15">
        <f t="shared" ca="1" si="525"/>
        <v>80804.978014974025</v>
      </c>
      <c r="BM934" s="15">
        <f t="shared" ca="1" si="526"/>
        <v>99448.575955600143</v>
      </c>
      <c r="BN934" s="15">
        <f t="shared" ca="1" si="527"/>
        <v>108494.34375254399</v>
      </c>
      <c r="BO934" s="15">
        <f t="shared" ca="1" si="528"/>
        <v>122082.99516720697</v>
      </c>
      <c r="BP934" s="15">
        <f t="shared" ca="1" si="529"/>
        <v>132854.92189780707</v>
      </c>
      <c r="BQ934" s="15">
        <f ca="1">Inputs!$B$20*EXP($B$10-0.5*C$7^2+C$7*AJ934)</f>
        <v>5189.1670288709329</v>
      </c>
      <c r="BR934" s="15">
        <f t="shared" ca="1" si="530"/>
        <v>12517.55489587491</v>
      </c>
      <c r="BS934" s="15">
        <f t="shared" ca="1" si="531"/>
        <v>18284.065061000816</v>
      </c>
      <c r="BT934" s="15">
        <f t="shared" ca="1" si="532"/>
        <v>38725.141616608642</v>
      </c>
      <c r="BU934" s="15">
        <f t="shared" ca="1" si="533"/>
        <v>39903.344877612406</v>
      </c>
      <c r="BV934" s="15">
        <f t="shared" ca="1" si="534"/>
        <v>51426.464729428204</v>
      </c>
      <c r="BW934" s="15">
        <f t="shared" ca="1" si="535"/>
        <v>61203.693200904112</v>
      </c>
      <c r="BX934" s="15">
        <f t="shared" ca="1" si="536"/>
        <v>85029.30102047931</v>
      </c>
      <c r="BY934" s="15">
        <f t="shared" ca="1" si="537"/>
        <v>115722.15627524663</v>
      </c>
      <c r="BZ934" s="15">
        <f t="shared" ca="1" si="538"/>
        <v>116487.1800589347</v>
      </c>
      <c r="CA934" s="15">
        <f t="shared" ca="1" si="539"/>
        <v>198449.72484329221</v>
      </c>
      <c r="CB934" s="15">
        <f ca="1">(AU934*DCF!C$10-DCF!C$5*MAX(AU934*DCF!C$10,0)-MAX(AU934-Inputs!$B$6,0)/Inputs!$B$10)*DCF!C$6</f>
        <v>1036.2468241198922</v>
      </c>
      <c r="CC934" s="15">
        <f ca="1">(AV934*DCF!D$10-DCF!D$5*MAX(AV934*DCF!D$10,0)-MAX(AV934-AU934,0)/Inputs!$B$10)*DCF!D$6</f>
        <v>1442.6837433069486</v>
      </c>
      <c r="CD934" s="15">
        <f ca="1">(AW934*DCF!E$10-DCF!E$5*MAX(AW934*DCF!E$10,0)-MAX(AW934-AV934,0)/Inputs!$B$10)*DCF!E$6</f>
        <v>2020.9976334848538</v>
      </c>
      <c r="CE934" s="15">
        <f ca="1">(AX934*DCF!F$10-DCF!F$5*MAX(AX934*DCF!F$10,0)-MAX(AX934-AW934,0)/Inputs!$B$10)*DCF!F$6</f>
        <v>2433.5682427957408</v>
      </c>
      <c r="CF934" s="15">
        <f ca="1">(AY934*DCF!G$10-DCF!G$5*MAX(AY934*DCF!G$10,0)-MAX(AY934-AX934,0)/Inputs!$B$10)*DCF!G$6</f>
        <v>3381.6608704718765</v>
      </c>
      <c r="CG934" s="15">
        <f ca="1">(AZ934*DCF!H$10-DCF!H$5*MAX(AZ934*DCF!H$10,0)-MAX(AZ934-AY934,0)/Inputs!$B$10)*DCF!H$6</f>
        <v>4103.6417018365628</v>
      </c>
      <c r="CH934" s="15">
        <f ca="1">(BA934*DCF!I$10-DCF!I$5*MAX(BA934*DCF!I$10,0)-MAX(BA934-AZ934,0)/Inputs!$B$10)*DCF!I$6</f>
        <v>4945.6383160932874</v>
      </c>
      <c r="CI934" s="15">
        <f ca="1">(BB934*DCF!J$10-DCF!J$5*MAX(BB934*DCF!J$10,0)-MAX(BB934-BA934,0)/Inputs!$B$10)*DCF!J$6</f>
        <v>5463.5042349050373</v>
      </c>
      <c r="CJ934" s="15">
        <f ca="1">(BC934*DCF!K$10-DCF!K$5*MAX(BC934*DCF!K$10,0)-MAX(BC934-BB934,0)/Inputs!$B$10)*DCF!K$6</f>
        <v>6183.4034091289204</v>
      </c>
      <c r="CK934" s="15">
        <f ca="1">(BD934*DCF!L$10-DCF!L$5*MAX(BD934*DCF!L$10,0)-MAX(BD934-BC934,0)/Inputs!$B$10)*DCF!L$6</f>
        <v>7098.4321990164754</v>
      </c>
      <c r="CL934" s="15">
        <f ca="1">(BE934*DCF!M$10-DCF!M$5*MAX(BE934*DCF!M$10,0)-MAX(BE934-BD934,0)/Inputs!$B$10)*DCF!M$6</f>
        <v>8827.7070828759861</v>
      </c>
      <c r="CM934" s="15">
        <f ca="1">(BF934*DCF!C$28-DCF!C$5*MAX(BF934*DCF!C$28,0)-MAX(BF934-Inputs!$B$13,0)/Inputs!$B$17)*DCF!C$6</f>
        <v>3518.9872628368175</v>
      </c>
      <c r="CN934" s="15">
        <f ca="1">(BG934*DCF!D$28-DCF!D$5*MAX(BG934*DCF!D$28,0)-MAX(BG934-BF934,0)/Inputs!$B$17)*DCF!D$6</f>
        <v>4123.9151748900495</v>
      </c>
      <c r="CO934" s="15">
        <f ca="1">(BH934*DCF!E$28-DCF!E$5*MAX(BH934*DCF!E$28,0)-MAX(BH934-BG934,0)/Inputs!$B$17)*DCF!E$6</f>
        <v>5993.38566526667</v>
      </c>
      <c r="CP934" s="15">
        <f ca="1">(BI934*DCF!F$28-DCF!F$5*MAX(BI934*DCF!F$28,0)-MAX(BI934-BH934,0)/Inputs!$B$17)*DCF!F$6</f>
        <v>7838.1636342770435</v>
      </c>
      <c r="CQ934" s="15">
        <f ca="1">(BJ934*DCF!G$28-DCF!G$5*MAX(BJ934*DCF!G$28,0)-MAX(BJ934-BI934,0)/Inputs!$B$17)*DCF!G$6</f>
        <v>10104.186627127756</v>
      </c>
      <c r="CR934" s="15">
        <f ca="1">(BK934*DCF!H$28-DCF!H$5*MAX(BK934*DCF!H$28,0)-MAX(BK934-BJ934,0)/Inputs!$B$17)*DCF!H$6</f>
        <v>12230.028155853404</v>
      </c>
      <c r="CS934" s="15">
        <f ca="1">(BL934*DCF!I$28-DCF!I$5*MAX(BL934*DCF!I$28,0)-MAX(BL934-BK934,0)/Inputs!$B$17)*DCF!I$6</f>
        <v>15744.016996678833</v>
      </c>
      <c r="CT934" s="15">
        <f ca="1">(BM934*DCF!J$28-DCF!J$5*MAX(BM934*DCF!J$28,0)-MAX(BM934-BL934,0)/Inputs!$B$17)*DCF!J$6</f>
        <v>19713.299512704281</v>
      </c>
      <c r="CU934" s="15">
        <f ca="1">(BN934*DCF!K$28-DCF!K$5*MAX(BN934*DCF!K$28,0)-MAX(BN934-BM934,0)/Inputs!$B$17)*DCF!K$6</f>
        <v>21804.200209592476</v>
      </c>
      <c r="CV934" s="15">
        <f ca="1">(BO934*DCF!L$28-DCF!L$5*MAX(BO934*DCF!L$28,0)-MAX(BO934-BN934,0)/Inputs!$B$17)*DCF!L$6</f>
        <v>22820.541476040089</v>
      </c>
      <c r="CW934" s="15">
        <f ca="1">(BP934*DCF!M$28-DCF!M$5*MAX(BP934*DCF!M$28,0)-MAX(BP934-BO934,0)/Inputs!$B$17)*DCF!M$6</f>
        <v>23870.761415149733</v>
      </c>
      <c r="CX934" s="15">
        <f ca="1">(BQ934*DCF!C$46-DCF!C$5*MAX(BQ934*DCF!C$46,0)-MAX(BQ934-Inputs!$B$20,0)/Inputs!$B$24)*DCF!C$6</f>
        <v>-2116.7438999105771</v>
      </c>
      <c r="CY934" s="15">
        <f ca="1">(BR934*DCF!D$46-DCF!D$5*MAX(BR934*DCF!D$46,0)-MAX(BR934-BQ934,0)/Inputs!$B$24)*DCF!D$6</f>
        <v>-5263.416979280466</v>
      </c>
      <c r="CZ934" s="15">
        <f ca="1">(BS934*DCF!E$46-DCF!E$5*MAX(BS934*DCF!E$46,0)-MAX(BS934-BR934,0)/Inputs!$B$24)*DCF!E$6</f>
        <v>-4435.1220859877731</v>
      </c>
      <c r="DA934" s="15">
        <f ca="1">(BT934*DCF!F$46-DCF!F$5*MAX(BT934*DCF!F$46,0)-MAX(BT934-BS934,0)/Inputs!$B$24)*DCF!F$6</f>
        <v>-10263.451817163845</v>
      </c>
      <c r="DB934" s="15">
        <f ca="1">(BU934*DCF!G$46-DCF!G$5*MAX(BU934*DCF!G$46,0)-MAX(BU934-BT934,0)/Inputs!$B$24)*DCF!G$6</f>
        <v>-1738.5939808475089</v>
      </c>
      <c r="DC934" s="15">
        <f ca="1">(BV934*DCF!H$46-DCF!H$5*MAX(BV934*DCF!H$46,0)-MAX(BV934-BU934,0)/Inputs!$B$24)*DCF!H$6</f>
        <v>-3580.7388906250335</v>
      </c>
      <c r="DD934" s="15">
        <f ca="1">(BW934*DCF!I$46-DCF!I$5*MAX(BW934*DCF!I$46,0)-MAX(BW934-BV934,0)/Inputs!$B$24)*DCF!I$6</f>
        <v>-1393.141041435922</v>
      </c>
      <c r="DE934" s="15">
        <f ca="1">(BX934*DCF!J$46-DCF!J$5*MAX(BX934*DCF!J$46,0)-MAX(BX934-BW934,0)/Inputs!$B$24)*DCF!J$6</f>
        <v>-2751.4179638617306</v>
      </c>
      <c r="DF934" s="15">
        <f ca="1">(BY934*DCF!K$46-DCF!K$5*MAX(BY934*DCF!K$46,0)-MAX(BY934-BX934,0)/Inputs!$B$24)*DCF!K$6</f>
        <v>-908.49655494920637</v>
      </c>
      <c r="DG934" s="15">
        <f ca="1">(BZ934*DCF!L$46-DCF!L$5*MAX(BZ934*DCF!L$46,0)-MAX(BZ934-BY934,0)/Inputs!$B$24)*DCF!L$6</f>
        <v>7879.0934231845777</v>
      </c>
      <c r="DH934" s="15">
        <f ca="1">(CA934*DCF!M$46-DCF!M$5*MAX(CA934*DCF!M$46,0)-MAX(CA934-BZ934,0)/Inputs!$B$24)*DCF!M$6</f>
        <v>-1577.0986317474515</v>
      </c>
      <c r="DI934" s="15">
        <f ca="1">SUM(CB934:CL934)+BE934*DCF!M$10*(1+Inputs!$B$30)*(1-Inputs!$B$33)*(1-Inputs!$B$30/Inputs!$B$31)/(Inputs!$B$29-Inputs!$B$30)*DCF!M$6</f>
        <v>245622.63895029586</v>
      </c>
      <c r="DJ934" s="15">
        <f ca="1">SUM(CM934:CW934)+BP934*DCF!M$28*(1+Inputs!$B$30)*(1-Inputs!$B$33)*(1-Inputs!$B$30/Inputs!$B$31)/(Inputs!$B$29-Inputs!$B$30)*DCF!M$6</f>
        <v>640744.15875183605</v>
      </c>
      <c r="DK934" s="15">
        <f ca="1">SUM(CX934:DH934)+CA934*DCF!M$46*(1+Inputs!$B$30)*(1-Inputs!$B$33)*(1-Inputs!$B$30/Inputs!$B$31)/(Inputs!$B$29-Inputs!$B$30)*DCF!M$6</f>
        <v>280677.65405783104</v>
      </c>
      <c r="DM934" s="15">
        <f ca="1">DI934+DJ934+DK934+Inputs!$B$34+Inputs!$B$36-Inputs!$B$35</f>
        <v>1243895.4517599628</v>
      </c>
    </row>
    <row r="935" spans="1:117" x14ac:dyDescent="0.75">
      <c r="A935" s="11">
        <v>922</v>
      </c>
      <c r="C935" s="24">
        <f t="shared" ca="1" si="542"/>
        <v>-0.17647596714055053</v>
      </c>
      <c r="D935" s="24">
        <f t="shared" ca="1" si="542"/>
        <v>-1.902364970864058</v>
      </c>
      <c r="E935" s="24">
        <f t="shared" ca="1" si="542"/>
        <v>-0.36584895053562755</v>
      </c>
      <c r="F935" s="24">
        <f t="shared" ca="1" si="542"/>
        <v>1.5118427954922666</v>
      </c>
      <c r="G935" s="24">
        <f t="shared" ca="1" si="542"/>
        <v>5.6756749072713109E-2</v>
      </c>
      <c r="H935" s="24">
        <f t="shared" ca="1" si="542"/>
        <v>1.0539505256042203</v>
      </c>
      <c r="I935" s="24">
        <f t="shared" ca="1" si="542"/>
        <v>6.3659705772922959E-2</v>
      </c>
      <c r="J935" s="24">
        <f t="shared" ca="1" si="542"/>
        <v>0.13334736709489262</v>
      </c>
      <c r="K935" s="24">
        <f t="shared" ca="1" si="542"/>
        <v>0.18874484860414098</v>
      </c>
      <c r="L935" s="24">
        <f t="shared" ca="1" si="542"/>
        <v>-1.4838976864559312</v>
      </c>
      <c r="M935" s="24">
        <f t="shared" ca="1" si="542"/>
        <v>-6.4541206978594834E-2</v>
      </c>
      <c r="N935" s="24">
        <f ca="1">SQRT(Inputs!$B$38)*C935+SQRT(1-Inputs!$B$38)*_xlfn.NORM.S.INV(RAND())</f>
        <v>-0.5471513872842283</v>
      </c>
      <c r="O935" s="24">
        <f ca="1">SQRT(Inputs!$B$38)*D935+SQRT(1-Inputs!$B$38)*_xlfn.NORM.S.INV(RAND())</f>
        <v>-0.98362568991503829</v>
      </c>
      <c r="P935" s="24">
        <f ca="1">SQRT(Inputs!$B$38)*E935+SQRT(1-Inputs!$B$38)*_xlfn.NORM.S.INV(RAND())</f>
        <v>-0.22904822746814502</v>
      </c>
      <c r="Q935" s="24">
        <f ca="1">SQRT(Inputs!$B$38)*F935+SQRT(1-Inputs!$B$38)*_xlfn.NORM.S.INV(RAND())</f>
        <v>0.89156975302837493</v>
      </c>
      <c r="R935" s="24">
        <f ca="1">SQRT(Inputs!$B$38)*G935+SQRT(1-Inputs!$B$38)*_xlfn.NORM.S.INV(RAND())</f>
        <v>0.19693716188377189</v>
      </c>
      <c r="S935" s="24">
        <f ca="1">SQRT(Inputs!$B$38)*H935+SQRT(1-Inputs!$B$38)*_xlfn.NORM.S.INV(RAND())</f>
        <v>0.7288608765150314</v>
      </c>
      <c r="T935" s="24">
        <f ca="1">SQRT(Inputs!$B$38)*I935+SQRT(1-Inputs!$B$38)*_xlfn.NORM.S.INV(RAND())</f>
        <v>-1.0092852749051158</v>
      </c>
      <c r="U935" s="24">
        <f ca="1">SQRT(Inputs!$B$38)*J935+SQRT(1-Inputs!$B$38)*_xlfn.NORM.S.INV(RAND())</f>
        <v>0.61062067949030874</v>
      </c>
      <c r="V935" s="24">
        <f ca="1">SQRT(Inputs!$B$38)*K935+SQRT(1-Inputs!$B$38)*_xlfn.NORM.S.INV(RAND())</f>
        <v>0.10496559094181065</v>
      </c>
      <c r="W935" s="24">
        <f ca="1">SQRT(Inputs!$B$38)*L935+SQRT(1-Inputs!$B$38)*_xlfn.NORM.S.INV(RAND())</f>
        <v>-0.48110899653523481</v>
      </c>
      <c r="X935" s="24">
        <f ca="1">SQRT(Inputs!$B$38)*M935+SQRT(1-Inputs!$B$38)*_xlfn.NORM.S.INV(RAND())</f>
        <v>1.4083086779382727E-2</v>
      </c>
      <c r="Y935" s="24">
        <f ca="1">SQRT(Inputs!$B$38)*C935+SQRT(1-Inputs!$B$38)*_xlfn.NORM.S.INV(RAND())</f>
        <v>0.62677489101987915</v>
      </c>
      <c r="Z935" s="24">
        <f ca="1">SQRT(Inputs!$B$38)*D935+SQRT(1-Inputs!$B$38)*_xlfn.NORM.S.INV(RAND())</f>
        <v>-0.90370540063883276</v>
      </c>
      <c r="AA935" s="24">
        <f ca="1">SQRT(Inputs!$B$38)*E935+SQRT(1-Inputs!$B$38)*_xlfn.NORM.S.INV(RAND())</f>
        <v>0.5248019416735008</v>
      </c>
      <c r="AB935" s="24">
        <f ca="1">SQRT(Inputs!$B$38)*F935+SQRT(1-Inputs!$B$38)*_xlfn.NORM.S.INV(RAND())</f>
        <v>0.79548076081511399</v>
      </c>
      <c r="AC935" s="24">
        <f ca="1">SQRT(Inputs!$B$38)*G935+SQRT(1-Inputs!$B$38)*_xlfn.NORM.S.INV(RAND())</f>
        <v>1.6199401631343271</v>
      </c>
      <c r="AD935" s="24">
        <f ca="1">SQRT(Inputs!$B$38)*H935+SQRT(1-Inputs!$B$38)*_xlfn.NORM.S.INV(RAND())</f>
        <v>0.23862947661173978</v>
      </c>
      <c r="AE935" s="24">
        <f ca="1">SQRT(Inputs!$B$38)*I935+SQRT(1-Inputs!$B$38)*_xlfn.NORM.S.INV(RAND())</f>
        <v>-0.8712603067616963</v>
      </c>
      <c r="AF935" s="24">
        <f ca="1">SQRT(Inputs!$B$38)*J935+SQRT(1-Inputs!$B$38)*_xlfn.NORM.S.INV(RAND())</f>
        <v>-0.16236058018394742</v>
      </c>
      <c r="AG935" s="24">
        <f ca="1">SQRT(Inputs!$B$38)*K935+SQRT(1-Inputs!$B$38)*_xlfn.NORM.S.INV(RAND())</f>
        <v>-1.1627742301839897E-2</v>
      </c>
      <c r="AH935" s="24">
        <f ca="1">SQRT(Inputs!$B$38)*L935+SQRT(1-Inputs!$B$38)*_xlfn.NORM.S.INV(RAND())</f>
        <v>-1.7731150832655351</v>
      </c>
      <c r="AI935" s="24">
        <f ca="1">SQRT(Inputs!$B$38)*M935+SQRT(1-Inputs!$B$38)*_xlfn.NORM.S.INV(RAND())</f>
        <v>0.71110114109948597</v>
      </c>
      <c r="AJ935" s="24">
        <f ca="1">SQRT(Inputs!$B$38)*C935+SQRT(1-Inputs!$B$38)*_xlfn.NORM.S.INV(RAND())</f>
        <v>0.66571454101819882</v>
      </c>
      <c r="AK935" s="24">
        <f ca="1">SQRT(Inputs!$B$38)*D935+SQRT(1-Inputs!$B$38)*_xlfn.NORM.S.INV(RAND())</f>
        <v>-1.2422654322032938</v>
      </c>
      <c r="AL935" s="24">
        <f ca="1">SQRT(Inputs!$B$38)*E935+SQRT(1-Inputs!$B$38)*_xlfn.NORM.S.INV(RAND())</f>
        <v>-0.19576603941163637</v>
      </c>
      <c r="AM935" s="24">
        <f ca="1">SQRT(Inputs!$B$38)*F935+SQRT(1-Inputs!$B$38)*_xlfn.NORM.S.INV(RAND())</f>
        <v>1.0680311169589993</v>
      </c>
      <c r="AN935" s="24">
        <f ca="1">SQRT(Inputs!$B$38)*G935+SQRT(1-Inputs!$B$38)*_xlfn.NORM.S.INV(RAND())</f>
        <v>-0.37339462436306697</v>
      </c>
      <c r="AO935" s="24">
        <f ca="1">SQRT(Inputs!$B$38)*H935+SQRT(1-Inputs!$B$38)*_xlfn.NORM.S.INV(RAND())</f>
        <v>0.33818166468355482</v>
      </c>
      <c r="AP935" s="24">
        <f ca="1">SQRT(Inputs!$B$38)*I935+SQRT(1-Inputs!$B$38)*_xlfn.NORM.S.INV(RAND())</f>
        <v>1.115734995443501</v>
      </c>
      <c r="AQ935" s="24">
        <f ca="1">SQRT(Inputs!$B$38)*J935+SQRT(1-Inputs!$B$38)*_xlfn.NORM.S.INV(RAND())</f>
        <v>-0.21285358054548548</v>
      </c>
      <c r="AR935" s="24">
        <f ca="1">SQRT(Inputs!$B$38)*K935+SQRT(1-Inputs!$B$38)*_xlfn.NORM.S.INV(RAND())</f>
        <v>-0.4908932275250808</v>
      </c>
      <c r="AS935" s="24">
        <f ca="1">SQRT(Inputs!$B$38)*L935+SQRT(1-Inputs!$B$38)*_xlfn.NORM.S.INV(RAND())</f>
        <v>-0.87857905122655677</v>
      </c>
      <c r="AT935" s="24">
        <f ca="1">SQRT(Inputs!$B$38)*M935+SQRT(1-Inputs!$B$38)*_xlfn.NORM.S.INV(RAND())</f>
        <v>0.7670419573324555</v>
      </c>
      <c r="AU935" s="15">
        <f ca="1">Inputs!$B$6*EXP($B$8-0.5*C$5^2+C$5*N935)</f>
        <v>4541.6394512926827</v>
      </c>
      <c r="AV935" s="15">
        <f t="shared" ca="1" si="510"/>
        <v>4783.8539359346769</v>
      </c>
      <c r="AW935" s="15">
        <f t="shared" ca="1" si="511"/>
        <v>5655.6091119361063</v>
      </c>
      <c r="AX935" s="15">
        <f t="shared" ca="1" si="512"/>
        <v>7718.5164835766936</v>
      </c>
      <c r="AY935" s="15">
        <f t="shared" ca="1" si="513"/>
        <v>9652.2827483275523</v>
      </c>
      <c r="AZ935" s="15">
        <f t="shared" ca="1" si="514"/>
        <v>12791.554174971196</v>
      </c>
      <c r="BA935" s="15">
        <f t="shared" ca="1" si="515"/>
        <v>14084.415376561603</v>
      </c>
      <c r="BB935" s="15">
        <f t="shared" ca="1" si="516"/>
        <v>18331.481288179417</v>
      </c>
      <c r="BC935" s="15">
        <f t="shared" ca="1" si="517"/>
        <v>22680.040509423674</v>
      </c>
      <c r="BD935" s="15">
        <f t="shared" ca="1" si="518"/>
        <v>26562.574984818748</v>
      </c>
      <c r="BE935" s="15">
        <f t="shared" ca="1" si="519"/>
        <v>32590.806413018985</v>
      </c>
      <c r="BF935" s="15">
        <f ca="1">Inputs!$B$13*EXP($B$9-0.5*C$6^2+C$6*Y935)</f>
        <v>15660.95428913188</v>
      </c>
      <c r="BG935" s="15">
        <f t="shared" ca="1" si="520"/>
        <v>16214.746853786457</v>
      </c>
      <c r="BH935" s="15">
        <f t="shared" ca="1" si="521"/>
        <v>21613.146097485751</v>
      </c>
      <c r="BI935" s="15">
        <f t="shared" ca="1" si="522"/>
        <v>29903.896691527596</v>
      </c>
      <c r="BJ935" s="15">
        <f t="shared" ca="1" si="523"/>
        <v>46302.670544379434</v>
      </c>
      <c r="BK935" s="15">
        <f t="shared" ca="1" si="524"/>
        <v>58704.278762205999</v>
      </c>
      <c r="BL935" s="15">
        <f t="shared" ca="1" si="525"/>
        <v>64412.018840977995</v>
      </c>
      <c r="BM935" s="15">
        <f t="shared" ca="1" si="526"/>
        <v>77595.311533967542</v>
      </c>
      <c r="BN935" s="15">
        <f t="shared" ca="1" si="527"/>
        <v>95299.631191108114</v>
      </c>
      <c r="BO935" s="15">
        <f t="shared" ca="1" si="528"/>
        <v>95416.870670726363</v>
      </c>
      <c r="BP935" s="15">
        <f t="shared" ca="1" si="529"/>
        <v>127293.47222792101</v>
      </c>
      <c r="BQ935" s="15">
        <f ca="1">Inputs!$B$20*EXP($B$10-0.5*C$7^2+C$7*AJ935)</f>
        <v>5431.910043928141</v>
      </c>
      <c r="BR935" s="15">
        <f t="shared" ca="1" si="530"/>
        <v>4967.6837142343684</v>
      </c>
      <c r="BS935" s="15">
        <f t="shared" ca="1" si="531"/>
        <v>6430.7835988727011</v>
      </c>
      <c r="BT935" s="15">
        <f t="shared" ca="1" si="532"/>
        <v>11733.832566901459</v>
      </c>
      <c r="BU935" s="15">
        <f t="shared" ca="1" si="533"/>
        <v>14856.855967145502</v>
      </c>
      <c r="BV935" s="15">
        <f t="shared" ca="1" si="534"/>
        <v>22306.622580736832</v>
      </c>
      <c r="BW935" s="15">
        <f t="shared" ca="1" si="535"/>
        <v>39418.704052336507</v>
      </c>
      <c r="BX935" s="15">
        <f t="shared" ca="1" si="536"/>
        <v>52830.247796506956</v>
      </c>
      <c r="BY935" s="15">
        <f t="shared" ca="1" si="537"/>
        <v>67388.296947763738</v>
      </c>
      <c r="BZ935" s="15">
        <f t="shared" ca="1" si="538"/>
        <v>80452.861117803317</v>
      </c>
      <c r="CA935" s="15">
        <f t="shared" ca="1" si="539"/>
        <v>129514.99465444639</v>
      </c>
      <c r="CB935" s="15">
        <f ca="1">(AU935*DCF!C$10-DCF!C$5*MAX(AU935*DCF!C$10,0)-MAX(AU935-Inputs!$B$6,0)/Inputs!$B$10)*DCF!C$6</f>
        <v>1046.0732563370505</v>
      </c>
      <c r="CC935" s="15">
        <f ca="1">(AV935*DCF!D$10-DCF!D$5*MAX(AV935*DCF!D$10,0)-MAX(AV935-AU935,0)/Inputs!$B$10)*DCF!D$6</f>
        <v>1106.9743244609442</v>
      </c>
      <c r="CD935" s="15">
        <f ca="1">(AW935*DCF!E$10-DCF!E$5*MAX(AW935*DCF!E$10,0)-MAX(AW935-AV935,0)/Inputs!$B$10)*DCF!E$6</f>
        <v>1109.4347477465253</v>
      </c>
      <c r="CE935" s="15">
        <f ca="1">(AX935*DCF!F$10-DCF!F$5*MAX(AX935*DCF!F$10,0)-MAX(AX935-AW935,0)/Inputs!$B$10)*DCF!F$6</f>
        <v>1255.699968928209</v>
      </c>
      <c r="CF935" s="15">
        <f ca="1">(AY935*DCF!G$10-DCF!G$5*MAX(AY935*DCF!G$10,0)-MAX(AY935-AX935,0)/Inputs!$B$10)*DCF!G$6</f>
        <v>1617.0515807450383</v>
      </c>
      <c r="CG935" s="15">
        <f ca="1">(AZ935*DCF!H$10-DCF!H$5*MAX(AZ935*DCF!H$10,0)-MAX(AZ935-AY935,0)/Inputs!$B$10)*DCF!H$6</f>
        <v>1926.0554975389705</v>
      </c>
      <c r="CH935" s="15">
        <f ca="1">(BA935*DCF!I$10-DCF!I$5*MAX(BA935*DCF!I$10,0)-MAX(BA935-AZ935,0)/Inputs!$B$10)*DCF!I$6</f>
        <v>2360.6343534344469</v>
      </c>
      <c r="CI935" s="15">
        <f ca="1">(BB935*DCF!J$10-DCF!J$5*MAX(BB935*DCF!J$10,0)-MAX(BB935-BA935,0)/Inputs!$B$10)*DCF!J$6</f>
        <v>2502.1518711569115</v>
      </c>
      <c r="CJ935" s="15">
        <f ca="1">(BC935*DCF!K$10-DCF!K$5*MAX(BC935*DCF!K$10,0)-MAX(BC935-BB935,0)/Inputs!$B$10)*DCF!K$6</f>
        <v>3042.3901847312441</v>
      </c>
      <c r="CK935" s="15">
        <f ca="1">(BD935*DCF!L$10-DCF!L$5*MAX(BD935*DCF!L$10,0)-MAX(BD935-BC935,0)/Inputs!$B$10)*DCF!L$6</f>
        <v>3504.0668493869593</v>
      </c>
      <c r="CL935" s="15">
        <f ca="1">(BE935*DCF!M$10-DCF!M$5*MAX(BE935*DCF!M$10,0)-MAX(BE935-BD935,0)/Inputs!$B$10)*DCF!M$6</f>
        <v>3878.8476606923582</v>
      </c>
      <c r="CM935" s="15">
        <f ca="1">(BF935*DCF!C$28-DCF!C$5*MAX(BF935*DCF!C$28,0)-MAX(BF935-Inputs!$B$13,0)/Inputs!$B$17)*DCF!C$6</f>
        <v>3792.5641246869427</v>
      </c>
      <c r="CN935" s="15">
        <f ca="1">(BG935*DCF!D$28-DCF!D$5*MAX(BG935*DCF!D$28,0)-MAX(BG935-BF935,0)/Inputs!$B$17)*DCF!D$6</f>
        <v>4657.4675770656313</v>
      </c>
      <c r="CO935" s="15">
        <f ca="1">(BH935*DCF!E$28-DCF!E$5*MAX(BH935*DCF!E$28,0)-MAX(BH935-BG935,0)/Inputs!$B$17)*DCF!E$6</f>
        <v>5057.2776449286966</v>
      </c>
      <c r="CP935" s="15">
        <f ca="1">(BI935*DCF!F$28-DCF!F$5*MAX(BI935*DCF!F$28,0)-MAX(BI935-BH935,0)/Inputs!$B$17)*DCF!F$6</f>
        <v>6608.6580663644445</v>
      </c>
      <c r="CQ935" s="15">
        <f ca="1">(BJ935*DCF!G$28-DCF!G$5*MAX(BJ935*DCF!G$28,0)-MAX(BJ935-BI935,0)/Inputs!$B$17)*DCF!G$6</f>
        <v>9255.4674081436915</v>
      </c>
      <c r="CR935" s="15">
        <f ca="1">(BK935*DCF!H$28-DCF!H$5*MAX(BK935*DCF!H$28,0)-MAX(BK935-BJ935,0)/Inputs!$B$17)*DCF!H$6</f>
        <v>12591.353922356815</v>
      </c>
      <c r="CS935" s="15">
        <f ca="1">(BL935*DCF!I$28-DCF!I$5*MAX(BL935*DCF!I$28,0)-MAX(BL935-BK935,0)/Inputs!$B$17)*DCF!I$6</f>
        <v>14327.446171275138</v>
      </c>
      <c r="CT935" s="15">
        <f ca="1">(BM935*DCF!J$28-DCF!J$5*MAX(BM935*DCF!J$28,0)-MAX(BM935-BL935,0)/Inputs!$B$17)*DCF!J$6</f>
        <v>15562.199238328731</v>
      </c>
      <c r="CU935" s="15">
        <f ca="1">(BN935*DCF!K$28-DCF!K$5*MAX(BN935*DCF!K$28,0)-MAX(BN935-BM935,0)/Inputs!$B$17)*DCF!K$6</f>
        <v>17957.14088097748</v>
      </c>
      <c r="CV935" s="15">
        <f ca="1">(BO935*DCF!L$28-DCF!L$5*MAX(BO935*DCF!L$28,0)-MAX(BO935-BN935,0)/Inputs!$B$17)*DCF!L$6</f>
        <v>19024.40264424507</v>
      </c>
      <c r="CW935" s="15">
        <f ca="1">(BP935*DCF!M$28-DCF!M$5*MAX(BP935*DCF!M$28,0)-MAX(BP935-BO935,0)/Inputs!$B$17)*DCF!M$6</f>
        <v>20618.339895353871</v>
      </c>
      <c r="CX935" s="15">
        <f ca="1">(BQ935*DCF!C$46-DCF!C$5*MAX(BQ935*DCF!C$46,0)-MAX(BQ935-Inputs!$B$20,0)/Inputs!$B$24)*DCF!C$6</f>
        <v>-2284.9261274328919</v>
      </c>
      <c r="CY935" s="15">
        <f ca="1">(BR935*DCF!D$46-DCF!D$5*MAX(BR935*DCF!D$46,0)-MAX(BR935-BQ935,0)/Inputs!$B$24)*DCF!D$6</f>
        <v>-847.86776213804433</v>
      </c>
      <c r="CZ935" s="15">
        <f ca="1">(BS935*DCF!E$46-DCF!E$5*MAX(BS935*DCF!E$46,0)-MAX(BS935-BR935,0)/Inputs!$B$24)*DCF!E$6</f>
        <v>-1337.1650534226824</v>
      </c>
      <c r="DA935" s="15">
        <f ca="1">(BT935*DCF!F$46-DCF!F$5*MAX(BT935*DCF!F$46,0)-MAX(BT935-BS935,0)/Inputs!$B$24)*DCF!F$6</f>
        <v>-2785.5396458958185</v>
      </c>
      <c r="DB935" s="15">
        <f ca="1">(BU935*DCF!G$46-DCF!G$5*MAX(BU935*DCF!G$46,0)-MAX(BU935-BT935,0)/Inputs!$B$24)*DCF!G$6</f>
        <v>-1550.278649605405</v>
      </c>
      <c r="DC935" s="15">
        <f ca="1">(BV935*DCF!H$46-DCF!H$5*MAX(BV935*DCF!H$46,0)-MAX(BV935-BU935,0)/Inputs!$B$24)*DCF!H$6</f>
        <v>-2314.9693296961509</v>
      </c>
      <c r="DD935" s="15">
        <f ca="1">(BW935*DCF!I$46-DCF!I$5*MAX(BW935*DCF!I$46,0)-MAX(BW935-BV935,0)/Inputs!$B$24)*DCF!I$6</f>
        <v>-4001.8263526317419</v>
      </c>
      <c r="DE935" s="15">
        <f ca="1">(BX935*DCF!J$46-DCF!J$5*MAX(BX935*DCF!J$46,0)-MAX(BX935-BW935,0)/Inputs!$B$24)*DCF!J$6</f>
        <v>-1340.4395283271954</v>
      </c>
      <c r="DF935" s="15">
        <f ca="1">(BY935*DCF!K$46-DCF!K$5*MAX(BY935*DCF!K$46,0)-MAX(BY935-BX935,0)/Inputs!$B$24)*DCF!K$6</f>
        <v>283.10994442553272</v>
      </c>
      <c r="DG935" s="15">
        <f ca="1">(BZ935*DCF!L$46-DCF!L$5*MAX(BZ935*DCF!L$46,0)-MAX(BZ935-BY935,0)/Inputs!$B$24)*DCF!L$6</f>
        <v>2604.7803417550335</v>
      </c>
      <c r="DH935" s="15">
        <f ca="1">(CA935*DCF!M$46-DCF!M$5*MAX(CA935*DCF!M$46,0)-MAX(CA935-BZ935,0)/Inputs!$B$24)*DCF!M$6</f>
        <v>-103.27596581077246</v>
      </c>
      <c r="DI935" s="15">
        <f ca="1">SUM(CB935:CL935)+BE935*DCF!M$10*(1+Inputs!$B$30)*(1-Inputs!$B$33)*(1-Inputs!$B$30/Inputs!$B$31)/(Inputs!$B$29-Inputs!$B$30)*DCF!M$6</f>
        <v>114050.02551138931</v>
      </c>
      <c r="DJ935" s="15">
        <f ca="1">SUM(CM935:CW935)+BP935*DCF!M$28*(1+Inputs!$B$30)*(1-Inputs!$B$33)*(1-Inputs!$B$30/Inputs!$B$31)/(Inputs!$B$29-Inputs!$B$30)*DCF!M$6</f>
        <v>601798.20623001026</v>
      </c>
      <c r="DK935" s="15">
        <f ca="1">SUM(CX935:DH935)+CA935*DCF!M$46*(1+Inputs!$B$30)*(1-Inputs!$B$33)*(1-Inputs!$B$30/Inputs!$B$31)/(Inputs!$B$29-Inputs!$B$30)*DCF!M$6</f>
        <v>186567.12563890096</v>
      </c>
      <c r="DM935" s="15">
        <f ca="1">DI935+DJ935+DK935+Inputs!$B$34+Inputs!$B$36-Inputs!$B$35</f>
        <v>979266.35738030053</v>
      </c>
    </row>
    <row r="936" spans="1:117" x14ac:dyDescent="0.75">
      <c r="A936" s="11">
        <v>923</v>
      </c>
      <c r="C936" s="24">
        <f t="shared" ca="1" si="542"/>
        <v>0.24580164395510509</v>
      </c>
      <c r="D936" s="24">
        <f t="shared" ca="1" si="542"/>
        <v>-0.37947536799603615</v>
      </c>
      <c r="E936" s="24">
        <f t="shared" ca="1" si="542"/>
        <v>-0.14645201515013548</v>
      </c>
      <c r="F936" s="24">
        <f t="shared" ca="1" si="542"/>
        <v>0.26388580922708427</v>
      </c>
      <c r="G936" s="24">
        <f t="shared" ca="1" si="542"/>
        <v>-0.17054298242191238</v>
      </c>
      <c r="H936" s="24">
        <f t="shared" ca="1" si="542"/>
        <v>-8.2098087245592005E-2</v>
      </c>
      <c r="I936" s="24">
        <f t="shared" ca="1" si="542"/>
        <v>0.50385715127253528</v>
      </c>
      <c r="J936" s="24">
        <f t="shared" ca="1" si="542"/>
        <v>2.0567694391093174</v>
      </c>
      <c r="K936" s="24">
        <f t="shared" ca="1" si="542"/>
        <v>1.653262693241045</v>
      </c>
      <c r="L936" s="24">
        <f t="shared" ca="1" si="542"/>
        <v>0.3702095947963629</v>
      </c>
      <c r="M936" s="24">
        <f t="shared" ca="1" si="542"/>
        <v>-0.22820694272869269</v>
      </c>
      <c r="N936" s="24">
        <f ca="1">SQRT(Inputs!$B$38)*C936+SQRT(1-Inputs!$B$38)*_xlfn.NORM.S.INV(RAND())</f>
        <v>4.383741824707936E-2</v>
      </c>
      <c r="O936" s="24">
        <f ca="1">SQRT(Inputs!$B$38)*D936+SQRT(1-Inputs!$B$38)*_xlfn.NORM.S.INV(RAND())</f>
        <v>0.63283546899238552</v>
      </c>
      <c r="P936" s="24">
        <f ca="1">SQRT(Inputs!$B$38)*E936+SQRT(1-Inputs!$B$38)*_xlfn.NORM.S.INV(RAND())</f>
        <v>0.43104742443732624</v>
      </c>
      <c r="Q936" s="24">
        <f ca="1">SQRT(Inputs!$B$38)*F936+SQRT(1-Inputs!$B$38)*_xlfn.NORM.S.INV(RAND())</f>
        <v>-0.88225506612781479</v>
      </c>
      <c r="R936" s="24">
        <f ca="1">SQRT(Inputs!$B$38)*G936+SQRT(1-Inputs!$B$38)*_xlfn.NORM.S.INV(RAND())</f>
        <v>-0.10051150833228314</v>
      </c>
      <c r="S936" s="24">
        <f ca="1">SQRT(Inputs!$B$38)*H936+SQRT(1-Inputs!$B$38)*_xlfn.NORM.S.INV(RAND())</f>
        <v>1.3754924004319395</v>
      </c>
      <c r="T936" s="24">
        <f ca="1">SQRT(Inputs!$B$38)*I936+SQRT(1-Inputs!$B$38)*_xlfn.NORM.S.INV(RAND())</f>
        <v>0.31850768964284343</v>
      </c>
      <c r="U936" s="24">
        <f ca="1">SQRT(Inputs!$B$38)*J936+SQRT(1-Inputs!$B$38)*_xlfn.NORM.S.INV(RAND())</f>
        <v>1.1821899665605013</v>
      </c>
      <c r="V936" s="24">
        <f ca="1">SQRT(Inputs!$B$38)*K936+SQRT(1-Inputs!$B$38)*_xlfn.NORM.S.INV(RAND())</f>
        <v>-7.5624409896209221E-2</v>
      </c>
      <c r="W936" s="24">
        <f ca="1">SQRT(Inputs!$B$38)*L936+SQRT(1-Inputs!$B$38)*_xlfn.NORM.S.INV(RAND())</f>
        <v>5.1077748571186105E-2</v>
      </c>
      <c r="X936" s="24">
        <f ca="1">SQRT(Inputs!$B$38)*M936+SQRT(1-Inputs!$B$38)*_xlfn.NORM.S.INV(RAND())</f>
        <v>0.70950065180000121</v>
      </c>
      <c r="Y936" s="24">
        <f ca="1">SQRT(Inputs!$B$38)*C936+SQRT(1-Inputs!$B$38)*_xlfn.NORM.S.INV(RAND())</f>
        <v>0.77619958808083589</v>
      </c>
      <c r="Z936" s="24">
        <f ca="1">SQRT(Inputs!$B$38)*D936+SQRT(1-Inputs!$B$38)*_xlfn.NORM.S.INV(RAND())</f>
        <v>-1.2173980749736215</v>
      </c>
      <c r="AA936" s="24">
        <f ca="1">SQRT(Inputs!$B$38)*E936+SQRT(1-Inputs!$B$38)*_xlfn.NORM.S.INV(RAND())</f>
        <v>-0.82585920735410545</v>
      </c>
      <c r="AB936" s="24">
        <f ca="1">SQRT(Inputs!$B$38)*F936+SQRT(1-Inputs!$B$38)*_xlfn.NORM.S.INV(RAND())</f>
        <v>1.3183783486586997</v>
      </c>
      <c r="AC936" s="24">
        <f ca="1">SQRT(Inputs!$B$38)*G936+SQRT(1-Inputs!$B$38)*_xlfn.NORM.S.INV(RAND())</f>
        <v>-0.23665362415858709</v>
      </c>
      <c r="AD936" s="24">
        <f ca="1">SQRT(Inputs!$B$38)*H936+SQRT(1-Inputs!$B$38)*_xlfn.NORM.S.INV(RAND())</f>
        <v>0.85054450937744752</v>
      </c>
      <c r="AE936" s="24">
        <f ca="1">SQRT(Inputs!$B$38)*I936+SQRT(1-Inputs!$B$38)*_xlfn.NORM.S.INV(RAND())</f>
        <v>0.52349567610924397</v>
      </c>
      <c r="AF936" s="24">
        <f ca="1">SQRT(Inputs!$B$38)*J936+SQRT(1-Inputs!$B$38)*_xlfn.NORM.S.INV(RAND())</f>
        <v>0.80538327448304114</v>
      </c>
      <c r="AG936" s="24">
        <f ca="1">SQRT(Inputs!$B$38)*K936+SQRT(1-Inputs!$B$38)*_xlfn.NORM.S.INV(RAND())</f>
        <v>1.6400539181626856</v>
      </c>
      <c r="AH936" s="24">
        <f ca="1">SQRT(Inputs!$B$38)*L936+SQRT(1-Inputs!$B$38)*_xlfn.NORM.S.INV(RAND())</f>
        <v>5.5932448902717313E-2</v>
      </c>
      <c r="AI936" s="24">
        <f ca="1">SQRT(Inputs!$B$38)*M936+SQRT(1-Inputs!$B$38)*_xlfn.NORM.S.INV(RAND())</f>
        <v>-0.5285709286045488</v>
      </c>
      <c r="AJ936" s="24">
        <f ca="1">SQRT(Inputs!$B$38)*C936+SQRT(1-Inputs!$B$38)*_xlfn.NORM.S.INV(RAND())</f>
        <v>0.74047376918727781</v>
      </c>
      <c r="AK936" s="24">
        <f ca="1">SQRT(Inputs!$B$38)*D936+SQRT(1-Inputs!$B$38)*_xlfn.NORM.S.INV(RAND())</f>
        <v>0.55880924318062941</v>
      </c>
      <c r="AL936" s="24">
        <f ca="1">SQRT(Inputs!$B$38)*E936+SQRT(1-Inputs!$B$38)*_xlfn.NORM.S.INV(RAND())</f>
        <v>-0.71233804414634128</v>
      </c>
      <c r="AM936" s="24">
        <f ca="1">SQRT(Inputs!$B$38)*F936+SQRT(1-Inputs!$B$38)*_xlfn.NORM.S.INV(RAND())</f>
        <v>0.57513115058099795</v>
      </c>
      <c r="AN936" s="24">
        <f ca="1">SQRT(Inputs!$B$38)*G936+SQRT(1-Inputs!$B$38)*_xlfn.NORM.S.INV(RAND())</f>
        <v>0.21138899692759983</v>
      </c>
      <c r="AO936" s="24">
        <f ca="1">SQRT(Inputs!$B$38)*H936+SQRT(1-Inputs!$B$38)*_xlfn.NORM.S.INV(RAND())</f>
        <v>0.23719677833721825</v>
      </c>
      <c r="AP936" s="24">
        <f ca="1">SQRT(Inputs!$B$38)*I936+SQRT(1-Inputs!$B$38)*_xlfn.NORM.S.INV(RAND())</f>
        <v>0.4727027963717616</v>
      </c>
      <c r="AQ936" s="24">
        <f ca="1">SQRT(Inputs!$B$38)*J936+SQRT(1-Inputs!$B$38)*_xlfn.NORM.S.INV(RAND())</f>
        <v>0.81414868942321361</v>
      </c>
      <c r="AR936" s="24">
        <f ca="1">SQRT(Inputs!$B$38)*K936+SQRT(1-Inputs!$B$38)*_xlfn.NORM.S.INV(RAND())</f>
        <v>2.5667552493507149</v>
      </c>
      <c r="AS936" s="24">
        <f ca="1">SQRT(Inputs!$B$38)*L936+SQRT(1-Inputs!$B$38)*_xlfn.NORM.S.INV(RAND())</f>
        <v>0.45341240365944135</v>
      </c>
      <c r="AT936" s="24">
        <f ca="1">SQRT(Inputs!$B$38)*M936+SQRT(1-Inputs!$B$38)*_xlfn.NORM.S.INV(RAND())</f>
        <v>-0.99654430826006846</v>
      </c>
      <c r="AU936" s="15">
        <f ca="1">Inputs!$B$6*EXP($B$8-0.5*C$5^2+C$5*N936)</f>
        <v>4997.5771995711611</v>
      </c>
      <c r="AV936" s="15">
        <f t="shared" ca="1" si="510"/>
        <v>6676.428469937222</v>
      </c>
      <c r="AW936" s="15">
        <f t="shared" ca="1" si="511"/>
        <v>8628.0539851061258</v>
      </c>
      <c r="AX936" s="15">
        <f t="shared" ca="1" si="512"/>
        <v>9434.6046688600472</v>
      </c>
      <c r="AY936" s="15">
        <f t="shared" ca="1" si="513"/>
        <v>11395.495208457143</v>
      </c>
      <c r="AZ936" s="15">
        <f t="shared" ca="1" si="514"/>
        <v>16216.276997506533</v>
      </c>
      <c r="BA936" s="15">
        <f t="shared" ca="1" si="515"/>
        <v>20517.243314562231</v>
      </c>
      <c r="BB936" s="15">
        <f t="shared" ca="1" si="516"/>
        <v>28277.939420803719</v>
      </c>
      <c r="BC936" s="15">
        <f t="shared" ca="1" si="517"/>
        <v>34381.376479241706</v>
      </c>
      <c r="BD936" s="15">
        <f t="shared" ca="1" si="518"/>
        <v>42322.139645784016</v>
      </c>
      <c r="BE936" s="15">
        <f t="shared" ca="1" si="519"/>
        <v>55322.304500189042</v>
      </c>
      <c r="BF936" s="15">
        <f ca="1">Inputs!$B$13*EXP($B$9-0.5*C$6^2+C$6*Y936)</f>
        <v>16131.820141699765</v>
      </c>
      <c r="BG936" s="15">
        <f t="shared" ca="1" si="520"/>
        <v>15783.135915281084</v>
      </c>
      <c r="BH936" s="15">
        <f t="shared" ca="1" si="521"/>
        <v>16815.574302291403</v>
      </c>
      <c r="BI936" s="15">
        <f t="shared" ca="1" si="522"/>
        <v>25215.948521966202</v>
      </c>
      <c r="BJ936" s="15">
        <f t="shared" ca="1" si="523"/>
        <v>29876.368412449003</v>
      </c>
      <c r="BK936" s="15">
        <f t="shared" ca="1" si="524"/>
        <v>41169.139179689933</v>
      </c>
      <c r="BL936" s="15">
        <f t="shared" ca="1" si="525"/>
        <v>54121.161426494684</v>
      </c>
      <c r="BM936" s="15">
        <f t="shared" ca="1" si="526"/>
        <v>73526.986773810466</v>
      </c>
      <c r="BN936" s="15">
        <f t="shared" ca="1" si="527"/>
        <v>110068.41671820484</v>
      </c>
      <c r="BO936" s="15">
        <f t="shared" ca="1" si="528"/>
        <v>136311.20167392195</v>
      </c>
      <c r="BP936" s="15">
        <f t="shared" ca="1" si="529"/>
        <v>158021.32369329926</v>
      </c>
      <c r="BQ936" s="15">
        <f ca="1">Inputs!$B$20*EXP($B$10-0.5*C$7^2+C$7*AJ936)</f>
        <v>5577.8680513924492</v>
      </c>
      <c r="BR936" s="15">
        <f t="shared" ca="1" si="530"/>
        <v>9038.1526274913922</v>
      </c>
      <c r="BS936" s="15">
        <f t="shared" ca="1" si="531"/>
        <v>10086.889734615343</v>
      </c>
      <c r="BT936" s="15">
        <f t="shared" ca="1" si="532"/>
        <v>16172.510630251163</v>
      </c>
      <c r="BU936" s="15">
        <f t="shared" ca="1" si="533"/>
        <v>23589.413621582789</v>
      </c>
      <c r="BV936" s="15">
        <f t="shared" ca="1" si="534"/>
        <v>34621.277799875519</v>
      </c>
      <c r="BW936" s="15">
        <f t="shared" ca="1" si="535"/>
        <v>53395.581345804821</v>
      </c>
      <c r="BX936" s="15">
        <f t="shared" ca="1" si="536"/>
        <v>87922.773743504484</v>
      </c>
      <c r="BY936" s="15">
        <f t="shared" ca="1" si="537"/>
        <v>201310.81731974831</v>
      </c>
      <c r="BZ936" s="15">
        <f t="shared" ca="1" si="538"/>
        <v>307020.71369322285</v>
      </c>
      <c r="CA936" s="15">
        <f t="shared" ca="1" si="539"/>
        <v>361278.73201740358</v>
      </c>
      <c r="CB936" s="15">
        <f ca="1">(AU936*DCF!C$10-DCF!C$5*MAX(AU936*DCF!C$10,0)-MAX(AU936-Inputs!$B$6,0)/Inputs!$B$10)*DCF!C$6</f>
        <v>1042.8223389251054</v>
      </c>
      <c r="CC936" s="15">
        <f ca="1">(AV936*DCF!D$10-DCF!D$5*MAX(AV936*DCF!D$10,0)-MAX(AV936-AU936,0)/Inputs!$B$10)*DCF!D$6</f>
        <v>1217.9902646093699</v>
      </c>
      <c r="CD936" s="15">
        <f ca="1">(AW936*DCF!E$10-DCF!E$5*MAX(AW936*DCF!E$10,0)-MAX(AW936-AV936,0)/Inputs!$B$10)*DCF!E$6</f>
        <v>1552.4934319988488</v>
      </c>
      <c r="CE936" s="15">
        <f ca="1">(AX936*DCF!F$10-DCF!F$5*MAX(AX936*DCF!F$10,0)-MAX(AX936-AW936,0)/Inputs!$B$10)*DCF!F$6</f>
        <v>1891.7359628883878</v>
      </c>
      <c r="CF936" s="15">
        <f ca="1">(AY936*DCF!G$10-DCF!G$5*MAX(AY936*DCF!G$10,0)-MAX(AY936-AX936,0)/Inputs!$B$10)*DCF!G$6</f>
        <v>1971.0090575328791</v>
      </c>
      <c r="CG936" s="15">
        <f ca="1">(AZ936*DCF!H$10-DCF!H$5*MAX(AZ936*DCF!H$10,0)-MAX(AZ936-AY936,0)/Inputs!$B$10)*DCF!H$6</f>
        <v>2292.3855801216614</v>
      </c>
      <c r="CH936" s="15">
        <f ca="1">(BA936*DCF!I$10-DCF!I$5*MAX(BA936*DCF!I$10,0)-MAX(BA936-AZ936,0)/Inputs!$B$10)*DCF!I$6</f>
        <v>3042.2427140179016</v>
      </c>
      <c r="CI936" s="15">
        <f ca="1">(BB936*DCF!J$10-DCF!J$5*MAX(BB936*DCF!J$10,0)-MAX(BB936-BA936,0)/Inputs!$B$10)*DCF!J$6</f>
        <v>3676.554409707102</v>
      </c>
      <c r="CJ936" s="15">
        <f ca="1">(BC936*DCF!K$10-DCF!K$5*MAX(BC936*DCF!K$10,0)-MAX(BC936-BB936,0)/Inputs!$B$10)*DCF!K$6</f>
        <v>4680.4611682773302</v>
      </c>
      <c r="CK936" s="15">
        <f ca="1">(BD936*DCF!L$10-DCF!L$5*MAX(BD936*DCF!L$10,0)-MAX(BD936-BC936,0)/Inputs!$B$10)*DCF!L$6</f>
        <v>5356.1142054104776</v>
      </c>
      <c r="CL936" s="15">
        <f ca="1">(BE936*DCF!M$10-DCF!M$5*MAX(BE936*DCF!M$10,0)-MAX(BE936-BD936,0)/Inputs!$B$10)*DCF!M$6</f>
        <v>6253.6841088248839</v>
      </c>
      <c r="CM936" s="15">
        <f ca="1">(BF936*DCF!C$28-DCF!C$5*MAX(BF936*DCF!C$28,0)-MAX(BF936-Inputs!$B$13,0)/Inputs!$B$17)*DCF!C$6</f>
        <v>3827.5242942990867</v>
      </c>
      <c r="CN936" s="15">
        <f ca="1">(BG936*DCF!D$28-DCF!D$5*MAX(BG936*DCF!D$28,0)-MAX(BG936-BF936,0)/Inputs!$B$17)*DCF!D$6</f>
        <v>4648.4975463041865</v>
      </c>
      <c r="CO936" s="15">
        <f ca="1">(BH936*DCF!E$28-DCF!E$5*MAX(BH936*DCF!E$28,0)-MAX(BH936-BG936,0)/Inputs!$B$17)*DCF!E$6</f>
        <v>4558.9906731915717</v>
      </c>
      <c r="CP936" s="15">
        <f ca="1">(BI936*DCF!F$28-DCF!F$5*MAX(BI936*DCF!F$28,0)-MAX(BI936-BH936,0)/Inputs!$B$17)*DCF!F$6</f>
        <v>5316.0449091465089</v>
      </c>
      <c r="CQ936" s="15">
        <f ca="1">(BJ936*DCF!G$28-DCF!G$5*MAX(BJ936*DCF!G$28,0)-MAX(BJ936-BI936,0)/Inputs!$B$17)*DCF!G$6</f>
        <v>6967.8138697116474</v>
      </c>
      <c r="CR936" s="15">
        <f ca="1">(BK936*DCF!H$28-DCF!H$5*MAX(BK936*DCF!H$28,0)-MAX(BK936-BJ936,0)/Inputs!$B$17)*DCF!H$6</f>
        <v>8427.002665076725</v>
      </c>
      <c r="CS936" s="15">
        <f ca="1">(BL936*DCF!I$28-DCF!I$5*MAX(BL936*DCF!I$28,0)-MAX(BL936-BK936,0)/Inputs!$B$17)*DCF!I$6</f>
        <v>10867.743215195402</v>
      </c>
      <c r="CT936" s="15">
        <f ca="1">(BM936*DCF!J$28-DCF!J$5*MAX(BM936*DCF!J$28,0)-MAX(BM936-BL936,0)/Inputs!$B$17)*DCF!J$6</f>
        <v>13829.568079976201</v>
      </c>
      <c r="CU936" s="15">
        <f ca="1">(BN936*DCF!K$28-DCF!K$5*MAX(BN936*DCF!K$28,0)-MAX(BN936-BM936,0)/Inputs!$B$17)*DCF!K$6</f>
        <v>18768.76565515366</v>
      </c>
      <c r="CV936" s="15">
        <f ca="1">(BO936*DCF!L$28-DCF!L$5*MAX(BO936*DCF!L$28,0)-MAX(BO936-BN936,0)/Inputs!$B$17)*DCF!L$6</f>
        <v>24227.531011631014</v>
      </c>
      <c r="CW936" s="15">
        <f ca="1">(BP936*DCF!M$28-DCF!M$5*MAX(BP936*DCF!M$28,0)-MAX(BP936-BO936,0)/Inputs!$B$17)*DCF!M$6</f>
        <v>27462.485714251452</v>
      </c>
      <c r="CX936" s="15">
        <f ca="1">(BQ936*DCF!C$46-DCF!C$5*MAX(BQ936*DCF!C$46,0)-MAX(BQ936-Inputs!$B$20,0)/Inputs!$B$24)*DCF!C$6</f>
        <v>-2386.0517677083944</v>
      </c>
      <c r="CY936" s="15">
        <f ca="1">(BR936*DCF!D$46-DCF!D$5*MAX(BR936*DCF!D$46,0)-MAX(BR936-BQ936,0)/Inputs!$B$24)*DCF!D$6</f>
        <v>-3019.0765867205009</v>
      </c>
      <c r="CZ936" s="15">
        <f ca="1">(BS936*DCF!E$46-DCF!E$5*MAX(BS936*DCF!E$46,0)-MAX(BS936-BR936,0)/Inputs!$B$24)*DCF!E$6</f>
        <v>-1606.1755700632966</v>
      </c>
      <c r="DA936" s="15">
        <f ca="1">(BT936*DCF!F$46-DCF!F$5*MAX(BT936*DCF!F$46,0)-MAX(BT936-BS936,0)/Inputs!$B$24)*DCF!F$6</f>
        <v>-3393.7514237599453</v>
      </c>
      <c r="DB936" s="15">
        <f ca="1">(BU936*DCF!G$46-DCF!G$5*MAX(BU936*DCF!G$46,0)-MAX(BU936-BT936,0)/Inputs!$B$24)*DCF!G$6</f>
        <v>-3288.4008934133872</v>
      </c>
      <c r="DC936" s="15">
        <f ca="1">(BV936*DCF!H$46-DCF!H$5*MAX(BV936*DCF!H$46,0)-MAX(BV936-BU936,0)/Inputs!$B$24)*DCF!H$6</f>
        <v>-3428.0842000511907</v>
      </c>
      <c r="DD936" s="15">
        <f ca="1">(BW936*DCF!I$46-DCF!I$5*MAX(BW936*DCF!I$46,0)-MAX(BW936-BV936,0)/Inputs!$B$24)*DCF!I$6</f>
        <v>-4156.1846080655268</v>
      </c>
      <c r="DE936" s="15">
        <f ca="1">(BX936*DCF!J$46-DCF!J$5*MAX(BX936*DCF!J$46,0)-MAX(BX936-BW936,0)/Inputs!$B$24)*DCF!J$6</f>
        <v>-5467.93017788833</v>
      </c>
      <c r="DF936" s="15">
        <f ca="1">(BY936*DCF!K$46-DCF!K$5*MAX(BY936*DCF!K$46,0)-MAX(BY936-BX936,0)/Inputs!$B$24)*DCF!K$6</f>
        <v>-16277.505072660591</v>
      </c>
      <c r="DG936" s="15">
        <f ca="1">(BZ936*DCF!L$46-DCF!L$5*MAX(BZ936*DCF!L$46,0)-MAX(BZ936-BY936,0)/Inputs!$B$24)*DCF!L$6</f>
        <v>-2699.5778750387158</v>
      </c>
      <c r="DH936" s="15">
        <f ca="1">(CA936*DCF!M$46-DCF!M$5*MAX(CA936*DCF!M$46,0)-MAX(CA936-BZ936,0)/Inputs!$B$24)*DCF!M$6</f>
        <v>16979.859326029189</v>
      </c>
      <c r="DI936" s="15">
        <f ca="1">SUM(CB936:CL936)+BE936*DCF!M$10*(1+Inputs!$B$30)*(1-Inputs!$B$33)*(1-Inputs!$B$30/Inputs!$B$31)/(Inputs!$B$29-Inputs!$B$30)*DCF!M$6</f>
        <v>186940.19822808221</v>
      </c>
      <c r="DJ936" s="15">
        <f ca="1">SUM(CM936:CW936)+BP936*DCF!M$28*(1+Inputs!$B$30)*(1-Inputs!$B$33)*(1-Inputs!$B$30/Inputs!$B$31)/(Inputs!$B$29-Inputs!$B$30)*DCF!M$6</f>
        <v>715269.21223944484</v>
      </c>
      <c r="DK936" s="15">
        <f ca="1">SUM(CX936:DH936)+CA936*DCF!M$46*(1+Inputs!$B$30)*(1-Inputs!$B$33)*(1-Inputs!$B$30/Inputs!$B$31)/(Inputs!$B$29-Inputs!$B$30)*DCF!M$6</f>
        <v>529836.83705126145</v>
      </c>
      <c r="DM936" s="15">
        <f ca="1">DI936+DJ936+DK936+Inputs!$B$34+Inputs!$B$36-Inputs!$B$35</f>
        <v>1508897.2475187886</v>
      </c>
    </row>
    <row r="937" spans="1:117" x14ac:dyDescent="0.75">
      <c r="A937" s="11">
        <v>924</v>
      </c>
      <c r="C937" s="24">
        <f t="shared" ca="1" si="542"/>
        <v>-0.88278311619418237</v>
      </c>
      <c r="D937" s="24">
        <f t="shared" ca="1" si="542"/>
        <v>-0.24553116413928819</v>
      </c>
      <c r="E937" s="24">
        <f t="shared" ca="1" si="542"/>
        <v>1.054456921975101</v>
      </c>
      <c r="F937" s="24">
        <f t="shared" ca="1" si="542"/>
        <v>-0.43276855779660306</v>
      </c>
      <c r="G937" s="24">
        <f t="shared" ca="1" si="542"/>
        <v>0.2927696401199959</v>
      </c>
      <c r="H937" s="24">
        <f t="shared" ca="1" si="542"/>
        <v>0.19652760821699941</v>
      </c>
      <c r="I937" s="24">
        <f t="shared" ca="1" si="542"/>
        <v>-0.57644708871710137</v>
      </c>
      <c r="J937" s="24">
        <f t="shared" ca="1" si="542"/>
        <v>0.70738913182150687</v>
      </c>
      <c r="K937" s="24">
        <f t="shared" ca="1" si="542"/>
        <v>-0.99403990689019617</v>
      </c>
      <c r="L937" s="24">
        <f t="shared" ca="1" si="542"/>
        <v>1.601317810327304</v>
      </c>
      <c r="M937" s="24">
        <f t="shared" ca="1" si="542"/>
        <v>0.43285754850572233</v>
      </c>
      <c r="N937" s="24">
        <f ca="1">SQRT(Inputs!$B$38)*C937+SQRT(1-Inputs!$B$38)*_xlfn.NORM.S.INV(RAND())</f>
        <v>1.3996051207506273</v>
      </c>
      <c r="O937" s="24">
        <f ca="1">SQRT(Inputs!$B$38)*D937+SQRT(1-Inputs!$B$38)*_xlfn.NORM.S.INV(RAND())</f>
        <v>-8.5154684031558903E-2</v>
      </c>
      <c r="P937" s="24">
        <f ca="1">SQRT(Inputs!$B$38)*E937+SQRT(1-Inputs!$B$38)*_xlfn.NORM.S.INV(RAND())</f>
        <v>0.89279882554467038</v>
      </c>
      <c r="Q937" s="24">
        <f ca="1">SQRT(Inputs!$B$38)*F937+SQRT(1-Inputs!$B$38)*_xlfn.NORM.S.INV(RAND())</f>
        <v>0.71794093059295472</v>
      </c>
      <c r="R937" s="24">
        <f ca="1">SQRT(Inputs!$B$38)*G937+SQRT(1-Inputs!$B$38)*_xlfn.NORM.S.INV(RAND())</f>
        <v>0.463061992235616</v>
      </c>
      <c r="S937" s="24">
        <f ca="1">SQRT(Inputs!$B$38)*H937+SQRT(1-Inputs!$B$38)*_xlfn.NORM.S.INV(RAND())</f>
        <v>0.81299851770222609</v>
      </c>
      <c r="T937" s="24">
        <f ca="1">SQRT(Inputs!$B$38)*I937+SQRT(1-Inputs!$B$38)*_xlfn.NORM.S.INV(RAND())</f>
        <v>-1.05837579713006</v>
      </c>
      <c r="U937" s="24">
        <f ca="1">SQRT(Inputs!$B$38)*J937+SQRT(1-Inputs!$B$38)*_xlfn.NORM.S.INV(RAND())</f>
        <v>1.2349238073316942</v>
      </c>
      <c r="V937" s="24">
        <f ca="1">SQRT(Inputs!$B$38)*K937+SQRT(1-Inputs!$B$38)*_xlfn.NORM.S.INV(RAND())</f>
        <v>0.64706139296956044</v>
      </c>
      <c r="W937" s="24">
        <f ca="1">SQRT(Inputs!$B$38)*L937+SQRT(1-Inputs!$B$38)*_xlfn.NORM.S.INV(RAND())</f>
        <v>0.4642601342941331</v>
      </c>
      <c r="X937" s="24">
        <f ca="1">SQRT(Inputs!$B$38)*M937+SQRT(1-Inputs!$B$38)*_xlfn.NORM.S.INV(RAND())</f>
        <v>-0.62009340632230614</v>
      </c>
      <c r="Y937" s="24">
        <f ca="1">SQRT(Inputs!$B$38)*C937+SQRT(1-Inputs!$B$38)*_xlfn.NORM.S.INV(RAND())</f>
        <v>-0.20692798668373069</v>
      </c>
      <c r="Z937" s="24">
        <f ca="1">SQRT(Inputs!$B$38)*D937+SQRT(1-Inputs!$B$38)*_xlfn.NORM.S.INV(RAND())</f>
        <v>-1.4223021368268625</v>
      </c>
      <c r="AA937" s="24">
        <f ca="1">SQRT(Inputs!$B$38)*E937+SQRT(1-Inputs!$B$38)*_xlfn.NORM.S.INV(RAND())</f>
        <v>1.6392088899126596</v>
      </c>
      <c r="AB937" s="24">
        <f ca="1">SQRT(Inputs!$B$38)*F937+SQRT(1-Inputs!$B$38)*_xlfn.NORM.S.INV(RAND())</f>
        <v>0.14153454345638389</v>
      </c>
      <c r="AC937" s="24">
        <f ca="1">SQRT(Inputs!$B$38)*G937+SQRT(1-Inputs!$B$38)*_xlfn.NORM.S.INV(RAND())</f>
        <v>1.1434687229075444</v>
      </c>
      <c r="AD937" s="24">
        <f ca="1">SQRT(Inputs!$B$38)*H937+SQRT(1-Inputs!$B$38)*_xlfn.NORM.S.INV(RAND())</f>
        <v>-0.79895573634184991</v>
      </c>
      <c r="AE937" s="24">
        <f ca="1">SQRT(Inputs!$B$38)*I937+SQRT(1-Inputs!$B$38)*_xlfn.NORM.S.INV(RAND())</f>
        <v>0.68614105613004139</v>
      </c>
      <c r="AF937" s="24">
        <f ca="1">SQRT(Inputs!$B$38)*J937+SQRT(1-Inputs!$B$38)*_xlfn.NORM.S.INV(RAND())</f>
        <v>1.4934573662894248</v>
      </c>
      <c r="AG937" s="24">
        <f ca="1">SQRT(Inputs!$B$38)*K937+SQRT(1-Inputs!$B$38)*_xlfn.NORM.S.INV(RAND())</f>
        <v>-0.12836728261284858</v>
      </c>
      <c r="AH937" s="24">
        <f ca="1">SQRT(Inputs!$B$38)*L937+SQRT(1-Inputs!$B$38)*_xlfn.NORM.S.INV(RAND())</f>
        <v>0.16081040411273151</v>
      </c>
      <c r="AI937" s="24">
        <f ca="1">SQRT(Inputs!$B$38)*M937+SQRT(1-Inputs!$B$38)*_xlfn.NORM.S.INV(RAND())</f>
        <v>-0.66571356084623956</v>
      </c>
      <c r="AJ937" s="24">
        <f ca="1">SQRT(Inputs!$B$38)*C937+SQRT(1-Inputs!$B$38)*_xlfn.NORM.S.INV(RAND())</f>
        <v>-1.8990059096112721</v>
      </c>
      <c r="AK937" s="24">
        <f ca="1">SQRT(Inputs!$B$38)*D937+SQRT(1-Inputs!$B$38)*_xlfn.NORM.S.INV(RAND())</f>
        <v>-0.32801633041174272</v>
      </c>
      <c r="AL937" s="24">
        <f ca="1">SQRT(Inputs!$B$38)*E937+SQRT(1-Inputs!$B$38)*_xlfn.NORM.S.INV(RAND())</f>
        <v>0.56892296952796662</v>
      </c>
      <c r="AM937" s="24">
        <f ca="1">SQRT(Inputs!$B$38)*F937+SQRT(1-Inputs!$B$38)*_xlfn.NORM.S.INV(RAND())</f>
        <v>-0.70771016526469377</v>
      </c>
      <c r="AN937" s="24">
        <f ca="1">SQRT(Inputs!$B$38)*G937+SQRT(1-Inputs!$B$38)*_xlfn.NORM.S.INV(RAND())</f>
        <v>0.77766894702145994</v>
      </c>
      <c r="AO937" s="24">
        <f ca="1">SQRT(Inputs!$B$38)*H937+SQRT(1-Inputs!$B$38)*_xlfn.NORM.S.INV(RAND())</f>
        <v>1.2794462333889474</v>
      </c>
      <c r="AP937" s="24">
        <f ca="1">SQRT(Inputs!$B$38)*I937+SQRT(1-Inputs!$B$38)*_xlfn.NORM.S.INV(RAND())</f>
        <v>-0.20002747830153644</v>
      </c>
      <c r="AQ937" s="24">
        <f ca="1">SQRT(Inputs!$B$38)*J937+SQRT(1-Inputs!$B$38)*_xlfn.NORM.S.INV(RAND())</f>
        <v>-0.15980797604527947</v>
      </c>
      <c r="AR937" s="24">
        <f ca="1">SQRT(Inputs!$B$38)*K937+SQRT(1-Inputs!$B$38)*_xlfn.NORM.S.INV(RAND())</f>
        <v>-0.30486999616977684</v>
      </c>
      <c r="AS937" s="24">
        <f ca="1">SQRT(Inputs!$B$38)*L937+SQRT(1-Inputs!$B$38)*_xlfn.NORM.S.INV(RAND())</f>
        <v>0.43570134701833652</v>
      </c>
      <c r="AT937" s="24">
        <f ca="1">SQRT(Inputs!$B$38)*M937+SQRT(1-Inputs!$B$38)*_xlfn.NORM.S.INV(RAND())</f>
        <v>0.94455917822913882</v>
      </c>
      <c r="AU937" s="15">
        <f ca="1">Inputs!$B$6*EXP($B$8-0.5*C$5^2+C$5*N937)</f>
        <v>6224.0170254161776</v>
      </c>
      <c r="AV937" s="15">
        <f t="shared" ca="1" si="510"/>
        <v>7481.8339341718074</v>
      </c>
      <c r="AW937" s="15">
        <f t="shared" ca="1" si="511"/>
        <v>10290.234180734566</v>
      </c>
      <c r="AX937" s="15">
        <f t="shared" ca="1" si="512"/>
        <v>13742.286987364181</v>
      </c>
      <c r="AY937" s="15">
        <f t="shared" ca="1" si="513"/>
        <v>17727.731298326697</v>
      </c>
      <c r="AZ937" s="15">
        <f t="shared" ca="1" si="514"/>
        <v>23712.113206814982</v>
      </c>
      <c r="BA937" s="15">
        <f t="shared" ca="1" si="515"/>
        <v>25974.93396645481</v>
      </c>
      <c r="BB937" s="15">
        <f t="shared" ca="1" si="516"/>
        <v>35989.660358641253</v>
      </c>
      <c r="BC937" s="15">
        <f t="shared" ca="1" si="517"/>
        <v>46919.132120777533</v>
      </c>
      <c r="BD937" s="15">
        <f t="shared" ca="1" si="518"/>
        <v>60031.368962321649</v>
      </c>
      <c r="BE937" s="15">
        <f t="shared" ca="1" si="519"/>
        <v>69521.302294629335</v>
      </c>
      <c r="BF937" s="15">
        <f ca="1">Inputs!$B$13*EXP($B$9-0.5*C$6^2+C$6*Y937)</f>
        <v>13275.11137270315</v>
      </c>
      <c r="BG937" s="15">
        <f t="shared" ca="1" si="520"/>
        <v>12516.736761378259</v>
      </c>
      <c r="BH937" s="15">
        <f t="shared" ca="1" si="521"/>
        <v>20071.079375889502</v>
      </c>
      <c r="BI937" s="15">
        <f t="shared" ca="1" si="522"/>
        <v>25111.149077483838</v>
      </c>
      <c r="BJ937" s="15">
        <f t="shared" ca="1" si="523"/>
        <v>36300.864148243796</v>
      </c>
      <c r="BK937" s="15">
        <f t="shared" ca="1" si="524"/>
        <v>39960.610993984345</v>
      </c>
      <c r="BL937" s="15">
        <f t="shared" ca="1" si="525"/>
        <v>53651.426690372675</v>
      </c>
      <c r="BM937" s="15">
        <f t="shared" ca="1" si="526"/>
        <v>79393.228765498628</v>
      </c>
      <c r="BN937" s="15">
        <f t="shared" ca="1" si="527"/>
        <v>96153.169373509139</v>
      </c>
      <c r="BO937" s="15">
        <f t="shared" ca="1" si="528"/>
        <v>120538.81883019059</v>
      </c>
      <c r="BP937" s="15">
        <f t="shared" ca="1" si="529"/>
        <v>137582.47426106801</v>
      </c>
      <c r="BQ937" s="15">
        <f ca="1">Inputs!$B$20*EXP($B$10-0.5*C$7^2+C$7*AJ937)</f>
        <v>2187.2146513288376</v>
      </c>
      <c r="BR937" s="15">
        <f t="shared" ca="1" si="530"/>
        <v>2674.1697923523839</v>
      </c>
      <c r="BS937" s="15">
        <f t="shared" ca="1" si="531"/>
        <v>4312.0033087718011</v>
      </c>
      <c r="BT937" s="15">
        <f t="shared" ca="1" si="532"/>
        <v>4937.9405686388482</v>
      </c>
      <c r="BU937" s="15">
        <f t="shared" ca="1" si="533"/>
        <v>8260.2606732831937</v>
      </c>
      <c r="BV937" s="15">
        <f t="shared" ca="1" si="534"/>
        <v>15332.026285513566</v>
      </c>
      <c r="BW937" s="15">
        <f t="shared" ca="1" si="535"/>
        <v>20508.112667970072</v>
      </c>
      <c r="BX937" s="15">
        <f t="shared" ca="1" si="536"/>
        <v>27779.498787678152</v>
      </c>
      <c r="BY937" s="15">
        <f t="shared" ca="1" si="537"/>
        <v>36718.349020797206</v>
      </c>
      <c r="BZ937" s="15">
        <f t="shared" ca="1" si="538"/>
        <v>55817.411811055252</v>
      </c>
      <c r="CA937" s="15">
        <f t="shared" ca="1" si="539"/>
        <v>92735.934203947923</v>
      </c>
      <c r="CB937" s="15">
        <f ca="1">(AU937*DCF!C$10-DCF!C$5*MAX(AU937*DCF!C$10,0)-MAX(AU937-Inputs!$B$6,0)/Inputs!$B$10)*DCF!C$6</f>
        <v>1034.077604365187</v>
      </c>
      <c r="CC937" s="15">
        <f ca="1">(AV937*DCF!D$10-DCF!D$5*MAX(AV937*DCF!D$10,0)-MAX(AV937-AU937,0)/Inputs!$B$10)*DCF!D$6</f>
        <v>1516.9605999002993</v>
      </c>
      <c r="CD937" s="15">
        <f ca="1">(AW937*DCF!E$10-DCF!E$5*MAX(AW937*DCF!E$10,0)-MAX(AW937-AV937,0)/Inputs!$B$10)*DCF!E$6</f>
        <v>1743.2832294989994</v>
      </c>
      <c r="CE937" s="15">
        <f ca="1">(AX937*DCF!F$10-DCF!F$5*MAX(AX937*DCF!F$10,0)-MAX(AX937-AW937,0)/Inputs!$B$10)*DCF!F$6</f>
        <v>2281.6327458563483</v>
      </c>
      <c r="CF937" s="15">
        <f ca="1">(AY937*DCF!G$10-DCF!G$5*MAX(AY937*DCF!G$10,0)-MAX(AY937-AX937,0)/Inputs!$B$10)*DCF!G$6</f>
        <v>2886.5478001093525</v>
      </c>
      <c r="CG937" s="15">
        <f ca="1">(AZ937*DCF!H$10-DCF!H$5*MAX(AZ937*DCF!H$10,0)-MAX(AZ937-AY937,0)/Inputs!$B$10)*DCF!H$6</f>
        <v>3541.0894952900289</v>
      </c>
      <c r="CH937" s="15">
        <f ca="1">(BA937*DCF!I$10-DCF!I$5*MAX(BA937*DCF!I$10,0)-MAX(BA937-AZ937,0)/Inputs!$B$10)*DCF!I$6</f>
        <v>4373.4909805350771</v>
      </c>
      <c r="CI937" s="15">
        <f ca="1">(BB937*DCF!J$10-DCF!J$5*MAX(BB937*DCF!J$10,0)-MAX(BB937-BA937,0)/Inputs!$B$10)*DCF!J$6</f>
        <v>4658.3424699366178</v>
      </c>
      <c r="CJ937" s="15">
        <f ca="1">(BC937*DCF!K$10-DCF!K$5*MAX(BC937*DCF!K$10,0)-MAX(BC937-BB937,0)/Inputs!$B$10)*DCF!K$6</f>
        <v>6023.2670762783764</v>
      </c>
      <c r="CK937" s="15">
        <f ca="1">(BD937*DCF!L$10-DCF!L$5*MAX(BD937*DCF!L$10,0)-MAX(BD937-BC937,0)/Inputs!$B$10)*DCF!L$6</f>
        <v>7358.2474648333027</v>
      </c>
      <c r="CL937" s="15">
        <f ca="1">(BE937*DCF!M$10-DCF!M$5*MAX(BE937*DCF!M$10,0)-MAX(BE937-BD937,0)/Inputs!$B$10)*DCF!M$6</f>
        <v>8676.6810099309696</v>
      </c>
      <c r="CM937" s="15">
        <f ca="1">(BF937*DCF!C$28-DCF!C$5*MAX(BF937*DCF!C$28,0)-MAX(BF937-Inputs!$B$13,0)/Inputs!$B$17)*DCF!C$6</f>
        <v>3615.423496265058</v>
      </c>
      <c r="CN937" s="15">
        <f ca="1">(BG937*DCF!D$28-DCF!D$5*MAX(BG937*DCF!D$28,0)-MAX(BG937-BF937,0)/Inputs!$B$17)*DCF!D$6</f>
        <v>3686.4676598691021</v>
      </c>
      <c r="CO937" s="15">
        <f ca="1">(BH937*DCF!E$28-DCF!E$5*MAX(BH937*DCF!E$28,0)-MAX(BH937-BG937,0)/Inputs!$B$17)*DCF!E$6</f>
        <v>4195.6301283528564</v>
      </c>
      <c r="CP937" s="15">
        <f ca="1">(BI937*DCF!F$28-DCF!F$5*MAX(BI937*DCF!F$28,0)-MAX(BI937-BH937,0)/Inputs!$B$17)*DCF!F$6</f>
        <v>5899.3911716584198</v>
      </c>
      <c r="CQ937" s="15">
        <f ca="1">(BJ937*DCF!G$28-DCF!G$5*MAX(BJ937*DCF!G$28,0)-MAX(BJ937-BI937,0)/Inputs!$B$17)*DCF!G$6</f>
        <v>7536.5350831102396</v>
      </c>
      <c r="CR937" s="15">
        <f ca="1">(BK937*DCF!H$28-DCF!H$5*MAX(BK937*DCF!H$28,0)-MAX(BK937-BJ937,0)/Inputs!$B$17)*DCF!H$6</f>
        <v>9314.0780190351215</v>
      </c>
      <c r="CS937" s="15">
        <f ca="1">(BL937*DCF!I$28-DCF!I$5*MAX(BL937*DCF!I$28,0)-MAX(BL937-BK937,0)/Inputs!$B$17)*DCF!I$6</f>
        <v>10651.244155991526</v>
      </c>
      <c r="CT937" s="15">
        <f ca="1">(BM937*DCF!J$28-DCF!J$5*MAX(BM937*DCF!J$28,0)-MAX(BM937-BL937,0)/Inputs!$B$17)*DCF!J$6</f>
        <v>14298.128282030466</v>
      </c>
      <c r="CU937" s="15">
        <f ca="1">(BN937*DCF!K$28-DCF!K$5*MAX(BN937*DCF!K$28,0)-MAX(BN937-BM937,0)/Inputs!$B$17)*DCF!K$6</f>
        <v>18253.06768826304</v>
      </c>
      <c r="CV937" s="15">
        <f ca="1">(BO937*DCF!L$28-DCF!L$5*MAX(BO937*DCF!L$28,0)-MAX(BO937-BN937,0)/Inputs!$B$17)*DCF!L$6</f>
        <v>21290.74755244761</v>
      </c>
      <c r="CW937" s="15">
        <f ca="1">(BP937*DCF!M$28-DCF!M$5*MAX(BP937*DCF!M$28,0)-MAX(BP937-BO937,0)/Inputs!$B$17)*DCF!M$6</f>
        <v>24104.681247941659</v>
      </c>
      <c r="CX937" s="15">
        <f ca="1">(BQ937*DCF!C$46-DCF!C$5*MAX(BQ937*DCF!C$46,0)-MAX(BQ937-Inputs!$B$20,0)/Inputs!$B$24)*DCF!C$6</f>
        <v>-505.13040446393478</v>
      </c>
      <c r="CY937" s="15">
        <f ca="1">(BR937*DCF!D$46-DCF!D$5*MAX(BR937*DCF!D$46,0)-MAX(BR937-BQ937,0)/Inputs!$B$24)*DCF!D$6</f>
        <v>-664.19813768893107</v>
      </c>
      <c r="CZ937" s="15">
        <f ca="1">(BS937*DCF!E$46-DCF!E$5*MAX(BS937*DCF!E$46,0)-MAX(BS937-BR937,0)/Inputs!$B$24)*DCF!E$6</f>
        <v>-1155.4907823522954</v>
      </c>
      <c r="DA937" s="15">
        <f ca="1">(BT937*DCF!F$46-DCF!F$5*MAX(BT937*DCF!F$46,0)-MAX(BT937-BS937,0)/Inputs!$B$24)*DCF!F$6</f>
        <v>-587.53559595392437</v>
      </c>
      <c r="DB937" s="15">
        <f ca="1">(BU937*DCF!G$46-DCF!G$5*MAX(BU937*DCF!G$46,0)-MAX(BU937-BT937,0)/Inputs!$B$24)*DCF!G$6</f>
        <v>-1395.4216909389547</v>
      </c>
      <c r="DC937" s="15">
        <f ca="1">(BV937*DCF!H$46-DCF!H$5*MAX(BV937*DCF!H$46,0)-MAX(BV937-BU937,0)/Inputs!$B$24)*DCF!H$6</f>
        <v>-2197.5078345737952</v>
      </c>
      <c r="DD937" s="15">
        <f ca="1">(BW937*DCF!I$46-DCF!I$5*MAX(BW937*DCF!I$46,0)-MAX(BW937-BV937,0)/Inputs!$B$24)*DCF!I$6</f>
        <v>-1012.211350244947</v>
      </c>
      <c r="DE937" s="15">
        <f ca="1">(BX937*DCF!J$46-DCF!J$5*MAX(BX937*DCF!J$46,0)-MAX(BX937-BW937,0)/Inputs!$B$24)*DCF!J$6</f>
        <v>-762.97966925023957</v>
      </c>
      <c r="DF937" s="15">
        <f ca="1">(BY937*DCF!K$46-DCF!K$5*MAX(BY937*DCF!K$46,0)-MAX(BY937-BX937,0)/Inputs!$B$24)*DCF!K$6</f>
        <v>-92.305679833314912</v>
      </c>
      <c r="DG937" s="15">
        <f ca="1">(BZ937*DCF!L$46-DCF!L$5*MAX(BZ937*DCF!L$46,0)-MAX(BZ937-BY937,0)/Inputs!$B$24)*DCF!L$6</f>
        <v>-463.78167279219718</v>
      </c>
      <c r="DH937" s="15">
        <f ca="1">(CA937*DCF!M$46-DCF!M$5*MAX(CA937*DCF!M$46,0)-MAX(CA937-BZ937,0)/Inputs!$B$24)*DCF!M$6</f>
        <v>-447.91274499885157</v>
      </c>
      <c r="DI937" s="15">
        <f ca="1">SUM(CB937:CL937)+BE937*DCF!M$10*(1+Inputs!$B$30)*(1-Inputs!$B$33)*(1-Inputs!$B$30/Inputs!$B$31)/(Inputs!$B$29-Inputs!$B$30)*DCF!M$6</f>
        <v>237572.32408653793</v>
      </c>
      <c r="DJ937" s="15">
        <f ca="1">SUM(CM937:CW937)+BP937*DCF!M$28*(1+Inputs!$B$30)*(1-Inputs!$B$33)*(1-Inputs!$B$30/Inputs!$B$31)/(Inputs!$B$29-Inputs!$B$30)*DCF!M$6</f>
        <v>633370.521429535</v>
      </c>
      <c r="DK937" s="15">
        <f ca="1">SUM(CX937:DH937)+CA937*DCF!M$46*(1+Inputs!$B$30)*(1-Inputs!$B$33)*(1-Inputs!$B$30/Inputs!$B$31)/(Inputs!$B$29-Inputs!$B$30)*DCF!M$6</f>
        <v>134096.26398988851</v>
      </c>
      <c r="DM937" s="15">
        <f ca="1">DI937+DJ937+DK937+Inputs!$B$34+Inputs!$B$36-Inputs!$B$35</f>
        <v>1081890.1095059614</v>
      </c>
    </row>
    <row r="938" spans="1:117" x14ac:dyDescent="0.75">
      <c r="A938" s="11">
        <v>925</v>
      </c>
      <c r="C938" s="24">
        <f t="shared" ca="1" si="542"/>
        <v>1.3403093744136598</v>
      </c>
      <c r="D938" s="24">
        <f t="shared" ca="1" si="542"/>
        <v>-0.54885097742800593</v>
      </c>
      <c r="E938" s="24">
        <f t="shared" ca="1" si="542"/>
        <v>-1.1148929703340065</v>
      </c>
      <c r="F938" s="24">
        <f t="shared" ca="1" si="542"/>
        <v>-0.98895247138508702</v>
      </c>
      <c r="G938" s="24">
        <f t="shared" ca="1" si="542"/>
        <v>0.46126300352646044</v>
      </c>
      <c r="H938" s="24">
        <f t="shared" ca="1" si="542"/>
        <v>-1.2881376738835912</v>
      </c>
      <c r="I938" s="24">
        <f t="shared" ca="1" si="542"/>
        <v>-0.96220185021732352</v>
      </c>
      <c r="J938" s="24">
        <f t="shared" ca="1" si="542"/>
        <v>-0.85613796733146308</v>
      </c>
      <c r="K938" s="24">
        <f t="shared" ca="1" si="542"/>
        <v>-0.46847247617653631</v>
      </c>
      <c r="L938" s="24">
        <f t="shared" ca="1" si="542"/>
        <v>-1.2177397989131031</v>
      </c>
      <c r="M938" s="24">
        <f t="shared" ca="1" si="542"/>
        <v>-2.0622632946653017</v>
      </c>
      <c r="N938" s="24">
        <f ca="1">SQRT(Inputs!$B$38)*C938+SQRT(1-Inputs!$B$38)*_xlfn.NORM.S.INV(RAND())</f>
        <v>0.46509612874856515</v>
      </c>
      <c r="O938" s="24">
        <f ca="1">SQRT(Inputs!$B$38)*D938+SQRT(1-Inputs!$B$38)*_xlfn.NORM.S.INV(RAND())</f>
        <v>-0.47785132918842854</v>
      </c>
      <c r="P938" s="24">
        <f ca="1">SQRT(Inputs!$B$38)*E938+SQRT(1-Inputs!$B$38)*_xlfn.NORM.S.INV(RAND())</f>
        <v>-0.15817138203620695</v>
      </c>
      <c r="Q938" s="24">
        <f ca="1">SQRT(Inputs!$B$38)*F938+SQRT(1-Inputs!$B$38)*_xlfn.NORM.S.INV(RAND())</f>
        <v>0.69905302338105924</v>
      </c>
      <c r="R938" s="24">
        <f ca="1">SQRT(Inputs!$B$38)*G938+SQRT(1-Inputs!$B$38)*_xlfn.NORM.S.INV(RAND())</f>
        <v>0.25416435882149568</v>
      </c>
      <c r="S938" s="24">
        <f ca="1">SQRT(Inputs!$B$38)*H938+SQRT(1-Inputs!$B$38)*_xlfn.NORM.S.INV(RAND())</f>
        <v>-0.139984546509066</v>
      </c>
      <c r="T938" s="24">
        <f ca="1">SQRT(Inputs!$B$38)*I938+SQRT(1-Inputs!$B$38)*_xlfn.NORM.S.INV(RAND())</f>
        <v>-2.2308375546508707</v>
      </c>
      <c r="U938" s="24">
        <f ca="1">SQRT(Inputs!$B$38)*J938+SQRT(1-Inputs!$B$38)*_xlfn.NORM.S.INV(RAND())</f>
        <v>-2.6256885709272599</v>
      </c>
      <c r="V938" s="24">
        <f ca="1">SQRT(Inputs!$B$38)*K938+SQRT(1-Inputs!$B$38)*_xlfn.NORM.S.INV(RAND())</f>
        <v>0.32448372405952686</v>
      </c>
      <c r="W938" s="24">
        <f ca="1">SQRT(Inputs!$B$38)*L938+SQRT(1-Inputs!$B$38)*_xlfn.NORM.S.INV(RAND())</f>
        <v>0.23109361598958567</v>
      </c>
      <c r="X938" s="24">
        <f ca="1">SQRT(Inputs!$B$38)*M938+SQRT(1-Inputs!$B$38)*_xlfn.NORM.S.INV(RAND())</f>
        <v>-0.72905393761116666</v>
      </c>
      <c r="Y938" s="24">
        <f ca="1">SQRT(Inputs!$B$38)*C938+SQRT(1-Inputs!$B$38)*_xlfn.NORM.S.INV(RAND())</f>
        <v>0.21939775607654588</v>
      </c>
      <c r="Z938" s="24">
        <f ca="1">SQRT(Inputs!$B$38)*D938+SQRT(1-Inputs!$B$38)*_xlfn.NORM.S.INV(RAND())</f>
        <v>0.35835390206702256</v>
      </c>
      <c r="AA938" s="24">
        <f ca="1">SQRT(Inputs!$B$38)*E938+SQRT(1-Inputs!$B$38)*_xlfn.NORM.S.INV(RAND())</f>
        <v>1.1628863812000012E-2</v>
      </c>
      <c r="AB938" s="24">
        <f ca="1">SQRT(Inputs!$B$38)*F938+SQRT(1-Inputs!$B$38)*_xlfn.NORM.S.INV(RAND())</f>
        <v>-1.2519344007060362</v>
      </c>
      <c r="AC938" s="24">
        <f ca="1">SQRT(Inputs!$B$38)*G938+SQRT(1-Inputs!$B$38)*_xlfn.NORM.S.INV(RAND())</f>
        <v>0.94965635114051516</v>
      </c>
      <c r="AD938" s="24">
        <f ca="1">SQRT(Inputs!$B$38)*H938+SQRT(1-Inputs!$B$38)*_xlfn.NORM.S.INV(RAND())</f>
        <v>-0.73348268038645126</v>
      </c>
      <c r="AE938" s="24">
        <f ca="1">SQRT(Inputs!$B$38)*I938+SQRT(1-Inputs!$B$38)*_xlfn.NORM.S.INV(RAND())</f>
        <v>0.16716899560129383</v>
      </c>
      <c r="AF938" s="24">
        <f ca="1">SQRT(Inputs!$B$38)*J938+SQRT(1-Inputs!$B$38)*_xlfn.NORM.S.INV(RAND())</f>
        <v>-0.78379528659334241</v>
      </c>
      <c r="AG938" s="24">
        <f ca="1">SQRT(Inputs!$B$38)*K938+SQRT(1-Inputs!$B$38)*_xlfn.NORM.S.INV(RAND())</f>
        <v>-1.0277281563358112</v>
      </c>
      <c r="AH938" s="24">
        <f ca="1">SQRT(Inputs!$B$38)*L938+SQRT(1-Inputs!$B$38)*_xlfn.NORM.S.INV(RAND())</f>
        <v>8.3664015658797553E-3</v>
      </c>
      <c r="AI938" s="24">
        <f ca="1">SQRT(Inputs!$B$38)*M938+SQRT(1-Inputs!$B$38)*_xlfn.NORM.S.INV(RAND())</f>
        <v>-1.029224103784776</v>
      </c>
      <c r="AJ938" s="24">
        <f ca="1">SQRT(Inputs!$B$38)*C938+SQRT(1-Inputs!$B$38)*_xlfn.NORM.S.INV(RAND())</f>
        <v>1.108212885359529</v>
      </c>
      <c r="AK938" s="24">
        <f ca="1">SQRT(Inputs!$B$38)*D938+SQRT(1-Inputs!$B$38)*_xlfn.NORM.S.INV(RAND())</f>
        <v>0.43783064484032341</v>
      </c>
      <c r="AL938" s="24">
        <f ca="1">SQRT(Inputs!$B$38)*E938+SQRT(1-Inputs!$B$38)*_xlfn.NORM.S.INV(RAND())</f>
        <v>-1.0394914229705512</v>
      </c>
      <c r="AM938" s="24">
        <f ca="1">SQRT(Inputs!$B$38)*F938+SQRT(1-Inputs!$B$38)*_xlfn.NORM.S.INV(RAND())</f>
        <v>1.6316511116349461</v>
      </c>
      <c r="AN938" s="24">
        <f ca="1">SQRT(Inputs!$B$38)*G938+SQRT(1-Inputs!$B$38)*_xlfn.NORM.S.INV(RAND())</f>
        <v>0.76044483746518476</v>
      </c>
      <c r="AO938" s="24">
        <f ca="1">SQRT(Inputs!$B$38)*H938+SQRT(1-Inputs!$B$38)*_xlfn.NORM.S.INV(RAND())</f>
        <v>-0.38248562788466728</v>
      </c>
      <c r="AP938" s="24">
        <f ca="1">SQRT(Inputs!$B$38)*I938+SQRT(1-Inputs!$B$38)*_xlfn.NORM.S.INV(RAND())</f>
        <v>-1.206330260042483</v>
      </c>
      <c r="AQ938" s="24">
        <f ca="1">SQRT(Inputs!$B$38)*J938+SQRT(1-Inputs!$B$38)*_xlfn.NORM.S.INV(RAND())</f>
        <v>-1.1940724116074861</v>
      </c>
      <c r="AR938" s="24">
        <f ca="1">SQRT(Inputs!$B$38)*K938+SQRT(1-Inputs!$B$38)*_xlfn.NORM.S.INV(RAND())</f>
        <v>0.24755905710734183</v>
      </c>
      <c r="AS938" s="24">
        <f ca="1">SQRT(Inputs!$B$38)*L938+SQRT(1-Inputs!$B$38)*_xlfn.NORM.S.INV(RAND())</f>
        <v>-0.57644757755754283</v>
      </c>
      <c r="AT938" s="24">
        <f ca="1">SQRT(Inputs!$B$38)*M938+SQRT(1-Inputs!$B$38)*_xlfn.NORM.S.INV(RAND())</f>
        <v>-1.0736524223441328</v>
      </c>
      <c r="AU938" s="15">
        <f ca="1">Inputs!$B$6*EXP($B$8-0.5*C$5^2+C$5*N938)</f>
        <v>5350.2520817404948</v>
      </c>
      <c r="AV938" s="15">
        <f t="shared" ca="1" si="510"/>
        <v>6070.6587269634701</v>
      </c>
      <c r="AW938" s="15">
        <f t="shared" ca="1" si="511"/>
        <v>7245.8464683715356</v>
      </c>
      <c r="AX938" s="15">
        <f t="shared" ca="1" si="512"/>
        <v>9653.794934442727</v>
      </c>
      <c r="AY938" s="15">
        <f t="shared" ca="1" si="513"/>
        <v>12153.373718594396</v>
      </c>
      <c r="AZ938" s="15">
        <f t="shared" ca="1" si="514"/>
        <v>14636.533971479368</v>
      </c>
      <c r="BA938" s="15">
        <f t="shared" ca="1" si="515"/>
        <v>14181.768195767285</v>
      </c>
      <c r="BB938" s="15">
        <f t="shared" ca="1" si="516"/>
        <v>13346.624281124581</v>
      </c>
      <c r="BC938" s="15">
        <f t="shared" ca="1" si="517"/>
        <v>16866.323561069559</v>
      </c>
      <c r="BD938" s="15">
        <f t="shared" ca="1" si="518"/>
        <v>21114.326118876997</v>
      </c>
      <c r="BE938" s="15">
        <f t="shared" ca="1" si="519"/>
        <v>24210.673394065492</v>
      </c>
      <c r="BF938" s="15">
        <f ca="1">Inputs!$B$13*EXP($B$9-0.5*C$6^2+C$6*Y938)</f>
        <v>14445.877079059237</v>
      </c>
      <c r="BG938" s="15">
        <f t="shared" ca="1" si="520"/>
        <v>18781.709924513616</v>
      </c>
      <c r="BH938" s="15">
        <f t="shared" ca="1" si="521"/>
        <v>22992.097887050822</v>
      </c>
      <c r="BI938" s="15">
        <f t="shared" ca="1" si="522"/>
        <v>23212.723833469452</v>
      </c>
      <c r="BJ938" s="15">
        <f t="shared" ca="1" si="523"/>
        <v>32631.986707397187</v>
      </c>
      <c r="BK938" s="15">
        <f t="shared" ca="1" si="524"/>
        <v>36243.476627371259</v>
      </c>
      <c r="BL938" s="15">
        <f t="shared" ca="1" si="525"/>
        <v>45495.744280166618</v>
      </c>
      <c r="BM938" s="15">
        <f t="shared" ca="1" si="526"/>
        <v>50735.518201031875</v>
      </c>
      <c r="BN938" s="15">
        <f t="shared" ca="1" si="527"/>
        <v>55167.823823873921</v>
      </c>
      <c r="BO938" s="15">
        <f t="shared" ca="1" si="528"/>
        <v>67944.362367417139</v>
      </c>
      <c r="BP938" s="15">
        <f t="shared" ca="1" si="529"/>
        <v>74422.360617754704</v>
      </c>
      <c r="BQ938" s="15">
        <f ca="1">Inputs!$B$20*EXP($B$10-0.5*C$7^2+C$7*AJ938)</f>
        <v>6354.9709412410466</v>
      </c>
      <c r="BR938" s="15">
        <f t="shared" ca="1" si="530"/>
        <v>9909.2147970505594</v>
      </c>
      <c r="BS938" s="15">
        <f t="shared" ca="1" si="531"/>
        <v>10067.24864174327</v>
      </c>
      <c r="BT938" s="15">
        <f t="shared" ca="1" si="532"/>
        <v>21296.081462041762</v>
      </c>
      <c r="BU938" s="15">
        <f t="shared" ca="1" si="533"/>
        <v>35476.23947024368</v>
      </c>
      <c r="BV938" s="15">
        <f t="shared" ca="1" si="534"/>
        <v>45282.472387299837</v>
      </c>
      <c r="BW938" s="15">
        <f t="shared" ca="1" si="535"/>
        <v>48950.691741138486</v>
      </c>
      <c r="BX938" s="15">
        <f t="shared" ca="1" si="536"/>
        <v>53890.164544142717</v>
      </c>
      <c r="BY938" s="15">
        <f t="shared" ca="1" si="537"/>
        <v>79171.756772932655</v>
      </c>
      <c r="BZ938" s="15">
        <f t="shared" ca="1" si="538"/>
        <v>99919.18224530539</v>
      </c>
      <c r="CA938" s="15">
        <f t="shared" ca="1" si="539"/>
        <v>115977.25143650983</v>
      </c>
      <c r="CB938" s="15">
        <f ca="1">(AU938*DCF!C$10-DCF!C$5*MAX(AU938*DCF!C$10,0)-MAX(AU938-Inputs!$B$6,0)/Inputs!$B$10)*DCF!C$6</f>
        <v>1040.3077041541769</v>
      </c>
      <c r="CC938" s="15">
        <f ca="1">(AV938*DCF!D$10-DCF!D$5*MAX(AV938*DCF!D$10,0)-MAX(AV938-AU938,0)/Inputs!$B$10)*DCF!D$6</f>
        <v>1304.0296312781516</v>
      </c>
      <c r="CD938" s="15">
        <f ca="1">(AW938*DCF!E$10-DCF!E$5*MAX(AW938*DCF!E$10,0)-MAX(AW938-AV938,0)/Inputs!$B$10)*DCF!E$6</f>
        <v>1408.2496595182092</v>
      </c>
      <c r="CE938" s="15">
        <f ca="1">(AX938*DCF!F$10-DCF!F$5*MAX(AX938*DCF!F$10,0)-MAX(AX938-AW938,0)/Inputs!$B$10)*DCF!F$6</f>
        <v>1606.3736733524572</v>
      </c>
      <c r="CF938" s="15">
        <f ca="1">(AY938*DCF!G$10-DCF!G$5*MAX(AY938*DCF!G$10,0)-MAX(AY938-AX938,0)/Inputs!$B$10)*DCF!G$6</f>
        <v>2023.6170410509444</v>
      </c>
      <c r="CG938" s="15">
        <f ca="1">(AZ938*DCF!H$10-DCF!H$5*MAX(AZ938*DCF!H$10,0)-MAX(AZ938-AY938,0)/Inputs!$B$10)*DCF!H$6</f>
        <v>2400.7639496506627</v>
      </c>
      <c r="CH938" s="15">
        <f ca="1">(BA938*DCF!I$10-DCF!I$5*MAX(BA938*DCF!I$10,0)-MAX(BA938-AZ938,0)/Inputs!$B$10)*DCF!I$6</f>
        <v>2590.4916968829925</v>
      </c>
      <c r="CI938" s="15">
        <f ca="1">(BB938*DCF!J$10-DCF!J$5*MAX(BB938*DCF!J$10,0)-MAX(BB938-BA938,0)/Inputs!$B$10)*DCF!J$6</f>
        <v>2290.3116951383563</v>
      </c>
      <c r="CJ938" s="15">
        <f ca="1">(BC938*DCF!K$10-DCF!K$5*MAX(BC938*DCF!K$10,0)-MAX(BC938-BB938,0)/Inputs!$B$10)*DCF!K$6</f>
        <v>2222.502899092708</v>
      </c>
      <c r="CK938" s="15">
        <f ca="1">(BD938*DCF!L$10-DCF!L$5*MAX(BD938*DCF!L$10,0)-MAX(BD938-BC938,0)/Inputs!$B$10)*DCF!L$6</f>
        <v>2635.1063761799146</v>
      </c>
      <c r="CL938" s="15">
        <f ca="1">(BE938*DCF!M$10-DCF!M$5*MAX(BE938*DCF!M$10,0)-MAX(BE938-BD938,0)/Inputs!$B$10)*DCF!M$6</f>
        <v>3046.5473916746869</v>
      </c>
      <c r="CM938" s="15">
        <f ca="1">(BF938*DCF!C$28-DCF!C$5*MAX(BF938*DCF!C$28,0)-MAX(BF938-Inputs!$B$13,0)/Inputs!$B$17)*DCF!C$6</f>
        <v>3702.348822123955</v>
      </c>
      <c r="CN938" s="15">
        <f ca="1">(BG938*DCF!D$28-DCF!D$5*MAX(BG938*DCF!D$28,0)-MAX(BG938-BF938,0)/Inputs!$B$17)*DCF!D$6</f>
        <v>4606.6148083279713</v>
      </c>
      <c r="CO938" s="15">
        <f ca="1">(BH938*DCF!E$28-DCF!E$5*MAX(BH938*DCF!E$28,0)-MAX(BH938-BG938,0)/Inputs!$B$17)*DCF!E$6</f>
        <v>5681.9620167609864</v>
      </c>
      <c r="CP938" s="15">
        <f ca="1">(BI938*DCF!F$28-DCF!F$5*MAX(BI938*DCF!F$28,0)-MAX(BI938-BH938,0)/Inputs!$B$17)*DCF!F$6</f>
        <v>6261.4746368160895</v>
      </c>
      <c r="CQ938" s="15">
        <f ca="1">(BJ938*DCF!G$28-DCF!G$5*MAX(BJ938*DCF!G$28,0)-MAX(BJ938-BI938,0)/Inputs!$B$17)*DCF!G$6</f>
        <v>6882.3895649646984</v>
      </c>
      <c r="CR938" s="15">
        <f ca="1">(BK938*DCF!H$28-DCF!H$5*MAX(BK938*DCF!H$28,0)-MAX(BK938-BJ938,0)/Inputs!$B$17)*DCF!H$6</f>
        <v>8402.2874520420282</v>
      </c>
      <c r="CS938" s="15">
        <f ca="1">(BL938*DCF!I$28-DCF!I$5*MAX(BL938*DCF!I$28,0)-MAX(BL938-BK938,0)/Inputs!$B$17)*DCF!I$6</f>
        <v>9370.4783854595262</v>
      </c>
      <c r="CT938" s="15">
        <f ca="1">(BM938*DCF!J$28-DCF!J$5*MAX(BM938*DCF!J$28,0)-MAX(BM938-BL938,0)/Inputs!$B$17)*DCF!J$6</f>
        <v>10623.481220984053</v>
      </c>
      <c r="CU938" s="15">
        <f ca="1">(BN938*DCF!K$28-DCF!K$5*MAX(BN938*DCF!K$28,0)-MAX(BN938-BM938,0)/Inputs!$B$17)*DCF!K$6</f>
        <v>11107.620991822803</v>
      </c>
      <c r="CV938" s="15">
        <f ca="1">(BO938*DCF!L$28-DCF!L$5*MAX(BO938*DCF!L$28,0)-MAX(BO938-BN938,0)/Inputs!$B$17)*DCF!L$6</f>
        <v>12110.639794979455</v>
      </c>
      <c r="CW938" s="15">
        <f ca="1">(BP938*DCF!M$28-DCF!M$5*MAX(BP938*DCF!M$28,0)-MAX(BP938-BO938,0)/Inputs!$B$17)*DCF!M$6</f>
        <v>13325.477376251811</v>
      </c>
      <c r="CX938" s="15">
        <f ca="1">(BQ938*DCF!C$46-DCF!C$5*MAX(BQ938*DCF!C$46,0)-MAX(BQ938-Inputs!$B$20,0)/Inputs!$B$24)*DCF!C$6</f>
        <v>-2924.4602364256671</v>
      </c>
      <c r="CY938" s="15">
        <f ca="1">(BR938*DCF!D$46-DCF!D$5*MAX(BR938*DCF!D$46,0)-MAX(BR938-BQ938,0)/Inputs!$B$24)*DCF!D$6</f>
        <v>-3207.838230351535</v>
      </c>
      <c r="CZ938" s="15">
        <f ca="1">(BS938*DCF!E$46-DCF!E$5*MAX(BS938*DCF!E$46,0)-MAX(BS938-BR938,0)/Inputs!$B$24)*DCF!E$6</f>
        <v>-1252.7622712560444</v>
      </c>
      <c r="DA938" s="15">
        <f ca="1">(BT938*DCF!F$46-DCF!F$5*MAX(BT938*DCF!F$46,0)-MAX(BT938-BS938,0)/Inputs!$B$24)*DCF!F$6</f>
        <v>-5639.688296518214</v>
      </c>
      <c r="DB938" s="15">
        <f ca="1">(BU938*DCF!G$46-DCF!G$5*MAX(BU938*DCF!G$46,0)-MAX(BU938-BT938,0)/Inputs!$B$24)*DCF!G$6</f>
        <v>-5963.2755915342059</v>
      </c>
      <c r="DC938" s="15">
        <f ca="1">(BV938*DCF!H$46-DCF!H$5*MAX(BV938*DCF!H$46,0)-MAX(BV938-BU938,0)/Inputs!$B$24)*DCF!H$6</f>
        <v>-3047.2267951892559</v>
      </c>
      <c r="DD938" s="15">
        <f ca="1">(BW938*DCF!I$46-DCF!I$5*MAX(BW938*DCF!I$46,0)-MAX(BW938-BV938,0)/Inputs!$B$24)*DCF!I$6</f>
        <v>77.531328260105397</v>
      </c>
      <c r="DE938" s="15">
        <f ca="1">(BX938*DCF!J$46-DCF!J$5*MAX(BX938*DCF!J$46,0)-MAX(BX938-BW938,0)/Inputs!$B$24)*DCF!J$6</f>
        <v>950.67584692395076</v>
      </c>
      <c r="DF938" s="15">
        <f ca="1">(BY938*DCF!K$46-DCF!K$5*MAX(BY938*DCF!K$46,0)-MAX(BY938-BX938,0)/Inputs!$B$24)*DCF!K$6</f>
        <v>-1670.7619299583209</v>
      </c>
      <c r="DG938" s="15">
        <f ca="1">(BZ938*DCF!L$46-DCF!L$5*MAX(BZ938*DCF!L$46,0)-MAX(BZ938-BY938,0)/Inputs!$B$24)*DCF!L$6</f>
        <v>2211.7400971891375</v>
      </c>
      <c r="DH938" s="15">
        <f ca="1">(CA938*DCF!M$46-DCF!M$5*MAX(CA938*DCF!M$46,0)-MAX(CA938-BZ938,0)/Inputs!$B$24)*DCF!M$6</f>
        <v>5735.1223387094797</v>
      </c>
      <c r="DI938" s="15">
        <f ca="1">SUM(CB938:CL938)+BE938*DCF!M$10*(1+Inputs!$B$30)*(1-Inputs!$B$33)*(1-Inputs!$B$30/Inputs!$B$31)/(Inputs!$B$29-Inputs!$B$30)*DCF!M$6</f>
        <v>89946.925926669355</v>
      </c>
      <c r="DJ938" s="15">
        <f ca="1">SUM(CM938:CW938)+BP938*DCF!M$28*(1+Inputs!$B$30)*(1-Inputs!$B$33)*(1-Inputs!$B$30/Inputs!$B$31)/(Inputs!$B$29-Inputs!$B$30)*DCF!M$6</f>
        <v>368232.66004793096</v>
      </c>
      <c r="DK938" s="15">
        <f ca="1">SUM(CX938:DH938)+CA938*DCF!M$46*(1+Inputs!$B$30)*(1-Inputs!$B$33)*(1-Inputs!$B$30/Inputs!$B$31)/(Inputs!$B$29-Inputs!$B$30)*DCF!M$6</f>
        <v>164583.62536439791</v>
      </c>
      <c r="DM938" s="15">
        <f ca="1">DI938+DJ938+DK938+Inputs!$B$34+Inputs!$B$36-Inputs!$B$35</f>
        <v>699614.21133899817</v>
      </c>
    </row>
    <row r="939" spans="1:117" x14ac:dyDescent="0.75">
      <c r="A939" s="11">
        <v>926</v>
      </c>
      <c r="C939" s="24">
        <f t="shared" ca="1" si="542"/>
        <v>-0.47439862319207665</v>
      </c>
      <c r="D939" s="24">
        <f t="shared" ca="1" si="542"/>
        <v>0.57325168070548149</v>
      </c>
      <c r="E939" s="24">
        <f t="shared" ca="1" si="542"/>
        <v>-1.5367826889869101</v>
      </c>
      <c r="F939" s="24">
        <f t="shared" ca="1" si="542"/>
        <v>0.27636923000479935</v>
      </c>
      <c r="G939" s="24">
        <f t="shared" ca="1" si="542"/>
        <v>-1.929309102468846</v>
      </c>
      <c r="H939" s="24">
        <f t="shared" ca="1" si="542"/>
        <v>0.81781035030921378</v>
      </c>
      <c r="I939" s="24">
        <f t="shared" ca="1" si="542"/>
        <v>1.5863218317817684</v>
      </c>
      <c r="J939" s="24">
        <f t="shared" ca="1" si="542"/>
        <v>-0.25844557439840321</v>
      </c>
      <c r="K939" s="24">
        <f t="shared" ca="1" si="542"/>
        <v>1.0571945584838569</v>
      </c>
      <c r="L939" s="24">
        <f t="shared" ca="1" si="542"/>
        <v>1.248282807121577</v>
      </c>
      <c r="M939" s="24">
        <f t="shared" ca="1" si="542"/>
        <v>0.70584605291843905</v>
      </c>
      <c r="N939" s="24">
        <f ca="1">SQRT(Inputs!$B$38)*C939+SQRT(1-Inputs!$B$38)*_xlfn.NORM.S.INV(RAND())</f>
        <v>0.25231407162331032</v>
      </c>
      <c r="O939" s="24">
        <f ca="1">SQRT(Inputs!$B$38)*D939+SQRT(1-Inputs!$B$38)*_xlfn.NORM.S.INV(RAND())</f>
        <v>1.5533780057686353</v>
      </c>
      <c r="P939" s="24">
        <f ca="1">SQRT(Inputs!$B$38)*E939+SQRT(1-Inputs!$B$38)*_xlfn.NORM.S.INV(RAND())</f>
        <v>-0.55018385847883411</v>
      </c>
      <c r="Q939" s="24">
        <f ca="1">SQRT(Inputs!$B$38)*F939+SQRT(1-Inputs!$B$38)*_xlfn.NORM.S.INV(RAND())</f>
        <v>0.24980558399725875</v>
      </c>
      <c r="R939" s="24">
        <f ca="1">SQRT(Inputs!$B$38)*G939+SQRT(1-Inputs!$B$38)*_xlfn.NORM.S.INV(RAND())</f>
        <v>-0.83950667603759366</v>
      </c>
      <c r="S939" s="24">
        <f ca="1">SQRT(Inputs!$B$38)*H939+SQRT(1-Inputs!$B$38)*_xlfn.NORM.S.INV(RAND())</f>
        <v>1.0084332922889112</v>
      </c>
      <c r="T939" s="24">
        <f ca="1">SQRT(Inputs!$B$38)*I939+SQRT(1-Inputs!$B$38)*_xlfn.NORM.S.INV(RAND())</f>
        <v>1.5386315356505191</v>
      </c>
      <c r="U939" s="24">
        <f ca="1">SQRT(Inputs!$B$38)*J939+SQRT(1-Inputs!$B$38)*_xlfn.NORM.S.INV(RAND())</f>
        <v>0.29876103449877534</v>
      </c>
      <c r="V939" s="24">
        <f ca="1">SQRT(Inputs!$B$38)*K939+SQRT(1-Inputs!$B$38)*_xlfn.NORM.S.INV(RAND())</f>
        <v>-0.71552437881104969</v>
      </c>
      <c r="W939" s="24">
        <f ca="1">SQRT(Inputs!$B$38)*L939+SQRT(1-Inputs!$B$38)*_xlfn.NORM.S.INV(RAND())</f>
        <v>0.64324082219835077</v>
      </c>
      <c r="X939" s="24">
        <f ca="1">SQRT(Inputs!$B$38)*M939+SQRT(1-Inputs!$B$38)*_xlfn.NORM.S.INV(RAND())</f>
        <v>-1.1658580686256077</v>
      </c>
      <c r="Y939" s="24">
        <f ca="1">SQRT(Inputs!$B$38)*C939+SQRT(1-Inputs!$B$38)*_xlfn.NORM.S.INV(RAND())</f>
        <v>-0.47033020752167842</v>
      </c>
      <c r="Z939" s="24">
        <f ca="1">SQRT(Inputs!$B$38)*D939+SQRT(1-Inputs!$B$38)*_xlfn.NORM.S.INV(RAND())</f>
        <v>0.88613820432901091</v>
      </c>
      <c r="AA939" s="24">
        <f ca="1">SQRT(Inputs!$B$38)*E939+SQRT(1-Inputs!$B$38)*_xlfn.NORM.S.INV(RAND())</f>
        <v>-0.49781106898893474</v>
      </c>
      <c r="AB939" s="24">
        <f ca="1">SQRT(Inputs!$B$38)*F939+SQRT(1-Inputs!$B$38)*_xlfn.NORM.S.INV(RAND())</f>
        <v>-0.28349473432848482</v>
      </c>
      <c r="AC939" s="24">
        <f ca="1">SQRT(Inputs!$B$38)*G939+SQRT(1-Inputs!$B$38)*_xlfn.NORM.S.INV(RAND())</f>
        <v>-0.62651860552495375</v>
      </c>
      <c r="AD939" s="24">
        <f ca="1">SQRT(Inputs!$B$38)*H939+SQRT(1-Inputs!$B$38)*_xlfn.NORM.S.INV(RAND())</f>
        <v>-0.1004878705681434</v>
      </c>
      <c r="AE939" s="24">
        <f ca="1">SQRT(Inputs!$B$38)*I939+SQRT(1-Inputs!$B$38)*_xlfn.NORM.S.INV(RAND())</f>
        <v>0.90794647123079408</v>
      </c>
      <c r="AF939" s="24">
        <f ca="1">SQRT(Inputs!$B$38)*J939+SQRT(1-Inputs!$B$38)*_xlfn.NORM.S.INV(RAND())</f>
        <v>0.46331138142556583</v>
      </c>
      <c r="AG939" s="24">
        <f ca="1">SQRT(Inputs!$B$38)*K939+SQRT(1-Inputs!$B$38)*_xlfn.NORM.S.INV(RAND())</f>
        <v>0.59292357051839306</v>
      </c>
      <c r="AH939" s="24">
        <f ca="1">SQRT(Inputs!$B$38)*L939+SQRT(1-Inputs!$B$38)*_xlfn.NORM.S.INV(RAND())</f>
        <v>-1.0715515400993445</v>
      </c>
      <c r="AI939" s="24">
        <f ca="1">SQRT(Inputs!$B$38)*M939+SQRT(1-Inputs!$B$38)*_xlfn.NORM.S.INV(RAND())</f>
        <v>0.96150035046240867</v>
      </c>
      <c r="AJ939" s="24">
        <f ca="1">SQRT(Inputs!$B$38)*C939+SQRT(1-Inputs!$B$38)*_xlfn.NORM.S.INV(RAND())</f>
        <v>-0.33704793648445669</v>
      </c>
      <c r="AK939" s="24">
        <f ca="1">SQRT(Inputs!$B$38)*D939+SQRT(1-Inputs!$B$38)*_xlfn.NORM.S.INV(RAND())</f>
        <v>-0.55640269415080712</v>
      </c>
      <c r="AL939" s="24">
        <f ca="1">SQRT(Inputs!$B$38)*E939+SQRT(1-Inputs!$B$38)*_xlfn.NORM.S.INV(RAND())</f>
        <v>-1.5126448643867132</v>
      </c>
      <c r="AM939" s="24">
        <f ca="1">SQRT(Inputs!$B$38)*F939+SQRT(1-Inputs!$B$38)*_xlfn.NORM.S.INV(RAND())</f>
        <v>0.46159908145440109</v>
      </c>
      <c r="AN939" s="24">
        <f ca="1">SQRT(Inputs!$B$38)*G939+SQRT(1-Inputs!$B$38)*_xlfn.NORM.S.INV(RAND())</f>
        <v>-1.9644251030328581</v>
      </c>
      <c r="AO939" s="24">
        <f ca="1">SQRT(Inputs!$B$38)*H939+SQRT(1-Inputs!$B$38)*_xlfn.NORM.S.INV(RAND())</f>
        <v>-6.3955032015065638E-2</v>
      </c>
      <c r="AP939" s="24">
        <f ca="1">SQRT(Inputs!$B$38)*I939+SQRT(1-Inputs!$B$38)*_xlfn.NORM.S.INV(RAND())</f>
        <v>1.5454125711673794</v>
      </c>
      <c r="AQ939" s="24">
        <f ca="1">SQRT(Inputs!$B$38)*J939+SQRT(1-Inputs!$B$38)*_xlfn.NORM.S.INV(RAND())</f>
        <v>-0.78291991832673369</v>
      </c>
      <c r="AR939" s="24">
        <f ca="1">SQRT(Inputs!$B$38)*K939+SQRT(1-Inputs!$B$38)*_xlfn.NORM.S.INV(RAND())</f>
        <v>-9.1400701777361038E-3</v>
      </c>
      <c r="AS939" s="24">
        <f ca="1">SQRT(Inputs!$B$38)*L939+SQRT(1-Inputs!$B$38)*_xlfn.NORM.S.INV(RAND())</f>
        <v>0.4762336363306362</v>
      </c>
      <c r="AT939" s="24">
        <f ca="1">SQRT(Inputs!$B$38)*M939+SQRT(1-Inputs!$B$38)*_xlfn.NORM.S.INV(RAND())</f>
        <v>-0.22194058993299443</v>
      </c>
      <c r="AU939" s="15">
        <f ca="1">Inputs!$B$6*EXP($B$8-0.5*C$5^2+C$5*N939)</f>
        <v>5169.1072356828909</v>
      </c>
      <c r="AV939" s="15">
        <f t="shared" ca="1" si="510"/>
        <v>7906.45216513584</v>
      </c>
      <c r="AW939" s="15">
        <f t="shared" ca="1" si="511"/>
        <v>8951.0007330171829</v>
      </c>
      <c r="AX939" s="15">
        <f t="shared" ca="1" si="512"/>
        <v>11274.710938674871</v>
      </c>
      <c r="AY939" s="15">
        <f t="shared" ca="1" si="513"/>
        <v>12492.0240424249</v>
      </c>
      <c r="AZ939" s="15">
        <f t="shared" ca="1" si="514"/>
        <v>17072.472961483862</v>
      </c>
      <c r="BA939" s="15">
        <f t="shared" ca="1" si="515"/>
        <v>24542.722354705034</v>
      </c>
      <c r="BB939" s="15">
        <f t="shared" ca="1" si="516"/>
        <v>30960.779821850883</v>
      </c>
      <c r="BC939" s="15">
        <f t="shared" ca="1" si="517"/>
        <v>35388.426266548006</v>
      </c>
      <c r="BD939" s="15">
        <f t="shared" ca="1" si="518"/>
        <v>46042.608307700837</v>
      </c>
      <c r="BE939" s="15">
        <f t="shared" ca="1" si="519"/>
        <v>50735.445535617982</v>
      </c>
      <c r="BF939" s="15">
        <f ca="1">Inputs!$B$13*EXP($B$9-0.5*C$6^2+C$6*Y939)</f>
        <v>12599.68829086286</v>
      </c>
      <c r="BG939" s="15">
        <f t="shared" ca="1" si="520"/>
        <v>18018.141331836745</v>
      </c>
      <c r="BH939" s="15">
        <f t="shared" ca="1" si="521"/>
        <v>20270.199207568388</v>
      </c>
      <c r="BI939" s="15">
        <f t="shared" ca="1" si="522"/>
        <v>23754.298331261976</v>
      </c>
      <c r="BJ939" s="15">
        <f t="shared" ca="1" si="523"/>
        <v>26606.547778258413</v>
      </c>
      <c r="BK939" s="15">
        <f t="shared" ca="1" si="524"/>
        <v>32210.798827309391</v>
      </c>
      <c r="BL939" s="15">
        <f t="shared" ca="1" si="525"/>
        <v>44507.588719262807</v>
      </c>
      <c r="BM939" s="15">
        <f t="shared" ca="1" si="526"/>
        <v>57950.67316295224</v>
      </c>
      <c r="BN939" s="15">
        <f t="shared" ca="1" si="527"/>
        <v>76520.451895820472</v>
      </c>
      <c r="BO939" s="15">
        <f t="shared" ca="1" si="528"/>
        <v>83124.328780138923</v>
      </c>
      <c r="BP939" s="15">
        <f t="shared" ca="1" si="529"/>
        <v>114085.31768311419</v>
      </c>
      <c r="BQ939" s="15">
        <f ca="1">Inputs!$B$20*EXP($B$10-0.5*C$7^2+C$7*AJ939)</f>
        <v>3806.1886666982623</v>
      </c>
      <c r="BR939" s="15">
        <f t="shared" ca="1" si="530"/>
        <v>4328.0084027402236</v>
      </c>
      <c r="BS939" s="15">
        <f t="shared" ca="1" si="531"/>
        <v>3838.3353598205954</v>
      </c>
      <c r="BT939" s="15">
        <f t="shared" ca="1" si="532"/>
        <v>5973.4941568968816</v>
      </c>
      <c r="BU939" s="15">
        <f t="shared" ca="1" si="533"/>
        <v>5146.5969924895799</v>
      </c>
      <c r="BV939" s="15">
        <f t="shared" ca="1" si="534"/>
        <v>7057.9671668634455</v>
      </c>
      <c r="BW939" s="15">
        <f t="shared" ca="1" si="535"/>
        <v>13659.767326747284</v>
      </c>
      <c r="BX939" s="15">
        <f t="shared" ca="1" si="536"/>
        <v>16330.176966349567</v>
      </c>
      <c r="BY939" s="15">
        <f t="shared" ca="1" si="537"/>
        <v>22841.373031023279</v>
      </c>
      <c r="BZ939" s="15">
        <f t="shared" ca="1" si="538"/>
        <v>34982.011096418682</v>
      </c>
      <c r="CA939" s="15">
        <f t="shared" ca="1" si="539"/>
        <v>47238.829235424484</v>
      </c>
      <c r="CB939" s="15">
        <f ca="1">(AU939*DCF!C$10-DCF!C$5*MAX(AU939*DCF!C$10,0)-MAX(AU939-Inputs!$B$6,0)/Inputs!$B$10)*DCF!C$6</f>
        <v>1041.5992991939738</v>
      </c>
      <c r="CC939" s="15">
        <f ca="1">(AV939*DCF!D$10-DCF!D$5*MAX(AV939*DCF!D$10,0)-MAX(AV939-AU939,0)/Inputs!$B$10)*DCF!D$6</f>
        <v>1259.7142311557309</v>
      </c>
      <c r="CD939" s="15">
        <f ca="1">(AW939*DCF!E$10-DCF!E$5*MAX(AW939*DCF!E$10,0)-MAX(AW939-AV939,0)/Inputs!$B$10)*DCF!E$6</f>
        <v>1831.3679873190247</v>
      </c>
      <c r="CE939" s="15">
        <f ca="1">(AX939*DCF!F$10-DCF!F$5*MAX(AX939*DCF!F$10,0)-MAX(AX939-AW939,0)/Inputs!$B$10)*DCF!F$6</f>
        <v>1977.7449473303132</v>
      </c>
      <c r="CF939" s="15">
        <f ca="1">(AY939*DCF!G$10-DCF!G$5*MAX(AY939*DCF!G$10,0)-MAX(AY939-AX939,0)/Inputs!$B$10)*DCF!G$6</f>
        <v>2339.8661255533939</v>
      </c>
      <c r="CG939" s="15">
        <f ca="1">(AZ939*DCF!H$10-DCF!H$5*MAX(AZ939*DCF!H$10,0)-MAX(AZ939-AY939,0)/Inputs!$B$10)*DCF!H$6</f>
        <v>2501.2920502649622</v>
      </c>
      <c r="CH939" s="15">
        <f ca="1">(BA939*DCF!I$10-DCF!I$5*MAX(BA939*DCF!I$10,0)-MAX(BA939-AZ939,0)/Inputs!$B$10)*DCF!I$6</f>
        <v>3257.6774185987742</v>
      </c>
      <c r="CI939" s="15">
        <f ca="1">(BB939*DCF!J$10-DCF!J$5*MAX(BB939*DCF!J$10,0)-MAX(BB939-BA939,0)/Inputs!$B$10)*DCF!J$6</f>
        <v>4340.3908084328386</v>
      </c>
      <c r="CJ939" s="15">
        <f ca="1">(BC939*DCF!K$10-DCF!K$5*MAX(BC939*DCF!K$10,0)-MAX(BC939-BB939,0)/Inputs!$B$10)*DCF!K$6</f>
        <v>5077.1651864252417</v>
      </c>
      <c r="CK939" s="15">
        <f ca="1">(BD939*DCF!L$10-DCF!L$5*MAX(BD939*DCF!L$10,0)-MAX(BD939-BC939,0)/Inputs!$B$10)*DCF!L$6</f>
        <v>5566.3426333683738</v>
      </c>
      <c r="CL939" s="15">
        <f ca="1">(BE939*DCF!M$10-DCF!M$5*MAX(BE939*DCF!M$10,0)-MAX(BE939-BD939,0)/Inputs!$B$10)*DCF!M$6</f>
        <v>6598.8180302846931</v>
      </c>
      <c r="CM939" s="15">
        <f ca="1">(BF939*DCF!C$28-DCF!C$5*MAX(BF939*DCF!C$28,0)-MAX(BF939-Inputs!$B$13,0)/Inputs!$B$17)*DCF!C$6</f>
        <v>3565.2756561268966</v>
      </c>
      <c r="CN939" s="15">
        <f ca="1">(BG939*DCF!D$28-DCF!D$5*MAX(BG939*DCF!D$28,0)-MAX(BG939-BF939,0)/Inputs!$B$17)*DCF!D$6</f>
        <v>4150.753721551082</v>
      </c>
      <c r="CO939" s="15">
        <f ca="1">(BH939*DCF!E$28-DCF!E$5*MAX(BH939*DCF!E$28,0)-MAX(BH939-BG939,0)/Inputs!$B$17)*DCF!E$6</f>
        <v>5297.0317475187621</v>
      </c>
      <c r="CP939" s="15">
        <f ca="1">(BI939*DCF!F$28-DCF!F$5*MAX(BI939*DCF!F$28,0)-MAX(BI939-BH939,0)/Inputs!$B$17)*DCF!F$6</f>
        <v>5814.3309723760094</v>
      </c>
      <c r="CQ939" s="15">
        <f ca="1">(BJ939*DCF!G$28-DCF!G$5*MAX(BJ939*DCF!G$28,0)-MAX(BJ939-BI939,0)/Inputs!$B$17)*DCF!G$6</f>
        <v>6423.5505041647257</v>
      </c>
      <c r="CR939" s="15">
        <f ca="1">(BK939*DCF!H$28-DCF!H$5*MAX(BK939*DCF!H$28,0)-MAX(BK939-BJ939,0)/Inputs!$B$17)*DCF!H$6</f>
        <v>7095.3425851433794</v>
      </c>
      <c r="CS939" s="15">
        <f ca="1">(BL939*DCF!I$28-DCF!I$5*MAX(BL939*DCF!I$28,0)-MAX(BL939-BK939,0)/Inputs!$B$17)*DCF!I$6</f>
        <v>8701.1283262565248</v>
      </c>
      <c r="CT939" s="15">
        <f ca="1">(BM939*DCF!J$28-DCF!J$5*MAX(BM939*DCF!J$28,0)-MAX(BM939-BL939,0)/Inputs!$B$17)*DCF!J$6</f>
        <v>11145.36779006504</v>
      </c>
      <c r="CU939" s="15">
        <f ca="1">(BN939*DCF!K$28-DCF!K$5*MAX(BN939*DCF!K$28,0)-MAX(BN939-BM939,0)/Inputs!$B$17)*DCF!K$6</f>
        <v>13885.285875457135</v>
      </c>
      <c r="CV939" s="15">
        <f ca="1">(BO939*DCF!L$28-DCF!L$5*MAX(BO939*DCF!L$28,0)-MAX(BO939-BN939,0)/Inputs!$B$17)*DCF!L$6</f>
        <v>15837.808679457687</v>
      </c>
      <c r="CW939" s="15">
        <f ca="1">(BP939*DCF!M$28-DCF!M$5*MAX(BP939*DCF!M$28,0)-MAX(BP939-BO939,0)/Inputs!$B$17)*DCF!M$6</f>
        <v>18228.925224244995</v>
      </c>
      <c r="CX939" s="15">
        <f ca="1">(BQ939*DCF!C$46-DCF!C$5*MAX(BQ939*DCF!C$46,0)-MAX(BQ939-Inputs!$B$20,0)/Inputs!$B$24)*DCF!C$6</f>
        <v>-1158.5602771581493</v>
      </c>
      <c r="CY939" s="15">
        <f ca="1">(BR939*DCF!D$46-DCF!D$5*MAX(BR939*DCF!D$46,0)-MAX(BR939-BQ939,0)/Inputs!$B$24)*DCF!D$6</f>
        <v>-961.34625375912219</v>
      </c>
      <c r="CZ939" s="15">
        <f ca="1">(BS939*DCF!E$46-DCF!E$5*MAX(BS939*DCF!E$46,0)-MAX(BS939-BR939,0)/Inputs!$B$24)*DCF!E$6</f>
        <v>-453.88983934204765</v>
      </c>
      <c r="DA939" s="15">
        <f ca="1">(BT939*DCF!F$46-DCF!F$5*MAX(BT939*DCF!F$46,0)-MAX(BT939-BS939,0)/Inputs!$B$24)*DCF!F$6</f>
        <v>-1212.5064273502442</v>
      </c>
      <c r="DB939" s="15">
        <f ca="1">(BU939*DCF!G$46-DCF!G$5*MAX(BU939*DCF!G$46,0)-MAX(BU939-BT939,0)/Inputs!$B$24)*DCF!G$6</f>
        <v>-173.12135439328685</v>
      </c>
      <c r="DC939" s="15">
        <f ca="1">(BV939*DCF!H$46-DCF!H$5*MAX(BV939*DCF!H$46,0)-MAX(BV939-BU939,0)/Inputs!$B$24)*DCF!H$6</f>
        <v>-593.94657052731816</v>
      </c>
      <c r="DD939" s="15">
        <f ca="1">(BW939*DCF!I$46-DCF!I$5*MAX(BW939*DCF!I$46,0)-MAX(BW939-BV939,0)/Inputs!$B$24)*DCF!I$6</f>
        <v>-1579.6438111141742</v>
      </c>
      <c r="DE939" s="15">
        <f ca="1">(BX939*DCF!J$46-DCF!J$5*MAX(BX939*DCF!J$46,0)-MAX(BX939-BW939,0)/Inputs!$B$24)*DCF!J$6</f>
        <v>-23.14325597569983</v>
      </c>
      <c r="DF939" s="15">
        <f ca="1">(BY939*DCF!K$46-DCF!K$5*MAX(BY939*DCF!K$46,0)-MAX(BY939-BX939,0)/Inputs!$B$24)*DCF!K$6</f>
        <v>-290.29420866614072</v>
      </c>
      <c r="DG939" s="15">
        <f ca="1">(BZ939*DCF!L$46-DCF!L$5*MAX(BZ939*DCF!L$46,0)-MAX(BZ939-BY939,0)/Inputs!$B$24)*DCF!L$6</f>
        <v>-329.32199156778228</v>
      </c>
      <c r="DH939" s="15">
        <f ca="1">(CA939*DCF!M$46-DCF!M$5*MAX(CA939*DCF!M$46,0)-MAX(CA939-BZ939,0)/Inputs!$B$24)*DCF!M$6</f>
        <v>1140.9749677116354</v>
      </c>
      <c r="DI939" s="15">
        <f ca="1">SUM(CB939:CL939)+BE939*DCF!M$10*(1+Inputs!$B$30)*(1-Inputs!$B$33)*(1-Inputs!$B$30/Inputs!$B$31)/(Inputs!$B$29-Inputs!$B$30)*DCF!M$6</f>
        <v>176989.39455036382</v>
      </c>
      <c r="DJ939" s="15">
        <f ca="1">SUM(CM939:CW939)+BP939*DCF!M$28*(1+Inputs!$B$30)*(1-Inputs!$B$33)*(1-Inputs!$B$30/Inputs!$B$31)/(Inputs!$B$29-Inputs!$B$30)*DCF!M$6</f>
        <v>523479.3980613664</v>
      </c>
      <c r="DK939" s="15">
        <f ca="1">SUM(CX939:DH939)+CA939*DCF!M$46*(1+Inputs!$B$30)*(1-Inputs!$B$33)*(1-Inputs!$B$30/Inputs!$B$31)/(Inputs!$B$29-Inputs!$B$30)*DCF!M$6</f>
        <v>67402.026772876692</v>
      </c>
      <c r="DM939" s="15">
        <f ca="1">DI939+DJ939+DK939+Inputs!$B$34+Inputs!$B$36-Inputs!$B$35</f>
        <v>844721.81938460702</v>
      </c>
    </row>
    <row r="940" spans="1:117" x14ac:dyDescent="0.75">
      <c r="A940" s="11">
        <v>927</v>
      </c>
      <c r="C940" s="24">
        <f t="shared" ca="1" si="542"/>
        <v>-3.2180647225950515E-2</v>
      </c>
      <c r="D940" s="24">
        <f t="shared" ca="1" si="542"/>
        <v>0.39711636489272562</v>
      </c>
      <c r="E940" s="24">
        <f t="shared" ca="1" si="542"/>
        <v>-7.9900733031420187E-2</v>
      </c>
      <c r="F940" s="24">
        <f t="shared" ca="1" si="542"/>
        <v>0.34225274330742433</v>
      </c>
      <c r="G940" s="24">
        <f t="shared" ca="1" si="542"/>
        <v>0.85512996484267578</v>
      </c>
      <c r="H940" s="24">
        <f t="shared" ca="1" si="542"/>
        <v>3.6708513131498227E-2</v>
      </c>
      <c r="I940" s="24">
        <f t="shared" ca="1" si="542"/>
        <v>0.60130385871525838</v>
      </c>
      <c r="J940" s="24">
        <f t="shared" ca="1" si="542"/>
        <v>-0.43383671351693892</v>
      </c>
      <c r="K940" s="24">
        <f t="shared" ca="1" si="542"/>
        <v>-1.4327680091128738</v>
      </c>
      <c r="L940" s="24">
        <f t="shared" ca="1" si="542"/>
        <v>0.8406404138389868</v>
      </c>
      <c r="M940" s="24">
        <f t="shared" ca="1" si="542"/>
        <v>0.20945344903941282</v>
      </c>
      <c r="N940" s="24">
        <f ca="1">SQRT(Inputs!$B$38)*C940+SQRT(1-Inputs!$B$38)*_xlfn.NORM.S.INV(RAND())</f>
        <v>0.95782012994349186</v>
      </c>
      <c r="O940" s="24">
        <f ca="1">SQRT(Inputs!$B$38)*D940+SQRT(1-Inputs!$B$38)*_xlfn.NORM.S.INV(RAND())</f>
        <v>-0.30422332215098818</v>
      </c>
      <c r="P940" s="24">
        <f ca="1">SQRT(Inputs!$B$38)*E940+SQRT(1-Inputs!$B$38)*_xlfn.NORM.S.INV(RAND())</f>
        <v>0.13202782530157436</v>
      </c>
      <c r="Q940" s="24">
        <f ca="1">SQRT(Inputs!$B$38)*F940+SQRT(1-Inputs!$B$38)*_xlfn.NORM.S.INV(RAND())</f>
        <v>0.67802972804189243</v>
      </c>
      <c r="R940" s="24">
        <f ca="1">SQRT(Inputs!$B$38)*G940+SQRT(1-Inputs!$B$38)*_xlfn.NORM.S.INV(RAND())</f>
        <v>-0.28249762584725413</v>
      </c>
      <c r="S940" s="24">
        <f ca="1">SQRT(Inputs!$B$38)*H940+SQRT(1-Inputs!$B$38)*_xlfn.NORM.S.INV(RAND())</f>
        <v>0.30556538747014028</v>
      </c>
      <c r="T940" s="24">
        <f ca="1">SQRT(Inputs!$B$38)*I940+SQRT(1-Inputs!$B$38)*_xlfn.NORM.S.INV(RAND())</f>
        <v>-1.0667827899270377</v>
      </c>
      <c r="U940" s="24">
        <f ca="1">SQRT(Inputs!$B$38)*J940+SQRT(1-Inputs!$B$38)*_xlfn.NORM.S.INV(RAND())</f>
        <v>-0.11927609669321247</v>
      </c>
      <c r="V940" s="24">
        <f ca="1">SQRT(Inputs!$B$38)*K940+SQRT(1-Inputs!$B$38)*_xlfn.NORM.S.INV(RAND())</f>
        <v>-1.3934442416382899</v>
      </c>
      <c r="W940" s="24">
        <f ca="1">SQRT(Inputs!$B$38)*L940+SQRT(1-Inputs!$B$38)*_xlfn.NORM.S.INV(RAND())</f>
        <v>-0.38196427587884368</v>
      </c>
      <c r="X940" s="24">
        <f ca="1">SQRT(Inputs!$B$38)*M940+SQRT(1-Inputs!$B$38)*_xlfn.NORM.S.INV(RAND())</f>
        <v>0.16896587209171923</v>
      </c>
      <c r="Y940" s="24">
        <f ca="1">SQRT(Inputs!$B$38)*C940+SQRT(1-Inputs!$B$38)*_xlfn.NORM.S.INV(RAND())</f>
        <v>0.14135665421922491</v>
      </c>
      <c r="Z940" s="24">
        <f ca="1">SQRT(Inputs!$B$38)*D940+SQRT(1-Inputs!$B$38)*_xlfn.NORM.S.INV(RAND())</f>
        <v>-3.6663370063395539E-2</v>
      </c>
      <c r="AA940" s="24">
        <f ca="1">SQRT(Inputs!$B$38)*E940+SQRT(1-Inputs!$B$38)*_xlfn.NORM.S.INV(RAND())</f>
        <v>0.27830384834314481</v>
      </c>
      <c r="AB940" s="24">
        <f ca="1">SQRT(Inputs!$B$38)*F940+SQRT(1-Inputs!$B$38)*_xlfn.NORM.S.INV(RAND())</f>
        <v>1.2541683461704085</v>
      </c>
      <c r="AC940" s="24">
        <f ca="1">SQRT(Inputs!$B$38)*G940+SQRT(1-Inputs!$B$38)*_xlfn.NORM.S.INV(RAND())</f>
        <v>0.45623600329980729</v>
      </c>
      <c r="AD940" s="24">
        <f ca="1">SQRT(Inputs!$B$38)*H940+SQRT(1-Inputs!$B$38)*_xlfn.NORM.S.INV(RAND())</f>
        <v>0.60690238864789425</v>
      </c>
      <c r="AE940" s="24">
        <f ca="1">SQRT(Inputs!$B$38)*I940+SQRT(1-Inputs!$B$38)*_xlfn.NORM.S.INV(RAND())</f>
        <v>-0.53084242751689892</v>
      </c>
      <c r="AF940" s="24">
        <f ca="1">SQRT(Inputs!$B$38)*J940+SQRT(1-Inputs!$B$38)*_xlfn.NORM.S.INV(RAND())</f>
        <v>-0.21586893741952226</v>
      </c>
      <c r="AG940" s="24">
        <f ca="1">SQRT(Inputs!$B$38)*K940+SQRT(1-Inputs!$B$38)*_xlfn.NORM.S.INV(RAND())</f>
        <v>0.17593483044109914</v>
      </c>
      <c r="AH940" s="24">
        <f ca="1">SQRT(Inputs!$B$38)*L940+SQRT(1-Inputs!$B$38)*_xlfn.NORM.S.INV(RAND())</f>
        <v>1.6162102670433296</v>
      </c>
      <c r="AI940" s="24">
        <f ca="1">SQRT(Inputs!$B$38)*M940+SQRT(1-Inputs!$B$38)*_xlfn.NORM.S.INV(RAND())</f>
        <v>-0.59394742192957062</v>
      </c>
      <c r="AJ940" s="24">
        <f ca="1">SQRT(Inputs!$B$38)*C940+SQRT(1-Inputs!$B$38)*_xlfn.NORM.S.INV(RAND())</f>
        <v>0.63975378522265647</v>
      </c>
      <c r="AK940" s="24">
        <f ca="1">SQRT(Inputs!$B$38)*D940+SQRT(1-Inputs!$B$38)*_xlfn.NORM.S.INV(RAND())</f>
        <v>0.60443823715306122</v>
      </c>
      <c r="AL940" s="24">
        <f ca="1">SQRT(Inputs!$B$38)*E940+SQRT(1-Inputs!$B$38)*_xlfn.NORM.S.INV(RAND())</f>
        <v>-0.50475525339965843</v>
      </c>
      <c r="AM940" s="24">
        <f ca="1">SQRT(Inputs!$B$38)*F940+SQRT(1-Inputs!$B$38)*_xlfn.NORM.S.INV(RAND())</f>
        <v>8.108189958186425E-2</v>
      </c>
      <c r="AN940" s="24">
        <f ca="1">SQRT(Inputs!$B$38)*G940+SQRT(1-Inputs!$B$38)*_xlfn.NORM.S.INV(RAND())</f>
        <v>1.3613485678409822</v>
      </c>
      <c r="AO940" s="24">
        <f ca="1">SQRT(Inputs!$B$38)*H940+SQRT(1-Inputs!$B$38)*_xlfn.NORM.S.INV(RAND())</f>
        <v>-1.6745335271185851</v>
      </c>
      <c r="AP940" s="24">
        <f ca="1">SQRT(Inputs!$B$38)*I940+SQRT(1-Inputs!$B$38)*_xlfn.NORM.S.INV(RAND())</f>
        <v>0.72408207247782697</v>
      </c>
      <c r="AQ940" s="24">
        <f ca="1">SQRT(Inputs!$B$38)*J940+SQRT(1-Inputs!$B$38)*_xlfn.NORM.S.INV(RAND())</f>
        <v>0.22366839520586584</v>
      </c>
      <c r="AR940" s="24">
        <f ca="1">SQRT(Inputs!$B$38)*K940+SQRT(1-Inputs!$B$38)*_xlfn.NORM.S.INV(RAND())</f>
        <v>-0.59434383926886647</v>
      </c>
      <c r="AS940" s="24">
        <f ca="1">SQRT(Inputs!$B$38)*L940+SQRT(1-Inputs!$B$38)*_xlfn.NORM.S.INV(RAND())</f>
        <v>1.1383178668594214</v>
      </c>
      <c r="AT940" s="24">
        <f ca="1">SQRT(Inputs!$B$38)*M940+SQRT(1-Inputs!$B$38)*_xlfn.NORM.S.INV(RAND())</f>
        <v>0.70507033428440558</v>
      </c>
      <c r="AU940" s="15">
        <f ca="1">Inputs!$B$6*EXP($B$8-0.5*C$5^2+C$5*N940)</f>
        <v>5794.4608028856355</v>
      </c>
      <c r="AV940" s="15">
        <f t="shared" ca="1" si="510"/>
        <v>6744.6847092774951</v>
      </c>
      <c r="AW940" s="15">
        <f t="shared" ca="1" si="511"/>
        <v>8371.7122529741137</v>
      </c>
      <c r="AX940" s="15">
        <f t="shared" ca="1" si="512"/>
        <v>11124.552742997093</v>
      </c>
      <c r="AY940" s="15">
        <f t="shared" ca="1" si="513"/>
        <v>13154.115593485018</v>
      </c>
      <c r="AZ940" s="15">
        <f t="shared" ca="1" si="514"/>
        <v>16638.383907856361</v>
      </c>
      <c r="BA940" s="15">
        <f t="shared" ca="1" si="515"/>
        <v>18210.13683306341</v>
      </c>
      <c r="BB940" s="15">
        <f t="shared" ca="1" si="516"/>
        <v>22029.914532012339</v>
      </c>
      <c r="BC940" s="15">
        <f t="shared" ca="1" si="517"/>
        <v>23585.340194249333</v>
      </c>
      <c r="BD940" s="15">
        <f t="shared" ca="1" si="518"/>
        <v>27880.198369883041</v>
      </c>
      <c r="BE940" s="15">
        <f t="shared" ca="1" si="519"/>
        <v>34693.433790021591</v>
      </c>
      <c r="BF940" s="15">
        <f ca="1">Inputs!$B$13*EXP($B$9-0.5*C$6^2+C$6*Y940)</f>
        <v>14224.098197556159</v>
      </c>
      <c r="BG940" s="15">
        <f t="shared" ca="1" si="520"/>
        <v>17221.106695985338</v>
      </c>
      <c r="BH940" s="15">
        <f t="shared" ca="1" si="521"/>
        <v>22035.016573397941</v>
      </c>
      <c r="BI940" s="15">
        <f t="shared" ca="1" si="522"/>
        <v>32717.851747228855</v>
      </c>
      <c r="BJ940" s="15">
        <f t="shared" ca="1" si="523"/>
        <v>42836.431344648408</v>
      </c>
      <c r="BK940" s="15">
        <f t="shared" ca="1" si="524"/>
        <v>57102.038088521207</v>
      </c>
      <c r="BL940" s="15">
        <f t="shared" ca="1" si="525"/>
        <v>65479.86865245505</v>
      </c>
      <c r="BM940" s="15">
        <f t="shared" ca="1" si="526"/>
        <v>78359.114770951361</v>
      </c>
      <c r="BN940" s="15">
        <f t="shared" ca="1" si="527"/>
        <v>98425.306728563257</v>
      </c>
      <c r="BO940" s="15">
        <f t="shared" ca="1" si="528"/>
        <v>146130.98667989994</v>
      </c>
      <c r="BP940" s="15">
        <f t="shared" ca="1" si="529"/>
        <v>168154.95967407434</v>
      </c>
      <c r="BQ940" s="15">
        <f ca="1">Inputs!$B$20*EXP($B$10-0.5*C$7^2+C$7*AJ940)</f>
        <v>5382.1235008972653</v>
      </c>
      <c r="BR940" s="15">
        <f t="shared" ca="1" si="530"/>
        <v>8848.2705328911343</v>
      </c>
      <c r="BS940" s="15">
        <f t="shared" ca="1" si="531"/>
        <v>10481.608371699518</v>
      </c>
      <c r="BT940" s="15">
        <f t="shared" ca="1" si="532"/>
        <v>14762.548725845279</v>
      </c>
      <c r="BU940" s="15">
        <f t="shared" ca="1" si="533"/>
        <v>28441.067764130967</v>
      </c>
      <c r="BV940" s="15">
        <f t="shared" ca="1" si="534"/>
        <v>27134.188458281944</v>
      </c>
      <c r="BW940" s="15">
        <f t="shared" ca="1" si="535"/>
        <v>44135.227378161027</v>
      </c>
      <c r="BX940" s="15">
        <f t="shared" ca="1" si="536"/>
        <v>64561.167596748463</v>
      </c>
      <c r="BY940" s="15">
        <f t="shared" ca="1" si="537"/>
        <v>80737.884617316391</v>
      </c>
      <c r="BZ940" s="15">
        <f t="shared" ca="1" si="538"/>
        <v>139655.94349999708</v>
      </c>
      <c r="CA940" s="15">
        <f t="shared" ca="1" si="539"/>
        <v>222359.32882209311</v>
      </c>
      <c r="CB940" s="15">
        <f ca="1">(AU940*DCF!C$10-DCF!C$5*MAX(AU940*DCF!C$10,0)-MAX(AU940-Inputs!$B$6,0)/Inputs!$B$10)*DCF!C$6</f>
        <v>1037.1404167962842</v>
      </c>
      <c r="CC940" s="15">
        <f ca="1">(AV940*DCF!D$10-DCF!D$5*MAX(AV940*DCF!D$10,0)-MAX(AV940-AU940,0)/Inputs!$B$10)*DCF!D$6</f>
        <v>1412.2839737000299</v>
      </c>
      <c r="CD940" s="15">
        <f ca="1">(AW940*DCF!E$10-DCF!E$5*MAX(AW940*DCF!E$10,0)-MAX(AW940-AV940,0)/Inputs!$B$10)*DCF!E$6</f>
        <v>1566.4211119885399</v>
      </c>
      <c r="CE940" s="15">
        <f ca="1">(AX940*DCF!F$10-DCF!F$5*MAX(AX940*DCF!F$10,0)-MAX(AX940-AW940,0)/Inputs!$B$10)*DCF!F$6</f>
        <v>1855.6742797295765</v>
      </c>
      <c r="CF940" s="15">
        <f ca="1">(AY940*DCF!G$10-DCF!G$5*MAX(AY940*DCF!G$10,0)-MAX(AY940-AX940,0)/Inputs!$B$10)*DCF!G$6</f>
        <v>2320.1549302970843</v>
      </c>
      <c r="CG940" s="15">
        <f ca="1">(AZ940*DCF!H$10-DCF!H$5*MAX(AZ940*DCF!H$10,0)-MAX(AZ940-AY940,0)/Inputs!$B$10)*DCF!H$6</f>
        <v>2611.6598671370466</v>
      </c>
      <c r="CH940" s="15">
        <f ca="1">(BA940*DCF!I$10-DCF!I$5*MAX(BA940*DCF!I$10,0)-MAX(BA940-AZ940,0)/Inputs!$B$10)*DCF!I$6</f>
        <v>3068.5051426034161</v>
      </c>
      <c r="CI940" s="15">
        <f ca="1">(BB940*DCF!J$10-DCF!J$5*MAX(BB940*DCF!J$10,0)-MAX(BB940-BA940,0)/Inputs!$B$10)*DCF!J$6</f>
        <v>3201.5600848487843</v>
      </c>
      <c r="CJ940" s="15">
        <f ca="1">(BC940*DCF!K$10-DCF!K$5*MAX(BC940*DCF!K$10,0)-MAX(BC940-BB940,0)/Inputs!$B$10)*DCF!K$6</f>
        <v>3579.1250737487676</v>
      </c>
      <c r="CK940" s="15">
        <f ca="1">(BD940*DCF!L$10-DCF!L$5*MAX(BD940*DCF!L$10,0)-MAX(BD940-BC940,0)/Inputs!$B$10)*DCF!L$6</f>
        <v>3649.4693811942466</v>
      </c>
      <c r="CL940" s="15">
        <f ca="1">(BE940*DCF!M$10-DCF!M$5*MAX(BE940*DCF!M$10,0)-MAX(BE940-BD940,0)/Inputs!$B$10)*DCF!M$6</f>
        <v>4081.7784645359943</v>
      </c>
      <c r="CM940" s="15">
        <f ca="1">(BF940*DCF!C$28-DCF!C$5*MAX(BF940*DCF!C$28,0)-MAX(BF940-Inputs!$B$13,0)/Inputs!$B$17)*DCF!C$6</f>
        <v>3685.8825031682372</v>
      </c>
      <c r="CN940" s="15">
        <f ca="1">(BG940*DCF!D$28-DCF!D$5*MAX(BG940*DCF!D$28,0)-MAX(BG940-BF940,0)/Inputs!$B$17)*DCF!D$6</f>
        <v>4432.6137818817451</v>
      </c>
      <c r="CO940" s="15">
        <f ca="1">(BH940*DCF!E$28-DCF!E$5*MAX(BH940*DCF!E$28,0)-MAX(BH940-BG940,0)/Inputs!$B$17)*DCF!E$6</f>
        <v>5291.9536844460317</v>
      </c>
      <c r="CP940" s="15">
        <f ca="1">(BI940*DCF!F$28-DCF!F$5*MAX(BI940*DCF!F$28,0)-MAX(BI940-BH940,0)/Inputs!$B$17)*DCF!F$6</f>
        <v>6937.0559344525709</v>
      </c>
      <c r="CQ940" s="15">
        <f ca="1">(BJ940*DCF!G$28-DCF!G$5*MAX(BJ940*DCF!G$28,0)-MAX(BJ940-BI940,0)/Inputs!$B$17)*DCF!G$6</f>
        <v>9412.3919825122666</v>
      </c>
      <c r="CR940" s="15">
        <f ca="1">(BK940*DCF!H$28-DCF!H$5*MAX(BK940*DCF!H$28,0)-MAX(BK940-BJ940,0)/Inputs!$B$17)*DCF!H$6</f>
        <v>11905.489066138516</v>
      </c>
      <c r="CS940" s="15">
        <f ca="1">(BL940*DCF!I$28-DCF!I$5*MAX(BL940*DCF!I$28,0)-MAX(BL940-BK940,0)/Inputs!$B$17)*DCF!I$6</f>
        <v>14195.31445541528</v>
      </c>
      <c r="CT940" s="15">
        <f ca="1">(BM940*DCF!J$28-DCF!J$5*MAX(BM940*DCF!J$28,0)-MAX(BM940-BL940,0)/Inputs!$B$17)*DCF!J$6</f>
        <v>15772.9048604569</v>
      </c>
      <c r="CU940" s="15">
        <f ca="1">(BN940*DCF!K$28-DCF!K$5*MAX(BN940*DCF!K$28,0)-MAX(BN940-BM940,0)/Inputs!$B$17)*DCF!K$6</f>
        <v>18327.93324948358</v>
      </c>
      <c r="CV940" s="15">
        <f ca="1">(BO940*DCF!L$28-DCF!L$5*MAX(BO940*DCF!L$28,0)-MAX(BO940-BN940,0)/Inputs!$B$17)*DCF!L$6</f>
        <v>23758.221878549335</v>
      </c>
      <c r="CW940" s="15">
        <f ca="1">(BP940*DCF!M$28-DCF!M$5*MAX(BP940*DCF!M$28,0)-MAX(BP940-BO940,0)/Inputs!$B$17)*DCF!M$6</f>
        <v>29336.32894280339</v>
      </c>
      <c r="CX940" s="15">
        <f ca="1">(BQ940*DCF!C$46-DCF!C$5*MAX(BQ940*DCF!C$46,0)-MAX(BQ940-Inputs!$B$20,0)/Inputs!$B$24)*DCF!C$6</f>
        <v>-2250.4319867648487</v>
      </c>
      <c r="CY940" s="15">
        <f ca="1">(BR940*DCF!D$46-DCF!D$5*MAX(BR940*DCF!D$46,0)-MAX(BR940-BQ940,0)/Inputs!$B$24)*DCF!D$6</f>
        <v>-2989.1696025474871</v>
      </c>
      <c r="CZ940" s="15">
        <f ca="1">(BS940*DCF!E$46-DCF!E$5*MAX(BS940*DCF!E$46,0)-MAX(BS940-BR940,0)/Inputs!$B$24)*DCF!E$6</f>
        <v>-1883.285250781624</v>
      </c>
      <c r="DA940" s="15">
        <f ca="1">(BT940*DCF!F$46-DCF!F$5*MAX(BT940*DCF!F$46,0)-MAX(BT940-BS940,0)/Inputs!$B$24)*DCF!F$6</f>
        <v>-2633.9278479615214</v>
      </c>
      <c r="DB940" s="15">
        <f ca="1">(BU940*DCF!G$46-DCF!G$5*MAX(BU940*DCF!G$46,0)-MAX(BU940-BT940,0)/Inputs!$B$24)*DCF!G$6</f>
        <v>-5557.8848768387024</v>
      </c>
      <c r="DC940" s="15">
        <f ca="1">(BV940*DCF!H$46-DCF!H$5*MAX(BV940*DCF!H$46,0)-MAX(BV940-BU940,0)/Inputs!$B$24)*DCF!H$6</f>
        <v>0</v>
      </c>
      <c r="DD940" s="15">
        <f ca="1">(BW940*DCF!I$46-DCF!I$5*MAX(BW940*DCF!I$46,0)-MAX(BW940-BV940,0)/Inputs!$B$24)*DCF!I$6</f>
        <v>-3861.0203975714408</v>
      </c>
      <c r="DE940" s="15">
        <f ca="1">(BX940*DCF!J$46-DCF!J$5*MAX(BX940*DCF!J$46,0)-MAX(BX940-BW940,0)/Inputs!$B$24)*DCF!J$6</f>
        <v>-2708.4632381217452</v>
      </c>
      <c r="DF940" s="15">
        <f ca="1">(BY940*DCF!K$46-DCF!K$5*MAX(BY940*DCF!K$46,0)-MAX(BY940-BX940,0)/Inputs!$B$24)*DCF!K$6</f>
        <v>649.15238632875412</v>
      </c>
      <c r="DG940" s="15">
        <f ca="1">(BZ940*DCF!L$46-DCF!L$5*MAX(BZ940*DCF!L$46,0)-MAX(BZ940-BY940,0)/Inputs!$B$24)*DCF!L$6</f>
        <v>-3679.5827276910077</v>
      </c>
      <c r="DH940" s="15">
        <f ca="1">(CA940*DCF!M$46-DCF!M$5*MAX(CA940*DCF!M$46,0)-MAX(CA940-BZ940,0)/Inputs!$B$24)*DCF!M$6</f>
        <v>142.44315575085378</v>
      </c>
      <c r="DI940" s="15">
        <f ca="1">SUM(CB940:CL940)+BE940*DCF!M$10*(1+Inputs!$B$30)*(1-Inputs!$B$33)*(1-Inputs!$B$30/Inputs!$B$31)/(Inputs!$B$29-Inputs!$B$30)*DCF!M$6</f>
        <v>124936.05773737727</v>
      </c>
      <c r="DJ940" s="15">
        <f ca="1">SUM(CM940:CW940)+BP940*DCF!M$28*(1+Inputs!$B$30)*(1-Inputs!$B$33)*(1-Inputs!$B$30/Inputs!$B$31)/(Inputs!$B$29-Inputs!$B$30)*DCF!M$6</f>
        <v>767026.05886209547</v>
      </c>
      <c r="DK940" s="15">
        <f ca="1">SUM(CX940:DH940)+CA940*DCF!M$46*(1+Inputs!$B$30)*(1-Inputs!$B$33)*(1-Inputs!$B$30/Inputs!$B$31)/(Inputs!$B$29-Inputs!$B$30)*DCF!M$6</f>
        <v>319021.69211913709</v>
      </c>
      <c r="DM940" s="15">
        <f ca="1">DI940+DJ940+DK940+Inputs!$B$34+Inputs!$B$36-Inputs!$B$35</f>
        <v>1287834.8087186099</v>
      </c>
    </row>
    <row r="941" spans="1:117" x14ac:dyDescent="0.75">
      <c r="A941" s="11">
        <v>928</v>
      </c>
      <c r="C941" s="24">
        <f t="shared" ca="1" si="542"/>
        <v>0.95984236362194109</v>
      </c>
      <c r="D941" s="24">
        <f t="shared" ca="1" si="542"/>
        <v>0.41416239227207691</v>
      </c>
      <c r="E941" s="24">
        <f t="shared" ca="1" si="542"/>
        <v>0.74363889202310662</v>
      </c>
      <c r="F941" s="24">
        <f t="shared" ca="1" si="542"/>
        <v>1.1276192498669175</v>
      </c>
      <c r="G941" s="24">
        <f t="shared" ca="1" si="542"/>
        <v>-0.86006208121926941</v>
      </c>
      <c r="H941" s="24">
        <f t="shared" ca="1" si="542"/>
        <v>1.1261243034143802</v>
      </c>
      <c r="I941" s="24">
        <f t="shared" ca="1" si="542"/>
        <v>1.2449970093968754</v>
      </c>
      <c r="J941" s="24">
        <f t="shared" ca="1" si="542"/>
        <v>-0.45208174054120642</v>
      </c>
      <c r="K941" s="24">
        <f t="shared" ca="1" si="542"/>
        <v>1.1429141889727239</v>
      </c>
      <c r="L941" s="24">
        <f t="shared" ca="1" si="542"/>
        <v>0.50686649151076191</v>
      </c>
      <c r="M941" s="24">
        <f t="shared" ca="1" si="542"/>
        <v>0.4150852987785042</v>
      </c>
      <c r="N941" s="24">
        <f ca="1">SQRT(Inputs!$B$38)*C941+SQRT(1-Inputs!$B$38)*_xlfn.NORM.S.INV(RAND())</f>
        <v>0.70339590241690686</v>
      </c>
      <c r="O941" s="24">
        <f ca="1">SQRT(Inputs!$B$38)*D941+SQRT(1-Inputs!$B$38)*_xlfn.NORM.S.INV(RAND())</f>
        <v>1.1666672517393115</v>
      </c>
      <c r="P941" s="24">
        <f ca="1">SQRT(Inputs!$B$38)*E941+SQRT(1-Inputs!$B$38)*_xlfn.NORM.S.INV(RAND())</f>
        <v>1.0956726693026941</v>
      </c>
      <c r="Q941" s="24">
        <f ca="1">SQRT(Inputs!$B$38)*F941+SQRT(1-Inputs!$B$38)*_xlfn.NORM.S.INV(RAND())</f>
        <v>-0.38333917488963321</v>
      </c>
      <c r="R941" s="24">
        <f ca="1">SQRT(Inputs!$B$38)*G941+SQRT(1-Inputs!$B$38)*_xlfn.NORM.S.INV(RAND())</f>
        <v>-0.59060557822193616</v>
      </c>
      <c r="S941" s="24">
        <f ca="1">SQRT(Inputs!$B$38)*H941+SQRT(1-Inputs!$B$38)*_xlfn.NORM.S.INV(RAND())</f>
        <v>1.2345586169610971</v>
      </c>
      <c r="T941" s="24">
        <f ca="1">SQRT(Inputs!$B$38)*I941+SQRT(1-Inputs!$B$38)*_xlfn.NORM.S.INV(RAND())</f>
        <v>-0.28275305894294911</v>
      </c>
      <c r="U941" s="24">
        <f ca="1">SQRT(Inputs!$B$38)*J941+SQRT(1-Inputs!$B$38)*_xlfn.NORM.S.INV(RAND())</f>
        <v>0.45443871599310159</v>
      </c>
      <c r="V941" s="24">
        <f ca="1">SQRT(Inputs!$B$38)*K941+SQRT(1-Inputs!$B$38)*_xlfn.NORM.S.INV(RAND())</f>
        <v>1.9162115116007072E-3</v>
      </c>
      <c r="W941" s="24">
        <f ca="1">SQRT(Inputs!$B$38)*L941+SQRT(1-Inputs!$B$38)*_xlfn.NORM.S.INV(RAND())</f>
        <v>1.3135650185560541</v>
      </c>
      <c r="X941" s="24">
        <f ca="1">SQRT(Inputs!$B$38)*M941+SQRT(1-Inputs!$B$38)*_xlfn.NORM.S.INV(RAND())</f>
        <v>1.4905141104647575</v>
      </c>
      <c r="Y941" s="24">
        <f ca="1">SQRT(Inputs!$B$38)*C941+SQRT(1-Inputs!$B$38)*_xlfn.NORM.S.INV(RAND())</f>
        <v>0.43557486055379219</v>
      </c>
      <c r="Z941" s="24">
        <f ca="1">SQRT(Inputs!$B$38)*D941+SQRT(1-Inputs!$B$38)*_xlfn.NORM.S.INV(RAND())</f>
        <v>-0.73310976756089152</v>
      </c>
      <c r="AA941" s="24">
        <f ca="1">SQRT(Inputs!$B$38)*E941+SQRT(1-Inputs!$B$38)*_xlfn.NORM.S.INV(RAND())</f>
        <v>1.0435214734062774</v>
      </c>
      <c r="AB941" s="24">
        <f ca="1">SQRT(Inputs!$B$38)*F941+SQRT(1-Inputs!$B$38)*_xlfn.NORM.S.INV(RAND())</f>
        <v>1.2427504599088262</v>
      </c>
      <c r="AC941" s="24">
        <f ca="1">SQRT(Inputs!$B$38)*G941+SQRT(1-Inputs!$B$38)*_xlfn.NORM.S.INV(RAND())</f>
        <v>-1.8678791567785453</v>
      </c>
      <c r="AD941" s="24">
        <f ca="1">SQRT(Inputs!$B$38)*H941+SQRT(1-Inputs!$B$38)*_xlfn.NORM.S.INV(RAND())</f>
        <v>1.9391770768412604</v>
      </c>
      <c r="AE941" s="24">
        <f ca="1">SQRT(Inputs!$B$38)*I941+SQRT(1-Inputs!$B$38)*_xlfn.NORM.S.INV(RAND())</f>
        <v>0.81861755776969369</v>
      </c>
      <c r="AF941" s="24">
        <f ca="1">SQRT(Inputs!$B$38)*J941+SQRT(1-Inputs!$B$38)*_xlfn.NORM.S.INV(RAND())</f>
        <v>-0.98322173642728727</v>
      </c>
      <c r="AG941" s="24">
        <f ca="1">SQRT(Inputs!$B$38)*K941+SQRT(1-Inputs!$B$38)*_xlfn.NORM.S.INV(RAND())</f>
        <v>1.0406086649541337</v>
      </c>
      <c r="AH941" s="24">
        <f ca="1">SQRT(Inputs!$B$38)*L941+SQRT(1-Inputs!$B$38)*_xlfn.NORM.S.INV(RAND())</f>
        <v>-1.07732870481521</v>
      </c>
      <c r="AI941" s="24">
        <f ca="1">SQRT(Inputs!$B$38)*M941+SQRT(1-Inputs!$B$38)*_xlfn.NORM.S.INV(RAND())</f>
        <v>-1.1714473001603247</v>
      </c>
      <c r="AJ941" s="24">
        <f ca="1">SQRT(Inputs!$B$38)*C941+SQRT(1-Inputs!$B$38)*_xlfn.NORM.S.INV(RAND())</f>
        <v>2.4118441405744591</v>
      </c>
      <c r="AK941" s="24">
        <f ca="1">SQRT(Inputs!$B$38)*D941+SQRT(1-Inputs!$B$38)*_xlfn.NORM.S.INV(RAND())</f>
        <v>0.47921747166593276</v>
      </c>
      <c r="AL941" s="24">
        <f ca="1">SQRT(Inputs!$B$38)*E941+SQRT(1-Inputs!$B$38)*_xlfn.NORM.S.INV(RAND())</f>
        <v>2.0676959230476015</v>
      </c>
      <c r="AM941" s="24">
        <f ca="1">SQRT(Inputs!$B$38)*F941+SQRT(1-Inputs!$B$38)*_xlfn.NORM.S.INV(RAND())</f>
        <v>1.4809884914945388</v>
      </c>
      <c r="AN941" s="24">
        <f ca="1">SQRT(Inputs!$B$38)*G941+SQRT(1-Inputs!$B$38)*_xlfn.NORM.S.INV(RAND())</f>
        <v>-0.79775961196381751</v>
      </c>
      <c r="AO941" s="24">
        <f ca="1">SQRT(Inputs!$B$38)*H941+SQRT(1-Inputs!$B$38)*_xlfn.NORM.S.INV(RAND())</f>
        <v>0.93252816653355608</v>
      </c>
      <c r="AP941" s="24">
        <f ca="1">SQRT(Inputs!$B$38)*I941+SQRT(1-Inputs!$B$38)*_xlfn.NORM.S.INV(RAND())</f>
        <v>1.3900174871229125</v>
      </c>
      <c r="AQ941" s="24">
        <f ca="1">SQRT(Inputs!$B$38)*J941+SQRT(1-Inputs!$B$38)*_xlfn.NORM.S.INV(RAND())</f>
        <v>-0.60804735035736923</v>
      </c>
      <c r="AR941" s="24">
        <f ca="1">SQRT(Inputs!$B$38)*K941+SQRT(1-Inputs!$B$38)*_xlfn.NORM.S.INV(RAND())</f>
        <v>1.0229968374361404</v>
      </c>
      <c r="AS941" s="24">
        <f ca="1">SQRT(Inputs!$B$38)*L941+SQRT(1-Inputs!$B$38)*_xlfn.NORM.S.INV(RAND())</f>
        <v>1.3342685607141727</v>
      </c>
      <c r="AT941" s="24">
        <f ca="1">SQRT(Inputs!$B$38)*M941+SQRT(1-Inputs!$B$38)*_xlfn.NORM.S.INV(RAND())</f>
        <v>-0.1954113763588764</v>
      </c>
      <c r="AU941" s="15">
        <f ca="1">Inputs!$B$6*EXP($B$8-0.5*C$5^2+C$5*N941)</f>
        <v>5560.6666107139326</v>
      </c>
      <c r="AV941" s="15">
        <f t="shared" ca="1" si="510"/>
        <v>8035.2515195611068</v>
      </c>
      <c r="AW941" s="15">
        <f t="shared" ca="1" si="511"/>
        <v>11357.968058241557</v>
      </c>
      <c r="AX941" s="15">
        <f t="shared" ca="1" si="512"/>
        <v>13218.47970933873</v>
      </c>
      <c r="AY941" s="15">
        <f t="shared" ca="1" si="513"/>
        <v>15077.636090568321</v>
      </c>
      <c r="AZ941" s="15">
        <f t="shared" ca="1" si="514"/>
        <v>21125.702271291098</v>
      </c>
      <c r="BA941" s="15">
        <f t="shared" ca="1" si="515"/>
        <v>25098.619083716349</v>
      </c>
      <c r="BB941" s="15">
        <f t="shared" ca="1" si="516"/>
        <v>32159.760227174182</v>
      </c>
      <c r="BC941" s="15">
        <f t="shared" ca="1" si="517"/>
        <v>39394.808264769614</v>
      </c>
      <c r="BD941" s="15">
        <f t="shared" ca="1" si="518"/>
        <v>54571.634612443595</v>
      </c>
      <c r="BE941" s="15">
        <f t="shared" ca="1" si="519"/>
        <v>76593.713654347113</v>
      </c>
      <c r="BF941" s="15">
        <f ca="1">Inputs!$B$13*EXP($B$9-0.5*C$6^2+C$6*Y941)</f>
        <v>15078.436280421727</v>
      </c>
      <c r="BG941" s="15">
        <f t="shared" ca="1" si="520"/>
        <v>16099.660219146748</v>
      </c>
      <c r="BH941" s="15">
        <f t="shared" ca="1" si="521"/>
        <v>23387.747069796977</v>
      </c>
      <c r="BI941" s="15">
        <f t="shared" ca="1" si="522"/>
        <v>34665.426096595489</v>
      </c>
      <c r="BJ941" s="15">
        <f t="shared" ca="1" si="523"/>
        <v>32466.217657222518</v>
      </c>
      <c r="BK941" s="15">
        <f t="shared" ca="1" si="524"/>
        <v>51885.078343216475</v>
      </c>
      <c r="BL941" s="15">
        <f t="shared" ca="1" si="525"/>
        <v>70867.56864653244</v>
      </c>
      <c r="BM941" s="15">
        <f t="shared" ca="1" si="526"/>
        <v>77095.589314492143</v>
      </c>
      <c r="BN941" s="15">
        <f t="shared" ca="1" si="527"/>
        <v>107410.79262355465</v>
      </c>
      <c r="BO941" s="15">
        <f t="shared" ca="1" si="528"/>
        <v>116602.24201578833</v>
      </c>
      <c r="BP941" s="15">
        <f t="shared" ca="1" si="529"/>
        <v>125677.91470002296</v>
      </c>
      <c r="BQ941" s="15">
        <f ca="1">Inputs!$B$20*EXP($B$10-0.5*C$7^2+C$7*AJ941)</f>
        <v>10090.685495457737</v>
      </c>
      <c r="BR941" s="15">
        <f t="shared" ca="1" si="530"/>
        <v>15942.431122990192</v>
      </c>
      <c r="BS941" s="15">
        <f t="shared" ca="1" si="531"/>
        <v>39535.529864322372</v>
      </c>
      <c r="BT941" s="15">
        <f t="shared" ca="1" si="532"/>
        <v>80391.764214964031</v>
      </c>
      <c r="BU941" s="15">
        <f t="shared" ca="1" si="533"/>
        <v>91855.188388063776</v>
      </c>
      <c r="BV941" s="15">
        <f t="shared" ca="1" si="534"/>
        <v>157675.77624668321</v>
      </c>
      <c r="BW941" s="15">
        <f t="shared" ca="1" si="535"/>
        <v>295287.47445325041</v>
      </c>
      <c r="BX941" s="15">
        <f t="shared" ca="1" si="536"/>
        <v>365609.82773613994</v>
      </c>
      <c r="BY941" s="15">
        <f t="shared" ca="1" si="537"/>
        <v>623032.5606281095</v>
      </c>
      <c r="BZ941" s="15">
        <f t="shared" ca="1" si="538"/>
        <v>1117215.918707714</v>
      </c>
      <c r="CA941" s="15">
        <f t="shared" ca="1" si="539"/>
        <v>1515789.3296344692</v>
      </c>
      <c r="CB941" s="15">
        <f ca="1">(AU941*DCF!C$10-DCF!C$5*MAX(AU941*DCF!C$10,0)-MAX(AU941-Inputs!$B$6,0)/Inputs!$B$10)*DCF!C$6</f>
        <v>1038.8074110581374</v>
      </c>
      <c r="CC941" s="15">
        <f ca="1">(AV941*DCF!D$10-DCF!D$5*MAX(AV941*DCF!D$10,0)-MAX(AV941-AU941,0)/Inputs!$B$10)*DCF!D$6</f>
        <v>1355.1753553163549</v>
      </c>
      <c r="CD941" s="15">
        <f ca="1">(AW941*DCF!E$10-DCF!E$5*MAX(AW941*DCF!E$10,0)-MAX(AW941-AV941,0)/Inputs!$B$10)*DCF!E$6</f>
        <v>1873.9606572372743</v>
      </c>
      <c r="CE941" s="15">
        <f ca="1">(AX941*DCF!F$10-DCF!F$5*MAX(AX941*DCF!F$10,0)-MAX(AX941-AW941,0)/Inputs!$B$10)*DCF!F$6</f>
        <v>2498.4467073795627</v>
      </c>
      <c r="CF941" s="15">
        <f ca="1">(AY941*DCF!G$10-DCF!G$5*MAX(AY941*DCF!G$10,0)-MAX(AY941-AX941,0)/Inputs!$B$10)*DCF!G$6</f>
        <v>2749.231870319531</v>
      </c>
      <c r="CG941" s="15">
        <f ca="1">(AZ941*DCF!H$10-DCF!H$5*MAX(AZ941*DCF!H$10,0)-MAX(AZ941-AY941,0)/Inputs!$B$10)*DCF!H$6</f>
        <v>3027.6276727454356</v>
      </c>
      <c r="CH941" s="15">
        <f ca="1">(BA941*DCF!I$10-DCF!I$5*MAX(BA941*DCF!I$10,0)-MAX(BA941-AZ941,0)/Inputs!$B$10)*DCF!I$6</f>
        <v>3932.9045505186423</v>
      </c>
      <c r="CI941" s="15">
        <f ca="1">(BB941*DCF!J$10-DCF!J$5*MAX(BB941*DCF!J$10,0)-MAX(BB941-BA941,0)/Inputs!$B$10)*DCF!J$6</f>
        <v>4448.689894033032</v>
      </c>
      <c r="CJ941" s="15">
        <f ca="1">(BC941*DCF!K$10-DCF!K$5*MAX(BC941*DCF!K$10,0)-MAX(BC941-BB941,0)/Inputs!$B$10)*DCF!K$6</f>
        <v>5329.1348587717466</v>
      </c>
      <c r="CK941" s="15">
        <f ca="1">(BD941*DCF!L$10-DCF!L$5*MAX(BD941*DCF!L$10,0)-MAX(BD941-BC941,0)/Inputs!$B$10)*DCF!L$6</f>
        <v>6267.8308509794633</v>
      </c>
      <c r="CL941" s="15">
        <f ca="1">(BE941*DCF!M$10-DCF!M$5*MAX(BE941*DCF!M$10,0)-MAX(BE941-BD941,0)/Inputs!$B$10)*DCF!M$6</f>
        <v>8177.5910178606473</v>
      </c>
      <c r="CM941" s="15">
        <f ca="1">(BF941*DCF!C$28-DCF!C$5*MAX(BF941*DCF!C$28,0)-MAX(BF941-Inputs!$B$13,0)/Inputs!$B$17)*DCF!C$6</f>
        <v>3749.3141666031811</v>
      </c>
      <c r="CN941" s="15">
        <f ca="1">(BG941*DCF!D$28-DCF!D$5*MAX(BG941*DCF!D$28,0)-MAX(BG941-BF941,0)/Inputs!$B$17)*DCF!D$6</f>
        <v>4523.8473651863314</v>
      </c>
      <c r="CO941" s="15">
        <f ca="1">(BH941*DCF!E$28-DCF!E$5*MAX(BH941*DCF!E$28,0)-MAX(BH941-BG941,0)/Inputs!$B$17)*DCF!E$6</f>
        <v>5187.4448234275469</v>
      </c>
      <c r="CP941" s="15">
        <f ca="1">(BI941*DCF!F$28-DCF!F$5*MAX(BI941*DCF!F$28,0)-MAX(BI941-BH941,0)/Inputs!$B$17)*DCF!F$6</f>
        <v>7357.470343860432</v>
      </c>
      <c r="CQ941" s="15">
        <f ca="1">(BJ941*DCF!G$28-DCF!G$5*MAX(BJ941*DCF!G$28,0)-MAX(BJ941-BI941,0)/Inputs!$B$17)*DCF!G$6</f>
        <v>8423.6064916499581</v>
      </c>
      <c r="CR941" s="15">
        <f ca="1">(BK941*DCF!H$28-DCF!H$5*MAX(BK941*DCF!H$28,0)-MAX(BK941-BJ941,0)/Inputs!$B$17)*DCF!H$6</f>
        <v>9814.6063198241372</v>
      </c>
      <c r="CS941" s="15">
        <f ca="1">(BL941*DCF!I$28-DCF!I$5*MAX(BL941*DCF!I$28,0)-MAX(BL941-BK941,0)/Inputs!$B$17)*DCF!I$6</f>
        <v>13940.15468992378</v>
      </c>
      <c r="CT941" s="15">
        <f ca="1">(BM941*DCF!J$28-DCF!J$5*MAX(BM941*DCF!J$28,0)-MAX(BM941-BL941,0)/Inputs!$B$17)*DCF!J$6</f>
        <v>16372.931952231693</v>
      </c>
      <c r="CU941" s="15">
        <f ca="1">(BN941*DCF!K$28-DCF!K$5*MAX(BN941*DCF!K$28,0)-MAX(BN941-BM941,0)/Inputs!$B$17)*DCF!K$6</f>
        <v>18970.149836573659</v>
      </c>
      <c r="CV941" s="15">
        <f ca="1">(BO941*DCF!L$28-DCF!L$5*MAX(BO941*DCF!L$28,0)-MAX(BO941-BN941,0)/Inputs!$B$17)*DCF!L$6</f>
        <v>22224.566923124839</v>
      </c>
      <c r="CW941" s="15">
        <f ca="1">(BP941*DCF!M$28-DCF!M$5*MAX(BP941*DCF!M$28,0)-MAX(BP941-BO941,0)/Inputs!$B$17)*DCF!M$6</f>
        <v>22697.709568732378</v>
      </c>
      <c r="CX941" s="15">
        <f ca="1">(BQ941*DCF!C$46-DCF!C$5*MAX(BQ941*DCF!C$46,0)-MAX(BQ941-Inputs!$B$20,0)/Inputs!$B$24)*DCF!C$6</f>
        <v>-5512.7151238737215</v>
      </c>
      <c r="CY941" s="15">
        <f ca="1">(BR941*DCF!D$46-DCF!D$5*MAX(BR941*DCF!D$46,0)-MAX(BR941-BQ941,0)/Inputs!$B$24)*DCF!D$6</f>
        <v>-5217.8924957639256</v>
      </c>
      <c r="CZ941" s="15">
        <f ca="1">(BS941*DCF!E$46-DCF!E$5*MAX(BS941*DCF!E$46,0)-MAX(BS941-BR941,0)/Inputs!$B$24)*DCF!E$6</f>
        <v>-13974.895259076129</v>
      </c>
      <c r="DA941" s="15">
        <f ca="1">(BT941*DCF!F$46-DCF!F$5*MAX(BT941*DCF!F$46,0)-MAX(BT941-BS941,0)/Inputs!$B$24)*DCF!F$6</f>
        <v>-20731.683036800408</v>
      </c>
      <c r="DB941" s="15">
        <f ca="1">(BU941*DCF!G$46-DCF!G$5*MAX(BU941*DCF!G$46,0)-MAX(BU941-BT941,0)/Inputs!$B$24)*DCF!G$6</f>
        <v>-6945.8964559059996</v>
      </c>
      <c r="DC941" s="15">
        <f ca="1">(BV941*DCF!H$46-DCF!H$5*MAX(BV941*DCF!H$46,0)-MAX(BV941-BU941,0)/Inputs!$B$24)*DCF!H$6</f>
        <v>-20453.344387633122</v>
      </c>
      <c r="DD941" s="15">
        <f ca="1">(BW941*DCF!I$46-DCF!I$5*MAX(BW941*DCF!I$46,0)-MAX(BW941-BV941,0)/Inputs!$B$24)*DCF!I$6</f>
        <v>-32683.216303973782</v>
      </c>
      <c r="DE941" s="15">
        <f ca="1">(BX941*DCF!J$46-DCF!J$5*MAX(BX941*DCF!J$46,0)-MAX(BX941-BW941,0)/Inputs!$B$24)*DCF!J$6</f>
        <v>-3312.0182416611979</v>
      </c>
      <c r="DF941" s="15">
        <f ca="1">(BY941*DCF!K$46-DCF!K$5*MAX(BY941*DCF!K$46,0)-MAX(BY941-BX941,0)/Inputs!$B$24)*DCF!K$6</f>
        <v>-27472.015092364116</v>
      </c>
      <c r="DG941" s="15">
        <f ca="1">(BZ941*DCF!L$46-DCF!L$5*MAX(BZ941*DCF!L$46,0)-MAX(BZ941-BY941,0)/Inputs!$B$24)*DCF!L$6</f>
        <v>-34607.364507681763</v>
      </c>
      <c r="DH941" s="15">
        <f ca="1">(CA941*DCF!M$46-DCF!M$5*MAX(CA941*DCF!M$46,0)-MAX(CA941-BZ941,0)/Inputs!$B$24)*DCF!M$6</f>
        <v>35507.691020921433</v>
      </c>
      <c r="DI941" s="15">
        <f ca="1">SUM(CB941:CL941)+BE941*DCF!M$10*(1+Inputs!$B$30)*(1-Inputs!$B$33)*(1-Inputs!$B$30/Inputs!$B$31)/(Inputs!$B$29-Inputs!$B$30)*DCF!M$6</f>
        <v>253860.71879327606</v>
      </c>
      <c r="DJ941" s="15">
        <f ca="1">SUM(CM941:CW941)+BP941*DCF!M$28*(1+Inputs!$B$30)*(1-Inputs!$B$33)*(1-Inputs!$B$30/Inputs!$B$31)/(Inputs!$B$29-Inputs!$B$30)*DCF!M$6</f>
        <v>599612.86718585249</v>
      </c>
      <c r="DK941" s="15">
        <f ca="1">SUM(CX941:DH941)+CA941*DCF!M$46*(1+Inputs!$B$30)*(1-Inputs!$B$33)*(1-Inputs!$B$30/Inputs!$B$31)/(Inputs!$B$29-Inputs!$B$30)*DCF!M$6</f>
        <v>2208186.5104559287</v>
      </c>
      <c r="DM941" s="15">
        <f ca="1">DI941+DJ941+DK941+Inputs!$B$34+Inputs!$B$36-Inputs!$B$35</f>
        <v>3138511.096435057</v>
      </c>
    </row>
    <row r="942" spans="1:117" x14ac:dyDescent="0.75">
      <c r="A942" s="11">
        <v>929</v>
      </c>
      <c r="C942" s="24">
        <f t="shared" ca="1" si="542"/>
        <v>8.2995784835693615E-2</v>
      </c>
      <c r="D942" s="24">
        <f t="shared" ca="1" si="542"/>
        <v>0.1815616673038194</v>
      </c>
      <c r="E942" s="24">
        <f t="shared" ca="1" si="542"/>
        <v>0.14480422124356671</v>
      </c>
      <c r="F942" s="24">
        <f t="shared" ca="1" si="542"/>
        <v>-1.5669650183577513</v>
      </c>
      <c r="G942" s="24">
        <f t="shared" ca="1" si="542"/>
        <v>0.42755319708124406</v>
      </c>
      <c r="H942" s="24">
        <f t="shared" ca="1" si="542"/>
        <v>-0.18186762352902941</v>
      </c>
      <c r="I942" s="24">
        <f t="shared" ca="1" si="542"/>
        <v>1.3755512226080107</v>
      </c>
      <c r="J942" s="24">
        <f t="shared" ca="1" si="542"/>
        <v>0.1760108240153164</v>
      </c>
      <c r="K942" s="24">
        <f t="shared" ca="1" si="542"/>
        <v>-0.46301774037246934</v>
      </c>
      <c r="L942" s="24">
        <f t="shared" ca="1" si="542"/>
        <v>-1.43185439128904</v>
      </c>
      <c r="M942" s="24">
        <f t="shared" ca="1" si="542"/>
        <v>-0.22717078363848744</v>
      </c>
      <c r="N942" s="24">
        <f ca="1">SQRT(Inputs!$B$38)*C942+SQRT(1-Inputs!$B$38)*_xlfn.NORM.S.INV(RAND())</f>
        <v>-1.4276152746905924</v>
      </c>
      <c r="O942" s="24">
        <f ca="1">SQRT(Inputs!$B$38)*D942+SQRT(1-Inputs!$B$38)*_xlfn.NORM.S.INV(RAND())</f>
        <v>-1.4167704330748723</v>
      </c>
      <c r="P942" s="24">
        <f ca="1">SQRT(Inputs!$B$38)*E942+SQRT(1-Inputs!$B$38)*_xlfn.NORM.S.INV(RAND())</f>
        <v>-1.1267979503036425</v>
      </c>
      <c r="Q942" s="24">
        <f ca="1">SQRT(Inputs!$B$38)*F942+SQRT(1-Inputs!$B$38)*_xlfn.NORM.S.INV(RAND())</f>
        <v>-0.73167593879786019</v>
      </c>
      <c r="R942" s="24">
        <f ca="1">SQRT(Inputs!$B$38)*G942+SQRT(1-Inputs!$B$38)*_xlfn.NORM.S.INV(RAND())</f>
        <v>-0.22716974555986277</v>
      </c>
      <c r="S942" s="24">
        <f ca="1">SQRT(Inputs!$B$38)*H942+SQRT(1-Inputs!$B$38)*_xlfn.NORM.S.INV(RAND())</f>
        <v>0.94202554107659309</v>
      </c>
      <c r="T942" s="24">
        <f ca="1">SQRT(Inputs!$B$38)*I942+SQRT(1-Inputs!$B$38)*_xlfn.NORM.S.INV(RAND())</f>
        <v>1.0599755894793659</v>
      </c>
      <c r="U942" s="24">
        <f ca="1">SQRT(Inputs!$B$38)*J942+SQRT(1-Inputs!$B$38)*_xlfn.NORM.S.INV(RAND())</f>
        <v>1.0247566806790904</v>
      </c>
      <c r="V942" s="24">
        <f ca="1">SQRT(Inputs!$B$38)*K942+SQRT(1-Inputs!$B$38)*_xlfn.NORM.S.INV(RAND())</f>
        <v>-0.83847052349635764</v>
      </c>
      <c r="W942" s="24">
        <f ca="1">SQRT(Inputs!$B$38)*L942+SQRT(1-Inputs!$B$38)*_xlfn.NORM.S.INV(RAND())</f>
        <v>0.260090934731395</v>
      </c>
      <c r="X942" s="24">
        <f ca="1">SQRT(Inputs!$B$38)*M942+SQRT(1-Inputs!$B$38)*_xlfn.NORM.S.INV(RAND())</f>
        <v>2.0411540814114795</v>
      </c>
      <c r="Y942" s="24">
        <f ca="1">SQRT(Inputs!$B$38)*C942+SQRT(1-Inputs!$B$38)*_xlfn.NORM.S.INV(RAND())</f>
        <v>-8.2364899554824594E-2</v>
      </c>
      <c r="Z942" s="24">
        <f ca="1">SQRT(Inputs!$B$38)*D942+SQRT(1-Inputs!$B$38)*_xlfn.NORM.S.INV(RAND())</f>
        <v>-0.49571914645868653</v>
      </c>
      <c r="AA942" s="24">
        <f ca="1">SQRT(Inputs!$B$38)*E942+SQRT(1-Inputs!$B$38)*_xlfn.NORM.S.INV(RAND())</f>
        <v>0.42403166190558622</v>
      </c>
      <c r="AB942" s="24">
        <f ca="1">SQRT(Inputs!$B$38)*F942+SQRT(1-Inputs!$B$38)*_xlfn.NORM.S.INV(RAND())</f>
        <v>1.7677302413728948</v>
      </c>
      <c r="AC942" s="24">
        <f ca="1">SQRT(Inputs!$B$38)*G942+SQRT(1-Inputs!$B$38)*_xlfn.NORM.S.INV(RAND())</f>
        <v>0.24022485289434278</v>
      </c>
      <c r="AD942" s="24">
        <f ca="1">SQRT(Inputs!$B$38)*H942+SQRT(1-Inputs!$B$38)*_xlfn.NORM.S.INV(RAND())</f>
        <v>-0.66844712711036092</v>
      </c>
      <c r="AE942" s="24">
        <f ca="1">SQRT(Inputs!$B$38)*I942+SQRT(1-Inputs!$B$38)*_xlfn.NORM.S.INV(RAND())</f>
        <v>1.4231766852357952</v>
      </c>
      <c r="AF942" s="24">
        <f ca="1">SQRT(Inputs!$B$38)*J942+SQRT(1-Inputs!$B$38)*_xlfn.NORM.S.INV(RAND())</f>
        <v>0.5235476221230303</v>
      </c>
      <c r="AG942" s="24">
        <f ca="1">SQRT(Inputs!$B$38)*K942+SQRT(1-Inputs!$B$38)*_xlfn.NORM.S.INV(RAND())</f>
        <v>-0.54056420381319392</v>
      </c>
      <c r="AH942" s="24">
        <f ca="1">SQRT(Inputs!$B$38)*L942+SQRT(1-Inputs!$B$38)*_xlfn.NORM.S.INV(RAND())</f>
        <v>-0.41424170760009627</v>
      </c>
      <c r="AI942" s="24">
        <f ca="1">SQRT(Inputs!$B$38)*M942+SQRT(1-Inputs!$B$38)*_xlfn.NORM.S.INV(RAND())</f>
        <v>-1.6005709068700529</v>
      </c>
      <c r="AJ942" s="24">
        <f ca="1">SQRT(Inputs!$B$38)*C942+SQRT(1-Inputs!$B$38)*_xlfn.NORM.S.INV(RAND())</f>
        <v>-0.67329654386910587</v>
      </c>
      <c r="AK942" s="24">
        <f ca="1">SQRT(Inputs!$B$38)*D942+SQRT(1-Inputs!$B$38)*_xlfn.NORM.S.INV(RAND())</f>
        <v>-7.0363389783081126E-2</v>
      </c>
      <c r="AL942" s="24">
        <f ca="1">SQRT(Inputs!$B$38)*E942+SQRT(1-Inputs!$B$38)*_xlfn.NORM.S.INV(RAND())</f>
        <v>1.3853166213042643</v>
      </c>
      <c r="AM942" s="24">
        <f ca="1">SQRT(Inputs!$B$38)*F942+SQRT(1-Inputs!$B$38)*_xlfn.NORM.S.INV(RAND())</f>
        <v>-1.6367296637650788</v>
      </c>
      <c r="AN942" s="24">
        <f ca="1">SQRT(Inputs!$B$38)*G942+SQRT(1-Inputs!$B$38)*_xlfn.NORM.S.INV(RAND())</f>
        <v>1.8038530219084072</v>
      </c>
      <c r="AO942" s="24">
        <f ca="1">SQRT(Inputs!$B$38)*H942+SQRT(1-Inputs!$B$38)*_xlfn.NORM.S.INV(RAND())</f>
        <v>0.37208740225278752</v>
      </c>
      <c r="AP942" s="24">
        <f ca="1">SQRT(Inputs!$B$38)*I942+SQRT(1-Inputs!$B$38)*_xlfn.NORM.S.INV(RAND())</f>
        <v>0.44873822308502237</v>
      </c>
      <c r="AQ942" s="24">
        <f ca="1">SQRT(Inputs!$B$38)*J942+SQRT(1-Inputs!$B$38)*_xlfn.NORM.S.INV(RAND())</f>
        <v>-2.4399969493155454E-2</v>
      </c>
      <c r="AR942" s="24">
        <f ca="1">SQRT(Inputs!$B$38)*K942+SQRT(1-Inputs!$B$38)*_xlfn.NORM.S.INV(RAND())</f>
        <v>-1.4535339191072079</v>
      </c>
      <c r="AS942" s="24">
        <f ca="1">SQRT(Inputs!$B$38)*L942+SQRT(1-Inputs!$B$38)*_xlfn.NORM.S.INV(RAND())</f>
        <v>-0.51295028565726386</v>
      </c>
      <c r="AT942" s="24">
        <f ca="1">SQRT(Inputs!$B$38)*M942+SQRT(1-Inputs!$B$38)*_xlfn.NORM.S.INV(RAND())</f>
        <v>-1.0620481745986403</v>
      </c>
      <c r="AU942" s="15">
        <f ca="1">Inputs!$B$6*EXP($B$8-0.5*C$5^2+C$5*N942)</f>
        <v>3938.3610607336486</v>
      </c>
      <c r="AV942" s="15">
        <f t="shared" ca="1" si="510"/>
        <v>3892.4428688257008</v>
      </c>
      <c r="AW942" s="15">
        <f t="shared" ca="1" si="511"/>
        <v>4076.9483356212909</v>
      </c>
      <c r="AX942" s="15">
        <f t="shared" ca="1" si="512"/>
        <v>4542.7217194147725</v>
      </c>
      <c r="AY942" s="15">
        <f t="shared" ca="1" si="513"/>
        <v>5406.3166376693962</v>
      </c>
      <c r="AZ942" s="15">
        <f t="shared" ca="1" si="514"/>
        <v>7334.8155784450846</v>
      </c>
      <c r="BA942" s="15">
        <f t="shared" ca="1" si="515"/>
        <v>10029.033666546775</v>
      </c>
      <c r="BB942" s="15">
        <f t="shared" ca="1" si="516"/>
        <v>13606.224501057066</v>
      </c>
      <c r="BC942" s="15">
        <f t="shared" ca="1" si="517"/>
        <v>15368.546455918709</v>
      </c>
      <c r="BD942" s="15">
        <f t="shared" ca="1" si="518"/>
        <v>19291.56651517671</v>
      </c>
      <c r="BE942" s="15">
        <f t="shared" ca="1" si="519"/>
        <v>28469.156289851719</v>
      </c>
      <c r="BF942" s="15">
        <f ca="1">Inputs!$B$13*EXP($B$9-0.5*C$6^2+C$6*Y942)</f>
        <v>13607.012720784196</v>
      </c>
      <c r="BG942" s="15">
        <f t="shared" ca="1" si="520"/>
        <v>15164.424502088679</v>
      </c>
      <c r="BH942" s="15">
        <f t="shared" ca="1" si="521"/>
        <v>19878.113701631035</v>
      </c>
      <c r="BI942" s="15">
        <f t="shared" ca="1" si="522"/>
        <v>31943.045651691973</v>
      </c>
      <c r="BJ942" s="15">
        <f t="shared" ca="1" si="523"/>
        <v>40539.853912729479</v>
      </c>
      <c r="BK942" s="15">
        <f t="shared" ca="1" si="524"/>
        <v>45426.975745554075</v>
      </c>
      <c r="BL942" s="15">
        <f t="shared" ca="1" si="525"/>
        <v>67103.323829065863</v>
      </c>
      <c r="BM942" s="15">
        <f t="shared" ca="1" si="526"/>
        <v>88027.481815824009</v>
      </c>
      <c r="BN942" s="15">
        <f t="shared" ca="1" si="527"/>
        <v>101471.95283416254</v>
      </c>
      <c r="BO942" s="15">
        <f t="shared" ca="1" si="528"/>
        <v>118981.45685772282</v>
      </c>
      <c r="BP942" s="15">
        <f t="shared" ca="1" si="529"/>
        <v>122156.54832303575</v>
      </c>
      <c r="BQ942" s="15">
        <f ca="1">Inputs!$B$20*EXP($B$10-0.5*C$7^2+C$7*AJ942)</f>
        <v>3378.2802509337866</v>
      </c>
      <c r="BR942" s="15">
        <f t="shared" ca="1" si="530"/>
        <v>4482.5957669880636</v>
      </c>
      <c r="BS942" s="15">
        <f t="shared" ca="1" si="531"/>
        <v>9137.9543670700205</v>
      </c>
      <c r="BT942" s="15">
        <f t="shared" ca="1" si="532"/>
        <v>8201.1184127101078</v>
      </c>
      <c r="BU942" s="15">
        <f t="shared" ca="1" si="533"/>
        <v>17585.662585012156</v>
      </c>
      <c r="BV942" s="15">
        <f t="shared" ca="1" si="534"/>
        <v>26606.220156269614</v>
      </c>
      <c r="BW942" s="15">
        <f t="shared" ca="1" si="535"/>
        <v>40826.545016830474</v>
      </c>
      <c r="BX942" s="15">
        <f t="shared" ca="1" si="536"/>
        <v>56823.844345536236</v>
      </c>
      <c r="BY942" s="15">
        <f t="shared" ca="1" si="537"/>
        <v>60290.017039905128</v>
      </c>
      <c r="BZ942" s="15">
        <f t="shared" ca="1" si="538"/>
        <v>76982.762856381101</v>
      </c>
      <c r="CA942" s="15">
        <f t="shared" ca="1" si="539"/>
        <v>89539.153926093961</v>
      </c>
      <c r="CB942" s="15">
        <f ca="1">(AU942*DCF!C$10-DCF!C$5*MAX(AU942*DCF!C$10,0)-MAX(AU942-Inputs!$B$6,0)/Inputs!$B$10)*DCF!C$6</f>
        <v>1011.4070213992563</v>
      </c>
      <c r="CC942" s="15">
        <f ca="1">(AV942*DCF!D$10-DCF!D$5*MAX(AV942*DCF!D$10,0)-MAX(AV942-AU942,0)/Inputs!$B$10)*DCF!D$6</f>
        <v>948.75657884143402</v>
      </c>
      <c r="CD942" s="15">
        <f ca="1">(AW942*DCF!E$10-DCF!E$5*MAX(AW942*DCF!E$10,0)-MAX(AW942-AV942,0)/Inputs!$B$10)*DCF!E$6</f>
        <v>899.74419933636159</v>
      </c>
      <c r="CE942" s="15">
        <f ca="1">(AX942*DCF!F$10-DCF!F$5*MAX(AX942*DCF!F$10,0)-MAX(AX942-AW942,0)/Inputs!$B$10)*DCF!F$6</f>
        <v>894.75301839792121</v>
      </c>
      <c r="CF942" s="15">
        <f ca="1">(AY942*DCF!G$10-DCF!G$5*MAX(AY942*DCF!G$10,0)-MAX(AY942-AX942,0)/Inputs!$B$10)*DCF!G$6</f>
        <v>947.91879347533859</v>
      </c>
      <c r="CG942" s="15">
        <f ca="1">(AZ942*DCF!H$10-DCF!H$5*MAX(AZ942*DCF!H$10,0)-MAX(AZ942-AY942,0)/Inputs!$B$10)*DCF!H$6</f>
        <v>1081.6201458361556</v>
      </c>
      <c r="CH942" s="15">
        <f ca="1">(BA942*DCF!I$10-DCF!I$5*MAX(BA942*DCF!I$10,0)-MAX(BA942-AZ942,0)/Inputs!$B$10)*DCF!I$6</f>
        <v>1389.9924272978544</v>
      </c>
      <c r="CI942" s="15">
        <f ca="1">(BB942*DCF!J$10-DCF!J$5*MAX(BB942*DCF!J$10,0)-MAX(BB942-BA942,0)/Inputs!$B$10)*DCF!J$6</f>
        <v>1792.7953716387465</v>
      </c>
      <c r="CJ942" s="15">
        <f ca="1">(BC942*DCF!K$10-DCF!K$5*MAX(BC942*DCF!K$10,0)-MAX(BC942-BB942,0)/Inputs!$B$10)*DCF!K$6</f>
        <v>2227.3909129161616</v>
      </c>
      <c r="CK942" s="15">
        <f ca="1">(BD942*DCF!L$10-DCF!L$5*MAX(BD942*DCF!L$10,0)-MAX(BD942-BC942,0)/Inputs!$B$10)*DCF!L$6</f>
        <v>2402.2250653926626</v>
      </c>
      <c r="CL942" s="15">
        <f ca="1">(BE942*DCF!M$10-DCF!M$5*MAX(BE942*DCF!M$10,0)-MAX(BE942-BD942,0)/Inputs!$B$10)*DCF!M$6</f>
        <v>2921.0050136111222</v>
      </c>
      <c r="CM942" s="15">
        <f ca="1">(BF942*DCF!C$28-DCF!C$5*MAX(BF942*DCF!C$28,0)-MAX(BF942-Inputs!$B$13,0)/Inputs!$B$17)*DCF!C$6</f>
        <v>3640.0660295049047</v>
      </c>
      <c r="CN942" s="15">
        <f ca="1">(BG942*DCF!D$28-DCF!D$5*MAX(BG942*DCF!D$28,0)-MAX(BG942-BF942,0)/Inputs!$B$17)*DCF!D$6</f>
        <v>4134.0054255807581</v>
      </c>
      <c r="CO942" s="15">
        <f ca="1">(BH942*DCF!E$28-DCF!E$5*MAX(BH942*DCF!E$28,0)-MAX(BH942-BG942,0)/Inputs!$B$17)*DCF!E$6</f>
        <v>4700.8325004850622</v>
      </c>
      <c r="CP942" s="15">
        <f ca="1">(BI942*DCF!F$28-DCF!F$5*MAX(BI942*DCF!F$28,0)-MAX(BI942-BH942,0)/Inputs!$B$17)*DCF!F$6</f>
        <v>6475.08392475644</v>
      </c>
      <c r="CQ942" s="15">
        <f ca="1">(BJ942*DCF!G$28-DCF!G$5*MAX(BJ942*DCF!G$28,0)-MAX(BJ942-BI942,0)/Inputs!$B$17)*DCF!G$6</f>
        <v>9072.4744492323935</v>
      </c>
      <c r="CR942" s="15">
        <f ca="1">(BK942*DCF!H$28-DCF!H$5*MAX(BK942*DCF!H$28,0)-MAX(BK942-BJ942,0)/Inputs!$B$17)*DCF!H$6</f>
        <v>10475.270702522259</v>
      </c>
      <c r="CS942" s="15">
        <f ca="1">(BL942*DCF!I$28-DCF!I$5*MAX(BL942*DCF!I$28,0)-MAX(BL942-BK942,0)/Inputs!$B$17)*DCF!I$6</f>
        <v>12668.329911046327</v>
      </c>
      <c r="CT942" s="15">
        <f ca="1">(BM942*DCF!J$28-DCF!J$5*MAX(BM942*DCF!J$28,0)-MAX(BM942-BL942,0)/Inputs!$B$17)*DCF!J$6</f>
        <v>16863.063748586239</v>
      </c>
      <c r="CU942" s="15">
        <f ca="1">(BN942*DCF!K$28-DCF!K$5*MAX(BN942*DCF!K$28,0)-MAX(BN942-BM942,0)/Inputs!$B$17)*DCF!K$6</f>
        <v>19782.406437951449</v>
      </c>
      <c r="CV942" s="15">
        <f ca="1">(BO942*DCF!L$28-DCF!L$5*MAX(BO942*DCF!L$28,0)-MAX(BO942-BN942,0)/Inputs!$B$17)*DCF!L$6</f>
        <v>21758.068471739636</v>
      </c>
      <c r="CW942" s="15">
        <f ca="1">(BP942*DCF!M$28-DCF!M$5*MAX(BP942*DCF!M$28,0)-MAX(BP942-BO942,0)/Inputs!$B$17)*DCF!M$6</f>
        <v>22651.938986528567</v>
      </c>
      <c r="CX942" s="15">
        <f ca="1">(BQ942*DCF!C$46-DCF!C$5*MAX(BQ942*DCF!C$46,0)-MAX(BQ942-Inputs!$B$20,0)/Inputs!$B$24)*DCF!C$6</f>
        <v>-862.08793367236945</v>
      </c>
      <c r="CY942" s="15">
        <f ca="1">(BR942*DCF!D$46-DCF!D$5*MAX(BR942*DCF!D$46,0)-MAX(BR942-BQ942,0)/Inputs!$B$24)*DCF!D$6</f>
        <v>-1236.276825989579</v>
      </c>
      <c r="CZ942" s="15">
        <f ca="1">(BS942*DCF!E$46-DCF!E$5*MAX(BS942*DCF!E$46,0)-MAX(BS942-BR942,0)/Inputs!$B$24)*DCF!E$6</f>
        <v>-2915.5932144354138</v>
      </c>
      <c r="DA942" s="15">
        <f ca="1">(BT942*DCF!F$46-DCF!F$5*MAX(BT942*DCF!F$46,0)-MAX(BT942-BS942,0)/Inputs!$B$24)*DCF!F$6</f>
        <v>-597.2572942395301</v>
      </c>
      <c r="DB942" s="15">
        <f ca="1">(BU942*DCF!G$46-DCF!G$5*MAX(BU942*DCF!G$46,0)-MAX(BU942-BT942,0)/Inputs!$B$24)*DCF!G$6</f>
        <v>-3748.3221879423845</v>
      </c>
      <c r="DC942" s="15">
        <f ca="1">(BV942*DCF!H$46-DCF!H$5*MAX(BV942*DCF!H$46,0)-MAX(BV942-BU942,0)/Inputs!$B$24)*DCF!H$6</f>
        <v>-2803.0829953950224</v>
      </c>
      <c r="DD942" s="15">
        <f ca="1">(BW942*DCF!I$46-DCF!I$5*MAX(BW942*DCF!I$46,0)-MAX(BW942-BV942,0)/Inputs!$B$24)*DCF!I$6</f>
        <v>-3139.2002660659518</v>
      </c>
      <c r="DE942" s="15">
        <f ca="1">(BX942*DCF!J$46-DCF!J$5*MAX(BX942*DCF!J$46,0)-MAX(BX942-BW942,0)/Inputs!$B$24)*DCF!J$6</f>
        <v>-1858.6193357122568</v>
      </c>
      <c r="DF942" s="15">
        <f ca="1">(BY942*DCF!K$46-DCF!K$5*MAX(BY942*DCF!K$46,0)-MAX(BY942-BX942,0)/Inputs!$B$24)*DCF!K$6</f>
        <v>2594.846779386387</v>
      </c>
      <c r="DG942" s="15">
        <f ca="1">(BZ942*DCF!L$46-DCF!L$5*MAX(BZ942*DCF!L$46,0)-MAX(BZ942-BY942,0)/Inputs!$B$24)*DCF!L$6</f>
        <v>1543.8388662829686</v>
      </c>
      <c r="DH942" s="15">
        <f ca="1">(CA942*DCF!M$46-DCF!M$5*MAX(CA942*DCF!M$46,0)-MAX(CA942-BZ942,0)/Inputs!$B$24)*DCF!M$6</f>
        <v>4394.5267941858283</v>
      </c>
      <c r="DI942" s="15">
        <f ca="1">SUM(CB942:CL942)+BE942*DCF!M$10*(1+Inputs!$B$30)*(1-Inputs!$B$33)*(1-Inputs!$B$30/Inputs!$B$31)/(Inputs!$B$29-Inputs!$B$30)*DCF!M$6</f>
        <v>95747.646968418732</v>
      </c>
      <c r="DJ942" s="15">
        <f ca="1">SUM(CM942:CW942)+BP942*DCF!M$28*(1+Inputs!$B$30)*(1-Inputs!$B$33)*(1-Inputs!$B$30/Inputs!$B$31)/(Inputs!$B$29-Inputs!$B$30)*DCF!M$6</f>
        <v>585505.92636944191</v>
      </c>
      <c r="DK942" s="15">
        <f ca="1">SUM(CX942:DH942)+CA942*DCF!M$46*(1+Inputs!$B$30)*(1-Inputs!$B$33)*(1-Inputs!$B$30/Inputs!$B$31)/(Inputs!$B$29-Inputs!$B$30)*DCF!M$6</f>
        <v>129810.91094698789</v>
      </c>
      <c r="DM942" s="15">
        <f ca="1">DI942+DJ942+DK942+Inputs!$B$34+Inputs!$B$36-Inputs!$B$35</f>
        <v>887915.48428484856</v>
      </c>
    </row>
    <row r="943" spans="1:117" x14ac:dyDescent="0.75">
      <c r="A943" s="11">
        <v>930</v>
      </c>
      <c r="C943" s="24">
        <f t="shared" ca="1" si="542"/>
        <v>-0.40328799831269685</v>
      </c>
      <c r="D943" s="24">
        <f t="shared" ca="1" si="542"/>
        <v>0.32169217656870608</v>
      </c>
      <c r="E943" s="24">
        <f t="shared" ca="1" si="542"/>
        <v>0.68202912341757893</v>
      </c>
      <c r="F943" s="24">
        <f t="shared" ca="1" si="542"/>
        <v>-2.4267955176385345</v>
      </c>
      <c r="G943" s="24">
        <f t="shared" ca="1" si="542"/>
        <v>-0.24759369826548691</v>
      </c>
      <c r="H943" s="24">
        <f t="shared" ca="1" si="542"/>
        <v>0.60425379948769609</v>
      </c>
      <c r="I943" s="24">
        <f t="shared" ca="1" si="542"/>
        <v>-9.2878091642633248E-2</v>
      </c>
      <c r="J943" s="24">
        <f t="shared" ca="1" si="542"/>
        <v>2.1818422079728832E-2</v>
      </c>
      <c r="K943" s="24">
        <f t="shared" ca="1" si="542"/>
        <v>1.0956562692482452</v>
      </c>
      <c r="L943" s="24">
        <f t="shared" ca="1" si="542"/>
        <v>-0.13068255551484326</v>
      </c>
      <c r="M943" s="24">
        <f t="shared" ca="1" si="542"/>
        <v>-0.80285031814657115</v>
      </c>
      <c r="N943" s="24">
        <f ca="1">SQRT(Inputs!$B$38)*C943+SQRT(1-Inputs!$B$38)*_xlfn.NORM.S.INV(RAND())</f>
        <v>-0.54045623584715852</v>
      </c>
      <c r="O943" s="24">
        <f ca="1">SQRT(Inputs!$B$38)*D943+SQRT(1-Inputs!$B$38)*_xlfn.NORM.S.INV(RAND())</f>
        <v>-0.69256336009739594</v>
      </c>
      <c r="P943" s="24">
        <f ca="1">SQRT(Inputs!$B$38)*E943+SQRT(1-Inputs!$B$38)*_xlfn.NORM.S.INV(RAND())</f>
        <v>2.2881037839357155</v>
      </c>
      <c r="Q943" s="24">
        <f ca="1">SQRT(Inputs!$B$38)*F943+SQRT(1-Inputs!$B$38)*_xlfn.NORM.S.INV(RAND())</f>
        <v>-1.9171427605384062</v>
      </c>
      <c r="R943" s="24">
        <f ca="1">SQRT(Inputs!$B$38)*G943+SQRT(1-Inputs!$B$38)*_xlfn.NORM.S.INV(RAND())</f>
        <v>0.37169893095277645</v>
      </c>
      <c r="S943" s="24">
        <f ca="1">SQRT(Inputs!$B$38)*H943+SQRT(1-Inputs!$B$38)*_xlfn.NORM.S.INV(RAND())</f>
        <v>-0.3213139150865002</v>
      </c>
      <c r="T943" s="24">
        <f ca="1">SQRT(Inputs!$B$38)*I943+SQRT(1-Inputs!$B$38)*_xlfn.NORM.S.INV(RAND())</f>
        <v>0.31005583086703592</v>
      </c>
      <c r="U943" s="24">
        <f ca="1">SQRT(Inputs!$B$38)*J943+SQRT(1-Inputs!$B$38)*_xlfn.NORM.S.INV(RAND())</f>
        <v>-1.8094231515178361</v>
      </c>
      <c r="V943" s="24">
        <f ca="1">SQRT(Inputs!$B$38)*K943+SQRT(1-Inputs!$B$38)*_xlfn.NORM.S.INV(RAND())</f>
        <v>0.39155085359192265</v>
      </c>
      <c r="W943" s="24">
        <f ca="1">SQRT(Inputs!$B$38)*L943+SQRT(1-Inputs!$B$38)*_xlfn.NORM.S.INV(RAND())</f>
        <v>-0.22060452174519085</v>
      </c>
      <c r="X943" s="24">
        <f ca="1">SQRT(Inputs!$B$38)*M943+SQRT(1-Inputs!$B$38)*_xlfn.NORM.S.INV(RAND())</f>
        <v>0.88005258338632897</v>
      </c>
      <c r="Y943" s="24">
        <f ca="1">SQRT(Inputs!$B$38)*C943+SQRT(1-Inputs!$B$38)*_xlfn.NORM.S.INV(RAND())</f>
        <v>0.45838430804370889</v>
      </c>
      <c r="Z943" s="24">
        <f ca="1">SQRT(Inputs!$B$38)*D943+SQRT(1-Inputs!$B$38)*_xlfn.NORM.S.INV(RAND())</f>
        <v>0.7993448636700371</v>
      </c>
      <c r="AA943" s="24">
        <f ca="1">SQRT(Inputs!$B$38)*E943+SQRT(1-Inputs!$B$38)*_xlfn.NORM.S.INV(RAND())</f>
        <v>-1.0666271003452084</v>
      </c>
      <c r="AB943" s="24">
        <f ca="1">SQRT(Inputs!$B$38)*F943+SQRT(1-Inputs!$B$38)*_xlfn.NORM.S.INV(RAND())</f>
        <v>-0.33277733523120723</v>
      </c>
      <c r="AC943" s="24">
        <f ca="1">SQRT(Inputs!$B$38)*G943+SQRT(1-Inputs!$B$38)*_xlfn.NORM.S.INV(RAND())</f>
        <v>1.0828648172900537</v>
      </c>
      <c r="AD943" s="24">
        <f ca="1">SQRT(Inputs!$B$38)*H943+SQRT(1-Inputs!$B$38)*_xlfn.NORM.S.INV(RAND())</f>
        <v>-0.70620966910445893</v>
      </c>
      <c r="AE943" s="24">
        <f ca="1">SQRT(Inputs!$B$38)*I943+SQRT(1-Inputs!$B$38)*_xlfn.NORM.S.INV(RAND())</f>
        <v>0.30455623757949452</v>
      </c>
      <c r="AF943" s="24">
        <f ca="1">SQRT(Inputs!$B$38)*J943+SQRT(1-Inputs!$B$38)*_xlfn.NORM.S.INV(RAND())</f>
        <v>-0.11657134998316254</v>
      </c>
      <c r="AG943" s="24">
        <f ca="1">SQRT(Inputs!$B$38)*K943+SQRT(1-Inputs!$B$38)*_xlfn.NORM.S.INV(RAND())</f>
        <v>2.3532306812730015</v>
      </c>
      <c r="AH943" s="24">
        <f ca="1">SQRT(Inputs!$B$38)*L943+SQRT(1-Inputs!$B$38)*_xlfn.NORM.S.INV(RAND())</f>
        <v>0.88596200539738812</v>
      </c>
      <c r="AI943" s="24">
        <f ca="1">SQRT(Inputs!$B$38)*M943+SQRT(1-Inputs!$B$38)*_xlfn.NORM.S.INV(RAND())</f>
        <v>-0.92870447251616584</v>
      </c>
      <c r="AJ943" s="24">
        <f ca="1">SQRT(Inputs!$B$38)*C943+SQRT(1-Inputs!$B$38)*_xlfn.NORM.S.INV(RAND())</f>
        <v>-0.73770131147618179</v>
      </c>
      <c r="AK943" s="24">
        <f ca="1">SQRT(Inputs!$B$38)*D943+SQRT(1-Inputs!$B$38)*_xlfn.NORM.S.INV(RAND())</f>
        <v>1.0044207652948351</v>
      </c>
      <c r="AL943" s="24">
        <f ca="1">SQRT(Inputs!$B$38)*E943+SQRT(1-Inputs!$B$38)*_xlfn.NORM.S.INV(RAND())</f>
        <v>0.22467445442524853</v>
      </c>
      <c r="AM943" s="24">
        <f ca="1">SQRT(Inputs!$B$38)*F943+SQRT(1-Inputs!$B$38)*_xlfn.NORM.S.INV(RAND())</f>
        <v>1.1388952498950742</v>
      </c>
      <c r="AN943" s="24">
        <f ca="1">SQRT(Inputs!$B$38)*G943+SQRT(1-Inputs!$B$38)*_xlfn.NORM.S.INV(RAND())</f>
        <v>-2.7647403814192804</v>
      </c>
      <c r="AO943" s="24">
        <f ca="1">SQRT(Inputs!$B$38)*H943+SQRT(1-Inputs!$B$38)*_xlfn.NORM.S.INV(RAND())</f>
        <v>0.786484729864108</v>
      </c>
      <c r="AP943" s="24">
        <f ca="1">SQRT(Inputs!$B$38)*I943+SQRT(1-Inputs!$B$38)*_xlfn.NORM.S.INV(RAND())</f>
        <v>-0.74567704817755731</v>
      </c>
      <c r="AQ943" s="24">
        <f ca="1">SQRT(Inputs!$B$38)*J943+SQRT(1-Inputs!$B$38)*_xlfn.NORM.S.INV(RAND())</f>
        <v>0.94739029799251251</v>
      </c>
      <c r="AR943" s="24">
        <f ca="1">SQRT(Inputs!$B$38)*K943+SQRT(1-Inputs!$B$38)*_xlfn.NORM.S.INV(RAND())</f>
        <v>1.141520277220581</v>
      </c>
      <c r="AS943" s="24">
        <f ca="1">SQRT(Inputs!$B$38)*L943+SQRT(1-Inputs!$B$38)*_xlfn.NORM.S.INV(RAND())</f>
        <v>2.0669942501717511</v>
      </c>
      <c r="AT943" s="24">
        <f ca="1">SQRT(Inputs!$B$38)*M943+SQRT(1-Inputs!$B$38)*_xlfn.NORM.S.INV(RAND())</f>
        <v>-1.6453291734362661</v>
      </c>
      <c r="AU943" s="15">
        <f ca="1">Inputs!$B$6*EXP($B$8-0.5*C$5^2+C$5*N943)</f>
        <v>4546.5641881958918</v>
      </c>
      <c r="AV943" s="15">
        <f t="shared" ca="1" si="510"/>
        <v>4998.4393162857514</v>
      </c>
      <c r="AW943" s="15">
        <f t="shared" ca="1" si="511"/>
        <v>8298.2400547300931</v>
      </c>
      <c r="AX943" s="15">
        <f t="shared" ca="1" si="512"/>
        <v>7973.4496265160633</v>
      </c>
      <c r="AY943" s="15">
        <f t="shared" ca="1" si="513"/>
        <v>10176.68739239503</v>
      </c>
      <c r="AZ943" s="15">
        <f t="shared" ca="1" si="514"/>
        <v>12013.675139767824</v>
      </c>
      <c r="BA943" s="15">
        <f t="shared" ca="1" si="515"/>
        <v>15186.565769472962</v>
      </c>
      <c r="BB943" s="15">
        <f t="shared" ca="1" si="516"/>
        <v>15510.214928091091</v>
      </c>
      <c r="BC943" s="15">
        <f t="shared" ca="1" si="517"/>
        <v>19727.789419942314</v>
      </c>
      <c r="BD943" s="15">
        <f t="shared" ca="1" si="518"/>
        <v>23674.82339565286</v>
      </c>
      <c r="BE943" s="15">
        <f t="shared" ca="1" si="519"/>
        <v>31431.5423410109</v>
      </c>
      <c r="BF943" s="15">
        <f ca="1">Inputs!$B$13*EXP($B$9-0.5*C$6^2+C$6*Y943)</f>
        <v>15146.774160056952</v>
      </c>
      <c r="BG943" s="15">
        <f t="shared" ca="1" si="520"/>
        <v>21324.011917719483</v>
      </c>
      <c r="BH943" s="15">
        <f t="shared" ca="1" si="521"/>
        <v>21829.539988474589</v>
      </c>
      <c r="BI943" s="15">
        <f t="shared" ca="1" si="522"/>
        <v>25388.346109618225</v>
      </c>
      <c r="BJ943" s="15">
        <f t="shared" ca="1" si="523"/>
        <v>36382.361562308957</v>
      </c>
      <c r="BK943" s="15">
        <f t="shared" ca="1" si="524"/>
        <v>40559.236614884569</v>
      </c>
      <c r="BL943" s="15">
        <f t="shared" ca="1" si="525"/>
        <v>51827.824349732473</v>
      </c>
      <c r="BM943" s="15">
        <f t="shared" ca="1" si="526"/>
        <v>62791.656310024999</v>
      </c>
      <c r="BN943" s="15">
        <f t="shared" ca="1" si="527"/>
        <v>102384.56773888851</v>
      </c>
      <c r="BO943" s="15">
        <f t="shared" ca="1" si="528"/>
        <v>139638.53656271286</v>
      </c>
      <c r="BP943" s="15">
        <f t="shared" ca="1" si="529"/>
        <v>154703.90275982182</v>
      </c>
      <c r="BQ943" s="15">
        <f ca="1">Inputs!$B$20*EXP($B$10-0.5*C$7^2+C$7*AJ943)</f>
        <v>3301.9840741703169</v>
      </c>
      <c r="BR943" s="15">
        <f t="shared" ca="1" si="530"/>
        <v>6163.772439649334</v>
      </c>
      <c r="BS943" s="15">
        <f t="shared" ca="1" si="531"/>
        <v>9003.2304420411019</v>
      </c>
      <c r="BT943" s="15">
        <f t="shared" ca="1" si="532"/>
        <v>16735.853632643753</v>
      </c>
      <c r="BU943" s="15">
        <f t="shared" ca="1" si="533"/>
        <v>11880.576528449083</v>
      </c>
      <c r="BV943" s="15">
        <f t="shared" ca="1" si="534"/>
        <v>19733.723896225478</v>
      </c>
      <c r="BW943" s="15">
        <f t="shared" ca="1" si="535"/>
        <v>23516.902397689038</v>
      </c>
      <c r="BX943" s="15">
        <f t="shared" ca="1" si="536"/>
        <v>39771.945267130774</v>
      </c>
      <c r="BY943" s="15">
        <f t="shared" ca="1" si="537"/>
        <v>69329.485816492364</v>
      </c>
      <c r="BZ943" s="15">
        <f t="shared" ca="1" si="538"/>
        <v>142247.19593939176</v>
      </c>
      <c r="CA943" s="15">
        <f t="shared" ca="1" si="539"/>
        <v>149158.77348023572</v>
      </c>
      <c r="CB943" s="15">
        <f ca="1">(AU943*DCF!C$10-DCF!C$5*MAX(AU943*DCF!C$10,0)-MAX(AU943-Inputs!$B$6,0)/Inputs!$B$10)*DCF!C$6</f>
        <v>1046.0381420851415</v>
      </c>
      <c r="CC943" s="15">
        <f ca="1">(AV943*DCF!D$10-DCF!D$5*MAX(AV943*DCF!D$10,0)-MAX(AV943-AU943,0)/Inputs!$B$10)*DCF!D$6</f>
        <v>1108.1577964573698</v>
      </c>
      <c r="CD943" s="15">
        <f ca="1">(AW943*DCF!E$10-DCF!E$5*MAX(AW943*DCF!E$10,0)-MAX(AW943-AV943,0)/Inputs!$B$10)*DCF!E$6</f>
        <v>1172.6797551918814</v>
      </c>
      <c r="CE943" s="15">
        <f ca="1">(AX943*DCF!F$10-DCF!F$5*MAX(AX943*DCF!F$10,0)-MAX(AX943-AW943,0)/Inputs!$B$10)*DCF!F$6</f>
        <v>1740.5913463154993</v>
      </c>
      <c r="CF943" s="15">
        <f ca="1">(AY943*DCF!G$10-DCF!G$5*MAX(AY943*DCF!G$10,0)-MAX(AY943-AX943,0)/Inputs!$B$10)*DCF!G$6</f>
        <v>1673.3027547964523</v>
      </c>
      <c r="CG943" s="15">
        <f ca="1">(AZ943*DCF!H$10-DCF!H$5*MAX(AZ943*DCF!H$10,0)-MAX(AZ943-AY943,0)/Inputs!$B$10)*DCF!H$6</f>
        <v>2006.2735386721824</v>
      </c>
      <c r="CH943" s="15">
        <f ca="1">(BA943*DCF!I$10-DCF!I$5*MAX(BA943*DCF!I$10,0)-MAX(BA943-AZ943,0)/Inputs!$B$10)*DCF!I$6</f>
        <v>2253.5663271644653</v>
      </c>
      <c r="CI943" s="15">
        <f ca="1">(BB943*DCF!J$10-DCF!J$5*MAX(BB943*DCF!J$10,0)-MAX(BB943-BA943,0)/Inputs!$B$10)*DCF!J$6</f>
        <v>2612.5451737113385</v>
      </c>
      <c r="CJ943" s="15">
        <f ca="1">(BC943*DCF!K$10-DCF!K$5*MAX(BC943*DCF!K$10,0)-MAX(BC943-BB943,0)/Inputs!$B$10)*DCF!K$6</f>
        <v>2585.4610409108923</v>
      </c>
      <c r="CK943" s="15">
        <f ca="1">(BD943*DCF!L$10-DCF!L$5*MAX(BD943*DCF!L$10,0)-MAX(BD943-BC943,0)/Inputs!$B$10)*DCF!L$6</f>
        <v>3060.198166621889</v>
      </c>
      <c r="CL943" s="15">
        <f ca="1">(BE943*DCF!M$10-DCF!M$5*MAX(BE943*DCF!M$10,0)-MAX(BE943-BD943,0)/Inputs!$B$10)*DCF!M$6</f>
        <v>3508.7742035034817</v>
      </c>
      <c r="CM943" s="15">
        <f ca="1">(BF943*DCF!C$28-DCF!C$5*MAX(BF943*DCF!C$28,0)-MAX(BF943-Inputs!$B$13,0)/Inputs!$B$17)*DCF!C$6</f>
        <v>3754.3880190602085</v>
      </c>
      <c r="CN943" s="15">
        <f ca="1">(BG943*DCF!D$28-DCF!D$5*MAX(BG943*DCF!D$28,0)-MAX(BG943-BF943,0)/Inputs!$B$17)*DCF!D$6</f>
        <v>4962.5252850028519</v>
      </c>
      <c r="CO943" s="15">
        <f ca="1">(BH943*DCF!E$28-DCF!E$5*MAX(BH943*DCF!E$28,0)-MAX(BH943-BG943,0)/Inputs!$B$17)*DCF!E$6</f>
        <v>6082.8818069431791</v>
      </c>
      <c r="CP943" s="15">
        <f ca="1">(BI943*DCF!F$28-DCF!F$5*MAX(BI943*DCF!F$28,0)-MAX(BI943-BH943,0)/Inputs!$B$17)*DCF!F$6</f>
        <v>6244.3303122519646</v>
      </c>
      <c r="CQ943" s="15">
        <f ca="1">(BJ943*DCF!G$28-DCF!G$5*MAX(BJ943*DCF!G$28,0)-MAX(BJ943-BI943,0)/Inputs!$B$17)*DCF!G$6</f>
        <v>7590.5949479916208</v>
      </c>
      <c r="CR943" s="15">
        <f ca="1">(BK943*DCF!H$28-DCF!H$5*MAX(BK943*DCF!H$28,0)-MAX(BK943-BJ943,0)/Inputs!$B$17)*DCF!H$6</f>
        <v>9381.7775286690539</v>
      </c>
      <c r="CS943" s="15">
        <f ca="1">(BL943*DCF!I$28-DCF!I$5*MAX(BL943*DCF!I$28,0)-MAX(BL943-BK943,0)/Inputs!$B$17)*DCF!I$6</f>
        <v>10570.082498406653</v>
      </c>
      <c r="CT943" s="15">
        <f ca="1">(BM943*DCF!J$28-DCF!J$5*MAX(BM943*DCF!J$28,0)-MAX(BM943-BL943,0)/Inputs!$B$17)*DCF!J$6</f>
        <v>12554.037539635559</v>
      </c>
      <c r="CU943" s="15">
        <f ca="1">(BN943*DCF!K$28-DCF!K$5*MAX(BN943*DCF!K$28,0)-MAX(BN943-BM943,0)/Inputs!$B$17)*DCF!K$6</f>
        <v>16772.299749563623</v>
      </c>
      <c r="CV943" s="15">
        <f ca="1">(BO943*DCF!L$28-DCF!L$5*MAX(BO943*DCF!L$28,0)-MAX(BO943-BN943,0)/Inputs!$B$17)*DCF!L$6</f>
        <v>23645.470346617974</v>
      </c>
      <c r="CW943" s="15">
        <f ca="1">(BP943*DCF!M$28-DCF!M$5*MAX(BP943*DCF!M$28,0)-MAX(BP943-BO943,0)/Inputs!$B$17)*DCF!M$6</f>
        <v>27532.874742103573</v>
      </c>
      <c r="CX943" s="15">
        <f ca="1">(BQ943*DCF!C$46-DCF!C$5*MAX(BQ943*DCF!C$46,0)-MAX(BQ943-Inputs!$B$20,0)/Inputs!$B$24)*DCF!C$6</f>
        <v>-809.22684122654755</v>
      </c>
      <c r="CY943" s="15">
        <f ca="1">(BR943*DCF!D$46-DCF!D$5*MAX(BR943*DCF!D$46,0)-MAX(BR943-BQ943,0)/Inputs!$B$24)*DCF!D$6</f>
        <v>-2273.1135549664245</v>
      </c>
      <c r="CZ943" s="15">
        <f ca="1">(BS943*DCF!E$46-DCF!E$5*MAX(BS943*DCF!E$46,0)-MAX(BS943-BR943,0)/Inputs!$B$24)*DCF!E$6</f>
        <v>-2183.8838510720711</v>
      </c>
      <c r="DA943" s="15">
        <f ca="1">(BT943*DCF!F$46-DCF!F$5*MAX(BT943*DCF!F$46,0)-MAX(BT943-BS943,0)/Inputs!$B$24)*DCF!F$6</f>
        <v>-4034.5032242320217</v>
      </c>
      <c r="DB943" s="15">
        <f ca="1">(BU943*DCF!G$46-DCF!G$5*MAX(BU943*DCF!G$46,0)-MAX(BU943-BT943,0)/Inputs!$B$24)*DCF!G$6</f>
        <v>-399.6391212639453</v>
      </c>
      <c r="DC943" s="15">
        <f ca="1">(BV943*DCF!H$46-DCF!H$5*MAX(BV943*DCF!H$46,0)-MAX(BV943-BU943,0)/Inputs!$B$24)*DCF!H$6</f>
        <v>-2440.3174275042734</v>
      </c>
      <c r="DD943" s="15">
        <f ca="1">(BW943*DCF!I$46-DCF!I$5*MAX(BW943*DCF!I$46,0)-MAX(BW943-BV943,0)/Inputs!$B$24)*DCF!I$6</f>
        <v>-542.87221808046786</v>
      </c>
      <c r="DE943" s="15">
        <f ca="1">(BX943*DCF!J$46-DCF!J$5*MAX(BX943*DCF!J$46,0)-MAX(BX943-BW943,0)/Inputs!$B$24)*DCF!J$6</f>
        <v>-2642.2487101315378</v>
      </c>
      <c r="DF943" s="15">
        <f ca="1">(BY943*DCF!K$46-DCF!K$5*MAX(BY943*DCF!K$46,0)-MAX(BY943-BX943,0)/Inputs!$B$24)*DCF!K$6</f>
        <v>-3280.4786840844563</v>
      </c>
      <c r="DG943" s="15">
        <f ca="1">(BZ943*DCF!L$46-DCF!L$5*MAX(BZ943*DCF!L$46,0)-MAX(BZ943-BY943,0)/Inputs!$B$24)*DCF!L$6</f>
        <v>-6668.6291762257542</v>
      </c>
      <c r="DH943" s="15">
        <f ca="1">(CA943*DCF!M$46-DCF!M$5*MAX(CA943*DCF!M$46,0)-MAX(CA943-BZ943,0)/Inputs!$B$24)*DCF!M$6</f>
        <v>10248.554186723577</v>
      </c>
      <c r="DI943" s="15">
        <f ca="1">SUM(CB943:CL943)+BE943*DCF!M$10*(1+Inputs!$B$30)*(1-Inputs!$B$33)*(1-Inputs!$B$30/Inputs!$B$31)/(Inputs!$B$29-Inputs!$B$30)*DCF!M$6</f>
        <v>110241.9862195824</v>
      </c>
      <c r="DJ943" s="15">
        <f ca="1">SUM(CM943:CW943)+BP943*DCF!M$28*(1+Inputs!$B$30)*(1-Inputs!$B$33)*(1-Inputs!$B$30/Inputs!$B$31)/(Inputs!$B$29-Inputs!$B$30)*DCF!M$6</f>
        <v>703148.60561346274</v>
      </c>
      <c r="DK943" s="15">
        <f ca="1">SUM(CX943:DH943)+CA943*DCF!M$46*(1+Inputs!$B$30)*(1-Inputs!$B$33)*(1-Inputs!$B$30/Inputs!$B$31)/(Inputs!$B$29-Inputs!$B$30)*DCF!M$6</f>
        <v>215590.77416464765</v>
      </c>
      <c r="DM943" s="15">
        <f ca="1">DI943+DJ943+DK943+Inputs!$B$34+Inputs!$B$36-Inputs!$B$35</f>
        <v>1105832.3659976928</v>
      </c>
    </row>
    <row r="944" spans="1:117" x14ac:dyDescent="0.75">
      <c r="A944" s="11">
        <v>931</v>
      </c>
      <c r="C944" s="24">
        <f t="shared" ref="C944:M953" ca="1" si="543">_xlfn.NORM.S.INV(RAND())</f>
        <v>1.3353885774656153</v>
      </c>
      <c r="D944" s="24">
        <f t="shared" ca="1" si="543"/>
        <v>1.0925067034214833</v>
      </c>
      <c r="E944" s="24">
        <f t="shared" ca="1" si="543"/>
        <v>0.26413270572143649</v>
      </c>
      <c r="F944" s="24">
        <f t="shared" ca="1" si="543"/>
        <v>-1.8142019631873396</v>
      </c>
      <c r="G944" s="24">
        <f t="shared" ca="1" si="543"/>
        <v>1.4047561167704996</v>
      </c>
      <c r="H944" s="24">
        <f t="shared" ca="1" si="543"/>
        <v>-1.7932291487619243</v>
      </c>
      <c r="I944" s="24">
        <f t="shared" ca="1" si="543"/>
        <v>1.83550671138261</v>
      </c>
      <c r="J944" s="24">
        <f t="shared" ca="1" si="543"/>
        <v>1.2052597271133931</v>
      </c>
      <c r="K944" s="24">
        <f t="shared" ca="1" si="543"/>
        <v>0.85989557316465226</v>
      </c>
      <c r="L944" s="24">
        <f t="shared" ca="1" si="543"/>
        <v>-2.094775043260622</v>
      </c>
      <c r="M944" s="24">
        <f t="shared" ca="1" si="543"/>
        <v>0.90229843665378262</v>
      </c>
      <c r="N944" s="24">
        <f ca="1">SQRT(Inputs!$B$38)*C944+SQRT(1-Inputs!$B$38)*_xlfn.NORM.S.INV(RAND())</f>
        <v>-0.67048473652384222</v>
      </c>
      <c r="O944" s="24">
        <f ca="1">SQRT(Inputs!$B$38)*D944+SQRT(1-Inputs!$B$38)*_xlfn.NORM.S.INV(RAND())</f>
        <v>2.2659875193207508</v>
      </c>
      <c r="P944" s="24">
        <f ca="1">SQRT(Inputs!$B$38)*E944+SQRT(1-Inputs!$B$38)*_xlfn.NORM.S.INV(RAND())</f>
        <v>0.20494236311546266</v>
      </c>
      <c r="Q944" s="24">
        <f ca="1">SQRT(Inputs!$B$38)*F944+SQRT(1-Inputs!$B$38)*_xlfn.NORM.S.INV(RAND())</f>
        <v>-0.9903463244015912</v>
      </c>
      <c r="R944" s="24">
        <f ca="1">SQRT(Inputs!$B$38)*G944+SQRT(1-Inputs!$B$38)*_xlfn.NORM.S.INV(RAND())</f>
        <v>1.9977404106449415</v>
      </c>
      <c r="S944" s="24">
        <f ca="1">SQRT(Inputs!$B$38)*H944+SQRT(1-Inputs!$B$38)*_xlfn.NORM.S.INV(RAND())</f>
        <v>-1.0597521461785198</v>
      </c>
      <c r="T944" s="24">
        <f ca="1">SQRT(Inputs!$B$38)*I944+SQRT(1-Inputs!$B$38)*_xlfn.NORM.S.INV(RAND())</f>
        <v>-0.16394106606087711</v>
      </c>
      <c r="U944" s="24">
        <f ca="1">SQRT(Inputs!$B$38)*J944+SQRT(1-Inputs!$B$38)*_xlfn.NORM.S.INV(RAND())</f>
        <v>1.2664721594174169</v>
      </c>
      <c r="V944" s="24">
        <f ca="1">SQRT(Inputs!$B$38)*K944+SQRT(1-Inputs!$B$38)*_xlfn.NORM.S.INV(RAND())</f>
        <v>-0.77451173013897789</v>
      </c>
      <c r="W944" s="24">
        <f ca="1">SQRT(Inputs!$B$38)*L944+SQRT(1-Inputs!$B$38)*_xlfn.NORM.S.INV(RAND())</f>
        <v>-1.6596601055493805</v>
      </c>
      <c r="X944" s="24">
        <f ca="1">SQRT(Inputs!$B$38)*M944+SQRT(1-Inputs!$B$38)*_xlfn.NORM.S.INV(RAND())</f>
        <v>-0.19326119558490246</v>
      </c>
      <c r="Y944" s="24">
        <f ca="1">SQRT(Inputs!$B$38)*C944+SQRT(1-Inputs!$B$38)*_xlfn.NORM.S.INV(RAND())</f>
        <v>2.3919249685417689</v>
      </c>
      <c r="Z944" s="24">
        <f ca="1">SQRT(Inputs!$B$38)*D944+SQRT(1-Inputs!$B$38)*_xlfn.NORM.S.INV(RAND())</f>
        <v>0.52796965348863767</v>
      </c>
      <c r="AA944" s="24">
        <f ca="1">SQRT(Inputs!$B$38)*E944+SQRT(1-Inputs!$B$38)*_xlfn.NORM.S.INV(RAND())</f>
        <v>-1.1485921190573647</v>
      </c>
      <c r="AB944" s="24">
        <f ca="1">SQRT(Inputs!$B$38)*F944+SQRT(1-Inputs!$B$38)*_xlfn.NORM.S.INV(RAND())</f>
        <v>0.47637170766839276</v>
      </c>
      <c r="AC944" s="24">
        <f ca="1">SQRT(Inputs!$B$38)*G944+SQRT(1-Inputs!$B$38)*_xlfn.NORM.S.INV(RAND())</f>
        <v>-0.10844569592474196</v>
      </c>
      <c r="AD944" s="24">
        <f ca="1">SQRT(Inputs!$B$38)*H944+SQRT(1-Inputs!$B$38)*_xlfn.NORM.S.INV(RAND())</f>
        <v>-9.1988604454225853E-2</v>
      </c>
      <c r="AE944" s="24">
        <f ca="1">SQRT(Inputs!$B$38)*I944+SQRT(1-Inputs!$B$38)*_xlfn.NORM.S.INV(RAND())</f>
        <v>1.3800824206811646</v>
      </c>
      <c r="AF944" s="24">
        <f ca="1">SQRT(Inputs!$B$38)*J944+SQRT(1-Inputs!$B$38)*_xlfn.NORM.S.INV(RAND())</f>
        <v>1.319642576822126</v>
      </c>
      <c r="AG944" s="24">
        <f ca="1">SQRT(Inputs!$B$38)*K944+SQRT(1-Inputs!$B$38)*_xlfn.NORM.S.INV(RAND())</f>
        <v>0.99655078727247126</v>
      </c>
      <c r="AH944" s="24">
        <f ca="1">SQRT(Inputs!$B$38)*L944+SQRT(1-Inputs!$B$38)*_xlfn.NORM.S.INV(RAND())</f>
        <v>-0.85459004176149667</v>
      </c>
      <c r="AI944" s="24">
        <f ca="1">SQRT(Inputs!$B$38)*M944+SQRT(1-Inputs!$B$38)*_xlfn.NORM.S.INV(RAND())</f>
        <v>1.6637172447159834</v>
      </c>
      <c r="AJ944" s="24">
        <f ca="1">SQRT(Inputs!$B$38)*C944+SQRT(1-Inputs!$B$38)*_xlfn.NORM.S.INV(RAND())</f>
        <v>1.575460033771892</v>
      </c>
      <c r="AK944" s="24">
        <f ca="1">SQRT(Inputs!$B$38)*D944+SQRT(1-Inputs!$B$38)*_xlfn.NORM.S.INV(RAND())</f>
        <v>1.3528352887659467</v>
      </c>
      <c r="AL944" s="24">
        <f ca="1">SQRT(Inputs!$B$38)*E944+SQRT(1-Inputs!$B$38)*_xlfn.NORM.S.INV(RAND())</f>
        <v>-0.15080703037177323</v>
      </c>
      <c r="AM944" s="24">
        <f ca="1">SQRT(Inputs!$B$38)*F944+SQRT(1-Inputs!$B$38)*_xlfn.NORM.S.INV(RAND())</f>
        <v>-0.95170061719152099</v>
      </c>
      <c r="AN944" s="24">
        <f ca="1">SQRT(Inputs!$B$38)*G944+SQRT(1-Inputs!$B$38)*_xlfn.NORM.S.INV(RAND())</f>
        <v>-0.1037259326669292</v>
      </c>
      <c r="AO944" s="24">
        <f ca="1">SQRT(Inputs!$B$38)*H944+SQRT(1-Inputs!$B$38)*_xlfn.NORM.S.INV(RAND())</f>
        <v>-1.3083560768090492</v>
      </c>
      <c r="AP944" s="24">
        <f ca="1">SQRT(Inputs!$B$38)*I944+SQRT(1-Inputs!$B$38)*_xlfn.NORM.S.INV(RAND())</f>
        <v>-3.7422684361303471E-3</v>
      </c>
      <c r="AQ944" s="24">
        <f ca="1">SQRT(Inputs!$B$38)*J944+SQRT(1-Inputs!$B$38)*_xlfn.NORM.S.INV(RAND())</f>
        <v>1.5189152415219875</v>
      </c>
      <c r="AR944" s="24">
        <f ca="1">SQRT(Inputs!$B$38)*K944+SQRT(1-Inputs!$B$38)*_xlfn.NORM.S.INV(RAND())</f>
        <v>1.3139562335326953</v>
      </c>
      <c r="AS944" s="24">
        <f ca="1">SQRT(Inputs!$B$38)*L944+SQRT(1-Inputs!$B$38)*_xlfn.NORM.S.INV(RAND())</f>
        <v>-1.9245149305300646</v>
      </c>
      <c r="AT944" s="24">
        <f ca="1">SQRT(Inputs!$B$38)*M944+SQRT(1-Inputs!$B$38)*_xlfn.NORM.S.INV(RAND())</f>
        <v>1.6297340882278277</v>
      </c>
      <c r="AU944" s="15">
        <f ca="1">Inputs!$B$6*EXP($B$8-0.5*C$5^2+C$5*N944)</f>
        <v>4451.8676775950216</v>
      </c>
      <c r="AV944" s="15">
        <f t="shared" ca="1" si="510"/>
        <v>7561.5733242064189</v>
      </c>
      <c r="AW944" s="15">
        <f t="shared" ca="1" si="511"/>
        <v>9478.4212494812018</v>
      </c>
      <c r="AX944" s="15">
        <f t="shared" ca="1" si="512"/>
        <v>10225.441766444463</v>
      </c>
      <c r="AY944" s="15">
        <f t="shared" ca="1" si="513"/>
        <v>15780.3149826554</v>
      </c>
      <c r="AZ944" s="15">
        <f t="shared" ca="1" si="514"/>
        <v>17173.936705451215</v>
      </c>
      <c r="BA944" s="15">
        <f t="shared" ca="1" si="515"/>
        <v>20658.981526472049</v>
      </c>
      <c r="BB944" s="15">
        <f t="shared" ca="1" si="516"/>
        <v>28714.742710386312</v>
      </c>
      <c r="BC944" s="15">
        <f t="shared" ca="1" si="517"/>
        <v>32634.833177569515</v>
      </c>
      <c r="BD944" s="15">
        <f t="shared" ca="1" si="518"/>
        <v>34232.113044867714</v>
      </c>
      <c r="BE944" s="15">
        <f t="shared" ca="1" si="519"/>
        <v>41215.160657438995</v>
      </c>
      <c r="BF944" s="15">
        <f ca="1">Inputs!$B$13*EXP($B$9-0.5*C$6^2+C$6*Y944)</f>
        <v>22222.550302899926</v>
      </c>
      <c r="BG944" s="15">
        <f t="shared" ca="1" si="520"/>
        <v>29790.430500718772</v>
      </c>
      <c r="BH944" s="15">
        <f t="shared" ca="1" si="521"/>
        <v>30084.890026931334</v>
      </c>
      <c r="BI944" s="15">
        <f t="shared" ca="1" si="522"/>
        <v>39630.261509532422</v>
      </c>
      <c r="BJ944" s="15">
        <f t="shared" ca="1" si="523"/>
        <v>47830.559136966483</v>
      </c>
      <c r="BK944" s="15">
        <f t="shared" ca="1" si="524"/>
        <v>57972.356621477513</v>
      </c>
      <c r="BL944" s="15">
        <f t="shared" ca="1" si="525"/>
        <v>85158.063559957969</v>
      </c>
      <c r="BM944" s="15">
        <f t="shared" ca="1" si="526"/>
        <v>123324.80096268175</v>
      </c>
      <c r="BN944" s="15">
        <f t="shared" ca="1" si="527"/>
        <v>170913.30072886529</v>
      </c>
      <c r="BO944" s="15">
        <f t="shared" ca="1" si="528"/>
        <v>190405.3925080341</v>
      </c>
      <c r="BP944" s="15">
        <f t="shared" ca="1" si="529"/>
        <v>282965.00151565898</v>
      </c>
      <c r="BQ944" s="15">
        <f ca="1">Inputs!$B$20*EXP($B$10-0.5*C$7^2+C$7*AJ944)</f>
        <v>7500.4409093980439</v>
      </c>
      <c r="BR944" s="15">
        <f t="shared" ca="1" si="530"/>
        <v>15639.140397984582</v>
      </c>
      <c r="BS944" s="15">
        <f t="shared" ca="1" si="531"/>
        <v>20508.344434871808</v>
      </c>
      <c r="BT944" s="15">
        <f t="shared" ca="1" si="532"/>
        <v>22029.248359367288</v>
      </c>
      <c r="BU944" s="15">
        <f t="shared" ca="1" si="533"/>
        <v>29773.175453972519</v>
      </c>
      <c r="BV944" s="15">
        <f t="shared" ca="1" si="534"/>
        <v>30847.861729247827</v>
      </c>
      <c r="BW944" s="15">
        <f t="shared" ca="1" si="535"/>
        <v>43012.369520784989</v>
      </c>
      <c r="BX944" s="15">
        <f t="shared" ca="1" si="536"/>
        <v>81573.631022639995</v>
      </c>
      <c r="BY944" s="15">
        <f t="shared" ca="1" si="537"/>
        <v>146966.67309539771</v>
      </c>
      <c r="BZ944" s="15">
        <f t="shared" ca="1" si="538"/>
        <v>144767.28586856052</v>
      </c>
      <c r="CA944" s="15">
        <f t="shared" ca="1" si="539"/>
        <v>271660.69085567683</v>
      </c>
      <c r="CB944" s="15">
        <f ca="1">(AU944*DCF!C$10-DCF!C$5*MAX(AU944*DCF!C$10,0)-MAX(AU944-Inputs!$B$6,0)/Inputs!$B$10)*DCF!C$6</f>
        <v>1046.7133450845097</v>
      </c>
      <c r="CC944" s="15">
        <f ca="1">(AV944*DCF!D$10-DCF!D$5*MAX(AV944*DCF!D$10,0)-MAX(AV944-AU944,0)/Inputs!$B$10)*DCF!D$6</f>
        <v>1084.8619346498201</v>
      </c>
      <c r="CD944" s="15">
        <f ca="1">(AW944*DCF!E$10-DCF!E$5*MAX(AW944*DCF!E$10,0)-MAX(AW944-AV944,0)/Inputs!$B$10)*DCF!E$6</f>
        <v>1756.6630500779845</v>
      </c>
      <c r="CE944" s="15">
        <f ca="1">(AX944*DCF!F$10-DCF!F$5*MAX(AX944*DCF!F$10,0)-MAX(AX944-AW944,0)/Inputs!$B$10)*DCF!F$6</f>
        <v>2076.7611927304497</v>
      </c>
      <c r="CF944" s="15">
        <f ca="1">(AY944*DCF!G$10-DCF!G$5*MAX(AY944*DCF!G$10,0)-MAX(AY944-AX944,0)/Inputs!$B$10)*DCF!G$6</f>
        <v>2183.6310800120591</v>
      </c>
      <c r="CG944" s="15">
        <f ca="1">(AZ944*DCF!H$10-DCF!H$5*MAX(AZ944*DCF!H$10,0)-MAX(AZ944-AY944,0)/Inputs!$B$10)*DCF!H$6</f>
        <v>3086.8696090626672</v>
      </c>
      <c r="CH944" s="15">
        <f ca="1">(BA944*DCF!I$10-DCF!I$5*MAX(BA944*DCF!I$10,0)-MAX(BA944-AZ944,0)/Inputs!$B$10)*DCF!I$6</f>
        <v>3201.972827362044</v>
      </c>
      <c r="CI944" s="15">
        <f ca="1">(BB944*DCF!J$10-DCF!J$5*MAX(BB944*DCF!J$10,0)-MAX(BB944-BA944,0)/Inputs!$B$10)*DCF!J$6</f>
        <v>3706.7986174856669</v>
      </c>
      <c r="CJ944" s="15">
        <f ca="1">(BC944*DCF!K$10-DCF!K$5*MAX(BC944*DCF!K$10,0)-MAX(BC944-BB944,0)/Inputs!$B$10)*DCF!K$6</f>
        <v>4704.9310324894523</v>
      </c>
      <c r="CK944" s="15">
        <f ca="1">(BD944*DCF!L$10-DCF!L$5*MAX(BD944*DCF!L$10,0)-MAX(BD944-BC944,0)/Inputs!$B$10)*DCF!L$6</f>
        <v>4956.2994548537927</v>
      </c>
      <c r="CL944" s="15">
        <f ca="1">(BE944*DCF!M$10-DCF!M$5*MAX(BE944*DCF!M$10,0)-MAX(BE944-BD944,0)/Inputs!$B$10)*DCF!M$6</f>
        <v>4981.7925970337983</v>
      </c>
      <c r="CM944" s="15">
        <f ca="1">(BF944*DCF!C$28-DCF!C$5*MAX(BF944*DCF!C$28,0)-MAX(BF944-Inputs!$B$13,0)/Inputs!$B$17)*DCF!C$6</f>
        <v>4279.7400545546288</v>
      </c>
      <c r="CN944" s="15">
        <f ca="1">(BG944*DCF!D$28-DCF!D$5*MAX(BG944*DCF!D$28,0)-MAX(BG944-BF944,0)/Inputs!$B$17)*DCF!D$6</f>
        <v>7159.3930326517166</v>
      </c>
      <c r="CO944" s="15">
        <f ca="1">(BH944*DCF!E$28-DCF!E$5*MAX(BH944*DCF!E$28,0)-MAX(BH944-BG944,0)/Inputs!$B$17)*DCF!E$6</f>
        <v>8462.5426410744585</v>
      </c>
      <c r="CP944" s="15">
        <f ca="1">(BI944*DCF!F$28-DCF!F$5*MAX(BI944*DCF!F$28,0)-MAX(BI944-BH944,0)/Inputs!$B$17)*DCF!F$6</f>
        <v>9020.6863500565614</v>
      </c>
      <c r="CQ944" s="15">
        <f ca="1">(BJ944*DCF!G$28-DCF!G$5*MAX(BJ944*DCF!G$28,0)-MAX(BJ944-BI944,0)/Inputs!$B$17)*DCF!G$6</f>
        <v>11030.79240560715</v>
      </c>
      <c r="CR944" s="15">
        <f ca="1">(BK944*DCF!H$28-DCF!H$5*MAX(BK944*DCF!H$28,0)-MAX(BK944-BJ944,0)/Inputs!$B$17)*DCF!H$6</f>
        <v>12761.452671500485</v>
      </c>
      <c r="CS944" s="15">
        <f ca="1">(BL944*DCF!I$28-DCF!I$5*MAX(BL944*DCF!I$28,0)-MAX(BL944-BK944,0)/Inputs!$B$17)*DCF!I$6</f>
        <v>16123.194895420998</v>
      </c>
      <c r="CT944" s="15">
        <f ca="1">(BM944*DCF!J$28-DCF!J$5*MAX(BM944*DCF!J$28,0)-MAX(BM944-BL944,0)/Inputs!$B$17)*DCF!J$6</f>
        <v>22451.070996825762</v>
      </c>
      <c r="CU944" s="15">
        <f ca="1">(BN944*DCF!K$28-DCF!K$5*MAX(BN944*DCF!K$28,0)-MAX(BN944-BM944,0)/Inputs!$B$17)*DCF!K$6</f>
        <v>30265.066065079096</v>
      </c>
      <c r="CV944" s="15">
        <f ca="1">(BO944*DCF!L$28-DCF!L$5*MAX(BO944*DCF!L$28,0)-MAX(BO944-BN944,0)/Inputs!$B$17)*DCF!L$6</f>
        <v>35784.309702870501</v>
      </c>
      <c r="CW944" s="15">
        <f ca="1">(BP944*DCF!M$28-DCF!M$5*MAX(BP944*DCF!M$28,0)-MAX(BP944-BO944,0)/Inputs!$B$17)*DCF!M$6</f>
        <v>43564.948794205164</v>
      </c>
      <c r="CX944" s="15">
        <f ca="1">(BQ944*DCF!C$46-DCF!C$5*MAX(BQ944*DCF!C$46,0)-MAX(BQ944-Inputs!$B$20,0)/Inputs!$B$24)*DCF!C$6</f>
        <v>-3718.0883898831712</v>
      </c>
      <c r="CY944" s="15">
        <f ca="1">(BR944*DCF!D$46-DCF!D$5*MAX(BR944*DCF!D$46,0)-MAX(BR944-BQ944,0)/Inputs!$B$24)*DCF!D$6</f>
        <v>-6141.9520709077851</v>
      </c>
      <c r="CZ944" s="15">
        <f ca="1">(BS944*DCF!E$46-DCF!E$5*MAX(BS944*DCF!E$46,0)-MAX(BS944-BR944,0)/Inputs!$B$24)*DCF!E$6</f>
        <v>-4344.453621404271</v>
      </c>
      <c r="DA944" s="15">
        <f ca="1">(BT944*DCF!F$46-DCF!F$5*MAX(BT944*DCF!F$46,0)-MAX(BT944-BS944,0)/Inputs!$B$24)*DCF!F$6</f>
        <v>-2158.1183434113891</v>
      </c>
      <c r="DB944" s="15">
        <f ca="1">(BU944*DCF!G$46-DCF!G$5*MAX(BU944*DCF!G$46,0)-MAX(BU944-BT944,0)/Inputs!$B$24)*DCF!G$6</f>
        <v>-3606.4148709672945</v>
      </c>
      <c r="DC944" s="15">
        <f ca="1">(BV944*DCF!H$46-DCF!H$5*MAX(BV944*DCF!H$46,0)-MAX(BV944-BU944,0)/Inputs!$B$24)*DCF!H$6</f>
        <v>-333.95217532974499</v>
      </c>
      <c r="DD944" s="15">
        <f ca="1">(BW944*DCF!I$46-DCF!I$5*MAX(BW944*DCF!I$46,0)-MAX(BW944-BV944,0)/Inputs!$B$24)*DCF!I$6</f>
        <v>-2498.5722518679822</v>
      </c>
      <c r="DE944" s="15">
        <f ca="1">(BX944*DCF!J$46-DCF!J$5*MAX(BX944*DCF!J$46,0)-MAX(BX944-BW944,0)/Inputs!$B$24)*DCF!J$6</f>
        <v>-6804.0283714631141</v>
      </c>
      <c r="DF944" s="15">
        <f ca="1">(BY944*DCF!K$46-DCF!K$5*MAX(BY944*DCF!K$46,0)-MAX(BY944-BX944,0)/Inputs!$B$24)*DCF!K$6</f>
        <v>-7624.3269612069398</v>
      </c>
      <c r="DG944" s="15">
        <f ca="1">(BZ944*DCF!L$46-DCF!L$5*MAX(BZ944*DCF!L$46,0)-MAX(BZ944-BY944,0)/Inputs!$B$24)*DCF!L$6</f>
        <v>10007.093982860239</v>
      </c>
      <c r="DH944" s="15">
        <f ca="1">(CA944*DCF!M$46-DCF!M$5*MAX(CA944*DCF!M$46,0)-MAX(CA944-BZ944,0)/Inputs!$B$24)*DCF!M$6</f>
        <v>-5230.7211214515037</v>
      </c>
      <c r="DI944" s="15">
        <f ca="1">SUM(CB944:CL944)+BE944*DCF!M$10*(1+Inputs!$B$30)*(1-Inputs!$B$33)*(1-Inputs!$B$30/Inputs!$B$31)/(Inputs!$B$29-Inputs!$B$30)*DCF!M$6</f>
        <v>147489.63186457215</v>
      </c>
      <c r="DJ944" s="15">
        <f ca="1">SUM(CM944:CW944)+BP944*DCF!M$28*(1+Inputs!$B$30)*(1-Inputs!$B$33)*(1-Inputs!$B$30/Inputs!$B$31)/(Inputs!$B$29-Inputs!$B$30)*DCF!M$6</f>
        <v>1250896.9856669824</v>
      </c>
      <c r="DK944" s="15">
        <f ca="1">SUM(CX944:DH944)+CA944*DCF!M$46*(1+Inputs!$B$30)*(1-Inputs!$B$33)*(1-Inputs!$B$30/Inputs!$B$31)/(Inputs!$B$29-Inputs!$B$30)*DCF!M$6</f>
        <v>387566.07413390517</v>
      </c>
      <c r="DM944" s="15">
        <f ca="1">DI944+DJ944+DK944+Inputs!$B$34+Inputs!$B$36-Inputs!$B$35</f>
        <v>1862803.6916654597</v>
      </c>
    </row>
    <row r="945" spans="1:117" x14ac:dyDescent="0.75">
      <c r="A945" s="11">
        <v>932</v>
      </c>
      <c r="C945" s="24">
        <f t="shared" ca="1" si="543"/>
        <v>-0.93302097322528488</v>
      </c>
      <c r="D945" s="24">
        <f t="shared" ca="1" si="543"/>
        <v>1.3264840214106255</v>
      </c>
      <c r="E945" s="24">
        <f t="shared" ca="1" si="543"/>
        <v>0.49824869926434773</v>
      </c>
      <c r="F945" s="24">
        <f t="shared" ca="1" si="543"/>
        <v>0.9563281328469011</v>
      </c>
      <c r="G945" s="24">
        <f t="shared" ca="1" si="543"/>
        <v>-6.1592231077165931E-2</v>
      </c>
      <c r="H945" s="24">
        <f t="shared" ca="1" si="543"/>
        <v>-0.11527925904428618</v>
      </c>
      <c r="I945" s="24">
        <f t="shared" ca="1" si="543"/>
        <v>0.26942038273870367</v>
      </c>
      <c r="J945" s="24">
        <f t="shared" ca="1" si="543"/>
        <v>-0.30375036726448279</v>
      </c>
      <c r="K945" s="24">
        <f t="shared" ca="1" si="543"/>
        <v>0.10751635490679247</v>
      </c>
      <c r="L945" s="24">
        <f t="shared" ca="1" si="543"/>
        <v>1.2319048430484945</v>
      </c>
      <c r="M945" s="24">
        <f t="shared" ca="1" si="543"/>
        <v>-0.41177879775361259</v>
      </c>
      <c r="N945" s="24">
        <f ca="1">SQRT(Inputs!$B$38)*C945+SQRT(1-Inputs!$B$38)*_xlfn.NORM.S.INV(RAND())</f>
        <v>-0.52344020936482205</v>
      </c>
      <c r="O945" s="24">
        <f ca="1">SQRT(Inputs!$B$38)*D945+SQRT(1-Inputs!$B$38)*_xlfn.NORM.S.INV(RAND())</f>
        <v>0.68464327111678891</v>
      </c>
      <c r="P945" s="24">
        <f ca="1">SQRT(Inputs!$B$38)*E945+SQRT(1-Inputs!$B$38)*_xlfn.NORM.S.INV(RAND())</f>
        <v>0.45825098352902743</v>
      </c>
      <c r="Q945" s="24">
        <f ca="1">SQRT(Inputs!$B$38)*F945+SQRT(1-Inputs!$B$38)*_xlfn.NORM.S.INV(RAND())</f>
        <v>-0.26919935934885952</v>
      </c>
      <c r="R945" s="24">
        <f ca="1">SQRT(Inputs!$B$38)*G945+SQRT(1-Inputs!$B$38)*_xlfn.NORM.S.INV(RAND())</f>
        <v>0.57026682116769767</v>
      </c>
      <c r="S945" s="24">
        <f ca="1">SQRT(Inputs!$B$38)*H945+SQRT(1-Inputs!$B$38)*_xlfn.NORM.S.INV(RAND())</f>
        <v>-0.27629104432223694</v>
      </c>
      <c r="T945" s="24">
        <f ca="1">SQRT(Inputs!$B$38)*I945+SQRT(1-Inputs!$B$38)*_xlfn.NORM.S.INV(RAND())</f>
        <v>1.6173024013102681</v>
      </c>
      <c r="U945" s="24">
        <f ca="1">SQRT(Inputs!$B$38)*J945+SQRT(1-Inputs!$B$38)*_xlfn.NORM.S.INV(RAND())</f>
        <v>-2.2193745311576984</v>
      </c>
      <c r="V945" s="24">
        <f ca="1">SQRT(Inputs!$B$38)*K945+SQRT(1-Inputs!$B$38)*_xlfn.NORM.S.INV(RAND())</f>
        <v>-0.41726764284713563</v>
      </c>
      <c r="W945" s="24">
        <f ca="1">SQRT(Inputs!$B$38)*L945+SQRT(1-Inputs!$B$38)*_xlfn.NORM.S.INV(RAND())</f>
        <v>9.6098351566288431E-2</v>
      </c>
      <c r="X945" s="24">
        <f ca="1">SQRT(Inputs!$B$38)*M945+SQRT(1-Inputs!$B$38)*_xlfn.NORM.S.INV(RAND())</f>
        <v>0.30497361665512324</v>
      </c>
      <c r="Y945" s="24">
        <f ca="1">SQRT(Inputs!$B$38)*C945+SQRT(1-Inputs!$B$38)*_xlfn.NORM.S.INV(RAND())</f>
        <v>-0.87108055618254754</v>
      </c>
      <c r="Z945" s="24">
        <f ca="1">SQRT(Inputs!$B$38)*D945+SQRT(1-Inputs!$B$38)*_xlfn.NORM.S.INV(RAND())</f>
        <v>1.321224108802201</v>
      </c>
      <c r="AA945" s="24">
        <f ca="1">SQRT(Inputs!$B$38)*E945+SQRT(1-Inputs!$B$38)*_xlfn.NORM.S.INV(RAND())</f>
        <v>-0.44930776542354484</v>
      </c>
      <c r="AB945" s="24">
        <f ca="1">SQRT(Inputs!$B$38)*F945+SQRT(1-Inputs!$B$38)*_xlfn.NORM.S.INV(RAND())</f>
        <v>0.72245081615404494</v>
      </c>
      <c r="AC945" s="24">
        <f ca="1">SQRT(Inputs!$B$38)*G945+SQRT(1-Inputs!$B$38)*_xlfn.NORM.S.INV(RAND())</f>
        <v>-1.0719407330700526</v>
      </c>
      <c r="AD945" s="24">
        <f ca="1">SQRT(Inputs!$B$38)*H945+SQRT(1-Inputs!$B$38)*_xlfn.NORM.S.INV(RAND())</f>
        <v>-1.6603942002715115</v>
      </c>
      <c r="AE945" s="24">
        <f ca="1">SQRT(Inputs!$B$38)*I945+SQRT(1-Inputs!$B$38)*_xlfn.NORM.S.INV(RAND())</f>
        <v>0.40410611250996364</v>
      </c>
      <c r="AF945" s="24">
        <f ca="1">SQRT(Inputs!$B$38)*J945+SQRT(1-Inputs!$B$38)*_xlfn.NORM.S.INV(RAND())</f>
        <v>0.97202882699664772</v>
      </c>
      <c r="AG945" s="24">
        <f ca="1">SQRT(Inputs!$B$38)*K945+SQRT(1-Inputs!$B$38)*_xlfn.NORM.S.INV(RAND())</f>
        <v>-0.60147022833724639</v>
      </c>
      <c r="AH945" s="24">
        <f ca="1">SQRT(Inputs!$B$38)*L945+SQRT(1-Inputs!$B$38)*_xlfn.NORM.S.INV(RAND())</f>
        <v>1.1931127739336715</v>
      </c>
      <c r="AI945" s="24">
        <f ca="1">SQRT(Inputs!$B$38)*M945+SQRT(1-Inputs!$B$38)*_xlfn.NORM.S.INV(RAND())</f>
        <v>1.9781162416067968</v>
      </c>
      <c r="AJ945" s="24">
        <f ca="1">SQRT(Inputs!$B$38)*C945+SQRT(1-Inputs!$B$38)*_xlfn.NORM.S.INV(RAND())</f>
        <v>0.11216299619918313</v>
      </c>
      <c r="AK945" s="24">
        <f ca="1">SQRT(Inputs!$B$38)*D945+SQRT(1-Inputs!$B$38)*_xlfn.NORM.S.INV(RAND())</f>
        <v>-0.13042411943220666</v>
      </c>
      <c r="AL945" s="24">
        <f ca="1">SQRT(Inputs!$B$38)*E945+SQRT(1-Inputs!$B$38)*_xlfn.NORM.S.INV(RAND())</f>
        <v>0.40414902168019207</v>
      </c>
      <c r="AM945" s="24">
        <f ca="1">SQRT(Inputs!$B$38)*F945+SQRT(1-Inputs!$B$38)*_xlfn.NORM.S.INV(RAND())</f>
        <v>2.155830529818259E-2</v>
      </c>
      <c r="AN945" s="24">
        <f ca="1">SQRT(Inputs!$B$38)*G945+SQRT(1-Inputs!$B$38)*_xlfn.NORM.S.INV(RAND())</f>
        <v>-1.1871718314721837</v>
      </c>
      <c r="AO945" s="24">
        <f ca="1">SQRT(Inputs!$B$38)*H945+SQRT(1-Inputs!$B$38)*_xlfn.NORM.S.INV(RAND())</f>
        <v>0.91458867530150045</v>
      </c>
      <c r="AP945" s="24">
        <f ca="1">SQRT(Inputs!$B$38)*I945+SQRT(1-Inputs!$B$38)*_xlfn.NORM.S.INV(RAND())</f>
        <v>0.2226980558304516</v>
      </c>
      <c r="AQ945" s="24">
        <f ca="1">SQRT(Inputs!$B$38)*J945+SQRT(1-Inputs!$B$38)*_xlfn.NORM.S.INV(RAND())</f>
        <v>-0.95788717843365723</v>
      </c>
      <c r="AR945" s="24">
        <f ca="1">SQRT(Inputs!$B$38)*K945+SQRT(1-Inputs!$B$38)*_xlfn.NORM.S.INV(RAND())</f>
        <v>1.0338462964631787</v>
      </c>
      <c r="AS945" s="24">
        <f ca="1">SQRT(Inputs!$B$38)*L945+SQRT(1-Inputs!$B$38)*_xlfn.NORM.S.INV(RAND())</f>
        <v>0.24286214481614471</v>
      </c>
      <c r="AT945" s="24">
        <f ca="1">SQRT(Inputs!$B$38)*M945+SQRT(1-Inputs!$B$38)*_xlfn.NORM.S.INV(RAND())</f>
        <v>-0.5306007757554454</v>
      </c>
      <c r="AU945" s="15">
        <f ca="1">Inputs!$B$6*EXP($B$8-0.5*C$5^2+C$5*N945)</f>
        <v>4559.1046737672868</v>
      </c>
      <c r="AV945" s="15">
        <f t="shared" ca="1" si="510"/>
        <v>6137.2307054364992</v>
      </c>
      <c r="AW945" s="15">
        <f t="shared" ca="1" si="511"/>
        <v>7960.3953367507147</v>
      </c>
      <c r="AX945" s="15">
        <f t="shared" ca="1" si="512"/>
        <v>9397.4162186023477</v>
      </c>
      <c r="AY945" s="15">
        <f t="shared" ca="1" si="513"/>
        <v>12275.525040134447</v>
      </c>
      <c r="AZ945" s="15">
        <f t="shared" ca="1" si="514"/>
        <v>14563.39778088823</v>
      </c>
      <c r="BA945" s="15">
        <f t="shared" ca="1" si="515"/>
        <v>21108.863406863577</v>
      </c>
      <c r="BB945" s="15">
        <f t="shared" ca="1" si="516"/>
        <v>20691.184942149568</v>
      </c>
      <c r="BC945" s="15">
        <f t="shared" ca="1" si="517"/>
        <v>24340.996791644768</v>
      </c>
      <c r="BD945" s="15">
        <f t="shared" ca="1" si="518"/>
        <v>30089.259596280546</v>
      </c>
      <c r="BE945" s="15">
        <f t="shared" ca="1" si="519"/>
        <v>37909.041758443047</v>
      </c>
      <c r="BF945" s="15">
        <f ca="1">Inputs!$B$13*EXP($B$9-0.5*C$6^2+C$6*Y945)</f>
        <v>11637.402259271845</v>
      </c>
      <c r="BG945" s="15">
        <f t="shared" ca="1" si="520"/>
        <v>18001.182999945813</v>
      </c>
      <c r="BH945" s="15">
        <f t="shared" ca="1" si="521"/>
        <v>20414.691140204428</v>
      </c>
      <c r="BI945" s="15">
        <f t="shared" ca="1" si="522"/>
        <v>27929.992618088749</v>
      </c>
      <c r="BJ945" s="15">
        <f t="shared" ca="1" si="523"/>
        <v>29338.168627435498</v>
      </c>
      <c r="BK945" s="15">
        <f t="shared" ca="1" si="524"/>
        <v>28721.988204863112</v>
      </c>
      <c r="BL945" s="15">
        <f t="shared" ca="1" si="525"/>
        <v>37178.380269618174</v>
      </c>
      <c r="BM945" s="15">
        <f t="shared" ca="1" si="526"/>
        <v>51565.695390718349</v>
      </c>
      <c r="BN945" s="15">
        <f t="shared" ca="1" si="527"/>
        <v>59009.077122892282</v>
      </c>
      <c r="BO945" s="15">
        <f t="shared" ca="1" si="528"/>
        <v>83405.62601921348</v>
      </c>
      <c r="BP945" s="15">
        <f t="shared" ca="1" si="529"/>
        <v>128445.38695458148</v>
      </c>
      <c r="BQ945" s="15">
        <f ca="1">Inputs!$B$20*EXP($B$10-0.5*C$7^2+C$7*AJ945)</f>
        <v>4463.6002873736097</v>
      </c>
      <c r="BR945" s="15">
        <f t="shared" ca="1" si="530"/>
        <v>5810.7933168579757</v>
      </c>
      <c r="BS945" s="15">
        <f t="shared" ca="1" si="531"/>
        <v>8936.6176127918279</v>
      </c>
      <c r="BT945" s="15">
        <f t="shared" ca="1" si="532"/>
        <v>12391.534788006285</v>
      </c>
      <c r="BU945" s="15">
        <f t="shared" ca="1" si="533"/>
        <v>12885.325460205793</v>
      </c>
      <c r="BV945" s="15">
        <f t="shared" ca="1" si="534"/>
        <v>22029.334226663541</v>
      </c>
      <c r="BW945" s="15">
        <f t="shared" ca="1" si="535"/>
        <v>32224.310862379822</v>
      </c>
      <c r="BX945" s="15">
        <f t="shared" ca="1" si="536"/>
        <v>37196.128275353294</v>
      </c>
      <c r="BY945" s="15">
        <f t="shared" ca="1" si="537"/>
        <v>63517.312612937552</v>
      </c>
      <c r="BZ945" s="15">
        <f t="shared" ca="1" si="538"/>
        <v>93192.886891646078</v>
      </c>
      <c r="CA945" s="15">
        <f t="shared" ca="1" si="539"/>
        <v>119128.70772395504</v>
      </c>
      <c r="CB945" s="15">
        <f ca="1">(AU945*DCF!C$10-DCF!C$5*MAX(AU945*DCF!C$10,0)-MAX(AU945-Inputs!$B$6,0)/Inputs!$B$10)*DCF!C$6</f>
        <v>1045.9487261877907</v>
      </c>
      <c r="CC945" s="15">
        <f ca="1">(AV945*DCF!D$10-DCF!D$5*MAX(AV945*DCF!D$10,0)-MAX(AV945-AU945,0)/Inputs!$B$10)*DCF!D$6</f>
        <v>1111.1236757467248</v>
      </c>
      <c r="CD945" s="15">
        <f ca="1">(AW945*DCF!E$10-DCF!E$5*MAX(AW945*DCF!E$10,0)-MAX(AW945-AV945,0)/Inputs!$B$10)*DCF!E$6</f>
        <v>1427.2763891495172</v>
      </c>
      <c r="CE945" s="15">
        <f ca="1">(AX945*DCF!F$10-DCF!F$5*MAX(AX945*DCF!F$10,0)-MAX(AX945-AW945,0)/Inputs!$B$10)*DCF!F$6</f>
        <v>1752.4325664290511</v>
      </c>
      <c r="CF945" s="15">
        <f ca="1">(AY945*DCF!G$10-DCF!G$5*MAX(AY945*DCF!G$10,0)-MAX(AY945-AX945,0)/Inputs!$B$10)*DCF!G$6</f>
        <v>1976.0250661276245</v>
      </c>
      <c r="CG945" s="15">
        <f ca="1">(AZ945*DCF!H$10-DCF!H$5*MAX(AZ945*DCF!H$10,0)-MAX(AZ945-AY945,0)/Inputs!$B$10)*DCF!H$6</f>
        <v>2421.2413045585977</v>
      </c>
      <c r="CH945" s="15">
        <f ca="1">(BA945*DCF!I$10-DCF!I$5*MAX(BA945*DCF!I$10,0)-MAX(BA945-AZ945,0)/Inputs!$B$10)*DCF!I$6</f>
        <v>2782.1335957067745</v>
      </c>
      <c r="CI945" s="15">
        <f ca="1">(BB945*DCF!J$10-DCF!J$5*MAX(BB945*DCF!J$10,0)-MAX(BB945-BA945,0)/Inputs!$B$10)*DCF!J$6</f>
        <v>3550.655346333223</v>
      </c>
      <c r="CJ945" s="15">
        <f ca="1">(BC945*DCF!K$10-DCF!K$5*MAX(BC945*DCF!K$10,0)-MAX(BC945-BB945,0)/Inputs!$B$10)*DCF!K$6</f>
        <v>3407.5914662134142</v>
      </c>
      <c r="CK945" s="15">
        <f ca="1">(BD945*DCF!L$10-DCF!L$5*MAX(BD945*DCF!L$10,0)-MAX(BD945-BC945,0)/Inputs!$B$10)*DCF!L$6</f>
        <v>3794.6890703682002</v>
      </c>
      <c r="CL945" s="15">
        <f ca="1">(BE945*DCF!M$10-DCF!M$5*MAX(BE945*DCF!M$10,0)-MAX(BE945-BD945,0)/Inputs!$B$10)*DCF!M$6</f>
        <v>4415.2995765101559</v>
      </c>
      <c r="CM945" s="15">
        <f ca="1">(BF945*DCF!C$28-DCF!C$5*MAX(BF945*DCF!C$28,0)-MAX(BF945-Inputs!$B$13,0)/Inputs!$B$17)*DCF!C$6</f>
        <v>3493.8292288772818</v>
      </c>
      <c r="CN945" s="15">
        <f ca="1">(BG945*DCF!D$28-DCF!D$5*MAX(BG945*DCF!D$28,0)-MAX(BG945-BF945,0)/Inputs!$B$17)*DCF!D$6</f>
        <v>3944.077360420612</v>
      </c>
      <c r="CO945" s="15">
        <f ca="1">(BH945*DCF!E$28-DCF!E$5*MAX(BH945*DCF!E$28,0)-MAX(BH945-BG945,0)/Inputs!$B$17)*DCF!E$6</f>
        <v>5306.1348109181899</v>
      </c>
      <c r="CP945" s="15">
        <f ca="1">(BI945*DCF!F$28-DCF!F$5*MAX(BI945*DCF!F$28,0)-MAX(BI945-BH945,0)/Inputs!$B$17)*DCF!F$6</f>
        <v>6213.9778732662917</v>
      </c>
      <c r="CQ945" s="15">
        <f ca="1">(BJ945*DCF!G$28-DCF!G$5*MAX(BJ945*DCF!G$28,0)-MAX(BJ945-BI945,0)/Inputs!$B$17)*DCF!G$6</f>
        <v>7375.16914474038</v>
      </c>
      <c r="CR945" s="15">
        <f ca="1">(BK945*DCF!H$28-DCF!H$5*MAX(BK945*DCF!H$28,0)-MAX(BK945-BJ945,0)/Inputs!$B$17)*DCF!H$6</f>
        <v>7103.2645649514789</v>
      </c>
      <c r="CS945" s="15">
        <f ca="1">(BL945*DCF!I$28-DCF!I$5*MAX(BL945*DCF!I$28,0)-MAX(BL945-BK945,0)/Inputs!$B$17)*DCF!I$6</f>
        <v>7528.8575239528136</v>
      </c>
      <c r="CT945" s="15">
        <f ca="1">(BM945*DCF!J$28-DCF!J$5*MAX(BM945*DCF!J$28,0)-MAX(BM945-BL945,0)/Inputs!$B$17)*DCF!J$6</f>
        <v>9595.7904142969728</v>
      </c>
      <c r="CU945" s="15">
        <f ca="1">(BN945*DCF!K$28-DCF!K$5*MAX(BN945*DCF!K$28,0)-MAX(BN945-BM945,0)/Inputs!$B$17)*DCF!K$6</f>
        <v>11550.012566251607</v>
      </c>
      <c r="CV945" s="15">
        <f ca="1">(BO945*DCF!L$28-DCF!L$5*MAX(BO945*DCF!L$28,0)-MAX(BO945-BN945,0)/Inputs!$B$17)*DCF!L$6</f>
        <v>13880.662875866487</v>
      </c>
      <c r="CW945" s="15">
        <f ca="1">(BP945*DCF!M$28-DCF!M$5*MAX(BP945*DCF!M$28,0)-MAX(BP945-BO945,0)/Inputs!$B$17)*DCF!M$6</f>
        <v>19459.15328732026</v>
      </c>
      <c r="CX945" s="15">
        <f ca="1">(BQ945*DCF!C$46-DCF!C$5*MAX(BQ945*DCF!C$46,0)-MAX(BQ945-Inputs!$B$20,0)/Inputs!$B$24)*DCF!C$6</f>
        <v>-1614.0417695429167</v>
      </c>
      <c r="CY945" s="15">
        <f ca="1">(BR945*DCF!D$46-DCF!D$5*MAX(BR945*DCF!D$46,0)-MAX(BR945-BQ945,0)/Inputs!$B$24)*DCF!D$6</f>
        <v>-1566.6029926993292</v>
      </c>
      <c r="CZ945" s="15">
        <f ca="1">(BS945*DCF!E$46-DCF!E$5*MAX(BS945*DCF!E$46,0)-MAX(BS945-BR945,0)/Inputs!$B$24)*DCF!E$6</f>
        <v>-2288.8844774066288</v>
      </c>
      <c r="DA945" s="15">
        <f ca="1">(BT945*DCF!F$46-DCF!F$5*MAX(BT945*DCF!F$46,0)-MAX(BT945-BS945,0)/Inputs!$B$24)*DCF!F$6</f>
        <v>-2160.4744702809217</v>
      </c>
      <c r="DB945" s="15">
        <f ca="1">(BU945*DCF!G$46-DCF!G$5*MAX(BU945*DCF!G$46,0)-MAX(BU945-BT945,0)/Inputs!$B$24)*DCF!G$6</f>
        <v>-599.538316202224</v>
      </c>
      <c r="DC945" s="15">
        <f ca="1">(BV945*DCF!H$46-DCF!H$5*MAX(BV945*DCF!H$46,0)-MAX(BV945-BU945,0)/Inputs!$B$24)*DCF!H$6</f>
        <v>-2841.4446979054901</v>
      </c>
      <c r="DD945" s="15">
        <f ca="1">(BW945*DCF!I$46-DCF!I$5*MAX(BW945*DCF!I$46,0)-MAX(BW945-BV945,0)/Inputs!$B$24)*DCF!I$6</f>
        <v>-2182.3504452831439</v>
      </c>
      <c r="DE945" s="15">
        <f ca="1">(BX945*DCF!J$46-DCF!J$5*MAX(BX945*DCF!J$46,0)-MAX(BX945-BW945,0)/Inputs!$B$24)*DCF!J$6</f>
        <v>241.82994141093641</v>
      </c>
      <c r="DF945" s="15">
        <f ca="1">(BY945*DCF!K$46-DCF!K$5*MAX(BY945*DCF!K$46,0)-MAX(BY945-BX945,0)/Inputs!$B$24)*DCF!K$6</f>
        <v>-2819.6683367426317</v>
      </c>
      <c r="DG945" s="15">
        <f ca="1">(BZ945*DCF!L$46-DCF!L$5*MAX(BZ945*DCF!L$46,0)-MAX(BZ945-BY945,0)/Inputs!$B$24)*DCF!L$6</f>
        <v>-273.68749070948013</v>
      </c>
      <c r="DH945" s="15">
        <f ca="1">(CA945*DCF!M$46-DCF!M$5*MAX(CA945*DCF!M$46,0)-MAX(CA945-BZ945,0)/Inputs!$B$24)*DCF!M$6</f>
        <v>3917.1789318295532</v>
      </c>
      <c r="DI945" s="15">
        <f ca="1">SUM(CB945:CL945)+BE945*DCF!M$10*(1+Inputs!$B$30)*(1-Inputs!$B$33)*(1-Inputs!$B$30/Inputs!$B$31)/(Inputs!$B$29-Inputs!$B$30)*DCF!M$6</f>
        <v>133185.78129225882</v>
      </c>
      <c r="DJ945" s="15">
        <f ca="1">SUM(CM945:CW945)+BP945*DCF!M$28*(1+Inputs!$B$30)*(1-Inputs!$B$33)*(1-Inputs!$B$30/Inputs!$B$31)/(Inputs!$B$29-Inputs!$B$30)*DCF!M$6</f>
        <v>572071.21019620134</v>
      </c>
      <c r="DK945" s="15">
        <f ca="1">SUM(CX945:DH945)+CA945*DCF!M$46*(1+Inputs!$B$30)*(1-Inputs!$B$33)*(1-Inputs!$B$30/Inputs!$B$31)/(Inputs!$B$29-Inputs!$B$30)*DCF!M$6</f>
        <v>171999.40971526905</v>
      </c>
      <c r="DM945" s="15">
        <f ca="1">DI945+DJ945+DK945+Inputs!$B$34+Inputs!$B$36-Inputs!$B$35</f>
        <v>954107.40120372921</v>
      </c>
    </row>
    <row r="946" spans="1:117" x14ac:dyDescent="0.75">
      <c r="A946" s="11">
        <v>933</v>
      </c>
      <c r="C946" s="24">
        <f t="shared" ca="1" si="543"/>
        <v>-0.74937132388565619</v>
      </c>
      <c r="D946" s="24">
        <f t="shared" ca="1" si="543"/>
        <v>0.58676348689400182</v>
      </c>
      <c r="E946" s="24">
        <f t="shared" ca="1" si="543"/>
        <v>0.83891281996337463</v>
      </c>
      <c r="F946" s="24">
        <f t="shared" ca="1" si="543"/>
        <v>-0.51529786805797539</v>
      </c>
      <c r="G946" s="24">
        <f t="shared" ca="1" si="543"/>
        <v>1.0558003344525484</v>
      </c>
      <c r="H946" s="24">
        <f t="shared" ca="1" si="543"/>
        <v>-1.0608919563702215</v>
      </c>
      <c r="I946" s="24">
        <f t="shared" ca="1" si="543"/>
        <v>0.60661955565879722</v>
      </c>
      <c r="J946" s="24">
        <f t="shared" ca="1" si="543"/>
        <v>-0.99684527034200843</v>
      </c>
      <c r="K946" s="24">
        <f t="shared" ca="1" si="543"/>
        <v>0.99519258712008962</v>
      </c>
      <c r="L946" s="24">
        <f t="shared" ca="1" si="543"/>
        <v>-0.50058436839766995</v>
      </c>
      <c r="M946" s="24">
        <f t="shared" ca="1" si="543"/>
        <v>-0.65639278954660996</v>
      </c>
      <c r="N946" s="24">
        <f ca="1">SQRT(Inputs!$B$38)*C946+SQRT(1-Inputs!$B$38)*_xlfn.NORM.S.INV(RAND())</f>
        <v>-0.83747852260008859</v>
      </c>
      <c r="O946" s="24">
        <f ca="1">SQRT(Inputs!$B$38)*D946+SQRT(1-Inputs!$B$38)*_xlfn.NORM.S.INV(RAND())</f>
        <v>-6.2192928474024967E-2</v>
      </c>
      <c r="P946" s="24">
        <f ca="1">SQRT(Inputs!$B$38)*E946+SQRT(1-Inputs!$B$38)*_xlfn.NORM.S.INV(RAND())</f>
        <v>0.23520204054629343</v>
      </c>
      <c r="Q946" s="24">
        <f ca="1">SQRT(Inputs!$B$38)*F946+SQRT(1-Inputs!$B$38)*_xlfn.NORM.S.INV(RAND())</f>
        <v>0.77514989773310328</v>
      </c>
      <c r="R946" s="24">
        <f ca="1">SQRT(Inputs!$B$38)*G946+SQRT(1-Inputs!$B$38)*_xlfn.NORM.S.INV(RAND())</f>
        <v>2.2157433590850095</v>
      </c>
      <c r="S946" s="24">
        <f ca="1">SQRT(Inputs!$B$38)*H946+SQRT(1-Inputs!$B$38)*_xlfn.NORM.S.INV(RAND())</f>
        <v>0.2500856590747369</v>
      </c>
      <c r="T946" s="24">
        <f ca="1">SQRT(Inputs!$B$38)*I946+SQRT(1-Inputs!$B$38)*_xlfn.NORM.S.INV(RAND())</f>
        <v>0.39834871211656142</v>
      </c>
      <c r="U946" s="24">
        <f ca="1">SQRT(Inputs!$B$38)*J946+SQRT(1-Inputs!$B$38)*_xlfn.NORM.S.INV(RAND())</f>
        <v>-1.7554628810274369</v>
      </c>
      <c r="V946" s="24">
        <f ca="1">SQRT(Inputs!$B$38)*K946+SQRT(1-Inputs!$B$38)*_xlfn.NORM.S.INV(RAND())</f>
        <v>1.9812853378521296</v>
      </c>
      <c r="W946" s="24">
        <f ca="1">SQRT(Inputs!$B$38)*L946+SQRT(1-Inputs!$B$38)*_xlfn.NORM.S.INV(RAND())</f>
        <v>-1.4311087137924816</v>
      </c>
      <c r="X946" s="24">
        <f ca="1">SQRT(Inputs!$B$38)*M946+SQRT(1-Inputs!$B$38)*_xlfn.NORM.S.INV(RAND())</f>
        <v>-0.59112819984321474</v>
      </c>
      <c r="Y946" s="24">
        <f ca="1">SQRT(Inputs!$B$38)*C946+SQRT(1-Inputs!$B$38)*_xlfn.NORM.S.INV(RAND())</f>
        <v>-1.096878441535035</v>
      </c>
      <c r="Z946" s="24">
        <f ca="1">SQRT(Inputs!$B$38)*D946+SQRT(1-Inputs!$B$38)*_xlfn.NORM.S.INV(RAND())</f>
        <v>0.34284114196205057</v>
      </c>
      <c r="AA946" s="24">
        <f ca="1">SQRT(Inputs!$B$38)*E946+SQRT(1-Inputs!$B$38)*_xlfn.NORM.S.INV(RAND())</f>
        <v>0.13752882027205993</v>
      </c>
      <c r="AB946" s="24">
        <f ca="1">SQRT(Inputs!$B$38)*F946+SQRT(1-Inputs!$B$38)*_xlfn.NORM.S.INV(RAND())</f>
        <v>-0.6644169854782096</v>
      </c>
      <c r="AC946" s="24">
        <f ca="1">SQRT(Inputs!$B$38)*G946+SQRT(1-Inputs!$B$38)*_xlfn.NORM.S.INV(RAND())</f>
        <v>1.3449392856311142</v>
      </c>
      <c r="AD946" s="24">
        <f ca="1">SQRT(Inputs!$B$38)*H946+SQRT(1-Inputs!$B$38)*_xlfn.NORM.S.INV(RAND())</f>
        <v>-1.5107814886604953E-2</v>
      </c>
      <c r="AE946" s="24">
        <f ca="1">SQRT(Inputs!$B$38)*I946+SQRT(1-Inputs!$B$38)*_xlfn.NORM.S.INV(RAND())</f>
        <v>0.67781923557401558</v>
      </c>
      <c r="AF946" s="24">
        <f ca="1">SQRT(Inputs!$B$38)*J946+SQRT(1-Inputs!$B$38)*_xlfn.NORM.S.INV(RAND())</f>
        <v>-0.6086492827623653</v>
      </c>
      <c r="AG946" s="24">
        <f ca="1">SQRT(Inputs!$B$38)*K946+SQRT(1-Inputs!$B$38)*_xlfn.NORM.S.INV(RAND())</f>
        <v>-0.68879059308877633</v>
      </c>
      <c r="AH946" s="24">
        <f ca="1">SQRT(Inputs!$B$38)*L946+SQRT(1-Inputs!$B$38)*_xlfn.NORM.S.INV(RAND())</f>
        <v>-0.57200195750094518</v>
      </c>
      <c r="AI946" s="24">
        <f ca="1">SQRT(Inputs!$B$38)*M946+SQRT(1-Inputs!$B$38)*_xlfn.NORM.S.INV(RAND())</f>
        <v>0.20699420454610468</v>
      </c>
      <c r="AJ946" s="24">
        <f ca="1">SQRT(Inputs!$B$38)*C946+SQRT(1-Inputs!$B$38)*_xlfn.NORM.S.INV(RAND())</f>
        <v>-0.64723276380198969</v>
      </c>
      <c r="AK946" s="24">
        <f ca="1">SQRT(Inputs!$B$38)*D946+SQRT(1-Inputs!$B$38)*_xlfn.NORM.S.INV(RAND())</f>
        <v>0.85519481121961638</v>
      </c>
      <c r="AL946" s="24">
        <f ca="1">SQRT(Inputs!$B$38)*E946+SQRT(1-Inputs!$B$38)*_xlfn.NORM.S.INV(RAND())</f>
        <v>-0.25384621752907904</v>
      </c>
      <c r="AM946" s="24">
        <f ca="1">SQRT(Inputs!$B$38)*F946+SQRT(1-Inputs!$B$38)*_xlfn.NORM.S.INV(RAND())</f>
        <v>3.6517901300972155E-2</v>
      </c>
      <c r="AN946" s="24">
        <f ca="1">SQRT(Inputs!$B$38)*G946+SQRT(1-Inputs!$B$38)*_xlfn.NORM.S.INV(RAND())</f>
        <v>0.64993023596052346</v>
      </c>
      <c r="AO946" s="24">
        <f ca="1">SQRT(Inputs!$B$38)*H946+SQRT(1-Inputs!$B$38)*_xlfn.NORM.S.INV(RAND())</f>
        <v>-0.12889637984325131</v>
      </c>
      <c r="AP946" s="24">
        <f ca="1">SQRT(Inputs!$B$38)*I946+SQRT(1-Inputs!$B$38)*_xlfn.NORM.S.INV(RAND())</f>
        <v>1.5339350900092674</v>
      </c>
      <c r="AQ946" s="24">
        <f ca="1">SQRT(Inputs!$B$38)*J946+SQRT(1-Inputs!$B$38)*_xlfn.NORM.S.INV(RAND())</f>
        <v>2.3445263857002629E-3</v>
      </c>
      <c r="AR946" s="24">
        <f ca="1">SQRT(Inputs!$B$38)*K946+SQRT(1-Inputs!$B$38)*_xlfn.NORM.S.INV(RAND())</f>
        <v>0.58395339566762028</v>
      </c>
      <c r="AS946" s="24">
        <f ca="1">SQRT(Inputs!$B$38)*L946+SQRT(1-Inputs!$B$38)*_xlfn.NORM.S.INV(RAND())</f>
        <v>-0.43345059618750609</v>
      </c>
      <c r="AT946" s="24">
        <f ca="1">SQRT(Inputs!$B$38)*M946+SQRT(1-Inputs!$B$38)*_xlfn.NORM.S.INV(RAND())</f>
        <v>-0.35865644133583541</v>
      </c>
      <c r="AU946" s="15">
        <f ca="1">Inputs!$B$6*EXP($B$8-0.5*C$5^2+C$5*N946)</f>
        <v>4333.1376637228705</v>
      </c>
      <c r="AV946" s="15">
        <f t="shared" ca="1" si="510"/>
        <v>5226.4404505837574</v>
      </c>
      <c r="AW946" s="15">
        <f t="shared" ca="1" si="511"/>
        <v>6578.1292210899073</v>
      </c>
      <c r="AX946" s="15">
        <f t="shared" ca="1" si="512"/>
        <v>8847.8995038175144</v>
      </c>
      <c r="AY946" s="15">
        <f t="shared" ca="1" si="513"/>
        <v>14006.542940970419</v>
      </c>
      <c r="AZ946" s="15">
        <f t="shared" ca="1" si="514"/>
        <v>17608.694838970416</v>
      </c>
      <c r="BA946" s="15">
        <f t="shared" ca="1" si="515"/>
        <v>22465.911620858944</v>
      </c>
      <c r="BB946" s="15">
        <f t="shared" ca="1" si="516"/>
        <v>23069.075793341108</v>
      </c>
      <c r="BC946" s="15">
        <f t="shared" ca="1" si="517"/>
        <v>34208.677540695535</v>
      </c>
      <c r="BD946" s="15">
        <f t="shared" ca="1" si="518"/>
        <v>36658.323866957777</v>
      </c>
      <c r="BE946" s="15">
        <f t="shared" ca="1" si="519"/>
        <v>42565.52495548936</v>
      </c>
      <c r="BF946" s="15">
        <f ca="1">Inputs!$B$13*EXP($B$9-0.5*C$6^2+C$6*Y946)</f>
        <v>11127.954151752125</v>
      </c>
      <c r="BG946" s="15">
        <f t="shared" ca="1" si="520"/>
        <v>14427.494208263332</v>
      </c>
      <c r="BH946" s="15">
        <f t="shared" ca="1" si="521"/>
        <v>18034.457111839707</v>
      </c>
      <c r="BI946" s="15">
        <f t="shared" ca="1" si="522"/>
        <v>19930.765983072852</v>
      </c>
      <c r="BJ946" s="15">
        <f t="shared" ca="1" si="523"/>
        <v>29661.065552787804</v>
      </c>
      <c r="BK946" s="15">
        <f t="shared" ca="1" si="524"/>
        <v>36328.538091111026</v>
      </c>
      <c r="BL946" s="15">
        <f t="shared" ca="1" si="525"/>
        <v>48722.404948670839</v>
      </c>
      <c r="BM946" s="15">
        <f t="shared" ca="1" si="526"/>
        <v>55528.943076757903</v>
      </c>
      <c r="BN946" s="15">
        <f t="shared" ca="1" si="527"/>
        <v>62882.94098027148</v>
      </c>
      <c r="BO946" s="15">
        <f t="shared" ca="1" si="528"/>
        <v>72393.900795319249</v>
      </c>
      <c r="BP946" s="15">
        <f t="shared" ca="1" si="529"/>
        <v>91217.64766959293</v>
      </c>
      <c r="BQ946" s="15">
        <f ca="1">Inputs!$B$20*EXP($B$10-0.5*C$7^2+C$7*AJ946)</f>
        <v>3409.6551259415755</v>
      </c>
      <c r="BR946" s="15">
        <f t="shared" ca="1" si="530"/>
        <v>6070.1629303490108</v>
      </c>
      <c r="BS946" s="15">
        <f t="shared" ca="1" si="531"/>
        <v>7727.9789218689593</v>
      </c>
      <c r="BT946" s="15">
        <f t="shared" ca="1" si="532"/>
        <v>10757.768452509636</v>
      </c>
      <c r="BU946" s="15">
        <f t="shared" ca="1" si="533"/>
        <v>17448.034609405593</v>
      </c>
      <c r="BV946" s="15">
        <f t="shared" ca="1" si="534"/>
        <v>23580.431067531928</v>
      </c>
      <c r="BW946" s="15">
        <f t="shared" ca="1" si="535"/>
        <v>45526.097060863634</v>
      </c>
      <c r="BX946" s="15">
        <f t="shared" ca="1" si="536"/>
        <v>63705.496891397452</v>
      </c>
      <c r="BY946" s="15">
        <f t="shared" ca="1" si="537"/>
        <v>99813.460518174397</v>
      </c>
      <c r="BZ946" s="15">
        <f t="shared" ca="1" si="538"/>
        <v>129325.53897403379</v>
      </c>
      <c r="CA946" s="15">
        <f t="shared" ca="1" si="539"/>
        <v>170446.33828735197</v>
      </c>
      <c r="CB946" s="15">
        <f ca="1">(AU946*DCF!C$10-DCF!C$5*MAX(AU946*DCF!C$10,0)-MAX(AU946-Inputs!$B$6,0)/Inputs!$B$10)*DCF!C$6</f>
        <v>1047.5599112459531</v>
      </c>
      <c r="CC946" s="15">
        <f ca="1">(AV946*DCF!D$10-DCF!D$5*MAX(AV946*DCF!D$10,0)-MAX(AV946-AU946,0)/Inputs!$B$10)*DCF!D$6</f>
        <v>1056.1009466767557</v>
      </c>
      <c r="CD946" s="15">
        <f ca="1">(AW946*DCF!E$10-DCF!E$5*MAX(AW946*DCF!E$10,0)-MAX(AW946-AV946,0)/Inputs!$B$10)*DCF!E$6</f>
        <v>1214.3290353283107</v>
      </c>
      <c r="CE946" s="15">
        <f ca="1">(AX946*DCF!F$10-DCF!F$5*MAX(AX946*DCF!F$10,0)-MAX(AX946-AW946,0)/Inputs!$B$10)*DCF!F$6</f>
        <v>1459.1994393038572</v>
      </c>
      <c r="CF946" s="15">
        <f ca="1">(AY946*DCF!G$10-DCF!G$5*MAX(AY946*DCF!G$10,0)-MAX(AY946-AX946,0)/Inputs!$B$10)*DCF!G$6</f>
        <v>1894.3255682323017</v>
      </c>
      <c r="CG946" s="15">
        <f ca="1">(AZ946*DCF!H$10-DCF!H$5*MAX(AZ946*DCF!H$10,0)-MAX(AZ946-AY946,0)/Inputs!$B$10)*DCF!H$6</f>
        <v>2779.1140867834029</v>
      </c>
      <c r="CH946" s="15">
        <f ca="1">(BA946*DCF!I$10-DCF!I$5*MAX(BA946*DCF!I$10,0)-MAX(BA946-AZ946,0)/Inputs!$B$10)*DCF!I$6</f>
        <v>3306.9487604548171</v>
      </c>
      <c r="CI946" s="15">
        <f ca="1">(BB946*DCF!J$10-DCF!J$5*MAX(BB946*DCF!J$10,0)-MAX(BB946-BA946,0)/Inputs!$B$10)*DCF!J$6</f>
        <v>3867.3073428838147</v>
      </c>
      <c r="CJ946" s="15">
        <f ca="1">(BC946*DCF!K$10-DCF!K$5*MAX(BC946*DCF!K$10,0)-MAX(BC946-BB946,0)/Inputs!$B$10)*DCF!K$6</f>
        <v>3947.673020794467</v>
      </c>
      <c r="CK946" s="15">
        <f ca="1">(BD946*DCF!L$10-DCF!L$5*MAX(BD946*DCF!L$10,0)-MAX(BD946-BC946,0)/Inputs!$B$10)*DCF!L$6</f>
        <v>5211.9933994103485</v>
      </c>
      <c r="CL946" s="15">
        <f ca="1">(BE946*DCF!M$10-DCF!M$5*MAX(BE946*DCF!M$10,0)-MAX(BE946-BD946,0)/Inputs!$B$10)*DCF!M$6</f>
        <v>5300.8678277801046</v>
      </c>
      <c r="CM946" s="15">
        <f ca="1">(BF946*DCF!C$28-DCF!C$5*MAX(BF946*DCF!C$28,0)-MAX(BF946-Inputs!$B$13,0)/Inputs!$B$17)*DCF!C$6</f>
        <v>3396.1786285671074</v>
      </c>
      <c r="CN946" s="15">
        <f ca="1">(BG946*DCF!D$28-DCF!D$5*MAX(BG946*DCF!D$28,0)-MAX(BG946-BF946,0)/Inputs!$B$17)*DCF!D$6</f>
        <v>3545.2866206020963</v>
      </c>
      <c r="CO946" s="15">
        <f ca="1">(BH946*DCF!E$28-DCF!E$5*MAX(BH946*DCF!E$28,0)-MAX(BH946-BG946,0)/Inputs!$B$17)*DCF!E$6</f>
        <v>4396.7966443777477</v>
      </c>
      <c r="CP946" s="15">
        <f ca="1">(BI946*DCF!F$28-DCF!F$5*MAX(BI946*DCF!F$28,0)-MAX(BI946-BH946,0)/Inputs!$B$17)*DCF!F$6</f>
        <v>5065.4249673822587</v>
      </c>
      <c r="CQ946" s="15">
        <f ca="1">(BJ946*DCF!G$28-DCF!G$5*MAX(BJ946*DCF!G$28,0)-MAX(BJ946-BI946,0)/Inputs!$B$17)*DCF!G$6</f>
        <v>6059.2482315234092</v>
      </c>
      <c r="CR946" s="15">
        <f ca="1">(BK946*DCF!H$28-DCF!H$5*MAX(BK946*DCF!H$28,0)-MAX(BK946-BJ946,0)/Inputs!$B$17)*DCF!H$6</f>
        <v>7948.5101533169627</v>
      </c>
      <c r="CS946" s="15">
        <f ca="1">(BL946*DCF!I$28-DCF!I$5*MAX(BL946*DCF!I$28,0)-MAX(BL946-BK946,0)/Inputs!$B$17)*DCF!I$6</f>
        <v>9678.3216427364332</v>
      </c>
      <c r="CT946" s="15">
        <f ca="1">(BM946*DCF!J$28-DCF!J$5*MAX(BM946*DCF!J$28,0)-MAX(BM946-BL946,0)/Inputs!$B$17)*DCF!J$6</f>
        <v>11485.072766024252</v>
      </c>
      <c r="CU946" s="15">
        <f ca="1">(BN946*DCF!K$28-DCF!K$5*MAX(BN946*DCF!K$28,0)-MAX(BN946-BM946,0)/Inputs!$B$17)*DCF!K$6</f>
        <v>12379.055988266944</v>
      </c>
      <c r="CV946" s="15">
        <f ca="1">(BO946*DCF!L$28-DCF!L$5*MAX(BO946*DCF!L$28,0)-MAX(BO946-BN946,0)/Inputs!$B$17)*DCF!L$6</f>
        <v>13367.921785029164</v>
      </c>
      <c r="CW946" s="15">
        <f ca="1">(BP946*DCF!M$28-DCF!M$5*MAX(BP946*DCF!M$28,0)-MAX(BP946-BO946,0)/Inputs!$B$17)*DCF!M$6</f>
        <v>15195.042716951837</v>
      </c>
      <c r="CX946" s="15">
        <f ca="1">(BQ946*DCF!C$46-DCF!C$5*MAX(BQ946*DCF!C$46,0)-MAX(BQ946-Inputs!$B$20,0)/Inputs!$B$24)*DCF!C$6</f>
        <v>-883.82572236136866</v>
      </c>
      <c r="CY946" s="15">
        <f ca="1">(BR946*DCF!D$46-DCF!D$5*MAX(BR946*DCF!D$46,0)-MAX(BR946-BQ946,0)/Inputs!$B$24)*DCF!D$6</f>
        <v>-2171.2518501019431</v>
      </c>
      <c r="CZ946" s="15">
        <f ca="1">(BS946*DCF!E$46-DCF!E$5*MAX(BS946*DCF!E$46,0)-MAX(BS946-BR946,0)/Inputs!$B$24)*DCF!E$6</f>
        <v>-1567.3123878365957</v>
      </c>
      <c r="DA946" s="15">
        <f ca="1">(BT946*DCF!F$46-DCF!F$5*MAX(BT946*DCF!F$46,0)-MAX(BT946-BS946,0)/Inputs!$B$24)*DCF!F$6</f>
        <v>-1886.690861571974</v>
      </c>
      <c r="DB946" s="15">
        <f ca="1">(BU946*DCF!G$46-DCF!G$5*MAX(BU946*DCF!G$46,0)-MAX(BU946-BT946,0)/Inputs!$B$24)*DCF!G$6</f>
        <v>-2837.3907628138018</v>
      </c>
      <c r="DC946" s="15">
        <f ca="1">(BV946*DCF!H$46-DCF!H$5*MAX(BV946*DCF!H$46,0)-MAX(BV946-BU946,0)/Inputs!$B$24)*DCF!H$6</f>
        <v>-1905.6046255462652</v>
      </c>
      <c r="DD946" s="15">
        <f ca="1">(BW946*DCF!I$46-DCF!I$5*MAX(BW946*DCF!I$46,0)-MAX(BW946-BV946,0)/Inputs!$B$24)*DCF!I$6</f>
        <v>-5248.3088703858839</v>
      </c>
      <c r="DE946" s="15">
        <f ca="1">(BX946*DCF!J$46-DCF!J$5*MAX(BX946*DCF!J$46,0)-MAX(BX946-BW946,0)/Inputs!$B$24)*DCF!J$6</f>
        <v>-2148.6104496616267</v>
      </c>
      <c r="DF946" s="15">
        <f ca="1">(BY946*DCF!K$46-DCF!K$5*MAX(BY946*DCF!K$46,0)-MAX(BY946-BX946,0)/Inputs!$B$24)*DCF!K$6</f>
        <v>-3143.8115817086655</v>
      </c>
      <c r="DG946" s="15">
        <f ca="1">(BZ946*DCF!L$46-DCF!L$5*MAX(BZ946*DCF!L$46,0)-MAX(BZ946-BY946,0)/Inputs!$B$24)*DCF!L$6</f>
        <v>2260.995548627599</v>
      </c>
      <c r="DH946" s="15">
        <f ca="1">(CA946*DCF!M$46-DCF!M$5*MAX(CA946*DCF!M$46,0)-MAX(CA946-BZ946,0)/Inputs!$B$24)*DCF!M$6</f>
        <v>4765.7658422446693</v>
      </c>
      <c r="DI946" s="15">
        <f ca="1">SUM(CB946:CL946)+BE946*DCF!M$10*(1+Inputs!$B$30)*(1-Inputs!$B$33)*(1-Inputs!$B$30/Inputs!$B$31)/(Inputs!$B$29-Inputs!$B$30)*DCF!M$6</f>
        <v>149545.83816081739</v>
      </c>
      <c r="DJ946" s="15">
        <f ca="1">SUM(CM946:CW946)+BP946*DCF!M$28*(1+Inputs!$B$30)*(1-Inputs!$B$33)*(1-Inputs!$B$30/Inputs!$B$31)/(Inputs!$B$29-Inputs!$B$30)*DCF!M$6</f>
        <v>430996.75306876883</v>
      </c>
      <c r="DK946" s="15">
        <f ca="1">SUM(CX946:DH946)+CA946*DCF!M$46*(1+Inputs!$B$30)*(1-Inputs!$B$33)*(1-Inputs!$B$30/Inputs!$B$31)/(Inputs!$B$29-Inputs!$B$30)*DCF!M$6</f>
        <v>248764.18393065504</v>
      </c>
      <c r="DM946" s="15">
        <f ca="1">DI946+DJ946+DK946+Inputs!$B$34+Inputs!$B$36-Inputs!$B$35</f>
        <v>906157.77516024117</v>
      </c>
    </row>
    <row r="947" spans="1:117" x14ac:dyDescent="0.75">
      <c r="A947" s="11">
        <v>934</v>
      </c>
      <c r="C947" s="24">
        <f t="shared" ca="1" si="543"/>
        <v>0.14593948248932798</v>
      </c>
      <c r="D947" s="24">
        <f t="shared" ca="1" si="543"/>
        <v>-2.2244389095975046</v>
      </c>
      <c r="E947" s="24">
        <f t="shared" ca="1" si="543"/>
        <v>0.41777685866606523</v>
      </c>
      <c r="F947" s="24">
        <f t="shared" ca="1" si="543"/>
        <v>-4.4581072671897128E-4</v>
      </c>
      <c r="G947" s="24">
        <f t="shared" ca="1" si="543"/>
        <v>-2.1149711931451574</v>
      </c>
      <c r="H947" s="24">
        <f t="shared" ca="1" si="543"/>
        <v>2.0678112239580009</v>
      </c>
      <c r="I947" s="24">
        <f t="shared" ca="1" si="543"/>
        <v>0.27011845526890305</v>
      </c>
      <c r="J947" s="24">
        <f t="shared" ca="1" si="543"/>
        <v>1.8799723387443057</v>
      </c>
      <c r="K947" s="24">
        <f t="shared" ca="1" si="543"/>
        <v>-0.24581639268135985</v>
      </c>
      <c r="L947" s="24">
        <f t="shared" ca="1" si="543"/>
        <v>-1.5395432272937448</v>
      </c>
      <c r="M947" s="24">
        <f t="shared" ca="1" si="543"/>
        <v>1.5328428488398578</v>
      </c>
      <c r="N947" s="24">
        <f ca="1">SQRT(Inputs!$B$38)*C947+SQRT(1-Inputs!$B$38)*_xlfn.NORM.S.INV(RAND())</f>
        <v>0.87849514087876956</v>
      </c>
      <c r="O947" s="24">
        <f ca="1">SQRT(Inputs!$B$38)*D947+SQRT(1-Inputs!$B$38)*_xlfn.NORM.S.INV(RAND())</f>
        <v>-0.82217833455820177</v>
      </c>
      <c r="P947" s="24">
        <f ca="1">SQRT(Inputs!$B$38)*E947+SQRT(1-Inputs!$B$38)*_xlfn.NORM.S.INV(RAND())</f>
        <v>-0.57277888919380482</v>
      </c>
      <c r="Q947" s="24">
        <f ca="1">SQRT(Inputs!$B$38)*F947+SQRT(1-Inputs!$B$38)*_xlfn.NORM.S.INV(RAND())</f>
        <v>-1.5980420492047482</v>
      </c>
      <c r="R947" s="24">
        <f ca="1">SQRT(Inputs!$B$38)*G947+SQRT(1-Inputs!$B$38)*_xlfn.NORM.S.INV(RAND())</f>
        <v>-0.64386397808496421</v>
      </c>
      <c r="S947" s="24">
        <f ca="1">SQRT(Inputs!$B$38)*H947+SQRT(1-Inputs!$B$38)*_xlfn.NORM.S.INV(RAND())</f>
        <v>2.0867353497926771</v>
      </c>
      <c r="T947" s="24">
        <f ca="1">SQRT(Inputs!$B$38)*I947+SQRT(1-Inputs!$B$38)*_xlfn.NORM.S.INV(RAND())</f>
        <v>-0.67891688324203781</v>
      </c>
      <c r="U947" s="24">
        <f ca="1">SQRT(Inputs!$B$38)*J947+SQRT(1-Inputs!$B$38)*_xlfn.NORM.S.INV(RAND())</f>
        <v>2.0642116121348044</v>
      </c>
      <c r="V947" s="24">
        <f ca="1">SQRT(Inputs!$B$38)*K947+SQRT(1-Inputs!$B$38)*_xlfn.NORM.S.INV(RAND())</f>
        <v>-0.64117654164681559</v>
      </c>
      <c r="W947" s="24">
        <f ca="1">SQRT(Inputs!$B$38)*L947+SQRT(1-Inputs!$B$38)*_xlfn.NORM.S.INV(RAND())</f>
        <v>-1.7002322812684296</v>
      </c>
      <c r="X947" s="24">
        <f ca="1">SQRT(Inputs!$B$38)*M947+SQRT(1-Inputs!$B$38)*_xlfn.NORM.S.INV(RAND())</f>
        <v>1.1584276734593115</v>
      </c>
      <c r="Y947" s="24">
        <f ca="1">SQRT(Inputs!$B$38)*C947+SQRT(1-Inputs!$B$38)*_xlfn.NORM.S.INV(RAND())</f>
        <v>0.23470594977587503</v>
      </c>
      <c r="Z947" s="24">
        <f ca="1">SQRT(Inputs!$B$38)*D947+SQRT(1-Inputs!$B$38)*_xlfn.NORM.S.INV(RAND())</f>
        <v>-0.67611425627517141</v>
      </c>
      <c r="AA947" s="24">
        <f ca="1">SQRT(Inputs!$B$38)*E947+SQRT(1-Inputs!$B$38)*_xlfn.NORM.S.INV(RAND())</f>
        <v>-0.4557613400812735</v>
      </c>
      <c r="AB947" s="24">
        <f ca="1">SQRT(Inputs!$B$38)*F947+SQRT(1-Inputs!$B$38)*_xlfn.NORM.S.INV(RAND())</f>
        <v>-1.304988107296692</v>
      </c>
      <c r="AC947" s="24">
        <f ca="1">SQRT(Inputs!$B$38)*G947+SQRT(1-Inputs!$B$38)*_xlfn.NORM.S.INV(RAND())</f>
        <v>-0.46684248786994909</v>
      </c>
      <c r="AD947" s="24">
        <f ca="1">SQRT(Inputs!$B$38)*H947+SQRT(1-Inputs!$B$38)*_xlfn.NORM.S.INV(RAND())</f>
        <v>2.1360329115816108</v>
      </c>
      <c r="AE947" s="24">
        <f ca="1">SQRT(Inputs!$B$38)*I947+SQRT(1-Inputs!$B$38)*_xlfn.NORM.S.INV(RAND())</f>
        <v>-0.26214418812226281</v>
      </c>
      <c r="AF947" s="24">
        <f ca="1">SQRT(Inputs!$B$38)*J947+SQRT(1-Inputs!$B$38)*_xlfn.NORM.S.INV(RAND())</f>
        <v>2.590301225032309</v>
      </c>
      <c r="AG947" s="24">
        <f ca="1">SQRT(Inputs!$B$38)*K947+SQRT(1-Inputs!$B$38)*_xlfn.NORM.S.INV(RAND())</f>
        <v>0.35391631370990012</v>
      </c>
      <c r="AH947" s="24">
        <f ca="1">SQRT(Inputs!$B$38)*L947+SQRT(1-Inputs!$B$38)*_xlfn.NORM.S.INV(RAND())</f>
        <v>0.45733006322512815</v>
      </c>
      <c r="AI947" s="24">
        <f ca="1">SQRT(Inputs!$B$38)*M947+SQRT(1-Inputs!$B$38)*_xlfn.NORM.S.INV(RAND())</f>
        <v>1.3435773581469124</v>
      </c>
      <c r="AJ947" s="24">
        <f ca="1">SQRT(Inputs!$B$38)*C947+SQRT(1-Inputs!$B$38)*_xlfn.NORM.S.INV(RAND())</f>
        <v>-1.0053069682788374</v>
      </c>
      <c r="AK947" s="24">
        <f ca="1">SQRT(Inputs!$B$38)*D947+SQRT(1-Inputs!$B$38)*_xlfn.NORM.S.INV(RAND())</f>
        <v>-0.10291209374470456</v>
      </c>
      <c r="AL947" s="24">
        <f ca="1">SQRT(Inputs!$B$38)*E947+SQRT(1-Inputs!$B$38)*_xlfn.NORM.S.INV(RAND())</f>
        <v>0.45792011683787259</v>
      </c>
      <c r="AM947" s="24">
        <f ca="1">SQRT(Inputs!$B$38)*F947+SQRT(1-Inputs!$B$38)*_xlfn.NORM.S.INV(RAND())</f>
        <v>1.2747451943266928</v>
      </c>
      <c r="AN947" s="24">
        <f ca="1">SQRT(Inputs!$B$38)*G947+SQRT(1-Inputs!$B$38)*_xlfn.NORM.S.INV(RAND())</f>
        <v>-1.1136031348756443</v>
      </c>
      <c r="AO947" s="24">
        <f ca="1">SQRT(Inputs!$B$38)*H947+SQRT(1-Inputs!$B$38)*_xlfn.NORM.S.INV(RAND())</f>
        <v>3.6357107155671198E-3</v>
      </c>
      <c r="AP947" s="24">
        <f ca="1">SQRT(Inputs!$B$38)*I947+SQRT(1-Inputs!$B$38)*_xlfn.NORM.S.INV(RAND())</f>
        <v>0.74991273743350162</v>
      </c>
      <c r="AQ947" s="24">
        <f ca="1">SQRT(Inputs!$B$38)*J947+SQRT(1-Inputs!$B$38)*_xlfn.NORM.S.INV(RAND())</f>
        <v>2.4861183480368876</v>
      </c>
      <c r="AR947" s="24">
        <f ca="1">SQRT(Inputs!$B$38)*K947+SQRT(1-Inputs!$B$38)*_xlfn.NORM.S.INV(RAND())</f>
        <v>-0.43576417610812268</v>
      </c>
      <c r="AS947" s="24">
        <f ca="1">SQRT(Inputs!$B$38)*L947+SQRT(1-Inputs!$B$38)*_xlfn.NORM.S.INV(RAND())</f>
        <v>0.50619495479762844</v>
      </c>
      <c r="AT947" s="24">
        <f ca="1">SQRT(Inputs!$B$38)*M947+SQRT(1-Inputs!$B$38)*_xlfn.NORM.S.INV(RAND())</f>
        <v>2.0207567155491786</v>
      </c>
      <c r="AU947" s="15">
        <f ca="1">Inputs!$B$6*EXP($B$8-0.5*C$5^2+C$5*N947)</f>
        <v>5720.5322244915251</v>
      </c>
      <c r="AV947" s="15">
        <f t="shared" ca="1" si="510"/>
        <v>6170.3662780542045</v>
      </c>
      <c r="AW947" s="15">
        <f t="shared" ca="1" si="511"/>
        <v>6964.297497663666</v>
      </c>
      <c r="AX947" s="15">
        <f t="shared" ca="1" si="512"/>
        <v>6963.8793108931113</v>
      </c>
      <c r="AY947" s="15">
        <f t="shared" ca="1" si="513"/>
        <v>7894.0831946282251</v>
      </c>
      <c r="AZ947" s="15">
        <f t="shared" ca="1" si="514"/>
        <v>12148.826109988102</v>
      </c>
      <c r="BA947" s="15">
        <f t="shared" ca="1" si="515"/>
        <v>13847.331946313503</v>
      </c>
      <c r="BB947" s="15">
        <f t="shared" ca="1" si="516"/>
        <v>20848.42323954116</v>
      </c>
      <c r="BC947" s="15">
        <f t="shared" ca="1" si="517"/>
        <v>24001.556884923615</v>
      </c>
      <c r="BD947" s="15">
        <f t="shared" ca="1" si="518"/>
        <v>25080.930110364534</v>
      </c>
      <c r="BE947" s="15">
        <f t="shared" ca="1" si="519"/>
        <v>34153.396327347895</v>
      </c>
      <c r="BF947" s="15">
        <f ca="1">Inputs!$B$13*EXP($B$9-0.5*C$6^2+C$6*Y947)</f>
        <v>14489.784221012053</v>
      </c>
      <c r="BG947" s="15">
        <f t="shared" ca="1" si="520"/>
        <v>15631.069198641198</v>
      </c>
      <c r="BH947" s="15">
        <f t="shared" ca="1" si="521"/>
        <v>17707.840249707835</v>
      </c>
      <c r="BI947" s="15">
        <f t="shared" ca="1" si="522"/>
        <v>17732.364583342529</v>
      </c>
      <c r="BJ947" s="15">
        <f t="shared" ca="1" si="523"/>
        <v>20323.989205383685</v>
      </c>
      <c r="BK947" s="15">
        <f t="shared" ca="1" si="524"/>
        <v>33362.538729861524</v>
      </c>
      <c r="BL947" s="15">
        <f t="shared" ca="1" si="525"/>
        <v>39613.012279170842</v>
      </c>
      <c r="BM947" s="15">
        <f t="shared" ca="1" si="526"/>
        <v>67176.329176733227</v>
      </c>
      <c r="BN947" s="15">
        <f t="shared" ca="1" si="527"/>
        <v>86197.843805367927</v>
      </c>
      <c r="BO947" s="15">
        <f t="shared" ca="1" si="528"/>
        <v>111848.14384734242</v>
      </c>
      <c r="BP947" s="15">
        <f t="shared" ca="1" si="529"/>
        <v>160298.73679775826</v>
      </c>
      <c r="BQ947" s="15">
        <f ca="1">Inputs!$B$20*EXP($B$10-0.5*C$7^2+C$7*AJ947)</f>
        <v>3002.9899088808279</v>
      </c>
      <c r="BR947" s="15">
        <f t="shared" ca="1" si="530"/>
        <v>3943.6517070314439</v>
      </c>
      <c r="BS947" s="15">
        <f t="shared" ca="1" si="531"/>
        <v>6159.4679855351023</v>
      </c>
      <c r="BT947" s="15">
        <f t="shared" ca="1" si="532"/>
        <v>11865.062048852762</v>
      </c>
      <c r="BU947" s="15">
        <f t="shared" ca="1" si="533"/>
        <v>12559.471325279725</v>
      </c>
      <c r="BV947" s="15">
        <f t="shared" ca="1" si="534"/>
        <v>17488.167685295037</v>
      </c>
      <c r="BW947" s="15">
        <f t="shared" ca="1" si="535"/>
        <v>28601.390383285911</v>
      </c>
      <c r="BX947" s="15">
        <f t="shared" ca="1" si="536"/>
        <v>65849.567169062953</v>
      </c>
      <c r="BY947" s="15">
        <f t="shared" ca="1" si="537"/>
        <v>84885.888903195912</v>
      </c>
      <c r="BZ947" s="15">
        <f t="shared" ca="1" si="538"/>
        <v>130722.43221367396</v>
      </c>
      <c r="CA947" s="15">
        <f t="shared" ca="1" si="539"/>
        <v>262956.22309777653</v>
      </c>
      <c r="CB947" s="15">
        <f ca="1">(AU947*DCF!C$10-DCF!C$5*MAX(AU947*DCF!C$10,0)-MAX(AU947-Inputs!$B$6,0)/Inputs!$B$10)*DCF!C$6</f>
        <v>1037.6675407373248</v>
      </c>
      <c r="CC947" s="15">
        <f ca="1">(AV947*DCF!D$10-DCF!D$5*MAX(AV947*DCF!D$10,0)-MAX(AV947-AU947,0)/Inputs!$B$10)*DCF!D$6</f>
        <v>1394.3047164486163</v>
      </c>
      <c r="CD947" s="15">
        <f ca="1">(AW947*DCF!E$10-DCF!E$5*MAX(AW947*DCF!E$10,0)-MAX(AW947-AV947,0)/Inputs!$B$10)*DCF!E$6</f>
        <v>1429.1192412452965</v>
      </c>
      <c r="CE947" s="15">
        <f ca="1">(AX947*DCF!F$10-DCF!F$5*MAX(AX947*DCF!F$10,0)-MAX(AX947-AW947,0)/Inputs!$B$10)*DCF!F$6</f>
        <v>1520.2037553502905</v>
      </c>
      <c r="CF947" s="15">
        <f ca="1">(AY947*DCF!G$10-DCF!G$5*MAX(AY947*DCF!G$10,0)-MAX(AY947-AX947,0)/Inputs!$B$10)*DCF!G$6</f>
        <v>1447.694443671214</v>
      </c>
      <c r="CG947" s="15">
        <f ca="1">(AZ947*DCF!H$10-DCF!H$5*MAX(AZ947*DCF!H$10,0)-MAX(AZ947-AY947,0)/Inputs!$B$10)*DCF!H$6</f>
        <v>1603.1974224130611</v>
      </c>
      <c r="CH947" s="15">
        <f ca="1">(BA947*DCF!I$10-DCF!I$5*MAX(BA947*DCF!I$10,0)-MAX(BA947-AZ947,0)/Inputs!$B$10)*DCF!I$6</f>
        <v>2250.7879269586679</v>
      </c>
      <c r="CI947" s="15">
        <f ca="1">(BB947*DCF!J$10-DCF!J$5*MAX(BB947*DCF!J$10,0)-MAX(BB947-BA947,0)/Inputs!$B$10)*DCF!J$6</f>
        <v>2516.7377862447847</v>
      </c>
      <c r="CJ947" s="15">
        <f ca="1">(BC947*DCF!K$10-DCF!K$5*MAX(BC947*DCF!K$10,0)-MAX(BC947-BB947,0)/Inputs!$B$10)*DCF!K$6</f>
        <v>3422.4744804120733</v>
      </c>
      <c r="CK947" s="15">
        <f ca="1">(BD947*DCF!L$10-DCF!L$5*MAX(BD947*DCF!L$10,0)-MAX(BD947-BC947,0)/Inputs!$B$10)*DCF!L$6</f>
        <v>3643.1007641662868</v>
      </c>
      <c r="CL947" s="15">
        <f ca="1">(BE947*DCF!M$10-DCF!M$5*MAX(BE947*DCF!M$10,0)-MAX(BE947-BD947,0)/Inputs!$B$10)*DCF!M$6</f>
        <v>3735.6829353287208</v>
      </c>
      <c r="CM947" s="15">
        <f ca="1">(BF947*DCF!C$28-DCF!C$5*MAX(BF947*DCF!C$28,0)-MAX(BF947-Inputs!$B$13,0)/Inputs!$B$17)*DCF!C$6</f>
        <v>3705.6087763582318</v>
      </c>
      <c r="CN947" s="15">
        <f ca="1">(BG947*DCF!D$28-DCF!D$5*MAX(BG947*DCF!D$28,0)-MAX(BG947-BF947,0)/Inputs!$B$17)*DCF!D$6</f>
        <v>4360.2219778013623</v>
      </c>
      <c r="CO947" s="15">
        <f ca="1">(BH947*DCF!E$28-DCF!E$5*MAX(BH947*DCF!E$28,0)-MAX(BH947-BG947,0)/Inputs!$B$17)*DCF!E$6</f>
        <v>4605.872684509286</v>
      </c>
      <c r="CP947" s="15">
        <f ca="1">(BI947*DCF!F$28-DCF!F$5*MAX(BI947*DCF!F$28,0)-MAX(BI947-BH947,0)/Inputs!$B$17)*DCF!F$6</f>
        <v>4809.4048560257252</v>
      </c>
      <c r="CQ947" s="15">
        <f ca="1">(BJ947*DCF!G$28-DCF!G$5*MAX(BJ947*DCF!G$28,0)-MAX(BJ947-BI947,0)/Inputs!$B$17)*DCF!G$6</f>
        <v>4837.3275376964184</v>
      </c>
      <c r="CR947" s="15">
        <f ca="1">(BK947*DCF!H$28-DCF!H$5*MAX(BK947*DCF!H$28,0)-MAX(BK947-BJ947,0)/Inputs!$B$17)*DCF!H$6</f>
        <v>6225.0992196096104</v>
      </c>
      <c r="CS947" s="15">
        <f ca="1">(BL947*DCF!I$28-DCF!I$5*MAX(BL947*DCF!I$28,0)-MAX(BL947-BK947,0)/Inputs!$B$17)*DCF!I$6</f>
        <v>8417.9855695281003</v>
      </c>
      <c r="CT947" s="15">
        <f ca="1">(BM947*DCF!J$28-DCF!J$5*MAX(BM947*DCF!J$28,0)-MAX(BM947-BL947,0)/Inputs!$B$17)*DCF!J$6</f>
        <v>11331.227484660951</v>
      </c>
      <c r="CU947" s="15">
        <f ca="1">(BN947*DCF!K$28-DCF!K$5*MAX(BN947*DCF!K$28,0)-MAX(BN947-BM947,0)/Inputs!$B$17)*DCF!K$6</f>
        <v>15873.657155763</v>
      </c>
      <c r="CV947" s="15">
        <f ca="1">(BO947*DCF!L$28-DCF!L$5*MAX(BO947*DCF!L$28,0)-MAX(BO947-BN947,0)/Inputs!$B$17)*DCF!L$6</f>
        <v>19413.678154688139</v>
      </c>
      <c r="CW947" s="15">
        <f ca="1">(BP947*DCF!M$28-DCF!M$5*MAX(BP947*DCF!M$28,0)-MAX(BP947-BO947,0)/Inputs!$B$17)*DCF!M$6</f>
        <v>25095.851707219052</v>
      </c>
      <c r="CX947" s="15">
        <f ca="1">(BQ947*DCF!C$46-DCF!C$5*MAX(BQ947*DCF!C$46,0)-MAX(BQ947-Inputs!$B$20,0)/Inputs!$B$24)*DCF!C$6</f>
        <v>-693.53115678541053</v>
      </c>
      <c r="CY947" s="15">
        <f ca="1">(BR947*DCF!D$46-DCF!D$5*MAX(BR947*DCF!D$46,0)-MAX(BR947-BQ947,0)/Inputs!$B$24)*DCF!D$6</f>
        <v>-1074.4619603126343</v>
      </c>
      <c r="CZ947" s="15">
        <f ca="1">(BS947*DCF!E$46-DCF!E$5*MAX(BS947*DCF!E$46,0)-MAX(BS947-BR947,0)/Inputs!$B$24)*DCF!E$6</f>
        <v>-1601.781590256732</v>
      </c>
      <c r="DA947" s="15">
        <f ca="1">(BT947*DCF!F$46-DCF!F$5*MAX(BT947*DCF!F$46,0)-MAX(BT947-BS947,0)/Inputs!$B$24)*DCF!F$6</f>
        <v>-2941.6760010834714</v>
      </c>
      <c r="DB947" s="15">
        <f ca="1">(BU947*DCF!G$46-DCF!G$5*MAX(BU947*DCF!G$46,0)-MAX(BU947-BT947,0)/Inputs!$B$24)*DCF!G$6</f>
        <v>-656.0613616349508</v>
      </c>
      <c r="DC947" s="15">
        <f ca="1">(BV947*DCF!H$46-DCF!H$5*MAX(BV947*DCF!H$46,0)-MAX(BV947-BU947,0)/Inputs!$B$24)*DCF!H$6</f>
        <v>-1531.5621952511292</v>
      </c>
      <c r="DD947" s="15">
        <f ca="1">(BW947*DCF!I$46-DCF!I$5*MAX(BW947*DCF!I$46,0)-MAX(BW947-BV947,0)/Inputs!$B$24)*DCF!I$6</f>
        <v>-2529.6161195211498</v>
      </c>
      <c r="DE947" s="15">
        <f ca="1">(BX947*DCF!J$46-DCF!J$5*MAX(BX947*DCF!J$46,0)-MAX(BX947-BW947,0)/Inputs!$B$24)*DCF!J$6</f>
        <v>-7115.4007411734156</v>
      </c>
      <c r="DF947" s="15">
        <f ca="1">(BY947*DCF!K$46-DCF!K$5*MAX(BY947*DCF!K$46,0)-MAX(BY947-BX947,0)/Inputs!$B$24)*DCF!K$6</f>
        <v>185.57324331826166</v>
      </c>
      <c r="DG947" s="15">
        <f ca="1">(BZ947*DCF!L$46-DCF!L$5*MAX(BZ947*DCF!L$46,0)-MAX(BZ947-BY947,0)/Inputs!$B$24)*DCF!L$6</f>
        <v>-1336.7245103401926</v>
      </c>
      <c r="DH947" s="15">
        <f ca="1">(CA947*DCF!M$46-DCF!M$5*MAX(CA947*DCF!M$46,0)-MAX(CA947-BZ947,0)/Inputs!$B$24)*DCF!M$6</f>
        <v>-7029.5579986382027</v>
      </c>
      <c r="DI947" s="15">
        <f ca="1">SUM(CB947:CL947)+BE947*DCF!M$10*(1+Inputs!$B$30)*(1-Inputs!$B$33)*(1-Inputs!$B$30/Inputs!$B$31)/(Inputs!$B$29-Inputs!$B$30)*DCF!M$6</f>
        <v>119050.32462389683</v>
      </c>
      <c r="DJ947" s="15">
        <f ca="1">SUM(CM947:CW947)+BP947*DCF!M$28*(1+Inputs!$B$30)*(1-Inputs!$B$33)*(1-Inputs!$B$30/Inputs!$B$31)/(Inputs!$B$29-Inputs!$B$30)*DCF!M$6</f>
        <v>703493.94077654055</v>
      </c>
      <c r="DK947" s="15">
        <f ca="1">SUM(CX947:DH947)+CA947*DCF!M$46*(1+Inputs!$B$30)*(1-Inputs!$B$33)*(1-Inputs!$B$30/Inputs!$B$31)/(Inputs!$B$29-Inputs!$B$30)*DCF!M$6</f>
        <v>380236.66967342224</v>
      </c>
      <c r="DM947" s="15">
        <f ca="1">DI947+DJ947+DK947+Inputs!$B$34+Inputs!$B$36-Inputs!$B$35</f>
        <v>1279631.9350738595</v>
      </c>
    </row>
    <row r="948" spans="1:117" x14ac:dyDescent="0.75">
      <c r="A948" s="11">
        <v>935</v>
      </c>
      <c r="C948" s="24">
        <f t="shared" ca="1" si="543"/>
        <v>2.6082373286950039E-2</v>
      </c>
      <c r="D948" s="24">
        <f t="shared" ca="1" si="543"/>
        <v>0.95346189565636263</v>
      </c>
      <c r="E948" s="24">
        <f t="shared" ca="1" si="543"/>
        <v>1.1456099598515412</v>
      </c>
      <c r="F948" s="24">
        <f t="shared" ca="1" si="543"/>
        <v>-6.5201019657690977E-4</v>
      </c>
      <c r="G948" s="24">
        <f t="shared" ca="1" si="543"/>
        <v>2.05004481153175</v>
      </c>
      <c r="H948" s="24">
        <f t="shared" ca="1" si="543"/>
        <v>-0.77538128955325436</v>
      </c>
      <c r="I948" s="24">
        <f t="shared" ca="1" si="543"/>
        <v>0.52371429827281313</v>
      </c>
      <c r="J948" s="24">
        <f t="shared" ca="1" si="543"/>
        <v>-0.38814916354033779</v>
      </c>
      <c r="K948" s="24">
        <f t="shared" ca="1" si="543"/>
        <v>0.51766557704460425</v>
      </c>
      <c r="L948" s="24">
        <f t="shared" ca="1" si="543"/>
        <v>-1.6719260756011298</v>
      </c>
      <c r="M948" s="24">
        <f t="shared" ca="1" si="543"/>
        <v>-0.28400623653907742</v>
      </c>
      <c r="N948" s="24">
        <f ca="1">SQRT(Inputs!$B$38)*C948+SQRT(1-Inputs!$B$38)*_xlfn.NORM.S.INV(RAND())</f>
        <v>8.5083873364253451E-2</v>
      </c>
      <c r="O948" s="24">
        <f ca="1">SQRT(Inputs!$B$38)*D948+SQRT(1-Inputs!$B$38)*_xlfn.NORM.S.INV(RAND())</f>
        <v>1.0600729859059108</v>
      </c>
      <c r="P948" s="24">
        <f ca="1">SQRT(Inputs!$B$38)*E948+SQRT(1-Inputs!$B$38)*_xlfn.NORM.S.INV(RAND())</f>
        <v>1.6093292925348013</v>
      </c>
      <c r="Q948" s="24">
        <f ca="1">SQRT(Inputs!$B$38)*F948+SQRT(1-Inputs!$B$38)*_xlfn.NORM.S.INV(RAND())</f>
        <v>-0.64761853649285217</v>
      </c>
      <c r="R948" s="24">
        <f ca="1">SQRT(Inputs!$B$38)*G948+SQRT(1-Inputs!$B$38)*_xlfn.NORM.S.INV(RAND())</f>
        <v>1.7176908804923245</v>
      </c>
      <c r="S948" s="24">
        <f ca="1">SQRT(Inputs!$B$38)*H948+SQRT(1-Inputs!$B$38)*_xlfn.NORM.S.INV(RAND())</f>
        <v>0.5223044446710905</v>
      </c>
      <c r="T948" s="24">
        <f ca="1">SQRT(Inputs!$B$38)*I948+SQRT(1-Inputs!$B$38)*_xlfn.NORM.S.INV(RAND())</f>
        <v>-0.4381457979343979</v>
      </c>
      <c r="U948" s="24">
        <f ca="1">SQRT(Inputs!$B$38)*J948+SQRT(1-Inputs!$B$38)*_xlfn.NORM.S.INV(RAND())</f>
        <v>-0.49946090573405905</v>
      </c>
      <c r="V948" s="24">
        <f ca="1">SQRT(Inputs!$B$38)*K948+SQRT(1-Inputs!$B$38)*_xlfn.NORM.S.INV(RAND())</f>
        <v>-6.8209879403952012E-2</v>
      </c>
      <c r="W948" s="24">
        <f ca="1">SQRT(Inputs!$B$38)*L948+SQRT(1-Inputs!$B$38)*_xlfn.NORM.S.INV(RAND())</f>
        <v>-0.85117637458387618</v>
      </c>
      <c r="X948" s="24">
        <f ca="1">SQRT(Inputs!$B$38)*M948+SQRT(1-Inputs!$B$38)*_xlfn.NORM.S.INV(RAND())</f>
        <v>-0.67526264831158744</v>
      </c>
      <c r="Y948" s="24">
        <f ca="1">SQRT(Inputs!$B$38)*C948+SQRT(1-Inputs!$B$38)*_xlfn.NORM.S.INV(RAND())</f>
        <v>0.17185568164040949</v>
      </c>
      <c r="Z948" s="24">
        <f ca="1">SQRT(Inputs!$B$38)*D948+SQRT(1-Inputs!$B$38)*_xlfn.NORM.S.INV(RAND())</f>
        <v>-7.7664099865304648E-2</v>
      </c>
      <c r="AA948" s="24">
        <f ca="1">SQRT(Inputs!$B$38)*E948+SQRT(1-Inputs!$B$38)*_xlfn.NORM.S.INV(RAND())</f>
        <v>0.75983394153466088</v>
      </c>
      <c r="AB948" s="24">
        <f ca="1">SQRT(Inputs!$B$38)*F948+SQRT(1-Inputs!$B$38)*_xlfn.NORM.S.INV(RAND())</f>
        <v>-0.15927672691861716</v>
      </c>
      <c r="AC948" s="24">
        <f ca="1">SQRT(Inputs!$B$38)*G948+SQRT(1-Inputs!$B$38)*_xlfn.NORM.S.INV(RAND())</f>
        <v>1.5714434247430318</v>
      </c>
      <c r="AD948" s="24">
        <f ca="1">SQRT(Inputs!$B$38)*H948+SQRT(1-Inputs!$B$38)*_xlfn.NORM.S.INV(RAND())</f>
        <v>-1.6216977981581557</v>
      </c>
      <c r="AE948" s="24">
        <f ca="1">SQRT(Inputs!$B$38)*I948+SQRT(1-Inputs!$B$38)*_xlfn.NORM.S.INV(RAND())</f>
        <v>6.5347080356783493E-2</v>
      </c>
      <c r="AF948" s="24">
        <f ca="1">SQRT(Inputs!$B$38)*J948+SQRT(1-Inputs!$B$38)*_xlfn.NORM.S.INV(RAND())</f>
        <v>0.50782907106226505</v>
      </c>
      <c r="AG948" s="24">
        <f ca="1">SQRT(Inputs!$B$38)*K948+SQRT(1-Inputs!$B$38)*_xlfn.NORM.S.INV(RAND())</f>
        <v>-0.61746691535801679</v>
      </c>
      <c r="AH948" s="24">
        <f ca="1">SQRT(Inputs!$B$38)*L948+SQRT(1-Inputs!$B$38)*_xlfn.NORM.S.INV(RAND())</f>
        <v>-1.3302831946705673</v>
      </c>
      <c r="AI948" s="24">
        <f ca="1">SQRT(Inputs!$B$38)*M948+SQRT(1-Inputs!$B$38)*_xlfn.NORM.S.INV(RAND())</f>
        <v>-8.4124098142468656E-2</v>
      </c>
      <c r="AJ948" s="24">
        <f ca="1">SQRT(Inputs!$B$38)*C948+SQRT(1-Inputs!$B$38)*_xlfn.NORM.S.INV(RAND())</f>
        <v>-4.9010256806886324E-2</v>
      </c>
      <c r="AK948" s="24">
        <f ca="1">SQRT(Inputs!$B$38)*D948+SQRT(1-Inputs!$B$38)*_xlfn.NORM.S.INV(RAND())</f>
        <v>0.38088410757148683</v>
      </c>
      <c r="AL948" s="24">
        <f ca="1">SQRT(Inputs!$B$38)*E948+SQRT(1-Inputs!$B$38)*_xlfn.NORM.S.INV(RAND())</f>
        <v>1.0863536226146968</v>
      </c>
      <c r="AM948" s="24">
        <f ca="1">SQRT(Inputs!$B$38)*F948+SQRT(1-Inputs!$B$38)*_xlfn.NORM.S.INV(RAND())</f>
        <v>0.28735220699700126</v>
      </c>
      <c r="AN948" s="24">
        <f ca="1">SQRT(Inputs!$B$38)*G948+SQRT(1-Inputs!$B$38)*_xlfn.NORM.S.INV(RAND())</f>
        <v>-0.32915592995788701</v>
      </c>
      <c r="AO948" s="24">
        <f ca="1">SQRT(Inputs!$B$38)*H948+SQRT(1-Inputs!$B$38)*_xlfn.NORM.S.INV(RAND())</f>
        <v>-0.57389367509170852</v>
      </c>
      <c r="AP948" s="24">
        <f ca="1">SQRT(Inputs!$B$38)*I948+SQRT(1-Inputs!$B$38)*_xlfn.NORM.S.INV(RAND())</f>
        <v>0.89568323352623647</v>
      </c>
      <c r="AQ948" s="24">
        <f ca="1">SQRT(Inputs!$B$38)*J948+SQRT(1-Inputs!$B$38)*_xlfn.NORM.S.INV(RAND())</f>
        <v>-0.95222645249938043</v>
      </c>
      <c r="AR948" s="24">
        <f ca="1">SQRT(Inputs!$B$38)*K948+SQRT(1-Inputs!$B$38)*_xlfn.NORM.S.INV(RAND())</f>
        <v>0.71813079759729859</v>
      </c>
      <c r="AS948" s="24">
        <f ca="1">SQRT(Inputs!$B$38)*L948+SQRT(1-Inputs!$B$38)*_xlfn.NORM.S.INV(RAND())</f>
        <v>-0.99410177517063869</v>
      </c>
      <c r="AT948" s="24">
        <f ca="1">SQRT(Inputs!$B$38)*M948+SQRT(1-Inputs!$B$38)*_xlfn.NORM.S.INV(RAND())</f>
        <v>-0.57985930815495856</v>
      </c>
      <c r="AU948" s="15">
        <f ca="1">Inputs!$B$6*EXP($B$8-0.5*C$5^2+C$5*N948)</f>
        <v>5031.0561157716947</v>
      </c>
      <c r="AV948" s="15">
        <f t="shared" ca="1" si="510"/>
        <v>7156.9038442778192</v>
      </c>
      <c r="AW948" s="15">
        <f t="shared" ca="1" si="511"/>
        <v>10842.149763244015</v>
      </c>
      <c r="AX948" s="15">
        <f t="shared" ca="1" si="512"/>
        <v>12208.353215241836</v>
      </c>
      <c r="AY948" s="15">
        <f t="shared" ca="1" si="513"/>
        <v>18234.189374540056</v>
      </c>
      <c r="AZ948" s="15">
        <f t="shared" ca="1" si="514"/>
        <v>23621.166026971696</v>
      </c>
      <c r="BA948" s="15">
        <f t="shared" ca="1" si="515"/>
        <v>27610.66829565867</v>
      </c>
      <c r="BB948" s="15">
        <f t="shared" ca="1" si="516"/>
        <v>32153.924773163308</v>
      </c>
      <c r="BC948" s="15">
        <f t="shared" ca="1" si="517"/>
        <v>39121.934933373253</v>
      </c>
      <c r="BD948" s="15">
        <f t="shared" ca="1" si="518"/>
        <v>44260.277416883684</v>
      </c>
      <c r="BE948" s="15">
        <f t="shared" ca="1" si="519"/>
        <v>51000.158589277504</v>
      </c>
      <c r="BF948" s="15">
        <f ca="1">Inputs!$B$13*EXP($B$9-0.5*C$6^2+C$6*Y948)</f>
        <v>14310.362771352669</v>
      </c>
      <c r="BG948" s="15">
        <f t="shared" ca="1" si="520"/>
        <v>17197.84388481954</v>
      </c>
      <c r="BH948" s="15">
        <f t="shared" ca="1" si="521"/>
        <v>23834.793702352159</v>
      </c>
      <c r="BI948" s="15">
        <f t="shared" ca="1" si="522"/>
        <v>28470.763319852114</v>
      </c>
      <c r="BJ948" s="15">
        <f t="shared" ca="1" si="523"/>
        <v>43776.536024681038</v>
      </c>
      <c r="BK948" s="15">
        <f t="shared" ca="1" si="524"/>
        <v>43083.489087965718</v>
      </c>
      <c r="BL948" s="15">
        <f t="shared" ca="1" si="525"/>
        <v>53372.943986264108</v>
      </c>
      <c r="BM948" s="15">
        <f t="shared" ca="1" si="526"/>
        <v>69879.110339911509</v>
      </c>
      <c r="BN948" s="15">
        <f t="shared" ca="1" si="527"/>
        <v>79812.842516837482</v>
      </c>
      <c r="BO948" s="15">
        <f t="shared" ca="1" si="528"/>
        <v>84132.149519044891</v>
      </c>
      <c r="BP948" s="15">
        <f t="shared" ca="1" si="529"/>
        <v>102568.66251199847</v>
      </c>
      <c r="BQ948" s="15">
        <f ca="1">Inputs!$B$20*EXP($B$10-0.5*C$7^2+C$7*AJ948)</f>
        <v>4215.5932001584051</v>
      </c>
      <c r="BR948" s="15">
        <f t="shared" ca="1" si="530"/>
        <v>6455.5034486719414</v>
      </c>
      <c r="BS948" s="15">
        <f t="shared" ca="1" si="531"/>
        <v>12077.017066201066</v>
      </c>
      <c r="BT948" s="15">
        <f t="shared" ca="1" si="532"/>
        <v>17955.328565153766</v>
      </c>
      <c r="BU948" s="15">
        <f t="shared" ca="1" si="533"/>
        <v>22978.901210282311</v>
      </c>
      <c r="BV948" s="15">
        <f t="shared" ca="1" si="534"/>
        <v>28092.689239325333</v>
      </c>
      <c r="BW948" s="15">
        <f t="shared" ca="1" si="535"/>
        <v>47384.368668685522</v>
      </c>
      <c r="BX948" s="15">
        <f t="shared" ca="1" si="536"/>
        <v>54757.302693276426</v>
      </c>
      <c r="BY948" s="15">
        <f t="shared" ca="1" si="537"/>
        <v>88024.430329339826</v>
      </c>
      <c r="BZ948" s="15">
        <f t="shared" ca="1" si="538"/>
        <v>102881.46283907969</v>
      </c>
      <c r="CA948" s="15">
        <f t="shared" ca="1" si="539"/>
        <v>130367.48724223212</v>
      </c>
      <c r="CB948" s="15">
        <f ca="1">(AU948*DCF!C$10-DCF!C$5*MAX(AU948*DCF!C$10,0)-MAX(AU948-Inputs!$B$6,0)/Inputs!$B$10)*DCF!C$6</f>
        <v>1042.5836282852861</v>
      </c>
      <c r="CC948" s="15">
        <f ca="1">(AV948*DCF!D$10-DCF!D$5*MAX(AV948*DCF!D$10,0)-MAX(AV948-AU948,0)/Inputs!$B$10)*DCF!D$6</f>
        <v>1226.1144944019998</v>
      </c>
      <c r="CD948" s="15">
        <f ca="1">(AW948*DCF!E$10-DCF!E$5*MAX(AW948*DCF!E$10,0)-MAX(AW948-AV948,0)/Inputs!$B$10)*DCF!E$6</f>
        <v>1673.209794668433</v>
      </c>
      <c r="CE948" s="15">
        <f ca="1">(AX948*DCF!F$10-DCF!F$5*MAX(AX948*DCF!F$10,0)-MAX(AX948-AW948,0)/Inputs!$B$10)*DCF!F$6</f>
        <v>2380.7909844348728</v>
      </c>
      <c r="CF948" s="15">
        <f ca="1">(AY948*DCF!G$10-DCF!G$5*MAX(AY948*DCF!G$10,0)-MAX(AY948-AX948,0)/Inputs!$B$10)*DCF!G$6</f>
        <v>2598.6997713611231</v>
      </c>
      <c r="CG948" s="15">
        <f ca="1">(AZ948*DCF!H$10-DCF!H$5*MAX(AZ948*DCF!H$10,0)-MAX(AZ948-AY948,0)/Inputs!$B$10)*DCF!H$6</f>
        <v>3629.5120482068969</v>
      </c>
      <c r="CH948" s="15">
        <f ca="1">(BA948*DCF!I$10-DCF!I$5*MAX(BA948*DCF!I$10,0)-MAX(BA948-AZ948,0)/Inputs!$B$10)*DCF!I$6</f>
        <v>4389.0437057766349</v>
      </c>
      <c r="CI948" s="15">
        <f ca="1">(BB948*DCF!J$10-DCF!J$5*MAX(BB948*DCF!J$10,0)-MAX(BB948-BA948,0)/Inputs!$B$10)*DCF!J$6</f>
        <v>4829.2324463010109</v>
      </c>
      <c r="CJ948" s="15">
        <f ca="1">(BC948*DCF!K$10-DCF!K$5*MAX(BC948*DCF!K$10,0)-MAX(BC948-BB948,0)/Inputs!$B$10)*DCF!K$6</f>
        <v>5322.5878725585108</v>
      </c>
      <c r="CK948" s="15">
        <f ca="1">(BD948*DCF!L$10-DCF!L$5*MAX(BD948*DCF!L$10,0)-MAX(BD948-BC948,0)/Inputs!$B$10)*DCF!L$6</f>
        <v>6010.8206063207635</v>
      </c>
      <c r="CL948" s="15">
        <f ca="1">(BE948*DCF!M$10-DCF!M$5*MAX(BE948*DCF!M$10,0)-MAX(BE948-BD948,0)/Inputs!$B$10)*DCF!M$6</f>
        <v>6391.6311943248493</v>
      </c>
      <c r="CM948" s="15">
        <f ca="1">(BF948*DCF!C$28-DCF!C$5*MAX(BF948*DCF!C$28,0)-MAX(BF948-Inputs!$B$13,0)/Inputs!$B$17)*DCF!C$6</f>
        <v>3692.2873509927254</v>
      </c>
      <c r="CN948" s="15">
        <f ca="1">(BG948*DCF!D$28-DCF!D$5*MAX(BG948*DCF!D$28,0)-MAX(BG948-BF948,0)/Inputs!$B$17)*DCF!D$6</f>
        <v>4449.1295604661409</v>
      </c>
      <c r="CO948" s="15">
        <f ca="1">(BH948*DCF!E$28-DCF!E$5*MAX(BH948*DCF!E$28,0)-MAX(BH948-BG948,0)/Inputs!$B$17)*DCF!E$6</f>
        <v>5442.386536545735</v>
      </c>
      <c r="CP948" s="15">
        <f ca="1">(BI948*DCF!F$28-DCF!F$5*MAX(BI948*DCF!F$28,0)-MAX(BI948-BH948,0)/Inputs!$B$17)*DCF!F$6</f>
        <v>6885.0107509231193</v>
      </c>
      <c r="CQ948" s="15">
        <f ca="1">(BJ948*DCF!G$28-DCF!G$5*MAX(BJ948*DCF!G$28,0)-MAX(BJ948-BI948,0)/Inputs!$B$17)*DCF!G$6</f>
        <v>8783.874636845092</v>
      </c>
      <c r="CR948" s="15">
        <f ca="1">(BK948*DCF!H$28-DCF!H$5*MAX(BK948*DCF!H$28,0)-MAX(BK948-BJ948,0)/Inputs!$B$17)*DCF!H$6</f>
        <v>10655.022179878342</v>
      </c>
      <c r="CS948" s="15">
        <f ca="1">(BL948*DCF!I$28-DCF!I$5*MAX(BL948*DCF!I$28,0)-MAX(BL948-BK948,0)/Inputs!$B$17)*DCF!I$6</f>
        <v>11073.957653160111</v>
      </c>
      <c r="CT948" s="15">
        <f ca="1">(BM948*DCF!J$28-DCF!J$5*MAX(BM948*DCF!J$28,0)-MAX(BM948-BL948,0)/Inputs!$B$17)*DCF!J$6</f>
        <v>13400.259897271008</v>
      </c>
      <c r="CU948" s="15">
        <f ca="1">(BN948*DCF!K$28-DCF!K$5*MAX(BN948*DCF!K$28,0)-MAX(BN948-BM948,0)/Inputs!$B$17)*DCF!K$6</f>
        <v>15638.384242513765</v>
      </c>
      <c r="CV948" s="15">
        <f ca="1">(BO948*DCF!L$28-DCF!L$5*MAX(BO948*DCF!L$28,0)-MAX(BO948-BN948,0)/Inputs!$B$17)*DCF!L$6</f>
        <v>16297.392962547221</v>
      </c>
      <c r="CW948" s="15">
        <f ca="1">(BP948*DCF!M$28-DCF!M$5*MAX(BP948*DCF!M$28,0)-MAX(BP948-BO948,0)/Inputs!$B$17)*DCF!M$6</f>
        <v>17371.219550305203</v>
      </c>
      <c r="CX948" s="15">
        <f ca="1">(BQ948*DCF!C$46-DCF!C$5*MAX(BQ948*DCF!C$46,0)-MAX(BQ948-Inputs!$B$20,0)/Inputs!$B$24)*DCF!C$6</f>
        <v>-1442.2123788626363</v>
      </c>
      <c r="CY948" s="15">
        <f ca="1">(BR948*DCF!D$46-DCF!D$5*MAX(BR948*DCF!D$46,0)-MAX(BR948-BQ948,0)/Inputs!$B$24)*DCF!D$6</f>
        <v>-2057.5550044993843</v>
      </c>
      <c r="CZ948" s="15">
        <f ca="1">(BS948*DCF!E$46-DCF!E$5*MAX(BS948*DCF!E$46,0)-MAX(BS948-BR948,0)/Inputs!$B$24)*DCF!E$6</f>
        <v>-3643.9742059504861</v>
      </c>
      <c r="DA948" s="15">
        <f ca="1">(BT948*DCF!F$46-DCF!F$5*MAX(BT948*DCF!F$46,0)-MAX(BT948-BS948,0)/Inputs!$B$24)*DCF!F$6</f>
        <v>-3448.0995927321078</v>
      </c>
      <c r="DB948" s="15">
        <f ca="1">(BU948*DCF!G$46-DCF!G$5*MAX(BU948*DCF!G$46,0)-MAX(BU948-BT948,0)/Inputs!$B$24)*DCF!G$6</f>
        <v>-2462.7954200935969</v>
      </c>
      <c r="DC948" s="15">
        <f ca="1">(BV948*DCF!H$46-DCF!H$5*MAX(BV948*DCF!H$46,0)-MAX(BV948-BU948,0)/Inputs!$B$24)*DCF!H$6</f>
        <v>-1589.0782973260182</v>
      </c>
      <c r="DD948" s="15">
        <f ca="1">(BW948*DCF!I$46-DCF!I$5*MAX(BW948*DCF!I$46,0)-MAX(BW948-BV948,0)/Inputs!$B$24)*DCF!I$6</f>
        <v>-4443.5344957874186</v>
      </c>
      <c r="DE948" s="15">
        <f ca="1">(BX948*DCF!J$46-DCF!J$5*MAX(BX948*DCF!J$46,0)-MAX(BX948-BW948,0)/Inputs!$B$24)*DCF!J$6</f>
        <v>341.73573481070173</v>
      </c>
      <c r="DF948" s="15">
        <f ca="1">(BY948*DCF!K$46-DCF!K$5*MAX(BY948*DCF!K$46,0)-MAX(BY948-BX948,0)/Inputs!$B$24)*DCF!K$6</f>
        <v>-3121.3111468560933</v>
      </c>
      <c r="DG948" s="15">
        <f ca="1">(BZ948*DCF!L$46-DCF!L$5*MAX(BZ948*DCF!L$46,0)-MAX(BZ948-BY948,0)/Inputs!$B$24)*DCF!L$6</f>
        <v>3749.5244475012391</v>
      </c>
      <c r="DH948" s="15">
        <f ca="1">(CA948*DCF!M$46-DCF!M$5*MAX(CA948*DCF!M$46,0)-MAX(CA948-BZ948,0)/Inputs!$B$24)*DCF!M$6</f>
        <v>4474.1754623424195</v>
      </c>
      <c r="DI948" s="15">
        <f ca="1">SUM(CB948:CL948)+BE948*DCF!M$10*(1+Inputs!$B$30)*(1-Inputs!$B$33)*(1-Inputs!$B$30/Inputs!$B$31)/(Inputs!$B$29-Inputs!$B$30)*DCF!M$6</f>
        <v>181428.34230787912</v>
      </c>
      <c r="DJ948" s="15">
        <f ca="1">SUM(CM948:CW948)+BP948*DCF!M$28*(1+Inputs!$B$30)*(1-Inputs!$B$33)*(1-Inputs!$B$30/Inputs!$B$31)/(Inputs!$B$29-Inputs!$B$30)*DCF!M$6</f>
        <v>494288.85078950116</v>
      </c>
      <c r="DK948" s="15">
        <f ca="1">SUM(CX948:DH948)+CA948*DCF!M$46*(1+Inputs!$B$30)*(1-Inputs!$B$33)*(1-Inputs!$B$30/Inputs!$B$31)/(Inputs!$B$29-Inputs!$B$30)*DCF!M$6</f>
        <v>187920.4533951472</v>
      </c>
      <c r="DM948" s="15">
        <f ca="1">DI948+DJ948+DK948+Inputs!$B$34+Inputs!$B$36-Inputs!$B$35</f>
        <v>940488.64649252745</v>
      </c>
    </row>
    <row r="949" spans="1:117" x14ac:dyDescent="0.75">
      <c r="A949" s="11">
        <v>936</v>
      </c>
      <c r="C949" s="24">
        <f t="shared" ca="1" si="543"/>
        <v>1.3049206608696835</v>
      </c>
      <c r="D949" s="24">
        <f t="shared" ca="1" si="543"/>
        <v>-0.35425093829279658</v>
      </c>
      <c r="E949" s="24">
        <f t="shared" ca="1" si="543"/>
        <v>0.23343863191389558</v>
      </c>
      <c r="F949" s="24">
        <f t="shared" ca="1" si="543"/>
        <v>-1.9562154633847431</v>
      </c>
      <c r="G949" s="24">
        <f t="shared" ca="1" si="543"/>
        <v>-0.77633258023660445</v>
      </c>
      <c r="H949" s="24">
        <f t="shared" ca="1" si="543"/>
        <v>-0.59710358775672379</v>
      </c>
      <c r="I949" s="24">
        <f t="shared" ca="1" si="543"/>
        <v>5.315430545000293E-2</v>
      </c>
      <c r="J949" s="24">
        <f t="shared" ca="1" si="543"/>
        <v>0.22355730410841512</v>
      </c>
      <c r="K949" s="24">
        <f t="shared" ca="1" si="543"/>
        <v>4.9286107505285615E-2</v>
      </c>
      <c r="L949" s="24">
        <f t="shared" ca="1" si="543"/>
        <v>0.9610192100160232</v>
      </c>
      <c r="M949" s="24">
        <f t="shared" ca="1" si="543"/>
        <v>-0.71812236767761306</v>
      </c>
      <c r="N949" s="24">
        <f ca="1">SQRT(Inputs!$B$38)*C949+SQRT(1-Inputs!$B$38)*_xlfn.NORM.S.INV(RAND())</f>
        <v>0.38931910803430697</v>
      </c>
      <c r="O949" s="24">
        <f ca="1">SQRT(Inputs!$B$38)*D949+SQRT(1-Inputs!$B$38)*_xlfn.NORM.S.INV(RAND())</f>
        <v>0.27898589519804706</v>
      </c>
      <c r="P949" s="24">
        <f ca="1">SQRT(Inputs!$B$38)*E949+SQRT(1-Inputs!$B$38)*_xlfn.NORM.S.INV(RAND())</f>
        <v>-1.7121509250531299</v>
      </c>
      <c r="Q949" s="24">
        <f ca="1">SQRT(Inputs!$B$38)*F949+SQRT(1-Inputs!$B$38)*_xlfn.NORM.S.INV(RAND())</f>
        <v>-3.0928045216523428</v>
      </c>
      <c r="R949" s="24">
        <f ca="1">SQRT(Inputs!$B$38)*G949+SQRT(1-Inputs!$B$38)*_xlfn.NORM.S.INV(RAND())</f>
        <v>0.39228555821796729</v>
      </c>
      <c r="S949" s="24">
        <f ca="1">SQRT(Inputs!$B$38)*H949+SQRT(1-Inputs!$B$38)*_xlfn.NORM.S.INV(RAND())</f>
        <v>1.4988467801294649</v>
      </c>
      <c r="T949" s="24">
        <f ca="1">SQRT(Inputs!$B$38)*I949+SQRT(1-Inputs!$B$38)*_xlfn.NORM.S.INV(RAND())</f>
        <v>-7.7698913622592139E-2</v>
      </c>
      <c r="U949" s="24">
        <f ca="1">SQRT(Inputs!$B$38)*J949+SQRT(1-Inputs!$B$38)*_xlfn.NORM.S.INV(RAND())</f>
        <v>-1.3343047629568148</v>
      </c>
      <c r="V949" s="24">
        <f ca="1">SQRT(Inputs!$B$38)*K949+SQRT(1-Inputs!$B$38)*_xlfn.NORM.S.INV(RAND())</f>
        <v>1.0360305245560637</v>
      </c>
      <c r="W949" s="24">
        <f ca="1">SQRT(Inputs!$B$38)*L949+SQRT(1-Inputs!$B$38)*_xlfn.NORM.S.INV(RAND())</f>
        <v>0.41193089595020743</v>
      </c>
      <c r="X949" s="24">
        <f ca="1">SQRT(Inputs!$B$38)*M949+SQRT(1-Inputs!$B$38)*_xlfn.NORM.S.INV(RAND())</f>
        <v>-0.42390359931811539</v>
      </c>
      <c r="Y949" s="24">
        <f ca="1">SQRT(Inputs!$B$38)*C949+SQRT(1-Inputs!$B$38)*_xlfn.NORM.S.INV(RAND())</f>
        <v>0.90028867864296924</v>
      </c>
      <c r="Z949" s="24">
        <f ca="1">SQRT(Inputs!$B$38)*D949+SQRT(1-Inputs!$B$38)*_xlfn.NORM.S.INV(RAND())</f>
        <v>-0.71488081133013781</v>
      </c>
      <c r="AA949" s="24">
        <f ca="1">SQRT(Inputs!$B$38)*E949+SQRT(1-Inputs!$B$38)*_xlfn.NORM.S.INV(RAND())</f>
        <v>-1.2901167300189469</v>
      </c>
      <c r="AB949" s="24">
        <f ca="1">SQRT(Inputs!$B$38)*F949+SQRT(1-Inputs!$B$38)*_xlfn.NORM.S.INV(RAND())</f>
        <v>-1.0063101704014576</v>
      </c>
      <c r="AC949" s="24">
        <f ca="1">SQRT(Inputs!$B$38)*G949+SQRT(1-Inputs!$B$38)*_xlfn.NORM.S.INV(RAND())</f>
        <v>-1.0012695422608244</v>
      </c>
      <c r="AD949" s="24">
        <f ca="1">SQRT(Inputs!$B$38)*H949+SQRT(1-Inputs!$B$38)*_xlfn.NORM.S.INV(RAND())</f>
        <v>0.35272011241592799</v>
      </c>
      <c r="AE949" s="24">
        <f ca="1">SQRT(Inputs!$B$38)*I949+SQRT(1-Inputs!$B$38)*_xlfn.NORM.S.INV(RAND())</f>
        <v>-6.6280041614320176E-2</v>
      </c>
      <c r="AF949" s="24">
        <f ca="1">SQRT(Inputs!$B$38)*J949+SQRT(1-Inputs!$B$38)*_xlfn.NORM.S.INV(RAND())</f>
        <v>0.39183767457236934</v>
      </c>
      <c r="AG949" s="24">
        <f ca="1">SQRT(Inputs!$B$38)*K949+SQRT(1-Inputs!$B$38)*_xlfn.NORM.S.INV(RAND())</f>
        <v>-0.47587173171603764</v>
      </c>
      <c r="AH949" s="24">
        <f ca="1">SQRT(Inputs!$B$38)*L949+SQRT(1-Inputs!$B$38)*_xlfn.NORM.S.INV(RAND())</f>
        <v>1.9690218378144109E-2</v>
      </c>
      <c r="AI949" s="24">
        <f ca="1">SQRT(Inputs!$B$38)*M949+SQRT(1-Inputs!$B$38)*_xlfn.NORM.S.INV(RAND())</f>
        <v>0.24054779133276133</v>
      </c>
      <c r="AJ949" s="24">
        <f ca="1">SQRT(Inputs!$B$38)*C949+SQRT(1-Inputs!$B$38)*_xlfn.NORM.S.INV(RAND())</f>
        <v>-0.14753823165965263</v>
      </c>
      <c r="AK949" s="24">
        <f ca="1">SQRT(Inputs!$B$38)*D949+SQRT(1-Inputs!$B$38)*_xlfn.NORM.S.INV(RAND())</f>
        <v>0.99902270942999438</v>
      </c>
      <c r="AL949" s="24">
        <f ca="1">SQRT(Inputs!$B$38)*E949+SQRT(1-Inputs!$B$38)*_xlfn.NORM.S.INV(RAND())</f>
        <v>0.87423833621151714</v>
      </c>
      <c r="AM949" s="24">
        <f ca="1">SQRT(Inputs!$B$38)*F949+SQRT(1-Inputs!$B$38)*_xlfn.NORM.S.INV(RAND())</f>
        <v>0.4862713286446172</v>
      </c>
      <c r="AN949" s="24">
        <f ca="1">SQRT(Inputs!$B$38)*G949+SQRT(1-Inputs!$B$38)*_xlfn.NORM.S.INV(RAND())</f>
        <v>-0.98349710818891067</v>
      </c>
      <c r="AO949" s="24">
        <f ca="1">SQRT(Inputs!$B$38)*H949+SQRT(1-Inputs!$B$38)*_xlfn.NORM.S.INV(RAND())</f>
        <v>-1.1329592305811962</v>
      </c>
      <c r="AP949" s="24">
        <f ca="1">SQRT(Inputs!$B$38)*I949+SQRT(1-Inputs!$B$38)*_xlfn.NORM.S.INV(RAND())</f>
        <v>2.045322557213781</v>
      </c>
      <c r="AQ949" s="24">
        <f ca="1">SQRT(Inputs!$B$38)*J949+SQRT(1-Inputs!$B$38)*_xlfn.NORM.S.INV(RAND())</f>
        <v>-0.27572694966184264</v>
      </c>
      <c r="AR949" s="24">
        <f ca="1">SQRT(Inputs!$B$38)*K949+SQRT(1-Inputs!$B$38)*_xlfn.NORM.S.INV(RAND())</f>
        <v>0.43905630005230023</v>
      </c>
      <c r="AS949" s="24">
        <f ca="1">SQRT(Inputs!$B$38)*L949+SQRT(1-Inputs!$B$38)*_xlfn.NORM.S.INV(RAND())</f>
        <v>-0.11119069047713159</v>
      </c>
      <c r="AT949" s="24">
        <f ca="1">SQRT(Inputs!$B$38)*M949+SQRT(1-Inputs!$B$38)*_xlfn.NORM.S.INV(RAND())</f>
        <v>-0.16650864515105407</v>
      </c>
      <c r="AU949" s="15">
        <f ca="1">Inputs!$B$6*EXP($B$8-0.5*C$5^2+C$5*N949)</f>
        <v>5285.0253637131473</v>
      </c>
      <c r="AV949" s="15">
        <f t="shared" ca="1" si="510"/>
        <v>6702.4970822355453</v>
      </c>
      <c r="AW949" s="15">
        <f t="shared" ca="1" si="511"/>
        <v>6487.2510221960065</v>
      </c>
      <c r="AX949" s="15">
        <f t="shared" ca="1" si="512"/>
        <v>5381.8587954292561</v>
      </c>
      <c r="AY949" s="15">
        <f t="shared" ca="1" si="513"/>
        <v>6885.5183381556517</v>
      </c>
      <c r="AZ949" s="15">
        <f t="shared" ca="1" si="514"/>
        <v>9932.3936161560305</v>
      </c>
      <c r="BA949" s="15">
        <f t="shared" ca="1" si="515"/>
        <v>12056.269490470455</v>
      </c>
      <c r="BB949" s="15">
        <f t="shared" ca="1" si="516"/>
        <v>12913.51437042197</v>
      </c>
      <c r="BC949" s="15">
        <f t="shared" ca="1" si="517"/>
        <v>17479.265979111984</v>
      </c>
      <c r="BD949" s="15">
        <f t="shared" ca="1" si="518"/>
        <v>22254.907676769788</v>
      </c>
      <c r="BE949" s="15">
        <f t="shared" ca="1" si="519"/>
        <v>26237.706497150954</v>
      </c>
      <c r="BF949" s="15">
        <f ca="1">Inputs!$B$13*EXP($B$9-0.5*C$6^2+C$6*Y949)</f>
        <v>16533.590566340878</v>
      </c>
      <c r="BG949" s="15">
        <f t="shared" ca="1" si="520"/>
        <v>17711.529510280932</v>
      </c>
      <c r="BH949" s="15">
        <f t="shared" ca="1" si="521"/>
        <v>17471.635619644025</v>
      </c>
      <c r="BI949" s="15">
        <f t="shared" ca="1" si="522"/>
        <v>18318.932348959126</v>
      </c>
      <c r="BJ949" s="15">
        <f t="shared" ca="1" si="523"/>
        <v>19439.561695607317</v>
      </c>
      <c r="BK949" s="15">
        <f t="shared" ca="1" si="524"/>
        <v>25032.022523840209</v>
      </c>
      <c r="BL949" s="15">
        <f t="shared" ca="1" si="525"/>
        <v>30485.837846249829</v>
      </c>
      <c r="BM949" s="15">
        <f t="shared" ca="1" si="526"/>
        <v>39342.907430060535</v>
      </c>
      <c r="BN949" s="15">
        <f t="shared" ca="1" si="527"/>
        <v>45704.719702144932</v>
      </c>
      <c r="BO949" s="15">
        <f t="shared" ca="1" si="528"/>
        <v>56363.80175737221</v>
      </c>
      <c r="BP949" s="15">
        <f t="shared" ca="1" si="529"/>
        <v>71289.921953362165</v>
      </c>
      <c r="BQ949" s="15">
        <f ca="1">Inputs!$B$20*EXP($B$10-0.5*C$7^2+C$7*AJ949)</f>
        <v>4070.8187653381783</v>
      </c>
      <c r="BR949" s="15">
        <f t="shared" ca="1" si="530"/>
        <v>7585.9307317147732</v>
      </c>
      <c r="BS949" s="15">
        <f t="shared" ca="1" si="531"/>
        <v>13353.071060913162</v>
      </c>
      <c r="BT949" s="15">
        <f t="shared" ca="1" si="532"/>
        <v>20915.949373231622</v>
      </c>
      <c r="BU949" s="15">
        <f t="shared" ca="1" si="533"/>
        <v>22848.162119916291</v>
      </c>
      <c r="BV949" s="15">
        <f t="shared" ca="1" si="534"/>
        <v>24627.087077489334</v>
      </c>
      <c r="BW949" s="15">
        <f t="shared" ca="1" si="535"/>
        <v>52981.895161574219</v>
      </c>
      <c r="BX949" s="15">
        <f t="shared" ca="1" si="536"/>
        <v>70118.680795019594</v>
      </c>
      <c r="BY949" s="15">
        <f t="shared" ca="1" si="537"/>
        <v>106857.807270062</v>
      </c>
      <c r="BZ949" s="15">
        <f t="shared" ca="1" si="538"/>
        <v>146902.78636223872</v>
      </c>
      <c r="CA949" s="15">
        <f t="shared" ca="1" si="539"/>
        <v>200337.53080932435</v>
      </c>
      <c r="CB949" s="15">
        <f ca="1">(AU949*DCF!C$10-DCF!C$5*MAX(AU949*DCF!C$10,0)-MAX(AU949-Inputs!$B$6,0)/Inputs!$B$10)*DCF!C$6</f>
        <v>1040.7727822797756</v>
      </c>
      <c r="CC949" s="15">
        <f ca="1">(AV949*DCF!D$10-DCF!D$5*MAX(AV949*DCF!D$10,0)-MAX(AV949-AU949,0)/Inputs!$B$10)*DCF!D$6</f>
        <v>1288.0748751762769</v>
      </c>
      <c r="CD949" s="15">
        <f ca="1">(AW949*DCF!E$10-DCF!E$5*MAX(AW949*DCF!E$10,0)-MAX(AW949-AV949,0)/Inputs!$B$10)*DCF!E$6</f>
        <v>1497.8029926801612</v>
      </c>
      <c r="CE949" s="15">
        <f ca="1">(AX949*DCF!F$10-DCF!F$5*MAX(AX949*DCF!F$10,0)-MAX(AX949-AW949,0)/Inputs!$B$10)*DCF!F$6</f>
        <v>1174.8511980640965</v>
      </c>
      <c r="CF949" s="15">
        <f ca="1">(AY949*DCF!G$10-DCF!G$5*MAX(AY949*DCF!G$10,0)-MAX(AY949-AX949,0)/Inputs!$B$10)*DCF!G$6</f>
        <v>1129.6618056962432</v>
      </c>
      <c r="CG949" s="15">
        <f ca="1">(AZ949*DCF!H$10-DCF!H$5*MAX(AZ949*DCF!H$10,0)-MAX(AZ949-AY949,0)/Inputs!$B$10)*DCF!H$6</f>
        <v>1387.3540168323716</v>
      </c>
      <c r="CH949" s="15">
        <f ca="1">(BA949*DCF!I$10-DCF!I$5*MAX(BA949*DCF!I$10,0)-MAX(BA949-AZ949,0)/Inputs!$B$10)*DCF!I$6</f>
        <v>1853.8505645853672</v>
      </c>
      <c r="CI949" s="15">
        <f ca="1">(BB949*DCF!J$10-DCF!J$5*MAX(BB949*DCF!J$10,0)-MAX(BB949-BA949,0)/Inputs!$B$10)*DCF!J$6</f>
        <v>2086.0876942113805</v>
      </c>
      <c r="CJ949" s="15">
        <f ca="1">(BC949*DCF!K$10-DCF!K$5*MAX(BC949*DCF!K$10,0)-MAX(BC949-BB949,0)/Inputs!$B$10)*DCF!K$6</f>
        <v>2174.745382303207</v>
      </c>
      <c r="CK949" s="15">
        <f ca="1">(BD949*DCF!L$10-DCF!L$5*MAX(BD949*DCF!L$10,0)-MAX(BD949-BC949,0)/Inputs!$B$10)*DCF!L$6</f>
        <v>2738.8954803665401</v>
      </c>
      <c r="CL949" s="15">
        <f ca="1">(BE949*DCF!M$10-DCF!M$5*MAX(BE949*DCF!M$10,0)-MAX(BE949-BD949,0)/Inputs!$B$10)*DCF!M$6</f>
        <v>3226.6918715348402</v>
      </c>
      <c r="CM949" s="15">
        <f ca="1">(BF949*DCF!C$28-DCF!C$5*MAX(BF949*DCF!C$28,0)-MAX(BF949-Inputs!$B$13,0)/Inputs!$B$17)*DCF!C$6</f>
        <v>3857.3543660997839</v>
      </c>
      <c r="CN949" s="15">
        <f ca="1">(BG949*DCF!D$28-DCF!D$5*MAX(BG949*DCF!D$28,0)-MAX(BG949-BF949,0)/Inputs!$B$17)*DCF!D$6</f>
        <v>4965.1455513367291</v>
      </c>
      <c r="CO949" s="15">
        <f ca="1">(BH949*DCF!E$28-DCF!E$5*MAX(BH949*DCF!E$28,0)-MAX(BH949-BG949,0)/Inputs!$B$17)*DCF!E$6</f>
        <v>4948.2783151746926</v>
      </c>
      <c r="CP949" s="15">
        <f ca="1">(BI949*DCF!F$28-DCF!F$5*MAX(BI949*DCF!F$28,0)-MAX(BI949-BH949,0)/Inputs!$B$17)*DCF!F$6</f>
        <v>4818.8438341463989</v>
      </c>
      <c r="CQ949" s="15">
        <f ca="1">(BJ949*DCF!G$28-DCF!G$5*MAX(BJ949*DCF!G$28,0)-MAX(BJ949-BI949,0)/Inputs!$B$17)*DCF!G$6</f>
        <v>4855.2629838148905</v>
      </c>
      <c r="CR949" s="15">
        <f ca="1">(BK949*DCF!H$28-DCF!H$5*MAX(BK949*DCF!H$28,0)-MAX(BK949-BJ949,0)/Inputs!$B$17)*DCF!H$6</f>
        <v>5321.7838732474547</v>
      </c>
      <c r="CS949" s="15">
        <f ca="1">(BL949*DCF!I$28-DCF!I$5*MAX(BL949*DCF!I$28,0)-MAX(BL949-BK949,0)/Inputs!$B$17)*DCF!I$6</f>
        <v>6386.0476603967563</v>
      </c>
      <c r="CT949" s="15">
        <f ca="1">(BM949*DCF!J$28-DCF!J$5*MAX(BM949*DCF!J$28,0)-MAX(BM949-BL949,0)/Inputs!$B$17)*DCF!J$6</f>
        <v>7602.3593894902406</v>
      </c>
      <c r="CU949" s="15">
        <f ca="1">(BN949*DCF!K$28-DCF!K$5*MAX(BN949*DCF!K$28,0)-MAX(BN949-BM949,0)/Inputs!$B$17)*DCF!K$6</f>
        <v>8872.8332056011404</v>
      </c>
      <c r="CV949" s="15">
        <f ca="1">(BO949*DCF!L$28-DCF!L$5*MAX(BO949*DCF!L$28,0)-MAX(BO949-BN949,0)/Inputs!$B$17)*DCF!L$6</f>
        <v>10039.668611253608</v>
      </c>
      <c r="CW949" s="15">
        <f ca="1">(BP949*DCF!M$28-DCF!M$5*MAX(BP949*DCF!M$28,0)-MAX(BP949-BO949,0)/Inputs!$B$17)*DCF!M$6</f>
        <v>11853.041099133448</v>
      </c>
      <c r="CX949" s="15">
        <f ca="1">(BQ949*DCF!C$46-DCF!C$5*MAX(BQ949*DCF!C$46,0)-MAX(BQ949-Inputs!$B$20,0)/Inputs!$B$24)*DCF!C$6</f>
        <v>-1341.9067658232182</v>
      </c>
      <c r="CY949" s="15">
        <f ca="1">(BR949*DCF!D$46-DCF!D$5*MAX(BR949*DCF!D$46,0)-MAX(BR949-BQ949,0)/Inputs!$B$24)*DCF!D$6</f>
        <v>-2794.6105676866396</v>
      </c>
      <c r="CZ949" s="15">
        <f ca="1">(BS949*DCF!E$46-DCF!E$5*MAX(BS949*DCF!E$46,0)-MAX(BS949-BR949,0)/Inputs!$B$24)*DCF!E$6</f>
        <v>-3852.2718533019492</v>
      </c>
      <c r="DA949" s="15">
        <f ca="1">(BT949*DCF!F$46-DCF!F$5*MAX(BT949*DCF!F$46,0)-MAX(BT949-BS949,0)/Inputs!$B$24)*DCF!F$6</f>
        <v>-4277.1147484147368</v>
      </c>
      <c r="DB949" s="15">
        <f ca="1">(BU949*DCF!G$46-DCF!G$5*MAX(BU949*DCF!G$46,0)-MAX(BU949-BT949,0)/Inputs!$B$24)*DCF!G$6</f>
        <v>-1418.5252233798858</v>
      </c>
      <c r="DC949" s="15">
        <f ca="1">(BV949*DCF!H$46-DCF!H$5*MAX(BV949*DCF!H$46,0)-MAX(BV949-BU949,0)/Inputs!$B$24)*DCF!H$6</f>
        <v>-552.79003091176969</v>
      </c>
      <c r="DD949" s="15">
        <f ca="1">(BW949*DCF!I$46-DCF!I$5*MAX(BW949*DCF!I$46,0)-MAX(BW949-BV949,0)/Inputs!$B$24)*DCF!I$6</f>
        <v>-6915.9310766957369</v>
      </c>
      <c r="DE949" s="15">
        <f ca="1">(BX949*DCF!J$46-DCF!J$5*MAX(BX949*DCF!J$46,0)-MAX(BX949-BW949,0)/Inputs!$B$24)*DCF!J$6</f>
        <v>-1603.110873522734</v>
      </c>
      <c r="DF949" s="15">
        <f ca="1">(BY949*DCF!K$46-DCF!K$5*MAX(BY949*DCF!K$46,0)-MAX(BY949-BX949,0)/Inputs!$B$24)*DCF!K$6</f>
        <v>-2896.0330965145035</v>
      </c>
      <c r="DG949" s="15">
        <f ca="1">(BZ949*DCF!L$46-DCF!L$5*MAX(BZ949*DCF!L$46,0)-MAX(BZ949-BY949,0)/Inputs!$B$24)*DCF!L$6</f>
        <v>1092.3989535262144</v>
      </c>
      <c r="DH949" s="15">
        <f ca="1">(CA949*DCF!M$46-DCF!M$5*MAX(CA949*DCF!M$46,0)-MAX(CA949-BZ949,0)/Inputs!$B$24)*DCF!M$6</f>
        <v>4534.8114379232411</v>
      </c>
      <c r="DI949" s="15">
        <f ca="1">SUM(CB949:CL949)+BE949*DCF!M$10*(1+Inputs!$B$30)*(1-Inputs!$B$33)*(1-Inputs!$B$30/Inputs!$B$31)/(Inputs!$B$29-Inputs!$B$30)*DCF!M$6</f>
        <v>92618.672803051028</v>
      </c>
      <c r="DJ949" s="15">
        <f ca="1">SUM(CM949:CW949)+BP949*DCF!M$28*(1+Inputs!$B$30)*(1-Inputs!$B$33)*(1-Inputs!$B$30/Inputs!$B$31)/(Inputs!$B$29-Inputs!$B$30)*DCF!M$6</f>
        <v>338055.012900136</v>
      </c>
      <c r="DK949" s="15">
        <f ca="1">SUM(CX949:DH949)+CA949*DCF!M$46*(1+Inputs!$B$30)*(1-Inputs!$B$33)*(1-Inputs!$B$30/Inputs!$B$31)/(Inputs!$B$29-Inputs!$B$30)*DCF!M$6</f>
        <v>289720.4702840526</v>
      </c>
      <c r="DM949" s="15">
        <f ca="1">DI949+DJ949+DK949+Inputs!$B$34+Inputs!$B$36-Inputs!$B$35</f>
        <v>797245.15598723968</v>
      </c>
    </row>
    <row r="950" spans="1:117" x14ac:dyDescent="0.75">
      <c r="A950" s="11">
        <v>937</v>
      </c>
      <c r="C950" s="24">
        <f t="shared" ca="1" si="543"/>
        <v>-2.7141138779858631E-2</v>
      </c>
      <c r="D950" s="24">
        <f t="shared" ca="1" si="543"/>
        <v>-1.4563681932984909</v>
      </c>
      <c r="E950" s="24">
        <f t="shared" ca="1" si="543"/>
        <v>0.73207729908004204</v>
      </c>
      <c r="F950" s="24">
        <f t="shared" ca="1" si="543"/>
        <v>1.7642359301843826</v>
      </c>
      <c r="G950" s="24">
        <f t="shared" ca="1" si="543"/>
        <v>0.70413703104918446</v>
      </c>
      <c r="H950" s="24">
        <f t="shared" ca="1" si="543"/>
        <v>1.5250972229085715</v>
      </c>
      <c r="I950" s="24">
        <f t="shared" ca="1" si="543"/>
        <v>-0.40620278711155328</v>
      </c>
      <c r="J950" s="24">
        <f t="shared" ca="1" si="543"/>
        <v>0.94478831298084298</v>
      </c>
      <c r="K950" s="24">
        <f t="shared" ca="1" si="543"/>
        <v>-0.80095235851908908</v>
      </c>
      <c r="L950" s="24">
        <f t="shared" ca="1" si="543"/>
        <v>0.29675798241869777</v>
      </c>
      <c r="M950" s="24">
        <f t="shared" ca="1" si="543"/>
        <v>0.92634771755039813</v>
      </c>
      <c r="N950" s="24">
        <f ca="1">SQRT(Inputs!$B$38)*C950+SQRT(1-Inputs!$B$38)*_xlfn.NORM.S.INV(RAND())</f>
        <v>1.425506284927212</v>
      </c>
      <c r="O950" s="24">
        <f ca="1">SQRT(Inputs!$B$38)*D950+SQRT(1-Inputs!$B$38)*_xlfn.NORM.S.INV(RAND())</f>
        <v>-0.22757008885254282</v>
      </c>
      <c r="P950" s="24">
        <f ca="1">SQRT(Inputs!$B$38)*E950+SQRT(1-Inputs!$B$38)*_xlfn.NORM.S.INV(RAND())</f>
        <v>1.2699725640369601</v>
      </c>
      <c r="Q950" s="24">
        <f ca="1">SQRT(Inputs!$B$38)*F950+SQRT(1-Inputs!$B$38)*_xlfn.NORM.S.INV(RAND())</f>
        <v>0.8484365326849409</v>
      </c>
      <c r="R950" s="24">
        <f ca="1">SQRT(Inputs!$B$38)*G950+SQRT(1-Inputs!$B$38)*_xlfn.NORM.S.INV(RAND())</f>
        <v>0.72097072395293504</v>
      </c>
      <c r="S950" s="24">
        <f ca="1">SQRT(Inputs!$B$38)*H950+SQRT(1-Inputs!$B$38)*_xlfn.NORM.S.INV(RAND())</f>
        <v>0.13933587370908629</v>
      </c>
      <c r="T950" s="24">
        <f ca="1">SQRT(Inputs!$B$38)*I950+SQRT(1-Inputs!$B$38)*_xlfn.NORM.S.INV(RAND())</f>
        <v>-1.9873494104005633</v>
      </c>
      <c r="U950" s="24">
        <f ca="1">SQRT(Inputs!$B$38)*J950+SQRT(1-Inputs!$B$38)*_xlfn.NORM.S.INV(RAND())</f>
        <v>-0.25821709812557869</v>
      </c>
      <c r="V950" s="24">
        <f ca="1">SQRT(Inputs!$B$38)*K950+SQRT(1-Inputs!$B$38)*_xlfn.NORM.S.INV(RAND())</f>
        <v>-0.55727466000461379</v>
      </c>
      <c r="W950" s="24">
        <f ca="1">SQRT(Inputs!$B$38)*L950+SQRT(1-Inputs!$B$38)*_xlfn.NORM.S.INV(RAND())</f>
        <v>-0.34319237899037308</v>
      </c>
      <c r="X950" s="24">
        <f ca="1">SQRT(Inputs!$B$38)*M950+SQRT(1-Inputs!$B$38)*_xlfn.NORM.S.INV(RAND())</f>
        <v>1.2311176542135138</v>
      </c>
      <c r="Y950" s="24">
        <f ca="1">SQRT(Inputs!$B$38)*C950+SQRT(1-Inputs!$B$38)*_xlfn.NORM.S.INV(RAND())</f>
        <v>2.5609808155834243E-2</v>
      </c>
      <c r="Z950" s="24">
        <f ca="1">SQRT(Inputs!$B$38)*D950+SQRT(1-Inputs!$B$38)*_xlfn.NORM.S.INV(RAND())</f>
        <v>0.61823302642166733</v>
      </c>
      <c r="AA950" s="24">
        <f ca="1">SQRT(Inputs!$B$38)*E950+SQRT(1-Inputs!$B$38)*_xlfn.NORM.S.INV(RAND())</f>
        <v>0.2343521956565254</v>
      </c>
      <c r="AB950" s="24">
        <f ca="1">SQRT(Inputs!$B$38)*F950+SQRT(1-Inputs!$B$38)*_xlfn.NORM.S.INV(RAND())</f>
        <v>2.7732578997820827</v>
      </c>
      <c r="AC950" s="24">
        <f ca="1">SQRT(Inputs!$B$38)*G950+SQRT(1-Inputs!$B$38)*_xlfn.NORM.S.INV(RAND())</f>
        <v>1.0734731520720113</v>
      </c>
      <c r="AD950" s="24">
        <f ca="1">SQRT(Inputs!$B$38)*H950+SQRT(1-Inputs!$B$38)*_xlfn.NORM.S.INV(RAND())</f>
        <v>0.78216916288796456</v>
      </c>
      <c r="AE950" s="24">
        <f ca="1">SQRT(Inputs!$B$38)*I950+SQRT(1-Inputs!$B$38)*_xlfn.NORM.S.INV(RAND())</f>
        <v>-3.1938865850791476E-2</v>
      </c>
      <c r="AF950" s="24">
        <f ca="1">SQRT(Inputs!$B$38)*J950+SQRT(1-Inputs!$B$38)*_xlfn.NORM.S.INV(RAND())</f>
        <v>-1.1307214518788697</v>
      </c>
      <c r="AG950" s="24">
        <f ca="1">SQRT(Inputs!$B$38)*K950+SQRT(1-Inputs!$B$38)*_xlfn.NORM.S.INV(RAND())</f>
        <v>5.8739973711195659E-2</v>
      </c>
      <c r="AH950" s="24">
        <f ca="1">SQRT(Inputs!$B$38)*L950+SQRT(1-Inputs!$B$38)*_xlfn.NORM.S.INV(RAND())</f>
        <v>0.33257020921248881</v>
      </c>
      <c r="AI950" s="24">
        <f ca="1">SQRT(Inputs!$B$38)*M950+SQRT(1-Inputs!$B$38)*_xlfn.NORM.S.INV(RAND())</f>
        <v>0.49648814906205702</v>
      </c>
      <c r="AJ950" s="24">
        <f ca="1">SQRT(Inputs!$B$38)*C950+SQRT(1-Inputs!$B$38)*_xlfn.NORM.S.INV(RAND())</f>
        <v>-0.10435919230520516</v>
      </c>
      <c r="AK950" s="24">
        <f ca="1">SQRT(Inputs!$B$38)*D950+SQRT(1-Inputs!$B$38)*_xlfn.NORM.S.INV(RAND())</f>
        <v>-1.871461431665167</v>
      </c>
      <c r="AL950" s="24">
        <f ca="1">SQRT(Inputs!$B$38)*E950+SQRT(1-Inputs!$B$38)*_xlfn.NORM.S.INV(RAND())</f>
        <v>-0.21527416246580638</v>
      </c>
      <c r="AM950" s="24">
        <f ca="1">SQRT(Inputs!$B$38)*F950+SQRT(1-Inputs!$B$38)*_xlfn.NORM.S.INV(RAND())</f>
        <v>0.33500159935023577</v>
      </c>
      <c r="AN950" s="24">
        <f ca="1">SQRT(Inputs!$B$38)*G950+SQRT(1-Inputs!$B$38)*_xlfn.NORM.S.INV(RAND())</f>
        <v>1.7617153610993432</v>
      </c>
      <c r="AO950" s="24">
        <f ca="1">SQRT(Inputs!$B$38)*H950+SQRT(1-Inputs!$B$38)*_xlfn.NORM.S.INV(RAND())</f>
        <v>0.96566377235149137</v>
      </c>
      <c r="AP950" s="24">
        <f ca="1">SQRT(Inputs!$B$38)*I950+SQRT(1-Inputs!$B$38)*_xlfn.NORM.S.INV(RAND())</f>
        <v>-0.64850595105018227</v>
      </c>
      <c r="AQ950" s="24">
        <f ca="1">SQRT(Inputs!$B$38)*J950+SQRT(1-Inputs!$B$38)*_xlfn.NORM.S.INV(RAND())</f>
        <v>1.5120020180781961</v>
      </c>
      <c r="AR950" s="24">
        <f ca="1">SQRT(Inputs!$B$38)*K950+SQRT(1-Inputs!$B$38)*_xlfn.NORM.S.INV(RAND())</f>
        <v>-0.32324063550496679</v>
      </c>
      <c r="AS950" s="24">
        <f ca="1">SQRT(Inputs!$B$38)*L950+SQRT(1-Inputs!$B$38)*_xlfn.NORM.S.INV(RAND())</f>
        <v>0.89988825981022202</v>
      </c>
      <c r="AT950" s="24">
        <f ca="1">SQRT(Inputs!$B$38)*M950+SQRT(1-Inputs!$B$38)*_xlfn.NORM.S.INV(RAND())</f>
        <v>1.7575259901759366</v>
      </c>
      <c r="AU950" s="15">
        <f ca="1">Inputs!$B$6*EXP($B$8-0.5*C$5^2+C$5*N950)</f>
        <v>6250.1672501715129</v>
      </c>
      <c r="AV950" s="15">
        <f t="shared" ca="1" si="510"/>
        <v>7357.5795925180928</v>
      </c>
      <c r="AW950" s="15">
        <f t="shared" ca="1" si="511"/>
        <v>10647.466952696961</v>
      </c>
      <c r="AX950" s="15">
        <f t="shared" ca="1" si="512"/>
        <v>14453.081223114294</v>
      </c>
      <c r="AY950" s="15">
        <f t="shared" ca="1" si="513"/>
        <v>19214.797570714803</v>
      </c>
      <c r="AZ950" s="15">
        <f t="shared" ca="1" si="514"/>
        <v>23863.57453623473</v>
      </c>
      <c r="BA950" s="15">
        <f t="shared" ca="1" si="515"/>
        <v>23718.921223677688</v>
      </c>
      <c r="BB950" s="15">
        <f t="shared" ca="1" si="516"/>
        <v>28297.558143317565</v>
      </c>
      <c r="BC950" s="15">
        <f t="shared" ca="1" si="517"/>
        <v>32842.221636365575</v>
      </c>
      <c r="BD950" s="15">
        <f t="shared" ca="1" si="518"/>
        <v>38963.790460244723</v>
      </c>
      <c r="BE950" s="15">
        <f t="shared" ca="1" si="519"/>
        <v>53410.514374984021</v>
      </c>
      <c r="BF950" s="15">
        <f ca="1">Inputs!$B$13*EXP($B$9-0.5*C$6^2+C$6*Y950)</f>
        <v>13901.420615952447</v>
      </c>
      <c r="BG950" s="15">
        <f t="shared" ca="1" si="520"/>
        <v>18941.545451549835</v>
      </c>
      <c r="BH950" s="15">
        <f t="shared" ca="1" si="521"/>
        <v>24060.345260433951</v>
      </c>
      <c r="BI950" s="15">
        <f t="shared" ca="1" si="522"/>
        <v>45135.56567115221</v>
      </c>
      <c r="BJ950" s="15">
        <f t="shared" ca="1" si="523"/>
        <v>64593.293882758895</v>
      </c>
      <c r="BK950" s="15">
        <f t="shared" ca="1" si="524"/>
        <v>88183.763846341855</v>
      </c>
      <c r="BL950" s="15">
        <f t="shared" ca="1" si="525"/>
        <v>107875.68815047989</v>
      </c>
      <c r="BM950" s="15">
        <f t="shared" ca="1" si="526"/>
        <v>115225.27924806699</v>
      </c>
      <c r="BN950" s="15">
        <f t="shared" ca="1" si="527"/>
        <v>142713.72091342046</v>
      </c>
      <c r="BO950" s="15">
        <f t="shared" ca="1" si="528"/>
        <v>182515.57040710386</v>
      </c>
      <c r="BP950" s="15">
        <f t="shared" ca="1" si="529"/>
        <v>237640.83404114502</v>
      </c>
      <c r="BQ950" s="15">
        <f ca="1">Inputs!$B$20*EXP($B$10-0.5*C$7^2+C$7*AJ950)</f>
        <v>4133.6426169388269</v>
      </c>
      <c r="BR950" s="15">
        <f t="shared" ca="1" si="530"/>
        <v>3095.6620207579999</v>
      </c>
      <c r="BS950" s="15">
        <f t="shared" ca="1" si="531"/>
        <v>3985.0175353011414</v>
      </c>
      <c r="BT950" s="15">
        <f t="shared" ca="1" si="532"/>
        <v>5999.1895248311821</v>
      </c>
      <c r="BU950" s="15">
        <f t="shared" ca="1" si="533"/>
        <v>12733.569125102369</v>
      </c>
      <c r="BV950" s="15">
        <f t="shared" ca="1" si="534"/>
        <v>22021.840841698864</v>
      </c>
      <c r="BW950" s="15">
        <f t="shared" ca="1" si="535"/>
        <v>26788.998081701007</v>
      </c>
      <c r="BX950" s="15">
        <f t="shared" ca="1" si="536"/>
        <v>50735.389474884338</v>
      </c>
      <c r="BY950" s="15">
        <f t="shared" ca="1" si="537"/>
        <v>66825.666471350691</v>
      </c>
      <c r="BZ950" s="15">
        <f t="shared" ca="1" si="538"/>
        <v>110634.25335870154</v>
      </c>
      <c r="CA950" s="15">
        <f t="shared" ca="1" si="539"/>
        <v>212377.37591058246</v>
      </c>
      <c r="CB950" s="15">
        <f ca="1">(AU950*DCF!C$10-DCF!C$5*MAX(AU950*DCF!C$10,0)-MAX(AU950-Inputs!$B$6,0)/Inputs!$B$10)*DCF!C$6</f>
        <v>1033.8911486016439</v>
      </c>
      <c r="CC950" s="15">
        <f ca="1">(AV950*DCF!D$10-DCF!D$5*MAX(AV950*DCF!D$10,0)-MAX(AV950-AU950,0)/Inputs!$B$10)*DCF!D$6</f>
        <v>1523.346663069447</v>
      </c>
      <c r="CD950" s="15">
        <f ca="1">(AW950*DCF!E$10-DCF!E$5*MAX(AW950*DCF!E$10,0)-MAX(AW950-AV950,0)/Inputs!$B$10)*DCF!E$6</f>
        <v>1717.3117527026295</v>
      </c>
      <c r="CE950" s="15">
        <f ca="1">(AX950*DCF!F$10-DCF!F$5*MAX(AX950*DCF!F$10,0)-MAX(AX950-AW950,0)/Inputs!$B$10)*DCF!F$6</f>
        <v>2363.2306199422669</v>
      </c>
      <c r="CF950" s="15">
        <f ca="1">(AY950*DCF!G$10-DCF!G$5*MAX(AY950*DCF!G$10,0)-MAX(AY950-AX950,0)/Inputs!$B$10)*DCF!G$6</f>
        <v>3043.729809063097</v>
      </c>
      <c r="CG950" s="15">
        <f ca="1">(AZ950*DCF!H$10-DCF!H$5*MAX(AZ950*DCF!H$10,0)-MAX(AZ950-AY950,0)/Inputs!$B$10)*DCF!H$6</f>
        <v>3807.6564225460124</v>
      </c>
      <c r="CH950" s="15">
        <f ca="1">(BA950*DCF!I$10-DCF!I$5*MAX(BA950*DCF!I$10,0)-MAX(BA950-AZ950,0)/Inputs!$B$10)*DCF!I$6</f>
        <v>4332.5816386772858</v>
      </c>
      <c r="CI950" s="15">
        <f ca="1">(BB950*DCF!J$10-DCF!J$5*MAX(BB950*DCF!J$10,0)-MAX(BB950-BA950,0)/Inputs!$B$10)*DCF!J$6</f>
        <v>4162.1096616153591</v>
      </c>
      <c r="CJ950" s="15">
        <f ca="1">(BC950*DCF!K$10-DCF!K$5*MAX(BC950*DCF!K$10,0)-MAX(BC950-BB950,0)/Inputs!$B$10)*DCF!K$6</f>
        <v>4650.8865278048597</v>
      </c>
      <c r="CK950" s="15">
        <f ca="1">(BD950*DCF!L$10-DCF!L$5*MAX(BD950*DCF!L$10,0)-MAX(BD950-BC950,0)/Inputs!$B$10)*DCF!L$6</f>
        <v>5084.8625698038986</v>
      </c>
      <c r="CL950" s="15">
        <f ca="1">(BE950*DCF!M$10-DCF!M$5*MAX(BE950*DCF!M$10,0)-MAX(BE950-BD950,0)/Inputs!$B$10)*DCF!M$6</f>
        <v>5811.0988588698756</v>
      </c>
      <c r="CM950" s="15">
        <f ca="1">(BF950*DCF!C$28-DCF!C$5*MAX(BF950*DCF!C$28,0)-MAX(BF950-Inputs!$B$13,0)/Inputs!$B$17)*DCF!C$6</f>
        <v>3661.9248028563925</v>
      </c>
      <c r="CN950" s="15">
        <f ca="1">(BG950*DCF!D$28-DCF!D$5*MAX(BG950*DCF!D$28,0)-MAX(BG950-BF950,0)/Inputs!$B$17)*DCF!D$6</f>
        <v>4503.432284436567</v>
      </c>
      <c r="CO950" s="15">
        <f ca="1">(BH950*DCF!E$28-DCF!E$5*MAX(BH950*DCF!E$28,0)-MAX(BH950-BG950,0)/Inputs!$B$17)*DCF!E$6</f>
        <v>5805.47322376584</v>
      </c>
      <c r="CP950" s="15">
        <f ca="1">(BI950*DCF!F$28-DCF!F$5*MAX(BI950*DCF!F$28,0)-MAX(BI950-BH950,0)/Inputs!$B$17)*DCF!F$6</f>
        <v>8416.040174948439</v>
      </c>
      <c r="CQ950" s="15">
        <f ca="1">(BJ950*DCF!G$28-DCF!G$5*MAX(BJ950*DCF!G$28,0)-MAX(BJ950-BI950,0)/Inputs!$B$17)*DCF!G$6</f>
        <v>13486.622499482331</v>
      </c>
      <c r="CR950" s="15">
        <f ca="1">(BK950*DCF!H$28-DCF!H$5*MAX(BK950*DCF!H$28,0)-MAX(BK950-BJ950,0)/Inputs!$B$17)*DCF!H$6</f>
        <v>18143.52070670938</v>
      </c>
      <c r="CS950" s="15">
        <f ca="1">(BL950*DCF!I$28-DCF!I$5*MAX(BL950*DCF!I$28,0)-MAX(BL950-BK950,0)/Inputs!$B$17)*DCF!I$6</f>
        <v>22540.900860163569</v>
      </c>
      <c r="CT950" s="15">
        <f ca="1">(BM950*DCF!J$28-DCF!J$5*MAX(BM950*DCF!J$28,0)-MAX(BM950-BL950,0)/Inputs!$B$17)*DCF!J$6</f>
        <v>24730.307120799956</v>
      </c>
      <c r="CU950" s="15">
        <f ca="1">(BN950*DCF!K$28-DCF!K$5*MAX(BN950*DCF!K$28,0)-MAX(BN950-BM950,0)/Inputs!$B$17)*DCF!K$6</f>
        <v>26771.777016134562</v>
      </c>
      <c r="CV950" s="15">
        <f ca="1">(BO950*DCF!L$28-DCF!L$5*MAX(BO950*DCF!L$28,0)-MAX(BO950-BN950,0)/Inputs!$B$17)*DCF!L$6</f>
        <v>31912.041635743681</v>
      </c>
      <c r="CW950" s="15">
        <f ca="1">(BP950*DCF!M$28-DCF!M$5*MAX(BP950*DCF!M$28,0)-MAX(BP950-BO950,0)/Inputs!$B$17)*DCF!M$6</f>
        <v>38950.121423683915</v>
      </c>
      <c r="CX950" s="15">
        <f ca="1">(BQ950*DCF!C$46-DCF!C$5*MAX(BQ950*DCF!C$46,0)-MAX(BQ950-Inputs!$B$20,0)/Inputs!$B$24)*DCF!C$6</f>
        <v>-1385.4336837913349</v>
      </c>
      <c r="CY950" s="15">
        <f ca="1">(BR950*DCF!D$46-DCF!D$5*MAX(BR950*DCF!D$46,0)-MAX(BR950-BQ950,0)/Inputs!$B$24)*DCF!D$6</f>
        <v>-528.35731517185548</v>
      </c>
      <c r="CZ950" s="15">
        <f ca="1">(BS950*DCF!E$46-DCF!E$5*MAX(BS950*DCF!E$46,0)-MAX(BS950-BR950,0)/Inputs!$B$24)*DCF!E$6</f>
        <v>-821.79472224829624</v>
      </c>
      <c r="DA950" s="15">
        <f ca="1">(BT950*DCF!F$46-DCF!F$5*MAX(BT950*DCF!F$46,0)-MAX(BT950-BS950,0)/Inputs!$B$24)*DCF!F$6</f>
        <v>-1170.3226051893964</v>
      </c>
      <c r="DB950" s="15">
        <f ca="1">(BU950*DCF!G$46-DCF!G$5*MAX(BU950*DCF!G$46,0)-MAX(BU950-BT950,0)/Inputs!$B$24)*DCF!G$6</f>
        <v>-2693.6443493445017</v>
      </c>
      <c r="DC950" s="15">
        <f ca="1">(BV950*DCF!H$46-DCF!H$5*MAX(BV950*DCF!H$46,0)-MAX(BV950-BU950,0)/Inputs!$B$24)*DCF!H$6</f>
        <v>-2886.273525747345</v>
      </c>
      <c r="DD950" s="15">
        <f ca="1">(BW950*DCF!I$46-DCF!I$5*MAX(BW950*DCF!I$46,0)-MAX(BW950-BV950,0)/Inputs!$B$24)*DCF!I$6</f>
        <v>-749.76413016653748</v>
      </c>
      <c r="DE950" s="15">
        <f ca="1">(BX950*DCF!J$46-DCF!J$5*MAX(BX950*DCF!J$46,0)-MAX(BX950-BW950,0)/Inputs!$B$24)*DCF!J$6</f>
        <v>-4221.9825217351618</v>
      </c>
      <c r="DF950" s="15">
        <f ca="1">(BY950*DCF!K$46-DCF!K$5*MAX(BY950*DCF!K$46,0)-MAX(BY950-BX950,0)/Inputs!$B$24)*DCF!K$6</f>
        <v>-124.38438761367792</v>
      </c>
      <c r="DG950" s="15">
        <f ca="1">(BZ950*DCF!L$46-DCF!L$5*MAX(BZ950*DCF!L$46,0)-MAX(BZ950-BY950,0)/Inputs!$B$24)*DCF!L$6</f>
        <v>-2266.3942520410055</v>
      </c>
      <c r="DH950" s="15">
        <f ca="1">(CA950*DCF!M$46-DCF!M$5*MAX(CA950*DCF!M$46,0)-MAX(CA950-BZ950,0)/Inputs!$B$24)*DCF!M$6</f>
        <v>-4620.4778554219401</v>
      </c>
      <c r="DI950" s="15">
        <f ca="1">SUM(CB950:CL950)+BE950*DCF!M$10*(1+Inputs!$B$30)*(1-Inputs!$B$33)*(1-Inputs!$B$30/Inputs!$B$31)/(Inputs!$B$29-Inputs!$B$30)*DCF!M$6</f>
        <v>186172.87345921187</v>
      </c>
      <c r="DJ950" s="15">
        <f ca="1">SUM(CM950:CW950)+BP950*DCF!M$28*(1+Inputs!$B$30)*(1-Inputs!$B$33)*(1-Inputs!$B$30/Inputs!$B$31)/(Inputs!$B$29-Inputs!$B$30)*DCF!M$6</f>
        <v>1080732.2732303408</v>
      </c>
      <c r="DK950" s="15">
        <f ca="1">SUM(CX950:DH950)+CA950*DCF!M$46*(1+Inputs!$B$30)*(1-Inputs!$B$33)*(1-Inputs!$B$30/Inputs!$B$31)/(Inputs!$B$29-Inputs!$B$30)*DCF!M$6</f>
        <v>306891.75151775579</v>
      </c>
      <c r="DM950" s="15">
        <f ca="1">DI950+DJ950+DK950+Inputs!$B$34+Inputs!$B$36-Inputs!$B$35</f>
        <v>1650647.8982073083</v>
      </c>
    </row>
    <row r="951" spans="1:117" x14ac:dyDescent="0.75">
      <c r="A951" s="11">
        <v>938</v>
      </c>
      <c r="C951" s="24">
        <f t="shared" ca="1" si="543"/>
        <v>-1.3187740205626446</v>
      </c>
      <c r="D951" s="24">
        <f t="shared" ca="1" si="543"/>
        <v>-0.8552023204508008</v>
      </c>
      <c r="E951" s="24">
        <f t="shared" ca="1" si="543"/>
        <v>0.66944447616959135</v>
      </c>
      <c r="F951" s="24">
        <f t="shared" ca="1" si="543"/>
        <v>0.4503044828963737</v>
      </c>
      <c r="G951" s="24">
        <f t="shared" ca="1" si="543"/>
        <v>1.0239169531507628</v>
      </c>
      <c r="H951" s="24">
        <f t="shared" ca="1" si="543"/>
        <v>0.32616813827983582</v>
      </c>
      <c r="I951" s="24">
        <f t="shared" ca="1" si="543"/>
        <v>-0.32606653058764457</v>
      </c>
      <c r="J951" s="24">
        <f t="shared" ca="1" si="543"/>
        <v>0.61162994212701982</v>
      </c>
      <c r="K951" s="24">
        <f t="shared" ca="1" si="543"/>
        <v>-0.11668816998026567</v>
      </c>
      <c r="L951" s="24">
        <f t="shared" ca="1" si="543"/>
        <v>1.6005501391916697</v>
      </c>
      <c r="M951" s="24">
        <f t="shared" ca="1" si="543"/>
        <v>0.16852525862716439</v>
      </c>
      <c r="N951" s="24">
        <f ca="1">SQRT(Inputs!$B$38)*C951+SQRT(1-Inputs!$B$38)*_xlfn.NORM.S.INV(RAND())</f>
        <v>-1.9207349666197819</v>
      </c>
      <c r="O951" s="24">
        <f ca="1">SQRT(Inputs!$B$38)*D951+SQRT(1-Inputs!$B$38)*_xlfn.NORM.S.INV(RAND())</f>
        <v>0.53638052504178879</v>
      </c>
      <c r="P951" s="24">
        <f ca="1">SQRT(Inputs!$B$38)*E951+SQRT(1-Inputs!$B$38)*_xlfn.NORM.S.INV(RAND())</f>
        <v>0.16084312857948146</v>
      </c>
      <c r="Q951" s="24">
        <f ca="1">SQRT(Inputs!$B$38)*F951+SQRT(1-Inputs!$B$38)*_xlfn.NORM.S.INV(RAND())</f>
        <v>0.1344008051929855</v>
      </c>
      <c r="R951" s="24">
        <f ca="1">SQRT(Inputs!$B$38)*G951+SQRT(1-Inputs!$B$38)*_xlfn.NORM.S.INV(RAND())</f>
        <v>1.4381858328304371</v>
      </c>
      <c r="S951" s="24">
        <f ca="1">SQRT(Inputs!$B$38)*H951+SQRT(1-Inputs!$B$38)*_xlfn.NORM.S.INV(RAND())</f>
        <v>-1.0747967404662766</v>
      </c>
      <c r="T951" s="24">
        <f ca="1">SQRT(Inputs!$B$38)*I951+SQRT(1-Inputs!$B$38)*_xlfn.NORM.S.INV(RAND())</f>
        <v>-0.57823616461540772</v>
      </c>
      <c r="U951" s="24">
        <f ca="1">SQRT(Inputs!$B$38)*J951+SQRT(1-Inputs!$B$38)*_xlfn.NORM.S.INV(RAND())</f>
        <v>1.9880282661398661</v>
      </c>
      <c r="V951" s="24">
        <f ca="1">SQRT(Inputs!$B$38)*K951+SQRT(1-Inputs!$B$38)*_xlfn.NORM.S.INV(RAND())</f>
        <v>0.11809766089958632</v>
      </c>
      <c r="W951" s="24">
        <f ca="1">SQRT(Inputs!$B$38)*L951+SQRT(1-Inputs!$B$38)*_xlfn.NORM.S.INV(RAND())</f>
        <v>0.23067710240748474</v>
      </c>
      <c r="X951" s="24">
        <f ca="1">SQRT(Inputs!$B$38)*M951+SQRT(1-Inputs!$B$38)*_xlfn.NORM.S.INV(RAND())</f>
        <v>-0.83772795091265351</v>
      </c>
      <c r="Y951" s="24">
        <f ca="1">SQRT(Inputs!$B$38)*C951+SQRT(1-Inputs!$B$38)*_xlfn.NORM.S.INV(RAND())</f>
        <v>-1.8809958391148376</v>
      </c>
      <c r="Z951" s="24">
        <f ca="1">SQRT(Inputs!$B$38)*D951+SQRT(1-Inputs!$B$38)*_xlfn.NORM.S.INV(RAND())</f>
        <v>-1.5872468345323467</v>
      </c>
      <c r="AA951" s="24">
        <f ca="1">SQRT(Inputs!$B$38)*E951+SQRT(1-Inputs!$B$38)*_xlfn.NORM.S.INV(RAND())</f>
        <v>0.43482257123889534</v>
      </c>
      <c r="AB951" s="24">
        <f ca="1">SQRT(Inputs!$B$38)*F951+SQRT(1-Inputs!$B$38)*_xlfn.NORM.S.INV(RAND())</f>
        <v>0.20920411587145116</v>
      </c>
      <c r="AC951" s="24">
        <f ca="1">SQRT(Inputs!$B$38)*G951+SQRT(1-Inputs!$B$38)*_xlfn.NORM.S.INV(RAND())</f>
        <v>-6.9678537716886924E-2</v>
      </c>
      <c r="AD951" s="24">
        <f ca="1">SQRT(Inputs!$B$38)*H951+SQRT(1-Inputs!$B$38)*_xlfn.NORM.S.INV(RAND())</f>
        <v>-0.4044800139805228</v>
      </c>
      <c r="AE951" s="24">
        <f ca="1">SQRT(Inputs!$B$38)*I951+SQRT(1-Inputs!$B$38)*_xlfn.NORM.S.INV(RAND())</f>
        <v>0.37200393150250283</v>
      </c>
      <c r="AF951" s="24">
        <f ca="1">SQRT(Inputs!$B$38)*J951+SQRT(1-Inputs!$B$38)*_xlfn.NORM.S.INV(RAND())</f>
        <v>0.96460679314599895</v>
      </c>
      <c r="AG951" s="24">
        <f ca="1">SQRT(Inputs!$B$38)*K951+SQRT(1-Inputs!$B$38)*_xlfn.NORM.S.INV(RAND())</f>
        <v>-0.44713246104438364</v>
      </c>
      <c r="AH951" s="24">
        <f ca="1">SQRT(Inputs!$B$38)*L951+SQRT(1-Inputs!$B$38)*_xlfn.NORM.S.INV(RAND())</f>
        <v>-0.42807190216509539</v>
      </c>
      <c r="AI951" s="24">
        <f ca="1">SQRT(Inputs!$B$38)*M951+SQRT(1-Inputs!$B$38)*_xlfn.NORM.S.INV(RAND())</f>
        <v>1.1142653818465518</v>
      </c>
      <c r="AJ951" s="24">
        <f ca="1">SQRT(Inputs!$B$38)*C951+SQRT(1-Inputs!$B$38)*_xlfn.NORM.S.INV(RAND())</f>
        <v>-0.64792591180151105</v>
      </c>
      <c r="AK951" s="24">
        <f ca="1">SQRT(Inputs!$B$38)*D951+SQRT(1-Inputs!$B$38)*_xlfn.NORM.S.INV(RAND())</f>
        <v>-0.15630139451533809</v>
      </c>
      <c r="AL951" s="24">
        <f ca="1">SQRT(Inputs!$B$38)*E951+SQRT(1-Inputs!$B$38)*_xlfn.NORM.S.INV(RAND())</f>
        <v>0.97612479078845804</v>
      </c>
      <c r="AM951" s="24">
        <f ca="1">SQRT(Inputs!$B$38)*F951+SQRT(1-Inputs!$B$38)*_xlfn.NORM.S.INV(RAND())</f>
        <v>0.28187182580959053</v>
      </c>
      <c r="AN951" s="24">
        <f ca="1">SQRT(Inputs!$B$38)*G951+SQRT(1-Inputs!$B$38)*_xlfn.NORM.S.INV(RAND())</f>
        <v>4.27978312644961E-4</v>
      </c>
      <c r="AO951" s="24">
        <f ca="1">SQRT(Inputs!$B$38)*H951+SQRT(1-Inputs!$B$38)*_xlfn.NORM.S.INV(RAND())</f>
        <v>-1.2082487741672381</v>
      </c>
      <c r="AP951" s="24">
        <f ca="1">SQRT(Inputs!$B$38)*I951+SQRT(1-Inputs!$B$38)*_xlfn.NORM.S.INV(RAND())</f>
        <v>-0.92585260569796768</v>
      </c>
      <c r="AQ951" s="24">
        <f ca="1">SQRT(Inputs!$B$38)*J951+SQRT(1-Inputs!$B$38)*_xlfn.NORM.S.INV(RAND())</f>
        <v>1.4243397855597137</v>
      </c>
      <c r="AR951" s="24">
        <f ca="1">SQRT(Inputs!$B$38)*K951+SQRT(1-Inputs!$B$38)*_xlfn.NORM.S.INV(RAND())</f>
        <v>-2.0148015777537989</v>
      </c>
      <c r="AS951" s="24">
        <f ca="1">SQRT(Inputs!$B$38)*L951+SQRT(1-Inputs!$B$38)*_xlfn.NORM.S.INV(RAND())</f>
        <v>1.0985178672229732</v>
      </c>
      <c r="AT951" s="24">
        <f ca="1">SQRT(Inputs!$B$38)*M951+SQRT(1-Inputs!$B$38)*_xlfn.NORM.S.INV(RAND())</f>
        <v>-0.10565687948591204</v>
      </c>
      <c r="AU951" s="15">
        <f ca="1">Inputs!$B$6*EXP($B$8-0.5*C$5^2+C$5*N951)</f>
        <v>3636.209748683254</v>
      </c>
      <c r="AV951" s="15">
        <f t="shared" ca="1" si="510"/>
        <v>4789.3267437894483</v>
      </c>
      <c r="AW951" s="15">
        <f t="shared" ca="1" si="511"/>
        <v>5967.810909115211</v>
      </c>
      <c r="AX951" s="15">
        <f t="shared" ca="1" si="512"/>
        <v>7409.4723793408866</v>
      </c>
      <c r="AY951" s="15">
        <f t="shared" ca="1" si="513"/>
        <v>10711.247683140758</v>
      </c>
      <c r="AZ951" s="15">
        <f t="shared" ca="1" si="514"/>
        <v>11637.903604130359</v>
      </c>
      <c r="BA951" s="15">
        <f t="shared" ca="1" si="515"/>
        <v>13405.493195978166</v>
      </c>
      <c r="BB951" s="15">
        <f t="shared" ca="1" si="516"/>
        <v>20029.727131738167</v>
      </c>
      <c r="BC951" s="15">
        <f t="shared" ca="1" si="517"/>
        <v>24812.574427264914</v>
      </c>
      <c r="BD951" s="15">
        <f t="shared" ca="1" si="518"/>
        <v>31060.733341671181</v>
      </c>
      <c r="BE951" s="15">
        <f t="shared" ca="1" si="519"/>
        <v>35264.901470145283</v>
      </c>
      <c r="BF951" s="15">
        <f ca="1">Inputs!$B$13*EXP($B$9-0.5*C$6^2+C$6*Y951)</f>
        <v>9525.866342637335</v>
      </c>
      <c r="BG951" s="15">
        <f t="shared" ca="1" si="520"/>
        <v>8718.2998372321872</v>
      </c>
      <c r="BH951" s="15">
        <f t="shared" ca="1" si="521"/>
        <v>11448.75647630327</v>
      </c>
      <c r="BI951" s="15">
        <f t="shared" ca="1" si="522"/>
        <v>14473.635839041995</v>
      </c>
      <c r="BJ951" s="15">
        <f t="shared" ca="1" si="523"/>
        <v>17566.411319833278</v>
      </c>
      <c r="BK951" s="15">
        <f t="shared" ca="1" si="524"/>
        <v>20404.318236996984</v>
      </c>
      <c r="BL951" s="15">
        <f t="shared" ca="1" si="525"/>
        <v>26302.153827142425</v>
      </c>
      <c r="BM951" s="15">
        <f t="shared" ca="1" si="526"/>
        <v>36446.959002377203</v>
      </c>
      <c r="BN951" s="15">
        <f t="shared" ca="1" si="527"/>
        <v>42486.563542333359</v>
      </c>
      <c r="BO951" s="15">
        <f t="shared" ca="1" si="528"/>
        <v>49737.813143230014</v>
      </c>
      <c r="BP951" s="15">
        <f t="shared" ca="1" si="529"/>
        <v>69455.227867614958</v>
      </c>
      <c r="BQ951" s="15">
        <f ca="1">Inputs!$B$20*EXP($B$10-0.5*C$7^2+C$7*AJ951)</f>
        <v>3408.8169734593316</v>
      </c>
      <c r="BR951" s="15">
        <f t="shared" ca="1" si="530"/>
        <v>4401.3381617597643</v>
      </c>
      <c r="BS951" s="15">
        <f t="shared" ca="1" si="531"/>
        <v>7977.4738145678621</v>
      </c>
      <c r="BT951" s="15">
        <f t="shared" ca="1" si="532"/>
        <v>11843.353362572749</v>
      </c>
      <c r="BU951" s="15">
        <f t="shared" ca="1" si="533"/>
        <v>16415.166829544443</v>
      </c>
      <c r="BV951" s="15">
        <f t="shared" ca="1" si="534"/>
        <v>17395.635563631182</v>
      </c>
      <c r="BW951" s="15">
        <f t="shared" ca="1" si="535"/>
        <v>19954.919284208139</v>
      </c>
      <c r="BX951" s="15">
        <f t="shared" ca="1" si="536"/>
        <v>37134.040562378716</v>
      </c>
      <c r="BY951" s="15">
        <f t="shared" ca="1" si="537"/>
        <v>35387.555125341685</v>
      </c>
      <c r="BZ951" s="15">
        <f t="shared" ca="1" si="538"/>
        <v>60765.218340292478</v>
      </c>
      <c r="CA951" s="15">
        <f t="shared" ca="1" si="539"/>
        <v>83769.042054262012</v>
      </c>
      <c r="CB951" s="15">
        <f ca="1">(AU951*DCF!C$10-DCF!C$5*MAX(AU951*DCF!C$10,0)-MAX(AU951-Inputs!$B$6,0)/Inputs!$B$10)*DCF!C$6</f>
        <v>933.81181013748346</v>
      </c>
      <c r="CC951" s="15">
        <f ca="1">(AV951*DCF!D$10-DCF!D$5*MAX(AV951*DCF!D$10,0)-MAX(AV951-AU951,0)/Inputs!$B$10)*DCF!D$6</f>
        <v>886.20854713406516</v>
      </c>
      <c r="CD951" s="15">
        <f ca="1">(AW951*DCF!E$10-DCF!E$5*MAX(AW951*DCF!E$10,0)-MAX(AW951-AV951,0)/Inputs!$B$10)*DCF!E$6</f>
        <v>1112.4291023230537</v>
      </c>
      <c r="CE951" s="15">
        <f ca="1">(AX951*DCF!F$10-DCF!F$5*MAX(AX951*DCF!F$10,0)-MAX(AX951-AW951,0)/Inputs!$B$10)*DCF!F$6</f>
        <v>1317.5020030840747</v>
      </c>
      <c r="CF951" s="15">
        <f ca="1">(AY951*DCF!G$10-DCF!G$5*MAX(AY951*DCF!G$10,0)-MAX(AY951-AX951,0)/Inputs!$B$10)*DCF!G$6</f>
        <v>1572.2855770750987</v>
      </c>
      <c r="CG951" s="15">
        <f ca="1">(AZ951*DCF!H$10-DCF!H$5*MAX(AZ951*DCF!H$10,0)-MAX(AZ951-AY951,0)/Inputs!$B$10)*DCF!H$6</f>
        <v>2094.9629611242822</v>
      </c>
      <c r="CH951" s="15">
        <f ca="1">(BA951*DCF!I$10-DCF!I$5*MAX(BA951*DCF!I$10,0)-MAX(BA951-AZ951,0)/Inputs!$B$10)*DCF!I$6</f>
        <v>2158.7479492176358</v>
      </c>
      <c r="CI951" s="15">
        <f ca="1">(BB951*DCF!J$10-DCF!J$5*MAX(BB951*DCF!J$10,0)-MAX(BB951-BA951,0)/Inputs!$B$10)*DCF!J$6</f>
        <v>2433.3541569187255</v>
      </c>
      <c r="CJ951" s="15">
        <f ca="1">(BC951*DCF!K$10-DCF!K$5*MAX(BC951*DCF!K$10,0)-MAX(BC951-BB951,0)/Inputs!$B$10)*DCF!K$6</f>
        <v>3324.9001774915673</v>
      </c>
      <c r="CK951" s="15">
        <f ca="1">(BD951*DCF!L$10-DCF!L$5*MAX(BD951*DCF!L$10,0)-MAX(BD951-BC951,0)/Inputs!$B$10)*DCF!L$6</f>
        <v>3876.561123669007</v>
      </c>
      <c r="CL951" s="15">
        <f ca="1">(BE951*DCF!M$10-DCF!M$5*MAX(BE951*DCF!M$10,0)-MAX(BE951-BD951,0)/Inputs!$B$10)*DCF!M$6</f>
        <v>4474.1009112220181</v>
      </c>
      <c r="CM951" s="15">
        <f ca="1">(BF951*DCF!C$28-DCF!C$5*MAX(BF951*DCF!C$28,0)-MAX(BF951-Inputs!$B$13,0)/Inputs!$B$17)*DCF!C$6</f>
        <v>2907.2319359221833</v>
      </c>
      <c r="CN951" s="15">
        <f ca="1">(BG951*DCF!D$28-DCF!D$5*MAX(BG951*DCF!D$28,0)-MAX(BG951-BF951,0)/Inputs!$B$17)*DCF!D$6</f>
        <v>2567.7403792791361</v>
      </c>
      <c r="CO951" s="15">
        <f ca="1">(BH951*DCF!E$28-DCF!E$5*MAX(BH951*DCF!E$28,0)-MAX(BH951-BG951,0)/Inputs!$B$17)*DCF!E$6</f>
        <v>2704.3562763040268</v>
      </c>
      <c r="CP951" s="15">
        <f ca="1">(BI951*DCF!F$28-DCF!F$5*MAX(BI951*DCF!F$28,0)-MAX(BI951-BH951,0)/Inputs!$B$17)*DCF!F$6</f>
        <v>3378.4837823965586</v>
      </c>
      <c r="CQ951" s="15">
        <f ca="1">(BJ951*DCF!G$28-DCF!G$5*MAX(BJ951*DCF!G$28,0)-MAX(BJ951-BI951,0)/Inputs!$B$17)*DCF!G$6</f>
        <v>4037.5644099314454</v>
      </c>
      <c r="CR951" s="15">
        <f ca="1">(BK951*DCF!H$28-DCF!H$5*MAX(BK951*DCF!H$28,0)-MAX(BK951-BJ951,0)/Inputs!$B$17)*DCF!H$6</f>
        <v>4605.2819221240625</v>
      </c>
      <c r="CS951" s="15">
        <f ca="1">(BL951*DCF!I$28-DCF!I$5*MAX(BL951*DCF!I$28,0)-MAX(BL951-BK951,0)/Inputs!$B$17)*DCF!I$6</f>
        <v>5338.5111361948238</v>
      </c>
      <c r="CT951" s="15">
        <f ca="1">(BM951*DCF!J$28-DCF!J$5*MAX(BM951*DCF!J$28,0)-MAX(BM951-BL951,0)/Inputs!$B$17)*DCF!J$6</f>
        <v>6785.5792587276137</v>
      </c>
      <c r="CU951" s="15">
        <f ca="1">(BN951*DCF!K$28-DCF!K$5*MAX(BN951*DCF!K$28,0)-MAX(BN951-BM951,0)/Inputs!$B$17)*DCF!K$6</f>
        <v>8232.678738878114</v>
      </c>
      <c r="CV951" s="15">
        <f ca="1">(BO951*DCF!L$28-DCF!L$5*MAX(BO951*DCF!L$28,0)-MAX(BO951-BN951,0)/Inputs!$B$17)*DCF!L$6</f>
        <v>9103.2467287877316</v>
      </c>
      <c r="CW951" s="15">
        <f ca="1">(BP951*DCF!M$28-DCF!M$5*MAX(BP951*DCF!M$28,0)-MAX(BP951-BO951,0)/Inputs!$B$17)*DCF!M$6</f>
        <v>11007.017434900381</v>
      </c>
      <c r="CX951" s="15">
        <f ca="1">(BQ951*DCF!C$46-DCF!C$5*MAX(BQ951*DCF!C$46,0)-MAX(BQ951-Inputs!$B$20,0)/Inputs!$B$24)*DCF!C$6</f>
        <v>-883.24501625357846</v>
      </c>
      <c r="CY951" s="15">
        <f ca="1">(BR951*DCF!D$46-DCF!D$5*MAX(BR951*DCF!D$46,0)-MAX(BR951-BQ951,0)/Inputs!$B$24)*DCF!D$6</f>
        <v>-1174.7063360535662</v>
      </c>
      <c r="CZ951" s="15">
        <f ca="1">(BS951*DCF!E$46-DCF!E$5*MAX(BS951*DCF!E$46,0)-MAX(BS951-BR951,0)/Inputs!$B$24)*DCF!E$6</f>
        <v>-2352.9643932762524</v>
      </c>
      <c r="DA951" s="15">
        <f ca="1">(BT951*DCF!F$46-DCF!F$5*MAX(BT951*DCF!F$46,0)-MAX(BT951-BS951,0)/Inputs!$B$24)*DCF!F$6</f>
        <v>-2270.1968244581221</v>
      </c>
      <c r="DB951" s="15">
        <f ca="1">(BU951*DCF!G$46-DCF!G$5*MAX(BU951*DCF!G$46,0)-MAX(BU951-BT951,0)/Inputs!$B$24)*DCF!G$6</f>
        <v>-2090.0415020207847</v>
      </c>
      <c r="DC951" s="15">
        <f ca="1">(BV951*DCF!H$46-DCF!H$5*MAX(BV951*DCF!H$46,0)-MAX(BV951-BU951,0)/Inputs!$B$24)*DCF!H$6</f>
        <v>-304.67465168584977</v>
      </c>
      <c r="DD951" s="15">
        <f ca="1">(BW951*DCF!I$46-DCF!I$5*MAX(BW951*DCF!I$46,0)-MAX(BW951-BV951,0)/Inputs!$B$24)*DCF!I$6</f>
        <v>-273.80475405482633</v>
      </c>
      <c r="DE951" s="15">
        <f ca="1">(BX951*DCF!J$46-DCF!J$5*MAX(BX951*DCF!J$46,0)-MAX(BX951-BW951,0)/Inputs!$B$24)*DCF!J$6</f>
        <v>-2997.9520123671482</v>
      </c>
      <c r="DF951" s="15">
        <f ca="1">(BY951*DCF!K$46-DCF!K$5*MAX(BY951*DCF!K$46,0)-MAX(BY951-BX951,0)/Inputs!$B$24)*DCF!K$6</f>
        <v>2021.4551137277435</v>
      </c>
      <c r="DG951" s="15">
        <f ca="1">(BZ951*DCF!L$46-DCF!L$5*MAX(BZ951*DCF!L$46,0)-MAX(BZ951-BY951,0)/Inputs!$B$24)*DCF!L$6</f>
        <v>-1542.630869879084</v>
      </c>
      <c r="DH951" s="15">
        <f ca="1">(CA951*DCF!M$46-DCF!M$5*MAX(CA951*DCF!M$46,0)-MAX(CA951-BZ951,0)/Inputs!$B$24)*DCF!M$6</f>
        <v>1758.0721205728864</v>
      </c>
      <c r="DI951" s="15">
        <f ca="1">SUM(CB951:CL951)+BE951*DCF!M$10*(1+Inputs!$B$30)*(1-Inputs!$B$33)*(1-Inputs!$B$30/Inputs!$B$31)/(Inputs!$B$29-Inputs!$B$30)*DCF!M$6</f>
        <v>122327.55144085654</v>
      </c>
      <c r="DJ951" s="15">
        <f ca="1">SUM(CM951:CW951)+BP951*DCF!M$28*(1+Inputs!$B$30)*(1-Inputs!$B$33)*(1-Inputs!$B$30/Inputs!$B$31)/(Inputs!$B$29-Inputs!$B$30)*DCF!M$6</f>
        <v>318394.11547795078</v>
      </c>
      <c r="DK951" s="15">
        <f ca="1">SUM(CX951:DH951)+CA951*DCF!M$46*(1+Inputs!$B$30)*(1-Inputs!$B$33)*(1-Inputs!$B$30/Inputs!$B$31)/(Inputs!$B$29-Inputs!$B$30)*DCF!M$6</f>
        <v>119406.17296753735</v>
      </c>
      <c r="DM951" s="15">
        <f ca="1">DI951+DJ951+DK951+Inputs!$B$34+Inputs!$B$36-Inputs!$B$35</f>
        <v>636978.83988634462</v>
      </c>
    </row>
    <row r="952" spans="1:117" x14ac:dyDescent="0.75">
      <c r="A952" s="11">
        <v>939</v>
      </c>
      <c r="C952" s="24">
        <f t="shared" ca="1" si="543"/>
        <v>-0.26821985617453276</v>
      </c>
      <c r="D952" s="24">
        <f t="shared" ca="1" si="543"/>
        <v>1.0968599900565443</v>
      </c>
      <c r="E952" s="24">
        <f t="shared" ca="1" si="543"/>
        <v>0.78933037313707655</v>
      </c>
      <c r="F952" s="24">
        <f t="shared" ca="1" si="543"/>
        <v>1.1487524138931446</v>
      </c>
      <c r="G952" s="24">
        <f t="shared" ca="1" si="543"/>
        <v>-0.91737789316166685</v>
      </c>
      <c r="H952" s="24">
        <f t="shared" ca="1" si="543"/>
        <v>-0.18088862229560057</v>
      </c>
      <c r="I952" s="24">
        <f t="shared" ca="1" si="543"/>
        <v>-0.79990576353427578</v>
      </c>
      <c r="J952" s="24">
        <f t="shared" ca="1" si="543"/>
        <v>-0.466472200631108</v>
      </c>
      <c r="K952" s="24">
        <f t="shared" ca="1" si="543"/>
        <v>0.13516530145393221</v>
      </c>
      <c r="L952" s="24">
        <f t="shared" ca="1" si="543"/>
        <v>1.8434937663272339</v>
      </c>
      <c r="M952" s="24">
        <f t="shared" ca="1" si="543"/>
        <v>0.45367218719081381</v>
      </c>
      <c r="N952" s="24">
        <f ca="1">SQRT(Inputs!$B$38)*C952+SQRT(1-Inputs!$B$38)*_xlfn.NORM.S.INV(RAND())</f>
        <v>-0.4085958836611292</v>
      </c>
      <c r="O952" s="24">
        <f ca="1">SQRT(Inputs!$B$38)*D952+SQRT(1-Inputs!$B$38)*_xlfn.NORM.S.INV(RAND())</f>
        <v>0.66686356095648969</v>
      </c>
      <c r="P952" s="24">
        <f ca="1">SQRT(Inputs!$B$38)*E952+SQRT(1-Inputs!$B$38)*_xlfn.NORM.S.INV(RAND())</f>
        <v>-0.61109001016210951</v>
      </c>
      <c r="Q952" s="24">
        <f ca="1">SQRT(Inputs!$B$38)*F952+SQRT(1-Inputs!$B$38)*_xlfn.NORM.S.INV(RAND())</f>
        <v>1.5244720500229949</v>
      </c>
      <c r="R952" s="24">
        <f ca="1">SQRT(Inputs!$B$38)*G952+SQRT(1-Inputs!$B$38)*_xlfn.NORM.S.INV(RAND())</f>
        <v>2.1576205781813518E-2</v>
      </c>
      <c r="S952" s="24">
        <f ca="1">SQRT(Inputs!$B$38)*H952+SQRT(1-Inputs!$B$38)*_xlfn.NORM.S.INV(RAND())</f>
        <v>-0.87775317032284306</v>
      </c>
      <c r="T952" s="24">
        <f ca="1">SQRT(Inputs!$B$38)*I952+SQRT(1-Inputs!$B$38)*_xlfn.NORM.S.INV(RAND())</f>
        <v>-0.87688560980952468</v>
      </c>
      <c r="U952" s="24">
        <f ca="1">SQRT(Inputs!$B$38)*J952+SQRT(1-Inputs!$B$38)*_xlfn.NORM.S.INV(RAND())</f>
        <v>-0.72007326214742684</v>
      </c>
      <c r="V952" s="24">
        <f ca="1">SQRT(Inputs!$B$38)*K952+SQRT(1-Inputs!$B$38)*_xlfn.NORM.S.INV(RAND())</f>
        <v>-1.478639544391946</v>
      </c>
      <c r="W952" s="24">
        <f ca="1">SQRT(Inputs!$B$38)*L952+SQRT(1-Inputs!$B$38)*_xlfn.NORM.S.INV(RAND())</f>
        <v>0.62200935235853816</v>
      </c>
      <c r="X952" s="24">
        <f ca="1">SQRT(Inputs!$B$38)*M952+SQRT(1-Inputs!$B$38)*_xlfn.NORM.S.INV(RAND())</f>
        <v>5.7704659625814753E-2</v>
      </c>
      <c r="Y952" s="24">
        <f ca="1">SQRT(Inputs!$B$38)*C952+SQRT(1-Inputs!$B$38)*_xlfn.NORM.S.INV(RAND())</f>
        <v>1.7710898964568715</v>
      </c>
      <c r="Z952" s="24">
        <f ca="1">SQRT(Inputs!$B$38)*D952+SQRT(1-Inputs!$B$38)*_xlfn.NORM.S.INV(RAND())</f>
        <v>1.2157139630770391</v>
      </c>
      <c r="AA952" s="24">
        <f ca="1">SQRT(Inputs!$B$38)*E952+SQRT(1-Inputs!$B$38)*_xlfn.NORM.S.INV(RAND())</f>
        <v>0.14233668647492997</v>
      </c>
      <c r="AB952" s="24">
        <f ca="1">SQRT(Inputs!$B$38)*F952+SQRT(1-Inputs!$B$38)*_xlfn.NORM.S.INV(RAND())</f>
        <v>0.15240475118764935</v>
      </c>
      <c r="AC952" s="24">
        <f ca="1">SQRT(Inputs!$B$38)*G952+SQRT(1-Inputs!$B$38)*_xlfn.NORM.S.INV(RAND())</f>
        <v>-0.20664245549997817</v>
      </c>
      <c r="AD952" s="24">
        <f ca="1">SQRT(Inputs!$B$38)*H952+SQRT(1-Inputs!$B$38)*_xlfn.NORM.S.INV(RAND())</f>
        <v>0.84057619023912666</v>
      </c>
      <c r="AE952" s="24">
        <f ca="1">SQRT(Inputs!$B$38)*I952+SQRT(1-Inputs!$B$38)*_xlfn.NORM.S.INV(RAND())</f>
        <v>-0.25091543991222709</v>
      </c>
      <c r="AF952" s="24">
        <f ca="1">SQRT(Inputs!$B$38)*J952+SQRT(1-Inputs!$B$38)*_xlfn.NORM.S.INV(RAND())</f>
        <v>-0.88678024944953737</v>
      </c>
      <c r="AG952" s="24">
        <f ca="1">SQRT(Inputs!$B$38)*K952+SQRT(1-Inputs!$B$38)*_xlfn.NORM.S.INV(RAND())</f>
        <v>-0.23669357310613404</v>
      </c>
      <c r="AH952" s="24">
        <f ca="1">SQRT(Inputs!$B$38)*L952+SQRT(1-Inputs!$B$38)*_xlfn.NORM.S.INV(RAND())</f>
        <v>2.2884561248641822</v>
      </c>
      <c r="AI952" s="24">
        <f ca="1">SQRT(Inputs!$B$38)*M952+SQRT(1-Inputs!$B$38)*_xlfn.NORM.S.INV(RAND())</f>
        <v>-0.92712475909440228</v>
      </c>
      <c r="AJ952" s="24">
        <f ca="1">SQRT(Inputs!$B$38)*C952+SQRT(1-Inputs!$B$38)*_xlfn.NORM.S.INV(RAND())</f>
        <v>-1.7140247503147648</v>
      </c>
      <c r="AK952" s="24">
        <f ca="1">SQRT(Inputs!$B$38)*D952+SQRT(1-Inputs!$B$38)*_xlfn.NORM.S.INV(RAND())</f>
        <v>1.4874614985878669</v>
      </c>
      <c r="AL952" s="24">
        <f ca="1">SQRT(Inputs!$B$38)*E952+SQRT(1-Inputs!$B$38)*_xlfn.NORM.S.INV(RAND())</f>
        <v>0.31100723215781928</v>
      </c>
      <c r="AM952" s="24">
        <f ca="1">SQRT(Inputs!$B$38)*F952+SQRT(1-Inputs!$B$38)*_xlfn.NORM.S.INV(RAND())</f>
        <v>-0.13755429397711871</v>
      </c>
      <c r="AN952" s="24">
        <f ca="1">SQRT(Inputs!$B$38)*G952+SQRT(1-Inputs!$B$38)*_xlfn.NORM.S.INV(RAND())</f>
        <v>-1.4247069196085755</v>
      </c>
      <c r="AO952" s="24">
        <f ca="1">SQRT(Inputs!$B$38)*H952+SQRT(1-Inputs!$B$38)*_xlfn.NORM.S.INV(RAND())</f>
        <v>-0.38542388079050116</v>
      </c>
      <c r="AP952" s="24">
        <f ca="1">SQRT(Inputs!$B$38)*I952+SQRT(1-Inputs!$B$38)*_xlfn.NORM.S.INV(RAND())</f>
        <v>-0.55447390205825065</v>
      </c>
      <c r="AQ952" s="24">
        <f ca="1">SQRT(Inputs!$B$38)*J952+SQRT(1-Inputs!$B$38)*_xlfn.NORM.S.INV(RAND())</f>
        <v>-0.34157809309276066</v>
      </c>
      <c r="AR952" s="24">
        <f ca="1">SQRT(Inputs!$B$38)*K952+SQRT(1-Inputs!$B$38)*_xlfn.NORM.S.INV(RAND())</f>
        <v>-0.25312408633471767</v>
      </c>
      <c r="AS952" s="24">
        <f ca="1">SQRT(Inputs!$B$38)*L952+SQRT(1-Inputs!$B$38)*_xlfn.NORM.S.INV(RAND())</f>
        <v>0.9970287925473742</v>
      </c>
      <c r="AT952" s="24">
        <f ca="1">SQRT(Inputs!$B$38)*M952+SQRT(1-Inputs!$B$38)*_xlfn.NORM.S.INV(RAND())</f>
        <v>-0.28094870120982413</v>
      </c>
      <c r="AU952" s="15">
        <f ca="1">Inputs!$B$6*EXP($B$8-0.5*C$5^2+C$5*N952)</f>
        <v>4644.652068594216</v>
      </c>
      <c r="AV952" s="15">
        <f t="shared" ca="1" si="510"/>
        <v>6236.0666120919577</v>
      </c>
      <c r="AW952" s="15">
        <f t="shared" ca="1" si="511"/>
        <v>7002.1743641849025</v>
      </c>
      <c r="AX952" s="15">
        <f t="shared" ca="1" si="512"/>
        <v>10342.539160852932</v>
      </c>
      <c r="AY952" s="15">
        <f t="shared" ca="1" si="513"/>
        <v>12671.528439430484</v>
      </c>
      <c r="AZ952" s="15">
        <f t="shared" ca="1" si="514"/>
        <v>14069.775205331978</v>
      </c>
      <c r="BA952" s="15">
        <f t="shared" ca="1" si="515"/>
        <v>15707.991152485249</v>
      </c>
      <c r="BB952" s="15">
        <f t="shared" ca="1" si="516"/>
        <v>17892.806990211346</v>
      </c>
      <c r="BC952" s="15">
        <f t="shared" ca="1" si="517"/>
        <v>18999.239546224839</v>
      </c>
      <c r="BD952" s="15">
        <f t="shared" ca="1" si="518"/>
        <v>24670.18699740139</v>
      </c>
      <c r="BE952" s="15">
        <f t="shared" ca="1" si="519"/>
        <v>30389.451078231083</v>
      </c>
      <c r="BF952" s="15">
        <f ca="1">Inputs!$B$13*EXP($B$9-0.5*C$6^2+C$6*Y952)</f>
        <v>19649.03904568962</v>
      </c>
      <c r="BG952" s="15">
        <f t="shared" ca="1" si="520"/>
        <v>29820.723917789321</v>
      </c>
      <c r="BH952" s="15">
        <f t="shared" ca="1" si="521"/>
        <v>37305.82614158756</v>
      </c>
      <c r="BI952" s="15">
        <f t="shared" ca="1" si="522"/>
        <v>46751.88799775175</v>
      </c>
      <c r="BJ952" s="15">
        <f t="shared" ca="1" si="523"/>
        <v>55632.733353973446</v>
      </c>
      <c r="BK952" s="15">
        <f t="shared" ca="1" si="524"/>
        <v>76557.014462254345</v>
      </c>
      <c r="BL952" s="15">
        <f t="shared" ca="1" si="525"/>
        <v>91032.345076437865</v>
      </c>
      <c r="BM952" s="15">
        <f t="shared" ca="1" si="526"/>
        <v>100226.11095792761</v>
      </c>
      <c r="BN952" s="15">
        <f t="shared" ca="1" si="527"/>
        <v>119818.33466506378</v>
      </c>
      <c r="BO952" s="15">
        <f t="shared" ca="1" si="528"/>
        <v>192351.45029992235</v>
      </c>
      <c r="BP952" s="15">
        <f t="shared" ca="1" si="529"/>
        <v>213142.06771600098</v>
      </c>
      <c r="BQ952" s="15">
        <f ca="1">Inputs!$B$20*EXP($B$10-0.5*C$7^2+C$7*AJ952)</f>
        <v>2335.5291928407887</v>
      </c>
      <c r="BR952" s="15">
        <f t="shared" ca="1" si="530"/>
        <v>5082.5243571459587</v>
      </c>
      <c r="BS952" s="15">
        <f t="shared" ca="1" si="531"/>
        <v>7610.2615122800498</v>
      </c>
      <c r="BT952" s="15">
        <f t="shared" ca="1" si="532"/>
        <v>10121.010973323764</v>
      </c>
      <c r="BU952" s="15">
        <f t="shared" ca="1" si="533"/>
        <v>9936.4793408291589</v>
      </c>
      <c r="BV952" s="15">
        <f t="shared" ca="1" si="534"/>
        <v>12674.697149209125</v>
      </c>
      <c r="BW952" s="15">
        <f t="shared" ca="1" si="535"/>
        <v>15728.369006765764</v>
      </c>
      <c r="BX952" s="15">
        <f t="shared" ca="1" si="536"/>
        <v>20542.657259554609</v>
      </c>
      <c r="BY952" s="15">
        <f t="shared" ca="1" si="537"/>
        <v>27423.001894073885</v>
      </c>
      <c r="BZ952" s="15">
        <f t="shared" ca="1" si="538"/>
        <v>46218.6026750854</v>
      </c>
      <c r="CA952" s="15">
        <f t="shared" ca="1" si="539"/>
        <v>61761.41590549668</v>
      </c>
      <c r="CB952" s="15">
        <f ca="1">(AU952*DCF!C$10-DCF!C$5*MAX(AU952*DCF!C$10,0)-MAX(AU952-Inputs!$B$6,0)/Inputs!$B$10)*DCF!C$6</f>
        <v>1045.3387580146368</v>
      </c>
      <c r="CC952" s="15">
        <f ca="1">(AV952*DCF!D$10-DCF!D$5*MAX(AV952*DCF!D$10,0)-MAX(AV952-AU952,0)/Inputs!$B$10)*DCF!D$6</f>
        <v>1131.9742025783785</v>
      </c>
      <c r="CD952" s="15">
        <f ca="1">(AW952*DCF!E$10-DCF!E$5*MAX(AW952*DCF!E$10,0)-MAX(AW952-AV952,0)/Inputs!$B$10)*DCF!E$6</f>
        <v>1444.1314038772609</v>
      </c>
      <c r="CE952" s="15">
        <f ca="1">(AX952*DCF!F$10-DCF!F$5*MAX(AX952*DCF!F$10,0)-MAX(AX952-AW952,0)/Inputs!$B$10)*DCF!F$6</f>
        <v>1562.7127192525227</v>
      </c>
      <c r="CF952" s="15">
        <f ca="1">(AY952*DCF!G$10-DCF!G$5*MAX(AY952*DCF!G$10,0)-MAX(AY952-AX952,0)/Inputs!$B$10)*DCF!G$6</f>
        <v>2163.1678122157427</v>
      </c>
      <c r="CG952" s="15">
        <f ca="1">(AZ952*DCF!H$10-DCF!H$5*MAX(AZ952*DCF!H$10,0)-MAX(AZ952-AY952,0)/Inputs!$B$10)*DCF!H$6</f>
        <v>2483.3731679372577</v>
      </c>
      <c r="CH952" s="15">
        <f ca="1">(BA952*DCF!I$10-DCF!I$5*MAX(BA952*DCF!I$10,0)-MAX(BA952-AZ952,0)/Inputs!$B$10)*DCF!I$6</f>
        <v>2600.5521410620581</v>
      </c>
      <c r="CI952" s="15">
        <f ca="1">(BB952*DCF!J$10-DCF!J$5*MAX(BB952*DCF!J$10,0)-MAX(BB952-BA952,0)/Inputs!$B$10)*DCF!J$6</f>
        <v>2739.3743593038039</v>
      </c>
      <c r="CJ952" s="15">
        <f ca="1">(BC952*DCF!K$10-DCF!K$5*MAX(BC952*DCF!K$10,0)-MAX(BC952-BB952,0)/Inputs!$B$10)*DCF!K$6</f>
        <v>2903.68872255714</v>
      </c>
      <c r="CK952" s="15">
        <f ca="1">(BD952*DCF!L$10-DCF!L$5*MAX(BD952*DCF!L$10,0)-MAX(BD952-BC952,0)/Inputs!$B$10)*DCF!L$6</f>
        <v>2987.3880005963547</v>
      </c>
      <c r="CL952" s="15">
        <f ca="1">(BE952*DCF!M$10-DCF!M$5*MAX(BE952*DCF!M$10,0)-MAX(BE952-BD952,0)/Inputs!$B$10)*DCF!M$6</f>
        <v>3605.117401452263</v>
      </c>
      <c r="CM952" s="15">
        <f ca="1">(BF952*DCF!C$28-DCF!C$5*MAX(BF952*DCF!C$28,0)-MAX(BF952-Inputs!$B$13,0)/Inputs!$B$17)*DCF!C$6</f>
        <v>4088.6656974735665</v>
      </c>
      <c r="CN952" s="15">
        <f ca="1">(BG952*DCF!D$28-DCF!D$5*MAX(BG952*DCF!D$28,0)-MAX(BG952-BF952,0)/Inputs!$B$17)*DCF!D$6</f>
        <v>6612.8042221733685</v>
      </c>
      <c r="CO952" s="15">
        <f ca="1">(BH952*DCF!E$28-DCF!E$5*MAX(BH952*DCF!E$28,0)-MAX(BH952-BG952,0)/Inputs!$B$17)*DCF!E$6</f>
        <v>9090.4636298727</v>
      </c>
      <c r="CP952" s="15">
        <f ca="1">(BI952*DCF!F$28-DCF!F$5*MAX(BI952*DCF!F$28,0)-MAX(BI952-BH952,0)/Inputs!$B$17)*DCF!F$6</f>
        <v>10972.101239025382</v>
      </c>
      <c r="CQ952" s="15">
        <f ca="1">(BJ952*DCF!G$28-DCF!G$5*MAX(BJ952*DCF!G$28,0)-MAX(BJ952-BI952,0)/Inputs!$B$17)*DCF!G$6</f>
        <v>12940.664296143403</v>
      </c>
      <c r="CR952" s="15">
        <f ca="1">(BK952*DCF!H$28-DCF!H$5*MAX(BK952*DCF!H$28,0)-MAX(BK952-BJ952,0)/Inputs!$B$17)*DCF!H$6</f>
        <v>15682.348234646377</v>
      </c>
      <c r="CS952" s="15">
        <f ca="1">(BL952*DCF!I$28-DCF!I$5*MAX(BL952*DCF!I$28,0)-MAX(BL952-BK952,0)/Inputs!$B$17)*DCF!I$6</f>
        <v>19328.878702229602</v>
      </c>
      <c r="CT952" s="15">
        <f ca="1">(BM952*DCF!J$28-DCF!J$5*MAX(BM952*DCF!J$28,0)-MAX(BM952-BL952,0)/Inputs!$B$17)*DCF!J$6</f>
        <v>21139.724903247596</v>
      </c>
      <c r="CU952" s="15">
        <f ca="1">(BN952*DCF!K$28-DCF!K$5*MAX(BN952*DCF!K$28,0)-MAX(BN952-BM952,0)/Inputs!$B$17)*DCF!K$6</f>
        <v>22903.836850164247</v>
      </c>
      <c r="CV952" s="15">
        <f ca="1">(BO952*DCF!L$28-DCF!L$5*MAX(BO952*DCF!L$28,0)-MAX(BO952-BN952,0)/Inputs!$B$17)*DCF!L$6</f>
        <v>30170.908785451618</v>
      </c>
      <c r="CW952" s="15">
        <f ca="1">(BP952*DCF!M$28-DCF!M$5*MAX(BP952*DCF!M$28,0)-MAX(BP952-BO952,0)/Inputs!$B$17)*DCF!M$6</f>
        <v>37929.599670554802</v>
      </c>
      <c r="CX952" s="15">
        <f ca="1">(BQ952*DCF!C$46-DCF!C$5*MAX(BQ952*DCF!C$46,0)-MAX(BQ952-Inputs!$B$20,0)/Inputs!$B$24)*DCF!C$6</f>
        <v>-539.38318541357705</v>
      </c>
      <c r="CY952" s="15">
        <f ca="1">(BR952*DCF!D$46-DCF!D$5*MAX(BR952*DCF!D$46,0)-MAX(BR952-BQ952,0)/Inputs!$B$24)*DCF!D$6</f>
        <v>-2039.5884162435357</v>
      </c>
      <c r="CZ952" s="15">
        <f ca="1">(BS952*DCF!E$46-DCF!E$5*MAX(BS952*DCF!E$46,0)-MAX(BS952-BR952,0)/Inputs!$B$24)*DCF!E$6</f>
        <v>-1896.2910733371723</v>
      </c>
      <c r="DA952" s="15">
        <f ca="1">(BT952*DCF!F$46-DCF!F$5*MAX(BT952*DCF!F$46,0)-MAX(BT952-BS952,0)/Inputs!$B$24)*DCF!F$6</f>
        <v>-1651.3192586012578</v>
      </c>
      <c r="DB952" s="15">
        <f ca="1">(BU952*DCF!G$46-DCF!G$5*MAX(BU952*DCF!G$46,0)-MAX(BU952-BT952,0)/Inputs!$B$24)*DCF!G$6</f>
        <v>-334.24353293944864</v>
      </c>
      <c r="DC952" s="15">
        <f ca="1">(BV952*DCF!H$46-DCF!H$5*MAX(BV952*DCF!H$46,0)-MAX(BV952-BU952,0)/Inputs!$B$24)*DCF!H$6</f>
        <v>-850.88440661520644</v>
      </c>
      <c r="DD952" s="15">
        <f ca="1">(BW952*DCF!I$46-DCF!I$5*MAX(BW952*DCF!I$46,0)-MAX(BW952-BV952,0)/Inputs!$B$24)*DCF!I$6</f>
        <v>-513.33827925812932</v>
      </c>
      <c r="DE952" s="15">
        <f ca="1">(BX952*DCF!J$46-DCF!J$5*MAX(BX952*DCF!J$46,0)-MAX(BX952-BW952,0)/Inputs!$B$24)*DCF!J$6</f>
        <v>-414.96294220148758</v>
      </c>
      <c r="DF952" s="15">
        <f ca="1">(BY952*DCF!K$46-DCF!K$5*MAX(BY952*DCF!K$46,0)-MAX(BY952-BX952,0)/Inputs!$B$24)*DCF!K$6</f>
        <v>-119.0078606106531</v>
      </c>
      <c r="DG952" s="15">
        <f ca="1">(BZ952*DCF!L$46-DCF!L$5*MAX(BZ952*DCF!L$46,0)-MAX(BZ952-BY952,0)/Inputs!$B$24)*DCF!L$6</f>
        <v>-1058.628559387922</v>
      </c>
      <c r="DH952" s="15">
        <f ca="1">(CA952*DCF!M$46-DCF!M$5*MAX(CA952*DCF!M$46,0)-MAX(CA952-BZ952,0)/Inputs!$B$24)*DCF!M$6</f>
        <v>1592.5311114136866</v>
      </c>
      <c r="DI952" s="15">
        <f ca="1">SUM(CB952:CL952)+BE952*DCF!M$10*(1+Inputs!$B$30)*(1-Inputs!$B$33)*(1-Inputs!$B$30/Inputs!$B$31)/(Inputs!$B$29-Inputs!$B$30)*DCF!M$6</f>
        <v>109241.06289845264</v>
      </c>
      <c r="DJ952" s="15">
        <f ca="1">SUM(CM952:CW952)+BP952*DCF!M$28*(1+Inputs!$B$30)*(1-Inputs!$B$33)*(1-Inputs!$B$30/Inputs!$B$31)/(Inputs!$B$29-Inputs!$B$30)*DCF!M$6</f>
        <v>981762.92018523626</v>
      </c>
      <c r="DK952" s="15">
        <f ca="1">SUM(CX952:DH952)+CA952*DCF!M$46*(1+Inputs!$B$30)*(1-Inputs!$B$33)*(1-Inputs!$B$30/Inputs!$B$31)/(Inputs!$B$29-Inputs!$B$30)*DCF!M$6</f>
        <v>87665.348694123531</v>
      </c>
      <c r="DM952" s="15">
        <f ca="1">DI952+DJ952+DK952+Inputs!$B$34+Inputs!$B$36-Inputs!$B$35</f>
        <v>1255520.3317778124</v>
      </c>
    </row>
    <row r="953" spans="1:117" x14ac:dyDescent="0.75">
      <c r="A953" s="11">
        <v>940</v>
      </c>
      <c r="C953" s="24">
        <f t="shared" ca="1" si="543"/>
        <v>8.8995392656914127E-2</v>
      </c>
      <c r="D953" s="24">
        <f t="shared" ca="1" si="543"/>
        <v>0.75499937294388109</v>
      </c>
      <c r="E953" s="24">
        <f t="shared" ca="1" si="543"/>
        <v>-1.8543783447520553E-2</v>
      </c>
      <c r="F953" s="24">
        <f t="shared" ca="1" si="543"/>
        <v>-0.16392213155790603</v>
      </c>
      <c r="G953" s="24">
        <f t="shared" ca="1" si="543"/>
        <v>-0.20442569252420911</v>
      </c>
      <c r="H953" s="24">
        <f t="shared" ca="1" si="543"/>
        <v>0.81614078249055866</v>
      </c>
      <c r="I953" s="24">
        <f t="shared" ca="1" si="543"/>
        <v>0.71339226341267481</v>
      </c>
      <c r="J953" s="24">
        <f t="shared" ca="1" si="543"/>
        <v>-0.29073002047380447</v>
      </c>
      <c r="K953" s="24">
        <f t="shared" ca="1" si="543"/>
        <v>0.53742111038649054</v>
      </c>
      <c r="L953" s="24">
        <f t="shared" ca="1" si="543"/>
        <v>0.54318366565016907</v>
      </c>
      <c r="M953" s="24">
        <f t="shared" ca="1" si="543"/>
        <v>1.8245151511033744</v>
      </c>
      <c r="N953" s="24">
        <f ca="1">SQRT(Inputs!$B$38)*C953+SQRT(1-Inputs!$B$38)*_xlfn.NORM.S.INV(RAND())</f>
        <v>-0.21674990168586905</v>
      </c>
      <c r="O953" s="24">
        <f ca="1">SQRT(Inputs!$B$38)*D953+SQRT(1-Inputs!$B$38)*_xlfn.NORM.S.INV(RAND())</f>
        <v>4.2778572794284708E-2</v>
      </c>
      <c r="P953" s="24">
        <f ca="1">SQRT(Inputs!$B$38)*E953+SQRT(1-Inputs!$B$38)*_xlfn.NORM.S.INV(RAND())</f>
        <v>-0.23479853968450748</v>
      </c>
      <c r="Q953" s="24">
        <f ca="1">SQRT(Inputs!$B$38)*F953+SQRT(1-Inputs!$B$38)*_xlfn.NORM.S.INV(RAND())</f>
        <v>-0.18988349286164946</v>
      </c>
      <c r="R953" s="24">
        <f ca="1">SQRT(Inputs!$B$38)*G953+SQRT(1-Inputs!$B$38)*_xlfn.NORM.S.INV(RAND())</f>
        <v>-0.69651396305592594</v>
      </c>
      <c r="S953" s="24">
        <f ca="1">SQRT(Inputs!$B$38)*H953+SQRT(1-Inputs!$B$38)*_xlfn.NORM.S.INV(RAND())</f>
        <v>-0.34494447525338445</v>
      </c>
      <c r="T953" s="24">
        <f ca="1">SQRT(Inputs!$B$38)*I953+SQRT(1-Inputs!$B$38)*_xlfn.NORM.S.INV(RAND())</f>
        <v>-0.78022727235168721</v>
      </c>
      <c r="U953" s="24">
        <f ca="1">SQRT(Inputs!$B$38)*J953+SQRT(1-Inputs!$B$38)*_xlfn.NORM.S.INV(RAND())</f>
        <v>1.1756962810257579</v>
      </c>
      <c r="V953" s="24">
        <f ca="1">SQRT(Inputs!$B$38)*K953+SQRT(1-Inputs!$B$38)*_xlfn.NORM.S.INV(RAND())</f>
        <v>-0.62562516755679221</v>
      </c>
      <c r="W953" s="24">
        <f ca="1">SQRT(Inputs!$B$38)*L953+SQRT(1-Inputs!$B$38)*_xlfn.NORM.S.INV(RAND())</f>
        <v>0.43361627117064039</v>
      </c>
      <c r="X953" s="24">
        <f ca="1">SQRT(Inputs!$B$38)*M953+SQRT(1-Inputs!$B$38)*_xlfn.NORM.S.INV(RAND())</f>
        <v>1.3890655538201149</v>
      </c>
      <c r="Y953" s="24">
        <f ca="1">SQRT(Inputs!$B$38)*C953+SQRT(1-Inputs!$B$38)*_xlfn.NORM.S.INV(RAND())</f>
        <v>0.46208006631795046</v>
      </c>
      <c r="Z953" s="24">
        <f ca="1">SQRT(Inputs!$B$38)*D953+SQRT(1-Inputs!$B$38)*_xlfn.NORM.S.INV(RAND())</f>
        <v>-0.2449226517821933</v>
      </c>
      <c r="AA953" s="24">
        <f ca="1">SQRT(Inputs!$B$38)*E953+SQRT(1-Inputs!$B$38)*_xlfn.NORM.S.INV(RAND())</f>
        <v>0.7795247384484858</v>
      </c>
      <c r="AB953" s="24">
        <f ca="1">SQRT(Inputs!$B$38)*F953+SQRT(1-Inputs!$B$38)*_xlfn.NORM.S.INV(RAND())</f>
        <v>-1.1533587610513965</v>
      </c>
      <c r="AC953" s="24">
        <f ca="1">SQRT(Inputs!$B$38)*G953+SQRT(1-Inputs!$B$38)*_xlfn.NORM.S.INV(RAND())</f>
        <v>1.6202048234739104</v>
      </c>
      <c r="AD953" s="24">
        <f ca="1">SQRT(Inputs!$B$38)*H953+SQRT(1-Inputs!$B$38)*_xlfn.NORM.S.INV(RAND())</f>
        <v>0.31823945948159194</v>
      </c>
      <c r="AE953" s="24">
        <f ca="1">SQRT(Inputs!$B$38)*I953+SQRT(1-Inputs!$B$38)*_xlfn.NORM.S.INV(RAND())</f>
        <v>0.89554478978387586</v>
      </c>
      <c r="AF953" s="24">
        <f ca="1">SQRT(Inputs!$B$38)*J953+SQRT(1-Inputs!$B$38)*_xlfn.NORM.S.INV(RAND())</f>
        <v>-0.24408704727018177</v>
      </c>
      <c r="AG953" s="24">
        <f ca="1">SQRT(Inputs!$B$38)*K953+SQRT(1-Inputs!$B$38)*_xlfn.NORM.S.INV(RAND())</f>
        <v>0.65616456697273895</v>
      </c>
      <c r="AH953" s="24">
        <f ca="1">SQRT(Inputs!$B$38)*L953+SQRT(1-Inputs!$B$38)*_xlfn.NORM.S.INV(RAND())</f>
        <v>0.40246664460410814</v>
      </c>
      <c r="AI953" s="24">
        <f ca="1">SQRT(Inputs!$B$38)*M953+SQRT(1-Inputs!$B$38)*_xlfn.NORM.S.INV(RAND())</f>
        <v>1.9329444559749889</v>
      </c>
      <c r="AJ953" s="24">
        <f ca="1">SQRT(Inputs!$B$38)*C953+SQRT(1-Inputs!$B$38)*_xlfn.NORM.S.INV(RAND())</f>
        <v>1.2417700338357547</v>
      </c>
      <c r="AK953" s="24">
        <f ca="1">SQRT(Inputs!$B$38)*D953+SQRT(1-Inputs!$B$38)*_xlfn.NORM.S.INV(RAND())</f>
        <v>-0.92997271366929302</v>
      </c>
      <c r="AL953" s="24">
        <f ca="1">SQRT(Inputs!$B$38)*E953+SQRT(1-Inputs!$B$38)*_xlfn.NORM.S.INV(RAND())</f>
        <v>-1.5124367900058027</v>
      </c>
      <c r="AM953" s="24">
        <f ca="1">SQRT(Inputs!$B$38)*F953+SQRT(1-Inputs!$B$38)*_xlfn.NORM.S.INV(RAND())</f>
        <v>0.10672845392378488</v>
      </c>
      <c r="AN953" s="24">
        <f ca="1">SQRT(Inputs!$B$38)*G953+SQRT(1-Inputs!$B$38)*_xlfn.NORM.S.INV(RAND())</f>
        <v>-2.3897858220681938</v>
      </c>
      <c r="AO953" s="24">
        <f ca="1">SQRT(Inputs!$B$38)*H953+SQRT(1-Inputs!$B$38)*_xlfn.NORM.S.INV(RAND())</f>
        <v>0.39019303612693784</v>
      </c>
      <c r="AP953" s="24">
        <f ca="1">SQRT(Inputs!$B$38)*I953+SQRT(1-Inputs!$B$38)*_xlfn.NORM.S.INV(RAND())</f>
        <v>0.22354503835527201</v>
      </c>
      <c r="AQ953" s="24">
        <f ca="1">SQRT(Inputs!$B$38)*J953+SQRT(1-Inputs!$B$38)*_xlfn.NORM.S.INV(RAND())</f>
        <v>-0.28238015326675814</v>
      </c>
      <c r="AR953" s="24">
        <f ca="1">SQRT(Inputs!$B$38)*K953+SQRT(1-Inputs!$B$38)*_xlfn.NORM.S.INV(RAND())</f>
        <v>-0.73247040040129874</v>
      </c>
      <c r="AS953" s="24">
        <f ca="1">SQRT(Inputs!$B$38)*L953+SQRT(1-Inputs!$B$38)*_xlfn.NORM.S.INV(RAND())</f>
        <v>-1.686034755351538</v>
      </c>
      <c r="AT953" s="24">
        <f ca="1">SQRT(Inputs!$B$38)*M953+SQRT(1-Inputs!$B$38)*_xlfn.NORM.S.INV(RAND())</f>
        <v>1.780651602939574</v>
      </c>
      <c r="AU953" s="15">
        <f ca="1">Inputs!$B$6*EXP($B$8-0.5*C$5^2+C$5*N953)</f>
        <v>4791.1533439013974</v>
      </c>
      <c r="AV953" s="15">
        <f t="shared" ca="1" si="510"/>
        <v>5868.7629186672175</v>
      </c>
      <c r="AW953" s="15">
        <f t="shared" ca="1" si="511"/>
        <v>6932.8403206090525</v>
      </c>
      <c r="AX953" s="15">
        <f t="shared" ca="1" si="512"/>
        <v>8265.8689835770747</v>
      </c>
      <c r="AY953" s="15">
        <f t="shared" ca="1" si="513"/>
        <v>9312.5486443876307</v>
      </c>
      <c r="AZ953" s="15">
        <f t="shared" ca="1" si="514"/>
        <v>10964.981173397888</v>
      </c>
      <c r="BA953" s="15">
        <f t="shared" ca="1" si="515"/>
        <v>12366.158352064866</v>
      </c>
      <c r="BB953" s="15">
        <f t="shared" ca="1" si="516"/>
        <v>17032.60215694183</v>
      </c>
      <c r="BC953" s="15">
        <f t="shared" ca="1" si="517"/>
        <v>19638.085742540039</v>
      </c>
      <c r="BD953" s="15">
        <f t="shared" ca="1" si="518"/>
        <v>25054.321240841797</v>
      </c>
      <c r="BE953" s="15">
        <f t="shared" ca="1" si="519"/>
        <v>34841.427415394894</v>
      </c>
      <c r="BF953" s="15">
        <f ca="1">Inputs!$B$13*EXP($B$9-0.5*C$6^2+C$6*Y953)</f>
        <v>15157.87589751383</v>
      </c>
      <c r="BG953" s="15">
        <f t="shared" ca="1" si="520"/>
        <v>17674.810103972788</v>
      </c>
      <c r="BH953" s="15">
        <f t="shared" ca="1" si="521"/>
        <v>24575.960389781667</v>
      </c>
      <c r="BI953" s="15">
        <f t="shared" ca="1" si="522"/>
        <v>25191.117158232948</v>
      </c>
      <c r="BJ953" s="15">
        <f t="shared" ca="1" si="523"/>
        <v>39006.97322540688</v>
      </c>
      <c r="BK953" s="15">
        <f t="shared" ca="1" si="524"/>
        <v>49993.438891437116</v>
      </c>
      <c r="BL953" s="15">
        <f t="shared" ca="1" si="525"/>
        <v>68967.99555640934</v>
      </c>
      <c r="BM953" s="15">
        <f t="shared" ca="1" si="526"/>
        <v>82244.510551052139</v>
      </c>
      <c r="BN953" s="15">
        <f t="shared" ca="1" si="527"/>
        <v>109425.18242147143</v>
      </c>
      <c r="BO953" s="15">
        <f t="shared" ca="1" si="528"/>
        <v>141084.7315448462</v>
      </c>
      <c r="BP953" s="15">
        <f t="shared" ca="1" si="529"/>
        <v>216162.59680464107</v>
      </c>
      <c r="BQ953" s="15">
        <f ca="1">Inputs!$B$20*EXP($B$10-0.5*C$7^2+C$7*AJ953)</f>
        <v>6663.2525786462411</v>
      </c>
      <c r="BR953" s="15">
        <f t="shared" ca="1" si="530"/>
        <v>6729.1478358888562</v>
      </c>
      <c r="BS953" s="15">
        <f t="shared" ca="1" si="531"/>
        <v>5968.1653166889582</v>
      </c>
      <c r="BT953" s="15">
        <f t="shared" ca="1" si="532"/>
        <v>8462.450810513641</v>
      </c>
      <c r="BU953" s="15">
        <f t="shared" ca="1" si="533"/>
        <v>6577.9163287501515</v>
      </c>
      <c r="BV953" s="15">
        <f t="shared" ca="1" si="534"/>
        <v>9992.7345671128714</v>
      </c>
      <c r="BW953" s="15">
        <f t="shared" ca="1" si="535"/>
        <v>14619.902321157791</v>
      </c>
      <c r="BX953" s="15">
        <f t="shared" ca="1" si="536"/>
        <v>19322.862296292969</v>
      </c>
      <c r="BY953" s="15">
        <f t="shared" ca="1" si="537"/>
        <v>23534.248655247902</v>
      </c>
      <c r="BZ953" s="15">
        <f t="shared" ca="1" si="538"/>
        <v>24220.978849396452</v>
      </c>
      <c r="CA953" s="15">
        <f t="shared" ca="1" si="539"/>
        <v>46686.900080694046</v>
      </c>
      <c r="CB953" s="15">
        <f ca="1">(AU953*DCF!C$10-DCF!C$5*MAX(AU953*DCF!C$10,0)-MAX(AU953-Inputs!$B$6,0)/Inputs!$B$10)*DCF!C$6</f>
        <v>1044.2941778091886</v>
      </c>
      <c r="CC953" s="15">
        <f ca="1">(AV953*DCF!D$10-DCF!D$5*MAX(AV953*DCF!D$10,0)-MAX(AV953-AU953,0)/Inputs!$B$10)*DCF!D$6</f>
        <v>1167.7243101009076</v>
      </c>
      <c r="CD953" s="15">
        <f ca="1">(AW953*DCF!E$10-DCF!E$5*MAX(AW953*DCF!E$10,0)-MAX(AW953-AV953,0)/Inputs!$B$10)*DCF!E$6</f>
        <v>1361.008172351698</v>
      </c>
      <c r="CE953" s="15">
        <f ca="1">(AX953*DCF!F$10-DCF!F$5*MAX(AX953*DCF!F$10,0)-MAX(AX953-AW953,0)/Inputs!$B$10)*DCF!F$6</f>
        <v>1527.0558108310797</v>
      </c>
      <c r="CF953" s="15">
        <f ca="1">(AY953*DCF!G$10-DCF!G$5*MAX(AY953*DCF!G$10,0)-MAX(AY953-AX953,0)/Inputs!$B$10)*DCF!G$6</f>
        <v>1717.566192801605</v>
      </c>
      <c r="CG953" s="15">
        <f ca="1">(AZ953*DCF!H$10-DCF!H$5*MAX(AZ953*DCF!H$10,0)-MAX(AZ953-AY953,0)/Inputs!$B$10)*DCF!H$6</f>
        <v>1835.4399405022591</v>
      </c>
      <c r="CH953" s="15">
        <f ca="1">(BA953*DCF!I$10-DCF!I$5*MAX(BA953*DCF!I$10,0)-MAX(BA953-AZ953,0)/Inputs!$B$10)*DCF!I$6</f>
        <v>2029.0038619773341</v>
      </c>
      <c r="CI953" s="15">
        <f ca="1">(BB953*DCF!J$10-DCF!J$5*MAX(BB953*DCF!J$10,0)-MAX(BB953-BA953,0)/Inputs!$B$10)*DCF!J$6</f>
        <v>2215.7113894851927</v>
      </c>
      <c r="CJ953" s="15">
        <f ca="1">(BC953*DCF!K$10-DCF!K$5*MAX(BC953*DCF!K$10,0)-MAX(BC953-BB953,0)/Inputs!$B$10)*DCF!K$6</f>
        <v>2796.6883758419935</v>
      </c>
      <c r="CK953" s="15">
        <f ca="1">(BD953*DCF!L$10-DCF!L$5*MAX(BD953*DCF!L$10,0)-MAX(BD953-BC953,0)/Inputs!$B$10)*DCF!L$6</f>
        <v>3078.2611288442895</v>
      </c>
      <c r="CL953" s="15">
        <f ca="1">(BE953*DCF!M$10-DCF!M$5*MAX(BE953*DCF!M$10,0)-MAX(BE953-BD953,0)/Inputs!$B$10)*DCF!M$6</f>
        <v>3747.4016420849862</v>
      </c>
      <c r="CM953" s="15">
        <f ca="1">(BF953*DCF!C$28-DCF!C$5*MAX(BF953*DCF!C$28,0)-MAX(BF953-Inputs!$B$13,0)/Inputs!$B$17)*DCF!C$6</f>
        <v>3755.2122848725739</v>
      </c>
      <c r="CN953" s="15">
        <f ca="1">(BG953*DCF!D$28-DCF!D$5*MAX(BG953*DCF!D$28,0)-MAX(BG953-BF953,0)/Inputs!$B$17)*DCF!D$6</f>
        <v>4668.6617573660506</v>
      </c>
      <c r="CO953" s="15">
        <f ca="1">(BH953*DCF!E$28-DCF!E$5*MAX(BH953*DCF!E$28,0)-MAX(BH953-BG953,0)/Inputs!$B$17)*DCF!E$6</f>
        <v>5600.2278643331474</v>
      </c>
      <c r="CP953" s="15">
        <f ca="1">(BI953*DCF!F$28-DCF!F$5*MAX(BI953*DCF!F$28,0)-MAX(BI953-BH953,0)/Inputs!$B$17)*DCF!F$6</f>
        <v>6726.725739716494</v>
      </c>
      <c r="CQ953" s="15">
        <f ca="1">(BJ953*DCF!G$28-DCF!G$5*MAX(BJ953*DCF!G$28,0)-MAX(BJ953-BI953,0)/Inputs!$B$17)*DCF!G$6</f>
        <v>7796.9646418790971</v>
      </c>
      <c r="CR953" s="15">
        <f ca="1">(BK953*DCF!H$28-DCF!H$5*MAX(BK953*DCF!H$28,0)-MAX(BK953-BJ953,0)/Inputs!$B$17)*DCF!H$6</f>
        <v>10656.94055661132</v>
      </c>
      <c r="CS953" s="15">
        <f ca="1">(BL953*DCF!I$28-DCF!I$5*MAX(BL953*DCF!I$28,0)-MAX(BL953-BK953,0)/Inputs!$B$17)*DCF!I$6</f>
        <v>13494.603028917458</v>
      </c>
      <c r="CT953" s="15">
        <f ca="1">(BM953*DCF!J$28-DCF!J$5*MAX(BM953*DCF!J$28,0)-MAX(BM953-BL953,0)/Inputs!$B$17)*DCF!J$6</f>
        <v>16586.996063323677</v>
      </c>
      <c r="CU953" s="15">
        <f ca="1">(BN953*DCF!K$28-DCF!K$5*MAX(BN953*DCF!K$28,0)-MAX(BN953-BM953,0)/Inputs!$B$17)*DCF!K$6</f>
        <v>19779.493536055481</v>
      </c>
      <c r="CV953" s="15">
        <f ca="1">(BO953*DCF!L$28-DCF!L$5*MAX(BO953*DCF!L$28,0)-MAX(BO953-BN953,0)/Inputs!$B$17)*DCF!L$6</f>
        <v>24567.034518722769</v>
      </c>
      <c r="CW953" s="15">
        <f ca="1">(BP953*DCF!M$28-DCF!M$5*MAX(BP953*DCF!M$28,0)-MAX(BP953-BO953,0)/Inputs!$B$17)*DCF!M$6</f>
        <v>32823.371133658016</v>
      </c>
      <c r="CX953" s="15">
        <f ca="1">(BQ953*DCF!C$46-DCF!C$5*MAX(BQ953*DCF!C$46,0)-MAX(BQ953-Inputs!$B$20,0)/Inputs!$B$24)*DCF!C$6</f>
        <v>-3138.0502854361948</v>
      </c>
      <c r="CY953" s="15">
        <f ca="1">(BR953*DCF!D$46-DCF!D$5*MAX(BR953*DCF!D$46,0)-MAX(BR953-BQ953,0)/Inputs!$B$24)*DCF!D$6</f>
        <v>-1176.6255691152687</v>
      </c>
      <c r="CZ953" s="15">
        <f ca="1">(BS953*DCF!E$46-DCF!E$5*MAX(BS953*DCF!E$46,0)-MAX(BS953-BR953,0)/Inputs!$B$24)*DCF!E$6</f>
        <v>-705.74594005390566</v>
      </c>
      <c r="DA953" s="15">
        <f ca="1">(BT953*DCF!F$46-DCF!F$5*MAX(BT953*DCF!F$46,0)-MAX(BT953-BS953,0)/Inputs!$B$24)*DCF!F$6</f>
        <v>-1524.5373703980015</v>
      </c>
      <c r="DB953" s="15">
        <f ca="1">(BU953*DCF!G$46-DCF!G$5*MAX(BU953*DCF!G$46,0)-MAX(BU953-BT953,0)/Inputs!$B$24)*DCF!G$6</f>
        <v>-221.26810892338372</v>
      </c>
      <c r="DC953" s="15">
        <f ca="1">(BV953*DCF!H$46-DCF!H$5*MAX(BV953*DCF!H$46,0)-MAX(BV953-BU953,0)/Inputs!$B$24)*DCF!H$6</f>
        <v>-1061.1338446327322</v>
      </c>
      <c r="DD953" s="15">
        <f ca="1">(BW953*DCF!I$46-DCF!I$5*MAX(BW953*DCF!I$46,0)-MAX(BW953-BV953,0)/Inputs!$B$24)*DCF!I$6</f>
        <v>-990.62854730967706</v>
      </c>
      <c r="DE953" s="15">
        <f ca="1">(BX953*DCF!J$46-DCF!J$5*MAX(BX953*DCF!J$46,0)-MAX(BX953-BW953,0)/Inputs!$B$24)*DCF!J$6</f>
        <v>-436.60752639569739</v>
      </c>
      <c r="DF953" s="15">
        <f ca="1">(BY953*DCF!K$46-DCF!K$5*MAX(BY953*DCF!K$46,0)-MAX(BY953-BX953,0)/Inputs!$B$24)*DCF!K$6</f>
        <v>312.677267915681</v>
      </c>
      <c r="DG953" s="15">
        <f ca="1">(BZ953*DCF!L$46-DCF!L$5*MAX(BZ953*DCF!L$46,0)-MAX(BZ953-BY953,0)/Inputs!$B$24)*DCF!L$6</f>
        <v>1518.8750899291745</v>
      </c>
      <c r="DH953" s="15">
        <f ca="1">(CA953*DCF!M$46-DCF!M$5*MAX(CA953*DCF!M$46,0)-MAX(CA953-BZ953,0)/Inputs!$B$24)*DCF!M$6</f>
        <v>-1036.5703948669627</v>
      </c>
      <c r="DI953" s="15">
        <f ca="1">SUM(CB953:CL953)+BE953*DCF!M$10*(1+Inputs!$B$30)*(1-Inputs!$B$33)*(1-Inputs!$B$30/Inputs!$B$31)/(Inputs!$B$29-Inputs!$B$30)*DCF!M$6</f>
        <v>119484.30822985506</v>
      </c>
      <c r="DJ953" s="15">
        <f ca="1">SUM(CM953:CW953)+BP953*DCF!M$28*(1+Inputs!$B$30)*(1-Inputs!$B$33)*(1-Inputs!$B$30/Inputs!$B$31)/(Inputs!$B$29-Inputs!$B$30)*DCF!M$6</f>
        <v>948567.38494110643</v>
      </c>
      <c r="DK953" s="15">
        <f ca="1">SUM(CX953:DH953)+CA953*DCF!M$46*(1+Inputs!$B$30)*(1-Inputs!$B$33)*(1-Inputs!$B$30/Inputs!$B$31)/(Inputs!$B$29-Inputs!$B$30)*DCF!M$6</f>
        <v>63723.862712330767</v>
      </c>
      <c r="DM953" s="15">
        <f ca="1">DI953+DJ953+DK953+Inputs!$B$34+Inputs!$B$36-Inputs!$B$35</f>
        <v>1208626.5558832921</v>
      </c>
    </row>
    <row r="954" spans="1:117" x14ac:dyDescent="0.75">
      <c r="A954" s="11">
        <v>941</v>
      </c>
      <c r="C954" s="24">
        <f t="shared" ref="C954:M963" ca="1" si="544">_xlfn.NORM.S.INV(RAND())</f>
        <v>0.30765284233417672</v>
      </c>
      <c r="D954" s="24">
        <f t="shared" ca="1" si="544"/>
        <v>1.5742041657380408</v>
      </c>
      <c r="E954" s="24">
        <f t="shared" ca="1" si="544"/>
        <v>-0.89817058360117763</v>
      </c>
      <c r="F954" s="24">
        <f t="shared" ca="1" si="544"/>
        <v>1.6572008185068903</v>
      </c>
      <c r="G954" s="24">
        <f t="shared" ca="1" si="544"/>
        <v>-1.0930841636909678</v>
      </c>
      <c r="H954" s="24">
        <f t="shared" ca="1" si="544"/>
        <v>1.0484644581634202</v>
      </c>
      <c r="I954" s="24">
        <f t="shared" ca="1" si="544"/>
        <v>-1.3598998638789326</v>
      </c>
      <c r="J954" s="24">
        <f t="shared" ca="1" si="544"/>
        <v>-7.7423317753977511E-2</v>
      </c>
      <c r="K954" s="24">
        <f t="shared" ca="1" si="544"/>
        <v>2.0249444393887029E-2</v>
      </c>
      <c r="L954" s="24">
        <f t="shared" ca="1" si="544"/>
        <v>0.88219876144518827</v>
      </c>
      <c r="M954" s="24">
        <f t="shared" ca="1" si="544"/>
        <v>0.40174255490200927</v>
      </c>
      <c r="N954" s="24">
        <f ca="1">SQRT(Inputs!$B$38)*C954+SQRT(1-Inputs!$B$38)*_xlfn.NORM.S.INV(RAND())</f>
        <v>0.84674832890119922</v>
      </c>
      <c r="O954" s="24">
        <f ca="1">SQRT(Inputs!$B$38)*D954+SQRT(1-Inputs!$B$38)*_xlfn.NORM.S.INV(RAND())</f>
        <v>2.1920882145290865</v>
      </c>
      <c r="P954" s="24">
        <f ca="1">SQRT(Inputs!$B$38)*E954+SQRT(1-Inputs!$B$38)*_xlfn.NORM.S.INV(RAND())</f>
        <v>-0.4247593978725861</v>
      </c>
      <c r="Q954" s="24">
        <f ca="1">SQRT(Inputs!$B$38)*F954+SQRT(1-Inputs!$B$38)*_xlfn.NORM.S.INV(RAND())</f>
        <v>1.0416689501844132</v>
      </c>
      <c r="R954" s="24">
        <f ca="1">SQRT(Inputs!$B$38)*G954+SQRT(1-Inputs!$B$38)*_xlfn.NORM.S.INV(RAND())</f>
        <v>-1.6274380297047182</v>
      </c>
      <c r="S954" s="24">
        <f ca="1">SQRT(Inputs!$B$38)*H954+SQRT(1-Inputs!$B$38)*_xlfn.NORM.S.INV(RAND())</f>
        <v>0.39575948802543032</v>
      </c>
      <c r="T954" s="24">
        <f ca="1">SQRT(Inputs!$B$38)*I954+SQRT(1-Inputs!$B$38)*_xlfn.NORM.S.INV(RAND())</f>
        <v>-3.1302547449586879</v>
      </c>
      <c r="U954" s="24">
        <f ca="1">SQRT(Inputs!$B$38)*J954+SQRT(1-Inputs!$B$38)*_xlfn.NORM.S.INV(RAND())</f>
        <v>-1.578522929215245</v>
      </c>
      <c r="V954" s="24">
        <f ca="1">SQRT(Inputs!$B$38)*K954+SQRT(1-Inputs!$B$38)*_xlfn.NORM.S.INV(RAND())</f>
        <v>0.28985449302319594</v>
      </c>
      <c r="W954" s="24">
        <f ca="1">SQRT(Inputs!$B$38)*L954+SQRT(1-Inputs!$B$38)*_xlfn.NORM.S.INV(RAND())</f>
        <v>1.0837331019636818</v>
      </c>
      <c r="X954" s="24">
        <f ca="1">SQRT(Inputs!$B$38)*M954+SQRT(1-Inputs!$B$38)*_xlfn.NORM.S.INV(RAND())</f>
        <v>-0.80917624099781804</v>
      </c>
      <c r="Y954" s="24">
        <f ca="1">SQRT(Inputs!$B$38)*C954+SQRT(1-Inputs!$B$38)*_xlfn.NORM.S.INV(RAND())</f>
        <v>0.37368422874398799</v>
      </c>
      <c r="Z954" s="24">
        <f ca="1">SQRT(Inputs!$B$38)*D954+SQRT(1-Inputs!$B$38)*_xlfn.NORM.S.INV(RAND())</f>
        <v>1.3125787653578698</v>
      </c>
      <c r="AA954" s="24">
        <f ca="1">SQRT(Inputs!$B$38)*E954+SQRT(1-Inputs!$B$38)*_xlfn.NORM.S.INV(RAND())</f>
        <v>-0.53353615096994356</v>
      </c>
      <c r="AB954" s="24">
        <f ca="1">SQRT(Inputs!$B$38)*F954+SQRT(1-Inputs!$B$38)*_xlfn.NORM.S.INV(RAND())</f>
        <v>0.38380867653757222</v>
      </c>
      <c r="AC954" s="24">
        <f ca="1">SQRT(Inputs!$B$38)*G954+SQRT(1-Inputs!$B$38)*_xlfn.NORM.S.INV(RAND())</f>
        <v>-0.40772770596127494</v>
      </c>
      <c r="AD954" s="24">
        <f ca="1">SQRT(Inputs!$B$38)*H954+SQRT(1-Inputs!$B$38)*_xlfn.NORM.S.INV(RAND())</f>
        <v>1.359610167878498</v>
      </c>
      <c r="AE954" s="24">
        <f ca="1">SQRT(Inputs!$B$38)*I954+SQRT(1-Inputs!$B$38)*_xlfn.NORM.S.INV(RAND())</f>
        <v>-1.5922184925145446</v>
      </c>
      <c r="AF954" s="24">
        <f ca="1">SQRT(Inputs!$B$38)*J954+SQRT(1-Inputs!$B$38)*_xlfn.NORM.S.INV(RAND())</f>
        <v>-0.14939437347051696</v>
      </c>
      <c r="AG954" s="24">
        <f ca="1">SQRT(Inputs!$B$38)*K954+SQRT(1-Inputs!$B$38)*_xlfn.NORM.S.INV(RAND())</f>
        <v>-0.11934916181646632</v>
      </c>
      <c r="AH954" s="24">
        <f ca="1">SQRT(Inputs!$B$38)*L954+SQRT(1-Inputs!$B$38)*_xlfn.NORM.S.INV(RAND())</f>
        <v>1.3029003033046758</v>
      </c>
      <c r="AI954" s="24">
        <f ca="1">SQRT(Inputs!$B$38)*M954+SQRT(1-Inputs!$B$38)*_xlfn.NORM.S.INV(RAND())</f>
        <v>1.1436515943009213</v>
      </c>
      <c r="AJ954" s="24">
        <f ca="1">SQRT(Inputs!$B$38)*C954+SQRT(1-Inputs!$B$38)*_xlfn.NORM.S.INV(RAND())</f>
        <v>1.8245343371271511E-2</v>
      </c>
      <c r="AK954" s="24">
        <f ca="1">SQRT(Inputs!$B$38)*D954+SQRT(1-Inputs!$B$38)*_xlfn.NORM.S.INV(RAND())</f>
        <v>0.62644067783680613</v>
      </c>
      <c r="AL954" s="24">
        <f ca="1">SQRT(Inputs!$B$38)*E954+SQRT(1-Inputs!$B$38)*_xlfn.NORM.S.INV(RAND())</f>
        <v>-0.42227438802494471</v>
      </c>
      <c r="AM954" s="24">
        <f ca="1">SQRT(Inputs!$B$38)*F954+SQRT(1-Inputs!$B$38)*_xlfn.NORM.S.INV(RAND())</f>
        <v>0.30585646416992396</v>
      </c>
      <c r="AN954" s="24">
        <f ca="1">SQRT(Inputs!$B$38)*G954+SQRT(1-Inputs!$B$38)*_xlfn.NORM.S.INV(RAND())</f>
        <v>-1.8324964221195967</v>
      </c>
      <c r="AO954" s="24">
        <f ca="1">SQRT(Inputs!$B$38)*H954+SQRT(1-Inputs!$B$38)*_xlfn.NORM.S.INV(RAND())</f>
        <v>2.8601175220119179E-2</v>
      </c>
      <c r="AP954" s="24">
        <f ca="1">SQRT(Inputs!$B$38)*I954+SQRT(1-Inputs!$B$38)*_xlfn.NORM.S.INV(RAND())</f>
        <v>-2.5381492520756637</v>
      </c>
      <c r="AQ954" s="24">
        <f ca="1">SQRT(Inputs!$B$38)*J954+SQRT(1-Inputs!$B$38)*_xlfn.NORM.S.INV(RAND())</f>
        <v>3.7034414114256897E-2</v>
      </c>
      <c r="AR954" s="24">
        <f ca="1">SQRT(Inputs!$B$38)*K954+SQRT(1-Inputs!$B$38)*_xlfn.NORM.S.INV(RAND())</f>
        <v>0.40836622651047161</v>
      </c>
      <c r="AS954" s="24">
        <f ca="1">SQRT(Inputs!$B$38)*L954+SQRT(1-Inputs!$B$38)*_xlfn.NORM.S.INV(RAND())</f>
        <v>0.12875455512642764</v>
      </c>
      <c r="AT954" s="24">
        <f ca="1">SQRT(Inputs!$B$38)*M954+SQRT(1-Inputs!$B$38)*_xlfn.NORM.S.INV(RAND())</f>
        <v>-0.70259578727947325</v>
      </c>
      <c r="AU954" s="15">
        <f ca="1">Inputs!$B$6*EXP($B$8-0.5*C$5^2+C$5*N954)</f>
        <v>5691.2100791518369</v>
      </c>
      <c r="AV954" s="15">
        <f t="shared" ca="1" si="510"/>
        <v>9562.1528912867798</v>
      </c>
      <c r="AW954" s="15">
        <f t="shared" ca="1" si="511"/>
        <v>11010.137954917533</v>
      </c>
      <c r="AX954" s="15">
        <f t="shared" ca="1" si="512"/>
        <v>15310.565910358171</v>
      </c>
      <c r="AY954" s="15">
        <f t="shared" ca="1" si="513"/>
        <v>15472.28572675457</v>
      </c>
      <c r="AZ954" s="15">
        <f t="shared" ca="1" si="514"/>
        <v>19765.938039356501</v>
      </c>
      <c r="BA954" s="15">
        <f t="shared" ca="1" si="515"/>
        <v>17431.238367155616</v>
      </c>
      <c r="BB954" s="15">
        <f t="shared" ca="1" si="516"/>
        <v>18219.370591348423</v>
      </c>
      <c r="BC954" s="15">
        <f t="shared" ca="1" si="517"/>
        <v>22947.248669478649</v>
      </c>
      <c r="BD954" s="15">
        <f t="shared" ca="1" si="518"/>
        <v>31111.61596133131</v>
      </c>
      <c r="BE954" s="15">
        <f t="shared" ca="1" si="519"/>
        <v>35414.647315314171</v>
      </c>
      <c r="BF954" s="15">
        <f ca="1">Inputs!$B$13*EXP($B$9-0.5*C$6^2+C$6*Y954)</f>
        <v>14894.559133796209</v>
      </c>
      <c r="BG954" s="15">
        <f t="shared" ca="1" si="520"/>
        <v>23003.566511710756</v>
      </c>
      <c r="BH954" s="15">
        <f t="shared" ca="1" si="521"/>
        <v>25725.859353600092</v>
      </c>
      <c r="BI954" s="15">
        <f t="shared" ca="1" si="522"/>
        <v>33408.801593596065</v>
      </c>
      <c r="BJ954" s="15">
        <f t="shared" ca="1" si="523"/>
        <v>38619.254098685029</v>
      </c>
      <c r="BK954" s="15">
        <f t="shared" ca="1" si="524"/>
        <v>57035.73249036925</v>
      </c>
      <c r="BL954" s="15">
        <f t="shared" ca="1" si="525"/>
        <v>56999.09748603058</v>
      </c>
      <c r="BM954" s="15">
        <f t="shared" ca="1" si="526"/>
        <v>68775.870088631607</v>
      </c>
      <c r="BN954" s="15">
        <f t="shared" ca="1" si="527"/>
        <v>83384.546797200528</v>
      </c>
      <c r="BO954" s="15">
        <f t="shared" ca="1" si="528"/>
        <v>119372.54269544389</v>
      </c>
      <c r="BP954" s="15">
        <f t="shared" ca="1" si="529"/>
        <v>167250.95939587159</v>
      </c>
      <c r="BQ954" s="15">
        <f ca="1">Inputs!$B$20*EXP($B$10-0.5*C$7^2+C$7*AJ954)</f>
        <v>4317.3626326821013</v>
      </c>
      <c r="BR954" s="15">
        <f t="shared" ca="1" si="530"/>
        <v>7147.561648337949</v>
      </c>
      <c r="BS954" s="15">
        <f t="shared" ca="1" si="531"/>
        <v>8669.9249338088503</v>
      </c>
      <c r="BT954" s="15">
        <f t="shared" ca="1" si="532"/>
        <v>12952.607151526599</v>
      </c>
      <c r="BU954" s="15">
        <f t="shared" ca="1" si="533"/>
        <v>11521.599980479346</v>
      </c>
      <c r="BV954" s="15">
        <f t="shared" ca="1" si="534"/>
        <v>16133.496967356326</v>
      </c>
      <c r="BW954" s="15">
        <f t="shared" ca="1" si="535"/>
        <v>13156.456867827997</v>
      </c>
      <c r="BX954" s="15">
        <f t="shared" ca="1" si="536"/>
        <v>18538.547421203002</v>
      </c>
      <c r="BY954" s="15">
        <f t="shared" ca="1" si="537"/>
        <v>28086.533854958045</v>
      </c>
      <c r="BZ954" s="15">
        <f t="shared" ca="1" si="538"/>
        <v>40353.264442259846</v>
      </c>
      <c r="CA954" s="15">
        <f t="shared" ca="1" si="539"/>
        <v>50030.945976690084</v>
      </c>
      <c r="CB954" s="15">
        <f ca="1">(AU954*DCF!C$10-DCF!C$5*MAX(AU954*DCF!C$10,0)-MAX(AU954-Inputs!$B$6,0)/Inputs!$B$10)*DCF!C$6</f>
        <v>1037.87661286</v>
      </c>
      <c r="CC954" s="15">
        <f ca="1">(AV954*DCF!D$10-DCF!D$5*MAX(AV954*DCF!D$10,0)-MAX(AV954-AU954,0)/Inputs!$B$10)*DCF!D$6</f>
        <v>1386.8818908229982</v>
      </c>
      <c r="CD954" s="15">
        <f ca="1">(AW954*DCF!E$10-DCF!E$5*MAX(AW954*DCF!E$10,0)-MAX(AW954-AV954,0)/Inputs!$B$10)*DCF!E$6</f>
        <v>2215.9193873252216</v>
      </c>
      <c r="CE954" s="15">
        <f ca="1">(AX954*DCF!F$10-DCF!F$5*MAX(AX954*DCF!F$10,0)-MAX(AX954-AW954,0)/Inputs!$B$10)*DCF!F$6</f>
        <v>2447.4597006253216</v>
      </c>
      <c r="CF954" s="15">
        <f ca="1">(AY954*DCF!G$10-DCF!G$5*MAX(AY954*DCF!G$10,0)-MAX(AY954-AX954,0)/Inputs!$B$10)*DCF!G$6</f>
        <v>3156.8220633678507</v>
      </c>
      <c r="CG954" s="15">
        <f ca="1">(AZ954*DCF!H$10-DCF!H$5*MAX(AZ954*DCF!H$10,0)-MAX(AZ954-AY954,0)/Inputs!$B$10)*DCF!H$6</f>
        <v>3075.1561060932559</v>
      </c>
      <c r="CH954" s="15">
        <f ca="1">(BA954*DCF!I$10-DCF!I$5*MAX(BA954*DCF!I$10,0)-MAX(BA954-AZ954,0)/Inputs!$B$10)*DCF!I$6</f>
        <v>3184.0513561617836</v>
      </c>
      <c r="CI954" s="15">
        <f ca="1">(BB954*DCF!J$10-DCF!J$5*MAX(BB954*DCF!J$10,0)-MAX(BB954-BA954,0)/Inputs!$B$10)*DCF!J$6</f>
        <v>3007.0578171248562</v>
      </c>
      <c r="CJ954" s="15">
        <f ca="1">(BC954*DCF!K$10-DCF!K$5*MAX(BC954*DCF!K$10,0)-MAX(BC954-BB954,0)/Inputs!$B$10)*DCF!K$6</f>
        <v>3032.3075414421314</v>
      </c>
      <c r="CK954" s="15">
        <f ca="1">(BD954*DCF!L$10-DCF!L$5*MAX(BD954*DCF!L$10,0)-MAX(BD954-BC954,0)/Inputs!$B$10)*DCF!L$6</f>
        <v>3636.4384209729365</v>
      </c>
      <c r="CL954" s="15">
        <f ca="1">(BE954*DCF!M$10-DCF!M$5*MAX(BE954*DCF!M$10,0)-MAX(BE954-BD954,0)/Inputs!$B$10)*DCF!M$6</f>
        <v>4483.421718163675</v>
      </c>
      <c r="CM954" s="15">
        <f ca="1">(BF954*DCF!C$28-DCF!C$5*MAX(BF954*DCF!C$28,0)-MAX(BF954-Inputs!$B$13,0)/Inputs!$B$17)*DCF!C$6</f>
        <v>3735.6619210670742</v>
      </c>
      <c r="CN954" s="15">
        <f ca="1">(BG954*DCF!D$28-DCF!D$5*MAX(BG954*DCF!D$28,0)-MAX(BG954-BF954,0)/Inputs!$B$17)*DCF!D$6</f>
        <v>5045.0578189530452</v>
      </c>
      <c r="CO954" s="15">
        <f ca="1">(BH954*DCF!E$28-DCF!E$5*MAX(BH954*DCF!E$28,0)-MAX(BH954-BG954,0)/Inputs!$B$17)*DCF!E$6</f>
        <v>6749.4950076310206</v>
      </c>
      <c r="CP954" s="15">
        <f ca="1">(BI954*DCF!F$28-DCF!F$5*MAX(BI954*DCF!F$28,0)-MAX(BI954-BH954,0)/Inputs!$B$17)*DCF!F$6</f>
        <v>7670.8085430559549</v>
      </c>
      <c r="CQ954" s="15">
        <f ca="1">(BJ954*DCF!G$28-DCF!G$5*MAX(BJ954*DCF!G$28,0)-MAX(BJ954-BI954,0)/Inputs!$B$17)*DCF!G$6</f>
        <v>9143.7118409701561</v>
      </c>
      <c r="CR954" s="15">
        <f ca="1">(BK954*DCF!H$28-DCF!H$5*MAX(BK954*DCF!H$28,0)-MAX(BK954-BJ954,0)/Inputs!$B$17)*DCF!H$6</f>
        <v>11244.161994311473</v>
      </c>
      <c r="CS954" s="15">
        <f ca="1">(BL954*DCF!I$28-DCF!I$5*MAX(BL954*DCF!I$28,0)-MAX(BL954-BK954,0)/Inputs!$B$17)*DCF!I$6</f>
        <v>13403.510885682923</v>
      </c>
      <c r="CT954" s="15">
        <f ca="1">(BM954*DCF!J$28-DCF!J$5*MAX(BM954*DCF!J$28,0)-MAX(BM954-BL954,0)/Inputs!$B$17)*DCF!J$6</f>
        <v>13781.224711893241</v>
      </c>
      <c r="CU954" s="15">
        <f ca="1">(BN954*DCF!K$28-DCF!K$5*MAX(BN954*DCF!K$28,0)-MAX(BN954-BM954,0)/Inputs!$B$17)*DCF!K$6</f>
        <v>15820.049864637796</v>
      </c>
      <c r="CV954" s="15">
        <f ca="1">(BO954*DCF!L$28-DCF!L$5*MAX(BO954*DCF!L$28,0)-MAX(BO954-BN954,0)/Inputs!$B$17)*DCF!L$6</f>
        <v>19745.22613697029</v>
      </c>
      <c r="CW954" s="15">
        <f ca="1">(BP954*DCF!M$28-DCF!M$5*MAX(BP954*DCF!M$28,0)-MAX(BP954-BO954,0)/Inputs!$B$17)*DCF!M$6</f>
        <v>26463.724908377204</v>
      </c>
      <c r="CX954" s="15">
        <f ca="1">(BQ954*DCF!C$46-DCF!C$5*MAX(BQ954*DCF!C$46,0)-MAX(BQ954-Inputs!$B$20,0)/Inputs!$B$24)*DCF!C$6</f>
        <v>-1512.7223783016868</v>
      </c>
      <c r="CY954" s="15">
        <f ca="1">(BR954*DCF!D$46-DCF!D$5*MAX(BR954*DCF!D$46,0)-MAX(BR954-BQ954,0)/Inputs!$B$24)*DCF!D$6</f>
        <v>-2427.5445172745185</v>
      </c>
      <c r="CZ954" s="15">
        <f ca="1">(BS954*DCF!E$46-DCF!E$5*MAX(BS954*DCF!E$46,0)-MAX(BS954-BR954,0)/Inputs!$B$24)*DCF!E$6</f>
        <v>-1625.3074160290232</v>
      </c>
      <c r="DA954" s="15">
        <f ca="1">(BT954*DCF!F$46-DCF!F$5*MAX(BT954*DCF!F$46,0)-MAX(BT954-BS954,0)/Inputs!$B$24)*DCF!F$6</f>
        <v>-2502.750726787142</v>
      </c>
      <c r="DB954" s="15">
        <f ca="1">(BU954*DCF!G$46-DCF!G$5*MAX(BU954*DCF!G$46,0)-MAX(BU954-BT954,0)/Inputs!$B$24)*DCF!G$6</f>
        <v>-387.56385944130056</v>
      </c>
      <c r="DC954" s="15">
        <f ca="1">(BV954*DCF!H$46-DCF!H$5*MAX(BV954*DCF!H$46,0)-MAX(BV954-BU954,0)/Inputs!$B$24)*DCF!H$6</f>
        <v>-1433.1187311103561</v>
      </c>
      <c r="DD954" s="15">
        <f ca="1">(BW954*DCF!I$46-DCF!I$5*MAX(BW954*DCF!I$46,0)-MAX(BW954-BV954,0)/Inputs!$B$24)*DCF!I$6</f>
        <v>303.8534704383851</v>
      </c>
      <c r="DE954" s="15">
        <f ca="1">(BX954*DCF!J$46-DCF!J$5*MAX(BX954*DCF!J$46,0)-MAX(BX954-BW954,0)/Inputs!$B$24)*DCF!J$6</f>
        <v>-649.60169980625949</v>
      </c>
      <c r="DF954" s="15">
        <f ca="1">(BY954*DCF!K$46-DCF!K$5*MAX(BY954*DCF!K$46,0)-MAX(BY954-BX954,0)/Inputs!$B$24)*DCF!K$6</f>
        <v>-734.60587822886316</v>
      </c>
      <c r="DG954" s="15">
        <f ca="1">(BZ954*DCF!L$46-DCF!L$5*MAX(BZ954*DCF!L$46,0)-MAX(BZ954-BY954,0)/Inputs!$B$24)*DCF!L$6</f>
        <v>13.432791270119782</v>
      </c>
      <c r="DH954" s="15">
        <f ca="1">(CA954*DCF!M$46-DCF!M$5*MAX(CA954*DCF!M$46,0)-MAX(CA954-BZ954,0)/Inputs!$B$24)*DCF!M$6</f>
        <v>1899.0504538800005</v>
      </c>
      <c r="DI954" s="15">
        <f ca="1">SUM(CB954:CL954)+BE954*DCF!M$10*(1+Inputs!$B$30)*(1-Inputs!$B$33)*(1-Inputs!$B$30/Inputs!$B$31)/(Inputs!$B$29-Inputs!$B$30)*DCF!M$6</f>
        <v>129222.82440370835</v>
      </c>
      <c r="DJ954" s="15">
        <f ca="1">SUM(CM954:CW954)+BP954*DCF!M$28*(1+Inputs!$B$30)*(1-Inputs!$B$33)*(1-Inputs!$B$30/Inputs!$B$31)/(Inputs!$B$29-Inputs!$B$30)*DCF!M$6</f>
        <v>753418.14251846517</v>
      </c>
      <c r="DK954" s="15">
        <f ca="1">SUM(CX954:DH954)+CA954*DCF!M$46*(1+Inputs!$B$30)*(1-Inputs!$B$33)*(1-Inputs!$B$30/Inputs!$B$31)/(Inputs!$B$29-Inputs!$B$30)*DCF!M$6</f>
        <v>68296.890532997131</v>
      </c>
      <c r="DM954" s="15">
        <f ca="1">DI954+DJ954+DK954+Inputs!$B$34+Inputs!$B$36-Inputs!$B$35</f>
        <v>1027788.8574551707</v>
      </c>
    </row>
    <row r="955" spans="1:117" x14ac:dyDescent="0.75">
      <c r="A955" s="11">
        <v>942</v>
      </c>
      <c r="C955" s="24">
        <f t="shared" ca="1" si="544"/>
        <v>1.1211190417777399</v>
      </c>
      <c r="D955" s="24">
        <f t="shared" ca="1" si="544"/>
        <v>-0.55147384166536995</v>
      </c>
      <c r="E955" s="24">
        <f t="shared" ca="1" si="544"/>
        <v>2.7853202025712488E-2</v>
      </c>
      <c r="F955" s="24">
        <f t="shared" ca="1" si="544"/>
        <v>0.85680880869507359</v>
      </c>
      <c r="G955" s="24">
        <f t="shared" ca="1" si="544"/>
        <v>1.2007378765357604</v>
      </c>
      <c r="H955" s="24">
        <f t="shared" ca="1" si="544"/>
        <v>1.0234219332726147</v>
      </c>
      <c r="I955" s="24">
        <f t="shared" ca="1" si="544"/>
        <v>-1.0045866600741391</v>
      </c>
      <c r="J955" s="24">
        <f t="shared" ca="1" si="544"/>
        <v>-2.4899194005699754</v>
      </c>
      <c r="K955" s="24">
        <f t="shared" ca="1" si="544"/>
        <v>6.2439666717240321E-2</v>
      </c>
      <c r="L955" s="24">
        <f t="shared" ca="1" si="544"/>
        <v>-0.30219314437450329</v>
      </c>
      <c r="M955" s="24">
        <f t="shared" ca="1" si="544"/>
        <v>-0.46219747905488862</v>
      </c>
      <c r="N955" s="24">
        <f ca="1">SQRT(Inputs!$B$38)*C955+SQRT(1-Inputs!$B$38)*_xlfn.NORM.S.INV(RAND())</f>
        <v>2.6207485177763039</v>
      </c>
      <c r="O955" s="24">
        <f ca="1">SQRT(Inputs!$B$38)*D955+SQRT(1-Inputs!$B$38)*_xlfn.NORM.S.INV(RAND())</f>
        <v>0.31625082375779828</v>
      </c>
      <c r="P955" s="24">
        <f ca="1">SQRT(Inputs!$B$38)*E955+SQRT(1-Inputs!$B$38)*_xlfn.NORM.S.INV(RAND())</f>
        <v>-0.15739957454325657</v>
      </c>
      <c r="Q955" s="24">
        <f ca="1">SQRT(Inputs!$B$38)*F955+SQRT(1-Inputs!$B$38)*_xlfn.NORM.S.INV(RAND())</f>
        <v>0.78052926734012651</v>
      </c>
      <c r="R955" s="24">
        <f ca="1">SQRT(Inputs!$B$38)*G955+SQRT(1-Inputs!$B$38)*_xlfn.NORM.S.INV(RAND())</f>
        <v>-0.64475281621000313</v>
      </c>
      <c r="S955" s="24">
        <f ca="1">SQRT(Inputs!$B$38)*H955+SQRT(1-Inputs!$B$38)*_xlfn.NORM.S.INV(RAND())</f>
        <v>1.5068050217075484</v>
      </c>
      <c r="T955" s="24">
        <f ca="1">SQRT(Inputs!$B$38)*I955+SQRT(1-Inputs!$B$38)*_xlfn.NORM.S.INV(RAND())</f>
        <v>-1.4233321874454421</v>
      </c>
      <c r="U955" s="24">
        <f ca="1">SQRT(Inputs!$B$38)*J955+SQRT(1-Inputs!$B$38)*_xlfn.NORM.S.INV(RAND())</f>
        <v>-1.2421355129643712</v>
      </c>
      <c r="V955" s="24">
        <f ca="1">SQRT(Inputs!$B$38)*K955+SQRT(1-Inputs!$B$38)*_xlfn.NORM.S.INV(RAND())</f>
        <v>-0.70246032615292231</v>
      </c>
      <c r="W955" s="24">
        <f ca="1">SQRT(Inputs!$B$38)*L955+SQRT(1-Inputs!$B$38)*_xlfn.NORM.S.INV(RAND())</f>
        <v>-2.4375341512058807E-2</v>
      </c>
      <c r="X955" s="24">
        <f ca="1">SQRT(Inputs!$B$38)*M955+SQRT(1-Inputs!$B$38)*_xlfn.NORM.S.INV(RAND())</f>
        <v>4.937465469485669E-2</v>
      </c>
      <c r="Y955" s="24">
        <f ca="1">SQRT(Inputs!$B$38)*C955+SQRT(1-Inputs!$B$38)*_xlfn.NORM.S.INV(RAND())</f>
        <v>1.3547996872262458</v>
      </c>
      <c r="Z955" s="24">
        <f ca="1">SQRT(Inputs!$B$38)*D955+SQRT(1-Inputs!$B$38)*_xlfn.NORM.S.INV(RAND())</f>
        <v>9.9200607635480942E-2</v>
      </c>
      <c r="AA955" s="24">
        <f ca="1">SQRT(Inputs!$B$38)*E955+SQRT(1-Inputs!$B$38)*_xlfn.NORM.S.INV(RAND())</f>
        <v>-1.2613089955255523</v>
      </c>
      <c r="AB955" s="24">
        <f ca="1">SQRT(Inputs!$B$38)*F955+SQRT(1-Inputs!$B$38)*_xlfn.NORM.S.INV(RAND())</f>
        <v>0.99418142470779447</v>
      </c>
      <c r="AC955" s="24">
        <f ca="1">SQRT(Inputs!$B$38)*G955+SQRT(1-Inputs!$B$38)*_xlfn.NORM.S.INV(RAND())</f>
        <v>1.2000586317875115</v>
      </c>
      <c r="AD955" s="24">
        <f ca="1">SQRT(Inputs!$B$38)*H955+SQRT(1-Inputs!$B$38)*_xlfn.NORM.S.INV(RAND())</f>
        <v>0.44262139117261828</v>
      </c>
      <c r="AE955" s="24">
        <f ca="1">SQRT(Inputs!$B$38)*I955+SQRT(1-Inputs!$B$38)*_xlfn.NORM.S.INV(RAND())</f>
        <v>0.16195129241210016</v>
      </c>
      <c r="AF955" s="24">
        <f ca="1">SQRT(Inputs!$B$38)*J955+SQRT(1-Inputs!$B$38)*_xlfn.NORM.S.INV(RAND())</f>
        <v>-1.9007729732758456</v>
      </c>
      <c r="AG955" s="24">
        <f ca="1">SQRT(Inputs!$B$38)*K955+SQRT(1-Inputs!$B$38)*_xlfn.NORM.S.INV(RAND())</f>
        <v>-0.9771972580098357</v>
      </c>
      <c r="AH955" s="24">
        <f ca="1">SQRT(Inputs!$B$38)*L955+SQRT(1-Inputs!$B$38)*_xlfn.NORM.S.INV(RAND())</f>
        <v>-0.67230609804738362</v>
      </c>
      <c r="AI955" s="24">
        <f ca="1">SQRT(Inputs!$B$38)*M955+SQRT(1-Inputs!$B$38)*_xlfn.NORM.S.INV(RAND())</f>
        <v>-0.32851120875423656</v>
      </c>
      <c r="AJ955" s="24">
        <f ca="1">SQRT(Inputs!$B$38)*C955+SQRT(1-Inputs!$B$38)*_xlfn.NORM.S.INV(RAND())</f>
        <v>0.8431316070356345</v>
      </c>
      <c r="AK955" s="24">
        <f ca="1">SQRT(Inputs!$B$38)*D955+SQRT(1-Inputs!$B$38)*_xlfn.NORM.S.INV(RAND())</f>
        <v>1.6234645668019894</v>
      </c>
      <c r="AL955" s="24">
        <f ca="1">SQRT(Inputs!$B$38)*E955+SQRT(1-Inputs!$B$38)*_xlfn.NORM.S.INV(RAND())</f>
        <v>-1.4864351057838983</v>
      </c>
      <c r="AM955" s="24">
        <f ca="1">SQRT(Inputs!$B$38)*F955+SQRT(1-Inputs!$B$38)*_xlfn.NORM.S.INV(RAND())</f>
        <v>1.3903790549770814</v>
      </c>
      <c r="AN955" s="24">
        <f ca="1">SQRT(Inputs!$B$38)*G955+SQRT(1-Inputs!$B$38)*_xlfn.NORM.S.INV(RAND())</f>
        <v>1.5335616999324329</v>
      </c>
      <c r="AO955" s="24">
        <f ca="1">SQRT(Inputs!$B$38)*H955+SQRT(1-Inputs!$B$38)*_xlfn.NORM.S.INV(RAND())</f>
        <v>-0.2974038968110696</v>
      </c>
      <c r="AP955" s="24">
        <f ca="1">SQRT(Inputs!$B$38)*I955+SQRT(1-Inputs!$B$38)*_xlfn.NORM.S.INV(RAND())</f>
        <v>-0.21044677196806522</v>
      </c>
      <c r="AQ955" s="24">
        <f ca="1">SQRT(Inputs!$B$38)*J955+SQRT(1-Inputs!$B$38)*_xlfn.NORM.S.INV(RAND())</f>
        <v>-0.53477299617850749</v>
      </c>
      <c r="AR955" s="24">
        <f ca="1">SQRT(Inputs!$B$38)*K955+SQRT(1-Inputs!$B$38)*_xlfn.NORM.S.INV(RAND())</f>
        <v>-0.11822111216557279</v>
      </c>
      <c r="AS955" s="24">
        <f ca="1">SQRT(Inputs!$B$38)*L955+SQRT(1-Inputs!$B$38)*_xlfn.NORM.S.INV(RAND())</f>
        <v>0.61616628474230195</v>
      </c>
      <c r="AT955" s="24">
        <f ca="1">SQRT(Inputs!$B$38)*M955+SQRT(1-Inputs!$B$38)*_xlfn.NORM.S.INV(RAND())</f>
        <v>-1.1685784042152918</v>
      </c>
      <c r="AU955" s="15">
        <f ca="1">Inputs!$B$6*EXP($B$8-0.5*C$5^2+C$5*N955)</f>
        <v>7584.3412454647014</v>
      </c>
      <c r="AV955" s="15">
        <f t="shared" ca="1" si="510"/>
        <v>9671.3473605412619</v>
      </c>
      <c r="AW955" s="15">
        <f t="shared" ca="1" si="511"/>
        <v>11544.775754203247</v>
      </c>
      <c r="AX955" s="15">
        <f t="shared" ca="1" si="512"/>
        <v>15538.716898307934</v>
      </c>
      <c r="AY955" s="15">
        <f t="shared" ca="1" si="513"/>
        <v>17612.480905950568</v>
      </c>
      <c r="AZ955" s="15">
        <f t="shared" ca="1" si="514"/>
        <v>25428.363736737931</v>
      </c>
      <c r="BA955" s="15">
        <f t="shared" ca="1" si="515"/>
        <v>26811.073165020094</v>
      </c>
      <c r="BB955" s="15">
        <f t="shared" ca="1" si="516"/>
        <v>28983.855247270716</v>
      </c>
      <c r="BC955" s="15">
        <f t="shared" ca="1" si="517"/>
        <v>33170.589321840373</v>
      </c>
      <c r="BD955" s="15">
        <f t="shared" ca="1" si="518"/>
        <v>40544.556684446958</v>
      </c>
      <c r="BE955" s="15">
        <f t="shared" ca="1" si="519"/>
        <v>49906.08147935642</v>
      </c>
      <c r="BF955" s="15">
        <f ca="1">Inputs!$B$13*EXP($B$9-0.5*C$6^2+C$6*Y955)</f>
        <v>18092.542939536899</v>
      </c>
      <c r="BG955" s="15">
        <f t="shared" ca="1" si="520"/>
        <v>22448.260394416007</v>
      </c>
      <c r="BH955" s="15">
        <f t="shared" ca="1" si="521"/>
        <v>22250.267499372509</v>
      </c>
      <c r="BI955" s="15">
        <f t="shared" ca="1" si="522"/>
        <v>31741.500345435703</v>
      </c>
      <c r="BJ955" s="15">
        <f t="shared" ca="1" si="523"/>
        <v>46261.578532343854</v>
      </c>
      <c r="BK955" s="15">
        <f t="shared" ca="1" si="524"/>
        <v>60303.906764774409</v>
      </c>
      <c r="BL955" s="15">
        <f t="shared" ca="1" si="525"/>
        <v>75647.17519021919</v>
      </c>
      <c r="BM955" s="15">
        <f t="shared" ca="1" si="526"/>
        <v>73429.67121758766</v>
      </c>
      <c r="BN955" s="15">
        <f t="shared" ca="1" si="527"/>
        <v>80329.51945103168</v>
      </c>
      <c r="BO955" s="15">
        <f t="shared" ca="1" si="528"/>
        <v>91407.261753170067</v>
      </c>
      <c r="BP955" s="15">
        <f t="shared" ca="1" si="529"/>
        <v>108394.83411660447</v>
      </c>
      <c r="BQ955" s="15">
        <f ca="1">Inputs!$B$20*EXP($B$10-0.5*C$7^2+C$7*AJ955)</f>
        <v>5784.706308775435</v>
      </c>
      <c r="BR955" s="15">
        <f t="shared" ca="1" si="530"/>
        <v>13144.179091485068</v>
      </c>
      <c r="BS955" s="15">
        <f t="shared" ca="1" si="531"/>
        <v>11745.119756470211</v>
      </c>
      <c r="BT955" s="15">
        <f t="shared" ca="1" si="532"/>
        <v>23321.601074917846</v>
      </c>
      <c r="BU955" s="15">
        <f t="shared" ca="1" si="533"/>
        <v>46842.507466131116</v>
      </c>
      <c r="BV955" s="15">
        <f t="shared" ca="1" si="534"/>
        <v>60947.737440776131</v>
      </c>
      <c r="BW955" s="15">
        <f t="shared" ca="1" si="535"/>
        <v>81344.090156471226</v>
      </c>
      <c r="BX955" s="15">
        <f t="shared" ca="1" si="536"/>
        <v>102206.48656709165</v>
      </c>
      <c r="BY955" s="15">
        <f t="shared" ca="1" si="537"/>
        <v>140005.82087532841</v>
      </c>
      <c r="BZ955" s="15">
        <f t="shared" ca="1" si="538"/>
        <v>220009.07936753469</v>
      </c>
      <c r="CA955" s="15">
        <f t="shared" ca="1" si="539"/>
        <v>251095.35698736939</v>
      </c>
      <c r="CB955" s="15">
        <f ca="1">(AU955*DCF!C$10-DCF!C$5*MAX(AU955*DCF!C$10,0)-MAX(AU955-Inputs!$B$6,0)/Inputs!$B$10)*DCF!C$6</f>
        <v>1024.3782502109325</v>
      </c>
      <c r="CC955" s="15">
        <f ca="1">(AV955*DCF!D$10-DCF!D$5*MAX(AV955*DCF!D$10,0)-MAX(AV955-AU955,0)/Inputs!$B$10)*DCF!D$6</f>
        <v>1848.4635775731167</v>
      </c>
      <c r="CD955" s="15">
        <f ca="1">(AW955*DCF!E$10-DCF!E$5*MAX(AW955*DCF!E$10,0)-MAX(AW955-AV955,0)/Inputs!$B$10)*DCF!E$6</f>
        <v>2243.5312882178514</v>
      </c>
      <c r="CE955" s="15">
        <f ca="1">(AX955*DCF!F$10-DCF!F$5*MAX(AX955*DCF!F$10,0)-MAX(AX955-AW955,0)/Inputs!$B$10)*DCF!F$6</f>
        <v>2561.0370044341312</v>
      </c>
      <c r="CF955" s="15">
        <f ca="1">(AY955*DCF!G$10-DCF!G$5*MAX(AY955*DCF!G$10,0)-MAX(AY955-AX955,0)/Inputs!$B$10)*DCF!G$6</f>
        <v>3230.2596174956743</v>
      </c>
      <c r="CG955" s="15">
        <f ca="1">(AZ955*DCF!H$10-DCF!H$5*MAX(AZ955*DCF!H$10,0)-MAX(AZ955-AY955,0)/Inputs!$B$10)*DCF!H$6</f>
        <v>3549.0849439603053</v>
      </c>
      <c r="CH955" s="15">
        <f ca="1">(BA955*DCF!I$10-DCF!I$5*MAX(BA955*DCF!I$10,0)-MAX(BA955-AZ955,0)/Inputs!$B$10)*DCF!I$6</f>
        <v>4670.5922043172277</v>
      </c>
      <c r="CI955" s="15">
        <f ca="1">(BB955*DCF!J$10-DCF!J$5*MAX(BB955*DCF!J$10,0)-MAX(BB955-BA955,0)/Inputs!$B$10)*DCF!J$6</f>
        <v>4644.4474923865218</v>
      </c>
      <c r="CJ955" s="15">
        <f ca="1">(BC955*DCF!K$10-DCF!K$5*MAX(BC955*DCF!K$10,0)-MAX(BC955-BB955,0)/Inputs!$B$10)*DCF!K$6</f>
        <v>4753.8531214512141</v>
      </c>
      <c r="CK955" s="15">
        <f ca="1">(BD955*DCF!L$10-DCF!L$5*MAX(BD955*DCF!L$10,0)-MAX(BD955-BC955,0)/Inputs!$B$10)*DCF!L$6</f>
        <v>5161.3167670544508</v>
      </c>
      <c r="CL955" s="15">
        <f ca="1">(BE955*DCF!M$10-DCF!M$5*MAX(BE955*DCF!M$10,0)-MAX(BE955-BD955,0)/Inputs!$B$10)*DCF!M$6</f>
        <v>5924.059420542625</v>
      </c>
      <c r="CM955" s="15">
        <f ca="1">(BF955*DCF!C$28-DCF!C$5*MAX(BF955*DCF!C$28,0)-MAX(BF955-Inputs!$B$13,0)/Inputs!$B$17)*DCF!C$6</f>
        <v>3973.1012164754547</v>
      </c>
      <c r="CN955" s="15">
        <f ca="1">(BG955*DCF!D$28-DCF!D$5*MAX(BG955*DCF!D$28,0)-MAX(BG955-BF955,0)/Inputs!$B$17)*DCF!D$6</f>
        <v>5682.2561874468574</v>
      </c>
      <c r="CO955" s="15">
        <f ca="1">(BH955*DCF!E$28-DCF!E$5*MAX(BH955*DCF!E$28,0)-MAX(BH955-BG955,0)/Inputs!$B$17)*DCF!E$6</f>
        <v>6301.6719539520964</v>
      </c>
      <c r="CP955" s="15">
        <f ca="1">(BI955*DCF!F$28-DCF!F$5*MAX(BI955*DCF!F$28,0)-MAX(BI955-BH955,0)/Inputs!$B$17)*DCF!F$6</f>
        <v>6888.9522852854061</v>
      </c>
      <c r="CQ955" s="15">
        <f ca="1">(BJ955*DCF!G$28-DCF!G$5*MAX(BJ955*DCF!G$28,0)-MAX(BJ955-BI955,0)/Inputs!$B$17)*DCF!G$6</f>
        <v>9560.7838256215491</v>
      </c>
      <c r="CR955" s="15">
        <f ca="1">(BK955*DCF!H$28-DCF!H$5*MAX(BK955*DCF!H$28,0)-MAX(BK955-BJ955,0)/Inputs!$B$17)*DCF!H$6</f>
        <v>12732.037729812997</v>
      </c>
      <c r="CS955" s="15">
        <f ca="1">(BL955*DCF!I$28-DCF!I$5*MAX(BL955*DCF!I$28,0)-MAX(BL955-BK955,0)/Inputs!$B$17)*DCF!I$6</f>
        <v>15586.433592733918</v>
      </c>
      <c r="CT955" s="15">
        <f ca="1">(BM955*DCF!J$28-DCF!J$5*MAX(BM955*DCF!J$28,0)-MAX(BM955-BL955,0)/Inputs!$B$17)*DCF!J$6</f>
        <v>16380.912550070319</v>
      </c>
      <c r="CU955" s="15">
        <f ca="1">(BN955*DCF!K$28-DCF!K$5*MAX(BN955*DCF!K$28,0)-MAX(BN955-BM955,0)/Inputs!$B$17)*DCF!K$6</f>
        <v>16119.108119795221</v>
      </c>
      <c r="CV955" s="15">
        <f ca="1">(BO955*DCF!L$28-DCF!L$5*MAX(BO955*DCF!L$28,0)-MAX(BO955-BN955,0)/Inputs!$B$17)*DCF!L$6</f>
        <v>16984.202333161182</v>
      </c>
      <c r="CW955" s="15">
        <f ca="1">(BP955*DCF!M$28-DCF!M$5*MAX(BP955*DCF!M$28,0)-MAX(BP955-BO955,0)/Inputs!$B$17)*DCF!M$6</f>
        <v>18618.872119477732</v>
      </c>
      <c r="CX955" s="15">
        <f ca="1">(BQ955*DCF!C$46-DCF!C$5*MAX(BQ955*DCF!C$46,0)-MAX(BQ955-Inputs!$B$20,0)/Inputs!$B$24)*DCF!C$6</f>
        <v>-2529.3577197058439</v>
      </c>
      <c r="CY955" s="15">
        <f ca="1">(BR955*DCF!D$46-DCF!D$5*MAX(BR955*DCF!D$46,0)-MAX(BR955-BQ955,0)/Inputs!$B$24)*DCF!D$6</f>
        <v>-5383.6307919093533</v>
      </c>
      <c r="CZ955" s="15">
        <f ca="1">(BS955*DCF!E$46-DCF!E$5*MAX(BS955*DCF!E$46,0)-MAX(BS955-BR955,0)/Inputs!$B$24)*DCF!E$6</f>
        <v>-1388.8808609903604</v>
      </c>
      <c r="DA955" s="15">
        <f ca="1">(BT955*DCF!F$46-DCF!F$5*MAX(BT955*DCF!F$46,0)-MAX(BT955-BS955,0)/Inputs!$B$24)*DCF!F$6</f>
        <v>-5913.789249223224</v>
      </c>
      <c r="DB955" s="15">
        <f ca="1">(BU955*DCF!G$46-DCF!G$5*MAX(BU955*DCF!G$46,0)-MAX(BU955-BT955,0)/Inputs!$B$24)*DCF!G$6</f>
        <v>-9487.6575953034899</v>
      </c>
      <c r="DC955" s="15">
        <f ca="1">(BV955*DCF!H$46-DCF!H$5*MAX(BV955*DCF!H$46,0)-MAX(BV955-BU955,0)/Inputs!$B$24)*DCF!H$6</f>
        <v>-4383.1137904430034</v>
      </c>
      <c r="DD955" s="15">
        <f ca="1">(BW955*DCF!I$46-DCF!I$5*MAX(BW955*DCF!I$46,0)-MAX(BW955-BV955,0)/Inputs!$B$24)*DCF!I$6</f>
        <v>-3976.3305318051571</v>
      </c>
      <c r="DE955" s="15">
        <f ca="1">(BX955*DCF!J$46-DCF!J$5*MAX(BX955*DCF!J$46,0)-MAX(BX955-BW955,0)/Inputs!$B$24)*DCF!J$6</f>
        <v>-1245.087291092238</v>
      </c>
      <c r="DF955" s="15">
        <f ca="1">(BY955*DCF!K$46-DCF!K$5*MAX(BY955*DCF!K$46,0)-MAX(BY955-BX955,0)/Inputs!$B$24)*DCF!K$6</f>
        <v>-1262.2307352684836</v>
      </c>
      <c r="DG955" s="15">
        <f ca="1">(BZ955*DCF!L$46-DCF!L$5*MAX(BZ955*DCF!L$46,0)-MAX(BZ955-BY955,0)/Inputs!$B$24)*DCF!L$6</f>
        <v>-2896.7924805290786</v>
      </c>
      <c r="DH955" s="15">
        <f ca="1">(CA955*DCF!M$46-DCF!M$5*MAX(CA955*DCF!M$46,0)-MAX(CA955-BZ955,0)/Inputs!$B$24)*DCF!M$6</f>
        <v>13186.111278090777</v>
      </c>
      <c r="DI955" s="15">
        <f ca="1">SUM(CB955:CL955)+BE955*DCF!M$10*(1+Inputs!$B$30)*(1-Inputs!$B$33)*(1-Inputs!$B$30/Inputs!$B$31)/(Inputs!$B$29-Inputs!$B$30)*DCF!M$6</f>
        <v>178500.30838430038</v>
      </c>
      <c r="DJ955" s="15">
        <f ca="1">SUM(CM955:CW955)+BP955*DCF!M$28*(1+Inputs!$B$30)*(1-Inputs!$B$33)*(1-Inputs!$B$30/Inputs!$B$31)/(Inputs!$B$29-Inputs!$B$30)*DCF!M$6</f>
        <v>531047.3408735682</v>
      </c>
      <c r="DK955" s="15">
        <f ca="1">SUM(CX955:DH955)+CA955*DCF!M$46*(1+Inputs!$B$30)*(1-Inputs!$B$33)*(1-Inputs!$B$30/Inputs!$B$31)/(Inputs!$B$29-Inputs!$B$30)*DCF!M$6</f>
        <v>362942.40628082171</v>
      </c>
      <c r="DM955" s="15">
        <f ca="1">DI955+DJ955+DK955+Inputs!$B$34+Inputs!$B$36-Inputs!$B$35</f>
        <v>1149341.0555386902</v>
      </c>
    </row>
    <row r="956" spans="1:117" x14ac:dyDescent="0.75">
      <c r="A956" s="11">
        <v>943</v>
      </c>
      <c r="C956" s="24">
        <f t="shared" ca="1" si="544"/>
        <v>-0.30138416732013762</v>
      </c>
      <c r="D956" s="24">
        <f t="shared" ca="1" si="544"/>
        <v>-1.8128843624647939</v>
      </c>
      <c r="E956" s="24">
        <f t="shared" ca="1" si="544"/>
        <v>-0.40066080764588352</v>
      </c>
      <c r="F956" s="24">
        <f t="shared" ca="1" si="544"/>
        <v>-0.64831424787668246</v>
      </c>
      <c r="G956" s="24">
        <f t="shared" ca="1" si="544"/>
        <v>-0.50513433260347862</v>
      </c>
      <c r="H956" s="24">
        <f t="shared" ca="1" si="544"/>
        <v>-2.5051253543599263</v>
      </c>
      <c r="I956" s="24">
        <f t="shared" ca="1" si="544"/>
        <v>0.24284885052729435</v>
      </c>
      <c r="J956" s="24">
        <f t="shared" ca="1" si="544"/>
        <v>-0.68635290815682792</v>
      </c>
      <c r="K956" s="24">
        <f t="shared" ca="1" si="544"/>
        <v>-0.90387595775940333</v>
      </c>
      <c r="L956" s="24">
        <f t="shared" ca="1" si="544"/>
        <v>-0.92664139529710665</v>
      </c>
      <c r="M956" s="24">
        <f t="shared" ca="1" si="544"/>
        <v>-2.2838972413325855</v>
      </c>
      <c r="N956" s="24">
        <f ca="1">SQRT(Inputs!$B$38)*C956+SQRT(1-Inputs!$B$38)*_xlfn.NORM.S.INV(RAND())</f>
        <v>0.8406428120208097</v>
      </c>
      <c r="O956" s="24">
        <f ca="1">SQRT(Inputs!$B$38)*D956+SQRT(1-Inputs!$B$38)*_xlfn.NORM.S.INV(RAND())</f>
        <v>-1.004788677238478</v>
      </c>
      <c r="P956" s="24">
        <f ca="1">SQRT(Inputs!$B$38)*E956+SQRT(1-Inputs!$B$38)*_xlfn.NORM.S.INV(RAND())</f>
        <v>0.90357270923865274</v>
      </c>
      <c r="Q956" s="24">
        <f ca="1">SQRT(Inputs!$B$38)*F956+SQRT(1-Inputs!$B$38)*_xlfn.NORM.S.INV(RAND())</f>
        <v>0.14453510378503265</v>
      </c>
      <c r="R956" s="24">
        <f ca="1">SQRT(Inputs!$B$38)*G956+SQRT(1-Inputs!$B$38)*_xlfn.NORM.S.INV(RAND())</f>
        <v>1.1696658695395243</v>
      </c>
      <c r="S956" s="24">
        <f ca="1">SQRT(Inputs!$B$38)*H956+SQRT(1-Inputs!$B$38)*_xlfn.NORM.S.INV(RAND())</f>
        <v>3.6473917566404168E-4</v>
      </c>
      <c r="T956" s="24">
        <f ca="1">SQRT(Inputs!$B$38)*I956+SQRT(1-Inputs!$B$38)*_xlfn.NORM.S.INV(RAND())</f>
        <v>-0.64870162540946463</v>
      </c>
      <c r="U956" s="24">
        <f ca="1">SQRT(Inputs!$B$38)*J956+SQRT(1-Inputs!$B$38)*_xlfn.NORM.S.INV(RAND())</f>
        <v>0.19307851956514521</v>
      </c>
      <c r="V956" s="24">
        <f ca="1">SQRT(Inputs!$B$38)*K956+SQRT(1-Inputs!$B$38)*_xlfn.NORM.S.INV(RAND())</f>
        <v>-0.83943780822498182</v>
      </c>
      <c r="W956" s="24">
        <f ca="1">SQRT(Inputs!$B$38)*L956+SQRT(1-Inputs!$B$38)*_xlfn.NORM.S.INV(RAND())</f>
        <v>-1.2148843388889401</v>
      </c>
      <c r="X956" s="24">
        <f ca="1">SQRT(Inputs!$B$38)*M956+SQRT(1-Inputs!$B$38)*_xlfn.NORM.S.INV(RAND())</f>
        <v>-1.308553425051437</v>
      </c>
      <c r="Y956" s="24">
        <f ca="1">SQRT(Inputs!$B$38)*C956+SQRT(1-Inputs!$B$38)*_xlfn.NORM.S.INV(RAND())</f>
        <v>-0.63335281567955981</v>
      </c>
      <c r="Z956" s="24">
        <f ca="1">SQRT(Inputs!$B$38)*D956+SQRT(1-Inputs!$B$38)*_xlfn.NORM.S.INV(RAND())</f>
        <v>-3.0691205799071191</v>
      </c>
      <c r="AA956" s="24">
        <f ca="1">SQRT(Inputs!$B$38)*E956+SQRT(1-Inputs!$B$38)*_xlfn.NORM.S.INV(RAND())</f>
        <v>-1.1879058999100764</v>
      </c>
      <c r="AB956" s="24">
        <f ca="1">SQRT(Inputs!$B$38)*F956+SQRT(1-Inputs!$B$38)*_xlfn.NORM.S.INV(RAND())</f>
        <v>-0.64794849606250671</v>
      </c>
      <c r="AC956" s="24">
        <f ca="1">SQRT(Inputs!$B$38)*G956+SQRT(1-Inputs!$B$38)*_xlfn.NORM.S.INV(RAND())</f>
        <v>0.24247811734667979</v>
      </c>
      <c r="AD956" s="24">
        <f ca="1">SQRT(Inputs!$B$38)*H956+SQRT(1-Inputs!$B$38)*_xlfn.NORM.S.INV(RAND())</f>
        <v>-1.5226418849616032</v>
      </c>
      <c r="AE956" s="24">
        <f ca="1">SQRT(Inputs!$B$38)*I956+SQRT(1-Inputs!$B$38)*_xlfn.NORM.S.INV(RAND())</f>
        <v>-0.65819483364924758</v>
      </c>
      <c r="AF956" s="24">
        <f ca="1">SQRT(Inputs!$B$38)*J956+SQRT(1-Inputs!$B$38)*_xlfn.NORM.S.INV(RAND())</f>
        <v>-0.81173133062072012</v>
      </c>
      <c r="AG956" s="24">
        <f ca="1">SQRT(Inputs!$B$38)*K956+SQRT(1-Inputs!$B$38)*_xlfn.NORM.S.INV(RAND())</f>
        <v>-1.0561949613546771</v>
      </c>
      <c r="AH956" s="24">
        <f ca="1">SQRT(Inputs!$B$38)*L956+SQRT(1-Inputs!$B$38)*_xlfn.NORM.S.INV(RAND())</f>
        <v>0.48800840424072855</v>
      </c>
      <c r="AI956" s="24">
        <f ca="1">SQRT(Inputs!$B$38)*M956+SQRT(1-Inputs!$B$38)*_xlfn.NORM.S.INV(RAND())</f>
        <v>-1.3494652221610779</v>
      </c>
      <c r="AJ956" s="24">
        <f ca="1">SQRT(Inputs!$B$38)*C956+SQRT(1-Inputs!$B$38)*_xlfn.NORM.S.INV(RAND())</f>
        <v>0.55355293425043317</v>
      </c>
      <c r="AK956" s="24">
        <f ca="1">SQRT(Inputs!$B$38)*D956+SQRT(1-Inputs!$B$38)*_xlfn.NORM.S.INV(RAND())</f>
        <v>-0.53168049052848332</v>
      </c>
      <c r="AL956" s="24">
        <f ca="1">SQRT(Inputs!$B$38)*E956+SQRT(1-Inputs!$B$38)*_xlfn.NORM.S.INV(RAND())</f>
        <v>-0.55178968126221672</v>
      </c>
      <c r="AM956" s="24">
        <f ca="1">SQRT(Inputs!$B$38)*F956+SQRT(1-Inputs!$B$38)*_xlfn.NORM.S.INV(RAND())</f>
        <v>0.94719894423114226</v>
      </c>
      <c r="AN956" s="24">
        <f ca="1">SQRT(Inputs!$B$38)*G956+SQRT(1-Inputs!$B$38)*_xlfn.NORM.S.INV(RAND())</f>
        <v>-1.8050784867865528</v>
      </c>
      <c r="AO956" s="24">
        <f ca="1">SQRT(Inputs!$B$38)*H956+SQRT(1-Inputs!$B$38)*_xlfn.NORM.S.INV(RAND())</f>
        <v>-3.1124292031979377</v>
      </c>
      <c r="AP956" s="24">
        <f ca="1">SQRT(Inputs!$B$38)*I956+SQRT(1-Inputs!$B$38)*_xlfn.NORM.S.INV(RAND())</f>
        <v>1.6067597028864826</v>
      </c>
      <c r="AQ956" s="24">
        <f ca="1">SQRT(Inputs!$B$38)*J956+SQRT(1-Inputs!$B$38)*_xlfn.NORM.S.INV(RAND())</f>
        <v>-0.11520612881083608</v>
      </c>
      <c r="AR956" s="24">
        <f ca="1">SQRT(Inputs!$B$38)*K956+SQRT(1-Inputs!$B$38)*_xlfn.NORM.S.INV(RAND())</f>
        <v>-0.85824228420595072</v>
      </c>
      <c r="AS956" s="24">
        <f ca="1">SQRT(Inputs!$B$38)*L956+SQRT(1-Inputs!$B$38)*_xlfn.NORM.S.INV(RAND())</f>
        <v>-0.10969442596066042</v>
      </c>
      <c r="AT956" s="24">
        <f ca="1">SQRT(Inputs!$B$38)*M956+SQRT(1-Inputs!$B$38)*_xlfn.NORM.S.INV(RAND())</f>
        <v>-2.5445709041010098</v>
      </c>
      <c r="AU956" s="15">
        <f ca="1">Inputs!$B$6*EXP($B$8-0.5*C$5^2+C$5*N956)</f>
        <v>5685.5881278689749</v>
      </c>
      <c r="AV956" s="15">
        <f t="shared" ca="1" si="510"/>
        <v>5970.2055833418317</v>
      </c>
      <c r="AW956" s="15">
        <f t="shared" ca="1" si="511"/>
        <v>8223.1382975366487</v>
      </c>
      <c r="AX956" s="15">
        <f t="shared" ca="1" si="512"/>
        <v>10222.560444613484</v>
      </c>
      <c r="AY956" s="15">
        <f t="shared" ca="1" si="513"/>
        <v>14321.649357062777</v>
      </c>
      <c r="AZ956" s="15">
        <f t="shared" ca="1" si="514"/>
        <v>17516.467560777932</v>
      </c>
      <c r="BA956" s="15">
        <f t="shared" ca="1" si="515"/>
        <v>20028.650787256414</v>
      </c>
      <c r="BB956" s="15">
        <f t="shared" ca="1" si="516"/>
        <v>25000.138412624201</v>
      </c>
      <c r="BC956" s="15">
        <f t="shared" ca="1" si="517"/>
        <v>28235.600205659757</v>
      </c>
      <c r="BD956" s="15">
        <f t="shared" ca="1" si="518"/>
        <v>30875.685844473792</v>
      </c>
      <c r="BE956" s="15">
        <f t="shared" ca="1" si="519"/>
        <v>33583.330377515558</v>
      </c>
      <c r="BF956" s="15">
        <f ca="1">Inputs!$B$13*EXP($B$9-0.5*C$6^2+C$6*Y956)</f>
        <v>12198.990705818749</v>
      </c>
      <c r="BG956" s="15">
        <f t="shared" ca="1" si="520"/>
        <v>8545.2849082684588</v>
      </c>
      <c r="BH956" s="15">
        <f t="shared" ca="1" si="521"/>
        <v>8573.662568786769</v>
      </c>
      <c r="BI956" s="15">
        <f t="shared" ca="1" si="522"/>
        <v>9499.224737204182</v>
      </c>
      <c r="BJ956" s="15">
        <f t="shared" ca="1" si="523"/>
        <v>12059.66038563553</v>
      </c>
      <c r="BK956" s="15">
        <f t="shared" ca="1" si="524"/>
        <v>12029.881784577154</v>
      </c>
      <c r="BL956" s="15">
        <f t="shared" ca="1" si="525"/>
        <v>13569.068587082578</v>
      </c>
      <c r="BM956" s="15">
        <f t="shared" ca="1" si="526"/>
        <v>15079.403994883609</v>
      </c>
      <c r="BN956" s="15">
        <f t="shared" ca="1" si="527"/>
        <v>16340.916132122013</v>
      </c>
      <c r="BO956" s="15">
        <f t="shared" ca="1" si="528"/>
        <v>21279.307922782889</v>
      </c>
      <c r="BP956" s="15">
        <f t="shared" ca="1" si="529"/>
        <v>22477.622420791296</v>
      </c>
      <c r="BQ956" s="15">
        <f ca="1">Inputs!$B$20*EXP($B$10-0.5*C$7^2+C$7*AJ956)</f>
        <v>5220.0608009281987</v>
      </c>
      <c r="BR956" s="15">
        <f t="shared" ca="1" si="530"/>
        <v>5982.5055693728436</v>
      </c>
      <c r="BS956" s="15">
        <f t="shared" ca="1" si="531"/>
        <v>6991.7519748992208</v>
      </c>
      <c r="BT956" s="15">
        <f t="shared" ca="1" si="532"/>
        <v>12359.350904230847</v>
      </c>
      <c r="BU956" s="15">
        <f t="shared" ca="1" si="533"/>
        <v>11067.066203041912</v>
      </c>
      <c r="BV956" s="15">
        <f t="shared" ca="1" si="534"/>
        <v>7636.7966221642828</v>
      </c>
      <c r="BW956" s="15">
        <f t="shared" ca="1" si="535"/>
        <v>14973.171698568613</v>
      </c>
      <c r="BX956" s="15">
        <f t="shared" ca="1" si="536"/>
        <v>20464.246903050418</v>
      </c>
      <c r="BY956" s="15">
        <f t="shared" ca="1" si="537"/>
        <v>24331.792274065992</v>
      </c>
      <c r="BZ956" s="15">
        <f t="shared" ca="1" si="538"/>
        <v>33459.337224756986</v>
      </c>
      <c r="CA956" s="15">
        <f t="shared" ca="1" si="539"/>
        <v>29903.630475858583</v>
      </c>
      <c r="CB956" s="15">
        <f ca="1">(AU956*DCF!C$10-DCF!C$5*MAX(AU956*DCF!C$10,0)-MAX(AU956-Inputs!$B$6,0)/Inputs!$B$10)*DCF!C$6</f>
        <v>1037.9166983747082</v>
      </c>
      <c r="CC956" s="15">
        <f ca="1">(AV956*DCF!D$10-DCF!D$5*MAX(AV956*DCF!D$10,0)-MAX(AV956-AU956,0)/Inputs!$B$10)*DCF!D$6</f>
        <v>1385.8006465753269</v>
      </c>
      <c r="CD956" s="15">
        <f ca="1">(AW956*DCF!E$10-DCF!E$5*MAX(AW956*DCF!E$10,0)-MAX(AW956-AV956,0)/Inputs!$B$10)*DCF!E$6</f>
        <v>1391.1379865971546</v>
      </c>
      <c r="CE956" s="15">
        <f ca="1">(AX956*DCF!F$10-DCF!F$5*MAX(AX956*DCF!F$10,0)-MAX(AX956-AW956,0)/Inputs!$B$10)*DCF!F$6</f>
        <v>1815.5384762180743</v>
      </c>
      <c r="CF956" s="15">
        <f ca="1">(AY956*DCF!G$10-DCF!G$5*MAX(AY956*DCF!G$10,0)-MAX(AY956-AX956,0)/Inputs!$B$10)*DCF!G$6</f>
        <v>2162.9147366707452</v>
      </c>
      <c r="CG956" s="15">
        <f ca="1">(AZ956*DCF!H$10-DCF!H$5*MAX(AZ956*DCF!H$10,0)-MAX(AZ956-AY956,0)/Inputs!$B$10)*DCF!H$6</f>
        <v>2833.537494411692</v>
      </c>
      <c r="CH956" s="15">
        <f ca="1">(BA956*DCF!I$10-DCF!I$5*MAX(BA956*DCF!I$10,0)-MAX(BA956-AZ956,0)/Inputs!$B$10)*DCF!I$6</f>
        <v>3246.4177833359872</v>
      </c>
      <c r="CI956" s="15">
        <f ca="1">(BB956*DCF!J$10-DCF!J$5*MAX(BB956*DCF!J$10,0)-MAX(BB956-BA956,0)/Inputs!$B$10)*DCF!J$6</f>
        <v>3536.7347339519988</v>
      </c>
      <c r="CJ956" s="15">
        <f ca="1">(BC956*DCF!K$10-DCF!K$5*MAX(BC956*DCF!K$10,0)-MAX(BC956-BB956,0)/Inputs!$B$10)*DCF!K$6</f>
        <v>4092.5627685172381</v>
      </c>
      <c r="CK956" s="15">
        <f ca="1">(BD956*DCF!L$10-DCF!L$5*MAX(BD956*DCF!L$10,0)-MAX(BD956-BC956,0)/Inputs!$B$10)*DCF!L$6</f>
        <v>4315.2347365693249</v>
      </c>
      <c r="CL956" s="15">
        <f ca="1">(BE956*DCF!M$10-DCF!M$5*MAX(BE956*DCF!M$10,0)-MAX(BE956-BD956,0)/Inputs!$B$10)*DCF!M$6</f>
        <v>4415.5852142232116</v>
      </c>
      <c r="CM956" s="15">
        <f ca="1">(BF956*DCF!C$28-DCF!C$5*MAX(BF956*DCF!C$28,0)-MAX(BF956-Inputs!$B$13,0)/Inputs!$B$17)*DCF!C$6</f>
        <v>3535.5252389753387</v>
      </c>
      <c r="CN956" s="15">
        <f ca="1">(BG956*DCF!D$28-DCF!D$5*MAX(BG956*DCF!D$28,0)-MAX(BG956-BF956,0)/Inputs!$B$17)*DCF!D$6</f>
        <v>2516.7834923158043</v>
      </c>
      <c r="CO956" s="15">
        <f ca="1">(BH956*DCF!E$28-DCF!E$5*MAX(BH956*DCF!E$28,0)-MAX(BH956-BG956,0)/Inputs!$B$17)*DCF!E$6</f>
        <v>2422.6210596421965</v>
      </c>
      <c r="CP956" s="15">
        <f ca="1">(BI956*DCF!F$28-DCF!F$5*MAX(BI956*DCF!F$28,0)-MAX(BI956-BH956,0)/Inputs!$B$17)*DCF!F$6</f>
        <v>2410.2760759920266</v>
      </c>
      <c r="CQ956" s="15">
        <f ca="1">(BJ956*DCF!G$28-DCF!G$5*MAX(BJ956*DCF!G$28,0)-MAX(BJ956-BI956,0)/Inputs!$B$17)*DCF!G$6</f>
        <v>2698.330401382414</v>
      </c>
      <c r="CR956" s="15">
        <f ca="1">(BK956*DCF!H$28-DCF!H$5*MAX(BK956*DCF!H$28,0)-MAX(BK956-BJ956,0)/Inputs!$B$17)*DCF!H$6</f>
        <v>2975.1224877417717</v>
      </c>
      <c r="CS956" s="15">
        <f ca="1">(BL956*DCF!I$28-DCF!I$5*MAX(BL956*DCF!I$28,0)-MAX(BL956-BK956,0)/Inputs!$B$17)*DCF!I$6</f>
        <v>2969.8871954829542</v>
      </c>
      <c r="CT956" s="15">
        <f ca="1">(BM956*DCF!J$28-DCF!J$5*MAX(BM956*DCF!J$28,0)-MAX(BM956-BL956,0)/Inputs!$B$17)*DCF!J$6</f>
        <v>3163.7007916373104</v>
      </c>
      <c r="CU956" s="15">
        <f ca="1">(BN956*DCF!K$28-DCF!K$5*MAX(BN956*DCF!K$28,0)-MAX(BN956-BM956,0)/Inputs!$B$17)*DCF!K$6</f>
        <v>3296.409065380531</v>
      </c>
      <c r="CV956" s="15">
        <f ca="1">(BO956*DCF!L$28-DCF!L$5*MAX(BO956*DCF!L$28,0)-MAX(BO956-BN956,0)/Inputs!$B$17)*DCF!L$6</f>
        <v>3686.8813147677315</v>
      </c>
      <c r="CW956" s="15">
        <f ca="1">(BP956*DCF!M$28-DCF!M$5*MAX(BP956*DCF!M$28,0)-MAX(BP956-BO956,0)/Inputs!$B$17)*DCF!M$6</f>
        <v>4103.9201300844934</v>
      </c>
      <c r="CX956" s="15">
        <f ca="1">(BQ956*DCF!C$46-DCF!C$5*MAX(BQ956*DCF!C$46,0)-MAX(BQ956-Inputs!$B$20,0)/Inputs!$B$24)*DCF!C$6</f>
        <v>-2138.1483609202301</v>
      </c>
      <c r="CY956" s="15">
        <f ca="1">(BR956*DCF!D$46-DCF!D$5*MAX(BR956*DCF!D$46,0)-MAX(BR956-BQ956,0)/Inputs!$B$24)*DCF!D$6</f>
        <v>-1346.4030406877341</v>
      </c>
      <c r="CZ956" s="15">
        <f ca="1">(BS956*DCF!E$46-DCF!E$5*MAX(BS956*DCF!E$46,0)-MAX(BS956-BR956,0)/Inputs!$B$24)*DCF!E$6</f>
        <v>-1224.6039935297645</v>
      </c>
      <c r="DA956" s="15">
        <f ca="1">(BT956*DCF!F$46-DCF!F$5*MAX(BT956*DCF!F$46,0)-MAX(BT956-BS956,0)/Inputs!$B$24)*DCF!F$6</f>
        <v>-2854.5985275390713</v>
      </c>
      <c r="DB956" s="15">
        <f ca="1">(BU956*DCF!G$46-DCF!G$5*MAX(BU956*DCF!G$46,0)-MAX(BU956-BT956,0)/Inputs!$B$24)*DCF!G$6</f>
        <v>-372.27424121739517</v>
      </c>
      <c r="DC956" s="15">
        <f ca="1">(BV956*DCF!H$46-DCF!H$5*MAX(BV956*DCF!H$46,0)-MAX(BV956-BU956,0)/Inputs!$B$24)*DCF!H$6</f>
        <v>0</v>
      </c>
      <c r="DD956" s="15">
        <f ca="1">(BW956*DCF!I$46-DCF!I$5*MAX(BW956*DCF!I$46,0)-MAX(BW956-BV956,0)/Inputs!$B$24)*DCF!I$6</f>
        <v>-1760.1782692106337</v>
      </c>
      <c r="DE956" s="15">
        <f ca="1">(BX956*DCF!J$46-DCF!J$5*MAX(BX956*DCF!J$46,0)-MAX(BX956-BW956,0)/Inputs!$B$24)*DCF!J$6</f>
        <v>-597.72488221937726</v>
      </c>
      <c r="DF956" s="15">
        <f ca="1">(BY956*DCF!K$46-DCF!K$5*MAX(BY956*DCF!K$46,0)-MAX(BY956-BX956,0)/Inputs!$B$24)*DCF!K$6</f>
        <v>442.46750020437298</v>
      </c>
      <c r="DG956" s="15">
        <f ca="1">(BZ956*DCF!L$46-DCF!L$5*MAX(BZ956*DCF!L$46,0)-MAX(BZ956-BY956,0)/Inputs!$B$24)*DCF!L$6</f>
        <v>247.29561534292333</v>
      </c>
      <c r="DH956" s="15">
        <f ca="1">(CA956*DCF!M$46-DCF!M$5*MAX(CA956*DCF!M$46,0)-MAX(CA956-BZ956,0)/Inputs!$B$24)*DCF!M$6</f>
        <v>2344.3272417176863</v>
      </c>
      <c r="DI956" s="15">
        <f ca="1">SUM(CB956:CL956)+BE956*DCF!M$10*(1+Inputs!$B$30)*(1-Inputs!$B$33)*(1-Inputs!$B$30/Inputs!$B$31)/(Inputs!$B$29-Inputs!$B$30)*DCF!M$6</f>
        <v>123696.23380964078</v>
      </c>
      <c r="DJ956" s="15">
        <f ca="1">SUM(CM956:CW956)+BP956*DCF!M$28*(1+Inputs!$B$30)*(1-Inputs!$B$33)*(1-Inputs!$B$30/Inputs!$B$31)/(Inputs!$B$29-Inputs!$B$30)*DCF!M$6</f>
        <v>117186.81783053243</v>
      </c>
      <c r="DK956" s="15">
        <f ca="1">SUM(CX956:DH956)+CA956*DCF!M$46*(1+Inputs!$B$30)*(1-Inputs!$B$33)*(1-Inputs!$B$30/Inputs!$B$31)/(Inputs!$B$29-Inputs!$B$30)*DCF!M$6</f>
        <v>38974.714069101996</v>
      </c>
      <c r="DM956" s="15">
        <f ca="1">DI956+DJ956+DK956+Inputs!$B$34+Inputs!$B$36-Inputs!$B$35</f>
        <v>356708.76570927521</v>
      </c>
    </row>
    <row r="957" spans="1:117" x14ac:dyDescent="0.75">
      <c r="A957" s="11">
        <v>944</v>
      </c>
      <c r="C957" s="24">
        <f t="shared" ca="1" si="544"/>
        <v>-0.98017375495018433</v>
      </c>
      <c r="D957" s="24">
        <f t="shared" ca="1" si="544"/>
        <v>1.1510053071994617</v>
      </c>
      <c r="E957" s="24">
        <f t="shared" ca="1" si="544"/>
        <v>0.31648871379533944</v>
      </c>
      <c r="F957" s="24">
        <f t="shared" ca="1" si="544"/>
        <v>-0.51553278813296566</v>
      </c>
      <c r="G957" s="24">
        <f t="shared" ca="1" si="544"/>
        <v>1.1907119025869954</v>
      </c>
      <c r="H957" s="24">
        <f t="shared" ca="1" si="544"/>
        <v>-1.4055192336993025</v>
      </c>
      <c r="I957" s="24">
        <f t="shared" ca="1" si="544"/>
        <v>0.64171203996631554</v>
      </c>
      <c r="J957" s="24">
        <f t="shared" ca="1" si="544"/>
        <v>1.0131062406972038</v>
      </c>
      <c r="K957" s="24">
        <f t="shared" ca="1" si="544"/>
        <v>-1.5975864094610741</v>
      </c>
      <c r="L957" s="24">
        <f t="shared" ca="1" si="544"/>
        <v>-1.3508775736992806</v>
      </c>
      <c r="M957" s="24">
        <f t="shared" ca="1" si="544"/>
        <v>1.1766740697429152</v>
      </c>
      <c r="N957" s="24">
        <f ca="1">SQRT(Inputs!$B$38)*C957+SQRT(1-Inputs!$B$38)*_xlfn.NORM.S.INV(RAND())</f>
        <v>-1.3829645571399829</v>
      </c>
      <c r="O957" s="24">
        <f ca="1">SQRT(Inputs!$B$38)*D957+SQRT(1-Inputs!$B$38)*_xlfn.NORM.S.INV(RAND())</f>
        <v>-4.5800487693417491E-2</v>
      </c>
      <c r="P957" s="24">
        <f ca="1">SQRT(Inputs!$B$38)*E957+SQRT(1-Inputs!$B$38)*_xlfn.NORM.S.INV(RAND())</f>
        <v>1.6264579669935944</v>
      </c>
      <c r="Q957" s="24">
        <f ca="1">SQRT(Inputs!$B$38)*F957+SQRT(1-Inputs!$B$38)*_xlfn.NORM.S.INV(RAND())</f>
        <v>0.21423779655584951</v>
      </c>
      <c r="R957" s="24">
        <f ca="1">SQRT(Inputs!$B$38)*G957+SQRT(1-Inputs!$B$38)*_xlfn.NORM.S.INV(RAND())</f>
        <v>0.84669085146879697</v>
      </c>
      <c r="S957" s="24">
        <f ca="1">SQRT(Inputs!$B$38)*H957+SQRT(1-Inputs!$B$38)*_xlfn.NORM.S.INV(RAND())</f>
        <v>0.44116789353014185</v>
      </c>
      <c r="T957" s="24">
        <f ca="1">SQRT(Inputs!$B$38)*I957+SQRT(1-Inputs!$B$38)*_xlfn.NORM.S.INV(RAND())</f>
        <v>-0.64517359149931708</v>
      </c>
      <c r="U957" s="24">
        <f ca="1">SQRT(Inputs!$B$38)*J957+SQRT(1-Inputs!$B$38)*_xlfn.NORM.S.INV(RAND())</f>
        <v>-6.9653556573316733E-2</v>
      </c>
      <c r="V957" s="24">
        <f ca="1">SQRT(Inputs!$B$38)*K957+SQRT(1-Inputs!$B$38)*_xlfn.NORM.S.INV(RAND())</f>
        <v>-0.77851171660889873</v>
      </c>
      <c r="W957" s="24">
        <f ca="1">SQRT(Inputs!$B$38)*L957+SQRT(1-Inputs!$B$38)*_xlfn.NORM.S.INV(RAND())</f>
        <v>-0.46307236218643488</v>
      </c>
      <c r="X957" s="24">
        <f ca="1">SQRT(Inputs!$B$38)*M957+SQRT(1-Inputs!$B$38)*_xlfn.NORM.S.INV(RAND())</f>
        <v>-0.58464155247182314</v>
      </c>
      <c r="Y957" s="24">
        <f ca="1">SQRT(Inputs!$B$38)*C957+SQRT(1-Inputs!$B$38)*_xlfn.NORM.S.INV(RAND())</f>
        <v>-0.983310598857565</v>
      </c>
      <c r="Z957" s="24">
        <f ca="1">SQRT(Inputs!$B$38)*D957+SQRT(1-Inputs!$B$38)*_xlfn.NORM.S.INV(RAND())</f>
        <v>0.89781649459333468</v>
      </c>
      <c r="AA957" s="24">
        <f ca="1">SQRT(Inputs!$B$38)*E957+SQRT(1-Inputs!$B$38)*_xlfn.NORM.S.INV(RAND())</f>
        <v>0.17236106856770597</v>
      </c>
      <c r="AB957" s="24">
        <f ca="1">SQRT(Inputs!$B$38)*F957+SQRT(1-Inputs!$B$38)*_xlfn.NORM.S.INV(RAND())</f>
        <v>0.64303870058621548</v>
      </c>
      <c r="AC957" s="24">
        <f ca="1">SQRT(Inputs!$B$38)*G957+SQRT(1-Inputs!$B$38)*_xlfn.NORM.S.INV(RAND())</f>
        <v>1.6029330450422212</v>
      </c>
      <c r="AD957" s="24">
        <f ca="1">SQRT(Inputs!$B$38)*H957+SQRT(1-Inputs!$B$38)*_xlfn.NORM.S.INV(RAND())</f>
        <v>0.19448768640644276</v>
      </c>
      <c r="AE957" s="24">
        <f ca="1">SQRT(Inputs!$B$38)*I957+SQRT(1-Inputs!$B$38)*_xlfn.NORM.S.INV(RAND())</f>
        <v>0.26237467549454019</v>
      </c>
      <c r="AF957" s="24">
        <f ca="1">SQRT(Inputs!$B$38)*J957+SQRT(1-Inputs!$B$38)*_xlfn.NORM.S.INV(RAND())</f>
        <v>1.1410167239523406</v>
      </c>
      <c r="AG957" s="24">
        <f ca="1">SQRT(Inputs!$B$38)*K957+SQRT(1-Inputs!$B$38)*_xlfn.NORM.S.INV(RAND())</f>
        <v>-1.6549107545286088</v>
      </c>
      <c r="AH957" s="24">
        <f ca="1">SQRT(Inputs!$B$38)*L957+SQRT(1-Inputs!$B$38)*_xlfn.NORM.S.INV(RAND())</f>
        <v>-2.3882596430245067</v>
      </c>
      <c r="AI957" s="24">
        <f ca="1">SQRT(Inputs!$B$38)*M957+SQRT(1-Inputs!$B$38)*_xlfn.NORM.S.INV(RAND())</f>
        <v>-0.20522128994472988</v>
      </c>
      <c r="AJ957" s="24">
        <f ca="1">SQRT(Inputs!$B$38)*C957+SQRT(1-Inputs!$B$38)*_xlfn.NORM.S.INV(RAND())</f>
        <v>-0.41722748447841468</v>
      </c>
      <c r="AK957" s="24">
        <f ca="1">SQRT(Inputs!$B$38)*D957+SQRT(1-Inputs!$B$38)*_xlfn.NORM.S.INV(RAND())</f>
        <v>1.2060584524073996</v>
      </c>
      <c r="AL957" s="24">
        <f ca="1">SQRT(Inputs!$B$38)*E957+SQRT(1-Inputs!$B$38)*_xlfn.NORM.S.INV(RAND())</f>
        <v>0.47334382321794366</v>
      </c>
      <c r="AM957" s="24">
        <f ca="1">SQRT(Inputs!$B$38)*F957+SQRT(1-Inputs!$B$38)*_xlfn.NORM.S.INV(RAND())</f>
        <v>0.67952322740074056</v>
      </c>
      <c r="AN957" s="24">
        <f ca="1">SQRT(Inputs!$B$38)*G957+SQRT(1-Inputs!$B$38)*_xlfn.NORM.S.INV(RAND())</f>
        <v>1.1902931904962579</v>
      </c>
      <c r="AO957" s="24">
        <f ca="1">SQRT(Inputs!$B$38)*H957+SQRT(1-Inputs!$B$38)*_xlfn.NORM.S.INV(RAND())</f>
        <v>0.61896010972052606</v>
      </c>
      <c r="AP957" s="24">
        <f ca="1">SQRT(Inputs!$B$38)*I957+SQRT(1-Inputs!$B$38)*_xlfn.NORM.S.INV(RAND())</f>
        <v>-0.20300466363519143</v>
      </c>
      <c r="AQ957" s="24">
        <f ca="1">SQRT(Inputs!$B$38)*J957+SQRT(1-Inputs!$B$38)*_xlfn.NORM.S.INV(RAND())</f>
        <v>1.554970810660623</v>
      </c>
      <c r="AR957" s="24">
        <f ca="1">SQRT(Inputs!$B$38)*K957+SQRT(1-Inputs!$B$38)*_xlfn.NORM.S.INV(RAND())</f>
        <v>-1.1007061727215406</v>
      </c>
      <c r="AS957" s="24">
        <f ca="1">SQRT(Inputs!$B$38)*L957+SQRT(1-Inputs!$B$38)*_xlfn.NORM.S.INV(RAND())</f>
        <v>0.26700090997342918</v>
      </c>
      <c r="AT957" s="24">
        <f ca="1">SQRT(Inputs!$B$38)*M957+SQRT(1-Inputs!$B$38)*_xlfn.NORM.S.INV(RAND())</f>
        <v>0.48233802590155461</v>
      </c>
      <c r="AU957" s="15">
        <f ca="1">Inputs!$B$6*EXP($B$8-0.5*C$5^2+C$5*N957)</f>
        <v>3966.9296647924643</v>
      </c>
      <c r="AV957" s="15">
        <f t="shared" ca="1" si="510"/>
        <v>4796.2825814208491</v>
      </c>
      <c r="AW957" s="15">
        <f t="shared" ca="1" si="511"/>
        <v>7282.7994033805671</v>
      </c>
      <c r="AX957" s="15">
        <f t="shared" ca="1" si="512"/>
        <v>9132.7663372245406</v>
      </c>
      <c r="AY957" s="15">
        <f t="shared" ca="1" si="513"/>
        <v>12321.236297558327</v>
      </c>
      <c r="AZ957" s="15">
        <f t="shared" ca="1" si="514"/>
        <v>15819.358294431679</v>
      </c>
      <c r="BA957" s="15">
        <f t="shared" ca="1" si="515"/>
        <v>18094.825029486808</v>
      </c>
      <c r="BB957" s="15">
        <f t="shared" ca="1" si="516"/>
        <v>21999.517597695311</v>
      </c>
      <c r="BC957" s="15">
        <f t="shared" ca="1" si="517"/>
        <v>24993.204143053994</v>
      </c>
      <c r="BD957" s="15">
        <f t="shared" ca="1" si="518"/>
        <v>29321.146766292488</v>
      </c>
      <c r="BE957" s="15">
        <f t="shared" ca="1" si="519"/>
        <v>34066.139900752314</v>
      </c>
      <c r="BF957" s="15">
        <f ca="1">Inputs!$B$13*EXP($B$9-0.5*C$6^2+C$6*Y957)</f>
        <v>11381.336868292621</v>
      </c>
      <c r="BG957" s="15">
        <f t="shared" ca="1" si="520"/>
        <v>16310.174840512735</v>
      </c>
      <c r="BH957" s="15">
        <f t="shared" ca="1" si="521"/>
        <v>20505.944674650364</v>
      </c>
      <c r="BI957" s="15">
        <f t="shared" ca="1" si="522"/>
        <v>27714.010432359781</v>
      </c>
      <c r="BJ957" s="15">
        <f t="shared" ca="1" si="523"/>
        <v>42806.819308802282</v>
      </c>
      <c r="BK957" s="15">
        <f t="shared" ca="1" si="524"/>
        <v>53946.930129817461</v>
      </c>
      <c r="BL957" s="15">
        <f t="shared" ca="1" si="525"/>
        <v>68559.228890957078</v>
      </c>
      <c r="BM957" s="15">
        <f t="shared" ca="1" si="526"/>
        <v>97107.654323047042</v>
      </c>
      <c r="BN957" s="15">
        <f t="shared" ca="1" si="527"/>
        <v>97945.86140116895</v>
      </c>
      <c r="BO957" s="15">
        <f t="shared" ca="1" si="528"/>
        <v>91298.997507167616</v>
      </c>
      <c r="BP957" s="15">
        <f t="shared" ca="1" si="529"/>
        <v>109789.35937919203</v>
      </c>
      <c r="BQ957" s="15">
        <f ca="1">Inputs!$B$20*EXP($B$10-0.5*C$7^2+C$7*AJ957)</f>
        <v>3699.4717562621349</v>
      </c>
      <c r="BR957" s="15">
        <f t="shared" ca="1" si="530"/>
        <v>7362.4415981518996</v>
      </c>
      <c r="BS957" s="15">
        <f t="shared" ca="1" si="531"/>
        <v>11550.221733783159</v>
      </c>
      <c r="BT957" s="15">
        <f t="shared" ca="1" si="532"/>
        <v>19032.850000144052</v>
      </c>
      <c r="BU957" s="15">
        <f t="shared" ca="1" si="533"/>
        <v>35181.376095318265</v>
      </c>
      <c r="BV957" s="15">
        <f t="shared" ca="1" si="534"/>
        <v>56272.052171194562</v>
      </c>
      <c r="BW957" s="15">
        <f t="shared" ca="1" si="535"/>
        <v>75222.062306470383</v>
      </c>
      <c r="BX957" s="15">
        <f t="shared" ca="1" si="536"/>
        <v>143694.72750341849</v>
      </c>
      <c r="BY957" s="15">
        <f t="shared" ca="1" si="537"/>
        <v>163106.97511678177</v>
      </c>
      <c r="BZ957" s="15">
        <f t="shared" ca="1" si="538"/>
        <v>240375.59653544566</v>
      </c>
      <c r="CA957" s="15">
        <f t="shared" ca="1" si="539"/>
        <v>367872.27485340723</v>
      </c>
      <c r="CB957" s="15">
        <f ca="1">(AU957*DCF!C$10-DCF!C$5*MAX(AU957*DCF!C$10,0)-MAX(AU957-Inputs!$B$6,0)/Inputs!$B$10)*DCF!C$6</f>
        <v>1018.7436993450002</v>
      </c>
      <c r="CC957" s="15">
        <f ca="1">(AV957*DCF!D$10-DCF!D$5*MAX(AV957*DCF!D$10,0)-MAX(AV957-AU957,0)/Inputs!$B$10)*DCF!D$6</f>
        <v>966.84538246139584</v>
      </c>
      <c r="CD957" s="15">
        <f ca="1">(AW957*DCF!E$10-DCF!E$5*MAX(AW957*DCF!E$10,0)-MAX(AW957-AV957,0)/Inputs!$B$10)*DCF!E$6</f>
        <v>1121.415890693509</v>
      </c>
      <c r="CE957" s="15">
        <f ca="1">(AX957*DCF!F$10-DCF!F$5*MAX(AX957*DCF!F$10,0)-MAX(AX957-AW957,0)/Inputs!$B$10)*DCF!F$6</f>
        <v>1608.7360838061095</v>
      </c>
      <c r="CF957" s="15">
        <f ca="1">(AY957*DCF!G$10-DCF!G$5*MAX(AY957*DCF!G$10,0)-MAX(AY957-AX957,0)/Inputs!$B$10)*DCF!G$6</f>
        <v>1925.7866323351811</v>
      </c>
      <c r="CG957" s="15">
        <f ca="1">(AZ957*DCF!H$10-DCF!H$5*MAX(AZ957*DCF!H$10,0)-MAX(AZ957-AY957,0)/Inputs!$B$10)*DCF!H$6</f>
        <v>2450.1854871300329</v>
      </c>
      <c r="CH957" s="15">
        <f ca="1">(BA957*DCF!I$10-DCF!I$5*MAX(BA957*DCF!I$10,0)-MAX(BA957-AZ957,0)/Inputs!$B$10)*DCF!I$6</f>
        <v>2932.0081619598968</v>
      </c>
      <c r="CI957" s="15">
        <f ca="1">(BB957*DCF!J$10-DCF!J$5*MAX(BB957*DCF!J$10,0)-MAX(BB957-BA957,0)/Inputs!$B$10)*DCF!J$6</f>
        <v>3183.4764512376732</v>
      </c>
      <c r="CJ957" s="15">
        <f ca="1">(BC957*DCF!K$10-DCF!K$5*MAX(BC957*DCF!K$10,0)-MAX(BC957-BB957,0)/Inputs!$B$10)*DCF!K$6</f>
        <v>3604.433929797126</v>
      </c>
      <c r="CK957" s="15">
        <f ca="1">(BD957*DCF!L$10-DCF!L$5*MAX(BD957*DCF!L$10,0)-MAX(BD957-BC957,0)/Inputs!$B$10)*DCF!L$6</f>
        <v>3862.5134456413039</v>
      </c>
      <c r="CL957" s="15">
        <f ca="1">(BE957*DCF!M$10-DCF!M$5*MAX(BE957*DCF!M$10,0)-MAX(BE957-BD957,0)/Inputs!$B$10)*DCF!M$6</f>
        <v>4240.3328233127932</v>
      </c>
      <c r="CM957" s="15">
        <f ca="1">(BF957*DCF!C$28-DCF!C$5*MAX(BF957*DCF!C$28,0)-MAX(BF957-Inputs!$B$13,0)/Inputs!$B$17)*DCF!C$6</f>
        <v>3473.5093719389802</v>
      </c>
      <c r="CN957" s="15">
        <f ca="1">(BG957*DCF!D$28-DCF!D$5*MAX(BG957*DCF!D$28,0)-MAX(BG957-BF957,0)/Inputs!$B$17)*DCF!D$6</f>
        <v>3752.1755404724586</v>
      </c>
      <c r="CO957" s="15">
        <f ca="1">(BH957*DCF!E$28-DCF!E$5*MAX(BH957*DCF!E$28,0)-MAX(BH957-BG957,0)/Inputs!$B$17)*DCF!E$6</f>
        <v>4980.7201893548136</v>
      </c>
      <c r="CP957" s="15">
        <f ca="1">(BI957*DCF!F$28-DCF!F$5*MAX(BI957*DCF!F$28,0)-MAX(BI957-BH957,0)/Inputs!$B$17)*DCF!F$6</f>
        <v>6211.2815180867765</v>
      </c>
      <c r="CQ957" s="15">
        <f ca="1">(BJ957*DCF!G$28-DCF!G$5*MAX(BJ957*DCF!G$28,0)-MAX(BJ957-BI957,0)/Inputs!$B$17)*DCF!G$6</f>
        <v>8568.0926897996778</v>
      </c>
      <c r="CR957" s="15">
        <f ca="1">(BK957*DCF!H$28-DCF!H$5*MAX(BK957*DCF!H$28,0)-MAX(BK957-BJ957,0)/Inputs!$B$17)*DCF!H$6</f>
        <v>11610.810412400953</v>
      </c>
      <c r="CS957" s="15">
        <f ca="1">(BL957*DCF!I$28-DCF!I$5*MAX(BL957*DCF!I$28,0)-MAX(BL957-BK957,0)/Inputs!$B$17)*DCF!I$6</f>
        <v>14024.598050006525</v>
      </c>
      <c r="CT957" s="15">
        <f ca="1">(BM957*DCF!J$28-DCF!J$5*MAX(BM957*DCF!J$28,0)-MAX(BM957-BL957,0)/Inputs!$B$17)*DCF!J$6</f>
        <v>17877.78043931639</v>
      </c>
      <c r="CU957" s="15">
        <f ca="1">(BN957*DCF!K$28-DCF!K$5*MAX(BN957*DCF!K$28,0)-MAX(BN957-BM957,0)/Inputs!$B$17)*DCF!K$6</f>
        <v>20581.85446719734</v>
      </c>
      <c r="CV957" s="15">
        <f ca="1">(BO957*DCF!L$28-DCF!L$5*MAX(BO957*DCF!L$28,0)-MAX(BO957-BN957,0)/Inputs!$B$17)*DCF!L$6</f>
        <v>18216.066357092077</v>
      </c>
      <c r="CW957" s="15">
        <f ca="1">(BP957*DCF!M$28-DCF!M$5*MAX(BP957*DCF!M$28,0)-MAX(BP957-BO957,0)/Inputs!$B$17)*DCF!M$6</f>
        <v>18724.169123713924</v>
      </c>
      <c r="CX957" s="15">
        <f ca="1">(BQ957*DCF!C$46-DCF!C$5*MAX(BQ957*DCF!C$46,0)-MAX(BQ957-Inputs!$B$20,0)/Inputs!$B$24)*DCF!C$6</f>
        <v>-1084.622463922957</v>
      </c>
      <c r="CY957" s="15">
        <f ca="1">(BR957*DCF!D$46-DCF!D$5*MAX(BR957*DCF!D$46,0)-MAX(BR957-BQ957,0)/Inputs!$B$24)*DCF!D$6</f>
        <v>-2819.5559125710947</v>
      </c>
      <c r="CZ957" s="15">
        <f ca="1">(BS957*DCF!E$46-DCF!E$5*MAX(BS957*DCF!E$46,0)-MAX(BS957-BR957,0)/Inputs!$B$24)*DCF!E$6</f>
        <v>-3016.5414721669044</v>
      </c>
      <c r="DA957" s="15">
        <f ca="1">(BT957*DCF!F$46-DCF!F$5*MAX(BT957*DCF!F$46,0)-MAX(BT957-BS957,0)/Inputs!$B$24)*DCF!F$6</f>
        <v>-4110.7539675734242</v>
      </c>
      <c r="DB957" s="15">
        <f ca="1">(BU957*DCF!G$46-DCF!G$5*MAX(BU957*DCF!G$46,0)-MAX(BU957-BT957,0)/Inputs!$B$24)*DCF!G$6</f>
        <v>-6615.4771044332947</v>
      </c>
      <c r="DC957" s="15">
        <f ca="1">(BV957*DCF!H$46-DCF!H$5*MAX(BV957*DCF!H$46,0)-MAX(BV957-BU957,0)/Inputs!$B$24)*DCF!H$6</f>
        <v>-6553.7983658622497</v>
      </c>
      <c r="DD957" s="15">
        <f ca="1">(BW957*DCF!I$46-DCF!I$5*MAX(BW957*DCF!I$46,0)-MAX(BW957-BV957,0)/Inputs!$B$24)*DCF!I$6</f>
        <v>-3702.5321354397761</v>
      </c>
      <c r="DE957" s="15">
        <f ca="1">(BX957*DCF!J$46-DCF!J$5*MAX(BX957*DCF!J$46,0)-MAX(BX957-BW957,0)/Inputs!$B$24)*DCF!J$6</f>
        <v>-12130.23578676714</v>
      </c>
      <c r="DF957" s="15">
        <f ca="1">(BY957*DCF!K$46-DCF!K$5*MAX(BY957*DCF!K$46,0)-MAX(BY957-BX957,0)/Inputs!$B$24)*DCF!K$6</f>
        <v>4561.730613266147</v>
      </c>
      <c r="DG957" s="15">
        <f ca="1">(BZ957*DCF!L$46-DCF!L$5*MAX(BZ957*DCF!L$46,0)-MAX(BZ957-BY957,0)/Inputs!$B$24)*DCF!L$6</f>
        <v>-870.09170512535195</v>
      </c>
      <c r="DH957" s="15">
        <f ca="1">(CA957*DCF!M$46-DCF!M$5*MAX(CA957*DCF!M$46,0)-MAX(CA957-BZ957,0)/Inputs!$B$24)*DCF!M$6</f>
        <v>2185.7713532842017</v>
      </c>
      <c r="DI957" s="15">
        <f ca="1">SUM(CB957:CL957)+BE957*DCF!M$10*(1+Inputs!$B$30)*(1-Inputs!$B$33)*(1-Inputs!$B$30/Inputs!$B$31)/(Inputs!$B$29-Inputs!$B$30)*DCF!M$6</f>
        <v>121720.99580957821</v>
      </c>
      <c r="DJ957" s="15">
        <f ca="1">SUM(CM957:CW957)+BP957*DCF!M$28*(1+Inputs!$B$30)*(1-Inputs!$B$33)*(1-Inputs!$B$30/Inputs!$B$31)/(Inputs!$B$29-Inputs!$B$30)*DCF!M$6</f>
        <v>535414.710114407</v>
      </c>
      <c r="DK957" s="15">
        <f ca="1">SUM(CX957:DH957)+CA957*DCF!M$46*(1+Inputs!$B$30)*(1-Inputs!$B$33)*(1-Inputs!$B$30/Inputs!$B$31)/(Inputs!$B$29-Inputs!$B$30)*DCF!M$6</f>
        <v>534618.00723283226</v>
      </c>
      <c r="DM957" s="15">
        <f ca="1">DI957+DJ957+DK957+Inputs!$B$34+Inputs!$B$36-Inputs!$B$35</f>
        <v>1268604.7131568175</v>
      </c>
    </row>
    <row r="958" spans="1:117" x14ac:dyDescent="0.75">
      <c r="A958" s="11">
        <v>945</v>
      </c>
      <c r="C958" s="24">
        <f t="shared" ca="1" si="544"/>
        <v>-1.3581068918058272</v>
      </c>
      <c r="D958" s="24">
        <f t="shared" ca="1" si="544"/>
        <v>1.3927868026063981</v>
      </c>
      <c r="E958" s="24">
        <f t="shared" ca="1" si="544"/>
        <v>0.20630121851091313</v>
      </c>
      <c r="F958" s="24">
        <f t="shared" ca="1" si="544"/>
        <v>-0.27131709210228627</v>
      </c>
      <c r="G958" s="24">
        <f t="shared" ca="1" si="544"/>
        <v>-0.34184635381659145</v>
      </c>
      <c r="H958" s="24">
        <f t="shared" ca="1" si="544"/>
        <v>1.0905976854588597</v>
      </c>
      <c r="I958" s="24">
        <f t="shared" ca="1" si="544"/>
        <v>-0.79961175218953229</v>
      </c>
      <c r="J958" s="24">
        <f t="shared" ca="1" si="544"/>
        <v>-2.3148705404195113</v>
      </c>
      <c r="K958" s="24">
        <f t="shared" ca="1" si="544"/>
        <v>1.3900880785828238</v>
      </c>
      <c r="L958" s="24">
        <f t="shared" ca="1" si="544"/>
        <v>-0.2116162452899466</v>
      </c>
      <c r="M958" s="24">
        <f t="shared" ca="1" si="544"/>
        <v>0.3294023716948204</v>
      </c>
      <c r="N958" s="24">
        <f ca="1">SQRT(Inputs!$B$38)*C958+SQRT(1-Inputs!$B$38)*_xlfn.NORM.S.INV(RAND())</f>
        <v>-0.79731762202714773</v>
      </c>
      <c r="O958" s="24">
        <f ca="1">SQRT(Inputs!$B$38)*D958+SQRT(1-Inputs!$B$38)*_xlfn.NORM.S.INV(RAND())</f>
        <v>1.3771458544810709</v>
      </c>
      <c r="P958" s="24">
        <f ca="1">SQRT(Inputs!$B$38)*E958+SQRT(1-Inputs!$B$38)*_xlfn.NORM.S.INV(RAND())</f>
        <v>-0.66648062738327618</v>
      </c>
      <c r="Q958" s="24">
        <f ca="1">SQRT(Inputs!$B$38)*F958+SQRT(1-Inputs!$B$38)*_xlfn.NORM.S.INV(RAND())</f>
        <v>-0.42583396055145978</v>
      </c>
      <c r="R958" s="24">
        <f ca="1">SQRT(Inputs!$B$38)*G958+SQRT(1-Inputs!$B$38)*_xlfn.NORM.S.INV(RAND())</f>
        <v>0.58407698691483678</v>
      </c>
      <c r="S958" s="24">
        <f ca="1">SQRT(Inputs!$B$38)*H958+SQRT(1-Inputs!$B$38)*_xlfn.NORM.S.INV(RAND())</f>
        <v>-0.58896469042097477</v>
      </c>
      <c r="T958" s="24">
        <f ca="1">SQRT(Inputs!$B$38)*I958+SQRT(1-Inputs!$B$38)*_xlfn.NORM.S.INV(RAND())</f>
        <v>-0.48740904414505276</v>
      </c>
      <c r="U958" s="24">
        <f ca="1">SQRT(Inputs!$B$38)*J958+SQRT(1-Inputs!$B$38)*_xlfn.NORM.S.INV(RAND())</f>
        <v>-1.3981517452154211</v>
      </c>
      <c r="V958" s="24">
        <f ca="1">SQRT(Inputs!$B$38)*K958+SQRT(1-Inputs!$B$38)*_xlfn.NORM.S.INV(RAND())</f>
        <v>2.0030254359965576</v>
      </c>
      <c r="W958" s="24">
        <f ca="1">SQRT(Inputs!$B$38)*L958+SQRT(1-Inputs!$B$38)*_xlfn.NORM.S.INV(RAND())</f>
        <v>-0.56451438794974085</v>
      </c>
      <c r="X958" s="24">
        <f ca="1">SQRT(Inputs!$B$38)*M958+SQRT(1-Inputs!$B$38)*_xlfn.NORM.S.INV(RAND())</f>
        <v>-1.9389410305783781</v>
      </c>
      <c r="Y958" s="24">
        <f ca="1">SQRT(Inputs!$B$38)*C958+SQRT(1-Inputs!$B$38)*_xlfn.NORM.S.INV(RAND())</f>
        <v>0.92713207640990192</v>
      </c>
      <c r="Z958" s="24">
        <f ca="1">SQRT(Inputs!$B$38)*D958+SQRT(1-Inputs!$B$38)*_xlfn.NORM.S.INV(RAND())</f>
        <v>2.2801178172146774</v>
      </c>
      <c r="AA958" s="24">
        <f ca="1">SQRT(Inputs!$B$38)*E958+SQRT(1-Inputs!$B$38)*_xlfn.NORM.S.INV(RAND())</f>
        <v>-1.0756172089247151</v>
      </c>
      <c r="AB958" s="24">
        <f ca="1">SQRT(Inputs!$B$38)*F958+SQRT(1-Inputs!$B$38)*_xlfn.NORM.S.INV(RAND())</f>
        <v>-0.94850455342360507</v>
      </c>
      <c r="AC958" s="24">
        <f ca="1">SQRT(Inputs!$B$38)*G958+SQRT(1-Inputs!$B$38)*_xlfn.NORM.S.INV(RAND())</f>
        <v>-8.4942621606488578E-2</v>
      </c>
      <c r="AD958" s="24">
        <f ca="1">SQRT(Inputs!$B$38)*H958+SQRT(1-Inputs!$B$38)*_xlfn.NORM.S.INV(RAND())</f>
        <v>0.35829259094735832</v>
      </c>
      <c r="AE958" s="24">
        <f ca="1">SQRT(Inputs!$B$38)*I958+SQRT(1-Inputs!$B$38)*_xlfn.NORM.S.INV(RAND())</f>
        <v>0.39288954937026938</v>
      </c>
      <c r="AF958" s="24">
        <f ca="1">SQRT(Inputs!$B$38)*J958+SQRT(1-Inputs!$B$38)*_xlfn.NORM.S.INV(RAND())</f>
        <v>-1.3197706236193905</v>
      </c>
      <c r="AG958" s="24">
        <f ca="1">SQRT(Inputs!$B$38)*K958+SQRT(1-Inputs!$B$38)*_xlfn.NORM.S.INV(RAND())</f>
        <v>1.6367693788123874</v>
      </c>
      <c r="AH958" s="24">
        <f ca="1">SQRT(Inputs!$B$38)*L958+SQRT(1-Inputs!$B$38)*_xlfn.NORM.S.INV(RAND())</f>
        <v>-2.1111601774309139</v>
      </c>
      <c r="AI958" s="24">
        <f ca="1">SQRT(Inputs!$B$38)*M958+SQRT(1-Inputs!$B$38)*_xlfn.NORM.S.INV(RAND())</f>
        <v>-0.77392969218012908</v>
      </c>
      <c r="AJ958" s="24">
        <f ca="1">SQRT(Inputs!$B$38)*C958+SQRT(1-Inputs!$B$38)*_xlfn.NORM.S.INV(RAND())</f>
        <v>-0.77074956032352482</v>
      </c>
      <c r="AK958" s="24">
        <f ca="1">SQRT(Inputs!$B$38)*D958+SQRT(1-Inputs!$B$38)*_xlfn.NORM.S.INV(RAND())</f>
        <v>0.85620525933852665</v>
      </c>
      <c r="AL958" s="24">
        <f ca="1">SQRT(Inputs!$B$38)*E958+SQRT(1-Inputs!$B$38)*_xlfn.NORM.S.INV(RAND())</f>
        <v>-0.29911617993398376</v>
      </c>
      <c r="AM958" s="24">
        <f ca="1">SQRT(Inputs!$B$38)*F958+SQRT(1-Inputs!$B$38)*_xlfn.NORM.S.INV(RAND())</f>
        <v>1.5432783230052605</v>
      </c>
      <c r="AN958" s="24">
        <f ca="1">SQRT(Inputs!$B$38)*G958+SQRT(1-Inputs!$B$38)*_xlfn.NORM.S.INV(RAND())</f>
        <v>-0.5130662767942894</v>
      </c>
      <c r="AO958" s="24">
        <f ca="1">SQRT(Inputs!$B$38)*H958+SQRT(1-Inputs!$B$38)*_xlfn.NORM.S.INV(RAND())</f>
        <v>-0.12843124266162376</v>
      </c>
      <c r="AP958" s="24">
        <f ca="1">SQRT(Inputs!$B$38)*I958+SQRT(1-Inputs!$B$38)*_xlfn.NORM.S.INV(RAND())</f>
        <v>-0.83767156939300558</v>
      </c>
      <c r="AQ958" s="24">
        <f ca="1">SQRT(Inputs!$B$38)*J958+SQRT(1-Inputs!$B$38)*_xlfn.NORM.S.INV(RAND())</f>
        <v>-2.1174740777317584</v>
      </c>
      <c r="AR958" s="24">
        <f ca="1">SQRT(Inputs!$B$38)*K958+SQRT(1-Inputs!$B$38)*_xlfn.NORM.S.INV(RAND())</f>
        <v>-0.41428131829524306</v>
      </c>
      <c r="AS958" s="24">
        <f ca="1">SQRT(Inputs!$B$38)*L958+SQRT(1-Inputs!$B$38)*_xlfn.NORM.S.INV(RAND())</f>
        <v>-0.88062259782032104</v>
      </c>
      <c r="AT958" s="24">
        <f ca="1">SQRT(Inputs!$B$38)*M958+SQRT(1-Inputs!$B$38)*_xlfn.NORM.S.INV(RAND())</f>
        <v>1.2171437126755291</v>
      </c>
      <c r="AU958" s="15">
        <f ca="1">Inputs!$B$6*EXP($B$8-0.5*C$5^2+C$5*N958)</f>
        <v>4361.3990186624496</v>
      </c>
      <c r="AV958" s="15">
        <f t="shared" ca="1" si="510"/>
        <v>6500.3776760648725</v>
      </c>
      <c r="AW958" s="15">
        <f t="shared" ca="1" si="511"/>
        <v>7244.6279340543979</v>
      </c>
      <c r="AX958" s="15">
        <f t="shared" ca="1" si="512"/>
        <v>8386.7033929008303</v>
      </c>
      <c r="AY958" s="15">
        <f t="shared" ca="1" si="513"/>
        <v>10972.948842844206</v>
      </c>
      <c r="AZ958" s="15">
        <f t="shared" ca="1" si="514"/>
        <v>12577.450159402504</v>
      </c>
      <c r="BA958" s="15">
        <f t="shared" ca="1" si="515"/>
        <v>14626.116310922311</v>
      </c>
      <c r="BB958" s="15">
        <f t="shared" ca="1" si="516"/>
        <v>15566.193611194441</v>
      </c>
      <c r="BC958" s="15">
        <f t="shared" ca="1" si="517"/>
        <v>23131.293241186795</v>
      </c>
      <c r="BD958" s="15">
        <f t="shared" ca="1" si="518"/>
        <v>26880.555749479558</v>
      </c>
      <c r="BE958" s="15">
        <f t="shared" ca="1" si="519"/>
        <v>27606.413096229258</v>
      </c>
      <c r="BF958" s="15">
        <f ca="1">Inputs!$B$13*EXP($B$9-0.5*C$6^2+C$6*Y958)</f>
        <v>16621.810940251489</v>
      </c>
      <c r="BG958" s="15">
        <f t="shared" ca="1" si="520"/>
        <v>30567.893648880712</v>
      </c>
      <c r="BH958" s="15">
        <f t="shared" ca="1" si="521"/>
        <v>31245.941477124819</v>
      </c>
      <c r="BI958" s="15">
        <f t="shared" ca="1" si="522"/>
        <v>33054.021583120921</v>
      </c>
      <c r="BJ958" s="15">
        <f t="shared" ca="1" si="523"/>
        <v>40028.946128382049</v>
      </c>
      <c r="BK958" s="15">
        <f t="shared" ca="1" si="524"/>
        <v>51583.773458398522</v>
      </c>
      <c r="BL958" s="15">
        <f t="shared" ca="1" si="525"/>
        <v>66674.1972478424</v>
      </c>
      <c r="BM958" s="15">
        <f t="shared" ca="1" si="526"/>
        <v>69563.676537466512</v>
      </c>
      <c r="BN958" s="15">
        <f t="shared" ca="1" si="527"/>
        <v>104094.44098292354</v>
      </c>
      <c r="BO958" s="15">
        <f t="shared" ca="1" si="528"/>
        <v>100206.55404749766</v>
      </c>
      <c r="BP958" s="15">
        <f t="shared" ca="1" si="529"/>
        <v>112981.58054683433</v>
      </c>
      <c r="BQ958" s="15">
        <f ca="1">Inputs!$B$20*EXP($B$10-0.5*C$7^2+C$7*AJ958)</f>
        <v>3263.5053572468228</v>
      </c>
      <c r="BR958" s="15">
        <f t="shared" ca="1" si="530"/>
        <v>5811.8391818270875</v>
      </c>
      <c r="BS958" s="15">
        <f t="shared" ca="1" si="531"/>
        <v>7303.5266424190922</v>
      </c>
      <c r="BT958" s="15">
        <f t="shared" ca="1" si="532"/>
        <v>15095.700108612667</v>
      </c>
      <c r="BU958" s="15">
        <f t="shared" ca="1" si="533"/>
        <v>18478.330305059426</v>
      </c>
      <c r="BV958" s="15">
        <f t="shared" ca="1" si="534"/>
        <v>24975.458155825294</v>
      </c>
      <c r="BW958" s="15">
        <f t="shared" ca="1" si="535"/>
        <v>29189.628763999204</v>
      </c>
      <c r="BX958" s="15">
        <f t="shared" ca="1" si="536"/>
        <v>26704.439005783632</v>
      </c>
      <c r="BY958" s="15">
        <f t="shared" ca="1" si="537"/>
        <v>34566.155000616869</v>
      </c>
      <c r="BZ958" s="15">
        <f t="shared" ca="1" si="538"/>
        <v>41251.992756505977</v>
      </c>
      <c r="CA958" s="15">
        <f t="shared" ca="1" si="539"/>
        <v>71938.248027528753</v>
      </c>
      <c r="CB958" s="15">
        <f ca="1">(AU958*DCF!C$10-DCF!C$5*MAX(AU958*DCF!C$10,0)-MAX(AU958-Inputs!$B$6,0)/Inputs!$B$10)*DCF!C$6</f>
        <v>1047.3584027479069</v>
      </c>
      <c r="CC958" s="15">
        <f ca="1">(AV958*DCF!D$10-DCF!D$5*MAX(AV958*DCF!D$10,0)-MAX(AV958-AU958,0)/Inputs!$B$10)*DCF!D$6</f>
        <v>1062.889055368345</v>
      </c>
      <c r="CD958" s="15">
        <f ca="1">(AW958*DCF!E$10-DCF!E$5*MAX(AW958*DCF!E$10,0)-MAX(AW958-AV958,0)/Inputs!$B$10)*DCF!E$6</f>
        <v>1505.0332864517097</v>
      </c>
      <c r="CE958" s="15">
        <f ca="1">(AX958*DCF!F$10-DCF!F$5*MAX(AX958*DCF!F$10,0)-MAX(AX958-AW958,0)/Inputs!$B$10)*DCF!F$6</f>
        <v>1593.1663973072175</v>
      </c>
      <c r="CF958" s="15">
        <f ca="1">(AY958*DCF!G$10-DCF!G$5*MAX(AY958*DCF!G$10,0)-MAX(AY958-AX958,0)/Inputs!$B$10)*DCF!G$6</f>
        <v>1763.7436476216126</v>
      </c>
      <c r="CG958" s="15">
        <f ca="1">(AZ958*DCF!H$10-DCF!H$5*MAX(AZ958*DCF!H$10,0)-MAX(AZ958-AY958,0)/Inputs!$B$10)*DCF!H$6</f>
        <v>2157.0129967813868</v>
      </c>
      <c r="CH958" s="15">
        <f ca="1">(BA958*DCF!I$10-DCF!I$5*MAX(BA958*DCF!I$10,0)-MAX(BA958-AZ958,0)/Inputs!$B$10)*DCF!I$6</f>
        <v>2335.6048600323484</v>
      </c>
      <c r="CI958" s="15">
        <f ca="1">(BB958*DCF!J$10-DCF!J$5*MAX(BB958*DCF!J$10,0)-MAX(BB958-BA958,0)/Inputs!$B$10)*DCF!J$6</f>
        <v>2528.7417186733173</v>
      </c>
      <c r="CJ958" s="15">
        <f ca="1">(BC958*DCF!K$10-DCF!K$5*MAX(BC958*DCF!K$10,0)-MAX(BC958-BB958,0)/Inputs!$B$10)*DCF!K$6</f>
        <v>2664.7679349001005</v>
      </c>
      <c r="CK958" s="15">
        <f ca="1">(BD958*DCF!L$10-DCF!L$5*MAX(BD958*DCF!L$10,0)-MAX(BD958-BC958,0)/Inputs!$B$10)*DCF!L$6</f>
        <v>3569.2586186173153</v>
      </c>
      <c r="CL958" s="15">
        <f ca="1">(BE958*DCF!M$10-DCF!M$5*MAX(BE958*DCF!M$10,0)-MAX(BE958-BD958,0)/Inputs!$B$10)*DCF!M$6</f>
        <v>3808.9105347220584</v>
      </c>
      <c r="CM958" s="15">
        <f ca="1">(BF958*DCF!C$28-DCF!C$5*MAX(BF958*DCF!C$28,0)-MAX(BF958-Inputs!$B$13,0)/Inputs!$B$17)*DCF!C$6</f>
        <v>3863.9044253541169</v>
      </c>
      <c r="CN958" s="15">
        <f ca="1">(BG958*DCF!D$28-DCF!D$5*MAX(BG958*DCF!D$28,0)-MAX(BG958-BF958,0)/Inputs!$B$17)*DCF!D$6</f>
        <v>6027.6108273105046</v>
      </c>
      <c r="CO958" s="15">
        <f ca="1">(BH958*DCF!E$28-DCF!E$5*MAX(BH958*DCF!E$28,0)-MAX(BH958-BG958,0)/Inputs!$B$17)*DCF!E$6</f>
        <v>8715.7731116452778</v>
      </c>
      <c r="CP958" s="15">
        <f ca="1">(BI958*DCF!F$28-DCF!F$5*MAX(BI958*DCF!F$28,0)-MAX(BI958-BH958,0)/Inputs!$B$17)*DCF!F$6</f>
        <v>8644.1066261976957</v>
      </c>
      <c r="CQ958" s="15">
        <f ca="1">(BJ958*DCF!G$28-DCF!G$5*MAX(BJ958*DCF!G$28,0)-MAX(BJ958-BI958,0)/Inputs!$B$17)*DCF!G$6</f>
        <v>9212.7003670761005</v>
      </c>
      <c r="CR958" s="15">
        <f ca="1">(BK958*DCF!H$28-DCF!H$5*MAX(BK958*DCF!H$28,0)-MAX(BK958-BJ958,0)/Inputs!$B$17)*DCF!H$6</f>
        <v>10961.940388412864</v>
      </c>
      <c r="CS958" s="15">
        <f ca="1">(BL958*DCF!I$28-DCF!I$5*MAX(BL958*DCF!I$28,0)-MAX(BL958-BK958,0)/Inputs!$B$17)*DCF!I$6</f>
        <v>13512.701534552743</v>
      </c>
      <c r="CT958" s="15">
        <f ca="1">(BM958*DCF!J$28-DCF!J$5*MAX(BM958*DCF!J$28,0)-MAX(BM958-BL958,0)/Inputs!$B$17)*DCF!J$6</f>
        <v>15135.353445256187</v>
      </c>
      <c r="CU958" s="15">
        <f ca="1">(BN958*DCF!K$28-DCF!K$5*MAX(BN958*DCF!K$28,0)-MAX(BN958-BM958,0)/Inputs!$B$17)*DCF!K$6</f>
        <v>17753.44188719217</v>
      </c>
      <c r="CV958" s="15">
        <f ca="1">(BO958*DCF!L$28-DCF!L$5*MAX(BO958*DCF!L$28,0)-MAX(BO958-BN958,0)/Inputs!$B$17)*DCF!L$6</f>
        <v>19993.310855373264</v>
      </c>
      <c r="CW958" s="15">
        <f ca="1">(BP958*DCF!M$28-DCF!M$5*MAX(BP958*DCF!M$28,0)-MAX(BP958-BO958,0)/Inputs!$B$17)*DCF!M$6</f>
        <v>19922.200527169152</v>
      </c>
      <c r="CX958" s="15">
        <f ca="1">(BQ958*DCF!C$46-DCF!C$5*MAX(BQ958*DCF!C$46,0)-MAX(BQ958-Inputs!$B$20,0)/Inputs!$B$24)*DCF!C$6</f>
        <v>-782.56722211096258</v>
      </c>
      <c r="CY958" s="15">
        <f ca="1">(BR958*DCF!D$46-DCF!D$5*MAX(BR958*DCF!D$46,0)-MAX(BR958-BQ958,0)/Inputs!$B$24)*DCF!D$6</f>
        <v>-2079.2983043532581</v>
      </c>
      <c r="CZ958" s="15">
        <f ca="1">(BS958*DCF!E$46-DCF!E$5*MAX(BS958*DCF!E$46,0)-MAX(BS958-BR958,0)/Inputs!$B$24)*DCF!E$6</f>
        <v>-1451.6368733191075</v>
      </c>
      <c r="DA958" s="15">
        <f ca="1">(BT958*DCF!F$46-DCF!F$5*MAX(BT958*DCF!F$46,0)-MAX(BT958-BS958,0)/Inputs!$B$24)*DCF!F$6</f>
        <v>-3936.7410126409295</v>
      </c>
      <c r="DB958" s="15">
        <f ca="1">(BU958*DCF!G$46-DCF!G$5*MAX(BU958*DCF!G$46,0)-MAX(BU958-BT958,0)/Inputs!$B$24)*DCF!G$6</f>
        <v>-1759.4244882117937</v>
      </c>
      <c r="DC958" s="15">
        <f ca="1">(BV958*DCF!H$46-DCF!H$5*MAX(BV958*DCF!H$46,0)-MAX(BV958-BU958,0)/Inputs!$B$24)*DCF!H$6</f>
        <v>-2018.9426710626801</v>
      </c>
      <c r="DD958" s="15">
        <f ca="1">(BW958*DCF!I$46-DCF!I$5*MAX(BW958*DCF!I$46,0)-MAX(BW958-BV958,0)/Inputs!$B$24)*DCF!I$6</f>
        <v>-535.57956473226682</v>
      </c>
      <c r="DE958" s="15">
        <f ca="1">(BX958*DCF!J$46-DCF!J$5*MAX(BX958*DCF!J$46,0)-MAX(BX958-BW958,0)/Inputs!$B$24)*DCF!J$6</f>
        <v>1120.1773479973235</v>
      </c>
      <c r="DF958" s="15">
        <f ca="1">(BY958*DCF!K$46-DCF!K$5*MAX(BY958*DCF!K$46,0)-MAX(BY958-BX958,0)/Inputs!$B$24)*DCF!K$6</f>
        <v>48.623016999696766</v>
      </c>
      <c r="DG958" s="15">
        <f ca="1">(BZ958*DCF!L$46-DCF!L$5*MAX(BZ958*DCF!L$46,0)-MAX(BZ958-BY958,0)/Inputs!$B$24)*DCF!L$6</f>
        <v>1338.5323894567809</v>
      </c>
      <c r="DH958" s="15">
        <f ca="1">(CA958*DCF!M$46-DCF!M$5*MAX(CA958*DCF!M$46,0)-MAX(CA958-BZ958,0)/Inputs!$B$24)*DCF!M$6</f>
        <v>-775.47562621555676</v>
      </c>
      <c r="DI958" s="15">
        <f ca="1">SUM(CB958:CL958)+BE958*DCF!M$10*(1+Inputs!$B$30)*(1-Inputs!$B$33)*(1-Inputs!$B$30/Inputs!$B$31)/(Inputs!$B$29-Inputs!$B$30)*DCF!M$6</f>
        <v>100865.50015705006</v>
      </c>
      <c r="DJ958" s="15">
        <f ca="1">SUM(CM958:CW958)+BP958*DCF!M$28*(1+Inputs!$B$30)*(1-Inputs!$B$33)*(1-Inputs!$B$30/Inputs!$B$31)/(Inputs!$B$29-Inputs!$B$30)*DCF!M$6</f>
        <v>552982.02091363841</v>
      </c>
      <c r="DK958" s="15">
        <f ca="1">SUM(CX958:DH958)+CA958*DCF!M$46*(1+Inputs!$B$30)*(1-Inputs!$B$33)*(1-Inputs!$B$30/Inputs!$B$31)/(Inputs!$B$29-Inputs!$B$30)*DCF!M$6</f>
        <v>100392.72007261893</v>
      </c>
      <c r="DM958" s="15">
        <f ca="1">DI958+DJ958+DK958+Inputs!$B$34+Inputs!$B$36-Inputs!$B$35</f>
        <v>831091.24114330742</v>
      </c>
    </row>
    <row r="959" spans="1:117" x14ac:dyDescent="0.75">
      <c r="A959" s="11">
        <v>946</v>
      </c>
      <c r="C959" s="24">
        <f t="shared" ca="1" si="544"/>
        <v>0.75066834964453522</v>
      </c>
      <c r="D959" s="24">
        <f t="shared" ca="1" si="544"/>
        <v>-0.35783193848436673</v>
      </c>
      <c r="E959" s="24">
        <f t="shared" ca="1" si="544"/>
        <v>2.1741347237758815</v>
      </c>
      <c r="F959" s="24">
        <f t="shared" ca="1" si="544"/>
        <v>0.9840821502997662</v>
      </c>
      <c r="G959" s="24">
        <f t="shared" ca="1" si="544"/>
        <v>-0.10273942476500537</v>
      </c>
      <c r="H959" s="24">
        <f t="shared" ca="1" si="544"/>
        <v>-0.8528072023695189</v>
      </c>
      <c r="I959" s="24">
        <f t="shared" ca="1" si="544"/>
        <v>-0.39240164251773063</v>
      </c>
      <c r="J959" s="24">
        <f t="shared" ca="1" si="544"/>
        <v>1.7536482685038199E-2</v>
      </c>
      <c r="K959" s="24">
        <f t="shared" ca="1" si="544"/>
        <v>-1.4611105257853103</v>
      </c>
      <c r="L959" s="24">
        <f t="shared" ca="1" si="544"/>
        <v>-0.4956131369521371</v>
      </c>
      <c r="M959" s="24">
        <f t="shared" ca="1" si="544"/>
        <v>-0.52416856841474369</v>
      </c>
      <c r="N959" s="24">
        <f ca="1">SQRT(Inputs!$B$38)*C959+SQRT(1-Inputs!$B$38)*_xlfn.NORM.S.INV(RAND())</f>
        <v>0.81925505070118987</v>
      </c>
      <c r="O959" s="24">
        <f ca="1">SQRT(Inputs!$B$38)*D959+SQRT(1-Inputs!$B$38)*_xlfn.NORM.S.INV(RAND())</f>
        <v>-0.55979643911770216</v>
      </c>
      <c r="P959" s="24">
        <f ca="1">SQRT(Inputs!$B$38)*E959+SQRT(1-Inputs!$B$38)*_xlfn.NORM.S.INV(RAND())</f>
        <v>0.66148831864214697</v>
      </c>
      <c r="Q959" s="24">
        <f ca="1">SQRT(Inputs!$B$38)*F959+SQRT(1-Inputs!$B$38)*_xlfn.NORM.S.INV(RAND())</f>
        <v>0.33508213361662365</v>
      </c>
      <c r="R959" s="24">
        <f ca="1">SQRT(Inputs!$B$38)*G959+SQRT(1-Inputs!$B$38)*_xlfn.NORM.S.INV(RAND())</f>
        <v>-0.49051434037798897</v>
      </c>
      <c r="S959" s="24">
        <f ca="1">SQRT(Inputs!$B$38)*H959+SQRT(1-Inputs!$B$38)*_xlfn.NORM.S.INV(RAND())</f>
        <v>0.1599525770782278</v>
      </c>
      <c r="T959" s="24">
        <f ca="1">SQRT(Inputs!$B$38)*I959+SQRT(1-Inputs!$B$38)*_xlfn.NORM.S.INV(RAND())</f>
        <v>0.66499594350387592</v>
      </c>
      <c r="U959" s="24">
        <f ca="1">SQRT(Inputs!$B$38)*J959+SQRT(1-Inputs!$B$38)*_xlfn.NORM.S.INV(RAND())</f>
        <v>-2.6504326215787383E-2</v>
      </c>
      <c r="V959" s="24">
        <f ca="1">SQRT(Inputs!$B$38)*K959+SQRT(1-Inputs!$B$38)*_xlfn.NORM.S.INV(RAND())</f>
        <v>-0.93397630352779115</v>
      </c>
      <c r="W959" s="24">
        <f ca="1">SQRT(Inputs!$B$38)*L959+SQRT(1-Inputs!$B$38)*_xlfn.NORM.S.INV(RAND())</f>
        <v>-1.1986022995647474</v>
      </c>
      <c r="X959" s="24">
        <f ca="1">SQRT(Inputs!$B$38)*M959+SQRT(1-Inputs!$B$38)*_xlfn.NORM.S.INV(RAND())</f>
        <v>-0.9942598463266793</v>
      </c>
      <c r="Y959" s="24">
        <f ca="1">SQRT(Inputs!$B$38)*C959+SQRT(1-Inputs!$B$38)*_xlfn.NORM.S.INV(RAND())</f>
        <v>0.78529017733105522</v>
      </c>
      <c r="Z959" s="24">
        <f ca="1">SQRT(Inputs!$B$38)*D959+SQRT(1-Inputs!$B$38)*_xlfn.NORM.S.INV(RAND())</f>
        <v>-6.7301152878161935E-2</v>
      </c>
      <c r="AA959" s="24">
        <f ca="1">SQRT(Inputs!$B$38)*E959+SQRT(1-Inputs!$B$38)*_xlfn.NORM.S.INV(RAND())</f>
        <v>1.1806192269109002</v>
      </c>
      <c r="AB959" s="24">
        <f ca="1">SQRT(Inputs!$B$38)*F959+SQRT(1-Inputs!$B$38)*_xlfn.NORM.S.INV(RAND())</f>
        <v>-0.3859120803661017</v>
      </c>
      <c r="AC959" s="24">
        <f ca="1">SQRT(Inputs!$B$38)*G959+SQRT(1-Inputs!$B$38)*_xlfn.NORM.S.INV(RAND())</f>
        <v>1.0273627370237604</v>
      </c>
      <c r="AD959" s="24">
        <f ca="1">SQRT(Inputs!$B$38)*H959+SQRT(1-Inputs!$B$38)*_xlfn.NORM.S.INV(RAND())</f>
        <v>-0.97597427885993193</v>
      </c>
      <c r="AE959" s="24">
        <f ca="1">SQRT(Inputs!$B$38)*I959+SQRT(1-Inputs!$B$38)*_xlfn.NORM.S.INV(RAND())</f>
        <v>-1.3496307273506665</v>
      </c>
      <c r="AF959" s="24">
        <f ca="1">SQRT(Inputs!$B$38)*J959+SQRT(1-Inputs!$B$38)*_xlfn.NORM.S.INV(RAND())</f>
        <v>1.2427513795212901</v>
      </c>
      <c r="AG959" s="24">
        <f ca="1">SQRT(Inputs!$B$38)*K959+SQRT(1-Inputs!$B$38)*_xlfn.NORM.S.INV(RAND())</f>
        <v>-2.3739660002986556</v>
      </c>
      <c r="AH959" s="24">
        <f ca="1">SQRT(Inputs!$B$38)*L959+SQRT(1-Inputs!$B$38)*_xlfn.NORM.S.INV(RAND())</f>
        <v>-0.47598589452349149</v>
      </c>
      <c r="AI959" s="24">
        <f ca="1">SQRT(Inputs!$B$38)*M959+SQRT(1-Inputs!$B$38)*_xlfn.NORM.S.INV(RAND())</f>
        <v>-0.18814191502580824</v>
      </c>
      <c r="AJ959" s="24">
        <f ca="1">SQRT(Inputs!$B$38)*C959+SQRT(1-Inputs!$B$38)*_xlfn.NORM.S.INV(RAND())</f>
        <v>-0.21048681441780209</v>
      </c>
      <c r="AK959" s="24">
        <f ca="1">SQRT(Inputs!$B$38)*D959+SQRT(1-Inputs!$B$38)*_xlfn.NORM.S.INV(RAND())</f>
        <v>0.37368586900680389</v>
      </c>
      <c r="AL959" s="24">
        <f ca="1">SQRT(Inputs!$B$38)*E959+SQRT(1-Inputs!$B$38)*_xlfn.NORM.S.INV(RAND())</f>
        <v>2.6293352756447259</v>
      </c>
      <c r="AM959" s="24">
        <f ca="1">SQRT(Inputs!$B$38)*F959+SQRT(1-Inputs!$B$38)*_xlfn.NORM.S.INV(RAND())</f>
        <v>1.1859294914089058</v>
      </c>
      <c r="AN959" s="24">
        <f ca="1">SQRT(Inputs!$B$38)*G959+SQRT(1-Inputs!$B$38)*_xlfn.NORM.S.INV(RAND())</f>
        <v>-9.9757406093382572E-3</v>
      </c>
      <c r="AO959" s="24">
        <f ca="1">SQRT(Inputs!$B$38)*H959+SQRT(1-Inputs!$B$38)*_xlfn.NORM.S.INV(RAND())</f>
        <v>-0.49551502191447705</v>
      </c>
      <c r="AP959" s="24">
        <f ca="1">SQRT(Inputs!$B$38)*I959+SQRT(1-Inputs!$B$38)*_xlfn.NORM.S.INV(RAND())</f>
        <v>0.15715919506029125</v>
      </c>
      <c r="AQ959" s="24">
        <f ca="1">SQRT(Inputs!$B$38)*J959+SQRT(1-Inputs!$B$38)*_xlfn.NORM.S.INV(RAND())</f>
        <v>-8.7091312205638066E-2</v>
      </c>
      <c r="AR959" s="24">
        <f ca="1">SQRT(Inputs!$B$38)*K959+SQRT(1-Inputs!$B$38)*_xlfn.NORM.S.INV(RAND())</f>
        <v>-0.50766798585982253</v>
      </c>
      <c r="AS959" s="24">
        <f ca="1">SQRT(Inputs!$B$38)*L959+SQRT(1-Inputs!$B$38)*_xlfn.NORM.S.INV(RAND())</f>
        <v>0.20089157547179876</v>
      </c>
      <c r="AT959" s="24">
        <f ca="1">SQRT(Inputs!$B$38)*M959+SQRT(1-Inputs!$B$38)*_xlfn.NORM.S.INV(RAND())</f>
        <v>0.29191027270713399</v>
      </c>
      <c r="AU959" s="15">
        <f ca="1">Inputs!$B$6*EXP($B$8-0.5*C$5^2+C$5*N959)</f>
        <v>5665.9380727492753</v>
      </c>
      <c r="AV959" s="15">
        <f t="shared" ca="1" si="510"/>
        <v>6351.8579520828744</v>
      </c>
      <c r="AW959" s="15">
        <f t="shared" ca="1" si="511"/>
        <v>8467.7539638383987</v>
      </c>
      <c r="AX959" s="15">
        <f t="shared" ca="1" si="512"/>
        <v>10780.253190752945</v>
      </c>
      <c r="AY959" s="15">
        <f t="shared" ca="1" si="513"/>
        <v>12441.059668454975</v>
      </c>
      <c r="AZ959" s="15">
        <f t="shared" ca="1" si="514"/>
        <v>15486.134804356076</v>
      </c>
      <c r="BA959" s="15">
        <f t="shared" ca="1" si="515"/>
        <v>20317.013316173146</v>
      </c>
      <c r="BB959" s="15">
        <f t="shared" ca="1" si="516"/>
        <v>24808.25037163938</v>
      </c>
      <c r="BC959" s="15">
        <f t="shared" ca="1" si="517"/>
        <v>27764.34719793576</v>
      </c>
      <c r="BD959" s="15">
        <f t="shared" ca="1" si="518"/>
        <v>30406.641264396647</v>
      </c>
      <c r="BE959" s="15">
        <f t="shared" ca="1" si="519"/>
        <v>34033.584669304597</v>
      </c>
      <c r="BF959" s="15">
        <f ca="1">Inputs!$B$13*EXP($B$9-0.5*C$6^2+C$6*Y959)</f>
        <v>16160.91893246178</v>
      </c>
      <c r="BG959" s="15">
        <f t="shared" ca="1" si="520"/>
        <v>19458.14728728947</v>
      </c>
      <c r="BH959" s="15">
        <f t="shared" ca="1" si="521"/>
        <v>28916.681144141974</v>
      </c>
      <c r="BI959" s="15">
        <f t="shared" ca="1" si="522"/>
        <v>33356.955621263267</v>
      </c>
      <c r="BJ959" s="15">
        <f t="shared" ca="1" si="523"/>
        <v>47420.743929602235</v>
      </c>
      <c r="BK959" s="15">
        <f t="shared" ca="1" si="524"/>
        <v>50958.55096925539</v>
      </c>
      <c r="BL959" s="15">
        <f t="shared" ca="1" si="525"/>
        <v>52552.222967739588</v>
      </c>
      <c r="BM959" s="15">
        <f t="shared" ca="1" si="526"/>
        <v>75381.947489012586</v>
      </c>
      <c r="BN959" s="15">
        <f t="shared" ca="1" si="527"/>
        <v>69755.334948602598</v>
      </c>
      <c r="BO959" s="15">
        <f t="shared" ca="1" si="528"/>
        <v>81207.04207464699</v>
      </c>
      <c r="BP959" s="15">
        <f t="shared" ca="1" si="529"/>
        <v>97842.672668162355</v>
      </c>
      <c r="BQ959" s="15">
        <f ca="1">Inputs!$B$20*EXP($B$10-0.5*C$7^2+C$7*AJ959)</f>
        <v>3980.9376321262816</v>
      </c>
      <c r="BR959" s="15">
        <f t="shared" ca="1" si="530"/>
        <v>6082.2461396733133</v>
      </c>
      <c r="BS959" s="15">
        <f t="shared" ca="1" si="531"/>
        <v>17723.546983165685</v>
      </c>
      <c r="BT959" s="15">
        <f t="shared" ca="1" si="532"/>
        <v>33354.829775292426</v>
      </c>
      <c r="BU959" s="15">
        <f t="shared" ca="1" si="533"/>
        <v>46114.346150018122</v>
      </c>
      <c r="BV959" s="15">
        <f t="shared" ca="1" si="534"/>
        <v>57381.136211759789</v>
      </c>
      <c r="BW959" s="15">
        <f t="shared" ca="1" si="535"/>
        <v>82780.339373495939</v>
      </c>
      <c r="BX959" s="15">
        <f t="shared" ca="1" si="536"/>
        <v>113777.65431058062</v>
      </c>
      <c r="BY959" s="15">
        <f t="shared" ca="1" si="537"/>
        <v>144665.50024278529</v>
      </c>
      <c r="BZ959" s="15">
        <f t="shared" ca="1" si="538"/>
        <v>210622.50640263618</v>
      </c>
      <c r="CA959" s="15">
        <f t="shared" ca="1" si="539"/>
        <v>311612.80672002467</v>
      </c>
      <c r="CB959" s="15">
        <f ca="1">(AU959*DCF!C$10-DCF!C$5*MAX(AU959*DCF!C$10,0)-MAX(AU959-Inputs!$B$6,0)/Inputs!$B$10)*DCF!C$6</f>
        <v>1038.0568067701536</v>
      </c>
      <c r="CC959" s="15">
        <f ca="1">(AV959*DCF!D$10-DCF!D$5*MAX(AV959*DCF!D$10,0)-MAX(AV959-AU959,0)/Inputs!$B$10)*DCF!D$6</f>
        <v>1380.978732618132</v>
      </c>
      <c r="CD959" s="15">
        <f ca="1">(AW959*DCF!E$10-DCF!E$5*MAX(AW959*DCF!E$10,0)-MAX(AW959-AV959,0)/Inputs!$B$10)*DCF!E$6</f>
        <v>1478.4821903015891</v>
      </c>
      <c r="CE959" s="15">
        <f ca="1">(AX959*DCF!F$10-DCF!F$5*MAX(AX959*DCF!F$10,0)-MAX(AX959-AW959,0)/Inputs!$B$10)*DCF!F$6</f>
        <v>1872.138335691664</v>
      </c>
      <c r="CF959" s="15">
        <f ca="1">(AY959*DCF!G$10-DCF!G$5*MAX(AY959*DCF!G$10,0)-MAX(AY959-AX959,0)/Inputs!$B$10)*DCF!G$6</f>
        <v>2244.118343012165</v>
      </c>
      <c r="CG959" s="15">
        <f ca="1">(AZ959*DCF!H$10-DCF!H$5*MAX(AZ959*DCF!H$10,0)-MAX(AZ959-AY959,0)/Inputs!$B$10)*DCF!H$6</f>
        <v>2465.9364996212084</v>
      </c>
      <c r="CH959" s="15">
        <f ca="1">(BA959*DCF!I$10-DCF!I$5*MAX(BA959*DCF!I$10,0)-MAX(BA959-AZ959,0)/Inputs!$B$10)*DCF!I$6</f>
        <v>2918.7438313395319</v>
      </c>
      <c r="CI959" s="15">
        <f ca="1">(BB959*DCF!J$10-DCF!J$5*MAX(BB959*DCF!J$10,0)-MAX(BB959-BA959,0)/Inputs!$B$10)*DCF!J$6</f>
        <v>3576.5803608509386</v>
      </c>
      <c r="CJ959" s="15">
        <f ca="1">(BC959*DCF!K$10-DCF!K$5*MAX(BC959*DCF!K$10,0)-MAX(BC959-BB959,0)/Inputs!$B$10)*DCF!K$6</f>
        <v>4055.8054452679098</v>
      </c>
      <c r="CK959" s="15">
        <f ca="1">(BD959*DCF!L$10-DCF!L$5*MAX(BD959*DCF!L$10,0)-MAX(BD959-BC959,0)/Inputs!$B$10)*DCF!L$6</f>
        <v>4244.2083091049471</v>
      </c>
      <c r="CL959" s="15">
        <f ca="1">(BE959*DCF!M$10-DCF!M$5*MAX(BE959*DCF!M$10,0)-MAX(BE959-BD959,0)/Inputs!$B$10)*DCF!M$6</f>
        <v>4369.3018455371302</v>
      </c>
      <c r="CM959" s="15">
        <f ca="1">(BF959*DCF!C$28-DCF!C$5*MAX(BF959*DCF!C$28,0)-MAX(BF959-Inputs!$B$13,0)/Inputs!$B$17)*DCF!C$6</f>
        <v>3829.6847794032847</v>
      </c>
      <c r="CN959" s="15">
        <f ca="1">(BG959*DCF!D$28-DCF!D$5*MAX(BG959*DCF!D$28,0)-MAX(BG959-BF959,0)/Inputs!$B$17)*DCF!D$6</f>
        <v>5027.423170363727</v>
      </c>
      <c r="CO959" s="15">
        <f ca="1">(BH959*DCF!E$28-DCF!E$5*MAX(BH959*DCF!E$28,0)-MAX(BH959-BG959,0)/Inputs!$B$17)*DCF!E$6</f>
        <v>6325.5721747419711</v>
      </c>
      <c r="CP959" s="15">
        <f ca="1">(BI959*DCF!F$28-DCF!F$5*MAX(BI959*DCF!F$28,0)-MAX(BI959-BH959,0)/Inputs!$B$17)*DCF!F$6</f>
        <v>8247.1126477403777</v>
      </c>
      <c r="CQ959" s="15">
        <f ca="1">(BJ959*DCF!G$28-DCF!G$5*MAX(BJ959*DCF!G$28,0)-MAX(BJ959-BI959,0)/Inputs!$B$17)*DCF!G$6</f>
        <v>9938.2815324844887</v>
      </c>
      <c r="CR959" s="15">
        <f ca="1">(BK959*DCF!H$28-DCF!H$5*MAX(BK959*DCF!H$28,0)-MAX(BK959-BJ959,0)/Inputs!$B$17)*DCF!H$6</f>
        <v>12052.93593600404</v>
      </c>
      <c r="CS959" s="15">
        <f ca="1">(BL959*DCF!I$28-DCF!I$5*MAX(BL959*DCF!I$28,0)-MAX(BL959-BK959,0)/Inputs!$B$17)*DCF!I$6</f>
        <v>12129.074047765163</v>
      </c>
      <c r="CT959" s="15">
        <f ca="1">(BM959*DCF!J$28-DCF!J$5*MAX(BM959*DCF!J$28,0)-MAX(BM959-BL959,0)/Inputs!$B$17)*DCF!J$6</f>
        <v>13789.397250493916</v>
      </c>
      <c r="CU959" s="15">
        <f ca="1">(BN959*DCF!K$28-DCF!K$5*MAX(BN959*DCF!K$28,0)-MAX(BN959-BM959,0)/Inputs!$B$17)*DCF!K$6</f>
        <v>14731.157153247696</v>
      </c>
      <c r="CV959" s="15">
        <f ca="1">(BO959*DCF!L$28-DCF!L$5*MAX(BO959*DCF!L$28,0)-MAX(BO959-BN959,0)/Inputs!$B$17)*DCF!L$6</f>
        <v>14906.729662568803</v>
      </c>
      <c r="CW959" s="15">
        <f ca="1">(BP959*DCF!M$28-DCF!M$5*MAX(BP959*DCF!M$28,0)-MAX(BP959-BO959,0)/Inputs!$B$17)*DCF!M$6</f>
        <v>16670.264640386216</v>
      </c>
      <c r="CX959" s="15">
        <f ca="1">(BQ959*DCF!C$46-DCF!C$5*MAX(BQ959*DCF!C$46,0)-MAX(BQ959-Inputs!$B$20,0)/Inputs!$B$24)*DCF!C$6</f>
        <v>-1279.6334633669387</v>
      </c>
      <c r="CY959" s="15">
        <f ca="1">(BR959*DCF!D$46-DCF!D$5*MAX(BR959*DCF!D$46,0)-MAX(BR959-BQ959,0)/Inputs!$B$24)*DCF!D$6</f>
        <v>-1934.708473954784</v>
      </c>
      <c r="CZ959" s="15">
        <f ca="1">(BS959*DCF!E$46-DCF!E$5*MAX(BS959*DCF!E$46,0)-MAX(BS959-BR959,0)/Inputs!$B$24)*DCF!E$6</f>
        <v>-6684.5206023313367</v>
      </c>
      <c r="DA959" s="15">
        <f ca="1">(BT959*DCF!F$46-DCF!F$5*MAX(BT959*DCF!F$46,0)-MAX(BT959-BS959,0)/Inputs!$B$24)*DCF!F$6</f>
        <v>-8120.9537967145798</v>
      </c>
      <c r="DB959" s="15">
        <f ca="1">(BU959*DCF!G$46-DCF!G$5*MAX(BU959*DCF!G$46,0)-MAX(BU959-BT959,0)/Inputs!$B$24)*DCF!G$6</f>
        <v>-5843.2447048594549</v>
      </c>
      <c r="DC959" s="15">
        <f ca="1">(BV959*DCF!H$46-DCF!H$5*MAX(BV959*DCF!H$46,0)-MAX(BV959-BU959,0)/Inputs!$B$24)*DCF!H$6</f>
        <v>-3501.0859789181786</v>
      </c>
      <c r="DD959" s="15">
        <f ca="1">(BW959*DCF!I$46-DCF!I$5*MAX(BW959*DCF!I$46,0)-MAX(BW959-BV959,0)/Inputs!$B$24)*DCF!I$6</f>
        <v>-5379.2846245538722</v>
      </c>
      <c r="DE959" s="15">
        <f ca="1">(BX959*DCF!J$46-DCF!J$5*MAX(BX959*DCF!J$46,0)-MAX(BX959-BW959,0)/Inputs!$B$24)*DCF!J$6</f>
        <v>-3447.3236238664504</v>
      </c>
      <c r="DF959" s="15">
        <f ca="1">(BY959*DCF!K$46-DCF!K$5*MAX(BY959*DCF!K$46,0)-MAX(BY959-BX959,0)/Inputs!$B$24)*DCF!K$6</f>
        <v>697.07621412501214</v>
      </c>
      <c r="DG959" s="15">
        <f ca="1">(BZ959*DCF!L$46-DCF!L$5*MAX(BZ959*DCF!L$46,0)-MAX(BZ959-BY959,0)/Inputs!$B$24)*DCF!L$6</f>
        <v>-366.92917873198576</v>
      </c>
      <c r="DH959" s="15">
        <f ca="1">(CA959*DCF!M$46-DCF!M$5*MAX(CA959*DCF!M$46,0)-MAX(CA959-BZ959,0)/Inputs!$B$24)*DCF!M$6</f>
        <v>3316.572522962314</v>
      </c>
      <c r="DI959" s="15">
        <f ca="1">SUM(CB959:CL959)+BE959*DCF!M$10*(1+Inputs!$B$30)*(1-Inputs!$B$33)*(1-Inputs!$B$30/Inputs!$B$31)/(Inputs!$B$29-Inputs!$B$30)*DCF!M$6</f>
        <v>124360.2668823562</v>
      </c>
      <c r="DJ959" s="15">
        <f ca="1">SUM(CM959:CW959)+BP959*DCF!M$28*(1+Inputs!$B$30)*(1-Inputs!$B$33)*(1-Inputs!$B$30/Inputs!$B$31)/(Inputs!$B$29-Inputs!$B$30)*DCF!M$6</f>
        <v>480710.90215639665</v>
      </c>
      <c r="DK959" s="15">
        <f ca="1">SUM(CX959:DH959)+CA959*DCF!M$46*(1+Inputs!$B$30)*(1-Inputs!$B$33)*(1-Inputs!$B$30/Inputs!$B$31)/(Inputs!$B$29-Inputs!$B$30)*DCF!M$6</f>
        <v>449246.27637568285</v>
      </c>
      <c r="DM959" s="15">
        <f ca="1">DI959+DJ959+DK959+Inputs!$B$34+Inputs!$B$36-Inputs!$B$35</f>
        <v>1131168.4454144356</v>
      </c>
    </row>
    <row r="960" spans="1:117" x14ac:dyDescent="0.75">
      <c r="A960" s="11">
        <v>947</v>
      </c>
      <c r="C960" s="24">
        <f t="shared" ca="1" si="544"/>
        <v>0.25708025486755048</v>
      </c>
      <c r="D960" s="24">
        <f t="shared" ca="1" si="544"/>
        <v>6.2655227761147817E-3</v>
      </c>
      <c r="E960" s="24">
        <f t="shared" ca="1" si="544"/>
        <v>-0.80793740138129322</v>
      </c>
      <c r="F960" s="24">
        <f t="shared" ca="1" si="544"/>
        <v>-0.11108277110987247</v>
      </c>
      <c r="G960" s="24">
        <f t="shared" ca="1" si="544"/>
        <v>-1.738291904603154</v>
      </c>
      <c r="H960" s="24">
        <f t="shared" ca="1" si="544"/>
        <v>2.8593879341088941</v>
      </c>
      <c r="I960" s="24">
        <f t="shared" ca="1" si="544"/>
        <v>1.0590916938978936</v>
      </c>
      <c r="J960" s="24">
        <f t="shared" ca="1" si="544"/>
        <v>-0.5024095648494703</v>
      </c>
      <c r="K960" s="24">
        <f t="shared" ca="1" si="544"/>
        <v>-1.8407118106943263</v>
      </c>
      <c r="L960" s="24">
        <f t="shared" ca="1" si="544"/>
        <v>1.0545879990166578</v>
      </c>
      <c r="M960" s="24">
        <f t="shared" ca="1" si="544"/>
        <v>-0.8835280909809935</v>
      </c>
      <c r="N960" s="24">
        <f ca="1">SQRT(Inputs!$B$38)*C960+SQRT(1-Inputs!$B$38)*_xlfn.NORM.S.INV(RAND())</f>
        <v>0.29596024471850479</v>
      </c>
      <c r="O960" s="24">
        <f ca="1">SQRT(Inputs!$B$38)*D960+SQRT(1-Inputs!$B$38)*_xlfn.NORM.S.INV(RAND())</f>
        <v>0.37216391884184291</v>
      </c>
      <c r="P960" s="24">
        <f ca="1">SQRT(Inputs!$B$38)*E960+SQRT(1-Inputs!$B$38)*_xlfn.NORM.S.INV(RAND())</f>
        <v>0.27358000266101579</v>
      </c>
      <c r="Q960" s="24">
        <f ca="1">SQRT(Inputs!$B$38)*F960+SQRT(1-Inputs!$B$38)*_xlfn.NORM.S.INV(RAND())</f>
        <v>-0.85621233796619656</v>
      </c>
      <c r="R960" s="24">
        <f ca="1">SQRT(Inputs!$B$38)*G960+SQRT(1-Inputs!$B$38)*_xlfn.NORM.S.INV(RAND())</f>
        <v>-1.8145217103173601</v>
      </c>
      <c r="S960" s="24">
        <f ca="1">SQRT(Inputs!$B$38)*H960+SQRT(1-Inputs!$B$38)*_xlfn.NORM.S.INV(RAND())</f>
        <v>0.4815707597227874</v>
      </c>
      <c r="T960" s="24">
        <f ca="1">SQRT(Inputs!$B$38)*I960+SQRT(1-Inputs!$B$38)*_xlfn.NORM.S.INV(RAND())</f>
        <v>-4.0808536142385776E-2</v>
      </c>
      <c r="U960" s="24">
        <f ca="1">SQRT(Inputs!$B$38)*J960+SQRT(1-Inputs!$B$38)*_xlfn.NORM.S.INV(RAND())</f>
        <v>-0.3067676470289068</v>
      </c>
      <c r="V960" s="24">
        <f ca="1">SQRT(Inputs!$B$38)*K960+SQRT(1-Inputs!$B$38)*_xlfn.NORM.S.INV(RAND())</f>
        <v>-1.6735379280431277</v>
      </c>
      <c r="W960" s="24">
        <f ca="1">SQRT(Inputs!$B$38)*L960+SQRT(1-Inputs!$B$38)*_xlfn.NORM.S.INV(RAND())</f>
        <v>0.15223651191825177</v>
      </c>
      <c r="X960" s="24">
        <f ca="1">SQRT(Inputs!$B$38)*M960+SQRT(1-Inputs!$B$38)*_xlfn.NORM.S.INV(RAND())</f>
        <v>-0.16814148929124773</v>
      </c>
      <c r="Y960" s="24">
        <f ca="1">SQRT(Inputs!$B$38)*C960+SQRT(1-Inputs!$B$38)*_xlfn.NORM.S.INV(RAND())</f>
        <v>1.4968671801331204</v>
      </c>
      <c r="Z960" s="24">
        <f ca="1">SQRT(Inputs!$B$38)*D960+SQRT(1-Inputs!$B$38)*_xlfn.NORM.S.INV(RAND())</f>
        <v>0.3698400817980117</v>
      </c>
      <c r="AA960" s="24">
        <f ca="1">SQRT(Inputs!$B$38)*E960+SQRT(1-Inputs!$B$38)*_xlfn.NORM.S.INV(RAND())</f>
        <v>0.10977549472608883</v>
      </c>
      <c r="AB960" s="24">
        <f ca="1">SQRT(Inputs!$B$38)*F960+SQRT(1-Inputs!$B$38)*_xlfn.NORM.S.INV(RAND())</f>
        <v>-0.36341198124196472</v>
      </c>
      <c r="AC960" s="24">
        <f ca="1">SQRT(Inputs!$B$38)*G960+SQRT(1-Inputs!$B$38)*_xlfn.NORM.S.INV(RAND())</f>
        <v>-4.8533587915577936E-3</v>
      </c>
      <c r="AD960" s="24">
        <f ca="1">SQRT(Inputs!$B$38)*H960+SQRT(1-Inputs!$B$38)*_xlfn.NORM.S.INV(RAND())</f>
        <v>2.5938162263114757</v>
      </c>
      <c r="AE960" s="24">
        <f ca="1">SQRT(Inputs!$B$38)*I960+SQRT(1-Inputs!$B$38)*_xlfn.NORM.S.INV(RAND())</f>
        <v>-0.73695278576741674</v>
      </c>
      <c r="AF960" s="24">
        <f ca="1">SQRT(Inputs!$B$38)*J960+SQRT(1-Inputs!$B$38)*_xlfn.NORM.S.INV(RAND())</f>
        <v>0.24182276602920871</v>
      </c>
      <c r="AG960" s="24">
        <f ca="1">SQRT(Inputs!$B$38)*K960+SQRT(1-Inputs!$B$38)*_xlfn.NORM.S.INV(RAND())</f>
        <v>-0.98849379060544662</v>
      </c>
      <c r="AH960" s="24">
        <f ca="1">SQRT(Inputs!$B$38)*L960+SQRT(1-Inputs!$B$38)*_xlfn.NORM.S.INV(RAND())</f>
        <v>2.1461828147878679</v>
      </c>
      <c r="AI960" s="24">
        <f ca="1">SQRT(Inputs!$B$38)*M960+SQRT(1-Inputs!$B$38)*_xlfn.NORM.S.INV(RAND())</f>
        <v>-1.3225436424748978</v>
      </c>
      <c r="AJ960" s="24">
        <f ca="1">SQRT(Inputs!$B$38)*C960+SQRT(1-Inputs!$B$38)*_xlfn.NORM.S.INV(RAND())</f>
        <v>-1.0898664996152225</v>
      </c>
      <c r="AK960" s="24">
        <f ca="1">SQRT(Inputs!$B$38)*D960+SQRT(1-Inputs!$B$38)*_xlfn.NORM.S.INV(RAND())</f>
        <v>-1.2198933190430401</v>
      </c>
      <c r="AL960" s="24">
        <f ca="1">SQRT(Inputs!$B$38)*E960+SQRT(1-Inputs!$B$38)*_xlfn.NORM.S.INV(RAND())</f>
        <v>-0.63795040702252603</v>
      </c>
      <c r="AM960" s="24">
        <f ca="1">SQRT(Inputs!$B$38)*F960+SQRT(1-Inputs!$B$38)*_xlfn.NORM.S.INV(RAND())</f>
        <v>-1.2909554519784039</v>
      </c>
      <c r="AN960" s="24">
        <f ca="1">SQRT(Inputs!$B$38)*G960+SQRT(1-Inputs!$B$38)*_xlfn.NORM.S.INV(RAND())</f>
        <v>-1.2330893673585819</v>
      </c>
      <c r="AO960" s="24">
        <f ca="1">SQRT(Inputs!$B$38)*H960+SQRT(1-Inputs!$B$38)*_xlfn.NORM.S.INV(RAND())</f>
        <v>0.22993919306886434</v>
      </c>
      <c r="AP960" s="24">
        <f ca="1">SQRT(Inputs!$B$38)*I960+SQRT(1-Inputs!$B$38)*_xlfn.NORM.S.INV(RAND())</f>
        <v>0.15707504801570255</v>
      </c>
      <c r="AQ960" s="24">
        <f ca="1">SQRT(Inputs!$B$38)*J960+SQRT(1-Inputs!$B$38)*_xlfn.NORM.S.INV(RAND())</f>
        <v>3.8003144931799682E-3</v>
      </c>
      <c r="AR960" s="24">
        <f ca="1">SQRT(Inputs!$B$38)*K960+SQRT(1-Inputs!$B$38)*_xlfn.NORM.S.INV(RAND())</f>
        <v>-1.4510148778637224</v>
      </c>
      <c r="AS960" s="24">
        <f ca="1">SQRT(Inputs!$B$38)*L960+SQRT(1-Inputs!$B$38)*_xlfn.NORM.S.INV(RAND())</f>
        <v>1.1331832923005192</v>
      </c>
      <c r="AT960" s="24">
        <f ca="1">SQRT(Inputs!$B$38)*M960+SQRT(1-Inputs!$B$38)*_xlfn.NORM.S.INV(RAND())</f>
        <v>-0.89488116981985666</v>
      </c>
      <c r="AU960" s="15">
        <f ca="1">Inputs!$B$6*EXP($B$8-0.5*C$5^2+C$5*N960)</f>
        <v>5205.7570188222644</v>
      </c>
      <c r="AV960" s="15">
        <f t="shared" ca="1" si="510"/>
        <v>6693.038933118587</v>
      </c>
      <c r="AW960" s="15">
        <f t="shared" ca="1" si="511"/>
        <v>8467.746639840112</v>
      </c>
      <c r="AX960" s="15">
        <f t="shared" ca="1" si="512"/>
        <v>9289.4868877053468</v>
      </c>
      <c r="AY960" s="15">
        <f t="shared" ca="1" si="513"/>
        <v>9184.7218355142013</v>
      </c>
      <c r="AZ960" s="15">
        <f t="shared" ca="1" si="514"/>
        <v>11844.938795589465</v>
      </c>
      <c r="BA960" s="15">
        <f t="shared" ca="1" si="515"/>
        <v>14433.399383093711</v>
      </c>
      <c r="BB960" s="15">
        <f t="shared" ca="1" si="516"/>
        <v>17136.026886107644</v>
      </c>
      <c r="BC960" s="15">
        <f t="shared" ca="1" si="517"/>
        <v>17856.538254069197</v>
      </c>
      <c r="BD960" s="15">
        <f t="shared" ca="1" si="518"/>
        <v>22189.667988193778</v>
      </c>
      <c r="BE960" s="15">
        <f t="shared" ca="1" si="519"/>
        <v>26777.357734157853</v>
      </c>
      <c r="BF960" s="15">
        <f ca="1">Inputs!$B$13*EXP($B$9-0.5*C$6^2+C$6*Y960)</f>
        <v>18609.355040313112</v>
      </c>
      <c r="BG960" s="15">
        <f t="shared" ca="1" si="520"/>
        <v>24245.02473390042</v>
      </c>
      <c r="BH960" s="15">
        <f t="shared" ca="1" si="521"/>
        <v>30167.248291170483</v>
      </c>
      <c r="BI960" s="15">
        <f t="shared" ca="1" si="522"/>
        <v>34920.279321349422</v>
      </c>
      <c r="BJ960" s="15">
        <f t="shared" ca="1" si="523"/>
        <v>42780.048793973903</v>
      </c>
      <c r="BK960" s="15">
        <f t="shared" ca="1" si="524"/>
        <v>74740.919817268514</v>
      </c>
      <c r="BL960" s="15">
        <f t="shared" ca="1" si="525"/>
        <v>83447.733491343737</v>
      </c>
      <c r="BM960" s="15">
        <f t="shared" ca="1" si="526"/>
        <v>105703.49660922674</v>
      </c>
      <c r="BN960" s="15">
        <f t="shared" ca="1" si="527"/>
        <v>115479.53372595724</v>
      </c>
      <c r="BO960" s="15">
        <f t="shared" ca="1" si="528"/>
        <v>182345.43549473217</v>
      </c>
      <c r="BP960" s="15">
        <f t="shared" ca="1" si="529"/>
        <v>193202.35605170511</v>
      </c>
      <c r="BQ960" s="15">
        <f ca="1">Inputs!$B$20*EXP($B$10-0.5*C$7^2+C$7*AJ960)</f>
        <v>2914.2620356981279</v>
      </c>
      <c r="BR960" s="15">
        <f t="shared" ca="1" si="530"/>
        <v>2684.2045067874342</v>
      </c>
      <c r="BS960" s="15">
        <f t="shared" ca="1" si="531"/>
        <v>3060.3536867389748</v>
      </c>
      <c r="BT960" s="15">
        <f t="shared" ca="1" si="532"/>
        <v>3007.3888315545828</v>
      </c>
      <c r="BU960" s="15">
        <f t="shared" ca="1" si="533"/>
        <v>3092.6770845654451</v>
      </c>
      <c r="BV960" s="15">
        <f t="shared" ca="1" si="534"/>
        <v>4531.5877968260693</v>
      </c>
      <c r="BW960" s="15">
        <f t="shared" ca="1" si="535"/>
        <v>6537.3347353161325</v>
      </c>
      <c r="BX960" s="15">
        <f t="shared" ca="1" si="536"/>
        <v>9150.4817338110352</v>
      </c>
      <c r="BY960" s="15">
        <f t="shared" ca="1" si="537"/>
        <v>9713.3282032593979</v>
      </c>
      <c r="BZ960" s="15">
        <f t="shared" ca="1" si="538"/>
        <v>16785.728172077284</v>
      </c>
      <c r="CA960" s="15">
        <f t="shared" ca="1" si="539"/>
        <v>20112.252096692369</v>
      </c>
      <c r="CB960" s="15">
        <f ca="1">(AU960*DCF!C$10-DCF!C$5*MAX(AU960*DCF!C$10,0)-MAX(AU960-Inputs!$B$6,0)/Inputs!$B$10)*DCF!C$6</f>
        <v>1041.3379797077027</v>
      </c>
      <c r="CC960" s="15">
        <f ca="1">(AV960*DCF!D$10-DCF!D$5*MAX(AV960*DCF!D$10,0)-MAX(AV960-AU960,0)/Inputs!$B$10)*DCF!D$6</f>
        <v>1268.74812622902</v>
      </c>
      <c r="CD960" s="15">
        <f ca="1">(AW960*DCF!E$10-DCF!E$5*MAX(AW960*DCF!E$10,0)-MAX(AW960-AV960,0)/Inputs!$B$10)*DCF!E$6</f>
        <v>1555.3302347806466</v>
      </c>
      <c r="CE960" s="15">
        <f ca="1">(AX960*DCF!F$10-DCF!F$5*MAX(AX960*DCF!F$10,0)-MAX(AX960-AW960,0)/Inputs!$B$10)*DCF!F$6</f>
        <v>1856.8964108359883</v>
      </c>
      <c r="CF960" s="15">
        <f ca="1">(AY960*DCF!G$10-DCF!G$5*MAX(AY960*DCF!G$10,0)-MAX(AY960-AX960,0)/Inputs!$B$10)*DCF!G$6</f>
        <v>1892.4186953445289</v>
      </c>
      <c r="CG960" s="15">
        <f ca="1">(AZ960*DCF!H$10-DCF!H$5*MAX(AZ960*DCF!H$10,0)-MAX(AZ960-AY960,0)/Inputs!$B$10)*DCF!H$6</f>
        <v>1827.3341513680107</v>
      </c>
      <c r="CH960" s="15">
        <f ca="1">(BA960*DCF!I$10-DCF!I$5*MAX(BA960*DCF!I$10,0)-MAX(BA960-AZ960,0)/Inputs!$B$10)*DCF!I$6</f>
        <v>2211.857307464722</v>
      </c>
      <c r="CI960" s="15">
        <f ca="1">(BB960*DCF!J$10-DCF!J$5*MAX(BB960*DCF!J$10,0)-MAX(BB960-BA960,0)/Inputs!$B$10)*DCF!J$6</f>
        <v>2531.0433124412493</v>
      </c>
      <c r="CJ960" s="15">
        <f ca="1">(BC960*DCF!K$10-DCF!K$5*MAX(BC960*DCF!K$10,0)-MAX(BC960-BB960,0)/Inputs!$B$10)*DCF!K$6</f>
        <v>2773.7552579358521</v>
      </c>
      <c r="CK960" s="15">
        <f ca="1">(BD960*DCF!L$10-DCF!L$5*MAX(BD960*DCF!L$10,0)-MAX(BD960-BC960,0)/Inputs!$B$10)*DCF!L$6</f>
        <v>2786.2800565118309</v>
      </c>
      <c r="CL960" s="15">
        <f ca="1">(BE960*DCF!M$10-DCF!M$5*MAX(BE960*DCF!M$10,0)-MAX(BE960-BD960,0)/Inputs!$B$10)*DCF!M$6</f>
        <v>3230.58295668649</v>
      </c>
      <c r="CM960" s="15">
        <f ca="1">(BF960*DCF!C$28-DCF!C$5*MAX(BF960*DCF!C$28,0)-MAX(BF960-Inputs!$B$13,0)/Inputs!$B$17)*DCF!C$6</f>
        <v>4011.4727369461184</v>
      </c>
      <c r="CN960" s="15">
        <f ca="1">(BG960*DCF!D$28-DCF!D$5*MAX(BG960*DCF!D$28,0)-MAX(BG960-BF960,0)/Inputs!$B$17)*DCF!D$6</f>
        <v>5938.372227812748</v>
      </c>
      <c r="CO960" s="15">
        <f ca="1">(BH960*DCF!E$28-DCF!E$5*MAX(BH960*DCF!E$28,0)-MAX(BH960-BG960,0)/Inputs!$B$17)*DCF!E$6</f>
        <v>7376.7131424399549</v>
      </c>
      <c r="CP960" s="15">
        <f ca="1">(BI960*DCF!F$28-DCF!F$5*MAX(BI960*DCF!F$28,0)-MAX(BI960-BH960,0)/Inputs!$B$17)*DCF!F$6</f>
        <v>8614.5715790406066</v>
      </c>
      <c r="CQ960" s="15">
        <f ca="1">(BJ960*DCF!G$28-DCF!G$5*MAX(BJ960*DCF!G$28,0)-MAX(BJ960-BI960,0)/Inputs!$B$17)*DCF!G$6</f>
        <v>9777.6726506377272</v>
      </c>
      <c r="CR960" s="15">
        <f ca="1">(BK960*DCF!H$28-DCF!H$5*MAX(BK960*DCF!H$28,0)-MAX(BK960-BJ960,0)/Inputs!$B$17)*DCF!H$6</f>
        <v>13518.431645571718</v>
      </c>
      <c r="CS960" s="15">
        <f ca="1">(BL960*DCF!I$28-DCF!I$5*MAX(BL960*DCF!I$28,0)-MAX(BL960-BK960,0)/Inputs!$B$17)*DCF!I$6</f>
        <v>18373.293280430185</v>
      </c>
      <c r="CT960" s="15">
        <f ca="1">(BM960*DCF!J$28-DCF!J$5*MAX(BM960*DCF!J$28,0)-MAX(BM960-BL960,0)/Inputs!$B$17)*DCF!J$6</f>
        <v>20629.72248429801</v>
      </c>
      <c r="CU960" s="15">
        <f ca="1">(BN960*DCF!K$28-DCF!K$5*MAX(BN960*DCF!K$28,0)-MAX(BN960-BM960,0)/Inputs!$B$17)*DCF!K$6</f>
        <v>23189.906946752195</v>
      </c>
      <c r="CV960" s="15">
        <f ca="1">(BO960*DCF!L$28-DCF!L$5*MAX(BO960*DCF!L$28,0)-MAX(BO960-BN960,0)/Inputs!$B$17)*DCF!L$6</f>
        <v>28815.753505774865</v>
      </c>
      <c r="CW960" s="15">
        <f ca="1">(BP960*DCF!M$28-DCF!M$5*MAX(BP960*DCF!M$28,0)-MAX(BP960-BO960,0)/Inputs!$B$17)*DCF!M$6</f>
        <v>35216.281832876244</v>
      </c>
      <c r="CX960" s="15">
        <f ca="1">(BQ960*DCF!C$46-DCF!C$5*MAX(BQ960*DCF!C$46,0)-MAX(BQ960-Inputs!$B$20,0)/Inputs!$B$24)*DCF!C$6</f>
        <v>-673.03973110811262</v>
      </c>
      <c r="CY960" s="15">
        <f ca="1">(BR960*DCF!D$46-DCF!D$5*MAX(BR960*DCF!D$46,0)-MAX(BR960-BQ960,0)/Inputs!$B$24)*DCF!D$6</f>
        <v>-458.13111285034267</v>
      </c>
      <c r="CZ960" s="15">
        <f ca="1">(BS960*DCF!E$46-DCF!E$5*MAX(BS960*DCF!E$46,0)-MAX(BS960-BR960,0)/Inputs!$B$24)*DCF!E$6</f>
        <v>-510.1598034461864</v>
      </c>
      <c r="DA960" s="15">
        <f ca="1">(BT960*DCF!F$46-DCF!F$5*MAX(BT960*DCF!F$46,0)-MAX(BT960-BS960,0)/Inputs!$B$24)*DCF!F$6</f>
        <v>-219.01706887645244</v>
      </c>
      <c r="DB960" s="15">
        <f ca="1">(BU960*DCF!G$46-DCF!G$5*MAX(BU960*DCF!G$46,0)-MAX(BU960-BT960,0)/Inputs!$B$24)*DCF!G$6</f>
        <v>-132.72082996368647</v>
      </c>
      <c r="DC960" s="15">
        <f ca="1">(BV960*DCF!H$46-DCF!H$5*MAX(BV960*DCF!H$46,0)-MAX(BV960-BU960,0)/Inputs!$B$24)*DCF!H$6</f>
        <v>-447.13268748278114</v>
      </c>
      <c r="DD960" s="15">
        <f ca="1">(BW960*DCF!I$46-DCF!I$5*MAX(BW960*DCF!I$46,0)-MAX(BW960-BV960,0)/Inputs!$B$24)*DCF!I$6</f>
        <v>-424.79007322772668</v>
      </c>
      <c r="DE960" s="15">
        <f ca="1">(BX960*DCF!J$46-DCF!J$5*MAX(BX960*DCF!J$46,0)-MAX(BX960-BW960,0)/Inputs!$B$24)*DCF!J$6</f>
        <v>-309.1264940347736</v>
      </c>
      <c r="DF960" s="15">
        <f ca="1">(BY960*DCF!K$46-DCF!K$5*MAX(BY960*DCF!K$46,0)-MAX(BY960-BX960,0)/Inputs!$B$24)*DCF!K$6</f>
        <v>416.97529565701086</v>
      </c>
      <c r="DG960" s="15">
        <f ca="1">(BZ960*DCF!L$46-DCF!L$5*MAX(BZ960*DCF!L$46,0)-MAX(BZ960-BY960,0)/Inputs!$B$24)*DCF!L$6</f>
        <v>-440.18782180431839</v>
      </c>
      <c r="DH960" s="15">
        <f ca="1">(CA960*DCF!M$46-DCF!M$5*MAX(CA960*DCF!M$46,0)-MAX(CA960-BZ960,0)/Inputs!$B$24)*DCF!M$6</f>
        <v>881.29116694743107</v>
      </c>
      <c r="DI960" s="15">
        <f ca="1">SUM(CB960:CL960)+BE960*DCF!M$10*(1+Inputs!$B$30)*(1-Inputs!$B$33)*(1-Inputs!$B$30/Inputs!$B$31)/(Inputs!$B$29-Inputs!$B$30)*DCF!M$6</f>
        <v>97497.325157365849</v>
      </c>
      <c r="DJ960" s="15">
        <f ca="1">SUM(CM960:CW960)+BP960*DCF!M$28*(1+Inputs!$B$30)*(1-Inputs!$B$33)*(1-Inputs!$B$30/Inputs!$B$31)/(Inputs!$B$29-Inputs!$B$30)*DCF!M$6</f>
        <v>892375.14100400032</v>
      </c>
      <c r="DK960" s="15">
        <f ca="1">SUM(CX960:DH960)+CA960*DCF!M$46*(1+Inputs!$B$30)*(1-Inputs!$B$33)*(1-Inputs!$B$30/Inputs!$B$31)/(Inputs!$B$29-Inputs!$B$30)*DCF!M$6</f>
        <v>28779.885029863221</v>
      </c>
      <c r="DM960" s="15">
        <f ca="1">DI960+DJ960+DK960+Inputs!$B$34+Inputs!$B$36-Inputs!$B$35</f>
        <v>1095503.3511912294</v>
      </c>
    </row>
    <row r="961" spans="1:117" x14ac:dyDescent="0.75">
      <c r="A961" s="11">
        <v>948</v>
      </c>
      <c r="C961" s="24">
        <f t="shared" ca="1" si="544"/>
        <v>-0.45295105145231918</v>
      </c>
      <c r="D961" s="24">
        <f t="shared" ca="1" si="544"/>
        <v>-0.59194936015662747</v>
      </c>
      <c r="E961" s="24">
        <f t="shared" ca="1" si="544"/>
        <v>-0.95379948928382741</v>
      </c>
      <c r="F961" s="24">
        <f t="shared" ca="1" si="544"/>
        <v>0.37159186313060721</v>
      </c>
      <c r="G961" s="24">
        <f t="shared" ca="1" si="544"/>
        <v>-5.1886588882342329E-2</v>
      </c>
      <c r="H961" s="24">
        <f t="shared" ca="1" si="544"/>
        <v>-0.2949254201711406</v>
      </c>
      <c r="I961" s="24">
        <f t="shared" ca="1" si="544"/>
        <v>1.6541366038434193</v>
      </c>
      <c r="J961" s="24">
        <f t="shared" ca="1" si="544"/>
        <v>-0.72990938875700628</v>
      </c>
      <c r="K961" s="24">
        <f t="shared" ca="1" si="544"/>
        <v>-0.57547327020789574</v>
      </c>
      <c r="L961" s="24">
        <f t="shared" ca="1" si="544"/>
        <v>0.77013154644560677</v>
      </c>
      <c r="M961" s="24">
        <f t="shared" ca="1" si="544"/>
        <v>0.33944597203070215</v>
      </c>
      <c r="N961" s="24">
        <f ca="1">SQRT(Inputs!$B$38)*C961+SQRT(1-Inputs!$B$38)*_xlfn.NORM.S.INV(RAND())</f>
        <v>4.9834994851638614E-2</v>
      </c>
      <c r="O961" s="24">
        <f ca="1">SQRT(Inputs!$B$38)*D961+SQRT(1-Inputs!$B$38)*_xlfn.NORM.S.INV(RAND())</f>
        <v>-1.1786949470329291</v>
      </c>
      <c r="P961" s="24">
        <f ca="1">SQRT(Inputs!$B$38)*E961+SQRT(1-Inputs!$B$38)*_xlfn.NORM.S.INV(RAND())</f>
        <v>7.0803226468712177E-2</v>
      </c>
      <c r="Q961" s="24">
        <f ca="1">SQRT(Inputs!$B$38)*F961+SQRT(1-Inputs!$B$38)*_xlfn.NORM.S.INV(RAND())</f>
        <v>0.48452615037807667</v>
      </c>
      <c r="R961" s="24">
        <f ca="1">SQRT(Inputs!$B$38)*G961+SQRT(1-Inputs!$B$38)*_xlfn.NORM.S.INV(RAND())</f>
        <v>0.16776457209886342</v>
      </c>
      <c r="S961" s="24">
        <f ca="1">SQRT(Inputs!$B$38)*H961+SQRT(1-Inputs!$B$38)*_xlfn.NORM.S.INV(RAND())</f>
        <v>0.84785213020284</v>
      </c>
      <c r="T961" s="24">
        <f ca="1">SQRT(Inputs!$B$38)*I961+SQRT(1-Inputs!$B$38)*_xlfn.NORM.S.INV(RAND())</f>
        <v>2.1385976842643806</v>
      </c>
      <c r="U961" s="24">
        <f ca="1">SQRT(Inputs!$B$38)*J961+SQRT(1-Inputs!$B$38)*_xlfn.NORM.S.INV(RAND())</f>
        <v>-1.2713693538560373</v>
      </c>
      <c r="V961" s="24">
        <f ca="1">SQRT(Inputs!$B$38)*K961+SQRT(1-Inputs!$B$38)*_xlfn.NORM.S.INV(RAND())</f>
        <v>-1.156597257793688</v>
      </c>
      <c r="W961" s="24">
        <f ca="1">SQRT(Inputs!$B$38)*L961+SQRT(1-Inputs!$B$38)*_xlfn.NORM.S.INV(RAND())</f>
        <v>1.6251309986103866</v>
      </c>
      <c r="X961" s="24">
        <f ca="1">SQRT(Inputs!$B$38)*M961+SQRT(1-Inputs!$B$38)*_xlfn.NORM.S.INV(RAND())</f>
        <v>0.13653305004453745</v>
      </c>
      <c r="Y961" s="24">
        <f ca="1">SQRT(Inputs!$B$38)*C961+SQRT(1-Inputs!$B$38)*_xlfn.NORM.S.INV(RAND())</f>
        <v>-2.6811584077870299</v>
      </c>
      <c r="Z961" s="24">
        <f ca="1">SQRT(Inputs!$B$38)*D961+SQRT(1-Inputs!$B$38)*_xlfn.NORM.S.INV(RAND())</f>
        <v>0.18073928456535643</v>
      </c>
      <c r="AA961" s="24">
        <f ca="1">SQRT(Inputs!$B$38)*E961+SQRT(1-Inputs!$B$38)*_xlfn.NORM.S.INV(RAND())</f>
        <v>-1.1411291073231058</v>
      </c>
      <c r="AB961" s="24">
        <f ca="1">SQRT(Inputs!$B$38)*F961+SQRT(1-Inputs!$B$38)*_xlfn.NORM.S.INV(RAND())</f>
        <v>-1.1469485795962351</v>
      </c>
      <c r="AC961" s="24">
        <f ca="1">SQRT(Inputs!$B$38)*G961+SQRT(1-Inputs!$B$38)*_xlfn.NORM.S.INV(RAND())</f>
        <v>0.8863950576480728</v>
      </c>
      <c r="AD961" s="24">
        <f ca="1">SQRT(Inputs!$B$38)*H961+SQRT(1-Inputs!$B$38)*_xlfn.NORM.S.INV(RAND())</f>
        <v>-1.5895513852217769</v>
      </c>
      <c r="AE961" s="24">
        <f ca="1">SQRT(Inputs!$B$38)*I961+SQRT(1-Inputs!$B$38)*_xlfn.NORM.S.INV(RAND())</f>
        <v>8.7780591904166871E-2</v>
      </c>
      <c r="AF961" s="24">
        <f ca="1">SQRT(Inputs!$B$38)*J961+SQRT(1-Inputs!$B$38)*_xlfn.NORM.S.INV(RAND())</f>
        <v>0.24249457224873122</v>
      </c>
      <c r="AG961" s="24">
        <f ca="1">SQRT(Inputs!$B$38)*K961+SQRT(1-Inputs!$B$38)*_xlfn.NORM.S.INV(RAND())</f>
        <v>-2.3067749073270001</v>
      </c>
      <c r="AH961" s="24">
        <f ca="1">SQRT(Inputs!$B$38)*L961+SQRT(1-Inputs!$B$38)*_xlfn.NORM.S.INV(RAND())</f>
        <v>0.47478111181039545</v>
      </c>
      <c r="AI961" s="24">
        <f ca="1">SQRT(Inputs!$B$38)*M961+SQRT(1-Inputs!$B$38)*_xlfn.NORM.S.INV(RAND())</f>
        <v>1.9836979172389331</v>
      </c>
      <c r="AJ961" s="24">
        <f ca="1">SQRT(Inputs!$B$38)*C961+SQRT(1-Inputs!$B$38)*_xlfn.NORM.S.INV(RAND())</f>
        <v>-0.83186107336104276</v>
      </c>
      <c r="AK961" s="24">
        <f ca="1">SQRT(Inputs!$B$38)*D961+SQRT(1-Inputs!$B$38)*_xlfn.NORM.S.INV(RAND())</f>
        <v>-1.1426994200808898</v>
      </c>
      <c r="AL961" s="24">
        <f ca="1">SQRT(Inputs!$B$38)*E961+SQRT(1-Inputs!$B$38)*_xlfn.NORM.S.INV(RAND())</f>
        <v>0.49854957738417383</v>
      </c>
      <c r="AM961" s="24">
        <f ca="1">SQRT(Inputs!$B$38)*F961+SQRT(1-Inputs!$B$38)*_xlfn.NORM.S.INV(RAND())</f>
        <v>-0.82511295777817695</v>
      </c>
      <c r="AN961" s="24">
        <f ca="1">SQRT(Inputs!$B$38)*G961+SQRT(1-Inputs!$B$38)*_xlfn.NORM.S.INV(RAND())</f>
        <v>0.47003196504823186</v>
      </c>
      <c r="AO961" s="24">
        <f ca="1">SQRT(Inputs!$B$38)*H961+SQRT(1-Inputs!$B$38)*_xlfn.NORM.S.INV(RAND())</f>
        <v>-4.96977441186775E-2</v>
      </c>
      <c r="AP961" s="24">
        <f ca="1">SQRT(Inputs!$B$38)*I961+SQRT(1-Inputs!$B$38)*_xlfn.NORM.S.INV(RAND())</f>
        <v>0.33500001471202701</v>
      </c>
      <c r="AQ961" s="24">
        <f ca="1">SQRT(Inputs!$B$38)*J961+SQRT(1-Inputs!$B$38)*_xlfn.NORM.S.INV(RAND())</f>
        <v>-1.0773646206040193</v>
      </c>
      <c r="AR961" s="24">
        <f ca="1">SQRT(Inputs!$B$38)*K961+SQRT(1-Inputs!$B$38)*_xlfn.NORM.S.INV(RAND())</f>
        <v>-0.21090849678862467</v>
      </c>
      <c r="AS961" s="24">
        <f ca="1">SQRT(Inputs!$B$38)*L961+SQRT(1-Inputs!$B$38)*_xlfn.NORM.S.INV(RAND())</f>
        <v>0.43676710399415486</v>
      </c>
      <c r="AT961" s="24">
        <f ca="1">SQRT(Inputs!$B$38)*M961+SQRT(1-Inputs!$B$38)*_xlfn.NORM.S.INV(RAND())</f>
        <v>0.36858707623989184</v>
      </c>
      <c r="AU961" s="15">
        <f ca="1">Inputs!$B$6*EXP($B$8-0.5*C$5^2+C$5*N961)</f>
        <v>5002.4314342278003</v>
      </c>
      <c r="AV961" s="15">
        <f t="shared" ca="1" si="510"/>
        <v>5120.2388178689062</v>
      </c>
      <c r="AW961" s="15">
        <f t="shared" ca="1" si="511"/>
        <v>6303.1324654798791</v>
      </c>
      <c r="AX961" s="15">
        <f t="shared" ca="1" si="512"/>
        <v>8175.7132009581701</v>
      </c>
      <c r="AY961" s="15">
        <f t="shared" ca="1" si="513"/>
        <v>10189.249656831635</v>
      </c>
      <c r="AZ961" s="15">
        <f t="shared" ca="1" si="514"/>
        <v>13681.261716962743</v>
      </c>
      <c r="BA961" s="15">
        <f t="shared" ca="1" si="515"/>
        <v>20942.223499102238</v>
      </c>
      <c r="BB961" s="15">
        <f t="shared" ca="1" si="516"/>
        <v>22573.179079706235</v>
      </c>
      <c r="BC961" s="15">
        <f t="shared" ca="1" si="517"/>
        <v>24725.851302843112</v>
      </c>
      <c r="BD961" s="15">
        <f t="shared" ca="1" si="518"/>
        <v>35264.308812850548</v>
      </c>
      <c r="BE961" s="15">
        <f t="shared" ca="1" si="519"/>
        <v>43752.603477112185</v>
      </c>
      <c r="BF961" s="15">
        <f ca="1">Inputs!$B$13*EXP($B$9-0.5*C$6^2+C$6*Y961)</f>
        <v>8128.5332101342447</v>
      </c>
      <c r="BG961" s="15">
        <f t="shared" ca="1" si="520"/>
        <v>10234.930833774715</v>
      </c>
      <c r="BH961" s="15">
        <f t="shared" ca="1" si="521"/>
        <v>10348.898536171177</v>
      </c>
      <c r="BI961" s="15">
        <f t="shared" ca="1" si="522"/>
        <v>10618.411598452203</v>
      </c>
      <c r="BJ961" s="15">
        <f t="shared" ca="1" si="523"/>
        <v>14791.652923285772</v>
      </c>
      <c r="BK961" s="15">
        <f t="shared" ca="1" si="524"/>
        <v>14621.330010573876</v>
      </c>
      <c r="BL961" s="15">
        <f t="shared" ca="1" si="525"/>
        <v>18166.018407425348</v>
      </c>
      <c r="BM961" s="15">
        <f t="shared" ca="1" si="526"/>
        <v>23012.871006971011</v>
      </c>
      <c r="BN961" s="15">
        <f t="shared" ca="1" si="527"/>
        <v>21467.317292252545</v>
      </c>
      <c r="BO961" s="15">
        <f t="shared" ca="1" si="528"/>
        <v>27912.010941451907</v>
      </c>
      <c r="BP961" s="15">
        <f t="shared" ca="1" si="529"/>
        <v>43011.930208336751</v>
      </c>
      <c r="BQ961" s="15">
        <f ca="1">Inputs!$B$20*EXP($B$10-0.5*C$7^2+C$7*AJ961)</f>
        <v>3193.5293513019678</v>
      </c>
      <c r="BR961" s="15">
        <f t="shared" ca="1" si="530"/>
        <v>3014.4268375603342</v>
      </c>
      <c r="BS961" s="15">
        <f t="shared" ca="1" si="531"/>
        <v>4763.4009209042388</v>
      </c>
      <c r="BT961" s="15">
        <f t="shared" ca="1" si="532"/>
        <v>5289.4226976403788</v>
      </c>
      <c r="BU961" s="15">
        <f t="shared" ca="1" si="533"/>
        <v>8213.490798354429</v>
      </c>
      <c r="BV961" s="15">
        <f t="shared" ca="1" si="534"/>
        <v>11300.099412588452</v>
      </c>
      <c r="BW961" s="15">
        <f t="shared" ca="1" si="535"/>
        <v>16927.277464104216</v>
      </c>
      <c r="BX961" s="15">
        <f t="shared" ca="1" si="536"/>
        <v>19076.510271922063</v>
      </c>
      <c r="BY961" s="15">
        <f t="shared" ca="1" si="537"/>
        <v>25672.316073400732</v>
      </c>
      <c r="BZ961" s="15">
        <f t="shared" ca="1" si="538"/>
        <v>39033.4275156617</v>
      </c>
      <c r="CA961" s="15">
        <f t="shared" ca="1" si="539"/>
        <v>58541.615322025529</v>
      </c>
      <c r="CB961" s="15">
        <f ca="1">(AU961*DCF!C$10-DCF!C$5*MAX(AU961*DCF!C$10,0)-MAX(AU961-Inputs!$B$6,0)/Inputs!$B$10)*DCF!C$6</f>
        <v>1042.7877273667809</v>
      </c>
      <c r="CC961" s="15">
        <f ca="1">(AV961*DCF!D$10-DCF!D$5*MAX(AV961*DCF!D$10,0)-MAX(AV961-AU961,0)/Inputs!$B$10)*DCF!D$6</f>
        <v>1219.2992761135758</v>
      </c>
      <c r="CD961" s="15">
        <f ca="1">(AW961*DCF!E$10-DCF!E$5*MAX(AW961*DCF!E$10,0)-MAX(AW961-AV961,0)/Inputs!$B$10)*DCF!E$6</f>
        <v>1188.8563138030424</v>
      </c>
      <c r="CE961" s="15">
        <f ca="1">(AX961*DCF!F$10-DCF!F$5*MAX(AX961*DCF!F$10,0)-MAX(AX961-AW961,0)/Inputs!$B$10)*DCF!F$6</f>
        <v>1395.1075379404901</v>
      </c>
      <c r="CF961" s="15">
        <f ca="1">(AY961*DCF!G$10-DCF!G$5*MAX(AY961*DCF!G$10,0)-MAX(AY961-AX961,0)/Inputs!$B$10)*DCF!G$6</f>
        <v>1712.3549519407759</v>
      </c>
      <c r="CG961" s="15">
        <f ca="1">(AZ961*DCF!H$10-DCF!H$5*MAX(AZ961*DCF!H$10,0)-MAX(AZ961-AY961,0)/Inputs!$B$10)*DCF!H$6</f>
        <v>2036.1574318000614</v>
      </c>
      <c r="CH961" s="15">
        <f ca="1">(BA961*DCF!I$10-DCF!I$5*MAX(BA961*DCF!I$10,0)-MAX(BA961-AZ961,0)/Inputs!$B$10)*DCF!I$6</f>
        <v>2634.3281252717411</v>
      </c>
      <c r="CI961" s="15">
        <f ca="1">(BB961*DCF!J$10-DCF!J$5*MAX(BB961*DCF!J$10,0)-MAX(BB961-BA961,0)/Inputs!$B$10)*DCF!J$6</f>
        <v>3626.4654649249005</v>
      </c>
      <c r="CJ961" s="15">
        <f ca="1">(BC961*DCF!K$10-DCF!K$5*MAX(BC961*DCF!K$10,0)-MAX(BC961-BB961,0)/Inputs!$B$10)*DCF!K$6</f>
        <v>3679.1236187555919</v>
      </c>
      <c r="CK961" s="15">
        <f ca="1">(BD961*DCF!L$10-DCF!L$5*MAX(BD961*DCF!L$10,0)-MAX(BD961-BC961,0)/Inputs!$B$10)*DCF!L$6</f>
        <v>3955.7351653737678</v>
      </c>
      <c r="CL961" s="15">
        <f ca="1">(BE961*DCF!M$10-DCF!M$5*MAX(BE961*DCF!M$10,0)-MAX(BE961-BD961,0)/Inputs!$B$10)*DCF!M$6</f>
        <v>5160.0407545438447</v>
      </c>
      <c r="CM961" s="15">
        <f ca="1">(BF961*DCF!C$28-DCF!C$5*MAX(BF961*DCF!C$28,0)-MAX(BF961-Inputs!$B$13,0)/Inputs!$B$17)*DCF!C$6</f>
        <v>2480.7750277717741</v>
      </c>
      <c r="CN961" s="15">
        <f ca="1">(BG961*DCF!D$28-DCF!D$5*MAX(BG961*DCF!D$28,0)-MAX(BG961-BF961,0)/Inputs!$B$17)*DCF!D$6</f>
        <v>2565.0319963908082</v>
      </c>
      <c r="CO961" s="15">
        <f ca="1">(BH961*DCF!E$28-DCF!E$5*MAX(BH961*DCF!E$28,0)-MAX(BH961-BG961,0)/Inputs!$B$17)*DCF!E$6</f>
        <v>2908.5308771184191</v>
      </c>
      <c r="CP961" s="15">
        <f ca="1">(BI961*DCF!F$28-DCF!F$5*MAX(BI961*DCF!F$28,0)-MAX(BI961-BH961,0)/Inputs!$B$17)*DCF!F$6</f>
        <v>2833.5499378929426</v>
      </c>
      <c r="CQ961" s="15">
        <f ca="1">(BJ961*DCF!G$28-DCF!G$5*MAX(BJ961*DCF!G$28,0)-MAX(BJ961-BI961,0)/Inputs!$B$17)*DCF!G$6</f>
        <v>3135.9086106472409</v>
      </c>
      <c r="CR961" s="15">
        <f ca="1">(BK961*DCF!H$28-DCF!H$5*MAX(BK961*DCF!H$28,0)-MAX(BK961-BJ961,0)/Inputs!$B$17)*DCF!H$6</f>
        <v>3616.0162247746471</v>
      </c>
      <c r="CS961" s="15">
        <f ca="1">(BL961*DCF!I$28-DCF!I$5*MAX(BL961*DCF!I$28,0)-MAX(BL961-BK961,0)/Inputs!$B$17)*DCF!I$6</f>
        <v>3763.022945215454</v>
      </c>
      <c r="CT961" s="15">
        <f ca="1">(BM961*DCF!J$28-DCF!J$5*MAX(BM961*DCF!J$28,0)-MAX(BM961-BL961,0)/Inputs!$B$17)*DCF!J$6</f>
        <v>4491.1276192339883</v>
      </c>
      <c r="CU961" s="15">
        <f ca="1">(BN961*DCF!K$28-DCF!K$5*MAX(BN961*DCF!K$28,0)-MAX(BN961-BM961,0)/Inputs!$B$17)*DCF!K$6</f>
        <v>4533.5374695543505</v>
      </c>
      <c r="CV961" s="15">
        <f ca="1">(BO961*DCF!L$28-DCF!L$5*MAX(BO961*DCF!L$28,0)-MAX(BO961-BN961,0)/Inputs!$B$17)*DCF!L$6</f>
        <v>4839.8042195597181</v>
      </c>
      <c r="CW961" s="15">
        <f ca="1">(BP961*DCF!M$28-DCF!M$5*MAX(BP961*DCF!M$28,0)-MAX(BP961-BO961,0)/Inputs!$B$17)*DCF!M$6</f>
        <v>6514.3537004814207</v>
      </c>
      <c r="CX961" s="15">
        <f ca="1">(BQ961*DCF!C$46-DCF!C$5*MAX(BQ961*DCF!C$46,0)-MAX(BQ961-Inputs!$B$20,0)/Inputs!$B$24)*DCF!C$6</f>
        <v>-737.53564695195564</v>
      </c>
      <c r="CY961" s="15">
        <f ca="1">(BR961*DCF!D$46-DCF!D$5*MAX(BR961*DCF!D$46,0)-MAX(BR961-BQ961,0)/Inputs!$B$24)*DCF!D$6</f>
        <v>-514.49236382897493</v>
      </c>
      <c r="CZ961" s="15">
        <f ca="1">(BS961*DCF!E$46-DCF!E$5*MAX(BS961*DCF!E$46,0)-MAX(BS961-BR961,0)/Inputs!$B$24)*DCF!E$6</f>
        <v>-1252.6778877593845</v>
      </c>
      <c r="DA961" s="15">
        <f ca="1">(BT961*DCF!F$46-DCF!F$5*MAX(BT961*DCF!F$46,0)-MAX(BT961-BS961,0)/Inputs!$B$24)*DCF!F$6</f>
        <v>-576.75036085002455</v>
      </c>
      <c r="DB961" s="15">
        <f ca="1">(BU961*DCF!G$46-DCF!G$5*MAX(BU961*DCF!G$46,0)-MAX(BU961-BT961,0)/Inputs!$B$24)*DCF!G$6</f>
        <v>-1259.8843391290211</v>
      </c>
      <c r="DC961" s="15">
        <f ca="1">(BV961*DCF!H$46-DCF!H$5*MAX(BV961*DCF!H$46,0)-MAX(BV961-BU961,0)/Inputs!$B$24)*DCF!H$6</f>
        <v>-959.14471490847097</v>
      </c>
      <c r="DD961" s="15">
        <f ca="1">(BW961*DCF!I$46-DCF!I$5*MAX(BW961*DCF!I$46,0)-MAX(BW961-BV961,0)/Inputs!$B$24)*DCF!I$6</f>
        <v>-1224.4030945703116</v>
      </c>
      <c r="DE961" s="15">
        <f ca="1">(BX961*DCF!J$46-DCF!J$5*MAX(BX961*DCF!J$46,0)-MAX(BX961-BW961,0)/Inputs!$B$24)*DCF!J$6</f>
        <v>230.26541040880369</v>
      </c>
      <c r="DF961" s="15">
        <f ca="1">(BY961*DCF!K$46-DCF!K$5*MAX(BY961*DCF!K$46,0)-MAX(BY961-BX961,0)/Inputs!$B$24)*DCF!K$6</f>
        <v>-149.30843661544978</v>
      </c>
      <c r="DG961" s="15">
        <f ca="1">(BZ961*DCF!L$46-DCF!L$5*MAX(BZ961*DCF!L$46,0)-MAX(BZ961-BY961,0)/Inputs!$B$24)*DCF!L$6</f>
        <v>-325.46347808450315</v>
      </c>
      <c r="DH961" s="15">
        <f ca="1">(CA961*DCF!M$46-DCF!M$5*MAX(CA961*DCF!M$46,0)-MAX(CA961-BZ961,0)/Inputs!$B$24)*DCF!M$6</f>
        <v>511.12525026836522</v>
      </c>
      <c r="DI961" s="15">
        <f ca="1">SUM(CB961:CL961)+BE961*DCF!M$10*(1+Inputs!$B$30)*(1-Inputs!$B$33)*(1-Inputs!$B$30/Inputs!$B$31)/(Inputs!$B$29-Inputs!$B$30)*DCF!M$6</f>
        <v>149414.33041292254</v>
      </c>
      <c r="DJ961" s="15">
        <f ca="1">SUM(CM961:CW961)+BP961*DCF!M$28*(1+Inputs!$B$30)*(1-Inputs!$B$33)*(1-Inputs!$B$30/Inputs!$B$31)/(Inputs!$B$29-Inputs!$B$30)*DCF!M$6</f>
        <v>201285.35268690198</v>
      </c>
      <c r="DK961" s="15">
        <f ca="1">SUM(CX961:DH961)+CA961*DCF!M$46*(1+Inputs!$B$30)*(1-Inputs!$B$33)*(1-Inputs!$B$30/Inputs!$B$31)/(Inputs!$B$29-Inputs!$B$30)*DCF!M$6</f>
        <v>84254.002323488923</v>
      </c>
      <c r="DM961" s="15">
        <f ca="1">DI961+DJ961+DK961+Inputs!$B$34+Inputs!$B$36-Inputs!$B$35</f>
        <v>511804.68542331341</v>
      </c>
    </row>
    <row r="962" spans="1:117" x14ac:dyDescent="0.75">
      <c r="A962" s="11">
        <v>949</v>
      </c>
      <c r="C962" s="24">
        <f t="shared" ca="1" si="544"/>
        <v>0.86860331571834226</v>
      </c>
      <c r="D962" s="24">
        <f t="shared" ca="1" si="544"/>
        <v>-0.44266922816335214</v>
      </c>
      <c r="E962" s="24">
        <f t="shared" ca="1" si="544"/>
        <v>1.1794517230611323</v>
      </c>
      <c r="F962" s="24">
        <f t="shared" ca="1" si="544"/>
        <v>-1.1986677217153083</v>
      </c>
      <c r="G962" s="24">
        <f t="shared" ca="1" si="544"/>
        <v>-0.63357707430991772</v>
      </c>
      <c r="H962" s="24">
        <f t="shared" ca="1" si="544"/>
        <v>0.51853471932119144</v>
      </c>
      <c r="I962" s="24">
        <f t="shared" ca="1" si="544"/>
        <v>0.63118025844145997</v>
      </c>
      <c r="J962" s="24">
        <f t="shared" ca="1" si="544"/>
        <v>0.53119867986068692</v>
      </c>
      <c r="K962" s="24">
        <f t="shared" ca="1" si="544"/>
        <v>-1.1985075546266073</v>
      </c>
      <c r="L962" s="24">
        <f t="shared" ca="1" si="544"/>
        <v>4.1373251603051754E-2</v>
      </c>
      <c r="M962" s="24">
        <f t="shared" ca="1" si="544"/>
        <v>-0.6335644283413554</v>
      </c>
      <c r="N962" s="24">
        <f ca="1">SQRT(Inputs!$B$38)*C962+SQRT(1-Inputs!$B$38)*_xlfn.NORM.S.INV(RAND())</f>
        <v>0.17114964292578805</v>
      </c>
      <c r="O962" s="24">
        <f ca="1">SQRT(Inputs!$B$38)*D962+SQRT(1-Inputs!$B$38)*_xlfn.NORM.S.INV(RAND())</f>
        <v>-2.0456299644675235</v>
      </c>
      <c r="P962" s="24">
        <f ca="1">SQRT(Inputs!$B$38)*E962+SQRT(1-Inputs!$B$38)*_xlfn.NORM.S.INV(RAND())</f>
        <v>0.84731312396603642</v>
      </c>
      <c r="Q962" s="24">
        <f ca="1">SQRT(Inputs!$B$38)*F962+SQRT(1-Inputs!$B$38)*_xlfn.NORM.S.INV(RAND())</f>
        <v>-2.2543030846724221</v>
      </c>
      <c r="R962" s="24">
        <f ca="1">SQRT(Inputs!$B$38)*G962+SQRT(1-Inputs!$B$38)*_xlfn.NORM.S.INV(RAND())</f>
        <v>-0.80491794468557454</v>
      </c>
      <c r="S962" s="24">
        <f ca="1">SQRT(Inputs!$B$38)*H962+SQRT(1-Inputs!$B$38)*_xlfn.NORM.S.INV(RAND())</f>
        <v>-0.54540559270777766</v>
      </c>
      <c r="T962" s="24">
        <f ca="1">SQRT(Inputs!$B$38)*I962+SQRT(1-Inputs!$B$38)*_xlfn.NORM.S.INV(RAND())</f>
        <v>0.32188601939896155</v>
      </c>
      <c r="U962" s="24">
        <f ca="1">SQRT(Inputs!$B$38)*J962+SQRT(1-Inputs!$B$38)*_xlfn.NORM.S.INV(RAND())</f>
        <v>-0.51598249109739591</v>
      </c>
      <c r="V962" s="24">
        <f ca="1">SQRT(Inputs!$B$38)*K962+SQRT(1-Inputs!$B$38)*_xlfn.NORM.S.INV(RAND())</f>
        <v>-2.2211845895817066</v>
      </c>
      <c r="W962" s="24">
        <f ca="1">SQRT(Inputs!$B$38)*L962+SQRT(1-Inputs!$B$38)*_xlfn.NORM.S.INV(RAND())</f>
        <v>1.5050302568046233E-2</v>
      </c>
      <c r="X962" s="24">
        <f ca="1">SQRT(Inputs!$B$38)*M962+SQRT(1-Inputs!$B$38)*_xlfn.NORM.S.INV(RAND())</f>
        <v>0.74766628591117879</v>
      </c>
      <c r="Y962" s="24">
        <f ca="1">SQRT(Inputs!$B$38)*C962+SQRT(1-Inputs!$B$38)*_xlfn.NORM.S.INV(RAND())</f>
        <v>1.119788689973962</v>
      </c>
      <c r="Z962" s="24">
        <f ca="1">SQRT(Inputs!$B$38)*D962+SQRT(1-Inputs!$B$38)*_xlfn.NORM.S.INV(RAND())</f>
        <v>-0.12001796785720326</v>
      </c>
      <c r="AA962" s="24">
        <f ca="1">SQRT(Inputs!$B$38)*E962+SQRT(1-Inputs!$B$38)*_xlfn.NORM.S.INV(RAND())</f>
        <v>2.1664371910790603</v>
      </c>
      <c r="AB962" s="24">
        <f ca="1">SQRT(Inputs!$B$38)*F962+SQRT(1-Inputs!$B$38)*_xlfn.NORM.S.INV(RAND())</f>
        <v>-0.34225145349259223</v>
      </c>
      <c r="AC962" s="24">
        <f ca="1">SQRT(Inputs!$B$38)*G962+SQRT(1-Inputs!$B$38)*_xlfn.NORM.S.INV(RAND())</f>
        <v>0.23542224312425619</v>
      </c>
      <c r="AD962" s="24">
        <f ca="1">SQRT(Inputs!$B$38)*H962+SQRT(1-Inputs!$B$38)*_xlfn.NORM.S.INV(RAND())</f>
        <v>0.63876940647949088</v>
      </c>
      <c r="AE962" s="24">
        <f ca="1">SQRT(Inputs!$B$38)*I962+SQRT(1-Inputs!$B$38)*_xlfn.NORM.S.INV(RAND())</f>
        <v>0.28725699236082225</v>
      </c>
      <c r="AF962" s="24">
        <f ca="1">SQRT(Inputs!$B$38)*J962+SQRT(1-Inputs!$B$38)*_xlfn.NORM.S.INV(RAND())</f>
        <v>4.0698294420624004E-2</v>
      </c>
      <c r="AG962" s="24">
        <f ca="1">SQRT(Inputs!$B$38)*K962+SQRT(1-Inputs!$B$38)*_xlfn.NORM.S.INV(RAND())</f>
        <v>-0.37195900358400047</v>
      </c>
      <c r="AH962" s="24">
        <f ca="1">SQRT(Inputs!$B$38)*L962+SQRT(1-Inputs!$B$38)*_xlfn.NORM.S.INV(RAND())</f>
        <v>1.0957606312135608</v>
      </c>
      <c r="AI962" s="24">
        <f ca="1">SQRT(Inputs!$B$38)*M962+SQRT(1-Inputs!$B$38)*_xlfn.NORM.S.INV(RAND())</f>
        <v>8.9550418209095095E-2</v>
      </c>
      <c r="AJ962" s="24">
        <f ca="1">SQRT(Inputs!$B$38)*C962+SQRT(1-Inputs!$B$38)*_xlfn.NORM.S.INV(RAND())</f>
        <v>-0.26987149691480533</v>
      </c>
      <c r="AK962" s="24">
        <f ca="1">SQRT(Inputs!$B$38)*D962+SQRT(1-Inputs!$B$38)*_xlfn.NORM.S.INV(RAND())</f>
        <v>-0.27026039062305351</v>
      </c>
      <c r="AL962" s="24">
        <f ca="1">SQRT(Inputs!$B$38)*E962+SQRT(1-Inputs!$B$38)*_xlfn.NORM.S.INV(RAND())</f>
        <v>1.5395929658901568</v>
      </c>
      <c r="AM962" s="24">
        <f ca="1">SQRT(Inputs!$B$38)*F962+SQRT(1-Inputs!$B$38)*_xlfn.NORM.S.INV(RAND())</f>
        <v>-0.1458669549668582</v>
      </c>
      <c r="AN962" s="24">
        <f ca="1">SQRT(Inputs!$B$38)*G962+SQRT(1-Inputs!$B$38)*_xlfn.NORM.S.INV(RAND())</f>
        <v>0.60736789681512138</v>
      </c>
      <c r="AO962" s="24">
        <f ca="1">SQRT(Inputs!$B$38)*H962+SQRT(1-Inputs!$B$38)*_xlfn.NORM.S.INV(RAND())</f>
        <v>-0.27807590495709977</v>
      </c>
      <c r="AP962" s="24">
        <f ca="1">SQRT(Inputs!$B$38)*I962+SQRT(1-Inputs!$B$38)*_xlfn.NORM.S.INV(RAND())</f>
        <v>5.2881543238127326E-2</v>
      </c>
      <c r="AQ962" s="24">
        <f ca="1">SQRT(Inputs!$B$38)*J962+SQRT(1-Inputs!$B$38)*_xlfn.NORM.S.INV(RAND())</f>
        <v>-0.30953054928078516</v>
      </c>
      <c r="AR962" s="24">
        <f ca="1">SQRT(Inputs!$B$38)*K962+SQRT(1-Inputs!$B$38)*_xlfn.NORM.S.INV(RAND())</f>
        <v>0.23174808283567483</v>
      </c>
      <c r="AS962" s="24">
        <f ca="1">SQRT(Inputs!$B$38)*L962+SQRT(1-Inputs!$B$38)*_xlfn.NORM.S.INV(RAND())</f>
        <v>2.13296535202897</v>
      </c>
      <c r="AT962" s="24">
        <f ca="1">SQRT(Inputs!$B$38)*M962+SQRT(1-Inputs!$B$38)*_xlfn.NORM.S.INV(RAND())</f>
        <v>-0.10408621719061323</v>
      </c>
      <c r="AU962" s="15">
        <f ca="1">Inputs!$B$6*EXP($B$8-0.5*C$5^2+C$5*N962)</f>
        <v>5101.6379571943444</v>
      </c>
      <c r="AV962" s="15">
        <f t="shared" ca="1" si="510"/>
        <v>4596.8508157211973</v>
      </c>
      <c r="AW962" s="15">
        <f t="shared" ca="1" si="511"/>
        <v>6283.6666199805495</v>
      </c>
      <c r="AX962" s="15">
        <f t="shared" ca="1" si="512"/>
        <v>5788.6842805697679</v>
      </c>
      <c r="AY962" s="15">
        <f t="shared" ca="1" si="513"/>
        <v>6439.6403286509176</v>
      </c>
      <c r="AZ962" s="15">
        <f t="shared" ca="1" si="514"/>
        <v>7416.7568868435819</v>
      </c>
      <c r="BA962" s="15">
        <f t="shared" ca="1" si="515"/>
        <v>9387.1866636464401</v>
      </c>
      <c r="BB962" s="15">
        <f t="shared" ca="1" si="516"/>
        <v>10913.740986706354</v>
      </c>
      <c r="BC962" s="15">
        <f t="shared" ca="1" si="517"/>
        <v>10787.035669915909</v>
      </c>
      <c r="BD962" s="15">
        <f t="shared" ca="1" si="518"/>
        <v>13233.75214346036</v>
      </c>
      <c r="BE962" s="15">
        <f t="shared" ca="1" si="519"/>
        <v>17359.024290779205</v>
      </c>
      <c r="BF962" s="15">
        <f ca="1">Inputs!$B$13*EXP($B$9-0.5*C$6^2+C$6*Y962)</f>
        <v>17268.939335312549</v>
      </c>
      <c r="BG962" s="15">
        <f t="shared" ca="1" si="520"/>
        <v>20595.39043668209</v>
      </c>
      <c r="BH962" s="15">
        <f t="shared" ca="1" si="521"/>
        <v>36043.453460528544</v>
      </c>
      <c r="BI962" s="15">
        <f t="shared" ca="1" si="522"/>
        <v>41858.42772890062</v>
      </c>
      <c r="BJ962" s="15">
        <f t="shared" ca="1" si="523"/>
        <v>53086.991930478413</v>
      </c>
      <c r="BK962" s="15">
        <f t="shared" ca="1" si="524"/>
        <v>71073.977803936912</v>
      </c>
      <c r="BL962" s="15">
        <f t="shared" ca="1" si="525"/>
        <v>90617.110669281887</v>
      </c>
      <c r="BM962" s="15">
        <f t="shared" ca="1" si="526"/>
        <v>111952.57353720632</v>
      </c>
      <c r="BN962" s="15">
        <f t="shared" ca="1" si="527"/>
        <v>131685.12493505055</v>
      </c>
      <c r="BO962" s="15">
        <f t="shared" ca="1" si="528"/>
        <v>184034.25406496477</v>
      </c>
      <c r="BP962" s="15">
        <f t="shared" ca="1" si="529"/>
        <v>228821.51262034659</v>
      </c>
      <c r="BQ962" s="15">
        <f ca="1">Inputs!$B$20*EXP($B$10-0.5*C$7^2+C$7*AJ962)</f>
        <v>3897.9651426661226</v>
      </c>
      <c r="BR962" s="15">
        <f t="shared" ca="1" si="530"/>
        <v>4854.0183090495857</v>
      </c>
      <c r="BS962" s="15">
        <f t="shared" ca="1" si="531"/>
        <v>10343.411559038708</v>
      </c>
      <c r="BT962" s="15">
        <f t="shared" ca="1" si="532"/>
        <v>13725.907364134964</v>
      </c>
      <c r="BU962" s="15">
        <f t="shared" ca="1" si="533"/>
        <v>22033.965836126099</v>
      </c>
      <c r="BV962" s="15">
        <f t="shared" ca="1" si="534"/>
        <v>28793.952913195841</v>
      </c>
      <c r="BW962" s="15">
        <f t="shared" ca="1" si="535"/>
        <v>40632.575010838227</v>
      </c>
      <c r="BX962" s="15">
        <f t="shared" ca="1" si="536"/>
        <v>53411.833884567503</v>
      </c>
      <c r="BY962" s="15">
        <f t="shared" ca="1" si="537"/>
        <v>78232.013457199108</v>
      </c>
      <c r="BZ962" s="15">
        <f t="shared" ca="1" si="538"/>
        <v>162471.5203284639</v>
      </c>
      <c r="CA962" s="15">
        <f t="shared" ca="1" si="539"/>
        <v>224040.71281720541</v>
      </c>
      <c r="CB962" s="15">
        <f ca="1">(AU962*DCF!C$10-DCF!C$5*MAX(AU962*DCF!C$10,0)-MAX(AU962-Inputs!$B$6,0)/Inputs!$B$10)*DCF!C$6</f>
        <v>1042.080367175377</v>
      </c>
      <c r="CC962" s="15">
        <f ca="1">(AV962*DCF!D$10-DCF!D$5*MAX(AV962*DCF!D$10,0)-MAX(AV962-AU962,0)/Inputs!$B$10)*DCF!D$6</f>
        <v>1120.4512436900179</v>
      </c>
      <c r="CD962" s="15">
        <f ca="1">(AW962*DCF!E$10-DCF!E$5*MAX(AW962*DCF!E$10,0)-MAX(AW962-AV962,0)/Inputs!$B$10)*DCF!E$6</f>
        <v>1070.8578220084321</v>
      </c>
      <c r="CE962" s="15">
        <f ca="1">(AX962*DCF!F$10-DCF!F$5*MAX(AX962*DCF!F$10,0)-MAX(AX962-AW962,0)/Inputs!$B$10)*DCF!F$6</f>
        <v>1263.660553119317</v>
      </c>
      <c r="CF962" s="15">
        <f ca="1">(AY962*DCF!G$10-DCF!G$5*MAX(AY962*DCF!G$10,0)-MAX(AY962-AX962,0)/Inputs!$B$10)*DCF!G$6</f>
        <v>1201.6975157388433</v>
      </c>
      <c r="CG962" s="15">
        <f ca="1">(AZ962*DCF!H$10-DCF!H$5*MAX(AZ962*DCF!H$10,0)-MAX(AZ962-AY962,0)/Inputs!$B$10)*DCF!H$6</f>
        <v>1266.4641074488034</v>
      </c>
      <c r="CH962" s="15">
        <f ca="1">(BA962*DCF!I$10-DCF!I$5*MAX(BA962*DCF!I$10,0)-MAX(BA962-AZ962,0)/Inputs!$B$10)*DCF!I$6</f>
        <v>1391.4770368205036</v>
      </c>
      <c r="CI962" s="15">
        <f ca="1">(BB962*DCF!J$10-DCF!J$5*MAX(BB962*DCF!J$10,0)-MAX(BB962-BA962,0)/Inputs!$B$10)*DCF!J$6</f>
        <v>1641.4991246741233</v>
      </c>
      <c r="CJ962" s="15">
        <f ca="1">(BC962*DCF!K$10-DCF!K$5*MAX(BC962*DCF!K$10,0)-MAX(BC962-BB962,0)/Inputs!$B$10)*DCF!K$6</f>
        <v>1736.5395020678855</v>
      </c>
      <c r="CK962" s="15">
        <f ca="1">(BD962*DCF!L$10-DCF!L$5*MAX(BD962*DCF!L$10,0)-MAX(BD962-BC962,0)/Inputs!$B$10)*DCF!L$6</f>
        <v>1679.5014200095145</v>
      </c>
      <c r="CL962" s="15">
        <f ca="1">(BE962*DCF!M$10-DCF!M$5*MAX(BE962*DCF!M$10,0)-MAX(BE962-BD962,0)/Inputs!$B$10)*DCF!M$6</f>
        <v>1956.775013709974</v>
      </c>
      <c r="CM962" s="15">
        <f ca="1">(BF962*DCF!C$28-DCF!C$5*MAX(BF962*DCF!C$28,0)-MAX(BF962-Inputs!$B$13,0)/Inputs!$B$17)*DCF!C$6</f>
        <v>3911.9514823424079</v>
      </c>
      <c r="CN962" s="15">
        <f ca="1">(BG962*DCF!D$28-DCF!D$5*MAX(BG962*DCF!D$28,0)-MAX(BG962-BF962,0)/Inputs!$B$17)*DCF!D$6</f>
        <v>5356.1329553309097</v>
      </c>
      <c r="CO962" s="15">
        <f ca="1">(BH962*DCF!E$28-DCF!E$5*MAX(BH962*DCF!E$28,0)-MAX(BH962-BG962,0)/Inputs!$B$17)*DCF!E$6</f>
        <v>7163.5472429612819</v>
      </c>
      <c r="CP962" s="15">
        <f ca="1">(BI962*DCF!F$28-DCF!F$5*MAX(BI962*DCF!F$28,0)-MAX(BI962-BH962,0)/Inputs!$B$17)*DCF!F$6</f>
        <v>10304.752563071326</v>
      </c>
      <c r="CQ962" s="15">
        <f ca="1">(BJ962*DCF!G$28-DCF!G$5*MAX(BJ962*DCF!G$28,0)-MAX(BJ962-BI962,0)/Inputs!$B$17)*DCF!G$6</f>
        <v>11885.2892521745</v>
      </c>
      <c r="CR962" s="15">
        <f ca="1">(BK962*DCF!H$28-DCF!H$5*MAX(BK962*DCF!H$28,0)-MAX(BK962-BJ962,0)/Inputs!$B$17)*DCF!H$6</f>
        <v>14782.706024748672</v>
      </c>
      <c r="CS962" s="15">
        <f ca="1">(BL962*DCF!I$28-DCF!I$5*MAX(BL962*DCF!I$28,0)-MAX(BL962-BK962,0)/Inputs!$B$17)*DCF!I$6</f>
        <v>18503.850082469209</v>
      </c>
      <c r="CT962" s="15">
        <f ca="1">(BM962*DCF!J$28-DCF!J$5*MAX(BM962*DCF!J$28,0)-MAX(BM962-BL962,0)/Inputs!$B$17)*DCF!J$6</f>
        <v>22145.809710599315</v>
      </c>
      <c r="CU962" s="15">
        <f ca="1">(BN962*DCF!K$28-DCF!K$5*MAX(BN962*DCF!K$28,0)-MAX(BN962-BM962,0)/Inputs!$B$17)*DCF!K$6</f>
        <v>25392.715711725297</v>
      </c>
      <c r="CV962" s="15">
        <f ca="1">(BO962*DCF!L$28-DCF!L$5*MAX(BO962*DCF!L$28,0)-MAX(BO962-BN962,0)/Inputs!$B$17)*DCF!L$6</f>
        <v>30795.305289218933</v>
      </c>
      <c r="CW962" s="15">
        <f ca="1">(BP962*DCF!M$28-DCF!M$5*MAX(BP962*DCF!M$28,0)-MAX(BP962-BO962,0)/Inputs!$B$17)*DCF!M$6</f>
        <v>38371.373015727331</v>
      </c>
      <c r="CX962" s="15">
        <f ca="1">(BQ962*DCF!C$46-DCF!C$5*MAX(BQ962*DCF!C$46,0)-MAX(BQ962-Inputs!$B$20,0)/Inputs!$B$24)*DCF!C$6</f>
        <v>-1222.1467501150964</v>
      </c>
      <c r="CY962" s="15">
        <f ca="1">(BR962*DCF!D$46-DCF!D$5*MAX(BR962*DCF!D$46,0)-MAX(BR962-BQ962,0)/Inputs!$B$24)*DCF!D$6</f>
        <v>-1236.4076783185349</v>
      </c>
      <c r="CZ962" s="15">
        <f ca="1">(BS962*DCF!E$46-DCF!E$5*MAX(BS962*DCF!E$46,0)-MAX(BS962-BR962,0)/Inputs!$B$24)*DCF!E$6</f>
        <v>-3386.8941246268096</v>
      </c>
      <c r="DA962" s="15">
        <f ca="1">(BT962*DCF!F$46-DCF!F$5*MAX(BT962*DCF!F$46,0)-MAX(BT962-BS962,0)/Inputs!$B$24)*DCF!F$6</f>
        <v>-2231.2810075474126</v>
      </c>
      <c r="DB962" s="15">
        <f ca="1">(BU962*DCF!G$46-DCF!G$5*MAX(BU962*DCF!G$46,0)-MAX(BU962-BT962,0)/Inputs!$B$24)*DCF!G$6</f>
        <v>-3535.8457997116384</v>
      </c>
      <c r="DC962" s="15">
        <f ca="1">(BV962*DCF!H$46-DCF!H$5*MAX(BV962*DCF!H$46,0)-MAX(BV962-BU962,0)/Inputs!$B$24)*DCF!H$6</f>
        <v>-2100.6245650714081</v>
      </c>
      <c r="DD962" s="15">
        <f ca="1">(BW962*DCF!I$46-DCF!I$5*MAX(BW962*DCF!I$46,0)-MAX(BW962-BV962,0)/Inputs!$B$24)*DCF!I$6</f>
        <v>-2459.9853527654523</v>
      </c>
      <c r="DE962" s="15">
        <f ca="1">(BX962*DCF!J$46-DCF!J$5*MAX(BX962*DCF!J$46,0)-MAX(BX962-BW962,0)/Inputs!$B$24)*DCF!J$6</f>
        <v>-1148.3719831134899</v>
      </c>
      <c r="DF962" s="15">
        <f ca="1">(BY962*DCF!K$46-DCF!K$5*MAX(BY962*DCF!K$46,0)-MAX(BY962-BX962,0)/Inputs!$B$24)*DCF!K$6</f>
        <v>-1611.4093920275</v>
      </c>
      <c r="DG962" s="15">
        <f ca="1">(BZ962*DCF!L$46-DCF!L$5*MAX(BZ962*DCF!L$46,0)-MAX(BZ962-BY962,0)/Inputs!$B$24)*DCF!L$6</f>
        <v>-7832.7753827180431</v>
      </c>
      <c r="DH962" s="15">
        <f ca="1">(CA962*DCF!M$46-DCF!M$5*MAX(CA962*DCF!M$46,0)-MAX(CA962-BZ962,0)/Inputs!$B$24)*DCF!M$6</f>
        <v>4692.491074600317</v>
      </c>
      <c r="DI962" s="15">
        <f ca="1">SUM(CB962:CL962)+BE962*DCF!M$10*(1+Inputs!$B$30)*(1-Inputs!$B$33)*(1-Inputs!$B$30/Inputs!$B$31)/(Inputs!$B$29-Inputs!$B$30)*DCF!M$6</f>
        <v>63681.397857033509</v>
      </c>
      <c r="DJ962" s="15">
        <f ca="1">SUM(CM962:CW962)+BP962*DCF!M$28*(1+Inputs!$B$30)*(1-Inputs!$B$33)*(1-Inputs!$B$30/Inputs!$B$31)/(Inputs!$B$29-Inputs!$B$30)*DCF!M$6</f>
        <v>1037697.8272952731</v>
      </c>
      <c r="DK962" s="15">
        <f ca="1">SUM(CX962:DH962)+CA962*DCF!M$46*(1+Inputs!$B$30)*(1-Inputs!$B$33)*(1-Inputs!$B$30/Inputs!$B$31)/(Inputs!$B$29-Inputs!$B$30)*DCF!M$6</f>
        <v>324320.23037303146</v>
      </c>
      <c r="DM962" s="15">
        <f ca="1">DI962+DJ962+DK962+Inputs!$B$34+Inputs!$B$36-Inputs!$B$35</f>
        <v>1502550.455525338</v>
      </c>
    </row>
    <row r="963" spans="1:117" x14ac:dyDescent="0.75">
      <c r="A963" s="11">
        <v>950</v>
      </c>
      <c r="C963" s="24">
        <f t="shared" ca="1" si="544"/>
        <v>-1.1294632483090026</v>
      </c>
      <c r="D963" s="24">
        <f t="shared" ca="1" si="544"/>
        <v>0.61000907253412662</v>
      </c>
      <c r="E963" s="24">
        <f t="shared" ca="1" si="544"/>
        <v>1.7789617009807184</v>
      </c>
      <c r="F963" s="24">
        <f t="shared" ca="1" si="544"/>
        <v>0.81739056452469538</v>
      </c>
      <c r="G963" s="24">
        <f t="shared" ca="1" si="544"/>
        <v>0.6488449237351781</v>
      </c>
      <c r="H963" s="24">
        <f t="shared" ca="1" si="544"/>
        <v>1.3310988028408619</v>
      </c>
      <c r="I963" s="24">
        <f t="shared" ca="1" si="544"/>
        <v>0.85938765903421166</v>
      </c>
      <c r="J963" s="24">
        <f t="shared" ca="1" si="544"/>
        <v>-1.2887266523113061</v>
      </c>
      <c r="K963" s="24">
        <f t="shared" ca="1" si="544"/>
        <v>-0.27981811839195081</v>
      </c>
      <c r="L963" s="24">
        <f t="shared" ca="1" si="544"/>
        <v>4.9510636852771017E-2</v>
      </c>
      <c r="M963" s="24">
        <f t="shared" ca="1" si="544"/>
        <v>0.9851553065280827</v>
      </c>
      <c r="N963" s="24">
        <f ca="1">SQRT(Inputs!$B$38)*C963+SQRT(1-Inputs!$B$38)*_xlfn.NORM.S.INV(RAND())</f>
        <v>-0.18326727543787574</v>
      </c>
      <c r="O963" s="24">
        <f ca="1">SQRT(Inputs!$B$38)*D963+SQRT(1-Inputs!$B$38)*_xlfn.NORM.S.INV(RAND())</f>
        <v>-0.5018471704299069</v>
      </c>
      <c r="P963" s="24">
        <f ca="1">SQRT(Inputs!$B$38)*E963+SQRT(1-Inputs!$B$38)*_xlfn.NORM.S.INV(RAND())</f>
        <v>2.1720451572184669</v>
      </c>
      <c r="Q963" s="24">
        <f ca="1">SQRT(Inputs!$B$38)*F963+SQRT(1-Inputs!$B$38)*_xlfn.NORM.S.INV(RAND())</f>
        <v>-1.014759110252613</v>
      </c>
      <c r="R963" s="24">
        <f ca="1">SQRT(Inputs!$B$38)*G963+SQRT(1-Inputs!$B$38)*_xlfn.NORM.S.INV(RAND())</f>
        <v>0.24161899118069213</v>
      </c>
      <c r="S963" s="24">
        <f ca="1">SQRT(Inputs!$B$38)*H963+SQRT(1-Inputs!$B$38)*_xlfn.NORM.S.INV(RAND())</f>
        <v>1.5029820853928242</v>
      </c>
      <c r="T963" s="24">
        <f ca="1">SQRT(Inputs!$B$38)*I963+SQRT(1-Inputs!$B$38)*_xlfn.NORM.S.INV(RAND())</f>
        <v>0.64767391489063131</v>
      </c>
      <c r="U963" s="24">
        <f ca="1">SQRT(Inputs!$B$38)*J963+SQRT(1-Inputs!$B$38)*_xlfn.NORM.S.INV(RAND())</f>
        <v>-6.3107776474254584E-2</v>
      </c>
      <c r="V963" s="24">
        <f ca="1">SQRT(Inputs!$B$38)*K963+SQRT(1-Inputs!$B$38)*_xlfn.NORM.S.INV(RAND())</f>
        <v>0.97430916408868617</v>
      </c>
      <c r="W963" s="24">
        <f ca="1">SQRT(Inputs!$B$38)*L963+SQRT(1-Inputs!$B$38)*_xlfn.NORM.S.INV(RAND())</f>
        <v>-0.79036114295659687</v>
      </c>
      <c r="X963" s="24">
        <f ca="1">SQRT(Inputs!$B$38)*M963+SQRT(1-Inputs!$B$38)*_xlfn.NORM.S.INV(RAND())</f>
        <v>0.23159856393214162</v>
      </c>
      <c r="Y963" s="24">
        <f ca="1">SQRT(Inputs!$B$38)*C963+SQRT(1-Inputs!$B$38)*_xlfn.NORM.S.INV(RAND())</f>
        <v>-1.1598478272929191</v>
      </c>
      <c r="Z963" s="24">
        <f ca="1">SQRT(Inputs!$B$38)*D963+SQRT(1-Inputs!$B$38)*_xlfn.NORM.S.INV(RAND())</f>
        <v>0.82824686118307489</v>
      </c>
      <c r="AA963" s="24">
        <f ca="1">SQRT(Inputs!$B$38)*E963+SQRT(1-Inputs!$B$38)*_xlfn.NORM.S.INV(RAND())</f>
        <v>1.1839747582141174</v>
      </c>
      <c r="AB963" s="24">
        <f ca="1">SQRT(Inputs!$B$38)*F963+SQRT(1-Inputs!$B$38)*_xlfn.NORM.S.INV(RAND())</f>
        <v>-0.41067858046448857</v>
      </c>
      <c r="AC963" s="24">
        <f ca="1">SQRT(Inputs!$B$38)*G963+SQRT(1-Inputs!$B$38)*_xlfn.NORM.S.INV(RAND())</f>
        <v>0.39180030717746989</v>
      </c>
      <c r="AD963" s="24">
        <f ca="1">SQRT(Inputs!$B$38)*H963+SQRT(1-Inputs!$B$38)*_xlfn.NORM.S.INV(RAND())</f>
        <v>0.56510969256343047</v>
      </c>
      <c r="AE963" s="24">
        <f ca="1">SQRT(Inputs!$B$38)*I963+SQRT(1-Inputs!$B$38)*_xlfn.NORM.S.INV(RAND())</f>
        <v>0.61084102745379687</v>
      </c>
      <c r="AF963" s="24">
        <f ca="1">SQRT(Inputs!$B$38)*J963+SQRT(1-Inputs!$B$38)*_xlfn.NORM.S.INV(RAND())</f>
        <v>-0.14905420742706055</v>
      </c>
      <c r="AG963" s="24">
        <f ca="1">SQRT(Inputs!$B$38)*K963+SQRT(1-Inputs!$B$38)*_xlfn.NORM.S.INV(RAND())</f>
        <v>-0.5589189722561666</v>
      </c>
      <c r="AH963" s="24">
        <f ca="1">SQRT(Inputs!$B$38)*L963+SQRT(1-Inputs!$B$38)*_xlfn.NORM.S.INV(RAND())</f>
        <v>-0.42321340418362063</v>
      </c>
      <c r="AI963" s="24">
        <f ca="1">SQRT(Inputs!$B$38)*M963+SQRT(1-Inputs!$B$38)*_xlfn.NORM.S.INV(RAND())</f>
        <v>1.1872523889023734</v>
      </c>
      <c r="AJ963" s="24">
        <f ca="1">SQRT(Inputs!$B$38)*C963+SQRT(1-Inputs!$B$38)*_xlfn.NORM.S.INV(RAND())</f>
        <v>-0.55548592042817724</v>
      </c>
      <c r="AK963" s="24">
        <f ca="1">SQRT(Inputs!$B$38)*D963+SQRT(1-Inputs!$B$38)*_xlfn.NORM.S.INV(RAND())</f>
        <v>1.0927593597309455</v>
      </c>
      <c r="AL963" s="24">
        <f ca="1">SQRT(Inputs!$B$38)*E963+SQRT(1-Inputs!$B$38)*_xlfn.NORM.S.INV(RAND())</f>
        <v>-0.89152704125512749</v>
      </c>
      <c r="AM963" s="24">
        <f ca="1">SQRT(Inputs!$B$38)*F963+SQRT(1-Inputs!$B$38)*_xlfn.NORM.S.INV(RAND())</f>
        <v>0.33629067623718167</v>
      </c>
      <c r="AN963" s="24">
        <f ca="1">SQRT(Inputs!$B$38)*G963+SQRT(1-Inputs!$B$38)*_xlfn.NORM.S.INV(RAND())</f>
        <v>1.1184015024976164</v>
      </c>
      <c r="AO963" s="24">
        <f ca="1">SQRT(Inputs!$B$38)*H963+SQRT(1-Inputs!$B$38)*_xlfn.NORM.S.INV(RAND())</f>
        <v>1.0347536898454632</v>
      </c>
      <c r="AP963" s="24">
        <f ca="1">SQRT(Inputs!$B$38)*I963+SQRT(1-Inputs!$B$38)*_xlfn.NORM.S.INV(RAND())</f>
        <v>0.32602343961789271</v>
      </c>
      <c r="AQ963" s="24">
        <f ca="1">SQRT(Inputs!$B$38)*J963+SQRT(1-Inputs!$B$38)*_xlfn.NORM.S.INV(RAND())</f>
        <v>-1.046553530101564</v>
      </c>
      <c r="AR963" s="24">
        <f ca="1">SQRT(Inputs!$B$38)*K963+SQRT(1-Inputs!$B$38)*_xlfn.NORM.S.INV(RAND())</f>
        <v>-0.66138007198989635</v>
      </c>
      <c r="AS963" s="24">
        <f ca="1">SQRT(Inputs!$B$38)*L963+SQRT(1-Inputs!$B$38)*_xlfn.NORM.S.INV(RAND())</f>
        <v>-0.90663480776299177</v>
      </c>
      <c r="AT963" s="24">
        <f ca="1">SQRT(Inputs!$B$38)*M963+SQRT(1-Inputs!$B$38)*_xlfn.NORM.S.INV(RAND())</f>
        <v>-0.8967282061101467</v>
      </c>
      <c r="AU963" s="15">
        <f ca="1">Inputs!$B$6*EXP($B$8-0.5*C$5^2+C$5*N963)</f>
        <v>4817.1915859165847</v>
      </c>
      <c r="AV963" s="15">
        <f t="shared" ca="1" si="510"/>
        <v>5446.5718157931342</v>
      </c>
      <c r="AW963" s="15">
        <f t="shared" ca="1" si="511"/>
        <v>8901.7686994207925</v>
      </c>
      <c r="AX963" s="15">
        <f t="shared" ca="1" si="512"/>
        <v>9574.0964513926556</v>
      </c>
      <c r="AY963" s="15">
        <f t="shared" ca="1" si="513"/>
        <v>12035.393001501914</v>
      </c>
      <c r="AZ963" s="15">
        <f t="shared" ca="1" si="514"/>
        <v>17369.020467981398</v>
      </c>
      <c r="BA963" s="15">
        <f t="shared" ca="1" si="515"/>
        <v>22745.988560236849</v>
      </c>
      <c r="BB963" s="15">
        <f t="shared" ca="1" si="516"/>
        <v>27672.500561751745</v>
      </c>
      <c r="BC963" s="15">
        <f t="shared" ca="1" si="517"/>
        <v>37233.995191718357</v>
      </c>
      <c r="BD963" s="15">
        <f t="shared" ca="1" si="518"/>
        <v>42364.669715983873</v>
      </c>
      <c r="BE963" s="15">
        <f t="shared" ca="1" si="519"/>
        <v>53019.146281768204</v>
      </c>
      <c r="BF963" s="15">
        <f ca="1">Inputs!$B$13*EXP($B$9-0.5*C$6^2+C$6*Y963)</f>
        <v>10989.901429229232</v>
      </c>
      <c r="BG963" s="15">
        <f t="shared" ca="1" si="520"/>
        <v>15552.758289926038</v>
      </c>
      <c r="BH963" s="15">
        <f t="shared" ca="1" si="521"/>
        <v>23125.763738138932</v>
      </c>
      <c r="BI963" s="15">
        <f t="shared" ca="1" si="522"/>
        <v>26575.319501969148</v>
      </c>
      <c r="BJ963" s="15">
        <f t="shared" ca="1" si="523"/>
        <v>34472.534836125174</v>
      </c>
      <c r="BK963" s="15">
        <f t="shared" ca="1" si="524"/>
        <v>45692.034762580595</v>
      </c>
      <c r="BL963" s="15">
        <f t="shared" ca="1" si="525"/>
        <v>60750.757559766134</v>
      </c>
      <c r="BM963" s="15">
        <f t="shared" ca="1" si="526"/>
        <v>73305.77078497257</v>
      </c>
      <c r="BN963" s="15">
        <f t="shared" ca="1" si="527"/>
        <v>84316.126780564038</v>
      </c>
      <c r="BO963" s="15">
        <f t="shared" ca="1" si="528"/>
        <v>98762.25521926886</v>
      </c>
      <c r="BP963" s="15">
        <f t="shared" ca="1" si="529"/>
        <v>139059.44911458116</v>
      </c>
      <c r="BQ963" s="15">
        <f ca="1">Inputs!$B$20*EXP($B$10-0.5*C$7^2+C$7*AJ963)</f>
        <v>3522.4337859025995</v>
      </c>
      <c r="BR963" s="15">
        <f t="shared" ca="1" si="530"/>
        <v>6762.361853947662</v>
      </c>
      <c r="BS963" s="15">
        <f t="shared" ca="1" si="531"/>
        <v>7168.456438567594</v>
      </c>
      <c r="BT963" s="15">
        <f t="shared" ca="1" si="532"/>
        <v>10795.303578159443</v>
      </c>
      <c r="BU963" s="15">
        <f t="shared" ca="1" si="533"/>
        <v>19610.51662290184</v>
      </c>
      <c r="BV963" s="15">
        <f t="shared" ca="1" si="534"/>
        <v>34447.100385663507</v>
      </c>
      <c r="BW963" s="15">
        <f t="shared" ca="1" si="535"/>
        <v>51502.986097315603</v>
      </c>
      <c r="BX963" s="15">
        <f t="shared" ca="1" si="536"/>
        <v>58401.874833190654</v>
      </c>
      <c r="BY963" s="15">
        <f t="shared" ca="1" si="537"/>
        <v>72104.547176086431</v>
      </c>
      <c r="BZ963" s="15">
        <f t="shared" ca="1" si="538"/>
        <v>85640.609670757069</v>
      </c>
      <c r="CA963" s="15">
        <f t="shared" ca="1" si="539"/>
        <v>102578.82603317439</v>
      </c>
      <c r="CB963" s="15">
        <f ca="1">(AU963*DCF!C$10-DCF!C$5*MAX(AU963*DCF!C$10,0)-MAX(AU963-Inputs!$B$6,0)/Inputs!$B$10)*DCF!C$6</f>
        <v>1044.1085205025429</v>
      </c>
      <c r="CC963" s="15">
        <f ca="1">(AV963*DCF!D$10-DCF!D$5*MAX(AV963*DCF!D$10,0)-MAX(AV963-AU963,0)/Inputs!$B$10)*DCF!D$6</f>
        <v>1174.107083782118</v>
      </c>
      <c r="CD963" s="15">
        <f ca="1">(AW963*DCF!E$10-DCF!E$5*MAX(AW963*DCF!E$10,0)-MAX(AW963-AV963,0)/Inputs!$B$10)*DCF!E$6</f>
        <v>1277.0232647732112</v>
      </c>
      <c r="CE963" s="15">
        <f ca="1">(AX963*DCF!F$10-DCF!F$5*MAX(AX963*DCF!F$10,0)-MAX(AX963-AW963,0)/Inputs!$B$10)*DCF!F$6</f>
        <v>1950.115261036626</v>
      </c>
      <c r="CF963" s="15">
        <f ca="1">(AY963*DCF!G$10-DCF!G$5*MAX(AY963*DCF!G$10,0)-MAX(AY963-AX963,0)/Inputs!$B$10)*DCF!G$6</f>
        <v>2006.6668189300658</v>
      </c>
      <c r="CG963" s="15">
        <f ca="1">(AZ963*DCF!H$10-DCF!H$5*MAX(AZ963*DCF!H$10,0)-MAX(AZ963-AY963,0)/Inputs!$B$10)*DCF!H$6</f>
        <v>2425.1266077542568</v>
      </c>
      <c r="CH963" s="15">
        <f ca="1">(BA963*DCF!I$10-DCF!I$5*MAX(BA963*DCF!I$10,0)-MAX(BA963-AZ963,0)/Inputs!$B$10)*DCF!I$6</f>
        <v>3272.8511747017678</v>
      </c>
      <c r="CI963" s="15">
        <f ca="1">(BB963*DCF!J$10-DCF!J$5*MAX(BB963*DCF!J$10,0)-MAX(BB963-BA963,0)/Inputs!$B$10)*DCF!J$6</f>
        <v>4002.1335941453808</v>
      </c>
      <c r="CJ963" s="15">
        <f ca="1">(BC963*DCF!K$10-DCF!K$5*MAX(BC963*DCF!K$10,0)-MAX(BC963-BB963,0)/Inputs!$B$10)*DCF!K$6</f>
        <v>4655.611548959112</v>
      </c>
      <c r="CK963" s="15">
        <f ca="1">(BD963*DCF!L$10-DCF!L$5*MAX(BD963*DCF!L$10,0)-MAX(BD963-BC963,0)/Inputs!$B$10)*DCF!L$6</f>
        <v>5725.9185094962804</v>
      </c>
      <c r="CL963" s="15">
        <f ca="1">(BE963*DCF!M$10-DCF!M$5*MAX(BE963*DCF!M$10,0)-MAX(BE963-BD963,0)/Inputs!$B$10)*DCF!M$6</f>
        <v>6208.8962245873672</v>
      </c>
      <c r="CM963" s="15">
        <f ca="1">(BF963*DCF!C$28-DCF!C$5*MAX(BF963*DCF!C$28,0)-MAX(BF963-Inputs!$B$13,0)/Inputs!$B$17)*DCF!C$6</f>
        <v>3354.0458430205449</v>
      </c>
      <c r="CN963" s="15">
        <f ca="1">(BG963*DCF!D$28-DCF!D$5*MAX(BG963*DCF!D$28,0)-MAX(BG963-BF963,0)/Inputs!$B$17)*DCF!D$6</f>
        <v>3607.1794485969522</v>
      </c>
      <c r="CO963" s="15">
        <f ca="1">(BH963*DCF!E$28-DCF!E$5*MAX(BH963*DCF!E$28,0)-MAX(BH963-BG963,0)/Inputs!$B$17)*DCF!E$6</f>
        <v>5057.0929451734746</v>
      </c>
      <c r="CP963" s="15">
        <f ca="1">(BI963*DCF!F$28-DCF!F$5*MAX(BI963*DCF!F$28,0)-MAX(BI963-BH963,0)/Inputs!$B$17)*DCF!F$6</f>
        <v>6586.4530767548804</v>
      </c>
      <c r="CQ963" s="15">
        <f ca="1">(BJ963*DCF!G$28-DCF!G$5*MAX(BJ963*DCF!G$28,0)-MAX(BJ963-BI963,0)/Inputs!$B$17)*DCF!G$6</f>
        <v>7615.9271013574353</v>
      </c>
      <c r="CR963" s="15">
        <f ca="1">(BK963*DCF!H$28-DCF!H$5*MAX(BK963*DCF!H$28,0)-MAX(BK963-BJ963,0)/Inputs!$B$17)*DCF!H$6</f>
        <v>9556.9488750212677</v>
      </c>
      <c r="CS963" s="15">
        <f ca="1">(BL963*DCF!I$28-DCF!I$5*MAX(BL963*DCF!I$28,0)-MAX(BL963-BK963,0)/Inputs!$B$17)*DCF!I$6</f>
        <v>12124.33676608862</v>
      </c>
      <c r="CT963" s="15">
        <f ca="1">(BM963*DCF!J$28-DCF!J$5*MAX(BM963*DCF!J$28,0)-MAX(BM963-BL963,0)/Inputs!$B$17)*DCF!J$6</f>
        <v>14688.580274091251</v>
      </c>
      <c r="CU963" s="15">
        <f ca="1">(BN963*DCF!K$28-DCF!K$5*MAX(BN963*DCF!K$28,0)-MAX(BN963-BM963,0)/Inputs!$B$17)*DCF!K$6</f>
        <v>16457.53029521857</v>
      </c>
      <c r="CV963" s="15">
        <f ca="1">(BO963*DCF!L$28-DCF!L$5*MAX(BO963*DCF!L$28,0)-MAX(BO963-BN963,0)/Inputs!$B$17)*DCF!L$6</f>
        <v>18070.539401943231</v>
      </c>
      <c r="CW963" s="15">
        <f ca="1">(BP963*DCF!M$28-DCF!M$5*MAX(BP963*DCF!M$28,0)-MAX(BP963-BO963,0)/Inputs!$B$17)*DCF!M$6</f>
        <v>21951.926743856875</v>
      </c>
      <c r="CX963" s="15">
        <f ca="1">(BQ963*DCF!C$46-DCF!C$5*MAX(BQ963*DCF!C$46,0)-MAX(BQ963-Inputs!$B$20,0)/Inputs!$B$24)*DCF!C$6</f>
        <v>-961.96336205722821</v>
      </c>
      <c r="CY963" s="15">
        <f ca="1">(BR963*DCF!D$46-DCF!D$5*MAX(BR963*DCF!D$46,0)-MAX(BR963-BQ963,0)/Inputs!$B$24)*DCF!D$6</f>
        <v>-2536.6278809419759</v>
      </c>
      <c r="CZ963" s="15">
        <f ca="1">(BS963*DCF!E$46-DCF!E$5*MAX(BS963*DCF!E$46,0)-MAX(BS963-BR963,0)/Inputs!$B$24)*DCF!E$6</f>
        <v>-1007.7537607297807</v>
      </c>
      <c r="DA963" s="15">
        <f ca="1">(BT963*DCF!F$46-DCF!F$5*MAX(BT963*DCF!F$46,0)-MAX(BT963-BS963,0)/Inputs!$B$24)*DCF!F$6</f>
        <v>-2106.8319565868969</v>
      </c>
      <c r="DB963" s="15">
        <f ca="1">(BU963*DCF!G$46-DCF!G$5*MAX(BU963*DCF!G$46,0)-MAX(BU963-BT963,0)/Inputs!$B$24)*DCF!G$6</f>
        <v>-3624.9225344524284</v>
      </c>
      <c r="DC963" s="15">
        <f ca="1">(BV963*DCF!H$46-DCF!H$5*MAX(BV963*DCF!H$46,0)-MAX(BV963-BU963,0)/Inputs!$B$24)*DCF!H$6</f>
        <v>-4610.3774990212469</v>
      </c>
      <c r="DD963" s="15">
        <f ca="1">(BW963*DCF!I$46-DCF!I$5*MAX(BW963*DCF!I$46,0)-MAX(BW963-BV963,0)/Inputs!$B$24)*DCF!I$6</f>
        <v>-3706.6035465547307</v>
      </c>
      <c r="DE963" s="15">
        <f ca="1">(BX963*DCF!J$46-DCF!J$5*MAX(BX963*DCF!J$46,0)-MAX(BX963-BW963,0)/Inputs!$B$24)*DCF!J$6</f>
        <v>620.32452043736191</v>
      </c>
      <c r="DF963" s="15">
        <f ca="1">(BY963*DCF!K$46-DCF!K$5*MAX(BY963*DCF!K$46,0)-MAX(BY963-BX963,0)/Inputs!$B$24)*DCF!K$6</f>
        <v>762.06241006215635</v>
      </c>
      <c r="DG963" s="15">
        <f ca="1">(BZ963*DCF!L$46-DCF!L$5*MAX(BZ963*DCF!L$46,0)-MAX(BZ963-BY963,0)/Inputs!$B$24)*DCF!L$6</f>
        <v>2856.6838005524351</v>
      </c>
      <c r="DH963" s="15">
        <f ca="1">(CA963*DCF!M$46-DCF!M$5*MAX(CA963*DCF!M$46,0)-MAX(CA963-BZ963,0)/Inputs!$B$24)*DCF!M$6</f>
        <v>4500.7381611935889</v>
      </c>
      <c r="DI963" s="15">
        <f ca="1">SUM(CB963:CL963)+BE963*DCF!M$10*(1+Inputs!$B$30)*(1-Inputs!$B$33)*(1-Inputs!$B$30/Inputs!$B$31)/(Inputs!$B$29-Inputs!$B$30)*DCF!M$6</f>
        <v>181295.54381645736</v>
      </c>
      <c r="DJ963" s="15">
        <f ca="1">SUM(CM963:CW963)+BP963*DCF!M$28*(1+Inputs!$B$30)*(1-Inputs!$B$33)*(1-Inputs!$B$30/Inputs!$B$31)/(Inputs!$B$29-Inputs!$B$30)*DCF!M$6</f>
        <v>635076.27511342312</v>
      </c>
      <c r="DK963" s="15">
        <f ca="1">SUM(CX963:DH963)+CA963*DCF!M$46*(1+Inputs!$B$30)*(1-Inputs!$B$33)*(1-Inputs!$B$30/Inputs!$B$31)/(Inputs!$B$29-Inputs!$B$30)*DCF!M$6</f>
        <v>148783.74463794063</v>
      </c>
      <c r="DM963" s="15">
        <f ca="1">DI963+DJ963+DK963+Inputs!$B$34+Inputs!$B$36-Inputs!$B$35</f>
        <v>1042006.5635678212</v>
      </c>
    </row>
    <row r="964" spans="1:117" x14ac:dyDescent="0.75">
      <c r="A964" s="11">
        <v>951</v>
      </c>
      <c r="C964" s="24">
        <f t="shared" ref="C964:M973" ca="1" si="545">_xlfn.NORM.S.INV(RAND())</f>
        <v>1.0721978779904919</v>
      </c>
      <c r="D964" s="24">
        <f t="shared" ca="1" si="545"/>
        <v>-2.0648414448954336E-2</v>
      </c>
      <c r="E964" s="24">
        <f t="shared" ca="1" si="545"/>
        <v>0.44624515764852452</v>
      </c>
      <c r="F964" s="24">
        <f t="shared" ca="1" si="545"/>
        <v>-1.4516906210961142</v>
      </c>
      <c r="G964" s="24">
        <f t="shared" ca="1" si="545"/>
        <v>8.0843358569638674E-2</v>
      </c>
      <c r="H964" s="24">
        <f t="shared" ca="1" si="545"/>
        <v>6.1976858253062525E-2</v>
      </c>
      <c r="I964" s="24">
        <f t="shared" ca="1" si="545"/>
        <v>-0.71362753520168509</v>
      </c>
      <c r="J964" s="24">
        <f t="shared" ca="1" si="545"/>
        <v>-0.90225622316672183</v>
      </c>
      <c r="K964" s="24">
        <f t="shared" ca="1" si="545"/>
        <v>-1.5503844250416488</v>
      </c>
      <c r="L964" s="24">
        <f t="shared" ca="1" si="545"/>
        <v>1.6205438712674776</v>
      </c>
      <c r="M964" s="24">
        <f t="shared" ca="1" si="545"/>
        <v>-0.81979183972495806</v>
      </c>
      <c r="N964" s="24">
        <f ca="1">SQRT(Inputs!$B$38)*C964+SQRT(1-Inputs!$B$38)*_xlfn.NORM.S.INV(RAND())</f>
        <v>-0.81608495095932643</v>
      </c>
      <c r="O964" s="24">
        <f ca="1">SQRT(Inputs!$B$38)*D964+SQRT(1-Inputs!$B$38)*_xlfn.NORM.S.INV(RAND())</f>
        <v>0.81870350773284795</v>
      </c>
      <c r="P964" s="24">
        <f ca="1">SQRT(Inputs!$B$38)*E964+SQRT(1-Inputs!$B$38)*_xlfn.NORM.S.INV(RAND())</f>
        <v>-6.55520945582026E-2</v>
      </c>
      <c r="Q964" s="24">
        <f ca="1">SQRT(Inputs!$B$38)*F964+SQRT(1-Inputs!$B$38)*_xlfn.NORM.S.INV(RAND())</f>
        <v>-0.38226824139816135</v>
      </c>
      <c r="R964" s="24">
        <f ca="1">SQRT(Inputs!$B$38)*G964+SQRT(1-Inputs!$B$38)*_xlfn.NORM.S.INV(RAND())</f>
        <v>0.15266046237422126</v>
      </c>
      <c r="S964" s="24">
        <f ca="1">SQRT(Inputs!$B$38)*H964+SQRT(1-Inputs!$B$38)*_xlfn.NORM.S.INV(RAND())</f>
        <v>0.35413522029067307</v>
      </c>
      <c r="T964" s="24">
        <f ca="1">SQRT(Inputs!$B$38)*I964+SQRT(1-Inputs!$B$38)*_xlfn.NORM.S.INV(RAND())</f>
        <v>-1.0514980747909348</v>
      </c>
      <c r="U964" s="24">
        <f ca="1">SQRT(Inputs!$B$38)*J964+SQRT(1-Inputs!$B$38)*_xlfn.NORM.S.INV(RAND())</f>
        <v>-1.4675582439360713</v>
      </c>
      <c r="V964" s="24">
        <f ca="1">SQRT(Inputs!$B$38)*K964+SQRT(1-Inputs!$B$38)*_xlfn.NORM.S.INV(RAND())</f>
        <v>-1.9586232243815274</v>
      </c>
      <c r="W964" s="24">
        <f ca="1">SQRT(Inputs!$B$38)*L964+SQRT(1-Inputs!$B$38)*_xlfn.NORM.S.INV(RAND())</f>
        <v>0.53002863569916259</v>
      </c>
      <c r="X964" s="24">
        <f ca="1">SQRT(Inputs!$B$38)*M964+SQRT(1-Inputs!$B$38)*_xlfn.NORM.S.INV(RAND())</f>
        <v>-9.103497806219113E-2</v>
      </c>
      <c r="Y964" s="24">
        <f ca="1">SQRT(Inputs!$B$38)*C964+SQRT(1-Inputs!$B$38)*_xlfn.NORM.S.INV(RAND())</f>
        <v>0.68683094326689431</v>
      </c>
      <c r="Z964" s="24">
        <f ca="1">SQRT(Inputs!$B$38)*D964+SQRT(1-Inputs!$B$38)*_xlfn.NORM.S.INV(RAND())</f>
        <v>-3.111835001794945E-2</v>
      </c>
      <c r="AA964" s="24">
        <f ca="1">SQRT(Inputs!$B$38)*E964+SQRT(1-Inputs!$B$38)*_xlfn.NORM.S.INV(RAND())</f>
        <v>0.69335981294708771</v>
      </c>
      <c r="AB964" s="24">
        <f ca="1">SQRT(Inputs!$B$38)*F964+SQRT(1-Inputs!$B$38)*_xlfn.NORM.S.INV(RAND())</f>
        <v>-0.90133775865432764</v>
      </c>
      <c r="AC964" s="24">
        <f ca="1">SQRT(Inputs!$B$38)*G964+SQRT(1-Inputs!$B$38)*_xlfn.NORM.S.INV(RAND())</f>
        <v>0.73703075291999254</v>
      </c>
      <c r="AD964" s="24">
        <f ca="1">SQRT(Inputs!$B$38)*H964+SQRT(1-Inputs!$B$38)*_xlfn.NORM.S.INV(RAND())</f>
        <v>-0.59313878388938168</v>
      </c>
      <c r="AE964" s="24">
        <f ca="1">SQRT(Inputs!$B$38)*I964+SQRT(1-Inputs!$B$38)*_xlfn.NORM.S.INV(RAND())</f>
        <v>-1.0210926218227256</v>
      </c>
      <c r="AF964" s="24">
        <f ca="1">SQRT(Inputs!$B$38)*J964+SQRT(1-Inputs!$B$38)*_xlfn.NORM.S.INV(RAND())</f>
        <v>1.9549372459680936</v>
      </c>
      <c r="AG964" s="24">
        <f ca="1">SQRT(Inputs!$B$38)*K964+SQRT(1-Inputs!$B$38)*_xlfn.NORM.S.INV(RAND())</f>
        <v>-1.1344202774175127</v>
      </c>
      <c r="AH964" s="24">
        <f ca="1">SQRT(Inputs!$B$38)*L964+SQRT(1-Inputs!$B$38)*_xlfn.NORM.S.INV(RAND())</f>
        <v>1.4064926306576107</v>
      </c>
      <c r="AI964" s="24">
        <f ca="1">SQRT(Inputs!$B$38)*M964+SQRT(1-Inputs!$B$38)*_xlfn.NORM.S.INV(RAND())</f>
        <v>4.6976854507192523E-2</v>
      </c>
      <c r="AJ964" s="24">
        <f ca="1">SQRT(Inputs!$B$38)*C964+SQRT(1-Inputs!$B$38)*_xlfn.NORM.S.INV(RAND())</f>
        <v>0.22592347910877275</v>
      </c>
      <c r="AK964" s="24">
        <f ca="1">SQRT(Inputs!$B$38)*D964+SQRT(1-Inputs!$B$38)*_xlfn.NORM.S.INV(RAND())</f>
        <v>0.54226451972976153</v>
      </c>
      <c r="AL964" s="24">
        <f ca="1">SQRT(Inputs!$B$38)*E964+SQRT(1-Inputs!$B$38)*_xlfn.NORM.S.INV(RAND())</f>
        <v>0.72688809550996125</v>
      </c>
      <c r="AM964" s="24">
        <f ca="1">SQRT(Inputs!$B$38)*F964+SQRT(1-Inputs!$B$38)*_xlfn.NORM.S.INV(RAND())</f>
        <v>-0.28384802475687121</v>
      </c>
      <c r="AN964" s="24">
        <f ca="1">SQRT(Inputs!$B$38)*G964+SQRT(1-Inputs!$B$38)*_xlfn.NORM.S.INV(RAND())</f>
        <v>1.0955283923982759</v>
      </c>
      <c r="AO964" s="24">
        <f ca="1">SQRT(Inputs!$B$38)*H964+SQRT(1-Inputs!$B$38)*_xlfn.NORM.S.INV(RAND())</f>
        <v>0.99685486959441161</v>
      </c>
      <c r="AP964" s="24">
        <f ca="1">SQRT(Inputs!$B$38)*I964+SQRT(1-Inputs!$B$38)*_xlfn.NORM.S.INV(RAND())</f>
        <v>0.11470407355381818</v>
      </c>
      <c r="AQ964" s="24">
        <f ca="1">SQRT(Inputs!$B$38)*J964+SQRT(1-Inputs!$B$38)*_xlfn.NORM.S.INV(RAND())</f>
        <v>0.13647223925521779</v>
      </c>
      <c r="AR964" s="24">
        <f ca="1">SQRT(Inputs!$B$38)*K964+SQRT(1-Inputs!$B$38)*_xlfn.NORM.S.INV(RAND())</f>
        <v>-2.4081139721485685</v>
      </c>
      <c r="AS964" s="24">
        <f ca="1">SQRT(Inputs!$B$38)*L964+SQRT(1-Inputs!$B$38)*_xlfn.NORM.S.INV(RAND())</f>
        <v>1.1261951213445034</v>
      </c>
      <c r="AT964" s="24">
        <f ca="1">SQRT(Inputs!$B$38)*M964+SQRT(1-Inputs!$B$38)*_xlfn.NORM.S.INV(RAND())</f>
        <v>-0.20392818555624689</v>
      </c>
      <c r="AU964" s="15">
        <f ca="1">Inputs!$B$6*EXP($B$8-0.5*C$5^2+C$5*N964)</f>
        <v>4348.1695197491954</v>
      </c>
      <c r="AV964" s="15">
        <f t="shared" ca="1" si="510"/>
        <v>5969.8001807076407</v>
      </c>
      <c r="AW964" s="15">
        <f t="shared" ca="1" si="511"/>
        <v>7215.0371153271199</v>
      </c>
      <c r="AX964" s="15">
        <f t="shared" ca="1" si="512"/>
        <v>8398.0323180721844</v>
      </c>
      <c r="AY964" s="15">
        <f t="shared" ca="1" si="513"/>
        <v>10447.876032026235</v>
      </c>
      <c r="AZ964" s="15">
        <f t="shared" ca="1" si="514"/>
        <v>13286.185567803701</v>
      </c>
      <c r="BA964" s="15">
        <f t="shared" ca="1" si="515"/>
        <v>14564.551662363559</v>
      </c>
      <c r="BB964" s="15">
        <f t="shared" ca="1" si="516"/>
        <v>15393.257094591792</v>
      </c>
      <c r="BC964" s="15">
        <f t="shared" ca="1" si="517"/>
        <v>15605.087108364816</v>
      </c>
      <c r="BD964" s="15">
        <f t="shared" ca="1" si="518"/>
        <v>20089.358214613716</v>
      </c>
      <c r="BE964" s="15">
        <f t="shared" ca="1" si="519"/>
        <v>24413.664922574331</v>
      </c>
      <c r="BF964" s="15">
        <f ca="1">Inputs!$B$13*EXP($B$9-0.5*C$6^2+C$6*Y964)</f>
        <v>15848.527603975645</v>
      </c>
      <c r="BG964" s="15">
        <f t="shared" ca="1" si="520"/>
        <v>19207.01001849824</v>
      </c>
      <c r="BH964" s="15">
        <f t="shared" ca="1" si="521"/>
        <v>26327.460095882998</v>
      </c>
      <c r="BI964" s="15">
        <f t="shared" ca="1" si="522"/>
        <v>28053.857325595367</v>
      </c>
      <c r="BJ964" s="15">
        <f t="shared" ca="1" si="523"/>
        <v>38247.168586151594</v>
      </c>
      <c r="BK964" s="15">
        <f t="shared" ca="1" si="524"/>
        <v>43299.575485938534</v>
      </c>
      <c r="BL964" s="15">
        <f t="shared" ca="1" si="525"/>
        <v>46595.94143222805</v>
      </c>
      <c r="BM964" s="15">
        <f t="shared" ca="1" si="526"/>
        <v>73020.994565502901</v>
      </c>
      <c r="BN964" s="15">
        <f t="shared" ca="1" si="527"/>
        <v>78391.469483903871</v>
      </c>
      <c r="BO964" s="15">
        <f t="shared" ca="1" si="528"/>
        <v>113584.03075297378</v>
      </c>
      <c r="BP964" s="15">
        <f t="shared" ca="1" si="529"/>
        <v>140546.70683731121</v>
      </c>
      <c r="BQ964" s="15">
        <f ca="1">Inputs!$B$20*EXP($B$10-0.5*C$7^2+C$7*AJ964)</f>
        <v>4647.3843390822494</v>
      </c>
      <c r="BR964" s="15">
        <f t="shared" ca="1" si="530"/>
        <v>7490.971119180178</v>
      </c>
      <c r="BS964" s="15">
        <f t="shared" ca="1" si="531"/>
        <v>12639.541508904207</v>
      </c>
      <c r="BT964" s="15">
        <f t="shared" ca="1" si="532"/>
        <v>16176.645635074932</v>
      </c>
      <c r="BU964" s="15">
        <f t="shared" ca="1" si="533"/>
        <v>29223.955606807867</v>
      </c>
      <c r="BV964" s="15">
        <f t="shared" ca="1" si="534"/>
        <v>50897.258493799978</v>
      </c>
      <c r="BW964" s="15">
        <f t="shared" ca="1" si="535"/>
        <v>72769.611336547445</v>
      </c>
      <c r="BX964" s="15">
        <f t="shared" ca="1" si="536"/>
        <v>104603.04967644937</v>
      </c>
      <c r="BY964" s="15">
        <f t="shared" ca="1" si="537"/>
        <v>92457.441445712611</v>
      </c>
      <c r="BZ964" s="15">
        <f t="shared" ca="1" si="538"/>
        <v>159571.77353865182</v>
      </c>
      <c r="CA964" s="15">
        <f t="shared" ca="1" si="539"/>
        <v>216172.53831756429</v>
      </c>
      <c r="CB964" s="15">
        <f ca="1">(AU964*DCF!C$10-DCF!C$5*MAX(AU964*DCF!C$10,0)-MAX(AU964-Inputs!$B$6,0)/Inputs!$B$10)*DCF!C$6</f>
        <v>1047.4527314331954</v>
      </c>
      <c r="CC964" s="15">
        <f ca="1">(AV964*DCF!D$10-DCF!D$5*MAX(AV964*DCF!D$10,0)-MAX(AV964-AU964,0)/Inputs!$B$10)*DCF!D$6</f>
        <v>1059.7061543934908</v>
      </c>
      <c r="CD964" s="15">
        <f ca="1">(AW964*DCF!E$10-DCF!E$5*MAX(AW964*DCF!E$10,0)-MAX(AW964-AV964,0)/Inputs!$B$10)*DCF!E$6</f>
        <v>1385.3582911780759</v>
      </c>
      <c r="CE964" s="15">
        <f ca="1">(AX964*DCF!F$10-DCF!F$5*MAX(AX964*DCF!F$10,0)-MAX(AX964-AW964,0)/Inputs!$B$10)*DCF!F$6</f>
        <v>1587.1250994315353</v>
      </c>
      <c r="CF964" s="15">
        <f ca="1">(AY964*DCF!G$10-DCF!G$5*MAX(AY964*DCF!G$10,0)-MAX(AY964-AX964,0)/Inputs!$B$10)*DCF!G$6</f>
        <v>1758.6634086569259</v>
      </c>
      <c r="CG964" s="15">
        <f ca="1">(AZ964*DCF!H$10-DCF!H$5*MAX(AZ964*DCF!H$10,0)-MAX(AZ964-AY964,0)/Inputs!$B$10)*DCF!H$6</f>
        <v>2075.5297164261751</v>
      </c>
      <c r="CH964" s="15">
        <f ca="1">(BA964*DCF!I$10-DCF!I$5*MAX(BA964*DCF!I$10,0)-MAX(BA964-AZ964,0)/Inputs!$B$10)*DCF!I$6</f>
        <v>2450.7154428409067</v>
      </c>
      <c r="CI964" s="15">
        <f ca="1">(BB964*DCF!J$10-DCF!J$5*MAX(BB964*DCF!J$10,0)-MAX(BB964-BA964,0)/Inputs!$B$10)*DCF!J$6</f>
        <v>2515.9419824964743</v>
      </c>
      <c r="CJ964" s="15">
        <f ca="1">(BC964*DCF!K$10-DCF!K$5*MAX(BC964*DCF!K$10,0)-MAX(BC964-BB964,0)/Inputs!$B$10)*DCF!K$6</f>
        <v>2482.5154280242991</v>
      </c>
      <c r="CK964" s="15">
        <f ca="1">(BD964*DCF!L$10-DCF!L$5*MAX(BD964*DCF!L$10,0)-MAX(BD964-BC964,0)/Inputs!$B$10)*DCF!L$6</f>
        <v>2449.9683766258759</v>
      </c>
      <c r="CL964" s="15">
        <f ca="1">(BE964*DCF!M$10-DCF!M$5*MAX(BE964*DCF!M$10,0)-MAX(BE964-BD964,0)/Inputs!$B$10)*DCF!M$6</f>
        <v>2928.4992469720432</v>
      </c>
      <c r="CM964" s="15">
        <f ca="1">(BF964*DCF!C$28-DCF!C$5*MAX(BF964*DCF!C$28,0)-MAX(BF964-Inputs!$B$13,0)/Inputs!$B$17)*DCF!C$6</f>
        <v>3806.4907979971608</v>
      </c>
      <c r="CN964" s="15">
        <f ca="1">(BG964*DCF!D$28-DCF!D$5*MAX(BG964*DCF!D$28,0)-MAX(BG964-BF964,0)/Inputs!$B$17)*DCF!D$6</f>
        <v>4940.3891531138852</v>
      </c>
      <c r="CO964" s="15">
        <f ca="1">(BH964*DCF!E$28-DCF!E$5*MAX(BH964*DCF!E$28,0)-MAX(BH964-BG964,0)/Inputs!$B$17)*DCF!E$6</f>
        <v>6053.0627987757816</v>
      </c>
      <c r="CP964" s="15">
        <f ca="1">(BI964*DCF!F$28-DCF!F$5*MAX(BI964*DCF!F$28,0)-MAX(BI964-BH964,0)/Inputs!$B$17)*DCF!F$6</f>
        <v>7301.5653976423882</v>
      </c>
      <c r="CQ964" s="15">
        <f ca="1">(BJ964*DCF!G$28-DCF!G$5*MAX(BJ964*DCF!G$28,0)-MAX(BJ964-BI964,0)/Inputs!$B$17)*DCF!G$6</f>
        <v>8209.1038137031519</v>
      </c>
      <c r="CR964" s="15">
        <f ca="1">(BK964*DCF!H$28-DCF!H$5*MAX(BK964*DCF!H$28,0)-MAX(BK964-BJ964,0)/Inputs!$B$17)*DCF!H$6</f>
        <v>9923.4604863704571</v>
      </c>
      <c r="CS964" s="15">
        <f ca="1">(BL964*DCF!I$28-DCF!I$5*MAX(BL964*DCF!I$28,0)-MAX(BL964-BK964,0)/Inputs!$B$17)*DCF!I$6</f>
        <v>10484.047573492691</v>
      </c>
      <c r="CT964" s="15">
        <f ca="1">(BM964*DCF!J$28-DCF!J$5*MAX(BM964*DCF!J$28,0)-MAX(BM964-BL964,0)/Inputs!$B$17)*DCF!J$6</f>
        <v>12785.997546409959</v>
      </c>
      <c r="CU964" s="15">
        <f ca="1">(BN964*DCF!K$28-DCF!K$5*MAX(BN964*DCF!K$28,0)-MAX(BN964-BM964,0)/Inputs!$B$17)*DCF!K$6</f>
        <v>15897.152321948375</v>
      </c>
      <c r="CV964" s="15">
        <f ca="1">(BO964*DCF!L$28-DCF!L$5*MAX(BO964*DCF!L$28,0)-MAX(BO964-BN964,0)/Inputs!$B$17)*DCF!L$6</f>
        <v>18680.301258980497</v>
      </c>
      <c r="CW964" s="15">
        <f ca="1">(BP964*DCF!M$28-DCF!M$5*MAX(BP964*DCF!M$28,0)-MAX(BP964-BO964,0)/Inputs!$B$17)*DCF!M$6</f>
        <v>23625.586946886891</v>
      </c>
      <c r="CX964" s="15">
        <f ca="1">(BQ964*DCF!C$46-DCF!C$5*MAX(BQ964*DCF!C$46,0)-MAX(BQ964-Inputs!$B$20,0)/Inputs!$B$24)*DCF!C$6</f>
        <v>-1741.3748307729211</v>
      </c>
      <c r="CY964" s="15">
        <f ca="1">(BR964*DCF!D$46-DCF!D$5*MAX(BR964*DCF!D$46,0)-MAX(BR964-BQ964,0)/Inputs!$B$24)*DCF!D$6</f>
        <v>-2491.8689534938048</v>
      </c>
      <c r="CZ964" s="15">
        <f ca="1">(BS964*DCF!E$46-DCF!E$5*MAX(BS964*DCF!E$46,0)-MAX(BS964-BR964,0)/Inputs!$B$24)*DCF!E$6</f>
        <v>-3524.0725002490281</v>
      </c>
      <c r="DA964" s="15">
        <f ca="1">(BT964*DCF!F$46-DCF!F$5*MAX(BT964*DCF!F$46,0)-MAX(BT964-BS964,0)/Inputs!$B$24)*DCF!F$6</f>
        <v>-2466.0570404316727</v>
      </c>
      <c r="DB964" s="15">
        <f ca="1">(BU964*DCF!G$46-DCF!G$5*MAX(BU964*DCF!G$46,0)-MAX(BU964-BT964,0)/Inputs!$B$24)*DCF!G$6</f>
        <v>-5371.8934182488902</v>
      </c>
      <c r="DC964" s="15">
        <f ca="1">(BV964*DCF!H$46-DCF!H$5*MAX(BV964*DCF!H$46,0)-MAX(BV964-BU964,0)/Inputs!$B$24)*DCF!H$6</f>
        <v>-6734.8460776027896</v>
      </c>
      <c r="DD964" s="15">
        <f ca="1">(BW964*DCF!I$46-DCF!I$5*MAX(BW964*DCF!I$46,0)-MAX(BW964-BV964,0)/Inputs!$B$24)*DCF!I$6</f>
        <v>-4598.0639799887431</v>
      </c>
      <c r="DE964" s="15">
        <f ca="1">(BX964*DCF!J$46-DCF!J$5*MAX(BX964*DCF!J$46,0)-MAX(BX964-BW964,0)/Inputs!$B$24)*DCF!J$6</f>
        <v>-4053.8991761066318</v>
      </c>
      <c r="DF964" s="15">
        <f ca="1">(BY964*DCF!K$46-DCF!K$5*MAX(BY964*DCF!K$46,0)-MAX(BY964-BX964,0)/Inputs!$B$24)*DCF!K$6</f>
        <v>5281.4772637055557</v>
      </c>
      <c r="DG964" s="15">
        <f ca="1">(BZ964*DCF!L$46-DCF!L$5*MAX(BZ964*DCF!L$46,0)-MAX(BZ964-BY964,0)/Inputs!$B$24)*DCF!L$6</f>
        <v>-4157.737323895245</v>
      </c>
      <c r="DH964" s="15">
        <f ca="1">(CA964*DCF!M$46-DCF!M$5*MAX(CA964*DCF!M$46,0)-MAX(CA964-BZ964,0)/Inputs!$B$24)*DCF!M$6</f>
        <v>5114.3376905546156</v>
      </c>
      <c r="DI964" s="15">
        <f ca="1">SUM(CB964:CL964)+BE964*DCF!M$10*(1+Inputs!$B$30)*(1-Inputs!$B$33)*(1-Inputs!$B$30/Inputs!$B$31)/(Inputs!$B$29-Inputs!$B$30)*DCF!M$6</f>
        <v>89685.028195300285</v>
      </c>
      <c r="DJ964" s="15">
        <f ca="1">SUM(CM964:CW964)+BP964*DCF!M$28*(1+Inputs!$B$30)*(1-Inputs!$B$33)*(1-Inputs!$B$30/Inputs!$B$31)/(Inputs!$B$29-Inputs!$B$30)*DCF!M$6</f>
        <v>643231.61631669477</v>
      </c>
      <c r="DK964" s="15">
        <f ca="1">SUM(CX964:DH964)+CA964*DCF!M$46*(1+Inputs!$B$30)*(1-Inputs!$B$33)*(1-Inputs!$B$30/Inputs!$B$31)/(Inputs!$B$29-Inputs!$B$30)*DCF!M$6</f>
        <v>309484.35316661833</v>
      </c>
      <c r="DM964" s="15">
        <f ca="1">DI964+DJ964+DK964+Inputs!$B$34+Inputs!$B$36-Inputs!$B$35</f>
        <v>1119251.9976786133</v>
      </c>
    </row>
    <row r="965" spans="1:117" x14ac:dyDescent="0.75">
      <c r="A965" s="11">
        <v>952</v>
      </c>
      <c r="C965" s="24">
        <f t="shared" ca="1" si="545"/>
        <v>-1.3062223356780502</v>
      </c>
      <c r="D965" s="24">
        <f t="shared" ca="1" si="545"/>
        <v>-0.68642378264751236</v>
      </c>
      <c r="E965" s="24">
        <f t="shared" ca="1" si="545"/>
        <v>0.63498489539636205</v>
      </c>
      <c r="F965" s="24">
        <f t="shared" ca="1" si="545"/>
        <v>-2.3790260869385481E-2</v>
      </c>
      <c r="G965" s="24">
        <f t="shared" ca="1" si="545"/>
        <v>-0.71112237271760237</v>
      </c>
      <c r="H965" s="24">
        <f t="shared" ca="1" si="545"/>
        <v>-1.247658354205244</v>
      </c>
      <c r="I965" s="24">
        <f t="shared" ca="1" si="545"/>
        <v>-0.48973962194703163</v>
      </c>
      <c r="J965" s="24">
        <f t="shared" ca="1" si="545"/>
        <v>0.20438622196524805</v>
      </c>
      <c r="K965" s="24">
        <f t="shared" ca="1" si="545"/>
        <v>-0.54939073229330559</v>
      </c>
      <c r="L965" s="24">
        <f t="shared" ca="1" si="545"/>
        <v>-0.17105425167537289</v>
      </c>
      <c r="M965" s="24">
        <f t="shared" ca="1" si="545"/>
        <v>0.31186426809119883</v>
      </c>
      <c r="N965" s="24">
        <f ca="1">SQRT(Inputs!$B$38)*C965+SQRT(1-Inputs!$B$38)*_xlfn.NORM.S.INV(RAND())</f>
        <v>-1.7815234623101339</v>
      </c>
      <c r="O965" s="24">
        <f ca="1">SQRT(Inputs!$B$38)*D965+SQRT(1-Inputs!$B$38)*_xlfn.NORM.S.INV(RAND())</f>
        <v>0.51954088372138929</v>
      </c>
      <c r="P965" s="24">
        <f ca="1">SQRT(Inputs!$B$38)*E965+SQRT(1-Inputs!$B$38)*_xlfn.NORM.S.INV(RAND())</f>
        <v>4.1099385225673579E-2</v>
      </c>
      <c r="Q965" s="24">
        <f ca="1">SQRT(Inputs!$B$38)*F965+SQRT(1-Inputs!$B$38)*_xlfn.NORM.S.INV(RAND())</f>
        <v>-0.18860274503344532</v>
      </c>
      <c r="R965" s="24">
        <f ca="1">SQRT(Inputs!$B$38)*G965+SQRT(1-Inputs!$B$38)*_xlfn.NORM.S.INV(RAND())</f>
        <v>-0.5014496504910867</v>
      </c>
      <c r="S965" s="24">
        <f ca="1">SQRT(Inputs!$B$38)*H965+SQRT(1-Inputs!$B$38)*_xlfn.NORM.S.INV(RAND())</f>
        <v>-1.4731633778891591</v>
      </c>
      <c r="T965" s="24">
        <f ca="1">SQRT(Inputs!$B$38)*I965+SQRT(1-Inputs!$B$38)*_xlfn.NORM.S.INV(RAND())</f>
        <v>-1.1476839155242451</v>
      </c>
      <c r="U965" s="24">
        <f ca="1">SQRT(Inputs!$B$38)*J965+SQRT(1-Inputs!$B$38)*_xlfn.NORM.S.INV(RAND())</f>
        <v>3.2373196445383765E-2</v>
      </c>
      <c r="V965" s="24">
        <f ca="1">SQRT(Inputs!$B$38)*K965+SQRT(1-Inputs!$B$38)*_xlfn.NORM.S.INV(RAND())</f>
        <v>-1.1354747153475657</v>
      </c>
      <c r="W965" s="24">
        <f ca="1">SQRT(Inputs!$B$38)*L965+SQRT(1-Inputs!$B$38)*_xlfn.NORM.S.INV(RAND())</f>
        <v>-1.6341994178495434</v>
      </c>
      <c r="X965" s="24">
        <f ca="1">SQRT(Inputs!$B$38)*M965+SQRT(1-Inputs!$B$38)*_xlfn.NORM.S.INV(RAND())</f>
        <v>1.5831627940269191</v>
      </c>
      <c r="Y965" s="24">
        <f ca="1">SQRT(Inputs!$B$38)*C965+SQRT(1-Inputs!$B$38)*_xlfn.NORM.S.INV(RAND())</f>
        <v>-0.13101964361953367</v>
      </c>
      <c r="Z965" s="24">
        <f ca="1">SQRT(Inputs!$B$38)*D965+SQRT(1-Inputs!$B$38)*_xlfn.NORM.S.INV(RAND())</f>
        <v>-0.46986821855132971</v>
      </c>
      <c r="AA965" s="24">
        <f ca="1">SQRT(Inputs!$B$38)*E965+SQRT(1-Inputs!$B$38)*_xlfn.NORM.S.INV(RAND())</f>
        <v>2.0058073641801268</v>
      </c>
      <c r="AB965" s="24">
        <f ca="1">SQRT(Inputs!$B$38)*F965+SQRT(1-Inputs!$B$38)*_xlfn.NORM.S.INV(RAND())</f>
        <v>-1.263743472484528</v>
      </c>
      <c r="AC965" s="24">
        <f ca="1">SQRT(Inputs!$B$38)*G965+SQRT(1-Inputs!$B$38)*_xlfn.NORM.S.INV(RAND())</f>
        <v>-0.1012815768888512</v>
      </c>
      <c r="AD965" s="24">
        <f ca="1">SQRT(Inputs!$B$38)*H965+SQRT(1-Inputs!$B$38)*_xlfn.NORM.S.INV(RAND())</f>
        <v>-0.71035026998165363</v>
      </c>
      <c r="AE965" s="24">
        <f ca="1">SQRT(Inputs!$B$38)*I965+SQRT(1-Inputs!$B$38)*_xlfn.NORM.S.INV(RAND())</f>
        <v>0.25304856539818465</v>
      </c>
      <c r="AF965" s="24">
        <f ca="1">SQRT(Inputs!$B$38)*J965+SQRT(1-Inputs!$B$38)*_xlfn.NORM.S.INV(RAND())</f>
        <v>1.4756375265552044</v>
      </c>
      <c r="AG965" s="24">
        <f ca="1">SQRT(Inputs!$B$38)*K965+SQRT(1-Inputs!$B$38)*_xlfn.NORM.S.INV(RAND())</f>
        <v>-0.31895337115506744</v>
      </c>
      <c r="AH965" s="24">
        <f ca="1">SQRT(Inputs!$B$38)*L965+SQRT(1-Inputs!$B$38)*_xlfn.NORM.S.INV(RAND())</f>
        <v>-0.62853039834033042</v>
      </c>
      <c r="AI965" s="24">
        <f ca="1">SQRT(Inputs!$B$38)*M965+SQRT(1-Inputs!$B$38)*_xlfn.NORM.S.INV(RAND())</f>
        <v>0.2026059799996921</v>
      </c>
      <c r="AJ965" s="24">
        <f ca="1">SQRT(Inputs!$B$38)*C965+SQRT(1-Inputs!$B$38)*_xlfn.NORM.S.INV(RAND())</f>
        <v>-0.30242328162180143</v>
      </c>
      <c r="AK965" s="24">
        <f ca="1">SQRT(Inputs!$B$38)*D965+SQRT(1-Inputs!$B$38)*_xlfn.NORM.S.INV(RAND())</f>
        <v>0.6463975447395176</v>
      </c>
      <c r="AL965" s="24">
        <f ca="1">SQRT(Inputs!$B$38)*E965+SQRT(1-Inputs!$B$38)*_xlfn.NORM.S.INV(RAND())</f>
        <v>0.93981428966360014</v>
      </c>
      <c r="AM965" s="24">
        <f ca="1">SQRT(Inputs!$B$38)*F965+SQRT(1-Inputs!$B$38)*_xlfn.NORM.S.INV(RAND())</f>
        <v>0.7368641307454239</v>
      </c>
      <c r="AN965" s="24">
        <f ca="1">SQRT(Inputs!$B$38)*G965+SQRT(1-Inputs!$B$38)*_xlfn.NORM.S.INV(RAND())</f>
        <v>-0.42927021754154626</v>
      </c>
      <c r="AO965" s="24">
        <f ca="1">SQRT(Inputs!$B$38)*H965+SQRT(1-Inputs!$B$38)*_xlfn.NORM.S.INV(RAND())</f>
        <v>0.78410223980883764</v>
      </c>
      <c r="AP965" s="24">
        <f ca="1">SQRT(Inputs!$B$38)*I965+SQRT(1-Inputs!$B$38)*_xlfn.NORM.S.INV(RAND())</f>
        <v>0.74788401535294158</v>
      </c>
      <c r="AQ965" s="24">
        <f ca="1">SQRT(Inputs!$B$38)*J965+SQRT(1-Inputs!$B$38)*_xlfn.NORM.S.INV(RAND())</f>
        <v>-1.7605918662537814</v>
      </c>
      <c r="AR965" s="24">
        <f ca="1">SQRT(Inputs!$B$38)*K965+SQRT(1-Inputs!$B$38)*_xlfn.NORM.S.INV(RAND())</f>
        <v>-1.6601359759114807</v>
      </c>
      <c r="AS965" s="24">
        <f ca="1">SQRT(Inputs!$B$38)*L965+SQRT(1-Inputs!$B$38)*_xlfn.NORM.S.INV(RAND())</f>
        <v>-0.3826869708815539</v>
      </c>
      <c r="AT965" s="24">
        <f ca="1">SQRT(Inputs!$B$38)*M965+SQRT(1-Inputs!$B$38)*_xlfn.NORM.S.INV(RAND())</f>
        <v>1.1892489986647217</v>
      </c>
      <c r="AU965" s="15">
        <f ca="1">Inputs!$B$6*EXP($B$8-0.5*C$5^2+C$5*N965)</f>
        <v>3719.0804825816199</v>
      </c>
      <c r="AV965" s="15">
        <f t="shared" ca="1" si="510"/>
        <v>4886.3640316847295</v>
      </c>
      <c r="AW965" s="15">
        <f t="shared" ca="1" si="511"/>
        <v>5991.1754659614662</v>
      </c>
      <c r="AX965" s="15">
        <f t="shared" ca="1" si="512"/>
        <v>7144.2862866207079</v>
      </c>
      <c r="AY965" s="15">
        <f t="shared" ca="1" si="513"/>
        <v>8234.4124884389275</v>
      </c>
      <c r="AZ965" s="15">
        <f t="shared" ca="1" si="514"/>
        <v>8562.7984885495553</v>
      </c>
      <c r="BA965" s="15">
        <f t="shared" ca="1" si="515"/>
        <v>9292.6714542793652</v>
      </c>
      <c r="BB965" s="15">
        <f t="shared" ca="1" si="516"/>
        <v>11414.022427495895</v>
      </c>
      <c r="BC965" s="15">
        <f t="shared" ca="1" si="517"/>
        <v>12528.029153814032</v>
      </c>
      <c r="BD965" s="15">
        <f t="shared" ca="1" si="518"/>
        <v>13172.533356841866</v>
      </c>
      <c r="BE965" s="15">
        <f t="shared" ca="1" si="519"/>
        <v>18644.908344677147</v>
      </c>
      <c r="BF965" s="15">
        <f ca="1">Inputs!$B$13*EXP($B$9-0.5*C$6^2+C$6*Y965)</f>
        <v>13476.394649067188</v>
      </c>
      <c r="BG965" s="15">
        <f t="shared" ca="1" si="520"/>
        <v>15089.075435804289</v>
      </c>
      <c r="BH965" s="15">
        <f t="shared" ca="1" si="521"/>
        <v>25712.758840290273</v>
      </c>
      <c r="BI965" s="15">
        <f t="shared" ca="1" si="522"/>
        <v>25912.349200166278</v>
      </c>
      <c r="BJ965" s="15">
        <f t="shared" ca="1" si="523"/>
        <v>31306.447779563288</v>
      </c>
      <c r="BK965" s="15">
        <f t="shared" ca="1" si="524"/>
        <v>34880.914383715732</v>
      </c>
      <c r="BL965" s="15">
        <f t="shared" ca="1" si="525"/>
        <v>44275.366747160871</v>
      </c>
      <c r="BM965" s="15">
        <f t="shared" ca="1" si="526"/>
        <v>65373.682860460016</v>
      </c>
      <c r="BN965" s="15">
        <f t="shared" ca="1" si="527"/>
        <v>77386.324223229487</v>
      </c>
      <c r="BO965" s="15">
        <f t="shared" ca="1" si="528"/>
        <v>88507.414707869248</v>
      </c>
      <c r="BP965" s="15">
        <f t="shared" ca="1" si="529"/>
        <v>111465.54073033969</v>
      </c>
      <c r="BQ965" s="15">
        <f ca="1">Inputs!$B$20*EXP($B$10-0.5*C$7^2+C$7*AJ965)</f>
        <v>3853.2197757229992</v>
      </c>
      <c r="BR965" s="15">
        <f t="shared" ca="1" si="530"/>
        <v>6419.7139613504296</v>
      </c>
      <c r="BS965" s="15">
        <f t="shared" ca="1" si="531"/>
        <v>11515.08891886627</v>
      </c>
      <c r="BT965" s="15">
        <f t="shared" ca="1" si="532"/>
        <v>19262.542789699306</v>
      </c>
      <c r="BU965" s="15">
        <f t="shared" ca="1" si="533"/>
        <v>24061.843082729512</v>
      </c>
      <c r="BV965" s="15">
        <f t="shared" ca="1" si="534"/>
        <v>39945.448772537558</v>
      </c>
      <c r="BW965" s="15">
        <f t="shared" ca="1" si="535"/>
        <v>65301.5763822804</v>
      </c>
      <c r="BX965" s="15">
        <f t="shared" ca="1" si="536"/>
        <v>64172.717987064694</v>
      </c>
      <c r="BY965" s="15">
        <f t="shared" ca="1" si="537"/>
        <v>65448.304613992535</v>
      </c>
      <c r="BZ965" s="15">
        <f t="shared" ca="1" si="538"/>
        <v>85594.616859017624</v>
      </c>
      <c r="CA965" s="15">
        <f t="shared" ca="1" si="539"/>
        <v>148528.0969159794</v>
      </c>
      <c r="CB965" s="15">
        <f ca="1">(AU965*DCF!C$10-DCF!C$5*MAX(AU965*DCF!C$10,0)-MAX(AU965-Inputs!$B$6,0)/Inputs!$B$10)*DCF!C$6</f>
        <v>955.09377002912026</v>
      </c>
      <c r="CC965" s="15">
        <f ca="1">(AV965*DCF!D$10-DCF!D$5*MAX(AV965*DCF!D$10,0)-MAX(AV965-AU965,0)/Inputs!$B$10)*DCF!D$6</f>
        <v>906.40658522540298</v>
      </c>
      <c r="CD965" s="15">
        <f ca="1">(AW965*DCF!E$10-DCF!E$5*MAX(AW965*DCF!E$10,0)-MAX(AW965-AV965,0)/Inputs!$B$10)*DCF!E$6</f>
        <v>1134.4177565100233</v>
      </c>
      <c r="CE965" s="15">
        <f ca="1">(AX965*DCF!F$10-DCF!F$5*MAX(AX965*DCF!F$10,0)-MAX(AX965-AW965,0)/Inputs!$B$10)*DCF!F$6</f>
        <v>1319.6525378310355</v>
      </c>
      <c r="CF965" s="15">
        <f ca="1">(AY965*DCF!G$10-DCF!G$5*MAX(AY965*DCF!G$10,0)-MAX(AY965-AX965,0)/Inputs!$B$10)*DCF!G$6</f>
        <v>1487.0760065884849</v>
      </c>
      <c r="CG965" s="15">
        <f ca="1">(AZ965*DCF!H$10-DCF!H$5*MAX(AZ965*DCF!H$10,0)-MAX(AZ965-AY965,0)/Inputs!$B$10)*DCF!H$6</f>
        <v>1604.1626470754854</v>
      </c>
      <c r="CH965" s="15">
        <f ca="1">(BA965*DCF!I$10-DCF!I$5*MAX(BA965*DCF!I$10,0)-MAX(BA965-AZ965,0)/Inputs!$B$10)*DCF!I$6</f>
        <v>1577.707338190881</v>
      </c>
      <c r="CI965" s="15">
        <f ca="1">(BB965*DCF!J$10-DCF!J$5*MAX(BB965*DCF!J$10,0)-MAX(BB965-BA965,0)/Inputs!$B$10)*DCF!J$6</f>
        <v>1637.2169498596243</v>
      </c>
      <c r="CJ965" s="15">
        <f ca="1">(BC965*DCF!K$10-DCF!K$5*MAX(BC965*DCF!K$10,0)-MAX(BC965-BB965,0)/Inputs!$B$10)*DCF!K$6</f>
        <v>1860.8675090726426</v>
      </c>
      <c r="CK965" s="15">
        <f ca="1">(BD965*DCF!L$10-DCF!L$5*MAX(BD965*DCF!L$10,0)-MAX(BD965-BC965,0)/Inputs!$B$10)*DCF!L$6</f>
        <v>1903.3236897921022</v>
      </c>
      <c r="CL965" s="15">
        <f ca="1">(BE965*DCF!M$10-DCF!M$5*MAX(BE965*DCF!M$10,0)-MAX(BE965-BD965,0)/Inputs!$B$10)*DCF!M$6</f>
        <v>1977.3040574307465</v>
      </c>
      <c r="CM965" s="15">
        <f ca="1">(BF965*DCF!C$28-DCF!C$5*MAX(BF965*DCF!C$28,0)-MAX(BF965-Inputs!$B$13,0)/Inputs!$B$17)*DCF!C$6</f>
        <v>3630.3680870511575</v>
      </c>
      <c r="CN965" s="15">
        <f ca="1">(BG965*DCF!D$28-DCF!D$5*MAX(BG965*DCF!D$28,0)-MAX(BG965-BF965,0)/Inputs!$B$17)*DCF!D$6</f>
        <v>4100.0219748015797</v>
      </c>
      <c r="CO965" s="15">
        <f ca="1">(BH965*DCF!E$28-DCF!E$5*MAX(BH965*DCF!E$28,0)-MAX(BH965-BG965,0)/Inputs!$B$17)*DCF!E$6</f>
        <v>5188.5293900211645</v>
      </c>
      <c r="CP965" s="15">
        <f ca="1">(BI965*DCF!F$28-DCF!F$5*MAX(BI965*DCF!F$28,0)-MAX(BI965-BH965,0)/Inputs!$B$17)*DCF!F$6</f>
        <v>6998.1816744366433</v>
      </c>
      <c r="CQ965" s="15">
        <f ca="1">(BJ965*DCF!G$28-DCF!G$5*MAX(BJ965*DCF!G$28,0)-MAX(BJ965-BI965,0)/Inputs!$B$17)*DCF!G$6</f>
        <v>7215.4613038754351</v>
      </c>
      <c r="CR965" s="15">
        <f ca="1">(BK965*DCF!H$28-DCF!H$5*MAX(BK965*DCF!H$28,0)-MAX(BK965-BJ965,0)/Inputs!$B$17)*DCF!H$6</f>
        <v>8071.0631606801207</v>
      </c>
      <c r="CS965" s="15">
        <f ca="1">(BL965*DCF!I$28-DCF!I$5*MAX(BL965*DCF!I$28,0)-MAX(BL965-BK965,0)/Inputs!$B$17)*DCF!I$6</f>
        <v>9063.0950371997897</v>
      </c>
      <c r="CT965" s="15">
        <f ca="1">(BM965*DCF!J$28-DCF!J$5*MAX(BM965*DCF!J$28,0)-MAX(BM965-BL965,0)/Inputs!$B$17)*DCF!J$6</f>
        <v>11786.293999304742</v>
      </c>
      <c r="CU965" s="15">
        <f ca="1">(BN965*DCF!K$28-DCF!K$5*MAX(BN965*DCF!K$28,0)-MAX(BN965-BM965,0)/Inputs!$B$17)*DCF!K$6</f>
        <v>14871.305580037124</v>
      </c>
      <c r="CV965" s="15">
        <f ca="1">(BO965*DCF!L$28-DCF!L$5*MAX(BO965*DCF!L$28,0)-MAX(BO965-BN965,0)/Inputs!$B$17)*DCF!L$6</f>
        <v>16400.717061068401</v>
      </c>
      <c r="CW965" s="15">
        <f ca="1">(BP965*DCF!M$28-DCF!M$5*MAX(BP965*DCF!M$28,0)-MAX(BP965-BO965,0)/Inputs!$B$17)*DCF!M$6</f>
        <v>18572.536720247841</v>
      </c>
      <c r="CX965" s="15">
        <f ca="1">(BQ965*DCF!C$46-DCF!C$5*MAX(BQ965*DCF!C$46,0)-MAX(BQ965-Inputs!$B$20,0)/Inputs!$B$24)*DCF!C$6</f>
        <v>-1191.1453411475745</v>
      </c>
      <c r="CY965" s="15">
        <f ca="1">(BR965*DCF!D$46-DCF!D$5*MAX(BR965*DCF!D$46,0)-MAX(BR965-BQ965,0)/Inputs!$B$24)*DCF!D$6</f>
        <v>-2190.7972287089278</v>
      </c>
      <c r="CZ965" s="15">
        <f ca="1">(BS965*DCF!E$46-DCF!E$5*MAX(BS965*DCF!E$46,0)-MAX(BS965-BR965,0)/Inputs!$B$24)*DCF!E$6</f>
        <v>-3370.135848728813</v>
      </c>
      <c r="DA965" s="15">
        <f ca="1">(BT965*DCF!F$46-DCF!F$5*MAX(BT965*DCF!F$46,0)-MAX(BT965-BS965,0)/Inputs!$B$24)*DCF!F$6</f>
        <v>-4223.9130231017216</v>
      </c>
      <c r="DB965" s="15">
        <f ca="1">(BU965*DCF!G$46-DCF!G$5*MAX(BU965*DCF!G$46,0)-MAX(BU965-BT965,0)/Inputs!$B$24)*DCF!G$6</f>
        <v>-2423.7826568855849</v>
      </c>
      <c r="DC965" s="15">
        <f ca="1">(BV965*DCF!H$46-DCF!H$5*MAX(BV965*DCF!H$46,0)-MAX(BV965-BU965,0)/Inputs!$B$24)*DCF!H$6</f>
        <v>-4935.7331476411255</v>
      </c>
      <c r="DD965" s="15">
        <f ca="1">(BW965*DCF!I$46-DCF!I$5*MAX(BW965*DCF!I$46,0)-MAX(BW965-BV965,0)/Inputs!$B$24)*DCF!I$6</f>
        <v>-5770.5981055411394</v>
      </c>
      <c r="DE965" s="15">
        <f ca="1">(BX965*DCF!J$46-DCF!J$5*MAX(BX965*DCF!J$46,0)-MAX(BX965-BW965,0)/Inputs!$B$24)*DCF!J$6</f>
        <v>2691.8680086468585</v>
      </c>
      <c r="DF965" s="15">
        <f ca="1">(BY965*DCF!K$46-DCF!K$5*MAX(BY965*DCF!K$46,0)-MAX(BY965-BX965,0)/Inputs!$B$24)*DCF!K$6</f>
        <v>3426.1405903930136</v>
      </c>
      <c r="DG965" s="15">
        <f ca="1">(BZ965*DCF!L$46-DCF!L$5*MAX(BZ965*DCF!L$46,0)-MAX(BZ965-BY965,0)/Inputs!$B$24)*DCF!L$6</f>
        <v>1357.5829663610959</v>
      </c>
      <c r="DH965" s="15">
        <f ca="1">(CA965*DCF!M$46-DCF!M$5*MAX(CA965*DCF!M$46,0)-MAX(CA965-BZ965,0)/Inputs!$B$24)*DCF!M$6</f>
        <v>-1512.6143578314784</v>
      </c>
      <c r="DI965" s="15">
        <f ca="1">SUM(CB965:CL965)+BE965*DCF!M$10*(1+Inputs!$B$30)*(1-Inputs!$B$33)*(1-Inputs!$B$30/Inputs!$B$31)/(Inputs!$B$29-Inputs!$B$30)*DCF!M$6</f>
        <v>68252.255324230515</v>
      </c>
      <c r="DJ965" s="15">
        <f ca="1">SUM(CM965:CW965)+BP965*DCF!M$28*(1+Inputs!$B$30)*(1-Inputs!$B$33)*(1-Inputs!$B$30/Inputs!$B$31)/(Inputs!$B$29-Inputs!$B$30)*DCF!M$6</f>
        <v>519511.00576434797</v>
      </c>
      <c r="DK965" s="15">
        <f ca="1">SUM(CX965:DH965)+CA965*DCF!M$46*(1+Inputs!$B$30)*(1-Inputs!$B$33)*(1-Inputs!$B$30/Inputs!$B$31)/(Inputs!$B$29-Inputs!$B$30)*DCF!M$6</f>
        <v>211498.90396577085</v>
      </c>
      <c r="DM965" s="15">
        <f ca="1">DI965+DJ965+DK965+Inputs!$B$34+Inputs!$B$36-Inputs!$B$35</f>
        <v>876113.16505434935</v>
      </c>
    </row>
    <row r="966" spans="1:117" x14ac:dyDescent="0.75">
      <c r="A966" s="11">
        <v>953</v>
      </c>
      <c r="C966" s="24">
        <f t="shared" ca="1" si="545"/>
        <v>0.6974759306022168</v>
      </c>
      <c r="D966" s="24">
        <f t="shared" ca="1" si="545"/>
        <v>1.5755597724033852</v>
      </c>
      <c r="E966" s="24">
        <f t="shared" ca="1" si="545"/>
        <v>0.89202788604142114</v>
      </c>
      <c r="F966" s="24">
        <f t="shared" ca="1" si="545"/>
        <v>1.2480575958772637</v>
      </c>
      <c r="G966" s="24">
        <f t="shared" ca="1" si="545"/>
        <v>-0.91568257137612241</v>
      </c>
      <c r="H966" s="24">
        <f t="shared" ca="1" si="545"/>
        <v>0.13388748167050499</v>
      </c>
      <c r="I966" s="24">
        <f t="shared" ca="1" si="545"/>
        <v>-0.70149972381315007</v>
      </c>
      <c r="J966" s="24">
        <f t="shared" ca="1" si="545"/>
        <v>-1.0352429792177098</v>
      </c>
      <c r="K966" s="24">
        <f t="shared" ca="1" si="545"/>
        <v>0.49650161568158685</v>
      </c>
      <c r="L966" s="24">
        <f t="shared" ca="1" si="545"/>
        <v>0.52946987336114515</v>
      </c>
      <c r="M966" s="24">
        <f t="shared" ca="1" si="545"/>
        <v>0.10939067269199046</v>
      </c>
      <c r="N966" s="24">
        <f ca="1">SQRT(Inputs!$B$38)*C966+SQRT(1-Inputs!$B$38)*_xlfn.NORM.S.INV(RAND())</f>
        <v>0.22235567767404621</v>
      </c>
      <c r="O966" s="24">
        <f ca="1">SQRT(Inputs!$B$38)*D966+SQRT(1-Inputs!$B$38)*_xlfn.NORM.S.INV(RAND())</f>
        <v>2.2134989274407966</v>
      </c>
      <c r="P966" s="24">
        <f ca="1">SQRT(Inputs!$B$38)*E966+SQRT(1-Inputs!$B$38)*_xlfn.NORM.S.INV(RAND())</f>
        <v>0.55122950740141086</v>
      </c>
      <c r="Q966" s="24">
        <f ca="1">SQRT(Inputs!$B$38)*F966+SQRT(1-Inputs!$B$38)*_xlfn.NORM.S.INV(RAND())</f>
        <v>-9.9433785044807266E-2</v>
      </c>
      <c r="R966" s="24">
        <f ca="1">SQRT(Inputs!$B$38)*G966+SQRT(1-Inputs!$B$38)*_xlfn.NORM.S.INV(RAND())</f>
        <v>1.0498095478412073</v>
      </c>
      <c r="S966" s="24">
        <f ca="1">SQRT(Inputs!$B$38)*H966+SQRT(1-Inputs!$B$38)*_xlfn.NORM.S.INV(RAND())</f>
        <v>-1.1771819449667167E-2</v>
      </c>
      <c r="T966" s="24">
        <f ca="1">SQRT(Inputs!$B$38)*I966+SQRT(1-Inputs!$B$38)*_xlfn.NORM.S.INV(RAND())</f>
        <v>-0.48668177727300199</v>
      </c>
      <c r="U966" s="24">
        <f ca="1">SQRT(Inputs!$B$38)*J966+SQRT(1-Inputs!$B$38)*_xlfn.NORM.S.INV(RAND())</f>
        <v>-0.29026781318683648</v>
      </c>
      <c r="V966" s="24">
        <f ca="1">SQRT(Inputs!$B$38)*K966+SQRT(1-Inputs!$B$38)*_xlfn.NORM.S.INV(RAND())</f>
        <v>0.55589020087759067</v>
      </c>
      <c r="W966" s="24">
        <f ca="1">SQRT(Inputs!$B$38)*L966+SQRT(1-Inputs!$B$38)*_xlfn.NORM.S.INV(RAND())</f>
        <v>1.0701392529144378</v>
      </c>
      <c r="X966" s="24">
        <f ca="1">SQRT(Inputs!$B$38)*M966+SQRT(1-Inputs!$B$38)*_xlfn.NORM.S.INV(RAND())</f>
        <v>0.23001352182618956</v>
      </c>
      <c r="Y966" s="24">
        <f ca="1">SQRT(Inputs!$B$38)*C966+SQRT(1-Inputs!$B$38)*_xlfn.NORM.S.INV(RAND())</f>
        <v>0.60499831897147671</v>
      </c>
      <c r="Z966" s="24">
        <f ca="1">SQRT(Inputs!$B$38)*D966+SQRT(1-Inputs!$B$38)*_xlfn.NORM.S.INV(RAND())</f>
        <v>0.89809524429073351</v>
      </c>
      <c r="AA966" s="24">
        <f ca="1">SQRT(Inputs!$B$38)*E966+SQRT(1-Inputs!$B$38)*_xlfn.NORM.S.INV(RAND())</f>
        <v>0.88315557874431949</v>
      </c>
      <c r="AB966" s="24">
        <f ca="1">SQRT(Inputs!$B$38)*F966+SQRT(1-Inputs!$B$38)*_xlfn.NORM.S.INV(RAND())</f>
        <v>0.99137158947650417</v>
      </c>
      <c r="AC966" s="24">
        <f ca="1">SQRT(Inputs!$B$38)*G966+SQRT(1-Inputs!$B$38)*_xlfn.NORM.S.INV(RAND())</f>
        <v>-0.31715868673877501</v>
      </c>
      <c r="AD966" s="24">
        <f ca="1">SQRT(Inputs!$B$38)*H966+SQRT(1-Inputs!$B$38)*_xlfn.NORM.S.INV(RAND())</f>
        <v>-0.9228622468209865</v>
      </c>
      <c r="AE966" s="24">
        <f ca="1">SQRT(Inputs!$B$38)*I966+SQRT(1-Inputs!$B$38)*_xlfn.NORM.S.INV(RAND())</f>
        <v>-9.5048891372193745E-2</v>
      </c>
      <c r="AF966" s="24">
        <f ca="1">SQRT(Inputs!$B$38)*J966+SQRT(1-Inputs!$B$38)*_xlfn.NORM.S.INV(RAND())</f>
        <v>-0.76088050793159967</v>
      </c>
      <c r="AG966" s="24">
        <f ca="1">SQRT(Inputs!$B$38)*K966+SQRT(1-Inputs!$B$38)*_xlfn.NORM.S.INV(RAND())</f>
        <v>-0.47190760119487701</v>
      </c>
      <c r="AH966" s="24">
        <f ca="1">SQRT(Inputs!$B$38)*L966+SQRT(1-Inputs!$B$38)*_xlfn.NORM.S.INV(RAND())</f>
        <v>1.2912988170738557</v>
      </c>
      <c r="AI966" s="24">
        <f ca="1">SQRT(Inputs!$B$38)*M966+SQRT(1-Inputs!$B$38)*_xlfn.NORM.S.INV(RAND())</f>
        <v>0.45654692615056169</v>
      </c>
      <c r="AJ966" s="24">
        <f ca="1">SQRT(Inputs!$B$38)*C966+SQRT(1-Inputs!$B$38)*_xlfn.NORM.S.INV(RAND())</f>
        <v>-1.1278182304177942</v>
      </c>
      <c r="AK966" s="24">
        <f ca="1">SQRT(Inputs!$B$38)*D966+SQRT(1-Inputs!$B$38)*_xlfn.NORM.S.INV(RAND())</f>
        <v>1.284936456777986</v>
      </c>
      <c r="AL966" s="24">
        <f ca="1">SQRT(Inputs!$B$38)*E966+SQRT(1-Inputs!$B$38)*_xlfn.NORM.S.INV(RAND())</f>
        <v>-0.35091029111188954</v>
      </c>
      <c r="AM966" s="24">
        <f ca="1">SQRT(Inputs!$B$38)*F966+SQRT(1-Inputs!$B$38)*_xlfn.NORM.S.INV(RAND())</f>
        <v>0.25891996403766981</v>
      </c>
      <c r="AN966" s="24">
        <f ca="1">SQRT(Inputs!$B$38)*G966+SQRT(1-Inputs!$B$38)*_xlfn.NORM.S.INV(RAND())</f>
        <v>-1.0383615046689134</v>
      </c>
      <c r="AO966" s="24">
        <f ca="1">SQRT(Inputs!$B$38)*H966+SQRT(1-Inputs!$B$38)*_xlfn.NORM.S.INV(RAND())</f>
        <v>1.0690010840985711</v>
      </c>
      <c r="AP966" s="24">
        <f ca="1">SQRT(Inputs!$B$38)*I966+SQRT(1-Inputs!$B$38)*_xlfn.NORM.S.INV(RAND())</f>
        <v>-0.24530691039893243</v>
      </c>
      <c r="AQ966" s="24">
        <f ca="1">SQRT(Inputs!$B$38)*J966+SQRT(1-Inputs!$B$38)*_xlfn.NORM.S.INV(RAND())</f>
        <v>0.11473266859939912</v>
      </c>
      <c r="AR966" s="24">
        <f ca="1">SQRT(Inputs!$B$38)*K966+SQRT(1-Inputs!$B$38)*_xlfn.NORM.S.INV(RAND())</f>
        <v>0.10028173855118624</v>
      </c>
      <c r="AS966" s="24">
        <f ca="1">SQRT(Inputs!$B$38)*L966+SQRT(1-Inputs!$B$38)*_xlfn.NORM.S.INV(RAND())</f>
        <v>1.5138279264987338</v>
      </c>
      <c r="AT966" s="24">
        <f ca="1">SQRT(Inputs!$B$38)*M966+SQRT(1-Inputs!$B$38)*_xlfn.NORM.S.INV(RAND())</f>
        <v>0.48892639097158236</v>
      </c>
      <c r="AU966" s="15">
        <f ca="1">Inputs!$B$6*EXP($B$8-0.5*C$5^2+C$5*N966)</f>
        <v>5144.1005539805865</v>
      </c>
      <c r="AV966" s="15">
        <f t="shared" ca="1" si="510"/>
        <v>8670.1717555860032</v>
      </c>
      <c r="AW966" s="15">
        <f t="shared" ca="1" si="511"/>
        <v>11387.709971882397</v>
      </c>
      <c r="AX966" s="15">
        <f t="shared" ca="1" si="512"/>
        <v>13731.605177999119</v>
      </c>
      <c r="AY966" s="15">
        <f t="shared" ca="1" si="513"/>
        <v>18970.356889677452</v>
      </c>
      <c r="AZ966" s="15">
        <f t="shared" ca="1" si="514"/>
        <v>23171.202469808086</v>
      </c>
      <c r="BA966" s="15">
        <f t="shared" ca="1" si="515"/>
        <v>26947.473055719482</v>
      </c>
      <c r="BB966" s="15">
        <f t="shared" ca="1" si="516"/>
        <v>32046.270180215663</v>
      </c>
      <c r="BC966" s="15">
        <f t="shared" ca="1" si="517"/>
        <v>41412.13269642707</v>
      </c>
      <c r="BD966" s="15">
        <f t="shared" ca="1" si="518"/>
        <v>56074.75015946522</v>
      </c>
      <c r="BE966" s="15">
        <f t="shared" ca="1" si="519"/>
        <v>70167.10449291073</v>
      </c>
      <c r="BF966" s="15">
        <f ca="1">Inputs!$B$13*EXP($B$9-0.5*C$6^2+C$6*Y966)</f>
        <v>15593.489253546988</v>
      </c>
      <c r="BG966" s="15">
        <f t="shared" ca="1" si="520"/>
        <v>22347.579336770079</v>
      </c>
      <c r="BH966" s="15">
        <f t="shared" ca="1" si="521"/>
        <v>31611.91880094296</v>
      </c>
      <c r="BI966" s="15">
        <f t="shared" ca="1" si="522"/>
        <v>45077.024910462256</v>
      </c>
      <c r="BJ966" s="15">
        <f t="shared" ca="1" si="523"/>
        <v>52791.985408325963</v>
      </c>
      <c r="BK966" s="15">
        <f t="shared" ca="1" si="524"/>
        <v>57142.208278382474</v>
      </c>
      <c r="BL966" s="15">
        <f t="shared" ca="1" si="525"/>
        <v>69333.013445997713</v>
      </c>
      <c r="BM966" s="15">
        <f t="shared" ca="1" si="526"/>
        <v>77538.551942086327</v>
      </c>
      <c r="BN966" s="15">
        <f t="shared" ca="1" si="527"/>
        <v>90119.462836799197</v>
      </c>
      <c r="BO966" s="15">
        <f t="shared" ca="1" si="528"/>
        <v>128840.31989986979</v>
      </c>
      <c r="BP966" s="15">
        <f t="shared" ca="1" si="529"/>
        <v>166996.61753611814</v>
      </c>
      <c r="BQ966" s="15">
        <f ca="1">Inputs!$B$20*EXP($B$10-0.5*C$7^2+C$7*AJ966)</f>
        <v>2875.2965157688445</v>
      </c>
      <c r="BR966" s="15">
        <f t="shared" ca="1" si="530"/>
        <v>5867.3756652988213</v>
      </c>
      <c r="BS966" s="15">
        <f t="shared" ca="1" si="531"/>
        <v>7264.4478779871761</v>
      </c>
      <c r="BT966" s="15">
        <f t="shared" ca="1" si="532"/>
        <v>10720.055137657893</v>
      </c>
      <c r="BU966" s="15">
        <f t="shared" ca="1" si="533"/>
        <v>11555.938429638752</v>
      </c>
      <c r="BV966" s="15">
        <f t="shared" ca="1" si="534"/>
        <v>20455.957970733936</v>
      </c>
      <c r="BW966" s="15">
        <f t="shared" ca="1" si="535"/>
        <v>27100.915558338671</v>
      </c>
      <c r="BX966" s="15">
        <f t="shared" ca="1" si="536"/>
        <v>38786.938591089325</v>
      </c>
      <c r="BY966" s="15">
        <f t="shared" ca="1" si="537"/>
        <v>55399.878865730308</v>
      </c>
      <c r="BZ966" s="15">
        <f t="shared" ca="1" si="538"/>
        <v>102676.45108463951</v>
      </c>
      <c r="CA966" s="15">
        <f t="shared" ca="1" si="539"/>
        <v>157320.74188764114</v>
      </c>
      <c r="CB966" s="15">
        <f ca="1">(AU966*DCF!C$10-DCF!C$5*MAX(AU966*DCF!C$10,0)-MAX(AU966-Inputs!$B$6,0)/Inputs!$B$10)*DCF!C$6</f>
        <v>1041.7776012917229</v>
      </c>
      <c r="CC966" s="15">
        <f ca="1">(AV966*DCF!D$10-DCF!D$5*MAX(AV966*DCF!D$10,0)-MAX(AV966-AU966,0)/Inputs!$B$10)*DCF!D$6</f>
        <v>1253.5554482661526</v>
      </c>
      <c r="CD966" s="15">
        <f ca="1">(AW966*DCF!E$10-DCF!E$5*MAX(AW966*DCF!E$10,0)-MAX(AW966-AV966,0)/Inputs!$B$10)*DCF!E$6</f>
        <v>2017.1388112958659</v>
      </c>
      <c r="CE966" s="15">
        <f ca="1">(AX966*DCF!F$10-DCF!F$5*MAX(AX966*DCF!F$10,0)-MAX(AX966-AW966,0)/Inputs!$B$10)*DCF!F$6</f>
        <v>2509.8810461129779</v>
      </c>
      <c r="CF966" s="15">
        <f ca="1">(AY966*DCF!G$10-DCF!G$5*MAX(AY966*DCF!G$10,0)-MAX(AY966-AX966,0)/Inputs!$B$10)*DCF!G$6</f>
        <v>2901.670847374704</v>
      </c>
      <c r="CG966" s="15">
        <f ca="1">(AZ966*DCF!H$10-DCF!H$5*MAX(AZ966*DCF!H$10,0)-MAX(AZ966-AY966,0)/Inputs!$B$10)*DCF!H$6</f>
        <v>3752.7701369310648</v>
      </c>
      <c r="CH966" s="15">
        <f ca="1">(BA966*DCF!I$10-DCF!I$5*MAX(BA966*DCF!I$10,0)-MAX(BA966-AZ966,0)/Inputs!$B$10)*DCF!I$6</f>
        <v>4302.8795958137907</v>
      </c>
      <c r="CI966" s="15">
        <f ca="1">(BB966*DCF!J$10-DCF!J$5*MAX(BB966*DCF!J$10,0)-MAX(BB966-BA966,0)/Inputs!$B$10)*DCF!J$6</f>
        <v>4726.5756378810847</v>
      </c>
      <c r="CJ966" s="15">
        <f ca="1">(BC966*DCF!K$10-DCF!K$5*MAX(BC966*DCF!K$10,0)-MAX(BC966-BB966,0)/Inputs!$B$10)*DCF!K$6</f>
        <v>5355.6101038010793</v>
      </c>
      <c r="CK966" s="15">
        <f ca="1">(BD966*DCF!L$10-DCF!L$5*MAX(BD966*DCF!L$10,0)-MAX(BD966-BC966,0)/Inputs!$B$10)*DCF!L$6</f>
        <v>6561.0247932178654</v>
      </c>
      <c r="CL966" s="15">
        <f ca="1">(BE966*DCF!M$10-DCF!M$5*MAX(BE966*DCF!M$10,0)-MAX(BE966-BD966,0)/Inputs!$B$10)*DCF!M$6</f>
        <v>8218.0036879173203</v>
      </c>
      <c r="CM966" s="15">
        <f ca="1">(BF966*DCF!C$28-DCF!C$5*MAX(BF966*DCF!C$28,0)-MAX(BF966-Inputs!$B$13,0)/Inputs!$B$17)*DCF!C$6</f>
        <v>3787.5550778977677</v>
      </c>
      <c r="CN966" s="15">
        <f ca="1">(BG966*DCF!D$28-DCF!D$5*MAX(BG966*DCF!D$28,0)-MAX(BG966-BF966,0)/Inputs!$B$17)*DCF!D$6</f>
        <v>5140.9204477742887</v>
      </c>
      <c r="CO966" s="15">
        <f ca="1">(BH966*DCF!E$28-DCF!E$5*MAX(BH966*DCF!E$28,0)-MAX(BH966-BG966,0)/Inputs!$B$17)*DCF!E$6</f>
        <v>7127.1845134985269</v>
      </c>
      <c r="CP966" s="15">
        <f ca="1">(BI966*DCF!F$28-DCF!F$5*MAX(BI966*DCF!F$28,0)-MAX(BI966-BH966,0)/Inputs!$B$17)*DCF!F$6</f>
        <v>9785.6894960008849</v>
      </c>
      <c r="CQ966" s="15">
        <f ca="1">(BJ966*DCF!G$28-DCF!G$5*MAX(BJ966*DCF!G$28,0)-MAX(BJ966-BI966,0)/Inputs!$B$17)*DCF!G$6</f>
        <v>12399.70100459234</v>
      </c>
      <c r="CR966" s="15">
        <f ca="1">(BK966*DCF!H$28-DCF!H$5*MAX(BK966*DCF!H$28,0)-MAX(BK966-BJ966,0)/Inputs!$B$17)*DCF!H$6</f>
        <v>13455.995990389725</v>
      </c>
      <c r="CS966" s="15">
        <f ca="1">(BL966*DCF!I$28-DCF!I$5*MAX(BL966*DCF!I$28,0)-MAX(BL966-BK966,0)/Inputs!$B$17)*DCF!I$6</f>
        <v>14554.114405135464</v>
      </c>
      <c r="CT966" s="15">
        <f ca="1">(BM966*DCF!J$28-DCF!J$5*MAX(BM966*DCF!J$28,0)-MAX(BM966-BL966,0)/Inputs!$B$17)*DCF!J$6</f>
        <v>16209.546681379477</v>
      </c>
      <c r="CU966" s="15">
        <f ca="1">(BN966*DCF!K$28-DCF!K$5*MAX(BN966*DCF!K$28,0)-MAX(BN966-BM966,0)/Inputs!$B$17)*DCF!K$6</f>
        <v>17490.72551030909</v>
      </c>
      <c r="CV966" s="15">
        <f ca="1">(BO966*DCF!L$28-DCF!L$5*MAX(BO966*DCF!L$28,0)-MAX(BO966-BN966,0)/Inputs!$B$17)*DCF!L$6</f>
        <v>21325.018618893035</v>
      </c>
      <c r="CW966" s="15">
        <f ca="1">(BP966*DCF!M$28-DCF!M$5*MAX(BP966*DCF!M$28,0)-MAX(BP966-BO966,0)/Inputs!$B$17)*DCF!M$6</f>
        <v>27432.104967155668</v>
      </c>
      <c r="CX966" s="15">
        <f ca="1">(BQ966*DCF!C$46-DCF!C$5*MAX(BQ966*DCF!C$46,0)-MAX(BQ966-Inputs!$B$20,0)/Inputs!$B$24)*DCF!C$6</f>
        <v>-664.04076576647674</v>
      </c>
      <c r="CY966" s="15">
        <f ca="1">(BR966*DCF!D$46-DCF!D$5*MAX(BR966*DCF!D$46,0)-MAX(BR966-BQ966,0)/Inputs!$B$24)*DCF!D$6</f>
        <v>-2278.1195336897658</v>
      </c>
      <c r="CZ966" s="15">
        <f ca="1">(BS966*DCF!E$46-DCF!E$5*MAX(BS966*DCF!E$46,0)-MAX(BS966-BR966,0)/Inputs!$B$24)*DCF!E$6</f>
        <v>-1409.7210153767569</v>
      </c>
      <c r="DA966" s="15">
        <f ca="1">(BT966*DCF!F$46-DCF!F$5*MAX(BT966*DCF!F$46,0)-MAX(BT966-BS966,0)/Inputs!$B$24)*DCF!F$6</f>
        <v>-2038.9980358078103</v>
      </c>
      <c r="DB966" s="15">
        <f ca="1">(BU966*DCF!G$46-DCF!G$5*MAX(BU966*DCF!G$46,0)-MAX(BU966-BT966,0)/Inputs!$B$24)*DCF!G$6</f>
        <v>-669.89356141157577</v>
      </c>
      <c r="DC966" s="15">
        <f ca="1">(BV966*DCF!H$46-DCF!H$5*MAX(BV966*DCF!H$46,0)-MAX(BV966-BU966,0)/Inputs!$B$24)*DCF!H$6</f>
        <v>-2765.6265410708602</v>
      </c>
      <c r="DD966" s="15">
        <f ca="1">(BW966*DCF!I$46-DCF!I$5*MAX(BW966*DCF!I$46,0)-MAX(BW966-BV966,0)/Inputs!$B$24)*DCF!I$6</f>
        <v>-1281.6041112213275</v>
      </c>
      <c r="DE966" s="15">
        <f ca="1">(BX966*DCF!J$46-DCF!J$5*MAX(BX966*DCF!J$46,0)-MAX(BX966-BW966,0)/Inputs!$B$24)*DCF!J$6</f>
        <v>-1471.9376020396176</v>
      </c>
      <c r="DF966" s="15">
        <f ca="1">(BY966*DCF!K$46-DCF!K$5*MAX(BY966*DCF!K$46,0)-MAX(BY966-BX966,0)/Inputs!$B$24)*DCF!K$6</f>
        <v>-905.1020431467889</v>
      </c>
      <c r="DG966" s="15">
        <f ca="1">(BZ966*DCF!L$46-DCF!L$5*MAX(BZ966*DCF!L$46,0)-MAX(BZ966-BY966,0)/Inputs!$B$24)*DCF!L$6</f>
        <v>-3601.2970228116278</v>
      </c>
      <c r="DH966" s="15">
        <f ca="1">(CA966*DCF!M$46-DCF!M$5*MAX(CA966*DCF!M$46,0)-MAX(CA966-BZ966,0)/Inputs!$B$24)*DCF!M$6</f>
        <v>909.6008869627542</v>
      </c>
      <c r="DI966" s="15">
        <f ca="1">SUM(CB966:CL966)+BE966*DCF!M$10*(1+Inputs!$B$30)*(1-Inputs!$B$33)*(1-Inputs!$B$30/Inputs!$B$31)/(Inputs!$B$29-Inputs!$B$30)*DCF!M$6</f>
        <v>237916.86737757409</v>
      </c>
      <c r="DJ966" s="15">
        <f ca="1">SUM(CM966:CW966)+BP966*DCF!M$28*(1+Inputs!$B$30)*(1-Inputs!$B$33)*(1-Inputs!$B$30/Inputs!$B$31)/(Inputs!$B$29-Inputs!$B$30)*DCF!M$6</f>
        <v>768380.28325258568</v>
      </c>
      <c r="DK966" s="15">
        <f ca="1">SUM(CX966:DH966)+CA966*DCF!M$46*(1+Inputs!$B$30)*(1-Inputs!$B$33)*(1-Inputs!$B$30/Inputs!$B$31)/(Inputs!$B$29-Inputs!$B$30)*DCF!M$6</f>
        <v>227059.76344614718</v>
      </c>
      <c r="DM966" s="15">
        <f ca="1">DI966+DJ966+DK966+Inputs!$B$34+Inputs!$B$36-Inputs!$B$35</f>
        <v>1310207.9140763069</v>
      </c>
    </row>
    <row r="967" spans="1:117" x14ac:dyDescent="0.75">
      <c r="A967" s="11">
        <v>954</v>
      </c>
      <c r="C967" s="24">
        <f t="shared" ca="1" si="545"/>
        <v>1.1677218081576335</v>
      </c>
      <c r="D967" s="24">
        <f t="shared" ca="1" si="545"/>
        <v>-0.28282962534310635</v>
      </c>
      <c r="E967" s="24">
        <f t="shared" ca="1" si="545"/>
        <v>-1.0203463502845187</v>
      </c>
      <c r="F967" s="24">
        <f t="shared" ca="1" si="545"/>
        <v>1.2656017273180016</v>
      </c>
      <c r="G967" s="24">
        <f t="shared" ca="1" si="545"/>
        <v>-0.30533885175226699</v>
      </c>
      <c r="H967" s="24">
        <f t="shared" ca="1" si="545"/>
        <v>-1.1005168771724447</v>
      </c>
      <c r="I967" s="24">
        <f t="shared" ca="1" si="545"/>
        <v>-1.4325618197745307</v>
      </c>
      <c r="J967" s="24">
        <f t="shared" ca="1" si="545"/>
        <v>0.59632446439890641</v>
      </c>
      <c r="K967" s="24">
        <f t="shared" ca="1" si="545"/>
        <v>-0.8574338148037749</v>
      </c>
      <c r="L967" s="24">
        <f t="shared" ca="1" si="545"/>
        <v>-0.52115150968256962</v>
      </c>
      <c r="M967" s="24">
        <f t="shared" ca="1" si="545"/>
        <v>2.2493210162320061</v>
      </c>
      <c r="N967" s="24">
        <f ca="1">SQRT(Inputs!$B$38)*C967+SQRT(1-Inputs!$B$38)*_xlfn.NORM.S.INV(RAND())</f>
        <v>0.87554755705663534</v>
      </c>
      <c r="O967" s="24">
        <f ca="1">SQRT(Inputs!$B$38)*D967+SQRT(1-Inputs!$B$38)*_xlfn.NORM.S.INV(RAND())</f>
        <v>-7.0429194831252345E-2</v>
      </c>
      <c r="P967" s="24">
        <f ca="1">SQRT(Inputs!$B$38)*E967+SQRT(1-Inputs!$B$38)*_xlfn.NORM.S.INV(RAND())</f>
        <v>0.8492066581425386</v>
      </c>
      <c r="Q967" s="24">
        <f ca="1">SQRT(Inputs!$B$38)*F967+SQRT(1-Inputs!$B$38)*_xlfn.NORM.S.INV(RAND())</f>
        <v>0.20879250002143529</v>
      </c>
      <c r="R967" s="24">
        <f ca="1">SQRT(Inputs!$B$38)*G967+SQRT(1-Inputs!$B$38)*_xlfn.NORM.S.INV(RAND())</f>
        <v>0.56766695469266459</v>
      </c>
      <c r="S967" s="24">
        <f ca="1">SQRT(Inputs!$B$38)*H967+SQRT(1-Inputs!$B$38)*_xlfn.NORM.S.INV(RAND())</f>
        <v>-1.3700329805346909</v>
      </c>
      <c r="T967" s="24">
        <f ca="1">SQRT(Inputs!$B$38)*I967+SQRT(1-Inputs!$B$38)*_xlfn.NORM.S.INV(RAND())</f>
        <v>0.25494001605740757</v>
      </c>
      <c r="U967" s="24">
        <f ca="1">SQRT(Inputs!$B$38)*J967+SQRT(1-Inputs!$B$38)*_xlfn.NORM.S.INV(RAND())</f>
        <v>0.36565764721111682</v>
      </c>
      <c r="V967" s="24">
        <f ca="1">SQRT(Inputs!$B$38)*K967+SQRT(1-Inputs!$B$38)*_xlfn.NORM.S.INV(RAND())</f>
        <v>-1.8811307810142217</v>
      </c>
      <c r="W967" s="24">
        <f ca="1">SQRT(Inputs!$B$38)*L967+SQRT(1-Inputs!$B$38)*_xlfn.NORM.S.INV(RAND())</f>
        <v>-0.15918265824819583</v>
      </c>
      <c r="X967" s="24">
        <f ca="1">SQRT(Inputs!$B$38)*M967+SQRT(1-Inputs!$B$38)*_xlfn.NORM.S.INV(RAND())</f>
        <v>1.5591792849507775</v>
      </c>
      <c r="Y967" s="24">
        <f ca="1">SQRT(Inputs!$B$38)*C967+SQRT(1-Inputs!$B$38)*_xlfn.NORM.S.INV(RAND())</f>
        <v>-0.91069036297643557</v>
      </c>
      <c r="Z967" s="24">
        <f ca="1">SQRT(Inputs!$B$38)*D967+SQRT(1-Inputs!$B$38)*_xlfn.NORM.S.INV(RAND())</f>
        <v>0.6130394578289593</v>
      </c>
      <c r="AA967" s="24">
        <f ca="1">SQRT(Inputs!$B$38)*E967+SQRT(1-Inputs!$B$38)*_xlfn.NORM.S.INV(RAND())</f>
        <v>-1.0153577650009189</v>
      </c>
      <c r="AB967" s="24">
        <f ca="1">SQRT(Inputs!$B$38)*F967+SQRT(1-Inputs!$B$38)*_xlfn.NORM.S.INV(RAND())</f>
        <v>1.2149823786243847</v>
      </c>
      <c r="AC967" s="24">
        <f ca="1">SQRT(Inputs!$B$38)*G967+SQRT(1-Inputs!$B$38)*_xlfn.NORM.S.INV(RAND())</f>
        <v>1.8095802691041265</v>
      </c>
      <c r="AD967" s="24">
        <f ca="1">SQRT(Inputs!$B$38)*H967+SQRT(1-Inputs!$B$38)*_xlfn.NORM.S.INV(RAND())</f>
        <v>-2.1867310715322299</v>
      </c>
      <c r="AE967" s="24">
        <f ca="1">SQRT(Inputs!$B$38)*I967+SQRT(1-Inputs!$B$38)*_xlfn.NORM.S.INV(RAND())</f>
        <v>-0.4660768807850264</v>
      </c>
      <c r="AF967" s="24">
        <f ca="1">SQRT(Inputs!$B$38)*J967+SQRT(1-Inputs!$B$38)*_xlfn.NORM.S.INV(RAND())</f>
        <v>0.649382801353376</v>
      </c>
      <c r="AG967" s="24">
        <f ca="1">SQRT(Inputs!$B$38)*K967+SQRT(1-Inputs!$B$38)*_xlfn.NORM.S.INV(RAND())</f>
        <v>0.17699334390734034</v>
      </c>
      <c r="AH967" s="24">
        <f ca="1">SQRT(Inputs!$B$38)*L967+SQRT(1-Inputs!$B$38)*_xlfn.NORM.S.INV(RAND())</f>
        <v>-3.0448389164267837</v>
      </c>
      <c r="AI967" s="24">
        <f ca="1">SQRT(Inputs!$B$38)*M967+SQRT(1-Inputs!$B$38)*_xlfn.NORM.S.INV(RAND())</f>
        <v>1.4873039708683973</v>
      </c>
      <c r="AJ967" s="24">
        <f ca="1">SQRT(Inputs!$B$38)*C967+SQRT(1-Inputs!$B$38)*_xlfn.NORM.S.INV(RAND())</f>
        <v>1.0545982185033924</v>
      </c>
      <c r="AK967" s="24">
        <f ca="1">SQRT(Inputs!$B$38)*D967+SQRT(1-Inputs!$B$38)*_xlfn.NORM.S.INV(RAND())</f>
        <v>-0.97076347984687938</v>
      </c>
      <c r="AL967" s="24">
        <f ca="1">SQRT(Inputs!$B$38)*E967+SQRT(1-Inputs!$B$38)*_xlfn.NORM.S.INV(RAND())</f>
        <v>0.19949495910465298</v>
      </c>
      <c r="AM967" s="24">
        <f ca="1">SQRT(Inputs!$B$38)*F967+SQRT(1-Inputs!$B$38)*_xlfn.NORM.S.INV(RAND())</f>
        <v>-0.87564954992458111</v>
      </c>
      <c r="AN967" s="24">
        <f ca="1">SQRT(Inputs!$B$38)*G967+SQRT(1-Inputs!$B$38)*_xlfn.NORM.S.INV(RAND())</f>
        <v>-1.1809917622258936</v>
      </c>
      <c r="AO967" s="24">
        <f ca="1">SQRT(Inputs!$B$38)*H967+SQRT(1-Inputs!$B$38)*_xlfn.NORM.S.INV(RAND())</f>
        <v>-0.93561779172725656</v>
      </c>
      <c r="AP967" s="24">
        <f ca="1">SQRT(Inputs!$B$38)*I967+SQRT(1-Inputs!$B$38)*_xlfn.NORM.S.INV(RAND())</f>
        <v>-1.3390101017096385</v>
      </c>
      <c r="AQ967" s="24">
        <f ca="1">SQRT(Inputs!$B$38)*J967+SQRT(1-Inputs!$B$38)*_xlfn.NORM.S.INV(RAND())</f>
        <v>0.23319116076738514</v>
      </c>
      <c r="AR967" s="24">
        <f ca="1">SQRT(Inputs!$B$38)*K967+SQRT(1-Inputs!$B$38)*_xlfn.NORM.S.INV(RAND())</f>
        <v>-1.4094341213176829</v>
      </c>
      <c r="AS967" s="24">
        <f ca="1">SQRT(Inputs!$B$38)*L967+SQRT(1-Inputs!$B$38)*_xlfn.NORM.S.INV(RAND())</f>
        <v>-0.35206483738568578</v>
      </c>
      <c r="AT967" s="24">
        <f ca="1">SQRT(Inputs!$B$38)*M967+SQRT(1-Inputs!$B$38)*_xlfn.NORM.S.INV(RAND())</f>
        <v>1.4953894387404865</v>
      </c>
      <c r="AU967" s="15">
        <f ca="1">Inputs!$B$6*EXP($B$8-0.5*C$5^2+C$5*N967)</f>
        <v>5717.8034125059103</v>
      </c>
      <c r="AV967" s="15">
        <f t="shared" ca="1" si="510"/>
        <v>6888.2168507220076</v>
      </c>
      <c r="AW967" s="15">
        <f t="shared" ca="1" si="511"/>
        <v>9418.2552530473895</v>
      </c>
      <c r="AX967" s="15">
        <f t="shared" ca="1" si="512"/>
        <v>11802.635791325223</v>
      </c>
      <c r="AY967" s="15">
        <f t="shared" ca="1" si="513"/>
        <v>15412.701009364546</v>
      </c>
      <c r="AZ967" s="15">
        <f t="shared" ca="1" si="514"/>
        <v>16210.409784288679</v>
      </c>
      <c r="BA967" s="15">
        <f t="shared" ca="1" si="515"/>
        <v>20373.821579588304</v>
      </c>
      <c r="BB967" s="15">
        <f t="shared" ca="1" si="516"/>
        <v>25874.528705075885</v>
      </c>
      <c r="BC967" s="15">
        <f t="shared" ca="1" si="517"/>
        <v>26427.543199971547</v>
      </c>
      <c r="BD967" s="15">
        <f t="shared" ca="1" si="518"/>
        <v>31897.756566546341</v>
      </c>
      <c r="BE967" s="15">
        <f t="shared" ca="1" si="519"/>
        <v>45050.788968162662</v>
      </c>
      <c r="BF967" s="15">
        <f ca="1">Inputs!$B$13*EXP($B$9-0.5*C$6^2+C$6*Y967)</f>
        <v>11546.376803423487</v>
      </c>
      <c r="BG967" s="15">
        <f t="shared" ca="1" si="520"/>
        <v>15717.916122068373</v>
      </c>
      <c r="BH967" s="15">
        <f t="shared" ca="1" si="521"/>
        <v>16227.948219401704</v>
      </c>
      <c r="BI967" s="15">
        <f t="shared" ca="1" si="522"/>
        <v>23950.554462891236</v>
      </c>
      <c r="BJ967" s="15">
        <f t="shared" ca="1" si="523"/>
        <v>38112.339120023564</v>
      </c>
      <c r="BK967" s="15">
        <f t="shared" ca="1" si="524"/>
        <v>34731.75738647415</v>
      </c>
      <c r="BL967" s="15">
        <f t="shared" ca="1" si="525"/>
        <v>40163.172840130428</v>
      </c>
      <c r="BM967" s="15">
        <f t="shared" ca="1" si="526"/>
        <v>53516.935659509341</v>
      </c>
      <c r="BN967" s="15">
        <f t="shared" ca="1" si="527"/>
        <v>67230.073060330687</v>
      </c>
      <c r="BO967" s="15">
        <f t="shared" ca="1" si="528"/>
        <v>58062.769076778859</v>
      </c>
      <c r="BP967" s="15">
        <f t="shared" ca="1" si="529"/>
        <v>84580.643667435579</v>
      </c>
      <c r="BQ967" s="15">
        <f ca="1">Inputs!$B$20*EXP($B$10-0.5*C$7^2+C$7*AJ967)</f>
        <v>6235.2653594260901</v>
      </c>
      <c r="BR967" s="15">
        <f t="shared" ca="1" si="530"/>
        <v>6215.8816872810403</v>
      </c>
      <c r="BS967" s="15">
        <f t="shared" ca="1" si="531"/>
        <v>9013.9232239304638</v>
      </c>
      <c r="BT967" s="15">
        <f t="shared" ca="1" si="532"/>
        <v>9877.5079292648024</v>
      </c>
      <c r="BU967" s="15">
        <f t="shared" ca="1" si="533"/>
        <v>10286.487884149283</v>
      </c>
      <c r="BV967" s="15">
        <f t="shared" ca="1" si="534"/>
        <v>11591.454839384014</v>
      </c>
      <c r="BW967" s="15">
        <f t="shared" ca="1" si="535"/>
        <v>12183.469244397585</v>
      </c>
      <c r="BX967" s="15">
        <f t="shared" ca="1" si="536"/>
        <v>17856.078098850292</v>
      </c>
      <c r="BY967" s="15">
        <f t="shared" ca="1" si="537"/>
        <v>19105.79790528625</v>
      </c>
      <c r="BZ967" s="15">
        <f t="shared" ca="1" si="538"/>
        <v>25128.006817816673</v>
      </c>
      <c r="CA967" s="15">
        <f t="shared" ca="1" si="539"/>
        <v>46041.178583430657</v>
      </c>
      <c r="CB967" s="15">
        <f ca="1">(AU967*DCF!C$10-DCF!C$5*MAX(AU967*DCF!C$10,0)-MAX(AU967-Inputs!$B$6,0)/Inputs!$B$10)*DCF!C$6</f>
        <v>1037.686997653168</v>
      </c>
      <c r="CC967" s="15">
        <f ca="1">(AV967*DCF!D$10-DCF!D$5*MAX(AV967*DCF!D$10,0)-MAX(AV967-AU967,0)/Inputs!$B$10)*DCF!D$6</f>
        <v>1393.58150621288</v>
      </c>
      <c r="CD967" s="15">
        <f ca="1">(AW967*DCF!E$10-DCF!E$5*MAX(AW967*DCF!E$10,0)-MAX(AW967-AV967,0)/Inputs!$B$10)*DCF!E$6</f>
        <v>1604.6557905854631</v>
      </c>
      <c r="CE967" s="15">
        <f ca="1">(AX967*DCF!F$10-DCF!F$5*MAX(AX967*DCF!F$10,0)-MAX(AX967-AW967,0)/Inputs!$B$10)*DCF!F$6</f>
        <v>2080.3661092946068</v>
      </c>
      <c r="CF967" s="15">
        <f ca="1">(AY967*DCF!G$10-DCF!G$5*MAX(AY967*DCF!G$10,0)-MAX(AY967-AX967,0)/Inputs!$B$10)*DCF!G$6</f>
        <v>2481.7136588669127</v>
      </c>
      <c r="CG967" s="15">
        <f ca="1">(AZ967*DCF!H$10-DCF!H$5*MAX(AZ967*DCF!H$10,0)-MAX(AZ967-AY967,0)/Inputs!$B$10)*DCF!H$6</f>
        <v>3005.6151932453099</v>
      </c>
      <c r="CH967" s="15">
        <f ca="1">(BA967*DCF!I$10-DCF!I$5*MAX(BA967*DCF!I$10,0)-MAX(BA967-AZ967,0)/Inputs!$B$10)*DCF!I$6</f>
        <v>3038.6085561216796</v>
      </c>
      <c r="CI967" s="15">
        <f ca="1">(BB967*DCF!J$10-DCF!J$5*MAX(BB967*DCF!J$10,0)-MAX(BB967-BA967,0)/Inputs!$B$10)*DCF!J$6</f>
        <v>3606.5876425999918</v>
      </c>
      <c r="CJ967" s="15">
        <f ca="1">(BC967*DCF!K$10-DCF!K$5*MAX(BC967*DCF!K$10,0)-MAX(BC967-BB967,0)/Inputs!$B$10)*DCF!K$6</f>
        <v>4176.9964155539401</v>
      </c>
      <c r="CK967" s="15">
        <f ca="1">(BD967*DCF!L$10-DCF!L$5*MAX(BD967*DCF!L$10,0)-MAX(BD967-BC967,0)/Inputs!$B$10)*DCF!L$6</f>
        <v>4103.4010981579968</v>
      </c>
      <c r="CL967" s="15">
        <f ca="1">(BE967*DCF!M$10-DCF!M$5*MAX(BE967*DCF!M$10,0)-MAX(BE967-BD967,0)/Inputs!$B$10)*DCF!M$6</f>
        <v>4785.9787531061365</v>
      </c>
      <c r="CM967" s="15">
        <f ca="1">(BF967*DCF!C$28-DCF!C$5*MAX(BF967*DCF!C$28,0)-MAX(BF967-Inputs!$B$13,0)/Inputs!$B$17)*DCF!C$6</f>
        <v>3487.0709019395217</v>
      </c>
      <c r="CN967" s="15">
        <f ca="1">(BG967*DCF!D$28-DCF!D$5*MAX(BG967*DCF!D$28,0)-MAX(BG967-BF967,0)/Inputs!$B$17)*DCF!D$6</f>
        <v>3739.3082128133137</v>
      </c>
      <c r="CO967" s="15">
        <f ca="1">(BH967*DCF!E$28-DCF!E$5*MAX(BH967*DCF!E$28,0)-MAX(BH967-BG967,0)/Inputs!$B$17)*DCF!E$6</f>
        <v>4495.5235918730914</v>
      </c>
      <c r="CP967" s="15">
        <f ca="1">(BI967*DCF!F$28-DCF!F$5*MAX(BI967*DCF!F$28,0)-MAX(BI967-BH967,0)/Inputs!$B$17)*DCF!F$6</f>
        <v>5095.9221266831519</v>
      </c>
      <c r="CQ967" s="15">
        <f ca="1">(BJ967*DCF!G$28-DCF!G$5*MAX(BJ967*DCF!G$28,0)-MAX(BJ967-BI967,0)/Inputs!$B$17)*DCF!G$6</f>
        <v>7506.6632641941933</v>
      </c>
      <c r="CR967" s="15">
        <f ca="1">(BK967*DCF!H$28-DCF!H$5*MAX(BK967*DCF!H$28,0)-MAX(BK967-BJ967,0)/Inputs!$B$17)*DCF!H$6</f>
        <v>8589.5467877137307</v>
      </c>
      <c r="CS967" s="15">
        <f ca="1">(BL967*DCF!I$28-DCF!I$5*MAX(BL967*DCF!I$28,0)-MAX(BL967-BK967,0)/Inputs!$B$17)*DCF!I$6</f>
        <v>8664.9174431061583</v>
      </c>
      <c r="CT967" s="15">
        <f ca="1">(BM967*DCF!J$28-DCF!J$5*MAX(BM967*DCF!J$28,0)-MAX(BM967-BL967,0)/Inputs!$B$17)*DCF!J$6</f>
        <v>10168.119571504434</v>
      </c>
      <c r="CU967" s="15">
        <f ca="1">(BN967*DCF!K$28-DCF!K$5*MAX(BN967*DCF!K$28,0)-MAX(BN967-BM967,0)/Inputs!$B$17)*DCF!K$6</f>
        <v>12518.187510180418</v>
      </c>
      <c r="CV967" s="15">
        <f ca="1">(BO967*DCF!L$28-DCF!L$5*MAX(BO967*DCF!L$28,0)-MAX(BO967-BN967,0)/Inputs!$B$17)*DCF!L$6</f>
        <v>11584.74116099777</v>
      </c>
      <c r="CW967" s="15">
        <f ca="1">(BP967*DCF!M$28-DCF!M$5*MAX(BP967*DCF!M$28,0)-MAX(BP967-BO967,0)/Inputs!$B$17)*DCF!M$6</f>
        <v>13142.034027004398</v>
      </c>
      <c r="CX967" s="15">
        <f ca="1">(BQ967*DCF!C$46-DCF!C$5*MAX(BQ967*DCF!C$46,0)-MAX(BQ967-Inputs!$B$20,0)/Inputs!$B$24)*DCF!C$6</f>
        <v>-2841.5233437132265</v>
      </c>
      <c r="CY967" s="15">
        <f ca="1">(BR967*DCF!D$46-DCF!D$5*MAX(BR967*DCF!D$46,0)-MAX(BR967-BQ967,0)/Inputs!$B$24)*DCF!D$6</f>
        <v>-1060.9060477841008</v>
      </c>
      <c r="CZ967" s="15">
        <f ca="1">(BS967*DCF!E$46-DCF!E$5*MAX(BS967*DCF!E$46,0)-MAX(BS967-BR967,0)/Inputs!$B$24)*DCF!E$6</f>
        <v>-2168.823060529654</v>
      </c>
      <c r="DA967" s="15">
        <f ca="1">(BT967*DCF!F$46-DCF!F$5*MAX(BT967*DCF!F$46,0)-MAX(BT967-BS967,0)/Inputs!$B$24)*DCF!F$6</f>
        <v>-1033.8010689853743</v>
      </c>
      <c r="DB967" s="15">
        <f ca="1">(BU967*DCF!G$46-DCF!G$5*MAX(BU967*DCF!G$46,0)-MAX(BU967-BT967,0)/Inputs!$B$24)*DCF!G$6</f>
        <v>-483.58990517017145</v>
      </c>
      <c r="DC967" s="15">
        <f ca="1">(BV967*DCF!H$46-DCF!H$5*MAX(BV967*DCF!H$46,0)-MAX(BV967-BU967,0)/Inputs!$B$24)*DCF!H$6</f>
        <v>-405.51048567400039</v>
      </c>
      <c r="DD967" s="15">
        <f ca="1">(BW967*DCF!I$46-DCF!I$5*MAX(BW967*DCF!I$46,0)-MAX(BW967-BV967,0)/Inputs!$B$24)*DCF!I$6</f>
        <v>111.4375108924508</v>
      </c>
      <c r="DE967" s="15">
        <f ca="1">(BX967*DCF!J$46-DCF!J$5*MAX(BX967*DCF!J$46,0)-MAX(BX967-BW967,0)/Inputs!$B$24)*DCF!J$6</f>
        <v>-755.27010712051265</v>
      </c>
      <c r="DF967" s="15">
        <f ca="1">(BY967*DCF!K$46-DCF!K$5*MAX(BY967*DCF!K$46,0)-MAX(BY967-BX967,0)/Inputs!$B$24)*DCF!K$6</f>
        <v>785.23880565227751</v>
      </c>
      <c r="DG967" s="15">
        <f ca="1">(BZ967*DCF!L$46-DCF!L$5*MAX(BZ967*DCF!L$46,0)-MAX(BZ967-BY967,0)/Inputs!$B$24)*DCF!L$6</f>
        <v>374.13711738347087</v>
      </c>
      <c r="DH967" s="15">
        <f ca="1">(CA967*DCF!M$46-DCF!M$5*MAX(CA967*DCF!M$46,0)-MAX(CA967-BZ967,0)/Inputs!$B$24)*DCF!M$6</f>
        <v>-762.58052479896742</v>
      </c>
      <c r="DI967" s="15">
        <f ca="1">SUM(CB967:CL967)+BE967*DCF!M$10*(1+Inputs!$B$30)*(1-Inputs!$B$33)*(1-Inputs!$B$30/Inputs!$B$31)/(Inputs!$B$29-Inputs!$B$30)*DCF!M$6</f>
        <v>156692.13315480546</v>
      </c>
      <c r="DJ967" s="15">
        <f ca="1">SUM(CM967:CW967)+BP967*DCF!M$28*(1+Inputs!$B$30)*(1-Inputs!$B$33)*(1-Inputs!$B$30/Inputs!$B$31)/(Inputs!$B$29-Inputs!$B$30)*DCF!M$6</f>
        <v>402844.10098427278</v>
      </c>
      <c r="DK967" s="15">
        <f ca="1">SUM(CX967:DH967)+CA967*DCF!M$46*(1+Inputs!$B$30)*(1-Inputs!$B$33)*(1-Inputs!$B$30/Inputs!$B$31)/(Inputs!$B$29-Inputs!$B$30)*DCF!M$6</f>
        <v>62943.924906399472</v>
      </c>
      <c r="DM967" s="15">
        <f ca="1">DI967+DJ967+DK967+Inputs!$B$34+Inputs!$B$36-Inputs!$B$35</f>
        <v>699331.15904547775</v>
      </c>
    </row>
    <row r="968" spans="1:117" x14ac:dyDescent="0.75">
      <c r="A968" s="11">
        <v>955</v>
      </c>
      <c r="C968" s="24">
        <f t="shared" ca="1" si="545"/>
        <v>0.9197022823596932</v>
      </c>
      <c r="D968" s="24">
        <f t="shared" ca="1" si="545"/>
        <v>0.88701699630774655</v>
      </c>
      <c r="E968" s="24">
        <f t="shared" ca="1" si="545"/>
        <v>-0.77790140546180153</v>
      </c>
      <c r="F968" s="24">
        <f t="shared" ca="1" si="545"/>
        <v>-0.33489958449650564</v>
      </c>
      <c r="G968" s="24">
        <f t="shared" ca="1" si="545"/>
        <v>-1.5801098883749927</v>
      </c>
      <c r="H968" s="24">
        <f t="shared" ca="1" si="545"/>
        <v>0.14868713177999932</v>
      </c>
      <c r="I968" s="24">
        <f t="shared" ca="1" si="545"/>
        <v>-1.0650322593764425</v>
      </c>
      <c r="J968" s="24">
        <f t="shared" ca="1" si="545"/>
        <v>-2.5542877442344007</v>
      </c>
      <c r="K968" s="24">
        <f t="shared" ca="1" si="545"/>
        <v>1.4043978329194295</v>
      </c>
      <c r="L968" s="24">
        <f t="shared" ca="1" si="545"/>
        <v>4.862515635064487E-2</v>
      </c>
      <c r="M968" s="24">
        <f t="shared" ca="1" si="545"/>
        <v>-7.04571720287991E-2</v>
      </c>
      <c r="N968" s="24">
        <f ca="1">SQRT(Inputs!$B$38)*C968+SQRT(1-Inputs!$B$38)*_xlfn.NORM.S.INV(RAND())</f>
        <v>-3.1180527410701653E-2</v>
      </c>
      <c r="O968" s="24">
        <f ca="1">SQRT(Inputs!$B$38)*D968+SQRT(1-Inputs!$B$38)*_xlfn.NORM.S.INV(RAND())</f>
        <v>2.4349465980161811</v>
      </c>
      <c r="P968" s="24">
        <f ca="1">SQRT(Inputs!$B$38)*E968+SQRT(1-Inputs!$B$38)*_xlfn.NORM.S.INV(RAND())</f>
        <v>-1.4937829656649917</v>
      </c>
      <c r="Q968" s="24">
        <f ca="1">SQRT(Inputs!$B$38)*F968+SQRT(1-Inputs!$B$38)*_xlfn.NORM.S.INV(RAND())</f>
        <v>0.32935260764614943</v>
      </c>
      <c r="R968" s="24">
        <f ca="1">SQRT(Inputs!$B$38)*G968+SQRT(1-Inputs!$B$38)*_xlfn.NORM.S.INV(RAND())</f>
        <v>0.77637936426778753</v>
      </c>
      <c r="S968" s="24">
        <f ca="1">SQRT(Inputs!$B$38)*H968+SQRT(1-Inputs!$B$38)*_xlfn.NORM.S.INV(RAND())</f>
        <v>-0.63546324456911307</v>
      </c>
      <c r="T968" s="24">
        <f ca="1">SQRT(Inputs!$B$38)*I968+SQRT(1-Inputs!$B$38)*_xlfn.NORM.S.INV(RAND())</f>
        <v>-0.26839738548941572</v>
      </c>
      <c r="U968" s="24">
        <f ca="1">SQRT(Inputs!$B$38)*J968+SQRT(1-Inputs!$B$38)*_xlfn.NORM.S.INV(RAND())</f>
        <v>-0.65329855775092927</v>
      </c>
      <c r="V968" s="24">
        <f ca="1">SQRT(Inputs!$B$38)*K968+SQRT(1-Inputs!$B$38)*_xlfn.NORM.S.INV(RAND())</f>
        <v>0.83911227058264082</v>
      </c>
      <c r="W968" s="24">
        <f ca="1">SQRT(Inputs!$B$38)*L968+SQRT(1-Inputs!$B$38)*_xlfn.NORM.S.INV(RAND())</f>
        <v>-0.70605662492135224</v>
      </c>
      <c r="X968" s="24">
        <f ca="1">SQRT(Inputs!$B$38)*M968+SQRT(1-Inputs!$B$38)*_xlfn.NORM.S.INV(RAND())</f>
        <v>0.57936912559724929</v>
      </c>
      <c r="Y968" s="24">
        <f ca="1">SQRT(Inputs!$B$38)*C968+SQRT(1-Inputs!$B$38)*_xlfn.NORM.S.INV(RAND())</f>
        <v>0.17322585661096629</v>
      </c>
      <c r="Z968" s="24">
        <f ca="1">SQRT(Inputs!$B$38)*D968+SQRT(1-Inputs!$B$38)*_xlfn.NORM.S.INV(RAND())</f>
        <v>0.18494130530697128</v>
      </c>
      <c r="AA968" s="24">
        <f ca="1">SQRT(Inputs!$B$38)*E968+SQRT(1-Inputs!$B$38)*_xlfn.NORM.S.INV(RAND())</f>
        <v>-0.90229821523590004</v>
      </c>
      <c r="AB968" s="24">
        <f ca="1">SQRT(Inputs!$B$38)*F968+SQRT(1-Inputs!$B$38)*_xlfn.NORM.S.INV(RAND())</f>
        <v>-1.1151168832827787</v>
      </c>
      <c r="AC968" s="24">
        <f ca="1">SQRT(Inputs!$B$38)*G968+SQRT(1-Inputs!$B$38)*_xlfn.NORM.S.INV(RAND())</f>
        <v>-1.4678035927187443</v>
      </c>
      <c r="AD968" s="24">
        <f ca="1">SQRT(Inputs!$B$38)*H968+SQRT(1-Inputs!$B$38)*_xlfn.NORM.S.INV(RAND())</f>
        <v>0.3841500690127535</v>
      </c>
      <c r="AE968" s="24">
        <f ca="1">SQRT(Inputs!$B$38)*I968+SQRT(1-Inputs!$B$38)*_xlfn.NORM.S.INV(RAND())</f>
        <v>-0.39219824545398418</v>
      </c>
      <c r="AF968" s="24">
        <f ca="1">SQRT(Inputs!$B$38)*J968+SQRT(1-Inputs!$B$38)*_xlfn.NORM.S.INV(RAND())</f>
        <v>-1.3301130320897687</v>
      </c>
      <c r="AG968" s="24">
        <f ca="1">SQRT(Inputs!$B$38)*K968+SQRT(1-Inputs!$B$38)*_xlfn.NORM.S.INV(RAND())</f>
        <v>0.18293986698204157</v>
      </c>
      <c r="AH968" s="24">
        <f ca="1">SQRT(Inputs!$B$38)*L968+SQRT(1-Inputs!$B$38)*_xlfn.NORM.S.INV(RAND())</f>
        <v>0.25742317011684246</v>
      </c>
      <c r="AI968" s="24">
        <f ca="1">SQRT(Inputs!$B$38)*M968+SQRT(1-Inputs!$B$38)*_xlfn.NORM.S.INV(RAND())</f>
        <v>-1.3349261491716624</v>
      </c>
      <c r="AJ968" s="24">
        <f ca="1">SQRT(Inputs!$B$38)*C968+SQRT(1-Inputs!$B$38)*_xlfn.NORM.S.INV(RAND())</f>
        <v>1.9156064280929475E-2</v>
      </c>
      <c r="AK968" s="24">
        <f ca="1">SQRT(Inputs!$B$38)*D968+SQRT(1-Inputs!$B$38)*_xlfn.NORM.S.INV(RAND())</f>
        <v>0.63642793994400348</v>
      </c>
      <c r="AL968" s="24">
        <f ca="1">SQRT(Inputs!$B$38)*E968+SQRT(1-Inputs!$B$38)*_xlfn.NORM.S.INV(RAND())</f>
        <v>0.28022247486873858</v>
      </c>
      <c r="AM968" s="24">
        <f ca="1">SQRT(Inputs!$B$38)*F968+SQRT(1-Inputs!$B$38)*_xlfn.NORM.S.INV(RAND())</f>
        <v>-0.38879738031026945</v>
      </c>
      <c r="AN968" s="24">
        <f ca="1">SQRT(Inputs!$B$38)*G968+SQRT(1-Inputs!$B$38)*_xlfn.NORM.S.INV(RAND())</f>
        <v>-0.6844290677296081</v>
      </c>
      <c r="AO968" s="24">
        <f ca="1">SQRT(Inputs!$B$38)*H968+SQRT(1-Inputs!$B$38)*_xlfn.NORM.S.INV(RAND())</f>
        <v>0.41886097355281371</v>
      </c>
      <c r="AP968" s="24">
        <f ca="1">SQRT(Inputs!$B$38)*I968+SQRT(1-Inputs!$B$38)*_xlfn.NORM.S.INV(RAND())</f>
        <v>-0.96965502717638008</v>
      </c>
      <c r="AQ968" s="24">
        <f ca="1">SQRT(Inputs!$B$38)*J968+SQRT(1-Inputs!$B$38)*_xlfn.NORM.S.INV(RAND())</f>
        <v>-2.0109344179436217</v>
      </c>
      <c r="AR968" s="24">
        <f ca="1">SQRT(Inputs!$B$38)*K968+SQRT(1-Inputs!$B$38)*_xlfn.NORM.S.INV(RAND())</f>
        <v>1.0774610011698651</v>
      </c>
      <c r="AS968" s="24">
        <f ca="1">SQRT(Inputs!$B$38)*L968+SQRT(1-Inputs!$B$38)*_xlfn.NORM.S.INV(RAND())</f>
        <v>3.7359129266602877E-3</v>
      </c>
      <c r="AT968" s="24">
        <f ca="1">SQRT(Inputs!$B$38)*M968+SQRT(1-Inputs!$B$38)*_xlfn.NORM.S.INV(RAND())</f>
        <v>1.2703061329812964</v>
      </c>
      <c r="AU968" s="15">
        <f ca="1">Inputs!$B$6*EXP($B$8-0.5*C$5^2+C$5*N968)</f>
        <v>4937.2566816357939</v>
      </c>
      <c r="AV968" s="15">
        <f t="shared" ca="1" si="510"/>
        <v>8596.9527633746311</v>
      </c>
      <c r="AW968" s="15">
        <f t="shared" ca="1" si="511"/>
        <v>8569.5930747650509</v>
      </c>
      <c r="AX968" s="15">
        <f t="shared" ca="1" si="512"/>
        <v>10902.097445696681</v>
      </c>
      <c r="AY968" s="15">
        <f t="shared" ca="1" si="513"/>
        <v>14588.000713577796</v>
      </c>
      <c r="AZ968" s="15">
        <f t="shared" ca="1" si="514"/>
        <v>16635.707190752015</v>
      </c>
      <c r="BA968" s="15">
        <f t="shared" ca="1" si="515"/>
        <v>19793.949158642026</v>
      </c>
      <c r="BB968" s="15">
        <f t="shared" ca="1" si="516"/>
        <v>22698.427338085516</v>
      </c>
      <c r="BC968" s="15">
        <f t="shared" ca="1" si="517"/>
        <v>30145.273157786029</v>
      </c>
      <c r="BD968" s="15">
        <f t="shared" ca="1" si="518"/>
        <v>34570.682373906042</v>
      </c>
      <c r="BE968" s="15">
        <f t="shared" ca="1" si="519"/>
        <v>44657.37158065426</v>
      </c>
      <c r="BF968" s="15">
        <f ca="1">Inputs!$B$13*EXP($B$9-0.5*C$6^2+C$6*Y968)</f>
        <v>14314.250480760516</v>
      </c>
      <c r="BG968" s="15">
        <f t="shared" ca="1" si="520"/>
        <v>18037.262464692398</v>
      </c>
      <c r="BH968" s="15">
        <f t="shared" ca="1" si="521"/>
        <v>18975.055650563645</v>
      </c>
      <c r="BI968" s="15">
        <f t="shared" ca="1" si="522"/>
        <v>19564.840813207218</v>
      </c>
      <c r="BJ968" s="15">
        <f t="shared" ca="1" si="523"/>
        <v>19411.399422339106</v>
      </c>
      <c r="BK968" s="15">
        <f t="shared" ca="1" si="524"/>
        <v>25102.943864107619</v>
      </c>
      <c r="BL968" s="15">
        <f t="shared" ca="1" si="525"/>
        <v>29307.843846032978</v>
      </c>
      <c r="BM968" s="15">
        <f t="shared" ca="1" si="526"/>
        <v>30538.704768778873</v>
      </c>
      <c r="BN968" s="15">
        <f t="shared" ca="1" si="527"/>
        <v>38391.266532242749</v>
      </c>
      <c r="BO968" s="15">
        <f t="shared" ca="1" si="528"/>
        <v>48671.308319637217</v>
      </c>
      <c r="BP968" s="15">
        <f t="shared" ca="1" si="529"/>
        <v>51496.922209437878</v>
      </c>
      <c r="BQ968" s="15">
        <f ca="1">Inputs!$B$20*EXP($B$10-0.5*C$7^2+C$7*AJ968)</f>
        <v>4318.757439211683</v>
      </c>
      <c r="BR968" s="15">
        <f t="shared" ca="1" si="530"/>
        <v>7172.5844439186531</v>
      </c>
      <c r="BS968" s="15">
        <f t="shared" ca="1" si="531"/>
        <v>10645.252807002085</v>
      </c>
      <c r="BT968" s="15">
        <f t="shared" ca="1" si="532"/>
        <v>13254.285139748406</v>
      </c>
      <c r="BU968" s="15">
        <f t="shared" ca="1" si="533"/>
        <v>15565.315052321541</v>
      </c>
      <c r="BV968" s="15">
        <f t="shared" ca="1" si="534"/>
        <v>23799.013908484416</v>
      </c>
      <c r="BW968" s="15">
        <f t="shared" ca="1" si="535"/>
        <v>27048.451198442577</v>
      </c>
      <c r="BX968" s="15">
        <f t="shared" ca="1" si="536"/>
        <v>25279.77153445164</v>
      </c>
      <c r="BY968" s="15">
        <f t="shared" ca="1" si="537"/>
        <v>43530.286367233137</v>
      </c>
      <c r="BZ968" s="15">
        <f t="shared" ca="1" si="538"/>
        <v>61121.050661768713</v>
      </c>
      <c r="CA968" s="15">
        <f t="shared" ca="1" si="539"/>
        <v>107599.06980821413</v>
      </c>
      <c r="CB968" s="15">
        <f ca="1">(AU968*DCF!C$10-DCF!C$5*MAX(AU968*DCF!C$10,0)-MAX(AU968-Inputs!$B$6,0)/Inputs!$B$10)*DCF!C$6</f>
        <v>1043.2524349695634</v>
      </c>
      <c r="CC968" s="15">
        <f ca="1">(AV968*DCF!D$10-DCF!D$5*MAX(AV968*DCF!D$10,0)-MAX(AV968-AU968,0)/Inputs!$B$10)*DCF!D$6</f>
        <v>1203.1278851480374</v>
      </c>
      <c r="CD968" s="15">
        <f ca="1">(AW968*DCF!E$10-DCF!E$5*MAX(AW968*DCF!E$10,0)-MAX(AW968-AV968,0)/Inputs!$B$10)*DCF!E$6</f>
        <v>1978.5826245227208</v>
      </c>
      <c r="CE968" s="15">
        <f ca="1">(AX968*DCF!F$10-DCF!F$5*MAX(AX968*DCF!F$10,0)-MAX(AX968-AW968,0)/Inputs!$B$10)*DCF!F$6</f>
        <v>1894.5741678804702</v>
      </c>
      <c r="CF968" s="15">
        <f ca="1">(AY968*DCF!G$10-DCF!G$5*MAX(AY968*DCF!G$10,0)-MAX(AY968-AX968,0)/Inputs!$B$10)*DCF!G$6</f>
        <v>2297.2151511137831</v>
      </c>
      <c r="CG968" s="15">
        <f ca="1">(AZ968*DCF!H$10-DCF!H$5*MAX(AZ968*DCF!H$10,0)-MAX(AZ968-AY968,0)/Inputs!$B$10)*DCF!H$6</f>
        <v>2866.2274885619026</v>
      </c>
      <c r="CH968" s="15">
        <f ca="1">(BA968*DCF!I$10-DCF!I$5*MAX(BA968*DCF!I$10,0)-MAX(BA968-AZ968,0)/Inputs!$B$10)*DCF!I$6</f>
        <v>3097.5700882867154</v>
      </c>
      <c r="CI968" s="15">
        <f ca="1">(BB968*DCF!J$10-DCF!J$5*MAX(BB968*DCF!J$10,0)-MAX(BB968-BA968,0)/Inputs!$B$10)*DCF!J$6</f>
        <v>3454.9769927931484</v>
      </c>
      <c r="CJ968" s="15">
        <f ca="1">(BC968*DCF!K$10-DCF!K$5*MAX(BC968*DCF!K$10,0)-MAX(BC968-BB968,0)/Inputs!$B$10)*DCF!K$6</f>
        <v>3810.45978959484</v>
      </c>
      <c r="CK968" s="15">
        <f ca="1">(BD968*DCF!L$10-DCF!L$5*MAX(BD968*DCF!L$10,0)-MAX(BD968-BC968,0)/Inputs!$B$10)*DCF!L$6</f>
        <v>4641.6392316860774</v>
      </c>
      <c r="CL968" s="15">
        <f ca="1">(BE968*DCF!M$10-DCF!M$5*MAX(BE968*DCF!M$10,0)-MAX(BE968-BD968,0)/Inputs!$B$10)*DCF!M$6</f>
        <v>5096.7699294691374</v>
      </c>
      <c r="CM968" s="15">
        <f ca="1">(BF968*DCF!C$28-DCF!C$5*MAX(BF968*DCF!C$28,0)-MAX(BF968-Inputs!$B$13,0)/Inputs!$B$17)*DCF!C$6</f>
        <v>3692.576000041196</v>
      </c>
      <c r="CN968" s="15">
        <f ca="1">(BG968*DCF!D$28-DCF!D$5*MAX(BG968*DCF!D$28,0)-MAX(BG968-BF968,0)/Inputs!$B$17)*DCF!D$6</f>
        <v>4518.1006489838992</v>
      </c>
      <c r="CO968" s="15">
        <f ca="1">(BH968*DCF!E$28-DCF!E$5*MAX(BH968*DCF!E$28,0)-MAX(BH968-BG968,0)/Inputs!$B$17)*DCF!E$6</f>
        <v>5189.247510078686</v>
      </c>
      <c r="CP968" s="15">
        <f ca="1">(BI968*DCF!F$28-DCF!F$5*MAX(BI968*DCF!F$28,0)-MAX(BI968-BH968,0)/Inputs!$B$17)*DCF!F$6</f>
        <v>5203.9592148795946</v>
      </c>
      <c r="CQ968" s="15">
        <f ca="1">(BJ968*DCF!G$28-DCF!G$5*MAX(BJ968*DCF!G$28,0)-MAX(BJ968-BI968,0)/Inputs!$B$17)*DCF!G$6</f>
        <v>5036.4348539889179</v>
      </c>
      <c r="CR968" s="15">
        <f ca="1">(BK968*DCF!H$28-DCF!H$5*MAX(BK968*DCF!H$28,0)-MAX(BK968-BJ968,0)/Inputs!$B$17)*DCF!H$6</f>
        <v>5323.9286902460444</v>
      </c>
      <c r="CS968" s="15">
        <f ca="1">(BL968*DCF!I$28-DCF!I$5*MAX(BL968*DCF!I$28,0)-MAX(BL968-BK968,0)/Inputs!$B$17)*DCF!I$6</f>
        <v>6288.2964332042648</v>
      </c>
      <c r="CT968" s="15">
        <f ca="1">(BM968*DCF!J$28-DCF!J$5*MAX(BM968*DCF!J$28,0)-MAX(BM968-BL968,0)/Inputs!$B$17)*DCF!J$6</f>
        <v>6649.4642737828217</v>
      </c>
      <c r="CU968" s="15">
        <f ca="1">(BN968*DCF!K$28-DCF!K$5*MAX(BN968*DCF!K$28,0)-MAX(BN968-BM968,0)/Inputs!$B$17)*DCF!K$6</f>
        <v>7145.7575648178663</v>
      </c>
      <c r="CV968" s="15">
        <f ca="1">(BO968*DCF!L$28-DCF!L$5*MAX(BO968*DCF!L$28,0)-MAX(BO968-BN968,0)/Inputs!$B$17)*DCF!L$6</f>
        <v>8547.7437443104191</v>
      </c>
      <c r="CW968" s="15">
        <f ca="1">(BP968*DCF!M$28-DCF!M$5*MAX(BP968*DCF!M$28,0)-MAX(BP968-BO968,0)/Inputs!$B$17)*DCF!M$6</f>
        <v>9393.8196672145496</v>
      </c>
      <c r="CX968" s="15">
        <f ca="1">(BQ968*DCF!C$46-DCF!C$5*MAX(BQ968*DCF!C$46,0)-MAX(BQ968-Inputs!$B$20,0)/Inputs!$B$24)*DCF!C$6</f>
        <v>-1513.6887569595956</v>
      </c>
      <c r="CY968" s="15">
        <f ca="1">(BR968*DCF!D$46-DCF!D$5*MAX(BR968*DCF!D$46,0)-MAX(BR968-BQ968,0)/Inputs!$B$24)*DCF!D$6</f>
        <v>-2441.8971917390058</v>
      </c>
      <c r="CZ968" s="15">
        <f ca="1">(BS968*DCF!E$46-DCF!E$5*MAX(BS968*DCF!E$46,0)-MAX(BS968-BR968,0)/Inputs!$B$24)*DCF!E$6</f>
        <v>-2627.6499468832867</v>
      </c>
      <c r="DA968" s="15">
        <f ca="1">(BT968*DCF!F$46-DCF!F$5*MAX(BT968*DCF!F$46,0)-MAX(BT968-BS968,0)/Inputs!$B$24)*DCF!F$6</f>
        <v>-1915.2919940162508</v>
      </c>
      <c r="DB968" s="15">
        <f ca="1">(BU968*DCF!G$46-DCF!G$5*MAX(BU968*DCF!G$46,0)-MAX(BU968-BT968,0)/Inputs!$B$24)*DCF!G$6</f>
        <v>-1300.9712472664103</v>
      </c>
      <c r="DC968" s="15">
        <f ca="1">(BV968*DCF!H$46-DCF!H$5*MAX(BV968*DCF!H$46,0)-MAX(BV968-BU968,0)/Inputs!$B$24)*DCF!H$6</f>
        <v>-2558.5714708427172</v>
      </c>
      <c r="DD968" s="15">
        <f ca="1">(BW968*DCF!I$46-DCF!I$5*MAX(BW968*DCF!I$46,0)-MAX(BW968-BV968,0)/Inputs!$B$24)*DCF!I$6</f>
        <v>-308.09327604326285</v>
      </c>
      <c r="DE968" s="15">
        <f ca="1">(BX968*DCF!J$46-DCF!J$5*MAX(BX968*DCF!J$46,0)-MAX(BX968-BW968,0)/Inputs!$B$24)*DCF!J$6</f>
        <v>1060.4164884088075</v>
      </c>
      <c r="DF968" s="15">
        <f ca="1">(BY968*DCF!K$46-DCF!K$5*MAX(BY968*DCF!K$46,0)-MAX(BY968-BX968,0)/Inputs!$B$24)*DCF!K$6</f>
        <v>-1984.294876064926</v>
      </c>
      <c r="DG968" s="15">
        <f ca="1">(BZ968*DCF!L$46-DCF!L$5*MAX(BZ968*DCF!L$46,0)-MAX(BZ968-BY968,0)/Inputs!$B$24)*DCF!L$6</f>
        <v>244.16737015567665</v>
      </c>
      <c r="DH968" s="15">
        <f ca="1">(CA968*DCF!M$46-DCF!M$5*MAX(CA968*DCF!M$46,0)-MAX(CA968-BZ968,0)/Inputs!$B$24)*DCF!M$6</f>
        <v>-1281.1733110115745</v>
      </c>
      <c r="DI968" s="15">
        <f ca="1">SUM(CB968:CL968)+BE968*DCF!M$10*(1+Inputs!$B$30)*(1-Inputs!$B$33)*(1-Inputs!$B$30/Inputs!$B$31)/(Inputs!$B$29-Inputs!$B$30)*DCF!M$6</f>
        <v>155666.45142559157</v>
      </c>
      <c r="DJ968" s="15">
        <f ca="1">SUM(CM968:CW968)+BP968*DCF!M$28*(1+Inputs!$B$30)*(1-Inputs!$B$33)*(1-Inputs!$B$30/Inputs!$B$31)/(Inputs!$B$29-Inputs!$B$30)*DCF!M$6</f>
        <v>258078.14924843339</v>
      </c>
      <c r="DK968" s="15">
        <f ca="1">SUM(CX968:DH968)+CA968*DCF!M$46*(1+Inputs!$B$30)*(1-Inputs!$B$33)*(1-Inputs!$B$30/Inputs!$B$31)/(Inputs!$B$29-Inputs!$B$30)*DCF!M$6</f>
        <v>151733.85963588068</v>
      </c>
      <c r="DM968" s="15">
        <f ca="1">DI968+DJ968+DK968+Inputs!$B$34+Inputs!$B$36-Inputs!$B$35</f>
        <v>642329.4603099057</v>
      </c>
    </row>
    <row r="969" spans="1:117" x14ac:dyDescent="0.75">
      <c r="A969" s="11">
        <v>956</v>
      </c>
      <c r="C969" s="24">
        <f t="shared" ca="1" si="545"/>
        <v>-1.040942815554071</v>
      </c>
      <c r="D969" s="24">
        <f t="shared" ca="1" si="545"/>
        <v>0.16970866611992408</v>
      </c>
      <c r="E969" s="24">
        <f t="shared" ca="1" si="545"/>
        <v>0.49964992964299937</v>
      </c>
      <c r="F969" s="24">
        <f t="shared" ca="1" si="545"/>
        <v>0.59187081350256765</v>
      </c>
      <c r="G969" s="24">
        <f t="shared" ca="1" si="545"/>
        <v>1.176513386371336</v>
      </c>
      <c r="H969" s="24">
        <f t="shared" ca="1" si="545"/>
        <v>1.2673549611813697</v>
      </c>
      <c r="I969" s="24">
        <f t="shared" ca="1" si="545"/>
        <v>-0.70692444161480128</v>
      </c>
      <c r="J969" s="24">
        <f t="shared" ca="1" si="545"/>
        <v>-0.59929971622341904</v>
      </c>
      <c r="K969" s="24">
        <f t="shared" ca="1" si="545"/>
        <v>0.77601569005591364</v>
      </c>
      <c r="L969" s="24">
        <f t="shared" ca="1" si="545"/>
        <v>-1.1232397361590141</v>
      </c>
      <c r="M969" s="24">
        <f t="shared" ca="1" si="545"/>
        <v>0.77888322222532236</v>
      </c>
      <c r="N969" s="24">
        <f ca="1">SQRT(Inputs!$B$38)*C969+SQRT(1-Inputs!$B$38)*_xlfn.NORM.S.INV(RAND())</f>
        <v>1.6879940713559973</v>
      </c>
      <c r="O969" s="24">
        <f ca="1">SQRT(Inputs!$B$38)*D969+SQRT(1-Inputs!$B$38)*_xlfn.NORM.S.INV(RAND())</f>
        <v>-0.7692113963722913</v>
      </c>
      <c r="P969" s="24">
        <f ca="1">SQRT(Inputs!$B$38)*E969+SQRT(1-Inputs!$B$38)*_xlfn.NORM.S.INV(RAND())</f>
        <v>0.2169629803787303</v>
      </c>
      <c r="Q969" s="24">
        <f ca="1">SQRT(Inputs!$B$38)*F969+SQRT(1-Inputs!$B$38)*_xlfn.NORM.S.INV(RAND())</f>
        <v>0.2244691411334323</v>
      </c>
      <c r="R969" s="24">
        <f ca="1">SQRT(Inputs!$B$38)*G969+SQRT(1-Inputs!$B$38)*_xlfn.NORM.S.INV(RAND())</f>
        <v>1.7741758019849994</v>
      </c>
      <c r="S969" s="24">
        <f ca="1">SQRT(Inputs!$B$38)*H969+SQRT(1-Inputs!$B$38)*_xlfn.NORM.S.INV(RAND())</f>
        <v>0.54830651699301047</v>
      </c>
      <c r="T969" s="24">
        <f ca="1">SQRT(Inputs!$B$38)*I969+SQRT(1-Inputs!$B$38)*_xlfn.NORM.S.INV(RAND())</f>
        <v>-1.2340287821200806</v>
      </c>
      <c r="U969" s="24">
        <f ca="1">SQRT(Inputs!$B$38)*J969+SQRT(1-Inputs!$B$38)*_xlfn.NORM.S.INV(RAND())</f>
        <v>-0.98742248966521906</v>
      </c>
      <c r="V969" s="24">
        <f ca="1">SQRT(Inputs!$B$38)*K969+SQRT(1-Inputs!$B$38)*_xlfn.NORM.S.INV(RAND())</f>
        <v>0.264600617880973</v>
      </c>
      <c r="W969" s="24">
        <f ca="1">SQRT(Inputs!$B$38)*L969+SQRT(1-Inputs!$B$38)*_xlfn.NORM.S.INV(RAND())</f>
        <v>0.10139627674643759</v>
      </c>
      <c r="X969" s="24">
        <f ca="1">SQRT(Inputs!$B$38)*M969+SQRT(1-Inputs!$B$38)*_xlfn.NORM.S.INV(RAND())</f>
        <v>1.4366294096555987</v>
      </c>
      <c r="Y969" s="24">
        <f ca="1">SQRT(Inputs!$B$38)*C969+SQRT(1-Inputs!$B$38)*_xlfn.NORM.S.INV(RAND())</f>
        <v>-1.3546253181960197</v>
      </c>
      <c r="Z969" s="24">
        <f ca="1">SQRT(Inputs!$B$38)*D969+SQRT(1-Inputs!$B$38)*_xlfn.NORM.S.INV(RAND())</f>
        <v>-0.45061544578006507</v>
      </c>
      <c r="AA969" s="24">
        <f ca="1">SQRT(Inputs!$B$38)*E969+SQRT(1-Inputs!$B$38)*_xlfn.NORM.S.INV(RAND())</f>
        <v>0.65427458066771671</v>
      </c>
      <c r="AB969" s="24">
        <f ca="1">SQRT(Inputs!$B$38)*F969+SQRT(1-Inputs!$B$38)*_xlfn.NORM.S.INV(RAND())</f>
        <v>-0.80097481179943975</v>
      </c>
      <c r="AC969" s="24">
        <f ca="1">SQRT(Inputs!$B$38)*G969+SQRT(1-Inputs!$B$38)*_xlfn.NORM.S.INV(RAND())</f>
        <v>0.27088175654393692</v>
      </c>
      <c r="AD969" s="24">
        <f ca="1">SQRT(Inputs!$B$38)*H969+SQRT(1-Inputs!$B$38)*_xlfn.NORM.S.INV(RAND())</f>
        <v>0.64160355347503628</v>
      </c>
      <c r="AE969" s="24">
        <f ca="1">SQRT(Inputs!$B$38)*I969+SQRT(1-Inputs!$B$38)*_xlfn.NORM.S.INV(RAND())</f>
        <v>0.68490312177827584</v>
      </c>
      <c r="AF969" s="24">
        <f ca="1">SQRT(Inputs!$B$38)*J969+SQRT(1-Inputs!$B$38)*_xlfn.NORM.S.INV(RAND())</f>
        <v>-1.3202954136277856</v>
      </c>
      <c r="AG969" s="24">
        <f ca="1">SQRT(Inputs!$B$38)*K969+SQRT(1-Inputs!$B$38)*_xlfn.NORM.S.INV(RAND())</f>
        <v>-0.65342656063760329</v>
      </c>
      <c r="AH969" s="24">
        <f ca="1">SQRT(Inputs!$B$38)*L969+SQRT(1-Inputs!$B$38)*_xlfn.NORM.S.INV(RAND())</f>
        <v>-1.205922926175087</v>
      </c>
      <c r="AI969" s="24">
        <f ca="1">SQRT(Inputs!$B$38)*M969+SQRT(1-Inputs!$B$38)*_xlfn.NORM.S.INV(RAND())</f>
        <v>1.2977186747085838</v>
      </c>
      <c r="AJ969" s="24">
        <f ca="1">SQRT(Inputs!$B$38)*C969+SQRT(1-Inputs!$B$38)*_xlfn.NORM.S.INV(RAND())</f>
        <v>-0.45077362130505233</v>
      </c>
      <c r="AK969" s="24">
        <f ca="1">SQRT(Inputs!$B$38)*D969+SQRT(1-Inputs!$B$38)*_xlfn.NORM.S.INV(RAND())</f>
        <v>-0.34008853038500031</v>
      </c>
      <c r="AL969" s="24">
        <f ca="1">SQRT(Inputs!$B$38)*E969+SQRT(1-Inputs!$B$38)*_xlfn.NORM.S.INV(RAND())</f>
        <v>-2.1905560986566295</v>
      </c>
      <c r="AM969" s="24">
        <f ca="1">SQRT(Inputs!$B$38)*F969+SQRT(1-Inputs!$B$38)*_xlfn.NORM.S.INV(RAND())</f>
        <v>0.31117689669362097</v>
      </c>
      <c r="AN969" s="24">
        <f ca="1">SQRT(Inputs!$B$38)*G969+SQRT(1-Inputs!$B$38)*_xlfn.NORM.S.INV(RAND())</f>
        <v>1.05036787602163</v>
      </c>
      <c r="AO969" s="24">
        <f ca="1">SQRT(Inputs!$B$38)*H969+SQRT(1-Inputs!$B$38)*_xlfn.NORM.S.INV(RAND())</f>
        <v>0.45942269701468091</v>
      </c>
      <c r="AP969" s="24">
        <f ca="1">SQRT(Inputs!$B$38)*I969+SQRT(1-Inputs!$B$38)*_xlfn.NORM.S.INV(RAND())</f>
        <v>-0.92079987429212529</v>
      </c>
      <c r="AQ969" s="24">
        <f ca="1">SQRT(Inputs!$B$38)*J969+SQRT(1-Inputs!$B$38)*_xlfn.NORM.S.INV(RAND())</f>
        <v>0.57006914208765824</v>
      </c>
      <c r="AR969" s="24">
        <f ca="1">SQRT(Inputs!$B$38)*K969+SQRT(1-Inputs!$B$38)*_xlfn.NORM.S.INV(RAND())</f>
        <v>1.3503447990189059</v>
      </c>
      <c r="AS969" s="24">
        <f ca="1">SQRT(Inputs!$B$38)*L969+SQRT(1-Inputs!$B$38)*_xlfn.NORM.S.INV(RAND())</f>
        <v>-1.4780793549371563</v>
      </c>
      <c r="AT969" s="24">
        <f ca="1">SQRT(Inputs!$B$38)*M969+SQRT(1-Inputs!$B$38)*_xlfn.NORM.S.INV(RAND())</f>
        <v>5.1619701146918107E-2</v>
      </c>
      <c r="AU969" s="15">
        <f ca="1">Inputs!$B$6*EXP($B$8-0.5*C$5^2+C$5*N969)</f>
        <v>6521.4577265314865</v>
      </c>
      <c r="AV969" s="15">
        <f t="shared" ca="1" si="510"/>
        <v>7089.2681824297724</v>
      </c>
      <c r="AW969" s="15">
        <f t="shared" ca="1" si="511"/>
        <v>8900.8071097247357</v>
      </c>
      <c r="AX969" s="15">
        <f t="shared" ca="1" si="512"/>
        <v>11176.054649397256</v>
      </c>
      <c r="AY969" s="15">
        <f t="shared" ca="1" si="513"/>
        <v>16802.845236205376</v>
      </c>
      <c r="AZ969" s="15">
        <f t="shared" ca="1" si="514"/>
        <v>21829.371320243245</v>
      </c>
      <c r="BA969" s="15">
        <f t="shared" ca="1" si="515"/>
        <v>23476.937460563404</v>
      </c>
      <c r="BB969" s="15">
        <f t="shared" ca="1" si="516"/>
        <v>26035.529986562193</v>
      </c>
      <c r="BC969" s="15">
        <f t="shared" ca="1" si="517"/>
        <v>32711.839895245579</v>
      </c>
      <c r="BD969" s="15">
        <f t="shared" ca="1" si="518"/>
        <v>40456.967032412955</v>
      </c>
      <c r="BE969" s="15">
        <f t="shared" ca="1" si="519"/>
        <v>56505.151007690089</v>
      </c>
      <c r="BF969" s="15">
        <f ca="1">Inputs!$B$13*EXP($B$9-0.5*C$6^2+C$6*Y969)</f>
        <v>10573.624140332999</v>
      </c>
      <c r="BG969" s="15">
        <f t="shared" ca="1" si="520"/>
        <v>11880.138137739244</v>
      </c>
      <c r="BH969" s="15">
        <f t="shared" ca="1" si="521"/>
        <v>16179.136693696018</v>
      </c>
      <c r="BI969" s="15">
        <f t="shared" ca="1" si="522"/>
        <v>17508.45662582212</v>
      </c>
      <c r="BJ969" s="15">
        <f t="shared" ca="1" si="523"/>
        <v>22318.905498841876</v>
      </c>
      <c r="BK969" s="15">
        <f t="shared" ca="1" si="524"/>
        <v>29892.550433793738</v>
      </c>
      <c r="BL969" s="15">
        <f t="shared" ca="1" si="525"/>
        <v>40127.532371298061</v>
      </c>
      <c r="BM969" s="15">
        <f t="shared" ca="1" si="526"/>
        <v>41863.82170635381</v>
      </c>
      <c r="BN969" s="15">
        <f t="shared" ca="1" si="527"/>
        <v>47609.409787012126</v>
      </c>
      <c r="BO969" s="15">
        <f t="shared" ca="1" si="528"/>
        <v>50916.67326197942</v>
      </c>
      <c r="BP969" s="15">
        <f t="shared" ca="1" si="529"/>
        <v>72594.699004659793</v>
      </c>
      <c r="BQ969" s="15">
        <f ca="1">Inputs!$B$20*EXP($B$10-0.5*C$7^2+C$7*AJ969)</f>
        <v>3655.7154035326748</v>
      </c>
      <c r="BR969" s="15">
        <f t="shared" ca="1" si="530"/>
        <v>4452.5101064957043</v>
      </c>
      <c r="BS969" s="15">
        <f t="shared" ca="1" si="531"/>
        <v>3250.1502206873183</v>
      </c>
      <c r="BT969" s="15">
        <f t="shared" ca="1" si="532"/>
        <v>4862.4085313482728</v>
      </c>
      <c r="BU969" s="15">
        <f t="shared" ca="1" si="533"/>
        <v>8688.7284889346265</v>
      </c>
      <c r="BV969" s="15">
        <f t="shared" ca="1" si="534"/>
        <v>13406.829079457961</v>
      </c>
      <c r="BW969" s="15">
        <f t="shared" ca="1" si="535"/>
        <v>15395.726412429</v>
      </c>
      <c r="BX969" s="15">
        <f t="shared" ca="1" si="536"/>
        <v>24140.458100747612</v>
      </c>
      <c r="BY969" s="15">
        <f t="shared" ca="1" si="537"/>
        <v>43796.373249215278</v>
      </c>
      <c r="BZ969" s="15">
        <f t="shared" ca="1" si="538"/>
        <v>46830.87228718611</v>
      </c>
      <c r="CA969" s="15">
        <f t="shared" ca="1" si="539"/>
        <v>66389.35825701362</v>
      </c>
      <c r="CB969" s="15">
        <f ca="1">(AU969*DCF!C$10-DCF!C$5*MAX(AU969*DCF!C$10,0)-MAX(AU969-Inputs!$B$6,0)/Inputs!$B$10)*DCF!C$6</f>
        <v>1031.9567991501592</v>
      </c>
      <c r="CC969" s="15">
        <f ca="1">(AV969*DCF!D$10-DCF!D$5*MAX(AV969*DCF!D$10,0)-MAX(AV969-AU969,0)/Inputs!$B$10)*DCF!D$6</f>
        <v>1589.5153722363616</v>
      </c>
      <c r="CD969" s="15">
        <f ca="1">(AW969*DCF!E$10-DCF!E$5*MAX(AW969*DCF!E$10,0)-MAX(AW969-AV969,0)/Inputs!$B$10)*DCF!E$6</f>
        <v>1647.021087418761</v>
      </c>
      <c r="CE969" s="15">
        <f ca="1">(AX969*DCF!F$10-DCF!F$5*MAX(AX969*DCF!F$10,0)-MAX(AX969-AW969,0)/Inputs!$B$10)*DCF!F$6</f>
        <v>1966.2923158689912</v>
      </c>
      <c r="CF969" s="15">
        <f ca="1">(AY969*DCF!G$10-DCF!G$5*MAX(AY969*DCF!G$10,0)-MAX(AY969-AX969,0)/Inputs!$B$10)*DCF!G$6</f>
        <v>2380.4892970623259</v>
      </c>
      <c r="CG969" s="15">
        <f ca="1">(AZ969*DCF!H$10-DCF!H$5*MAX(AZ969*DCF!H$10,0)-MAX(AZ969-AY969,0)/Inputs!$B$10)*DCF!H$6</f>
        <v>3345.6382810227769</v>
      </c>
      <c r="CH969" s="15">
        <f ca="1">(BA969*DCF!I$10-DCF!I$5*MAX(BA969*DCF!I$10,0)-MAX(BA969-AZ969,0)/Inputs!$B$10)*DCF!I$6</f>
        <v>4018.1214602406098</v>
      </c>
      <c r="CI969" s="15">
        <f ca="1">(BB969*DCF!J$10-DCF!J$5*MAX(BB969*DCF!J$10,0)-MAX(BB969-BA969,0)/Inputs!$B$10)*DCF!J$6</f>
        <v>4080.0448214737849</v>
      </c>
      <c r="CJ969" s="15">
        <f ca="1">(BC969*DCF!K$10-DCF!K$5*MAX(BC969*DCF!K$10,0)-MAX(BC969-BB969,0)/Inputs!$B$10)*DCF!K$6</f>
        <v>4331.4991128580987</v>
      </c>
      <c r="CK969" s="15">
        <f ca="1">(BD969*DCF!L$10-DCF!L$5*MAX(BD969*DCF!L$10,0)-MAX(BD969-BC969,0)/Inputs!$B$10)*DCF!L$6</f>
        <v>5100.1096134742329</v>
      </c>
      <c r="CL969" s="15">
        <f ca="1">(BE969*DCF!M$10-DCF!M$5*MAX(BE969*DCF!M$10,0)-MAX(BE969-BD969,0)/Inputs!$B$10)*DCF!M$6</f>
        <v>6056.4805982356729</v>
      </c>
      <c r="CM969" s="15">
        <f ca="1">(BF969*DCF!C$28-DCF!C$5*MAX(BF969*DCF!C$28,0)-MAX(BF969-Inputs!$B$13,0)/Inputs!$B$17)*DCF!C$6</f>
        <v>3227.0007444491557</v>
      </c>
      <c r="CN969" s="15">
        <f ca="1">(BG969*DCF!D$28-DCF!D$5*MAX(BG969*DCF!D$28,0)-MAX(BG969-BF969,0)/Inputs!$B$17)*DCF!D$6</f>
        <v>3220.2353439962612</v>
      </c>
      <c r="CO969" s="15">
        <f ca="1">(BH969*DCF!E$28-DCF!E$5*MAX(BH969*DCF!E$28,0)-MAX(BH969-BG969,0)/Inputs!$B$17)*DCF!E$6</f>
        <v>3734.9461639372735</v>
      </c>
      <c r="CP969" s="15">
        <f ca="1">(BI969*DCF!F$28-DCF!F$5*MAX(BI969*DCF!F$28,0)-MAX(BI969-BH969,0)/Inputs!$B$17)*DCF!F$6</f>
        <v>4511.0610809146083</v>
      </c>
      <c r="CQ969" s="15">
        <f ca="1">(BJ969*DCF!G$28-DCF!G$5*MAX(BJ969*DCF!G$28,0)-MAX(BJ969-BI969,0)/Inputs!$B$17)*DCF!G$6</f>
        <v>4981.739385713041</v>
      </c>
      <c r="CR969" s="15">
        <f ca="1">(BK969*DCF!H$28-DCF!H$5*MAX(BK969*DCF!H$28,0)-MAX(BK969-BJ969,0)/Inputs!$B$17)*DCF!H$6</f>
        <v>6216.0256391389839</v>
      </c>
      <c r="CS969" s="15">
        <f ca="1">(BL969*DCF!I$28-DCF!I$5*MAX(BL969*DCF!I$28,0)-MAX(BL969-BK969,0)/Inputs!$B$17)*DCF!I$6</f>
        <v>7967.0774241521385</v>
      </c>
      <c r="CT969" s="15">
        <f ca="1">(BM969*DCF!J$28-DCF!J$5*MAX(BM969*DCF!J$28,0)-MAX(BM969-BL969,0)/Inputs!$B$17)*DCF!J$6</f>
        <v>9108.8898428379543</v>
      </c>
      <c r="CU969" s="15">
        <f ca="1">(BN969*DCF!K$28-DCF!K$5*MAX(BN969*DCF!K$28,0)-MAX(BN969-BM969,0)/Inputs!$B$17)*DCF!K$6</f>
        <v>9350.5510709572191</v>
      </c>
      <c r="CV969" s="15">
        <f ca="1">(BO969*DCF!L$28-DCF!L$5*MAX(BO969*DCF!L$28,0)-MAX(BO969-BN969,0)/Inputs!$B$17)*DCF!L$6</f>
        <v>9784.7226732914933</v>
      </c>
      <c r="CW969" s="15">
        <f ca="1">(BP969*DCF!M$28-DCF!M$5*MAX(BP969*DCF!M$28,0)-MAX(BP969-BO969,0)/Inputs!$B$17)*DCF!M$6</f>
        <v>11392.771803040698</v>
      </c>
      <c r="CX969" s="15">
        <f ca="1">(BQ969*DCF!C$46-DCF!C$5*MAX(BQ969*DCF!C$46,0)-MAX(BQ969-Inputs!$B$20,0)/Inputs!$B$24)*DCF!C$6</f>
        <v>-1054.3062842027771</v>
      </c>
      <c r="CY969" s="15">
        <f ca="1">(BR969*DCF!D$46-DCF!D$5*MAX(BR969*DCF!D$46,0)-MAX(BR969-BQ969,0)/Inputs!$B$24)*DCF!D$6</f>
        <v>-1099.9253270586803</v>
      </c>
      <c r="CZ969" s="15">
        <f ca="1">(BS969*DCF!E$46-DCF!E$5*MAX(BS969*DCF!E$46,0)-MAX(BS969-BR969,0)/Inputs!$B$24)*DCF!E$6</f>
        <v>-384.33592253237595</v>
      </c>
      <c r="DA969" s="15">
        <f ca="1">(BT969*DCF!F$46-DCF!F$5*MAX(BT969*DCF!F$46,0)-MAX(BT969-BS969,0)/Inputs!$B$24)*DCF!F$6</f>
        <v>-941.18555002943197</v>
      </c>
      <c r="DB969" s="15">
        <f ca="1">(BU969*DCF!G$46-DCF!G$5*MAX(BU969*DCF!G$46,0)-MAX(BU969-BT969,0)/Inputs!$B$24)*DCF!G$6</f>
        <v>-1579.3700944169066</v>
      </c>
      <c r="DC969" s="15">
        <f ca="1">(BV969*DCF!H$46-DCF!H$5*MAX(BV969*DCF!H$46,0)-MAX(BV969-BU969,0)/Inputs!$B$24)*DCF!H$6</f>
        <v>-1466.120850223185</v>
      </c>
      <c r="DD969" s="15">
        <f ca="1">(BW969*DCF!I$46-DCF!I$5*MAX(BW969*DCF!I$46,0)-MAX(BW969-BV969,0)/Inputs!$B$24)*DCF!I$6</f>
        <v>-215.36521427079927</v>
      </c>
      <c r="DE969" s="15">
        <f ca="1">(BX969*DCF!J$46-DCF!J$5*MAX(BX969*DCF!J$46,0)-MAX(BX969-BW969,0)/Inputs!$B$24)*DCF!J$6</f>
        <v>-1306.3345336996751</v>
      </c>
      <c r="DF969" s="15">
        <f ca="1">(BY969*DCF!K$46-DCF!K$5*MAX(BY969*DCF!K$46,0)-MAX(BY969-BX969,0)/Inputs!$B$24)*DCF!K$6</f>
        <v>-2313.3807439890393</v>
      </c>
      <c r="DG969" s="15">
        <f ca="1">(BZ969*DCF!L$46-DCF!L$5*MAX(BZ969*DCF!L$46,0)-MAX(BZ969-BY969,0)/Inputs!$B$24)*DCF!L$6</f>
        <v>2550.4846988966738</v>
      </c>
      <c r="DH969" s="15">
        <f ca="1">(CA969*DCF!M$46-DCF!M$5*MAX(CA969*DCF!M$46,0)-MAX(CA969-BZ969,0)/Inputs!$B$24)*DCF!M$6</f>
        <v>1115.8423469737997</v>
      </c>
      <c r="DI969" s="15">
        <f ca="1">SUM(CB969:CL969)+BE969*DCF!M$10*(1+Inputs!$B$30)*(1-Inputs!$B$33)*(1-Inputs!$B$30/Inputs!$B$31)/(Inputs!$B$29-Inputs!$B$30)*DCF!M$6</f>
        <v>192801.75121671124</v>
      </c>
      <c r="DJ969" s="15">
        <f ca="1">SUM(CM969:CW969)+BP969*DCF!M$28*(1+Inputs!$B$30)*(1-Inputs!$B$33)*(1-Inputs!$B$30/Inputs!$B$31)/(Inputs!$B$29-Inputs!$B$30)*DCF!M$6</f>
        <v>342871.03089973843</v>
      </c>
      <c r="DK969" s="15">
        <f ca="1">SUM(CX969:DH969)+CA969*DCF!M$46*(1+Inputs!$B$30)*(1-Inputs!$B$33)*(1-Inputs!$B$30/Inputs!$B$31)/(Inputs!$B$29-Inputs!$B$30)*DCF!M$6</f>
        <v>95951.814713029031</v>
      </c>
      <c r="DM969" s="15">
        <f ca="1">DI969+DJ969+DK969+Inputs!$B$34+Inputs!$B$36-Inputs!$B$35</f>
        <v>708475.59682947875</v>
      </c>
    </row>
    <row r="970" spans="1:117" x14ac:dyDescent="0.75">
      <c r="A970" s="11">
        <v>957</v>
      </c>
      <c r="C970" s="24">
        <f t="shared" ca="1" si="545"/>
        <v>0.49003503134144177</v>
      </c>
      <c r="D970" s="24">
        <f t="shared" ca="1" si="545"/>
        <v>-0.46400205784047965</v>
      </c>
      <c r="E970" s="24">
        <f t="shared" ca="1" si="545"/>
        <v>-0.33293012847574072</v>
      </c>
      <c r="F970" s="24">
        <f t="shared" ca="1" si="545"/>
        <v>0.72408718952601003</v>
      </c>
      <c r="G970" s="24">
        <f t="shared" ca="1" si="545"/>
        <v>3.9874908006410033E-2</v>
      </c>
      <c r="H970" s="24">
        <f t="shared" ca="1" si="545"/>
        <v>0.41717441632358815</v>
      </c>
      <c r="I970" s="24">
        <f t="shared" ca="1" si="545"/>
        <v>0.73827127666690917</v>
      </c>
      <c r="J970" s="24">
        <f t="shared" ca="1" si="545"/>
        <v>2.092566787331809E-2</v>
      </c>
      <c r="K970" s="24">
        <f t="shared" ca="1" si="545"/>
        <v>0.42970153325653893</v>
      </c>
      <c r="L970" s="24">
        <f t="shared" ca="1" si="545"/>
        <v>-0.71954634083346103</v>
      </c>
      <c r="M970" s="24">
        <f t="shared" ca="1" si="545"/>
        <v>0.50230619323887005</v>
      </c>
      <c r="N970" s="24">
        <f ca="1">SQRT(Inputs!$B$38)*C970+SQRT(1-Inputs!$B$38)*_xlfn.NORM.S.INV(RAND())</f>
        <v>0.19951838088483165</v>
      </c>
      <c r="O970" s="24">
        <f ca="1">SQRT(Inputs!$B$38)*D970+SQRT(1-Inputs!$B$38)*_xlfn.NORM.S.INV(RAND())</f>
        <v>-0.70040879109353338</v>
      </c>
      <c r="P970" s="24">
        <f ca="1">SQRT(Inputs!$B$38)*E970+SQRT(1-Inputs!$B$38)*_xlfn.NORM.S.INV(RAND())</f>
        <v>-0.12843989777512305</v>
      </c>
      <c r="Q970" s="24">
        <f ca="1">SQRT(Inputs!$B$38)*F970+SQRT(1-Inputs!$B$38)*_xlfn.NORM.S.INV(RAND())</f>
        <v>-0.29182920016575242</v>
      </c>
      <c r="R970" s="24">
        <f ca="1">SQRT(Inputs!$B$38)*G970+SQRT(1-Inputs!$B$38)*_xlfn.NORM.S.INV(RAND())</f>
        <v>-1.0609715989210358</v>
      </c>
      <c r="S970" s="24">
        <f ca="1">SQRT(Inputs!$B$38)*H970+SQRT(1-Inputs!$B$38)*_xlfn.NORM.S.INV(RAND())</f>
        <v>1.0518751407623932</v>
      </c>
      <c r="T970" s="24">
        <f ca="1">SQRT(Inputs!$B$38)*I970+SQRT(1-Inputs!$B$38)*_xlfn.NORM.S.INV(RAND())</f>
        <v>0.32883470864500575</v>
      </c>
      <c r="U970" s="24">
        <f ca="1">SQRT(Inputs!$B$38)*J970+SQRT(1-Inputs!$B$38)*_xlfn.NORM.S.INV(RAND())</f>
        <v>0.47954977244057589</v>
      </c>
      <c r="V970" s="24">
        <f ca="1">SQRT(Inputs!$B$38)*K970+SQRT(1-Inputs!$B$38)*_xlfn.NORM.S.INV(RAND())</f>
        <v>0.69560615991045871</v>
      </c>
      <c r="W970" s="24">
        <f ca="1">SQRT(Inputs!$B$38)*L970+SQRT(1-Inputs!$B$38)*_xlfn.NORM.S.INV(RAND())</f>
        <v>-0.46228825579154287</v>
      </c>
      <c r="X970" s="24">
        <f ca="1">SQRT(Inputs!$B$38)*M970+SQRT(1-Inputs!$B$38)*_xlfn.NORM.S.INV(RAND())</f>
        <v>-0.60278091485051433</v>
      </c>
      <c r="Y970" s="24">
        <f ca="1">SQRT(Inputs!$B$38)*C970+SQRT(1-Inputs!$B$38)*_xlfn.NORM.S.INV(RAND())</f>
        <v>0.8365296489057199</v>
      </c>
      <c r="Z970" s="24">
        <f ca="1">SQRT(Inputs!$B$38)*D970+SQRT(1-Inputs!$B$38)*_xlfn.NORM.S.INV(RAND())</f>
        <v>0.63421310810617637</v>
      </c>
      <c r="AA970" s="24">
        <f ca="1">SQRT(Inputs!$B$38)*E970+SQRT(1-Inputs!$B$38)*_xlfn.NORM.S.INV(RAND())</f>
        <v>0.36748377513598163</v>
      </c>
      <c r="AB970" s="24">
        <f ca="1">SQRT(Inputs!$B$38)*F970+SQRT(1-Inputs!$B$38)*_xlfn.NORM.S.INV(RAND())</f>
        <v>-0.14759621091338704</v>
      </c>
      <c r="AC970" s="24">
        <f ca="1">SQRT(Inputs!$B$38)*G970+SQRT(1-Inputs!$B$38)*_xlfn.NORM.S.INV(RAND())</f>
        <v>-1.1312872777553031</v>
      </c>
      <c r="AD970" s="24">
        <f ca="1">SQRT(Inputs!$B$38)*H970+SQRT(1-Inputs!$B$38)*_xlfn.NORM.S.INV(RAND())</f>
        <v>2.9415896891605675E-2</v>
      </c>
      <c r="AE970" s="24">
        <f ca="1">SQRT(Inputs!$B$38)*I970+SQRT(1-Inputs!$B$38)*_xlfn.NORM.S.INV(RAND())</f>
        <v>-1.4878385630610693</v>
      </c>
      <c r="AF970" s="24">
        <f ca="1">SQRT(Inputs!$B$38)*J970+SQRT(1-Inputs!$B$38)*_xlfn.NORM.S.INV(RAND())</f>
        <v>-0.38509675932201515</v>
      </c>
      <c r="AG970" s="24">
        <f ca="1">SQRT(Inputs!$B$38)*K970+SQRT(1-Inputs!$B$38)*_xlfn.NORM.S.INV(RAND())</f>
        <v>0.2773369518549334</v>
      </c>
      <c r="AH970" s="24">
        <f ca="1">SQRT(Inputs!$B$38)*L970+SQRT(1-Inputs!$B$38)*_xlfn.NORM.S.INV(RAND())</f>
        <v>-1.505348690891203</v>
      </c>
      <c r="AI970" s="24">
        <f ca="1">SQRT(Inputs!$B$38)*M970+SQRT(1-Inputs!$B$38)*_xlfn.NORM.S.INV(RAND())</f>
        <v>0.47716583090217213</v>
      </c>
      <c r="AJ970" s="24">
        <f ca="1">SQRT(Inputs!$B$38)*C970+SQRT(1-Inputs!$B$38)*_xlfn.NORM.S.INV(RAND())</f>
        <v>0.31178108530604132</v>
      </c>
      <c r="AK970" s="24">
        <f ca="1">SQRT(Inputs!$B$38)*D970+SQRT(1-Inputs!$B$38)*_xlfn.NORM.S.INV(RAND())</f>
        <v>-1.7554181913075149</v>
      </c>
      <c r="AL970" s="24">
        <f ca="1">SQRT(Inputs!$B$38)*E970+SQRT(1-Inputs!$B$38)*_xlfn.NORM.S.INV(RAND())</f>
        <v>1.2791107450341408</v>
      </c>
      <c r="AM970" s="24">
        <f ca="1">SQRT(Inputs!$B$38)*F970+SQRT(1-Inputs!$B$38)*_xlfn.NORM.S.INV(RAND())</f>
        <v>1.0649118651568616</v>
      </c>
      <c r="AN970" s="24">
        <f ca="1">SQRT(Inputs!$B$38)*G970+SQRT(1-Inputs!$B$38)*_xlfn.NORM.S.INV(RAND())</f>
        <v>0.77878685065170361</v>
      </c>
      <c r="AO970" s="24">
        <f ca="1">SQRT(Inputs!$B$38)*H970+SQRT(1-Inputs!$B$38)*_xlfn.NORM.S.INV(RAND())</f>
        <v>0.11416064496822637</v>
      </c>
      <c r="AP970" s="24">
        <f ca="1">SQRT(Inputs!$B$38)*I970+SQRT(1-Inputs!$B$38)*_xlfn.NORM.S.INV(RAND())</f>
        <v>-0.1643918946262905</v>
      </c>
      <c r="AQ970" s="24">
        <f ca="1">SQRT(Inputs!$B$38)*J970+SQRT(1-Inputs!$B$38)*_xlfn.NORM.S.INV(RAND())</f>
        <v>-1.2901129087526053</v>
      </c>
      <c r="AR970" s="24">
        <f ca="1">SQRT(Inputs!$B$38)*K970+SQRT(1-Inputs!$B$38)*_xlfn.NORM.S.INV(RAND())</f>
        <v>-8.0936685748761922E-2</v>
      </c>
      <c r="AS970" s="24">
        <f ca="1">SQRT(Inputs!$B$38)*L970+SQRT(1-Inputs!$B$38)*_xlfn.NORM.S.INV(RAND())</f>
        <v>-2.3229992702991793</v>
      </c>
      <c r="AT970" s="24">
        <f ca="1">SQRT(Inputs!$B$38)*M970+SQRT(1-Inputs!$B$38)*_xlfn.NORM.S.INV(RAND())</f>
        <v>1.1803509566969568</v>
      </c>
      <c r="AU970" s="15">
        <f ca="1">Inputs!$B$6*EXP($B$8-0.5*C$5^2+C$5*N970)</f>
        <v>5125.1192400252621</v>
      </c>
      <c r="AV970" s="15">
        <f t="shared" ca="1" si="510"/>
        <v>5628.0001414207854</v>
      </c>
      <c r="AW970" s="15">
        <f t="shared" ca="1" si="511"/>
        <v>6744.488578224823</v>
      </c>
      <c r="AX970" s="15">
        <f t="shared" ca="1" si="512"/>
        <v>7939.5338936041753</v>
      </c>
      <c r="AY970" s="15">
        <f t="shared" ca="1" si="513"/>
        <v>8572.1472310509544</v>
      </c>
      <c r="AZ970" s="15">
        <f t="shared" ca="1" si="514"/>
        <v>11771.473193283418</v>
      </c>
      <c r="BA970" s="15">
        <f t="shared" ca="1" si="515"/>
        <v>14909.671261669098</v>
      </c>
      <c r="BB970" s="15">
        <f t="shared" ca="1" si="516"/>
        <v>19152.420585659351</v>
      </c>
      <c r="BC970" s="15">
        <f t="shared" ca="1" si="517"/>
        <v>25085.976168401241</v>
      </c>
      <c r="BD970" s="15">
        <f t="shared" ca="1" si="518"/>
        <v>29432.142119871849</v>
      </c>
      <c r="BE970" s="15">
        <f t="shared" ca="1" si="519"/>
        <v>34138.649044530575</v>
      </c>
      <c r="BF970" s="15">
        <f ca="1">Inputs!$B$13*EXP($B$9-0.5*C$6^2+C$6*Y970)</f>
        <v>16325.919904432534</v>
      </c>
      <c r="BG970" s="15">
        <f t="shared" ca="1" si="520"/>
        <v>22309.310167126132</v>
      </c>
      <c r="BH970" s="15">
        <f t="shared" ca="1" si="521"/>
        <v>28970.912909589159</v>
      </c>
      <c r="BI970" s="15">
        <f t="shared" ca="1" si="522"/>
        <v>34668.152195572031</v>
      </c>
      <c r="BJ970" s="15">
        <f t="shared" ca="1" si="523"/>
        <v>36105.859246983448</v>
      </c>
      <c r="BK970" s="15">
        <f t="shared" ca="1" si="524"/>
        <v>44490.919293586834</v>
      </c>
      <c r="BL970" s="15">
        <f t="shared" ca="1" si="525"/>
        <v>45067.859835545911</v>
      </c>
      <c r="BM970" s="15">
        <f t="shared" ca="1" si="526"/>
        <v>52810.294144214495</v>
      </c>
      <c r="BN970" s="15">
        <f t="shared" ca="1" si="527"/>
        <v>67144.92914549369</v>
      </c>
      <c r="BO970" s="15">
        <f t="shared" ca="1" si="528"/>
        <v>69352.909271775512</v>
      </c>
      <c r="BP970" s="15">
        <f t="shared" ca="1" si="529"/>
        <v>90102.138065372215</v>
      </c>
      <c r="BQ970" s="15">
        <f ca="1">Inputs!$B$20*EXP($B$10-0.5*C$7^2+C$7*AJ970)</f>
        <v>4791.0843332735631</v>
      </c>
      <c r="BR970" s="15">
        <f t="shared" ca="1" si="530"/>
        <v>3722.7124258300842</v>
      </c>
      <c r="BS970" s="15">
        <f t="shared" ca="1" si="531"/>
        <v>7360.914451587666</v>
      </c>
      <c r="BT970" s="15">
        <f t="shared" ca="1" si="532"/>
        <v>13419.996024306032</v>
      </c>
      <c r="BU970" s="15">
        <f t="shared" ca="1" si="533"/>
        <v>22455.242918233489</v>
      </c>
      <c r="BV970" s="15">
        <f t="shared" ca="1" si="534"/>
        <v>32055.689400235537</v>
      </c>
      <c r="BW970" s="15">
        <f t="shared" ca="1" si="535"/>
        <v>43202.29479353132</v>
      </c>
      <c r="BX970" s="15">
        <f t="shared" ca="1" si="536"/>
        <v>46654.736918963332</v>
      </c>
      <c r="BY970" s="15">
        <f t="shared" ca="1" si="537"/>
        <v>64366.7213712429</v>
      </c>
      <c r="BZ970" s="15">
        <f t="shared" ca="1" si="538"/>
        <v>58924.887087259311</v>
      </c>
      <c r="CA970" s="15">
        <f t="shared" ca="1" si="539"/>
        <v>102087.88854569681</v>
      </c>
      <c r="CB970" s="15">
        <f ca="1">(AU970*DCF!C$10-DCF!C$5*MAX(AU970*DCF!C$10,0)-MAX(AU970-Inputs!$B$6,0)/Inputs!$B$10)*DCF!C$6</f>
        <v>1041.9129414434694</v>
      </c>
      <c r="CC970" s="15">
        <f ca="1">(AV970*DCF!D$10-DCF!D$5*MAX(AV970*DCF!D$10,0)-MAX(AV970-AU970,0)/Inputs!$B$10)*DCF!D$6</f>
        <v>1249.1725595447792</v>
      </c>
      <c r="CD970" s="15">
        <f ca="1">(AW970*DCF!E$10-DCF!E$5*MAX(AW970*DCF!E$10,0)-MAX(AW970-AV970,0)/Inputs!$B$10)*DCF!E$6</f>
        <v>1305.7156178627365</v>
      </c>
      <c r="CE970" s="15">
        <f ca="1">(AX970*DCF!F$10-DCF!F$5*MAX(AX970*DCF!F$10,0)-MAX(AX970-AW970,0)/Inputs!$B$10)*DCF!F$6</f>
        <v>1484.528294389554</v>
      </c>
      <c r="CF970" s="15">
        <f ca="1">(AY970*DCF!G$10-DCF!G$5*MAX(AY970*DCF!G$10,0)-MAX(AY970-AX970,0)/Inputs!$B$10)*DCF!G$6</f>
        <v>1644.6047007687798</v>
      </c>
      <c r="CG970" s="15">
        <f ca="1">(AZ970*DCF!H$10-DCF!H$5*MAX(AZ970*DCF!H$10,0)-MAX(AZ970-AY970,0)/Inputs!$B$10)*DCF!H$6</f>
        <v>1717.3422838449185</v>
      </c>
      <c r="CH970" s="15">
        <f ca="1">(BA970*DCF!I$10-DCF!I$5*MAX(BA970*DCF!I$10,0)-MAX(BA970-AZ970,0)/Inputs!$B$10)*DCF!I$6</f>
        <v>2208.6785973050196</v>
      </c>
      <c r="CI970" s="15">
        <f ca="1">(BB970*DCF!J$10-DCF!J$5*MAX(BB970*DCF!J$10,0)-MAX(BB970-BA970,0)/Inputs!$B$10)*DCF!J$6</f>
        <v>2643.6810671732173</v>
      </c>
      <c r="CJ970" s="15">
        <f ca="1">(BC970*DCF!K$10-DCF!K$5*MAX(BC970*DCF!K$10,0)-MAX(BC970-BB970,0)/Inputs!$B$10)*DCF!K$6</f>
        <v>3207.8318237453473</v>
      </c>
      <c r="CK970" s="15">
        <f ca="1">(BD970*DCF!L$10-DCF!L$5*MAX(BD970*DCF!L$10,0)-MAX(BD970-BC970,0)/Inputs!$B$10)*DCF!L$6</f>
        <v>3876.8970842432709</v>
      </c>
      <c r="CL970" s="15">
        <f ca="1">(BE970*DCF!M$10-DCF!M$5*MAX(BE970*DCF!M$10,0)-MAX(BE970-BD970,0)/Inputs!$B$10)*DCF!M$6</f>
        <v>4255.1623903188638</v>
      </c>
      <c r="CM970" s="15">
        <f ca="1">(BF970*DCF!C$28-DCF!C$5*MAX(BF970*DCF!C$28,0)-MAX(BF970-Inputs!$B$13,0)/Inputs!$B$17)*DCF!C$6</f>
        <v>3841.9355339118292</v>
      </c>
      <c r="CN970" s="15">
        <f ca="1">(BG970*DCF!D$28-DCF!D$5*MAX(BG970*DCF!D$28,0)-MAX(BG970-BF970,0)/Inputs!$B$17)*DCF!D$6</f>
        <v>5294.0749026965705</v>
      </c>
      <c r="CO970" s="15">
        <f ca="1">(BH970*DCF!E$28-DCF!E$5*MAX(BH970*DCF!E$28,0)-MAX(BH970-BG970,0)/Inputs!$B$17)*DCF!E$6</f>
        <v>6892.168199889792</v>
      </c>
      <c r="CP970" s="15">
        <f ca="1">(BI970*DCF!F$28-DCF!F$5*MAX(BI970*DCF!F$28,0)-MAX(BI970-BH970,0)/Inputs!$B$17)*DCF!F$6</f>
        <v>8374.2176683189318</v>
      </c>
      <c r="CQ970" s="15">
        <f ca="1">(BJ970*DCF!G$28-DCF!G$5*MAX(BJ970*DCF!G$28,0)-MAX(BJ970-BI970,0)/Inputs!$B$17)*DCF!G$6</f>
        <v>9126.1309927586644</v>
      </c>
      <c r="CR970" s="15">
        <f ca="1">(BK970*DCF!H$28-DCF!H$5*MAX(BK970*DCF!H$28,0)-MAX(BK970-BJ970,0)/Inputs!$B$17)*DCF!H$6</f>
        <v>9700.2921808399897</v>
      </c>
      <c r="CS970" s="15">
        <f ca="1">(BL970*DCF!I$28-DCF!I$5*MAX(BL970*DCF!I$28,0)-MAX(BL970-BK970,0)/Inputs!$B$17)*DCF!I$6</f>
        <v>10515.035460665104</v>
      </c>
      <c r="CT970" s="15">
        <f ca="1">(BM970*DCF!J$28-DCF!J$5*MAX(BM970*DCF!J$28,0)-MAX(BM970-BL970,0)/Inputs!$B$17)*DCF!J$6</f>
        <v>10754.496173204428</v>
      </c>
      <c r="CU970" s="15">
        <f ca="1">(BN970*DCF!K$28-DCF!K$5*MAX(BN970*DCF!K$28,0)-MAX(BN970-BM970,0)/Inputs!$B$17)*DCF!K$6</f>
        <v>12424.081365234104</v>
      </c>
      <c r="CV970" s="15">
        <f ca="1">(BO970*DCF!L$28-DCF!L$5*MAX(BO970*DCF!L$28,0)-MAX(BO970-BN970,0)/Inputs!$B$17)*DCF!L$6</f>
        <v>13587.524475451006</v>
      </c>
      <c r="CW970" s="15">
        <f ca="1">(BP970*DCF!M$28-DCF!M$5*MAX(BP970*DCF!M$28,0)-MAX(BP970-BO970,0)/Inputs!$B$17)*DCF!M$6</f>
        <v>14783.891974088991</v>
      </c>
      <c r="CX970" s="15">
        <f ca="1">(BQ970*DCF!C$46-DCF!C$5*MAX(BQ970*DCF!C$46,0)-MAX(BQ970-Inputs!$B$20,0)/Inputs!$B$24)*DCF!C$6</f>
        <v>-1840.9360276722145</v>
      </c>
      <c r="CY970" s="15">
        <f ca="1">(BR970*DCF!D$46-DCF!D$5*MAX(BR970*DCF!D$46,0)-MAX(BR970-BQ970,0)/Inputs!$B$24)*DCF!D$6</f>
        <v>-635.38019631318468</v>
      </c>
      <c r="CZ970" s="15">
        <f ca="1">(BS970*DCF!E$46-DCF!E$5*MAX(BS970*DCF!E$46,0)-MAX(BS970-BR970,0)/Inputs!$B$24)*DCF!E$6</f>
        <v>-2304.5200306499173</v>
      </c>
      <c r="DA970" s="15">
        <f ca="1">(BT970*DCF!F$46-DCF!F$5*MAX(BT970*DCF!F$46,0)-MAX(BT970-BS970,0)/Inputs!$B$24)*DCF!F$6</f>
        <v>-3183.6321009839107</v>
      </c>
      <c r="DB970" s="15">
        <f ca="1">(BU970*DCF!G$46-DCF!G$5*MAX(BU970*DCF!G$46,0)-MAX(BU970-BT970,0)/Inputs!$B$24)*DCF!G$6</f>
        <v>-3794.6285460623203</v>
      </c>
      <c r="DC970" s="15">
        <f ca="1">(BV970*DCF!H$46-DCF!H$5*MAX(BV970*DCF!H$46,0)-MAX(BV970-BU970,0)/Inputs!$B$24)*DCF!H$6</f>
        <v>-2983.2799213705985</v>
      </c>
      <c r="DD970" s="15">
        <f ca="1">(BW970*DCF!I$46-DCF!I$5*MAX(BW970*DCF!I$46,0)-MAX(BW970-BV970,0)/Inputs!$B$24)*DCF!I$6</f>
        <v>-2201.9854536573398</v>
      </c>
      <c r="DE970" s="15">
        <f ca="1">(BX970*DCF!J$46-DCF!J$5*MAX(BX970*DCF!J$46,0)-MAX(BX970-BW970,0)/Inputs!$B$24)*DCF!J$6</f>
        <v>1041.5059133277098</v>
      </c>
      <c r="DF970" s="15">
        <f ca="1">(BY970*DCF!K$46-DCF!K$5*MAX(BY970*DCF!K$46,0)-MAX(BY970-BX970,0)/Inputs!$B$24)*DCF!K$6</f>
        <v>-662.12265322332973</v>
      </c>
      <c r="DG970" s="15">
        <f ca="1">(BZ970*DCF!L$46-DCF!L$5*MAX(BZ970*DCF!L$46,0)-MAX(BZ970-BY970,0)/Inputs!$B$24)*DCF!L$6</f>
        <v>4073.2053479748979</v>
      </c>
      <c r="DH970" s="15">
        <f ca="1">(CA970*DCF!M$46-DCF!M$5*MAX(CA970*DCF!M$46,0)-MAX(CA970-BZ970,0)/Inputs!$B$24)*DCF!M$6</f>
        <v>-1020.2032915820637</v>
      </c>
      <c r="DI970" s="15">
        <f ca="1">SUM(CB970:CL970)+BE970*DCF!M$10*(1+Inputs!$B$30)*(1-Inputs!$B$33)*(1-Inputs!$B$30/Inputs!$B$31)/(Inputs!$B$29-Inputs!$B$30)*DCF!M$6</f>
        <v>119643.83908846721</v>
      </c>
      <c r="DJ970" s="15">
        <f ca="1">SUM(CM970:CW970)+BP970*DCF!M$28*(1+Inputs!$B$30)*(1-Inputs!$B$33)*(1-Inputs!$B$30/Inputs!$B$31)/(Inputs!$B$29-Inputs!$B$30)*DCF!M$6</f>
        <v>439634.43787820509</v>
      </c>
      <c r="DK970" s="15">
        <f ca="1">SUM(CX970:DH970)+CA970*DCF!M$46*(1+Inputs!$B$30)*(1-Inputs!$B$33)*(1-Inputs!$B$30/Inputs!$B$31)/(Inputs!$B$29-Inputs!$B$30)*DCF!M$6</f>
        <v>144327.99181492362</v>
      </c>
      <c r="DM970" s="15">
        <f ca="1">DI970+DJ970+DK970+Inputs!$B$34+Inputs!$B$36-Inputs!$B$35</f>
        <v>780457.26878159586</v>
      </c>
    </row>
    <row r="971" spans="1:117" x14ac:dyDescent="0.75">
      <c r="A971" s="11">
        <v>958</v>
      </c>
      <c r="C971" s="24">
        <f t="shared" ca="1" si="545"/>
        <v>-0.25446631273175757</v>
      </c>
      <c r="D971" s="24">
        <f t="shared" ca="1" si="545"/>
        <v>0.36037528682044984</v>
      </c>
      <c r="E971" s="24">
        <f t="shared" ca="1" si="545"/>
        <v>-2.0165926872959394</v>
      </c>
      <c r="F971" s="24">
        <f t="shared" ca="1" si="545"/>
        <v>0.36247097788930671</v>
      </c>
      <c r="G971" s="24">
        <f t="shared" ca="1" si="545"/>
        <v>-0.82334916240506262</v>
      </c>
      <c r="H971" s="24">
        <f t="shared" ca="1" si="545"/>
        <v>0.38189483930741219</v>
      </c>
      <c r="I971" s="24">
        <f t="shared" ca="1" si="545"/>
        <v>1.8149328162262508</v>
      </c>
      <c r="J971" s="24">
        <f t="shared" ca="1" si="545"/>
        <v>-0.45209011539782779</v>
      </c>
      <c r="K971" s="24">
        <f t="shared" ca="1" si="545"/>
        <v>-8.4547030599988998E-2</v>
      </c>
      <c r="L971" s="24">
        <f t="shared" ca="1" si="545"/>
        <v>-1.163720179213134</v>
      </c>
      <c r="M971" s="24">
        <f t="shared" ca="1" si="545"/>
        <v>-0.34231600400747897</v>
      </c>
      <c r="N971" s="24">
        <f ca="1">SQRT(Inputs!$B$38)*C971+SQRT(1-Inputs!$B$38)*_xlfn.NORM.S.INV(RAND())</f>
        <v>-2.1652467106567679</v>
      </c>
      <c r="O971" s="24">
        <f ca="1">SQRT(Inputs!$B$38)*D971+SQRT(1-Inputs!$B$38)*_xlfn.NORM.S.INV(RAND())</f>
        <v>0.79526165518679626</v>
      </c>
      <c r="P971" s="24">
        <f ca="1">SQRT(Inputs!$B$38)*E971+SQRT(1-Inputs!$B$38)*_xlfn.NORM.S.INV(RAND())</f>
        <v>-0.22937866104258398</v>
      </c>
      <c r="Q971" s="24">
        <f ca="1">SQRT(Inputs!$B$38)*F971+SQRT(1-Inputs!$B$38)*_xlfn.NORM.S.INV(RAND())</f>
        <v>0.55053520923384913</v>
      </c>
      <c r="R971" s="24">
        <f ca="1">SQRT(Inputs!$B$38)*G971+SQRT(1-Inputs!$B$38)*_xlfn.NORM.S.INV(RAND())</f>
        <v>-0.63513454236967992</v>
      </c>
      <c r="S971" s="24">
        <f ca="1">SQRT(Inputs!$B$38)*H971+SQRT(1-Inputs!$B$38)*_xlfn.NORM.S.INV(RAND())</f>
        <v>1.4869471932702809</v>
      </c>
      <c r="T971" s="24">
        <f ca="1">SQRT(Inputs!$B$38)*I971+SQRT(1-Inputs!$B$38)*_xlfn.NORM.S.INV(RAND())</f>
        <v>1.1715027843086172</v>
      </c>
      <c r="U971" s="24">
        <f ca="1">SQRT(Inputs!$B$38)*J971+SQRT(1-Inputs!$B$38)*_xlfn.NORM.S.INV(RAND())</f>
        <v>9.8548090944765437E-2</v>
      </c>
      <c r="V971" s="24">
        <f ca="1">SQRT(Inputs!$B$38)*K971+SQRT(1-Inputs!$B$38)*_xlfn.NORM.S.INV(RAND())</f>
        <v>0.48382569990789792</v>
      </c>
      <c r="W971" s="24">
        <f ca="1">SQRT(Inputs!$B$38)*L971+SQRT(1-Inputs!$B$38)*_xlfn.NORM.S.INV(RAND())</f>
        <v>-0.30834970075132306</v>
      </c>
      <c r="X971" s="24">
        <f ca="1">SQRT(Inputs!$B$38)*M971+SQRT(1-Inputs!$B$38)*_xlfn.NORM.S.INV(RAND())</f>
        <v>-0.82292035348496606</v>
      </c>
      <c r="Y971" s="24">
        <f ca="1">SQRT(Inputs!$B$38)*C971+SQRT(1-Inputs!$B$38)*_xlfn.NORM.S.INV(RAND())</f>
        <v>0.53631891926235209</v>
      </c>
      <c r="Z971" s="24">
        <f ca="1">SQRT(Inputs!$B$38)*D971+SQRT(1-Inputs!$B$38)*_xlfn.NORM.S.INV(RAND())</f>
        <v>-7.6129617162045193E-2</v>
      </c>
      <c r="AA971" s="24">
        <f ca="1">SQRT(Inputs!$B$38)*E971+SQRT(1-Inputs!$B$38)*_xlfn.NORM.S.INV(RAND())</f>
        <v>-1.3519439196901102</v>
      </c>
      <c r="AB971" s="24">
        <f ca="1">SQRT(Inputs!$B$38)*F971+SQRT(1-Inputs!$B$38)*_xlfn.NORM.S.INV(RAND())</f>
        <v>0.86765499746810071</v>
      </c>
      <c r="AC971" s="24">
        <f ca="1">SQRT(Inputs!$B$38)*G971+SQRT(1-Inputs!$B$38)*_xlfn.NORM.S.INV(RAND())</f>
        <v>-0.11634104221058644</v>
      </c>
      <c r="AD971" s="24">
        <f ca="1">SQRT(Inputs!$B$38)*H971+SQRT(1-Inputs!$B$38)*_xlfn.NORM.S.INV(RAND())</f>
        <v>-0.11017329788285588</v>
      </c>
      <c r="AE971" s="24">
        <f ca="1">SQRT(Inputs!$B$38)*I971+SQRT(1-Inputs!$B$38)*_xlfn.NORM.S.INV(RAND())</f>
        <v>0.84355666885752689</v>
      </c>
      <c r="AF971" s="24">
        <f ca="1">SQRT(Inputs!$B$38)*J971+SQRT(1-Inputs!$B$38)*_xlfn.NORM.S.INV(RAND())</f>
        <v>0.82675671152062169</v>
      </c>
      <c r="AG971" s="24">
        <f ca="1">SQRT(Inputs!$B$38)*K971+SQRT(1-Inputs!$B$38)*_xlfn.NORM.S.INV(RAND())</f>
        <v>0.47594046212707619</v>
      </c>
      <c r="AH971" s="24">
        <f ca="1">SQRT(Inputs!$B$38)*L971+SQRT(1-Inputs!$B$38)*_xlfn.NORM.S.INV(RAND())</f>
        <v>-1.3203398054587316</v>
      </c>
      <c r="AI971" s="24">
        <f ca="1">SQRT(Inputs!$B$38)*M971+SQRT(1-Inputs!$B$38)*_xlfn.NORM.S.INV(RAND())</f>
        <v>-6.4230732357165157E-2</v>
      </c>
      <c r="AJ971" s="24">
        <f ca="1">SQRT(Inputs!$B$38)*C971+SQRT(1-Inputs!$B$38)*_xlfn.NORM.S.INV(RAND())</f>
        <v>0.90860455706675214</v>
      </c>
      <c r="AK971" s="24">
        <f ca="1">SQRT(Inputs!$B$38)*D971+SQRT(1-Inputs!$B$38)*_xlfn.NORM.S.INV(RAND())</f>
        <v>1.0246820222509165</v>
      </c>
      <c r="AL971" s="24">
        <f ca="1">SQRT(Inputs!$B$38)*E971+SQRT(1-Inputs!$B$38)*_xlfn.NORM.S.INV(RAND())</f>
        <v>-0.2390703895439561</v>
      </c>
      <c r="AM971" s="24">
        <f ca="1">SQRT(Inputs!$B$38)*F971+SQRT(1-Inputs!$B$38)*_xlfn.NORM.S.INV(RAND())</f>
        <v>1.3289699201277123</v>
      </c>
      <c r="AN971" s="24">
        <f ca="1">SQRT(Inputs!$B$38)*G971+SQRT(1-Inputs!$B$38)*_xlfn.NORM.S.INV(RAND())</f>
        <v>-1.0575134430451181</v>
      </c>
      <c r="AO971" s="24">
        <f ca="1">SQRT(Inputs!$B$38)*H971+SQRT(1-Inputs!$B$38)*_xlfn.NORM.S.INV(RAND())</f>
        <v>0.67974788270937303</v>
      </c>
      <c r="AP971" s="24">
        <f ca="1">SQRT(Inputs!$B$38)*I971+SQRT(1-Inputs!$B$38)*_xlfn.NORM.S.INV(RAND())</f>
        <v>1.7999308632457611</v>
      </c>
      <c r="AQ971" s="24">
        <f ca="1">SQRT(Inputs!$B$38)*J971+SQRT(1-Inputs!$B$38)*_xlfn.NORM.S.INV(RAND())</f>
        <v>-0.35118971451650927</v>
      </c>
      <c r="AR971" s="24">
        <f ca="1">SQRT(Inputs!$B$38)*K971+SQRT(1-Inputs!$B$38)*_xlfn.NORM.S.INV(RAND())</f>
        <v>-0.63150020845703325</v>
      </c>
      <c r="AS971" s="24">
        <f ca="1">SQRT(Inputs!$B$38)*L971+SQRT(1-Inputs!$B$38)*_xlfn.NORM.S.INV(RAND())</f>
        <v>-1.2919125491301591</v>
      </c>
      <c r="AT971" s="24">
        <f ca="1">SQRT(Inputs!$B$38)*M971+SQRT(1-Inputs!$B$38)*_xlfn.NORM.S.INV(RAND())</f>
        <v>0.2690549475011737</v>
      </c>
      <c r="AU971" s="15">
        <f ca="1">Inputs!$B$6*EXP($B$8-0.5*C$5^2+C$5*N971)</f>
        <v>3495.1000201740726</v>
      </c>
      <c r="AV971" s="15">
        <f t="shared" ca="1" si="510"/>
        <v>4782.0713553300393</v>
      </c>
      <c r="AW971" s="15">
        <f t="shared" ca="1" si="511"/>
        <v>5653.2497272996661</v>
      </c>
      <c r="AX971" s="15">
        <f t="shared" ca="1" si="512"/>
        <v>7393.4796529709938</v>
      </c>
      <c r="AY971" s="15">
        <f t="shared" ca="1" si="513"/>
        <v>8389.6164264532035</v>
      </c>
      <c r="AZ971" s="15">
        <f t="shared" ca="1" si="514"/>
        <v>12086.214545559815</v>
      </c>
      <c r="BA971" s="15">
        <f t="shared" ca="1" si="515"/>
        <v>16719.737305341987</v>
      </c>
      <c r="BB971" s="15">
        <f t="shared" ca="1" si="516"/>
        <v>20673.165341365439</v>
      </c>
      <c r="BC971" s="15">
        <f t="shared" ca="1" si="517"/>
        <v>26529.921714540957</v>
      </c>
      <c r="BD971" s="15">
        <f t="shared" ca="1" si="518"/>
        <v>31577.663154662012</v>
      </c>
      <c r="BE971" s="15">
        <f t="shared" ca="1" si="519"/>
        <v>35900.184611017379</v>
      </c>
      <c r="BF971" s="15">
        <f ca="1">Inputs!$B$13*EXP($B$9-0.5*C$6^2+C$6*Y971)</f>
        <v>15382.614440007643</v>
      </c>
      <c r="BG971" s="15">
        <f t="shared" ca="1" si="520"/>
        <v>18491.568937963966</v>
      </c>
      <c r="BH971" s="15">
        <f t="shared" ca="1" si="521"/>
        <v>18055.012198908051</v>
      </c>
      <c r="BI971" s="15">
        <f t="shared" ca="1" si="522"/>
        <v>25259.931418616638</v>
      </c>
      <c r="BJ971" s="15">
        <f t="shared" ca="1" si="523"/>
        <v>30452.042368291204</v>
      </c>
      <c r="BK971" s="15">
        <f t="shared" ca="1" si="524"/>
        <v>36817.706329946457</v>
      </c>
      <c r="BL971" s="15">
        <f t="shared" ca="1" si="525"/>
        <v>50450.489222824515</v>
      </c>
      <c r="BM971" s="15">
        <f t="shared" ca="1" si="526"/>
        <v>68722.376323926335</v>
      </c>
      <c r="BN971" s="15">
        <f t="shared" ca="1" si="527"/>
        <v>89480.60956154592</v>
      </c>
      <c r="BO971" s="15">
        <f t="shared" ca="1" si="528"/>
        <v>94432.199997510557</v>
      </c>
      <c r="BP971" s="15">
        <f t="shared" ca="1" si="529"/>
        <v>115385.60938211373</v>
      </c>
      <c r="BQ971" s="15">
        <f ca="1">Inputs!$B$20*EXP($B$10-0.5*C$7^2+C$7*AJ971)</f>
        <v>5920.6113584302666</v>
      </c>
      <c r="BR971" s="15">
        <f t="shared" ca="1" si="530"/>
        <v>11123.275007445913</v>
      </c>
      <c r="BS971" s="15">
        <f t="shared" ca="1" si="531"/>
        <v>14221.364043782673</v>
      </c>
      <c r="BT971" s="15">
        <f t="shared" ca="1" si="532"/>
        <v>27787.268538116485</v>
      </c>
      <c r="BU971" s="15">
        <f t="shared" ca="1" si="533"/>
        <v>29815.455893846472</v>
      </c>
      <c r="BV971" s="15">
        <f t="shared" ca="1" si="534"/>
        <v>48346.965507887289</v>
      </c>
      <c r="BW971" s="15">
        <f t="shared" ca="1" si="535"/>
        <v>98747.867616325137</v>
      </c>
      <c r="BX971" s="15">
        <f t="shared" ca="1" si="536"/>
        <v>128725.2733655209</v>
      </c>
      <c r="BY971" s="15">
        <f t="shared" ca="1" si="537"/>
        <v>159838.88568886113</v>
      </c>
      <c r="BZ971" s="15">
        <f t="shared" ca="1" si="538"/>
        <v>176864.11696029559</v>
      </c>
      <c r="CA971" s="15">
        <f t="shared" ca="1" si="539"/>
        <v>260607.19629480675</v>
      </c>
      <c r="CB971" s="15">
        <f ca="1">(AU971*DCF!C$10-DCF!C$5*MAX(AU971*DCF!C$10,0)-MAX(AU971-Inputs!$B$6,0)/Inputs!$B$10)*DCF!C$6</f>
        <v>897.57354553933044</v>
      </c>
      <c r="CC971" s="15">
        <f ca="1">(AV971*DCF!D$10-DCF!D$5*MAX(AV971*DCF!D$10,0)-MAX(AV971-AU971,0)/Inputs!$B$10)*DCF!D$6</f>
        <v>851.80321774653498</v>
      </c>
      <c r="CD971" s="15">
        <f ca="1">(AW971*DCF!E$10-DCF!E$5*MAX(AW971*DCF!E$10,0)-MAX(AW971-AV971,0)/Inputs!$B$10)*DCF!E$6</f>
        <v>1109.019923546598</v>
      </c>
      <c r="CE971" s="15">
        <f ca="1">(AX971*DCF!F$10-DCF!F$5*MAX(AX971*DCF!F$10,0)-MAX(AX971-AW971,0)/Inputs!$B$10)*DCF!F$6</f>
        <v>1251.8861232067916</v>
      </c>
      <c r="CF971" s="15">
        <f ca="1">(AY971*DCF!G$10-DCF!G$5*MAX(AY971*DCF!G$10,0)-MAX(AY971-AX971,0)/Inputs!$B$10)*DCF!G$6</f>
        <v>1537.1205948539268</v>
      </c>
      <c r="CG971" s="15">
        <f ca="1">(AZ971*DCF!H$10-DCF!H$5*MAX(AZ971*DCF!H$10,0)-MAX(AZ971-AY971,0)/Inputs!$B$10)*DCF!H$6</f>
        <v>1690.1499569124771</v>
      </c>
      <c r="CH971" s="15">
        <f ca="1">(BA971*DCF!I$10-DCF!I$5*MAX(BA971*DCF!I$10,0)-MAX(BA971-AZ971,0)/Inputs!$B$10)*DCF!I$6</f>
        <v>2294.0259912443289</v>
      </c>
      <c r="CI971" s="15">
        <f ca="1">(BB971*DCF!J$10-DCF!J$5*MAX(BB971*DCF!J$10,0)-MAX(BB971-BA971,0)/Inputs!$B$10)*DCF!J$6</f>
        <v>2948.486269432713</v>
      </c>
      <c r="CJ971" s="15">
        <f ca="1">(BC971*DCF!K$10-DCF!K$5*MAX(BC971*DCF!K$10,0)-MAX(BC971-BB971,0)/Inputs!$B$10)*DCF!K$6</f>
        <v>3451.0345870156339</v>
      </c>
      <c r="CK971" s="15">
        <f ca="1">(BD971*DCF!L$10-DCF!L$5*MAX(BD971*DCF!L$10,0)-MAX(BD971-BC971,0)/Inputs!$B$10)*DCF!L$6</f>
        <v>4109.7573852674232</v>
      </c>
      <c r="CL971" s="15">
        <f ca="1">(BE971*DCF!M$10-DCF!M$5*MAX(BE971*DCF!M$10,0)-MAX(BE971-BD971,0)/Inputs!$B$10)*DCF!M$6</f>
        <v>4549.609009571046</v>
      </c>
      <c r="CM971" s="15">
        <f ca="1">(BF971*DCF!C$28-DCF!C$5*MAX(BF971*DCF!C$28,0)-MAX(BF971-Inputs!$B$13,0)/Inputs!$B$17)*DCF!C$6</f>
        <v>3771.8983484745995</v>
      </c>
      <c r="CN971" s="15">
        <f ca="1">(BG971*DCF!D$28-DCF!D$5*MAX(BG971*DCF!D$28,0)-MAX(BG971-BF971,0)/Inputs!$B$17)*DCF!D$6</f>
        <v>4782.9109994636574</v>
      </c>
      <c r="CO971" s="15">
        <f ca="1">(BH971*DCF!E$28-DCF!E$5*MAX(BH971*DCF!E$28,0)-MAX(BH971-BG971,0)/Inputs!$B$17)*DCF!E$6</f>
        <v>5113.5009502843277</v>
      </c>
      <c r="CP971" s="15">
        <f ca="1">(BI971*DCF!F$28-DCF!F$5*MAX(BI971*DCF!F$28,0)-MAX(BI971-BH971,0)/Inputs!$B$17)*DCF!F$6</f>
        <v>5545.636585391203</v>
      </c>
      <c r="CQ971" s="15">
        <f ca="1">(BJ971*DCF!G$28-DCF!G$5*MAX(BJ971*DCF!G$28,0)-MAX(BJ971-BI971,0)/Inputs!$B$17)*DCF!G$6</f>
        <v>7027.7516614908927</v>
      </c>
      <c r="CR971" s="15">
        <f ca="1">(BK971*DCF!H$28-DCF!H$5*MAX(BK971*DCF!H$28,0)-MAX(BK971-BJ971,0)/Inputs!$B$17)*DCF!H$6</f>
        <v>8116.3794386350519</v>
      </c>
      <c r="CS971" s="15">
        <f ca="1">(BL971*DCF!I$28-DCF!I$5*MAX(BL971*DCF!I$28,0)-MAX(BL971-BK971,0)/Inputs!$B$17)*DCF!I$6</f>
        <v>9906.8634753655188</v>
      </c>
      <c r="CT971" s="15">
        <f ca="1">(BM971*DCF!J$28-DCF!J$5*MAX(BM971*DCF!J$28,0)-MAX(BM971-BL971,0)/Inputs!$B$17)*DCF!J$6</f>
        <v>12908.092036569917</v>
      </c>
      <c r="CU971" s="15">
        <f ca="1">(BN971*DCF!K$28-DCF!K$5*MAX(BN971*DCF!K$28,0)-MAX(BN971-BM971,0)/Inputs!$B$17)*DCF!K$6</f>
        <v>16354.19734472428</v>
      </c>
      <c r="CV971" s="15">
        <f ca="1">(BO971*DCF!L$28-DCF!L$5*MAX(BO971*DCF!L$28,0)-MAX(BO971-BN971,0)/Inputs!$B$17)*DCF!L$6</f>
        <v>18280.925304905068</v>
      </c>
      <c r="CW971" s="15">
        <f ca="1">(BP971*DCF!M$28-DCF!M$5*MAX(BP971*DCF!M$28,0)-MAX(BP971-BO971,0)/Inputs!$B$17)*DCF!M$6</f>
        <v>19519.64912551421</v>
      </c>
      <c r="CX971" s="15">
        <f ca="1">(BQ971*DCF!C$46-DCF!C$5*MAX(BQ971*DCF!C$46,0)-MAX(BQ971-Inputs!$B$20,0)/Inputs!$B$24)*DCF!C$6</f>
        <v>-2623.5182621918707</v>
      </c>
      <c r="CY971" s="15">
        <f ca="1">(BR971*DCF!D$46-DCF!D$5*MAX(BR971*DCF!D$46,0)-MAX(BR971-BQ971,0)/Inputs!$B$24)*DCF!D$6</f>
        <v>-4118.4170386503793</v>
      </c>
      <c r="CZ971" s="15">
        <f ca="1">(BS971*DCF!E$46-DCF!E$5*MAX(BS971*DCF!E$46,0)-MAX(BS971-BR971,0)/Inputs!$B$24)*DCF!E$6</f>
        <v>-2902.8824685116238</v>
      </c>
      <c r="DA971" s="15">
        <f ca="1">(BT971*DCF!F$46-DCF!F$5*MAX(BT971*DCF!F$46,0)-MAX(BT971-BS971,0)/Inputs!$B$24)*DCF!F$6</f>
        <v>-6963.4192568010403</v>
      </c>
      <c r="DB971" s="15">
        <f ca="1">(BU971*DCF!G$46-DCF!G$5*MAX(BU971*DCF!G$46,0)-MAX(BU971-BT971,0)/Inputs!$B$24)*DCF!G$6</f>
        <v>-1685.1751824993348</v>
      </c>
      <c r="DC971" s="15">
        <f ca="1">(BV971*DCF!H$46-DCF!H$5*MAX(BV971*DCF!H$46,0)-MAX(BV971-BU971,0)/Inputs!$B$24)*DCF!H$6</f>
        <v>-5758.5530681199407</v>
      </c>
      <c r="DD971" s="15">
        <f ca="1">(BW971*DCF!I$46-DCF!I$5*MAX(BW971*DCF!I$46,0)-MAX(BW971-BV971,0)/Inputs!$B$24)*DCF!I$6</f>
        <v>-12187.528934483944</v>
      </c>
      <c r="DE971" s="15">
        <f ca="1">(BX971*DCF!J$46-DCF!J$5*MAX(BX971*DCF!J$46,0)-MAX(BX971-BW971,0)/Inputs!$B$24)*DCF!J$6</f>
        <v>-2549.8490980896831</v>
      </c>
      <c r="DF971" s="15">
        <f ca="1">(BY971*DCF!K$46-DCF!K$5*MAX(BY971*DCF!K$46,0)-MAX(BY971-BX971,0)/Inputs!$B$24)*DCF!K$6</f>
        <v>1508.5238200869644</v>
      </c>
      <c r="DG971" s="15">
        <f ca="1">(BZ971*DCF!L$46-DCF!L$5*MAX(BZ971*DCF!L$46,0)-MAX(BZ971-BY971,0)/Inputs!$B$24)*DCF!L$6</f>
        <v>8372.9330879083518</v>
      </c>
      <c r="DH971" s="15">
        <f ca="1">(CA971*DCF!M$46-DCF!M$5*MAX(CA971*DCF!M$46,0)-MAX(CA971-BZ971,0)/Inputs!$B$24)*DCF!M$6</f>
        <v>2923.5713445421543</v>
      </c>
      <c r="DI971" s="15">
        <f ca="1">SUM(CB971:CL971)+BE971*DCF!M$10*(1+Inputs!$B$30)*(1-Inputs!$B$33)*(1-Inputs!$B$30/Inputs!$B$31)/(Inputs!$B$29-Inputs!$B$30)*DCF!M$6</f>
        <v>124601.15510759319</v>
      </c>
      <c r="DJ971" s="15">
        <f ca="1">SUM(CM971:CW971)+BP971*DCF!M$28*(1+Inputs!$B$30)*(1-Inputs!$B$33)*(1-Inputs!$B$30/Inputs!$B$31)/(Inputs!$B$29-Inputs!$B$30)*DCF!M$6</f>
        <v>539487.37424034765</v>
      </c>
      <c r="DK971" s="15">
        <f ca="1">SUM(CX971:DH971)+CA971*DCF!M$46*(1+Inputs!$B$30)*(1-Inputs!$B$33)*(1-Inputs!$B$30/Inputs!$B$31)/(Inputs!$B$29-Inputs!$B$30)*DCF!M$6</f>
        <v>376945.2813108862</v>
      </c>
      <c r="DM971" s="15">
        <f ca="1">DI971+DJ971+DK971+Inputs!$B$34+Inputs!$B$36-Inputs!$B$35</f>
        <v>1117884.810658827</v>
      </c>
    </row>
    <row r="972" spans="1:117" x14ac:dyDescent="0.75">
      <c r="A972" s="11">
        <v>959</v>
      </c>
      <c r="C972" s="24">
        <f t="shared" ca="1" si="545"/>
        <v>0.68146811170512311</v>
      </c>
      <c r="D972" s="24">
        <f t="shared" ca="1" si="545"/>
        <v>-0.90178140356114567</v>
      </c>
      <c r="E972" s="24">
        <f t="shared" ca="1" si="545"/>
        <v>-0.18886209770386497</v>
      </c>
      <c r="F972" s="24">
        <f t="shared" ca="1" si="545"/>
        <v>0.92657119561018431</v>
      </c>
      <c r="G972" s="24">
        <f t="shared" ca="1" si="545"/>
        <v>-0.21518903662831659</v>
      </c>
      <c r="H972" s="24">
        <f t="shared" ca="1" si="545"/>
        <v>2.7761291523882205E-2</v>
      </c>
      <c r="I972" s="24">
        <f t="shared" ca="1" si="545"/>
        <v>0.49087318786306261</v>
      </c>
      <c r="J972" s="24">
        <f t="shared" ca="1" si="545"/>
        <v>0.32463479698872216</v>
      </c>
      <c r="K972" s="24">
        <f t="shared" ca="1" si="545"/>
        <v>-0.91849931386933548</v>
      </c>
      <c r="L972" s="24">
        <f t="shared" ca="1" si="545"/>
        <v>-0.55091575413069516</v>
      </c>
      <c r="M972" s="24">
        <f t="shared" ca="1" si="545"/>
        <v>-0.3257980695088401</v>
      </c>
      <c r="N972" s="24">
        <f ca="1">SQRT(Inputs!$B$38)*C972+SQRT(1-Inputs!$B$38)*_xlfn.NORM.S.INV(RAND())</f>
        <v>-0.33435920234302841</v>
      </c>
      <c r="O972" s="24">
        <f ca="1">SQRT(Inputs!$B$38)*D972+SQRT(1-Inputs!$B$38)*_xlfn.NORM.S.INV(RAND())</f>
        <v>-0.58367886250483392</v>
      </c>
      <c r="P972" s="24">
        <f ca="1">SQRT(Inputs!$B$38)*E972+SQRT(1-Inputs!$B$38)*_xlfn.NORM.S.INV(RAND())</f>
        <v>-0.61752418467611958</v>
      </c>
      <c r="Q972" s="24">
        <f ca="1">SQRT(Inputs!$B$38)*F972+SQRT(1-Inputs!$B$38)*_xlfn.NORM.S.INV(RAND())</f>
        <v>-0.97794696624199795</v>
      </c>
      <c r="R972" s="24">
        <f ca="1">SQRT(Inputs!$B$38)*G972+SQRT(1-Inputs!$B$38)*_xlfn.NORM.S.INV(RAND())</f>
        <v>0.32622364589746478</v>
      </c>
      <c r="S972" s="24">
        <f ca="1">SQRT(Inputs!$B$38)*H972+SQRT(1-Inputs!$B$38)*_xlfn.NORM.S.INV(RAND())</f>
        <v>-1.8411137190703173</v>
      </c>
      <c r="T972" s="24">
        <f ca="1">SQRT(Inputs!$B$38)*I972+SQRT(1-Inputs!$B$38)*_xlfn.NORM.S.INV(RAND())</f>
        <v>1.0891777246226471</v>
      </c>
      <c r="U972" s="24">
        <f ca="1">SQRT(Inputs!$B$38)*J972+SQRT(1-Inputs!$B$38)*_xlfn.NORM.S.INV(RAND())</f>
        <v>-0.42164628579747476</v>
      </c>
      <c r="V972" s="24">
        <f ca="1">SQRT(Inputs!$B$38)*K972+SQRT(1-Inputs!$B$38)*_xlfn.NORM.S.INV(RAND())</f>
        <v>0.60283818418511947</v>
      </c>
      <c r="W972" s="24">
        <f ca="1">SQRT(Inputs!$B$38)*L972+SQRT(1-Inputs!$B$38)*_xlfn.NORM.S.INV(RAND())</f>
        <v>0.19837201508387919</v>
      </c>
      <c r="X972" s="24">
        <f ca="1">SQRT(Inputs!$B$38)*M972+SQRT(1-Inputs!$B$38)*_xlfn.NORM.S.INV(RAND())</f>
        <v>0.31452471652534641</v>
      </c>
      <c r="Y972" s="24">
        <f ca="1">SQRT(Inputs!$B$38)*C972+SQRT(1-Inputs!$B$38)*_xlfn.NORM.S.INV(RAND())</f>
        <v>0.73169477459091059</v>
      </c>
      <c r="Z972" s="24">
        <f ca="1">SQRT(Inputs!$B$38)*D972+SQRT(1-Inputs!$B$38)*_xlfn.NORM.S.INV(RAND())</f>
        <v>-0.95114601564061596</v>
      </c>
      <c r="AA972" s="24">
        <f ca="1">SQRT(Inputs!$B$38)*E972+SQRT(1-Inputs!$B$38)*_xlfn.NORM.S.INV(RAND())</f>
        <v>-1.3363930704272358</v>
      </c>
      <c r="AB972" s="24">
        <f ca="1">SQRT(Inputs!$B$38)*F972+SQRT(1-Inputs!$B$38)*_xlfn.NORM.S.INV(RAND())</f>
        <v>-9.700644002741643E-2</v>
      </c>
      <c r="AC972" s="24">
        <f ca="1">SQRT(Inputs!$B$38)*G972+SQRT(1-Inputs!$B$38)*_xlfn.NORM.S.INV(RAND())</f>
        <v>-0.50073301287810523</v>
      </c>
      <c r="AD972" s="24">
        <f ca="1">SQRT(Inputs!$B$38)*H972+SQRT(1-Inputs!$B$38)*_xlfn.NORM.S.INV(RAND())</f>
        <v>-0.17748361935356513</v>
      </c>
      <c r="AE972" s="24">
        <f ca="1">SQRT(Inputs!$B$38)*I972+SQRT(1-Inputs!$B$38)*_xlfn.NORM.S.INV(RAND())</f>
        <v>-1.0104541918268262E-3</v>
      </c>
      <c r="AF972" s="24">
        <f ca="1">SQRT(Inputs!$B$38)*J972+SQRT(1-Inputs!$B$38)*_xlfn.NORM.S.INV(RAND())</f>
        <v>-0.36918211923279953</v>
      </c>
      <c r="AG972" s="24">
        <f ca="1">SQRT(Inputs!$B$38)*K972+SQRT(1-Inputs!$B$38)*_xlfn.NORM.S.INV(RAND())</f>
        <v>-1.4335533646858756</v>
      </c>
      <c r="AH972" s="24">
        <f ca="1">SQRT(Inputs!$B$38)*L972+SQRT(1-Inputs!$B$38)*_xlfn.NORM.S.INV(RAND())</f>
        <v>-0.45066216861506359</v>
      </c>
      <c r="AI972" s="24">
        <f ca="1">SQRT(Inputs!$B$38)*M972+SQRT(1-Inputs!$B$38)*_xlfn.NORM.S.INV(RAND())</f>
        <v>1.0700332155729659</v>
      </c>
      <c r="AJ972" s="24">
        <f ca="1">SQRT(Inputs!$B$38)*C972+SQRT(1-Inputs!$B$38)*_xlfn.NORM.S.INV(RAND())</f>
        <v>-1.2379386236349705</v>
      </c>
      <c r="AK972" s="24">
        <f ca="1">SQRT(Inputs!$B$38)*D972+SQRT(1-Inputs!$B$38)*_xlfn.NORM.S.INV(RAND())</f>
        <v>-0.74524483843454337</v>
      </c>
      <c r="AL972" s="24">
        <f ca="1">SQRT(Inputs!$B$38)*E972+SQRT(1-Inputs!$B$38)*_xlfn.NORM.S.INV(RAND())</f>
        <v>-0.69563376813328293</v>
      </c>
      <c r="AM972" s="24">
        <f ca="1">SQRT(Inputs!$B$38)*F972+SQRT(1-Inputs!$B$38)*_xlfn.NORM.S.INV(RAND())</f>
        <v>0.59373794909856825</v>
      </c>
      <c r="AN972" s="24">
        <f ca="1">SQRT(Inputs!$B$38)*G972+SQRT(1-Inputs!$B$38)*_xlfn.NORM.S.INV(RAND())</f>
        <v>-1.3270075495224396</v>
      </c>
      <c r="AO972" s="24">
        <f ca="1">SQRT(Inputs!$B$38)*H972+SQRT(1-Inputs!$B$38)*_xlfn.NORM.S.INV(RAND())</f>
        <v>0.38408764776201604</v>
      </c>
      <c r="AP972" s="24">
        <f ca="1">SQRT(Inputs!$B$38)*I972+SQRT(1-Inputs!$B$38)*_xlfn.NORM.S.INV(RAND())</f>
        <v>0.54400929468881298</v>
      </c>
      <c r="AQ972" s="24">
        <f ca="1">SQRT(Inputs!$B$38)*J972+SQRT(1-Inputs!$B$38)*_xlfn.NORM.S.INV(RAND())</f>
        <v>0.27293795880843597</v>
      </c>
      <c r="AR972" s="24">
        <f ca="1">SQRT(Inputs!$B$38)*K972+SQRT(1-Inputs!$B$38)*_xlfn.NORM.S.INV(RAND())</f>
        <v>-2.0889356162541652</v>
      </c>
      <c r="AS972" s="24">
        <f ca="1">SQRT(Inputs!$B$38)*L972+SQRT(1-Inputs!$B$38)*_xlfn.NORM.S.INV(RAND())</f>
        <v>-0.18973898636212311</v>
      </c>
      <c r="AT972" s="24">
        <f ca="1">SQRT(Inputs!$B$38)*M972+SQRT(1-Inputs!$B$38)*_xlfn.NORM.S.INV(RAND())</f>
        <v>-1.040367718179088</v>
      </c>
      <c r="AU972" s="15">
        <f ca="1">Inputs!$B$6*EXP($B$8-0.5*C$5^2+C$5*N972)</f>
        <v>4700.8031865220219</v>
      </c>
      <c r="AV972" s="15">
        <f t="shared" ca="1" si="510"/>
        <v>5251.4109534964909</v>
      </c>
      <c r="AW972" s="15">
        <f t="shared" ca="1" si="511"/>
        <v>5891.4375604613706</v>
      </c>
      <c r="AX972" s="15">
        <f t="shared" ca="1" si="512"/>
        <v>6365.6112577348904</v>
      </c>
      <c r="AY972" s="15">
        <f t="shared" ca="1" si="513"/>
        <v>8081.5333506844991</v>
      </c>
      <c r="AZ972" s="15">
        <f t="shared" ca="1" si="514"/>
        <v>8070.1187096332651</v>
      </c>
      <c r="BA972" s="15">
        <f t="shared" ca="1" si="515"/>
        <v>11068.203667015847</v>
      </c>
      <c r="BB972" s="15">
        <f t="shared" ca="1" si="516"/>
        <v>12990.326596694502</v>
      </c>
      <c r="BC972" s="15">
        <f t="shared" ca="1" si="517"/>
        <v>16863.136255034486</v>
      </c>
      <c r="BD972" s="15">
        <f t="shared" ca="1" si="518"/>
        <v>21045.8252253028</v>
      </c>
      <c r="BE972" s="15">
        <f t="shared" ca="1" si="519"/>
        <v>26538.420136334749</v>
      </c>
      <c r="BF972" s="15">
        <f ca="1">Inputs!$B$13*EXP($B$9-0.5*C$6^2+C$6*Y972)</f>
        <v>15990.115519456587</v>
      </c>
      <c r="BG972" s="15">
        <f t="shared" ca="1" si="520"/>
        <v>16414.435210498461</v>
      </c>
      <c r="BH972" s="15">
        <f t="shared" ca="1" si="521"/>
        <v>16068.306669993999</v>
      </c>
      <c r="BI972" s="15">
        <f t="shared" ca="1" si="522"/>
        <v>19378.509433937408</v>
      </c>
      <c r="BJ972" s="15">
        <f t="shared" ca="1" si="523"/>
        <v>22102.483290533601</v>
      </c>
      <c r="BK972" s="15">
        <f t="shared" ca="1" si="524"/>
        <v>26478.999142381861</v>
      </c>
      <c r="BL972" s="15">
        <f t="shared" ca="1" si="525"/>
        <v>32521.996081309888</v>
      </c>
      <c r="BM972" s="15">
        <f t="shared" ca="1" si="526"/>
        <v>38184.531020795672</v>
      </c>
      <c r="BN972" s="15">
        <f t="shared" ca="1" si="527"/>
        <v>39549.447759041519</v>
      </c>
      <c r="BO972" s="15">
        <f t="shared" ca="1" si="528"/>
        <v>46177.997072550897</v>
      </c>
      <c r="BP972" s="15">
        <f t="shared" ca="1" si="529"/>
        <v>64161.860215083274</v>
      </c>
      <c r="BQ972" s="15">
        <f ca="1">Inputs!$B$20*EXP($B$10-0.5*C$7^2+C$7*AJ972)</f>
        <v>2765.1586402789248</v>
      </c>
      <c r="BR972" s="15">
        <f t="shared" ca="1" si="530"/>
        <v>2961.2298204066437</v>
      </c>
      <c r="BS972" s="15">
        <f t="shared" ca="1" si="531"/>
        <v>3320.7275982034357</v>
      </c>
      <c r="BT972" s="15">
        <f t="shared" ca="1" si="532"/>
        <v>5350.2402680641835</v>
      </c>
      <c r="BU972" s="15">
        <f t="shared" ca="1" si="533"/>
        <v>5378.3464852979132</v>
      </c>
      <c r="BV972" s="15">
        <f t="shared" ca="1" si="534"/>
        <v>8159.1965722866571</v>
      </c>
      <c r="BW972" s="15">
        <f t="shared" ca="1" si="535"/>
        <v>12775.090355994518</v>
      </c>
      <c r="BX972" s="15">
        <f t="shared" ca="1" si="536"/>
        <v>18872.943220121095</v>
      </c>
      <c r="BY972" s="15">
        <f t="shared" ca="1" si="537"/>
        <v>17732.015132923581</v>
      </c>
      <c r="BZ972" s="15">
        <f t="shared" ca="1" si="538"/>
        <v>24027.618535677579</v>
      </c>
      <c r="CA972" s="15">
        <f t="shared" ca="1" si="539"/>
        <v>28054.555946854958</v>
      </c>
      <c r="CB972" s="15">
        <f ca="1">(AU972*DCF!C$10-DCF!C$5*MAX(AU972*DCF!C$10,0)-MAX(AU972-Inputs!$B$6,0)/Inputs!$B$10)*DCF!C$6</f>
        <v>1044.93839053539</v>
      </c>
      <c r="CC972" s="15">
        <f ca="1">(AV972*DCF!D$10-DCF!D$5*MAX(AV972*DCF!D$10,0)-MAX(AV972-AU972,0)/Inputs!$B$10)*DCF!D$6</f>
        <v>1145.7445492256156</v>
      </c>
      <c r="CD972" s="15">
        <f ca="1">(AW972*DCF!E$10-DCF!E$5*MAX(AW972*DCF!E$10,0)-MAX(AW972-AV972,0)/Inputs!$B$10)*DCF!E$6</f>
        <v>1216.0786524538362</v>
      </c>
      <c r="CE972" s="15">
        <f ca="1">(AX972*DCF!F$10-DCF!F$5*MAX(AX972*DCF!F$10,0)-MAX(AX972-AW972,0)/Inputs!$B$10)*DCF!F$6</f>
        <v>1290.9390025377159</v>
      </c>
      <c r="CF972" s="15">
        <f ca="1">(AY972*DCF!G$10-DCF!G$5*MAX(AY972*DCF!G$10,0)-MAX(AY972-AX972,0)/Inputs!$B$10)*DCF!G$6</f>
        <v>1335.288027318265</v>
      </c>
      <c r="CG972" s="15">
        <f ca="1">(AZ972*DCF!H$10-DCF!H$5*MAX(AZ972*DCF!H$10,0)-MAX(AZ972-AY972,0)/Inputs!$B$10)*DCF!H$6</f>
        <v>1566.8193360257073</v>
      </c>
      <c r="CH972" s="15">
        <f ca="1">(BA972*DCF!I$10-DCF!I$5*MAX(BA972*DCF!I$10,0)-MAX(BA972-AZ972,0)/Inputs!$B$10)*DCF!I$6</f>
        <v>1529.9660642516978</v>
      </c>
      <c r="CI972" s="15">
        <f ca="1">(BB972*DCF!J$10-DCF!J$5*MAX(BB972*DCF!J$10,0)-MAX(BB972-BA972,0)/Inputs!$B$10)*DCF!J$6</f>
        <v>1937.9041298145924</v>
      </c>
      <c r="CJ972" s="15">
        <f ca="1">(BC972*DCF!K$10-DCF!K$5*MAX(BC972*DCF!K$10,0)-MAX(BC972-BB972,0)/Inputs!$B$10)*DCF!K$6</f>
        <v>2172.5597163616408</v>
      </c>
      <c r="CK972" s="15">
        <f ca="1">(BD972*DCF!L$10-DCF!L$5*MAX(BD972*DCF!L$10,0)-MAX(BD972-BC972,0)/Inputs!$B$10)*DCF!L$6</f>
        <v>2633.2212432061783</v>
      </c>
      <c r="CL972" s="15">
        <f ca="1">(BE972*DCF!M$10-DCF!M$5*MAX(BE972*DCF!M$10,0)-MAX(BE972-BD972,0)/Inputs!$B$10)*DCF!M$6</f>
        <v>3088.7651804086404</v>
      </c>
      <c r="CM972" s="15">
        <f ca="1">(BF972*DCF!C$28-DCF!C$5*MAX(BF972*DCF!C$28,0)-MAX(BF972-Inputs!$B$13,0)/Inputs!$B$17)*DCF!C$6</f>
        <v>3817.0032136103309</v>
      </c>
      <c r="CN972" s="15">
        <f ca="1">(BG972*DCF!D$28-DCF!D$5*MAX(BG972*DCF!D$28,0)-MAX(BG972-BF972,0)/Inputs!$B$17)*DCF!D$6</f>
        <v>4743.9029039157667</v>
      </c>
      <c r="CO972" s="15">
        <f ca="1">(BH972*DCF!E$28-DCF!E$5*MAX(BH972*DCF!E$28,0)-MAX(BH972-BG972,0)/Inputs!$B$17)*DCF!E$6</f>
        <v>4550.8305683362323</v>
      </c>
      <c r="CP972" s="15">
        <f ca="1">(BI972*DCF!F$28-DCF!F$5*MAX(BI972*DCF!F$28,0)-MAX(BI972-BH972,0)/Inputs!$B$17)*DCF!F$6</f>
        <v>4658.0801297401295</v>
      </c>
      <c r="CQ972" s="15">
        <f ca="1">(BJ972*DCF!G$28-DCF!G$5*MAX(BJ972*DCF!G$28,0)-MAX(BJ972-BI972,0)/Inputs!$B$17)*DCF!G$6</f>
        <v>5276.511487682943</v>
      </c>
      <c r="CR972" s="15">
        <f ca="1">(BK972*DCF!H$28-DCF!H$5*MAX(BK972*DCF!H$28,0)-MAX(BK972-BJ972,0)/Inputs!$B$17)*DCF!H$6</f>
        <v>5868.5608807090539</v>
      </c>
      <c r="CS972" s="15">
        <f ca="1">(BL972*DCF!I$28-DCF!I$5*MAX(BL972*DCF!I$28,0)-MAX(BL972-BK972,0)/Inputs!$B$17)*DCF!I$6</f>
        <v>6780.2908287376895</v>
      </c>
      <c r="CT972" s="15">
        <f ca="1">(BM972*DCF!J$28-DCF!J$5*MAX(BM972*DCF!J$28,0)-MAX(BM972-BL972,0)/Inputs!$B$17)*DCF!J$6</f>
        <v>7767.514484146498</v>
      </c>
      <c r="CU972" s="15">
        <f ca="1">(BN972*DCF!K$28-DCF!K$5*MAX(BN972*DCF!K$28,0)-MAX(BN972-BM972,0)/Inputs!$B$17)*DCF!K$6</f>
        <v>8184.9961211912896</v>
      </c>
      <c r="CV972" s="15">
        <f ca="1">(BO972*DCF!L$28-DCF!L$5*MAX(BO972*DCF!L$28,0)-MAX(BO972-BN972,0)/Inputs!$B$17)*DCF!L$6</f>
        <v>8463.4482784596421</v>
      </c>
      <c r="CW972" s="15">
        <f ca="1">(BP972*DCF!M$28-DCF!M$5*MAX(BP972*DCF!M$28,0)-MAX(BP972-BO972,0)/Inputs!$B$17)*DCF!M$6</f>
        <v>10192.272099531372</v>
      </c>
      <c r="CX972" s="15">
        <f ca="1">(BQ972*DCF!C$46-DCF!C$5*MAX(BQ972*DCF!C$46,0)-MAX(BQ972-Inputs!$B$20,0)/Inputs!$B$24)*DCF!C$6</f>
        <v>-638.60476680806573</v>
      </c>
      <c r="CY972" s="15">
        <f ca="1">(BR972*DCF!D$46-DCF!D$5*MAX(BR972*DCF!D$46,0)-MAX(BR972-BQ972,0)/Inputs!$B$24)*DCF!D$6</f>
        <v>-589.07481859325139</v>
      </c>
      <c r="CZ972" s="15">
        <f ca="1">(BS972*DCF!E$46-DCF!E$5*MAX(BS972*DCF!E$46,0)-MAX(BS972-BR972,0)/Inputs!$B$24)*DCF!E$6</f>
        <v>-534.38594749830031</v>
      </c>
      <c r="DA972" s="15">
        <f ca="1">(BT972*DCF!F$46-DCF!F$5*MAX(BT972*DCF!F$46,0)-MAX(BT972-BS972,0)/Inputs!$B$24)*DCF!F$6</f>
        <v>-1128.6480440057455</v>
      </c>
      <c r="DB972" s="15">
        <f ca="1">(BU972*DCF!G$46-DCF!G$5*MAX(BU972*DCF!G$46,0)-MAX(BU972-BT972,0)/Inputs!$B$24)*DCF!G$6</f>
        <v>-190.37132561664919</v>
      </c>
      <c r="DC972" s="15">
        <f ca="1">(BV972*DCF!H$46-DCF!H$5*MAX(BV972*DCF!H$46,0)-MAX(BV972-BU972,0)/Inputs!$B$24)*DCF!H$6</f>
        <v>-864.13212598057919</v>
      </c>
      <c r="DD972" s="15">
        <f ca="1">(BW972*DCF!I$46-DCF!I$5*MAX(BW972*DCF!I$46,0)-MAX(BW972-BV972,0)/Inputs!$B$24)*DCF!I$6</f>
        <v>-1029.9988738987183</v>
      </c>
      <c r="DE972" s="15">
        <f ca="1">(BX972*DCF!J$46-DCF!J$5*MAX(BX972*DCF!J$46,0)-MAX(BX972-BW972,0)/Inputs!$B$24)*DCF!J$6</f>
        <v>-825.38319194021108</v>
      </c>
      <c r="DF972" s="15">
        <f ca="1">(BY972*DCF!K$46-DCF!K$5*MAX(BY972*DCF!K$46,0)-MAX(BY972-BX972,0)/Inputs!$B$24)*DCF!K$6</f>
        <v>1012.9118143422462</v>
      </c>
      <c r="DG972" s="15">
        <f ca="1">(BZ972*DCF!L$46-DCF!L$5*MAX(BZ972*DCF!L$46,0)-MAX(BZ972-BY972,0)/Inputs!$B$24)*DCF!L$6</f>
        <v>236.20227178165527</v>
      </c>
      <c r="DH972" s="15">
        <f ca="1">(CA972*DCF!M$46-DCF!M$5*MAX(CA972*DCF!M$46,0)-MAX(CA972-BZ972,0)/Inputs!$B$24)*DCF!M$6</f>
        <v>1357.5108301104099</v>
      </c>
      <c r="DI972" s="15">
        <f ca="1">SUM(CB972:CL972)+BE972*DCF!M$10*(1+Inputs!$B$30)*(1-Inputs!$B$33)*(1-Inputs!$B$30/Inputs!$B$31)/(Inputs!$B$29-Inputs!$B$30)*DCF!M$6</f>
        <v>92818.998465834768</v>
      </c>
      <c r="DJ972" s="15">
        <f ca="1">SUM(CM972:CW972)+BP972*DCF!M$28*(1+Inputs!$B$30)*(1-Inputs!$B$33)*(1-Inputs!$B$30/Inputs!$B$31)/(Inputs!$B$29-Inputs!$B$30)*DCF!M$6</f>
        <v>308387.8182378505</v>
      </c>
      <c r="DK972" s="15">
        <f ca="1">SUM(CX972:DH972)+CA972*DCF!M$46*(1+Inputs!$B$30)*(1-Inputs!$B$33)*(1-Inputs!$B$30/Inputs!$B$31)/(Inputs!$B$29-Inputs!$B$30)*DCF!M$6</f>
        <v>40181.692590333776</v>
      </c>
      <c r="DM972" s="15">
        <f ca="1">DI972+DJ972+DK972+Inputs!$B$34+Inputs!$B$36-Inputs!$B$35</f>
        <v>518239.50929401908</v>
      </c>
    </row>
    <row r="973" spans="1:117" x14ac:dyDescent="0.75">
      <c r="A973" s="11">
        <v>960</v>
      </c>
      <c r="C973" s="24">
        <f t="shared" ca="1" si="545"/>
        <v>-6.6609477323796345E-4</v>
      </c>
      <c r="D973" s="24">
        <f t="shared" ca="1" si="545"/>
        <v>-0.81772756499040411</v>
      </c>
      <c r="E973" s="24">
        <f t="shared" ca="1" si="545"/>
        <v>-0.48572603188468777</v>
      </c>
      <c r="F973" s="24">
        <f t="shared" ca="1" si="545"/>
        <v>0.85628026639613797</v>
      </c>
      <c r="G973" s="24">
        <f t="shared" ca="1" si="545"/>
        <v>-0.39858623094895529</v>
      </c>
      <c r="H973" s="24">
        <f t="shared" ca="1" si="545"/>
        <v>-0.40144397150741079</v>
      </c>
      <c r="I973" s="24">
        <f t="shared" ca="1" si="545"/>
        <v>-0.53239415555242897</v>
      </c>
      <c r="J973" s="24">
        <f t="shared" ca="1" si="545"/>
        <v>0.40062264924102814</v>
      </c>
      <c r="K973" s="24">
        <f t="shared" ca="1" si="545"/>
        <v>0.51417217172969287</v>
      </c>
      <c r="L973" s="24">
        <f t="shared" ca="1" si="545"/>
        <v>-1.6464274138212995</v>
      </c>
      <c r="M973" s="24">
        <f t="shared" ca="1" si="545"/>
        <v>0.7038432026627367</v>
      </c>
      <c r="N973" s="24">
        <f ca="1">SQRT(Inputs!$B$38)*C973+SQRT(1-Inputs!$B$38)*_xlfn.NORM.S.INV(RAND())</f>
        <v>6.9331081014832513E-2</v>
      </c>
      <c r="O973" s="24">
        <f ca="1">SQRT(Inputs!$B$38)*D973+SQRT(1-Inputs!$B$38)*_xlfn.NORM.S.INV(RAND())</f>
        <v>-3.3147206081083902E-3</v>
      </c>
      <c r="P973" s="24">
        <f ca="1">SQRT(Inputs!$B$38)*E973+SQRT(1-Inputs!$B$38)*_xlfn.NORM.S.INV(RAND())</f>
        <v>-0.38972036227111645</v>
      </c>
      <c r="Q973" s="24">
        <f ca="1">SQRT(Inputs!$B$38)*F973+SQRT(1-Inputs!$B$38)*_xlfn.NORM.S.INV(RAND())</f>
        <v>1.6172201384207283</v>
      </c>
      <c r="R973" s="24">
        <f ca="1">SQRT(Inputs!$B$38)*G973+SQRT(1-Inputs!$B$38)*_xlfn.NORM.S.INV(RAND())</f>
        <v>0.38286845087991839</v>
      </c>
      <c r="S973" s="24">
        <f ca="1">SQRT(Inputs!$B$38)*H973+SQRT(1-Inputs!$B$38)*_xlfn.NORM.S.INV(RAND())</f>
        <v>-0.64543978697102811</v>
      </c>
      <c r="T973" s="24">
        <f ca="1">SQRT(Inputs!$B$38)*I973+SQRT(1-Inputs!$B$38)*_xlfn.NORM.S.INV(RAND())</f>
        <v>0.15305324126520042</v>
      </c>
      <c r="U973" s="24">
        <f ca="1">SQRT(Inputs!$B$38)*J973+SQRT(1-Inputs!$B$38)*_xlfn.NORM.S.INV(RAND())</f>
        <v>-0.42270277980557702</v>
      </c>
      <c r="V973" s="24">
        <f ca="1">SQRT(Inputs!$B$38)*K973+SQRT(1-Inputs!$B$38)*_xlfn.NORM.S.INV(RAND())</f>
        <v>-1.1706491213795935</v>
      </c>
      <c r="W973" s="24">
        <f ca="1">SQRT(Inputs!$B$38)*L973+SQRT(1-Inputs!$B$38)*_xlfn.NORM.S.INV(RAND())</f>
        <v>-1.7122895110380796</v>
      </c>
      <c r="X973" s="24">
        <f ca="1">SQRT(Inputs!$B$38)*M973+SQRT(1-Inputs!$B$38)*_xlfn.NORM.S.INV(RAND())</f>
        <v>0.32253200997430703</v>
      </c>
      <c r="Y973" s="24">
        <f ca="1">SQRT(Inputs!$B$38)*C973+SQRT(1-Inputs!$B$38)*_xlfn.NORM.S.INV(RAND())</f>
        <v>1.430255416281579</v>
      </c>
      <c r="Z973" s="24">
        <f ca="1">SQRT(Inputs!$B$38)*D973+SQRT(1-Inputs!$B$38)*_xlfn.NORM.S.INV(RAND())</f>
        <v>0.68571531659673435</v>
      </c>
      <c r="AA973" s="24">
        <f ca="1">SQRT(Inputs!$B$38)*E973+SQRT(1-Inputs!$B$38)*_xlfn.NORM.S.INV(RAND())</f>
        <v>-1.4656219816883278</v>
      </c>
      <c r="AB973" s="24">
        <f ca="1">SQRT(Inputs!$B$38)*F973+SQRT(1-Inputs!$B$38)*_xlfn.NORM.S.INV(RAND())</f>
        <v>0.97424671529856088</v>
      </c>
      <c r="AC973" s="24">
        <f ca="1">SQRT(Inputs!$B$38)*G973+SQRT(1-Inputs!$B$38)*_xlfn.NORM.S.INV(RAND())</f>
        <v>-0.57214764890089442</v>
      </c>
      <c r="AD973" s="24">
        <f ca="1">SQRT(Inputs!$B$38)*H973+SQRT(1-Inputs!$B$38)*_xlfn.NORM.S.INV(RAND())</f>
        <v>-0.34473285969802203</v>
      </c>
      <c r="AE973" s="24">
        <f ca="1">SQRT(Inputs!$B$38)*I973+SQRT(1-Inputs!$B$38)*_xlfn.NORM.S.INV(RAND())</f>
        <v>-0.16534676839974499</v>
      </c>
      <c r="AF973" s="24">
        <f ca="1">SQRT(Inputs!$B$38)*J973+SQRT(1-Inputs!$B$38)*_xlfn.NORM.S.INV(RAND())</f>
        <v>-0.70673067496884689</v>
      </c>
      <c r="AG973" s="24">
        <f ca="1">SQRT(Inputs!$B$38)*K973+SQRT(1-Inputs!$B$38)*_xlfn.NORM.S.INV(RAND())</f>
        <v>1.5655649651556738</v>
      </c>
      <c r="AH973" s="24">
        <f ca="1">SQRT(Inputs!$B$38)*L973+SQRT(1-Inputs!$B$38)*_xlfn.NORM.S.INV(RAND())</f>
        <v>-8.77099927609859E-2</v>
      </c>
      <c r="AI973" s="24">
        <f ca="1">SQRT(Inputs!$B$38)*M973+SQRT(1-Inputs!$B$38)*_xlfn.NORM.S.INV(RAND())</f>
        <v>0.99546502214942967</v>
      </c>
      <c r="AJ973" s="24">
        <f ca="1">SQRT(Inputs!$B$38)*C973+SQRT(1-Inputs!$B$38)*_xlfn.NORM.S.INV(RAND())</f>
        <v>-0.77904905160969984</v>
      </c>
      <c r="AK973" s="24">
        <f ca="1">SQRT(Inputs!$B$38)*D973+SQRT(1-Inputs!$B$38)*_xlfn.NORM.S.INV(RAND())</f>
        <v>-5.6140384628009854E-2</v>
      </c>
      <c r="AL973" s="24">
        <f ca="1">SQRT(Inputs!$B$38)*E973+SQRT(1-Inputs!$B$38)*_xlfn.NORM.S.INV(RAND())</f>
        <v>-0.36914734518462883</v>
      </c>
      <c r="AM973" s="24">
        <f ca="1">SQRT(Inputs!$B$38)*F973+SQRT(1-Inputs!$B$38)*_xlfn.NORM.S.INV(RAND())</f>
        <v>0.6706678149849481</v>
      </c>
      <c r="AN973" s="24">
        <f ca="1">SQRT(Inputs!$B$38)*G973+SQRT(1-Inputs!$B$38)*_xlfn.NORM.S.INV(RAND())</f>
        <v>-1.5233091302408401</v>
      </c>
      <c r="AO973" s="24">
        <f ca="1">SQRT(Inputs!$B$38)*H973+SQRT(1-Inputs!$B$38)*_xlfn.NORM.S.INV(RAND())</f>
        <v>-0.50868559781420541</v>
      </c>
      <c r="AP973" s="24">
        <f ca="1">SQRT(Inputs!$B$38)*I973+SQRT(1-Inputs!$B$38)*_xlfn.NORM.S.INV(RAND())</f>
        <v>1.9090831827783739</v>
      </c>
      <c r="AQ973" s="24">
        <f ca="1">SQRT(Inputs!$B$38)*J973+SQRT(1-Inputs!$B$38)*_xlfn.NORM.S.INV(RAND())</f>
        <v>0.35170296447891153</v>
      </c>
      <c r="AR973" s="24">
        <f ca="1">SQRT(Inputs!$B$38)*K973+SQRT(1-Inputs!$B$38)*_xlfn.NORM.S.INV(RAND())</f>
        <v>1.5553319738109126</v>
      </c>
      <c r="AS973" s="24">
        <f ca="1">SQRT(Inputs!$B$38)*L973+SQRT(1-Inputs!$B$38)*_xlfn.NORM.S.INV(RAND())</f>
        <v>1.50874598611176</v>
      </c>
      <c r="AT973" s="24">
        <f ca="1">SQRT(Inputs!$B$38)*M973+SQRT(1-Inputs!$B$38)*_xlfn.NORM.S.INV(RAND())</f>
        <v>0.54967943069563463</v>
      </c>
      <c r="AU973" s="15">
        <f ca="1">Inputs!$B$6*EXP($B$8-0.5*C$5^2+C$5*N973)</f>
        <v>5018.2435021499568</v>
      </c>
      <c r="AV973" s="15">
        <f t="shared" ca="1" si="510"/>
        <v>6105.4113492355873</v>
      </c>
      <c r="AW973" s="15">
        <f t="shared" ca="1" si="511"/>
        <v>7063.2491934616555</v>
      </c>
      <c r="AX973" s="15">
        <f t="shared" ca="1" si="512"/>
        <v>10554.339898560531</v>
      </c>
      <c r="AY973" s="15">
        <f t="shared" ca="1" si="513"/>
        <v>13488.317419982852</v>
      </c>
      <c r="AZ973" s="15">
        <f t="shared" ca="1" si="514"/>
        <v>15364.773010823817</v>
      </c>
      <c r="BA973" s="15">
        <f t="shared" ca="1" si="515"/>
        <v>19106.167508709441</v>
      </c>
      <c r="BB973" s="15">
        <f t="shared" ca="1" si="516"/>
        <v>22421.803337308251</v>
      </c>
      <c r="BC973" s="15">
        <f t="shared" ca="1" si="517"/>
        <v>24526.74847611515</v>
      </c>
      <c r="BD973" s="15">
        <f t="shared" ca="1" si="518"/>
        <v>25600.852293843876</v>
      </c>
      <c r="BE973" s="15">
        <f t="shared" ca="1" si="519"/>
        <v>32305.782406987488</v>
      </c>
      <c r="BF973" s="15">
        <f ca="1">Inputs!$B$13*EXP($B$9-0.5*C$6^2+C$6*Y973)</f>
        <v>18365.222324869312</v>
      </c>
      <c r="BG973" s="15">
        <f t="shared" ca="1" si="520"/>
        <v>25330.31313354606</v>
      </c>
      <c r="BH973" s="15">
        <f t="shared" ca="1" si="521"/>
        <v>24270.361485785445</v>
      </c>
      <c r="BI973" s="15">
        <f t="shared" ca="1" si="522"/>
        <v>34517.226795250135</v>
      </c>
      <c r="BJ973" s="15">
        <f t="shared" ca="1" si="523"/>
        <v>38966.00905600757</v>
      </c>
      <c r="BK973" s="15">
        <f t="shared" ca="1" si="524"/>
        <v>45630.748767032244</v>
      </c>
      <c r="BL973" s="15">
        <f t="shared" ca="1" si="525"/>
        <v>54863.589956374337</v>
      </c>
      <c r="BM973" s="15">
        <f t="shared" ca="1" si="526"/>
        <v>61770.808872000227</v>
      </c>
      <c r="BN973" s="15">
        <f t="shared" ca="1" si="527"/>
        <v>91647.902961700369</v>
      </c>
      <c r="BO973" s="15">
        <f t="shared" ca="1" si="528"/>
        <v>111619.46348464486</v>
      </c>
      <c r="BP973" s="15">
        <f t="shared" ca="1" si="529"/>
        <v>153784.55941859368</v>
      </c>
      <c r="BQ973" s="15">
        <f ca="1">Inputs!$B$20*EXP($B$10-0.5*C$7^2+C$7*AJ973)</f>
        <v>3253.9127483458515</v>
      </c>
      <c r="BR973" s="15">
        <f t="shared" ca="1" si="530"/>
        <v>4337.1205028660943</v>
      </c>
      <c r="BS973" s="15">
        <f t="shared" ca="1" si="531"/>
        <v>5341.7737077253887</v>
      </c>
      <c r="BT973" s="15">
        <f t="shared" ca="1" si="532"/>
        <v>8781.9325511757343</v>
      </c>
      <c r="BU973" s="15">
        <f t="shared" ca="1" si="533"/>
        <v>8418.5443905232969</v>
      </c>
      <c r="BV973" s="15">
        <f t="shared" ca="1" si="534"/>
        <v>10444.349770493875</v>
      </c>
      <c r="BW973" s="15">
        <f t="shared" ca="1" si="535"/>
        <v>21830.967662345636</v>
      </c>
      <c r="BX973" s="15">
        <f t="shared" ca="1" si="536"/>
        <v>32764.707803070669</v>
      </c>
      <c r="BY973" s="15">
        <f t="shared" ca="1" si="537"/>
        <v>61820.367900143472</v>
      </c>
      <c r="BZ973" s="15">
        <f t="shared" ca="1" si="538"/>
        <v>114468.99961824057</v>
      </c>
      <c r="CA973" s="15">
        <f t="shared" ca="1" si="539"/>
        <v>177293.00769102655</v>
      </c>
      <c r="CB973" s="15">
        <f ca="1">(AU973*DCF!C$10-DCF!C$5*MAX(AU973*DCF!C$10,0)-MAX(AU973-Inputs!$B$6,0)/Inputs!$B$10)*DCF!C$6</f>
        <v>1042.67498450414</v>
      </c>
      <c r="CC973" s="15">
        <f ca="1">(AV973*DCF!D$10-DCF!D$5*MAX(AV973*DCF!D$10,0)-MAX(AV973-AU973,0)/Inputs!$B$10)*DCF!D$6</f>
        <v>1223.0752272640286</v>
      </c>
      <c r="CD973" s="15">
        <f ca="1">(AW973*DCF!E$10-DCF!E$5*MAX(AW973*DCF!E$10,0)-MAX(AW973-AV973,0)/Inputs!$B$10)*DCF!E$6</f>
        <v>1415.0470531147059</v>
      </c>
      <c r="CE973" s="15">
        <f ca="1">(AX973*DCF!F$10-DCF!F$5*MAX(AX973*DCF!F$10,0)-MAX(AX973-AW973,0)/Inputs!$B$10)*DCF!F$6</f>
        <v>1577.5861581398876</v>
      </c>
      <c r="CF973" s="15">
        <f ca="1">(AY973*DCF!G$10-DCF!G$5*MAX(AY973*DCF!G$10,0)-MAX(AY973-AX973,0)/Inputs!$B$10)*DCF!G$6</f>
        <v>2215.1696947054361</v>
      </c>
      <c r="CG973" s="15">
        <f ca="1">(AZ973*DCF!H$10-DCF!H$5*MAX(AZ973*DCF!H$10,0)-MAX(AZ973-AY973,0)/Inputs!$B$10)*DCF!H$6</f>
        <v>2649.8833708572624</v>
      </c>
      <c r="CH973" s="15">
        <f ca="1">(BA973*DCF!I$10-DCF!I$5*MAX(BA973*DCF!I$10,0)-MAX(BA973-AZ973,0)/Inputs!$B$10)*DCF!I$6</f>
        <v>2876.2800244588238</v>
      </c>
      <c r="CI973" s="15">
        <f ca="1">(BB973*DCF!J$10-DCF!J$5*MAX(BB973*DCF!J$10,0)-MAX(BB973-BA973,0)/Inputs!$B$10)*DCF!J$6</f>
        <v>3345.2035060070821</v>
      </c>
      <c r="CJ973" s="15">
        <f ca="1">(BC973*DCF!K$10-DCF!K$5*MAX(BC973*DCF!K$10,0)-MAX(BC973-BB973,0)/Inputs!$B$10)*DCF!K$6</f>
        <v>3653.7523265286677</v>
      </c>
      <c r="CK973" s="15">
        <f ca="1">(BD973*DCF!L$10-DCF!L$5*MAX(BD973*DCF!L$10,0)-MAX(BD973-BC973,0)/Inputs!$B$10)*DCF!L$6</f>
        <v>3722.1963359946003</v>
      </c>
      <c r="CL973" s="15">
        <f ca="1">(BE973*DCF!M$10-DCF!M$5*MAX(BE973*DCF!M$10,0)-MAX(BE973-BD973,0)/Inputs!$B$10)*DCF!M$6</f>
        <v>3757.7881985484719</v>
      </c>
      <c r="CM973" s="15">
        <f ca="1">(BF973*DCF!C$28-DCF!C$5*MAX(BF973*DCF!C$28,0)-MAX(BF973-Inputs!$B$13,0)/Inputs!$B$17)*DCF!C$6</f>
        <v>3993.3467227252036</v>
      </c>
      <c r="CN973" s="15">
        <f ca="1">(BG973*DCF!D$28-DCF!D$5*MAX(BG973*DCF!D$28,0)-MAX(BG973-BF973,0)/Inputs!$B$17)*DCF!D$6</f>
        <v>5974.388215088492</v>
      </c>
      <c r="CO973" s="15">
        <f ca="1">(BH973*DCF!E$28-DCF!E$5*MAX(BH973*DCF!E$28,0)-MAX(BH973-BG973,0)/Inputs!$B$17)*DCF!E$6</f>
        <v>6873.7985415935564</v>
      </c>
      <c r="CP973" s="15">
        <f ca="1">(BI973*DCF!F$28-DCF!F$5*MAX(BI973*DCF!F$28,0)-MAX(BI973-BH973,0)/Inputs!$B$17)*DCF!F$6</f>
        <v>7504.9140677369069</v>
      </c>
      <c r="CQ973" s="15">
        <f ca="1">(BJ973*DCF!G$28-DCF!G$5*MAX(BJ973*DCF!G$28,0)-MAX(BJ973-BI973,0)/Inputs!$B$17)*DCF!G$6</f>
        <v>9361.7854561830682</v>
      </c>
      <c r="CR973" s="15">
        <f ca="1">(BK973*DCF!H$28-DCF!H$5*MAX(BK973*DCF!H$28,0)-MAX(BK973-BJ973,0)/Inputs!$B$17)*DCF!H$6</f>
        <v>10249.474086903552</v>
      </c>
      <c r="CS973" s="15">
        <f ca="1">(BL973*DCF!I$28-DCF!I$5*MAX(BL973*DCF!I$28,0)-MAX(BL973-BK973,0)/Inputs!$B$17)*DCF!I$6</f>
        <v>11576.144040351848</v>
      </c>
      <c r="CT973" s="15">
        <f ca="1">(BM973*DCF!J$28-DCF!J$5*MAX(BM973*DCF!J$28,0)-MAX(BM973-BL973,0)/Inputs!$B$17)*DCF!J$6</f>
        <v>12864.177565743963</v>
      </c>
      <c r="CU973" s="15">
        <f ca="1">(BN973*DCF!K$28-DCF!K$5*MAX(BN973*DCF!K$28,0)-MAX(BN973-BM973,0)/Inputs!$B$17)*DCF!K$6</f>
        <v>15694.954380185616</v>
      </c>
      <c r="CV973" s="15">
        <f ca="1">(BO973*DCF!L$28-DCF!L$5*MAX(BO973*DCF!L$28,0)-MAX(BO973-BN973,0)/Inputs!$B$17)*DCF!L$6</f>
        <v>20010.610468151928</v>
      </c>
      <c r="CW973" s="15">
        <f ca="1">(BP973*DCF!M$28-DCF!M$5*MAX(BP973*DCF!M$28,0)-MAX(BP973-BO973,0)/Inputs!$B$17)*DCF!M$6</f>
        <v>24527.216519635444</v>
      </c>
      <c r="CX973" s="15">
        <f ca="1">(BQ973*DCF!C$46-DCF!C$5*MAX(BQ973*DCF!C$46,0)-MAX(BQ973-Inputs!$B$20,0)/Inputs!$B$24)*DCF!C$6</f>
        <v>-775.92107275694093</v>
      </c>
      <c r="CY973" s="15">
        <f ca="1">(BR973*DCF!D$46-DCF!D$5*MAX(BR973*DCF!D$46,0)-MAX(BR973-BQ973,0)/Inputs!$B$24)*DCF!D$6</f>
        <v>-1202.4410842947289</v>
      </c>
      <c r="CZ973" s="15">
        <f ca="1">(BS973*DCF!E$46-DCF!E$5*MAX(BS973*DCF!E$46,0)-MAX(BS973-BR973,0)/Inputs!$B$24)*DCF!E$6</f>
        <v>-1027.6806773546098</v>
      </c>
      <c r="DA973" s="15">
        <f ca="1">(BT973*DCF!F$46-DCF!F$5*MAX(BT973*DCF!F$46,0)-MAX(BT973-BS973,0)/Inputs!$B$24)*DCF!F$6</f>
        <v>-1892.2264386069094</v>
      </c>
      <c r="DB973" s="15">
        <f ca="1">(BU973*DCF!G$46-DCF!G$5*MAX(BU973*DCF!G$46,0)-MAX(BU973-BT973,0)/Inputs!$B$24)*DCF!G$6</f>
        <v>-283.18320028442594</v>
      </c>
      <c r="DC973" s="15">
        <f ca="1">(BV973*DCF!H$46-DCF!H$5*MAX(BV973*DCF!H$46,0)-MAX(BV973-BU973,0)/Inputs!$B$24)*DCF!H$6</f>
        <v>-629.50660951035877</v>
      </c>
      <c r="DD973" s="15">
        <f ca="1">(BW973*DCF!I$46-DCF!I$5*MAX(BW973*DCF!I$46,0)-MAX(BW973-BV973,0)/Inputs!$B$24)*DCF!I$6</f>
        <v>-2764.4628400039519</v>
      </c>
      <c r="DE973" s="15">
        <f ca="1">(BX973*DCF!J$46-DCF!J$5*MAX(BX973*DCF!J$46,0)-MAX(BX973-BW973,0)/Inputs!$B$24)*DCF!J$6</f>
        <v>-1525.0603928417452</v>
      </c>
      <c r="DF973" s="15">
        <f ca="1">(BY973*DCF!K$46-DCF!K$5*MAX(BY973*DCF!K$46,0)-MAX(BY973-BX973,0)/Inputs!$B$24)*DCF!K$6</f>
        <v>-3586.4771904595527</v>
      </c>
      <c r="DG973" s="15">
        <f ca="1">(BZ973*DCF!L$46-DCF!L$5*MAX(BZ973*DCF!L$46,0)-MAX(BZ973-BY973,0)/Inputs!$B$24)*DCF!L$6</f>
        <v>-4001.8475772467277</v>
      </c>
      <c r="DH973" s="15">
        <f ca="1">(CA973*DCF!M$46-DCF!M$5*MAX(CA973*DCF!M$46,0)-MAX(CA973-BZ973,0)/Inputs!$B$24)*DCF!M$6</f>
        <v>765.32752628421883</v>
      </c>
      <c r="DI973" s="15">
        <f ca="1">SUM(CB973:CL973)+BE973*DCF!M$10*(1+Inputs!$B$30)*(1-Inputs!$B$33)*(1-Inputs!$B$30/Inputs!$B$31)/(Inputs!$B$29-Inputs!$B$30)*DCF!M$6</f>
        <v>117386.07651851581</v>
      </c>
      <c r="DJ973" s="15">
        <f ca="1">SUM(CM973:CW973)+BP973*DCF!M$28*(1+Inputs!$B$30)*(1-Inputs!$B$33)*(1-Inputs!$B$30/Inputs!$B$31)/(Inputs!$B$29-Inputs!$B$30)*DCF!M$6</f>
        <v>699276.76000058942</v>
      </c>
      <c r="DK973" s="15">
        <f ca="1">SUM(CX973:DH973)+CA973*DCF!M$46*(1+Inputs!$B$30)*(1-Inputs!$B$33)*(1-Inputs!$B$30/Inputs!$B$31)/(Inputs!$B$29-Inputs!$B$30)*DCF!M$6</f>
        <v>257192.51203261534</v>
      </c>
      <c r="DM973" s="15">
        <f ca="1">DI973+DJ973+DK973+Inputs!$B$34+Inputs!$B$36-Inputs!$B$35</f>
        <v>1150706.3485517206</v>
      </c>
    </row>
    <row r="974" spans="1:117" x14ac:dyDescent="0.75">
      <c r="A974" s="11">
        <v>961</v>
      </c>
      <c r="C974" s="24">
        <f t="shared" ref="C974:M983" ca="1" si="546">_xlfn.NORM.S.INV(RAND())</f>
        <v>0.73418728714204762</v>
      </c>
      <c r="D974" s="24">
        <f t="shared" ca="1" si="546"/>
        <v>1.4139069675326683</v>
      </c>
      <c r="E974" s="24">
        <f t="shared" ca="1" si="546"/>
        <v>-0.53779287971993206</v>
      </c>
      <c r="F974" s="24">
        <f t="shared" ca="1" si="546"/>
        <v>-0.76822240728048741</v>
      </c>
      <c r="G974" s="24">
        <f t="shared" ca="1" si="546"/>
        <v>1.3243569728712659</v>
      </c>
      <c r="H974" s="24">
        <f t="shared" ca="1" si="546"/>
        <v>1.5594281245135979</v>
      </c>
      <c r="I974" s="24">
        <f t="shared" ca="1" si="546"/>
        <v>7.1228523619233264E-2</v>
      </c>
      <c r="J974" s="24">
        <f t="shared" ca="1" si="546"/>
        <v>2.8603655439846349</v>
      </c>
      <c r="K974" s="24">
        <f t="shared" ca="1" si="546"/>
        <v>-0.59499097096120324</v>
      </c>
      <c r="L974" s="24">
        <f t="shared" ca="1" si="546"/>
        <v>5.2483782548889534E-4</v>
      </c>
      <c r="M974" s="24">
        <f t="shared" ca="1" si="546"/>
        <v>0.87657077473323985</v>
      </c>
      <c r="N974" s="24">
        <f ca="1">SQRT(Inputs!$B$38)*C974+SQRT(1-Inputs!$B$38)*_xlfn.NORM.S.INV(RAND())</f>
        <v>-2.5120704981984026</v>
      </c>
      <c r="O974" s="24">
        <f ca="1">SQRT(Inputs!$B$38)*D974+SQRT(1-Inputs!$B$38)*_xlfn.NORM.S.INV(RAND())</f>
        <v>-5.4942838059084287E-2</v>
      </c>
      <c r="P974" s="24">
        <f ca="1">SQRT(Inputs!$B$38)*E974+SQRT(1-Inputs!$B$38)*_xlfn.NORM.S.INV(RAND())</f>
        <v>-0.513391561204953</v>
      </c>
      <c r="Q974" s="24">
        <f ca="1">SQRT(Inputs!$B$38)*F974+SQRT(1-Inputs!$B$38)*_xlfn.NORM.S.INV(RAND())</f>
        <v>-0.69787265089086625</v>
      </c>
      <c r="R974" s="24">
        <f ca="1">SQRT(Inputs!$B$38)*G974+SQRT(1-Inputs!$B$38)*_xlfn.NORM.S.INV(RAND())</f>
        <v>0.30719747033015909</v>
      </c>
      <c r="S974" s="24">
        <f ca="1">SQRT(Inputs!$B$38)*H974+SQRT(1-Inputs!$B$38)*_xlfn.NORM.S.INV(RAND())</f>
        <v>1.7132296052562392</v>
      </c>
      <c r="T974" s="24">
        <f ca="1">SQRT(Inputs!$B$38)*I974+SQRT(1-Inputs!$B$38)*_xlfn.NORM.S.INV(RAND())</f>
        <v>-0.27314753431100586</v>
      </c>
      <c r="U974" s="24">
        <f ca="1">SQRT(Inputs!$B$38)*J974+SQRT(1-Inputs!$B$38)*_xlfn.NORM.S.INV(RAND())</f>
        <v>2.0205812261549054</v>
      </c>
      <c r="V974" s="24">
        <f ca="1">SQRT(Inputs!$B$38)*K974+SQRT(1-Inputs!$B$38)*_xlfn.NORM.S.INV(RAND())</f>
        <v>-0.21766725416876387</v>
      </c>
      <c r="W974" s="24">
        <f ca="1">SQRT(Inputs!$B$38)*L974+SQRT(1-Inputs!$B$38)*_xlfn.NORM.S.INV(RAND())</f>
        <v>-1.2101693370731725</v>
      </c>
      <c r="X974" s="24">
        <f ca="1">SQRT(Inputs!$B$38)*M974+SQRT(1-Inputs!$B$38)*_xlfn.NORM.S.INV(RAND())</f>
        <v>0.28717612458964492</v>
      </c>
      <c r="Y974" s="24">
        <f ca="1">SQRT(Inputs!$B$38)*C974+SQRT(1-Inputs!$B$38)*_xlfn.NORM.S.INV(RAND())</f>
        <v>0.91021745114437957</v>
      </c>
      <c r="Z974" s="24">
        <f ca="1">SQRT(Inputs!$B$38)*D974+SQRT(1-Inputs!$B$38)*_xlfn.NORM.S.INV(RAND())</f>
        <v>1.440301148154143</v>
      </c>
      <c r="AA974" s="24">
        <f ca="1">SQRT(Inputs!$B$38)*E974+SQRT(1-Inputs!$B$38)*_xlfn.NORM.S.INV(RAND())</f>
        <v>1.0232990184203525</v>
      </c>
      <c r="AB974" s="24">
        <f ca="1">SQRT(Inputs!$B$38)*F974+SQRT(1-Inputs!$B$38)*_xlfn.NORM.S.INV(RAND())</f>
        <v>-1.2886494711064849</v>
      </c>
      <c r="AC974" s="24">
        <f ca="1">SQRT(Inputs!$B$38)*G974+SQRT(1-Inputs!$B$38)*_xlfn.NORM.S.INV(RAND())</f>
        <v>1.1068731860868812</v>
      </c>
      <c r="AD974" s="24">
        <f ca="1">SQRT(Inputs!$B$38)*H974+SQRT(1-Inputs!$B$38)*_xlfn.NORM.S.INV(RAND())</f>
        <v>1.444061378113441</v>
      </c>
      <c r="AE974" s="24">
        <f ca="1">SQRT(Inputs!$B$38)*I974+SQRT(1-Inputs!$B$38)*_xlfn.NORM.S.INV(RAND())</f>
        <v>0.41593393217606189</v>
      </c>
      <c r="AF974" s="24">
        <f ca="1">SQRT(Inputs!$B$38)*J974+SQRT(1-Inputs!$B$38)*_xlfn.NORM.S.INV(RAND())</f>
        <v>2.0998263226578224</v>
      </c>
      <c r="AG974" s="24">
        <f ca="1">SQRT(Inputs!$B$38)*K974+SQRT(1-Inputs!$B$38)*_xlfn.NORM.S.INV(RAND())</f>
        <v>-1.0753949546406896</v>
      </c>
      <c r="AH974" s="24">
        <f ca="1">SQRT(Inputs!$B$38)*L974+SQRT(1-Inputs!$B$38)*_xlfn.NORM.S.INV(RAND())</f>
        <v>-0.12278162005307773</v>
      </c>
      <c r="AI974" s="24">
        <f ca="1">SQRT(Inputs!$B$38)*M974+SQRT(1-Inputs!$B$38)*_xlfn.NORM.S.INV(RAND())</f>
        <v>0.4738986643737737</v>
      </c>
      <c r="AJ974" s="24">
        <f ca="1">SQRT(Inputs!$B$38)*C974+SQRT(1-Inputs!$B$38)*_xlfn.NORM.S.INV(RAND())</f>
        <v>0.6086460004321057</v>
      </c>
      <c r="AK974" s="24">
        <f ca="1">SQRT(Inputs!$B$38)*D974+SQRT(1-Inputs!$B$38)*_xlfn.NORM.S.INV(RAND())</f>
        <v>0.16704220237497935</v>
      </c>
      <c r="AL974" s="24">
        <f ca="1">SQRT(Inputs!$B$38)*E974+SQRT(1-Inputs!$B$38)*_xlfn.NORM.S.INV(RAND())</f>
        <v>-1.3747247137179019</v>
      </c>
      <c r="AM974" s="24">
        <f ca="1">SQRT(Inputs!$B$38)*F974+SQRT(1-Inputs!$B$38)*_xlfn.NORM.S.INV(RAND())</f>
        <v>-0.37107971197170464</v>
      </c>
      <c r="AN974" s="24">
        <f ca="1">SQRT(Inputs!$B$38)*G974+SQRT(1-Inputs!$B$38)*_xlfn.NORM.S.INV(RAND())</f>
        <v>0.73509529299428333</v>
      </c>
      <c r="AO974" s="24">
        <f ca="1">SQRT(Inputs!$B$38)*H974+SQRT(1-Inputs!$B$38)*_xlfn.NORM.S.INV(RAND())</f>
        <v>0.14612982318254675</v>
      </c>
      <c r="AP974" s="24">
        <f ca="1">SQRT(Inputs!$B$38)*I974+SQRT(1-Inputs!$B$38)*_xlfn.NORM.S.INV(RAND())</f>
        <v>-9.6106576022979312E-2</v>
      </c>
      <c r="AQ974" s="24">
        <f ca="1">SQRT(Inputs!$B$38)*J974+SQRT(1-Inputs!$B$38)*_xlfn.NORM.S.INV(RAND())</f>
        <v>1.7096041668390487</v>
      </c>
      <c r="AR974" s="24">
        <f ca="1">SQRT(Inputs!$B$38)*K974+SQRT(1-Inputs!$B$38)*_xlfn.NORM.S.INV(RAND())</f>
        <v>-0.10293601692472448</v>
      </c>
      <c r="AS974" s="24">
        <f ca="1">SQRT(Inputs!$B$38)*L974+SQRT(1-Inputs!$B$38)*_xlfn.NORM.S.INV(RAND())</f>
        <v>-0.86678799105773241</v>
      </c>
      <c r="AT974" s="24">
        <f ca="1">SQRT(Inputs!$B$38)*M974+SQRT(1-Inputs!$B$38)*_xlfn.NORM.S.INV(RAND())</f>
        <v>1.2577671504112085</v>
      </c>
      <c r="AU974" s="15">
        <f ca="1">Inputs!$B$6*EXP($B$8-0.5*C$5^2+C$5*N974)</f>
        <v>3304.2864844637338</v>
      </c>
      <c r="AV974" s="15">
        <f t="shared" ref="AV974:AV1037" ca="1" si="547">AU974*EXP($B$8-0.5*D$5^2+D$5*O974)</f>
        <v>3989.7360926870711</v>
      </c>
      <c r="AW974" s="15">
        <f t="shared" ref="AW974:AW1037" ca="1" si="548">AV974*EXP($B$8-0.5*E$5^2+E$5*P974)</f>
        <v>4539.3047351347968</v>
      </c>
      <c r="AX974" s="15">
        <f t="shared" ref="AX974:AX1037" ca="1" si="549">AW974*EXP($B$8-0.5*F$5^2+F$5*Q974)</f>
        <v>5079.3057021521072</v>
      </c>
      <c r="AY974" s="15">
        <f t="shared" ref="AY974:AY1037" ca="1" si="550">AX974*EXP($B$8-0.5*G$5^2+G$5*R974)</f>
        <v>6434.176852153555</v>
      </c>
      <c r="AZ974" s="15">
        <f t="shared" ref="AZ974:AZ1037" ca="1" si="551">AY974*EXP($B$8-0.5*H$5^2+H$5*S974)</f>
        <v>9503.0491632856283</v>
      </c>
      <c r="BA974" s="15">
        <f t="shared" ref="BA974:BA1037" ca="1" si="552">AZ974*EXP($B$8-0.5*I$5^2+I$5*T974)</f>
        <v>11301.556218571452</v>
      </c>
      <c r="BB974" s="15">
        <f t="shared" ref="BB974:BB1037" ca="1" si="553">BA974*EXP($B$8-0.5*J$5^2+J$5*U974)</f>
        <v>16941.307460209548</v>
      </c>
      <c r="BC974" s="15">
        <f t="shared" ref="BC974:BC1037" ca="1" si="554">BB974*EXP($B$8-0.5*K$5^2+K$5*V974)</f>
        <v>20317.377403214567</v>
      </c>
      <c r="BD974" s="15">
        <f t="shared" ref="BD974:BD1037" ca="1" si="555">BC974*EXP($B$8-0.5*L$5^2+L$5*W974)</f>
        <v>22226.893357667326</v>
      </c>
      <c r="BE974" s="15">
        <f t="shared" ref="BE974:BE1037" ca="1" si="556">BD974*EXP($B$8-0.5*M$5^2+M$5*X974)</f>
        <v>27957.998641126898</v>
      </c>
      <c r="BF974" s="15">
        <f ca="1">Inputs!$B$13*EXP($B$9-0.5*C$6^2+C$6*Y974)</f>
        <v>16566.166612228404</v>
      </c>
      <c r="BG974" s="15">
        <f t="shared" ref="BG974:BG1037" ca="1" si="557">BF974*EXP($B$9-0.5*D$6^2+D$6*Z974)</f>
        <v>26181.728052255738</v>
      </c>
      <c r="BH974" s="15">
        <f t="shared" ref="BH974:BH1037" ca="1" si="558">BG974*EXP($B$9-0.5*E$6^2+E$6*AA974)</f>
        <v>37906.469984498763</v>
      </c>
      <c r="BI974" s="15">
        <f t="shared" ref="BI974:BI1037" ca="1" si="559">BH974*EXP($B$9-0.5*F$6^2+F$6*AB974)</f>
        <v>38054.548901343966</v>
      </c>
      <c r="BJ974" s="15">
        <f t="shared" ref="BJ974:BJ1037" ca="1" si="560">BI974*EXP($B$9-0.5*G$6^2+G$6*AC974)</f>
        <v>54722.510839399896</v>
      </c>
      <c r="BK974" s="15">
        <f t="shared" ref="BK974:BK1037" ca="1" si="561">BJ974*EXP($B$9-0.5*H$6^2+H$6*AD974)</f>
        <v>81752.763922907776</v>
      </c>
      <c r="BL974" s="15">
        <f t="shared" ref="BL974:BL1037" ca="1" si="562">BK974*EXP($B$9-0.5*I$6^2+I$6*AE974)</f>
        <v>105984.92351098298</v>
      </c>
      <c r="BM974" s="15">
        <f t="shared" ref="BM974:BM1037" ca="1" si="563">BL974*EXP($B$9-0.5*J$6^2+J$6*AF974)</f>
        <v>169106.65755072254</v>
      </c>
      <c r="BN974" s="15">
        <f t="shared" ref="BN974:BN1037" ca="1" si="564">BM974*EXP($B$9-0.5*K$6^2+K$6*AG974)</f>
        <v>182832.62074692964</v>
      </c>
      <c r="BO974" s="15">
        <f t="shared" ref="BO974:BO1037" ca="1" si="565">BN974*EXP($B$9-0.5*L$6^2+L$6*AH974)</f>
        <v>221768.86814980296</v>
      </c>
      <c r="BP974" s="15">
        <f t="shared" ref="BP974:BP1037" ca="1" si="566">BO974*EXP($B$9-0.5*M$6^2+M$6*AI974)</f>
        <v>288011.76924024924</v>
      </c>
      <c r="BQ974" s="15">
        <f ca="1">Inputs!$B$20*EXP($B$10-0.5*C$7^2+C$7*AJ974)</f>
        <v>5323.0668154702062</v>
      </c>
      <c r="BR974" s="15">
        <f t="shared" ref="BR974:BR1037" ca="1" si="567">BQ974*EXP($B$10-0.5*D$7^2+D$7*AK974)</f>
        <v>7616.2215673396722</v>
      </c>
      <c r="BS974" s="15">
        <f t="shared" ref="BS974:BS1037" ca="1" si="568">BR974*EXP($B$10-0.5*E$7^2+E$7*AL974)</f>
        <v>7027.44183813168</v>
      </c>
      <c r="BT974" s="15">
        <f t="shared" ref="BT974:BT1037" ca="1" si="569">BS974*EXP($B$10-0.5*F$7^2+F$7*AM974)</f>
        <v>8790.5521290645374</v>
      </c>
      <c r="BU974" s="15">
        <f t="shared" ref="BU974:BU1037" ca="1" si="570">BT974*EXP($B$10-0.5*G$7^2+G$7*AN974)</f>
        <v>14554.260551040396</v>
      </c>
      <c r="BV974" s="15">
        <f t="shared" ref="BV974:BV1037" ca="1" si="571">BU974*EXP($B$10-0.5*H$7^2+H$7*AO974)</f>
        <v>20926.931986972897</v>
      </c>
      <c r="BW974" s="15">
        <f t="shared" ref="BW974:BW1037" ca="1" si="572">BV974*EXP($B$10-0.5*I$7^2+I$7*AP974)</f>
        <v>28614.351914535026</v>
      </c>
      <c r="BX974" s="15">
        <f t="shared" ref="BX974:BX1037" ca="1" si="573">BW974*EXP($B$10-0.5*J$7^2+J$7*AQ974)</f>
        <v>56382.280092063338</v>
      </c>
      <c r="BY974" s="15">
        <f t="shared" ref="BY974:BY1037" ca="1" si="574">BX974*EXP($B$10-0.5*K$7^2+K$7*AR974)</f>
        <v>77460.50528952849</v>
      </c>
      <c r="BZ974" s="15">
        <f t="shared" ref="BZ974:BZ1037" ca="1" si="575">BY974*EXP($B$10-0.5*L$7^2+L$7*AS974)</f>
        <v>92678.439565036635</v>
      </c>
      <c r="CA974" s="15">
        <f t="shared" ref="CA974:CA1037" ca="1" si="576">BZ974*EXP($B$10-0.5*M$7^2+M$7*AT974)</f>
        <v>162790.37715604907</v>
      </c>
      <c r="CB974" s="15">
        <f ca="1">(AU974*DCF!C$10-DCF!C$5*MAX(AU974*DCF!C$10,0)-MAX(AU974-Inputs!$B$6,0)/Inputs!$B$10)*DCF!C$6</f>
        <v>848.5708901658528</v>
      </c>
      <c r="CC974" s="15">
        <f ca="1">(AV974*DCF!D$10-DCF!D$5*MAX(AV974*DCF!D$10,0)-MAX(AV974-AU974,0)/Inputs!$B$10)*DCF!D$6</f>
        <v>805.34219554307913</v>
      </c>
      <c r="CD974" s="15">
        <f ca="1">(AW974*DCF!E$10-DCF!E$5*MAX(AW974*DCF!E$10,0)-MAX(AW974-AV974,0)/Inputs!$B$10)*DCF!E$6</f>
        <v>924.26758685427967</v>
      </c>
      <c r="CE974" s="15">
        <f ca="1">(AX974*DCF!F$10-DCF!F$5*MAX(AX974*DCF!F$10,0)-MAX(AX974-AW974,0)/Inputs!$B$10)*DCF!F$6</f>
        <v>996.44352693332905</v>
      </c>
      <c r="CF974" s="15">
        <f ca="1">(AY974*DCF!G$10-DCF!G$5*MAX(AY974*DCF!G$10,0)-MAX(AY974-AX974,0)/Inputs!$B$10)*DCF!G$6</f>
        <v>1065.2671746567157</v>
      </c>
      <c r="CG974" s="15">
        <f ca="1">(AZ974*DCF!H$10-DCF!H$5*MAX(AZ974*DCF!H$10,0)-MAX(AZ974-AY974,0)/Inputs!$B$10)*DCF!H$6</f>
        <v>1300.0905157650659</v>
      </c>
      <c r="CH974" s="15">
        <f ca="1">(BA974*DCF!I$10-DCF!I$5*MAX(BA974*DCF!I$10,0)-MAX(BA974-AZ974,0)/Inputs!$B$10)*DCF!I$6</f>
        <v>1769.3638680469498</v>
      </c>
      <c r="CI974" s="15">
        <f ca="1">(BB974*DCF!J$10-DCF!J$5*MAX(BB974*DCF!J$10,0)-MAX(BB974-BA974,0)/Inputs!$B$10)*DCF!J$6</f>
        <v>2052.5563044706109</v>
      </c>
      <c r="CJ974" s="15">
        <f ca="1">(BC974*DCF!K$10-DCF!K$5*MAX(BC974*DCF!K$10,0)-MAX(BC974-BB974,0)/Inputs!$B$10)*DCF!K$6</f>
        <v>2798.173064166212</v>
      </c>
      <c r="CK974" s="15">
        <f ca="1">(BD974*DCF!L$10-DCF!L$5*MAX(BD974*DCF!L$10,0)-MAX(BD974-BC974,0)/Inputs!$B$10)*DCF!L$6</f>
        <v>3105.3068535455559</v>
      </c>
      <c r="CL974" s="15">
        <f ca="1">(BE974*DCF!M$10-DCF!M$5*MAX(BE974*DCF!M$10,0)-MAX(BE974-BD974,0)/Inputs!$B$10)*DCF!M$6</f>
        <v>3260.5934558815993</v>
      </c>
      <c r="CM974" s="15">
        <f ca="1">(BF974*DCF!C$28-DCF!C$5*MAX(BF974*DCF!C$28,0)-MAX(BF974-Inputs!$B$13,0)/Inputs!$B$17)*DCF!C$6</f>
        <v>3859.7730254340927</v>
      </c>
      <c r="CN974" s="15">
        <f ca="1">(BG974*DCF!D$28-DCF!D$5*MAX(BG974*DCF!D$28,0)-MAX(BG974-BF974,0)/Inputs!$B$17)*DCF!D$6</f>
        <v>5659.6826367739586</v>
      </c>
      <c r="CO974" s="15">
        <f ca="1">(BH974*DCF!E$28-DCF!E$5*MAX(BH974*DCF!E$28,0)-MAX(BH974-BG974,0)/Inputs!$B$17)*DCF!E$6</f>
        <v>8425.0020326988506</v>
      </c>
      <c r="CP974" s="15">
        <f ca="1">(BI974*DCF!F$28-DCF!F$5*MAX(BI974*DCF!F$28,0)-MAX(BI974-BH974,0)/Inputs!$B$17)*DCF!F$6</f>
        <v>10303.847529698092</v>
      </c>
      <c r="CQ974" s="15">
        <f ca="1">(BJ974*DCF!G$28-DCF!G$5*MAX(BJ974*DCF!G$28,0)-MAX(BJ974-BI974,0)/Inputs!$B$17)*DCF!G$6</f>
        <v>11394.784077153241</v>
      </c>
      <c r="CR974" s="15">
        <f ca="1">(BK974*DCF!H$28-DCF!H$5*MAX(BK974*DCF!H$28,0)-MAX(BK974-BJ974,0)/Inputs!$B$17)*DCF!H$6</f>
        <v>16018.617709862103</v>
      </c>
      <c r="CS974" s="15">
        <f ca="1">(BL974*DCF!I$28-DCF!I$5*MAX(BL974*DCF!I$28,0)-MAX(BL974-BK974,0)/Inputs!$B$17)*DCF!I$6</f>
        <v>21444.618858475758</v>
      </c>
      <c r="CT974" s="15">
        <f ca="1">(BM974*DCF!J$28-DCF!J$5*MAX(BM974*DCF!J$28,0)-MAX(BM974-BL974,0)/Inputs!$B$17)*DCF!J$6</f>
        <v>29355.396961241433</v>
      </c>
      <c r="CU974" s="15">
        <f ca="1">(BN974*DCF!K$28-DCF!K$5*MAX(BN974*DCF!K$28,0)-MAX(BN974-BM974,0)/Inputs!$B$17)*DCF!K$6</f>
        <v>36929.936284252239</v>
      </c>
      <c r="CV974" s="15">
        <f ca="1">(BO974*DCF!L$28-DCF!L$5*MAX(BO974*DCF!L$28,0)-MAX(BO974-BN974,0)/Inputs!$B$17)*DCF!L$6</f>
        <v>39841.842777121907</v>
      </c>
      <c r="CW974" s="15">
        <f ca="1">(BP974*DCF!M$28-DCF!M$5*MAX(BP974*DCF!M$28,0)-MAX(BP974-BO974,0)/Inputs!$B$17)*DCF!M$6</f>
        <v>47265.336520547186</v>
      </c>
      <c r="CX974" s="15">
        <f ca="1">(BQ974*DCF!C$46-DCF!C$5*MAX(BQ974*DCF!C$46,0)-MAX(BQ974-Inputs!$B$20,0)/Inputs!$B$24)*DCF!C$6</f>
        <v>-2209.5151146444841</v>
      </c>
      <c r="CY974" s="15">
        <f ca="1">(BR974*DCF!D$46-DCF!D$5*MAX(BR974*DCF!D$46,0)-MAX(BR974-BQ974,0)/Inputs!$B$24)*DCF!D$6</f>
        <v>-2278.3815066720008</v>
      </c>
      <c r="CZ974" s="15">
        <f ca="1">(BS974*DCF!E$46-DCF!E$5*MAX(BS974*DCF!E$46,0)-MAX(BS974-BR974,0)/Inputs!$B$24)*DCF!E$6</f>
        <v>-831.00723305330428</v>
      </c>
      <c r="DA974" s="15">
        <f ca="1">(BT974*DCF!F$46-DCF!F$5*MAX(BT974*DCF!F$46,0)-MAX(BT974-BS974,0)/Inputs!$B$24)*DCF!F$6</f>
        <v>-1282.1877772453606</v>
      </c>
      <c r="DB974" s="15">
        <f ca="1">(BU974*DCF!G$46-DCF!G$5*MAX(BU974*DCF!G$46,0)-MAX(BU974-BT974,0)/Inputs!$B$24)*DCF!G$6</f>
        <v>-2428.3742054082645</v>
      </c>
      <c r="DC974" s="15">
        <f ca="1">(BV974*DCF!H$46-DCF!H$5*MAX(BV974*DCF!H$46,0)-MAX(BV974-BU974,0)/Inputs!$B$24)*DCF!H$6</f>
        <v>-1980.2686027103168</v>
      </c>
      <c r="DD974" s="15">
        <f ca="1">(BW974*DCF!I$46-DCF!I$5*MAX(BW974*DCF!I$46,0)-MAX(BW974-BV974,0)/Inputs!$B$24)*DCF!I$6</f>
        <v>-1545.901321588015</v>
      </c>
      <c r="DE974" s="15">
        <f ca="1">(BX974*DCF!J$46-DCF!J$5*MAX(BX974*DCF!J$46,0)-MAX(BX974-BW974,0)/Inputs!$B$24)*DCF!J$6</f>
        <v>-4998.5202005943247</v>
      </c>
      <c r="DF974" s="15">
        <f ca="1">(BY974*DCF!K$46-DCF!K$5*MAX(BY974*DCF!K$46,0)-MAX(BY974-BX974,0)/Inputs!$B$24)*DCF!K$6</f>
        <v>-738.80137375140271</v>
      </c>
      <c r="DG974" s="15">
        <f ca="1">(BZ974*DCF!L$46-DCF!L$5*MAX(BZ974*DCF!L$46,0)-MAX(BZ974-BY974,0)/Inputs!$B$24)*DCF!L$6</f>
        <v>2962.5632896892998</v>
      </c>
      <c r="DH974" s="15">
        <f ca="1">(CA974*DCF!M$46-DCF!M$5*MAX(CA974*DCF!M$46,0)-MAX(CA974-BZ974,0)/Inputs!$B$24)*DCF!M$6</f>
        <v>-1895.2086178048712</v>
      </c>
      <c r="DI974" s="15">
        <f ca="1">SUM(CB974:CL974)+BE974*DCF!M$10*(1+Inputs!$B$30)*(1-Inputs!$B$33)*(1-Inputs!$B$30/Inputs!$B$31)/(Inputs!$B$29-Inputs!$B$30)*DCF!M$6</f>
        <v>96733.455360543652</v>
      </c>
      <c r="DJ974" s="15">
        <f ca="1">SUM(CM974:CW974)+BP974*DCF!M$28*(1+Inputs!$B$30)*(1-Inputs!$B$33)*(1-Inputs!$B$30/Inputs!$B$31)/(Inputs!$B$29-Inputs!$B$30)*DCF!M$6</f>
        <v>1299219.5882225668</v>
      </c>
      <c r="DK974" s="15">
        <f ca="1">SUM(CX974:DH974)+CA974*DCF!M$46*(1+Inputs!$B$30)*(1-Inputs!$B$33)*(1-Inputs!$B$30/Inputs!$B$31)/(Inputs!$B$29-Inputs!$B$30)*DCF!M$6</f>
        <v>234467.60417242066</v>
      </c>
      <c r="DM974" s="15">
        <f ca="1">DI974+DJ974+DK974+Inputs!$B$34+Inputs!$B$36-Inputs!$B$35</f>
        <v>1707271.6477555311</v>
      </c>
    </row>
    <row r="975" spans="1:117" x14ac:dyDescent="0.75">
      <c r="A975" s="11">
        <v>962</v>
      </c>
      <c r="C975" s="24">
        <f t="shared" ca="1" si="546"/>
        <v>0.80411863626953628</v>
      </c>
      <c r="D975" s="24">
        <f t="shared" ca="1" si="546"/>
        <v>1.0699611406215093</v>
      </c>
      <c r="E975" s="24">
        <f t="shared" ca="1" si="546"/>
        <v>0.95456902799651888</v>
      </c>
      <c r="F975" s="24">
        <f t="shared" ca="1" si="546"/>
        <v>-0.60873213707160423</v>
      </c>
      <c r="G975" s="24">
        <f t="shared" ca="1" si="546"/>
        <v>-0.43411992495213791</v>
      </c>
      <c r="H975" s="24">
        <f t="shared" ca="1" si="546"/>
        <v>5.0632961299433565E-2</v>
      </c>
      <c r="I975" s="24">
        <f t="shared" ca="1" si="546"/>
        <v>-0.18839954831343747</v>
      </c>
      <c r="J975" s="24">
        <f t="shared" ca="1" si="546"/>
        <v>0.29968947988467159</v>
      </c>
      <c r="K975" s="24">
        <f t="shared" ca="1" si="546"/>
        <v>1.6393874221084161</v>
      </c>
      <c r="L975" s="24">
        <f t="shared" ca="1" si="546"/>
        <v>-0.11655856982436656</v>
      </c>
      <c r="M975" s="24">
        <f t="shared" ca="1" si="546"/>
        <v>-0.38258709148249104</v>
      </c>
      <c r="N975" s="24">
        <f ca="1">SQRT(Inputs!$B$38)*C975+SQRT(1-Inputs!$B$38)*_xlfn.NORM.S.INV(RAND())</f>
        <v>-0.41315224268979001</v>
      </c>
      <c r="O975" s="24">
        <f ca="1">SQRT(Inputs!$B$38)*D975+SQRT(1-Inputs!$B$38)*_xlfn.NORM.S.INV(RAND())</f>
        <v>0.41739879335241403</v>
      </c>
      <c r="P975" s="24">
        <f ca="1">SQRT(Inputs!$B$38)*E975+SQRT(1-Inputs!$B$38)*_xlfn.NORM.S.INV(RAND())</f>
        <v>-8.3504676221000329E-2</v>
      </c>
      <c r="Q975" s="24">
        <f ca="1">SQRT(Inputs!$B$38)*F975+SQRT(1-Inputs!$B$38)*_xlfn.NORM.S.INV(RAND())</f>
        <v>0.46218585403683243</v>
      </c>
      <c r="R975" s="24">
        <f ca="1">SQRT(Inputs!$B$38)*G975+SQRT(1-Inputs!$B$38)*_xlfn.NORM.S.INV(RAND())</f>
        <v>-0.67904814956387782</v>
      </c>
      <c r="S975" s="24">
        <f ca="1">SQRT(Inputs!$B$38)*H975+SQRT(1-Inputs!$B$38)*_xlfn.NORM.S.INV(RAND())</f>
        <v>-0.16071002893909195</v>
      </c>
      <c r="T975" s="24">
        <f ca="1">SQRT(Inputs!$B$38)*I975+SQRT(1-Inputs!$B$38)*_xlfn.NORM.S.INV(RAND())</f>
        <v>0.84263423646477809</v>
      </c>
      <c r="U975" s="24">
        <f ca="1">SQRT(Inputs!$B$38)*J975+SQRT(1-Inputs!$B$38)*_xlfn.NORM.S.INV(RAND())</f>
        <v>0.64049327670260781</v>
      </c>
      <c r="V975" s="24">
        <f ca="1">SQRT(Inputs!$B$38)*K975+SQRT(1-Inputs!$B$38)*_xlfn.NORM.S.INV(RAND())</f>
        <v>2.047957715964726</v>
      </c>
      <c r="W975" s="24">
        <f ca="1">SQRT(Inputs!$B$38)*L975+SQRT(1-Inputs!$B$38)*_xlfn.NORM.S.INV(RAND())</f>
        <v>-1.303968108919676</v>
      </c>
      <c r="X975" s="24">
        <f ca="1">SQRT(Inputs!$B$38)*M975+SQRT(1-Inputs!$B$38)*_xlfn.NORM.S.INV(RAND())</f>
        <v>-0.46204357610725744</v>
      </c>
      <c r="Y975" s="24">
        <f ca="1">SQRT(Inputs!$B$38)*C975+SQRT(1-Inputs!$B$38)*_xlfn.NORM.S.INV(RAND())</f>
        <v>-1.174816269710683</v>
      </c>
      <c r="Z975" s="24">
        <f ca="1">SQRT(Inputs!$B$38)*D975+SQRT(1-Inputs!$B$38)*_xlfn.NORM.S.INV(RAND())</f>
        <v>-0.43440736837042027</v>
      </c>
      <c r="AA975" s="24">
        <f ca="1">SQRT(Inputs!$B$38)*E975+SQRT(1-Inputs!$B$38)*_xlfn.NORM.S.INV(RAND())</f>
        <v>-0.2471595954523832</v>
      </c>
      <c r="AB975" s="24">
        <f ca="1">SQRT(Inputs!$B$38)*F975+SQRT(1-Inputs!$B$38)*_xlfn.NORM.S.INV(RAND())</f>
        <v>-1.3392548678276865</v>
      </c>
      <c r="AC975" s="24">
        <f ca="1">SQRT(Inputs!$B$38)*G975+SQRT(1-Inputs!$B$38)*_xlfn.NORM.S.INV(RAND())</f>
        <v>0.67804041376821367</v>
      </c>
      <c r="AD975" s="24">
        <f ca="1">SQRT(Inputs!$B$38)*H975+SQRT(1-Inputs!$B$38)*_xlfn.NORM.S.INV(RAND())</f>
        <v>0.39816380022282677</v>
      </c>
      <c r="AE975" s="24">
        <f ca="1">SQRT(Inputs!$B$38)*I975+SQRT(1-Inputs!$B$38)*_xlfn.NORM.S.INV(RAND())</f>
        <v>-0.66001800389030751</v>
      </c>
      <c r="AF975" s="24">
        <f ca="1">SQRT(Inputs!$B$38)*J975+SQRT(1-Inputs!$B$38)*_xlfn.NORM.S.INV(RAND())</f>
        <v>-0.30363449299563583</v>
      </c>
      <c r="AG975" s="24">
        <f ca="1">SQRT(Inputs!$B$38)*K975+SQRT(1-Inputs!$B$38)*_xlfn.NORM.S.INV(RAND())</f>
        <v>1.6116298143179399</v>
      </c>
      <c r="AH975" s="24">
        <f ca="1">SQRT(Inputs!$B$38)*L975+SQRT(1-Inputs!$B$38)*_xlfn.NORM.S.INV(RAND())</f>
        <v>-7.0351769342158699E-2</v>
      </c>
      <c r="AI975" s="24">
        <f ca="1">SQRT(Inputs!$B$38)*M975+SQRT(1-Inputs!$B$38)*_xlfn.NORM.S.INV(RAND())</f>
        <v>-0.53618123583693089</v>
      </c>
      <c r="AJ975" s="24">
        <f ca="1">SQRT(Inputs!$B$38)*C975+SQRT(1-Inputs!$B$38)*_xlfn.NORM.S.INV(RAND())</f>
        <v>0.30443769861606518</v>
      </c>
      <c r="AK975" s="24">
        <f ca="1">SQRT(Inputs!$B$38)*D975+SQRT(1-Inputs!$B$38)*_xlfn.NORM.S.INV(RAND())</f>
        <v>0.14656984323682071</v>
      </c>
      <c r="AL975" s="24">
        <f ca="1">SQRT(Inputs!$B$38)*E975+SQRT(1-Inputs!$B$38)*_xlfn.NORM.S.INV(RAND())</f>
        <v>-2.4586587470730725E-2</v>
      </c>
      <c r="AM975" s="24">
        <f ca="1">SQRT(Inputs!$B$38)*F975+SQRT(1-Inputs!$B$38)*_xlfn.NORM.S.INV(RAND())</f>
        <v>-0.89404175101520467</v>
      </c>
      <c r="AN975" s="24">
        <f ca="1">SQRT(Inputs!$B$38)*G975+SQRT(1-Inputs!$B$38)*_xlfn.NORM.S.INV(RAND())</f>
        <v>-0.40067230602397086</v>
      </c>
      <c r="AO975" s="24">
        <f ca="1">SQRT(Inputs!$B$38)*H975+SQRT(1-Inputs!$B$38)*_xlfn.NORM.S.INV(RAND())</f>
        <v>1.4688312061245035</v>
      </c>
      <c r="AP975" s="24">
        <f ca="1">SQRT(Inputs!$B$38)*I975+SQRT(1-Inputs!$B$38)*_xlfn.NORM.S.INV(RAND())</f>
        <v>-0.16334309877548925</v>
      </c>
      <c r="AQ975" s="24">
        <f ca="1">SQRT(Inputs!$B$38)*J975+SQRT(1-Inputs!$B$38)*_xlfn.NORM.S.INV(RAND())</f>
        <v>-0.63391735698286156</v>
      </c>
      <c r="AR975" s="24">
        <f ca="1">SQRT(Inputs!$B$38)*K975+SQRT(1-Inputs!$B$38)*_xlfn.NORM.S.INV(RAND())</f>
        <v>0.10817811535901922</v>
      </c>
      <c r="AS975" s="24">
        <f ca="1">SQRT(Inputs!$B$38)*L975+SQRT(1-Inputs!$B$38)*_xlfn.NORM.S.INV(RAND())</f>
        <v>0.88349311372251249</v>
      </c>
      <c r="AT975" s="24">
        <f ca="1">SQRT(Inputs!$B$38)*M975+SQRT(1-Inputs!$B$38)*_xlfn.NORM.S.INV(RAND())</f>
        <v>-0.86390762883167804</v>
      </c>
      <c r="AU975" s="15">
        <f ca="1">Inputs!$B$6*EXP($B$8-0.5*C$5^2+C$5*N975)</f>
        <v>4641.2276598716171</v>
      </c>
      <c r="AV975" s="15">
        <f t="shared" ca="1" si="547"/>
        <v>6007.0439739573776</v>
      </c>
      <c r="AW975" s="15">
        <f t="shared" ca="1" si="548"/>
        <v>7242.4908791903144</v>
      </c>
      <c r="AX975" s="15">
        <f t="shared" ca="1" si="549"/>
        <v>9367.9602348675762</v>
      </c>
      <c r="AY975" s="15">
        <f t="shared" ca="1" si="550"/>
        <v>10575.744446412633</v>
      </c>
      <c r="AZ975" s="15">
        <f t="shared" ca="1" si="551"/>
        <v>12707.53046216003</v>
      </c>
      <c r="BA975" s="15">
        <f t="shared" ca="1" si="552"/>
        <v>16984.478064124614</v>
      </c>
      <c r="BB975" s="15">
        <f t="shared" ca="1" si="553"/>
        <v>22172.300269285461</v>
      </c>
      <c r="BC975" s="15">
        <f t="shared" ca="1" si="554"/>
        <v>33091.153545401758</v>
      </c>
      <c r="BD975" s="15">
        <f t="shared" ca="1" si="555"/>
        <v>35884.988870135596</v>
      </c>
      <c r="BE975" s="15">
        <f t="shared" ca="1" si="556"/>
        <v>42160.352743746909</v>
      </c>
      <c r="BF975" s="15">
        <f ca="1">Inputs!$B$13*EXP($B$9-0.5*C$6^2+C$6*Y975)</f>
        <v>10957.337685495413</v>
      </c>
      <c r="BG975" s="15">
        <f t="shared" ca="1" si="557"/>
        <v>12347.32239982841</v>
      </c>
      <c r="BH975" s="15">
        <f t="shared" ca="1" si="558"/>
        <v>14480.230663363605</v>
      </c>
      <c r="BI975" s="15">
        <f t="shared" ca="1" si="559"/>
        <v>14424.007109119704</v>
      </c>
      <c r="BJ975" s="15">
        <f t="shared" ca="1" si="560"/>
        <v>19498.434493375062</v>
      </c>
      <c r="BK975" s="15">
        <f t="shared" ca="1" si="561"/>
        <v>25263.652122766751</v>
      </c>
      <c r="BL975" s="15">
        <f t="shared" ca="1" si="562"/>
        <v>28489.32770758629</v>
      </c>
      <c r="BM975" s="15">
        <f t="shared" ca="1" si="563"/>
        <v>33723.205721373022</v>
      </c>
      <c r="BN975" s="15">
        <f t="shared" ca="1" si="564"/>
        <v>50311.295128517908</v>
      </c>
      <c r="BO975" s="15">
        <f t="shared" ca="1" si="565"/>
        <v>61398.700886580766</v>
      </c>
      <c r="BP975" s="15">
        <f t="shared" ca="1" si="566"/>
        <v>71116.254207539867</v>
      </c>
      <c r="BQ975" s="15">
        <f ca="1">Inputs!$B$20*EXP($B$10-0.5*C$7^2+C$7*AJ975)</f>
        <v>4778.62184530576</v>
      </c>
      <c r="BR975" s="15">
        <f t="shared" ca="1" si="567"/>
        <v>6792.9231639575019</v>
      </c>
      <c r="BS975" s="15">
        <f t="shared" ca="1" si="568"/>
        <v>9236.7243437554407</v>
      </c>
      <c r="BT975" s="15">
        <f t="shared" ca="1" si="569"/>
        <v>10072.936636146562</v>
      </c>
      <c r="BU975" s="15">
        <f t="shared" ca="1" si="570"/>
        <v>12670.000177023456</v>
      </c>
      <c r="BV975" s="15">
        <f t="shared" ca="1" si="571"/>
        <v>24542.17055420101</v>
      </c>
      <c r="BW975" s="15">
        <f t="shared" ca="1" si="572"/>
        <v>33083.470993988543</v>
      </c>
      <c r="BX975" s="15">
        <f t="shared" ca="1" si="573"/>
        <v>40750.3681372719</v>
      </c>
      <c r="BY975" s="15">
        <f t="shared" ca="1" si="574"/>
        <v>58292.270162061788</v>
      </c>
      <c r="BZ975" s="15">
        <f t="shared" ca="1" si="575"/>
        <v>96216.227222967762</v>
      </c>
      <c r="CA975" s="15">
        <f t="shared" ca="1" si="576"/>
        <v>115920.22313278708</v>
      </c>
      <c r="CB975" s="15">
        <f ca="1">(AU975*DCF!C$10-DCF!C$5*MAX(AU975*DCF!C$10,0)-MAX(AU975-Inputs!$B$6,0)/Inputs!$B$10)*DCF!C$6</f>
        <v>1045.3631746591984</v>
      </c>
      <c r="CC975" s="15">
        <f ca="1">(AV975*DCF!D$10-DCF!D$5*MAX(AV975*DCF!D$10,0)-MAX(AV975-AU975,0)/Inputs!$B$10)*DCF!D$6</f>
        <v>1131.1577100275274</v>
      </c>
      <c r="CD975" s="15">
        <f ca="1">(AW975*DCF!E$10-DCF!E$5*MAX(AW975*DCF!E$10,0)-MAX(AW975-AV975,0)/Inputs!$B$10)*DCF!E$6</f>
        <v>1393.9020482663361</v>
      </c>
      <c r="CE975" s="15">
        <f ca="1">(AX975*DCF!F$10-DCF!F$5*MAX(AX975*DCF!F$10,0)-MAX(AX975-AW975,0)/Inputs!$B$10)*DCF!F$6</f>
        <v>1602.753313359628</v>
      </c>
      <c r="CF975" s="15">
        <f ca="1">(AY975*DCF!G$10-DCF!G$5*MAX(AY975*DCF!G$10,0)-MAX(AY975-AX975,0)/Inputs!$B$10)*DCF!G$6</f>
        <v>1946.8677856948434</v>
      </c>
      <c r="CG975" s="15">
        <f ca="1">(AZ975*DCF!H$10-DCF!H$5*MAX(AZ975*DCF!H$10,0)-MAX(AZ975-AY975,0)/Inputs!$B$10)*DCF!H$6</f>
        <v>2088.6393296968363</v>
      </c>
      <c r="CH975" s="15">
        <f ca="1">(BA975*DCF!I$10-DCF!I$5*MAX(BA975*DCF!I$10,0)-MAX(BA975-AZ975,0)/Inputs!$B$10)*DCF!I$6</f>
        <v>2400.8752892474736</v>
      </c>
      <c r="CI975" s="15">
        <f ca="1">(BB975*DCF!J$10-DCF!J$5*MAX(BB975*DCF!J$10,0)-MAX(BB975-BA975,0)/Inputs!$B$10)*DCF!J$6</f>
        <v>3018.6892063934392</v>
      </c>
      <c r="CJ975" s="15">
        <f ca="1">(BC975*DCF!K$10-DCF!K$5*MAX(BC975*DCF!K$10,0)-MAX(BC975-BB975,0)/Inputs!$B$10)*DCF!K$6</f>
        <v>3798.6710306549585</v>
      </c>
      <c r="CK975" s="15">
        <f ca="1">(BD975*DCF!L$10-DCF!L$5*MAX(BD975*DCF!L$10,0)-MAX(BD975-BC975,0)/Inputs!$B$10)*DCF!L$6</f>
        <v>5050.8505657682299</v>
      </c>
      <c r="CL975" s="15">
        <f ca="1">(BE975*DCF!M$10-DCF!M$5*MAX(BE975*DCF!M$10,0)-MAX(BE975-BD975,0)/Inputs!$B$10)*DCF!M$6</f>
        <v>5199.7118097240655</v>
      </c>
      <c r="CM975" s="15">
        <f ca="1">(BF975*DCF!C$28-DCF!C$5*MAX(BF975*DCF!C$28,0)-MAX(BF975-Inputs!$B$13,0)/Inputs!$B$17)*DCF!C$6</f>
        <v>3344.1076019901825</v>
      </c>
      <c r="CN975" s="15">
        <f ca="1">(BG975*DCF!D$28-DCF!D$5*MAX(BG975*DCF!D$28,0)-MAX(BG975-BF975,0)/Inputs!$B$17)*DCF!D$6</f>
        <v>3340.0237532093588</v>
      </c>
      <c r="CO975" s="15">
        <f ca="1">(BH975*DCF!E$28-DCF!E$5*MAX(BH975*DCF!E$28,0)-MAX(BH975-BG975,0)/Inputs!$B$17)*DCF!E$6</f>
        <v>3680.692305548002</v>
      </c>
      <c r="CP975" s="15">
        <f ca="1">(BI975*DCF!F$28-DCF!F$5*MAX(BI975*DCF!F$28,0)-MAX(BI975-BH975,0)/Inputs!$B$17)*DCF!F$6</f>
        <v>3915.7379893383468</v>
      </c>
      <c r="CQ975" s="15">
        <f ca="1">(BJ975*DCF!G$28-DCF!G$5*MAX(BJ975*DCF!G$28,0)-MAX(BJ975-BI975,0)/Inputs!$B$17)*DCF!G$6</f>
        <v>4205.5482066922632</v>
      </c>
      <c r="CR975" s="15">
        <f ca="1">(BK975*DCF!H$28-DCF!H$5*MAX(BK975*DCF!H$28,0)-MAX(BK975-BJ975,0)/Inputs!$B$17)*DCF!H$6</f>
        <v>5352.2268698375856</v>
      </c>
      <c r="CS975" s="15">
        <f ca="1">(BL975*DCF!I$28-DCF!I$5*MAX(BL975*DCF!I$28,0)-MAX(BL975-BK975,0)/Inputs!$B$17)*DCF!I$6</f>
        <v>6236.3685986249957</v>
      </c>
      <c r="CT975" s="15">
        <f ca="1">(BM975*DCF!J$28-DCF!J$5*MAX(BM975*DCF!J$28,0)-MAX(BM975-BL975,0)/Inputs!$B$17)*DCF!J$6</f>
        <v>6829.1049858297547</v>
      </c>
      <c r="CU975" s="15">
        <f ca="1">(BN975*DCF!K$28-DCF!K$5*MAX(BN975*DCF!K$28,0)-MAX(BN975-BM975,0)/Inputs!$B$17)*DCF!K$6</f>
        <v>8593.081961612379</v>
      </c>
      <c r="CV975" s="15">
        <f ca="1">(BO975*DCF!L$28-DCF!L$5*MAX(BO975*DCF!L$28,0)-MAX(BO975-BN975,0)/Inputs!$B$17)*DCF!L$6</f>
        <v>10995.771128227336</v>
      </c>
      <c r="CW975" s="15">
        <f ca="1">(BP975*DCF!M$28-DCF!M$5*MAX(BP975*DCF!M$28,0)-MAX(BP975-BO975,0)/Inputs!$B$17)*DCF!M$6</f>
        <v>12364.807007741736</v>
      </c>
      <c r="CX975" s="15">
        <f ca="1">(BQ975*DCF!C$46-DCF!C$5*MAX(BQ975*DCF!C$46,0)-MAX(BQ975-Inputs!$B$20,0)/Inputs!$B$24)*DCF!C$6</f>
        <v>-1832.3015094497182</v>
      </c>
      <c r="CY975" s="15">
        <f ca="1">(BR975*DCF!D$46-DCF!D$5*MAX(BR975*DCF!D$46,0)-MAX(BR975-BQ975,0)/Inputs!$B$24)*DCF!D$6</f>
        <v>-2018.8792235212704</v>
      </c>
      <c r="CZ975" s="15">
        <f ca="1">(BS975*DCF!E$46-DCF!E$5*MAX(BS975*DCF!E$46,0)-MAX(BS975-BR975,0)/Inputs!$B$24)*DCF!E$6</f>
        <v>-2055.5378842867331</v>
      </c>
      <c r="DA975" s="15">
        <f ca="1">(BT975*DCF!F$46-DCF!F$5*MAX(BT975*DCF!F$46,0)-MAX(BT975-BS975,0)/Inputs!$B$24)*DCF!F$6</f>
        <v>-1038.0662621544368</v>
      </c>
      <c r="DB975" s="15">
        <f ca="1">(BU975*DCF!G$46-DCF!G$5*MAX(BU975*DCF!G$46,0)-MAX(BU975-BT975,0)/Inputs!$B$24)*DCF!G$6</f>
        <v>-1299.7946365320272</v>
      </c>
      <c r="DC975" s="15">
        <f ca="1">(BV975*DCF!H$46-DCF!H$5*MAX(BV975*DCF!H$46,0)-MAX(BV975-BU975,0)/Inputs!$B$24)*DCF!H$6</f>
        <v>-3689.204202713147</v>
      </c>
      <c r="DD975" s="15">
        <f ca="1">(BW975*DCF!I$46-DCF!I$5*MAX(BW975*DCF!I$46,0)-MAX(BW975-BV975,0)/Inputs!$B$24)*DCF!I$6</f>
        <v>-1687.8013465696433</v>
      </c>
      <c r="DE975" s="15">
        <f ca="1">(BX975*DCF!J$46-DCF!J$5*MAX(BX975*DCF!J$46,0)-MAX(BX975-BW975,0)/Inputs!$B$24)*DCF!J$6</f>
        <v>-323.77064103095705</v>
      </c>
      <c r="DF975" s="15">
        <f ca="1">(BY975*DCF!K$46-DCF!K$5*MAX(BY975*DCF!K$46,0)-MAX(BY975-BX975,0)/Inputs!$B$24)*DCF!K$6</f>
        <v>-967.44989181268602</v>
      </c>
      <c r="DG975" s="15">
        <f ca="1">(BZ975*DCF!L$46-DCF!L$5*MAX(BZ975*DCF!L$46,0)-MAX(BZ975-BY975,0)/Inputs!$B$24)*DCF!L$6</f>
        <v>-1931.3344661563115</v>
      </c>
      <c r="DH975" s="15">
        <f ca="1">(CA975*DCF!M$46-DCF!M$5*MAX(CA975*DCF!M$46,0)-MAX(CA975-BZ975,0)/Inputs!$B$24)*DCF!M$6</f>
        <v>4968.4479634418331</v>
      </c>
      <c r="DI975" s="15">
        <f ca="1">SUM(CB975:CL975)+BE975*DCF!M$10*(1+Inputs!$B$30)*(1-Inputs!$B$33)*(1-Inputs!$B$30/Inputs!$B$31)/(Inputs!$B$29-Inputs!$B$30)*DCF!M$6</f>
        <v>146010.30046228872</v>
      </c>
      <c r="DJ975" s="15">
        <f ca="1">SUM(CM975:CW975)+BP975*DCF!M$28*(1+Inputs!$B$30)*(1-Inputs!$B$33)*(1-Inputs!$B$30/Inputs!$B$31)/(Inputs!$B$29-Inputs!$B$30)*DCF!M$6</f>
        <v>332747.43824157049</v>
      </c>
      <c r="DK975" s="15">
        <f ca="1">SUM(CX975:DH975)+CA975*DCF!M$46*(1+Inputs!$B$30)*(1-Inputs!$B$33)*(1-Inputs!$B$30/Inputs!$B$31)/(Inputs!$B$29-Inputs!$B$30)*DCF!M$6</f>
        <v>167350.70449077358</v>
      </c>
      <c r="DM975" s="15">
        <f ca="1">DI975+DJ975+DK975+Inputs!$B$34+Inputs!$B$36-Inputs!$B$35</f>
        <v>722959.44319463277</v>
      </c>
    </row>
    <row r="976" spans="1:117" x14ac:dyDescent="0.75">
      <c r="A976" s="11">
        <v>963</v>
      </c>
      <c r="C976" s="24">
        <f t="shared" ca="1" si="546"/>
        <v>0.1015408269699184</v>
      </c>
      <c r="D976" s="24">
        <f t="shared" ca="1" si="546"/>
        <v>-0.21006662315740379</v>
      </c>
      <c r="E976" s="24">
        <f t="shared" ca="1" si="546"/>
        <v>-0.27400061139505805</v>
      </c>
      <c r="F976" s="24">
        <f t="shared" ca="1" si="546"/>
        <v>-1.1338846886789364</v>
      </c>
      <c r="G976" s="24">
        <f t="shared" ca="1" si="546"/>
        <v>-1.0246885058012021</v>
      </c>
      <c r="H976" s="24">
        <f t="shared" ca="1" si="546"/>
        <v>1.4850902980530665</v>
      </c>
      <c r="I976" s="24">
        <f t="shared" ca="1" si="546"/>
        <v>0.19750554128666545</v>
      </c>
      <c r="J976" s="24">
        <f t="shared" ca="1" si="546"/>
        <v>0.81485362104561265</v>
      </c>
      <c r="K976" s="24">
        <f t="shared" ca="1" si="546"/>
        <v>-0.82907985423368091</v>
      </c>
      <c r="L976" s="24">
        <f t="shared" ca="1" si="546"/>
        <v>1.4686748609415619</v>
      </c>
      <c r="M976" s="24">
        <f t="shared" ca="1" si="546"/>
        <v>-0.12126536462917198</v>
      </c>
      <c r="N976" s="24">
        <f ca="1">SQRT(Inputs!$B$38)*C976+SQRT(1-Inputs!$B$38)*_xlfn.NORM.S.INV(RAND())</f>
        <v>-0.39146824044693274</v>
      </c>
      <c r="O976" s="24">
        <f ca="1">SQRT(Inputs!$B$38)*D976+SQRT(1-Inputs!$B$38)*_xlfn.NORM.S.INV(RAND())</f>
        <v>0.20408641774207353</v>
      </c>
      <c r="P976" s="24">
        <f ca="1">SQRT(Inputs!$B$38)*E976+SQRT(1-Inputs!$B$38)*_xlfn.NORM.S.INV(RAND())</f>
        <v>0.69846260681650851</v>
      </c>
      <c r="Q976" s="24">
        <f ca="1">SQRT(Inputs!$B$38)*F976+SQRT(1-Inputs!$B$38)*_xlfn.NORM.S.INV(RAND())</f>
        <v>-1.1856633893965522</v>
      </c>
      <c r="R976" s="24">
        <f ca="1">SQRT(Inputs!$B$38)*G976+SQRT(1-Inputs!$B$38)*_xlfn.NORM.S.INV(RAND())</f>
        <v>-1.3397782513599723</v>
      </c>
      <c r="S976" s="24">
        <f ca="1">SQRT(Inputs!$B$38)*H976+SQRT(1-Inputs!$B$38)*_xlfn.NORM.S.INV(RAND())</f>
        <v>1.1341710654075192</v>
      </c>
      <c r="T976" s="24">
        <f ca="1">SQRT(Inputs!$B$38)*I976+SQRT(1-Inputs!$B$38)*_xlfn.NORM.S.INV(RAND())</f>
        <v>1.1197330027148418</v>
      </c>
      <c r="U976" s="24">
        <f ca="1">SQRT(Inputs!$B$38)*J976+SQRT(1-Inputs!$B$38)*_xlfn.NORM.S.INV(RAND())</f>
        <v>1.7274425386128609</v>
      </c>
      <c r="V976" s="24">
        <f ca="1">SQRT(Inputs!$B$38)*K976+SQRT(1-Inputs!$B$38)*_xlfn.NORM.S.INV(RAND())</f>
        <v>-1.6123034926158006</v>
      </c>
      <c r="W976" s="24">
        <f ca="1">SQRT(Inputs!$B$38)*L976+SQRT(1-Inputs!$B$38)*_xlfn.NORM.S.INV(RAND())</f>
        <v>2.192447901055957</v>
      </c>
      <c r="X976" s="24">
        <f ca="1">SQRT(Inputs!$B$38)*M976+SQRT(1-Inputs!$B$38)*_xlfn.NORM.S.INV(RAND())</f>
        <v>9.344054692989813E-2</v>
      </c>
      <c r="Y976" s="24">
        <f ca="1">SQRT(Inputs!$B$38)*C976+SQRT(1-Inputs!$B$38)*_xlfn.NORM.S.INV(RAND())</f>
        <v>-0.84575243008883361</v>
      </c>
      <c r="Z976" s="24">
        <f ca="1">SQRT(Inputs!$B$38)*D976+SQRT(1-Inputs!$B$38)*_xlfn.NORM.S.INV(RAND())</f>
        <v>-0.49564776023938872</v>
      </c>
      <c r="AA976" s="24">
        <f ca="1">SQRT(Inputs!$B$38)*E976+SQRT(1-Inputs!$B$38)*_xlfn.NORM.S.INV(RAND())</f>
        <v>-0.62987011955592986</v>
      </c>
      <c r="AB976" s="24">
        <f ca="1">SQRT(Inputs!$B$38)*F976+SQRT(1-Inputs!$B$38)*_xlfn.NORM.S.INV(RAND())</f>
        <v>-1.1575189198720559</v>
      </c>
      <c r="AC976" s="24">
        <f ca="1">SQRT(Inputs!$B$38)*G976+SQRT(1-Inputs!$B$38)*_xlfn.NORM.S.INV(RAND())</f>
        <v>-1.0096602011947904</v>
      </c>
      <c r="AD976" s="24">
        <f ca="1">SQRT(Inputs!$B$38)*H976+SQRT(1-Inputs!$B$38)*_xlfn.NORM.S.INV(RAND())</f>
        <v>0.4612932513224608</v>
      </c>
      <c r="AE976" s="24">
        <f ca="1">SQRT(Inputs!$B$38)*I976+SQRT(1-Inputs!$B$38)*_xlfn.NORM.S.INV(RAND())</f>
        <v>0.77659618874031355</v>
      </c>
      <c r="AF976" s="24">
        <f ca="1">SQRT(Inputs!$B$38)*J976+SQRT(1-Inputs!$B$38)*_xlfn.NORM.S.INV(RAND())</f>
        <v>1.4733407262247771</v>
      </c>
      <c r="AG976" s="24">
        <f ca="1">SQRT(Inputs!$B$38)*K976+SQRT(1-Inputs!$B$38)*_xlfn.NORM.S.INV(RAND())</f>
        <v>-0.93477252562781721</v>
      </c>
      <c r="AH976" s="24">
        <f ca="1">SQRT(Inputs!$B$38)*L976+SQRT(1-Inputs!$B$38)*_xlfn.NORM.S.INV(RAND())</f>
        <v>2.0815653215012109</v>
      </c>
      <c r="AI976" s="24">
        <f ca="1">SQRT(Inputs!$B$38)*M976+SQRT(1-Inputs!$B$38)*_xlfn.NORM.S.INV(RAND())</f>
        <v>-0.22160286089074049</v>
      </c>
      <c r="AJ976" s="24">
        <f ca="1">SQRT(Inputs!$B$38)*C976+SQRT(1-Inputs!$B$38)*_xlfn.NORM.S.INV(RAND())</f>
        <v>-0.15667155133384303</v>
      </c>
      <c r="AK976" s="24">
        <f ca="1">SQRT(Inputs!$B$38)*D976+SQRT(1-Inputs!$B$38)*_xlfn.NORM.S.INV(RAND())</f>
        <v>0.55372666455998965</v>
      </c>
      <c r="AL976" s="24">
        <f ca="1">SQRT(Inputs!$B$38)*E976+SQRT(1-Inputs!$B$38)*_xlfn.NORM.S.INV(RAND())</f>
        <v>-0.59421967096955519</v>
      </c>
      <c r="AM976" s="24">
        <f ca="1">SQRT(Inputs!$B$38)*F976+SQRT(1-Inputs!$B$38)*_xlfn.NORM.S.INV(RAND())</f>
        <v>-0.24606341402343596</v>
      </c>
      <c r="AN976" s="24">
        <f ca="1">SQRT(Inputs!$B$38)*G976+SQRT(1-Inputs!$B$38)*_xlfn.NORM.S.INV(RAND())</f>
        <v>-1.9421519579076374</v>
      </c>
      <c r="AO976" s="24">
        <f ca="1">SQRT(Inputs!$B$38)*H976+SQRT(1-Inputs!$B$38)*_xlfn.NORM.S.INV(RAND())</f>
        <v>0.51635292129527488</v>
      </c>
      <c r="AP976" s="24">
        <f ca="1">SQRT(Inputs!$B$38)*I976+SQRT(1-Inputs!$B$38)*_xlfn.NORM.S.INV(RAND())</f>
        <v>-0.84114026604368464</v>
      </c>
      <c r="AQ976" s="24">
        <f ca="1">SQRT(Inputs!$B$38)*J976+SQRT(1-Inputs!$B$38)*_xlfn.NORM.S.INV(RAND())</f>
        <v>0.64475331071002162</v>
      </c>
      <c r="AR976" s="24">
        <f ca="1">SQRT(Inputs!$B$38)*K976+SQRT(1-Inputs!$B$38)*_xlfn.NORM.S.INV(RAND())</f>
        <v>-0.80903252857254127</v>
      </c>
      <c r="AS976" s="24">
        <f ca="1">SQRT(Inputs!$B$38)*L976+SQRT(1-Inputs!$B$38)*_xlfn.NORM.S.INV(RAND())</f>
        <v>0.1706057991259804</v>
      </c>
      <c r="AT976" s="24">
        <f ca="1">SQRT(Inputs!$B$38)*M976+SQRT(1-Inputs!$B$38)*_xlfn.NORM.S.INV(RAND())</f>
        <v>0.69413068288054847</v>
      </c>
      <c r="AU976" s="15">
        <f ca="1">Inputs!$B$6*EXP($B$8-0.5*C$5^2+C$5*N976)</f>
        <v>4657.54725405107</v>
      </c>
      <c r="AV976" s="15">
        <f t="shared" ca="1" si="547"/>
        <v>5842.0343642835314</v>
      </c>
      <c r="AW976" s="15">
        <f t="shared" ca="1" si="548"/>
        <v>7827.0380664586846</v>
      </c>
      <c r="AX976" s="15">
        <f t="shared" ca="1" si="549"/>
        <v>8240.3578357464121</v>
      </c>
      <c r="AY976" s="15">
        <f t="shared" ca="1" si="550"/>
        <v>8611.9105882272597</v>
      </c>
      <c r="AZ976" s="15">
        <f t="shared" ca="1" si="551"/>
        <v>11933.736655035053</v>
      </c>
      <c r="BA976" s="15">
        <f t="shared" ca="1" si="552"/>
        <v>16419.597307695865</v>
      </c>
      <c r="BB976" s="15">
        <f t="shared" ca="1" si="553"/>
        <v>23901.005987321449</v>
      </c>
      <c r="BC976" s="15">
        <f t="shared" ca="1" si="554"/>
        <v>25053.615539471022</v>
      </c>
      <c r="BD976" s="15">
        <f t="shared" ca="1" si="555"/>
        <v>37679.017121627439</v>
      </c>
      <c r="BE976" s="15">
        <f t="shared" ca="1" si="556"/>
        <v>46565.421328406257</v>
      </c>
      <c r="BF976" s="15">
        <f ca="1">Inputs!$B$13*EXP($B$9-0.5*C$6^2+C$6*Y976)</f>
        <v>11695.983430128565</v>
      </c>
      <c r="BG976" s="15">
        <f t="shared" ca="1" si="557"/>
        <v>13034.833283129215</v>
      </c>
      <c r="BH976" s="15">
        <f t="shared" ca="1" si="558"/>
        <v>14346.341659322548</v>
      </c>
      <c r="BI976" s="15">
        <f t="shared" ca="1" si="559"/>
        <v>14696.029232280296</v>
      </c>
      <c r="BJ976" s="15">
        <f t="shared" ca="1" si="560"/>
        <v>15576.183261632023</v>
      </c>
      <c r="BK976" s="15">
        <f t="shared" ca="1" si="561"/>
        <v>20355.88773369971</v>
      </c>
      <c r="BL976" s="15">
        <f t="shared" ca="1" si="562"/>
        <v>27652.226236981678</v>
      </c>
      <c r="BM976" s="15">
        <f t="shared" ca="1" si="563"/>
        <v>40817.55348578417</v>
      </c>
      <c r="BN976" s="15">
        <f t="shared" ca="1" si="564"/>
        <v>44880.58518335261</v>
      </c>
      <c r="BO976" s="15">
        <f t="shared" ca="1" si="565"/>
        <v>70337.403706089521</v>
      </c>
      <c r="BP976" s="15">
        <f t="shared" ca="1" si="566"/>
        <v>84425.674112666326</v>
      </c>
      <c r="BQ976" s="15">
        <f ca="1">Inputs!$B$20*EXP($B$10-0.5*C$7^2+C$7*AJ976)</f>
        <v>4057.6529677348863</v>
      </c>
      <c r="BR976" s="15">
        <f t="shared" ca="1" si="567"/>
        <v>6564.2532801030175</v>
      </c>
      <c r="BS976" s="15">
        <f t="shared" ca="1" si="568"/>
        <v>7578.7208759200676</v>
      </c>
      <c r="BT976" s="15">
        <f t="shared" ca="1" si="569"/>
        <v>9796.204519634186</v>
      </c>
      <c r="BU976" s="15">
        <f t="shared" ca="1" si="570"/>
        <v>8485.7486126128315</v>
      </c>
      <c r="BV976" s="15">
        <f t="shared" ca="1" si="571"/>
        <v>13262.652732031404</v>
      </c>
      <c r="BW976" s="15">
        <f t="shared" ca="1" si="572"/>
        <v>15489.117349762439</v>
      </c>
      <c r="BX976" s="15">
        <f t="shared" ca="1" si="573"/>
        <v>24653.259960392308</v>
      </c>
      <c r="BY976" s="15">
        <f t="shared" ca="1" si="574"/>
        <v>29589.770007740404</v>
      </c>
      <c r="BZ976" s="15">
        <f t="shared" ca="1" si="575"/>
        <v>42841.37851153042</v>
      </c>
      <c r="CA976" s="15">
        <f t="shared" ca="1" si="576"/>
        <v>68079.30384739353</v>
      </c>
      <c r="CB976" s="15">
        <f ca="1">(AU976*DCF!C$10-DCF!C$5*MAX(AU976*DCF!C$10,0)-MAX(AU976-Inputs!$B$6,0)/Inputs!$B$10)*DCF!C$6</f>
        <v>1045.246813043881</v>
      </c>
      <c r="CC976" s="15">
        <f ca="1">(AV976*DCF!D$10-DCF!D$5*MAX(AV976*DCF!D$10,0)-MAX(AV976-AU976,0)/Inputs!$B$10)*DCF!D$6</f>
        <v>1135.1501162101681</v>
      </c>
      <c r="CD976" s="15">
        <f ca="1">(AW976*DCF!E$10-DCF!E$5*MAX(AW976*DCF!E$10,0)-MAX(AW976-AV976,0)/Inputs!$B$10)*DCF!E$6</f>
        <v>1360.0334575228885</v>
      </c>
      <c r="CE976" s="15">
        <f ca="1">(AX976*DCF!F$10-DCF!F$5*MAX(AX976*DCF!F$10,0)-MAX(AX976-AW976,0)/Inputs!$B$10)*DCF!F$6</f>
        <v>1712.8553864334713</v>
      </c>
      <c r="CF976" s="15">
        <f ca="1">(AY976*DCF!G$10-DCF!G$5*MAX(AY976*DCF!G$10,0)-MAX(AY976-AX976,0)/Inputs!$B$10)*DCF!G$6</f>
        <v>1702.9778927737916</v>
      </c>
      <c r="CG976" s="15">
        <f ca="1">(AZ976*DCF!H$10-DCF!H$5*MAX(AZ976*DCF!H$10,0)-MAX(AZ976-AY976,0)/Inputs!$B$10)*DCF!H$6</f>
        <v>1727.0937616605404</v>
      </c>
      <c r="CH976" s="15">
        <f ca="1">(BA976*DCF!I$10-DCF!I$5*MAX(BA976*DCF!I$10,0)-MAX(BA976-AZ976,0)/Inputs!$B$10)*DCF!I$6</f>
        <v>2263.4231219952549</v>
      </c>
      <c r="CI976" s="15">
        <f ca="1">(BB976*DCF!J$10-DCF!J$5*MAX(BB976*DCF!J$10,0)-MAX(BB976-BA976,0)/Inputs!$B$10)*DCF!J$6</f>
        <v>2967.7838838325702</v>
      </c>
      <c r="CJ976" s="15">
        <f ca="1">(BC976*DCF!K$10-DCF!K$5*MAX(BC976*DCF!K$10,0)-MAX(BC976-BB976,0)/Inputs!$B$10)*DCF!K$6</f>
        <v>3871.8819471164297</v>
      </c>
      <c r="CK976" s="15">
        <f ca="1">(BD976*DCF!L$10-DCF!L$5*MAX(BD976*DCF!L$10,0)-MAX(BD976-BC976,0)/Inputs!$B$10)*DCF!L$6</f>
        <v>4050.0434372517384</v>
      </c>
      <c r="CL976" s="15">
        <f ca="1">(BE976*DCF!M$10-DCF!M$5*MAX(BE976*DCF!M$10,0)-MAX(BE976-BD976,0)/Inputs!$B$10)*DCF!M$6</f>
        <v>5509.4072958612633</v>
      </c>
      <c r="CM976" s="15">
        <f ca="1">(BF976*DCF!C$28-DCF!C$5*MAX(BF976*DCF!C$28,0)-MAX(BF976-Inputs!$B$13,0)/Inputs!$B$17)*DCF!C$6</f>
        <v>3498.1786792739504</v>
      </c>
      <c r="CN976" s="15">
        <f ca="1">(BG976*DCF!D$28-DCF!D$5*MAX(BG976*DCF!D$28,0)-MAX(BG976-BF976,0)/Inputs!$B$17)*DCF!D$6</f>
        <v>3553.4209753984032</v>
      </c>
      <c r="CO976" s="15">
        <f ca="1">(BH976*DCF!E$28-DCF!E$5*MAX(BH976*DCF!E$28,0)-MAX(BH976-BG976,0)/Inputs!$B$17)*DCF!E$6</f>
        <v>3804.6591669210611</v>
      </c>
      <c r="CP976" s="15">
        <f ca="1">(BI976*DCF!F$28-DCF!F$5*MAX(BI976*DCF!F$28,0)-MAX(BI976-BH976,0)/Inputs!$B$17)*DCF!F$6</f>
        <v>3925.9186805884274</v>
      </c>
      <c r="CQ976" s="15">
        <f ca="1">(BJ976*DCF!G$28-DCF!G$5*MAX(BJ976*DCF!G$28,0)-MAX(BJ976-BI976,0)/Inputs!$B$17)*DCF!G$6</f>
        <v>3893.3257105154835</v>
      </c>
      <c r="CR976" s="15">
        <f ca="1">(BK976*DCF!H$28-DCF!H$5*MAX(BK976*DCF!H$28,0)-MAX(BK976-BJ976,0)/Inputs!$B$17)*DCF!H$6</f>
        <v>4291.6036780403692</v>
      </c>
      <c r="CS976" s="15">
        <f ca="1">(BL976*DCF!I$28-DCF!I$5*MAX(BL976*DCF!I$28,0)-MAX(BL976-BK976,0)/Inputs!$B$17)*DCF!I$6</f>
        <v>5455.2567214131077</v>
      </c>
      <c r="CT976" s="15">
        <f ca="1">(BM976*DCF!J$28-DCF!J$5*MAX(BM976*DCF!J$28,0)-MAX(BM976-BL976,0)/Inputs!$B$17)*DCF!J$6</f>
        <v>7360.0881068562603</v>
      </c>
      <c r="CU976" s="15">
        <f ca="1">(BN976*DCF!K$28-DCF!K$5*MAX(BN976*DCF!K$28,0)-MAX(BN976-BM976,0)/Inputs!$B$17)*DCF!K$6</f>
        <v>8980.3598142408155</v>
      </c>
      <c r="CV976" s="15">
        <f ca="1">(BO976*DCF!L$28-DCF!L$5*MAX(BO976*DCF!L$28,0)-MAX(BO976-BN976,0)/Inputs!$B$17)*DCF!L$6</f>
        <v>11153.306947851364</v>
      </c>
      <c r="CW976" s="15">
        <f ca="1">(BP976*DCF!M$28-DCF!M$5*MAX(BP976*DCF!M$28,0)-MAX(BP976-BO976,0)/Inputs!$B$17)*DCF!M$6</f>
        <v>14412.119315924512</v>
      </c>
      <c r="CX976" s="15">
        <f ca="1">(BQ976*DCF!C$46-DCF!C$5*MAX(BQ976*DCF!C$46,0)-MAX(BQ976-Inputs!$B$20,0)/Inputs!$B$24)*DCF!C$6</f>
        <v>-1332.7849660980735</v>
      </c>
      <c r="CY976" s="15">
        <f ca="1">(BR976*DCF!D$46-DCF!D$5*MAX(BR976*DCF!D$46,0)-MAX(BR976-BQ976,0)/Inputs!$B$24)*DCF!D$6</f>
        <v>-2189.9105011640527</v>
      </c>
      <c r="CZ976" s="15">
        <f ca="1">(BS976*DCF!E$46-DCF!E$5*MAX(BS976*DCF!E$46,0)-MAX(BS976-BR976,0)/Inputs!$B$24)*DCF!E$6</f>
        <v>-1296.0721375404999</v>
      </c>
      <c r="DA976" s="15">
        <f ca="1">(BT976*DCF!F$46-DCF!F$5*MAX(BT976*DCF!F$46,0)-MAX(BT976-BS976,0)/Inputs!$B$24)*DCF!F$6</f>
        <v>-1520.8774441311318</v>
      </c>
      <c r="DB976" s="15">
        <f ca="1">(BU976*DCF!G$46-DCF!G$5*MAX(BU976*DCF!G$46,0)-MAX(BU976-BT976,0)/Inputs!$B$24)*DCF!G$6</f>
        <v>-285.44381753618779</v>
      </c>
      <c r="DC976" s="15">
        <f ca="1">(BV976*DCF!H$46-DCF!H$5*MAX(BV976*DCF!H$46,0)-MAX(BV976-BU976,0)/Inputs!$B$24)*DCF!H$6</f>
        <v>-1484.3936865321807</v>
      </c>
      <c r="DD976" s="15">
        <f ca="1">(BW976*DCF!I$46-DCF!I$5*MAX(BW976*DCF!I$46,0)-MAX(BW976-BV976,0)/Inputs!$B$24)*DCF!I$6</f>
        <v>-281.40469141224662</v>
      </c>
      <c r="DE976" s="15">
        <f ca="1">(BX976*DCF!J$46-DCF!J$5*MAX(BX976*DCF!J$46,0)-MAX(BX976-BW976,0)/Inputs!$B$24)*DCF!J$6</f>
        <v>-1396.0448385641387</v>
      </c>
      <c r="DF976" s="15">
        <f ca="1">(BY976*DCF!K$46-DCF!K$5*MAX(BY976*DCF!K$46,0)-MAX(BY976-BX976,0)/Inputs!$B$24)*DCF!K$6</f>
        <v>480.95284730699746</v>
      </c>
      <c r="DG976" s="15">
        <f ca="1">(BZ976*DCF!L$46-DCF!L$5*MAX(BZ976*DCF!L$46,0)-MAX(BZ976-BY976,0)/Inputs!$B$24)*DCF!L$6</f>
        <v>-37.456529480282313</v>
      </c>
      <c r="DH976" s="15">
        <f ca="1">(CA976*DCF!M$46-DCF!M$5*MAX(CA976*DCF!M$46,0)-MAX(CA976-BZ976,0)/Inputs!$B$24)*DCF!M$6</f>
        <v>61.005443356589403</v>
      </c>
      <c r="DI976" s="15">
        <f ca="1">SUM(CB976:CL976)+BE976*DCF!M$10*(1+Inputs!$B$30)*(1-Inputs!$B$33)*(1-Inputs!$B$30/Inputs!$B$31)/(Inputs!$B$29-Inputs!$B$30)*DCF!M$6</f>
        <v>156938.08043460679</v>
      </c>
      <c r="DJ976" s="15">
        <f ca="1">SUM(CM976:CW976)+BP976*DCF!M$28*(1+Inputs!$B$30)*(1-Inputs!$B$33)*(1-Inputs!$B$30/Inputs!$B$31)/(Inputs!$B$29-Inputs!$B$30)*DCF!M$6</f>
        <v>383605.26108970901</v>
      </c>
      <c r="DK976" s="15">
        <f ca="1">SUM(CX976:DH976)+CA976*DCF!M$46*(1+Inputs!$B$30)*(1-Inputs!$B$33)*(1-Inputs!$B$30/Inputs!$B$31)/(Inputs!$B$29-Inputs!$B$30)*DCF!M$6</f>
        <v>95976.237935366327</v>
      </c>
      <c r="DM976" s="15">
        <f ca="1">DI976+DJ976+DK976+Inputs!$B$34+Inputs!$B$36-Inputs!$B$35</f>
        <v>713370.57945968211</v>
      </c>
    </row>
    <row r="977" spans="1:117" x14ac:dyDescent="0.75">
      <c r="A977" s="11">
        <v>964</v>
      </c>
      <c r="C977" s="24">
        <f t="shared" ca="1" si="546"/>
        <v>0.15004541727189791</v>
      </c>
      <c r="D977" s="24">
        <f t="shared" ca="1" si="546"/>
        <v>-1.1053229758269367</v>
      </c>
      <c r="E977" s="24">
        <f t="shared" ca="1" si="546"/>
        <v>1.5937802814834565</v>
      </c>
      <c r="F977" s="24">
        <f t="shared" ca="1" si="546"/>
        <v>-1.4821951123353105</v>
      </c>
      <c r="G977" s="24">
        <f t="shared" ca="1" si="546"/>
        <v>-0.65847555230249188</v>
      </c>
      <c r="H977" s="24">
        <f t="shared" ca="1" si="546"/>
        <v>-2.7553036035526191</v>
      </c>
      <c r="I977" s="24">
        <f t="shared" ca="1" si="546"/>
        <v>0.88195924592205843</v>
      </c>
      <c r="J977" s="24">
        <f t="shared" ca="1" si="546"/>
        <v>0.34523245758530435</v>
      </c>
      <c r="K977" s="24">
        <f t="shared" ca="1" si="546"/>
        <v>0.2997071906418925</v>
      </c>
      <c r="L977" s="24">
        <f t="shared" ca="1" si="546"/>
        <v>0.97523409428525276</v>
      </c>
      <c r="M977" s="24">
        <f t="shared" ca="1" si="546"/>
        <v>5.6430482841283783E-2</v>
      </c>
      <c r="N977" s="24">
        <f ca="1">SQRT(Inputs!$B$38)*C977+SQRT(1-Inputs!$B$38)*_xlfn.NORM.S.INV(RAND())</f>
        <v>1.2383070421636486E-2</v>
      </c>
      <c r="O977" s="24">
        <f ca="1">SQRT(Inputs!$B$38)*D977+SQRT(1-Inputs!$B$38)*_xlfn.NORM.S.INV(RAND())</f>
        <v>0.20838431665579538</v>
      </c>
      <c r="P977" s="24">
        <f ca="1">SQRT(Inputs!$B$38)*E977+SQRT(1-Inputs!$B$38)*_xlfn.NORM.S.INV(RAND())</f>
        <v>0.16653728896270248</v>
      </c>
      <c r="Q977" s="24">
        <f ca="1">SQRT(Inputs!$B$38)*F977+SQRT(1-Inputs!$B$38)*_xlfn.NORM.S.INV(RAND())</f>
        <v>-1.5415800375063378</v>
      </c>
      <c r="R977" s="24">
        <f ca="1">SQRT(Inputs!$B$38)*G977+SQRT(1-Inputs!$B$38)*_xlfn.NORM.S.INV(RAND())</f>
        <v>-0.83490575294076508</v>
      </c>
      <c r="S977" s="24">
        <f ca="1">SQRT(Inputs!$B$38)*H977+SQRT(1-Inputs!$B$38)*_xlfn.NORM.S.INV(RAND())</f>
        <v>-1.7667506937766051</v>
      </c>
      <c r="T977" s="24">
        <f ca="1">SQRT(Inputs!$B$38)*I977+SQRT(1-Inputs!$B$38)*_xlfn.NORM.S.INV(RAND())</f>
        <v>0.86670463975055601</v>
      </c>
      <c r="U977" s="24">
        <f ca="1">SQRT(Inputs!$B$38)*J977+SQRT(1-Inputs!$B$38)*_xlfn.NORM.S.INV(RAND())</f>
        <v>-0.76957815309795508</v>
      </c>
      <c r="V977" s="24">
        <f ca="1">SQRT(Inputs!$B$38)*K977+SQRT(1-Inputs!$B$38)*_xlfn.NORM.S.INV(RAND())</f>
        <v>1.4456496245170092</v>
      </c>
      <c r="W977" s="24">
        <f ca="1">SQRT(Inputs!$B$38)*L977+SQRT(1-Inputs!$B$38)*_xlfn.NORM.S.INV(RAND())</f>
        <v>1.1697410448856895</v>
      </c>
      <c r="X977" s="24">
        <f ca="1">SQRT(Inputs!$B$38)*M977+SQRT(1-Inputs!$B$38)*_xlfn.NORM.S.INV(RAND())</f>
        <v>1.569980024878656</v>
      </c>
      <c r="Y977" s="24">
        <f ca="1">SQRT(Inputs!$B$38)*C977+SQRT(1-Inputs!$B$38)*_xlfn.NORM.S.INV(RAND())</f>
        <v>0.54097563880550692</v>
      </c>
      <c r="Z977" s="24">
        <f ca="1">SQRT(Inputs!$B$38)*D977+SQRT(1-Inputs!$B$38)*_xlfn.NORM.S.INV(RAND())</f>
        <v>-1.557485023496177</v>
      </c>
      <c r="AA977" s="24">
        <f ca="1">SQRT(Inputs!$B$38)*E977+SQRT(1-Inputs!$B$38)*_xlfn.NORM.S.INV(RAND())</f>
        <v>1.8277395488687731</v>
      </c>
      <c r="AB977" s="24">
        <f ca="1">SQRT(Inputs!$B$38)*F977+SQRT(1-Inputs!$B$38)*_xlfn.NORM.S.INV(RAND())</f>
        <v>-0.60755879364424059</v>
      </c>
      <c r="AC977" s="24">
        <f ca="1">SQRT(Inputs!$B$38)*G977+SQRT(1-Inputs!$B$38)*_xlfn.NORM.S.INV(RAND())</f>
        <v>-0.49275264667966423</v>
      </c>
      <c r="AD977" s="24">
        <f ca="1">SQRT(Inputs!$B$38)*H977+SQRT(1-Inputs!$B$38)*_xlfn.NORM.S.INV(RAND())</f>
        <v>9.2706366723954492E-2</v>
      </c>
      <c r="AE977" s="24">
        <f ca="1">SQRT(Inputs!$B$38)*I977+SQRT(1-Inputs!$B$38)*_xlfn.NORM.S.INV(RAND())</f>
        <v>0.98612482933416445</v>
      </c>
      <c r="AF977" s="24">
        <f ca="1">SQRT(Inputs!$B$38)*J977+SQRT(1-Inputs!$B$38)*_xlfn.NORM.S.INV(RAND())</f>
        <v>2.2004920467608033</v>
      </c>
      <c r="AG977" s="24">
        <f ca="1">SQRT(Inputs!$B$38)*K977+SQRT(1-Inputs!$B$38)*_xlfn.NORM.S.INV(RAND())</f>
        <v>0.21628467285015729</v>
      </c>
      <c r="AH977" s="24">
        <f ca="1">SQRT(Inputs!$B$38)*L977+SQRT(1-Inputs!$B$38)*_xlfn.NORM.S.INV(RAND())</f>
        <v>-0.94967023301946107</v>
      </c>
      <c r="AI977" s="24">
        <f ca="1">SQRT(Inputs!$B$38)*M977+SQRT(1-Inputs!$B$38)*_xlfn.NORM.S.INV(RAND())</f>
        <v>0.22478059651767132</v>
      </c>
      <c r="AJ977" s="24">
        <f ca="1">SQRT(Inputs!$B$38)*C977+SQRT(1-Inputs!$B$38)*_xlfn.NORM.S.INV(RAND())</f>
        <v>1.4589362091924811</v>
      </c>
      <c r="AK977" s="24">
        <f ca="1">SQRT(Inputs!$B$38)*D977+SQRT(1-Inputs!$B$38)*_xlfn.NORM.S.INV(RAND())</f>
        <v>-0.66513792797250648</v>
      </c>
      <c r="AL977" s="24">
        <f ca="1">SQRT(Inputs!$B$38)*E977+SQRT(1-Inputs!$B$38)*_xlfn.NORM.S.INV(RAND())</f>
        <v>-0.16259606479528987</v>
      </c>
      <c r="AM977" s="24">
        <f ca="1">SQRT(Inputs!$B$38)*F977+SQRT(1-Inputs!$B$38)*_xlfn.NORM.S.INV(RAND())</f>
        <v>-0.81239468128256309</v>
      </c>
      <c r="AN977" s="24">
        <f ca="1">SQRT(Inputs!$B$38)*G977+SQRT(1-Inputs!$B$38)*_xlfn.NORM.S.INV(RAND())</f>
        <v>-0.14235263044088131</v>
      </c>
      <c r="AO977" s="24">
        <f ca="1">SQRT(Inputs!$B$38)*H977+SQRT(1-Inputs!$B$38)*_xlfn.NORM.S.INV(RAND())</f>
        <v>0.84661971423246651</v>
      </c>
      <c r="AP977" s="24">
        <f ca="1">SQRT(Inputs!$B$38)*I977+SQRT(1-Inputs!$B$38)*_xlfn.NORM.S.INV(RAND())</f>
        <v>-0.66622731298043014</v>
      </c>
      <c r="AQ977" s="24">
        <f ca="1">SQRT(Inputs!$B$38)*J977+SQRT(1-Inputs!$B$38)*_xlfn.NORM.S.INV(RAND())</f>
        <v>1.094645315824148</v>
      </c>
      <c r="AR977" s="24">
        <f ca="1">SQRT(Inputs!$B$38)*K977+SQRT(1-Inputs!$B$38)*_xlfn.NORM.S.INV(RAND())</f>
        <v>1.2092163925273374</v>
      </c>
      <c r="AS977" s="24">
        <f ca="1">SQRT(Inputs!$B$38)*L977+SQRT(1-Inputs!$B$38)*_xlfn.NORM.S.INV(RAND())</f>
        <v>-0.44516481473537661</v>
      </c>
      <c r="AT977" s="24">
        <f ca="1">SQRT(Inputs!$B$38)*M977+SQRT(1-Inputs!$B$38)*_xlfn.NORM.S.INV(RAND())</f>
        <v>-0.4086443843291987</v>
      </c>
      <c r="AU977" s="15">
        <f ca="1">Inputs!$B$6*EXP($B$8-0.5*C$5^2+C$5*N977)</f>
        <v>4972.1961455318451</v>
      </c>
      <c r="AV977" s="15">
        <f t="shared" ca="1" si="547"/>
        <v>6240.645787288774</v>
      </c>
      <c r="AW977" s="15">
        <f t="shared" ca="1" si="548"/>
        <v>7782.2230372883405</v>
      </c>
      <c r="AX977" s="15">
        <f t="shared" ca="1" si="549"/>
        <v>7836.842010582508</v>
      </c>
      <c r="AY977" s="15">
        <f t="shared" ca="1" si="550"/>
        <v>8687.6406192141822</v>
      </c>
      <c r="AZ977" s="15">
        <f t="shared" ca="1" si="551"/>
        <v>8746.7025416502147</v>
      </c>
      <c r="BA977" s="15">
        <f t="shared" ca="1" si="552"/>
        <v>11720.050376318848</v>
      </c>
      <c r="BB977" s="15">
        <f t="shared" ca="1" si="553"/>
        <v>13284.134377053415</v>
      </c>
      <c r="BC977" s="15">
        <f t="shared" ca="1" si="554"/>
        <v>18706.14153080168</v>
      </c>
      <c r="BD977" s="15">
        <f t="shared" ca="1" si="555"/>
        <v>25566.418878322398</v>
      </c>
      <c r="BE977" s="15">
        <f t="shared" ca="1" si="556"/>
        <v>36144.264564281708</v>
      </c>
      <c r="BF977" s="15">
        <f ca="1">Inputs!$B$13*EXP($B$9-0.5*C$6^2+C$6*Y977)</f>
        <v>15396.82197898477</v>
      </c>
      <c r="BG977" s="15">
        <f t="shared" ca="1" si="557"/>
        <v>14167.415879615697</v>
      </c>
      <c r="BH977" s="15">
        <f t="shared" ca="1" si="558"/>
        <v>23439.605350751568</v>
      </c>
      <c r="BI977" s="15">
        <f t="shared" ca="1" si="559"/>
        <v>26131.959476344153</v>
      </c>
      <c r="BJ977" s="15">
        <f t="shared" ca="1" si="560"/>
        <v>29839.549492171602</v>
      </c>
      <c r="BK977" s="15">
        <f t="shared" ca="1" si="561"/>
        <v>37087.545071498062</v>
      </c>
      <c r="BL977" s="15">
        <f t="shared" ca="1" si="562"/>
        <v>51767.907255220503</v>
      </c>
      <c r="BM977" s="15">
        <f t="shared" ca="1" si="563"/>
        <v>83638.892932803865</v>
      </c>
      <c r="BN977" s="15">
        <f t="shared" ca="1" si="564"/>
        <v>105566.34880190084</v>
      </c>
      <c r="BO977" s="15">
        <f t="shared" ca="1" si="565"/>
        <v>116313.19846589889</v>
      </c>
      <c r="BP977" s="15">
        <f t="shared" ca="1" si="566"/>
        <v>146852.40049597507</v>
      </c>
      <c r="BQ977" s="15">
        <f ca="1">Inputs!$B$20*EXP($B$10-0.5*C$7^2+C$7*AJ977)</f>
        <v>7196.7736640921858</v>
      </c>
      <c r="BR977" s="15">
        <f t="shared" ca="1" si="567"/>
        <v>7905.6668973590376</v>
      </c>
      <c r="BS977" s="15">
        <f t="shared" ca="1" si="568"/>
        <v>10332.032938126855</v>
      </c>
      <c r="BT977" s="15">
        <f t="shared" ca="1" si="569"/>
        <v>11511.340661237915</v>
      </c>
      <c r="BU977" s="15">
        <f t="shared" ca="1" si="570"/>
        <v>15413.180061573421</v>
      </c>
      <c r="BV977" s="15">
        <f t="shared" ca="1" si="571"/>
        <v>25950.62046856682</v>
      </c>
      <c r="BW977" s="15">
        <f t="shared" ca="1" si="572"/>
        <v>31450.074882584173</v>
      </c>
      <c r="BX977" s="15">
        <f t="shared" ca="1" si="573"/>
        <v>54782.157235021827</v>
      </c>
      <c r="BY977" s="15">
        <f t="shared" ca="1" si="574"/>
        <v>96739.81054417383</v>
      </c>
      <c r="BZ977" s="15">
        <f t="shared" ca="1" si="575"/>
        <v>125073.4636360696</v>
      </c>
      <c r="CA977" s="15">
        <f t="shared" ca="1" si="576"/>
        <v>163384.46575306798</v>
      </c>
      <c r="CB977" s="15">
        <f ca="1">(AU977*DCF!C$10-DCF!C$5*MAX(AU977*DCF!C$10,0)-MAX(AU977-Inputs!$B$6,0)/Inputs!$B$10)*DCF!C$6</f>
        <v>1043.0033103643459</v>
      </c>
      <c r="CC977" s="15">
        <f ca="1">(AV977*DCF!D$10-DCF!D$5*MAX(AV977*DCF!D$10,0)-MAX(AV977-AU977,0)/Inputs!$B$10)*DCF!D$6</f>
        <v>1211.8368842072628</v>
      </c>
      <c r="CD977" s="15">
        <f ca="1">(AW977*DCF!E$10-DCF!E$5*MAX(AW977*DCF!E$10,0)-MAX(AW977-AV977,0)/Inputs!$B$10)*DCF!E$6</f>
        <v>1449.5643807458052</v>
      </c>
      <c r="CE977" s="15">
        <f ca="1">(AX977*DCF!F$10-DCF!F$5*MAX(AX977*DCF!F$10,0)-MAX(AX977-AW977,0)/Inputs!$B$10)*DCF!F$6</f>
        <v>1699.4052672871192</v>
      </c>
      <c r="CF977" s="15">
        <f ca="1">(AY977*DCF!G$10-DCF!G$5*MAX(AY977*DCF!G$10,0)-MAX(AY977-AX977,0)/Inputs!$B$10)*DCF!G$6</f>
        <v>1626.4619613026766</v>
      </c>
      <c r="CG977" s="15">
        <f ca="1">(AZ977*DCF!H$10-DCF!H$5*MAX(AZ977*DCF!H$10,0)-MAX(AZ977-AY977,0)/Inputs!$B$10)*DCF!H$6</f>
        <v>1687.6910691596793</v>
      </c>
      <c r="CH977" s="15">
        <f ca="1">(BA977*DCF!I$10-DCF!I$5*MAX(BA977*DCF!I$10,0)-MAX(BA977-AZ977,0)/Inputs!$B$10)*DCF!I$6</f>
        <v>1653.092433436279</v>
      </c>
      <c r="CI977" s="15">
        <f ca="1">(BB977*DCF!J$10-DCF!J$5*MAX(BB977*DCF!J$10,0)-MAX(BB977-BA977,0)/Inputs!$B$10)*DCF!J$6</f>
        <v>2042.5771263270469</v>
      </c>
      <c r="CJ977" s="15">
        <f ca="1">(BC977*DCF!K$10-DCF!K$5*MAX(BC977*DCF!K$10,0)-MAX(BC977-BB977,0)/Inputs!$B$10)*DCF!K$6</f>
        <v>2252.3899006864453</v>
      </c>
      <c r="CK977" s="15">
        <f ca="1">(BD977*DCF!L$10-DCF!L$5*MAX(BD977*DCF!L$10,0)-MAX(BD977-BC977,0)/Inputs!$B$10)*DCF!L$6</f>
        <v>2968.757198427867</v>
      </c>
      <c r="CL977" s="15">
        <f ca="1">(BE977*DCF!M$10-DCF!M$5*MAX(BE977*DCF!M$10,0)-MAX(BE977-BD977,0)/Inputs!$B$10)*DCF!M$6</f>
        <v>3836.7865311335208</v>
      </c>
      <c r="CM977" s="15">
        <f ca="1">(BF977*DCF!C$28-DCF!C$5*MAX(BF977*DCF!C$28,0)-MAX(BF977-Inputs!$B$13,0)/Inputs!$B$17)*DCF!C$6</f>
        <v>3772.9532093648145</v>
      </c>
      <c r="CN977" s="15">
        <f ca="1">(BG977*DCF!D$28-DCF!D$5*MAX(BG977*DCF!D$28,0)-MAX(BG977-BF977,0)/Inputs!$B$17)*DCF!D$6</f>
        <v>4172.6307311402043</v>
      </c>
      <c r="CO977" s="15">
        <f ca="1">(BH977*DCF!E$28-DCF!E$5*MAX(BH977*DCF!E$28,0)-MAX(BH977-BG977,0)/Inputs!$B$17)*DCF!E$6</f>
        <v>4811.0926962483136</v>
      </c>
      <c r="CP977" s="15">
        <f ca="1">(BI977*DCF!F$28-DCF!F$5*MAX(BI977*DCF!F$28,0)-MAX(BI977-BH977,0)/Inputs!$B$17)*DCF!F$6</f>
        <v>6603.9530350092009</v>
      </c>
      <c r="CQ977" s="15">
        <f ca="1">(BJ977*DCF!G$28-DCF!G$5*MAX(BJ977*DCF!G$28,0)-MAX(BJ977-BI977,0)/Inputs!$B$17)*DCF!G$6</f>
        <v>7118.5174936085314</v>
      </c>
      <c r="CR977" s="15">
        <f ca="1">(BK977*DCF!H$28-DCF!H$5*MAX(BK977*DCF!H$28,0)-MAX(BK977-BJ977,0)/Inputs!$B$17)*DCF!H$6</f>
        <v>8046.0239644503472</v>
      </c>
      <c r="CS977" s="15">
        <f ca="1">(BL977*DCF!I$28-DCF!I$5*MAX(BL977*DCF!I$28,0)-MAX(BL977-BK977,0)/Inputs!$B$17)*DCF!I$6</f>
        <v>10066.298582697855</v>
      </c>
      <c r="CT977" s="15">
        <f ca="1">(BM977*DCF!J$28-DCF!J$5*MAX(BM977*DCF!J$28,0)-MAX(BM977-BL977,0)/Inputs!$B$17)*DCF!J$6</f>
        <v>14432.584173836618</v>
      </c>
      <c r="CU977" s="15">
        <f ca="1">(BN977*DCF!K$28-DCF!K$5*MAX(BN977*DCF!K$28,0)-MAX(BN977-BM977,0)/Inputs!$B$17)*DCF!K$6</f>
        <v>19608.021564279661</v>
      </c>
      <c r="CV977" s="15">
        <f ca="1">(BO977*DCF!L$28-DCF!L$5*MAX(BO977*DCF!L$28,0)-MAX(BO977-BN977,0)/Inputs!$B$17)*DCF!L$6</f>
        <v>21990.900533576852</v>
      </c>
      <c r="CW977" s="15">
        <f ca="1">(BP977*DCF!M$28-DCF!M$5*MAX(BP977*DCF!M$28,0)-MAX(BP977-BO977,0)/Inputs!$B$17)*DCF!M$6</f>
        <v>24438.159398867701</v>
      </c>
      <c r="CX977" s="15">
        <f ca="1">(BQ977*DCF!C$46-DCF!C$5*MAX(BQ977*DCF!C$46,0)-MAX(BQ977-Inputs!$B$20,0)/Inputs!$B$24)*DCF!C$6</f>
        <v>-3507.6953792786503</v>
      </c>
      <c r="CY977" s="15">
        <f ca="1">(BR977*DCF!D$46-DCF!D$5*MAX(BR977*DCF!D$46,0)-MAX(BR977-BQ977,0)/Inputs!$B$24)*DCF!D$6</f>
        <v>-1651.7918351307935</v>
      </c>
      <c r="CZ977" s="15">
        <f ca="1">(BS977*DCF!E$46-DCF!E$5*MAX(BS977*DCF!E$46,0)-MAX(BS977-BR977,0)/Inputs!$B$24)*DCF!E$6</f>
        <v>-2178.1875808226068</v>
      </c>
      <c r="DA977" s="15">
        <f ca="1">(BT977*DCF!F$46-DCF!F$5*MAX(BT977*DCF!F$46,0)-MAX(BT977-BS977,0)/Inputs!$B$24)*DCF!F$6</f>
        <v>-1267.7518299446381</v>
      </c>
      <c r="DB977" s="15">
        <f ca="1">(BU977*DCF!G$46-DCF!G$5*MAX(BU977*DCF!G$46,0)-MAX(BU977-BT977,0)/Inputs!$B$24)*DCF!G$6</f>
        <v>-1830.9706078852271</v>
      </c>
      <c r="DC977" s="15">
        <f ca="1">(BV977*DCF!H$46-DCF!H$5*MAX(BV977*DCF!H$46,0)-MAX(BV977-BU977,0)/Inputs!$B$24)*DCF!H$6</f>
        <v>-3274.4450425046316</v>
      </c>
      <c r="DD977" s="15">
        <f ca="1">(BW977*DCF!I$46-DCF!I$5*MAX(BW977*DCF!I$46,0)-MAX(BW977-BV977,0)/Inputs!$B$24)*DCF!I$6</f>
        <v>-852.32894429175099</v>
      </c>
      <c r="DE977" s="15">
        <f ca="1">(BX977*DCF!J$46-DCF!J$5*MAX(BX977*DCF!J$46,0)-MAX(BX977-BW977,0)/Inputs!$B$24)*DCF!J$6</f>
        <v>-3889.3270869174298</v>
      </c>
      <c r="DF977" s="15">
        <f ca="1">(BY977*DCF!K$46-DCF!K$5*MAX(BY977*DCF!K$46,0)-MAX(BY977-BX977,0)/Inputs!$B$24)*DCF!K$6</f>
        <v>-4752.4068513528018</v>
      </c>
      <c r="DG977" s="15">
        <f ca="1">(BZ977*DCF!L$46-DCF!L$5*MAX(BZ977*DCF!L$46,0)-MAX(BZ977-BY977,0)/Inputs!$B$24)*DCF!L$6</f>
        <v>2233.7508051235136</v>
      </c>
      <c r="DH977" s="15">
        <f ca="1">(CA977*DCF!M$46-DCF!M$5*MAX(CA977*DCF!M$46,0)-MAX(CA977-BZ977,0)/Inputs!$B$24)*DCF!M$6</f>
        <v>4799.5482778115156</v>
      </c>
      <c r="DI977" s="15">
        <f ca="1">SUM(CB977:CL977)+BE977*DCF!M$10*(1+Inputs!$B$30)*(1-Inputs!$B$33)*(1-Inputs!$B$30/Inputs!$B$31)/(Inputs!$B$29-Inputs!$B$30)*DCF!M$6</f>
        <v>122061.53230389231</v>
      </c>
      <c r="DJ977" s="15">
        <f ca="1">SUM(CM977:CW977)+BP977*DCF!M$28*(1+Inputs!$B$30)*(1-Inputs!$B$33)*(1-Inputs!$B$30/Inputs!$B$31)/(Inputs!$B$29-Inputs!$B$30)*DCF!M$6</f>
        <v>669984.03205275722</v>
      </c>
      <c r="DK977" s="15">
        <f ca="1">SUM(CX977:DH977)+CA977*DCF!M$46*(1+Inputs!$B$30)*(1-Inputs!$B$33)*(1-Inputs!$B$30/Inputs!$B$31)/(Inputs!$B$29-Inputs!$B$30)*DCF!M$6</f>
        <v>236440.13210629465</v>
      </c>
      <c r="DM977" s="15">
        <f ca="1">DI977+DJ977+DK977+Inputs!$B$34+Inputs!$B$36-Inputs!$B$35</f>
        <v>1105336.6964629441</v>
      </c>
    </row>
    <row r="978" spans="1:117" x14ac:dyDescent="0.75">
      <c r="A978" s="11">
        <v>965</v>
      </c>
      <c r="C978" s="24">
        <f t="shared" ca="1" si="546"/>
        <v>-1.7370851005043895</v>
      </c>
      <c r="D978" s="24">
        <f t="shared" ca="1" si="546"/>
        <v>-0.56391215628424107</v>
      </c>
      <c r="E978" s="24">
        <f t="shared" ca="1" si="546"/>
        <v>6.8432825411218381E-2</v>
      </c>
      <c r="F978" s="24">
        <f t="shared" ca="1" si="546"/>
        <v>0.61472684557806356</v>
      </c>
      <c r="G978" s="24">
        <f t="shared" ca="1" si="546"/>
        <v>0.98135948598679679</v>
      </c>
      <c r="H978" s="24">
        <f t="shared" ca="1" si="546"/>
        <v>-0.28573135955383855</v>
      </c>
      <c r="I978" s="24">
        <f t="shared" ca="1" si="546"/>
        <v>-1.5579419224521069</v>
      </c>
      <c r="J978" s="24">
        <f t="shared" ca="1" si="546"/>
        <v>2.9536741836262657</v>
      </c>
      <c r="K978" s="24">
        <f t="shared" ca="1" si="546"/>
        <v>-1.8655352793898652</v>
      </c>
      <c r="L978" s="24">
        <f t="shared" ca="1" si="546"/>
        <v>0.23161932277008726</v>
      </c>
      <c r="M978" s="24">
        <f t="shared" ca="1" si="546"/>
        <v>8.3990392242203518E-2</v>
      </c>
      <c r="N978" s="24">
        <f ca="1">SQRT(Inputs!$B$38)*C978+SQRT(1-Inputs!$B$38)*_xlfn.NORM.S.INV(RAND())</f>
        <v>7.3291400438869947E-2</v>
      </c>
      <c r="O978" s="24">
        <f ca="1">SQRT(Inputs!$B$38)*D978+SQRT(1-Inputs!$B$38)*_xlfn.NORM.S.INV(RAND())</f>
        <v>0.98339074172398311</v>
      </c>
      <c r="P978" s="24">
        <f ca="1">SQRT(Inputs!$B$38)*E978+SQRT(1-Inputs!$B$38)*_xlfn.NORM.S.INV(RAND())</f>
        <v>0.70307203191101597</v>
      </c>
      <c r="Q978" s="24">
        <f ca="1">SQRT(Inputs!$B$38)*F978+SQRT(1-Inputs!$B$38)*_xlfn.NORM.S.INV(RAND())</f>
        <v>0.51733410524749202</v>
      </c>
      <c r="R978" s="24">
        <f ca="1">SQRT(Inputs!$B$38)*G978+SQRT(1-Inputs!$B$38)*_xlfn.NORM.S.INV(RAND())</f>
        <v>2.0026634357058084</v>
      </c>
      <c r="S978" s="24">
        <f ca="1">SQRT(Inputs!$B$38)*H978+SQRT(1-Inputs!$B$38)*_xlfn.NORM.S.INV(RAND())</f>
        <v>0.45365466863646531</v>
      </c>
      <c r="T978" s="24">
        <f ca="1">SQRT(Inputs!$B$38)*I978+SQRT(1-Inputs!$B$38)*_xlfn.NORM.S.INV(RAND())</f>
        <v>0.1561264236437081</v>
      </c>
      <c r="U978" s="24">
        <f ca="1">SQRT(Inputs!$B$38)*J978+SQRT(1-Inputs!$B$38)*_xlfn.NORM.S.INV(RAND())</f>
        <v>0.6865726894075932</v>
      </c>
      <c r="V978" s="24">
        <f ca="1">SQRT(Inputs!$B$38)*K978+SQRT(1-Inputs!$B$38)*_xlfn.NORM.S.INV(RAND())</f>
        <v>-0.25685958777327178</v>
      </c>
      <c r="W978" s="24">
        <f ca="1">SQRT(Inputs!$B$38)*L978+SQRT(1-Inputs!$B$38)*_xlfn.NORM.S.INV(RAND())</f>
        <v>-0.62916391195896304</v>
      </c>
      <c r="X978" s="24">
        <f ca="1">SQRT(Inputs!$B$38)*M978+SQRT(1-Inputs!$B$38)*_xlfn.NORM.S.INV(RAND())</f>
        <v>0.2918986588078234</v>
      </c>
      <c r="Y978" s="24">
        <f ca="1">SQRT(Inputs!$B$38)*C978+SQRT(1-Inputs!$B$38)*_xlfn.NORM.S.INV(RAND())</f>
        <v>-0.82984381112057981</v>
      </c>
      <c r="Z978" s="24">
        <f ca="1">SQRT(Inputs!$B$38)*D978+SQRT(1-Inputs!$B$38)*_xlfn.NORM.S.INV(RAND())</f>
        <v>-2.1642912968989183</v>
      </c>
      <c r="AA978" s="24">
        <f ca="1">SQRT(Inputs!$B$38)*E978+SQRT(1-Inputs!$B$38)*_xlfn.NORM.S.INV(RAND())</f>
        <v>0.96540203991857787</v>
      </c>
      <c r="AB978" s="24">
        <f ca="1">SQRT(Inputs!$B$38)*F978+SQRT(1-Inputs!$B$38)*_xlfn.NORM.S.INV(RAND())</f>
        <v>-0.30284938582138449</v>
      </c>
      <c r="AC978" s="24">
        <f ca="1">SQRT(Inputs!$B$38)*G978+SQRT(1-Inputs!$B$38)*_xlfn.NORM.S.INV(RAND())</f>
        <v>-0.50725778840455893</v>
      </c>
      <c r="AD978" s="24">
        <f ca="1">SQRT(Inputs!$B$38)*H978+SQRT(1-Inputs!$B$38)*_xlfn.NORM.S.INV(RAND())</f>
        <v>-1.007948482281249</v>
      </c>
      <c r="AE978" s="24">
        <f ca="1">SQRT(Inputs!$B$38)*I978+SQRT(1-Inputs!$B$38)*_xlfn.NORM.S.INV(RAND())</f>
        <v>-0.42678509331411607</v>
      </c>
      <c r="AF978" s="24">
        <f ca="1">SQRT(Inputs!$B$38)*J978+SQRT(1-Inputs!$B$38)*_xlfn.NORM.S.INV(RAND())</f>
        <v>2.179994928615578</v>
      </c>
      <c r="AG978" s="24">
        <f ca="1">SQRT(Inputs!$B$38)*K978+SQRT(1-Inputs!$B$38)*_xlfn.NORM.S.INV(RAND())</f>
        <v>-1.99257851366845</v>
      </c>
      <c r="AH978" s="24">
        <f ca="1">SQRT(Inputs!$B$38)*L978+SQRT(1-Inputs!$B$38)*_xlfn.NORM.S.INV(RAND())</f>
        <v>0.83595638988355037</v>
      </c>
      <c r="AI978" s="24">
        <f ca="1">SQRT(Inputs!$B$38)*M978+SQRT(1-Inputs!$B$38)*_xlfn.NORM.S.INV(RAND())</f>
        <v>-0.27981788582834449</v>
      </c>
      <c r="AJ978" s="24">
        <f ca="1">SQRT(Inputs!$B$38)*C978+SQRT(1-Inputs!$B$38)*_xlfn.NORM.S.INV(RAND())</f>
        <v>-1.7298583083714023</v>
      </c>
      <c r="AK978" s="24">
        <f ca="1">SQRT(Inputs!$B$38)*D978+SQRT(1-Inputs!$B$38)*_xlfn.NORM.S.INV(RAND())</f>
        <v>-0.35979349748726447</v>
      </c>
      <c r="AL978" s="24">
        <f ca="1">SQRT(Inputs!$B$38)*E978+SQRT(1-Inputs!$B$38)*_xlfn.NORM.S.INV(RAND())</f>
        <v>-1.8809208758388489</v>
      </c>
      <c r="AM978" s="24">
        <f ca="1">SQRT(Inputs!$B$38)*F978+SQRT(1-Inputs!$B$38)*_xlfn.NORM.S.INV(RAND())</f>
        <v>0.92790587833736748</v>
      </c>
      <c r="AN978" s="24">
        <f ca="1">SQRT(Inputs!$B$38)*G978+SQRT(1-Inputs!$B$38)*_xlfn.NORM.S.INV(RAND())</f>
        <v>1.4911797965739244</v>
      </c>
      <c r="AO978" s="24">
        <f ca="1">SQRT(Inputs!$B$38)*H978+SQRT(1-Inputs!$B$38)*_xlfn.NORM.S.INV(RAND())</f>
        <v>-1.4289087514731937</v>
      </c>
      <c r="AP978" s="24">
        <f ca="1">SQRT(Inputs!$B$38)*I978+SQRT(1-Inputs!$B$38)*_xlfn.NORM.S.INV(RAND())</f>
        <v>-1.299634638119576</v>
      </c>
      <c r="AQ978" s="24">
        <f ca="1">SQRT(Inputs!$B$38)*J978+SQRT(1-Inputs!$B$38)*_xlfn.NORM.S.INV(RAND())</f>
        <v>2.9412511828665369</v>
      </c>
      <c r="AR978" s="24">
        <f ca="1">SQRT(Inputs!$B$38)*K978+SQRT(1-Inputs!$B$38)*_xlfn.NORM.S.INV(RAND())</f>
        <v>-1.2739326405351303</v>
      </c>
      <c r="AS978" s="24">
        <f ca="1">SQRT(Inputs!$B$38)*L978+SQRT(1-Inputs!$B$38)*_xlfn.NORM.S.INV(RAND())</f>
        <v>1.2778331074921174</v>
      </c>
      <c r="AT978" s="24">
        <f ca="1">SQRT(Inputs!$B$38)*M978+SQRT(1-Inputs!$B$38)*_xlfn.NORM.S.INV(RAND())</f>
        <v>0.28773978750562423</v>
      </c>
      <c r="AU978" s="15">
        <f ca="1">Inputs!$B$6*EXP($B$8-0.5*C$5^2+C$5*N978)</f>
        <v>5021.4615743101012</v>
      </c>
      <c r="AV978" s="15">
        <f t="shared" ca="1" si="547"/>
        <v>7063.1691262840122</v>
      </c>
      <c r="AW978" s="15">
        <f t="shared" ca="1" si="548"/>
        <v>9468.9746913885247</v>
      </c>
      <c r="AX978" s="15">
        <f t="shared" ca="1" si="549"/>
        <v>12332.532052572831</v>
      </c>
      <c r="AY978" s="15">
        <f t="shared" ca="1" si="550"/>
        <v>19043.007497477909</v>
      </c>
      <c r="AZ978" s="15">
        <f t="shared" ca="1" si="551"/>
        <v>24483.149534516007</v>
      </c>
      <c r="BA978" s="15">
        <f t="shared" ca="1" si="552"/>
        <v>30454.705430737849</v>
      </c>
      <c r="BB978" s="15">
        <f t="shared" ca="1" si="553"/>
        <v>39940.909306879876</v>
      </c>
      <c r="BC978" s="15">
        <f t="shared" ca="1" si="554"/>
        <v>47719.472564142226</v>
      </c>
      <c r="BD978" s="15">
        <f t="shared" ca="1" si="555"/>
        <v>55119.824926344241</v>
      </c>
      <c r="BE978" s="15">
        <f t="shared" ca="1" si="556"/>
        <v>69362.05413624541</v>
      </c>
      <c r="BF978" s="15">
        <f ca="1">Inputs!$B$13*EXP($B$9-0.5*C$6^2+C$6*Y978)</f>
        <v>11732.929001716127</v>
      </c>
      <c r="BG978" s="15">
        <f t="shared" ca="1" si="557"/>
        <v>9676.4173584888467</v>
      </c>
      <c r="BH978" s="15">
        <f t="shared" ca="1" si="558"/>
        <v>13875.839019880992</v>
      </c>
      <c r="BI978" s="15">
        <f t="shared" ca="1" si="559"/>
        <v>16212.487493799455</v>
      </c>
      <c r="BJ978" s="15">
        <f t="shared" ca="1" si="560"/>
        <v>18474.040646931695</v>
      </c>
      <c r="BK978" s="15">
        <f t="shared" ca="1" si="561"/>
        <v>19766.058947709778</v>
      </c>
      <c r="BL978" s="15">
        <f t="shared" ca="1" si="562"/>
        <v>22973.793875575364</v>
      </c>
      <c r="BM978" s="15">
        <f t="shared" ca="1" si="563"/>
        <v>37023.250024938294</v>
      </c>
      <c r="BN978" s="15">
        <f t="shared" ca="1" si="564"/>
        <v>35861.922416752561</v>
      </c>
      <c r="BO978" s="15">
        <f t="shared" ca="1" si="565"/>
        <v>48627.276473235615</v>
      </c>
      <c r="BP978" s="15">
        <f t="shared" ca="1" si="566"/>
        <v>57983.408049187274</v>
      </c>
      <c r="BQ978" s="15">
        <f ca="1">Inputs!$B$20*EXP($B$10-0.5*C$7^2+C$7*AJ978)</f>
        <v>2322.4498806432307</v>
      </c>
      <c r="BR978" s="15">
        <f t="shared" ca="1" si="567"/>
        <v>2811.0017290184783</v>
      </c>
      <c r="BS978" s="15">
        <f t="shared" ca="1" si="568"/>
        <v>2242.7487962791483</v>
      </c>
      <c r="BT978" s="15">
        <f t="shared" ca="1" si="569"/>
        <v>3944.5024762017847</v>
      </c>
      <c r="BU978" s="15">
        <f t="shared" ca="1" si="570"/>
        <v>7841.8811023226544</v>
      </c>
      <c r="BV978" s="15">
        <f t="shared" ca="1" si="571"/>
        <v>7907.2337056597253</v>
      </c>
      <c r="BW978" s="15">
        <f t="shared" ca="1" si="572"/>
        <v>8380.6348092789831</v>
      </c>
      <c r="BX978" s="15">
        <f t="shared" ca="1" si="573"/>
        <v>21138.236293382797</v>
      </c>
      <c r="BY978" s="15">
        <f t="shared" ca="1" si="574"/>
        <v>23211.694257873707</v>
      </c>
      <c r="BZ978" s="15">
        <f t="shared" ca="1" si="575"/>
        <v>41193.388516206724</v>
      </c>
      <c r="CA978" s="15">
        <f t="shared" ca="1" si="576"/>
        <v>60899.844605730155</v>
      </c>
      <c r="CB978" s="15">
        <f ca="1">(AU978*DCF!C$10-DCF!C$5*MAX(AU978*DCF!C$10,0)-MAX(AU978-Inputs!$B$6,0)/Inputs!$B$10)*DCF!C$6</f>
        <v>1042.6520390760461</v>
      </c>
      <c r="CC978" s="15">
        <f ca="1">(AV978*DCF!D$10-DCF!D$5*MAX(AV978*DCF!D$10,0)-MAX(AV978-AU978,0)/Inputs!$B$10)*DCF!D$6</f>
        <v>1223.7826718654039</v>
      </c>
      <c r="CD978" s="15">
        <f ca="1">(AW978*DCF!E$10-DCF!E$5*MAX(AW978*DCF!E$10,0)-MAX(AW978-AV978,0)/Inputs!$B$10)*DCF!E$6</f>
        <v>1644.3484811452411</v>
      </c>
      <c r="CE978" s="15">
        <f ca="1">(AX978*DCF!F$10-DCF!F$5*MAX(AX978*DCF!F$10,0)-MAX(AX978-AW978,0)/Inputs!$B$10)*DCF!F$6</f>
        <v>2096.3368019780901</v>
      </c>
      <c r="CF978" s="15">
        <f ca="1">(AY978*DCF!G$10-DCF!G$5*MAX(AY978*DCF!G$10,0)-MAX(AY978-AX978,0)/Inputs!$B$10)*DCF!G$6</f>
        <v>2633.7490326569505</v>
      </c>
      <c r="CG978" s="15">
        <f ca="1">(AZ978*DCF!H$10-DCF!H$5*MAX(AZ978*DCF!H$10,0)-MAX(AZ978-AY978,0)/Inputs!$B$10)*DCF!H$6</f>
        <v>3787.426297329404</v>
      </c>
      <c r="CH978" s="15">
        <f ca="1">(BA978*DCF!I$10-DCF!I$5*MAX(BA978*DCF!I$10,0)-MAX(BA978-AZ978,0)/Inputs!$B$10)*DCF!I$6</f>
        <v>4583.4192997686823</v>
      </c>
      <c r="CI978" s="15">
        <f ca="1">(BB978*DCF!J$10-DCF!J$5*MAX(BB978*DCF!J$10,0)-MAX(BB978-BA978,0)/Inputs!$B$10)*DCF!J$6</f>
        <v>5416.474835588092</v>
      </c>
      <c r="CJ978" s="15">
        <f ca="1">(BC978*DCF!K$10-DCF!K$5*MAX(BC978*DCF!K$10,0)-MAX(BC978-BB978,0)/Inputs!$B$10)*DCF!K$6</f>
        <v>6593.1882591619105</v>
      </c>
      <c r="CK978" s="15">
        <f ca="1">(BD978*DCF!L$10-DCF!L$5*MAX(BD978*DCF!L$10,0)-MAX(BD978-BC978,0)/Inputs!$B$10)*DCF!L$6</f>
        <v>7356.1323731002276</v>
      </c>
      <c r="CL978" s="15">
        <f ca="1">(BE978*DCF!M$10-DCF!M$5*MAX(BE978*DCF!M$10,0)-MAX(BE978-BD978,0)/Inputs!$B$10)*DCF!M$6</f>
        <v>8086.4965146413015</v>
      </c>
      <c r="CM978" s="15">
        <f ca="1">(BF978*DCF!C$28-DCF!C$5*MAX(BF978*DCF!C$28,0)-MAX(BF978-Inputs!$B$13,0)/Inputs!$B$17)*DCF!C$6</f>
        <v>3500.9217608588115</v>
      </c>
      <c r="CN978" s="15">
        <f ca="1">(BG978*DCF!D$28-DCF!D$5*MAX(BG978*DCF!D$28,0)-MAX(BG978-BF978,0)/Inputs!$B$17)*DCF!D$6</f>
        <v>2849.9280871300516</v>
      </c>
      <c r="CO978" s="15">
        <f ca="1">(BH978*DCF!E$28-DCF!E$5*MAX(BH978*DCF!E$28,0)-MAX(BH978-BG978,0)/Inputs!$B$17)*DCF!E$6</f>
        <v>3102.236484437512</v>
      </c>
      <c r="CP978" s="15">
        <f ca="1">(BI978*DCF!F$28-DCF!F$5*MAX(BI978*DCF!F$28,0)-MAX(BI978-BH978,0)/Inputs!$B$17)*DCF!F$6</f>
        <v>3975.8395154396562</v>
      </c>
      <c r="CQ978" s="15">
        <f ca="1">(BJ978*DCF!G$28-DCF!G$5*MAX(BJ978*DCF!G$28,0)-MAX(BJ978-BI978,0)/Inputs!$B$17)*DCF!G$6</f>
        <v>4412.8591090492891</v>
      </c>
      <c r="CR978" s="15">
        <f ca="1">(BK978*DCF!H$28-DCF!H$5*MAX(BK978*DCF!H$28,0)-MAX(BK978-BJ978,0)/Inputs!$B$17)*DCF!H$6</f>
        <v>4687.6210660046509</v>
      </c>
      <c r="CS978" s="15">
        <f ca="1">(BL978*DCF!I$28-DCF!I$5*MAX(BL978*DCF!I$28,0)-MAX(BL978-BK978,0)/Inputs!$B$17)*DCF!I$6</f>
        <v>4941.949101094764</v>
      </c>
      <c r="CT978" s="15">
        <f ca="1">(BM978*DCF!J$28-DCF!J$5*MAX(BM978*DCF!J$28,0)-MAX(BM978-BL978,0)/Inputs!$B$17)*DCF!J$6</f>
        <v>6396.4151756871352</v>
      </c>
      <c r="CU978" s="15">
        <f ca="1">(BN978*DCF!K$28-DCF!K$5*MAX(BN978*DCF!K$28,0)-MAX(BN978-BM978,0)/Inputs!$B$17)*DCF!K$6</f>
        <v>7573.4367174641675</v>
      </c>
      <c r="CV978" s="15">
        <f ca="1">(BO978*DCF!L$28-DCF!L$5*MAX(BO978*DCF!L$28,0)-MAX(BO978-BN978,0)/Inputs!$B$17)*DCF!L$6</f>
        <v>8257.7412392609585</v>
      </c>
      <c r="CW978" s="15">
        <f ca="1">(BP978*DCF!M$28-DCF!M$5*MAX(BP978*DCF!M$28,0)-MAX(BP978-BO978,0)/Inputs!$B$17)*DCF!M$6</f>
        <v>9931.6331307415585</v>
      </c>
      <c r="CX978" s="15">
        <f ca="1">(BQ978*DCF!C$46-DCF!C$5*MAX(BQ978*DCF!C$46,0)-MAX(BQ978-Inputs!$B$20,0)/Inputs!$B$24)*DCF!C$6</f>
        <v>-536.36255904000711</v>
      </c>
      <c r="CY978" s="15">
        <f ca="1">(BR978*DCF!D$46-DCF!D$5*MAX(BR978*DCF!D$46,0)-MAX(BR978-BQ978,0)/Inputs!$B$24)*DCF!D$6</f>
        <v>-688.23346008891781</v>
      </c>
      <c r="CZ978" s="15">
        <f ca="1">(BS978*DCF!E$46-DCF!E$5*MAX(BS978*DCF!E$46,0)-MAX(BS978-BR978,0)/Inputs!$B$24)*DCF!E$6</f>
        <v>-265.20895007863334</v>
      </c>
      <c r="DA978" s="15">
        <f ca="1">(BT978*DCF!F$46-DCF!F$5*MAX(BT978*DCF!F$46,0)-MAX(BT978-BS978,0)/Inputs!$B$24)*DCF!F$6</f>
        <v>-906.92592076149811</v>
      </c>
      <c r="DB978" s="15">
        <f ca="1">(BU978*DCF!G$46-DCF!G$5*MAX(BU978*DCF!G$46,0)-MAX(BU978-BT978,0)/Inputs!$B$24)*DCF!G$6</f>
        <v>-1574.7865536445645</v>
      </c>
      <c r="DC978" s="15">
        <f ca="1">(BV978*DCF!H$46-DCF!H$5*MAX(BV978*DCF!H$46,0)-MAX(BV978-BU978,0)/Inputs!$B$24)*DCF!H$6</f>
        <v>-20.307921064950634</v>
      </c>
      <c r="DD978" s="15">
        <f ca="1">(BW978*DCF!I$46-DCF!I$5*MAX(BW978*DCF!I$46,0)-MAX(BW978-BV978,0)/Inputs!$B$24)*DCF!I$6</f>
        <v>57.658865950964689</v>
      </c>
      <c r="DE978" s="15">
        <f ca="1">(BX978*DCF!J$46-DCF!J$5*MAX(BX978*DCF!J$46,0)-MAX(BX978-BW978,0)/Inputs!$B$24)*DCF!J$6</f>
        <v>-2496.4169427826532</v>
      </c>
      <c r="DF978" s="15">
        <f ca="1">(BY978*DCF!K$46-DCF!K$5*MAX(BY978*DCF!K$46,0)-MAX(BY978-BX978,0)/Inputs!$B$24)*DCF!K$6</f>
        <v>817.98738795547979</v>
      </c>
      <c r="DG978" s="15">
        <f ca="1">(BZ978*DCF!L$46-DCF!L$5*MAX(BZ978*DCF!L$46,0)-MAX(BZ978-BY978,0)/Inputs!$B$24)*DCF!L$6</f>
        <v>-1221.8086489154739</v>
      </c>
      <c r="DH978" s="15">
        <f ca="1">(CA978*DCF!M$46-DCF!M$5*MAX(CA978*DCF!M$46,0)-MAX(CA978-BZ978,0)/Inputs!$B$24)*DCF!M$6</f>
        <v>654.55195523390182</v>
      </c>
      <c r="DI978" s="15">
        <f ca="1">SUM(CB978:CL978)+BE978*DCF!M$10*(1+Inputs!$B$30)*(1-Inputs!$B$33)*(1-Inputs!$B$30/Inputs!$B$31)/(Inputs!$B$29-Inputs!$B$30)*DCF!M$6</f>
        <v>237499.52048569336</v>
      </c>
      <c r="DJ978" s="15">
        <f ca="1">SUM(CM978:CW978)+BP978*DCF!M$28*(1+Inputs!$B$30)*(1-Inputs!$B$33)*(1-Inputs!$B$30/Inputs!$B$31)/(Inputs!$B$29-Inputs!$B$30)*DCF!M$6</f>
        <v>274788.70318994432</v>
      </c>
      <c r="DK978" s="15">
        <f ca="1">SUM(CX978:DH978)+CA978*DCF!M$46*(1+Inputs!$B$30)*(1-Inputs!$B$33)*(1-Inputs!$B$30/Inputs!$B$31)/(Inputs!$B$29-Inputs!$B$30)*DCF!M$6</f>
        <v>87978.521060997882</v>
      </c>
      <c r="DM978" s="15">
        <f ca="1">DI978+DJ978+DK978+Inputs!$B$34+Inputs!$B$36-Inputs!$B$35</f>
        <v>677117.74473663559</v>
      </c>
    </row>
    <row r="979" spans="1:117" x14ac:dyDescent="0.75">
      <c r="A979" s="11">
        <v>966</v>
      </c>
      <c r="C979" s="24">
        <f t="shared" ca="1" si="546"/>
        <v>-1.2491000903850762</v>
      </c>
      <c r="D979" s="24">
        <f t="shared" ca="1" si="546"/>
        <v>-0.1983579840828299</v>
      </c>
      <c r="E979" s="24">
        <f t="shared" ca="1" si="546"/>
        <v>-0.74637630923174558</v>
      </c>
      <c r="F979" s="24">
        <f t="shared" ca="1" si="546"/>
        <v>0.95523397621936323</v>
      </c>
      <c r="G979" s="24">
        <f t="shared" ca="1" si="546"/>
        <v>1.0867682500985854</v>
      </c>
      <c r="H979" s="24">
        <f t="shared" ca="1" si="546"/>
        <v>0.87157100690117284</v>
      </c>
      <c r="I979" s="24">
        <f t="shared" ca="1" si="546"/>
        <v>-0.17177167938157037</v>
      </c>
      <c r="J979" s="24">
        <f t="shared" ca="1" si="546"/>
        <v>1.6363894789398017</v>
      </c>
      <c r="K979" s="24">
        <f t="shared" ca="1" si="546"/>
        <v>0.99267450709014382</v>
      </c>
      <c r="L979" s="24">
        <f t="shared" ca="1" si="546"/>
        <v>0.95069002221024923</v>
      </c>
      <c r="M979" s="24">
        <f t="shared" ca="1" si="546"/>
        <v>3.4241553827007512E-2</v>
      </c>
      <c r="N979" s="24">
        <f ca="1">SQRT(Inputs!$B$38)*C979+SQRT(1-Inputs!$B$38)*_xlfn.NORM.S.INV(RAND())</f>
        <v>0.14015259203844377</v>
      </c>
      <c r="O979" s="24">
        <f ca="1">SQRT(Inputs!$B$38)*D979+SQRT(1-Inputs!$B$38)*_xlfn.NORM.S.INV(RAND())</f>
        <v>-1.3728476464010015</v>
      </c>
      <c r="P979" s="24">
        <f ca="1">SQRT(Inputs!$B$38)*E979+SQRT(1-Inputs!$B$38)*_xlfn.NORM.S.INV(RAND())</f>
        <v>-1.2474194267737349</v>
      </c>
      <c r="Q979" s="24">
        <f ca="1">SQRT(Inputs!$B$38)*F979+SQRT(1-Inputs!$B$38)*_xlfn.NORM.S.INV(RAND())</f>
        <v>0.90290449287995589</v>
      </c>
      <c r="R979" s="24">
        <f ca="1">SQRT(Inputs!$B$38)*G979+SQRT(1-Inputs!$B$38)*_xlfn.NORM.S.INV(RAND())</f>
        <v>1.2752546976654286</v>
      </c>
      <c r="S979" s="24">
        <f ca="1">SQRT(Inputs!$B$38)*H979+SQRT(1-Inputs!$B$38)*_xlfn.NORM.S.INV(RAND())</f>
        <v>0.90009763096397166</v>
      </c>
      <c r="T979" s="24">
        <f ca="1">SQRT(Inputs!$B$38)*I979+SQRT(1-Inputs!$B$38)*_xlfn.NORM.S.INV(RAND())</f>
        <v>0.2277648103665339</v>
      </c>
      <c r="U979" s="24">
        <f ca="1">SQRT(Inputs!$B$38)*J979+SQRT(1-Inputs!$B$38)*_xlfn.NORM.S.INV(RAND())</f>
        <v>0.8907014732583115</v>
      </c>
      <c r="V979" s="24">
        <f ca="1">SQRT(Inputs!$B$38)*K979+SQRT(1-Inputs!$B$38)*_xlfn.NORM.S.INV(RAND())</f>
        <v>-0.13268561370881049</v>
      </c>
      <c r="W979" s="24">
        <f ca="1">SQRT(Inputs!$B$38)*L979+SQRT(1-Inputs!$B$38)*_xlfn.NORM.S.INV(RAND())</f>
        <v>0.80423749047109661</v>
      </c>
      <c r="X979" s="24">
        <f ca="1">SQRT(Inputs!$B$38)*M979+SQRT(1-Inputs!$B$38)*_xlfn.NORM.S.INV(RAND())</f>
        <v>0.35201572312962615</v>
      </c>
      <c r="Y979" s="24">
        <f ca="1">SQRT(Inputs!$B$38)*C979+SQRT(1-Inputs!$B$38)*_xlfn.NORM.S.INV(RAND())</f>
        <v>0.17070052995454255</v>
      </c>
      <c r="Z979" s="24">
        <f ca="1">SQRT(Inputs!$B$38)*D979+SQRT(1-Inputs!$B$38)*_xlfn.NORM.S.INV(RAND())</f>
        <v>0.43206624608390776</v>
      </c>
      <c r="AA979" s="24">
        <f ca="1">SQRT(Inputs!$B$38)*E979+SQRT(1-Inputs!$B$38)*_xlfn.NORM.S.INV(RAND())</f>
        <v>-0.47293595484803086</v>
      </c>
      <c r="AB979" s="24">
        <f ca="1">SQRT(Inputs!$B$38)*F979+SQRT(1-Inputs!$B$38)*_xlfn.NORM.S.INV(RAND())</f>
        <v>0.33900488908458681</v>
      </c>
      <c r="AC979" s="24">
        <f ca="1">SQRT(Inputs!$B$38)*G979+SQRT(1-Inputs!$B$38)*_xlfn.NORM.S.INV(RAND())</f>
        <v>1.2353062368304299</v>
      </c>
      <c r="AD979" s="24">
        <f ca="1">SQRT(Inputs!$B$38)*H979+SQRT(1-Inputs!$B$38)*_xlfn.NORM.S.INV(RAND())</f>
        <v>0.45980886408425625</v>
      </c>
      <c r="AE979" s="24">
        <f ca="1">SQRT(Inputs!$B$38)*I979+SQRT(1-Inputs!$B$38)*_xlfn.NORM.S.INV(RAND())</f>
        <v>0.36921443392896197</v>
      </c>
      <c r="AF979" s="24">
        <f ca="1">SQRT(Inputs!$B$38)*J979+SQRT(1-Inputs!$B$38)*_xlfn.NORM.S.INV(RAND())</f>
        <v>-0.63671458640978551</v>
      </c>
      <c r="AG979" s="24">
        <f ca="1">SQRT(Inputs!$B$38)*K979+SQRT(1-Inputs!$B$38)*_xlfn.NORM.S.INV(RAND())</f>
        <v>-0.78199279415523781</v>
      </c>
      <c r="AH979" s="24">
        <f ca="1">SQRT(Inputs!$B$38)*L979+SQRT(1-Inputs!$B$38)*_xlfn.NORM.S.INV(RAND())</f>
        <v>0.49632036340492403</v>
      </c>
      <c r="AI979" s="24">
        <f ca="1">SQRT(Inputs!$B$38)*M979+SQRT(1-Inputs!$B$38)*_xlfn.NORM.S.INV(RAND())</f>
        <v>0.28341294682944046</v>
      </c>
      <c r="AJ979" s="24">
        <f ca="1">SQRT(Inputs!$B$38)*C979+SQRT(1-Inputs!$B$38)*_xlfn.NORM.S.INV(RAND())</f>
        <v>-1.2158820587965025</v>
      </c>
      <c r="AK979" s="24">
        <f ca="1">SQRT(Inputs!$B$38)*D979+SQRT(1-Inputs!$B$38)*_xlfn.NORM.S.INV(RAND())</f>
        <v>0.39361800960787219</v>
      </c>
      <c r="AL979" s="24">
        <f ca="1">SQRT(Inputs!$B$38)*E979+SQRT(1-Inputs!$B$38)*_xlfn.NORM.S.INV(RAND())</f>
        <v>0.80593489128292894</v>
      </c>
      <c r="AM979" s="24">
        <f ca="1">SQRT(Inputs!$B$38)*F979+SQRT(1-Inputs!$B$38)*_xlfn.NORM.S.INV(RAND())</f>
        <v>-0.40057888894235261</v>
      </c>
      <c r="AN979" s="24">
        <f ca="1">SQRT(Inputs!$B$38)*G979+SQRT(1-Inputs!$B$38)*_xlfn.NORM.S.INV(RAND())</f>
        <v>0.89442390991395182</v>
      </c>
      <c r="AO979" s="24">
        <f ca="1">SQRT(Inputs!$B$38)*H979+SQRT(1-Inputs!$B$38)*_xlfn.NORM.S.INV(RAND())</f>
        <v>-0.46794991469343611</v>
      </c>
      <c r="AP979" s="24">
        <f ca="1">SQRT(Inputs!$B$38)*I979+SQRT(1-Inputs!$B$38)*_xlfn.NORM.S.INV(RAND())</f>
        <v>0.37419580844732525</v>
      </c>
      <c r="AQ979" s="24">
        <f ca="1">SQRT(Inputs!$B$38)*J979+SQRT(1-Inputs!$B$38)*_xlfn.NORM.S.INV(RAND())</f>
        <v>-0.35306378661111537</v>
      </c>
      <c r="AR979" s="24">
        <f ca="1">SQRT(Inputs!$B$38)*K979+SQRT(1-Inputs!$B$38)*_xlfn.NORM.S.INV(RAND())</f>
        <v>2.3861323582041143</v>
      </c>
      <c r="AS979" s="24">
        <f ca="1">SQRT(Inputs!$B$38)*L979+SQRT(1-Inputs!$B$38)*_xlfn.NORM.S.INV(RAND())</f>
        <v>0.85968662262420892</v>
      </c>
      <c r="AT979" s="24">
        <f ca="1">SQRT(Inputs!$B$38)*M979+SQRT(1-Inputs!$B$38)*_xlfn.NORM.S.INV(RAND())</f>
        <v>1.3311977544307023</v>
      </c>
      <c r="AU979" s="15">
        <f ca="1">Inputs!$B$6*EXP($B$8-0.5*C$5^2+C$5*N979)</f>
        <v>5076.104152667057</v>
      </c>
      <c r="AV979" s="15">
        <f t="shared" ca="1" si="547"/>
        <v>5049.4251680648749</v>
      </c>
      <c r="AW979" s="15">
        <f t="shared" ca="1" si="548"/>
        <v>5203.4228416764327</v>
      </c>
      <c r="AX979" s="15">
        <f t="shared" ca="1" si="549"/>
        <v>7111.4566344903533</v>
      </c>
      <c r="AY979" s="15">
        <f t="shared" ca="1" si="550"/>
        <v>10086.660855356176</v>
      </c>
      <c r="AZ979" s="15">
        <f t="shared" ca="1" si="551"/>
        <v>13621.65788062655</v>
      </c>
      <c r="BA979" s="15">
        <f t="shared" ca="1" si="552"/>
        <v>17071.562615474209</v>
      </c>
      <c r="BB979" s="15">
        <f t="shared" ca="1" si="553"/>
        <v>22851.7168138329</v>
      </c>
      <c r="BC979" s="15">
        <f t="shared" ca="1" si="554"/>
        <v>27631.355546538369</v>
      </c>
      <c r="BD979" s="15">
        <f t="shared" ca="1" si="555"/>
        <v>36495.617873076189</v>
      </c>
      <c r="BE979" s="15">
        <f t="shared" ca="1" si="556"/>
        <v>46177.75429920094</v>
      </c>
      <c r="BF979" s="15">
        <f ca="1">Inputs!$B$13*EXP($B$9-0.5*C$6^2+C$6*Y979)</f>
        <v>14307.085985432035</v>
      </c>
      <c r="BG979" s="15">
        <f t="shared" ca="1" si="557"/>
        <v>18850.321041808482</v>
      </c>
      <c r="BH979" s="15">
        <f t="shared" ca="1" si="558"/>
        <v>21294.064093202214</v>
      </c>
      <c r="BI979" s="15">
        <f t="shared" ca="1" si="559"/>
        <v>27463.41833678219</v>
      </c>
      <c r="BJ979" s="15">
        <f t="shared" ca="1" si="560"/>
        <v>40230.381024025221</v>
      </c>
      <c r="BK979" s="15">
        <f t="shared" ca="1" si="561"/>
        <v>52564.843806974073</v>
      </c>
      <c r="BL979" s="15">
        <f t="shared" ca="1" si="562"/>
        <v>67734.137920202775</v>
      </c>
      <c r="BM979" s="15">
        <f t="shared" ca="1" si="563"/>
        <v>76927.946018050294</v>
      </c>
      <c r="BN979" s="15">
        <f t="shared" ca="1" si="564"/>
        <v>86148.348080006122</v>
      </c>
      <c r="BO979" s="15">
        <f t="shared" ca="1" si="565"/>
        <v>112291.70100177724</v>
      </c>
      <c r="BP979" s="15">
        <f t="shared" ca="1" si="566"/>
        <v>142719.94113436437</v>
      </c>
      <c r="BQ979" s="15">
        <f ca="1">Inputs!$B$20*EXP($B$10-0.5*C$7^2+C$7*AJ979)</f>
        <v>2786.8755380411089</v>
      </c>
      <c r="BR979" s="15">
        <f t="shared" ca="1" si="567"/>
        <v>4284.9454435762773</v>
      </c>
      <c r="BS979" s="15">
        <f t="shared" ca="1" si="568"/>
        <v>7396.0195747221242</v>
      </c>
      <c r="BT979" s="15">
        <f t="shared" ca="1" si="569"/>
        <v>9180.2840882288674</v>
      </c>
      <c r="BU979" s="15">
        <f t="shared" ca="1" si="570"/>
        <v>15796.953782187218</v>
      </c>
      <c r="BV979" s="15">
        <f t="shared" ca="1" si="571"/>
        <v>19778.96532353188</v>
      </c>
      <c r="BW979" s="15">
        <f t="shared" ca="1" si="572"/>
        <v>29875.227468183639</v>
      </c>
      <c r="BX979" s="15">
        <f t="shared" ca="1" si="573"/>
        <v>38929.977397506402</v>
      </c>
      <c r="BY979" s="15">
        <f t="shared" ca="1" si="574"/>
        <v>86107.642193484367</v>
      </c>
      <c r="BZ979" s="15">
        <f t="shared" ca="1" si="575"/>
        <v>141507.15159108647</v>
      </c>
      <c r="CA979" s="15">
        <f t="shared" ca="1" si="576"/>
        <v>251822.98852969171</v>
      </c>
      <c r="CB979" s="15">
        <f ca="1">(AU979*DCF!C$10-DCF!C$5*MAX(AU979*DCF!C$10,0)-MAX(AU979-Inputs!$B$6,0)/Inputs!$B$10)*DCF!C$6</f>
        <v>1042.262427752823</v>
      </c>
      <c r="CC979" s="15">
        <f ca="1">(AV979*DCF!D$10-DCF!D$5*MAX(AV979*DCF!D$10,0)-MAX(AV979-AU979,0)/Inputs!$B$10)*DCF!D$6</f>
        <v>1230.7631759831963</v>
      </c>
      <c r="CD979" s="15">
        <f ca="1">(AW979*DCF!E$10-DCF!E$5*MAX(AW979*DCF!E$10,0)-MAX(AW979-AV979,0)/Inputs!$B$10)*DCF!E$6</f>
        <v>1166.7008492234993</v>
      </c>
      <c r="CE979" s="15">
        <f ca="1">(AX979*DCF!F$10-DCF!F$5*MAX(AX979*DCF!F$10,0)-MAX(AX979-AW979,0)/Inputs!$B$10)*DCF!F$6</f>
        <v>1155.4051233212429</v>
      </c>
      <c r="CF979" s="15">
        <f ca="1">(AY979*DCF!G$10-DCF!G$5*MAX(AY979*DCF!G$10,0)-MAX(AY979-AX979,0)/Inputs!$B$10)*DCF!G$6</f>
        <v>1506.3684074525422</v>
      </c>
      <c r="CG979" s="15">
        <f ca="1">(AZ979*DCF!H$10-DCF!H$5*MAX(AZ979*DCF!H$10,0)-MAX(AZ979-AY979,0)/Inputs!$B$10)*DCF!H$6</f>
        <v>2016.9525530547628</v>
      </c>
      <c r="CH979" s="15">
        <f ca="1">(BA979*DCF!I$10-DCF!I$5*MAX(BA979*DCF!I$10,0)-MAX(BA979-AZ979,0)/Inputs!$B$10)*DCF!I$6</f>
        <v>2552.4464670939574</v>
      </c>
      <c r="CI979" s="15">
        <f ca="1">(BB979*DCF!J$10-DCF!J$5*MAX(BB979*DCF!J$10,0)-MAX(BB979-BA979,0)/Inputs!$B$10)*DCF!J$6</f>
        <v>3045.5205091831554</v>
      </c>
      <c r="CJ979" s="15">
        <f ca="1">(BC979*DCF!K$10-DCF!K$5*MAX(BC979*DCF!K$10,0)-MAX(BC979-BB979,0)/Inputs!$B$10)*DCF!K$6</f>
        <v>3779.1278177613058</v>
      </c>
      <c r="CK979" s="15">
        <f ca="1">(BD979*DCF!L$10-DCF!L$5*MAX(BD979*DCF!L$10,0)-MAX(BD979-BC979,0)/Inputs!$B$10)*DCF!L$6</f>
        <v>4357.9405309952817</v>
      </c>
      <c r="CL979" s="15">
        <f ca="1">(BE979*DCF!M$10-DCF!M$5*MAX(BE979*DCF!M$10,0)-MAX(BE979-BD979,0)/Inputs!$B$10)*DCF!M$6</f>
        <v>5359.6437480112681</v>
      </c>
      <c r="CM979" s="15">
        <f ca="1">(BF979*DCF!C$28-DCF!C$5*MAX(BF979*DCF!C$28,0)-MAX(BF979-Inputs!$B$13,0)/Inputs!$B$17)*DCF!C$6</f>
        <v>3692.0440609113921</v>
      </c>
      <c r="CN979" s="15">
        <f ca="1">(BG979*DCF!D$28-DCF!D$5*MAX(BG979*DCF!D$28,0)-MAX(BG979-BF979,0)/Inputs!$B$17)*DCF!D$6</f>
        <v>4582.5739639022158</v>
      </c>
      <c r="CO979" s="15">
        <f ca="1">(BH979*DCF!E$28-DCF!E$5*MAX(BH979*DCF!E$28,0)-MAX(BH979-BG979,0)/Inputs!$B$17)*DCF!E$6</f>
        <v>5549.2300049041523</v>
      </c>
      <c r="CP979" s="15">
        <f ca="1">(BI979*DCF!F$28-DCF!F$5*MAX(BI979*DCF!F$28,0)-MAX(BI979-BH979,0)/Inputs!$B$17)*DCF!F$6</f>
        <v>6332.3662141845525</v>
      </c>
      <c r="CQ979" s="15">
        <f ca="1">(BJ979*DCF!G$28-DCF!G$5*MAX(BJ979*DCF!G$28,0)-MAX(BJ979-BI979,0)/Inputs!$B$17)*DCF!G$6</f>
        <v>8290.8005819018344</v>
      </c>
      <c r="CR979" s="15">
        <f ca="1">(BK979*DCF!H$28-DCF!H$5*MAX(BK979*DCF!H$28,0)-MAX(BK979-BJ979,0)/Inputs!$B$17)*DCF!H$6</f>
        <v>11083.436439451552</v>
      </c>
      <c r="CS979" s="15">
        <f ca="1">(BL979*DCF!I$28-DCF!I$5*MAX(BL979*DCF!I$28,0)-MAX(BL979-BK979,0)/Inputs!$B$17)*DCF!I$6</f>
        <v>13750.62949339333</v>
      </c>
      <c r="CT979" s="15">
        <f ca="1">(BM979*DCF!J$28-DCF!J$5*MAX(BM979*DCF!J$28,0)-MAX(BM979-BL979,0)/Inputs!$B$17)*DCF!J$6</f>
        <v>15942.294393826183</v>
      </c>
      <c r="CU979" s="15">
        <f ca="1">(BN979*DCF!K$28-DCF!K$5*MAX(BN979*DCF!K$28,0)-MAX(BN979-BM979,0)/Inputs!$B$17)*DCF!K$6</f>
        <v>17063.710227579926</v>
      </c>
      <c r="CV979" s="15">
        <f ca="1">(BO979*DCF!L$28-DCF!L$5*MAX(BO979*DCF!L$28,0)-MAX(BO979-BN979,0)/Inputs!$B$17)*DCF!L$6</f>
        <v>19446.387361698969</v>
      </c>
      <c r="CW979" s="15">
        <f ca="1">(BP979*DCF!M$28-DCF!M$5*MAX(BP979*DCF!M$28,0)-MAX(BP979-BO979,0)/Inputs!$B$17)*DCF!M$6</f>
        <v>23672.233414646307</v>
      </c>
      <c r="CX979" s="15">
        <f ca="1">(BQ979*DCF!C$46-DCF!C$5*MAX(BQ979*DCF!C$46,0)-MAX(BQ979-Inputs!$B$20,0)/Inputs!$B$24)*DCF!C$6</f>
        <v>-643.6202166376695</v>
      </c>
      <c r="CY979" s="15">
        <f ca="1">(BR979*DCF!D$46-DCF!D$5*MAX(BR979*DCF!D$46,0)-MAX(BR979-BQ979,0)/Inputs!$B$24)*DCF!D$6</f>
        <v>-1370.5542545816252</v>
      </c>
      <c r="CZ979" s="15">
        <f ca="1">(BS979*DCF!E$46-DCF!E$5*MAX(BS979*DCF!E$46,0)-MAX(BS979-BR979,0)/Inputs!$B$24)*DCF!E$6</f>
        <v>-2100.8919681286361</v>
      </c>
      <c r="DA979" s="15">
        <f ca="1">(BT979*DCF!F$46-DCF!F$5*MAX(BT979*DCF!F$46,0)-MAX(BT979-BS979,0)/Inputs!$B$24)*DCF!F$6</f>
        <v>-1318.2734437602599</v>
      </c>
      <c r="DB979" s="15">
        <f ca="1">(BU979*DCF!G$46-DCF!G$5*MAX(BU979*DCF!G$46,0)-MAX(BU979-BT979,0)/Inputs!$B$24)*DCF!G$6</f>
        <v>-2757.0952698799224</v>
      </c>
      <c r="DC979" s="15">
        <f ca="1">(BV979*DCF!H$46-DCF!H$5*MAX(BV979*DCF!H$46,0)-MAX(BV979-BU979,0)/Inputs!$B$24)*DCF!H$6</f>
        <v>-1237.3856882833447</v>
      </c>
      <c r="DD979" s="15">
        <f ca="1">(BW979*DCF!I$46-DCF!I$5*MAX(BW979*DCF!I$46,0)-MAX(BW979-BV979,0)/Inputs!$B$24)*DCF!I$6</f>
        <v>-2208.2663251505273</v>
      </c>
      <c r="DE979" s="15">
        <f ca="1">(BX979*DCF!J$46-DCF!J$5*MAX(BX979*DCF!J$46,0)-MAX(BX979-BW979,0)/Inputs!$B$24)*DCF!J$6</f>
        <v>-768.16688165883022</v>
      </c>
      <c r="DF979" s="15">
        <f ca="1">(BY979*DCF!K$46-DCF!K$5*MAX(BY979*DCF!K$46,0)-MAX(BY979-BX979,0)/Inputs!$B$24)*DCF!K$6</f>
        <v>-6638.5155037634177</v>
      </c>
      <c r="DG979" s="15">
        <f ca="1">(BZ979*DCF!L$46-DCF!L$5*MAX(BZ979*DCF!L$46,0)-MAX(BZ979-BY979,0)/Inputs!$B$24)*DCF!L$6</f>
        <v>-2755.3577779100278</v>
      </c>
      <c r="DH979" s="15">
        <f ca="1">(CA979*DCF!M$46-DCF!M$5*MAX(CA979*DCF!M$46,0)-MAX(CA979-BZ979,0)/Inputs!$B$24)*DCF!M$6</f>
        <v>-3320.2757522723473</v>
      </c>
      <c r="DI979" s="15">
        <f ca="1">SUM(CB979:CL979)+BE979*DCF!M$10*(1+Inputs!$B$30)*(1-Inputs!$B$33)*(1-Inputs!$B$30/Inputs!$B$31)/(Inputs!$B$29-Inputs!$B$30)*DCF!M$6</f>
        <v>155726.43246209368</v>
      </c>
      <c r="DJ979" s="15">
        <f ca="1">SUM(CM979:CW979)+BP979*DCF!M$28*(1+Inputs!$B$30)*(1-Inputs!$B$33)*(1-Inputs!$B$30/Inputs!$B$31)/(Inputs!$B$29-Inputs!$B$30)*DCF!M$6</f>
        <v>658994.35076010379</v>
      </c>
      <c r="DK979" s="15">
        <f ca="1">SUM(CX979:DH979)+CA979*DCF!M$46*(1+Inputs!$B$30)*(1-Inputs!$B$33)*(1-Inputs!$B$30/Inputs!$B$31)/(Inputs!$B$29-Inputs!$B$30)*DCF!M$6</f>
        <v>364229.76752487122</v>
      </c>
      <c r="DM979" s="15">
        <f ca="1">DI979+DJ979+DK979+Inputs!$B$34+Inputs!$B$36-Inputs!$B$35</f>
        <v>1255801.5507470686</v>
      </c>
    </row>
    <row r="980" spans="1:117" x14ac:dyDescent="0.75">
      <c r="A980" s="11">
        <v>967</v>
      </c>
      <c r="C980" s="24">
        <f t="shared" ca="1" si="546"/>
        <v>-0.89188667150440193</v>
      </c>
      <c r="D980" s="24">
        <f t="shared" ca="1" si="546"/>
        <v>0.83129455150953147</v>
      </c>
      <c r="E980" s="24">
        <f t="shared" ca="1" si="546"/>
        <v>-0.16231672323220978</v>
      </c>
      <c r="F980" s="24">
        <f t="shared" ca="1" si="546"/>
        <v>0.94196604517049232</v>
      </c>
      <c r="G980" s="24">
        <f t="shared" ca="1" si="546"/>
        <v>1.3373090323962722</v>
      </c>
      <c r="H980" s="24">
        <f t="shared" ca="1" si="546"/>
        <v>1.6205587439909153</v>
      </c>
      <c r="I980" s="24">
        <f t="shared" ca="1" si="546"/>
        <v>1.3033255830897359</v>
      </c>
      <c r="J980" s="24">
        <f t="shared" ca="1" si="546"/>
        <v>-0.39066274669884377</v>
      </c>
      <c r="K980" s="24">
        <f t="shared" ca="1" si="546"/>
        <v>2.9669843130824449</v>
      </c>
      <c r="L980" s="24">
        <f t="shared" ca="1" si="546"/>
        <v>0.64168573438226972</v>
      </c>
      <c r="M980" s="24">
        <f t="shared" ca="1" si="546"/>
        <v>0.69199647359612682</v>
      </c>
      <c r="N980" s="24">
        <f ca="1">SQRT(Inputs!$B$38)*C980+SQRT(1-Inputs!$B$38)*_xlfn.NORM.S.INV(RAND())</f>
        <v>-1.2045159051657661</v>
      </c>
      <c r="O980" s="24">
        <f ca="1">SQRT(Inputs!$B$38)*D980+SQRT(1-Inputs!$B$38)*_xlfn.NORM.S.INV(RAND())</f>
        <v>1.3113742087677915</v>
      </c>
      <c r="P980" s="24">
        <f ca="1">SQRT(Inputs!$B$38)*E980+SQRT(1-Inputs!$B$38)*_xlfn.NORM.S.INV(RAND())</f>
        <v>0.67976243774710166</v>
      </c>
      <c r="Q980" s="24">
        <f ca="1">SQRT(Inputs!$B$38)*F980+SQRT(1-Inputs!$B$38)*_xlfn.NORM.S.INV(RAND())</f>
        <v>0.25396811022609989</v>
      </c>
      <c r="R980" s="24">
        <f ca="1">SQRT(Inputs!$B$38)*G980+SQRT(1-Inputs!$B$38)*_xlfn.NORM.S.INV(RAND())</f>
        <v>0.64282074316751381</v>
      </c>
      <c r="S980" s="24">
        <f ca="1">SQRT(Inputs!$B$38)*H980+SQRT(1-Inputs!$B$38)*_xlfn.NORM.S.INV(RAND())</f>
        <v>1.7326214947957919</v>
      </c>
      <c r="T980" s="24">
        <f ca="1">SQRT(Inputs!$B$38)*I980+SQRT(1-Inputs!$B$38)*_xlfn.NORM.S.INV(RAND())</f>
        <v>1.6721726564760084</v>
      </c>
      <c r="U980" s="24">
        <f ca="1">SQRT(Inputs!$B$38)*J980+SQRT(1-Inputs!$B$38)*_xlfn.NORM.S.INV(RAND())</f>
        <v>-0.44890553640679565</v>
      </c>
      <c r="V980" s="24">
        <f ca="1">SQRT(Inputs!$B$38)*K980+SQRT(1-Inputs!$B$38)*_xlfn.NORM.S.INV(RAND())</f>
        <v>1.0114423719947543</v>
      </c>
      <c r="W980" s="24">
        <f ca="1">SQRT(Inputs!$B$38)*L980+SQRT(1-Inputs!$B$38)*_xlfn.NORM.S.INV(RAND())</f>
        <v>-0.61909859869181227</v>
      </c>
      <c r="X980" s="24">
        <f ca="1">SQRT(Inputs!$B$38)*M980+SQRT(1-Inputs!$B$38)*_xlfn.NORM.S.INV(RAND())</f>
        <v>0.76446384508233944</v>
      </c>
      <c r="Y980" s="24">
        <f ca="1">SQRT(Inputs!$B$38)*C980+SQRT(1-Inputs!$B$38)*_xlfn.NORM.S.INV(RAND())</f>
        <v>-0.4590099306384085</v>
      </c>
      <c r="Z980" s="24">
        <f ca="1">SQRT(Inputs!$B$38)*D980+SQRT(1-Inputs!$B$38)*_xlfn.NORM.S.INV(RAND())</f>
        <v>1.2980378540169755</v>
      </c>
      <c r="AA980" s="24">
        <f ca="1">SQRT(Inputs!$B$38)*E980+SQRT(1-Inputs!$B$38)*_xlfn.NORM.S.INV(RAND())</f>
        <v>0.82572490323670278</v>
      </c>
      <c r="AB980" s="24">
        <f ca="1">SQRT(Inputs!$B$38)*F980+SQRT(1-Inputs!$B$38)*_xlfn.NORM.S.INV(RAND())</f>
        <v>-1.4463816583401536</v>
      </c>
      <c r="AC980" s="24">
        <f ca="1">SQRT(Inputs!$B$38)*G980+SQRT(1-Inputs!$B$38)*_xlfn.NORM.S.INV(RAND())</f>
        <v>1.8115036484746336</v>
      </c>
      <c r="AD980" s="24">
        <f ca="1">SQRT(Inputs!$B$38)*H980+SQRT(1-Inputs!$B$38)*_xlfn.NORM.S.INV(RAND())</f>
        <v>-0.11824337521143669</v>
      </c>
      <c r="AE980" s="24">
        <f ca="1">SQRT(Inputs!$B$38)*I980+SQRT(1-Inputs!$B$38)*_xlfn.NORM.S.INV(RAND())</f>
        <v>1.6861158931772147</v>
      </c>
      <c r="AF980" s="24">
        <f ca="1">SQRT(Inputs!$B$38)*J980+SQRT(1-Inputs!$B$38)*_xlfn.NORM.S.INV(RAND())</f>
        <v>-5.2794308078960794E-2</v>
      </c>
      <c r="AG980" s="24">
        <f ca="1">SQRT(Inputs!$B$38)*K980+SQRT(1-Inputs!$B$38)*_xlfn.NORM.S.INV(RAND())</f>
        <v>2.1290299746339802</v>
      </c>
      <c r="AH980" s="24">
        <f ca="1">SQRT(Inputs!$B$38)*L980+SQRT(1-Inputs!$B$38)*_xlfn.NORM.S.INV(RAND())</f>
        <v>0.4292095937913486</v>
      </c>
      <c r="AI980" s="24">
        <f ca="1">SQRT(Inputs!$B$38)*M980+SQRT(1-Inputs!$B$38)*_xlfn.NORM.S.INV(RAND())</f>
        <v>1.1111519302819139</v>
      </c>
      <c r="AJ980" s="24">
        <f ca="1">SQRT(Inputs!$B$38)*C980+SQRT(1-Inputs!$B$38)*_xlfn.NORM.S.INV(RAND())</f>
        <v>0.94319604974714166</v>
      </c>
      <c r="AK980" s="24">
        <f ca="1">SQRT(Inputs!$B$38)*D980+SQRT(1-Inputs!$B$38)*_xlfn.NORM.S.INV(RAND())</f>
        <v>-1.0386419737543278</v>
      </c>
      <c r="AL980" s="24">
        <f ca="1">SQRT(Inputs!$B$38)*E980+SQRT(1-Inputs!$B$38)*_xlfn.NORM.S.INV(RAND())</f>
        <v>0.23429053525696825</v>
      </c>
      <c r="AM980" s="24">
        <f ca="1">SQRT(Inputs!$B$38)*F980+SQRT(1-Inputs!$B$38)*_xlfn.NORM.S.INV(RAND())</f>
        <v>0.15918165872393031</v>
      </c>
      <c r="AN980" s="24">
        <f ca="1">SQRT(Inputs!$B$38)*G980+SQRT(1-Inputs!$B$38)*_xlfn.NORM.S.INV(RAND())</f>
        <v>-0.61063049899204958</v>
      </c>
      <c r="AO980" s="24">
        <f ca="1">SQRT(Inputs!$B$38)*H980+SQRT(1-Inputs!$B$38)*_xlfn.NORM.S.INV(RAND())</f>
        <v>0.13615171333371312</v>
      </c>
      <c r="AP980" s="24">
        <f ca="1">SQRT(Inputs!$B$38)*I980+SQRT(1-Inputs!$B$38)*_xlfn.NORM.S.INV(RAND())</f>
        <v>1.3090667162188394</v>
      </c>
      <c r="AQ980" s="24">
        <f ca="1">SQRT(Inputs!$B$38)*J980+SQRT(1-Inputs!$B$38)*_xlfn.NORM.S.INV(RAND())</f>
        <v>3.7090096490855484E-2</v>
      </c>
      <c r="AR980" s="24">
        <f ca="1">SQRT(Inputs!$B$38)*K980+SQRT(1-Inputs!$B$38)*_xlfn.NORM.S.INV(RAND())</f>
        <v>2.6615021567826824</v>
      </c>
      <c r="AS980" s="24">
        <f ca="1">SQRT(Inputs!$B$38)*L980+SQRT(1-Inputs!$B$38)*_xlfn.NORM.S.INV(RAND())</f>
        <v>0.9033820187120094</v>
      </c>
      <c r="AT980" s="24">
        <f ca="1">SQRT(Inputs!$B$38)*M980+SQRT(1-Inputs!$B$38)*_xlfn.NORM.S.INV(RAND())</f>
        <v>-0.81834177186229595</v>
      </c>
      <c r="AU980" s="15">
        <f ca="1">Inputs!$B$6*EXP($B$8-0.5*C$5^2+C$5*N980)</f>
        <v>4083.1895823463969</v>
      </c>
      <c r="AV980" s="15">
        <f t="shared" ca="1" si="547"/>
        <v>6027.1562788555448</v>
      </c>
      <c r="AW980" s="15">
        <f t="shared" ca="1" si="548"/>
        <v>8054.7185537601472</v>
      </c>
      <c r="AX980" s="15">
        <f t="shared" ca="1" si="549"/>
        <v>10151.028392607663</v>
      </c>
      <c r="AY980" s="15">
        <f t="shared" ca="1" si="550"/>
        <v>13372.777462875985</v>
      </c>
      <c r="AZ980" s="15">
        <f t="shared" ca="1" si="551"/>
        <v>19793.336244154267</v>
      </c>
      <c r="BA980" s="15">
        <f t="shared" ca="1" si="552"/>
        <v>28854.607088505672</v>
      </c>
      <c r="BB980" s="15">
        <f t="shared" ca="1" si="553"/>
        <v>33773.183020951867</v>
      </c>
      <c r="BC980" s="15">
        <f t="shared" ca="1" si="554"/>
        <v>45605.785473814911</v>
      </c>
      <c r="BD980" s="15">
        <f t="shared" ca="1" si="555"/>
        <v>52727.963588001985</v>
      </c>
      <c r="BE980" s="15">
        <f t="shared" ca="1" si="556"/>
        <v>69270.409020275387</v>
      </c>
      <c r="BF980" s="15">
        <f ca="1">Inputs!$B$13*EXP($B$9-0.5*C$6^2+C$6*Y980)</f>
        <v>12627.996500550835</v>
      </c>
      <c r="BG980" s="15">
        <f t="shared" ca="1" si="557"/>
        <v>19451.921109731706</v>
      </c>
      <c r="BH980" s="15">
        <f t="shared" ca="1" si="558"/>
        <v>27254.993531846208</v>
      </c>
      <c r="BI980" s="15">
        <f t="shared" ca="1" si="559"/>
        <v>26705.178980806209</v>
      </c>
      <c r="BJ980" s="15">
        <f t="shared" ca="1" si="560"/>
        <v>42507.536054389187</v>
      </c>
      <c r="BK980" s="15">
        <f t="shared" ca="1" si="561"/>
        <v>51336.834045303709</v>
      </c>
      <c r="BL980" s="15">
        <f t="shared" ca="1" si="562"/>
        <v>78461.707195390147</v>
      </c>
      <c r="BM980" s="15">
        <f t="shared" ca="1" si="563"/>
        <v>95815.897485825713</v>
      </c>
      <c r="BN980" s="15">
        <f t="shared" ca="1" si="564"/>
        <v>152090.40625051144</v>
      </c>
      <c r="BO980" s="15">
        <f t="shared" ca="1" si="565"/>
        <v>196704.64137643791</v>
      </c>
      <c r="BP980" s="15">
        <f t="shared" ca="1" si="566"/>
        <v>274586.8072152962</v>
      </c>
      <c r="BQ980" s="15">
        <f ca="1">Inputs!$B$20*EXP($B$10-0.5*C$7^2+C$7*AJ980)</f>
        <v>5993.6987988165274</v>
      </c>
      <c r="BR980" s="15">
        <f t="shared" ca="1" si="567"/>
        <v>5847.6408461042529</v>
      </c>
      <c r="BS980" s="15">
        <f t="shared" ca="1" si="568"/>
        <v>8565.0890092552982</v>
      </c>
      <c r="BT980" s="15">
        <f t="shared" ca="1" si="569"/>
        <v>12312.979541065139</v>
      </c>
      <c r="BU980" s="15">
        <f t="shared" ca="1" si="570"/>
        <v>14720.412270962201</v>
      </c>
      <c r="BV980" s="15">
        <f t="shared" ca="1" si="571"/>
        <v>21118.30575835226</v>
      </c>
      <c r="BW980" s="15">
        <f t="shared" ca="1" si="572"/>
        <v>38877.495544641461</v>
      </c>
      <c r="BX980" s="15">
        <f t="shared" ca="1" si="573"/>
        <v>54782.252357359481</v>
      </c>
      <c r="BY980" s="15">
        <f t="shared" ca="1" si="574"/>
        <v>127725.68976003124</v>
      </c>
      <c r="BZ980" s="15">
        <f t="shared" ca="1" si="575"/>
        <v>211594.07470533214</v>
      </c>
      <c r="CA980" s="15">
        <f t="shared" ca="1" si="576"/>
        <v>256998.68889719839</v>
      </c>
      <c r="CB980" s="15">
        <f ca="1">(AU980*DCF!C$10-DCF!C$5*MAX(AU980*DCF!C$10,0)-MAX(AU980-Inputs!$B$6,0)/Inputs!$B$10)*DCF!C$6</f>
        <v>1048.6003059658876</v>
      </c>
      <c r="CC980" s="15">
        <f ca="1">(AV980*DCF!D$10-DCF!D$5*MAX(AV980*DCF!D$10,0)-MAX(AV980-AU980,0)/Inputs!$B$10)*DCF!D$6</f>
        <v>995.09310860653932</v>
      </c>
      <c r="CD980" s="15">
        <f ca="1">(AW980*DCF!E$10-DCF!E$5*MAX(AW980*DCF!E$10,0)-MAX(AW980-AV980,0)/Inputs!$B$10)*DCF!E$6</f>
        <v>1403.0153046719201</v>
      </c>
      <c r="CE980" s="15">
        <f ca="1">(AX980*DCF!F$10-DCF!F$5*MAX(AX980*DCF!F$10,0)-MAX(AX980-AW980,0)/Inputs!$B$10)*DCF!F$6</f>
        <v>1779.7632167347576</v>
      </c>
      <c r="CF980" s="15">
        <f ca="1">(AY980*DCF!G$10-DCF!G$5*MAX(AY980*DCF!G$10,0)-MAX(AY980-AX980,0)/Inputs!$B$10)*DCF!G$6</f>
        <v>2136.0491946721745</v>
      </c>
      <c r="CG980" s="15">
        <f ca="1">(AZ980*DCF!H$10-DCF!H$5*MAX(AZ980*DCF!H$10,0)-MAX(AZ980-AY980,0)/Inputs!$B$10)*DCF!H$6</f>
        <v>2702.8051138532483</v>
      </c>
      <c r="CH980" s="15">
        <f ca="1">(BA980*DCF!I$10-DCF!I$5*MAX(BA980*DCF!I$10,0)-MAX(BA980-AZ980,0)/Inputs!$B$10)*DCF!I$6</f>
        <v>3784.3181990922817</v>
      </c>
      <c r="CI980" s="15">
        <f ca="1">(BB980*DCF!J$10-DCF!J$5*MAX(BB980*DCF!J$10,0)-MAX(BB980-BA980,0)/Inputs!$B$10)*DCF!J$6</f>
        <v>5050.2274401976556</v>
      </c>
      <c r="CJ980" s="15">
        <f ca="1">(BC980*DCF!K$10-DCF!K$5*MAX(BC980*DCF!K$10,0)-MAX(BC980-BB980,0)/Inputs!$B$10)*DCF!K$6</f>
        <v>5685.4148100587945</v>
      </c>
      <c r="CK980" s="15">
        <f ca="1">(BD980*DCF!L$10-DCF!L$5*MAX(BD980*DCF!L$10,0)-MAX(BD980-BC980,0)/Inputs!$B$10)*DCF!L$6</f>
        <v>7031.3666340231548</v>
      </c>
      <c r="CL980" s="15">
        <f ca="1">(BE980*DCF!M$10-DCF!M$5*MAX(BE980*DCF!M$10,0)-MAX(BE980-BD980,0)/Inputs!$B$10)*DCF!M$6</f>
        <v>7798.7787980766807</v>
      </c>
      <c r="CM980" s="15">
        <f ca="1">(BF980*DCF!C$28-DCF!C$5*MAX(BF980*DCF!C$28,0)-MAX(BF980-Inputs!$B$13,0)/Inputs!$B$17)*DCF!C$6</f>
        <v>3567.377443306219</v>
      </c>
      <c r="CN980" s="15">
        <f ca="1">(BG980*DCF!D$28-DCF!D$5*MAX(BG980*DCF!D$28,0)-MAX(BG980-BF980,0)/Inputs!$B$17)*DCF!D$6</f>
        <v>4273.1834087257284</v>
      </c>
      <c r="CO980" s="15">
        <f ca="1">(BH980*DCF!E$28-DCF!E$5*MAX(BH980*DCF!E$28,0)-MAX(BH980-BG980,0)/Inputs!$B$17)*DCF!E$6</f>
        <v>6181.2213159139546</v>
      </c>
      <c r="CP980" s="15">
        <f ca="1">(BI980*DCF!F$28-DCF!F$5*MAX(BI980*DCF!F$28,0)-MAX(BI980-BH980,0)/Inputs!$B$17)*DCF!F$6</f>
        <v>7249.7526558418831</v>
      </c>
      <c r="CQ980" s="15">
        <f ca="1">(BJ980*DCF!G$28-DCF!G$5*MAX(BJ980*DCF!G$28,0)-MAX(BJ980-BI980,0)/Inputs!$B$17)*DCF!G$6</f>
        <v>8371.1023815079734</v>
      </c>
      <c r="CR980" s="15">
        <f ca="1">(BK980*DCF!H$28-DCF!H$5*MAX(BK980*DCF!H$28,0)-MAX(BK980-BJ980,0)/Inputs!$B$17)*DCF!H$6</f>
        <v>11324.340318404396</v>
      </c>
      <c r="CS980" s="15">
        <f ca="1">(BL980*DCF!I$28-DCF!I$5*MAX(BL980*DCF!I$28,0)-MAX(BL980-BK980,0)/Inputs!$B$17)*DCF!I$6</f>
        <v>14557.257872432459</v>
      </c>
      <c r="CT980" s="15">
        <f ca="1">(BM980*DCF!J$28-DCF!J$5*MAX(BM980*DCF!J$28,0)-MAX(BM980-BL980,0)/Inputs!$B$17)*DCF!J$6</f>
        <v>19073.875563424084</v>
      </c>
      <c r="CU980" s="15">
        <f ca="1">(BN980*DCF!K$28-DCF!K$5*MAX(BN980*DCF!K$28,0)-MAX(BN980-BM980,0)/Inputs!$B$17)*DCF!K$6</f>
        <v>25226.065949638258</v>
      </c>
      <c r="CV980" s="15">
        <f ca="1">(BO980*DCF!L$28-DCF!L$5*MAX(BO980*DCF!L$28,0)-MAX(BO980-BN980,0)/Inputs!$B$17)*DCF!L$6</f>
        <v>34198.529662059736</v>
      </c>
      <c r="CW980" s="15">
        <f ca="1">(BP980*DCF!M$28-DCF!M$5*MAX(BP980*DCF!M$28,0)-MAX(BP980-BO980,0)/Inputs!$B$17)*DCF!M$6</f>
        <v>43522.791924813209</v>
      </c>
      <c r="CX980" s="15">
        <f ca="1">(BQ980*DCF!C$46-DCF!C$5*MAX(BQ980*DCF!C$46,0)-MAX(BQ980-Inputs!$B$20,0)/Inputs!$B$24)*DCF!C$6</f>
        <v>-2674.1562116511736</v>
      </c>
      <c r="CY980" s="15">
        <f ca="1">(BR980*DCF!D$46-DCF!D$5*MAX(BR980*DCF!D$46,0)-MAX(BR980-BQ980,0)/Inputs!$B$24)*DCF!D$6</f>
        <v>-998.05592368264854</v>
      </c>
      <c r="CZ980" s="15">
        <f ca="1">(BS980*DCF!E$46-DCF!E$5*MAX(BS980*DCF!E$46,0)-MAX(BS980-BR980,0)/Inputs!$B$24)*DCF!E$6</f>
        <v>-2083.9799440327351</v>
      </c>
      <c r="DA980" s="15">
        <f ca="1">(BT980*DCF!F$46-DCF!F$5*MAX(BT980*DCF!F$46,0)-MAX(BT980-BS980,0)/Inputs!$B$24)*DCF!F$6</f>
        <v>-2261.4344412651908</v>
      </c>
      <c r="DB980" s="15">
        <f ca="1">(BU980*DCF!G$46-DCF!G$5*MAX(BU980*DCF!G$46,0)-MAX(BU980-BT980,0)/Inputs!$B$24)*DCF!G$6</f>
        <v>-1304.9783900862155</v>
      </c>
      <c r="DC980" s="15">
        <f ca="1">(BV980*DCF!H$46-DCF!H$5*MAX(BV980*DCF!H$46,0)-MAX(BV980-BU980,0)/Inputs!$B$24)*DCF!H$6</f>
        <v>-1988.1062006626798</v>
      </c>
      <c r="DD980" s="15">
        <f ca="1">(BW980*DCF!I$46-DCF!I$5*MAX(BW980*DCF!I$46,0)-MAX(BW980-BV980,0)/Inputs!$B$24)*DCF!I$6</f>
        <v>-4200.0855362843058</v>
      </c>
      <c r="DE980" s="15">
        <f ca="1">(BX980*DCF!J$46-DCF!J$5*MAX(BX980*DCF!J$46,0)-MAX(BX980-BW980,0)/Inputs!$B$24)*DCF!J$6</f>
        <v>-1919.7177089715635</v>
      </c>
      <c r="DF980" s="15">
        <f ca="1">(BY980*DCF!K$46-DCF!K$5*MAX(BY980*DCF!K$46,0)-MAX(BY980-BX980,0)/Inputs!$B$24)*DCF!K$6</f>
        <v>-10573.081783539727</v>
      </c>
      <c r="DG980" s="15">
        <f ca="1">(BZ980*DCF!L$46-DCF!L$5*MAX(BZ980*DCF!L$46,0)-MAX(BZ980-BY980,0)/Inputs!$B$24)*DCF!L$6</f>
        <v>-4353.1739014345476</v>
      </c>
      <c r="DH980" s="15">
        <f ca="1">(CA980*DCF!M$46-DCF!M$5*MAX(CA980*DCF!M$46,0)-MAX(CA980-BZ980,0)/Inputs!$B$24)*DCF!M$6</f>
        <v>10655.572312271877</v>
      </c>
      <c r="DI980" s="15">
        <f ca="1">SUM(CB980:CL980)+BE980*DCF!M$10*(1+Inputs!$B$30)*(1-Inputs!$B$33)*(1-Inputs!$B$30/Inputs!$B$31)/(Inputs!$B$29-Inputs!$B$30)*DCF!M$6</f>
        <v>232195.89643570932</v>
      </c>
      <c r="DJ980" s="15">
        <f ca="1">SUM(CM980:CW980)+BP980*DCF!M$28*(1+Inputs!$B$30)*(1-Inputs!$B$33)*(1-Inputs!$B$30/Inputs!$B$31)/(Inputs!$B$29-Inputs!$B$30)*DCF!M$6</f>
        <v>1196450.4525157909</v>
      </c>
      <c r="DK980" s="15">
        <f ca="1">SUM(CX980:DH980)+CA980*DCF!M$46*(1+Inputs!$B$30)*(1-Inputs!$B$33)*(1-Inputs!$B$30/Inputs!$B$31)/(Inputs!$B$29-Inputs!$B$30)*DCF!M$6</f>
        <v>375649.21874662733</v>
      </c>
      <c r="DM980" s="15">
        <f ca="1">DI980+DJ980+DK980+Inputs!$B$34+Inputs!$B$36-Inputs!$B$35</f>
        <v>1881146.5676981276</v>
      </c>
    </row>
    <row r="981" spans="1:117" x14ac:dyDescent="0.75">
      <c r="A981" s="11">
        <v>968</v>
      </c>
      <c r="C981" s="24">
        <f t="shared" ca="1" si="546"/>
        <v>-0.50197120692710351</v>
      </c>
      <c r="D981" s="24">
        <f t="shared" ca="1" si="546"/>
        <v>-0.93231765577168824</v>
      </c>
      <c r="E981" s="24">
        <f t="shared" ca="1" si="546"/>
        <v>-0.47703205893823319</v>
      </c>
      <c r="F981" s="24">
        <f t="shared" ca="1" si="546"/>
        <v>-1.5760892115379135</v>
      </c>
      <c r="G981" s="24">
        <f t="shared" ca="1" si="546"/>
        <v>0.49126043640671108</v>
      </c>
      <c r="H981" s="24">
        <f t="shared" ca="1" si="546"/>
        <v>-0.15952463244193363</v>
      </c>
      <c r="I981" s="24">
        <f t="shared" ca="1" si="546"/>
        <v>-0.10652761636036777</v>
      </c>
      <c r="J981" s="24">
        <f t="shared" ca="1" si="546"/>
        <v>-0.32870022982940217</v>
      </c>
      <c r="K981" s="24">
        <f t="shared" ca="1" si="546"/>
        <v>-1.4508391677052719</v>
      </c>
      <c r="L981" s="24">
        <f t="shared" ca="1" si="546"/>
        <v>-0.54103544753499633</v>
      </c>
      <c r="M981" s="24">
        <f t="shared" ca="1" si="546"/>
        <v>-1.2718204751016107</v>
      </c>
      <c r="N981" s="24">
        <f ca="1">SQRT(Inputs!$B$38)*C981+SQRT(1-Inputs!$B$38)*_xlfn.NORM.S.INV(RAND())</f>
        <v>-1.0277826954252349</v>
      </c>
      <c r="O981" s="24">
        <f ca="1">SQRT(Inputs!$B$38)*D981+SQRT(1-Inputs!$B$38)*_xlfn.NORM.S.INV(RAND())</f>
        <v>0.60094805459237577</v>
      </c>
      <c r="P981" s="24">
        <f ca="1">SQRT(Inputs!$B$38)*E981+SQRT(1-Inputs!$B$38)*_xlfn.NORM.S.INV(RAND())</f>
        <v>-0.3842914380761408</v>
      </c>
      <c r="Q981" s="24">
        <f ca="1">SQRT(Inputs!$B$38)*F981+SQRT(1-Inputs!$B$38)*_xlfn.NORM.S.INV(RAND())</f>
        <v>-0.74523988197788338</v>
      </c>
      <c r="R981" s="24">
        <f ca="1">SQRT(Inputs!$B$38)*G981+SQRT(1-Inputs!$B$38)*_xlfn.NORM.S.INV(RAND())</f>
        <v>0.93690712417539479</v>
      </c>
      <c r="S981" s="24">
        <f ca="1">SQRT(Inputs!$B$38)*H981+SQRT(1-Inputs!$B$38)*_xlfn.NORM.S.INV(RAND())</f>
        <v>-0.63746133977108366</v>
      </c>
      <c r="T981" s="24">
        <f ca="1">SQRT(Inputs!$B$38)*I981+SQRT(1-Inputs!$B$38)*_xlfn.NORM.S.INV(RAND())</f>
        <v>-0.5092203035459737</v>
      </c>
      <c r="U981" s="24">
        <f ca="1">SQRT(Inputs!$B$38)*J981+SQRT(1-Inputs!$B$38)*_xlfn.NORM.S.INV(RAND())</f>
        <v>-0.26278814582636412</v>
      </c>
      <c r="V981" s="24">
        <f ca="1">SQRT(Inputs!$B$38)*K981+SQRT(1-Inputs!$B$38)*_xlfn.NORM.S.INV(RAND())</f>
        <v>0.41690562986269875</v>
      </c>
      <c r="W981" s="24">
        <f ca="1">SQRT(Inputs!$B$38)*L981+SQRT(1-Inputs!$B$38)*_xlfn.NORM.S.INV(RAND())</f>
        <v>0.30384915809627566</v>
      </c>
      <c r="X981" s="24">
        <f ca="1">SQRT(Inputs!$B$38)*M981+SQRT(1-Inputs!$B$38)*_xlfn.NORM.S.INV(RAND())</f>
        <v>0.51586587895330016</v>
      </c>
      <c r="Y981" s="24">
        <f ca="1">SQRT(Inputs!$B$38)*C981+SQRT(1-Inputs!$B$38)*_xlfn.NORM.S.INV(RAND())</f>
        <v>-0.24603453399234887</v>
      </c>
      <c r="Z981" s="24">
        <f ca="1">SQRT(Inputs!$B$38)*D981+SQRT(1-Inputs!$B$38)*_xlfn.NORM.S.INV(RAND())</f>
        <v>0.42241351663765325</v>
      </c>
      <c r="AA981" s="24">
        <f ca="1">SQRT(Inputs!$B$38)*E981+SQRT(1-Inputs!$B$38)*_xlfn.NORM.S.INV(RAND())</f>
        <v>-0.67256472959532565</v>
      </c>
      <c r="AB981" s="24">
        <f ca="1">SQRT(Inputs!$B$38)*F981+SQRT(1-Inputs!$B$38)*_xlfn.NORM.S.INV(RAND())</f>
        <v>-2.1631806723945504</v>
      </c>
      <c r="AC981" s="24">
        <f ca="1">SQRT(Inputs!$B$38)*G981+SQRT(1-Inputs!$B$38)*_xlfn.NORM.S.INV(RAND())</f>
        <v>0.88756832090168003</v>
      </c>
      <c r="AD981" s="24">
        <f ca="1">SQRT(Inputs!$B$38)*H981+SQRT(1-Inputs!$B$38)*_xlfn.NORM.S.INV(RAND())</f>
        <v>1.1065551891215839</v>
      </c>
      <c r="AE981" s="24">
        <f ca="1">SQRT(Inputs!$B$38)*I981+SQRT(1-Inputs!$B$38)*_xlfn.NORM.S.INV(RAND())</f>
        <v>-0.39870918369013186</v>
      </c>
      <c r="AF981" s="24">
        <f ca="1">SQRT(Inputs!$B$38)*J981+SQRT(1-Inputs!$B$38)*_xlfn.NORM.S.INV(RAND())</f>
        <v>-2.9545234074326354E-2</v>
      </c>
      <c r="AG981" s="24">
        <f ca="1">SQRT(Inputs!$B$38)*K981+SQRT(1-Inputs!$B$38)*_xlfn.NORM.S.INV(RAND())</f>
        <v>-1.2966255026421132</v>
      </c>
      <c r="AH981" s="24">
        <f ca="1">SQRT(Inputs!$B$38)*L981+SQRT(1-Inputs!$B$38)*_xlfn.NORM.S.INV(RAND())</f>
        <v>3.5957402687797513E-2</v>
      </c>
      <c r="AI981" s="24">
        <f ca="1">SQRT(Inputs!$B$38)*M981+SQRT(1-Inputs!$B$38)*_xlfn.NORM.S.INV(RAND())</f>
        <v>0.87494768690958358</v>
      </c>
      <c r="AJ981" s="24">
        <f ca="1">SQRT(Inputs!$B$38)*C981+SQRT(1-Inputs!$B$38)*_xlfn.NORM.S.INV(RAND())</f>
        <v>1.1108125437312515</v>
      </c>
      <c r="AK981" s="24">
        <f ca="1">SQRT(Inputs!$B$38)*D981+SQRT(1-Inputs!$B$38)*_xlfn.NORM.S.INV(RAND())</f>
        <v>0.78736811898239778</v>
      </c>
      <c r="AL981" s="24">
        <f ca="1">SQRT(Inputs!$B$38)*E981+SQRT(1-Inputs!$B$38)*_xlfn.NORM.S.INV(RAND())</f>
        <v>-1.5255591641932245</v>
      </c>
      <c r="AM981" s="24">
        <f ca="1">SQRT(Inputs!$B$38)*F981+SQRT(1-Inputs!$B$38)*_xlfn.NORM.S.INV(RAND())</f>
        <v>-0.8839840005002898</v>
      </c>
      <c r="AN981" s="24">
        <f ca="1">SQRT(Inputs!$B$38)*G981+SQRT(1-Inputs!$B$38)*_xlfn.NORM.S.INV(RAND())</f>
        <v>1.2808047431531548</v>
      </c>
      <c r="AO981" s="24">
        <f ca="1">SQRT(Inputs!$B$38)*H981+SQRT(1-Inputs!$B$38)*_xlfn.NORM.S.INV(RAND())</f>
        <v>1.061510786724128</v>
      </c>
      <c r="AP981" s="24">
        <f ca="1">SQRT(Inputs!$B$38)*I981+SQRT(1-Inputs!$B$38)*_xlfn.NORM.S.INV(RAND())</f>
        <v>0.61247991206660568</v>
      </c>
      <c r="AQ981" s="24">
        <f ca="1">SQRT(Inputs!$B$38)*J981+SQRT(1-Inputs!$B$38)*_xlfn.NORM.S.INV(RAND())</f>
        <v>1.2150875511374888</v>
      </c>
      <c r="AR981" s="24">
        <f ca="1">SQRT(Inputs!$B$38)*K981+SQRT(1-Inputs!$B$38)*_xlfn.NORM.S.INV(RAND())</f>
        <v>9.2998387674115834E-2</v>
      </c>
      <c r="AS981" s="24">
        <f ca="1">SQRT(Inputs!$B$38)*L981+SQRT(1-Inputs!$B$38)*_xlfn.NORM.S.INV(RAND())</f>
        <v>-0.4675928089504604</v>
      </c>
      <c r="AT981" s="24">
        <f ca="1">SQRT(Inputs!$B$38)*M981+SQRT(1-Inputs!$B$38)*_xlfn.NORM.S.INV(RAND())</f>
        <v>-1.4762206455446125</v>
      </c>
      <c r="AU981" s="15">
        <f ca="1">Inputs!$B$6*EXP($B$8-0.5*C$5^2+C$5*N981)</f>
        <v>4201.689858155687</v>
      </c>
      <c r="AV981" s="15">
        <f t="shared" ca="1" si="547"/>
        <v>5586.9206655995649</v>
      </c>
      <c r="AW981" s="15">
        <f t="shared" ca="1" si="548"/>
        <v>6468.1505471970813</v>
      </c>
      <c r="AX981" s="15">
        <f t="shared" ca="1" si="549"/>
        <v>7194.9055488713057</v>
      </c>
      <c r="AY981" s="15">
        <f t="shared" ca="1" si="550"/>
        <v>9809.6347935286503</v>
      </c>
      <c r="AZ981" s="15">
        <f t="shared" ca="1" si="551"/>
        <v>11184.144601670267</v>
      </c>
      <c r="BA981" s="15">
        <f t="shared" ca="1" si="552"/>
        <v>12976.208085355955</v>
      </c>
      <c r="BB981" s="15">
        <f t="shared" ca="1" si="553"/>
        <v>15474.012199124538</v>
      </c>
      <c r="BC981" s="15">
        <f t="shared" ca="1" si="554"/>
        <v>19729.972297174263</v>
      </c>
      <c r="BD981" s="15">
        <f t="shared" ca="1" si="555"/>
        <v>24867.875410880017</v>
      </c>
      <c r="BE981" s="15">
        <f t="shared" ca="1" si="556"/>
        <v>31938.313161331316</v>
      </c>
      <c r="BF981" s="15">
        <f ca="1">Inputs!$B$13*EXP($B$9-0.5*C$6^2+C$6*Y981)</f>
        <v>13172.590244668514</v>
      </c>
      <c r="BG981" s="15">
        <f t="shared" ca="1" si="557"/>
        <v>17325.362322121004</v>
      </c>
      <c r="BH981" s="15">
        <f t="shared" ca="1" si="558"/>
        <v>18934.013429011444</v>
      </c>
      <c r="BI981" s="15">
        <f t="shared" ca="1" si="559"/>
        <v>16614.094331917255</v>
      </c>
      <c r="BJ981" s="15">
        <f t="shared" ca="1" si="560"/>
        <v>23147.669462194543</v>
      </c>
      <c r="BK981" s="15">
        <f t="shared" ca="1" si="561"/>
        <v>33028.451520070252</v>
      </c>
      <c r="BL981" s="15">
        <f t="shared" ca="1" si="562"/>
        <v>38528.401002854174</v>
      </c>
      <c r="BM981" s="15">
        <f t="shared" ca="1" si="563"/>
        <v>47186.212900965496</v>
      </c>
      <c r="BN981" s="15">
        <f t="shared" ca="1" si="564"/>
        <v>49681.46191793061</v>
      </c>
      <c r="BO981" s="15">
        <f t="shared" ca="1" si="565"/>
        <v>61383.94608231834</v>
      </c>
      <c r="BP981" s="15">
        <f t="shared" ca="1" si="566"/>
        <v>83425.279773735005</v>
      </c>
      <c r="BQ981" s="15">
        <f ca="1">Inputs!$B$20*EXP($B$10-0.5*C$7^2+C$7*AJ981)</f>
        <v>6360.833268747946</v>
      </c>
      <c r="BR981" s="15">
        <f t="shared" ca="1" si="567"/>
        <v>11082.788071730409</v>
      </c>
      <c r="BS981" s="15">
        <f t="shared" ca="1" si="568"/>
        <v>9792.4878494400109</v>
      </c>
      <c r="BT981" s="15">
        <f t="shared" ca="1" si="569"/>
        <v>10707.22759830506</v>
      </c>
      <c r="BU981" s="15">
        <f t="shared" ca="1" si="570"/>
        <v>20230.077425170843</v>
      </c>
      <c r="BV981" s="15">
        <f t="shared" ca="1" si="571"/>
        <v>35750.264011009749</v>
      </c>
      <c r="BW981" s="15">
        <f t="shared" ca="1" si="572"/>
        <v>56792.309039499523</v>
      </c>
      <c r="BX981" s="15">
        <f t="shared" ca="1" si="573"/>
        <v>101342.88249951105</v>
      </c>
      <c r="BY981" s="15">
        <f t="shared" ca="1" si="574"/>
        <v>144547.7654843046</v>
      </c>
      <c r="BZ981" s="15">
        <f t="shared" ca="1" si="575"/>
        <v>186114.71870329531</v>
      </c>
      <c r="CA981" s="15">
        <f t="shared" ca="1" si="576"/>
        <v>201111.39158912521</v>
      </c>
      <c r="CB981" s="15">
        <f ca="1">(AU981*DCF!C$10-DCF!C$5*MAX(AU981*DCF!C$10,0)-MAX(AU981-Inputs!$B$6,0)/Inputs!$B$10)*DCF!C$6</f>
        <v>1048.4971575290126</v>
      </c>
      <c r="CC981" s="15">
        <f ca="1">(AV981*DCF!D$10-DCF!D$5*MAX(AV981*DCF!D$10,0)-MAX(AV981-AU981,0)/Inputs!$B$10)*DCF!D$6</f>
        <v>1024.0217837653074</v>
      </c>
      <c r="CD981" s="15">
        <f ca="1">(AW981*DCF!E$10-DCF!E$5*MAX(AW981*DCF!E$10,0)-MAX(AW981-AV981,0)/Inputs!$B$10)*DCF!E$6</f>
        <v>1294.9035345135574</v>
      </c>
      <c r="CE981" s="15">
        <f ca="1">(AX981*DCF!F$10-DCF!F$5*MAX(AX981*DCF!F$10,0)-MAX(AX981-AW981,0)/Inputs!$B$10)*DCF!F$6</f>
        <v>1419.4167174395766</v>
      </c>
      <c r="CF981" s="15">
        <f ca="1">(AY981*DCF!G$10-DCF!G$5*MAX(AY981*DCF!G$10,0)-MAX(AY981-AX981,0)/Inputs!$B$10)*DCF!G$6</f>
        <v>1518.579519579647</v>
      </c>
      <c r="CG981" s="15">
        <f ca="1">(AZ981*DCF!H$10-DCF!H$5*MAX(AZ981*DCF!H$10,0)-MAX(AZ981-AY981,0)/Inputs!$B$10)*DCF!H$6</f>
        <v>1927.3408388171199</v>
      </c>
      <c r="CH981" s="15">
        <f ca="1">(BA981*DCF!I$10-DCF!I$5*MAX(BA981*DCF!I$10,0)-MAX(BA981-AZ981,0)/Inputs!$B$10)*DCF!I$6</f>
        <v>2076.3186441265721</v>
      </c>
      <c r="CI981" s="15">
        <f ca="1">(BB981*DCF!J$10-DCF!J$5*MAX(BB981*DCF!J$10,0)-MAX(BB981-BA981,0)/Inputs!$B$10)*DCF!J$6</f>
        <v>2276.8753451633947</v>
      </c>
      <c r="CJ981" s="15">
        <f ca="1">(BC981*DCF!K$10-DCF!K$5*MAX(BC981*DCF!K$10,0)-MAX(BC981-BB981,0)/Inputs!$B$10)*DCF!K$6</f>
        <v>2580.4390485565095</v>
      </c>
      <c r="CK981" s="15">
        <f ca="1">(BD981*DCF!L$10-DCF!L$5*MAX(BD981*DCF!L$10,0)-MAX(BD981-BC981,0)/Inputs!$B$10)*DCF!L$6</f>
        <v>3086.1344361607921</v>
      </c>
      <c r="CL981" s="15">
        <f ca="1">(BE981*DCF!M$10-DCF!M$5*MAX(BE981*DCF!M$10,0)-MAX(BE981-BD981,0)/Inputs!$B$10)*DCF!M$6</f>
        <v>3662.2697424305024</v>
      </c>
      <c r="CM981" s="15">
        <f ca="1">(BF981*DCF!C$28-DCF!C$5*MAX(BF981*DCF!C$28,0)-MAX(BF981-Inputs!$B$13,0)/Inputs!$B$17)*DCF!C$6</f>
        <v>3607.8116552165461</v>
      </c>
      <c r="CN981" s="15">
        <f ca="1">(BG981*DCF!D$28-DCF!D$5*MAX(BG981*DCF!D$28,0)-MAX(BG981-BF981,0)/Inputs!$B$17)*DCF!D$6</f>
        <v>4216.742105580438</v>
      </c>
      <c r="CO981" s="15">
        <f ca="1">(BH981*DCF!E$28-DCF!E$5*MAX(BH981*DCF!E$28,0)-MAX(BH981-BG981,0)/Inputs!$B$17)*DCF!E$6</f>
        <v>5045.4067600994495</v>
      </c>
      <c r="CP981" s="15">
        <f ca="1">(BI981*DCF!F$28-DCF!F$5*MAX(BI981*DCF!F$28,0)-MAX(BI981-BH981,0)/Inputs!$B$17)*DCF!F$6</f>
        <v>4510.2889815415292</v>
      </c>
      <c r="CQ981" s="15">
        <f ca="1">(BJ981*DCF!G$28-DCF!G$5*MAX(BJ981*DCF!G$28,0)-MAX(BJ981-BI981,0)/Inputs!$B$17)*DCF!G$6</f>
        <v>4906.9556697571816</v>
      </c>
      <c r="CR981" s="15">
        <f ca="1">(BK981*DCF!H$28-DCF!H$5*MAX(BK981*DCF!H$28,0)-MAX(BK981-BJ981,0)/Inputs!$B$17)*DCF!H$6</f>
        <v>6633.1042128770214</v>
      </c>
      <c r="CS981" s="15">
        <f ca="1">(BL981*DCF!I$28-DCF!I$5*MAX(BL981*DCF!I$28,0)-MAX(BL981-BK981,0)/Inputs!$B$17)*DCF!I$6</f>
        <v>8270.6591463652658</v>
      </c>
      <c r="CT981" s="15">
        <f ca="1">(BM981*DCF!J$28-DCF!J$5*MAX(BM981*DCF!J$28,0)-MAX(BM981-BL981,0)/Inputs!$B$17)*DCF!J$6</f>
        <v>9378.4875740753032</v>
      </c>
      <c r="CU981" s="15">
        <f ca="1">(BN981*DCF!K$28-DCF!K$5*MAX(BN981*DCF!K$28,0)-MAX(BN981-BM981,0)/Inputs!$B$17)*DCF!K$6</f>
        <v>10186.256979861702</v>
      </c>
      <c r="CV981" s="15">
        <f ca="1">(BO981*DCF!L$28-DCF!L$5*MAX(BO981*DCF!L$28,0)-MAX(BO981-BN981,0)/Inputs!$B$17)*DCF!L$6</f>
        <v>10923.230087765547</v>
      </c>
      <c r="CW981" s="15">
        <f ca="1">(BP981*DCF!M$28-DCF!M$5*MAX(BP981*DCF!M$28,0)-MAX(BP981-BO981,0)/Inputs!$B$17)*DCF!M$6</f>
        <v>13392.57595337059</v>
      </c>
      <c r="CX981" s="15">
        <f ca="1">(BQ981*DCF!C$46-DCF!C$5*MAX(BQ981*DCF!C$46,0)-MAX(BQ981-Inputs!$B$20,0)/Inputs!$B$24)*DCF!C$6</f>
        <v>-2928.5218952064292</v>
      </c>
      <c r="CY981" s="15">
        <f ca="1">(BR981*DCF!D$46-DCF!D$5*MAX(BR981*DCF!D$46,0)-MAX(BR981-BQ981,0)/Inputs!$B$24)*DCF!D$6</f>
        <v>-3906.3923885346348</v>
      </c>
      <c r="CZ981" s="15">
        <f ca="1">(BS981*DCF!E$46-DCF!E$5*MAX(BS981*DCF!E$46,0)-MAX(BS981-BR981,0)/Inputs!$B$24)*DCF!E$6</f>
        <v>-1157.9787381968174</v>
      </c>
      <c r="DA981" s="15">
        <f ca="1">(BT981*DCF!F$46-DCF!F$5*MAX(BT981*DCF!F$46,0)-MAX(BT981-BS981,0)/Inputs!$B$24)*DCF!F$6</f>
        <v>-1112.8536696566223</v>
      </c>
      <c r="DB981" s="15">
        <f ca="1">(BU981*DCF!G$46-DCF!G$5*MAX(BU981*DCF!G$46,0)-MAX(BU981-BT981,0)/Inputs!$B$24)*DCF!G$6</f>
        <v>-3883.7983680487146</v>
      </c>
      <c r="DC981" s="15">
        <f ca="1">(BV981*DCF!H$46-DCF!H$5*MAX(BV981*DCF!H$46,0)-MAX(BV981-BU981,0)/Inputs!$B$24)*DCF!H$6</f>
        <v>-4822.802887788509</v>
      </c>
      <c r="DD981" s="15">
        <f ca="1">(BW981*DCF!I$46-DCF!I$5*MAX(BW981*DCF!I$46,0)-MAX(BW981-BV981,0)/Inputs!$B$24)*DCF!I$6</f>
        <v>-4728.7167163323193</v>
      </c>
      <c r="DE981" s="15">
        <f ca="1">(BX981*DCF!J$46-DCF!J$5*MAX(BX981*DCF!J$46,0)-MAX(BX981-BW981,0)/Inputs!$B$24)*DCF!J$6</f>
        <v>-7563.0306363933123</v>
      </c>
      <c r="DF981" s="15">
        <f ca="1">(BY981*DCF!K$46-DCF!K$5*MAX(BY981*DCF!K$46,0)-MAX(BY981-BX981,0)/Inputs!$B$24)*DCF!K$6</f>
        <v>-2326.9951410732183</v>
      </c>
      <c r="DG981" s="15">
        <f ca="1">(BZ981*DCF!L$46-DCF!L$5*MAX(BZ981*DCF!L$46,0)-MAX(BZ981-BY981,0)/Inputs!$B$24)*DCF!L$6</f>
        <v>3458.5109474072151</v>
      </c>
      <c r="DH981" s="15">
        <f ca="1">(CA981*DCF!M$46-DCF!M$5*MAX(CA981*DCF!M$46,0)-MAX(CA981-BZ981,0)/Inputs!$B$24)*DCF!M$6</f>
        <v>12631.196206875093</v>
      </c>
      <c r="DI981" s="15">
        <f ca="1">SUM(CB981:CL981)+BE981*DCF!M$10*(1+Inputs!$B$30)*(1-Inputs!$B$33)*(1-Inputs!$B$30/Inputs!$B$31)/(Inputs!$B$29-Inputs!$B$30)*DCF!M$6</f>
        <v>110799.54463653587</v>
      </c>
      <c r="DJ981" s="15">
        <f ca="1">SUM(CM981:CW981)+BP981*DCF!M$28*(1+Inputs!$B$30)*(1-Inputs!$B$33)*(1-Inputs!$B$30/Inputs!$B$31)/(Inputs!$B$29-Inputs!$B$30)*DCF!M$6</f>
        <v>390636.39485374046</v>
      </c>
      <c r="DK981" s="15">
        <f ca="1">SUM(CX981:DH981)+CA981*DCF!M$46*(1+Inputs!$B$30)*(1-Inputs!$B$33)*(1-Inputs!$B$30/Inputs!$B$31)/(Inputs!$B$29-Inputs!$B$30)*DCF!M$6</f>
        <v>294600.65127714787</v>
      </c>
      <c r="DM981" s="15">
        <f ca="1">DI981+DJ981+DK981+Inputs!$B$34+Inputs!$B$36-Inputs!$B$35</f>
        <v>872887.5907674242</v>
      </c>
    </row>
    <row r="982" spans="1:117" x14ac:dyDescent="0.75">
      <c r="A982" s="11">
        <v>969</v>
      </c>
      <c r="C982" s="24">
        <f t="shared" ca="1" si="546"/>
        <v>-0.46538252711464534</v>
      </c>
      <c r="D982" s="24">
        <f t="shared" ca="1" si="546"/>
        <v>5.6936742218874271E-2</v>
      </c>
      <c r="E982" s="24">
        <f t="shared" ca="1" si="546"/>
        <v>-1.7591563547492237</v>
      </c>
      <c r="F982" s="24">
        <f t="shared" ca="1" si="546"/>
        <v>-1.2009188240404969</v>
      </c>
      <c r="G982" s="24">
        <f t="shared" ca="1" si="546"/>
        <v>0.2527105979608672</v>
      </c>
      <c r="H982" s="24">
        <f t="shared" ca="1" si="546"/>
        <v>0.86208953481279016</v>
      </c>
      <c r="I982" s="24">
        <f t="shared" ca="1" si="546"/>
        <v>-0.93191620752462756</v>
      </c>
      <c r="J982" s="24">
        <f t="shared" ca="1" si="546"/>
        <v>1.0839024034492073</v>
      </c>
      <c r="K982" s="24">
        <f t="shared" ca="1" si="546"/>
        <v>4.9246355838538938E-2</v>
      </c>
      <c r="L982" s="24">
        <f t="shared" ca="1" si="546"/>
        <v>-0.66332362190662042</v>
      </c>
      <c r="M982" s="24">
        <f t="shared" ca="1" si="546"/>
        <v>-0.90835817464472934</v>
      </c>
      <c r="N982" s="24">
        <f ca="1">SQRT(Inputs!$B$38)*C982+SQRT(1-Inputs!$B$38)*_xlfn.NORM.S.INV(RAND())</f>
        <v>0.75222966089994081</v>
      </c>
      <c r="O982" s="24">
        <f ca="1">SQRT(Inputs!$B$38)*D982+SQRT(1-Inputs!$B$38)*_xlfn.NORM.S.INV(RAND())</f>
        <v>-0.97433181949929981</v>
      </c>
      <c r="P982" s="24">
        <f ca="1">SQRT(Inputs!$B$38)*E982+SQRT(1-Inputs!$B$38)*_xlfn.NORM.S.INV(RAND())</f>
        <v>-1.0583677386704848E-2</v>
      </c>
      <c r="Q982" s="24">
        <f ca="1">SQRT(Inputs!$B$38)*F982+SQRT(1-Inputs!$B$38)*_xlfn.NORM.S.INV(RAND())</f>
        <v>-0.51488388152766484</v>
      </c>
      <c r="R982" s="24">
        <f ca="1">SQRT(Inputs!$B$38)*G982+SQRT(1-Inputs!$B$38)*_xlfn.NORM.S.INV(RAND())</f>
        <v>-0.40128564251816223</v>
      </c>
      <c r="S982" s="24">
        <f ca="1">SQRT(Inputs!$B$38)*H982+SQRT(1-Inputs!$B$38)*_xlfn.NORM.S.INV(RAND())</f>
        <v>1.4654745193069463</v>
      </c>
      <c r="T982" s="24">
        <f ca="1">SQRT(Inputs!$B$38)*I982+SQRT(1-Inputs!$B$38)*_xlfn.NORM.S.INV(RAND())</f>
        <v>-0.81166436708331113</v>
      </c>
      <c r="U982" s="24">
        <f ca="1">SQRT(Inputs!$B$38)*J982+SQRT(1-Inputs!$B$38)*_xlfn.NORM.S.INV(RAND())</f>
        <v>-0.92590664362001351</v>
      </c>
      <c r="V982" s="24">
        <f ca="1">SQRT(Inputs!$B$38)*K982+SQRT(1-Inputs!$B$38)*_xlfn.NORM.S.INV(RAND())</f>
        <v>0.9613360664761994</v>
      </c>
      <c r="W982" s="24">
        <f ca="1">SQRT(Inputs!$B$38)*L982+SQRT(1-Inputs!$B$38)*_xlfn.NORM.S.INV(RAND())</f>
        <v>-0.90823472277034256</v>
      </c>
      <c r="X982" s="24">
        <f ca="1">SQRT(Inputs!$B$38)*M982+SQRT(1-Inputs!$B$38)*_xlfn.NORM.S.INV(RAND())</f>
        <v>-0.39365155880802583</v>
      </c>
      <c r="Y982" s="24">
        <f ca="1">SQRT(Inputs!$B$38)*C982+SQRT(1-Inputs!$B$38)*_xlfn.NORM.S.INV(RAND())</f>
        <v>-1.021037102747512</v>
      </c>
      <c r="Z982" s="24">
        <f ca="1">SQRT(Inputs!$B$38)*D982+SQRT(1-Inputs!$B$38)*_xlfn.NORM.S.INV(RAND())</f>
        <v>-0.38397128222835658</v>
      </c>
      <c r="AA982" s="24">
        <f ca="1">SQRT(Inputs!$B$38)*E982+SQRT(1-Inputs!$B$38)*_xlfn.NORM.S.INV(RAND())</f>
        <v>-0.25505488620248107</v>
      </c>
      <c r="AB982" s="24">
        <f ca="1">SQRT(Inputs!$B$38)*F982+SQRT(1-Inputs!$B$38)*_xlfn.NORM.S.INV(RAND())</f>
        <v>-0.71461881449035314</v>
      </c>
      <c r="AC982" s="24">
        <f ca="1">SQRT(Inputs!$B$38)*G982+SQRT(1-Inputs!$B$38)*_xlfn.NORM.S.INV(RAND())</f>
        <v>-0.61931156714600077</v>
      </c>
      <c r="AD982" s="24">
        <f ca="1">SQRT(Inputs!$B$38)*H982+SQRT(1-Inputs!$B$38)*_xlfn.NORM.S.INV(RAND())</f>
        <v>-0.88956575717802233</v>
      </c>
      <c r="AE982" s="24">
        <f ca="1">SQRT(Inputs!$B$38)*I982+SQRT(1-Inputs!$B$38)*_xlfn.NORM.S.INV(RAND())</f>
        <v>-1.3378221404690973</v>
      </c>
      <c r="AF982" s="24">
        <f ca="1">SQRT(Inputs!$B$38)*J982+SQRT(1-Inputs!$B$38)*_xlfn.NORM.S.INV(RAND())</f>
        <v>1.7581025272987794</v>
      </c>
      <c r="AG982" s="24">
        <f ca="1">SQRT(Inputs!$B$38)*K982+SQRT(1-Inputs!$B$38)*_xlfn.NORM.S.INV(RAND())</f>
        <v>1.9647104694033894</v>
      </c>
      <c r="AH982" s="24">
        <f ca="1">SQRT(Inputs!$B$38)*L982+SQRT(1-Inputs!$B$38)*_xlfn.NORM.S.INV(RAND())</f>
        <v>-0.34101005855360433</v>
      </c>
      <c r="AI982" s="24">
        <f ca="1">SQRT(Inputs!$B$38)*M982+SQRT(1-Inputs!$B$38)*_xlfn.NORM.S.INV(RAND())</f>
        <v>1.2327608579083535</v>
      </c>
      <c r="AJ982" s="24">
        <f ca="1">SQRT(Inputs!$B$38)*C982+SQRT(1-Inputs!$B$38)*_xlfn.NORM.S.INV(RAND())</f>
        <v>0.17876542121655836</v>
      </c>
      <c r="AK982" s="24">
        <f ca="1">SQRT(Inputs!$B$38)*D982+SQRT(1-Inputs!$B$38)*_xlfn.NORM.S.INV(RAND())</f>
        <v>-0.2474577604698561</v>
      </c>
      <c r="AL982" s="24">
        <f ca="1">SQRT(Inputs!$B$38)*E982+SQRT(1-Inputs!$B$38)*_xlfn.NORM.S.INV(RAND())</f>
        <v>-1.9600283936158069</v>
      </c>
      <c r="AM982" s="24">
        <f ca="1">SQRT(Inputs!$B$38)*F982+SQRT(1-Inputs!$B$38)*_xlfn.NORM.S.INV(RAND())</f>
        <v>-1.3786898899094826</v>
      </c>
      <c r="AN982" s="24">
        <f ca="1">SQRT(Inputs!$B$38)*G982+SQRT(1-Inputs!$B$38)*_xlfn.NORM.S.INV(RAND())</f>
        <v>-0.18971359393327006</v>
      </c>
      <c r="AO982" s="24">
        <f ca="1">SQRT(Inputs!$B$38)*H982+SQRT(1-Inputs!$B$38)*_xlfn.NORM.S.INV(RAND())</f>
        <v>1.0670798343438892</v>
      </c>
      <c r="AP982" s="24">
        <f ca="1">SQRT(Inputs!$B$38)*I982+SQRT(1-Inputs!$B$38)*_xlfn.NORM.S.INV(RAND())</f>
        <v>-0.71007976900197045</v>
      </c>
      <c r="AQ982" s="24">
        <f ca="1">SQRT(Inputs!$B$38)*J982+SQRT(1-Inputs!$B$38)*_xlfn.NORM.S.INV(RAND())</f>
        <v>-0.21783142764732699</v>
      </c>
      <c r="AR982" s="24">
        <f ca="1">SQRT(Inputs!$B$38)*K982+SQRT(1-Inputs!$B$38)*_xlfn.NORM.S.INV(RAND())</f>
        <v>4.2368254886020168E-2</v>
      </c>
      <c r="AS982" s="24">
        <f ca="1">SQRT(Inputs!$B$38)*L982+SQRT(1-Inputs!$B$38)*_xlfn.NORM.S.INV(RAND())</f>
        <v>0.184195150173045</v>
      </c>
      <c r="AT982" s="24">
        <f ca="1">SQRT(Inputs!$B$38)*M982+SQRT(1-Inputs!$B$38)*_xlfn.NORM.S.INV(RAND())</f>
        <v>-1.1206403969753733</v>
      </c>
      <c r="AU982" s="15">
        <f ca="1">Inputs!$B$6*EXP($B$8-0.5*C$5^2+C$5*N982)</f>
        <v>5604.7971544015982</v>
      </c>
      <c r="AV982" s="15">
        <f t="shared" ca="1" si="547"/>
        <v>5911.7848272998963</v>
      </c>
      <c r="AW982" s="15">
        <f t="shared" ca="1" si="548"/>
        <v>7198.0911387663746</v>
      </c>
      <c r="AX982" s="15">
        <f t="shared" ca="1" si="549"/>
        <v>8240.6391641940718</v>
      </c>
      <c r="AY982" s="15">
        <f t="shared" ca="1" si="550"/>
        <v>9609.8148778893465</v>
      </c>
      <c r="AZ982" s="15">
        <f t="shared" ca="1" si="551"/>
        <v>13811.355398256243</v>
      </c>
      <c r="BA982" s="15">
        <f t="shared" ca="1" si="552"/>
        <v>15525.096189129701</v>
      </c>
      <c r="BB982" s="15">
        <f t="shared" ca="1" si="553"/>
        <v>17323.512161010305</v>
      </c>
      <c r="BC982" s="15">
        <f t="shared" ca="1" si="554"/>
        <v>23280.018189546787</v>
      </c>
      <c r="BD982" s="15">
        <f t="shared" ca="1" si="555"/>
        <v>26197.469775230831</v>
      </c>
      <c r="BE982" s="15">
        <f t="shared" ca="1" si="556"/>
        <v>30971.059360817464</v>
      </c>
      <c r="BF982" s="15">
        <f ca="1">Inputs!$B$13*EXP($B$9-0.5*C$6^2+C$6*Y982)</f>
        <v>11296.531195944999</v>
      </c>
      <c r="BG982" s="15">
        <f t="shared" ca="1" si="557"/>
        <v>12845.919361325035</v>
      </c>
      <c r="BH982" s="15">
        <f t="shared" ca="1" si="558"/>
        <v>15045.242013012548</v>
      </c>
      <c r="BI982" s="15">
        <f t="shared" ca="1" si="559"/>
        <v>16499.253077840687</v>
      </c>
      <c r="BJ982" s="15">
        <f t="shared" ca="1" si="560"/>
        <v>18499.576137945871</v>
      </c>
      <c r="BK982" s="15">
        <f t="shared" ca="1" si="561"/>
        <v>20114.975143809545</v>
      </c>
      <c r="BL982" s="15">
        <f t="shared" ca="1" si="562"/>
        <v>20775.81741338276</v>
      </c>
      <c r="BM982" s="15">
        <f t="shared" ca="1" si="563"/>
        <v>31771.5405484572</v>
      </c>
      <c r="BN982" s="15">
        <f t="shared" ca="1" si="564"/>
        <v>49448.220606327843</v>
      </c>
      <c r="BO982" s="15">
        <f t="shared" ca="1" si="565"/>
        <v>58476.429613253327</v>
      </c>
      <c r="BP982" s="15">
        <f t="shared" ca="1" si="566"/>
        <v>82761.728537540184</v>
      </c>
      <c r="BQ982" s="15">
        <f ca="1">Inputs!$B$20*EXP($B$10-0.5*C$7^2+C$7*AJ982)</f>
        <v>4570.2979826501478</v>
      </c>
      <c r="BR982" s="15">
        <f t="shared" ca="1" si="567"/>
        <v>5732.617811105114</v>
      </c>
      <c r="BS982" s="15">
        <f t="shared" ca="1" si="568"/>
        <v>4471.0072797672237</v>
      </c>
      <c r="BT982" s="15">
        <f t="shared" ca="1" si="569"/>
        <v>4293.6614982268056</v>
      </c>
      <c r="BU982" s="15">
        <f t="shared" ca="1" si="570"/>
        <v>5683.5170322589356</v>
      </c>
      <c r="BV982" s="15">
        <f t="shared" ca="1" si="571"/>
        <v>10056.428793275667</v>
      </c>
      <c r="BW982" s="15">
        <f t="shared" ca="1" si="572"/>
        <v>12074.992960440935</v>
      </c>
      <c r="BX982" s="15">
        <f t="shared" ca="1" si="573"/>
        <v>16167.162239643088</v>
      </c>
      <c r="BY982" s="15">
        <f t="shared" ca="1" si="574"/>
        <v>22837.312994553646</v>
      </c>
      <c r="BZ982" s="15">
        <f t="shared" ca="1" si="575"/>
        <v>33147.577761433313</v>
      </c>
      <c r="CA982" s="15">
        <f t="shared" ca="1" si="576"/>
        <v>38154.825092910156</v>
      </c>
      <c r="CB982" s="15">
        <f ca="1">(AU982*DCF!C$10-DCF!C$5*MAX(AU982*DCF!C$10,0)-MAX(AU982-Inputs!$B$6,0)/Inputs!$B$10)*DCF!C$6</f>
        <v>1038.4927524157802</v>
      </c>
      <c r="CC982" s="15">
        <f ca="1">(AV982*DCF!D$10-DCF!D$5*MAX(AV982*DCF!D$10,0)-MAX(AV982-AU982,0)/Inputs!$B$10)*DCF!D$6</f>
        <v>1366.106591028723</v>
      </c>
      <c r="CD982" s="15">
        <f ca="1">(AW982*DCF!E$10-DCF!E$5*MAX(AW982*DCF!E$10,0)-MAX(AW982-AV982,0)/Inputs!$B$10)*DCF!E$6</f>
        <v>1372.1952105297144</v>
      </c>
      <c r="CE982" s="15">
        <f ca="1">(AX982*DCF!F$10-DCF!F$5*MAX(AX982*DCF!F$10,0)-MAX(AX982-AW982,0)/Inputs!$B$10)*DCF!F$6</f>
        <v>1581.99000028061</v>
      </c>
      <c r="CF982" s="15">
        <f ca="1">(AY982*DCF!G$10-DCF!G$5*MAX(AY982*DCF!G$10,0)-MAX(AY982-AX982,0)/Inputs!$B$10)*DCF!G$6</f>
        <v>1716.8255679704901</v>
      </c>
      <c r="CG982" s="15">
        <f ca="1">(AZ982*DCF!H$10-DCF!H$5*MAX(AZ982*DCF!H$10,0)-MAX(AZ982-AY982,0)/Inputs!$B$10)*DCF!H$6</f>
        <v>1935.4257152426044</v>
      </c>
      <c r="CH982" s="15">
        <f ca="1">(BA982*DCF!I$10-DCF!I$5*MAX(BA982*DCF!I$10,0)-MAX(BA982-AZ982,0)/Inputs!$B$10)*DCF!I$6</f>
        <v>2554.7551827642769</v>
      </c>
      <c r="CI982" s="15">
        <f ca="1">(BB982*DCF!J$10-DCF!J$5*MAX(BB982*DCF!J$10,0)-MAX(BB982-BA982,0)/Inputs!$B$10)*DCF!J$6</f>
        <v>2700.2345779744455</v>
      </c>
      <c r="CJ982" s="15">
        <f ca="1">(BC982*DCF!K$10-DCF!K$5*MAX(BC982*DCF!K$10,0)-MAX(BC982-BB982,0)/Inputs!$B$10)*DCF!K$6</f>
        <v>2913.8888799603469</v>
      </c>
      <c r="CK982" s="15">
        <f ca="1">(BD982*DCF!L$10-DCF!L$5*MAX(BD982*DCF!L$10,0)-MAX(BD982-BC982,0)/Inputs!$B$10)*DCF!L$6</f>
        <v>3573.8028846466154</v>
      </c>
      <c r="CL982" s="15">
        <f ca="1">(BE982*DCF!M$10-DCF!M$5*MAX(BE982*DCF!M$10,0)-MAX(BE982-BD982,0)/Inputs!$B$10)*DCF!M$6</f>
        <v>3800.1607755747264</v>
      </c>
      <c r="CM982" s="15">
        <f ca="1">(BF982*DCF!C$28-DCF!C$5*MAX(BF982*DCF!C$28,0)-MAX(BF982-Inputs!$B$13,0)/Inputs!$B$17)*DCF!C$6</f>
        <v>3447.6272369049398</v>
      </c>
      <c r="CN982" s="15">
        <f ca="1">(BG982*DCF!D$28-DCF!D$5*MAX(BG982*DCF!D$28,0)-MAX(BG982-BF982,0)/Inputs!$B$17)*DCF!D$6</f>
        <v>3452.8639932193923</v>
      </c>
      <c r="CO982" s="15">
        <f ca="1">(BH982*DCF!E$28-DCF!E$5*MAX(BH982*DCF!E$28,0)-MAX(BH982-BG982,0)/Inputs!$B$17)*DCF!E$6</f>
        <v>3827.6242188859956</v>
      </c>
      <c r="CP982" s="15">
        <f ca="1">(BI982*DCF!F$28-DCF!F$5*MAX(BI982*DCF!F$28,0)-MAX(BI982-BH982,0)/Inputs!$B$17)*DCF!F$6</f>
        <v>4214.3869093274161</v>
      </c>
      <c r="CQ982" s="15">
        <f ca="1">(BJ982*DCF!G$28-DCF!G$5*MAX(BJ982*DCF!G$28,0)-MAX(BJ982-BI982,0)/Inputs!$B$17)*DCF!G$6</f>
        <v>4463.4208069390643</v>
      </c>
      <c r="CR982" s="15">
        <f ca="1">(BK982*DCF!H$28-DCF!H$5*MAX(BK982*DCF!H$28,0)-MAX(BK982-BJ982,0)/Inputs!$B$17)*DCF!H$6</f>
        <v>4723.6676044382275</v>
      </c>
      <c r="CS982" s="15">
        <f ca="1">(BL982*DCF!I$28-DCF!I$5*MAX(BL982*DCF!I$28,0)-MAX(BL982-BK982,0)/Inputs!$B$17)*DCF!I$6</f>
        <v>4790.6454376738866</v>
      </c>
      <c r="CT982" s="15">
        <f ca="1">(BM982*DCF!J$28-DCF!J$5*MAX(BM982*DCF!J$28,0)-MAX(BM982-BL982,0)/Inputs!$B$17)*DCF!J$6</f>
        <v>5629.7480365337888</v>
      </c>
      <c r="CU982" s="15">
        <f ca="1">(BN982*DCF!K$28-DCF!K$5*MAX(BN982*DCF!K$28,0)-MAX(BN982-BM982,0)/Inputs!$B$17)*DCF!K$6</f>
        <v>8277.4772389546288</v>
      </c>
      <c r="CV982" s="15">
        <f ca="1">(BO982*DCF!L$28-DCF!L$5*MAX(BO982*DCF!L$28,0)-MAX(BO982-BN982,0)/Inputs!$B$17)*DCF!L$6</f>
        <v>10645.718217165877</v>
      </c>
      <c r="CW982" s="15">
        <f ca="1">(BP982*DCF!M$28-DCF!M$5*MAX(BP982*DCF!M$28,0)-MAX(BP982-BO982,0)/Inputs!$B$17)*DCF!M$6</f>
        <v>13033.170983591242</v>
      </c>
      <c r="CX982" s="15">
        <f ca="1">(BQ982*DCF!C$46-DCF!C$5*MAX(BQ982*DCF!C$46,0)-MAX(BQ982-Inputs!$B$20,0)/Inputs!$B$24)*DCF!C$6</f>
        <v>-1687.9662697345134</v>
      </c>
      <c r="CY982" s="15">
        <f ca="1">(BR982*DCF!D$46-DCF!D$5*MAX(BR982*DCF!D$46,0)-MAX(BR982-BQ982,0)/Inputs!$B$24)*DCF!D$6</f>
        <v>-1474.3763966513286</v>
      </c>
      <c r="CZ982" s="15">
        <f ca="1">(BS982*DCF!E$46-DCF!E$5*MAX(BS982*DCF!E$46,0)-MAX(BS982-BR982,0)/Inputs!$B$24)*DCF!E$6</f>
        <v>-528.70439544019484</v>
      </c>
      <c r="DA982" s="15">
        <f ca="1">(BT982*DCF!F$46-DCF!F$5*MAX(BT982*DCF!F$46,0)-MAX(BT982-BS982,0)/Inputs!$B$24)*DCF!F$6</f>
        <v>-312.6915768996879</v>
      </c>
      <c r="DB982" s="15">
        <f ca="1">(BU982*DCF!G$46-DCF!G$5*MAX(BU982*DCF!G$46,0)-MAX(BU982-BT982,0)/Inputs!$B$24)*DCF!G$6</f>
        <v>-658.70222516268234</v>
      </c>
      <c r="DC982" s="15">
        <f ca="1">(BV982*DCF!H$46-DCF!H$5*MAX(BV982*DCF!H$46,0)-MAX(BV982-BU982,0)/Inputs!$B$24)*DCF!H$6</f>
        <v>-1358.855536461057</v>
      </c>
      <c r="DD982" s="15">
        <f ca="1">(BW982*DCF!I$46-DCF!I$5*MAX(BW982*DCF!I$46,0)-MAX(BW982-BV982,0)/Inputs!$B$24)*DCF!I$6</f>
        <v>-300.57504078770819</v>
      </c>
      <c r="DE982" s="15">
        <f ca="1">(BX982*DCF!J$46-DCF!J$5*MAX(BX982*DCF!J$46,0)-MAX(BX982-BW982,0)/Inputs!$B$24)*DCF!J$6</f>
        <v>-407.00870099943165</v>
      </c>
      <c r="DF982" s="15">
        <f ca="1">(BY982*DCF!K$46-DCF!K$5*MAX(BY982*DCF!K$46,0)-MAX(BY982-BX982,0)/Inputs!$B$24)*DCF!K$6</f>
        <v>-329.46579605541427</v>
      </c>
      <c r="DG982" s="15">
        <f ca="1">(BZ982*DCF!L$46-DCF!L$5*MAX(BZ982*DCF!L$46,0)-MAX(BZ982-BY982,0)/Inputs!$B$24)*DCF!L$6</f>
        <v>-41.908315490401584</v>
      </c>
      <c r="DH982" s="15">
        <f ca="1">(CA982*DCF!M$46-DCF!M$5*MAX(CA982*DCF!M$46,0)-MAX(CA982-BZ982,0)/Inputs!$B$24)*DCF!M$6</f>
        <v>1944.3924168792241</v>
      </c>
      <c r="DI982" s="15">
        <f ca="1">SUM(CB982:CL982)+BE982*DCF!M$10*(1+Inputs!$B$30)*(1-Inputs!$B$33)*(1-Inputs!$B$30/Inputs!$B$31)/(Inputs!$B$29-Inputs!$B$30)*DCF!M$6</f>
        <v>110746.74588940479</v>
      </c>
      <c r="DJ982" s="15">
        <f ca="1">SUM(CM982:CW982)+BP982*DCF!M$28*(1+Inputs!$B$30)*(1-Inputs!$B$33)*(1-Inputs!$B$30/Inputs!$B$31)/(Inputs!$B$29-Inputs!$B$30)*DCF!M$6</f>
        <v>373608.9972576818</v>
      </c>
      <c r="DK982" s="15">
        <f ca="1">SUM(CX982:DH982)+CA982*DCF!M$46*(1+Inputs!$B$30)*(1-Inputs!$B$33)*(1-Inputs!$B$30/Inputs!$B$31)/(Inputs!$B$29-Inputs!$B$30)*DCF!M$6</f>
        <v>53836.017484806725</v>
      </c>
      <c r="DM982" s="15">
        <f ca="1">DI982+DJ982+DK982+Inputs!$B$34+Inputs!$B$36-Inputs!$B$35</f>
        <v>615042.7606318933</v>
      </c>
    </row>
    <row r="983" spans="1:117" x14ac:dyDescent="0.75">
      <c r="A983" s="11">
        <v>970</v>
      </c>
      <c r="C983" s="24">
        <f t="shared" ca="1" si="546"/>
        <v>-0.82952721177980804</v>
      </c>
      <c r="D983" s="24">
        <f t="shared" ca="1" si="546"/>
        <v>1.0904979095530178</v>
      </c>
      <c r="E983" s="24">
        <f t="shared" ca="1" si="546"/>
        <v>1.0645475504530337</v>
      </c>
      <c r="F983" s="24">
        <f t="shared" ca="1" si="546"/>
        <v>0.77954454931611539</v>
      </c>
      <c r="G983" s="24">
        <f t="shared" ca="1" si="546"/>
        <v>-0.21600035104883478</v>
      </c>
      <c r="H983" s="24">
        <f t="shared" ca="1" si="546"/>
        <v>0.11352378992753781</v>
      </c>
      <c r="I983" s="24">
        <f t="shared" ca="1" si="546"/>
        <v>0.19581631401694408</v>
      </c>
      <c r="J983" s="24">
        <f t="shared" ca="1" si="546"/>
        <v>0.67175395794480197</v>
      </c>
      <c r="K983" s="24">
        <f t="shared" ca="1" si="546"/>
        <v>0.10136269941308869</v>
      </c>
      <c r="L983" s="24">
        <f t="shared" ca="1" si="546"/>
        <v>1.1912299628849419</v>
      </c>
      <c r="M983" s="24">
        <f t="shared" ca="1" si="546"/>
        <v>0.62177542592904644</v>
      </c>
      <c r="N983" s="24">
        <f ca="1">SQRT(Inputs!$B$38)*C983+SQRT(1-Inputs!$B$38)*_xlfn.NORM.S.INV(RAND())</f>
        <v>-1.6688043806852155</v>
      </c>
      <c r="O983" s="24">
        <f ca="1">SQRT(Inputs!$B$38)*D983+SQRT(1-Inputs!$B$38)*_xlfn.NORM.S.INV(RAND())</f>
        <v>1.5607643812372594</v>
      </c>
      <c r="P983" s="24">
        <f ca="1">SQRT(Inputs!$B$38)*E983+SQRT(1-Inputs!$B$38)*_xlfn.NORM.S.INV(RAND())</f>
        <v>-1.1964704051867354</v>
      </c>
      <c r="Q983" s="24">
        <f ca="1">SQRT(Inputs!$B$38)*F983+SQRT(1-Inputs!$B$38)*_xlfn.NORM.S.INV(RAND())</f>
        <v>5.0274662965661521E-2</v>
      </c>
      <c r="R983" s="24">
        <f ca="1">SQRT(Inputs!$B$38)*G983+SQRT(1-Inputs!$B$38)*_xlfn.NORM.S.INV(RAND())</f>
        <v>-0.67846053228675751</v>
      </c>
      <c r="S983" s="24">
        <f ca="1">SQRT(Inputs!$B$38)*H983+SQRT(1-Inputs!$B$38)*_xlfn.NORM.S.INV(RAND())</f>
        <v>-0.56450742301312506</v>
      </c>
      <c r="T983" s="24">
        <f ca="1">SQRT(Inputs!$B$38)*I983+SQRT(1-Inputs!$B$38)*_xlfn.NORM.S.INV(RAND())</f>
        <v>1.2423418086142446</v>
      </c>
      <c r="U983" s="24">
        <f ca="1">SQRT(Inputs!$B$38)*J983+SQRT(1-Inputs!$B$38)*_xlfn.NORM.S.INV(RAND())</f>
        <v>2.0442674644835375</v>
      </c>
      <c r="V983" s="24">
        <f ca="1">SQRT(Inputs!$B$38)*K983+SQRT(1-Inputs!$B$38)*_xlfn.NORM.S.INV(RAND())</f>
        <v>-0.76704274634252712</v>
      </c>
      <c r="W983" s="24">
        <f ca="1">SQRT(Inputs!$B$38)*L983+SQRT(1-Inputs!$B$38)*_xlfn.NORM.S.INV(RAND())</f>
        <v>0.22999272758024747</v>
      </c>
      <c r="X983" s="24">
        <f ca="1">SQRT(Inputs!$B$38)*M983+SQRT(1-Inputs!$B$38)*_xlfn.NORM.S.INV(RAND())</f>
        <v>0.67904448232949421</v>
      </c>
      <c r="Y983" s="24">
        <f ca="1">SQRT(Inputs!$B$38)*C983+SQRT(1-Inputs!$B$38)*_xlfn.NORM.S.INV(RAND())</f>
        <v>-2.3000793220750602</v>
      </c>
      <c r="Z983" s="24">
        <f ca="1">SQRT(Inputs!$B$38)*D983+SQRT(1-Inputs!$B$38)*_xlfn.NORM.S.INV(RAND())</f>
        <v>0.37225858363418773</v>
      </c>
      <c r="AA983" s="24">
        <f ca="1">SQRT(Inputs!$B$38)*E983+SQRT(1-Inputs!$B$38)*_xlfn.NORM.S.INV(RAND())</f>
        <v>0.71586194132880776</v>
      </c>
      <c r="AB983" s="24">
        <f ca="1">SQRT(Inputs!$B$38)*F983+SQRT(1-Inputs!$B$38)*_xlfn.NORM.S.INV(RAND())</f>
        <v>-1.1977909169586836</v>
      </c>
      <c r="AC983" s="24">
        <f ca="1">SQRT(Inputs!$B$38)*G983+SQRT(1-Inputs!$B$38)*_xlfn.NORM.S.INV(RAND())</f>
        <v>-0.4030031938491494</v>
      </c>
      <c r="AD983" s="24">
        <f ca="1">SQRT(Inputs!$B$38)*H983+SQRT(1-Inputs!$B$38)*_xlfn.NORM.S.INV(RAND())</f>
        <v>-0.32690476576026872</v>
      </c>
      <c r="AE983" s="24">
        <f ca="1">SQRT(Inputs!$B$38)*I983+SQRT(1-Inputs!$B$38)*_xlfn.NORM.S.INV(RAND())</f>
        <v>-0.28734128287121441</v>
      </c>
      <c r="AF983" s="24">
        <f ca="1">SQRT(Inputs!$B$38)*J983+SQRT(1-Inputs!$B$38)*_xlfn.NORM.S.INV(RAND())</f>
        <v>1.7975081853367203</v>
      </c>
      <c r="AG983" s="24">
        <f ca="1">SQRT(Inputs!$B$38)*K983+SQRT(1-Inputs!$B$38)*_xlfn.NORM.S.INV(RAND())</f>
        <v>-8.9769528505124402E-2</v>
      </c>
      <c r="AH983" s="24">
        <f ca="1">SQRT(Inputs!$B$38)*L983+SQRT(1-Inputs!$B$38)*_xlfn.NORM.S.INV(RAND())</f>
        <v>1.5639448008501764</v>
      </c>
      <c r="AI983" s="24">
        <f ca="1">SQRT(Inputs!$B$38)*M983+SQRT(1-Inputs!$B$38)*_xlfn.NORM.S.INV(RAND())</f>
        <v>2.0267894688124768</v>
      </c>
      <c r="AJ983" s="24">
        <f ca="1">SQRT(Inputs!$B$38)*C983+SQRT(1-Inputs!$B$38)*_xlfn.NORM.S.INV(RAND())</f>
        <v>-0.89251739796652441</v>
      </c>
      <c r="AK983" s="24">
        <f ca="1">SQRT(Inputs!$B$38)*D983+SQRT(1-Inputs!$B$38)*_xlfn.NORM.S.INV(RAND())</f>
        <v>0.58635798466575151</v>
      </c>
      <c r="AL983" s="24">
        <f ca="1">SQRT(Inputs!$B$38)*E983+SQRT(1-Inputs!$B$38)*_xlfn.NORM.S.INV(RAND())</f>
        <v>0.284480099487046</v>
      </c>
      <c r="AM983" s="24">
        <f ca="1">SQRT(Inputs!$B$38)*F983+SQRT(1-Inputs!$B$38)*_xlfn.NORM.S.INV(RAND())</f>
        <v>0.48199128997156487</v>
      </c>
      <c r="AN983" s="24">
        <f ca="1">SQRT(Inputs!$B$38)*G983+SQRT(1-Inputs!$B$38)*_xlfn.NORM.S.INV(RAND())</f>
        <v>-0.43047693188564351</v>
      </c>
      <c r="AO983" s="24">
        <f ca="1">SQRT(Inputs!$B$38)*H983+SQRT(1-Inputs!$B$38)*_xlfn.NORM.S.INV(RAND())</f>
        <v>-0.44442466418665283</v>
      </c>
      <c r="AP983" s="24">
        <f ca="1">SQRT(Inputs!$B$38)*I983+SQRT(1-Inputs!$B$38)*_xlfn.NORM.S.INV(RAND())</f>
        <v>-0.2822225392764629</v>
      </c>
      <c r="AQ983" s="24">
        <f ca="1">SQRT(Inputs!$B$38)*J983+SQRT(1-Inputs!$B$38)*_xlfn.NORM.S.INV(RAND())</f>
        <v>0.10863388508780641</v>
      </c>
      <c r="AR983" s="24">
        <f ca="1">SQRT(Inputs!$B$38)*K983+SQRT(1-Inputs!$B$38)*_xlfn.NORM.S.INV(RAND())</f>
        <v>0.34311294608597148</v>
      </c>
      <c r="AS983" s="24">
        <f ca="1">SQRT(Inputs!$B$38)*L983+SQRT(1-Inputs!$B$38)*_xlfn.NORM.S.INV(RAND())</f>
        <v>0.96386704640140919</v>
      </c>
      <c r="AT983" s="24">
        <f ca="1">SQRT(Inputs!$B$38)*M983+SQRT(1-Inputs!$B$38)*_xlfn.NORM.S.INV(RAND())</f>
        <v>-0.75345906659227291</v>
      </c>
      <c r="AU983" s="15">
        <f ca="1">Inputs!$B$6*EXP($B$8-0.5*C$5^2+C$5*N983)</f>
        <v>3787.5623775397876</v>
      </c>
      <c r="AV983" s="15">
        <f t="shared" ca="1" si="547"/>
        <v>5799.5935504076551</v>
      </c>
      <c r="AW983" s="15">
        <f t="shared" ca="1" si="548"/>
        <v>6017.6820281988157</v>
      </c>
      <c r="AX983" s="15">
        <f t="shared" ca="1" si="549"/>
        <v>7393.2769874082687</v>
      </c>
      <c r="AY983" s="15">
        <f t="shared" ca="1" si="550"/>
        <v>8347.0437681577714</v>
      </c>
      <c r="AZ983" s="15">
        <f t="shared" ca="1" si="551"/>
        <v>9593.3787729015039</v>
      </c>
      <c r="BA983" s="15">
        <f t="shared" ca="1" si="552"/>
        <v>13369.975075558032</v>
      </c>
      <c r="BB983" s="15">
        <f t="shared" ca="1" si="553"/>
        <v>20089.535874764981</v>
      </c>
      <c r="BC983" s="15">
        <f t="shared" ca="1" si="554"/>
        <v>22848.594430952231</v>
      </c>
      <c r="BD983" s="15">
        <f t="shared" ca="1" si="555"/>
        <v>28600.364442344973</v>
      </c>
      <c r="BE983" s="15">
        <f t="shared" ca="1" si="556"/>
        <v>37282.025540163137</v>
      </c>
      <c r="BF983" s="15">
        <f ca="1">Inputs!$B$13*EXP($B$9-0.5*C$6^2+C$6*Y983)</f>
        <v>8766.4202251023726</v>
      </c>
      <c r="BG983" s="15">
        <f t="shared" ca="1" si="557"/>
        <v>11426.234081327482</v>
      </c>
      <c r="BH983" s="15">
        <f t="shared" ca="1" si="558"/>
        <v>15720.746581005389</v>
      </c>
      <c r="BI983" s="15">
        <f t="shared" ca="1" si="559"/>
        <v>16004.421016418528</v>
      </c>
      <c r="BJ983" s="15">
        <f t="shared" ca="1" si="560"/>
        <v>18513.081528226936</v>
      </c>
      <c r="BK983" s="15">
        <f t="shared" ca="1" si="561"/>
        <v>21732.239915863865</v>
      </c>
      <c r="BL983" s="15">
        <f t="shared" ca="1" si="562"/>
        <v>25719.655813942303</v>
      </c>
      <c r="BM983" s="15">
        <f t="shared" ca="1" si="563"/>
        <v>39524.946861016419</v>
      </c>
      <c r="BN983" s="15">
        <f t="shared" ca="1" si="564"/>
        <v>48090.602493882849</v>
      </c>
      <c r="BO983" s="15">
        <f t="shared" ca="1" si="565"/>
        <v>70967.134037977972</v>
      </c>
      <c r="BP983" s="15">
        <f t="shared" ca="1" si="566"/>
        <v>109894.34605208665</v>
      </c>
      <c r="BQ983" s="15">
        <f ca="1">Inputs!$B$20*EXP($B$10-0.5*C$7^2+C$7*AJ983)</f>
        <v>3125.5583419617233</v>
      </c>
      <c r="BR983" s="15">
        <f t="shared" ca="1" si="567"/>
        <v>5109.0323929890264</v>
      </c>
      <c r="BS983" s="15">
        <f t="shared" ca="1" si="568"/>
        <v>7591.892015505844</v>
      </c>
      <c r="BT983" s="15">
        <f t="shared" ca="1" si="569"/>
        <v>11878.423950653856</v>
      </c>
      <c r="BU983" s="15">
        <f t="shared" ca="1" si="570"/>
        <v>14833.624680908139</v>
      </c>
      <c r="BV983" s="15">
        <f t="shared" ca="1" si="571"/>
        <v>18671.506390293587</v>
      </c>
      <c r="BW983" s="15">
        <f t="shared" ca="1" si="572"/>
        <v>24544.279256844369</v>
      </c>
      <c r="BX983" s="15">
        <f t="shared" ca="1" si="573"/>
        <v>35084.947718291995</v>
      </c>
      <c r="BY983" s="15">
        <f t="shared" ca="1" si="574"/>
        <v>52495.406123196095</v>
      </c>
      <c r="BZ983" s="15">
        <f t="shared" ca="1" si="575"/>
        <v>87937.790538985908</v>
      </c>
      <c r="CA983" s="15">
        <f t="shared" ca="1" si="576"/>
        <v>108046.38577282138</v>
      </c>
      <c r="CB983" s="15">
        <f ca="1">(AU983*DCF!C$10-DCF!C$5*MAX(AU983*DCF!C$10,0)-MAX(AU983-Inputs!$B$6,0)/Inputs!$B$10)*DCF!C$6</f>
        <v>972.68054491626424</v>
      </c>
      <c r="CC983" s="15">
        <f ca="1">(AV983*DCF!D$10-DCF!D$5*MAX(AV983*DCF!D$10,0)-MAX(AV983-AU983,0)/Inputs!$B$10)*DCF!D$6</f>
        <v>923.03049404806541</v>
      </c>
      <c r="CD983" s="15">
        <f ca="1">(AW983*DCF!E$10-DCF!E$5*MAX(AW983*DCF!E$10,0)-MAX(AW983-AV983,0)/Inputs!$B$10)*DCF!E$6</f>
        <v>1340.2644302672293</v>
      </c>
      <c r="CE983" s="15">
        <f ca="1">(AX983*DCF!F$10-DCF!F$5*MAX(AX983*DCF!F$10,0)-MAX(AX983-AW983,0)/Inputs!$B$10)*DCF!F$6</f>
        <v>1327.7133777970737</v>
      </c>
      <c r="CF983" s="15">
        <f ca="1">(AY983*DCF!G$10-DCF!G$5*MAX(AY983*DCF!G$10,0)-MAX(AY983-AX983,0)/Inputs!$B$10)*DCF!G$6</f>
        <v>1536.4931756043422</v>
      </c>
      <c r="CG983" s="15">
        <f ca="1">(AZ983*DCF!H$10-DCF!H$5*MAX(AZ983*DCF!H$10,0)-MAX(AZ983-AY983,0)/Inputs!$B$10)*DCF!H$6</f>
        <v>1641.2522463145453</v>
      </c>
      <c r="CH983" s="15">
        <f ca="1">(BA983*DCF!I$10-DCF!I$5*MAX(BA983*DCF!I$10,0)-MAX(BA983-AZ983,0)/Inputs!$B$10)*DCF!I$6</f>
        <v>1822.7125945189159</v>
      </c>
      <c r="CI983" s="15">
        <f ca="1">(BB983*DCF!J$10-DCF!J$5*MAX(BB983*DCF!J$10,0)-MAX(BB983-BA983,0)/Inputs!$B$10)*DCF!J$6</f>
        <v>2429.1722607030424</v>
      </c>
      <c r="CJ983" s="15">
        <f ca="1">(BC983*DCF!K$10-DCF!K$5*MAX(BC983*DCF!K$10,0)-MAX(BC983-BB983,0)/Inputs!$B$10)*DCF!K$6</f>
        <v>3292.0305555685363</v>
      </c>
      <c r="CK983" s="15">
        <f ca="1">(BD983*DCF!L$10-DCF!L$5*MAX(BD983*DCF!L$10,0)-MAX(BD983-BC983,0)/Inputs!$B$10)*DCF!L$6</f>
        <v>3569.6818297526988</v>
      </c>
      <c r="CL983" s="15">
        <f ca="1">(BE983*DCF!M$10-DCF!M$5*MAX(BE983*DCF!M$10,0)-MAX(BE983-BD983,0)/Inputs!$B$10)*DCF!M$6</f>
        <v>4223.8588302934686</v>
      </c>
      <c r="CM983" s="15">
        <f ca="1">(BF983*DCF!C$28-DCF!C$5*MAX(BF983*DCF!C$28,0)-MAX(BF983-Inputs!$B$13,0)/Inputs!$B$17)*DCF!C$6</f>
        <v>2675.4539613953566</v>
      </c>
      <c r="CN983" s="15">
        <f ca="1">(BG983*DCF!D$28-DCF!D$5*MAX(BG983*DCF!D$28,0)-MAX(BG983-BF983,0)/Inputs!$B$17)*DCF!D$6</f>
        <v>2797.8292224512725</v>
      </c>
      <c r="CO983" s="15">
        <f ca="1">(BH983*DCF!E$28-DCF!E$5*MAX(BH983*DCF!E$28,0)-MAX(BH983-BG983,0)/Inputs!$B$17)*DCF!E$6</f>
        <v>3606.0060616686474</v>
      </c>
      <c r="CP983" s="15">
        <f ca="1">(BI983*DCF!F$28-DCF!F$5*MAX(BI983*DCF!F$28,0)-MAX(BI983-BH983,0)/Inputs!$B$17)*DCF!F$6</f>
        <v>4293.131320921133</v>
      </c>
      <c r="CQ983" s="15">
        <f ca="1">(BJ983*DCF!G$28-DCF!G$5*MAX(BJ983*DCF!G$28,0)-MAX(BJ983-BI983,0)/Inputs!$B$17)*DCF!G$6</f>
        <v>4381.4275452969569</v>
      </c>
      <c r="CR983" s="15">
        <f ca="1">(BK983*DCF!H$28-DCF!H$5*MAX(BK983*DCF!H$28,0)-MAX(BK983-BJ983,0)/Inputs!$B$17)*DCF!H$6</f>
        <v>4874.4558246652578</v>
      </c>
      <c r="CS983" s="15">
        <f ca="1">(BL983*DCF!I$28-DCF!I$5*MAX(BL983*DCF!I$28,0)-MAX(BL983-BK983,0)/Inputs!$B$17)*DCF!I$6</f>
        <v>5475.7387532707316</v>
      </c>
      <c r="CT983" s="15">
        <f ca="1">(BM983*DCF!J$28-DCF!J$5*MAX(BM983*DCF!J$28,0)-MAX(BM983-BL983,0)/Inputs!$B$17)*DCF!J$6</f>
        <v>6986.875550069175</v>
      </c>
      <c r="CU983" s="15">
        <f ca="1">(BN983*DCF!K$28-DCF!K$5*MAX(BN983*DCF!K$28,0)-MAX(BN983-BM983,0)/Inputs!$B$17)*DCF!K$6</f>
        <v>9106.7501904936435</v>
      </c>
      <c r="CV983" s="15">
        <f ca="1">(BO983*DCF!L$28-DCF!L$5*MAX(BO983*DCF!L$28,0)-MAX(BO983-BN983,0)/Inputs!$B$17)*DCF!L$6</f>
        <v>11570.915141247491</v>
      </c>
      <c r="CW983" s="15">
        <f ca="1">(BP983*DCF!M$28-DCF!M$5*MAX(BP983*DCF!M$28,0)-MAX(BP983-BO983,0)/Inputs!$B$17)*DCF!M$6</f>
        <v>16607.697326074969</v>
      </c>
      <c r="CX983" s="15">
        <f ca="1">(BQ983*DCF!C$46-DCF!C$5*MAX(BQ983*DCF!C$46,0)-MAX(BQ983-Inputs!$B$20,0)/Inputs!$B$24)*DCF!C$6</f>
        <v>-721.83795426367737</v>
      </c>
      <c r="CY983" s="15">
        <f ca="1">(BR983*DCF!D$46-DCF!D$5*MAX(BR983*DCF!D$46,0)-MAX(BR983-BQ983,0)/Inputs!$B$24)*DCF!D$6</f>
        <v>-1718.3245985515582</v>
      </c>
      <c r="CZ983" s="15">
        <f ca="1">(BS983*DCF!E$46-DCF!E$5*MAX(BS983*DCF!E$46,0)-MAX(BS983-BR983,0)/Inputs!$B$24)*DCF!E$6</f>
        <v>-1876.4293604611316</v>
      </c>
      <c r="DA983" s="15">
        <f ca="1">(BT983*DCF!F$46-DCF!F$5*MAX(BT983*DCF!F$46,0)-MAX(BT983-BS983,0)/Inputs!$B$24)*DCF!F$6</f>
        <v>-2425.9237184105273</v>
      </c>
      <c r="DB983" s="15">
        <f ca="1">(BU983*DCF!G$46-DCF!G$5*MAX(BU983*DCF!G$46,0)-MAX(BU983-BT983,0)/Inputs!$B$24)*DCF!G$6</f>
        <v>-1493.0449646223356</v>
      </c>
      <c r="DC983" s="15">
        <f ca="1">(BV983*DCF!H$46-DCF!H$5*MAX(BV983*DCF!H$46,0)-MAX(BV983-BU983,0)/Inputs!$B$24)*DCF!H$6</f>
        <v>-1192.5982261001511</v>
      </c>
      <c r="DD983" s="15">
        <f ca="1">(BW983*DCF!I$46-DCF!I$5*MAX(BW983*DCF!I$46,0)-MAX(BW983-BV983,0)/Inputs!$B$24)*DCF!I$6</f>
        <v>-1118.9862564569025</v>
      </c>
      <c r="DE983" s="15">
        <f ca="1">(BX983*DCF!J$46-DCF!J$5*MAX(BX983*DCF!J$46,0)-MAX(BX983-BW983,0)/Inputs!$B$24)*DCF!J$6</f>
        <v>-1323.4965590504582</v>
      </c>
      <c r="DF983" s="15">
        <f ca="1">(BY983*DCF!K$46-DCF!K$5*MAX(BY983*DCF!K$46,0)-MAX(BY983-BX983,0)/Inputs!$B$24)*DCF!K$6</f>
        <v>-1266.3859044216692</v>
      </c>
      <c r="DG983" s="15">
        <f ca="1">(BZ983*DCF!L$46-DCF!L$5*MAX(BZ983*DCF!L$46,0)-MAX(BZ983-BY983,0)/Inputs!$B$24)*DCF!L$6</f>
        <v>-1941.9964013727483</v>
      </c>
      <c r="DH983" s="15">
        <f ca="1">(CA983*DCF!M$46-DCF!M$5*MAX(CA983*DCF!M$46,0)-MAX(CA983-BZ983,0)/Inputs!$B$24)*DCF!M$6</f>
        <v>4266.5860267730741</v>
      </c>
      <c r="DI983" s="15">
        <f ca="1">SUM(CB983:CL983)+BE983*DCF!M$10*(1+Inputs!$B$30)*(1-Inputs!$B$33)*(1-Inputs!$B$30/Inputs!$B$31)/(Inputs!$B$29-Inputs!$B$30)*DCF!M$6</f>
        <v>126835.2604218078</v>
      </c>
      <c r="DJ983" s="15">
        <f ca="1">SUM(CM983:CW983)+BP983*DCF!M$28*(1+Inputs!$B$30)*(1-Inputs!$B$33)*(1-Inputs!$B$30/Inputs!$B$31)/(Inputs!$B$29-Inputs!$B$30)*DCF!M$6</f>
        <v>480159.50525120937</v>
      </c>
      <c r="DK983" s="15">
        <f ca="1">SUM(CX983:DH983)+CA983*DCF!M$46*(1+Inputs!$B$30)*(1-Inputs!$B$33)*(1-Inputs!$B$30/Inputs!$B$31)/(Inputs!$B$29-Inputs!$B$30)*DCF!M$6</f>
        <v>156240.07340045134</v>
      </c>
      <c r="DM983" s="15">
        <f ca="1">DI983+DJ983+DK983+Inputs!$B$34+Inputs!$B$36-Inputs!$B$35</f>
        <v>840085.83907346847</v>
      </c>
    </row>
    <row r="984" spans="1:117" x14ac:dyDescent="0.75">
      <c r="A984" s="11">
        <v>971</v>
      </c>
      <c r="C984" s="24">
        <f t="shared" ref="C984:M993" ca="1" si="577">_xlfn.NORM.S.INV(RAND())</f>
        <v>0.91002590894554114</v>
      </c>
      <c r="D984" s="24">
        <f t="shared" ca="1" si="577"/>
        <v>0.77638635660774236</v>
      </c>
      <c r="E984" s="24">
        <f t="shared" ca="1" si="577"/>
        <v>0.21126883052149856</v>
      </c>
      <c r="F984" s="24">
        <f t="shared" ca="1" si="577"/>
        <v>1.6447922961643349E-2</v>
      </c>
      <c r="G984" s="24">
        <f t="shared" ca="1" si="577"/>
        <v>-0.30742436524886491</v>
      </c>
      <c r="H984" s="24">
        <f t="shared" ca="1" si="577"/>
        <v>-8.2466862388120982E-2</v>
      </c>
      <c r="I984" s="24">
        <f t="shared" ca="1" si="577"/>
        <v>-0.85405368939077908</v>
      </c>
      <c r="J984" s="24">
        <f t="shared" ca="1" si="577"/>
        <v>1.0807045955919088</v>
      </c>
      <c r="K984" s="24">
        <f t="shared" ca="1" si="577"/>
        <v>0.19437640425257785</v>
      </c>
      <c r="L984" s="24">
        <f t="shared" ca="1" si="577"/>
        <v>-1.1691604683489509</v>
      </c>
      <c r="M984" s="24">
        <f t="shared" ca="1" si="577"/>
        <v>0.16160983965196318</v>
      </c>
      <c r="N984" s="24">
        <f ca="1">SQRT(Inputs!$B$38)*C984+SQRT(1-Inputs!$B$38)*_xlfn.NORM.S.INV(RAND())</f>
        <v>-0.57399668097841072</v>
      </c>
      <c r="O984" s="24">
        <f ca="1">SQRT(Inputs!$B$38)*D984+SQRT(1-Inputs!$B$38)*_xlfn.NORM.S.INV(RAND())</f>
        <v>0.65487211188335037</v>
      </c>
      <c r="P984" s="24">
        <f ca="1">SQRT(Inputs!$B$38)*E984+SQRT(1-Inputs!$B$38)*_xlfn.NORM.S.INV(RAND())</f>
        <v>-0.34504047338311361</v>
      </c>
      <c r="Q984" s="24">
        <f ca="1">SQRT(Inputs!$B$38)*F984+SQRT(1-Inputs!$B$38)*_xlfn.NORM.S.INV(RAND())</f>
        <v>0.50900921252119491</v>
      </c>
      <c r="R984" s="24">
        <f ca="1">SQRT(Inputs!$B$38)*G984+SQRT(1-Inputs!$B$38)*_xlfn.NORM.S.INV(RAND())</f>
        <v>-3.223686444475965E-2</v>
      </c>
      <c r="S984" s="24">
        <f ca="1">SQRT(Inputs!$B$38)*H984+SQRT(1-Inputs!$B$38)*_xlfn.NORM.S.INV(RAND())</f>
        <v>-1.9907834173305374</v>
      </c>
      <c r="T984" s="24">
        <f ca="1">SQRT(Inputs!$B$38)*I984+SQRT(1-Inputs!$B$38)*_xlfn.NORM.S.INV(RAND())</f>
        <v>-0.98894756625446334</v>
      </c>
      <c r="U984" s="24">
        <f ca="1">SQRT(Inputs!$B$38)*J984+SQRT(1-Inputs!$B$38)*_xlfn.NORM.S.INV(RAND())</f>
        <v>-9.5316849174975848E-2</v>
      </c>
      <c r="V984" s="24">
        <f ca="1">SQRT(Inputs!$B$38)*K984+SQRT(1-Inputs!$B$38)*_xlfn.NORM.S.INV(RAND())</f>
        <v>-1.245627405113263</v>
      </c>
      <c r="W984" s="24">
        <f ca="1">SQRT(Inputs!$B$38)*L984+SQRT(1-Inputs!$B$38)*_xlfn.NORM.S.INV(RAND())</f>
        <v>-1.0365776110764389</v>
      </c>
      <c r="X984" s="24">
        <f ca="1">SQRT(Inputs!$B$38)*M984+SQRT(1-Inputs!$B$38)*_xlfn.NORM.S.INV(RAND())</f>
        <v>-5.1481337573317673E-2</v>
      </c>
      <c r="Y984" s="24">
        <f ca="1">SQRT(Inputs!$B$38)*C984+SQRT(1-Inputs!$B$38)*_xlfn.NORM.S.INV(RAND())</f>
        <v>1.5685160849353985</v>
      </c>
      <c r="Z984" s="24">
        <f ca="1">SQRT(Inputs!$B$38)*D984+SQRT(1-Inputs!$B$38)*_xlfn.NORM.S.INV(RAND())</f>
        <v>-0.34363398490553942</v>
      </c>
      <c r="AA984" s="24">
        <f ca="1">SQRT(Inputs!$B$38)*E984+SQRT(1-Inputs!$B$38)*_xlfn.NORM.S.INV(RAND())</f>
        <v>-1.1263068350804937</v>
      </c>
      <c r="AB984" s="24">
        <f ca="1">SQRT(Inputs!$B$38)*F984+SQRT(1-Inputs!$B$38)*_xlfn.NORM.S.INV(RAND())</f>
        <v>-0.36334140391013081</v>
      </c>
      <c r="AC984" s="24">
        <f ca="1">SQRT(Inputs!$B$38)*G984+SQRT(1-Inputs!$B$38)*_xlfn.NORM.S.INV(RAND())</f>
        <v>-0.89770996672647296</v>
      </c>
      <c r="AD984" s="24">
        <f ca="1">SQRT(Inputs!$B$38)*H984+SQRT(1-Inputs!$B$38)*_xlfn.NORM.S.INV(RAND())</f>
        <v>0.50388500933954028</v>
      </c>
      <c r="AE984" s="24">
        <f ca="1">SQRT(Inputs!$B$38)*I984+SQRT(1-Inputs!$B$38)*_xlfn.NORM.S.INV(RAND())</f>
        <v>0.8675456924859053</v>
      </c>
      <c r="AF984" s="24">
        <f ca="1">SQRT(Inputs!$B$38)*J984+SQRT(1-Inputs!$B$38)*_xlfn.NORM.S.INV(RAND())</f>
        <v>0.25473509500839042</v>
      </c>
      <c r="AG984" s="24">
        <f ca="1">SQRT(Inputs!$B$38)*K984+SQRT(1-Inputs!$B$38)*_xlfn.NORM.S.INV(RAND())</f>
        <v>0.33804682161444655</v>
      </c>
      <c r="AH984" s="24">
        <f ca="1">SQRT(Inputs!$B$38)*L984+SQRT(1-Inputs!$B$38)*_xlfn.NORM.S.INV(RAND())</f>
        <v>0.5806343219100798</v>
      </c>
      <c r="AI984" s="24">
        <f ca="1">SQRT(Inputs!$B$38)*M984+SQRT(1-Inputs!$B$38)*_xlfn.NORM.S.INV(RAND())</f>
        <v>1.0526912366967092</v>
      </c>
      <c r="AJ984" s="24">
        <f ca="1">SQRT(Inputs!$B$38)*C984+SQRT(1-Inputs!$B$38)*_xlfn.NORM.S.INV(RAND())</f>
        <v>1.507651958423482</v>
      </c>
      <c r="AK984" s="24">
        <f ca="1">SQRT(Inputs!$B$38)*D984+SQRT(1-Inputs!$B$38)*_xlfn.NORM.S.INV(RAND())</f>
        <v>-0.10360336465348052</v>
      </c>
      <c r="AL984" s="24">
        <f ca="1">SQRT(Inputs!$B$38)*E984+SQRT(1-Inputs!$B$38)*_xlfn.NORM.S.INV(RAND())</f>
        <v>-0.20207061925518738</v>
      </c>
      <c r="AM984" s="24">
        <f ca="1">SQRT(Inputs!$B$38)*F984+SQRT(1-Inputs!$B$38)*_xlfn.NORM.S.INV(RAND())</f>
        <v>-0.18314159828025808</v>
      </c>
      <c r="AN984" s="24">
        <f ca="1">SQRT(Inputs!$B$38)*G984+SQRT(1-Inputs!$B$38)*_xlfn.NORM.S.INV(RAND())</f>
        <v>-0.22987964503205716</v>
      </c>
      <c r="AO984" s="24">
        <f ca="1">SQRT(Inputs!$B$38)*H984+SQRT(1-Inputs!$B$38)*_xlfn.NORM.S.INV(RAND())</f>
        <v>-0.87016524672311257</v>
      </c>
      <c r="AP984" s="24">
        <f ca="1">SQRT(Inputs!$B$38)*I984+SQRT(1-Inputs!$B$38)*_xlfn.NORM.S.INV(RAND())</f>
        <v>1.4500111930059345E-2</v>
      </c>
      <c r="AQ984" s="24">
        <f ca="1">SQRT(Inputs!$B$38)*J984+SQRT(1-Inputs!$B$38)*_xlfn.NORM.S.INV(RAND())</f>
        <v>0.82141622653153767</v>
      </c>
      <c r="AR984" s="24">
        <f ca="1">SQRT(Inputs!$B$38)*K984+SQRT(1-Inputs!$B$38)*_xlfn.NORM.S.INV(RAND())</f>
        <v>0.38698184331903562</v>
      </c>
      <c r="AS984" s="24">
        <f ca="1">SQRT(Inputs!$B$38)*L984+SQRT(1-Inputs!$B$38)*_xlfn.NORM.S.INV(RAND())</f>
        <v>-1.0908872789965642</v>
      </c>
      <c r="AT984" s="24">
        <f ca="1">SQRT(Inputs!$B$38)*M984+SQRT(1-Inputs!$B$38)*_xlfn.NORM.S.INV(RAND())</f>
        <v>1.4395744120816043</v>
      </c>
      <c r="AU984" s="15">
        <f ca="1">Inputs!$B$6*EXP($B$8-0.5*C$5^2+C$5*N984)</f>
        <v>4521.9464389624063</v>
      </c>
      <c r="AV984" s="15">
        <f t="shared" ca="1" si="547"/>
        <v>6060.6228206508813</v>
      </c>
      <c r="AW984" s="15">
        <f t="shared" ca="1" si="548"/>
        <v>7053.8159003810379</v>
      </c>
      <c r="AX984" s="15">
        <f t="shared" ca="1" si="549"/>
        <v>9177.4436911989415</v>
      </c>
      <c r="AY984" s="15">
        <f t="shared" ca="1" si="550"/>
        <v>11173.626211395303</v>
      </c>
      <c r="AZ984" s="15">
        <f t="shared" ca="1" si="551"/>
        <v>10975.45290202762</v>
      </c>
      <c r="BA984" s="15">
        <f t="shared" ca="1" si="552"/>
        <v>12110.508343069505</v>
      </c>
      <c r="BB984" s="15">
        <f t="shared" ca="1" si="553"/>
        <v>14686.03255535369</v>
      </c>
      <c r="BC984" s="15">
        <f t="shared" ca="1" si="554"/>
        <v>15948.897079287528</v>
      </c>
      <c r="BD984" s="15">
        <f t="shared" ca="1" si="555"/>
        <v>17733.451008331805</v>
      </c>
      <c r="BE984" s="15">
        <f t="shared" ca="1" si="556"/>
        <v>21628.417652801585</v>
      </c>
      <c r="BF984" s="15">
        <f ca="1">Inputs!$B$13*EXP($B$9-0.5*C$6^2+C$6*Y984)</f>
        <v>18875.572830847668</v>
      </c>
      <c r="BG984" s="15">
        <f t="shared" ca="1" si="557"/>
        <v>21621.269680998994</v>
      </c>
      <c r="BH984" s="15">
        <f t="shared" ca="1" si="558"/>
        <v>21915.837572114906</v>
      </c>
      <c r="BI984" s="15">
        <f t="shared" ca="1" si="559"/>
        <v>25369.084907668082</v>
      </c>
      <c r="BJ984" s="15">
        <f t="shared" ca="1" si="560"/>
        <v>27325.876923832257</v>
      </c>
      <c r="BK984" s="15">
        <f t="shared" ca="1" si="561"/>
        <v>35918.765275582722</v>
      </c>
      <c r="BL984" s="15">
        <f t="shared" ca="1" si="562"/>
        <v>49371.938170934125</v>
      </c>
      <c r="BM984" s="15">
        <f t="shared" ca="1" si="563"/>
        <v>62639.981738595685</v>
      </c>
      <c r="BN984" s="15">
        <f t="shared" ca="1" si="564"/>
        <v>80224.282890776842</v>
      </c>
      <c r="BO984" s="15">
        <f t="shared" ca="1" si="565"/>
        <v>105599.75945650692</v>
      </c>
      <c r="BP984" s="15">
        <f t="shared" ca="1" si="566"/>
        <v>146437.22461420167</v>
      </c>
      <c r="BQ984" s="15">
        <f ca="1">Inputs!$B$20*EXP($B$10-0.5*C$7^2+C$7*AJ984)</f>
        <v>7322.2045911441182</v>
      </c>
      <c r="BR984" s="15">
        <f t="shared" ca="1" si="567"/>
        <v>9613.71396471359</v>
      </c>
      <c r="BS984" s="15">
        <f t="shared" ca="1" si="568"/>
        <v>12422.665193176863</v>
      </c>
      <c r="BT984" s="15">
        <f t="shared" ca="1" si="569"/>
        <v>16324.705651252432</v>
      </c>
      <c r="BU984" s="15">
        <f t="shared" ca="1" si="570"/>
        <v>21400.002580184046</v>
      </c>
      <c r="BV984" s="15">
        <f t="shared" ca="1" si="571"/>
        <v>24473.096277382127</v>
      </c>
      <c r="BW984" s="15">
        <f t="shared" ca="1" si="572"/>
        <v>34255.79304901931</v>
      </c>
      <c r="BX984" s="15">
        <f t="shared" ca="1" si="573"/>
        <v>56488.863107411235</v>
      </c>
      <c r="BY984" s="15">
        <f t="shared" ca="1" si="574"/>
        <v>85233.127181046599</v>
      </c>
      <c r="BZ984" s="15">
        <f t="shared" ca="1" si="575"/>
        <v>97862.243570238352</v>
      </c>
      <c r="CA984" s="15">
        <f t="shared" ca="1" si="576"/>
        <v>177539.93804929315</v>
      </c>
      <c r="CB984" s="15">
        <f ca="1">(AU984*DCF!C$10-DCF!C$5*MAX(AU984*DCF!C$10,0)-MAX(AU984-Inputs!$B$6,0)/Inputs!$B$10)*DCF!C$6</f>
        <v>1046.2136710250641</v>
      </c>
      <c r="CC984" s="15">
        <f ca="1">(AV984*DCF!D$10-DCF!D$5*MAX(AV984*DCF!D$10,0)-MAX(AV984-AU984,0)/Inputs!$B$10)*DCF!D$6</f>
        <v>1102.0697875087303</v>
      </c>
      <c r="CD984" s="15">
        <f ca="1">(AW984*DCF!E$10-DCF!E$5*MAX(AW984*DCF!E$10,0)-MAX(AW984-AV984,0)/Inputs!$B$10)*DCF!E$6</f>
        <v>1404.9055927526515</v>
      </c>
      <c r="CE984" s="15">
        <f ca="1">(AX984*DCF!F$10-DCF!F$5*MAX(AX984*DCF!F$10,0)-MAX(AX984-AW984,0)/Inputs!$B$10)*DCF!F$6</f>
        <v>1561.5470394892707</v>
      </c>
      <c r="CF984" s="15">
        <f ca="1">(AY984*DCF!G$10-DCF!G$5*MAX(AY984*DCF!G$10,0)-MAX(AY984-AX984,0)/Inputs!$B$10)*DCF!G$6</f>
        <v>1918.5114744300072</v>
      </c>
      <c r="CG984" s="15">
        <f ca="1">(AZ984*DCF!H$10-DCF!H$5*MAX(AZ984*DCF!H$10,0)-MAX(AZ984-AY984,0)/Inputs!$B$10)*DCF!H$6</f>
        <v>2130.8920534228187</v>
      </c>
      <c r="CH984" s="15">
        <f ca="1">(BA984*DCF!I$10-DCF!I$5*MAX(BA984*DCF!I$10,0)-MAX(BA984-AZ984,0)/Inputs!$B$10)*DCF!I$6</f>
        <v>2025.9592205077795</v>
      </c>
      <c r="CI984" s="15">
        <f ca="1">(BB984*DCF!J$10-DCF!J$5*MAX(BB984*DCF!J$10,0)-MAX(BB984-BA984,0)/Inputs!$B$10)*DCF!J$6</f>
        <v>2129.8790097183405</v>
      </c>
      <c r="CJ984" s="15">
        <f ca="1">(BC984*DCF!K$10-DCF!K$5*MAX(BC984*DCF!K$10,0)-MAX(BC984-BB984,0)/Inputs!$B$10)*DCF!K$6</f>
        <v>2390.734479984993</v>
      </c>
      <c r="CK984" s="15">
        <f ca="1">(BD984*DCF!L$10-DCF!L$5*MAX(BD984*DCF!L$10,0)-MAX(BD984-BC984,0)/Inputs!$B$10)*DCF!L$6</f>
        <v>2443.7699133094729</v>
      </c>
      <c r="CL984" s="15">
        <f ca="1">(BE984*DCF!M$10-DCF!M$5*MAX(BE984*DCF!M$10,0)-MAX(BE984-BD984,0)/Inputs!$B$10)*DCF!M$6</f>
        <v>2586.7540907319881</v>
      </c>
      <c r="CM984" s="15">
        <f ca="1">(BF984*DCF!C$28-DCF!C$5*MAX(BF984*DCF!C$28,0)-MAX(BF984-Inputs!$B$13,0)/Inputs!$B$17)*DCF!C$6</f>
        <v>4031.2384920122422</v>
      </c>
      <c r="CN984" s="15">
        <f ca="1">(BG984*DCF!D$28-DCF!D$5*MAX(BG984*DCF!D$28,0)-MAX(BG984-BF984,0)/Inputs!$B$17)*DCF!D$6</f>
        <v>5782.1795626150224</v>
      </c>
      <c r="CO984" s="15">
        <f ca="1">(BH984*DCF!E$28-DCF!E$5*MAX(BH984*DCF!E$28,0)-MAX(BH984-BG984,0)/Inputs!$B$17)*DCF!E$6</f>
        <v>6148.9001668691008</v>
      </c>
      <c r="CP984" s="15">
        <f ca="1">(BI984*DCF!F$28-DCF!F$5*MAX(BI984*DCF!F$28,0)-MAX(BI984-BH984,0)/Inputs!$B$17)*DCF!F$6</f>
        <v>6258.3200486797987</v>
      </c>
      <c r="CQ984" s="15">
        <f ca="1">(BJ984*DCF!G$28-DCF!G$5*MAX(BJ984*DCF!G$28,0)-MAX(BJ984-BI984,0)/Inputs!$B$17)*DCF!G$6</f>
        <v>6760.7930023450581</v>
      </c>
      <c r="CR984" s="15">
        <f ca="1">(BK984*DCF!H$28-DCF!H$5*MAX(BK984*DCF!H$28,0)-MAX(BK984-BJ984,0)/Inputs!$B$17)*DCF!H$6</f>
        <v>7548.0132317226735</v>
      </c>
      <c r="CS984" s="15">
        <f ca="1">(BL984*DCF!I$28-DCF!I$5*MAX(BL984*DCF!I$28,0)-MAX(BL984-BK984,0)/Inputs!$B$17)*DCF!I$6</f>
        <v>9679.0184608379877</v>
      </c>
      <c r="CT984" s="15">
        <f ca="1">(BM984*DCF!J$28-DCF!J$5*MAX(BM984*DCF!J$28,0)-MAX(BM984-BL984,0)/Inputs!$B$17)*DCF!J$6</f>
        <v>12214.681882331473</v>
      </c>
      <c r="CU984" s="15">
        <f ca="1">(BN984*DCF!K$28-DCF!K$5*MAX(BN984*DCF!K$28,0)-MAX(BN984-BM984,0)/Inputs!$B$17)*DCF!K$6</f>
        <v>14788.180756572256</v>
      </c>
      <c r="CV984" s="15">
        <f ca="1">(BO984*DCF!L$28-DCF!L$5*MAX(BO984*DCF!L$28,0)-MAX(BO984-BN984,0)/Inputs!$B$17)*DCF!L$6</f>
        <v>18198.091050519462</v>
      </c>
      <c r="CW984" s="15">
        <f ca="1">(BP984*DCF!M$28-DCF!M$5*MAX(BP984*DCF!M$28,0)-MAX(BP984-BO984,0)/Inputs!$B$17)*DCF!M$6</f>
        <v>23283.585945681149</v>
      </c>
      <c r="CX984" s="15">
        <f ca="1">(BQ984*DCF!C$46-DCF!C$5*MAX(BQ984*DCF!C$46,0)-MAX(BQ984-Inputs!$B$20,0)/Inputs!$B$24)*DCF!C$6</f>
        <v>-3594.5990238873796</v>
      </c>
      <c r="CY984" s="15">
        <f ca="1">(BR984*DCF!D$46-DCF!D$5*MAX(BR984*DCF!D$46,0)-MAX(BR984-BQ984,0)/Inputs!$B$24)*DCF!D$6</f>
        <v>-2618.6048075161348</v>
      </c>
      <c r="CZ984" s="15">
        <f ca="1">(BS984*DCF!E$46-DCF!E$5*MAX(BS984*DCF!E$46,0)-MAX(BS984-BR984,0)/Inputs!$B$24)*DCF!E$6</f>
        <v>-2576.2130336320465</v>
      </c>
      <c r="DA984" s="15">
        <f ca="1">(BT984*DCF!F$46-DCF!F$5*MAX(BT984*DCF!F$46,0)-MAX(BT984-BS984,0)/Inputs!$B$24)*DCF!F$6</f>
        <v>-2609.7245618805932</v>
      </c>
      <c r="DB984" s="15">
        <f ca="1">(BU984*DCF!G$46-DCF!G$5*MAX(BU984*DCF!G$46,0)-MAX(BU984-BT984,0)/Inputs!$B$24)*DCF!G$6</f>
        <v>-2427.083416824169</v>
      </c>
      <c r="DC984" s="15">
        <f ca="1">(BV984*DCF!H$46-DCF!H$5*MAX(BV984*DCF!H$46,0)-MAX(BV984-BU984,0)/Inputs!$B$24)*DCF!H$6</f>
        <v>-954.94503724682261</v>
      </c>
      <c r="DD984" s="15">
        <f ca="1">(BW984*DCF!I$46-DCF!I$5*MAX(BW984*DCF!I$46,0)-MAX(BW984-BV984,0)/Inputs!$B$24)*DCF!I$6</f>
        <v>-2017.0829771306628</v>
      </c>
      <c r="DE984" s="15">
        <f ca="1">(BX984*DCF!J$46-DCF!J$5*MAX(BX984*DCF!J$46,0)-MAX(BX984-BW984,0)/Inputs!$B$24)*DCF!J$6</f>
        <v>-3526.2953914990753</v>
      </c>
      <c r="DF984" s="15">
        <f ca="1">(BY984*DCF!K$46-DCF!K$5*MAX(BY984*DCF!K$46,0)-MAX(BY984-BX984,0)/Inputs!$B$24)*DCF!K$6</f>
        <v>-2172.7786033501648</v>
      </c>
      <c r="DG984" s="15">
        <f ca="1">(BZ984*DCF!L$46-DCF!L$5*MAX(BZ984*DCF!L$46,0)-MAX(BZ984-BY984,0)/Inputs!$B$24)*DCF!L$6</f>
        <v>3906.7538447182678</v>
      </c>
      <c r="DH984" s="15">
        <f ca="1">(CA984*DCF!M$46-DCF!M$5*MAX(CA984*DCF!M$46,0)-MAX(CA984-BZ984,0)/Inputs!$B$24)*DCF!M$6</f>
        <v>-2738.6817152398726</v>
      </c>
      <c r="DI984" s="15">
        <f ca="1">SUM(CB984:CL984)+BE984*DCF!M$10*(1+Inputs!$B$30)*(1-Inputs!$B$33)*(1-Inputs!$B$30/Inputs!$B$31)/(Inputs!$B$29-Inputs!$B$30)*DCF!M$6</f>
        <v>80933.408666842632</v>
      </c>
      <c r="DJ984" s="15">
        <f ca="1">SUM(CM984:CW984)+BP984*DCF!M$28*(1+Inputs!$B$30)*(1-Inputs!$B$33)*(1-Inputs!$B$30/Inputs!$B$31)/(Inputs!$B$29-Inputs!$B$30)*DCF!M$6</f>
        <v>658075.3126443862</v>
      </c>
      <c r="DK984" s="15">
        <f ca="1">SUM(CX984:DH984)+CA984*DCF!M$46*(1+Inputs!$B$30)*(1-Inputs!$B$33)*(1-Inputs!$B$30/Inputs!$B$31)/(Inputs!$B$29-Inputs!$B$30)*DCF!M$6</f>
        <v>253168.52045085351</v>
      </c>
      <c r="DM984" s="15">
        <f ca="1">DI984+DJ984+DK984+Inputs!$B$34+Inputs!$B$36-Inputs!$B$35</f>
        <v>1069028.2417620823</v>
      </c>
    </row>
    <row r="985" spans="1:117" x14ac:dyDescent="0.75">
      <c r="A985" s="11">
        <v>972</v>
      </c>
      <c r="C985" s="24">
        <f t="shared" ca="1" si="577"/>
        <v>-1.38989856500834</v>
      </c>
      <c r="D985" s="24">
        <f t="shared" ca="1" si="577"/>
        <v>0.13892897656781628</v>
      </c>
      <c r="E985" s="24">
        <f t="shared" ca="1" si="577"/>
        <v>-1.1310824419798333</v>
      </c>
      <c r="F985" s="24">
        <f t="shared" ca="1" si="577"/>
        <v>1.0288477723472795</v>
      </c>
      <c r="G985" s="24">
        <f t="shared" ca="1" si="577"/>
        <v>-0.56223800280413805</v>
      </c>
      <c r="H985" s="24">
        <f t="shared" ca="1" si="577"/>
        <v>-0.4696997319250879</v>
      </c>
      <c r="I985" s="24">
        <f t="shared" ca="1" si="577"/>
        <v>-2.1666971511833522</v>
      </c>
      <c r="J985" s="24">
        <f t="shared" ca="1" si="577"/>
        <v>1.2273814429159098</v>
      </c>
      <c r="K985" s="24">
        <f t="shared" ca="1" si="577"/>
        <v>2.0471360337176154</v>
      </c>
      <c r="L985" s="24">
        <f t="shared" ca="1" si="577"/>
        <v>-0.40206461759154605</v>
      </c>
      <c r="M985" s="24">
        <f t="shared" ca="1" si="577"/>
        <v>0.17586833911715952</v>
      </c>
      <c r="N985" s="24">
        <f ca="1">SQRT(Inputs!$B$38)*C985+SQRT(1-Inputs!$B$38)*_xlfn.NORM.S.INV(RAND())</f>
        <v>-1.2487542101918336</v>
      </c>
      <c r="O985" s="24">
        <f ca="1">SQRT(Inputs!$B$38)*D985+SQRT(1-Inputs!$B$38)*_xlfn.NORM.S.INV(RAND())</f>
        <v>0.401807905958046</v>
      </c>
      <c r="P985" s="24">
        <f ca="1">SQRT(Inputs!$B$38)*E985+SQRT(1-Inputs!$B$38)*_xlfn.NORM.S.INV(RAND())</f>
        <v>-2.0489743479775937</v>
      </c>
      <c r="Q985" s="24">
        <f ca="1">SQRT(Inputs!$B$38)*F985+SQRT(1-Inputs!$B$38)*_xlfn.NORM.S.INV(RAND())</f>
        <v>1.2740411316263507</v>
      </c>
      <c r="R985" s="24">
        <f ca="1">SQRT(Inputs!$B$38)*G985+SQRT(1-Inputs!$B$38)*_xlfn.NORM.S.INV(RAND())</f>
        <v>-0.26536188841385955</v>
      </c>
      <c r="S985" s="24">
        <f ca="1">SQRT(Inputs!$B$38)*H985+SQRT(1-Inputs!$B$38)*_xlfn.NORM.S.INV(RAND())</f>
        <v>-0.63240058481035666</v>
      </c>
      <c r="T985" s="24">
        <f ca="1">SQRT(Inputs!$B$38)*I985+SQRT(1-Inputs!$B$38)*_xlfn.NORM.S.INV(RAND())</f>
        <v>-3.1047161455586427</v>
      </c>
      <c r="U985" s="24">
        <f ca="1">SQRT(Inputs!$B$38)*J985+SQRT(1-Inputs!$B$38)*_xlfn.NORM.S.INV(RAND())</f>
        <v>1.294739976110417</v>
      </c>
      <c r="V985" s="24">
        <f ca="1">SQRT(Inputs!$B$38)*K985+SQRT(1-Inputs!$B$38)*_xlfn.NORM.S.INV(RAND())</f>
        <v>1.9749642230178859</v>
      </c>
      <c r="W985" s="24">
        <f ca="1">SQRT(Inputs!$B$38)*L985+SQRT(1-Inputs!$B$38)*_xlfn.NORM.S.INV(RAND())</f>
        <v>0.24200359414774028</v>
      </c>
      <c r="X985" s="24">
        <f ca="1">SQRT(Inputs!$B$38)*M985+SQRT(1-Inputs!$B$38)*_xlfn.NORM.S.INV(RAND())</f>
        <v>0.87846119564996394</v>
      </c>
      <c r="Y985" s="24">
        <f ca="1">SQRT(Inputs!$B$38)*C985+SQRT(1-Inputs!$B$38)*_xlfn.NORM.S.INV(RAND())</f>
        <v>-1.695306300206767</v>
      </c>
      <c r="Z985" s="24">
        <f ca="1">SQRT(Inputs!$B$38)*D985+SQRT(1-Inputs!$B$38)*_xlfn.NORM.S.INV(RAND())</f>
        <v>1.0117919083133109</v>
      </c>
      <c r="AA985" s="24">
        <f ca="1">SQRT(Inputs!$B$38)*E985+SQRT(1-Inputs!$B$38)*_xlfn.NORM.S.INV(RAND())</f>
        <v>0.99085485033164655</v>
      </c>
      <c r="AB985" s="24">
        <f ca="1">SQRT(Inputs!$B$38)*F985+SQRT(1-Inputs!$B$38)*_xlfn.NORM.S.INV(RAND())</f>
        <v>-0.22259236474791311</v>
      </c>
      <c r="AC985" s="24">
        <f ca="1">SQRT(Inputs!$B$38)*G985+SQRT(1-Inputs!$B$38)*_xlfn.NORM.S.INV(RAND())</f>
        <v>1.0744759057979858</v>
      </c>
      <c r="AD985" s="24">
        <f ca="1">SQRT(Inputs!$B$38)*H985+SQRT(1-Inputs!$B$38)*_xlfn.NORM.S.INV(RAND())</f>
        <v>-0.65990289808123637</v>
      </c>
      <c r="AE985" s="24">
        <f ca="1">SQRT(Inputs!$B$38)*I985+SQRT(1-Inputs!$B$38)*_xlfn.NORM.S.INV(RAND())</f>
        <v>-2.3847607846364998</v>
      </c>
      <c r="AF985" s="24">
        <f ca="1">SQRT(Inputs!$B$38)*J985+SQRT(1-Inputs!$B$38)*_xlfn.NORM.S.INV(RAND())</f>
        <v>-0.22531599446387995</v>
      </c>
      <c r="AG985" s="24">
        <f ca="1">SQRT(Inputs!$B$38)*K985+SQRT(1-Inputs!$B$38)*_xlfn.NORM.S.INV(RAND())</f>
        <v>0.39880254834822859</v>
      </c>
      <c r="AH985" s="24">
        <f ca="1">SQRT(Inputs!$B$38)*L985+SQRT(1-Inputs!$B$38)*_xlfn.NORM.S.INV(RAND())</f>
        <v>-0.4732445798743139</v>
      </c>
      <c r="AI985" s="24">
        <f ca="1">SQRT(Inputs!$B$38)*M985+SQRT(1-Inputs!$B$38)*_xlfn.NORM.S.INV(RAND())</f>
        <v>7.5263766454191999E-2</v>
      </c>
      <c r="AJ985" s="24">
        <f ca="1">SQRT(Inputs!$B$38)*C985+SQRT(1-Inputs!$B$38)*_xlfn.NORM.S.INV(RAND())</f>
        <v>-0.32988386203436731</v>
      </c>
      <c r="AK985" s="24">
        <f ca="1">SQRT(Inputs!$B$38)*D985+SQRT(1-Inputs!$B$38)*_xlfn.NORM.S.INV(RAND())</f>
        <v>1.3028928040720731</v>
      </c>
      <c r="AL985" s="24">
        <f ca="1">SQRT(Inputs!$B$38)*E985+SQRT(1-Inputs!$B$38)*_xlfn.NORM.S.INV(RAND())</f>
        <v>-1.2453194426819452</v>
      </c>
      <c r="AM985" s="24">
        <f ca="1">SQRT(Inputs!$B$38)*F985+SQRT(1-Inputs!$B$38)*_xlfn.NORM.S.INV(RAND())</f>
        <v>1.9100965901183355</v>
      </c>
      <c r="AN985" s="24">
        <f ca="1">SQRT(Inputs!$B$38)*G985+SQRT(1-Inputs!$B$38)*_xlfn.NORM.S.INV(RAND())</f>
        <v>-1.7242333924457323</v>
      </c>
      <c r="AO985" s="24">
        <f ca="1">SQRT(Inputs!$B$38)*H985+SQRT(1-Inputs!$B$38)*_xlfn.NORM.S.INV(RAND())</f>
        <v>0.86720930034249355</v>
      </c>
      <c r="AP985" s="24">
        <f ca="1">SQRT(Inputs!$B$38)*I985+SQRT(1-Inputs!$B$38)*_xlfn.NORM.S.INV(RAND())</f>
        <v>-2.4767979981921329</v>
      </c>
      <c r="AQ985" s="24">
        <f ca="1">SQRT(Inputs!$B$38)*J985+SQRT(1-Inputs!$B$38)*_xlfn.NORM.S.INV(RAND())</f>
        <v>2.1864459372907374E-2</v>
      </c>
      <c r="AR985" s="24">
        <f ca="1">SQRT(Inputs!$B$38)*K985+SQRT(1-Inputs!$B$38)*_xlfn.NORM.S.INV(RAND())</f>
        <v>0.6989778858979343</v>
      </c>
      <c r="AS985" s="24">
        <f ca="1">SQRT(Inputs!$B$38)*L985+SQRT(1-Inputs!$B$38)*_xlfn.NORM.S.INV(RAND())</f>
        <v>1.3748972468998468</v>
      </c>
      <c r="AT985" s="24">
        <f ca="1">SQRT(Inputs!$B$38)*M985+SQRT(1-Inputs!$B$38)*_xlfn.NORM.S.INV(RAND())</f>
        <v>-0.18603320020133168</v>
      </c>
      <c r="AU985" s="15">
        <f ca="1">Inputs!$B$6*EXP($B$8-0.5*C$5^2+C$5*N985)</f>
        <v>4054.0543437024544</v>
      </c>
      <c r="AV985" s="15">
        <f t="shared" ca="1" si="547"/>
        <v>5235.0634084375988</v>
      </c>
      <c r="AW985" s="15">
        <f t="shared" ca="1" si="548"/>
        <v>4841.8967541361435</v>
      </c>
      <c r="AX985" s="15">
        <f t="shared" ca="1" si="549"/>
        <v>6931.4162457877846</v>
      </c>
      <c r="AY985" s="15">
        <f t="shared" ca="1" si="550"/>
        <v>8212.4020969723369</v>
      </c>
      <c r="AZ985" s="15">
        <f t="shared" ca="1" si="551"/>
        <v>9368.3296981957319</v>
      </c>
      <c r="BA985" s="15">
        <f t="shared" ca="1" si="552"/>
        <v>8283.87978416859</v>
      </c>
      <c r="BB985" s="15">
        <f t="shared" ca="1" si="553"/>
        <v>11546.750817591073</v>
      </c>
      <c r="BC985" s="15">
        <f t="shared" ca="1" si="554"/>
        <v>17112.004540499383</v>
      </c>
      <c r="BD985" s="15">
        <f t="shared" ca="1" si="555"/>
        <v>21443.756135661399</v>
      </c>
      <c r="BE985" s="15">
        <f t="shared" ca="1" si="556"/>
        <v>28465.371459239483</v>
      </c>
      <c r="BF985" s="15">
        <f ca="1">Inputs!$B$13*EXP($B$9-0.5*C$6^2+C$6*Y985)</f>
        <v>9883.0719910432654</v>
      </c>
      <c r="BG985" s="15">
        <f t="shared" ca="1" si="557"/>
        <v>14457.353458592757</v>
      </c>
      <c r="BH985" s="15">
        <f t="shared" ca="1" si="558"/>
        <v>20819.334836224047</v>
      </c>
      <c r="BI985" s="15">
        <f t="shared" ca="1" si="559"/>
        <v>24627.602912853195</v>
      </c>
      <c r="BJ985" s="15">
        <f t="shared" ca="1" si="560"/>
        <v>35249.540368424387</v>
      </c>
      <c r="BK985" s="15">
        <f t="shared" ca="1" si="561"/>
        <v>39544.882793436736</v>
      </c>
      <c r="BL985" s="15">
        <f t="shared" ca="1" si="562"/>
        <v>35662.043825484368</v>
      </c>
      <c r="BM985" s="15">
        <f t="shared" ca="1" si="563"/>
        <v>42626.362054383251</v>
      </c>
      <c r="BN985" s="15">
        <f t="shared" ca="1" si="564"/>
        <v>54991.360588731812</v>
      </c>
      <c r="BO985" s="15">
        <f t="shared" ca="1" si="565"/>
        <v>64039.674651150941</v>
      </c>
      <c r="BP985" s="15">
        <f t="shared" ca="1" si="566"/>
        <v>79495.829160962749</v>
      </c>
      <c r="BQ985" s="15">
        <f ca="1">Inputs!$B$20*EXP($B$10-0.5*C$7^2+C$7*AJ985)</f>
        <v>3815.8723878647174</v>
      </c>
      <c r="BR985" s="15">
        <f t="shared" ca="1" si="567"/>
        <v>7831.2609815540363</v>
      </c>
      <c r="BS985" s="15">
        <f t="shared" ca="1" si="568"/>
        <v>7499.4633919541666</v>
      </c>
      <c r="BT985" s="15">
        <f t="shared" ca="1" si="569"/>
        <v>17066.412272458383</v>
      </c>
      <c r="BU985" s="15">
        <f t="shared" ca="1" si="570"/>
        <v>15583.850723355441</v>
      </c>
      <c r="BV985" s="15">
        <f t="shared" ca="1" si="571"/>
        <v>26359.968111672137</v>
      </c>
      <c r="BW985" s="15">
        <f t="shared" ca="1" si="572"/>
        <v>21776.827229116156</v>
      </c>
      <c r="BX985" s="15">
        <f t="shared" ca="1" si="573"/>
        <v>30592.191719952683</v>
      </c>
      <c r="BY985" s="15">
        <f t="shared" ca="1" si="574"/>
        <v>48998.222862428927</v>
      </c>
      <c r="BZ985" s="15">
        <f t="shared" ca="1" si="575"/>
        <v>88521.836085242641</v>
      </c>
      <c r="CA985" s="15">
        <f t="shared" ca="1" si="576"/>
        <v>120302.84543362963</v>
      </c>
      <c r="CB985" s="15">
        <f ca="1">(AU985*DCF!C$10-DCF!C$5*MAX(AU985*DCF!C$10,0)-MAX(AU985-Inputs!$B$6,0)/Inputs!$B$10)*DCF!C$6</f>
        <v>1041.1181110934003</v>
      </c>
      <c r="CC985" s="15">
        <f ca="1">(AV985*DCF!D$10-DCF!D$5*MAX(AV985*DCF!D$10,0)-MAX(AV985-AU985,0)/Inputs!$B$10)*DCF!D$6</f>
        <v>988.05308818357275</v>
      </c>
      <c r="CD985" s="15">
        <f ca="1">(AW985*DCF!E$10-DCF!E$5*MAX(AW985*DCF!E$10,0)-MAX(AW985-AV985,0)/Inputs!$B$10)*DCF!E$6</f>
        <v>1117.9168840207021</v>
      </c>
      <c r="CE985" s="15">
        <f ca="1">(AX985*DCF!F$10-DCF!F$5*MAX(AX985*DCF!F$10,0)-MAX(AX985-AW985,0)/Inputs!$B$10)*DCF!F$6</f>
        <v>1078.3399190248754</v>
      </c>
      <c r="CF985" s="15">
        <f ca="1">(AY985*DCF!G$10-DCF!G$5*MAX(AY985*DCF!G$10,0)-MAX(AY985-AX985,0)/Inputs!$B$10)*DCF!G$6</f>
        <v>1445.8544659396059</v>
      </c>
      <c r="CG985" s="15">
        <f ca="1">(AZ985*DCF!H$10-DCF!H$5*MAX(AZ985*DCF!H$10,0)-MAX(AZ985-AY985,0)/Inputs!$B$10)*DCF!H$6</f>
        <v>1613.6122622988355</v>
      </c>
      <c r="CH985" s="15">
        <f ca="1">(BA985*DCF!I$10-DCF!I$5*MAX(BA985*DCF!I$10,0)-MAX(BA985-AZ985,0)/Inputs!$B$10)*DCF!I$6</f>
        <v>1513.1626397102159</v>
      </c>
      <c r="CI985" s="15">
        <f ca="1">(BB985*DCF!J$10-DCF!J$5*MAX(BB985*DCF!J$10,0)-MAX(BB985-BA985,0)/Inputs!$B$10)*DCF!J$6</f>
        <v>1487.0148951893314</v>
      </c>
      <c r="CJ985" s="15">
        <f ca="1">(BC985*DCF!K$10-DCF!K$5*MAX(BC985*DCF!K$10,0)-MAX(BC985-BB985,0)/Inputs!$B$10)*DCF!K$6</f>
        <v>1975.7071081659628</v>
      </c>
      <c r="CK985" s="15">
        <f ca="1">(BD985*DCF!L$10-DCF!L$5*MAX(BD985*DCF!L$10,0)-MAX(BD985-BC985,0)/Inputs!$B$10)*DCF!L$6</f>
        <v>2673.9605805963511</v>
      </c>
      <c r="CL985" s="15">
        <f ca="1">(BE985*DCF!M$10-DCF!M$5*MAX(BE985*DCF!M$10,0)-MAX(BE985-BD985,0)/Inputs!$B$10)*DCF!M$6</f>
        <v>3178.025109628853</v>
      </c>
      <c r="CM985" s="15">
        <f ca="1">(BF985*DCF!C$28-DCF!C$5*MAX(BF985*DCF!C$28,0)-MAX(BF985-Inputs!$B$13,0)/Inputs!$B$17)*DCF!C$6</f>
        <v>3016.2487572153109</v>
      </c>
      <c r="CN985" s="15">
        <f ca="1">(BG985*DCF!D$28-DCF!D$5*MAX(BG985*DCF!D$28,0)-MAX(BG985-BF985,0)/Inputs!$B$17)*DCF!D$6</f>
        <v>3282.1200691043882</v>
      </c>
      <c r="CO985" s="15">
        <f ca="1">(BH985*DCF!E$28-DCF!E$5*MAX(BH985*DCF!E$28,0)-MAX(BH985-BG985,0)/Inputs!$B$17)*DCF!E$6</f>
        <v>4642.5473856843437</v>
      </c>
      <c r="CP985" s="15">
        <f ca="1">(BI985*DCF!F$28-DCF!F$5*MAX(BI985*DCF!F$28,0)-MAX(BI985-BH985,0)/Inputs!$B$17)*DCF!F$6</f>
        <v>5992.3900809190545</v>
      </c>
      <c r="CQ985" s="15">
        <f ca="1">(BJ985*DCF!G$28-DCF!G$5*MAX(BJ985*DCF!G$28,0)-MAX(BJ985-BI985,0)/Inputs!$B$17)*DCF!G$6</f>
        <v>7359.2557379823438</v>
      </c>
      <c r="CR985" s="15">
        <f ca="1">(BK985*DCF!H$28-DCF!H$5*MAX(BK985*DCF!H$28,0)-MAX(BK985-BJ985,0)/Inputs!$B$17)*DCF!H$6</f>
        <v>9112.5101324734678</v>
      </c>
      <c r="CS985" s="15">
        <f ca="1">(BL985*DCF!I$28-DCF!I$5*MAX(BL985*DCF!I$28,0)-MAX(BL985-BK985,0)/Inputs!$B$17)*DCF!I$6</f>
        <v>8386.0379146832856</v>
      </c>
      <c r="CT985" s="15">
        <f ca="1">(BM985*DCF!J$28-DCF!J$5*MAX(BM985*DCF!J$28,0)-MAX(BM985-BL985,0)/Inputs!$B$17)*DCF!J$6</f>
        <v>8585.8057194411922</v>
      </c>
      <c r="CU985" s="15">
        <f ca="1">(BN985*DCF!K$28-DCF!K$5*MAX(BN985*DCF!K$28,0)-MAX(BN985-BM985,0)/Inputs!$B$17)*DCF!K$6</f>
        <v>10098.705696709836</v>
      </c>
      <c r="CV985" s="15">
        <f ca="1">(BO985*DCF!L$28-DCF!L$5*MAX(BO985*DCF!L$28,0)-MAX(BO985-BN985,0)/Inputs!$B$17)*DCF!L$6</f>
        <v>11753.42745348228</v>
      </c>
      <c r="CW985" s="15">
        <f ca="1">(BP985*DCF!M$28-DCF!M$5*MAX(BP985*DCF!M$28,0)-MAX(BP985-BO985,0)/Inputs!$B$17)*DCF!M$6</f>
        <v>13341.583809853382</v>
      </c>
      <c r="CX985" s="15">
        <f ca="1">(BQ985*DCF!C$46-DCF!C$5*MAX(BQ985*DCF!C$46,0)-MAX(BQ985-Inputs!$B$20,0)/Inputs!$B$24)*DCF!C$6</f>
        <v>-1165.2695527931066</v>
      </c>
      <c r="CY985" s="15">
        <f ca="1">(BR985*DCF!D$46-DCF!D$5*MAX(BR985*DCF!D$46,0)-MAX(BR985-BQ985,0)/Inputs!$B$24)*DCF!D$6</f>
        <v>-3049.946604360121</v>
      </c>
      <c r="CZ985" s="15">
        <f ca="1">(BS985*DCF!E$46-DCF!E$5*MAX(BS985*DCF!E$46,0)-MAX(BS985-BR985,0)/Inputs!$B$24)*DCF!E$6</f>
        <v>-886.82460364399867</v>
      </c>
      <c r="DA985" s="15">
        <f ca="1">(BT985*DCF!F$46-DCF!F$5*MAX(BT985*DCF!F$46,0)-MAX(BT985-BS985,0)/Inputs!$B$24)*DCF!F$6</f>
        <v>-4726.5125654861386</v>
      </c>
      <c r="DB985" s="15">
        <f ca="1">(BU985*DCF!G$46-DCF!G$5*MAX(BU985*DCF!G$46,0)-MAX(BU985-BT985,0)/Inputs!$B$24)*DCF!G$6</f>
        <v>-524.20994840418518</v>
      </c>
      <c r="DC985" s="15">
        <f ca="1">(BV985*DCF!H$46-DCF!H$5*MAX(BV985*DCF!H$46,0)-MAX(BV985-BU985,0)/Inputs!$B$24)*DCF!H$6</f>
        <v>-3348.6124520527183</v>
      </c>
      <c r="DD985" s="15">
        <f ca="1">(BW985*DCF!I$46-DCF!I$5*MAX(BW985*DCF!I$46,0)-MAX(BW985-BV985,0)/Inputs!$B$24)*DCF!I$6</f>
        <v>502.94426494756254</v>
      </c>
      <c r="DE985" s="15">
        <f ca="1">(BX985*DCF!J$46-DCF!J$5*MAX(BX985*DCF!J$46,0)-MAX(BX985-BW985,0)/Inputs!$B$24)*DCF!J$6</f>
        <v>-1054.4328200426514</v>
      </c>
      <c r="DF985" s="15">
        <f ca="1">(BY985*DCF!K$46-DCF!K$5*MAX(BY985*DCF!K$46,0)-MAX(BY985-BX985,0)/Inputs!$B$24)*DCF!K$6</f>
        <v>-1710.045468944767</v>
      </c>
      <c r="DG985" s="15">
        <f ca="1">(BZ985*DCF!L$46-DCF!L$5*MAX(BZ985*DCF!L$46,0)-MAX(BZ985-BY985,0)/Inputs!$B$24)*DCF!L$6</f>
        <v>-2825.2197195053245</v>
      </c>
      <c r="DH985" s="15">
        <f ca="1">(CA985*DCF!M$46-DCF!M$5*MAX(CA985*DCF!M$46,0)-MAX(CA985-BZ985,0)/Inputs!$B$24)*DCF!M$6</f>
        <v>2787.25382795723</v>
      </c>
      <c r="DI985" s="15">
        <f ca="1">SUM(CB985:CL985)+BE985*DCF!M$10*(1+Inputs!$B$30)*(1-Inputs!$B$33)*(1-Inputs!$B$30/Inputs!$B$31)/(Inputs!$B$29-Inputs!$B$30)*DCF!M$6</f>
        <v>97332.270250484362</v>
      </c>
      <c r="DJ985" s="15">
        <f ca="1">SUM(CM985:CW985)+BP985*DCF!M$28*(1+Inputs!$B$30)*(1-Inputs!$B$33)*(1-Inputs!$B$30/Inputs!$B$31)/(Inputs!$B$29-Inputs!$B$30)*DCF!M$6</f>
        <v>380554.55779551185</v>
      </c>
      <c r="DK985" s="15">
        <f ca="1">SUM(CX985:DH985)+CA985*DCF!M$46*(1+Inputs!$B$30)*(1-Inputs!$B$33)*(1-Inputs!$B$30/Inputs!$B$31)/(Inputs!$B$29-Inputs!$B$30)*DCF!M$6</f>
        <v>170001.57418113324</v>
      </c>
      <c r="DM985" s="15">
        <f ca="1">DI985+DJ985+DK985+Inputs!$B$34+Inputs!$B$36-Inputs!$B$35</f>
        <v>724739.40222712944</v>
      </c>
    </row>
    <row r="986" spans="1:117" x14ac:dyDescent="0.75">
      <c r="A986" s="11">
        <v>973</v>
      </c>
      <c r="C986" s="24">
        <f t="shared" ca="1" si="577"/>
        <v>-1.3722889919405792</v>
      </c>
      <c r="D986" s="24">
        <f t="shared" ca="1" si="577"/>
        <v>0.37352085475311725</v>
      </c>
      <c r="E986" s="24">
        <f t="shared" ca="1" si="577"/>
        <v>-1.0938159023336422</v>
      </c>
      <c r="F986" s="24">
        <f t="shared" ca="1" si="577"/>
        <v>0.63443484679028117</v>
      </c>
      <c r="G986" s="24">
        <f t="shared" ca="1" si="577"/>
        <v>-5.5254144219529504E-2</v>
      </c>
      <c r="H986" s="24">
        <f t="shared" ca="1" si="577"/>
        <v>0.73966174486260794</v>
      </c>
      <c r="I986" s="24">
        <f t="shared" ca="1" si="577"/>
        <v>1.5366802904233212</v>
      </c>
      <c r="J986" s="24">
        <f t="shared" ca="1" si="577"/>
        <v>-1.4353202699410874</v>
      </c>
      <c r="K986" s="24">
        <f t="shared" ca="1" si="577"/>
        <v>-1.3523622278419485</v>
      </c>
      <c r="L986" s="24">
        <f t="shared" ca="1" si="577"/>
        <v>3.5622981885919995E-2</v>
      </c>
      <c r="M986" s="24">
        <f t="shared" ca="1" si="577"/>
        <v>0.51998355060532997</v>
      </c>
      <c r="N986" s="24">
        <f ca="1">SQRT(Inputs!$B$38)*C986+SQRT(1-Inputs!$B$38)*_xlfn.NORM.S.INV(RAND())</f>
        <v>0.44873433569290011</v>
      </c>
      <c r="O986" s="24">
        <f ca="1">SQRT(Inputs!$B$38)*D986+SQRT(1-Inputs!$B$38)*_xlfn.NORM.S.INV(RAND())</f>
        <v>4.6898116975873066E-2</v>
      </c>
      <c r="P986" s="24">
        <f ca="1">SQRT(Inputs!$B$38)*E986+SQRT(1-Inputs!$B$38)*_xlfn.NORM.S.INV(RAND())</f>
        <v>-0.42274111665837477</v>
      </c>
      <c r="Q986" s="24">
        <f ca="1">SQRT(Inputs!$B$38)*F986+SQRT(1-Inputs!$B$38)*_xlfn.NORM.S.INV(RAND())</f>
        <v>-0.54067797225014957</v>
      </c>
      <c r="R986" s="24">
        <f ca="1">SQRT(Inputs!$B$38)*G986+SQRT(1-Inputs!$B$38)*_xlfn.NORM.S.INV(RAND())</f>
        <v>-1.4204120780728626</v>
      </c>
      <c r="S986" s="24">
        <f ca="1">SQRT(Inputs!$B$38)*H986+SQRT(1-Inputs!$B$38)*_xlfn.NORM.S.INV(RAND())</f>
        <v>1.35530192484751</v>
      </c>
      <c r="T986" s="24">
        <f ca="1">SQRT(Inputs!$B$38)*I986+SQRT(1-Inputs!$B$38)*_xlfn.NORM.S.INV(RAND())</f>
        <v>0.44922112976354683</v>
      </c>
      <c r="U986" s="24">
        <f ca="1">SQRT(Inputs!$B$38)*J986+SQRT(1-Inputs!$B$38)*_xlfn.NORM.S.INV(RAND())</f>
        <v>-1.6917291664568215</v>
      </c>
      <c r="V986" s="24">
        <f ca="1">SQRT(Inputs!$B$38)*K986+SQRT(1-Inputs!$B$38)*_xlfn.NORM.S.INV(RAND())</f>
        <v>-1.4215220164266538</v>
      </c>
      <c r="W986" s="24">
        <f ca="1">SQRT(Inputs!$B$38)*L986+SQRT(1-Inputs!$B$38)*_xlfn.NORM.S.INV(RAND())</f>
        <v>1.3174658667704857</v>
      </c>
      <c r="X986" s="24">
        <f ca="1">SQRT(Inputs!$B$38)*M986+SQRT(1-Inputs!$B$38)*_xlfn.NORM.S.INV(RAND())</f>
        <v>-0.69680052947063986</v>
      </c>
      <c r="Y986" s="24">
        <f ca="1">SQRT(Inputs!$B$38)*C986+SQRT(1-Inputs!$B$38)*_xlfn.NORM.S.INV(RAND())</f>
        <v>-0.89608290131737078</v>
      </c>
      <c r="Z986" s="24">
        <f ca="1">SQRT(Inputs!$B$38)*D986+SQRT(1-Inputs!$B$38)*_xlfn.NORM.S.INV(RAND())</f>
        <v>0.35509652507623046</v>
      </c>
      <c r="AA986" s="24">
        <f ca="1">SQRT(Inputs!$B$38)*E986+SQRT(1-Inputs!$B$38)*_xlfn.NORM.S.INV(RAND())</f>
        <v>-2.5857379829343987</v>
      </c>
      <c r="AB986" s="24">
        <f ca="1">SQRT(Inputs!$B$38)*F986+SQRT(1-Inputs!$B$38)*_xlfn.NORM.S.INV(RAND())</f>
        <v>-1.4771823480154711E-2</v>
      </c>
      <c r="AC986" s="24">
        <f ca="1">SQRT(Inputs!$B$38)*G986+SQRT(1-Inputs!$B$38)*_xlfn.NORM.S.INV(RAND())</f>
        <v>1.0332632438165108</v>
      </c>
      <c r="AD986" s="24">
        <f ca="1">SQRT(Inputs!$B$38)*H986+SQRT(1-Inputs!$B$38)*_xlfn.NORM.S.INV(RAND())</f>
        <v>0.83111184783752878</v>
      </c>
      <c r="AE986" s="24">
        <f ca="1">SQRT(Inputs!$B$38)*I986+SQRT(1-Inputs!$B$38)*_xlfn.NORM.S.INV(RAND())</f>
        <v>-0.33497916286254004</v>
      </c>
      <c r="AF986" s="24">
        <f ca="1">SQRT(Inputs!$B$38)*J986+SQRT(1-Inputs!$B$38)*_xlfn.NORM.S.INV(RAND())</f>
        <v>0.50325973718497985</v>
      </c>
      <c r="AG986" s="24">
        <f ca="1">SQRT(Inputs!$B$38)*K986+SQRT(1-Inputs!$B$38)*_xlfn.NORM.S.INV(RAND())</f>
        <v>-1.704888662003504</v>
      </c>
      <c r="AH986" s="24">
        <f ca="1">SQRT(Inputs!$B$38)*L986+SQRT(1-Inputs!$B$38)*_xlfn.NORM.S.INV(RAND())</f>
        <v>0.41646154294566534</v>
      </c>
      <c r="AI986" s="24">
        <f ca="1">SQRT(Inputs!$B$38)*M986+SQRT(1-Inputs!$B$38)*_xlfn.NORM.S.INV(RAND())</f>
        <v>0.60460774130244455</v>
      </c>
      <c r="AJ986" s="24">
        <f ca="1">SQRT(Inputs!$B$38)*C986+SQRT(1-Inputs!$B$38)*_xlfn.NORM.S.INV(RAND())</f>
        <v>0.52122813817665903</v>
      </c>
      <c r="AK986" s="24">
        <f ca="1">SQRT(Inputs!$B$38)*D986+SQRT(1-Inputs!$B$38)*_xlfn.NORM.S.INV(RAND())</f>
        <v>1.4297347510679754</v>
      </c>
      <c r="AL986" s="24">
        <f ca="1">SQRT(Inputs!$B$38)*E986+SQRT(1-Inputs!$B$38)*_xlfn.NORM.S.INV(RAND())</f>
        <v>0.33625679427953792</v>
      </c>
      <c r="AM986" s="24">
        <f ca="1">SQRT(Inputs!$B$38)*F986+SQRT(1-Inputs!$B$38)*_xlfn.NORM.S.INV(RAND())</f>
        <v>2.4178482070961147</v>
      </c>
      <c r="AN986" s="24">
        <f ca="1">SQRT(Inputs!$B$38)*G986+SQRT(1-Inputs!$B$38)*_xlfn.NORM.S.INV(RAND())</f>
        <v>-0.69292562232005339</v>
      </c>
      <c r="AO986" s="24">
        <f ca="1">SQRT(Inputs!$B$38)*H986+SQRT(1-Inputs!$B$38)*_xlfn.NORM.S.INV(RAND())</f>
        <v>-8.0634605736850162E-2</v>
      </c>
      <c r="AP986" s="24">
        <f ca="1">SQRT(Inputs!$B$38)*I986+SQRT(1-Inputs!$B$38)*_xlfn.NORM.S.INV(RAND())</f>
        <v>0.82459255170455092</v>
      </c>
      <c r="AQ986" s="24">
        <f ca="1">SQRT(Inputs!$B$38)*J986+SQRT(1-Inputs!$B$38)*_xlfn.NORM.S.INV(RAND())</f>
        <v>-0.32435382955312814</v>
      </c>
      <c r="AR986" s="24">
        <f ca="1">SQRT(Inputs!$B$38)*K986+SQRT(1-Inputs!$B$38)*_xlfn.NORM.S.INV(RAND())</f>
        <v>-2.0973512966610932</v>
      </c>
      <c r="AS986" s="24">
        <f ca="1">SQRT(Inputs!$B$38)*L986+SQRT(1-Inputs!$B$38)*_xlfn.NORM.S.INV(RAND())</f>
        <v>-1.2595301238319885</v>
      </c>
      <c r="AT986" s="24">
        <f ca="1">SQRT(Inputs!$B$38)*M986+SQRT(1-Inputs!$B$38)*_xlfn.NORM.S.INV(RAND())</f>
        <v>1.3356410618513717</v>
      </c>
      <c r="AU986" s="15">
        <f ca="1">Inputs!$B$6*EXP($B$8-0.5*C$5^2+C$5*N986)</f>
        <v>5336.100507214227</v>
      </c>
      <c r="AV986" s="15">
        <f t="shared" ca="1" si="547"/>
        <v>6540.2379601309513</v>
      </c>
      <c r="AW986" s="15">
        <f t="shared" ca="1" si="548"/>
        <v>7532.6684837414959</v>
      </c>
      <c r="AX986" s="15">
        <f t="shared" ca="1" si="549"/>
        <v>8595.9302714889982</v>
      </c>
      <c r="AY986" s="15">
        <f t="shared" ca="1" si="550"/>
        <v>8899.3143614442506</v>
      </c>
      <c r="AZ986" s="15">
        <f t="shared" ca="1" si="551"/>
        <v>12635.979275685972</v>
      </c>
      <c r="BA986" s="15">
        <f t="shared" ca="1" si="552"/>
        <v>16207.577032262148</v>
      </c>
      <c r="BB986" s="15">
        <f t="shared" ca="1" si="553"/>
        <v>16749.32901576467</v>
      </c>
      <c r="BC986" s="15">
        <f t="shared" ca="1" si="554"/>
        <v>17883.382216475671</v>
      </c>
      <c r="BD986" s="15">
        <f t="shared" ca="1" si="555"/>
        <v>24781.984839058357</v>
      </c>
      <c r="BE986" s="15">
        <f t="shared" ca="1" si="556"/>
        <v>28499.781888825619</v>
      </c>
      <c r="BF986" s="15">
        <f ca="1">Inputs!$B$13*EXP($B$9-0.5*C$6^2+C$6*Y986)</f>
        <v>11579.862366411064</v>
      </c>
      <c r="BG986" s="15">
        <f t="shared" ca="1" si="557"/>
        <v>15046.63382460128</v>
      </c>
      <c r="BH986" s="15">
        <f t="shared" ca="1" si="558"/>
        <v>11972.697681058778</v>
      </c>
      <c r="BI986" s="15">
        <f t="shared" ca="1" si="559"/>
        <v>14623.096959986191</v>
      </c>
      <c r="BJ986" s="15">
        <f t="shared" ca="1" si="560"/>
        <v>20806.100720965951</v>
      </c>
      <c r="BK986" s="15">
        <f t="shared" ca="1" si="561"/>
        <v>28594.709942084322</v>
      </c>
      <c r="BL986" s="15">
        <f t="shared" ca="1" si="562"/>
        <v>33632.972551812527</v>
      </c>
      <c r="BM986" s="15">
        <f t="shared" ca="1" si="563"/>
        <v>44009.348520150859</v>
      </c>
      <c r="BN986" s="15">
        <f t="shared" ca="1" si="564"/>
        <v>44124.166331394357</v>
      </c>
      <c r="BO986" s="15">
        <f t="shared" ca="1" si="565"/>
        <v>56983.057377488789</v>
      </c>
      <c r="BP986" s="15">
        <f t="shared" ca="1" si="566"/>
        <v>75108.106030844967</v>
      </c>
      <c r="BQ986" s="15">
        <f ca="1">Inputs!$B$20*EXP($B$10-0.5*C$7^2+C$7*AJ986)</f>
        <v>5160.5543399436638</v>
      </c>
      <c r="BR986" s="15">
        <f t="shared" ca="1" si="567"/>
        <v>11026.271033517307</v>
      </c>
      <c r="BS986" s="15">
        <f t="shared" ca="1" si="568"/>
        <v>16630.226707960763</v>
      </c>
      <c r="BT986" s="15">
        <f t="shared" ca="1" si="569"/>
        <v>43237.250866164839</v>
      </c>
      <c r="BU986" s="15">
        <f t="shared" ca="1" si="570"/>
        <v>50671.855594127235</v>
      </c>
      <c r="BV986" s="15">
        <f t="shared" ca="1" si="571"/>
        <v>69229.987309650591</v>
      </c>
      <c r="BW986" s="15">
        <f t="shared" ca="1" si="572"/>
        <v>115027.45613353168</v>
      </c>
      <c r="BX986" s="15">
        <f t="shared" ca="1" si="573"/>
        <v>150755.81509816</v>
      </c>
      <c r="BY986" s="15">
        <f t="shared" ca="1" si="574"/>
        <v>141414.27896977283</v>
      </c>
      <c r="BZ986" s="15">
        <f t="shared" ca="1" si="575"/>
        <v>157411.29757871933</v>
      </c>
      <c r="CA986" s="15">
        <f t="shared" ca="1" si="576"/>
        <v>280346.92273958842</v>
      </c>
      <c r="CB986" s="15">
        <f ca="1">(AU986*DCF!C$10-DCF!C$5*MAX(AU986*DCF!C$10,0)-MAX(AU986-Inputs!$B$6,0)/Inputs!$B$10)*DCF!C$6</f>
        <v>1040.4086074029374</v>
      </c>
      <c r="CC986" s="15">
        <f ca="1">(AV986*DCF!D$10-DCF!D$5*MAX(AV986*DCF!D$10,0)-MAX(AV986-AU986,0)/Inputs!$B$10)*DCF!D$6</f>
        <v>1300.5412907463269</v>
      </c>
      <c r="CD986" s="15">
        <f ca="1">(AW986*DCF!E$10-DCF!E$5*MAX(AW986*DCF!E$10,0)-MAX(AW986-AV986,0)/Inputs!$B$10)*DCF!E$6</f>
        <v>1515.6367907758677</v>
      </c>
      <c r="CE986" s="15">
        <f ca="1">(AX986*DCF!F$10-DCF!F$5*MAX(AX986*DCF!F$10,0)-MAX(AX986-AW986,0)/Inputs!$B$10)*DCF!F$6</f>
        <v>1655.2394623972593</v>
      </c>
      <c r="CF986" s="15">
        <f ca="1">(AY986*DCF!G$10-DCF!G$5*MAX(AY986*DCF!G$10,0)-MAX(AY986-AX986,0)/Inputs!$B$10)*DCF!G$6</f>
        <v>1775.2977176466404</v>
      </c>
      <c r="CG986" s="15">
        <f ca="1">(AZ986*DCF!H$10-DCF!H$5*MAX(AZ986*DCF!H$10,0)-MAX(AZ986-AY986,0)/Inputs!$B$10)*DCF!H$6</f>
        <v>1789.7725958342639</v>
      </c>
      <c r="CH986" s="15">
        <f ca="1">(BA986*DCF!I$10-DCF!I$5*MAX(BA986*DCF!I$10,0)-MAX(BA986-AZ986,0)/Inputs!$B$10)*DCF!I$6</f>
        <v>2374.6659000300237</v>
      </c>
      <c r="CI986" s="15">
        <f ca="1">(BB986*DCF!J$10-DCF!J$5*MAX(BB986*DCF!J$10,0)-MAX(BB986-BA986,0)/Inputs!$B$10)*DCF!J$6</f>
        <v>2792.1301372375547</v>
      </c>
      <c r="CJ986" s="15">
        <f ca="1">(BC986*DCF!K$10-DCF!K$5*MAX(BC986*DCF!K$10,0)-MAX(BC986-BB986,0)/Inputs!$B$10)*DCF!K$6</f>
        <v>2720.1871434450445</v>
      </c>
      <c r="CK986" s="15">
        <f ca="1">(BD986*DCF!L$10-DCF!L$5*MAX(BD986*DCF!L$10,0)-MAX(BD986-BC986,0)/Inputs!$B$10)*DCF!L$6</f>
        <v>2845.4935499289004</v>
      </c>
      <c r="CL986" s="15">
        <f ca="1">(BE986*DCF!M$10-DCF!M$5*MAX(BE986*DCF!M$10,0)-MAX(BE986-BD986,0)/Inputs!$B$10)*DCF!M$6</f>
        <v>3577.5572601076574</v>
      </c>
      <c r="CM986" s="15">
        <f ca="1">(BF986*DCF!C$28-DCF!C$5*MAX(BF986*DCF!C$28,0)-MAX(BF986-Inputs!$B$13,0)/Inputs!$B$17)*DCF!C$6</f>
        <v>3489.5570897894563</v>
      </c>
      <c r="CN986" s="15">
        <f ca="1">(BG986*DCF!D$28-DCF!D$5*MAX(BG986*DCF!D$28,0)-MAX(BG986-BF986,0)/Inputs!$B$17)*DCF!D$6</f>
        <v>3691.9593918574469</v>
      </c>
      <c r="CO986" s="15">
        <f ca="1">(BH986*DCF!E$28-DCF!E$5*MAX(BH986*DCF!E$28,0)-MAX(BH986-BG986,0)/Inputs!$B$17)*DCF!E$6</f>
        <v>3390.881174439955</v>
      </c>
      <c r="CP986" s="15">
        <f ca="1">(BI986*DCF!F$28-DCF!F$5*MAX(BI986*DCF!F$28,0)-MAX(BI986-BH986,0)/Inputs!$B$17)*DCF!F$6</f>
        <v>3487.2385581651765</v>
      </c>
      <c r="CQ986" s="15">
        <f ca="1">(BJ986*DCF!G$28-DCF!G$5*MAX(BJ986*DCF!G$28,0)-MAX(BJ986-BI986,0)/Inputs!$B$17)*DCF!G$6</f>
        <v>4358.3805355081613</v>
      </c>
      <c r="CR986" s="15">
        <f ca="1">(BK986*DCF!H$28-DCF!H$5*MAX(BK986*DCF!H$28,0)-MAX(BK986-BJ986,0)/Inputs!$B$17)*DCF!H$6</f>
        <v>5861.6559494087678</v>
      </c>
      <c r="CS986" s="15">
        <f ca="1">(BL986*DCF!I$28-DCF!I$5*MAX(BL986*DCF!I$28,0)-MAX(BL986-BK986,0)/Inputs!$B$17)*DCF!I$6</f>
        <v>7185.7504985302157</v>
      </c>
      <c r="CT986" s="15">
        <f ca="1">(BM986*DCF!J$28-DCF!J$5*MAX(BM986*DCF!J$28,0)-MAX(BM986-BL986,0)/Inputs!$B$17)*DCF!J$6</f>
        <v>8441.9155282079482</v>
      </c>
      <c r="CU986" s="15">
        <f ca="1">(BN986*DCF!K$28-DCF!K$5*MAX(BN986*DCF!K$28,0)-MAX(BN986-BM986,0)/Inputs!$B$17)*DCF!K$6</f>
        <v>9304.2204466594012</v>
      </c>
      <c r="CV986" s="15">
        <f ca="1">(BO986*DCF!L$28-DCF!L$5*MAX(BO986*DCF!L$28,0)-MAX(BO986-BN986,0)/Inputs!$B$17)*DCF!L$6</f>
        <v>9914.3110500978892</v>
      </c>
      <c r="CW986" s="15">
        <f ca="1">(BP986*DCF!M$28-DCF!M$5*MAX(BP986*DCF!M$28,0)-MAX(BP986-BO986,0)/Inputs!$B$17)*DCF!M$6</f>
        <v>12237.056731579487</v>
      </c>
      <c r="CX986" s="15">
        <f ca="1">(BQ986*DCF!C$46-DCF!C$5*MAX(BQ986*DCF!C$46,0)-MAX(BQ986-Inputs!$B$20,0)/Inputs!$B$24)*DCF!C$6</f>
        <v>-2096.9198660117759</v>
      </c>
      <c r="CY986" s="15">
        <f ca="1">(BR986*DCF!D$46-DCF!D$5*MAX(BR986*DCF!D$46,0)-MAX(BR986-BQ986,0)/Inputs!$B$24)*DCF!D$6</f>
        <v>-4384.779952735601</v>
      </c>
      <c r="CZ986" s="15">
        <f ca="1">(BS986*DCF!E$46-DCF!E$5*MAX(BS986*DCF!E$46,0)-MAX(BS986-BR986,0)/Inputs!$B$24)*DCF!E$6</f>
        <v>-4175.4783160194984</v>
      </c>
      <c r="DA986" s="15">
        <f ca="1">(BT986*DCF!F$46-DCF!F$5*MAX(BT986*DCF!F$46,0)-MAX(BT986-BS986,0)/Inputs!$B$24)*DCF!F$6</f>
        <v>-12837.268583025485</v>
      </c>
      <c r="DB986" s="15">
        <f ca="1">(BU986*DCF!G$46-DCF!G$5*MAX(BU986*DCF!G$46,0)-MAX(BU986-BT986,0)/Inputs!$B$24)*DCF!G$6</f>
        <v>-4205.3552474569478</v>
      </c>
      <c r="DC986" s="15">
        <f ca="1">(BV986*DCF!H$46-DCF!H$5*MAX(BV986*DCF!H$46,0)-MAX(BV986-BU986,0)/Inputs!$B$24)*DCF!H$6</f>
        <v>-5766.8257230393174</v>
      </c>
      <c r="DD986" s="15">
        <f ca="1">(BW986*DCF!I$46-DCF!I$5*MAX(BW986*DCF!I$46,0)-MAX(BW986-BV986,0)/Inputs!$B$24)*DCF!I$6</f>
        <v>-10490.077918490213</v>
      </c>
      <c r="DE986" s="15">
        <f ca="1">(BX986*DCF!J$46-DCF!J$5*MAX(BX986*DCF!J$46,0)-MAX(BX986-BW986,0)/Inputs!$B$24)*DCF!J$6</f>
        <v>-3150.7876475021931</v>
      </c>
      <c r="DF986" s="15">
        <f ca="1">(BY986*DCF!K$46-DCF!K$5*MAX(BY986*DCF!K$46,0)-MAX(BY986-BX986,0)/Inputs!$B$24)*DCF!K$6</f>
        <v>8078.0550214631085</v>
      </c>
      <c r="DG986" s="15">
        <f ca="1">(BZ986*DCF!L$46-DCF!L$5*MAX(BZ986*DCF!L$46,0)-MAX(BZ986-BY986,0)/Inputs!$B$24)*DCF!L$6</f>
        <v>7260.9374655666188</v>
      </c>
      <c r="DH986" s="15">
        <f ca="1">(CA986*DCF!M$46-DCF!M$5*MAX(CA986*DCF!M$46,0)-MAX(CA986-BZ986,0)/Inputs!$B$24)*DCF!M$6</f>
        <v>-3722.3562344927032</v>
      </c>
      <c r="DI986" s="15">
        <f ca="1">SUM(CB986:CL986)+BE986*DCF!M$10*(1+Inputs!$B$30)*(1-Inputs!$B$33)*(1-Inputs!$B$30/Inputs!$B$31)/(Inputs!$B$29-Inputs!$B$30)*DCF!M$6</f>
        <v>102702.20032275416</v>
      </c>
      <c r="DJ986" s="15">
        <f ca="1">SUM(CM986:CW986)+BP986*DCF!M$28*(1+Inputs!$B$30)*(1-Inputs!$B$33)*(1-Inputs!$B$30/Inputs!$B$31)/(Inputs!$B$29-Inputs!$B$30)*DCF!M$6</f>
        <v>350065.39666854084</v>
      </c>
      <c r="DK986" s="15">
        <f ca="1">SUM(CX986:DH986)+CA986*DCF!M$46*(1+Inputs!$B$30)*(1-Inputs!$B$33)*(1-Inputs!$B$30/Inputs!$B$31)/(Inputs!$B$29-Inputs!$B$30)*DCF!M$6</f>
        <v>397958.69476966711</v>
      </c>
      <c r="DM986" s="15">
        <f ca="1">DI986+DJ986+DK986+Inputs!$B$34+Inputs!$B$36-Inputs!$B$35</f>
        <v>927577.29176096211</v>
      </c>
    </row>
    <row r="987" spans="1:117" x14ac:dyDescent="0.75">
      <c r="A987" s="11">
        <v>974</v>
      </c>
      <c r="C987" s="24">
        <f t="shared" ca="1" si="577"/>
        <v>-1.6586230196146428</v>
      </c>
      <c r="D987" s="24">
        <f t="shared" ca="1" si="577"/>
        <v>0.23866514896506186</v>
      </c>
      <c r="E987" s="24">
        <f t="shared" ca="1" si="577"/>
        <v>-1.3328510029551812E-2</v>
      </c>
      <c r="F987" s="24">
        <f t="shared" ca="1" si="577"/>
        <v>-1.2209075621553367</v>
      </c>
      <c r="G987" s="24">
        <f t="shared" ca="1" si="577"/>
        <v>0.27818001277748738</v>
      </c>
      <c r="H987" s="24">
        <f t="shared" ca="1" si="577"/>
        <v>-8.2526610802388212E-2</v>
      </c>
      <c r="I987" s="24">
        <f t="shared" ca="1" si="577"/>
        <v>-0.25568536894605948</v>
      </c>
      <c r="J987" s="24">
        <f t="shared" ca="1" si="577"/>
        <v>1.3254763904891234</v>
      </c>
      <c r="K987" s="24">
        <f t="shared" ca="1" si="577"/>
        <v>0.9179107497668999</v>
      </c>
      <c r="L987" s="24">
        <f t="shared" ca="1" si="577"/>
        <v>4.8584589870317739E-2</v>
      </c>
      <c r="M987" s="24">
        <f t="shared" ca="1" si="577"/>
        <v>0.3093825225934948</v>
      </c>
      <c r="N987" s="24">
        <f ca="1">SQRT(Inputs!$B$38)*C987+SQRT(1-Inputs!$B$38)*_xlfn.NORM.S.INV(RAND())</f>
        <v>-2.2404737094575733</v>
      </c>
      <c r="O987" s="24">
        <f ca="1">SQRT(Inputs!$B$38)*D987+SQRT(1-Inputs!$B$38)*_xlfn.NORM.S.INV(RAND())</f>
        <v>0.47388953688101476</v>
      </c>
      <c r="P987" s="24">
        <f ca="1">SQRT(Inputs!$B$38)*E987+SQRT(1-Inputs!$B$38)*_xlfn.NORM.S.INV(RAND())</f>
        <v>-0.62869171977679106</v>
      </c>
      <c r="Q987" s="24">
        <f ca="1">SQRT(Inputs!$B$38)*F987+SQRT(1-Inputs!$B$38)*_xlfn.NORM.S.INV(RAND())</f>
        <v>-0.9920573910690238</v>
      </c>
      <c r="R987" s="24">
        <f ca="1">SQRT(Inputs!$B$38)*G987+SQRT(1-Inputs!$B$38)*_xlfn.NORM.S.INV(RAND())</f>
        <v>0.11758095958092574</v>
      </c>
      <c r="S987" s="24">
        <f ca="1">SQRT(Inputs!$B$38)*H987+SQRT(1-Inputs!$B$38)*_xlfn.NORM.S.INV(RAND())</f>
        <v>0.45141960089873479</v>
      </c>
      <c r="T987" s="24">
        <f ca="1">SQRT(Inputs!$B$38)*I987+SQRT(1-Inputs!$B$38)*_xlfn.NORM.S.INV(RAND())</f>
        <v>0.73947956050139907</v>
      </c>
      <c r="U987" s="24">
        <f ca="1">SQRT(Inputs!$B$38)*J987+SQRT(1-Inputs!$B$38)*_xlfn.NORM.S.INV(RAND())</f>
        <v>-0.56183953212137305</v>
      </c>
      <c r="V987" s="24">
        <f ca="1">SQRT(Inputs!$B$38)*K987+SQRT(1-Inputs!$B$38)*_xlfn.NORM.S.INV(RAND())</f>
        <v>0.24904496858606279</v>
      </c>
      <c r="W987" s="24">
        <f ca="1">SQRT(Inputs!$B$38)*L987+SQRT(1-Inputs!$B$38)*_xlfn.NORM.S.INV(RAND())</f>
        <v>-0.53083344359658913</v>
      </c>
      <c r="X987" s="24">
        <f ca="1">SQRT(Inputs!$B$38)*M987+SQRT(1-Inputs!$B$38)*_xlfn.NORM.S.INV(RAND())</f>
        <v>0.63061422824988556</v>
      </c>
      <c r="Y987" s="24">
        <f ca="1">SQRT(Inputs!$B$38)*C987+SQRT(1-Inputs!$B$38)*_xlfn.NORM.S.INV(RAND())</f>
        <v>-1.6392295004719946</v>
      </c>
      <c r="Z987" s="24">
        <f ca="1">SQRT(Inputs!$B$38)*D987+SQRT(1-Inputs!$B$38)*_xlfn.NORM.S.INV(RAND())</f>
        <v>0.15505257210850099</v>
      </c>
      <c r="AA987" s="24">
        <f ca="1">SQRT(Inputs!$B$38)*E987+SQRT(1-Inputs!$B$38)*_xlfn.NORM.S.INV(RAND())</f>
        <v>-1.0594656629249251</v>
      </c>
      <c r="AB987" s="24">
        <f ca="1">SQRT(Inputs!$B$38)*F987+SQRT(1-Inputs!$B$38)*_xlfn.NORM.S.INV(RAND())</f>
        <v>-0.59552250149792352</v>
      </c>
      <c r="AC987" s="24">
        <f ca="1">SQRT(Inputs!$B$38)*G987+SQRT(1-Inputs!$B$38)*_xlfn.NORM.S.INV(RAND())</f>
        <v>-0.10321803071824984</v>
      </c>
      <c r="AD987" s="24">
        <f ca="1">SQRT(Inputs!$B$38)*H987+SQRT(1-Inputs!$B$38)*_xlfn.NORM.S.INV(RAND())</f>
        <v>0.19642380725022304</v>
      </c>
      <c r="AE987" s="24">
        <f ca="1">SQRT(Inputs!$B$38)*I987+SQRT(1-Inputs!$B$38)*_xlfn.NORM.S.INV(RAND())</f>
        <v>-1.329288651176515</v>
      </c>
      <c r="AF987" s="24">
        <f ca="1">SQRT(Inputs!$B$38)*J987+SQRT(1-Inputs!$B$38)*_xlfn.NORM.S.INV(RAND())</f>
        <v>0.34787834267336254</v>
      </c>
      <c r="AG987" s="24">
        <f ca="1">SQRT(Inputs!$B$38)*K987+SQRT(1-Inputs!$B$38)*_xlfn.NORM.S.INV(RAND())</f>
        <v>1.0545038279894854</v>
      </c>
      <c r="AH987" s="24">
        <f ca="1">SQRT(Inputs!$B$38)*L987+SQRT(1-Inputs!$B$38)*_xlfn.NORM.S.INV(RAND())</f>
        <v>-0.64211714680210041</v>
      </c>
      <c r="AI987" s="24">
        <f ca="1">SQRT(Inputs!$B$38)*M987+SQRT(1-Inputs!$B$38)*_xlfn.NORM.S.INV(RAND())</f>
        <v>0.73079935013394604</v>
      </c>
      <c r="AJ987" s="24">
        <f ca="1">SQRT(Inputs!$B$38)*C987+SQRT(1-Inputs!$B$38)*_xlfn.NORM.S.INV(RAND())</f>
        <v>-2.4711389956703496</v>
      </c>
      <c r="AK987" s="24">
        <f ca="1">SQRT(Inputs!$B$38)*D987+SQRT(1-Inputs!$B$38)*_xlfn.NORM.S.INV(RAND())</f>
        <v>-0.13236432398774381</v>
      </c>
      <c r="AL987" s="24">
        <f ca="1">SQRT(Inputs!$B$38)*E987+SQRT(1-Inputs!$B$38)*_xlfn.NORM.S.INV(RAND())</f>
        <v>0.77479367953362954</v>
      </c>
      <c r="AM987" s="24">
        <f ca="1">SQRT(Inputs!$B$38)*F987+SQRT(1-Inputs!$B$38)*_xlfn.NORM.S.INV(RAND())</f>
        <v>6.6673223364798861E-2</v>
      </c>
      <c r="AN987" s="24">
        <f ca="1">SQRT(Inputs!$B$38)*G987+SQRT(1-Inputs!$B$38)*_xlfn.NORM.S.INV(RAND())</f>
        <v>0.3012285504915449</v>
      </c>
      <c r="AO987" s="24">
        <f ca="1">SQRT(Inputs!$B$38)*H987+SQRT(1-Inputs!$B$38)*_xlfn.NORM.S.INV(RAND())</f>
        <v>0.8043219539734463</v>
      </c>
      <c r="AP987" s="24">
        <f ca="1">SQRT(Inputs!$B$38)*I987+SQRT(1-Inputs!$B$38)*_xlfn.NORM.S.INV(RAND())</f>
        <v>-0.8612899868357301</v>
      </c>
      <c r="AQ987" s="24">
        <f ca="1">SQRT(Inputs!$B$38)*J987+SQRT(1-Inputs!$B$38)*_xlfn.NORM.S.INV(RAND())</f>
        <v>0.24323690060979281</v>
      </c>
      <c r="AR987" s="24">
        <f ca="1">SQRT(Inputs!$B$38)*K987+SQRT(1-Inputs!$B$38)*_xlfn.NORM.S.INV(RAND())</f>
        <v>-4.1057284566331509E-2</v>
      </c>
      <c r="AS987" s="24">
        <f ca="1">SQRT(Inputs!$B$38)*L987+SQRT(1-Inputs!$B$38)*_xlfn.NORM.S.INV(RAND())</f>
        <v>0.29927611661245712</v>
      </c>
      <c r="AT987" s="24">
        <f ca="1">SQRT(Inputs!$B$38)*M987+SQRT(1-Inputs!$B$38)*_xlfn.NORM.S.INV(RAND())</f>
        <v>0.15440805500531493</v>
      </c>
      <c r="AU987" s="15">
        <f ca="1">Inputs!$B$6*EXP($B$8-0.5*C$5^2+C$5*N987)</f>
        <v>3452.7974850784217</v>
      </c>
      <c r="AV987" s="15">
        <f t="shared" ca="1" si="547"/>
        <v>4506.1565237853647</v>
      </c>
      <c r="AW987" s="15">
        <f t="shared" ca="1" si="548"/>
        <v>5047.7446034940722</v>
      </c>
      <c r="AX987" s="15">
        <f t="shared" ca="1" si="549"/>
        <v>5444.4073084048332</v>
      </c>
      <c r="AY987" s="15">
        <f t="shared" ca="1" si="550"/>
        <v>6745.6193802557309</v>
      </c>
      <c r="AZ987" s="15">
        <f t="shared" ca="1" si="551"/>
        <v>8670.5508354197045</v>
      </c>
      <c r="BA987" s="15">
        <f t="shared" ca="1" si="552"/>
        <v>11464.339328851143</v>
      </c>
      <c r="BB987" s="15">
        <f t="shared" ca="1" si="553"/>
        <v>13267.585584871036</v>
      </c>
      <c r="BC987" s="15">
        <f t="shared" ca="1" si="554"/>
        <v>16644.789872590871</v>
      </c>
      <c r="BD987" s="15">
        <f t="shared" ca="1" si="555"/>
        <v>19403.711235346531</v>
      </c>
      <c r="BE987" s="15">
        <f t="shared" ca="1" si="556"/>
        <v>25182.395692001999</v>
      </c>
      <c r="BF987" s="15">
        <f ca="1">Inputs!$B$13*EXP($B$9-0.5*C$6^2+C$6*Y987)</f>
        <v>9993.5560444724488</v>
      </c>
      <c r="BG987" s="15">
        <f t="shared" ca="1" si="557"/>
        <v>12525.06192714721</v>
      </c>
      <c r="BH987" s="15">
        <f t="shared" ca="1" si="558"/>
        <v>12837.232127769428</v>
      </c>
      <c r="BI987" s="15">
        <f t="shared" ca="1" si="559"/>
        <v>14338.299828634115</v>
      </c>
      <c r="BJ987" s="15">
        <f t="shared" ca="1" si="560"/>
        <v>17318.227386790812</v>
      </c>
      <c r="BK987" s="15">
        <f t="shared" ca="1" si="561"/>
        <v>21830.902487485611</v>
      </c>
      <c r="BL987" s="15">
        <f t="shared" ca="1" si="562"/>
        <v>22573.067598100752</v>
      </c>
      <c r="BM987" s="15">
        <f t="shared" ca="1" si="563"/>
        <v>28972.584114504163</v>
      </c>
      <c r="BN987" s="15">
        <f t="shared" ca="1" si="564"/>
        <v>40432.331185462339</v>
      </c>
      <c r="BO987" s="15">
        <f t="shared" ca="1" si="565"/>
        <v>46169.835339479752</v>
      </c>
      <c r="BP987" s="15">
        <f t="shared" ca="1" si="566"/>
        <v>61731.740244714762</v>
      </c>
      <c r="BQ987" s="15">
        <f ca="1">Inputs!$B$20*EXP($B$10-0.5*C$7^2+C$7*AJ987)</f>
        <v>1785.5083857461238</v>
      </c>
      <c r="BR987" s="15">
        <f t="shared" ca="1" si="567"/>
        <v>2322.9744142242189</v>
      </c>
      <c r="BS987" s="15">
        <f t="shared" ca="1" si="568"/>
        <v>3973.863253253624</v>
      </c>
      <c r="BT987" s="15">
        <f t="shared" ca="1" si="569"/>
        <v>5575.7688454198733</v>
      </c>
      <c r="BU987" s="15">
        <f t="shared" ca="1" si="570"/>
        <v>8311.6138131085936</v>
      </c>
      <c r="BV987" s="15">
        <f t="shared" ca="1" si="571"/>
        <v>13861.24331641052</v>
      </c>
      <c r="BW987" s="15">
        <f t="shared" ca="1" si="572"/>
        <v>16119.305820490819</v>
      </c>
      <c r="BX987" s="15">
        <f t="shared" ca="1" si="573"/>
        <v>23672.060974580083</v>
      </c>
      <c r="BY987" s="15">
        <f t="shared" ca="1" si="574"/>
        <v>32909.04990671431</v>
      </c>
      <c r="BZ987" s="15">
        <f t="shared" ca="1" si="575"/>
        <v>48787.65837104286</v>
      </c>
      <c r="CA987" s="15">
        <f t="shared" ca="1" si="576"/>
        <v>70438.294906482814</v>
      </c>
      <c r="CB987" s="15">
        <f ca="1">(AU987*DCF!C$10-DCF!C$5*MAX(AU987*DCF!C$10,0)-MAX(AU987-Inputs!$B$6,0)/Inputs!$B$10)*DCF!C$6</f>
        <v>886.70986890863571</v>
      </c>
      <c r="CC987" s="15">
        <f ca="1">(AV987*DCF!D$10-DCF!D$5*MAX(AV987*DCF!D$10,0)-MAX(AV987-AU987,0)/Inputs!$B$10)*DCF!D$6</f>
        <v>841.51109124010463</v>
      </c>
      <c r="CD987" s="15">
        <f ca="1">(AW987*DCF!E$10-DCF!E$5*MAX(AW987*DCF!E$10,0)-MAX(AW987-AV987,0)/Inputs!$B$10)*DCF!E$6</f>
        <v>1043.4558119942374</v>
      </c>
      <c r="CE987" s="15">
        <f ca="1">(AX987*DCF!F$10-DCF!F$5*MAX(AX987*DCF!F$10,0)-MAX(AX987-AW987,0)/Inputs!$B$10)*DCF!F$6</f>
        <v>1105.9697642940591</v>
      </c>
      <c r="CF987" s="15">
        <f ca="1">(AY987*DCF!G$10-DCF!G$5*MAX(AY987*DCF!G$10,0)-MAX(AY987-AX987,0)/Inputs!$B$10)*DCF!G$6</f>
        <v>1139.7509480813155</v>
      </c>
      <c r="CG987" s="15">
        <f ca="1">(AZ987*DCF!H$10-DCF!H$5*MAX(AZ987*DCF!H$10,0)-MAX(AZ987-AY987,0)/Inputs!$B$10)*DCF!H$6</f>
        <v>1341.5875751025515</v>
      </c>
      <c r="CH987" s="15">
        <f ca="1">(BA987*DCF!I$10-DCF!I$5*MAX(BA987*DCF!I$10,0)-MAX(BA987-AZ987,0)/Inputs!$B$10)*DCF!I$6</f>
        <v>1635.837376584775</v>
      </c>
      <c r="CI987" s="15">
        <f ca="1">(BB987*DCF!J$10-DCF!J$5*MAX(BB987*DCF!J$10,0)-MAX(BB987-BA987,0)/Inputs!$B$10)*DCF!J$6</f>
        <v>2003.4962164791139</v>
      </c>
      <c r="CJ987" s="15">
        <f ca="1">(BC987*DCF!K$10-DCF!K$5*MAX(BC987*DCF!K$10,0)-MAX(BC987-BB987,0)/Inputs!$B$10)*DCF!K$6</f>
        <v>2206.7866628383681</v>
      </c>
      <c r="CK987" s="15">
        <f ca="1">(BD987*DCF!L$10-DCF!L$5*MAX(BD987*DCF!L$10,0)-MAX(BD987-BC987,0)/Inputs!$B$10)*DCF!L$6</f>
        <v>2569.6754315939224</v>
      </c>
      <c r="CL987" s="15">
        <f ca="1">(BE987*DCF!M$10-DCF!M$5*MAX(BE987*DCF!M$10,0)-MAX(BE987-BD987,0)/Inputs!$B$10)*DCF!M$6</f>
        <v>2863.2361393650694</v>
      </c>
      <c r="CM987" s="15">
        <f ca="1">(BF987*DCF!C$28-DCF!C$5*MAX(BF987*DCF!C$28,0)-MAX(BF987-Inputs!$B$13,0)/Inputs!$B$17)*DCF!C$6</f>
        <v>3049.9677657533339</v>
      </c>
      <c r="CN987" s="15">
        <f ca="1">(BG987*DCF!D$28-DCF!D$5*MAX(BG987*DCF!D$28,0)-MAX(BG987-BF987,0)/Inputs!$B$17)*DCF!D$6</f>
        <v>3148.8333398327832</v>
      </c>
      <c r="CO987" s="15">
        <f ca="1">(BH987*DCF!E$28-DCF!E$5*MAX(BH987*DCF!E$28,0)-MAX(BH987-BG987,0)/Inputs!$B$17)*DCF!E$6</f>
        <v>3574.2082744443474</v>
      </c>
      <c r="CP987" s="15">
        <f ca="1">(BI987*DCF!F$28-DCF!F$5*MAX(BI987*DCF!F$28,0)-MAX(BI987-BH987,0)/Inputs!$B$17)*DCF!F$6</f>
        <v>3619.1776191628669</v>
      </c>
      <c r="CQ987" s="15">
        <f ca="1">(BJ987*DCF!G$28-DCF!G$5*MAX(BJ987*DCF!G$28,0)-MAX(BJ987-BI987,0)/Inputs!$B$17)*DCF!G$6</f>
        <v>3992.151111323285</v>
      </c>
      <c r="CR987" s="15">
        <f ca="1">(BK987*DCF!H$28-DCF!H$5*MAX(BK987*DCF!H$28,0)-MAX(BK987-BJ987,0)/Inputs!$B$17)*DCF!H$6</f>
        <v>4697.8799706074824</v>
      </c>
      <c r="CS987" s="15">
        <f ca="1">(BL987*DCF!I$28-DCF!I$5*MAX(BL987*DCF!I$28,0)-MAX(BL987-BK987,0)/Inputs!$B$17)*DCF!I$6</f>
        <v>5201.6019562128113</v>
      </c>
      <c r="CT987" s="15">
        <f ca="1">(BM987*DCF!J$28-DCF!J$5*MAX(BM987*DCF!J$28,0)-MAX(BM987-BL987,0)/Inputs!$B$17)*DCF!J$6</f>
        <v>5614.7678443620271</v>
      </c>
      <c r="CU987" s="15">
        <f ca="1">(BN987*DCF!K$28-DCF!K$5*MAX(BN987*DCF!K$28,0)-MAX(BN987-BM987,0)/Inputs!$B$17)*DCF!K$6</f>
        <v>7134.9640443900771</v>
      </c>
      <c r="CV987" s="15">
        <f ca="1">(BO987*DCF!L$28-DCF!L$5*MAX(BO987*DCF!L$28,0)-MAX(BO987-BN987,0)/Inputs!$B$17)*DCF!L$6</f>
        <v>8562.6430869995711</v>
      </c>
      <c r="CW987" s="15">
        <f ca="1">(BP987*DCF!M$28-DCF!M$5*MAX(BP987*DCF!M$28,0)-MAX(BP987-BO987,0)/Inputs!$B$17)*DCF!M$6</f>
        <v>9988.2063118398164</v>
      </c>
      <c r="CX987" s="15">
        <f ca="1">(BQ987*DCF!C$46-DCF!C$5*MAX(BQ987*DCF!C$46,0)-MAX(BQ987-Inputs!$B$20,0)/Inputs!$B$24)*DCF!C$6</f>
        <v>-412.35759486053666</v>
      </c>
      <c r="CY987" s="15">
        <f ca="1">(BR987*DCF!D$46-DCF!D$5*MAX(BR987*DCF!D$46,0)-MAX(BR987-BQ987,0)/Inputs!$B$24)*DCF!D$6</f>
        <v>-625.8098530229646</v>
      </c>
      <c r="CZ987" s="15">
        <f ca="1">(BS987*DCF!E$46-DCF!E$5*MAX(BS987*DCF!E$46,0)-MAX(BS987-BR987,0)/Inputs!$B$24)*DCF!E$6</f>
        <v>-1120.6511808067735</v>
      </c>
      <c r="DA987" s="15">
        <f ca="1">(BT987*DCF!F$46-DCF!F$5*MAX(BT987*DCF!F$46,0)-MAX(BT987-BS987,0)/Inputs!$B$24)*DCF!F$6</f>
        <v>-989.36720622976372</v>
      </c>
      <c r="DB987" s="15">
        <f ca="1">(BU987*DCF!G$46-DCF!G$5*MAX(BU987*DCF!G$46,0)-MAX(BU987-BT987,0)/Inputs!$B$24)*DCF!G$6</f>
        <v>-1199.8704603632532</v>
      </c>
      <c r="DC987" s="15">
        <f ca="1">(BV987*DCF!H$46-DCF!H$5*MAX(BV987*DCF!H$46,0)-MAX(BV987-BU987,0)/Inputs!$B$24)*DCF!H$6</f>
        <v>-1724.5133650069542</v>
      </c>
      <c r="DD987" s="15">
        <f ca="1">(BW987*DCF!I$46-DCF!I$5*MAX(BW987*DCF!I$46,0)-MAX(BW987-BV987,0)/Inputs!$B$24)*DCF!I$6</f>
        <v>-275.92077522673515</v>
      </c>
      <c r="DE987" s="15">
        <f ca="1">(BX987*DCF!J$46-DCF!J$5*MAX(BX987*DCF!J$46,0)-MAX(BX987-BW987,0)/Inputs!$B$24)*DCF!J$6</f>
        <v>-1009.8897947487887</v>
      </c>
      <c r="DF987" s="15">
        <f ca="1">(BY987*DCF!K$46-DCF!K$5*MAX(BY987*DCF!K$46,0)-MAX(BY987-BX987,0)/Inputs!$B$24)*DCF!K$6</f>
        <v>-382.94158246326452</v>
      </c>
      <c r="DG987" s="15">
        <f ca="1">(BZ987*DCF!L$46-DCF!L$5*MAX(BZ987*DCF!L$46,0)-MAX(BZ987-BY987,0)/Inputs!$B$24)*DCF!L$6</f>
        <v>-220.91651285769311</v>
      </c>
      <c r="DH987" s="15">
        <f ca="1">(CA987*DCF!M$46-DCF!M$5*MAX(CA987*DCF!M$46,0)-MAX(CA987-BZ987,0)/Inputs!$B$24)*DCF!M$6</f>
        <v>995.88604195156086</v>
      </c>
      <c r="DI987" s="15">
        <f ca="1">SUM(CB987:CL987)+BE987*DCF!M$10*(1+Inputs!$B$30)*(1-Inputs!$B$33)*(1-Inputs!$B$30/Inputs!$B$31)/(Inputs!$B$29-Inputs!$B$30)*DCF!M$6</f>
        <v>87720.957100032683</v>
      </c>
      <c r="DJ987" s="15">
        <f ca="1">SUM(CM987:CW987)+BP987*DCF!M$28*(1+Inputs!$B$30)*(1-Inputs!$B$33)*(1-Inputs!$B$30/Inputs!$B$31)/(Inputs!$B$29-Inputs!$B$30)*DCF!M$6</f>
        <v>287651.40054999071</v>
      </c>
      <c r="DK987" s="15">
        <f ca="1">SUM(CX987:DH987)+CA987*DCF!M$46*(1+Inputs!$B$30)*(1-Inputs!$B$33)*(1-Inputs!$B$30/Inputs!$B$31)/(Inputs!$B$29-Inputs!$B$30)*DCF!M$6</f>
        <v>101939.59559123349</v>
      </c>
      <c r="DM987" s="15">
        <f ca="1">DI987+DJ987+DK987+Inputs!$B$34+Inputs!$B$36-Inputs!$B$35</f>
        <v>554162.95324125688</v>
      </c>
    </row>
    <row r="988" spans="1:117" x14ac:dyDescent="0.75">
      <c r="A988" s="11">
        <v>975</v>
      </c>
      <c r="C988" s="24">
        <f t="shared" ca="1" si="577"/>
        <v>3.1981251482005995</v>
      </c>
      <c r="D988" s="24">
        <f t="shared" ca="1" si="577"/>
        <v>0.64730283539607436</v>
      </c>
      <c r="E988" s="24">
        <f t="shared" ca="1" si="577"/>
        <v>-0.35619189675333118</v>
      </c>
      <c r="F988" s="24">
        <f t="shared" ca="1" si="577"/>
        <v>0.81736226223869812</v>
      </c>
      <c r="G988" s="24">
        <f t="shared" ca="1" si="577"/>
        <v>0.65262252139791277</v>
      </c>
      <c r="H988" s="24">
        <f t="shared" ca="1" si="577"/>
        <v>0.40105655094792542</v>
      </c>
      <c r="I988" s="24">
        <f t="shared" ca="1" si="577"/>
        <v>0.25456705532573848</v>
      </c>
      <c r="J988" s="24">
        <f t="shared" ca="1" si="577"/>
        <v>-1.607872565195539</v>
      </c>
      <c r="K988" s="24">
        <f t="shared" ca="1" si="577"/>
        <v>0.16459222278506352</v>
      </c>
      <c r="L988" s="24">
        <f t="shared" ca="1" si="577"/>
        <v>0.2938817824240052</v>
      </c>
      <c r="M988" s="24">
        <f t="shared" ca="1" si="577"/>
        <v>0.5584200518000807</v>
      </c>
      <c r="N988" s="24">
        <f ca="1">SQRT(Inputs!$B$38)*C988+SQRT(1-Inputs!$B$38)*_xlfn.NORM.S.INV(RAND())</f>
        <v>1.9257734811258567</v>
      </c>
      <c r="O988" s="24">
        <f ca="1">SQRT(Inputs!$B$38)*D988+SQRT(1-Inputs!$B$38)*_xlfn.NORM.S.INV(RAND())</f>
        <v>-0.7573606004149338</v>
      </c>
      <c r="P988" s="24">
        <f ca="1">SQRT(Inputs!$B$38)*E988+SQRT(1-Inputs!$B$38)*_xlfn.NORM.S.INV(RAND())</f>
        <v>-2.4584790958172253</v>
      </c>
      <c r="Q988" s="24">
        <f ca="1">SQRT(Inputs!$B$38)*F988+SQRT(1-Inputs!$B$38)*_xlfn.NORM.S.INV(RAND())</f>
        <v>-1.4405782623906651</v>
      </c>
      <c r="R988" s="24">
        <f ca="1">SQRT(Inputs!$B$38)*G988+SQRT(1-Inputs!$B$38)*_xlfn.NORM.S.INV(RAND())</f>
        <v>1.5527112721865586</v>
      </c>
      <c r="S988" s="24">
        <f ca="1">SQRT(Inputs!$B$38)*H988+SQRT(1-Inputs!$B$38)*_xlfn.NORM.S.INV(RAND())</f>
        <v>7.0132075887173378E-2</v>
      </c>
      <c r="T988" s="24">
        <f ca="1">SQRT(Inputs!$B$38)*I988+SQRT(1-Inputs!$B$38)*_xlfn.NORM.S.INV(RAND())</f>
        <v>0.24376920592361817</v>
      </c>
      <c r="U988" s="24">
        <f ca="1">SQRT(Inputs!$B$38)*J988+SQRT(1-Inputs!$B$38)*_xlfn.NORM.S.INV(RAND())</f>
        <v>-0.70557277829734633</v>
      </c>
      <c r="V988" s="24">
        <f ca="1">SQRT(Inputs!$B$38)*K988+SQRT(1-Inputs!$B$38)*_xlfn.NORM.S.INV(RAND())</f>
        <v>1.335075393258141</v>
      </c>
      <c r="W988" s="24">
        <f ca="1">SQRT(Inputs!$B$38)*L988+SQRT(1-Inputs!$B$38)*_xlfn.NORM.S.INV(RAND())</f>
        <v>-0.98785164816216053</v>
      </c>
      <c r="X988" s="24">
        <f ca="1">SQRT(Inputs!$B$38)*M988+SQRT(1-Inputs!$B$38)*_xlfn.NORM.S.INV(RAND())</f>
        <v>0.85274468679963866</v>
      </c>
      <c r="Y988" s="24">
        <f ca="1">SQRT(Inputs!$B$38)*C988+SQRT(1-Inputs!$B$38)*_xlfn.NORM.S.INV(RAND())</f>
        <v>1.7759082905585097</v>
      </c>
      <c r="Z988" s="24">
        <f ca="1">SQRT(Inputs!$B$38)*D988+SQRT(1-Inputs!$B$38)*_xlfn.NORM.S.INV(RAND())</f>
        <v>-0.46731934376543977</v>
      </c>
      <c r="AA988" s="24">
        <f ca="1">SQRT(Inputs!$B$38)*E988+SQRT(1-Inputs!$B$38)*_xlfn.NORM.S.INV(RAND())</f>
        <v>-0.4296987496248702</v>
      </c>
      <c r="AB988" s="24">
        <f ca="1">SQRT(Inputs!$B$38)*F988+SQRT(1-Inputs!$B$38)*_xlfn.NORM.S.INV(RAND())</f>
        <v>0.31535114752198334</v>
      </c>
      <c r="AC988" s="24">
        <f ca="1">SQRT(Inputs!$B$38)*G988+SQRT(1-Inputs!$B$38)*_xlfn.NORM.S.INV(RAND())</f>
        <v>8.5849372038304117E-3</v>
      </c>
      <c r="AD988" s="24">
        <f ca="1">SQRT(Inputs!$B$38)*H988+SQRT(1-Inputs!$B$38)*_xlfn.NORM.S.INV(RAND())</f>
        <v>0.71419330793931224</v>
      </c>
      <c r="AE988" s="24">
        <f ca="1">SQRT(Inputs!$B$38)*I988+SQRT(1-Inputs!$B$38)*_xlfn.NORM.S.INV(RAND())</f>
        <v>6.6784167822029672E-2</v>
      </c>
      <c r="AF988" s="24">
        <f ca="1">SQRT(Inputs!$B$38)*J988+SQRT(1-Inputs!$B$38)*_xlfn.NORM.S.INV(RAND())</f>
        <v>-8.8275010869877435E-2</v>
      </c>
      <c r="AG988" s="24">
        <f ca="1">SQRT(Inputs!$B$38)*K988+SQRT(1-Inputs!$B$38)*_xlfn.NORM.S.INV(RAND())</f>
        <v>-0.1706906557574091</v>
      </c>
      <c r="AH988" s="24">
        <f ca="1">SQRT(Inputs!$B$38)*L988+SQRT(1-Inputs!$B$38)*_xlfn.NORM.S.INV(RAND())</f>
        <v>-0.35879761012196532</v>
      </c>
      <c r="AI988" s="24">
        <f ca="1">SQRT(Inputs!$B$38)*M988+SQRT(1-Inputs!$B$38)*_xlfn.NORM.S.INV(RAND())</f>
        <v>0.85395671476805579</v>
      </c>
      <c r="AJ988" s="24">
        <f ca="1">SQRT(Inputs!$B$38)*C988+SQRT(1-Inputs!$B$38)*_xlfn.NORM.S.INV(RAND())</f>
        <v>2.1100979037120258</v>
      </c>
      <c r="AK988" s="24">
        <f ca="1">SQRT(Inputs!$B$38)*D988+SQRT(1-Inputs!$B$38)*_xlfn.NORM.S.INV(RAND())</f>
        <v>-0.50684477610920897</v>
      </c>
      <c r="AL988" s="24">
        <f ca="1">SQRT(Inputs!$B$38)*E988+SQRT(1-Inputs!$B$38)*_xlfn.NORM.S.INV(RAND())</f>
        <v>-7.4512814704514596E-3</v>
      </c>
      <c r="AM988" s="24">
        <f ca="1">SQRT(Inputs!$B$38)*F988+SQRT(1-Inputs!$B$38)*_xlfn.NORM.S.INV(RAND())</f>
        <v>0.79456770801556498</v>
      </c>
      <c r="AN988" s="24">
        <f ca="1">SQRT(Inputs!$B$38)*G988+SQRT(1-Inputs!$B$38)*_xlfn.NORM.S.INV(RAND())</f>
        <v>-0.93521247348557313</v>
      </c>
      <c r="AO988" s="24">
        <f ca="1">SQRT(Inputs!$B$38)*H988+SQRT(1-Inputs!$B$38)*_xlfn.NORM.S.INV(RAND())</f>
        <v>0.48863333806816883</v>
      </c>
      <c r="AP988" s="24">
        <f ca="1">SQRT(Inputs!$B$38)*I988+SQRT(1-Inputs!$B$38)*_xlfn.NORM.S.INV(RAND())</f>
        <v>0.21517258569372105</v>
      </c>
      <c r="AQ988" s="24">
        <f ca="1">SQRT(Inputs!$B$38)*J988+SQRT(1-Inputs!$B$38)*_xlfn.NORM.S.INV(RAND())</f>
        <v>-1.2383513464158511</v>
      </c>
      <c r="AR988" s="24">
        <f ca="1">SQRT(Inputs!$B$38)*K988+SQRT(1-Inputs!$B$38)*_xlfn.NORM.S.INV(RAND())</f>
        <v>0.46925197625097909</v>
      </c>
      <c r="AS988" s="24">
        <f ca="1">SQRT(Inputs!$B$38)*L988+SQRT(1-Inputs!$B$38)*_xlfn.NORM.S.INV(RAND())</f>
        <v>0.393129555828727</v>
      </c>
      <c r="AT988" s="24">
        <f ca="1">SQRT(Inputs!$B$38)*M988+SQRT(1-Inputs!$B$38)*_xlfn.NORM.S.INV(RAND())</f>
        <v>-0.4014572076608019</v>
      </c>
      <c r="AU988" s="15">
        <f ca="1">Inputs!$B$6*EXP($B$8-0.5*C$5^2+C$5*N988)</f>
        <v>6777.3624896565116</v>
      </c>
      <c r="AV988" s="15">
        <f t="shared" ca="1" si="547"/>
        <v>7380.3026520300582</v>
      </c>
      <c r="AW988" s="15">
        <f t="shared" ca="1" si="548"/>
        <v>6459.2147152300495</v>
      </c>
      <c r="AX988" s="15">
        <f t="shared" ca="1" si="549"/>
        <v>6587.1455583089446</v>
      </c>
      <c r="AY988" s="15">
        <f t="shared" ca="1" si="550"/>
        <v>9650.6998847262676</v>
      </c>
      <c r="AZ988" s="15">
        <f t="shared" ca="1" si="551"/>
        <v>11894.573489676946</v>
      </c>
      <c r="BA988" s="15">
        <f t="shared" ca="1" si="552"/>
        <v>14932.056710549477</v>
      </c>
      <c r="BB988" s="15">
        <f t="shared" ca="1" si="553"/>
        <v>17033.676785836979</v>
      </c>
      <c r="BC988" s="15">
        <f t="shared" ca="1" si="554"/>
        <v>23731.425220807832</v>
      </c>
      <c r="BD988" s="15">
        <f t="shared" ca="1" si="555"/>
        <v>26507.31426769487</v>
      </c>
      <c r="BE988" s="15">
        <f t="shared" ca="1" si="556"/>
        <v>35104.637193144816</v>
      </c>
      <c r="BF988" s="15">
        <f ca="1">Inputs!$B$13*EXP($B$9-0.5*C$6^2+C$6*Y988)</f>
        <v>19667.817472847295</v>
      </c>
      <c r="BG988" s="15">
        <f t="shared" ca="1" si="557"/>
        <v>22031.538048379396</v>
      </c>
      <c r="BH988" s="15">
        <f t="shared" ca="1" si="558"/>
        <v>25066.808296749565</v>
      </c>
      <c r="BI988" s="15">
        <f t="shared" ca="1" si="559"/>
        <v>32211.719466427196</v>
      </c>
      <c r="BJ988" s="15">
        <f t="shared" ca="1" si="560"/>
        <v>39538.367502778252</v>
      </c>
      <c r="BK988" s="15">
        <f t="shared" ca="1" si="561"/>
        <v>53481.154485089282</v>
      </c>
      <c r="BL988" s="15">
        <f t="shared" ca="1" si="562"/>
        <v>66266.18152533086</v>
      </c>
      <c r="BM988" s="15">
        <f t="shared" ca="1" si="563"/>
        <v>80567.063048627519</v>
      </c>
      <c r="BN988" s="15">
        <f t="shared" ca="1" si="564"/>
        <v>97081.16785104954</v>
      </c>
      <c r="BO988" s="15">
        <f t="shared" ca="1" si="565"/>
        <v>114569.02366494173</v>
      </c>
      <c r="BP988" s="15">
        <f t="shared" ca="1" si="566"/>
        <v>155337.83235852816</v>
      </c>
      <c r="BQ988" s="15">
        <f ca="1">Inputs!$B$20*EXP($B$10-0.5*C$7^2+C$7*AJ988)</f>
        <v>9066.5208673277539</v>
      </c>
      <c r="BR988" s="15">
        <f t="shared" ca="1" si="567"/>
        <v>10473.061116470673</v>
      </c>
      <c r="BS988" s="15">
        <f t="shared" ca="1" si="568"/>
        <v>14311.073634053137</v>
      </c>
      <c r="BT988" s="15">
        <f t="shared" ca="1" si="569"/>
        <v>24304.834790536763</v>
      </c>
      <c r="BU988" s="15">
        <f t="shared" ca="1" si="570"/>
        <v>26862.127778277063</v>
      </c>
      <c r="BV988" s="15">
        <f t="shared" ca="1" si="571"/>
        <v>41722.315131528238</v>
      </c>
      <c r="BW988" s="15">
        <f t="shared" ca="1" si="572"/>
        <v>60933.894811717524</v>
      </c>
      <c r="BX988" s="15">
        <f t="shared" ca="1" si="573"/>
        <v>66489.715983924296</v>
      </c>
      <c r="BY988" s="15">
        <f t="shared" ca="1" si="574"/>
        <v>101914.50428564286</v>
      </c>
      <c r="BZ988" s="15">
        <f t="shared" ca="1" si="575"/>
        <v>153717.6365269883</v>
      </c>
      <c r="CA988" s="15">
        <f t="shared" ca="1" si="576"/>
        <v>201059.20012584765</v>
      </c>
      <c r="CB988" s="15">
        <f ca="1">(AU988*DCF!C$10-DCF!C$5*MAX(AU988*DCF!C$10,0)-MAX(AU988-Inputs!$B$6,0)/Inputs!$B$10)*DCF!C$6</f>
        <v>1030.1321525764024</v>
      </c>
      <c r="CC988" s="15">
        <f ca="1">(AV988*DCF!D$10-DCF!D$5*MAX(AV988*DCF!D$10,0)-MAX(AV988-AU988,0)/Inputs!$B$10)*DCF!D$6</f>
        <v>1651.8875929933604</v>
      </c>
      <c r="CD988" s="15">
        <f ca="1">(AW988*DCF!E$10-DCF!E$5*MAX(AW988*DCF!E$10,0)-MAX(AW988-AV988,0)/Inputs!$B$10)*DCF!E$6</f>
        <v>1491.3298557021667</v>
      </c>
      <c r="CE988" s="15">
        <f ca="1">(AX988*DCF!F$10-DCF!F$5*MAX(AX988*DCF!F$10,0)-MAX(AX988-AW988,0)/Inputs!$B$10)*DCF!F$6</f>
        <v>1411.3441408882998</v>
      </c>
      <c r="CF988" s="15">
        <f ca="1">(AY988*DCF!G$10-DCF!G$5*MAX(AY988*DCF!G$10,0)-MAX(AY988-AX988,0)/Inputs!$B$10)*DCF!G$6</f>
        <v>1399.5606580209947</v>
      </c>
      <c r="CG988" s="15">
        <f ca="1">(AZ988*DCF!H$10-DCF!H$5*MAX(AZ988*DCF!H$10,0)-MAX(AZ988-AY988,0)/Inputs!$B$10)*DCF!H$6</f>
        <v>1910.8999894711096</v>
      </c>
      <c r="CH988" s="15">
        <f ca="1">(BA988*DCF!I$10-DCF!I$5*MAX(BA988*DCF!I$10,0)-MAX(BA988-AZ988,0)/Inputs!$B$10)*DCF!I$6</f>
        <v>2229.2883659131298</v>
      </c>
      <c r="CI988" s="15">
        <f ca="1">(BB988*DCF!J$10-DCF!J$5*MAX(BB988*DCF!J$10,0)-MAX(BB988-BA988,0)/Inputs!$B$10)*DCF!J$6</f>
        <v>2604.5525696138748</v>
      </c>
      <c r="CJ988" s="15">
        <f ca="1">(BC988*DCF!K$10-DCF!K$5*MAX(BC988*DCF!K$10,0)-MAX(BC988-BB988,0)/Inputs!$B$10)*DCF!K$6</f>
        <v>2882.7955092363241</v>
      </c>
      <c r="CK988" s="15">
        <f ca="1">(BD988*DCF!L$10-DCF!L$5*MAX(BD988*DCF!L$10,0)-MAX(BD988-BC988,0)/Inputs!$B$10)*DCF!L$6</f>
        <v>3638.8396544667971</v>
      </c>
      <c r="CL988" s="15">
        <f ca="1">(BE988*DCF!M$10-DCF!M$5*MAX(BE988*DCF!M$10,0)-MAX(BE988-BD988,0)/Inputs!$B$10)*DCF!M$6</f>
        <v>3926.6762679218973</v>
      </c>
      <c r="CM988" s="15">
        <f ca="1">(BF988*DCF!C$28-DCF!C$5*MAX(BF988*DCF!C$28,0)-MAX(BF988-Inputs!$B$13,0)/Inputs!$B$17)*DCF!C$6</f>
        <v>4090.0599310857547</v>
      </c>
      <c r="CN988" s="15">
        <f ca="1">(BG988*DCF!D$28-DCF!D$5*MAX(BG988*DCF!D$28,0)-MAX(BG988-BF988,0)/Inputs!$B$17)*DCF!D$6</f>
        <v>5984.506112004914</v>
      </c>
      <c r="CO988" s="15">
        <f ca="1">(BH988*DCF!E$28-DCF!E$5*MAX(BH988*DCF!E$28,0)-MAX(BH988-BG988,0)/Inputs!$B$17)*DCF!E$6</f>
        <v>6501.1564742240698</v>
      </c>
      <c r="CP988" s="15">
        <f ca="1">(BI988*DCF!F$28-DCF!F$5*MAX(BI988*DCF!F$28,0)-MAX(BI988-BH988,0)/Inputs!$B$17)*DCF!F$6</f>
        <v>7443.7893382865423</v>
      </c>
      <c r="CQ988" s="15">
        <f ca="1">(BJ988*DCF!G$28-DCF!G$5*MAX(BJ988*DCF!G$28,0)-MAX(BJ988-BI988,0)/Inputs!$B$17)*DCF!G$6</f>
        <v>9026.2596040563949</v>
      </c>
      <c r="CR988" s="15">
        <f ca="1">(BK988*DCF!H$28-DCF!H$5*MAX(BK988*DCF!H$28,0)-MAX(BK988-BJ988,0)/Inputs!$B$17)*DCF!H$6</f>
        <v>11060.161734263125</v>
      </c>
      <c r="CS988" s="15">
        <f ca="1">(BL988*DCF!I$28-DCF!I$5*MAX(BL988*DCF!I$28,0)-MAX(BL988-BK988,0)/Inputs!$B$17)*DCF!I$6</f>
        <v>13747.650508804441</v>
      </c>
      <c r="CT988" s="15">
        <f ca="1">(BM988*DCF!J$28-DCF!J$5*MAX(BM988*DCF!J$28,0)-MAX(BM988-BL988,0)/Inputs!$B$17)*DCF!J$6</f>
        <v>16076.96338078326</v>
      </c>
      <c r="CU988" s="15">
        <f ca="1">(BN988*DCF!K$28-DCF!K$5*MAX(BN988*DCF!K$28,0)-MAX(BN988-BM988,0)/Inputs!$B$17)*DCF!K$6</f>
        <v>18479.157018631184</v>
      </c>
      <c r="CV988" s="15">
        <f ca="1">(BO988*DCF!L$28-DCF!L$5*MAX(BO988*DCF!L$28,0)-MAX(BO988-BN988,0)/Inputs!$B$17)*DCF!L$6</f>
        <v>20880.144964387109</v>
      </c>
      <c r="CW988" s="15">
        <f ca="1">(BP988*DCF!M$28-DCF!M$5*MAX(BP988*DCF!M$28,0)-MAX(BP988-BO988,0)/Inputs!$B$17)*DCF!M$6</f>
        <v>24965.416973510935</v>
      </c>
      <c r="CX988" s="15">
        <f ca="1">(BQ988*DCF!C$46-DCF!C$5*MAX(BQ988*DCF!C$46,0)-MAX(BQ988-Inputs!$B$20,0)/Inputs!$B$24)*DCF!C$6</f>
        <v>-4803.1322406427862</v>
      </c>
      <c r="CY988" s="15">
        <f ca="1">(BR988*DCF!D$46-DCF!D$5*MAX(BR988*DCF!D$46,0)-MAX(BR988-BQ988,0)/Inputs!$B$24)*DCF!D$6</f>
        <v>-2387.6663466043078</v>
      </c>
      <c r="CZ988" s="15">
        <f ca="1">(BS988*DCF!E$46-DCF!E$5*MAX(BS988*DCF!E$46,0)-MAX(BS988-BR988,0)/Inputs!$B$24)*DCF!E$6</f>
        <v>-3205.1482502930257</v>
      </c>
      <c r="DA988" s="15">
        <f ca="1">(BT988*DCF!F$46-DCF!F$5*MAX(BT988*DCF!F$46,0)-MAX(BT988-BS988,0)/Inputs!$B$24)*DCF!F$6</f>
        <v>-5409.0761003002326</v>
      </c>
      <c r="DB988" s="15">
        <f ca="1">(BU988*DCF!G$46-DCF!G$5*MAX(BU988*DCF!G$46,0)-MAX(BU988-BT988,0)/Inputs!$B$24)*DCF!G$6</f>
        <v>-1763.8117405128842</v>
      </c>
      <c r="DC988" s="15">
        <f ca="1">(BV988*DCF!H$46-DCF!H$5*MAX(BV988*DCF!H$46,0)-MAX(BV988-BU988,0)/Inputs!$B$24)*DCF!H$6</f>
        <v>-4617.7121701442629</v>
      </c>
      <c r="DD988" s="15">
        <f ca="1">(BW988*DCF!I$46-DCF!I$5*MAX(BW988*DCF!I$46,0)-MAX(BW988-BV988,0)/Inputs!$B$24)*DCF!I$6</f>
        <v>-4107.6093988109296</v>
      </c>
      <c r="DE988" s="15">
        <f ca="1">(BX988*DCF!J$46-DCF!J$5*MAX(BX988*DCF!J$46,0)-MAX(BX988-BW988,0)/Inputs!$B$24)*DCF!J$6</f>
        <v>1315.7466598557141</v>
      </c>
      <c r="DF988" s="15">
        <f ca="1">(BY988*DCF!K$46-DCF!K$5*MAX(BY988*DCF!K$46,0)-MAX(BY988-BX988,0)/Inputs!$B$24)*DCF!K$6</f>
        <v>-2856.4332029275424</v>
      </c>
      <c r="DG988" s="15">
        <f ca="1">(BZ988*DCF!L$46-DCF!L$5*MAX(BZ988*DCF!L$46,0)-MAX(BZ988-BY988,0)/Inputs!$B$24)*DCF!L$6</f>
        <v>-1097.4311941487017</v>
      </c>
      <c r="DH988" s="15">
        <f ca="1">(CA988*DCF!M$46-DCF!M$5*MAX(CA988*DCF!M$46,0)-MAX(CA988-BZ988,0)/Inputs!$B$24)*DCF!M$6</f>
        <v>5865.204704840442</v>
      </c>
      <c r="DI988" s="15">
        <f ca="1">SUM(CB988:CL988)+BE988*DCF!M$10*(1+Inputs!$B$30)*(1-Inputs!$B$33)*(1-Inputs!$B$30/Inputs!$B$31)/(Inputs!$B$29-Inputs!$B$30)*DCF!M$6</f>
        <v>121873.97627609593</v>
      </c>
      <c r="DJ988" s="15">
        <f ca="1">SUM(CM988:CW988)+BP988*DCF!M$28*(1+Inputs!$B$30)*(1-Inputs!$B$33)*(1-Inputs!$B$30/Inputs!$B$31)/(Inputs!$B$29-Inputs!$B$30)*DCF!M$6</f>
        <v>714664.92148532206</v>
      </c>
      <c r="DK988" s="15">
        <f ca="1">SUM(CX988:DH988)+CA988*DCF!M$46*(1+Inputs!$B$30)*(1-Inputs!$B$33)*(1-Inputs!$B$30/Inputs!$B$31)/(Inputs!$B$29-Inputs!$B$30)*DCF!M$6</f>
        <v>287794.27109970636</v>
      </c>
      <c r="DM988" s="15">
        <f ca="1">DI988+DJ988+DK988+Inputs!$B$34+Inputs!$B$36-Inputs!$B$35</f>
        <v>1201184.1688611244</v>
      </c>
    </row>
    <row r="989" spans="1:117" x14ac:dyDescent="0.75">
      <c r="A989" s="11">
        <v>976</v>
      </c>
      <c r="C989" s="24">
        <f t="shared" ca="1" si="577"/>
        <v>-0.11631037320306659</v>
      </c>
      <c r="D989" s="24">
        <f t="shared" ca="1" si="577"/>
        <v>2.1531739781456833</v>
      </c>
      <c r="E989" s="24">
        <f t="shared" ca="1" si="577"/>
        <v>1.4779990276677546</v>
      </c>
      <c r="F989" s="24">
        <f t="shared" ca="1" si="577"/>
        <v>-1.2255787397272409</v>
      </c>
      <c r="G989" s="24">
        <f t="shared" ca="1" si="577"/>
        <v>1.4873085365448084</v>
      </c>
      <c r="H989" s="24">
        <f t="shared" ca="1" si="577"/>
        <v>-0.21509415105209378</v>
      </c>
      <c r="I989" s="24">
        <f t="shared" ca="1" si="577"/>
        <v>0.97791488913544111</v>
      </c>
      <c r="J989" s="24">
        <f t="shared" ca="1" si="577"/>
        <v>-0.39406884291729294</v>
      </c>
      <c r="K989" s="24">
        <f t="shared" ca="1" si="577"/>
        <v>-1.822227062191329</v>
      </c>
      <c r="L989" s="24">
        <f t="shared" ca="1" si="577"/>
        <v>-0.94977931073306598</v>
      </c>
      <c r="M989" s="24">
        <f t="shared" ca="1" si="577"/>
        <v>2.6553866075892212</v>
      </c>
      <c r="N989" s="24">
        <f ca="1">SQRT(Inputs!$B$38)*C989+SQRT(1-Inputs!$B$38)*_xlfn.NORM.S.INV(RAND())</f>
        <v>1.1979282821477782E-3</v>
      </c>
      <c r="O989" s="24">
        <f ca="1">SQRT(Inputs!$B$38)*D989+SQRT(1-Inputs!$B$38)*_xlfn.NORM.S.INV(RAND())</f>
        <v>0.32812022979900313</v>
      </c>
      <c r="P989" s="24">
        <f ca="1">SQRT(Inputs!$B$38)*E989+SQRT(1-Inputs!$B$38)*_xlfn.NORM.S.INV(RAND())</f>
        <v>1.8591065374982065</v>
      </c>
      <c r="Q989" s="24">
        <f ca="1">SQRT(Inputs!$B$38)*F989+SQRT(1-Inputs!$B$38)*_xlfn.NORM.S.INV(RAND())</f>
        <v>-1.6608896179918358</v>
      </c>
      <c r="R989" s="24">
        <f ca="1">SQRT(Inputs!$B$38)*G989+SQRT(1-Inputs!$B$38)*_xlfn.NORM.S.INV(RAND())</f>
        <v>1.3091327558587793</v>
      </c>
      <c r="S989" s="24">
        <f ca="1">SQRT(Inputs!$B$38)*H989+SQRT(1-Inputs!$B$38)*_xlfn.NORM.S.INV(RAND())</f>
        <v>-0.28057739375406471</v>
      </c>
      <c r="T989" s="24">
        <f ca="1">SQRT(Inputs!$B$38)*I989+SQRT(1-Inputs!$B$38)*_xlfn.NORM.S.INV(RAND())</f>
        <v>0.1457790218319796</v>
      </c>
      <c r="U989" s="24">
        <f ca="1">SQRT(Inputs!$B$38)*J989+SQRT(1-Inputs!$B$38)*_xlfn.NORM.S.INV(RAND())</f>
        <v>-0.47339220117521186</v>
      </c>
      <c r="V989" s="24">
        <f ca="1">SQRT(Inputs!$B$38)*K989+SQRT(1-Inputs!$B$38)*_xlfn.NORM.S.INV(RAND())</f>
        <v>-1.0798340171887564</v>
      </c>
      <c r="W989" s="24">
        <f ca="1">SQRT(Inputs!$B$38)*L989+SQRT(1-Inputs!$B$38)*_xlfn.NORM.S.INV(RAND())</f>
        <v>1.204628634611502</v>
      </c>
      <c r="X989" s="24">
        <f ca="1">SQRT(Inputs!$B$38)*M989+SQRT(1-Inputs!$B$38)*_xlfn.NORM.S.INV(RAND())</f>
        <v>3.6255756736328983</v>
      </c>
      <c r="Y989" s="24">
        <f ca="1">SQRT(Inputs!$B$38)*C989+SQRT(1-Inputs!$B$38)*_xlfn.NORM.S.INV(RAND())</f>
        <v>0.15902497059434706</v>
      </c>
      <c r="Z989" s="24">
        <f ca="1">SQRT(Inputs!$B$38)*D989+SQRT(1-Inputs!$B$38)*_xlfn.NORM.S.INV(RAND())</f>
        <v>1.70423088508874</v>
      </c>
      <c r="AA989" s="24">
        <f ca="1">SQRT(Inputs!$B$38)*E989+SQRT(1-Inputs!$B$38)*_xlfn.NORM.S.INV(RAND())</f>
        <v>1.6052073401476714</v>
      </c>
      <c r="AB989" s="24">
        <f ca="1">SQRT(Inputs!$B$38)*F989+SQRT(1-Inputs!$B$38)*_xlfn.NORM.S.INV(RAND())</f>
        <v>0.29493748815898302</v>
      </c>
      <c r="AC989" s="24">
        <f ca="1">SQRT(Inputs!$B$38)*G989+SQRT(1-Inputs!$B$38)*_xlfn.NORM.S.INV(RAND())</f>
        <v>1.2768901612396248</v>
      </c>
      <c r="AD989" s="24">
        <f ca="1">SQRT(Inputs!$B$38)*H989+SQRT(1-Inputs!$B$38)*_xlfn.NORM.S.INV(RAND())</f>
        <v>-0.2587988203130494</v>
      </c>
      <c r="AE989" s="24">
        <f ca="1">SQRT(Inputs!$B$38)*I989+SQRT(1-Inputs!$B$38)*_xlfn.NORM.S.INV(RAND())</f>
        <v>-0.48832717172239248</v>
      </c>
      <c r="AF989" s="24">
        <f ca="1">SQRT(Inputs!$B$38)*J989+SQRT(1-Inputs!$B$38)*_xlfn.NORM.S.INV(RAND())</f>
        <v>1.3269392055061275</v>
      </c>
      <c r="AG989" s="24">
        <f ca="1">SQRT(Inputs!$B$38)*K989+SQRT(1-Inputs!$B$38)*_xlfn.NORM.S.INV(RAND())</f>
        <v>-0.21274072336894645</v>
      </c>
      <c r="AH989" s="24">
        <f ca="1">SQRT(Inputs!$B$38)*L989+SQRT(1-Inputs!$B$38)*_xlfn.NORM.S.INV(RAND())</f>
        <v>-0.66126440959221966</v>
      </c>
      <c r="AI989" s="24">
        <f ca="1">SQRT(Inputs!$B$38)*M989+SQRT(1-Inputs!$B$38)*_xlfn.NORM.S.INV(RAND())</f>
        <v>3.1267452849613377</v>
      </c>
      <c r="AJ989" s="24">
        <f ca="1">SQRT(Inputs!$B$38)*C989+SQRT(1-Inputs!$B$38)*_xlfn.NORM.S.INV(RAND())</f>
        <v>1.0815907672730907</v>
      </c>
      <c r="AK989" s="24">
        <f ca="1">SQRT(Inputs!$B$38)*D989+SQRT(1-Inputs!$B$38)*_xlfn.NORM.S.INV(RAND())</f>
        <v>0.7748489979012736</v>
      </c>
      <c r="AL989" s="24">
        <f ca="1">SQRT(Inputs!$B$38)*E989+SQRT(1-Inputs!$B$38)*_xlfn.NORM.S.INV(RAND())</f>
        <v>-0.57636262391748394</v>
      </c>
      <c r="AM989" s="24">
        <f ca="1">SQRT(Inputs!$B$38)*F989+SQRT(1-Inputs!$B$38)*_xlfn.NORM.S.INV(RAND())</f>
        <v>0.46176570883741552</v>
      </c>
      <c r="AN989" s="24">
        <f ca="1">SQRT(Inputs!$B$38)*G989+SQRT(1-Inputs!$B$38)*_xlfn.NORM.S.INV(RAND())</f>
        <v>0.72478831177251912</v>
      </c>
      <c r="AO989" s="24">
        <f ca="1">SQRT(Inputs!$B$38)*H989+SQRT(1-Inputs!$B$38)*_xlfn.NORM.S.INV(RAND())</f>
        <v>0.48269059786557561</v>
      </c>
      <c r="AP989" s="24">
        <f ca="1">SQRT(Inputs!$B$38)*I989+SQRT(1-Inputs!$B$38)*_xlfn.NORM.S.INV(RAND())</f>
        <v>0.31842911095698823</v>
      </c>
      <c r="AQ989" s="24">
        <f ca="1">SQRT(Inputs!$B$38)*J989+SQRT(1-Inputs!$B$38)*_xlfn.NORM.S.INV(RAND())</f>
        <v>3.1072063349568663E-2</v>
      </c>
      <c r="AR989" s="24">
        <f ca="1">SQRT(Inputs!$B$38)*K989+SQRT(1-Inputs!$B$38)*_xlfn.NORM.S.INV(RAND())</f>
        <v>-0.82798998383740852</v>
      </c>
      <c r="AS989" s="24">
        <f ca="1">SQRT(Inputs!$B$38)*L989+SQRT(1-Inputs!$B$38)*_xlfn.NORM.S.INV(RAND())</f>
        <v>-1.0269411115628477</v>
      </c>
      <c r="AT989" s="24">
        <f ca="1">SQRT(Inputs!$B$38)*M989+SQRT(1-Inputs!$B$38)*_xlfn.NORM.S.INV(RAND())</f>
        <v>0.68124282202472308</v>
      </c>
      <c r="AU989" s="15">
        <f ca="1">Inputs!$B$6*EXP($B$8-0.5*C$5^2+C$5*N989)</f>
        <v>4963.2017646208769</v>
      </c>
      <c r="AV989" s="15">
        <f t="shared" ca="1" si="547"/>
        <v>6339.9958035973505</v>
      </c>
      <c r="AW989" s="15">
        <f t="shared" ca="1" si="548"/>
        <v>9933.6917114304306</v>
      </c>
      <c r="AX989" s="15">
        <f t="shared" ca="1" si="549"/>
        <v>9855.408637041417</v>
      </c>
      <c r="AY989" s="15">
        <f t="shared" ca="1" si="550"/>
        <v>14034.010470963827</v>
      </c>
      <c r="AZ989" s="15">
        <f t="shared" ca="1" si="551"/>
        <v>16641.76711131163</v>
      </c>
      <c r="BA989" s="15">
        <f t="shared" ca="1" si="552"/>
        <v>20678.366880386428</v>
      </c>
      <c r="BB989" s="15">
        <f t="shared" ca="1" si="553"/>
        <v>24143.910127259529</v>
      </c>
      <c r="BC989" s="15">
        <f t="shared" ca="1" si="554"/>
        <v>26643.067871329018</v>
      </c>
      <c r="BD989" s="15">
        <f t="shared" ca="1" si="555"/>
        <v>36533.147256791293</v>
      </c>
      <c r="BE989" s="15">
        <f t="shared" ca="1" si="556"/>
        <v>62282.646836202963</v>
      </c>
      <c r="BF989" s="15">
        <f ca="1">Inputs!$B$13*EXP($B$9-0.5*C$6^2+C$6*Y989)</f>
        <v>14274.008346947143</v>
      </c>
      <c r="BG989" s="15">
        <f t="shared" ca="1" si="557"/>
        <v>23659.450927423688</v>
      </c>
      <c r="BH989" s="15">
        <f t="shared" ca="1" si="558"/>
        <v>37725.508936813399</v>
      </c>
      <c r="BI989" s="15">
        <f t="shared" ca="1" si="559"/>
        <v>48326.505972380779</v>
      </c>
      <c r="BJ989" s="15">
        <f t="shared" ca="1" si="560"/>
        <v>71217.737189211301</v>
      </c>
      <c r="BK989" s="15">
        <f t="shared" ca="1" si="561"/>
        <v>84380.248381401369</v>
      </c>
      <c r="BL989" s="15">
        <f t="shared" ca="1" si="562"/>
        <v>97294.835441667019</v>
      </c>
      <c r="BM989" s="15">
        <f t="shared" ca="1" si="563"/>
        <v>141028.8929444543</v>
      </c>
      <c r="BN989" s="15">
        <f t="shared" ca="1" si="564"/>
        <v>169081.89260871272</v>
      </c>
      <c r="BO989" s="15">
        <f t="shared" ca="1" si="565"/>
        <v>192646.02069317235</v>
      </c>
      <c r="BP989" s="15">
        <f t="shared" ca="1" si="566"/>
        <v>337909.45367469755</v>
      </c>
      <c r="BQ989" s="15">
        <f ca="1">Inputs!$B$20*EXP($B$10-0.5*C$7^2+C$7*AJ989)</f>
        <v>6295.2471474470967</v>
      </c>
      <c r="BR989" s="15">
        <f t="shared" ca="1" si="567"/>
        <v>10924.991903038586</v>
      </c>
      <c r="BS989" s="15">
        <f t="shared" ca="1" si="568"/>
        <v>12678.241703904692</v>
      </c>
      <c r="BT989" s="15">
        <f t="shared" ca="1" si="569"/>
        <v>19731.656082367634</v>
      </c>
      <c r="BU989" s="15">
        <f t="shared" ca="1" si="570"/>
        <v>32587.75238485415</v>
      </c>
      <c r="BV989" s="15">
        <f t="shared" ca="1" si="571"/>
        <v>50547.644588342147</v>
      </c>
      <c r="BW989" s="15">
        <f t="shared" ca="1" si="572"/>
        <v>75454.058784165376</v>
      </c>
      <c r="BX989" s="15">
        <f t="shared" ca="1" si="573"/>
        <v>106194.06637392646</v>
      </c>
      <c r="BY989" s="15">
        <f t="shared" ca="1" si="574"/>
        <v>126996.65623967907</v>
      </c>
      <c r="BZ989" s="15">
        <f t="shared" ca="1" si="575"/>
        <v>147538.1612350693</v>
      </c>
      <c r="CA989" s="15">
        <f t="shared" ca="1" si="576"/>
        <v>233916.80431113404</v>
      </c>
      <c r="CB989" s="15">
        <f ca="1">(AU989*DCF!C$10-DCF!C$5*MAX(AU989*DCF!C$10,0)-MAX(AU989-Inputs!$B$6,0)/Inputs!$B$10)*DCF!C$6</f>
        <v>1043.0674419034069</v>
      </c>
      <c r="CC989" s="15">
        <f ca="1">(AV989*DCF!D$10-DCF!D$5*MAX(AV989*DCF!D$10,0)-MAX(AV989-AU989,0)/Inputs!$B$10)*DCF!D$6</f>
        <v>1209.6358319205372</v>
      </c>
      <c r="CD989" s="15">
        <f ca="1">(AW989*DCF!E$10-DCF!E$5*MAX(AW989*DCF!E$10,0)-MAX(AW989-AV989,0)/Inputs!$B$10)*DCF!E$6</f>
        <v>1484.0821456864469</v>
      </c>
      <c r="CE989" s="15">
        <f ca="1">(AX989*DCF!F$10-DCF!F$5*MAX(AX989*DCF!F$10,0)-MAX(AX989-AW989,0)/Inputs!$B$10)*DCF!F$6</f>
        <v>2151.4199990666684</v>
      </c>
      <c r="CF989" s="15">
        <f ca="1">(AY989*DCF!G$10-DCF!G$5*MAX(AY989*DCF!G$10,0)-MAX(AY989-AX989,0)/Inputs!$B$10)*DCF!G$6</f>
        <v>2088.3659065611746</v>
      </c>
      <c r="CG989" s="15">
        <f ca="1">(AZ989*DCF!H$10-DCF!H$5*MAX(AZ989*DCF!H$10,0)-MAX(AZ989-AY989,0)/Inputs!$B$10)*DCF!H$6</f>
        <v>2767.9570797869897</v>
      </c>
      <c r="CH989" s="15">
        <f ca="1">(BA989*DCF!I$10-DCF!I$5*MAX(BA989*DCF!I$10,0)-MAX(BA989-AZ989,0)/Inputs!$B$10)*DCF!I$6</f>
        <v>3115.0394881235079</v>
      </c>
      <c r="CI989" s="15">
        <f ca="1">(BB989*DCF!J$10-DCF!J$5*MAX(BB989*DCF!J$10,0)-MAX(BB989-BA989,0)/Inputs!$B$10)*DCF!J$6</f>
        <v>3618.0050280455453</v>
      </c>
      <c r="CJ989" s="15">
        <f ca="1">(BC989*DCF!K$10-DCF!K$5*MAX(BC989*DCF!K$10,0)-MAX(BC989-BB989,0)/Inputs!$B$10)*DCF!K$6</f>
        <v>3939.2619971547892</v>
      </c>
      <c r="CK989" s="15">
        <f ca="1">(BD989*DCF!L$10-DCF!L$5*MAX(BD989*DCF!L$10,0)-MAX(BD989-BC989,0)/Inputs!$B$10)*DCF!L$6</f>
        <v>4230.9459205715302</v>
      </c>
      <c r="CL989" s="15">
        <f ca="1">(BE989*DCF!M$10-DCF!M$5*MAX(BE989*DCF!M$10,0)-MAX(BE989-BD989,0)/Inputs!$B$10)*DCF!M$6</f>
        <v>5712.8341794686994</v>
      </c>
      <c r="CM989" s="15">
        <f ca="1">(BF989*DCF!C$28-DCF!C$5*MAX(BF989*DCF!C$28,0)-MAX(BF989-Inputs!$B$13,0)/Inputs!$B$17)*DCF!C$6</f>
        <v>3689.5881600523803</v>
      </c>
      <c r="CN989" s="15">
        <f ca="1">(BG989*DCF!D$28-DCF!D$5*MAX(BG989*DCF!D$28,0)-MAX(BG989-BF989,0)/Inputs!$B$17)*DCF!D$6</f>
        <v>4965.9087537947735</v>
      </c>
      <c r="CO989" s="15">
        <f ca="1">(BH989*DCF!E$28-DCF!E$5*MAX(BH989*DCF!E$28,0)-MAX(BH989-BG989,0)/Inputs!$B$17)*DCF!E$6</f>
        <v>7912.3094706221427</v>
      </c>
      <c r="CP989" s="15">
        <f ca="1">(BI989*DCF!F$28-DCF!F$5*MAX(BI989*DCF!F$28,0)-MAX(BI989-BH989,0)/Inputs!$B$17)*DCF!F$6</f>
        <v>11189.294337788226</v>
      </c>
      <c r="CQ989" s="15">
        <f ca="1">(BJ989*DCF!G$28-DCF!G$5*MAX(BJ989*DCF!G$28,0)-MAX(BJ989-BI989,0)/Inputs!$B$17)*DCF!G$6</f>
        <v>14627.903288237401</v>
      </c>
      <c r="CR989" s="15">
        <f ca="1">(BK989*DCF!H$28-DCF!H$5*MAX(BK989*DCF!H$28,0)-MAX(BK989-BJ989,0)/Inputs!$B$17)*DCF!H$6</f>
        <v>18823.08151660076</v>
      </c>
      <c r="CS989" s="15">
        <f ca="1">(BL989*DCF!I$28-DCF!I$5*MAX(BL989*DCF!I$28,0)-MAX(BL989-BK989,0)/Inputs!$B$17)*DCF!I$6</f>
        <v>21025.536879467963</v>
      </c>
      <c r="CT989" s="15">
        <f ca="1">(BM989*DCF!J$28-DCF!J$5*MAX(BM989*DCF!J$28,0)-MAX(BM989-BL989,0)/Inputs!$B$17)*DCF!J$6</f>
        <v>25662.372072419388</v>
      </c>
      <c r="CU989" s="15">
        <f ca="1">(BN989*DCF!K$28-DCF!K$5*MAX(BN989*DCF!K$28,0)-MAX(BN989-BM989,0)/Inputs!$B$17)*DCF!K$6</f>
        <v>32271.141927988112</v>
      </c>
      <c r="CV989" s="15">
        <f ca="1">(BO989*DCF!L$28-DCF!L$5*MAX(BO989*DCF!L$28,0)-MAX(BO989-BN989,0)/Inputs!$B$17)*DCF!L$6</f>
        <v>35770.604358302844</v>
      </c>
      <c r="CW989" s="15">
        <f ca="1">(BP989*DCF!M$28-DCF!M$5*MAX(BP989*DCF!M$28,0)-MAX(BP989-BO989,0)/Inputs!$B$17)*DCF!M$6</f>
        <v>48393.748720357326</v>
      </c>
      <c r="CX989" s="15">
        <f ca="1">(BQ989*DCF!C$46-DCF!C$5*MAX(BQ989*DCF!C$46,0)-MAX(BQ989-Inputs!$B$20,0)/Inputs!$B$24)*DCF!C$6</f>
        <v>-2883.0811645129997</v>
      </c>
      <c r="CY989" s="15">
        <f ca="1">(BR989*DCF!D$46-DCF!D$5*MAX(BR989*DCF!D$46,0)-MAX(BR989-BQ989,0)/Inputs!$B$24)*DCF!D$6</f>
        <v>-3840.1150005843219</v>
      </c>
      <c r="CZ989" s="15">
        <f ca="1">(BS989*DCF!E$46-DCF!E$5*MAX(BS989*DCF!E$46,0)-MAX(BS989-BR989,0)/Inputs!$B$24)*DCF!E$6</f>
        <v>-2190.306961259515</v>
      </c>
      <c r="DA989" s="15">
        <f ca="1">(BT989*DCF!F$46-DCF!F$5*MAX(BT989*DCF!F$46,0)-MAX(BT989-BS989,0)/Inputs!$B$24)*DCF!F$6</f>
        <v>-4005.3550996003464</v>
      </c>
      <c r="DB989" s="15">
        <f ca="1">(BU989*DCF!G$46-DCF!G$5*MAX(BU989*DCF!G$46,0)-MAX(BU989-BT989,0)/Inputs!$B$24)*DCF!G$6</f>
        <v>-5420.7243953977486</v>
      </c>
      <c r="DC989" s="15">
        <f ca="1">(BV989*DCF!H$46-DCF!H$5*MAX(BV989*DCF!H$46,0)-MAX(BV989-BU989,0)/Inputs!$B$24)*DCF!H$6</f>
        <v>-5580.9264601486348</v>
      </c>
      <c r="DD989" s="15">
        <f ca="1">(BW989*DCF!I$46-DCF!I$5*MAX(BW989*DCF!I$46,0)-MAX(BW989-BV989,0)/Inputs!$B$24)*DCF!I$6</f>
        <v>-5407.0272659223192</v>
      </c>
      <c r="DE989" s="15">
        <f ca="1">(BX989*DCF!J$46-DCF!J$5*MAX(BX989*DCF!J$46,0)-MAX(BX989-BW989,0)/Inputs!$B$24)*DCF!J$6</f>
        <v>-3697.2004558171238</v>
      </c>
      <c r="DF989" s="15">
        <f ca="1">(BY989*DCF!K$46-DCF!K$5*MAX(BY989*DCF!K$46,0)-MAX(BY989-BX989,0)/Inputs!$B$24)*DCF!K$6</f>
        <v>2158.3920114283528</v>
      </c>
      <c r="DG989" s="15">
        <f ca="1">(BZ989*DCF!L$46-DCF!L$5*MAX(BZ989*DCF!L$46,0)-MAX(BZ989-BY989,0)/Inputs!$B$24)*DCF!L$6</f>
        <v>5550.020716148003</v>
      </c>
      <c r="DH989" s="15">
        <f ca="1">(CA989*DCF!M$46-DCF!M$5*MAX(CA989*DCF!M$46,0)-MAX(CA989-BZ989,0)/Inputs!$B$24)*DCF!M$6</f>
        <v>280.16845000456067</v>
      </c>
      <c r="DI989" s="15">
        <f ca="1">SUM(CB989:CL989)+BE989*DCF!M$10*(1+Inputs!$B$30)*(1-Inputs!$B$33)*(1-Inputs!$B$30/Inputs!$B$31)/(Inputs!$B$29-Inputs!$B$30)*DCF!M$6</f>
        <v>204694.04476618319</v>
      </c>
      <c r="DJ989" s="15">
        <f ca="1">SUM(CM989:CW989)+BP989*DCF!M$28*(1+Inputs!$B$30)*(1-Inputs!$B$33)*(1-Inputs!$B$30/Inputs!$B$31)/(Inputs!$B$29-Inputs!$B$30)*DCF!M$6</f>
        <v>1478206.7934411226</v>
      </c>
      <c r="DK989" s="15">
        <f ca="1">SUM(CX989:DH989)+CA989*DCF!M$46*(1+Inputs!$B$30)*(1-Inputs!$B$33)*(1-Inputs!$B$30/Inputs!$B$31)/(Inputs!$B$29-Inputs!$B$30)*DCF!M$6</f>
        <v>336626.93305622513</v>
      </c>
      <c r="DM989" s="15">
        <f ca="1">DI989+DJ989+DK989+Inputs!$B$34+Inputs!$B$36-Inputs!$B$35</f>
        <v>2096378.7712635309</v>
      </c>
    </row>
    <row r="990" spans="1:117" x14ac:dyDescent="0.75">
      <c r="A990" s="11">
        <v>977</v>
      </c>
      <c r="C990" s="24">
        <f t="shared" ca="1" si="577"/>
        <v>-0.87717620207882674</v>
      </c>
      <c r="D990" s="24">
        <f t="shared" ca="1" si="577"/>
        <v>-0.13443506885294432</v>
      </c>
      <c r="E990" s="24">
        <f t="shared" ca="1" si="577"/>
        <v>1.928485113682662</v>
      </c>
      <c r="F990" s="24">
        <f t="shared" ca="1" si="577"/>
        <v>0.91393951076635971</v>
      </c>
      <c r="G990" s="24">
        <f t="shared" ca="1" si="577"/>
        <v>0.10255449233228894</v>
      </c>
      <c r="H990" s="24">
        <f t="shared" ca="1" si="577"/>
        <v>-1.2591436454715506</v>
      </c>
      <c r="I990" s="24">
        <f t="shared" ca="1" si="577"/>
        <v>-0.34789113707434827</v>
      </c>
      <c r="J990" s="24">
        <f t="shared" ca="1" si="577"/>
        <v>-1.1886504326345135</v>
      </c>
      <c r="K990" s="24">
        <f t="shared" ca="1" si="577"/>
        <v>0.89613989204051814</v>
      </c>
      <c r="L990" s="24">
        <f t="shared" ca="1" si="577"/>
        <v>-0.21762885290066611</v>
      </c>
      <c r="M990" s="24">
        <f t="shared" ca="1" si="577"/>
        <v>1.0326464767630181</v>
      </c>
      <c r="N990" s="24">
        <f ca="1">SQRT(Inputs!$B$38)*C990+SQRT(1-Inputs!$B$38)*_xlfn.NORM.S.INV(RAND())</f>
        <v>1.1706614341810651</v>
      </c>
      <c r="O990" s="24">
        <f ca="1">SQRT(Inputs!$B$38)*D990+SQRT(1-Inputs!$B$38)*_xlfn.NORM.S.INV(RAND())</f>
        <v>-0.3288281211424271</v>
      </c>
      <c r="P990" s="24">
        <f ca="1">SQRT(Inputs!$B$38)*E990+SQRT(1-Inputs!$B$38)*_xlfn.NORM.S.INV(RAND())</f>
        <v>0.49293998765398095</v>
      </c>
      <c r="Q990" s="24">
        <f ca="1">SQRT(Inputs!$B$38)*F990+SQRT(1-Inputs!$B$38)*_xlfn.NORM.S.INV(RAND())</f>
        <v>0.36060225887685665</v>
      </c>
      <c r="R990" s="24">
        <f ca="1">SQRT(Inputs!$B$38)*G990+SQRT(1-Inputs!$B$38)*_xlfn.NORM.S.INV(RAND())</f>
        <v>-0.39254782848422831</v>
      </c>
      <c r="S990" s="24">
        <f ca="1">SQRT(Inputs!$B$38)*H990+SQRT(1-Inputs!$B$38)*_xlfn.NORM.S.INV(RAND())</f>
        <v>-1.2965347285437301</v>
      </c>
      <c r="T990" s="24">
        <f ca="1">SQRT(Inputs!$B$38)*I990+SQRT(1-Inputs!$B$38)*_xlfn.NORM.S.INV(RAND())</f>
        <v>-3.1761226136133276</v>
      </c>
      <c r="U990" s="24">
        <f ca="1">SQRT(Inputs!$B$38)*J990+SQRT(1-Inputs!$B$38)*_xlfn.NORM.S.INV(RAND())</f>
        <v>-1.5856657955083151</v>
      </c>
      <c r="V990" s="24">
        <f ca="1">SQRT(Inputs!$B$38)*K990+SQRT(1-Inputs!$B$38)*_xlfn.NORM.S.INV(RAND())</f>
        <v>-0.11862234721094073</v>
      </c>
      <c r="W990" s="24">
        <f ca="1">SQRT(Inputs!$B$38)*L990+SQRT(1-Inputs!$B$38)*_xlfn.NORM.S.INV(RAND())</f>
        <v>-0.42523006001721747</v>
      </c>
      <c r="X990" s="24">
        <f ca="1">SQRT(Inputs!$B$38)*M990+SQRT(1-Inputs!$B$38)*_xlfn.NORM.S.INV(RAND())</f>
        <v>0.82355781534120709</v>
      </c>
      <c r="Y990" s="24">
        <f ca="1">SQRT(Inputs!$B$38)*C990+SQRT(1-Inputs!$B$38)*_xlfn.NORM.S.INV(RAND())</f>
        <v>0.33257025702720394</v>
      </c>
      <c r="Z990" s="24">
        <f ca="1">SQRT(Inputs!$B$38)*D990+SQRT(1-Inputs!$B$38)*_xlfn.NORM.S.INV(RAND())</f>
        <v>6.6353856563451052E-2</v>
      </c>
      <c r="AA990" s="24">
        <f ca="1">SQRT(Inputs!$B$38)*E990+SQRT(1-Inputs!$B$38)*_xlfn.NORM.S.INV(RAND())</f>
        <v>0.92551263490349478</v>
      </c>
      <c r="AB990" s="24">
        <f ca="1">SQRT(Inputs!$B$38)*F990+SQRT(1-Inputs!$B$38)*_xlfn.NORM.S.INV(RAND())</f>
        <v>-0.13624241280058791</v>
      </c>
      <c r="AC990" s="24">
        <f ca="1">SQRT(Inputs!$B$38)*G990+SQRT(1-Inputs!$B$38)*_xlfn.NORM.S.INV(RAND())</f>
        <v>0.62340823838937687</v>
      </c>
      <c r="AD990" s="24">
        <f ca="1">SQRT(Inputs!$B$38)*H990+SQRT(1-Inputs!$B$38)*_xlfn.NORM.S.INV(RAND())</f>
        <v>-0.80774046469974226</v>
      </c>
      <c r="AE990" s="24">
        <f ca="1">SQRT(Inputs!$B$38)*I990+SQRT(1-Inputs!$B$38)*_xlfn.NORM.S.INV(RAND())</f>
        <v>-0.2108214374791233</v>
      </c>
      <c r="AF990" s="24">
        <f ca="1">SQRT(Inputs!$B$38)*J990+SQRT(1-Inputs!$B$38)*_xlfn.NORM.S.INV(RAND())</f>
        <v>-1.5100047436533832</v>
      </c>
      <c r="AG990" s="24">
        <f ca="1">SQRT(Inputs!$B$38)*K990+SQRT(1-Inputs!$B$38)*_xlfn.NORM.S.INV(RAND())</f>
        <v>-0.85552464268720096</v>
      </c>
      <c r="AH990" s="24">
        <f ca="1">SQRT(Inputs!$B$38)*L990+SQRT(1-Inputs!$B$38)*_xlfn.NORM.S.INV(RAND())</f>
        <v>1.0518089488964593</v>
      </c>
      <c r="AI990" s="24">
        <f ca="1">SQRT(Inputs!$B$38)*M990+SQRT(1-Inputs!$B$38)*_xlfn.NORM.S.INV(RAND())</f>
        <v>2.6278399998381885E-2</v>
      </c>
      <c r="AJ990" s="24">
        <f ca="1">SQRT(Inputs!$B$38)*C990+SQRT(1-Inputs!$B$38)*_xlfn.NORM.S.INV(RAND())</f>
        <v>-0.80497030699065741</v>
      </c>
      <c r="AK990" s="24">
        <f ca="1">SQRT(Inputs!$B$38)*D990+SQRT(1-Inputs!$B$38)*_xlfn.NORM.S.INV(RAND())</f>
        <v>0.6255126742881516</v>
      </c>
      <c r="AL990" s="24">
        <f ca="1">SQRT(Inputs!$B$38)*E990+SQRT(1-Inputs!$B$38)*_xlfn.NORM.S.INV(RAND())</f>
        <v>1.1997020697722875</v>
      </c>
      <c r="AM990" s="24">
        <f ca="1">SQRT(Inputs!$B$38)*F990+SQRT(1-Inputs!$B$38)*_xlfn.NORM.S.INV(RAND())</f>
        <v>0.65947939833938096</v>
      </c>
      <c r="AN990" s="24">
        <f ca="1">SQRT(Inputs!$B$38)*G990+SQRT(1-Inputs!$B$38)*_xlfn.NORM.S.INV(RAND())</f>
        <v>0.12071387594794383</v>
      </c>
      <c r="AO990" s="24">
        <f ca="1">SQRT(Inputs!$B$38)*H990+SQRT(1-Inputs!$B$38)*_xlfn.NORM.S.INV(RAND())</f>
        <v>-1.2879547452703586</v>
      </c>
      <c r="AP990" s="24">
        <f ca="1">SQRT(Inputs!$B$38)*I990+SQRT(1-Inputs!$B$38)*_xlfn.NORM.S.INV(RAND())</f>
        <v>-2.1659219033967947E-2</v>
      </c>
      <c r="AQ990" s="24">
        <f ca="1">SQRT(Inputs!$B$38)*J990+SQRT(1-Inputs!$B$38)*_xlfn.NORM.S.INV(RAND())</f>
        <v>-1.0435829792092439</v>
      </c>
      <c r="AR990" s="24">
        <f ca="1">SQRT(Inputs!$B$38)*K990+SQRT(1-Inputs!$B$38)*_xlfn.NORM.S.INV(RAND())</f>
        <v>0.42478688553374089</v>
      </c>
      <c r="AS990" s="24">
        <f ca="1">SQRT(Inputs!$B$38)*L990+SQRT(1-Inputs!$B$38)*_xlfn.NORM.S.INV(RAND())</f>
        <v>0.6972240715961382</v>
      </c>
      <c r="AT990" s="24">
        <f ca="1">SQRT(Inputs!$B$38)*M990+SQRT(1-Inputs!$B$38)*_xlfn.NORM.S.INV(RAND())</f>
        <v>-6.7170808969312379E-2</v>
      </c>
      <c r="AU990" s="15">
        <f ca="1">Inputs!$B$6*EXP($B$8-0.5*C$5^2+C$5*N990)</f>
        <v>5997.577895852095</v>
      </c>
      <c r="AV990" s="15">
        <f t="shared" ca="1" si="547"/>
        <v>6955.9007473797228</v>
      </c>
      <c r="AW990" s="15">
        <f t="shared" ca="1" si="548"/>
        <v>9064.5778128094353</v>
      </c>
      <c r="AX990" s="15">
        <f t="shared" ca="1" si="549"/>
        <v>11576.918451785952</v>
      </c>
      <c r="AY990" s="15">
        <f t="shared" ca="1" si="550"/>
        <v>13514.198161927819</v>
      </c>
      <c r="AZ990" s="15">
        <f t="shared" ca="1" si="551"/>
        <v>14329.153070142376</v>
      </c>
      <c r="BA990" s="15">
        <f t="shared" ca="1" si="552"/>
        <v>12576.114883815017</v>
      </c>
      <c r="BB990" s="15">
        <f t="shared" ca="1" si="553"/>
        <v>13135.325064407638</v>
      </c>
      <c r="BC990" s="15">
        <f t="shared" ca="1" si="554"/>
        <v>15904.270310381949</v>
      </c>
      <c r="BD990" s="15">
        <f t="shared" ca="1" si="555"/>
        <v>18724.488355464146</v>
      </c>
      <c r="BE990" s="15">
        <f t="shared" ca="1" si="556"/>
        <v>24731.713956844123</v>
      </c>
      <c r="BF990" s="15">
        <f ca="1">Inputs!$B$13*EXP($B$9-0.5*C$6^2+C$6*Y990)</f>
        <v>14773.650723392862</v>
      </c>
      <c r="BG990" s="15">
        <f t="shared" ca="1" si="557"/>
        <v>18222.036971388108</v>
      </c>
      <c r="BH990" s="15">
        <f t="shared" ca="1" si="558"/>
        <v>25957.825734858485</v>
      </c>
      <c r="BI990" s="15">
        <f t="shared" ca="1" si="559"/>
        <v>31116.861490339921</v>
      </c>
      <c r="BJ990" s="15">
        <f t="shared" ca="1" si="560"/>
        <v>41733.95472748841</v>
      </c>
      <c r="BK990" s="15">
        <f t="shared" ca="1" si="561"/>
        <v>45886.537557567186</v>
      </c>
      <c r="BL990" s="15">
        <f t="shared" ca="1" si="562"/>
        <v>54846.959678127903</v>
      </c>
      <c r="BM990" s="15">
        <f t="shared" ca="1" si="563"/>
        <v>55887.399467339608</v>
      </c>
      <c r="BN990" s="15">
        <f t="shared" ca="1" si="564"/>
        <v>62036.862203512625</v>
      </c>
      <c r="BO990" s="15">
        <f t="shared" ca="1" si="565"/>
        <v>86256.727605597989</v>
      </c>
      <c r="BP990" s="15">
        <f t="shared" ca="1" si="566"/>
        <v>106482.42399668541</v>
      </c>
      <c r="BQ990" s="15">
        <f ca="1">Inputs!$B$20*EXP($B$10-0.5*C$7^2+C$7*AJ990)</f>
        <v>3224.1339586602912</v>
      </c>
      <c r="BR990" s="15">
        <f t="shared" ca="1" si="567"/>
        <v>5336.1062218809393</v>
      </c>
      <c r="BS990" s="15">
        <f t="shared" ca="1" si="568"/>
        <v>10313.167062062508</v>
      </c>
      <c r="BT990" s="15">
        <f t="shared" ca="1" si="569"/>
        <v>16905.264645423242</v>
      </c>
      <c r="BU990" s="15">
        <f t="shared" ca="1" si="570"/>
        <v>24123.091959549096</v>
      </c>
      <c r="BV990" s="15">
        <f t="shared" ca="1" si="571"/>
        <v>25108.979855574373</v>
      </c>
      <c r="BW990" s="15">
        <f t="shared" ca="1" si="572"/>
        <v>34877.912103751325</v>
      </c>
      <c r="BX990" s="15">
        <f t="shared" ca="1" si="573"/>
        <v>39573.411287244046</v>
      </c>
      <c r="BY990" s="15">
        <f t="shared" ca="1" si="574"/>
        <v>60143.728290804152</v>
      </c>
      <c r="BZ990" s="15">
        <f t="shared" ca="1" si="575"/>
        <v>95930.42103083551</v>
      </c>
      <c r="CA990" s="15">
        <f t="shared" ca="1" si="576"/>
        <v>133154.23354260335</v>
      </c>
      <c r="CB990" s="15">
        <f ca="1">(AU990*DCF!C$10-DCF!C$5*MAX(AU990*DCF!C$10,0)-MAX(AU990-Inputs!$B$6,0)/Inputs!$B$10)*DCF!C$6</f>
        <v>1035.6921557196754</v>
      </c>
      <c r="CC990" s="15">
        <f ca="1">(AV990*DCF!D$10-DCF!D$5*MAX(AV990*DCF!D$10,0)-MAX(AV990-AU990,0)/Inputs!$B$10)*DCF!D$6</f>
        <v>1461.7917362388553</v>
      </c>
      <c r="CD990" s="15">
        <f ca="1">(AW990*DCF!E$10-DCF!E$5*MAX(AW990*DCF!E$10,0)-MAX(AW990-AV990,0)/Inputs!$B$10)*DCF!E$6</f>
        <v>1617.9053220541768</v>
      </c>
      <c r="CE990" s="15">
        <f ca="1">(AX990*DCF!F$10-DCF!F$5*MAX(AX990*DCF!F$10,0)-MAX(AX990-AW990,0)/Inputs!$B$10)*DCF!F$6</f>
        <v>2004.467049342695</v>
      </c>
      <c r="CF990" s="15">
        <f ca="1">(AY990*DCF!G$10-DCF!G$5*MAX(AY990*DCF!G$10,0)-MAX(AY990-AX990,0)/Inputs!$B$10)*DCF!G$6</f>
        <v>2412.0847024946725</v>
      </c>
      <c r="CG990" s="15">
        <f ca="1">(AZ990*DCF!H$10-DCF!H$5*MAX(AZ990*DCF!H$10,0)-MAX(AZ990-AY990,0)/Inputs!$B$10)*DCF!H$6</f>
        <v>2637.3054926588029</v>
      </c>
      <c r="CH990" s="15">
        <f ca="1">(BA990*DCF!I$10-DCF!I$5*MAX(BA990*DCF!I$10,0)-MAX(BA990-AZ990,0)/Inputs!$B$10)*DCF!I$6</f>
        <v>2297.1974112010098</v>
      </c>
      <c r="CI990" s="15">
        <f ca="1">(BB990*DCF!J$10-DCF!J$5*MAX(BB990*DCF!J$10,0)-MAX(BB990-BA990,0)/Inputs!$B$10)*DCF!J$6</f>
        <v>2169.3131714422907</v>
      </c>
      <c r="CJ990" s="15">
        <f ca="1">(BC990*DCF!K$10-DCF!K$5*MAX(BC990*DCF!K$10,0)-MAX(BC990-BB990,0)/Inputs!$B$10)*DCF!K$6</f>
        <v>2172.7219125759843</v>
      </c>
      <c r="CK990" s="15">
        <f ca="1">(BD990*DCF!L$10-DCF!L$5*MAX(BD990*DCF!L$10,0)-MAX(BD990-BC990,0)/Inputs!$B$10)*DCF!L$6</f>
        <v>2459.3090517228602</v>
      </c>
      <c r="CL990" s="15">
        <f ca="1">(BE990*DCF!M$10-DCF!M$5*MAX(BE990*DCF!M$10,0)-MAX(BE990-BD990,0)/Inputs!$B$10)*DCF!M$6</f>
        <v>2772.3374357175103</v>
      </c>
      <c r="CM990" s="15">
        <f ca="1">(BF990*DCF!C$28-DCF!C$5*MAX(BF990*DCF!C$28,0)-MAX(BF990-Inputs!$B$13,0)/Inputs!$B$17)*DCF!C$6</f>
        <v>3726.6848875612809</v>
      </c>
      <c r="CN990" s="15">
        <f ca="1">(BG990*DCF!D$28-DCF!D$5*MAX(BG990*DCF!D$28,0)-MAX(BG990-BF990,0)/Inputs!$B$17)*DCF!D$6</f>
        <v>4631.1112637717633</v>
      </c>
      <c r="CO990" s="15">
        <f ca="1">(BH990*DCF!E$28-DCF!E$5*MAX(BH990*DCF!E$28,0)-MAX(BH990-BG990,0)/Inputs!$B$17)*DCF!E$6</f>
        <v>5827.1009808358649</v>
      </c>
      <c r="CP990" s="15">
        <f ca="1">(BI990*DCF!F$28-DCF!F$5*MAX(BI990*DCF!F$28,0)-MAX(BI990-BH990,0)/Inputs!$B$17)*DCF!F$6</f>
        <v>7508.1242455920219</v>
      </c>
      <c r="CQ990" s="15">
        <f ca="1">(BJ990*DCF!G$28-DCF!G$5*MAX(BJ990*DCF!G$28,0)-MAX(BJ990-BI990,0)/Inputs!$B$17)*DCF!G$6</f>
        <v>9042.5009902351467</v>
      </c>
      <c r="CR990" s="15">
        <f ca="1">(BK990*DCF!H$28-DCF!H$5*MAX(BK990*DCF!H$28,0)-MAX(BK990-BJ990,0)/Inputs!$B$17)*DCF!H$6</f>
        <v>10703.052156107718</v>
      </c>
      <c r="CS990" s="15">
        <f ca="1">(BL990*DCF!I$28-DCF!I$5*MAX(BL990*DCF!I$28,0)-MAX(BL990-BK990,0)/Inputs!$B$17)*DCF!I$6</f>
        <v>11611.333867898011</v>
      </c>
      <c r="CT990" s="15">
        <f ca="1">(BM990*DCF!J$28-DCF!J$5*MAX(BM990*DCF!J$28,0)-MAX(BM990-BL990,0)/Inputs!$B$17)*DCF!J$6</f>
        <v>12329.575836275897</v>
      </c>
      <c r="CU990" s="15">
        <f ca="1">(BN990*DCF!K$28-DCF!K$5*MAX(BN990*DCF!K$28,0)-MAX(BN990-BM990,0)/Inputs!$B$17)*DCF!K$6</f>
        <v>12347.917850475347</v>
      </c>
      <c r="CV990" s="15">
        <f ca="1">(BO990*DCF!L$28-DCF!L$5*MAX(BO990*DCF!L$28,0)-MAX(BO990-BN990,0)/Inputs!$B$17)*DCF!L$6</f>
        <v>14469.509518601892</v>
      </c>
      <c r="CW990" s="15">
        <f ca="1">(BP990*DCF!M$28-DCF!M$5*MAX(BP990*DCF!M$28,0)-MAX(BP990-BO990,0)/Inputs!$B$17)*DCF!M$6</f>
        <v>17920.576098760379</v>
      </c>
      <c r="CX990" s="15">
        <f ca="1">(BQ990*DCF!C$46-DCF!C$5*MAX(BQ990*DCF!C$46,0)-MAX(BQ990-Inputs!$B$20,0)/Inputs!$B$24)*DCF!C$6</f>
        <v>-755.28911685470518</v>
      </c>
      <c r="CY990" s="15">
        <f ca="1">(BR990*DCF!D$46-DCF!D$5*MAX(BR990*DCF!D$46,0)-MAX(BR990-BQ990,0)/Inputs!$B$24)*DCF!D$6</f>
        <v>-1811.9099262241618</v>
      </c>
      <c r="CZ990" s="15">
        <f ca="1">(BS990*DCF!E$46-DCF!E$5*MAX(BS990*DCF!E$46,0)-MAX(BS990-BR990,0)/Inputs!$B$24)*DCF!E$6</f>
        <v>-3181.3703285417719</v>
      </c>
      <c r="DA990" s="15">
        <f ca="1">(BT990*DCF!F$46-DCF!F$5*MAX(BT990*DCF!F$46,0)-MAX(BT990-BS990,0)/Inputs!$B$24)*DCF!F$6</f>
        <v>-3631.539376919166</v>
      </c>
      <c r="DB990" s="15">
        <f ca="1">(BU990*DCF!G$46-DCF!G$5*MAX(BU990*DCF!G$46,0)-MAX(BU990-BT990,0)/Inputs!$B$24)*DCF!G$6</f>
        <v>-3239.3876537260235</v>
      </c>
      <c r="DC990" s="15">
        <f ca="1">(BV990*DCF!H$46-DCF!H$5*MAX(BV990*DCF!H$46,0)-MAX(BV990-BU990,0)/Inputs!$B$24)*DCF!H$6</f>
        <v>-306.35862305449444</v>
      </c>
      <c r="DD990" s="15">
        <f ca="1">(BW990*DCF!I$46-DCF!I$5*MAX(BW990*DCF!I$46,0)-MAX(BW990-BV990,0)/Inputs!$B$24)*DCF!I$6</f>
        <v>-1998.7636342482745</v>
      </c>
      <c r="DE990" s="15">
        <f ca="1">(BX990*DCF!J$46-DCF!J$5*MAX(BX990*DCF!J$46,0)-MAX(BX990-BW990,0)/Inputs!$B$24)*DCF!J$6</f>
        <v>414.82546791318515</v>
      </c>
      <c r="DF990" s="15">
        <f ca="1">(BY990*DCF!K$46-DCF!K$5*MAX(BY990*DCF!K$46,0)-MAX(BY990-BX990,0)/Inputs!$B$24)*DCF!K$6</f>
        <v>-1603.5694247790739</v>
      </c>
      <c r="DG990" s="15">
        <f ca="1">(BZ990*DCF!L$46-DCF!L$5*MAX(BZ990*DCF!L$46,0)-MAX(BZ990-BY990,0)/Inputs!$B$24)*DCF!L$6</f>
        <v>-1467.4208849281179</v>
      </c>
      <c r="DH990" s="15">
        <f ca="1">(CA990*DCF!M$46-DCF!M$5*MAX(CA990*DCF!M$46,0)-MAX(CA990-BZ990,0)/Inputs!$B$24)*DCF!M$6</f>
        <v>2656.9004681988245</v>
      </c>
      <c r="DI990" s="15">
        <f ca="1">SUM(CB990:CL990)+BE990*DCF!M$10*(1+Inputs!$B$30)*(1-Inputs!$B$33)*(1-Inputs!$B$30/Inputs!$B$31)/(Inputs!$B$29-Inputs!$B$30)*DCF!M$6</f>
        <v>91868.812426125718</v>
      </c>
      <c r="DJ990" s="15">
        <f ca="1">SUM(CM990:CW990)+BP990*DCF!M$28*(1+Inputs!$B$30)*(1-Inputs!$B$33)*(1-Inputs!$B$30/Inputs!$B$31)/(Inputs!$B$29-Inputs!$B$30)*DCF!M$6</f>
        <v>505240.14645219676</v>
      </c>
      <c r="DK990" s="15">
        <f ca="1">SUM(CX990:DH990)+CA990*DCF!M$46*(1+Inputs!$B$30)*(1-Inputs!$B$33)*(1-Inputs!$B$30/Inputs!$B$31)/(Inputs!$B$29-Inputs!$B$30)*DCF!M$6</f>
        <v>190948.33515101348</v>
      </c>
      <c r="DM990" s="15">
        <f ca="1">DI990+DJ990+DK990+Inputs!$B$34+Inputs!$B$36-Inputs!$B$35</f>
        <v>864908.29402933596</v>
      </c>
    </row>
    <row r="991" spans="1:117" x14ac:dyDescent="0.75">
      <c r="A991" s="11">
        <v>978</v>
      </c>
      <c r="C991" s="24">
        <f t="shared" ca="1" si="577"/>
        <v>-0.91687891463267468</v>
      </c>
      <c r="D991" s="24">
        <f t="shared" ca="1" si="577"/>
        <v>1.1380024002723524E-2</v>
      </c>
      <c r="E991" s="24">
        <f t="shared" ca="1" si="577"/>
        <v>1.0853003843381352</v>
      </c>
      <c r="F991" s="24">
        <f t="shared" ca="1" si="577"/>
        <v>0.69749890557870609</v>
      </c>
      <c r="G991" s="24">
        <f t="shared" ca="1" si="577"/>
        <v>0.91874347101933329</v>
      </c>
      <c r="H991" s="24">
        <f t="shared" ca="1" si="577"/>
        <v>1.0851663173840953</v>
      </c>
      <c r="I991" s="24">
        <f t="shared" ca="1" si="577"/>
        <v>0.30826248069471995</v>
      </c>
      <c r="J991" s="24">
        <f t="shared" ca="1" si="577"/>
        <v>0.3630162238997523</v>
      </c>
      <c r="K991" s="24">
        <f t="shared" ca="1" si="577"/>
        <v>-0.37365430629357593</v>
      </c>
      <c r="L991" s="24">
        <f t="shared" ca="1" si="577"/>
        <v>0.44522727433218057</v>
      </c>
      <c r="M991" s="24">
        <f t="shared" ca="1" si="577"/>
        <v>0.22602690669905784</v>
      </c>
      <c r="N991" s="24">
        <f ca="1">SQRT(Inputs!$B$38)*C991+SQRT(1-Inputs!$B$38)*_xlfn.NORM.S.INV(RAND())</f>
        <v>-1.8234086547280648</v>
      </c>
      <c r="O991" s="24">
        <f ca="1">SQRT(Inputs!$B$38)*D991+SQRT(1-Inputs!$B$38)*_xlfn.NORM.S.INV(RAND())</f>
        <v>-1.3709028797884464</v>
      </c>
      <c r="P991" s="24">
        <f ca="1">SQRT(Inputs!$B$38)*E991+SQRT(1-Inputs!$B$38)*_xlfn.NORM.S.INV(RAND())</f>
        <v>0.92351395992031904</v>
      </c>
      <c r="Q991" s="24">
        <f ca="1">SQRT(Inputs!$B$38)*F991+SQRT(1-Inputs!$B$38)*_xlfn.NORM.S.INV(RAND())</f>
        <v>-0.13651835614442837</v>
      </c>
      <c r="R991" s="24">
        <f ca="1">SQRT(Inputs!$B$38)*G991+SQRT(1-Inputs!$B$38)*_xlfn.NORM.S.INV(RAND())</f>
        <v>-1.0010940387865856</v>
      </c>
      <c r="S991" s="24">
        <f ca="1">SQRT(Inputs!$B$38)*H991+SQRT(1-Inputs!$B$38)*_xlfn.NORM.S.INV(RAND())</f>
        <v>0.38759990931307109</v>
      </c>
      <c r="T991" s="24">
        <f ca="1">SQRT(Inputs!$B$38)*I991+SQRT(1-Inputs!$B$38)*_xlfn.NORM.S.INV(RAND())</f>
        <v>0.54429530906202694</v>
      </c>
      <c r="U991" s="24">
        <f ca="1">SQRT(Inputs!$B$38)*J991+SQRT(1-Inputs!$B$38)*_xlfn.NORM.S.INV(RAND())</f>
        <v>-0.28119069311391753</v>
      </c>
      <c r="V991" s="24">
        <f ca="1">SQRT(Inputs!$B$38)*K991+SQRT(1-Inputs!$B$38)*_xlfn.NORM.S.INV(RAND())</f>
        <v>-0.13114611418638605</v>
      </c>
      <c r="W991" s="24">
        <f ca="1">SQRT(Inputs!$B$38)*L991+SQRT(1-Inputs!$B$38)*_xlfn.NORM.S.INV(RAND())</f>
        <v>-0.63481826016699328</v>
      </c>
      <c r="X991" s="24">
        <f ca="1">SQRT(Inputs!$B$38)*M991+SQRT(1-Inputs!$B$38)*_xlfn.NORM.S.INV(RAND())</f>
        <v>-0.7380960602033988</v>
      </c>
      <c r="Y991" s="24">
        <f ca="1">SQRT(Inputs!$B$38)*C991+SQRT(1-Inputs!$B$38)*_xlfn.NORM.S.INV(RAND())</f>
        <v>-0.42974430108570155</v>
      </c>
      <c r="Z991" s="24">
        <f ca="1">SQRT(Inputs!$B$38)*D991+SQRT(1-Inputs!$B$38)*_xlfn.NORM.S.INV(RAND())</f>
        <v>0.51523625328112055</v>
      </c>
      <c r="AA991" s="24">
        <f ca="1">SQRT(Inputs!$B$38)*E991+SQRT(1-Inputs!$B$38)*_xlfn.NORM.S.INV(RAND())</f>
        <v>1.9640306163952101</v>
      </c>
      <c r="AB991" s="24">
        <f ca="1">SQRT(Inputs!$B$38)*F991+SQRT(1-Inputs!$B$38)*_xlfn.NORM.S.INV(RAND())</f>
        <v>0.22444882509874822</v>
      </c>
      <c r="AC991" s="24">
        <f ca="1">SQRT(Inputs!$B$38)*G991+SQRT(1-Inputs!$B$38)*_xlfn.NORM.S.INV(RAND())</f>
        <v>2.179262297683882</v>
      </c>
      <c r="AD991" s="24">
        <f ca="1">SQRT(Inputs!$B$38)*H991+SQRT(1-Inputs!$B$38)*_xlfn.NORM.S.INV(RAND())</f>
        <v>0.83096402138497016</v>
      </c>
      <c r="AE991" s="24">
        <f ca="1">SQRT(Inputs!$B$38)*I991+SQRT(1-Inputs!$B$38)*_xlfn.NORM.S.INV(RAND())</f>
        <v>0.6887251693501224</v>
      </c>
      <c r="AF991" s="24">
        <f ca="1">SQRT(Inputs!$B$38)*J991+SQRT(1-Inputs!$B$38)*_xlfn.NORM.S.INV(RAND())</f>
        <v>1.5227458659987361</v>
      </c>
      <c r="AG991" s="24">
        <f ca="1">SQRT(Inputs!$B$38)*K991+SQRT(1-Inputs!$B$38)*_xlfn.NORM.S.INV(RAND())</f>
        <v>-0.34548270853100432</v>
      </c>
      <c r="AH991" s="24">
        <f ca="1">SQRT(Inputs!$B$38)*L991+SQRT(1-Inputs!$B$38)*_xlfn.NORM.S.INV(RAND())</f>
        <v>1.5155078842833907</v>
      </c>
      <c r="AI991" s="24">
        <f ca="1">SQRT(Inputs!$B$38)*M991+SQRT(1-Inputs!$B$38)*_xlfn.NORM.S.INV(RAND())</f>
        <v>0.38828695884529651</v>
      </c>
      <c r="AJ991" s="24">
        <f ca="1">SQRT(Inputs!$B$38)*C991+SQRT(1-Inputs!$B$38)*_xlfn.NORM.S.INV(RAND())</f>
        <v>0.54072066363532234</v>
      </c>
      <c r="AK991" s="24">
        <f ca="1">SQRT(Inputs!$B$38)*D991+SQRT(1-Inputs!$B$38)*_xlfn.NORM.S.INV(RAND())</f>
        <v>0.79826818851008019</v>
      </c>
      <c r="AL991" s="24">
        <f ca="1">SQRT(Inputs!$B$38)*E991+SQRT(1-Inputs!$B$38)*_xlfn.NORM.S.INV(RAND())</f>
        <v>0.49380611897996518</v>
      </c>
      <c r="AM991" s="24">
        <f ca="1">SQRT(Inputs!$B$38)*F991+SQRT(1-Inputs!$B$38)*_xlfn.NORM.S.INV(RAND())</f>
        <v>9.2422486232529522E-2</v>
      </c>
      <c r="AN991" s="24">
        <f ca="1">SQRT(Inputs!$B$38)*G991+SQRT(1-Inputs!$B$38)*_xlfn.NORM.S.INV(RAND())</f>
        <v>0.59210524125108122</v>
      </c>
      <c r="AO991" s="24">
        <f ca="1">SQRT(Inputs!$B$38)*H991+SQRT(1-Inputs!$B$38)*_xlfn.NORM.S.INV(RAND())</f>
        <v>6.8814433611105952E-2</v>
      </c>
      <c r="AP991" s="24">
        <f ca="1">SQRT(Inputs!$B$38)*I991+SQRT(1-Inputs!$B$38)*_xlfn.NORM.S.INV(RAND())</f>
        <v>1.7914325693348145</v>
      </c>
      <c r="AQ991" s="24">
        <f ca="1">SQRT(Inputs!$B$38)*J991+SQRT(1-Inputs!$B$38)*_xlfn.NORM.S.INV(RAND())</f>
        <v>-0.43377597180036748</v>
      </c>
      <c r="AR991" s="24">
        <f ca="1">SQRT(Inputs!$B$38)*K991+SQRT(1-Inputs!$B$38)*_xlfn.NORM.S.INV(RAND())</f>
        <v>1.4454248517313704</v>
      </c>
      <c r="AS991" s="24">
        <f ca="1">SQRT(Inputs!$B$38)*L991+SQRT(1-Inputs!$B$38)*_xlfn.NORM.S.INV(RAND())</f>
        <v>-0.82659602221984563</v>
      </c>
      <c r="AT991" s="24">
        <f ca="1">SQRT(Inputs!$B$38)*M991+SQRT(1-Inputs!$B$38)*_xlfn.NORM.S.INV(RAND())</f>
        <v>2.7697597021857728E-2</v>
      </c>
      <c r="AU991" s="15">
        <f ca="1">Inputs!$B$6*EXP($B$8-0.5*C$5^2+C$5*N991)</f>
        <v>3693.9500905007776</v>
      </c>
      <c r="AV991" s="15">
        <f t="shared" ca="1" si="547"/>
        <v>3675.586287913156</v>
      </c>
      <c r="AW991" s="15">
        <f t="shared" ca="1" si="548"/>
        <v>5076.2505811739475</v>
      </c>
      <c r="AX991" s="15">
        <f t="shared" ca="1" si="549"/>
        <v>6092.7848133996931</v>
      </c>
      <c r="AY991" s="15">
        <f t="shared" ca="1" si="550"/>
        <v>6624.4139930784868</v>
      </c>
      <c r="AZ991" s="15">
        <f t="shared" ca="1" si="551"/>
        <v>8455.1281196315304</v>
      </c>
      <c r="BA991" s="15">
        <f t="shared" ca="1" si="552"/>
        <v>10953.446747481024</v>
      </c>
      <c r="BB991" s="15">
        <f t="shared" ca="1" si="553"/>
        <v>13037.826777743079</v>
      </c>
      <c r="BC991" s="15">
        <f t="shared" ca="1" si="554"/>
        <v>15767.146534938431</v>
      </c>
      <c r="BD991" s="15">
        <f t="shared" ca="1" si="555"/>
        <v>18202.691665815415</v>
      </c>
      <c r="BE991" s="15">
        <f t="shared" ca="1" si="556"/>
        <v>20854.874912979049</v>
      </c>
      <c r="BF991" s="15">
        <f ca="1">Inputs!$B$13*EXP($B$9-0.5*C$6^2+C$6*Y991)</f>
        <v>12701.475109113213</v>
      </c>
      <c r="BG991" s="15">
        <f t="shared" ca="1" si="557"/>
        <v>16987.881003414557</v>
      </c>
      <c r="BH991" s="15">
        <f t="shared" ca="1" si="558"/>
        <v>28748.556169679239</v>
      </c>
      <c r="BI991" s="15">
        <f t="shared" ca="1" si="559"/>
        <v>36429.601074746977</v>
      </c>
      <c r="BJ991" s="15">
        <f t="shared" ca="1" si="560"/>
        <v>61143.055471090323</v>
      </c>
      <c r="BK991" s="15">
        <f t="shared" ca="1" si="561"/>
        <v>84029.812844213186</v>
      </c>
      <c r="BL991" s="15">
        <f t="shared" ca="1" si="562"/>
        <v>112856.8664943037</v>
      </c>
      <c r="BM991" s="15">
        <f t="shared" ca="1" si="563"/>
        <v>167614.01569769339</v>
      </c>
      <c r="BN991" s="15">
        <f t="shared" ca="1" si="564"/>
        <v>197783.88504774409</v>
      </c>
      <c r="BO991" s="15">
        <f t="shared" ca="1" si="565"/>
        <v>290230.29012686957</v>
      </c>
      <c r="BP991" s="15">
        <f t="shared" ca="1" si="566"/>
        <v>373284.4968888181</v>
      </c>
      <c r="BQ991" s="15">
        <f ca="1">Inputs!$B$20*EXP($B$10-0.5*C$7^2+C$7*AJ991)</f>
        <v>5196.3562835789498</v>
      </c>
      <c r="BR991" s="15">
        <f t="shared" ca="1" si="567"/>
        <v>9085.2589484743821</v>
      </c>
      <c r="BS991" s="15">
        <f t="shared" ca="1" si="568"/>
        <v>14336.992040267924</v>
      </c>
      <c r="BT991" s="15">
        <f t="shared" ca="1" si="569"/>
        <v>20252.725944884463</v>
      </c>
      <c r="BU991" s="15">
        <f t="shared" ca="1" si="570"/>
        <v>32391.510449484151</v>
      </c>
      <c r="BV991" s="15">
        <f t="shared" ca="1" si="571"/>
        <v>45770.074804269345</v>
      </c>
      <c r="BW991" s="15">
        <f t="shared" ca="1" si="572"/>
        <v>93316.615832085823</v>
      </c>
      <c r="BX991" s="15">
        <f t="shared" ca="1" si="573"/>
        <v>119647.80082467796</v>
      </c>
      <c r="BY991" s="15">
        <f t="shared" ca="1" si="574"/>
        <v>221053.64682552352</v>
      </c>
      <c r="BZ991" s="15">
        <f t="shared" ca="1" si="575"/>
        <v>266443.37018108572</v>
      </c>
      <c r="CA991" s="15">
        <f t="shared" ca="1" si="576"/>
        <v>376118.7343292798</v>
      </c>
      <c r="CB991" s="15">
        <f ca="1">(AU991*DCF!C$10-DCF!C$5*MAX(AU991*DCF!C$10,0)-MAX(AU991-Inputs!$B$6,0)/Inputs!$B$10)*DCF!C$6</f>
        <v>948.64005626110259</v>
      </c>
      <c r="CC991" s="15">
        <f ca="1">(AV991*DCF!D$10-DCF!D$5*MAX(AV991*DCF!D$10,0)-MAX(AV991-AU991,0)/Inputs!$B$10)*DCF!D$6</f>
        <v>895.89925639911189</v>
      </c>
      <c r="CD991" s="15">
        <f ca="1">(AW991*DCF!E$10-DCF!E$5*MAX(AW991*DCF!E$10,0)-MAX(AW991-AV991,0)/Inputs!$B$10)*DCF!E$6</f>
        <v>856.53784938460865</v>
      </c>
      <c r="CE991" s="15">
        <f ca="1">(AX991*DCF!F$10-DCF!F$5*MAX(AX991*DCF!F$10,0)-MAX(AX991-AW991,0)/Inputs!$B$10)*DCF!F$6</f>
        <v>1118.5296439094088</v>
      </c>
      <c r="CF991" s="15">
        <f ca="1">(AY991*DCF!G$10-DCF!G$5*MAX(AY991*DCF!G$10,0)-MAX(AY991-AX991,0)/Inputs!$B$10)*DCF!G$6</f>
        <v>1262.7049398007978</v>
      </c>
      <c r="CG991" s="15">
        <f ca="1">(AZ991*DCF!H$10-DCF!H$5*MAX(AZ991*DCF!H$10,0)-MAX(AZ991-AY991,0)/Inputs!$B$10)*DCF!H$6</f>
        <v>1316.4930760772804</v>
      </c>
      <c r="CH991" s="15">
        <f ca="1">(BA991*DCF!I$10-DCF!I$5*MAX(BA991*DCF!I$10,0)-MAX(BA991-AZ991,0)/Inputs!$B$10)*DCF!I$6</f>
        <v>1590.9833496701754</v>
      </c>
      <c r="CI991" s="15">
        <f ca="1">(BB991*DCF!J$10-DCF!J$5*MAX(BB991*DCF!J$10,0)-MAX(BB991-BA991,0)/Inputs!$B$10)*DCF!J$6</f>
        <v>1921.4678812873367</v>
      </c>
      <c r="CJ991" s="15">
        <f ca="1">(BC991*DCF!K$10-DCF!K$5*MAX(BC991*DCF!K$10,0)-MAX(BC991-BB991,0)/Inputs!$B$10)*DCF!K$6</f>
        <v>2156.1941521683689</v>
      </c>
      <c r="CK991" s="15">
        <f ca="1">(BD991*DCF!L$10-DCF!L$5*MAX(BD991*DCF!L$10,0)-MAX(BD991-BC991,0)/Inputs!$B$10)*DCF!L$6</f>
        <v>2430.3566246593482</v>
      </c>
      <c r="CL991" s="15">
        <f ca="1">(BE991*DCF!M$10-DCF!M$5*MAX(BE991*DCF!M$10,0)-MAX(BE991-BD991,0)/Inputs!$B$10)*DCF!M$6</f>
        <v>2626.0609609386238</v>
      </c>
      <c r="CM991" s="15">
        <f ca="1">(BF991*DCF!C$28-DCF!C$5*MAX(BF991*DCF!C$28,0)-MAX(BF991-Inputs!$B$13,0)/Inputs!$B$17)*DCF!C$6</f>
        <v>3572.8329772002057</v>
      </c>
      <c r="CN991" s="15">
        <f ca="1">(BG991*DCF!D$28-DCF!D$5*MAX(BG991*DCF!D$28,0)-MAX(BG991-BF991,0)/Inputs!$B$17)*DCF!D$6</f>
        <v>4088.8358534222416</v>
      </c>
      <c r="CO991" s="15">
        <f ca="1">(BH991*DCF!E$28-DCF!E$5*MAX(BH991*DCF!E$28,0)-MAX(BH991-BG991,0)/Inputs!$B$17)*DCF!E$6</f>
        <v>5824.2358246550457</v>
      </c>
      <c r="CP991" s="15">
        <f ca="1">(BI991*DCF!F$28-DCF!F$5*MAX(BI991*DCF!F$28,0)-MAX(BI991-BH991,0)/Inputs!$B$17)*DCF!F$6</f>
        <v>8491.2214715380687</v>
      </c>
      <c r="CQ991" s="15">
        <f ca="1">(BJ991*DCF!G$28-DCF!G$5*MAX(BJ991*DCF!G$28,0)-MAX(BJ991-BI991,0)/Inputs!$B$17)*DCF!G$6</f>
        <v>11707.470742653917</v>
      </c>
      <c r="CR991" s="15">
        <f ca="1">(BK991*DCF!H$28-DCF!H$5*MAX(BK991*DCF!H$28,0)-MAX(BK991-BJ991,0)/Inputs!$B$17)*DCF!H$6</f>
        <v>17225.539982354105</v>
      </c>
      <c r="CS991" s="15">
        <f ca="1">(BL991*DCF!I$28-DCF!I$5*MAX(BL991*DCF!I$28,0)-MAX(BL991-BK991,0)/Inputs!$B$17)*DCF!I$6</f>
        <v>22401.068957154155</v>
      </c>
      <c r="CT991" s="15">
        <f ca="1">(BM991*DCF!J$28-DCF!J$5*MAX(BM991*DCF!J$28,0)-MAX(BM991-BL991,0)/Inputs!$B$17)*DCF!J$6</f>
        <v>30131.489534553424</v>
      </c>
      <c r="CU991" s="15">
        <f ca="1">(BN991*DCF!K$28-DCF!K$5*MAX(BN991*DCF!K$28,0)-MAX(BN991-BM991,0)/Inputs!$B$17)*DCF!K$6</f>
        <v>38073.233144806058</v>
      </c>
      <c r="CV991" s="15">
        <f ca="1">(BO991*DCF!L$28-DCF!L$5*MAX(BO991*DCF!L$28,0)-MAX(BO991-BN991,0)/Inputs!$B$17)*DCF!L$6</f>
        <v>47446.569889658458</v>
      </c>
      <c r="CW991" s="15">
        <f ca="1">(BP991*DCF!M$28-DCF!M$5*MAX(BP991*DCF!M$28,0)-MAX(BP991-BO991,0)/Inputs!$B$17)*DCF!M$6</f>
        <v>61552.195748913509</v>
      </c>
      <c r="CX991" s="15">
        <f ca="1">(BQ991*DCF!C$46-DCF!C$5*MAX(BQ991*DCF!C$46,0)-MAX(BQ991-Inputs!$B$20,0)/Inputs!$B$24)*DCF!C$6</f>
        <v>-2121.7249077914203</v>
      </c>
      <c r="CY991" s="15">
        <f ca="1">(BR991*DCF!D$46-DCF!D$5*MAX(BR991*DCF!D$46,0)-MAX(BR991-BQ991,0)/Inputs!$B$24)*DCF!D$6</f>
        <v>-3210.0043178149908</v>
      </c>
      <c r="CZ991" s="15">
        <f ca="1">(BS991*DCF!E$46-DCF!E$5*MAX(BS991*DCF!E$46,0)-MAX(BS991-BR991,0)/Inputs!$B$24)*DCF!E$6</f>
        <v>-3765.4628781974347</v>
      </c>
      <c r="DA991" s="15">
        <f ca="1">(BT991*DCF!F$46-DCF!F$5*MAX(BT991*DCF!F$46,0)-MAX(BT991-BS991,0)/Inputs!$B$24)*DCF!F$6</f>
        <v>-3629.0372760930509</v>
      </c>
      <c r="DB991" s="15">
        <f ca="1">(BU991*DCF!G$46-DCF!G$5*MAX(BU991*DCF!G$46,0)-MAX(BU991-BT991,0)/Inputs!$B$24)*DCF!G$6</f>
        <v>-5172.8336879601366</v>
      </c>
      <c r="DC991" s="15">
        <f ca="1">(BV991*DCF!H$46-DCF!H$5*MAX(BV991*DCF!H$46,0)-MAX(BV991-BU991,0)/Inputs!$B$24)*DCF!H$6</f>
        <v>-4157.3069014256862</v>
      </c>
      <c r="DD991" s="15">
        <f ca="1">(BW991*DCF!I$46-DCF!I$5*MAX(BW991*DCF!I$46,0)-MAX(BW991-BV991,0)/Inputs!$B$24)*DCF!I$6</f>
        <v>-11493.589155708234</v>
      </c>
      <c r="DE991" s="15">
        <f ca="1">(BX991*DCF!J$46-DCF!J$5*MAX(BX991*DCF!J$46,0)-MAX(BX991-BW991,0)/Inputs!$B$24)*DCF!J$6</f>
        <v>-1963.7057877472016</v>
      </c>
      <c r="DF991" s="15">
        <f ca="1">(BY991*DCF!K$46-DCF!K$5*MAX(BY991*DCF!K$46,0)-MAX(BY991-BX991,0)/Inputs!$B$24)*DCF!K$6</f>
        <v>-12214.409636760285</v>
      </c>
      <c r="DG991" s="15">
        <f ca="1">(BZ991*DCF!L$46-DCF!L$5*MAX(BZ991*DCF!L$46,0)-MAX(BZ991-BY991,0)/Inputs!$B$24)*DCF!L$6</f>
        <v>8146.1540611969722</v>
      </c>
      <c r="DH991" s="15">
        <f ca="1">(CA991*DCF!M$46-DCF!M$5*MAX(CA991*DCF!M$46,0)-MAX(CA991-BZ991,0)/Inputs!$B$24)*DCF!M$6</f>
        <v>6557.9175986354594</v>
      </c>
      <c r="DI991" s="15">
        <f ca="1">SUM(CB991:CL991)+BE991*DCF!M$10*(1+Inputs!$B$30)*(1-Inputs!$B$33)*(1-Inputs!$B$30/Inputs!$B$31)/(Inputs!$B$29-Inputs!$B$30)*DCF!M$6</f>
        <v>75163.260450547794</v>
      </c>
      <c r="DJ991" s="15">
        <f ca="1">SUM(CM991:CW991)+BP991*DCF!M$28*(1+Inputs!$B$30)*(1-Inputs!$B$33)*(1-Inputs!$B$30/Inputs!$B$31)/(Inputs!$B$29-Inputs!$B$30)*DCF!M$6</f>
        <v>1635655.6154842894</v>
      </c>
      <c r="DK991" s="15">
        <f ca="1">SUM(CX991:DH991)+CA991*DCF!M$46*(1+Inputs!$B$30)*(1-Inputs!$B$33)*(1-Inputs!$B$30/Inputs!$B$31)/(Inputs!$B$29-Inputs!$B$30)*DCF!M$6</f>
        <v>548500.11449575087</v>
      </c>
      <c r="DM991" s="15">
        <f ca="1">DI991+DJ991+DK991+Inputs!$B$34+Inputs!$B$36-Inputs!$B$35</f>
        <v>2336169.9904305879</v>
      </c>
    </row>
    <row r="992" spans="1:117" x14ac:dyDescent="0.75">
      <c r="A992" s="11">
        <v>979</v>
      </c>
      <c r="C992" s="24">
        <f t="shared" ca="1" si="577"/>
        <v>0.31568925865637448</v>
      </c>
      <c r="D992" s="24">
        <f t="shared" ca="1" si="577"/>
        <v>-1.3476742165475424</v>
      </c>
      <c r="E992" s="24">
        <f t="shared" ca="1" si="577"/>
        <v>0.29842739571339461</v>
      </c>
      <c r="F992" s="24">
        <f t="shared" ca="1" si="577"/>
        <v>-0.50085957440081863</v>
      </c>
      <c r="G992" s="24">
        <f t="shared" ca="1" si="577"/>
        <v>-0.66667212991847369</v>
      </c>
      <c r="H992" s="24">
        <f t="shared" ca="1" si="577"/>
        <v>0.53745105049032416</v>
      </c>
      <c r="I992" s="24">
        <f t="shared" ca="1" si="577"/>
        <v>1.1648896395086492</v>
      </c>
      <c r="J992" s="24">
        <f t="shared" ca="1" si="577"/>
        <v>1.2097120652740407</v>
      </c>
      <c r="K992" s="24">
        <f t="shared" ca="1" si="577"/>
        <v>-0.6796969024237437</v>
      </c>
      <c r="L992" s="24">
        <f t="shared" ca="1" si="577"/>
        <v>-0.58787422056611405</v>
      </c>
      <c r="M992" s="24">
        <f t="shared" ca="1" si="577"/>
        <v>1.2814927806635412</v>
      </c>
      <c r="N992" s="24">
        <f ca="1">SQRT(Inputs!$B$38)*C992+SQRT(1-Inputs!$B$38)*_xlfn.NORM.S.INV(RAND())</f>
        <v>1.525803520955471</v>
      </c>
      <c r="O992" s="24">
        <f ca="1">SQRT(Inputs!$B$38)*D992+SQRT(1-Inputs!$B$38)*_xlfn.NORM.S.INV(RAND())</f>
        <v>-1.2895458113276688</v>
      </c>
      <c r="P992" s="24">
        <f ca="1">SQRT(Inputs!$B$38)*E992+SQRT(1-Inputs!$B$38)*_xlfn.NORM.S.INV(RAND())</f>
        <v>-1.2230333878651047</v>
      </c>
      <c r="Q992" s="24">
        <f ca="1">SQRT(Inputs!$B$38)*F992+SQRT(1-Inputs!$B$38)*_xlfn.NORM.S.INV(RAND())</f>
        <v>5.8334629951338812E-2</v>
      </c>
      <c r="R992" s="24">
        <f ca="1">SQRT(Inputs!$B$38)*G992+SQRT(1-Inputs!$B$38)*_xlfn.NORM.S.INV(RAND())</f>
        <v>-2.4667526526749235</v>
      </c>
      <c r="S992" s="24">
        <f ca="1">SQRT(Inputs!$B$38)*H992+SQRT(1-Inputs!$B$38)*_xlfn.NORM.S.INV(RAND())</f>
        <v>0.13451406834505006</v>
      </c>
      <c r="T992" s="24">
        <f ca="1">SQRT(Inputs!$B$38)*I992+SQRT(1-Inputs!$B$38)*_xlfn.NORM.S.INV(RAND())</f>
        <v>0.17798582585482442</v>
      </c>
      <c r="U992" s="24">
        <f ca="1">SQRT(Inputs!$B$38)*J992+SQRT(1-Inputs!$B$38)*_xlfn.NORM.S.INV(RAND())</f>
        <v>1.3739083338033371</v>
      </c>
      <c r="V992" s="24">
        <f ca="1">SQRT(Inputs!$B$38)*K992+SQRT(1-Inputs!$B$38)*_xlfn.NORM.S.INV(RAND())</f>
        <v>-0.55199420606358651</v>
      </c>
      <c r="W992" s="24">
        <f ca="1">SQRT(Inputs!$B$38)*L992+SQRT(1-Inputs!$B$38)*_xlfn.NORM.S.INV(RAND())</f>
        <v>-0.6159592735959023</v>
      </c>
      <c r="X992" s="24">
        <f ca="1">SQRT(Inputs!$B$38)*M992+SQRT(1-Inputs!$B$38)*_xlfn.NORM.S.INV(RAND())</f>
        <v>1.089482280771406</v>
      </c>
      <c r="Y992" s="24">
        <f ca="1">SQRT(Inputs!$B$38)*C992+SQRT(1-Inputs!$B$38)*_xlfn.NORM.S.INV(RAND())</f>
        <v>-1.1514301159651497</v>
      </c>
      <c r="Z992" s="24">
        <f ca="1">SQRT(Inputs!$B$38)*D992+SQRT(1-Inputs!$B$38)*_xlfn.NORM.S.INV(RAND())</f>
        <v>-0.42042033455860872</v>
      </c>
      <c r="AA992" s="24">
        <f ca="1">SQRT(Inputs!$B$38)*E992+SQRT(1-Inputs!$B$38)*_xlfn.NORM.S.INV(RAND())</f>
        <v>-6.1799837212459546E-2</v>
      </c>
      <c r="AB992" s="24">
        <f ca="1">SQRT(Inputs!$B$38)*F992+SQRT(1-Inputs!$B$38)*_xlfn.NORM.S.INV(RAND())</f>
        <v>-9.4012456864084881E-3</v>
      </c>
      <c r="AC992" s="24">
        <f ca="1">SQRT(Inputs!$B$38)*G992+SQRT(1-Inputs!$B$38)*_xlfn.NORM.S.INV(RAND())</f>
        <v>-1.1561722997748638</v>
      </c>
      <c r="AD992" s="24">
        <f ca="1">SQRT(Inputs!$B$38)*H992+SQRT(1-Inputs!$B$38)*_xlfn.NORM.S.INV(RAND())</f>
        <v>1.3736387089838462</v>
      </c>
      <c r="AE992" s="24">
        <f ca="1">SQRT(Inputs!$B$38)*I992+SQRT(1-Inputs!$B$38)*_xlfn.NORM.S.INV(RAND())</f>
        <v>0.39348426804747</v>
      </c>
      <c r="AF992" s="24">
        <f ca="1">SQRT(Inputs!$B$38)*J992+SQRT(1-Inputs!$B$38)*_xlfn.NORM.S.INV(RAND())</f>
        <v>-0.19453984261040469</v>
      </c>
      <c r="AG992" s="24">
        <f ca="1">SQRT(Inputs!$B$38)*K992+SQRT(1-Inputs!$B$38)*_xlfn.NORM.S.INV(RAND())</f>
        <v>2.79200805399904E-2</v>
      </c>
      <c r="AH992" s="24">
        <f ca="1">SQRT(Inputs!$B$38)*L992+SQRT(1-Inputs!$B$38)*_xlfn.NORM.S.INV(RAND())</f>
        <v>0.37749238061768509</v>
      </c>
      <c r="AI992" s="24">
        <f ca="1">SQRT(Inputs!$B$38)*M992+SQRT(1-Inputs!$B$38)*_xlfn.NORM.S.INV(RAND())</f>
        <v>1.3199664874907753</v>
      </c>
      <c r="AJ992" s="24">
        <f ca="1">SQRT(Inputs!$B$38)*C992+SQRT(1-Inputs!$B$38)*_xlfn.NORM.S.INV(RAND())</f>
        <v>1.0596290046296992</v>
      </c>
      <c r="AK992" s="24">
        <f ca="1">SQRT(Inputs!$B$38)*D992+SQRT(1-Inputs!$B$38)*_xlfn.NORM.S.INV(RAND())</f>
        <v>-1.4286445683757441</v>
      </c>
      <c r="AL992" s="24">
        <f ca="1">SQRT(Inputs!$B$38)*E992+SQRT(1-Inputs!$B$38)*_xlfn.NORM.S.INV(RAND())</f>
        <v>-1.334494489408212</v>
      </c>
      <c r="AM992" s="24">
        <f ca="1">SQRT(Inputs!$B$38)*F992+SQRT(1-Inputs!$B$38)*_xlfn.NORM.S.INV(RAND())</f>
        <v>0.53456056062689183</v>
      </c>
      <c r="AN992" s="24">
        <f ca="1">SQRT(Inputs!$B$38)*G992+SQRT(1-Inputs!$B$38)*_xlfn.NORM.S.INV(RAND())</f>
        <v>1.056959245920972</v>
      </c>
      <c r="AO992" s="24">
        <f ca="1">SQRT(Inputs!$B$38)*H992+SQRT(1-Inputs!$B$38)*_xlfn.NORM.S.INV(RAND())</f>
        <v>1.396979623903587</v>
      </c>
      <c r="AP992" s="24">
        <f ca="1">SQRT(Inputs!$B$38)*I992+SQRT(1-Inputs!$B$38)*_xlfn.NORM.S.INV(RAND())</f>
        <v>0.44235770974948496</v>
      </c>
      <c r="AQ992" s="24">
        <f ca="1">SQRT(Inputs!$B$38)*J992+SQRT(1-Inputs!$B$38)*_xlfn.NORM.S.INV(RAND())</f>
        <v>7.8575494011135394E-2</v>
      </c>
      <c r="AR992" s="24">
        <f ca="1">SQRT(Inputs!$B$38)*K992+SQRT(1-Inputs!$B$38)*_xlfn.NORM.S.INV(RAND())</f>
        <v>-0.73515633581572659</v>
      </c>
      <c r="AS992" s="24">
        <f ca="1">SQRT(Inputs!$B$38)*L992+SQRT(1-Inputs!$B$38)*_xlfn.NORM.S.INV(RAND())</f>
        <v>-0.37826822145297545</v>
      </c>
      <c r="AT992" s="24">
        <f ca="1">SQRT(Inputs!$B$38)*M992+SQRT(1-Inputs!$B$38)*_xlfn.NORM.S.INV(RAND())</f>
        <v>1.4646130235486816</v>
      </c>
      <c r="AU992" s="15">
        <f ca="1">Inputs!$B$6*EXP($B$8-0.5*C$5^2+C$5*N992)</f>
        <v>6352.4695668099785</v>
      </c>
      <c r="AV992" s="15">
        <f t="shared" ca="1" si="547"/>
        <v>6396.9545251634681</v>
      </c>
      <c r="AW992" s="15">
        <f t="shared" ca="1" si="548"/>
        <v>6613.7676115117383</v>
      </c>
      <c r="AX992" s="15">
        <f t="shared" ca="1" si="549"/>
        <v>8133.8093221942254</v>
      </c>
      <c r="AY992" s="15">
        <f t="shared" ca="1" si="550"/>
        <v>7452.2408269578309</v>
      </c>
      <c r="AZ992" s="15">
        <f t="shared" ca="1" si="551"/>
        <v>9250.303152766779</v>
      </c>
      <c r="BA992" s="15">
        <f t="shared" ca="1" si="552"/>
        <v>11532.85049353105</v>
      </c>
      <c r="BB992" s="15">
        <f t="shared" ca="1" si="553"/>
        <v>16203.447516629902</v>
      </c>
      <c r="BC992" s="15">
        <f t="shared" ca="1" si="554"/>
        <v>18815.352657105919</v>
      </c>
      <c r="BD992" s="15">
        <f t="shared" ca="1" si="555"/>
        <v>21760.102875555225</v>
      </c>
      <c r="BE992" s="15">
        <f t="shared" ca="1" si="556"/>
        <v>29445.845043771624</v>
      </c>
      <c r="BF992" s="15">
        <f ca="1">Inputs!$B$13*EXP($B$9-0.5*C$6^2+C$6*Y992)</f>
        <v>11008.25659815327</v>
      </c>
      <c r="BG992" s="15">
        <f t="shared" ca="1" si="557"/>
        <v>12436.047091316887</v>
      </c>
      <c r="BH992" s="15">
        <f t="shared" ca="1" si="558"/>
        <v>15039.613988783924</v>
      </c>
      <c r="BI992" s="15">
        <f t="shared" ca="1" si="559"/>
        <v>18384.128060884657</v>
      </c>
      <c r="BJ992" s="15">
        <f t="shared" ca="1" si="560"/>
        <v>19077.971007464341</v>
      </c>
      <c r="BK992" s="15">
        <f t="shared" ca="1" si="561"/>
        <v>28229.603738146478</v>
      </c>
      <c r="BL992" s="15">
        <f t="shared" ca="1" si="562"/>
        <v>36490.762664490576</v>
      </c>
      <c r="BM992" s="15">
        <f t="shared" ca="1" si="563"/>
        <v>43783.995988921553</v>
      </c>
      <c r="BN992" s="15">
        <f t="shared" ca="1" si="564"/>
        <v>54029.302784331558</v>
      </c>
      <c r="BO992" s="15">
        <f t="shared" ca="1" si="565"/>
        <v>69459.449503938173</v>
      </c>
      <c r="BP992" s="15">
        <f t="shared" ca="1" si="566"/>
        <v>99282.089015566438</v>
      </c>
      <c r="BQ992" s="15">
        <f ca="1">Inputs!$B$20*EXP($B$10-0.5*C$7^2+C$7*AJ992)</f>
        <v>6246.4010795560789</v>
      </c>
      <c r="BR992" s="15">
        <f t="shared" ca="1" si="567"/>
        <v>5384.2500298644027</v>
      </c>
      <c r="BS992" s="15">
        <f t="shared" ca="1" si="568"/>
        <v>5025.7496463193102</v>
      </c>
      <c r="BT992" s="15">
        <f t="shared" ca="1" si="569"/>
        <v>7972.5791206216809</v>
      </c>
      <c r="BU992" s="15">
        <f t="shared" ca="1" si="570"/>
        <v>14269.090136247718</v>
      </c>
      <c r="BV992" s="15">
        <f t="shared" ca="1" si="571"/>
        <v>27195.825521813062</v>
      </c>
      <c r="BW992" s="15">
        <f t="shared" ca="1" si="572"/>
        <v>41674.961772280258</v>
      </c>
      <c r="BX992" s="15">
        <f t="shared" ca="1" si="573"/>
        <v>59214.590768317059</v>
      </c>
      <c r="BY992" s="15">
        <f t="shared" ca="1" si="574"/>
        <v>72083.262273146218</v>
      </c>
      <c r="BZ992" s="15">
        <f t="shared" ca="1" si="575"/>
        <v>94348.558402618975</v>
      </c>
      <c r="CA992" s="15">
        <f t="shared" ca="1" si="576"/>
        <v>171928.75024868301</v>
      </c>
      <c r="CB992" s="15">
        <f ca="1">(AU992*DCF!C$10-DCF!C$5*MAX(AU992*DCF!C$10,0)-MAX(AU992-Inputs!$B$6,0)/Inputs!$B$10)*DCF!C$6</f>
        <v>1033.1617148495623</v>
      </c>
      <c r="CC992" s="15">
        <f ca="1">(AV992*DCF!D$10-DCF!D$5*MAX(AV992*DCF!D$10,0)-MAX(AV992-AU992,0)/Inputs!$B$10)*DCF!D$6</f>
        <v>1548.3678347238183</v>
      </c>
      <c r="CD992" s="15">
        <f ca="1">(AW992*DCF!E$10-DCF!E$5*MAX(AW992*DCF!E$10,0)-MAX(AW992-AV992,0)/Inputs!$B$10)*DCF!E$6</f>
        <v>1478.1783735393476</v>
      </c>
      <c r="CE992" s="15">
        <f ca="1">(AX992*DCF!F$10-DCF!F$5*MAX(AX992*DCF!F$10,0)-MAX(AX992-AW992,0)/Inputs!$B$10)*DCF!F$6</f>
        <v>1459.3146185803262</v>
      </c>
      <c r="CF992" s="15">
        <f ca="1">(AY992*DCF!G$10-DCF!G$5*MAX(AY992*DCF!G$10,0)-MAX(AY992-AX992,0)/Inputs!$B$10)*DCF!G$6</f>
        <v>1535.4585708425257</v>
      </c>
      <c r="CG992" s="15">
        <f ca="1">(AZ992*DCF!H$10-DCF!H$5*MAX(AZ992*DCF!H$10,0)-MAX(AZ992-AY992,0)/Inputs!$B$10)*DCF!H$6</f>
        <v>1476.6747917082228</v>
      </c>
      <c r="CH992" s="15">
        <f ca="1">(BA992*DCF!I$10-DCF!I$5*MAX(BA992*DCF!I$10,0)-MAX(BA992-AZ992,0)/Inputs!$B$10)*DCF!I$6</f>
        <v>1732.2133283845928</v>
      </c>
      <c r="CI992" s="15">
        <f ca="1">(BB992*DCF!J$10-DCF!J$5*MAX(BB992*DCF!J$10,0)-MAX(BB992-BA992,0)/Inputs!$B$10)*DCF!J$6</f>
        <v>2072.7971775179753</v>
      </c>
      <c r="CJ992" s="15">
        <f ca="1">(BC992*DCF!K$10-DCF!K$5*MAX(BC992*DCF!K$10,0)-MAX(BC992-BB992,0)/Inputs!$B$10)*DCF!K$6</f>
        <v>2663.3426423275264</v>
      </c>
      <c r="CK992" s="15">
        <f ca="1">(BD992*DCF!L$10-DCF!L$5*MAX(BD992*DCF!L$10,0)-MAX(BD992-BC992,0)/Inputs!$B$10)*DCF!L$6</f>
        <v>2901.0334201312639</v>
      </c>
      <c r="CL992" s="15">
        <f ca="1">(BE992*DCF!M$10-DCF!M$5*MAX(BE992*DCF!M$10,0)-MAX(BE992-BD992,0)/Inputs!$B$10)*DCF!M$6</f>
        <v>3237.0455661716105</v>
      </c>
      <c r="CM992" s="15">
        <f ca="1">(BF992*DCF!C$28-DCF!C$5*MAX(BF992*DCF!C$28,0)-MAX(BF992-Inputs!$B$13,0)/Inputs!$B$17)*DCF!C$6</f>
        <v>3359.6477202006135</v>
      </c>
      <c r="CN992" s="15">
        <f ca="1">(BG992*DCF!D$28-DCF!D$5*MAX(BG992*DCF!D$28,0)-MAX(BG992-BF992,0)/Inputs!$B$17)*DCF!D$6</f>
        <v>3358.0895151768909</v>
      </c>
      <c r="CO992" s="15">
        <f ca="1">(BH992*DCF!E$28-DCF!E$5*MAX(BH992*DCF!E$28,0)-MAX(BH992-BG992,0)/Inputs!$B$17)*DCF!E$6</f>
        <v>3746.3592857002427</v>
      </c>
      <c r="CP992" s="15">
        <f ca="1">(BI992*DCF!F$28-DCF!F$5*MAX(BI992*DCF!F$28,0)-MAX(BI992-BH992,0)/Inputs!$B$17)*DCF!F$6</f>
        <v>4381.8848638376703</v>
      </c>
      <c r="CQ992" s="15">
        <f ca="1">(BJ992*DCF!G$28-DCF!G$5*MAX(BJ992*DCF!G$28,0)-MAX(BJ992-BI992,0)/Inputs!$B$17)*DCF!G$6</f>
        <v>4833.2267927522425</v>
      </c>
      <c r="CR992" s="15">
        <f ca="1">(BK992*DCF!H$28-DCF!H$5*MAX(BK992*DCF!H$28,0)-MAX(BK992-BJ992,0)/Inputs!$B$17)*DCF!H$6</f>
        <v>5559.5855549507642</v>
      </c>
      <c r="CS992" s="15">
        <f ca="1">(BL992*DCF!I$28-DCF!I$5*MAX(BL992*DCF!I$28,0)-MAX(BL992-BK992,0)/Inputs!$B$17)*DCF!I$6</f>
        <v>7395.1840964138191</v>
      </c>
      <c r="CT992" s="15">
        <f ca="1">(BM992*DCF!J$28-DCF!J$5*MAX(BM992*DCF!J$28,0)-MAX(BM992-BL992,0)/Inputs!$B$17)*DCF!J$6</f>
        <v>8800.4427346581633</v>
      </c>
      <c r="CU992" s="15">
        <f ca="1">(BN992*DCF!K$28-DCF!K$5*MAX(BN992*DCF!K$28,0)-MAX(BN992-BM992,0)/Inputs!$B$17)*DCF!K$6</f>
        <v>10155.169223084797</v>
      </c>
      <c r="CV992" s="15">
        <f ca="1">(BO992*DCF!L$28-DCF!L$5*MAX(BO992*DCF!L$28,0)-MAX(BO992-BN992,0)/Inputs!$B$17)*DCF!L$6</f>
        <v>12112.671290228165</v>
      </c>
      <c r="CW992" s="15">
        <f ca="1">(BP992*DCF!M$28-DCF!M$5*MAX(BP992*DCF!M$28,0)-MAX(BP992-BO992,0)/Inputs!$B$17)*DCF!M$6</f>
        <v>15562.67868160205</v>
      </c>
      <c r="CX992" s="15">
        <f ca="1">(BQ992*DCF!C$46-DCF!C$5*MAX(BQ992*DCF!C$46,0)-MAX(BQ992-Inputs!$B$20,0)/Inputs!$B$24)*DCF!C$6</f>
        <v>-2849.2386232490153</v>
      </c>
      <c r="CY992" s="15">
        <f ca="1">(BR992*DCF!D$46-DCF!D$5*MAX(BR992*DCF!D$46,0)-MAX(BR992-BQ992,0)/Inputs!$B$24)*DCF!D$6</f>
        <v>-918.96591776403341</v>
      </c>
      <c r="CZ992" s="15">
        <f ca="1">(BS992*DCF!E$46-DCF!E$5*MAX(BS992*DCF!E$46,0)-MAX(BS992-BR992,0)/Inputs!$B$24)*DCF!E$6</f>
        <v>-594.30364616390511</v>
      </c>
      <c r="DA992" s="15">
        <f ca="1">(BT992*DCF!F$46-DCF!F$5*MAX(BT992*DCF!F$46,0)-MAX(BT992-BS992,0)/Inputs!$B$24)*DCF!F$6</f>
        <v>-1653.6473860334336</v>
      </c>
      <c r="DB992" s="15">
        <f ca="1">(BU992*DCF!G$46-DCF!G$5*MAX(BU992*DCF!G$46,0)-MAX(BU992-BT992,0)/Inputs!$B$24)*DCF!G$6</f>
        <v>-2598.0059016926157</v>
      </c>
      <c r="DC992" s="15">
        <f ca="1">(BV992*DCF!H$46-DCF!H$5*MAX(BV992*DCF!H$46,0)-MAX(BV992-BU992,0)/Inputs!$B$24)*DCF!H$6</f>
        <v>-4016.9038176426434</v>
      </c>
      <c r="DD992" s="15">
        <f ca="1">(BW992*DCF!I$46-DCF!I$5*MAX(BW992*DCF!I$46,0)-MAX(BW992-BV992,0)/Inputs!$B$24)*DCF!I$6</f>
        <v>-3193.9004900587884</v>
      </c>
      <c r="DE992" s="15">
        <f ca="1">(BX992*DCF!J$46-DCF!J$5*MAX(BX992*DCF!J$46,0)-MAX(BX992-BW992,0)/Inputs!$B$24)*DCF!J$6</f>
        <v>-2167.3347661025045</v>
      </c>
      <c r="DF992" s="15">
        <f ca="1">(BY992*DCF!K$46-DCF!K$5*MAX(BY992*DCF!K$46,0)-MAX(BY992-BX992,0)/Inputs!$B$24)*DCF!K$6</f>
        <v>965.15453308507722</v>
      </c>
      <c r="DG992" s="15">
        <f ca="1">(BZ992*DCF!L$46-DCF!L$5*MAX(BZ992*DCF!L$46,0)-MAX(BZ992-BY992,0)/Inputs!$B$24)*DCF!L$6</f>
        <v>1483.1694025552401</v>
      </c>
      <c r="DH992" s="15">
        <f ca="1">(CA992*DCF!M$46-DCF!M$5*MAX(CA992*DCF!M$46,0)-MAX(CA992-BZ992,0)/Inputs!$B$24)*DCF!M$6</f>
        <v>-2740.0808849430932</v>
      </c>
      <c r="DI992" s="15">
        <f ca="1">SUM(CB992:CL992)+BE992*DCF!M$10*(1+Inputs!$B$30)*(1-Inputs!$B$33)*(1-Inputs!$B$30/Inputs!$B$31)/(Inputs!$B$29-Inputs!$B$30)*DCF!M$6</f>
        <v>103085.7641765833</v>
      </c>
      <c r="DJ992" s="15">
        <f ca="1">SUM(CM992:CW992)+BP992*DCF!M$28*(1+Inputs!$B$30)*(1-Inputs!$B$33)*(1-Inputs!$B$30/Inputs!$B$31)/(Inputs!$B$29-Inputs!$B$30)*DCF!M$6</f>
        <v>447669.42855865072</v>
      </c>
      <c r="DK992" s="15">
        <f ca="1">SUM(CX992:DH992)+CA992*DCF!M$46*(1+Inputs!$B$30)*(1-Inputs!$B$33)*(1-Inputs!$B$30/Inputs!$B$31)/(Inputs!$B$29-Inputs!$B$30)*DCF!M$6</f>
        <v>247538.15664890182</v>
      </c>
      <c r="DM992" s="15">
        <f ca="1">DI992+DJ992+DK992+Inputs!$B$34+Inputs!$B$36-Inputs!$B$35</f>
        <v>875144.3493841358</v>
      </c>
    </row>
    <row r="993" spans="1:117" x14ac:dyDescent="0.75">
      <c r="A993" s="11">
        <v>980</v>
      </c>
      <c r="C993" s="24">
        <f t="shared" ca="1" si="577"/>
        <v>1.1713658628060317</v>
      </c>
      <c r="D993" s="24">
        <f t="shared" ca="1" si="577"/>
        <v>-1.5841963761871687</v>
      </c>
      <c r="E993" s="24">
        <f t="shared" ca="1" si="577"/>
        <v>-0.63092069059397926</v>
      </c>
      <c r="F993" s="24">
        <f t="shared" ca="1" si="577"/>
        <v>1.0424285307571737</v>
      </c>
      <c r="G993" s="24">
        <f t="shared" ca="1" si="577"/>
        <v>-0.82961644862551975</v>
      </c>
      <c r="H993" s="24">
        <f t="shared" ca="1" si="577"/>
        <v>-0.73490714849677297</v>
      </c>
      <c r="I993" s="24">
        <f t="shared" ca="1" si="577"/>
        <v>2.1962913616458031</v>
      </c>
      <c r="J993" s="24">
        <f t="shared" ca="1" si="577"/>
        <v>-0.60991854404407619</v>
      </c>
      <c r="K993" s="24">
        <f t="shared" ca="1" si="577"/>
        <v>-1.546848230830371</v>
      </c>
      <c r="L993" s="24">
        <f t="shared" ca="1" si="577"/>
        <v>-0.10994622942817221</v>
      </c>
      <c r="M993" s="24">
        <f t="shared" ca="1" si="577"/>
        <v>0.90319117974369145</v>
      </c>
      <c r="N993" s="24">
        <f ca="1">SQRT(Inputs!$B$38)*C993+SQRT(1-Inputs!$B$38)*_xlfn.NORM.S.INV(RAND())</f>
        <v>1.0544481725621693</v>
      </c>
      <c r="O993" s="24">
        <f ca="1">SQRT(Inputs!$B$38)*D993+SQRT(1-Inputs!$B$38)*_xlfn.NORM.S.INV(RAND())</f>
        <v>-1.7116217975180035</v>
      </c>
      <c r="P993" s="24">
        <f ca="1">SQRT(Inputs!$B$38)*E993+SQRT(1-Inputs!$B$38)*_xlfn.NORM.S.INV(RAND())</f>
        <v>-1.08176859047013</v>
      </c>
      <c r="Q993" s="24">
        <f ca="1">SQRT(Inputs!$B$38)*F993+SQRT(1-Inputs!$B$38)*_xlfn.NORM.S.INV(RAND())</f>
        <v>-0.37140849427359113</v>
      </c>
      <c r="R993" s="24">
        <f ca="1">SQRT(Inputs!$B$38)*G993+SQRT(1-Inputs!$B$38)*_xlfn.NORM.S.INV(RAND())</f>
        <v>-2.4317163318152146</v>
      </c>
      <c r="S993" s="24">
        <f ca="1">SQRT(Inputs!$B$38)*H993+SQRT(1-Inputs!$B$38)*_xlfn.NORM.S.INV(RAND())</f>
        <v>-0.53778664996496528</v>
      </c>
      <c r="T993" s="24">
        <f ca="1">SQRT(Inputs!$B$38)*I993+SQRT(1-Inputs!$B$38)*_xlfn.NORM.S.INV(RAND())</f>
        <v>0.60368266759935296</v>
      </c>
      <c r="U993" s="24">
        <f ca="1">SQRT(Inputs!$B$38)*J993+SQRT(1-Inputs!$B$38)*_xlfn.NORM.S.INV(RAND())</f>
        <v>0.4223866340956911</v>
      </c>
      <c r="V993" s="24">
        <f ca="1">SQRT(Inputs!$B$38)*K993+SQRT(1-Inputs!$B$38)*_xlfn.NORM.S.INV(RAND())</f>
        <v>-4.5445105614616343E-2</v>
      </c>
      <c r="W993" s="24">
        <f ca="1">SQRT(Inputs!$B$38)*L993+SQRT(1-Inputs!$B$38)*_xlfn.NORM.S.INV(RAND())</f>
        <v>-2.6053632710237112E-2</v>
      </c>
      <c r="X993" s="24">
        <f ca="1">SQRT(Inputs!$B$38)*M993+SQRT(1-Inputs!$B$38)*_xlfn.NORM.S.INV(RAND())</f>
        <v>1.1281119230108343</v>
      </c>
      <c r="Y993" s="24">
        <f ca="1">SQRT(Inputs!$B$38)*C993+SQRT(1-Inputs!$B$38)*_xlfn.NORM.S.INV(RAND())</f>
        <v>0.1304124281966248</v>
      </c>
      <c r="Z993" s="24">
        <f ca="1">SQRT(Inputs!$B$38)*D993+SQRT(1-Inputs!$B$38)*_xlfn.NORM.S.INV(RAND())</f>
        <v>-0.81002839642784752</v>
      </c>
      <c r="AA993" s="24">
        <f ca="1">SQRT(Inputs!$B$38)*E993+SQRT(1-Inputs!$B$38)*_xlfn.NORM.S.INV(RAND())</f>
        <v>2.1000553403356479</v>
      </c>
      <c r="AB993" s="24">
        <f ca="1">SQRT(Inputs!$B$38)*F993+SQRT(1-Inputs!$B$38)*_xlfn.NORM.S.INV(RAND())</f>
        <v>1.6056382421997983</v>
      </c>
      <c r="AC993" s="24">
        <f ca="1">SQRT(Inputs!$B$38)*G993+SQRT(1-Inputs!$B$38)*_xlfn.NORM.S.INV(RAND())</f>
        <v>0.92553774246039744</v>
      </c>
      <c r="AD993" s="24">
        <f ca="1">SQRT(Inputs!$B$38)*H993+SQRT(1-Inputs!$B$38)*_xlfn.NORM.S.INV(RAND())</f>
        <v>-2.2686847089300004</v>
      </c>
      <c r="AE993" s="24">
        <f ca="1">SQRT(Inputs!$B$38)*I993+SQRT(1-Inputs!$B$38)*_xlfn.NORM.S.INV(RAND())</f>
        <v>1.549512590959196</v>
      </c>
      <c r="AF993" s="24">
        <f ca="1">SQRT(Inputs!$B$38)*J993+SQRT(1-Inputs!$B$38)*_xlfn.NORM.S.INV(RAND())</f>
        <v>0.98217655880481536</v>
      </c>
      <c r="AG993" s="24">
        <f ca="1">SQRT(Inputs!$B$38)*K993+SQRT(1-Inputs!$B$38)*_xlfn.NORM.S.INV(RAND())</f>
        <v>-1.0153213286410427</v>
      </c>
      <c r="AH993" s="24">
        <f ca="1">SQRT(Inputs!$B$38)*L993+SQRT(1-Inputs!$B$38)*_xlfn.NORM.S.INV(RAND())</f>
        <v>-1.2421317577015201</v>
      </c>
      <c r="AI993" s="24">
        <f ca="1">SQRT(Inputs!$B$38)*M993+SQRT(1-Inputs!$B$38)*_xlfn.NORM.S.INV(RAND())</f>
        <v>-0.21926704380418682</v>
      </c>
      <c r="AJ993" s="24">
        <f ca="1">SQRT(Inputs!$B$38)*C993+SQRT(1-Inputs!$B$38)*_xlfn.NORM.S.INV(RAND())</f>
        <v>0.23342875966993076</v>
      </c>
      <c r="AK993" s="24">
        <f ca="1">SQRT(Inputs!$B$38)*D993+SQRT(1-Inputs!$B$38)*_xlfn.NORM.S.INV(RAND())</f>
        <v>0.16133093637318874</v>
      </c>
      <c r="AL993" s="24">
        <f ca="1">SQRT(Inputs!$B$38)*E993+SQRT(1-Inputs!$B$38)*_xlfn.NORM.S.INV(RAND())</f>
        <v>-0.15135807927319223</v>
      </c>
      <c r="AM993" s="24">
        <f ca="1">SQRT(Inputs!$B$38)*F993+SQRT(1-Inputs!$B$38)*_xlfn.NORM.S.INV(RAND())</f>
        <v>1.8695115181649484</v>
      </c>
      <c r="AN993" s="24">
        <f ca="1">SQRT(Inputs!$B$38)*G993+SQRT(1-Inputs!$B$38)*_xlfn.NORM.S.INV(RAND())</f>
        <v>0.75459443640209045</v>
      </c>
      <c r="AO993" s="24">
        <f ca="1">SQRT(Inputs!$B$38)*H993+SQRT(1-Inputs!$B$38)*_xlfn.NORM.S.INV(RAND())</f>
        <v>0.3776945955633767</v>
      </c>
      <c r="AP993" s="24">
        <f ca="1">SQRT(Inputs!$B$38)*I993+SQRT(1-Inputs!$B$38)*_xlfn.NORM.S.INV(RAND())</f>
        <v>0.27657948382926656</v>
      </c>
      <c r="AQ993" s="24">
        <f ca="1">SQRT(Inputs!$B$38)*J993+SQRT(1-Inputs!$B$38)*_xlfn.NORM.S.INV(RAND())</f>
        <v>0.70309649897081827</v>
      </c>
      <c r="AR993" s="24">
        <f ca="1">SQRT(Inputs!$B$38)*K993+SQRT(1-Inputs!$B$38)*_xlfn.NORM.S.INV(RAND())</f>
        <v>-1.3974958315453356</v>
      </c>
      <c r="AS993" s="24">
        <f ca="1">SQRT(Inputs!$B$38)*L993+SQRT(1-Inputs!$B$38)*_xlfn.NORM.S.INV(RAND())</f>
        <v>-1.1120744126415607</v>
      </c>
      <c r="AT993" s="24">
        <f ca="1">SQRT(Inputs!$B$38)*M993+SQRT(1-Inputs!$B$38)*_xlfn.NORM.S.INV(RAND())</f>
        <v>-3.1357084228545995E-2</v>
      </c>
      <c r="AU993" s="15">
        <f ca="1">Inputs!$B$6*EXP($B$8-0.5*C$5^2+C$5*N993)</f>
        <v>5885.8072710295846</v>
      </c>
      <c r="AV993" s="15">
        <f t="shared" ca="1" si="547"/>
        <v>5570.3818342271315</v>
      </c>
      <c r="AW993" s="15">
        <f t="shared" ca="1" si="548"/>
        <v>5869.9670479891729</v>
      </c>
      <c r="AX993" s="15">
        <f t="shared" ca="1" si="549"/>
        <v>6841.6973676494217</v>
      </c>
      <c r="AY993" s="15">
        <f t="shared" ca="1" si="550"/>
        <v>6294.1024635251651</v>
      </c>
      <c r="AZ993" s="15">
        <f t="shared" ca="1" si="551"/>
        <v>7255.2204154323963</v>
      </c>
      <c r="BA993" s="15">
        <f t="shared" ca="1" si="552"/>
        <v>9457.5916935144433</v>
      </c>
      <c r="BB993" s="15">
        <f t="shared" ca="1" si="553"/>
        <v>12079.498134628691</v>
      </c>
      <c r="BC993" s="15">
        <f t="shared" ca="1" si="554"/>
        <v>14729.553428187077</v>
      </c>
      <c r="BD993" s="15">
        <f t="shared" ca="1" si="555"/>
        <v>18001.171718752186</v>
      </c>
      <c r="BE993" s="15">
        <f t="shared" ca="1" si="556"/>
        <v>24445.103172259674</v>
      </c>
      <c r="BF993" s="15">
        <f ca="1">Inputs!$B$13*EXP($B$9-0.5*C$6^2+C$6*Y993)</f>
        <v>14193.270088993531</v>
      </c>
      <c r="BG993" s="15">
        <f t="shared" ca="1" si="557"/>
        <v>14945.665806821433</v>
      </c>
      <c r="BH993" s="15">
        <f t="shared" ca="1" si="558"/>
        <v>25869.62213732893</v>
      </c>
      <c r="BI993" s="15">
        <f t="shared" ca="1" si="559"/>
        <v>40546.742949506639</v>
      </c>
      <c r="BJ993" s="15">
        <f t="shared" ca="1" si="560"/>
        <v>56801.986064018827</v>
      </c>
      <c r="BK993" s="15">
        <f t="shared" ca="1" si="561"/>
        <v>51189.284738775641</v>
      </c>
      <c r="BL993" s="15">
        <f t="shared" ca="1" si="562"/>
        <v>76863.39647413377</v>
      </c>
      <c r="BM993" s="15">
        <f t="shared" ca="1" si="563"/>
        <v>106742.52426505803</v>
      </c>
      <c r="BN993" s="15">
        <f t="shared" ca="1" si="564"/>
        <v>116240.35372720302</v>
      </c>
      <c r="BO993" s="15">
        <f t="shared" ca="1" si="565"/>
        <v>123793.04160157146</v>
      </c>
      <c r="BP993" s="15">
        <f t="shared" ca="1" si="566"/>
        <v>148627.56703824719</v>
      </c>
      <c r="BQ993" s="15">
        <f ca="1">Inputs!$B$20*EXP($B$10-0.5*C$7^2+C$7*AJ993)</f>
        <v>4659.7721248440575</v>
      </c>
      <c r="BR993" s="15">
        <f t="shared" ca="1" si="567"/>
        <v>6655.1004513807929</v>
      </c>
      <c r="BS993" s="15">
        <f t="shared" ca="1" si="568"/>
        <v>8725.7668914471851</v>
      </c>
      <c r="BT993" s="15">
        <f t="shared" ca="1" si="569"/>
        <v>19646.799590311599</v>
      </c>
      <c r="BU993" s="15">
        <f t="shared" ca="1" si="570"/>
        <v>32682.471957426271</v>
      </c>
      <c r="BV993" s="15">
        <f t="shared" ca="1" si="571"/>
        <v>49509.436396072029</v>
      </c>
      <c r="BW993" s="15">
        <f t="shared" ca="1" si="572"/>
        <v>73252.580304450719</v>
      </c>
      <c r="BX993" s="15">
        <f t="shared" ca="1" si="573"/>
        <v>117964.20652867583</v>
      </c>
      <c r="BY993" s="15">
        <f t="shared" ca="1" si="574"/>
        <v>126508.9704314441</v>
      </c>
      <c r="BZ993" s="15">
        <f t="shared" ca="1" si="575"/>
        <v>144689.33741613492</v>
      </c>
      <c r="CA993" s="15">
        <f t="shared" ca="1" si="576"/>
        <v>202115.24001471652</v>
      </c>
      <c r="CB993" s="15">
        <f ca="1">(AU993*DCF!C$10-DCF!C$5*MAX(AU993*DCF!C$10,0)-MAX(AU993-Inputs!$B$6,0)/Inputs!$B$10)*DCF!C$6</f>
        <v>1036.489100196748</v>
      </c>
      <c r="CC993" s="15">
        <f ca="1">(AV993*DCF!D$10-DCF!D$5*MAX(AV993*DCF!D$10,0)-MAX(AV993-AU993,0)/Inputs!$B$10)*DCF!D$6</f>
        <v>1357.7428339946841</v>
      </c>
      <c r="CD993" s="15">
        <f ca="1">(AW993*DCF!E$10-DCF!E$5*MAX(AW993*DCF!E$10,0)-MAX(AW993-AV993,0)/Inputs!$B$10)*DCF!E$6</f>
        <v>1287.8029529042237</v>
      </c>
      <c r="CE993" s="15">
        <f ca="1">(AX993*DCF!F$10-DCF!F$5*MAX(AX993*DCF!F$10,0)-MAX(AX993-AW993,0)/Inputs!$B$10)*DCF!F$6</f>
        <v>1291.3386443583559</v>
      </c>
      <c r="CF993" s="15">
        <f ca="1">(AY993*DCF!G$10-DCF!G$5*MAX(AY993*DCF!G$10,0)-MAX(AY993-AX993,0)/Inputs!$B$10)*DCF!G$6</f>
        <v>1296.8359179189279</v>
      </c>
      <c r="CG993" s="15">
        <f ca="1">(AZ993*DCF!H$10-DCF!H$5*MAX(AZ993*DCF!H$10,0)-MAX(AZ993-AY993,0)/Inputs!$B$10)*DCF!H$6</f>
        <v>1237.9425250160486</v>
      </c>
      <c r="CH993" s="15">
        <f ca="1">(BA993*DCF!I$10-DCF!I$5*MAX(BA993*DCF!I$10,0)-MAX(BA993-AZ993,0)/Inputs!$B$10)*DCF!I$6</f>
        <v>1366.2909346888873</v>
      </c>
      <c r="CI993" s="15">
        <f ca="1">(BB993*DCF!J$10-DCF!J$5*MAX(BB993*DCF!J$10,0)-MAX(BB993-BA993,0)/Inputs!$B$10)*DCF!J$6</f>
        <v>1675.563192655216</v>
      </c>
      <c r="CJ993" s="15">
        <f ca="1">(BC993*DCF!K$10-DCF!K$5*MAX(BC993*DCF!K$10,0)-MAX(BC993-BB993,0)/Inputs!$B$10)*DCF!K$6</f>
        <v>2000.2541441048438</v>
      </c>
      <c r="CK993" s="15">
        <f ca="1">(BD993*DCF!L$10-DCF!L$5*MAX(BD993*DCF!L$10,0)-MAX(BD993-BC993,0)/Inputs!$B$10)*DCF!L$6</f>
        <v>2291.845787792839</v>
      </c>
      <c r="CL993" s="15">
        <f ca="1">(BE993*DCF!M$10-DCF!M$5*MAX(BE993*DCF!M$10,0)-MAX(BE993-BD993,0)/Inputs!$B$10)*DCF!M$6</f>
        <v>2679.7237667773184</v>
      </c>
      <c r="CM993" s="15">
        <f ca="1">(BF993*DCF!C$28-DCF!C$5*MAX(BF993*DCF!C$28,0)-MAX(BF993-Inputs!$B$13,0)/Inputs!$B$17)*DCF!C$6</f>
        <v>3683.5936221667939</v>
      </c>
      <c r="CN993" s="15">
        <f ca="1">(BG993*DCF!D$28-DCF!D$5*MAX(BG993*DCF!D$28,0)-MAX(BG993-BF993,0)/Inputs!$B$17)*DCF!D$6</f>
        <v>4241.3227804382068</v>
      </c>
      <c r="CO993" s="15">
        <f ca="1">(BH993*DCF!E$28-DCF!E$5*MAX(BH993*DCF!E$28,0)-MAX(BH993-BG993,0)/Inputs!$B$17)*DCF!E$6</f>
        <v>5173.7762083925509</v>
      </c>
      <c r="CP993" s="15">
        <f ca="1">(BI993*DCF!F$28-DCF!F$5*MAX(BI993*DCF!F$28,0)-MAX(BI993-BH993,0)/Inputs!$B$17)*DCF!F$6</f>
        <v>8335.1708411628406</v>
      </c>
      <c r="CQ993" s="15">
        <f ca="1">(BJ993*DCF!G$28-DCF!G$5*MAX(BJ993*DCF!G$28,0)-MAX(BJ993-BI993,0)/Inputs!$B$17)*DCF!G$6</f>
        <v>12003.734930069606</v>
      </c>
      <c r="CR993" s="15">
        <f ca="1">(BK993*DCF!H$28-DCF!H$5*MAX(BK993*DCF!H$28,0)-MAX(BK993-BJ993,0)/Inputs!$B$17)*DCF!H$6</f>
        <v>12659.674873363783</v>
      </c>
      <c r="CS993" s="15">
        <f ca="1">(BL993*DCF!I$28-DCF!I$5*MAX(BL993*DCF!I$28,0)-MAX(BL993-BK993,0)/Inputs!$B$17)*DCF!I$6</f>
        <v>14389.638991439582</v>
      </c>
      <c r="CT993" s="15">
        <f ca="1">(BM993*DCF!J$28-DCF!J$5*MAX(BM993*DCF!J$28,0)-MAX(BM993-BL993,0)/Inputs!$B$17)*DCF!J$6</f>
        <v>19850.716026327307</v>
      </c>
      <c r="CU993" s="15">
        <f ca="1">(BN993*DCF!K$28-DCF!K$5*MAX(BN993*DCF!K$28,0)-MAX(BN993-BM993,0)/Inputs!$B$17)*DCF!K$6</f>
        <v>23384.656106319722</v>
      </c>
      <c r="CV993" s="15">
        <f ca="1">(BO993*DCF!L$28-DCF!L$5*MAX(BO993*DCF!L$28,0)-MAX(BO993-BN993,0)/Inputs!$B$17)*DCF!L$6</f>
        <v>23844.710972819998</v>
      </c>
      <c r="CW993" s="15">
        <f ca="1">(BP993*DCF!M$28-DCF!M$5*MAX(BP993*DCF!M$28,0)-MAX(BP993-BO993,0)/Inputs!$B$17)*DCF!M$6</f>
        <v>25368.457012529641</v>
      </c>
      <c r="CX993" s="15">
        <f ca="1">(BQ993*DCF!C$46-DCF!C$5*MAX(BQ993*DCF!C$46,0)-MAX(BQ993-Inputs!$B$20,0)/Inputs!$B$24)*DCF!C$6</f>
        <v>-1749.9575922707095</v>
      </c>
      <c r="CY993" s="15">
        <f ca="1">(BR993*DCF!D$46-DCF!D$5*MAX(BR993*DCF!D$46,0)-MAX(BR993-BQ993,0)/Inputs!$B$24)*DCF!D$6</f>
        <v>-1987.2604823062911</v>
      </c>
      <c r="CZ993" s="15">
        <f ca="1">(BS993*DCF!E$46-DCF!E$5*MAX(BS993*DCF!E$46,0)-MAX(BS993-BR993,0)/Inputs!$B$24)*DCF!E$6</f>
        <v>-1848.0368337423447</v>
      </c>
      <c r="DA993" s="15">
        <f ca="1">(BT993*DCF!F$46-DCF!F$5*MAX(BT993*DCF!F$46,0)-MAX(BT993-BS993,0)/Inputs!$B$24)*DCF!F$6</f>
        <v>-5407.4974085451449</v>
      </c>
      <c r="DB993" s="15">
        <f ca="1">(BU993*DCF!G$46-DCF!G$5*MAX(BU993*DCF!G$46,0)-MAX(BU993-BT993,0)/Inputs!$B$24)*DCF!G$6</f>
        <v>-5484.3164148271444</v>
      </c>
      <c r="DC993" s="15">
        <f ca="1">(BV993*DCF!H$46-DCF!H$5*MAX(BV993*DCF!H$46,0)-MAX(BV993-BU993,0)/Inputs!$B$24)*DCF!H$6</f>
        <v>-5228.876098787493</v>
      </c>
      <c r="DD993" s="15">
        <f ca="1">(BW993*DCF!I$46-DCF!I$5*MAX(BW993*DCF!I$46,0)-MAX(BW993-BV993,0)/Inputs!$B$24)*DCF!I$6</f>
        <v>-5123.9413668618727</v>
      </c>
      <c r="DE993" s="15">
        <f ca="1">(BX993*DCF!J$46-DCF!J$5*MAX(BX993*DCF!J$46,0)-MAX(BX993-BW993,0)/Inputs!$B$24)*DCF!J$6</f>
        <v>-6908.5206321679671</v>
      </c>
      <c r="DF993" s="15">
        <f ca="1">(BY993*DCF!K$46-DCF!K$5*MAX(BY993*DCF!K$46,0)-MAX(BY993-BX993,0)/Inputs!$B$24)*DCF!K$6</f>
        <v>5133.3745861008956</v>
      </c>
      <c r="DG993" s="15">
        <f ca="1">(BZ993*DCF!L$46-DCF!L$5*MAX(BZ993*DCF!L$46,0)-MAX(BZ993-BY993,0)/Inputs!$B$24)*DCF!L$6</f>
        <v>5887.4280866543213</v>
      </c>
      <c r="DH993" s="15">
        <f ca="1">(CA993*DCF!M$46-DCF!M$5*MAX(CA993*DCF!M$46,0)-MAX(CA993-BZ993,0)/Inputs!$B$24)*DCF!M$6</f>
        <v>3839.8005100625955</v>
      </c>
      <c r="DI993" s="15">
        <f ca="1">SUM(CB993:CL993)+BE993*DCF!M$10*(1+Inputs!$B$30)*(1-Inputs!$B$33)*(1-Inputs!$B$30/Inputs!$B$31)/(Inputs!$B$29-Inputs!$B$30)*DCF!M$6</f>
        <v>85552.875181831478</v>
      </c>
      <c r="DJ993" s="15">
        <f ca="1">SUM(CM993:CW993)+BP993*DCF!M$28*(1+Inputs!$B$30)*(1-Inputs!$B$33)*(1-Inputs!$B$30/Inputs!$B$31)/(Inputs!$B$29-Inputs!$B$30)*DCF!M$6</f>
        <v>704445.43164976151</v>
      </c>
      <c r="DK993" s="15">
        <f ca="1">SUM(CX993:DH993)+CA993*DCF!M$46*(1+Inputs!$B$30)*(1-Inputs!$B$33)*(1-Inputs!$B$30/Inputs!$B$31)/(Inputs!$B$29-Inputs!$B$30)*DCF!M$6</f>
        <v>293616.29949681711</v>
      </c>
      <c r="DM993" s="15">
        <f ca="1">DI993+DJ993+DK993+Inputs!$B$34+Inputs!$B$36-Inputs!$B$35</f>
        <v>1160465.6063284101</v>
      </c>
    </row>
    <row r="994" spans="1:117" x14ac:dyDescent="0.75">
      <c r="A994" s="11">
        <v>981</v>
      </c>
      <c r="C994" s="24">
        <f t="shared" ref="C994:M1003" ca="1" si="578">_xlfn.NORM.S.INV(RAND())</f>
        <v>-0.61482077555653902</v>
      </c>
      <c r="D994" s="24">
        <f t="shared" ca="1" si="578"/>
        <v>-4.7432091418405431E-2</v>
      </c>
      <c r="E994" s="24">
        <f t="shared" ca="1" si="578"/>
        <v>-1.5623635849298139</v>
      </c>
      <c r="F994" s="24">
        <f t="shared" ca="1" si="578"/>
        <v>-0.76622944816422489</v>
      </c>
      <c r="G994" s="24">
        <f t="shared" ca="1" si="578"/>
        <v>0.4137069526504879</v>
      </c>
      <c r="H994" s="24">
        <f t="shared" ca="1" si="578"/>
        <v>0.62639648687718363</v>
      </c>
      <c r="I994" s="24">
        <f t="shared" ca="1" si="578"/>
        <v>-2.4287619633649462</v>
      </c>
      <c r="J994" s="24">
        <f t="shared" ca="1" si="578"/>
        <v>1.373392443297399</v>
      </c>
      <c r="K994" s="24">
        <f t="shared" ca="1" si="578"/>
        <v>-7.7536660206894981E-2</v>
      </c>
      <c r="L994" s="24">
        <f t="shared" ca="1" si="578"/>
        <v>1.0610150750753728</v>
      </c>
      <c r="M994" s="24">
        <f t="shared" ca="1" si="578"/>
        <v>-0.19260914986838323</v>
      </c>
      <c r="N994" s="24">
        <f ca="1">SQRT(Inputs!$B$38)*C994+SQRT(1-Inputs!$B$38)*_xlfn.NORM.S.INV(RAND())</f>
        <v>0.57138379102647008</v>
      </c>
      <c r="O994" s="24">
        <f ca="1">SQRT(Inputs!$B$38)*D994+SQRT(1-Inputs!$B$38)*_xlfn.NORM.S.INV(RAND())</f>
        <v>0.20605049801739506</v>
      </c>
      <c r="P994" s="24">
        <f ca="1">SQRT(Inputs!$B$38)*E994+SQRT(1-Inputs!$B$38)*_xlfn.NORM.S.INV(RAND())</f>
        <v>-1.1681183850537078</v>
      </c>
      <c r="Q994" s="24">
        <f ca="1">SQRT(Inputs!$B$38)*F994+SQRT(1-Inputs!$B$38)*_xlfn.NORM.S.INV(RAND())</f>
        <v>-1.6818468937507252</v>
      </c>
      <c r="R994" s="24">
        <f ca="1">SQRT(Inputs!$B$38)*G994+SQRT(1-Inputs!$B$38)*_xlfn.NORM.S.INV(RAND())</f>
        <v>-1.1453975881023093E-2</v>
      </c>
      <c r="S994" s="24">
        <f ca="1">SQRT(Inputs!$B$38)*H994+SQRT(1-Inputs!$B$38)*_xlfn.NORM.S.INV(RAND())</f>
        <v>0.98269189499197629</v>
      </c>
      <c r="T994" s="24">
        <f ca="1">SQRT(Inputs!$B$38)*I994+SQRT(1-Inputs!$B$38)*_xlfn.NORM.S.INV(RAND())</f>
        <v>2.352009409892486E-2</v>
      </c>
      <c r="U994" s="24">
        <f ca="1">SQRT(Inputs!$B$38)*J994+SQRT(1-Inputs!$B$38)*_xlfn.NORM.S.INV(RAND())</f>
        <v>1.6676900030212942</v>
      </c>
      <c r="V994" s="24">
        <f ca="1">SQRT(Inputs!$B$38)*K994+SQRT(1-Inputs!$B$38)*_xlfn.NORM.S.INV(RAND())</f>
        <v>-0.74447491219095985</v>
      </c>
      <c r="W994" s="24">
        <f ca="1">SQRT(Inputs!$B$38)*L994+SQRT(1-Inputs!$B$38)*_xlfn.NORM.S.INV(RAND())</f>
        <v>0.90798661806765735</v>
      </c>
      <c r="X994" s="24">
        <f ca="1">SQRT(Inputs!$B$38)*M994+SQRT(1-Inputs!$B$38)*_xlfn.NORM.S.INV(RAND())</f>
        <v>-0.56061808909426947</v>
      </c>
      <c r="Y994" s="24">
        <f ca="1">SQRT(Inputs!$B$38)*C994+SQRT(1-Inputs!$B$38)*_xlfn.NORM.S.INV(RAND())</f>
        <v>0.6340195345711841</v>
      </c>
      <c r="Z994" s="24">
        <f ca="1">SQRT(Inputs!$B$38)*D994+SQRT(1-Inputs!$B$38)*_xlfn.NORM.S.INV(RAND())</f>
        <v>1.2374158080992743</v>
      </c>
      <c r="AA994" s="24">
        <f ca="1">SQRT(Inputs!$B$38)*E994+SQRT(1-Inputs!$B$38)*_xlfn.NORM.S.INV(RAND())</f>
        <v>-0.12355919467564858</v>
      </c>
      <c r="AB994" s="24">
        <f ca="1">SQRT(Inputs!$B$38)*F994+SQRT(1-Inputs!$B$38)*_xlfn.NORM.S.INV(RAND())</f>
        <v>-1.2143761450190411</v>
      </c>
      <c r="AC994" s="24">
        <f ca="1">SQRT(Inputs!$B$38)*G994+SQRT(1-Inputs!$B$38)*_xlfn.NORM.S.INV(RAND())</f>
        <v>0.17803567790644753</v>
      </c>
      <c r="AD994" s="24">
        <f ca="1">SQRT(Inputs!$B$38)*H994+SQRT(1-Inputs!$B$38)*_xlfn.NORM.S.INV(RAND())</f>
        <v>1.2512564185932264</v>
      </c>
      <c r="AE994" s="24">
        <f ca="1">SQRT(Inputs!$B$38)*I994+SQRT(1-Inputs!$B$38)*_xlfn.NORM.S.INV(RAND())</f>
        <v>-0.1303888641441231</v>
      </c>
      <c r="AF994" s="24">
        <f ca="1">SQRT(Inputs!$B$38)*J994+SQRT(1-Inputs!$B$38)*_xlfn.NORM.S.INV(RAND())</f>
        <v>2.5169945975075092</v>
      </c>
      <c r="AG994" s="24">
        <f ca="1">SQRT(Inputs!$B$38)*K994+SQRT(1-Inputs!$B$38)*_xlfn.NORM.S.INV(RAND())</f>
        <v>-0.80607481300706019</v>
      </c>
      <c r="AH994" s="24">
        <f ca="1">SQRT(Inputs!$B$38)*L994+SQRT(1-Inputs!$B$38)*_xlfn.NORM.S.INV(RAND())</f>
        <v>0.25839315098873317</v>
      </c>
      <c r="AI994" s="24">
        <f ca="1">SQRT(Inputs!$B$38)*M994+SQRT(1-Inputs!$B$38)*_xlfn.NORM.S.INV(RAND())</f>
        <v>0.29914341281368656</v>
      </c>
      <c r="AJ994" s="24">
        <f ca="1">SQRT(Inputs!$B$38)*C994+SQRT(1-Inputs!$B$38)*_xlfn.NORM.S.INV(RAND())</f>
        <v>1.2435092623839179</v>
      </c>
      <c r="AK994" s="24">
        <f ca="1">SQRT(Inputs!$B$38)*D994+SQRT(1-Inputs!$B$38)*_xlfn.NORM.S.INV(RAND())</f>
        <v>-0.86113789408970021</v>
      </c>
      <c r="AL994" s="24">
        <f ca="1">SQRT(Inputs!$B$38)*E994+SQRT(1-Inputs!$B$38)*_xlfn.NORM.S.INV(RAND())</f>
        <v>-1.3793676352591833</v>
      </c>
      <c r="AM994" s="24">
        <f ca="1">SQRT(Inputs!$B$38)*F994+SQRT(1-Inputs!$B$38)*_xlfn.NORM.S.INV(RAND())</f>
        <v>-1.0504992184425612</v>
      </c>
      <c r="AN994" s="24">
        <f ca="1">SQRT(Inputs!$B$38)*G994+SQRT(1-Inputs!$B$38)*_xlfn.NORM.S.INV(RAND())</f>
        <v>1.3453405336966398</v>
      </c>
      <c r="AO994" s="24">
        <f ca="1">SQRT(Inputs!$B$38)*H994+SQRT(1-Inputs!$B$38)*_xlfn.NORM.S.INV(RAND())</f>
        <v>1.2396339903927767</v>
      </c>
      <c r="AP994" s="24">
        <f ca="1">SQRT(Inputs!$B$38)*I994+SQRT(1-Inputs!$B$38)*_xlfn.NORM.S.INV(RAND())</f>
        <v>-1.1735747314467817</v>
      </c>
      <c r="AQ994" s="24">
        <f ca="1">SQRT(Inputs!$B$38)*J994+SQRT(1-Inputs!$B$38)*_xlfn.NORM.S.INV(RAND())</f>
        <v>0.97088524488995542</v>
      </c>
      <c r="AR994" s="24">
        <f ca="1">SQRT(Inputs!$B$38)*K994+SQRT(1-Inputs!$B$38)*_xlfn.NORM.S.INV(RAND())</f>
        <v>0.85993114192812026</v>
      </c>
      <c r="AS994" s="24">
        <f ca="1">SQRT(Inputs!$B$38)*L994+SQRT(1-Inputs!$B$38)*_xlfn.NORM.S.INV(RAND())</f>
        <v>1.2117677058040046</v>
      </c>
      <c r="AT994" s="24">
        <f ca="1">SQRT(Inputs!$B$38)*M994+SQRT(1-Inputs!$B$38)*_xlfn.NORM.S.INV(RAND())</f>
        <v>0.1992484669552031</v>
      </c>
      <c r="AU994" s="15">
        <f ca="1">Inputs!$B$6*EXP($B$8-0.5*C$5^2+C$5*N994)</f>
        <v>5443.1002021345985</v>
      </c>
      <c r="AV994" s="15">
        <f t="shared" ca="1" si="547"/>
        <v>6829.3376225713955</v>
      </c>
      <c r="AW994" s="15">
        <f t="shared" ca="1" si="548"/>
        <v>7113.2990968845234</v>
      </c>
      <c r="AX994" s="15">
        <f t="shared" ca="1" si="549"/>
        <v>7038.788823147378</v>
      </c>
      <c r="AY994" s="15">
        <f t="shared" ca="1" si="550"/>
        <v>8590.619069512295</v>
      </c>
      <c r="AZ994" s="15">
        <f t="shared" ca="1" si="551"/>
        <v>11707.307369200327</v>
      </c>
      <c r="BA994" s="15">
        <f t="shared" ca="1" si="552"/>
        <v>14362.060975100128</v>
      </c>
      <c r="BB994" s="15">
        <f t="shared" ca="1" si="553"/>
        <v>20781.194348348159</v>
      </c>
      <c r="BC994" s="15">
        <f t="shared" ca="1" si="554"/>
        <v>23686.788766920134</v>
      </c>
      <c r="BD994" s="15">
        <f t="shared" ca="1" si="555"/>
        <v>31590.690582969473</v>
      </c>
      <c r="BE994" s="15">
        <f t="shared" ca="1" si="556"/>
        <v>36783.356647740155</v>
      </c>
      <c r="BF994" s="15">
        <f ca="1">Inputs!$B$13*EXP($B$9-0.5*C$6^2+C$6*Y994)</f>
        <v>15683.463242021042</v>
      </c>
      <c r="BG994" s="15">
        <f t="shared" ca="1" si="557"/>
        <v>23895.684041053664</v>
      </c>
      <c r="BH994" s="15">
        <f t="shared" ca="1" si="558"/>
        <v>28603.897535798067</v>
      </c>
      <c r="BI994" s="15">
        <f t="shared" ca="1" si="559"/>
        <v>29045.800614942829</v>
      </c>
      <c r="BJ994" s="15">
        <f t="shared" ca="1" si="560"/>
        <v>36533.902597313405</v>
      </c>
      <c r="BK994" s="15">
        <f t="shared" ca="1" si="561"/>
        <v>53165.836789029367</v>
      </c>
      <c r="BL994" s="15">
        <f t="shared" ca="1" si="562"/>
        <v>64213.559398422774</v>
      </c>
      <c r="BM994" s="15">
        <f t="shared" ca="1" si="563"/>
        <v>107907.13248064612</v>
      </c>
      <c r="BN994" s="15">
        <f t="shared" ca="1" si="564"/>
        <v>120492.39673263798</v>
      </c>
      <c r="BO994" s="15">
        <f t="shared" ca="1" si="565"/>
        <v>152773.90897050305</v>
      </c>
      <c r="BP994" s="15">
        <f t="shared" ca="1" si="566"/>
        <v>194518.17662786433</v>
      </c>
      <c r="BQ994" s="15">
        <f ca="1">Inputs!$B$20*EXP($B$10-0.5*C$7^2+C$7*AJ994)</f>
        <v>6667.3642356870541</v>
      </c>
      <c r="BR994" s="15">
        <f t="shared" ca="1" si="567"/>
        <v>6882.1145422427935</v>
      </c>
      <c r="BS994" s="15">
        <f t="shared" ca="1" si="568"/>
        <v>6341.6237549830021</v>
      </c>
      <c r="BT994" s="15">
        <f t="shared" ca="1" si="569"/>
        <v>6637.6367055912224</v>
      </c>
      <c r="BU994" s="15">
        <f t="shared" ca="1" si="570"/>
        <v>12738.427176993502</v>
      </c>
      <c r="BV994" s="15">
        <f t="shared" ca="1" si="571"/>
        <v>23432.905738331534</v>
      </c>
      <c r="BW994" s="15">
        <f t="shared" ca="1" si="572"/>
        <v>25507.369523046669</v>
      </c>
      <c r="BX994" s="15">
        <f t="shared" ca="1" si="573"/>
        <v>43341.902737393662</v>
      </c>
      <c r="BY994" s="15">
        <f t="shared" ca="1" si="574"/>
        <v>71589.861170949313</v>
      </c>
      <c r="BZ994" s="15">
        <f t="shared" ca="1" si="575"/>
        <v>125515.58837560842</v>
      </c>
      <c r="CA994" s="15">
        <f t="shared" ca="1" si="576"/>
        <v>182665.72369276732</v>
      </c>
      <c r="CB994" s="15">
        <f ca="1">(AU994*DCF!C$10-DCF!C$5*MAX(AU994*DCF!C$10,0)-MAX(AU994-Inputs!$B$6,0)/Inputs!$B$10)*DCF!C$6</f>
        <v>1039.6456805064415</v>
      </c>
      <c r="CC994" s="15">
        <f ca="1">(AV994*DCF!D$10-DCF!D$5*MAX(AV994*DCF!D$10,0)-MAX(AV994-AU994,0)/Inputs!$B$10)*DCF!D$6</f>
        <v>1326.6070636952077</v>
      </c>
      <c r="CD994" s="15">
        <f ca="1">(AW994*DCF!E$10-DCF!E$5*MAX(AW994*DCF!E$10,0)-MAX(AW994-AV994,0)/Inputs!$B$10)*DCF!E$6</f>
        <v>1578.3876439428645</v>
      </c>
      <c r="CE994" s="15">
        <f ca="1">(AX994*DCF!F$10-DCF!F$5*MAX(AX994*DCF!F$10,0)-MAX(AX994-AW994,0)/Inputs!$B$10)*DCF!F$6</f>
        <v>1536.5563824933636</v>
      </c>
      <c r="CF994" s="15">
        <f ca="1">(AY994*DCF!G$10-DCF!G$5*MAX(AY994*DCF!G$10,0)-MAX(AY994-AX994,0)/Inputs!$B$10)*DCF!G$6</f>
        <v>1471.7212603371142</v>
      </c>
      <c r="CG994" s="15">
        <f ca="1">(AZ994*DCF!H$10-DCF!H$5*MAX(AZ994*DCF!H$10,0)-MAX(AZ994-AY994,0)/Inputs!$B$10)*DCF!H$6</f>
        <v>1719.5582415349556</v>
      </c>
      <c r="CH994" s="15">
        <f ca="1">(BA994*DCF!I$10-DCF!I$5*MAX(BA994*DCF!I$10,0)-MAX(BA994-AZ994,0)/Inputs!$B$10)*DCF!I$6</f>
        <v>2187.9520050431561</v>
      </c>
      <c r="CI994" s="15">
        <f ca="1">(BB994*DCF!J$10-DCF!J$5*MAX(BB994*DCF!J$10,0)-MAX(BB994-BA994,0)/Inputs!$B$10)*DCF!J$6</f>
        <v>2593.3872853993958</v>
      </c>
      <c r="CJ994" s="15">
        <f ca="1">(BC994*DCF!K$10-DCF!K$5*MAX(BC994*DCF!K$10,0)-MAX(BC994-BB994,0)/Inputs!$B$10)*DCF!K$6</f>
        <v>3406.4535921327215</v>
      </c>
      <c r="CK994" s="15">
        <f ca="1">(BD994*DCF!L$10-DCF!L$5*MAX(BD994*DCF!L$10,0)-MAX(BD994-BC994,0)/Inputs!$B$10)*DCF!L$6</f>
        <v>3742.3743873085477</v>
      </c>
      <c r="CL994" s="15">
        <f ca="1">(BE994*DCF!M$10-DCF!M$5*MAX(BE994*DCF!M$10,0)-MAX(BE994-BD994,0)/Inputs!$B$10)*DCF!M$6</f>
        <v>4570.2879360513198</v>
      </c>
      <c r="CM994" s="15">
        <f ca="1">(BF994*DCF!C$28-DCF!C$5*MAX(BF994*DCF!C$28,0)-MAX(BF994-Inputs!$B$13,0)/Inputs!$B$17)*DCF!C$6</f>
        <v>3794.235337000398</v>
      </c>
      <c r="CN994" s="15">
        <f ca="1">(BG994*DCF!D$28-DCF!D$5*MAX(BG994*DCF!D$28,0)-MAX(BG994-BF994,0)/Inputs!$B$17)*DCF!D$6</f>
        <v>5285.7868519531121</v>
      </c>
      <c r="CO994" s="15">
        <f ca="1">(BH994*DCF!E$28-DCF!E$5*MAX(BH994*DCF!E$28,0)-MAX(BH994-BG994,0)/Inputs!$B$17)*DCF!E$6</f>
        <v>7173.2090435412902</v>
      </c>
      <c r="CP994" s="15">
        <f ca="1">(BI994*DCF!F$28-DCF!F$5*MAX(BI994*DCF!F$28,0)-MAX(BI994-BH994,0)/Inputs!$B$17)*DCF!F$6</f>
        <v>7804.7143351481045</v>
      </c>
      <c r="CQ994" s="15">
        <f ca="1">(BJ994*DCF!G$28-DCF!G$5*MAX(BJ994*DCF!G$28,0)-MAX(BJ994-BI994,0)/Inputs!$B$17)*DCF!G$6</f>
        <v>8219.5734307737403</v>
      </c>
      <c r="CR994" s="15">
        <f ca="1">(BK994*DCF!H$28-DCF!H$5*MAX(BK994*DCF!H$28,0)-MAX(BK994-BJ994,0)/Inputs!$B$17)*DCF!H$6</f>
        <v>10564.362179890943</v>
      </c>
      <c r="CS994" s="15">
        <f ca="1">(BL994*DCF!I$28-DCF!I$5*MAX(BL994*DCF!I$28,0)-MAX(BL994-BK994,0)/Inputs!$B$17)*DCF!I$6</f>
        <v>13514.326628412058</v>
      </c>
      <c r="CT994" s="15">
        <f ca="1">(BM994*DCF!J$28-DCF!J$5*MAX(BM994*DCF!J$28,0)-MAX(BM994-BL994,0)/Inputs!$B$17)*DCF!J$6</f>
        <v>18278.837742413238</v>
      </c>
      <c r="CU994" s="15">
        <f ca="1">(BN994*DCF!K$28-DCF!K$5*MAX(BN994*DCF!K$28,0)-MAX(BN994-BM994,0)/Inputs!$B$17)*DCF!K$6</f>
        <v>23904.446657762037</v>
      </c>
      <c r="CV994" s="15">
        <f ca="1">(BO994*DCF!L$28-DCF!L$5*MAX(BO994*DCF!L$28,0)-MAX(BO994-BN994,0)/Inputs!$B$17)*DCF!L$6</f>
        <v>26828.89460597825</v>
      </c>
      <c r="CW994" s="15">
        <f ca="1">(BP994*DCF!M$28-DCF!M$5*MAX(BP994*DCF!M$28,0)-MAX(BP994-BO994,0)/Inputs!$B$17)*DCF!M$6</f>
        <v>32235.258551154435</v>
      </c>
      <c r="CX994" s="15">
        <f ca="1">(BQ994*DCF!C$46-DCF!C$5*MAX(BQ994*DCF!C$46,0)-MAX(BQ994-Inputs!$B$20,0)/Inputs!$B$24)*DCF!C$6</f>
        <v>-3140.8990085591595</v>
      </c>
      <c r="CY994" s="15">
        <f ca="1">(BR994*DCF!D$46-DCF!D$5*MAX(BR994*DCF!D$46,0)-MAX(BR994-BQ994,0)/Inputs!$B$24)*DCF!D$6</f>
        <v>-1266.2486325929976</v>
      </c>
      <c r="CZ994" s="15">
        <f ca="1">(BS994*DCF!E$46-DCF!E$5*MAX(BS994*DCF!E$46,0)-MAX(BS994-BR994,0)/Inputs!$B$24)*DCF!E$6</f>
        <v>-749.90805062210211</v>
      </c>
      <c r="DA994" s="15">
        <f ca="1">(BT994*DCF!F$46-DCF!F$5*MAX(BT994*DCF!F$46,0)-MAX(BT994-BS994,0)/Inputs!$B$24)*DCF!F$6</f>
        <v>-591.18234424137052</v>
      </c>
      <c r="DB994" s="15">
        <f ca="1">(BU994*DCF!G$46-DCF!G$5*MAX(BU994*DCF!G$46,0)-MAX(BU994-BT994,0)/Inputs!$B$24)*DCF!G$6</f>
        <v>-2480.68089985296</v>
      </c>
      <c r="DC994" s="15">
        <f ca="1">(BV994*DCF!H$46-DCF!H$5*MAX(BV994*DCF!H$46,0)-MAX(BV994-BU994,0)/Inputs!$B$24)*DCF!H$6</f>
        <v>-3323.2436867784904</v>
      </c>
      <c r="DD994" s="15">
        <f ca="1">(BW994*DCF!I$46-DCF!I$5*MAX(BW994*DCF!I$46,0)-MAX(BW994-BV994,0)/Inputs!$B$24)*DCF!I$6</f>
        <v>-6.3957157510880895</v>
      </c>
      <c r="DE994" s="15">
        <f ca="1">(BX994*DCF!J$46-DCF!J$5*MAX(BX994*DCF!J$46,0)-MAX(BX994-BW994,0)/Inputs!$B$24)*DCF!J$6</f>
        <v>-2911.3539035194513</v>
      </c>
      <c r="DF994" s="15">
        <f ca="1">(BY994*DCF!K$46-DCF!K$5*MAX(BY994*DCF!K$46,0)-MAX(BY994-BX994,0)/Inputs!$B$24)*DCF!K$6</f>
        <v>-2830.5457775975515</v>
      </c>
      <c r="DG994" s="15">
        <f ca="1">(BZ994*DCF!L$46-DCF!L$5*MAX(BZ994*DCF!L$46,0)-MAX(BZ994-BY994,0)/Inputs!$B$24)*DCF!L$6</f>
        <v>-3527.258873764923</v>
      </c>
      <c r="DH994" s="15">
        <f ca="1">(CA994*DCF!M$46-DCF!M$5*MAX(CA994*DCF!M$46,0)-MAX(CA994-BZ994,0)/Inputs!$B$24)*DCF!M$6</f>
        <v>2372.6856396248127</v>
      </c>
      <c r="DI994" s="15">
        <f ca="1">SUM(CB994:CL994)+BE994*DCF!M$10*(1+Inputs!$B$30)*(1-Inputs!$B$33)*(1-Inputs!$B$30/Inputs!$B$31)/(Inputs!$B$29-Inputs!$B$30)*DCF!M$6</f>
        <v>127541.49943864212</v>
      </c>
      <c r="DJ994" s="15">
        <f ca="1">SUM(CM994:CW994)+BP994*DCF!M$28*(1+Inputs!$B$30)*(1-Inputs!$B$33)*(1-Inputs!$B$30/Inputs!$B$31)/(Inputs!$B$29-Inputs!$B$30)*DCF!M$6</f>
        <v>879399.18908661662</v>
      </c>
      <c r="DK994" s="15">
        <f ca="1">SUM(CX994:DH994)+CA994*DCF!M$46*(1+Inputs!$B$30)*(1-Inputs!$B$33)*(1-Inputs!$B$30/Inputs!$B$31)/(Inputs!$B$29-Inputs!$B$30)*DCF!M$6</f>
        <v>263967.81571362395</v>
      </c>
      <c r="DM994" s="15">
        <f ca="1">DI994+DJ994+DK994+Inputs!$B$34+Inputs!$B$36-Inputs!$B$35</f>
        <v>1347759.5042388828</v>
      </c>
    </row>
    <row r="995" spans="1:117" x14ac:dyDescent="0.75">
      <c r="A995" s="11">
        <v>982</v>
      </c>
      <c r="C995" s="24">
        <f t="shared" ca="1" si="578"/>
        <v>1.11862794560042</v>
      </c>
      <c r="D995" s="24">
        <f t="shared" ca="1" si="578"/>
        <v>-0.65428905579773744</v>
      </c>
      <c r="E995" s="24">
        <f t="shared" ca="1" si="578"/>
        <v>-0.57427877463796995</v>
      </c>
      <c r="F995" s="24">
        <f t="shared" ca="1" si="578"/>
        <v>0.31290843871597029</v>
      </c>
      <c r="G995" s="24">
        <f t="shared" ca="1" si="578"/>
        <v>0.38130659901218017</v>
      </c>
      <c r="H995" s="24">
        <f t="shared" ca="1" si="578"/>
        <v>0.4933486432408693</v>
      </c>
      <c r="I995" s="24">
        <f t="shared" ca="1" si="578"/>
        <v>0.78181132497097561</v>
      </c>
      <c r="J995" s="24">
        <f t="shared" ca="1" si="578"/>
        <v>-1.6174257522703595</v>
      </c>
      <c r="K995" s="24">
        <f t="shared" ca="1" si="578"/>
        <v>0.43700832948735319</v>
      </c>
      <c r="L995" s="24">
        <f t="shared" ca="1" si="578"/>
        <v>0.31415411041518815</v>
      </c>
      <c r="M995" s="24">
        <f t="shared" ca="1" si="578"/>
        <v>0.38333935556468113</v>
      </c>
      <c r="N995" s="24">
        <f ca="1">SQRT(Inputs!$B$38)*C995+SQRT(1-Inputs!$B$38)*_xlfn.NORM.S.INV(RAND())</f>
        <v>0.24211518276942529</v>
      </c>
      <c r="O995" s="24">
        <f ca="1">SQRT(Inputs!$B$38)*D995+SQRT(1-Inputs!$B$38)*_xlfn.NORM.S.INV(RAND())</f>
        <v>-2.0585053497203329</v>
      </c>
      <c r="P995" s="24">
        <f ca="1">SQRT(Inputs!$B$38)*E995+SQRT(1-Inputs!$B$38)*_xlfn.NORM.S.INV(RAND())</f>
        <v>-0.21573134012558776</v>
      </c>
      <c r="Q995" s="24">
        <f ca="1">SQRT(Inputs!$B$38)*F995+SQRT(1-Inputs!$B$38)*_xlfn.NORM.S.INV(RAND())</f>
        <v>-0.56745280131673104</v>
      </c>
      <c r="R995" s="24">
        <f ca="1">SQRT(Inputs!$B$38)*G995+SQRT(1-Inputs!$B$38)*_xlfn.NORM.S.INV(RAND())</f>
        <v>0.61848758681638738</v>
      </c>
      <c r="S995" s="24">
        <f ca="1">SQRT(Inputs!$B$38)*H995+SQRT(1-Inputs!$B$38)*_xlfn.NORM.S.INV(RAND())</f>
        <v>-1.9774003217445268E-2</v>
      </c>
      <c r="T995" s="24">
        <f ca="1">SQRT(Inputs!$B$38)*I995+SQRT(1-Inputs!$B$38)*_xlfn.NORM.S.INV(RAND())</f>
        <v>0.11544867086949523</v>
      </c>
      <c r="U995" s="24">
        <f ca="1">SQRT(Inputs!$B$38)*J995+SQRT(1-Inputs!$B$38)*_xlfn.NORM.S.INV(RAND())</f>
        <v>-1.0143125119709624</v>
      </c>
      <c r="V995" s="24">
        <f ca="1">SQRT(Inputs!$B$38)*K995+SQRT(1-Inputs!$B$38)*_xlfn.NORM.S.INV(RAND())</f>
        <v>0.38575436625293158</v>
      </c>
      <c r="W995" s="24">
        <f ca="1">SQRT(Inputs!$B$38)*L995+SQRT(1-Inputs!$B$38)*_xlfn.NORM.S.INV(RAND())</f>
        <v>0.59405991809352354</v>
      </c>
      <c r="X995" s="24">
        <f ca="1">SQRT(Inputs!$B$38)*M995+SQRT(1-Inputs!$B$38)*_xlfn.NORM.S.INV(RAND())</f>
        <v>0.80332997844511467</v>
      </c>
      <c r="Y995" s="24">
        <f ca="1">SQRT(Inputs!$B$38)*C995+SQRT(1-Inputs!$B$38)*_xlfn.NORM.S.INV(RAND())</f>
        <v>1.6177623609030691</v>
      </c>
      <c r="Z995" s="24">
        <f ca="1">SQRT(Inputs!$B$38)*D995+SQRT(1-Inputs!$B$38)*_xlfn.NORM.S.INV(RAND())</f>
        <v>5.1813079568982956E-2</v>
      </c>
      <c r="AA995" s="24">
        <f ca="1">SQRT(Inputs!$B$38)*E995+SQRT(1-Inputs!$B$38)*_xlfn.NORM.S.INV(RAND())</f>
        <v>4.0215231840334265E-2</v>
      </c>
      <c r="AB995" s="24">
        <f ca="1">SQRT(Inputs!$B$38)*F995+SQRT(1-Inputs!$B$38)*_xlfn.NORM.S.INV(RAND())</f>
        <v>-0.35904987346275513</v>
      </c>
      <c r="AC995" s="24">
        <f ca="1">SQRT(Inputs!$B$38)*G995+SQRT(1-Inputs!$B$38)*_xlfn.NORM.S.INV(RAND())</f>
        <v>-6.8076714266912614E-2</v>
      </c>
      <c r="AD995" s="24">
        <f ca="1">SQRT(Inputs!$B$38)*H995+SQRT(1-Inputs!$B$38)*_xlfn.NORM.S.INV(RAND())</f>
        <v>1.3574885370700773</v>
      </c>
      <c r="AE995" s="24">
        <f ca="1">SQRT(Inputs!$B$38)*I995+SQRT(1-Inputs!$B$38)*_xlfn.NORM.S.INV(RAND())</f>
        <v>0.64798755054932755</v>
      </c>
      <c r="AF995" s="24">
        <f ca="1">SQRT(Inputs!$B$38)*J995+SQRT(1-Inputs!$B$38)*_xlfn.NORM.S.INV(RAND())</f>
        <v>-0.82194079872441694</v>
      </c>
      <c r="AG995" s="24">
        <f ca="1">SQRT(Inputs!$B$38)*K995+SQRT(1-Inputs!$B$38)*_xlfn.NORM.S.INV(RAND())</f>
        <v>1.2079795590747382</v>
      </c>
      <c r="AH995" s="24">
        <f ca="1">SQRT(Inputs!$B$38)*L995+SQRT(1-Inputs!$B$38)*_xlfn.NORM.S.INV(RAND())</f>
        <v>-1.6721101015840516</v>
      </c>
      <c r="AI995" s="24">
        <f ca="1">SQRT(Inputs!$B$38)*M995+SQRT(1-Inputs!$B$38)*_xlfn.NORM.S.INV(RAND())</f>
        <v>-0.10278510431142632</v>
      </c>
      <c r="AJ995" s="24">
        <f ca="1">SQRT(Inputs!$B$38)*C995+SQRT(1-Inputs!$B$38)*_xlfn.NORM.S.INV(RAND())</f>
        <v>0.27645731009269697</v>
      </c>
      <c r="AK995" s="24">
        <f ca="1">SQRT(Inputs!$B$38)*D995+SQRT(1-Inputs!$B$38)*_xlfn.NORM.S.INV(RAND())</f>
        <v>1.2133250318846165</v>
      </c>
      <c r="AL995" s="24">
        <f ca="1">SQRT(Inputs!$B$38)*E995+SQRT(1-Inputs!$B$38)*_xlfn.NORM.S.INV(RAND())</f>
        <v>1.8419047786250271</v>
      </c>
      <c r="AM995" s="24">
        <f ca="1">SQRT(Inputs!$B$38)*F995+SQRT(1-Inputs!$B$38)*_xlfn.NORM.S.INV(RAND())</f>
        <v>-0.55772697166131957</v>
      </c>
      <c r="AN995" s="24">
        <f ca="1">SQRT(Inputs!$B$38)*G995+SQRT(1-Inputs!$B$38)*_xlfn.NORM.S.INV(RAND())</f>
        <v>-0.48168930926767561</v>
      </c>
      <c r="AO995" s="24">
        <f ca="1">SQRT(Inputs!$B$38)*H995+SQRT(1-Inputs!$B$38)*_xlfn.NORM.S.INV(RAND())</f>
        <v>0.12302080581534619</v>
      </c>
      <c r="AP995" s="24">
        <f ca="1">SQRT(Inputs!$B$38)*I995+SQRT(1-Inputs!$B$38)*_xlfn.NORM.S.INV(RAND())</f>
        <v>1.8377878858853534</v>
      </c>
      <c r="AQ995" s="24">
        <f ca="1">SQRT(Inputs!$B$38)*J995+SQRT(1-Inputs!$B$38)*_xlfn.NORM.S.INV(RAND())</f>
        <v>-0.36077857430907023</v>
      </c>
      <c r="AR995" s="24">
        <f ca="1">SQRT(Inputs!$B$38)*K995+SQRT(1-Inputs!$B$38)*_xlfn.NORM.S.INV(RAND())</f>
        <v>-7.6423124747906052E-2</v>
      </c>
      <c r="AS995" s="24">
        <f ca="1">SQRT(Inputs!$B$38)*L995+SQRT(1-Inputs!$B$38)*_xlfn.NORM.S.INV(RAND())</f>
        <v>0.72883243850881763</v>
      </c>
      <c r="AT995" s="24">
        <f ca="1">SQRT(Inputs!$B$38)*M995+SQRT(1-Inputs!$B$38)*_xlfn.NORM.S.INV(RAND())</f>
        <v>0.9239989815587959</v>
      </c>
      <c r="AU995" s="15">
        <f ca="1">Inputs!$B$6*EXP($B$8-0.5*C$5^2+C$5*N995)</f>
        <v>5160.5804651852914</v>
      </c>
      <c r="AV995" s="15">
        <f t="shared" ca="1" si="547"/>
        <v>4641.166707623137</v>
      </c>
      <c r="AW995" s="15">
        <f t="shared" ca="1" si="548"/>
        <v>5496.7846322800597</v>
      </c>
      <c r="AX995" s="15">
        <f t="shared" ca="1" si="549"/>
        <v>6251.7270882199518</v>
      </c>
      <c r="AY995" s="15">
        <f t="shared" ca="1" si="550"/>
        <v>8212.5381448972294</v>
      </c>
      <c r="AZ995" s="15">
        <f t="shared" ca="1" si="551"/>
        <v>10022.308620349562</v>
      </c>
      <c r="BA995" s="15">
        <f t="shared" ca="1" si="552"/>
        <v>12413.834724113771</v>
      </c>
      <c r="BB995" s="15">
        <f t="shared" ca="1" si="553"/>
        <v>13729.695485230099</v>
      </c>
      <c r="BC995" s="15">
        <f t="shared" ca="1" si="554"/>
        <v>17453.338426320206</v>
      </c>
      <c r="BD995" s="15">
        <f t="shared" ca="1" si="555"/>
        <v>22603.692795460276</v>
      </c>
      <c r="BE995" s="15">
        <f t="shared" ca="1" si="556"/>
        <v>29800.4982811597</v>
      </c>
      <c r="BF995" s="15">
        <f ca="1">Inputs!$B$13*EXP($B$9-0.5*C$6^2+C$6*Y995)</f>
        <v>19060.756803238026</v>
      </c>
      <c r="BG995" s="15">
        <f t="shared" ca="1" si="557"/>
        <v>23448.214139410135</v>
      </c>
      <c r="BH995" s="15">
        <f t="shared" ca="1" si="558"/>
        <v>28841.13490181421</v>
      </c>
      <c r="BI995" s="15">
        <f t="shared" ca="1" si="559"/>
        <v>33407.651622955505</v>
      </c>
      <c r="BJ995" s="15">
        <f t="shared" ca="1" si="560"/>
        <v>40555.674713535453</v>
      </c>
      <c r="BK995" s="15">
        <f t="shared" ca="1" si="561"/>
        <v>59878.281664358161</v>
      </c>
      <c r="BL995" s="15">
        <f t="shared" ca="1" si="562"/>
        <v>79996.533708862611</v>
      </c>
      <c r="BM995" s="15">
        <f t="shared" ca="1" si="563"/>
        <v>88788.045006590313</v>
      </c>
      <c r="BN995" s="15">
        <f t="shared" ca="1" si="564"/>
        <v>126207.02878698779</v>
      </c>
      <c r="BO995" s="15">
        <f t="shared" ca="1" si="565"/>
        <v>127854.63448012156</v>
      </c>
      <c r="BP995" s="15">
        <f t="shared" ca="1" si="566"/>
        <v>155543.18456019228</v>
      </c>
      <c r="BQ995" s="15">
        <f ca="1">Inputs!$B$20*EXP($B$10-0.5*C$7^2+C$7*AJ995)</f>
        <v>4731.4325844783934</v>
      </c>
      <c r="BR995" s="15">
        <f t="shared" ca="1" si="567"/>
        <v>9437.9361186121023</v>
      </c>
      <c r="BS995" s="15">
        <f t="shared" ca="1" si="568"/>
        <v>21935.47151124142</v>
      </c>
      <c r="BT995" s="15">
        <f t="shared" ca="1" si="569"/>
        <v>26127.704119960064</v>
      </c>
      <c r="BU995" s="15">
        <f t="shared" ca="1" si="570"/>
        <v>32226.118612333074</v>
      </c>
      <c r="BV995" s="15">
        <f t="shared" ca="1" si="571"/>
        <v>46095.899666574311</v>
      </c>
      <c r="BW995" s="15">
        <f t="shared" ca="1" si="572"/>
        <v>94907.502808334975</v>
      </c>
      <c r="BX995" s="15">
        <f t="shared" ca="1" si="573"/>
        <v>123481.46997250688</v>
      </c>
      <c r="BY995" s="15">
        <f t="shared" ca="1" si="574"/>
        <v>170507.10147783265</v>
      </c>
      <c r="BZ995" s="15">
        <f t="shared" ca="1" si="575"/>
        <v>273547.04340355226</v>
      </c>
      <c r="CA995" s="15">
        <f t="shared" ca="1" si="576"/>
        <v>452817.97606086102</v>
      </c>
      <c r="CB995" s="15">
        <f ca="1">(AU995*DCF!C$10-DCF!C$5*MAX(AU995*DCF!C$10,0)-MAX(AU995-Inputs!$B$6,0)/Inputs!$B$10)*DCF!C$6</f>
        <v>1041.6600965874404</v>
      </c>
      <c r="CC995" s="15">
        <f ca="1">(AV995*DCF!D$10-DCF!D$5*MAX(AV995*DCF!D$10,0)-MAX(AV995-AU995,0)/Inputs!$B$10)*DCF!D$6</f>
        <v>1131.2529421108031</v>
      </c>
      <c r="CD995" s="15">
        <f ca="1">(AW995*DCF!E$10-DCF!E$5*MAX(AW995*DCF!E$10,0)-MAX(AW995-AV995,0)/Inputs!$B$10)*DCF!E$6</f>
        <v>1076.3994809403027</v>
      </c>
      <c r="CE995" s="15">
        <f ca="1">(AX995*DCF!F$10-DCF!F$5*MAX(AX995*DCF!F$10,0)-MAX(AX995-AW995,0)/Inputs!$B$10)*DCF!F$6</f>
        <v>1207.6572522233489</v>
      </c>
      <c r="CF995" s="15">
        <f ca="1">(AY995*DCF!G$10-DCF!G$5*MAX(AY995*DCF!G$10,0)-MAX(AY995-AX995,0)/Inputs!$B$10)*DCF!G$6</f>
        <v>1315.208344421013</v>
      </c>
      <c r="CG995" s="15">
        <f ca="1">(AZ995*DCF!H$10-DCF!H$5*MAX(AZ995*DCF!H$10,0)-MAX(AZ995-AY995,0)/Inputs!$B$10)*DCF!H$6</f>
        <v>1624.481215119481</v>
      </c>
      <c r="CH995" s="15">
        <f ca="1">(BA995*DCF!I$10-DCF!I$5*MAX(BA995*DCF!I$10,0)-MAX(BA995-AZ995,0)/Inputs!$B$10)*DCF!I$6</f>
        <v>1875.2606735065938</v>
      </c>
      <c r="CI995" s="15">
        <f ca="1">(BB995*DCF!J$10-DCF!J$5*MAX(BB995*DCF!J$10,0)-MAX(BB995-BA995,0)/Inputs!$B$10)*DCF!J$6</f>
        <v>2156.6505879099436</v>
      </c>
      <c r="CJ995" s="15">
        <f ca="1">(BC995*DCF!K$10-DCF!K$5*MAX(BC995*DCF!K$10,0)-MAX(BC995-BB995,0)/Inputs!$B$10)*DCF!K$6</f>
        <v>2288.4538569176848</v>
      </c>
      <c r="CK995" s="15">
        <f ca="1">(BD995*DCF!L$10-DCF!L$5*MAX(BD995*DCF!L$10,0)-MAX(BD995-BC995,0)/Inputs!$B$10)*DCF!L$6</f>
        <v>2743.0424932016258</v>
      </c>
      <c r="CL995" s="15">
        <f ca="1">(BE995*DCF!M$10-DCF!M$5*MAX(BE995*DCF!M$10,0)-MAX(BE995-BD995,0)/Inputs!$B$10)*DCF!M$6</f>
        <v>3345.5004360382377</v>
      </c>
      <c r="CM995" s="15">
        <f ca="1">(BF995*DCF!C$28-DCF!C$5*MAX(BF995*DCF!C$28,0)-MAX(BF995-Inputs!$B$13,0)/Inputs!$B$17)*DCF!C$6</f>
        <v>4044.9877648654574</v>
      </c>
      <c r="CN995" s="15">
        <f ca="1">(BG995*DCF!D$28-DCF!D$5*MAX(BG995*DCF!D$28,0)-MAX(BG995-BF995,0)/Inputs!$B$17)*DCF!D$6</f>
        <v>5969.9940561497961</v>
      </c>
      <c r="CO995" s="15">
        <f ca="1">(BH995*DCF!E$28-DCF!E$5*MAX(BH995*DCF!E$28,0)-MAX(BH995-BG995,0)/Inputs!$B$17)*DCF!E$6</f>
        <v>7105.4525123415478</v>
      </c>
      <c r="CP995" s="15">
        <f ca="1">(BI995*DCF!F$28-DCF!F$5*MAX(BI995*DCF!F$28,0)-MAX(BI995-BH995,0)/Inputs!$B$17)*DCF!F$6</f>
        <v>8237.8908808886863</v>
      </c>
      <c r="CQ995" s="15">
        <f ca="1">(BJ995*DCF!G$28-DCF!G$5*MAX(BJ995*DCF!G$28,0)-MAX(BJ995-BI995,0)/Inputs!$B$17)*DCF!G$6</f>
        <v>9320.2506294546165</v>
      </c>
      <c r="CR995" s="15">
        <f ca="1">(BK995*DCF!H$28-DCF!H$5*MAX(BK995*DCF!H$28,0)-MAX(BK995-BJ995,0)/Inputs!$B$17)*DCF!H$6</f>
        <v>11806.368817206077</v>
      </c>
      <c r="CS995" s="15">
        <f ca="1">(BL995*DCF!I$28-DCF!I$5*MAX(BL995*DCF!I$28,0)-MAX(BL995-BK995,0)/Inputs!$B$17)*DCF!I$6</f>
        <v>15923.841920724853</v>
      </c>
      <c r="CT995" s="15">
        <f ca="1">(BM995*DCF!J$28-DCF!J$5*MAX(BM995*DCF!J$28,0)-MAX(BM995-BL995,0)/Inputs!$B$17)*DCF!J$6</f>
        <v>18641.422320645834</v>
      </c>
      <c r="CU995" s="15">
        <f ca="1">(BN995*DCF!K$28-DCF!K$5*MAX(BN995*DCF!K$28,0)-MAX(BN995-BM995,0)/Inputs!$B$17)*DCF!K$6</f>
        <v>22069.481271986882</v>
      </c>
      <c r="CV995" s="15">
        <f ca="1">(BO995*DCF!L$28-DCF!L$5*MAX(BO995*DCF!L$28,0)-MAX(BO995-BN995,0)/Inputs!$B$17)*DCF!L$6</f>
        <v>25323.253899857042</v>
      </c>
      <c r="CW995" s="15">
        <f ca="1">(BP995*DCF!M$28-DCF!M$5*MAX(BP995*DCF!M$28,0)-MAX(BP995-BO995,0)/Inputs!$B$17)*DCF!M$6</f>
        <v>26371.308680238508</v>
      </c>
      <c r="CX995" s="15">
        <f ca="1">(BQ995*DCF!C$46-DCF!C$5*MAX(BQ995*DCF!C$46,0)-MAX(BQ995-Inputs!$B$20,0)/Inputs!$B$24)*DCF!C$6</f>
        <v>-1799.6068714630901</v>
      </c>
      <c r="CY995" s="15">
        <f ca="1">(BR995*DCF!D$46-DCF!D$5*MAX(BR995*DCF!D$46,0)-MAX(BR995-BQ995,0)/Inputs!$B$24)*DCF!D$6</f>
        <v>-3619.0615904201522</v>
      </c>
      <c r="CZ995" s="15">
        <f ca="1">(BS995*DCF!E$46-DCF!E$5*MAX(BS995*DCF!E$46,0)-MAX(BS995-BR995,0)/Inputs!$B$24)*DCF!E$6</f>
        <v>-7520.0920987925756</v>
      </c>
      <c r="DA995" s="15">
        <f ca="1">(BT995*DCF!F$46-DCF!F$5*MAX(BT995*DCF!F$46,0)-MAX(BT995-BS995,0)/Inputs!$B$24)*DCF!F$6</f>
        <v>-3429.3090253789783</v>
      </c>
      <c r="DB995" s="15">
        <f ca="1">(BU995*DCF!G$46-DCF!G$5*MAX(BU995*DCF!G$46,0)-MAX(BU995-BT995,0)/Inputs!$B$24)*DCF!G$6</f>
        <v>-3135.4091043589965</v>
      </c>
      <c r="DC995" s="15">
        <f ca="1">(BV995*DCF!H$46-DCF!H$5*MAX(BV995*DCF!H$46,0)-MAX(BV995-BU995,0)/Inputs!$B$24)*DCF!H$6</f>
        <v>-4309.9494810469996</v>
      </c>
      <c r="DD995" s="15">
        <f ca="1">(BW995*DCF!I$46-DCF!I$5*MAX(BW995*DCF!I$46,0)-MAX(BW995-BV995,0)/Inputs!$B$24)*DCF!I$6</f>
        <v>-11819.997397705303</v>
      </c>
      <c r="DE995" s="15">
        <f ca="1">(BX995*DCF!J$46-DCF!J$5*MAX(BX995*DCF!J$46,0)-MAX(BX995-BW995,0)/Inputs!$B$24)*DCF!J$6</f>
        <v>-2397.6431615064171</v>
      </c>
      <c r="DF995" s="15">
        <f ca="1">(BY995*DCF!K$46-DCF!K$5*MAX(BY995*DCF!K$46,0)-MAX(BY995-BX995,0)/Inputs!$B$24)*DCF!K$6</f>
        <v>-1780.0929364654537</v>
      </c>
      <c r="DG995" s="15">
        <f ca="1">(BZ995*DCF!L$46-DCF!L$5*MAX(BZ995*DCF!L$46,0)-MAX(BZ995-BY995,0)/Inputs!$B$24)*DCF!L$6</f>
        <v>-4409.2385356646055</v>
      </c>
      <c r="DH995" s="15">
        <f ca="1">(CA995*DCF!M$46-DCF!M$5*MAX(CA995*DCF!M$46,0)-MAX(CA995-BZ995,0)/Inputs!$B$24)*DCF!M$6</f>
        <v>-1978.5479258088665</v>
      </c>
      <c r="DI995" s="15">
        <f ca="1">SUM(CB995:CL995)+BE995*DCF!M$10*(1+Inputs!$B$30)*(1-Inputs!$B$33)*(1-Inputs!$B$30/Inputs!$B$31)/(Inputs!$B$29-Inputs!$B$30)*DCF!M$6</f>
        <v>102740.74816623755</v>
      </c>
      <c r="DJ995" s="15">
        <f ca="1">SUM(CM995:CW995)+BP995*DCF!M$28*(1+Inputs!$B$30)*(1-Inputs!$B$33)*(1-Inputs!$B$30/Inputs!$B$31)/(Inputs!$B$29-Inputs!$B$30)*DCF!M$6</f>
        <v>731985.90538995422</v>
      </c>
      <c r="DK995" s="15">
        <f ca="1">SUM(CX995:DH995)+CA995*DCF!M$46*(1+Inputs!$B$30)*(1-Inputs!$B$33)*(1-Inputs!$B$30/Inputs!$B$31)/(Inputs!$B$29-Inputs!$B$30)*DCF!M$6</f>
        <v>653911.28257984063</v>
      </c>
      <c r="DM995" s="15">
        <f ca="1">DI995+DJ995+DK995+Inputs!$B$34+Inputs!$B$36-Inputs!$B$35</f>
        <v>1565488.9361360325</v>
      </c>
    </row>
    <row r="996" spans="1:117" x14ac:dyDescent="0.75">
      <c r="A996" s="11">
        <v>983</v>
      </c>
      <c r="C996" s="24">
        <f t="shared" ca="1" si="578"/>
        <v>3.4151670222862598E-2</v>
      </c>
      <c r="D996" s="24">
        <f t="shared" ca="1" si="578"/>
        <v>1.2854089152995367</v>
      </c>
      <c r="E996" s="24">
        <f t="shared" ca="1" si="578"/>
        <v>-0.44422289929140885</v>
      </c>
      <c r="F996" s="24">
        <f t="shared" ca="1" si="578"/>
        <v>-1.3342106623318362</v>
      </c>
      <c r="G996" s="24">
        <f t="shared" ca="1" si="578"/>
        <v>-5.8843804253349397E-2</v>
      </c>
      <c r="H996" s="24">
        <f t="shared" ca="1" si="578"/>
        <v>-1.0757148199250626</v>
      </c>
      <c r="I996" s="24">
        <f t="shared" ca="1" si="578"/>
        <v>0.82046007775730068</v>
      </c>
      <c r="J996" s="24">
        <f t="shared" ca="1" si="578"/>
        <v>-0.12887646744131945</v>
      </c>
      <c r="K996" s="24">
        <f t="shared" ca="1" si="578"/>
        <v>1.0922721955361971</v>
      </c>
      <c r="L996" s="24">
        <f t="shared" ca="1" si="578"/>
        <v>-0.5493612599438259</v>
      </c>
      <c r="M996" s="24">
        <f t="shared" ca="1" si="578"/>
        <v>-1.1262601680442295</v>
      </c>
      <c r="N996" s="24">
        <f ca="1">SQRT(Inputs!$B$38)*C996+SQRT(1-Inputs!$B$38)*_xlfn.NORM.S.INV(RAND())</f>
        <v>-0.23377009003709087</v>
      </c>
      <c r="O996" s="24">
        <f ca="1">SQRT(Inputs!$B$38)*D996+SQRT(1-Inputs!$B$38)*_xlfn.NORM.S.INV(RAND())</f>
        <v>-2.9735883164234145E-2</v>
      </c>
      <c r="P996" s="24">
        <f ca="1">SQRT(Inputs!$B$38)*E996+SQRT(1-Inputs!$B$38)*_xlfn.NORM.S.INV(RAND())</f>
        <v>0.30666384807246538</v>
      </c>
      <c r="Q996" s="24">
        <f ca="1">SQRT(Inputs!$B$38)*F996+SQRT(1-Inputs!$B$38)*_xlfn.NORM.S.INV(RAND())</f>
        <v>-1.1868668599511136</v>
      </c>
      <c r="R996" s="24">
        <f ca="1">SQRT(Inputs!$B$38)*G996+SQRT(1-Inputs!$B$38)*_xlfn.NORM.S.INV(RAND())</f>
        <v>-1.2319735564929248</v>
      </c>
      <c r="S996" s="24">
        <f ca="1">SQRT(Inputs!$B$38)*H996+SQRT(1-Inputs!$B$38)*_xlfn.NORM.S.INV(RAND())</f>
        <v>-1.8912716269413095</v>
      </c>
      <c r="T996" s="24">
        <f ca="1">SQRT(Inputs!$B$38)*I996+SQRT(1-Inputs!$B$38)*_xlfn.NORM.S.INV(RAND())</f>
        <v>0.37337002036116351</v>
      </c>
      <c r="U996" s="24">
        <f ca="1">SQRT(Inputs!$B$38)*J996+SQRT(1-Inputs!$B$38)*_xlfn.NORM.S.INV(RAND())</f>
        <v>-0.4312534670400977</v>
      </c>
      <c r="V996" s="24">
        <f ca="1">SQRT(Inputs!$B$38)*K996+SQRT(1-Inputs!$B$38)*_xlfn.NORM.S.INV(RAND())</f>
        <v>2.7348297593408804</v>
      </c>
      <c r="W996" s="24">
        <f ca="1">SQRT(Inputs!$B$38)*L996+SQRT(1-Inputs!$B$38)*_xlfn.NORM.S.INV(RAND())</f>
        <v>-0.9126474775884601</v>
      </c>
      <c r="X996" s="24">
        <f ca="1">SQRT(Inputs!$B$38)*M996+SQRT(1-Inputs!$B$38)*_xlfn.NORM.S.INV(RAND())</f>
        <v>-0.20649811085248604</v>
      </c>
      <c r="Y996" s="24">
        <f ca="1">SQRT(Inputs!$B$38)*C996+SQRT(1-Inputs!$B$38)*_xlfn.NORM.S.INV(RAND())</f>
        <v>1.0994084994119995</v>
      </c>
      <c r="Z996" s="24">
        <f ca="1">SQRT(Inputs!$B$38)*D996+SQRT(1-Inputs!$B$38)*_xlfn.NORM.S.INV(RAND())</f>
        <v>-0.87840897619399261</v>
      </c>
      <c r="AA996" s="24">
        <f ca="1">SQRT(Inputs!$B$38)*E996+SQRT(1-Inputs!$B$38)*_xlfn.NORM.S.INV(RAND())</f>
        <v>-0.95821768418221287</v>
      </c>
      <c r="AB996" s="24">
        <f ca="1">SQRT(Inputs!$B$38)*F996+SQRT(1-Inputs!$B$38)*_xlfn.NORM.S.INV(RAND())</f>
        <v>-0.96113859140492741</v>
      </c>
      <c r="AC996" s="24">
        <f ca="1">SQRT(Inputs!$B$38)*G996+SQRT(1-Inputs!$B$38)*_xlfn.NORM.S.INV(RAND())</f>
        <v>-1.3535012860337989</v>
      </c>
      <c r="AD996" s="24">
        <f ca="1">SQRT(Inputs!$B$38)*H996+SQRT(1-Inputs!$B$38)*_xlfn.NORM.S.INV(RAND())</f>
        <v>-0.85688441084799438</v>
      </c>
      <c r="AE996" s="24">
        <f ca="1">SQRT(Inputs!$B$38)*I996+SQRT(1-Inputs!$B$38)*_xlfn.NORM.S.INV(RAND())</f>
        <v>0.91706754740727781</v>
      </c>
      <c r="AF996" s="24">
        <f ca="1">SQRT(Inputs!$B$38)*J996+SQRT(1-Inputs!$B$38)*_xlfn.NORM.S.INV(RAND())</f>
        <v>-1.3423976980572045</v>
      </c>
      <c r="AG996" s="24">
        <f ca="1">SQRT(Inputs!$B$38)*K996+SQRT(1-Inputs!$B$38)*_xlfn.NORM.S.INV(RAND())</f>
        <v>0.5905062941534398</v>
      </c>
      <c r="AH996" s="24">
        <f ca="1">SQRT(Inputs!$B$38)*L996+SQRT(1-Inputs!$B$38)*_xlfn.NORM.S.INV(RAND())</f>
        <v>-0.30882130970067795</v>
      </c>
      <c r="AI996" s="24">
        <f ca="1">SQRT(Inputs!$B$38)*M996+SQRT(1-Inputs!$B$38)*_xlfn.NORM.S.INV(RAND())</f>
        <v>-0.9523428180136807</v>
      </c>
      <c r="AJ996" s="24">
        <f ca="1">SQRT(Inputs!$B$38)*C996+SQRT(1-Inputs!$B$38)*_xlfn.NORM.S.INV(RAND())</f>
        <v>0.10440317285062221</v>
      </c>
      <c r="AK996" s="24">
        <f ca="1">SQRT(Inputs!$B$38)*D996+SQRT(1-Inputs!$B$38)*_xlfn.NORM.S.INV(RAND())</f>
        <v>1.236095327332503</v>
      </c>
      <c r="AL996" s="24">
        <f ca="1">SQRT(Inputs!$B$38)*E996+SQRT(1-Inputs!$B$38)*_xlfn.NORM.S.INV(RAND())</f>
        <v>7.8652002665840937E-2</v>
      </c>
      <c r="AM996" s="24">
        <f ca="1">SQRT(Inputs!$B$38)*F996+SQRT(1-Inputs!$B$38)*_xlfn.NORM.S.INV(RAND())</f>
        <v>-0.12972566947000652</v>
      </c>
      <c r="AN996" s="24">
        <f ca="1">SQRT(Inputs!$B$38)*G996+SQRT(1-Inputs!$B$38)*_xlfn.NORM.S.INV(RAND())</f>
        <v>0.4182231247028762</v>
      </c>
      <c r="AO996" s="24">
        <f ca="1">SQRT(Inputs!$B$38)*H996+SQRT(1-Inputs!$B$38)*_xlfn.NORM.S.INV(RAND())</f>
        <v>-0.56654772725872904</v>
      </c>
      <c r="AP996" s="24">
        <f ca="1">SQRT(Inputs!$B$38)*I996+SQRT(1-Inputs!$B$38)*_xlfn.NORM.S.INV(RAND())</f>
        <v>0.89014736866217992</v>
      </c>
      <c r="AQ996" s="24">
        <f ca="1">SQRT(Inputs!$B$38)*J996+SQRT(1-Inputs!$B$38)*_xlfn.NORM.S.INV(RAND())</f>
        <v>-1.2721360262345809</v>
      </c>
      <c r="AR996" s="24">
        <f ca="1">SQRT(Inputs!$B$38)*K996+SQRT(1-Inputs!$B$38)*_xlfn.NORM.S.INV(RAND())</f>
        <v>0.41728384137609953</v>
      </c>
      <c r="AS996" s="24">
        <f ca="1">SQRT(Inputs!$B$38)*L996+SQRT(1-Inputs!$B$38)*_xlfn.NORM.S.INV(RAND())</f>
        <v>-4.9053501045649206E-2</v>
      </c>
      <c r="AT996" s="24">
        <f ca="1">SQRT(Inputs!$B$38)*M996+SQRT(1-Inputs!$B$38)*_xlfn.NORM.S.INV(RAND())</f>
        <v>-1.7503582888653975</v>
      </c>
      <c r="AU996" s="15">
        <f ca="1">Inputs!$B$6*EXP($B$8-0.5*C$5^2+C$5*N996)</f>
        <v>4777.9713555603885</v>
      </c>
      <c r="AV996" s="15">
        <f t="shared" ca="1" si="547"/>
        <v>5790.5472827554231</v>
      </c>
      <c r="AW996" s="15">
        <f t="shared" ca="1" si="548"/>
        <v>7358.7170873610057</v>
      </c>
      <c r="AX996" s="15">
        <f t="shared" ca="1" si="549"/>
        <v>7746.1416443864464</v>
      </c>
      <c r="AY996" s="15">
        <f t="shared" ca="1" si="550"/>
        <v>8197.9783673635829</v>
      </c>
      <c r="AZ996" s="15">
        <f t="shared" ca="1" si="551"/>
        <v>8141.3074705860608</v>
      </c>
      <c r="BA996" s="15">
        <f t="shared" ca="1" si="552"/>
        <v>10359.90269126752</v>
      </c>
      <c r="BB996" s="15">
        <f t="shared" ca="1" si="553"/>
        <v>12147.322963089595</v>
      </c>
      <c r="BC996" s="15">
        <f t="shared" ca="1" si="554"/>
        <v>19372.115819274593</v>
      </c>
      <c r="BD996" s="15">
        <f t="shared" ca="1" si="555"/>
        <v>21790.833312856623</v>
      </c>
      <c r="BE996" s="15">
        <f t="shared" ca="1" si="556"/>
        <v>26204.358530861988</v>
      </c>
      <c r="BF996" s="15">
        <f ca="1">Inputs!$B$13*EXP($B$9-0.5*C$6^2+C$6*Y996)</f>
        <v>17199.307957209527</v>
      </c>
      <c r="BG996" s="15">
        <f t="shared" ca="1" si="557"/>
        <v>17888.965952278741</v>
      </c>
      <c r="BH996" s="15">
        <f t="shared" ca="1" si="558"/>
        <v>18645.315577623271</v>
      </c>
      <c r="BI996" s="15">
        <f t="shared" ca="1" si="559"/>
        <v>19685.927891024934</v>
      </c>
      <c r="BJ996" s="15">
        <f t="shared" ca="1" si="560"/>
        <v>19856.007385628753</v>
      </c>
      <c r="BK996" s="15">
        <f t="shared" ca="1" si="561"/>
        <v>21686.125892460364</v>
      </c>
      <c r="BL996" s="15">
        <f t="shared" ca="1" si="562"/>
        <v>30000.458217743901</v>
      </c>
      <c r="BM996" s="15">
        <f t="shared" ca="1" si="563"/>
        <v>31212.737377488276</v>
      </c>
      <c r="BN996" s="15">
        <f t="shared" ca="1" si="564"/>
        <v>41202.644802490722</v>
      </c>
      <c r="BO996" s="15">
        <f t="shared" ca="1" si="565"/>
        <v>48908.038181140269</v>
      </c>
      <c r="BP996" s="15">
        <f t="shared" ca="1" si="566"/>
        <v>54039.724071752207</v>
      </c>
      <c r="BQ996" s="15">
        <f ca="1">Inputs!$B$20*EXP($B$10-0.5*C$7^2+C$7*AJ996)</f>
        <v>4451.3321222933046</v>
      </c>
      <c r="BR996" s="15">
        <f t="shared" ca="1" si="567"/>
        <v>8943.6527568697402</v>
      </c>
      <c r="BS996" s="15">
        <f t="shared" ca="1" si="568"/>
        <v>12527.17732759094</v>
      </c>
      <c r="BT996" s="15">
        <f t="shared" ca="1" si="569"/>
        <v>16694.347562975741</v>
      </c>
      <c r="BU996" s="15">
        <f t="shared" ca="1" si="570"/>
        <v>25600.270751055588</v>
      </c>
      <c r="BV996" s="15">
        <f t="shared" ca="1" si="571"/>
        <v>31349.266695032708</v>
      </c>
      <c r="BW996" s="15">
        <f t="shared" ca="1" si="572"/>
        <v>52815.369671744731</v>
      </c>
      <c r="BX996" s="15">
        <f t="shared" ca="1" si="573"/>
        <v>57241.948228399393</v>
      </c>
      <c r="BY996" s="15">
        <f t="shared" ca="1" si="574"/>
        <v>86871.60126284002</v>
      </c>
      <c r="BZ996" s="15">
        <f t="shared" ca="1" si="575"/>
        <v>120798.76983857779</v>
      </c>
      <c r="CA996" s="15">
        <f t="shared" ca="1" si="576"/>
        <v>124326.02101955336</v>
      </c>
      <c r="CB996" s="15">
        <f ca="1">(AU996*DCF!C$10-DCF!C$5*MAX(AU996*DCF!C$10,0)-MAX(AU996-Inputs!$B$6,0)/Inputs!$B$10)*DCF!C$6</f>
        <v>1044.3881677356283</v>
      </c>
      <c r="CC996" s="15">
        <f ca="1">(AV996*DCF!D$10-DCF!D$5*MAX(AV996*DCF!D$10,0)-MAX(AV996-AU996,0)/Inputs!$B$10)*DCF!D$6</f>
        <v>1164.5165316496141</v>
      </c>
      <c r="CD996" s="15">
        <f ca="1">(AW996*DCF!E$10-DCF!E$5*MAX(AW996*DCF!E$10,0)-MAX(AW996-AV996,0)/Inputs!$B$10)*DCF!E$6</f>
        <v>1345.7938540153414</v>
      </c>
      <c r="CE996" s="15">
        <f ca="1">(AX996*DCF!F$10-DCF!F$5*MAX(AX996*DCF!F$10,0)-MAX(AX996-AW996,0)/Inputs!$B$10)*DCF!F$6</f>
        <v>1610.3569311378208</v>
      </c>
      <c r="CF996" s="15">
        <f ca="1">(AY996*DCF!G$10-DCF!G$5*MAX(AY996*DCF!G$10,0)-MAX(AY996-AX996,0)/Inputs!$B$10)*DCF!G$6</f>
        <v>1602.2593941578855</v>
      </c>
      <c r="CG996" s="15">
        <f ca="1">(AZ996*DCF!H$10-DCF!H$5*MAX(AZ996*DCF!H$10,0)-MAX(AZ996-AY996,0)/Inputs!$B$10)*DCF!H$6</f>
        <v>1580.6406850271051</v>
      </c>
      <c r="CH996" s="15">
        <f ca="1">(BA996*DCF!I$10-DCF!I$5*MAX(BA996*DCF!I$10,0)-MAX(BA996-AZ996,0)/Inputs!$B$10)*DCF!I$6</f>
        <v>1528.4489425508027</v>
      </c>
      <c r="CI996" s="15">
        <f ca="1">(BB996*DCF!J$10-DCF!J$5*MAX(BB996*DCF!J$10,0)-MAX(BB996-BA996,0)/Inputs!$B$10)*DCF!J$6</f>
        <v>1813.6547183226662</v>
      </c>
      <c r="CJ996" s="15">
        <f ca="1">(BC996*DCF!K$10-DCF!K$5*MAX(BC996*DCF!K$10,0)-MAX(BC996-BB996,0)/Inputs!$B$10)*DCF!K$6</f>
        <v>2107.2385106208753</v>
      </c>
      <c r="CK996" s="15">
        <f ca="1">(BD996*DCF!L$10-DCF!L$5*MAX(BD996*DCF!L$10,0)-MAX(BD996-BC996,0)/Inputs!$B$10)*DCF!L$6</f>
        <v>2973.6927029831995</v>
      </c>
      <c r="CL996" s="15">
        <f ca="1">(BE996*DCF!M$10-DCF!M$5*MAX(BE996*DCF!M$10,0)-MAX(BE996-BD996,0)/Inputs!$B$10)*DCF!M$6</f>
        <v>3170.5311716995561</v>
      </c>
      <c r="CM996" s="15">
        <f ca="1">(BF996*DCF!C$28-DCF!C$5*MAX(BF996*DCF!C$28,0)-MAX(BF996-Inputs!$B$13,0)/Inputs!$B$17)*DCF!C$6</f>
        <v>3906.7815920742278</v>
      </c>
      <c r="CN996" s="15">
        <f ca="1">(BG996*DCF!D$28-DCF!D$5*MAX(BG996*DCF!D$28,0)-MAX(BG996-BF996,0)/Inputs!$B$17)*DCF!D$6</f>
        <v>5121.5773897571971</v>
      </c>
      <c r="CO996" s="15">
        <f ca="1">(BH996*DCF!E$28-DCF!E$5*MAX(BH996*DCF!E$28,0)-MAX(BH996-BG996,0)/Inputs!$B$17)*DCF!E$6</f>
        <v>5131.6192781727223</v>
      </c>
      <c r="CP996" s="15">
        <f ca="1">(BI996*DCF!F$28-DCF!F$5*MAX(BI996*DCF!F$28,0)-MAX(BI996-BH996,0)/Inputs!$B$17)*DCF!F$6</f>
        <v>5154.7509583068295</v>
      </c>
      <c r="CQ996" s="15">
        <f ca="1">(BJ996*DCF!G$28-DCF!G$5*MAX(BJ996*DCF!G$28,0)-MAX(BJ996-BI996,0)/Inputs!$B$17)*DCF!G$6</f>
        <v>5123.1860724832031</v>
      </c>
      <c r="CR996" s="15">
        <f ca="1">(BK996*DCF!H$28-DCF!H$5*MAX(BK996*DCF!H$28,0)-MAX(BK996-BJ996,0)/Inputs!$B$17)*DCF!H$6</f>
        <v>5078.8691339999359</v>
      </c>
      <c r="CS996" s="15">
        <f ca="1">(BL996*DCF!I$28-DCF!I$5*MAX(BL996*DCF!I$28,0)-MAX(BL996-BK996,0)/Inputs!$B$17)*DCF!I$6</f>
        <v>5861.3372811741092</v>
      </c>
      <c r="CT996" s="15">
        <f ca="1">(BM996*DCF!J$28-DCF!J$5*MAX(BM996*DCF!J$28,0)-MAX(BM996-BL996,0)/Inputs!$B$17)*DCF!J$6</f>
        <v>6802.29329128278</v>
      </c>
      <c r="CU996" s="15">
        <f ca="1">(BN996*DCF!K$28-DCF!K$5*MAX(BN996*DCF!K$28,0)-MAX(BN996-BM996,0)/Inputs!$B$17)*DCF!K$6</f>
        <v>7477.6771428993043</v>
      </c>
      <c r="CV996" s="15">
        <f ca="1">(BO996*DCF!L$28-DCF!L$5*MAX(BO996*DCF!L$28,0)-MAX(BO996-BN996,0)/Inputs!$B$17)*DCF!L$6</f>
        <v>8886.3020812484192</v>
      </c>
      <c r="CW996" s="15">
        <f ca="1">(BP996*DCF!M$28-DCF!M$5*MAX(BP996*DCF!M$28,0)-MAX(BP996-BO996,0)/Inputs!$B$17)*DCF!M$6</f>
        <v>9631.199986122152</v>
      </c>
      <c r="CX996" s="15">
        <f ca="1">(BQ996*DCF!C$46-DCF!C$5*MAX(BQ996*DCF!C$46,0)-MAX(BQ996-Inputs!$B$20,0)/Inputs!$B$24)*DCF!C$6</f>
        <v>-1605.5418861154535</v>
      </c>
      <c r="CY996" s="15">
        <f ca="1">(BR996*DCF!D$46-DCF!D$5*MAX(BR996*DCF!D$46,0)-MAX(BR996-BQ996,0)/Inputs!$B$24)*DCF!D$6</f>
        <v>-3443.3088820461285</v>
      </c>
      <c r="CZ996" s="15">
        <f ca="1">(BS996*DCF!E$46-DCF!E$5*MAX(BS996*DCF!E$46,0)-MAX(BS996-BR996,0)/Inputs!$B$24)*DCF!E$6</f>
        <v>-2893.8872633470264</v>
      </c>
      <c r="DA996" s="15">
        <f ca="1">(BT996*DCF!F$46-DCF!F$5*MAX(BT996*DCF!F$46,0)-MAX(BT996-BS996,0)/Inputs!$B$24)*DCF!F$6</f>
        <v>-2733.1863562566359</v>
      </c>
      <c r="DB996" s="15">
        <f ca="1">(BU996*DCF!G$46-DCF!G$5*MAX(BU996*DCF!G$46,0)-MAX(BU996-BT996,0)/Inputs!$B$24)*DCF!G$6</f>
        <v>-3856.9191290194863</v>
      </c>
      <c r="DC996" s="15">
        <f ca="1">(BV996*DCF!H$46-DCF!H$5*MAX(BV996*DCF!H$46,0)-MAX(BV996-BU996,0)/Inputs!$B$24)*DCF!H$6</f>
        <v>-1786.4652649083214</v>
      </c>
      <c r="DD996" s="15">
        <f ca="1">(BW996*DCF!I$46-DCF!I$5*MAX(BW996*DCF!I$46,0)-MAX(BW996-BV996,0)/Inputs!$B$24)*DCF!I$6</f>
        <v>-4942.2963044035287</v>
      </c>
      <c r="DE996" s="15">
        <f ca="1">(BX996*DCF!J$46-DCF!J$5*MAX(BX996*DCF!J$46,0)-MAX(BX996-BW996,0)/Inputs!$B$24)*DCF!J$6</f>
        <v>1227.2850755929153</v>
      </c>
      <c r="DF996" s="15">
        <f ca="1">(BY996*DCF!K$46-DCF!K$5*MAX(BY996*DCF!K$46,0)-MAX(BY996-BX996,0)/Inputs!$B$24)*DCF!K$6</f>
        <v>-2296.0802106484084</v>
      </c>
      <c r="DG996" s="15">
        <f ca="1">(BZ996*DCF!L$46-DCF!L$5*MAX(BZ996*DCF!L$46,0)-MAX(BZ996-BY996,0)/Inputs!$B$24)*DCF!L$6</f>
        <v>672.4297538728672</v>
      </c>
      <c r="DH996" s="15">
        <f ca="1">(CA996*DCF!M$46-DCF!M$5*MAX(CA996*DCF!M$46,0)-MAX(CA996-BZ996,0)/Inputs!$B$24)*DCF!M$6</f>
        <v>9009.2782790868678</v>
      </c>
      <c r="DI996" s="15">
        <f ca="1">SUM(CB996:CL996)+BE996*DCF!M$10*(1+Inputs!$B$30)*(1-Inputs!$B$33)*(1-Inputs!$B$30/Inputs!$B$31)/(Inputs!$B$29-Inputs!$B$30)*DCF!M$6</f>
        <v>92868.597918057887</v>
      </c>
      <c r="DJ996" s="15">
        <f ca="1">SUM(CM996:CW996)+BP996*DCF!M$28*(1+Inputs!$B$30)*(1-Inputs!$B$33)*(1-Inputs!$B$30/Inputs!$B$31)/(Inputs!$B$29-Inputs!$B$30)*DCF!M$6</f>
        <v>268699.94979826518</v>
      </c>
      <c r="DK996" s="15">
        <f ca="1">SUM(CX996:DH996)+CA996*DCF!M$46*(1+Inputs!$B$30)*(1-Inputs!$B$33)*(1-Inputs!$B$30/Inputs!$B$31)/(Inputs!$B$29-Inputs!$B$30)*DCF!M$6</f>
        <v>179574.06366672201</v>
      </c>
      <c r="DM996" s="15">
        <f ca="1">DI996+DJ996+DK996+Inputs!$B$34+Inputs!$B$36-Inputs!$B$35</f>
        <v>617993.61138304509</v>
      </c>
    </row>
    <row r="997" spans="1:117" x14ac:dyDescent="0.75">
      <c r="A997" s="11">
        <v>984</v>
      </c>
      <c r="C997" s="24">
        <f t="shared" ca="1" si="578"/>
        <v>-0.42930329570833958</v>
      </c>
      <c r="D997" s="24">
        <f t="shared" ca="1" si="578"/>
        <v>0.84327533542919098</v>
      </c>
      <c r="E997" s="24">
        <f t="shared" ca="1" si="578"/>
        <v>-5.2867540123114974E-2</v>
      </c>
      <c r="F997" s="24">
        <f t="shared" ca="1" si="578"/>
        <v>-0.56710922730012225</v>
      </c>
      <c r="G997" s="24">
        <f t="shared" ca="1" si="578"/>
        <v>0.31974357787676166</v>
      </c>
      <c r="H997" s="24">
        <f t="shared" ca="1" si="578"/>
        <v>-0.98114255726865807</v>
      </c>
      <c r="I997" s="24">
        <f t="shared" ca="1" si="578"/>
        <v>-0.9671228956232325</v>
      </c>
      <c r="J997" s="24">
        <f t="shared" ca="1" si="578"/>
        <v>0.23269867812945844</v>
      </c>
      <c r="K997" s="24">
        <f t="shared" ca="1" si="578"/>
        <v>0.76808420857720872</v>
      </c>
      <c r="L997" s="24">
        <f t="shared" ca="1" si="578"/>
        <v>-0.66229336322481658</v>
      </c>
      <c r="M997" s="24">
        <f t="shared" ca="1" si="578"/>
        <v>9.6081882410903353E-3</v>
      </c>
      <c r="N997" s="24">
        <f ca="1">SQRT(Inputs!$B$38)*C997+SQRT(1-Inputs!$B$38)*_xlfn.NORM.S.INV(RAND())</f>
        <v>-7.5311704813155189E-4</v>
      </c>
      <c r="O997" s="24">
        <f ca="1">SQRT(Inputs!$B$38)*D997+SQRT(1-Inputs!$B$38)*_xlfn.NORM.S.INV(RAND())</f>
        <v>1.0314607977057451</v>
      </c>
      <c r="P997" s="24">
        <f ca="1">SQRT(Inputs!$B$38)*E997+SQRT(1-Inputs!$B$38)*_xlfn.NORM.S.INV(RAND())</f>
        <v>-0.70300933030940271</v>
      </c>
      <c r="Q997" s="24">
        <f ca="1">SQRT(Inputs!$B$38)*F997+SQRT(1-Inputs!$B$38)*_xlfn.NORM.S.INV(RAND())</f>
        <v>-0.57574447918372362</v>
      </c>
      <c r="R997" s="24">
        <f ca="1">SQRT(Inputs!$B$38)*G997+SQRT(1-Inputs!$B$38)*_xlfn.NORM.S.INV(RAND())</f>
        <v>0.78235361841781803</v>
      </c>
      <c r="S997" s="24">
        <f ca="1">SQRT(Inputs!$B$38)*H997+SQRT(1-Inputs!$B$38)*_xlfn.NORM.S.INV(RAND())</f>
        <v>-1.8406918468758682</v>
      </c>
      <c r="T997" s="24">
        <f ca="1">SQRT(Inputs!$B$38)*I997+SQRT(1-Inputs!$B$38)*_xlfn.NORM.S.INV(RAND())</f>
        <v>-0.76541623286299587</v>
      </c>
      <c r="U997" s="24">
        <f ca="1">SQRT(Inputs!$B$38)*J997+SQRT(1-Inputs!$B$38)*_xlfn.NORM.S.INV(RAND())</f>
        <v>1.4816773978585634E-2</v>
      </c>
      <c r="V997" s="24">
        <f ca="1">SQRT(Inputs!$B$38)*K997+SQRT(1-Inputs!$B$38)*_xlfn.NORM.S.INV(RAND())</f>
        <v>0.69665136653347182</v>
      </c>
      <c r="W997" s="24">
        <f ca="1">SQRT(Inputs!$B$38)*L997+SQRT(1-Inputs!$B$38)*_xlfn.NORM.S.INV(RAND())</f>
        <v>-1.2784525093366137</v>
      </c>
      <c r="X997" s="24">
        <f ca="1">SQRT(Inputs!$B$38)*M997+SQRT(1-Inputs!$B$38)*_xlfn.NORM.S.INV(RAND())</f>
        <v>0.81689934465855818</v>
      </c>
      <c r="Y997" s="24">
        <f ca="1">SQRT(Inputs!$B$38)*C997+SQRT(1-Inputs!$B$38)*_xlfn.NORM.S.INV(RAND())</f>
        <v>-1.5202240140643495</v>
      </c>
      <c r="Z997" s="24">
        <f ca="1">SQRT(Inputs!$B$38)*D997+SQRT(1-Inputs!$B$38)*_xlfn.NORM.S.INV(RAND())</f>
        <v>0.99765702590831606</v>
      </c>
      <c r="AA997" s="24">
        <f ca="1">SQRT(Inputs!$B$38)*E997+SQRT(1-Inputs!$B$38)*_xlfn.NORM.S.INV(RAND())</f>
        <v>-0.47787468945381834</v>
      </c>
      <c r="AB997" s="24">
        <f ca="1">SQRT(Inputs!$B$38)*F997+SQRT(1-Inputs!$B$38)*_xlfn.NORM.S.INV(RAND())</f>
        <v>-0.68342691001169409</v>
      </c>
      <c r="AC997" s="24">
        <f ca="1">SQRT(Inputs!$B$38)*G997+SQRT(1-Inputs!$B$38)*_xlfn.NORM.S.INV(RAND())</f>
        <v>1.0073762471198209</v>
      </c>
      <c r="AD997" s="24">
        <f ca="1">SQRT(Inputs!$B$38)*H997+SQRT(1-Inputs!$B$38)*_xlfn.NORM.S.INV(RAND())</f>
        <v>-1.3195543036894875</v>
      </c>
      <c r="AE997" s="24">
        <f ca="1">SQRT(Inputs!$B$38)*I997+SQRT(1-Inputs!$B$38)*_xlfn.NORM.S.INV(RAND())</f>
        <v>-0.42726268158853881</v>
      </c>
      <c r="AF997" s="24">
        <f ca="1">SQRT(Inputs!$B$38)*J997+SQRT(1-Inputs!$B$38)*_xlfn.NORM.S.INV(RAND())</f>
        <v>-0.54703389864663787</v>
      </c>
      <c r="AG997" s="24">
        <f ca="1">SQRT(Inputs!$B$38)*K997+SQRT(1-Inputs!$B$38)*_xlfn.NORM.S.INV(RAND())</f>
        <v>0.58939327316290901</v>
      </c>
      <c r="AH997" s="24">
        <f ca="1">SQRT(Inputs!$B$38)*L997+SQRT(1-Inputs!$B$38)*_xlfn.NORM.S.INV(RAND())</f>
        <v>-0.240606478911777</v>
      </c>
      <c r="AI997" s="24">
        <f ca="1">SQRT(Inputs!$B$38)*M997+SQRT(1-Inputs!$B$38)*_xlfn.NORM.S.INV(RAND())</f>
        <v>-0.69053050605043043</v>
      </c>
      <c r="AJ997" s="24">
        <f ca="1">SQRT(Inputs!$B$38)*C997+SQRT(1-Inputs!$B$38)*_xlfn.NORM.S.INV(RAND())</f>
        <v>-1.2777739083054578</v>
      </c>
      <c r="AK997" s="24">
        <f ca="1">SQRT(Inputs!$B$38)*D997+SQRT(1-Inputs!$B$38)*_xlfn.NORM.S.INV(RAND())</f>
        <v>0.33705839951740779</v>
      </c>
      <c r="AL997" s="24">
        <f ca="1">SQRT(Inputs!$B$38)*E997+SQRT(1-Inputs!$B$38)*_xlfn.NORM.S.INV(RAND())</f>
        <v>0.37929239432483847</v>
      </c>
      <c r="AM997" s="24">
        <f ca="1">SQRT(Inputs!$B$38)*F997+SQRT(1-Inputs!$B$38)*_xlfn.NORM.S.INV(RAND())</f>
        <v>0.66569482530105573</v>
      </c>
      <c r="AN997" s="24">
        <f ca="1">SQRT(Inputs!$B$38)*G997+SQRT(1-Inputs!$B$38)*_xlfn.NORM.S.INV(RAND())</f>
        <v>1.765339832092621</v>
      </c>
      <c r="AO997" s="24">
        <f ca="1">SQRT(Inputs!$B$38)*H997+SQRT(1-Inputs!$B$38)*_xlfn.NORM.S.INV(RAND())</f>
        <v>-0.81465128910331619</v>
      </c>
      <c r="AP997" s="24">
        <f ca="1">SQRT(Inputs!$B$38)*I997+SQRT(1-Inputs!$B$38)*_xlfn.NORM.S.INV(RAND())</f>
        <v>0.12094933625310178</v>
      </c>
      <c r="AQ997" s="24">
        <f ca="1">SQRT(Inputs!$B$38)*J997+SQRT(1-Inputs!$B$38)*_xlfn.NORM.S.INV(RAND())</f>
        <v>-0.29617287385607605</v>
      </c>
      <c r="AR997" s="24">
        <f ca="1">SQRT(Inputs!$B$38)*K997+SQRT(1-Inputs!$B$38)*_xlfn.NORM.S.INV(RAND())</f>
        <v>0.85124492651400918</v>
      </c>
      <c r="AS997" s="24">
        <f ca="1">SQRT(Inputs!$B$38)*L997+SQRT(1-Inputs!$B$38)*_xlfn.NORM.S.INV(RAND())</f>
        <v>-1.8694854065426463</v>
      </c>
      <c r="AT997" s="24">
        <f ca="1">SQRT(Inputs!$B$38)*M997+SQRT(1-Inputs!$B$38)*_xlfn.NORM.S.INV(RAND())</f>
        <v>-1.4549617628970337</v>
      </c>
      <c r="AU997" s="15">
        <f ca="1">Inputs!$B$6*EXP($B$8-0.5*C$5^2+C$5*N997)</f>
        <v>4961.63452526116</v>
      </c>
      <c r="AV997" s="15">
        <f t="shared" ca="1" si="547"/>
        <v>7028.5178993401869</v>
      </c>
      <c r="AW997" s="15">
        <f t="shared" ca="1" si="548"/>
        <v>7794.737019635907</v>
      </c>
      <c r="AX997" s="15">
        <f t="shared" ca="1" si="549"/>
        <v>8856.1073075765344</v>
      </c>
      <c r="AY997" s="15">
        <f t="shared" ca="1" si="550"/>
        <v>11858.55037540068</v>
      </c>
      <c r="AZ997" s="15">
        <f t="shared" ca="1" si="551"/>
        <v>11842.351082372452</v>
      </c>
      <c r="BA997" s="15">
        <f t="shared" ca="1" si="552"/>
        <v>13376.363230763533</v>
      </c>
      <c r="BB997" s="15">
        <f t="shared" ca="1" si="553"/>
        <v>16401.073708388492</v>
      </c>
      <c r="BC997" s="15">
        <f t="shared" ca="1" si="554"/>
        <v>21484.410068466117</v>
      </c>
      <c r="BD997" s="15">
        <f t="shared" ca="1" si="555"/>
        <v>23353.975150804439</v>
      </c>
      <c r="BE997" s="15">
        <f t="shared" ca="1" si="556"/>
        <v>30827.740094263769</v>
      </c>
      <c r="BF997" s="15">
        <f ca="1">Inputs!$B$13*EXP($B$9-0.5*C$6^2+C$6*Y997)</f>
        <v>10232.132896885636</v>
      </c>
      <c r="BG997" s="15">
        <f t="shared" ca="1" si="557"/>
        <v>14929.84691817535</v>
      </c>
      <c r="BH997" s="15">
        <f t="shared" ca="1" si="558"/>
        <v>16851.533139952546</v>
      </c>
      <c r="BI997" s="15">
        <f t="shared" ca="1" si="559"/>
        <v>18569.045942268564</v>
      </c>
      <c r="BJ997" s="15">
        <f t="shared" ca="1" si="560"/>
        <v>26322.08940924007</v>
      </c>
      <c r="BK997" s="15">
        <f t="shared" ca="1" si="561"/>
        <v>26993.20521081749</v>
      </c>
      <c r="BL997" s="15">
        <f t="shared" ca="1" si="562"/>
        <v>31371.855879234608</v>
      </c>
      <c r="BM997" s="15">
        <f t="shared" ca="1" si="563"/>
        <v>36029.242790684773</v>
      </c>
      <c r="BN997" s="15">
        <f t="shared" ca="1" si="564"/>
        <v>47554.371347916625</v>
      </c>
      <c r="BO997" s="15">
        <f t="shared" ca="1" si="565"/>
        <v>56896.984240922597</v>
      </c>
      <c r="BP997" s="15">
        <f t="shared" ca="1" si="566"/>
        <v>64759.627043598877</v>
      </c>
      <c r="BQ997" s="15">
        <f ca="1">Inputs!$B$20*EXP($B$10-0.5*C$7^2+C$7*AJ997)</f>
        <v>2726.3647321814178</v>
      </c>
      <c r="BR997" s="15">
        <f t="shared" ca="1" si="567"/>
        <v>4117.2837041648281</v>
      </c>
      <c r="BS997" s="15">
        <f t="shared" ca="1" si="568"/>
        <v>6287.0679965052641</v>
      </c>
      <c r="BT997" s="15">
        <f t="shared" ca="1" si="569"/>
        <v>10322.531064423834</v>
      </c>
      <c r="BU997" s="15">
        <f t="shared" ca="1" si="570"/>
        <v>21929.293909559914</v>
      </c>
      <c r="BV997" s="15">
        <f t="shared" ca="1" si="571"/>
        <v>25394.025738855598</v>
      </c>
      <c r="BW997" s="15">
        <f t="shared" ca="1" si="572"/>
        <v>36354.759262425425</v>
      </c>
      <c r="BX997" s="15">
        <f t="shared" ca="1" si="573"/>
        <v>47916.755132138285</v>
      </c>
      <c r="BY997" s="15">
        <f t="shared" ca="1" si="574"/>
        <v>79014.937111993582</v>
      </c>
      <c r="BZ997" s="15">
        <f t="shared" ca="1" si="575"/>
        <v>78623.83362707957</v>
      </c>
      <c r="CA997" s="15">
        <f t="shared" ca="1" si="576"/>
        <v>85280.710457492431</v>
      </c>
      <c r="CB997" s="15">
        <f ca="1">(AU997*DCF!C$10-DCF!C$5*MAX(AU997*DCF!C$10,0)-MAX(AU997-Inputs!$B$6,0)/Inputs!$B$10)*DCF!C$6</f>
        <v>1043.0786165993877</v>
      </c>
      <c r="CC997" s="15">
        <f ca="1">(AV997*DCF!D$10-DCF!D$5*MAX(AV997*DCF!D$10,0)-MAX(AV997-AU997,0)/Inputs!$B$10)*DCF!D$6</f>
        <v>1209.1982047299425</v>
      </c>
      <c r="CD997" s="15">
        <f ca="1">(AW997*DCF!E$10-DCF!E$5*MAX(AW997*DCF!E$10,0)-MAX(AW997-AV997,0)/Inputs!$B$10)*DCF!E$6</f>
        <v>1627.09641975406</v>
      </c>
      <c r="CE997" s="15">
        <f ca="1">(AX997*DCF!F$10-DCF!F$5*MAX(AX997*DCF!F$10,0)-MAX(AX997-AW997,0)/Inputs!$B$10)*DCF!F$6</f>
        <v>1712.4292689494196</v>
      </c>
      <c r="CF997" s="15">
        <f ca="1">(AY997*DCF!G$10-DCF!G$5*MAX(AY997*DCF!G$10,0)-MAX(AY997-AX997,0)/Inputs!$B$10)*DCF!G$6</f>
        <v>1866.2124785802723</v>
      </c>
      <c r="CG997" s="15">
        <f ca="1">(AZ997*DCF!H$10-DCF!H$5*MAX(AZ997*DCF!H$10,0)-MAX(AZ997-AY997,0)/Inputs!$B$10)*DCF!H$6</f>
        <v>2299.200956947177</v>
      </c>
      <c r="CH997" s="15">
        <f ca="1">(BA997*DCF!I$10-DCF!I$5*MAX(BA997*DCF!I$10,0)-MAX(BA997-AZ997,0)/Inputs!$B$10)*DCF!I$6</f>
        <v>2191.7418517778133</v>
      </c>
      <c r="CI997" s="15">
        <f ca="1">(BB997*DCF!J$10-DCF!J$5*MAX(BB997*DCF!J$10,0)-MAX(BB997-BA997,0)/Inputs!$B$10)*DCF!J$6</f>
        <v>2356.117274513977</v>
      </c>
      <c r="CJ997" s="15">
        <f ca="1">(BC997*DCF!K$10-DCF!K$5*MAX(BC997*DCF!K$10,0)-MAX(BC997-BB997,0)/Inputs!$B$10)*DCF!K$6</f>
        <v>2747.0552715985496</v>
      </c>
      <c r="CK997" s="15">
        <f ca="1">(BD997*DCF!L$10-DCF!L$5*MAX(BD997*DCF!L$10,0)-MAX(BD997-BC997,0)/Inputs!$B$10)*DCF!L$6</f>
        <v>3280.4585151266947</v>
      </c>
      <c r="CL997" s="15">
        <f ca="1">(BE997*DCF!M$10-DCF!M$5*MAX(BE997*DCF!M$10,0)-MAX(BE997-BD997,0)/Inputs!$B$10)*DCF!M$6</f>
        <v>3457.3717757451345</v>
      </c>
      <c r="CM997" s="15">
        <f ca="1">(BF997*DCF!C$28-DCF!C$5*MAX(BF997*DCF!C$28,0)-MAX(BF997-Inputs!$B$13,0)/Inputs!$B$17)*DCF!C$6</f>
        <v>3122.7798564923046</v>
      </c>
      <c r="CN997" s="15">
        <f ca="1">(BG997*DCF!D$28-DCF!D$5*MAX(BG997*DCF!D$28,0)-MAX(BG997-BF997,0)/Inputs!$B$17)*DCF!D$6</f>
        <v>3394.9464674021515</v>
      </c>
      <c r="CO997" s="15">
        <f ca="1">(BH997*DCF!E$28-DCF!E$5*MAX(BH997*DCF!E$28,0)-MAX(BH997-BG997,0)/Inputs!$B$17)*DCF!E$6</f>
        <v>4393.9163483865068</v>
      </c>
      <c r="CP997" s="15">
        <f ca="1">(BI997*DCF!F$28-DCF!F$5*MAX(BI997*DCF!F$28,0)-MAX(BI997-BH997,0)/Inputs!$B$17)*DCF!F$6</f>
        <v>4728.3064956180378</v>
      </c>
      <c r="CQ997" s="15">
        <f ca="1">(BJ997*DCF!G$28-DCF!G$5*MAX(BJ997*DCF!G$28,0)-MAX(BJ997-BI997,0)/Inputs!$B$17)*DCF!G$6</f>
        <v>5525.4804819171241</v>
      </c>
      <c r="CR997" s="15">
        <f ca="1">(BK997*DCF!H$28-DCF!H$5*MAX(BK997*DCF!H$28,0)-MAX(BK997-BJ997,0)/Inputs!$B$17)*DCF!H$6</f>
        <v>6571.4448956584083</v>
      </c>
      <c r="CS997" s="15">
        <f ca="1">(BL997*DCF!I$28-DCF!I$5*MAX(BL997*DCF!I$28,0)-MAX(BL997-BK997,0)/Inputs!$B$17)*DCF!I$6</f>
        <v>6748.7165811924124</v>
      </c>
      <c r="CT997" s="15">
        <f ca="1">(BM997*DCF!J$28-DCF!J$5*MAX(BM997*DCF!J$28,0)-MAX(BM997-BL997,0)/Inputs!$B$17)*DCF!J$6</f>
        <v>7419.9807021367351</v>
      </c>
      <c r="CU997" s="15">
        <f ca="1">(BN997*DCF!K$28-DCF!K$5*MAX(BN997*DCF!K$28,0)-MAX(BN997-BM997,0)/Inputs!$B$17)*DCF!K$6</f>
        <v>8631.0111502424024</v>
      </c>
      <c r="CV997" s="15">
        <f ca="1">(BO997*DCF!L$28-DCF!L$5*MAX(BO997*DCF!L$28,0)-MAX(BO997-BN997,0)/Inputs!$B$17)*DCF!L$6</f>
        <v>10295.01038905335</v>
      </c>
      <c r="CW997" s="15">
        <f ca="1">(BP997*DCF!M$28-DCF!M$5*MAX(BP997*DCF!M$28,0)-MAX(BP997-BO997,0)/Inputs!$B$17)*DCF!M$6</f>
        <v>11362.694198919617</v>
      </c>
      <c r="CX997" s="15">
        <f ca="1">(BQ997*DCF!C$46-DCF!C$5*MAX(BQ997*DCF!C$46,0)-MAX(BQ997-Inputs!$B$20,0)/Inputs!$B$24)*DCF!C$6</f>
        <v>-629.64543468393015</v>
      </c>
      <c r="CY997" s="15">
        <f ca="1">(BR997*DCF!D$46-DCF!D$5*MAX(BR997*DCF!D$46,0)-MAX(BR997-BQ997,0)/Inputs!$B$24)*DCF!D$6</f>
        <v>-1296.217891673364</v>
      </c>
      <c r="CZ997" s="15">
        <f ca="1">(BS997*DCF!E$46-DCF!E$5*MAX(BS997*DCF!E$46,0)-MAX(BS997-BR997,0)/Inputs!$B$24)*DCF!E$6</f>
        <v>-1598.725972017234</v>
      </c>
      <c r="DA997" s="15">
        <f ca="1">(BT997*DCF!F$46-DCF!F$5*MAX(BT997*DCF!F$46,0)-MAX(BT997-BS997,0)/Inputs!$B$24)*DCF!F$6</f>
        <v>-2221.1916498794458</v>
      </c>
      <c r="DB997" s="15">
        <f ca="1">(BU997*DCF!G$46-DCF!G$5*MAX(BU997*DCF!G$46,0)-MAX(BU997-BT997,0)/Inputs!$B$24)*DCF!G$6</f>
        <v>-4641.9438195939574</v>
      </c>
      <c r="DC997" s="15">
        <f ca="1">(BV997*DCF!H$46-DCF!H$5*MAX(BV997*DCF!H$46,0)-MAX(BV997-BU997,0)/Inputs!$B$24)*DCF!H$6</f>
        <v>-1076.6441871895051</v>
      </c>
      <c r="DD997" s="15">
        <f ca="1">(BW997*DCF!I$46-DCF!I$5*MAX(BW997*DCF!I$46,0)-MAX(BW997-BV997,0)/Inputs!$B$24)*DCF!I$6</f>
        <v>-2306.7753174182217</v>
      </c>
      <c r="DE997" s="15">
        <f ca="1">(BX997*DCF!J$46-DCF!J$5*MAX(BX997*DCF!J$46,0)-MAX(BX997-BW997,0)/Inputs!$B$24)*DCF!J$6</f>
        <v>-1056.0770751992661</v>
      </c>
      <c r="DF997" s="15">
        <f ca="1">(BY997*DCF!K$46-DCF!K$5*MAX(BY997*DCF!K$46,0)-MAX(BY997-BX997,0)/Inputs!$B$24)*DCF!K$6</f>
        <v>-3104.6295274287227</v>
      </c>
      <c r="DG997" s="15">
        <f ca="1">(BZ997*DCF!L$46-DCF!L$5*MAX(BZ997*DCF!L$46,0)-MAX(BZ997-BY997,0)/Inputs!$B$24)*DCF!L$6</f>
        <v>5434.9025588095446</v>
      </c>
      <c r="DH997" s="15">
        <f ca="1">(CA997*DCF!M$46-DCF!M$5*MAX(CA997*DCF!M$46,0)-MAX(CA997-BZ997,0)/Inputs!$B$24)*DCF!M$6</f>
        <v>5294.0115632744455</v>
      </c>
      <c r="DI997" s="15">
        <f ca="1">SUM(CB997:CL997)+BE997*DCF!M$10*(1+Inputs!$B$30)*(1-Inputs!$B$33)*(1-Inputs!$B$30/Inputs!$B$31)/(Inputs!$B$29-Inputs!$B$30)*DCF!M$6</f>
        <v>109583.96897131886</v>
      </c>
      <c r="DJ997" s="15">
        <f ca="1">SUM(CM997:CW997)+BP997*DCF!M$28*(1+Inputs!$B$30)*(1-Inputs!$B$33)*(1-Inputs!$B$30/Inputs!$B$31)/(Inputs!$B$29-Inputs!$B$30)*DCF!M$6</f>
        <v>312496.81879335106</v>
      </c>
      <c r="DK997" s="15">
        <f ca="1">SUM(CX997:DH997)+CA997*DCF!M$46*(1+Inputs!$B$30)*(1-Inputs!$B$33)*(1-Inputs!$B$30/Inputs!$B$31)/(Inputs!$B$29-Inputs!$B$30)*DCF!M$6</f>
        <v>124651.14376025043</v>
      </c>
      <c r="DM997" s="15">
        <f ca="1">DI997+DJ997+DK997+Inputs!$B$34+Inputs!$B$36-Inputs!$B$35</f>
        <v>623582.93152492039</v>
      </c>
    </row>
    <row r="998" spans="1:117" x14ac:dyDescent="0.75">
      <c r="A998" s="11">
        <v>985</v>
      </c>
      <c r="C998" s="24">
        <f t="shared" ca="1" si="578"/>
        <v>-0.36174212371951298</v>
      </c>
      <c r="D998" s="24">
        <f t="shared" ca="1" si="578"/>
        <v>0.17207595239698822</v>
      </c>
      <c r="E998" s="24">
        <f t="shared" ca="1" si="578"/>
        <v>0.22399799363834169</v>
      </c>
      <c r="F998" s="24">
        <f t="shared" ca="1" si="578"/>
        <v>0.6551511931126488</v>
      </c>
      <c r="G998" s="24">
        <f t="shared" ca="1" si="578"/>
        <v>-0.22154868833710811</v>
      </c>
      <c r="H998" s="24">
        <f t="shared" ca="1" si="578"/>
        <v>-0.12123515328509131</v>
      </c>
      <c r="I998" s="24">
        <f t="shared" ca="1" si="578"/>
        <v>0.81831783296200067</v>
      </c>
      <c r="J998" s="24">
        <f t="shared" ca="1" si="578"/>
        <v>-1.2758110651634458</v>
      </c>
      <c r="K998" s="24">
        <f t="shared" ca="1" si="578"/>
        <v>0.88998830207738877</v>
      </c>
      <c r="L998" s="24">
        <f t="shared" ca="1" si="578"/>
        <v>-0.58224860695892844</v>
      </c>
      <c r="M998" s="24">
        <f t="shared" ca="1" si="578"/>
        <v>1.0720026759385375</v>
      </c>
      <c r="N998" s="24">
        <f ca="1">SQRT(Inputs!$B$38)*C998+SQRT(1-Inputs!$B$38)*_xlfn.NORM.S.INV(RAND())</f>
        <v>-1.1651785498010063</v>
      </c>
      <c r="O998" s="24">
        <f ca="1">SQRT(Inputs!$B$38)*D998+SQRT(1-Inputs!$B$38)*_xlfn.NORM.S.INV(RAND())</f>
        <v>0.2585757719633946</v>
      </c>
      <c r="P998" s="24">
        <f ca="1">SQRT(Inputs!$B$38)*E998+SQRT(1-Inputs!$B$38)*_xlfn.NORM.S.INV(RAND())</f>
        <v>-0.3698891827358437</v>
      </c>
      <c r="Q998" s="24">
        <f ca="1">SQRT(Inputs!$B$38)*F998+SQRT(1-Inputs!$B$38)*_xlfn.NORM.S.INV(RAND())</f>
        <v>-0.99020659138021094</v>
      </c>
      <c r="R998" s="24">
        <f ca="1">SQRT(Inputs!$B$38)*G998+SQRT(1-Inputs!$B$38)*_xlfn.NORM.S.INV(RAND())</f>
        <v>-0.37965214481605097</v>
      </c>
      <c r="S998" s="24">
        <f ca="1">SQRT(Inputs!$B$38)*H998+SQRT(1-Inputs!$B$38)*_xlfn.NORM.S.INV(RAND())</f>
        <v>-1.1696520661670309</v>
      </c>
      <c r="T998" s="24">
        <f ca="1">SQRT(Inputs!$B$38)*I998+SQRT(1-Inputs!$B$38)*_xlfn.NORM.S.INV(RAND())</f>
        <v>0.48211170372362233</v>
      </c>
      <c r="U998" s="24">
        <f ca="1">SQRT(Inputs!$B$38)*J998+SQRT(1-Inputs!$B$38)*_xlfn.NORM.S.INV(RAND())</f>
        <v>-1.8959399060399269</v>
      </c>
      <c r="V998" s="24">
        <f ca="1">SQRT(Inputs!$B$38)*K998+SQRT(1-Inputs!$B$38)*_xlfn.NORM.S.INV(RAND())</f>
        <v>1.1931454373120698</v>
      </c>
      <c r="W998" s="24">
        <f ca="1">SQRT(Inputs!$B$38)*L998+SQRT(1-Inputs!$B$38)*_xlfn.NORM.S.INV(RAND())</f>
        <v>-1.1589570199799439</v>
      </c>
      <c r="X998" s="24">
        <f ca="1">SQRT(Inputs!$B$38)*M998+SQRT(1-Inputs!$B$38)*_xlfn.NORM.S.INV(RAND())</f>
        <v>0.91773951809422205</v>
      </c>
      <c r="Y998" s="24">
        <f ca="1">SQRT(Inputs!$B$38)*C998+SQRT(1-Inputs!$B$38)*_xlfn.NORM.S.INV(RAND())</f>
        <v>-0.70793368168055826</v>
      </c>
      <c r="Z998" s="24">
        <f ca="1">SQRT(Inputs!$B$38)*D998+SQRT(1-Inputs!$B$38)*_xlfn.NORM.S.INV(RAND())</f>
        <v>8.3474538833175779E-2</v>
      </c>
      <c r="AA998" s="24">
        <f ca="1">SQRT(Inputs!$B$38)*E998+SQRT(1-Inputs!$B$38)*_xlfn.NORM.S.INV(RAND())</f>
        <v>0.37702218375389979</v>
      </c>
      <c r="AB998" s="24">
        <f ca="1">SQRT(Inputs!$B$38)*F998+SQRT(1-Inputs!$B$38)*_xlfn.NORM.S.INV(RAND())</f>
        <v>-0.32687530929726633</v>
      </c>
      <c r="AC998" s="24">
        <f ca="1">SQRT(Inputs!$B$38)*G998+SQRT(1-Inputs!$B$38)*_xlfn.NORM.S.INV(RAND())</f>
        <v>0.91430504433804549</v>
      </c>
      <c r="AD998" s="24">
        <f ca="1">SQRT(Inputs!$B$38)*H998+SQRT(1-Inputs!$B$38)*_xlfn.NORM.S.INV(RAND())</f>
        <v>-0.26757022268768715</v>
      </c>
      <c r="AE998" s="24">
        <f ca="1">SQRT(Inputs!$B$38)*I998+SQRT(1-Inputs!$B$38)*_xlfn.NORM.S.INV(RAND())</f>
        <v>-0.99943856214833193</v>
      </c>
      <c r="AF998" s="24">
        <f ca="1">SQRT(Inputs!$B$38)*J998+SQRT(1-Inputs!$B$38)*_xlfn.NORM.S.INV(RAND())</f>
        <v>-0.85197235646747549</v>
      </c>
      <c r="AG998" s="24">
        <f ca="1">SQRT(Inputs!$B$38)*K998+SQRT(1-Inputs!$B$38)*_xlfn.NORM.S.INV(RAND())</f>
        <v>-6.7465963023938758E-2</v>
      </c>
      <c r="AH998" s="24">
        <f ca="1">SQRT(Inputs!$B$38)*L998+SQRT(1-Inputs!$B$38)*_xlfn.NORM.S.INV(RAND())</f>
        <v>-1.0092179124274994</v>
      </c>
      <c r="AI998" s="24">
        <f ca="1">SQRT(Inputs!$B$38)*M998+SQRT(1-Inputs!$B$38)*_xlfn.NORM.S.INV(RAND())</f>
        <v>1.4996420080799688</v>
      </c>
      <c r="AJ998" s="24">
        <f ca="1">SQRT(Inputs!$B$38)*C998+SQRT(1-Inputs!$B$38)*_xlfn.NORM.S.INV(RAND())</f>
        <v>0.15461972572048902</v>
      </c>
      <c r="AK998" s="24">
        <f ca="1">SQRT(Inputs!$B$38)*D998+SQRT(1-Inputs!$B$38)*_xlfn.NORM.S.INV(RAND())</f>
        <v>0.94558158061591147</v>
      </c>
      <c r="AL998" s="24">
        <f ca="1">SQRT(Inputs!$B$38)*E998+SQRT(1-Inputs!$B$38)*_xlfn.NORM.S.INV(RAND())</f>
        <v>8.6840682639620997E-2</v>
      </c>
      <c r="AM998" s="24">
        <f ca="1">SQRT(Inputs!$B$38)*F998+SQRT(1-Inputs!$B$38)*_xlfn.NORM.S.INV(RAND())</f>
        <v>0.63940499892257618</v>
      </c>
      <c r="AN998" s="24">
        <f ca="1">SQRT(Inputs!$B$38)*G998+SQRT(1-Inputs!$B$38)*_xlfn.NORM.S.INV(RAND())</f>
        <v>-0.71217462857941061</v>
      </c>
      <c r="AO998" s="24">
        <f ca="1">SQRT(Inputs!$B$38)*H998+SQRT(1-Inputs!$B$38)*_xlfn.NORM.S.INV(RAND())</f>
        <v>0.59432248864695714</v>
      </c>
      <c r="AP998" s="24">
        <f ca="1">SQRT(Inputs!$B$38)*I998+SQRT(1-Inputs!$B$38)*_xlfn.NORM.S.INV(RAND())</f>
        <v>-1.0909586822332</v>
      </c>
      <c r="AQ998" s="24">
        <f ca="1">SQRT(Inputs!$B$38)*J998+SQRT(1-Inputs!$B$38)*_xlfn.NORM.S.INV(RAND())</f>
        <v>-1.2986666026246769</v>
      </c>
      <c r="AR998" s="24">
        <f ca="1">SQRT(Inputs!$B$38)*K998+SQRT(1-Inputs!$B$38)*_xlfn.NORM.S.INV(RAND())</f>
        <v>0.10107259324727474</v>
      </c>
      <c r="AS998" s="24">
        <f ca="1">SQRT(Inputs!$B$38)*L998+SQRT(1-Inputs!$B$38)*_xlfn.NORM.S.INV(RAND())</f>
        <v>-0.53270210234525661</v>
      </c>
      <c r="AT998" s="24">
        <f ca="1">SQRT(Inputs!$B$38)*M998+SQRT(1-Inputs!$B$38)*_xlfn.NORM.S.INV(RAND())</f>
        <v>0.53796843184965437</v>
      </c>
      <c r="AU998" s="15">
        <f ca="1">Inputs!$B$6*EXP($B$8-0.5*C$5^2+C$5*N998)</f>
        <v>4109.2728966506093</v>
      </c>
      <c r="AV998" s="15">
        <f t="shared" ca="1" si="547"/>
        <v>5195.7859252027101</v>
      </c>
      <c r="AW998" s="15">
        <f t="shared" ca="1" si="548"/>
        <v>6027.018461207057</v>
      </c>
      <c r="AX998" s="15">
        <f t="shared" ca="1" si="549"/>
        <v>6502.1379150840403</v>
      </c>
      <c r="AY998" s="15">
        <f t="shared" ca="1" si="550"/>
        <v>7601.6445685546551</v>
      </c>
      <c r="AZ998" s="15">
        <f t="shared" ca="1" si="551"/>
        <v>8173.4586083200093</v>
      </c>
      <c r="BA998" s="15">
        <f t="shared" ca="1" si="552"/>
        <v>10519.861850536994</v>
      </c>
      <c r="BB998" s="15">
        <f t="shared" ca="1" si="553"/>
        <v>10651.328434684567</v>
      </c>
      <c r="BC998" s="15">
        <f t="shared" ca="1" si="554"/>
        <v>14637.575600886126</v>
      </c>
      <c r="BD998" s="15">
        <f t="shared" ca="1" si="555"/>
        <v>16090.167660828331</v>
      </c>
      <c r="BE998" s="15">
        <f t="shared" ca="1" si="556"/>
        <v>21435.333560145267</v>
      </c>
      <c r="BF998" s="15">
        <f ca="1">Inputs!$B$13*EXP($B$9-0.5*C$6^2+C$6*Y998)</f>
        <v>12019.949585199329</v>
      </c>
      <c r="BG998" s="15">
        <f t="shared" ca="1" si="557"/>
        <v>14871.452121954304</v>
      </c>
      <c r="BH998" s="15">
        <f t="shared" ca="1" si="558"/>
        <v>19342.672424696248</v>
      </c>
      <c r="BI998" s="15">
        <f t="shared" ca="1" si="559"/>
        <v>22516.497318452031</v>
      </c>
      <c r="BJ998" s="15">
        <f t="shared" ca="1" si="560"/>
        <v>31492.35906272857</v>
      </c>
      <c r="BK998" s="15">
        <f t="shared" ca="1" si="561"/>
        <v>37268.267389419954</v>
      </c>
      <c r="BL998" s="15">
        <f t="shared" ca="1" si="562"/>
        <v>40218.175568539416</v>
      </c>
      <c r="BM998" s="15">
        <f t="shared" ca="1" si="563"/>
        <v>44471.875660598678</v>
      </c>
      <c r="BN998" s="15">
        <f t="shared" ca="1" si="564"/>
        <v>54254.421633428254</v>
      </c>
      <c r="BO998" s="15">
        <f t="shared" ca="1" si="565"/>
        <v>59365.279976893617</v>
      </c>
      <c r="BP998" s="15">
        <f t="shared" ca="1" si="566"/>
        <v>86598.993196437936</v>
      </c>
      <c r="BQ998" s="15">
        <f ca="1">Inputs!$B$20*EXP($B$10-0.5*C$7^2+C$7*AJ998)</f>
        <v>4531.3247981961986</v>
      </c>
      <c r="BR998" s="15">
        <f t="shared" ca="1" si="567"/>
        <v>8301.9769605499496</v>
      </c>
      <c r="BS998" s="15">
        <f t="shared" ca="1" si="568"/>
        <v>11655.776173745375</v>
      </c>
      <c r="BT998" s="15">
        <f t="shared" ca="1" si="569"/>
        <v>19005.708100341511</v>
      </c>
      <c r="BU998" s="15">
        <f t="shared" ca="1" si="570"/>
        <v>22170.219154026985</v>
      </c>
      <c r="BV998" s="15">
        <f t="shared" ca="1" si="571"/>
        <v>35264.621473659179</v>
      </c>
      <c r="BW998" s="15">
        <f t="shared" ca="1" si="572"/>
        <v>39063.636035176722</v>
      </c>
      <c r="BX998" s="15">
        <f t="shared" ca="1" si="573"/>
        <v>42113.066680490418</v>
      </c>
      <c r="BY998" s="15">
        <f t="shared" ca="1" si="574"/>
        <v>60159.732102766051</v>
      </c>
      <c r="BZ998" s="15">
        <f t="shared" ca="1" si="575"/>
        <v>76537.986816077522</v>
      </c>
      <c r="CA998" s="15">
        <f t="shared" ca="1" si="576"/>
        <v>118297.88084961388</v>
      </c>
      <c r="CB998" s="15">
        <f ca="1">(AU998*DCF!C$10-DCF!C$5*MAX(AU998*DCF!C$10,0)-MAX(AU998-Inputs!$B$6,0)/Inputs!$B$10)*DCF!C$6</f>
        <v>1049.1561069370186</v>
      </c>
      <c r="CC998" s="15">
        <f ca="1">(AV998*DCF!D$10-DCF!D$5*MAX(AV998*DCF!D$10,0)-MAX(AV998-AU998,0)/Inputs!$B$10)*DCF!D$6</f>
        <v>1001.5198530275618</v>
      </c>
      <c r="CD998" s="15">
        <f ca="1">(AW998*DCF!E$10-DCF!E$5*MAX(AW998*DCF!E$10,0)-MAX(AW998-AV998,0)/Inputs!$B$10)*DCF!E$6</f>
        <v>1204.3146307917852</v>
      </c>
      <c r="CE998" s="15">
        <f ca="1">(AX998*DCF!F$10-DCF!F$5*MAX(AX998*DCF!F$10,0)-MAX(AX998-AW998,0)/Inputs!$B$10)*DCF!F$6</f>
        <v>1320.5457657556665</v>
      </c>
      <c r="CF998" s="15">
        <f ca="1">(AY998*DCF!G$10-DCF!G$5*MAX(AY998*DCF!G$10,0)-MAX(AY998-AX998,0)/Inputs!$B$10)*DCF!G$6</f>
        <v>1354.8975153361282</v>
      </c>
      <c r="CG998" s="15">
        <f ca="1">(AZ998*DCF!H$10-DCF!H$5*MAX(AZ998*DCF!H$10,0)-MAX(AZ998-AY998,0)/Inputs!$B$10)*DCF!H$6</f>
        <v>1485.3470175971052</v>
      </c>
      <c r="CH998" s="15">
        <f ca="1">(BA998*DCF!I$10-DCF!I$5*MAX(BA998*DCF!I$10,0)-MAX(BA998-AZ998,0)/Inputs!$B$10)*DCF!I$6</f>
        <v>1536.7026521013986</v>
      </c>
      <c r="CI998" s="15">
        <f ca="1">(BB998*DCF!J$10-DCF!J$5*MAX(BB998*DCF!J$10,0)-MAX(BB998-BA998,0)/Inputs!$B$10)*DCF!J$6</f>
        <v>1807.8710794965002</v>
      </c>
      <c r="CJ998" s="15">
        <f ca="1">(BC998*DCF!K$10-DCF!K$5*MAX(BC998*DCF!K$10,0)-MAX(BC998-BB998,0)/Inputs!$B$10)*DCF!K$6</f>
        <v>1798.4006694887785</v>
      </c>
      <c r="CK998" s="15">
        <f ca="1">(BD998*DCF!L$10-DCF!L$5*MAX(BD998*DCF!L$10,0)-MAX(BD998-BC998,0)/Inputs!$B$10)*DCF!L$6</f>
        <v>2238.8595804896568</v>
      </c>
      <c r="CL998" s="15">
        <f ca="1">(BE998*DCF!M$10-DCF!M$5*MAX(BE998*DCF!M$10,0)-MAX(BE998-BD998,0)/Inputs!$B$10)*DCF!M$6</f>
        <v>2386.2656316637035</v>
      </c>
      <c r="CM998" s="15">
        <f ca="1">(BF998*DCF!C$28-DCF!C$5*MAX(BF998*DCF!C$28,0)-MAX(BF998-Inputs!$B$13,0)/Inputs!$B$17)*DCF!C$6</f>
        <v>3522.2320517325857</v>
      </c>
      <c r="CN998" s="15">
        <f ca="1">(BG998*DCF!D$28-DCF!D$5*MAX(BG998*DCF!D$28,0)-MAX(BG998-BF998,0)/Inputs!$B$17)*DCF!D$6</f>
        <v>3771.6294108606794</v>
      </c>
      <c r="CO998" s="15">
        <f ca="1">(BH998*DCF!E$28-DCF!E$5*MAX(BH998*DCF!E$28,0)-MAX(BH998-BG998,0)/Inputs!$B$17)*DCF!E$6</f>
        <v>4596.9732785801016</v>
      </c>
      <c r="CP998" s="15">
        <f ca="1">(BI998*DCF!F$28-DCF!F$5*MAX(BI998*DCF!F$28,0)-MAX(BI998-BH998,0)/Inputs!$B$17)*DCF!F$6</f>
        <v>5534.7909299628564</v>
      </c>
      <c r="CQ998" s="15">
        <f ca="1">(BJ998*DCF!G$28-DCF!G$5*MAX(BJ998*DCF!G$28,0)-MAX(BJ998-BI998,0)/Inputs!$B$17)*DCF!G$6</f>
        <v>6661.2802159644152</v>
      </c>
      <c r="CR998" s="15">
        <f ca="1">(BK998*DCF!H$28-DCF!H$5*MAX(BK998*DCF!H$28,0)-MAX(BK998-BJ998,0)/Inputs!$B$17)*DCF!H$6</f>
        <v>8319.4396345966943</v>
      </c>
      <c r="CS998" s="15">
        <f ca="1">(BL998*DCF!I$28-DCF!I$5*MAX(BL998*DCF!I$28,0)-MAX(BL998-BK998,0)/Inputs!$B$17)*DCF!I$6</f>
        <v>9034.0238717702214</v>
      </c>
      <c r="CT998" s="15">
        <f ca="1">(BM998*DCF!J$28-DCF!J$5*MAX(BM998*DCF!J$28,0)-MAX(BM998-BL998,0)/Inputs!$B$17)*DCF!J$6</f>
        <v>9356.914283894941</v>
      </c>
      <c r="CU998" s="15">
        <f ca="1">(BN998*DCF!K$28-DCF!K$5*MAX(BN998*DCF!K$28,0)-MAX(BN998-BM998,0)/Inputs!$B$17)*DCF!K$6</f>
        <v>10259.392586262122</v>
      </c>
      <c r="CV998" s="15">
        <f ca="1">(BO998*DCF!L$28-DCF!L$5*MAX(BO998*DCF!L$28,0)-MAX(BO998-BN998,0)/Inputs!$B$17)*DCF!L$6</f>
        <v>11266.317281264641</v>
      </c>
      <c r="CW998" s="15">
        <f ca="1">(BP998*DCF!M$28-DCF!M$5*MAX(BP998*DCF!M$28,0)-MAX(BP998-BO998,0)/Inputs!$B$17)*DCF!M$6</f>
        <v>13446.962407684372</v>
      </c>
      <c r="CX998" s="15">
        <f ca="1">(BQ998*DCF!C$46-DCF!C$5*MAX(BQ998*DCF!C$46,0)-MAX(BQ998-Inputs!$B$20,0)/Inputs!$B$24)*DCF!C$6</f>
        <v>-1660.96406341538</v>
      </c>
      <c r="CY998" s="15">
        <f ca="1">(BR998*DCF!D$46-DCF!D$5*MAX(BR998*DCF!D$46,0)-MAX(BR998-BQ998,0)/Inputs!$B$24)*DCF!D$6</f>
        <v>-3025.8598409821293</v>
      </c>
      <c r="CZ998" s="15">
        <f ca="1">(BS998*DCF!E$46-DCF!E$5*MAX(BS998*DCF!E$46,0)-MAX(BS998-BR998,0)/Inputs!$B$24)*DCF!E$6</f>
        <v>-2700.2911479839513</v>
      </c>
      <c r="DA998" s="15">
        <f ca="1">(BT998*DCF!F$46-DCF!F$5*MAX(BT998*DCF!F$46,0)-MAX(BT998-BS998,0)/Inputs!$B$24)*DCF!F$6</f>
        <v>-4060.45839066598</v>
      </c>
      <c r="DB998" s="15">
        <f ca="1">(BU998*DCF!G$46-DCF!G$5*MAX(BU998*DCF!G$46,0)-MAX(BU998-BT998,0)/Inputs!$B$24)*DCF!G$6</f>
        <v>-1810.2413646925108</v>
      </c>
      <c r="DC998" s="15">
        <f ca="1">(BV998*DCF!H$46-DCF!H$5*MAX(BV998*DCF!H$46,0)-MAX(BV998-BU998,0)/Inputs!$B$24)*DCF!H$6</f>
        <v>-4069.005290091568</v>
      </c>
      <c r="DD998" s="15">
        <f ca="1">(BW998*DCF!I$46-DCF!I$5*MAX(BW998*DCF!I$46,0)-MAX(BW998-BV998,0)/Inputs!$B$24)*DCF!I$6</f>
        <v>-188.36029945705044</v>
      </c>
      <c r="DE998" s="15">
        <f ca="1">(BX998*DCF!J$46-DCF!J$5*MAX(BX998*DCF!J$46,0)-MAX(BX998-BW998,0)/Inputs!$B$24)*DCF!J$6</f>
        <v>957.86746998548938</v>
      </c>
      <c r="DF998" s="15">
        <f ca="1">(BY998*DCF!K$46-DCF!K$5*MAX(BY998*DCF!K$46,0)-MAX(BY998-BX998,0)/Inputs!$B$24)*DCF!K$6</f>
        <v>-984.42782608670234</v>
      </c>
      <c r="DG998" s="15">
        <f ca="1">(BZ998*DCF!L$46-DCF!L$5*MAX(BZ998*DCF!L$46,0)-MAX(BZ998-BY998,0)/Inputs!$B$24)*DCF!L$6</f>
        <v>1584.2639379157363</v>
      </c>
      <c r="DH998" s="15">
        <f ca="1">(CA998*DCF!M$46-DCF!M$5*MAX(CA998*DCF!M$46,0)-MAX(CA998-BZ998,0)/Inputs!$B$24)*DCF!M$6</f>
        <v>543.92477669845346</v>
      </c>
      <c r="DI998" s="15">
        <f ca="1">SUM(CB998:CL998)+BE998*DCF!M$10*(1+Inputs!$B$30)*(1-Inputs!$B$33)*(1-Inputs!$B$30/Inputs!$B$31)/(Inputs!$B$29-Inputs!$B$30)*DCF!M$6</f>
        <v>76838.697253511476</v>
      </c>
      <c r="DJ998" s="15">
        <f ca="1">SUM(CM998:CW998)+BP998*DCF!M$28*(1+Inputs!$B$30)*(1-Inputs!$B$33)*(1-Inputs!$B$30/Inputs!$B$31)/(Inputs!$B$29-Inputs!$B$30)*DCF!M$6</f>
        <v>407111.48024433356</v>
      </c>
      <c r="DK998" s="15">
        <f ca="1">SUM(CX998:DH998)+CA998*DCF!M$46*(1+Inputs!$B$30)*(1-Inputs!$B$33)*(1-Inputs!$B$30/Inputs!$B$31)/(Inputs!$B$29-Inputs!$B$30)*DCF!M$6</f>
        <v>167488.98503455939</v>
      </c>
      <c r="DM998" s="15">
        <f ca="1">DI998+DJ998+DK998+Inputs!$B$34+Inputs!$B$36-Inputs!$B$35</f>
        <v>728290.16253240441</v>
      </c>
    </row>
    <row r="999" spans="1:117" x14ac:dyDescent="0.75">
      <c r="A999" s="11">
        <v>986</v>
      </c>
      <c r="C999" s="24">
        <f t="shared" ca="1" si="578"/>
        <v>-1.2612422143097759</v>
      </c>
      <c r="D999" s="24">
        <f t="shared" ca="1" si="578"/>
        <v>0.31644161456398673</v>
      </c>
      <c r="E999" s="24">
        <f t="shared" ca="1" si="578"/>
        <v>-0.11257689179687526</v>
      </c>
      <c r="F999" s="24">
        <f t="shared" ca="1" si="578"/>
        <v>-1.0992208333039029</v>
      </c>
      <c r="G999" s="24">
        <f t="shared" ca="1" si="578"/>
        <v>0.36604147770037321</v>
      </c>
      <c r="H999" s="24">
        <f t="shared" ca="1" si="578"/>
        <v>0.15987131985690467</v>
      </c>
      <c r="I999" s="24">
        <f t="shared" ca="1" si="578"/>
        <v>2.012880545676885</v>
      </c>
      <c r="J999" s="24">
        <f t="shared" ca="1" si="578"/>
        <v>-1.6138227453296905</v>
      </c>
      <c r="K999" s="24">
        <f t="shared" ca="1" si="578"/>
        <v>0.40946919463740261</v>
      </c>
      <c r="L999" s="24">
        <f t="shared" ca="1" si="578"/>
        <v>0.29950810669213906</v>
      </c>
      <c r="M999" s="24">
        <f t="shared" ca="1" si="578"/>
        <v>0.8700110771392574</v>
      </c>
      <c r="N999" s="24">
        <f ca="1">SQRT(Inputs!$B$38)*C999+SQRT(1-Inputs!$B$38)*_xlfn.NORM.S.INV(RAND())</f>
        <v>-0.2054093589361991</v>
      </c>
      <c r="O999" s="24">
        <f ca="1">SQRT(Inputs!$B$38)*D999+SQRT(1-Inputs!$B$38)*_xlfn.NORM.S.INV(RAND())</f>
        <v>-0.51862970629364402</v>
      </c>
      <c r="P999" s="24">
        <f ca="1">SQRT(Inputs!$B$38)*E999+SQRT(1-Inputs!$B$38)*_xlfn.NORM.S.INV(RAND())</f>
        <v>0.90724161983239593</v>
      </c>
      <c r="Q999" s="24">
        <f ca="1">SQRT(Inputs!$B$38)*F999+SQRT(1-Inputs!$B$38)*_xlfn.NORM.S.INV(RAND())</f>
        <v>-2.1513811061188663</v>
      </c>
      <c r="R999" s="24">
        <f ca="1">SQRT(Inputs!$B$38)*G999+SQRT(1-Inputs!$B$38)*_xlfn.NORM.S.INV(RAND())</f>
        <v>1.4802588698282864</v>
      </c>
      <c r="S999" s="24">
        <f ca="1">SQRT(Inputs!$B$38)*H999+SQRT(1-Inputs!$B$38)*_xlfn.NORM.S.INV(RAND())</f>
        <v>0.99940529890845753</v>
      </c>
      <c r="T999" s="24">
        <f ca="1">SQRT(Inputs!$B$38)*I999+SQRT(1-Inputs!$B$38)*_xlfn.NORM.S.INV(RAND())</f>
        <v>0.14983408906404461</v>
      </c>
      <c r="U999" s="24">
        <f ca="1">SQRT(Inputs!$B$38)*J999+SQRT(1-Inputs!$B$38)*_xlfn.NORM.S.INV(RAND())</f>
        <v>-1.7200394822893004</v>
      </c>
      <c r="V999" s="24">
        <f ca="1">SQRT(Inputs!$B$38)*K999+SQRT(1-Inputs!$B$38)*_xlfn.NORM.S.INV(RAND())</f>
        <v>0.27027668619146344</v>
      </c>
      <c r="W999" s="24">
        <f ca="1">SQRT(Inputs!$B$38)*L999+SQRT(1-Inputs!$B$38)*_xlfn.NORM.S.INV(RAND())</f>
        <v>0.84577019836254386</v>
      </c>
      <c r="X999" s="24">
        <f ca="1">SQRT(Inputs!$B$38)*M999+SQRT(1-Inputs!$B$38)*_xlfn.NORM.S.INV(RAND())</f>
        <v>0.99135636258068738</v>
      </c>
      <c r="Y999" s="24">
        <f ca="1">SQRT(Inputs!$B$38)*C999+SQRT(1-Inputs!$B$38)*_xlfn.NORM.S.INV(RAND())</f>
        <v>-0.15439631250524177</v>
      </c>
      <c r="Z999" s="24">
        <f ca="1">SQRT(Inputs!$B$38)*D999+SQRT(1-Inputs!$B$38)*_xlfn.NORM.S.INV(RAND())</f>
        <v>1.7580077403180989</v>
      </c>
      <c r="AA999" s="24">
        <f ca="1">SQRT(Inputs!$B$38)*E999+SQRT(1-Inputs!$B$38)*_xlfn.NORM.S.INV(RAND())</f>
        <v>0.78795364667363499</v>
      </c>
      <c r="AB999" s="24">
        <f ca="1">SQRT(Inputs!$B$38)*F999+SQRT(1-Inputs!$B$38)*_xlfn.NORM.S.INV(RAND())</f>
        <v>-0.6413652136274185</v>
      </c>
      <c r="AC999" s="24">
        <f ca="1">SQRT(Inputs!$B$38)*G999+SQRT(1-Inputs!$B$38)*_xlfn.NORM.S.INV(RAND())</f>
        <v>0.66396423030965823</v>
      </c>
      <c r="AD999" s="24">
        <f ca="1">SQRT(Inputs!$B$38)*H999+SQRT(1-Inputs!$B$38)*_xlfn.NORM.S.INV(RAND())</f>
        <v>-1.6334392066758121</v>
      </c>
      <c r="AE999" s="24">
        <f ca="1">SQRT(Inputs!$B$38)*I999+SQRT(1-Inputs!$B$38)*_xlfn.NORM.S.INV(RAND())</f>
        <v>0.73470219015627714</v>
      </c>
      <c r="AF999" s="24">
        <f ca="1">SQRT(Inputs!$B$38)*J999+SQRT(1-Inputs!$B$38)*_xlfn.NORM.S.INV(RAND())</f>
        <v>-1.0173777246104085</v>
      </c>
      <c r="AG999" s="24">
        <f ca="1">SQRT(Inputs!$B$38)*K999+SQRT(1-Inputs!$B$38)*_xlfn.NORM.S.INV(RAND())</f>
        <v>0.73028082127090865</v>
      </c>
      <c r="AH999" s="24">
        <f ca="1">SQRT(Inputs!$B$38)*L999+SQRT(1-Inputs!$B$38)*_xlfn.NORM.S.INV(RAND())</f>
        <v>0.3795864679734674</v>
      </c>
      <c r="AI999" s="24">
        <f ca="1">SQRT(Inputs!$B$38)*M999+SQRT(1-Inputs!$B$38)*_xlfn.NORM.S.INV(RAND())</f>
        <v>9.9080120861411602E-2</v>
      </c>
      <c r="AJ999" s="24">
        <f ca="1">SQRT(Inputs!$B$38)*C999+SQRT(1-Inputs!$B$38)*_xlfn.NORM.S.INV(RAND())</f>
        <v>-0.46538951354771108</v>
      </c>
      <c r="AK999" s="24">
        <f ca="1">SQRT(Inputs!$B$38)*D999+SQRT(1-Inputs!$B$38)*_xlfn.NORM.S.INV(RAND())</f>
        <v>1.0109631445445433</v>
      </c>
      <c r="AL999" s="24">
        <f ca="1">SQRT(Inputs!$B$38)*E999+SQRT(1-Inputs!$B$38)*_xlfn.NORM.S.INV(RAND())</f>
        <v>-0.65553618559884885</v>
      </c>
      <c r="AM999" s="24">
        <f ca="1">SQRT(Inputs!$B$38)*F999+SQRT(1-Inputs!$B$38)*_xlfn.NORM.S.INV(RAND())</f>
        <v>-1.3436439389855981</v>
      </c>
      <c r="AN999" s="24">
        <f ca="1">SQRT(Inputs!$B$38)*G999+SQRT(1-Inputs!$B$38)*_xlfn.NORM.S.INV(RAND())</f>
        <v>0.39031934731240814</v>
      </c>
      <c r="AO999" s="24">
        <f ca="1">SQRT(Inputs!$B$38)*H999+SQRT(1-Inputs!$B$38)*_xlfn.NORM.S.INV(RAND())</f>
        <v>-0.22390546202103279</v>
      </c>
      <c r="AP999" s="24">
        <f ca="1">SQRT(Inputs!$B$38)*I999+SQRT(1-Inputs!$B$38)*_xlfn.NORM.S.INV(RAND())</f>
        <v>0.76336224041185397</v>
      </c>
      <c r="AQ999" s="24">
        <f ca="1">SQRT(Inputs!$B$38)*J999+SQRT(1-Inputs!$B$38)*_xlfn.NORM.S.INV(RAND())</f>
        <v>-1.9998093795363858</v>
      </c>
      <c r="AR999" s="24">
        <f ca="1">SQRT(Inputs!$B$38)*K999+SQRT(1-Inputs!$B$38)*_xlfn.NORM.S.INV(RAND())</f>
        <v>1.7419932165518892</v>
      </c>
      <c r="AS999" s="24">
        <f ca="1">SQRT(Inputs!$B$38)*L999+SQRT(1-Inputs!$B$38)*_xlfn.NORM.S.INV(RAND())</f>
        <v>-1.0554821826045091</v>
      </c>
      <c r="AT999" s="24">
        <f ca="1">SQRT(Inputs!$B$38)*M999+SQRT(1-Inputs!$B$38)*_xlfn.NORM.S.INV(RAND())</f>
        <v>0.20932913683064935</v>
      </c>
      <c r="AU999" s="15">
        <f ca="1">Inputs!$B$6*EXP($B$8-0.5*C$5^2+C$5*N999)</f>
        <v>4799.9566785831548</v>
      </c>
      <c r="AV999" s="15">
        <f t="shared" ca="1" si="547"/>
        <v>5413.7099142767775</v>
      </c>
      <c r="AW999" s="15">
        <f t="shared" ca="1" si="548"/>
        <v>7460.3328961285088</v>
      </c>
      <c r="AX999" s="15">
        <f t="shared" ca="1" si="549"/>
        <v>6961.6028143749481</v>
      </c>
      <c r="AY999" s="15">
        <f t="shared" ca="1" si="550"/>
        <v>10113.371938947155</v>
      </c>
      <c r="AZ999" s="15">
        <f t="shared" ca="1" si="551"/>
        <v>13807.90672530594</v>
      </c>
      <c r="BA999" s="15">
        <f t="shared" ca="1" si="552"/>
        <v>17164.413028837229</v>
      </c>
      <c r="BB999" s="15">
        <f t="shared" ca="1" si="553"/>
        <v>17687.906856024201</v>
      </c>
      <c r="BC999" s="15">
        <f t="shared" ca="1" si="554"/>
        <v>22235.809578938184</v>
      </c>
      <c r="BD999" s="15">
        <f t="shared" ca="1" si="555"/>
        <v>29483.468924174646</v>
      </c>
      <c r="BE999" s="15">
        <f t="shared" ca="1" si="556"/>
        <v>39542.144659981415</v>
      </c>
      <c r="BF999" s="15">
        <f ca="1">Inputs!$B$13*EXP($B$9-0.5*C$6^2+C$6*Y999)</f>
        <v>13414.08453730478</v>
      </c>
      <c r="BG999" s="15">
        <f t="shared" ca="1" si="557"/>
        <v>22450.907039416972</v>
      </c>
      <c r="BH999" s="15">
        <f t="shared" ca="1" si="558"/>
        <v>31260.561592713475</v>
      </c>
      <c r="BI999" s="15">
        <f t="shared" ca="1" si="559"/>
        <v>34670.381447232648</v>
      </c>
      <c r="BJ999" s="15">
        <f t="shared" ca="1" si="560"/>
        <v>46772.571127358569</v>
      </c>
      <c r="BK999" s="15">
        <f t="shared" ca="1" si="561"/>
        <v>45958.568377772317</v>
      </c>
      <c r="BL999" s="15">
        <f t="shared" ca="1" si="562"/>
        <v>62093.867835070501</v>
      </c>
      <c r="BM999" s="15">
        <f t="shared" ca="1" si="563"/>
        <v>67264.814771028221</v>
      </c>
      <c r="BN999" s="15">
        <f t="shared" ca="1" si="564"/>
        <v>90293.319593253225</v>
      </c>
      <c r="BO999" s="15">
        <f t="shared" ca="1" si="565"/>
        <v>116108.31124881591</v>
      </c>
      <c r="BP999" s="15">
        <f t="shared" ca="1" si="566"/>
        <v>144520.81260156244</v>
      </c>
      <c r="BQ999" s="15">
        <f ca="1">Inputs!$B$20*EXP($B$10-0.5*C$7^2+C$7*AJ999)</f>
        <v>3636.8131973202326</v>
      </c>
      <c r="BR999" s="15">
        <f t="shared" ca="1" si="567"/>
        <v>6802.9137193552524</v>
      </c>
      <c r="BS999" s="15">
        <f t="shared" ca="1" si="568"/>
        <v>7717.1598709506025</v>
      </c>
      <c r="BT999" s="15">
        <f t="shared" ca="1" si="569"/>
        <v>7479.5021057498716</v>
      </c>
      <c r="BU999" s="15">
        <f t="shared" ca="1" si="570"/>
        <v>11392.407081922409</v>
      </c>
      <c r="BV999" s="15">
        <f t="shared" ca="1" si="571"/>
        <v>15070.389266316557</v>
      </c>
      <c r="BW999" s="15">
        <f t="shared" ca="1" si="572"/>
        <v>24717.444055020609</v>
      </c>
      <c r="BX999" s="15">
        <f t="shared" ca="1" si="573"/>
        <v>23152.767017239705</v>
      </c>
      <c r="BY999" s="15">
        <f t="shared" ca="1" si="574"/>
        <v>45272.878414913583</v>
      </c>
      <c r="BZ999" s="15">
        <f t="shared" ca="1" si="575"/>
        <v>52320.456581836734</v>
      </c>
      <c r="CA999" s="15">
        <f t="shared" ca="1" si="576"/>
        <v>76279.685045891383</v>
      </c>
      <c r="CB999" s="15">
        <f ca="1">(AU999*DCF!C$10-DCF!C$5*MAX(AU999*DCF!C$10,0)-MAX(AU999-Inputs!$B$6,0)/Inputs!$B$10)*DCF!C$6</f>
        <v>1044.2314084637942</v>
      </c>
      <c r="CC999" s="15">
        <f ca="1">(AV999*DCF!D$10-DCF!D$5*MAX(AV999*DCF!D$10,0)-MAX(AV999-AU999,0)/Inputs!$B$10)*DCF!D$6</f>
        <v>1169.9074514635959</v>
      </c>
      <c r="CD999" s="15">
        <f ca="1">(AW999*DCF!E$10-DCF!E$5*MAX(AW999*DCF!E$10,0)-MAX(AW999-AV999,0)/Inputs!$B$10)*DCF!E$6</f>
        <v>1261.4878576077683</v>
      </c>
      <c r="CE999" s="15">
        <f ca="1">(AX999*DCF!F$10-DCF!F$5*MAX(AX999*DCF!F$10,0)-MAX(AX999-AW999,0)/Inputs!$B$10)*DCF!F$6</f>
        <v>1519.7067997883896</v>
      </c>
      <c r="CF999" s="15">
        <f ca="1">(AY999*DCF!G$10-DCF!G$5*MAX(AY999*DCF!G$10,0)-MAX(AY999-AX999,0)/Inputs!$B$10)*DCF!G$6</f>
        <v>1477.9331292911284</v>
      </c>
      <c r="CG999" s="15">
        <f ca="1">(AZ999*DCF!H$10-DCF!H$5*MAX(AZ999*DCF!H$10,0)-MAX(AZ999-AY999,0)/Inputs!$B$10)*DCF!H$6</f>
        <v>2024.7841102684026</v>
      </c>
      <c r="CH999" s="15">
        <f ca="1">(BA999*DCF!I$10-DCF!I$5*MAX(BA999*DCF!I$10,0)-MAX(BA999-AZ999,0)/Inputs!$B$10)*DCF!I$6</f>
        <v>2584.7274655429756</v>
      </c>
      <c r="CI999" s="15">
        <f ca="1">(BB999*DCF!J$10-DCF!J$5*MAX(BB999*DCF!J$10,0)-MAX(BB999-BA999,0)/Inputs!$B$10)*DCF!J$6</f>
        <v>2955.9589951504677</v>
      </c>
      <c r="CJ999" s="15">
        <f ca="1">(BC999*DCF!K$10-DCF!K$5*MAX(BC999*DCF!K$10,0)-MAX(BC999-BB999,0)/Inputs!$B$10)*DCF!K$6</f>
        <v>2942.9710836446375</v>
      </c>
      <c r="CK999" s="15">
        <f ca="1">(BD999*DCF!L$10-DCF!L$5*MAX(BD999*DCF!L$10,0)-MAX(BD999-BC999,0)/Inputs!$B$10)*DCF!L$6</f>
        <v>3509.4280672722116</v>
      </c>
      <c r="CL999" s="15">
        <f ca="1">(BE999*DCF!M$10-DCF!M$5*MAX(BE999*DCF!M$10,0)-MAX(BE999-BD999,0)/Inputs!$B$10)*DCF!M$6</f>
        <v>4378.2917588044511</v>
      </c>
      <c r="CM999" s="15">
        <f ca="1">(BF999*DCF!C$28-DCF!C$5*MAX(BF999*DCF!C$28,0)-MAX(BF999-Inputs!$B$13,0)/Inputs!$B$17)*DCF!C$6</f>
        <v>3625.7417756210862</v>
      </c>
      <c r="CN999" s="15">
        <f ca="1">(BG999*DCF!D$28-DCF!D$5*MAX(BG999*DCF!D$28,0)-MAX(BG999-BF999,0)/Inputs!$B$17)*DCF!D$6</f>
        <v>4684.3413519640717</v>
      </c>
      <c r="CO999" s="15">
        <f ca="1">(BH999*DCF!E$28-DCF!E$5*MAX(BH999*DCF!E$28,0)-MAX(BH999-BG999,0)/Inputs!$B$17)*DCF!E$6</f>
        <v>7117.2860330006079</v>
      </c>
      <c r="CP999" s="15">
        <f ca="1">(BI999*DCF!F$28-DCF!F$5*MAX(BI999*DCF!F$28,0)-MAX(BI999-BH999,0)/Inputs!$B$17)*DCF!F$6</f>
        <v>8791.2837143444958</v>
      </c>
      <c r="CQ999" s="15">
        <f ca="1">(BJ999*DCF!G$28-DCF!G$5*MAX(BJ999*DCF!G$28,0)-MAX(BJ999-BI999,0)/Inputs!$B$17)*DCF!G$6</f>
        <v>10100.029692306614</v>
      </c>
      <c r="CR999" s="15">
        <f ca="1">(BK999*DCF!H$28-DCF!H$5*MAX(BK999*DCF!H$28,0)-MAX(BK999-BJ999,0)/Inputs!$B$17)*DCF!H$6</f>
        <v>11366.061008215833</v>
      </c>
      <c r="CS999" s="15">
        <f ca="1">(BL999*DCF!I$28-DCF!I$5*MAX(BL999*DCF!I$28,0)-MAX(BL999-BK999,0)/Inputs!$B$17)*DCF!I$6</f>
        <v>12285.651470901765</v>
      </c>
      <c r="CT999" s="15">
        <f ca="1">(BM999*DCF!J$28-DCF!J$5*MAX(BM999*DCF!J$28,0)-MAX(BM999-BL999,0)/Inputs!$B$17)*DCF!J$6</f>
        <v>14320.012455108996</v>
      </c>
      <c r="CU999" s="15">
        <f ca="1">(BN999*DCF!K$28-DCF!K$5*MAX(BN999*DCF!K$28,0)-MAX(BN999-BM999,0)/Inputs!$B$17)*DCF!K$6</f>
        <v>16247.750047492462</v>
      </c>
      <c r="CV999" s="15">
        <f ca="1">(BO999*DCF!L$28-DCF!L$5*MAX(BO999*DCF!L$28,0)-MAX(BO999-BN999,0)/Inputs!$B$17)*DCF!L$6</f>
        <v>20245.03584095875</v>
      </c>
      <c r="CW999" s="15">
        <f ca="1">(BP999*DCF!M$28-DCF!M$5*MAX(BP999*DCF!M$28,0)-MAX(BP999-BO999,0)/Inputs!$B$17)*DCF!M$6</f>
        <v>24221.769766745056</v>
      </c>
      <c r="CX999" s="15">
        <f ca="1">(BQ999*DCF!C$46-DCF!C$5*MAX(BQ999*DCF!C$46,0)-MAX(BQ999-Inputs!$B$20,0)/Inputs!$B$24)*DCF!C$6</f>
        <v>-1041.2100674274129</v>
      </c>
      <c r="CY999" s="15">
        <f ca="1">(BR999*DCF!D$46-DCF!D$5*MAX(BR999*DCF!D$46,0)-MAX(BR999-BQ999,0)/Inputs!$B$24)*DCF!D$6</f>
        <v>-2512.0475376271124</v>
      </c>
      <c r="CZ999" s="15">
        <f ca="1">(BS999*DCF!E$46-DCF!E$5*MAX(BS999*DCF!E$46,0)-MAX(BS999-BR999,0)/Inputs!$B$24)*DCF!E$6</f>
        <v>-1272.9382554837609</v>
      </c>
      <c r="DA999" s="15">
        <f ca="1">(BT999*DCF!F$46-DCF!F$5*MAX(BT999*DCF!F$46,0)-MAX(BT999-BS999,0)/Inputs!$B$24)*DCF!F$6</f>
        <v>-544.7046323603596</v>
      </c>
      <c r="DB999" s="15">
        <f ca="1">(BU999*DCF!G$46-DCF!G$5*MAX(BU999*DCF!G$46,0)-MAX(BU999-BT999,0)/Inputs!$B$24)*DCF!G$6</f>
        <v>-1699.4419900096743</v>
      </c>
      <c r="DC999" s="15">
        <f ca="1">(BV999*DCF!H$46-DCF!H$5*MAX(BV999*DCF!H$46,0)-MAX(BV999-BU999,0)/Inputs!$B$24)*DCF!H$6</f>
        <v>-1142.9104284297489</v>
      </c>
      <c r="DD999" s="15">
        <f ca="1">(BW999*DCF!I$46-DCF!I$5*MAX(BW999*DCF!I$46,0)-MAX(BW999-BV999,0)/Inputs!$B$24)*DCF!I$6</f>
        <v>-2198.4372780290478</v>
      </c>
      <c r="DE999" s="15">
        <f ca="1">(BX999*DCF!J$46-DCF!J$5*MAX(BX999*DCF!J$46,0)-MAX(BX999-BW999,0)/Inputs!$B$24)*DCF!J$6</f>
        <v>971.19453251028574</v>
      </c>
      <c r="DF999" s="15">
        <f ca="1">(BY999*DCF!K$46-DCF!K$5*MAX(BY999*DCF!K$46,0)-MAX(BY999-BX999,0)/Inputs!$B$24)*DCF!K$6</f>
        <v>-2832.7002821000187</v>
      </c>
      <c r="DG999" s="15">
        <f ca="1">(BZ999*DCF!L$46-DCF!L$5*MAX(BZ999*DCF!L$46,0)-MAX(BZ999-BY999,0)/Inputs!$B$24)*DCF!L$6</f>
        <v>2021.7811216493062</v>
      </c>
      <c r="DH999" s="15">
        <f ca="1">(CA999*DCF!M$46-DCF!M$5*MAX(CA999*DCF!M$46,0)-MAX(CA999-BZ999,0)/Inputs!$B$24)*DCF!M$6</f>
        <v>971.20264564481556</v>
      </c>
      <c r="DI999" s="15">
        <f ca="1">SUM(CB999:CL999)+BE999*DCF!M$10*(1+Inputs!$B$30)*(1-Inputs!$B$33)*(1-Inputs!$B$30/Inputs!$B$31)/(Inputs!$B$29-Inputs!$B$30)*DCF!M$6</f>
        <v>134915.73960675704</v>
      </c>
      <c r="DJ999" s="15">
        <f ca="1">SUM(CM999:CW999)+BP999*DCF!M$28*(1+Inputs!$B$30)*(1-Inputs!$B$33)*(1-Inputs!$B$30/Inputs!$B$31)/(Inputs!$B$29-Inputs!$B$30)*DCF!M$6</f>
        <v>669276.07323672576</v>
      </c>
      <c r="DK999" s="15">
        <f ca="1">SUM(CX999:DH999)+CA999*DCF!M$46*(1+Inputs!$B$30)*(1-Inputs!$B$33)*(1-Inputs!$B$30/Inputs!$B$31)/(Inputs!$B$29-Inputs!$B$30)*DCF!M$6</f>
        <v>108657.21681562922</v>
      </c>
      <c r="DM999" s="15">
        <f ca="1">DI999+DJ999+DK999+Inputs!$B$34+Inputs!$B$36-Inputs!$B$35</f>
        <v>989700.02965911198</v>
      </c>
    </row>
    <row r="1000" spans="1:117" x14ac:dyDescent="0.75">
      <c r="A1000" s="11">
        <v>987</v>
      </c>
      <c r="C1000" s="24">
        <f t="shared" ca="1" si="578"/>
        <v>0.60827607302763398</v>
      </c>
      <c r="D1000" s="24">
        <f t="shared" ca="1" si="578"/>
        <v>0.63904203939650528</v>
      </c>
      <c r="E1000" s="24">
        <f t="shared" ca="1" si="578"/>
        <v>-0.30479003338717531</v>
      </c>
      <c r="F1000" s="24">
        <f t="shared" ca="1" si="578"/>
        <v>0.47045981801972925</v>
      </c>
      <c r="G1000" s="24">
        <f t="shared" ca="1" si="578"/>
        <v>-0.60787790009170228</v>
      </c>
      <c r="H1000" s="24">
        <f t="shared" ca="1" si="578"/>
        <v>0.51723494860210339</v>
      </c>
      <c r="I1000" s="24">
        <f t="shared" ca="1" si="578"/>
        <v>-0.31438087322468106</v>
      </c>
      <c r="J1000" s="24">
        <f t="shared" ca="1" si="578"/>
        <v>-0.12601647749531747</v>
      </c>
      <c r="K1000" s="24">
        <f t="shared" ca="1" si="578"/>
        <v>0.337910866085043</v>
      </c>
      <c r="L1000" s="24">
        <f t="shared" ca="1" si="578"/>
        <v>2.5720710883393774</v>
      </c>
      <c r="M1000" s="24">
        <f t="shared" ca="1" si="578"/>
        <v>-0.53713671053383483</v>
      </c>
      <c r="N1000" s="24">
        <f ca="1">SQRT(Inputs!$B$38)*C1000+SQRT(1-Inputs!$B$38)*_xlfn.NORM.S.INV(RAND())</f>
        <v>0.90439161219427588</v>
      </c>
      <c r="O1000" s="24">
        <f ca="1">SQRT(Inputs!$B$38)*D1000+SQRT(1-Inputs!$B$38)*_xlfn.NORM.S.INV(RAND())</f>
        <v>1.0463248002336536</v>
      </c>
      <c r="P1000" s="24">
        <f ca="1">SQRT(Inputs!$B$38)*E1000+SQRT(1-Inputs!$B$38)*_xlfn.NORM.S.INV(RAND())</f>
        <v>-0.53943702004443561</v>
      </c>
      <c r="Q1000" s="24">
        <f ca="1">SQRT(Inputs!$B$38)*F1000+SQRT(1-Inputs!$B$38)*_xlfn.NORM.S.INV(RAND())</f>
        <v>0.49510023447951779</v>
      </c>
      <c r="R1000" s="24">
        <f ca="1">SQRT(Inputs!$B$38)*G1000+SQRT(1-Inputs!$B$38)*_xlfn.NORM.S.INV(RAND())</f>
        <v>-1.1132739890177188</v>
      </c>
      <c r="S1000" s="24">
        <f ca="1">SQRT(Inputs!$B$38)*H1000+SQRT(1-Inputs!$B$38)*_xlfn.NORM.S.INV(RAND())</f>
        <v>-0.40610875651235817</v>
      </c>
      <c r="T1000" s="24">
        <f ca="1">SQRT(Inputs!$B$38)*I1000+SQRT(1-Inputs!$B$38)*_xlfn.NORM.S.INV(RAND())</f>
        <v>1.0062054230161506</v>
      </c>
      <c r="U1000" s="24">
        <f ca="1">SQRT(Inputs!$B$38)*J1000+SQRT(1-Inputs!$B$38)*_xlfn.NORM.S.INV(RAND())</f>
        <v>-0.11713763552494315</v>
      </c>
      <c r="V1000" s="24">
        <f ca="1">SQRT(Inputs!$B$38)*K1000+SQRT(1-Inputs!$B$38)*_xlfn.NORM.S.INV(RAND())</f>
        <v>0.17895551728864398</v>
      </c>
      <c r="W1000" s="24">
        <f ca="1">SQRT(Inputs!$B$38)*L1000+SQRT(1-Inputs!$B$38)*_xlfn.NORM.S.INV(RAND())</f>
        <v>0.69772641393856238</v>
      </c>
      <c r="X1000" s="24">
        <f ca="1">SQRT(Inputs!$B$38)*M1000+SQRT(1-Inputs!$B$38)*_xlfn.NORM.S.INV(RAND())</f>
        <v>0.30219204903319852</v>
      </c>
      <c r="Y1000" s="24">
        <f ca="1">SQRT(Inputs!$B$38)*C1000+SQRT(1-Inputs!$B$38)*_xlfn.NORM.S.INV(RAND())</f>
        <v>2.4891708109663657</v>
      </c>
      <c r="Z1000" s="24">
        <f ca="1">SQRT(Inputs!$B$38)*D1000+SQRT(1-Inputs!$B$38)*_xlfn.NORM.S.INV(RAND())</f>
        <v>0.44078548048814864</v>
      </c>
      <c r="AA1000" s="24">
        <f ca="1">SQRT(Inputs!$B$38)*E1000+SQRT(1-Inputs!$B$38)*_xlfn.NORM.S.INV(RAND())</f>
        <v>-0.62150965857877527</v>
      </c>
      <c r="AB1000" s="24">
        <f ca="1">SQRT(Inputs!$B$38)*F1000+SQRT(1-Inputs!$B$38)*_xlfn.NORM.S.INV(RAND())</f>
        <v>1.5296055940510032</v>
      </c>
      <c r="AC1000" s="24">
        <f ca="1">SQRT(Inputs!$B$38)*G1000+SQRT(1-Inputs!$B$38)*_xlfn.NORM.S.INV(RAND())</f>
        <v>6.4892704976076077E-2</v>
      </c>
      <c r="AD1000" s="24">
        <f ca="1">SQRT(Inputs!$B$38)*H1000+SQRT(1-Inputs!$B$38)*_xlfn.NORM.S.INV(RAND())</f>
        <v>1.092741740494376</v>
      </c>
      <c r="AE1000" s="24">
        <f ca="1">SQRT(Inputs!$B$38)*I1000+SQRT(1-Inputs!$B$38)*_xlfn.NORM.S.INV(RAND())</f>
        <v>0.22017062700395559</v>
      </c>
      <c r="AF1000" s="24">
        <f ca="1">SQRT(Inputs!$B$38)*J1000+SQRT(1-Inputs!$B$38)*_xlfn.NORM.S.INV(RAND())</f>
        <v>0.20180452256163944</v>
      </c>
      <c r="AG1000" s="24">
        <f ca="1">SQRT(Inputs!$B$38)*K1000+SQRT(1-Inputs!$B$38)*_xlfn.NORM.S.INV(RAND())</f>
        <v>0.53971923734991101</v>
      </c>
      <c r="AH1000" s="24">
        <f ca="1">SQRT(Inputs!$B$38)*L1000+SQRT(1-Inputs!$B$38)*_xlfn.NORM.S.INV(RAND())</f>
        <v>1.9504321757540382</v>
      </c>
      <c r="AI1000" s="24">
        <f ca="1">SQRT(Inputs!$B$38)*M1000+SQRT(1-Inputs!$B$38)*_xlfn.NORM.S.INV(RAND())</f>
        <v>-1.7538368117440306E-2</v>
      </c>
      <c r="AJ1000" s="24">
        <f ca="1">SQRT(Inputs!$B$38)*C1000+SQRT(1-Inputs!$B$38)*_xlfn.NORM.S.INV(RAND())</f>
        <v>-0.10191299514816593</v>
      </c>
      <c r="AK1000" s="24">
        <f ca="1">SQRT(Inputs!$B$38)*D1000+SQRT(1-Inputs!$B$38)*_xlfn.NORM.S.INV(RAND())</f>
        <v>1.0204863472780481</v>
      </c>
      <c r="AL1000" s="24">
        <f ca="1">SQRT(Inputs!$B$38)*E1000+SQRT(1-Inputs!$B$38)*_xlfn.NORM.S.INV(RAND())</f>
        <v>-8.5583146572159569E-2</v>
      </c>
      <c r="AM1000" s="24">
        <f ca="1">SQRT(Inputs!$B$38)*F1000+SQRT(1-Inputs!$B$38)*_xlfn.NORM.S.INV(RAND())</f>
        <v>0.32932377917905742</v>
      </c>
      <c r="AN1000" s="24">
        <f ca="1">SQRT(Inputs!$B$38)*G1000+SQRT(1-Inputs!$B$38)*_xlfn.NORM.S.INV(RAND())</f>
        <v>-8.0271319030662647E-2</v>
      </c>
      <c r="AO1000" s="24">
        <f ca="1">SQRT(Inputs!$B$38)*H1000+SQRT(1-Inputs!$B$38)*_xlfn.NORM.S.INV(RAND())</f>
        <v>0.28227464395299501</v>
      </c>
      <c r="AP1000" s="24">
        <f ca="1">SQRT(Inputs!$B$38)*I1000+SQRT(1-Inputs!$B$38)*_xlfn.NORM.S.INV(RAND())</f>
        <v>0.55263242403162849</v>
      </c>
      <c r="AQ1000" s="24">
        <f ca="1">SQRT(Inputs!$B$38)*J1000+SQRT(1-Inputs!$B$38)*_xlfn.NORM.S.INV(RAND())</f>
        <v>1.2630185416053266</v>
      </c>
      <c r="AR1000" s="24">
        <f ca="1">SQRT(Inputs!$B$38)*K1000+SQRT(1-Inputs!$B$38)*_xlfn.NORM.S.INV(RAND())</f>
        <v>0.90682118966998304</v>
      </c>
      <c r="AS1000" s="24">
        <f ca="1">SQRT(Inputs!$B$38)*L1000+SQRT(1-Inputs!$B$38)*_xlfn.NORM.S.INV(RAND())</f>
        <v>1.9046611010550361</v>
      </c>
      <c r="AT1000" s="24">
        <f ca="1">SQRT(Inputs!$B$38)*M1000+SQRT(1-Inputs!$B$38)*_xlfn.NORM.S.INV(RAND())</f>
        <v>-1.2610815891813001</v>
      </c>
      <c r="AU1000" s="15">
        <f ca="1">Inputs!$B$6*EXP($B$8-0.5*C$5^2+C$5*N1000)</f>
        <v>5744.5626926161531</v>
      </c>
      <c r="AV1000" s="15">
        <f t="shared" ca="1" si="547"/>
        <v>8155.396892326472</v>
      </c>
      <c r="AW1000" s="15">
        <f t="shared" ca="1" si="548"/>
        <v>9246.2275271564886</v>
      </c>
      <c r="AX1000" s="15">
        <f t="shared" ca="1" si="549"/>
        <v>12009.018539827597</v>
      </c>
      <c r="AY1000" s="15">
        <f t="shared" ca="1" si="550"/>
        <v>12886.925976023675</v>
      </c>
      <c r="AZ1000" s="15">
        <f t="shared" ca="1" si="551"/>
        <v>15071.744859879225</v>
      </c>
      <c r="BA1000" s="15">
        <f t="shared" ca="1" si="552"/>
        <v>20492.238500621912</v>
      </c>
      <c r="BB1000" s="15">
        <f t="shared" ca="1" si="553"/>
        <v>24796.024296962252</v>
      </c>
      <c r="BC1000" s="15">
        <f t="shared" ca="1" si="554"/>
        <v>30897.984747480848</v>
      </c>
      <c r="BD1000" s="15">
        <f t="shared" ca="1" si="555"/>
        <v>40405.649049662228</v>
      </c>
      <c r="BE1000" s="15">
        <f t="shared" ca="1" si="556"/>
        <v>50893.622729586714</v>
      </c>
      <c r="BF1000" s="15">
        <f ca="1">Inputs!$B$13*EXP($B$9-0.5*C$6^2+C$6*Y1000)</f>
        <v>22655.130000946221</v>
      </c>
      <c r="BG1000" s="15">
        <f t="shared" ca="1" si="557"/>
        <v>29896.296453654741</v>
      </c>
      <c r="BH1000" s="15">
        <f t="shared" ca="1" si="558"/>
        <v>32949.990357103714</v>
      </c>
      <c r="BI1000" s="15">
        <f t="shared" ca="1" si="559"/>
        <v>51043.291652191343</v>
      </c>
      <c r="BJ1000" s="15">
        <f t="shared" ca="1" si="560"/>
        <v>63163.829956628833</v>
      </c>
      <c r="BK1000" s="15">
        <f t="shared" ca="1" si="561"/>
        <v>89956.522561271078</v>
      </c>
      <c r="BL1000" s="15">
        <f t="shared" ca="1" si="562"/>
        <v>113698.97870396235</v>
      </c>
      <c r="BM1000" s="15">
        <f t="shared" ca="1" si="563"/>
        <v>143308.62649721533</v>
      </c>
      <c r="BN1000" s="15">
        <f t="shared" ca="1" si="564"/>
        <v>188027.94749507945</v>
      </c>
      <c r="BO1000" s="15">
        <f t="shared" ca="1" si="565"/>
        <v>290221.97954505531</v>
      </c>
      <c r="BP1000" s="15">
        <f t="shared" ca="1" si="566"/>
        <v>356499.80050351156</v>
      </c>
      <c r="BQ1000" s="15">
        <f ca="1">Inputs!$B$20*EXP($B$10-0.5*C$7^2+C$7*AJ1000)</f>
        <v>4137.2306198798469</v>
      </c>
      <c r="BR1000" s="15">
        <f t="shared" ca="1" si="567"/>
        <v>7762.4205806433874</v>
      </c>
      <c r="BS1000" s="15">
        <f t="shared" ca="1" si="568"/>
        <v>10371.708702582222</v>
      </c>
      <c r="BT1000" s="15">
        <f t="shared" ca="1" si="569"/>
        <v>15590.706122829386</v>
      </c>
      <c r="BU1000" s="15">
        <f t="shared" ca="1" si="570"/>
        <v>21191.222846007891</v>
      </c>
      <c r="BV1000" s="15">
        <f t="shared" ca="1" si="571"/>
        <v>31419.021176932907</v>
      </c>
      <c r="BW1000" s="15">
        <f t="shared" ca="1" si="572"/>
        <v>49283.535627868041</v>
      </c>
      <c r="BX1000" s="15">
        <f t="shared" ca="1" si="573"/>
        <v>88792.99103552883</v>
      </c>
      <c r="BY1000" s="15">
        <f t="shared" ca="1" si="574"/>
        <v>147985.2349478809</v>
      </c>
      <c r="BZ1000" s="15">
        <f t="shared" ca="1" si="575"/>
        <v>294702.46260627924</v>
      </c>
      <c r="CA1000" s="15">
        <f t="shared" ca="1" si="576"/>
        <v>330859.00470364606</v>
      </c>
      <c r="CB1000" s="15">
        <f ca="1">(AU1000*DCF!C$10-DCF!C$5*MAX(AU1000*DCF!C$10,0)-MAX(AU1000-Inputs!$B$6,0)/Inputs!$B$10)*DCF!C$6</f>
        <v>1037.4961992163858</v>
      </c>
      <c r="CC1000" s="15">
        <f ca="1">(AV1000*DCF!D$10-DCF!D$5*MAX(AV1000*DCF!D$10,0)-MAX(AV1000-AU1000,0)/Inputs!$B$10)*DCF!D$6</f>
        <v>1400.003917918167</v>
      </c>
      <c r="CD1000" s="15">
        <f ca="1">(AW1000*DCF!E$10-DCF!E$5*MAX(AW1000*DCF!E$10,0)-MAX(AW1000-AV1000,0)/Inputs!$B$10)*DCF!E$6</f>
        <v>1889.1065163758951</v>
      </c>
      <c r="CE1000" s="15">
        <f ca="1">(AX1000*DCF!F$10-DCF!F$5*MAX(AX1000*DCF!F$10,0)-MAX(AX1000-AW1000,0)/Inputs!$B$10)*DCF!F$6</f>
        <v>2046.6812965586817</v>
      </c>
      <c r="CF1000" s="15">
        <f ca="1">(AY1000*DCF!G$10-DCF!G$5*MAX(AY1000*DCF!G$10,0)-MAX(AY1000-AX1000,0)/Inputs!$B$10)*DCF!G$6</f>
        <v>2486.4712948192782</v>
      </c>
      <c r="CG1000" s="15">
        <f ca="1">(AZ1000*DCF!H$10-DCF!H$5*MAX(AZ1000*DCF!H$10,0)-MAX(AZ1000-AY1000,0)/Inputs!$B$10)*DCF!H$6</f>
        <v>2538.2363143498324</v>
      </c>
      <c r="CH1000" s="15">
        <f ca="1">(BA1000*DCF!I$10-DCF!I$5*MAX(BA1000*DCF!I$10,0)-MAX(BA1000-AZ1000,0)/Inputs!$B$10)*DCF!I$6</f>
        <v>2854.0335409141403</v>
      </c>
      <c r="CI1000" s="15">
        <f ca="1">(BB1000*DCF!J$10-DCF!J$5*MAX(BB1000*DCF!J$10,0)-MAX(BB1000-BA1000,0)/Inputs!$B$10)*DCF!J$6</f>
        <v>3602.8874874396106</v>
      </c>
      <c r="CJ1000" s="15">
        <f ca="1">(BC1000*DCF!K$10-DCF!K$5*MAX(BC1000*DCF!K$10,0)-MAX(BC1000-BB1000,0)/Inputs!$B$10)*DCF!K$6</f>
        <v>4119.897745687198</v>
      </c>
      <c r="CK1000" s="15">
        <f ca="1">(BD1000*DCF!L$10-DCF!L$5*MAX(BD1000*DCF!L$10,0)-MAX(BD1000-BC1000,0)/Inputs!$B$10)*DCF!L$6</f>
        <v>4864.4452924126945</v>
      </c>
      <c r="CL1000" s="15">
        <f ca="1">(BE1000*DCF!M$10-DCF!M$5*MAX(BE1000*DCF!M$10,0)-MAX(BE1000-BD1000,0)/Inputs!$B$10)*DCF!M$6</f>
        <v>5928.8479085378494</v>
      </c>
      <c r="CM1000" s="15">
        <f ca="1">(BF1000*DCF!C$28-DCF!C$5*MAX(BF1000*DCF!C$28,0)-MAX(BF1000-Inputs!$B$13,0)/Inputs!$B$17)*DCF!C$6</f>
        <v>4311.8576089111275</v>
      </c>
      <c r="CN1000" s="15">
        <f ca="1">(BG1000*DCF!D$28-DCF!D$5*MAX(BG1000*DCF!D$28,0)-MAX(BG1000-BF1000,0)/Inputs!$B$17)*DCF!D$6</f>
        <v>7260.2760189977562</v>
      </c>
      <c r="CO1000" s="15">
        <f ca="1">(BH1000*DCF!E$28-DCF!E$5*MAX(BH1000*DCF!E$28,0)-MAX(BH1000-BG1000,0)/Inputs!$B$17)*DCF!E$6</f>
        <v>8730.1829563334377</v>
      </c>
      <c r="CP1000" s="15">
        <f ca="1">(BI1000*DCF!F$28-DCF!F$5*MAX(BI1000*DCF!F$28,0)-MAX(BI1000-BH1000,0)/Inputs!$B$17)*DCF!F$6</f>
        <v>10562.737672030542</v>
      </c>
      <c r="CQ1000" s="15">
        <f ca="1">(BJ1000*DCF!G$28-DCF!G$5*MAX(BJ1000*DCF!G$28,0)-MAX(BJ1000-BI1000,0)/Inputs!$B$17)*DCF!G$6</f>
        <v>14349.780098336239</v>
      </c>
      <c r="CR1000" s="15">
        <f ca="1">(BK1000*DCF!H$28-DCF!H$5*MAX(BK1000*DCF!H$28,0)-MAX(BK1000-BJ1000,0)/Inputs!$B$17)*DCF!H$6</f>
        <v>18084.407962593654</v>
      </c>
      <c r="CS1000" s="15">
        <f ca="1">(BL1000*DCF!I$28-DCF!I$5*MAX(BL1000*DCF!I$28,0)-MAX(BL1000-BK1000,0)/Inputs!$B$17)*DCF!I$6</f>
        <v>23328.88982280888</v>
      </c>
      <c r="CT1000" s="15">
        <f ca="1">(BM1000*DCF!J$28-DCF!J$5*MAX(BM1000*DCF!J$28,0)-MAX(BM1000-BL1000,0)/Inputs!$B$17)*DCF!J$6</f>
        <v>28043.72325741133</v>
      </c>
      <c r="CU1000" s="15">
        <f ca="1">(BN1000*DCF!K$28-DCF!K$5*MAX(BN1000*DCF!K$28,0)-MAX(BN1000-BM1000,0)/Inputs!$B$17)*DCF!K$6</f>
        <v>34230.828682583131</v>
      </c>
      <c r="CV1000" s="15">
        <f ca="1">(BO1000*DCF!L$28-DCF!L$5*MAX(BO1000*DCF!L$28,0)-MAX(BO1000-BN1000,0)/Inputs!$B$17)*DCF!L$6</f>
        <v>46341.951508370446</v>
      </c>
      <c r="CW1000" s="15">
        <f ca="1">(BP1000*DCF!M$28-DCF!M$5*MAX(BP1000*DCF!M$28,0)-MAX(BP1000-BO1000,0)/Inputs!$B$17)*DCF!M$6</f>
        <v>60147.749131289675</v>
      </c>
      <c r="CX1000" s="15">
        <f ca="1">(BQ1000*DCF!C$46-DCF!C$5*MAX(BQ1000*DCF!C$46,0)-MAX(BQ1000-Inputs!$B$20,0)/Inputs!$B$24)*DCF!C$6</f>
        <v>-1387.9195980691779</v>
      </c>
      <c r="CY1000" s="15">
        <f ca="1">(BR1000*DCF!D$46-DCF!D$5*MAX(BR1000*DCF!D$46,0)-MAX(BR1000-BQ1000,0)/Inputs!$B$24)*DCF!D$6</f>
        <v>-2871.7026355768694</v>
      </c>
      <c r="CZ1000" s="15">
        <f ca="1">(BS1000*DCF!E$46-DCF!E$5*MAX(BS1000*DCF!E$46,0)-MAX(BS1000-BR1000,0)/Inputs!$B$24)*DCF!E$6</f>
        <v>-2254.9821576825129</v>
      </c>
      <c r="DA1000" s="15">
        <f ca="1">(BT1000*DCF!F$46-DCF!F$5*MAX(BT1000*DCF!F$46,0)-MAX(BT1000-BS1000,0)/Inputs!$B$24)*DCF!F$6</f>
        <v>-3035.8157376338759</v>
      </c>
      <c r="DB1000" s="15">
        <f ca="1">(BU1000*DCF!G$46-DCF!G$5*MAX(BU1000*DCF!G$46,0)-MAX(BU1000-BT1000,0)/Inputs!$B$24)*DCF!G$6</f>
        <v>-2596.7340407734609</v>
      </c>
      <c r="DC1000" s="15">
        <f ca="1">(BV1000*DCF!H$46-DCF!H$5*MAX(BV1000*DCF!H$46,0)-MAX(BV1000-BU1000,0)/Inputs!$B$24)*DCF!H$6</f>
        <v>-3178.2256645748585</v>
      </c>
      <c r="DD1000" s="15">
        <f ca="1">(BW1000*DCF!I$46-DCF!I$5*MAX(BW1000*DCF!I$46,0)-MAX(BW1000-BV1000,0)/Inputs!$B$24)*DCF!I$6</f>
        <v>-3989.9886441490303</v>
      </c>
      <c r="DE1000" s="15">
        <f ca="1">(BX1000*DCF!J$46-DCF!J$5*MAX(BX1000*DCF!J$46,0)-MAX(BX1000-BW1000,0)/Inputs!$B$24)*DCF!J$6</f>
        <v>-6752.6417212302549</v>
      </c>
      <c r="DF1000" s="15">
        <f ca="1">(BY1000*DCF!K$46-DCF!K$5*MAX(BY1000*DCF!K$46,0)-MAX(BY1000-BX1000,0)/Inputs!$B$24)*DCF!K$6</f>
        <v>-6047.1129521073899</v>
      </c>
      <c r="DG1000" s="15">
        <f ca="1">(BZ1000*DCF!L$46-DCF!L$5*MAX(BZ1000*DCF!L$46,0)-MAX(BZ1000-BY1000,0)/Inputs!$B$24)*DCF!L$6</f>
        <v>-12831.177518953536</v>
      </c>
      <c r="DH1000" s="15">
        <f ca="1">(CA1000*DCF!M$46-DCF!M$5*MAX(CA1000*DCF!M$46,0)-MAX(CA1000-BZ1000,0)/Inputs!$B$24)*DCF!M$6</f>
        <v>18379.297926972722</v>
      </c>
      <c r="DI1000" s="15">
        <f ca="1">SUM(CB1000:CL1000)+BE1000*DCF!M$10*(1+Inputs!$B$30)*(1-Inputs!$B$33)*(1-Inputs!$B$30/Inputs!$B$31)/(Inputs!$B$29-Inputs!$B$30)*DCF!M$6</f>
        <v>174405.73256915802</v>
      </c>
      <c r="DJ1000" s="15">
        <f ca="1">SUM(CM1000:CW1000)+BP1000*DCF!M$28*(1+Inputs!$B$30)*(1-Inputs!$B$33)*(1-Inputs!$B$30/Inputs!$B$31)/(Inputs!$B$29-Inputs!$B$30)*DCF!M$6</f>
        <v>1578250.5967504596</v>
      </c>
      <c r="DK1000" s="15">
        <f ca="1">SUM(CX1000:DH1000)+CA1000*DCF!M$46*(1+Inputs!$B$30)*(1-Inputs!$B$33)*(1-Inputs!$B$30/Inputs!$B$31)/(Inputs!$B$29-Inputs!$B$30)*DCF!M$6</f>
        <v>484980.21128269215</v>
      </c>
      <c r="DM1000" s="15">
        <f ca="1">DI1000+DJ1000+DK1000+Inputs!$B$34+Inputs!$B$36-Inputs!$B$35</f>
        <v>2314487.5406023096</v>
      </c>
    </row>
    <row r="1001" spans="1:117" x14ac:dyDescent="0.75">
      <c r="A1001" s="11">
        <v>988</v>
      </c>
      <c r="C1001" s="24">
        <f t="shared" ca="1" si="578"/>
        <v>0.27474423715905771</v>
      </c>
      <c r="D1001" s="24">
        <f t="shared" ca="1" si="578"/>
        <v>-8.5605560998462088E-2</v>
      </c>
      <c r="E1001" s="24">
        <f t="shared" ca="1" si="578"/>
        <v>-1.5805830410815205</v>
      </c>
      <c r="F1001" s="24">
        <f t="shared" ca="1" si="578"/>
        <v>1.4924973473690626</v>
      </c>
      <c r="G1001" s="24">
        <f t="shared" ca="1" si="578"/>
        <v>-0.84687820402239999</v>
      </c>
      <c r="H1001" s="24">
        <f t="shared" ca="1" si="578"/>
        <v>-0.58490176921498671</v>
      </c>
      <c r="I1001" s="24">
        <f t="shared" ca="1" si="578"/>
        <v>-2.2054496522049685</v>
      </c>
      <c r="J1001" s="24">
        <f t="shared" ca="1" si="578"/>
        <v>-1.198783192557701</v>
      </c>
      <c r="K1001" s="24">
        <f t="shared" ca="1" si="578"/>
        <v>-1.1862905586700967</v>
      </c>
      <c r="L1001" s="24">
        <f t="shared" ca="1" si="578"/>
        <v>-4.9428148263135888E-4</v>
      </c>
      <c r="M1001" s="24">
        <f t="shared" ca="1" si="578"/>
        <v>-0.77138223288810248</v>
      </c>
      <c r="N1001" s="24">
        <f ca="1">SQRT(Inputs!$B$38)*C1001+SQRT(1-Inputs!$B$38)*_xlfn.NORM.S.INV(RAND())</f>
        <v>-0.59020379236218634</v>
      </c>
      <c r="O1001" s="24">
        <f ca="1">SQRT(Inputs!$B$38)*D1001+SQRT(1-Inputs!$B$38)*_xlfn.NORM.S.INV(RAND())</f>
        <v>0.80301543986237855</v>
      </c>
      <c r="P1001" s="24">
        <f ca="1">SQRT(Inputs!$B$38)*E1001+SQRT(1-Inputs!$B$38)*_xlfn.NORM.S.INV(RAND())</f>
        <v>-0.70267786318296632</v>
      </c>
      <c r="Q1001" s="24">
        <f ca="1">SQRT(Inputs!$B$38)*F1001+SQRT(1-Inputs!$B$38)*_xlfn.NORM.S.INV(RAND())</f>
        <v>-0.1213789340075021</v>
      </c>
      <c r="R1001" s="24">
        <f ca="1">SQRT(Inputs!$B$38)*G1001+SQRT(1-Inputs!$B$38)*_xlfn.NORM.S.INV(RAND())</f>
        <v>-0.22455528364035152</v>
      </c>
      <c r="S1001" s="24">
        <f ca="1">SQRT(Inputs!$B$38)*H1001+SQRT(1-Inputs!$B$38)*_xlfn.NORM.S.INV(RAND())</f>
        <v>-1.5119386404822481</v>
      </c>
      <c r="T1001" s="24">
        <f ca="1">SQRT(Inputs!$B$38)*I1001+SQRT(1-Inputs!$B$38)*_xlfn.NORM.S.INV(RAND())</f>
        <v>-2.7067683557174336</v>
      </c>
      <c r="U1001" s="24">
        <f ca="1">SQRT(Inputs!$B$38)*J1001+SQRT(1-Inputs!$B$38)*_xlfn.NORM.S.INV(RAND())</f>
        <v>-0.38621554170020073</v>
      </c>
      <c r="V1001" s="24">
        <f ca="1">SQRT(Inputs!$B$38)*K1001+SQRT(1-Inputs!$B$38)*_xlfn.NORM.S.INV(RAND())</f>
        <v>-0.95530027189374433</v>
      </c>
      <c r="W1001" s="24">
        <f ca="1">SQRT(Inputs!$B$38)*L1001+SQRT(1-Inputs!$B$38)*_xlfn.NORM.S.INV(RAND())</f>
        <v>-1.5586162416722504</v>
      </c>
      <c r="X1001" s="24">
        <f ca="1">SQRT(Inputs!$B$38)*M1001+SQRT(1-Inputs!$B$38)*_xlfn.NORM.S.INV(RAND())</f>
        <v>-1.3280739848933325</v>
      </c>
      <c r="Y1001" s="24">
        <f ca="1">SQRT(Inputs!$B$38)*C1001+SQRT(1-Inputs!$B$38)*_xlfn.NORM.S.INV(RAND())</f>
        <v>-0.60894323158858232</v>
      </c>
      <c r="Z1001" s="24">
        <f ca="1">SQRT(Inputs!$B$38)*D1001+SQRT(1-Inputs!$B$38)*_xlfn.NORM.S.INV(RAND())</f>
        <v>1.1331844342623427</v>
      </c>
      <c r="AA1001" s="24">
        <f ca="1">SQRT(Inputs!$B$38)*E1001+SQRT(1-Inputs!$B$38)*_xlfn.NORM.S.INV(RAND())</f>
        <v>-0.1031049441951245</v>
      </c>
      <c r="AB1001" s="24">
        <f ca="1">SQRT(Inputs!$B$38)*F1001+SQRT(1-Inputs!$B$38)*_xlfn.NORM.S.INV(RAND())</f>
        <v>0.74353355074053629</v>
      </c>
      <c r="AC1001" s="24">
        <f ca="1">SQRT(Inputs!$B$38)*G1001+SQRT(1-Inputs!$B$38)*_xlfn.NORM.S.INV(RAND())</f>
        <v>-0.53883101000113154</v>
      </c>
      <c r="AD1001" s="24">
        <f ca="1">SQRT(Inputs!$B$38)*H1001+SQRT(1-Inputs!$B$38)*_xlfn.NORM.S.INV(RAND())</f>
        <v>0.2346898811023147</v>
      </c>
      <c r="AE1001" s="24">
        <f ca="1">SQRT(Inputs!$B$38)*I1001+SQRT(1-Inputs!$B$38)*_xlfn.NORM.S.INV(RAND())</f>
        <v>-2.9110950737593289E-2</v>
      </c>
      <c r="AF1001" s="24">
        <f ca="1">SQRT(Inputs!$B$38)*J1001+SQRT(1-Inputs!$B$38)*_xlfn.NORM.S.INV(RAND())</f>
        <v>-1.5920505635394222</v>
      </c>
      <c r="AG1001" s="24">
        <f ca="1">SQRT(Inputs!$B$38)*K1001+SQRT(1-Inputs!$B$38)*_xlfn.NORM.S.INV(RAND())</f>
        <v>-0.51413982750439535</v>
      </c>
      <c r="AH1001" s="24">
        <f ca="1">SQRT(Inputs!$B$38)*L1001+SQRT(1-Inputs!$B$38)*_xlfn.NORM.S.INV(RAND())</f>
        <v>-0.38341454751282622</v>
      </c>
      <c r="AI1001" s="24">
        <f ca="1">SQRT(Inputs!$B$38)*M1001+SQRT(1-Inputs!$B$38)*_xlfn.NORM.S.INV(RAND())</f>
        <v>-1.1716220423941679</v>
      </c>
      <c r="AJ1001" s="24">
        <f ca="1">SQRT(Inputs!$B$38)*C1001+SQRT(1-Inputs!$B$38)*_xlfn.NORM.S.INV(RAND())</f>
        <v>0.725398293724143</v>
      </c>
      <c r="AK1001" s="24">
        <f ca="1">SQRT(Inputs!$B$38)*D1001+SQRT(1-Inputs!$B$38)*_xlfn.NORM.S.INV(RAND())</f>
        <v>-1.6757386763405691</v>
      </c>
      <c r="AL1001" s="24">
        <f ca="1">SQRT(Inputs!$B$38)*E1001+SQRT(1-Inputs!$B$38)*_xlfn.NORM.S.INV(RAND())</f>
        <v>-0.90729092499756769</v>
      </c>
      <c r="AM1001" s="24">
        <f ca="1">SQRT(Inputs!$B$38)*F1001+SQRT(1-Inputs!$B$38)*_xlfn.NORM.S.INV(RAND())</f>
        <v>0.96755216404482891</v>
      </c>
      <c r="AN1001" s="24">
        <f ca="1">SQRT(Inputs!$B$38)*G1001+SQRT(1-Inputs!$B$38)*_xlfn.NORM.S.INV(RAND())</f>
        <v>-1.1076214251994683</v>
      </c>
      <c r="AO1001" s="24">
        <f ca="1">SQRT(Inputs!$B$38)*H1001+SQRT(1-Inputs!$B$38)*_xlfn.NORM.S.INV(RAND())</f>
        <v>1.0470188191037197</v>
      </c>
      <c r="AP1001" s="24">
        <f ca="1">SQRT(Inputs!$B$38)*I1001+SQRT(1-Inputs!$B$38)*_xlfn.NORM.S.INV(RAND())</f>
        <v>-1.5645822692142028</v>
      </c>
      <c r="AQ1001" s="24">
        <f ca="1">SQRT(Inputs!$B$38)*J1001+SQRT(1-Inputs!$B$38)*_xlfn.NORM.S.INV(RAND())</f>
        <v>0.75446492030819601</v>
      </c>
      <c r="AR1001" s="24">
        <f ca="1">SQRT(Inputs!$B$38)*K1001+SQRT(1-Inputs!$B$38)*_xlfn.NORM.S.INV(RAND())</f>
        <v>0.89279028236254565</v>
      </c>
      <c r="AS1001" s="24">
        <f ca="1">SQRT(Inputs!$B$38)*L1001+SQRT(1-Inputs!$B$38)*_xlfn.NORM.S.INV(RAND())</f>
        <v>-1.4834999656346497</v>
      </c>
      <c r="AT1001" s="24">
        <f ca="1">SQRT(Inputs!$B$38)*M1001+SQRT(1-Inputs!$B$38)*_xlfn.NORM.S.INV(RAND())</f>
        <v>-0.70613200982854696</v>
      </c>
      <c r="AU1001" s="15">
        <f ca="1">Inputs!$B$6*EXP($B$8-0.5*C$5^2+C$5*N1001)</f>
        <v>4510.0986833224179</v>
      </c>
      <c r="AV1001" s="15">
        <f t="shared" ca="1" si="547"/>
        <v>6177.8535306763615</v>
      </c>
      <c r="AW1001" s="15">
        <f t="shared" ca="1" si="548"/>
        <v>6851.643161458569</v>
      </c>
      <c r="AX1001" s="15">
        <f t="shared" ca="1" si="549"/>
        <v>8239.2741550890896</v>
      </c>
      <c r="AY1001" s="15">
        <f t="shared" ca="1" si="550"/>
        <v>9808.5973065136059</v>
      </c>
      <c r="AZ1001" s="15">
        <f t="shared" ca="1" si="551"/>
        <v>10156.30213598955</v>
      </c>
      <c r="BA1001" s="15">
        <f t="shared" ca="1" si="552"/>
        <v>9362.5727542590139</v>
      </c>
      <c r="BB1001" s="15">
        <f t="shared" ca="1" si="553"/>
        <v>11027.56914143484</v>
      </c>
      <c r="BC1001" s="15">
        <f t="shared" ca="1" si="554"/>
        <v>12316.212343647778</v>
      </c>
      <c r="BD1001" s="15">
        <f t="shared" ca="1" si="555"/>
        <v>13041.693548487377</v>
      </c>
      <c r="BE1001" s="15">
        <f t="shared" ca="1" si="556"/>
        <v>14160.187058394144</v>
      </c>
      <c r="BF1001" s="15">
        <f ca="1">Inputs!$B$13*EXP($B$9-0.5*C$6^2+C$6*Y1001)</f>
        <v>12258.166438919032</v>
      </c>
      <c r="BG1001" s="15">
        <f t="shared" ca="1" si="557"/>
        <v>18328.844443850918</v>
      </c>
      <c r="BH1001" s="15">
        <f t="shared" ca="1" si="558"/>
        <v>22014.770935781562</v>
      </c>
      <c r="BI1001" s="15">
        <f t="shared" ca="1" si="559"/>
        <v>30217.009604215877</v>
      </c>
      <c r="BJ1001" s="15">
        <f t="shared" ca="1" si="560"/>
        <v>34275.767548984739</v>
      </c>
      <c r="BK1001" s="15">
        <f t="shared" ca="1" si="561"/>
        <v>43432.81438015421</v>
      </c>
      <c r="BL1001" s="15">
        <f t="shared" ca="1" si="562"/>
        <v>53151.078016052023</v>
      </c>
      <c r="BM1001" s="15">
        <f t="shared" ca="1" si="563"/>
        <v>53610.139531973655</v>
      </c>
      <c r="BN1001" s="15">
        <f t="shared" ca="1" si="564"/>
        <v>61994.035762949425</v>
      </c>
      <c r="BO1001" s="15">
        <f t="shared" ca="1" si="565"/>
        <v>72952.369971275693</v>
      </c>
      <c r="BP1001" s="15">
        <f t="shared" ca="1" si="566"/>
        <v>78629.021696412237</v>
      </c>
      <c r="BQ1001" s="15">
        <f ca="1">Inputs!$B$20*EXP($B$10-0.5*C$7^2+C$7*AJ1001)</f>
        <v>5548.1227293661414</v>
      </c>
      <c r="BR1001" s="15">
        <f t="shared" ca="1" si="567"/>
        <v>4421.4161203337717</v>
      </c>
      <c r="BS1001" s="15">
        <f t="shared" ca="1" si="568"/>
        <v>4665.7599979240904</v>
      </c>
      <c r="BT1001" s="15">
        <f t="shared" ca="1" si="569"/>
        <v>8291.8392768046178</v>
      </c>
      <c r="BU1001" s="15">
        <f t="shared" ca="1" si="570"/>
        <v>8789.8368766399635</v>
      </c>
      <c r="BV1001" s="15">
        <f t="shared" ca="1" si="571"/>
        <v>15482.623181501338</v>
      </c>
      <c r="BW1001" s="15">
        <f t="shared" ca="1" si="572"/>
        <v>15514.700751385193</v>
      </c>
      <c r="BX1001" s="15">
        <f t="shared" ca="1" si="573"/>
        <v>25243.124465377856</v>
      </c>
      <c r="BY1001" s="15">
        <f t="shared" ca="1" si="574"/>
        <v>41958.211077330809</v>
      </c>
      <c r="BZ1001" s="15">
        <f t="shared" ca="1" si="575"/>
        <v>44820.664548478831</v>
      </c>
      <c r="CA1001" s="15">
        <f t="shared" ca="1" si="576"/>
        <v>55534.827401358612</v>
      </c>
      <c r="CB1001" s="15">
        <f ca="1">(AU1001*DCF!C$10-DCF!C$5*MAX(AU1001*DCF!C$10,0)-MAX(AU1001-Inputs!$B$6,0)/Inputs!$B$10)*DCF!C$6</f>
        <v>1046.2981476345308</v>
      </c>
      <c r="CC1001" s="15">
        <f ca="1">(AV1001*DCF!D$10-DCF!D$5*MAX(AV1001*DCF!D$10,0)-MAX(AV1001-AU1001,0)/Inputs!$B$10)*DCF!D$6</f>
        <v>1099.1715732363587</v>
      </c>
      <c r="CD1001" s="15">
        <f ca="1">(AW1001*DCF!E$10-DCF!E$5*MAX(AW1001*DCF!E$10,0)-MAX(AW1001-AV1001,0)/Inputs!$B$10)*DCF!E$6</f>
        <v>1430.1700093902571</v>
      </c>
      <c r="CE1001" s="15">
        <f ca="1">(AX1001*DCF!F$10-DCF!F$5*MAX(AX1001*DCF!F$10,0)-MAX(AX1001-AW1001,0)/Inputs!$B$10)*DCF!F$6</f>
        <v>1509.8888108955643</v>
      </c>
      <c r="CF1001" s="15">
        <f ca="1">(AY1001*DCF!G$10-DCF!G$5*MAX(AY1001*DCF!G$10,0)-MAX(AY1001-AX1001,0)/Inputs!$B$10)*DCF!G$6</f>
        <v>1719.3108730900465</v>
      </c>
      <c r="CG1001" s="15">
        <f ca="1">(AZ1001*DCF!H$10-DCF!H$5*MAX(AZ1001*DCF!H$10,0)-MAX(AZ1001-AY1001,0)/Inputs!$B$10)*DCF!H$6</f>
        <v>1910.1121187277261</v>
      </c>
      <c r="CH1001" s="15">
        <f ca="1">(BA1001*DCF!I$10-DCF!I$5*MAX(BA1001*DCF!I$10,0)-MAX(BA1001-AZ1001,0)/Inputs!$B$10)*DCF!I$6</f>
        <v>1710.2004945060164</v>
      </c>
      <c r="CI1001" s="15">
        <f ca="1">(BB1001*DCF!J$10-DCF!J$5*MAX(BB1001*DCF!J$10,0)-MAX(BB1001-BA1001,0)/Inputs!$B$10)*DCF!J$6</f>
        <v>1640.0536866691</v>
      </c>
      <c r="CJ1001" s="15">
        <f ca="1">(BC1001*DCF!K$10-DCF!K$5*MAX(BC1001*DCF!K$10,0)-MAX(BC1001-BB1001,0)/Inputs!$B$10)*DCF!K$6</f>
        <v>1802.3219562636707</v>
      </c>
      <c r="CK1001" s="15">
        <f ca="1">(BD1001*DCF!L$10-DCF!L$5*MAX(BD1001*DCF!L$10,0)-MAX(BD1001-BC1001,0)/Inputs!$B$10)*DCF!L$6</f>
        <v>1873.1189211804581</v>
      </c>
      <c r="CL1001" s="15">
        <f ca="1">(BE1001*DCF!M$10-DCF!M$5*MAX(BE1001*DCF!M$10,0)-MAX(BE1001-BD1001,0)/Inputs!$B$10)*DCF!M$6</f>
        <v>1864.5695417001621</v>
      </c>
      <c r="CM1001" s="15">
        <f ca="1">(BF1001*DCF!C$28-DCF!C$5*MAX(BF1001*DCF!C$28,0)-MAX(BF1001-Inputs!$B$13,0)/Inputs!$B$17)*DCF!C$6</f>
        <v>3539.9188335730919</v>
      </c>
      <c r="CN1001" s="15">
        <f ca="1">(BG1001*DCF!D$28-DCF!D$5*MAX(BG1001*DCF!D$28,0)-MAX(BG1001-BF1001,0)/Inputs!$B$17)*DCF!D$6</f>
        <v>4103.1134649558489</v>
      </c>
      <c r="CO1001" s="15">
        <f ca="1">(BH1001*DCF!E$28-DCF!E$5*MAX(BH1001*DCF!E$28,0)-MAX(BH1001-BG1001,0)/Inputs!$B$17)*DCF!E$6</f>
        <v>5508.5297582030444</v>
      </c>
      <c r="CP1001" s="15">
        <f ca="1">(BI1001*DCF!F$28-DCF!F$5*MAX(BI1001*DCF!F$28,0)-MAX(BI1001-BH1001,0)/Inputs!$B$17)*DCF!F$6</f>
        <v>6709.7749695896973</v>
      </c>
      <c r="CQ1001" s="15">
        <f ca="1">(BJ1001*DCF!G$28-DCF!G$5*MAX(BJ1001*DCF!G$28,0)-MAX(BJ1001-BI1001,0)/Inputs!$B$17)*DCF!G$6</f>
        <v>8210.4649494057157</v>
      </c>
      <c r="CR1001" s="15">
        <f ca="1">(BK1001*DCF!H$28-DCF!H$5*MAX(BK1001*DCF!H$28,0)-MAX(BK1001-BJ1001,0)/Inputs!$B$17)*DCF!H$6</f>
        <v>9318.6660803329996</v>
      </c>
      <c r="CS1001" s="15">
        <f ca="1">(BL1001*DCF!I$28-DCF!I$5*MAX(BL1001*DCF!I$28,0)-MAX(BL1001-BK1001,0)/Inputs!$B$17)*DCF!I$6</f>
        <v>11103.768653731227</v>
      </c>
      <c r="CT1001" s="15">
        <f ca="1">(BM1001*DCF!J$28-DCF!J$5*MAX(BM1001*DCF!J$28,0)-MAX(BM1001-BL1001,0)/Inputs!$B$17)*DCF!J$6</f>
        <v>11898.643830568913</v>
      </c>
      <c r="CU1001" s="15">
        <f ca="1">(BN1001*DCF!K$28-DCF!K$5*MAX(BN1001*DCF!K$28,0)-MAX(BN1001-BM1001,0)/Inputs!$B$17)*DCF!K$6</f>
        <v>12065.185283721803</v>
      </c>
      <c r="CV1001" s="15">
        <f ca="1">(BO1001*DCF!L$28-DCF!L$5*MAX(BO1001*DCF!L$28,0)-MAX(BO1001-BN1001,0)/Inputs!$B$17)*DCF!L$6</f>
        <v>13315.575281754629</v>
      </c>
      <c r="CW1001" s="15">
        <f ca="1">(BP1001*DCF!M$28-DCF!M$5*MAX(BP1001*DCF!M$28,0)-MAX(BP1001-BO1001,0)/Inputs!$B$17)*DCF!M$6</f>
        <v>14200.726321871685</v>
      </c>
      <c r="CX1001" s="15">
        <f ca="1">(BQ1001*DCF!C$46-DCF!C$5*MAX(BQ1001*DCF!C$46,0)-MAX(BQ1001-Inputs!$B$20,0)/Inputs!$B$24)*DCF!C$6</f>
        <v>-2365.4429995608371</v>
      </c>
      <c r="CY1001" s="15">
        <f ca="1">(BR1001*DCF!D$46-DCF!D$5*MAX(BR1001*DCF!D$46,0)-MAX(BR1001-BQ1001,0)/Inputs!$B$24)*DCF!D$6</f>
        <v>-754.63262298417874</v>
      </c>
      <c r="CZ1001" s="15">
        <f ca="1">(BS1001*DCF!E$46-DCF!E$5*MAX(BS1001*DCF!E$46,0)-MAX(BS1001-BR1001,0)/Inputs!$B$24)*DCF!E$6</f>
        <v>-648.04787331771593</v>
      </c>
      <c r="DA1001" s="15">
        <f ca="1">(BT1001*DCF!F$46-DCF!F$5*MAX(BT1001*DCF!F$46,0)-MAX(BT1001-BS1001,0)/Inputs!$B$24)*DCF!F$6</f>
        <v>-1924.2342556945912</v>
      </c>
      <c r="DB1001" s="15">
        <f ca="1">(BU1001*DCF!G$46-DCF!G$5*MAX(BU1001*DCF!G$46,0)-MAX(BU1001-BT1001,0)/Inputs!$B$24)*DCF!G$6</f>
        <v>-463.18929928644627</v>
      </c>
      <c r="DC1001" s="15">
        <f ca="1">(BV1001*DCF!H$46-DCF!H$5*MAX(BV1001*DCF!H$46,0)-MAX(BV1001-BU1001,0)/Inputs!$B$24)*DCF!H$6</f>
        <v>-2079.7423368536206</v>
      </c>
      <c r="DD1001" s="15">
        <f ca="1">(BW1001*DCF!I$46-DCF!I$5*MAX(BW1001*DCF!I$46,0)-MAX(BW1001-BV1001,0)/Inputs!$B$24)*DCF!I$6</f>
        <v>349.10979754331754</v>
      </c>
      <c r="DE1001" s="15">
        <f ca="1">(BX1001*DCF!J$46-DCF!J$5*MAX(BX1001*DCF!J$46,0)-MAX(BX1001-BW1001,0)/Inputs!$B$24)*DCF!J$6</f>
        <v>-1520.9397837942965</v>
      </c>
      <c r="DF1001" s="15">
        <f ca="1">(BY1001*DCF!K$46-DCF!K$5*MAX(BY1001*DCF!K$46,0)-MAX(BY1001-BX1001,0)/Inputs!$B$24)*DCF!K$6</f>
        <v>-1697.9580467037124</v>
      </c>
      <c r="DG1001" s="15">
        <f ca="1">(BZ1001*DCF!L$46-DCF!L$5*MAX(BZ1001*DCF!L$46,0)-MAX(BZ1001-BY1001,0)/Inputs!$B$24)*DCF!L$6</f>
        <v>2450.4628059581073</v>
      </c>
      <c r="DH1001" s="15">
        <f ca="1">(CA1001*DCF!M$46-DCF!M$5*MAX(CA1001*DCF!M$46,0)-MAX(CA1001-BZ1001,0)/Inputs!$B$24)*DCF!M$6</f>
        <v>2113.8503075820231</v>
      </c>
      <c r="DI1001" s="15">
        <f ca="1">SUM(CB1001:CL1001)+BE1001*DCF!M$10*(1+Inputs!$B$30)*(1-Inputs!$B$33)*(1-Inputs!$B$30/Inputs!$B$31)/(Inputs!$B$29-Inputs!$B$30)*DCF!M$6</f>
        <v>57013.203965893699</v>
      </c>
      <c r="DJ1001" s="15">
        <f ca="1">SUM(CM1001:CW1001)+BP1001*DCF!M$28*(1+Inputs!$B$30)*(1-Inputs!$B$33)*(1-Inputs!$B$30/Inputs!$B$31)/(Inputs!$B$29-Inputs!$B$30)*DCF!M$6</f>
        <v>391741.84361742332</v>
      </c>
      <c r="DK1001" s="15">
        <f ca="1">SUM(CX1001:DH1001)+CA1001*DCF!M$46*(1+Inputs!$B$30)*(1-Inputs!$B$33)*(1-Inputs!$B$30/Inputs!$B$31)/(Inputs!$B$29-Inputs!$B$30)*DCF!M$6</f>
        <v>79322.657376247851</v>
      </c>
      <c r="DM1001" s="15">
        <f ca="1">DI1001+DJ1001+DK1001+Inputs!$B$34+Inputs!$B$36-Inputs!$B$35</f>
        <v>604928.70495956484</v>
      </c>
    </row>
    <row r="1002" spans="1:117" x14ac:dyDescent="0.75">
      <c r="A1002" s="11">
        <v>989</v>
      </c>
      <c r="C1002" s="24">
        <f t="shared" ca="1" si="578"/>
        <v>-2.0146644348307352</v>
      </c>
      <c r="D1002" s="24">
        <f t="shared" ca="1" si="578"/>
        <v>-0.72182689946343359</v>
      </c>
      <c r="E1002" s="24">
        <f t="shared" ca="1" si="578"/>
        <v>-1.1480174999461681</v>
      </c>
      <c r="F1002" s="24">
        <f t="shared" ca="1" si="578"/>
        <v>-0.60408600714024496</v>
      </c>
      <c r="G1002" s="24">
        <f t="shared" ca="1" si="578"/>
        <v>1.6947239943527783</v>
      </c>
      <c r="H1002" s="24">
        <f t="shared" ca="1" si="578"/>
        <v>-1.2827815639750428</v>
      </c>
      <c r="I1002" s="24">
        <f t="shared" ca="1" si="578"/>
        <v>-0.79622633551422672</v>
      </c>
      <c r="J1002" s="24">
        <f t="shared" ca="1" si="578"/>
        <v>-4.4343853889271832E-2</v>
      </c>
      <c r="K1002" s="24">
        <f t="shared" ca="1" si="578"/>
        <v>-1.4561805222799851</v>
      </c>
      <c r="L1002" s="24">
        <f t="shared" ca="1" si="578"/>
        <v>-0.81958070383819803</v>
      </c>
      <c r="M1002" s="24">
        <f t="shared" ca="1" si="578"/>
        <v>0.32109914123191818</v>
      </c>
      <c r="N1002" s="24">
        <f ca="1">SQRT(Inputs!$B$38)*C1002+SQRT(1-Inputs!$B$38)*_xlfn.NORM.S.INV(RAND())</f>
        <v>-2.0542366050394159</v>
      </c>
      <c r="O1002" s="24">
        <f ca="1">SQRT(Inputs!$B$38)*D1002+SQRT(1-Inputs!$B$38)*_xlfn.NORM.S.INV(RAND())</f>
        <v>-0.13027669407474163</v>
      </c>
      <c r="P1002" s="24">
        <f ca="1">SQRT(Inputs!$B$38)*E1002+SQRT(1-Inputs!$B$38)*_xlfn.NORM.S.INV(RAND())</f>
        <v>0.37881828070739287</v>
      </c>
      <c r="Q1002" s="24">
        <f ca="1">SQRT(Inputs!$B$38)*F1002+SQRT(1-Inputs!$B$38)*_xlfn.NORM.S.INV(RAND())</f>
        <v>-0.31010944963081211</v>
      </c>
      <c r="R1002" s="24">
        <f ca="1">SQRT(Inputs!$B$38)*G1002+SQRT(1-Inputs!$B$38)*_xlfn.NORM.S.INV(RAND())</f>
        <v>-0.53369763676282889</v>
      </c>
      <c r="S1002" s="24">
        <f ca="1">SQRT(Inputs!$B$38)*H1002+SQRT(1-Inputs!$B$38)*_xlfn.NORM.S.INV(RAND())</f>
        <v>-1.0694477885583005</v>
      </c>
      <c r="T1002" s="24">
        <f ca="1">SQRT(Inputs!$B$38)*I1002+SQRT(1-Inputs!$B$38)*_xlfn.NORM.S.INV(RAND())</f>
        <v>-9.3342488149866953E-2</v>
      </c>
      <c r="U1002" s="24">
        <f ca="1">SQRT(Inputs!$B$38)*J1002+SQRT(1-Inputs!$B$38)*_xlfn.NORM.S.INV(RAND())</f>
        <v>1.4476693067187496</v>
      </c>
      <c r="V1002" s="24">
        <f ca="1">SQRT(Inputs!$B$38)*K1002+SQRT(1-Inputs!$B$38)*_xlfn.NORM.S.INV(RAND())</f>
        <v>-1.3495922414232626</v>
      </c>
      <c r="W1002" s="24">
        <f ca="1">SQRT(Inputs!$B$38)*L1002+SQRT(1-Inputs!$B$38)*_xlfn.NORM.S.INV(RAND())</f>
        <v>-0.30763923793330905</v>
      </c>
      <c r="X1002" s="24">
        <f ca="1">SQRT(Inputs!$B$38)*M1002+SQRT(1-Inputs!$B$38)*_xlfn.NORM.S.INV(RAND())</f>
        <v>0.85449360445468225</v>
      </c>
      <c r="Y1002" s="24">
        <f ca="1">SQRT(Inputs!$B$38)*C1002+SQRT(1-Inputs!$B$38)*_xlfn.NORM.S.INV(RAND())</f>
        <v>-2.950576226261731</v>
      </c>
      <c r="Z1002" s="24">
        <f ca="1">SQRT(Inputs!$B$38)*D1002+SQRT(1-Inputs!$B$38)*_xlfn.NORM.S.INV(RAND())</f>
        <v>-1.2335547275657677</v>
      </c>
      <c r="AA1002" s="24">
        <f ca="1">SQRT(Inputs!$B$38)*E1002+SQRT(1-Inputs!$B$38)*_xlfn.NORM.S.INV(RAND())</f>
        <v>-0.95742267665835712</v>
      </c>
      <c r="AB1002" s="24">
        <f ca="1">SQRT(Inputs!$B$38)*F1002+SQRT(1-Inputs!$B$38)*_xlfn.NORM.S.INV(RAND())</f>
        <v>0.24975097454566475</v>
      </c>
      <c r="AC1002" s="24">
        <f ca="1">SQRT(Inputs!$B$38)*G1002+SQRT(1-Inputs!$B$38)*_xlfn.NORM.S.INV(RAND())</f>
        <v>1.7127598756673159</v>
      </c>
      <c r="AD1002" s="24">
        <f ca="1">SQRT(Inputs!$B$38)*H1002+SQRT(1-Inputs!$B$38)*_xlfn.NORM.S.INV(RAND())</f>
        <v>-0.36993262290302004</v>
      </c>
      <c r="AE1002" s="24">
        <f ca="1">SQRT(Inputs!$B$38)*I1002+SQRT(1-Inputs!$B$38)*_xlfn.NORM.S.INV(RAND())</f>
        <v>-1.1031785416907824</v>
      </c>
      <c r="AF1002" s="24">
        <f ca="1">SQRT(Inputs!$B$38)*J1002+SQRT(1-Inputs!$B$38)*_xlfn.NORM.S.INV(RAND())</f>
        <v>-0.13103563065109489</v>
      </c>
      <c r="AG1002" s="24">
        <f ca="1">SQRT(Inputs!$B$38)*K1002+SQRT(1-Inputs!$B$38)*_xlfn.NORM.S.INV(RAND())</f>
        <v>0.38594216989116414</v>
      </c>
      <c r="AH1002" s="24">
        <f ca="1">SQRT(Inputs!$B$38)*L1002+SQRT(1-Inputs!$B$38)*_xlfn.NORM.S.INV(RAND())</f>
        <v>-1.1095705804535325</v>
      </c>
      <c r="AI1002" s="24">
        <f ca="1">SQRT(Inputs!$B$38)*M1002+SQRT(1-Inputs!$B$38)*_xlfn.NORM.S.INV(RAND())</f>
        <v>0.11331426856814419</v>
      </c>
      <c r="AJ1002" s="24">
        <f ca="1">SQRT(Inputs!$B$38)*C1002+SQRT(1-Inputs!$B$38)*_xlfn.NORM.S.INV(RAND())</f>
        <v>-1.9587055265706228</v>
      </c>
      <c r="AK1002" s="24">
        <f ca="1">SQRT(Inputs!$B$38)*D1002+SQRT(1-Inputs!$B$38)*_xlfn.NORM.S.INV(RAND())</f>
        <v>0.47261489139849161</v>
      </c>
      <c r="AL1002" s="24">
        <f ca="1">SQRT(Inputs!$B$38)*E1002+SQRT(1-Inputs!$B$38)*_xlfn.NORM.S.INV(RAND())</f>
        <v>-1.3927806260567011</v>
      </c>
      <c r="AM1002" s="24">
        <f ca="1">SQRT(Inputs!$B$38)*F1002+SQRT(1-Inputs!$B$38)*_xlfn.NORM.S.INV(RAND())</f>
        <v>0.51690379850863133</v>
      </c>
      <c r="AN1002" s="24">
        <f ca="1">SQRT(Inputs!$B$38)*G1002+SQRT(1-Inputs!$B$38)*_xlfn.NORM.S.INV(RAND())</f>
        <v>0.58946392739957676</v>
      </c>
      <c r="AO1002" s="24">
        <f ca="1">SQRT(Inputs!$B$38)*H1002+SQRT(1-Inputs!$B$38)*_xlfn.NORM.S.INV(RAND())</f>
        <v>-0.8998020709262522</v>
      </c>
      <c r="AP1002" s="24">
        <f ca="1">SQRT(Inputs!$B$38)*I1002+SQRT(1-Inputs!$B$38)*_xlfn.NORM.S.INV(RAND())</f>
        <v>0.31535704402021725</v>
      </c>
      <c r="AQ1002" s="24">
        <f ca="1">SQRT(Inputs!$B$38)*J1002+SQRT(1-Inputs!$B$38)*_xlfn.NORM.S.INV(RAND())</f>
        <v>8.4953921082201511E-2</v>
      </c>
      <c r="AR1002" s="24">
        <f ca="1">SQRT(Inputs!$B$38)*K1002+SQRT(1-Inputs!$B$38)*_xlfn.NORM.S.INV(RAND())</f>
        <v>-0.92294759213054234</v>
      </c>
      <c r="AS1002" s="24">
        <f ca="1">SQRT(Inputs!$B$38)*L1002+SQRT(1-Inputs!$B$38)*_xlfn.NORM.S.INV(RAND())</f>
        <v>0.76311681415307919</v>
      </c>
      <c r="AT1002" s="24">
        <f ca="1">SQRT(Inputs!$B$38)*M1002+SQRT(1-Inputs!$B$38)*_xlfn.NORM.S.INV(RAND())</f>
        <v>0.27763949098842722</v>
      </c>
      <c r="AU1002" s="15">
        <f ca="1">Inputs!$B$6*EXP($B$8-0.5*C$5^2+C$5*N1002)</f>
        <v>3558.4730721537035</v>
      </c>
      <c r="AV1002" s="15">
        <f t="shared" ca="1" si="547"/>
        <v>4249.3225869737107</v>
      </c>
      <c r="AW1002" s="15">
        <f t="shared" ca="1" si="548"/>
        <v>5452.9167682423295</v>
      </c>
      <c r="AX1002" s="15">
        <f t="shared" ca="1" si="549"/>
        <v>6404.4672415372806</v>
      </c>
      <c r="AY1002" s="15">
        <f t="shared" ca="1" si="550"/>
        <v>7353.9580516208871</v>
      </c>
      <c r="AZ1002" s="15">
        <f t="shared" ca="1" si="551"/>
        <v>7994.8745158783022</v>
      </c>
      <c r="BA1002" s="15">
        <f t="shared" ca="1" si="552"/>
        <v>9688.5687910131783</v>
      </c>
      <c r="BB1002" s="15">
        <f t="shared" ca="1" si="553"/>
        <v>13713.2333294048</v>
      </c>
      <c r="BC1002" s="15">
        <f t="shared" ca="1" si="554"/>
        <v>14743.73713201733</v>
      </c>
      <c r="BD1002" s="15">
        <f t="shared" ca="1" si="555"/>
        <v>17550.134867291814</v>
      </c>
      <c r="BE1002" s="15">
        <f t="shared" ca="1" si="556"/>
        <v>23246.008900418143</v>
      </c>
      <c r="BF1002" s="15">
        <f ca="1">Inputs!$B$13*EXP($B$9-0.5*C$6^2+C$6*Y1002)</f>
        <v>7705.7671579740909</v>
      </c>
      <c r="BG1002" s="15">
        <f t="shared" ca="1" si="557"/>
        <v>7517.2625157591065</v>
      </c>
      <c r="BH1002" s="15">
        <f t="shared" ca="1" si="558"/>
        <v>7836.127303678164</v>
      </c>
      <c r="BI1002" s="15">
        <f t="shared" ca="1" si="559"/>
        <v>9968.5322275412036</v>
      </c>
      <c r="BJ1002" s="15">
        <f t="shared" ca="1" si="560"/>
        <v>15643.003302562189</v>
      </c>
      <c r="BK1002" s="15">
        <f t="shared" ca="1" si="561"/>
        <v>18255.840670156802</v>
      </c>
      <c r="BL1002" s="15">
        <f t="shared" ca="1" si="562"/>
        <v>19437.769010193217</v>
      </c>
      <c r="BM1002" s="15">
        <f t="shared" ca="1" si="563"/>
        <v>23507.422342943471</v>
      </c>
      <c r="BN1002" s="15">
        <f t="shared" ca="1" si="564"/>
        <v>30279.723112985113</v>
      </c>
      <c r="BO1002" s="15">
        <f t="shared" ca="1" si="565"/>
        <v>32747.882913592915</v>
      </c>
      <c r="BP1002" s="15">
        <f t="shared" ca="1" si="566"/>
        <v>40827.303026439215</v>
      </c>
      <c r="BQ1002" s="15">
        <f ca="1">Inputs!$B$20*EXP($B$10-0.5*C$7^2+C$7*AJ1002)</f>
        <v>2141.3885312496718</v>
      </c>
      <c r="BR1002" s="15">
        <f t="shared" ca="1" si="567"/>
        <v>3376.1264317079672</v>
      </c>
      <c r="BS1002" s="15">
        <f t="shared" ca="1" si="568"/>
        <v>3099.0191979073179</v>
      </c>
      <c r="BT1002" s="15">
        <f t="shared" ca="1" si="569"/>
        <v>4893.398997626512</v>
      </c>
      <c r="BU1002" s="15">
        <f t="shared" ca="1" si="570"/>
        <v>7821.3330084051177</v>
      </c>
      <c r="BV1002" s="15">
        <f t="shared" ca="1" si="571"/>
        <v>8884.9712722581735</v>
      </c>
      <c r="BW1002" s="15">
        <f t="shared" ca="1" si="572"/>
        <v>13254.255320056796</v>
      </c>
      <c r="BX1002" s="15">
        <f t="shared" ca="1" si="573"/>
        <v>18856.634834371613</v>
      </c>
      <c r="BY1002" s="15">
        <f t="shared" ca="1" si="574"/>
        <v>22144.510144877881</v>
      </c>
      <c r="BZ1002" s="15">
        <f t="shared" ca="1" si="575"/>
        <v>35751.38143745665</v>
      </c>
      <c r="CA1002" s="15">
        <f t="shared" ca="1" si="576"/>
        <v>52759.662547968073</v>
      </c>
      <c r="CB1002" s="15">
        <f ca="1">(AU1002*DCF!C$10-DCF!C$5*MAX(AU1002*DCF!C$10,0)-MAX(AU1002-Inputs!$B$6,0)/Inputs!$B$10)*DCF!C$6</f>
        <v>913.84832297879632</v>
      </c>
      <c r="CC1002" s="15">
        <f ca="1">(AV1002*DCF!D$10-DCF!D$5*MAX(AV1002*DCF!D$10,0)-MAX(AV1002-AU1002,0)/Inputs!$B$10)*DCF!D$6</f>
        <v>867.29801898667313</v>
      </c>
      <c r="CD1002" s="15">
        <f ca="1">(AW1002*DCF!E$10-DCF!E$5*MAX(AW1002*DCF!E$10,0)-MAX(AW1002-AV1002,0)/Inputs!$B$10)*DCF!E$6</f>
        <v>987.89242618218168</v>
      </c>
      <c r="CE1002" s="15">
        <f ca="1">(AX1002*DCF!F$10-DCF!F$5*MAX(AX1002*DCF!F$10,0)-MAX(AX1002-AW1002,0)/Inputs!$B$10)*DCF!F$6</f>
        <v>1200.090930345945</v>
      </c>
      <c r="CF1002" s="15">
        <f ca="1">(AY1002*DCF!G$10-DCF!G$5*MAX(AY1002*DCF!G$10,0)-MAX(AY1002-AX1002,0)/Inputs!$B$10)*DCF!G$6</f>
        <v>1332.6998604954629</v>
      </c>
      <c r="CG1002" s="15">
        <f ca="1">(AZ1002*DCF!H$10-DCF!H$5*MAX(AZ1002*DCF!H$10,0)-MAX(AZ1002-AY1002,0)/Inputs!$B$10)*DCF!H$6</f>
        <v>1438.4044136610728</v>
      </c>
      <c r="CH1002" s="15">
        <f ca="1">(BA1002*DCF!I$10-DCF!I$5*MAX(BA1002*DCF!I$10,0)-MAX(BA1002-AZ1002,0)/Inputs!$B$10)*DCF!I$6</f>
        <v>1491.922875245614</v>
      </c>
      <c r="CI1002" s="15">
        <f ca="1">(BB1002*DCF!J$10-DCF!J$5*MAX(BB1002*DCF!J$10,0)-MAX(BB1002-BA1002,0)/Inputs!$B$10)*DCF!J$6</f>
        <v>1743.3510688299461</v>
      </c>
      <c r="CJ1002" s="15">
        <f ca="1">(BC1002*DCF!K$10-DCF!K$5*MAX(BC1002*DCF!K$10,0)-MAX(BC1002-BB1002,0)/Inputs!$B$10)*DCF!K$6</f>
        <v>2229.2500472594838</v>
      </c>
      <c r="CK1002" s="15">
        <f ca="1">(BD1002*DCF!L$10-DCF!L$5*MAX(BD1002*DCF!L$10,0)-MAX(BD1002-BC1002,0)/Inputs!$B$10)*DCF!L$6</f>
        <v>2283.9814040672904</v>
      </c>
      <c r="CL1002" s="15">
        <f ca="1">(BE1002*DCF!M$10-DCF!M$5*MAX(BE1002*DCF!M$10,0)-MAX(BE1002-BD1002,0)/Inputs!$B$10)*DCF!M$6</f>
        <v>2599.8795076679526</v>
      </c>
      <c r="CM1002" s="15">
        <f ca="1">(BF1002*DCF!C$28-DCF!C$5*MAX(BF1002*DCF!C$28,0)-MAX(BF1002-Inputs!$B$13,0)/Inputs!$B$17)*DCF!C$6</f>
        <v>2351.7496012063771</v>
      </c>
      <c r="CN1002" s="15">
        <f ca="1">(BG1002*DCF!D$28-DCF!D$5*MAX(BG1002*DCF!D$28,0)-MAX(BG1002-BF1002,0)/Inputs!$B$17)*DCF!D$6</f>
        <v>2214.0071876082757</v>
      </c>
      <c r="CO1002" s="15">
        <f ca="1">(BH1002*DCF!E$28-DCF!E$5*MAX(BH1002*DCF!E$28,0)-MAX(BH1002-BG1002,0)/Inputs!$B$17)*DCF!E$6</f>
        <v>2156.4869253648321</v>
      </c>
      <c r="CP1002" s="15">
        <f ca="1">(BI1002*DCF!F$28-DCF!F$5*MAX(BI1002*DCF!F$28,0)-MAX(BI1002-BH1002,0)/Inputs!$B$17)*DCF!F$6</f>
        <v>2317.9558984206969</v>
      </c>
      <c r="CQ1002" s="15">
        <f ca="1">(BJ1002*DCF!G$28-DCF!G$5*MAX(BJ1002*DCF!G$28,0)-MAX(BJ1002-BI1002,0)/Inputs!$B$17)*DCF!G$6</f>
        <v>3104.3059120848043</v>
      </c>
      <c r="CR1002" s="15">
        <f ca="1">(BK1002*DCF!H$28-DCF!H$5*MAX(BK1002*DCF!H$28,0)-MAX(BK1002-BJ1002,0)/Inputs!$B$17)*DCF!H$6</f>
        <v>4108.9092080277696</v>
      </c>
      <c r="CS1002" s="15">
        <f ca="1">(BL1002*DCF!I$28-DCF!I$5*MAX(BL1002*DCF!I$28,0)-MAX(BL1002-BK1002,0)/Inputs!$B$17)*DCF!I$6</f>
        <v>4401.2074657139137</v>
      </c>
      <c r="CT1002" s="15">
        <f ca="1">(BM1002*DCF!J$28-DCF!J$5*MAX(BM1002*DCF!J$28,0)-MAX(BM1002-BL1002,0)/Inputs!$B$17)*DCF!J$6</f>
        <v>4704.5038969966699</v>
      </c>
      <c r="CU1002" s="15">
        <f ca="1">(BN1002*DCF!K$28-DCF!K$5*MAX(BN1002*DCF!K$28,0)-MAX(BN1002-BM1002,0)/Inputs!$B$17)*DCF!K$6</f>
        <v>5565.0531836170267</v>
      </c>
      <c r="CV1002" s="15">
        <f ca="1">(BO1002*DCF!L$28-DCF!L$5*MAX(BO1002*DCF!L$28,0)-MAX(BO1002-BN1002,0)/Inputs!$B$17)*DCF!L$6</f>
        <v>6254.6136181235315</v>
      </c>
      <c r="CW1002" s="15">
        <f ca="1">(BP1002*DCF!M$28-DCF!M$5*MAX(BP1002*DCF!M$28,0)-MAX(BP1002-BO1002,0)/Inputs!$B$17)*DCF!M$6</f>
        <v>6837.154264565811</v>
      </c>
      <c r="CX1002" s="15">
        <f ca="1">(BQ1002*DCF!C$46-DCF!C$5*MAX(BQ1002*DCF!C$46,0)-MAX(BQ1002-Inputs!$B$20,0)/Inputs!$B$24)*DCF!C$6</f>
        <v>-494.54700490754544</v>
      </c>
      <c r="CY1002" s="15">
        <f ca="1">(BR1002*DCF!D$46-DCF!D$5*MAX(BR1002*DCF!D$46,0)-MAX(BR1002-BQ1002,0)/Inputs!$B$24)*DCF!D$6</f>
        <v>-1103.078462476831</v>
      </c>
      <c r="CZ1002" s="15">
        <f ca="1">(BS1002*DCF!E$46-DCF!E$5*MAX(BS1002*DCF!E$46,0)-MAX(BS1002-BR1002,0)/Inputs!$B$24)*DCF!E$6</f>
        <v>-366.46441594978802</v>
      </c>
      <c r="DA1002" s="15">
        <f ca="1">(BT1002*DCF!F$46-DCF!F$5*MAX(BT1002*DCF!F$46,0)-MAX(BT1002-BS1002,0)/Inputs!$B$24)*DCF!F$6</f>
        <v>-1009.7586631860452</v>
      </c>
      <c r="DB1002" s="15">
        <f ca="1">(BU1002*DCF!G$46-DCF!G$5*MAX(BU1002*DCF!G$46,0)-MAX(BU1002-BT1002,0)/Inputs!$B$24)*DCF!G$6</f>
        <v>-1247.9933416489728</v>
      </c>
      <c r="DC1002" s="15">
        <f ca="1">(BV1002*DCF!H$46-DCF!H$5*MAX(BV1002*DCF!H$46,0)-MAX(BV1002-BU1002,0)/Inputs!$B$24)*DCF!H$6</f>
        <v>-330.51907347256929</v>
      </c>
      <c r="DD1002" s="15">
        <f ca="1">(BW1002*DCF!I$46-DCF!I$5*MAX(BW1002*DCF!I$46,0)-MAX(BW1002-BV1002,0)/Inputs!$B$24)*DCF!I$6</f>
        <v>-948.14025839502835</v>
      </c>
      <c r="DE1002" s="15">
        <f ca="1">(BX1002*DCF!J$46-DCF!J$5*MAX(BX1002*DCF!J$46,0)-MAX(BX1002-BW1002,0)/Inputs!$B$24)*DCF!J$6</f>
        <v>-694.67584612862311</v>
      </c>
      <c r="DF1002" s="15">
        <f ca="1">(BY1002*DCF!K$46-DCF!K$5*MAX(BY1002*DCF!K$46,0)-MAX(BY1002-BX1002,0)/Inputs!$B$24)*DCF!K$6</f>
        <v>459.52637612180604</v>
      </c>
      <c r="DG1002" s="15">
        <f ca="1">(BZ1002*DCF!L$46-DCF!L$5*MAX(BZ1002*DCF!L$46,0)-MAX(BZ1002-BY1002,0)/Inputs!$B$24)*DCF!L$6</f>
        <v>-607.95244175588141</v>
      </c>
      <c r="DH1002" s="15">
        <f ca="1">(CA1002*DCF!M$46-DCF!M$5*MAX(CA1002*DCF!M$46,0)-MAX(CA1002-BZ1002,0)/Inputs!$B$24)*DCF!M$6</f>
        <v>580.46384066785572</v>
      </c>
      <c r="DI1002" s="15">
        <f ca="1">SUM(CB1002:CL1002)+BE1002*DCF!M$10*(1+Inputs!$B$30)*(1-Inputs!$B$33)*(1-Inputs!$B$30/Inputs!$B$31)/(Inputs!$B$29-Inputs!$B$30)*DCF!M$6</f>
        <v>81782.569042228628</v>
      </c>
      <c r="DJ1002" s="15">
        <f ca="1">SUM(CM1002:CW1002)+BP1002*DCF!M$28*(1+Inputs!$B$30)*(1-Inputs!$B$33)*(1-Inputs!$B$30/Inputs!$B$31)/(Inputs!$B$29-Inputs!$B$30)*DCF!M$6</f>
        <v>195513.17943875812</v>
      </c>
      <c r="DK1002" s="15">
        <f ca="1">SUM(CX1002:DH1002)+CA1002*DCF!M$46*(1+Inputs!$B$30)*(1-Inputs!$B$33)*(1-Inputs!$B$30/Inputs!$B$31)/(Inputs!$B$29-Inputs!$B$30)*DCF!M$6</f>
        <v>75809.548789593799</v>
      </c>
      <c r="DM1002" s="15">
        <f ca="1">DI1002+DJ1002+DK1002+Inputs!$B$34+Inputs!$B$36-Inputs!$B$35</f>
        <v>429956.29727058054</v>
      </c>
    </row>
    <row r="1003" spans="1:117" x14ac:dyDescent="0.75">
      <c r="A1003" s="11">
        <v>990</v>
      </c>
      <c r="C1003" s="24">
        <f t="shared" ca="1" si="578"/>
        <v>-0.40088971317482797</v>
      </c>
      <c r="D1003" s="24">
        <f t="shared" ca="1" si="578"/>
        <v>0.86276528727786717</v>
      </c>
      <c r="E1003" s="24">
        <f t="shared" ca="1" si="578"/>
        <v>-0.6596961087404174</v>
      </c>
      <c r="F1003" s="24">
        <f t="shared" ca="1" si="578"/>
        <v>-2.7993318709660389</v>
      </c>
      <c r="G1003" s="24">
        <f t="shared" ca="1" si="578"/>
        <v>-0.1355044337172423</v>
      </c>
      <c r="H1003" s="24">
        <f t="shared" ca="1" si="578"/>
        <v>-1.0302995197823011</v>
      </c>
      <c r="I1003" s="24">
        <f t="shared" ca="1" si="578"/>
        <v>-0.79488089862955968</v>
      </c>
      <c r="J1003" s="24">
        <f t="shared" ca="1" si="578"/>
        <v>1.4504735519596785</v>
      </c>
      <c r="K1003" s="24">
        <f t="shared" ca="1" si="578"/>
        <v>0.3789102435877047</v>
      </c>
      <c r="L1003" s="24">
        <f t="shared" ca="1" si="578"/>
        <v>0.42364038361421918</v>
      </c>
      <c r="M1003" s="24">
        <f t="shared" ca="1" si="578"/>
        <v>-2.0440969098921142</v>
      </c>
      <c r="N1003" s="24">
        <f ca="1">SQRT(Inputs!$B$38)*C1003+SQRT(1-Inputs!$B$38)*_xlfn.NORM.S.INV(RAND())</f>
        <v>-1.1997637546775652</v>
      </c>
      <c r="O1003" s="24">
        <f ca="1">SQRT(Inputs!$B$38)*D1003+SQRT(1-Inputs!$B$38)*_xlfn.NORM.S.INV(RAND())</f>
        <v>0.7615091998640382</v>
      </c>
      <c r="P1003" s="24">
        <f ca="1">SQRT(Inputs!$B$38)*E1003+SQRT(1-Inputs!$B$38)*_xlfn.NORM.S.INV(RAND())</f>
        <v>-1.3558999687121638</v>
      </c>
      <c r="Q1003" s="24">
        <f ca="1">SQRT(Inputs!$B$38)*F1003+SQRT(1-Inputs!$B$38)*_xlfn.NORM.S.INV(RAND())</f>
        <v>-0.9757625435432522</v>
      </c>
      <c r="R1003" s="24">
        <f ca="1">SQRT(Inputs!$B$38)*G1003+SQRT(1-Inputs!$B$38)*_xlfn.NORM.S.INV(RAND())</f>
        <v>-1.1118508870066977</v>
      </c>
      <c r="S1003" s="24">
        <f ca="1">SQRT(Inputs!$B$38)*H1003+SQRT(1-Inputs!$B$38)*_xlfn.NORM.S.INV(RAND())</f>
        <v>-6.8941054673614277E-2</v>
      </c>
      <c r="T1003" s="24">
        <f ca="1">SQRT(Inputs!$B$38)*I1003+SQRT(1-Inputs!$B$38)*_xlfn.NORM.S.INV(RAND())</f>
        <v>-0.94245544175381468</v>
      </c>
      <c r="U1003" s="24">
        <f ca="1">SQRT(Inputs!$B$38)*J1003+SQRT(1-Inputs!$B$38)*_xlfn.NORM.S.INV(RAND())</f>
        <v>-0.53463637864734437</v>
      </c>
      <c r="V1003" s="24">
        <f ca="1">SQRT(Inputs!$B$38)*K1003+SQRT(1-Inputs!$B$38)*_xlfn.NORM.S.INV(RAND())</f>
        <v>-0.49831303301118179</v>
      </c>
      <c r="W1003" s="24">
        <f ca="1">SQRT(Inputs!$B$38)*L1003+SQRT(1-Inputs!$B$38)*_xlfn.NORM.S.INV(RAND())</f>
        <v>-2.8943845635169274E-3</v>
      </c>
      <c r="X1003" s="24">
        <f ca="1">SQRT(Inputs!$B$38)*M1003+SQRT(1-Inputs!$B$38)*_xlfn.NORM.S.INV(RAND())</f>
        <v>-2.4129705992623331</v>
      </c>
      <c r="Y1003" s="24">
        <f ca="1">SQRT(Inputs!$B$38)*C1003+SQRT(1-Inputs!$B$38)*_xlfn.NORM.S.INV(RAND())</f>
        <v>0.42382861155722323</v>
      </c>
      <c r="Z1003" s="24">
        <f ca="1">SQRT(Inputs!$B$38)*D1003+SQRT(1-Inputs!$B$38)*_xlfn.NORM.S.INV(RAND())</f>
        <v>0.35738607284731477</v>
      </c>
      <c r="AA1003" s="24">
        <f ca="1">SQRT(Inputs!$B$38)*E1003+SQRT(1-Inputs!$B$38)*_xlfn.NORM.S.INV(RAND())</f>
        <v>0.20933454978777305</v>
      </c>
      <c r="AB1003" s="24">
        <f ca="1">SQRT(Inputs!$B$38)*F1003+SQRT(1-Inputs!$B$38)*_xlfn.NORM.S.INV(RAND())</f>
        <v>-0.44449160002715438</v>
      </c>
      <c r="AC1003" s="24">
        <f ca="1">SQRT(Inputs!$B$38)*G1003+SQRT(1-Inputs!$B$38)*_xlfn.NORM.S.INV(RAND())</f>
        <v>-1.3146761375939655</v>
      </c>
      <c r="AD1003" s="24">
        <f ca="1">SQRT(Inputs!$B$38)*H1003+SQRT(1-Inputs!$B$38)*_xlfn.NORM.S.INV(RAND())</f>
        <v>0.39358605003695069</v>
      </c>
      <c r="AE1003" s="24">
        <f ca="1">SQRT(Inputs!$B$38)*I1003+SQRT(1-Inputs!$B$38)*_xlfn.NORM.S.INV(RAND())</f>
        <v>8.7667534135223657E-2</v>
      </c>
      <c r="AF1003" s="24">
        <f ca="1">SQRT(Inputs!$B$38)*J1003+SQRT(1-Inputs!$B$38)*_xlfn.NORM.S.INV(RAND())</f>
        <v>1.9778170814091678</v>
      </c>
      <c r="AG1003" s="24">
        <f ca="1">SQRT(Inputs!$B$38)*K1003+SQRT(1-Inputs!$B$38)*_xlfn.NORM.S.INV(RAND())</f>
        <v>-0.20220711748813611</v>
      </c>
      <c r="AH1003" s="24">
        <f ca="1">SQRT(Inputs!$B$38)*L1003+SQRT(1-Inputs!$B$38)*_xlfn.NORM.S.INV(RAND())</f>
        <v>1.1698673209679347</v>
      </c>
      <c r="AI1003" s="24">
        <f ca="1">SQRT(Inputs!$B$38)*M1003+SQRT(1-Inputs!$B$38)*_xlfn.NORM.S.INV(RAND())</f>
        <v>-0.18162968582926298</v>
      </c>
      <c r="AJ1003" s="24">
        <f ca="1">SQRT(Inputs!$B$38)*C1003+SQRT(1-Inputs!$B$38)*_xlfn.NORM.S.INV(RAND())</f>
        <v>1.2092408402401165</v>
      </c>
      <c r="AK1003" s="24">
        <f ca="1">SQRT(Inputs!$B$38)*D1003+SQRT(1-Inputs!$B$38)*_xlfn.NORM.S.INV(RAND())</f>
        <v>-0.31010506381441472</v>
      </c>
      <c r="AL1003" s="24">
        <f ca="1">SQRT(Inputs!$B$38)*E1003+SQRT(1-Inputs!$B$38)*_xlfn.NORM.S.INV(RAND())</f>
        <v>-0.7885321655393398</v>
      </c>
      <c r="AM1003" s="24">
        <f ca="1">SQRT(Inputs!$B$38)*F1003+SQRT(1-Inputs!$B$38)*_xlfn.NORM.S.INV(RAND())</f>
        <v>-0.31390176850561424</v>
      </c>
      <c r="AN1003" s="24">
        <f ca="1">SQRT(Inputs!$B$38)*G1003+SQRT(1-Inputs!$B$38)*_xlfn.NORM.S.INV(RAND())</f>
        <v>1.2875279216429776</v>
      </c>
      <c r="AO1003" s="24">
        <f ca="1">SQRT(Inputs!$B$38)*H1003+SQRT(1-Inputs!$B$38)*_xlfn.NORM.S.INV(RAND())</f>
        <v>-0.39486008773300035</v>
      </c>
      <c r="AP1003" s="24">
        <f ca="1">SQRT(Inputs!$B$38)*I1003+SQRT(1-Inputs!$B$38)*_xlfn.NORM.S.INV(RAND())</f>
        <v>-0.11036549851997701</v>
      </c>
      <c r="AQ1003" s="24">
        <f ca="1">SQRT(Inputs!$B$38)*J1003+SQRT(1-Inputs!$B$38)*_xlfn.NORM.S.INV(RAND())</f>
        <v>1.0635217528936889</v>
      </c>
      <c r="AR1003" s="24">
        <f ca="1">SQRT(Inputs!$B$38)*K1003+SQRT(1-Inputs!$B$38)*_xlfn.NORM.S.INV(RAND())</f>
        <v>-0.15855103318329447</v>
      </c>
      <c r="AS1003" s="24">
        <f ca="1">SQRT(Inputs!$B$38)*L1003+SQRT(1-Inputs!$B$38)*_xlfn.NORM.S.INV(RAND())</f>
        <v>1.4282647894638465</v>
      </c>
      <c r="AT1003" s="24">
        <f ca="1">SQRT(Inputs!$B$38)*M1003+SQRT(1-Inputs!$B$38)*_xlfn.NORM.S.INV(RAND())</f>
        <v>-0.29434047001281427</v>
      </c>
      <c r="AU1003" s="15">
        <f ca="1">Inputs!$B$6*EXP($B$8-0.5*C$5^2+C$5*N1003)</f>
        <v>4086.3317647893182</v>
      </c>
      <c r="AV1003" s="15">
        <f t="shared" ca="1" si="547"/>
        <v>5563.3296929358567</v>
      </c>
      <c r="AW1003" s="15">
        <f t="shared" ca="1" si="548"/>
        <v>5649.7260205760076</v>
      </c>
      <c r="AX1003" s="15">
        <f t="shared" ca="1" si="549"/>
        <v>6106.1116780755428</v>
      </c>
      <c r="AY1003" s="15">
        <f t="shared" ca="1" si="550"/>
        <v>6553.5820622649098</v>
      </c>
      <c r="AZ1003" s="15">
        <f t="shared" ca="1" si="551"/>
        <v>7954.5888379547705</v>
      </c>
      <c r="BA1003" s="15">
        <f t="shared" ca="1" si="552"/>
        <v>8820.0464381950642</v>
      </c>
      <c r="BB1003" s="15">
        <f t="shared" ca="1" si="553"/>
        <v>10235.225042269805</v>
      </c>
      <c r="BC1003" s="15">
        <f t="shared" ca="1" si="554"/>
        <v>11946.832518914489</v>
      </c>
      <c r="BD1003" s="15">
        <f t="shared" ca="1" si="555"/>
        <v>14632.034759524322</v>
      </c>
      <c r="BE1003" s="15">
        <f t="shared" ca="1" si="556"/>
        <v>14392.157461353485</v>
      </c>
      <c r="BF1003" s="15">
        <f ca="1">Inputs!$B$13*EXP($B$9-0.5*C$6^2+C$6*Y1003)</f>
        <v>15043.364478571422</v>
      </c>
      <c r="BG1003" s="15">
        <f t="shared" ca="1" si="557"/>
        <v>19555.113871041391</v>
      </c>
      <c r="BH1003" s="15">
        <f t="shared" ca="1" si="558"/>
        <v>24736.870130226467</v>
      </c>
      <c r="BI1003" s="15">
        <f t="shared" ca="1" si="559"/>
        <v>28279.184490940304</v>
      </c>
      <c r="BJ1003" s="15">
        <f t="shared" ca="1" si="560"/>
        <v>28683.585218882814</v>
      </c>
      <c r="BK1003" s="15">
        <f t="shared" ca="1" si="561"/>
        <v>37141.475875071985</v>
      </c>
      <c r="BL1003" s="15">
        <f t="shared" ca="1" si="562"/>
        <v>46145.107768137415</v>
      </c>
      <c r="BM1003" s="15">
        <f t="shared" ca="1" si="563"/>
        <v>72520.320674540751</v>
      </c>
      <c r="BN1003" s="15">
        <f t="shared" ca="1" si="564"/>
        <v>87055.643690897865</v>
      </c>
      <c r="BO1003" s="15">
        <f t="shared" ca="1" si="565"/>
        <v>122715.65408225216</v>
      </c>
      <c r="BP1003" s="15">
        <f t="shared" ca="1" si="566"/>
        <v>147963.64104430482</v>
      </c>
      <c r="BQ1003" s="15">
        <f ca="1">Inputs!$B$20*EXP($B$10-0.5*C$7^2+C$7*AJ1003)</f>
        <v>6586.816811607383</v>
      </c>
      <c r="BR1003" s="15">
        <f t="shared" ca="1" si="567"/>
        <v>8099.2263718765143</v>
      </c>
      <c r="BS1003" s="15">
        <f t="shared" ca="1" si="568"/>
        <v>8843.3619070682253</v>
      </c>
      <c r="BT1003" s="15">
        <f t="shared" ca="1" si="569"/>
        <v>11229.244644841545</v>
      </c>
      <c r="BU1003" s="15">
        <f t="shared" ca="1" si="570"/>
        <v>21250.911727936073</v>
      </c>
      <c r="BV1003" s="15">
        <f t="shared" ca="1" si="571"/>
        <v>27049.505503620781</v>
      </c>
      <c r="BW1003" s="15">
        <f t="shared" ca="1" si="572"/>
        <v>36874.575402547263</v>
      </c>
      <c r="BX1003" s="15">
        <f t="shared" ca="1" si="573"/>
        <v>63831.449628931623</v>
      </c>
      <c r="BY1003" s="15">
        <f t="shared" ca="1" si="574"/>
        <v>86766.339544027098</v>
      </c>
      <c r="BZ1003" s="15">
        <f t="shared" ca="1" si="575"/>
        <v>158300.43900136449</v>
      </c>
      <c r="CA1003" s="15">
        <f t="shared" ca="1" si="576"/>
        <v>211032.3567515972</v>
      </c>
      <c r="CB1003" s="15">
        <f ca="1">(AU1003*DCF!C$10-DCF!C$5*MAX(AU1003*DCF!C$10,0)-MAX(AU1003-Inputs!$B$6,0)/Inputs!$B$10)*DCF!C$6</f>
        <v>1049.3196812962362</v>
      </c>
      <c r="CC1003" s="15">
        <f ca="1">(AV1003*DCF!D$10-DCF!D$5*MAX(AV1003*DCF!D$10,0)-MAX(AV1003-AU1003,0)/Inputs!$B$10)*DCF!D$6</f>
        <v>995.89663333494298</v>
      </c>
      <c r="CD1003" s="15">
        <f ca="1">(AW1003*DCF!E$10-DCF!E$5*MAX(AW1003*DCF!E$10,0)-MAX(AW1003-AV1003,0)/Inputs!$B$10)*DCF!E$6</f>
        <v>1284.9717712806346</v>
      </c>
      <c r="CE1003" s="15">
        <f ca="1">(AX1003*DCF!F$10-DCF!F$5*MAX(AX1003*DCF!F$10,0)-MAX(AX1003-AW1003,0)/Inputs!$B$10)*DCF!F$6</f>
        <v>1237.9919079179465</v>
      </c>
      <c r="CF1003" s="15">
        <f ca="1">(AY1003*DCF!G$10-DCF!G$5*MAX(AY1003*DCF!G$10,0)-MAX(AY1003-AX1003,0)/Inputs!$B$10)*DCF!G$6</f>
        <v>1264.2875143813067</v>
      </c>
      <c r="CG1003" s="15">
        <f ca="1">(AZ1003*DCF!H$10-DCF!H$5*MAX(AZ1003*DCF!H$10,0)-MAX(AZ1003-AY1003,0)/Inputs!$B$10)*DCF!H$6</f>
        <v>1295.6152591805862</v>
      </c>
      <c r="CH1003" s="15">
        <f ca="1">(BA1003*DCF!I$10-DCF!I$5*MAX(BA1003*DCF!I$10,0)-MAX(BA1003-AZ1003,0)/Inputs!$B$10)*DCF!I$6</f>
        <v>1469.1353586497578</v>
      </c>
      <c r="CI1003" s="15">
        <f ca="1">(BB1003*DCF!J$10-DCF!J$5*MAX(BB1003*DCF!J$10,0)-MAX(BB1003-BA1003,0)/Inputs!$B$10)*DCF!J$6</f>
        <v>1541.9413691194145</v>
      </c>
      <c r="CJ1003" s="15">
        <f ca="1">(BC1003*DCF!K$10-DCF!K$5*MAX(BC1003*DCF!K$10,0)-MAX(BC1003-BB1003,0)/Inputs!$B$10)*DCF!K$6</f>
        <v>1683.6491770343478</v>
      </c>
      <c r="CK1003" s="15">
        <f ca="1">(BD1003*DCF!L$10-DCF!L$5*MAX(BD1003*DCF!L$10,0)-MAX(BD1003-BC1003,0)/Inputs!$B$10)*DCF!L$6</f>
        <v>1859.5489571057501</v>
      </c>
      <c r="CL1003" s="15">
        <f ca="1">(BE1003*DCF!M$10-DCF!M$5*MAX(BE1003*DCF!M$10,0)-MAX(BE1003-BD1003,0)/Inputs!$B$10)*DCF!M$6</f>
        <v>2030.919566631344</v>
      </c>
      <c r="CM1003" s="15">
        <f ca="1">(BF1003*DCF!C$28-DCF!C$5*MAX(BF1003*DCF!C$28,0)-MAX(BF1003-Inputs!$B$13,0)/Inputs!$B$17)*DCF!C$6</f>
        <v>3746.7102059748972</v>
      </c>
      <c r="CN1003" s="15">
        <f ca="1">(BG1003*DCF!D$28-DCF!D$5*MAX(BG1003*DCF!D$28,0)-MAX(BG1003-BF1003,0)/Inputs!$B$17)*DCF!D$6</f>
        <v>4796.8690430365532</v>
      </c>
      <c r="CO1003" s="15">
        <f ca="1">(BH1003*DCF!E$28-DCF!E$5*MAX(BH1003*DCF!E$28,0)-MAX(BH1003-BG1003,0)/Inputs!$B$17)*DCF!E$6</f>
        <v>5984.6692636204234</v>
      </c>
      <c r="CP1003" s="15">
        <f ca="1">(BI1003*DCF!F$28-DCF!F$5*MAX(BI1003*DCF!F$28,0)-MAX(BI1003-BH1003,0)/Inputs!$B$17)*DCF!F$6</f>
        <v>7032.1193712630629</v>
      </c>
      <c r="CQ1003" s="15">
        <f ca="1">(BJ1003*DCF!G$28-DCF!G$5*MAX(BJ1003*DCF!G$28,0)-MAX(BJ1003-BI1003,0)/Inputs!$B$17)*DCF!G$6</f>
        <v>7374.1575993245715</v>
      </c>
      <c r="CR1003" s="15">
        <f ca="1">(BK1003*DCF!H$28-DCF!H$5*MAX(BK1003*DCF!H$28,0)-MAX(BK1003-BJ1003,0)/Inputs!$B$17)*DCF!H$6</f>
        <v>7871.3779061855967</v>
      </c>
      <c r="CS1003" s="15">
        <f ca="1">(BL1003*DCF!I$28-DCF!I$5*MAX(BL1003*DCF!I$28,0)-MAX(BL1003-BK1003,0)/Inputs!$B$17)*DCF!I$6</f>
        <v>9558.8650358407722</v>
      </c>
      <c r="CT1003" s="15">
        <f ca="1">(BM1003*DCF!J$28-DCF!J$5*MAX(BM1003*DCF!J$28,0)-MAX(BM1003-BL1003,0)/Inputs!$B$17)*DCF!J$6</f>
        <v>12680.914111516746</v>
      </c>
      <c r="CU1003" s="15">
        <f ca="1">(BN1003*DCF!K$28-DCF!K$5*MAX(BN1003*DCF!K$28,0)-MAX(BN1003-BM1003,0)/Inputs!$B$17)*DCF!K$6</f>
        <v>16604.308825523389</v>
      </c>
      <c r="CV1003" s="15">
        <f ca="1">(BO1003*DCF!L$28-DCF!L$5*MAX(BO1003*DCF!L$28,0)-MAX(BO1003-BN1003,0)/Inputs!$B$17)*DCF!L$6</f>
        <v>20449.359137139349</v>
      </c>
      <c r="CW1003" s="15">
        <f ca="1">(BP1003*DCF!M$28-DCF!M$5*MAX(BP1003*DCF!M$28,0)-MAX(BP1003-BO1003,0)/Inputs!$B$17)*DCF!M$6</f>
        <v>25200.320605157609</v>
      </c>
      <c r="CX1003" s="15">
        <f ca="1">(BQ1003*DCF!C$46-DCF!C$5*MAX(BQ1003*DCF!C$46,0)-MAX(BQ1003-Inputs!$B$20,0)/Inputs!$B$24)*DCF!C$6</f>
        <v>-3085.0924791737061</v>
      </c>
      <c r="CY1003" s="15">
        <f ca="1">(BR1003*DCF!D$46-DCF!D$5*MAX(BR1003*DCF!D$46,0)-MAX(BR1003-BQ1003,0)/Inputs!$B$24)*DCF!D$6</f>
        <v>-2027.6816705064243</v>
      </c>
      <c r="CZ1003" s="15">
        <f ca="1">(BS1003*DCF!E$46-DCF!E$5*MAX(BS1003*DCF!E$46,0)-MAX(BS1003-BR1003,0)/Inputs!$B$24)*DCF!E$6</f>
        <v>-1339.0606852044134</v>
      </c>
      <c r="DA1003" s="15">
        <f ca="1">(BT1003*DCF!F$46-DCF!F$5*MAX(BT1003*DCF!F$46,0)-MAX(BT1003-BS1003,0)/Inputs!$B$24)*DCF!F$6</f>
        <v>-1686.5599200679644</v>
      </c>
      <c r="DB1003" s="15">
        <f ca="1">(BU1003*DCF!G$46-DCF!G$5*MAX(BU1003*DCF!G$46,0)-MAX(BU1003-BT1003,0)/Inputs!$B$24)*DCF!G$6</f>
        <v>-4085.9294866411692</v>
      </c>
      <c r="DC1003" s="15">
        <f ca="1">(BV1003*DCF!H$46-DCF!H$5*MAX(BV1003*DCF!H$46,0)-MAX(BV1003-BU1003,0)/Inputs!$B$24)*DCF!H$6</f>
        <v>-1801.8774872204981</v>
      </c>
      <c r="DD1003" s="15">
        <f ca="1">(BW1003*DCF!I$46-DCF!I$5*MAX(BW1003*DCF!I$46,0)-MAX(BW1003-BV1003,0)/Inputs!$B$24)*DCF!I$6</f>
        <v>-1968.7648693261692</v>
      </c>
      <c r="DE1003" s="15">
        <f ca="1">(BX1003*DCF!J$46-DCF!J$5*MAX(BX1003*DCF!J$46,0)-MAX(BX1003-BW1003,0)/Inputs!$B$24)*DCF!J$6</f>
        <v>-4470.9698868911673</v>
      </c>
      <c r="DF1003" s="15">
        <f ca="1">(BY1003*DCF!K$46-DCF!K$5*MAX(BY1003*DCF!K$46,0)-MAX(BY1003-BX1003,0)/Inputs!$B$24)*DCF!K$6</f>
        <v>-662.05449445868794</v>
      </c>
      <c r="DG1003" s="15">
        <f ca="1">(BZ1003*DCF!L$46-DCF!L$5*MAX(BZ1003*DCF!L$46,0)-MAX(BZ1003-BY1003,0)/Inputs!$B$24)*DCF!L$6</f>
        <v>-5245.8269041987824</v>
      </c>
      <c r="DH1003" s="15">
        <f ca="1">(CA1003*DCF!M$46-DCF!M$5*MAX(CA1003*DCF!M$46,0)-MAX(CA1003-BZ1003,0)/Inputs!$B$24)*DCF!M$6</f>
        <v>5520.1740864503954</v>
      </c>
      <c r="DI1003" s="15">
        <f ca="1">SUM(CB1003:CL1003)+BE1003*DCF!M$10*(1+Inputs!$B$30)*(1-Inputs!$B$33)*(1-Inputs!$B$30/Inputs!$B$31)/(Inputs!$B$29-Inputs!$B$30)*DCF!M$6</f>
        <v>55766.841727458945</v>
      </c>
      <c r="DJ1003" s="15">
        <f ca="1">SUM(CM1003:CW1003)+BP1003*DCF!M$28*(1+Inputs!$B$30)*(1-Inputs!$B$33)*(1-Inputs!$B$30/Inputs!$B$31)/(Inputs!$B$29-Inputs!$B$30)*DCF!M$6</f>
        <v>670346.03062844253</v>
      </c>
      <c r="DK1003" s="15">
        <f ca="1">SUM(CX1003:DH1003)+CA1003*DCF!M$46*(1+Inputs!$B$30)*(1-Inputs!$B$33)*(1-Inputs!$B$30/Inputs!$B$31)/(Inputs!$B$29-Inputs!$B$30)*DCF!M$6</f>
        <v>305427.37812149205</v>
      </c>
      <c r="DM1003" s="15">
        <f ca="1">DI1003+DJ1003+DK1003+Inputs!$B$34+Inputs!$B$36-Inputs!$B$35</f>
        <v>1108391.2504773936</v>
      </c>
    </row>
    <row r="1004" spans="1:117" x14ac:dyDescent="0.75">
      <c r="A1004" s="11">
        <v>991</v>
      </c>
      <c r="C1004" s="24">
        <f t="shared" ref="C1004:M1013" ca="1" si="579">_xlfn.NORM.S.INV(RAND())</f>
        <v>0.11926179779382771</v>
      </c>
      <c r="D1004" s="24">
        <f t="shared" ca="1" si="579"/>
        <v>0.92163175839299338</v>
      </c>
      <c r="E1004" s="24">
        <f t="shared" ca="1" si="579"/>
        <v>6.8285663572358102E-2</v>
      </c>
      <c r="F1004" s="24">
        <f t="shared" ca="1" si="579"/>
        <v>1.1491050609176152</v>
      </c>
      <c r="G1004" s="24">
        <f t="shared" ca="1" si="579"/>
        <v>-0.1126521006866875</v>
      </c>
      <c r="H1004" s="24">
        <f t="shared" ca="1" si="579"/>
        <v>-1.6808650871448494</v>
      </c>
      <c r="I1004" s="24">
        <f t="shared" ca="1" si="579"/>
        <v>-0.43382388626188667</v>
      </c>
      <c r="J1004" s="24">
        <f t="shared" ca="1" si="579"/>
        <v>0.33157691693708019</v>
      </c>
      <c r="K1004" s="24">
        <f t="shared" ca="1" si="579"/>
        <v>1.6408113630477099</v>
      </c>
      <c r="L1004" s="24">
        <f t="shared" ca="1" si="579"/>
        <v>-1.5535996744252554</v>
      </c>
      <c r="M1004" s="24">
        <f t="shared" ca="1" si="579"/>
        <v>0.9438795775429254</v>
      </c>
      <c r="N1004" s="24">
        <f ca="1">SQRT(Inputs!$B$38)*C1004+SQRT(1-Inputs!$B$38)*_xlfn.NORM.S.INV(RAND())</f>
        <v>0.35010613688319581</v>
      </c>
      <c r="O1004" s="24">
        <f ca="1">SQRT(Inputs!$B$38)*D1004+SQRT(1-Inputs!$B$38)*_xlfn.NORM.S.INV(RAND())</f>
        <v>0.18836174905673669</v>
      </c>
      <c r="P1004" s="24">
        <f ca="1">SQRT(Inputs!$B$38)*E1004+SQRT(1-Inputs!$B$38)*_xlfn.NORM.S.INV(RAND())</f>
        <v>1.7083065095792402</v>
      </c>
      <c r="Q1004" s="24">
        <f ca="1">SQRT(Inputs!$B$38)*F1004+SQRT(1-Inputs!$B$38)*_xlfn.NORM.S.INV(RAND())</f>
        <v>6.2195182512040259E-2</v>
      </c>
      <c r="R1004" s="24">
        <f ca="1">SQRT(Inputs!$B$38)*G1004+SQRT(1-Inputs!$B$38)*_xlfn.NORM.S.INV(RAND())</f>
        <v>0.1163435313607855</v>
      </c>
      <c r="S1004" s="24">
        <f ca="1">SQRT(Inputs!$B$38)*H1004+SQRT(1-Inputs!$B$38)*_xlfn.NORM.S.INV(RAND())</f>
        <v>-7.195543488521694E-2</v>
      </c>
      <c r="T1004" s="24">
        <f ca="1">SQRT(Inputs!$B$38)*I1004+SQRT(1-Inputs!$B$38)*_xlfn.NORM.S.INV(RAND())</f>
        <v>-1.7415400271293056</v>
      </c>
      <c r="U1004" s="24">
        <f ca="1">SQRT(Inputs!$B$38)*J1004+SQRT(1-Inputs!$B$38)*_xlfn.NORM.S.INV(RAND())</f>
        <v>1.0058211069373764</v>
      </c>
      <c r="V1004" s="24">
        <f ca="1">SQRT(Inputs!$B$38)*K1004+SQRT(1-Inputs!$B$38)*_xlfn.NORM.S.INV(RAND())</f>
        <v>-0.6472322097478943</v>
      </c>
      <c r="W1004" s="24">
        <f ca="1">SQRT(Inputs!$B$38)*L1004+SQRT(1-Inputs!$B$38)*_xlfn.NORM.S.INV(RAND())</f>
        <v>-0.71648364971490208</v>
      </c>
      <c r="X1004" s="24">
        <f ca="1">SQRT(Inputs!$B$38)*M1004+SQRT(1-Inputs!$B$38)*_xlfn.NORM.S.INV(RAND())</f>
        <v>2.7135671474435985</v>
      </c>
      <c r="Y1004" s="24">
        <f ca="1">SQRT(Inputs!$B$38)*C1004+SQRT(1-Inputs!$B$38)*_xlfn.NORM.S.INV(RAND())</f>
        <v>-0.66236275285524659</v>
      </c>
      <c r="Z1004" s="24">
        <f ca="1">SQRT(Inputs!$B$38)*D1004+SQRT(1-Inputs!$B$38)*_xlfn.NORM.S.INV(RAND())</f>
        <v>0.23150194566045534</v>
      </c>
      <c r="AA1004" s="24">
        <f ca="1">SQRT(Inputs!$B$38)*E1004+SQRT(1-Inputs!$B$38)*_xlfn.NORM.S.INV(RAND())</f>
        <v>-6.0443594555112647E-2</v>
      </c>
      <c r="AB1004" s="24">
        <f ca="1">SQRT(Inputs!$B$38)*F1004+SQRT(1-Inputs!$B$38)*_xlfn.NORM.S.INV(RAND())</f>
        <v>1.1599495155962933</v>
      </c>
      <c r="AC1004" s="24">
        <f ca="1">SQRT(Inputs!$B$38)*G1004+SQRT(1-Inputs!$B$38)*_xlfn.NORM.S.INV(RAND())</f>
        <v>-0.7948690544120659</v>
      </c>
      <c r="AD1004" s="24">
        <f ca="1">SQRT(Inputs!$B$38)*H1004+SQRT(1-Inputs!$B$38)*_xlfn.NORM.S.INV(RAND())</f>
        <v>-0.55381493119689329</v>
      </c>
      <c r="AE1004" s="24">
        <f ca="1">SQRT(Inputs!$B$38)*I1004+SQRT(1-Inputs!$B$38)*_xlfn.NORM.S.INV(RAND())</f>
        <v>-0.48387877146781588</v>
      </c>
      <c r="AF1004" s="24">
        <f ca="1">SQRT(Inputs!$B$38)*J1004+SQRT(1-Inputs!$B$38)*_xlfn.NORM.S.INV(RAND())</f>
        <v>0.18682793420305244</v>
      </c>
      <c r="AG1004" s="24">
        <f ca="1">SQRT(Inputs!$B$38)*K1004+SQRT(1-Inputs!$B$38)*_xlfn.NORM.S.INV(RAND())</f>
        <v>0.43701153107254009</v>
      </c>
      <c r="AH1004" s="24">
        <f ca="1">SQRT(Inputs!$B$38)*L1004+SQRT(1-Inputs!$B$38)*_xlfn.NORM.S.INV(RAND())</f>
        <v>-3.478941034064964E-2</v>
      </c>
      <c r="AI1004" s="24">
        <f ca="1">SQRT(Inputs!$B$38)*M1004+SQRT(1-Inputs!$B$38)*_xlfn.NORM.S.INV(RAND())</f>
        <v>-0.57525191527599118</v>
      </c>
      <c r="AJ1004" s="24">
        <f ca="1">SQRT(Inputs!$B$38)*C1004+SQRT(1-Inputs!$B$38)*_xlfn.NORM.S.INV(RAND())</f>
        <v>1.466936390837063</v>
      </c>
      <c r="AK1004" s="24">
        <f ca="1">SQRT(Inputs!$B$38)*D1004+SQRT(1-Inputs!$B$38)*_xlfn.NORM.S.INV(RAND())</f>
        <v>0.6488706548164942</v>
      </c>
      <c r="AL1004" s="24">
        <f ca="1">SQRT(Inputs!$B$38)*E1004+SQRT(1-Inputs!$B$38)*_xlfn.NORM.S.INV(RAND())</f>
        <v>1.4287537487477242</v>
      </c>
      <c r="AM1004" s="24">
        <f ca="1">SQRT(Inputs!$B$38)*F1004+SQRT(1-Inputs!$B$38)*_xlfn.NORM.S.INV(RAND())</f>
        <v>-0.18139749284291273</v>
      </c>
      <c r="AN1004" s="24">
        <f ca="1">SQRT(Inputs!$B$38)*G1004+SQRT(1-Inputs!$B$38)*_xlfn.NORM.S.INV(RAND())</f>
        <v>-1.6270572666075929</v>
      </c>
      <c r="AO1004" s="24">
        <f ca="1">SQRT(Inputs!$B$38)*H1004+SQRT(1-Inputs!$B$38)*_xlfn.NORM.S.INV(RAND())</f>
        <v>-1.3792155933938233E-3</v>
      </c>
      <c r="AP1004" s="24">
        <f ca="1">SQRT(Inputs!$B$38)*I1004+SQRT(1-Inputs!$B$38)*_xlfn.NORM.S.INV(RAND())</f>
        <v>0.19813260400024829</v>
      </c>
      <c r="AQ1004" s="24">
        <f ca="1">SQRT(Inputs!$B$38)*J1004+SQRT(1-Inputs!$B$38)*_xlfn.NORM.S.INV(RAND())</f>
        <v>1.0249395892992452</v>
      </c>
      <c r="AR1004" s="24">
        <f ca="1">SQRT(Inputs!$B$38)*K1004+SQRT(1-Inputs!$B$38)*_xlfn.NORM.S.INV(RAND())</f>
        <v>0.73410360383416551</v>
      </c>
      <c r="AS1004" s="24">
        <f ca="1">SQRT(Inputs!$B$38)*L1004+SQRT(1-Inputs!$B$38)*_xlfn.NORM.S.INV(RAND())</f>
        <v>-0.73226663237977008</v>
      </c>
      <c r="AT1004" s="24">
        <f ca="1">SQRT(Inputs!$B$38)*M1004+SQRT(1-Inputs!$B$38)*_xlfn.NORM.S.INV(RAND())</f>
        <v>0.4305048556559144</v>
      </c>
      <c r="AU1004" s="15">
        <f ca="1">Inputs!$B$6*EXP($B$8-0.5*C$5^2+C$5*N1004)</f>
        <v>5251.5847818806615</v>
      </c>
      <c r="AV1004" s="15">
        <f t="shared" ca="1" si="547"/>
        <v>6571.932844513808</v>
      </c>
      <c r="AW1004" s="15">
        <f t="shared" ca="1" si="548"/>
        <v>10089.769345875162</v>
      </c>
      <c r="AX1004" s="15">
        <f t="shared" ca="1" si="549"/>
        <v>12414.686556557062</v>
      </c>
      <c r="AY1004" s="15">
        <f t="shared" ca="1" si="550"/>
        <v>15379.570971141422</v>
      </c>
      <c r="AZ1004" s="15">
        <f t="shared" ca="1" si="551"/>
        <v>18661.177964370425</v>
      </c>
      <c r="BA1004" s="15">
        <f t="shared" ca="1" si="552"/>
        <v>19031.424457210927</v>
      </c>
      <c r="BB1004" s="15">
        <f t="shared" ca="1" si="553"/>
        <v>25770.682333262987</v>
      </c>
      <c r="BC1004" s="15">
        <f t="shared" ca="1" si="554"/>
        <v>29650.925117620973</v>
      </c>
      <c r="BD1004" s="15">
        <f t="shared" ca="1" si="555"/>
        <v>33970.615776858496</v>
      </c>
      <c r="BE1004" s="15">
        <f t="shared" ca="1" si="556"/>
        <v>53297.676482230025</v>
      </c>
      <c r="BF1004" s="15">
        <f ca="1">Inputs!$B$13*EXP($B$9-0.5*C$6^2+C$6*Y1004)</f>
        <v>12129.033802552991</v>
      </c>
      <c r="BG1004" s="15">
        <f t="shared" ca="1" si="557"/>
        <v>15412.634125277773</v>
      </c>
      <c r="BH1004" s="15">
        <f t="shared" ca="1" si="558"/>
        <v>18643.562036301173</v>
      </c>
      <c r="BI1004" s="15">
        <f t="shared" ca="1" si="559"/>
        <v>27283.62697768629</v>
      </c>
      <c r="BJ1004" s="15">
        <f t="shared" ca="1" si="560"/>
        <v>29826.989119577924</v>
      </c>
      <c r="BK1004" s="15">
        <f t="shared" ca="1" si="561"/>
        <v>33948.363017014919</v>
      </c>
      <c r="BL1004" s="15">
        <f t="shared" ca="1" si="562"/>
        <v>39166.808634441579</v>
      </c>
      <c r="BM1004" s="15">
        <f t="shared" ca="1" si="563"/>
        <v>49274.922380319207</v>
      </c>
      <c r="BN1004" s="15">
        <f t="shared" ca="1" si="564"/>
        <v>63860.261846561691</v>
      </c>
      <c r="BO1004" s="15">
        <f t="shared" ca="1" si="565"/>
        <v>78256.362351873584</v>
      </c>
      <c r="BP1004" s="15">
        <f t="shared" ca="1" si="566"/>
        <v>90241.626530755108</v>
      </c>
      <c r="BQ1004" s="15">
        <f ca="1">Inputs!$B$20*EXP($B$10-0.5*C$7^2+C$7*AJ1004)</f>
        <v>7217.2236960200089</v>
      </c>
      <c r="BR1004" s="15">
        <f t="shared" ca="1" si="567"/>
        <v>12033.810358583651</v>
      </c>
      <c r="BS1004" s="15">
        <f t="shared" ca="1" si="568"/>
        <v>24839.366305803938</v>
      </c>
      <c r="BT1004" s="15">
        <f t="shared" ca="1" si="569"/>
        <v>32656.511947670246</v>
      </c>
      <c r="BU1004" s="15">
        <f t="shared" ca="1" si="570"/>
        <v>30529.114656139438</v>
      </c>
      <c r="BV1004" s="15">
        <f t="shared" ca="1" si="571"/>
        <v>42461.611261420432</v>
      </c>
      <c r="BW1004" s="15">
        <f t="shared" ca="1" si="572"/>
        <v>61790.360191238353</v>
      </c>
      <c r="BX1004" s="15">
        <f t="shared" ca="1" si="573"/>
        <v>106137.59860722025</v>
      </c>
      <c r="BY1004" s="15">
        <f t="shared" ca="1" si="574"/>
        <v>171142.40643382189</v>
      </c>
      <c r="BZ1004" s="15">
        <f t="shared" ca="1" si="575"/>
        <v>209892.026036344</v>
      </c>
      <c r="CA1004" s="15">
        <f t="shared" ca="1" si="576"/>
        <v>318274.92541534413</v>
      </c>
      <c r="CB1004" s="15">
        <f ca="1">(AU1004*DCF!C$10-DCF!C$5*MAX(AU1004*DCF!C$10,0)-MAX(AU1004-Inputs!$B$6,0)/Inputs!$B$10)*DCF!C$6</f>
        <v>1041.0112195887184</v>
      </c>
      <c r="CC1004" s="15">
        <f ca="1">(AV1004*DCF!D$10-DCF!D$5*MAX(AV1004*DCF!D$10,0)-MAX(AV1004-AU1004,0)/Inputs!$B$10)*DCF!D$6</f>
        <v>1279.9317883572235</v>
      </c>
      <c r="CD1004" s="15">
        <f ca="1">(AW1004*DCF!E$10-DCF!E$5*MAX(AW1004*DCF!E$10,0)-MAX(AW1004-AV1004,0)/Inputs!$B$10)*DCF!E$6</f>
        <v>1537.2046667356026</v>
      </c>
      <c r="CE1004" s="15">
        <f ca="1">(AX1004*DCF!F$10-DCF!F$5*MAX(AX1004*DCF!F$10,0)-MAX(AX1004-AW1004,0)/Inputs!$B$10)*DCF!F$6</f>
        <v>2226.3486601335958</v>
      </c>
      <c r="CF1004" s="15">
        <f ca="1">(AY1004*DCF!G$10-DCF!G$5*MAX(AY1004*DCF!G$10,0)-MAX(AY1004-AX1004,0)/Inputs!$B$10)*DCF!G$6</f>
        <v>2598.9024508489356</v>
      </c>
      <c r="CG1004" s="15">
        <f ca="1">(AZ1004*DCF!H$10-DCF!H$5*MAX(AZ1004*DCF!H$10,0)-MAX(AZ1004-AY1004,0)/Inputs!$B$10)*DCF!H$6</f>
        <v>3040.3729348763072</v>
      </c>
      <c r="CH1004" s="15">
        <f ca="1">(BA1004*DCF!I$10-DCF!I$5*MAX(BA1004*DCF!I$10,0)-MAX(BA1004-AZ1004,0)/Inputs!$B$10)*DCF!I$6</f>
        <v>3415.6135827581002</v>
      </c>
      <c r="CI1004" s="15">
        <f ca="1">(BB1004*DCF!J$10-DCF!J$5*MAX(BB1004*DCF!J$10,0)-MAX(BB1004-BA1004,0)/Inputs!$B$10)*DCF!J$6</f>
        <v>3401.0854076696887</v>
      </c>
      <c r="CJ1004" s="15">
        <f ca="1">(BC1004*DCF!K$10-DCF!K$5*MAX(BC1004*DCF!K$10,0)-MAX(BC1004-BB1004,0)/Inputs!$B$10)*DCF!K$6</f>
        <v>4230.1478256789769</v>
      </c>
      <c r="CK1004" s="15">
        <f ca="1">(BD1004*DCF!L$10-DCF!L$5*MAX(BD1004*DCF!L$10,0)-MAX(BD1004-BC1004,0)/Inputs!$B$10)*DCF!L$6</f>
        <v>4564.8088991420709</v>
      </c>
      <c r="CL1004" s="15">
        <f ca="1">(BE1004*DCF!M$10-DCF!M$5*MAX(BE1004*DCF!M$10,0)-MAX(BE1004-BD1004,0)/Inputs!$B$10)*DCF!M$6</f>
        <v>5212.1675971653849</v>
      </c>
      <c r="CM1004" s="15">
        <f ca="1">(BF1004*DCF!C$28-DCF!C$5*MAX(BF1004*DCF!C$28,0)-MAX(BF1004-Inputs!$B$13,0)/Inputs!$B$17)*DCF!C$6</f>
        <v>3530.331179583744</v>
      </c>
      <c r="CN1004" s="15">
        <f ca="1">(BG1004*DCF!D$28-DCF!D$5*MAX(BG1004*DCF!D$28,0)-MAX(BG1004-BF1004,0)/Inputs!$B$17)*DCF!D$6</f>
        <v>3838.8337232905224</v>
      </c>
      <c r="CO1004" s="15">
        <f ca="1">(BH1004*DCF!E$28-DCF!E$5*MAX(BH1004*DCF!E$28,0)-MAX(BH1004-BG1004,0)/Inputs!$B$17)*DCF!E$6</f>
        <v>4643.4173259700092</v>
      </c>
      <c r="CP1004" s="15">
        <f ca="1">(BI1004*DCF!F$28-DCF!F$5*MAX(BI1004*DCF!F$28,0)-MAX(BI1004-BH1004,0)/Inputs!$B$17)*DCF!F$6</f>
        <v>5833.7256609524338</v>
      </c>
      <c r="CQ1004" s="15">
        <f ca="1">(BJ1004*DCF!G$28-DCF!G$5*MAX(BJ1004*DCF!G$28,0)-MAX(BJ1004-BI1004,0)/Inputs!$B$17)*DCF!G$6</f>
        <v>7311.0702368727643</v>
      </c>
      <c r="CR1004" s="15">
        <f ca="1">(BK1004*DCF!H$28-DCF!H$5*MAX(BK1004*DCF!H$28,0)-MAX(BK1004-BJ1004,0)/Inputs!$B$17)*DCF!H$6</f>
        <v>7755.4588738934654</v>
      </c>
      <c r="CS1004" s="15">
        <f ca="1">(BL1004*DCF!I$28-DCF!I$5*MAX(BL1004*DCF!I$28,0)-MAX(BL1004-BK1004,0)/Inputs!$B$17)*DCF!I$6</f>
        <v>8461.1870746464738</v>
      </c>
      <c r="CT1004" s="15">
        <f ca="1">(BM1004*DCF!J$28-DCF!J$5*MAX(BM1004*DCF!J$28,0)-MAX(BM1004-BL1004,0)/Inputs!$B$17)*DCF!J$6</f>
        <v>9652.145007431769</v>
      </c>
      <c r="CU1004" s="15">
        <f ca="1">(BN1004*DCF!K$28-DCF!K$5*MAX(BN1004*DCF!K$28,0)-MAX(BN1004-BM1004,0)/Inputs!$B$17)*DCF!K$6</f>
        <v>11699.706748137683</v>
      </c>
      <c r="CV1004" s="15">
        <f ca="1">(BO1004*DCF!L$28-DCF!L$5*MAX(BO1004*DCF!L$28,0)-MAX(BO1004-BN1004,0)/Inputs!$B$17)*DCF!L$6</f>
        <v>13984.844102883993</v>
      </c>
      <c r="CW1004" s="15">
        <f ca="1">(BP1004*DCF!M$28-DCF!M$5*MAX(BP1004*DCF!M$28,0)-MAX(BP1004-BO1004,0)/Inputs!$B$17)*DCF!M$6</f>
        <v>15726.217373030455</v>
      </c>
      <c r="CX1004" s="15">
        <f ca="1">(BQ1004*DCF!C$46-DCF!C$5*MAX(BQ1004*DCF!C$46,0)-MAX(BQ1004-Inputs!$B$20,0)/Inputs!$B$24)*DCF!C$6</f>
        <v>-3521.8639926235624</v>
      </c>
      <c r="CY1004" s="15">
        <f ca="1">(BR1004*DCF!D$46-DCF!D$5*MAX(BR1004*DCF!D$46,0)-MAX(BR1004-BQ1004,0)/Inputs!$B$24)*DCF!D$6</f>
        <v>-4109.088343741596</v>
      </c>
      <c r="CZ1004" s="15">
        <f ca="1">(BS1004*DCF!E$46-DCF!E$5*MAX(BS1004*DCF!E$46,0)-MAX(BS1004-BR1004,0)/Inputs!$B$24)*DCF!E$6</f>
        <v>-7984.895937257781</v>
      </c>
      <c r="DA1004" s="15">
        <f ca="1">(BT1004*DCF!F$46-DCF!F$5*MAX(BT1004*DCF!F$46,0)-MAX(BT1004-BS1004,0)/Inputs!$B$24)*DCF!F$6</f>
        <v>-5224.7235172762112</v>
      </c>
      <c r="DB1004" s="15">
        <f ca="1">(BU1004*DCF!G$46-DCF!G$5*MAX(BU1004*DCF!G$46,0)-MAX(BU1004-BT1004,0)/Inputs!$B$24)*DCF!G$6</f>
        <v>-1026.9390988669888</v>
      </c>
      <c r="DC1004" s="15">
        <f ca="1">(BV1004*DCF!H$46-DCF!H$5*MAX(BV1004*DCF!H$46,0)-MAX(BV1004-BU1004,0)/Inputs!$B$24)*DCF!H$6</f>
        <v>-3707.950208471359</v>
      </c>
      <c r="DD1004" s="15">
        <f ca="1">(BW1004*DCF!I$46-DCF!I$5*MAX(BW1004*DCF!I$46,0)-MAX(BW1004-BV1004,0)/Inputs!$B$24)*DCF!I$6</f>
        <v>-4121.4637577409812</v>
      </c>
      <c r="DE1004" s="15">
        <f ca="1">(BX1004*DCF!J$46-DCF!J$5*MAX(BX1004*DCF!J$46,0)-MAX(BX1004-BW1004,0)/Inputs!$B$24)*DCF!J$6</f>
        <v>-7307.984426892288</v>
      </c>
      <c r="DF1004" s="15">
        <f ca="1">(BY1004*DCF!K$46-DCF!K$5*MAX(BY1004*DCF!K$46,0)-MAX(BY1004-BX1004,0)/Inputs!$B$24)*DCF!K$6</f>
        <v>-6148.2214349420419</v>
      </c>
      <c r="DG1004" s="15">
        <f ca="1">(BZ1004*DCF!L$46-DCF!L$5*MAX(BZ1004*DCF!L$46,0)-MAX(BZ1004-BY1004,0)/Inputs!$B$24)*DCF!L$6</f>
        <v>5739.6984004386659</v>
      </c>
      <c r="DH1004" s="15">
        <f ca="1">(CA1004*DCF!M$46-DCF!M$5*MAX(CA1004*DCF!M$46,0)-MAX(CA1004-BZ1004,0)/Inputs!$B$24)*DCF!M$6</f>
        <v>2293.3878188287777</v>
      </c>
      <c r="DI1004" s="15">
        <f ca="1">SUM(CB1004:CL1004)+BE1004*DCF!M$10*(1+Inputs!$B$30)*(1-Inputs!$B$33)*(1-Inputs!$B$30/Inputs!$B$31)/(Inputs!$B$29-Inputs!$B$30)*DCF!M$6</f>
        <v>180875.73347180907</v>
      </c>
      <c r="DJ1004" s="15">
        <f ca="1">SUM(CM1004:CW1004)+BP1004*DCF!M$28*(1+Inputs!$B$30)*(1-Inputs!$B$33)*(1-Inputs!$B$30/Inputs!$B$31)/(Inputs!$B$29-Inputs!$B$30)*DCF!M$6</f>
        <v>427295.12391611171</v>
      </c>
      <c r="DK1004" s="15">
        <f ca="1">SUM(CX1004:DH1004)+CA1004*DCF!M$46*(1+Inputs!$B$30)*(1-Inputs!$B$33)*(1-Inputs!$B$30/Inputs!$B$31)/(Inputs!$B$29-Inputs!$B$30)*DCF!M$6</f>
        <v>456970.69226872199</v>
      </c>
      <c r="DM1004" s="15">
        <f ca="1">DI1004+DJ1004+DK1004+Inputs!$B$34+Inputs!$B$36-Inputs!$B$35</f>
        <v>1141992.5496566428</v>
      </c>
    </row>
    <row r="1005" spans="1:117" x14ac:dyDescent="0.75">
      <c r="A1005" s="11">
        <v>992</v>
      </c>
      <c r="C1005" s="24">
        <f t="shared" ca="1" si="579"/>
        <v>0.65157394637332389</v>
      </c>
      <c r="D1005" s="24">
        <f t="shared" ca="1" si="579"/>
        <v>-0.41634834978755492</v>
      </c>
      <c r="E1005" s="24">
        <f t="shared" ca="1" si="579"/>
        <v>-2.283931657162779E-3</v>
      </c>
      <c r="F1005" s="24">
        <f t="shared" ca="1" si="579"/>
        <v>-1.8985363727742397</v>
      </c>
      <c r="G1005" s="24">
        <f t="shared" ca="1" si="579"/>
        <v>0.58300175462772996</v>
      </c>
      <c r="H1005" s="24">
        <f t="shared" ca="1" si="579"/>
        <v>1.5627253219426884</v>
      </c>
      <c r="I1005" s="24">
        <f t="shared" ca="1" si="579"/>
        <v>0.91442189439527799</v>
      </c>
      <c r="J1005" s="24">
        <f t="shared" ca="1" si="579"/>
        <v>7.3541819735502917E-2</v>
      </c>
      <c r="K1005" s="24">
        <f t="shared" ca="1" si="579"/>
        <v>0.32997119229290212</v>
      </c>
      <c r="L1005" s="24">
        <f t="shared" ca="1" si="579"/>
        <v>-0.30274481773962791</v>
      </c>
      <c r="M1005" s="24">
        <f t="shared" ca="1" si="579"/>
        <v>-3.239210403168883E-2</v>
      </c>
      <c r="N1005" s="24">
        <f ca="1">SQRT(Inputs!$B$38)*C1005+SQRT(1-Inputs!$B$38)*_xlfn.NORM.S.INV(RAND())</f>
        <v>-1.1784404188357893</v>
      </c>
      <c r="O1005" s="24">
        <f ca="1">SQRT(Inputs!$B$38)*D1005+SQRT(1-Inputs!$B$38)*_xlfn.NORM.S.INV(RAND())</f>
        <v>-0.38527229934393969</v>
      </c>
      <c r="P1005" s="24">
        <f ca="1">SQRT(Inputs!$B$38)*E1005+SQRT(1-Inputs!$B$38)*_xlfn.NORM.S.INV(RAND())</f>
        <v>0.82621425022508155</v>
      </c>
      <c r="Q1005" s="24">
        <f ca="1">SQRT(Inputs!$B$38)*F1005+SQRT(1-Inputs!$B$38)*_xlfn.NORM.S.INV(RAND())</f>
        <v>-1.3166077863456771</v>
      </c>
      <c r="R1005" s="24">
        <f ca="1">SQRT(Inputs!$B$38)*G1005+SQRT(1-Inputs!$B$38)*_xlfn.NORM.S.INV(RAND())</f>
        <v>7.8703465425671443E-2</v>
      </c>
      <c r="S1005" s="24">
        <f ca="1">SQRT(Inputs!$B$38)*H1005+SQRT(1-Inputs!$B$38)*_xlfn.NORM.S.INV(RAND())</f>
        <v>1.5302492805128169</v>
      </c>
      <c r="T1005" s="24">
        <f ca="1">SQRT(Inputs!$B$38)*I1005+SQRT(1-Inputs!$B$38)*_xlfn.NORM.S.INV(RAND())</f>
        <v>-0.43892626341405427</v>
      </c>
      <c r="U1005" s="24">
        <f ca="1">SQRT(Inputs!$B$38)*J1005+SQRT(1-Inputs!$B$38)*_xlfn.NORM.S.INV(RAND())</f>
        <v>-0.46882252268559643</v>
      </c>
      <c r="V1005" s="24">
        <f ca="1">SQRT(Inputs!$B$38)*K1005+SQRT(1-Inputs!$B$38)*_xlfn.NORM.S.INV(RAND())</f>
        <v>0.17066540799139066</v>
      </c>
      <c r="W1005" s="24">
        <f ca="1">SQRT(Inputs!$B$38)*L1005+SQRT(1-Inputs!$B$38)*_xlfn.NORM.S.INV(RAND())</f>
        <v>0.37455077645945423</v>
      </c>
      <c r="X1005" s="24">
        <f ca="1">SQRT(Inputs!$B$38)*M1005+SQRT(1-Inputs!$B$38)*_xlfn.NORM.S.INV(RAND())</f>
        <v>-1.9206884748718203</v>
      </c>
      <c r="Y1005" s="24">
        <f ca="1">SQRT(Inputs!$B$38)*C1005+SQRT(1-Inputs!$B$38)*_xlfn.NORM.S.INV(RAND())</f>
        <v>1.0734680709877091</v>
      </c>
      <c r="Z1005" s="24">
        <f ca="1">SQRT(Inputs!$B$38)*D1005+SQRT(1-Inputs!$B$38)*_xlfn.NORM.S.INV(RAND())</f>
        <v>0.1454741396851105</v>
      </c>
      <c r="AA1005" s="24">
        <f ca="1">SQRT(Inputs!$B$38)*E1005+SQRT(1-Inputs!$B$38)*_xlfn.NORM.S.INV(RAND())</f>
        <v>-0.51007528764271592</v>
      </c>
      <c r="AB1005" s="24">
        <f ca="1">SQRT(Inputs!$B$38)*F1005+SQRT(1-Inputs!$B$38)*_xlfn.NORM.S.INV(RAND())</f>
        <v>-1.7151108835048035</v>
      </c>
      <c r="AC1005" s="24">
        <f ca="1">SQRT(Inputs!$B$38)*G1005+SQRT(1-Inputs!$B$38)*_xlfn.NORM.S.INV(RAND())</f>
        <v>0.51578269267827759</v>
      </c>
      <c r="AD1005" s="24">
        <f ca="1">SQRT(Inputs!$B$38)*H1005+SQRT(1-Inputs!$B$38)*_xlfn.NORM.S.INV(RAND())</f>
        <v>1.1807543573926644</v>
      </c>
      <c r="AE1005" s="24">
        <f ca="1">SQRT(Inputs!$B$38)*I1005+SQRT(1-Inputs!$B$38)*_xlfn.NORM.S.INV(RAND())</f>
        <v>2.8119917604364608E-2</v>
      </c>
      <c r="AF1005" s="24">
        <f ca="1">SQRT(Inputs!$B$38)*J1005+SQRT(1-Inputs!$B$38)*_xlfn.NORM.S.INV(RAND())</f>
        <v>-0.6316520231031949</v>
      </c>
      <c r="AG1005" s="24">
        <f ca="1">SQRT(Inputs!$B$38)*K1005+SQRT(1-Inputs!$B$38)*_xlfn.NORM.S.INV(RAND())</f>
        <v>0.3434519431987586</v>
      </c>
      <c r="AH1005" s="24">
        <f ca="1">SQRT(Inputs!$B$38)*L1005+SQRT(1-Inputs!$B$38)*_xlfn.NORM.S.INV(RAND())</f>
        <v>-1.0501306300811155</v>
      </c>
      <c r="AI1005" s="24">
        <f ca="1">SQRT(Inputs!$B$38)*M1005+SQRT(1-Inputs!$B$38)*_xlfn.NORM.S.INV(RAND())</f>
        <v>0.28168049971736109</v>
      </c>
      <c r="AJ1005" s="24">
        <f ca="1">SQRT(Inputs!$B$38)*C1005+SQRT(1-Inputs!$B$38)*_xlfn.NORM.S.INV(RAND())</f>
        <v>1.6066427587068199</v>
      </c>
      <c r="AK1005" s="24">
        <f ca="1">SQRT(Inputs!$B$38)*D1005+SQRT(1-Inputs!$B$38)*_xlfn.NORM.S.INV(RAND())</f>
        <v>0.84221128552210478</v>
      </c>
      <c r="AL1005" s="24">
        <f ca="1">SQRT(Inputs!$B$38)*E1005+SQRT(1-Inputs!$B$38)*_xlfn.NORM.S.INV(RAND())</f>
        <v>-2.0343027627390549</v>
      </c>
      <c r="AM1005" s="24">
        <f ca="1">SQRT(Inputs!$B$38)*F1005+SQRT(1-Inputs!$B$38)*_xlfn.NORM.S.INV(RAND())</f>
        <v>0.96276282764228061</v>
      </c>
      <c r="AN1005" s="24">
        <f ca="1">SQRT(Inputs!$B$38)*G1005+SQRT(1-Inputs!$B$38)*_xlfn.NORM.S.INV(RAND())</f>
        <v>-0.19122636985425939</v>
      </c>
      <c r="AO1005" s="24">
        <f ca="1">SQRT(Inputs!$B$38)*H1005+SQRT(1-Inputs!$B$38)*_xlfn.NORM.S.INV(RAND())</f>
        <v>2.2235286644043413</v>
      </c>
      <c r="AP1005" s="24">
        <f ca="1">SQRT(Inputs!$B$38)*I1005+SQRT(1-Inputs!$B$38)*_xlfn.NORM.S.INV(RAND())</f>
        <v>1.5764801445872341</v>
      </c>
      <c r="AQ1005" s="24">
        <f ca="1">SQRT(Inputs!$B$38)*J1005+SQRT(1-Inputs!$B$38)*_xlfn.NORM.S.INV(RAND())</f>
        <v>1.7340858183081873</v>
      </c>
      <c r="AR1005" s="24">
        <f ca="1">SQRT(Inputs!$B$38)*K1005+SQRT(1-Inputs!$B$38)*_xlfn.NORM.S.INV(RAND())</f>
        <v>0.31054151183637846</v>
      </c>
      <c r="AS1005" s="24">
        <f ca="1">SQRT(Inputs!$B$38)*L1005+SQRT(1-Inputs!$B$38)*_xlfn.NORM.S.INV(RAND())</f>
        <v>-5.8521999360760274E-2</v>
      </c>
      <c r="AT1005" s="24">
        <f ca="1">SQRT(Inputs!$B$38)*M1005+SQRT(1-Inputs!$B$38)*_xlfn.NORM.S.INV(RAND())</f>
        <v>-0.41654694864851</v>
      </c>
      <c r="AU1005" s="15">
        <f ca="1">Inputs!$B$6*EXP($B$8-0.5*C$5^2+C$5*N1005)</f>
        <v>4100.4608201051069</v>
      </c>
      <c r="AV1005" s="15">
        <f t="shared" ca="1" si="547"/>
        <v>4716.3485406179952</v>
      </c>
      <c r="AW1005" s="15">
        <f t="shared" ca="1" si="548"/>
        <v>6428.6929785178872</v>
      </c>
      <c r="AX1005" s="15">
        <f t="shared" ca="1" si="549"/>
        <v>6658.34927271989</v>
      </c>
      <c r="AY1005" s="15">
        <f t="shared" ca="1" si="550"/>
        <v>8212.3210032263869</v>
      </c>
      <c r="AZ1005" s="15">
        <f t="shared" ca="1" si="551"/>
        <v>11887.348657680566</v>
      </c>
      <c r="BA1005" s="15">
        <f t="shared" ca="1" si="552"/>
        <v>13893.930195010449</v>
      </c>
      <c r="BB1005" s="15">
        <f t="shared" ca="1" si="553"/>
        <v>16229.880307746467</v>
      </c>
      <c r="BC1005" s="15">
        <f t="shared" ca="1" si="554"/>
        <v>20207.653058776144</v>
      </c>
      <c r="BD1005" s="15">
        <f t="shared" ca="1" si="555"/>
        <v>25638.939735186694</v>
      </c>
      <c r="BE1005" s="15">
        <f t="shared" ca="1" si="556"/>
        <v>26375.080433427869</v>
      </c>
      <c r="BF1005" s="15">
        <f ca="1">Inputs!$B$13*EXP($B$9-0.5*C$6^2+C$6*Y1005)</f>
        <v>17111.085322363808</v>
      </c>
      <c r="BG1005" s="15">
        <f t="shared" ca="1" si="557"/>
        <v>21408.527037936419</v>
      </c>
      <c r="BH1005" s="15">
        <f t="shared" ca="1" si="558"/>
        <v>24035.403206306441</v>
      </c>
      <c r="BI1005" s="15">
        <f t="shared" ca="1" si="559"/>
        <v>22596.295530906307</v>
      </c>
      <c r="BJ1005" s="15">
        <f t="shared" ca="1" si="560"/>
        <v>29839.632327299038</v>
      </c>
      <c r="BK1005" s="15">
        <f t="shared" ca="1" si="561"/>
        <v>43009.216366009692</v>
      </c>
      <c r="BL1005" s="15">
        <f t="shared" ca="1" si="562"/>
        <v>53024.507304169078</v>
      </c>
      <c r="BM1005" s="15">
        <f t="shared" ca="1" si="563"/>
        <v>60259.608129462053</v>
      </c>
      <c r="BN1005" s="15">
        <f t="shared" ca="1" si="564"/>
        <v>77225.695598611332</v>
      </c>
      <c r="BO1005" s="15">
        <f t="shared" ca="1" si="565"/>
        <v>84099.581584885455</v>
      </c>
      <c r="BP1005" s="15">
        <f t="shared" ca="1" si="566"/>
        <v>106867.48504180324</v>
      </c>
      <c r="BQ1005" s="15">
        <f ca="1">Inputs!$B$20*EXP($B$10-0.5*C$7^2+C$7*AJ1005)</f>
        <v>7583.8560152501013</v>
      </c>
      <c r="BR1005" s="15">
        <f t="shared" ca="1" si="567"/>
        <v>13445.880380542892</v>
      </c>
      <c r="BS1005" s="15">
        <f t="shared" ca="1" si="568"/>
        <v>10265.434638208568</v>
      </c>
      <c r="BT1005" s="15">
        <f t="shared" ca="1" si="569"/>
        <v>18220.495184535856</v>
      </c>
      <c r="BU1005" s="15">
        <f t="shared" ca="1" si="570"/>
        <v>24109.631194270522</v>
      </c>
      <c r="BV1005" s="15">
        <f t="shared" ca="1" si="571"/>
        <v>55356.800614737265</v>
      </c>
      <c r="BW1005" s="15">
        <f t="shared" ca="1" si="572"/>
        <v>107842.59314352741</v>
      </c>
      <c r="BX1005" s="15">
        <f t="shared" ca="1" si="573"/>
        <v>213540.63663312528</v>
      </c>
      <c r="BY1005" s="15">
        <f t="shared" ca="1" si="574"/>
        <v>317522.56741057726</v>
      </c>
      <c r="BZ1005" s="15">
        <f t="shared" ca="1" si="575"/>
        <v>440761.17923345329</v>
      </c>
      <c r="CA1005" s="15">
        <f t="shared" ca="1" si="576"/>
        <v>574961.87167588994</v>
      </c>
      <c r="CB1005" s="15">
        <f ca="1">(AU1005*DCF!C$10-DCF!C$5*MAX(AU1005*DCF!C$10,0)-MAX(AU1005-Inputs!$B$6,0)/Inputs!$B$10)*DCF!C$6</f>
        <v>1049.2189386134601</v>
      </c>
      <c r="CC1005" s="15">
        <f ca="1">(AV1005*DCF!D$10-DCF!D$5*MAX(AV1005*DCF!D$10,0)-MAX(AV1005-AU1005,0)/Inputs!$B$10)*DCF!D$6</f>
        <v>999.40990284275267</v>
      </c>
      <c r="CD1005" s="15">
        <f ca="1">(AW1005*DCF!E$10-DCF!E$5*MAX(AW1005*DCF!E$10,0)-MAX(AW1005-AV1005,0)/Inputs!$B$10)*DCF!E$6</f>
        <v>1098.5919940899862</v>
      </c>
      <c r="CE1005" s="15">
        <f ca="1">(AX1005*DCF!F$10-DCF!F$5*MAX(AX1005*DCF!F$10,0)-MAX(AX1005-AW1005,0)/Inputs!$B$10)*DCF!F$6</f>
        <v>1405.7212539590475</v>
      </c>
      <c r="CF1005" s="15">
        <f ca="1">(AY1005*DCF!G$10-DCF!G$5*MAX(AY1005*DCF!G$10,0)-MAX(AY1005-AX1005,0)/Inputs!$B$10)*DCF!G$6</f>
        <v>1393.3651538184808</v>
      </c>
      <c r="CG1005" s="15">
        <f ca="1">(AZ1005*DCF!H$10-DCF!H$5*MAX(AZ1005*DCF!H$10,0)-MAX(AZ1005-AY1005,0)/Inputs!$B$10)*DCF!H$6</f>
        <v>1655.3702248385621</v>
      </c>
      <c r="CH1005" s="15">
        <f ca="1">(BA1005*DCF!I$10-DCF!I$5*MAX(BA1005*DCF!I$10,0)-MAX(BA1005-AZ1005,0)/Inputs!$B$10)*DCF!I$6</f>
        <v>2208.7645181250264</v>
      </c>
      <c r="CI1005" s="15">
        <f ca="1">(BB1005*DCF!J$10-DCF!J$5*MAX(BB1005*DCF!J$10,0)-MAX(BB1005-BA1005,0)/Inputs!$B$10)*DCF!J$6</f>
        <v>2431.1103731787371</v>
      </c>
      <c r="CJ1005" s="15">
        <f ca="1">(BC1005*DCF!K$10-DCF!K$5*MAX(BC1005*DCF!K$10,0)-MAX(BC1005-BB1005,0)/Inputs!$B$10)*DCF!K$6</f>
        <v>2696.279973370707</v>
      </c>
      <c r="CK1005" s="15">
        <f ca="1">(BD1005*DCF!L$10-DCF!L$5*MAX(BD1005*DCF!L$10,0)-MAX(BD1005-BC1005,0)/Inputs!$B$10)*DCF!L$6</f>
        <v>3164.4863538484378</v>
      </c>
      <c r="CL1005" s="15">
        <f ca="1">(BE1005*DCF!M$10-DCF!M$5*MAX(BE1005*DCF!M$10,0)-MAX(BE1005-BD1005,0)/Inputs!$B$10)*DCF!M$6</f>
        <v>3633.9251136745074</v>
      </c>
      <c r="CM1005" s="15">
        <f ca="1">(BF1005*DCF!C$28-DCF!C$5*MAX(BF1005*DCF!C$28,0)-MAX(BF1005-Inputs!$B$13,0)/Inputs!$B$17)*DCF!C$6</f>
        <v>3900.2313649532416</v>
      </c>
      <c r="CN1005" s="15">
        <f ca="1">(BG1005*DCF!D$28-DCF!D$5*MAX(BG1005*DCF!D$28,0)-MAX(BG1005-BF1005,0)/Inputs!$B$17)*DCF!D$6</f>
        <v>5388.4636208654065</v>
      </c>
      <c r="CO1005" s="15">
        <f ca="1">(BH1005*DCF!E$28-DCF!E$5*MAX(BH1005*DCF!E$28,0)-MAX(BH1005-BG1005,0)/Inputs!$B$17)*DCF!E$6</f>
        <v>6289.533038666601</v>
      </c>
      <c r="CP1005" s="15">
        <f ca="1">(BI1005*DCF!F$28-DCF!F$5*MAX(BI1005*DCF!F$28,0)-MAX(BI1005-BH1005,0)/Inputs!$B$17)*DCF!F$6</f>
        <v>6134.2990307279533</v>
      </c>
      <c r="CQ1005" s="15">
        <f ca="1">(BJ1005*DCF!G$28-DCF!G$5*MAX(BJ1005*DCF!G$28,0)-MAX(BJ1005-BI1005,0)/Inputs!$B$17)*DCF!G$6</f>
        <v>6523.8613062330069</v>
      </c>
      <c r="CR1005" s="15">
        <f ca="1">(BK1005*DCF!H$28-DCF!H$5*MAX(BK1005*DCF!H$28,0)-MAX(BK1005-BJ1005,0)/Inputs!$B$17)*DCF!H$6</f>
        <v>8590.4699419832814</v>
      </c>
      <c r="CS1005" s="15">
        <f ca="1">(BL1005*DCF!I$28-DCF!I$5*MAX(BL1005*DCF!I$28,0)-MAX(BL1005-BK1005,0)/Inputs!$B$17)*DCF!I$6</f>
        <v>11031.372642516077</v>
      </c>
      <c r="CT1005" s="15">
        <f ca="1">(BM1005*DCF!J$28-DCF!J$5*MAX(BM1005*DCF!J$28,0)-MAX(BM1005-BL1005,0)/Inputs!$B$17)*DCF!J$6</f>
        <v>12483.57988287375</v>
      </c>
      <c r="CU1005" s="15">
        <f ca="1">(BN1005*DCF!K$28-DCF!K$5*MAX(BN1005*DCF!K$28,0)-MAX(BN1005-BM1005,0)/Inputs!$B$17)*DCF!K$6</f>
        <v>14230.652339386374</v>
      </c>
      <c r="CV1005" s="15">
        <f ca="1">(BO1005*DCF!L$28-DCF!L$5*MAX(BO1005*DCF!L$28,0)-MAX(BO1005-BN1005,0)/Inputs!$B$17)*DCF!L$6</f>
        <v>16001.840104315123</v>
      </c>
      <c r="CW1005" s="15">
        <f ca="1">(BP1005*DCF!M$28-DCF!M$5*MAX(BP1005*DCF!M$28,0)-MAX(BP1005-BO1005,0)/Inputs!$B$17)*DCF!M$6</f>
        <v>17727.293484642843</v>
      </c>
      <c r="CX1005" s="15">
        <f ca="1">(BQ1005*DCF!C$46-DCF!C$5*MAX(BQ1005*DCF!C$46,0)-MAX(BQ1005-Inputs!$B$20,0)/Inputs!$B$24)*DCF!C$6</f>
        <v>-3775.8817657621948</v>
      </c>
      <c r="CY1005" s="15">
        <f ca="1">(BR1005*DCF!D$46-DCF!D$5*MAX(BR1005*DCF!D$46,0)-MAX(BR1005-BQ1005,0)/Inputs!$B$24)*DCF!D$6</f>
        <v>-4796.1753564251549</v>
      </c>
      <c r="CZ1005" s="15">
        <f ca="1">(BS1005*DCF!E$46-DCF!E$5*MAX(BS1005*DCF!E$46,0)-MAX(BS1005-BR1005,0)/Inputs!$B$24)*DCF!E$6</f>
        <v>-1213.9055194308394</v>
      </c>
      <c r="DA1005" s="15">
        <f ca="1">(BT1005*DCF!F$46-DCF!F$5*MAX(BT1005*DCF!F$46,0)-MAX(BT1005-BS1005,0)/Inputs!$B$24)*DCF!F$6</f>
        <v>-4223.620681661293</v>
      </c>
      <c r="DB1005" s="15">
        <f ca="1">(BU1005*DCF!G$46-DCF!G$5*MAX(BU1005*DCF!G$46,0)-MAX(BU1005-BT1005,0)/Inputs!$B$24)*DCF!G$6</f>
        <v>-2791.989357114845</v>
      </c>
      <c r="DC1005" s="15">
        <f ca="1">(BV1005*DCF!H$46-DCF!H$5*MAX(BV1005*DCF!H$46,0)-MAX(BV1005-BU1005,0)/Inputs!$B$24)*DCF!H$6</f>
        <v>-9709.8664428265402</v>
      </c>
      <c r="DD1005" s="15">
        <f ca="1">(BW1005*DCF!I$46-DCF!I$5*MAX(BW1005*DCF!I$46,0)-MAX(BW1005-BV1005,0)/Inputs!$B$24)*DCF!I$6</f>
        <v>-12575.974108133663</v>
      </c>
      <c r="DE1005" s="15">
        <f ca="1">(BX1005*DCF!J$46-DCF!J$5*MAX(BX1005*DCF!J$46,0)-MAX(BX1005-BW1005,0)/Inputs!$B$24)*DCF!J$6</f>
        <v>-19071.955249241873</v>
      </c>
      <c r="DF1005" s="15">
        <f ca="1">(BY1005*DCF!K$46-DCF!K$5*MAX(BY1005*DCF!K$46,0)-MAX(BY1005-BX1005,0)/Inputs!$B$24)*DCF!K$6</f>
        <v>-7334.8554559304057</v>
      </c>
      <c r="DG1005" s="15">
        <f ca="1">(BZ1005*DCF!L$46-DCF!L$5*MAX(BZ1005*DCF!L$46,0)-MAX(BZ1005-BY1005,0)/Inputs!$B$24)*DCF!L$6</f>
        <v>2578.4761729135107</v>
      </c>
      <c r="DH1005" s="15">
        <f ca="1">(CA1005*DCF!M$46-DCF!M$5*MAX(CA1005*DCF!M$46,0)-MAX(CA1005-BZ1005,0)/Inputs!$B$24)*DCF!M$6</f>
        <v>17019.267099664172</v>
      </c>
      <c r="DI1005" s="15">
        <f ca="1">SUM(CB1005:CL1005)+BE1005*DCF!M$10*(1+Inputs!$B$30)*(1-Inputs!$B$33)*(1-Inputs!$B$30/Inputs!$B$31)/(Inputs!$B$29-Inputs!$B$30)*DCF!M$6</f>
        <v>95138.441420921372</v>
      </c>
      <c r="DJ1005" s="15">
        <f ca="1">SUM(CM1005:CW1005)+BP1005*DCF!M$28*(1+Inputs!$B$30)*(1-Inputs!$B$33)*(1-Inputs!$B$30/Inputs!$B$31)/(Inputs!$B$29-Inputs!$B$30)*DCF!M$6</f>
        <v>504853.09548720252</v>
      </c>
      <c r="DK1005" s="15">
        <f ca="1">SUM(CX1005:DH1005)+CA1005*DCF!M$46*(1+Inputs!$B$30)*(1-Inputs!$B$33)*(1-Inputs!$B$30/Inputs!$B$31)/(Inputs!$B$29-Inputs!$B$30)*DCF!M$6</f>
        <v>843062.6815347434</v>
      </c>
      <c r="DM1005" s="15">
        <f ca="1">DI1005+DJ1005+DK1005+Inputs!$B$34+Inputs!$B$36-Inputs!$B$35</f>
        <v>1519905.2184428673</v>
      </c>
    </row>
    <row r="1006" spans="1:117" x14ac:dyDescent="0.75">
      <c r="A1006" s="11">
        <v>993</v>
      </c>
      <c r="C1006" s="24">
        <f t="shared" ca="1" si="579"/>
        <v>1.5508165689661461E-2</v>
      </c>
      <c r="D1006" s="24">
        <f t="shared" ca="1" si="579"/>
        <v>-0.57304346045449006</v>
      </c>
      <c r="E1006" s="24">
        <f t="shared" ca="1" si="579"/>
        <v>-0.80213864930112466</v>
      </c>
      <c r="F1006" s="24">
        <f t="shared" ca="1" si="579"/>
        <v>0.8626873953816373</v>
      </c>
      <c r="G1006" s="24">
        <f t="shared" ca="1" si="579"/>
        <v>0.28639743291533926</v>
      </c>
      <c r="H1006" s="24">
        <f t="shared" ca="1" si="579"/>
        <v>0.29476320094073388</v>
      </c>
      <c r="I1006" s="24">
        <f t="shared" ca="1" si="579"/>
        <v>-2.685625406551332E-2</v>
      </c>
      <c r="J1006" s="24">
        <f t="shared" ca="1" si="579"/>
        <v>-0.31479604750464241</v>
      </c>
      <c r="K1006" s="24">
        <f t="shared" ca="1" si="579"/>
        <v>0.12021582789088055</v>
      </c>
      <c r="L1006" s="24">
        <f t="shared" ca="1" si="579"/>
        <v>-0.31618991865617357</v>
      </c>
      <c r="M1006" s="24">
        <f t="shared" ca="1" si="579"/>
        <v>-0.57242052734642379</v>
      </c>
      <c r="N1006" s="24">
        <f ca="1">SQRT(Inputs!$B$38)*C1006+SQRT(1-Inputs!$B$38)*_xlfn.NORM.S.INV(RAND())</f>
        <v>0.55479463727617484</v>
      </c>
      <c r="O1006" s="24">
        <f ca="1">SQRT(Inputs!$B$38)*D1006+SQRT(1-Inputs!$B$38)*_xlfn.NORM.S.INV(RAND())</f>
        <v>-0.45402728687478311</v>
      </c>
      <c r="P1006" s="24">
        <f ca="1">SQRT(Inputs!$B$38)*E1006+SQRT(1-Inputs!$B$38)*_xlfn.NORM.S.INV(RAND())</f>
        <v>-0.78172915227793727</v>
      </c>
      <c r="Q1006" s="24">
        <f ca="1">SQRT(Inputs!$B$38)*F1006+SQRT(1-Inputs!$B$38)*_xlfn.NORM.S.INV(RAND())</f>
        <v>0.62374696330629964</v>
      </c>
      <c r="R1006" s="24">
        <f ca="1">SQRT(Inputs!$B$38)*G1006+SQRT(1-Inputs!$B$38)*_xlfn.NORM.S.INV(RAND())</f>
        <v>-0.3837871403046631</v>
      </c>
      <c r="S1006" s="24">
        <f ca="1">SQRT(Inputs!$B$38)*H1006+SQRT(1-Inputs!$B$38)*_xlfn.NORM.S.INV(RAND())</f>
        <v>0.14836048938913299</v>
      </c>
      <c r="T1006" s="24">
        <f ca="1">SQRT(Inputs!$B$38)*I1006+SQRT(1-Inputs!$B$38)*_xlfn.NORM.S.INV(RAND())</f>
        <v>0.12241304424990235</v>
      </c>
      <c r="U1006" s="24">
        <f ca="1">SQRT(Inputs!$B$38)*J1006+SQRT(1-Inputs!$B$38)*_xlfn.NORM.S.INV(RAND())</f>
        <v>0.53273915471255651</v>
      </c>
      <c r="V1006" s="24">
        <f ca="1">SQRT(Inputs!$B$38)*K1006+SQRT(1-Inputs!$B$38)*_xlfn.NORM.S.INV(RAND())</f>
        <v>-0.71390348643542301</v>
      </c>
      <c r="W1006" s="24">
        <f ca="1">SQRT(Inputs!$B$38)*L1006+SQRT(1-Inputs!$B$38)*_xlfn.NORM.S.INV(RAND())</f>
        <v>-0.21267005687285767</v>
      </c>
      <c r="X1006" s="24">
        <f ca="1">SQRT(Inputs!$B$38)*M1006+SQRT(1-Inputs!$B$38)*_xlfn.NORM.S.INV(RAND())</f>
        <v>-7.1851502252318622E-2</v>
      </c>
      <c r="Y1006" s="24">
        <f ca="1">SQRT(Inputs!$B$38)*C1006+SQRT(1-Inputs!$B$38)*_xlfn.NORM.S.INV(RAND())</f>
        <v>0.61074135698174292</v>
      </c>
      <c r="Z1006" s="24">
        <f ca="1">SQRT(Inputs!$B$38)*D1006+SQRT(1-Inputs!$B$38)*_xlfn.NORM.S.INV(RAND())</f>
        <v>-0.43780279078650375</v>
      </c>
      <c r="AA1006" s="24">
        <f ca="1">SQRT(Inputs!$B$38)*E1006+SQRT(1-Inputs!$B$38)*_xlfn.NORM.S.INV(RAND())</f>
        <v>0.46428250903287654</v>
      </c>
      <c r="AB1006" s="24">
        <f ca="1">SQRT(Inputs!$B$38)*F1006+SQRT(1-Inputs!$B$38)*_xlfn.NORM.S.INV(RAND())</f>
        <v>1.3242420440068314</v>
      </c>
      <c r="AC1006" s="24">
        <f ca="1">SQRT(Inputs!$B$38)*G1006+SQRT(1-Inputs!$B$38)*_xlfn.NORM.S.INV(RAND())</f>
        <v>-0.22706727900421217</v>
      </c>
      <c r="AD1006" s="24">
        <f ca="1">SQRT(Inputs!$B$38)*H1006+SQRT(1-Inputs!$B$38)*_xlfn.NORM.S.INV(RAND())</f>
        <v>-2.0634170035256361E-2</v>
      </c>
      <c r="AE1006" s="24">
        <f ca="1">SQRT(Inputs!$B$38)*I1006+SQRT(1-Inputs!$B$38)*_xlfn.NORM.S.INV(RAND())</f>
        <v>-0.27786589414756374</v>
      </c>
      <c r="AF1006" s="24">
        <f ca="1">SQRT(Inputs!$B$38)*J1006+SQRT(1-Inputs!$B$38)*_xlfn.NORM.S.INV(RAND())</f>
        <v>0.60781443922778877</v>
      </c>
      <c r="AG1006" s="24">
        <f ca="1">SQRT(Inputs!$B$38)*K1006+SQRT(1-Inputs!$B$38)*_xlfn.NORM.S.INV(RAND())</f>
        <v>0.34192145186605249</v>
      </c>
      <c r="AH1006" s="24">
        <f ca="1">SQRT(Inputs!$B$38)*L1006+SQRT(1-Inputs!$B$38)*_xlfn.NORM.S.INV(RAND())</f>
        <v>0.45785923109682586</v>
      </c>
      <c r="AI1006" s="24">
        <f ca="1">SQRT(Inputs!$B$38)*M1006+SQRT(1-Inputs!$B$38)*_xlfn.NORM.S.INV(RAND())</f>
        <v>-0.96911027644513403</v>
      </c>
      <c r="AJ1006" s="24">
        <f ca="1">SQRT(Inputs!$B$38)*C1006+SQRT(1-Inputs!$B$38)*_xlfn.NORM.S.INV(RAND())</f>
        <v>0.10216596744423283</v>
      </c>
      <c r="AK1006" s="24">
        <f ca="1">SQRT(Inputs!$B$38)*D1006+SQRT(1-Inputs!$B$38)*_xlfn.NORM.S.INV(RAND())</f>
        <v>-0.56023455893838514</v>
      </c>
      <c r="AL1006" s="24">
        <f ca="1">SQRT(Inputs!$B$38)*E1006+SQRT(1-Inputs!$B$38)*_xlfn.NORM.S.INV(RAND())</f>
        <v>0.42607048326105118</v>
      </c>
      <c r="AM1006" s="24">
        <f ca="1">SQRT(Inputs!$B$38)*F1006+SQRT(1-Inputs!$B$38)*_xlfn.NORM.S.INV(RAND())</f>
        <v>-6.4405571567893893E-2</v>
      </c>
      <c r="AN1006" s="24">
        <f ca="1">SQRT(Inputs!$B$38)*G1006+SQRT(1-Inputs!$B$38)*_xlfn.NORM.S.INV(RAND())</f>
        <v>-1.2023595911165879</v>
      </c>
      <c r="AO1006" s="24">
        <f ca="1">SQRT(Inputs!$B$38)*H1006+SQRT(1-Inputs!$B$38)*_xlfn.NORM.S.INV(RAND())</f>
        <v>-0.58075744447936373</v>
      </c>
      <c r="AP1006" s="24">
        <f ca="1">SQRT(Inputs!$B$38)*I1006+SQRT(1-Inputs!$B$38)*_xlfn.NORM.S.INV(RAND())</f>
        <v>-0.38770795959572218</v>
      </c>
      <c r="AQ1006" s="24">
        <f ca="1">SQRT(Inputs!$B$38)*J1006+SQRT(1-Inputs!$B$38)*_xlfn.NORM.S.INV(RAND())</f>
        <v>0.35170580048835531</v>
      </c>
      <c r="AR1006" s="24">
        <f ca="1">SQRT(Inputs!$B$38)*K1006+SQRT(1-Inputs!$B$38)*_xlfn.NORM.S.INV(RAND())</f>
        <v>0.57307228706613622</v>
      </c>
      <c r="AS1006" s="24">
        <f ca="1">SQRT(Inputs!$B$38)*L1006+SQRT(1-Inputs!$B$38)*_xlfn.NORM.S.INV(RAND())</f>
        <v>8.5336445366535174E-2</v>
      </c>
      <c r="AT1006" s="24">
        <f ca="1">SQRT(Inputs!$B$38)*M1006+SQRT(1-Inputs!$B$38)*_xlfn.NORM.S.INV(RAND())</f>
        <v>0.21339530372597287</v>
      </c>
      <c r="AU1006" s="15">
        <f ca="1">Inputs!$B$6*EXP($B$8-0.5*C$5^2+C$5*N1006)</f>
        <v>5428.5032495898067</v>
      </c>
      <c r="AV1006" s="15">
        <f t="shared" ca="1" si="547"/>
        <v>6181.0600819083129</v>
      </c>
      <c r="AW1006" s="15">
        <f t="shared" ca="1" si="548"/>
        <v>6782.4939685157615</v>
      </c>
      <c r="AX1006" s="15">
        <f t="shared" ca="1" si="549"/>
        <v>8951.842381604909</v>
      </c>
      <c r="AY1006" s="15">
        <f t="shared" ca="1" si="550"/>
        <v>10460.539427568201</v>
      </c>
      <c r="AZ1006" s="15">
        <f t="shared" ca="1" si="551"/>
        <v>13004.251502410643</v>
      </c>
      <c r="BA1006" s="15">
        <f t="shared" ca="1" si="552"/>
        <v>16119.0743944305</v>
      </c>
      <c r="BB1006" s="15">
        <f t="shared" ca="1" si="553"/>
        <v>20816.613004245035</v>
      </c>
      <c r="BC1006" s="15">
        <f t="shared" ca="1" si="554"/>
        <v>23797.283207434321</v>
      </c>
      <c r="BD1006" s="15">
        <f t="shared" ca="1" si="555"/>
        <v>28579.722676136451</v>
      </c>
      <c r="BE1006" s="15">
        <f t="shared" ca="1" si="556"/>
        <v>34792.348315434654</v>
      </c>
      <c r="BF1006" s="15">
        <f ca="1">Inputs!$B$13*EXP($B$9-0.5*C$6^2+C$6*Y1006)</f>
        <v>15611.253238127154</v>
      </c>
      <c r="BG1006" s="15">
        <f t="shared" ca="1" si="557"/>
        <v>17580.832406093134</v>
      </c>
      <c r="BH1006" s="15">
        <f t="shared" ca="1" si="558"/>
        <v>23199.999627534027</v>
      </c>
      <c r="BI1006" s="15">
        <f t="shared" ca="1" si="559"/>
        <v>34821.185244478394</v>
      </c>
      <c r="BJ1006" s="15">
        <f t="shared" ca="1" si="560"/>
        <v>41313.897451159071</v>
      </c>
      <c r="BK1006" s="15">
        <f t="shared" ca="1" si="561"/>
        <v>50562.738472320503</v>
      </c>
      <c r="BL1006" s="15">
        <f t="shared" ca="1" si="562"/>
        <v>59913.478181005004</v>
      </c>
      <c r="BM1006" s="15">
        <f t="shared" ca="1" si="563"/>
        <v>79422.780487384865</v>
      </c>
      <c r="BN1006" s="15">
        <f t="shared" ca="1" si="564"/>
        <v>101765.59116999969</v>
      </c>
      <c r="BO1006" s="15">
        <f t="shared" ca="1" si="565"/>
        <v>132056.58205019421</v>
      </c>
      <c r="BP1006" s="15">
        <f t="shared" ca="1" si="566"/>
        <v>145635.71986767507</v>
      </c>
      <c r="BQ1006" s="15">
        <f ca="1">Inputs!$B$20*EXP($B$10-0.5*C$7^2+C$7*AJ1006)</f>
        <v>4447.8014000292424</v>
      </c>
      <c r="BR1006" s="15">
        <f t="shared" ca="1" si="567"/>
        <v>5051.4338189513264</v>
      </c>
      <c r="BS1006" s="15">
        <f t="shared" ca="1" si="568"/>
        <v>7817.8384607915623</v>
      </c>
      <c r="BT1006" s="15">
        <f t="shared" ca="1" si="569"/>
        <v>10598.509677859765</v>
      </c>
      <c r="BU1006" s="15">
        <f t="shared" ca="1" si="570"/>
        <v>10980.422959726791</v>
      </c>
      <c r="BV1006" s="15">
        <f t="shared" ca="1" si="571"/>
        <v>13403.293707070492</v>
      </c>
      <c r="BW1006" s="15">
        <f t="shared" ca="1" si="572"/>
        <v>17230.046170555979</v>
      </c>
      <c r="BX1006" s="15">
        <f t="shared" ca="1" si="573"/>
        <v>25859.492712789372</v>
      </c>
      <c r="BY1006" s="15">
        <f t="shared" ca="1" si="574"/>
        <v>40432.265947305656</v>
      </c>
      <c r="BZ1006" s="15">
        <f t="shared" ca="1" si="575"/>
        <v>57629.147150030527</v>
      </c>
      <c r="CA1006" s="15">
        <f t="shared" ca="1" si="576"/>
        <v>84080.127725809682</v>
      </c>
      <c r="CB1006" s="15">
        <f ca="1">(AU1006*DCF!C$10-DCF!C$5*MAX(AU1006*DCF!C$10,0)-MAX(AU1006-Inputs!$B$6,0)/Inputs!$B$10)*DCF!C$6</f>
        <v>1039.7497593798587</v>
      </c>
      <c r="CC1006" s="15">
        <f ca="1">(AV1006*DCF!D$10-DCF!D$5*MAX(AV1006*DCF!D$10,0)-MAX(AV1006-AU1006,0)/Inputs!$B$10)*DCF!D$6</f>
        <v>1323.100231908254</v>
      </c>
      <c r="CD1006" s="15">
        <f ca="1">(AW1006*DCF!E$10-DCF!E$5*MAX(AW1006*DCF!E$10,0)-MAX(AW1006-AV1006,0)/Inputs!$B$10)*DCF!E$6</f>
        <v>1430.5020714631619</v>
      </c>
      <c r="CE1006" s="15">
        <f ca="1">(AX1006*DCF!F$10-DCF!F$5*MAX(AX1006*DCF!F$10,0)-MAX(AX1006-AW1006,0)/Inputs!$B$10)*DCF!F$6</f>
        <v>1502.7853051944401</v>
      </c>
      <c r="CF1006" s="15">
        <f ca="1">(AY1006*DCF!G$10-DCF!G$5*MAX(AY1006*DCF!G$10,0)-MAX(AY1006-AX1006,0)/Inputs!$B$10)*DCF!G$6</f>
        <v>1865.290314103911</v>
      </c>
      <c r="CG1006" s="15">
        <f ca="1">(AZ1006*DCF!H$10-DCF!H$5*MAX(AZ1006*DCF!H$10,0)-MAX(AZ1006-AY1006,0)/Inputs!$B$10)*DCF!H$6</f>
        <v>2073.103075950738</v>
      </c>
      <c r="CH1006" s="15">
        <f ca="1">(BA1006*DCF!I$10-DCF!I$5*MAX(BA1006*DCF!I$10,0)-MAX(BA1006-AZ1006,0)/Inputs!$B$10)*DCF!I$6</f>
        <v>2433.4267784156309</v>
      </c>
      <c r="CI1006" s="15">
        <f ca="1">(BB1006*DCF!J$10-DCF!J$5*MAX(BB1006*DCF!J$10,0)-MAX(BB1006-BA1006,0)/Inputs!$B$10)*DCF!J$6</f>
        <v>2860.3445257279186</v>
      </c>
      <c r="CJ1006" s="15">
        <f ca="1">(BC1006*DCF!K$10-DCF!K$5*MAX(BC1006*DCF!K$10,0)-MAX(BC1006-BB1006,0)/Inputs!$B$10)*DCF!K$6</f>
        <v>3413.7319555215631</v>
      </c>
      <c r="CK1006" s="15">
        <f ca="1">(BD1006*DCF!L$10-DCF!L$5*MAX(BD1006*DCF!L$10,0)-MAX(BD1006-BC1006,0)/Inputs!$B$10)*DCF!L$6</f>
        <v>3691.9187928853389</v>
      </c>
      <c r="CL1006" s="15">
        <f ca="1">(BE1006*DCF!M$10-DCF!M$5*MAX(BE1006*DCF!M$10,0)-MAX(BE1006-BD1006,0)/Inputs!$B$10)*DCF!M$6</f>
        <v>4167.4858392179567</v>
      </c>
      <c r="CM1006" s="15">
        <f ca="1">(BF1006*DCF!C$28-DCF!C$5*MAX(BF1006*DCF!C$28,0)-MAX(BF1006-Inputs!$B$13,0)/Inputs!$B$17)*DCF!C$6</f>
        <v>3788.8739926386088</v>
      </c>
      <c r="CN1006" s="15">
        <f ca="1">(BG1006*DCF!D$28-DCF!D$5*MAX(BG1006*DCF!D$28,0)-MAX(BG1006-BF1006,0)/Inputs!$B$17)*DCF!D$6</f>
        <v>4757.7590835895007</v>
      </c>
      <c r="CO1006" s="15">
        <f ca="1">(BH1006*DCF!E$28-DCF!E$5*MAX(BH1006*DCF!E$28,0)-MAX(BH1006-BG1006,0)/Inputs!$B$17)*DCF!E$6</f>
        <v>5463.1924912662826</v>
      </c>
      <c r="CP1006" s="15">
        <f ca="1">(BI1006*DCF!F$28-DCF!F$5*MAX(BI1006*DCF!F$28,0)-MAX(BI1006-BH1006,0)/Inputs!$B$17)*DCF!F$6</f>
        <v>7337.2140454084565</v>
      </c>
      <c r="CQ1006" s="15">
        <f ca="1">(BJ1006*DCF!G$28-DCF!G$5*MAX(BJ1006*DCF!G$28,0)-MAX(BJ1006-BI1006,0)/Inputs!$B$17)*DCF!G$6</f>
        <v>9627.1940883411789</v>
      </c>
      <c r="CR1006" s="15">
        <f ca="1">(BK1006*DCF!H$28-DCF!H$5*MAX(BK1006*DCF!H$28,0)-MAX(BK1006-BJ1006,0)/Inputs!$B$17)*DCF!H$6</f>
        <v>11067.712729786384</v>
      </c>
      <c r="CS1006" s="15">
        <f ca="1">(BL1006*DCF!I$28-DCF!I$5*MAX(BL1006*DCF!I$28,0)-MAX(BL1006-BK1006,0)/Inputs!$B$17)*DCF!I$6</f>
        <v>12746.718541411577</v>
      </c>
      <c r="CT1006" s="15">
        <f ca="1">(BM1006*DCF!J$28-DCF!J$5*MAX(BM1006*DCF!J$28,0)-MAX(BM1006-BL1006,0)/Inputs!$B$17)*DCF!J$6</f>
        <v>15131.099326315341</v>
      </c>
      <c r="CU1006" s="15">
        <f ca="1">(BN1006*DCF!K$28-DCF!K$5*MAX(BN1006*DCF!K$28,0)-MAX(BN1006-BM1006,0)/Inputs!$B$17)*DCF!K$6</f>
        <v>18754.489847584202</v>
      </c>
      <c r="CV1006" s="15">
        <f ca="1">(BO1006*DCF!L$28-DCF!L$5*MAX(BO1006*DCF!L$28,0)-MAX(BO1006-BN1006,0)/Inputs!$B$17)*DCF!L$6</f>
        <v>22920.583842090309</v>
      </c>
      <c r="CW1006" s="15">
        <f ca="1">(BP1006*DCF!M$28-DCF!M$5*MAX(BP1006*DCF!M$28,0)-MAX(BP1006-BO1006,0)/Inputs!$B$17)*DCF!M$6</f>
        <v>25982.043510567259</v>
      </c>
      <c r="CX1006" s="15">
        <f ca="1">(BQ1006*DCF!C$46-DCF!C$5*MAX(BQ1006*DCF!C$46,0)-MAX(BQ1006-Inputs!$B$20,0)/Inputs!$B$24)*DCF!C$6</f>
        <v>-1603.0956582188746</v>
      </c>
      <c r="CY1006" s="15">
        <f ca="1">(BR1006*DCF!D$46-DCF!D$5*MAX(BR1006*DCF!D$46,0)-MAX(BR1006-BQ1006,0)/Inputs!$B$24)*DCF!D$6</f>
        <v>-1119.7268944855921</v>
      </c>
      <c r="CZ1006" s="15">
        <f ca="1">(BS1006*DCF!E$46-DCF!E$5*MAX(BS1006*DCF!E$46,0)-MAX(BS1006-BR1006,0)/Inputs!$B$24)*DCF!E$6</f>
        <v>-2014.9135617648185</v>
      </c>
      <c r="DA1006" s="15">
        <f ca="1">(BT1006*DCF!F$46-DCF!F$5*MAX(BT1006*DCF!F$46,0)-MAX(BT1006-BS1006,0)/Inputs!$B$24)*DCF!F$6</f>
        <v>-1784.3807774888123</v>
      </c>
      <c r="DB1006" s="15">
        <f ca="1">(BU1006*DCF!G$46-DCF!G$5*MAX(BU1006*DCF!G$46,0)-MAX(BU1006-BT1006,0)/Inputs!$B$24)*DCF!G$6</f>
        <v>-497.82781603338839</v>
      </c>
      <c r="DC1006" s="15">
        <f ca="1">(BV1006*DCF!H$46-DCF!H$5*MAX(BV1006*DCF!H$46,0)-MAX(BV1006-BU1006,0)/Inputs!$B$24)*DCF!H$6</f>
        <v>-752.89223956168678</v>
      </c>
      <c r="DD1006" s="15">
        <f ca="1">(BW1006*DCF!I$46-DCF!I$5*MAX(BW1006*DCF!I$46,0)-MAX(BW1006-BV1006,0)/Inputs!$B$24)*DCF!I$6</f>
        <v>-700.57799807036929</v>
      </c>
      <c r="DE1006" s="15">
        <f ca="1">(BX1006*DCF!J$46-DCF!J$5*MAX(BX1006*DCF!J$46,0)-MAX(BX1006-BW1006,0)/Inputs!$B$24)*DCF!J$6</f>
        <v>-1203.6540495705988</v>
      </c>
      <c r="DF1006" s="15">
        <f ca="1">(BY1006*DCF!K$46-DCF!K$5*MAX(BY1006*DCF!K$46,0)-MAX(BY1006-BX1006,0)/Inputs!$B$24)*DCF!K$6</f>
        <v>-1260.3154128219396</v>
      </c>
      <c r="DG1006" s="15">
        <f ca="1">(BZ1006*DCF!L$46-DCF!L$5*MAX(BZ1006*DCF!L$46,0)-MAX(BZ1006-BY1006,0)/Inputs!$B$24)*DCF!L$6</f>
        <v>91.925262153261002</v>
      </c>
      <c r="DH1006" s="15">
        <f ca="1">(CA1006*DCF!M$46-DCF!M$5*MAX(CA1006*DCF!M$46,0)-MAX(CA1006-BZ1006,0)/Inputs!$B$24)*DCF!M$6</f>
        <v>1061.8105065815769</v>
      </c>
      <c r="DI1006" s="15">
        <f ca="1">SUM(CB1006:CL1006)+BE1006*DCF!M$10*(1+Inputs!$B$30)*(1-Inputs!$B$33)*(1-Inputs!$B$30/Inputs!$B$31)/(Inputs!$B$29-Inputs!$B$30)*DCF!M$6</f>
        <v>122629.00409280004</v>
      </c>
      <c r="DJ1006" s="15">
        <f ca="1">SUM(CM1006:CW1006)+BP1006*DCF!M$28*(1+Inputs!$B$30)*(1-Inputs!$B$33)*(1-Inputs!$B$30/Inputs!$B$31)/(Inputs!$B$29-Inputs!$B$30)*DCF!M$6</f>
        <v>677985.06046535017</v>
      </c>
      <c r="DK1006" s="15">
        <f ca="1">SUM(CX1006:DH1006)+CA1006*DCF!M$46*(1+Inputs!$B$30)*(1-Inputs!$B$33)*(1-Inputs!$B$30/Inputs!$B$31)/(Inputs!$B$29-Inputs!$B$30)*DCF!M$6</f>
        <v>120214.18875267098</v>
      </c>
      <c r="DM1006" s="15">
        <f ca="1">DI1006+DJ1006+DK1006+Inputs!$B$34+Inputs!$B$36-Inputs!$B$35</f>
        <v>997679.25331082125</v>
      </c>
    </row>
    <row r="1007" spans="1:117" x14ac:dyDescent="0.75">
      <c r="A1007" s="11">
        <v>994</v>
      </c>
      <c r="C1007" s="24">
        <f t="shared" ca="1" si="579"/>
        <v>0.1542896602871377</v>
      </c>
      <c r="D1007" s="24">
        <f t="shared" ca="1" si="579"/>
        <v>-2.0306650424139963</v>
      </c>
      <c r="E1007" s="24">
        <f t="shared" ca="1" si="579"/>
        <v>1.4924803649465495</v>
      </c>
      <c r="F1007" s="24">
        <f t="shared" ca="1" si="579"/>
        <v>1.5148224005451379E-2</v>
      </c>
      <c r="G1007" s="24">
        <f t="shared" ca="1" si="579"/>
        <v>-0.84117924422523127</v>
      </c>
      <c r="H1007" s="24">
        <f t="shared" ca="1" si="579"/>
        <v>0.8555850107819325</v>
      </c>
      <c r="I1007" s="24">
        <f t="shared" ca="1" si="579"/>
        <v>0.21830808130498489</v>
      </c>
      <c r="J1007" s="24">
        <f t="shared" ca="1" si="579"/>
        <v>-1.1406806517882693</v>
      </c>
      <c r="K1007" s="24">
        <f t="shared" ca="1" si="579"/>
        <v>0.68867208580331607</v>
      </c>
      <c r="L1007" s="24">
        <f t="shared" ca="1" si="579"/>
        <v>-0.52618107420874161</v>
      </c>
      <c r="M1007" s="24">
        <f t="shared" ca="1" si="579"/>
        <v>0.3226270149923382</v>
      </c>
      <c r="N1007" s="24">
        <f ca="1">SQRT(Inputs!$B$38)*C1007+SQRT(1-Inputs!$B$38)*_xlfn.NORM.S.INV(RAND())</f>
        <v>1.0611871022079944</v>
      </c>
      <c r="O1007" s="24">
        <f ca="1">SQRT(Inputs!$B$38)*D1007+SQRT(1-Inputs!$B$38)*_xlfn.NORM.S.INV(RAND())</f>
        <v>-2.6607524490688057</v>
      </c>
      <c r="P1007" s="24">
        <f ca="1">SQRT(Inputs!$B$38)*E1007+SQRT(1-Inputs!$B$38)*_xlfn.NORM.S.INV(RAND())</f>
        <v>0.36706419311518912</v>
      </c>
      <c r="Q1007" s="24">
        <f ca="1">SQRT(Inputs!$B$38)*F1007+SQRT(1-Inputs!$B$38)*_xlfn.NORM.S.INV(RAND())</f>
        <v>6.8569046712776582E-2</v>
      </c>
      <c r="R1007" s="24">
        <f ca="1">SQRT(Inputs!$B$38)*G1007+SQRT(1-Inputs!$B$38)*_xlfn.NORM.S.INV(RAND())</f>
        <v>-0.98584392636203755</v>
      </c>
      <c r="S1007" s="24">
        <f ca="1">SQRT(Inputs!$B$38)*H1007+SQRT(1-Inputs!$B$38)*_xlfn.NORM.S.INV(RAND())</f>
        <v>0.47121859379031378</v>
      </c>
      <c r="T1007" s="24">
        <f ca="1">SQRT(Inputs!$B$38)*I1007+SQRT(1-Inputs!$B$38)*_xlfn.NORM.S.INV(RAND())</f>
        <v>-0.56683857469489674</v>
      </c>
      <c r="U1007" s="24">
        <f ca="1">SQRT(Inputs!$B$38)*J1007+SQRT(1-Inputs!$B$38)*_xlfn.NORM.S.INV(RAND())</f>
        <v>-0.17695020265839789</v>
      </c>
      <c r="V1007" s="24">
        <f ca="1">SQRT(Inputs!$B$38)*K1007+SQRT(1-Inputs!$B$38)*_xlfn.NORM.S.INV(RAND())</f>
        <v>0.92435667375395669</v>
      </c>
      <c r="W1007" s="24">
        <f ca="1">SQRT(Inputs!$B$38)*L1007+SQRT(1-Inputs!$B$38)*_xlfn.NORM.S.INV(RAND())</f>
        <v>-0.25148220723317999</v>
      </c>
      <c r="X1007" s="24">
        <f ca="1">SQRT(Inputs!$B$38)*M1007+SQRT(1-Inputs!$B$38)*_xlfn.NORM.S.INV(RAND())</f>
        <v>-0.91558328710968606</v>
      </c>
      <c r="Y1007" s="24">
        <f ca="1">SQRT(Inputs!$B$38)*C1007+SQRT(1-Inputs!$B$38)*_xlfn.NORM.S.INV(RAND())</f>
        <v>-1.1007227437575582</v>
      </c>
      <c r="Z1007" s="24">
        <f ca="1">SQRT(Inputs!$B$38)*D1007+SQRT(1-Inputs!$B$38)*_xlfn.NORM.S.INV(RAND())</f>
        <v>-1.5804118551319772</v>
      </c>
      <c r="AA1007" s="24">
        <f ca="1">SQRT(Inputs!$B$38)*E1007+SQRT(1-Inputs!$B$38)*_xlfn.NORM.S.INV(RAND())</f>
        <v>0.50256112189184643</v>
      </c>
      <c r="AB1007" s="24">
        <f ca="1">SQRT(Inputs!$B$38)*F1007+SQRT(1-Inputs!$B$38)*_xlfn.NORM.S.INV(RAND())</f>
        <v>0.53907868976438478</v>
      </c>
      <c r="AC1007" s="24">
        <f ca="1">SQRT(Inputs!$B$38)*G1007+SQRT(1-Inputs!$B$38)*_xlfn.NORM.S.INV(RAND())</f>
        <v>0.35773621915416159</v>
      </c>
      <c r="AD1007" s="24">
        <f ca="1">SQRT(Inputs!$B$38)*H1007+SQRT(1-Inputs!$B$38)*_xlfn.NORM.S.INV(RAND())</f>
        <v>0.8753440377553332</v>
      </c>
      <c r="AE1007" s="24">
        <f ca="1">SQRT(Inputs!$B$38)*I1007+SQRT(1-Inputs!$B$38)*_xlfn.NORM.S.INV(RAND())</f>
        <v>0.88688108838595625</v>
      </c>
      <c r="AF1007" s="24">
        <f ca="1">SQRT(Inputs!$B$38)*J1007+SQRT(1-Inputs!$B$38)*_xlfn.NORM.S.INV(RAND())</f>
        <v>-0.20870689791684577</v>
      </c>
      <c r="AG1007" s="24">
        <f ca="1">SQRT(Inputs!$B$38)*K1007+SQRT(1-Inputs!$B$38)*_xlfn.NORM.S.INV(RAND())</f>
        <v>0.43932375163888349</v>
      </c>
      <c r="AH1007" s="24">
        <f ca="1">SQRT(Inputs!$B$38)*L1007+SQRT(1-Inputs!$B$38)*_xlfn.NORM.S.INV(RAND())</f>
        <v>0.37505709183241343</v>
      </c>
      <c r="AI1007" s="24">
        <f ca="1">SQRT(Inputs!$B$38)*M1007+SQRT(1-Inputs!$B$38)*_xlfn.NORM.S.INV(RAND())</f>
        <v>1.3194026888399448</v>
      </c>
      <c r="AJ1007" s="24">
        <f ca="1">SQRT(Inputs!$B$38)*C1007+SQRT(1-Inputs!$B$38)*_xlfn.NORM.S.INV(RAND())</f>
        <v>-0.10864166088073264</v>
      </c>
      <c r="AK1007" s="24">
        <f ca="1">SQRT(Inputs!$B$38)*D1007+SQRT(1-Inputs!$B$38)*_xlfn.NORM.S.INV(RAND())</f>
        <v>-0.19533965660513053</v>
      </c>
      <c r="AL1007" s="24">
        <f ca="1">SQRT(Inputs!$B$38)*E1007+SQRT(1-Inputs!$B$38)*_xlfn.NORM.S.INV(RAND())</f>
        <v>0.50062223832082497</v>
      </c>
      <c r="AM1007" s="24">
        <f ca="1">SQRT(Inputs!$B$38)*F1007+SQRT(1-Inputs!$B$38)*_xlfn.NORM.S.INV(RAND())</f>
        <v>-0.44046103389213553</v>
      </c>
      <c r="AN1007" s="24">
        <f ca="1">SQRT(Inputs!$B$38)*G1007+SQRT(1-Inputs!$B$38)*_xlfn.NORM.S.INV(RAND())</f>
        <v>-0.1419769063099256</v>
      </c>
      <c r="AO1007" s="24">
        <f ca="1">SQRT(Inputs!$B$38)*H1007+SQRT(1-Inputs!$B$38)*_xlfn.NORM.S.INV(RAND())</f>
        <v>1.3644068827965601</v>
      </c>
      <c r="AP1007" s="24">
        <f ca="1">SQRT(Inputs!$B$38)*I1007+SQRT(1-Inputs!$B$38)*_xlfn.NORM.S.INV(RAND())</f>
        <v>-0.37381310077722346</v>
      </c>
      <c r="AQ1007" s="24">
        <f ca="1">SQRT(Inputs!$B$38)*J1007+SQRT(1-Inputs!$B$38)*_xlfn.NORM.S.INV(RAND())</f>
        <v>-1.7164453064649914</v>
      </c>
      <c r="AR1007" s="24">
        <f ca="1">SQRT(Inputs!$B$38)*K1007+SQRT(1-Inputs!$B$38)*_xlfn.NORM.S.INV(RAND())</f>
        <v>-0.37342135870615478</v>
      </c>
      <c r="AS1007" s="24">
        <f ca="1">SQRT(Inputs!$B$38)*L1007+SQRT(1-Inputs!$B$38)*_xlfn.NORM.S.INV(RAND())</f>
        <v>-0.9445364574958931</v>
      </c>
      <c r="AT1007" s="24">
        <f ca="1">SQRT(Inputs!$B$38)*M1007+SQRT(1-Inputs!$B$38)*_xlfn.NORM.S.INV(RAND())</f>
        <v>0.42846228721786123</v>
      </c>
      <c r="AU1007" s="15">
        <f ca="1">Inputs!$B$6*EXP($B$8-0.5*C$5^2+C$5*N1007)</f>
        <v>5892.231314543902</v>
      </c>
      <c r="AV1007" s="15">
        <f t="shared" ca="1" si="547"/>
        <v>4850.1123636957591</v>
      </c>
      <c r="AW1007" s="15">
        <f t="shared" ca="1" si="548"/>
        <v>6214.0169635361108</v>
      </c>
      <c r="AX1007" s="15">
        <f t="shared" ca="1" si="549"/>
        <v>7651.9616762131882</v>
      </c>
      <c r="AY1007" s="15">
        <f t="shared" ca="1" si="550"/>
        <v>8334.4683837014745</v>
      </c>
      <c r="AZ1007" s="15">
        <f t="shared" ca="1" si="551"/>
        <v>10736.176234454393</v>
      </c>
      <c r="BA1007" s="15">
        <f t="shared" ca="1" si="552"/>
        <v>12381.570329605704</v>
      </c>
      <c r="BB1007" s="15">
        <f t="shared" ca="1" si="553"/>
        <v>14892.438903264891</v>
      </c>
      <c r="BC1007" s="15">
        <f t="shared" ca="1" si="554"/>
        <v>19941.7346113454</v>
      </c>
      <c r="BD1007" s="15">
        <f t="shared" ca="1" si="555"/>
        <v>23862.556594567886</v>
      </c>
      <c r="BE1007" s="15">
        <f t="shared" ca="1" si="556"/>
        <v>26900.993550228886</v>
      </c>
      <c r="BF1007" s="15">
        <f ca="1">Inputs!$B$13*EXP($B$9-0.5*C$6^2+C$6*Y1007)</f>
        <v>11119.476501334733</v>
      </c>
      <c r="BG1007" s="15">
        <f t="shared" ca="1" si="557"/>
        <v>10189.368552182768</v>
      </c>
      <c r="BH1007" s="15">
        <f t="shared" ca="1" si="558"/>
        <v>13531.721784039892</v>
      </c>
      <c r="BI1007" s="15">
        <f t="shared" ca="1" si="559"/>
        <v>17997.960921896538</v>
      </c>
      <c r="BJ1007" s="15">
        <f t="shared" ca="1" si="560"/>
        <v>23231.944546950945</v>
      </c>
      <c r="BK1007" s="15">
        <f t="shared" ca="1" si="561"/>
        <v>32121.502134634371</v>
      </c>
      <c r="BL1007" s="15">
        <f t="shared" ca="1" si="562"/>
        <v>44263.203047976727</v>
      </c>
      <c r="BM1007" s="15">
        <f t="shared" ca="1" si="563"/>
        <v>53016.488728086246</v>
      </c>
      <c r="BN1007" s="15">
        <f t="shared" ca="1" si="564"/>
        <v>68728.37007803758</v>
      </c>
      <c r="BO1007" s="15">
        <f t="shared" ca="1" si="565"/>
        <v>88331.392893678072</v>
      </c>
      <c r="BP1007" s="15">
        <f t="shared" ca="1" si="566"/>
        <v>126248.69783245135</v>
      </c>
      <c r="BQ1007" s="15">
        <f ca="1">Inputs!$B$20*EXP($B$10-0.5*C$7^2+C$7*AJ1007)</f>
        <v>4127.368720937784</v>
      </c>
      <c r="BR1007" s="15">
        <f t="shared" ca="1" si="567"/>
        <v>5263.4443850181115</v>
      </c>
      <c r="BS1007" s="15">
        <f t="shared" ca="1" si="568"/>
        <v>8322.2537084486303</v>
      </c>
      <c r="BT1007" s="15">
        <f t="shared" ca="1" si="569"/>
        <v>10222.456465042293</v>
      </c>
      <c r="BU1007" s="15">
        <f t="shared" ca="1" si="570"/>
        <v>13688.665108894758</v>
      </c>
      <c r="BV1007" s="15">
        <f t="shared" ca="1" si="571"/>
        <v>25898.818601706818</v>
      </c>
      <c r="BW1007" s="15">
        <f t="shared" ca="1" si="572"/>
        <v>33391.201747997919</v>
      </c>
      <c r="BX1007" s="15">
        <f t="shared" ca="1" si="573"/>
        <v>33105.673681260952</v>
      </c>
      <c r="BY1007" s="15">
        <f t="shared" ca="1" si="574"/>
        <v>43188.204590949041</v>
      </c>
      <c r="BZ1007" s="15">
        <f t="shared" ca="1" si="575"/>
        <v>50939.684897046194</v>
      </c>
      <c r="CA1007" s="15">
        <f t="shared" ca="1" si="576"/>
        <v>77215.609762653316</v>
      </c>
      <c r="CB1007" s="15">
        <f ca="1">(AU1007*DCF!C$10-DCF!C$5*MAX(AU1007*DCF!C$10,0)-MAX(AU1007-Inputs!$B$6,0)/Inputs!$B$10)*DCF!C$6</f>
        <v>1036.4432956214644</v>
      </c>
      <c r="CC1007" s="15">
        <f ca="1">(AV1007*DCF!D$10-DCF!D$5*MAX(AV1007*DCF!D$10,0)-MAX(AV1007-AU1007,0)/Inputs!$B$10)*DCF!D$6</f>
        <v>1182.1820302181504</v>
      </c>
      <c r="CD1007" s="15">
        <f ca="1">(AW1007*DCF!E$10-DCF!E$5*MAX(AW1007*DCF!E$10,0)-MAX(AW1007-AV1007,0)/Inputs!$B$10)*DCF!E$6</f>
        <v>1127.5098005944096</v>
      </c>
      <c r="CE1007" s="15">
        <f ca="1">(AX1007*DCF!F$10-DCF!F$5*MAX(AX1007*DCF!F$10,0)-MAX(AX1007-AW1007,0)/Inputs!$B$10)*DCF!F$6</f>
        <v>1371.2103952368086</v>
      </c>
      <c r="CF1007" s="15">
        <f ca="1">(AY1007*DCF!G$10-DCF!G$5*MAX(AY1007*DCF!G$10,0)-MAX(AY1007-AX1007,0)/Inputs!$B$10)*DCF!G$6</f>
        <v>1586.0430191251721</v>
      </c>
      <c r="CG1007" s="15">
        <f ca="1">(AZ1007*DCF!H$10-DCF!H$5*MAX(AZ1007*DCF!H$10,0)-MAX(AZ1007-AY1007,0)/Inputs!$B$10)*DCF!H$6</f>
        <v>1657.9700315770324</v>
      </c>
      <c r="CH1007" s="15">
        <f ca="1">(BA1007*DCF!I$10-DCF!I$5*MAX(BA1007*DCF!I$10,0)-MAX(BA1007-AZ1007,0)/Inputs!$B$10)*DCF!I$6</f>
        <v>1991.7589371529177</v>
      </c>
      <c r="CI1007" s="15">
        <f ca="1">(BB1007*DCF!J$10-DCF!J$5*MAX(BB1007*DCF!J$10,0)-MAX(BB1007-BA1007,0)/Inputs!$B$10)*DCF!J$6</f>
        <v>2175.0963145437941</v>
      </c>
      <c r="CJ1007" s="15">
        <f ca="1">(BC1007*DCF!K$10-DCF!K$5*MAX(BC1007*DCF!K$10,0)-MAX(BC1007-BB1007,0)/Inputs!$B$10)*DCF!K$6</f>
        <v>2503.4744715980319</v>
      </c>
      <c r="CK1007" s="15">
        <f ca="1">(BD1007*DCF!L$10-DCF!L$5*MAX(BD1007*DCF!L$10,0)-MAX(BD1007-BC1007,0)/Inputs!$B$10)*DCF!L$6</f>
        <v>3091.90153798454</v>
      </c>
      <c r="CL1007" s="15">
        <f ca="1">(BE1007*DCF!M$10-DCF!M$5*MAX(BE1007*DCF!M$10,0)-MAX(BE1007-BD1007,0)/Inputs!$B$10)*DCF!M$6</f>
        <v>3433.1043688693853</v>
      </c>
      <c r="CM1007" s="15">
        <f ca="1">(BF1007*DCF!C$28-DCF!C$5*MAX(BF1007*DCF!C$28,0)-MAX(BF1007-Inputs!$B$13,0)/Inputs!$B$17)*DCF!C$6</f>
        <v>3393.5913052572355</v>
      </c>
      <c r="CN1007" s="15">
        <f ca="1">(BG1007*DCF!D$28-DCF!D$5*MAX(BG1007*DCF!D$28,0)-MAX(BG1007-BF1007,0)/Inputs!$B$17)*DCF!D$6</f>
        <v>3001.0040442819759</v>
      </c>
      <c r="CO1007" s="15">
        <f ca="1">(BH1007*DCF!E$28-DCF!E$5*MAX(BH1007*DCF!E$28,0)-MAX(BH1007-BG1007,0)/Inputs!$B$17)*DCF!E$6</f>
        <v>3173.6927458442333</v>
      </c>
      <c r="CP1007" s="15">
        <f ca="1">(BI1007*DCF!F$28-DCF!F$5*MAX(BI1007*DCF!F$28,0)-MAX(BI1007-BH1007,0)/Inputs!$B$17)*DCF!F$6</f>
        <v>4072.8228791398574</v>
      </c>
      <c r="CQ1007" s="15">
        <f ca="1">(BJ1007*DCF!G$28-DCF!G$5*MAX(BJ1007*DCF!G$28,0)-MAX(BJ1007-BI1007,0)/Inputs!$B$17)*DCF!G$6</f>
        <v>5147.3999326724761</v>
      </c>
      <c r="CR1007" s="15">
        <f ca="1">(BK1007*DCF!H$28-DCF!H$5*MAX(BK1007*DCF!H$28,0)-MAX(BK1007-BJ1007,0)/Inputs!$B$17)*DCF!H$6</f>
        <v>6562.8140891222602</v>
      </c>
      <c r="CS1007" s="15">
        <f ca="1">(BL1007*DCF!I$28-DCF!I$5*MAX(BL1007*DCF!I$28,0)-MAX(BL1007-BK1007,0)/Inputs!$B$17)*DCF!I$6</f>
        <v>8665.9203164592236</v>
      </c>
      <c r="CT1007" s="15">
        <f ca="1">(BM1007*DCF!J$28-DCF!J$5*MAX(BM1007*DCF!J$28,0)-MAX(BM1007-BL1007,0)/Inputs!$B$17)*DCF!J$6</f>
        <v>10666.464048577036</v>
      </c>
      <c r="CU1007" s="15">
        <f ca="1">(BN1007*DCF!K$28-DCF!K$5*MAX(BN1007*DCF!K$28,0)-MAX(BN1007-BM1007,0)/Inputs!$B$17)*DCF!K$6</f>
        <v>12589.783207764822</v>
      </c>
      <c r="CV1007" s="15">
        <f ca="1">(BO1007*DCF!L$28-DCF!L$5*MAX(BO1007*DCF!L$28,0)-MAX(BO1007-BN1007,0)/Inputs!$B$17)*DCF!L$6</f>
        <v>15405.852227710042</v>
      </c>
      <c r="CW1007" s="15">
        <f ca="1">(BP1007*DCF!M$28-DCF!M$5*MAX(BP1007*DCF!M$28,0)-MAX(BP1007-BO1007,0)/Inputs!$B$17)*DCF!M$6</f>
        <v>19790.341745331683</v>
      </c>
      <c r="CX1007" s="15">
        <f ca="1">(BQ1007*DCF!C$46-DCF!C$5*MAX(BQ1007*DCF!C$46,0)-MAX(BQ1007-Inputs!$B$20,0)/Inputs!$B$24)*DCF!C$6</f>
        <v>-1381.0868736289497</v>
      </c>
      <c r="CY1007" s="15">
        <f ca="1">(BR1007*DCF!D$46-DCF!D$5*MAX(BR1007*DCF!D$46,0)-MAX(BR1007-BQ1007,0)/Inputs!$B$24)*DCF!D$6</f>
        <v>-1383.101266991694</v>
      </c>
      <c r="CZ1007" s="15">
        <f ca="1">(BS1007*DCF!E$46-DCF!E$5*MAX(BS1007*DCF!E$46,0)-MAX(BS1007-BR1007,0)/Inputs!$B$24)*DCF!E$6</f>
        <v>-2189.8194187624326</v>
      </c>
      <c r="DA1007" s="15">
        <f ca="1">(BT1007*DCF!F$46-DCF!F$5*MAX(BT1007*DCF!F$46,0)-MAX(BT1007-BS1007,0)/Inputs!$B$24)*DCF!F$6</f>
        <v>-1436.3878047516112</v>
      </c>
      <c r="DB1007" s="15">
        <f ca="1">(BU1007*DCF!G$46-DCF!G$5*MAX(BU1007*DCF!G$46,0)-MAX(BU1007-BT1007,0)/Inputs!$B$24)*DCF!G$6</f>
        <v>-1626.4237526345441</v>
      </c>
      <c r="DC1007" s="15">
        <f ca="1">(BV1007*DCF!H$46-DCF!H$5*MAX(BV1007*DCF!H$46,0)-MAX(BV1007-BU1007,0)/Inputs!$B$24)*DCF!H$6</f>
        <v>-3794.2303850396625</v>
      </c>
      <c r="DD1007" s="15">
        <f ca="1">(BW1007*DCF!I$46-DCF!I$5*MAX(BW1007*DCF!I$46,0)-MAX(BW1007-BV1007,0)/Inputs!$B$24)*DCF!I$6</f>
        <v>-1379.5906085114871</v>
      </c>
      <c r="DE1007" s="15">
        <f ca="1">(BX1007*DCF!J$46-DCF!J$5*MAX(BX1007*DCF!J$46,0)-MAX(BX1007-BW1007,0)/Inputs!$B$24)*DCF!J$6</f>
        <v>1388.6914359035216</v>
      </c>
      <c r="DF1007" s="15">
        <f ca="1">(BY1007*DCF!K$46-DCF!K$5*MAX(BY1007*DCF!K$46,0)-MAX(BY1007-BX1007,0)/Inputs!$B$24)*DCF!K$6</f>
        <v>-2.8972605290080709</v>
      </c>
      <c r="DG1007" s="15">
        <f ca="1">(BZ1007*DCF!L$46-DCF!L$5*MAX(BZ1007*DCF!L$46,0)-MAX(BZ1007-BY1007,0)/Inputs!$B$24)*DCF!L$6</f>
        <v>1767.0393494555035</v>
      </c>
      <c r="DH1007" s="15">
        <f ca="1">(CA1007*DCF!M$46-DCF!M$5*MAX(CA1007*DCF!M$46,0)-MAX(CA1007-BZ1007,0)/Inputs!$B$24)*DCF!M$6</f>
        <v>560.25572644886495</v>
      </c>
      <c r="DI1007" s="15">
        <f ca="1">SUM(CB1007:CL1007)+BE1007*DCF!M$10*(1+Inputs!$B$30)*(1-Inputs!$B$33)*(1-Inputs!$B$30/Inputs!$B$31)/(Inputs!$B$29-Inputs!$B$30)*DCF!M$6</f>
        <v>96022.514981621614</v>
      </c>
      <c r="DJ1007" s="15">
        <f ca="1">SUM(CM1007:CW1007)+BP1007*DCF!M$28*(1+Inputs!$B$30)*(1-Inputs!$B$33)*(1-Inputs!$B$30/Inputs!$B$31)/(Inputs!$B$29-Inputs!$B$30)*DCF!M$6</f>
        <v>560938.74725404033</v>
      </c>
      <c r="DK1007" s="15">
        <f ca="1">SUM(CX1007:DH1007)+CA1007*DCF!M$46*(1+Inputs!$B$30)*(1-Inputs!$B$33)*(1-Inputs!$B$30/Inputs!$B$31)/(Inputs!$B$29-Inputs!$B$30)*DCF!M$6</f>
        <v>109906.92860773468</v>
      </c>
      <c r="DM1007" s="15">
        <f ca="1">DI1007+DJ1007+DK1007+Inputs!$B$34+Inputs!$B$36-Inputs!$B$35</f>
        <v>843719.19084339659</v>
      </c>
    </row>
    <row r="1008" spans="1:117" x14ac:dyDescent="0.75">
      <c r="A1008" s="11">
        <v>995</v>
      </c>
      <c r="C1008" s="24">
        <f t="shared" ca="1" si="579"/>
        <v>-0.51325318781325879</v>
      </c>
      <c r="D1008" s="24">
        <f t="shared" ca="1" si="579"/>
        <v>0.64513366565201136</v>
      </c>
      <c r="E1008" s="24">
        <f t="shared" ca="1" si="579"/>
        <v>0.6025920433018529</v>
      </c>
      <c r="F1008" s="24">
        <f t="shared" ca="1" si="579"/>
        <v>-1.1073500181718496</v>
      </c>
      <c r="G1008" s="24">
        <f t="shared" ca="1" si="579"/>
        <v>0.70935686714120205</v>
      </c>
      <c r="H1008" s="24">
        <f t="shared" ca="1" si="579"/>
        <v>0.12077933504337406</v>
      </c>
      <c r="I1008" s="24">
        <f t="shared" ca="1" si="579"/>
        <v>-0.80937351209699526</v>
      </c>
      <c r="J1008" s="24">
        <f t="shared" ca="1" si="579"/>
        <v>2.5310459545121202</v>
      </c>
      <c r="K1008" s="24">
        <f t="shared" ca="1" si="579"/>
        <v>0.91415524642055512</v>
      </c>
      <c r="L1008" s="24">
        <f t="shared" ca="1" si="579"/>
        <v>1.2802920303814425</v>
      </c>
      <c r="M1008" s="24">
        <f t="shared" ca="1" si="579"/>
        <v>-1.9132993851630906</v>
      </c>
      <c r="N1008" s="24">
        <f ca="1">SQRT(Inputs!$B$38)*C1008+SQRT(1-Inputs!$B$38)*_xlfn.NORM.S.INV(RAND())</f>
        <v>0.26584459764225793</v>
      </c>
      <c r="O1008" s="24">
        <f ca="1">SQRT(Inputs!$B$38)*D1008+SQRT(1-Inputs!$B$38)*_xlfn.NORM.S.INV(RAND())</f>
        <v>0.59509260704645761</v>
      </c>
      <c r="P1008" s="24">
        <f ca="1">SQRT(Inputs!$B$38)*E1008+SQRT(1-Inputs!$B$38)*_xlfn.NORM.S.INV(RAND())</f>
        <v>0.94900769890003711</v>
      </c>
      <c r="Q1008" s="24">
        <f ca="1">SQRT(Inputs!$B$38)*F1008+SQRT(1-Inputs!$B$38)*_xlfn.NORM.S.INV(RAND())</f>
        <v>-0.10248723344758304</v>
      </c>
      <c r="R1008" s="24">
        <f ca="1">SQRT(Inputs!$B$38)*G1008+SQRT(1-Inputs!$B$38)*_xlfn.NORM.S.INV(RAND())</f>
        <v>-0.36656405362092154</v>
      </c>
      <c r="S1008" s="24">
        <f ca="1">SQRT(Inputs!$B$38)*H1008+SQRT(1-Inputs!$B$38)*_xlfn.NORM.S.INV(RAND())</f>
        <v>-9.3755021377753267E-4</v>
      </c>
      <c r="T1008" s="24">
        <f ca="1">SQRT(Inputs!$B$38)*I1008+SQRT(1-Inputs!$B$38)*_xlfn.NORM.S.INV(RAND())</f>
        <v>0.66151201987923147</v>
      </c>
      <c r="U1008" s="24">
        <f ca="1">SQRT(Inputs!$B$38)*J1008+SQRT(1-Inputs!$B$38)*_xlfn.NORM.S.INV(RAND())</f>
        <v>2.5854951650032945</v>
      </c>
      <c r="V1008" s="24">
        <f ca="1">SQRT(Inputs!$B$38)*K1008+SQRT(1-Inputs!$B$38)*_xlfn.NORM.S.INV(RAND())</f>
        <v>-1.3737709056117393</v>
      </c>
      <c r="W1008" s="24">
        <f ca="1">SQRT(Inputs!$B$38)*L1008+SQRT(1-Inputs!$B$38)*_xlfn.NORM.S.INV(RAND())</f>
        <v>-0.68374284108872463</v>
      </c>
      <c r="X1008" s="24">
        <f ca="1">SQRT(Inputs!$B$38)*M1008+SQRT(1-Inputs!$B$38)*_xlfn.NORM.S.INV(RAND())</f>
        <v>-0.28051991990206837</v>
      </c>
      <c r="Y1008" s="24">
        <f ca="1">SQRT(Inputs!$B$38)*C1008+SQRT(1-Inputs!$B$38)*_xlfn.NORM.S.INV(RAND())</f>
        <v>0.98282922479977897</v>
      </c>
      <c r="Z1008" s="24">
        <f ca="1">SQRT(Inputs!$B$38)*D1008+SQRT(1-Inputs!$B$38)*_xlfn.NORM.S.INV(RAND())</f>
        <v>-1.9921504510203363</v>
      </c>
      <c r="AA1008" s="24">
        <f ca="1">SQRT(Inputs!$B$38)*E1008+SQRT(1-Inputs!$B$38)*_xlfn.NORM.S.INV(RAND())</f>
        <v>0.40559627823270172</v>
      </c>
      <c r="AB1008" s="24">
        <f ca="1">SQRT(Inputs!$B$38)*F1008+SQRT(1-Inputs!$B$38)*_xlfn.NORM.S.INV(RAND())</f>
        <v>-0.42140613091111334</v>
      </c>
      <c r="AC1008" s="24">
        <f ca="1">SQRT(Inputs!$B$38)*G1008+SQRT(1-Inputs!$B$38)*_xlfn.NORM.S.INV(RAND())</f>
        <v>0.6490595109790509</v>
      </c>
      <c r="AD1008" s="24">
        <f ca="1">SQRT(Inputs!$B$38)*H1008+SQRT(1-Inputs!$B$38)*_xlfn.NORM.S.INV(RAND())</f>
        <v>0.79229938339891948</v>
      </c>
      <c r="AE1008" s="24">
        <f ca="1">SQRT(Inputs!$B$38)*I1008+SQRT(1-Inputs!$B$38)*_xlfn.NORM.S.INV(RAND())</f>
        <v>-0.8607363782122921</v>
      </c>
      <c r="AF1008" s="24">
        <f ca="1">SQRT(Inputs!$B$38)*J1008+SQRT(1-Inputs!$B$38)*_xlfn.NORM.S.INV(RAND())</f>
        <v>1.4548810225858202</v>
      </c>
      <c r="AG1008" s="24">
        <f ca="1">SQRT(Inputs!$B$38)*K1008+SQRT(1-Inputs!$B$38)*_xlfn.NORM.S.INV(RAND())</f>
        <v>1.8823928345975505</v>
      </c>
      <c r="AH1008" s="24">
        <f ca="1">SQRT(Inputs!$B$38)*L1008+SQRT(1-Inputs!$B$38)*_xlfn.NORM.S.INV(RAND())</f>
        <v>1.7350048854926601</v>
      </c>
      <c r="AI1008" s="24">
        <f ca="1">SQRT(Inputs!$B$38)*M1008+SQRT(1-Inputs!$B$38)*_xlfn.NORM.S.INV(RAND())</f>
        <v>-1.2329754717359027</v>
      </c>
      <c r="AJ1008" s="24">
        <f ca="1">SQRT(Inputs!$B$38)*C1008+SQRT(1-Inputs!$B$38)*_xlfn.NORM.S.INV(RAND())</f>
        <v>-1.353483620493678</v>
      </c>
      <c r="AK1008" s="24">
        <f ca="1">SQRT(Inputs!$B$38)*D1008+SQRT(1-Inputs!$B$38)*_xlfn.NORM.S.INV(RAND())</f>
        <v>-7.1454563499529833E-2</v>
      </c>
      <c r="AL1008" s="24">
        <f ca="1">SQRT(Inputs!$B$38)*E1008+SQRT(1-Inputs!$B$38)*_xlfn.NORM.S.INV(RAND())</f>
        <v>0.66136816008219923</v>
      </c>
      <c r="AM1008" s="24">
        <f ca="1">SQRT(Inputs!$B$38)*F1008+SQRT(1-Inputs!$B$38)*_xlfn.NORM.S.INV(RAND())</f>
        <v>-1.3659734715924423</v>
      </c>
      <c r="AN1008" s="24">
        <f ca="1">SQRT(Inputs!$B$38)*G1008+SQRT(1-Inputs!$B$38)*_xlfn.NORM.S.INV(RAND())</f>
        <v>-0.62256046057080527</v>
      </c>
      <c r="AO1008" s="24">
        <f ca="1">SQRT(Inputs!$B$38)*H1008+SQRT(1-Inputs!$B$38)*_xlfn.NORM.S.INV(RAND())</f>
        <v>1.3079607369370336</v>
      </c>
      <c r="AP1008" s="24">
        <f ca="1">SQRT(Inputs!$B$38)*I1008+SQRT(1-Inputs!$B$38)*_xlfn.NORM.S.INV(RAND())</f>
        <v>0.72449210002415709</v>
      </c>
      <c r="AQ1008" s="24">
        <f ca="1">SQRT(Inputs!$B$38)*J1008+SQRT(1-Inputs!$B$38)*_xlfn.NORM.S.INV(RAND())</f>
        <v>1.6871108432662614</v>
      </c>
      <c r="AR1008" s="24">
        <f ca="1">SQRT(Inputs!$B$38)*K1008+SQRT(1-Inputs!$B$38)*_xlfn.NORM.S.INV(RAND())</f>
        <v>0.83171150048494269</v>
      </c>
      <c r="AS1008" s="24">
        <f ca="1">SQRT(Inputs!$B$38)*L1008+SQRT(1-Inputs!$B$38)*_xlfn.NORM.S.INV(RAND())</f>
        <v>3.3387766274005193E-2</v>
      </c>
      <c r="AT1008" s="24">
        <f ca="1">SQRT(Inputs!$B$38)*M1008+SQRT(1-Inputs!$B$38)*_xlfn.NORM.S.INV(RAND())</f>
        <v>-1.3349130262050242</v>
      </c>
      <c r="AU1008" s="15">
        <f ca="1">Inputs!$B$6*EXP($B$8-0.5*C$5^2+C$5*N1008)</f>
        <v>5180.4411657613009</v>
      </c>
      <c r="AV1008" s="15">
        <f t="shared" ca="1" si="547"/>
        <v>6882.4229340567763</v>
      </c>
      <c r="AW1008" s="15">
        <f t="shared" ca="1" si="548"/>
        <v>9537.8648125737473</v>
      </c>
      <c r="AX1008" s="15">
        <f t="shared" ca="1" si="549"/>
        <v>11496.625896987993</v>
      </c>
      <c r="AY1008" s="15">
        <f t="shared" ca="1" si="550"/>
        <v>13461.256963589743</v>
      </c>
      <c r="AZ1008" s="15">
        <f t="shared" ca="1" si="551"/>
        <v>16461.781246716047</v>
      </c>
      <c r="BA1008" s="15">
        <f t="shared" ca="1" si="552"/>
        <v>21589.137923317674</v>
      </c>
      <c r="BB1008" s="15">
        <f t="shared" ca="1" si="553"/>
        <v>34247.147566102365</v>
      </c>
      <c r="BC1008" s="15">
        <f t="shared" ca="1" si="554"/>
        <v>36734.868635424828</v>
      </c>
      <c r="BD1008" s="15">
        <f t="shared" ca="1" si="555"/>
        <v>42215.664517895755</v>
      </c>
      <c r="BE1008" s="15">
        <f t="shared" ca="1" si="556"/>
        <v>50424.934327909075</v>
      </c>
      <c r="BF1008" s="15">
        <f ca="1">Inputs!$B$13*EXP($B$9-0.5*C$6^2+C$6*Y1008)</f>
        <v>16806.36319034304</v>
      </c>
      <c r="BG1008" s="15">
        <f t="shared" ca="1" si="557"/>
        <v>14297.873039541499</v>
      </c>
      <c r="BH1008" s="15">
        <f t="shared" ca="1" si="558"/>
        <v>18684.985074533295</v>
      </c>
      <c r="BI1008" s="15">
        <f t="shared" ca="1" si="559"/>
        <v>21436.706778231783</v>
      </c>
      <c r="BJ1008" s="15">
        <f t="shared" ca="1" si="560"/>
        <v>28857.42876956379</v>
      </c>
      <c r="BK1008" s="15">
        <f t="shared" ca="1" si="561"/>
        <v>39450.979860347928</v>
      </c>
      <c r="BL1008" s="15">
        <f t="shared" ca="1" si="562"/>
        <v>43345.822230526108</v>
      </c>
      <c r="BM1008" s="15">
        <f t="shared" ca="1" si="563"/>
        <v>63836.370789357126</v>
      </c>
      <c r="BN1008" s="15">
        <f t="shared" ca="1" si="564"/>
        <v>98377.648989477995</v>
      </c>
      <c r="BO1008" s="15">
        <f t="shared" ca="1" si="565"/>
        <v>148091.12347077354</v>
      </c>
      <c r="BP1008" s="15">
        <f t="shared" ca="1" si="566"/>
        <v>158508.9033117544</v>
      </c>
      <c r="BQ1008" s="15">
        <f ca="1">Inputs!$B$20*EXP($B$10-0.5*C$7^2+C$7*AJ1008)</f>
        <v>2654.1280897468723</v>
      </c>
      <c r="BR1008" s="15">
        <f t="shared" ca="1" si="567"/>
        <v>3520.5075694516763</v>
      </c>
      <c r="BS1008" s="15">
        <f t="shared" ca="1" si="568"/>
        <v>5829.430606697254</v>
      </c>
      <c r="BT1008" s="15">
        <f t="shared" ca="1" si="569"/>
        <v>5616.9083425848166</v>
      </c>
      <c r="BU1008" s="15">
        <f t="shared" ca="1" si="570"/>
        <v>6695.7692493939312</v>
      </c>
      <c r="BV1008" s="15">
        <f t="shared" ca="1" si="571"/>
        <v>12508.242967985067</v>
      </c>
      <c r="BW1008" s="15">
        <f t="shared" ca="1" si="572"/>
        <v>20347.100440998849</v>
      </c>
      <c r="BX1008" s="15">
        <f t="shared" ca="1" si="573"/>
        <v>39911.943183896998</v>
      </c>
      <c r="BY1008" s="15">
        <f t="shared" ca="1" si="574"/>
        <v>65569.461027281723</v>
      </c>
      <c r="BZ1008" s="15">
        <f t="shared" ca="1" si="575"/>
        <v>92569.569878921844</v>
      </c>
      <c r="CA1008" s="15">
        <f t="shared" ca="1" si="576"/>
        <v>102572.16861855493</v>
      </c>
      <c r="CB1008" s="15">
        <f ca="1">(AU1008*DCF!C$10-DCF!C$5*MAX(AU1008*DCF!C$10,0)-MAX(AU1008-Inputs!$B$6,0)/Inputs!$B$10)*DCF!C$6</f>
        <v>1041.5184862523461</v>
      </c>
      <c r="CC1008" s="15">
        <f ca="1">(AV1008*DCF!D$10-DCF!D$5*MAX(AV1008*DCF!D$10,0)-MAX(AV1008-AU1008,0)/Inputs!$B$10)*DCF!D$6</f>
        <v>1262.5602531198738</v>
      </c>
      <c r="CD1008" s="15">
        <f ca="1">(AW1008*DCF!E$10-DCF!E$5*MAX(AW1008*DCF!E$10,0)-MAX(AW1008-AV1008,0)/Inputs!$B$10)*DCF!E$6</f>
        <v>1604.0256778495141</v>
      </c>
      <c r="CE1008" s="15">
        <f ca="1">(AX1008*DCF!F$10-DCF!F$5*MAX(AX1008*DCF!F$10,0)-MAX(AX1008-AW1008,0)/Inputs!$B$10)*DCF!F$6</f>
        <v>2102.1254930487939</v>
      </c>
      <c r="CF1008" s="15">
        <f ca="1">(AY1008*DCF!G$10-DCF!G$5*MAX(AY1008*DCF!G$10,0)-MAX(AY1008-AX1008,0)/Inputs!$B$10)*DCF!G$6</f>
        <v>2395.9193026298713</v>
      </c>
      <c r="CG1008" s="15">
        <f ca="1">(AZ1008*DCF!H$10-DCF!H$5*MAX(AZ1008*DCF!H$10,0)-MAX(AZ1008-AY1008,0)/Inputs!$B$10)*DCF!H$6</f>
        <v>2663.2697588087785</v>
      </c>
      <c r="CH1008" s="15">
        <f ca="1">(BA1008*DCF!I$10-DCF!I$5*MAX(BA1008*DCF!I$10,0)-MAX(BA1008-AZ1008,0)/Inputs!$B$10)*DCF!I$6</f>
        <v>3102.4817831371729</v>
      </c>
      <c r="CI1008" s="15">
        <f ca="1">(BB1008*DCF!J$10-DCF!J$5*MAX(BB1008*DCF!J$10,0)-MAX(BB1008-BA1008,0)/Inputs!$B$10)*DCF!J$6</f>
        <v>3958.7772127255307</v>
      </c>
      <c r="CJ1008" s="15">
        <f ca="1">(BC1008*DCF!K$10-DCF!K$5*MAX(BC1008*DCF!K$10,0)-MAX(BC1008-BB1008,0)/Inputs!$B$10)*DCF!K$6</f>
        <v>5565.4808052888111</v>
      </c>
      <c r="CK1008" s="15">
        <f ca="1">(BD1008*DCF!L$10-DCF!L$5*MAX(BD1008*DCF!L$10,0)-MAX(BD1008-BC1008,0)/Inputs!$B$10)*DCF!L$6</f>
        <v>5658.1693315714965</v>
      </c>
      <c r="CL1008" s="15">
        <f ca="1">(BE1008*DCF!M$10-DCF!M$5*MAX(BE1008*DCF!M$10,0)-MAX(BE1008-BD1008,0)/Inputs!$B$10)*DCF!M$6</f>
        <v>6134.9254380236307</v>
      </c>
      <c r="CM1008" s="15">
        <f ca="1">(BF1008*DCF!C$28-DCF!C$5*MAX(BF1008*DCF!C$28,0)-MAX(BF1008-Inputs!$B$13,0)/Inputs!$B$17)*DCF!C$6</f>
        <v>3877.6067949999883</v>
      </c>
      <c r="CN1008" s="15">
        <f ca="1">(BG1008*DCF!D$28-DCF!D$5*MAX(BG1008*DCF!D$28,0)-MAX(BG1008-BF1008,0)/Inputs!$B$17)*DCF!D$6</f>
        <v>4211.0533735775516</v>
      </c>
      <c r="CO1008" s="15">
        <f ca="1">(BH1008*DCF!E$28-DCF!E$5*MAX(BH1008*DCF!E$28,0)-MAX(BH1008-BG1008,0)/Inputs!$B$17)*DCF!E$6</f>
        <v>4427.2810917829111</v>
      </c>
      <c r="CP1008" s="15">
        <f ca="1">(BI1008*DCF!F$28-DCF!F$5*MAX(BI1008*DCF!F$28,0)-MAX(BI1008-BH1008,0)/Inputs!$B$17)*DCF!F$6</f>
        <v>5318.5067985069818</v>
      </c>
      <c r="CQ1008" s="15">
        <f ca="1">(BJ1008*DCF!G$28-DCF!G$5*MAX(BJ1008*DCF!G$28,0)-MAX(BJ1008-BI1008,0)/Inputs!$B$17)*DCF!G$6</f>
        <v>6239.1867037846496</v>
      </c>
      <c r="CR1008" s="15">
        <f ca="1">(BK1008*DCF!H$28-DCF!H$5*MAX(BK1008*DCF!H$28,0)-MAX(BK1008-BJ1008,0)/Inputs!$B$17)*DCF!H$6</f>
        <v>8110.7220245531498</v>
      </c>
      <c r="CS1008" s="15">
        <f ca="1">(BL1008*DCF!I$28-DCF!I$5*MAX(BL1008*DCF!I$28,0)-MAX(BL1008-BK1008,0)/Inputs!$B$17)*DCF!I$6</f>
        <v>9633.872457825948</v>
      </c>
      <c r="CT1008" s="15">
        <f ca="1">(BM1008*DCF!J$28-DCF!J$5*MAX(BM1008*DCF!J$28,0)-MAX(BM1008-BL1008,0)/Inputs!$B$17)*DCF!J$6</f>
        <v>11523.930798266652</v>
      </c>
      <c r="CU1008" s="15">
        <f ca="1">(BN1008*DCF!K$28-DCF!K$5*MAX(BN1008*DCF!K$28,0)-MAX(BN1008-BM1008,0)/Inputs!$B$17)*DCF!K$6</f>
        <v>16544.863476740229</v>
      </c>
      <c r="CV1008" s="15">
        <f ca="1">(BO1008*DCF!L$28-DCF!L$5*MAX(BO1008*DCF!L$28,0)-MAX(BO1008-BN1008,0)/Inputs!$B$17)*DCF!L$6</f>
        <v>23922.125012318949</v>
      </c>
      <c r="CW1008" s="15">
        <f ca="1">(BP1008*DCF!M$28-DCF!M$5*MAX(BP1008*DCF!M$28,0)-MAX(BP1008-BO1008,0)/Inputs!$B$17)*DCF!M$6</f>
        <v>28734.591166122322</v>
      </c>
      <c r="CX1008" s="15">
        <f ca="1">(BQ1008*DCF!C$46-DCF!C$5*MAX(BQ1008*DCF!C$46,0)-MAX(BQ1008-Inputs!$B$20,0)/Inputs!$B$24)*DCF!C$6</f>
        <v>-612.96260733184113</v>
      </c>
      <c r="CY1008" s="15">
        <f ca="1">(BR1008*DCF!D$46-DCF!D$5*MAX(BR1008*DCF!D$46,0)-MAX(BR1008-BQ1008,0)/Inputs!$B$24)*DCF!D$6</f>
        <v>-970.54547519501398</v>
      </c>
      <c r="CZ1008" s="15">
        <f ca="1">(BS1008*DCF!E$46-DCF!E$5*MAX(BS1008*DCF!E$46,0)-MAX(BS1008-BR1008,0)/Inputs!$B$24)*DCF!E$6</f>
        <v>-1599.4542166785052</v>
      </c>
      <c r="DA1008" s="15">
        <f ca="1">(BT1008*DCF!F$46-DCF!F$5*MAX(BT1008*DCF!F$46,0)-MAX(BT1008-BS1008,0)/Inputs!$B$24)*DCF!F$6</f>
        <v>-409.05877831058626</v>
      </c>
      <c r="DB1008" s="15">
        <f ca="1">(BU1008*DCF!G$46-DCF!G$5*MAX(BU1008*DCF!G$46,0)-MAX(BU1008-BT1008,0)/Inputs!$B$24)*DCF!G$6</f>
        <v>-588.13994168667432</v>
      </c>
      <c r="DC1008" s="15">
        <f ca="1">(BV1008*DCF!H$46-DCF!H$5*MAX(BV1008*DCF!H$46,0)-MAX(BV1008-BU1008,0)/Inputs!$B$24)*DCF!H$6</f>
        <v>-1806.1905944348489</v>
      </c>
      <c r="DD1008" s="15">
        <f ca="1">(BW1008*DCF!I$46-DCF!I$5*MAX(BW1008*DCF!I$46,0)-MAX(BW1008-BV1008,0)/Inputs!$B$24)*DCF!I$6</f>
        <v>-1780.3085593808271</v>
      </c>
      <c r="DE1008" s="15">
        <f ca="1">(BX1008*DCF!J$46-DCF!J$5*MAX(BX1008*DCF!J$46,0)-MAX(BX1008-BW1008,0)/Inputs!$B$24)*DCF!J$6</f>
        <v>-3514.0810367495974</v>
      </c>
      <c r="DF1008" s="15">
        <f ca="1">(BY1008*DCF!K$46-DCF!K$5*MAX(BY1008*DCF!K$46,0)-MAX(BY1008-BX1008,0)/Inputs!$B$24)*DCF!K$6</f>
        <v>-2539.8621673726248</v>
      </c>
      <c r="DG1008" s="15">
        <f ca="1">(BZ1008*DCF!L$46-DCF!L$5*MAX(BZ1008*DCF!L$46,0)-MAX(BZ1008-BY1008,0)/Inputs!$B$24)*DCF!L$6</f>
        <v>288.69223122539489</v>
      </c>
      <c r="DH1008" s="15">
        <f ca="1">(CA1008*DCF!M$46-DCF!M$5*MAX(CA1008*DCF!M$46,0)-MAX(CA1008-BZ1008,0)/Inputs!$B$24)*DCF!M$6</f>
        <v>5950.1501010967813</v>
      </c>
      <c r="DI1008" s="15">
        <f ca="1">SUM(CB1008:CL1008)+BE1008*DCF!M$10*(1+Inputs!$B$30)*(1-Inputs!$B$33)*(1-Inputs!$B$30/Inputs!$B$31)/(Inputs!$B$29-Inputs!$B$30)*DCF!M$6</f>
        <v>175822.51257775279</v>
      </c>
      <c r="DJ1008" s="15">
        <f ca="1">SUM(CM1008:CW1008)+BP1008*DCF!M$28*(1+Inputs!$B$30)*(1-Inputs!$B$33)*(1-Inputs!$B$30/Inputs!$B$31)/(Inputs!$B$29-Inputs!$B$30)*DCF!M$6</f>
        <v>710720.23833829816</v>
      </c>
      <c r="DK1008" s="15">
        <f ca="1">SUM(CX1008:DH1008)+CA1008*DCF!M$46*(1+Inputs!$B$30)*(1-Inputs!$B$33)*(1-Inputs!$B$30/Inputs!$B$31)/(Inputs!$B$29-Inputs!$B$30)*DCF!M$6</f>
        <v>151006.96208959815</v>
      </c>
      <c r="DM1008" s="15">
        <f ca="1">DI1008+DJ1008+DK1008+Inputs!$B$34+Inputs!$B$36-Inputs!$B$35</f>
        <v>1114400.7130056492</v>
      </c>
    </row>
    <row r="1009" spans="1:117" x14ac:dyDescent="0.75">
      <c r="A1009" s="11">
        <v>996</v>
      </c>
      <c r="C1009" s="24">
        <f t="shared" ca="1" si="579"/>
        <v>0.37293179048452479</v>
      </c>
      <c r="D1009" s="24">
        <f t="shared" ca="1" si="579"/>
        <v>1.050941717673699</v>
      </c>
      <c r="E1009" s="24">
        <f t="shared" ca="1" si="579"/>
        <v>0.72722532371830129</v>
      </c>
      <c r="F1009" s="24">
        <f t="shared" ca="1" si="579"/>
        <v>0.46247224942178627</v>
      </c>
      <c r="G1009" s="24">
        <f t="shared" ca="1" si="579"/>
        <v>-1.246723598213515</v>
      </c>
      <c r="H1009" s="24">
        <f t="shared" ca="1" si="579"/>
        <v>-1.4274607948408893</v>
      </c>
      <c r="I1009" s="24">
        <f t="shared" ca="1" si="579"/>
        <v>-0.25196930492291858</v>
      </c>
      <c r="J1009" s="24">
        <f t="shared" ca="1" si="579"/>
        <v>0.57026197851376348</v>
      </c>
      <c r="K1009" s="24">
        <f t="shared" ca="1" si="579"/>
        <v>-1.8492106449395105</v>
      </c>
      <c r="L1009" s="24">
        <f t="shared" ca="1" si="579"/>
        <v>0.80924877849105392</v>
      </c>
      <c r="M1009" s="24">
        <f t="shared" ca="1" si="579"/>
        <v>0.62270043113797025</v>
      </c>
      <c r="N1009" s="24">
        <f ca="1">SQRT(Inputs!$B$38)*C1009+SQRT(1-Inputs!$B$38)*_xlfn.NORM.S.INV(RAND())</f>
        <v>0.52160864742570756</v>
      </c>
      <c r="O1009" s="24">
        <f ca="1">SQRT(Inputs!$B$38)*D1009+SQRT(1-Inputs!$B$38)*_xlfn.NORM.S.INV(RAND())</f>
        <v>0.6462424784594234</v>
      </c>
      <c r="P1009" s="24">
        <f ca="1">SQRT(Inputs!$B$38)*E1009+SQRT(1-Inputs!$B$38)*_xlfn.NORM.S.INV(RAND())</f>
        <v>-0.38399973664485726</v>
      </c>
      <c r="Q1009" s="24">
        <f ca="1">SQRT(Inputs!$B$38)*F1009+SQRT(1-Inputs!$B$38)*_xlfn.NORM.S.INV(RAND())</f>
        <v>0.30861546564606285</v>
      </c>
      <c r="R1009" s="24">
        <f ca="1">SQRT(Inputs!$B$38)*G1009+SQRT(1-Inputs!$B$38)*_xlfn.NORM.S.INV(RAND())</f>
        <v>-7.3585410515809579E-2</v>
      </c>
      <c r="S1009" s="24">
        <f ca="1">SQRT(Inputs!$B$38)*H1009+SQRT(1-Inputs!$B$38)*_xlfn.NORM.S.INV(RAND())</f>
        <v>-0.28320507587016569</v>
      </c>
      <c r="T1009" s="24">
        <f ca="1">SQRT(Inputs!$B$38)*I1009+SQRT(1-Inputs!$B$38)*_xlfn.NORM.S.INV(RAND())</f>
        <v>-1.3839767094097495</v>
      </c>
      <c r="U1009" s="24">
        <f ca="1">SQRT(Inputs!$B$38)*J1009+SQRT(1-Inputs!$B$38)*_xlfn.NORM.S.INV(RAND())</f>
        <v>-0.42235018099033877</v>
      </c>
      <c r="V1009" s="24">
        <f ca="1">SQRT(Inputs!$B$38)*K1009+SQRT(1-Inputs!$B$38)*_xlfn.NORM.S.INV(RAND())</f>
        <v>-1.8519459372561564</v>
      </c>
      <c r="W1009" s="24">
        <f ca="1">SQRT(Inputs!$B$38)*L1009+SQRT(1-Inputs!$B$38)*_xlfn.NORM.S.INV(RAND())</f>
        <v>-0.94741816369567244</v>
      </c>
      <c r="X1009" s="24">
        <f ca="1">SQRT(Inputs!$B$38)*M1009+SQRT(1-Inputs!$B$38)*_xlfn.NORM.S.INV(RAND())</f>
        <v>-0.93818951023234598</v>
      </c>
      <c r="Y1009" s="24">
        <f ca="1">SQRT(Inputs!$B$38)*C1009+SQRT(1-Inputs!$B$38)*_xlfn.NORM.S.INV(RAND())</f>
        <v>-0.45128431189678758</v>
      </c>
      <c r="Z1009" s="24">
        <f ca="1">SQRT(Inputs!$B$38)*D1009+SQRT(1-Inputs!$B$38)*_xlfn.NORM.S.INV(RAND())</f>
        <v>1.4192527740174241</v>
      </c>
      <c r="AA1009" s="24">
        <f ca="1">SQRT(Inputs!$B$38)*E1009+SQRT(1-Inputs!$B$38)*_xlfn.NORM.S.INV(RAND())</f>
        <v>1.7665639181512038</v>
      </c>
      <c r="AB1009" s="24">
        <f ca="1">SQRT(Inputs!$B$38)*F1009+SQRT(1-Inputs!$B$38)*_xlfn.NORM.S.INV(RAND())</f>
        <v>-0.42474034388579063</v>
      </c>
      <c r="AC1009" s="24">
        <f ca="1">SQRT(Inputs!$B$38)*G1009+SQRT(1-Inputs!$B$38)*_xlfn.NORM.S.INV(RAND())</f>
        <v>-1.0180021366009744</v>
      </c>
      <c r="AD1009" s="24">
        <f ca="1">SQRT(Inputs!$B$38)*H1009+SQRT(1-Inputs!$B$38)*_xlfn.NORM.S.INV(RAND())</f>
        <v>0.62485537411012504</v>
      </c>
      <c r="AE1009" s="24">
        <f ca="1">SQRT(Inputs!$B$38)*I1009+SQRT(1-Inputs!$B$38)*_xlfn.NORM.S.INV(RAND())</f>
        <v>0.12762034062907296</v>
      </c>
      <c r="AF1009" s="24">
        <f ca="1">SQRT(Inputs!$B$38)*J1009+SQRT(1-Inputs!$B$38)*_xlfn.NORM.S.INV(RAND())</f>
        <v>0.98860283497855828</v>
      </c>
      <c r="AG1009" s="24">
        <f ca="1">SQRT(Inputs!$B$38)*K1009+SQRT(1-Inputs!$B$38)*_xlfn.NORM.S.INV(RAND())</f>
        <v>-2.7132233185462997</v>
      </c>
      <c r="AH1009" s="24">
        <f ca="1">SQRT(Inputs!$B$38)*L1009+SQRT(1-Inputs!$B$38)*_xlfn.NORM.S.INV(RAND())</f>
        <v>1.9020749351901076</v>
      </c>
      <c r="AI1009" s="24">
        <f ca="1">SQRT(Inputs!$B$38)*M1009+SQRT(1-Inputs!$B$38)*_xlfn.NORM.S.INV(RAND())</f>
        <v>1.1905689088655498</v>
      </c>
      <c r="AJ1009" s="24">
        <f ca="1">SQRT(Inputs!$B$38)*C1009+SQRT(1-Inputs!$B$38)*_xlfn.NORM.S.INV(RAND())</f>
        <v>0.15699886543687558</v>
      </c>
      <c r="AK1009" s="24">
        <f ca="1">SQRT(Inputs!$B$38)*D1009+SQRT(1-Inputs!$B$38)*_xlfn.NORM.S.INV(RAND())</f>
        <v>0.16349248582522607</v>
      </c>
      <c r="AL1009" s="24">
        <f ca="1">SQRT(Inputs!$B$38)*E1009+SQRT(1-Inputs!$B$38)*_xlfn.NORM.S.INV(RAND())</f>
        <v>0.3237500880026557</v>
      </c>
      <c r="AM1009" s="24">
        <f ca="1">SQRT(Inputs!$B$38)*F1009+SQRT(1-Inputs!$B$38)*_xlfn.NORM.S.INV(RAND())</f>
        <v>0.33633276178445193</v>
      </c>
      <c r="AN1009" s="24">
        <f ca="1">SQRT(Inputs!$B$38)*G1009+SQRT(1-Inputs!$B$38)*_xlfn.NORM.S.INV(RAND())</f>
        <v>0.87138798692365904</v>
      </c>
      <c r="AO1009" s="24">
        <f ca="1">SQRT(Inputs!$B$38)*H1009+SQRT(1-Inputs!$B$38)*_xlfn.NORM.S.INV(RAND())</f>
        <v>-2.6892049422535242</v>
      </c>
      <c r="AP1009" s="24">
        <f ca="1">SQRT(Inputs!$B$38)*I1009+SQRT(1-Inputs!$B$38)*_xlfn.NORM.S.INV(RAND())</f>
        <v>-0.59002045534606262</v>
      </c>
      <c r="AQ1009" s="24">
        <f ca="1">SQRT(Inputs!$B$38)*J1009+SQRT(1-Inputs!$B$38)*_xlfn.NORM.S.INV(RAND())</f>
        <v>1.2419503851619857</v>
      </c>
      <c r="AR1009" s="24">
        <f ca="1">SQRT(Inputs!$B$38)*K1009+SQRT(1-Inputs!$B$38)*_xlfn.NORM.S.INV(RAND())</f>
        <v>-1.1135280209165659</v>
      </c>
      <c r="AS1009" s="24">
        <f ca="1">SQRT(Inputs!$B$38)*L1009+SQRT(1-Inputs!$B$38)*_xlfn.NORM.S.INV(RAND())</f>
        <v>0.38073772058202182</v>
      </c>
      <c r="AT1009" s="24">
        <f ca="1">SQRT(Inputs!$B$38)*M1009+SQRT(1-Inputs!$B$38)*_xlfn.NORM.S.INV(RAND())</f>
        <v>0.40839393866313017</v>
      </c>
      <c r="AU1009" s="15">
        <f ca="1">Inputs!$B$6*EXP($B$8-0.5*C$5^2+C$5*N1009)</f>
        <v>5399.4199604635814</v>
      </c>
      <c r="AV1009" s="15">
        <f t="shared" ca="1" si="547"/>
        <v>7227.4967267226184</v>
      </c>
      <c r="AW1009" s="15">
        <f t="shared" ca="1" si="548"/>
        <v>8367.8253307539107</v>
      </c>
      <c r="AX1009" s="15">
        <f t="shared" ca="1" si="549"/>
        <v>10617.867872876306</v>
      </c>
      <c r="AY1009" s="15">
        <f t="shared" ca="1" si="550"/>
        <v>12865.08067624037</v>
      </c>
      <c r="AZ1009" s="15">
        <f t="shared" ca="1" si="551"/>
        <v>15251.216666346227</v>
      </c>
      <c r="BA1009" s="15">
        <f t="shared" ca="1" si="552"/>
        <v>16146.898051208658</v>
      </c>
      <c r="BB1009" s="15">
        <f t="shared" ca="1" si="553"/>
        <v>18949.659185234537</v>
      </c>
      <c r="BC1009" s="15">
        <f t="shared" ca="1" si="554"/>
        <v>19409.271967012537</v>
      </c>
      <c r="BD1009" s="15">
        <f t="shared" ca="1" si="555"/>
        <v>21761.739331227745</v>
      </c>
      <c r="BE1009" s="15">
        <f t="shared" ca="1" si="556"/>
        <v>24482.217299131495</v>
      </c>
      <c r="BF1009" s="15">
        <f ca="1">Inputs!$B$13*EXP($B$9-0.5*C$6^2+C$6*Y1009)</f>
        <v>12647.352182773891</v>
      </c>
      <c r="BG1009" s="15">
        <f t="shared" ca="1" si="557"/>
        <v>19912.531354687049</v>
      </c>
      <c r="BH1009" s="15">
        <f t="shared" ca="1" si="558"/>
        <v>32612.161649576075</v>
      </c>
      <c r="BI1009" s="15">
        <f t="shared" ca="1" si="559"/>
        <v>37395.730259801414</v>
      </c>
      <c r="BJ1009" s="15">
        <f t="shared" ca="1" si="560"/>
        <v>39587.752004406546</v>
      </c>
      <c r="BK1009" s="15">
        <f t="shared" ca="1" si="561"/>
        <v>52900.607649941921</v>
      </c>
      <c r="BL1009" s="15">
        <f t="shared" ca="1" si="562"/>
        <v>66065.655638299242</v>
      </c>
      <c r="BM1009" s="15">
        <f t="shared" ca="1" si="563"/>
        <v>91820.647946593934</v>
      </c>
      <c r="BN1009" s="15">
        <f t="shared" ca="1" si="564"/>
        <v>81581.953721869955</v>
      </c>
      <c r="BO1009" s="15">
        <f t="shared" ca="1" si="565"/>
        <v>125216.28140681465</v>
      </c>
      <c r="BP1009" s="15">
        <f t="shared" ca="1" si="566"/>
        <v>176373.5654646309</v>
      </c>
      <c r="BQ1009" s="15">
        <f ca="1">Inputs!$B$20*EXP($B$10-0.5*C$7^2+C$7*AJ1009)</f>
        <v>4535.1501235739406</v>
      </c>
      <c r="BR1009" s="15">
        <f t="shared" ca="1" si="567"/>
        <v>6481.5627758750961</v>
      </c>
      <c r="BS1009" s="15">
        <f t="shared" ca="1" si="568"/>
        <v>9740.6798244025358</v>
      </c>
      <c r="BT1009" s="15">
        <f t="shared" ca="1" si="569"/>
        <v>14669.093354612005</v>
      </c>
      <c r="BU1009" s="15">
        <f t="shared" ca="1" si="570"/>
        <v>25101.503902016502</v>
      </c>
      <c r="BV1009" s="15">
        <f t="shared" ca="1" si="571"/>
        <v>19054.13445923827</v>
      </c>
      <c r="BW1009" s="15">
        <f t="shared" ca="1" si="572"/>
        <v>23467.560851728438</v>
      </c>
      <c r="BX1009" s="15">
        <f t="shared" ca="1" si="573"/>
        <v>42102.752250798003</v>
      </c>
      <c r="BY1009" s="15">
        <f t="shared" ca="1" si="574"/>
        <v>47673.474321517606</v>
      </c>
      <c r="BZ1009" s="15">
        <f t="shared" ca="1" si="575"/>
        <v>71742.278546951784</v>
      </c>
      <c r="CA1009" s="15">
        <f t="shared" ca="1" si="576"/>
        <v>108361.56104555051</v>
      </c>
      <c r="CB1009" s="15">
        <f ca="1">(AU1009*DCF!C$10-DCF!C$5*MAX(AU1009*DCF!C$10,0)-MAX(AU1009-Inputs!$B$6,0)/Inputs!$B$10)*DCF!C$6</f>
        <v>1039.9571284151582</v>
      </c>
      <c r="CC1009" s="15">
        <f ca="1">(AV1009*DCF!D$10-DCF!D$5*MAX(AV1009*DCF!D$10,0)-MAX(AV1009-AU1009,0)/Inputs!$B$10)*DCF!D$6</f>
        <v>1315.9246871710868</v>
      </c>
      <c r="CD1009" s="15">
        <f ca="1">(AW1009*DCF!E$10-DCF!E$5*MAX(AW1009*DCF!E$10,0)-MAX(AW1009-AV1009,0)/Inputs!$B$10)*DCF!E$6</f>
        <v>1675.1484397545967</v>
      </c>
      <c r="CE1009" s="15">
        <f ca="1">(AX1009*DCF!F$10-DCF!F$5*MAX(AX1009*DCF!F$10,0)-MAX(AX1009-AW1009,0)/Inputs!$B$10)*DCF!F$6</f>
        <v>1849.6855672123759</v>
      </c>
      <c r="CF1009" s="15">
        <f ca="1">(AY1009*DCF!G$10-DCF!G$5*MAX(AY1009*DCF!G$10,0)-MAX(AY1009-AX1009,0)/Inputs!$B$10)*DCF!G$6</f>
        <v>2218.7661375077846</v>
      </c>
      <c r="CG1009" s="15">
        <f ca="1">(AZ1009*DCF!H$10-DCF!H$5*MAX(AZ1009*DCF!H$10,0)-MAX(AZ1009-AY1009,0)/Inputs!$B$10)*DCF!H$6</f>
        <v>2537.3334330061962</v>
      </c>
      <c r="CH1009" s="15">
        <f ca="1">(BA1009*DCF!I$10-DCF!I$5*MAX(BA1009*DCF!I$10,0)-MAX(BA1009-AZ1009,0)/Inputs!$B$10)*DCF!I$6</f>
        <v>2802.526104360566</v>
      </c>
      <c r="CI1009" s="15">
        <f ca="1">(BB1009*DCF!J$10-DCF!J$5*MAX(BB1009*DCF!J$10,0)-MAX(BB1009-BA1009,0)/Inputs!$B$10)*DCF!J$6</f>
        <v>2827.093221476548</v>
      </c>
      <c r="CJ1009" s="15">
        <f ca="1">(BC1009*DCF!K$10-DCF!K$5*MAX(BC1009*DCF!K$10,0)-MAX(BC1009-BB1009,0)/Inputs!$B$10)*DCF!K$6</f>
        <v>3060.2422791325712</v>
      </c>
      <c r="CK1009" s="15">
        <f ca="1">(BD1009*DCF!L$10-DCF!L$5*MAX(BD1009*DCF!L$10,0)-MAX(BD1009-BC1009,0)/Inputs!$B$10)*DCF!L$6</f>
        <v>2977.8719917136254</v>
      </c>
      <c r="CL1009" s="15">
        <f ca="1">(BE1009*DCF!M$10-DCF!M$5*MAX(BE1009*DCF!M$10,0)-MAX(BE1009-BD1009,0)/Inputs!$B$10)*DCF!M$6</f>
        <v>3129.7673537248061</v>
      </c>
      <c r="CM1009" s="15">
        <f ca="1">(BF1009*DCF!C$28-DCF!C$5*MAX(BF1009*DCF!C$28,0)-MAX(BF1009-Inputs!$B$13,0)/Inputs!$B$17)*DCF!C$6</f>
        <v>3568.8145361210545</v>
      </c>
      <c r="CN1009" s="15">
        <f ca="1">(BG1009*DCF!D$28-DCF!D$5*MAX(BG1009*DCF!D$28,0)-MAX(BG1009-BF1009,0)/Inputs!$B$17)*DCF!D$6</f>
        <v>4314.7039197062004</v>
      </c>
      <c r="CO1009" s="15">
        <f ca="1">(BH1009*DCF!E$28-DCF!E$5*MAX(BH1009*DCF!E$28,0)-MAX(BH1009-BG1009,0)/Inputs!$B$17)*DCF!E$6</f>
        <v>6733.4225622953518</v>
      </c>
      <c r="CP1009" s="15">
        <f ca="1">(BI1009*DCF!F$28-DCF!F$5*MAX(BI1009*DCF!F$28,0)-MAX(BI1009-BH1009,0)/Inputs!$B$17)*DCF!F$6</f>
        <v>9281.0314541868593</v>
      </c>
      <c r="CQ1009" s="15">
        <f ca="1">(BJ1009*DCF!G$28-DCF!G$5*MAX(BJ1009*DCF!G$28,0)-MAX(BJ1009-BI1009,0)/Inputs!$B$17)*DCF!G$6</f>
        <v>9902.6662060404269</v>
      </c>
      <c r="CR1009" s="15">
        <f ca="1">(BK1009*DCF!H$28-DCF!H$5*MAX(BK1009*DCF!H$28,0)-MAX(BK1009-BJ1009,0)/Inputs!$B$17)*DCF!H$6</f>
        <v>11014.459748540601</v>
      </c>
      <c r="CS1009" s="15">
        <f ca="1">(BL1009*DCF!I$28-DCF!I$5*MAX(BL1009*DCF!I$28,0)-MAX(BL1009-BK1009,0)/Inputs!$B$17)*DCF!I$6</f>
        <v>13645.951581008781</v>
      </c>
      <c r="CT1009" s="15">
        <f ca="1">(BM1009*DCF!J$28-DCF!J$5*MAX(BM1009*DCF!J$28,0)-MAX(BM1009-BL1009,0)/Inputs!$B$17)*DCF!J$6</f>
        <v>17068.725522116387</v>
      </c>
      <c r="CU1009" s="15">
        <f ca="1">(BN1009*DCF!K$28-DCF!K$5*MAX(BN1009*DCF!K$28,0)-MAX(BN1009-BM1009,0)/Inputs!$B$17)*DCF!K$6</f>
        <v>17228.740741211543</v>
      </c>
      <c r="CV1009" s="15">
        <f ca="1">(BO1009*DCF!L$28-DCF!L$5*MAX(BO1009*DCF!L$28,0)-MAX(BO1009-BN1009,0)/Inputs!$B$17)*DCF!L$6</f>
        <v>20045.979477412959</v>
      </c>
      <c r="CW1009" s="15">
        <f ca="1">(BP1009*DCF!M$28-DCF!M$5*MAX(BP1009*DCF!M$28,0)-MAX(BP1009-BO1009,0)/Inputs!$B$17)*DCF!M$6</f>
        <v>27837.414747024275</v>
      </c>
      <c r="CX1009" s="15">
        <f ca="1">(BQ1009*DCF!C$46-DCF!C$5*MAX(BQ1009*DCF!C$46,0)-MAX(BQ1009-Inputs!$B$20,0)/Inputs!$B$24)*DCF!C$6</f>
        <v>-1663.6144043237464</v>
      </c>
      <c r="CY1009" s="15">
        <f ca="1">(BR1009*DCF!D$46-DCF!D$5*MAX(BR1009*DCF!D$46,0)-MAX(BR1009-BQ1009,0)/Inputs!$B$24)*DCF!D$6</f>
        <v>-1936.7697358890148</v>
      </c>
      <c r="CZ1009" s="15">
        <f ca="1">(BS1009*DCF!E$46-DCF!E$5*MAX(BS1009*DCF!E$46,0)-MAX(BS1009-BR1009,0)/Inputs!$B$24)*DCF!E$6</f>
        <v>-2436.5065674878933</v>
      </c>
      <c r="DA1009" s="15">
        <f ca="1">(BT1009*DCF!F$46-DCF!F$5*MAX(BT1009*DCF!F$46,0)-MAX(BT1009-BS1009,0)/Inputs!$B$24)*DCF!F$6</f>
        <v>-2862.8872885516475</v>
      </c>
      <c r="DB1009" s="15">
        <f ca="1">(BU1009*DCF!G$46-DCF!G$5*MAX(BU1009*DCF!G$46,0)-MAX(BU1009-BT1009,0)/Inputs!$B$24)*DCF!G$6</f>
        <v>-4353.6217856299581</v>
      </c>
      <c r="DC1009" s="15">
        <f ca="1">(BV1009*DCF!H$46-DCF!H$5*MAX(BV1009*DCF!H$46,0)-MAX(BV1009-BU1009,0)/Inputs!$B$24)*DCF!H$6</f>
        <v>0</v>
      </c>
      <c r="DD1009" s="15">
        <f ca="1">(BW1009*DCF!I$46-DCF!I$5*MAX(BW1009*DCF!I$46,0)-MAX(BW1009-BV1009,0)/Inputs!$B$24)*DCF!I$6</f>
        <v>-724.93156823889467</v>
      </c>
      <c r="DE1009" s="15">
        <f ca="1">(BX1009*DCF!J$46-DCF!J$5*MAX(BX1009*DCF!J$46,0)-MAX(BX1009-BW1009,0)/Inputs!$B$24)*DCF!J$6</f>
        <v>-3175.6543084518062</v>
      </c>
      <c r="DF1009" s="15">
        <f ca="1">(BY1009*DCF!K$46-DCF!K$5*MAX(BY1009*DCF!K$46,0)-MAX(BY1009-BX1009,0)/Inputs!$B$24)*DCF!K$6</f>
        <v>1358.5892696360238</v>
      </c>
      <c r="DG1009" s="15">
        <f ca="1">(BZ1009*DCF!L$46-DCF!L$5*MAX(BZ1009*DCF!L$46,0)-MAX(BZ1009-BY1009,0)/Inputs!$B$24)*DCF!L$6</f>
        <v>-487.63823202746215</v>
      </c>
      <c r="DH1009" s="15">
        <f ca="1">(CA1009*DCF!M$46-DCF!M$5*MAX(CA1009*DCF!M$46,0)-MAX(CA1009-BZ1009,0)/Inputs!$B$24)*DCF!M$6</f>
        <v>839.63301528732256</v>
      </c>
      <c r="DI1009" s="15">
        <f ca="1">SUM(CB1009:CL1009)+BE1009*DCF!M$10*(1+Inputs!$B$30)*(1-Inputs!$B$33)*(1-Inputs!$B$30/Inputs!$B$31)/(Inputs!$B$29-Inputs!$B$30)*DCF!M$6</f>
        <v>93568.650830766506</v>
      </c>
      <c r="DJ1009" s="15">
        <f ca="1">SUM(CM1009:CW1009)+BP1009*DCF!M$28*(1+Inputs!$B$30)*(1-Inputs!$B$33)*(1-Inputs!$B$30/Inputs!$B$31)/(Inputs!$B$29-Inputs!$B$30)*DCF!M$6</f>
        <v>795108.53047835792</v>
      </c>
      <c r="DK1009" s="15">
        <f ca="1">SUM(CX1009:DH1009)+CA1009*DCF!M$46*(1+Inputs!$B$30)*(1-Inputs!$B$33)*(1-Inputs!$B$30/Inputs!$B$31)/(Inputs!$B$29-Inputs!$B$30)*DCF!M$6</f>
        <v>152096.40801824944</v>
      </c>
      <c r="DM1009" s="15">
        <f ca="1">DI1009+DJ1009+DK1009+Inputs!$B$34+Inputs!$B$36-Inputs!$B$35</f>
        <v>1117624.589327374</v>
      </c>
    </row>
    <row r="1010" spans="1:117" x14ac:dyDescent="0.75">
      <c r="A1010" s="11">
        <v>997</v>
      </c>
      <c r="C1010" s="24">
        <f t="shared" ca="1" si="579"/>
        <v>-1.1300265788522528</v>
      </c>
      <c r="D1010" s="24">
        <f t="shared" ca="1" si="579"/>
        <v>-0.21641355578034671</v>
      </c>
      <c r="E1010" s="24">
        <f t="shared" ca="1" si="579"/>
        <v>0.25424856093851422</v>
      </c>
      <c r="F1010" s="24">
        <f t="shared" ca="1" si="579"/>
        <v>-2.9312002908078374</v>
      </c>
      <c r="G1010" s="24">
        <f t="shared" ca="1" si="579"/>
        <v>-2.7109878115163846</v>
      </c>
      <c r="H1010" s="24">
        <f t="shared" ca="1" si="579"/>
        <v>-0.13559530172677992</v>
      </c>
      <c r="I1010" s="24">
        <f t="shared" ca="1" si="579"/>
        <v>-3.4759266381763826E-2</v>
      </c>
      <c r="J1010" s="24">
        <f t="shared" ca="1" si="579"/>
        <v>2.1928892982278478</v>
      </c>
      <c r="K1010" s="24">
        <f t="shared" ca="1" si="579"/>
        <v>-0.98649149590428531</v>
      </c>
      <c r="L1010" s="24">
        <f t="shared" ca="1" si="579"/>
        <v>-0.57613661395729165</v>
      </c>
      <c r="M1010" s="24">
        <f t="shared" ca="1" si="579"/>
        <v>1.8735466987660845</v>
      </c>
      <c r="N1010" s="24">
        <f ca="1">SQRT(Inputs!$B$38)*C1010+SQRT(1-Inputs!$B$38)*_xlfn.NORM.S.INV(RAND())</f>
        <v>-0.67815212155921545</v>
      </c>
      <c r="O1010" s="24">
        <f ca="1">SQRT(Inputs!$B$38)*D1010+SQRT(1-Inputs!$B$38)*_xlfn.NORM.S.INV(RAND())</f>
        <v>-0.48574987917268148</v>
      </c>
      <c r="P1010" s="24">
        <f ca="1">SQRT(Inputs!$B$38)*E1010+SQRT(1-Inputs!$B$38)*_xlfn.NORM.S.INV(RAND())</f>
        <v>-4.8833965191249662E-2</v>
      </c>
      <c r="Q1010" s="24">
        <f ca="1">SQRT(Inputs!$B$38)*F1010+SQRT(1-Inputs!$B$38)*_xlfn.NORM.S.INV(RAND())</f>
        <v>-2.550508865648375</v>
      </c>
      <c r="R1010" s="24">
        <f ca="1">SQRT(Inputs!$B$38)*G1010+SQRT(1-Inputs!$B$38)*_xlfn.NORM.S.INV(RAND())</f>
        <v>-2.1823270788847289</v>
      </c>
      <c r="S1010" s="24">
        <f ca="1">SQRT(Inputs!$B$38)*H1010+SQRT(1-Inputs!$B$38)*_xlfn.NORM.S.INV(RAND())</f>
        <v>-0.18107536609639421</v>
      </c>
      <c r="T1010" s="24">
        <f ca="1">SQRT(Inputs!$B$38)*I1010+SQRT(1-Inputs!$B$38)*_xlfn.NORM.S.INV(RAND())</f>
        <v>-1.1305233243294142</v>
      </c>
      <c r="U1010" s="24">
        <f ca="1">SQRT(Inputs!$B$38)*J1010+SQRT(1-Inputs!$B$38)*_xlfn.NORM.S.INV(RAND())</f>
        <v>2.4112141439113763</v>
      </c>
      <c r="V1010" s="24">
        <f ca="1">SQRT(Inputs!$B$38)*K1010+SQRT(1-Inputs!$B$38)*_xlfn.NORM.S.INV(RAND())</f>
        <v>-0.5032075627896252</v>
      </c>
      <c r="W1010" s="24">
        <f ca="1">SQRT(Inputs!$B$38)*L1010+SQRT(1-Inputs!$B$38)*_xlfn.NORM.S.INV(RAND())</f>
        <v>-1.062047544954958</v>
      </c>
      <c r="X1010" s="24">
        <f ca="1">SQRT(Inputs!$B$38)*M1010+SQRT(1-Inputs!$B$38)*_xlfn.NORM.S.INV(RAND())</f>
        <v>0.99111931532608877</v>
      </c>
      <c r="Y1010" s="24">
        <f ca="1">SQRT(Inputs!$B$38)*C1010+SQRT(1-Inputs!$B$38)*_xlfn.NORM.S.INV(RAND())</f>
        <v>-1.7082191717497253</v>
      </c>
      <c r="Z1010" s="24">
        <f ca="1">SQRT(Inputs!$B$38)*D1010+SQRT(1-Inputs!$B$38)*_xlfn.NORM.S.INV(RAND())</f>
        <v>0.2198775728229207</v>
      </c>
      <c r="AA1010" s="24">
        <f ca="1">SQRT(Inputs!$B$38)*E1010+SQRT(1-Inputs!$B$38)*_xlfn.NORM.S.INV(RAND())</f>
        <v>-0.56868132261809323</v>
      </c>
      <c r="AB1010" s="24">
        <f ca="1">SQRT(Inputs!$B$38)*F1010+SQRT(1-Inputs!$B$38)*_xlfn.NORM.S.INV(RAND())</f>
        <v>-0.29832877989416207</v>
      </c>
      <c r="AC1010" s="24">
        <f ca="1">SQRT(Inputs!$B$38)*G1010+SQRT(1-Inputs!$B$38)*_xlfn.NORM.S.INV(RAND())</f>
        <v>-1.5153708968972706</v>
      </c>
      <c r="AD1010" s="24">
        <f ca="1">SQRT(Inputs!$B$38)*H1010+SQRT(1-Inputs!$B$38)*_xlfn.NORM.S.INV(RAND())</f>
        <v>-0.65433179219839599</v>
      </c>
      <c r="AE1010" s="24">
        <f ca="1">SQRT(Inputs!$B$38)*I1010+SQRT(1-Inputs!$B$38)*_xlfn.NORM.S.INV(RAND())</f>
        <v>0.27604788655792734</v>
      </c>
      <c r="AF1010" s="24">
        <f ca="1">SQRT(Inputs!$B$38)*J1010+SQRT(1-Inputs!$B$38)*_xlfn.NORM.S.INV(RAND())</f>
        <v>8.6013304351660436E-2</v>
      </c>
      <c r="AG1010" s="24">
        <f ca="1">SQRT(Inputs!$B$38)*K1010+SQRT(1-Inputs!$B$38)*_xlfn.NORM.S.INV(RAND())</f>
        <v>-0.28495856714527573</v>
      </c>
      <c r="AH1010" s="24">
        <f ca="1">SQRT(Inputs!$B$38)*L1010+SQRT(1-Inputs!$B$38)*_xlfn.NORM.S.INV(RAND())</f>
        <v>-0.46854432522388106</v>
      </c>
      <c r="AI1010" s="24">
        <f ca="1">SQRT(Inputs!$B$38)*M1010+SQRT(1-Inputs!$B$38)*_xlfn.NORM.S.INV(RAND())</f>
        <v>1.5410078556258631</v>
      </c>
      <c r="AJ1010" s="24">
        <f ca="1">SQRT(Inputs!$B$38)*C1010+SQRT(1-Inputs!$B$38)*_xlfn.NORM.S.INV(RAND())</f>
        <v>-0.43100981009649908</v>
      </c>
      <c r="AK1010" s="24">
        <f ca="1">SQRT(Inputs!$B$38)*D1010+SQRT(1-Inputs!$B$38)*_xlfn.NORM.S.INV(RAND())</f>
        <v>0.66372371588359247</v>
      </c>
      <c r="AL1010" s="24">
        <f ca="1">SQRT(Inputs!$B$38)*E1010+SQRT(1-Inputs!$B$38)*_xlfn.NORM.S.INV(RAND())</f>
        <v>0.43371189633101681</v>
      </c>
      <c r="AM1010" s="24">
        <f ca="1">SQRT(Inputs!$B$38)*F1010+SQRT(1-Inputs!$B$38)*_xlfn.NORM.S.INV(RAND())</f>
        <v>-1.3577435800846855</v>
      </c>
      <c r="AN1010" s="24">
        <f ca="1">SQRT(Inputs!$B$38)*G1010+SQRT(1-Inputs!$B$38)*_xlfn.NORM.S.INV(RAND())</f>
        <v>-1.4315423358531052</v>
      </c>
      <c r="AO1010" s="24">
        <f ca="1">SQRT(Inputs!$B$38)*H1010+SQRT(1-Inputs!$B$38)*_xlfn.NORM.S.INV(RAND())</f>
        <v>1.6940274680701766</v>
      </c>
      <c r="AP1010" s="24">
        <f ca="1">SQRT(Inputs!$B$38)*I1010+SQRT(1-Inputs!$B$38)*_xlfn.NORM.S.INV(RAND())</f>
        <v>0.94693583673112036</v>
      </c>
      <c r="AQ1010" s="24">
        <f ca="1">SQRT(Inputs!$B$38)*J1010+SQRT(1-Inputs!$B$38)*_xlfn.NORM.S.INV(RAND())</f>
        <v>1.8035246359425821</v>
      </c>
      <c r="AR1010" s="24">
        <f ca="1">SQRT(Inputs!$B$38)*K1010+SQRT(1-Inputs!$B$38)*_xlfn.NORM.S.INV(RAND())</f>
        <v>-1.0071398757391155</v>
      </c>
      <c r="AS1010" s="24">
        <f ca="1">SQRT(Inputs!$B$38)*L1010+SQRT(1-Inputs!$B$38)*_xlfn.NORM.S.INV(RAND())</f>
        <v>-1.7955215567726841</v>
      </c>
      <c r="AT1010" s="24">
        <f ca="1">SQRT(Inputs!$B$38)*M1010+SQRT(1-Inputs!$B$38)*_xlfn.NORM.S.INV(RAND())</f>
        <v>0.46424408812169971</v>
      </c>
      <c r="AU1010" s="15">
        <f ca="1">Inputs!$B$6*EXP($B$8-0.5*C$5^2+C$5*N1010)</f>
        <v>4446.3456998122738</v>
      </c>
      <c r="AV1010" s="15">
        <f t="shared" ca="1" si="547"/>
        <v>5039.1865546402551</v>
      </c>
      <c r="AW1010" s="15">
        <f t="shared" ca="1" si="548"/>
        <v>6104.0562672645592</v>
      </c>
      <c r="AX1010" s="15">
        <f t="shared" ca="1" si="549"/>
        <v>5418.9335000979754</v>
      </c>
      <c r="AY1010" s="15">
        <f t="shared" ca="1" si="550"/>
        <v>5132.5463834569946</v>
      </c>
      <c r="AZ1010" s="15">
        <f t="shared" ca="1" si="551"/>
        <v>6153.3148473080419</v>
      </c>
      <c r="BA1010" s="15">
        <f t="shared" ca="1" si="552"/>
        <v>6689.8133193743124</v>
      </c>
      <c r="BB1010" s="15">
        <f t="shared" ca="1" si="553"/>
        <v>10428.45136119097</v>
      </c>
      <c r="BC1010" s="15">
        <f t="shared" ca="1" si="554"/>
        <v>12166.621821057965</v>
      </c>
      <c r="BD1010" s="15">
        <f t="shared" ca="1" si="555"/>
        <v>13495.780195235646</v>
      </c>
      <c r="BE1010" s="15">
        <f t="shared" ca="1" si="556"/>
        <v>18099.653488760679</v>
      </c>
      <c r="BF1010" s="15">
        <f ca="1">Inputs!$B$13*EXP($B$9-0.5*C$6^2+C$6*Y1010)</f>
        <v>9857.8042068426639</v>
      </c>
      <c r="BG1010" s="15">
        <f t="shared" ca="1" si="557"/>
        <v>12500.2852996374</v>
      </c>
      <c r="BH1010" s="15">
        <f t="shared" ca="1" si="558"/>
        <v>13898.345416555627</v>
      </c>
      <c r="BI1010" s="15">
        <f t="shared" ca="1" si="559"/>
        <v>16250.086926907587</v>
      </c>
      <c r="BJ1010" s="15">
        <f t="shared" ca="1" si="560"/>
        <v>16012.473575242291</v>
      </c>
      <c r="BK1010" s="15">
        <f t="shared" ca="1" si="561"/>
        <v>17977.307998589735</v>
      </c>
      <c r="BL1010" s="15">
        <f t="shared" ca="1" si="562"/>
        <v>22887.238138508139</v>
      </c>
      <c r="BM1010" s="15">
        <f t="shared" ca="1" si="563"/>
        <v>28435.578328375123</v>
      </c>
      <c r="BN1010" s="15">
        <f t="shared" ca="1" si="564"/>
        <v>33798.121248816838</v>
      </c>
      <c r="BO1010" s="15">
        <f t="shared" ca="1" si="565"/>
        <v>39380.796157637014</v>
      </c>
      <c r="BP1010" s="15">
        <f t="shared" ca="1" si="566"/>
        <v>57716.525559357113</v>
      </c>
      <c r="BQ1010" s="15">
        <f ca="1">Inputs!$B$20*EXP($B$10-0.5*C$7^2+C$7*AJ1010)</f>
        <v>3681.4315643214572</v>
      </c>
      <c r="BR1010" s="15">
        <f t="shared" ca="1" si="567"/>
        <v>6167.345956386238</v>
      </c>
      <c r="BS1010" s="15">
        <f t="shared" ca="1" si="568"/>
        <v>9565.8475229604301</v>
      </c>
      <c r="BT1010" s="15">
        <f t="shared" ca="1" si="569"/>
        <v>9237.0284498268265</v>
      </c>
      <c r="BU1010" s="15">
        <f t="shared" ca="1" si="570"/>
        <v>9053.6272844495725</v>
      </c>
      <c r="BV1010" s="15">
        <f t="shared" ca="1" si="571"/>
        <v>18449.877870561137</v>
      </c>
      <c r="BW1010" s="15">
        <f t="shared" ca="1" si="572"/>
        <v>31459.10196320467</v>
      </c>
      <c r="BX1010" s="15">
        <f t="shared" ca="1" si="573"/>
        <v>63165.830315376224</v>
      </c>
      <c r="BY1010" s="15">
        <f t="shared" ca="1" si="574"/>
        <v>72994.21667146172</v>
      </c>
      <c r="BZ1010" s="15">
        <f t="shared" ca="1" si="575"/>
        <v>73627.252796188011</v>
      </c>
      <c r="CA1010" s="15">
        <f t="shared" ca="1" si="576"/>
        <v>112317.87779812081</v>
      </c>
      <c r="CB1010" s="15">
        <f ca="1">(AU1010*DCF!C$10-DCF!C$5*MAX(AU1010*DCF!C$10,0)-MAX(AU1010-Inputs!$B$6,0)/Inputs!$B$10)*DCF!C$6</f>
        <v>1046.7527177703425</v>
      </c>
      <c r="CC1010" s="15">
        <f ca="1">(AV1010*DCF!D$10-DCF!D$5*MAX(AV1010*DCF!D$10,0)-MAX(AV1010-AU1010,0)/Inputs!$B$10)*DCF!D$6</f>
        <v>1083.7188566228665</v>
      </c>
      <c r="CD1010" s="15">
        <f ca="1">(AW1010*DCF!E$10-DCF!E$5*MAX(AW1010*DCF!E$10,0)-MAX(AW1010-AV1010,0)/Inputs!$B$10)*DCF!E$6</f>
        <v>1169.4766663896035</v>
      </c>
      <c r="CE1010" s="15">
        <f ca="1">(AX1010*DCF!F$10-DCF!F$5*MAX(AX1010*DCF!F$10,0)-MAX(AX1010-AW1010,0)/Inputs!$B$10)*DCF!F$6</f>
        <v>1182.9445470079427</v>
      </c>
      <c r="CF1010" s="15">
        <f ca="1">(AY1010*DCF!G$10-DCF!G$5*MAX(AY1010*DCF!G$10,0)-MAX(AY1010-AX1010,0)/Inputs!$B$10)*DCF!G$6</f>
        <v>1057.5090791775945</v>
      </c>
      <c r="CG1010" s="15">
        <f ca="1">(AZ1010*DCF!H$10-DCF!H$5*MAX(AZ1010*DCF!H$10,0)-MAX(AZ1010-AY1010,0)/Inputs!$B$10)*DCF!H$6</f>
        <v>1013.4147508152896</v>
      </c>
      <c r="CH1010" s="15">
        <f ca="1">(BA1010*DCF!I$10-DCF!I$5*MAX(BA1010*DCF!I$10,0)-MAX(BA1010-AZ1010,0)/Inputs!$B$10)*DCF!I$6</f>
        <v>1133.9803016888984</v>
      </c>
      <c r="CI1010" s="15">
        <f ca="1">(BB1010*DCF!J$10-DCF!J$5*MAX(BB1010*DCF!J$10,0)-MAX(BB1010-BA1010,0)/Inputs!$B$10)*DCF!J$6</f>
        <v>1223.0174635424585</v>
      </c>
      <c r="CJ1010" s="15">
        <f ca="1">(BC1010*DCF!K$10-DCF!K$5*MAX(BC1010*DCF!K$10,0)-MAX(BC1010-BB1010,0)/Inputs!$B$10)*DCF!K$6</f>
        <v>1715.3133115547332</v>
      </c>
      <c r="CK1010" s="15">
        <f ca="1">(BD1010*DCF!L$10-DCF!L$5*MAX(BD1010*DCF!L$10,0)-MAX(BD1010-BC1010,0)/Inputs!$B$10)*DCF!L$6</f>
        <v>1863.5385900258161</v>
      </c>
      <c r="CL1010" s="15">
        <f ca="1">(BE1010*DCF!M$10-DCF!M$5*MAX(BE1010*DCF!M$10,0)-MAX(BE1010-BD1010,0)/Inputs!$B$10)*DCF!M$6</f>
        <v>2004.1133521545485</v>
      </c>
      <c r="CM1010" s="15">
        <f ca="1">(BF1010*DCF!C$28-DCF!C$5*MAX(BF1010*DCF!C$28,0)-MAX(BF1010-Inputs!$B$13,0)/Inputs!$B$17)*DCF!C$6</f>
        <v>3008.5371951866505</v>
      </c>
      <c r="CN1010" s="15">
        <f ca="1">(BG1010*DCF!D$28-DCF!D$5*MAX(BG1010*DCF!D$28,0)-MAX(BG1010-BF1010,0)/Inputs!$B$17)*DCF!D$6</f>
        <v>3117.8599510975487</v>
      </c>
      <c r="CO1010" s="15">
        <f ca="1">(BH1010*DCF!E$28-DCF!E$5*MAX(BH1010*DCF!E$28,0)-MAX(BH1010-BG1010,0)/Inputs!$B$17)*DCF!E$6</f>
        <v>3660.7204970187004</v>
      </c>
      <c r="CP1010" s="15">
        <f ca="1">(BI1010*DCF!F$28-DCF!F$5*MAX(BI1010*DCF!F$28,0)-MAX(BI1010-BH1010,0)/Inputs!$B$17)*DCF!F$6</f>
        <v>3983.2988452806603</v>
      </c>
      <c r="CQ1010" s="15">
        <f ca="1">(BJ1010*DCF!G$28-DCF!G$5*MAX(BJ1010*DCF!G$28,0)-MAX(BJ1010-BI1010,0)/Inputs!$B$17)*DCF!G$6</f>
        <v>4154.5577553835565</v>
      </c>
      <c r="CR1010" s="15">
        <f ca="1">(BK1010*DCF!H$28-DCF!H$5*MAX(BK1010*DCF!H$28,0)-MAX(BK1010-BJ1010,0)/Inputs!$B$17)*DCF!H$6</f>
        <v>4140.7064776464249</v>
      </c>
      <c r="CS1010" s="15">
        <f ca="1">(BL1010*DCF!I$28-DCF!I$5*MAX(BL1010*DCF!I$28,0)-MAX(BL1010-BK1010,0)/Inputs!$B$17)*DCF!I$6</f>
        <v>4677.2780591290748</v>
      </c>
      <c r="CT1010" s="15">
        <f ca="1">(BM1010*DCF!J$28-DCF!J$5*MAX(BM1010*DCF!J$28,0)-MAX(BM1010-BL1010,0)/Inputs!$B$17)*DCF!J$6</f>
        <v>5607.8300015297591</v>
      </c>
      <c r="CU1010" s="15">
        <f ca="1">(BN1010*DCF!K$28-DCF!K$5*MAX(BN1010*DCF!K$28,0)-MAX(BN1010-BM1010,0)/Inputs!$B$17)*DCF!K$6</f>
        <v>6480.7564355894256</v>
      </c>
      <c r="CV1010" s="15">
        <f ca="1">(BO1010*DCF!L$28-DCF!L$5*MAX(BO1010*DCF!L$28,0)-MAX(BO1010-BN1010,0)/Inputs!$B$17)*DCF!L$6</f>
        <v>7225.6064564176322</v>
      </c>
      <c r="CW1010" s="15">
        <f ca="1">(BP1010*DCF!M$28-DCF!M$5*MAX(BP1010*DCF!M$28,0)-MAX(BP1010-BO1010,0)/Inputs!$B$17)*DCF!M$6</f>
        <v>8942.7987426777581</v>
      </c>
      <c r="CX1010" s="15">
        <f ca="1">(BQ1010*DCF!C$46-DCF!C$5*MAX(BQ1010*DCF!C$46,0)-MAX(BQ1010-Inputs!$B$20,0)/Inputs!$B$24)*DCF!C$6</f>
        <v>-1072.1234856730648</v>
      </c>
      <c r="CY1010" s="15">
        <f ca="1">(BR1010*DCF!D$46-DCF!D$5*MAX(BR1010*DCF!D$46,0)-MAX(BR1010-BQ1010,0)/Inputs!$B$24)*DCF!D$6</f>
        <v>-2113.3411665193271</v>
      </c>
      <c r="CZ1010" s="15">
        <f ca="1">(BS1010*DCF!E$46-DCF!E$5*MAX(BS1010*DCF!E$46,0)-MAX(BS1010-BR1010,0)/Inputs!$B$24)*DCF!E$6</f>
        <v>-2470.7738832554301</v>
      </c>
      <c r="DA1010" s="15">
        <f ca="1">(BT1010*DCF!F$46-DCF!F$5*MAX(BT1010*DCF!F$46,0)-MAX(BT1010-BS1010,0)/Inputs!$B$24)*DCF!F$6</f>
        <v>-672.69881266524044</v>
      </c>
      <c r="DB1010" s="15">
        <f ca="1">(BU1010*DCF!G$46-DCF!G$5*MAX(BU1010*DCF!G$46,0)-MAX(BU1010-BT1010,0)/Inputs!$B$24)*DCF!G$6</f>
        <v>-304.54613406551852</v>
      </c>
      <c r="DC1010" s="15">
        <f ca="1">(BV1010*DCF!H$46-DCF!H$5*MAX(BV1010*DCF!H$46,0)-MAX(BV1010-BU1010,0)/Inputs!$B$24)*DCF!H$6</f>
        <v>-2919.8272978516425</v>
      </c>
      <c r="DD1010" s="15">
        <f ca="1">(BW1010*DCF!I$46-DCF!I$5*MAX(BW1010*DCF!I$46,0)-MAX(BW1010-BV1010,0)/Inputs!$B$24)*DCF!I$6</f>
        <v>-3007.8848155725054</v>
      </c>
      <c r="DE1010" s="15">
        <f ca="1">(BX1010*DCF!J$46-DCF!J$5*MAX(BX1010*DCF!J$46,0)-MAX(BX1010-BW1010,0)/Inputs!$B$24)*DCF!J$6</f>
        <v>-5758.4744884338515</v>
      </c>
      <c r="DF1010" s="15">
        <f ca="1">(BY1010*DCF!K$46-DCF!K$5*MAX(BY1010*DCF!K$46,0)-MAX(BY1010-BX1010,0)/Inputs!$B$24)*DCF!K$6</f>
        <v>1761.9801535657793</v>
      </c>
      <c r="DG1010" s="15">
        <f ca="1">(BZ1010*DCF!L$46-DCF!L$5*MAX(BZ1010*DCF!L$46,0)-MAX(BZ1010-BY1010,0)/Inputs!$B$24)*DCF!L$6</f>
        <v>4946.2538124067833</v>
      </c>
      <c r="DH1010" s="15">
        <f ca="1">(CA1010*DCF!M$46-DCF!M$5*MAX(CA1010*DCF!M$46,0)-MAX(CA1010-BZ1010,0)/Inputs!$B$24)*DCF!M$6</f>
        <v>716.76572833025284</v>
      </c>
      <c r="DI1010" s="15">
        <f ca="1">SUM(CB1010:CL1010)+BE1010*DCF!M$10*(1+Inputs!$B$30)*(1-Inputs!$B$33)*(1-Inputs!$B$30/Inputs!$B$31)/(Inputs!$B$29-Inputs!$B$30)*DCF!M$6</f>
        <v>64865.35463911049</v>
      </c>
      <c r="DJ1010" s="15">
        <f ca="1">SUM(CM1010:CW1010)+BP1010*DCF!M$28*(1+Inputs!$B$30)*(1-Inputs!$B$33)*(1-Inputs!$B$30/Inputs!$B$31)/(Inputs!$B$29-Inputs!$B$30)*DCF!M$6</f>
        <v>269167.75555526232</v>
      </c>
      <c r="DK1010" s="15">
        <f ca="1">SUM(CX1010:DH1010)+CA1010*DCF!M$46*(1+Inputs!$B$30)*(1-Inputs!$B$33)*(1-Inputs!$B$30/Inputs!$B$31)/(Inputs!$B$29-Inputs!$B$30)*DCF!M$6</f>
        <v>162762.07358934614</v>
      </c>
      <c r="DM1010" s="15">
        <f ca="1">DI1010+DJ1010+DK1010+Inputs!$B$34+Inputs!$B$36-Inputs!$B$35</f>
        <v>573646.18378371897</v>
      </c>
    </row>
    <row r="1011" spans="1:117" x14ac:dyDescent="0.75">
      <c r="A1011" s="11">
        <v>998</v>
      </c>
      <c r="C1011" s="24">
        <f t="shared" ca="1" si="579"/>
        <v>-1.0305304809538707</v>
      </c>
      <c r="D1011" s="24">
        <f t="shared" ca="1" si="579"/>
        <v>-6.7006070210335014E-2</v>
      </c>
      <c r="E1011" s="24">
        <f t="shared" ca="1" si="579"/>
        <v>1.9310838771190513</v>
      </c>
      <c r="F1011" s="24">
        <f t="shared" ca="1" si="579"/>
        <v>0.51200151797702109</v>
      </c>
      <c r="G1011" s="24">
        <f t="shared" ca="1" si="579"/>
        <v>-0.79463219179355093</v>
      </c>
      <c r="H1011" s="24">
        <f t="shared" ca="1" si="579"/>
        <v>0.27451189643864338</v>
      </c>
      <c r="I1011" s="24">
        <f t="shared" ca="1" si="579"/>
        <v>-0.27634490020750513</v>
      </c>
      <c r="J1011" s="24">
        <f t="shared" ca="1" si="579"/>
        <v>0.91904620951510585</v>
      </c>
      <c r="K1011" s="24">
        <f t="shared" ca="1" si="579"/>
        <v>1.2289621414171297</v>
      </c>
      <c r="L1011" s="24">
        <f t="shared" ca="1" si="579"/>
        <v>-2.0244885188938708</v>
      </c>
      <c r="M1011" s="24">
        <f t="shared" ca="1" si="579"/>
        <v>-0.87462829243918994</v>
      </c>
      <c r="N1011" s="24">
        <f ca="1">SQRT(Inputs!$B$38)*C1011+SQRT(1-Inputs!$B$38)*_xlfn.NORM.S.INV(RAND())</f>
        <v>4.2353576149166683E-3</v>
      </c>
      <c r="O1011" s="24">
        <f ca="1">SQRT(Inputs!$B$38)*D1011+SQRT(1-Inputs!$B$38)*_xlfn.NORM.S.INV(RAND())</f>
        <v>-0.12153666881161423</v>
      </c>
      <c r="P1011" s="24">
        <f ca="1">SQRT(Inputs!$B$38)*E1011+SQRT(1-Inputs!$B$38)*_xlfn.NORM.S.INV(RAND())</f>
        <v>0.84642036547017641</v>
      </c>
      <c r="Q1011" s="24">
        <f ca="1">SQRT(Inputs!$B$38)*F1011+SQRT(1-Inputs!$B$38)*_xlfn.NORM.S.INV(RAND())</f>
        <v>0.65741177140273921</v>
      </c>
      <c r="R1011" s="24">
        <f ca="1">SQRT(Inputs!$B$38)*G1011+SQRT(1-Inputs!$B$38)*_xlfn.NORM.S.INV(RAND())</f>
        <v>0.37368349218329261</v>
      </c>
      <c r="S1011" s="24">
        <f ca="1">SQRT(Inputs!$B$38)*H1011+SQRT(1-Inputs!$B$38)*_xlfn.NORM.S.INV(RAND())</f>
        <v>0.69720080280617913</v>
      </c>
      <c r="T1011" s="24">
        <f ca="1">SQRT(Inputs!$B$38)*I1011+SQRT(1-Inputs!$B$38)*_xlfn.NORM.S.INV(RAND())</f>
        <v>0.97019766482573166</v>
      </c>
      <c r="U1011" s="24">
        <f ca="1">SQRT(Inputs!$B$38)*J1011+SQRT(1-Inputs!$B$38)*_xlfn.NORM.S.INV(RAND())</f>
        <v>0.4073401748911511</v>
      </c>
      <c r="V1011" s="24">
        <f ca="1">SQRT(Inputs!$B$38)*K1011+SQRT(1-Inputs!$B$38)*_xlfn.NORM.S.INV(RAND())</f>
        <v>-6.0237945486743993E-2</v>
      </c>
      <c r="W1011" s="24">
        <f ca="1">SQRT(Inputs!$B$38)*L1011+SQRT(1-Inputs!$B$38)*_xlfn.NORM.S.INV(RAND())</f>
        <v>-2.1652848423657165</v>
      </c>
      <c r="X1011" s="24">
        <f ca="1">SQRT(Inputs!$B$38)*M1011+SQRT(1-Inputs!$B$38)*_xlfn.NORM.S.INV(RAND())</f>
        <v>-4.5503931792617858E-2</v>
      </c>
      <c r="Y1011" s="24">
        <f ca="1">SQRT(Inputs!$B$38)*C1011+SQRT(1-Inputs!$B$38)*_xlfn.NORM.S.INV(RAND())</f>
        <v>-1.8524566564375391</v>
      </c>
      <c r="Z1011" s="24">
        <f ca="1">SQRT(Inputs!$B$38)*D1011+SQRT(1-Inputs!$B$38)*_xlfn.NORM.S.INV(RAND())</f>
        <v>-0.56536769366218376</v>
      </c>
      <c r="AA1011" s="24">
        <f ca="1">SQRT(Inputs!$B$38)*E1011+SQRT(1-Inputs!$B$38)*_xlfn.NORM.S.INV(RAND())</f>
        <v>0.99710329331688741</v>
      </c>
      <c r="AB1011" s="24">
        <f ca="1">SQRT(Inputs!$B$38)*F1011+SQRT(1-Inputs!$B$38)*_xlfn.NORM.S.INV(RAND())</f>
        <v>-0.91987552935638295</v>
      </c>
      <c r="AC1011" s="24">
        <f ca="1">SQRT(Inputs!$B$38)*G1011+SQRT(1-Inputs!$B$38)*_xlfn.NORM.S.INV(RAND())</f>
        <v>-0.61376364798893357</v>
      </c>
      <c r="AD1011" s="24">
        <f ca="1">SQRT(Inputs!$B$38)*H1011+SQRT(1-Inputs!$B$38)*_xlfn.NORM.S.INV(RAND())</f>
        <v>0.39779126419974475</v>
      </c>
      <c r="AE1011" s="24">
        <f ca="1">SQRT(Inputs!$B$38)*I1011+SQRT(1-Inputs!$B$38)*_xlfn.NORM.S.INV(RAND())</f>
        <v>-0.66029254148574867</v>
      </c>
      <c r="AF1011" s="24">
        <f ca="1">SQRT(Inputs!$B$38)*J1011+SQRT(1-Inputs!$B$38)*_xlfn.NORM.S.INV(RAND())</f>
        <v>-8.932209237801525E-2</v>
      </c>
      <c r="AG1011" s="24">
        <f ca="1">SQRT(Inputs!$B$38)*K1011+SQRT(1-Inputs!$B$38)*_xlfn.NORM.S.INV(RAND())</f>
        <v>-2.8323728474554111E-3</v>
      </c>
      <c r="AH1011" s="24">
        <f ca="1">SQRT(Inputs!$B$38)*L1011+SQRT(1-Inputs!$B$38)*_xlfn.NORM.S.INV(RAND())</f>
        <v>-0.98340312045350309</v>
      </c>
      <c r="AI1011" s="24">
        <f ca="1">SQRT(Inputs!$B$38)*M1011+SQRT(1-Inputs!$B$38)*_xlfn.NORM.S.INV(RAND())</f>
        <v>-0.63196540897210174</v>
      </c>
      <c r="AJ1011" s="24">
        <f ca="1">SQRT(Inputs!$B$38)*C1011+SQRT(1-Inputs!$B$38)*_xlfn.NORM.S.INV(RAND())</f>
        <v>0.11454935733612559</v>
      </c>
      <c r="AK1011" s="24">
        <f ca="1">SQRT(Inputs!$B$38)*D1011+SQRT(1-Inputs!$B$38)*_xlfn.NORM.S.INV(RAND())</f>
        <v>-0.52299978668186176</v>
      </c>
      <c r="AL1011" s="24">
        <f ca="1">SQRT(Inputs!$B$38)*E1011+SQRT(1-Inputs!$B$38)*_xlfn.NORM.S.INV(RAND())</f>
        <v>1.1365622211063588</v>
      </c>
      <c r="AM1011" s="24">
        <f ca="1">SQRT(Inputs!$B$38)*F1011+SQRT(1-Inputs!$B$38)*_xlfn.NORM.S.INV(RAND())</f>
        <v>-0.17238289545138208</v>
      </c>
      <c r="AN1011" s="24">
        <f ca="1">SQRT(Inputs!$B$38)*G1011+SQRT(1-Inputs!$B$38)*_xlfn.NORM.S.INV(RAND())</f>
        <v>-1.576996760094262</v>
      </c>
      <c r="AO1011" s="24">
        <f ca="1">SQRT(Inputs!$B$38)*H1011+SQRT(1-Inputs!$B$38)*_xlfn.NORM.S.INV(RAND())</f>
        <v>0.1301235098437625</v>
      </c>
      <c r="AP1011" s="24">
        <f ca="1">SQRT(Inputs!$B$38)*I1011+SQRT(1-Inputs!$B$38)*_xlfn.NORM.S.INV(RAND())</f>
        <v>-0.83233758359260113</v>
      </c>
      <c r="AQ1011" s="24">
        <f ca="1">SQRT(Inputs!$B$38)*J1011+SQRT(1-Inputs!$B$38)*_xlfn.NORM.S.INV(RAND())</f>
        <v>0.44784751378365634</v>
      </c>
      <c r="AR1011" s="24">
        <f ca="1">SQRT(Inputs!$B$38)*K1011+SQRT(1-Inputs!$B$38)*_xlfn.NORM.S.INV(RAND())</f>
        <v>1.7152992593968057</v>
      </c>
      <c r="AS1011" s="24">
        <f ca="1">SQRT(Inputs!$B$38)*L1011+SQRT(1-Inputs!$B$38)*_xlfn.NORM.S.INV(RAND())</f>
        <v>-1.2104939838895055</v>
      </c>
      <c r="AT1011" s="24">
        <f ca="1">SQRT(Inputs!$B$38)*M1011+SQRT(1-Inputs!$B$38)*_xlfn.NORM.S.INV(RAND())</f>
        <v>-0.83539209091562494</v>
      </c>
      <c r="AU1011" s="15">
        <f ca="1">Inputs!$B$6*EXP($B$8-0.5*C$5^2+C$5*N1011)</f>
        <v>4965.6426618913356</v>
      </c>
      <c r="AV1011" s="15">
        <f t="shared" ca="1" si="547"/>
        <v>5937.3079845661514</v>
      </c>
      <c r="AW1011" s="15">
        <f t="shared" ca="1" si="548"/>
        <v>8115.0277139417149</v>
      </c>
      <c r="AX1011" s="15">
        <f t="shared" ca="1" si="549"/>
        <v>10755.722576252729</v>
      </c>
      <c r="AY1011" s="15">
        <f t="shared" ca="1" si="550"/>
        <v>13730.945037557758</v>
      </c>
      <c r="AZ1011" s="15">
        <f t="shared" ca="1" si="551"/>
        <v>18133.414476569254</v>
      </c>
      <c r="BA1011" s="15">
        <f t="shared" ca="1" si="552"/>
        <v>24562.286416450894</v>
      </c>
      <c r="BB1011" s="15">
        <f t="shared" ca="1" si="553"/>
        <v>31324.375620154024</v>
      </c>
      <c r="BC1011" s="15">
        <f t="shared" ca="1" si="554"/>
        <v>38141.955993702177</v>
      </c>
      <c r="BD1011" s="15">
        <f t="shared" ca="1" si="555"/>
        <v>38160.691935805044</v>
      </c>
      <c r="BE1011" s="15">
        <f t="shared" ca="1" si="556"/>
        <v>46567.633583711213</v>
      </c>
      <c r="BF1011" s="15">
        <f ca="1">Inputs!$B$13*EXP($B$9-0.5*C$6^2+C$6*Y1011)</f>
        <v>9579.91480114964</v>
      </c>
      <c r="BG1011" s="15">
        <f t="shared" ca="1" si="557"/>
        <v>10543.065191680944</v>
      </c>
      <c r="BH1011" s="15">
        <f t="shared" ca="1" si="558"/>
        <v>15198.300400620383</v>
      </c>
      <c r="BI1011" s="15">
        <f t="shared" ca="1" si="559"/>
        <v>16148.77048633499</v>
      </c>
      <c r="BJ1011" s="15">
        <f t="shared" ca="1" si="560"/>
        <v>18121.087803963961</v>
      </c>
      <c r="BK1011" s="15">
        <f t="shared" ca="1" si="561"/>
        <v>23477.866391389445</v>
      </c>
      <c r="BL1011" s="15">
        <f t="shared" ca="1" si="562"/>
        <v>26474.590047948343</v>
      </c>
      <c r="BM1011" s="15">
        <f t="shared" ca="1" si="563"/>
        <v>32183.875457567585</v>
      </c>
      <c r="BN1011" s="15">
        <f t="shared" ca="1" si="564"/>
        <v>39568.703864350813</v>
      </c>
      <c r="BO1011" s="15">
        <f t="shared" ca="1" si="565"/>
        <v>43426.257350797619</v>
      </c>
      <c r="BP1011" s="15">
        <f t="shared" ca="1" si="566"/>
        <v>49756.420508706877</v>
      </c>
      <c r="BQ1011" s="15">
        <f ca="1">Inputs!$B$20*EXP($B$10-0.5*C$7^2+C$7*AJ1011)</f>
        <v>4467.3798823464103</v>
      </c>
      <c r="BR1011" s="15">
        <f t="shared" ca="1" si="567"/>
        <v>5134.0217605189519</v>
      </c>
      <c r="BS1011" s="15">
        <f t="shared" ca="1" si="568"/>
        <v>9744.2814213297243</v>
      </c>
      <c r="BT1011" s="15">
        <f t="shared" ca="1" si="569"/>
        <v>12841.215370622736</v>
      </c>
      <c r="BU1011" s="15">
        <f t="shared" ca="1" si="570"/>
        <v>12150.977349431836</v>
      </c>
      <c r="BV1011" s="15">
        <f t="shared" ca="1" si="571"/>
        <v>17408.464904875011</v>
      </c>
      <c r="BW1011" s="15">
        <f t="shared" ca="1" si="572"/>
        <v>20368.820172003045</v>
      </c>
      <c r="BX1011" s="15">
        <f t="shared" ca="1" si="573"/>
        <v>31165.205408545375</v>
      </c>
      <c r="BY1011" s="15">
        <f t="shared" ca="1" si="574"/>
        <v>60629.943671941241</v>
      </c>
      <c r="BZ1011" s="15">
        <f t="shared" ca="1" si="575"/>
        <v>68099.629353561337</v>
      </c>
      <c r="CA1011" s="15">
        <f t="shared" ca="1" si="576"/>
        <v>82462.46345384029</v>
      </c>
      <c r="CB1011" s="15">
        <f ca="1">(AU1011*DCF!C$10-DCF!C$5*MAX(AU1011*DCF!C$10,0)-MAX(AU1011-Inputs!$B$6,0)/Inputs!$B$10)*DCF!C$6</f>
        <v>1043.0500378708009</v>
      </c>
      <c r="CC1011" s="15">
        <f ca="1">(AV1011*DCF!D$10-DCF!D$5*MAX(AV1011*DCF!D$10,0)-MAX(AV1011-AU1011,0)/Inputs!$B$10)*DCF!D$6</f>
        <v>1210.2634386505342</v>
      </c>
      <c r="CD1011" s="15">
        <f ca="1">(AW1011*DCF!E$10-DCF!E$5*MAX(AW1011*DCF!E$10,0)-MAX(AW1011-AV1011,0)/Inputs!$B$10)*DCF!E$6</f>
        <v>1383.1180526978915</v>
      </c>
      <c r="CE1011" s="15">
        <f ca="1">(AX1011*DCF!F$10-DCF!F$5*MAX(AX1011*DCF!F$10,0)-MAX(AX1011-AW1011,0)/Inputs!$B$10)*DCF!F$6</f>
        <v>1798.4939668383945</v>
      </c>
      <c r="CF1011" s="15">
        <f ca="1">(AY1011*DCF!G$10-DCF!G$5*MAX(AY1011*DCF!G$10,0)-MAX(AY1011-AX1011,0)/Inputs!$B$10)*DCF!G$6</f>
        <v>2257.2326620533972</v>
      </c>
      <c r="CG1011" s="15">
        <f ca="1">(AZ1011*DCF!H$10-DCF!H$5*MAX(AZ1011*DCF!H$10,0)-MAX(AZ1011-AY1011,0)/Inputs!$B$10)*DCF!H$6</f>
        <v>2738.8780537994844</v>
      </c>
      <c r="CH1011" s="15">
        <f ca="1">(BA1011*DCF!I$10-DCF!I$5*MAX(BA1011*DCF!I$10,0)-MAX(BA1011-AZ1011,0)/Inputs!$B$10)*DCF!I$6</f>
        <v>3432.0734478950044</v>
      </c>
      <c r="CI1011" s="15">
        <f ca="1">(BB1011*DCF!J$10-DCF!J$5*MAX(BB1011*DCF!J$10,0)-MAX(BB1011-BA1011,0)/Inputs!$B$10)*DCF!J$6</f>
        <v>4350.6523505945452</v>
      </c>
      <c r="CJ1011" s="15">
        <f ca="1">(BC1011*DCF!K$10-DCF!K$5*MAX(BC1011*DCF!K$10,0)-MAX(BC1011-BB1011,0)/Inputs!$B$10)*DCF!K$6</f>
        <v>5185.8848819943105</v>
      </c>
      <c r="CK1011" s="15">
        <f ca="1">(BD1011*DCF!L$10-DCF!L$5*MAX(BD1011*DCF!L$10,0)-MAX(BD1011-BC1011,0)/Inputs!$B$10)*DCF!L$6</f>
        <v>5752.9351457180082</v>
      </c>
      <c r="CL1011" s="15">
        <f ca="1">(BE1011*DCF!M$10-DCF!M$5*MAX(BE1011*DCF!M$10,0)-MAX(BE1011-BD1011,0)/Inputs!$B$10)*DCF!M$6</f>
        <v>5566.9963993684523</v>
      </c>
      <c r="CM1011" s="15">
        <f ca="1">(BF1011*DCF!C$28-DCF!C$5*MAX(BF1011*DCF!C$28,0)-MAX(BF1011-Inputs!$B$13,0)/Inputs!$B$17)*DCF!C$6</f>
        <v>2923.7271710034302</v>
      </c>
      <c r="CN1011" s="15">
        <f ca="1">(BG1011*DCF!D$28-DCF!D$5*MAX(BG1011*DCF!D$28,0)-MAX(BG1011-BF1011,0)/Inputs!$B$17)*DCF!D$6</f>
        <v>2899.691723823616</v>
      </c>
      <c r="CO1011" s="15">
        <f ca="1">(BH1011*DCF!E$28-DCF!E$5*MAX(BH1011*DCF!E$28,0)-MAX(BH1011-BG1011,0)/Inputs!$B$17)*DCF!E$6</f>
        <v>3386.9465197493614</v>
      </c>
      <c r="CP1011" s="15">
        <f ca="1">(BI1011*DCF!F$28-DCF!F$5*MAX(BI1011*DCF!F$28,0)-MAX(BI1011-BH1011,0)/Inputs!$B$17)*DCF!F$6</f>
        <v>4210.9177120672985</v>
      </c>
      <c r="CQ1011" s="15">
        <f ca="1">(BJ1011*DCF!G$28-DCF!G$5*MAX(BJ1011*DCF!G$28,0)-MAX(BJ1011-BI1011,0)/Inputs!$B$17)*DCF!G$6</f>
        <v>4369.9294263262873</v>
      </c>
      <c r="CR1011" s="15">
        <f ca="1">(BK1011*DCF!H$28-DCF!H$5*MAX(BK1011*DCF!H$28,0)-MAX(BK1011-BJ1011,0)/Inputs!$B$17)*DCF!H$6</f>
        <v>4974.0423212511396</v>
      </c>
      <c r="CS1011" s="15">
        <f ca="1">(BL1011*DCF!I$28-DCF!I$5*MAX(BL1011*DCF!I$28,0)-MAX(BL1011-BK1011,0)/Inputs!$B$17)*DCF!I$6</f>
        <v>5795.4585397423307</v>
      </c>
      <c r="CT1011" s="15">
        <f ca="1">(BM1011*DCF!J$28-DCF!J$5*MAX(BM1011*DCF!J$28,0)-MAX(BM1011-BL1011,0)/Inputs!$B$17)*DCF!J$6</f>
        <v>6422.6714101516873</v>
      </c>
      <c r="CU1011" s="15">
        <f ca="1">(BN1011*DCF!K$28-DCF!K$5*MAX(BN1011*DCF!K$28,0)-MAX(BN1011-BM1011,0)/Inputs!$B$17)*DCF!K$6</f>
        <v>7451.7036932738974</v>
      </c>
      <c r="CV1011" s="15">
        <f ca="1">(BO1011*DCF!L$28-DCF!L$5*MAX(BO1011*DCF!L$28,0)-MAX(BO1011-BN1011,0)/Inputs!$B$17)*DCF!L$6</f>
        <v>8227.9612437284759</v>
      </c>
      <c r="CW1011" s="15">
        <f ca="1">(BP1011*DCF!M$28-DCF!M$5*MAX(BP1011*DCF!M$28,0)-MAX(BP1011-BO1011,0)/Inputs!$B$17)*DCF!M$6</f>
        <v>8700.0193910670696</v>
      </c>
      <c r="CX1011" s="15">
        <f ca="1">(BQ1011*DCF!C$46-DCF!C$5*MAX(BQ1011*DCF!C$46,0)-MAX(BQ1011-Inputs!$B$20,0)/Inputs!$B$24)*DCF!C$6</f>
        <v>-1616.6604265679516</v>
      </c>
      <c r="CY1011" s="15">
        <f ca="1">(BR1011*DCF!D$46-DCF!D$5*MAX(BR1011*DCF!D$46,0)-MAX(BR1011-BQ1011,0)/Inputs!$B$24)*DCF!D$6</f>
        <v>-1160.7083433716632</v>
      </c>
      <c r="CZ1011" s="15">
        <f ca="1">(BS1011*DCF!E$46-DCF!E$5*MAX(BS1011*DCF!E$46,0)-MAX(BS1011-BR1011,0)/Inputs!$B$24)*DCF!E$6</f>
        <v>-2969.5156839896895</v>
      </c>
      <c r="DA1011" s="15">
        <f ca="1">(BT1011*DCF!F$46-DCF!F$5*MAX(BT1011*DCF!F$46,0)-MAX(BT1011-BS1011,0)/Inputs!$B$24)*DCF!F$6</f>
        <v>-2062.8700441335332</v>
      </c>
      <c r="DB1011" s="15">
        <f ca="1">(BU1011*DCF!G$46-DCF!G$5*MAX(BU1011*DCF!G$46,0)-MAX(BU1011-BT1011,0)/Inputs!$B$24)*DCF!G$6</f>
        <v>-408.73487063501591</v>
      </c>
      <c r="DC1011" s="15">
        <f ca="1">(BV1011*DCF!H$46-DCF!H$5*MAX(BV1011*DCF!H$46,0)-MAX(BV1011-BU1011,0)/Inputs!$B$24)*DCF!H$6</f>
        <v>-1633.7320446932595</v>
      </c>
      <c r="DD1011" s="15">
        <f ca="1">(BW1011*DCF!I$46-DCF!I$5*MAX(BW1011*DCF!I$46,0)-MAX(BW1011-BV1011,0)/Inputs!$B$24)*DCF!I$6</f>
        <v>-379.37767797850842</v>
      </c>
      <c r="DE1011" s="15">
        <f ca="1">(BX1011*DCF!J$46-DCF!J$5*MAX(BX1011*DCF!J$46,0)-MAX(BX1011-BW1011,0)/Inputs!$B$24)*DCF!J$6</f>
        <v>-1555.7308173117681</v>
      </c>
      <c r="DF1011" s="15">
        <f ca="1">(BY1011*DCF!K$46-DCF!K$5*MAX(BY1011*DCF!K$46,0)-MAX(BY1011-BX1011,0)/Inputs!$B$24)*DCF!K$6</f>
        <v>-3754.691443622412</v>
      </c>
      <c r="DG1011" s="15">
        <f ca="1">(BZ1011*DCF!L$46-DCF!L$5*MAX(BZ1011*DCF!L$46,0)-MAX(BZ1011-BY1011,0)/Inputs!$B$24)*DCF!L$6</f>
        <v>3016.9981338705275</v>
      </c>
      <c r="DH1011" s="15">
        <f ca="1">(CA1011*DCF!M$46-DCF!M$5*MAX(CA1011*DCF!M$46,0)-MAX(CA1011-BZ1011,0)/Inputs!$B$24)*DCF!M$6</f>
        <v>3462.0939279848189</v>
      </c>
      <c r="DI1011" s="15">
        <f ca="1">SUM(CB1011:CL1011)+BE1011*DCF!M$10*(1+Inputs!$B$30)*(1-Inputs!$B$33)*(1-Inputs!$B$30/Inputs!$B$31)/(Inputs!$B$29-Inputs!$B$30)*DCF!M$6</f>
        <v>164317.91849415339</v>
      </c>
      <c r="DJ1011" s="15">
        <f ca="1">SUM(CM1011:CW1011)+BP1011*DCF!M$28*(1+Inputs!$B$30)*(1-Inputs!$B$33)*(1-Inputs!$B$30/Inputs!$B$31)/(Inputs!$B$29-Inputs!$B$30)*DCF!M$6</f>
        <v>243993.43746722085</v>
      </c>
      <c r="DK1011" s="15">
        <f ca="1">SUM(CX1011:DH1011)+CA1011*DCF!M$46*(1+Inputs!$B$30)*(1-Inputs!$B$33)*(1-Inputs!$B$30/Inputs!$B$31)/(Inputs!$B$29-Inputs!$B$30)*DCF!M$6</f>
        <v>118433.80751245581</v>
      </c>
      <c r="DM1011" s="15">
        <f ca="1">DI1011+DJ1011+DK1011+Inputs!$B$34+Inputs!$B$36-Inputs!$B$35</f>
        <v>603596.16347383009</v>
      </c>
    </row>
    <row r="1012" spans="1:117" x14ac:dyDescent="0.75">
      <c r="A1012" s="11">
        <v>999</v>
      </c>
      <c r="C1012" s="24">
        <f t="shared" ca="1" si="579"/>
        <v>0.70670646421912953</v>
      </c>
      <c r="D1012" s="24">
        <f t="shared" ca="1" si="579"/>
        <v>1.0180550032946754</v>
      </c>
      <c r="E1012" s="24">
        <f t="shared" ca="1" si="579"/>
        <v>-1.117564055982065</v>
      </c>
      <c r="F1012" s="24">
        <f t="shared" ca="1" si="579"/>
        <v>0.57511451978859485</v>
      </c>
      <c r="G1012" s="24">
        <f t="shared" ca="1" si="579"/>
        <v>-1.5078289903973752</v>
      </c>
      <c r="H1012" s="24">
        <f t="shared" ca="1" si="579"/>
        <v>-0.1328903293939232</v>
      </c>
      <c r="I1012" s="24">
        <f t="shared" ca="1" si="579"/>
        <v>-0.60063072415029761</v>
      </c>
      <c r="J1012" s="24">
        <f t="shared" ca="1" si="579"/>
        <v>-1.104583255737835</v>
      </c>
      <c r="K1012" s="24">
        <f t="shared" ca="1" si="579"/>
        <v>-0.16390386832984674</v>
      </c>
      <c r="L1012" s="24">
        <f t="shared" ca="1" si="579"/>
        <v>-0.99678217616597364</v>
      </c>
      <c r="M1012" s="24">
        <f t="shared" ca="1" si="579"/>
        <v>-0.24884807881797943</v>
      </c>
      <c r="N1012" s="24">
        <f ca="1">SQRT(Inputs!$B$38)*C1012+SQRT(1-Inputs!$B$38)*_xlfn.NORM.S.INV(RAND())</f>
        <v>0.27201811027278444</v>
      </c>
      <c r="O1012" s="24">
        <f ca="1">SQRT(Inputs!$B$38)*D1012+SQRT(1-Inputs!$B$38)*_xlfn.NORM.S.INV(RAND())</f>
        <v>1.7382409929547702</v>
      </c>
      <c r="P1012" s="24">
        <f ca="1">SQRT(Inputs!$B$38)*E1012+SQRT(1-Inputs!$B$38)*_xlfn.NORM.S.INV(RAND())</f>
        <v>-0.39365872890586889</v>
      </c>
      <c r="Q1012" s="24">
        <f ca="1">SQRT(Inputs!$B$38)*F1012+SQRT(1-Inputs!$B$38)*_xlfn.NORM.S.INV(RAND())</f>
        <v>2.0225425904826806</v>
      </c>
      <c r="R1012" s="24">
        <f ca="1">SQRT(Inputs!$B$38)*G1012+SQRT(1-Inputs!$B$38)*_xlfn.NORM.S.INV(RAND())</f>
        <v>-1.1934750206847053</v>
      </c>
      <c r="S1012" s="24">
        <f ca="1">SQRT(Inputs!$B$38)*H1012+SQRT(1-Inputs!$B$38)*_xlfn.NORM.S.INV(RAND())</f>
        <v>0.42452180700933606</v>
      </c>
      <c r="T1012" s="24">
        <f ca="1">SQRT(Inputs!$B$38)*I1012+SQRT(1-Inputs!$B$38)*_xlfn.NORM.S.INV(RAND())</f>
        <v>-0.7354448050275455</v>
      </c>
      <c r="U1012" s="24">
        <f ca="1">SQRT(Inputs!$B$38)*J1012+SQRT(1-Inputs!$B$38)*_xlfn.NORM.S.INV(RAND())</f>
        <v>-0.77412229468328053</v>
      </c>
      <c r="V1012" s="24">
        <f ca="1">SQRT(Inputs!$B$38)*K1012+SQRT(1-Inputs!$B$38)*_xlfn.NORM.S.INV(RAND())</f>
        <v>-0.76647038243883836</v>
      </c>
      <c r="W1012" s="24">
        <f ca="1">SQRT(Inputs!$B$38)*L1012+SQRT(1-Inputs!$B$38)*_xlfn.NORM.S.INV(RAND())</f>
        <v>-0.16321321606241623</v>
      </c>
      <c r="X1012" s="24">
        <f ca="1">SQRT(Inputs!$B$38)*M1012+SQRT(1-Inputs!$B$38)*_xlfn.NORM.S.INV(RAND())</f>
        <v>-2.1349679113129294E-3</v>
      </c>
      <c r="Y1012" s="24">
        <f ca="1">SQRT(Inputs!$B$38)*C1012+SQRT(1-Inputs!$B$38)*_xlfn.NORM.S.INV(RAND())</f>
        <v>1.7468742810599807</v>
      </c>
      <c r="Z1012" s="24">
        <f ca="1">SQRT(Inputs!$B$38)*D1012+SQRT(1-Inputs!$B$38)*_xlfn.NORM.S.INV(RAND())</f>
        <v>0.1285127309637672</v>
      </c>
      <c r="AA1012" s="24">
        <f ca="1">SQRT(Inputs!$B$38)*E1012+SQRT(1-Inputs!$B$38)*_xlfn.NORM.S.INV(RAND())</f>
        <v>-2.0449713498261683</v>
      </c>
      <c r="AB1012" s="24">
        <f ca="1">SQRT(Inputs!$B$38)*F1012+SQRT(1-Inputs!$B$38)*_xlfn.NORM.S.INV(RAND())</f>
        <v>0.83775600560516739</v>
      </c>
      <c r="AC1012" s="24">
        <f ca="1">SQRT(Inputs!$B$38)*G1012+SQRT(1-Inputs!$B$38)*_xlfn.NORM.S.INV(RAND())</f>
        <v>0.24616159275517469</v>
      </c>
      <c r="AD1012" s="24">
        <f ca="1">SQRT(Inputs!$B$38)*H1012+SQRT(1-Inputs!$B$38)*_xlfn.NORM.S.INV(RAND())</f>
        <v>-0.95633173255952042</v>
      </c>
      <c r="AE1012" s="24">
        <f ca="1">SQRT(Inputs!$B$38)*I1012+SQRT(1-Inputs!$B$38)*_xlfn.NORM.S.INV(RAND())</f>
        <v>1.3481757621131178</v>
      </c>
      <c r="AF1012" s="24">
        <f ca="1">SQRT(Inputs!$B$38)*J1012+SQRT(1-Inputs!$B$38)*_xlfn.NORM.S.INV(RAND())</f>
        <v>-0.50003334557698476</v>
      </c>
      <c r="AG1012" s="24">
        <f ca="1">SQRT(Inputs!$B$38)*K1012+SQRT(1-Inputs!$B$38)*_xlfn.NORM.S.INV(RAND())</f>
        <v>-1.0246970359198402</v>
      </c>
      <c r="AH1012" s="24">
        <f ca="1">SQRT(Inputs!$B$38)*L1012+SQRT(1-Inputs!$B$38)*_xlfn.NORM.S.INV(RAND())</f>
        <v>-1.031180661931721</v>
      </c>
      <c r="AI1012" s="24">
        <f ca="1">SQRT(Inputs!$B$38)*M1012+SQRT(1-Inputs!$B$38)*_xlfn.NORM.S.INV(RAND())</f>
        <v>0.94417093979677602</v>
      </c>
      <c r="AJ1012" s="24">
        <f ca="1">SQRT(Inputs!$B$38)*C1012+SQRT(1-Inputs!$B$38)*_xlfn.NORM.S.INV(RAND())</f>
        <v>0.90514684116777</v>
      </c>
      <c r="AK1012" s="24">
        <f ca="1">SQRT(Inputs!$B$38)*D1012+SQRT(1-Inputs!$B$38)*_xlfn.NORM.S.INV(RAND())</f>
        <v>0.31919242861355729</v>
      </c>
      <c r="AL1012" s="24">
        <f ca="1">SQRT(Inputs!$B$38)*E1012+SQRT(1-Inputs!$B$38)*_xlfn.NORM.S.INV(RAND())</f>
        <v>-1.201108960981657</v>
      </c>
      <c r="AM1012" s="24">
        <f ca="1">SQRT(Inputs!$B$38)*F1012+SQRT(1-Inputs!$B$38)*_xlfn.NORM.S.INV(RAND())</f>
        <v>2.3788856997607581</v>
      </c>
      <c r="AN1012" s="24">
        <f ca="1">SQRT(Inputs!$B$38)*G1012+SQRT(1-Inputs!$B$38)*_xlfn.NORM.S.INV(RAND())</f>
        <v>-0.65062007030012392</v>
      </c>
      <c r="AO1012" s="24">
        <f ca="1">SQRT(Inputs!$B$38)*H1012+SQRT(1-Inputs!$B$38)*_xlfn.NORM.S.INV(RAND())</f>
        <v>0.17010234544982028</v>
      </c>
      <c r="AP1012" s="24">
        <f ca="1">SQRT(Inputs!$B$38)*I1012+SQRT(1-Inputs!$B$38)*_xlfn.NORM.S.INV(RAND())</f>
        <v>0.74369463626223165</v>
      </c>
      <c r="AQ1012" s="24">
        <f ca="1">SQRT(Inputs!$B$38)*J1012+SQRT(1-Inputs!$B$38)*_xlfn.NORM.S.INV(RAND())</f>
        <v>-1.7335044809385693</v>
      </c>
      <c r="AR1012" s="24">
        <f ca="1">SQRT(Inputs!$B$38)*K1012+SQRT(1-Inputs!$B$38)*_xlfn.NORM.S.INV(RAND())</f>
        <v>8.7007558517545325E-3</v>
      </c>
      <c r="AS1012" s="24">
        <f ca="1">SQRT(Inputs!$B$38)*L1012+SQRT(1-Inputs!$B$38)*_xlfn.NORM.S.INV(RAND())</f>
        <v>-0.39875961924348113</v>
      </c>
      <c r="AT1012" s="24">
        <f ca="1">SQRT(Inputs!$B$38)*M1012+SQRT(1-Inputs!$B$38)*_xlfn.NORM.S.INV(RAND())</f>
        <v>-0.65251099265409596</v>
      </c>
      <c r="AU1012" s="15">
        <f ca="1">Inputs!$B$6*EXP($B$8-0.5*C$5^2+C$5*N1012)</f>
        <v>5185.6207001790517</v>
      </c>
      <c r="AV1012" s="15">
        <f t="shared" ca="1" si="547"/>
        <v>8150.2571981488099</v>
      </c>
      <c r="AW1012" s="15">
        <f t="shared" ca="1" si="548"/>
        <v>9423.8900545826618</v>
      </c>
      <c r="AX1012" s="15">
        <f t="shared" ca="1" si="549"/>
        <v>14813.1905469866</v>
      </c>
      <c r="AY1012" s="15">
        <f t="shared" ca="1" si="550"/>
        <v>15747.898347490365</v>
      </c>
      <c r="AZ1012" s="15">
        <f t="shared" ca="1" si="551"/>
        <v>20181.855484189145</v>
      </c>
      <c r="BA1012" s="15">
        <f t="shared" ca="1" si="552"/>
        <v>22867.753827715926</v>
      </c>
      <c r="BB1012" s="15">
        <f t="shared" ca="1" si="553"/>
        <v>25907.742160876449</v>
      </c>
      <c r="BC1012" s="15">
        <f t="shared" ca="1" si="554"/>
        <v>29467.49011639781</v>
      </c>
      <c r="BD1012" s="15">
        <f t="shared" ca="1" si="555"/>
        <v>35553.533422542707</v>
      </c>
      <c r="BE1012" s="15">
        <f t="shared" ca="1" si="556"/>
        <v>43557.82500905238</v>
      </c>
      <c r="BF1012" s="15">
        <f ca="1">Inputs!$B$13*EXP($B$9-0.5*C$6^2+C$6*Y1012)</f>
        <v>19554.93616400785</v>
      </c>
      <c r="BG1012" s="15">
        <f t="shared" ca="1" si="557"/>
        <v>24391.38603612435</v>
      </c>
      <c r="BH1012" s="15">
        <f t="shared" ca="1" si="558"/>
        <v>21229.564217479328</v>
      </c>
      <c r="BI1012" s="15">
        <f t="shared" ca="1" si="559"/>
        <v>29564.92768013875</v>
      </c>
      <c r="BJ1012" s="15">
        <f t="shared" ca="1" si="560"/>
        <v>37553.837929871137</v>
      </c>
      <c r="BK1012" s="15">
        <f t="shared" ca="1" si="561"/>
        <v>40463.591329292867</v>
      </c>
      <c r="BL1012" s="15">
        <f t="shared" ca="1" si="562"/>
        <v>59193.430719477241</v>
      </c>
      <c r="BM1012" s="15">
        <f t="shared" ca="1" si="563"/>
        <v>68379.225673602152</v>
      </c>
      <c r="BN1012" s="15">
        <f t="shared" ca="1" si="564"/>
        <v>74379.915857842061</v>
      </c>
      <c r="BO1012" s="15">
        <f t="shared" ca="1" si="565"/>
        <v>81179.118400980034</v>
      </c>
      <c r="BP1012" s="15">
        <f t="shared" ca="1" si="566"/>
        <v>111197.04827347094</v>
      </c>
      <c r="BQ1012" s="15">
        <f ca="1">Inputs!$B$20*EXP($B$10-0.5*C$7^2+C$7*AJ1012)</f>
        <v>5913.3548187913648</v>
      </c>
      <c r="BR1012" s="15">
        <f t="shared" ca="1" si="567"/>
        <v>8879.6662805822634</v>
      </c>
      <c r="BS1012" s="15">
        <f t="shared" ca="1" si="568"/>
        <v>8612.1093992956594</v>
      </c>
      <c r="BT1012" s="15">
        <f t="shared" ca="1" si="569"/>
        <v>22163.097862760547</v>
      </c>
      <c r="BU1012" s="15">
        <f t="shared" ca="1" si="570"/>
        <v>26241.274757315146</v>
      </c>
      <c r="BV1012" s="15">
        <f t="shared" ca="1" si="571"/>
        <v>37935.51282712783</v>
      </c>
      <c r="BW1012" s="15">
        <f t="shared" ca="1" si="572"/>
        <v>61960.831929839303</v>
      </c>
      <c r="BX1012" s="15">
        <f t="shared" ca="1" si="573"/>
        <v>61221.274559529236</v>
      </c>
      <c r="BY1012" s="15">
        <f t="shared" ca="1" si="574"/>
        <v>85924.31907656898</v>
      </c>
      <c r="BZ1012" s="15">
        <f t="shared" ca="1" si="575"/>
        <v>112042.02310736924</v>
      </c>
      <c r="CA1012" s="15">
        <f t="shared" ca="1" si="576"/>
        <v>140154.24325854061</v>
      </c>
      <c r="CB1012" s="15">
        <f ca="1">(AU1012*DCF!C$10-DCF!C$5*MAX(AU1012*DCF!C$10,0)-MAX(AU1012-Inputs!$B$6,0)/Inputs!$B$10)*DCF!C$6</f>
        <v>1041.4815552487428</v>
      </c>
      <c r="CC1012" s="15">
        <f ca="1">(AV1012*DCF!D$10-DCF!D$5*MAX(AV1012*DCF!D$10,0)-MAX(AV1012-AU1012,0)/Inputs!$B$10)*DCF!D$6</f>
        <v>1263.7209558878715</v>
      </c>
      <c r="CD1012" s="15">
        <f ca="1">(AW1012*DCF!E$10-DCF!E$5*MAX(AW1012*DCF!E$10,0)-MAX(AW1012-AV1012,0)/Inputs!$B$10)*DCF!E$6</f>
        <v>1888.9513353573759</v>
      </c>
      <c r="CE1012" s="15">
        <f ca="1">(AX1012*DCF!F$10-DCF!F$5*MAX(AX1012*DCF!F$10,0)-MAX(AX1012-AW1012,0)/Inputs!$B$10)*DCF!F$6</f>
        <v>2112.3160728343519</v>
      </c>
      <c r="CF1012" s="15">
        <f ca="1">(AY1012*DCF!G$10-DCF!G$5*MAX(AY1012*DCF!G$10,0)-MAX(AY1012-AX1012,0)/Inputs!$B$10)*DCF!G$6</f>
        <v>3065.0275971407555</v>
      </c>
      <c r="CG1012" s="15">
        <f ca="1">(AZ1012*DCF!H$10-DCF!H$5*MAX(AZ1012*DCF!H$10,0)-MAX(AZ1012-AY1012,0)/Inputs!$B$10)*DCF!H$6</f>
        <v>3130.9931395226281</v>
      </c>
      <c r="CH1012" s="15">
        <f ca="1">(BA1012*DCF!I$10-DCF!I$5*MAX(BA1012*DCF!I$10,0)-MAX(BA1012-AZ1012,0)/Inputs!$B$10)*DCF!I$6</f>
        <v>3736.5229724094688</v>
      </c>
      <c r="CI1012" s="15">
        <f ca="1">(BB1012*DCF!J$10-DCF!J$5*MAX(BB1012*DCF!J$10,0)-MAX(BB1012-BA1012,0)/Inputs!$B$10)*DCF!J$6</f>
        <v>3985.1685322676917</v>
      </c>
      <c r="CJ1012" s="15">
        <f ca="1">(BC1012*DCF!K$10-DCF!K$5*MAX(BC1012*DCF!K$10,0)-MAX(BC1012-BB1012,0)/Inputs!$B$10)*DCF!K$6</f>
        <v>4245.48213367465</v>
      </c>
      <c r="CK1012" s="15">
        <f ca="1">(BD1012*DCF!L$10-DCF!L$5*MAX(BD1012*DCF!L$10,0)-MAX(BD1012-BC1012,0)/Inputs!$B$10)*DCF!L$6</f>
        <v>4575.1249838331069</v>
      </c>
      <c r="CL1012" s="15">
        <f ca="1">(BE1012*DCF!M$10-DCF!M$5*MAX(BE1012*DCF!M$10,0)-MAX(BE1012-BD1012,0)/Inputs!$B$10)*DCF!M$6</f>
        <v>5190.3743325922396</v>
      </c>
      <c r="CM1012" s="15">
        <f ca="1">(BF1012*DCF!C$28-DCF!C$5*MAX(BF1012*DCF!C$28,0)-MAX(BF1012-Inputs!$B$13,0)/Inputs!$B$17)*DCF!C$6</f>
        <v>4081.6788822550816</v>
      </c>
      <c r="CN1012" s="15">
        <f ca="1">(BG1012*DCF!D$28-DCF!D$5*MAX(BG1012*DCF!D$28,0)-MAX(BG1012-BF1012,0)/Inputs!$B$17)*DCF!D$6</f>
        <v>6151.989238814388</v>
      </c>
      <c r="CO1012" s="15">
        <f ca="1">(BH1012*DCF!E$28-DCF!E$5*MAX(BH1012*DCF!E$28,0)-MAX(BH1012-BG1012,0)/Inputs!$B$17)*DCF!E$6</f>
        <v>6012.5906094246866</v>
      </c>
      <c r="CP1012" s="15">
        <f ca="1">(BI1012*DCF!F$28-DCF!F$5*MAX(BI1012*DCF!F$28,0)-MAX(BI1012-BH1012,0)/Inputs!$B$17)*DCF!F$6</f>
        <v>6508.5144306164766</v>
      </c>
      <c r="CQ1012" s="15">
        <f ca="1">(BJ1012*DCF!G$28-DCF!G$5*MAX(BJ1012*DCF!G$28,0)-MAX(BJ1012-BI1012,0)/Inputs!$B$17)*DCF!G$6</f>
        <v>8399.972387844251</v>
      </c>
      <c r="CR1012" s="15">
        <f ca="1">(BK1012*DCF!H$28-DCF!H$5*MAX(BK1012*DCF!H$28,0)-MAX(BK1012-BJ1012,0)/Inputs!$B$17)*DCF!H$6</f>
        <v>9554.9985392809831</v>
      </c>
      <c r="CS1012" s="15">
        <f ca="1">(BL1012*DCF!I$28-DCF!I$5*MAX(BL1012*DCF!I$28,0)-MAX(BL1012-BK1012,0)/Inputs!$B$17)*DCF!I$6</f>
        <v>11231.208852487236</v>
      </c>
      <c r="CT1012" s="15">
        <f ca="1">(BM1012*DCF!J$28-DCF!J$5*MAX(BM1012*DCF!J$28,0)-MAX(BM1012-BL1012,0)/Inputs!$B$17)*DCF!J$6</f>
        <v>14036.282550240974</v>
      </c>
      <c r="CU1012" s="15">
        <f ca="1">(BN1012*DCF!K$28-DCF!K$5*MAX(BN1012*DCF!K$28,0)-MAX(BN1012-BM1012,0)/Inputs!$B$17)*DCF!K$6</f>
        <v>14972.786482223706</v>
      </c>
      <c r="CV1012" s="15">
        <f ca="1">(BO1012*DCF!L$28-DCF!L$5*MAX(BO1012*DCF!L$28,0)-MAX(BO1012-BN1012,0)/Inputs!$B$17)*DCF!L$6</f>
        <v>15427.596955097493</v>
      </c>
      <c r="CW1012" s="15">
        <f ca="1">(BP1012*DCF!M$28-DCF!M$5*MAX(BP1012*DCF!M$28,0)-MAX(BP1012-BO1012,0)/Inputs!$B$17)*DCF!M$6</f>
        <v>17784.071831274494</v>
      </c>
      <c r="CX1012" s="15">
        <f ca="1">(BQ1012*DCF!C$46-DCF!C$5*MAX(BQ1012*DCF!C$46,0)-MAX(BQ1012-Inputs!$B$20,0)/Inputs!$B$24)*DCF!C$6</f>
        <v>-2618.490636576003</v>
      </c>
      <c r="CY1012" s="15">
        <f ca="1">(BR1012*DCF!D$46-DCF!D$5*MAX(BR1012*DCF!D$46,0)-MAX(BR1012-BQ1012,0)/Inputs!$B$24)*DCF!D$6</f>
        <v>-2781.2524357263856</v>
      </c>
      <c r="CZ1012" s="15">
        <f ca="1">(BS1012*DCF!E$46-DCF!E$5*MAX(BS1012*DCF!E$46,0)-MAX(BS1012-BR1012,0)/Inputs!$B$24)*DCF!E$6</f>
        <v>-1018.3969312741737</v>
      </c>
      <c r="DA1012" s="15">
        <f ca="1">(BT1012*DCF!F$46-DCF!F$5*MAX(BT1012*DCF!F$46,0)-MAX(BT1012-BS1012,0)/Inputs!$B$24)*DCF!F$6</f>
        <v>-6548.4001911310097</v>
      </c>
      <c r="DB1012" s="15">
        <f ca="1">(BU1012*DCF!G$46-DCF!G$5*MAX(BU1012*DCF!G$46,0)-MAX(BU1012-BT1012,0)/Inputs!$B$24)*DCF!G$6</f>
        <v>-2254.5227687989154</v>
      </c>
      <c r="DC1012" s="15">
        <f ca="1">(BV1012*DCF!H$46-DCF!H$5*MAX(BV1012*DCF!H$46,0)-MAX(BV1012-BU1012,0)/Inputs!$B$24)*DCF!H$6</f>
        <v>-3633.9128284088488</v>
      </c>
      <c r="DD1012" s="15">
        <f ca="1">(BW1012*DCF!I$46-DCF!I$5*MAX(BW1012*DCF!I$46,0)-MAX(BW1012-BV1012,0)/Inputs!$B$24)*DCF!I$6</f>
        <v>-5465.7302541323688</v>
      </c>
      <c r="DE1012" s="15">
        <f ca="1">(BX1012*DCF!J$46-DCF!J$5*MAX(BX1012*DCF!J$46,0)-MAX(BX1012-BW1012,0)/Inputs!$B$24)*DCF!J$6</f>
        <v>2568.0631209761323</v>
      </c>
      <c r="DF1012" s="15">
        <f ca="1">(BY1012*DCF!K$46-DCF!K$5*MAX(BY1012*DCF!K$46,0)-MAX(BY1012-BX1012,0)/Inputs!$B$24)*DCF!K$6</f>
        <v>-1143.3042844735119</v>
      </c>
      <c r="DG1012" s="15">
        <f ca="1">(BZ1012*DCF!L$46-DCF!L$5*MAX(BZ1012*DCF!L$46,0)-MAX(BZ1012-BY1012,0)/Inputs!$B$24)*DCF!L$6</f>
        <v>1834.424159069318</v>
      </c>
      <c r="DH1012" s="15">
        <f ca="1">(CA1012*DCF!M$46-DCF!M$5*MAX(CA1012*DCF!M$46,0)-MAX(CA1012-BZ1012,0)/Inputs!$B$24)*DCF!M$6</f>
        <v>5110.5086131671069</v>
      </c>
      <c r="DI1012" s="15">
        <f ca="1">SUM(CB1012:CL1012)+BE1012*DCF!M$10*(1+Inputs!$B$30)*(1-Inputs!$B$33)*(1-Inputs!$B$30/Inputs!$B$31)/(Inputs!$B$29-Inputs!$B$30)*DCF!M$6</f>
        <v>155457.16660356784</v>
      </c>
      <c r="DJ1012" s="15">
        <f ca="1">SUM(CM1012:CW1012)+BP1012*DCF!M$28*(1+Inputs!$B$30)*(1-Inputs!$B$33)*(1-Inputs!$B$30/Inputs!$B$31)/(Inputs!$B$29-Inputs!$B$30)*DCF!M$6</f>
        <v>526778.83179130254</v>
      </c>
      <c r="DK1012" s="15">
        <f ca="1">SUM(CX1012:DH1012)+CA1012*DCF!M$46*(1+Inputs!$B$30)*(1-Inputs!$B$33)*(1-Inputs!$B$30/Inputs!$B$31)/(Inputs!$B$29-Inputs!$B$30)*DCF!M$6</f>
        <v>200744.04797186804</v>
      </c>
      <c r="DM1012" s="15">
        <f ca="1">DI1012+DJ1012+DK1012+Inputs!$B$34+Inputs!$B$36-Inputs!$B$35</f>
        <v>959831.0463667385</v>
      </c>
    </row>
    <row r="1013" spans="1:117" x14ac:dyDescent="0.75">
      <c r="A1013" s="11">
        <v>1000</v>
      </c>
      <c r="C1013" s="24">
        <f t="shared" ca="1" si="579"/>
        <v>-0.67251962837810098</v>
      </c>
      <c r="D1013" s="24">
        <f t="shared" ca="1" si="579"/>
        <v>-0.47741767567015087</v>
      </c>
      <c r="E1013" s="24">
        <f t="shared" ca="1" si="579"/>
        <v>-0.38140259543174448</v>
      </c>
      <c r="F1013" s="24">
        <f t="shared" ca="1" si="579"/>
        <v>-1.0032561972376315</v>
      </c>
      <c r="G1013" s="24">
        <f t="shared" ca="1" si="579"/>
        <v>0.35975880671946497</v>
      </c>
      <c r="H1013" s="24">
        <f t="shared" ca="1" si="579"/>
        <v>-1.1331903341265581</v>
      </c>
      <c r="I1013" s="24">
        <f t="shared" ca="1" si="579"/>
        <v>0.19930490240358517</v>
      </c>
      <c r="J1013" s="24">
        <f t="shared" ca="1" si="579"/>
        <v>0.64229797049506765</v>
      </c>
      <c r="K1013" s="24">
        <f t="shared" ca="1" si="579"/>
        <v>-0.14713013245687678</v>
      </c>
      <c r="L1013" s="24">
        <f t="shared" ca="1" si="579"/>
        <v>1.198676025374116</v>
      </c>
      <c r="M1013" s="24">
        <f t="shared" ca="1" si="579"/>
        <v>-0.62612259661230307</v>
      </c>
      <c r="N1013" s="24">
        <f ca="1">SQRT(Inputs!$B$38)*C1013+SQRT(1-Inputs!$B$38)*_xlfn.NORM.S.INV(RAND())</f>
        <v>0.10963301160695055</v>
      </c>
      <c r="O1013" s="24">
        <f ca="1">SQRT(Inputs!$B$38)*D1013+SQRT(1-Inputs!$B$38)*_xlfn.NORM.S.INV(RAND())</f>
        <v>-0.71878537581520319</v>
      </c>
      <c r="P1013" s="24">
        <f ca="1">SQRT(Inputs!$B$38)*E1013+SQRT(1-Inputs!$B$38)*_xlfn.NORM.S.INV(RAND())</f>
        <v>-0.86369500271391553</v>
      </c>
      <c r="Q1013" s="24">
        <f ca="1">SQRT(Inputs!$B$38)*F1013+SQRT(1-Inputs!$B$38)*_xlfn.NORM.S.INV(RAND())</f>
        <v>-1.2683065422175921</v>
      </c>
      <c r="R1013" s="24">
        <f ca="1">SQRT(Inputs!$B$38)*G1013+SQRT(1-Inputs!$B$38)*_xlfn.NORM.S.INV(RAND())</f>
        <v>-2.2124283498838465E-2</v>
      </c>
      <c r="S1013" s="24">
        <f ca="1">SQRT(Inputs!$B$38)*H1013+SQRT(1-Inputs!$B$38)*_xlfn.NORM.S.INV(RAND())</f>
        <v>-0.51919122866613443</v>
      </c>
      <c r="T1013" s="24">
        <f ca="1">SQRT(Inputs!$B$38)*I1013+SQRT(1-Inputs!$B$38)*_xlfn.NORM.S.INV(RAND())</f>
        <v>-1.2124112999792025</v>
      </c>
      <c r="U1013" s="24">
        <f ca="1">SQRT(Inputs!$B$38)*J1013+SQRT(1-Inputs!$B$38)*_xlfn.NORM.S.INV(RAND())</f>
        <v>-0.39002725140585398</v>
      </c>
      <c r="V1013" s="24">
        <f ca="1">SQRT(Inputs!$B$38)*K1013+SQRT(1-Inputs!$B$38)*_xlfn.NORM.S.INV(RAND())</f>
        <v>-9.4836305852422156E-2</v>
      </c>
      <c r="W1013" s="24">
        <f ca="1">SQRT(Inputs!$B$38)*L1013+SQRT(1-Inputs!$B$38)*_xlfn.NORM.S.INV(RAND())</f>
        <v>0.58432250382574413</v>
      </c>
      <c r="X1013" s="24">
        <f ca="1">SQRT(Inputs!$B$38)*M1013+SQRT(1-Inputs!$B$38)*_xlfn.NORM.S.INV(RAND())</f>
        <v>0.59143189306316701</v>
      </c>
      <c r="Y1013" s="24">
        <f ca="1">SQRT(Inputs!$B$38)*C1013+SQRT(1-Inputs!$B$38)*_xlfn.NORM.S.INV(RAND())</f>
        <v>-0.58615067646681285</v>
      </c>
      <c r="Z1013" s="24">
        <f ca="1">SQRT(Inputs!$B$38)*D1013+SQRT(1-Inputs!$B$38)*_xlfn.NORM.S.INV(RAND())</f>
        <v>0.23081713389597536</v>
      </c>
      <c r="AA1013" s="24">
        <f ca="1">SQRT(Inputs!$B$38)*E1013+SQRT(1-Inputs!$B$38)*_xlfn.NORM.S.INV(RAND())</f>
        <v>-0.34904099434477598</v>
      </c>
      <c r="AB1013" s="24">
        <f ca="1">SQRT(Inputs!$B$38)*F1013+SQRT(1-Inputs!$B$38)*_xlfn.NORM.S.INV(RAND())</f>
        <v>0.47401348718410707</v>
      </c>
      <c r="AC1013" s="24">
        <f ca="1">SQRT(Inputs!$B$38)*G1013+SQRT(1-Inputs!$B$38)*_xlfn.NORM.S.INV(RAND())</f>
        <v>-0.53739343566399</v>
      </c>
      <c r="AD1013" s="24">
        <f ca="1">SQRT(Inputs!$B$38)*H1013+SQRT(1-Inputs!$B$38)*_xlfn.NORM.S.INV(RAND())</f>
        <v>-0.19127223664190146</v>
      </c>
      <c r="AE1013" s="24">
        <f ca="1">SQRT(Inputs!$B$38)*I1013+SQRT(1-Inputs!$B$38)*_xlfn.NORM.S.INV(RAND())</f>
        <v>-6.0142172190431609E-2</v>
      </c>
      <c r="AF1013" s="24">
        <f ca="1">SQRT(Inputs!$B$38)*J1013+SQRT(1-Inputs!$B$38)*_xlfn.NORM.S.INV(RAND())</f>
        <v>-1.0332646066844089</v>
      </c>
      <c r="AG1013" s="24">
        <f ca="1">SQRT(Inputs!$B$38)*K1013+SQRT(1-Inputs!$B$38)*_xlfn.NORM.S.INV(RAND())</f>
        <v>-0.86361933115824763</v>
      </c>
      <c r="AH1013" s="24">
        <f ca="1">SQRT(Inputs!$B$38)*L1013+SQRT(1-Inputs!$B$38)*_xlfn.NORM.S.INV(RAND())</f>
        <v>-0.10292191470176548</v>
      </c>
      <c r="AI1013" s="24">
        <f ca="1">SQRT(Inputs!$B$38)*M1013+SQRT(1-Inputs!$B$38)*_xlfn.NORM.S.INV(RAND())</f>
        <v>-1.5618794184909586</v>
      </c>
      <c r="AJ1013" s="24">
        <f ca="1">SQRT(Inputs!$B$38)*C1013+SQRT(1-Inputs!$B$38)*_xlfn.NORM.S.INV(RAND())</f>
        <v>1.2842620026975178</v>
      </c>
      <c r="AK1013" s="24">
        <f ca="1">SQRT(Inputs!$B$38)*D1013+SQRT(1-Inputs!$B$38)*_xlfn.NORM.S.INV(RAND())</f>
        <v>0.31192540200046392</v>
      </c>
      <c r="AL1013" s="24">
        <f ca="1">SQRT(Inputs!$B$38)*E1013+SQRT(1-Inputs!$B$38)*_xlfn.NORM.S.INV(RAND())</f>
        <v>-1.5399212834768681</v>
      </c>
      <c r="AM1013" s="24">
        <f ca="1">SQRT(Inputs!$B$38)*F1013+SQRT(1-Inputs!$B$38)*_xlfn.NORM.S.INV(RAND())</f>
        <v>-1.7536831789139493</v>
      </c>
      <c r="AN1013" s="24">
        <f ca="1">SQRT(Inputs!$B$38)*G1013+SQRT(1-Inputs!$B$38)*_xlfn.NORM.S.INV(RAND())</f>
        <v>2.0869262132049915</v>
      </c>
      <c r="AO1013" s="24">
        <f ca="1">SQRT(Inputs!$B$38)*H1013+SQRT(1-Inputs!$B$38)*_xlfn.NORM.S.INV(RAND())</f>
        <v>-0.77974815335587111</v>
      </c>
      <c r="AP1013" s="24">
        <f ca="1">SQRT(Inputs!$B$38)*I1013+SQRT(1-Inputs!$B$38)*_xlfn.NORM.S.INV(RAND())</f>
        <v>-0.12933593005105726</v>
      </c>
      <c r="AQ1013" s="24">
        <f ca="1">SQRT(Inputs!$B$38)*J1013+SQRT(1-Inputs!$B$38)*_xlfn.NORM.S.INV(RAND())</f>
        <v>-0.40521783871622902</v>
      </c>
      <c r="AR1013" s="24">
        <f ca="1">SQRT(Inputs!$B$38)*K1013+SQRT(1-Inputs!$B$38)*_xlfn.NORM.S.INV(RAND())</f>
        <v>-4.79000422710315E-2</v>
      </c>
      <c r="AS1013" s="24">
        <f ca="1">SQRT(Inputs!$B$38)*L1013+SQRT(1-Inputs!$B$38)*_xlfn.NORM.S.INV(RAND())</f>
        <v>1.0443893031897176</v>
      </c>
      <c r="AT1013" s="24">
        <f ca="1">SQRT(Inputs!$B$38)*M1013+SQRT(1-Inputs!$B$38)*_xlfn.NORM.S.INV(RAND())</f>
        <v>0.16951352311941642</v>
      </c>
      <c r="AU1013" s="15">
        <f ca="1">Inputs!$B$6*EXP($B$8-0.5*C$5^2+C$5*N1013)</f>
        <v>5051.0885269459686</v>
      </c>
      <c r="AV1013" s="15">
        <f t="shared" ca="1" si="547"/>
        <v>5531.738803592938</v>
      </c>
      <c r="AW1013" s="15">
        <f t="shared" ca="1" si="548"/>
        <v>6003.2538651437553</v>
      </c>
      <c r="AX1013" s="15">
        <f t="shared" ca="1" si="549"/>
        <v>6255.3456112725962</v>
      </c>
      <c r="AY1013" s="15">
        <f t="shared" ca="1" si="550"/>
        <v>7624.9435678474983</v>
      </c>
      <c r="AZ1013" s="15">
        <f t="shared" ca="1" si="551"/>
        <v>8807.2991587911765</v>
      </c>
      <c r="BA1013" s="15">
        <f t="shared" ca="1" si="552"/>
        <v>9493.4823052907905</v>
      </c>
      <c r="BB1013" s="15">
        <f t="shared" ca="1" si="553"/>
        <v>11177.48960815072</v>
      </c>
      <c r="BC1013" s="15">
        <f t="shared" ca="1" si="554"/>
        <v>13564.830338048881</v>
      </c>
      <c r="BD1013" s="15">
        <f t="shared" ca="1" si="555"/>
        <v>17551.721052406636</v>
      </c>
      <c r="BE1013" s="15">
        <f t="shared" ca="1" si="556"/>
        <v>22697.711160793031</v>
      </c>
      <c r="BF1013" s="15">
        <f ca="1">Inputs!$B$13*EXP($B$9-0.5*C$6^2+C$6*Y1013)</f>
        <v>12313.681168514262</v>
      </c>
      <c r="BG1013" s="15">
        <f t="shared" ca="1" si="557"/>
        <v>15645.336300417117</v>
      </c>
      <c r="BH1013" s="15">
        <f t="shared" ca="1" si="558"/>
        <v>18040.517055399447</v>
      </c>
      <c r="BI1013" s="15">
        <f t="shared" ca="1" si="559"/>
        <v>23755.810483013971</v>
      </c>
      <c r="BJ1013" s="15">
        <f t="shared" ca="1" si="560"/>
        <v>26952.282662671449</v>
      </c>
      <c r="BK1013" s="15">
        <f t="shared" ca="1" si="561"/>
        <v>32228.550818286862</v>
      </c>
      <c r="BL1013" s="15">
        <f t="shared" ca="1" si="562"/>
        <v>39281.531981941385</v>
      </c>
      <c r="BM1013" s="15">
        <f t="shared" ca="1" si="563"/>
        <v>42468.853401783563</v>
      </c>
      <c r="BN1013" s="15">
        <f t="shared" ca="1" si="564"/>
        <v>47096.125167601276</v>
      </c>
      <c r="BO1013" s="15">
        <f t="shared" ca="1" si="565"/>
        <v>57257.797710588238</v>
      </c>
      <c r="BP1013" s="15">
        <f t="shared" ca="1" si="566"/>
        <v>59044.015555538055</v>
      </c>
      <c r="BQ1013" s="15">
        <f ca="1">Inputs!$B$20*EXP($B$10-0.5*C$7^2+C$7*AJ1013)</f>
        <v>6764.4361244305255</v>
      </c>
      <c r="BR1013" s="15">
        <f t="shared" ca="1" si="567"/>
        <v>10134.259337327097</v>
      </c>
      <c r="BS1013" s="15">
        <f t="shared" ca="1" si="568"/>
        <v>8917.5310500721425</v>
      </c>
      <c r="BT1013" s="15">
        <f t="shared" ca="1" si="569"/>
        <v>7761.475282382592</v>
      </c>
      <c r="BU1013" s="15">
        <f t="shared" ca="1" si="570"/>
        <v>17822.844223826061</v>
      </c>
      <c r="BV1013" s="15">
        <f t="shared" ca="1" si="571"/>
        <v>20801.710493429709</v>
      </c>
      <c r="BW1013" s="15">
        <f t="shared" ca="1" si="572"/>
        <v>28243.793008582743</v>
      </c>
      <c r="BX1013" s="15">
        <f t="shared" ca="1" si="573"/>
        <v>36421.276953269218</v>
      </c>
      <c r="BY1013" s="15">
        <f t="shared" ca="1" si="574"/>
        <v>50566.846246649882</v>
      </c>
      <c r="BZ1013" s="15">
        <f t="shared" ca="1" si="575"/>
        <v>85970.38174303931</v>
      </c>
      <c r="CA1013" s="15">
        <f t="shared" ca="1" si="576"/>
        <v>124455.32181537384</v>
      </c>
      <c r="CB1013" s="15">
        <f ca="1">(AU1013*DCF!C$10-DCF!C$5*MAX(AU1013*DCF!C$10,0)-MAX(AU1013-Inputs!$B$6,0)/Inputs!$B$10)*DCF!C$6</f>
        <v>1042.4407936230202</v>
      </c>
      <c r="CC1013" s="15">
        <f ca="1">(AV1013*DCF!D$10-DCF!D$5*MAX(AV1013*DCF!D$10,0)-MAX(AV1013-AU1013,0)/Inputs!$B$10)*DCF!D$6</f>
        <v>1231.129866626552</v>
      </c>
      <c r="CD1013" s="15">
        <f ca="1">(AW1013*DCF!E$10-DCF!E$5*MAX(AW1013*DCF!E$10,0)-MAX(AW1013-AV1013,0)/Inputs!$B$10)*DCF!E$6</f>
        <v>1279.8510356122379</v>
      </c>
      <c r="CE1013" s="15">
        <f ca="1">(AX1013*DCF!F$10-DCF!F$5*MAX(AX1013*DCF!F$10,0)-MAX(AX1013-AW1013,0)/Inputs!$B$10)*DCF!F$6</f>
        <v>1313.077935619395</v>
      </c>
      <c r="CF1013" s="15">
        <f ca="1">(AY1013*DCF!G$10-DCF!G$5*MAX(AY1013*DCF!G$10,0)-MAX(AY1013-AX1013,0)/Inputs!$B$10)*DCF!G$6</f>
        <v>1307.7818216135279</v>
      </c>
      <c r="CG1013" s="15">
        <f ca="1">(AZ1013*DCF!H$10-DCF!H$5*MAX(AZ1013*DCF!H$10,0)-MAX(AZ1013-AY1013,0)/Inputs!$B$10)*DCF!H$6</f>
        <v>1499.995017297168</v>
      </c>
      <c r="CH1013" s="15">
        <f ca="1">(BA1013*DCF!I$10-DCF!I$5*MAX(BA1013*DCF!I$10,0)-MAX(BA1013-AZ1013,0)/Inputs!$B$10)*DCF!I$6</f>
        <v>1621.5548161750548</v>
      </c>
      <c r="CI1013" s="15">
        <f ca="1">(BB1013*DCF!J$10-DCF!J$5*MAX(BB1013*DCF!J$10,0)-MAX(BB1013-BA1013,0)/Inputs!$B$10)*DCF!J$6</f>
        <v>1662.8995956244735</v>
      </c>
      <c r="CJ1013" s="15">
        <f ca="1">(BC1013*DCF!K$10-DCF!K$5*MAX(BC1013*DCF!K$10,0)-MAX(BC1013-BB1013,0)/Inputs!$B$10)*DCF!K$6</f>
        <v>1849.5284718150103</v>
      </c>
      <c r="CK1013" s="15">
        <f ca="1">(BD1013*DCF!L$10-DCF!L$5*MAX(BD1013*DCF!L$10,0)-MAX(BD1013-BC1013,0)/Inputs!$B$10)*DCF!L$6</f>
        <v>2131.5637749018451</v>
      </c>
      <c r="CL1013" s="15">
        <f ca="1">(BE1013*DCF!M$10-DCF!M$5*MAX(BE1013*DCF!M$10,0)-MAX(BE1013-BD1013,0)/Inputs!$B$10)*DCF!M$6</f>
        <v>2588.197115167216</v>
      </c>
      <c r="CM1013" s="15">
        <f ca="1">(BF1013*DCF!C$28-DCF!C$5*MAX(BF1013*DCF!C$28,0)-MAX(BF1013-Inputs!$B$13,0)/Inputs!$B$17)*DCF!C$6</f>
        <v>3544.0406112557102</v>
      </c>
      <c r="CN1013" s="15">
        <f ca="1">(BG1013*DCF!D$28-DCF!D$5*MAX(BG1013*DCF!D$28,0)-MAX(BG1013-BF1013,0)/Inputs!$B$17)*DCF!D$6</f>
        <v>3897.1175867753254</v>
      </c>
      <c r="CO1013" s="15">
        <f ca="1">(BH1013*DCF!E$28-DCF!E$5*MAX(BH1013*DCF!E$28,0)-MAX(BH1013-BG1013,0)/Inputs!$B$17)*DCF!E$6</f>
        <v>4637.3385098703438</v>
      </c>
      <c r="CP1013" s="15">
        <f ca="1">(BI1013*DCF!F$28-DCF!F$5*MAX(BI1013*DCF!F$28,0)-MAX(BI1013-BH1013,0)/Inputs!$B$17)*DCF!F$6</f>
        <v>5408.5172920002688</v>
      </c>
      <c r="CQ1013" s="15">
        <f ca="1">(BJ1013*DCF!G$28-DCF!G$5*MAX(BJ1013*DCF!G$28,0)-MAX(BJ1013-BI1013,0)/Inputs!$B$17)*DCF!G$6</f>
        <v>6455.3591798804973</v>
      </c>
      <c r="CR1013" s="15">
        <f ca="1">(BK1013*DCF!H$28-DCF!H$5*MAX(BK1013*DCF!H$28,0)-MAX(BK1013-BJ1013,0)/Inputs!$B$17)*DCF!H$6</f>
        <v>7150.6921856402851</v>
      </c>
      <c r="CS1013" s="15">
        <f ca="1">(BL1013*DCF!I$28-DCF!I$5*MAX(BL1013*DCF!I$28,0)-MAX(BL1013-BK1013,0)/Inputs!$B$17)*DCF!I$6</f>
        <v>8224.8525255791192</v>
      </c>
      <c r="CT1013" s="15">
        <f ca="1">(BM1013*DCF!J$28-DCF!J$5*MAX(BM1013*DCF!J$28,0)-MAX(BM1013-BL1013,0)/Inputs!$B$17)*DCF!J$6</f>
        <v>9051.4671372951816</v>
      </c>
      <c r="CU1013" s="15">
        <f ca="1">(BN1013*DCF!K$28-DCF!K$5*MAX(BN1013*DCF!K$28,0)-MAX(BN1013-BM1013,0)/Inputs!$B$17)*DCF!K$6</f>
        <v>9379.1328182362504</v>
      </c>
      <c r="CV1013" s="15">
        <f ca="1">(BO1013*DCF!L$28-DCF!L$5*MAX(BO1013*DCF!L$28,0)-MAX(BO1013-BN1013,0)/Inputs!$B$17)*DCF!L$6</f>
        <v>10274.322284515334</v>
      </c>
      <c r="CW1013" s="15">
        <f ca="1">(BP1013*DCF!M$28-DCF!M$5*MAX(BP1013*DCF!M$28,0)-MAX(BP1013-BO1013,0)/Inputs!$B$17)*DCF!M$6</f>
        <v>10922.455740984613</v>
      </c>
      <c r="CX1013" s="15">
        <f ca="1">(BQ1013*DCF!C$46-DCF!C$5*MAX(BQ1013*DCF!C$46,0)-MAX(BQ1013-Inputs!$B$20,0)/Inputs!$B$24)*DCF!C$6</f>
        <v>-3208.1543587278466</v>
      </c>
      <c r="CY1013" s="15">
        <f ca="1">(BR1013*DCF!D$46-DCF!D$5*MAX(BR1013*DCF!D$46,0)-MAX(BR1013-BQ1013,0)/Inputs!$B$24)*DCF!D$6</f>
        <v>-3167.5573277695912</v>
      </c>
      <c r="CZ1013" s="15">
        <f ca="1">(BS1013*DCF!E$46-DCF!E$5*MAX(BS1013*DCF!E$46,0)-MAX(BS1013-BR1013,0)/Inputs!$B$24)*DCF!E$6</f>
        <v>-1054.5135732574838</v>
      </c>
      <c r="DA1013" s="15">
        <f ca="1">(BT1013*DCF!F$46-DCF!F$5*MAX(BT1013*DCF!F$46,0)-MAX(BT1013-BS1013,0)/Inputs!$B$24)*DCF!F$6</f>
        <v>-565.23970185317194</v>
      </c>
      <c r="DB1013" s="15">
        <f ca="1">(BU1013*DCF!G$46-DCF!G$5*MAX(BU1013*DCF!G$46,0)-MAX(BU1013-BT1013,0)/Inputs!$B$24)*DCF!G$6</f>
        <v>-3983.9709895729316</v>
      </c>
      <c r="DC1013" s="15">
        <f ca="1">(BV1013*DCF!H$46-DCF!H$5*MAX(BV1013*DCF!H$46,0)-MAX(BV1013-BU1013,0)/Inputs!$B$24)*DCF!H$6</f>
        <v>-925.66444146288029</v>
      </c>
      <c r="DD1013" s="15">
        <f ca="1">(BW1013*DCF!I$46-DCF!I$5*MAX(BW1013*DCF!I$46,0)-MAX(BW1013-BV1013,0)/Inputs!$B$24)*DCF!I$6</f>
        <v>-1484.0326430479579</v>
      </c>
      <c r="DE1013" s="15">
        <f ca="1">(BX1013*DCF!J$46-DCF!J$5*MAX(BX1013*DCF!J$46,0)-MAX(BX1013-BW1013,0)/Inputs!$B$24)*DCF!J$6</f>
        <v>-640.76331924054034</v>
      </c>
      <c r="DF1013" s="15">
        <f ca="1">(BY1013*DCF!K$46-DCF!K$5*MAX(BY1013*DCF!K$46,0)-MAX(BY1013-BX1013,0)/Inputs!$B$24)*DCF!K$6</f>
        <v>-576.74081743100419</v>
      </c>
      <c r="DG1013" s="15">
        <f ca="1">(BZ1013*DCF!L$46-DCF!L$5*MAX(BZ1013*DCF!L$46,0)-MAX(BZ1013-BY1013,0)/Inputs!$B$24)*DCF!L$6</f>
        <v>-2069.202646548802</v>
      </c>
      <c r="DH1013" s="15">
        <f ca="1">(CA1013*DCF!M$46-DCF!M$5*MAX(CA1013*DCF!M$46,0)-MAX(CA1013-BZ1013,0)/Inputs!$B$24)*DCF!M$6</f>
        <v>1711.2934028744401</v>
      </c>
      <c r="DI1013" s="15">
        <f ca="1">SUM(CB1013:CL1013)+BE1013*DCF!M$10*(1+Inputs!$B$30)*(1-Inputs!$B$33)*(1-Inputs!$B$30/Inputs!$B$31)/(Inputs!$B$29-Inputs!$B$30)*DCF!M$6</f>
        <v>80696.050550720014</v>
      </c>
      <c r="DJ1013" s="15">
        <f ca="1">SUM(CM1013:CW1013)+BP1013*DCF!M$28*(1+Inputs!$B$30)*(1-Inputs!$B$33)*(1-Inputs!$B$30/Inputs!$B$31)/(Inputs!$B$29-Inputs!$B$30)*DCF!M$6</f>
        <v>298038.99729515077</v>
      </c>
      <c r="DK1013" s="15">
        <f ca="1">SUM(CX1013:DH1013)+CA1013*DCF!M$46*(1+Inputs!$B$30)*(1-Inputs!$B$33)*(1-Inputs!$B$30/Inputs!$B$31)/(Inputs!$B$29-Inputs!$B$30)*DCF!M$6</f>
        <v>176458.1237858735</v>
      </c>
      <c r="DM1013" s="15">
        <f ca="1">DI1013+DJ1013+DK1013+Inputs!$B$34+Inputs!$B$36-Inputs!$B$35</f>
        <v>632044.17163174425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1"/>
  <sheetViews>
    <sheetView workbookViewId="0"/>
  </sheetViews>
  <sheetFormatPr defaultRowHeight="14.75" x14ac:dyDescent="0.75"/>
  <cols>
    <col min="1" max="1" width="11" customWidth="1"/>
    <col min="2" max="5" width="14" customWidth="1"/>
    <col min="6" max="6" width="11" customWidth="1"/>
    <col min="8" max="8" width="40" customWidth="1"/>
    <col min="9" max="9" width="16" customWidth="1"/>
  </cols>
  <sheetData>
    <row r="1" spans="1:9" ht="16.75" x14ac:dyDescent="0.75">
      <c r="A1" s="1" t="s">
        <v>418</v>
      </c>
    </row>
    <row r="2" spans="1:9" x14ac:dyDescent="0.75">
      <c r="A2" s="4" t="s">
        <v>419</v>
      </c>
    </row>
    <row r="4" spans="1:9" x14ac:dyDescent="0.75">
      <c r="A4" s="2" t="s">
        <v>420</v>
      </c>
      <c r="B4" s="25">
        <f>Inputs!$B$90</f>
        <v>135</v>
      </c>
    </row>
    <row r="5" spans="1:9" x14ac:dyDescent="0.75">
      <c r="A5" s="2" t="s">
        <v>421</v>
      </c>
      <c r="B5" s="15">
        <f>B4*Inputs!$B$37</f>
        <v>1767285</v>
      </c>
    </row>
    <row r="6" spans="1:9" x14ac:dyDescent="0.75">
      <c r="A6" s="2" t="s">
        <v>422</v>
      </c>
      <c r="B6" s="19">
        <f>Options!$B$27</f>
        <v>65669.749826476953</v>
      </c>
      <c r="C6" s="4" t="s">
        <v>423</v>
      </c>
    </row>
    <row r="8" spans="1:9" x14ac:dyDescent="0.75">
      <c r="A8" s="16" t="s">
        <v>424</v>
      </c>
      <c r="B8" s="16" t="s">
        <v>425</v>
      </c>
      <c r="C8" s="16" t="s">
        <v>426</v>
      </c>
      <c r="D8" s="16" t="s">
        <v>417</v>
      </c>
      <c r="E8" s="16" t="s">
        <v>427</v>
      </c>
      <c r="F8" s="16" t="s">
        <v>428</v>
      </c>
      <c r="H8" s="16" t="s">
        <v>429</v>
      </c>
    </row>
    <row r="9" spans="1:9" x14ac:dyDescent="0.75">
      <c r="A9" s="14">
        <v>0.05</v>
      </c>
      <c r="B9" s="15">
        <f>SUMPRODUCT(DCF!$C$14:$M$14,1/(1+$A9)^DCF!$C$4:$M$4)+SUMPRODUCT(DCF!$C$32:$M$32,1/(1+$A9)^DCF!$C$4:$M$4)+SUMPRODUCT(DCF!$C$50:$M$50,1/(1+$A9)^DCF!$C$4:$M$4)</f>
        <v>157358.51761025868</v>
      </c>
      <c r="C9" s="15">
        <f>(DCF!$B$21+DCF!$B$39+DCF!$B$57)/($A9-Inputs!$B$30)/(1+$A9)^11</f>
        <v>9428540.3419143986</v>
      </c>
      <c r="D9" s="15">
        <f>B9+C9+Inputs!$B$34+Inputs!$B$36-Inputs!$B$35</f>
        <v>9662749.8595246579</v>
      </c>
      <c r="E9" s="15">
        <f t="shared" ref="E9:E37" si="0">D9+$B$6</f>
        <v>9728419.6093511358</v>
      </c>
      <c r="F9" s="24">
        <f>E9/Inputs!$B$37</f>
        <v>743.13800392262897</v>
      </c>
      <c r="H9" s="4" t="s">
        <v>430</v>
      </c>
      <c r="I9" s="4" t="s">
        <v>431</v>
      </c>
    </row>
    <row r="10" spans="1:9" x14ac:dyDescent="0.75">
      <c r="A10" s="14">
        <v>5.2499999999999998E-2</v>
      </c>
      <c r="B10" s="15">
        <f>SUMPRODUCT(DCF!$C$14:$M$14,1/(1+$A10)^DCF!$C$4:$M$4)+SUMPRODUCT(DCF!$C$32:$M$32,1/(1+$A10)^DCF!$C$4:$M$4)+SUMPRODUCT(DCF!$C$50:$M$50,1/(1+$A10)^DCF!$C$4:$M$4)</f>
        <v>154299.70019948453</v>
      </c>
      <c r="C10" s="15">
        <f>(DCF!$B$21+DCF!$B$39+DCF!$B$57)/($A10-Inputs!$B$30)/(1+$A10)^11</f>
        <v>5857161.3722646497</v>
      </c>
      <c r="D10" s="15">
        <f>B10+C10+Inputs!$B$34+Inputs!$B$36-Inputs!$B$35</f>
        <v>6088312.0724641345</v>
      </c>
      <c r="E10" s="15">
        <f t="shared" si="0"/>
        <v>6153981.8222906115</v>
      </c>
      <c r="F10" s="24">
        <f>E10/Inputs!$B$37</f>
        <v>470.09256911546953</v>
      </c>
      <c r="H10" s="4" t="s">
        <v>432</v>
      </c>
      <c r="I10" s="4" t="s">
        <v>433</v>
      </c>
    </row>
    <row r="11" spans="1:9" x14ac:dyDescent="0.75">
      <c r="A11" s="14">
        <v>5.5E-2</v>
      </c>
      <c r="B11" s="15">
        <f>SUMPRODUCT(DCF!$C$14:$M$14,1/(1+$A11)^DCF!$C$4:$M$4)+SUMPRODUCT(DCF!$C$32:$M$32,1/(1+$A11)^DCF!$C$4:$M$4)+SUMPRODUCT(DCF!$C$50:$M$50,1/(1+$A11)^DCF!$C$4:$M$4)</f>
        <v>151313.50764342066</v>
      </c>
      <c r="C11" s="15">
        <f>(DCF!$B$21+DCF!$B$39+DCF!$B$57)/($A11-Inputs!$B$30)/(1+$A11)^11</f>
        <v>4188654.3180223363</v>
      </c>
      <c r="D11" s="15">
        <f>B11+C11+Inputs!$B$34+Inputs!$B$36-Inputs!$B$35</f>
        <v>4416818.8256657571</v>
      </c>
      <c r="E11" s="15">
        <f t="shared" si="0"/>
        <v>4482488.575492234</v>
      </c>
      <c r="F11" s="24">
        <f>E11/Inputs!$B$37</f>
        <v>342.40994389215751</v>
      </c>
      <c r="H11" s="4" t="s">
        <v>434</v>
      </c>
      <c r="I11" s="4" t="s">
        <v>435</v>
      </c>
    </row>
    <row r="12" spans="1:9" x14ac:dyDescent="0.75">
      <c r="A12" s="14">
        <v>5.7500000000000002E-2</v>
      </c>
      <c r="B12" s="15">
        <f>SUMPRODUCT(DCF!$C$14:$M$14,1/(1+$A12)^DCF!$C$4:$M$4)+SUMPRODUCT(DCF!$C$32:$M$32,1/(1+$A12)^DCF!$C$4:$M$4)+SUMPRODUCT(DCF!$C$50:$M$50,1/(1+$A12)^DCF!$C$4:$M$4)</f>
        <v>148397.98037348737</v>
      </c>
      <c r="C12" s="15">
        <f>(DCF!$B$21+DCF!$B$39+DCF!$B$57)/($A12-Inputs!$B$30)/(1+$A12)^11</f>
        <v>3223653.3309606826</v>
      </c>
      <c r="D12" s="15">
        <f>B12+C12+Inputs!$B$34+Inputs!$B$36-Inputs!$B$35</f>
        <v>3448902.3113341699</v>
      </c>
      <c r="E12" s="15">
        <f t="shared" si="0"/>
        <v>3514572.0611606468</v>
      </c>
      <c r="F12" s="24">
        <f>E12/Inputs!$B$37</f>
        <v>268.47239028039468</v>
      </c>
      <c r="H12" s="4" t="s">
        <v>436</v>
      </c>
      <c r="I12" s="4" t="s">
        <v>437</v>
      </c>
    </row>
    <row r="13" spans="1:9" x14ac:dyDescent="0.75">
      <c r="A13" s="14">
        <v>0.06</v>
      </c>
      <c r="B13" s="15">
        <f>SUMPRODUCT(DCF!$C$14:$M$14,1/(1+$A13)^DCF!$C$4:$M$4)+SUMPRODUCT(DCF!$C$32:$M$32,1/(1+$A13)^DCF!$C$4:$M$4)+SUMPRODUCT(DCF!$C$50:$M$50,1/(1+$A13)^DCF!$C$4:$M$4)</f>
        <v>145551.2172897929</v>
      </c>
      <c r="C13" s="15">
        <f>(DCF!$B$21+DCF!$B$39+DCF!$B$57)/($A13-Inputs!$B$30)/(1+$A13)^11</f>
        <v>2595687.5847394192</v>
      </c>
      <c r="D13" s="15">
        <f>B13+C13+Inputs!$B$34+Inputs!$B$36-Inputs!$B$35</f>
        <v>2818089.802029212</v>
      </c>
      <c r="E13" s="15">
        <f t="shared" si="0"/>
        <v>2883759.5518556889</v>
      </c>
      <c r="F13" s="24">
        <f>E13/Inputs!$B$37</f>
        <v>220.28565822746077</v>
      </c>
      <c r="H13" s="4" t="s">
        <v>438</v>
      </c>
      <c r="I13" s="4" t="s">
        <v>439</v>
      </c>
    </row>
    <row r="14" spans="1:9" x14ac:dyDescent="0.75">
      <c r="A14" s="14">
        <v>6.25E-2</v>
      </c>
      <c r="B14" s="15">
        <f>SUMPRODUCT(DCF!$C$14:$M$14,1/(1+$A14)^DCF!$C$4:$M$4)+SUMPRODUCT(DCF!$C$32:$M$32,1/(1+$A14)^DCF!$C$4:$M$4)+SUMPRODUCT(DCF!$C$50:$M$50,1/(1+$A14)^DCF!$C$4:$M$4)</f>
        <v>142771.37386106246</v>
      </c>
      <c r="C14" s="15">
        <f>(DCF!$B$21+DCF!$B$39+DCF!$B$57)/($A14-Inputs!$B$30)/(1+$A14)^11</f>
        <v>2155134.599509045</v>
      </c>
      <c r="D14" s="15">
        <f>B14+C14+Inputs!$B$34+Inputs!$B$36-Inputs!$B$35</f>
        <v>2374756.9733701074</v>
      </c>
      <c r="E14" s="15">
        <f t="shared" si="0"/>
        <v>2440426.7231965843</v>
      </c>
      <c r="F14" s="24">
        <f>E14/Inputs!$B$37</f>
        <v>186.42019121507786</v>
      </c>
      <c r="H14" s="4" t="s">
        <v>440</v>
      </c>
      <c r="I14" s="4" t="s">
        <v>441</v>
      </c>
    </row>
    <row r="15" spans="1:9" x14ac:dyDescent="0.75">
      <c r="A15" s="14">
        <v>6.5000000000000002E-2</v>
      </c>
      <c r="B15" s="15">
        <f>SUMPRODUCT(DCF!$C$14:$M$14,1/(1+$A15)^DCF!$C$4:$M$4)+SUMPRODUCT(DCF!$C$32:$M$32,1/(1+$A15)^DCF!$C$4:$M$4)+SUMPRODUCT(DCF!$C$50:$M$50,1/(1+$A15)^DCF!$C$4:$M$4)</f>
        <v>140056.66029114532</v>
      </c>
      <c r="C15" s="15">
        <f>(DCF!$B$21+DCF!$B$39+DCF!$B$57)/($A15-Inputs!$B$30)/(1+$A15)^11</f>
        <v>1829498.3175235665</v>
      </c>
      <c r="D15" s="15">
        <f>B15+C15+Inputs!$B$34+Inputs!$B$36-Inputs!$B$35</f>
        <v>2046405.9778147119</v>
      </c>
      <c r="E15" s="15">
        <f t="shared" si="0"/>
        <v>2112075.727641189</v>
      </c>
      <c r="F15" s="24">
        <f>E15/Inputs!$B$37</f>
        <v>161.33799768094028</v>
      </c>
    </row>
    <row r="16" spans="1:9" x14ac:dyDescent="0.75">
      <c r="A16" s="14">
        <v>6.7500000000000004E-2</v>
      </c>
      <c r="B16" s="15">
        <f>SUMPRODUCT(DCF!$C$14:$M$14,1/(1+$A16)^DCF!$C$4:$M$4)+SUMPRODUCT(DCF!$C$32:$M$32,1/(1+$A16)^DCF!$C$4:$M$4)+SUMPRODUCT(DCF!$C$50:$M$50,1/(1+$A16)^DCF!$C$4:$M$4)</f>
        <v>137405.33974959955</v>
      </c>
      <c r="C16" s="15">
        <f>(DCF!$B$21+DCF!$B$39+DCF!$B$57)/($A16-Inputs!$B$30)/(1+$A16)^11</f>
        <v>1579387.1286580644</v>
      </c>
      <c r="D16" s="15">
        <f>B16+C16+Inputs!$B$34+Inputs!$B$36-Inputs!$B$35</f>
        <v>1793643.468407664</v>
      </c>
      <c r="E16" s="15">
        <f t="shared" si="0"/>
        <v>1859313.2182341409</v>
      </c>
      <c r="F16" s="24">
        <f>E16/Inputs!$B$37</f>
        <v>142.02988451868771</v>
      </c>
    </row>
    <row r="17" spans="1:6" x14ac:dyDescent="0.75">
      <c r="A17" s="14">
        <v>7.0000000000000007E-2</v>
      </c>
      <c r="B17" s="15">
        <f>SUMPRODUCT(DCF!$C$14:$M$14,1/(1+$A17)^DCF!$C$4:$M$4)+SUMPRODUCT(DCF!$C$32:$M$32,1/(1+$A17)^DCF!$C$4:$M$4)+SUMPRODUCT(DCF!$C$50:$M$50,1/(1+$A17)^DCF!$C$4:$M$4)</f>
        <v>134815.7266639591</v>
      </c>
      <c r="C17" s="15">
        <f>(DCF!$B$21+DCF!$B$39+DCF!$B$57)/($A17-Inputs!$B$30)/(1+$A17)^11</f>
        <v>1381554.5866183662</v>
      </c>
      <c r="D17" s="15">
        <f>B17+C17+Inputs!$B$34+Inputs!$B$36-Inputs!$B$35</f>
        <v>1593221.3132823254</v>
      </c>
      <c r="E17" s="15">
        <f t="shared" si="0"/>
        <v>1658891.0631088023</v>
      </c>
      <c r="F17" s="24">
        <f>E17/Inputs!$B$37</f>
        <v>126.71996509883144</v>
      </c>
    </row>
    <row r="18" spans="1:6" x14ac:dyDescent="0.75">
      <c r="A18" s="14">
        <v>7.2500000000000009E-2</v>
      </c>
      <c r="B18" s="15">
        <f>SUMPRODUCT(DCF!$C$14:$M$14,1/(1+$A18)^DCF!$C$4:$M$4)+SUMPRODUCT(DCF!$C$32:$M$32,1/(1+$A18)^DCF!$C$4:$M$4)+SUMPRODUCT(DCF!$C$50:$M$50,1/(1+$A18)^DCF!$C$4:$M$4)</f>
        <v>132286.18507138171</v>
      </c>
      <c r="C18" s="15">
        <f>(DCF!$B$21+DCF!$B$39+DCF!$B$57)/($A18-Inputs!$B$30)/(1+$A18)^11</f>
        <v>1221396.9761213302</v>
      </c>
      <c r="D18" s="15">
        <f>B18+C18+Inputs!$B$34+Inputs!$B$36-Inputs!$B$35</f>
        <v>1430534.1611927119</v>
      </c>
      <c r="E18" s="15">
        <f t="shared" si="0"/>
        <v>1496203.9110191888</v>
      </c>
      <c r="F18" s="24">
        <f>E18/Inputs!$B$37</f>
        <v>114.2925606156282</v>
      </c>
    </row>
    <row r="19" spans="1:6" x14ac:dyDescent="0.75">
      <c r="A19" s="14">
        <v>7.5000000000000011E-2</v>
      </c>
      <c r="B19" s="15">
        <f>SUMPRODUCT(DCF!$C$14:$M$14,1/(1+$A19)^DCF!$C$4:$M$4)+SUMPRODUCT(DCF!$C$32:$M$32,1/(1+$A19)^DCF!$C$4:$M$4)+SUMPRODUCT(DCF!$C$50:$M$50,1/(1+$A19)^DCF!$C$4:$M$4)</f>
        <v>129815.12702746593</v>
      </c>
      <c r="C19" s="15">
        <f>(DCF!$B$21+DCF!$B$39+DCF!$B$57)/($A19-Inputs!$B$30)/(1+$A19)^11</f>
        <v>1089278.6530414899</v>
      </c>
      <c r="D19" s="15">
        <f>B19+C19+Inputs!$B$34+Inputs!$B$36-Inputs!$B$35</f>
        <v>1295944.7800689558</v>
      </c>
      <c r="E19" s="15">
        <f t="shared" si="0"/>
        <v>1361614.5298954328</v>
      </c>
      <c r="F19" s="24">
        <f>E19/Inputs!$B$37</f>
        <v>104.01149873160436</v>
      </c>
    </row>
    <row r="20" spans="1:6" x14ac:dyDescent="0.75">
      <c r="A20" s="14">
        <v>7.7499999999999999E-2</v>
      </c>
      <c r="B20" s="15">
        <f>SUMPRODUCT(DCF!$C$14:$M$14,1/(1+$A20)^DCF!$C$4:$M$4)+SUMPRODUCT(DCF!$C$32:$M$32,1/(1+$A20)^DCF!$C$4:$M$4)+SUMPRODUCT(DCF!$C$50:$M$50,1/(1+$A20)^DCF!$C$4:$M$4)</f>
        <v>127401.01107011705</v>
      </c>
      <c r="C20" s="15">
        <f>(DCF!$B$21+DCF!$B$39+DCF!$B$57)/($A20-Inputs!$B$30)/(1+$A20)^11</f>
        <v>978585.28203210025</v>
      </c>
      <c r="D20" s="15">
        <f>B20+C20+Inputs!$B$34+Inputs!$B$36-Inputs!$B$35</f>
        <v>1182837.2931022174</v>
      </c>
      <c r="E20" s="15">
        <f t="shared" si="0"/>
        <v>1248507.0429286943</v>
      </c>
      <c r="F20" s="24">
        <f>E20/Inputs!$B$37</f>
        <v>95.371403477862216</v>
      </c>
    </row>
    <row r="21" spans="1:6" x14ac:dyDescent="0.75">
      <c r="A21" s="14">
        <v>0.08</v>
      </c>
      <c r="B21" s="15">
        <f>SUMPRODUCT(DCF!$C$14:$M$14,1/(1+$A21)^DCF!$C$4:$M$4)+SUMPRODUCT(DCF!$C$32:$M$32,1/(1+$A21)^DCF!$C$4:$M$4)+SUMPRODUCT(DCF!$C$50:$M$50,1/(1+$A21)^DCF!$C$4:$M$4)</f>
        <v>125042.34073642119</v>
      </c>
      <c r="C21" s="15">
        <f>(DCF!$B$21+DCF!$B$39+DCF!$B$57)/($A21-Inputs!$B$30)/(1+$A21)^11</f>
        <v>884625.95397426107</v>
      </c>
      <c r="D21" s="15">
        <f>B21+C21+Inputs!$B$34+Inputs!$B$36-Inputs!$B$35</f>
        <v>1086519.2947106822</v>
      </c>
      <c r="E21" s="15">
        <f t="shared" si="0"/>
        <v>1152189.0445371591</v>
      </c>
      <c r="F21" s="24">
        <f>E21/Inputs!$B$37</f>
        <v>88.013829694993447</v>
      </c>
    </row>
    <row r="22" spans="1:6" x14ac:dyDescent="0.75">
      <c r="A22" s="14">
        <v>8.2500000000000004E-2</v>
      </c>
      <c r="B22" s="15">
        <f>SUMPRODUCT(DCF!$C$14:$M$14,1/(1+$A22)^DCF!$C$4:$M$4)+SUMPRODUCT(DCF!$C$32:$M$32,1/(1+$A22)^DCF!$C$4:$M$4)+SUMPRODUCT(DCF!$C$50:$M$50,1/(1+$A22)^DCF!$C$4:$M$4)</f>
        <v>122737.66313057113</v>
      </c>
      <c r="C22" s="15">
        <f>(DCF!$B$21+DCF!$B$39+DCF!$B$57)/($A22-Inputs!$B$30)/(1+$A22)^11</f>
        <v>803981.59793785214</v>
      </c>
      <c r="D22" s="15">
        <f>B22+C22+Inputs!$B$34+Inputs!$B$36-Inputs!$B$35</f>
        <v>1003570.2610684233</v>
      </c>
      <c r="E22" s="15">
        <f t="shared" si="0"/>
        <v>1069240.0108949002</v>
      </c>
      <c r="F22" s="24">
        <f>E22/Inputs!$B$37</f>
        <v>81.677489183018878</v>
      </c>
    </row>
    <row r="23" spans="1:6" x14ac:dyDescent="0.75">
      <c r="A23" s="14">
        <v>8.5000000000000006E-2</v>
      </c>
      <c r="B23" s="15">
        <f>SUMPRODUCT(DCF!$C$14:$M$14,1/(1+$A23)^DCF!$C$4:$M$4)+SUMPRODUCT(DCF!$C$32:$M$32,1/(1+$A23)^DCF!$C$4:$M$4)+SUMPRODUCT(DCF!$C$50:$M$50,1/(1+$A23)^DCF!$C$4:$M$4)</f>
        <v>120485.5675409589</v>
      </c>
      <c r="C23" s="15">
        <f>(DCF!$B$21+DCF!$B$39+DCF!$B$57)/($A23-Inputs!$B$30)/(1+$A23)^11</f>
        <v>734101.46036774048</v>
      </c>
      <c r="D23" s="15">
        <f>B23+C23+Inputs!$B$34+Inputs!$B$36-Inputs!$B$35</f>
        <v>931438.02790869935</v>
      </c>
      <c r="E23" s="15">
        <f t="shared" si="0"/>
        <v>997107.77773517626</v>
      </c>
      <c r="F23" s="24">
        <f>E23/Inputs!$B$37</f>
        <v>76.167426303198866</v>
      </c>
    </row>
    <row r="24" spans="1:6" x14ac:dyDescent="0.75">
      <c r="A24" s="14">
        <v>8.7499999999999994E-2</v>
      </c>
      <c r="B24" s="15">
        <f>SUMPRODUCT(DCF!$C$14:$M$14,1/(1+$A24)^DCF!$C$4:$M$4)+SUMPRODUCT(DCF!$C$32:$M$32,1/(1+$A24)^DCF!$C$4:$M$4)+SUMPRODUCT(DCF!$C$50:$M$50,1/(1+$A24)^DCF!$C$4:$M$4)</f>
        <v>118284.68410463298</v>
      </c>
      <c r="C24" s="15">
        <f>(DCF!$B$21+DCF!$B$39+DCF!$B$57)/($A24-Inputs!$B$30)/(1+$A24)^11</f>
        <v>673044.04343975312</v>
      </c>
      <c r="D24" s="15">
        <f>B24+C24+Inputs!$B$34+Inputs!$B$36-Inputs!$B$35</f>
        <v>868179.72754438606</v>
      </c>
      <c r="E24" s="15">
        <f t="shared" si="0"/>
        <v>933849.47737086297</v>
      </c>
      <c r="F24" s="24">
        <f>E24/Inputs!$B$37</f>
        <v>71.335228582297987</v>
      </c>
    </row>
    <row r="25" spans="1:6" x14ac:dyDescent="0.75">
      <c r="A25" s="14">
        <v>0.09</v>
      </c>
      <c r="B25" s="15">
        <f>SUMPRODUCT(DCF!$C$14:$M$14,1/(1+$A25)^DCF!$C$4:$M$4)+SUMPRODUCT(DCF!$C$32:$M$32,1/(1+$A25)^DCF!$C$4:$M$4)+SUMPRODUCT(DCF!$C$50:$M$50,1/(1+$A25)^DCF!$C$4:$M$4)</f>
        <v>116133.68251737743</v>
      </c>
      <c r="C25" s="15">
        <f>(DCF!$B$21+DCF!$B$39+DCF!$B$57)/($A25-Inputs!$B$30)/(1+$A25)^11</f>
        <v>619305.56482710142</v>
      </c>
      <c r="D25" s="15">
        <f>B25+C25+Inputs!$B$34+Inputs!$B$36-Inputs!$B$35</f>
        <v>812290.24734447885</v>
      </c>
      <c r="E25" s="15">
        <f t="shared" si="0"/>
        <v>877959.99717095576</v>
      </c>
      <c r="F25" s="24">
        <f>E25/Inputs!$B$37</f>
        <v>67.065922937205386</v>
      </c>
    </row>
    <row r="26" spans="1:6" x14ac:dyDescent="0.75">
      <c r="A26" s="14">
        <v>9.2499999999999999E-2</v>
      </c>
      <c r="B26" s="15">
        <f>SUMPRODUCT(DCF!$C$14:$M$14,1/(1+$A26)^DCF!$C$4:$M$4)+SUMPRODUCT(DCF!$C$32:$M$32,1/(1+$A26)^DCF!$C$4:$M$4)+SUMPRODUCT(DCF!$C$50:$M$50,1/(1+$A26)^DCF!$C$4:$M$4)</f>
        <v>114031.27078774964</v>
      </c>
      <c r="C26" s="15">
        <f>(DCF!$B$21+DCF!$B$39+DCF!$B$57)/($A26-Inputs!$B$30)/(1+$A26)^11</f>
        <v>571703.28161329578</v>
      </c>
      <c r="D26" s="15">
        <f>B26+C26+Inputs!$B$34+Inputs!$B$36-Inputs!$B$35</f>
        <v>762585.55240104545</v>
      </c>
      <c r="E26" s="15">
        <f t="shared" si="0"/>
        <v>828255.30222752236</v>
      </c>
      <c r="F26" s="24">
        <f>E26/Inputs!$B$37</f>
        <v>63.269062884999038</v>
      </c>
    </row>
    <row r="27" spans="1:6" x14ac:dyDescent="0.75">
      <c r="A27" s="14">
        <v>9.5000000000000001E-2</v>
      </c>
      <c r="B27" s="15">
        <f>SUMPRODUCT(DCF!$C$14:$M$14,1/(1+$A27)^DCF!$C$4:$M$4)+SUMPRODUCT(DCF!$C$32:$M$32,1/(1+$A27)^DCF!$C$4:$M$4)+SUMPRODUCT(DCF!$C$50:$M$50,1/(1+$A27)^DCF!$C$4:$M$4)</f>
        <v>111976.19403346679</v>
      </c>
      <c r="C27" s="15">
        <f>(DCF!$B$21+DCF!$B$39+DCF!$B$57)/($A27-Inputs!$B$30)/(1+$A27)^11</f>
        <v>529294.24265269528</v>
      </c>
      <c r="D27" s="15">
        <f>B27+C27+Inputs!$B$34+Inputs!$B$36-Inputs!$B$35</f>
        <v>718121.43668616202</v>
      </c>
      <c r="E27" s="15">
        <f t="shared" si="0"/>
        <v>783791.18651263893</v>
      </c>
      <c r="F27" s="24">
        <f>E27/Inputs!$B$37</f>
        <v>59.872522077201047</v>
      </c>
    </row>
    <row r="28" spans="1:6" x14ac:dyDescent="0.75">
      <c r="A28" s="14">
        <v>9.7500000000000003E-2</v>
      </c>
      <c r="B28" s="15">
        <f>SUMPRODUCT(DCF!$C$14:$M$14,1/(1+$A28)^DCF!$C$4:$M$4)+SUMPRODUCT(DCF!$C$32:$M$32,1/(1+$A28)^DCF!$C$4:$M$4)+SUMPRODUCT(DCF!$C$50:$M$50,1/(1+$A28)^DCF!$C$4:$M$4)</f>
        <v>109967.2333186044</v>
      </c>
      <c r="C28" s="15">
        <f>(DCF!$B$21+DCF!$B$39+DCF!$B$57)/($A28-Inputs!$B$30)/(1+$A28)^11</f>
        <v>491317.52335266164</v>
      </c>
      <c r="D28" s="15">
        <f>B28+C28+Inputs!$B$34+Inputs!$B$36-Inputs!$B$35</f>
        <v>678135.75667126605</v>
      </c>
      <c r="E28" s="15">
        <f t="shared" si="0"/>
        <v>743805.50649774296</v>
      </c>
      <c r="F28" s="24">
        <f>E28/Inputs!$B$37</f>
        <v>56.818081620788554</v>
      </c>
    </row>
    <row r="29" spans="1:6" x14ac:dyDescent="0.75">
      <c r="A29" s="14">
        <v>0.1</v>
      </c>
      <c r="B29" s="15">
        <f>SUMPRODUCT(DCF!$C$14:$M$14,1/(1+$A29)^DCF!$C$4:$M$4)+SUMPRODUCT(DCF!$C$32:$M$32,1/(1+$A29)^DCF!$C$4:$M$4)+SUMPRODUCT(DCF!$C$50:$M$50,1/(1+$A29)^DCF!$C$4:$M$4)</f>
        <v>108003.20453012187</v>
      </c>
      <c r="C29" s="15">
        <f>(DCF!$B$21+DCF!$B$39+DCF!$B$57)/($A29-Inputs!$B$30)/(1+$A29)^11</f>
        <v>457152.38877325179</v>
      </c>
      <c r="D29" s="15">
        <f>B29+C29+Inputs!$B$34+Inputs!$B$36-Inputs!$B$35</f>
        <v>642006.59330337367</v>
      </c>
      <c r="E29" s="15">
        <f t="shared" si="0"/>
        <v>707676.34312985057</v>
      </c>
      <c r="F29" s="24">
        <f>E29/Inputs!$B$37</f>
        <v>54.058234140237609</v>
      </c>
    </row>
    <row r="30" spans="1:6" x14ac:dyDescent="0.75">
      <c r="A30" s="14">
        <v>0.10249999999999999</v>
      </c>
      <c r="B30" s="15">
        <f>SUMPRODUCT(DCF!$C$14:$M$14,1/(1+$A30)^DCF!$C$4:$M$4)+SUMPRODUCT(DCF!$C$32:$M$32,1/(1+$A30)^DCF!$C$4:$M$4)+SUMPRODUCT(DCF!$C$50:$M$50,1/(1+$A30)^DCF!$C$4:$M$4)</f>
        <v>106082.95729229234</v>
      </c>
      <c r="C30" s="15">
        <f>(DCF!$B$21+DCF!$B$39+DCF!$B$57)/($A30-Inputs!$B$30)/(1+$A30)^11</f>
        <v>426287.48616215389</v>
      </c>
      <c r="D30" s="15">
        <f>B30+C30+Inputs!$B$34+Inputs!$B$36-Inputs!$B$35</f>
        <v>609221.44345444627</v>
      </c>
      <c r="E30" s="15">
        <f t="shared" si="0"/>
        <v>674891.19328092318</v>
      </c>
      <c r="F30" s="24">
        <f>E30/Inputs!$B$37</f>
        <v>51.553830362915221</v>
      </c>
    </row>
    <row r="31" spans="1:6" x14ac:dyDescent="0.75">
      <c r="A31" s="14">
        <v>0.105</v>
      </c>
      <c r="B31" s="15">
        <f>SUMPRODUCT(DCF!$C$14:$M$14,1/(1+$A31)^DCF!$C$4:$M$4)+SUMPRODUCT(DCF!$C$32:$M$32,1/(1+$A31)^DCF!$C$4:$M$4)+SUMPRODUCT(DCF!$C$50:$M$50,1/(1+$A31)^DCF!$C$4:$M$4)</f>
        <v>104205.3739176642</v>
      </c>
      <c r="C31" s="15">
        <f>(DCF!$B$21+DCF!$B$39+DCF!$B$57)/($A31-Inputs!$B$30)/(1+$A31)^11</f>
        <v>398297.81749843509</v>
      </c>
      <c r="D31" s="15">
        <f>B31+C31+Inputs!$B$34+Inputs!$B$36-Inputs!$B$35</f>
        <v>579354.19141609932</v>
      </c>
      <c r="E31" s="15">
        <f t="shared" si="0"/>
        <v>645023.94124257623</v>
      </c>
      <c r="F31" s="24">
        <f>E31/Inputs!$B$37</f>
        <v>49.272320009363398</v>
      </c>
    </row>
    <row r="32" spans="1:6" x14ac:dyDescent="0.75">
      <c r="A32" s="14">
        <v>0.1075</v>
      </c>
      <c r="B32" s="15">
        <f>SUMPRODUCT(DCF!$C$14:$M$14,1/(1+$A32)^DCF!$C$4:$M$4)+SUMPRODUCT(DCF!$C$32:$M$32,1/(1+$A32)^DCF!$C$4:$M$4)+SUMPRODUCT(DCF!$C$50:$M$50,1/(1+$A32)^DCF!$C$4:$M$4)</f>
        <v>102369.36839324149</v>
      </c>
      <c r="C32" s="15">
        <f>(DCF!$B$21+DCF!$B$39+DCF!$B$57)/($A32-Inputs!$B$30)/(1+$A32)^11</f>
        <v>372827.29251468834</v>
      </c>
      <c r="D32" s="15">
        <f>B32+C32+Inputs!$B$34+Inputs!$B$36-Inputs!$B$35</f>
        <v>552047.66090792976</v>
      </c>
      <c r="E32" s="15">
        <f t="shared" si="0"/>
        <v>617717.41073440667</v>
      </c>
      <c r="F32" s="24">
        <f>E32/Inputs!$B$37</f>
        <v>47.186418969857662</v>
      </c>
    </row>
    <row r="33" spans="1:6" x14ac:dyDescent="0.75">
      <c r="A33" s="14">
        <v>0.11</v>
      </c>
      <c r="B33" s="15">
        <f>SUMPRODUCT(DCF!$C$14:$M$14,1/(1+$A33)^DCF!$C$4:$M$4)+SUMPRODUCT(DCF!$C$32:$M$32,1/(1+$A33)^DCF!$C$4:$M$4)+SUMPRODUCT(DCF!$C$50:$M$50,1/(1+$A33)^DCF!$C$4:$M$4)</f>
        <v>100573.88540061218</v>
      </c>
      <c r="C33" s="15">
        <f>(DCF!$B$21+DCF!$B$39+DCF!$B$57)/($A33-Inputs!$B$30)/(1+$A33)^11</f>
        <v>349575.34575159068</v>
      </c>
      <c r="D33" s="15">
        <f>B33+C33+Inputs!$B$34+Inputs!$B$36-Inputs!$B$35</f>
        <v>527000.23115220293</v>
      </c>
      <c r="E33" s="15">
        <f t="shared" si="0"/>
        <v>592669.98097867984</v>
      </c>
      <c r="F33" s="24">
        <f>E33/Inputs!$B$37</f>
        <v>45.273086928323266</v>
      </c>
    </row>
    <row r="34" spans="1:6" x14ac:dyDescent="0.75">
      <c r="A34" s="14">
        <v>0.1125</v>
      </c>
      <c r="B34" s="15">
        <f>SUMPRODUCT(DCF!$C$14:$M$14,1/(1+$A34)^DCF!$C$4:$M$4)+SUMPRODUCT(DCF!$C$32:$M$32,1/(1+$A34)^DCF!$C$4:$M$4)+SUMPRODUCT(DCF!$C$50:$M$50,1/(1+$A34)^DCF!$C$4:$M$4)</f>
        <v>98817.899368810991</v>
      </c>
      <c r="C34" s="15">
        <f>(DCF!$B$21+DCF!$B$39+DCF!$B$57)/($A34-Inputs!$B$30)/(1+$A34)^11</f>
        <v>328286.55454644689</v>
      </c>
      <c r="D34" s="15">
        <f>B34+C34+Inputs!$B$34+Inputs!$B$36-Inputs!$B$35</f>
        <v>503955.45391525794</v>
      </c>
      <c r="E34" s="15">
        <f t="shared" si="0"/>
        <v>569625.20374173485</v>
      </c>
      <c r="F34" s="24">
        <f>E34/Inputs!$B$37</f>
        <v>43.512734225172629</v>
      </c>
    </row>
    <row r="35" spans="1:6" x14ac:dyDescent="0.75">
      <c r="A35" s="14">
        <v>0.115</v>
      </c>
      <c r="B35" s="15">
        <f>SUMPRODUCT(DCF!$C$14:$M$14,1/(1+$A35)^DCF!$C$4:$M$4)+SUMPRODUCT(DCF!$C$32:$M$32,1/(1+$A35)^DCF!$C$4:$M$4)+SUMPRODUCT(DCF!$C$50:$M$50,1/(1+$A35)^DCF!$C$4:$M$4)</f>
        <v>97100.413558740081</v>
      </c>
      <c r="C35" s="15">
        <f>(DCF!$B$21+DCF!$B$39+DCF!$B$57)/($A35-Inputs!$B$30)/(1+$A35)^11</f>
        <v>308742.50122609886</v>
      </c>
      <c r="D35" s="15">
        <f>B35+C35+Inputs!$B$34+Inputs!$B$36-Inputs!$B$35</f>
        <v>482693.91478483891</v>
      </c>
      <c r="E35" s="15">
        <f t="shared" si="0"/>
        <v>548363.66461131582</v>
      </c>
      <c r="F35" s="24">
        <f>E35/Inputs!$B$37</f>
        <v>41.888600153641114</v>
      </c>
    </row>
    <row r="36" spans="1:6" x14ac:dyDescent="0.75">
      <c r="A36" s="14">
        <v>0.11749999999999999</v>
      </c>
      <c r="B36" s="15">
        <f>SUMPRODUCT(DCF!$C$14:$M$14,1/(1+$A36)^DCF!$C$4:$M$4)+SUMPRODUCT(DCF!$C$32:$M$32,1/(1+$A36)^DCF!$C$4:$M$4)+SUMPRODUCT(DCF!$C$50:$M$50,1/(1+$A36)^DCF!$C$4:$M$4)</f>
        <v>95420.45917802582</v>
      </c>
      <c r="C36" s="15">
        <f>(DCF!$B$21+DCF!$B$39+DCF!$B$57)/($A36-Inputs!$B$30)/(1+$A36)^11</f>
        <v>290755.33327001956</v>
      </c>
      <c r="D36" s="15">
        <f>B36+C36+Inputs!$B$34+Inputs!$B$36-Inputs!$B$35</f>
        <v>463026.79244804539</v>
      </c>
      <c r="E36" s="15">
        <f t="shared" si="0"/>
        <v>528696.54227452236</v>
      </c>
      <c r="F36" s="24">
        <f>E36/Inputs!$B$37</f>
        <v>40.386260963602652</v>
      </c>
    </row>
    <row r="37" spans="1:6" x14ac:dyDescent="0.75">
      <c r="A37" s="14">
        <v>0.12</v>
      </c>
      <c r="B37" s="15">
        <f>SUMPRODUCT(DCF!$C$14:$M$14,1/(1+$A37)^DCF!$C$4:$M$4)+SUMPRODUCT(DCF!$C$32:$M$32,1/(1+$A37)^DCF!$C$4:$M$4)+SUMPRODUCT(DCF!$C$50:$M$50,1/(1+$A37)^DCF!$C$4:$M$4)</f>
        <v>93777.094525224282</v>
      </c>
      <c r="C37" s="15">
        <f>(DCF!$B$21+DCF!$B$39+DCF!$B$57)/($A37-Inputs!$B$30)/(1+$A37)^11</f>
        <v>274162.62204688316</v>
      </c>
      <c r="D37" s="15">
        <f>B37+C37+Inputs!$B$34+Inputs!$B$36-Inputs!$B$35</f>
        <v>444790.71657210746</v>
      </c>
      <c r="E37" s="15">
        <f t="shared" si="0"/>
        <v>510460.46639858442</v>
      </c>
      <c r="F37" s="24">
        <f>E37/Inputs!$B$37</f>
        <v>38.993237063523367</v>
      </c>
    </row>
    <row r="39" spans="1:6" x14ac:dyDescent="0.75">
      <c r="A39" s="16" t="s">
        <v>442</v>
      </c>
      <c r="B39" s="26">
        <f>INDEX(A9:A37,MATCH($B$5,E9:E37,-1))+(INDEX(E9:E37,MATCH($B$5,E9:E37,-1))-$B$5)/(INDEX(E9:E37,MATCH($B$5,E9:E37,-1))-INDEX(E9:E37,MATCH($B$5,E9:E37,-1)+1))*0.0025</f>
        <v>6.8647929705882432E-2</v>
      </c>
      <c r="C39" s="4" t="s">
        <v>443</v>
      </c>
    </row>
    <row r="40" spans="1:6" x14ac:dyDescent="0.75">
      <c r="A40" s="16" t="s">
        <v>444</v>
      </c>
      <c r="B40" s="26">
        <f>B39-Inputs!$B$30</f>
        <v>2.3047929705882431E-2</v>
      </c>
      <c r="C40" s="4" t="s">
        <v>445</v>
      </c>
    </row>
    <row r="41" spans="1:6" x14ac:dyDescent="0.75">
      <c r="A41" s="4" t="s">
        <v>446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3"/>
  <sheetViews>
    <sheetView workbookViewId="0"/>
  </sheetViews>
  <sheetFormatPr defaultRowHeight="14.75" x14ac:dyDescent="0.75"/>
  <cols>
    <col min="1" max="1" width="38" customWidth="1"/>
    <col min="2" max="2" width="14" customWidth="1"/>
    <col min="3" max="3" width="85" customWidth="1"/>
  </cols>
  <sheetData>
    <row r="1" spans="1:3" ht="16.75" x14ac:dyDescent="0.75">
      <c r="A1" s="1" t="s">
        <v>447</v>
      </c>
    </row>
    <row r="3" spans="1:3" x14ac:dyDescent="0.75">
      <c r="A3" s="2" t="s">
        <v>448</v>
      </c>
      <c r="B3" s="19">
        <f>DCF!$B$24+DCF!$B$42</f>
        <v>695704.19320851995</v>
      </c>
      <c r="C3" s="4" t="s">
        <v>449</v>
      </c>
    </row>
    <row r="4" spans="1:3" x14ac:dyDescent="0.75">
      <c r="A4" s="2" t="s">
        <v>450</v>
      </c>
      <c r="B4" s="19">
        <f>Inputs!$B$86</f>
        <v>22555</v>
      </c>
      <c r="C4" s="4" t="s">
        <v>451</v>
      </c>
    </row>
    <row r="5" spans="1:3" x14ac:dyDescent="0.75">
      <c r="A5" s="2" t="s">
        <v>452</v>
      </c>
      <c r="B5" s="19">
        <f>Inputs!$B$87</f>
        <v>288402</v>
      </c>
      <c r="C5" s="4" t="s">
        <v>453</v>
      </c>
    </row>
    <row r="6" spans="1:3" x14ac:dyDescent="0.75">
      <c r="A6" s="2" t="s">
        <v>454</v>
      </c>
      <c r="B6" s="15">
        <f>Inputs!$B$34+Inputs!$B$36-Inputs!$B$35</f>
        <v>76851</v>
      </c>
      <c r="C6" s="4"/>
    </row>
    <row r="7" spans="1:3" x14ac:dyDescent="0.75">
      <c r="A7" s="2" t="s">
        <v>230</v>
      </c>
      <c r="B7" s="19">
        <f>Options!$B$27</f>
        <v>65669.749826476953</v>
      </c>
      <c r="C7" s="4" t="s">
        <v>455</v>
      </c>
    </row>
    <row r="8" spans="1:3" x14ac:dyDescent="0.75">
      <c r="A8" s="2" t="s">
        <v>152</v>
      </c>
      <c r="B8" s="19">
        <f>Inputs!$B$85</f>
        <v>1492</v>
      </c>
      <c r="C8" s="4" t="s">
        <v>456</v>
      </c>
    </row>
    <row r="10" spans="1:3" x14ac:dyDescent="0.75">
      <c r="A10" s="16" t="s">
        <v>457</v>
      </c>
      <c r="B10" s="17">
        <f>B3+B4+B6+B7</f>
        <v>860779.94303499686</v>
      </c>
      <c r="C10" s="4" t="s">
        <v>458</v>
      </c>
    </row>
    <row r="11" spans="1:3" x14ac:dyDescent="0.75">
      <c r="A11" s="16" t="s">
        <v>459</v>
      </c>
      <c r="B11" s="17">
        <f>B3+B5+B6+B7+B8</f>
        <v>1128118.9430349967</v>
      </c>
      <c r="C11" s="4" t="s">
        <v>460</v>
      </c>
    </row>
    <row r="12" spans="1:3" x14ac:dyDescent="0.75">
      <c r="A12" s="16" t="s">
        <v>461</v>
      </c>
      <c r="B12" s="17">
        <f>Inputs!$B$90*Inputs!$B$37</f>
        <v>1767285</v>
      </c>
    </row>
    <row r="13" spans="1:3" x14ac:dyDescent="0.75">
      <c r="A13" s="16" t="s">
        <v>462</v>
      </c>
      <c r="B13" s="17">
        <f>B12-B11</f>
        <v>639166.05696500326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Inputs</vt:lpstr>
      <vt:lpstr>DCF</vt:lpstr>
      <vt:lpstr>Options</vt:lpstr>
      <vt:lpstr>Lattice</vt:lpstr>
      <vt:lpstr>MonteCarlo</vt:lpstr>
      <vt:lpstr>Inversion</vt:lpstr>
      <vt:lpstr>SumOfParts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Wagner and Claude Code</dc:creator>
  <cp:lastModifiedBy>Alexander Wagner</cp:lastModifiedBy>
  <dcterms:created xsi:type="dcterms:W3CDTF">2026-06-15T10:43:27Z</dcterms:created>
  <dcterms:modified xsi:type="dcterms:W3CDTF">2026-06-15T10:44:06Z</dcterms:modified>
</cp:coreProperties>
</file>